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customXmlProperties+xml" PartName="/customXml/itemProps4.xml"/>
  <Override ContentType="application/vnd.openxmlformats-officedocument.customXmlProperties+xml" PartName="/customXml/itemProps5.xml"/>
  <Override ContentType="application/vnd.ms-office.classificationlabels+xml" PartName="/docMetadata/LabelInfo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Metadata/LabelInfo.xml" Type="http://schemas.microsoft.com/office/2020/02/relationships/classificationlabels"/><Relationship Id="rId3" Target="docProps/core.xml" Type="http://schemas.openxmlformats.org/package/2006/relationships/metadata/core-properties"/><Relationship Id="rId4" Target="docProps/app.xml" Type="http://schemas.openxmlformats.org/officeDocument/2006/relationships/extended-properties"/><Relationship Id="rId5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barabas\Downloads\"/>
    </mc:Choice>
  </mc:AlternateContent>
  <xr:revisionPtr revIDLastSave="0" documentId="13_ncr:1_{0980ADD5-3325-4450-BCE1-F53EF6E45C42}" xr6:coauthVersionLast="47" xr6:coauthVersionMax="47" xr10:uidLastSave="{00000000-0000-0000-0000-000000000000}"/>
  <bookViews>
    <workbookView xWindow="-120" yWindow="-120" windowWidth="51840" windowHeight="21120" tabRatio="916" xr2:uid="{7B366244-0E69-42AB-9B19-A7728756D35F}"/>
  </bookViews>
  <sheets>
    <sheet name="reportable income report" sheetId="36" r:id="rId1"/>
    <sheet name="daily equalisation rates" sheetId="71" r:id="rId2"/>
    <sheet name="Reportable Income calc OUT" sheetId="39" state="hidden" r:id="rId3"/>
    <sheet name="Reg 70 - Non-reporting funds a" sheetId="11" state="hidden" r:id="rId4"/>
    <sheet name="Reg 70 - Non-reporting funds b" sheetId="12" state="hidden" r:id="rId5"/>
    <sheet name="Fx Rate" sheetId="29" state="hidden" r:id="rId6"/>
    <sheet name="Ex-Change Rate Workings" sheetId="60" state="hidden" r:id="rId7"/>
    <sheet name="DS_INTERNAL_SETTINGS_STORAGE" sheetId="67" state="veryHidden" r:id="rId8"/>
    <sheet name="DS_INTERNAL_DOCGROUP_STORAGE" sheetId="68" state="veryHidden" r:id="rId9"/>
    <sheet name="DS_INTERNAL_DOCUMENT_STORAGE" sheetId="69" state="veryHidden" r:id="rId10"/>
    <sheet name="DS_INTERNAL_SNIP_STORAGE" sheetId="70" state="veryHidden" r:id="rId11"/>
  </sheets>
  <definedNames>
    <definedName name="\F">#REF!</definedName>
    <definedName name="\ff">#REF!</definedName>
    <definedName name="\FFF">#REF!</definedName>
    <definedName name="_____NAV2">#REF!</definedName>
    <definedName name="_____VD1">#REF!</definedName>
    <definedName name="____NAV2">#REF!</definedName>
    <definedName name="____VD1">#REF!</definedName>
    <definedName name="___DMS2">#REF!</definedName>
    <definedName name="___NAV2">#REF!</definedName>
    <definedName name="___OES2">#REF!</definedName>
    <definedName name="___VD1">#REF!</definedName>
    <definedName name="__DemandLoad">TRUE</definedName>
    <definedName name="__DMS2">#REF!</definedName>
    <definedName name="__NAV2">#REF!</definedName>
    <definedName name="__OES2">#REF!</definedName>
    <definedName name="__ppp2">#REF!</definedName>
    <definedName name="__VD1">#REF!</definedName>
    <definedName name="_1">#REF!</definedName>
    <definedName name="_1Basis">#REF!</definedName>
    <definedName name="_2Basis">#REF!</definedName>
    <definedName name="_DMS2">#REF!</definedName>
    <definedName name="_EmptyInputColumnsAreHidden" hidden="1">0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6" hidden="1">'Ex-Change Rate Workings'!$I$1:$P$2921</definedName>
    <definedName name="_xlnm._FilterDatabase" localSheetId="5" hidden="1">'Fx Rate'!$A$1:$D$10619</definedName>
    <definedName name="_xlnm._FilterDatabase" localSheetId="3" hidden="1">'Reg 70 - Non-reporting funds a'!$B$6:$S$7</definedName>
    <definedName name="_xlnm._FilterDatabase" localSheetId="4" hidden="1">'Reg 70 - Non-reporting funds b'!$A$8:$S$19</definedName>
    <definedName name="_xlnm._FilterDatabase" localSheetId="0" hidden="1">'reportable income report'!$A$7:$AK$150</definedName>
    <definedName name="_Freec_CalculDateTime" hidden="1">"160426-1718"</definedName>
    <definedName name="_FREECBatch_ReleaseDate" hidden="1">"16.05.2015 07:58:30"</definedName>
    <definedName name="_FREECBatch_Version" hidden="1">"1.3.4"</definedName>
    <definedName name="_Key1" localSheetId="5" hidden="1">#REF!</definedName>
    <definedName name="_Key1" localSheetId="3" hidden="1">#REF!</definedName>
    <definedName name="_Key1" localSheetId="4" hidden="1">#REF!</definedName>
    <definedName name="_Key1" hidden="1">#REF!</definedName>
    <definedName name="_NAV2">#REF!</definedName>
    <definedName name="_NAV3">#REF!</definedName>
    <definedName name="_OES2">#REF!</definedName>
    <definedName name="_Order1" hidden="1">255</definedName>
    <definedName name="_Order2" hidden="1">0</definedName>
    <definedName name="_PAP2">#REF!</definedName>
    <definedName name="_ppp2">#REF!</definedName>
    <definedName name="_Sort" localSheetId="5" hidden="1">#REF!</definedName>
    <definedName name="_Sort" localSheetId="3" hidden="1">#REF!</definedName>
    <definedName name="_Sort" localSheetId="4" hidden="1">#REF!</definedName>
    <definedName name="_Sort" hidden="1">#REF!</definedName>
    <definedName name="_TST1">#REF!</definedName>
    <definedName name="_VD1">#REF!</definedName>
    <definedName name="A" localSheetId="5" hidden="1">#REF!</definedName>
    <definedName name="A" localSheetId="3" hidden="1">#REF!</definedName>
    <definedName name="A" localSheetId="4" hidden="1">#REF!</definedName>
    <definedName name="A" hidden="1">#REF!</definedName>
    <definedName name="AA" localSheetId="5" hidden="1">#REF!</definedName>
    <definedName name="AA" localSheetId="3" hidden="1">#REF!</definedName>
    <definedName name="AA" localSheetId="4" hidden="1">#REF!</definedName>
    <definedName name="AA" hidden="1">#REF!</definedName>
    <definedName name="aaa">#REF!</definedName>
    <definedName name="aaaa" localSheetId="6">#REF!</definedName>
    <definedName name="AAAA">"Text 1"</definedName>
    <definedName name="aardadminfee">#REF!</definedName>
    <definedName name="ab" localSheetId="6" hidden="1">{#N/A,#N/A,FALSE,"Aging Summary";#N/A,#N/A,FALSE,"Ratio Analysis";#N/A,#N/A,FALSE,"Test 120 Day Accts";#N/A,#N/A,FALSE,"Tickmarks"}</definedName>
    <definedName name="ab" localSheetId="5" hidden="1">{#N/A,#N/A,FALSE,"Aging Summary";#N/A,#N/A,FALSE,"Ratio Analysis";#N/A,#N/A,FALSE,"Test 120 Day Accts";#N/A,#N/A,FALSE,"Tickmarks"}</definedName>
    <definedName name="ab" localSheetId="3" hidden="1">{#N/A,#N/A,FALSE,"Aging Summary";#N/A,#N/A,FALSE,"Ratio Analysis";#N/A,#N/A,FALSE,"Test 120 Day Accts";#N/A,#N/A,FALSE,"Tickmarks"}</definedName>
    <definedName name="ab" localSheetId="4" hidden="1">{#N/A,#N/A,FALSE,"Aging Summary";#N/A,#N/A,FALSE,"Ratio Analysis";#N/A,#N/A,FALSE,"Test 120 Day Accts";#N/A,#N/A,FALSE,"Tickmarks"}</definedName>
    <definedName name="ab" hidden="1">{#N/A,#N/A,FALSE,"Aging Summary";#N/A,#N/A,FALSE,"Ratio Analysis";#N/A,#N/A,FALSE,"Test 120 Day Accts";#N/A,#N/A,FALSE,"Tickmarks"}</definedName>
    <definedName name="abc" localSheetId="6" hidden="1">OFFSET([0]!Data.Top.Left,1,0)</definedName>
    <definedName name="abc" localSheetId="2" hidden="1">OFFSET([0]!Data.Top.Left,1,0)</definedName>
    <definedName name="abc" localSheetId="0" hidden="1">OFFSET([0]!Data.Top.Left,1,0)</definedName>
    <definedName name="abc" hidden="1">OFFSET([0]!Data.Top.Left,1,0)</definedName>
    <definedName name="abcd">#REF!</definedName>
    <definedName name="abd" hidden="1">{#N/A,#N/A,FALSE,"Aging Summary";#N/A,#N/A,FALSE,"Ratio Analysis";#N/A,#N/A,FALSE,"Test 120 Day Accts";#N/A,#N/A,FALSE,"Tickmarks"}</definedName>
    <definedName name="abr">#REF!</definedName>
    <definedName name="Abrev">#REF!</definedName>
    <definedName name="AbsoluteMaster">#REF!</definedName>
    <definedName name="ac">#REF!</definedName>
    <definedName name="acacc">#REF!</definedName>
    <definedName name="ACC">#REF!</definedName>
    <definedName name="accc">#REF!</definedName>
    <definedName name="AccDays">#REF!</definedName>
    <definedName name="AccessRow">#REF!</definedName>
    <definedName name="ACCOUNT">#REF!</definedName>
    <definedName name="ACCOUNT_DATE">#REF!</definedName>
    <definedName name="ACCOUNT2">#REF!</definedName>
    <definedName name="Accounts">#REF!</definedName>
    <definedName name="ACCOUNTS_PRINT_AREA">#REF!</definedName>
    <definedName name="accpj">#REF!</definedName>
    <definedName name="acct">#REF!</definedName>
    <definedName name="ACCT_ANAL">#REF!</definedName>
    <definedName name="acctdata">#REF!</definedName>
    <definedName name="ActivationStatus">#REF!</definedName>
    <definedName name="ADJ.CAPITAL.BASE">#REF!</definedName>
    <definedName name="AdjustedNetAssets">#REF!</definedName>
    <definedName name="admin">#REF!</definedName>
    <definedName name="adminfee">#REF!</definedName>
    <definedName name="Administration">#N/A</definedName>
    <definedName name="Administrator">#REF!</definedName>
    <definedName name="advert_pr">#REF!</definedName>
    <definedName name="aedwd">#REF!</definedName>
    <definedName name="aeeladminfee">#REF!</definedName>
    <definedName name="aeepadminfee">#REF!</definedName>
    <definedName name="AF">#REF!</definedName>
    <definedName name="AGAufwertungsgewinne_auslImmo_DBAbefreit_100vH_e">#REF!</definedName>
    <definedName name="AGAufwertungsgewinne_auslImmo_DBAbefreit_80vH_e">#REF!</definedName>
    <definedName name="AGAufwertungsgewinne_auslImmo_DBAbefreit_inklEA_100vH">#REF!</definedName>
    <definedName name="AGAufwertungsgewinne_auslImmo_DBAbefreit_inklEA_80vH">#REF!</definedName>
    <definedName name="AGAufwertungsgewinne_auslImmo_nichtDBAbefreit_100vH_e">#REF!</definedName>
    <definedName name="AGAufwertungsgewinne_auslImmo_nichtDBAbefreit_80vH_e">#REF!</definedName>
    <definedName name="AGAufwertungsgewinne_auslImmo_nichtDBAbefreit_inklEA_100vH">#REF!</definedName>
    <definedName name="AGAufwertungsgewinne_auslImmo_nichtDBAbefreit_inklEA_80vH">#REF!</definedName>
    <definedName name="AGAufwertungsgewinne_inlImmo_100vH_e">#REF!</definedName>
    <definedName name="AGAufwertungsgewinne_inlImmo_80vH_e">#REF!</definedName>
    <definedName name="AGAufwertungsgewinne_inlImmo_inklEA_100vH">#REF!</definedName>
    <definedName name="AGAufwertungsgewinne_inlImmo_inklEA_80vH">#REF!</definedName>
    <definedName name="AGBewirtschaftungsgewinne_auslImmo_DBAbefreit_e">#REF!</definedName>
    <definedName name="AGBewirtschaftungsgewinne_auslImmo_DBAbefreit_inklEA">#REF!</definedName>
    <definedName name="AGBewirtschaftungsgewinne_auslImmo_nichtDBAbefreit_e">#REF!</definedName>
    <definedName name="AGBewirtschaftungsgewinne_auslImmo_nichtDBAbefreit_inklEA">#REF!</definedName>
    <definedName name="AGBewirtschaftungsgewinne_inlImmo_e">#REF!</definedName>
    <definedName name="AGBewirtschaftungsgewinne_inlImmo_inklEA">#REF!</definedName>
    <definedName name="AGErtraege_pauschal_Subfonds_e">#REF!</definedName>
    <definedName name="AGErtraege_pauschal_Subfonds_nachAufwand_nachVerlust">#REF!</definedName>
    <definedName name="AGErtraegeordentlich_Subfonds_e">#REF!</definedName>
    <definedName name="AGErtraegeordentlich_Subfonds_inklEA">#REF!</definedName>
    <definedName name="AGErtraegeordentlich_Subfonds_inklEA_nachAufwand_nachVerlust">#REF!</definedName>
    <definedName name="AIF_Aufwand_SummefuerAIFErgebnis">#REF!</definedName>
    <definedName name="AIF_Aufwendungen_Ausschuettungen_ausinVorjahrenversteuertenAIFEinkuenften">#REF!</definedName>
    <definedName name="AIF_Aufwendungen_Einkuenfte_sonstige_iSdPara29Z1und3EStG1988_Ausland_DBAAnrechnung">#REF!</definedName>
    <definedName name="AIF_Aufwendungen_Einkuenfte_sonstige_iSdPara29Z1und3EStG1988_Ausland_DBAbefreit">#REF!</definedName>
    <definedName name="AIF_Aufwendungen_Einkuenfte_sonstige_iSdPara29Z1und3EStG1988_Inland_Ausland_ohneDBA">#REF!</definedName>
    <definedName name="AIF_Aufwendungen_Ertraege_nichtsteuerbar">#REF!</definedName>
    <definedName name="AIF_Aufwendungen_Gewerbebetrieb_Ausland_DBAAnrechnung">#REF!</definedName>
    <definedName name="AIF_Aufwendungen_Gewerbebetrieb_Ausland_DBAAnrechnung_VeraeusserungsgewinneBetriebsgrundstueckeSteuersatz25vH">#REF!</definedName>
    <definedName name="AIF_Aufwendungen_Gewerbebetrieb_Ausland_DBAbefreit">#REF!</definedName>
    <definedName name="AIF_Aufwendungen_Gewerbebetrieb_Ausland_DBAbefreit_VeraeusserungsgewinneBetriebsgrundstueckeSteuersatz25vH">#REF!</definedName>
    <definedName name="AIF_Aufwendungen_Gewerbebetrieb_Inland_Ausland_ohneDBA">#REF!</definedName>
    <definedName name="AIF_Aufwendungen_Gewerbebetrieb_Inland_Ausland_ohneDBA_VeraeusserungsgewinneBetriebsgrundstueckeSteuersatz25vH">#REF!</definedName>
    <definedName name="AIF_Aufwendungen_LuF_Ausland_DBAAnrechnung">#REF!</definedName>
    <definedName name="AIF_Aufwendungen_LuF_Ausland_DBAbefreit">#REF!</definedName>
    <definedName name="AIF_Aufwendungen_LuF_Ausland_DBAbefreit_VeraeusserungsgewinneBetriebsgrundstueckeSteuersatz25vH">#REF!</definedName>
    <definedName name="AIF_Aufwendungen_LuF_DBAAnrechnung_VeraeusserungsgewinneBetriebsgrundstueckeSteuersatz25vH">#REF!</definedName>
    <definedName name="AIF_Aufwendungen_LuF_Inland_Ausland_ohneDBA">#REF!</definedName>
    <definedName name="AIF_Aufwendungen_LuF_Inland_Ausland_ohneDBA_VeraeusserungsgewinneBetriebsgrundstueckeSteuersatz25vH">#REF!</definedName>
    <definedName name="AIF_Aufwendungen_Saldo_Einkuenfte_iSdPara31EStG1988">#REF!</definedName>
    <definedName name="AIF_Aufwendungen_VuV_Ausland_DBAAnrechnung">#REF!</definedName>
    <definedName name="AIF_Aufwendungen_VuV_Ausland_DBAbefreit">#REF!</definedName>
    <definedName name="AIF_Aufwendungen_VuV_Inland_Ausland_ohneDBA">#REF!</definedName>
    <definedName name="AIF_Ausschuettungen_ausinVorjahrenversteuertenAIFEinkuenften_e">#REF!</definedName>
    <definedName name="AIF_Einkuenfte_Ausschuettungen_ausinVorjahrenversteuertenAIFEinkuenften">#REF!</definedName>
    <definedName name="AIF_Einkuenfte_Einkuenfte_sonstige_iSdPara29Z1und3EStG1988_Ausland_DBAAnrechnung">#REF!</definedName>
    <definedName name="AIF_Einkuenfte_Einkuenfte_sonstige_iSdPara29Z1und3EStG1988_Ausland_DBAbefreit">#REF!</definedName>
    <definedName name="AIF_Einkuenfte_Einkuenfte_sonstige_iSdPara29Z1und3EStG1988_Inland_Ausland_ohneDBA">#REF!</definedName>
    <definedName name="AIF_Einkuenfte_Einkuenfte_sonstige_iSdPara31EStG1988">#REF!</definedName>
    <definedName name="AIF_Einkuenfte_Gewerbebetrieb_Ausland_DBAAnrechnung_nachAufwand">#REF!</definedName>
    <definedName name="AIF_Einkuenfte_Gewerbebetrieb_Ausland_DBAAnrechnung_VeraeusserungsgewinneBetriebsgrundstueckeSteuersatz25vH_nachAufwand">#REF!</definedName>
    <definedName name="AIF_Einkuenfte_Gewerbebetrieb_Ausland_DBAbefreit">#REF!</definedName>
    <definedName name="AIF_Einkuenfte_Gewerbebetrieb_Inland_Ausland_ohneDBA_nachAufwand">#REF!</definedName>
    <definedName name="AIF_Einkuenfte_Gewerbebetrieb_Inland_Ausland_ohneDBA_VeraeusserungsgewinneBetriebsgrundstueckeSteuersatz25vH_nachAufwand">#REF!</definedName>
    <definedName name="AIF_Einkuenfte_laufend_Gewerbebetrieb_Ausland_DBAAnrechnung_e">#REF!</definedName>
    <definedName name="AIF_Einkuenfte_laufend_Gewerbebetrieb_Ausland_DBAbefreit_e">#REF!</definedName>
    <definedName name="AIF_Einkuenfte_laufend_Gewerbebetrieb_Ausland_DBAbefreit_nichtenthalteneVeraeusserungsgewinneBetriebsgrundstueckeSteuersatz25vH_e">#REF!</definedName>
    <definedName name="AIF_Einkuenfte_laufend_Gewerbebetrieb_DBAAnrechnung_nichtenthalteneVeraeusserungsgewinneBetriebsgrundstueckeSteuersatz25vH_e">#REF!</definedName>
    <definedName name="AIF_Einkuenfte_laufend_Gewerbebetrieb_Inland_Ausland_ohneDBA_e">#REF!</definedName>
    <definedName name="AIF_Einkuenfte_laufend_Gewerbebetrieb_Inland_Ausland_ohneDBA_nichtenthalteneVeraeusserungsgewinneBetriebsgrundstueckeSteuersatz25vH_e">#REF!</definedName>
    <definedName name="AIF_Einkuenfte_laufend_LuF_Ausland_DBAAnrechnung_e">#REF!</definedName>
    <definedName name="AIF_Einkuenfte_laufend_LuF_Ausland_DBAbefreit_e">#REF!</definedName>
    <definedName name="AIF_Einkuenfte_laufend_LuF_Ausland_DBAbefreit_nichtenthalteneVeraeusserungsgewinneBetriebsgrundstueckeSteuersatz25vH_e">#REF!</definedName>
    <definedName name="AIF_Einkuenfte_laufend_LuF_DBAAnrechnung_nichtenthalteneVeraeusserungsgewinneBetriebsgrundstueckeSteuersatz25vH_e">#REF!</definedName>
    <definedName name="AIF_Einkuenfte_laufend_LuF_Inland_Ausland_ohneDBA_e">#REF!</definedName>
    <definedName name="AIF_Einkuenfte_laufend_LuF_Inland_Ausland_ohneDBA_nichtenthalteneVeraeusserungsgewinneBetriebsgrundstueckeSteuersatz25vH_e">#REF!</definedName>
    <definedName name="AIF_Einkuenfte_laufend_VuV_Ausland_DBAAnrechnung_e">#REF!</definedName>
    <definedName name="AIF_Einkuenfte_laufend_VuV_Ausland_DBAbefreit_e">#REF!</definedName>
    <definedName name="AIF_Einkuenfte_laufend_VuV_Inland_Ausland_ohneDBA_e">#REF!</definedName>
    <definedName name="AIF_Einkuenfte_LuF_Ausland_DBAAnrechnung_nachAufwand">#REF!</definedName>
    <definedName name="AIF_Einkuenfte_LuF_Ausland_DBAbefreit_nachAufwand">#REF!</definedName>
    <definedName name="AIF_Einkuenfte_LuF_DBAAnrechnung_VeraeusserungsgewinneBetriebsgrundstueckeSteuersatz25vH_nachAufwand">#REF!</definedName>
    <definedName name="AIF_Einkuenfte_LuF_Inland_Ausland_ohneDBA_nachAufwand">#REF!</definedName>
    <definedName name="AIF_Einkuenfte_LuF_Inland_Ausland_ohneDBA_VeraeusserungsgewinneBetriebsgrundstueckeSteuersatz25vH_nachAufwand">#REF!</definedName>
    <definedName name="AIF_Einkuenfte_sonstige_iSdPara29Z1und3EStG1988_Ausland_DBAAnrechnung_e">#REF!</definedName>
    <definedName name="AIF_Einkuenfte_sonstige_iSdPara29Z1und3EStG1988_Ausland_DBAbefreit_e">#REF!</definedName>
    <definedName name="AIF_Einkuenfte_sonstige_iSdPara29Z1und3EStG1988_Inland_Ausland_ohneDBA_e">#REF!</definedName>
    <definedName name="AIF_Einkuenfte_VuV_Ausland_DBAAnrechnung">#REF!</definedName>
    <definedName name="AIF_Einkuenfte_VuV_Ausland_DBAbefreit">#REF!</definedName>
    <definedName name="AIF_Einkuenfte_VuV_Inland_Ausland_ohneDBA">#REF!</definedName>
    <definedName name="AIF_Ergebnis_inklEA_nachAufwand">#REF!</definedName>
    <definedName name="AIF_Ergebnis_inklEA_vorAufwand">#REF!</definedName>
    <definedName name="AIF_Ertraege_Ertraege_nichtsteuerbar">#REF!</definedName>
    <definedName name="AIF_Ertraege_nichtsteuerbar_e">#REF!</definedName>
    <definedName name="AIF_Ertrag_KVordentlich_Ergebnis_AIF_inklEA">#REF!</definedName>
    <definedName name="AIF_Ertragsausgleich_Ausschuettungen_ausinVorjahrenversteuertenAIFEinkuenften_e">#REF!</definedName>
    <definedName name="AIF_Ertragsausgleich_Einkuenfte_laufend_LuF_Ausland_DBAbefreit_nichtenthalteneVeraeusserungsgewinneBetriebsgrundstueckeSteuersatz25vH_e">#REF!</definedName>
    <definedName name="AIF_Ertragsausgleich_Einkuenfte_laufend_LuF_DBAAnrechnung_nichtenthalteneVeraeusserungsgewinneBetriebsgrundstueckeSteuersatz25vH_e">#REF!</definedName>
    <definedName name="AIF_Ertragsausgleich_Einkuenfte_laufend_LuF_Inland_Ausland_ohneDBA_nichtenthalteneVeraeusserungsgewinneBetriebsgrundstueckeSteuersatz25vH_e">#REF!</definedName>
    <definedName name="AIF_Ertragsausgleich_Einkuenfte_sonstige_iSdPara29Z1und3EStG1988_Ausland_DBAAnrechnung_e">#REF!</definedName>
    <definedName name="AIF_Ertragsausgleich_Einkuenfte_sonstige_iSdPara29Z1und3EStG1988_Ausland_DBAbefreit_e">#REF!</definedName>
    <definedName name="AIF_Ertragsausgleich_Einkuenfte_sonstige_iSdPara29Z1und3EStG1988_Inland_Ausland_ohneDBA_e">#REF!</definedName>
    <definedName name="AIF_Ertragsausgleich_Ertraege_nichtsteuerbar_e">#REF!</definedName>
    <definedName name="AIF_Ertragsausgleich_Gewerbebetrieb_Ausland_DBAAnrechnung_e">#REF!</definedName>
    <definedName name="AIF_Ertragsausgleich_Gewerbebetrieb_Ausland_DBAbefreit_e">#REF!</definedName>
    <definedName name="AIF_Ertragsausgleich_Gewerbebetrieb_Ausland_DBAbefreit_nichtenthalteneVeraeusserungsgewinneBetriebsgrundstueckeSteuersatz25vH_e">#REF!</definedName>
    <definedName name="AIF_Ertragsausgleich_Gewerbebetrieb_DBAAnrechnung_nichtenthalteneVeraeusserungsgewinneBetriebsgrundstueckeSteuersatz25vH_e">#REF!</definedName>
    <definedName name="AIF_Ertragsausgleich_Gewerbebetrieb_Inland_Ausland_ohneDBA_e">#REF!</definedName>
    <definedName name="AIF_Ertragsausgleich_Gewerbebetrieb_Inland_Ausland_ohneDBA_nichtenthalteneVeraeusserungsgewinneBetriebsgrundstueckeSteuersatz25vH_e">#REF!</definedName>
    <definedName name="AIF_Ertragsausgleich_Gewinnvortrag_Einkuenfte_AIF_e">#REF!</definedName>
    <definedName name="AIF_Ertragsausgleich_LuF_Ausland_DBAAnrechnung_e">#REF!</definedName>
    <definedName name="AIF_Ertragsausgleich_LuF_Ausland_DBAbefreit_e">#REF!</definedName>
    <definedName name="AIF_Ertragsausgleich_LuF_Inland_Ausland_ohneDBA_e">#REF!</definedName>
    <definedName name="AIF_Ertragsausgleich_Saldo_Einkuenfte_iSdPara31EStG1988_e">#REF!</definedName>
    <definedName name="AIF_Ertragsausgleich_VuV_Ausland_DBAAnrechnung_e">#REF!</definedName>
    <definedName name="AIF_Ertragsausgleich_VuV_Ausland_DBAbefreit_e">#REF!</definedName>
    <definedName name="AIF_Ertragsausgleich_VuV_Inland_Ausland_ohneDBA_e">#REF!</definedName>
    <definedName name="AIF_Gewinnvortrag_Einkuenfte_AIF_e">#REF!</definedName>
    <definedName name="AIF_Gewinnvortrag_Einkuenfte_AIF_inklEA">#REF!</definedName>
    <definedName name="AIF_Personensteuern_Einkuenfte_sonstige_iSdPara29Z1und3EStG1988_Ausland_DBAAnrechnung_e">#REF!</definedName>
    <definedName name="AIF_Personensteuern_Einkuenfte_sonstige_iSdPara29Z1und3EStG1988_Ausland_DBAbefreit_e">#REF!</definedName>
    <definedName name="AIF_Personensteuern_Einkuenfte_sonstige_iSdPara29Z1und3EStG1988_Inland_Ausland_ohneDBA_e">#REF!</definedName>
    <definedName name="AIF_Personensteuern_Ertraege_nichtsteuerbar_e">#REF!</definedName>
    <definedName name="AIF_Personensteuern_Gewerbebetrieb_Ausland_DBAAnrechnung_e">#REF!</definedName>
    <definedName name="AIF_Personensteuern_Gewerbebetrieb_Ausland_DBAbefreit_e">#REF!</definedName>
    <definedName name="AIF_Personensteuern_Gewerbebetrieb_Inland_Ausland_ohneDBA_e">#REF!</definedName>
    <definedName name="AIF_Personensteuern_LuF_Ausland_DBAAnrechnung_e">#REF!</definedName>
    <definedName name="AIF_Personensteuern_LuF_Ausland_DBAbefreit_e">#REF!</definedName>
    <definedName name="AIF_Personensteuern_LuF_Ausland_ohneDBA_e">#REF!</definedName>
    <definedName name="AIF_Personensteuern_VuV_Ausland_DBAAnrechnung_e">#REF!</definedName>
    <definedName name="AIF_Personensteuern_VuV_Ausland_DBAbefreit_e">#REF!</definedName>
    <definedName name="AIF_Personensteuern_VuV_Inland_Ausland_ohneDBA_e">#REF!</definedName>
    <definedName name="AIF_Saldo_Einkuenfte_iSdPara31EStG1988_e">#REF!</definedName>
    <definedName name="AIF_Summe_Personensteuern_AIF">#REF!</definedName>
    <definedName name="AIF_Veraeusserungsgewinne_Gewerbebetrieb_Ausland_DBAAnrechnung_e">#REF!</definedName>
    <definedName name="AIF_Veraeusserungsgewinne_Gewerbebetrieb_Ausland_DBAbefreit_e">#REF!</definedName>
    <definedName name="AIF_Veraeusserungsgewinne_Gewerbebetrieb_Inland_Ausland_ohneDBA_e">#REF!</definedName>
    <definedName name="AIF_Veraeusserungsgewinne_LuF_Ausland_DBAAnrechnung_e">#REF!</definedName>
    <definedName name="AIF_Veraeusserungsgewinne_LuF_Ausland_DBAbefreit_e">#REF!</definedName>
    <definedName name="AIF_Veraeusserungsgewinne_LuF_Inland_Ausland_ohneDBA_e">#REF!</definedName>
    <definedName name="Ajustements_Manuels_DEPENSES">#REF!</definedName>
    <definedName name="Ajustements_Manuels_REALISES">#REF!</definedName>
    <definedName name="Ajustements_Manuels_REVENUS">#REF!</definedName>
    <definedName name="Ajustements_Manuels_REVENUS2">#REF!</definedName>
    <definedName name="Ajustements_Manuels_SOUSRACH">#REF!</definedName>
    <definedName name="al">#REF!</definedName>
    <definedName name="ALCD">#REF!</definedName>
    <definedName name="all">#REF!</definedName>
    <definedName name="All_Rows">#REF!</definedName>
    <definedName name="All_Rows_Bounds">#REF!</definedName>
    <definedName name="All_Rows_PAths">#REF!</definedName>
    <definedName name="AllData">#REF!:INDEX(#REF!,COUNTA(#REF!),12)</definedName>
    <definedName name="AllInst">#REF!</definedName>
    <definedName name="AllLiq">#REF!</definedName>
    <definedName name="ALLWAETHER">#REF!</definedName>
    <definedName name="AllWeather">#REF!</definedName>
    <definedName name="AllWeatherEuro">#REF!</definedName>
    <definedName name="AllWeatherExcel">#REF!</definedName>
    <definedName name="AllWeatherSpecialII">#REF!</definedName>
    <definedName name="AllWeatherSterling">#REF!</definedName>
    <definedName name="alon">#REF!</definedName>
    <definedName name="alpha">#REF!</definedName>
    <definedName name="AMHKDVD">#REF!</definedName>
    <definedName name="Amortization_Income">#REF!</definedName>
    <definedName name="Amortize">#REF!</definedName>
    <definedName name="AmountPerShare">#REF!</definedName>
    <definedName name="AMR">#REF!</definedName>
    <definedName name="ANAV">#REF!</definedName>
    <definedName name="Angebot_oeffentlich_e">#REF!</definedName>
    <definedName name="Anteile_Tranche_Anzahl_e">#REF!</definedName>
    <definedName name="Any">#REF!</definedName>
    <definedName name="apsl">#REF!</definedName>
    <definedName name="Art_e">#REF!</definedName>
    <definedName name="As">#REF!</definedName>
    <definedName name="AS_AccDist">#REF!</definedName>
    <definedName name="AS_AverageFX">#REF!</definedName>
    <definedName name="AS_CCY_Exchange">#REF!</definedName>
    <definedName name="AS_ClassCcy">#REF!</definedName>
    <definedName name="AS_Close_Date">#REF!</definedName>
    <definedName name="AS_Close_Shares">#REF!</definedName>
    <definedName name="AS_Fund">#REF!</definedName>
    <definedName name="AS_Fund_CCY">#REF!</definedName>
    <definedName name="AS_GAWANAV">#REF!</definedName>
    <definedName name="AS_GPENAV">#REF!</definedName>
    <definedName name="AS_ISIN">#REF!</definedName>
    <definedName name="AS_Open_Date">#REF!</definedName>
    <definedName name="AS_Open_Shares">#REF!</definedName>
    <definedName name="AS_OperatesEqn">#REF!</definedName>
    <definedName name="AS_Share_CCY">#REF!</definedName>
    <definedName name="AS_Shareclass">#REF!</definedName>
    <definedName name="AS_ShareClassName">#REF!</definedName>
    <definedName name="AS_SubFund">#REF!</definedName>
    <definedName name="AS_SubFundCcy">#REF!</definedName>
    <definedName name="AS2DocOpenMode" hidden="1">"AS2DocumentEdit"</definedName>
    <definedName name="ASaa">#REF!</definedName>
    <definedName name="asc">#REF!</definedName>
    <definedName name="asca">#REF!</definedName>
    <definedName name="asdf">#REF!</definedName>
    <definedName name="AsianUSD">#REF!</definedName>
    <definedName name="ASK">#REF!</definedName>
    <definedName name="ASKCHG">#REF!</definedName>
    <definedName name="ass">#REF!</definedName>
    <definedName name="ASSE">#REF!</definedName>
    <definedName name="ASSET">#REF!</definedName>
    <definedName name="ASSET_CLASS">#REF!</definedName>
    <definedName name="AssetMaster">#REF!</definedName>
    <definedName name="ASSETS">#REF!</definedName>
    <definedName name="ASSETS_002">#REF!</definedName>
    <definedName name="ASSETS_DETAIL">#REF!</definedName>
    <definedName name="ASSETS_DETAIL_002">#REF!</definedName>
    <definedName name="ASSETS_DETAIL3">#REF!</definedName>
    <definedName name="ASSETS3">#REF!</definedName>
    <definedName name="ASSFSpecial">#REF!</definedName>
    <definedName name="Assogests">#REF!</definedName>
    <definedName name="asxsax">#REF!</definedName>
    <definedName name="AUD">#REF!</definedName>
    <definedName name="AUDAUD">#REF!</definedName>
    <definedName name="AUDCAD">#REF!</definedName>
    <definedName name="AUDCHF">#REF!</definedName>
    <definedName name="AUDEUR">#REF!</definedName>
    <definedName name="AUDGBP">#REF!</definedName>
    <definedName name="AUDIT">#REF!</definedName>
    <definedName name="AUDNOK">#REF!</definedName>
    <definedName name="AUDSEK">#REF!</definedName>
    <definedName name="AUDSGD">#REF!</definedName>
    <definedName name="AUDUSD">#REF!</definedName>
    <definedName name="Aufwand_AGErtraege_ordentlich_Subfonds">#REF!</definedName>
    <definedName name="Aufwand_AGErtraege_ordentlich_Subfonds_Verlust">#REF!</definedName>
    <definedName name="Aufwand_AGErtraege_pauschal_Subfonds">#REF!</definedName>
    <definedName name="Aufwand_AGErtraege_pauschal_Subfonds_Verlust">#REF!</definedName>
    <definedName name="Aufwand_aoErtrag_direktzuordenbar_e">#REF!</definedName>
    <definedName name="Aufwand_aoErtrag_direktzuordenbar_inklEA">#REF!</definedName>
    <definedName name="Aufwand_Ausschuettungen_Subfonds">#REF!</definedName>
    <definedName name="Aufwand_Ausschuettungen_Subfonds_Verlust">#REF!</definedName>
    <definedName name="Aufwand_Dividenden_ausl_inklEA">#REF!</definedName>
    <definedName name="Aufwand_Dividenden_ausl_inklEA_Verlust">#REF!</definedName>
    <definedName name="Aufwand_Dividenden_inklEA">#REF!</definedName>
    <definedName name="Aufwand_Dividenden_inklEA_Verlust">#REF!</definedName>
    <definedName name="Aufwand_Dividendeninl_inklEA">#REF!</definedName>
    <definedName name="Aufwand_Ertraege_ordentlich_Subfonds_inVorjahrenversteuert">#REF!</definedName>
    <definedName name="Aufwand_Ertraege_ordentlich_Subfonds_inVorjahrenversteuert_Verlust">#REF!</definedName>
    <definedName name="Aufwand_Gesamtbetrag_AIFErtraege">#REF!</definedName>
    <definedName name="Aufwand_Gesamtbetrag_e">#REF!</definedName>
    <definedName name="Aufwand_Gesamtbetrag_Immobilienertraege">#REF!</definedName>
    <definedName name="Aufwand_Gesamtbetrag_KV_AIF_ImmoAIF">#REF!</definedName>
    <definedName name="Aufwand_Gesamtbetrag_KV_e">#REF!</definedName>
    <definedName name="Aufwand_Immosubfonds_Aufwertungsgewinne_auslImmo_DBAbefreit_100vH">#REF!</definedName>
    <definedName name="Aufwand_Immosubfonds_Aufwertungsgewinne_auslImmo_DBAbefreit_80vH">#REF!</definedName>
    <definedName name="Aufwand_Immosubfonds_Aufwertungsgewinne_auslImmo_nichtDBAbefreit_100vH">#REF!</definedName>
    <definedName name="Aufwand_Immosubfonds_Aufwertungsgewinne_auslImmo_nichtDBAbefreit_80vH">#REF!</definedName>
    <definedName name="Aufwand_Immosubfonds_Aufwertungsgewinne_auslImmo_nichtDBAbefreit_Verlust_100vH">#REF!</definedName>
    <definedName name="Aufwand_Immosubfonds_Aufwertungsgewinne_auslImmo_nichtDBAbefreit_Verlust_80vH">#REF!</definedName>
    <definedName name="Aufwand_Immosubfonds_Aufwertungsgewinne_inlImmo_100vH">#REF!</definedName>
    <definedName name="Aufwand_Immosubfonds_Aufwertungsgewinne_inlImmo_80vH">#REF!</definedName>
    <definedName name="Aufwand_Immosubfonds_Aufwertungsgewinne_inlImmo_Verlust_100vH">#REF!</definedName>
    <definedName name="Aufwand_Immosubfonds_Aufwertungsgewinne_inlImmo_Verlust_80vH">#REF!</definedName>
    <definedName name="Aufwand_Immosubfonds_Bewirtschaftungsgewinne_auslImmo_DBAbefreit">#REF!</definedName>
    <definedName name="Aufwand_Immosubfonds_Bewirtschaftungsgewinne_auslImmo_nichtDBAbefreit">#REF!</definedName>
    <definedName name="Aufwand_Immosubfonds_Bewirtschaftungsgewinne_auslImmo_nichtDBAbefreit_Verlust">#REF!</definedName>
    <definedName name="Aufwand_Immosubfonds_Bewirtschaftungsgewinne_inlImmo">#REF!</definedName>
    <definedName name="Aufwand_Immosubfonds_Bewirtschaftungsgewinne_inlImmo_Verlust">#REF!</definedName>
    <definedName name="Aufwand_sonstErtraegenzuzurechnend">#REF!</definedName>
    <definedName name="Aufwand_sonstErtraegenzuzurechnend_Verlust">#REF!</definedName>
    <definedName name="Aufwand_SummefuerordentlicheErtraege_KV">#REF!</definedName>
    <definedName name="Aufwand_Ueberhang">#REF!</definedName>
    <definedName name="Aufwand_Ueberhang_verrechnet">#REF!</definedName>
    <definedName name="Aufwand_Ueberhang_verrechnet_Schachtelbeteiligungen">#REF!</definedName>
    <definedName name="Aufwand_Zinsen_ausl_DBAbefreit_inklEA">#REF!</definedName>
    <definedName name="Aufwand_Zinsen_ausl_DBAbefreit_inklEA_Verlust">#REF!</definedName>
    <definedName name="Aufwand_Zinsen_ausl_nichtDBAbefreit_inklEA">#REF!</definedName>
    <definedName name="Aufwand_Zinsen_inklEA">#REF!</definedName>
    <definedName name="Aufwand_Zinsen_inklEA_Verlust">#REF!</definedName>
    <definedName name="Aufwand_Zinsen_innerstaatlichbefreit_inklEA">#REF!</definedName>
    <definedName name="Aufwand_Zinsen_innerstaatlichbefreit_inklEA_Verlust">#REF!</definedName>
    <definedName name="Aufwand_Zinsen_Para98Z5liteEStG1988_inklEA">#REF!</definedName>
    <definedName name="Aufwand_ZinsenAltemissionen_ausl_DBAbefreit_inklEA">#REF!</definedName>
    <definedName name="Aufwand_ZinsenAltemissionen_ausl_DBAbefreit_inklEA_Verlust">#REF!</definedName>
    <definedName name="Aufwand_ZinsenAltemissionen_ausl_nichtDBAbefreit_inklEA">#REF!</definedName>
    <definedName name="Aufwand_ZinsenAltemissionen_inklEA">#REF!</definedName>
    <definedName name="Aufwand_ZinsenAltemissionen_inklEA_Verlust">#REF!</definedName>
    <definedName name="Aufwand_ZinsenAltemissionen_innerstaatlichbefreit_inklEA">#REF!</definedName>
    <definedName name="Aufwand_ZinsenAltemissionen_innerstaatlichbefreit_inklEA_Verlust">#REF!</definedName>
    <definedName name="Aufwand_ZinsenAltemissionen_Para98Z5liteEStG1988_inklEA">#REF!</definedName>
    <definedName name="Ausgeschuettet_AoErgebnis_final_40Prozent_ausAltemissionen_KV">#REF!</definedName>
    <definedName name="Ausgeschuettet_AoErgebnis_final_40Prozent_KV">#REF!</definedName>
    <definedName name="Ausgeschuettet_AoErgebnis_final_60Prozent_KV">#REF!</definedName>
    <definedName name="Ausgeschuettet_Ergebnis_AIF">#REF!</definedName>
    <definedName name="Ausgeschuettet_Ergebnis_ausinVorjahrenversteuertenAIFEinkuenften">#REF!</definedName>
    <definedName name="Ausgeschuettet_Ergebnis_ordentlich_KV_inklEA_nachAufwandundErtrag_nachVerlustverrechnung_JahresgewinnImmoInvF">#REF!</definedName>
    <definedName name="Ausgeschuettet_Ertraege_AIF_nichtsteuerbar">#REF!</definedName>
    <definedName name="Ausgeschuettet_Gewinnvortrag_Altemissionen_ausserordentlich_nichtversteuert_40Prozent_KV">#REF!</definedName>
    <definedName name="Ausgeschuettet_Gewinnvortrag_ausserordentlich_nichtversteuert_40Prozent_KV">#REF!</definedName>
    <definedName name="Ausgeschuettet_Gewinnvortrag_ausserordentlich_Privatanleger_InvFG1993_versteuert_KV">#REF!</definedName>
    <definedName name="Ausgeschuettet_Gewinnvortrag_ausserordentlich_versteuert_60vH_KV">#REF!</definedName>
    <definedName name="Ausgeschuettet_Gewinnvortrag_Ergebnis_AIF">#REF!</definedName>
    <definedName name="Ausgeschuettet_Gewinnvortrag_ordentlich_versteuert_KV_Gewinnvortrag_ImmoInvF_WPundLiquiditaetsgewinne_Bewirtschaftungsgewinne_Aufwertungsgewinne">#REF!</definedName>
    <definedName name="Ausgeschuettet_Vorjahresertraege_Subfonds_ordentlich_versteuert_KV_ImmoInvF">#REF!</definedName>
    <definedName name="Ausschuettung_e">#REF!</definedName>
    <definedName name="Ausschuettungen_gemeldet_e">#REF!</definedName>
    <definedName name="Ausschuettungen_InvF_AIF">#REF!</definedName>
    <definedName name="Ausschuettungen_nichtgemeldet_e">#REF!</definedName>
    <definedName name="Ausschuettungenabsetzbar_aus_aoErtraegen_e">#REF!</definedName>
    <definedName name="Av">#REF!</definedName>
    <definedName name="AverageUSD">#REF!</definedName>
    <definedName name="AVEUR">#REF!</definedName>
    <definedName name="AVEURO">#REF!</definedName>
    <definedName name="AVEUSD">#REF!</definedName>
    <definedName name="Avg">#REF!</definedName>
    <definedName name="AVGBP">#REF!</definedName>
    <definedName name="Avs">#REF!</definedName>
    <definedName name="AVSTG">#REF!</definedName>
    <definedName name="AVUSD">#REF!</definedName>
    <definedName name="AVYEN">#REF!</definedName>
    <definedName name="AVYENEURO">#REF!</definedName>
    <definedName name="awe">#REF!</definedName>
    <definedName name="ax">#REF!</definedName>
    <definedName name="axx">#REF!</definedName>
    <definedName name="aza" localSheetId="6" hidden="1">{#N/A,#N/A,FALSE,"Aging Summary";#N/A,#N/A,FALSE,"Ratio Analysis";#N/A,#N/A,FALSE,"Test 120 Day Accts";#N/A,#N/A,FALSE,"Tickmarks"}</definedName>
    <definedName name="aza" localSheetId="5" hidden="1">{#N/A,#N/A,FALSE,"Aging Summary";#N/A,#N/A,FALSE,"Ratio Analysis";#N/A,#N/A,FALSE,"Test 120 Day Accts";#N/A,#N/A,FALSE,"Tickmarks"}</definedName>
    <definedName name="aza" localSheetId="3" hidden="1">{#N/A,#N/A,FALSE,"Aging Summary";#N/A,#N/A,FALSE,"Ratio Analysis";#N/A,#N/A,FALSE,"Test 120 Day Accts";#N/A,#N/A,FALSE,"Tickmarks"}</definedName>
    <definedName name="aza" localSheetId="4" hidden="1">{#N/A,#N/A,FALSE,"Aging Summary";#N/A,#N/A,FALSE,"Ratio Analysis";#N/A,#N/A,FALSE,"Test 120 Day Accts";#N/A,#N/A,FALSE,"Tickmarks"}</definedName>
    <definedName name="aza" hidden="1">{#N/A,#N/A,FALSE,"Aging Summary";#N/A,#N/A,FALSE,"Ratio Analysis";#N/A,#N/A,FALSE,"Test 120 Day Accts";#N/A,#N/A,FALSE,"Tickmarks"}</definedName>
    <definedName name="B" localSheetId="5" hidden="1">#REF!</definedName>
    <definedName name="B" localSheetId="3" hidden="1">#REF!</definedName>
    <definedName name="B" localSheetId="4" hidden="1">#REF!</definedName>
    <definedName name="B" hidden="1">#REF!</definedName>
    <definedName name="BA">#REF!</definedName>
    <definedName name="Back_To_Printing">#N/A</definedName>
    <definedName name="Back_To_Printing_Menu">#N/A</definedName>
    <definedName name="BackName">#REF!</definedName>
    <definedName name="BALANCE_SHEET">#REF!</definedName>
    <definedName name="BALANCESHEET">#REF!</definedName>
    <definedName name="bank_chg">#REF!</definedName>
    <definedName name="BankInterestCoeffPartEQ">#REF!</definedName>
    <definedName name="BAS">#REF!</definedName>
    <definedName name="base">#REF!</definedName>
    <definedName name="Base_CCY">#REF!</definedName>
    <definedName name="BASE_CURR">#REF!</definedName>
    <definedName name="Base_Totals">#REF!</definedName>
    <definedName name="BaseCurrency">#REF!</definedName>
    <definedName name="BASIS">#REF!</definedName>
    <definedName name="BasisNum">#REF!</definedName>
    <definedName name="BBB">#REF!</definedName>
    <definedName name="bda">#REF!</definedName>
    <definedName name="bdincint">#REF!</definedName>
    <definedName name="BEAR">#REF!</definedName>
    <definedName name="beg">#REF!</definedName>
    <definedName name="BeginningofPeriod">#REF!</definedName>
    <definedName name="BEXRFill">#REF!</definedName>
    <definedName name="bf">#REF!</definedName>
    <definedName name="bfv">#REF!</definedName>
    <definedName name="BID">#REF!</definedName>
    <definedName name="BIDCHG">#REF!</definedName>
    <definedName name="bizare" localSheetId="5" hidden="1">#REF!</definedName>
    <definedName name="bizare" localSheetId="3" hidden="1">#REF!</definedName>
    <definedName name="bizare" localSheetId="4" hidden="1">#REF!</definedName>
    <definedName name="bizare" hidden="1">#REF!</definedName>
    <definedName name="bizzare" localSheetId="5" hidden="1">#REF!</definedName>
    <definedName name="bizzare" localSheetId="3" hidden="1">#REF!</definedName>
    <definedName name="bizzare" localSheetId="4" hidden="1">#REF!</definedName>
    <definedName name="bizzare" hidden="1">#REF!</definedName>
    <definedName name="Blank">#REF!</definedName>
    <definedName name="blph" hidden="1">#REF!</definedName>
    <definedName name="BLPH10252" localSheetId="5" hidden="1">#REF!</definedName>
    <definedName name="BLPH10252" localSheetId="3" hidden="1">#REF!</definedName>
    <definedName name="BLPH10252" localSheetId="4" hidden="1">#REF!</definedName>
    <definedName name="BLPH10252" hidden="1">#REF!</definedName>
    <definedName name="BLPH10253" localSheetId="5" hidden="1">#REF!</definedName>
    <definedName name="BLPH10253" localSheetId="3" hidden="1">#REF!</definedName>
    <definedName name="BLPH10253" localSheetId="4" hidden="1">#REF!</definedName>
    <definedName name="BLPH10253" hidden="1">#REF!</definedName>
    <definedName name="BLPH10254" localSheetId="5" hidden="1">#REF!</definedName>
    <definedName name="BLPH10254" localSheetId="3" hidden="1">#REF!</definedName>
    <definedName name="BLPH10254" localSheetId="4" hidden="1">#REF!</definedName>
    <definedName name="BLPH10254" hidden="1">#REF!</definedName>
    <definedName name="BLPH10255" localSheetId="5" hidden="1">#REF!</definedName>
    <definedName name="BLPH10255" localSheetId="3" hidden="1">#REF!</definedName>
    <definedName name="BLPH10255" localSheetId="4" hidden="1">#REF!</definedName>
    <definedName name="BLPH10255" hidden="1">#REF!</definedName>
    <definedName name="BLPH10256" localSheetId="5" hidden="1">#REF!</definedName>
    <definedName name="BLPH10256" localSheetId="3" hidden="1">#REF!</definedName>
    <definedName name="BLPH10256" localSheetId="4" hidden="1">#REF!</definedName>
    <definedName name="BLPH10256" hidden="1">#REF!</definedName>
    <definedName name="BLPH10257" localSheetId="5" hidden="1">#REF!</definedName>
    <definedName name="BLPH10257" localSheetId="3" hidden="1">#REF!</definedName>
    <definedName name="BLPH10257" localSheetId="4" hidden="1">#REF!</definedName>
    <definedName name="BLPH10257" hidden="1">#REF!</definedName>
    <definedName name="BLPH10258" localSheetId="5" hidden="1">#REF!</definedName>
    <definedName name="BLPH10258" localSheetId="3" hidden="1">#REF!</definedName>
    <definedName name="BLPH10258" localSheetId="4" hidden="1">#REF!</definedName>
    <definedName name="BLPH10258" hidden="1">#REF!</definedName>
    <definedName name="BLPH10259" localSheetId="5" hidden="1">#REF!</definedName>
    <definedName name="BLPH10259" localSheetId="3" hidden="1">#REF!</definedName>
    <definedName name="BLPH10259" localSheetId="4" hidden="1">#REF!</definedName>
    <definedName name="BLPH10259" hidden="1">#REF!</definedName>
    <definedName name="BLPH10260" localSheetId="5" hidden="1">#REF!</definedName>
    <definedName name="BLPH10260" localSheetId="3" hidden="1">#REF!</definedName>
    <definedName name="BLPH10260" localSheetId="4" hidden="1">#REF!</definedName>
    <definedName name="BLPH10260" hidden="1">#REF!</definedName>
    <definedName name="BLPH10261" localSheetId="5" hidden="1">#REF!</definedName>
    <definedName name="BLPH10261" localSheetId="3" hidden="1">#REF!</definedName>
    <definedName name="BLPH10261" localSheetId="4" hidden="1">#REF!</definedName>
    <definedName name="BLPH10261" hidden="1">#REF!</definedName>
    <definedName name="BLPH10262" localSheetId="5" hidden="1">#REF!</definedName>
    <definedName name="BLPH10262" localSheetId="3" hidden="1">#REF!</definedName>
    <definedName name="BLPH10262" localSheetId="4" hidden="1">#REF!</definedName>
    <definedName name="BLPH10262" hidden="1">#REF!</definedName>
    <definedName name="BLPH10263" localSheetId="5" hidden="1">#REF!</definedName>
    <definedName name="BLPH10263" localSheetId="3" hidden="1">#REF!</definedName>
    <definedName name="BLPH10263" localSheetId="4" hidden="1">#REF!</definedName>
    <definedName name="BLPH10263" hidden="1">#REF!</definedName>
    <definedName name="BLPH10264" localSheetId="5" hidden="1">#REF!</definedName>
    <definedName name="BLPH10264" localSheetId="3" hidden="1">#REF!</definedName>
    <definedName name="BLPH10264" localSheetId="4" hidden="1">#REF!</definedName>
    <definedName name="BLPH10264" hidden="1">#REF!</definedName>
    <definedName name="BLPH10265" localSheetId="5" hidden="1">#REF!</definedName>
    <definedName name="BLPH10265" localSheetId="3" hidden="1">#REF!</definedName>
    <definedName name="BLPH10265" localSheetId="4" hidden="1">#REF!</definedName>
    <definedName name="BLPH10265" hidden="1">#REF!</definedName>
    <definedName name="BLPH10266" localSheetId="5" hidden="1">#REF!</definedName>
    <definedName name="BLPH10266" localSheetId="3" hidden="1">#REF!</definedName>
    <definedName name="BLPH10266" localSheetId="4" hidden="1">#REF!</definedName>
    <definedName name="BLPH10266" hidden="1">#REF!</definedName>
    <definedName name="BLPH10267" localSheetId="5" hidden="1">#REF!</definedName>
    <definedName name="BLPH10267" localSheetId="3" hidden="1">#REF!</definedName>
    <definedName name="BLPH10267" localSheetId="4" hidden="1">#REF!</definedName>
    <definedName name="BLPH10267" hidden="1">#REF!</definedName>
    <definedName name="BLPH10268" localSheetId="5" hidden="1">#REF!</definedName>
    <definedName name="BLPH10268" localSheetId="3" hidden="1">#REF!</definedName>
    <definedName name="BLPH10268" localSheetId="4" hidden="1">#REF!</definedName>
    <definedName name="BLPH10268" hidden="1">#REF!</definedName>
    <definedName name="BLPH10269" localSheetId="5" hidden="1">#REF!</definedName>
    <definedName name="BLPH10269" localSheetId="3" hidden="1">#REF!</definedName>
    <definedName name="BLPH10269" localSheetId="4" hidden="1">#REF!</definedName>
    <definedName name="BLPH10269" hidden="1">#REF!</definedName>
    <definedName name="BLPH10270" localSheetId="5" hidden="1">#REF!</definedName>
    <definedName name="BLPH10270" localSheetId="3" hidden="1">#REF!</definedName>
    <definedName name="BLPH10270" localSheetId="4" hidden="1">#REF!</definedName>
    <definedName name="BLPH10270" hidden="1">#REF!</definedName>
    <definedName name="BLPH10271" localSheetId="5" hidden="1">#REF!</definedName>
    <definedName name="BLPH10271" localSheetId="3" hidden="1">#REF!</definedName>
    <definedName name="BLPH10271" localSheetId="4" hidden="1">#REF!</definedName>
    <definedName name="BLPH10271" hidden="1">#REF!</definedName>
    <definedName name="BLPH10272" localSheetId="5" hidden="1">#REF!</definedName>
    <definedName name="BLPH10272" localSheetId="3" hidden="1">#REF!</definedName>
    <definedName name="BLPH10272" localSheetId="4" hidden="1">#REF!</definedName>
    <definedName name="BLPH10272" hidden="1">#REF!</definedName>
    <definedName name="BLPH10273" localSheetId="5" hidden="1">#REF!</definedName>
    <definedName name="BLPH10273" localSheetId="3" hidden="1">#REF!</definedName>
    <definedName name="BLPH10273" localSheetId="4" hidden="1">#REF!</definedName>
    <definedName name="BLPH10273" hidden="1">#REF!</definedName>
    <definedName name="BLPH10274" localSheetId="5" hidden="1">#REF!</definedName>
    <definedName name="BLPH10274" localSheetId="3" hidden="1">#REF!</definedName>
    <definedName name="BLPH10274" localSheetId="4" hidden="1">#REF!</definedName>
    <definedName name="BLPH10274" hidden="1">#REF!</definedName>
    <definedName name="BLPH10275" localSheetId="5" hidden="1">#REF!</definedName>
    <definedName name="BLPH10275" localSheetId="3" hidden="1">#REF!</definedName>
    <definedName name="BLPH10275" localSheetId="4" hidden="1">#REF!</definedName>
    <definedName name="BLPH10275" hidden="1">#REF!</definedName>
    <definedName name="BLPH10276" localSheetId="5" hidden="1">#REF!</definedName>
    <definedName name="BLPH10276" localSheetId="3" hidden="1">#REF!</definedName>
    <definedName name="BLPH10276" localSheetId="4" hidden="1">#REF!</definedName>
    <definedName name="BLPH10276" hidden="1">#REF!</definedName>
    <definedName name="BLPH10277" localSheetId="5" hidden="1">#REF!</definedName>
    <definedName name="BLPH10277" localSheetId="3" hidden="1">#REF!</definedName>
    <definedName name="BLPH10277" localSheetId="4" hidden="1">#REF!</definedName>
    <definedName name="BLPH10277" hidden="1">#REF!</definedName>
    <definedName name="BLPH10278" localSheetId="5" hidden="1">#REF!</definedName>
    <definedName name="BLPH10278" localSheetId="3" hidden="1">#REF!</definedName>
    <definedName name="BLPH10278" localSheetId="4" hidden="1">#REF!</definedName>
    <definedName name="BLPH10278" hidden="1">#REF!</definedName>
    <definedName name="BLPH10279" localSheetId="5" hidden="1">#REF!</definedName>
    <definedName name="BLPH10279" localSheetId="3" hidden="1">#REF!</definedName>
    <definedName name="BLPH10279" localSheetId="4" hidden="1">#REF!</definedName>
    <definedName name="BLPH10279" hidden="1">#REF!</definedName>
    <definedName name="BLPH10280" localSheetId="5" hidden="1">#REF!</definedName>
    <definedName name="BLPH10280" localSheetId="3" hidden="1">#REF!</definedName>
    <definedName name="BLPH10280" localSheetId="4" hidden="1">#REF!</definedName>
    <definedName name="BLPH10280" hidden="1">#REF!</definedName>
    <definedName name="BLPH10281" localSheetId="5" hidden="1">#REF!</definedName>
    <definedName name="BLPH10281" localSheetId="3" hidden="1">#REF!</definedName>
    <definedName name="BLPH10281" localSheetId="4" hidden="1">#REF!</definedName>
    <definedName name="BLPH10281" hidden="1">#REF!</definedName>
    <definedName name="BLPH10282" localSheetId="5" hidden="1">#REF!</definedName>
    <definedName name="BLPH10282" localSheetId="3" hidden="1">#REF!</definedName>
    <definedName name="BLPH10282" localSheetId="4" hidden="1">#REF!</definedName>
    <definedName name="BLPH10282" hidden="1">#REF!</definedName>
    <definedName name="BLPH10283" localSheetId="5" hidden="1">#REF!</definedName>
    <definedName name="BLPH10283" localSheetId="3" hidden="1">#REF!</definedName>
    <definedName name="BLPH10283" localSheetId="4" hidden="1">#REF!</definedName>
    <definedName name="BLPH10283" hidden="1">#REF!</definedName>
    <definedName name="BLPH10284" localSheetId="5" hidden="1">#REF!</definedName>
    <definedName name="BLPH10284" localSheetId="3" hidden="1">#REF!</definedName>
    <definedName name="BLPH10284" localSheetId="4" hidden="1">#REF!</definedName>
    <definedName name="BLPH10284" hidden="1">#REF!</definedName>
    <definedName name="BLPH10285" localSheetId="5" hidden="1">#REF!</definedName>
    <definedName name="BLPH10285" localSheetId="3" hidden="1">#REF!</definedName>
    <definedName name="BLPH10285" localSheetId="4" hidden="1">#REF!</definedName>
    <definedName name="BLPH10285" hidden="1">#REF!</definedName>
    <definedName name="BLPH10286" localSheetId="5" hidden="1">#REF!</definedName>
    <definedName name="BLPH10286" localSheetId="3" hidden="1">#REF!</definedName>
    <definedName name="BLPH10286" localSheetId="4" hidden="1">#REF!</definedName>
    <definedName name="BLPH10286" hidden="1">#REF!</definedName>
    <definedName name="BLPH10287" localSheetId="5" hidden="1">#REF!</definedName>
    <definedName name="BLPH10287" localSheetId="3" hidden="1">#REF!</definedName>
    <definedName name="BLPH10287" localSheetId="4" hidden="1">#REF!</definedName>
    <definedName name="BLPH10287" hidden="1">#REF!</definedName>
    <definedName name="BLPH10288" localSheetId="5" hidden="1">#REF!</definedName>
    <definedName name="BLPH10288" localSheetId="3" hidden="1">#REF!</definedName>
    <definedName name="BLPH10288" localSheetId="4" hidden="1">#REF!</definedName>
    <definedName name="BLPH10288" hidden="1">#REF!</definedName>
    <definedName name="BLPH10289" localSheetId="5" hidden="1">#REF!</definedName>
    <definedName name="BLPH10289" localSheetId="3" hidden="1">#REF!</definedName>
    <definedName name="BLPH10289" localSheetId="4" hidden="1">#REF!</definedName>
    <definedName name="BLPH10289" hidden="1">#REF!</definedName>
    <definedName name="BLPH10290" localSheetId="5" hidden="1">#REF!</definedName>
    <definedName name="BLPH10290" localSheetId="3" hidden="1">#REF!</definedName>
    <definedName name="BLPH10290" localSheetId="4" hidden="1">#REF!</definedName>
    <definedName name="BLPH10290" hidden="1">#REF!</definedName>
    <definedName name="BLPH10291" localSheetId="5" hidden="1">#REF!</definedName>
    <definedName name="BLPH10291" localSheetId="3" hidden="1">#REF!</definedName>
    <definedName name="BLPH10291" localSheetId="4" hidden="1">#REF!</definedName>
    <definedName name="BLPH10291" hidden="1">#REF!</definedName>
    <definedName name="BLPH10292" localSheetId="5" hidden="1">#REF!</definedName>
    <definedName name="BLPH10292" localSheetId="3" hidden="1">#REF!</definedName>
    <definedName name="BLPH10292" localSheetId="4" hidden="1">#REF!</definedName>
    <definedName name="BLPH10292" hidden="1">#REF!</definedName>
    <definedName name="BLPH10293" localSheetId="5" hidden="1">#REF!</definedName>
    <definedName name="BLPH10293" localSheetId="3" hidden="1">#REF!</definedName>
    <definedName name="BLPH10293" localSheetId="4" hidden="1">#REF!</definedName>
    <definedName name="BLPH10293" hidden="1">#REF!</definedName>
    <definedName name="BLPH10294" localSheetId="5" hidden="1">#REF!</definedName>
    <definedName name="BLPH10294" localSheetId="3" hidden="1">#REF!</definedName>
    <definedName name="BLPH10294" localSheetId="4" hidden="1">#REF!</definedName>
    <definedName name="BLPH10294" hidden="1">#REF!</definedName>
    <definedName name="BLPH10295" localSheetId="5" hidden="1">#REF!</definedName>
    <definedName name="BLPH10295" localSheetId="3" hidden="1">#REF!</definedName>
    <definedName name="BLPH10295" localSheetId="4" hidden="1">#REF!</definedName>
    <definedName name="BLPH10295" hidden="1">#REF!</definedName>
    <definedName name="BLPH10296" localSheetId="5" hidden="1">#REF!</definedName>
    <definedName name="BLPH10296" localSheetId="3" hidden="1">#REF!</definedName>
    <definedName name="BLPH10296" localSheetId="4" hidden="1">#REF!</definedName>
    <definedName name="BLPH10296" hidden="1">#REF!</definedName>
    <definedName name="BLPH10297" localSheetId="5" hidden="1">#REF!</definedName>
    <definedName name="BLPH10297" localSheetId="3" hidden="1">#REF!</definedName>
    <definedName name="BLPH10297" localSheetId="4" hidden="1">#REF!</definedName>
    <definedName name="BLPH10297" hidden="1">#REF!</definedName>
    <definedName name="BLPH10298" localSheetId="5" hidden="1">#REF!</definedName>
    <definedName name="BLPH10298" localSheetId="3" hidden="1">#REF!</definedName>
    <definedName name="BLPH10298" localSheetId="4" hidden="1">#REF!</definedName>
    <definedName name="BLPH10298" hidden="1">#REF!</definedName>
    <definedName name="BLPH10299" localSheetId="5" hidden="1">#REF!</definedName>
    <definedName name="BLPH10299" localSheetId="3" hidden="1">#REF!</definedName>
    <definedName name="BLPH10299" localSheetId="4" hidden="1">#REF!</definedName>
    <definedName name="BLPH10299" hidden="1">#REF!</definedName>
    <definedName name="BLPH10300" localSheetId="5" hidden="1">#REF!</definedName>
    <definedName name="BLPH10300" localSheetId="3" hidden="1">#REF!</definedName>
    <definedName name="BLPH10300" localSheetId="4" hidden="1">#REF!</definedName>
    <definedName name="BLPH10300" hidden="1">#REF!</definedName>
    <definedName name="BLPH10301" localSheetId="5" hidden="1">#REF!</definedName>
    <definedName name="BLPH10301" localSheetId="3" hidden="1">#REF!</definedName>
    <definedName name="BLPH10301" localSheetId="4" hidden="1">#REF!</definedName>
    <definedName name="BLPH10301" hidden="1">#REF!</definedName>
    <definedName name="BLPH10302" localSheetId="5" hidden="1">#REF!</definedName>
    <definedName name="BLPH10302" localSheetId="3" hidden="1">#REF!</definedName>
    <definedName name="BLPH10302" localSheetId="4" hidden="1">#REF!</definedName>
    <definedName name="BLPH10302" hidden="1">#REF!</definedName>
    <definedName name="BLPH10303" localSheetId="5" hidden="1">#REF!</definedName>
    <definedName name="BLPH10303" localSheetId="3" hidden="1">#REF!</definedName>
    <definedName name="BLPH10303" localSheetId="4" hidden="1">#REF!</definedName>
    <definedName name="BLPH10303" hidden="1">#REF!</definedName>
    <definedName name="BLPH10304" localSheetId="5" hidden="1">#REF!</definedName>
    <definedName name="BLPH10304" localSheetId="3" hidden="1">#REF!</definedName>
    <definedName name="BLPH10304" localSheetId="4" hidden="1">#REF!</definedName>
    <definedName name="BLPH10304" hidden="1">#REF!</definedName>
    <definedName name="BLPH10305" localSheetId="5" hidden="1">#REF!</definedName>
    <definedName name="BLPH10305" localSheetId="3" hidden="1">#REF!</definedName>
    <definedName name="BLPH10305" localSheetId="4" hidden="1">#REF!</definedName>
    <definedName name="BLPH10305" hidden="1">#REF!</definedName>
    <definedName name="BLPH10306" localSheetId="5" hidden="1">#REF!</definedName>
    <definedName name="BLPH10306" localSheetId="3" hidden="1">#REF!</definedName>
    <definedName name="BLPH10306" localSheetId="4" hidden="1">#REF!</definedName>
    <definedName name="BLPH10306" hidden="1">#REF!</definedName>
    <definedName name="BLPH10307" localSheetId="5" hidden="1">#REF!</definedName>
    <definedName name="BLPH10307" localSheetId="3" hidden="1">#REF!</definedName>
    <definedName name="BLPH10307" localSheetId="4" hidden="1">#REF!</definedName>
    <definedName name="BLPH10307" hidden="1">#REF!</definedName>
    <definedName name="BLPH10308" localSheetId="5" hidden="1">#REF!</definedName>
    <definedName name="BLPH10308" localSheetId="3" hidden="1">#REF!</definedName>
    <definedName name="BLPH10308" localSheetId="4" hidden="1">#REF!</definedName>
    <definedName name="BLPH10308" hidden="1">#REF!</definedName>
    <definedName name="BLPH10309" localSheetId="5" hidden="1">#REF!</definedName>
    <definedName name="BLPH10309" localSheetId="3" hidden="1">#REF!</definedName>
    <definedName name="BLPH10309" localSheetId="4" hidden="1">#REF!</definedName>
    <definedName name="BLPH10309" hidden="1">#REF!</definedName>
    <definedName name="BLPH10310" localSheetId="5" hidden="1">#REF!</definedName>
    <definedName name="BLPH10310" localSheetId="3" hidden="1">#REF!</definedName>
    <definedName name="BLPH10310" localSheetId="4" hidden="1">#REF!</definedName>
    <definedName name="BLPH10310" hidden="1">#REF!</definedName>
    <definedName name="BLPH10311" localSheetId="5" hidden="1">#REF!</definedName>
    <definedName name="BLPH10311" localSheetId="3" hidden="1">#REF!</definedName>
    <definedName name="BLPH10311" localSheetId="4" hidden="1">#REF!</definedName>
    <definedName name="BLPH10311" hidden="1">#REF!</definedName>
    <definedName name="BLPH10312" localSheetId="5" hidden="1">#REF!</definedName>
    <definedName name="BLPH10312" localSheetId="3" hidden="1">#REF!</definedName>
    <definedName name="BLPH10312" localSheetId="4" hidden="1">#REF!</definedName>
    <definedName name="BLPH10312" hidden="1">#REF!</definedName>
    <definedName name="BLPH10313" localSheetId="5" hidden="1">#REF!</definedName>
    <definedName name="BLPH10313" localSheetId="3" hidden="1">#REF!</definedName>
    <definedName name="BLPH10313" localSheetId="4" hidden="1">#REF!</definedName>
    <definedName name="BLPH10313" hidden="1">#REF!</definedName>
    <definedName name="BLPH10314" localSheetId="5" hidden="1">#REF!</definedName>
    <definedName name="BLPH10314" localSheetId="3" hidden="1">#REF!</definedName>
    <definedName name="BLPH10314" localSheetId="4" hidden="1">#REF!</definedName>
    <definedName name="BLPH10314" hidden="1">#REF!</definedName>
    <definedName name="BLPH10315" localSheetId="5" hidden="1">#REF!</definedName>
    <definedName name="BLPH10315" localSheetId="3" hidden="1">#REF!</definedName>
    <definedName name="BLPH10315" localSheetId="4" hidden="1">#REF!</definedName>
    <definedName name="BLPH10315" hidden="1">#REF!</definedName>
    <definedName name="BLPH10316" localSheetId="5" hidden="1">#REF!</definedName>
    <definedName name="BLPH10316" localSheetId="3" hidden="1">#REF!</definedName>
    <definedName name="BLPH10316" localSheetId="4" hidden="1">#REF!</definedName>
    <definedName name="BLPH10316" hidden="1">#REF!</definedName>
    <definedName name="BLPH10317" localSheetId="5" hidden="1">#REF!</definedName>
    <definedName name="BLPH10317" localSheetId="3" hidden="1">#REF!</definedName>
    <definedName name="BLPH10317" localSheetId="4" hidden="1">#REF!</definedName>
    <definedName name="BLPH10317" hidden="1">#REF!</definedName>
    <definedName name="BLPH10318" localSheetId="5" hidden="1">#REF!</definedName>
    <definedName name="BLPH10318" localSheetId="3" hidden="1">#REF!</definedName>
    <definedName name="BLPH10318" localSheetId="4" hidden="1">#REF!</definedName>
    <definedName name="BLPH10318" hidden="1">#REF!</definedName>
    <definedName name="BLPH10319" localSheetId="5" hidden="1">#REF!</definedName>
    <definedName name="BLPH10319" localSheetId="3" hidden="1">#REF!</definedName>
    <definedName name="BLPH10319" localSheetId="4" hidden="1">#REF!</definedName>
    <definedName name="BLPH10319" hidden="1">#REF!</definedName>
    <definedName name="BLPH10320" localSheetId="5" hidden="1">#REF!</definedName>
    <definedName name="BLPH10320" localSheetId="3" hidden="1">#REF!</definedName>
    <definedName name="BLPH10320" localSheetId="4" hidden="1">#REF!</definedName>
    <definedName name="BLPH10320" hidden="1">#REF!</definedName>
    <definedName name="BLPH10321" localSheetId="5" hidden="1">#REF!</definedName>
    <definedName name="BLPH10321" localSheetId="3" hidden="1">#REF!</definedName>
    <definedName name="BLPH10321" localSheetId="4" hidden="1">#REF!</definedName>
    <definedName name="BLPH10321" hidden="1">#REF!</definedName>
    <definedName name="BLPH10322" localSheetId="5" hidden="1">#REF!</definedName>
    <definedName name="BLPH10322" localSheetId="3" hidden="1">#REF!</definedName>
    <definedName name="BLPH10322" localSheetId="4" hidden="1">#REF!</definedName>
    <definedName name="BLPH10322" hidden="1">#REF!</definedName>
    <definedName name="BLPH10323" localSheetId="5" hidden="1">#REF!</definedName>
    <definedName name="BLPH10323" localSheetId="3" hidden="1">#REF!</definedName>
    <definedName name="BLPH10323" localSheetId="4" hidden="1">#REF!</definedName>
    <definedName name="BLPH10323" hidden="1">#REF!</definedName>
    <definedName name="BLPH10324" localSheetId="5" hidden="1">#REF!</definedName>
    <definedName name="BLPH10324" localSheetId="3" hidden="1">#REF!</definedName>
    <definedName name="BLPH10324" localSheetId="4" hidden="1">#REF!</definedName>
    <definedName name="BLPH10324" hidden="1">#REF!</definedName>
    <definedName name="BLPH10325" localSheetId="5" hidden="1">#REF!</definedName>
    <definedName name="BLPH10325" localSheetId="3" hidden="1">#REF!</definedName>
    <definedName name="BLPH10325" localSheetId="4" hidden="1">#REF!</definedName>
    <definedName name="BLPH10325" hidden="1">#REF!</definedName>
    <definedName name="BLPH10326" localSheetId="5" hidden="1">#REF!</definedName>
    <definedName name="BLPH10326" localSheetId="3" hidden="1">#REF!</definedName>
    <definedName name="BLPH10326" localSheetId="4" hidden="1">#REF!</definedName>
    <definedName name="BLPH10326" hidden="1">#REF!</definedName>
    <definedName name="BLPH10327" localSheetId="5" hidden="1">#REF!</definedName>
    <definedName name="BLPH10327" localSheetId="3" hidden="1">#REF!</definedName>
    <definedName name="BLPH10327" localSheetId="4" hidden="1">#REF!</definedName>
    <definedName name="BLPH10327" hidden="1">#REF!</definedName>
    <definedName name="BLPH10328" localSheetId="5" hidden="1">#REF!</definedName>
    <definedName name="BLPH10328" localSheetId="3" hidden="1">#REF!</definedName>
    <definedName name="BLPH10328" localSheetId="4" hidden="1">#REF!</definedName>
    <definedName name="BLPH10328" hidden="1">#REF!</definedName>
    <definedName name="BLPH10329" localSheetId="5" hidden="1">#REF!</definedName>
    <definedName name="BLPH10329" localSheetId="3" hidden="1">#REF!</definedName>
    <definedName name="BLPH10329" localSheetId="4" hidden="1">#REF!</definedName>
    <definedName name="BLPH10329" hidden="1">#REF!</definedName>
    <definedName name="BLPH10330" localSheetId="5" hidden="1">#REF!</definedName>
    <definedName name="BLPH10330" localSheetId="3" hidden="1">#REF!</definedName>
    <definedName name="BLPH10330" localSheetId="4" hidden="1">#REF!</definedName>
    <definedName name="BLPH10330" hidden="1">#REF!</definedName>
    <definedName name="BLPH10331" localSheetId="5" hidden="1">#REF!</definedName>
    <definedName name="BLPH10331" localSheetId="3" hidden="1">#REF!</definedName>
    <definedName name="BLPH10331" localSheetId="4" hidden="1">#REF!</definedName>
    <definedName name="BLPH10331" hidden="1">#REF!</definedName>
    <definedName name="BLPH10332" localSheetId="5" hidden="1">#REF!</definedName>
    <definedName name="BLPH10332" localSheetId="3" hidden="1">#REF!</definedName>
    <definedName name="BLPH10332" localSheetId="4" hidden="1">#REF!</definedName>
    <definedName name="BLPH10332" hidden="1">#REF!</definedName>
    <definedName name="BLPH10333" localSheetId="5" hidden="1">#REF!</definedName>
    <definedName name="BLPH10333" localSheetId="3" hidden="1">#REF!</definedName>
    <definedName name="BLPH10333" localSheetId="4" hidden="1">#REF!</definedName>
    <definedName name="BLPH10333" hidden="1">#REF!</definedName>
    <definedName name="BLPH10334" localSheetId="5" hidden="1">#REF!</definedName>
    <definedName name="BLPH10334" localSheetId="3" hidden="1">#REF!</definedName>
    <definedName name="BLPH10334" localSheetId="4" hidden="1">#REF!</definedName>
    <definedName name="BLPH10334" hidden="1">#REF!</definedName>
    <definedName name="BLPH10335" localSheetId="5" hidden="1">#REF!</definedName>
    <definedName name="BLPH10335" localSheetId="3" hidden="1">#REF!</definedName>
    <definedName name="BLPH10335" localSheetId="4" hidden="1">#REF!</definedName>
    <definedName name="BLPH10335" hidden="1">#REF!</definedName>
    <definedName name="BLPH10336" localSheetId="5" hidden="1">#REF!</definedName>
    <definedName name="BLPH10336" localSheetId="3" hidden="1">#REF!</definedName>
    <definedName name="BLPH10336" localSheetId="4" hidden="1">#REF!</definedName>
    <definedName name="BLPH10336" hidden="1">#REF!</definedName>
    <definedName name="BLPH10337" localSheetId="5" hidden="1">#REF!</definedName>
    <definedName name="BLPH10337" localSheetId="3" hidden="1">#REF!</definedName>
    <definedName name="BLPH10337" localSheetId="4" hidden="1">#REF!</definedName>
    <definedName name="BLPH10337" hidden="1">#REF!</definedName>
    <definedName name="BLPH10338" localSheetId="5" hidden="1">#REF!</definedName>
    <definedName name="BLPH10338" localSheetId="3" hidden="1">#REF!</definedName>
    <definedName name="BLPH10338" localSheetId="4" hidden="1">#REF!</definedName>
    <definedName name="BLPH10338" hidden="1">#REF!</definedName>
    <definedName name="BLPH10339" localSheetId="5" hidden="1">#REF!</definedName>
    <definedName name="BLPH10339" localSheetId="3" hidden="1">#REF!</definedName>
    <definedName name="BLPH10339" localSheetId="4" hidden="1">#REF!</definedName>
    <definedName name="BLPH10339" hidden="1">#REF!</definedName>
    <definedName name="BLPH10340" localSheetId="5" hidden="1">#REF!</definedName>
    <definedName name="BLPH10340" localSheetId="3" hidden="1">#REF!</definedName>
    <definedName name="BLPH10340" localSheetId="4" hidden="1">#REF!</definedName>
    <definedName name="BLPH10340" hidden="1">#REF!</definedName>
    <definedName name="BLPH10341" localSheetId="5" hidden="1">#REF!</definedName>
    <definedName name="BLPH10341" localSheetId="3" hidden="1">#REF!</definedName>
    <definedName name="BLPH10341" localSheetId="4" hidden="1">#REF!</definedName>
    <definedName name="BLPH10341" hidden="1">#REF!</definedName>
    <definedName name="BLPH10342" localSheetId="5" hidden="1">#REF!</definedName>
    <definedName name="BLPH10342" localSheetId="3" hidden="1">#REF!</definedName>
    <definedName name="BLPH10342" localSheetId="4" hidden="1">#REF!</definedName>
    <definedName name="BLPH10342" hidden="1">#REF!</definedName>
    <definedName name="BLPH10343" localSheetId="5" hidden="1">#REF!</definedName>
    <definedName name="BLPH10343" localSheetId="3" hidden="1">#REF!</definedName>
    <definedName name="BLPH10343" localSheetId="4" hidden="1">#REF!</definedName>
    <definedName name="BLPH10343" hidden="1">#REF!</definedName>
    <definedName name="BLPH10344" localSheetId="5" hidden="1">#REF!</definedName>
    <definedName name="BLPH10344" localSheetId="3" hidden="1">#REF!</definedName>
    <definedName name="BLPH10344" localSheetId="4" hidden="1">#REF!</definedName>
    <definedName name="BLPH10344" hidden="1">#REF!</definedName>
    <definedName name="BLPH10345" localSheetId="5" hidden="1">#REF!</definedName>
    <definedName name="BLPH10345" localSheetId="3" hidden="1">#REF!</definedName>
    <definedName name="BLPH10345" localSheetId="4" hidden="1">#REF!</definedName>
    <definedName name="BLPH10345" hidden="1">#REF!</definedName>
    <definedName name="BLPH10346" localSheetId="5" hidden="1">#REF!</definedName>
    <definedName name="BLPH10346" localSheetId="3" hidden="1">#REF!</definedName>
    <definedName name="BLPH10346" localSheetId="4" hidden="1">#REF!</definedName>
    <definedName name="BLPH10346" hidden="1">#REF!</definedName>
    <definedName name="BLPH10347" localSheetId="5" hidden="1">#REF!</definedName>
    <definedName name="BLPH10347" localSheetId="3" hidden="1">#REF!</definedName>
    <definedName name="BLPH10347" localSheetId="4" hidden="1">#REF!</definedName>
    <definedName name="BLPH10347" hidden="1">#REF!</definedName>
    <definedName name="BLPH10348" localSheetId="5" hidden="1">#REF!</definedName>
    <definedName name="BLPH10348" localSheetId="3" hidden="1">#REF!</definedName>
    <definedName name="BLPH10348" localSheetId="4" hidden="1">#REF!</definedName>
    <definedName name="BLPH10348" hidden="1">#REF!</definedName>
    <definedName name="BLPH10349" localSheetId="5" hidden="1">#REF!</definedName>
    <definedName name="BLPH10349" localSheetId="3" hidden="1">#REF!</definedName>
    <definedName name="BLPH10349" localSheetId="4" hidden="1">#REF!</definedName>
    <definedName name="BLPH10349" hidden="1">#REF!</definedName>
    <definedName name="BLPH10350" localSheetId="5" hidden="1">#REF!</definedName>
    <definedName name="BLPH10350" localSheetId="3" hidden="1">#REF!</definedName>
    <definedName name="BLPH10350" localSheetId="4" hidden="1">#REF!</definedName>
    <definedName name="BLPH10350" hidden="1">#REF!</definedName>
    <definedName name="BLPH10351" localSheetId="5" hidden="1">#REF!</definedName>
    <definedName name="BLPH10351" localSheetId="3" hidden="1">#REF!</definedName>
    <definedName name="BLPH10351" localSheetId="4" hidden="1">#REF!</definedName>
    <definedName name="BLPH10351" hidden="1">#REF!</definedName>
    <definedName name="BLPH10352" localSheetId="5" hidden="1">#REF!</definedName>
    <definedName name="BLPH10352" localSheetId="3" hidden="1">#REF!</definedName>
    <definedName name="BLPH10352" localSheetId="4" hidden="1">#REF!</definedName>
    <definedName name="BLPH10352" hidden="1">#REF!</definedName>
    <definedName name="BLPH10353" localSheetId="5" hidden="1">#REF!</definedName>
    <definedName name="BLPH10353" localSheetId="3" hidden="1">#REF!</definedName>
    <definedName name="BLPH10353" localSheetId="4" hidden="1">#REF!</definedName>
    <definedName name="BLPH10353" hidden="1">#REF!</definedName>
    <definedName name="BLPH10354" localSheetId="5" hidden="1">#REF!</definedName>
    <definedName name="BLPH10354" localSheetId="3" hidden="1">#REF!</definedName>
    <definedName name="BLPH10354" localSheetId="4" hidden="1">#REF!</definedName>
    <definedName name="BLPH10354" hidden="1">#REF!</definedName>
    <definedName name="BLPH10355" localSheetId="5" hidden="1">#REF!</definedName>
    <definedName name="BLPH10355" localSheetId="3" hidden="1">#REF!</definedName>
    <definedName name="BLPH10355" localSheetId="4" hidden="1">#REF!</definedName>
    <definedName name="BLPH10355" hidden="1">#REF!</definedName>
    <definedName name="BLPH10356" localSheetId="5" hidden="1">#REF!</definedName>
    <definedName name="BLPH10356" localSheetId="3" hidden="1">#REF!</definedName>
    <definedName name="BLPH10356" localSheetId="4" hidden="1">#REF!</definedName>
    <definedName name="BLPH10356" hidden="1">#REF!</definedName>
    <definedName name="BLPH10357" localSheetId="5" hidden="1">#REF!</definedName>
    <definedName name="BLPH10357" localSheetId="3" hidden="1">#REF!</definedName>
    <definedName name="BLPH10357" localSheetId="4" hidden="1">#REF!</definedName>
    <definedName name="BLPH10357" hidden="1">#REF!</definedName>
    <definedName name="BLPH10358" localSheetId="5" hidden="1">#REF!</definedName>
    <definedName name="BLPH10358" localSheetId="3" hidden="1">#REF!</definedName>
    <definedName name="BLPH10358" localSheetId="4" hidden="1">#REF!</definedName>
    <definedName name="BLPH10358" hidden="1">#REF!</definedName>
    <definedName name="BLPH10359" localSheetId="5" hidden="1">#REF!</definedName>
    <definedName name="BLPH10359" localSheetId="3" hidden="1">#REF!</definedName>
    <definedName name="BLPH10359" localSheetId="4" hidden="1">#REF!</definedName>
    <definedName name="BLPH10359" hidden="1">#REF!</definedName>
    <definedName name="BLPH10360" localSheetId="5" hidden="1">#REF!</definedName>
    <definedName name="BLPH10360" localSheetId="3" hidden="1">#REF!</definedName>
    <definedName name="BLPH10360" localSheetId="4" hidden="1">#REF!</definedName>
    <definedName name="BLPH10360" hidden="1">#REF!</definedName>
    <definedName name="BLPH10361" localSheetId="5" hidden="1">#REF!</definedName>
    <definedName name="BLPH10361" localSheetId="3" hidden="1">#REF!</definedName>
    <definedName name="BLPH10361" localSheetId="4" hidden="1">#REF!</definedName>
    <definedName name="BLPH10361" hidden="1">#REF!</definedName>
    <definedName name="BLPH10362" localSheetId="5" hidden="1">#REF!</definedName>
    <definedName name="BLPH10362" localSheetId="3" hidden="1">#REF!</definedName>
    <definedName name="BLPH10362" localSheetId="4" hidden="1">#REF!</definedName>
    <definedName name="BLPH10362" hidden="1">#REF!</definedName>
    <definedName name="BLPH10363" localSheetId="5" hidden="1">#REF!</definedName>
    <definedName name="BLPH10363" localSheetId="3" hidden="1">#REF!</definedName>
    <definedName name="BLPH10363" localSheetId="4" hidden="1">#REF!</definedName>
    <definedName name="BLPH10363" hidden="1">#REF!</definedName>
    <definedName name="BLPH10364" localSheetId="5" hidden="1">#REF!</definedName>
    <definedName name="BLPH10364" localSheetId="3" hidden="1">#REF!</definedName>
    <definedName name="BLPH10364" localSheetId="4" hidden="1">#REF!</definedName>
    <definedName name="BLPH10364" hidden="1">#REF!</definedName>
    <definedName name="BLPH10365" localSheetId="5" hidden="1">#REF!</definedName>
    <definedName name="BLPH10365" localSheetId="3" hidden="1">#REF!</definedName>
    <definedName name="BLPH10365" localSheetId="4" hidden="1">#REF!</definedName>
    <definedName name="BLPH10365" hidden="1">#REF!</definedName>
    <definedName name="BLPH10366" localSheetId="5" hidden="1">#REF!</definedName>
    <definedName name="BLPH10366" localSheetId="3" hidden="1">#REF!</definedName>
    <definedName name="BLPH10366" localSheetId="4" hidden="1">#REF!</definedName>
    <definedName name="BLPH10366" hidden="1">#REF!</definedName>
    <definedName name="BLPH10367" localSheetId="5" hidden="1">#REF!</definedName>
    <definedName name="BLPH10367" localSheetId="3" hidden="1">#REF!</definedName>
    <definedName name="BLPH10367" localSheetId="4" hidden="1">#REF!</definedName>
    <definedName name="BLPH10367" hidden="1">#REF!</definedName>
    <definedName name="BLPH10368" localSheetId="5" hidden="1">#REF!</definedName>
    <definedName name="BLPH10368" localSheetId="3" hidden="1">#REF!</definedName>
    <definedName name="BLPH10368" localSheetId="4" hidden="1">#REF!</definedName>
    <definedName name="BLPH10368" hidden="1">#REF!</definedName>
    <definedName name="BLPH10369" localSheetId="5" hidden="1">#REF!</definedName>
    <definedName name="BLPH10369" localSheetId="3" hidden="1">#REF!</definedName>
    <definedName name="BLPH10369" localSheetId="4" hidden="1">#REF!</definedName>
    <definedName name="BLPH10369" hidden="1">#REF!</definedName>
    <definedName name="BLPH10370" localSheetId="5" hidden="1">#REF!</definedName>
    <definedName name="BLPH10370" localSheetId="3" hidden="1">#REF!</definedName>
    <definedName name="BLPH10370" localSheetId="4" hidden="1">#REF!</definedName>
    <definedName name="BLPH10370" hidden="1">#REF!</definedName>
    <definedName name="BLPH10371" localSheetId="5" hidden="1">#REF!</definedName>
    <definedName name="BLPH10371" localSheetId="3" hidden="1">#REF!</definedName>
    <definedName name="BLPH10371" localSheetId="4" hidden="1">#REF!</definedName>
    <definedName name="BLPH10371" hidden="1">#REF!</definedName>
    <definedName name="BLPH10372" localSheetId="5" hidden="1">#REF!</definedName>
    <definedName name="BLPH10372" localSheetId="3" hidden="1">#REF!</definedName>
    <definedName name="BLPH10372" localSheetId="4" hidden="1">#REF!</definedName>
    <definedName name="BLPH10372" hidden="1">#REF!</definedName>
    <definedName name="BLPH10373" localSheetId="5" hidden="1">#REF!</definedName>
    <definedName name="BLPH10373" localSheetId="3" hidden="1">#REF!</definedName>
    <definedName name="BLPH10373" localSheetId="4" hidden="1">#REF!</definedName>
    <definedName name="BLPH10373" hidden="1">#REF!</definedName>
    <definedName name="BLPH10374" localSheetId="5" hidden="1">#REF!</definedName>
    <definedName name="BLPH10374" localSheetId="3" hidden="1">#REF!</definedName>
    <definedName name="BLPH10374" localSheetId="4" hidden="1">#REF!</definedName>
    <definedName name="BLPH10374" hidden="1">#REF!</definedName>
    <definedName name="BLPH10375" localSheetId="5" hidden="1">#REF!</definedName>
    <definedName name="BLPH10375" localSheetId="3" hidden="1">#REF!</definedName>
    <definedName name="BLPH10375" localSheetId="4" hidden="1">#REF!</definedName>
    <definedName name="BLPH10375" hidden="1">#REF!</definedName>
    <definedName name="BLPH10376" localSheetId="5" hidden="1">#REF!</definedName>
    <definedName name="BLPH10376" localSheetId="3" hidden="1">#REF!</definedName>
    <definedName name="BLPH10376" localSheetId="4" hidden="1">#REF!</definedName>
    <definedName name="BLPH10376" hidden="1">#REF!</definedName>
    <definedName name="BLPH10377" localSheetId="5" hidden="1">#REF!</definedName>
    <definedName name="BLPH10377" localSheetId="3" hidden="1">#REF!</definedName>
    <definedName name="BLPH10377" localSheetId="4" hidden="1">#REF!</definedName>
    <definedName name="BLPH10377" hidden="1">#REF!</definedName>
    <definedName name="BLPH10378" localSheetId="5" hidden="1">#REF!</definedName>
    <definedName name="BLPH10378" localSheetId="3" hidden="1">#REF!</definedName>
    <definedName name="BLPH10378" localSheetId="4" hidden="1">#REF!</definedName>
    <definedName name="BLPH10378" hidden="1">#REF!</definedName>
    <definedName name="BLPH10379" localSheetId="5" hidden="1">#REF!</definedName>
    <definedName name="BLPH10379" localSheetId="3" hidden="1">#REF!</definedName>
    <definedName name="BLPH10379" localSheetId="4" hidden="1">#REF!</definedName>
    <definedName name="BLPH10379" hidden="1">#REF!</definedName>
    <definedName name="BLPH10380" localSheetId="5" hidden="1">#REF!</definedName>
    <definedName name="BLPH10380" localSheetId="3" hidden="1">#REF!</definedName>
    <definedName name="BLPH10380" localSheetId="4" hidden="1">#REF!</definedName>
    <definedName name="BLPH10380" hidden="1">#REF!</definedName>
    <definedName name="BLPH10381" localSheetId="5" hidden="1">#REF!</definedName>
    <definedName name="BLPH10381" localSheetId="3" hidden="1">#REF!</definedName>
    <definedName name="BLPH10381" localSheetId="4" hidden="1">#REF!</definedName>
    <definedName name="BLPH10381" hidden="1">#REF!</definedName>
    <definedName name="BLPH10382" localSheetId="5" hidden="1">#REF!</definedName>
    <definedName name="BLPH10382" localSheetId="3" hidden="1">#REF!</definedName>
    <definedName name="BLPH10382" localSheetId="4" hidden="1">#REF!</definedName>
    <definedName name="BLPH10382" hidden="1">#REF!</definedName>
    <definedName name="BLPH10383" localSheetId="5" hidden="1">#REF!</definedName>
    <definedName name="BLPH10383" localSheetId="3" hidden="1">#REF!</definedName>
    <definedName name="BLPH10383" localSheetId="4" hidden="1">#REF!</definedName>
    <definedName name="BLPH10383" hidden="1">#REF!</definedName>
    <definedName name="BLPH10384" localSheetId="5" hidden="1">#REF!</definedName>
    <definedName name="BLPH10384" localSheetId="3" hidden="1">#REF!</definedName>
    <definedName name="BLPH10384" localSheetId="4" hidden="1">#REF!</definedName>
    <definedName name="BLPH10384" hidden="1">#REF!</definedName>
    <definedName name="BLPH10385" localSheetId="5" hidden="1">#REF!</definedName>
    <definedName name="BLPH10385" localSheetId="3" hidden="1">#REF!</definedName>
    <definedName name="BLPH10385" localSheetId="4" hidden="1">#REF!</definedName>
    <definedName name="BLPH10385" hidden="1">#REF!</definedName>
    <definedName name="BLPH10386" localSheetId="5" hidden="1">#REF!</definedName>
    <definedName name="BLPH10386" localSheetId="3" hidden="1">#REF!</definedName>
    <definedName name="BLPH10386" localSheetId="4" hidden="1">#REF!</definedName>
    <definedName name="BLPH10386" hidden="1">#REF!</definedName>
    <definedName name="BLPH10387" localSheetId="5" hidden="1">#REF!</definedName>
    <definedName name="BLPH10387" localSheetId="3" hidden="1">#REF!</definedName>
    <definedName name="BLPH10387" localSheetId="4" hidden="1">#REF!</definedName>
    <definedName name="BLPH10387" hidden="1">#REF!</definedName>
    <definedName name="BLPH10388" localSheetId="5" hidden="1">#REF!</definedName>
    <definedName name="BLPH10388" localSheetId="3" hidden="1">#REF!</definedName>
    <definedName name="BLPH10388" localSheetId="4" hidden="1">#REF!</definedName>
    <definedName name="BLPH10388" hidden="1">#REF!</definedName>
    <definedName name="BLPH10389" localSheetId="5" hidden="1">#REF!</definedName>
    <definedName name="BLPH10389" localSheetId="3" hidden="1">#REF!</definedName>
    <definedName name="BLPH10389" localSheetId="4" hidden="1">#REF!</definedName>
    <definedName name="BLPH10389" hidden="1">#REF!</definedName>
    <definedName name="BLPH10390" localSheetId="5" hidden="1">#REF!</definedName>
    <definedName name="BLPH10390" localSheetId="3" hidden="1">#REF!</definedName>
    <definedName name="BLPH10390" localSheetId="4" hidden="1">#REF!</definedName>
    <definedName name="BLPH10390" hidden="1">#REF!</definedName>
    <definedName name="BLPH10391" localSheetId="5" hidden="1">#REF!</definedName>
    <definedName name="BLPH10391" localSheetId="3" hidden="1">#REF!</definedName>
    <definedName name="BLPH10391" localSheetId="4" hidden="1">#REF!</definedName>
    <definedName name="BLPH10391" hidden="1">#REF!</definedName>
    <definedName name="BLPH10392" localSheetId="5" hidden="1">#REF!</definedName>
    <definedName name="BLPH10392" localSheetId="3" hidden="1">#REF!</definedName>
    <definedName name="BLPH10392" localSheetId="4" hidden="1">#REF!</definedName>
    <definedName name="BLPH10392" hidden="1">#REF!</definedName>
    <definedName name="BLPH10393" localSheetId="5" hidden="1">#REF!</definedName>
    <definedName name="BLPH10393" localSheetId="3" hidden="1">#REF!</definedName>
    <definedName name="BLPH10393" localSheetId="4" hidden="1">#REF!</definedName>
    <definedName name="BLPH10393" hidden="1">#REF!</definedName>
    <definedName name="BLPH10394" localSheetId="5" hidden="1">#REF!</definedName>
    <definedName name="BLPH10394" localSheetId="3" hidden="1">#REF!</definedName>
    <definedName name="BLPH10394" localSheetId="4" hidden="1">#REF!</definedName>
    <definedName name="BLPH10394" hidden="1">#REF!</definedName>
    <definedName name="BLPH10395" localSheetId="5" hidden="1">#REF!</definedName>
    <definedName name="BLPH10395" localSheetId="3" hidden="1">#REF!</definedName>
    <definedName name="BLPH10395" localSheetId="4" hidden="1">#REF!</definedName>
    <definedName name="BLPH10395" hidden="1">#REF!</definedName>
    <definedName name="BLPH10396" localSheetId="5" hidden="1">#REF!</definedName>
    <definedName name="BLPH10396" localSheetId="3" hidden="1">#REF!</definedName>
    <definedName name="BLPH10396" localSheetId="4" hidden="1">#REF!</definedName>
    <definedName name="BLPH10396" hidden="1">#REF!</definedName>
    <definedName name="BLPH10397" localSheetId="5" hidden="1">#REF!</definedName>
    <definedName name="BLPH10397" localSheetId="3" hidden="1">#REF!</definedName>
    <definedName name="BLPH10397" localSheetId="4" hidden="1">#REF!</definedName>
    <definedName name="BLPH10397" hidden="1">#REF!</definedName>
    <definedName name="BLPH10398" localSheetId="5" hidden="1">#REF!</definedName>
    <definedName name="BLPH10398" localSheetId="3" hidden="1">#REF!</definedName>
    <definedName name="BLPH10398" localSheetId="4" hidden="1">#REF!</definedName>
    <definedName name="BLPH10398" hidden="1">#REF!</definedName>
    <definedName name="BLPH10399" localSheetId="5" hidden="1">#REF!</definedName>
    <definedName name="BLPH10399" localSheetId="3" hidden="1">#REF!</definedName>
    <definedName name="BLPH10399" localSheetId="4" hidden="1">#REF!</definedName>
    <definedName name="BLPH10399" hidden="1">#REF!</definedName>
    <definedName name="BLPH10400" localSheetId="5" hidden="1">#REF!</definedName>
    <definedName name="BLPH10400" localSheetId="3" hidden="1">#REF!</definedName>
    <definedName name="BLPH10400" localSheetId="4" hidden="1">#REF!</definedName>
    <definedName name="BLPH10400" hidden="1">#REF!</definedName>
    <definedName name="BLPH10401" localSheetId="5" hidden="1">#REF!</definedName>
    <definedName name="BLPH10401" localSheetId="3" hidden="1">#REF!</definedName>
    <definedName name="BLPH10401" localSheetId="4" hidden="1">#REF!</definedName>
    <definedName name="BLPH10401" hidden="1">#REF!</definedName>
    <definedName name="BLPH10402" localSheetId="5" hidden="1">#REF!</definedName>
    <definedName name="BLPH10402" localSheetId="3" hidden="1">#REF!</definedName>
    <definedName name="BLPH10402" localSheetId="4" hidden="1">#REF!</definedName>
    <definedName name="BLPH10402" hidden="1">#REF!</definedName>
    <definedName name="BLPH10403" localSheetId="5" hidden="1">#REF!</definedName>
    <definedName name="BLPH10403" localSheetId="3" hidden="1">#REF!</definedName>
    <definedName name="BLPH10403" localSheetId="4" hidden="1">#REF!</definedName>
    <definedName name="BLPH10403" hidden="1">#REF!</definedName>
    <definedName name="BLPH10404" localSheetId="5" hidden="1">#REF!</definedName>
    <definedName name="BLPH10404" localSheetId="3" hidden="1">#REF!</definedName>
    <definedName name="BLPH10404" localSheetId="4" hidden="1">#REF!</definedName>
    <definedName name="BLPH10404" hidden="1">#REF!</definedName>
    <definedName name="BLPH10405" localSheetId="5" hidden="1">#REF!</definedName>
    <definedName name="BLPH10405" localSheetId="3" hidden="1">#REF!</definedName>
    <definedName name="BLPH10405" localSheetId="4" hidden="1">#REF!</definedName>
    <definedName name="BLPH10405" hidden="1">#REF!</definedName>
    <definedName name="BLPH10406" localSheetId="5" hidden="1">#REF!</definedName>
    <definedName name="BLPH10406" localSheetId="3" hidden="1">#REF!</definedName>
    <definedName name="BLPH10406" localSheetId="4" hidden="1">#REF!</definedName>
    <definedName name="BLPH10406" hidden="1">#REF!</definedName>
    <definedName name="BLPH10407" localSheetId="5" hidden="1">#REF!</definedName>
    <definedName name="BLPH10407" localSheetId="3" hidden="1">#REF!</definedName>
    <definedName name="BLPH10407" localSheetId="4" hidden="1">#REF!</definedName>
    <definedName name="BLPH10407" hidden="1">#REF!</definedName>
    <definedName name="BLPH10408" localSheetId="5" hidden="1">#REF!</definedName>
    <definedName name="BLPH10408" localSheetId="3" hidden="1">#REF!</definedName>
    <definedName name="BLPH10408" localSheetId="4" hidden="1">#REF!</definedName>
    <definedName name="BLPH10408" hidden="1">#REF!</definedName>
    <definedName name="BLPH10409" localSheetId="5" hidden="1">#REF!</definedName>
    <definedName name="BLPH10409" localSheetId="3" hidden="1">#REF!</definedName>
    <definedName name="BLPH10409" localSheetId="4" hidden="1">#REF!</definedName>
    <definedName name="BLPH10409" hidden="1">#REF!</definedName>
    <definedName name="BLPH10410" localSheetId="5" hidden="1">#REF!</definedName>
    <definedName name="BLPH10410" localSheetId="3" hidden="1">#REF!</definedName>
    <definedName name="BLPH10410" localSheetId="4" hidden="1">#REF!</definedName>
    <definedName name="BLPH10410" hidden="1">#REF!</definedName>
    <definedName name="BLPH10411" localSheetId="5" hidden="1">#REF!</definedName>
    <definedName name="BLPH10411" localSheetId="3" hidden="1">#REF!</definedName>
    <definedName name="BLPH10411" localSheetId="4" hidden="1">#REF!</definedName>
    <definedName name="BLPH10411" hidden="1">#REF!</definedName>
    <definedName name="BLPH10412" localSheetId="5" hidden="1">#REF!</definedName>
    <definedName name="BLPH10412" localSheetId="3" hidden="1">#REF!</definedName>
    <definedName name="BLPH10412" localSheetId="4" hidden="1">#REF!</definedName>
    <definedName name="BLPH10412" hidden="1">#REF!</definedName>
    <definedName name="BLPH10413" localSheetId="5" hidden="1">#REF!</definedName>
    <definedName name="BLPH10413" localSheetId="3" hidden="1">#REF!</definedName>
    <definedName name="BLPH10413" localSheetId="4" hidden="1">#REF!</definedName>
    <definedName name="BLPH10413" hidden="1">#REF!</definedName>
    <definedName name="BLPH10414" localSheetId="5" hidden="1">#REF!</definedName>
    <definedName name="BLPH10414" localSheetId="3" hidden="1">#REF!</definedName>
    <definedName name="BLPH10414" localSheetId="4" hidden="1">#REF!</definedName>
    <definedName name="BLPH10414" hidden="1">#REF!</definedName>
    <definedName name="BLPH10415" localSheetId="5" hidden="1">#REF!</definedName>
    <definedName name="BLPH10415" localSheetId="3" hidden="1">#REF!</definedName>
    <definedName name="BLPH10415" localSheetId="4" hidden="1">#REF!</definedName>
    <definedName name="BLPH10415" hidden="1">#REF!</definedName>
    <definedName name="BLPH10416" localSheetId="5" hidden="1">#REF!</definedName>
    <definedName name="BLPH10416" localSheetId="3" hidden="1">#REF!</definedName>
    <definedName name="BLPH10416" localSheetId="4" hidden="1">#REF!</definedName>
    <definedName name="BLPH10416" hidden="1">#REF!</definedName>
    <definedName name="BLPH10417" localSheetId="5" hidden="1">#REF!</definedName>
    <definedName name="BLPH10417" localSheetId="3" hidden="1">#REF!</definedName>
    <definedName name="BLPH10417" localSheetId="4" hidden="1">#REF!</definedName>
    <definedName name="BLPH10417" hidden="1">#REF!</definedName>
    <definedName name="BLPH10418" localSheetId="5" hidden="1">#REF!</definedName>
    <definedName name="BLPH10418" localSheetId="3" hidden="1">#REF!</definedName>
    <definedName name="BLPH10418" localSheetId="4" hidden="1">#REF!</definedName>
    <definedName name="BLPH10418" hidden="1">#REF!</definedName>
    <definedName name="BLPH10419" localSheetId="5" hidden="1">#REF!</definedName>
    <definedName name="BLPH10419" localSheetId="3" hidden="1">#REF!</definedName>
    <definedName name="BLPH10419" localSheetId="4" hidden="1">#REF!</definedName>
    <definedName name="BLPH10419" hidden="1">#REF!</definedName>
    <definedName name="BLPH10420" localSheetId="5" hidden="1">#REF!</definedName>
    <definedName name="BLPH10420" localSheetId="3" hidden="1">#REF!</definedName>
    <definedName name="BLPH10420" localSheetId="4" hidden="1">#REF!</definedName>
    <definedName name="BLPH10420" hidden="1">#REF!</definedName>
    <definedName name="BLPH10421" localSheetId="5" hidden="1">#REF!</definedName>
    <definedName name="BLPH10421" localSheetId="3" hidden="1">#REF!</definedName>
    <definedName name="BLPH10421" localSheetId="4" hidden="1">#REF!</definedName>
    <definedName name="BLPH10421" hidden="1">#REF!</definedName>
    <definedName name="BLPH10422" localSheetId="5" hidden="1">#REF!</definedName>
    <definedName name="BLPH10422" localSheetId="3" hidden="1">#REF!</definedName>
    <definedName name="BLPH10422" localSheetId="4" hidden="1">#REF!</definedName>
    <definedName name="BLPH10422" hidden="1">#REF!</definedName>
    <definedName name="BLPH10423" localSheetId="5" hidden="1">#REF!</definedName>
    <definedName name="BLPH10423" localSheetId="3" hidden="1">#REF!</definedName>
    <definedName name="BLPH10423" localSheetId="4" hidden="1">#REF!</definedName>
    <definedName name="BLPH10423" hidden="1">#REF!</definedName>
    <definedName name="BLPH10424" localSheetId="5" hidden="1">#REF!</definedName>
    <definedName name="BLPH10424" localSheetId="3" hidden="1">#REF!</definedName>
    <definedName name="BLPH10424" localSheetId="4" hidden="1">#REF!</definedName>
    <definedName name="BLPH10424" hidden="1">#REF!</definedName>
    <definedName name="BLPH10425" localSheetId="5" hidden="1">#REF!</definedName>
    <definedName name="BLPH10425" localSheetId="3" hidden="1">#REF!</definedName>
    <definedName name="BLPH10425" localSheetId="4" hidden="1">#REF!</definedName>
    <definedName name="BLPH10425" hidden="1">#REF!</definedName>
    <definedName name="BLPH10426" localSheetId="5" hidden="1">#REF!</definedName>
    <definedName name="BLPH10426" localSheetId="3" hidden="1">#REF!</definedName>
    <definedName name="BLPH10426" localSheetId="4" hidden="1">#REF!</definedName>
    <definedName name="BLPH10426" hidden="1">#REF!</definedName>
    <definedName name="BLPH10427" localSheetId="5" hidden="1">#REF!</definedName>
    <definedName name="BLPH10427" localSheetId="3" hidden="1">#REF!</definedName>
    <definedName name="BLPH10427" localSheetId="4" hidden="1">#REF!</definedName>
    <definedName name="BLPH10427" hidden="1">#REF!</definedName>
    <definedName name="BLPH10428" localSheetId="5" hidden="1">#REF!</definedName>
    <definedName name="BLPH10428" localSheetId="3" hidden="1">#REF!</definedName>
    <definedName name="BLPH10428" localSheetId="4" hidden="1">#REF!</definedName>
    <definedName name="BLPH10428" hidden="1">#REF!</definedName>
    <definedName name="BLPH10429" localSheetId="5" hidden="1">#REF!</definedName>
    <definedName name="BLPH10429" localSheetId="3" hidden="1">#REF!</definedName>
    <definedName name="BLPH10429" localSheetId="4" hidden="1">#REF!</definedName>
    <definedName name="BLPH10429" hidden="1">#REF!</definedName>
    <definedName name="BLPH10430" localSheetId="5" hidden="1">#REF!</definedName>
    <definedName name="BLPH10430" localSheetId="3" hidden="1">#REF!</definedName>
    <definedName name="BLPH10430" localSheetId="4" hidden="1">#REF!</definedName>
    <definedName name="BLPH10430" hidden="1">#REF!</definedName>
    <definedName name="BLPH10431" localSheetId="5" hidden="1">#REF!</definedName>
    <definedName name="BLPH10431" localSheetId="3" hidden="1">#REF!</definedName>
    <definedName name="BLPH10431" localSheetId="4" hidden="1">#REF!</definedName>
    <definedName name="BLPH10431" hidden="1">#REF!</definedName>
    <definedName name="BLPH10432" localSheetId="5" hidden="1">#REF!</definedName>
    <definedName name="BLPH10432" localSheetId="3" hidden="1">#REF!</definedName>
    <definedName name="BLPH10432" localSheetId="4" hidden="1">#REF!</definedName>
    <definedName name="BLPH10432" hidden="1">#REF!</definedName>
    <definedName name="BLPH10433" localSheetId="5" hidden="1">#REF!</definedName>
    <definedName name="BLPH10433" localSheetId="3" hidden="1">#REF!</definedName>
    <definedName name="BLPH10433" localSheetId="4" hidden="1">#REF!</definedName>
    <definedName name="BLPH10433" hidden="1">#REF!</definedName>
    <definedName name="BLPH10434" localSheetId="5" hidden="1">#REF!</definedName>
    <definedName name="BLPH10434" localSheetId="3" hidden="1">#REF!</definedName>
    <definedName name="BLPH10434" localSheetId="4" hidden="1">#REF!</definedName>
    <definedName name="BLPH10434" hidden="1">#REF!</definedName>
    <definedName name="BLPH10435" localSheetId="5" hidden="1">#REF!</definedName>
    <definedName name="BLPH10435" localSheetId="3" hidden="1">#REF!</definedName>
    <definedName name="BLPH10435" localSheetId="4" hidden="1">#REF!</definedName>
    <definedName name="BLPH10435" hidden="1">#REF!</definedName>
    <definedName name="BLPH10436" localSheetId="5" hidden="1">#REF!</definedName>
    <definedName name="BLPH10436" localSheetId="3" hidden="1">#REF!</definedName>
    <definedName name="BLPH10436" localSheetId="4" hidden="1">#REF!</definedName>
    <definedName name="BLPH10436" hidden="1">#REF!</definedName>
    <definedName name="BLPH10437" localSheetId="5" hidden="1">#REF!</definedName>
    <definedName name="BLPH10437" localSheetId="3" hidden="1">#REF!</definedName>
    <definedName name="BLPH10437" localSheetId="4" hidden="1">#REF!</definedName>
    <definedName name="BLPH10437" hidden="1">#REF!</definedName>
    <definedName name="BLPH10438" localSheetId="5" hidden="1">#REF!</definedName>
    <definedName name="BLPH10438" localSheetId="3" hidden="1">#REF!</definedName>
    <definedName name="BLPH10438" localSheetId="4" hidden="1">#REF!</definedName>
    <definedName name="BLPH10438" hidden="1">#REF!</definedName>
    <definedName name="BLPH10439" localSheetId="5" hidden="1">#REF!</definedName>
    <definedName name="BLPH10439" localSheetId="3" hidden="1">#REF!</definedName>
    <definedName name="BLPH10439" localSheetId="4" hidden="1">#REF!</definedName>
    <definedName name="BLPH10439" hidden="1">#REF!</definedName>
    <definedName name="BLPH10440" localSheetId="5" hidden="1">#REF!</definedName>
    <definedName name="BLPH10440" localSheetId="3" hidden="1">#REF!</definedName>
    <definedName name="BLPH10440" localSheetId="4" hidden="1">#REF!</definedName>
    <definedName name="BLPH10440" hidden="1">#REF!</definedName>
    <definedName name="BLPH10441" localSheetId="5" hidden="1">#REF!</definedName>
    <definedName name="BLPH10441" localSheetId="3" hidden="1">#REF!</definedName>
    <definedName name="BLPH10441" localSheetId="4" hidden="1">#REF!</definedName>
    <definedName name="BLPH10441" hidden="1">#REF!</definedName>
    <definedName name="BLPH10442" localSheetId="5" hidden="1">#REF!</definedName>
    <definedName name="BLPH10442" localSheetId="3" hidden="1">#REF!</definedName>
    <definedName name="BLPH10442" localSheetId="4" hidden="1">#REF!</definedName>
    <definedName name="BLPH10442" hidden="1">#REF!</definedName>
    <definedName name="BLPH10443" localSheetId="5" hidden="1">#REF!</definedName>
    <definedName name="BLPH10443" localSheetId="3" hidden="1">#REF!</definedName>
    <definedName name="BLPH10443" localSheetId="4" hidden="1">#REF!</definedName>
    <definedName name="BLPH10443" hidden="1">#REF!</definedName>
    <definedName name="BLPH10444" localSheetId="5" hidden="1">#REF!</definedName>
    <definedName name="BLPH10444" localSheetId="3" hidden="1">#REF!</definedName>
    <definedName name="BLPH10444" localSheetId="4" hidden="1">#REF!</definedName>
    <definedName name="BLPH10444" hidden="1">#REF!</definedName>
    <definedName name="BLPH10445" localSheetId="5" hidden="1">#REF!</definedName>
    <definedName name="BLPH10445" localSheetId="3" hidden="1">#REF!</definedName>
    <definedName name="BLPH10445" localSheetId="4" hidden="1">#REF!</definedName>
    <definedName name="BLPH10445" hidden="1">#REF!</definedName>
    <definedName name="BLPH10446" localSheetId="5" hidden="1">#REF!</definedName>
    <definedName name="BLPH10446" localSheetId="3" hidden="1">#REF!</definedName>
    <definedName name="BLPH10446" localSheetId="4" hidden="1">#REF!</definedName>
    <definedName name="BLPH10446" hidden="1">#REF!</definedName>
    <definedName name="BLPH10447" localSheetId="5" hidden="1">#REF!</definedName>
    <definedName name="BLPH10447" localSheetId="3" hidden="1">#REF!</definedName>
    <definedName name="BLPH10447" localSheetId="4" hidden="1">#REF!</definedName>
    <definedName name="BLPH10447" hidden="1">#REF!</definedName>
    <definedName name="BLPH10448" localSheetId="5" hidden="1">#REF!</definedName>
    <definedName name="BLPH10448" localSheetId="3" hidden="1">#REF!</definedName>
    <definedName name="BLPH10448" localSheetId="4" hidden="1">#REF!</definedName>
    <definedName name="BLPH10448" hidden="1">#REF!</definedName>
    <definedName name="BLPH10449" localSheetId="5" hidden="1">#REF!</definedName>
    <definedName name="BLPH10449" localSheetId="3" hidden="1">#REF!</definedName>
    <definedName name="BLPH10449" localSheetId="4" hidden="1">#REF!</definedName>
    <definedName name="BLPH10449" hidden="1">#REF!</definedName>
    <definedName name="BLPH10450" localSheetId="5" hidden="1">#REF!</definedName>
    <definedName name="BLPH10450" localSheetId="3" hidden="1">#REF!</definedName>
    <definedName name="BLPH10450" localSheetId="4" hidden="1">#REF!</definedName>
    <definedName name="BLPH10450" hidden="1">#REF!</definedName>
    <definedName name="BLPH10451" localSheetId="5" hidden="1">#REF!</definedName>
    <definedName name="BLPH10451" localSheetId="3" hidden="1">#REF!</definedName>
    <definedName name="BLPH10451" localSheetId="4" hidden="1">#REF!</definedName>
    <definedName name="BLPH10451" hidden="1">#REF!</definedName>
    <definedName name="BLPH10452" localSheetId="5" hidden="1">#REF!</definedName>
    <definedName name="BLPH10452" localSheetId="3" hidden="1">#REF!</definedName>
    <definedName name="BLPH10452" localSheetId="4" hidden="1">#REF!</definedName>
    <definedName name="BLPH10452" hidden="1">#REF!</definedName>
    <definedName name="BLPH10453" localSheetId="5" hidden="1">#REF!</definedName>
    <definedName name="BLPH10453" localSheetId="3" hidden="1">#REF!</definedName>
    <definedName name="BLPH10453" localSheetId="4" hidden="1">#REF!</definedName>
    <definedName name="BLPH10453" hidden="1">#REF!</definedName>
    <definedName name="BLPH10454" localSheetId="5" hidden="1">#REF!</definedName>
    <definedName name="BLPH10454" localSheetId="3" hidden="1">#REF!</definedName>
    <definedName name="BLPH10454" localSheetId="4" hidden="1">#REF!</definedName>
    <definedName name="BLPH10454" hidden="1">#REF!</definedName>
    <definedName name="BLPH10455" localSheetId="5" hidden="1">#REF!</definedName>
    <definedName name="BLPH10455" localSheetId="3" hidden="1">#REF!</definedName>
    <definedName name="BLPH10455" localSheetId="4" hidden="1">#REF!</definedName>
    <definedName name="BLPH10455" hidden="1">#REF!</definedName>
    <definedName name="BLPH10456" localSheetId="5" hidden="1">#REF!</definedName>
    <definedName name="BLPH10456" localSheetId="3" hidden="1">#REF!</definedName>
    <definedName name="BLPH10456" localSheetId="4" hidden="1">#REF!</definedName>
    <definedName name="BLPH10456" hidden="1">#REF!</definedName>
    <definedName name="BLPH10457" localSheetId="5" hidden="1">#REF!</definedName>
    <definedName name="BLPH10457" localSheetId="3" hidden="1">#REF!</definedName>
    <definedName name="BLPH10457" localSheetId="4" hidden="1">#REF!</definedName>
    <definedName name="BLPH10457" hidden="1">#REF!</definedName>
    <definedName name="BLPH10458" localSheetId="5" hidden="1">#REF!</definedName>
    <definedName name="BLPH10458" localSheetId="3" hidden="1">#REF!</definedName>
    <definedName name="BLPH10458" localSheetId="4" hidden="1">#REF!</definedName>
    <definedName name="BLPH10458" hidden="1">#REF!</definedName>
    <definedName name="BLPH10459" localSheetId="5" hidden="1">#REF!</definedName>
    <definedName name="BLPH10459" localSheetId="3" hidden="1">#REF!</definedName>
    <definedName name="BLPH10459" localSheetId="4" hidden="1">#REF!</definedName>
    <definedName name="BLPH10459" hidden="1">#REF!</definedName>
    <definedName name="BLPH10460" localSheetId="5" hidden="1">#REF!</definedName>
    <definedName name="BLPH10460" localSheetId="3" hidden="1">#REF!</definedName>
    <definedName name="BLPH10460" localSheetId="4" hidden="1">#REF!</definedName>
    <definedName name="BLPH10460" hidden="1">#REF!</definedName>
    <definedName name="BLPH10461" localSheetId="5" hidden="1">#REF!</definedName>
    <definedName name="BLPH10461" localSheetId="3" hidden="1">#REF!</definedName>
    <definedName name="BLPH10461" localSheetId="4" hidden="1">#REF!</definedName>
    <definedName name="BLPH10461" hidden="1">#REF!</definedName>
    <definedName name="BLPH10462" localSheetId="5" hidden="1">#REF!</definedName>
    <definedName name="BLPH10462" localSheetId="3" hidden="1">#REF!</definedName>
    <definedName name="BLPH10462" localSheetId="4" hidden="1">#REF!</definedName>
    <definedName name="BLPH10462" hidden="1">#REF!</definedName>
    <definedName name="BLPH10463" localSheetId="5" hidden="1">#REF!</definedName>
    <definedName name="BLPH10463" localSheetId="3" hidden="1">#REF!</definedName>
    <definedName name="BLPH10463" localSheetId="4" hidden="1">#REF!</definedName>
    <definedName name="BLPH10463" hidden="1">#REF!</definedName>
    <definedName name="BLPH10464" localSheetId="5" hidden="1">#REF!</definedName>
    <definedName name="BLPH10464" localSheetId="3" hidden="1">#REF!</definedName>
    <definedName name="BLPH10464" localSheetId="4" hidden="1">#REF!</definedName>
    <definedName name="BLPH10464" hidden="1">#REF!</definedName>
    <definedName name="BLPH10465" localSheetId="5" hidden="1">#REF!</definedName>
    <definedName name="BLPH10465" localSheetId="3" hidden="1">#REF!</definedName>
    <definedName name="BLPH10465" localSheetId="4" hidden="1">#REF!</definedName>
    <definedName name="BLPH10465" hidden="1">#REF!</definedName>
    <definedName name="BLPH10466" localSheetId="5" hidden="1">#REF!</definedName>
    <definedName name="BLPH10466" localSheetId="3" hidden="1">#REF!</definedName>
    <definedName name="BLPH10466" localSheetId="4" hidden="1">#REF!</definedName>
    <definedName name="BLPH10466" hidden="1">#REF!</definedName>
    <definedName name="BLPH10467" localSheetId="5" hidden="1">#REF!</definedName>
    <definedName name="BLPH10467" localSheetId="3" hidden="1">#REF!</definedName>
    <definedName name="BLPH10467" localSheetId="4" hidden="1">#REF!</definedName>
    <definedName name="BLPH10467" hidden="1">#REF!</definedName>
    <definedName name="BLPH10468" localSheetId="5" hidden="1">#REF!</definedName>
    <definedName name="BLPH10468" localSheetId="3" hidden="1">#REF!</definedName>
    <definedName name="BLPH10468" localSheetId="4" hidden="1">#REF!</definedName>
    <definedName name="BLPH10468" hidden="1">#REF!</definedName>
    <definedName name="BLPH10469" localSheetId="5" hidden="1">#REF!</definedName>
    <definedName name="BLPH10469" localSheetId="3" hidden="1">#REF!</definedName>
    <definedName name="BLPH10469" localSheetId="4" hidden="1">#REF!</definedName>
    <definedName name="BLPH10469" hidden="1">#REF!</definedName>
    <definedName name="BLPH10470" localSheetId="5" hidden="1">#REF!</definedName>
    <definedName name="BLPH10470" localSheetId="3" hidden="1">#REF!</definedName>
    <definedName name="BLPH10470" localSheetId="4" hidden="1">#REF!</definedName>
    <definedName name="BLPH10470" hidden="1">#REF!</definedName>
    <definedName name="BLPH10471" localSheetId="5" hidden="1">#REF!</definedName>
    <definedName name="BLPH10471" localSheetId="3" hidden="1">#REF!</definedName>
    <definedName name="BLPH10471" localSheetId="4" hidden="1">#REF!</definedName>
    <definedName name="BLPH10471" hidden="1">#REF!</definedName>
    <definedName name="BLPH10472" localSheetId="5" hidden="1">#REF!</definedName>
    <definedName name="BLPH10472" localSheetId="3" hidden="1">#REF!</definedName>
    <definedName name="BLPH10472" localSheetId="4" hidden="1">#REF!</definedName>
    <definedName name="BLPH10472" hidden="1">#REF!</definedName>
    <definedName name="BLPH10473" localSheetId="5" hidden="1">#REF!</definedName>
    <definedName name="BLPH10473" localSheetId="3" hidden="1">#REF!</definedName>
    <definedName name="BLPH10473" localSheetId="4" hidden="1">#REF!</definedName>
    <definedName name="BLPH10473" hidden="1">#REF!</definedName>
    <definedName name="BLPH10474" localSheetId="5" hidden="1">#REF!</definedName>
    <definedName name="BLPH10474" localSheetId="3" hidden="1">#REF!</definedName>
    <definedName name="BLPH10474" localSheetId="4" hidden="1">#REF!</definedName>
    <definedName name="BLPH10474" hidden="1">#REF!</definedName>
    <definedName name="BLPH10475" localSheetId="5" hidden="1">#REF!</definedName>
    <definedName name="BLPH10475" localSheetId="3" hidden="1">#REF!</definedName>
    <definedName name="BLPH10475" localSheetId="4" hidden="1">#REF!</definedName>
    <definedName name="BLPH10475" hidden="1">#REF!</definedName>
    <definedName name="BLPH1491" localSheetId="5" hidden="1">#REF!</definedName>
    <definedName name="BLPH1491" localSheetId="3" hidden="1">#REF!</definedName>
    <definedName name="BLPH1491" localSheetId="4" hidden="1">#REF!</definedName>
    <definedName name="BLPH1491" hidden="1">#REF!</definedName>
    <definedName name="BLPH1492" localSheetId="5" hidden="1">#REF!</definedName>
    <definedName name="BLPH1492" localSheetId="3" hidden="1">#REF!</definedName>
    <definedName name="BLPH1492" localSheetId="4" hidden="1">#REF!</definedName>
    <definedName name="BLPH1492" hidden="1">#REF!</definedName>
    <definedName name="BLPH1493" localSheetId="5" hidden="1">#REF!</definedName>
    <definedName name="BLPH1493" localSheetId="3" hidden="1">#REF!</definedName>
    <definedName name="BLPH1493" localSheetId="4" hidden="1">#REF!</definedName>
    <definedName name="BLPH1493" hidden="1">#REF!</definedName>
    <definedName name="BLPH1494" localSheetId="5" hidden="1">#REF!</definedName>
    <definedName name="BLPH1494" localSheetId="3" hidden="1">#REF!</definedName>
    <definedName name="BLPH1494" localSheetId="4" hidden="1">#REF!</definedName>
    <definedName name="BLPH1494" hidden="1">#REF!</definedName>
    <definedName name="BLPH1495" localSheetId="5" hidden="1">#REF!</definedName>
    <definedName name="BLPH1495" localSheetId="3" hidden="1">#REF!</definedName>
    <definedName name="BLPH1495" localSheetId="4" hidden="1">#REF!</definedName>
    <definedName name="BLPH1495" hidden="1">#REF!</definedName>
    <definedName name="BLPH1496" localSheetId="5" hidden="1">#REF!</definedName>
    <definedName name="BLPH1496" localSheetId="3" hidden="1">#REF!</definedName>
    <definedName name="BLPH1496" localSheetId="4" hidden="1">#REF!</definedName>
    <definedName name="BLPH1496" hidden="1">#REF!</definedName>
    <definedName name="BLPH1497" localSheetId="5" hidden="1">#REF!</definedName>
    <definedName name="BLPH1497" localSheetId="3" hidden="1">#REF!</definedName>
    <definedName name="BLPH1497" localSheetId="4" hidden="1">#REF!</definedName>
    <definedName name="BLPH1497" hidden="1">#REF!</definedName>
    <definedName name="BLPH1498" localSheetId="5" hidden="1">#REF!</definedName>
    <definedName name="BLPH1498" localSheetId="3" hidden="1">#REF!</definedName>
    <definedName name="BLPH1498" localSheetId="4" hidden="1">#REF!</definedName>
    <definedName name="BLPH1498" hidden="1">#REF!</definedName>
    <definedName name="BLPH1499" localSheetId="5" hidden="1">#REF!</definedName>
    <definedName name="BLPH1499" localSheetId="3" hidden="1">#REF!</definedName>
    <definedName name="BLPH1499" localSheetId="4" hidden="1">#REF!</definedName>
    <definedName name="BLPH1499" hidden="1">#REF!</definedName>
    <definedName name="BLPH1500" localSheetId="5" hidden="1">#REF!</definedName>
    <definedName name="BLPH1500" localSheetId="3" hidden="1">#REF!</definedName>
    <definedName name="BLPH1500" localSheetId="4" hidden="1">#REF!</definedName>
    <definedName name="BLPH1500" hidden="1">#REF!</definedName>
    <definedName name="BLPH1501" localSheetId="5" hidden="1">#REF!</definedName>
    <definedName name="BLPH1501" localSheetId="3" hidden="1">#REF!</definedName>
    <definedName name="BLPH1501" localSheetId="4" hidden="1">#REF!</definedName>
    <definedName name="BLPH1501" hidden="1">#REF!</definedName>
    <definedName name="BLPH1502" localSheetId="5" hidden="1">#REF!</definedName>
    <definedName name="BLPH1502" localSheetId="3" hidden="1">#REF!</definedName>
    <definedName name="BLPH1502" localSheetId="4" hidden="1">#REF!</definedName>
    <definedName name="BLPH1502" hidden="1">#REF!</definedName>
    <definedName name="BLPH1503" localSheetId="5" hidden="1">#REF!</definedName>
    <definedName name="BLPH1503" localSheetId="3" hidden="1">#REF!</definedName>
    <definedName name="BLPH1503" localSheetId="4" hidden="1">#REF!</definedName>
    <definedName name="BLPH1503" hidden="1">#REF!</definedName>
    <definedName name="BLPH1504" localSheetId="5" hidden="1">#REF!</definedName>
    <definedName name="BLPH1504" localSheetId="3" hidden="1">#REF!</definedName>
    <definedName name="BLPH1504" localSheetId="4" hidden="1">#REF!</definedName>
    <definedName name="BLPH1504" hidden="1">#REF!</definedName>
    <definedName name="BLPH1505" localSheetId="5" hidden="1">#REF!</definedName>
    <definedName name="BLPH1505" localSheetId="3" hidden="1">#REF!</definedName>
    <definedName name="BLPH1505" localSheetId="4" hidden="1">#REF!</definedName>
    <definedName name="BLPH1505" hidden="1">#REF!</definedName>
    <definedName name="BLPH1506" localSheetId="5" hidden="1">#REF!</definedName>
    <definedName name="BLPH1506" localSheetId="3" hidden="1">#REF!</definedName>
    <definedName name="BLPH1506" localSheetId="4" hidden="1">#REF!</definedName>
    <definedName name="BLPH1506" hidden="1">#REF!</definedName>
    <definedName name="BLPH1507" localSheetId="5" hidden="1">#REF!</definedName>
    <definedName name="BLPH1507" localSheetId="3" hidden="1">#REF!</definedName>
    <definedName name="BLPH1507" localSheetId="4" hidden="1">#REF!</definedName>
    <definedName name="BLPH1507" hidden="1">#REF!</definedName>
    <definedName name="BLPH1508" localSheetId="5" hidden="1">#REF!</definedName>
    <definedName name="BLPH1508" localSheetId="3" hidden="1">#REF!</definedName>
    <definedName name="BLPH1508" localSheetId="4" hidden="1">#REF!</definedName>
    <definedName name="BLPH1508" hidden="1">#REF!</definedName>
    <definedName name="BLPH1509" localSheetId="5" hidden="1">#REF!</definedName>
    <definedName name="BLPH1509" localSheetId="3" hidden="1">#REF!</definedName>
    <definedName name="BLPH1509" localSheetId="4" hidden="1">#REF!</definedName>
    <definedName name="BLPH1509" hidden="1">#REF!</definedName>
    <definedName name="BLPH1510" localSheetId="5" hidden="1">#REF!</definedName>
    <definedName name="BLPH1510" localSheetId="3" hidden="1">#REF!</definedName>
    <definedName name="BLPH1510" localSheetId="4" hidden="1">#REF!</definedName>
    <definedName name="BLPH1510" hidden="1">#REF!</definedName>
    <definedName name="BLPH1511" localSheetId="5" hidden="1">#REF!</definedName>
    <definedName name="BLPH1511" localSheetId="3" hidden="1">#REF!</definedName>
    <definedName name="BLPH1511" localSheetId="4" hidden="1">#REF!</definedName>
    <definedName name="BLPH1511" hidden="1">#REF!</definedName>
    <definedName name="BLPH1512" localSheetId="5" hidden="1">#REF!</definedName>
    <definedName name="BLPH1512" localSheetId="3" hidden="1">#REF!</definedName>
    <definedName name="BLPH1512" localSheetId="4" hidden="1">#REF!</definedName>
    <definedName name="BLPH1512" hidden="1">#REF!</definedName>
    <definedName name="BLPH1513" localSheetId="5" hidden="1">#REF!</definedName>
    <definedName name="BLPH1513" localSheetId="3" hidden="1">#REF!</definedName>
    <definedName name="BLPH1513" localSheetId="4" hidden="1">#REF!</definedName>
    <definedName name="BLPH1513" hidden="1">#REF!</definedName>
    <definedName name="BLPH1514" localSheetId="5" hidden="1">#REF!</definedName>
    <definedName name="BLPH1514" localSheetId="3" hidden="1">#REF!</definedName>
    <definedName name="BLPH1514" localSheetId="4" hidden="1">#REF!</definedName>
    <definedName name="BLPH1514" hidden="1">#REF!</definedName>
    <definedName name="BLPH1515" localSheetId="5" hidden="1">#REF!</definedName>
    <definedName name="BLPH1515" localSheetId="3" hidden="1">#REF!</definedName>
    <definedName name="BLPH1515" localSheetId="4" hidden="1">#REF!</definedName>
    <definedName name="BLPH1515" hidden="1">#REF!</definedName>
    <definedName name="BLPH1516" localSheetId="5" hidden="1">#REF!</definedName>
    <definedName name="BLPH1516" localSheetId="3" hidden="1">#REF!</definedName>
    <definedName name="BLPH1516" localSheetId="4" hidden="1">#REF!</definedName>
    <definedName name="BLPH1516" hidden="1">#REF!</definedName>
    <definedName name="BLPH1517" localSheetId="5" hidden="1">#REF!</definedName>
    <definedName name="BLPH1517" localSheetId="3" hidden="1">#REF!</definedName>
    <definedName name="BLPH1517" localSheetId="4" hidden="1">#REF!</definedName>
    <definedName name="BLPH1517" hidden="1">#REF!</definedName>
    <definedName name="BLPH1518" localSheetId="5" hidden="1">#REF!</definedName>
    <definedName name="BLPH1518" localSheetId="3" hidden="1">#REF!</definedName>
    <definedName name="BLPH1518" localSheetId="4" hidden="1">#REF!</definedName>
    <definedName name="BLPH1518" hidden="1">#REF!</definedName>
    <definedName name="BLPH1519" localSheetId="5" hidden="1">#REF!</definedName>
    <definedName name="BLPH1519" localSheetId="3" hidden="1">#REF!</definedName>
    <definedName name="BLPH1519" localSheetId="4" hidden="1">#REF!</definedName>
    <definedName name="BLPH1519" hidden="1">#REF!</definedName>
    <definedName name="BLPH1520" localSheetId="5" hidden="1">#REF!</definedName>
    <definedName name="BLPH1520" localSheetId="3" hidden="1">#REF!</definedName>
    <definedName name="BLPH1520" localSheetId="4" hidden="1">#REF!</definedName>
    <definedName name="BLPH1520" hidden="1">#REF!</definedName>
    <definedName name="BLPH1521" localSheetId="5" hidden="1">#REF!</definedName>
    <definedName name="BLPH1521" localSheetId="3" hidden="1">#REF!</definedName>
    <definedName name="BLPH1521" localSheetId="4" hidden="1">#REF!</definedName>
    <definedName name="BLPH1521" hidden="1">#REF!</definedName>
    <definedName name="BLPH1522" localSheetId="5" hidden="1">#REF!</definedName>
    <definedName name="BLPH1522" localSheetId="3" hidden="1">#REF!</definedName>
    <definedName name="BLPH1522" localSheetId="4" hidden="1">#REF!</definedName>
    <definedName name="BLPH1522" hidden="1">#REF!</definedName>
    <definedName name="BLPH1523" localSheetId="5" hidden="1">#REF!</definedName>
    <definedName name="BLPH1523" localSheetId="3" hidden="1">#REF!</definedName>
    <definedName name="BLPH1523" localSheetId="4" hidden="1">#REF!</definedName>
    <definedName name="BLPH1523" hidden="1">#REF!</definedName>
    <definedName name="BLPH1524" localSheetId="5" hidden="1">#REF!</definedName>
    <definedName name="BLPH1524" localSheetId="3" hidden="1">#REF!</definedName>
    <definedName name="BLPH1524" localSheetId="4" hidden="1">#REF!</definedName>
    <definedName name="BLPH1524" hidden="1">#REF!</definedName>
    <definedName name="BLPH1525" localSheetId="5" hidden="1">#REF!</definedName>
    <definedName name="BLPH1525" localSheetId="3" hidden="1">#REF!</definedName>
    <definedName name="BLPH1525" localSheetId="4" hidden="1">#REF!</definedName>
    <definedName name="BLPH1525" hidden="1">#REF!</definedName>
    <definedName name="BLPH1526" localSheetId="5" hidden="1">#REF!</definedName>
    <definedName name="BLPH1526" localSheetId="3" hidden="1">#REF!</definedName>
    <definedName name="BLPH1526" localSheetId="4" hidden="1">#REF!</definedName>
    <definedName name="BLPH1526" hidden="1">#REF!</definedName>
    <definedName name="BLPH1527" localSheetId="5" hidden="1">#REF!</definedName>
    <definedName name="BLPH1527" localSheetId="3" hidden="1">#REF!</definedName>
    <definedName name="BLPH1527" localSheetId="4" hidden="1">#REF!</definedName>
    <definedName name="BLPH1527" hidden="1">#REF!</definedName>
    <definedName name="BLPH1528" localSheetId="5" hidden="1">#REF!</definedName>
    <definedName name="BLPH1528" localSheetId="3" hidden="1">#REF!</definedName>
    <definedName name="BLPH1528" localSheetId="4" hidden="1">#REF!</definedName>
    <definedName name="BLPH1528" hidden="1">#REF!</definedName>
    <definedName name="BLPH1529" localSheetId="5" hidden="1">#REF!</definedName>
    <definedName name="BLPH1529" localSheetId="3" hidden="1">#REF!</definedName>
    <definedName name="BLPH1529" localSheetId="4" hidden="1">#REF!</definedName>
    <definedName name="BLPH1529" hidden="1">#REF!</definedName>
    <definedName name="BLPH1530" localSheetId="5" hidden="1">#REF!</definedName>
    <definedName name="BLPH1530" localSheetId="3" hidden="1">#REF!</definedName>
    <definedName name="BLPH1530" localSheetId="4" hidden="1">#REF!</definedName>
    <definedName name="BLPH1530" hidden="1">#REF!</definedName>
    <definedName name="BLPH1531" localSheetId="5" hidden="1">#REF!</definedName>
    <definedName name="BLPH1531" localSheetId="3" hidden="1">#REF!</definedName>
    <definedName name="BLPH1531" localSheetId="4" hidden="1">#REF!</definedName>
    <definedName name="BLPH1531" hidden="1">#REF!</definedName>
    <definedName name="BLPH1532" localSheetId="5" hidden="1">#REF!</definedName>
    <definedName name="BLPH1532" localSheetId="3" hidden="1">#REF!</definedName>
    <definedName name="BLPH1532" localSheetId="4" hidden="1">#REF!</definedName>
    <definedName name="BLPH1532" hidden="1">#REF!</definedName>
    <definedName name="BLPH1533" localSheetId="5" hidden="1">#REF!</definedName>
    <definedName name="BLPH1533" localSheetId="3" hidden="1">#REF!</definedName>
    <definedName name="BLPH1533" localSheetId="4" hidden="1">#REF!</definedName>
    <definedName name="BLPH1533" hidden="1">#REF!</definedName>
    <definedName name="BLPH1534" localSheetId="5" hidden="1">#REF!</definedName>
    <definedName name="BLPH1534" localSheetId="3" hidden="1">#REF!</definedName>
    <definedName name="BLPH1534" localSheetId="4" hidden="1">#REF!</definedName>
    <definedName name="BLPH1534" hidden="1">#REF!</definedName>
    <definedName name="BLPH1535" localSheetId="5" hidden="1">#REF!</definedName>
    <definedName name="BLPH1535" localSheetId="3" hidden="1">#REF!</definedName>
    <definedName name="BLPH1535" localSheetId="4" hidden="1">#REF!</definedName>
    <definedName name="BLPH1535" hidden="1">#REF!</definedName>
    <definedName name="BLPH1536" localSheetId="5" hidden="1">#REF!</definedName>
    <definedName name="BLPH1536" localSheetId="3" hidden="1">#REF!</definedName>
    <definedName name="BLPH1536" localSheetId="4" hidden="1">#REF!</definedName>
    <definedName name="BLPH1536" hidden="1">#REF!</definedName>
    <definedName name="BLPH1537" localSheetId="5" hidden="1">#REF!</definedName>
    <definedName name="BLPH1537" localSheetId="3" hidden="1">#REF!</definedName>
    <definedName name="BLPH1537" localSheetId="4" hidden="1">#REF!</definedName>
    <definedName name="BLPH1537" hidden="1">#REF!</definedName>
    <definedName name="BLPH1538" localSheetId="5" hidden="1">#REF!</definedName>
    <definedName name="BLPH1538" localSheetId="3" hidden="1">#REF!</definedName>
    <definedName name="BLPH1538" localSheetId="4" hidden="1">#REF!</definedName>
    <definedName name="BLPH1538" hidden="1">#REF!</definedName>
    <definedName name="BLPH1539" localSheetId="5" hidden="1">#REF!</definedName>
    <definedName name="BLPH1539" localSheetId="3" hidden="1">#REF!</definedName>
    <definedName name="BLPH1539" localSheetId="4" hidden="1">#REF!</definedName>
    <definedName name="BLPH1539" hidden="1">#REF!</definedName>
    <definedName name="BLPH1540" localSheetId="5" hidden="1">#REF!</definedName>
    <definedName name="BLPH1540" localSheetId="3" hidden="1">#REF!</definedName>
    <definedName name="BLPH1540" localSheetId="4" hidden="1">#REF!</definedName>
    <definedName name="BLPH1540" hidden="1">#REF!</definedName>
    <definedName name="BLPH1541" localSheetId="5" hidden="1">#REF!</definedName>
    <definedName name="BLPH1541" localSheetId="3" hidden="1">#REF!</definedName>
    <definedName name="BLPH1541" localSheetId="4" hidden="1">#REF!</definedName>
    <definedName name="BLPH1541" hidden="1">#REF!</definedName>
    <definedName name="BLPH1542" localSheetId="5" hidden="1">#REF!</definedName>
    <definedName name="BLPH1542" localSheetId="3" hidden="1">#REF!</definedName>
    <definedName name="BLPH1542" localSheetId="4" hidden="1">#REF!</definedName>
    <definedName name="BLPH1542" hidden="1">#REF!</definedName>
    <definedName name="BLPH1543" localSheetId="5" hidden="1">#REF!</definedName>
    <definedName name="BLPH1543" localSheetId="3" hidden="1">#REF!</definedName>
    <definedName name="BLPH1543" localSheetId="4" hidden="1">#REF!</definedName>
    <definedName name="BLPH1543" hidden="1">#REF!</definedName>
    <definedName name="BLPH1544" localSheetId="5" hidden="1">#REF!</definedName>
    <definedName name="BLPH1544" localSheetId="3" hidden="1">#REF!</definedName>
    <definedName name="BLPH1544" localSheetId="4" hidden="1">#REF!</definedName>
    <definedName name="BLPH1544" hidden="1">#REF!</definedName>
    <definedName name="BLPH1545" localSheetId="5" hidden="1">#REF!</definedName>
    <definedName name="BLPH1545" localSheetId="3" hidden="1">#REF!</definedName>
    <definedName name="BLPH1545" localSheetId="4" hidden="1">#REF!</definedName>
    <definedName name="BLPH1545" hidden="1">#REF!</definedName>
    <definedName name="BLPH1546" localSheetId="5" hidden="1">#REF!</definedName>
    <definedName name="BLPH1546" localSheetId="3" hidden="1">#REF!</definedName>
    <definedName name="BLPH1546" localSheetId="4" hidden="1">#REF!</definedName>
    <definedName name="BLPH1546" hidden="1">#REF!</definedName>
    <definedName name="BLPH1547" localSheetId="5" hidden="1">#REF!</definedName>
    <definedName name="BLPH1547" localSheetId="3" hidden="1">#REF!</definedName>
    <definedName name="BLPH1547" localSheetId="4" hidden="1">#REF!</definedName>
    <definedName name="BLPH1547" hidden="1">#REF!</definedName>
    <definedName name="BLPH1548" localSheetId="5" hidden="1">#REF!</definedName>
    <definedName name="BLPH1548" localSheetId="3" hidden="1">#REF!</definedName>
    <definedName name="BLPH1548" localSheetId="4" hidden="1">#REF!</definedName>
    <definedName name="BLPH1548" hidden="1">#REF!</definedName>
    <definedName name="BLPH1549" localSheetId="5" hidden="1">#REF!</definedName>
    <definedName name="BLPH1549" localSheetId="3" hidden="1">#REF!</definedName>
    <definedName name="BLPH1549" localSheetId="4" hidden="1">#REF!</definedName>
    <definedName name="BLPH1549" hidden="1">#REF!</definedName>
    <definedName name="BLPH1550" localSheetId="5" hidden="1">#REF!</definedName>
    <definedName name="BLPH1550" localSheetId="3" hidden="1">#REF!</definedName>
    <definedName name="BLPH1550" localSheetId="4" hidden="1">#REF!</definedName>
    <definedName name="BLPH1550" hidden="1">#REF!</definedName>
    <definedName name="BLPH1551" localSheetId="5" hidden="1">#REF!</definedName>
    <definedName name="BLPH1551" localSheetId="3" hidden="1">#REF!</definedName>
    <definedName name="BLPH1551" localSheetId="4" hidden="1">#REF!</definedName>
    <definedName name="BLPH1551" hidden="1">#REF!</definedName>
    <definedName name="BLPH1552" localSheetId="5" hidden="1">#REF!</definedName>
    <definedName name="BLPH1552" localSheetId="3" hidden="1">#REF!</definedName>
    <definedName name="BLPH1552" localSheetId="4" hidden="1">#REF!</definedName>
    <definedName name="BLPH1552" hidden="1">#REF!</definedName>
    <definedName name="BLPH1553" localSheetId="5" hidden="1">#REF!</definedName>
    <definedName name="BLPH1553" localSheetId="3" hidden="1">#REF!</definedName>
    <definedName name="BLPH1553" localSheetId="4" hidden="1">#REF!</definedName>
    <definedName name="BLPH1553" hidden="1">#REF!</definedName>
    <definedName name="BLPH1554" localSheetId="5" hidden="1">#REF!</definedName>
    <definedName name="BLPH1554" localSheetId="3" hidden="1">#REF!</definedName>
    <definedName name="BLPH1554" localSheetId="4" hidden="1">#REF!</definedName>
    <definedName name="BLPH1554" hidden="1">#REF!</definedName>
    <definedName name="BLPH1555" localSheetId="5" hidden="1">#REF!</definedName>
    <definedName name="BLPH1555" localSheetId="3" hidden="1">#REF!</definedName>
    <definedName name="BLPH1555" localSheetId="4" hidden="1">#REF!</definedName>
    <definedName name="BLPH1555" hidden="1">#REF!</definedName>
    <definedName name="BLPH1556" localSheetId="5" hidden="1">#REF!</definedName>
    <definedName name="BLPH1556" localSheetId="3" hidden="1">#REF!</definedName>
    <definedName name="BLPH1556" localSheetId="4" hidden="1">#REF!</definedName>
    <definedName name="BLPH1556" hidden="1">#REF!</definedName>
    <definedName name="BLPH1557" localSheetId="5" hidden="1">#REF!</definedName>
    <definedName name="BLPH1557" localSheetId="3" hidden="1">#REF!</definedName>
    <definedName name="BLPH1557" localSheetId="4" hidden="1">#REF!</definedName>
    <definedName name="BLPH1557" hidden="1">#REF!</definedName>
    <definedName name="BLPH1558" localSheetId="5" hidden="1">#REF!</definedName>
    <definedName name="BLPH1558" localSheetId="3" hidden="1">#REF!</definedName>
    <definedName name="BLPH1558" localSheetId="4" hidden="1">#REF!</definedName>
    <definedName name="BLPH1558" hidden="1">#REF!</definedName>
    <definedName name="BLPH1559" localSheetId="5" hidden="1">#REF!</definedName>
    <definedName name="BLPH1559" localSheetId="3" hidden="1">#REF!</definedName>
    <definedName name="BLPH1559" localSheetId="4" hidden="1">#REF!</definedName>
    <definedName name="BLPH1559" hidden="1">#REF!</definedName>
    <definedName name="BLPH1560" localSheetId="5" hidden="1">#REF!</definedName>
    <definedName name="BLPH1560" localSheetId="3" hidden="1">#REF!</definedName>
    <definedName name="BLPH1560" localSheetId="4" hidden="1">#REF!</definedName>
    <definedName name="BLPH1560" hidden="1">#REF!</definedName>
    <definedName name="BLPH1561" localSheetId="5" hidden="1">#REF!</definedName>
    <definedName name="BLPH1561" localSheetId="3" hidden="1">#REF!</definedName>
    <definedName name="BLPH1561" localSheetId="4" hidden="1">#REF!</definedName>
    <definedName name="BLPH1561" hidden="1">#REF!</definedName>
    <definedName name="BLPH1562" localSheetId="5" hidden="1">#REF!</definedName>
    <definedName name="BLPH1562" localSheetId="3" hidden="1">#REF!</definedName>
    <definedName name="BLPH1562" localSheetId="4" hidden="1">#REF!</definedName>
    <definedName name="BLPH1562" hidden="1">#REF!</definedName>
    <definedName name="BLPH1563" localSheetId="5" hidden="1">#REF!</definedName>
    <definedName name="BLPH1563" localSheetId="3" hidden="1">#REF!</definedName>
    <definedName name="BLPH1563" localSheetId="4" hidden="1">#REF!</definedName>
    <definedName name="BLPH1563" hidden="1">#REF!</definedName>
    <definedName name="BLPH1564" localSheetId="5" hidden="1">#REF!</definedName>
    <definedName name="BLPH1564" localSheetId="3" hidden="1">#REF!</definedName>
    <definedName name="BLPH1564" localSheetId="4" hidden="1">#REF!</definedName>
    <definedName name="BLPH1564" hidden="1">#REF!</definedName>
    <definedName name="BLPH1565" localSheetId="5" hidden="1">#REF!</definedName>
    <definedName name="BLPH1565" localSheetId="3" hidden="1">#REF!</definedName>
    <definedName name="BLPH1565" localSheetId="4" hidden="1">#REF!</definedName>
    <definedName name="BLPH1565" hidden="1">#REF!</definedName>
    <definedName name="BLPH1566" localSheetId="5" hidden="1">#REF!</definedName>
    <definedName name="BLPH1566" localSheetId="3" hidden="1">#REF!</definedName>
    <definedName name="BLPH1566" localSheetId="4" hidden="1">#REF!</definedName>
    <definedName name="BLPH1566" hidden="1">#REF!</definedName>
    <definedName name="BLPH1567" localSheetId="5" hidden="1">#REF!</definedName>
    <definedName name="BLPH1567" localSheetId="3" hidden="1">#REF!</definedName>
    <definedName name="BLPH1567" localSheetId="4" hidden="1">#REF!</definedName>
    <definedName name="BLPH1567" hidden="1">#REF!</definedName>
    <definedName name="BLPH1568" localSheetId="5" hidden="1">#REF!</definedName>
    <definedName name="BLPH1568" localSheetId="3" hidden="1">#REF!</definedName>
    <definedName name="BLPH1568" localSheetId="4" hidden="1">#REF!</definedName>
    <definedName name="BLPH1568" hidden="1">#REF!</definedName>
    <definedName name="BLPH1569" localSheetId="5" hidden="1">#REF!</definedName>
    <definedName name="BLPH1569" localSheetId="3" hidden="1">#REF!</definedName>
    <definedName name="BLPH1569" localSheetId="4" hidden="1">#REF!</definedName>
    <definedName name="BLPH1569" hidden="1">#REF!</definedName>
    <definedName name="BLPH1570" localSheetId="5" hidden="1">#REF!</definedName>
    <definedName name="BLPH1570" localSheetId="3" hidden="1">#REF!</definedName>
    <definedName name="BLPH1570" localSheetId="4" hidden="1">#REF!</definedName>
    <definedName name="BLPH1570" hidden="1">#REF!</definedName>
    <definedName name="BLPH1571" localSheetId="5" hidden="1">#REF!</definedName>
    <definedName name="BLPH1571" localSheetId="3" hidden="1">#REF!</definedName>
    <definedName name="BLPH1571" localSheetId="4" hidden="1">#REF!</definedName>
    <definedName name="BLPH1571" hidden="1">#REF!</definedName>
    <definedName name="BLPH1572" localSheetId="5" hidden="1">#REF!</definedName>
    <definedName name="BLPH1572" localSheetId="3" hidden="1">#REF!</definedName>
    <definedName name="BLPH1572" localSheetId="4" hidden="1">#REF!</definedName>
    <definedName name="BLPH1572" hidden="1">#REF!</definedName>
    <definedName name="BLPH1573" localSheetId="5" hidden="1">#REF!</definedName>
    <definedName name="BLPH1573" localSheetId="3" hidden="1">#REF!</definedName>
    <definedName name="BLPH1573" localSheetId="4" hidden="1">#REF!</definedName>
    <definedName name="BLPH1573" hidden="1">#REF!</definedName>
    <definedName name="BLPH1574" localSheetId="5" hidden="1">#REF!</definedName>
    <definedName name="BLPH1574" localSheetId="3" hidden="1">#REF!</definedName>
    <definedName name="BLPH1574" localSheetId="4" hidden="1">#REF!</definedName>
    <definedName name="BLPH1574" hidden="1">#REF!</definedName>
    <definedName name="BLPH1575" localSheetId="5" hidden="1">#REF!</definedName>
    <definedName name="BLPH1575" localSheetId="3" hidden="1">#REF!</definedName>
    <definedName name="BLPH1575" localSheetId="4" hidden="1">#REF!</definedName>
    <definedName name="BLPH1575" hidden="1">#REF!</definedName>
    <definedName name="BLPH1576" localSheetId="5" hidden="1">#REF!</definedName>
    <definedName name="BLPH1576" localSheetId="3" hidden="1">#REF!</definedName>
    <definedName name="BLPH1576" localSheetId="4" hidden="1">#REF!</definedName>
    <definedName name="BLPH1576" hidden="1">#REF!</definedName>
    <definedName name="BLPH1577" localSheetId="5" hidden="1">#REF!</definedName>
    <definedName name="BLPH1577" localSheetId="3" hidden="1">#REF!</definedName>
    <definedName name="BLPH1577" localSheetId="4" hidden="1">#REF!</definedName>
    <definedName name="BLPH1577" hidden="1">#REF!</definedName>
    <definedName name="BLPH1578" localSheetId="5" hidden="1">#REF!</definedName>
    <definedName name="BLPH1578" localSheetId="3" hidden="1">#REF!</definedName>
    <definedName name="BLPH1578" localSheetId="4" hidden="1">#REF!</definedName>
    <definedName name="BLPH1578" hidden="1">#REF!</definedName>
    <definedName name="BLPH1579" localSheetId="5" hidden="1">#REF!</definedName>
    <definedName name="BLPH1579" localSheetId="3" hidden="1">#REF!</definedName>
    <definedName name="BLPH1579" localSheetId="4" hidden="1">#REF!</definedName>
    <definedName name="BLPH1579" hidden="1">#REF!</definedName>
    <definedName name="BLPH1580" localSheetId="5" hidden="1">#REF!</definedName>
    <definedName name="BLPH1580" localSheetId="3" hidden="1">#REF!</definedName>
    <definedName name="BLPH1580" localSheetId="4" hidden="1">#REF!</definedName>
    <definedName name="BLPH1580" hidden="1">#REF!</definedName>
    <definedName name="BLPH1581" localSheetId="5" hidden="1">#REF!</definedName>
    <definedName name="BLPH1581" localSheetId="3" hidden="1">#REF!</definedName>
    <definedName name="BLPH1581" localSheetId="4" hidden="1">#REF!</definedName>
    <definedName name="BLPH1581" hidden="1">#REF!</definedName>
    <definedName name="BLPH1582" localSheetId="5" hidden="1">#REF!</definedName>
    <definedName name="BLPH1582" localSheetId="3" hidden="1">#REF!</definedName>
    <definedName name="BLPH1582" localSheetId="4" hidden="1">#REF!</definedName>
    <definedName name="BLPH1582" hidden="1">#REF!</definedName>
    <definedName name="BLPH1583" localSheetId="5" hidden="1">#REF!</definedName>
    <definedName name="BLPH1583" localSheetId="3" hidden="1">#REF!</definedName>
    <definedName name="BLPH1583" localSheetId="4" hidden="1">#REF!</definedName>
    <definedName name="BLPH1583" hidden="1">#REF!</definedName>
    <definedName name="BLPH1584" localSheetId="5" hidden="1">#REF!</definedName>
    <definedName name="BLPH1584" localSheetId="3" hidden="1">#REF!</definedName>
    <definedName name="BLPH1584" localSheetId="4" hidden="1">#REF!</definedName>
    <definedName name="BLPH1584" hidden="1">#REF!</definedName>
    <definedName name="BLPH1585" localSheetId="5" hidden="1">#REF!</definedName>
    <definedName name="BLPH1585" localSheetId="3" hidden="1">#REF!</definedName>
    <definedName name="BLPH1585" localSheetId="4" hidden="1">#REF!</definedName>
    <definedName name="BLPH1585" hidden="1">#REF!</definedName>
    <definedName name="BLPH1586" localSheetId="5" hidden="1">#REF!</definedName>
    <definedName name="BLPH1586" localSheetId="3" hidden="1">#REF!</definedName>
    <definedName name="BLPH1586" localSheetId="4" hidden="1">#REF!</definedName>
    <definedName name="BLPH1586" hidden="1">#REF!</definedName>
    <definedName name="BLPH1587" localSheetId="5" hidden="1">#REF!</definedName>
    <definedName name="BLPH1587" localSheetId="3" hidden="1">#REF!</definedName>
    <definedName name="BLPH1587" localSheetId="4" hidden="1">#REF!</definedName>
    <definedName name="BLPH1587" hidden="1">#REF!</definedName>
    <definedName name="BLPH1588" localSheetId="5" hidden="1">#REF!</definedName>
    <definedName name="BLPH1588" localSheetId="3" hidden="1">#REF!</definedName>
    <definedName name="BLPH1588" localSheetId="4" hidden="1">#REF!</definedName>
    <definedName name="BLPH1588" hidden="1">#REF!</definedName>
    <definedName name="BLPH1589" localSheetId="5" hidden="1">#REF!</definedName>
    <definedName name="BLPH1589" localSheetId="3" hidden="1">#REF!</definedName>
    <definedName name="BLPH1589" localSheetId="4" hidden="1">#REF!</definedName>
    <definedName name="BLPH1589" hidden="1">#REF!</definedName>
    <definedName name="BLPH1590" localSheetId="5" hidden="1">#REF!</definedName>
    <definedName name="BLPH1590" localSheetId="3" hidden="1">#REF!</definedName>
    <definedName name="BLPH1590" localSheetId="4" hidden="1">#REF!</definedName>
    <definedName name="BLPH1590" hidden="1">#REF!</definedName>
    <definedName name="BLPH1591" localSheetId="5" hidden="1">#REF!</definedName>
    <definedName name="BLPH1591" localSheetId="3" hidden="1">#REF!</definedName>
    <definedName name="BLPH1591" localSheetId="4" hidden="1">#REF!</definedName>
    <definedName name="BLPH1591" hidden="1">#REF!</definedName>
    <definedName name="BLPH1592" localSheetId="5" hidden="1">#REF!</definedName>
    <definedName name="BLPH1592" localSheetId="3" hidden="1">#REF!</definedName>
    <definedName name="BLPH1592" localSheetId="4" hidden="1">#REF!</definedName>
    <definedName name="BLPH1592" hidden="1">#REF!</definedName>
    <definedName name="BLPH1593" localSheetId="5" hidden="1">#REF!</definedName>
    <definedName name="BLPH1593" localSheetId="3" hidden="1">#REF!</definedName>
    <definedName name="BLPH1593" localSheetId="4" hidden="1">#REF!</definedName>
    <definedName name="BLPH1593" hidden="1">#REF!</definedName>
    <definedName name="BLPH1594" localSheetId="5" hidden="1">#REF!</definedName>
    <definedName name="BLPH1594" localSheetId="3" hidden="1">#REF!</definedName>
    <definedName name="BLPH1594" localSheetId="4" hidden="1">#REF!</definedName>
    <definedName name="BLPH1594" hidden="1">#REF!</definedName>
    <definedName name="BLPH1595" localSheetId="5" hidden="1">#REF!</definedName>
    <definedName name="BLPH1595" localSheetId="3" hidden="1">#REF!</definedName>
    <definedName name="BLPH1595" localSheetId="4" hidden="1">#REF!</definedName>
    <definedName name="BLPH1595" hidden="1">#REF!</definedName>
    <definedName name="BLPH1596" localSheetId="5" hidden="1">#REF!</definedName>
    <definedName name="BLPH1596" localSheetId="3" hidden="1">#REF!</definedName>
    <definedName name="BLPH1596" localSheetId="4" hidden="1">#REF!</definedName>
    <definedName name="BLPH1596" hidden="1">#REF!</definedName>
    <definedName name="BLPH1597" localSheetId="5" hidden="1">#REF!</definedName>
    <definedName name="BLPH1597" localSheetId="3" hidden="1">#REF!</definedName>
    <definedName name="BLPH1597" localSheetId="4" hidden="1">#REF!</definedName>
    <definedName name="BLPH1597" hidden="1">#REF!</definedName>
    <definedName name="BLPH1598" localSheetId="5" hidden="1">#REF!</definedName>
    <definedName name="BLPH1598" localSheetId="3" hidden="1">#REF!</definedName>
    <definedName name="BLPH1598" localSheetId="4" hidden="1">#REF!</definedName>
    <definedName name="BLPH1598" hidden="1">#REF!</definedName>
    <definedName name="BLPH1599" localSheetId="5" hidden="1">#REF!</definedName>
    <definedName name="BLPH1599" localSheetId="3" hidden="1">#REF!</definedName>
    <definedName name="BLPH1599" localSheetId="4" hidden="1">#REF!</definedName>
    <definedName name="BLPH1599" hidden="1">#REF!</definedName>
    <definedName name="BLPH1600" localSheetId="5" hidden="1">#REF!</definedName>
    <definedName name="BLPH1600" localSheetId="3" hidden="1">#REF!</definedName>
    <definedName name="BLPH1600" localSheetId="4" hidden="1">#REF!</definedName>
    <definedName name="BLPH1600" hidden="1">#REF!</definedName>
    <definedName name="BLPH1601" localSheetId="5" hidden="1">#REF!</definedName>
    <definedName name="BLPH1601" localSheetId="3" hidden="1">#REF!</definedName>
    <definedName name="BLPH1601" localSheetId="4" hidden="1">#REF!</definedName>
    <definedName name="BLPH1601" hidden="1">#REF!</definedName>
    <definedName name="BLPH1602" localSheetId="5" hidden="1">#REF!</definedName>
    <definedName name="BLPH1602" localSheetId="3" hidden="1">#REF!</definedName>
    <definedName name="BLPH1602" localSheetId="4" hidden="1">#REF!</definedName>
    <definedName name="BLPH1602" hidden="1">#REF!</definedName>
    <definedName name="BLPH1603" localSheetId="5" hidden="1">#REF!</definedName>
    <definedName name="BLPH1603" localSheetId="3" hidden="1">#REF!</definedName>
    <definedName name="BLPH1603" localSheetId="4" hidden="1">#REF!</definedName>
    <definedName name="BLPH1603" hidden="1">#REF!</definedName>
    <definedName name="BLPH1604" localSheetId="5" hidden="1">#REF!</definedName>
    <definedName name="BLPH1604" localSheetId="3" hidden="1">#REF!</definedName>
    <definedName name="BLPH1604" localSheetId="4" hidden="1">#REF!</definedName>
    <definedName name="BLPH1604" hidden="1">#REF!</definedName>
    <definedName name="BLPH1605" localSheetId="5" hidden="1">#REF!</definedName>
    <definedName name="BLPH1605" localSheetId="3" hidden="1">#REF!</definedName>
    <definedName name="BLPH1605" localSheetId="4" hidden="1">#REF!</definedName>
    <definedName name="BLPH1605" hidden="1">#REF!</definedName>
    <definedName name="BLPH1606" localSheetId="5" hidden="1">#REF!</definedName>
    <definedName name="BLPH1606" localSheetId="3" hidden="1">#REF!</definedName>
    <definedName name="BLPH1606" localSheetId="4" hidden="1">#REF!</definedName>
    <definedName name="BLPH1606" hidden="1">#REF!</definedName>
    <definedName name="BLPH1607" localSheetId="5" hidden="1">#REF!</definedName>
    <definedName name="BLPH1607" localSheetId="3" hidden="1">#REF!</definedName>
    <definedName name="BLPH1607" localSheetId="4" hidden="1">#REF!</definedName>
    <definedName name="BLPH1607" hidden="1">#REF!</definedName>
    <definedName name="BLPH1608" localSheetId="5" hidden="1">#REF!</definedName>
    <definedName name="BLPH1608" localSheetId="3" hidden="1">#REF!</definedName>
    <definedName name="BLPH1608" localSheetId="4" hidden="1">#REF!</definedName>
    <definedName name="BLPH1608" hidden="1">#REF!</definedName>
    <definedName name="BLPH1609" localSheetId="5" hidden="1">#REF!</definedName>
    <definedName name="BLPH1609" localSheetId="3" hidden="1">#REF!</definedName>
    <definedName name="BLPH1609" localSheetId="4" hidden="1">#REF!</definedName>
    <definedName name="BLPH1609" hidden="1">#REF!</definedName>
    <definedName name="BLPH1610" localSheetId="5" hidden="1">#REF!</definedName>
    <definedName name="BLPH1610" localSheetId="3" hidden="1">#REF!</definedName>
    <definedName name="BLPH1610" localSheetId="4" hidden="1">#REF!</definedName>
    <definedName name="BLPH1610" hidden="1">#REF!</definedName>
    <definedName name="BLPH1611" localSheetId="5" hidden="1">#REF!</definedName>
    <definedName name="BLPH1611" localSheetId="3" hidden="1">#REF!</definedName>
    <definedName name="BLPH1611" localSheetId="4" hidden="1">#REF!</definedName>
    <definedName name="BLPH1611" hidden="1">#REF!</definedName>
    <definedName name="BLPH1612" localSheetId="5" hidden="1">#REF!</definedName>
    <definedName name="BLPH1612" localSheetId="3" hidden="1">#REF!</definedName>
    <definedName name="BLPH1612" localSheetId="4" hidden="1">#REF!</definedName>
    <definedName name="BLPH1612" hidden="1">#REF!</definedName>
    <definedName name="BLPH1613" localSheetId="5" hidden="1">#REF!</definedName>
    <definedName name="BLPH1613" localSheetId="3" hidden="1">#REF!</definedName>
    <definedName name="BLPH1613" localSheetId="4" hidden="1">#REF!</definedName>
    <definedName name="BLPH1613" hidden="1">#REF!</definedName>
    <definedName name="BLPH1614" localSheetId="5" hidden="1">#REF!</definedName>
    <definedName name="BLPH1614" localSheetId="3" hidden="1">#REF!</definedName>
    <definedName name="BLPH1614" localSheetId="4" hidden="1">#REF!</definedName>
    <definedName name="BLPH1614" hidden="1">#REF!</definedName>
    <definedName name="BLPH1615" localSheetId="5" hidden="1">#REF!</definedName>
    <definedName name="BLPH1615" localSheetId="3" hidden="1">#REF!</definedName>
    <definedName name="BLPH1615" localSheetId="4" hidden="1">#REF!</definedName>
    <definedName name="BLPH1615" hidden="1">#REF!</definedName>
    <definedName name="BLPH1616" localSheetId="5" hidden="1">#REF!</definedName>
    <definedName name="BLPH1616" localSheetId="3" hidden="1">#REF!</definedName>
    <definedName name="BLPH1616" localSheetId="4" hidden="1">#REF!</definedName>
    <definedName name="BLPH1616" hidden="1">#REF!</definedName>
    <definedName name="BLPH1617" localSheetId="5" hidden="1">#REF!</definedName>
    <definedName name="BLPH1617" localSheetId="3" hidden="1">#REF!</definedName>
    <definedName name="BLPH1617" localSheetId="4" hidden="1">#REF!</definedName>
    <definedName name="BLPH1617" hidden="1">#REF!</definedName>
    <definedName name="BLPH1618" localSheetId="5" hidden="1">#REF!</definedName>
    <definedName name="BLPH1618" localSheetId="3" hidden="1">#REF!</definedName>
    <definedName name="BLPH1618" localSheetId="4" hidden="1">#REF!</definedName>
    <definedName name="BLPH1618" hidden="1">#REF!</definedName>
    <definedName name="BLPH1619" localSheetId="5" hidden="1">#REF!</definedName>
    <definedName name="BLPH1619" localSheetId="3" hidden="1">#REF!</definedName>
    <definedName name="BLPH1619" localSheetId="4" hidden="1">#REF!</definedName>
    <definedName name="BLPH1619" hidden="1">#REF!</definedName>
    <definedName name="BLPH1620" localSheetId="5" hidden="1">#REF!</definedName>
    <definedName name="BLPH1620" localSheetId="3" hidden="1">#REF!</definedName>
    <definedName name="BLPH1620" localSheetId="4" hidden="1">#REF!</definedName>
    <definedName name="BLPH1620" hidden="1">#REF!</definedName>
    <definedName name="BLPH1621" localSheetId="5" hidden="1">#REF!</definedName>
    <definedName name="BLPH1621" localSheetId="3" hidden="1">#REF!</definedName>
    <definedName name="BLPH1621" localSheetId="4" hidden="1">#REF!</definedName>
    <definedName name="BLPH1621" hidden="1">#REF!</definedName>
    <definedName name="BLPH1622" localSheetId="5" hidden="1">#REF!</definedName>
    <definedName name="BLPH1622" localSheetId="3" hidden="1">#REF!</definedName>
    <definedName name="BLPH1622" localSheetId="4" hidden="1">#REF!</definedName>
    <definedName name="BLPH1622" hidden="1">#REF!</definedName>
    <definedName name="BLPH1623" localSheetId="5" hidden="1">#REF!</definedName>
    <definedName name="BLPH1623" localSheetId="3" hidden="1">#REF!</definedName>
    <definedName name="BLPH1623" localSheetId="4" hidden="1">#REF!</definedName>
    <definedName name="BLPH1623" hidden="1">#REF!</definedName>
    <definedName name="BLPH1624" localSheetId="5" hidden="1">#REF!</definedName>
    <definedName name="BLPH1624" localSheetId="3" hidden="1">#REF!</definedName>
    <definedName name="BLPH1624" localSheetId="4" hidden="1">#REF!</definedName>
    <definedName name="BLPH1624" hidden="1">#REF!</definedName>
    <definedName name="BLPH1625" localSheetId="5" hidden="1">#REF!</definedName>
    <definedName name="BLPH1625" localSheetId="3" hidden="1">#REF!</definedName>
    <definedName name="BLPH1625" localSheetId="4" hidden="1">#REF!</definedName>
    <definedName name="BLPH1625" hidden="1">#REF!</definedName>
    <definedName name="BLPH1626" localSheetId="5" hidden="1">#REF!</definedName>
    <definedName name="BLPH1626" localSheetId="3" hidden="1">#REF!</definedName>
    <definedName name="BLPH1626" localSheetId="4" hidden="1">#REF!</definedName>
    <definedName name="BLPH1626" hidden="1">#REF!</definedName>
    <definedName name="BLPH1627" localSheetId="5" hidden="1">#REF!</definedName>
    <definedName name="BLPH1627" localSheetId="3" hidden="1">#REF!</definedName>
    <definedName name="BLPH1627" localSheetId="4" hidden="1">#REF!</definedName>
    <definedName name="BLPH1627" hidden="1">#REF!</definedName>
    <definedName name="BLPH1628" localSheetId="5" hidden="1">#REF!</definedName>
    <definedName name="BLPH1628" localSheetId="3" hidden="1">#REF!</definedName>
    <definedName name="BLPH1628" localSheetId="4" hidden="1">#REF!</definedName>
    <definedName name="BLPH1628" hidden="1">#REF!</definedName>
    <definedName name="BLPH1629" localSheetId="5" hidden="1">#REF!</definedName>
    <definedName name="BLPH1629" localSheetId="3" hidden="1">#REF!</definedName>
    <definedName name="BLPH1629" localSheetId="4" hidden="1">#REF!</definedName>
    <definedName name="BLPH1629" hidden="1">#REF!</definedName>
    <definedName name="BLPH1630" localSheetId="5" hidden="1">#REF!</definedName>
    <definedName name="BLPH1630" localSheetId="3" hidden="1">#REF!</definedName>
    <definedName name="BLPH1630" localSheetId="4" hidden="1">#REF!</definedName>
    <definedName name="BLPH1630" hidden="1">#REF!</definedName>
    <definedName name="BLPH1631" localSheetId="5" hidden="1">#REF!</definedName>
    <definedName name="BLPH1631" localSheetId="3" hidden="1">#REF!</definedName>
    <definedName name="BLPH1631" localSheetId="4" hidden="1">#REF!</definedName>
    <definedName name="BLPH1631" hidden="1">#REF!</definedName>
    <definedName name="BLPH1632" localSheetId="5" hidden="1">#REF!</definedName>
    <definedName name="BLPH1632" localSheetId="3" hidden="1">#REF!</definedName>
    <definedName name="BLPH1632" localSheetId="4" hidden="1">#REF!</definedName>
    <definedName name="BLPH1632" hidden="1">#REF!</definedName>
    <definedName name="BLPH1633" localSheetId="5" hidden="1">#REF!</definedName>
    <definedName name="BLPH1633" localSheetId="3" hidden="1">#REF!</definedName>
    <definedName name="BLPH1633" localSheetId="4" hidden="1">#REF!</definedName>
    <definedName name="BLPH1633" hidden="1">#REF!</definedName>
    <definedName name="BLPH1634" localSheetId="5" hidden="1">#REF!</definedName>
    <definedName name="BLPH1634" localSheetId="3" hidden="1">#REF!</definedName>
    <definedName name="BLPH1634" localSheetId="4" hidden="1">#REF!</definedName>
    <definedName name="BLPH1634" hidden="1">#REF!</definedName>
    <definedName name="BLPH1635" localSheetId="5" hidden="1">#REF!</definedName>
    <definedName name="BLPH1635" localSheetId="3" hidden="1">#REF!</definedName>
    <definedName name="BLPH1635" localSheetId="4" hidden="1">#REF!</definedName>
    <definedName name="BLPH1635" hidden="1">#REF!</definedName>
    <definedName name="BLPH1636" localSheetId="5" hidden="1">#REF!</definedName>
    <definedName name="BLPH1636" localSheetId="3" hidden="1">#REF!</definedName>
    <definedName name="BLPH1636" localSheetId="4" hidden="1">#REF!</definedName>
    <definedName name="BLPH1636" hidden="1">#REF!</definedName>
    <definedName name="BLPH1637" localSheetId="5" hidden="1">#REF!</definedName>
    <definedName name="BLPH1637" localSheetId="3" hidden="1">#REF!</definedName>
    <definedName name="BLPH1637" localSheetId="4" hidden="1">#REF!</definedName>
    <definedName name="BLPH1637" hidden="1">#REF!</definedName>
    <definedName name="BLPH1638" localSheetId="5" hidden="1">#REF!</definedName>
    <definedName name="BLPH1638" localSheetId="3" hidden="1">#REF!</definedName>
    <definedName name="BLPH1638" localSheetId="4" hidden="1">#REF!</definedName>
    <definedName name="BLPH1638" hidden="1">#REF!</definedName>
    <definedName name="BLPH1639" localSheetId="5" hidden="1">#REF!</definedName>
    <definedName name="BLPH1639" localSheetId="3" hidden="1">#REF!</definedName>
    <definedName name="BLPH1639" localSheetId="4" hidden="1">#REF!</definedName>
    <definedName name="BLPH1639" hidden="1">#REF!</definedName>
    <definedName name="BLPH1640" localSheetId="5" hidden="1">#REF!</definedName>
    <definedName name="BLPH1640" localSheetId="3" hidden="1">#REF!</definedName>
    <definedName name="BLPH1640" localSheetId="4" hidden="1">#REF!</definedName>
    <definedName name="BLPH1640" hidden="1">#REF!</definedName>
    <definedName name="BLPH1641" localSheetId="5" hidden="1">#REF!</definedName>
    <definedName name="BLPH1641" localSheetId="3" hidden="1">#REF!</definedName>
    <definedName name="BLPH1641" localSheetId="4" hidden="1">#REF!</definedName>
    <definedName name="BLPH1641" hidden="1">#REF!</definedName>
    <definedName name="BLPH1642" localSheetId="5" hidden="1">#REF!</definedName>
    <definedName name="BLPH1642" localSheetId="3" hidden="1">#REF!</definedName>
    <definedName name="BLPH1642" localSheetId="4" hidden="1">#REF!</definedName>
    <definedName name="BLPH1642" hidden="1">#REF!</definedName>
    <definedName name="BLPH1643" localSheetId="5" hidden="1">#REF!</definedName>
    <definedName name="BLPH1643" localSheetId="3" hidden="1">#REF!</definedName>
    <definedName name="BLPH1643" localSheetId="4" hidden="1">#REF!</definedName>
    <definedName name="BLPH1643" hidden="1">#REF!</definedName>
    <definedName name="BLPH1644" localSheetId="5" hidden="1">#REF!</definedName>
    <definedName name="BLPH1644" localSheetId="3" hidden="1">#REF!</definedName>
    <definedName name="BLPH1644" localSheetId="4" hidden="1">#REF!</definedName>
    <definedName name="BLPH1644" hidden="1">#REF!</definedName>
    <definedName name="BLPH1645" localSheetId="5" hidden="1">#REF!</definedName>
    <definedName name="BLPH1645" localSheetId="3" hidden="1">#REF!</definedName>
    <definedName name="BLPH1645" localSheetId="4" hidden="1">#REF!</definedName>
    <definedName name="BLPH1645" hidden="1">#REF!</definedName>
    <definedName name="BLPH1646" localSheetId="5" hidden="1">#REF!</definedName>
    <definedName name="BLPH1646" localSheetId="3" hidden="1">#REF!</definedName>
    <definedName name="BLPH1646" localSheetId="4" hidden="1">#REF!</definedName>
    <definedName name="BLPH1646" hidden="1">#REF!</definedName>
    <definedName name="BLPH1647" localSheetId="5" hidden="1">#REF!</definedName>
    <definedName name="BLPH1647" localSheetId="3" hidden="1">#REF!</definedName>
    <definedName name="BLPH1647" localSheetId="4" hidden="1">#REF!</definedName>
    <definedName name="BLPH1647" hidden="1">#REF!</definedName>
    <definedName name="BLPH1648" localSheetId="5" hidden="1">#REF!</definedName>
    <definedName name="BLPH1648" localSheetId="3" hidden="1">#REF!</definedName>
    <definedName name="BLPH1648" localSheetId="4" hidden="1">#REF!</definedName>
    <definedName name="BLPH1648" hidden="1">#REF!</definedName>
    <definedName name="BLPH1649" localSheetId="5" hidden="1">#REF!</definedName>
    <definedName name="BLPH1649" localSheetId="3" hidden="1">#REF!</definedName>
    <definedName name="BLPH1649" localSheetId="4" hidden="1">#REF!</definedName>
    <definedName name="BLPH1649" hidden="1">#REF!</definedName>
    <definedName name="BLPH1650" localSheetId="5" hidden="1">#REF!</definedName>
    <definedName name="BLPH1650" localSheetId="3" hidden="1">#REF!</definedName>
    <definedName name="BLPH1650" localSheetId="4" hidden="1">#REF!</definedName>
    <definedName name="BLPH1650" hidden="1">#REF!</definedName>
    <definedName name="BLPH1651" localSheetId="5" hidden="1">#REF!</definedName>
    <definedName name="BLPH1651" localSheetId="3" hidden="1">#REF!</definedName>
    <definedName name="BLPH1651" localSheetId="4" hidden="1">#REF!</definedName>
    <definedName name="BLPH1651" hidden="1">#REF!</definedName>
    <definedName name="BLPH1652" localSheetId="5" hidden="1">#REF!</definedName>
    <definedName name="BLPH1652" localSheetId="3" hidden="1">#REF!</definedName>
    <definedName name="BLPH1652" localSheetId="4" hidden="1">#REF!</definedName>
    <definedName name="BLPH1652" hidden="1">#REF!</definedName>
    <definedName name="BLPH1653" localSheetId="5" hidden="1">#REF!</definedName>
    <definedName name="BLPH1653" localSheetId="3" hidden="1">#REF!</definedName>
    <definedName name="BLPH1653" localSheetId="4" hidden="1">#REF!</definedName>
    <definedName name="BLPH1653" hidden="1">#REF!</definedName>
    <definedName name="BLPH1654" localSheetId="5" hidden="1">#REF!</definedName>
    <definedName name="BLPH1654" localSheetId="3" hidden="1">#REF!</definedName>
    <definedName name="BLPH1654" localSheetId="4" hidden="1">#REF!</definedName>
    <definedName name="BLPH1654" hidden="1">#REF!</definedName>
    <definedName name="BLPH1655" localSheetId="5" hidden="1">#REF!</definedName>
    <definedName name="BLPH1655" localSheetId="3" hidden="1">#REF!</definedName>
    <definedName name="BLPH1655" localSheetId="4" hidden="1">#REF!</definedName>
    <definedName name="BLPH1655" hidden="1">#REF!</definedName>
    <definedName name="BLPH1656" localSheetId="5" hidden="1">#REF!</definedName>
    <definedName name="BLPH1656" localSheetId="3" hidden="1">#REF!</definedName>
    <definedName name="BLPH1656" localSheetId="4" hidden="1">#REF!</definedName>
    <definedName name="BLPH1656" hidden="1">#REF!</definedName>
    <definedName name="BLPH1657" localSheetId="5" hidden="1">#REF!</definedName>
    <definedName name="BLPH1657" localSheetId="3" hidden="1">#REF!</definedName>
    <definedName name="BLPH1657" localSheetId="4" hidden="1">#REF!</definedName>
    <definedName name="BLPH1657" hidden="1">#REF!</definedName>
    <definedName name="BLPH1658" localSheetId="5" hidden="1">#REF!</definedName>
    <definedName name="BLPH1658" localSheetId="3" hidden="1">#REF!</definedName>
    <definedName name="BLPH1658" localSheetId="4" hidden="1">#REF!</definedName>
    <definedName name="BLPH1658" hidden="1">#REF!</definedName>
    <definedName name="BLPH1659" localSheetId="5" hidden="1">#REF!</definedName>
    <definedName name="BLPH1659" localSheetId="3" hidden="1">#REF!</definedName>
    <definedName name="BLPH1659" localSheetId="4" hidden="1">#REF!</definedName>
    <definedName name="BLPH1659" hidden="1">#REF!</definedName>
    <definedName name="BLPH1660" localSheetId="5" hidden="1">#REF!</definedName>
    <definedName name="BLPH1660" localSheetId="3" hidden="1">#REF!</definedName>
    <definedName name="BLPH1660" localSheetId="4" hidden="1">#REF!</definedName>
    <definedName name="BLPH1660" hidden="1">#REF!</definedName>
    <definedName name="BLPH1661" localSheetId="5" hidden="1">#REF!</definedName>
    <definedName name="BLPH1661" localSheetId="3" hidden="1">#REF!</definedName>
    <definedName name="BLPH1661" localSheetId="4" hidden="1">#REF!</definedName>
    <definedName name="BLPH1661" hidden="1">#REF!</definedName>
    <definedName name="BLPH1662" localSheetId="5" hidden="1">#REF!</definedName>
    <definedName name="BLPH1662" localSheetId="3" hidden="1">#REF!</definedName>
    <definedName name="BLPH1662" localSheetId="4" hidden="1">#REF!</definedName>
    <definedName name="BLPH1662" hidden="1">#REF!</definedName>
    <definedName name="BLPH1663" localSheetId="5" hidden="1">#REF!</definedName>
    <definedName name="BLPH1663" localSheetId="3" hidden="1">#REF!</definedName>
    <definedName name="BLPH1663" localSheetId="4" hidden="1">#REF!</definedName>
    <definedName name="BLPH1663" hidden="1">#REF!</definedName>
    <definedName name="BLPH1664" localSheetId="5" hidden="1">#REF!</definedName>
    <definedName name="BLPH1664" localSheetId="3" hidden="1">#REF!</definedName>
    <definedName name="BLPH1664" localSheetId="4" hidden="1">#REF!</definedName>
    <definedName name="BLPH1664" hidden="1">#REF!</definedName>
    <definedName name="BLPH1665" localSheetId="5" hidden="1">#REF!</definedName>
    <definedName name="BLPH1665" localSheetId="3" hidden="1">#REF!</definedName>
    <definedName name="BLPH1665" localSheetId="4" hidden="1">#REF!</definedName>
    <definedName name="BLPH1665" hidden="1">#REF!</definedName>
    <definedName name="BLPH1666" localSheetId="5" hidden="1">#REF!</definedName>
    <definedName name="BLPH1666" localSheetId="3" hidden="1">#REF!</definedName>
    <definedName name="BLPH1666" localSheetId="4" hidden="1">#REF!</definedName>
    <definedName name="BLPH1666" hidden="1">#REF!</definedName>
    <definedName name="BLPH1667" localSheetId="5" hidden="1">#REF!</definedName>
    <definedName name="BLPH1667" localSheetId="3" hidden="1">#REF!</definedName>
    <definedName name="BLPH1667" localSheetId="4" hidden="1">#REF!</definedName>
    <definedName name="BLPH1667" hidden="1">#REF!</definedName>
    <definedName name="BLPH1668" localSheetId="5" hidden="1">#REF!</definedName>
    <definedName name="BLPH1668" localSheetId="3" hidden="1">#REF!</definedName>
    <definedName name="BLPH1668" localSheetId="4" hidden="1">#REF!</definedName>
    <definedName name="BLPH1668" hidden="1">#REF!</definedName>
    <definedName name="BLPH1669" localSheetId="5" hidden="1">#REF!</definedName>
    <definedName name="BLPH1669" localSheetId="3" hidden="1">#REF!</definedName>
    <definedName name="BLPH1669" localSheetId="4" hidden="1">#REF!</definedName>
    <definedName name="BLPH1669" hidden="1">#REF!</definedName>
    <definedName name="BLPH1670" localSheetId="5" hidden="1">#REF!</definedName>
    <definedName name="BLPH1670" localSheetId="3" hidden="1">#REF!</definedName>
    <definedName name="BLPH1670" localSheetId="4" hidden="1">#REF!</definedName>
    <definedName name="BLPH1670" hidden="1">#REF!</definedName>
    <definedName name="BLPH1671" localSheetId="5" hidden="1">#REF!</definedName>
    <definedName name="BLPH1671" localSheetId="3" hidden="1">#REF!</definedName>
    <definedName name="BLPH1671" localSheetId="4" hidden="1">#REF!</definedName>
    <definedName name="BLPH1671" hidden="1">#REF!</definedName>
    <definedName name="BLPH1672" localSheetId="5" hidden="1">#REF!</definedName>
    <definedName name="BLPH1672" localSheetId="3" hidden="1">#REF!</definedName>
    <definedName name="BLPH1672" localSheetId="4" hidden="1">#REF!</definedName>
    <definedName name="BLPH1672" hidden="1">#REF!</definedName>
    <definedName name="BLPH1673" localSheetId="5" hidden="1">#REF!</definedName>
    <definedName name="BLPH1673" localSheetId="3" hidden="1">#REF!</definedName>
    <definedName name="BLPH1673" localSheetId="4" hidden="1">#REF!</definedName>
    <definedName name="BLPH1673" hidden="1">#REF!</definedName>
    <definedName name="BLPH1674" localSheetId="5" hidden="1">#REF!</definedName>
    <definedName name="BLPH1674" localSheetId="3" hidden="1">#REF!</definedName>
    <definedName name="BLPH1674" localSheetId="4" hidden="1">#REF!</definedName>
    <definedName name="BLPH1674" hidden="1">#REF!</definedName>
    <definedName name="BLPH1675" localSheetId="5" hidden="1">#REF!</definedName>
    <definedName name="BLPH1675" localSheetId="3" hidden="1">#REF!</definedName>
    <definedName name="BLPH1675" localSheetId="4" hidden="1">#REF!</definedName>
    <definedName name="BLPH1675" hidden="1">#REF!</definedName>
    <definedName name="BLPH1676" localSheetId="5" hidden="1">#REF!</definedName>
    <definedName name="BLPH1676" localSheetId="3" hidden="1">#REF!</definedName>
    <definedName name="BLPH1676" localSheetId="4" hidden="1">#REF!</definedName>
    <definedName name="BLPH1676" hidden="1">#REF!</definedName>
    <definedName name="BLPH1677" localSheetId="5" hidden="1">#REF!</definedName>
    <definedName name="BLPH1677" localSheetId="3" hidden="1">#REF!</definedName>
    <definedName name="BLPH1677" localSheetId="4" hidden="1">#REF!</definedName>
    <definedName name="BLPH1677" hidden="1">#REF!</definedName>
    <definedName name="BLPH1678" localSheetId="5" hidden="1">#REF!</definedName>
    <definedName name="BLPH1678" localSheetId="3" hidden="1">#REF!</definedName>
    <definedName name="BLPH1678" localSheetId="4" hidden="1">#REF!</definedName>
    <definedName name="BLPH1678" hidden="1">#REF!</definedName>
    <definedName name="BLPH1679" localSheetId="5" hidden="1">#REF!</definedName>
    <definedName name="BLPH1679" localSheetId="3" hidden="1">#REF!</definedName>
    <definedName name="BLPH1679" localSheetId="4" hidden="1">#REF!</definedName>
    <definedName name="BLPH1679" hidden="1">#REF!</definedName>
    <definedName name="BLPH1680" localSheetId="5" hidden="1">#REF!</definedName>
    <definedName name="BLPH1680" localSheetId="3" hidden="1">#REF!</definedName>
    <definedName name="BLPH1680" localSheetId="4" hidden="1">#REF!</definedName>
    <definedName name="BLPH1680" hidden="1">#REF!</definedName>
    <definedName name="BLPH1681" localSheetId="5" hidden="1">#REF!</definedName>
    <definedName name="BLPH1681" localSheetId="3" hidden="1">#REF!</definedName>
    <definedName name="BLPH1681" localSheetId="4" hidden="1">#REF!</definedName>
    <definedName name="BLPH1681" hidden="1">#REF!</definedName>
    <definedName name="BLPH1682" localSheetId="5" hidden="1">#REF!</definedName>
    <definedName name="BLPH1682" localSheetId="3" hidden="1">#REF!</definedName>
    <definedName name="BLPH1682" localSheetId="4" hidden="1">#REF!</definedName>
    <definedName name="BLPH1682" hidden="1">#REF!</definedName>
    <definedName name="BLPH1683" localSheetId="5" hidden="1">#REF!</definedName>
    <definedName name="BLPH1683" localSheetId="3" hidden="1">#REF!</definedName>
    <definedName name="BLPH1683" localSheetId="4" hidden="1">#REF!</definedName>
    <definedName name="BLPH1683" hidden="1">#REF!</definedName>
    <definedName name="BLPH1684" localSheetId="5" hidden="1">#REF!</definedName>
    <definedName name="BLPH1684" localSheetId="3" hidden="1">#REF!</definedName>
    <definedName name="BLPH1684" localSheetId="4" hidden="1">#REF!</definedName>
    <definedName name="BLPH1684" hidden="1">#REF!</definedName>
    <definedName name="BLPH1685" localSheetId="5" hidden="1">#REF!</definedName>
    <definedName name="BLPH1685" localSheetId="3" hidden="1">#REF!</definedName>
    <definedName name="BLPH1685" localSheetId="4" hidden="1">#REF!</definedName>
    <definedName name="BLPH1685" hidden="1">#REF!</definedName>
    <definedName name="BLPH1686" localSheetId="5" hidden="1">#REF!</definedName>
    <definedName name="BLPH1686" localSheetId="3" hidden="1">#REF!</definedName>
    <definedName name="BLPH1686" localSheetId="4" hidden="1">#REF!</definedName>
    <definedName name="BLPH1686" hidden="1">#REF!</definedName>
    <definedName name="BLPH1687" localSheetId="5" hidden="1">#REF!</definedName>
    <definedName name="BLPH1687" localSheetId="3" hidden="1">#REF!</definedName>
    <definedName name="BLPH1687" localSheetId="4" hidden="1">#REF!</definedName>
    <definedName name="BLPH1687" hidden="1">#REF!</definedName>
    <definedName name="BLPH1688" localSheetId="5" hidden="1">#REF!</definedName>
    <definedName name="BLPH1688" localSheetId="3" hidden="1">#REF!</definedName>
    <definedName name="BLPH1688" localSheetId="4" hidden="1">#REF!</definedName>
    <definedName name="BLPH1688" hidden="1">#REF!</definedName>
    <definedName name="BLPH1689" localSheetId="5" hidden="1">#REF!</definedName>
    <definedName name="BLPH1689" localSheetId="3" hidden="1">#REF!</definedName>
    <definedName name="BLPH1689" localSheetId="4" hidden="1">#REF!</definedName>
    <definedName name="BLPH1689" hidden="1">#REF!</definedName>
    <definedName name="BLPH1690" localSheetId="5" hidden="1">#REF!</definedName>
    <definedName name="BLPH1690" localSheetId="3" hidden="1">#REF!</definedName>
    <definedName name="BLPH1690" localSheetId="4" hidden="1">#REF!</definedName>
    <definedName name="BLPH1690" hidden="1">#REF!</definedName>
    <definedName name="BLPH1691" localSheetId="5" hidden="1">#REF!</definedName>
    <definedName name="BLPH1691" localSheetId="3" hidden="1">#REF!</definedName>
    <definedName name="BLPH1691" localSheetId="4" hidden="1">#REF!</definedName>
    <definedName name="BLPH1691" hidden="1">#REF!</definedName>
    <definedName name="BLPH1692" localSheetId="5" hidden="1">#REF!</definedName>
    <definedName name="BLPH1692" localSheetId="3" hidden="1">#REF!</definedName>
    <definedName name="BLPH1692" localSheetId="4" hidden="1">#REF!</definedName>
    <definedName name="BLPH1692" hidden="1">#REF!</definedName>
    <definedName name="BLPH1693" localSheetId="5" hidden="1">#REF!</definedName>
    <definedName name="BLPH1693" localSheetId="3" hidden="1">#REF!</definedName>
    <definedName name="BLPH1693" localSheetId="4" hidden="1">#REF!</definedName>
    <definedName name="BLPH1693" hidden="1">#REF!</definedName>
    <definedName name="BLPH1694" localSheetId="5" hidden="1">#REF!</definedName>
    <definedName name="BLPH1694" localSheetId="3" hidden="1">#REF!</definedName>
    <definedName name="BLPH1694" localSheetId="4" hidden="1">#REF!</definedName>
    <definedName name="BLPH1694" hidden="1">#REF!</definedName>
    <definedName name="BLPH1695" localSheetId="5" hidden="1">#REF!</definedName>
    <definedName name="BLPH1695" localSheetId="3" hidden="1">#REF!</definedName>
    <definedName name="BLPH1695" localSheetId="4" hidden="1">#REF!</definedName>
    <definedName name="BLPH1695" hidden="1">#REF!</definedName>
    <definedName name="BLPH1696" localSheetId="5" hidden="1">#REF!</definedName>
    <definedName name="BLPH1696" localSheetId="3" hidden="1">#REF!</definedName>
    <definedName name="BLPH1696" localSheetId="4" hidden="1">#REF!</definedName>
    <definedName name="BLPH1696" hidden="1">#REF!</definedName>
    <definedName name="BLPH1697" localSheetId="5" hidden="1">#REF!</definedName>
    <definedName name="BLPH1697" localSheetId="3" hidden="1">#REF!</definedName>
    <definedName name="BLPH1697" localSheetId="4" hidden="1">#REF!</definedName>
    <definedName name="BLPH1697" hidden="1">#REF!</definedName>
    <definedName name="BLPH1698" localSheetId="5" hidden="1">#REF!</definedName>
    <definedName name="BLPH1698" localSheetId="3" hidden="1">#REF!</definedName>
    <definedName name="BLPH1698" localSheetId="4" hidden="1">#REF!</definedName>
    <definedName name="BLPH1698" hidden="1">#REF!</definedName>
    <definedName name="BLPH1699" localSheetId="5" hidden="1">#REF!</definedName>
    <definedName name="BLPH1699" localSheetId="3" hidden="1">#REF!</definedName>
    <definedName name="BLPH1699" localSheetId="4" hidden="1">#REF!</definedName>
    <definedName name="BLPH1699" hidden="1">#REF!</definedName>
    <definedName name="BLPH1700" localSheetId="5" hidden="1">#REF!</definedName>
    <definedName name="BLPH1700" localSheetId="3" hidden="1">#REF!</definedName>
    <definedName name="BLPH1700" localSheetId="4" hidden="1">#REF!</definedName>
    <definedName name="BLPH1700" hidden="1">#REF!</definedName>
    <definedName name="BLPH1701" localSheetId="5" hidden="1">#REF!</definedName>
    <definedName name="BLPH1701" localSheetId="3" hidden="1">#REF!</definedName>
    <definedName name="BLPH1701" localSheetId="4" hidden="1">#REF!</definedName>
    <definedName name="BLPH1701" hidden="1">#REF!</definedName>
    <definedName name="BLPH1702" localSheetId="5" hidden="1">#REF!</definedName>
    <definedName name="BLPH1702" localSheetId="3" hidden="1">#REF!</definedName>
    <definedName name="BLPH1702" localSheetId="4" hidden="1">#REF!</definedName>
    <definedName name="BLPH1702" hidden="1">#REF!</definedName>
    <definedName name="BLPH1703" localSheetId="5" hidden="1">#REF!</definedName>
    <definedName name="BLPH1703" localSheetId="3" hidden="1">#REF!</definedName>
    <definedName name="BLPH1703" localSheetId="4" hidden="1">#REF!</definedName>
    <definedName name="BLPH1703" hidden="1">#REF!</definedName>
    <definedName name="BLPH1704" localSheetId="5" hidden="1">#REF!</definedName>
    <definedName name="BLPH1704" localSheetId="3" hidden="1">#REF!</definedName>
    <definedName name="BLPH1704" localSheetId="4" hidden="1">#REF!</definedName>
    <definedName name="BLPH1704" hidden="1">#REF!</definedName>
    <definedName name="BLPH1705" localSheetId="5" hidden="1">#REF!</definedName>
    <definedName name="BLPH1705" localSheetId="3" hidden="1">#REF!</definedName>
    <definedName name="BLPH1705" localSheetId="4" hidden="1">#REF!</definedName>
    <definedName name="BLPH1705" hidden="1">#REF!</definedName>
    <definedName name="BLPH1706" localSheetId="5" hidden="1">#REF!</definedName>
    <definedName name="BLPH1706" localSheetId="3" hidden="1">#REF!</definedName>
    <definedName name="BLPH1706" localSheetId="4" hidden="1">#REF!</definedName>
    <definedName name="BLPH1706" hidden="1">#REF!</definedName>
    <definedName name="BLPH1707" localSheetId="5" hidden="1">#REF!</definedName>
    <definedName name="BLPH1707" localSheetId="3" hidden="1">#REF!</definedName>
    <definedName name="BLPH1707" localSheetId="4" hidden="1">#REF!</definedName>
    <definedName name="BLPH1707" hidden="1">#REF!</definedName>
    <definedName name="BLPH1708" localSheetId="5" hidden="1">#REF!</definedName>
    <definedName name="BLPH1708" localSheetId="3" hidden="1">#REF!</definedName>
    <definedName name="BLPH1708" localSheetId="4" hidden="1">#REF!</definedName>
    <definedName name="BLPH1708" hidden="1">#REF!</definedName>
    <definedName name="BLPH1709" localSheetId="5" hidden="1">#REF!</definedName>
    <definedName name="BLPH1709" localSheetId="3" hidden="1">#REF!</definedName>
    <definedName name="BLPH1709" localSheetId="4" hidden="1">#REF!</definedName>
    <definedName name="BLPH1709" hidden="1">#REF!</definedName>
    <definedName name="BLPH1710" localSheetId="5" hidden="1">#REF!</definedName>
    <definedName name="BLPH1710" localSheetId="3" hidden="1">#REF!</definedName>
    <definedName name="BLPH1710" localSheetId="4" hidden="1">#REF!</definedName>
    <definedName name="BLPH1710" hidden="1">#REF!</definedName>
    <definedName name="BLPH1711" localSheetId="5" hidden="1">#REF!</definedName>
    <definedName name="BLPH1711" localSheetId="3" hidden="1">#REF!</definedName>
    <definedName name="BLPH1711" localSheetId="4" hidden="1">#REF!</definedName>
    <definedName name="BLPH1711" hidden="1">#REF!</definedName>
    <definedName name="BLPH1712" localSheetId="5" hidden="1">#REF!</definedName>
    <definedName name="BLPH1712" localSheetId="3" hidden="1">#REF!</definedName>
    <definedName name="BLPH1712" localSheetId="4" hidden="1">#REF!</definedName>
    <definedName name="BLPH1712" hidden="1">#REF!</definedName>
    <definedName name="BLPH1713" localSheetId="5" hidden="1">#REF!</definedName>
    <definedName name="BLPH1713" localSheetId="3" hidden="1">#REF!</definedName>
    <definedName name="BLPH1713" localSheetId="4" hidden="1">#REF!</definedName>
    <definedName name="BLPH1713" hidden="1">#REF!</definedName>
    <definedName name="BLPH1714" localSheetId="5" hidden="1">#REF!</definedName>
    <definedName name="BLPH1714" localSheetId="3" hidden="1">#REF!</definedName>
    <definedName name="BLPH1714" localSheetId="4" hidden="1">#REF!</definedName>
    <definedName name="BLPH1714" hidden="1">#REF!</definedName>
    <definedName name="BLPH1715" localSheetId="5" hidden="1">#REF!</definedName>
    <definedName name="BLPH1715" localSheetId="3" hidden="1">#REF!</definedName>
    <definedName name="BLPH1715" localSheetId="4" hidden="1">#REF!</definedName>
    <definedName name="BLPH1715" hidden="1">#REF!</definedName>
    <definedName name="BLPH1716" localSheetId="5" hidden="1">#REF!</definedName>
    <definedName name="BLPH1716" localSheetId="3" hidden="1">#REF!</definedName>
    <definedName name="BLPH1716" localSheetId="4" hidden="1">#REF!</definedName>
    <definedName name="BLPH1716" hidden="1">#REF!</definedName>
    <definedName name="BLPH1717" localSheetId="5" hidden="1">#REF!</definedName>
    <definedName name="BLPH1717" localSheetId="3" hidden="1">#REF!</definedName>
    <definedName name="BLPH1717" localSheetId="4" hidden="1">#REF!</definedName>
    <definedName name="BLPH1717" hidden="1">#REF!</definedName>
    <definedName name="BLPH1718" localSheetId="5" hidden="1">#REF!</definedName>
    <definedName name="BLPH1718" localSheetId="3" hidden="1">#REF!</definedName>
    <definedName name="BLPH1718" localSheetId="4" hidden="1">#REF!</definedName>
    <definedName name="BLPH1718" hidden="1">#REF!</definedName>
    <definedName name="BLPH1719" localSheetId="5" hidden="1">#REF!</definedName>
    <definedName name="BLPH1719" localSheetId="3" hidden="1">#REF!</definedName>
    <definedName name="BLPH1719" localSheetId="4" hidden="1">#REF!</definedName>
    <definedName name="BLPH1719" hidden="1">#REF!</definedName>
    <definedName name="BLPH1720" localSheetId="5" hidden="1">#REF!</definedName>
    <definedName name="BLPH1720" localSheetId="3" hidden="1">#REF!</definedName>
    <definedName name="BLPH1720" localSheetId="4" hidden="1">#REF!</definedName>
    <definedName name="BLPH1720" hidden="1">#REF!</definedName>
    <definedName name="BLPH1721" localSheetId="5" hidden="1">#REF!</definedName>
    <definedName name="BLPH1721" localSheetId="3" hidden="1">#REF!</definedName>
    <definedName name="BLPH1721" localSheetId="4" hidden="1">#REF!</definedName>
    <definedName name="BLPH1721" hidden="1">#REF!</definedName>
    <definedName name="BLPH1722" localSheetId="5" hidden="1">#REF!</definedName>
    <definedName name="BLPH1722" localSheetId="3" hidden="1">#REF!</definedName>
    <definedName name="BLPH1722" localSheetId="4" hidden="1">#REF!</definedName>
    <definedName name="BLPH1722" hidden="1">#REF!</definedName>
    <definedName name="BLPH1723" localSheetId="5" hidden="1">#REF!</definedName>
    <definedName name="BLPH1723" localSheetId="3" hidden="1">#REF!</definedName>
    <definedName name="BLPH1723" localSheetId="4" hidden="1">#REF!</definedName>
    <definedName name="BLPH1723" hidden="1">#REF!</definedName>
    <definedName name="BLPH1724" localSheetId="5" hidden="1">#REF!</definedName>
    <definedName name="BLPH1724" localSheetId="3" hidden="1">#REF!</definedName>
    <definedName name="BLPH1724" localSheetId="4" hidden="1">#REF!</definedName>
    <definedName name="BLPH1724" hidden="1">#REF!</definedName>
    <definedName name="BLPH1725" localSheetId="5" hidden="1">#REF!</definedName>
    <definedName name="BLPH1725" localSheetId="3" hidden="1">#REF!</definedName>
    <definedName name="BLPH1725" localSheetId="4" hidden="1">#REF!</definedName>
    <definedName name="BLPH1725" hidden="1">#REF!</definedName>
    <definedName name="BLPH1726" localSheetId="5" hidden="1">#REF!</definedName>
    <definedName name="BLPH1726" localSheetId="3" hidden="1">#REF!</definedName>
    <definedName name="BLPH1726" localSheetId="4" hidden="1">#REF!</definedName>
    <definedName name="BLPH1726" hidden="1">#REF!</definedName>
    <definedName name="BLPH1727" localSheetId="5" hidden="1">#REF!</definedName>
    <definedName name="BLPH1727" localSheetId="3" hidden="1">#REF!</definedName>
    <definedName name="BLPH1727" localSheetId="4" hidden="1">#REF!</definedName>
    <definedName name="BLPH1727" hidden="1">#REF!</definedName>
    <definedName name="BLPH1728" localSheetId="5" hidden="1">#REF!</definedName>
    <definedName name="BLPH1728" localSheetId="3" hidden="1">#REF!</definedName>
    <definedName name="BLPH1728" localSheetId="4" hidden="1">#REF!</definedName>
    <definedName name="BLPH1728" hidden="1">#REF!</definedName>
    <definedName name="BLPH1729" localSheetId="5" hidden="1">#REF!</definedName>
    <definedName name="BLPH1729" localSheetId="3" hidden="1">#REF!</definedName>
    <definedName name="BLPH1729" localSheetId="4" hidden="1">#REF!</definedName>
    <definedName name="BLPH1729" hidden="1">#REF!</definedName>
    <definedName name="BLPH1730" localSheetId="5" hidden="1">#REF!</definedName>
    <definedName name="BLPH1730" localSheetId="3" hidden="1">#REF!</definedName>
    <definedName name="BLPH1730" localSheetId="4" hidden="1">#REF!</definedName>
    <definedName name="BLPH1730" hidden="1">#REF!</definedName>
    <definedName name="BLPH1731" localSheetId="5" hidden="1">#REF!</definedName>
    <definedName name="BLPH1731" localSheetId="3" hidden="1">#REF!</definedName>
    <definedName name="BLPH1731" localSheetId="4" hidden="1">#REF!</definedName>
    <definedName name="BLPH1731" hidden="1">#REF!</definedName>
    <definedName name="BLPH1732" localSheetId="5" hidden="1">#REF!</definedName>
    <definedName name="BLPH1732" localSheetId="3" hidden="1">#REF!</definedName>
    <definedName name="BLPH1732" localSheetId="4" hidden="1">#REF!</definedName>
    <definedName name="BLPH1732" hidden="1">#REF!</definedName>
    <definedName name="BLPH1733" localSheetId="5" hidden="1">#REF!</definedName>
    <definedName name="BLPH1733" localSheetId="3" hidden="1">#REF!</definedName>
    <definedName name="BLPH1733" localSheetId="4" hidden="1">#REF!</definedName>
    <definedName name="BLPH1733" hidden="1">#REF!</definedName>
    <definedName name="BLPH1734" localSheetId="5" hidden="1">#REF!</definedName>
    <definedName name="BLPH1734" localSheetId="3" hidden="1">#REF!</definedName>
    <definedName name="BLPH1734" localSheetId="4" hidden="1">#REF!</definedName>
    <definedName name="BLPH1734" hidden="1">#REF!</definedName>
    <definedName name="BLPH1735" localSheetId="5" hidden="1">#REF!</definedName>
    <definedName name="BLPH1735" localSheetId="3" hidden="1">#REF!</definedName>
    <definedName name="BLPH1735" localSheetId="4" hidden="1">#REF!</definedName>
    <definedName name="BLPH1735" hidden="1">#REF!</definedName>
    <definedName name="BLPH1736" localSheetId="5" hidden="1">#REF!</definedName>
    <definedName name="BLPH1736" localSheetId="3" hidden="1">#REF!</definedName>
    <definedName name="BLPH1736" localSheetId="4" hidden="1">#REF!</definedName>
    <definedName name="BLPH1736" hidden="1">#REF!</definedName>
    <definedName name="BLPH1737" localSheetId="5" hidden="1">#REF!</definedName>
    <definedName name="BLPH1737" localSheetId="3" hidden="1">#REF!</definedName>
    <definedName name="BLPH1737" localSheetId="4" hidden="1">#REF!</definedName>
    <definedName name="BLPH1737" hidden="1">#REF!</definedName>
    <definedName name="BLPH1738" localSheetId="5" hidden="1">#REF!</definedName>
    <definedName name="BLPH1738" localSheetId="3" hidden="1">#REF!</definedName>
    <definedName name="BLPH1738" localSheetId="4" hidden="1">#REF!</definedName>
    <definedName name="BLPH1738" hidden="1">#REF!</definedName>
    <definedName name="BLPH1739" localSheetId="5" hidden="1">#REF!</definedName>
    <definedName name="BLPH1739" localSheetId="3" hidden="1">#REF!</definedName>
    <definedName name="BLPH1739" localSheetId="4" hidden="1">#REF!</definedName>
    <definedName name="BLPH1739" hidden="1">#REF!</definedName>
    <definedName name="BLPH1740" localSheetId="5" hidden="1">#REF!</definedName>
    <definedName name="BLPH1740" localSheetId="3" hidden="1">#REF!</definedName>
    <definedName name="BLPH1740" localSheetId="4" hidden="1">#REF!</definedName>
    <definedName name="BLPH1740" hidden="1">#REF!</definedName>
    <definedName name="BLPH1741" localSheetId="5" hidden="1">#REF!</definedName>
    <definedName name="BLPH1741" localSheetId="3" hidden="1">#REF!</definedName>
    <definedName name="BLPH1741" localSheetId="4" hidden="1">#REF!</definedName>
    <definedName name="BLPH1741" hidden="1">#REF!</definedName>
    <definedName name="BLPH1742" localSheetId="5" hidden="1">#REF!</definedName>
    <definedName name="BLPH1742" localSheetId="3" hidden="1">#REF!</definedName>
    <definedName name="BLPH1742" localSheetId="4" hidden="1">#REF!</definedName>
    <definedName name="BLPH1742" hidden="1">#REF!</definedName>
    <definedName name="BLPH1743" localSheetId="5" hidden="1">#REF!</definedName>
    <definedName name="BLPH1743" localSheetId="3" hidden="1">#REF!</definedName>
    <definedName name="BLPH1743" localSheetId="4" hidden="1">#REF!</definedName>
    <definedName name="BLPH1743" hidden="1">#REF!</definedName>
    <definedName name="BLPH1744" localSheetId="5" hidden="1">#REF!</definedName>
    <definedName name="BLPH1744" localSheetId="3" hidden="1">#REF!</definedName>
    <definedName name="BLPH1744" localSheetId="4" hidden="1">#REF!</definedName>
    <definedName name="BLPH1744" hidden="1">#REF!</definedName>
    <definedName name="BLPH1745" localSheetId="5" hidden="1">#REF!</definedName>
    <definedName name="BLPH1745" localSheetId="3" hidden="1">#REF!</definedName>
    <definedName name="BLPH1745" localSheetId="4" hidden="1">#REF!</definedName>
    <definedName name="BLPH1745" hidden="1">#REF!</definedName>
    <definedName name="BLPH1746" localSheetId="5" hidden="1">#REF!</definedName>
    <definedName name="BLPH1746" localSheetId="3" hidden="1">#REF!</definedName>
    <definedName name="BLPH1746" localSheetId="4" hidden="1">#REF!</definedName>
    <definedName name="BLPH1746" hidden="1">#REF!</definedName>
    <definedName name="BLPH1747" localSheetId="5" hidden="1">#REF!</definedName>
    <definedName name="BLPH1747" localSheetId="3" hidden="1">#REF!</definedName>
    <definedName name="BLPH1747" localSheetId="4" hidden="1">#REF!</definedName>
    <definedName name="BLPH1747" hidden="1">#REF!</definedName>
    <definedName name="BLPH1748" localSheetId="5" hidden="1">#REF!</definedName>
    <definedName name="BLPH1748" localSheetId="3" hidden="1">#REF!</definedName>
    <definedName name="BLPH1748" localSheetId="4" hidden="1">#REF!</definedName>
    <definedName name="BLPH1748" hidden="1">#REF!</definedName>
    <definedName name="BLPH1749" localSheetId="5" hidden="1">#REF!</definedName>
    <definedName name="BLPH1749" localSheetId="3" hidden="1">#REF!</definedName>
    <definedName name="BLPH1749" localSheetId="4" hidden="1">#REF!</definedName>
    <definedName name="BLPH1749" hidden="1">#REF!</definedName>
    <definedName name="BLPH1750" localSheetId="5" hidden="1">#REF!</definedName>
    <definedName name="BLPH1750" localSheetId="3" hidden="1">#REF!</definedName>
    <definedName name="BLPH1750" localSheetId="4" hidden="1">#REF!</definedName>
    <definedName name="BLPH1750" hidden="1">#REF!</definedName>
    <definedName name="BLPH1751" localSheetId="5" hidden="1">#REF!</definedName>
    <definedName name="BLPH1751" localSheetId="3" hidden="1">#REF!</definedName>
    <definedName name="BLPH1751" localSheetId="4" hidden="1">#REF!</definedName>
    <definedName name="BLPH1751" hidden="1">#REF!</definedName>
    <definedName name="BLPH1752" localSheetId="5" hidden="1">#REF!</definedName>
    <definedName name="BLPH1752" localSheetId="3" hidden="1">#REF!</definedName>
    <definedName name="BLPH1752" localSheetId="4" hidden="1">#REF!</definedName>
    <definedName name="BLPH1752" hidden="1">#REF!</definedName>
    <definedName name="BLPH1753" localSheetId="5" hidden="1">#REF!</definedName>
    <definedName name="BLPH1753" localSheetId="3" hidden="1">#REF!</definedName>
    <definedName name="BLPH1753" localSheetId="4" hidden="1">#REF!</definedName>
    <definedName name="BLPH1753" hidden="1">#REF!</definedName>
    <definedName name="BLPH1754" localSheetId="5" hidden="1">#REF!</definedName>
    <definedName name="BLPH1754" localSheetId="3" hidden="1">#REF!</definedName>
    <definedName name="BLPH1754" localSheetId="4" hidden="1">#REF!</definedName>
    <definedName name="BLPH1754" hidden="1">#REF!</definedName>
    <definedName name="BLPH1755" localSheetId="5" hidden="1">#REF!</definedName>
    <definedName name="BLPH1755" localSheetId="3" hidden="1">#REF!</definedName>
    <definedName name="BLPH1755" localSheetId="4" hidden="1">#REF!</definedName>
    <definedName name="BLPH1755" hidden="1">#REF!</definedName>
    <definedName name="BLPH1756" localSheetId="5" hidden="1">#REF!</definedName>
    <definedName name="BLPH1756" localSheetId="3" hidden="1">#REF!</definedName>
    <definedName name="BLPH1756" localSheetId="4" hidden="1">#REF!</definedName>
    <definedName name="BLPH1756" hidden="1">#REF!</definedName>
    <definedName name="BLPH1757" localSheetId="5" hidden="1">#REF!</definedName>
    <definedName name="BLPH1757" localSheetId="3" hidden="1">#REF!</definedName>
    <definedName name="BLPH1757" localSheetId="4" hidden="1">#REF!</definedName>
    <definedName name="BLPH1757" hidden="1">#REF!</definedName>
    <definedName name="BLPH1758" localSheetId="5" hidden="1">#REF!</definedName>
    <definedName name="BLPH1758" localSheetId="3" hidden="1">#REF!</definedName>
    <definedName name="BLPH1758" localSheetId="4" hidden="1">#REF!</definedName>
    <definedName name="BLPH1758" hidden="1">#REF!</definedName>
    <definedName name="BLPH1759" localSheetId="5" hidden="1">#REF!</definedName>
    <definedName name="BLPH1759" localSheetId="3" hidden="1">#REF!</definedName>
    <definedName name="BLPH1759" localSheetId="4" hidden="1">#REF!</definedName>
    <definedName name="BLPH1759" hidden="1">#REF!</definedName>
    <definedName name="BLPH1760" localSheetId="5" hidden="1">#REF!</definedName>
    <definedName name="BLPH1760" localSheetId="3" hidden="1">#REF!</definedName>
    <definedName name="BLPH1760" localSheetId="4" hidden="1">#REF!</definedName>
    <definedName name="BLPH1760" hidden="1">#REF!</definedName>
    <definedName name="BLPH1761" localSheetId="5" hidden="1">#REF!</definedName>
    <definedName name="BLPH1761" localSheetId="3" hidden="1">#REF!</definedName>
    <definedName name="BLPH1761" localSheetId="4" hidden="1">#REF!</definedName>
    <definedName name="BLPH1761" hidden="1">#REF!</definedName>
    <definedName name="BLPH1762" localSheetId="5" hidden="1">#REF!</definedName>
    <definedName name="BLPH1762" localSheetId="3" hidden="1">#REF!</definedName>
    <definedName name="BLPH1762" localSheetId="4" hidden="1">#REF!</definedName>
    <definedName name="BLPH1762" hidden="1">#REF!</definedName>
    <definedName name="BLPH1763" localSheetId="5" hidden="1">#REF!</definedName>
    <definedName name="BLPH1763" localSheetId="3" hidden="1">#REF!</definedName>
    <definedName name="BLPH1763" localSheetId="4" hidden="1">#REF!</definedName>
    <definedName name="BLPH1763" hidden="1">#REF!</definedName>
    <definedName name="BLPH1764" localSheetId="5" hidden="1">#REF!</definedName>
    <definedName name="BLPH1764" localSheetId="3" hidden="1">#REF!</definedName>
    <definedName name="BLPH1764" localSheetId="4" hidden="1">#REF!</definedName>
    <definedName name="BLPH1764" hidden="1">#REF!</definedName>
    <definedName name="BLPH1765" localSheetId="5" hidden="1">#REF!</definedName>
    <definedName name="BLPH1765" localSheetId="3" hidden="1">#REF!</definedName>
    <definedName name="BLPH1765" localSheetId="4" hidden="1">#REF!</definedName>
    <definedName name="BLPH1765" hidden="1">#REF!</definedName>
    <definedName name="BLPH1766" localSheetId="5" hidden="1">#REF!</definedName>
    <definedName name="BLPH1766" localSheetId="3" hidden="1">#REF!</definedName>
    <definedName name="BLPH1766" localSheetId="4" hidden="1">#REF!</definedName>
    <definedName name="BLPH1766" hidden="1">#REF!</definedName>
    <definedName name="BLPH1767" localSheetId="5" hidden="1">#REF!</definedName>
    <definedName name="BLPH1767" localSheetId="3" hidden="1">#REF!</definedName>
    <definedName name="BLPH1767" localSheetId="4" hidden="1">#REF!</definedName>
    <definedName name="BLPH1767" hidden="1">#REF!</definedName>
    <definedName name="BLPH1768" localSheetId="5" hidden="1">#REF!</definedName>
    <definedName name="BLPH1768" localSheetId="3" hidden="1">#REF!</definedName>
    <definedName name="BLPH1768" localSheetId="4" hidden="1">#REF!</definedName>
    <definedName name="BLPH1768" hidden="1">#REF!</definedName>
    <definedName name="BLPH1769" localSheetId="5" hidden="1">#REF!</definedName>
    <definedName name="BLPH1769" localSheetId="3" hidden="1">#REF!</definedName>
    <definedName name="BLPH1769" localSheetId="4" hidden="1">#REF!</definedName>
    <definedName name="BLPH1769" hidden="1">#REF!</definedName>
    <definedName name="BLPH1770" localSheetId="5" hidden="1">#REF!</definedName>
    <definedName name="BLPH1770" localSheetId="3" hidden="1">#REF!</definedName>
    <definedName name="BLPH1770" localSheetId="4" hidden="1">#REF!</definedName>
    <definedName name="BLPH1770" hidden="1">#REF!</definedName>
    <definedName name="BLPH1771" localSheetId="5" hidden="1">#REF!</definedName>
    <definedName name="BLPH1771" localSheetId="3" hidden="1">#REF!</definedName>
    <definedName name="BLPH1771" localSheetId="4" hidden="1">#REF!</definedName>
    <definedName name="BLPH1771" hidden="1">#REF!</definedName>
    <definedName name="BLPH1772" localSheetId="5" hidden="1">#REF!</definedName>
    <definedName name="BLPH1772" localSheetId="3" hidden="1">#REF!</definedName>
    <definedName name="BLPH1772" localSheetId="4" hidden="1">#REF!</definedName>
    <definedName name="BLPH1772" hidden="1">#REF!</definedName>
    <definedName name="BLPH1773" localSheetId="5" hidden="1">#REF!</definedName>
    <definedName name="BLPH1773" localSheetId="3" hidden="1">#REF!</definedName>
    <definedName name="BLPH1773" localSheetId="4" hidden="1">#REF!</definedName>
    <definedName name="BLPH1773" hidden="1">#REF!</definedName>
    <definedName name="BLPH1774" localSheetId="5" hidden="1">#REF!</definedName>
    <definedName name="BLPH1774" localSheetId="3" hidden="1">#REF!</definedName>
    <definedName name="BLPH1774" localSheetId="4" hidden="1">#REF!</definedName>
    <definedName name="BLPH1774" hidden="1">#REF!</definedName>
    <definedName name="BLPH1775" localSheetId="5" hidden="1">#REF!</definedName>
    <definedName name="BLPH1775" localSheetId="3" hidden="1">#REF!</definedName>
    <definedName name="BLPH1775" localSheetId="4" hidden="1">#REF!</definedName>
    <definedName name="BLPH1775" hidden="1">#REF!</definedName>
    <definedName name="BLPH1776" localSheetId="5" hidden="1">#REF!</definedName>
    <definedName name="BLPH1776" localSheetId="3" hidden="1">#REF!</definedName>
    <definedName name="BLPH1776" localSheetId="4" hidden="1">#REF!</definedName>
    <definedName name="BLPH1776" hidden="1">#REF!</definedName>
    <definedName name="BLPH1777" localSheetId="5" hidden="1">#REF!</definedName>
    <definedName name="BLPH1777" localSheetId="3" hidden="1">#REF!</definedName>
    <definedName name="BLPH1777" localSheetId="4" hidden="1">#REF!</definedName>
    <definedName name="BLPH1777" hidden="1">#REF!</definedName>
    <definedName name="BLPH1778" localSheetId="5" hidden="1">#REF!</definedName>
    <definedName name="BLPH1778" localSheetId="3" hidden="1">#REF!</definedName>
    <definedName name="BLPH1778" localSheetId="4" hidden="1">#REF!</definedName>
    <definedName name="BLPH1778" hidden="1">#REF!</definedName>
    <definedName name="BLPH1779" localSheetId="5" hidden="1">#REF!</definedName>
    <definedName name="BLPH1779" localSheetId="3" hidden="1">#REF!</definedName>
    <definedName name="BLPH1779" localSheetId="4" hidden="1">#REF!</definedName>
    <definedName name="BLPH1779" hidden="1">#REF!</definedName>
    <definedName name="BLPH1780" localSheetId="5" hidden="1">#REF!</definedName>
    <definedName name="BLPH1780" localSheetId="3" hidden="1">#REF!</definedName>
    <definedName name="BLPH1780" localSheetId="4" hidden="1">#REF!</definedName>
    <definedName name="BLPH1780" hidden="1">#REF!</definedName>
    <definedName name="BLPH1781" localSheetId="5" hidden="1">#REF!</definedName>
    <definedName name="BLPH1781" localSheetId="3" hidden="1">#REF!</definedName>
    <definedName name="BLPH1781" localSheetId="4" hidden="1">#REF!</definedName>
    <definedName name="BLPH1781" hidden="1">#REF!</definedName>
    <definedName name="BLPH1782" localSheetId="5" hidden="1">#REF!</definedName>
    <definedName name="BLPH1782" localSheetId="3" hidden="1">#REF!</definedName>
    <definedName name="BLPH1782" localSheetId="4" hidden="1">#REF!</definedName>
    <definedName name="BLPH1782" hidden="1">#REF!</definedName>
    <definedName name="BLPH1783" localSheetId="5" hidden="1">#REF!</definedName>
    <definedName name="BLPH1783" localSheetId="3" hidden="1">#REF!</definedName>
    <definedName name="BLPH1783" localSheetId="4" hidden="1">#REF!</definedName>
    <definedName name="BLPH1783" hidden="1">#REF!</definedName>
    <definedName name="BLPH1784" localSheetId="5" hidden="1">#REF!</definedName>
    <definedName name="BLPH1784" localSheetId="3" hidden="1">#REF!</definedName>
    <definedName name="BLPH1784" localSheetId="4" hidden="1">#REF!</definedName>
    <definedName name="BLPH1784" hidden="1">#REF!</definedName>
    <definedName name="BLPH1785" localSheetId="5" hidden="1">#REF!</definedName>
    <definedName name="BLPH1785" localSheetId="3" hidden="1">#REF!</definedName>
    <definedName name="BLPH1785" localSheetId="4" hidden="1">#REF!</definedName>
    <definedName name="BLPH1785" hidden="1">#REF!</definedName>
    <definedName name="BLPH1786" localSheetId="5" hidden="1">#REF!</definedName>
    <definedName name="BLPH1786" localSheetId="3" hidden="1">#REF!</definedName>
    <definedName name="BLPH1786" localSheetId="4" hidden="1">#REF!</definedName>
    <definedName name="BLPH1786" hidden="1">#REF!</definedName>
    <definedName name="BLPH1787" localSheetId="5" hidden="1">#REF!</definedName>
    <definedName name="BLPH1787" localSheetId="3" hidden="1">#REF!</definedName>
    <definedName name="BLPH1787" localSheetId="4" hidden="1">#REF!</definedName>
    <definedName name="BLPH1787" hidden="1">#REF!</definedName>
    <definedName name="BLPH1788" localSheetId="5" hidden="1">#REF!</definedName>
    <definedName name="BLPH1788" localSheetId="3" hidden="1">#REF!</definedName>
    <definedName name="BLPH1788" localSheetId="4" hidden="1">#REF!</definedName>
    <definedName name="BLPH1788" hidden="1">#REF!</definedName>
    <definedName name="BLPH1789" localSheetId="5" hidden="1">#REF!</definedName>
    <definedName name="BLPH1789" localSheetId="3" hidden="1">#REF!</definedName>
    <definedName name="BLPH1789" localSheetId="4" hidden="1">#REF!</definedName>
    <definedName name="BLPH1789" hidden="1">#REF!</definedName>
    <definedName name="BLPH1790" localSheetId="5" hidden="1">#REF!</definedName>
    <definedName name="BLPH1790" localSheetId="3" hidden="1">#REF!</definedName>
    <definedName name="BLPH1790" localSheetId="4" hidden="1">#REF!</definedName>
    <definedName name="BLPH1790" hidden="1">#REF!</definedName>
    <definedName name="BLPH1791" localSheetId="5" hidden="1">#REF!</definedName>
    <definedName name="BLPH1791" localSheetId="3" hidden="1">#REF!</definedName>
    <definedName name="BLPH1791" localSheetId="4" hidden="1">#REF!</definedName>
    <definedName name="BLPH1791" hidden="1">#REF!</definedName>
    <definedName name="BLPH1792" localSheetId="5" hidden="1">#REF!</definedName>
    <definedName name="BLPH1792" localSheetId="3" hidden="1">#REF!</definedName>
    <definedName name="BLPH1792" localSheetId="4" hidden="1">#REF!</definedName>
    <definedName name="BLPH1792" hidden="1">#REF!</definedName>
    <definedName name="BLPH1793" localSheetId="5" hidden="1">#REF!</definedName>
    <definedName name="BLPH1793" localSheetId="3" hidden="1">#REF!</definedName>
    <definedName name="BLPH1793" localSheetId="4" hidden="1">#REF!</definedName>
    <definedName name="BLPH1793" hidden="1">#REF!</definedName>
    <definedName name="BLPH1794" localSheetId="5" hidden="1">#REF!</definedName>
    <definedName name="BLPH1794" localSheetId="3" hidden="1">#REF!</definedName>
    <definedName name="BLPH1794" localSheetId="4" hidden="1">#REF!</definedName>
    <definedName name="BLPH1794" hidden="1">#REF!</definedName>
    <definedName name="BLPH1795" localSheetId="5" hidden="1">#REF!</definedName>
    <definedName name="BLPH1795" localSheetId="3" hidden="1">#REF!</definedName>
    <definedName name="BLPH1795" localSheetId="4" hidden="1">#REF!</definedName>
    <definedName name="BLPH1795" hidden="1">#REF!</definedName>
    <definedName name="BLPH1796" localSheetId="5" hidden="1">#REF!</definedName>
    <definedName name="BLPH1796" localSheetId="3" hidden="1">#REF!</definedName>
    <definedName name="BLPH1796" localSheetId="4" hidden="1">#REF!</definedName>
    <definedName name="BLPH1796" hidden="1">#REF!</definedName>
    <definedName name="BLPH1797" localSheetId="5" hidden="1">#REF!</definedName>
    <definedName name="BLPH1797" localSheetId="3" hidden="1">#REF!</definedName>
    <definedName name="BLPH1797" localSheetId="4" hidden="1">#REF!</definedName>
    <definedName name="BLPH1797" hidden="1">#REF!</definedName>
    <definedName name="BLPH1798" localSheetId="5" hidden="1">#REF!</definedName>
    <definedName name="BLPH1798" localSheetId="3" hidden="1">#REF!</definedName>
    <definedName name="BLPH1798" localSheetId="4" hidden="1">#REF!</definedName>
    <definedName name="BLPH1798" hidden="1">#REF!</definedName>
    <definedName name="BLPH1799" localSheetId="5" hidden="1">#REF!</definedName>
    <definedName name="BLPH1799" localSheetId="3" hidden="1">#REF!</definedName>
    <definedName name="BLPH1799" localSheetId="4" hidden="1">#REF!</definedName>
    <definedName name="BLPH1799" hidden="1">#REF!</definedName>
    <definedName name="BLPH1800" localSheetId="5" hidden="1">#REF!</definedName>
    <definedName name="BLPH1800" localSheetId="3" hidden="1">#REF!</definedName>
    <definedName name="BLPH1800" localSheetId="4" hidden="1">#REF!</definedName>
    <definedName name="BLPH1800" hidden="1">#REF!</definedName>
    <definedName name="BLPH1801" localSheetId="5" hidden="1">#REF!</definedName>
    <definedName name="BLPH1801" localSheetId="3" hidden="1">#REF!</definedName>
    <definedName name="BLPH1801" localSheetId="4" hidden="1">#REF!</definedName>
    <definedName name="BLPH1801" hidden="1">#REF!</definedName>
    <definedName name="BLPH1802" localSheetId="5" hidden="1">#REF!</definedName>
    <definedName name="BLPH1802" localSheetId="3" hidden="1">#REF!</definedName>
    <definedName name="BLPH1802" localSheetId="4" hidden="1">#REF!</definedName>
    <definedName name="BLPH1802" hidden="1">#REF!</definedName>
    <definedName name="BLPH1803" localSheetId="5" hidden="1">#REF!</definedName>
    <definedName name="BLPH1803" localSheetId="3" hidden="1">#REF!</definedName>
    <definedName name="BLPH1803" localSheetId="4" hidden="1">#REF!</definedName>
    <definedName name="BLPH1803" hidden="1">#REF!</definedName>
    <definedName name="BLPH1804" localSheetId="5" hidden="1">#REF!</definedName>
    <definedName name="BLPH1804" localSheetId="3" hidden="1">#REF!</definedName>
    <definedName name="BLPH1804" localSheetId="4" hidden="1">#REF!</definedName>
    <definedName name="BLPH1804" hidden="1">#REF!</definedName>
    <definedName name="BLPH1805" localSheetId="5" hidden="1">#REF!</definedName>
    <definedName name="BLPH1805" localSheetId="3" hidden="1">#REF!</definedName>
    <definedName name="BLPH1805" localSheetId="4" hidden="1">#REF!</definedName>
    <definedName name="BLPH1805" hidden="1">#REF!</definedName>
    <definedName name="BLPH1806" localSheetId="5" hidden="1">#REF!</definedName>
    <definedName name="BLPH1806" localSheetId="3" hidden="1">#REF!</definedName>
    <definedName name="BLPH1806" localSheetId="4" hidden="1">#REF!</definedName>
    <definedName name="BLPH1806" hidden="1">#REF!</definedName>
    <definedName name="BLPH1807" localSheetId="5" hidden="1">#REF!</definedName>
    <definedName name="BLPH1807" localSheetId="3" hidden="1">#REF!</definedName>
    <definedName name="BLPH1807" localSheetId="4" hidden="1">#REF!</definedName>
    <definedName name="BLPH1807" hidden="1">#REF!</definedName>
    <definedName name="BLPH1808" localSheetId="5" hidden="1">#REF!</definedName>
    <definedName name="BLPH1808" localSheetId="3" hidden="1">#REF!</definedName>
    <definedName name="BLPH1808" localSheetId="4" hidden="1">#REF!</definedName>
    <definedName name="BLPH1808" hidden="1">#REF!</definedName>
    <definedName name="BLPH1809" localSheetId="5" hidden="1">#REF!</definedName>
    <definedName name="BLPH1809" localSheetId="3" hidden="1">#REF!</definedName>
    <definedName name="BLPH1809" localSheetId="4" hidden="1">#REF!</definedName>
    <definedName name="BLPH1809" hidden="1">#REF!</definedName>
    <definedName name="BLPH1810" localSheetId="5" hidden="1">#REF!</definedName>
    <definedName name="BLPH1810" localSheetId="3" hidden="1">#REF!</definedName>
    <definedName name="BLPH1810" localSheetId="4" hidden="1">#REF!</definedName>
    <definedName name="BLPH1810" hidden="1">#REF!</definedName>
    <definedName name="BLPH1811" localSheetId="5" hidden="1">#REF!</definedName>
    <definedName name="BLPH1811" localSheetId="3" hidden="1">#REF!</definedName>
    <definedName name="BLPH1811" localSheetId="4" hidden="1">#REF!</definedName>
    <definedName name="BLPH1811" hidden="1">#REF!</definedName>
    <definedName name="BLPH1812" localSheetId="5" hidden="1">#REF!</definedName>
    <definedName name="BLPH1812" localSheetId="3" hidden="1">#REF!</definedName>
    <definedName name="BLPH1812" localSheetId="4" hidden="1">#REF!</definedName>
    <definedName name="BLPH1812" hidden="1">#REF!</definedName>
    <definedName name="BLPH1813" localSheetId="5" hidden="1">#REF!</definedName>
    <definedName name="BLPH1813" localSheetId="3" hidden="1">#REF!</definedName>
    <definedName name="BLPH1813" localSheetId="4" hidden="1">#REF!</definedName>
    <definedName name="BLPH1813" hidden="1">#REF!</definedName>
    <definedName name="BLPH1814" localSheetId="5" hidden="1">#REF!</definedName>
    <definedName name="BLPH1814" localSheetId="3" hidden="1">#REF!</definedName>
    <definedName name="BLPH1814" localSheetId="4" hidden="1">#REF!</definedName>
    <definedName name="BLPH1814" hidden="1">#REF!</definedName>
    <definedName name="BLPH1815" localSheetId="5" hidden="1">#REF!</definedName>
    <definedName name="BLPH1815" localSheetId="3" hidden="1">#REF!</definedName>
    <definedName name="BLPH1815" localSheetId="4" hidden="1">#REF!</definedName>
    <definedName name="BLPH1815" hidden="1">#REF!</definedName>
    <definedName name="BLPH1816" localSheetId="5" hidden="1">#REF!</definedName>
    <definedName name="BLPH1816" localSheetId="3" hidden="1">#REF!</definedName>
    <definedName name="BLPH1816" localSheetId="4" hidden="1">#REF!</definedName>
    <definedName name="BLPH1816" hidden="1">#REF!</definedName>
    <definedName name="BLPH1817" localSheetId="5" hidden="1">#REF!</definedName>
    <definedName name="BLPH1817" localSheetId="3" hidden="1">#REF!</definedName>
    <definedName name="BLPH1817" localSheetId="4" hidden="1">#REF!</definedName>
    <definedName name="BLPH1817" hidden="1">#REF!</definedName>
    <definedName name="BLPH1818" localSheetId="5" hidden="1">#REF!</definedName>
    <definedName name="BLPH1818" localSheetId="3" hidden="1">#REF!</definedName>
    <definedName name="BLPH1818" localSheetId="4" hidden="1">#REF!</definedName>
    <definedName name="BLPH1818" hidden="1">#REF!</definedName>
    <definedName name="BLPH1819" localSheetId="5" hidden="1">#REF!</definedName>
    <definedName name="BLPH1819" localSheetId="3" hidden="1">#REF!</definedName>
    <definedName name="BLPH1819" localSheetId="4" hidden="1">#REF!</definedName>
    <definedName name="BLPH1819" hidden="1">#REF!</definedName>
    <definedName name="BLPH1820" localSheetId="5" hidden="1">#REF!</definedName>
    <definedName name="BLPH1820" localSheetId="3" hidden="1">#REF!</definedName>
    <definedName name="BLPH1820" localSheetId="4" hidden="1">#REF!</definedName>
    <definedName name="BLPH1820" hidden="1">#REF!</definedName>
    <definedName name="BLPH1821" localSheetId="5" hidden="1">#REF!</definedName>
    <definedName name="BLPH1821" localSheetId="3" hidden="1">#REF!</definedName>
    <definedName name="BLPH1821" localSheetId="4" hidden="1">#REF!</definedName>
    <definedName name="BLPH1821" hidden="1">#REF!</definedName>
    <definedName name="BLPH1822" localSheetId="5" hidden="1">#REF!</definedName>
    <definedName name="BLPH1822" localSheetId="3" hidden="1">#REF!</definedName>
    <definedName name="BLPH1822" localSheetId="4" hidden="1">#REF!</definedName>
    <definedName name="BLPH1822" hidden="1">#REF!</definedName>
    <definedName name="BLPH1823" localSheetId="5" hidden="1">#REF!</definedName>
    <definedName name="BLPH1823" localSheetId="3" hidden="1">#REF!</definedName>
    <definedName name="BLPH1823" localSheetId="4" hidden="1">#REF!</definedName>
    <definedName name="BLPH1823" hidden="1">#REF!</definedName>
    <definedName name="BLPH1824" localSheetId="5" hidden="1">#REF!</definedName>
    <definedName name="BLPH1824" localSheetId="3" hidden="1">#REF!</definedName>
    <definedName name="BLPH1824" localSheetId="4" hidden="1">#REF!</definedName>
    <definedName name="BLPH1824" hidden="1">#REF!</definedName>
    <definedName name="BLPH1825" localSheetId="5" hidden="1">#REF!</definedName>
    <definedName name="BLPH1825" localSheetId="3" hidden="1">#REF!</definedName>
    <definedName name="BLPH1825" localSheetId="4" hidden="1">#REF!</definedName>
    <definedName name="BLPH1825" hidden="1">#REF!</definedName>
    <definedName name="BLPH1826" localSheetId="5" hidden="1">#REF!</definedName>
    <definedName name="BLPH1826" localSheetId="3" hidden="1">#REF!</definedName>
    <definedName name="BLPH1826" localSheetId="4" hidden="1">#REF!</definedName>
    <definedName name="BLPH1826" hidden="1">#REF!</definedName>
    <definedName name="BLPH1827" localSheetId="5" hidden="1">#REF!</definedName>
    <definedName name="BLPH1827" localSheetId="3" hidden="1">#REF!</definedName>
    <definedName name="BLPH1827" localSheetId="4" hidden="1">#REF!</definedName>
    <definedName name="BLPH1827" hidden="1">#REF!</definedName>
    <definedName name="BLPH1828" localSheetId="5" hidden="1">#REF!</definedName>
    <definedName name="BLPH1828" localSheetId="3" hidden="1">#REF!</definedName>
    <definedName name="BLPH1828" localSheetId="4" hidden="1">#REF!</definedName>
    <definedName name="BLPH1828" hidden="1">#REF!</definedName>
    <definedName name="BLPH1829" localSheetId="5" hidden="1">#REF!</definedName>
    <definedName name="BLPH1829" localSheetId="3" hidden="1">#REF!</definedName>
    <definedName name="BLPH1829" localSheetId="4" hidden="1">#REF!</definedName>
    <definedName name="BLPH1829" hidden="1">#REF!</definedName>
    <definedName name="BLPH1830" localSheetId="5" hidden="1">#REF!</definedName>
    <definedName name="BLPH1830" localSheetId="3" hidden="1">#REF!</definedName>
    <definedName name="BLPH1830" localSheetId="4" hidden="1">#REF!</definedName>
    <definedName name="BLPH1830" hidden="1">#REF!</definedName>
    <definedName name="BLPH1831" localSheetId="5" hidden="1">#REF!</definedName>
    <definedName name="BLPH1831" localSheetId="3" hidden="1">#REF!</definedName>
    <definedName name="BLPH1831" localSheetId="4" hidden="1">#REF!</definedName>
    <definedName name="BLPH1831" hidden="1">#REF!</definedName>
    <definedName name="BLPH1832" localSheetId="5" hidden="1">#REF!</definedName>
    <definedName name="BLPH1832" localSheetId="3" hidden="1">#REF!</definedName>
    <definedName name="BLPH1832" localSheetId="4" hidden="1">#REF!</definedName>
    <definedName name="BLPH1832" hidden="1">#REF!</definedName>
    <definedName name="BLPH1833" localSheetId="5" hidden="1">#REF!</definedName>
    <definedName name="BLPH1833" localSheetId="3" hidden="1">#REF!</definedName>
    <definedName name="BLPH1833" localSheetId="4" hidden="1">#REF!</definedName>
    <definedName name="BLPH1833" hidden="1">#REF!</definedName>
    <definedName name="BLPH1834" localSheetId="5" hidden="1">#REF!</definedName>
    <definedName name="BLPH1834" localSheetId="3" hidden="1">#REF!</definedName>
    <definedName name="BLPH1834" localSheetId="4" hidden="1">#REF!</definedName>
    <definedName name="BLPH1834" hidden="1">#REF!</definedName>
    <definedName name="BLPH1835" localSheetId="5" hidden="1">#REF!</definedName>
    <definedName name="BLPH1835" localSheetId="3" hidden="1">#REF!</definedName>
    <definedName name="BLPH1835" localSheetId="4" hidden="1">#REF!</definedName>
    <definedName name="BLPH1835" hidden="1">#REF!</definedName>
    <definedName name="BLPH1836" localSheetId="5" hidden="1">#REF!</definedName>
    <definedName name="BLPH1836" localSheetId="3" hidden="1">#REF!</definedName>
    <definedName name="BLPH1836" localSheetId="4" hidden="1">#REF!</definedName>
    <definedName name="BLPH1836" hidden="1">#REF!</definedName>
    <definedName name="BLPH1837" localSheetId="5" hidden="1">#REF!</definedName>
    <definedName name="BLPH1837" localSheetId="3" hidden="1">#REF!</definedName>
    <definedName name="BLPH1837" localSheetId="4" hidden="1">#REF!</definedName>
    <definedName name="BLPH1837" hidden="1">#REF!</definedName>
    <definedName name="BLPH1838" localSheetId="5" hidden="1">#REF!</definedName>
    <definedName name="BLPH1838" localSheetId="3" hidden="1">#REF!</definedName>
    <definedName name="BLPH1838" localSheetId="4" hidden="1">#REF!</definedName>
    <definedName name="BLPH1838" hidden="1">#REF!</definedName>
    <definedName name="BLPH1839" localSheetId="5" hidden="1">#REF!</definedName>
    <definedName name="BLPH1839" localSheetId="3" hidden="1">#REF!</definedName>
    <definedName name="BLPH1839" localSheetId="4" hidden="1">#REF!</definedName>
    <definedName name="BLPH1839" hidden="1">#REF!</definedName>
    <definedName name="BLPH1840" localSheetId="5" hidden="1">#REF!</definedName>
    <definedName name="BLPH1840" localSheetId="3" hidden="1">#REF!</definedName>
    <definedName name="BLPH1840" localSheetId="4" hidden="1">#REF!</definedName>
    <definedName name="BLPH1840" hidden="1">#REF!</definedName>
    <definedName name="BLPH1841" localSheetId="5" hidden="1">#REF!</definedName>
    <definedName name="BLPH1841" localSheetId="3" hidden="1">#REF!</definedName>
    <definedName name="BLPH1841" localSheetId="4" hidden="1">#REF!</definedName>
    <definedName name="BLPH1841" hidden="1">#REF!</definedName>
    <definedName name="BLPH1842" localSheetId="5" hidden="1">#REF!</definedName>
    <definedName name="BLPH1842" localSheetId="3" hidden="1">#REF!</definedName>
    <definedName name="BLPH1842" localSheetId="4" hidden="1">#REF!</definedName>
    <definedName name="BLPH1842" hidden="1">#REF!</definedName>
    <definedName name="BLPH1843" localSheetId="5" hidden="1">#REF!</definedName>
    <definedName name="BLPH1843" localSheetId="3" hidden="1">#REF!</definedName>
    <definedName name="BLPH1843" localSheetId="4" hidden="1">#REF!</definedName>
    <definedName name="BLPH1843" hidden="1">#REF!</definedName>
    <definedName name="BLPH1844" localSheetId="5" hidden="1">#REF!</definedName>
    <definedName name="BLPH1844" localSheetId="3" hidden="1">#REF!</definedName>
    <definedName name="BLPH1844" localSheetId="4" hidden="1">#REF!</definedName>
    <definedName name="BLPH1844" hidden="1">#REF!</definedName>
    <definedName name="BLPH1845" localSheetId="5" hidden="1">#REF!</definedName>
    <definedName name="BLPH1845" localSheetId="3" hidden="1">#REF!</definedName>
    <definedName name="BLPH1845" localSheetId="4" hidden="1">#REF!</definedName>
    <definedName name="BLPH1845" hidden="1">#REF!</definedName>
    <definedName name="BLPH1846" localSheetId="5" hidden="1">#REF!</definedName>
    <definedName name="BLPH1846" localSheetId="3" hidden="1">#REF!</definedName>
    <definedName name="BLPH1846" localSheetId="4" hidden="1">#REF!</definedName>
    <definedName name="BLPH1846" hidden="1">#REF!</definedName>
    <definedName name="BLPH1847" localSheetId="5" hidden="1">#REF!</definedName>
    <definedName name="BLPH1847" localSheetId="3" hidden="1">#REF!</definedName>
    <definedName name="BLPH1847" localSheetId="4" hidden="1">#REF!</definedName>
    <definedName name="BLPH1847" hidden="1">#REF!</definedName>
    <definedName name="BLPH1848" localSheetId="5" hidden="1">#REF!</definedName>
    <definedName name="BLPH1848" localSheetId="3" hidden="1">#REF!</definedName>
    <definedName name="BLPH1848" localSheetId="4" hidden="1">#REF!</definedName>
    <definedName name="BLPH1848" hidden="1">#REF!</definedName>
    <definedName name="BLPH1849" localSheetId="5" hidden="1">#REF!</definedName>
    <definedName name="BLPH1849" localSheetId="3" hidden="1">#REF!</definedName>
    <definedName name="BLPH1849" localSheetId="4" hidden="1">#REF!</definedName>
    <definedName name="BLPH1849" hidden="1">#REF!</definedName>
    <definedName name="BLPH1850" localSheetId="5" hidden="1">#REF!</definedName>
    <definedName name="BLPH1850" localSheetId="3" hidden="1">#REF!</definedName>
    <definedName name="BLPH1850" localSheetId="4" hidden="1">#REF!</definedName>
    <definedName name="BLPH1850" hidden="1">#REF!</definedName>
    <definedName name="BLPH1851" localSheetId="5" hidden="1">#REF!</definedName>
    <definedName name="BLPH1851" localSheetId="3" hidden="1">#REF!</definedName>
    <definedName name="BLPH1851" localSheetId="4" hidden="1">#REF!</definedName>
    <definedName name="BLPH1851" hidden="1">#REF!</definedName>
    <definedName name="BLPH1852" localSheetId="5" hidden="1">#REF!</definedName>
    <definedName name="BLPH1852" localSheetId="3" hidden="1">#REF!</definedName>
    <definedName name="BLPH1852" localSheetId="4" hidden="1">#REF!</definedName>
    <definedName name="BLPH1852" hidden="1">#REF!</definedName>
    <definedName name="BLPH1853" localSheetId="5" hidden="1">#REF!</definedName>
    <definedName name="BLPH1853" localSheetId="3" hidden="1">#REF!</definedName>
    <definedName name="BLPH1853" localSheetId="4" hidden="1">#REF!</definedName>
    <definedName name="BLPH1853" hidden="1">#REF!</definedName>
    <definedName name="BLPH1854" localSheetId="5" hidden="1">#REF!</definedName>
    <definedName name="BLPH1854" localSheetId="3" hidden="1">#REF!</definedName>
    <definedName name="BLPH1854" localSheetId="4" hidden="1">#REF!</definedName>
    <definedName name="BLPH1854" hidden="1">#REF!</definedName>
    <definedName name="BLPH1855" localSheetId="5" hidden="1">#REF!</definedName>
    <definedName name="BLPH1855" localSheetId="3" hidden="1">#REF!</definedName>
    <definedName name="BLPH1855" localSheetId="4" hidden="1">#REF!</definedName>
    <definedName name="BLPH1855" hidden="1">#REF!</definedName>
    <definedName name="BLPH1856" localSheetId="5" hidden="1">#REF!</definedName>
    <definedName name="BLPH1856" localSheetId="3" hidden="1">#REF!</definedName>
    <definedName name="BLPH1856" localSheetId="4" hidden="1">#REF!</definedName>
    <definedName name="BLPH1856" hidden="1">#REF!</definedName>
    <definedName name="BLPH1857" localSheetId="5" hidden="1">#REF!</definedName>
    <definedName name="BLPH1857" localSheetId="3" hidden="1">#REF!</definedName>
    <definedName name="BLPH1857" localSheetId="4" hidden="1">#REF!</definedName>
    <definedName name="BLPH1857" hidden="1">#REF!</definedName>
    <definedName name="BLPH1858" localSheetId="5" hidden="1">#REF!</definedName>
    <definedName name="BLPH1858" localSheetId="3" hidden="1">#REF!</definedName>
    <definedName name="BLPH1858" localSheetId="4" hidden="1">#REF!</definedName>
    <definedName name="BLPH1858" hidden="1">#REF!</definedName>
    <definedName name="BLPH1859" localSheetId="5" hidden="1">#REF!</definedName>
    <definedName name="BLPH1859" localSheetId="3" hidden="1">#REF!</definedName>
    <definedName name="BLPH1859" localSheetId="4" hidden="1">#REF!</definedName>
    <definedName name="BLPH1859" hidden="1">#REF!</definedName>
    <definedName name="BLPH1860" localSheetId="5" hidden="1">#REF!</definedName>
    <definedName name="BLPH1860" localSheetId="3" hidden="1">#REF!</definedName>
    <definedName name="BLPH1860" localSheetId="4" hidden="1">#REF!</definedName>
    <definedName name="BLPH1860" hidden="1">#REF!</definedName>
    <definedName name="BLPH1861" localSheetId="5" hidden="1">#REF!</definedName>
    <definedName name="BLPH1861" localSheetId="3" hidden="1">#REF!</definedName>
    <definedName name="BLPH1861" localSheetId="4" hidden="1">#REF!</definedName>
    <definedName name="BLPH1861" hidden="1">#REF!</definedName>
    <definedName name="BLPH1862" localSheetId="5" hidden="1">#REF!</definedName>
    <definedName name="BLPH1862" localSheetId="3" hidden="1">#REF!</definedName>
    <definedName name="BLPH1862" localSheetId="4" hidden="1">#REF!</definedName>
    <definedName name="BLPH1862" hidden="1">#REF!</definedName>
    <definedName name="BLPH1863" localSheetId="5" hidden="1">#REF!</definedName>
    <definedName name="BLPH1863" localSheetId="3" hidden="1">#REF!</definedName>
    <definedName name="BLPH1863" localSheetId="4" hidden="1">#REF!</definedName>
    <definedName name="BLPH1863" hidden="1">#REF!</definedName>
    <definedName name="BLPH1864" localSheetId="5" hidden="1">#REF!</definedName>
    <definedName name="BLPH1864" localSheetId="3" hidden="1">#REF!</definedName>
    <definedName name="BLPH1864" localSheetId="4" hidden="1">#REF!</definedName>
    <definedName name="BLPH1864" hidden="1">#REF!</definedName>
    <definedName name="BLPH1865" localSheetId="5" hidden="1">#REF!</definedName>
    <definedName name="BLPH1865" localSheetId="3" hidden="1">#REF!</definedName>
    <definedName name="BLPH1865" localSheetId="4" hidden="1">#REF!</definedName>
    <definedName name="BLPH1865" hidden="1">#REF!</definedName>
    <definedName name="BLPH1866" localSheetId="5" hidden="1">#REF!</definedName>
    <definedName name="BLPH1866" localSheetId="3" hidden="1">#REF!</definedName>
    <definedName name="BLPH1866" localSheetId="4" hidden="1">#REF!</definedName>
    <definedName name="BLPH1866" hidden="1">#REF!</definedName>
    <definedName name="BLPH1867" localSheetId="5" hidden="1">#REF!</definedName>
    <definedName name="BLPH1867" localSheetId="3" hidden="1">#REF!</definedName>
    <definedName name="BLPH1867" localSheetId="4" hidden="1">#REF!</definedName>
    <definedName name="BLPH1867" hidden="1">#REF!</definedName>
    <definedName name="BLPH1868" localSheetId="5" hidden="1">#REF!</definedName>
    <definedName name="BLPH1868" localSheetId="3" hidden="1">#REF!</definedName>
    <definedName name="BLPH1868" localSheetId="4" hidden="1">#REF!</definedName>
    <definedName name="BLPH1868" hidden="1">#REF!</definedName>
    <definedName name="BLPH1869" localSheetId="5" hidden="1">#REF!</definedName>
    <definedName name="BLPH1869" localSheetId="3" hidden="1">#REF!</definedName>
    <definedName name="BLPH1869" localSheetId="4" hidden="1">#REF!</definedName>
    <definedName name="BLPH1869" hidden="1">#REF!</definedName>
    <definedName name="BLPH1870" localSheetId="5" hidden="1">#REF!</definedName>
    <definedName name="BLPH1870" localSheetId="3" hidden="1">#REF!</definedName>
    <definedName name="BLPH1870" localSheetId="4" hidden="1">#REF!</definedName>
    <definedName name="BLPH1870" hidden="1">#REF!</definedName>
    <definedName name="BLPH1871" localSheetId="5" hidden="1">#REF!</definedName>
    <definedName name="BLPH1871" localSheetId="3" hidden="1">#REF!</definedName>
    <definedName name="BLPH1871" localSheetId="4" hidden="1">#REF!</definedName>
    <definedName name="BLPH1871" hidden="1">#REF!</definedName>
    <definedName name="BLPH1872" localSheetId="5" hidden="1">#REF!</definedName>
    <definedName name="BLPH1872" localSheetId="3" hidden="1">#REF!</definedName>
    <definedName name="BLPH1872" localSheetId="4" hidden="1">#REF!</definedName>
    <definedName name="BLPH1872" hidden="1">#REF!</definedName>
    <definedName name="BLPH1873" localSheetId="5" hidden="1">#REF!</definedName>
    <definedName name="BLPH1873" localSheetId="3" hidden="1">#REF!</definedName>
    <definedName name="BLPH1873" localSheetId="4" hidden="1">#REF!</definedName>
    <definedName name="BLPH1873" hidden="1">#REF!</definedName>
    <definedName name="BLPH1874" localSheetId="5" hidden="1">#REF!</definedName>
    <definedName name="BLPH1874" localSheetId="3" hidden="1">#REF!</definedName>
    <definedName name="BLPH1874" localSheetId="4" hidden="1">#REF!</definedName>
    <definedName name="BLPH1874" hidden="1">#REF!</definedName>
    <definedName name="BLPH1875" localSheetId="5" hidden="1">#REF!</definedName>
    <definedName name="BLPH1875" localSheetId="3" hidden="1">#REF!</definedName>
    <definedName name="BLPH1875" localSheetId="4" hidden="1">#REF!</definedName>
    <definedName name="BLPH1875" hidden="1">#REF!</definedName>
    <definedName name="BLPH1876" localSheetId="5" hidden="1">#REF!</definedName>
    <definedName name="BLPH1876" localSheetId="3" hidden="1">#REF!</definedName>
    <definedName name="BLPH1876" localSheetId="4" hidden="1">#REF!</definedName>
    <definedName name="BLPH1876" hidden="1">#REF!</definedName>
    <definedName name="BLPH1877" localSheetId="5" hidden="1">#REF!</definedName>
    <definedName name="BLPH1877" localSheetId="3" hidden="1">#REF!</definedName>
    <definedName name="BLPH1877" localSheetId="4" hidden="1">#REF!</definedName>
    <definedName name="BLPH1877" hidden="1">#REF!</definedName>
    <definedName name="BLPH1878" localSheetId="5" hidden="1">#REF!</definedName>
    <definedName name="BLPH1878" localSheetId="3" hidden="1">#REF!</definedName>
    <definedName name="BLPH1878" localSheetId="4" hidden="1">#REF!</definedName>
    <definedName name="BLPH1878" hidden="1">#REF!</definedName>
    <definedName name="BLPH1879" localSheetId="5" hidden="1">#REF!</definedName>
    <definedName name="BLPH1879" localSheetId="3" hidden="1">#REF!</definedName>
    <definedName name="BLPH1879" localSheetId="4" hidden="1">#REF!</definedName>
    <definedName name="BLPH1879" hidden="1">#REF!</definedName>
    <definedName name="BLPH1880" localSheetId="5" hidden="1">#REF!</definedName>
    <definedName name="BLPH1880" localSheetId="3" hidden="1">#REF!</definedName>
    <definedName name="BLPH1880" localSheetId="4" hidden="1">#REF!</definedName>
    <definedName name="BLPH1880" hidden="1">#REF!</definedName>
    <definedName name="BLPH1881" localSheetId="5" hidden="1">#REF!</definedName>
    <definedName name="BLPH1881" localSheetId="3" hidden="1">#REF!</definedName>
    <definedName name="BLPH1881" localSheetId="4" hidden="1">#REF!</definedName>
    <definedName name="BLPH1881" hidden="1">#REF!</definedName>
    <definedName name="BLPH1882" localSheetId="5" hidden="1">#REF!</definedName>
    <definedName name="BLPH1882" localSheetId="3" hidden="1">#REF!</definedName>
    <definedName name="BLPH1882" localSheetId="4" hidden="1">#REF!</definedName>
    <definedName name="BLPH1882" hidden="1">#REF!</definedName>
    <definedName name="BLPH1883" localSheetId="5" hidden="1">#REF!</definedName>
    <definedName name="BLPH1883" localSheetId="3" hidden="1">#REF!</definedName>
    <definedName name="BLPH1883" localSheetId="4" hidden="1">#REF!</definedName>
    <definedName name="BLPH1883" hidden="1">#REF!</definedName>
    <definedName name="BLPH1884" localSheetId="5" hidden="1">#REF!</definedName>
    <definedName name="BLPH1884" localSheetId="3" hidden="1">#REF!</definedName>
    <definedName name="BLPH1884" localSheetId="4" hidden="1">#REF!</definedName>
    <definedName name="BLPH1884" hidden="1">#REF!</definedName>
    <definedName name="BLPH1885" localSheetId="5" hidden="1">#REF!</definedName>
    <definedName name="BLPH1885" localSheetId="3" hidden="1">#REF!</definedName>
    <definedName name="BLPH1885" localSheetId="4" hidden="1">#REF!</definedName>
    <definedName name="BLPH1885" hidden="1">#REF!</definedName>
    <definedName name="BLPH1886" localSheetId="5" hidden="1">#REF!</definedName>
    <definedName name="BLPH1886" localSheetId="3" hidden="1">#REF!</definedName>
    <definedName name="BLPH1886" localSheetId="4" hidden="1">#REF!</definedName>
    <definedName name="BLPH1886" hidden="1">#REF!</definedName>
    <definedName name="BLPH1887" localSheetId="5" hidden="1">#REF!</definedName>
    <definedName name="BLPH1887" localSheetId="3" hidden="1">#REF!</definedName>
    <definedName name="BLPH1887" localSheetId="4" hidden="1">#REF!</definedName>
    <definedName name="BLPH1887" hidden="1">#REF!</definedName>
    <definedName name="BLPH1888" localSheetId="5" hidden="1">#REF!</definedName>
    <definedName name="BLPH1888" localSheetId="3" hidden="1">#REF!</definedName>
    <definedName name="BLPH1888" localSheetId="4" hidden="1">#REF!</definedName>
    <definedName name="BLPH1888" hidden="1">#REF!</definedName>
    <definedName name="BLPH1889" localSheetId="5" hidden="1">#REF!</definedName>
    <definedName name="BLPH1889" localSheetId="3" hidden="1">#REF!</definedName>
    <definedName name="BLPH1889" localSheetId="4" hidden="1">#REF!</definedName>
    <definedName name="BLPH1889" hidden="1">#REF!</definedName>
    <definedName name="BLPH1890" localSheetId="5" hidden="1">#REF!</definedName>
    <definedName name="BLPH1890" localSheetId="3" hidden="1">#REF!</definedName>
    <definedName name="BLPH1890" localSheetId="4" hidden="1">#REF!</definedName>
    <definedName name="BLPH1890" hidden="1">#REF!</definedName>
    <definedName name="BLPH1891" localSheetId="5" hidden="1">#REF!</definedName>
    <definedName name="BLPH1891" localSheetId="3" hidden="1">#REF!</definedName>
    <definedName name="BLPH1891" localSheetId="4" hidden="1">#REF!</definedName>
    <definedName name="BLPH1891" hidden="1">#REF!</definedName>
    <definedName name="BLPH1892" localSheetId="5" hidden="1">#REF!</definedName>
    <definedName name="BLPH1892" localSheetId="3" hidden="1">#REF!</definedName>
    <definedName name="BLPH1892" localSheetId="4" hidden="1">#REF!</definedName>
    <definedName name="BLPH1892" hidden="1">#REF!</definedName>
    <definedName name="BLPH1893" localSheetId="5" hidden="1">#REF!</definedName>
    <definedName name="BLPH1893" localSheetId="3" hidden="1">#REF!</definedName>
    <definedName name="BLPH1893" localSheetId="4" hidden="1">#REF!</definedName>
    <definedName name="BLPH1893" hidden="1">#REF!</definedName>
    <definedName name="BLPH1894" localSheetId="5" hidden="1">#REF!</definedName>
    <definedName name="BLPH1894" localSheetId="3" hidden="1">#REF!</definedName>
    <definedName name="BLPH1894" localSheetId="4" hidden="1">#REF!</definedName>
    <definedName name="BLPH1894" hidden="1">#REF!</definedName>
    <definedName name="BLPH1895" localSheetId="5" hidden="1">#REF!</definedName>
    <definedName name="BLPH1895" localSheetId="3" hidden="1">#REF!</definedName>
    <definedName name="BLPH1895" localSheetId="4" hidden="1">#REF!</definedName>
    <definedName name="BLPH1895" hidden="1">#REF!</definedName>
    <definedName name="BLPH1896" localSheetId="5" hidden="1">#REF!</definedName>
    <definedName name="BLPH1896" localSheetId="3" hidden="1">#REF!</definedName>
    <definedName name="BLPH1896" localSheetId="4" hidden="1">#REF!</definedName>
    <definedName name="BLPH1896" hidden="1">#REF!</definedName>
    <definedName name="BLPH1897" localSheetId="5" hidden="1">#REF!</definedName>
    <definedName name="BLPH1897" localSheetId="3" hidden="1">#REF!</definedName>
    <definedName name="BLPH1897" localSheetId="4" hidden="1">#REF!</definedName>
    <definedName name="BLPH1897" hidden="1">#REF!</definedName>
    <definedName name="BLPH1898" localSheetId="5" hidden="1">#REF!</definedName>
    <definedName name="BLPH1898" localSheetId="3" hidden="1">#REF!</definedName>
    <definedName name="BLPH1898" localSheetId="4" hidden="1">#REF!</definedName>
    <definedName name="BLPH1898" hidden="1">#REF!</definedName>
    <definedName name="BLPH1899" localSheetId="5" hidden="1">#REF!</definedName>
    <definedName name="BLPH1899" localSheetId="3" hidden="1">#REF!</definedName>
    <definedName name="BLPH1899" localSheetId="4" hidden="1">#REF!</definedName>
    <definedName name="BLPH1899" hidden="1">#REF!</definedName>
    <definedName name="BLPH1900" localSheetId="5" hidden="1">#REF!</definedName>
    <definedName name="BLPH1900" localSheetId="3" hidden="1">#REF!</definedName>
    <definedName name="BLPH1900" localSheetId="4" hidden="1">#REF!</definedName>
    <definedName name="BLPH1900" hidden="1">#REF!</definedName>
    <definedName name="BLPH1901" localSheetId="5" hidden="1">#REF!</definedName>
    <definedName name="BLPH1901" localSheetId="3" hidden="1">#REF!</definedName>
    <definedName name="BLPH1901" localSheetId="4" hidden="1">#REF!</definedName>
    <definedName name="BLPH1901" hidden="1">#REF!</definedName>
    <definedName name="BLPH1902" localSheetId="5" hidden="1">#REF!</definedName>
    <definedName name="BLPH1902" localSheetId="3" hidden="1">#REF!</definedName>
    <definedName name="BLPH1902" localSheetId="4" hidden="1">#REF!</definedName>
    <definedName name="BLPH1902" hidden="1">#REF!</definedName>
    <definedName name="BLPH1903" localSheetId="5" hidden="1">#REF!</definedName>
    <definedName name="BLPH1903" localSheetId="3" hidden="1">#REF!</definedName>
    <definedName name="BLPH1903" localSheetId="4" hidden="1">#REF!</definedName>
    <definedName name="BLPH1903" hidden="1">#REF!</definedName>
    <definedName name="BLPH1904" localSheetId="5" hidden="1">#REF!</definedName>
    <definedName name="BLPH1904" localSheetId="3" hidden="1">#REF!</definedName>
    <definedName name="BLPH1904" localSheetId="4" hidden="1">#REF!</definedName>
    <definedName name="BLPH1904" hidden="1">#REF!</definedName>
    <definedName name="BLPH1905" localSheetId="5" hidden="1">#REF!</definedName>
    <definedName name="BLPH1905" localSheetId="3" hidden="1">#REF!</definedName>
    <definedName name="BLPH1905" localSheetId="4" hidden="1">#REF!</definedName>
    <definedName name="BLPH1905" hidden="1">#REF!</definedName>
    <definedName name="BLPH1906" localSheetId="5" hidden="1">#REF!</definedName>
    <definedName name="BLPH1906" localSheetId="3" hidden="1">#REF!</definedName>
    <definedName name="BLPH1906" localSheetId="4" hidden="1">#REF!</definedName>
    <definedName name="BLPH1906" hidden="1">#REF!</definedName>
    <definedName name="BLPH1907" localSheetId="5" hidden="1">#REF!</definedName>
    <definedName name="BLPH1907" localSheetId="3" hidden="1">#REF!</definedName>
    <definedName name="BLPH1907" localSheetId="4" hidden="1">#REF!</definedName>
    <definedName name="BLPH1907" hidden="1">#REF!</definedName>
    <definedName name="BLPH1908" localSheetId="5" hidden="1">#REF!</definedName>
    <definedName name="BLPH1908" localSheetId="3" hidden="1">#REF!</definedName>
    <definedName name="BLPH1908" localSheetId="4" hidden="1">#REF!</definedName>
    <definedName name="BLPH1908" hidden="1">#REF!</definedName>
    <definedName name="BLPH1909" localSheetId="5" hidden="1">#REF!</definedName>
    <definedName name="BLPH1909" localSheetId="3" hidden="1">#REF!</definedName>
    <definedName name="BLPH1909" localSheetId="4" hidden="1">#REF!</definedName>
    <definedName name="BLPH1909" hidden="1">#REF!</definedName>
    <definedName name="BLPH1910" localSheetId="5" hidden="1">#REF!</definedName>
    <definedName name="BLPH1910" localSheetId="3" hidden="1">#REF!</definedName>
    <definedName name="BLPH1910" localSheetId="4" hidden="1">#REF!</definedName>
    <definedName name="BLPH1910" hidden="1">#REF!</definedName>
    <definedName name="BLPH1911" localSheetId="5" hidden="1">#REF!</definedName>
    <definedName name="BLPH1911" localSheetId="3" hidden="1">#REF!</definedName>
    <definedName name="BLPH1911" localSheetId="4" hidden="1">#REF!</definedName>
    <definedName name="BLPH1911" hidden="1">#REF!</definedName>
    <definedName name="BLPH1912" localSheetId="5" hidden="1">#REF!</definedName>
    <definedName name="BLPH1912" localSheetId="3" hidden="1">#REF!</definedName>
    <definedName name="BLPH1912" localSheetId="4" hidden="1">#REF!</definedName>
    <definedName name="BLPH1912" hidden="1">#REF!</definedName>
    <definedName name="BLPH1913" localSheetId="5" hidden="1">#REF!</definedName>
    <definedName name="BLPH1913" localSheetId="3" hidden="1">#REF!</definedName>
    <definedName name="BLPH1913" localSheetId="4" hidden="1">#REF!</definedName>
    <definedName name="BLPH1913" hidden="1">#REF!</definedName>
    <definedName name="BLPH1914" localSheetId="5" hidden="1">#REF!</definedName>
    <definedName name="BLPH1914" localSheetId="3" hidden="1">#REF!</definedName>
    <definedName name="BLPH1914" localSheetId="4" hidden="1">#REF!</definedName>
    <definedName name="BLPH1914" hidden="1">#REF!</definedName>
    <definedName name="BLPH1915" localSheetId="5" hidden="1">#REF!</definedName>
    <definedName name="BLPH1915" localSheetId="3" hidden="1">#REF!</definedName>
    <definedName name="BLPH1915" localSheetId="4" hidden="1">#REF!</definedName>
    <definedName name="BLPH1915" hidden="1">#REF!</definedName>
    <definedName name="BLPH1916" localSheetId="5" hidden="1">#REF!</definedName>
    <definedName name="BLPH1916" localSheetId="3" hidden="1">#REF!</definedName>
    <definedName name="BLPH1916" localSheetId="4" hidden="1">#REF!</definedName>
    <definedName name="BLPH1916" hidden="1">#REF!</definedName>
    <definedName name="BLPH1917" localSheetId="5" hidden="1">#REF!</definedName>
    <definedName name="BLPH1917" localSheetId="3" hidden="1">#REF!</definedName>
    <definedName name="BLPH1917" localSheetId="4" hidden="1">#REF!</definedName>
    <definedName name="BLPH1917" hidden="1">#REF!</definedName>
    <definedName name="BLPH1918" localSheetId="5" hidden="1">#REF!</definedName>
    <definedName name="BLPH1918" localSheetId="3" hidden="1">#REF!</definedName>
    <definedName name="BLPH1918" localSheetId="4" hidden="1">#REF!</definedName>
    <definedName name="BLPH1918" hidden="1">#REF!</definedName>
    <definedName name="BLPH1919" localSheetId="5" hidden="1">#REF!</definedName>
    <definedName name="BLPH1919" localSheetId="3" hidden="1">#REF!</definedName>
    <definedName name="BLPH1919" localSheetId="4" hidden="1">#REF!</definedName>
    <definedName name="BLPH1919" hidden="1">#REF!</definedName>
    <definedName name="BLPH1920" localSheetId="5" hidden="1">#REF!</definedName>
    <definedName name="BLPH1920" localSheetId="3" hidden="1">#REF!</definedName>
    <definedName name="BLPH1920" localSheetId="4" hidden="1">#REF!</definedName>
    <definedName name="BLPH1920" hidden="1">#REF!</definedName>
    <definedName name="BLPH1921" localSheetId="5" hidden="1">#REF!</definedName>
    <definedName name="BLPH1921" localSheetId="3" hidden="1">#REF!</definedName>
    <definedName name="BLPH1921" localSheetId="4" hidden="1">#REF!</definedName>
    <definedName name="BLPH1921" hidden="1">#REF!</definedName>
    <definedName name="BLPH1922" localSheetId="5" hidden="1">#REF!</definedName>
    <definedName name="BLPH1922" localSheetId="3" hidden="1">#REF!</definedName>
    <definedName name="BLPH1922" localSheetId="4" hidden="1">#REF!</definedName>
    <definedName name="BLPH1922" hidden="1">#REF!</definedName>
    <definedName name="BLPH1923" localSheetId="5" hidden="1">#REF!</definedName>
    <definedName name="BLPH1923" localSheetId="3" hidden="1">#REF!</definedName>
    <definedName name="BLPH1923" localSheetId="4" hidden="1">#REF!</definedName>
    <definedName name="BLPH1923" hidden="1">#REF!</definedName>
    <definedName name="BLPH1924" localSheetId="5" hidden="1">#REF!</definedName>
    <definedName name="BLPH1924" localSheetId="3" hidden="1">#REF!</definedName>
    <definedName name="BLPH1924" localSheetId="4" hidden="1">#REF!</definedName>
    <definedName name="BLPH1924" hidden="1">#REF!</definedName>
    <definedName name="BLPH1925" localSheetId="5" hidden="1">#REF!</definedName>
    <definedName name="BLPH1925" localSheetId="3" hidden="1">#REF!</definedName>
    <definedName name="BLPH1925" localSheetId="4" hidden="1">#REF!</definedName>
    <definedName name="BLPH1925" hidden="1">#REF!</definedName>
    <definedName name="BLPH1926" localSheetId="5" hidden="1">#REF!</definedName>
    <definedName name="BLPH1926" localSheetId="3" hidden="1">#REF!</definedName>
    <definedName name="BLPH1926" localSheetId="4" hidden="1">#REF!</definedName>
    <definedName name="BLPH1926" hidden="1">#REF!</definedName>
    <definedName name="BLPH1927" localSheetId="5" hidden="1">#REF!</definedName>
    <definedName name="BLPH1927" localSheetId="3" hidden="1">#REF!</definedName>
    <definedName name="BLPH1927" localSheetId="4" hidden="1">#REF!</definedName>
    <definedName name="BLPH1927" hidden="1">#REF!</definedName>
    <definedName name="BLPH1928" localSheetId="5" hidden="1">#REF!</definedName>
    <definedName name="BLPH1928" localSheetId="3" hidden="1">#REF!</definedName>
    <definedName name="BLPH1928" localSheetId="4" hidden="1">#REF!</definedName>
    <definedName name="BLPH1928" hidden="1">#REF!</definedName>
    <definedName name="BLPH1929" localSheetId="5" hidden="1">#REF!</definedName>
    <definedName name="BLPH1929" localSheetId="3" hidden="1">#REF!</definedName>
    <definedName name="BLPH1929" localSheetId="4" hidden="1">#REF!</definedName>
    <definedName name="BLPH1929" hidden="1">#REF!</definedName>
    <definedName name="BLPH1930" localSheetId="5" hidden="1">#REF!</definedName>
    <definedName name="BLPH1930" localSheetId="3" hidden="1">#REF!</definedName>
    <definedName name="BLPH1930" localSheetId="4" hidden="1">#REF!</definedName>
    <definedName name="BLPH1930" hidden="1">#REF!</definedName>
    <definedName name="BLPH1931" localSheetId="5" hidden="1">#REF!</definedName>
    <definedName name="BLPH1931" localSheetId="3" hidden="1">#REF!</definedName>
    <definedName name="BLPH1931" localSheetId="4" hidden="1">#REF!</definedName>
    <definedName name="BLPH1931" hidden="1">#REF!</definedName>
    <definedName name="BLPH1932" localSheetId="5" hidden="1">#REF!</definedName>
    <definedName name="BLPH1932" localSheetId="3" hidden="1">#REF!</definedName>
    <definedName name="BLPH1932" localSheetId="4" hidden="1">#REF!</definedName>
    <definedName name="BLPH1932" hidden="1">#REF!</definedName>
    <definedName name="BLPH1933" localSheetId="5" hidden="1">#REF!</definedName>
    <definedName name="BLPH1933" localSheetId="3" hidden="1">#REF!</definedName>
    <definedName name="BLPH1933" localSheetId="4" hidden="1">#REF!</definedName>
    <definedName name="BLPH1933" hidden="1">#REF!</definedName>
    <definedName name="BLPH1934" localSheetId="5" hidden="1">#REF!</definedName>
    <definedName name="BLPH1934" localSheetId="3" hidden="1">#REF!</definedName>
    <definedName name="BLPH1934" localSheetId="4" hidden="1">#REF!</definedName>
    <definedName name="BLPH1934" hidden="1">#REF!</definedName>
    <definedName name="BLPH1935" localSheetId="5" hidden="1">#REF!</definedName>
    <definedName name="BLPH1935" localSheetId="3" hidden="1">#REF!</definedName>
    <definedName name="BLPH1935" localSheetId="4" hidden="1">#REF!</definedName>
    <definedName name="BLPH1935" hidden="1">#REF!</definedName>
    <definedName name="BLPH1936" localSheetId="5" hidden="1">#REF!</definedName>
    <definedName name="BLPH1936" localSheetId="3" hidden="1">#REF!</definedName>
    <definedName name="BLPH1936" localSheetId="4" hidden="1">#REF!</definedName>
    <definedName name="BLPH1936" hidden="1">#REF!</definedName>
    <definedName name="BLPH1937" localSheetId="5" hidden="1">#REF!</definedName>
    <definedName name="BLPH1937" localSheetId="3" hidden="1">#REF!</definedName>
    <definedName name="BLPH1937" localSheetId="4" hidden="1">#REF!</definedName>
    <definedName name="BLPH1937" hidden="1">#REF!</definedName>
    <definedName name="BLPH1938" localSheetId="5" hidden="1">#REF!</definedName>
    <definedName name="BLPH1938" localSheetId="3" hidden="1">#REF!</definedName>
    <definedName name="BLPH1938" localSheetId="4" hidden="1">#REF!</definedName>
    <definedName name="BLPH1938" hidden="1">#REF!</definedName>
    <definedName name="BLPH1939" localSheetId="5" hidden="1">#REF!</definedName>
    <definedName name="BLPH1939" localSheetId="3" hidden="1">#REF!</definedName>
    <definedName name="BLPH1939" localSheetId="4" hidden="1">#REF!</definedName>
    <definedName name="BLPH1939" hidden="1">#REF!</definedName>
    <definedName name="BLPH1940" localSheetId="5" hidden="1">#REF!</definedName>
    <definedName name="BLPH1940" localSheetId="3" hidden="1">#REF!</definedName>
    <definedName name="BLPH1940" localSheetId="4" hidden="1">#REF!</definedName>
    <definedName name="BLPH1940" hidden="1">#REF!</definedName>
    <definedName name="BLPH1941" localSheetId="5" hidden="1">#REF!</definedName>
    <definedName name="BLPH1941" localSheetId="3" hidden="1">#REF!</definedName>
    <definedName name="BLPH1941" localSheetId="4" hidden="1">#REF!</definedName>
    <definedName name="BLPH1941" hidden="1">#REF!</definedName>
    <definedName name="BLPH1942" localSheetId="5" hidden="1">#REF!</definedName>
    <definedName name="BLPH1942" localSheetId="3" hidden="1">#REF!</definedName>
    <definedName name="BLPH1942" localSheetId="4" hidden="1">#REF!</definedName>
    <definedName name="BLPH1942" hidden="1">#REF!</definedName>
    <definedName name="BLPH1943" localSheetId="5" hidden="1">#REF!</definedName>
    <definedName name="BLPH1943" localSheetId="3" hidden="1">#REF!</definedName>
    <definedName name="BLPH1943" localSheetId="4" hidden="1">#REF!</definedName>
    <definedName name="BLPH1943" hidden="1">#REF!</definedName>
    <definedName name="BLPH1944" localSheetId="5" hidden="1">#REF!</definedName>
    <definedName name="BLPH1944" localSheetId="3" hidden="1">#REF!</definedName>
    <definedName name="BLPH1944" localSheetId="4" hidden="1">#REF!</definedName>
    <definedName name="BLPH1944" hidden="1">#REF!</definedName>
    <definedName name="BLPH1945" localSheetId="5" hidden="1">#REF!</definedName>
    <definedName name="BLPH1945" localSheetId="3" hidden="1">#REF!</definedName>
    <definedName name="BLPH1945" localSheetId="4" hidden="1">#REF!</definedName>
    <definedName name="BLPH1945" hidden="1">#REF!</definedName>
    <definedName name="BLPH1946" localSheetId="5" hidden="1">#REF!</definedName>
    <definedName name="BLPH1946" localSheetId="3" hidden="1">#REF!</definedName>
    <definedName name="BLPH1946" localSheetId="4" hidden="1">#REF!</definedName>
    <definedName name="BLPH1946" hidden="1">#REF!</definedName>
    <definedName name="BLPH1947" localSheetId="5" hidden="1">#REF!</definedName>
    <definedName name="BLPH1947" localSheetId="3" hidden="1">#REF!</definedName>
    <definedName name="BLPH1947" localSheetId="4" hidden="1">#REF!</definedName>
    <definedName name="BLPH1947" hidden="1">#REF!</definedName>
    <definedName name="BLPH1948" localSheetId="5" hidden="1">#REF!</definedName>
    <definedName name="BLPH1948" localSheetId="3" hidden="1">#REF!</definedName>
    <definedName name="BLPH1948" localSheetId="4" hidden="1">#REF!</definedName>
    <definedName name="BLPH1948" hidden="1">#REF!</definedName>
    <definedName name="BLPH1949" localSheetId="5" hidden="1">#REF!</definedName>
    <definedName name="BLPH1949" localSheetId="3" hidden="1">#REF!</definedName>
    <definedName name="BLPH1949" localSheetId="4" hidden="1">#REF!</definedName>
    <definedName name="BLPH1949" hidden="1">#REF!</definedName>
    <definedName name="BLPH1950" localSheetId="5" hidden="1">#REF!</definedName>
    <definedName name="BLPH1950" localSheetId="3" hidden="1">#REF!</definedName>
    <definedName name="BLPH1950" localSheetId="4" hidden="1">#REF!</definedName>
    <definedName name="BLPH1950" hidden="1">#REF!</definedName>
    <definedName name="BLPH1951" localSheetId="5" hidden="1">#REF!</definedName>
    <definedName name="BLPH1951" localSheetId="3" hidden="1">#REF!</definedName>
    <definedName name="BLPH1951" localSheetId="4" hidden="1">#REF!</definedName>
    <definedName name="BLPH1951" hidden="1">#REF!</definedName>
    <definedName name="BLPH1952" localSheetId="5" hidden="1">#REF!</definedName>
    <definedName name="BLPH1952" localSheetId="3" hidden="1">#REF!</definedName>
    <definedName name="BLPH1952" localSheetId="4" hidden="1">#REF!</definedName>
    <definedName name="BLPH1952" hidden="1">#REF!</definedName>
    <definedName name="BLPH1953" localSheetId="5" hidden="1">#REF!</definedName>
    <definedName name="BLPH1953" localSheetId="3" hidden="1">#REF!</definedName>
    <definedName name="BLPH1953" localSheetId="4" hidden="1">#REF!</definedName>
    <definedName name="BLPH1953" hidden="1">#REF!</definedName>
    <definedName name="BLPH1954" localSheetId="5" hidden="1">#REF!</definedName>
    <definedName name="BLPH1954" localSheetId="3" hidden="1">#REF!</definedName>
    <definedName name="BLPH1954" localSheetId="4" hidden="1">#REF!</definedName>
    <definedName name="BLPH1954" hidden="1">#REF!</definedName>
    <definedName name="BLPH1955" localSheetId="5" hidden="1">#REF!</definedName>
    <definedName name="BLPH1955" localSheetId="3" hidden="1">#REF!</definedName>
    <definedName name="BLPH1955" localSheetId="4" hidden="1">#REF!</definedName>
    <definedName name="BLPH1955" hidden="1">#REF!</definedName>
    <definedName name="BLPH1956" localSheetId="5" hidden="1">#REF!</definedName>
    <definedName name="BLPH1956" localSheetId="3" hidden="1">#REF!</definedName>
    <definedName name="BLPH1956" localSheetId="4" hidden="1">#REF!</definedName>
    <definedName name="BLPH1956" hidden="1">#REF!</definedName>
    <definedName name="BLPH1957" localSheetId="5" hidden="1">#REF!</definedName>
    <definedName name="BLPH1957" localSheetId="3" hidden="1">#REF!</definedName>
    <definedName name="BLPH1957" localSheetId="4" hidden="1">#REF!</definedName>
    <definedName name="BLPH1957" hidden="1">#REF!</definedName>
    <definedName name="BLPH1958" localSheetId="5" hidden="1">#REF!</definedName>
    <definedName name="BLPH1958" localSheetId="3" hidden="1">#REF!</definedName>
    <definedName name="BLPH1958" localSheetId="4" hidden="1">#REF!</definedName>
    <definedName name="BLPH1958" hidden="1">#REF!</definedName>
    <definedName name="BLPH1959" localSheetId="5" hidden="1">#REF!</definedName>
    <definedName name="BLPH1959" localSheetId="3" hidden="1">#REF!</definedName>
    <definedName name="BLPH1959" localSheetId="4" hidden="1">#REF!</definedName>
    <definedName name="BLPH1959" hidden="1">#REF!</definedName>
    <definedName name="BLPH1960" localSheetId="5" hidden="1">#REF!</definedName>
    <definedName name="BLPH1960" localSheetId="3" hidden="1">#REF!</definedName>
    <definedName name="BLPH1960" localSheetId="4" hidden="1">#REF!</definedName>
    <definedName name="BLPH1960" hidden="1">#REF!</definedName>
    <definedName name="BLPH1961" localSheetId="5" hidden="1">#REF!</definedName>
    <definedName name="BLPH1961" localSheetId="3" hidden="1">#REF!</definedName>
    <definedName name="BLPH1961" localSheetId="4" hidden="1">#REF!</definedName>
    <definedName name="BLPH1961" hidden="1">#REF!</definedName>
    <definedName name="BLPH1962" localSheetId="5" hidden="1">#REF!</definedName>
    <definedName name="BLPH1962" localSheetId="3" hidden="1">#REF!</definedName>
    <definedName name="BLPH1962" localSheetId="4" hidden="1">#REF!</definedName>
    <definedName name="BLPH1962" hidden="1">#REF!</definedName>
    <definedName name="BLPH1963" localSheetId="5" hidden="1">#REF!</definedName>
    <definedName name="BLPH1963" localSheetId="3" hidden="1">#REF!</definedName>
    <definedName name="BLPH1963" localSheetId="4" hidden="1">#REF!</definedName>
    <definedName name="BLPH1963" hidden="1">#REF!</definedName>
    <definedName name="BLPH1964" localSheetId="5" hidden="1">#REF!</definedName>
    <definedName name="BLPH1964" localSheetId="3" hidden="1">#REF!</definedName>
    <definedName name="BLPH1964" localSheetId="4" hidden="1">#REF!</definedName>
    <definedName name="BLPH1964" hidden="1">#REF!</definedName>
    <definedName name="BLPH1965" localSheetId="5" hidden="1">#REF!</definedName>
    <definedName name="BLPH1965" localSheetId="3" hidden="1">#REF!</definedName>
    <definedName name="BLPH1965" localSheetId="4" hidden="1">#REF!</definedName>
    <definedName name="BLPH1965" hidden="1">#REF!</definedName>
    <definedName name="BLPH1966" localSheetId="5" hidden="1">#REF!</definedName>
    <definedName name="BLPH1966" localSheetId="3" hidden="1">#REF!</definedName>
    <definedName name="BLPH1966" localSheetId="4" hidden="1">#REF!</definedName>
    <definedName name="BLPH1966" hidden="1">#REF!</definedName>
    <definedName name="BLPH1967" localSheetId="5" hidden="1">#REF!</definedName>
    <definedName name="BLPH1967" localSheetId="3" hidden="1">#REF!</definedName>
    <definedName name="BLPH1967" localSheetId="4" hidden="1">#REF!</definedName>
    <definedName name="BLPH1967" hidden="1">#REF!</definedName>
    <definedName name="BLPH1968" localSheetId="5" hidden="1">#REF!</definedName>
    <definedName name="BLPH1968" localSheetId="3" hidden="1">#REF!</definedName>
    <definedName name="BLPH1968" localSheetId="4" hidden="1">#REF!</definedName>
    <definedName name="BLPH1968" hidden="1">#REF!</definedName>
    <definedName name="BLPH1969" localSheetId="5" hidden="1">#REF!</definedName>
    <definedName name="BLPH1969" localSheetId="3" hidden="1">#REF!</definedName>
    <definedName name="BLPH1969" localSheetId="4" hidden="1">#REF!</definedName>
    <definedName name="BLPH1969" hidden="1">#REF!</definedName>
    <definedName name="BLPH1970" localSheetId="5" hidden="1">#REF!</definedName>
    <definedName name="BLPH1970" localSheetId="3" hidden="1">#REF!</definedName>
    <definedName name="BLPH1970" localSheetId="4" hidden="1">#REF!</definedName>
    <definedName name="BLPH1970" hidden="1">#REF!</definedName>
    <definedName name="BLPH2" localSheetId="5" hidden="1">#REF!</definedName>
    <definedName name="BLPH2" localSheetId="3" hidden="1">#REF!</definedName>
    <definedName name="BLPH2" localSheetId="4" hidden="1">#REF!</definedName>
    <definedName name="BLPH2" hidden="1">#REF!</definedName>
    <definedName name="BLPH2322" hidden="1">#REF!</definedName>
    <definedName name="BLPH2323" hidden="1">#REF!</definedName>
    <definedName name="BLPH2324" hidden="1">#REF!</definedName>
    <definedName name="BLPH2325" hidden="1">#REF!</definedName>
    <definedName name="BLPH2326" hidden="1">#REF!</definedName>
    <definedName name="BLPH2327" hidden="1">#REF!</definedName>
    <definedName name="BLPH2328" hidden="1">#REF!</definedName>
    <definedName name="BLPH2329" hidden="1">#REF!</definedName>
    <definedName name="BLPH2330" hidden="1">#REF!</definedName>
    <definedName name="BLPH2331" hidden="1">#REF!</definedName>
    <definedName name="BLPH2332" hidden="1">#REF!</definedName>
    <definedName name="BLPH2333" hidden="1">#REF!</definedName>
    <definedName name="BLPH2334" hidden="1">#REF!</definedName>
    <definedName name="BLPH2335" hidden="1">#REF!</definedName>
    <definedName name="BLPH2336" hidden="1">#REF!</definedName>
    <definedName name="BLPH2337" hidden="1">#REF!</definedName>
    <definedName name="BLPH2338" hidden="1">#REF!</definedName>
    <definedName name="BLPH2339" hidden="1">#REF!</definedName>
    <definedName name="BLPH2340" hidden="1">#REF!</definedName>
    <definedName name="BLPH2341" hidden="1">#REF!</definedName>
    <definedName name="BLPH2342" hidden="1">#REF!</definedName>
    <definedName name="BLPH2343" hidden="1">#REF!</definedName>
    <definedName name="BLPH2344" hidden="1">#REF!</definedName>
    <definedName name="BLPH2345" hidden="1">#REF!</definedName>
    <definedName name="BLPH2346" hidden="1">#REF!</definedName>
    <definedName name="BLPH2347" hidden="1">#REF!</definedName>
    <definedName name="BLPH2348" hidden="1">#REF!</definedName>
    <definedName name="BLPH2349" hidden="1">#REF!</definedName>
    <definedName name="BLPH2350" hidden="1">#REF!</definedName>
    <definedName name="BLPH2351" hidden="1">#REF!</definedName>
    <definedName name="BLPH2352" hidden="1">#REF!</definedName>
    <definedName name="BLPH2353" hidden="1">#REF!</definedName>
    <definedName name="BLPH2354" hidden="1">#REF!</definedName>
    <definedName name="BLPH2355" hidden="1">#REF!</definedName>
    <definedName name="BLPH2356" hidden="1">#REF!</definedName>
    <definedName name="BLPH2357" hidden="1">#REF!</definedName>
    <definedName name="BLPH2358" hidden="1">#REF!</definedName>
    <definedName name="BLPH2359" hidden="1">#REF!</definedName>
    <definedName name="BLPH2360" hidden="1">#REF!</definedName>
    <definedName name="BLPH2361" hidden="1">#REF!</definedName>
    <definedName name="BLPH2362" hidden="1">#REF!</definedName>
    <definedName name="BLPH2363" hidden="1">#REF!</definedName>
    <definedName name="BLPH2364" hidden="1">#REF!</definedName>
    <definedName name="BLPH2365" hidden="1">#REF!</definedName>
    <definedName name="BLPH2366" hidden="1">#REF!</definedName>
    <definedName name="BLPH2367" hidden="1">#REF!</definedName>
    <definedName name="BLPH2368" hidden="1">#REF!</definedName>
    <definedName name="BLPH2369" hidden="1">#REF!</definedName>
    <definedName name="BLPH237" localSheetId="5" hidden="1">#REF!</definedName>
    <definedName name="BLPH237" localSheetId="3" hidden="1">#REF!</definedName>
    <definedName name="BLPH237" localSheetId="4" hidden="1">#REF!</definedName>
    <definedName name="BLPH237" hidden="1">#REF!</definedName>
    <definedName name="BLPH2370" hidden="1">#REF!</definedName>
    <definedName name="BLPH2371" hidden="1">#REF!</definedName>
    <definedName name="BLPH2372" hidden="1">#REF!</definedName>
    <definedName name="BLPH2373" hidden="1">#REF!</definedName>
    <definedName name="BLPH2374" hidden="1">#REF!</definedName>
    <definedName name="BLPH2375" hidden="1">#REF!</definedName>
    <definedName name="BLPH2376" hidden="1">#REF!</definedName>
    <definedName name="BLPH2377" hidden="1">#REF!</definedName>
    <definedName name="BLPH2378" hidden="1">#REF!</definedName>
    <definedName name="BLPH2379" hidden="1">#REF!</definedName>
    <definedName name="BLPH2380" hidden="1">#REF!</definedName>
    <definedName name="BLPH2381" hidden="1">#REF!</definedName>
    <definedName name="BLPH2382" hidden="1">#REF!</definedName>
    <definedName name="BLPH2383" hidden="1">#REF!</definedName>
    <definedName name="BLPH2384" hidden="1">#REF!</definedName>
    <definedName name="BLPH2385" hidden="1">#REF!</definedName>
    <definedName name="BLPH2386" hidden="1">#REF!</definedName>
    <definedName name="BLPH2387" hidden="1">#REF!</definedName>
    <definedName name="BLPH2388" hidden="1">#REF!</definedName>
    <definedName name="BLPH2389" hidden="1">#REF!</definedName>
    <definedName name="BLPH2390" hidden="1">#REF!</definedName>
    <definedName name="BLPH2391" hidden="1">#REF!</definedName>
    <definedName name="BLPH2392" hidden="1">#REF!</definedName>
    <definedName name="BLPH2393" hidden="1">#REF!</definedName>
    <definedName name="BLPH2394" hidden="1">#REF!</definedName>
    <definedName name="BLPH2395" hidden="1">#REF!</definedName>
    <definedName name="BLPH2396" hidden="1">#REF!</definedName>
    <definedName name="BLPH2397" hidden="1">#REF!</definedName>
    <definedName name="BLPH2398" hidden="1">#REF!</definedName>
    <definedName name="BLPH2399" hidden="1">#REF!</definedName>
    <definedName name="BLPH2400" hidden="1">#REF!</definedName>
    <definedName name="BLPH2401" hidden="1">#REF!</definedName>
    <definedName name="BLPH2402" hidden="1">#REF!</definedName>
    <definedName name="BLPH2403" hidden="1">#REF!</definedName>
    <definedName name="BLPH2404" hidden="1">#REF!</definedName>
    <definedName name="BLPH2405" hidden="1">#REF!</definedName>
    <definedName name="BLPH2406" hidden="1">#REF!</definedName>
    <definedName name="BLPH2407" hidden="1">#REF!</definedName>
    <definedName name="BLPH2408" hidden="1">#REF!</definedName>
    <definedName name="BLPH2409" hidden="1">#REF!</definedName>
    <definedName name="BLPH2410" hidden="1">#REF!</definedName>
    <definedName name="BLPH2411" hidden="1">#REF!</definedName>
    <definedName name="BLPH2412" hidden="1">#REF!</definedName>
    <definedName name="BLPH2413" hidden="1">#REF!</definedName>
    <definedName name="BLPH2414" hidden="1">#REF!</definedName>
    <definedName name="BLPH2415" hidden="1">#REF!</definedName>
    <definedName name="BLPH2416" hidden="1">#REF!</definedName>
    <definedName name="BLPH2417" hidden="1">#REF!</definedName>
    <definedName name="BLPH2418" hidden="1">#REF!</definedName>
    <definedName name="BLPH2419" hidden="1">#REF!</definedName>
    <definedName name="BLPH2420" hidden="1">#REF!</definedName>
    <definedName name="BLPH2421" hidden="1">#REF!</definedName>
    <definedName name="BLPH2422" hidden="1">#REF!</definedName>
    <definedName name="BLPH2423" hidden="1">#REF!</definedName>
    <definedName name="BLPH2424" hidden="1">#REF!</definedName>
    <definedName name="BLPH2425" hidden="1">#REF!</definedName>
    <definedName name="BLPH2426" hidden="1">#REF!</definedName>
    <definedName name="BLPH2427" hidden="1">#REF!</definedName>
    <definedName name="BLPH2428" hidden="1">#REF!</definedName>
    <definedName name="BLPH2429" hidden="1">#REF!</definedName>
    <definedName name="BLPH2430" hidden="1">#REF!</definedName>
    <definedName name="BLPH2431" hidden="1">#REF!</definedName>
    <definedName name="BLPH2432" hidden="1">#REF!</definedName>
    <definedName name="BLPH2433" hidden="1">#REF!</definedName>
    <definedName name="BLPH2434" hidden="1">#REF!</definedName>
    <definedName name="BLPH2435" hidden="1">#REF!</definedName>
    <definedName name="BLPH2436" hidden="1">#REF!</definedName>
    <definedName name="BLPH2437" hidden="1">#REF!</definedName>
    <definedName name="BLPH2438" hidden="1">#REF!</definedName>
    <definedName name="BLPH2439" hidden="1">#REF!</definedName>
    <definedName name="BLPH2440" hidden="1">#REF!</definedName>
    <definedName name="BLPH2441" hidden="1">#REF!</definedName>
    <definedName name="BLPH2442" hidden="1">#REF!</definedName>
    <definedName name="BLPH2443" hidden="1">#REF!</definedName>
    <definedName name="BLPH2444" hidden="1">#REF!</definedName>
    <definedName name="BLPH2445" hidden="1">#REF!</definedName>
    <definedName name="BLPH2446" hidden="1">#REF!</definedName>
    <definedName name="BLPH2447" hidden="1">#REF!</definedName>
    <definedName name="BLPH2448" hidden="1">#REF!</definedName>
    <definedName name="BLPH2449" hidden="1">#REF!</definedName>
    <definedName name="BLPH2450" hidden="1">#REF!</definedName>
    <definedName name="BLPH2451" hidden="1">#REF!</definedName>
    <definedName name="BLPH2452" hidden="1">#REF!</definedName>
    <definedName name="BLPH2453" hidden="1">#REF!</definedName>
    <definedName name="BLPH2454" hidden="1">#REF!</definedName>
    <definedName name="BLPH2455" hidden="1">#REF!</definedName>
    <definedName name="BLPH2456" hidden="1">#REF!</definedName>
    <definedName name="BLPH2457" hidden="1">#REF!</definedName>
    <definedName name="BLPH2458" hidden="1">#REF!</definedName>
    <definedName name="BLPH2459" hidden="1">#REF!</definedName>
    <definedName name="BLPH2460" hidden="1">#REF!</definedName>
    <definedName name="BLPH2461" hidden="1">#REF!</definedName>
    <definedName name="BLPH2462" hidden="1">#REF!</definedName>
    <definedName name="BLPH2463" hidden="1">#REF!</definedName>
    <definedName name="BLPH2464" hidden="1">#REF!</definedName>
    <definedName name="BLPH2465" hidden="1">#REF!</definedName>
    <definedName name="BLPH2466" hidden="1">#REF!</definedName>
    <definedName name="BLPH2467" hidden="1">#REF!</definedName>
    <definedName name="BLPH2468" hidden="1">#REF!</definedName>
    <definedName name="BLPH2469" hidden="1">#REF!</definedName>
    <definedName name="BLPH2470" hidden="1">#REF!</definedName>
    <definedName name="BLPH2471" hidden="1">#REF!</definedName>
    <definedName name="BLPH2472" hidden="1">#REF!</definedName>
    <definedName name="BLPH2473" hidden="1">#REF!</definedName>
    <definedName name="BLPH2474" hidden="1">#REF!</definedName>
    <definedName name="BLPH2475" hidden="1">#REF!</definedName>
    <definedName name="BLPH2476" hidden="1">#REF!</definedName>
    <definedName name="BLPH2477" hidden="1">#REF!</definedName>
    <definedName name="BLPH2478" hidden="1">#REF!</definedName>
    <definedName name="BLPH2479" hidden="1">#REF!</definedName>
    <definedName name="BLPH2480" hidden="1">#REF!</definedName>
    <definedName name="BLPH2481" hidden="1">#REF!</definedName>
    <definedName name="BLPH2482" hidden="1">#REF!</definedName>
    <definedName name="BLPH2483" hidden="1">#REF!</definedName>
    <definedName name="BLPH2484" hidden="1">#REF!</definedName>
    <definedName name="BLPH2485" hidden="1">#REF!</definedName>
    <definedName name="BLPH2486" hidden="1">#REF!</definedName>
    <definedName name="BLPH2487" hidden="1">#REF!</definedName>
    <definedName name="BLPH2488" hidden="1">#REF!</definedName>
    <definedName name="BLPH2489" hidden="1">#REF!</definedName>
    <definedName name="BLPH2490" hidden="1">#REF!</definedName>
    <definedName name="BLPH2491" hidden="1">#REF!</definedName>
    <definedName name="BLPH2492" hidden="1">#REF!</definedName>
    <definedName name="BLPH2493" hidden="1">#REF!</definedName>
    <definedName name="BLPH2494" hidden="1">#REF!</definedName>
    <definedName name="BLPH2495" hidden="1">#REF!</definedName>
    <definedName name="BLPH2496" hidden="1">#REF!</definedName>
    <definedName name="BLPH2497" hidden="1">#REF!</definedName>
    <definedName name="BLPH2498" hidden="1">#REF!</definedName>
    <definedName name="BLPH2499" hidden="1">#REF!</definedName>
    <definedName name="BLPH2500" hidden="1">#REF!</definedName>
    <definedName name="BLPH2501" hidden="1">#REF!</definedName>
    <definedName name="BLPH2502" hidden="1">#REF!</definedName>
    <definedName name="BLPH2503" hidden="1">#REF!</definedName>
    <definedName name="BLPH2504" hidden="1">#REF!</definedName>
    <definedName name="BLPH2505" hidden="1">#REF!</definedName>
    <definedName name="BLPH2506" hidden="1">#REF!</definedName>
    <definedName name="BLPH2507" hidden="1">#REF!</definedName>
    <definedName name="BLPH2508" hidden="1">#REF!</definedName>
    <definedName name="BLPH2509" hidden="1">#REF!</definedName>
    <definedName name="BLPH2510" hidden="1">#REF!</definedName>
    <definedName name="BLPH2511" hidden="1">#REF!</definedName>
    <definedName name="BLPH2512" hidden="1">#REF!</definedName>
    <definedName name="BLPH2513" hidden="1">#REF!</definedName>
    <definedName name="BLPH2514" hidden="1">#REF!</definedName>
    <definedName name="BLPH2515" hidden="1">#REF!</definedName>
    <definedName name="BLPH2516" hidden="1">#REF!</definedName>
    <definedName name="BLPH2517" hidden="1">#REF!</definedName>
    <definedName name="BLPH2518" hidden="1">#REF!</definedName>
    <definedName name="BLPH2519" hidden="1">#REF!</definedName>
    <definedName name="BLPH2520" hidden="1">#REF!</definedName>
    <definedName name="BLPH2521" hidden="1">#REF!</definedName>
    <definedName name="BLPH2522" hidden="1">#REF!</definedName>
    <definedName name="BLPH2523" hidden="1">#REF!</definedName>
    <definedName name="BLPH2524" hidden="1">#REF!</definedName>
    <definedName name="BLPH2525" hidden="1">#REF!</definedName>
    <definedName name="BLPH2526" hidden="1">#REF!</definedName>
    <definedName name="BLPH3" localSheetId="5" hidden="1">#REF!</definedName>
    <definedName name="BLPH3" localSheetId="3" hidden="1">#REF!</definedName>
    <definedName name="BLPH3" localSheetId="4" hidden="1">#REF!</definedName>
    <definedName name="BLPH3" hidden="1">#REF!</definedName>
    <definedName name="BLPH4" localSheetId="5" hidden="1">#REF!</definedName>
    <definedName name="BLPH4" localSheetId="3" hidden="1">#REF!</definedName>
    <definedName name="BLPH4" localSheetId="4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I1" localSheetId="5" hidden="1">#REF!</definedName>
    <definedName name="BLPI1" localSheetId="3" hidden="1">#REF!</definedName>
    <definedName name="BLPI1" localSheetId="4" hidden="1">#REF!</definedName>
    <definedName name="BLPI1" hidden="1">#REF!</definedName>
    <definedName name="bnnnn">#REF!</definedName>
    <definedName name="bnnr">#REF!</definedName>
    <definedName name="bntr">#REF!</definedName>
    <definedName name="bob_bda">#REF!</definedName>
    <definedName name="BOBCASH">#REF!</definedName>
    <definedName name="bobcay">#REF!</definedName>
    <definedName name="bobfee">#REF!</definedName>
    <definedName name="bobnmwql">#REF!</definedName>
    <definedName name="BOG">#REF!</definedName>
    <definedName name="BOND">#REF!</definedName>
    <definedName name="BR">#REF!</definedName>
    <definedName name="Branding">#REF!</definedName>
    <definedName name="BRKPSheets">#REF!</definedName>
    <definedName name="BRL">#REF!</definedName>
    <definedName name="brwb">#REF!</definedName>
    <definedName name="bs">#REF!</definedName>
    <definedName name="bs_cap_fgn_ccy">#REF!</definedName>
    <definedName name="bs_capital_account">#REF!</definedName>
    <definedName name="bs_financed_by">#REF!</definedName>
    <definedName name="bs_investments">#REF!</definedName>
    <definedName name="bs_nav_per_share">#REF!</definedName>
    <definedName name="bs_net_assets">#REF!</definedName>
    <definedName name="bs_net_assets_liabilities">#REF!</definedName>
    <definedName name="bs_net_liabilities">#REF!</definedName>
    <definedName name="bs_overseas_tax_CR">#REF!</definedName>
    <definedName name="BS_Purchase_Price">#REF!</definedName>
    <definedName name="BS_PwC_Quantity">#REF!</definedName>
    <definedName name="bs_REDS_CR">#REF!</definedName>
    <definedName name="bs_revenue_reserve">#REF!</definedName>
    <definedName name="bs_shares_outstanding">#REF!</definedName>
    <definedName name="bs_uk_tax_CR">#REF!</definedName>
    <definedName name="bssssss">#REF!</definedName>
    <definedName name="bstemp">#REF!</definedName>
    <definedName name="btrb">#REF!</definedName>
    <definedName name="btrh">#REF!</definedName>
    <definedName name="bv">#N/A</definedName>
    <definedName name="BV2_M_ind_WK_7">#REF!</definedName>
    <definedName name="bvnvb">#REF!</definedName>
    <definedName name="ca">#REF!</definedName>
    <definedName name="cac">#REF!</definedName>
    <definedName name="CAD">#REF!</definedName>
    <definedName name="CADCAD">#REF!</definedName>
    <definedName name="CADCHF">#REF!</definedName>
    <definedName name="CADEUR">#REF!</definedName>
    <definedName name="CADGBP">#REF!</definedName>
    <definedName name="CADJPY">#REF!</definedName>
    <definedName name="CADSGD">#REF!</definedName>
    <definedName name="CADUSD">#REF!</definedName>
    <definedName name="CalcInt">#REF!</definedName>
    <definedName name="CalcNow">#REF!</definedName>
    <definedName name="CalcNowSum">#REF!</definedName>
    <definedName name="Calcperiod">#REF!</definedName>
    <definedName name="cam_cost_of_shares_redeemed">#REF!</definedName>
    <definedName name="cam_issued_share_capital_closing_balance">#REF!</definedName>
    <definedName name="cam_issued_share_capital_opening_balance">#REF!</definedName>
    <definedName name="cam_movement_in_unrealised_appreciation_on_forwards">#REF!</definedName>
    <definedName name="cam_movement_in_unrealised_appreciation_on_investments">#REF!</definedName>
    <definedName name="cam_mvmt_curr_forwards">#REF!</definedName>
    <definedName name="cam_proceeds_of_shares_issued">#REF!</definedName>
    <definedName name="cam_realised_profits_less_losses_on_sale_of_investments">#REF!</definedName>
    <definedName name="cam_revenue_reserve_deficit_write_off">#REF!</definedName>
    <definedName name="cam_shares_issued">#REF!</definedName>
    <definedName name="cam_shares_redeemed">#REF!</definedName>
    <definedName name="CAPITAL">#REF!</definedName>
    <definedName name="CAPITAL_DETAIL">#REF!</definedName>
    <definedName name="CAPITAL_DETAIL_002">#REF!</definedName>
    <definedName name="CAPITAL_DETAIL3">#REF!</definedName>
    <definedName name="CAPITAL_MOVES">#REF!</definedName>
    <definedName name="CAPS_Bond_Type">#REF!</definedName>
    <definedName name="CAPS_Coupon_Rate">#REF!</definedName>
    <definedName name="CAPS_ISIN">#REF!</definedName>
    <definedName name="CAPS_Maturity">#REF!</definedName>
    <definedName name="CapStruct_Constraint">#REF!</definedName>
    <definedName name="CapStruct_Constraints">#REF!</definedName>
    <definedName name="cash">#REF!</definedName>
    <definedName name="CASH_REC">#REF!</definedName>
    <definedName name="CASH_REC1">#REF!</definedName>
    <definedName name="CASHFLOW">#REF!</definedName>
    <definedName name="cashpd">#REF!</definedName>
    <definedName name="cashrec">#REF!</definedName>
    <definedName name="CB_Oracle">#REF!</definedName>
    <definedName name="CB_Wins">#REF!</definedName>
    <definedName name="cccc">#REF!</definedName>
    <definedName name="CCY">#REF!</definedName>
    <definedName name="cd">#REF!</definedName>
    <definedName name="cdc">#REF!</definedName>
    <definedName name="CDCV">#REF!</definedName>
    <definedName name="CDS_Accounts">#REF!</definedName>
    <definedName name="CDS_MktValue">#REF!</definedName>
    <definedName name="cds6m">#REF!</definedName>
    <definedName name="Cell_TO_Minimize">#REF!</definedName>
    <definedName name="cf_capital_gains_tax_cash">#REF!</definedName>
    <definedName name="cf_sale_of_investments_accrual_cfwd">"="</definedName>
    <definedName name="CFI_SECURITIES_CODES">#REF!</definedName>
    <definedName name="cgav">#REF!</definedName>
    <definedName name="cgavB">#REF!</definedName>
    <definedName name="CH">#REF!</definedName>
    <definedName name="ChannelCheck">#REF!</definedName>
    <definedName name="ChannelColumn">#REF!</definedName>
    <definedName name="ChannelRow">#REF!</definedName>
    <definedName name="Check_InterestOnSwaps">#REF!</definedName>
    <definedName name="Check_InterestPaidOnSwaps">#REF!</definedName>
    <definedName name="Check_TBConso_vs_SOP">#REF!</definedName>
    <definedName name="Checkit">#REF!</definedName>
    <definedName name="Checkof">#REF!</definedName>
    <definedName name="CHECKS">#REF!</definedName>
    <definedName name="CHF">#REF!</definedName>
    <definedName name="CHFCAD">#REF!</definedName>
    <definedName name="CHFcashpaid">#REF!</definedName>
    <definedName name="CHFcashrecd">#REF!</definedName>
    <definedName name="CHFCHF">#REF!</definedName>
    <definedName name="CHFEUR">#REF!</definedName>
    <definedName name="CHFexp">#REF!</definedName>
    <definedName name="CHFexppayable">#REF!</definedName>
    <definedName name="CHFGBP">#REF!</definedName>
    <definedName name="CHFinc">#REF!</definedName>
    <definedName name="CHFincrecbl">#REF!</definedName>
    <definedName name="CHFJPY">#REF!</definedName>
    <definedName name="CHFpayabl">#REF!</definedName>
    <definedName name="CHFrecbl">#REF!</definedName>
    <definedName name="CHFSGD">#REF!</definedName>
    <definedName name="CHFUSD">#REF!</definedName>
    <definedName name="chg">#REF!</definedName>
    <definedName name="CHGS">#REF!</definedName>
    <definedName name="CHGSS">#REF!</definedName>
    <definedName name="CHGSSS">#REF!</definedName>
    <definedName name="China">#REF!</definedName>
    <definedName name="CIM_Key">#REF!</definedName>
    <definedName name="CIM_Manager">#REF!</definedName>
    <definedName name="CIM_Matrix">#REF!</definedName>
    <definedName name="CIM_Parnter">#REF!</definedName>
    <definedName name="CIM_Partner">#REF!</definedName>
    <definedName name="CIM_Service">#REF!</definedName>
    <definedName name="CIQWBGuid" localSheetId="6" hidden="1">"da8ac5a5-f849-4c0c-9d9b-518015edb92a"</definedName>
    <definedName name="CIQWBGuid" hidden="1">"56c6edf9-f942-4e2d-87fd-40ed13ce3acb"</definedName>
    <definedName name="CIQWBInfo" hidden="1">"{ ""CIQVersion"":""9.49.2423.4439"" }"</definedName>
    <definedName name="ckm">#REF!</definedName>
    <definedName name="CKO">#REF!</definedName>
    <definedName name="Class_Codes">#REF!</definedName>
    <definedName name="ClassCategory">#REF!</definedName>
    <definedName name="ClassCurrency">#REF!</definedName>
    <definedName name="ClassData_Class_Name">#REF!</definedName>
    <definedName name="ClassData_ClassCcy">#REF!</definedName>
    <definedName name="ClassData_Closed">#REF!</definedName>
    <definedName name="ClassData_Code_Isin">#REF!</definedName>
    <definedName name="ClassData_Feeder">#REF!</definedName>
    <definedName name="ClassData_Full_Name_wc">#REF!</definedName>
    <definedName name="ClassData_FundCcy">#REF!</definedName>
    <definedName name="ClassData_Master">#REF!</definedName>
    <definedName name="ClassData_NewClass">#REF!</definedName>
    <definedName name="ClassData_Pooled">#REF!</definedName>
    <definedName name="Classes">#REF!</definedName>
    <definedName name="ClearAreaData" localSheetId="5">#REF!,#REF!</definedName>
    <definedName name="ClearAreaData" localSheetId="3">#REF!,#REF!</definedName>
    <definedName name="ClearAreaData" localSheetId="4">#REF!,#REF!</definedName>
    <definedName name="ClearAreaData">#REF!,#REF!</definedName>
    <definedName name="CLIENTCODE">#REF!</definedName>
    <definedName name="Closing_Entries">#REF!</definedName>
    <definedName name="Cloture">#REF!</definedName>
    <definedName name="CM">"C:\Program Files\Symtrax\Compleo\Temp\00000000.txt"</definedName>
    <definedName name="CM0FullCAD">#REF!</definedName>
    <definedName name="CM0FullCHF">#REF!</definedName>
    <definedName name="CM0FullILS">#REF!</definedName>
    <definedName name="CM0FullMXN">#REF!</definedName>
    <definedName name="CM0FullUSD">#REF!</definedName>
    <definedName name="cmpSpoolPath">"J:\AccVAl\compleo\MJFB.txt"</definedName>
    <definedName name="CMS">"C:\Program Files\Symtrax\Compleo\Temp\00000000.txt"</definedName>
    <definedName name="cna_shares_in_issue">#REF!</definedName>
    <definedName name="CodeIsin">#REF!</definedName>
    <definedName name="COEF_AKG">#REF!</definedName>
    <definedName name="CoefAG">#REF!</definedName>
    <definedName name="ColonnePreviousSNA">#REF!</definedName>
    <definedName name="ColonneSNA">#REF!</definedName>
    <definedName name="Color_G">#REF!</definedName>
    <definedName name="Color_R">#REF!</definedName>
    <definedName name="Color_Y">#REF!</definedName>
    <definedName name="ColumnC">#REF!</definedName>
    <definedName name="ColumnE">#REF!</definedName>
    <definedName name="ColumnI">#REF!</definedName>
    <definedName name="ColumnJ">#REF!</definedName>
    <definedName name="COLY">#REF!</definedName>
    <definedName name="comp_exp">#REF!</definedName>
    <definedName name="comp_sys">#REF!</definedName>
    <definedName name="con">#REF!</definedName>
    <definedName name="CoName">#REF!</definedName>
    <definedName name="CONS">#REF!</definedName>
    <definedName name="Constraint_Max">#REF!</definedName>
    <definedName name="Constraint_Min">#REF!</definedName>
    <definedName name="consult">#REF!</definedName>
    <definedName name="CONTINUITY">#REF!</definedName>
    <definedName name="Contol1">#REF!</definedName>
    <definedName name="Control2">#REF!</definedName>
    <definedName name="Conversion_Mapping">#REF!</definedName>
    <definedName name="COR">#REF!</definedName>
    <definedName name="Correcting_Entries">#REF!</definedName>
    <definedName name="COST">#REF!</definedName>
    <definedName name="cou">#REF!</definedName>
    <definedName name="coun2">#REF!</definedName>
    <definedName name="counter">#REF!</definedName>
    <definedName name="Country_Code">#REF!</definedName>
    <definedName name="CountryDomicile">#REF!</definedName>
    <definedName name="Cover">#REF!</definedName>
    <definedName name="Cpn">#REF!</definedName>
    <definedName name="CPOOL">#REF!</definedName>
    <definedName name="CPTER110_2004">#REF!</definedName>
    <definedName name="CPTER130_2004">#REF!</definedName>
    <definedName name="CPTEW110_2004">#REF!</definedName>
    <definedName name="CPTEW110_Current">#REF!</definedName>
    <definedName name="CPTEW130_2004">#REF!</definedName>
    <definedName name="CPTEW130_Current">#REF!</definedName>
    <definedName name="CREDIT_RATINGS">#REF!</definedName>
    <definedName name="Creditable">#REF!</definedName>
    <definedName name="_xlnm.Criteria">#REF!</definedName>
    <definedName name="csc">#REF!</definedName>
    <definedName name="ct">#REF!</definedName>
    <definedName name="CUMULATIVE_ISSUED_SHARE_CAPITAL_THIS_YEAR">#REF!</definedName>
    <definedName name="CUMULATIVE_REDEEMED_SHARE_CAPITAL_THIS_YEAR">#REF!</definedName>
    <definedName name="CURRENCY">#REF!</definedName>
    <definedName name="Currency_Code">#REF!</definedName>
    <definedName name="currto">#REF!</definedName>
    <definedName name="CUSIP">#REF!</definedName>
    <definedName name="cuss">#REF!</definedName>
    <definedName name="cust">#REF!</definedName>
    <definedName name="custfee">#N/A</definedName>
    <definedName name="Custodian">#REF!</definedName>
    <definedName name="CUSTODY.FEE">#REF!</definedName>
    <definedName name="CUSTODY_FEE">#REF!</definedName>
    <definedName name="custodyfe">#REF!</definedName>
    <definedName name="custodyfee">#REF!</definedName>
    <definedName name="CVC">#REF!</definedName>
    <definedName name="cvshl">#REF!</definedName>
    <definedName name="CX">#REF!</definedName>
    <definedName name="CycleList">OFFSET(#REF!,1,0,COUNTA(#REF!)-2,1)</definedName>
    <definedName name="d">#REF!</definedName>
    <definedName name="D_Ertragsausgleich_Aufwand_Verlust_SummeDividenden_Schachteldividende_Subfonds">#REF!</definedName>
    <definedName name="D_Ertragsausgleich_Aufwand_Verlust_SummeDividenden_Subfonds">#REF!</definedName>
    <definedName name="D_Ertragsausgleich_Aufwand_Verlust_SummeDividenden_Subfonds_Schachteldividende_Subfonds">#REF!</definedName>
    <definedName name="DA">#REF!</definedName>
    <definedName name="Dash_FundCode">#REF!</definedName>
    <definedName name="Dash_PreviousReportDate">#REF!</definedName>
    <definedName name="DATA">#REF!</definedName>
    <definedName name="Data.Dump" localSheetId="6" hidden="1">OFFSET([0]!Data.Top.Left,1,0)</definedName>
    <definedName name="Data.Dump" localSheetId="2" hidden="1">OFFSET([0]!Data.Top.Left,1,0)</definedName>
    <definedName name="Data.Dump" localSheetId="0" hidden="1">OFFSET([0]!Data.Top.Left,1,0)</definedName>
    <definedName name="Data.Dump" hidden="1">OFFSET([0]!Data.Top.Left,1,0)</definedName>
    <definedName name="data_C11_DPRA" localSheetId="5">#REF!,#REF!</definedName>
    <definedName name="data_C11_DPRA" localSheetId="3">#REF!,#REF!</definedName>
    <definedName name="data_C11_DPRA" localSheetId="4">#REF!,#REF!</definedName>
    <definedName name="data_C11_DPRA">#REF!,#REF!</definedName>
    <definedName name="Data_TauxCM1">#REF!</definedName>
    <definedName name="_xlnm.Database">#REF!</definedName>
    <definedName name="DataPTR">#REF!</definedName>
    <definedName name="DataPTR_Titles">#REF!</definedName>
    <definedName name="DataReason" localSheetId="5">OFFSET(#REF!,1,0,COUNTA(#REF!),1)</definedName>
    <definedName name="DataReason" localSheetId="3">OFFSET(#REF!,1,0,COUNTA(#REF!),1)</definedName>
    <definedName name="DataReason" localSheetId="4">OFFSET(#REF!,1,0,COUNTA(#REF!),1)</definedName>
    <definedName name="DataReason">OFFSET(#REF!,1,0,COUNTA(#REF!),1)</definedName>
    <definedName name="DataTER">#REF!</definedName>
    <definedName name="DataTER_Titles">#REF!</definedName>
    <definedName name="DATE">#REF!</definedName>
    <definedName name="DATECELL2">#REF!</definedName>
    <definedName name="DATECELL3">#REF!</definedName>
    <definedName name="Dates">#REF!</definedName>
    <definedName name="DAYS">#REF!</definedName>
    <definedName name="daysinyear">#REF!</definedName>
    <definedName name="dcwe">#REF!</definedName>
    <definedName name="dd" localSheetId="5" hidden="1">#REF!</definedName>
    <definedName name="dd" localSheetId="3" hidden="1">#REF!</definedName>
    <definedName name="dd" localSheetId="4" hidden="1">#REF!</definedName>
    <definedName name="dd" hidden="1">#REF!</definedName>
    <definedName name="ddd" localSheetId="6" hidden="1">{#N/A,#N/A,FALSE,"Aging Summary";#N/A,#N/A,FALSE,"Ratio Analysis";#N/A,#N/A,FALSE,"Test 120 Day Accts";#N/A,#N/A,FALSE,"Tickmarks"}</definedName>
    <definedName name="ddd" localSheetId="5" hidden="1">{#N/A,#N/A,FALSE,"Aging Summary";#N/A,#N/A,FALSE,"Ratio Analysis";#N/A,#N/A,FALSE,"Test 120 Day Accts";#N/A,#N/A,FALSE,"Tickmarks"}</definedName>
    <definedName name="ddd" localSheetId="3" hidden="1">{#N/A,#N/A,FALSE,"Aging Summary";#N/A,#N/A,FALSE,"Ratio Analysis";#N/A,#N/A,FALSE,"Test 120 Day Accts";#N/A,#N/A,FALSE,"Tickmarks"}</definedName>
    <definedName name="ddd" localSheetId="4" hidden="1">{#N/A,#N/A,FALSE,"Aging Summary";#N/A,#N/A,FALSE,"Ratio Analysis";#N/A,#N/A,FALSE,"Test 120 Day Accts";#N/A,#N/A,FALSE,"Tickmarks"}</definedName>
    <definedName name="ddd" hidden="1">{#N/A,#N/A,FALSE,"Aging Summary";#N/A,#N/A,FALSE,"Ratio Analysis";#N/A,#N/A,FALSE,"Test 120 Day Accts";#N/A,#N/A,FALSE,"Tickmarks"}</definedName>
    <definedName name="ddddd">#REF!</definedName>
    <definedName name="dddddd">#REF!</definedName>
    <definedName name="ddfgfg">#REF!</definedName>
    <definedName name="ddfhf">#REF!</definedName>
    <definedName name="de">#REF!</definedName>
    <definedName name="debit_interest">#REF!</definedName>
    <definedName name="DebtMaster">#REF!</definedName>
    <definedName name="DefaultBroker">#REF!</definedName>
    <definedName name="deferred_sales_chg">#REF!</definedName>
    <definedName name="DEM">#REF!</definedName>
    <definedName name="DER">#REF!</definedName>
    <definedName name="Deselect_Menu_Screen">#N/A</definedName>
    <definedName name="Devise_Mapping">#REF!</definedName>
    <definedName name="dffhdf">#REF!</definedName>
    <definedName name="dfg">#REF!</definedName>
    <definedName name="dfgdfd">#REF!</definedName>
    <definedName name="di">#REF!</definedName>
    <definedName name="Difference">#REF!</definedName>
    <definedName name="DisclaimerRange">#REF!</definedName>
    <definedName name="DIST_AG_COL">#REF!</definedName>
    <definedName name="DIST_AN_COL">#REF!</definedName>
    <definedName name="DIST_BR_COL">#REF!</definedName>
    <definedName name="DIST_CQ">#REF!</definedName>
    <definedName name="DIST_CU_COL">#REF!</definedName>
    <definedName name="DIST_CV_COL">#REF!</definedName>
    <definedName name="DIST_DETAIL_ROW">#REF!</definedName>
    <definedName name="Dist_Ex_Date">#REF!</definedName>
    <definedName name="Dist_Ex_DateDist_Ex_Date">#REF!</definedName>
    <definedName name="DIST_INSERTED_ROWS">#REF!</definedName>
    <definedName name="Dist_ISIN">#REF!</definedName>
    <definedName name="DIST_M3_COL">#REF!</definedName>
    <definedName name="DIST_P4_COL">#REF!</definedName>
    <definedName name="DIST_PB_COL">#REF!</definedName>
    <definedName name="DIST_PC_COL">#REF!</definedName>
    <definedName name="DIST_REQ_FILTER_CODE_4">#REF!</definedName>
    <definedName name="DIST_SD_COL">#REF!</definedName>
    <definedName name="DIST_SN_COL">#REF!</definedName>
    <definedName name="DIST_SU_COL">#REF!</definedName>
    <definedName name="DIST_SV_COL">#REF!</definedName>
    <definedName name="DIST_TK_COL">#REF!</definedName>
    <definedName name="Dist_Total_Base">#REF!</definedName>
    <definedName name="Distr.NEW">#REF!</definedName>
    <definedName name="DistriAmount">#REF!</definedName>
    <definedName name="DistribPolicy">#REF!</definedName>
    <definedName name="DISTRIBUTION">#REF!</definedName>
    <definedName name="DIV_REC_PAY_BAL">#REF!</definedName>
    <definedName name="DIVIDEND_PROPOSED">#REF!</definedName>
    <definedName name="DividendFinalCountry">#REF!</definedName>
    <definedName name="DividendGenerateCoeff">#REF!</definedName>
    <definedName name="divinc">#REF!</definedName>
    <definedName name="DivTargetFund">#REF!</definedName>
    <definedName name="DivTargetFund2">#REF!</definedName>
    <definedName name="DIVTF">#REF!</definedName>
    <definedName name="dod">#REF!</definedName>
    <definedName name="DODEURO">#REF!</definedName>
    <definedName name="DODPENDEUR">#REF!</definedName>
    <definedName name="DODPENDEURO">#REF!</definedName>
    <definedName name="DODPENDSTG">#REF!</definedName>
    <definedName name="DODSTG">#REF!</definedName>
    <definedName name="DODYEN">#REF!</definedName>
    <definedName name="DODYENDEURO">#REF!</definedName>
    <definedName name="DODYENDSTG">#REF!</definedName>
    <definedName name="DOLLAR">#REF!</definedName>
    <definedName name="DOLLAR00">#REF!</definedName>
    <definedName name="DOLLAR99">#REF!</definedName>
    <definedName name="Dom">#REF!</definedName>
    <definedName name="DownloadTB">#REF!</definedName>
    <definedName name="DR2AW">#REF!</definedName>
    <definedName name="DR2AWL">#REF!</definedName>
    <definedName name="DR2MasterFund">#REF!</definedName>
    <definedName name="DRDM">#REF!</definedName>
    <definedName name="DRDURHAM">#REF!</definedName>
    <definedName name="DRMasterFund">#REF!</definedName>
    <definedName name="ds">#REF!</definedName>
    <definedName name="DS_WorkbookId_8b093768aa2041ce9b4130a3e895e4ac_75273" localSheetId="10" hidden="1">"DsWorksheetID"</definedName>
    <definedName name="DS_WorkbookId_8b093768aa2041ce9b4130a3e895e4ac_77822" localSheetId="9" hidden="1">"DsWorksheetID"</definedName>
    <definedName name="DS_WorkbookId_8b093768aa2041ce9b4130a3e895e4ac_78069" localSheetId="7" hidden="1">"DsWorksheetID"</definedName>
    <definedName name="DS_WorkbookId_8b093768aa2041ce9b4130a3e895e4ac_87753" localSheetId="8" hidden="1">"DsWorksheetID"</definedName>
    <definedName name="dsc">#REF!</definedName>
    <definedName name="dsvds">#REF!</definedName>
    <definedName name="dtdere">#REF!</definedName>
    <definedName name="dtSourceData">#REF!</definedName>
    <definedName name="dv">#REF!</definedName>
    <definedName name="DVSDAV">#REF!</definedName>
    <definedName name="dw">#REF!</definedName>
    <definedName name="DY">#REF!</definedName>
    <definedName name="dys">#REF!</definedName>
    <definedName name="E" localSheetId="5" hidden="1">#REF!</definedName>
    <definedName name="E" localSheetId="3" hidden="1">#REF!</definedName>
    <definedName name="E" localSheetId="4" hidden="1">#REF!</definedName>
    <definedName name="E" hidden="1">#REF!</definedName>
    <definedName name="EAAEURCLASS">#REF!</definedName>
    <definedName name="EAEURCLASS">#REF!</definedName>
    <definedName name="EAGBPCLASS">#REF!</definedName>
    <definedName name="EAPOOL">#REF!</definedName>
    <definedName name="EAUSDCLASS">#REF!</definedName>
    <definedName name="EDAM">#REF!</definedName>
    <definedName name="eded" localSheetId="5" hidden="1">#REF!</definedName>
    <definedName name="eded" localSheetId="3" hidden="1">#REF!</definedName>
    <definedName name="eded" localSheetId="4" hidden="1">#REF!</definedName>
    <definedName name="eded" hidden="1">#REF!</definedName>
    <definedName name="eef">#REF!</definedName>
    <definedName name="efe." localSheetId="5" hidden="1">#REF!</definedName>
    <definedName name="efe." localSheetId="3" hidden="1">#REF!</definedName>
    <definedName name="efe." localSheetId="4" hidden="1">#REF!</definedName>
    <definedName name="efe." hidden="1">#REF!</definedName>
    <definedName name="efgh">#REF!</definedName>
    <definedName name="efghh">#REF!</definedName>
    <definedName name="efr">#REF!</definedName>
    <definedName name="EFW" localSheetId="5" hidden="1">#REF!</definedName>
    <definedName name="EFW" localSheetId="3" hidden="1">#REF!</definedName>
    <definedName name="EFW" localSheetId="4" hidden="1">#REF!</definedName>
    <definedName name="EFW" hidden="1">#REF!</definedName>
    <definedName name="ELoss">#REF!</definedName>
    <definedName name="em_dal">#REF!</definedName>
    <definedName name="em_deal">#REF!</definedName>
    <definedName name="em_dtl">#REF!</definedName>
    <definedName name="Emerald">#REF!</definedName>
    <definedName name="emeurop">#REF!</definedName>
    <definedName name="emliadminfee">#REF!</definedName>
    <definedName name="end">#REF!</definedName>
    <definedName name="EndSetupScreen">#REF!</definedName>
    <definedName name="ent">#REF!</definedName>
    <definedName name="EoP">#REF!</definedName>
    <definedName name="EQN_AccDist">#REF!</definedName>
    <definedName name="EQN_AccEqn">#REF!</definedName>
    <definedName name="EQN_AccNII">#REF!</definedName>
    <definedName name="EQN_DailyEqn">#REF!</definedName>
    <definedName name="EQN_DailyNII">#REF!</definedName>
    <definedName name="EQN_Date">#REF!</definedName>
    <definedName name="EQN_Dist">#REF!</definedName>
    <definedName name="EQN_ISIN">#REF!</definedName>
    <definedName name="EQN_ISIN_Date">#REF!</definedName>
    <definedName name="EQN_NIIAdj">#REF!</definedName>
    <definedName name="EQN_NIIPreAdj">#REF!</definedName>
    <definedName name="EQN_Shares">#REF!</definedName>
    <definedName name="equa">#REF!</definedName>
    <definedName name="equal">#REF!</definedName>
    <definedName name="eQUALISATION">#REF!</definedName>
    <definedName name="Equalization">#REF!</definedName>
    <definedName name="EQUITY">#REF!</definedName>
    <definedName name="EQUITY_002">#REF!</definedName>
    <definedName name="EQUITY_DETAIL">#REF!</definedName>
    <definedName name="EQUITY_DETAIL_002">#REF!</definedName>
    <definedName name="EQUITY_DETAIL3">#REF!</definedName>
    <definedName name="EQUITY3">#REF!</definedName>
    <definedName name="Erf">#REF!</definedName>
    <definedName name="ergd">#REF!</definedName>
    <definedName name="ergdf">#REF!</definedName>
    <definedName name="Ergebnis_ordentlich_inklEA_nachAufwand">#REF!</definedName>
    <definedName name="Ergebnis_ordentlich_KV_inklEA_nachAbzugSteuern_nachAufwandundErtrag">#REF!</definedName>
    <definedName name="Ergebnis_ordentlich_KV_inklEA_nachAbzugSteuern_nachAufwandundErtrag_nachVerlustverrechnung">#REF!</definedName>
    <definedName name="ertergt">#REF!</definedName>
    <definedName name="Ertraege_ordentlich_Subfonds_inVorjahrenversteuert_e">#REF!</definedName>
    <definedName name="Ertraege_ordentlich_Subfonds_inVorjahrenversteuert_inklEA">#REF!</definedName>
    <definedName name="Ertrag_ordentlich_inklEA_KV_vorQuSt_KontrollsummeOeKB">#REF!</definedName>
    <definedName name="Ertrag_sonstiger_e">#REF!</definedName>
    <definedName name="Ertrag_sonstiger_inklEA">#REF!</definedName>
    <definedName name="Ertragsausgleich_AGAufwertungsgewinne_auslImmo_DBAbefreit_100vH_e">#REF!</definedName>
    <definedName name="Ertragsausgleich_AGAufwertungsgewinne_auslImmo_DBAbefreit_80vH_e">#REF!</definedName>
    <definedName name="Ertragsausgleich_AGAufwertungsgewinne_auslImmo_nichtDBAbefreit_100vH_e">#REF!</definedName>
    <definedName name="Ertragsausgleich_AGAufwertungsgewinne_auslImmo_nichtDBAbefreit_80vH_e">#REF!</definedName>
    <definedName name="Ertragsausgleich_AGAufwertungsgewinne_inlImmo_100vH_e">#REF!</definedName>
    <definedName name="Ertragsausgleich_AGAufwertungsgewinne_inlImmo_80vH_e">#REF!</definedName>
    <definedName name="Ertragsausgleich_AGBewirtschaftungsgewinne_auslImmo_DBAbefreit_e">#REF!</definedName>
    <definedName name="Ertragsausgleich_AGBewirtschaftungsgewinne_auslImmo_nichtDBAbefreit_e">#REF!</definedName>
    <definedName name="Ertragsausgleich_AGBewirtschaftunsgewinne_inlImmo_e">#REF!</definedName>
    <definedName name="Ertragsausgleich_AGErtraegeordentlich_Subfonds_e">#REF!</definedName>
    <definedName name="Ertragsausgleich_Aufwand_aoErtrag_direktzuordenbar_e">#REF!</definedName>
    <definedName name="Ertragsausgleich_Ertraege_ordentlich_Subfonds_inVorjahrenversteuert_e">#REF!</definedName>
    <definedName name="Ertragsausgleich_Ertrag_sonstiger_e">#REF!</definedName>
    <definedName name="Ertragsausgleich_Gewinnvortrag_Ertraegeausserordentlich_60vH_versteuert_e">#REF!</definedName>
    <definedName name="Ertragsausgleich_Gewinnvortrag_Ertraegeausserordentlich_nichtversteuert_40vH_KV_e">#REF!</definedName>
    <definedName name="Ertragsausgleich_Gewinnvortrag_Ertraegeausserordentlich_Privatanleger_InvFG1993_versteuert_e">#REF!</definedName>
    <definedName name="Ertragsausgleich_Gewinnvortrag_Ertraegeordentlich_versteuert_e">#REF!</definedName>
    <definedName name="Ertragsausgleich_Substanzgewinn_Altemissionen_e">#REF!</definedName>
    <definedName name="Ertragsausgleich_Substanzgewinn_ausAGErtraegen_Subfonds_betrAnleger_e">#REF!</definedName>
    <definedName name="Ertragsausgleich_Substanzgewinn_e">#REF!</definedName>
    <definedName name="Ertragsausgleich_Substanzgewinn_Schachtelbeteiligungen_e">#REF!</definedName>
    <definedName name="Ertragsausgleich_Substanzverluste_e">#REF!</definedName>
    <definedName name="Ertragsausgleich_Substanzverluste_Schachtelbeteiligungen_e">#REF!</definedName>
    <definedName name="Ertragsausgleich_SummeAusschuettungenSubfonds">#REF!</definedName>
    <definedName name="Ertragsausgleich_SummeDividenden">#REF!</definedName>
    <definedName name="Ertragsausgleich_SummeDividenden_Direktanlage">#REF!</definedName>
    <definedName name="Ertragsausgleich_SummeDividenden_Schachteldividenden_Direktanlage">#REF!</definedName>
    <definedName name="Ertragsausgleich_SummeZinsen">#REF!</definedName>
    <definedName name="Ertragsausgleich_SummeZinsen_ausl_DBAbefreit">#REF!</definedName>
    <definedName name="Ertragsausgleich_SummeZinsen_ausl_nichtDBAbefreit">#REF!</definedName>
    <definedName name="Ertragsausgleich_SummeZinsen_Direktanlage">#REF!</definedName>
    <definedName name="Ertragsausgleich_SummeZinsen_Subfonds">#REF!</definedName>
    <definedName name="Ertragsausgleich_SummeZinsenAltemissionen">#REF!</definedName>
    <definedName name="Ertragsausgleich_SummeZinsenAltemissionen_ausl_DBAbefreit">#REF!</definedName>
    <definedName name="Ertragsausgleich_SummeZinsenAltemissionen_ausl_nichtDBAbefreit">#REF!</definedName>
    <definedName name="Ertragsausgleich_Zinsen_innerstaatlichbefreit">#REF!</definedName>
    <definedName name="Ertragsausgleich_Zinsen_Para98Z5liteEStG1988">#REF!</definedName>
    <definedName name="Ertragsausgleich_ZinsenAltemissionen_innerstaatlichbefreit">#REF!</definedName>
    <definedName name="Ertragsausgleich_ZinsenAltemissionen_Para98Z5liteEStG1988">#REF!</definedName>
    <definedName name="Ertragstyp_e">#REF!</definedName>
    <definedName name="ETB">#REF!,#REF!</definedName>
    <definedName name="ethtr" localSheetId="5" hidden="1">#REF!</definedName>
    <definedName name="ethtr" localSheetId="3" hidden="1">#REF!</definedName>
    <definedName name="ethtr" localSheetId="4" hidden="1">#REF!</definedName>
    <definedName name="ethtr" hidden="1">#REF!</definedName>
    <definedName name="etzrg" localSheetId="5" hidden="1">#REF!</definedName>
    <definedName name="etzrg" localSheetId="3" hidden="1">#REF!</definedName>
    <definedName name="etzrg" localSheetId="4" hidden="1">#REF!</definedName>
    <definedName name="etzrg" hidden="1">#REF!</definedName>
    <definedName name="EuG">#REF!</definedName>
    <definedName name="EUR">#REF!</definedName>
    <definedName name="EURAUD">#REF!</definedName>
    <definedName name="EURCAD">#REF!</definedName>
    <definedName name="eurcash">#REF!</definedName>
    <definedName name="eurcashrec">#REF!</definedName>
    <definedName name="EURcashrecd">#REF!</definedName>
    <definedName name="EURCHF">#REF!</definedName>
    <definedName name="EURdivrecbl">#REF!</definedName>
    <definedName name="EUREUR">#REF!</definedName>
    <definedName name="EURexp">#REF!</definedName>
    <definedName name="EURexppaid">#REF!</definedName>
    <definedName name="EURGBP">#REF!</definedName>
    <definedName name="EURinc">#REF!</definedName>
    <definedName name="EURJPY">#REF!</definedName>
    <definedName name="EURNOK">#REF!</definedName>
    <definedName name="EURO">#REF!</definedName>
    <definedName name="EURO00">#REF!</definedName>
    <definedName name="EURO99">#REF!</definedName>
    <definedName name="EuroEndRate">#REF!</definedName>
    <definedName name="EuroFund">#REF!</definedName>
    <definedName name="EUROPE">#REF!</definedName>
    <definedName name="EUROPEAN">#REF!</definedName>
    <definedName name="EURpayable">#REF!</definedName>
    <definedName name="EURpybl">#REF!</definedName>
    <definedName name="EURrecbl">#REF!</definedName>
    <definedName name="EURSEK">#REF!</definedName>
    <definedName name="EURSGD">#REF!</definedName>
    <definedName name="EURUSD">#REF!</definedName>
    <definedName name="EUSD">#REF!</definedName>
    <definedName name="euy">#REF!</definedName>
    <definedName name="ev">#REF!</definedName>
    <definedName name="EWFQ32" localSheetId="5" hidden="1">#REF!</definedName>
    <definedName name="EWFQ32" localSheetId="3" hidden="1">#REF!</definedName>
    <definedName name="EWFQ32" localSheetId="4" hidden="1">#REF!</definedName>
    <definedName name="EWFQ32" hidden="1">#REF!</definedName>
    <definedName name="EWFQW" localSheetId="5" hidden="1">#REF!</definedName>
    <definedName name="EWFQW" localSheetId="3" hidden="1">#REF!</definedName>
    <definedName name="EWFQW" localSheetId="4" hidden="1">#REF!</definedName>
    <definedName name="EWFQW" hidden="1">#REF!</definedName>
    <definedName name="excel">#REF!</definedName>
    <definedName name="ExceptionAccount">#REF!</definedName>
    <definedName name="ExceptionNewMapping">#REF!</definedName>
    <definedName name="exp">#REF!</definedName>
    <definedName name="expense">#REF!</definedName>
    <definedName name="exppay">#REF!</definedName>
    <definedName name="ExRates">#REF!</definedName>
    <definedName name="ExtendArea1">#REF!</definedName>
    <definedName name="ExtendArea2">#REF!</definedName>
    <definedName name="ExtendArea3">#REF!</definedName>
    <definedName name="ExtendArea4">#REF!</definedName>
    <definedName name="F">#REF!</definedName>
    <definedName name="falsches" localSheetId="5" hidden="1">#REF!</definedName>
    <definedName name="falsches" localSheetId="3" hidden="1">#REF!</definedName>
    <definedName name="falsches" localSheetId="4" hidden="1">#REF!</definedName>
    <definedName name="falsches" hidden="1">#REF!</definedName>
    <definedName name="fb">#REF!</definedName>
    <definedName name="FD">#REF!</definedName>
    <definedName name="fdgdfdf">#REF!</definedName>
    <definedName name="fdgdfg">#REF!</definedName>
    <definedName name="fee_summary">#REF!</definedName>
    <definedName name="fees">#REF!</definedName>
    <definedName name="ferex1">#REF!</definedName>
    <definedName name="FETNames">#REF!</definedName>
    <definedName name="ff" localSheetId="5" hidden="1">#REF!</definedName>
    <definedName name="ff" localSheetId="3" hidden="1">#REF!</definedName>
    <definedName name="ff" localSheetId="4" hidden="1">#REF!</definedName>
    <definedName name="ff" hidden="1">#REF!</definedName>
    <definedName name="fff" localSheetId="6" hidden="1">{#N/A,#N/A,FALSE,"Aging Summary";#N/A,#N/A,FALSE,"Ratio Analysis";#N/A,#N/A,FALSE,"Test 120 Day Accts";#N/A,#N/A,FALSE,"Tickmarks"}</definedName>
    <definedName name="fff" localSheetId="5" hidden="1">{#N/A,#N/A,FALSE,"Aging Summary";#N/A,#N/A,FALSE,"Ratio Analysis";#N/A,#N/A,FALSE,"Test 120 Day Accts";#N/A,#N/A,FALSE,"Tickmarks"}</definedName>
    <definedName name="fff" localSheetId="3" hidden="1">{#N/A,#N/A,FALSE,"Aging Summary";#N/A,#N/A,FALSE,"Ratio Analysis";#N/A,#N/A,FALSE,"Test 120 Day Accts";#N/A,#N/A,FALSE,"Tickmarks"}</definedName>
    <definedName name="fff" localSheetId="4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">#REF!</definedName>
    <definedName name="ffgff">#REF!</definedName>
    <definedName name="fgeree">#REF!</definedName>
    <definedName name="fgggfdd">#REF!</definedName>
    <definedName name="FIA">#REF!</definedName>
    <definedName name="FIA_SAR">#REF!</definedName>
    <definedName name="fill">#REF!</definedName>
    <definedName name="Fill_Input_Sheet">#N/A</definedName>
    <definedName name="FIM">#REF!</definedName>
    <definedName name="fin">#REF!</definedName>
    <definedName name="FINANCIALS">#REF!</definedName>
    <definedName name="FINSTATS">#REF!</definedName>
    <definedName name="First">#REF!</definedName>
    <definedName name="First_Page_Print_Area">#REF!</definedName>
    <definedName name="FirstReportRange">#REF!</definedName>
    <definedName name="FIX">#REF!</definedName>
    <definedName name="fixed_deposit">#REF!</definedName>
    <definedName name="fixed_fees">#REF!</definedName>
    <definedName name="FL_SubfundId">#REF!</definedName>
    <definedName name="FlagModif_N">#REF!</definedName>
    <definedName name="FlagModif_O">#REF!</definedName>
    <definedName name="flight">#REF!</definedName>
    <definedName name="Fonds">#REF!</definedName>
    <definedName name="Fondsliste">#REF!</definedName>
    <definedName name="Fondssubstanzauszahlung">#REF!</definedName>
    <definedName name="for_Funds" localSheetId="5">#REF!,#REF!,#REF!</definedName>
    <definedName name="for_Funds" localSheetId="3">#REF!,#REF!,#REF!</definedName>
    <definedName name="for_Funds" localSheetId="4">#REF!,#REF!,#REF!</definedName>
    <definedName name="for_Funds">#REF!,#REF!,#REF!</definedName>
    <definedName name="foreign">#REF!</definedName>
    <definedName name="foreignex">#REF!</definedName>
    <definedName name="foreignexch">#REF!</definedName>
    <definedName name="foreignexo">#REF!</definedName>
    <definedName name="FormatDec">#REF!</definedName>
    <definedName name="FORWARDS_UNREALISED_PROFIT____LOSS">#REF!</definedName>
    <definedName name="FORWCCY">#REF!</definedName>
    <definedName name="FREEC.TaxCalc" hidden="1">1</definedName>
    <definedName name="FREEC.Version" hidden="1">"1.0.0.0"</definedName>
    <definedName name="FRFCHF">#REF!</definedName>
    <definedName name="FromDate">#REF!</definedName>
    <definedName name="FRTLead">#REF!</definedName>
    <definedName name="fs_bond_interest">#REF!</definedName>
    <definedName name="fs_forwards_unrealised_gains">#REF!</definedName>
    <definedName name="fs_forwards_unrealised_losses">#REF!</definedName>
    <definedName name="fs_forwards_unrealised_profit_loss">#REF!</definedName>
    <definedName name="fs_futures_unrealised_profit_loss">#REF!</definedName>
    <definedName name="fs_market_val_of_investments">#REF!</definedName>
    <definedName name="fs_nav">#REF!</definedName>
    <definedName name="fs_nav_per_share">#REF!</definedName>
    <definedName name="fs_shares_in_issue">#REF!</definedName>
    <definedName name="FT_Output">#REF!</definedName>
    <definedName name="ftse_all_perf">#REF!</definedName>
    <definedName name="ftse_all_perf_weekly">#REF!</definedName>
    <definedName name="ftse_govt_perf">#REF!</definedName>
    <definedName name="ftse_govt_perf_weekly">#REF!</definedName>
    <definedName name="FUND">#REF!</definedName>
    <definedName name="FundAdmin">#REF!</definedName>
    <definedName name="FundCodeListe">#REF!</definedName>
    <definedName name="FundGroup">#REF!</definedName>
    <definedName name="FundList">#REF!</definedName>
    <definedName name="FundListing">#REF!</definedName>
    <definedName name="FundName">#REF!</definedName>
    <definedName name="FundofFund">#REF!</definedName>
    <definedName name="FundRealised">#REF!</definedName>
    <definedName name="FUNDS">#REF!</definedName>
    <definedName name="FundStart">#REF!</definedName>
    <definedName name="FundType">#REF!</definedName>
    <definedName name="FundUnrealised">#REF!</definedName>
    <definedName name="FUTURES_UNREALISED_PROFIT____LOSS">#REF!</definedName>
    <definedName name="FuturesName">#REF!</definedName>
    <definedName name="FWFWE" localSheetId="5" hidden="1">#REF!</definedName>
    <definedName name="FWFWE" localSheetId="3" hidden="1">#REF!</definedName>
    <definedName name="FWFWE" localSheetId="4" hidden="1">#REF!</definedName>
    <definedName name="FWFWE" hidden="1">#REF!</definedName>
    <definedName name="FX">#REF!</definedName>
    <definedName name="FX_Rate">#REF!</definedName>
    <definedName name="FX_Rate2">#REF!</definedName>
    <definedName name="fx_rates">#REF!</definedName>
    <definedName name="FXRT_REQ_BASECURRENCY">#REF!</definedName>
    <definedName name="FXRT_REQ_SOURCE">#REF!</definedName>
    <definedName name="FXRT_REQ_TIME">#REF!</definedName>
    <definedName name="G">#REF!</definedName>
    <definedName name="GAV">#REF!</definedName>
    <definedName name="GBP">#REF!</definedName>
    <definedName name="GBPCAD">#REF!</definedName>
    <definedName name="GBPcashrecd">#REF!</definedName>
    <definedName name="GBPCHF">#REF!</definedName>
    <definedName name="GBPdivrecbl">#REF!</definedName>
    <definedName name="GBPEUR">#REF!</definedName>
    <definedName name="GBPexp">#REF!</definedName>
    <definedName name="GBPexppaid">#REF!</definedName>
    <definedName name="GBPFund">#REF!</definedName>
    <definedName name="GBPGBP">#REF!</definedName>
    <definedName name="GBPincome">#REF!</definedName>
    <definedName name="GBPJPY">#REF!</definedName>
    <definedName name="GBPpayable">#REF!</definedName>
    <definedName name="GBPpyble">#REF!</definedName>
    <definedName name="GBPrecble">#REF!</definedName>
    <definedName name="GBPSGD">#REF!</definedName>
    <definedName name="GBPUSD">#REF!</definedName>
    <definedName name="GCA">#REF!</definedName>
    <definedName name="gdfdfgfdg">#REF!</definedName>
    <definedName name="gdfhd">#REF!</definedName>
    <definedName name="gering">#REF!</definedName>
    <definedName name="gesamt">#REF!</definedName>
    <definedName name="Gewinnvortrag_Ertraegeausserordentlich_60vH_versteuert_e">#REF!</definedName>
    <definedName name="Gewinnvortrag_Ertraegeausserordentlich_60vH_versteuert_inklEA">#REF!</definedName>
    <definedName name="Gewinnvortrag_Ertraegeausserordentlich_60vH_versteuert_inklEA_Altemissionen_e">#REF!</definedName>
    <definedName name="Gewinnvortrag_Ertraegeausserordentlich_nichtversteuert_40vH_KV_e">#REF!</definedName>
    <definedName name="Gewinnvortrag_Ertraegeausserordentlich_nichtversteuert_40vH_KV_inklEA">#REF!</definedName>
    <definedName name="Gewinnvortrag_Ertraegeausserordentlich_nichtversteuert_40vH_KV_inklEA_Altemissionen_e">#REF!</definedName>
    <definedName name="Gewinnvortrag_Ertraegeausserordentlich_Privatanleger_InvFG1993_versteuert_e">#REF!</definedName>
    <definedName name="Gewinnvortrag_Ertraegeausserordentlich_Privatanleger_InvFG1993_versteuert_inklEA">#REF!</definedName>
    <definedName name="Gewinnvortrag_Ertraegeausserordentlich_Privatanleger_InvFG1993_versteuert_inklEA_Altemissionen_e">#REF!</definedName>
    <definedName name="Gewinnvortrag_Ertraegeordentlich_versteuert_e">#REF!</definedName>
    <definedName name="Gewinnvortrag_Ertraegeordentlich_versteuert_inklEA">#REF!</definedName>
    <definedName name="gf">#REF!</definedName>
    <definedName name="gfdf">#REF!</definedName>
    <definedName name="gfdffh">#REF!</definedName>
    <definedName name="gfff">#REF!</definedName>
    <definedName name="gfggf">#REF!</definedName>
    <definedName name="gfggg">#REF!</definedName>
    <definedName name="gfhgfgf">#REF!</definedName>
    <definedName name="ggdff">#REF!</definedName>
    <definedName name="ggfg">#REF!</definedName>
    <definedName name="ggfgfdffd">#REF!</definedName>
    <definedName name="ggg" localSheetId="5" hidden="1">#REF!</definedName>
    <definedName name="ggg" localSheetId="3" hidden="1">#REF!</definedName>
    <definedName name="ggg" localSheetId="4" hidden="1">#REF!</definedName>
    <definedName name="ggg" hidden="1">#REF!</definedName>
    <definedName name="ghefa">#REF!</definedName>
    <definedName name="ghgfgf">#REF!</definedName>
    <definedName name="ghreagh">#REF!</definedName>
    <definedName name="GL_Accounts">#REF!</definedName>
    <definedName name="GL_Amounts">#REF!</definedName>
    <definedName name="Gli">#REF!</definedName>
    <definedName name="Global">#REF!</definedName>
    <definedName name="globfin">#REF!</definedName>
    <definedName name="greag">#REF!</definedName>
    <definedName name="grg">#REF!</definedName>
    <definedName name="grv">#REF!</definedName>
    <definedName name="h" localSheetId="5" hidden="1">#REF!</definedName>
    <definedName name="h" localSheetId="3" hidden="1">#REF!</definedName>
    <definedName name="h" localSheetId="4" hidden="1">#REF!</definedName>
    <definedName name="h" hidden="1">#REF!</definedName>
    <definedName name="h6t5tre" localSheetId="5" hidden="1">#REF!</definedName>
    <definedName name="h6t5tre" localSheetId="3" hidden="1">#REF!</definedName>
    <definedName name="h6t5tre" localSheetId="4" hidden="1">#REF!</definedName>
    <definedName name="h6t5tre" hidden="1">#REF!</definedName>
    <definedName name="HA" localSheetId="5" hidden="1">#REF!</definedName>
    <definedName name="HA" localSheetId="3" hidden="1">#REF!</definedName>
    <definedName name="HA" localSheetId="4" hidden="1">#REF!</definedName>
    <definedName name="HA" hidden="1">#REF!</definedName>
    <definedName name="hb" localSheetId="5" hidden="1">#REF!</definedName>
    <definedName name="hb" localSheetId="3" hidden="1">#REF!</definedName>
    <definedName name="hb" localSheetId="4" hidden="1">#REF!</definedName>
    <definedName name="hb" hidden="1">#REF!</definedName>
    <definedName name="heazrh">#REF!</definedName>
    <definedName name="Hedging">#REF!</definedName>
    <definedName name="hetaw">#REF!</definedName>
    <definedName name="hf">#REF!</definedName>
    <definedName name="hfri_fof_perf">#REF!</definedName>
    <definedName name="hfri_fof_perf1">#REF!</definedName>
    <definedName name="hhhhh">#REF!</definedName>
    <definedName name="HIDDEN">"Info!$A$1:DIST!$A$1:VALU!$A$1"</definedName>
    <definedName name="high">#REF!</definedName>
    <definedName name="HisTax">#REF!</definedName>
    <definedName name="HISTOLV_UNIK">#REF!</definedName>
    <definedName name="HistoVNI_Data">#REF!</definedName>
    <definedName name="HistoVNI_Titles">#REF!</definedName>
    <definedName name="hjhfj">#REF!</definedName>
    <definedName name="hjstr">#REF!</definedName>
    <definedName name="HKD">#REF!</definedName>
    <definedName name="hkfkfk" localSheetId="5" hidden="1">#REF!</definedName>
    <definedName name="hkfkfk" localSheetId="3" hidden="1">#REF!</definedName>
    <definedName name="hkfkfk" localSheetId="4" hidden="1">#REF!</definedName>
    <definedName name="hkfkfk" hidden="1">#REF!</definedName>
    <definedName name="HMRC_ISIN">#REF!</definedName>
    <definedName name="HMRC_Ref">#REF!</definedName>
    <definedName name="HOBI">#REF!</definedName>
    <definedName name="hoch">#REF!</definedName>
    <definedName name="holdings">#REF!</definedName>
    <definedName name="Holidays">#REF!</definedName>
    <definedName name="HongKong">#REF!</definedName>
    <definedName name="hotel">#REF!</definedName>
    <definedName name="hrdty">#REF!</definedName>
    <definedName name="hreayh">#REF!</definedName>
    <definedName name="hrtsh">#REF!</definedName>
    <definedName name="HTML_CodePage" hidden="1">1252</definedName>
    <definedName name="HTML_Control" localSheetId="6" hidden="1">{"'Pivot Live'!$A$1:$C$22","'Pivot Live'!$E$18"}</definedName>
    <definedName name="HTML_Control" hidden="1">{"'Pivot Live'!$A$1:$C$22","'Pivot Live'!$E$18"}</definedName>
    <definedName name="HTML_Control_1" localSheetId="6" hidden="1">{"'Pivot Live'!$A$1:$C$22","'Pivot Live'!$E$18"}</definedName>
    <definedName name="HTML_Control_1" hidden="1">{"'Pivot Live'!$A$1:$C$22","'Pivot Live'!$E$18"}</definedName>
    <definedName name="HTML_Description" hidden="1">""</definedName>
    <definedName name="HTML_Email" hidden="1">""</definedName>
    <definedName name="HTML_Header" hidden="1">"Pivot Live"</definedName>
    <definedName name="HTML_LastUpdate" hidden="1">"29/08/2001"</definedName>
    <definedName name="HTML_LineAfter" hidden="1">FALSE</definedName>
    <definedName name="HTML_LineBefore" hidden="1">FALSE</definedName>
    <definedName name="HTML_Name" hidden="1">"Mark Jochems"</definedName>
    <definedName name="HTML_OBDlg2" hidden="1">TRUE</definedName>
    <definedName name="HTML_OBDlg4" hidden="1">TRUE</definedName>
    <definedName name="HTML_OS" hidden="1">0</definedName>
    <definedName name="HTML_PathFile" hidden="1">"C:\Documents and Settings\Mark\Desktop\MyHTML.htm"</definedName>
    <definedName name="HTML_Title" hidden="1">"SAGE Reports JUL 2001"</definedName>
    <definedName name="htrash">#REF!</definedName>
    <definedName name="htrs">#REF!</definedName>
    <definedName name="htrsh">#REF!</definedName>
    <definedName name="htrwe">#REF!</definedName>
    <definedName name="HVNI_CodeIsin">#REF!</definedName>
    <definedName name="HVNI_Feeder">#REF!</definedName>
    <definedName name="HVNI_FeederCcy">#REF!</definedName>
    <definedName name="HVNI_Price">#REF!</definedName>
    <definedName name="HVNI_Quantity">#REF!</definedName>
    <definedName name="HVNI_TNA">#REF!</definedName>
    <definedName name="hw">#REF!</definedName>
    <definedName name="hwB">#REF!</definedName>
    <definedName name="hxerde" localSheetId="5" hidden="1">#REF!</definedName>
    <definedName name="hxerde" localSheetId="3" hidden="1">#REF!</definedName>
    <definedName name="hxerde" localSheetId="4" hidden="1">#REF!</definedName>
    <definedName name="hxerde" hidden="1">#REF!</definedName>
    <definedName name="I">#REF!</definedName>
    <definedName name="ic_dal">#REF!</definedName>
    <definedName name="ic_deal">#REF!</definedName>
    <definedName name="ic_dtl">#REF!</definedName>
    <definedName name="ICE_Key">#REF!</definedName>
    <definedName name="ICE_Manager">#REF!</definedName>
    <definedName name="ICE_Matrix">#REF!</definedName>
    <definedName name="ICE_Partner">#REF!</definedName>
    <definedName name="ICE_Service">#REF!</definedName>
    <definedName name="ICF">#REF!</definedName>
    <definedName name="ICFMau">#REF!</definedName>
    <definedName name="IG_Key">#REF!</definedName>
    <definedName name="IG_Manager">#REF!</definedName>
    <definedName name="IG_Matrix">#REF!</definedName>
    <definedName name="IG_Partner">#REF!</definedName>
    <definedName name="IG_Service">#REF!</definedName>
    <definedName name="IGF">#REF!</definedName>
    <definedName name="IGFMau">#REF!</definedName>
    <definedName name="IMC">#REF!</definedName>
    <definedName name="IMCMau">#REF!</definedName>
    <definedName name="ImmoInvF_Aufwand_Ausschuettungen_intransparenteGrundstuecksgesellschaften_steuerpflichtig_inklEA_e">#REF!</definedName>
    <definedName name="ImmoInvF_Aufwand_Bewertungsdifferenzen_100vH_SaldoauslImmobilien_DBAbefreit_e">#REF!</definedName>
    <definedName name="ImmoInvF_Aufwand_Bewertungsdifferenzen_100vH_SaldoauslImmobilien_nichtDBAbefreit_e">#REF!</definedName>
    <definedName name="ImmoInvF_Aufwand_Bewertungsdifferenzen_100vH_SaldoinlImmobilien_e">#REF!</definedName>
    <definedName name="ImmoInvF_Aufwand_Bewertungsdifferenzen_Subfonds_100vH_SaldoauslImmobilien_nichtDBAbefreit_e">#REF!</definedName>
    <definedName name="ImmoInvF_Aufwand_Bewirtschaftungsgewinne_auslImmo_DBAbefreit_inklEA_e">#REF!</definedName>
    <definedName name="ImmoInvF_Aufwand_Bewirtschaftungsgewinne_auslImmo_nichtDBAbefreit_inklEA_e">#REF!</definedName>
    <definedName name="ImmoInvF_Aufwand_Bewirtschaftungsgewinne_inlImmo_inklEA_e">#REF!</definedName>
    <definedName name="ImmoInvF_Aufwand_Ertrag_versteuert_Vorjahr_abzglAufwendungen_inklEA_e">#REF!</definedName>
    <definedName name="ImmoInvF_Aufwand_Wertpapier_und_Liquiditaetsgewinne_inklEA_e">#REF!</definedName>
    <definedName name="ImmoInvF_Aufwertungsgewinne_100vH_auslImmo_nichtDBAbefreit_nachAufwand">#REF!</definedName>
    <definedName name="ImmoInvF_Aufwertungsgewinne_auslImmo_DBAbefreit_nachAufwand_100vH">#REF!</definedName>
    <definedName name="ImmoInvF_Aufwertungsgewinne_auslImmo_DBAbefreit_nachAufwand_80vH">#REF!</definedName>
    <definedName name="ImmoInvF_Aufwertungsgewinne_auslImmo_nichtDBAbefreit_nachAufwand">#REF!</definedName>
    <definedName name="ImmoInvF_Aufwertungsgewinne_inlImmo_nachAufwand">#REF!</definedName>
    <definedName name="ImmoInvF_Ausschuettungen_ImmoInvF_ImmoAIF_e">#REF!</definedName>
    <definedName name="ImmoInvF_Ausschuettungen_intransparenteGrundstuecksgesellschaften_steuerpflichtig_abzglAufwendungen_inklEA_e">#REF!</definedName>
    <definedName name="ImmoInvF_Bewertungsdifferenzen_100vH_SaldoauslImmobilien_DBAbefreit_abzglAufwendungendirektzuordenbar_e">#REF!</definedName>
    <definedName name="ImmoInvF_Bewertungsdifferenzen_100vH_SaldoauslImmobilien_nichtDBAbefreit_e">#REF!</definedName>
    <definedName name="ImmoInvF_Bewertungsdifferenzen_100vH_SaldoinlImmobilien_abzglAufwendungen_e">#REF!</definedName>
    <definedName name="ImmoInvF_Bewertungsdifferenzen_SaldoauslImmobilien_DBAbefreit_nachAufwand">#REF!</definedName>
    <definedName name="ImmoInvF_Bewertungsdifferenzen_Subfonds_100vH_SaldoauslImmobilien_nichtDBAbefreit_e">#REF!</definedName>
    <definedName name="ImmoInvF_Bewirtschaftungsgewinne_auslImmo_DBAbefreit_abzglAufwendungen_inklEA_e">#REF!</definedName>
    <definedName name="ImmoInvF_Bewirtschaftungsgewinne_auslImmo_DBAbefreit_inklEA_nachAufwand">#REF!</definedName>
    <definedName name="ImmoInvF_Bewirtschaftungsgewinne_auslImmo_nichtDBAbefreit_abzglAufwendungen_inklEA_e">#REF!</definedName>
    <definedName name="ImmoInvF_Bewirtschaftungsgewinne_auslImmo_nichtDBAbefreit_inklEA_nachAufwand">#REF!</definedName>
    <definedName name="ImmoInvF_Bewirtschaftungsgewinne_inlImmo_abzglAufwendungen_inklEA_e">#REF!</definedName>
    <definedName name="ImmoInvF_Bewirtschaftungsgewinne_inlImmo_inklEA_nachAufwand">#REF!</definedName>
    <definedName name="ImmoInvF_einbehalteneKESt_Ausschuettungen_intransparenteGrundstuecksgesellschaften">#REF!</definedName>
    <definedName name="ImmoInvF_Ertrag_inklEA_nachAufwand_versteuert_Vorjahr">#REF!</definedName>
    <definedName name="ImmoInvF_Ertrag_inlImmo_inklEA_nachAufwand">#REF!</definedName>
    <definedName name="ImmoInvF_Ertrag_versteuert_Vorjahr_abzglAufwendungen_inklEA_e">#REF!</definedName>
    <definedName name="ImmoInvF_Ertragsausgleich_Gewinnvortrag_ImmoInvF_Bewirtschaftungsgewinne_e">#REF!</definedName>
    <definedName name="ImmoInvF_Ertragsausgleich_Gewinnvortrag_ImmoInvF_WPundLiquiditaetsgewinne_e">#REF!</definedName>
    <definedName name="ImmoInvF_Gewinnvortrag_ImmoInvF_Aufwertungsgewinne_e">#REF!</definedName>
    <definedName name="ImmoInvF_Gewinnvortrag_ImmoInvF_Bewirtschaftungsgewinne_e">#REF!</definedName>
    <definedName name="ImmoInvF_Gewinnvortrag_ImmoInvF_Bewirtschaftungsgewinne_inklEA">#REF!</definedName>
    <definedName name="ImmoInvF_Gewinnvortrag_ImmoInvF_WPundLiquiditaetsgewinne_e">#REF!</definedName>
    <definedName name="ImmoInvF_Gewinnvortrag_ImmoInvF_WPundLiquiditaetsgewinne_inklEA">#REF!</definedName>
    <definedName name="ImmoInvF_Immobiliengewinneausl_DBAbefreit_nachAufwand">#REF!</definedName>
    <definedName name="ImmoInvF_Immobiliengewinneausl_nichtDBAbefreit_nachAufwand">#REF!</definedName>
    <definedName name="ImmoInvF_Immobiliengewinneausl_nichtDBAbefreit_nachAufwand_nachSteuern">#REF!</definedName>
    <definedName name="ImmoInvF_Jahresgewinn_ImmoInvF">#REF!</definedName>
    <definedName name="ImmoInvF_mit_auslaendischen_Ertraegen_verrechenbarer_Saldo_inlaendische_Immobilienertraege_und_Wertpapier_Liquiditaetsgewinne">#REF!</definedName>
    <definedName name="ImmoInvF_Personensteuern_Aufwertungsgewinne_ImmoInvF_DBAbefreit_e">#REF!</definedName>
    <definedName name="ImmoInvF_Personensteuern_Aufwertungsgewinne_ImmoInvF_nichtDBAbefreit_e">#REF!</definedName>
    <definedName name="ImmoInvF_Personensteuern_Bewirtschaftungsgewinne_ImmoInvF_DBAbefreit_e">#REF!</definedName>
    <definedName name="ImmoInvF_Personensteuern_Bewirtschaftungsgewinne_ImmoInvF_nichtDBAbefreit_e">#REF!</definedName>
    <definedName name="ImmoInvF_Personensteuern_ImmoInvF">#REF!</definedName>
    <definedName name="ImmoInvF_Personensteuern_ImmoInvF_DBAbefreit">#REF!</definedName>
    <definedName name="ImmoInvF_Personensteuern_ImmoInvF_nichtDBAbefreit">#REF!</definedName>
    <definedName name="ImmoInvF_Quellensteuern_ImmoInvF_e">#REF!</definedName>
    <definedName name="ImmoInvF_Steuernausl_anrechenbar_Immobilien_e">#REF!</definedName>
    <definedName name="ImmoInvF_Wertpapier_und_Liquiditaetsgewinne_inklEA_e">#REF!</definedName>
    <definedName name="ImmoInvF_Wertpapier_und_Liquiditaetsgewinne_inklEA_nachAufwand">#REF!</definedName>
    <definedName name="imspshiprec">#REF!</definedName>
    <definedName name="inc">#REF!</definedName>
    <definedName name="incentive">#REF!</definedName>
    <definedName name="INCOME.STATEMENT">#REF!</definedName>
    <definedName name="INCOME.STATEMENT.DET">#REF!</definedName>
    <definedName name="INCOME_ADDS">#REF!,#REF!</definedName>
    <definedName name="INCOME_ADDS_002">#REF!,#REF!</definedName>
    <definedName name="INCOME_ADDS3">#REF!,#REF!</definedName>
    <definedName name="IncomeDistributed">#REF!</definedName>
    <definedName name="IncomeRemaining">#REF!</definedName>
    <definedName name="INCOMESTATE">#REF!</definedName>
    <definedName name="INCOMESTATEMENT">#REF!</definedName>
    <definedName name="incomestm">#REF!,#REF!,#REF!,#REF!,#REF!</definedName>
    <definedName name="increc">#REF!</definedName>
    <definedName name="INDEX">#REF!</definedName>
    <definedName name="InitCalcStatus">-4135</definedName>
    <definedName name="INR_ERI">#REF!</definedName>
    <definedName name="INR_ISIN">#REF!</definedName>
    <definedName name="INR_Share_CCY">#REF!</definedName>
    <definedName name="INR_Shareclass">#REF!</definedName>
    <definedName name="INR_SubFund">#REF!</definedName>
    <definedName name="ins">#REF!</definedName>
    <definedName name="InsRowStart01">#REF!</definedName>
    <definedName name="InsRowStart02">#REF!</definedName>
    <definedName name="InsRowStart03">#REF!</definedName>
    <definedName name="InsRowStart04">#REF!</definedName>
    <definedName name="InsRowStart05">#REF!</definedName>
    <definedName name="InsRowStart06">#REF!</definedName>
    <definedName name="InsRowStart07">#REF!</definedName>
    <definedName name="InsRowStart08">#REF!</definedName>
    <definedName name="InsRowStart09">#REF!</definedName>
    <definedName name="InsRowStart10">#REF!</definedName>
    <definedName name="INT">#REF!</definedName>
    <definedName name="int_web">#REF!</definedName>
    <definedName name="Interest_Income">#REF!</definedName>
    <definedName name="InterFund">#REF!</definedName>
    <definedName name="INV">#REF!</definedName>
    <definedName name="inv_consult">#REF!</definedName>
    <definedName name="Inv_data">#REF!</definedName>
    <definedName name="INV_MONTH_END">#REF!</definedName>
    <definedName name="Inv_names2">#REF!</definedName>
    <definedName name="INVESTABLEASSETS">#REF!</definedName>
    <definedName name="InvestHub">#REF!</definedName>
    <definedName name="InvestManager">#REF!</definedName>
    <definedName name="investor">#REF!</definedName>
    <definedName name="InvestSpecialist">#REF!</definedName>
    <definedName name="invinc">#REF!</definedName>
    <definedName name="IO_CUR_COL">1</definedName>
    <definedName name="IO_CUR_ROW">7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41171.8334722222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F">#REF!</definedName>
    <definedName name="irrec_vat">#REF!</definedName>
    <definedName name="ISO_COUNTRIES">#REF!</definedName>
    <definedName name="ISO_CURRENCIES">#REF!</definedName>
    <definedName name="ITLCHF">#REF!</definedName>
    <definedName name="j" localSheetId="5" hidden="1">#REF!</definedName>
    <definedName name="j" localSheetId="3" hidden="1">#REF!</definedName>
    <definedName name="j" localSheetId="4" hidden="1">#REF!</definedName>
    <definedName name="j" hidden="1">#REF!</definedName>
    <definedName name="Jahr_der_Meldung">#REF!</definedName>
    <definedName name="Jahresdaten_e">#REF!</definedName>
    <definedName name="January">#REF!</definedName>
    <definedName name="JAPAN">#REF!</definedName>
    <definedName name="JapanDebtMasterII">#REF!</definedName>
    <definedName name="jazz">#REF!</definedName>
    <definedName name="jfnhtdgck">#REF!</definedName>
    <definedName name="jgchbyh">#REF!</definedName>
    <definedName name="jhft">#REF!</definedName>
    <definedName name="jhserjh">#REF!</definedName>
    <definedName name="jj" localSheetId="5" hidden="1">#REF!</definedName>
    <definedName name="jj" localSheetId="3" hidden="1">#REF!</definedName>
    <definedName name="jj" localSheetId="4" hidden="1">#REF!</definedName>
    <definedName name="jj" hidden="1">#REF!</definedName>
    <definedName name="jmhd">#REF!</definedName>
    <definedName name="JP">#REF!</definedName>
    <definedName name="jpm_perf">#REF!</definedName>
    <definedName name="jpm_perf_weekly">#REF!</definedName>
    <definedName name="jpm_perf_weekly1">#REF!</definedName>
    <definedName name="jpm_perf1">#REF!</definedName>
    <definedName name="JPY">#REF!</definedName>
    <definedName name="JPYCAD">#REF!</definedName>
    <definedName name="JPYcashpaid">#REF!</definedName>
    <definedName name="JPYcashrecd">#REF!</definedName>
    <definedName name="JPYCHF">#REF!</definedName>
    <definedName name="JPYdivrecbl">#REF!</definedName>
    <definedName name="JPYEUR">#REF!</definedName>
    <definedName name="JPYexp">#REF!</definedName>
    <definedName name="JPYexppayable">#REF!</definedName>
    <definedName name="JPYFund">#REF!</definedName>
    <definedName name="JPYGBP">#REF!</definedName>
    <definedName name="JPYinc">#REF!</definedName>
    <definedName name="JPYJPY">#REF!</definedName>
    <definedName name="JPYNDZ">#REF!</definedName>
    <definedName name="JPYpayable">#REF!</definedName>
    <definedName name="JPYrecbl">#REF!</definedName>
    <definedName name="JPYSGD">#REF!</definedName>
    <definedName name="JPYUSD">#REF!</definedName>
    <definedName name="jtrs">#REF!</definedName>
    <definedName name="June_Mid_Mth">#REF!</definedName>
    <definedName name="June_Mid_Mth_">#REF!</definedName>
    <definedName name="JUSDFund">#REF!</definedName>
    <definedName name="K">#REF!</definedName>
    <definedName name="KEST_Ausschuettungen_gemeldet_e">#REF!</definedName>
    <definedName name="Key_Adjustment_SNA">#REF!</definedName>
    <definedName name="Key_Adjustment_SOP">#REF!</definedName>
    <definedName name="khk">#REF!</definedName>
    <definedName name="komisch" localSheetId="5" hidden="1">#REF!</definedName>
    <definedName name="komisch" localSheetId="3" hidden="1">#REF!</definedName>
    <definedName name="komisch" localSheetId="4" hidden="1">#REF!</definedName>
    <definedName name="komisch" hidden="1">#REF!</definedName>
    <definedName name="KRW">#REF!</definedName>
    <definedName name="ku">#REF!</definedName>
    <definedName name="l" localSheetId="5" hidden="1">#REF!</definedName>
    <definedName name="l" localSheetId="3" hidden="1">#REF!</definedName>
    <definedName name="l" localSheetId="4" hidden="1">#REF!</definedName>
    <definedName name="l" hidden="1">#REF!</definedName>
    <definedName name="Langue">#REF!</definedName>
    <definedName name="Langue_du_rapport">#REF!</definedName>
    <definedName name="last_year_cash">#REF!</definedName>
    <definedName name="LastRun">#REF!</definedName>
    <definedName name="LastRunStep1">#REF!</definedName>
    <definedName name="LastRunStep2">#REF!</definedName>
    <definedName name="LastRunStep3">#REF!</definedName>
    <definedName name="LastSum">#REF!</definedName>
    <definedName name="lcdpadminfee">#REF!</definedName>
    <definedName name="legal">#REF!</definedName>
    <definedName name="LegalBody">#REF!</definedName>
    <definedName name="LegalForm">#REF!</definedName>
    <definedName name="Length">#REF!</definedName>
    <definedName name="li">#REF!</definedName>
    <definedName name="LIABILITIES_DETAIL">#REF!</definedName>
    <definedName name="LIABILITIES_DETAIL_002">#REF!</definedName>
    <definedName name="LIABILITIES_DETAIL3">#REF!</definedName>
    <definedName name="lifu">#REF!</definedName>
    <definedName name="LignePreviousSNA">#REF!</definedName>
    <definedName name="LigneSNA">#REF!</definedName>
    <definedName name="LinkedArea1">#REF!</definedName>
    <definedName name="LinkedArea10">#REF!</definedName>
    <definedName name="LinkedArea11">#REF!</definedName>
    <definedName name="LinkedArea12">#REF!</definedName>
    <definedName name="LinkedArea13">#REF!</definedName>
    <definedName name="LinkedArea14">#REF!</definedName>
    <definedName name="LinkedArea15">#REF!</definedName>
    <definedName name="LinkedArea16">#REF!</definedName>
    <definedName name="LinkedArea17">#REF!</definedName>
    <definedName name="LinkedArea18">#REF!</definedName>
    <definedName name="LinkedArea2">#REF!</definedName>
    <definedName name="LinkedArea3">#REF!</definedName>
    <definedName name="LinkedArea4">#REF!</definedName>
    <definedName name="LinkedArea5">#REF!</definedName>
    <definedName name="LinkedArea6">#REF!</definedName>
    <definedName name="LinkedArea7">#REF!</definedName>
    <definedName name="LinkedArea8">#REF!</definedName>
    <definedName name="LinkedArea9">#REF!</definedName>
    <definedName name="LISTFUNDS">#REF!</definedName>
    <definedName name="ll" localSheetId="5" hidden="1">#REF!</definedName>
    <definedName name="ll" localSheetId="3" hidden="1">#REF!</definedName>
    <definedName name="ll" localSheetId="4" hidden="1">#REF!</definedName>
    <definedName name="ll" hidden="1">#REF!</definedName>
    <definedName name="llllllllll">#REF!</definedName>
    <definedName name="LOC">#REF!</definedName>
    <definedName name="location">#REF!</definedName>
    <definedName name="LOSSCARRYFORWARD.MA">#REF!</definedName>
    <definedName name="LOW">#REF!</definedName>
    <definedName name="LowerConstraint">#REF!</definedName>
    <definedName name="LowerElossConstraint">#REF!</definedName>
    <definedName name="ly_cash">#REF!</definedName>
    <definedName name="ly_odraft">#REF!</definedName>
    <definedName name="m">#N/A</definedName>
    <definedName name="MAAF">#REF!</definedName>
    <definedName name="MAAS">#REF!</definedName>
    <definedName name="MAIE">#REF!</definedName>
    <definedName name="Main_menu">#N/A</definedName>
    <definedName name="MAIN_PRINT_AREA">#REF!</definedName>
    <definedName name="MainDate">#REF!</definedName>
    <definedName name="MAINMENU">#REF!</definedName>
    <definedName name="managefee">#REF!</definedName>
    <definedName name="MANAGEMENT">#REF!</definedName>
    <definedName name="MANAGEMENT.FEE">#REF!</definedName>
    <definedName name="ManagementCompany">#REF!</definedName>
    <definedName name="Managers_Var">#N/A</definedName>
    <definedName name="Manfee">#N/A</definedName>
    <definedName name="mangfee">#REF!</definedName>
    <definedName name="Mangroup">#REF!</definedName>
    <definedName name="Mapping">#REF!</definedName>
    <definedName name="Mapping_MR">#REF!</definedName>
    <definedName name="Mapping_pictet">#REF!</definedName>
    <definedName name="Mapping_RP">#REF!</definedName>
    <definedName name="mapping_SSB">#REF!</definedName>
    <definedName name="MappingCheck">#REF!</definedName>
    <definedName name="MappingTB">#REF!</definedName>
    <definedName name="Margin">#REF!</definedName>
    <definedName name="MarketMaster">#REF!</definedName>
    <definedName name="MARQFunds">#REF!</definedName>
    <definedName name="marvar">#REF!</definedName>
    <definedName name="Master">#REF!</definedName>
    <definedName name="MasterFund">#REF!</definedName>
    <definedName name="Max_Eloss">#REF!</definedName>
    <definedName name="Max_Mkt_Moves">#REF!</definedName>
    <definedName name="MCHRealised">#REF!</definedName>
    <definedName name="MCHUnrealised">#REF!</definedName>
    <definedName name="medium">#REF!</definedName>
    <definedName name="MEDR">#REF!</definedName>
    <definedName name="MEMO41Batch">#REF!</definedName>
    <definedName name="Merge_ExRates">#REF!</definedName>
    <definedName name="MergerOpp">#REF!</definedName>
    <definedName name="message_variables" localSheetId="5">#REF!,#REF!,#REF!</definedName>
    <definedName name="message_variables" localSheetId="3">#REF!,#REF!,#REF!</definedName>
    <definedName name="message_variables" localSheetId="4">#REF!,#REF!,#REF!</definedName>
    <definedName name="message_variables">#REF!,#REF!,#REF!</definedName>
    <definedName name="METEOROPPII">#REF!</definedName>
    <definedName name="METF">#REF!</definedName>
    <definedName name="METO">#REF!</definedName>
    <definedName name="METOMJPY">#REF!</definedName>
    <definedName name="METOMUSD">#REF!</definedName>
    <definedName name="MGLBPostingsAccount">#REF!</definedName>
    <definedName name="MGMT_FEE_AND_ADMIN_FEE">#REF!</definedName>
    <definedName name="MgmtApproach">#REF!</definedName>
    <definedName name="Mid_NAV1">#REF!</definedName>
    <definedName name="MidOceanPool">#REF!</definedName>
    <definedName name="Min_Eloss">#REF!</definedName>
    <definedName name="mittel">#REF!</definedName>
    <definedName name="MKT_ANALYSIS">#REF!</definedName>
    <definedName name="Mkt_Moves">#REF!</definedName>
    <definedName name="Mkt_Value_Consolidated">#REF!</definedName>
    <definedName name="MktValue">#REF!</definedName>
    <definedName name="mld_bond_int_rcble">#REF!</definedName>
    <definedName name="mld_bond_int_rcble_ly">#REF!</definedName>
    <definedName name="mld_bs_current_assets">#REF!</definedName>
    <definedName name="mld_bs_current_liabilities">#REF!</definedName>
    <definedName name="mld_bslong">#REF!</definedName>
    <definedName name="mld_bsshort">#REF!</definedName>
    <definedName name="mld_cfs_total">#REF!</definedName>
    <definedName name="mld_change_in_net_assets_scna">#REF!</definedName>
    <definedName name="mld_chg_net_assets_ops">#REF!</definedName>
    <definedName name="mld_def_inc">#REF!</definedName>
    <definedName name="mld_def_inc_ly">#REF!</definedName>
    <definedName name="mld_equaln_paid">#REF!</definedName>
    <definedName name="mld_equan_recd">#REF!</definedName>
    <definedName name="mld_fwd_gain">#REF!</definedName>
    <definedName name="mld_fwd_gain_ly">#REF!</definedName>
    <definedName name="mld_fwd_loss">#REF!</definedName>
    <definedName name="mld_fwd_loss_ly">#REF!</definedName>
    <definedName name="mld_longcost_ly">#REF!</definedName>
    <definedName name="mld_longcost_note">#REF!</definedName>
    <definedName name="mld_longmv_ly">#REF!</definedName>
    <definedName name="mld_longmv_note">#REF!</definedName>
    <definedName name="mld_mvmt_def_inc">#REF!</definedName>
    <definedName name="mld_mvmt_fwds_ops">#REF!</definedName>
    <definedName name="mld_mvmt_unrealised_ops">#REF!</definedName>
    <definedName name="mld_mvt_acc_exps">#REF!</definedName>
    <definedName name="mld_mvt_acc_inc">#REF!</definedName>
    <definedName name="mld_nav_bs">#REF!</definedName>
    <definedName name="mld_nav_scna">#REF!</definedName>
    <definedName name="mld_nav_topbs">#REF!</definedName>
    <definedName name="mld_nca_cash">#REF!</definedName>
    <definedName name="mld_nca_overdraft">#REF!</definedName>
    <definedName name="mld_net_current_assets">#REF!</definedName>
    <definedName name="mld_net_inc_cfs">#REF!</definedName>
    <definedName name="mld_net_inc_ops">#REF!</definedName>
    <definedName name="mld_notes_cash">#REF!</definedName>
    <definedName name="mld_notes_cash_change">#REF!</definedName>
    <definedName name="mld_notes_current_assets">#REF!</definedName>
    <definedName name="mld_notes_current_liabilities">#REF!</definedName>
    <definedName name="mld_other_crs">#REF!</definedName>
    <definedName name="mld_other_crs_ly">#REF!</definedName>
    <definedName name="mld_other_drs">#REF!</definedName>
    <definedName name="mld_other_drs_ly">#REF!</definedName>
    <definedName name="mld_other_exps_notes">#REF!</definedName>
    <definedName name="mld_other_exps_ops">#REF!</definedName>
    <definedName name="mld_reds_pble">#REF!</definedName>
    <definedName name="mld_reds_pble_ly">#REF!</definedName>
    <definedName name="mld_shortmv_note">#REF!</definedName>
    <definedName name="mld_shs_issued">#REF!</definedName>
    <definedName name="mld_shs_issued_cash">#REF!</definedName>
    <definedName name="mld_shs_rdmd">#REF!</definedName>
    <definedName name="mld_shs_rdmd_cash">#REF!</definedName>
    <definedName name="mld_subs_adv">#REF!</definedName>
    <definedName name="mld_subs_adv_ly">#REF!</definedName>
    <definedName name="mld_subs_rcble">#REF!</definedName>
    <definedName name="mld_subs_recble_ly">#REF!</definedName>
    <definedName name="mn">#REF!</definedName>
    <definedName name="MNA">#REF!</definedName>
    <definedName name="MNAV">#REF!</definedName>
    <definedName name="MNV">#REF!</definedName>
    <definedName name="Module1.To_main_menu">#N/A</definedName>
    <definedName name="Module1.To_printing_menu">#N/A</definedName>
    <definedName name="MONTH">#REF!</definedName>
    <definedName name="Monthly_Figures">#REF!</definedName>
    <definedName name="Months">#REF!</definedName>
    <definedName name="MorningPeerCat">#REF!</definedName>
    <definedName name="Movements">#REF!,#REF!</definedName>
    <definedName name="MRE">#REF!</definedName>
    <definedName name="ms">#REF!</definedName>
    <definedName name="msci_perf">#REF!</definedName>
    <definedName name="msci_perf_weekly">#REF!</definedName>
    <definedName name="msci_perf_weekly1">#REF!</definedName>
    <definedName name="msci_perf1">#REF!</definedName>
    <definedName name="MSI">#REF!</definedName>
    <definedName name="MSII">#REF!</definedName>
    <definedName name="MSIIII">#REF!</definedName>
    <definedName name="mukj">#REF!</definedName>
    <definedName name="MV_Table">#REF!</definedName>
    <definedName name="MvtEdam">#REF!</definedName>
    <definedName name="mydate">#REF!</definedName>
    <definedName name="MyFinstats">#REF!</definedName>
    <definedName name="MyFinstats2">#REF!</definedName>
    <definedName name="MYLIST">#REF!</definedName>
    <definedName name="MyNarratives">#REF!</definedName>
    <definedName name="mynarratives1">#REF!</definedName>
    <definedName name="MyNarratives1A">#REF!</definedName>
    <definedName name="MyNarratives1b">#REF!</definedName>
    <definedName name="MyNarratives1C">#REF!</definedName>
    <definedName name="MyNarratives2.1">#REF!</definedName>
    <definedName name="MyNarratives3">#REF!</definedName>
    <definedName name="MyNarratives4">#REF!</definedName>
    <definedName name="MyNarratives5">#REF!</definedName>
    <definedName name="MyNarratives6">#REF!</definedName>
    <definedName name="MyNarrativesAA">#REF!</definedName>
    <definedName name="MyNarrativesAWS2">#REF!</definedName>
    <definedName name="MyNarrativesAWS2EUR">#REF!</definedName>
    <definedName name="MyNarrativesDMS2">#REF!</definedName>
    <definedName name="MyNarrativesOES2">#REF!</definedName>
    <definedName name="n">#REF!,#REF!,#REF!,#REF!,#REF!</definedName>
    <definedName name="na">#REF!</definedName>
    <definedName name="NAM">#REF!</definedName>
    <definedName name="name">#REF!</definedName>
    <definedName name="namea">#REF!</definedName>
    <definedName name="nameb">#REF!</definedName>
    <definedName name="namec">#REF!</definedName>
    <definedName name="nameD">#REF!</definedName>
    <definedName name="namee">#REF!</definedName>
    <definedName name="namef">#REF!</definedName>
    <definedName name="nameg">#REF!</definedName>
    <definedName name="nameh">#REF!</definedName>
    <definedName name="namei">#REF!</definedName>
    <definedName name="namej">#REF!</definedName>
    <definedName name="namek">#REF!</definedName>
    <definedName name="namel">#REF!</definedName>
    <definedName name="namem">#REF!</definedName>
    <definedName name="namen">#REF!</definedName>
    <definedName name="nameNumeric">#REF!</definedName>
    <definedName name="nameo">#REF!</definedName>
    <definedName name="namep">#REF!</definedName>
    <definedName name="nameq">#REF!</definedName>
    <definedName name="namer">#REF!</definedName>
    <definedName name="names">#REF!</definedName>
    <definedName name="Names2">#REF!</definedName>
    <definedName name="NameSNASOP">#REF!</definedName>
    <definedName name="namet">#REF!</definedName>
    <definedName name="nametest">#REF!</definedName>
    <definedName name="nameu">#REF!</definedName>
    <definedName name="namev">#REF!</definedName>
    <definedName name="namew">#REF!</definedName>
    <definedName name="namex">#REF!</definedName>
    <definedName name="namey">#REF!</definedName>
    <definedName name="namez">#REF!</definedName>
    <definedName name="Narratives_FS">#REF!</definedName>
    <definedName name="Narratives1">#REF!</definedName>
    <definedName name="Narratives12">#REF!</definedName>
    <definedName name="NarrativesA">#REF!</definedName>
    <definedName name="nav">#REF!</definedName>
    <definedName name="NAV.RECONCILATION">#REF!</definedName>
    <definedName name="NAV_002">#REF!</definedName>
    <definedName name="NAV_COVER_SHEET">#REF!</definedName>
    <definedName name="Nav_Listing_FundID">#REF!</definedName>
    <definedName name="Nav_Listing_TNA">#REF!</definedName>
    <definedName name="nav_perf">#REF!</definedName>
    <definedName name="nav_perf_weekly">#REF!</definedName>
    <definedName name="nav_perf_weekly1">#REF!</definedName>
    <definedName name="nav_perf_weekly2">#REF!</definedName>
    <definedName name="nav_perf1">#REF!</definedName>
    <definedName name="nav_perf2">#REF!</definedName>
    <definedName name="nav_rec">#REF!</definedName>
    <definedName name="NAV_SHEET_BEFORE_PERF_FEE">#REF!</definedName>
    <definedName name="NAV_Table">#REF!</definedName>
    <definedName name="NAVB">#REF!</definedName>
    <definedName name="NAVBASEFEES">#REF!</definedName>
    <definedName name="NAVCalcFreq">#REF!</definedName>
    <definedName name="NAVDATA">#REF!</definedName>
    <definedName name="navrec">#REF!</definedName>
    <definedName name="NAVSUM2">#REF!</definedName>
    <definedName name="NAVV">#REF!</definedName>
    <definedName name="NAVVV">#REF!</definedName>
    <definedName name="NbSelectedFiles">#REF!</definedName>
    <definedName name="nbvn">#REF!</definedName>
    <definedName name="ncal_bank_overdraft_etc">#REF!</definedName>
    <definedName name="ncal_bond_interest_receivable">#REF!</definedName>
    <definedName name="ncal_cash_at_bank_etc">#REF!</definedName>
    <definedName name="ncal_dividend_proposed">#REF!</definedName>
    <definedName name="ncal_forward_gain">#REF!</definedName>
    <definedName name="ncal_forward_loss">#REF!</definedName>
    <definedName name="ncal_net_assets_liabilities">#REF!</definedName>
    <definedName name="ncal_other_creditors">#REF!</definedName>
    <definedName name="ncal_other_debtors">#REF!</definedName>
    <definedName name="ncal_payable_from_brokers">#REF!</definedName>
    <definedName name="ncal_payable_to_brokers">#REF!</definedName>
    <definedName name="ncal_Pre_paid_incorporation_expenses">#REF!</definedName>
    <definedName name="ncal_redemptions_payable">#REF!</definedName>
    <definedName name="ncal_subs_in_advance">#REF!</definedName>
    <definedName name="ncal_subscriptions_receivable">#REF!</definedName>
    <definedName name="NET_ASSETS">#REF!</definedName>
    <definedName name="NET_ASSETS_002">#REF!</definedName>
    <definedName name="NET_ASSETS3">#REF!</definedName>
    <definedName name="Net_liabilities">#REF!</definedName>
    <definedName name="netopp">#REF!</definedName>
    <definedName name="NeutralEUR">#REF!</definedName>
    <definedName name="new" localSheetId="5" hidden="1">#REF!</definedName>
    <definedName name="new" localSheetId="3" hidden="1">#REF!</definedName>
    <definedName name="new" localSheetId="4" hidden="1">#REF!</definedName>
    <definedName name="new" hidden="1">#REF!</definedName>
    <definedName name="New_Assets">#REF!,#REF!</definedName>
    <definedName name="New_Expenses">#REF!,#REF!</definedName>
    <definedName name="New_Income">#REF!,#REF!</definedName>
    <definedName name="New_Liabilities">#REF!,#REF!</definedName>
    <definedName name="New_Loss">#REF!</definedName>
    <definedName name="New_Loss_3yr">#REF!</definedName>
    <definedName name="New_Num_Sims">#REF!</definedName>
    <definedName name="New_Realized">#REF!,#REF!</definedName>
    <definedName name="NF">#REF!</definedName>
    <definedName name="ngfsj">#REF!</definedName>
    <definedName name="ngj">#REF!</definedName>
    <definedName name="ngsr">#REF!</definedName>
    <definedName name="NLGCHF">#REF!</definedName>
    <definedName name="nm">#REF!</definedName>
    <definedName name="nme">#REF!</definedName>
    <definedName name="NOK">#REF!</definedName>
    <definedName name="NOKAUD">#REF!</definedName>
    <definedName name="NOKCAD">#REF!</definedName>
    <definedName name="NOKCHF">#REF!</definedName>
    <definedName name="NOKGBP">#REF!</definedName>
    <definedName name="NOKNOK">#REF!</definedName>
    <definedName name="NOKSEK">#REF!</definedName>
    <definedName name="NOKSGD">#REF!</definedName>
    <definedName name="note">#REF!</definedName>
    <definedName name="NotFound">#REF!</definedName>
    <definedName name="NSCC">#REF!</definedName>
    <definedName name="nte">#REF!</definedName>
    <definedName name="ntn">#REF!</definedName>
    <definedName name="ntrsh">#REF!</definedName>
    <definedName name="num">#REF!</definedName>
    <definedName name="Num_Sims">#REF!</definedName>
    <definedName name="NumberOfClasses">#REF!</definedName>
    <definedName name="nv">#REF!</definedName>
    <definedName name="OAGF">#REF!</definedName>
    <definedName name="OAST">#REF!</definedName>
    <definedName name="ODAG">#REF!</definedName>
    <definedName name="office">#REF!</definedName>
    <definedName name="OGF">#REF!</definedName>
    <definedName name="Ok">#REF!,#REF!</definedName>
    <definedName name="One">#REF!</definedName>
    <definedName name="OpeningBal">#REF!</definedName>
    <definedName name="OPERATIONS">#REF!</definedName>
    <definedName name="OPEXP">#REF!</definedName>
    <definedName name="ORGANIZATIONAL.COSTS">#REF!</definedName>
    <definedName name="Original">#REF!</definedName>
    <definedName name="overdraft_at_bank">#REF!</definedName>
    <definedName name="P">#REF!</definedName>
    <definedName name="PAGE1">#REF!</definedName>
    <definedName name="PAGE2">#REF!</definedName>
    <definedName name="PageNo">#REF!</definedName>
    <definedName name="PaOnly">#REF!</definedName>
    <definedName name="PAP">#REF!</definedName>
    <definedName name="Parent">#REF!</definedName>
    <definedName name="PARM_Account">#REF!</definedName>
    <definedName name="PARM_Date">#REF!</definedName>
    <definedName name="PARM_From_Date">#REF!</definedName>
    <definedName name="PARM_IAMode">#REF!</definedName>
    <definedName name="PARM_Intent_Hide">#REF!</definedName>
    <definedName name="PARM_Link">#REF!</definedName>
    <definedName name="PARM_LongShort">#REF!</definedName>
    <definedName name="PARM_Periods">#REF!</definedName>
    <definedName name="PARM_Report_Type_Cons">#REF!</definedName>
    <definedName name="PARM_Rollup_Total_Return_Swaps">#REF!</definedName>
    <definedName name="PARM_Sec_Date_Hide">#REF!</definedName>
    <definedName name="PARM_Sec_Hide">#REF!</definedName>
    <definedName name="PARM_Sec_Qual_Hide">#REF!</definedName>
    <definedName name="PARM_Short_Incm_As_Exp">#REF!</definedName>
    <definedName name="PARM_Source">#REF!</definedName>
    <definedName name="PARM_Time">#REF!</definedName>
    <definedName name="PARM_To_Date">#REF!</definedName>
    <definedName name="PARM_UK">#REF!</definedName>
    <definedName name="PARM_ViewDesc">#REF!</definedName>
    <definedName name="PARM_Z_MultiPeriodReport">#REF!</definedName>
    <definedName name="ParTot">#REF!</definedName>
    <definedName name="Path1">#REF!</definedName>
    <definedName name="Path2">#REF!</definedName>
    <definedName name="Path3">#REF!</definedName>
    <definedName name="Path4">#REF!</definedName>
    <definedName name="payble">#REF!</definedName>
    <definedName name="Payroll">#REF!</definedName>
    <definedName name="PCC">#REF!</definedName>
    <definedName name="PDate">#REF!</definedName>
    <definedName name="PEDATE">#REF!</definedName>
    <definedName name="PEG">#REF!</definedName>
    <definedName name="PENDEUR">#REF!</definedName>
    <definedName name="PENDEURO">#REF!</definedName>
    <definedName name="PENDSTG">#REF!</definedName>
    <definedName name="PENDUSD">#REF!</definedName>
    <definedName name="PEO">#REF!</definedName>
    <definedName name="PER.FEE.CAPITAL.BASE">#REF!</definedName>
    <definedName name="Perf_IsinCode">#REF!</definedName>
    <definedName name="PERFA">#REF!</definedName>
    <definedName name="PERFB">#REF!</definedName>
    <definedName name="PERFC">#REF!</definedName>
    <definedName name="PERFD">#REF!</definedName>
    <definedName name="PERFE">#REF!</definedName>
    <definedName name="perfee">#REF!</definedName>
    <definedName name="perffactor">#REF!</definedName>
    <definedName name="perffee">#REF!</definedName>
    <definedName name="perform">#REF!</definedName>
    <definedName name="perform_gross">#REF!</definedName>
    <definedName name="perform_net">#REF!</definedName>
    <definedName name="PERFORMANCE">#REF!</definedName>
    <definedName name="PERFORMANCE.FEE">#REF!</definedName>
    <definedName name="PERFORMANCE_FEE">#REF!</definedName>
    <definedName name="PerformanceChecks">#REF!</definedName>
    <definedName name="Perim">#REF!</definedName>
    <definedName name="PERIOD">#REF!</definedName>
    <definedName name="Period.Choice">"Drop Down 6"</definedName>
    <definedName name="PeriodEnd">#REF!</definedName>
    <definedName name="PFG">#REF!</definedName>
    <definedName name="pfic">#REF!</definedName>
    <definedName name="PGF">#REF!</definedName>
    <definedName name="pl">#REF!</definedName>
    <definedName name="PMLocation">#REF!</definedName>
    <definedName name="PMName">#REF!</definedName>
    <definedName name="PMO">#REF!</definedName>
    <definedName name="PMO.">#REF!</definedName>
    <definedName name="PNA">#REF!</definedName>
    <definedName name="PNE">#REF!</definedName>
    <definedName name="PnL">#REF!</definedName>
    <definedName name="PnLEqual">#REF!</definedName>
    <definedName name="po">#REF!</definedName>
    <definedName name="poo">#REF!</definedName>
    <definedName name="POOL">#REF!</definedName>
    <definedName name="PORT">#REF!</definedName>
    <definedName name="Port_download">#REF!</definedName>
    <definedName name="Port_download2">#REF!</definedName>
    <definedName name="PortDist">#REF!</definedName>
    <definedName name="Portfolio">#REF!</definedName>
    <definedName name="Portfolio_Yield">#REF!</definedName>
    <definedName name="portfolio2">#REF!</definedName>
    <definedName name="PORTT">#REF!</definedName>
    <definedName name="post">#REF!</definedName>
    <definedName name="POSTDATE">#REF!</definedName>
    <definedName name="Postingjournals">#REF!</definedName>
    <definedName name="POSTTYPE">#REF!</definedName>
    <definedName name="POTT">#REF!</definedName>
    <definedName name="POW">#REF!</definedName>
    <definedName name="ppp">#REF!</definedName>
    <definedName name="pppppp" localSheetId="5" hidden="1">#REF!</definedName>
    <definedName name="pppppp" localSheetId="3" hidden="1">#REF!</definedName>
    <definedName name="pppppp" localSheetId="4" hidden="1">#REF!</definedName>
    <definedName name="pppppp" hidden="1">#REF!</definedName>
    <definedName name="pps">#REF!</definedName>
    <definedName name="PRASANT">#REF!</definedName>
    <definedName name="Prepa_Coeff_TF_NON_TRANSP_IP">#REF!</definedName>
    <definedName name="PreviousDate">#REF!</definedName>
    <definedName name="PricePartCCY">#REF!</definedName>
    <definedName name="Print_All">#N/A</definedName>
    <definedName name="Print_All_Sheets">#N/A</definedName>
    <definedName name="_xlnm.Print_Area" localSheetId="2">'Reportable Income calc OUT'!$B$2:$J$187</definedName>
    <definedName name="_xlnm.Print_Area" localSheetId="0">'reportable income report'!$A$1:$BC$213</definedName>
    <definedName name="_xlnm.Print_Area">#REF!,#REF!</definedName>
    <definedName name="Print_Area_MI">#REF!</definedName>
    <definedName name="Print_Selected_Sheets">#N/A</definedName>
    <definedName name="Print_Selection">#N/A</definedName>
    <definedName name="_xlnm.Print_Titles" localSheetId="2">'Reportable Income calc OUT'!$B:$D</definedName>
    <definedName name="Printing_menu">#N/A</definedName>
    <definedName name="Printing_Selection">#N/A</definedName>
    <definedName name="Prior_Net_Assets">#REF!</definedName>
    <definedName name="PriorRFS">#REF!</definedName>
    <definedName name="ProductManager">#REF!</definedName>
    <definedName name="ProductType">#REF!</definedName>
    <definedName name="PROFALLOC">#REF!</definedName>
    <definedName name="PROFIT">#REF!</definedName>
    <definedName name="Program_End">#REF!</definedName>
    <definedName name="Program_Start">#REF!</definedName>
    <definedName name="ProRataDDIPath">#REF!</definedName>
    <definedName name="ProRataDestPath">#REF!</definedName>
    <definedName name="ProRataTaxDep">#REF!</definedName>
    <definedName name="ProRataWHT">#REF!</definedName>
    <definedName name="prt">#REF!</definedName>
    <definedName name="pshipinterest">#REF!</definedName>
    <definedName name="PTF_Accounts">#REF!</definedName>
    <definedName name="PTF_Cost">#REF!</definedName>
    <definedName name="PTF_MktValue">#REF!</definedName>
    <definedName name="pub">#REF!</definedName>
    <definedName name="pubs">#REF!</definedName>
    <definedName name="Purchases">#REF!</definedName>
    <definedName name="qq">#REF!</definedName>
    <definedName name="qqq">#REF!</definedName>
    <definedName name="qqqq">#REF!</definedName>
    <definedName name="qqqqqqqqqqqqqqqqqqqqqqqqq">#REF!</definedName>
    <definedName name="QuantityPart">#REF!</definedName>
    <definedName name="RANGE">#REF!</definedName>
    <definedName name="Range_SOP">#REF!</definedName>
    <definedName name="rATE">#REF!</definedName>
    <definedName name="RATE99">#REF!</definedName>
    <definedName name="RateCHFtoEUR">#REF!</definedName>
    <definedName name="RateEURtoEUR">1</definedName>
    <definedName name="RateJPYtoEUR">#REF!</definedName>
    <definedName name="RATEPY">#REF!</definedName>
    <definedName name="Rates">#REF!</definedName>
    <definedName name="RateUSDtoEUR">#REF!</definedName>
    <definedName name="RDate">#REF!</definedName>
    <definedName name="REAL_FX_GL_DETAIL">#REF!</definedName>
    <definedName name="realised_profits_less_losses">#REF!</definedName>
    <definedName name="REALIZED_FX_CAPITAL">#REF!</definedName>
    <definedName name="ReasonList">#REF!</definedName>
    <definedName name="Rec">#REF!</definedName>
    <definedName name="REC_Div">#REF!</definedName>
    <definedName name="REC_INV">#REF!</definedName>
    <definedName name="REC_PnL">#REF!</definedName>
    <definedName name="recble">#REF!</definedName>
    <definedName name="RECO">#REF!</definedName>
    <definedName name="recomputed" localSheetId="6" hidden="1">{#N/A,#N/A,FALSE,"partners cap summ"}</definedName>
    <definedName name="recomputed" hidden="1">{#N/A,#N/A,FALSE,"partners cap summ"}</definedName>
    <definedName name="_xlnm.Recorder">#REF!</definedName>
    <definedName name="Reeval_Dividend">#REF!</definedName>
    <definedName name="Reeval_Red">#REF!</definedName>
    <definedName name="Reeval_Sub">#REF!</definedName>
    <definedName name="Reeval_TNA">#REF!</definedName>
    <definedName name="RefPreviousSNA">#REF!</definedName>
    <definedName name="REFRESH_SUB_CLASS">#REF!</definedName>
    <definedName name="RefSNA">#REF!</definedName>
    <definedName name="Region">#REF!</definedName>
    <definedName name="Regions">#REF!</definedName>
    <definedName name="rent">#REF!</definedName>
    <definedName name="RepFees">#REF!</definedName>
    <definedName name="REPORT">#REF!</definedName>
    <definedName name="Report.Sheet.List" localSheetId="6">OFFSET([0]!Report.Sheet.List.Top,0,0,[0]!Report.Sheet.Count,1)</definedName>
    <definedName name="Report.Sheet.List" localSheetId="2">OFFSET([0]!Report.Sheet.List.Top,0,0,[0]!Report.Sheet.Count,1)</definedName>
    <definedName name="Report.Sheet.List" localSheetId="0">OFFSET([0]!Report.Sheet.List.Top,0,0,[0]!Report.Sheet.Count,1)</definedName>
    <definedName name="Report.Sheet.List">OFFSET([0]!Report.Sheet.List.Top,0,0,[0]!Report.Sheet.Count,1)</definedName>
    <definedName name="Report.Sheet.Selected" localSheetId="6">OFFSET([0]!Report.Sheet.Selected.Top,0,0,[0]!Report.Sheet.Count,1)</definedName>
    <definedName name="Report.Sheet.Selected" localSheetId="2">OFFSET([0]!Report.Sheet.Selected.Top,0,0,[0]!Report.Sheet.Count,1)</definedName>
    <definedName name="Report.Sheet.Selected" localSheetId="0">OFFSET([0]!Report.Sheet.Selected.Top,0,0,[0]!Report.Sheet.Count,1)</definedName>
    <definedName name="Report.Sheet.Selected">OFFSET([0]!Report.Sheet.Selected.Top,0,0,[0]!Report.Sheet.Count,1)</definedName>
    <definedName name="Report.Type.List" localSheetId="6">OFFSET([0]!Report.Type.List.Top,0,0,[0]!Report.Type.Count,1)</definedName>
    <definedName name="Report.Type.List" localSheetId="2">OFFSET([0]!Report.Type.List.Top,0,0,[0]!Report.Type.Count,1)</definedName>
    <definedName name="Report.Type.List" localSheetId="0">OFFSET([0]!Report.Type.List.Top,0,0,[0]!Report.Type.Count,1)</definedName>
    <definedName name="Report.Type.List">OFFSET([0]!Report.Type.List.Top,0,0,[0]!Report.Type.Count,1)</definedName>
    <definedName name="Report.Type.Selected" localSheetId="6">OFFSET([0]!Report.Type.Selected.Top,0,0,[0]!Report.Type.Count,1)</definedName>
    <definedName name="Report.Type.Selected" localSheetId="2">OFFSET([0]!Report.Type.Selected.Top,0,0,[0]!Report.Type.Count,1)</definedName>
    <definedName name="Report.Type.Selected" localSheetId="0">OFFSET([0]!Report.Type.Selected.Top,0,0,[0]!Report.Type.Count,1)</definedName>
    <definedName name="Report.Type.Selected">OFFSET([0]!Report.Type.Selected.Top,0,0,[0]!Report.Type.Count,1)</definedName>
    <definedName name="Report_Date">#REF!</definedName>
    <definedName name="report_type_Summary">#REF!</definedName>
    <definedName name="ReportDate">#REF!</definedName>
    <definedName name="REPORTING_DIV">#REF!</definedName>
    <definedName name="ReportRange">#REF!</definedName>
    <definedName name="resp">#REF!</definedName>
    <definedName name="RetainDeleteLogic">#REF!</definedName>
    <definedName name="revenue">#REF!</definedName>
    <definedName name="RG1_False">#REF!</definedName>
    <definedName name="RG2_False">#REF!</definedName>
    <definedName name="rgergd">#REF!</definedName>
    <definedName name="RI_CCY_Exchange">#REF!</definedName>
    <definedName name="RI_Close_Date">#REF!</definedName>
    <definedName name="RI_Close_Shares" localSheetId="6">#REF!</definedName>
    <definedName name="RI_Close_Shares" localSheetId="2">'Reportable Income calc OUT'!$142:$142</definedName>
    <definedName name="RI_Close_Shares">#REF!</definedName>
    <definedName name="RI_Eqn" localSheetId="6">#REF!</definedName>
    <definedName name="RI_Eqn" localSheetId="2">'Reportable Income calc OUT'!$55:$55</definedName>
    <definedName name="RI_Eqn">#REF!</definedName>
    <definedName name="RI_ERI">#REF!</definedName>
    <definedName name="RI_ERIPerUnit">#REF!</definedName>
    <definedName name="RI_Fund_CCY">#REF!</definedName>
    <definedName name="RI_GrossERI">#REF!</definedName>
    <definedName name="RI_ISIN" localSheetId="6">#REF!</definedName>
    <definedName name="RI_ISIN" localSheetId="2">'Reportable Income calc OUT'!$8:$8</definedName>
    <definedName name="RI_ISIN">#REF!</definedName>
    <definedName name="RI_Open_Date">#REF!</definedName>
    <definedName name="RI_Reg64">#REF!</definedName>
    <definedName name="RI_Reg65">#REF!</definedName>
    <definedName name="RI_RI_SubFundCcy">#REF!</definedName>
    <definedName name="RI_Share_CCY">#REF!</definedName>
    <definedName name="RI_Shareclass">#REF!</definedName>
    <definedName name="RI_SubFund">#REF!</definedName>
    <definedName name="RI_TCI">#REF!</definedName>
    <definedName name="RI_TotalDist">#REF!</definedName>
    <definedName name="rndfct">#REF!</definedName>
    <definedName name="rngApportionment" hidden="1">#REF!</definedName>
    <definedName name="rngCurrency">#REF!</definedName>
    <definedName name="rngDistribution">#REF!</definedName>
    <definedName name="rngFromDate">#REF!</definedName>
    <definedName name="rngRegulation" hidden="1">#REF!</definedName>
    <definedName name="rngReportingNonReporting">#REF!</definedName>
    <definedName name="rngStructureOptions">#REF!</definedName>
    <definedName name="rngToDate">#REF!</definedName>
    <definedName name="rngYesNo" hidden="1">#REF!</definedName>
    <definedName name="roll">#REF!</definedName>
    <definedName name="ror">#REF!</definedName>
    <definedName name="ROUNDCELL">#REF!</definedName>
    <definedName name="RptCodes">#REF!</definedName>
    <definedName name="rr" localSheetId="5" hidden="1">#REF!</definedName>
    <definedName name="rr" localSheetId="3" hidden="1">#REF!</definedName>
    <definedName name="rr" localSheetId="4" hidden="1">#REF!</definedName>
    <definedName name="rr" hidden="1">#REF!</definedName>
    <definedName name="rrmf">#N/A</definedName>
    <definedName name="rtwb">#REF!</definedName>
    <definedName name="Rueckerstattete_auslQuSt_Vorjahre_e">#REF!</definedName>
    <definedName name="S">#REF!</definedName>
    <definedName name="Saldierte_Substanzgewinne_Altemissionen_final">#REF!</definedName>
    <definedName name="Saldierte_Substanzgewinne_final_inkl_Altemissionen">#REF!</definedName>
    <definedName name="Saldierte_Substanzgewinne_Verluste_inklEA">#REF!</definedName>
    <definedName name="Saldierte_Substanzgewinne_Verluste_inklEA_abzgl_Aufwandueberhang">#REF!</definedName>
    <definedName name="Saldierte_Substanzgewinne_Verluste_inklEA_abzgl_Aufwandueberhang_abzgl_Verlustvortrag_InvFG1993_25vH">#REF!</definedName>
    <definedName name="Saldierte_Substanzgewinne_Verluste_inklEA_abzgl_Aufwandueberhang_abzgl_Verlustvortrag_InvFG1993_25vH_abzgl_Verlustvortrag">#REF!</definedName>
    <definedName name="Saldierte_Substanzgewinne_Verluste_inklEA_Schachtelbeteiligungen_abzgl_Aufwandueberhang">#REF!</definedName>
    <definedName name="Saldierte_Substanzgewinne_Verluste_Schachtelbeteiligungen_inklEA">#REF!</definedName>
    <definedName name="Sales">#REF!</definedName>
    <definedName name="SavingsPlan">#REF!</definedName>
    <definedName name="SC">#REF!</definedName>
    <definedName name="SCNA" localSheetId="6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SCNA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sdf" localSheetId="5" hidden="1">#REF!</definedName>
    <definedName name="sdf" localSheetId="3" hidden="1">#REF!</definedName>
    <definedName name="sdf" localSheetId="4" hidden="1">#REF!</definedName>
    <definedName name="sdf" hidden="1">#REF!</definedName>
    <definedName name="sdgag">#REF!</definedName>
    <definedName name="seab" localSheetId="6" hidden="1">{#N/A,#N/A,FALSE,"BGT Total";#N/A,#N/A,FALSE,"BGT INC";#N/A,#N/A,FALSE,"BGT EXP";#N/A,#N/A,FALSE,"BGT Perf"}</definedName>
    <definedName name="seab" hidden="1">{#N/A,#N/A,FALSE,"BGT Total";#N/A,#N/A,FALSE,"BGT INC";#N/A,#N/A,FALSE,"BGT EXP";#N/A,#N/A,FALSE,"BGT Perf"}</definedName>
    <definedName name="seab_1" localSheetId="6" hidden="1">{#N/A,#N/A,FALSE,"BGT Total";#N/A,#N/A,FALSE,"BGT INC";#N/A,#N/A,FALSE,"BGT EXP";#N/A,#N/A,FALSE,"BGT Perf"}</definedName>
    <definedName name="seab_1" hidden="1">{#N/A,#N/A,FALSE,"BGT Total";#N/A,#N/A,FALSE,"BGT INC";#N/A,#N/A,FALSE,"BGT EXP";#N/A,#N/A,FALSE,"BGT Perf"}</definedName>
    <definedName name="seand" localSheetId="6" hidden="1">{#N/A,#N/A,FALSE,"P&amp;L(VAR)"}</definedName>
    <definedName name="seand" hidden="1">{#N/A,#N/A,FALSE,"P&amp;L(VAR)"}</definedName>
    <definedName name="seand_1" localSheetId="6" hidden="1">{#N/A,#N/A,FALSE,"P&amp;L(VAR)"}</definedName>
    <definedName name="seand_1" hidden="1">{#N/A,#N/A,FALSE,"P&amp;L(VAR)"}</definedName>
    <definedName name="SEC">#REF!</definedName>
    <definedName name="SEC_CASH_REC">#REF!</definedName>
    <definedName name="sec_rec">#REF!</definedName>
    <definedName name="SecDate">#REF!</definedName>
    <definedName name="Second">#REF!</definedName>
    <definedName name="SecQual">#REF!</definedName>
    <definedName name="securities">#REF!</definedName>
    <definedName name="SECURITY_CONTINUITY_SCHEDULE">#REF!</definedName>
    <definedName name="SECVAL">#REF!</definedName>
    <definedName name="SECVAL_002">#REF!</definedName>
    <definedName name="SECVAL3">#REF!</definedName>
    <definedName name="sedol">#REF!</definedName>
    <definedName name="SEDOLNO">#REF!</definedName>
    <definedName name="SEK">#REF!</definedName>
    <definedName name="SEKAUD">#REF!</definedName>
    <definedName name="SEKCAD">#REF!</definedName>
    <definedName name="SEKCHF">#REF!</definedName>
    <definedName name="SEKGBP">#REF!</definedName>
    <definedName name="SEKNOK">#REF!</definedName>
    <definedName name="SEKSEK">#REF!</definedName>
    <definedName name="SEKSGD">#REF!</definedName>
    <definedName name="SELECT_ASSET">#REF!</definedName>
    <definedName name="Select_Report">#N/A</definedName>
    <definedName name="Selection">#REF!</definedName>
    <definedName name="Selection2">#REF!</definedName>
    <definedName name="SELZPOOL">#REF!</definedName>
    <definedName name="SETTDATE">#REF!</definedName>
    <definedName name="SettleDate">#REF!</definedName>
    <definedName name="Seuil">#REF!</definedName>
    <definedName name="SF001Currency">#REF!</definedName>
    <definedName name="SF001CYTB">#REF!</definedName>
    <definedName name="SF001Mapping">#REF!</definedName>
    <definedName name="SF001Name">#REF!</definedName>
    <definedName name="SF001NAV">#REF!</definedName>
    <definedName name="SF002CYTB">#REF!</definedName>
    <definedName name="SF002Mapping">#REF!</definedName>
    <definedName name="SF002NAV">#REF!</definedName>
    <definedName name="SF002PYTB">#REF!</definedName>
    <definedName name="SF003Currency">#REF!</definedName>
    <definedName name="SF003CYTB">#REF!</definedName>
    <definedName name="SF003Mapping">#REF!</definedName>
    <definedName name="SF003Name">#REF!</definedName>
    <definedName name="SF003NAV">#REF!</definedName>
    <definedName name="SF003PYTB">#REF!</definedName>
    <definedName name="SF004Currency">#REF!</definedName>
    <definedName name="SF004CYTB">#REF!</definedName>
    <definedName name="SF004Mapping">#REF!</definedName>
    <definedName name="SF004Name">#REF!</definedName>
    <definedName name="SF005CYTB">#REF!</definedName>
    <definedName name="SF005Mapping">#REF!</definedName>
    <definedName name="SF005Name">#REF!</definedName>
    <definedName name="SF006CYTB">#REF!</definedName>
    <definedName name="SF006Mapping">#REF!</definedName>
    <definedName name="SF006Name">#REF!</definedName>
    <definedName name="SF007CYTB">#REF!</definedName>
    <definedName name="SF007Mapping">#REF!</definedName>
    <definedName name="SF007Name">#REF!</definedName>
    <definedName name="SF008CYTB">#REF!</definedName>
    <definedName name="SF008Mapping">#REF!</definedName>
    <definedName name="SF008Name">#REF!</definedName>
    <definedName name="SF009CYTB">#REF!</definedName>
    <definedName name="SF009Mapping">#REF!</definedName>
    <definedName name="SF009Name">#REF!</definedName>
    <definedName name="SF010CYTB">#REF!</definedName>
    <definedName name="SF010Mapping">#REF!</definedName>
    <definedName name="SF010Name">#REF!</definedName>
    <definedName name="SF011CYTB">#REF!</definedName>
    <definedName name="SF011Mapping">#REF!</definedName>
    <definedName name="SF011Name">#REF!</definedName>
    <definedName name="SF012CYTB">#REF!</definedName>
    <definedName name="SF012Mapping">#REF!</definedName>
    <definedName name="SF012Name">#REF!</definedName>
    <definedName name="SF013Name">#REF!</definedName>
    <definedName name="SF014Name">#REF!</definedName>
    <definedName name="SF015Name">#REF!</definedName>
    <definedName name="SF016Name">#REF!</definedName>
    <definedName name="SF017Name">#REF!</definedName>
    <definedName name="SF018Name">#REF!</definedName>
    <definedName name="SF019Name">#REF!</definedName>
    <definedName name="SF020Name">#REF!</definedName>
    <definedName name="SF021Name">#REF!</definedName>
    <definedName name="SF022Name">#REF!</definedName>
    <definedName name="SF023Name">#REF!</definedName>
    <definedName name="SGD">#REF!</definedName>
    <definedName name="SGDCAD">#REF!</definedName>
    <definedName name="SGDCHF">#REF!</definedName>
    <definedName name="SGDEUR">#REF!</definedName>
    <definedName name="SGDGBP">#REF!</definedName>
    <definedName name="SGDJPY">#REF!</definedName>
    <definedName name="SGDSGD">#REF!</definedName>
    <definedName name="SGDUSD">#REF!</definedName>
    <definedName name="SH_REGION">#REF!</definedName>
    <definedName name="SH_ReqFromDate">#REF!</definedName>
    <definedName name="SH_ReqToDate">#REF!</definedName>
    <definedName name="SH_SecDate">#REF!</definedName>
    <definedName name="SH_SecNumber">#REF!</definedName>
    <definedName name="SH_SecUnique">#REF!</definedName>
    <definedName name="share_activity">#REF!</definedName>
    <definedName name="share_capital_adj">#REF!</definedName>
    <definedName name="share_perf">#REF!</definedName>
    <definedName name="share_perf_weekly">#REF!</definedName>
    <definedName name="share_perf_weekly1">#REF!</definedName>
    <definedName name="share_perf_weekly2">#REF!</definedName>
    <definedName name="share_perf1">#REF!</definedName>
    <definedName name="share_perf2">#REF!</definedName>
    <definedName name="SHAREHOLDERSEQUITY">#REF!</definedName>
    <definedName name="SHARES">#REF!</definedName>
    <definedName name="Shares...">#REF!</definedName>
    <definedName name="SHARES.OUTSTANDING">#REF!</definedName>
    <definedName name="SharesOutstanding">#REF!</definedName>
    <definedName name="SharesOutstandingAsAt">#REF!</definedName>
    <definedName name="shr">#REF!</definedName>
    <definedName name="SHRS">#REF!</definedName>
    <definedName name="shs">#REF!</definedName>
    <definedName name="shsams">#REF!</definedName>
    <definedName name="Sht_Fd_Listing">#REF!</definedName>
    <definedName name="ShtMapping">#REF!</definedName>
    <definedName name="SI">#REF!</definedName>
    <definedName name="SII">#REF!</definedName>
    <definedName name="SIII">#REF!</definedName>
    <definedName name="SIIIII">#REF!</definedName>
    <definedName name="SIIIIII">#REF!</definedName>
    <definedName name="SIIIIIIIII">#REF!</definedName>
    <definedName name="Sitzland_e">#REF!</definedName>
    <definedName name="SNAName">#REF!</definedName>
    <definedName name="SOP_Close_Date">#REF!</definedName>
    <definedName name="SOP_Coeff">#REF!</definedName>
    <definedName name="SOP_Currency">#REF!</definedName>
    <definedName name="SOP_Fund_CCY">#REF!</definedName>
    <definedName name="SOP_ISIN">#REF!</definedName>
    <definedName name="SOP_NAV">#REF!</definedName>
    <definedName name="SOP_NII">#REF!</definedName>
    <definedName name="SOP_NII1">#REF!</definedName>
    <definedName name="SOP_NII2">#REF!</definedName>
    <definedName name="SOP_Open_Date">#REF!</definedName>
    <definedName name="SOP_Reg64">#REF!</definedName>
    <definedName name="SOP_Reg65">#REF!</definedName>
    <definedName name="SOP_Share_CCY">#REF!</definedName>
    <definedName name="SOP_Shareclass">#REF!</definedName>
    <definedName name="SOP_SubFund">#REF!</definedName>
    <definedName name="SOP_TCI">#REF!</definedName>
    <definedName name="SortAPA">#REF!</definedName>
    <definedName name="sortLocSum">#REF!</definedName>
    <definedName name="source">#REF!</definedName>
    <definedName name="SP0_ACCOUNT">#REF!</definedName>
    <definedName name="SP0_AGGREGATE">#REF!</definedName>
    <definedName name="SP0_F1ITEM">#REF!</definedName>
    <definedName name="SP0_F1OPER">#REF!</definedName>
    <definedName name="SP0_F1VALUE">#REF!</definedName>
    <definedName name="SP0_F2ITEM">#REF!</definedName>
    <definedName name="SP0_F2OPER">#REF!</definedName>
    <definedName name="SP0_F2VALUE">#REF!</definedName>
    <definedName name="SP0_F3ITEM">#REF!</definedName>
    <definedName name="SP0_F3OPER">#REF!</definedName>
    <definedName name="SP0_F3VALUE">#REF!</definedName>
    <definedName name="SP0_F4ITEM">#REF!</definedName>
    <definedName name="SP0_F4OPER">#REF!</definedName>
    <definedName name="SP0_F4VALUE">#REF!</definedName>
    <definedName name="SP0_F5ITEM">#REF!</definedName>
    <definedName name="SP0_F5OPER">#REF!</definedName>
    <definedName name="SP0_F5VALUE">#REF!</definedName>
    <definedName name="SP0_OPERATOR">#REF!</definedName>
    <definedName name="SP0_REGION">#REF!</definedName>
    <definedName name="SP0_REQDATE">#REF!</definedName>
    <definedName name="SP0_SCTYONLY">#REF!</definedName>
    <definedName name="SP1_ACCOUNT">#REF!</definedName>
    <definedName name="SP1_DATETYPE">#REF!</definedName>
    <definedName name="SP1_F1ITEM">#REF!</definedName>
    <definedName name="SP1_F1OPER">#REF!</definedName>
    <definedName name="SP1_F1VALUE">#REF!</definedName>
    <definedName name="SP1_F2ITEM">#REF!</definedName>
    <definedName name="SP1_F2OPER">#REF!</definedName>
    <definedName name="SP1_F2VALUE">#REF!</definedName>
    <definedName name="SP1_F3ITEM">#REF!</definedName>
    <definedName name="SP1_F3OPER">#REF!</definedName>
    <definedName name="SP1_F3VALUE">#REF!</definedName>
    <definedName name="SP1_F4ITEM">#REF!</definedName>
    <definedName name="SP1_F4OPER">#REF!</definedName>
    <definedName name="SP1_F4VALUE">#REF!</definedName>
    <definedName name="SP1_F5ITEM">#REF!</definedName>
    <definedName name="SP1_F5OPER">#REF!</definedName>
    <definedName name="SP1_F5VALUE">#REF!</definedName>
    <definedName name="SP1_FROMDATE">#REF!</definedName>
    <definedName name="SP1_OPERATOR">#REF!</definedName>
    <definedName name="SP1_POSITIONS">#REF!</definedName>
    <definedName name="SP1_REGION">#REF!</definedName>
    <definedName name="SP1_TODATE">#REF!</definedName>
    <definedName name="SP2_ACCOUNT">#REF!</definedName>
    <definedName name="SP2_CLASSOFSHARES">#REF!</definedName>
    <definedName name="SP2_F1ITEM">#REF!</definedName>
    <definedName name="SP2_F1OPER">#REF!</definedName>
    <definedName name="SP2_F1VALUE">#REF!</definedName>
    <definedName name="SP2_F2ITEM">#REF!</definedName>
    <definedName name="SP2_F2OPER">#REF!</definedName>
    <definedName name="SP2_F2VALUE">#REF!</definedName>
    <definedName name="SP2_F3ITEM">#REF!</definedName>
    <definedName name="SP2_F3OPER">#REF!</definedName>
    <definedName name="SP2_F3VALUE">#REF!</definedName>
    <definedName name="SP2_F4ITEM">#REF!</definedName>
    <definedName name="SP2_F4OPER">#REF!</definedName>
    <definedName name="SP2_F4VALUE">#REF!</definedName>
    <definedName name="SP2_F5ITEM">#REF!</definedName>
    <definedName name="SP2_F5OPER">#REF!</definedName>
    <definedName name="SP2_F5VALUE">#REF!</definedName>
    <definedName name="SP2_OPERATOR">#REF!</definedName>
    <definedName name="SP2_PERIODS">#REF!</definedName>
    <definedName name="SP2_PERIODTYPE">#REF!</definedName>
    <definedName name="SP2_REGION">#REF!</definedName>
    <definedName name="SP2_REQDATE">#REF!</definedName>
    <definedName name="SP3_ACCOUNT">#REF!</definedName>
    <definedName name="SP3_F1ITEM">#REF!</definedName>
    <definedName name="SP3_F1OPER">#REF!</definedName>
    <definedName name="SP3_F1VALUE">#REF!</definedName>
    <definedName name="SP3_F2ITEM">#REF!</definedName>
    <definedName name="SP3_F2OPER">#REF!</definedName>
    <definedName name="SP3_F2VALUE">#REF!</definedName>
    <definedName name="SP3_F3ITEM">#REF!</definedName>
    <definedName name="SP3_F3OPER">#REF!</definedName>
    <definedName name="SP3_F3VALUE">#REF!+#REF!</definedName>
    <definedName name="SP3_F4ITEM">#REF!</definedName>
    <definedName name="SP3_F4OPER">#REF!</definedName>
    <definedName name="SP3_F4VALUE">#REF!</definedName>
    <definedName name="SP3_F5ITEM">#REF!</definedName>
    <definedName name="SP3_F5OPER">#REF!</definedName>
    <definedName name="SP3_F5VALUE">#REF!</definedName>
    <definedName name="SP3_FROMDATE">#REF!</definedName>
    <definedName name="SP3_OPERATOR">#REF!</definedName>
    <definedName name="SP3_PERIODS">#REF!</definedName>
    <definedName name="SP3_PERIODTYPE">#REF!</definedName>
    <definedName name="SP3_PROCESSALL">#REF!</definedName>
    <definedName name="SP3_RECORDTYPE">#REF!</definedName>
    <definedName name="SP3_REGION">#REF!</definedName>
    <definedName name="SP3_REQBASECURR">#REF!</definedName>
    <definedName name="SP3_REQCURRCODE">#REF!</definedName>
    <definedName name="SP3_REQDATE">#REF!</definedName>
    <definedName name="SP3_REQSOURCE">#REF!</definedName>
    <definedName name="SP3_REQTIME">#REF!</definedName>
    <definedName name="SP3_REQTYPE">#REF!</definedName>
    <definedName name="SP3_SECURITYDATE">#REF!</definedName>
    <definedName name="SP3_SECURITYNUMBER">#REF!</definedName>
    <definedName name="SP3_SECURITYQUAL">#REF!</definedName>
    <definedName name="SP3_TODATE">#REF!</definedName>
    <definedName name="SP4_ACCOUNT">#REF!</definedName>
    <definedName name="SP4_F1ITEM">#REF!</definedName>
    <definedName name="SP4_F1OPER">#REF!</definedName>
    <definedName name="SP4_F1VALUE">#REF!</definedName>
    <definedName name="SP4_F2ITEM">#REF!</definedName>
    <definedName name="SP4_F2OPER">#REF!</definedName>
    <definedName name="SP4_F2VALUE">#REF!</definedName>
    <definedName name="SP4_F3ITEM">#REF!</definedName>
    <definedName name="SP4_F3OPER">#REF!</definedName>
    <definedName name="SP4_F3VALUE">#REF!</definedName>
    <definedName name="SP4_F4ITEM">#REF!</definedName>
    <definedName name="SP4_F4OPER">#REF!</definedName>
    <definedName name="SP4_F4VALUE">#REF!</definedName>
    <definedName name="SP4_F5ITEM">#REF!</definedName>
    <definedName name="SP4_F5OPER">#REF!</definedName>
    <definedName name="SP4_F5VALUE">#REF!</definedName>
    <definedName name="SP4_FROMDATE">#REF!</definedName>
    <definedName name="SP4_RECORDTYPE">#REF!</definedName>
    <definedName name="SP4_TODATE">#REF!</definedName>
    <definedName name="SP7_ACCOUNT">#REF!</definedName>
    <definedName name="SP7_AdvAtt">#REF!</definedName>
    <definedName name="SP7_CLASSOFSHARES">#REF!</definedName>
    <definedName name="SP7_F1ITEM">#REF!</definedName>
    <definedName name="SP7_F1OPER">#REF!</definedName>
    <definedName name="SP7_F1VALUE">#REF!</definedName>
    <definedName name="SP7_F2ITEM">#REF!</definedName>
    <definedName name="SP7_F2OPER">#REF!</definedName>
    <definedName name="SP7_F2VALUE">#REF!</definedName>
    <definedName name="SP7_F3ITEM">#REF!</definedName>
    <definedName name="SP7_F3OPER">#REF!</definedName>
    <definedName name="SP7_F3VALUE">#REF!</definedName>
    <definedName name="SP7_F4ITEM">#REF!</definedName>
    <definedName name="SP7_F4OPER">#REF!</definedName>
    <definedName name="SP7_F4VALUE">#REF!</definedName>
    <definedName name="SP7_F5ITEM">#REF!</definedName>
    <definedName name="SP7_F5OPER">#REF!</definedName>
    <definedName name="SP7_F5VALUE">#REF!</definedName>
    <definedName name="SP7_OPERATOR">#REF!</definedName>
    <definedName name="SP7_PERIODS">#REF!</definedName>
    <definedName name="SP7_PERIODTYPE">#REF!</definedName>
    <definedName name="SP7_REGION">#REF!</definedName>
    <definedName name="SP7_REQDATE">#REF!</definedName>
    <definedName name="SPG">#REF!</definedName>
    <definedName name="SPG_ACCOUNT">#REF!</definedName>
    <definedName name="SPG_F1ITEM">#REF!</definedName>
    <definedName name="SPG_F1OPER">#REF!</definedName>
    <definedName name="SPG_F1VALUE">#REF!</definedName>
    <definedName name="SPG_F2ITEM">#REF!</definedName>
    <definedName name="SPG_F2OPER">#REF!</definedName>
    <definedName name="SPG_F2VALUE">#REF!</definedName>
    <definedName name="SPG_F3ITEM">#REF!</definedName>
    <definedName name="SPG_F3OPER">#REF!</definedName>
    <definedName name="SPG_F3VALUE">#REF!</definedName>
    <definedName name="SPG_F4ITEM">#REF!</definedName>
    <definedName name="SPG_F4OPER">#REF!</definedName>
    <definedName name="SPG_F4VALUE">#REF!</definedName>
    <definedName name="SPG_F5ITEM">#REF!</definedName>
    <definedName name="SPG_F5OPER">#REF!</definedName>
    <definedName name="SPG_F5VALUE">#REF!</definedName>
    <definedName name="SPG_OPERATOR">#REF!</definedName>
    <definedName name="SPG_PERIODS">#REF!</definedName>
    <definedName name="SPG_PRIORVAL">#REF!</definedName>
    <definedName name="SPG_REGION">#REF!</definedName>
    <definedName name="SPG_REQDATE">#REF!</definedName>
    <definedName name="Spo">"C:\Program Files\Symtrax\Compleo\Temp\00000000.txt"</definedName>
    <definedName name="Spoo">"C:\Program Files\Symtrax\Compleo\Temp\00000000.txt"</definedName>
    <definedName name="SpoolPath">"J:\AccVAl\compleo\MJFB.txt"</definedName>
    <definedName name="sprds">#REF!</definedName>
    <definedName name="SPV">#REF!</definedName>
    <definedName name="sr_administrative_fee_paid">#REF!</definedName>
    <definedName name="sr_amortisation_paid">#REF!</definedName>
    <definedName name="sr_audit_fees_paid">#REF!</definedName>
    <definedName name="sr_bank_charges">#REF!</definedName>
    <definedName name="sr_bond_int_receivable">#REF!</definedName>
    <definedName name="sr_custodian_fee_paid">#REF!</definedName>
    <definedName name="sr_directors_and_officers_fees_paid">#REF!</definedName>
    <definedName name="sr_dividends">#REF!</definedName>
    <definedName name="sr_final_dividend">#REF!</definedName>
    <definedName name="sr_incentive_fee_paid">#REF!</definedName>
    <definedName name="sr_interest_paid">#REF!</definedName>
    <definedName name="sr_interest_received">#REF!</definedName>
    <definedName name="sr_investment_advisory_fee_paid">#REF!</definedName>
    <definedName name="sr_legal_fees_paid">#REF!</definedName>
    <definedName name="sr_manager_fee_paid">#REF!</definedName>
    <definedName name="sr_net_dividend_income">#REF!+#REF!</definedName>
    <definedName name="sr_net_dividends">#REF!</definedName>
    <definedName name="sr_net_loss_for_the_year">#REF!</definedName>
    <definedName name="sr_net_loss_for_year">#REF!</definedName>
    <definedName name="sr_other_administrative_charges">#REF!</definedName>
    <definedName name="sr_professional_fees_paid">#REF!</definedName>
    <definedName name="sr_revenue_deficit_transferred_to_capital_reserve">#REF!</definedName>
    <definedName name="sr_Short_dividend_paid">#REF!</definedName>
    <definedName name="sr_sponsor_fee_paid">#REF!</definedName>
    <definedName name="sr_sub_custodian_fees_paid">#REF!</definedName>
    <definedName name="sr_sundry_income">#REF!</definedName>
    <definedName name="sr_surplus_deficit_per_share">#REF!</definedName>
    <definedName name="sr_tax_deducted">#REF!</definedName>
    <definedName name="sr_underwriting_commission">#REF!</definedName>
    <definedName name="Src">#REF!</definedName>
    <definedName name="SSBFund">#REF!</definedName>
    <definedName name="ssss">#REF!</definedName>
    <definedName name="STALE1">#REF!</definedName>
    <definedName name="START">#REF!</definedName>
    <definedName name="START1">#REF!</definedName>
    <definedName name="Stat">#REF!</definedName>
    <definedName name="STAT_Key">#REF!</definedName>
    <definedName name="STAT_TNA_Class">#REF!</definedName>
    <definedName name="STATEMENT">#REF!</definedName>
    <definedName name="statemt_of_operations">#REF!</definedName>
    <definedName name="Status">#REF!</definedName>
    <definedName name="StatusAbstimmung">#REF!</definedName>
    <definedName name="StatusErledigt">#REF!</definedName>
    <definedName name="StatusFix">#REF!</definedName>
    <definedName name="StatusOffen">#REF!</definedName>
    <definedName name="StB_BVmO_Abzugsteuern_einbehalten_Ausschuettungen_inlGrundstuecksgesellschaften">#REF!</definedName>
    <definedName name="StB_BVmO_Abzugsteuern_einbehalten_Kapitaleinkuenfte">#REF!</definedName>
    <definedName name="StB_BVmO_AIF_Einkuenfte_DBAbefreit">#REF!</definedName>
    <definedName name="StB_BVmO_AIF_Einkuenfte_Einkuenfte_sonstige_iSdPara29Z1und3EStG1988_Ausland_DBAbefreit">#REF!</definedName>
    <definedName name="StB_BVmO_AIF_Einkuenfte_Gewerbebetrieb_Ausland_DBAbefreit">#REF!</definedName>
    <definedName name="StB_BVmO_AIF_Einkuenfte_Gewerbebetrieb_Inland_Ausland_ohneDBA_VeraeusserungsgewinneBetriebsgrundstueckeSteuersatz25vH">#REF!</definedName>
    <definedName name="StB_BVmO_AIF_Einkuenfte_LuF_Ausland_DBAbefreit">#REF!</definedName>
    <definedName name="StB_BVmO_AIF_Einkuenfte_LuF_Inland_Ausland_ohneDBA_VeraeusserungsgewinneBetriebsgrundstueckeSteuersatz25vH">#REF!</definedName>
    <definedName name="StB_BVmO_AIF_Einkuenfte_VuV_Ausland_DBAbefreit">#REF!</definedName>
    <definedName name="StB_BVmO_AIF_Ergebnis">#REF!</definedName>
    <definedName name="StB_BVmO_AIF_Ertraege_Ertraege_nichtsteuerbar">#REF!</definedName>
    <definedName name="StB_BVmO_AIF_Personensteuern_ausl">#REF!</definedName>
    <definedName name="StB_BVmO_AIF_Verluste_Betriebsgrundstuecke_nichtverrechenbar">#REF!</definedName>
    <definedName name="StB_BVmO_AnrechenbarePersonensteuerausl_Immobilienertraege">#REF!</definedName>
    <definedName name="StB_BVmO_AnrechenbareQuSt_Dividenden">#REF!</definedName>
    <definedName name="StB_BVmO_Aufwaende_Verluste_KV_nichtverrechenbar">#REF!</definedName>
    <definedName name="StB_BVmO_Aufwertungsgewinne_auslImmo_DBAbefreit_100vH">#REF!</definedName>
    <definedName name="StB_BVmO_Aufwertungsgewinne_auslImmo_DBAbefreit_80vH">#REF!</definedName>
    <definedName name="StB_BVmO_Aufwertungsgewinne_auslImmosubfonds_DBAbefreit_100vH">#REF!</definedName>
    <definedName name="StB_BVmO_Aufwertungsgewinne_auslImmosubfonds_DBAbefreit_80vH">#REF!</definedName>
    <definedName name="StB_BVmO_Aufwertungsgewinne_Immo_100vH">#REF!</definedName>
    <definedName name="StB_BVmO_Aufwertungsgewinne_Immo_80vH">#REF!</definedName>
    <definedName name="StB_BVmO_Aufwertungsgewinne_Immosubfonds_100vH">#REF!</definedName>
    <definedName name="StB_BVmO_Aufwertungsgewinne_Immosubfonds_80vH">#REF!</definedName>
    <definedName name="StB_BVmO_Ausschuettungen">#REF!</definedName>
    <definedName name="StB_BVmO_AusschuettungenSubfonds_ausl">#REF!</definedName>
    <definedName name="StB_BVmO_Bewirtschaftungsgewinne_auslImmo_DBAbefreit">#REF!</definedName>
    <definedName name="StB_BVmO_Bewirtschaftungsgewinne_auslImmosubfonds_DBAbefreit">#REF!</definedName>
    <definedName name="StB_BVmO_Bewirtschaftungsgewinne_Immosubfonds">#REF!</definedName>
    <definedName name="StB_BVmO_Bewirtschaftungsgewinne_WPLiquiditaetsgewinne_Immo">#REF!</definedName>
    <definedName name="StB_BVmO_Dividenden_ausl_2">#REF!</definedName>
    <definedName name="StB_BVmO_Dividenden_ausl_steuerfrei_Para10_13_KStG">#REF!</definedName>
    <definedName name="StB_BVmO_Dividenden_DBAbefreit">#REF!</definedName>
    <definedName name="StB_BVmO_Dividenden_inl_steuerfrei_KStG_10_1">#REF!</definedName>
    <definedName name="StB_BVmO_Dividenden_inl_steuerfrei_Para10">#REF!</definedName>
    <definedName name="StB_BVmO_Einkuenfte_steuerpflichtig">#REF!</definedName>
    <definedName name="StB_BVmO_Einkuenfte_steuerpflichtig_endbesteuert">#REF!</definedName>
    <definedName name="StB_BVmO_Einkuenfte_steuerpflichtig_enthalteneSubstanzgewinnedeslaufendenJahres">#REF!</definedName>
    <definedName name="StB_BVmO_Ergebnis_ordentlich_KV">#REF!</definedName>
    <definedName name="StB_BVmO_Ergebnis_ordentlich_KV_ImmoInvF_AIF">#REF!</definedName>
    <definedName name="StB_BVmO_Ertraege_ordentlich_inVorjahrenversteuert">#REF!</definedName>
    <definedName name="StB_BVmO_ImmoInvF_Immobiliengewinneausl_Verluste">#REF!</definedName>
    <definedName name="StB_BVmO_ImmoInvF_Jahresgewinn_Para14">#REF!</definedName>
    <definedName name="StB_BVmO_ImmoInvF_Personensteuern">#REF!</definedName>
    <definedName name="StB_BVmO_ImmoInvF_Verlusteinl">#REF!</definedName>
    <definedName name="StB_BVmO_KESt">#REF!</definedName>
    <definedName name="StB_BVmO_KESt_Ausschuettungenabsetzbar">#REF!</definedName>
    <definedName name="StB_BVmO_KESt_AusschuettungenSubfonds_ausl">#REF!</definedName>
    <definedName name="StB_BVmO_KESt_Dividenden_ausl">#REF!</definedName>
    <definedName name="StB_BVmO_KESt_Ertraege_Immobilienfonds">#REF!</definedName>
    <definedName name="StB_BVmO_KESt_Substanzgewinne_sonstige_steuerpflichtig_2">#REF!</definedName>
    <definedName name="StB_BVmO_KESt_Zinsertraege_DBAbefreit">#REF!</definedName>
    <definedName name="StB_BVmO_KESt_Zinsertraege_nichtDBAbefreit">#REF!</definedName>
    <definedName name="StB_BVmO_Korrekturbetrag_AGErtrag_Anschaffungskosten">#REF!</definedName>
    <definedName name="StB_BVmO_Rueckerstattete_auslQuSt_Vorjahre">#REF!</definedName>
    <definedName name="StB_BVmO_Substanzgewinne_KEStpflichtig">#REF!</definedName>
    <definedName name="StB_BVmO_Substanzgewinne_steuerpflichtig">#REF!</definedName>
    <definedName name="StB_BVmO_Summe_Ertraege_Immobilienfonds_DBAbefreit">#REF!</definedName>
    <definedName name="StB_BVmO_Summe_KEStpflichtige_Immobilienertraege_Immobilienfonds">#REF!</definedName>
    <definedName name="StB_BVmO_Summe_KEStpflichtige_Immobilienertraege_Immobiliensubfonds">#REF!</definedName>
    <definedName name="StB_BVmO_Verlustvortraege_steuerlich_mitKapitalertraegenverrechnet">#REF!</definedName>
    <definedName name="StB_BVmO_Zinsen_ausl_DBAbefreit">#REF!</definedName>
    <definedName name="StB_BVmO_Zinsen_innerstaatlichbefreit">#REF!</definedName>
    <definedName name="StB_BVmO_Zinsertraege_DBAbefreit">#REF!</definedName>
    <definedName name="StB_BVmO_Zinsertraege_nichtDBAbefreit">#REF!</definedName>
    <definedName name="StB_BVoO_Abzugsteuern_einbehalten_Ausschuettungen_inlGrundstuecksgesellschaften">#REF!</definedName>
    <definedName name="StB_BVoO_Abzugsteuern_einbehalten_Kapitaleinkuenfte">#REF!</definedName>
    <definedName name="StB_BVoO_AIF_Einkuenfte_DBAbefreit">#REF!</definedName>
    <definedName name="StB_BVoO_AIF_Einkuenfte_Einkuenfte_sonstige_iSdPara29Z1und3EStG1988_Ausland_DBAbefreit">#REF!</definedName>
    <definedName name="StB_BVoO_AIF_Einkuenfte_Gewerbebetrieb_Ausland_DBAbefreit">#REF!</definedName>
    <definedName name="StB_BVoO_AIF_Einkuenfte_Gewerbebetrieb_Inland_Ausland_ohneDBA_VeraeusserungsgewinneBetriebsgrundstueckeSteuersatz25vH">#REF!</definedName>
    <definedName name="StB_BVoO_AIF_Einkuenfte_LuF_Ausland_DBAbefreit">#REF!</definedName>
    <definedName name="StB_BVoO_AIF_Einkuenfte_LuF_Inland_Ausland_ohneDBA_VeraeusserungsgewinneBetriebsgrundstueckeSteuersatz25vH">#REF!</definedName>
    <definedName name="StB_BVoO_AIF_Einkuenfte_VuV_Ausland_DBAbefreit">#REF!</definedName>
    <definedName name="StB_BVoO_AIF_Ergebnis">#REF!</definedName>
    <definedName name="StB_BVoO_AIF_Ertraege_Ertraege_nichtsteuerbar">#REF!</definedName>
    <definedName name="StB_BVoO_AIF_Personensteuern_ausl">#REF!</definedName>
    <definedName name="StB_BVoO_AIF_Verluste_Betriebsgrundstuecke_nichtverrechenbar">#REF!</definedName>
    <definedName name="StB_BVoO_AnrechenbarePersonensteuerausl_Immobilienertraege">#REF!</definedName>
    <definedName name="StB_BVoO_AnrechenbareQuSt_Dividenden">#REF!</definedName>
    <definedName name="StB_BVoO_Aufwaende_Verluste_KV_nichtverrechenbar">#REF!</definedName>
    <definedName name="StB_BVoO_Aufwertungsgewinne_auslImmo_DBAbefreit_100vH">#REF!</definedName>
    <definedName name="StB_BVoO_Aufwertungsgewinne_auslImmo_DBAbefreit_80vH">#REF!</definedName>
    <definedName name="StB_BVoO_Aufwertungsgewinne_auslImmosubfonds_DBAbefreit_100vH">#REF!</definedName>
    <definedName name="StB_BVoO_Aufwertungsgewinne_auslImmosubfonds_DBAbefreit_80vH">#REF!</definedName>
    <definedName name="StB_BVoO_Aufwertungsgewinne_Immosubfonds_100vH">#REF!</definedName>
    <definedName name="StB_BVoO_Aufwertungsgewinne_Immosubfonds_80vH">#REF!</definedName>
    <definedName name="StB_BVoO_Ausschuettungen">#REF!</definedName>
    <definedName name="StB_BVoO_AusschuettungenSubfonds_ausl">#REF!</definedName>
    <definedName name="StB_BVoO_Bewirtschaftungsgewinne_auslImmo_DBAbefreit">#REF!</definedName>
    <definedName name="StB_BVoO_Bewirtschaftungsgewinne_auslImmosubfonds_DBAbefreit">#REF!</definedName>
    <definedName name="StB_BVoO_Bewirtschaftungsgewinne_Immosubfonds">#REF!</definedName>
    <definedName name="StB_BVoO_Dividenden_ausl_2">#REF!</definedName>
    <definedName name="StB_BVoO_Dividenden_ausl_steuerfrei_Para10_13_KStG">#REF!</definedName>
    <definedName name="StB_BVoO_Dividenden_DBAbefreit">#REF!</definedName>
    <definedName name="StB_BVoO_Dividenden_inl_steuerfrei_KStG_10_1">#REF!</definedName>
    <definedName name="StB_BVoO_Dividenden_inl_steuerfrei_Para10">#REF!</definedName>
    <definedName name="StB_BVoO_Einkuenfte_steuerpflichtig">#REF!</definedName>
    <definedName name="StB_BVoO_Einkuenfte_steuerpflichtig_endbesteuert">#REF!</definedName>
    <definedName name="StB_BVoO_Ergebnis_ordentlich_KV">#REF!</definedName>
    <definedName name="StB_BVoO_Ergebnis_ordentlich_KV_ImmoInvF_AIF">#REF!</definedName>
    <definedName name="StB_BVoO_Ertraege_ordentlich_inVorjahrenversteuert">#REF!</definedName>
    <definedName name="StB_BVoO_ImmoInvF_Immobiliengewinneausl_Verluste">#REF!</definedName>
    <definedName name="StB_BVoO_ImmoInvF_Jahresgewinn_Para14">#REF!</definedName>
    <definedName name="StB_BVoO_ImmoInvF_Personensteuern">#REF!</definedName>
    <definedName name="StB_BVoO_ImmoInvF_Verlusteinl">#REF!</definedName>
    <definedName name="StB_BVoO_KESt">#REF!</definedName>
    <definedName name="StB_BVoO_KESt_Ausschuettungenabsetzbar">#REF!</definedName>
    <definedName name="StB_BVoO_KESt_AusschuettungenSubfonds_ausl">#REF!</definedName>
    <definedName name="StB_BVoO_KESt_Dividenden_ausl">#REF!</definedName>
    <definedName name="StB_BVoO_KESt_Ertraege_Immobilienfonds">#REF!</definedName>
    <definedName name="StB_BVoO_KESt_Substanzgewinne_sonstige_steuerpflichtig_2">#REF!</definedName>
    <definedName name="StB_BVoO_KESt_Zinsertraege_DBAbefreit">#REF!</definedName>
    <definedName name="StB_BVoO_KESt_Zinsertraege_nichtDBAbefreit">#REF!</definedName>
    <definedName name="StB_BVoO_Rueckerstattete_auslQuSt_Vorjahre">#REF!</definedName>
    <definedName name="StB_BVoO_Substanzgewinne_KEStpflichtig">#REF!</definedName>
    <definedName name="StB_BVoO_Substanzgewinne_steuerpflichtig">#REF!</definedName>
    <definedName name="StB_BVoO_Summe_Ertraege_Immobilienfonds_DBAbefreit">#REF!</definedName>
    <definedName name="StB_BVoO_Summe_KEStpflichtige_Immobilienertraege_Immobilienfonds">#REF!</definedName>
    <definedName name="StB_BVoO_Summe_KEStpflichtige_Immobilienertraege_Immobiliensubfonds">#REF!</definedName>
    <definedName name="StB_BVoO_Verlustvortraege_steuerlich_mitKapitalertraegenverrechnet">#REF!</definedName>
    <definedName name="StB_BVoO_Zinsen_ausl_DBAbefreit">#REF!</definedName>
    <definedName name="StB_BVoO_Zinsen_innerstaatlichbefreit">#REF!</definedName>
    <definedName name="StB_BVoO_Zinsertraege_DBAbefreit">#REF!</definedName>
    <definedName name="StB_BVoO_Zinsertraege_nichtDBAbefreit">#REF!</definedName>
    <definedName name="StB_jurP_Abzugsteuern_einbehalten_Ausschuettungen_inlGrundstuecksgesellschaften">#REF!</definedName>
    <definedName name="StB_jurP_Abzugsteuern_einbehalten_Kapitaleinkuenfte">#REF!</definedName>
    <definedName name="StB_jurP_AIF_Einkuenfte_DBAbefreit">#REF!</definedName>
    <definedName name="StB_jurP_AIF_Einkuenfte_Einkuenfte_sonstige_iSdPara29Z1und3EStG1988_Ausland_DBAbefreit">#REF!</definedName>
    <definedName name="StB_jurP_AIF_Einkuenfte_Gewerbebetrieb_Ausland_DBAbefreit">#REF!</definedName>
    <definedName name="StB_jurP_AIF_Einkuenfte_LuF_Ausland_DBAbefreit">#REF!</definedName>
    <definedName name="StB_jurP_AIF_Einkuenfte_VuV_Ausland_DBAbefreit">#REF!</definedName>
    <definedName name="StB_jurP_AIF_Ergebnis">#REF!</definedName>
    <definedName name="StB_jurP_AIF_Ertraege_Ertraege_nichtsteuerbar">#REF!</definedName>
    <definedName name="StB_jurP_AIF_Personensteuern_ausl">#REF!</definedName>
    <definedName name="StB_jurP_AnrechenbarePersonensteuerausl_Immobilienertraege">#REF!</definedName>
    <definedName name="StB_jurP_AnrechenbareQuSt_Dividenden">#REF!</definedName>
    <definedName name="StB_jurP_Aufwaende_Verluste_KV_nichtverrechenbar">#REF!</definedName>
    <definedName name="StB_jurP_Aufwertungsgewinne_auslImmo_DBAbefreit_100vH">#REF!</definedName>
    <definedName name="StB_jurP_Aufwertungsgewinne_auslImmo_DBAbefreit_80vH">#REF!</definedName>
    <definedName name="StB_jurP_Aufwertungsgewinne_auslImmosubfonds_DBAbefreit_100vH">#REF!</definedName>
    <definedName name="StB_jurP_Aufwertungsgewinne_auslImmosubfonds_DBAbefreit_80vH">#REF!</definedName>
    <definedName name="StB_jurP_Aufwertungsgewinne_Immosubfonds_100vH">#REF!</definedName>
    <definedName name="StB_jurP_Aufwertungsgewinne_Immosubfonds_80vH">#REF!</definedName>
    <definedName name="StB_jurP_Ausschuettungen">#REF!</definedName>
    <definedName name="StB_jurP_AusschuettungenSubfonds_ausl">#REF!</definedName>
    <definedName name="StB_jurP_Bewirtschaftungsgewinne_auslImmo_DBAbefreit">#REF!</definedName>
    <definedName name="StB_jurP_Bewirtschaftungsgewinne_auslImmosubfonds_DBAbefreit">#REF!</definedName>
    <definedName name="StB_jurP_Bewirtschaftungsgewinne_Immosubfonds">#REF!</definedName>
    <definedName name="StB_jurP_Dividenden_ausl_steuerfrei_KStG_10_2">#REF!</definedName>
    <definedName name="StB_jurP_Dividenden_ausl_steuerfrei_Para10_13_KStG">#REF!</definedName>
    <definedName name="StB_jurP_Dividenden_DBAbefreit">#REF!</definedName>
    <definedName name="StB_jurP_Dividenden_inl_steuerfrei_Para10">#REF!</definedName>
    <definedName name="StB_jurP_Einkuenfte_steuerpflichtig">#REF!</definedName>
    <definedName name="StB_jurP_Ergebnis_ordentlich_KV">#REF!</definedName>
    <definedName name="StB_jurP_Ergebnis_ordentlich_KV_ImmoInvF_AIF">#REF!</definedName>
    <definedName name="StB_jurP_Ertraege_ordentlich_inVorjahrenversteuert">#REF!</definedName>
    <definedName name="StB_jurP_ImmoInvF_Immobiliengewinneausl_Verluste">#REF!</definedName>
    <definedName name="StB_jurP_ImmoInvF_Jahresgewinn_Para14">#REF!</definedName>
    <definedName name="StB_jurP_ImmoInvF_Personensteuern">#REF!</definedName>
    <definedName name="StB_jurP_ImmoInvF_Verlusteinl">#REF!</definedName>
    <definedName name="StB_jurP_KESt">#REF!</definedName>
    <definedName name="StB_jurP_KESt_Ausschuettungenabsetzbar">#REF!</definedName>
    <definedName name="StB_jurP_KESt_AusschuettungenSubfonds_ausl">#REF!</definedName>
    <definedName name="StB_jurP_KESt_Dividenden_ausl">#REF!</definedName>
    <definedName name="StB_jurP_KESt_Ertraege_Immobilienfonds">#REF!</definedName>
    <definedName name="StB_jurP_KESt_Substanzgewinne_sonstige_steuerpflichtig_2">#REF!</definedName>
    <definedName name="StB_jurP_KESt_Zinsertraege_DBAbefreit">#REF!</definedName>
    <definedName name="StB_jurP_KESt_Zinsertraege_nichtDBAbefreit">#REF!</definedName>
    <definedName name="StB_jurP_Rueckerstattete_auslQuSt_Vorjahre">#REF!</definedName>
    <definedName name="StB_jurP_Substanzgewinne_KEStpflichtig">#REF!</definedName>
    <definedName name="StB_jurP_Substanzgewinne_steuerpflichtig">#REF!</definedName>
    <definedName name="StB_jurP_Summe_Ertraege_Immobilienfonds_DBAbefreit">#REF!</definedName>
    <definedName name="StB_jurP_Summe_Summe_KEStpflichtige_Immobilienertraege_Immobilienfonds">#REF!</definedName>
    <definedName name="StB_jurP_Verlustvortraege_steuerlich_mitKapitalertraegenverrechnet">#REF!</definedName>
    <definedName name="StB_jurP_Zinsen_ausl_DBAbefreit">#REF!</definedName>
    <definedName name="StB_jurP_Zinsen_innerstaatlichbefreit">#REF!</definedName>
    <definedName name="StB_jurP_Zinsertraege_DBAbefreit">#REF!</definedName>
    <definedName name="StB_jurP_Zinsertraege_nichtDBAbefreit">#REF!</definedName>
    <definedName name="StB_PAmO_Abzugsteuern_einbehalten_Ausschuettungen_inlGrundstuecksgesellschaften">#REF!</definedName>
    <definedName name="StB_PAmO_Abzugsteuern_einbehalten_Kapitaleinkuenfte">#REF!</definedName>
    <definedName name="StB_PAmO_AIF_Einkuenfte_DBAbefreit">#REF!</definedName>
    <definedName name="StB_PAmO_AIF_Einkuenfte_Einkuenfte_sonstige_iSdPara29Z1und3EStG1988_Ausland_DBAbefreit">#REF!</definedName>
    <definedName name="StB_PAmO_AIF_Einkuenfte_Gewerbebetrieb_Ausland_DBAbefreit">#REF!</definedName>
    <definedName name="StB_PAmO_AIF_Einkuenfte_Gewerbebetrieb_Inland_Ausland_ohneDBA_VeraeusserungsgewinneBetriebsgrundstueckeSteuersatz25vH">#REF!</definedName>
    <definedName name="StB_PAmO_AIF_Einkuenfte_LuF_Ausland_DBAbefreit">#REF!</definedName>
    <definedName name="StB_PAmO_AIF_Einkuenfte_LuF_Inland_Ausland_ohneDBA_VeraeusserungsgewinneBetriebsgrundstueckeSteuersatz25vH">#REF!</definedName>
    <definedName name="StB_PAmO_AIF_Einkuenfte_VuV_Ausland_DBAbefreit">#REF!</definedName>
    <definedName name="StB_PAmO_AIF_Ergebnis">#REF!</definedName>
    <definedName name="StB_PAmO_AIF_Ertraege_Ertraege_nichtsteuerbar">#REF!</definedName>
    <definedName name="StB_PAmO_AIF_Personensteuern_ausl">#REF!</definedName>
    <definedName name="StB_PAmO_AIF_Verluste_Betriebsgrundstuecke_nichtverrechenbar">#REF!</definedName>
    <definedName name="StB_PAmO_AnrechenbarePersonensteuerausl_Immobilienertraege">#REF!</definedName>
    <definedName name="StB_PAmO_AnrechenbareQuSt_Dividenden">#REF!</definedName>
    <definedName name="StB_PAmO_Aufwaende_Verluste_KV_nichtverrechenbar">#REF!</definedName>
    <definedName name="StB_PAmO_Aufwertungsgewinne_auslImmo_DBAbefreit_100vH">#REF!</definedName>
    <definedName name="StB_PAmO_Aufwertungsgewinne_auslImmo_DBAbefreit_80vH">#REF!</definedName>
    <definedName name="StB_PAmO_Aufwertungsgewinne_auslImmosubfonds_DBAbefreit_100vH">#REF!</definedName>
    <definedName name="StB_PAmO_Aufwertungsgewinne_auslImmosubfonds_DBAbefreit_80vH">#REF!</definedName>
    <definedName name="StB_PAmO_Aufwertungsgewinne_Immo_100vH">#REF!</definedName>
    <definedName name="StB_PAmO_Aufwertungsgewinne_Immo_80vH">#REF!</definedName>
    <definedName name="StB_PAmO_Aufwertungsgewinne_Immosubfonds_100vH">#REF!</definedName>
    <definedName name="StB_PAmO_Aufwertungsgewinne_Immosubfonds_80vH">#REF!</definedName>
    <definedName name="StB_PAmO_Ausschuettungen">#REF!</definedName>
    <definedName name="StB_PAmO_AusschuettungenSubfonds_ausl">#REF!</definedName>
    <definedName name="StB_PAmO_Bewirtschaftungsgewinne_auslImmo_DBAbefreit">#REF!</definedName>
    <definedName name="StB_PAmO_Bewirtschaftungsgewinne_auslImmosubfonds_DBAbefreit">#REF!</definedName>
    <definedName name="StB_PAmO_Bewirtschaftungsgewinne_Immosubfonds">#REF!</definedName>
    <definedName name="StB_PAmO_Bewirtschaftungsgewinne_WPLiquiditaetsgewinne_Immo">#REF!</definedName>
    <definedName name="StB_PAmO_Dividenden_ausl_2">#REF!</definedName>
    <definedName name="StB_PAmO_Dividenden_ausl_steuerfrei_Para10_13_KStG">#REF!</definedName>
    <definedName name="StB_PAmO_Dividenden_DBAbefreit">#REF!</definedName>
    <definedName name="StB_PAmO_Dividenden_inl_steuerfrei_KStG_10_1">#REF!</definedName>
    <definedName name="StB_PAmO_Dividenden_inl_steuerfrei_Para10">#REF!</definedName>
    <definedName name="StB_PAmO_Einkuenfte_steuerpflichtig">#REF!</definedName>
    <definedName name="StB_PAmO_Einkuenfte_steuerpflichtig_endbesteuert">#REF!</definedName>
    <definedName name="StB_PAmO_Ergebnis_ordentlich_KV">#REF!</definedName>
    <definedName name="StB_PAmO_Ergebnis_ordentlich_KV_ImmoInvF_AIF">#REF!</definedName>
    <definedName name="StB_PAmO_Ertraege_ordentlich_inVorjahrenversteuert">#REF!</definedName>
    <definedName name="StB_PAmO_ImmoInvF_Immobiliengewinneausl_Verluste">#REF!</definedName>
    <definedName name="StB_PAmO_ImmoInvF_Jahresgewinn_Para14">#REF!</definedName>
    <definedName name="StB_PAmO_ImmoInvF_Personensteuern">#REF!</definedName>
    <definedName name="StB_PAmO_ImmoInvF_Verlusteinl">#REF!</definedName>
    <definedName name="StB_PAmO_KESt">#REF!</definedName>
    <definedName name="StB_PAmO_KESt_Ausschuettungenabsetzbar">#REF!</definedName>
    <definedName name="StB_PAmO_KESt_AusschuettungenSubfonds_ausl">#REF!</definedName>
    <definedName name="StB_PAmO_KESt_Dividenden_ausl">#REF!</definedName>
    <definedName name="StB_PAmO_KESt_Ertraege_Immobilienfonds">#REF!</definedName>
    <definedName name="StB_PAmO_KESt_Substanzgewinne_sonstige_steuerpflichtig_2">#REF!</definedName>
    <definedName name="StB_PAmO_KESt_Zinsertraege_DBAbefreit">#REF!</definedName>
    <definedName name="StB_PAmO_KESt_Zinsertraege_nichtDBAbefreit">#REF!</definedName>
    <definedName name="StB_PAmO_Rueckerstattete_auslQuSt_Vorjahre">#REF!</definedName>
    <definedName name="StB_PAmO_Substanzgewinn_steuerpflichtig_beiAusschuettunginFolgejahren">#REF!</definedName>
    <definedName name="StB_PAmO_Substanzgewinne_KEStpflichtig">#REF!</definedName>
    <definedName name="StB_PAmO_Substanzgewinne_steuerpflichtig">#REF!</definedName>
    <definedName name="StB_PAmO_Summe_Ertraege_Immobilienfonds_DBAbefreit">#REF!</definedName>
    <definedName name="StB_PAmO_Summe_KEStpflichtige_Immobilienertraege_Immobilienfonds">#REF!</definedName>
    <definedName name="StB_PAmO_Summe_KEStpflichtige_Immobilienertraege_Immobiliensubfonds">#REF!</definedName>
    <definedName name="StB_PAmO_Verlustvortraege_steuerlich_mitKapitalertraegenverrechnet">#REF!</definedName>
    <definedName name="StB_PAmO_Zinsen_ausl_DBAbefreit">#REF!</definedName>
    <definedName name="StB_PAmO_Zinsen_innerstaatlichbefreit">#REF!</definedName>
    <definedName name="StB_PAmO_Zinsertraege_DBAbefreit">#REF!</definedName>
    <definedName name="StB_PAmO_Zinsertraege_nichtDBAbefreit">#REF!</definedName>
    <definedName name="StB_PAoO_Abzugsteuern_einbehalten_Ausschuettungen_inlGrundstuecksgesellschaften">#REF!</definedName>
    <definedName name="StB_PAoO_Abzugsteuern_einbehalten_Kapitaleinkuenfte">#REF!</definedName>
    <definedName name="StB_PAoO_AIF_Einkuenfte_DBAbefreit">#REF!</definedName>
    <definedName name="StB_PAoO_AIF_Einkuenfte_Einkuenfte_sonstige_iSdPara29Z1und3EStG1988_Ausland_DBAbefreit">#REF!</definedName>
    <definedName name="StB_PAoO_AIF_Einkuenfte_Gewerbebetrieb_Ausland_DBAbefreit">#REF!</definedName>
    <definedName name="StB_PAoO_AIF_Einkuenfte_Gewerbebetrieb_Inland_Ausland_ohneDBA_VeraeusserungsgewinneBetriebsgrundstueckeSteuersatz25vH">#REF!</definedName>
    <definedName name="StB_PAoO_AIF_Einkuenfte_LuF_Ausland_DBAbefreit">#REF!</definedName>
    <definedName name="StB_PAoO_AIF_Einkuenfte_LuF_Inland_Ausland_ohneDBA_VeraeusserungsgewinneBetriebsgrundstueckeSteuersatz25vH">#REF!</definedName>
    <definedName name="StB_PAoO_AIF_Einkuenfte_VuV_Ausland_DBAbefreit">#REF!</definedName>
    <definedName name="StB_PAoO_AIF_Ergebnis">#REF!</definedName>
    <definedName name="StB_PAoO_AIF_Ertraege_Ertraege_nichtsteuerbar">#REF!</definedName>
    <definedName name="StB_PAoO_AIF_Personensteuern_ausl">#REF!</definedName>
    <definedName name="StB_PAoO_AIF_Verluste_Betriebsgrundstuecke_nichtverrechenbar">#REF!</definedName>
    <definedName name="StB_PAoO_AnrechenbarePersonensteuerausl_Immobilienertraege">#REF!</definedName>
    <definedName name="StB_PAoO_AnrechenbareQuSt_Dividenden">#REF!</definedName>
    <definedName name="StB_PAoO_Aufwaende_Verluste_KV_nichtverrechenbar">#REF!</definedName>
    <definedName name="StB_PAoO_Aufwertungsgewinne_auslImmo_DBAbefreit_100vH">#REF!</definedName>
    <definedName name="StB_PAoO_Aufwertungsgewinne_auslImmo_DBAbefreit_80vH">#REF!</definedName>
    <definedName name="StB_PAoO_Aufwertungsgewinne_auslImmosubfonds_DBAbefreit_100vH">#REF!</definedName>
    <definedName name="StB_PAoO_Aufwertungsgewinne_auslImmosubfonds_DBAbefreit_80vH">#REF!</definedName>
    <definedName name="StB_PAoO_Aufwertungsgewinne_Immo_100vH">#REF!</definedName>
    <definedName name="StB_PAoO_Aufwertungsgewinne_Immo_80vH">#REF!</definedName>
    <definedName name="StB_PAoO_Aufwertungsgewinne_Immosubfonds_100vH">#REF!</definedName>
    <definedName name="StB_PAoO_Aufwertungsgewinne_Immosubfonds_80vH">#REF!</definedName>
    <definedName name="StB_PAoO_Ausschuettungen">#REF!</definedName>
    <definedName name="StB_PAoO_AusschuettungenSubfonds_ausl">#REF!</definedName>
    <definedName name="StB_PAoO_Bewirtschaftungsgewinne_auslImmo_DBAbefreit">#REF!</definedName>
    <definedName name="StB_PAoO_Bewirtschaftungsgewinne_auslImmosubfonds_DBAbefreit">#REF!</definedName>
    <definedName name="StB_PAoO_Bewirtschaftungsgewinne_Immosubfonds">#REF!</definedName>
    <definedName name="StB_PAoO_Bewirtschaftungsgewinne_WPLiquiditaetsgewinne_Immo">#REF!</definedName>
    <definedName name="StB_PAoO_Dividenden_ausl_2">#REF!</definedName>
    <definedName name="StB_PAoO_Dividenden_ausl_steuerfrei_Para10_13_KStG">#REF!</definedName>
    <definedName name="StB_PAoO_Dividenden_DBAbefreit">#REF!</definedName>
    <definedName name="StB_PAoO_Dividenden_inl_steuerfrei_KStG_10_1">#REF!</definedName>
    <definedName name="StB_PAoO_Dividenden_inl_steuerfrei_Para10">#REF!</definedName>
    <definedName name="StB_PAoO_Einkuenfte_steuerpflichtig">#REF!</definedName>
    <definedName name="StB_PAoO_Einkuenfte_steuerpflichtig_endbesteuert">#REF!</definedName>
    <definedName name="StB_PAoO_Ergebnis_ordentlich_KV">#REF!</definedName>
    <definedName name="StB_PAoO_Ergebnis_ordentlich_KV_ImmoInvF_AIF">#REF!</definedName>
    <definedName name="StB_PAoO_Ertraege_ordentlich_inVorjahrenversteuert">#REF!</definedName>
    <definedName name="StB_PAoO_ImmoInvF_Immobiliengewinneausl_Verluste">#REF!</definedName>
    <definedName name="StB_PAoO_ImmoInvF_Jahresgewinn_Para14">#REF!</definedName>
    <definedName name="StB_PAoO_ImmoInvF_Personensteuern">#REF!</definedName>
    <definedName name="StB_PAoO_ImmoInvF_Verlusteinl">#REF!</definedName>
    <definedName name="StB_PAoO_KESt">#REF!</definedName>
    <definedName name="StB_PAoO_KESt_Ausschuettungenabsetzbar">#REF!</definedName>
    <definedName name="StB_PAoO_KESt_AusschuettungenSubfonds_ausl">#REF!</definedName>
    <definedName name="StB_PAoO_KESt_Dividenden_ausl">#REF!</definedName>
    <definedName name="StB_PAoO_KESt_Ertraege_Immobilienfonds">#REF!</definedName>
    <definedName name="StB_PAoO_KESt_Substanzgewinne_sonstige_steuerpflichtig_2">#REF!</definedName>
    <definedName name="StB_PAoO_KESt_Zinsertraege_DBAbefreit">#REF!</definedName>
    <definedName name="StB_PAoO_KESt_Zinsertraege_nichtDBAbefreit">#REF!</definedName>
    <definedName name="StB_PAoO_Korrekturbetrag_AGErtrag_Anschaffungskosten">#REF!</definedName>
    <definedName name="StB_PAoO_Rueckerstattete_auslQuSt_Vorjahre">#REF!</definedName>
    <definedName name="StB_PAoO_Substanzgewinn_steuerpflichtig_beiAusschuettunginFolgejahren">#REF!</definedName>
    <definedName name="StB_PAoO_Substanzgewinne_KEStpflichtig">#REF!</definedName>
    <definedName name="StB_PAoO_Substanzgewinne_steuerpflichtig">#REF!</definedName>
    <definedName name="StB_PAoO_Summe_Ertraege_Immobilienfonds_DBAbefreit">#REF!</definedName>
    <definedName name="StB_PAoO_Summe_KEStpflichtige_Immobilienertraege_Immobilienfonds">#REF!</definedName>
    <definedName name="StB_PAoO_Summe_KEStpflichtige_Immobilienertraege_Immobiliensubfonds">#REF!</definedName>
    <definedName name="StB_PAoO_Verlustvortraege_steuerlich_mitKapitalertraegenverrechnet">#REF!</definedName>
    <definedName name="StB_PAoO_Zinsen_ausl_DBAbefreit">#REF!</definedName>
    <definedName name="StB_PAoO_Zinsen_innerstaatlichbefreit">#REF!</definedName>
    <definedName name="StB_PAoO_Zinsertraege_DBAbefreit">#REF!</definedName>
    <definedName name="StB_PAoO_Zinsertraege_nichtDBAbefreit">#REF!</definedName>
    <definedName name="StB_Stiftung_Abzugsteuern_einbehalten_Ausschuettungen_inlGrundstuecksgesellschaften">#REF!</definedName>
    <definedName name="StB_Stiftung_Abzugsteuern_einbehalten_Kapitaleinkuenfte">#REF!</definedName>
    <definedName name="StB_Stiftung_AIF_Einkuenfte_DBAbefreit">#REF!</definedName>
    <definedName name="StB_Stiftung_AIF_Einkuenfte_Einkuenfte_sonstige_iSdPara29Z1und3EStG1988_Ausland_DBAbefreit">#REF!</definedName>
    <definedName name="StB_Stiftung_AIF_Einkuenfte_Gewerbebetrieb_Ausland_DBAbefreit">#REF!</definedName>
    <definedName name="StB_Stiftung_AIF_Einkuenfte_LuF_Ausland_DBAbefreit">#REF!</definedName>
    <definedName name="StB_Stiftung_AIF_Einkuenfte_VuV_Ausland_DBAbefreit">#REF!</definedName>
    <definedName name="StB_Stiftung_AIF_Ergebnis">#REF!</definedName>
    <definedName name="StB_Stiftung_AIF_Ertraege_Ertraege_nichtsteuerbar">#REF!</definedName>
    <definedName name="StB_Stiftung_AIF_Personensteuern_ausl">#REF!</definedName>
    <definedName name="StB_Stiftung_AnrechenbarePersonensteuerausl_Immobilienertraege">#REF!</definedName>
    <definedName name="StB_Stiftung_AnrechenbareQuSt_Dividenden">#REF!</definedName>
    <definedName name="StB_Stiftung_Aufwaende_Verluste_KV_nichtverrechenbar">#REF!</definedName>
    <definedName name="StB_Stiftung_Aufwertungsgewinne_auslImmo_DBAbefreit_100vH">#REF!</definedName>
    <definedName name="StB_Stiftung_Aufwertungsgewinne_auslImmo_DBAbefreit_80vH">#REF!</definedName>
    <definedName name="StB_Stiftung_Aufwertungsgewinne_auslImmosubfonds_DBAbefreit_100vH">#REF!</definedName>
    <definedName name="StB_Stiftung_Aufwertungsgewinne_auslImmosubfonds_DBAbefreit_80vH">#REF!</definedName>
    <definedName name="StB_Stiftung_Aufwertungsgewinne_Immo_100vH">#REF!</definedName>
    <definedName name="StB_Stiftung_Aufwertungsgewinne_Immo_80vH">#REF!</definedName>
    <definedName name="StB_Stiftung_Aufwertungsgewinne_Immosubfonds_100vH">#REF!</definedName>
    <definedName name="StB_Stiftung_Aufwertungsgewinne_Immosubfonds_80vH">#REF!</definedName>
    <definedName name="StB_Stiftung_Ausschuettungen">#REF!</definedName>
    <definedName name="StB_Stiftung_AusschuettungenSubfonds_ausl">#REF!</definedName>
    <definedName name="StB_Stiftung_Bewirtschaftungsgewinne_auslImmo_DBAbefreit">#REF!</definedName>
    <definedName name="StB_Stiftung_Bewirtschaftungsgewinne_auslImmosubfonds_DBAbefreit">#REF!</definedName>
    <definedName name="StB_Stiftung_Bewirtschaftungsgewinne_Immosubfonds">#REF!</definedName>
    <definedName name="StB_Stiftung_Bewirtschaftungsgewinne_WPLiquiditaetsgewinne_Immo">#REF!</definedName>
    <definedName name="StB_Stiftung_Dividenden_ausl_steuerfrei_KStG_10_2">#REF!</definedName>
    <definedName name="StB_Stiftung_Dividenden_ausl_steuerfrei_Para10_13_KStG">#REF!</definedName>
    <definedName name="StB_Stiftung_Dividenden_DBAbefreit">#REF!</definedName>
    <definedName name="StB_Stiftung_Dividenden_inl_steuerfrei_Para10">#REF!</definedName>
    <definedName name="StB_Stiftung_Einkuenfte_steuerpflichtig">#REF!</definedName>
    <definedName name="StB_Stiftung_Ergebnis_ordentlich_KV">#REF!</definedName>
    <definedName name="StB_Stiftung_Ergebnis_ordentlich_KV_ImmoInvF_AIF">#REF!</definedName>
    <definedName name="StB_Stiftung_Ertraege_ordentlich_inVorjahrenversteuert">#REF!</definedName>
    <definedName name="StB_Stiftung_ImmoInvF_Immobiliengewinneausl_Verluste">#REF!</definedName>
    <definedName name="StB_Stiftung_ImmoInvF_Jahresgewinn_Para14">#REF!</definedName>
    <definedName name="StB_Stiftung_ImmoInvF_Personensteuern">#REF!</definedName>
    <definedName name="StB_Stiftung_ImmoInvF_Verlusteinl">#REF!</definedName>
    <definedName name="StB_Stiftung_KESt">#REF!</definedName>
    <definedName name="StB_Stiftung_KESt_Ausschuettungenabsetzbar">#REF!</definedName>
    <definedName name="StB_Stiftung_KESt_AusschuettungenSubfonds_ausl">#REF!</definedName>
    <definedName name="StB_Stiftung_KESt_Dividenden_ausl">#REF!</definedName>
    <definedName name="StB_Stiftung_KESt_Ertraege_Immobilienfonds">#REF!</definedName>
    <definedName name="StB_Stiftung_KESt_Substanzgewinne_sonstige_steuerpflichtig_2">#REF!</definedName>
    <definedName name="StB_Stiftung_KESt_Zinsertraege_DBAbefreit">#REF!</definedName>
    <definedName name="StB_Stiftung_KESt_Zinsertraege_nichtDBAbefreit">#REF!</definedName>
    <definedName name="StB_Stiftung_Rueckerstattete_auslQuSt_Vorjahre">#REF!</definedName>
    <definedName name="StB_Stiftung_Substanzgewinn_steuerpflichtig_beiAusschuettunginFolgejahren">#REF!</definedName>
    <definedName name="StB_Stiftung_Substanzgewinne_KEStpflichtig">#REF!</definedName>
    <definedName name="StB_Stiftung_Substanzgewinne_steuerpflichtig">#REF!</definedName>
    <definedName name="StB_Stiftung_Summe_Ertraege_Immobilienfonds_DBAbefreit">#REF!</definedName>
    <definedName name="StB_Stiftung_Summe_KEStpflichtige_Immobilienertraege_Immobilienfonds">#REF!</definedName>
    <definedName name="StB_Stiftung_Verlustvortraege_steuerlich_mitKapitalertraegenverrechnet">#REF!</definedName>
    <definedName name="StB_Stiftung_Zinsen_ausl_DBAbefreit">#REF!</definedName>
    <definedName name="StB_Stiftung_Zinsen_innerstaatlichbefreit">#REF!</definedName>
    <definedName name="StB_Stiftung_Zinsertraege_DBAbefreit">#REF!</definedName>
    <definedName name="StB_Stiftung_Zinsertraege_nichtDBAbefreit">#REF!</definedName>
    <definedName name="STBuys">#REF!</definedName>
    <definedName name="Step2_Coeff">#REF!</definedName>
    <definedName name="Step2_Split">#REF!</definedName>
    <definedName name="Step20" localSheetId="5" hidden="1">#REF!</definedName>
    <definedName name="Step20" localSheetId="3" hidden="1">#REF!</definedName>
    <definedName name="Step20" localSheetId="4" hidden="1">#REF!</definedName>
    <definedName name="Step20" hidden="1">#REF!</definedName>
    <definedName name="STMT.OF.SERIES.CAPITAL">#REF!</definedName>
    <definedName name="Stock">#REF!</definedName>
    <definedName name="StockMaster">#REF!</definedName>
    <definedName name="STOP">#REF!</definedName>
    <definedName name="STOP1">#REF!</definedName>
    <definedName name="STR">#REF!</definedName>
    <definedName name="STRA">#REF!</definedName>
    <definedName name="STSells">#REF!</definedName>
    <definedName name="SUB_FUND1">#REF!</definedName>
    <definedName name="SUB_FUND3">#REF!</definedName>
    <definedName name="SubFundCurrency">#REF!</definedName>
    <definedName name="SubfundId">#REF!</definedName>
    <definedName name="SubfundId_Feeder">#REF!</definedName>
    <definedName name="SubfundName">#REF!</definedName>
    <definedName name="SubInvestManager1">#REF!</definedName>
    <definedName name="subredprice">#REF!</definedName>
    <definedName name="subs">#REF!</definedName>
    <definedName name="subsis">#REF!</definedName>
    <definedName name="Substanz_SaldoGewinneVerluste_inklEA">#REF!</definedName>
    <definedName name="Substanzergebnis_nach_Verrechnung_Verlustvortrag_InvFG1993">#REF!</definedName>
    <definedName name="Substanzgewinn_Altemissionen_e">#REF!</definedName>
    <definedName name="Substanzgewinn_Altemissionen_inklEA">#REF!</definedName>
    <definedName name="Substanzgewinn_ausAGErtraegen_Subfonds_betrAnleger_e">#REF!</definedName>
    <definedName name="Substanzgewinn_ausAGErtraegen_Subfonds_betrAnleger_inklEA">#REF!</definedName>
    <definedName name="Substanzgewinn_e">#REF!</definedName>
    <definedName name="Substanzgewinn_mitSteuerabzug_Ausland_e">#REF!</definedName>
    <definedName name="Substanzgewinn_Schachtelbeteiligungen_e">#REF!</definedName>
    <definedName name="Substanzgewinn_Summe_inklEA">#REF!</definedName>
    <definedName name="Substanzverlust_verrechnet_laufend">#REF!</definedName>
    <definedName name="Substanzverluste_e">#REF!</definedName>
    <definedName name="Substanzverluste_inklEA">#REF!</definedName>
    <definedName name="Substanzverluste_Schachtelbeteiligungen_e">#REF!</definedName>
    <definedName name="Suisse">#REF!</definedName>
    <definedName name="sum">#REF!</definedName>
    <definedName name="SummeAusschuettungenSubfonds">#REF!</definedName>
    <definedName name="SummeAusschuettungenSubfonds_anrechenbareauslQuSt">#REF!</definedName>
    <definedName name="SummeAusschuettungenSubfonds_anrechenbareauslQuSt_DBA_BAO">#REF!</definedName>
    <definedName name="SummeAusschuettungenSubfonds_ausl_nachAufwand_nachVerlust">#REF!</definedName>
    <definedName name="SummeAusschuettungenSubfonds_erstattbareQuSt">#REF!</definedName>
    <definedName name="SummeAusschuettungenSubfonds_inklEA_vorAufwand">#REF!</definedName>
    <definedName name="SummeAusschuettungenSubfonds_nichterstattbareQuSt_mangelsDBA">#REF!</definedName>
    <definedName name="SummeAusschuettungenSubfonds_QuStKESt">#REF!</definedName>
    <definedName name="SummeDividenden">#REF!</definedName>
    <definedName name="SummeDividenden_anrechenbareauslQuSt_DBA_BAO">#REF!</definedName>
    <definedName name="SummeDividenden_anrechenbareauslQuSt_DBA_BAO_ausEU">#REF!</definedName>
    <definedName name="SummeDividenden_anrechenbareQuSt">#REF!</definedName>
    <definedName name="SummeDividenden_anrechenbareQuSt_ohneAmtshilfe">#REF!</definedName>
    <definedName name="SummeDividenden_ausl">#REF!</definedName>
    <definedName name="SummeDividenden_ausl_inkl_EA_nachAufwand_nachVerlust_Schachteldividenden">#REF!</definedName>
    <definedName name="SummeDividenden_ausl_inklEA_nachAufwand_nachVerlust">#REF!</definedName>
    <definedName name="SummeDividenden_ausl_inklEA_vorAufwand">#REF!</definedName>
    <definedName name="SummeDividenden_DBAbefreit_BV_inklEA_nachAufwand_nachVerlust_e">#REF!</definedName>
    <definedName name="SummeDividenden_Direktanlage">#REF!</definedName>
    <definedName name="SummeDividenden_Direktanlage_QuStKESt">#REF!</definedName>
    <definedName name="SummeDividenden_Direktanlage_Subfonds_anrechenbareauslQuSt_DBA_BAO">#REF!</definedName>
    <definedName name="SummeDividenden_erstattbareQuSt">#REF!</definedName>
    <definedName name="SummeDividenden_inklEA_vorAufwand">#REF!</definedName>
    <definedName name="SummeDividenden_inl_inklEA_vorAufwand">#REF!</definedName>
    <definedName name="SummeDividenden_mitAmtshilfe_inkl_EA_nachAufwand_nachVerlust_Schachteldividenden">#REF!</definedName>
    <definedName name="SummeDividenden_mitAmtshilfe_inklEA_nachAufwand_nachVerlust">#REF!</definedName>
    <definedName name="SummeDividenden_nichterstattbareQuSt_mangelsDBA">#REF!</definedName>
    <definedName name="SummeDividenden_oestKESt">#REF!</definedName>
    <definedName name="SummeDividenden_ohneAmtshilfe_inkl_EA_nachAufwand_nachVerlust_Schachteldividenden">#REF!</definedName>
    <definedName name="SummeDividenden_ohneAmtshilfe_inklEA_nachAufwand_nachVerlust">#REF!</definedName>
    <definedName name="SummeDividenden_QuStKESt">#REF!</definedName>
    <definedName name="SummeDividenden_Schachteldividenden_Direktanlage">#REF!</definedName>
    <definedName name="SummeDividenden_Schachteldividenden_Direktanlage_QuStKESt">#REF!</definedName>
    <definedName name="SummeDividenden_Schachteldividenden_Direktanlage_Subfonds_anrechenbareauslQuSt_DBA_BAO">#REF!</definedName>
    <definedName name="SummeDividenden_Schachteldividenden_Subfonds">#REF!</definedName>
    <definedName name="SummeDividenden_Schachteldividenden_Subfonds_QuStKESt">#REF!</definedName>
    <definedName name="SummeDividenden_Subfonds">#REF!</definedName>
    <definedName name="SummeDividenden_Subfonds_QuStKESt">#REF!</definedName>
    <definedName name="SummeSubstanzgewinne_anrechenbareauslQuSt_abgezogen_DBA_BAO_e">#REF!</definedName>
    <definedName name="SummeSubstanzgewinne_erstattbareQuSt_e">#REF!</definedName>
    <definedName name="SummeZinsen">#REF!</definedName>
    <definedName name="SummeZinsen_anrechenbareauslQuSt_DBA_BAO">#REF!</definedName>
    <definedName name="SummeZinsen_ausl_DBAbefreit">#REF!</definedName>
    <definedName name="SummeZinsen_ausl_DBAbefreit_inklEA_nachAufwand_nachVerlust">#REF!</definedName>
    <definedName name="SummeZinsen_ausl_DBAbefreit_inklEA_vorAufwand">#REF!</definedName>
    <definedName name="SummeZinsen_ausl_nichtDBAbefreit">#REF!</definedName>
    <definedName name="SummeZinsen_ausl_nichtDBAbefreit_inklEA_nachAufwand_nachVerlust">#REF!</definedName>
    <definedName name="SummeZinsen_ausl_nichtDBAbefreit_inklEA_vorAufwand">#REF!</definedName>
    <definedName name="SummeZinsen_Direktanlage">#REF!</definedName>
    <definedName name="SummeZinsen_erstattbareQuSt">#REF!</definedName>
    <definedName name="SummeZinsen_inklEA_nachAufwand_nachVerlust">#REF!</definedName>
    <definedName name="SummeZinsen_inklEA_vorAufwand">#REF!</definedName>
    <definedName name="SummeZinsen_innerstaatlichbefreit">#REF!</definedName>
    <definedName name="SummeZinsen_innerstaatlichbefreit_inklEA_vorAufwand">#REF!</definedName>
    <definedName name="SummeZinsen_matchingcredit">#REF!</definedName>
    <definedName name="SummeZinsen_nichterstattbareQuSt_mangelsDBA">#REF!</definedName>
    <definedName name="SummeZinsen_Para98Z5liteEStG1988">#REF!</definedName>
    <definedName name="SummeZinsen_Para98Z5liteEStG1988_inklEA_nachAufwand_nachVerlust">#REF!</definedName>
    <definedName name="SummeZinsen_Para98Z5liteEStG1988_inklEA_vorAufwand">#REF!</definedName>
    <definedName name="SummeZinsen_QuStKESt">#REF!</definedName>
    <definedName name="SummeZinsen_Subfonds">#REF!</definedName>
    <definedName name="SummeZinsenAltemissionen">#REF!</definedName>
    <definedName name="SummeZinsenAltemissionen_anrechenbareauslQuSt_DBA_BAO">#REF!</definedName>
    <definedName name="SummeZinsenAltemissionen_ausl_DBAbefreit">#REF!</definedName>
    <definedName name="SummeZinsenAltemissionen_ausl_DBAbefreit_inklEA_nachAufwand_nachVerlust">#REF!</definedName>
    <definedName name="SummeZinsenAltemissionen_ausl_DBAbefreit_inklEA_vorAufwand">#REF!</definedName>
    <definedName name="SummeZinsenAltemissionen_ausl_nichtDBAbefreit">#REF!</definedName>
    <definedName name="SummeZinsenAltemissionen_ausl_nichtDBAbefreit_inklEA_nachAufwand_nachVerlust">#REF!</definedName>
    <definedName name="SummeZinsenAltemissionen_ausl_nichtDBAbefreit_inklEA_vorAufwand">#REF!</definedName>
    <definedName name="SummeZinsenAltemissionen_Direktanlage">#REF!</definedName>
    <definedName name="SummeZinsenAltemissionen_erstattbareQuSt">#REF!</definedName>
    <definedName name="SummeZinsenAltemissionen_Ertragsausgleich_Aufwand_Verlust_Subfonds">#REF!</definedName>
    <definedName name="SummeZinsenAltemissionen_inklEA_nachAufwand_nachVerlust">#REF!</definedName>
    <definedName name="SummeZinsenAltemissionen_inklEA_vorAufwand">#REF!</definedName>
    <definedName name="SummeZinsenAltemissionen_innerstaatlichbefreit">#REF!</definedName>
    <definedName name="SummeZinsenAltemissionen_innerstaatlichbefreit_inklEA_vorAufwand">#REF!</definedName>
    <definedName name="SummeZinsenAltemissionen_matchingcredit">#REF!</definedName>
    <definedName name="SummeZinsenAltemissionen_nichterstattbareQuSt_mangelsDBA">#REF!</definedName>
    <definedName name="SummeZinsenAltemissionen_Para98Z5liteEStG1988">#REF!</definedName>
    <definedName name="SummeZinsenAltemissionen_Para98Z5liteEStG1988_inklEA_nachAufwand_nachVerlust">#REF!</definedName>
    <definedName name="SummeZinsenAltemissionen_Para98Z5liteEStG1988_inklEA_vorAufwand">#REF!</definedName>
    <definedName name="SummeZinsenAltemissionen_QuStKESt">#REF!</definedName>
    <definedName name="SummeZinsenAltemissionen_Subfonds">#REF!</definedName>
    <definedName name="sundry">#REF!</definedName>
    <definedName name="svsd">#REF!</definedName>
    <definedName name="SWAP_Accounts">#REF!</definedName>
    <definedName name="SWAP_MktValue">#REF!</definedName>
    <definedName name="sxa">#REF!</definedName>
    <definedName name="t">#REF!</definedName>
    <definedName name="table2">#REF!</definedName>
    <definedName name="TAX">#REF!</definedName>
    <definedName name="tb">#REF!</definedName>
    <definedName name="TB_Bilan">#REF!</definedName>
    <definedName name="TB_CLASS">#REF!</definedName>
    <definedName name="tb_fee">#REF!</definedName>
    <definedName name="TB_FIMMGT">#REF!</definedName>
    <definedName name="TB_Mapping">#REF!</definedName>
    <definedName name="TB_MktValue">#REF!</definedName>
    <definedName name="tbb">#REF!</definedName>
    <definedName name="TBCodes">#REF!</definedName>
    <definedName name="TBI">#REF!</definedName>
    <definedName name="TBILL">#REF!</definedName>
    <definedName name="tbilll">#REF!</definedName>
    <definedName name="tbl">#REF!</definedName>
    <definedName name="TeamHead">#REF!</definedName>
    <definedName name="TeamName1">#REF!</definedName>
    <definedName name="TEL">#REF!</definedName>
    <definedName name="temp">#REF!</definedName>
    <definedName name="Template_Row">#REF!</definedName>
    <definedName name="Template_Row_Bounds">#REF!</definedName>
    <definedName name="Template_Row_Paths">#REF!</definedName>
    <definedName name="TermStruct_Constraint">#REF!</definedName>
    <definedName name="TermStruct_Constraints">#REF!</definedName>
    <definedName name="tert">#REF!</definedName>
    <definedName name="tesa" localSheetId="5" hidden="1">#REF!</definedName>
    <definedName name="tesa" localSheetId="3" hidden="1">#REF!</definedName>
    <definedName name="tesa" localSheetId="4" hidden="1">#REF!</definedName>
    <definedName name="tesa" hidden="1">#REF!</definedName>
    <definedName name="test" localSheetId="5" hidden="1">#REF!</definedName>
    <definedName name="test" localSheetId="3" hidden="1">#REF!</definedName>
    <definedName name="test" localSheetId="4" hidden="1">#REF!</definedName>
    <definedName name="test" hidden="1">#REF!</definedName>
    <definedName name="Test_ISIN">#REF!</definedName>
    <definedName name="TextRefCopyRangeCount" hidden="1">1</definedName>
    <definedName name="tgh" localSheetId="5" hidden="1">#REF!</definedName>
    <definedName name="tgh" localSheetId="3" hidden="1">#REF!</definedName>
    <definedName name="tgh" localSheetId="4" hidden="1">#REF!</definedName>
    <definedName name="tgh" hidden="1">#REF!</definedName>
    <definedName name="Theoritical_Worst">#REF!</definedName>
    <definedName name="This_report_is_made_solely_to_the_Cell_s_members__as_a_body__in_accordance_with_Section_64_of_The_Companies__Guernsey__Law__1994_and_rule_4.02__3__of_the_Collective_Investment_Schemes__Class_B__Rules_1990.__Our_audit_work_has_been_undertaken_so_that_we_mi">#REF!</definedName>
    <definedName name="thjrayh">#REF!</definedName>
    <definedName name="thjrsu">#REF!</definedName>
    <definedName name="TNA_Feeder">#REF!</definedName>
    <definedName name="TNA_Master_ccy">#REF!</definedName>
    <definedName name="tnrsh">#REF!</definedName>
    <definedName name="To_main_menu">#N/A</definedName>
    <definedName name="To_printing_menu">#N/A</definedName>
    <definedName name="ToFind">#REF!</definedName>
    <definedName name="ToFind_G46C">#REF!</definedName>
    <definedName name="ToFind_GB2C">#REF!</definedName>
    <definedName name="ToFindClass">#REF!</definedName>
    <definedName name="TOLERANCE">#REF!</definedName>
    <definedName name="Topaz">#REF!</definedName>
    <definedName name="TOTAL">#REF!</definedName>
    <definedName name="Total_Pnl">#REF!</definedName>
    <definedName name="totaldisbursements">#REF!</definedName>
    <definedName name="TotalDistri">#REF!</definedName>
    <definedName name="TotalIncome">#REF!</definedName>
    <definedName name="totalReceipts">#REF!</definedName>
    <definedName name="TOTSHS">#REF!</definedName>
    <definedName name="trade_adj">#REF!</definedName>
    <definedName name="TradeDate">#REF!</definedName>
    <definedName name="train_conf">#REF!</definedName>
    <definedName name="TRAN_01">#REF!</definedName>
    <definedName name="TRAN_AG_COL">#REF!</definedName>
    <definedName name="TRAN_G3_COL">#REF!</definedName>
    <definedName name="TRAN_SD_COL">#REF!</definedName>
    <definedName name="TRAN_TABLE">#REF!</definedName>
    <definedName name="TRAN_U0_COL">#REF!</definedName>
    <definedName name="tranClass">#REF!</definedName>
    <definedName name="TranList">#REF!:INDEX(#REF!,COUNTA(#REF!)+5,13)</definedName>
    <definedName name="TransferAgent">#REF!</definedName>
    <definedName name="tri">#REF!</definedName>
    <definedName name="TRNS.FROM.MA.TO.GLOBAL">#REF!</definedName>
    <definedName name="trsay">#REF!</definedName>
    <definedName name="TRUSTC">#REF!</definedName>
    <definedName name="tttt">#REF!</definedName>
    <definedName name="Two">#REF!</definedName>
    <definedName name="U4C7">#REF!</definedName>
    <definedName name="UCITS">#REF!</definedName>
    <definedName name="Uit">#N/A</definedName>
    <definedName name="UMBRELLA">#REF!</definedName>
    <definedName name="UNR_FX_GL">#REF!</definedName>
    <definedName name="UNR_FX_GL_002">#REF!</definedName>
    <definedName name="UNR_FX_GL3">#REF!</definedName>
    <definedName name="UNR_FX_INC_CURR">#REF!</definedName>
    <definedName name="UNR_FX_INC_CURR_002">#REF!</definedName>
    <definedName name="UNR_FX_INC_CURR3">#REF!</definedName>
    <definedName name="UNR_FX_INC_REC">#REF!</definedName>
    <definedName name="UNR_FX_INC_REC_002">#REF!</definedName>
    <definedName name="UNR_FX_INC_REC3">#REF!</definedName>
    <definedName name="UNR_GL_MID_CURRENT">#REF!</definedName>
    <definedName name="UNR_GL_MID_PRIOR">#REF!</definedName>
    <definedName name="unreal_gain_check">#REF!</definedName>
    <definedName name="unrealized_gain">#REF!</definedName>
    <definedName name="UnrSec">#REF!</definedName>
    <definedName name="uo">#REF!</definedName>
    <definedName name="UpperConstraint">#REF!</definedName>
    <definedName name="UpperElossConstraint">#REF!</definedName>
    <definedName name="USD">#REF!</definedName>
    <definedName name="USDAUD">#REF!</definedName>
    <definedName name="USDCAD">#REF!</definedName>
    <definedName name="USDcashpaid">#REF!</definedName>
    <definedName name="USDcashrecd">#REF!</definedName>
    <definedName name="USDCHF">#REF!</definedName>
    <definedName name="USDdivrecbl">#REF!</definedName>
    <definedName name="USDEUR">#REF!</definedName>
    <definedName name="USDexp">#REF!</definedName>
    <definedName name="USDexppaybl">#REF!</definedName>
    <definedName name="USDFund">#REF!</definedName>
    <definedName name="USDGBP">#REF!</definedName>
    <definedName name="USDinc">#REF!</definedName>
    <definedName name="USDJPY">#REF!</definedName>
    <definedName name="USDLEHMAN">#REF!</definedName>
    <definedName name="USDNOK">#REF!</definedName>
    <definedName name="USDpayble">#REF!</definedName>
    <definedName name="USDperiodend">#REF!</definedName>
    <definedName name="USDPOOL">#REF!</definedName>
    <definedName name="USDrecble">#REF!</definedName>
    <definedName name="USDSEK">#REF!</definedName>
    <definedName name="USDSGD">#REF!</definedName>
    <definedName name="USDSMERRILL">#REF!</definedName>
    <definedName name="USDUSD">#REF!</definedName>
    <definedName name="UserDefDDIPath">#REF!</definedName>
    <definedName name="UserDefDestPath">#REF!</definedName>
    <definedName name="UserDefTaxDep">#REF!</definedName>
    <definedName name="UserDefWHT">#REF!</definedName>
    <definedName name="USO">#REF!</definedName>
    <definedName name="UT_Display">#REF!,#REF!</definedName>
    <definedName name="UZZZ" hidden="1">#REF!</definedName>
    <definedName name="v">#REF!</definedName>
    <definedName name="VALU_7M">#REF!</definedName>
    <definedName name="VALU_7M_002">#REF!</definedName>
    <definedName name="VALU_AA">#REF!</definedName>
    <definedName name="VALU_AC_COL">#REF!</definedName>
    <definedName name="VALU_AD_COL">#REF!</definedName>
    <definedName name="VALU_AE">#REF!</definedName>
    <definedName name="VALU_AE_002">#REF!</definedName>
    <definedName name="VALU_AL">#REF!</definedName>
    <definedName name="VALU_AL_002">#REF!</definedName>
    <definedName name="VALU_AN_COL">#REF!</definedName>
    <definedName name="VALU_BP">#REF!</definedName>
    <definedName name="VALU_BP_COL">#REF!</definedName>
    <definedName name="VALU_BZ">#REF!</definedName>
    <definedName name="VALU_CK">#REF!</definedName>
    <definedName name="VALU_CK_002">#REF!</definedName>
    <definedName name="VALU_CQ">#REF!</definedName>
    <definedName name="VALU_CR">#REF!</definedName>
    <definedName name="VALU_CS">#REF!</definedName>
    <definedName name="VALU_DA_COL">#REF!</definedName>
    <definedName name="VALU_DD">#REF!</definedName>
    <definedName name="VALU_DD_002">#REF!</definedName>
    <definedName name="VALU_DETAIL_ROW">#REF!</definedName>
    <definedName name="VALU_DG">#REF!</definedName>
    <definedName name="VALU_DH">#REF!</definedName>
    <definedName name="VALU_EH">#REF!</definedName>
    <definedName name="VALU_EI">#REF!</definedName>
    <definedName name="VALU_EQ_COL">#REF!</definedName>
    <definedName name="VALU_EZ">#REF!</definedName>
    <definedName name="VALU_FC">#REF!</definedName>
    <definedName name="VALU_FH">#REF!</definedName>
    <definedName name="VALU_FH_002">#REF!</definedName>
    <definedName name="VALU_FL">#REF!</definedName>
    <definedName name="VALU_FM">#REF!</definedName>
    <definedName name="VALU_FN">#REF!</definedName>
    <definedName name="VALU_FN_002">#REF!</definedName>
    <definedName name="VALU_GD">#REF!</definedName>
    <definedName name="VALU_ID">#REF!</definedName>
    <definedName name="VALU_ID_002">#REF!</definedName>
    <definedName name="VALU_JX">#REF!</definedName>
    <definedName name="VALU_L6">#REF!</definedName>
    <definedName name="VALU_L6_COL">#REF!</definedName>
    <definedName name="VALU_L8">#REF!</definedName>
    <definedName name="VALU_L8_COL">#REF!</definedName>
    <definedName name="VALU_MF">#REF!</definedName>
    <definedName name="VALU_MN">#REF!</definedName>
    <definedName name="VALU_N3">#REF!</definedName>
    <definedName name="VALU_N8_002">#REF!</definedName>
    <definedName name="VALU_N8_COL">#REF!</definedName>
    <definedName name="VALU_NT">#REF!</definedName>
    <definedName name="VALU_RANGE">#REF!,#REF!,#REF!,#REF!,#REF!,#REF!,#REF!,#REF!</definedName>
    <definedName name="VALU_RE">#REF!</definedName>
    <definedName name="VALU_RG">#REF!</definedName>
    <definedName name="VALU_SR">#REF!</definedName>
    <definedName name="VALU_SU">#REF!</definedName>
    <definedName name="VALU_SV">#REF!</definedName>
    <definedName name="VALU_SV_002">#REF!</definedName>
    <definedName name="VALU_TA">#REF!</definedName>
    <definedName name="VALU_TA_002">#REF!</definedName>
    <definedName name="VALU_TABLE">#REF!</definedName>
    <definedName name="VALU_TL">#REF!</definedName>
    <definedName name="VALU_TL_002">#REF!</definedName>
    <definedName name="VALU_TR">#REF!</definedName>
    <definedName name="VALU_TS">#REF!</definedName>
    <definedName name="VALU_U1">#REF!</definedName>
    <definedName name="VALU_U2">#REF!</definedName>
    <definedName name="VALU_U5">#REF!</definedName>
    <definedName name="VALU_U5_002">#REF!</definedName>
    <definedName name="VALU_U6">#REF!</definedName>
    <definedName name="VALU_U6_002">#REF!</definedName>
    <definedName name="VALU_U8">#REF!</definedName>
    <definedName name="VALU_U8_002">#REF!</definedName>
    <definedName name="VALU_UE">#REF!</definedName>
    <definedName name="VALU_UE_002">#REF!</definedName>
    <definedName name="VALU_UG">#REF!</definedName>
    <definedName name="VALU_UG_002">#REF!</definedName>
    <definedName name="VALU_UL">#REF!</definedName>
    <definedName name="VALU_UL_002">#REF!</definedName>
    <definedName name="VALU_UO">#REF!</definedName>
    <definedName name="VALU_UO_COL">#REF!</definedName>
    <definedName name="VALU_VY">#REF!</definedName>
    <definedName name="VALU_VZ">#REF!</definedName>
    <definedName name="VALU_X5">#REF!</definedName>
    <definedName name="VALU_X8">#REF!</definedName>
    <definedName name="VALU_X8_002">#REF!</definedName>
    <definedName name="VALU_XA">#REF!</definedName>
    <definedName name="VALU2_CR">#REF!</definedName>
    <definedName name="VALU2_EQ">#REF!</definedName>
    <definedName name="VALU2_GK">#REF!</definedName>
    <definedName name="VALU2_GM">#REF!</definedName>
    <definedName name="VALU2_HW">#REF!</definedName>
    <definedName name="VALU2_HX">#REF!</definedName>
    <definedName name="VALU2_UC">#REF!</definedName>
    <definedName name="VALU2_UD">#REF!</definedName>
    <definedName name="VALU2_UF">#REF!</definedName>
    <definedName name="VALU2_UH">#REF!</definedName>
    <definedName name="VALU2_UJ">#REF!</definedName>
    <definedName name="VALU2_UP">#REF!</definedName>
    <definedName name="VALU2_VT">#REF!</definedName>
    <definedName name="VALU2_VU">#REF!</definedName>
    <definedName name="VALU2_VV">#REF!</definedName>
    <definedName name="VALU2_VW">#REF!</definedName>
    <definedName name="VALU2_VX">#REF!</definedName>
    <definedName name="VALU2_XA">#REF!</definedName>
    <definedName name="VALU3_7M">#REF!</definedName>
    <definedName name="VALU3_AE">#REF!</definedName>
    <definedName name="VALU3_AL">#REF!</definedName>
    <definedName name="VALU3_CK">#REF!</definedName>
    <definedName name="VALU3_DD">#REF!</definedName>
    <definedName name="VALU3_FH">#REF!</definedName>
    <definedName name="VALU3_FN">#REF!</definedName>
    <definedName name="VALU3_ID">#REF!</definedName>
    <definedName name="VALU3_N8">#REF!</definedName>
    <definedName name="VALU3_SV">#REF!</definedName>
    <definedName name="VALU3_TA">#REF!</definedName>
    <definedName name="VALU3_TL">#REF!</definedName>
    <definedName name="VALU3_U5">#REF!</definedName>
    <definedName name="VALU3_U6">#REF!</definedName>
    <definedName name="VALU3_U8">#REF!</definedName>
    <definedName name="VALU3_UE">#REF!</definedName>
    <definedName name="VALU3_UG">#REF!</definedName>
    <definedName name="VALU3_UL">#REF!</definedName>
    <definedName name="VALU3_X8">#REF!</definedName>
    <definedName name="VB_Brug_Saldo" hidden="1">#REF!</definedName>
    <definedName name="vc">#REF!</definedName>
    <definedName name="vcq">#REF!</definedName>
    <definedName name="VD">#REF!</definedName>
    <definedName name="VDATE">#REF!</definedName>
    <definedName name="VDD">#REF!</definedName>
    <definedName name="vddd">#REF!</definedName>
    <definedName name="vdddd">#REF!</definedName>
    <definedName name="Verhaeltnis_Altemissionen_SaldoSubstanzgewinne">#REF!</definedName>
    <definedName name="Verhaeltnis_Gewinnvortrag_Ertraegeausserordentlich_60vH_inklEA_Altemissionen_zu_Gewinnvortrag_Ertraegeausserordentlich_60vH_versteuert_inklEA">#REF!</definedName>
    <definedName name="Verhaeltnis_Gewinnvortrag_Ertraegeausserordentlich_nichtversteuert_40vH_KV_inklEA_Altemissionen_zu_Gewinnvortrag_Ertraegeausserordentlich_nichtversteuert_40vH_KV_inklEA">#REF!</definedName>
    <definedName name="Verhaeltnis_Gewinnvortrag_Ertraegeausserordentlich_Privatanleger_InvFG1993_versteuert_inklEA_Altemissionen_zu_Gewinnvortrag_Ertraegeausserordentlich_Privatanleger_InvFG1993_versteuert_inklEA">#REF!</definedName>
    <definedName name="Verhaeltnis_ZinsenAltemissionen_Ergebnis_ordentlich_KV">#REF!</definedName>
    <definedName name="Verlust_verrechnet_mit_ordErtraegen">#REF!</definedName>
    <definedName name="Verlustverrechnung_ordErgebnis">#REF!</definedName>
    <definedName name="Verlustvortrag_e">#REF!</definedName>
    <definedName name="Verlustvortrag_InvFG1993_25vH">#REF!</definedName>
    <definedName name="Verlustvortrag_InvFG1993_25vH_verrechnet">#REF!</definedName>
    <definedName name="Verlustvortrag_InvFG1993_e">#REF!</definedName>
    <definedName name="Verlustvortrag_neu">#REF!</definedName>
    <definedName name="Verlustvortrag_verrechnet_mit_ordErtraegen">#REF!</definedName>
    <definedName name="Verlustvortrag_verrechnet_Substanzgewinne">#REF!</definedName>
    <definedName name="Verrechnung_Verlustvortrag_InvFG1993">#REF!</definedName>
    <definedName name="vfv">#REF!</definedName>
    <definedName name="ViewSelectionValues">#REF!</definedName>
    <definedName name="vngfhgf">#REF!</definedName>
    <definedName name="vr">#REF!</definedName>
    <definedName name="vvvvv">#REF!</definedName>
    <definedName name="vvvvvv">#REF!</definedName>
    <definedName name="w" localSheetId="5" hidden="1">#REF!</definedName>
    <definedName name="w" localSheetId="3" hidden="1">#REF!</definedName>
    <definedName name="w" localSheetId="4" hidden="1">#REF!</definedName>
    <definedName name="w" hidden="1">#REF!</definedName>
    <definedName name="w1w" localSheetId="5" hidden="1">#REF!</definedName>
    <definedName name="w1w" localSheetId="3" hidden="1">#REF!</definedName>
    <definedName name="w1w" localSheetId="4" hidden="1">#REF!</definedName>
    <definedName name="w1w" hidden="1">#REF!</definedName>
    <definedName name="WAFM">#REF!</definedName>
    <definedName name="WAM">#REF!</definedName>
    <definedName name="wbv">#REF!</definedName>
    <definedName name="WEIGHT">#REF!</definedName>
    <definedName name="wi">#REF!</definedName>
    <definedName name="WII">#REF!</definedName>
    <definedName name="WIII">#REF!</definedName>
    <definedName name="Wiped_Out_Flags">#REF!</definedName>
    <definedName name="Workings">#REF!</definedName>
    <definedName name="WRealized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b." localSheetId="6" hidden="1">{#N/A,#N/A,FALSE,"partners cap summ"}</definedName>
    <definedName name="wrn.bb." hidden="1">{#N/A,#N/A,FALSE,"partners cap summ"}</definedName>
    <definedName name="wrn.bbLP" localSheetId="6" hidden="1">{#N/A,#N/A,FALSE,"partners cap summ"}</definedName>
    <definedName name="wrn.bbLP" hidden="1">{#N/A,#N/A,FALSE,"partners cap summ"}</definedName>
    <definedName name="wrn.BUDGET._.REPORT." localSheetId="6" hidden="1">{#N/A,#N/A,FALSE,"BGT Total";#N/A,#N/A,FALSE,"BGT INC";#N/A,#N/A,FALSE,"BGT EXP";#N/A,#N/A,FALSE,"BGT Perf"}</definedName>
    <definedName name="wrn.BUDGET._.REPORT." hidden="1">{#N/A,#N/A,FALSE,"BGT Total";#N/A,#N/A,FALSE,"BGT INC";#N/A,#N/A,FALSE,"BGT EXP";#N/A,#N/A,FALSE,"BGT Perf"}</definedName>
    <definedName name="wrn.BUDGET._.REPORT._1" localSheetId="6" hidden="1">{#N/A,#N/A,FALSE,"BGT Total";#N/A,#N/A,FALSE,"BGT INC";#N/A,#N/A,FALSE,"BGT EXP";#N/A,#N/A,FALSE,"BGT Perf"}</definedName>
    <definedName name="wrn.BUDGET._.REPORT._1" hidden="1">{#N/A,#N/A,FALSE,"BGT Total";#N/A,#N/A,FALSE,"BGT INC";#N/A,#N/A,FALSE,"BGT EXP";#N/A,#N/A,FALSE,"BGT Perf"}</definedName>
    <definedName name="wrn.FSA._.REPORTS." localSheetId="6" hidden="1">{#N/A,#N/A,FALSE,"® FSA MTD";#N/A,#N/A,FALSE,"® FINRES"}</definedName>
    <definedName name="wrn.FSA._.REPORTS." hidden="1">{#N/A,#N/A,FALSE,"® FSA MTD";#N/A,#N/A,FALSE,"® FINRES"}</definedName>
    <definedName name="wrn.FSA._.REPORTS._1" localSheetId="6" hidden="1">{#N/A,#N/A,FALSE,"® FSA MTD";#N/A,#N/A,FALSE,"® FINRES"}</definedName>
    <definedName name="wrn.FSA._.REPORTS._1" hidden="1">{#N/A,#N/A,FALSE,"® FSA MTD";#N/A,#N/A,FALSE,"® FINRES"}</definedName>
    <definedName name="wrn.MANAGEMENT._.ACCOUNTS." localSheetId="6" hidden="1">{#N/A,#N/A,FALSE,"INDEX";#N/A,#N/A,FALSE,"P&amp;L";#N/A,#N/A,FALSE,"EBTDA";#N/A,#N/A,FALSE,"P&amp;L(VAR)";#N/A,#N/A,FALSE,"BS";#N/A,#N/A,FALSE,"BS(VAR)";#N/A,#N/A,FALSE,"CASHFLOW";#N/A,#N/A,FALSE,"NOTES";#N/A,#N/A,FALSE,"FX RATES"}</definedName>
    <definedName name="wrn.MANAGEMENT._.ACCOUNTS." hidden="1">{#N/A,#N/A,FALSE,"INDEX";#N/A,#N/A,FALSE,"P&amp;L";#N/A,#N/A,FALSE,"EBTDA";#N/A,#N/A,FALSE,"P&amp;L(VAR)";#N/A,#N/A,FALSE,"BS";#N/A,#N/A,FALSE,"BS(VAR)";#N/A,#N/A,FALSE,"CASHFLOW";#N/A,#N/A,FALSE,"NOTES";#N/A,#N/A,FALSE,"FX RATES"}</definedName>
    <definedName name="wrn.MANAGEMENT._.ACCOUNTS._1" localSheetId="6" hidden="1">{#N/A,#N/A,FALSE,"INDEX";#N/A,#N/A,FALSE,"P&amp;L";#N/A,#N/A,FALSE,"EBTDA";#N/A,#N/A,FALSE,"P&amp;L(VAR)";#N/A,#N/A,FALSE,"BS";#N/A,#N/A,FALSE,"BS(VAR)";#N/A,#N/A,FALSE,"CASHFLOW";#N/A,#N/A,FALSE,"NOTES";#N/A,#N/A,FALSE,"FX RATES"}</definedName>
    <definedName name="wrn.MANAGEMENT._.ACCOUNTS._1" hidden="1">{#N/A,#N/A,FALSE,"INDEX";#N/A,#N/A,FALSE,"P&amp;L";#N/A,#N/A,FALSE,"EBTDA";#N/A,#N/A,FALSE,"P&amp;L(VAR)";#N/A,#N/A,FALSE,"BS";#N/A,#N/A,FALSE,"BS(VAR)";#N/A,#N/A,FALSE,"CASHFLOW";#N/A,#N/A,FALSE,"NOTES";#N/A,#N/A,FALSE,"FX RATES"}</definedName>
    <definedName name="wrn.Monthly." localSheetId="6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wrn.Monthly.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wrn.Monthly._1" localSheetId="6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wrn.Monthly._1" hidden="1">{#N/A,#N/A,FALSE,"COVER";#N/A,#N/A,FALSE,"ASSETS";#N/A,#N/A,FALSE,"CHANGES";#N/A,#N/A,FALSE,"INCOME";#N/A,#N/A,FALSE,"INCOME THAI PROP.";#N/A,#N/A,FALSE,"Portfolio";#N/A,#N/A,FALSE,"Purch &amp; Sales Reports";#N/A,#N/A,FALSE,"Mvt on unrealised";#N/A,#N/A,FALSE,"Subs &amp; reds Reports "}</definedName>
    <definedName name="wrn.Profit._.and._.Loss." localSheetId="6" hidden="1">{#N/A,#N/A,FALSE,"P&amp;L"}</definedName>
    <definedName name="wrn.Profit._.and._.Loss." hidden="1">{#N/A,#N/A,FALSE,"P&amp;L"}</definedName>
    <definedName name="wrn.Profit._.and._.Loss._.Variances." localSheetId="6" hidden="1">{#N/A,#N/A,FALSE,"P&amp;L(VAR)"}</definedName>
    <definedName name="wrn.Profit._.and._.Loss._.Variances." hidden="1">{#N/A,#N/A,FALSE,"P&amp;L(VAR)"}</definedName>
    <definedName name="wrn.Profit._.and._.Loss._.Variances._1" localSheetId="6" hidden="1">{#N/A,#N/A,FALSE,"P&amp;L(VAR)"}</definedName>
    <definedName name="wrn.Profit._.and._.Loss._.Variances._1" hidden="1">{#N/A,#N/A,FALSE,"P&amp;L(VAR)"}</definedName>
    <definedName name="wrn.Profit._.and._.Loss._1" localSheetId="6" hidden="1">{#N/A,#N/A,FALSE,"P&amp;L"}</definedName>
    <definedName name="wrn.Profit._.and._.Loss._1" hidden="1">{#N/A,#N/A,FALSE,"P&amp;L"}</definedName>
    <definedName name="www">#REF!</definedName>
    <definedName name="x">#REF!</definedName>
    <definedName name="xasx">#REF!</definedName>
    <definedName name="xcs">#REF!</definedName>
    <definedName name="XDate">#REF!</definedName>
    <definedName name="xxs">#REF!</definedName>
    <definedName name="xxx">#REF!</definedName>
    <definedName name="xxxxxxxx" localSheetId="5" hidden="1">#REF!</definedName>
    <definedName name="xxxxxxxx" localSheetId="3" hidden="1">#REF!</definedName>
    <definedName name="xxxxxxxx" localSheetId="4" hidden="1">#REF!</definedName>
    <definedName name="xxxxxxxx" hidden="1">#REF!</definedName>
    <definedName name="y" localSheetId="6" hidden="1">{#N/A,#N/A,FALSE,"Aging Summary";#N/A,#N/A,FALSE,"Ratio Analysis";#N/A,#N/A,FALSE,"Test 120 Day Accts";#N/A,#N/A,FALSE,"Tickmarks"}</definedName>
    <definedName name="y" localSheetId="5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4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EAR">#REF!</definedName>
    <definedName name="YearEnd">#REF!</definedName>
    <definedName name="YearEndAbv">#REF!</definedName>
    <definedName name="YearEndPreviousAbv">#REF!</definedName>
    <definedName name="YENDEUR">#REF!</definedName>
    <definedName name="YENDEURO">#REF!</definedName>
    <definedName name="YENDGBP">#REF!</definedName>
    <definedName name="YENDSEK">#REF!</definedName>
    <definedName name="YENDSTG">#REF!</definedName>
    <definedName name="YENDUSD">#REF!</definedName>
    <definedName name="YENDYen">#REF!</definedName>
    <definedName name="YesNo">#REF!</definedName>
    <definedName name="yrsprds">#REF!</definedName>
    <definedName name="YTM1">#REF!</definedName>
    <definedName name="YTM2">#REF!</definedName>
    <definedName name="yui">#REF!</definedName>
    <definedName name="ZA_Ertragsausgleich_Aufwand_Verlust_ZinsenAltemissionen_Subfonds_e">#REF!</definedName>
    <definedName name="ZA_Ertragsausgleich_ZinsenAltemissionen">#REF!</definedName>
    <definedName name="ZA_Ertragsausgleich_ZinsenAltemissionen_ausl_DBAbefreit">#REF!</definedName>
    <definedName name="ZA_Ertragsausgleich_ZinsenAltemissionen_Direktanlage_e">#REF!</definedName>
    <definedName name="ZA_Land_e">#REF!</definedName>
    <definedName name="ZA_Prozentsatz_Aufwand_ZinsenAltemissionen_DBAbefreit_nichtDBA_befreit">#REF!</definedName>
    <definedName name="ZA_Verhaeltnis_ZinsenAltemissionen">#REF!</definedName>
    <definedName name="ZA_ZinsenAltemissionen">#REF!</definedName>
    <definedName name="ZA_ZinsenAltemissionen_anrechenbareauslQuSt">#REF!</definedName>
    <definedName name="ZA_ZinsenAltemissionen_anrechenbareauslQuSt_DBA_BAO">#REF!</definedName>
    <definedName name="ZA_ZinsenAltemissionen_ausl_DBAbefreit_inklEA_nachAufwand_nachVerlust">#REF!</definedName>
    <definedName name="ZA_ZinsenAltemissionen_ausl_nichtDBAbefreit_inklEA_nachAufwand_nachVerlust">#REF!</definedName>
    <definedName name="ZA_ZinsenAltemissionen_Direktanlage_e">#REF!</definedName>
    <definedName name="ZA_ZinsenAltemissionen_erstattbareQuSt">#REF!</definedName>
    <definedName name="ZA_ZinsenAltemissionen_inklEA_nachAufwand">#REF!</definedName>
    <definedName name="ZA_ZinsenAltemissionen_inklEA_nachAufwand_nachVerlust">#REF!</definedName>
    <definedName name="ZA_ZinsenAltemissionen_matchingcredit">#REF!</definedName>
    <definedName name="ZA_ZinsenAltemissionen_nichterstattbareQuSt_mangelsDBA">#REF!</definedName>
    <definedName name="ZA_ZinsenAltemissionen_QuStKESt">#REF!</definedName>
    <definedName name="ZA_ZinsenAltemissionen_QuStKESt_Direktanlage_e">#REF!</definedName>
    <definedName name="ZA_ZinsenAltemissionen_QuStKESt_Subfonds_e">#REF!</definedName>
    <definedName name="ZA_ZinsenAltemissionen_Subfonds_e">#REF!</definedName>
    <definedName name="ZAR">#REF!</definedName>
    <definedName name="zarfadminfee">#REF!</definedName>
    <definedName name="ZARMERRILL">#REF!</definedName>
    <definedName name="zavfadminfee">#REF!</definedName>
    <definedName name="zaz">#REF!</definedName>
    <definedName name="zqz">#REF!</definedName>
    <definedName name="zu" localSheetId="5" hidden="1">#REF!</definedName>
    <definedName name="zu" localSheetId="3" hidden="1">#REF!</definedName>
    <definedName name="zu" localSheetId="4" hidden="1">#REF!</definedName>
    <definedName name="zu" hidden="1">#REF!</definedName>
    <definedName name="Zwischenergebnis_ARF_nach_Ausschuettung_AoErgebnis_final_40Prozent_KV">#REF!</definedName>
    <definedName name="Zwischenergebnis_ARF_nach_Ausschuettung_AoErgebnis_final_60Prozent_KV">#REF!</definedName>
    <definedName name="Zwischenergebnis_ARF_nach_Ausschuettung_Ergebnis_AIF">#REF!</definedName>
    <definedName name="Zwischenergebnis_ARF_nach_Ausschuettung_Ergebnis_ordentlich_KV_inklEA_nachAufwandundErtrag_nachVerlustverrechnung_JahresgewinnImmoInvF">#REF!</definedName>
    <definedName name="Zwischenergebnis_ARF_nach_Ausschuettung_Gewinnvortrag_ausserordentlich_nichtversteuert_40Prozent_KV">#REF!</definedName>
    <definedName name="Zwischenergebnis_ARF_nach_Ausschuettung_Gewinnvortrag_ausserordentlich_Privatanleger_InvFG1993_versteuert_KV">#REF!</definedName>
    <definedName name="Zwischenergebnis_ARF_nach_Ausschuettung_Gewinnvortrag_ausserordentlich_versteuert_60vH_KV">#REF!</definedName>
    <definedName name="Zwischenergebnis_ARF_nach_Ausschuettung_Gewinnvortrag_Ergebnis_AIF">#REF!</definedName>
    <definedName name="Zwischenergebnis_ARF_nach_Ausschuettung_Gewinnvortrag_ordentlich_versteuert_KV_Gewinnvortrag_ImmoInvF_WPundLiquiditaetsgewinne_Bewirtschaftungsgewinne_Aufwertungsgewinne">#REF!</definedName>
    <definedName name="Zwischenergebnis_ARF_nach_Ausschuettung_Vorjahresertraege_Subfonds_ordentlich_versteuert_KV_ImmoInvF">#REF!</definedName>
    <definedName name="Zwischenergebnis_Aufteilung_VerlustVerrechenbar">#REF!</definedName>
    <definedName name="Zwischenergebnis_nach_Ausschuettung_Ergebnis_ausinVorjahrenversteuertenAIFEinkuenften">#REF!</definedName>
    <definedName name="Zwischenergebnis_nach_Ausschuettung_Ertraege_nichtsteuerbar">#REF!</definedName>
    <definedName name="Zwischensumme">#REF!</definedName>
    <definedName name="zzzqqeqz">#REF!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60" l="1"/>
  <c r="A3" i="60"/>
  <c r="A4" i="60" s="1"/>
  <c r="A5" i="60" s="1"/>
  <c r="A6" i="60" s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M2" i="60"/>
  <c r="I3" i="60" s="1"/>
  <c r="K3" i="60" s="1"/>
  <c r="K2" i="60"/>
  <c r="J2" i="60"/>
  <c r="P2" i="60" l="1"/>
  <c r="L2" i="60"/>
  <c r="G4" i="60"/>
  <c r="M3" i="60"/>
  <c r="I4" i="60" s="1"/>
  <c r="J3" i="60"/>
  <c r="P3" i="60" l="1"/>
  <c r="L3" i="60"/>
  <c r="M4" i="60"/>
  <c r="I5" i="60" s="1"/>
  <c r="K4" i="60"/>
  <c r="J4" i="60"/>
  <c r="P4" i="60" l="1"/>
  <c r="L4" i="60"/>
  <c r="M5" i="60"/>
  <c r="I6" i="60" s="1"/>
  <c r="J5" i="60"/>
  <c r="K5" i="60"/>
  <c r="K6" i="60" l="1"/>
  <c r="J6" i="60"/>
  <c r="M6" i="60"/>
  <c r="I7" i="60" s="1"/>
  <c r="L5" i="60"/>
  <c r="P5" i="60"/>
  <c r="J7" i="60" l="1"/>
  <c r="K7" i="60"/>
  <c r="M7" i="60"/>
  <c r="I8" i="60" s="1"/>
  <c r="L6" i="60"/>
  <c r="P6" i="60"/>
  <c r="K8" i="60" l="1"/>
  <c r="M8" i="60"/>
  <c r="I9" i="60" s="1"/>
  <c r="J8" i="60"/>
  <c r="P7" i="60"/>
  <c r="L7" i="60"/>
  <c r="P8" i="60" l="1"/>
  <c r="L8" i="60"/>
  <c r="K9" i="60"/>
  <c r="M9" i="60"/>
  <c r="I10" i="60" s="1"/>
  <c r="J9" i="60"/>
  <c r="J10" i="60" l="1"/>
  <c r="M10" i="60"/>
  <c r="I11" i="60" s="1"/>
  <c r="K10" i="60"/>
  <c r="L9" i="60"/>
  <c r="P9" i="60"/>
  <c r="M11" i="60" l="1"/>
  <c r="I12" i="60" s="1"/>
  <c r="K11" i="60"/>
  <c r="J11" i="60"/>
  <c r="P10" i="60"/>
  <c r="L10" i="60"/>
  <c r="L11" i="60" l="1"/>
  <c r="P11" i="60"/>
  <c r="M12" i="60"/>
  <c r="I13" i="60" s="1"/>
  <c r="K12" i="60"/>
  <c r="J12" i="60"/>
  <c r="P12" i="60" l="1"/>
  <c r="L12" i="60"/>
  <c r="K13" i="60"/>
  <c r="J13" i="60"/>
  <c r="M13" i="60"/>
  <c r="I14" i="60" s="1"/>
  <c r="M14" i="60" l="1"/>
  <c r="I15" i="60" s="1"/>
  <c r="J14" i="60"/>
  <c r="K14" i="60"/>
  <c r="P13" i="60"/>
  <c r="L13" i="60"/>
  <c r="P14" i="60" l="1"/>
  <c r="L14" i="60"/>
  <c r="M15" i="60"/>
  <c r="I16" i="60" s="1"/>
  <c r="K15" i="60"/>
  <c r="J15" i="60"/>
  <c r="P15" i="60" l="1"/>
  <c r="L15" i="60"/>
  <c r="K16" i="60"/>
  <c r="J16" i="60"/>
  <c r="M16" i="60"/>
  <c r="I17" i="60" s="1"/>
  <c r="J17" i="60" l="1"/>
  <c r="M17" i="60"/>
  <c r="I18" i="60" s="1"/>
  <c r="K17" i="60"/>
  <c r="L16" i="60"/>
  <c r="P16" i="60"/>
  <c r="K18" i="60" l="1"/>
  <c r="J18" i="60"/>
  <c r="M18" i="60"/>
  <c r="I19" i="60" s="1"/>
  <c r="P17" i="60"/>
  <c r="L17" i="60"/>
  <c r="M19" i="60" l="1"/>
  <c r="I20" i="60" s="1"/>
  <c r="J19" i="60"/>
  <c r="K19" i="60"/>
  <c r="L18" i="60"/>
  <c r="P18" i="60"/>
  <c r="L19" i="60" l="1"/>
  <c r="P19" i="60"/>
  <c r="K20" i="60"/>
  <c r="M20" i="60"/>
  <c r="I21" i="60" s="1"/>
  <c r="J20" i="60"/>
  <c r="M21" i="60" l="1"/>
  <c r="I22" i="60" s="1"/>
  <c r="K21" i="60"/>
  <c r="J21" i="60"/>
  <c r="P20" i="60"/>
  <c r="L20" i="60"/>
  <c r="P21" i="60" l="1"/>
  <c r="L21" i="60"/>
  <c r="M22" i="60"/>
  <c r="I23" i="60" s="1"/>
  <c r="K22" i="60"/>
  <c r="J22" i="60"/>
  <c r="J23" i="60" l="1"/>
  <c r="M23" i="60"/>
  <c r="I24" i="60" s="1"/>
  <c r="K23" i="60"/>
  <c r="P22" i="60"/>
  <c r="L22" i="60"/>
  <c r="J24" i="60" l="1"/>
  <c r="K24" i="60"/>
  <c r="M24" i="60"/>
  <c r="I25" i="60" s="1"/>
  <c r="L23" i="60"/>
  <c r="P23" i="60"/>
  <c r="M25" i="60" l="1"/>
  <c r="I26" i="60" s="1"/>
  <c r="K25" i="60"/>
  <c r="J25" i="60"/>
  <c r="P24" i="60"/>
  <c r="L24" i="60"/>
  <c r="P25" i="60" l="1"/>
  <c r="L25" i="60"/>
  <c r="M26" i="60"/>
  <c r="I27" i="60" s="1"/>
  <c r="K26" i="60"/>
  <c r="J26" i="60"/>
  <c r="K27" i="60" l="1"/>
  <c r="J27" i="60"/>
  <c r="M27" i="60"/>
  <c r="I28" i="60" s="1"/>
  <c r="L26" i="60"/>
  <c r="P26" i="60"/>
  <c r="M28" i="60" l="1"/>
  <c r="I29" i="60" s="1"/>
  <c r="K28" i="60"/>
  <c r="J28" i="60"/>
  <c r="L27" i="60"/>
  <c r="P27" i="60"/>
  <c r="P28" i="60" l="1"/>
  <c r="L28" i="60"/>
  <c r="M29" i="60"/>
  <c r="I30" i="60" s="1"/>
  <c r="K29" i="60"/>
  <c r="J29" i="60"/>
  <c r="K30" i="60" l="1"/>
  <c r="J30" i="60"/>
  <c r="M30" i="60"/>
  <c r="I31" i="60" s="1"/>
  <c r="P29" i="60"/>
  <c r="L29" i="60"/>
  <c r="J31" i="60" l="1"/>
  <c r="K31" i="60"/>
  <c r="M31" i="60"/>
  <c r="I32" i="60" s="1"/>
  <c r="L30" i="60"/>
  <c r="P30" i="60"/>
  <c r="K32" i="60" l="1"/>
  <c r="J32" i="60"/>
  <c r="M32" i="60"/>
  <c r="I33" i="60" s="1"/>
  <c r="P31" i="60"/>
  <c r="L31" i="60"/>
  <c r="M33" i="60" l="1"/>
  <c r="I34" i="60" s="1"/>
  <c r="J33" i="60"/>
  <c r="K33" i="60"/>
  <c r="L32" i="60"/>
  <c r="P32" i="60" l="1"/>
  <c r="L33" i="60"/>
  <c r="P33" i="60"/>
  <c r="K34" i="60"/>
  <c r="M34" i="60"/>
  <c r="I35" i="60" s="1"/>
  <c r="J34" i="60"/>
  <c r="P34" i="60" l="1"/>
  <c r="L34" i="60"/>
  <c r="K35" i="60"/>
  <c r="J35" i="60"/>
  <c r="M35" i="60"/>
  <c r="I36" i="60" s="1"/>
  <c r="L35" i="60" l="1"/>
  <c r="K36" i="60"/>
  <c r="M36" i="60"/>
  <c r="I37" i="60" s="1"/>
  <c r="J36" i="60"/>
  <c r="L36" i="60" l="1"/>
  <c r="M37" i="60"/>
  <c r="I38" i="60" s="1"/>
  <c r="J37" i="60"/>
  <c r="K37" i="60"/>
  <c r="P35" i="60"/>
  <c r="P37" i="60" l="1"/>
  <c r="L37" i="60"/>
  <c r="K38" i="60"/>
  <c r="J38" i="60"/>
  <c r="M38" i="60"/>
  <c r="I39" i="60" s="1"/>
  <c r="P36" i="60"/>
  <c r="L38" i="60" l="1"/>
  <c r="P38" i="60"/>
  <c r="K39" i="60"/>
  <c r="M39" i="60"/>
  <c r="I40" i="60" s="1"/>
  <c r="J39" i="60"/>
  <c r="L39" i="60" l="1"/>
  <c r="P39" i="60"/>
  <c r="J40" i="60"/>
  <c r="K40" i="60"/>
  <c r="M40" i="60"/>
  <c r="I41" i="60" s="1"/>
  <c r="M41" i="60" l="1"/>
  <c r="I42" i="60" s="1"/>
  <c r="K41" i="60"/>
  <c r="J41" i="60"/>
  <c r="P40" i="60"/>
  <c r="L40" i="60"/>
  <c r="P41" i="60" l="1"/>
  <c r="L41" i="60"/>
  <c r="M42" i="60"/>
  <c r="I43" i="60" s="1"/>
  <c r="K42" i="60"/>
  <c r="J42" i="60"/>
  <c r="K43" i="60" l="1"/>
  <c r="M43" i="60"/>
  <c r="I44" i="60" s="1"/>
  <c r="J43" i="60"/>
  <c r="P42" i="60"/>
  <c r="L42" i="60"/>
  <c r="L43" i="60" l="1"/>
  <c r="M44" i="60"/>
  <c r="I45" i="60" s="1"/>
  <c r="J44" i="60"/>
  <c r="K44" i="60"/>
  <c r="P44" i="60" l="1"/>
  <c r="L44" i="60"/>
  <c r="K45" i="60"/>
  <c r="J45" i="60"/>
  <c r="M45" i="60"/>
  <c r="I46" i="60" s="1"/>
  <c r="P43" i="60"/>
  <c r="L45" i="60" l="1"/>
  <c r="K46" i="60"/>
  <c r="M46" i="60"/>
  <c r="I47" i="60" s="1"/>
  <c r="J46" i="60"/>
  <c r="J47" i="60" l="1"/>
  <c r="M47" i="60"/>
  <c r="I48" i="60" s="1"/>
  <c r="K47" i="60"/>
  <c r="P45" i="60"/>
  <c r="P46" i="60"/>
  <c r="L46" i="60"/>
  <c r="G19" i="12"/>
  <c r="G17" i="12"/>
  <c r="G16" i="12"/>
  <c r="G15" i="12"/>
  <c r="G14" i="12"/>
  <c r="G13" i="12"/>
  <c r="G12" i="12"/>
  <c r="G11" i="12"/>
  <c r="G10" i="12"/>
  <c r="G9" i="12"/>
  <c r="C19" i="12"/>
  <c r="C18" i="12"/>
  <c r="C17" i="12"/>
  <c r="C16" i="12"/>
  <c r="C15" i="12"/>
  <c r="C14" i="12"/>
  <c r="C13" i="12"/>
  <c r="C12" i="12"/>
  <c r="C11" i="12"/>
  <c r="C10" i="12"/>
  <c r="B19" i="12"/>
  <c r="B18" i="12"/>
  <c r="B17" i="12"/>
  <c r="B16" i="12"/>
  <c r="B15" i="12"/>
  <c r="B14" i="12"/>
  <c r="B13" i="12"/>
  <c r="B12" i="12"/>
  <c r="B11" i="12"/>
  <c r="B10" i="12"/>
  <c r="P47" i="60" l="1"/>
  <c r="L47" i="60"/>
  <c r="M48" i="60"/>
  <c r="I49" i="60" s="1"/>
  <c r="K48" i="60"/>
  <c r="J48" i="60"/>
  <c r="M49" i="60" l="1"/>
  <c r="I50" i="60" s="1"/>
  <c r="J49" i="60"/>
  <c r="K49" i="60"/>
  <c r="P48" i="60"/>
  <c r="L48" i="60"/>
  <c r="P49" i="60" l="1"/>
  <c r="L49" i="60"/>
  <c r="M50" i="60"/>
  <c r="I51" i="60" s="1"/>
  <c r="K50" i="60"/>
  <c r="J50" i="60"/>
  <c r="L50" i="60" l="1"/>
  <c r="M51" i="60"/>
  <c r="I52" i="60" s="1"/>
  <c r="K51" i="60"/>
  <c r="J51" i="60"/>
  <c r="L51" i="60" l="1"/>
  <c r="P51" i="60"/>
  <c r="K52" i="60"/>
  <c r="J52" i="60"/>
  <c r="M52" i="60"/>
  <c r="I53" i="60" s="1"/>
  <c r="P50" i="60"/>
  <c r="K53" i="60" l="1"/>
  <c r="M53" i="60"/>
  <c r="I54" i="60" s="1"/>
  <c r="J53" i="60"/>
  <c r="L52" i="60"/>
  <c r="P52" i="60"/>
  <c r="L53" i="60" l="1"/>
  <c r="P53" i="60"/>
  <c r="J54" i="60"/>
  <c r="K54" i="60"/>
  <c r="M54" i="60"/>
  <c r="I55" i="60" s="1"/>
  <c r="M55" i="60" l="1"/>
  <c r="I56" i="60" s="1"/>
  <c r="K55" i="60"/>
  <c r="J55" i="60"/>
  <c r="L54" i="60"/>
  <c r="P54" i="60"/>
  <c r="P55" i="60" l="1"/>
  <c r="L55" i="60"/>
  <c r="J56" i="60"/>
  <c r="M56" i="60"/>
  <c r="I57" i="60" s="1"/>
  <c r="K56" i="60"/>
  <c r="K57" i="60" l="1"/>
  <c r="M57" i="60"/>
  <c r="I58" i="60" s="1"/>
  <c r="J57" i="60"/>
  <c r="P56" i="60"/>
  <c r="L56" i="60"/>
  <c r="P57" i="60" l="1"/>
  <c r="L57" i="60"/>
  <c r="M58" i="60"/>
  <c r="I59" i="60" s="1"/>
  <c r="K58" i="60"/>
  <c r="J58" i="60"/>
  <c r="P58" i="60" l="1"/>
  <c r="L58" i="60"/>
  <c r="K59" i="60"/>
  <c r="J59" i="60"/>
  <c r="M59" i="60"/>
  <c r="I60" i="60" s="1"/>
  <c r="K60" i="60" l="1"/>
  <c r="M60" i="60"/>
  <c r="I61" i="60" s="1"/>
  <c r="J60" i="60"/>
  <c r="L59" i="60"/>
  <c r="P59" i="60"/>
  <c r="L60" i="60" l="1"/>
  <c r="P60" i="60"/>
  <c r="J61" i="60"/>
  <c r="M61" i="60"/>
  <c r="I62" i="60" s="1"/>
  <c r="K61" i="60"/>
  <c r="M62" i="60" l="1"/>
  <c r="I63" i="60" s="1"/>
  <c r="K62" i="60"/>
  <c r="J62" i="60"/>
  <c r="L61" i="60"/>
  <c r="P61" i="60"/>
  <c r="P62" i="60" l="1"/>
  <c r="L62" i="60"/>
  <c r="K63" i="60"/>
  <c r="M63" i="60"/>
  <c r="I64" i="60" s="1"/>
  <c r="J63" i="60"/>
  <c r="L63" i="60" l="1"/>
  <c r="P63" i="60"/>
  <c r="K64" i="60"/>
  <c r="M64" i="60"/>
  <c r="I65" i="60" s="1"/>
  <c r="J64" i="60"/>
  <c r="P64" i="60" l="1"/>
  <c r="L64" i="60"/>
  <c r="M65" i="60"/>
  <c r="I66" i="60" s="1"/>
  <c r="J65" i="60"/>
  <c r="K65" i="60"/>
  <c r="L65" i="60" l="1"/>
  <c r="P65" i="60"/>
  <c r="K66" i="60"/>
  <c r="J66" i="60"/>
  <c r="M66" i="60"/>
  <c r="I67" i="60" s="1"/>
  <c r="K67" i="60" l="1"/>
  <c r="M67" i="60"/>
  <c r="I68" i="60" s="1"/>
  <c r="J67" i="60"/>
  <c r="L66" i="60"/>
  <c r="P66" i="60"/>
  <c r="P67" i="60" l="1"/>
  <c r="L67" i="60"/>
  <c r="J68" i="60"/>
  <c r="K68" i="60"/>
  <c r="M68" i="60"/>
  <c r="I69" i="60" s="1"/>
  <c r="M69" i="60" l="1"/>
  <c r="I70" i="60" s="1"/>
  <c r="K69" i="60"/>
  <c r="J69" i="60"/>
  <c r="P68" i="60"/>
  <c r="L68" i="60"/>
  <c r="P69" i="60" l="1"/>
  <c r="L69" i="60"/>
  <c r="M70" i="60"/>
  <c r="I71" i="60" s="1"/>
  <c r="K70" i="60"/>
  <c r="J70" i="60"/>
  <c r="K71" i="60" l="1"/>
  <c r="M71" i="60"/>
  <c r="I72" i="60" s="1"/>
  <c r="J71" i="60"/>
  <c r="L70" i="60"/>
  <c r="P70" i="60"/>
  <c r="L71" i="60" l="1"/>
  <c r="M72" i="60"/>
  <c r="I73" i="60" s="1"/>
  <c r="K72" i="60"/>
  <c r="J72" i="60"/>
  <c r="K73" i="60" l="1"/>
  <c r="J73" i="60"/>
  <c r="M73" i="60"/>
  <c r="I74" i="60" s="1"/>
  <c r="P72" i="60"/>
  <c r="L72" i="60"/>
  <c r="P71" i="60"/>
  <c r="K74" i="60" l="1"/>
  <c r="J74" i="60"/>
  <c r="M74" i="60"/>
  <c r="I75" i="60" s="1"/>
  <c r="L73" i="60"/>
  <c r="P73" i="60"/>
  <c r="J75" i="60" l="1"/>
  <c r="M75" i="60"/>
  <c r="I76" i="60" s="1"/>
  <c r="K75" i="60"/>
  <c r="P74" i="60"/>
  <c r="L74" i="60"/>
  <c r="M76" i="60" l="1"/>
  <c r="I77" i="60" s="1"/>
  <c r="K76" i="60"/>
  <c r="J76" i="60"/>
  <c r="P75" i="60"/>
  <c r="L75" i="60"/>
  <c r="P76" i="60" l="1"/>
  <c r="L76" i="60"/>
  <c r="J77" i="60"/>
  <c r="M77" i="60"/>
  <c r="I78" i="60" s="1"/>
  <c r="K77" i="60"/>
  <c r="K78" i="60" l="1"/>
  <c r="M78" i="60"/>
  <c r="I79" i="60" s="1"/>
  <c r="J78" i="60"/>
  <c r="P77" i="60"/>
  <c r="L77" i="60"/>
  <c r="P78" i="60" l="1"/>
  <c r="L78" i="60"/>
  <c r="M79" i="60"/>
  <c r="I80" i="60" s="1"/>
  <c r="J79" i="60"/>
  <c r="K79" i="60"/>
  <c r="P79" i="60" l="1"/>
  <c r="L79" i="60"/>
  <c r="K80" i="60"/>
  <c r="J80" i="60"/>
  <c r="M80" i="60"/>
  <c r="I81" i="60" s="1"/>
  <c r="K81" i="60" l="1"/>
  <c r="J81" i="60"/>
  <c r="M81" i="60"/>
  <c r="I82" i="60" s="1"/>
  <c r="L80" i="60"/>
  <c r="P80" i="60"/>
  <c r="J82" i="60" l="1"/>
  <c r="M82" i="60"/>
  <c r="I83" i="60" s="1"/>
  <c r="K82" i="60"/>
  <c r="L81" i="60"/>
  <c r="P81" i="60"/>
  <c r="M83" i="60" l="1"/>
  <c r="I84" i="60" s="1"/>
  <c r="K83" i="60"/>
  <c r="J83" i="60"/>
  <c r="L82" i="60"/>
  <c r="P82" i="60"/>
  <c r="P83" i="60" l="1"/>
  <c r="L83" i="60"/>
  <c r="K84" i="60"/>
  <c r="J84" i="60"/>
  <c r="M84" i="60"/>
  <c r="I85" i="60" s="1"/>
  <c r="P84" i="60" l="1"/>
  <c r="L84" i="60"/>
  <c r="K85" i="60"/>
  <c r="M85" i="60"/>
  <c r="I86" i="60" s="1"/>
  <c r="J85" i="60"/>
  <c r="M86" i="60" l="1"/>
  <c r="I87" i="60" s="1"/>
  <c r="K86" i="60"/>
  <c r="J86" i="60"/>
  <c r="P85" i="60"/>
  <c r="L85" i="60"/>
  <c r="P86" i="60" l="1"/>
  <c r="L86" i="60"/>
  <c r="K87" i="60"/>
  <c r="J87" i="60"/>
  <c r="M87" i="60"/>
  <c r="I88" i="60" s="1"/>
  <c r="L87" i="60" l="1"/>
  <c r="P87" i="60"/>
  <c r="K88" i="60"/>
  <c r="M88" i="60"/>
  <c r="I89" i="60" s="1"/>
  <c r="J88" i="60"/>
  <c r="L88" i="60" l="1"/>
  <c r="P88" i="60"/>
  <c r="J89" i="60"/>
  <c r="M89" i="60"/>
  <c r="I90" i="60" s="1"/>
  <c r="K89" i="60"/>
  <c r="M90" i="60" l="1"/>
  <c r="I91" i="60" s="1"/>
  <c r="K90" i="60"/>
  <c r="J90" i="60"/>
  <c r="P89" i="60"/>
  <c r="L89" i="60"/>
  <c r="P90" i="60" l="1"/>
  <c r="L90" i="60"/>
  <c r="K91" i="60"/>
  <c r="M91" i="60"/>
  <c r="I92" i="60" s="1"/>
  <c r="J91" i="60"/>
  <c r="K92" i="60" l="1"/>
  <c r="M92" i="60"/>
  <c r="I93" i="60" s="1"/>
  <c r="J92" i="60"/>
  <c r="P91" i="60"/>
  <c r="L91" i="60"/>
  <c r="P92" i="60" l="1"/>
  <c r="L92" i="60"/>
  <c r="M93" i="60"/>
  <c r="I94" i="60" s="1"/>
  <c r="K93" i="60"/>
  <c r="J93" i="60"/>
  <c r="P93" i="60" l="1"/>
  <c r="L93" i="60"/>
  <c r="K94" i="60"/>
  <c r="J94" i="60"/>
  <c r="M94" i="60"/>
  <c r="I95" i="60" s="1"/>
  <c r="L94" i="60" l="1"/>
  <c r="P94" i="60"/>
  <c r="K95" i="60"/>
  <c r="M95" i="60"/>
  <c r="I96" i="60" s="1"/>
  <c r="J95" i="60"/>
  <c r="P95" i="60" l="1"/>
  <c r="L95" i="60"/>
  <c r="J96" i="60"/>
  <c r="K96" i="60"/>
  <c r="M96" i="60"/>
  <c r="I97" i="60" s="1"/>
  <c r="P96" i="60" l="1"/>
  <c r="L96" i="60"/>
  <c r="M97" i="60"/>
  <c r="I98" i="60" s="1"/>
  <c r="K97" i="60"/>
  <c r="J97" i="60"/>
  <c r="M98" i="60" l="1"/>
  <c r="I99" i="60" s="1"/>
  <c r="K98" i="60"/>
  <c r="J98" i="60"/>
  <c r="P97" i="60"/>
  <c r="L97" i="60"/>
  <c r="P98" i="60" l="1"/>
  <c r="L98" i="60"/>
  <c r="M99" i="60"/>
  <c r="I100" i="60" s="1"/>
  <c r="K99" i="60"/>
  <c r="J99" i="60"/>
  <c r="P99" i="60" l="1"/>
  <c r="L99" i="60"/>
  <c r="M100" i="60"/>
  <c r="I101" i="60" s="1"/>
  <c r="K100" i="60"/>
  <c r="J100" i="60"/>
  <c r="K101" i="60" l="1"/>
  <c r="J101" i="60"/>
  <c r="M101" i="60"/>
  <c r="I102" i="60" s="1"/>
  <c r="L100" i="60"/>
  <c r="P100" i="60"/>
  <c r="K102" i="60" l="1"/>
  <c r="J102" i="60"/>
  <c r="M102" i="60"/>
  <c r="I103" i="60" s="1"/>
  <c r="L101" i="60"/>
  <c r="P101" i="60"/>
  <c r="J103" i="60" l="1"/>
  <c r="K103" i="60"/>
  <c r="M103" i="60"/>
  <c r="I104" i="60" s="1"/>
  <c r="L102" i="60"/>
  <c r="P102" i="60"/>
  <c r="M104" i="60" l="1"/>
  <c r="I105" i="60" s="1"/>
  <c r="J104" i="60"/>
  <c r="K104" i="60"/>
  <c r="L103" i="60"/>
  <c r="P103" i="60"/>
  <c r="P104" i="60" l="1"/>
  <c r="L104" i="60"/>
  <c r="M105" i="60"/>
  <c r="I106" i="60" s="1"/>
  <c r="K105" i="60"/>
  <c r="J105" i="60"/>
  <c r="K106" i="60" l="1"/>
  <c r="M106" i="60"/>
  <c r="I107" i="60" s="1"/>
  <c r="J106" i="60"/>
  <c r="P105" i="60"/>
  <c r="L105" i="60"/>
  <c r="L106" i="60" l="1"/>
  <c r="M107" i="60"/>
  <c r="I108" i="60" s="1"/>
  <c r="K107" i="60"/>
  <c r="J107" i="60"/>
  <c r="K108" i="60" l="1"/>
  <c r="J108" i="60"/>
  <c r="M108" i="60"/>
  <c r="I109" i="60" s="1"/>
  <c r="P107" i="60"/>
  <c r="L107" i="60"/>
  <c r="P106" i="60"/>
  <c r="K109" i="60" l="1"/>
  <c r="M109" i="60"/>
  <c r="I110" i="60" s="1"/>
  <c r="J109" i="60"/>
  <c r="L108" i="60"/>
  <c r="P108" i="60"/>
  <c r="L109" i="60" l="1"/>
  <c r="P109" i="60"/>
  <c r="J110" i="60"/>
  <c r="M110" i="60"/>
  <c r="I111" i="60" s="1"/>
  <c r="K110" i="60"/>
  <c r="M111" i="60" l="1"/>
  <c r="I112" i="60" s="1"/>
  <c r="K111" i="60"/>
  <c r="J111" i="60"/>
  <c r="P110" i="60"/>
  <c r="L110" i="60"/>
  <c r="P111" i="60" l="1"/>
  <c r="L111" i="60"/>
  <c r="K112" i="60"/>
  <c r="M112" i="60"/>
  <c r="I113" i="60" s="1"/>
  <c r="J112" i="60"/>
  <c r="K113" i="60" l="1"/>
  <c r="M113" i="60"/>
  <c r="I114" i="60" s="1"/>
  <c r="J113" i="60"/>
  <c r="L112" i="60"/>
  <c r="P112" i="60"/>
  <c r="L113" i="60" l="1"/>
  <c r="M114" i="60"/>
  <c r="I115" i="60" s="1"/>
  <c r="J114" i="60"/>
  <c r="K114" i="60"/>
  <c r="P114" i="60" l="1"/>
  <c r="L114" i="60"/>
  <c r="K115" i="60"/>
  <c r="J115" i="60"/>
  <c r="M115" i="60"/>
  <c r="I116" i="60" s="1"/>
  <c r="P113" i="60"/>
  <c r="L115" i="60" l="1"/>
  <c r="P115" i="60"/>
  <c r="K116" i="60"/>
  <c r="M116" i="60"/>
  <c r="I117" i="60" s="1"/>
  <c r="J116" i="60"/>
  <c r="P116" i="60" l="1"/>
  <c r="L116" i="60"/>
  <c r="J117" i="60"/>
  <c r="K117" i="60"/>
  <c r="M117" i="60"/>
  <c r="I118" i="60" s="1"/>
  <c r="P117" i="60" l="1"/>
  <c r="L117" i="60"/>
  <c r="M118" i="60"/>
  <c r="I119" i="60" s="1"/>
  <c r="K118" i="60"/>
  <c r="J118" i="60"/>
  <c r="M119" i="60" l="1"/>
  <c r="I120" i="60" s="1"/>
  <c r="J119" i="60"/>
  <c r="K119" i="60"/>
  <c r="P118" i="60"/>
  <c r="L118" i="60"/>
  <c r="L119" i="60" l="1"/>
  <c r="P119" i="60"/>
  <c r="K120" i="60"/>
  <c r="M120" i="60"/>
  <c r="I121" i="60" s="1"/>
  <c r="J120" i="60"/>
  <c r="P120" i="60" l="1"/>
  <c r="L120" i="60"/>
  <c r="M121" i="60"/>
  <c r="I122" i="60" s="1"/>
  <c r="K121" i="60"/>
  <c r="J121" i="60"/>
  <c r="K122" i="60" l="1"/>
  <c r="J122" i="60"/>
  <c r="M122" i="60"/>
  <c r="I123" i="60" s="1"/>
  <c r="P121" i="60"/>
  <c r="L121" i="60"/>
  <c r="K123" i="60" l="1"/>
  <c r="J123" i="60"/>
  <c r="M123" i="60"/>
  <c r="I124" i="60" s="1"/>
  <c r="L122" i="60"/>
  <c r="P122" i="60"/>
  <c r="J124" i="60" l="1"/>
  <c r="M124" i="60"/>
  <c r="I125" i="60" s="1"/>
  <c r="K124" i="60"/>
  <c r="P123" i="60"/>
  <c r="L123" i="60"/>
  <c r="M125" i="60" l="1"/>
  <c r="I126" i="60" s="1"/>
  <c r="K125" i="60"/>
  <c r="J125" i="60"/>
  <c r="L124" i="60"/>
  <c r="P124" i="60"/>
  <c r="P125" i="60" l="1"/>
  <c r="L125" i="60"/>
  <c r="M126" i="60"/>
  <c r="I127" i="60" s="1"/>
  <c r="K126" i="60"/>
  <c r="J126" i="60"/>
  <c r="K127" i="60" l="1"/>
  <c r="M127" i="60"/>
  <c r="I128" i="60" s="1"/>
  <c r="J127" i="60"/>
  <c r="P126" i="60"/>
  <c r="L126" i="60"/>
  <c r="P127" i="60" l="1"/>
  <c r="L127" i="60"/>
  <c r="M128" i="60"/>
  <c r="I129" i="60" s="1"/>
  <c r="K128" i="60"/>
  <c r="J128" i="60"/>
  <c r="L128" i="60" l="1"/>
  <c r="P128" i="60"/>
  <c r="K129" i="60"/>
  <c r="J129" i="60"/>
  <c r="M129" i="60"/>
  <c r="I130" i="60" s="1"/>
  <c r="K130" i="60" l="1"/>
  <c r="J130" i="60"/>
  <c r="M130" i="60"/>
  <c r="I131" i="60" s="1"/>
  <c r="L129" i="60"/>
  <c r="P129" i="60"/>
  <c r="J131" i="60" l="1"/>
  <c r="M131" i="60"/>
  <c r="I132" i="60" s="1"/>
  <c r="K131" i="60"/>
  <c r="L130" i="60"/>
  <c r="P130" i="60" l="1"/>
  <c r="M132" i="60"/>
  <c r="I133" i="60" s="1"/>
  <c r="J132" i="60"/>
  <c r="K132" i="60"/>
  <c r="L131" i="60"/>
  <c r="P131" i="60"/>
  <c r="P132" i="60" l="1"/>
  <c r="L132" i="60"/>
  <c r="K133" i="60"/>
  <c r="J133" i="60"/>
  <c r="M133" i="60"/>
  <c r="I134" i="60" s="1"/>
  <c r="P133" i="60" l="1"/>
  <c r="L133" i="60"/>
  <c r="K134" i="60"/>
  <c r="M134" i="60"/>
  <c r="I135" i="60" s="1"/>
  <c r="J134" i="60"/>
  <c r="M135" i="60" l="1"/>
  <c r="I136" i="60" s="1"/>
  <c r="J135" i="60"/>
  <c r="K135" i="60"/>
  <c r="P134" i="60"/>
  <c r="L134" i="60"/>
  <c r="P135" i="60" l="1"/>
  <c r="L135" i="60"/>
  <c r="K136" i="60"/>
  <c r="J136" i="60"/>
  <c r="M136" i="60"/>
  <c r="I137" i="60" s="1"/>
  <c r="L136" i="60" l="1"/>
  <c r="P136" i="60"/>
  <c r="K137" i="60"/>
  <c r="M137" i="60"/>
  <c r="I138" i="60" s="1"/>
  <c r="J137" i="60"/>
  <c r="P137" i="60" l="1"/>
  <c r="L137" i="60"/>
  <c r="J138" i="60"/>
  <c r="M138" i="60"/>
  <c r="I139" i="60" s="1"/>
  <c r="K138" i="60"/>
  <c r="M139" i="60" l="1"/>
  <c r="I140" i="60" s="1"/>
  <c r="K139" i="60"/>
  <c r="J139" i="60"/>
  <c r="P138" i="60"/>
  <c r="L138" i="60"/>
  <c r="P139" i="60" l="1"/>
  <c r="L139" i="60"/>
  <c r="K140" i="60"/>
  <c r="M140" i="60"/>
  <c r="I141" i="60" s="1"/>
  <c r="J140" i="60"/>
  <c r="K141" i="60" l="1"/>
  <c r="M141" i="60"/>
  <c r="I142" i="60" s="1"/>
  <c r="J141" i="60"/>
  <c r="P140" i="60"/>
  <c r="L140" i="60"/>
  <c r="L141" i="60" l="1"/>
  <c r="M142" i="60"/>
  <c r="I143" i="60" s="1"/>
  <c r="J142" i="60"/>
  <c r="K142" i="60"/>
  <c r="P142" i="60" l="1"/>
  <c r="L142" i="60"/>
  <c r="K143" i="60"/>
  <c r="J143" i="60"/>
  <c r="M143" i="60"/>
  <c r="I144" i="60" s="1"/>
  <c r="P141" i="60"/>
  <c r="L143" i="60" l="1"/>
  <c r="P143" i="60"/>
  <c r="K144" i="60"/>
  <c r="M144" i="60"/>
  <c r="I145" i="60" s="1"/>
  <c r="J144" i="60"/>
  <c r="P144" i="60" l="1"/>
  <c r="L144" i="60"/>
  <c r="J145" i="60"/>
  <c r="K145" i="60"/>
  <c r="M145" i="60"/>
  <c r="I146" i="60" s="1"/>
  <c r="M146" i="60" l="1"/>
  <c r="I147" i="60" s="1"/>
  <c r="K146" i="60"/>
  <c r="J146" i="60"/>
  <c r="P145" i="60"/>
  <c r="L145" i="60"/>
  <c r="P146" i="60" l="1"/>
  <c r="L146" i="60"/>
  <c r="M147" i="60"/>
  <c r="I148" i="60" s="1"/>
  <c r="K147" i="60"/>
  <c r="J147" i="60"/>
  <c r="K148" i="60" l="1"/>
  <c r="M148" i="60"/>
  <c r="I149" i="60" s="1"/>
  <c r="J148" i="60"/>
  <c r="P147" i="60"/>
  <c r="L147" i="60"/>
  <c r="L148" i="60" l="1"/>
  <c r="M149" i="60"/>
  <c r="I150" i="60" s="1"/>
  <c r="K149" i="60"/>
  <c r="J149" i="60"/>
  <c r="K150" i="60" l="1"/>
  <c r="J150" i="60"/>
  <c r="M150" i="60"/>
  <c r="I151" i="60" s="1"/>
  <c r="L149" i="60"/>
  <c r="P149" i="60"/>
  <c r="P148" i="60"/>
  <c r="K151" i="60" l="1"/>
  <c r="J151" i="60"/>
  <c r="M151" i="60"/>
  <c r="I152" i="60" s="1"/>
  <c r="L150" i="60"/>
  <c r="P150" i="60"/>
  <c r="J152" i="60" l="1"/>
  <c r="K152" i="60"/>
  <c r="M152" i="60"/>
  <c r="I153" i="60" s="1"/>
  <c r="P151" i="60"/>
  <c r="L151" i="60"/>
  <c r="M153" i="60" l="1"/>
  <c r="I154" i="60" s="1"/>
  <c r="K153" i="60"/>
  <c r="J153" i="60"/>
  <c r="L152" i="60"/>
  <c r="P152" i="60"/>
  <c r="P153" i="60" l="1"/>
  <c r="L153" i="60"/>
  <c r="M154" i="60"/>
  <c r="I155" i="60" s="1"/>
  <c r="K154" i="60"/>
  <c r="J154" i="60"/>
  <c r="L154" i="60" l="1"/>
  <c r="K155" i="60"/>
  <c r="M155" i="60"/>
  <c r="I156" i="60" s="1"/>
  <c r="J155" i="60"/>
  <c r="P155" i="60" l="1"/>
  <c r="L155" i="60"/>
  <c r="M156" i="60"/>
  <c r="I157" i="60" s="1"/>
  <c r="K156" i="60"/>
  <c r="J156" i="60"/>
  <c r="P154" i="60"/>
  <c r="K157" i="60" l="1"/>
  <c r="J157" i="60"/>
  <c r="M157" i="60"/>
  <c r="I158" i="60" s="1"/>
  <c r="P156" i="60"/>
  <c r="L156" i="60"/>
  <c r="K158" i="60" l="1"/>
  <c r="M158" i="60"/>
  <c r="I159" i="60" s="1"/>
  <c r="J158" i="60"/>
  <c r="L157" i="60"/>
  <c r="P157" i="60"/>
  <c r="L158" i="60" l="1"/>
  <c r="P158" i="60"/>
  <c r="J159" i="60"/>
  <c r="M159" i="60"/>
  <c r="I160" i="60" s="1"/>
  <c r="K159" i="60"/>
  <c r="M160" i="60" l="1"/>
  <c r="I161" i="60" s="1"/>
  <c r="K160" i="60"/>
  <c r="J160" i="60"/>
  <c r="P159" i="60"/>
  <c r="L159" i="60"/>
  <c r="P160" i="60" l="1"/>
  <c r="L160" i="60"/>
  <c r="K161" i="60"/>
  <c r="M161" i="60"/>
  <c r="I162" i="60" s="1"/>
  <c r="J161" i="60"/>
  <c r="L161" i="60" l="1"/>
  <c r="P161" i="60"/>
  <c r="M162" i="60"/>
  <c r="I163" i="60" s="1"/>
  <c r="K162" i="60"/>
  <c r="J162" i="60"/>
  <c r="P162" i="60" l="1"/>
  <c r="L162" i="60"/>
  <c r="M163" i="60"/>
  <c r="I164" i="60" s="1"/>
  <c r="J163" i="60"/>
  <c r="K163" i="60"/>
  <c r="L163" i="60" l="1"/>
  <c r="P163" i="60"/>
  <c r="K164" i="60"/>
  <c r="J164" i="60"/>
  <c r="M164" i="60"/>
  <c r="I165" i="60" s="1"/>
  <c r="K165" i="60" l="1"/>
  <c r="M165" i="60"/>
  <c r="I166" i="60" s="1"/>
  <c r="J165" i="60"/>
  <c r="L164" i="60"/>
  <c r="P164" i="60"/>
  <c r="P165" i="60" l="1"/>
  <c r="L165" i="60"/>
  <c r="J166" i="60"/>
  <c r="M166" i="60"/>
  <c r="I167" i="60" s="1"/>
  <c r="K166" i="60"/>
  <c r="M167" i="60" l="1"/>
  <c r="I168" i="60" s="1"/>
  <c r="K167" i="60"/>
  <c r="J167" i="60"/>
  <c r="P166" i="60"/>
  <c r="L166" i="60"/>
  <c r="P167" i="60" l="1"/>
  <c r="L167" i="60"/>
  <c r="M168" i="60"/>
  <c r="I169" i="60" s="1"/>
  <c r="J168" i="60"/>
  <c r="K168" i="60"/>
  <c r="L168" i="60" l="1"/>
  <c r="P168" i="60"/>
  <c r="K169" i="60"/>
  <c r="M169" i="60"/>
  <c r="I170" i="60" s="1"/>
  <c r="J169" i="60"/>
  <c r="P169" i="60" l="1"/>
  <c r="L169" i="60"/>
  <c r="M170" i="60"/>
  <c r="I171" i="60" s="1"/>
  <c r="K170" i="60"/>
  <c r="J170" i="60"/>
  <c r="L170" i="60" l="1"/>
  <c r="P170" i="60"/>
  <c r="K171" i="60"/>
  <c r="J171" i="60"/>
  <c r="M171" i="60"/>
  <c r="I172" i="60" s="1"/>
  <c r="K172" i="60" l="1"/>
  <c r="M172" i="60"/>
  <c r="I173" i="60" s="1"/>
  <c r="J172" i="60"/>
  <c r="L171" i="60"/>
  <c r="P171" i="60" l="1"/>
  <c r="P172" i="60"/>
  <c r="L172" i="60"/>
  <c r="J173" i="60"/>
  <c r="M173" i="60"/>
  <c r="I174" i="60" s="1"/>
  <c r="K173" i="60"/>
  <c r="M174" i="60" l="1"/>
  <c r="I175" i="60" s="1"/>
  <c r="K174" i="60"/>
  <c r="J174" i="60"/>
  <c r="L173" i="60"/>
  <c r="P173" i="60"/>
  <c r="P174" i="60" l="1"/>
  <c r="L174" i="60"/>
  <c r="J175" i="60"/>
  <c r="M175" i="60"/>
  <c r="I176" i="60" s="1"/>
  <c r="K175" i="60"/>
  <c r="K176" i="60" l="1"/>
  <c r="M176" i="60"/>
  <c r="I177" i="60" s="1"/>
  <c r="J176" i="60"/>
  <c r="P175" i="60"/>
  <c r="L175" i="60"/>
  <c r="P176" i="60" l="1"/>
  <c r="L176" i="60"/>
  <c r="M177" i="60"/>
  <c r="I178" i="60" s="1"/>
  <c r="K177" i="60"/>
  <c r="J177" i="60"/>
  <c r="L177" i="60" l="1"/>
  <c r="P177" i="60"/>
  <c r="K178" i="60"/>
  <c r="J178" i="60"/>
  <c r="M178" i="60"/>
  <c r="I179" i="60" s="1"/>
  <c r="K179" i="60" l="1"/>
  <c r="J179" i="60"/>
  <c r="M179" i="60"/>
  <c r="I180" i="60" s="1"/>
  <c r="L178" i="60"/>
  <c r="P178" i="60"/>
  <c r="J180" i="60" l="1"/>
  <c r="M180" i="60"/>
  <c r="I181" i="60" s="1"/>
  <c r="K180" i="60"/>
  <c r="L179" i="60"/>
  <c r="P179" i="60"/>
  <c r="M181" i="60" l="1"/>
  <c r="I182" i="60" s="1"/>
  <c r="K181" i="60"/>
  <c r="J181" i="60"/>
  <c r="L180" i="60"/>
  <c r="P180" i="60"/>
  <c r="P181" i="60" l="1"/>
  <c r="L181" i="60"/>
  <c r="K182" i="60"/>
  <c r="J182" i="60"/>
  <c r="M182" i="60"/>
  <c r="I183" i="60" s="1"/>
  <c r="L182" i="60" l="1"/>
  <c r="P182" i="60"/>
  <c r="M183" i="60"/>
  <c r="I184" i="60" s="1"/>
  <c r="K183" i="60"/>
  <c r="J183" i="60"/>
  <c r="P183" i="60" l="1"/>
  <c r="L183" i="60"/>
  <c r="M184" i="60"/>
  <c r="I185" i="60" s="1"/>
  <c r="J184" i="60"/>
  <c r="K184" i="60"/>
  <c r="P184" i="60" l="1"/>
  <c r="L184" i="60"/>
  <c r="K185" i="60"/>
  <c r="J185" i="60"/>
  <c r="M185" i="60"/>
  <c r="I186" i="60" s="1"/>
  <c r="L185" i="60" l="1"/>
  <c r="P185" i="60"/>
  <c r="K186" i="60"/>
  <c r="M186" i="60"/>
  <c r="I187" i="60" s="1"/>
  <c r="J186" i="60"/>
  <c r="P186" i="60" l="1"/>
  <c r="L186" i="60"/>
  <c r="J187" i="60"/>
  <c r="M187" i="60"/>
  <c r="I188" i="60" s="1"/>
  <c r="K187" i="60"/>
  <c r="M188" i="60" l="1"/>
  <c r="I189" i="60" s="1"/>
  <c r="K188" i="60"/>
  <c r="J188" i="60"/>
  <c r="P187" i="60"/>
  <c r="L187" i="60"/>
  <c r="P188" i="60" l="1"/>
  <c r="L188" i="60"/>
  <c r="K189" i="60"/>
  <c r="M189" i="60"/>
  <c r="I190" i="60" s="1"/>
  <c r="J189" i="60"/>
  <c r="M190" i="60" l="1"/>
  <c r="I191" i="60" s="1"/>
  <c r="K190" i="60"/>
  <c r="J190" i="60"/>
  <c r="L189" i="60"/>
  <c r="P189" i="60"/>
  <c r="P190" i="60" l="1"/>
  <c r="L190" i="60"/>
  <c r="M191" i="60"/>
  <c r="I192" i="60" s="1"/>
  <c r="J191" i="60"/>
  <c r="K191" i="60"/>
  <c r="P191" i="60" l="1"/>
  <c r="L191" i="60"/>
  <c r="K192" i="60"/>
  <c r="J192" i="60"/>
  <c r="M192" i="60"/>
  <c r="I193" i="60" s="1"/>
  <c r="L192" i="60" l="1"/>
  <c r="P192" i="60"/>
  <c r="K193" i="60"/>
  <c r="J193" i="60"/>
  <c r="M193" i="60"/>
  <c r="I194" i="60" s="1"/>
  <c r="J194" i="60" l="1"/>
  <c r="M194" i="60"/>
  <c r="I195" i="60" s="1"/>
  <c r="K194" i="60"/>
  <c r="P193" i="60"/>
  <c r="L193" i="60"/>
  <c r="M195" i="60" l="1"/>
  <c r="I196" i="60" s="1"/>
  <c r="J195" i="60"/>
  <c r="K195" i="60"/>
  <c r="P194" i="60"/>
  <c r="L194" i="60"/>
  <c r="P195" i="60" l="1"/>
  <c r="L195" i="60"/>
  <c r="M196" i="60"/>
  <c r="I197" i="60" s="1"/>
  <c r="J196" i="60"/>
  <c r="K196" i="60"/>
  <c r="P196" i="60" l="1"/>
  <c r="L196" i="60"/>
  <c r="M197" i="60"/>
  <c r="I198" i="60" s="1"/>
  <c r="K197" i="60"/>
  <c r="J197" i="60"/>
  <c r="M198" i="60" l="1"/>
  <c r="I199" i="60" s="1"/>
  <c r="K198" i="60"/>
  <c r="J198" i="60"/>
  <c r="P197" i="60"/>
  <c r="L197" i="60"/>
  <c r="L198" i="60" l="1"/>
  <c r="P198" i="60"/>
  <c r="K199" i="60"/>
  <c r="J199" i="60"/>
  <c r="M199" i="60"/>
  <c r="I200" i="60" s="1"/>
  <c r="K200" i="60" l="1"/>
  <c r="M200" i="60"/>
  <c r="I201" i="60" s="1"/>
  <c r="J200" i="60"/>
  <c r="L199" i="60"/>
  <c r="P199" i="60"/>
  <c r="L200" i="60" l="1"/>
  <c r="P200" i="60"/>
  <c r="J201" i="60"/>
  <c r="K201" i="60"/>
  <c r="M201" i="60"/>
  <c r="I202" i="60" s="1"/>
  <c r="M202" i="60" l="1"/>
  <c r="I203" i="60" s="1"/>
  <c r="K202" i="60"/>
  <c r="J202" i="60"/>
  <c r="L201" i="60"/>
  <c r="P201" i="60"/>
  <c r="P202" i="60" l="1"/>
  <c r="L202" i="60"/>
  <c r="M203" i="60"/>
  <c r="I204" i="60" s="1"/>
  <c r="J203" i="60"/>
  <c r="K203" i="60"/>
  <c r="P203" i="60" l="1"/>
  <c r="L203" i="60"/>
  <c r="K204" i="60"/>
  <c r="M204" i="60"/>
  <c r="I205" i="60" s="1"/>
  <c r="J204" i="60"/>
  <c r="P204" i="60" l="1"/>
  <c r="L204" i="60"/>
  <c r="M205" i="60"/>
  <c r="I206" i="60" s="1"/>
  <c r="K205" i="60"/>
  <c r="J205" i="60"/>
  <c r="K206" i="60" l="1"/>
  <c r="J206" i="60"/>
  <c r="M206" i="60"/>
  <c r="I207" i="60" s="1"/>
  <c r="P205" i="60"/>
  <c r="L205" i="60"/>
  <c r="K207" i="60" l="1"/>
  <c r="M207" i="60"/>
  <c r="I208" i="60" s="1"/>
  <c r="J207" i="60"/>
  <c r="L206" i="60"/>
  <c r="P206" i="60"/>
  <c r="L207" i="60" l="1"/>
  <c r="P207" i="60"/>
  <c r="J208" i="60"/>
  <c r="M208" i="60"/>
  <c r="I209" i="60" s="1"/>
  <c r="K208" i="60"/>
  <c r="M209" i="60" l="1"/>
  <c r="I210" i="60" s="1"/>
  <c r="K209" i="60"/>
  <c r="J209" i="60"/>
  <c r="P208" i="60"/>
  <c r="L208" i="60"/>
  <c r="P209" i="60" l="1"/>
  <c r="L209" i="60"/>
  <c r="K210" i="60"/>
  <c r="M210" i="60"/>
  <c r="I211" i="60" s="1"/>
  <c r="J210" i="60"/>
  <c r="M211" i="60" l="1"/>
  <c r="I212" i="60" s="1"/>
  <c r="K211" i="60"/>
  <c r="J211" i="60"/>
  <c r="P210" i="60"/>
  <c r="L210" i="60"/>
  <c r="P211" i="60" l="1"/>
  <c r="L211" i="60"/>
  <c r="M212" i="60"/>
  <c r="I213" i="60" s="1"/>
  <c r="J212" i="60"/>
  <c r="K212" i="60"/>
  <c r="L212" i="60" l="1"/>
  <c r="P212" i="60"/>
  <c r="K213" i="60"/>
  <c r="J213" i="60"/>
  <c r="M213" i="60"/>
  <c r="I214" i="60" s="1"/>
  <c r="K214" i="60" l="1"/>
  <c r="M214" i="60"/>
  <c r="I215" i="60" s="1"/>
  <c r="J214" i="60"/>
  <c r="L213" i="60"/>
  <c r="P213" i="60"/>
  <c r="P214" i="60" l="1"/>
  <c r="L214" i="60"/>
  <c r="J215" i="60"/>
  <c r="K215" i="60"/>
  <c r="M215" i="60"/>
  <c r="I216" i="60" s="1"/>
  <c r="P215" i="60" l="1"/>
  <c r="L215" i="60"/>
  <c r="M216" i="60"/>
  <c r="I217" i="60" s="1"/>
  <c r="K216" i="60"/>
  <c r="J216" i="60"/>
  <c r="P216" i="60" l="1"/>
  <c r="L216" i="60"/>
  <c r="M217" i="60"/>
  <c r="I218" i="60" s="1"/>
  <c r="K217" i="60"/>
  <c r="J217" i="60"/>
  <c r="K218" i="60" l="1"/>
  <c r="M218" i="60"/>
  <c r="I219" i="60" s="1"/>
  <c r="J218" i="60"/>
  <c r="L217" i="60"/>
  <c r="P217" i="60"/>
  <c r="P218" i="60" l="1"/>
  <c r="L218" i="60"/>
  <c r="M219" i="60"/>
  <c r="I220" i="60" s="1"/>
  <c r="J219" i="60"/>
  <c r="K219" i="60"/>
  <c r="P219" i="60" l="1"/>
  <c r="L219" i="60"/>
  <c r="K220" i="60"/>
  <c r="J220" i="60"/>
  <c r="M220" i="60"/>
  <c r="I221" i="60" s="1"/>
  <c r="L220" i="60" l="1"/>
  <c r="P220" i="60"/>
  <c r="K221" i="60"/>
  <c r="M221" i="60"/>
  <c r="I222" i="60" s="1"/>
  <c r="J221" i="60"/>
  <c r="P221" i="60" l="1"/>
  <c r="L221" i="60"/>
  <c r="J222" i="60"/>
  <c r="M222" i="60"/>
  <c r="I223" i="60" s="1"/>
  <c r="K222" i="60"/>
  <c r="M223" i="60" l="1"/>
  <c r="I224" i="60" s="1"/>
  <c r="K223" i="60"/>
  <c r="J223" i="60"/>
  <c r="P222" i="60"/>
  <c r="L222" i="60"/>
  <c r="P223" i="60" l="1"/>
  <c r="L223" i="60"/>
  <c r="M224" i="60"/>
  <c r="I225" i="60" s="1"/>
  <c r="K224" i="60"/>
  <c r="J224" i="60"/>
  <c r="M225" i="60" l="1"/>
  <c r="I226" i="60" s="1"/>
  <c r="K225" i="60"/>
  <c r="J225" i="60"/>
  <c r="P224" i="60"/>
  <c r="L224" i="60"/>
  <c r="P225" i="60" l="1"/>
  <c r="L225" i="60"/>
  <c r="M226" i="60"/>
  <c r="I227" i="60" s="1"/>
  <c r="J226" i="60"/>
  <c r="K226" i="60"/>
  <c r="L226" i="60" l="1"/>
  <c r="P226" i="60"/>
  <c r="K227" i="60"/>
  <c r="J227" i="60"/>
  <c r="M227" i="60"/>
  <c r="I228" i="60" s="1"/>
  <c r="K228" i="60" l="1"/>
  <c r="J228" i="60"/>
  <c r="M228" i="60"/>
  <c r="I229" i="60" s="1"/>
  <c r="L227" i="60"/>
  <c r="P227" i="60"/>
  <c r="J229" i="60" l="1"/>
  <c r="M229" i="60"/>
  <c r="I230" i="60" s="1"/>
  <c r="K229" i="60"/>
  <c r="L228" i="60"/>
  <c r="P228" i="60"/>
  <c r="M230" i="60" l="1"/>
  <c r="I231" i="60" s="1"/>
  <c r="K230" i="60"/>
  <c r="J230" i="60"/>
  <c r="L229" i="60"/>
  <c r="P229" i="60"/>
  <c r="P230" i="60" l="1"/>
  <c r="L230" i="60"/>
  <c r="K231" i="60"/>
  <c r="J231" i="60"/>
  <c r="M231" i="60"/>
  <c r="I232" i="60" s="1"/>
  <c r="L231" i="60" l="1"/>
  <c r="P231" i="60"/>
  <c r="M232" i="60"/>
  <c r="I233" i="60" s="1"/>
  <c r="K232" i="60"/>
  <c r="J232" i="60"/>
  <c r="P232" i="60" l="1"/>
  <c r="L232" i="60"/>
  <c r="M233" i="60"/>
  <c r="I234" i="60" s="1"/>
  <c r="K233" i="60"/>
  <c r="J233" i="60"/>
  <c r="K234" i="60" l="1"/>
  <c r="J234" i="60"/>
  <c r="M234" i="60"/>
  <c r="I235" i="60" s="1"/>
  <c r="P233" i="60"/>
  <c r="L233" i="60"/>
  <c r="K235" i="60" l="1"/>
  <c r="M235" i="60"/>
  <c r="I236" i="60" s="1"/>
  <c r="J235" i="60"/>
  <c r="L234" i="60"/>
  <c r="P234" i="60"/>
  <c r="P235" i="60" l="1"/>
  <c r="L235" i="60"/>
  <c r="J236" i="60"/>
  <c r="M236" i="60"/>
  <c r="I237" i="60" s="1"/>
  <c r="K236" i="60"/>
  <c r="M237" i="60" l="1"/>
  <c r="I238" i="60" s="1"/>
  <c r="K237" i="60"/>
  <c r="J237" i="60"/>
  <c r="P236" i="60"/>
  <c r="L236" i="60"/>
  <c r="P237" i="60" l="1"/>
  <c r="L237" i="60"/>
  <c r="M238" i="60"/>
  <c r="I239" i="60" s="1"/>
  <c r="K238" i="60"/>
  <c r="J238" i="60"/>
  <c r="M239" i="60" l="1"/>
  <c r="I240" i="60" s="1"/>
  <c r="K239" i="60"/>
  <c r="J239" i="60"/>
  <c r="P238" i="60"/>
  <c r="L238" i="60"/>
  <c r="P239" i="60" l="1"/>
  <c r="L239" i="60"/>
  <c r="M240" i="60"/>
  <c r="I241" i="60" s="1"/>
  <c r="J240" i="60"/>
  <c r="K240" i="60"/>
  <c r="P240" i="60" l="1"/>
  <c r="L240" i="60"/>
  <c r="K241" i="60"/>
  <c r="J241" i="60"/>
  <c r="M241" i="60"/>
  <c r="I242" i="60" s="1"/>
  <c r="K242" i="60" l="1"/>
  <c r="M242" i="60"/>
  <c r="I243" i="60" s="1"/>
  <c r="J242" i="60"/>
  <c r="L241" i="60"/>
  <c r="P241" i="60" l="1"/>
  <c r="P242" i="60"/>
  <c r="L242" i="60"/>
  <c r="J243" i="60"/>
  <c r="M243" i="60"/>
  <c r="I244" i="60" s="1"/>
  <c r="K243" i="60"/>
  <c r="M244" i="60" l="1"/>
  <c r="I245" i="60" s="1"/>
  <c r="K244" i="60"/>
  <c r="J244" i="60"/>
  <c r="P243" i="60"/>
  <c r="L243" i="60"/>
  <c r="P244" i="60" l="1"/>
  <c r="L244" i="60"/>
  <c r="M245" i="60"/>
  <c r="I246" i="60" s="1"/>
  <c r="J245" i="60"/>
  <c r="K245" i="60"/>
  <c r="P245" i="60" l="1"/>
  <c r="L245" i="60"/>
  <c r="K246" i="60"/>
  <c r="M246" i="60"/>
  <c r="I247" i="60" s="1"/>
  <c r="J246" i="60"/>
  <c r="P246" i="60" l="1"/>
  <c r="L246" i="60"/>
  <c r="M247" i="60"/>
  <c r="I248" i="60" s="1"/>
  <c r="K247" i="60"/>
  <c r="J247" i="60"/>
  <c r="L247" i="60" l="1"/>
  <c r="P247" i="60"/>
  <c r="K248" i="60"/>
  <c r="J248" i="60"/>
  <c r="M248" i="60"/>
  <c r="I249" i="60" s="1"/>
  <c r="K249" i="60" l="1"/>
  <c r="M249" i="60"/>
  <c r="I250" i="60" s="1"/>
  <c r="J249" i="60"/>
  <c r="L248" i="60"/>
  <c r="P248" i="60" l="1"/>
  <c r="P249" i="60"/>
  <c r="L249" i="60"/>
  <c r="J250" i="60"/>
  <c r="K250" i="60"/>
  <c r="M250" i="60"/>
  <c r="I251" i="60" s="1"/>
  <c r="L250" i="60" l="1"/>
  <c r="M251" i="60"/>
  <c r="I252" i="60" s="1"/>
  <c r="K251" i="60"/>
  <c r="J251" i="60"/>
  <c r="P250" i="60" l="1"/>
  <c r="P251" i="60"/>
  <c r="L251" i="60"/>
  <c r="K252" i="60"/>
  <c r="J252" i="60"/>
  <c r="M252" i="60"/>
  <c r="I253" i="60" s="1"/>
  <c r="K253" i="60" l="1"/>
  <c r="M253" i="60"/>
  <c r="I254" i="60" s="1"/>
  <c r="J253" i="60"/>
  <c r="P252" i="60"/>
  <c r="L252" i="60"/>
  <c r="P253" i="60" l="1"/>
  <c r="L253" i="60"/>
  <c r="M254" i="60"/>
  <c r="I255" i="60" s="1"/>
  <c r="K254" i="60"/>
  <c r="J254" i="60"/>
  <c r="K255" i="60" l="1"/>
  <c r="J255" i="60"/>
  <c r="M255" i="60"/>
  <c r="I256" i="60" s="1"/>
  <c r="L254" i="60"/>
  <c r="P254" i="60"/>
  <c r="K256" i="60" l="1"/>
  <c r="M256" i="60"/>
  <c r="I257" i="60" s="1"/>
  <c r="J256" i="60"/>
  <c r="L255" i="60"/>
  <c r="P255" i="60"/>
  <c r="L256" i="60" l="1"/>
  <c r="P256" i="60"/>
  <c r="J257" i="60"/>
  <c r="M257" i="60"/>
  <c r="I258" i="60" s="1"/>
  <c r="K257" i="60"/>
  <c r="P257" i="60" l="1"/>
  <c r="L257" i="60"/>
  <c r="M258" i="60"/>
  <c r="I259" i="60" s="1"/>
  <c r="K258" i="60"/>
  <c r="J258" i="60"/>
  <c r="K259" i="60" l="1"/>
  <c r="M259" i="60"/>
  <c r="I260" i="60" s="1"/>
  <c r="J259" i="60"/>
  <c r="P258" i="60"/>
  <c r="L258" i="60"/>
  <c r="P259" i="60" l="1"/>
  <c r="L259" i="60"/>
  <c r="M260" i="60"/>
  <c r="I261" i="60" s="1"/>
  <c r="K260" i="60"/>
  <c r="J260" i="60"/>
  <c r="M261" i="60" l="1"/>
  <c r="I262" i="60" s="1"/>
  <c r="J261" i="60"/>
  <c r="K261" i="60"/>
  <c r="P260" i="60"/>
  <c r="L260" i="60"/>
  <c r="P261" i="60" l="1"/>
  <c r="L261" i="60"/>
  <c r="K262" i="60"/>
  <c r="J262" i="60"/>
  <c r="M262" i="60"/>
  <c r="I263" i="60" s="1"/>
  <c r="K263" i="60" l="1"/>
  <c r="M263" i="60"/>
  <c r="I264" i="60" s="1"/>
  <c r="J263" i="60"/>
  <c r="L262" i="60"/>
  <c r="P262" i="60" l="1"/>
  <c r="P263" i="60"/>
  <c r="L263" i="60"/>
  <c r="J264" i="60"/>
  <c r="M264" i="60"/>
  <c r="I265" i="60" s="1"/>
  <c r="K264" i="60"/>
  <c r="P264" i="60" l="1"/>
  <c r="L264" i="60"/>
  <c r="M265" i="60"/>
  <c r="I266" i="60" s="1"/>
  <c r="K265" i="60"/>
  <c r="J265" i="60"/>
  <c r="M266" i="60" l="1"/>
  <c r="I267" i="60" s="1"/>
  <c r="K266" i="60"/>
  <c r="J266" i="60"/>
  <c r="P265" i="60"/>
  <c r="L265" i="60"/>
  <c r="L266" i="60" l="1"/>
  <c r="P266" i="60"/>
  <c r="M267" i="60"/>
  <c r="I268" i="60" s="1"/>
  <c r="K267" i="60"/>
  <c r="J267" i="60"/>
  <c r="P267" i="60" l="1"/>
  <c r="L267" i="60"/>
  <c r="M268" i="60"/>
  <c r="I269" i="60" s="1"/>
  <c r="K268" i="60"/>
  <c r="J268" i="60"/>
  <c r="K269" i="60" l="1"/>
  <c r="J269" i="60"/>
  <c r="M269" i="60"/>
  <c r="I270" i="60" s="1"/>
  <c r="L268" i="60"/>
  <c r="P268" i="60"/>
  <c r="K270" i="60" l="1"/>
  <c r="M270" i="60"/>
  <c r="I271" i="60" s="1"/>
  <c r="J270" i="60"/>
  <c r="L269" i="60"/>
  <c r="P269" i="60"/>
  <c r="P270" i="60" l="1"/>
  <c r="L270" i="60"/>
  <c r="J271" i="60"/>
  <c r="M271" i="60"/>
  <c r="I272" i="60" s="1"/>
  <c r="K271" i="60"/>
  <c r="M272" i="60" l="1"/>
  <c r="I273" i="60" s="1"/>
  <c r="J272" i="60"/>
  <c r="K272" i="60"/>
  <c r="P271" i="60"/>
  <c r="L271" i="60"/>
  <c r="P272" i="60" l="1"/>
  <c r="L272" i="60"/>
  <c r="M273" i="60"/>
  <c r="I274" i="60" s="1"/>
  <c r="K273" i="60"/>
  <c r="J273" i="60"/>
  <c r="M274" i="60" l="1"/>
  <c r="I275" i="60" s="1"/>
  <c r="K274" i="60"/>
  <c r="J274" i="60"/>
  <c r="P273" i="60"/>
  <c r="L273" i="60"/>
  <c r="P274" i="60" l="1"/>
  <c r="L274" i="60"/>
  <c r="M275" i="60"/>
  <c r="I276" i="60" s="1"/>
  <c r="K275" i="60"/>
  <c r="J275" i="60"/>
  <c r="L275" i="60" l="1"/>
  <c r="P275" i="60"/>
  <c r="K276" i="60"/>
  <c r="J276" i="60"/>
  <c r="M276" i="60"/>
  <c r="I277" i="60" s="1"/>
  <c r="K277" i="60" l="1"/>
  <c r="J277" i="60"/>
  <c r="M277" i="60"/>
  <c r="I278" i="60" s="1"/>
  <c r="L276" i="60"/>
  <c r="P276" i="60" l="1"/>
  <c r="J278" i="60"/>
  <c r="M278" i="60"/>
  <c r="I279" i="60" s="1"/>
  <c r="K278" i="60"/>
  <c r="L277" i="60"/>
  <c r="M279" i="60" l="1"/>
  <c r="I280" i="60" s="1"/>
  <c r="J279" i="60"/>
  <c r="K279" i="60"/>
  <c r="P277" i="60"/>
  <c r="L278" i="60"/>
  <c r="P278" i="60"/>
  <c r="P279" i="60" l="1"/>
  <c r="L279" i="60"/>
  <c r="K280" i="60"/>
  <c r="J280" i="60"/>
  <c r="M280" i="60"/>
  <c r="I281" i="60" s="1"/>
  <c r="M281" i="60" l="1"/>
  <c r="I282" i="60" s="1"/>
  <c r="K281" i="60"/>
  <c r="J281" i="60"/>
  <c r="P280" i="60"/>
  <c r="L280" i="60"/>
  <c r="P281" i="60" l="1"/>
  <c r="L281" i="60"/>
  <c r="M282" i="60"/>
  <c r="I283" i="60" s="1"/>
  <c r="K282" i="60"/>
  <c r="J282" i="60"/>
  <c r="P282" i="60" l="1"/>
  <c r="L282" i="60"/>
  <c r="K283" i="60"/>
  <c r="J283" i="60"/>
  <c r="M283" i="60"/>
  <c r="I284" i="60" s="1"/>
  <c r="K284" i="60" l="1"/>
  <c r="M284" i="60"/>
  <c r="I285" i="60" s="1"/>
  <c r="J284" i="60"/>
  <c r="L283" i="60"/>
  <c r="P283" i="60"/>
  <c r="P284" i="60" l="1"/>
  <c r="L284" i="60"/>
  <c r="J285" i="60"/>
  <c r="M285" i="60"/>
  <c r="I286" i="60" s="1"/>
  <c r="K285" i="60"/>
  <c r="P285" i="60" l="1"/>
  <c r="L285" i="60"/>
  <c r="M286" i="60"/>
  <c r="I287" i="60" s="1"/>
  <c r="K286" i="60"/>
  <c r="J286" i="60"/>
  <c r="P286" i="60" l="1"/>
  <c r="L286" i="60"/>
  <c r="M287" i="60"/>
  <c r="I288" i="60" s="1"/>
  <c r="K287" i="60"/>
  <c r="J287" i="60"/>
  <c r="P287" i="60" l="1"/>
  <c r="L287" i="60"/>
  <c r="K288" i="60"/>
  <c r="M288" i="60"/>
  <c r="I289" i="60" s="1"/>
  <c r="J288" i="60"/>
  <c r="M289" i="60" l="1"/>
  <c r="I290" i="60" s="1"/>
  <c r="K289" i="60"/>
  <c r="J289" i="60"/>
  <c r="P288" i="60"/>
  <c r="L288" i="60"/>
  <c r="P289" i="60" l="1"/>
  <c r="L289" i="60"/>
  <c r="K290" i="60"/>
  <c r="J290" i="60"/>
  <c r="M290" i="60"/>
  <c r="I291" i="60" s="1"/>
  <c r="L290" i="60" l="1"/>
  <c r="P290" i="60"/>
  <c r="K291" i="60"/>
  <c r="M291" i="60"/>
  <c r="I292" i="60" s="1"/>
  <c r="J291" i="60"/>
  <c r="P291" i="60" l="1"/>
  <c r="L291" i="60"/>
  <c r="J292" i="60"/>
  <c r="M292" i="60"/>
  <c r="I293" i="60" s="1"/>
  <c r="K292" i="60"/>
  <c r="M293" i="60" l="1"/>
  <c r="I294" i="60" s="1"/>
  <c r="K293" i="60"/>
  <c r="J293" i="60"/>
  <c r="P292" i="60"/>
  <c r="L292" i="60"/>
  <c r="P293" i="60" l="1"/>
  <c r="L293" i="60"/>
  <c r="M294" i="60"/>
  <c r="I295" i="60" s="1"/>
  <c r="K294" i="60"/>
  <c r="J294" i="60"/>
  <c r="K295" i="60" l="1"/>
  <c r="M295" i="60"/>
  <c r="I296" i="60" s="1"/>
  <c r="J295" i="60"/>
  <c r="P294" i="60"/>
  <c r="L294" i="60"/>
  <c r="P295" i="60" l="1"/>
  <c r="L295" i="60"/>
  <c r="M296" i="60"/>
  <c r="I297" i="60" s="1"/>
  <c r="K296" i="60"/>
  <c r="J296" i="60"/>
  <c r="K297" i="60" l="1"/>
  <c r="J297" i="60"/>
  <c r="M297" i="60"/>
  <c r="I298" i="60" s="1"/>
  <c r="L296" i="60"/>
  <c r="P296" i="60"/>
  <c r="K298" i="60" l="1"/>
  <c r="M298" i="60"/>
  <c r="I299" i="60" s="1"/>
  <c r="J298" i="60"/>
  <c r="L297" i="60"/>
  <c r="P297" i="60"/>
  <c r="P298" i="60" l="1"/>
  <c r="L298" i="60"/>
  <c r="J299" i="60"/>
  <c r="K299" i="60"/>
  <c r="M299" i="60"/>
  <c r="I300" i="60" s="1"/>
  <c r="M300" i="60" l="1"/>
  <c r="I301" i="60" s="1"/>
  <c r="K300" i="60"/>
  <c r="J300" i="60"/>
  <c r="L299" i="60"/>
  <c r="P299" i="60"/>
  <c r="P300" i="60" l="1"/>
  <c r="L300" i="60"/>
  <c r="K301" i="60"/>
  <c r="M301" i="60"/>
  <c r="I302" i="60" s="1"/>
  <c r="J301" i="60"/>
  <c r="M302" i="60" l="1"/>
  <c r="I303" i="60" s="1"/>
  <c r="K302" i="60"/>
  <c r="J302" i="60"/>
  <c r="P301" i="60"/>
  <c r="L301" i="60"/>
  <c r="P302" i="60" l="1"/>
  <c r="L302" i="60"/>
  <c r="M303" i="60"/>
  <c r="I304" i="60" s="1"/>
  <c r="K303" i="60"/>
  <c r="J303" i="60"/>
  <c r="K304" i="60" l="1"/>
  <c r="J304" i="60"/>
  <c r="M304" i="60"/>
  <c r="I305" i="60" s="1"/>
  <c r="P303" i="60"/>
  <c r="L303" i="60"/>
  <c r="K305" i="60" l="1"/>
  <c r="M305" i="60"/>
  <c r="I306" i="60" s="1"/>
  <c r="J305" i="60"/>
  <c r="L304" i="60"/>
  <c r="P304" i="60"/>
  <c r="L305" i="60" l="1"/>
  <c r="P305" i="60"/>
  <c r="J306" i="60"/>
  <c r="M306" i="60"/>
  <c r="I307" i="60" s="1"/>
  <c r="K306" i="60"/>
  <c r="P306" i="60" l="1"/>
  <c r="L306" i="60"/>
  <c r="M307" i="60"/>
  <c r="I308" i="60" s="1"/>
  <c r="K307" i="60"/>
  <c r="J307" i="60"/>
  <c r="P307" i="60" l="1"/>
  <c r="L307" i="60"/>
  <c r="K308" i="60"/>
  <c r="M308" i="60"/>
  <c r="I309" i="60" s="1"/>
  <c r="J308" i="60"/>
  <c r="K309" i="60" l="1"/>
  <c r="M309" i="60"/>
  <c r="I310" i="60" s="1"/>
  <c r="J309" i="60"/>
  <c r="P308" i="60"/>
  <c r="L308" i="60"/>
  <c r="P309" i="60" l="1"/>
  <c r="L309" i="60"/>
  <c r="M310" i="60"/>
  <c r="I311" i="60" s="1"/>
  <c r="J310" i="60"/>
  <c r="K310" i="60"/>
  <c r="P310" i="60" l="1"/>
  <c r="L310" i="60"/>
  <c r="K311" i="60"/>
  <c r="J311" i="60"/>
  <c r="M311" i="60"/>
  <c r="I312" i="60" s="1"/>
  <c r="K312" i="60" l="1"/>
  <c r="M312" i="60"/>
  <c r="I313" i="60" s="1"/>
  <c r="J312" i="60"/>
  <c r="L311" i="60"/>
  <c r="P311" i="60" l="1"/>
  <c r="P312" i="60"/>
  <c r="L312" i="60"/>
  <c r="J313" i="60"/>
  <c r="M313" i="60"/>
  <c r="I314" i="60" s="1"/>
  <c r="K313" i="60"/>
  <c r="M314" i="60" l="1"/>
  <c r="I315" i="60" s="1"/>
  <c r="K314" i="60"/>
  <c r="J314" i="60"/>
  <c r="P313" i="60"/>
  <c r="L313" i="60"/>
  <c r="P314" i="60" l="1"/>
  <c r="L314" i="60"/>
  <c r="M315" i="60"/>
  <c r="I316" i="60" s="1"/>
  <c r="K315" i="60"/>
  <c r="J315" i="60"/>
  <c r="L315" i="60" l="1"/>
  <c r="P315" i="60"/>
  <c r="M316" i="60"/>
  <c r="I317" i="60" s="1"/>
  <c r="K316" i="60"/>
  <c r="J316" i="60"/>
  <c r="P316" i="60" l="1"/>
  <c r="L316" i="60"/>
  <c r="M317" i="60"/>
  <c r="I318" i="60" s="1"/>
  <c r="K317" i="60"/>
  <c r="J317" i="60"/>
  <c r="P317" i="60" l="1"/>
  <c r="L317" i="60"/>
  <c r="K318" i="60"/>
  <c r="J318" i="60"/>
  <c r="M318" i="60"/>
  <c r="I319" i="60" s="1"/>
  <c r="K319" i="60" l="1"/>
  <c r="M319" i="60"/>
  <c r="I320" i="60" s="1"/>
  <c r="J319" i="60"/>
  <c r="L318" i="60"/>
  <c r="P318" i="60"/>
  <c r="P319" i="60" l="1"/>
  <c r="L319" i="60"/>
  <c r="J320" i="60"/>
  <c r="M320" i="60"/>
  <c r="I321" i="60" s="1"/>
  <c r="K320" i="60"/>
  <c r="M321" i="60" l="1"/>
  <c r="I322" i="60" s="1"/>
  <c r="K321" i="60"/>
  <c r="J321" i="60"/>
  <c r="L320" i="60"/>
  <c r="P320" i="60"/>
  <c r="P321" i="60" l="1"/>
  <c r="L321" i="60"/>
  <c r="M322" i="60"/>
  <c r="I323" i="60" s="1"/>
  <c r="K322" i="60"/>
  <c r="J322" i="60"/>
  <c r="K323" i="60" l="1"/>
  <c r="M323" i="60"/>
  <c r="I324" i="60" s="1"/>
  <c r="J323" i="60"/>
  <c r="P322" i="60"/>
  <c r="L322" i="60"/>
  <c r="P323" i="60" l="1"/>
  <c r="L323" i="60"/>
  <c r="M324" i="60"/>
  <c r="I325" i="60" s="1"/>
  <c r="K324" i="60"/>
  <c r="J324" i="60"/>
  <c r="L324" i="60" l="1"/>
  <c r="P324" i="60"/>
  <c r="K325" i="60"/>
  <c r="J325" i="60"/>
  <c r="M325" i="60"/>
  <c r="I326" i="60" s="1"/>
  <c r="L325" i="60" l="1"/>
  <c r="P325" i="60"/>
  <c r="K326" i="60"/>
  <c r="J326" i="60"/>
  <c r="M326" i="60"/>
  <c r="I327" i="60" s="1"/>
  <c r="J327" i="60" l="1"/>
  <c r="M327" i="60"/>
  <c r="I328" i="60" s="1"/>
  <c r="K327" i="60"/>
  <c r="L326" i="60"/>
  <c r="P326" i="60"/>
  <c r="M328" i="60" l="1"/>
  <c r="I329" i="60" s="1"/>
  <c r="K328" i="60"/>
  <c r="J328" i="60"/>
  <c r="L327" i="60"/>
  <c r="P327" i="60"/>
  <c r="P328" i="60" l="1"/>
  <c r="L328" i="60"/>
  <c r="K329" i="60"/>
  <c r="J329" i="60"/>
  <c r="M329" i="60"/>
  <c r="I330" i="60" s="1"/>
  <c r="M330" i="60" l="1"/>
  <c r="I331" i="60" s="1"/>
  <c r="K330" i="60"/>
  <c r="J330" i="60"/>
  <c r="L329" i="60"/>
  <c r="P329" i="60"/>
  <c r="P330" i="60" l="1"/>
  <c r="L330" i="60"/>
  <c r="M331" i="60"/>
  <c r="I332" i="60" s="1"/>
  <c r="J331" i="60"/>
  <c r="K331" i="60"/>
  <c r="K332" i="60" l="1"/>
  <c r="J332" i="60"/>
  <c r="M332" i="60"/>
  <c r="I333" i="60" s="1"/>
  <c r="P331" i="60"/>
  <c r="L331" i="60"/>
  <c r="K333" i="60" l="1"/>
  <c r="M333" i="60"/>
  <c r="I334" i="60" s="1"/>
  <c r="J333" i="60"/>
  <c r="L332" i="60"/>
  <c r="P332" i="60"/>
  <c r="L333" i="60" l="1"/>
  <c r="P333" i="60"/>
  <c r="J334" i="60"/>
  <c r="M334" i="60"/>
  <c r="I335" i="60" s="1"/>
  <c r="K334" i="60"/>
  <c r="M335" i="60" l="1"/>
  <c r="I336" i="60" s="1"/>
  <c r="K335" i="60"/>
  <c r="J335" i="60"/>
  <c r="P334" i="60"/>
  <c r="L334" i="60"/>
  <c r="P335" i="60" l="1"/>
  <c r="L335" i="60"/>
  <c r="M336" i="60"/>
  <c r="I337" i="60" s="1"/>
  <c r="K336" i="60"/>
  <c r="J336" i="60"/>
  <c r="L336" i="60" l="1"/>
  <c r="M337" i="60"/>
  <c r="I338" i="60" s="1"/>
  <c r="K337" i="60"/>
  <c r="J337" i="60"/>
  <c r="M338" i="60" l="1"/>
  <c r="I339" i="60" s="1"/>
  <c r="J338" i="60"/>
  <c r="K338" i="60"/>
  <c r="P337" i="60"/>
  <c r="L337" i="60"/>
  <c r="P336" i="60"/>
  <c r="P338" i="60" l="1"/>
  <c r="L338" i="60"/>
  <c r="K339" i="60"/>
  <c r="J339" i="60"/>
  <c r="M339" i="60"/>
  <c r="I340" i="60" s="1"/>
  <c r="L339" i="60" l="1"/>
  <c r="P339" i="60"/>
  <c r="K340" i="60"/>
  <c r="M340" i="60"/>
  <c r="I341" i="60" s="1"/>
  <c r="J340" i="60"/>
  <c r="J341" i="60" l="1"/>
  <c r="M341" i="60"/>
  <c r="I342" i="60" s="1"/>
  <c r="K341" i="60"/>
  <c r="P340" i="60"/>
  <c r="L340" i="60"/>
  <c r="M342" i="60" l="1"/>
  <c r="I343" i="60" s="1"/>
  <c r="K342" i="60"/>
  <c r="J342" i="60"/>
  <c r="P341" i="60"/>
  <c r="L341" i="60"/>
  <c r="P342" i="60" l="1"/>
  <c r="L342" i="60"/>
  <c r="M343" i="60"/>
  <c r="I344" i="60" s="1"/>
  <c r="K343" i="60"/>
  <c r="J343" i="60"/>
  <c r="L343" i="60" l="1"/>
  <c r="K344" i="60"/>
  <c r="M344" i="60"/>
  <c r="I345" i="60" s="1"/>
  <c r="J344" i="60"/>
  <c r="L344" i="60" l="1"/>
  <c r="M345" i="60"/>
  <c r="I346" i="60" s="1"/>
  <c r="K345" i="60"/>
  <c r="J345" i="60"/>
  <c r="P343" i="60"/>
  <c r="L345" i="60" l="1"/>
  <c r="P345" i="60"/>
  <c r="K346" i="60"/>
  <c r="J346" i="60"/>
  <c r="M346" i="60"/>
  <c r="I347" i="60" s="1"/>
  <c r="P344" i="60"/>
  <c r="K347" i="60" l="1"/>
  <c r="J347" i="60"/>
  <c r="M347" i="60"/>
  <c r="I348" i="60" s="1"/>
  <c r="L346" i="60"/>
  <c r="P346" i="60"/>
  <c r="J348" i="60" l="1"/>
  <c r="K348" i="60"/>
  <c r="M348" i="60"/>
  <c r="I349" i="60" s="1"/>
  <c r="L347" i="60"/>
  <c r="P347" i="60"/>
  <c r="M349" i="60" l="1"/>
  <c r="I350" i="60" s="1"/>
  <c r="K349" i="60"/>
  <c r="J349" i="60"/>
  <c r="L348" i="60"/>
  <c r="P348" i="60"/>
  <c r="P349" i="60" l="1"/>
  <c r="L349" i="60"/>
  <c r="M350" i="60"/>
  <c r="I351" i="60" s="1"/>
  <c r="J350" i="60"/>
  <c r="K350" i="60"/>
  <c r="P350" i="60" l="1"/>
  <c r="L350" i="60"/>
  <c r="M351" i="60"/>
  <c r="I352" i="60" s="1"/>
  <c r="K351" i="60"/>
  <c r="J351" i="60"/>
  <c r="P351" i="60" l="1"/>
  <c r="L351" i="60"/>
  <c r="M352" i="60"/>
  <c r="I353" i="60" s="1"/>
  <c r="K352" i="60"/>
  <c r="J352" i="60"/>
  <c r="K353" i="60" l="1"/>
  <c r="J353" i="60"/>
  <c r="M353" i="60"/>
  <c r="I354" i="60" s="1"/>
  <c r="P352" i="60"/>
  <c r="L352" i="60"/>
  <c r="K354" i="60" l="1"/>
  <c r="M354" i="60"/>
  <c r="I355" i="60" s="1"/>
  <c r="J354" i="60"/>
  <c r="L353" i="60"/>
  <c r="P353" i="60"/>
  <c r="L354" i="60" l="1"/>
  <c r="P354" i="60"/>
  <c r="J355" i="60"/>
  <c r="M355" i="60"/>
  <c r="I356" i="60" s="1"/>
  <c r="K355" i="60"/>
  <c r="M356" i="60" l="1"/>
  <c r="I357" i="60" s="1"/>
  <c r="K356" i="60"/>
  <c r="J356" i="60"/>
  <c r="P355" i="60"/>
  <c r="L355" i="60"/>
  <c r="P356" i="60" l="1"/>
  <c r="L356" i="60"/>
  <c r="K357" i="60"/>
  <c r="M357" i="60"/>
  <c r="I358" i="60" s="1"/>
  <c r="J357" i="60"/>
  <c r="P357" i="60" l="1"/>
  <c r="L357" i="60"/>
  <c r="M358" i="60"/>
  <c r="I359" i="60" s="1"/>
  <c r="K358" i="60"/>
  <c r="J358" i="60"/>
  <c r="P358" i="60" l="1"/>
  <c r="L358" i="60"/>
  <c r="M359" i="60"/>
  <c r="I360" i="60" s="1"/>
  <c r="J359" i="60"/>
  <c r="K359" i="60"/>
  <c r="P359" i="60" l="1"/>
  <c r="L359" i="60"/>
  <c r="K360" i="60"/>
  <c r="J360" i="60"/>
  <c r="M360" i="60"/>
  <c r="I361" i="60" s="1"/>
  <c r="K361" i="60" l="1"/>
  <c r="M361" i="60"/>
  <c r="I362" i="60" s="1"/>
  <c r="J361" i="60"/>
  <c r="L360" i="60"/>
  <c r="P360" i="60"/>
  <c r="P361" i="60" l="1"/>
  <c r="L361" i="60"/>
  <c r="J362" i="60"/>
  <c r="M362" i="60"/>
  <c r="I363" i="60" s="1"/>
  <c r="K362" i="60"/>
  <c r="M363" i="60" l="1"/>
  <c r="I364" i="60" s="1"/>
  <c r="K363" i="60"/>
  <c r="J363" i="60"/>
  <c r="P362" i="60"/>
  <c r="L362" i="60"/>
  <c r="P363" i="60" l="1"/>
  <c r="L363" i="60"/>
  <c r="M364" i="60"/>
  <c r="I365" i="60" s="1"/>
  <c r="K364" i="60"/>
  <c r="J364" i="60"/>
  <c r="L364" i="60" l="1"/>
  <c r="P364" i="60"/>
  <c r="M365" i="60"/>
  <c r="I366" i="60" s="1"/>
  <c r="K365" i="60"/>
  <c r="J365" i="60"/>
  <c r="M366" i="60" l="1"/>
  <c r="I367" i="60" s="1"/>
  <c r="K366" i="60"/>
  <c r="J366" i="60"/>
  <c r="P365" i="60"/>
  <c r="L365" i="60"/>
  <c r="P366" i="60" l="1"/>
  <c r="L366" i="60"/>
  <c r="K367" i="60"/>
  <c r="J367" i="60"/>
  <c r="M367" i="60"/>
  <c r="I368" i="60" s="1"/>
  <c r="L367" i="60" l="1"/>
  <c r="P367" i="60"/>
  <c r="K368" i="60"/>
  <c r="M368" i="60"/>
  <c r="I369" i="60" s="1"/>
  <c r="J368" i="60"/>
  <c r="P368" i="60" l="1"/>
  <c r="L368" i="60"/>
  <c r="J369" i="60"/>
  <c r="M369" i="60"/>
  <c r="I370" i="60" s="1"/>
  <c r="K369" i="60"/>
  <c r="M370" i="60" l="1"/>
  <c r="I371" i="60" s="1"/>
  <c r="K370" i="60"/>
  <c r="J370" i="60"/>
  <c r="P369" i="60"/>
  <c r="L369" i="60"/>
  <c r="P370" i="60" l="1"/>
  <c r="L370" i="60"/>
  <c r="M371" i="60"/>
  <c r="I372" i="60" s="1"/>
  <c r="K371" i="60"/>
  <c r="J371" i="60"/>
  <c r="P371" i="60" l="1"/>
  <c r="L371" i="60"/>
  <c r="K372" i="60"/>
  <c r="M372" i="60"/>
  <c r="I373" i="60" s="1"/>
  <c r="J372" i="60"/>
  <c r="L372" i="60" l="1"/>
  <c r="M373" i="60"/>
  <c r="I374" i="60" s="1"/>
  <c r="J373" i="60"/>
  <c r="K373" i="60"/>
  <c r="L373" i="60" l="1"/>
  <c r="P373" i="60"/>
  <c r="K374" i="60"/>
  <c r="J374" i="60"/>
  <c r="M374" i="60"/>
  <c r="I375" i="60" s="1"/>
  <c r="P372" i="60"/>
  <c r="L374" i="60" l="1"/>
  <c r="P374" i="60"/>
  <c r="K375" i="60"/>
  <c r="J375" i="60"/>
  <c r="M375" i="60"/>
  <c r="I376" i="60" s="1"/>
  <c r="J376" i="60" l="1"/>
  <c r="M376" i="60"/>
  <c r="I377" i="60" s="1"/>
  <c r="K376" i="60"/>
  <c r="L375" i="60"/>
  <c r="P375" i="60"/>
  <c r="M377" i="60" l="1"/>
  <c r="I378" i="60" s="1"/>
  <c r="J377" i="60"/>
  <c r="K377" i="60"/>
  <c r="L376" i="60"/>
  <c r="P376" i="60"/>
  <c r="P377" i="60" l="1"/>
  <c r="L377" i="60"/>
  <c r="K378" i="60"/>
  <c r="J378" i="60"/>
  <c r="M378" i="60"/>
  <c r="I379" i="60" s="1"/>
  <c r="M379" i="60" l="1"/>
  <c r="I380" i="60" s="1"/>
  <c r="K379" i="60"/>
  <c r="J379" i="60"/>
  <c r="P378" i="60"/>
  <c r="L378" i="60"/>
  <c r="P379" i="60" l="1"/>
  <c r="L379" i="60"/>
  <c r="M380" i="60"/>
  <c r="I381" i="60" s="1"/>
  <c r="J380" i="60"/>
  <c r="K380" i="60"/>
  <c r="P380" i="60" l="1"/>
  <c r="L380" i="60"/>
  <c r="K381" i="60"/>
  <c r="J381" i="60"/>
  <c r="M381" i="60"/>
  <c r="I382" i="60" s="1"/>
  <c r="K382" i="60" l="1"/>
  <c r="M382" i="60"/>
  <c r="I383" i="60" s="1"/>
  <c r="J382" i="60"/>
  <c r="L381" i="60"/>
  <c r="P381" i="60"/>
  <c r="L382" i="60" l="1"/>
  <c r="P382" i="60"/>
  <c r="J383" i="60"/>
  <c r="M383" i="60"/>
  <c r="I384" i="60" s="1"/>
  <c r="K383" i="60"/>
  <c r="M384" i="60" l="1"/>
  <c r="I385" i="60" s="1"/>
  <c r="K384" i="60"/>
  <c r="J384" i="60"/>
  <c r="P383" i="60"/>
  <c r="L383" i="60"/>
  <c r="P384" i="60" l="1"/>
  <c r="L384" i="60"/>
  <c r="M385" i="60"/>
  <c r="I386" i="60" s="1"/>
  <c r="K385" i="60"/>
  <c r="J385" i="60"/>
  <c r="P385" i="60" l="1"/>
  <c r="L385" i="60"/>
  <c r="M386" i="60"/>
  <c r="I387" i="60" s="1"/>
  <c r="K386" i="60"/>
  <c r="J386" i="60"/>
  <c r="L386" i="60" l="1"/>
  <c r="M387" i="60"/>
  <c r="I388" i="60" s="1"/>
  <c r="J387" i="60"/>
  <c r="K387" i="60"/>
  <c r="P387" i="60" l="1"/>
  <c r="L387" i="60"/>
  <c r="K388" i="60"/>
  <c r="J388" i="60"/>
  <c r="M388" i="60"/>
  <c r="I389" i="60" s="1"/>
  <c r="P386" i="60"/>
  <c r="K389" i="60" l="1"/>
  <c r="M389" i="60"/>
  <c r="I390" i="60" s="1"/>
  <c r="J389" i="60"/>
  <c r="L388" i="60"/>
  <c r="P388" i="60"/>
  <c r="P389" i="60" l="1"/>
  <c r="L389" i="60"/>
  <c r="J390" i="60"/>
  <c r="M390" i="60"/>
  <c r="I391" i="60" s="1"/>
  <c r="K390" i="60"/>
  <c r="M391" i="60" l="1"/>
  <c r="I392" i="60" s="1"/>
  <c r="K391" i="60"/>
  <c r="J391" i="60"/>
  <c r="P390" i="60"/>
  <c r="L390" i="60"/>
  <c r="P391" i="60" l="1"/>
  <c r="L391" i="60"/>
  <c r="M392" i="60"/>
  <c r="I393" i="60" s="1"/>
  <c r="K392" i="60"/>
  <c r="J392" i="60"/>
  <c r="L392" i="60" l="1"/>
  <c r="M393" i="60"/>
  <c r="I394" i="60" s="1"/>
  <c r="K393" i="60"/>
  <c r="J393" i="60"/>
  <c r="P393" i="60" l="1"/>
  <c r="L393" i="60"/>
  <c r="M394" i="60"/>
  <c r="I395" i="60" s="1"/>
  <c r="K394" i="60"/>
  <c r="J394" i="60"/>
  <c r="P392" i="60"/>
  <c r="K395" i="60" l="1"/>
  <c r="J395" i="60"/>
  <c r="M395" i="60"/>
  <c r="I396" i="60" s="1"/>
  <c r="L394" i="60"/>
  <c r="P394" i="60"/>
  <c r="K396" i="60" l="1"/>
  <c r="M396" i="60"/>
  <c r="I397" i="60" s="1"/>
  <c r="J396" i="60"/>
  <c r="L395" i="60"/>
  <c r="P395" i="60"/>
  <c r="L396" i="60" l="1"/>
  <c r="P396" i="60"/>
  <c r="J397" i="60"/>
  <c r="K397" i="60"/>
  <c r="M397" i="60"/>
  <c r="I398" i="60" s="1"/>
  <c r="L397" i="60" l="1"/>
  <c r="P397" i="60"/>
  <c r="M398" i="60"/>
  <c r="I399" i="60" s="1"/>
  <c r="K398" i="60"/>
  <c r="J398" i="60"/>
  <c r="K399" i="60" l="1"/>
  <c r="M399" i="60"/>
  <c r="I400" i="60" s="1"/>
  <c r="J399" i="60"/>
  <c r="P398" i="60"/>
  <c r="L398" i="60"/>
  <c r="P399" i="60" l="1"/>
  <c r="L399" i="60"/>
  <c r="M400" i="60"/>
  <c r="I401" i="60" s="1"/>
  <c r="K400" i="60"/>
  <c r="J400" i="60"/>
  <c r="M401" i="60" l="1"/>
  <c r="I402" i="60" s="1"/>
  <c r="K401" i="60"/>
  <c r="J401" i="60"/>
  <c r="P400" i="60"/>
  <c r="L400" i="60"/>
  <c r="P401" i="60" l="1"/>
  <c r="L401" i="60"/>
  <c r="K402" i="60"/>
  <c r="J402" i="60"/>
  <c r="M402" i="60"/>
  <c r="I403" i="60" s="1"/>
  <c r="K403" i="60" l="1"/>
  <c r="M403" i="60"/>
  <c r="I404" i="60" s="1"/>
  <c r="J403" i="60"/>
  <c r="L402" i="60"/>
  <c r="P402" i="60"/>
  <c r="L403" i="60" l="1"/>
  <c r="P403" i="60"/>
  <c r="J404" i="60"/>
  <c r="M404" i="60"/>
  <c r="I405" i="60" s="1"/>
  <c r="K404" i="60"/>
  <c r="M405" i="60" l="1"/>
  <c r="I406" i="60" s="1"/>
  <c r="K405" i="60"/>
  <c r="J405" i="60"/>
  <c r="P404" i="60"/>
  <c r="L404" i="60"/>
  <c r="P405" i="60" l="1"/>
  <c r="L405" i="60"/>
  <c r="K406" i="60"/>
  <c r="M406" i="60"/>
  <c r="I407" i="60" s="1"/>
  <c r="J406" i="60"/>
  <c r="P406" i="60" l="1"/>
  <c r="L406" i="60"/>
  <c r="K407" i="60"/>
  <c r="M407" i="60"/>
  <c r="I408" i="60" s="1"/>
  <c r="J407" i="60"/>
  <c r="P407" i="60" l="1"/>
  <c r="L407" i="60"/>
  <c r="M408" i="60"/>
  <c r="I409" i="60" s="1"/>
  <c r="J408" i="60"/>
  <c r="K408" i="60"/>
  <c r="L408" i="60" l="1"/>
  <c r="P408" i="60"/>
  <c r="K409" i="60"/>
  <c r="J409" i="60"/>
  <c r="M409" i="60"/>
  <c r="I410" i="60" s="1"/>
  <c r="L409" i="60" l="1"/>
  <c r="P409" i="60"/>
  <c r="K410" i="60"/>
  <c r="M410" i="60"/>
  <c r="I411" i="60" s="1"/>
  <c r="J410" i="60"/>
  <c r="J411" i="60" l="1"/>
  <c r="K411" i="60"/>
  <c r="M411" i="60"/>
  <c r="I412" i="60" s="1"/>
  <c r="P410" i="60"/>
  <c r="L410" i="60"/>
  <c r="M412" i="60" l="1"/>
  <c r="I413" i="60" s="1"/>
  <c r="K412" i="60"/>
  <c r="J412" i="60"/>
  <c r="P411" i="60"/>
  <c r="L411" i="60"/>
  <c r="P412" i="60" l="1"/>
  <c r="L412" i="60"/>
  <c r="M413" i="60"/>
  <c r="I414" i="60" s="1"/>
  <c r="J413" i="60"/>
  <c r="K413" i="60"/>
  <c r="L413" i="60" l="1"/>
  <c r="P413" i="60"/>
  <c r="M414" i="60"/>
  <c r="I415" i="60" s="1"/>
  <c r="K414" i="60"/>
  <c r="J414" i="60"/>
  <c r="P414" i="60" l="1"/>
  <c r="L414" i="60"/>
  <c r="M415" i="60"/>
  <c r="I416" i="60" s="1"/>
  <c r="K415" i="60"/>
  <c r="J415" i="60"/>
  <c r="L415" i="60" l="1"/>
  <c r="P415" i="60"/>
  <c r="K416" i="60"/>
  <c r="J416" i="60"/>
  <c r="M416" i="60"/>
  <c r="I417" i="60" s="1"/>
  <c r="L416" i="60" l="1"/>
  <c r="P416" i="60"/>
  <c r="K417" i="60"/>
  <c r="M417" i="60"/>
  <c r="I418" i="60" s="1"/>
  <c r="J417" i="60"/>
  <c r="J418" i="60" l="1"/>
  <c r="K418" i="60"/>
  <c r="M418" i="60"/>
  <c r="I419" i="60" s="1"/>
  <c r="P417" i="60"/>
  <c r="L417" i="60"/>
  <c r="M419" i="60" l="1"/>
  <c r="I420" i="60" s="1"/>
  <c r="K419" i="60"/>
  <c r="J419" i="60"/>
  <c r="L418" i="60"/>
  <c r="P418" i="60"/>
  <c r="P419" i="60" l="1"/>
  <c r="L419" i="60"/>
  <c r="M420" i="60"/>
  <c r="I421" i="60" s="1"/>
  <c r="K420" i="60"/>
  <c r="J420" i="60"/>
  <c r="P420" i="60" l="1"/>
  <c r="L420" i="60"/>
  <c r="K421" i="60"/>
  <c r="M421" i="60"/>
  <c r="I422" i="60" s="1"/>
  <c r="J421" i="60"/>
  <c r="L421" i="60" l="1"/>
  <c r="M422" i="60"/>
  <c r="I423" i="60" s="1"/>
  <c r="J422" i="60"/>
  <c r="K422" i="60"/>
  <c r="L422" i="60" l="1"/>
  <c r="P422" i="60"/>
  <c r="K423" i="60"/>
  <c r="J423" i="60"/>
  <c r="M423" i="60"/>
  <c r="I424" i="60" s="1"/>
  <c r="P421" i="60"/>
  <c r="L423" i="60" l="1"/>
  <c r="P423" i="60"/>
  <c r="K424" i="60"/>
  <c r="J424" i="60"/>
  <c r="M424" i="60"/>
  <c r="I425" i="60" s="1"/>
  <c r="L424" i="60" l="1"/>
  <c r="P424" i="60"/>
  <c r="J425" i="60"/>
  <c r="M425" i="60"/>
  <c r="I426" i="60" s="1"/>
  <c r="K425" i="60"/>
  <c r="M426" i="60" l="1"/>
  <c r="I427" i="60" s="1"/>
  <c r="K426" i="60"/>
  <c r="J426" i="60"/>
  <c r="L425" i="60"/>
  <c r="P425" i="60"/>
  <c r="P426" i="60" l="1"/>
  <c r="L426" i="60"/>
  <c r="K427" i="60"/>
  <c r="J427" i="60"/>
  <c r="M427" i="60"/>
  <c r="I428" i="60" s="1"/>
  <c r="M428" i="60" l="1"/>
  <c r="I429" i="60" s="1"/>
  <c r="K428" i="60"/>
  <c r="J428" i="60"/>
  <c r="P427" i="60"/>
  <c r="L427" i="60"/>
  <c r="P428" i="60" l="1"/>
  <c r="L428" i="60"/>
  <c r="M429" i="60"/>
  <c r="I430" i="60" s="1"/>
  <c r="J429" i="60"/>
  <c r="K429" i="60"/>
  <c r="P429" i="60" l="1"/>
  <c r="L429" i="60"/>
  <c r="K430" i="60"/>
  <c r="J430" i="60"/>
  <c r="M430" i="60"/>
  <c r="I431" i="60" s="1"/>
  <c r="K431" i="60" l="1"/>
  <c r="M431" i="60"/>
  <c r="I432" i="60" s="1"/>
  <c r="J431" i="60"/>
  <c r="L430" i="60"/>
  <c r="P430" i="60"/>
  <c r="P431" i="60" l="1"/>
  <c r="L431" i="60"/>
  <c r="J432" i="60"/>
  <c r="M432" i="60"/>
  <c r="I433" i="60" s="1"/>
  <c r="K432" i="60"/>
  <c r="M433" i="60" l="1"/>
  <c r="I434" i="60" s="1"/>
  <c r="K433" i="60"/>
  <c r="J433" i="60"/>
  <c r="P432" i="60"/>
  <c r="L432" i="60"/>
  <c r="P433" i="60" l="1"/>
  <c r="L433" i="60"/>
  <c r="K434" i="60"/>
  <c r="M434" i="60"/>
  <c r="I435" i="60" s="1"/>
  <c r="J434" i="60"/>
  <c r="P434" i="60" l="1"/>
  <c r="L434" i="60"/>
  <c r="K435" i="60"/>
  <c r="M435" i="60"/>
  <c r="I436" i="60" s="1"/>
  <c r="J435" i="60"/>
  <c r="P435" i="60" l="1"/>
  <c r="L435" i="60"/>
  <c r="M436" i="60"/>
  <c r="I437" i="60" s="1"/>
  <c r="J436" i="60"/>
  <c r="K436" i="60"/>
  <c r="P436" i="60" l="1"/>
  <c r="L436" i="60"/>
  <c r="K437" i="60"/>
  <c r="J437" i="60"/>
  <c r="M437" i="60"/>
  <c r="I438" i="60" s="1"/>
  <c r="L437" i="60" l="1"/>
  <c r="P437" i="60"/>
  <c r="K438" i="60"/>
  <c r="J438" i="60"/>
  <c r="M438" i="60"/>
  <c r="I439" i="60" s="1"/>
  <c r="P438" i="60" l="1"/>
  <c r="L438" i="60"/>
  <c r="J439" i="60"/>
  <c r="M439" i="60"/>
  <c r="I440" i="60" s="1"/>
  <c r="K439" i="60"/>
  <c r="M440" i="60" l="1"/>
  <c r="I441" i="60" s="1"/>
  <c r="J440" i="60"/>
  <c r="K440" i="60"/>
  <c r="P439" i="60"/>
  <c r="L439" i="60"/>
  <c r="P440" i="60" l="1"/>
  <c r="L440" i="60"/>
  <c r="M441" i="60"/>
  <c r="I442" i="60" s="1"/>
  <c r="K441" i="60"/>
  <c r="J441" i="60"/>
  <c r="P441" i="60" l="1"/>
  <c r="L441" i="60"/>
  <c r="K442" i="60"/>
  <c r="M442" i="60"/>
  <c r="I443" i="60" s="1"/>
  <c r="J442" i="60"/>
  <c r="P442" i="60" l="1"/>
  <c r="L442" i="60"/>
  <c r="M443" i="60"/>
  <c r="I444" i="60" s="1"/>
  <c r="K443" i="60"/>
  <c r="J443" i="60"/>
  <c r="L443" i="60" l="1"/>
  <c r="P443" i="60"/>
  <c r="K444" i="60"/>
  <c r="J444" i="60"/>
  <c r="M444" i="60"/>
  <c r="I445" i="60" s="1"/>
  <c r="L444" i="60" l="1"/>
  <c r="P444" i="60"/>
  <c r="K445" i="60"/>
  <c r="M445" i="60"/>
  <c r="I446" i="60" s="1"/>
  <c r="J445" i="60"/>
  <c r="L445" i="60" l="1"/>
  <c r="P445" i="60"/>
  <c r="J446" i="60"/>
  <c r="K446" i="60"/>
  <c r="M446" i="60"/>
  <c r="I447" i="60" s="1"/>
  <c r="L446" i="60" l="1"/>
  <c r="P446" i="60"/>
  <c r="M447" i="60"/>
  <c r="I448" i="60" s="1"/>
  <c r="K447" i="60"/>
  <c r="J447" i="60"/>
  <c r="K448" i="60" l="1"/>
  <c r="M448" i="60"/>
  <c r="I449" i="60" s="1"/>
  <c r="J448" i="60"/>
  <c r="P447" i="60"/>
  <c r="L447" i="60"/>
  <c r="P448" i="60" l="1"/>
  <c r="L448" i="60"/>
  <c r="M449" i="60"/>
  <c r="I450" i="60" s="1"/>
  <c r="K449" i="60"/>
  <c r="J449" i="60"/>
  <c r="P449" i="60" l="1"/>
  <c r="L449" i="60"/>
  <c r="M450" i="60"/>
  <c r="I451" i="60" s="1"/>
  <c r="K450" i="60"/>
  <c r="J450" i="60"/>
  <c r="K451" i="60" l="1"/>
  <c r="J451" i="60"/>
  <c r="M451" i="60"/>
  <c r="I452" i="60" s="1"/>
  <c r="L450" i="60"/>
  <c r="P450" i="60"/>
  <c r="K452" i="60" l="1"/>
  <c r="M452" i="60"/>
  <c r="I453" i="60" s="1"/>
  <c r="J452" i="60"/>
  <c r="L451" i="60"/>
  <c r="P451" i="60"/>
  <c r="L452" i="60" l="1"/>
  <c r="P452" i="60"/>
  <c r="J453" i="60"/>
  <c r="M453" i="60"/>
  <c r="I454" i="60" s="1"/>
  <c r="K453" i="60"/>
  <c r="M454" i="60" l="1"/>
  <c r="I455" i="60" s="1"/>
  <c r="K454" i="60"/>
  <c r="J454" i="60"/>
  <c r="L453" i="60"/>
  <c r="P453" i="60"/>
  <c r="P454" i="60" l="1"/>
  <c r="L454" i="60"/>
  <c r="K455" i="60"/>
  <c r="M455" i="60"/>
  <c r="I456" i="60" s="1"/>
  <c r="J455" i="60"/>
  <c r="P455" i="60" l="1"/>
  <c r="L455" i="60"/>
  <c r="K456" i="60"/>
  <c r="M456" i="60"/>
  <c r="I457" i="60" s="1"/>
  <c r="J456" i="60"/>
  <c r="P456" i="60" l="1"/>
  <c r="L456" i="60"/>
  <c r="M457" i="60"/>
  <c r="I458" i="60" s="1"/>
  <c r="J457" i="60"/>
  <c r="K457" i="60"/>
  <c r="P457" i="60" l="1"/>
  <c r="L457" i="60"/>
  <c r="K458" i="60"/>
  <c r="J458" i="60"/>
  <c r="M458" i="60"/>
  <c r="I459" i="60" s="1"/>
  <c r="K459" i="60" l="1"/>
  <c r="M459" i="60"/>
  <c r="I460" i="60" s="1"/>
  <c r="J459" i="60"/>
  <c r="L458" i="60"/>
  <c r="P458" i="60"/>
  <c r="P459" i="60" l="1"/>
  <c r="L459" i="60"/>
  <c r="J460" i="60"/>
  <c r="K460" i="60"/>
  <c r="M460" i="60"/>
  <c r="I461" i="60" s="1"/>
  <c r="P460" i="60" l="1"/>
  <c r="L460" i="60"/>
  <c r="M461" i="60"/>
  <c r="I462" i="60" s="1"/>
  <c r="K461" i="60"/>
  <c r="J461" i="60"/>
  <c r="M462" i="60" l="1"/>
  <c r="I463" i="60" s="1"/>
  <c r="J462" i="60"/>
  <c r="K462" i="60"/>
  <c r="P461" i="60"/>
  <c r="L461" i="60"/>
  <c r="L462" i="60" l="1"/>
  <c r="P462" i="60"/>
  <c r="M463" i="60"/>
  <c r="I464" i="60" s="1"/>
  <c r="K463" i="60"/>
  <c r="J463" i="60"/>
  <c r="M464" i="60" l="1"/>
  <c r="I465" i="60" s="1"/>
  <c r="J464" i="60"/>
  <c r="K464" i="60"/>
  <c r="P463" i="60"/>
  <c r="L463" i="60"/>
  <c r="L464" i="60" l="1"/>
  <c r="P464" i="60"/>
  <c r="K465" i="60"/>
  <c r="J465" i="60"/>
  <c r="M465" i="60"/>
  <c r="I466" i="60" s="1"/>
  <c r="K466" i="60" l="1"/>
  <c r="M466" i="60"/>
  <c r="I467" i="60" s="1"/>
  <c r="J466" i="60"/>
  <c r="L465" i="60"/>
  <c r="P465" i="60"/>
  <c r="P466" i="60" l="1"/>
  <c r="L466" i="60"/>
  <c r="J467" i="60"/>
  <c r="M467" i="60"/>
  <c r="I468" i="60" s="1"/>
  <c r="K467" i="60"/>
  <c r="M468" i="60" l="1"/>
  <c r="I469" i="60" s="1"/>
  <c r="J468" i="60"/>
  <c r="K468" i="60"/>
  <c r="P467" i="60"/>
  <c r="L467" i="60"/>
  <c r="P468" i="60" l="1"/>
  <c r="L468" i="60"/>
  <c r="M469" i="60"/>
  <c r="I470" i="60" s="1"/>
  <c r="K469" i="60"/>
  <c r="J469" i="60"/>
  <c r="P469" i="60" l="1"/>
  <c r="L469" i="60"/>
  <c r="K470" i="60"/>
  <c r="M470" i="60"/>
  <c r="I471" i="60" s="1"/>
  <c r="J470" i="60"/>
  <c r="P470" i="60" l="1"/>
  <c r="L470" i="60"/>
  <c r="M471" i="60"/>
  <c r="I472" i="60" s="1"/>
  <c r="K471" i="60"/>
  <c r="J471" i="60"/>
  <c r="L471" i="60" l="1"/>
  <c r="P471" i="60"/>
  <c r="K472" i="60"/>
  <c r="J472" i="60"/>
  <c r="M472" i="60"/>
  <c r="I473" i="60" s="1"/>
  <c r="L472" i="60" l="1"/>
  <c r="P472" i="60"/>
  <c r="K473" i="60"/>
  <c r="J473" i="60"/>
  <c r="M473" i="60"/>
  <c r="I474" i="60" s="1"/>
  <c r="L473" i="60" l="1"/>
  <c r="P473" i="60"/>
  <c r="J474" i="60"/>
  <c r="M474" i="60"/>
  <c r="I475" i="60" s="1"/>
  <c r="K474" i="60"/>
  <c r="M475" i="60" l="1"/>
  <c r="I476" i="60" s="1"/>
  <c r="K475" i="60"/>
  <c r="J475" i="60"/>
  <c r="L474" i="60"/>
  <c r="P474" i="60"/>
  <c r="P475" i="60" l="1"/>
  <c r="L475" i="60"/>
  <c r="K476" i="60"/>
  <c r="J476" i="60"/>
  <c r="M476" i="60"/>
  <c r="I477" i="60" s="1"/>
  <c r="P476" i="60" l="1"/>
  <c r="L476" i="60"/>
  <c r="K477" i="60"/>
  <c r="M477" i="60"/>
  <c r="I478" i="60" s="1"/>
  <c r="J477" i="60"/>
  <c r="P477" i="60" l="1"/>
  <c r="L477" i="60"/>
  <c r="M478" i="60"/>
  <c r="I479" i="60" s="1"/>
  <c r="J478" i="60"/>
  <c r="K478" i="60"/>
  <c r="P478" i="60" l="1"/>
  <c r="L478" i="60"/>
  <c r="K479" i="60"/>
  <c r="J479" i="60"/>
  <c r="M479" i="60"/>
  <c r="I480" i="60" s="1"/>
  <c r="K480" i="60" l="1"/>
  <c r="M480" i="60"/>
  <c r="I481" i="60" s="1"/>
  <c r="J480" i="60"/>
  <c r="L479" i="60"/>
  <c r="P479" i="60"/>
  <c r="L480" i="60" l="1"/>
  <c r="P480" i="60"/>
  <c r="J481" i="60"/>
  <c r="M481" i="60"/>
  <c r="I482" i="60" s="1"/>
  <c r="K481" i="60"/>
  <c r="M482" i="60" l="1"/>
  <c r="I483" i="60" s="1"/>
  <c r="K482" i="60"/>
  <c r="J482" i="60"/>
  <c r="P481" i="60"/>
  <c r="L481" i="60"/>
  <c r="P482" i="60" l="1"/>
  <c r="L482" i="60"/>
  <c r="M483" i="60"/>
  <c r="I484" i="60" s="1"/>
  <c r="K483" i="60"/>
  <c r="J483" i="60"/>
  <c r="L483" i="60" l="1"/>
  <c r="P483" i="60"/>
  <c r="M484" i="60"/>
  <c r="I485" i="60" s="1"/>
  <c r="K484" i="60"/>
  <c r="J484" i="60"/>
  <c r="M485" i="60" l="1"/>
  <c r="I486" i="60" s="1"/>
  <c r="K485" i="60"/>
  <c r="J485" i="60"/>
  <c r="P484" i="60"/>
  <c r="L484" i="60"/>
  <c r="P485" i="60" l="1"/>
  <c r="L485" i="60"/>
  <c r="K486" i="60"/>
  <c r="J486" i="60"/>
  <c r="M486" i="60"/>
  <c r="I487" i="60" s="1"/>
  <c r="L486" i="60" l="1"/>
  <c r="P486" i="60"/>
  <c r="K487" i="60"/>
  <c r="J487" i="60"/>
  <c r="M487" i="60"/>
  <c r="I488" i="60" s="1"/>
  <c r="J488" i="60" l="1"/>
  <c r="M488" i="60"/>
  <c r="I489" i="60" s="1"/>
  <c r="K488" i="60"/>
  <c r="P487" i="60"/>
  <c r="L487" i="60"/>
  <c r="M489" i="60" l="1"/>
  <c r="I490" i="60" s="1"/>
  <c r="K489" i="60"/>
  <c r="J489" i="60"/>
  <c r="P488" i="60"/>
  <c r="L488" i="60"/>
  <c r="P489" i="60" l="1"/>
  <c r="L489" i="60"/>
  <c r="M490" i="60"/>
  <c r="I491" i="60" s="1"/>
  <c r="K490" i="60"/>
  <c r="J490" i="60"/>
  <c r="P490" i="60" l="1"/>
  <c r="L490" i="60"/>
  <c r="M491" i="60"/>
  <c r="I492" i="60" s="1"/>
  <c r="K491" i="60"/>
  <c r="J491" i="60"/>
  <c r="P491" i="60" l="1"/>
  <c r="L491" i="60"/>
  <c r="M492" i="60"/>
  <c r="I493" i="60" s="1"/>
  <c r="K492" i="60"/>
  <c r="J492" i="60"/>
  <c r="L492" i="60" l="1"/>
  <c r="P492" i="60"/>
  <c r="K493" i="60"/>
  <c r="J493" i="60"/>
  <c r="M493" i="60"/>
  <c r="I494" i="60" s="1"/>
  <c r="L493" i="60" l="1"/>
  <c r="P493" i="60"/>
  <c r="K494" i="60"/>
  <c r="M494" i="60"/>
  <c r="I495" i="60" s="1"/>
  <c r="J494" i="60"/>
  <c r="L494" i="60" l="1"/>
  <c r="P494" i="60"/>
  <c r="J495" i="60"/>
  <c r="K495" i="60"/>
  <c r="M495" i="60"/>
  <c r="I496" i="60" s="1"/>
  <c r="L495" i="60" l="1"/>
  <c r="P495" i="60"/>
  <c r="M496" i="60"/>
  <c r="I497" i="60" s="1"/>
  <c r="K496" i="60"/>
  <c r="J496" i="60"/>
  <c r="P496" i="60" l="1"/>
  <c r="L496" i="60"/>
  <c r="K497" i="60"/>
  <c r="M497" i="60"/>
  <c r="I498" i="60" s="1"/>
  <c r="J497" i="60"/>
  <c r="P497" i="60" l="1"/>
  <c r="L497" i="60"/>
  <c r="K498" i="60"/>
  <c r="M498" i="60"/>
  <c r="I499" i="60" s="1"/>
  <c r="J498" i="60"/>
  <c r="P498" i="60" l="1"/>
  <c r="L498" i="60"/>
  <c r="M499" i="60"/>
  <c r="I500" i="60" s="1"/>
  <c r="K499" i="60"/>
  <c r="J499" i="60"/>
  <c r="P499" i="60" l="1"/>
  <c r="L499" i="60"/>
  <c r="K500" i="60"/>
  <c r="J500" i="60"/>
  <c r="M500" i="60"/>
  <c r="I501" i="60" s="1"/>
  <c r="K501" i="60" l="1"/>
  <c r="M501" i="60"/>
  <c r="I502" i="60" s="1"/>
  <c r="J501" i="60"/>
  <c r="L500" i="60"/>
  <c r="P500" i="60"/>
  <c r="P501" i="60" l="1"/>
  <c r="L501" i="60"/>
  <c r="J502" i="60"/>
  <c r="M502" i="60"/>
  <c r="I503" i="60" s="1"/>
  <c r="K502" i="60"/>
  <c r="M503" i="60" l="1"/>
  <c r="I504" i="60" s="1"/>
  <c r="K503" i="60"/>
  <c r="J503" i="60"/>
  <c r="L502" i="60"/>
  <c r="P502" i="60"/>
  <c r="P503" i="60" l="1"/>
  <c r="L503" i="60"/>
  <c r="K504" i="60"/>
  <c r="M504" i="60"/>
  <c r="I505" i="60" s="1"/>
  <c r="J504" i="60"/>
  <c r="P504" i="60" l="1"/>
  <c r="L504" i="60"/>
  <c r="K505" i="60"/>
  <c r="M505" i="60"/>
  <c r="I506" i="60" s="1"/>
  <c r="J505" i="60"/>
  <c r="P505" i="60" l="1"/>
  <c r="L505" i="60"/>
  <c r="M506" i="60"/>
  <c r="I507" i="60" s="1"/>
  <c r="J506" i="60"/>
  <c r="K506" i="60"/>
  <c r="L506" i="60" l="1"/>
  <c r="P506" i="60"/>
  <c r="K507" i="60"/>
  <c r="J507" i="60"/>
  <c r="M507" i="60"/>
  <c r="I508" i="60" s="1"/>
  <c r="K508" i="60" l="1"/>
  <c r="M508" i="60"/>
  <c r="I509" i="60" s="1"/>
  <c r="J508" i="60"/>
  <c r="L507" i="60"/>
  <c r="P507" i="60"/>
  <c r="P508" i="60" l="1"/>
  <c r="L508" i="60"/>
  <c r="J509" i="60"/>
  <c r="M509" i="60"/>
  <c r="I510" i="60" s="1"/>
  <c r="K509" i="60"/>
  <c r="M510" i="60" l="1"/>
  <c r="I511" i="60" s="1"/>
  <c r="K510" i="60"/>
  <c r="J510" i="60"/>
  <c r="P509" i="60"/>
  <c r="L509" i="60"/>
  <c r="P510" i="60" l="1"/>
  <c r="L510" i="60"/>
  <c r="M511" i="60"/>
  <c r="I512" i="60" s="1"/>
  <c r="J511" i="60"/>
  <c r="K511" i="60"/>
  <c r="L511" i="60" l="1"/>
  <c r="P511" i="60"/>
  <c r="M512" i="60"/>
  <c r="I513" i="60" s="1"/>
  <c r="K512" i="60"/>
  <c r="J512" i="60"/>
  <c r="P512" i="60" l="1"/>
  <c r="L512" i="60"/>
  <c r="M513" i="60"/>
  <c r="I514" i="60" s="1"/>
  <c r="K513" i="60"/>
  <c r="J513" i="60"/>
  <c r="K514" i="60" l="1"/>
  <c r="J514" i="60"/>
  <c r="M514" i="60"/>
  <c r="I515" i="60" s="1"/>
  <c r="P513" i="60"/>
  <c r="L513" i="60"/>
  <c r="K515" i="60" l="1"/>
  <c r="M515" i="60"/>
  <c r="I516" i="60" s="1"/>
  <c r="J515" i="60"/>
  <c r="L514" i="60"/>
  <c r="P514" i="60"/>
  <c r="P515" i="60" l="1"/>
  <c r="L515" i="60"/>
  <c r="J516" i="60"/>
  <c r="M516" i="60"/>
  <c r="I517" i="60" s="1"/>
  <c r="K516" i="60"/>
  <c r="M517" i="60" l="1"/>
  <c r="I518" i="60" s="1"/>
  <c r="K517" i="60"/>
  <c r="J517" i="60"/>
  <c r="L516" i="60"/>
  <c r="P516" i="60"/>
  <c r="P517" i="60" l="1"/>
  <c r="L517" i="60"/>
  <c r="M518" i="60"/>
  <c r="I519" i="60" s="1"/>
  <c r="K518" i="60"/>
  <c r="J518" i="60"/>
  <c r="P518" i="60" l="1"/>
  <c r="L518" i="60"/>
  <c r="K519" i="60"/>
  <c r="M519" i="60"/>
  <c r="I520" i="60" s="1"/>
  <c r="J519" i="60"/>
  <c r="P519" i="60" l="1"/>
  <c r="L519" i="60"/>
  <c r="M520" i="60"/>
  <c r="I521" i="60" s="1"/>
  <c r="K520" i="60"/>
  <c r="J520" i="60"/>
  <c r="K521" i="60" l="1"/>
  <c r="J521" i="60"/>
  <c r="M521" i="60"/>
  <c r="I522" i="60" s="1"/>
  <c r="P520" i="60"/>
  <c r="L520" i="60"/>
  <c r="K522" i="60" l="1"/>
  <c r="J522" i="60"/>
  <c r="M522" i="60"/>
  <c r="I523" i="60" s="1"/>
  <c r="L521" i="60"/>
  <c r="P521" i="60"/>
  <c r="J523" i="60" l="1"/>
  <c r="M523" i="60"/>
  <c r="I524" i="60" s="1"/>
  <c r="K523" i="60"/>
  <c r="L522" i="60"/>
  <c r="P522" i="60"/>
  <c r="M524" i="60" l="1"/>
  <c r="I525" i="60" s="1"/>
  <c r="K524" i="60"/>
  <c r="J524" i="60"/>
  <c r="L523" i="60"/>
  <c r="P523" i="60"/>
  <c r="P524" i="60" l="1"/>
  <c r="L524" i="60"/>
  <c r="K525" i="60"/>
  <c r="J525" i="60"/>
  <c r="M525" i="60"/>
  <c r="I526" i="60" s="1"/>
  <c r="L525" i="60" l="1"/>
  <c r="P525" i="60"/>
  <c r="M526" i="60"/>
  <c r="I527" i="60" s="1"/>
  <c r="K526" i="60"/>
  <c r="J526" i="60"/>
  <c r="M527" i="60" l="1"/>
  <c r="I528" i="60" s="1"/>
  <c r="K527" i="60"/>
  <c r="J527" i="60"/>
  <c r="P526" i="60"/>
  <c r="L526" i="60"/>
  <c r="P527" i="60" l="1"/>
  <c r="L527" i="60"/>
  <c r="K528" i="60"/>
  <c r="J528" i="60"/>
  <c r="M528" i="60"/>
  <c r="I529" i="60" s="1"/>
  <c r="L528" i="60" l="1"/>
  <c r="P528" i="60"/>
  <c r="K529" i="60"/>
  <c r="M529" i="60"/>
  <c r="I530" i="60" s="1"/>
  <c r="J529" i="60"/>
  <c r="J530" i="60" l="1"/>
  <c r="M530" i="60"/>
  <c r="I531" i="60" s="1"/>
  <c r="K530" i="60"/>
  <c r="P529" i="60"/>
  <c r="L529" i="60"/>
  <c r="M531" i="60" l="1"/>
  <c r="I532" i="60" s="1"/>
  <c r="K531" i="60"/>
  <c r="J531" i="60"/>
  <c r="P530" i="60"/>
  <c r="L530" i="60"/>
  <c r="P531" i="60" l="1"/>
  <c r="L531" i="60"/>
  <c r="M532" i="60"/>
  <c r="I533" i="60" s="1"/>
  <c r="K532" i="60"/>
  <c r="J532" i="60"/>
  <c r="P532" i="60" l="1"/>
  <c r="L532" i="60"/>
  <c r="M533" i="60"/>
  <c r="I534" i="60" s="1"/>
  <c r="K533" i="60"/>
  <c r="J533" i="60"/>
  <c r="P533" i="60" l="1"/>
  <c r="L533" i="60"/>
  <c r="M534" i="60"/>
  <c r="I535" i="60" s="1"/>
  <c r="J534" i="60"/>
  <c r="K534" i="60"/>
  <c r="P534" i="60" l="1"/>
  <c r="L534" i="60"/>
  <c r="K535" i="60"/>
  <c r="J535" i="60"/>
  <c r="M535" i="60"/>
  <c r="I536" i="60" s="1"/>
  <c r="K536" i="60" l="1"/>
  <c r="J536" i="60"/>
  <c r="M536" i="60"/>
  <c r="I537" i="60" s="1"/>
  <c r="L535" i="60"/>
  <c r="P535" i="60"/>
  <c r="J537" i="60" l="1"/>
  <c r="M537" i="60"/>
  <c r="I538" i="60" s="1"/>
  <c r="K537" i="60"/>
  <c r="P536" i="60"/>
  <c r="L536" i="60"/>
  <c r="M538" i="60" l="1"/>
  <c r="I539" i="60" s="1"/>
  <c r="K538" i="60"/>
  <c r="J538" i="60"/>
  <c r="P537" i="60"/>
  <c r="L537" i="60"/>
  <c r="P538" i="60" l="1"/>
  <c r="L538" i="60"/>
  <c r="M539" i="60"/>
  <c r="I540" i="60" s="1"/>
  <c r="J539" i="60"/>
  <c r="K539" i="60"/>
  <c r="P539" i="60" l="1"/>
  <c r="L539" i="60"/>
  <c r="M540" i="60"/>
  <c r="I541" i="60" s="1"/>
  <c r="K540" i="60"/>
  <c r="J540" i="60"/>
  <c r="P540" i="60" l="1"/>
  <c r="L540" i="60"/>
  <c r="M541" i="60"/>
  <c r="I542" i="60" s="1"/>
  <c r="K541" i="60"/>
  <c r="J541" i="60"/>
  <c r="K542" i="60" l="1"/>
  <c r="J542" i="60"/>
  <c r="M542" i="60"/>
  <c r="I543" i="60" s="1"/>
  <c r="L541" i="60"/>
  <c r="P541" i="60"/>
  <c r="K543" i="60" l="1"/>
  <c r="M543" i="60"/>
  <c r="I544" i="60" s="1"/>
  <c r="J543" i="60"/>
  <c r="L542" i="60"/>
  <c r="P542" i="60"/>
  <c r="P543" i="60" l="1"/>
  <c r="L543" i="60"/>
  <c r="J544" i="60"/>
  <c r="K544" i="60"/>
  <c r="M544" i="60"/>
  <c r="I545" i="60" s="1"/>
  <c r="M545" i="60" l="1"/>
  <c r="I546" i="60" s="1"/>
  <c r="K545" i="60"/>
  <c r="J545" i="60"/>
  <c r="L544" i="60"/>
  <c r="P544" i="60"/>
  <c r="P545" i="60" l="1"/>
  <c r="L545" i="60"/>
  <c r="M546" i="60"/>
  <c r="I547" i="60" s="1"/>
  <c r="K546" i="60"/>
  <c r="J546" i="60"/>
  <c r="P546" i="60" l="1"/>
  <c r="L546" i="60"/>
  <c r="K547" i="60"/>
  <c r="M547" i="60"/>
  <c r="I548" i="60" s="1"/>
  <c r="J547" i="60"/>
  <c r="P547" i="60" l="1"/>
  <c r="L547" i="60"/>
  <c r="M548" i="60"/>
  <c r="I549" i="60" s="1"/>
  <c r="K548" i="60"/>
  <c r="J548" i="60"/>
  <c r="P548" i="60" l="1"/>
  <c r="L548" i="60"/>
  <c r="K549" i="60"/>
  <c r="J549" i="60"/>
  <c r="M549" i="60"/>
  <c r="I550" i="60" s="1"/>
  <c r="K550" i="60" l="1"/>
  <c r="M550" i="60"/>
  <c r="I551" i="60" s="1"/>
  <c r="J550" i="60"/>
  <c r="L549" i="60"/>
  <c r="P549" i="60"/>
  <c r="L550" i="60" l="1"/>
  <c r="P550" i="60"/>
  <c r="J551" i="60"/>
  <c r="M551" i="60"/>
  <c r="I552" i="60" s="1"/>
  <c r="K551" i="60"/>
  <c r="M552" i="60" l="1"/>
  <c r="I553" i="60" s="1"/>
  <c r="K552" i="60"/>
  <c r="J552" i="60"/>
  <c r="P551" i="60"/>
  <c r="L551" i="60"/>
  <c r="P552" i="60" l="1"/>
  <c r="L552" i="60"/>
  <c r="K553" i="60"/>
  <c r="M553" i="60"/>
  <c r="I554" i="60" s="1"/>
  <c r="J553" i="60"/>
  <c r="P553" i="60" l="1"/>
  <c r="L553" i="60"/>
  <c r="K554" i="60"/>
  <c r="M554" i="60"/>
  <c r="I555" i="60" s="1"/>
  <c r="J554" i="60"/>
  <c r="P554" i="60" l="1"/>
  <c r="L554" i="60"/>
  <c r="M555" i="60"/>
  <c r="I556" i="60" s="1"/>
  <c r="J555" i="60"/>
  <c r="K555" i="60"/>
  <c r="P555" i="60" l="1"/>
  <c r="L555" i="60"/>
  <c r="K556" i="60"/>
  <c r="J556" i="60"/>
  <c r="M556" i="60"/>
  <c r="I557" i="60" s="1"/>
  <c r="K557" i="60" l="1"/>
  <c r="M557" i="60"/>
  <c r="I558" i="60" s="1"/>
  <c r="J557" i="60"/>
  <c r="L556" i="60"/>
  <c r="P556" i="60"/>
  <c r="P557" i="60" l="1"/>
  <c r="L557" i="60"/>
  <c r="J558" i="60"/>
  <c r="K558" i="60"/>
  <c r="M558" i="60"/>
  <c r="I559" i="60" s="1"/>
  <c r="P558" i="60" l="1"/>
  <c r="L558" i="60"/>
  <c r="M559" i="60"/>
  <c r="I560" i="60" s="1"/>
  <c r="K559" i="60"/>
  <c r="J559" i="60"/>
  <c r="P559" i="60" l="1"/>
  <c r="L559" i="60"/>
  <c r="M560" i="60"/>
  <c r="I561" i="60" s="1"/>
  <c r="J560" i="60"/>
  <c r="K560" i="60"/>
  <c r="L560" i="60" l="1"/>
  <c r="P560" i="60"/>
  <c r="M561" i="60"/>
  <c r="I562" i="60" s="1"/>
  <c r="K561" i="60"/>
  <c r="J561" i="60"/>
  <c r="M562" i="60" l="1"/>
  <c r="I563" i="60" s="1"/>
  <c r="K562" i="60"/>
  <c r="J562" i="60"/>
  <c r="P561" i="60"/>
  <c r="L561" i="60"/>
  <c r="P562" i="60" l="1"/>
  <c r="L562" i="60"/>
  <c r="K563" i="60"/>
  <c r="J563" i="60"/>
  <c r="M563" i="60"/>
  <c r="I564" i="60" s="1"/>
  <c r="K564" i="60" l="1"/>
  <c r="M564" i="60"/>
  <c r="I565" i="60" s="1"/>
  <c r="J564" i="60"/>
  <c r="L563" i="60"/>
  <c r="P563" i="60"/>
  <c r="P564" i="60" l="1"/>
  <c r="L564" i="60"/>
  <c r="J565" i="60"/>
  <c r="M565" i="60"/>
  <c r="I566" i="60" s="1"/>
  <c r="K565" i="60"/>
  <c r="M566" i="60" l="1"/>
  <c r="I567" i="60" s="1"/>
  <c r="K566" i="60"/>
  <c r="J566" i="60"/>
  <c r="P565" i="60"/>
  <c r="L565" i="60"/>
  <c r="P566" i="60" l="1"/>
  <c r="L566" i="60"/>
  <c r="M567" i="60"/>
  <c r="I568" i="60" s="1"/>
  <c r="K567" i="60"/>
  <c r="J567" i="60"/>
  <c r="K568" i="60" l="1"/>
  <c r="M568" i="60"/>
  <c r="I569" i="60" s="1"/>
  <c r="J568" i="60"/>
  <c r="P567" i="60"/>
  <c r="L567" i="60"/>
  <c r="P568" i="60" l="1"/>
  <c r="L568" i="60"/>
  <c r="M569" i="60"/>
  <c r="I570" i="60" s="1"/>
  <c r="K569" i="60"/>
  <c r="J569" i="60"/>
  <c r="L569" i="60" l="1"/>
  <c r="P569" i="60"/>
  <c r="K570" i="60"/>
  <c r="J570" i="60"/>
  <c r="M570" i="60"/>
  <c r="I571" i="60" s="1"/>
  <c r="L570" i="60" l="1"/>
  <c r="P570" i="60"/>
  <c r="K571" i="60"/>
  <c r="J571" i="60"/>
  <c r="M571" i="60"/>
  <c r="I572" i="60" s="1"/>
  <c r="J572" i="60" l="1"/>
  <c r="M572" i="60"/>
  <c r="I573" i="60" s="1"/>
  <c r="K572" i="60"/>
  <c r="L571" i="60"/>
  <c r="P571" i="60"/>
  <c r="M573" i="60" l="1"/>
  <c r="I574" i="60" s="1"/>
  <c r="K573" i="60"/>
  <c r="J573" i="60"/>
  <c r="L572" i="60"/>
  <c r="P572" i="60"/>
  <c r="P573" i="60" l="1"/>
  <c r="L573" i="60"/>
  <c r="K574" i="60"/>
  <c r="J574" i="60"/>
  <c r="M574" i="60"/>
  <c r="I575" i="60" s="1"/>
  <c r="M575" i="60" l="1"/>
  <c r="I576" i="60" s="1"/>
  <c r="K575" i="60"/>
  <c r="J575" i="60"/>
  <c r="L574" i="60"/>
  <c r="P574" i="60"/>
  <c r="P575" i="60" l="1"/>
  <c r="L575" i="60"/>
  <c r="M576" i="60"/>
  <c r="I577" i="60" s="1"/>
  <c r="K576" i="60"/>
  <c r="J576" i="60"/>
  <c r="P576" i="60" l="1"/>
  <c r="L576" i="60"/>
  <c r="K577" i="60"/>
  <c r="J577" i="60"/>
  <c r="M577" i="60"/>
  <c r="I578" i="60" s="1"/>
  <c r="L577" i="60" l="1"/>
  <c r="P577" i="60"/>
  <c r="K578" i="60"/>
  <c r="M578" i="60"/>
  <c r="I579" i="60" s="1"/>
  <c r="J578" i="60"/>
  <c r="P578" i="60" l="1"/>
  <c r="L578" i="60"/>
  <c r="J579" i="60"/>
  <c r="M579" i="60"/>
  <c r="I580" i="60" s="1"/>
  <c r="K579" i="60"/>
  <c r="M580" i="60" l="1"/>
  <c r="I581" i="60" s="1"/>
  <c r="K580" i="60"/>
  <c r="J580" i="60"/>
  <c r="P579" i="60"/>
  <c r="L579" i="60"/>
  <c r="P580" i="60" l="1"/>
  <c r="L580" i="60"/>
  <c r="M581" i="60"/>
  <c r="I582" i="60" s="1"/>
  <c r="K581" i="60"/>
  <c r="J581" i="60"/>
  <c r="P581" i="60" l="1"/>
  <c r="L581" i="60"/>
  <c r="K582" i="60"/>
  <c r="M582" i="60"/>
  <c r="I583" i="60" s="1"/>
  <c r="J582" i="60"/>
  <c r="P582" i="60" l="1"/>
  <c r="L582" i="60"/>
  <c r="M583" i="60"/>
  <c r="I584" i="60" s="1"/>
  <c r="J583" i="60"/>
  <c r="K583" i="60"/>
  <c r="P583" i="60" l="1"/>
  <c r="L583" i="60"/>
  <c r="K584" i="60"/>
  <c r="J584" i="60"/>
  <c r="M584" i="60"/>
  <c r="I585" i="60" s="1"/>
  <c r="K585" i="60" l="1"/>
  <c r="M585" i="60"/>
  <c r="I586" i="60" s="1"/>
  <c r="J585" i="60"/>
  <c r="L584" i="60"/>
  <c r="P584" i="60"/>
  <c r="P585" i="60" l="1"/>
  <c r="L585" i="60"/>
  <c r="J586" i="60"/>
  <c r="M586" i="60"/>
  <c r="I587" i="60" s="1"/>
  <c r="K586" i="60"/>
  <c r="M587" i="60" l="1"/>
  <c r="I588" i="60" s="1"/>
  <c r="K587" i="60"/>
  <c r="J587" i="60"/>
  <c r="P586" i="60"/>
  <c r="L586" i="60"/>
  <c r="P587" i="60" l="1"/>
  <c r="L587" i="60"/>
  <c r="M588" i="60"/>
  <c r="I589" i="60" s="1"/>
  <c r="K588" i="60"/>
  <c r="J588" i="60"/>
  <c r="P588" i="60" l="1"/>
  <c r="L588" i="60"/>
  <c r="M589" i="60"/>
  <c r="I590" i="60" s="1"/>
  <c r="K589" i="60"/>
  <c r="J589" i="60"/>
  <c r="P589" i="60" l="1"/>
  <c r="L589" i="60"/>
  <c r="M590" i="60"/>
  <c r="I591" i="60" s="1"/>
  <c r="K590" i="60"/>
  <c r="J590" i="60"/>
  <c r="L590" i="60" l="1"/>
  <c r="P590" i="60"/>
  <c r="K591" i="60"/>
  <c r="J591" i="60"/>
  <c r="M591" i="60"/>
  <c r="I592" i="60" s="1"/>
  <c r="K592" i="60" l="1"/>
  <c r="M592" i="60"/>
  <c r="I593" i="60" s="1"/>
  <c r="J592" i="60"/>
  <c r="L591" i="60"/>
  <c r="P591" i="60"/>
  <c r="L592" i="60" l="1"/>
  <c r="P592" i="60"/>
  <c r="J593" i="60"/>
  <c r="K593" i="60"/>
  <c r="M593" i="60"/>
  <c r="I594" i="60" s="1"/>
  <c r="L593" i="60" l="1"/>
  <c r="P593" i="60"/>
  <c r="M594" i="60"/>
  <c r="I595" i="60" s="1"/>
  <c r="K594" i="60"/>
  <c r="J594" i="60"/>
  <c r="P594" i="60" l="1"/>
  <c r="L594" i="60"/>
  <c r="M595" i="60"/>
  <c r="I596" i="60" s="1"/>
  <c r="J595" i="60"/>
  <c r="K595" i="60"/>
  <c r="P595" i="60" l="1"/>
  <c r="L595" i="60"/>
  <c r="K596" i="60"/>
  <c r="M596" i="60"/>
  <c r="I597" i="60" s="1"/>
  <c r="J596" i="60"/>
  <c r="P596" i="60" l="1"/>
  <c r="L596" i="60"/>
  <c r="M597" i="60"/>
  <c r="I598" i="60" s="1"/>
  <c r="K597" i="60"/>
  <c r="J597" i="60"/>
  <c r="K598" i="60" l="1"/>
  <c r="J598" i="60"/>
  <c r="M598" i="60"/>
  <c r="I599" i="60" s="1"/>
  <c r="P597" i="60"/>
  <c r="L597" i="60"/>
  <c r="K599" i="60" l="1"/>
  <c r="M599" i="60"/>
  <c r="I600" i="60" s="1"/>
  <c r="J599" i="60"/>
  <c r="L598" i="60"/>
  <c r="P598" i="60"/>
  <c r="L599" i="60" l="1"/>
  <c r="P599" i="60"/>
  <c r="J600" i="60"/>
  <c r="M600" i="60"/>
  <c r="I601" i="60" s="1"/>
  <c r="K600" i="60"/>
  <c r="M601" i="60" l="1"/>
  <c r="I602" i="60" s="1"/>
  <c r="K601" i="60"/>
  <c r="J601" i="60"/>
  <c r="P600" i="60"/>
  <c r="L600" i="60"/>
  <c r="P601" i="60" l="1"/>
  <c r="L601" i="60"/>
  <c r="K602" i="60"/>
  <c r="M602" i="60"/>
  <c r="I603" i="60" s="1"/>
  <c r="J602" i="60"/>
  <c r="P602" i="60" l="1"/>
  <c r="L602" i="60"/>
  <c r="M603" i="60"/>
  <c r="I604" i="60" s="1"/>
  <c r="K603" i="60"/>
  <c r="J603" i="60"/>
  <c r="P603" i="60" l="1"/>
  <c r="L603" i="60"/>
  <c r="M604" i="60"/>
  <c r="I605" i="60" s="1"/>
  <c r="J604" i="60"/>
  <c r="K604" i="60"/>
  <c r="P604" i="60" l="1"/>
  <c r="L604" i="60"/>
  <c r="K605" i="60"/>
  <c r="J605" i="60"/>
  <c r="M605" i="60"/>
  <c r="I606" i="60" s="1"/>
  <c r="K606" i="60" l="1"/>
  <c r="M606" i="60"/>
  <c r="I607" i="60" s="1"/>
  <c r="J606" i="60"/>
  <c r="L605" i="60"/>
  <c r="P605" i="60"/>
  <c r="P606" i="60" l="1"/>
  <c r="L606" i="60"/>
  <c r="J607" i="60"/>
  <c r="M607" i="60"/>
  <c r="I608" i="60" s="1"/>
  <c r="K607" i="60"/>
  <c r="M608" i="60" l="1"/>
  <c r="I609" i="60" s="1"/>
  <c r="K608" i="60"/>
  <c r="J608" i="60"/>
  <c r="P607" i="60"/>
  <c r="L607" i="60"/>
  <c r="P608" i="60" l="1"/>
  <c r="L608" i="60"/>
  <c r="M609" i="60"/>
  <c r="I610" i="60" s="1"/>
  <c r="K609" i="60"/>
  <c r="J609" i="60"/>
  <c r="L609" i="60" l="1"/>
  <c r="P609" i="60"/>
  <c r="M610" i="60"/>
  <c r="I611" i="60" s="1"/>
  <c r="K610" i="60"/>
  <c r="J610" i="60"/>
  <c r="M611" i="60" l="1"/>
  <c r="I612" i="60" s="1"/>
  <c r="K611" i="60"/>
  <c r="J611" i="60"/>
  <c r="P610" i="60"/>
  <c r="L610" i="60"/>
  <c r="P611" i="60" l="1"/>
  <c r="L611" i="60"/>
  <c r="K612" i="60"/>
  <c r="J612" i="60"/>
  <c r="M612" i="60"/>
  <c r="I613" i="60" s="1"/>
  <c r="L612" i="60" l="1"/>
  <c r="P612" i="60"/>
  <c r="K613" i="60"/>
  <c r="M613" i="60"/>
  <c r="I614" i="60" s="1"/>
  <c r="J613" i="60"/>
  <c r="P613" i="60" l="1"/>
  <c r="L613" i="60"/>
  <c r="J614" i="60"/>
  <c r="M614" i="60"/>
  <c r="I615" i="60" s="1"/>
  <c r="K614" i="60"/>
  <c r="M615" i="60" l="1"/>
  <c r="I616" i="60" s="1"/>
  <c r="K615" i="60"/>
  <c r="J615" i="60"/>
  <c r="P614" i="60"/>
  <c r="L614" i="60"/>
  <c r="P615" i="60" l="1"/>
  <c r="L615" i="60"/>
  <c r="M616" i="60"/>
  <c r="I617" i="60" s="1"/>
  <c r="K616" i="60"/>
  <c r="J616" i="60"/>
  <c r="P616" i="60" l="1"/>
  <c r="L616" i="60"/>
  <c r="M617" i="60"/>
  <c r="I618" i="60" s="1"/>
  <c r="K617" i="60"/>
  <c r="J617" i="60"/>
  <c r="M618" i="60" l="1"/>
  <c r="I619" i="60" s="1"/>
  <c r="K618" i="60"/>
  <c r="J618" i="60"/>
  <c r="P617" i="60"/>
  <c r="L617" i="60"/>
  <c r="L618" i="60" l="1"/>
  <c r="P618" i="60"/>
  <c r="K619" i="60"/>
  <c r="J619" i="60"/>
  <c r="M619" i="60"/>
  <c r="I620" i="60" s="1"/>
  <c r="K620" i="60" l="1"/>
  <c r="J620" i="60"/>
  <c r="M620" i="60"/>
  <c r="I621" i="60" s="1"/>
  <c r="L619" i="60"/>
  <c r="P619" i="60"/>
  <c r="J621" i="60" l="1"/>
  <c r="M621" i="60"/>
  <c r="I622" i="60" s="1"/>
  <c r="K621" i="60"/>
  <c r="L620" i="60"/>
  <c r="P620" i="60"/>
  <c r="M622" i="60" l="1"/>
  <c r="I623" i="60" s="1"/>
  <c r="K622" i="60"/>
  <c r="J622" i="60"/>
  <c r="L621" i="60"/>
  <c r="P621" i="60"/>
  <c r="P622" i="60" l="1"/>
  <c r="L622" i="60"/>
  <c r="K623" i="60"/>
  <c r="J623" i="60"/>
  <c r="M623" i="60"/>
  <c r="I624" i="60" s="1"/>
  <c r="M624" i="60" l="1"/>
  <c r="I625" i="60" s="1"/>
  <c r="K624" i="60"/>
  <c r="J624" i="60"/>
  <c r="P623" i="60"/>
  <c r="L623" i="60"/>
  <c r="P624" i="60" l="1"/>
  <c r="L624" i="60"/>
  <c r="M625" i="60"/>
  <c r="I626" i="60" s="1"/>
  <c r="K625" i="60"/>
  <c r="J625" i="60"/>
  <c r="P625" i="60" l="1"/>
  <c r="L625" i="60"/>
  <c r="K626" i="60"/>
  <c r="J626" i="60"/>
  <c r="M626" i="60"/>
  <c r="I627" i="60" s="1"/>
  <c r="K627" i="60" l="1"/>
  <c r="M627" i="60"/>
  <c r="I628" i="60" s="1"/>
  <c r="J627" i="60"/>
  <c r="L626" i="60"/>
  <c r="P626" i="60"/>
  <c r="P627" i="60" l="1"/>
  <c r="L627" i="60"/>
  <c r="J628" i="60"/>
  <c r="M628" i="60"/>
  <c r="I629" i="60" s="1"/>
  <c r="K628" i="60"/>
  <c r="M629" i="60" l="1"/>
  <c r="I630" i="60" s="1"/>
  <c r="K629" i="60"/>
  <c r="J629" i="60"/>
  <c r="P628" i="60"/>
  <c r="L628" i="60"/>
  <c r="P629" i="60" l="1"/>
  <c r="L629" i="60"/>
  <c r="K630" i="60"/>
  <c r="M630" i="60"/>
  <c r="I631" i="60" s="1"/>
  <c r="J630" i="60"/>
  <c r="L630" i="60" l="1"/>
  <c r="P630" i="60"/>
  <c r="M631" i="60"/>
  <c r="I632" i="60" s="1"/>
  <c r="K631" i="60"/>
  <c r="J631" i="60"/>
  <c r="M632" i="60" l="1"/>
  <c r="I633" i="60" s="1"/>
  <c r="K632" i="60"/>
  <c r="J632" i="60"/>
  <c r="P631" i="60"/>
  <c r="L631" i="60"/>
  <c r="P632" i="60" l="1"/>
  <c r="L632" i="60"/>
  <c r="K633" i="60"/>
  <c r="J633" i="60"/>
  <c r="M633" i="60"/>
  <c r="I634" i="60" s="1"/>
  <c r="K634" i="60" l="1"/>
  <c r="J634" i="60"/>
  <c r="M634" i="60"/>
  <c r="I635" i="60" s="1"/>
  <c r="L633" i="60"/>
  <c r="P633" i="60"/>
  <c r="J635" i="60" l="1"/>
  <c r="M635" i="60"/>
  <c r="I636" i="60" s="1"/>
  <c r="K635" i="60"/>
  <c r="P634" i="60"/>
  <c r="L634" i="60"/>
  <c r="M636" i="60" l="1"/>
  <c r="I637" i="60" s="1"/>
  <c r="K636" i="60"/>
  <c r="J636" i="60"/>
  <c r="P635" i="60"/>
  <c r="L635" i="60"/>
  <c r="P636" i="60" l="1"/>
  <c r="L636" i="60"/>
  <c r="M637" i="60"/>
  <c r="I638" i="60" s="1"/>
  <c r="K637" i="60"/>
  <c r="J637" i="60"/>
  <c r="P637" i="60" l="1"/>
  <c r="L637" i="60"/>
  <c r="M638" i="60"/>
  <c r="I639" i="60" s="1"/>
  <c r="K638" i="60"/>
  <c r="J638" i="60"/>
  <c r="P638" i="60" l="1"/>
  <c r="L638" i="60"/>
  <c r="M639" i="60"/>
  <c r="I640" i="60" s="1"/>
  <c r="K639" i="60"/>
  <c r="J639" i="60"/>
  <c r="L639" i="60" l="1"/>
  <c r="P639" i="60"/>
  <c r="K640" i="60"/>
  <c r="J640" i="60"/>
  <c r="M640" i="60"/>
  <c r="I641" i="60" s="1"/>
  <c r="K641" i="60" l="1"/>
  <c r="M641" i="60"/>
  <c r="I642" i="60" s="1"/>
  <c r="J641" i="60"/>
  <c r="L640" i="60"/>
  <c r="P640" i="60"/>
  <c r="P641" i="60" l="1"/>
  <c r="L641" i="60"/>
  <c r="J642" i="60"/>
  <c r="K642" i="60"/>
  <c r="M642" i="60"/>
  <c r="I643" i="60" s="1"/>
  <c r="M643" i="60" l="1"/>
  <c r="I644" i="60" s="1"/>
  <c r="K643" i="60"/>
  <c r="J643" i="60"/>
  <c r="L642" i="60"/>
  <c r="P642" i="60"/>
  <c r="P643" i="60" l="1"/>
  <c r="L643" i="60"/>
  <c r="M644" i="60"/>
  <c r="I645" i="60" s="1"/>
  <c r="K644" i="60"/>
  <c r="J644" i="60"/>
  <c r="P644" i="60" l="1"/>
  <c r="L644" i="60"/>
  <c r="K645" i="60"/>
  <c r="M645" i="60"/>
  <c r="I646" i="60" s="1"/>
  <c r="J645" i="60"/>
  <c r="P645" i="60" l="1"/>
  <c r="L645" i="60"/>
  <c r="M646" i="60"/>
  <c r="I647" i="60" s="1"/>
  <c r="K646" i="60"/>
  <c r="J646" i="60"/>
  <c r="P646" i="60" l="1"/>
  <c r="L646" i="60"/>
  <c r="K647" i="60"/>
  <c r="J647" i="60"/>
  <c r="M647" i="60"/>
  <c r="I648" i="60" s="1"/>
  <c r="L647" i="60" l="1"/>
  <c r="P647" i="60"/>
  <c r="K648" i="60"/>
  <c r="M648" i="60"/>
  <c r="I649" i="60" s="1"/>
  <c r="J648" i="60"/>
  <c r="L648" i="60" l="1"/>
  <c r="P648" i="60"/>
  <c r="J649" i="60"/>
  <c r="M649" i="60"/>
  <c r="I650" i="60" s="1"/>
  <c r="K649" i="60"/>
  <c r="M650" i="60" l="1"/>
  <c r="I651" i="60" s="1"/>
  <c r="K650" i="60"/>
  <c r="J650" i="60"/>
  <c r="P649" i="60"/>
  <c r="L649" i="60"/>
  <c r="P650" i="60" l="1"/>
  <c r="L650" i="60"/>
  <c r="M651" i="60"/>
  <c r="I652" i="60" s="1"/>
  <c r="K651" i="60"/>
  <c r="J651" i="60"/>
  <c r="P651" i="60" l="1"/>
  <c r="L651" i="60"/>
  <c r="M652" i="60"/>
  <c r="I653" i="60" s="1"/>
  <c r="K652" i="60"/>
  <c r="J652" i="60"/>
  <c r="P652" i="60" l="1"/>
  <c r="L652" i="60"/>
  <c r="M653" i="60"/>
  <c r="I654" i="60" s="1"/>
  <c r="J653" i="60"/>
  <c r="K653" i="60"/>
  <c r="P653" i="60" l="1"/>
  <c r="L653" i="60"/>
  <c r="K654" i="60"/>
  <c r="J654" i="60"/>
  <c r="M654" i="60"/>
  <c r="I655" i="60" s="1"/>
  <c r="K655" i="60" l="1"/>
  <c r="M655" i="60"/>
  <c r="I656" i="60" s="1"/>
  <c r="J655" i="60"/>
  <c r="L654" i="60"/>
  <c r="P654" i="60"/>
  <c r="P655" i="60" l="1"/>
  <c r="L655" i="60"/>
  <c r="J656" i="60"/>
  <c r="M656" i="60"/>
  <c r="I657" i="60" s="1"/>
  <c r="K656" i="60"/>
  <c r="M657" i="60" l="1"/>
  <c r="I658" i="60" s="1"/>
  <c r="K657" i="60"/>
  <c r="J657" i="60"/>
  <c r="P656" i="60"/>
  <c r="L656" i="60"/>
  <c r="P657" i="60" l="1"/>
  <c r="L657" i="60"/>
  <c r="M658" i="60"/>
  <c r="I659" i="60" s="1"/>
  <c r="J658" i="60"/>
  <c r="K658" i="60"/>
  <c r="M659" i="60" l="1"/>
  <c r="I660" i="60" s="1"/>
  <c r="K659" i="60"/>
  <c r="J659" i="60"/>
  <c r="L658" i="60"/>
  <c r="P658" i="60"/>
  <c r="P659" i="60" l="1"/>
  <c r="L659" i="60"/>
  <c r="M660" i="60"/>
  <c r="I661" i="60" s="1"/>
  <c r="K660" i="60"/>
  <c r="J660" i="60"/>
  <c r="K661" i="60" l="1"/>
  <c r="J661" i="60"/>
  <c r="M661" i="60"/>
  <c r="I662" i="60" s="1"/>
  <c r="L660" i="60"/>
  <c r="P660" i="60"/>
  <c r="L661" i="60" l="1"/>
  <c r="P661" i="60"/>
  <c r="K662" i="60"/>
  <c r="M662" i="60"/>
  <c r="I663" i="60" s="1"/>
  <c r="J662" i="60"/>
  <c r="J663" i="60" l="1"/>
  <c r="K663" i="60"/>
  <c r="M663" i="60"/>
  <c r="I664" i="60" s="1"/>
  <c r="P662" i="60"/>
  <c r="L662" i="60"/>
  <c r="M664" i="60" l="1"/>
  <c r="I665" i="60" s="1"/>
  <c r="K664" i="60"/>
  <c r="J664" i="60"/>
  <c r="P663" i="60"/>
  <c r="L663" i="60"/>
  <c r="P664" i="60" l="1"/>
  <c r="L664" i="60"/>
  <c r="M665" i="60"/>
  <c r="I666" i="60" s="1"/>
  <c r="K665" i="60"/>
  <c r="J665" i="60"/>
  <c r="P665" i="60" l="1"/>
  <c r="L665" i="60"/>
  <c r="M666" i="60"/>
  <c r="I667" i="60" s="1"/>
  <c r="K666" i="60"/>
  <c r="J666" i="60"/>
  <c r="P666" i="60" l="1"/>
  <c r="L666" i="60"/>
  <c r="M667" i="60"/>
  <c r="I668" i="60" s="1"/>
  <c r="K667" i="60"/>
  <c r="J667" i="60"/>
  <c r="K668" i="60" l="1"/>
  <c r="J668" i="60"/>
  <c r="M668" i="60"/>
  <c r="I669" i="60" s="1"/>
  <c r="L667" i="60"/>
  <c r="P667" i="60"/>
  <c r="K669" i="60" l="1"/>
  <c r="J669" i="60"/>
  <c r="M669" i="60"/>
  <c r="I670" i="60" s="1"/>
  <c r="L668" i="60"/>
  <c r="P668" i="60"/>
  <c r="J670" i="60" l="1"/>
  <c r="M670" i="60"/>
  <c r="I671" i="60" s="1"/>
  <c r="K670" i="60"/>
  <c r="L669" i="60"/>
  <c r="P669" i="60"/>
  <c r="M671" i="60" l="1"/>
  <c r="I672" i="60" s="1"/>
  <c r="J671" i="60"/>
  <c r="K671" i="60"/>
  <c r="L670" i="60"/>
  <c r="P670" i="60"/>
  <c r="P671" i="60" l="1"/>
  <c r="L671" i="60"/>
  <c r="K672" i="60"/>
  <c r="J672" i="60"/>
  <c r="M672" i="60"/>
  <c r="I673" i="60" s="1"/>
  <c r="M673" i="60" l="1"/>
  <c r="I674" i="60" s="1"/>
  <c r="K673" i="60"/>
  <c r="J673" i="60"/>
  <c r="L672" i="60"/>
  <c r="P672" i="60"/>
  <c r="P673" i="60" l="1"/>
  <c r="L673" i="60"/>
  <c r="M674" i="60"/>
  <c r="I675" i="60" s="1"/>
  <c r="J674" i="60"/>
  <c r="K674" i="60"/>
  <c r="K675" i="60" l="1"/>
  <c r="J675" i="60"/>
  <c r="M675" i="60"/>
  <c r="I676" i="60" s="1"/>
  <c r="P674" i="60"/>
  <c r="L674" i="60"/>
  <c r="K676" i="60" l="1"/>
  <c r="M676" i="60"/>
  <c r="I677" i="60" s="1"/>
  <c r="J676" i="60"/>
  <c r="L675" i="60"/>
  <c r="P675" i="60"/>
  <c r="J677" i="60" l="1"/>
  <c r="M677" i="60"/>
  <c r="I678" i="60" s="1"/>
  <c r="K677" i="60"/>
  <c r="L676" i="60"/>
  <c r="P676" i="60"/>
  <c r="M678" i="60" l="1"/>
  <c r="I679" i="60" s="1"/>
  <c r="K678" i="60"/>
  <c r="J678" i="60"/>
  <c r="P677" i="60"/>
  <c r="L677" i="60"/>
  <c r="P678" i="60" l="1"/>
  <c r="L678" i="60"/>
  <c r="M679" i="60"/>
  <c r="I680" i="60" s="1"/>
  <c r="K679" i="60"/>
  <c r="J679" i="60"/>
  <c r="P679" i="60" l="1"/>
  <c r="L679" i="60"/>
  <c r="M680" i="60"/>
  <c r="I681" i="60" s="1"/>
  <c r="K680" i="60"/>
  <c r="J680" i="60"/>
  <c r="P680" i="60" l="1"/>
  <c r="L680" i="60"/>
  <c r="M681" i="60"/>
  <c r="I682" i="60" s="1"/>
  <c r="J681" i="60"/>
  <c r="K681" i="60"/>
  <c r="K682" i="60" l="1"/>
  <c r="J682" i="60"/>
  <c r="M682" i="60"/>
  <c r="I683" i="60" s="1"/>
  <c r="P681" i="60"/>
  <c r="L681" i="60"/>
  <c r="K683" i="60" l="1"/>
  <c r="J683" i="60"/>
  <c r="M683" i="60"/>
  <c r="I684" i="60" s="1"/>
  <c r="L682" i="60"/>
  <c r="P682" i="60"/>
  <c r="J684" i="60" l="1"/>
  <c r="M684" i="60"/>
  <c r="I685" i="60" s="1"/>
  <c r="K684" i="60"/>
  <c r="P683" i="60"/>
  <c r="L683" i="60"/>
  <c r="M685" i="60" l="1"/>
  <c r="I686" i="60" s="1"/>
  <c r="K685" i="60"/>
  <c r="J685" i="60"/>
  <c r="P684" i="60"/>
  <c r="L684" i="60"/>
  <c r="P685" i="60" l="1"/>
  <c r="L685" i="60"/>
  <c r="M686" i="60"/>
  <c r="I687" i="60" s="1"/>
  <c r="K686" i="60"/>
  <c r="J686" i="60"/>
  <c r="P686" i="60" l="1"/>
  <c r="L686" i="60"/>
  <c r="K687" i="60"/>
  <c r="M687" i="60"/>
  <c r="I688" i="60" s="1"/>
  <c r="J687" i="60"/>
  <c r="P687" i="60" l="1"/>
  <c r="L687" i="60"/>
  <c r="M688" i="60"/>
  <c r="I689" i="60" s="1"/>
  <c r="K688" i="60"/>
  <c r="J688" i="60"/>
  <c r="L688" i="60" l="1"/>
  <c r="P688" i="60"/>
  <c r="K689" i="60"/>
  <c r="J689" i="60"/>
  <c r="M689" i="60"/>
  <c r="I690" i="60" s="1"/>
  <c r="K690" i="60" l="1"/>
  <c r="M690" i="60"/>
  <c r="I691" i="60" s="1"/>
  <c r="J690" i="60"/>
  <c r="L689" i="60"/>
  <c r="P689" i="60"/>
  <c r="P690" i="60" l="1"/>
  <c r="L690" i="60"/>
  <c r="J691" i="60"/>
  <c r="K691" i="60"/>
  <c r="M691" i="60"/>
  <c r="I692" i="60" s="1"/>
  <c r="L691" i="60" l="1"/>
  <c r="P691" i="60"/>
  <c r="M692" i="60"/>
  <c r="I693" i="60" s="1"/>
  <c r="K692" i="60"/>
  <c r="J692" i="60"/>
  <c r="P692" i="60" l="1"/>
  <c r="L692" i="60"/>
  <c r="K693" i="60"/>
  <c r="M693" i="60"/>
  <c r="I694" i="60" s="1"/>
  <c r="J693" i="60"/>
  <c r="P693" i="60" l="1"/>
  <c r="L693" i="60"/>
  <c r="M694" i="60"/>
  <c r="I695" i="60" s="1"/>
  <c r="K694" i="60"/>
  <c r="J694" i="60"/>
  <c r="M695" i="60" l="1"/>
  <c r="I696" i="60" s="1"/>
  <c r="K695" i="60"/>
  <c r="J695" i="60"/>
  <c r="P694" i="60"/>
  <c r="L694" i="60"/>
  <c r="P695" i="60" l="1"/>
  <c r="L695" i="60"/>
  <c r="K696" i="60"/>
  <c r="J696" i="60"/>
  <c r="M696" i="60"/>
  <c r="I697" i="60" s="1"/>
  <c r="L696" i="60" l="1"/>
  <c r="P696" i="60"/>
  <c r="K697" i="60"/>
  <c r="M697" i="60"/>
  <c r="I698" i="60" s="1"/>
  <c r="J697" i="60"/>
  <c r="L697" i="60" l="1"/>
  <c r="P697" i="60"/>
  <c r="J698" i="60"/>
  <c r="M698" i="60"/>
  <c r="I699" i="60" s="1"/>
  <c r="K698" i="60"/>
  <c r="P698" i="60" l="1"/>
  <c r="L698" i="60"/>
  <c r="M699" i="60"/>
  <c r="I700" i="60" s="1"/>
  <c r="K699" i="60"/>
  <c r="J699" i="60"/>
  <c r="P699" i="60" l="1"/>
  <c r="L699" i="60"/>
  <c r="K700" i="60"/>
  <c r="M700" i="60"/>
  <c r="I701" i="60" s="1"/>
  <c r="J700" i="60"/>
  <c r="M701" i="60" l="1"/>
  <c r="I702" i="60" s="1"/>
  <c r="K701" i="60"/>
  <c r="J701" i="60"/>
  <c r="P700" i="60"/>
  <c r="L700" i="60"/>
  <c r="P701" i="60" l="1"/>
  <c r="L701" i="60"/>
  <c r="M702" i="60"/>
  <c r="I703" i="60" s="1"/>
  <c r="J702" i="60"/>
  <c r="K702" i="60"/>
  <c r="K703" i="60" l="1"/>
  <c r="J703" i="60"/>
  <c r="M703" i="60"/>
  <c r="I704" i="60" s="1"/>
  <c r="P702" i="60"/>
  <c r="L702" i="60"/>
  <c r="K704" i="60" l="1"/>
  <c r="M704" i="60"/>
  <c r="I705" i="60" s="1"/>
  <c r="J704" i="60"/>
  <c r="L703" i="60"/>
  <c r="P703" i="60"/>
  <c r="P704" i="60" l="1"/>
  <c r="L704" i="60"/>
  <c r="J705" i="60"/>
  <c r="M705" i="60"/>
  <c r="I706" i="60" s="1"/>
  <c r="K705" i="60"/>
  <c r="M706" i="60" l="1"/>
  <c r="I707" i="60" s="1"/>
  <c r="K706" i="60"/>
  <c r="J706" i="60"/>
  <c r="P705" i="60"/>
  <c r="L705" i="60"/>
  <c r="P706" i="60" l="1"/>
  <c r="L706" i="60"/>
  <c r="M707" i="60"/>
  <c r="I708" i="60" s="1"/>
  <c r="K707" i="60"/>
  <c r="J707" i="60"/>
  <c r="M708" i="60" l="1"/>
  <c r="I709" i="60" s="1"/>
  <c r="K708" i="60"/>
  <c r="J708" i="60"/>
  <c r="L707" i="60"/>
  <c r="P707" i="60"/>
  <c r="P708" i="60" l="1"/>
  <c r="L708" i="60"/>
  <c r="M709" i="60"/>
  <c r="I710" i="60" s="1"/>
  <c r="K709" i="60"/>
  <c r="J709" i="60"/>
  <c r="P709" i="60" l="1"/>
  <c r="L709" i="60"/>
  <c r="K710" i="60"/>
  <c r="J710" i="60"/>
  <c r="M710" i="60"/>
  <c r="I711" i="60" s="1"/>
  <c r="L710" i="60" l="1"/>
  <c r="P710" i="60"/>
  <c r="K711" i="60"/>
  <c r="M711" i="60"/>
  <c r="I712" i="60" s="1"/>
  <c r="J711" i="60"/>
  <c r="P711" i="60" l="1"/>
  <c r="L711" i="60"/>
  <c r="J712" i="60"/>
  <c r="M712" i="60"/>
  <c r="I713" i="60" s="1"/>
  <c r="K712" i="60"/>
  <c r="M713" i="60" l="1"/>
  <c r="I714" i="60" s="1"/>
  <c r="K713" i="60"/>
  <c r="J713" i="60"/>
  <c r="L712" i="60"/>
  <c r="P712" i="60"/>
  <c r="P713" i="60" l="1"/>
  <c r="L713" i="60"/>
  <c r="M714" i="60"/>
  <c r="I715" i="60" s="1"/>
  <c r="K714" i="60"/>
  <c r="J714" i="60"/>
  <c r="P714" i="60" l="1"/>
  <c r="L714" i="60"/>
  <c r="M715" i="60"/>
  <c r="I716" i="60" s="1"/>
  <c r="K715" i="60"/>
  <c r="J715" i="60"/>
  <c r="M716" i="60" l="1"/>
  <c r="I717" i="60" s="1"/>
  <c r="J716" i="60"/>
  <c r="K716" i="60"/>
  <c r="P715" i="60"/>
  <c r="L715" i="60"/>
  <c r="L716" i="60" l="1"/>
  <c r="P716" i="60"/>
  <c r="K717" i="60"/>
  <c r="J717" i="60"/>
  <c r="M717" i="60"/>
  <c r="I718" i="60" s="1"/>
  <c r="K718" i="60" l="1"/>
  <c r="J718" i="60"/>
  <c r="M718" i="60"/>
  <c r="I719" i="60" s="1"/>
  <c r="L717" i="60"/>
  <c r="P717" i="60"/>
  <c r="J719" i="60" l="1"/>
  <c r="M719" i="60"/>
  <c r="I720" i="60" s="1"/>
  <c r="K719" i="60"/>
  <c r="L718" i="60"/>
  <c r="P718" i="60"/>
  <c r="M720" i="60" l="1"/>
  <c r="I721" i="60" s="1"/>
  <c r="K720" i="60"/>
  <c r="J720" i="60"/>
  <c r="L719" i="60"/>
  <c r="P719" i="60"/>
  <c r="P720" i="60" l="1"/>
  <c r="L720" i="60"/>
  <c r="K721" i="60"/>
  <c r="J721" i="60"/>
  <c r="M721" i="60"/>
  <c r="I722" i="60" s="1"/>
  <c r="P721" i="60" l="1"/>
  <c r="L721" i="60"/>
  <c r="M722" i="60"/>
  <c r="I723" i="60" s="1"/>
  <c r="K722" i="60"/>
  <c r="J722" i="60"/>
  <c r="P722" i="60" l="1"/>
  <c r="L722" i="60"/>
  <c r="M723" i="60"/>
  <c r="I724" i="60" s="1"/>
  <c r="J723" i="60"/>
  <c r="K723" i="60"/>
  <c r="P723" i="60" l="1"/>
  <c r="L723" i="60"/>
  <c r="K724" i="60"/>
  <c r="J724" i="60"/>
  <c r="M724" i="60"/>
  <c r="I725" i="60" s="1"/>
  <c r="L724" i="60" l="1"/>
  <c r="P724" i="60"/>
  <c r="K725" i="60"/>
  <c r="M725" i="60"/>
  <c r="I726" i="60" s="1"/>
  <c r="J725" i="60"/>
  <c r="P725" i="60" l="1"/>
  <c r="L725" i="60"/>
  <c r="J726" i="60"/>
  <c r="M726" i="60"/>
  <c r="I727" i="60" s="1"/>
  <c r="K726" i="60"/>
  <c r="M727" i="60" l="1"/>
  <c r="I728" i="60" s="1"/>
  <c r="K727" i="60"/>
  <c r="J727" i="60"/>
  <c r="P726" i="60"/>
  <c r="L726" i="60"/>
  <c r="P727" i="60" l="1"/>
  <c r="L727" i="60"/>
  <c r="K728" i="60"/>
  <c r="M728" i="60"/>
  <c r="I729" i="60" s="1"/>
  <c r="J728" i="60"/>
  <c r="M729" i="60" l="1"/>
  <c r="I730" i="60" s="1"/>
  <c r="K729" i="60"/>
  <c r="J729" i="60"/>
  <c r="P728" i="60"/>
  <c r="L728" i="60"/>
  <c r="P729" i="60" l="1"/>
  <c r="L729" i="60"/>
  <c r="M730" i="60"/>
  <c r="I731" i="60" s="1"/>
  <c r="J730" i="60"/>
  <c r="K730" i="60"/>
  <c r="P730" i="60" l="1"/>
  <c r="L730" i="60"/>
  <c r="K731" i="60"/>
  <c r="J731" i="60"/>
  <c r="M731" i="60"/>
  <c r="I732" i="60" s="1"/>
  <c r="L731" i="60" l="1"/>
  <c r="P731" i="60"/>
  <c r="K732" i="60"/>
  <c r="M732" i="60"/>
  <c r="I733" i="60" s="1"/>
  <c r="J732" i="60"/>
  <c r="P732" i="60" l="1"/>
  <c r="L732" i="60"/>
  <c r="J733" i="60"/>
  <c r="M733" i="60"/>
  <c r="I734" i="60" s="1"/>
  <c r="K733" i="60"/>
  <c r="M734" i="60" l="1"/>
  <c r="I735" i="60" s="1"/>
  <c r="K734" i="60"/>
  <c r="J734" i="60"/>
  <c r="P733" i="60"/>
  <c r="L733" i="60"/>
  <c r="P734" i="60" l="1"/>
  <c r="L734" i="60"/>
  <c r="M735" i="60"/>
  <c r="I736" i="60" s="1"/>
  <c r="J735" i="60"/>
  <c r="K735" i="60"/>
  <c r="P735" i="60" l="1"/>
  <c r="L735" i="60"/>
  <c r="K736" i="60"/>
  <c r="M736" i="60"/>
  <c r="I737" i="60" s="1"/>
  <c r="J736" i="60"/>
  <c r="M737" i="60" l="1"/>
  <c r="I738" i="60" s="1"/>
  <c r="K737" i="60"/>
  <c r="J737" i="60"/>
  <c r="P736" i="60"/>
  <c r="L736" i="60"/>
  <c r="L737" i="60" l="1"/>
  <c r="P737" i="60"/>
  <c r="K738" i="60"/>
  <c r="J738" i="60"/>
  <c r="M738" i="60"/>
  <c r="I739" i="60" s="1"/>
  <c r="K739" i="60" l="1"/>
  <c r="M739" i="60"/>
  <c r="I740" i="60" s="1"/>
  <c r="J739" i="60"/>
  <c r="L738" i="60"/>
  <c r="P738" i="60"/>
  <c r="L739" i="60" l="1"/>
  <c r="P739" i="60"/>
  <c r="J740" i="60"/>
  <c r="K740" i="60"/>
  <c r="M740" i="60"/>
  <c r="I741" i="60" s="1"/>
  <c r="M741" i="60" l="1"/>
  <c r="I742" i="60" s="1"/>
  <c r="K741" i="60"/>
  <c r="J741" i="60"/>
  <c r="L740" i="60"/>
  <c r="P740" i="60"/>
  <c r="P741" i="60" l="1"/>
  <c r="L741" i="60"/>
  <c r="M742" i="60"/>
  <c r="I743" i="60" s="1"/>
  <c r="J742" i="60"/>
  <c r="K742" i="60"/>
  <c r="P742" i="60" l="1"/>
  <c r="L742" i="60"/>
  <c r="M743" i="60"/>
  <c r="I744" i="60" s="1"/>
  <c r="K743" i="60"/>
  <c r="J743" i="60"/>
  <c r="M744" i="60" l="1"/>
  <c r="I745" i="60" s="1"/>
  <c r="K744" i="60"/>
  <c r="J744" i="60"/>
  <c r="P743" i="60"/>
  <c r="L743" i="60"/>
  <c r="L744" i="60" l="1"/>
  <c r="P744" i="60"/>
  <c r="K745" i="60"/>
  <c r="J745" i="60"/>
  <c r="M745" i="60"/>
  <c r="I746" i="60" s="1"/>
  <c r="K746" i="60" l="1"/>
  <c r="M746" i="60"/>
  <c r="I747" i="60" s="1"/>
  <c r="J746" i="60"/>
  <c r="L745" i="60"/>
  <c r="P745" i="60"/>
  <c r="L746" i="60" l="1"/>
  <c r="P746" i="60"/>
  <c r="J747" i="60"/>
  <c r="M747" i="60"/>
  <c r="I748" i="60" s="1"/>
  <c r="K747" i="60"/>
  <c r="P747" i="60" l="1"/>
  <c r="L747" i="60"/>
  <c r="M748" i="60"/>
  <c r="I749" i="60" s="1"/>
  <c r="K748" i="60"/>
  <c r="J748" i="60"/>
  <c r="K749" i="60" l="1"/>
  <c r="M749" i="60"/>
  <c r="I750" i="60" s="1"/>
  <c r="J749" i="60"/>
  <c r="P748" i="60"/>
  <c r="L748" i="60"/>
  <c r="P749" i="60" l="1"/>
  <c r="L749" i="60"/>
  <c r="K750" i="60"/>
  <c r="M750" i="60"/>
  <c r="I751" i="60" s="1"/>
  <c r="J750" i="60"/>
  <c r="M751" i="60" l="1"/>
  <c r="I752" i="60" s="1"/>
  <c r="J751" i="60"/>
  <c r="K751" i="60"/>
  <c r="P750" i="60"/>
  <c r="L750" i="60"/>
  <c r="L751" i="60" l="1"/>
  <c r="P751" i="60"/>
  <c r="K752" i="60"/>
  <c r="J752" i="60"/>
  <c r="M752" i="60"/>
  <c r="I753" i="60" s="1"/>
  <c r="K753" i="60" l="1"/>
  <c r="M753" i="60"/>
  <c r="I754" i="60" s="1"/>
  <c r="J753" i="60"/>
  <c r="L752" i="60"/>
  <c r="P752" i="60"/>
  <c r="P753" i="60" l="1"/>
  <c r="L753" i="60"/>
  <c r="J754" i="60"/>
  <c r="K754" i="60"/>
  <c r="M754" i="60"/>
  <c r="I755" i="60" s="1"/>
  <c r="P754" i="60" l="1"/>
  <c r="L754" i="60"/>
  <c r="M755" i="60"/>
  <c r="I756" i="60" s="1"/>
  <c r="K755" i="60"/>
  <c r="J755" i="60"/>
  <c r="P755" i="60" l="1"/>
  <c r="L755" i="60"/>
  <c r="M756" i="60"/>
  <c r="I757" i="60" s="1"/>
  <c r="K756" i="60"/>
  <c r="J756" i="60"/>
  <c r="L756" i="60" l="1"/>
  <c r="P756" i="60"/>
  <c r="M757" i="60"/>
  <c r="I758" i="60" s="1"/>
  <c r="K757" i="60"/>
  <c r="J757" i="60"/>
  <c r="P757" i="60" l="1"/>
  <c r="L757" i="60"/>
  <c r="M758" i="60"/>
  <c r="I759" i="60" s="1"/>
  <c r="K758" i="60"/>
  <c r="J758" i="60"/>
  <c r="P758" i="60" l="1"/>
  <c r="L758" i="60"/>
  <c r="K759" i="60"/>
  <c r="J759" i="60"/>
  <c r="M759" i="60"/>
  <c r="I760" i="60" s="1"/>
  <c r="L759" i="60" l="1"/>
  <c r="P759" i="60"/>
  <c r="K760" i="60"/>
  <c r="M760" i="60"/>
  <c r="I761" i="60" s="1"/>
  <c r="J760" i="60"/>
  <c r="P760" i="60" l="1"/>
  <c r="L760" i="60"/>
  <c r="J761" i="60"/>
  <c r="K761" i="60"/>
  <c r="M761" i="60"/>
  <c r="I762" i="60" s="1"/>
  <c r="M762" i="60" l="1"/>
  <c r="I763" i="60" s="1"/>
  <c r="K762" i="60"/>
  <c r="J762" i="60"/>
  <c r="P761" i="60"/>
  <c r="L761" i="60"/>
  <c r="P762" i="60" l="1"/>
  <c r="L762" i="60"/>
  <c r="M763" i="60"/>
  <c r="I764" i="60" s="1"/>
  <c r="K763" i="60"/>
  <c r="J763" i="60"/>
  <c r="P763" i="60" l="1"/>
  <c r="L763" i="60"/>
  <c r="K764" i="60"/>
  <c r="M764" i="60"/>
  <c r="I765" i="60" s="1"/>
  <c r="J764" i="60"/>
  <c r="M765" i="60" l="1"/>
  <c r="I766" i="60" s="1"/>
  <c r="J765" i="60"/>
  <c r="K765" i="60"/>
  <c r="P764" i="60"/>
  <c r="L764" i="60"/>
  <c r="L765" i="60" l="1"/>
  <c r="P765" i="60"/>
  <c r="K766" i="60"/>
  <c r="J766" i="60"/>
  <c r="M766" i="60"/>
  <c r="I767" i="60" s="1"/>
  <c r="K767" i="60" l="1"/>
  <c r="J767" i="60"/>
  <c r="M767" i="60"/>
  <c r="I768" i="60" s="1"/>
  <c r="L766" i="60"/>
  <c r="P766" i="60"/>
  <c r="J768" i="60" l="1"/>
  <c r="M768" i="60"/>
  <c r="I769" i="60" s="1"/>
  <c r="K768" i="60"/>
  <c r="L767" i="60"/>
  <c r="P767" i="60"/>
  <c r="M769" i="60" l="1"/>
  <c r="I770" i="60" s="1"/>
  <c r="J769" i="60"/>
  <c r="K769" i="60"/>
  <c r="L768" i="60"/>
  <c r="P768" i="60"/>
  <c r="P769" i="60" l="1"/>
  <c r="L769" i="60"/>
  <c r="K770" i="60"/>
  <c r="J770" i="60"/>
  <c r="M770" i="60"/>
  <c r="I771" i="60" s="1"/>
  <c r="P770" i="60" l="1"/>
  <c r="L770" i="60"/>
  <c r="M771" i="60"/>
  <c r="I772" i="60" s="1"/>
  <c r="K771" i="60"/>
  <c r="J771" i="60"/>
  <c r="M772" i="60" l="1"/>
  <c r="I773" i="60" s="1"/>
  <c r="K772" i="60"/>
  <c r="J772" i="60"/>
  <c r="P771" i="60"/>
  <c r="L771" i="60"/>
  <c r="P772" i="60" l="1"/>
  <c r="L772" i="60"/>
  <c r="K773" i="60"/>
  <c r="J773" i="60"/>
  <c r="M773" i="60"/>
  <c r="I774" i="60" s="1"/>
  <c r="L773" i="60" l="1"/>
  <c r="P773" i="60"/>
  <c r="K774" i="60"/>
  <c r="M774" i="60"/>
  <c r="I775" i="60" s="1"/>
  <c r="J774" i="60"/>
  <c r="P774" i="60" l="1"/>
  <c r="L774" i="60"/>
  <c r="J775" i="60"/>
  <c r="M775" i="60"/>
  <c r="I776" i="60" s="1"/>
  <c r="K775" i="60"/>
  <c r="M776" i="60" l="1"/>
  <c r="I777" i="60" s="1"/>
  <c r="K776" i="60"/>
  <c r="J776" i="60"/>
  <c r="P775" i="60"/>
  <c r="L775" i="60"/>
  <c r="P776" i="60" l="1"/>
  <c r="L776" i="60"/>
  <c r="M777" i="60"/>
  <c r="I778" i="60" s="1"/>
  <c r="K777" i="60"/>
  <c r="J777" i="60"/>
  <c r="L777" i="60" l="1"/>
  <c r="P777" i="60"/>
  <c r="M778" i="60"/>
  <c r="I779" i="60" s="1"/>
  <c r="K778" i="60"/>
  <c r="J778" i="60"/>
  <c r="P778" i="60" l="1"/>
  <c r="L778" i="60"/>
  <c r="M779" i="60"/>
  <c r="I780" i="60" s="1"/>
  <c r="J779" i="60"/>
  <c r="K779" i="60"/>
  <c r="P779" i="60" l="1"/>
  <c r="L779" i="60"/>
  <c r="K780" i="60"/>
  <c r="J780" i="60"/>
  <c r="M780" i="60"/>
  <c r="I781" i="60" s="1"/>
  <c r="L780" i="60" l="1"/>
  <c r="P780" i="60"/>
  <c r="K781" i="60"/>
  <c r="M781" i="60"/>
  <c r="I782" i="60" s="1"/>
  <c r="J781" i="60"/>
  <c r="P781" i="60" l="1"/>
  <c r="L781" i="60"/>
  <c r="J782" i="60"/>
  <c r="M782" i="60"/>
  <c r="I783" i="60" s="1"/>
  <c r="K782" i="60"/>
  <c r="M783" i="60" l="1"/>
  <c r="I784" i="60" s="1"/>
  <c r="K783" i="60"/>
  <c r="J783" i="60"/>
  <c r="P782" i="60"/>
  <c r="L782" i="60"/>
  <c r="P783" i="60" l="1"/>
  <c r="L783" i="60"/>
  <c r="M784" i="60"/>
  <c r="I785" i="60" s="1"/>
  <c r="K784" i="60"/>
  <c r="J784" i="60"/>
  <c r="M785" i="60" l="1"/>
  <c r="I786" i="60" s="1"/>
  <c r="K785" i="60"/>
  <c r="J785" i="60"/>
  <c r="P784" i="60"/>
  <c r="L784" i="60"/>
  <c r="P785" i="60" l="1"/>
  <c r="L785" i="60"/>
  <c r="M786" i="60"/>
  <c r="I787" i="60" s="1"/>
  <c r="K786" i="60"/>
  <c r="J786" i="60"/>
  <c r="L786" i="60" l="1"/>
  <c r="P786" i="60"/>
  <c r="K787" i="60"/>
  <c r="J787" i="60"/>
  <c r="M787" i="60"/>
  <c r="I788" i="60" s="1"/>
  <c r="K788" i="60" l="1"/>
  <c r="M788" i="60"/>
  <c r="I789" i="60" s="1"/>
  <c r="J788" i="60"/>
  <c r="L787" i="60"/>
  <c r="P787" i="60"/>
  <c r="P788" i="60" l="1"/>
  <c r="L788" i="60"/>
  <c r="J789" i="60"/>
  <c r="K789" i="60"/>
  <c r="M789" i="60"/>
  <c r="I790" i="60" s="1"/>
  <c r="L789" i="60" l="1"/>
  <c r="P789" i="60"/>
  <c r="M790" i="60"/>
  <c r="I791" i="60" s="1"/>
  <c r="K790" i="60"/>
  <c r="J790" i="60"/>
  <c r="P790" i="60" l="1"/>
  <c r="L790" i="60"/>
  <c r="K791" i="60"/>
  <c r="M791" i="60"/>
  <c r="I792" i="60" s="1"/>
  <c r="J791" i="60"/>
  <c r="K792" i="60" l="1"/>
  <c r="M792" i="60"/>
  <c r="I793" i="60" s="1"/>
  <c r="J792" i="60"/>
  <c r="P791" i="60"/>
  <c r="L791" i="60"/>
  <c r="P792" i="60" l="1"/>
  <c r="L792" i="60"/>
  <c r="M793" i="60"/>
  <c r="I794" i="60" s="1"/>
  <c r="K793" i="60"/>
  <c r="J793" i="60"/>
  <c r="P793" i="60" l="1"/>
  <c r="L793" i="60"/>
  <c r="K794" i="60"/>
  <c r="J794" i="60"/>
  <c r="M794" i="60"/>
  <c r="I795" i="60" s="1"/>
  <c r="L794" i="60" l="1"/>
  <c r="P794" i="60"/>
  <c r="K795" i="60"/>
  <c r="M795" i="60"/>
  <c r="I796" i="60" s="1"/>
  <c r="J795" i="60"/>
  <c r="L795" i="60" l="1"/>
  <c r="P795" i="60"/>
  <c r="J796" i="60"/>
  <c r="M796" i="60"/>
  <c r="I797" i="60" s="1"/>
  <c r="K796" i="60"/>
  <c r="P796" i="60" l="1"/>
  <c r="L796" i="60"/>
  <c r="M797" i="60"/>
  <c r="I798" i="60" s="1"/>
  <c r="K797" i="60"/>
  <c r="J797" i="60"/>
  <c r="P797" i="60" l="1"/>
  <c r="L797" i="60"/>
  <c r="K798" i="60"/>
  <c r="M798" i="60"/>
  <c r="I799" i="60" s="1"/>
  <c r="J798" i="60"/>
  <c r="P798" i="60" l="1"/>
  <c r="L798" i="60"/>
  <c r="M799" i="60"/>
  <c r="I800" i="60" s="1"/>
  <c r="K799" i="60"/>
  <c r="J799" i="60"/>
  <c r="P799" i="60" l="1"/>
  <c r="L799" i="60"/>
  <c r="M800" i="60"/>
  <c r="I801" i="60" s="1"/>
  <c r="J800" i="60"/>
  <c r="K800" i="60"/>
  <c r="P800" i="60" l="1"/>
  <c r="L800" i="60"/>
  <c r="K801" i="60"/>
  <c r="J801" i="60"/>
  <c r="M801" i="60"/>
  <c r="I802" i="60" s="1"/>
  <c r="L801" i="60" l="1"/>
  <c r="P801" i="60"/>
  <c r="K802" i="60"/>
  <c r="M802" i="60"/>
  <c r="I803" i="60" s="1"/>
  <c r="J802" i="60"/>
  <c r="P802" i="60" l="1"/>
  <c r="L802" i="60"/>
  <c r="J803" i="60"/>
  <c r="K803" i="60"/>
  <c r="M803" i="60"/>
  <c r="I804" i="60" s="1"/>
  <c r="M804" i="60" l="1"/>
  <c r="I805" i="60" s="1"/>
  <c r="K804" i="60"/>
  <c r="J804" i="60"/>
  <c r="P803" i="60"/>
  <c r="L803" i="60"/>
  <c r="P804" i="60" l="1"/>
  <c r="L804" i="60"/>
  <c r="M805" i="60"/>
  <c r="I806" i="60" s="1"/>
  <c r="J805" i="60"/>
  <c r="K805" i="60"/>
  <c r="L805" i="60" l="1"/>
  <c r="P805" i="60"/>
  <c r="M806" i="60"/>
  <c r="I807" i="60" s="1"/>
  <c r="K806" i="60"/>
  <c r="J806" i="60"/>
  <c r="P806" i="60" l="1"/>
  <c r="L806" i="60"/>
  <c r="M807" i="60"/>
  <c r="I808" i="60" s="1"/>
  <c r="K807" i="60"/>
  <c r="J807" i="60"/>
  <c r="L807" i="60" l="1"/>
  <c r="P807" i="60"/>
  <c r="K808" i="60"/>
  <c r="J808" i="60"/>
  <c r="M808" i="60"/>
  <c r="I809" i="60" s="1"/>
  <c r="K809" i="60" l="1"/>
  <c r="M809" i="60"/>
  <c r="I810" i="60" s="1"/>
  <c r="J809" i="60"/>
  <c r="L808" i="60"/>
  <c r="P808" i="60"/>
  <c r="P809" i="60" l="1"/>
  <c r="L809" i="60"/>
  <c r="J810" i="60"/>
  <c r="M810" i="60"/>
  <c r="I811" i="60" s="1"/>
  <c r="K810" i="60"/>
  <c r="M811" i="60" l="1"/>
  <c r="I812" i="60" s="1"/>
  <c r="K811" i="60"/>
  <c r="J811" i="60"/>
  <c r="P810" i="60"/>
  <c r="L810" i="60"/>
  <c r="P811" i="60" l="1"/>
  <c r="L811" i="60"/>
  <c r="M812" i="60"/>
  <c r="I813" i="60" s="1"/>
  <c r="K812" i="60"/>
  <c r="J812" i="60"/>
  <c r="P812" i="60" l="1"/>
  <c r="L812" i="60"/>
  <c r="M813" i="60"/>
  <c r="I814" i="60" s="1"/>
  <c r="K813" i="60"/>
  <c r="J813" i="60"/>
  <c r="P813" i="60" l="1"/>
  <c r="L813" i="60"/>
  <c r="M814" i="60"/>
  <c r="I815" i="60" s="1"/>
  <c r="K814" i="60"/>
  <c r="J814" i="60"/>
  <c r="L814" i="60" l="1"/>
  <c r="P814" i="60"/>
  <c r="K815" i="60"/>
  <c r="J815" i="60"/>
  <c r="M815" i="60"/>
  <c r="I816" i="60" s="1"/>
  <c r="K816" i="60" l="1"/>
  <c r="J816" i="60"/>
  <c r="M816" i="60"/>
  <c r="I817" i="60" s="1"/>
  <c r="L815" i="60"/>
  <c r="P815" i="60"/>
  <c r="J817" i="60" l="1"/>
  <c r="M817" i="60"/>
  <c r="I818" i="60" s="1"/>
  <c r="K817" i="60"/>
  <c r="L816" i="60"/>
  <c r="P816" i="60"/>
  <c r="M818" i="60" l="1"/>
  <c r="I819" i="60" s="1"/>
  <c r="K818" i="60"/>
  <c r="J818" i="60"/>
  <c r="L817" i="60"/>
  <c r="P817" i="60"/>
  <c r="P818" i="60" l="1"/>
  <c r="L818" i="60"/>
  <c r="K819" i="60"/>
  <c r="J819" i="60"/>
  <c r="M819" i="60"/>
  <c r="I820" i="60" s="1"/>
  <c r="P819" i="60" l="1"/>
  <c r="L819" i="60"/>
  <c r="M820" i="60"/>
  <c r="I821" i="60" s="1"/>
  <c r="K820" i="60"/>
  <c r="J820" i="60"/>
  <c r="P820" i="60" l="1"/>
  <c r="L820" i="60"/>
  <c r="M821" i="60"/>
  <c r="I822" i="60" s="1"/>
  <c r="K821" i="60"/>
  <c r="J821" i="60"/>
  <c r="P821" i="60" l="1"/>
  <c r="L821" i="60"/>
  <c r="K822" i="60"/>
  <c r="J822" i="60"/>
  <c r="M822" i="60"/>
  <c r="I823" i="60" s="1"/>
  <c r="L822" i="60" l="1"/>
  <c r="P822" i="60"/>
  <c r="K823" i="60"/>
  <c r="M823" i="60"/>
  <c r="I824" i="60" s="1"/>
  <c r="J823" i="60"/>
  <c r="P823" i="60" l="1"/>
  <c r="L823" i="60"/>
  <c r="J824" i="60"/>
  <c r="M824" i="60"/>
  <c r="I825" i="60" s="1"/>
  <c r="K824" i="60"/>
  <c r="M825" i="60" l="1"/>
  <c r="I826" i="60" s="1"/>
  <c r="K825" i="60"/>
  <c r="J825" i="60"/>
  <c r="P824" i="60"/>
  <c r="L824" i="60"/>
  <c r="P825" i="60" l="1"/>
  <c r="L825" i="60"/>
  <c r="M826" i="60"/>
  <c r="I827" i="60" s="1"/>
  <c r="K826" i="60"/>
  <c r="J826" i="60"/>
  <c r="L826" i="60" l="1"/>
  <c r="P826" i="60"/>
  <c r="M827" i="60"/>
  <c r="I828" i="60" s="1"/>
  <c r="K827" i="60"/>
  <c r="J827" i="60"/>
  <c r="P827" i="60" l="1"/>
  <c r="L827" i="60"/>
  <c r="M828" i="60"/>
  <c r="I829" i="60" s="1"/>
  <c r="J828" i="60"/>
  <c r="K828" i="60"/>
  <c r="P828" i="60" l="1"/>
  <c r="L828" i="60"/>
  <c r="K829" i="60"/>
  <c r="J829" i="60"/>
  <c r="M829" i="60"/>
  <c r="I830" i="60" s="1"/>
  <c r="L829" i="60" l="1"/>
  <c r="P829" i="60"/>
  <c r="K830" i="60"/>
  <c r="J830" i="60"/>
  <c r="M830" i="60"/>
  <c r="I831" i="60" s="1"/>
  <c r="J831" i="60" l="1"/>
  <c r="M831" i="60"/>
  <c r="I832" i="60" s="1"/>
  <c r="K831" i="60"/>
  <c r="P830" i="60"/>
  <c r="L830" i="60"/>
  <c r="M832" i="60" l="1"/>
  <c r="I833" i="60" s="1"/>
  <c r="J832" i="60"/>
  <c r="K832" i="60"/>
  <c r="P831" i="60"/>
  <c r="L831" i="60"/>
  <c r="P832" i="60" l="1"/>
  <c r="L832" i="60"/>
  <c r="M833" i="60"/>
  <c r="I834" i="60" s="1"/>
  <c r="K833" i="60"/>
  <c r="J833" i="60"/>
  <c r="P833" i="60" l="1"/>
  <c r="L833" i="60"/>
  <c r="M834" i="60"/>
  <c r="I835" i="60" s="1"/>
  <c r="K834" i="60"/>
  <c r="J834" i="60"/>
  <c r="P834" i="60" l="1"/>
  <c r="L834" i="60"/>
  <c r="M835" i="60"/>
  <c r="I836" i="60" s="1"/>
  <c r="K835" i="60"/>
  <c r="J835" i="60"/>
  <c r="L835" i="60" l="1"/>
  <c r="P835" i="60"/>
  <c r="K836" i="60"/>
  <c r="J836" i="60"/>
  <c r="M836" i="60"/>
  <c r="I837" i="60" s="1"/>
  <c r="K837" i="60" l="1"/>
  <c r="J837" i="60"/>
  <c r="M837" i="60"/>
  <c r="I838" i="60" s="1"/>
  <c r="L836" i="60"/>
  <c r="P836" i="60"/>
  <c r="J838" i="60" l="1"/>
  <c r="K838" i="60"/>
  <c r="M838" i="60"/>
  <c r="I839" i="60" s="1"/>
  <c r="P837" i="60"/>
  <c r="L837" i="60"/>
  <c r="M839" i="60" l="1"/>
  <c r="I840" i="60" s="1"/>
  <c r="K839" i="60"/>
  <c r="J839" i="60"/>
  <c r="L838" i="60"/>
  <c r="P838" i="60"/>
  <c r="P839" i="60" l="1"/>
  <c r="L839" i="60"/>
  <c r="K840" i="60"/>
  <c r="M840" i="60"/>
  <c r="I841" i="60" s="1"/>
  <c r="J840" i="60"/>
  <c r="M841" i="60" l="1"/>
  <c r="I842" i="60" s="1"/>
  <c r="K841" i="60"/>
  <c r="J841" i="60"/>
  <c r="P840" i="60"/>
  <c r="L840" i="60"/>
  <c r="P841" i="60" l="1"/>
  <c r="L841" i="60"/>
  <c r="M842" i="60"/>
  <c r="I843" i="60" s="1"/>
  <c r="K842" i="60"/>
  <c r="J842" i="60"/>
  <c r="P842" i="60" l="1"/>
  <c r="L842" i="60"/>
  <c r="K843" i="60"/>
  <c r="J843" i="60"/>
  <c r="M843" i="60"/>
  <c r="I844" i="60" s="1"/>
  <c r="L843" i="60" l="1"/>
  <c r="P843" i="60"/>
  <c r="K844" i="60"/>
  <c r="M844" i="60"/>
  <c r="I845" i="60" s="1"/>
  <c r="J844" i="60"/>
  <c r="J845" i="60" l="1"/>
  <c r="M845" i="60"/>
  <c r="I846" i="60" s="1"/>
  <c r="K845" i="60"/>
  <c r="L844" i="60"/>
  <c r="P844" i="60"/>
  <c r="M846" i="60" l="1"/>
  <c r="I847" i="60" s="1"/>
  <c r="K846" i="60"/>
  <c r="J846" i="60"/>
  <c r="L845" i="60"/>
  <c r="P845" i="60"/>
  <c r="P846" i="60" l="1"/>
  <c r="L846" i="60"/>
  <c r="K847" i="60"/>
  <c r="M847" i="60"/>
  <c r="I848" i="60" s="1"/>
  <c r="J847" i="60"/>
  <c r="K848" i="60" l="1"/>
  <c r="M848" i="60"/>
  <c r="I849" i="60" s="1"/>
  <c r="J848" i="60"/>
  <c r="P847" i="60"/>
  <c r="L847" i="60"/>
  <c r="P848" i="60" l="1"/>
  <c r="L848" i="60"/>
  <c r="M849" i="60"/>
  <c r="I850" i="60" s="1"/>
  <c r="J849" i="60"/>
  <c r="K849" i="60"/>
  <c r="P849" i="60" l="1"/>
  <c r="L849" i="60"/>
  <c r="K850" i="60"/>
  <c r="J850" i="60"/>
  <c r="M850" i="60"/>
  <c r="I851" i="60" s="1"/>
  <c r="L850" i="60" l="1"/>
  <c r="P850" i="60"/>
  <c r="K851" i="60"/>
  <c r="M851" i="60"/>
  <c r="I852" i="60" s="1"/>
  <c r="J851" i="60"/>
  <c r="P851" i="60" l="1"/>
  <c r="L851" i="60"/>
  <c r="J852" i="60"/>
  <c r="M852" i="60"/>
  <c r="I853" i="60" s="1"/>
  <c r="K852" i="60"/>
  <c r="M853" i="60" l="1"/>
  <c r="I854" i="60" s="1"/>
  <c r="K853" i="60"/>
  <c r="J853" i="60"/>
  <c r="P852" i="60"/>
  <c r="L852" i="60"/>
  <c r="P853" i="60" l="1"/>
  <c r="L853" i="60"/>
  <c r="M854" i="60"/>
  <c r="I855" i="60" s="1"/>
  <c r="J854" i="60"/>
  <c r="K854" i="60"/>
  <c r="L854" i="60" l="1"/>
  <c r="P854" i="60"/>
  <c r="K855" i="60"/>
  <c r="M855" i="60"/>
  <c r="I856" i="60" s="1"/>
  <c r="J855" i="60"/>
  <c r="P855" i="60" l="1"/>
  <c r="L855" i="60"/>
  <c r="M856" i="60"/>
  <c r="I857" i="60" s="1"/>
  <c r="K856" i="60"/>
  <c r="J856" i="60"/>
  <c r="L856" i="60" l="1"/>
  <c r="P856" i="60"/>
  <c r="K857" i="60"/>
  <c r="J857" i="60"/>
  <c r="M857" i="60"/>
  <c r="I858" i="60" s="1"/>
  <c r="K858" i="60" l="1"/>
  <c r="M858" i="60"/>
  <c r="I859" i="60" s="1"/>
  <c r="J858" i="60"/>
  <c r="L857" i="60"/>
  <c r="P857" i="60" l="1"/>
  <c r="P858" i="60"/>
  <c r="L858" i="60"/>
  <c r="J859" i="60"/>
  <c r="M859" i="60"/>
  <c r="I860" i="60" s="1"/>
  <c r="K859" i="60"/>
  <c r="M860" i="60" l="1"/>
  <c r="I861" i="60" s="1"/>
  <c r="K860" i="60"/>
  <c r="J860" i="60"/>
  <c r="P859" i="60"/>
  <c r="L859" i="60"/>
  <c r="P860" i="60" l="1"/>
  <c r="L860" i="60"/>
  <c r="M861" i="60"/>
  <c r="I862" i="60" s="1"/>
  <c r="K861" i="60"/>
  <c r="J861" i="60"/>
  <c r="P861" i="60" l="1"/>
  <c r="L861" i="60"/>
  <c r="M862" i="60"/>
  <c r="I863" i="60" s="1"/>
  <c r="K862" i="60"/>
  <c r="J862" i="60"/>
  <c r="P862" i="60" l="1"/>
  <c r="L862" i="60"/>
  <c r="M863" i="60"/>
  <c r="I864" i="60" s="1"/>
  <c r="K863" i="60"/>
  <c r="J863" i="60"/>
  <c r="P863" i="60" l="1"/>
  <c r="L863" i="60"/>
  <c r="K864" i="60"/>
  <c r="J864" i="60"/>
  <c r="M864" i="60"/>
  <c r="I865" i="60" s="1"/>
  <c r="L864" i="60" l="1"/>
  <c r="P864" i="60"/>
  <c r="K865" i="60"/>
  <c r="J865" i="60"/>
  <c r="M865" i="60"/>
  <c r="I866" i="60" s="1"/>
  <c r="L865" i="60" l="1"/>
  <c r="P865" i="60"/>
  <c r="J866" i="60"/>
  <c r="M866" i="60"/>
  <c r="I867" i="60" s="1"/>
  <c r="K866" i="60"/>
  <c r="L866" i="60" l="1"/>
  <c r="P866" i="60"/>
  <c r="M867" i="60"/>
  <c r="I868" i="60" s="1"/>
  <c r="K867" i="60"/>
  <c r="J867" i="60"/>
  <c r="P867" i="60" l="1"/>
  <c r="L867" i="60"/>
  <c r="K868" i="60"/>
  <c r="J868" i="60"/>
  <c r="M868" i="60"/>
  <c r="I869" i="60" s="1"/>
  <c r="L868" i="60" l="1"/>
  <c r="P868" i="60"/>
  <c r="M869" i="60"/>
  <c r="I870" i="60" s="1"/>
  <c r="K869" i="60"/>
  <c r="J869" i="60"/>
  <c r="P869" i="60" l="1"/>
  <c r="L869" i="60"/>
  <c r="M870" i="60"/>
  <c r="I871" i="60" s="1"/>
  <c r="J870" i="60"/>
  <c r="K870" i="60"/>
  <c r="P870" i="60" l="1"/>
  <c r="L870" i="60"/>
  <c r="K871" i="60"/>
  <c r="J871" i="60"/>
  <c r="M871" i="60"/>
  <c r="I872" i="60" s="1"/>
  <c r="L871" i="60" l="1"/>
  <c r="P871" i="60"/>
  <c r="K872" i="60"/>
  <c r="M872" i="60"/>
  <c r="I873" i="60" s="1"/>
  <c r="J872" i="60"/>
  <c r="J873" i="60" l="1"/>
  <c r="M873" i="60"/>
  <c r="I874" i="60" s="1"/>
  <c r="K873" i="60"/>
  <c r="P872" i="60"/>
  <c r="L872" i="60"/>
  <c r="M874" i="60" l="1"/>
  <c r="I875" i="60" s="1"/>
  <c r="K874" i="60"/>
  <c r="J874" i="60"/>
  <c r="P873" i="60"/>
  <c r="L873" i="60"/>
  <c r="P874" i="60" l="1"/>
  <c r="L874" i="60"/>
  <c r="K875" i="60"/>
  <c r="M875" i="60"/>
  <c r="I876" i="60" s="1"/>
  <c r="J875" i="60"/>
  <c r="M876" i="60" l="1"/>
  <c r="I877" i="60" s="1"/>
  <c r="K876" i="60"/>
  <c r="J876" i="60"/>
  <c r="P875" i="60"/>
  <c r="L875" i="60"/>
  <c r="P876" i="60" l="1"/>
  <c r="L876" i="60"/>
  <c r="M877" i="60"/>
  <c r="I878" i="60" s="1"/>
  <c r="J877" i="60"/>
  <c r="K877" i="60"/>
  <c r="P877" i="60" l="1"/>
  <c r="L877" i="60"/>
  <c r="K878" i="60"/>
  <c r="J878" i="60"/>
  <c r="M878" i="60"/>
  <c r="I879" i="60" s="1"/>
  <c r="L878" i="60" l="1"/>
  <c r="P878" i="60"/>
  <c r="K879" i="60"/>
  <c r="J879" i="60"/>
  <c r="M879" i="60"/>
  <c r="I880" i="60" s="1"/>
  <c r="P879" i="60" l="1"/>
  <c r="L879" i="60"/>
  <c r="J880" i="60"/>
  <c r="M880" i="60"/>
  <c r="I881" i="60" s="1"/>
  <c r="K880" i="60"/>
  <c r="M881" i="60" l="1"/>
  <c r="I882" i="60" s="1"/>
  <c r="K881" i="60"/>
  <c r="J881" i="60"/>
  <c r="P880" i="60"/>
  <c r="L880" i="60"/>
  <c r="P881" i="60" l="1"/>
  <c r="L881" i="60"/>
  <c r="M882" i="60"/>
  <c r="I883" i="60" s="1"/>
  <c r="J882" i="60"/>
  <c r="K882" i="60"/>
  <c r="P882" i="60" l="1"/>
  <c r="L882" i="60"/>
  <c r="M883" i="60"/>
  <c r="I884" i="60" s="1"/>
  <c r="K883" i="60"/>
  <c r="J883" i="60"/>
  <c r="P883" i="60" l="1"/>
  <c r="L883" i="60"/>
  <c r="M884" i="60"/>
  <c r="I885" i="60" s="1"/>
  <c r="K884" i="60"/>
  <c r="J884" i="60"/>
  <c r="L884" i="60" l="1"/>
  <c r="P884" i="60"/>
  <c r="K885" i="60"/>
  <c r="J885" i="60"/>
  <c r="M885" i="60"/>
  <c r="I886" i="60" s="1"/>
  <c r="K886" i="60" l="1"/>
  <c r="M886" i="60"/>
  <c r="I887" i="60" s="1"/>
  <c r="J886" i="60"/>
  <c r="L885" i="60"/>
  <c r="P885" i="60" l="1"/>
  <c r="L886" i="60"/>
  <c r="P886" i="60"/>
  <c r="J887" i="60"/>
  <c r="K887" i="60"/>
  <c r="M887" i="60"/>
  <c r="I888" i="60" s="1"/>
  <c r="M888" i="60" l="1"/>
  <c r="I889" i="60" s="1"/>
  <c r="K888" i="60"/>
  <c r="J888" i="60"/>
  <c r="L887" i="60"/>
  <c r="P887" i="60"/>
  <c r="P888" i="60" l="1"/>
  <c r="L888" i="60"/>
  <c r="J889" i="60"/>
  <c r="M889" i="60"/>
  <c r="I890" i="60" s="1"/>
  <c r="K889" i="60"/>
  <c r="M890" i="60" l="1"/>
  <c r="I891" i="60" s="1"/>
  <c r="K890" i="60"/>
  <c r="J890" i="60"/>
  <c r="P889" i="60"/>
  <c r="L889" i="60"/>
  <c r="P890" i="60" l="1"/>
  <c r="L890" i="60"/>
  <c r="M891" i="60"/>
  <c r="I892" i="60" s="1"/>
  <c r="K891" i="60"/>
  <c r="J891" i="60"/>
  <c r="P891" i="60" l="1"/>
  <c r="L891" i="60"/>
  <c r="K892" i="60"/>
  <c r="J892" i="60"/>
  <c r="M892" i="60"/>
  <c r="I893" i="60" s="1"/>
  <c r="L892" i="60" l="1"/>
  <c r="P892" i="60"/>
  <c r="K893" i="60"/>
  <c r="M893" i="60"/>
  <c r="I894" i="60" s="1"/>
  <c r="J893" i="60"/>
  <c r="J894" i="60" l="1"/>
  <c r="M894" i="60"/>
  <c r="I895" i="60" s="1"/>
  <c r="K894" i="60"/>
  <c r="L893" i="60"/>
  <c r="P893" i="60"/>
  <c r="M895" i="60" l="1"/>
  <c r="I896" i="60" s="1"/>
  <c r="K895" i="60"/>
  <c r="J895" i="60"/>
  <c r="P894" i="60"/>
  <c r="L894" i="60"/>
  <c r="P895" i="60" l="1"/>
  <c r="L895" i="60"/>
  <c r="K896" i="60"/>
  <c r="M896" i="60"/>
  <c r="I897" i="60" s="1"/>
  <c r="J896" i="60"/>
  <c r="M897" i="60" l="1"/>
  <c r="I898" i="60" s="1"/>
  <c r="K897" i="60"/>
  <c r="J897" i="60"/>
  <c r="P896" i="60"/>
  <c r="L896" i="60"/>
  <c r="P897" i="60" l="1"/>
  <c r="L897" i="60"/>
  <c r="M898" i="60"/>
  <c r="I899" i="60" s="1"/>
  <c r="J898" i="60"/>
  <c r="K898" i="60"/>
  <c r="P898" i="60" l="1"/>
  <c r="L898" i="60"/>
  <c r="K899" i="60"/>
  <c r="J899" i="60"/>
  <c r="M899" i="60"/>
  <c r="I900" i="60" s="1"/>
  <c r="L899" i="60" l="1"/>
  <c r="P899" i="60"/>
  <c r="K900" i="60"/>
  <c r="M900" i="60"/>
  <c r="I901" i="60" s="1"/>
  <c r="J900" i="60"/>
  <c r="J901" i="60" l="1"/>
  <c r="K901" i="60"/>
  <c r="M901" i="60"/>
  <c r="I902" i="60" s="1"/>
  <c r="P900" i="60"/>
  <c r="L900" i="60"/>
  <c r="M902" i="60" l="1"/>
  <c r="I903" i="60" s="1"/>
  <c r="K902" i="60"/>
  <c r="J902" i="60"/>
  <c r="P901" i="60"/>
  <c r="L901" i="60"/>
  <c r="P902" i="60" l="1"/>
  <c r="L902" i="60"/>
  <c r="M903" i="60"/>
  <c r="I904" i="60" s="1"/>
  <c r="K903" i="60"/>
  <c r="J903" i="60"/>
  <c r="L903" i="60" l="1"/>
  <c r="P903" i="60"/>
  <c r="K904" i="60"/>
  <c r="M904" i="60"/>
  <c r="I905" i="60" s="1"/>
  <c r="J904" i="60"/>
  <c r="P904" i="60" l="1"/>
  <c r="L904" i="60"/>
  <c r="M905" i="60"/>
  <c r="I906" i="60" s="1"/>
  <c r="K905" i="60"/>
  <c r="J905" i="60"/>
  <c r="L905" i="60" l="1"/>
  <c r="P905" i="60"/>
  <c r="K906" i="60"/>
  <c r="J906" i="60"/>
  <c r="M906" i="60"/>
  <c r="I907" i="60" s="1"/>
  <c r="K907" i="60" l="1"/>
  <c r="M907" i="60"/>
  <c r="I908" i="60" s="1"/>
  <c r="J907" i="60"/>
  <c r="L906" i="60"/>
  <c r="P906" i="60" l="1"/>
  <c r="P907" i="60"/>
  <c r="L907" i="60"/>
  <c r="J908" i="60"/>
  <c r="K908" i="60"/>
  <c r="M908" i="60"/>
  <c r="I909" i="60" s="1"/>
  <c r="M909" i="60" l="1"/>
  <c r="I910" i="60" s="1"/>
  <c r="K909" i="60"/>
  <c r="J909" i="60"/>
  <c r="L908" i="60"/>
  <c r="P908" i="60"/>
  <c r="P909" i="60" l="1"/>
  <c r="L909" i="60"/>
  <c r="M910" i="60"/>
  <c r="I911" i="60" s="1"/>
  <c r="K910" i="60"/>
  <c r="J910" i="60"/>
  <c r="P910" i="60" l="1"/>
  <c r="L910" i="60"/>
  <c r="M911" i="60"/>
  <c r="I912" i="60" s="1"/>
  <c r="K911" i="60"/>
  <c r="J911" i="60"/>
  <c r="P911" i="60" l="1"/>
  <c r="L911" i="60"/>
  <c r="M912" i="60"/>
  <c r="I913" i="60" s="1"/>
  <c r="K912" i="60"/>
  <c r="J912" i="60"/>
  <c r="P912" i="60" l="1"/>
  <c r="L912" i="60"/>
  <c r="K913" i="60"/>
  <c r="J913" i="60"/>
  <c r="M913" i="60"/>
  <c r="I914" i="60" s="1"/>
  <c r="L913" i="60" l="1"/>
  <c r="P913" i="60"/>
  <c r="K914" i="60"/>
  <c r="J914" i="60"/>
  <c r="M914" i="60"/>
  <c r="I915" i="60" s="1"/>
  <c r="L914" i="60" l="1"/>
  <c r="P914" i="60"/>
  <c r="J915" i="60"/>
  <c r="M915" i="60"/>
  <c r="I916" i="60" s="1"/>
  <c r="K915" i="60"/>
  <c r="L915" i="60" l="1"/>
  <c r="P915" i="60"/>
  <c r="M916" i="60"/>
  <c r="I917" i="60" s="1"/>
  <c r="J916" i="60"/>
  <c r="K916" i="60"/>
  <c r="P916" i="60" l="1"/>
  <c r="L916" i="60"/>
  <c r="K917" i="60"/>
  <c r="J917" i="60"/>
  <c r="M917" i="60"/>
  <c r="I918" i="60" s="1"/>
  <c r="L917" i="60" l="1"/>
  <c r="P917" i="60"/>
  <c r="K918" i="60"/>
  <c r="M918" i="60"/>
  <c r="I919" i="60" s="1"/>
  <c r="J918" i="60"/>
  <c r="M919" i="60" l="1"/>
  <c r="I920" i="60" s="1"/>
  <c r="J919" i="60"/>
  <c r="K919" i="60"/>
  <c r="P918" i="60"/>
  <c r="L918" i="60"/>
  <c r="P919" i="60" l="1"/>
  <c r="L919" i="60"/>
  <c r="K920" i="60"/>
  <c r="J920" i="60"/>
  <c r="M920" i="60"/>
  <c r="I921" i="60" s="1"/>
  <c r="L920" i="60" l="1"/>
  <c r="P920" i="60"/>
  <c r="K921" i="60"/>
  <c r="M921" i="60"/>
  <c r="I922" i="60" s="1"/>
  <c r="J921" i="60"/>
  <c r="P921" i="60" l="1"/>
  <c r="L921" i="60"/>
  <c r="J922" i="60"/>
  <c r="M922" i="60"/>
  <c r="I923" i="60" s="1"/>
  <c r="K922" i="60"/>
  <c r="M923" i="60" l="1"/>
  <c r="I924" i="60" s="1"/>
  <c r="K923" i="60"/>
  <c r="J923" i="60"/>
  <c r="P922" i="60"/>
  <c r="L922" i="60"/>
  <c r="P923" i="60" l="1"/>
  <c r="L923" i="60"/>
  <c r="M924" i="60"/>
  <c r="I925" i="60" s="1"/>
  <c r="K924" i="60"/>
  <c r="J924" i="60"/>
  <c r="K925" i="60" l="1"/>
  <c r="M925" i="60"/>
  <c r="I926" i="60" s="1"/>
  <c r="J925" i="60"/>
  <c r="P924" i="60"/>
  <c r="L924" i="60"/>
  <c r="P925" i="60" l="1"/>
  <c r="L925" i="60"/>
  <c r="M926" i="60"/>
  <c r="I927" i="60" s="1"/>
  <c r="J926" i="60"/>
  <c r="K926" i="60"/>
  <c r="P926" i="60" l="1"/>
  <c r="L926" i="60"/>
  <c r="K927" i="60"/>
  <c r="J927" i="60"/>
  <c r="M927" i="60"/>
  <c r="I928" i="60" s="1"/>
  <c r="L927" i="60" l="1"/>
  <c r="P927" i="60"/>
  <c r="K928" i="60"/>
  <c r="M928" i="60"/>
  <c r="I929" i="60" s="1"/>
  <c r="J928" i="60"/>
  <c r="J929" i="60" l="1"/>
  <c r="M929" i="60"/>
  <c r="I930" i="60" s="1"/>
  <c r="K929" i="60"/>
  <c r="P928" i="60"/>
  <c r="L928" i="60"/>
  <c r="M930" i="60" l="1"/>
  <c r="I931" i="60" s="1"/>
  <c r="K930" i="60"/>
  <c r="J930" i="60"/>
  <c r="P929" i="60"/>
  <c r="L929" i="60"/>
  <c r="P930" i="60" l="1"/>
  <c r="L930" i="60"/>
  <c r="M931" i="60"/>
  <c r="I932" i="60" s="1"/>
  <c r="K931" i="60"/>
  <c r="J931" i="60"/>
  <c r="P931" i="60" l="1"/>
  <c r="L931" i="60"/>
  <c r="M932" i="60"/>
  <c r="I933" i="60" s="1"/>
  <c r="K932" i="60"/>
  <c r="J932" i="60"/>
  <c r="P932" i="60" l="1"/>
  <c r="L932" i="60"/>
  <c r="M933" i="60"/>
  <c r="I934" i="60" s="1"/>
  <c r="K933" i="60"/>
  <c r="J933" i="60"/>
  <c r="L933" i="60" l="1"/>
  <c r="P933" i="60"/>
  <c r="K934" i="60"/>
  <c r="J934" i="60"/>
  <c r="M934" i="60"/>
  <c r="I935" i="60" s="1"/>
  <c r="K935" i="60" l="1"/>
  <c r="J935" i="60"/>
  <c r="M935" i="60"/>
  <c r="I936" i="60" s="1"/>
  <c r="L934" i="60"/>
  <c r="P934" i="60"/>
  <c r="J936" i="60" l="1"/>
  <c r="K936" i="60"/>
  <c r="M936" i="60"/>
  <c r="I937" i="60" s="1"/>
  <c r="P935" i="60"/>
  <c r="L935" i="60"/>
  <c r="M937" i="60" l="1"/>
  <c r="I938" i="60" s="1"/>
  <c r="K937" i="60"/>
  <c r="J937" i="60"/>
  <c r="L936" i="60"/>
  <c r="P936" i="60"/>
  <c r="P937" i="60" l="1"/>
  <c r="L937" i="60"/>
  <c r="K938" i="60"/>
  <c r="M938" i="60"/>
  <c r="I939" i="60" s="1"/>
  <c r="J938" i="60"/>
  <c r="M939" i="60" l="1"/>
  <c r="I940" i="60" s="1"/>
  <c r="K939" i="60"/>
  <c r="J939" i="60"/>
  <c r="P938" i="60"/>
  <c r="L938" i="60"/>
  <c r="P939" i="60" l="1"/>
  <c r="L939" i="60"/>
  <c r="M940" i="60"/>
  <c r="I941" i="60" s="1"/>
  <c r="K940" i="60"/>
  <c r="J940" i="60"/>
  <c r="P940" i="60" l="1"/>
  <c r="L940" i="60"/>
  <c r="K941" i="60"/>
  <c r="J941" i="60"/>
  <c r="M941" i="60"/>
  <c r="I942" i="60" s="1"/>
  <c r="L941" i="60" l="1"/>
  <c r="P941" i="60"/>
  <c r="K942" i="60"/>
  <c r="M942" i="60"/>
  <c r="I943" i="60" s="1"/>
  <c r="J942" i="60"/>
  <c r="J943" i="60" l="1"/>
  <c r="M943" i="60"/>
  <c r="I944" i="60" s="1"/>
  <c r="K943" i="60"/>
  <c r="L942" i="60"/>
  <c r="P942" i="60"/>
  <c r="M944" i="60" l="1"/>
  <c r="I945" i="60" s="1"/>
  <c r="K944" i="60"/>
  <c r="J944" i="60"/>
  <c r="P943" i="60"/>
  <c r="L943" i="60"/>
  <c r="P944" i="60" l="1"/>
  <c r="L944" i="60"/>
  <c r="K945" i="60"/>
  <c r="M945" i="60"/>
  <c r="I946" i="60" s="1"/>
  <c r="J945" i="60"/>
  <c r="M946" i="60" l="1"/>
  <c r="I947" i="60" s="1"/>
  <c r="K946" i="60"/>
  <c r="J946" i="60"/>
  <c r="P945" i="60"/>
  <c r="L945" i="60"/>
  <c r="P946" i="60" l="1"/>
  <c r="L946" i="60"/>
  <c r="M947" i="60"/>
  <c r="I948" i="60" s="1"/>
  <c r="J947" i="60"/>
  <c r="K947" i="60"/>
  <c r="P947" i="60" l="1"/>
  <c r="L947" i="60"/>
  <c r="K948" i="60"/>
  <c r="J948" i="60"/>
  <c r="M948" i="60"/>
  <c r="I949" i="60" s="1"/>
  <c r="L948" i="60" l="1"/>
  <c r="P948" i="60"/>
  <c r="K949" i="60"/>
  <c r="M949" i="60"/>
  <c r="I950" i="60" s="1"/>
  <c r="J949" i="60"/>
  <c r="P949" i="60" l="1"/>
  <c r="L949" i="60"/>
  <c r="J950" i="60"/>
  <c r="M950" i="60"/>
  <c r="I951" i="60" s="1"/>
  <c r="K950" i="60"/>
  <c r="M951" i="60" l="1"/>
  <c r="I952" i="60" s="1"/>
  <c r="K951" i="60"/>
  <c r="J951" i="60"/>
  <c r="P950" i="60"/>
  <c r="L950" i="60"/>
  <c r="P951" i="60" l="1"/>
  <c r="L951" i="60"/>
  <c r="M952" i="60"/>
  <c r="I953" i="60" s="1"/>
  <c r="K952" i="60"/>
  <c r="J952" i="60"/>
  <c r="L952" i="60" l="1"/>
  <c r="P952" i="60"/>
  <c r="K953" i="60"/>
  <c r="M953" i="60"/>
  <c r="I954" i="60" s="1"/>
  <c r="J953" i="60"/>
  <c r="P953" i="60" l="1"/>
  <c r="L953" i="60"/>
  <c r="M954" i="60"/>
  <c r="I955" i="60" s="1"/>
  <c r="K954" i="60"/>
  <c r="J954" i="60"/>
  <c r="K955" i="60" l="1"/>
  <c r="J955" i="60"/>
  <c r="M955" i="60"/>
  <c r="I956" i="60" s="1"/>
  <c r="P954" i="60"/>
  <c r="L954" i="60"/>
  <c r="K956" i="60" l="1"/>
  <c r="M956" i="60"/>
  <c r="I957" i="60" s="1"/>
  <c r="J956" i="60"/>
  <c r="L955" i="60"/>
  <c r="P955" i="60"/>
  <c r="P956" i="60" l="1"/>
  <c r="L956" i="60"/>
  <c r="J957" i="60"/>
  <c r="M957" i="60"/>
  <c r="I958" i="60" s="1"/>
  <c r="K957" i="60"/>
  <c r="M958" i="60" l="1"/>
  <c r="I959" i="60" s="1"/>
  <c r="J958" i="60"/>
  <c r="K958" i="60"/>
  <c r="L957" i="60"/>
  <c r="P957" i="60"/>
  <c r="P958" i="60" l="1"/>
  <c r="L958" i="60"/>
  <c r="M959" i="60"/>
  <c r="I960" i="60" s="1"/>
  <c r="K959" i="60"/>
  <c r="J959" i="60"/>
  <c r="P959" i="60" l="1"/>
  <c r="L959" i="60"/>
  <c r="M960" i="60"/>
  <c r="I961" i="60" s="1"/>
  <c r="K960" i="60"/>
  <c r="J960" i="60"/>
  <c r="M961" i="60" l="1"/>
  <c r="I962" i="60" s="1"/>
  <c r="K961" i="60"/>
  <c r="J961" i="60"/>
  <c r="P960" i="60"/>
  <c r="L960" i="60"/>
  <c r="L961" i="60" l="1"/>
  <c r="P961" i="60"/>
  <c r="K962" i="60"/>
  <c r="J962" i="60"/>
  <c r="M962" i="60"/>
  <c r="I963" i="60" s="1"/>
  <c r="K963" i="60" l="1"/>
  <c r="J963" i="60"/>
  <c r="M963" i="60"/>
  <c r="I964" i="60" s="1"/>
  <c r="L962" i="60"/>
  <c r="P962" i="60" l="1"/>
  <c r="J964" i="60"/>
  <c r="M964" i="60"/>
  <c r="I965" i="60" s="1"/>
  <c r="K964" i="60"/>
  <c r="L963" i="60"/>
  <c r="P963" i="60"/>
  <c r="M965" i="60" l="1"/>
  <c r="I966" i="60" s="1"/>
  <c r="K965" i="60"/>
  <c r="J965" i="60"/>
  <c r="L964" i="60"/>
  <c r="P964" i="60"/>
  <c r="P965" i="60" l="1"/>
  <c r="L965" i="60"/>
  <c r="K966" i="60"/>
  <c r="J966" i="60"/>
  <c r="M966" i="60"/>
  <c r="I967" i="60" s="1"/>
  <c r="P966" i="60" l="1"/>
  <c r="L966" i="60"/>
  <c r="K967" i="60"/>
  <c r="M967" i="60"/>
  <c r="I968" i="60" s="1"/>
  <c r="J967" i="60"/>
  <c r="P967" i="60" l="1"/>
  <c r="L967" i="60"/>
  <c r="M968" i="60"/>
  <c r="I969" i="60" s="1"/>
  <c r="J968" i="60"/>
  <c r="K968" i="60"/>
  <c r="P968" i="60" l="1"/>
  <c r="L968" i="60"/>
  <c r="K969" i="60"/>
  <c r="J969" i="60"/>
  <c r="M969" i="60"/>
  <c r="I970" i="60" s="1"/>
  <c r="L969" i="60" l="1"/>
  <c r="P969" i="60"/>
  <c r="K970" i="60"/>
  <c r="M970" i="60"/>
  <c r="I971" i="60" s="1"/>
  <c r="J970" i="60"/>
  <c r="L970" i="60" l="1"/>
  <c r="P970" i="60"/>
  <c r="J971" i="60"/>
  <c r="M971" i="60"/>
  <c r="I972" i="60" s="1"/>
  <c r="K971" i="60"/>
  <c r="M972" i="60" l="1"/>
  <c r="I973" i="60" s="1"/>
  <c r="K972" i="60"/>
  <c r="J972" i="60"/>
  <c r="P971" i="60"/>
  <c r="L971" i="60"/>
  <c r="P972" i="60" l="1"/>
  <c r="L972" i="60"/>
  <c r="M973" i="60"/>
  <c r="I974" i="60" s="1"/>
  <c r="K973" i="60"/>
  <c r="J973" i="60"/>
  <c r="P973" i="60" l="1"/>
  <c r="L973" i="60"/>
  <c r="M974" i="60"/>
  <c r="I975" i="60" s="1"/>
  <c r="K974" i="60"/>
  <c r="J974" i="60"/>
  <c r="M975" i="60" l="1"/>
  <c r="I976" i="60" s="1"/>
  <c r="K975" i="60"/>
  <c r="J975" i="60"/>
  <c r="P974" i="60"/>
  <c r="L974" i="60"/>
  <c r="P975" i="60" l="1"/>
  <c r="L975" i="60"/>
  <c r="K976" i="60"/>
  <c r="J976" i="60"/>
  <c r="M976" i="60"/>
  <c r="I977" i="60" s="1"/>
  <c r="K977" i="60" l="1"/>
  <c r="J977" i="60"/>
  <c r="M977" i="60"/>
  <c r="I978" i="60" s="1"/>
  <c r="L976" i="60"/>
  <c r="P976" i="60"/>
  <c r="J978" i="60" l="1"/>
  <c r="M978" i="60"/>
  <c r="I979" i="60" s="1"/>
  <c r="K978" i="60"/>
  <c r="P977" i="60"/>
  <c r="L977" i="60"/>
  <c r="M979" i="60" l="1"/>
  <c r="I980" i="60" s="1"/>
  <c r="K979" i="60"/>
  <c r="J979" i="60"/>
  <c r="P978" i="60"/>
  <c r="L978" i="60"/>
  <c r="P979" i="60" l="1"/>
  <c r="L979" i="60"/>
  <c r="M980" i="60"/>
  <c r="I981" i="60" s="1"/>
  <c r="K980" i="60"/>
  <c r="J980" i="60"/>
  <c r="P980" i="60" l="1"/>
  <c r="L980" i="60"/>
  <c r="M981" i="60"/>
  <c r="I982" i="60" s="1"/>
  <c r="K981" i="60"/>
  <c r="J981" i="60"/>
  <c r="P981" i="60" l="1"/>
  <c r="L981" i="60"/>
  <c r="M982" i="60"/>
  <c r="I983" i="60" s="1"/>
  <c r="K982" i="60"/>
  <c r="J982" i="60"/>
  <c r="K983" i="60" l="1"/>
  <c r="J983" i="60"/>
  <c r="M983" i="60"/>
  <c r="I984" i="60" s="1"/>
  <c r="L982" i="60"/>
  <c r="P982" i="60"/>
  <c r="K984" i="60" l="1"/>
  <c r="M984" i="60"/>
  <c r="I985" i="60" s="1"/>
  <c r="J984" i="60"/>
  <c r="L983" i="60"/>
  <c r="P983" i="60"/>
  <c r="L984" i="60" l="1"/>
  <c r="P984" i="60"/>
  <c r="J985" i="60"/>
  <c r="K985" i="60"/>
  <c r="M985" i="60"/>
  <c r="I986" i="60" s="1"/>
  <c r="L985" i="60" l="1"/>
  <c r="P985" i="60"/>
  <c r="M986" i="60"/>
  <c r="I987" i="60" s="1"/>
  <c r="K986" i="60"/>
  <c r="J986" i="60"/>
  <c r="K987" i="60" l="1"/>
  <c r="J987" i="60"/>
  <c r="M987" i="60"/>
  <c r="I988" i="60" s="1"/>
  <c r="L986" i="60"/>
  <c r="P986" i="60" l="1"/>
  <c r="M988" i="60"/>
  <c r="I989" i="60" s="1"/>
  <c r="K988" i="60"/>
  <c r="J988" i="60"/>
  <c r="P987" i="60"/>
  <c r="L987" i="60"/>
  <c r="P988" i="60" l="1"/>
  <c r="L988" i="60"/>
  <c r="M989" i="60"/>
  <c r="I990" i="60" s="1"/>
  <c r="K989" i="60"/>
  <c r="J989" i="60"/>
  <c r="L989" i="60" l="1"/>
  <c r="P989" i="60"/>
  <c r="K990" i="60"/>
  <c r="J990" i="60"/>
  <c r="M990" i="60"/>
  <c r="I991" i="60" s="1"/>
  <c r="L990" i="60" l="1"/>
  <c r="P990" i="60"/>
  <c r="K991" i="60"/>
  <c r="M991" i="60"/>
  <c r="I992" i="60" s="1"/>
  <c r="J991" i="60"/>
  <c r="J992" i="60" l="1"/>
  <c r="M992" i="60"/>
  <c r="I993" i="60" s="1"/>
  <c r="K992" i="60"/>
  <c r="L991" i="60"/>
  <c r="P991" i="60"/>
  <c r="M993" i="60" l="1"/>
  <c r="I994" i="60" s="1"/>
  <c r="K993" i="60"/>
  <c r="J993" i="60"/>
  <c r="P992" i="60"/>
  <c r="L992" i="60"/>
  <c r="P993" i="60" l="1"/>
  <c r="L993" i="60"/>
  <c r="K994" i="60"/>
  <c r="M994" i="60"/>
  <c r="I995" i="60" s="1"/>
  <c r="J994" i="60"/>
  <c r="P994" i="60" l="1"/>
  <c r="L994" i="60"/>
  <c r="M995" i="60"/>
  <c r="I996" i="60" s="1"/>
  <c r="K995" i="60"/>
  <c r="J995" i="60"/>
  <c r="P995" i="60" l="1"/>
  <c r="L995" i="60"/>
  <c r="M996" i="60"/>
  <c r="I997" i="60" s="1"/>
  <c r="J996" i="60"/>
  <c r="K996" i="60"/>
  <c r="P996" i="60" l="1"/>
  <c r="L996" i="60"/>
  <c r="K997" i="60"/>
  <c r="J997" i="60"/>
  <c r="M997" i="60"/>
  <c r="I998" i="60" s="1"/>
  <c r="L997" i="60" l="1"/>
  <c r="P997" i="60"/>
  <c r="K998" i="60"/>
  <c r="M998" i="60"/>
  <c r="I999" i="60" s="1"/>
  <c r="J998" i="60"/>
  <c r="P998" i="60" l="1"/>
  <c r="L998" i="60"/>
  <c r="J999" i="60"/>
  <c r="M999" i="60"/>
  <c r="I1000" i="60" s="1"/>
  <c r="K999" i="60"/>
  <c r="M1000" i="60" l="1"/>
  <c r="I1001" i="60" s="1"/>
  <c r="K1000" i="60"/>
  <c r="J1000" i="60"/>
  <c r="P999" i="60"/>
  <c r="L999" i="60"/>
  <c r="L1000" i="60" l="1"/>
  <c r="M1001" i="60"/>
  <c r="I1002" i="60" s="1"/>
  <c r="K1001" i="60"/>
  <c r="J1001" i="60"/>
  <c r="L1001" i="60" l="1"/>
  <c r="P1001" i="60"/>
  <c r="K1002" i="60"/>
  <c r="M1002" i="60"/>
  <c r="I1003" i="60" s="1"/>
  <c r="J1002" i="60"/>
  <c r="P1000" i="60"/>
  <c r="P1002" i="60" l="1"/>
  <c r="L1002" i="60"/>
  <c r="M1003" i="60"/>
  <c r="I1004" i="60" s="1"/>
  <c r="K1003" i="60"/>
  <c r="J1003" i="60"/>
  <c r="L1003" i="60" l="1"/>
  <c r="P1003" i="60"/>
  <c r="K1004" i="60"/>
  <c r="J1004" i="60"/>
  <c r="M1004" i="60"/>
  <c r="I1005" i="60" s="1"/>
  <c r="L1004" i="60" l="1"/>
  <c r="P1004" i="60"/>
  <c r="K1005" i="60"/>
  <c r="M1005" i="60"/>
  <c r="I1006" i="60" s="1"/>
  <c r="J1005" i="60"/>
  <c r="J1006" i="60" l="1"/>
  <c r="K1006" i="60"/>
  <c r="M1006" i="60"/>
  <c r="I1007" i="60" s="1"/>
  <c r="P1005" i="60"/>
  <c r="L1005" i="60"/>
  <c r="M1007" i="60" l="1"/>
  <c r="I1008" i="60" s="1"/>
  <c r="J1007" i="60"/>
  <c r="K1007" i="60"/>
  <c r="P1006" i="60"/>
  <c r="L1006" i="60"/>
  <c r="P1007" i="60" l="1"/>
  <c r="L1007" i="60"/>
  <c r="M1008" i="60"/>
  <c r="I1009" i="60" s="1"/>
  <c r="K1008" i="60"/>
  <c r="J1008" i="60"/>
  <c r="P1008" i="60" l="1"/>
  <c r="L1008" i="60"/>
  <c r="M1009" i="60"/>
  <c r="I1010" i="60" s="1"/>
  <c r="K1009" i="60"/>
  <c r="J1009" i="60"/>
  <c r="P1009" i="60" l="1"/>
  <c r="L1009" i="60"/>
  <c r="M1010" i="60"/>
  <c r="I1011" i="60" s="1"/>
  <c r="K1010" i="60"/>
  <c r="J1010" i="60"/>
  <c r="L1010" i="60" l="1"/>
  <c r="P1010" i="60"/>
  <c r="K1011" i="60"/>
  <c r="J1011" i="60"/>
  <c r="M1011" i="60"/>
  <c r="I1012" i="60" s="1"/>
  <c r="L1011" i="60" l="1"/>
  <c r="P1011" i="60"/>
  <c r="K1012" i="60"/>
  <c r="J1012" i="60"/>
  <c r="M1012" i="60"/>
  <c r="I1013" i="60" s="1"/>
  <c r="L1012" i="60" l="1"/>
  <c r="P1012" i="60"/>
  <c r="J1013" i="60"/>
  <c r="M1013" i="60"/>
  <c r="I1014" i="60" s="1"/>
  <c r="K1013" i="60"/>
  <c r="M1014" i="60" l="1"/>
  <c r="I1015" i="60" s="1"/>
  <c r="K1014" i="60"/>
  <c r="J1014" i="60"/>
  <c r="L1013" i="60"/>
  <c r="P1013" i="60"/>
  <c r="P1014" i="60" l="1"/>
  <c r="L1014" i="60"/>
  <c r="K1015" i="60"/>
  <c r="J1015" i="60"/>
  <c r="M1015" i="60"/>
  <c r="I1016" i="60" s="1"/>
  <c r="M1016" i="60" l="1"/>
  <c r="I1017" i="60" s="1"/>
  <c r="K1016" i="60"/>
  <c r="J1016" i="60"/>
  <c r="L1015" i="60"/>
  <c r="P1015" i="60"/>
  <c r="P1016" i="60" l="1"/>
  <c r="L1016" i="60"/>
  <c r="M1017" i="60"/>
  <c r="I1018" i="60" s="1"/>
  <c r="J1017" i="60"/>
  <c r="K1017" i="60"/>
  <c r="P1017" i="60" l="1"/>
  <c r="L1017" i="60"/>
  <c r="K1018" i="60"/>
  <c r="J1018" i="60"/>
  <c r="M1018" i="60"/>
  <c r="I1019" i="60" s="1"/>
  <c r="L1018" i="60" l="1"/>
  <c r="P1018" i="60"/>
  <c r="K1019" i="60"/>
  <c r="M1019" i="60"/>
  <c r="I1020" i="60" s="1"/>
  <c r="J1019" i="60"/>
  <c r="P1019" i="60" l="1"/>
  <c r="L1019" i="60"/>
  <c r="J1020" i="60"/>
  <c r="M1020" i="60"/>
  <c r="I1021" i="60" s="1"/>
  <c r="K1020" i="60"/>
  <c r="M1021" i="60" l="1"/>
  <c r="I1022" i="60" s="1"/>
  <c r="K1021" i="60"/>
  <c r="J1021" i="60"/>
  <c r="P1020" i="60"/>
  <c r="L1020" i="60"/>
  <c r="P1021" i="60" l="1"/>
  <c r="L1021" i="60"/>
  <c r="K1022" i="60"/>
  <c r="M1022" i="60"/>
  <c r="I1023" i="60" s="1"/>
  <c r="J1022" i="60"/>
  <c r="P1022" i="60" l="1"/>
  <c r="L1022" i="60"/>
  <c r="M1023" i="60"/>
  <c r="I1024" i="60" s="1"/>
  <c r="K1023" i="60"/>
  <c r="J1023" i="60"/>
  <c r="P1023" i="60" l="1"/>
  <c r="L1023" i="60"/>
  <c r="M1024" i="60"/>
  <c r="I1025" i="60" s="1"/>
  <c r="J1024" i="60"/>
  <c r="K1024" i="60"/>
  <c r="P1024" i="60" l="1"/>
  <c r="L1024" i="60"/>
  <c r="K1025" i="60"/>
  <c r="J1025" i="60"/>
  <c r="M1025" i="60"/>
  <c r="I1026" i="60" s="1"/>
  <c r="L1025" i="60" l="1"/>
  <c r="P1025" i="60"/>
  <c r="K1026" i="60"/>
  <c r="J1026" i="60"/>
  <c r="M1026" i="60"/>
  <c r="I1027" i="60" s="1"/>
  <c r="P1026" i="60" l="1"/>
  <c r="L1026" i="60"/>
  <c r="J1027" i="60"/>
  <c r="M1027" i="60"/>
  <c r="I1028" i="60" s="1"/>
  <c r="K1027" i="60"/>
  <c r="M1028" i="60" l="1"/>
  <c r="I1029" i="60" s="1"/>
  <c r="J1028" i="60"/>
  <c r="K1028" i="60"/>
  <c r="P1027" i="60"/>
  <c r="L1027" i="60"/>
  <c r="P1028" i="60" l="1"/>
  <c r="L1028" i="60"/>
  <c r="M1029" i="60"/>
  <c r="I1030" i="60" s="1"/>
  <c r="K1029" i="60"/>
  <c r="J1029" i="60"/>
  <c r="P1029" i="60" l="1"/>
  <c r="L1029" i="60"/>
  <c r="M1030" i="60"/>
  <c r="I1031" i="60" s="1"/>
  <c r="K1030" i="60"/>
  <c r="J1030" i="60"/>
  <c r="P1030" i="60" l="1"/>
  <c r="L1030" i="60"/>
  <c r="M1031" i="60"/>
  <c r="I1032" i="60" s="1"/>
  <c r="K1031" i="60"/>
  <c r="J1031" i="60"/>
  <c r="L1031" i="60" l="1"/>
  <c r="P1031" i="60"/>
  <c r="K1032" i="60"/>
  <c r="J1032" i="60"/>
  <c r="M1032" i="60"/>
  <c r="I1033" i="60" s="1"/>
  <c r="L1032" i="60" l="1"/>
  <c r="P1032" i="60"/>
  <c r="K1033" i="60"/>
  <c r="M1033" i="60"/>
  <c r="I1034" i="60" s="1"/>
  <c r="J1033" i="60"/>
  <c r="L1033" i="60" l="1"/>
  <c r="P1033" i="60"/>
  <c r="J1034" i="60"/>
  <c r="K1034" i="60"/>
  <c r="M1034" i="60"/>
  <c r="I1035" i="60" s="1"/>
  <c r="L1034" i="60" l="1"/>
  <c r="P1034" i="60"/>
  <c r="M1035" i="60"/>
  <c r="I1036" i="60" s="1"/>
  <c r="K1035" i="60"/>
  <c r="J1035" i="60"/>
  <c r="M1036" i="60" l="1"/>
  <c r="I1037" i="60" s="1"/>
  <c r="K1036" i="60"/>
  <c r="J1036" i="60"/>
  <c r="P1035" i="60"/>
  <c r="L1035" i="60"/>
  <c r="P1036" i="60" l="1"/>
  <c r="L1036" i="60"/>
  <c r="M1037" i="60"/>
  <c r="I1038" i="60" s="1"/>
  <c r="K1037" i="60"/>
  <c r="J1037" i="60"/>
  <c r="P1037" i="60" l="1"/>
  <c r="L1037" i="60"/>
  <c r="M1038" i="60"/>
  <c r="I1039" i="60" s="1"/>
  <c r="K1038" i="60"/>
  <c r="J1038" i="60"/>
  <c r="P1038" i="60" l="1"/>
  <c r="L1038" i="60"/>
  <c r="K1039" i="60"/>
  <c r="J1039" i="60"/>
  <c r="M1039" i="60"/>
  <c r="I1040" i="60" s="1"/>
  <c r="K1040" i="60" l="1"/>
  <c r="M1040" i="60"/>
  <c r="I1041" i="60" s="1"/>
  <c r="J1040" i="60"/>
  <c r="L1039" i="60"/>
  <c r="P1039" i="60"/>
  <c r="L1040" i="60" l="1"/>
  <c r="P1040" i="60"/>
  <c r="J1041" i="60"/>
  <c r="M1041" i="60"/>
  <c r="I1042" i="60" s="1"/>
  <c r="K1041" i="60"/>
  <c r="M1042" i="60" l="1"/>
  <c r="I1043" i="60" s="1"/>
  <c r="K1042" i="60"/>
  <c r="J1042" i="60"/>
  <c r="P1041" i="60"/>
  <c r="L1041" i="60"/>
  <c r="P1042" i="60" l="1"/>
  <c r="L1042" i="60"/>
  <c r="K1043" i="60"/>
  <c r="M1043" i="60"/>
  <c r="I1044" i="60" s="1"/>
  <c r="J1043" i="60"/>
  <c r="P1043" i="60" l="1"/>
  <c r="L1043" i="60"/>
  <c r="M1044" i="60"/>
  <c r="I1045" i="60" s="1"/>
  <c r="K1044" i="60"/>
  <c r="J1044" i="60"/>
  <c r="P1044" i="60" l="1"/>
  <c r="L1044" i="60"/>
  <c r="M1045" i="60"/>
  <c r="I1046" i="60" s="1"/>
  <c r="J1045" i="60"/>
  <c r="K1045" i="60"/>
  <c r="P1045" i="60" l="1"/>
  <c r="L1045" i="60"/>
  <c r="K1046" i="60"/>
  <c r="J1046" i="60"/>
  <c r="M1046" i="60"/>
  <c r="I1047" i="60" s="1"/>
  <c r="L1046" i="60" l="1"/>
  <c r="P1046" i="60"/>
  <c r="K1047" i="60"/>
  <c r="M1047" i="60"/>
  <c r="I1048" i="60" s="1"/>
  <c r="J1047" i="60"/>
  <c r="P1047" i="60" l="1"/>
  <c r="L1047" i="60"/>
  <c r="J1048" i="60"/>
  <c r="M1048" i="60"/>
  <c r="I1049" i="60" s="1"/>
  <c r="K1048" i="60"/>
  <c r="M1049" i="60" l="1"/>
  <c r="I1050" i="60" s="1"/>
  <c r="K1049" i="60"/>
  <c r="J1049" i="60"/>
  <c r="P1048" i="60"/>
  <c r="L1048" i="60"/>
  <c r="P1049" i="60" l="1"/>
  <c r="L1049" i="60"/>
  <c r="M1050" i="60"/>
  <c r="I1051" i="60" s="1"/>
  <c r="K1050" i="60"/>
  <c r="J1050" i="60"/>
  <c r="L1050" i="60" l="1"/>
  <c r="P1050" i="60"/>
  <c r="M1051" i="60"/>
  <c r="I1052" i="60" s="1"/>
  <c r="K1051" i="60"/>
  <c r="J1051" i="60"/>
  <c r="M1052" i="60" l="1"/>
  <c r="I1053" i="60" s="1"/>
  <c r="K1052" i="60"/>
  <c r="J1052" i="60"/>
  <c r="P1051" i="60"/>
  <c r="L1051" i="60"/>
  <c r="P1052" i="60" l="1"/>
  <c r="L1052" i="60"/>
  <c r="K1053" i="60"/>
  <c r="J1053" i="60"/>
  <c r="M1053" i="60"/>
  <c r="I1054" i="60" s="1"/>
  <c r="L1053" i="60" l="1"/>
  <c r="P1053" i="60"/>
  <c r="K1054" i="60"/>
  <c r="M1054" i="60"/>
  <c r="I1055" i="60" s="1"/>
  <c r="J1054" i="60"/>
  <c r="P1054" i="60" l="1"/>
  <c r="L1054" i="60"/>
  <c r="J1055" i="60"/>
  <c r="M1055" i="60"/>
  <c r="I1056" i="60" s="1"/>
  <c r="K1055" i="60"/>
  <c r="M1056" i="60" l="1"/>
  <c r="I1057" i="60" s="1"/>
  <c r="K1056" i="60"/>
  <c r="J1056" i="60"/>
  <c r="L1055" i="60"/>
  <c r="P1055" i="60"/>
  <c r="P1056" i="60" l="1"/>
  <c r="L1056" i="60"/>
  <c r="M1057" i="60"/>
  <c r="I1058" i="60" s="1"/>
  <c r="K1057" i="60"/>
  <c r="J1057" i="60"/>
  <c r="P1057" i="60" l="1"/>
  <c r="L1057" i="60"/>
  <c r="M1058" i="60"/>
  <c r="I1059" i="60" s="1"/>
  <c r="K1058" i="60"/>
  <c r="J1058" i="60"/>
  <c r="P1058" i="60" l="1"/>
  <c r="L1058" i="60"/>
  <c r="M1059" i="60"/>
  <c r="I1060" i="60" s="1"/>
  <c r="J1059" i="60"/>
  <c r="K1059" i="60"/>
  <c r="L1059" i="60" l="1"/>
  <c r="P1059" i="60"/>
  <c r="K1060" i="60"/>
  <c r="J1060" i="60"/>
  <c r="M1060" i="60"/>
  <c r="I1061" i="60" s="1"/>
  <c r="L1060" i="60" l="1"/>
  <c r="P1060" i="60"/>
  <c r="K1061" i="60"/>
  <c r="J1061" i="60"/>
  <c r="M1061" i="60"/>
  <c r="I1062" i="60" s="1"/>
  <c r="L1061" i="60" l="1"/>
  <c r="P1061" i="60"/>
  <c r="J1062" i="60"/>
  <c r="M1062" i="60"/>
  <c r="I1063" i="60" s="1"/>
  <c r="K1062" i="60"/>
  <c r="M1063" i="60" l="1"/>
  <c r="I1064" i="60" s="1"/>
  <c r="K1063" i="60"/>
  <c r="J1063" i="60"/>
  <c r="L1062" i="60"/>
  <c r="P1062" i="60"/>
  <c r="P1063" i="60" l="1"/>
  <c r="L1063" i="60"/>
  <c r="K1064" i="60"/>
  <c r="J1064" i="60"/>
  <c r="M1064" i="60"/>
  <c r="I1065" i="60" s="1"/>
  <c r="M1065" i="60" l="1"/>
  <c r="I1066" i="60" s="1"/>
  <c r="K1065" i="60"/>
  <c r="J1065" i="60"/>
  <c r="P1064" i="60"/>
  <c r="L1064" i="60"/>
  <c r="P1065" i="60" l="1"/>
  <c r="L1065" i="60"/>
  <c r="M1066" i="60"/>
  <c r="I1067" i="60" s="1"/>
  <c r="K1066" i="60"/>
  <c r="J1066" i="60"/>
  <c r="K1067" i="60" l="1"/>
  <c r="J1067" i="60"/>
  <c r="M1067" i="60"/>
  <c r="I1068" i="60" s="1"/>
  <c r="P1066" i="60"/>
  <c r="L1066" i="60"/>
  <c r="K1068" i="60" l="1"/>
  <c r="M1068" i="60"/>
  <c r="I1069" i="60" s="1"/>
  <c r="J1068" i="60"/>
  <c r="L1067" i="60"/>
  <c r="P1067" i="60"/>
  <c r="L1068" i="60" l="1"/>
  <c r="P1068" i="60"/>
  <c r="J1069" i="60"/>
  <c r="M1069" i="60"/>
  <c r="I1070" i="60" s="1"/>
  <c r="K1069" i="60"/>
  <c r="M1070" i="60" l="1"/>
  <c r="I1071" i="60" s="1"/>
  <c r="K1070" i="60"/>
  <c r="J1070" i="60"/>
  <c r="P1069" i="60"/>
  <c r="L1069" i="60"/>
  <c r="P1070" i="60" l="1"/>
  <c r="L1070" i="60"/>
  <c r="M1071" i="60"/>
  <c r="I1072" i="60" s="1"/>
  <c r="K1071" i="60"/>
  <c r="J1071" i="60"/>
  <c r="P1071" i="60" l="1"/>
  <c r="L1071" i="60"/>
  <c r="M1072" i="60"/>
  <c r="I1073" i="60" s="1"/>
  <c r="K1072" i="60"/>
  <c r="J1072" i="60"/>
  <c r="M1073" i="60" l="1"/>
  <c r="I1074" i="60" s="1"/>
  <c r="K1073" i="60"/>
  <c r="J1073" i="60"/>
  <c r="P1072" i="60"/>
  <c r="L1072" i="60"/>
  <c r="P1073" i="60" l="1"/>
  <c r="L1073" i="60"/>
  <c r="K1074" i="60"/>
  <c r="J1074" i="60"/>
  <c r="M1074" i="60"/>
  <c r="I1075" i="60" s="1"/>
  <c r="L1074" i="60" l="1"/>
  <c r="P1074" i="60"/>
  <c r="K1075" i="60"/>
  <c r="M1075" i="60"/>
  <c r="I1076" i="60" s="1"/>
  <c r="J1075" i="60"/>
  <c r="P1075" i="60" l="1"/>
  <c r="L1075" i="60"/>
  <c r="J1076" i="60"/>
  <c r="M1076" i="60"/>
  <c r="I1077" i="60" s="1"/>
  <c r="K1076" i="60"/>
  <c r="M1077" i="60" l="1"/>
  <c r="I1078" i="60" s="1"/>
  <c r="K1077" i="60"/>
  <c r="J1077" i="60"/>
  <c r="P1076" i="60"/>
  <c r="L1076" i="60"/>
  <c r="P1077" i="60" l="1"/>
  <c r="L1077" i="60"/>
  <c r="M1078" i="60"/>
  <c r="I1079" i="60" s="1"/>
  <c r="K1078" i="60"/>
  <c r="J1078" i="60"/>
  <c r="P1078" i="60" l="1"/>
  <c r="L1078" i="60"/>
  <c r="K1079" i="60"/>
  <c r="M1079" i="60"/>
  <c r="I1080" i="60" s="1"/>
  <c r="J1079" i="60"/>
  <c r="P1079" i="60" l="1"/>
  <c r="L1079" i="60"/>
  <c r="M1080" i="60"/>
  <c r="I1081" i="60" s="1"/>
  <c r="K1080" i="60"/>
  <c r="J1080" i="60"/>
  <c r="L1080" i="60" l="1"/>
  <c r="P1080" i="60"/>
  <c r="K1081" i="60"/>
  <c r="J1081" i="60"/>
  <c r="M1081" i="60"/>
  <c r="I1082" i="60" s="1"/>
  <c r="K1082" i="60" l="1"/>
  <c r="M1082" i="60"/>
  <c r="I1083" i="60" s="1"/>
  <c r="J1082" i="60"/>
  <c r="L1081" i="60"/>
  <c r="P1081" i="60"/>
  <c r="L1082" i="60" l="1"/>
  <c r="P1082" i="60"/>
  <c r="J1083" i="60"/>
  <c r="K1083" i="60"/>
  <c r="M1083" i="60"/>
  <c r="I1084" i="60" s="1"/>
  <c r="L1083" i="60" l="1"/>
  <c r="P1083" i="60"/>
  <c r="M1084" i="60"/>
  <c r="I1085" i="60" s="1"/>
  <c r="K1084" i="60"/>
  <c r="J1084" i="60"/>
  <c r="M1085" i="60" l="1"/>
  <c r="I1086" i="60" s="1"/>
  <c r="K1085" i="60"/>
  <c r="J1085" i="60"/>
  <c r="P1084" i="60"/>
  <c r="L1084" i="60"/>
  <c r="P1085" i="60" l="1"/>
  <c r="L1085" i="60"/>
  <c r="M1086" i="60"/>
  <c r="I1087" i="60" s="1"/>
  <c r="K1086" i="60"/>
  <c r="J1086" i="60"/>
  <c r="P1086" i="60" l="1"/>
  <c r="L1086" i="60"/>
  <c r="M1087" i="60"/>
  <c r="I1088" i="60" s="1"/>
  <c r="K1087" i="60"/>
  <c r="J1087" i="60"/>
  <c r="P1087" i="60" l="1"/>
  <c r="L1087" i="60"/>
  <c r="K1088" i="60"/>
  <c r="J1088" i="60"/>
  <c r="M1088" i="60"/>
  <c r="I1089" i="60" s="1"/>
  <c r="K1089" i="60" l="1"/>
  <c r="M1089" i="60"/>
  <c r="I1090" i="60" s="1"/>
  <c r="J1089" i="60"/>
  <c r="L1088" i="60"/>
  <c r="P1088" i="60"/>
  <c r="L1089" i="60" l="1"/>
  <c r="P1089" i="60"/>
  <c r="J1090" i="60"/>
  <c r="M1090" i="60"/>
  <c r="I1091" i="60" s="1"/>
  <c r="K1090" i="60"/>
  <c r="M1091" i="60" l="1"/>
  <c r="I1092" i="60" s="1"/>
  <c r="K1091" i="60"/>
  <c r="J1091" i="60"/>
  <c r="P1090" i="60"/>
  <c r="L1090" i="60"/>
  <c r="P1091" i="60" l="1"/>
  <c r="L1091" i="60"/>
  <c r="M1092" i="60"/>
  <c r="I1093" i="60" s="1"/>
  <c r="K1092" i="60"/>
  <c r="J1092" i="60"/>
  <c r="P1092" i="60" l="1"/>
  <c r="L1092" i="60"/>
  <c r="M1093" i="60"/>
  <c r="I1094" i="60" s="1"/>
  <c r="K1093" i="60"/>
  <c r="J1093" i="60"/>
  <c r="P1093" i="60" l="1"/>
  <c r="L1093" i="60"/>
  <c r="M1094" i="60"/>
  <c r="I1095" i="60" s="1"/>
  <c r="J1094" i="60"/>
  <c r="K1094" i="60"/>
  <c r="L1094" i="60" l="1"/>
  <c r="P1094" i="60"/>
  <c r="K1095" i="60"/>
  <c r="J1095" i="60"/>
  <c r="M1095" i="60"/>
  <c r="I1096" i="60" s="1"/>
  <c r="L1095" i="60" l="1"/>
  <c r="P1095" i="60"/>
  <c r="K1096" i="60"/>
  <c r="M1096" i="60"/>
  <c r="I1097" i="60" s="1"/>
  <c r="J1096" i="60"/>
  <c r="P1096" i="60" l="1"/>
  <c r="L1096" i="60"/>
  <c r="J1097" i="60"/>
  <c r="K1097" i="60"/>
  <c r="M1097" i="60"/>
  <c r="I1098" i="60" s="1"/>
  <c r="P1097" i="60" l="1"/>
  <c r="L1097" i="60"/>
  <c r="M1098" i="60"/>
  <c r="I1099" i="60" s="1"/>
  <c r="K1098" i="60"/>
  <c r="J1098" i="60"/>
  <c r="M1099" i="60" l="1"/>
  <c r="I1100" i="60" s="1"/>
  <c r="K1099" i="60"/>
  <c r="J1099" i="60"/>
  <c r="P1098" i="60"/>
  <c r="L1098" i="60"/>
  <c r="L1099" i="60" l="1"/>
  <c r="P1099" i="60"/>
  <c r="M1100" i="60"/>
  <c r="I1101" i="60" s="1"/>
  <c r="K1100" i="60"/>
  <c r="J1100" i="60"/>
  <c r="P1100" i="60" l="1"/>
  <c r="L1100" i="60"/>
  <c r="M1101" i="60"/>
  <c r="I1102" i="60" s="1"/>
  <c r="J1101" i="60"/>
  <c r="K1101" i="60"/>
  <c r="P1101" i="60" l="1"/>
  <c r="L1101" i="60"/>
  <c r="K1102" i="60"/>
  <c r="J1102" i="60"/>
  <c r="M1102" i="60"/>
  <c r="I1103" i="60" s="1"/>
  <c r="L1102" i="60" l="1"/>
  <c r="P1102" i="60"/>
  <c r="K1103" i="60"/>
  <c r="M1103" i="60"/>
  <c r="I1104" i="60" s="1"/>
  <c r="J1103" i="60"/>
  <c r="P1103" i="60" l="1"/>
  <c r="L1103" i="60"/>
  <c r="J1104" i="60"/>
  <c r="M1104" i="60"/>
  <c r="I1105" i="60" s="1"/>
  <c r="K1104" i="60"/>
  <c r="M1105" i="60" l="1"/>
  <c r="I1106" i="60" s="1"/>
  <c r="K1105" i="60"/>
  <c r="J1105" i="60"/>
  <c r="P1104" i="60"/>
  <c r="L1104" i="60"/>
  <c r="P1105" i="60" l="1"/>
  <c r="L1105" i="60"/>
  <c r="M1106" i="60"/>
  <c r="I1107" i="60" s="1"/>
  <c r="K1106" i="60"/>
  <c r="J1106" i="60"/>
  <c r="K1107" i="60" l="1"/>
  <c r="M1107" i="60"/>
  <c r="I1108" i="60" s="1"/>
  <c r="J1107" i="60"/>
  <c r="P1106" i="60"/>
  <c r="L1106" i="60"/>
  <c r="P1107" i="60" l="1"/>
  <c r="L1107" i="60"/>
  <c r="M1108" i="60"/>
  <c r="I1109" i="60" s="1"/>
  <c r="K1108" i="60"/>
  <c r="J1108" i="60"/>
  <c r="L1108" i="60" l="1"/>
  <c r="P1108" i="60"/>
  <c r="K1109" i="60"/>
  <c r="J1109" i="60"/>
  <c r="M1109" i="60"/>
  <c r="I1110" i="60" s="1"/>
  <c r="K1110" i="60" l="1"/>
  <c r="J1110" i="60"/>
  <c r="M1110" i="60"/>
  <c r="I1111" i="60" s="1"/>
  <c r="L1109" i="60"/>
  <c r="P1109" i="60"/>
  <c r="J1111" i="60" l="1"/>
  <c r="M1111" i="60"/>
  <c r="I1112" i="60" s="1"/>
  <c r="K1111" i="60"/>
  <c r="L1110" i="60"/>
  <c r="P1110" i="60"/>
  <c r="M1112" i="60" l="1"/>
  <c r="I1113" i="60" s="1"/>
  <c r="J1112" i="60"/>
  <c r="K1112" i="60"/>
  <c r="P1111" i="60"/>
  <c r="L1111" i="60"/>
  <c r="P1112" i="60" l="1"/>
  <c r="L1112" i="60"/>
  <c r="K1113" i="60"/>
  <c r="J1113" i="60"/>
  <c r="M1113" i="60"/>
  <c r="I1114" i="60" s="1"/>
  <c r="P1113" i="60" l="1"/>
  <c r="L1113" i="60"/>
  <c r="K1114" i="60"/>
  <c r="M1114" i="60"/>
  <c r="I1115" i="60" s="1"/>
  <c r="J1114" i="60"/>
  <c r="P1114" i="60" l="1"/>
  <c r="L1114" i="60"/>
  <c r="M1115" i="60"/>
  <c r="I1116" i="60" s="1"/>
  <c r="J1115" i="60"/>
  <c r="K1115" i="60"/>
  <c r="P1115" i="60" l="1"/>
  <c r="L1115" i="60"/>
  <c r="K1116" i="60"/>
  <c r="J1116" i="60"/>
  <c r="M1116" i="60"/>
  <c r="I1117" i="60" s="1"/>
  <c r="L1116" i="60" l="1"/>
  <c r="P1116" i="60"/>
  <c r="K1117" i="60"/>
  <c r="M1117" i="60"/>
  <c r="I1118" i="60" s="1"/>
  <c r="J1117" i="60"/>
  <c r="L1117" i="60" l="1"/>
  <c r="P1117" i="60"/>
  <c r="J1118" i="60"/>
  <c r="M1118" i="60"/>
  <c r="I1119" i="60" s="1"/>
  <c r="K1118" i="60"/>
  <c r="M1119" i="60" l="1"/>
  <c r="I1120" i="60" s="1"/>
  <c r="K1119" i="60"/>
  <c r="J1119" i="60"/>
  <c r="P1118" i="60"/>
  <c r="L1118" i="60"/>
  <c r="P1119" i="60" l="1"/>
  <c r="L1119" i="60"/>
  <c r="M1120" i="60"/>
  <c r="I1121" i="60" s="1"/>
  <c r="K1120" i="60"/>
  <c r="J1120" i="60"/>
  <c r="L1120" i="60" l="1"/>
  <c r="P1120" i="60"/>
  <c r="K1121" i="60"/>
  <c r="M1121" i="60"/>
  <c r="I1122" i="60" s="1"/>
  <c r="J1121" i="60"/>
  <c r="P1121" i="60" l="1"/>
  <c r="L1121" i="60"/>
  <c r="M1122" i="60"/>
  <c r="I1123" i="60" s="1"/>
  <c r="J1122" i="60"/>
  <c r="K1122" i="60"/>
  <c r="P1122" i="60" l="1"/>
  <c r="L1122" i="60"/>
  <c r="K1123" i="60"/>
  <c r="J1123" i="60"/>
  <c r="M1123" i="60"/>
  <c r="I1124" i="60" s="1"/>
  <c r="K1124" i="60" l="1"/>
  <c r="M1124" i="60"/>
  <c r="I1125" i="60" s="1"/>
  <c r="J1124" i="60"/>
  <c r="L1123" i="60"/>
  <c r="P1123" i="60" l="1"/>
  <c r="P1124" i="60"/>
  <c r="L1124" i="60"/>
  <c r="J1125" i="60"/>
  <c r="M1125" i="60"/>
  <c r="I1126" i="60" s="1"/>
  <c r="K1125" i="60"/>
  <c r="L1125" i="60" l="1"/>
  <c r="M1126" i="60"/>
  <c r="I1127" i="60" s="1"/>
  <c r="K1126" i="60"/>
  <c r="J1126" i="60"/>
  <c r="P1126" i="60" l="1"/>
  <c r="L1126" i="60"/>
  <c r="M1127" i="60"/>
  <c r="I1128" i="60" s="1"/>
  <c r="K1127" i="60"/>
  <c r="J1127" i="60"/>
  <c r="P1125" i="60"/>
  <c r="P1127" i="60" l="1"/>
  <c r="L1127" i="60"/>
  <c r="M1128" i="60"/>
  <c r="I1129" i="60" s="1"/>
  <c r="K1128" i="60"/>
  <c r="J1128" i="60"/>
  <c r="P1128" i="60" l="1"/>
  <c r="L1128" i="60"/>
  <c r="M1129" i="60"/>
  <c r="I1130" i="60" s="1"/>
  <c r="K1129" i="60"/>
  <c r="J1129" i="60"/>
  <c r="L1129" i="60" l="1"/>
  <c r="P1129" i="60"/>
  <c r="K1130" i="60"/>
  <c r="J1130" i="60"/>
  <c r="M1130" i="60"/>
  <c r="I1131" i="60" s="1"/>
  <c r="K1131" i="60" l="1"/>
  <c r="M1131" i="60"/>
  <c r="I1132" i="60" s="1"/>
  <c r="J1131" i="60"/>
  <c r="L1130" i="60"/>
  <c r="P1130" i="60"/>
  <c r="P1131" i="60" l="1"/>
  <c r="L1131" i="60"/>
  <c r="J1132" i="60"/>
  <c r="K1132" i="60"/>
  <c r="M1132" i="60"/>
  <c r="I1133" i="60" s="1"/>
  <c r="M1133" i="60" l="1"/>
  <c r="I1134" i="60" s="1"/>
  <c r="K1133" i="60"/>
  <c r="J1133" i="60"/>
  <c r="L1132" i="60"/>
  <c r="P1132" i="60"/>
  <c r="P1133" i="60" l="1"/>
  <c r="L1133" i="60"/>
  <c r="M1134" i="60"/>
  <c r="I1135" i="60" s="1"/>
  <c r="K1134" i="60"/>
  <c r="J1134" i="60"/>
  <c r="P1134" i="60" l="1"/>
  <c r="L1134" i="60"/>
  <c r="K1135" i="60"/>
  <c r="M1135" i="60"/>
  <c r="I1136" i="60" s="1"/>
  <c r="J1135" i="60"/>
  <c r="M1136" i="60" l="1"/>
  <c r="I1137" i="60" s="1"/>
  <c r="K1136" i="60"/>
  <c r="J1136" i="60"/>
  <c r="P1135" i="60"/>
  <c r="L1135" i="60"/>
  <c r="P1136" i="60" l="1"/>
  <c r="L1136" i="60"/>
  <c r="K1137" i="60"/>
  <c r="J1137" i="60"/>
  <c r="M1137" i="60"/>
  <c r="I1138" i="60" s="1"/>
  <c r="L1137" i="60" l="1"/>
  <c r="P1137" i="60"/>
  <c r="K1138" i="60"/>
  <c r="M1138" i="60"/>
  <c r="I1139" i="60" s="1"/>
  <c r="J1138" i="60"/>
  <c r="J1139" i="60" l="1"/>
  <c r="M1139" i="60"/>
  <c r="I1140" i="60" s="1"/>
  <c r="K1139" i="60"/>
  <c r="L1138" i="60"/>
  <c r="P1138" i="60"/>
  <c r="M1140" i="60" l="1"/>
  <c r="I1141" i="60" s="1"/>
  <c r="K1140" i="60"/>
  <c r="J1140" i="60"/>
  <c r="P1139" i="60"/>
  <c r="L1139" i="60"/>
  <c r="P1140" i="60" l="1"/>
  <c r="L1140" i="60"/>
  <c r="M1141" i="60"/>
  <c r="I1142" i="60" s="1"/>
  <c r="K1141" i="60"/>
  <c r="J1141" i="60"/>
  <c r="M1142" i="60" l="1"/>
  <c r="I1143" i="60" s="1"/>
  <c r="K1142" i="60"/>
  <c r="J1142" i="60"/>
  <c r="P1141" i="60"/>
  <c r="L1141" i="60"/>
  <c r="P1142" i="60" l="1"/>
  <c r="L1142" i="60"/>
  <c r="M1143" i="60"/>
  <c r="I1144" i="60" s="1"/>
  <c r="J1143" i="60"/>
  <c r="K1143" i="60"/>
  <c r="P1143" i="60" l="1"/>
  <c r="L1143" i="60"/>
  <c r="K1144" i="60"/>
  <c r="J1144" i="60"/>
  <c r="M1144" i="60"/>
  <c r="I1145" i="60" s="1"/>
  <c r="L1144" i="60" l="1"/>
  <c r="P1144" i="60"/>
  <c r="K1145" i="60"/>
  <c r="M1145" i="60"/>
  <c r="I1146" i="60" s="1"/>
  <c r="J1145" i="60"/>
  <c r="J1146" i="60" l="1"/>
  <c r="K1146" i="60"/>
  <c r="M1146" i="60"/>
  <c r="I1147" i="60" s="1"/>
  <c r="P1145" i="60"/>
  <c r="L1145" i="60"/>
  <c r="M1147" i="60" l="1"/>
  <c r="I1148" i="60" s="1"/>
  <c r="K1147" i="60"/>
  <c r="J1147" i="60"/>
  <c r="P1146" i="60"/>
  <c r="L1146" i="60"/>
  <c r="P1147" i="60" l="1"/>
  <c r="L1147" i="60"/>
  <c r="M1148" i="60"/>
  <c r="I1149" i="60" s="1"/>
  <c r="K1148" i="60"/>
  <c r="J1148" i="60"/>
  <c r="L1148" i="60" l="1"/>
  <c r="P1148" i="60"/>
  <c r="M1149" i="60"/>
  <c r="I1150" i="60" s="1"/>
  <c r="K1149" i="60"/>
  <c r="J1149" i="60"/>
  <c r="P1149" i="60" l="1"/>
  <c r="L1149" i="60"/>
  <c r="M1150" i="60"/>
  <c r="I1151" i="60" s="1"/>
  <c r="K1150" i="60"/>
  <c r="J1150" i="60"/>
  <c r="K1151" i="60" l="1"/>
  <c r="J1151" i="60"/>
  <c r="M1151" i="60"/>
  <c r="I1152" i="60" s="1"/>
  <c r="L1150" i="60"/>
  <c r="P1150" i="60"/>
  <c r="K1152" i="60" l="1"/>
  <c r="M1152" i="60"/>
  <c r="I1153" i="60" s="1"/>
  <c r="J1152" i="60"/>
  <c r="L1151" i="60"/>
  <c r="P1151" i="60"/>
  <c r="P1152" i="60" l="1"/>
  <c r="L1152" i="60"/>
  <c r="J1153" i="60"/>
  <c r="M1153" i="60"/>
  <c r="I1154" i="60" s="1"/>
  <c r="K1153" i="60"/>
  <c r="M1154" i="60" l="1"/>
  <c r="I1155" i="60" s="1"/>
  <c r="K1154" i="60"/>
  <c r="J1154" i="60"/>
  <c r="L1153" i="60"/>
  <c r="P1153" i="60"/>
  <c r="P1154" i="60" l="1"/>
  <c r="L1154" i="60"/>
  <c r="M1155" i="60"/>
  <c r="I1156" i="60" s="1"/>
  <c r="K1155" i="60"/>
  <c r="J1155" i="60"/>
  <c r="M1156" i="60" l="1"/>
  <c r="I1157" i="60" s="1"/>
  <c r="K1156" i="60"/>
  <c r="J1156" i="60"/>
  <c r="P1155" i="60"/>
  <c r="L1155" i="60"/>
  <c r="P1156" i="60" l="1"/>
  <c r="L1156" i="60"/>
  <c r="M1157" i="60"/>
  <c r="I1158" i="60" s="1"/>
  <c r="K1157" i="60"/>
  <c r="J1157" i="60"/>
  <c r="P1157" i="60" l="1"/>
  <c r="L1157" i="60"/>
  <c r="K1158" i="60"/>
  <c r="J1158" i="60"/>
  <c r="M1158" i="60"/>
  <c r="I1159" i="60" s="1"/>
  <c r="K1159" i="60" l="1"/>
  <c r="J1159" i="60"/>
  <c r="M1159" i="60"/>
  <c r="I1160" i="60" s="1"/>
  <c r="L1158" i="60"/>
  <c r="P1158" i="60"/>
  <c r="J1160" i="60" l="1"/>
  <c r="M1160" i="60"/>
  <c r="I1161" i="60" s="1"/>
  <c r="K1160" i="60"/>
  <c r="L1159" i="60"/>
  <c r="P1159" i="60"/>
  <c r="M1161" i="60" l="1"/>
  <c r="I1162" i="60" s="1"/>
  <c r="K1161" i="60"/>
  <c r="J1161" i="60"/>
  <c r="L1160" i="60"/>
  <c r="P1160" i="60"/>
  <c r="P1161" i="60" l="1"/>
  <c r="L1161" i="60"/>
  <c r="K1162" i="60"/>
  <c r="J1162" i="60"/>
  <c r="M1162" i="60"/>
  <c r="I1163" i="60" s="1"/>
  <c r="L1162" i="60" l="1"/>
  <c r="M1163" i="60"/>
  <c r="I1164" i="60" s="1"/>
  <c r="K1163" i="60"/>
  <c r="J1163" i="60"/>
  <c r="M1164" i="60" l="1"/>
  <c r="I1165" i="60" s="1"/>
  <c r="K1164" i="60"/>
  <c r="J1164" i="60"/>
  <c r="P1163" i="60"/>
  <c r="L1163" i="60"/>
  <c r="P1162" i="60"/>
  <c r="P1164" i="60" l="1"/>
  <c r="L1164" i="60"/>
  <c r="K1165" i="60"/>
  <c r="J1165" i="60"/>
  <c r="M1165" i="60"/>
  <c r="I1166" i="60" s="1"/>
  <c r="K1166" i="60" l="1"/>
  <c r="M1166" i="60"/>
  <c r="I1167" i="60" s="1"/>
  <c r="J1166" i="60"/>
  <c r="L1165" i="60"/>
  <c r="P1165" i="60"/>
  <c r="P1166" i="60" l="1"/>
  <c r="L1166" i="60"/>
  <c r="J1167" i="60"/>
  <c r="M1167" i="60"/>
  <c r="I1168" i="60" s="1"/>
  <c r="K1167" i="60"/>
  <c r="P1167" i="60" l="1"/>
  <c r="L1167" i="60"/>
  <c r="M1168" i="60"/>
  <c r="I1169" i="60" s="1"/>
  <c r="K1168" i="60"/>
  <c r="J1168" i="60"/>
  <c r="P1168" i="60" l="1"/>
  <c r="L1168" i="60"/>
  <c r="M1169" i="60"/>
  <c r="I1170" i="60" s="1"/>
  <c r="K1169" i="60"/>
  <c r="J1169" i="60"/>
  <c r="M1170" i="60" l="1"/>
  <c r="I1171" i="60" s="1"/>
  <c r="K1170" i="60"/>
  <c r="J1170" i="60"/>
  <c r="P1169" i="60"/>
  <c r="L1169" i="60"/>
  <c r="P1170" i="60" l="1"/>
  <c r="L1170" i="60"/>
  <c r="M1171" i="60"/>
  <c r="I1172" i="60" s="1"/>
  <c r="J1171" i="60"/>
  <c r="K1171" i="60"/>
  <c r="P1171" i="60" l="1"/>
  <c r="L1171" i="60"/>
  <c r="K1172" i="60"/>
  <c r="J1172" i="60"/>
  <c r="M1172" i="60"/>
  <c r="I1173" i="60" s="1"/>
  <c r="K1173" i="60" l="1"/>
  <c r="J1173" i="60"/>
  <c r="M1173" i="60"/>
  <c r="I1174" i="60" s="1"/>
  <c r="L1172" i="60"/>
  <c r="P1172" i="60"/>
  <c r="J1174" i="60" l="1"/>
  <c r="M1174" i="60"/>
  <c r="I1175" i="60" s="1"/>
  <c r="K1174" i="60"/>
  <c r="P1173" i="60"/>
  <c r="L1173" i="60"/>
  <c r="M1175" i="60" l="1"/>
  <c r="I1176" i="60" s="1"/>
  <c r="K1175" i="60"/>
  <c r="J1175" i="60"/>
  <c r="P1174" i="60"/>
  <c r="L1174" i="60"/>
  <c r="P1175" i="60" l="1"/>
  <c r="L1175" i="60"/>
  <c r="M1176" i="60"/>
  <c r="I1177" i="60" s="1"/>
  <c r="K1176" i="60"/>
  <c r="J1176" i="60"/>
  <c r="M1177" i="60" l="1"/>
  <c r="I1178" i="60" s="1"/>
  <c r="K1177" i="60"/>
  <c r="J1177" i="60"/>
  <c r="P1176" i="60"/>
  <c r="L1176" i="60"/>
  <c r="P1177" i="60" l="1"/>
  <c r="L1177" i="60"/>
  <c r="M1178" i="60"/>
  <c r="I1179" i="60" s="1"/>
  <c r="K1178" i="60"/>
  <c r="J1178" i="60"/>
  <c r="K1179" i="60" l="1"/>
  <c r="J1179" i="60"/>
  <c r="M1179" i="60"/>
  <c r="I1180" i="60" s="1"/>
  <c r="L1178" i="60"/>
  <c r="P1178" i="60"/>
  <c r="L1179" i="60" l="1"/>
  <c r="K1180" i="60"/>
  <c r="M1180" i="60"/>
  <c r="I1181" i="60" s="1"/>
  <c r="J1180" i="60"/>
  <c r="L1180" i="60" l="1"/>
  <c r="P1180" i="60"/>
  <c r="P1179" i="60"/>
  <c r="J1181" i="60"/>
  <c r="K1181" i="60"/>
  <c r="M1181" i="60"/>
  <c r="I1182" i="60" s="1"/>
  <c r="M1182" i="60" l="1"/>
  <c r="I1183" i="60" s="1"/>
  <c r="K1182" i="60"/>
  <c r="J1182" i="60"/>
  <c r="L1181" i="60"/>
  <c r="P1181" i="60"/>
  <c r="P1182" i="60" l="1"/>
  <c r="L1182" i="60"/>
  <c r="K1183" i="60"/>
  <c r="J1183" i="60"/>
  <c r="M1183" i="60"/>
  <c r="I1184" i="60" s="1"/>
  <c r="P1183" i="60" l="1"/>
  <c r="L1183" i="60"/>
  <c r="M1184" i="60"/>
  <c r="I1185" i="60" s="1"/>
  <c r="K1184" i="60"/>
  <c r="J1184" i="60"/>
  <c r="M1185" i="60" l="1"/>
  <c r="I1186" i="60" s="1"/>
  <c r="K1185" i="60"/>
  <c r="J1185" i="60"/>
  <c r="P1184" i="60"/>
  <c r="L1184" i="60"/>
  <c r="L1185" i="60" l="1"/>
  <c r="P1185" i="60"/>
  <c r="K1186" i="60"/>
  <c r="J1186" i="60"/>
  <c r="M1186" i="60"/>
  <c r="I1187" i="60" s="1"/>
  <c r="K1187" i="60" l="1"/>
  <c r="M1187" i="60"/>
  <c r="I1188" i="60" s="1"/>
  <c r="J1187" i="60"/>
  <c r="L1186" i="60"/>
  <c r="P1186" i="60"/>
  <c r="L1187" i="60" l="1"/>
  <c r="P1187" i="60"/>
  <c r="J1188" i="60"/>
  <c r="M1188" i="60"/>
  <c r="I1189" i="60" s="1"/>
  <c r="K1188" i="60"/>
  <c r="P1188" i="60" l="1"/>
  <c r="L1188" i="60"/>
  <c r="M1189" i="60"/>
  <c r="I1190" i="60" s="1"/>
  <c r="K1189" i="60"/>
  <c r="J1189" i="60"/>
  <c r="K1190" i="60" l="1"/>
  <c r="M1190" i="60"/>
  <c r="I1191" i="60" s="1"/>
  <c r="J1190" i="60"/>
  <c r="P1189" i="60"/>
  <c r="L1189" i="60"/>
  <c r="P1190" i="60" l="1"/>
  <c r="L1190" i="60"/>
  <c r="M1191" i="60"/>
  <c r="I1192" i="60" s="1"/>
  <c r="K1191" i="60"/>
  <c r="J1191" i="60"/>
  <c r="P1191" i="60" l="1"/>
  <c r="L1191" i="60"/>
  <c r="M1192" i="60"/>
  <c r="I1193" i="60" s="1"/>
  <c r="J1192" i="60"/>
  <c r="K1192" i="60"/>
  <c r="L1192" i="60" l="1"/>
  <c r="P1192" i="60"/>
  <c r="K1193" i="60"/>
  <c r="J1193" i="60"/>
  <c r="M1193" i="60"/>
  <c r="I1194" i="60" s="1"/>
  <c r="L1193" i="60" l="1"/>
  <c r="P1193" i="60"/>
  <c r="K1194" i="60"/>
  <c r="M1194" i="60"/>
  <c r="I1195" i="60" s="1"/>
  <c r="J1194" i="60"/>
  <c r="J1195" i="60" l="1"/>
  <c r="M1195" i="60"/>
  <c r="I1196" i="60" s="1"/>
  <c r="K1195" i="60"/>
  <c r="P1194" i="60"/>
  <c r="L1194" i="60"/>
  <c r="M1196" i="60" l="1"/>
  <c r="I1197" i="60" s="1"/>
  <c r="K1196" i="60"/>
  <c r="J1196" i="60"/>
  <c r="P1195" i="60"/>
  <c r="L1195" i="60"/>
  <c r="P1196" i="60" l="1"/>
  <c r="L1196" i="60"/>
  <c r="M1197" i="60"/>
  <c r="I1198" i="60" s="1"/>
  <c r="K1197" i="60"/>
  <c r="J1197" i="60"/>
  <c r="M1198" i="60" l="1"/>
  <c r="I1199" i="60" s="1"/>
  <c r="K1198" i="60"/>
  <c r="J1198" i="60"/>
  <c r="L1197" i="60"/>
  <c r="P1197" i="60"/>
  <c r="P1198" i="60" l="1"/>
  <c r="L1198" i="60"/>
  <c r="M1199" i="60"/>
  <c r="I1200" i="60" s="1"/>
  <c r="J1199" i="60"/>
  <c r="K1199" i="60"/>
  <c r="L1199" i="60" l="1"/>
  <c r="P1199" i="60"/>
  <c r="K1200" i="60"/>
  <c r="J1200" i="60"/>
  <c r="M1200" i="60"/>
  <c r="I1201" i="60" s="1"/>
  <c r="L1200" i="60" l="1"/>
  <c r="P1200" i="60"/>
  <c r="K1201" i="60"/>
  <c r="M1201" i="60"/>
  <c r="I1202" i="60" s="1"/>
  <c r="J1201" i="60"/>
  <c r="P1201" i="60" l="1"/>
  <c r="L1201" i="60"/>
  <c r="J1202" i="60"/>
  <c r="M1202" i="60"/>
  <c r="I1203" i="60" s="1"/>
  <c r="K1202" i="60"/>
  <c r="M1203" i="60" l="1"/>
  <c r="I1204" i="60" s="1"/>
  <c r="K1203" i="60"/>
  <c r="J1203" i="60"/>
  <c r="P1202" i="60"/>
  <c r="L1202" i="60"/>
  <c r="P1203" i="60" l="1"/>
  <c r="L1203" i="60"/>
  <c r="M1204" i="60"/>
  <c r="I1205" i="60" s="1"/>
  <c r="K1204" i="60"/>
  <c r="J1204" i="60"/>
  <c r="P1204" i="60" l="1"/>
  <c r="L1204" i="60"/>
  <c r="M1205" i="60"/>
  <c r="I1206" i="60" s="1"/>
  <c r="K1205" i="60"/>
  <c r="J1205" i="60"/>
  <c r="P1205" i="60" l="1"/>
  <c r="L1205" i="60"/>
  <c r="M1206" i="60"/>
  <c r="I1207" i="60" s="1"/>
  <c r="K1206" i="60"/>
  <c r="J1206" i="60"/>
  <c r="L1206" i="60" l="1"/>
  <c r="K1207" i="60"/>
  <c r="J1207" i="60"/>
  <c r="M1207" i="60"/>
  <c r="I1208" i="60" s="1"/>
  <c r="K1208" i="60" l="1"/>
  <c r="J1208" i="60"/>
  <c r="M1208" i="60"/>
  <c r="I1209" i="60" s="1"/>
  <c r="L1207" i="60"/>
  <c r="P1207" i="60"/>
  <c r="P1206" i="60"/>
  <c r="J1209" i="60" l="1"/>
  <c r="M1209" i="60"/>
  <c r="I1210" i="60" s="1"/>
  <c r="K1209" i="60"/>
  <c r="L1208" i="60"/>
  <c r="P1208" i="60"/>
  <c r="M1210" i="60" l="1"/>
  <c r="I1211" i="60" s="1"/>
  <c r="K1210" i="60"/>
  <c r="J1210" i="60"/>
  <c r="L1209" i="60"/>
  <c r="P1209" i="60"/>
  <c r="P1210" i="60" l="1"/>
  <c r="L1210" i="60"/>
  <c r="K1211" i="60"/>
  <c r="J1211" i="60"/>
  <c r="M1211" i="60"/>
  <c r="I1212" i="60" s="1"/>
  <c r="M1212" i="60" l="1"/>
  <c r="I1213" i="60" s="1"/>
  <c r="K1212" i="60"/>
  <c r="J1212" i="60"/>
  <c r="L1211" i="60"/>
  <c r="P1211" i="60" l="1"/>
  <c r="P1212" i="60"/>
  <c r="L1212" i="60"/>
  <c r="M1213" i="60"/>
  <c r="I1214" i="60" s="1"/>
  <c r="J1213" i="60"/>
  <c r="K1213" i="60"/>
  <c r="P1213" i="60" l="1"/>
  <c r="L1213" i="60"/>
  <c r="K1214" i="60"/>
  <c r="J1214" i="60"/>
  <c r="M1214" i="60"/>
  <c r="I1215" i="60" s="1"/>
  <c r="L1214" i="60" l="1"/>
  <c r="P1214" i="60"/>
  <c r="K1215" i="60"/>
  <c r="M1215" i="60"/>
  <c r="I1216" i="60" s="1"/>
  <c r="J1215" i="60"/>
  <c r="P1215" i="60" l="1"/>
  <c r="L1215" i="60"/>
  <c r="J1216" i="60"/>
  <c r="M1216" i="60"/>
  <c r="I1217" i="60" s="1"/>
  <c r="K1216" i="60"/>
  <c r="M1217" i="60" l="1"/>
  <c r="I1218" i="60" s="1"/>
  <c r="K1217" i="60"/>
  <c r="J1217" i="60"/>
  <c r="P1216" i="60"/>
  <c r="L1216" i="60"/>
  <c r="P1217" i="60" l="1"/>
  <c r="L1217" i="60"/>
  <c r="K1218" i="60"/>
  <c r="M1218" i="60"/>
  <c r="I1219" i="60" s="1"/>
  <c r="J1218" i="60"/>
  <c r="M1219" i="60" l="1"/>
  <c r="I1220" i="60" s="1"/>
  <c r="K1219" i="60"/>
  <c r="J1219" i="60"/>
  <c r="L1218" i="60"/>
  <c r="P1218" i="60"/>
  <c r="P1219" i="60" l="1"/>
  <c r="L1219" i="60"/>
  <c r="M1220" i="60"/>
  <c r="I1221" i="60" s="1"/>
  <c r="J1220" i="60"/>
  <c r="K1220" i="60"/>
  <c r="P1220" i="60" l="1"/>
  <c r="L1220" i="60"/>
  <c r="K1221" i="60"/>
  <c r="J1221" i="60"/>
  <c r="M1221" i="60"/>
  <c r="I1222" i="60" s="1"/>
  <c r="L1221" i="60" l="1"/>
  <c r="P1221" i="60"/>
  <c r="K1222" i="60"/>
  <c r="J1222" i="60"/>
  <c r="M1222" i="60"/>
  <c r="I1223" i="60" s="1"/>
  <c r="J1223" i="60" l="1"/>
  <c r="M1223" i="60"/>
  <c r="I1224" i="60" s="1"/>
  <c r="K1223" i="60"/>
  <c r="L1222" i="60"/>
  <c r="P1222" i="60" l="1"/>
  <c r="M1224" i="60"/>
  <c r="I1225" i="60" s="1"/>
  <c r="K1224" i="60"/>
  <c r="J1224" i="60"/>
  <c r="P1223" i="60"/>
  <c r="L1223" i="60"/>
  <c r="M1225" i="60" l="1"/>
  <c r="I1226" i="60" s="1"/>
  <c r="J1225" i="60"/>
  <c r="K1225" i="60"/>
  <c r="P1224" i="60"/>
  <c r="L1224" i="60"/>
  <c r="P1225" i="60" l="1"/>
  <c r="L1225" i="60"/>
  <c r="K1226" i="60"/>
  <c r="M1226" i="60"/>
  <c r="I1227" i="60" s="1"/>
  <c r="J1226" i="60"/>
  <c r="M1227" i="60" l="1"/>
  <c r="I1228" i="60" s="1"/>
  <c r="K1227" i="60"/>
  <c r="J1227" i="60"/>
  <c r="P1226" i="60"/>
  <c r="L1226" i="60"/>
  <c r="L1227" i="60" l="1"/>
  <c r="P1227" i="60"/>
  <c r="K1228" i="60"/>
  <c r="J1228" i="60"/>
  <c r="M1228" i="60"/>
  <c r="I1229" i="60" s="1"/>
  <c r="K1229" i="60" l="1"/>
  <c r="J1229" i="60"/>
  <c r="M1229" i="60"/>
  <c r="I1230" i="60" s="1"/>
  <c r="L1228" i="60"/>
  <c r="P1228" i="60"/>
  <c r="J1230" i="60" l="1"/>
  <c r="K1230" i="60"/>
  <c r="M1230" i="60"/>
  <c r="I1231" i="60" s="1"/>
  <c r="P1229" i="60"/>
  <c r="L1229" i="60"/>
  <c r="M1231" i="60" l="1"/>
  <c r="I1232" i="60" s="1"/>
  <c r="K1231" i="60"/>
  <c r="J1231" i="60"/>
  <c r="L1230" i="60"/>
  <c r="P1230" i="60"/>
  <c r="P1231" i="60" l="1"/>
  <c r="L1231" i="60"/>
  <c r="K1232" i="60"/>
  <c r="M1232" i="60"/>
  <c r="I1233" i="60" s="1"/>
  <c r="J1232" i="60"/>
  <c r="M1233" i="60" l="1"/>
  <c r="I1234" i="60" s="1"/>
  <c r="K1233" i="60"/>
  <c r="J1233" i="60"/>
  <c r="P1232" i="60"/>
  <c r="L1232" i="60"/>
  <c r="P1233" i="60" l="1"/>
  <c r="L1233" i="60"/>
  <c r="M1234" i="60"/>
  <c r="I1235" i="60" s="1"/>
  <c r="K1234" i="60"/>
  <c r="J1234" i="60"/>
  <c r="K1235" i="60" l="1"/>
  <c r="J1235" i="60"/>
  <c r="M1235" i="60"/>
  <c r="I1236" i="60" s="1"/>
  <c r="P1234" i="60"/>
  <c r="L1234" i="60"/>
  <c r="K1236" i="60" l="1"/>
  <c r="M1236" i="60"/>
  <c r="I1237" i="60" s="1"/>
  <c r="J1236" i="60"/>
  <c r="L1235" i="60"/>
  <c r="P1235" i="60"/>
  <c r="L1236" i="60" l="1"/>
  <c r="P1236" i="60"/>
  <c r="J1237" i="60"/>
  <c r="M1237" i="60"/>
  <c r="I1238" i="60" s="1"/>
  <c r="K1237" i="60"/>
  <c r="P1237" i="60" l="1"/>
  <c r="L1237" i="60"/>
  <c r="M1238" i="60"/>
  <c r="I1239" i="60" s="1"/>
  <c r="K1238" i="60"/>
  <c r="J1238" i="60"/>
  <c r="M1239" i="60" l="1"/>
  <c r="I1240" i="60" s="1"/>
  <c r="K1239" i="60"/>
  <c r="J1239" i="60"/>
  <c r="P1238" i="60"/>
  <c r="L1238" i="60"/>
  <c r="P1239" i="60" l="1"/>
  <c r="L1239" i="60"/>
  <c r="M1240" i="60"/>
  <c r="I1241" i="60" s="1"/>
  <c r="K1240" i="60"/>
  <c r="J1240" i="60"/>
  <c r="M1241" i="60" l="1"/>
  <c r="I1242" i="60" s="1"/>
  <c r="J1241" i="60"/>
  <c r="K1241" i="60"/>
  <c r="P1240" i="60"/>
  <c r="L1240" i="60"/>
  <c r="P1241" i="60" l="1"/>
  <c r="L1241" i="60"/>
  <c r="K1242" i="60"/>
  <c r="J1242" i="60"/>
  <c r="M1242" i="60"/>
  <c r="I1243" i="60" s="1"/>
  <c r="L1242" i="60" l="1"/>
  <c r="P1242" i="60"/>
  <c r="K1243" i="60"/>
  <c r="M1243" i="60"/>
  <c r="I1244" i="60" s="1"/>
  <c r="J1243" i="60"/>
  <c r="P1243" i="60" l="1"/>
  <c r="L1243" i="60"/>
  <c r="J1244" i="60"/>
  <c r="K1244" i="60"/>
  <c r="M1244" i="60"/>
  <c r="I1245" i="60" s="1"/>
  <c r="P1244" i="60" l="1"/>
  <c r="L1244" i="60"/>
  <c r="M1245" i="60"/>
  <c r="I1246" i="60" s="1"/>
  <c r="K1245" i="60"/>
  <c r="J1245" i="60"/>
  <c r="M1246" i="60" l="1"/>
  <c r="I1247" i="60" s="1"/>
  <c r="K1246" i="60"/>
  <c r="J1246" i="60"/>
  <c r="P1245" i="60"/>
  <c r="L1245" i="60"/>
  <c r="L1246" i="60" l="1"/>
  <c r="P1246" i="60"/>
  <c r="K1247" i="60"/>
  <c r="M1247" i="60"/>
  <c r="I1248" i="60" s="1"/>
  <c r="J1247" i="60"/>
  <c r="P1247" i="60" l="1"/>
  <c r="L1247" i="60"/>
  <c r="M1248" i="60"/>
  <c r="I1249" i="60" s="1"/>
  <c r="K1248" i="60"/>
  <c r="J1248" i="60"/>
  <c r="K1249" i="60" l="1"/>
  <c r="J1249" i="60"/>
  <c r="M1249" i="60"/>
  <c r="I1250" i="60" s="1"/>
  <c r="P1248" i="60"/>
  <c r="L1248" i="60"/>
  <c r="K1250" i="60" l="1"/>
  <c r="M1250" i="60"/>
  <c r="I1251" i="60" s="1"/>
  <c r="J1250" i="60"/>
  <c r="L1249" i="60"/>
  <c r="P1249" i="60"/>
  <c r="P1250" i="60" l="1"/>
  <c r="L1250" i="60"/>
  <c r="J1251" i="60"/>
  <c r="M1251" i="60"/>
  <c r="I1252" i="60" s="1"/>
  <c r="K1251" i="60"/>
  <c r="M1252" i="60" l="1"/>
  <c r="I1253" i="60" s="1"/>
  <c r="K1252" i="60"/>
  <c r="J1252" i="60"/>
  <c r="L1251" i="60"/>
  <c r="P1251" i="60"/>
  <c r="P1252" i="60" l="1"/>
  <c r="L1252" i="60"/>
  <c r="M1253" i="60"/>
  <c r="I1254" i="60" s="1"/>
  <c r="K1253" i="60"/>
  <c r="J1253" i="60"/>
  <c r="M1254" i="60" l="1"/>
  <c r="I1255" i="60" s="1"/>
  <c r="K1254" i="60"/>
  <c r="J1254" i="60"/>
  <c r="P1253" i="60"/>
  <c r="L1253" i="60"/>
  <c r="P1254" i="60" l="1"/>
  <c r="L1254" i="60"/>
  <c r="M1255" i="60"/>
  <c r="I1256" i="60" s="1"/>
  <c r="K1255" i="60"/>
  <c r="J1255" i="60"/>
  <c r="K1256" i="60" l="1"/>
  <c r="J1256" i="60"/>
  <c r="M1256" i="60"/>
  <c r="I1257" i="60" s="1"/>
  <c r="L1255" i="60"/>
  <c r="P1255" i="60"/>
  <c r="K1257" i="60" l="1"/>
  <c r="J1257" i="60"/>
  <c r="M1257" i="60"/>
  <c r="I1258" i="60" s="1"/>
  <c r="L1256" i="60"/>
  <c r="P1256" i="60"/>
  <c r="J1258" i="60" l="1"/>
  <c r="M1258" i="60"/>
  <c r="I1259" i="60" s="1"/>
  <c r="K1258" i="60"/>
  <c r="L1257" i="60"/>
  <c r="P1257" i="60"/>
  <c r="M1259" i="60" l="1"/>
  <c r="I1260" i="60" s="1"/>
  <c r="K1259" i="60"/>
  <c r="J1259" i="60"/>
  <c r="P1258" i="60"/>
  <c r="L1258" i="60"/>
  <c r="P1259" i="60" l="1"/>
  <c r="L1259" i="60"/>
  <c r="K1260" i="60"/>
  <c r="J1260" i="60"/>
  <c r="M1260" i="60"/>
  <c r="I1261" i="60" s="1"/>
  <c r="K1261" i="60" l="1"/>
  <c r="M1261" i="60"/>
  <c r="I1262" i="60" s="1"/>
  <c r="J1261" i="60"/>
  <c r="L1260" i="60"/>
  <c r="P1260" i="60" l="1"/>
  <c r="P1261" i="60"/>
  <c r="L1261" i="60"/>
  <c r="M1262" i="60"/>
  <c r="I1263" i="60" s="1"/>
  <c r="J1262" i="60"/>
  <c r="K1262" i="60"/>
  <c r="P1262" i="60" l="1"/>
  <c r="L1262" i="60"/>
  <c r="K1263" i="60"/>
  <c r="J1263" i="60"/>
  <c r="M1263" i="60"/>
  <c r="I1264" i="60" s="1"/>
  <c r="L1263" i="60" l="1"/>
  <c r="P1263" i="60"/>
  <c r="K1264" i="60"/>
  <c r="M1264" i="60"/>
  <c r="I1265" i="60" s="1"/>
  <c r="J1264" i="60"/>
  <c r="P1264" i="60" l="1"/>
  <c r="L1264" i="60"/>
  <c r="J1265" i="60"/>
  <c r="M1265" i="60"/>
  <c r="I1266" i="60" s="1"/>
  <c r="K1265" i="60"/>
  <c r="M1266" i="60" l="1"/>
  <c r="I1267" i="60" s="1"/>
  <c r="K1266" i="60"/>
  <c r="J1266" i="60"/>
  <c r="P1265" i="60"/>
  <c r="L1265" i="60"/>
  <c r="P1266" i="60" l="1"/>
  <c r="L1266" i="60"/>
  <c r="M1267" i="60"/>
  <c r="I1268" i="60" s="1"/>
  <c r="K1267" i="60"/>
  <c r="J1267" i="60"/>
  <c r="P1267" i="60" l="1"/>
  <c r="L1267" i="60"/>
  <c r="K1268" i="60"/>
  <c r="M1268" i="60"/>
  <c r="I1269" i="60" s="1"/>
  <c r="J1268" i="60"/>
  <c r="P1268" i="60" l="1"/>
  <c r="L1268" i="60"/>
  <c r="M1269" i="60"/>
  <c r="I1270" i="60" s="1"/>
  <c r="J1269" i="60"/>
  <c r="K1269" i="60"/>
  <c r="P1269" i="60" l="1"/>
  <c r="L1269" i="60"/>
  <c r="K1270" i="60"/>
  <c r="J1270" i="60"/>
  <c r="M1270" i="60"/>
  <c r="I1271" i="60" s="1"/>
  <c r="K1271" i="60" l="1"/>
  <c r="M1271" i="60"/>
  <c r="I1272" i="60" s="1"/>
  <c r="J1271" i="60"/>
  <c r="L1270" i="60"/>
  <c r="P1270" i="60" l="1"/>
  <c r="P1271" i="60"/>
  <c r="L1271" i="60"/>
  <c r="J1272" i="60"/>
  <c r="M1272" i="60"/>
  <c r="I1273" i="60" s="1"/>
  <c r="K1272" i="60"/>
  <c r="M1273" i="60" l="1"/>
  <c r="I1274" i="60" s="1"/>
  <c r="K1273" i="60"/>
  <c r="J1273" i="60"/>
  <c r="P1272" i="60"/>
  <c r="L1272" i="60"/>
  <c r="P1273" i="60" l="1"/>
  <c r="L1273" i="60"/>
  <c r="M1274" i="60"/>
  <c r="I1275" i="60" s="1"/>
  <c r="K1274" i="60"/>
  <c r="J1274" i="60"/>
  <c r="M1275" i="60" l="1"/>
  <c r="I1276" i="60" s="1"/>
  <c r="K1275" i="60"/>
  <c r="J1275" i="60"/>
  <c r="P1274" i="60"/>
  <c r="L1274" i="60"/>
  <c r="P1275" i="60" l="1"/>
  <c r="L1275" i="60"/>
  <c r="M1276" i="60"/>
  <c r="I1277" i="60" s="1"/>
  <c r="K1276" i="60"/>
  <c r="J1276" i="60"/>
  <c r="K1277" i="60" l="1"/>
  <c r="J1277" i="60"/>
  <c r="M1277" i="60"/>
  <c r="I1278" i="60" s="1"/>
  <c r="L1276" i="60"/>
  <c r="P1276" i="60"/>
  <c r="K1278" i="60" l="1"/>
  <c r="M1278" i="60"/>
  <c r="I1279" i="60" s="1"/>
  <c r="J1278" i="60"/>
  <c r="L1277" i="60"/>
  <c r="P1277" i="60"/>
  <c r="L1278" i="60" l="1"/>
  <c r="P1278" i="60"/>
  <c r="J1279" i="60"/>
  <c r="K1279" i="60"/>
  <c r="M1279" i="60"/>
  <c r="I1280" i="60" s="1"/>
  <c r="M1280" i="60" l="1"/>
  <c r="I1281" i="60" s="1"/>
  <c r="K1280" i="60"/>
  <c r="J1280" i="60"/>
  <c r="L1279" i="60"/>
  <c r="P1279" i="60"/>
  <c r="P1280" i="60" l="1"/>
  <c r="L1280" i="60"/>
  <c r="M1281" i="60"/>
  <c r="I1282" i="60" s="1"/>
  <c r="K1281" i="60"/>
  <c r="J1281" i="60"/>
  <c r="P1281" i="60" l="1"/>
  <c r="L1281" i="60"/>
  <c r="K1282" i="60"/>
  <c r="M1282" i="60"/>
  <c r="I1283" i="60" s="1"/>
  <c r="J1282" i="60"/>
  <c r="P1282" i="60" l="1"/>
  <c r="L1282" i="60"/>
  <c r="M1283" i="60"/>
  <c r="I1284" i="60" s="1"/>
  <c r="K1283" i="60"/>
  <c r="J1283" i="60"/>
  <c r="K1284" i="60" l="1"/>
  <c r="J1284" i="60"/>
  <c r="M1284" i="60"/>
  <c r="I1285" i="60" s="1"/>
  <c r="P1283" i="60"/>
  <c r="L1283" i="60"/>
  <c r="K1285" i="60" l="1"/>
  <c r="M1285" i="60"/>
  <c r="I1286" i="60" s="1"/>
  <c r="J1285" i="60"/>
  <c r="L1284" i="60"/>
  <c r="P1284" i="60"/>
  <c r="P1285" i="60" l="1"/>
  <c r="L1285" i="60"/>
  <c r="J1286" i="60"/>
  <c r="M1286" i="60"/>
  <c r="I1287" i="60" s="1"/>
  <c r="K1286" i="60"/>
  <c r="M1287" i="60" l="1"/>
  <c r="I1288" i="60" s="1"/>
  <c r="K1287" i="60"/>
  <c r="J1287" i="60"/>
  <c r="P1286" i="60"/>
  <c r="L1286" i="60"/>
  <c r="P1287" i="60" l="1"/>
  <c r="L1287" i="60"/>
  <c r="K1288" i="60"/>
  <c r="M1288" i="60"/>
  <c r="I1289" i="60" s="1"/>
  <c r="J1288" i="60"/>
  <c r="P1288" i="60" l="1"/>
  <c r="L1288" i="60"/>
  <c r="M1289" i="60"/>
  <c r="I1290" i="60" s="1"/>
  <c r="K1289" i="60"/>
  <c r="J1289" i="60"/>
  <c r="M1290" i="60" l="1"/>
  <c r="I1291" i="60" s="1"/>
  <c r="J1290" i="60"/>
  <c r="K1290" i="60"/>
  <c r="P1289" i="60"/>
  <c r="L1289" i="60"/>
  <c r="P1290" i="60" l="1"/>
  <c r="L1290" i="60"/>
  <c r="K1291" i="60"/>
  <c r="J1291" i="60"/>
  <c r="M1291" i="60"/>
  <c r="I1292" i="60" s="1"/>
  <c r="K1292" i="60" l="1"/>
  <c r="M1292" i="60"/>
  <c r="I1293" i="60" s="1"/>
  <c r="J1292" i="60"/>
  <c r="L1291" i="60"/>
  <c r="P1291" i="60"/>
  <c r="P1292" i="60" l="1"/>
  <c r="L1292" i="60"/>
  <c r="J1293" i="60"/>
  <c r="M1293" i="60"/>
  <c r="I1294" i="60" s="1"/>
  <c r="K1293" i="60"/>
  <c r="M1294" i="60" l="1"/>
  <c r="I1295" i="60" s="1"/>
  <c r="K1294" i="60"/>
  <c r="J1294" i="60"/>
  <c r="P1293" i="60"/>
  <c r="L1293" i="60"/>
  <c r="P1294" i="60" l="1"/>
  <c r="L1294" i="60"/>
  <c r="M1295" i="60"/>
  <c r="I1296" i="60" s="1"/>
  <c r="K1295" i="60"/>
  <c r="J1295" i="60"/>
  <c r="K1296" i="60" l="1"/>
  <c r="M1296" i="60"/>
  <c r="I1297" i="60" s="1"/>
  <c r="J1296" i="60"/>
  <c r="L1295" i="60"/>
  <c r="P1295" i="60"/>
  <c r="P1296" i="60" l="1"/>
  <c r="L1296" i="60"/>
  <c r="M1297" i="60"/>
  <c r="I1298" i="60" s="1"/>
  <c r="K1297" i="60"/>
  <c r="J1297" i="60"/>
  <c r="P1297" i="60" l="1"/>
  <c r="L1297" i="60"/>
  <c r="K1298" i="60"/>
  <c r="J1298" i="60"/>
  <c r="M1298" i="60"/>
  <c r="I1299" i="60" s="1"/>
  <c r="L1298" i="60" l="1"/>
  <c r="P1298" i="60"/>
  <c r="K1299" i="60"/>
  <c r="M1299" i="60"/>
  <c r="I1300" i="60" s="1"/>
  <c r="J1299" i="60"/>
  <c r="P1299" i="60" l="1"/>
  <c r="L1299" i="60"/>
  <c r="J1300" i="60"/>
  <c r="K1300" i="60"/>
  <c r="M1300" i="60"/>
  <c r="I1301" i="60" s="1"/>
  <c r="P1300" i="60" l="1"/>
  <c r="L1300" i="60"/>
  <c r="M1301" i="60"/>
  <c r="I1302" i="60" s="1"/>
  <c r="J1301" i="60"/>
  <c r="K1301" i="60"/>
  <c r="M1302" i="60" l="1"/>
  <c r="I1303" i="60" s="1"/>
  <c r="K1302" i="60"/>
  <c r="J1302" i="60"/>
  <c r="P1301" i="60"/>
  <c r="L1301" i="60"/>
  <c r="P1302" i="60" l="1"/>
  <c r="L1302" i="60"/>
  <c r="M1303" i="60"/>
  <c r="I1304" i="60" s="1"/>
  <c r="K1303" i="60"/>
  <c r="J1303" i="60"/>
  <c r="P1303" i="60" l="1"/>
  <c r="L1303" i="60"/>
  <c r="M1304" i="60"/>
  <c r="I1305" i="60" s="1"/>
  <c r="K1304" i="60"/>
  <c r="J1304" i="60"/>
  <c r="L1304" i="60" l="1"/>
  <c r="P1304" i="60"/>
  <c r="K1305" i="60"/>
  <c r="J1305" i="60"/>
  <c r="M1305" i="60"/>
  <c r="I1306" i="60" s="1"/>
  <c r="L1305" i="60" l="1"/>
  <c r="P1305" i="60"/>
  <c r="K1306" i="60"/>
  <c r="J1306" i="60"/>
  <c r="M1306" i="60"/>
  <c r="I1307" i="60" s="1"/>
  <c r="L1306" i="60" l="1"/>
  <c r="P1306" i="60"/>
  <c r="J1307" i="60"/>
  <c r="M1307" i="60"/>
  <c r="I1308" i="60" s="1"/>
  <c r="K1307" i="60"/>
  <c r="M1308" i="60" l="1"/>
  <c r="I1309" i="60" s="1"/>
  <c r="J1308" i="60"/>
  <c r="K1308" i="60"/>
  <c r="L1307" i="60"/>
  <c r="P1307" i="60"/>
  <c r="P1308" i="60" l="1"/>
  <c r="L1308" i="60"/>
  <c r="K1309" i="60"/>
  <c r="J1309" i="60"/>
  <c r="M1309" i="60"/>
  <c r="I1310" i="60" s="1"/>
  <c r="P1309" i="60" l="1"/>
  <c r="L1309" i="60"/>
  <c r="M1310" i="60"/>
  <c r="I1311" i="60" s="1"/>
  <c r="K1310" i="60"/>
  <c r="J1310" i="60"/>
  <c r="P1310" i="60" l="1"/>
  <c r="L1310" i="60"/>
  <c r="M1311" i="60"/>
  <c r="I1312" i="60" s="1"/>
  <c r="K1311" i="60"/>
  <c r="J1311" i="60"/>
  <c r="K1312" i="60" l="1"/>
  <c r="J1312" i="60"/>
  <c r="M1312" i="60"/>
  <c r="I1313" i="60" s="1"/>
  <c r="P1311" i="60"/>
  <c r="L1311" i="60"/>
  <c r="K1313" i="60" l="1"/>
  <c r="M1313" i="60"/>
  <c r="I1314" i="60" s="1"/>
  <c r="J1313" i="60"/>
  <c r="L1312" i="60"/>
  <c r="P1312" i="60"/>
  <c r="P1313" i="60" l="1"/>
  <c r="L1313" i="60"/>
  <c r="J1314" i="60"/>
  <c r="M1314" i="60"/>
  <c r="I1315" i="60" s="1"/>
  <c r="K1314" i="60"/>
  <c r="M1315" i="60" l="1"/>
  <c r="I1316" i="60" s="1"/>
  <c r="K1315" i="60"/>
  <c r="J1315" i="60"/>
  <c r="P1314" i="60"/>
  <c r="L1314" i="60"/>
  <c r="P1315" i="60" l="1"/>
  <c r="L1315" i="60"/>
  <c r="M1316" i="60"/>
  <c r="I1317" i="60" s="1"/>
  <c r="K1316" i="60"/>
  <c r="J1316" i="60"/>
  <c r="L1316" i="60" l="1"/>
  <c r="P1316" i="60"/>
  <c r="K1317" i="60"/>
  <c r="M1317" i="60"/>
  <c r="I1318" i="60" s="1"/>
  <c r="J1317" i="60"/>
  <c r="P1317" i="60" l="1"/>
  <c r="L1317" i="60"/>
  <c r="M1318" i="60"/>
  <c r="I1319" i="60" s="1"/>
  <c r="J1318" i="60"/>
  <c r="K1318" i="60"/>
  <c r="P1318" i="60" l="1"/>
  <c r="L1318" i="60"/>
  <c r="K1319" i="60"/>
  <c r="J1319" i="60"/>
  <c r="M1319" i="60"/>
  <c r="I1320" i="60" s="1"/>
  <c r="K1320" i="60" l="1"/>
  <c r="J1320" i="60"/>
  <c r="M1320" i="60"/>
  <c r="I1321" i="60" s="1"/>
  <c r="L1319" i="60"/>
  <c r="P1319" i="60"/>
  <c r="J1321" i="60" l="1"/>
  <c r="M1321" i="60"/>
  <c r="I1322" i="60" s="1"/>
  <c r="K1321" i="60"/>
  <c r="P1320" i="60"/>
  <c r="L1320" i="60"/>
  <c r="M1322" i="60" l="1"/>
  <c r="I1323" i="60" s="1"/>
  <c r="K1322" i="60"/>
  <c r="J1322" i="60"/>
  <c r="P1321" i="60"/>
  <c r="L1321" i="60"/>
  <c r="P1322" i="60" l="1"/>
  <c r="L1322" i="60"/>
  <c r="M1323" i="60"/>
  <c r="I1324" i="60" s="1"/>
  <c r="K1323" i="60"/>
  <c r="J1323" i="60"/>
  <c r="P1323" i="60" l="1"/>
  <c r="L1323" i="60"/>
  <c r="M1324" i="60"/>
  <c r="I1325" i="60" s="1"/>
  <c r="K1324" i="60"/>
  <c r="J1324" i="60"/>
  <c r="M1325" i="60" l="1"/>
  <c r="I1326" i="60" s="1"/>
  <c r="K1325" i="60"/>
  <c r="J1325" i="60"/>
  <c r="P1324" i="60"/>
  <c r="L1324" i="60"/>
  <c r="L1325" i="60" l="1"/>
  <c r="P1325" i="60"/>
  <c r="K1326" i="60"/>
  <c r="J1326" i="60"/>
  <c r="M1326" i="60"/>
  <c r="I1327" i="60" s="1"/>
  <c r="L1326" i="60" l="1"/>
  <c r="P1326" i="60"/>
  <c r="K1327" i="60"/>
  <c r="M1327" i="60"/>
  <c r="I1328" i="60" s="1"/>
  <c r="J1327" i="60"/>
  <c r="L1327" i="60" l="1"/>
  <c r="P1327" i="60"/>
  <c r="J1328" i="60"/>
  <c r="K1328" i="60"/>
  <c r="M1328" i="60"/>
  <c r="I1329" i="60" s="1"/>
  <c r="L1328" i="60" l="1"/>
  <c r="P1328" i="60"/>
  <c r="M1329" i="60"/>
  <c r="I1330" i="60" s="1"/>
  <c r="K1329" i="60"/>
  <c r="J1329" i="60"/>
  <c r="M1330" i="60" l="1"/>
  <c r="I1331" i="60" s="1"/>
  <c r="J1330" i="60"/>
  <c r="K1330" i="60"/>
  <c r="P1329" i="60"/>
  <c r="L1329" i="60"/>
  <c r="P1330" i="60" l="1"/>
  <c r="L1330" i="60"/>
  <c r="M1331" i="60"/>
  <c r="I1332" i="60" s="1"/>
  <c r="K1331" i="60"/>
  <c r="J1331" i="60"/>
  <c r="M1332" i="60" l="1"/>
  <c r="I1333" i="60" s="1"/>
  <c r="K1332" i="60"/>
  <c r="J1332" i="60"/>
  <c r="P1331" i="60"/>
  <c r="L1331" i="60"/>
  <c r="P1332" i="60" l="1"/>
  <c r="L1332" i="60"/>
  <c r="K1333" i="60"/>
  <c r="J1333" i="60"/>
  <c r="M1333" i="60"/>
  <c r="I1334" i="60" s="1"/>
  <c r="K1334" i="60" l="1"/>
  <c r="M1334" i="60"/>
  <c r="I1335" i="60" s="1"/>
  <c r="J1334" i="60"/>
  <c r="L1333" i="60"/>
  <c r="P1333" i="60"/>
  <c r="L1334" i="60" l="1"/>
  <c r="P1334" i="60"/>
  <c r="J1335" i="60"/>
  <c r="M1335" i="60"/>
  <c r="I1336" i="60" s="1"/>
  <c r="K1335" i="60"/>
  <c r="M1336" i="60" l="1"/>
  <c r="I1337" i="60" s="1"/>
  <c r="K1336" i="60"/>
  <c r="J1336" i="60"/>
  <c r="P1335" i="60"/>
  <c r="L1335" i="60"/>
  <c r="P1336" i="60" l="1"/>
  <c r="L1336" i="60"/>
  <c r="K1337" i="60"/>
  <c r="M1337" i="60"/>
  <c r="I1338" i="60" s="1"/>
  <c r="J1337" i="60"/>
  <c r="P1337" i="60" l="1"/>
  <c r="L1337" i="60"/>
  <c r="K1338" i="60"/>
  <c r="M1338" i="60"/>
  <c r="I1339" i="60" s="1"/>
  <c r="J1338" i="60"/>
  <c r="P1338" i="60" l="1"/>
  <c r="L1338" i="60"/>
  <c r="M1339" i="60"/>
  <c r="I1340" i="60" s="1"/>
  <c r="J1339" i="60"/>
  <c r="K1339" i="60"/>
  <c r="P1339" i="60" l="1"/>
  <c r="L1339" i="60"/>
  <c r="K1340" i="60"/>
  <c r="J1340" i="60"/>
  <c r="M1340" i="60"/>
  <c r="I1341" i="60" s="1"/>
  <c r="K1341" i="60" l="1"/>
  <c r="M1341" i="60"/>
  <c r="I1342" i="60" s="1"/>
  <c r="J1341" i="60"/>
  <c r="L1340" i="60"/>
  <c r="P1340" i="60"/>
  <c r="P1341" i="60" l="1"/>
  <c r="L1341" i="60"/>
  <c r="J1342" i="60"/>
  <c r="M1342" i="60"/>
  <c r="I1343" i="60" s="1"/>
  <c r="K1342" i="60"/>
  <c r="M1343" i="60" l="1"/>
  <c r="I1344" i="60" s="1"/>
  <c r="K1343" i="60"/>
  <c r="J1343" i="60"/>
  <c r="P1342" i="60"/>
  <c r="L1342" i="60"/>
  <c r="P1343" i="60" l="1"/>
  <c r="L1343" i="60"/>
  <c r="M1344" i="60"/>
  <c r="I1345" i="60" s="1"/>
  <c r="K1344" i="60"/>
  <c r="J1344" i="60"/>
  <c r="L1344" i="60" l="1"/>
  <c r="P1344" i="60"/>
  <c r="M1345" i="60"/>
  <c r="I1346" i="60" s="1"/>
  <c r="K1345" i="60"/>
  <c r="J1345" i="60"/>
  <c r="M1346" i="60" l="1"/>
  <c r="I1347" i="60" s="1"/>
  <c r="K1346" i="60"/>
  <c r="J1346" i="60"/>
  <c r="P1345" i="60"/>
  <c r="L1345" i="60"/>
  <c r="P1346" i="60" l="1"/>
  <c r="L1346" i="60"/>
  <c r="K1347" i="60"/>
  <c r="J1347" i="60"/>
  <c r="M1347" i="60"/>
  <c r="I1348" i="60" s="1"/>
  <c r="L1347" i="60" l="1"/>
  <c r="P1347" i="60"/>
  <c r="K1348" i="60"/>
  <c r="M1348" i="60"/>
  <c r="I1349" i="60" s="1"/>
  <c r="J1348" i="60"/>
  <c r="P1348" i="60" l="1"/>
  <c r="L1348" i="60"/>
  <c r="J1349" i="60"/>
  <c r="M1349" i="60"/>
  <c r="I1350" i="60" s="1"/>
  <c r="K1349" i="60"/>
  <c r="M1350" i="60" l="1"/>
  <c r="I1351" i="60" s="1"/>
  <c r="K1350" i="60"/>
  <c r="J1350" i="60"/>
  <c r="P1349" i="60"/>
  <c r="L1349" i="60"/>
  <c r="P1350" i="60" l="1"/>
  <c r="L1350" i="60"/>
  <c r="M1351" i="60"/>
  <c r="I1352" i="60" s="1"/>
  <c r="K1351" i="60"/>
  <c r="J1351" i="60"/>
  <c r="P1351" i="60" l="1"/>
  <c r="L1351" i="60"/>
  <c r="K1352" i="60"/>
  <c r="M1352" i="60"/>
  <c r="I1353" i="60" s="1"/>
  <c r="J1352" i="60"/>
  <c r="P1352" i="60" l="1"/>
  <c r="L1352" i="60"/>
  <c r="M1353" i="60"/>
  <c r="I1354" i="60" s="1"/>
  <c r="K1353" i="60"/>
  <c r="J1353" i="60"/>
  <c r="K1354" i="60" l="1"/>
  <c r="J1354" i="60"/>
  <c r="M1354" i="60"/>
  <c r="I1355" i="60" s="1"/>
  <c r="L1353" i="60"/>
  <c r="P1353" i="60"/>
  <c r="K1355" i="60" l="1"/>
  <c r="J1355" i="60"/>
  <c r="M1355" i="60"/>
  <c r="I1356" i="60" s="1"/>
  <c r="L1354" i="60"/>
  <c r="P1354" i="60"/>
  <c r="J1356" i="60" l="1"/>
  <c r="M1356" i="60"/>
  <c r="I1357" i="60" s="1"/>
  <c r="K1356" i="60"/>
  <c r="L1355" i="60"/>
  <c r="P1355" i="60"/>
  <c r="M1357" i="60" l="1"/>
  <c r="I1358" i="60" s="1"/>
  <c r="K1357" i="60"/>
  <c r="J1357" i="60"/>
  <c r="L1356" i="60"/>
  <c r="P1356" i="60"/>
  <c r="P1357" i="60" l="1"/>
  <c r="L1357" i="60"/>
  <c r="K1358" i="60"/>
  <c r="J1358" i="60"/>
  <c r="M1358" i="60"/>
  <c r="I1359" i="60" s="1"/>
  <c r="P1358" i="60" l="1"/>
  <c r="L1358" i="60"/>
  <c r="M1359" i="60"/>
  <c r="I1360" i="60" s="1"/>
  <c r="K1359" i="60"/>
  <c r="J1359" i="60"/>
  <c r="P1359" i="60" l="1"/>
  <c r="L1359" i="60"/>
  <c r="M1360" i="60"/>
  <c r="I1361" i="60" s="1"/>
  <c r="K1360" i="60"/>
  <c r="J1360" i="60"/>
  <c r="K1361" i="60" l="1"/>
  <c r="J1361" i="60"/>
  <c r="M1361" i="60"/>
  <c r="I1362" i="60" s="1"/>
  <c r="P1360" i="60"/>
  <c r="L1360" i="60"/>
  <c r="K1362" i="60" l="1"/>
  <c r="M1362" i="60"/>
  <c r="I1363" i="60" s="1"/>
  <c r="J1362" i="60"/>
  <c r="L1361" i="60"/>
  <c r="P1361" i="60"/>
  <c r="P1362" i="60" l="1"/>
  <c r="L1362" i="60"/>
  <c r="J1363" i="60"/>
  <c r="M1363" i="60"/>
  <c r="I1364" i="60" s="1"/>
  <c r="K1363" i="60"/>
  <c r="M1364" i="60" l="1"/>
  <c r="I1365" i="60" s="1"/>
  <c r="K1364" i="60"/>
  <c r="J1364" i="60"/>
  <c r="P1363" i="60"/>
  <c r="L1363" i="60"/>
  <c r="P1364" i="60" l="1"/>
  <c r="L1364" i="60"/>
  <c r="M1365" i="60"/>
  <c r="I1366" i="60" s="1"/>
  <c r="K1365" i="60"/>
  <c r="J1365" i="60"/>
  <c r="L1365" i="60" l="1"/>
  <c r="P1365" i="60"/>
  <c r="M1366" i="60"/>
  <c r="I1367" i="60" s="1"/>
  <c r="K1366" i="60"/>
  <c r="J1366" i="60"/>
  <c r="M1367" i="60" l="1"/>
  <c r="I1368" i="60" s="1"/>
  <c r="K1367" i="60"/>
  <c r="J1367" i="60"/>
  <c r="P1366" i="60"/>
  <c r="L1366" i="60"/>
  <c r="P1367" i="60" l="1"/>
  <c r="L1367" i="60"/>
  <c r="K1368" i="60"/>
  <c r="J1368" i="60"/>
  <c r="M1368" i="60"/>
  <c r="I1369" i="60" s="1"/>
  <c r="L1368" i="60" l="1"/>
  <c r="P1368" i="60"/>
  <c r="K1369" i="60"/>
  <c r="M1369" i="60"/>
  <c r="I1370" i="60" s="1"/>
  <c r="J1369" i="60"/>
  <c r="P1369" i="60" l="1"/>
  <c r="L1369" i="60"/>
  <c r="J1370" i="60"/>
  <c r="M1370" i="60"/>
  <c r="I1371" i="60" s="1"/>
  <c r="K1370" i="60"/>
  <c r="M1371" i="60" l="1"/>
  <c r="I1372" i="60" s="1"/>
  <c r="K1371" i="60"/>
  <c r="J1371" i="60"/>
  <c r="P1370" i="60"/>
  <c r="L1370" i="60"/>
  <c r="P1371" i="60" l="1"/>
  <c r="L1371" i="60"/>
  <c r="M1372" i="60"/>
  <c r="I1373" i="60" s="1"/>
  <c r="J1372" i="60"/>
  <c r="K1372" i="60"/>
  <c r="L1372" i="60" l="1"/>
  <c r="P1372" i="60"/>
  <c r="M1373" i="60"/>
  <c r="I1374" i="60" s="1"/>
  <c r="K1373" i="60"/>
  <c r="J1373" i="60"/>
  <c r="M1374" i="60" l="1"/>
  <c r="I1375" i="60" s="1"/>
  <c r="K1374" i="60"/>
  <c r="J1374" i="60"/>
  <c r="P1373" i="60"/>
  <c r="L1373" i="60"/>
  <c r="L1374" i="60" l="1"/>
  <c r="P1374" i="60"/>
  <c r="K1375" i="60"/>
  <c r="J1375" i="60"/>
  <c r="M1375" i="60"/>
  <c r="I1376" i="60" s="1"/>
  <c r="L1375" i="60" l="1"/>
  <c r="P1375" i="60"/>
  <c r="K1376" i="60"/>
  <c r="M1376" i="60"/>
  <c r="I1377" i="60" s="1"/>
  <c r="J1376" i="60"/>
  <c r="J1377" i="60" l="1"/>
  <c r="K1377" i="60"/>
  <c r="M1377" i="60"/>
  <c r="I1378" i="60" s="1"/>
  <c r="L1376" i="60"/>
  <c r="P1376" i="60"/>
  <c r="M1378" i="60" l="1"/>
  <c r="I1379" i="60" s="1"/>
  <c r="K1378" i="60"/>
  <c r="J1378" i="60"/>
  <c r="L1377" i="60"/>
  <c r="P1377" i="60"/>
  <c r="P1378" i="60" l="1"/>
  <c r="L1378" i="60"/>
  <c r="J1379" i="60"/>
  <c r="M1379" i="60"/>
  <c r="I1380" i="60" s="1"/>
  <c r="K1379" i="60"/>
  <c r="M1380" i="60" l="1"/>
  <c r="I1381" i="60" s="1"/>
  <c r="K1380" i="60"/>
  <c r="J1380" i="60"/>
  <c r="P1379" i="60"/>
  <c r="L1379" i="60"/>
  <c r="P1380" i="60" l="1"/>
  <c r="L1380" i="60"/>
  <c r="M1381" i="60"/>
  <c r="I1382" i="60" s="1"/>
  <c r="K1381" i="60"/>
  <c r="J1381" i="60"/>
  <c r="P1381" i="60" l="1"/>
  <c r="L1381" i="60"/>
  <c r="K1382" i="60"/>
  <c r="J1382" i="60"/>
  <c r="M1382" i="60"/>
  <c r="I1383" i="60" s="1"/>
  <c r="K1383" i="60" l="1"/>
  <c r="M1383" i="60"/>
  <c r="I1384" i="60" s="1"/>
  <c r="J1383" i="60"/>
  <c r="L1382" i="60"/>
  <c r="P1382" i="60"/>
  <c r="P1383" i="60" l="1"/>
  <c r="L1383" i="60"/>
  <c r="J1384" i="60"/>
  <c r="M1384" i="60"/>
  <c r="I1385" i="60" s="1"/>
  <c r="K1384" i="60"/>
  <c r="M1385" i="60" l="1"/>
  <c r="I1386" i="60" s="1"/>
  <c r="K1385" i="60"/>
  <c r="J1385" i="60"/>
  <c r="P1384" i="60"/>
  <c r="L1384" i="60"/>
  <c r="P1385" i="60" l="1"/>
  <c r="L1385" i="60"/>
  <c r="K1386" i="60"/>
  <c r="J1386" i="60"/>
  <c r="M1386" i="60"/>
  <c r="I1387" i="60" s="1"/>
  <c r="P1386" i="60" l="1"/>
  <c r="L1386" i="60"/>
  <c r="K1387" i="60"/>
  <c r="M1387" i="60"/>
  <c r="I1388" i="60" s="1"/>
  <c r="J1387" i="60"/>
  <c r="P1387" i="60" l="1"/>
  <c r="L1387" i="60"/>
  <c r="M1388" i="60"/>
  <c r="I1389" i="60" s="1"/>
  <c r="J1388" i="60"/>
  <c r="K1388" i="60"/>
  <c r="P1388" i="60" l="1"/>
  <c r="L1388" i="60"/>
  <c r="K1389" i="60"/>
  <c r="J1389" i="60"/>
  <c r="M1389" i="60"/>
  <c r="I1390" i="60" s="1"/>
  <c r="L1389" i="60" l="1"/>
  <c r="P1389" i="60"/>
  <c r="K1390" i="60"/>
  <c r="M1390" i="60"/>
  <c r="I1391" i="60" s="1"/>
  <c r="J1390" i="60"/>
  <c r="P1390" i="60" l="1"/>
  <c r="L1390" i="60"/>
  <c r="J1391" i="60"/>
  <c r="M1391" i="60"/>
  <c r="I1392" i="60" s="1"/>
  <c r="K1391" i="60"/>
  <c r="M1392" i="60" l="1"/>
  <c r="I1393" i="60" s="1"/>
  <c r="K1392" i="60"/>
  <c r="J1392" i="60"/>
  <c r="P1391" i="60"/>
  <c r="L1391" i="60"/>
  <c r="P1392" i="60" l="1"/>
  <c r="L1392" i="60"/>
  <c r="M1393" i="60"/>
  <c r="I1394" i="60" s="1"/>
  <c r="K1393" i="60"/>
  <c r="J1393" i="60"/>
  <c r="L1393" i="60" l="1"/>
  <c r="P1393" i="60"/>
  <c r="K1394" i="60"/>
  <c r="M1394" i="60"/>
  <c r="I1395" i="60" s="1"/>
  <c r="J1394" i="60"/>
  <c r="P1394" i="60" l="1"/>
  <c r="L1394" i="60"/>
  <c r="M1395" i="60"/>
  <c r="I1396" i="60" s="1"/>
  <c r="J1395" i="60"/>
  <c r="K1395" i="60"/>
  <c r="L1395" i="60" l="1"/>
  <c r="P1395" i="60"/>
  <c r="K1396" i="60"/>
  <c r="J1396" i="60"/>
  <c r="M1396" i="60"/>
  <c r="I1397" i="60" s="1"/>
  <c r="L1396" i="60" l="1"/>
  <c r="P1396" i="60"/>
  <c r="K1397" i="60"/>
  <c r="M1397" i="60"/>
  <c r="I1398" i="60" s="1"/>
  <c r="J1397" i="60"/>
  <c r="P1397" i="60" l="1"/>
  <c r="L1397" i="60"/>
  <c r="J1398" i="60"/>
  <c r="K1398" i="60"/>
  <c r="M1398" i="60"/>
  <c r="I1399" i="60" s="1"/>
  <c r="L1398" i="60" l="1"/>
  <c r="P1398" i="60"/>
  <c r="M1399" i="60"/>
  <c r="I1400" i="60" s="1"/>
  <c r="J1399" i="60"/>
  <c r="K1399" i="60"/>
  <c r="P1399" i="60" l="1"/>
  <c r="L1399" i="60"/>
  <c r="M1400" i="60"/>
  <c r="I1401" i="60" s="1"/>
  <c r="K1400" i="60"/>
  <c r="J1400" i="60"/>
  <c r="P1400" i="60" l="1"/>
  <c r="L1400" i="60"/>
  <c r="K1401" i="60"/>
  <c r="M1401" i="60"/>
  <c r="I1402" i="60" s="1"/>
  <c r="J1401" i="60"/>
  <c r="P1401" i="60" l="1"/>
  <c r="L1401" i="60"/>
  <c r="M1402" i="60"/>
  <c r="I1403" i="60" s="1"/>
  <c r="K1402" i="60"/>
  <c r="J1402" i="60"/>
  <c r="P1402" i="60" l="1"/>
  <c r="L1402" i="60"/>
  <c r="K1403" i="60"/>
  <c r="J1403" i="60"/>
  <c r="M1403" i="60"/>
  <c r="I1404" i="60" s="1"/>
  <c r="K1404" i="60" l="1"/>
  <c r="J1404" i="60"/>
  <c r="M1404" i="60"/>
  <c r="I1405" i="60" s="1"/>
  <c r="L1403" i="60"/>
  <c r="P1403" i="60"/>
  <c r="J1405" i="60" l="1"/>
  <c r="K1405" i="60"/>
  <c r="M1405" i="60"/>
  <c r="I1406" i="60" s="1"/>
  <c r="L1404" i="60"/>
  <c r="P1404" i="60"/>
  <c r="M1406" i="60" l="1"/>
  <c r="I1407" i="60" s="1"/>
  <c r="K1406" i="60"/>
  <c r="J1406" i="60"/>
  <c r="L1405" i="60"/>
  <c r="P1405" i="60"/>
  <c r="P1406" i="60" l="1"/>
  <c r="L1406" i="60"/>
  <c r="K1407" i="60"/>
  <c r="J1407" i="60"/>
  <c r="M1407" i="60"/>
  <c r="I1408" i="60" s="1"/>
  <c r="P1407" i="60" l="1"/>
  <c r="L1407" i="60"/>
  <c r="M1408" i="60"/>
  <c r="I1409" i="60" s="1"/>
  <c r="K1408" i="60"/>
  <c r="J1408" i="60"/>
  <c r="P1408" i="60" l="1"/>
  <c r="L1408" i="60"/>
  <c r="M1409" i="60"/>
  <c r="I1410" i="60" s="1"/>
  <c r="K1409" i="60"/>
  <c r="J1409" i="60"/>
  <c r="P1409" i="60" l="1"/>
  <c r="L1409" i="60"/>
  <c r="K1410" i="60"/>
  <c r="J1410" i="60"/>
  <c r="M1410" i="60"/>
  <c r="I1411" i="60" s="1"/>
  <c r="K1411" i="60" l="1"/>
  <c r="M1411" i="60"/>
  <c r="I1412" i="60" s="1"/>
  <c r="J1411" i="60"/>
  <c r="L1410" i="60"/>
  <c r="P1410" i="60"/>
  <c r="P1411" i="60" l="1"/>
  <c r="L1411" i="60"/>
  <c r="J1412" i="60"/>
  <c r="M1412" i="60"/>
  <c r="I1413" i="60" s="1"/>
  <c r="K1412" i="60"/>
  <c r="M1413" i="60" l="1"/>
  <c r="I1414" i="60" s="1"/>
  <c r="J1413" i="60"/>
  <c r="K1413" i="60"/>
  <c r="P1412" i="60"/>
  <c r="L1412" i="60"/>
  <c r="P1413" i="60" l="1"/>
  <c r="L1413" i="60"/>
  <c r="K1414" i="60"/>
  <c r="M1414" i="60"/>
  <c r="I1415" i="60" s="1"/>
  <c r="J1414" i="60"/>
  <c r="L1414" i="60" l="1"/>
  <c r="P1414" i="60"/>
  <c r="M1415" i="60"/>
  <c r="I1416" i="60" s="1"/>
  <c r="K1415" i="60"/>
  <c r="J1415" i="60"/>
  <c r="M1416" i="60" l="1"/>
  <c r="I1417" i="60" s="1"/>
  <c r="J1416" i="60"/>
  <c r="K1416" i="60"/>
  <c r="P1415" i="60"/>
  <c r="L1415" i="60"/>
  <c r="P1416" i="60" l="1"/>
  <c r="L1416" i="60"/>
  <c r="K1417" i="60"/>
  <c r="J1417" i="60"/>
  <c r="M1417" i="60"/>
  <c r="I1418" i="60" s="1"/>
  <c r="K1418" i="60" l="1"/>
  <c r="M1418" i="60"/>
  <c r="I1419" i="60" s="1"/>
  <c r="J1418" i="60"/>
  <c r="L1417" i="60"/>
  <c r="P1417" i="60"/>
  <c r="P1418" i="60" l="1"/>
  <c r="L1418" i="60"/>
  <c r="J1419" i="60"/>
  <c r="M1419" i="60"/>
  <c r="I1420" i="60" s="1"/>
  <c r="K1419" i="60"/>
  <c r="M1420" i="60" l="1"/>
  <c r="I1421" i="60" s="1"/>
  <c r="K1420" i="60"/>
  <c r="J1420" i="60"/>
  <c r="P1419" i="60"/>
  <c r="L1419" i="60"/>
  <c r="P1420" i="60" l="1"/>
  <c r="L1420" i="60"/>
  <c r="M1421" i="60"/>
  <c r="I1422" i="60" s="1"/>
  <c r="K1421" i="60"/>
  <c r="J1421" i="60"/>
  <c r="P1421" i="60" l="1"/>
  <c r="L1421" i="60"/>
  <c r="M1422" i="60"/>
  <c r="I1423" i="60" s="1"/>
  <c r="K1422" i="60"/>
  <c r="J1422" i="60"/>
  <c r="P1422" i="60" l="1"/>
  <c r="L1422" i="60"/>
  <c r="M1423" i="60"/>
  <c r="I1424" i="60" s="1"/>
  <c r="K1423" i="60"/>
  <c r="J1423" i="60"/>
  <c r="L1423" i="60" l="1"/>
  <c r="P1423" i="60"/>
  <c r="K1424" i="60"/>
  <c r="J1424" i="60"/>
  <c r="M1424" i="60"/>
  <c r="I1425" i="60" s="1"/>
  <c r="L1424" i="60" l="1"/>
  <c r="P1424" i="60"/>
  <c r="K1425" i="60"/>
  <c r="M1425" i="60"/>
  <c r="I1426" i="60" s="1"/>
  <c r="J1425" i="60"/>
  <c r="J1426" i="60" l="1"/>
  <c r="K1426" i="60"/>
  <c r="M1426" i="60"/>
  <c r="I1427" i="60" s="1"/>
  <c r="L1425" i="60"/>
  <c r="P1425" i="60"/>
  <c r="M1427" i="60" l="1"/>
  <c r="I1428" i="60" s="1"/>
  <c r="K1427" i="60"/>
  <c r="J1427" i="60"/>
  <c r="L1426" i="60"/>
  <c r="P1426" i="60"/>
  <c r="P1427" i="60" l="1"/>
  <c r="L1427" i="60"/>
  <c r="M1428" i="60"/>
  <c r="I1429" i="60" s="1"/>
  <c r="K1428" i="60"/>
  <c r="J1428" i="60"/>
  <c r="P1428" i="60" l="1"/>
  <c r="L1428" i="60"/>
  <c r="M1429" i="60"/>
  <c r="I1430" i="60" s="1"/>
  <c r="K1429" i="60"/>
  <c r="J1429" i="60"/>
  <c r="P1429" i="60" l="1"/>
  <c r="L1429" i="60"/>
  <c r="M1430" i="60"/>
  <c r="I1431" i="60" s="1"/>
  <c r="K1430" i="60"/>
  <c r="J1430" i="60"/>
  <c r="P1430" i="60" l="1"/>
  <c r="L1430" i="60"/>
  <c r="K1431" i="60"/>
  <c r="J1431" i="60"/>
  <c r="M1431" i="60"/>
  <c r="I1432" i="60" s="1"/>
  <c r="K1432" i="60" l="1"/>
  <c r="J1432" i="60"/>
  <c r="M1432" i="60"/>
  <c r="I1433" i="60" s="1"/>
  <c r="L1431" i="60"/>
  <c r="P1431" i="60"/>
  <c r="J1433" i="60" l="1"/>
  <c r="M1433" i="60"/>
  <c r="I1434" i="60" s="1"/>
  <c r="K1433" i="60"/>
  <c r="L1432" i="60"/>
  <c r="P1432" i="60"/>
  <c r="M1434" i="60" l="1"/>
  <c r="I1435" i="60" s="1"/>
  <c r="K1434" i="60"/>
  <c r="J1434" i="60"/>
  <c r="P1433" i="60"/>
  <c r="L1433" i="60"/>
  <c r="P1434" i="60" l="1"/>
  <c r="L1434" i="60"/>
  <c r="K1435" i="60"/>
  <c r="M1435" i="60"/>
  <c r="I1436" i="60" s="1"/>
  <c r="J1435" i="60"/>
  <c r="P1435" i="60" l="1"/>
  <c r="L1435" i="60"/>
  <c r="M1436" i="60"/>
  <c r="I1437" i="60" s="1"/>
  <c r="K1436" i="60"/>
  <c r="J1436" i="60"/>
  <c r="P1436" i="60" l="1"/>
  <c r="L1436" i="60"/>
  <c r="M1437" i="60"/>
  <c r="I1438" i="60" s="1"/>
  <c r="J1437" i="60"/>
  <c r="K1437" i="60"/>
  <c r="P1437" i="60" l="1"/>
  <c r="L1437" i="60"/>
  <c r="K1438" i="60"/>
  <c r="J1438" i="60"/>
  <c r="M1438" i="60"/>
  <c r="I1439" i="60" s="1"/>
  <c r="K1439" i="60" l="1"/>
  <c r="M1439" i="60"/>
  <c r="I1440" i="60" s="1"/>
  <c r="J1439" i="60"/>
  <c r="L1438" i="60"/>
  <c r="P1438" i="60"/>
  <c r="P1439" i="60" l="1"/>
  <c r="L1439" i="60"/>
  <c r="J1440" i="60"/>
  <c r="M1440" i="60"/>
  <c r="I1441" i="60" s="1"/>
  <c r="K1440" i="60"/>
  <c r="M1441" i="60" l="1"/>
  <c r="I1442" i="60" s="1"/>
  <c r="K1441" i="60"/>
  <c r="J1441" i="60"/>
  <c r="P1440" i="60"/>
  <c r="L1440" i="60"/>
  <c r="P1441" i="60" l="1"/>
  <c r="L1441" i="60"/>
  <c r="M1442" i="60"/>
  <c r="I1443" i="60" s="1"/>
  <c r="K1442" i="60"/>
  <c r="J1442" i="60"/>
  <c r="L1442" i="60" l="1"/>
  <c r="P1442" i="60"/>
  <c r="K1443" i="60"/>
  <c r="M1443" i="60"/>
  <c r="I1444" i="60" s="1"/>
  <c r="J1443" i="60"/>
  <c r="P1443" i="60" l="1"/>
  <c r="L1443" i="60"/>
  <c r="M1444" i="60"/>
  <c r="I1445" i="60" s="1"/>
  <c r="K1444" i="60"/>
  <c r="J1444" i="60"/>
  <c r="P1444" i="60" l="1"/>
  <c r="L1444" i="60"/>
  <c r="K1445" i="60"/>
  <c r="J1445" i="60"/>
  <c r="M1445" i="60"/>
  <c r="I1446" i="60" s="1"/>
  <c r="K1446" i="60" l="1"/>
  <c r="M1446" i="60"/>
  <c r="I1447" i="60" s="1"/>
  <c r="J1446" i="60"/>
  <c r="L1445" i="60"/>
  <c r="P1445" i="60"/>
  <c r="P1446" i="60" l="1"/>
  <c r="L1446" i="60"/>
  <c r="J1447" i="60"/>
  <c r="K1447" i="60"/>
  <c r="M1447" i="60"/>
  <c r="I1448" i="60" s="1"/>
  <c r="L1447" i="60" l="1"/>
  <c r="P1447" i="60"/>
  <c r="M1448" i="60"/>
  <c r="I1449" i="60" s="1"/>
  <c r="K1448" i="60"/>
  <c r="J1448" i="60"/>
  <c r="M1449" i="60" l="1"/>
  <c r="I1450" i="60" s="1"/>
  <c r="K1449" i="60"/>
  <c r="J1449" i="60"/>
  <c r="P1448" i="60"/>
  <c r="L1448" i="60"/>
  <c r="P1449" i="60" l="1"/>
  <c r="L1449" i="60"/>
  <c r="M1450" i="60"/>
  <c r="I1451" i="60" s="1"/>
  <c r="K1450" i="60"/>
  <c r="J1450" i="60"/>
  <c r="P1450" i="60" l="1"/>
  <c r="L1450" i="60"/>
  <c r="M1451" i="60"/>
  <c r="I1452" i="60" s="1"/>
  <c r="K1451" i="60"/>
  <c r="J1451" i="60"/>
  <c r="L1451" i="60" l="1"/>
  <c r="P1451" i="60"/>
  <c r="K1452" i="60"/>
  <c r="J1452" i="60"/>
  <c r="M1452" i="60"/>
  <c r="I1453" i="60" s="1"/>
  <c r="L1452" i="60" l="1"/>
  <c r="P1452" i="60"/>
  <c r="K1453" i="60"/>
  <c r="J1453" i="60"/>
  <c r="M1453" i="60"/>
  <c r="I1454" i="60" s="1"/>
  <c r="L1453" i="60" l="1"/>
  <c r="P1453" i="60"/>
  <c r="J1454" i="60"/>
  <c r="K1454" i="60"/>
  <c r="M1454" i="60"/>
  <c r="I1455" i="60" s="1"/>
  <c r="L1454" i="60" l="1"/>
  <c r="P1454" i="60"/>
  <c r="M1455" i="60"/>
  <c r="I1456" i="60" s="1"/>
  <c r="K1455" i="60"/>
  <c r="J1455" i="60"/>
  <c r="K1456" i="60" l="1"/>
  <c r="J1456" i="60"/>
  <c r="M1456" i="60"/>
  <c r="I1457" i="60" s="1"/>
  <c r="P1455" i="60"/>
  <c r="L1455" i="60"/>
  <c r="M1457" i="60" l="1"/>
  <c r="I1458" i="60" s="1"/>
  <c r="K1457" i="60"/>
  <c r="J1457" i="60"/>
  <c r="P1456" i="60"/>
  <c r="L1456" i="60"/>
  <c r="P1457" i="60" l="1"/>
  <c r="L1457" i="60"/>
  <c r="M1458" i="60"/>
  <c r="I1459" i="60" s="1"/>
  <c r="K1458" i="60"/>
  <c r="J1458" i="60"/>
  <c r="P1458" i="60" l="1"/>
  <c r="L1458" i="60"/>
  <c r="K1459" i="60"/>
  <c r="J1459" i="60"/>
  <c r="M1459" i="60"/>
  <c r="I1460" i="60" s="1"/>
  <c r="L1459" i="60" l="1"/>
  <c r="P1459" i="60"/>
  <c r="K1460" i="60"/>
  <c r="M1460" i="60"/>
  <c r="I1461" i="60" s="1"/>
  <c r="J1460" i="60"/>
  <c r="P1460" i="60" l="1"/>
  <c r="L1460" i="60"/>
  <c r="J1461" i="60"/>
  <c r="M1461" i="60"/>
  <c r="I1462" i="60" s="1"/>
  <c r="K1461" i="60"/>
  <c r="M1462" i="60" l="1"/>
  <c r="I1463" i="60" s="1"/>
  <c r="K1462" i="60"/>
  <c r="J1462" i="60"/>
  <c r="P1461" i="60"/>
  <c r="L1461" i="60"/>
  <c r="P1462" i="60" l="1"/>
  <c r="L1462" i="60"/>
  <c r="M1463" i="60"/>
  <c r="I1464" i="60" s="1"/>
  <c r="K1463" i="60"/>
  <c r="J1463" i="60"/>
  <c r="L1463" i="60" l="1"/>
  <c r="P1463" i="60"/>
  <c r="M1464" i="60"/>
  <c r="I1465" i="60" s="1"/>
  <c r="K1464" i="60"/>
  <c r="J1464" i="60"/>
  <c r="M1465" i="60" l="1"/>
  <c r="I1466" i="60" s="1"/>
  <c r="J1465" i="60"/>
  <c r="K1465" i="60"/>
  <c r="P1464" i="60"/>
  <c r="L1464" i="60"/>
  <c r="P1465" i="60" l="1"/>
  <c r="L1465" i="60"/>
  <c r="K1466" i="60"/>
  <c r="J1466" i="60"/>
  <c r="M1466" i="60"/>
  <c r="I1467" i="60" s="1"/>
  <c r="K1467" i="60" l="1"/>
  <c r="M1467" i="60"/>
  <c r="I1468" i="60" s="1"/>
  <c r="J1467" i="60"/>
  <c r="L1466" i="60"/>
  <c r="P1466" i="60"/>
  <c r="P1467" i="60" l="1"/>
  <c r="L1467" i="60"/>
  <c r="J1468" i="60"/>
  <c r="M1468" i="60"/>
  <c r="I1469" i="60" s="1"/>
  <c r="K1468" i="60"/>
  <c r="M1469" i="60" l="1"/>
  <c r="I1470" i="60" s="1"/>
  <c r="K1469" i="60"/>
  <c r="J1469" i="60"/>
  <c r="P1468" i="60"/>
  <c r="L1468" i="60"/>
  <c r="P1469" i="60" l="1"/>
  <c r="L1469" i="60"/>
  <c r="M1470" i="60"/>
  <c r="I1471" i="60" s="1"/>
  <c r="K1470" i="60"/>
  <c r="J1470" i="60"/>
  <c r="M1471" i="60" l="1"/>
  <c r="I1472" i="60" s="1"/>
  <c r="K1471" i="60"/>
  <c r="J1471" i="60"/>
  <c r="P1470" i="60"/>
  <c r="L1470" i="60"/>
  <c r="P1471" i="60" l="1"/>
  <c r="L1471" i="60"/>
  <c r="M1472" i="60"/>
  <c r="I1473" i="60" s="1"/>
  <c r="K1472" i="60"/>
  <c r="J1472" i="60"/>
  <c r="L1472" i="60" l="1"/>
  <c r="P1472" i="60"/>
  <c r="K1473" i="60"/>
  <c r="J1473" i="60"/>
  <c r="M1473" i="60"/>
  <c r="I1474" i="60" s="1"/>
  <c r="L1473" i="60" l="1"/>
  <c r="P1473" i="60"/>
  <c r="K1474" i="60"/>
  <c r="M1474" i="60"/>
  <c r="I1475" i="60" s="1"/>
  <c r="J1474" i="60"/>
  <c r="P1474" i="60" l="1"/>
  <c r="L1474" i="60"/>
  <c r="J1475" i="60"/>
  <c r="K1475" i="60"/>
  <c r="M1475" i="60"/>
  <c r="I1476" i="60" s="1"/>
  <c r="L1475" i="60" l="1"/>
  <c r="P1475" i="60"/>
  <c r="M1476" i="60"/>
  <c r="I1477" i="60" s="1"/>
  <c r="K1476" i="60"/>
  <c r="J1476" i="60"/>
  <c r="M1477" i="60" l="1"/>
  <c r="I1478" i="60" s="1"/>
  <c r="J1477" i="60"/>
  <c r="K1477" i="60"/>
  <c r="P1476" i="60"/>
  <c r="L1476" i="60"/>
  <c r="P1477" i="60" l="1"/>
  <c r="L1477" i="60"/>
  <c r="M1478" i="60"/>
  <c r="I1479" i="60" s="1"/>
  <c r="K1478" i="60"/>
  <c r="J1478" i="60"/>
  <c r="P1478" i="60" l="1"/>
  <c r="L1478" i="60"/>
  <c r="M1479" i="60"/>
  <c r="I1480" i="60" s="1"/>
  <c r="K1479" i="60"/>
  <c r="J1479" i="60"/>
  <c r="P1479" i="60" l="1"/>
  <c r="L1479" i="60"/>
  <c r="K1480" i="60"/>
  <c r="J1480" i="60"/>
  <c r="M1480" i="60"/>
  <c r="I1481" i="60" s="1"/>
  <c r="K1481" i="60" l="1"/>
  <c r="J1481" i="60"/>
  <c r="M1481" i="60"/>
  <c r="I1482" i="60" s="1"/>
  <c r="L1480" i="60"/>
  <c r="P1480" i="60"/>
  <c r="J1482" i="60" l="1"/>
  <c r="M1482" i="60"/>
  <c r="I1483" i="60" s="1"/>
  <c r="K1482" i="60"/>
  <c r="L1481" i="60"/>
  <c r="P1481" i="60"/>
  <c r="M1483" i="60" l="1"/>
  <c r="I1484" i="60" s="1"/>
  <c r="K1483" i="60"/>
  <c r="J1483" i="60"/>
  <c r="P1482" i="60"/>
  <c r="L1482" i="60"/>
  <c r="P1483" i="60" l="1"/>
  <c r="L1483" i="60"/>
  <c r="K1484" i="60"/>
  <c r="J1484" i="60"/>
  <c r="M1484" i="60"/>
  <c r="I1485" i="60" s="1"/>
  <c r="K1485" i="60" l="1"/>
  <c r="M1485" i="60"/>
  <c r="I1486" i="60" s="1"/>
  <c r="J1485" i="60"/>
  <c r="P1484" i="60"/>
  <c r="L1484" i="60"/>
  <c r="P1485" i="60" l="1"/>
  <c r="L1485" i="60"/>
  <c r="M1486" i="60"/>
  <c r="I1487" i="60" s="1"/>
  <c r="J1486" i="60"/>
  <c r="K1486" i="60"/>
  <c r="P1486" i="60" l="1"/>
  <c r="L1486" i="60"/>
  <c r="K1487" i="60"/>
  <c r="J1487" i="60"/>
  <c r="M1487" i="60"/>
  <c r="I1488" i="60" s="1"/>
  <c r="K1488" i="60" l="1"/>
  <c r="M1488" i="60"/>
  <c r="I1489" i="60" s="1"/>
  <c r="J1488" i="60"/>
  <c r="L1487" i="60"/>
  <c r="P1487" i="60"/>
  <c r="P1488" i="60" l="1"/>
  <c r="L1488" i="60"/>
  <c r="J1489" i="60"/>
  <c r="M1489" i="60"/>
  <c r="I1490" i="60" s="1"/>
  <c r="K1489" i="60"/>
  <c r="M1490" i="60" l="1"/>
  <c r="I1491" i="60" s="1"/>
  <c r="K1490" i="60"/>
  <c r="J1490" i="60"/>
  <c r="P1489" i="60"/>
  <c r="L1489" i="60"/>
  <c r="P1490" i="60" l="1"/>
  <c r="L1490" i="60"/>
  <c r="M1491" i="60"/>
  <c r="I1492" i="60" s="1"/>
  <c r="K1491" i="60"/>
  <c r="J1491" i="60"/>
  <c r="L1491" i="60" l="1"/>
  <c r="P1491" i="60"/>
  <c r="M1492" i="60"/>
  <c r="I1493" i="60" s="1"/>
  <c r="K1492" i="60"/>
  <c r="J1492" i="60"/>
  <c r="M1493" i="60" l="1"/>
  <c r="I1494" i="60" s="1"/>
  <c r="K1493" i="60"/>
  <c r="J1493" i="60"/>
  <c r="P1492" i="60"/>
  <c r="L1492" i="60"/>
  <c r="L1493" i="60" l="1"/>
  <c r="P1493" i="60"/>
  <c r="K1494" i="60"/>
  <c r="J1494" i="60"/>
  <c r="M1494" i="60"/>
  <c r="I1495" i="60" s="1"/>
  <c r="L1494" i="60" l="1"/>
  <c r="P1494" i="60"/>
  <c r="K1495" i="60"/>
  <c r="M1495" i="60"/>
  <c r="I1496" i="60" s="1"/>
  <c r="J1495" i="60"/>
  <c r="P1495" i="60" l="1"/>
  <c r="L1495" i="60"/>
  <c r="J1496" i="60"/>
  <c r="K1496" i="60"/>
  <c r="M1496" i="60"/>
  <c r="I1497" i="60" s="1"/>
  <c r="L1496" i="60" l="1"/>
  <c r="P1496" i="60"/>
  <c r="M1497" i="60"/>
  <c r="I1498" i="60" s="1"/>
  <c r="K1497" i="60"/>
  <c r="J1497" i="60"/>
  <c r="M1498" i="60" l="1"/>
  <c r="I1499" i="60" s="1"/>
  <c r="K1498" i="60"/>
  <c r="J1498" i="60"/>
  <c r="P1497" i="60"/>
  <c r="L1497" i="60"/>
  <c r="P1498" i="60" l="1"/>
  <c r="L1498" i="60"/>
  <c r="M1499" i="60"/>
  <c r="I1500" i="60" s="1"/>
  <c r="K1499" i="60"/>
  <c r="J1499" i="60"/>
  <c r="P1499" i="60" l="1"/>
  <c r="L1499" i="60"/>
  <c r="M1500" i="60"/>
  <c r="I1501" i="60" s="1"/>
  <c r="K1500" i="60"/>
  <c r="J1500" i="60"/>
  <c r="L1500" i="60" l="1"/>
  <c r="P1500" i="60"/>
  <c r="K1501" i="60"/>
  <c r="J1501" i="60"/>
  <c r="M1501" i="60"/>
  <c r="I1502" i="60" s="1"/>
  <c r="L1501" i="60" l="1"/>
  <c r="P1501" i="60"/>
  <c r="K1502" i="60"/>
  <c r="J1502" i="60"/>
  <c r="M1502" i="60"/>
  <c r="I1503" i="60" s="1"/>
  <c r="L1502" i="60" l="1"/>
  <c r="P1502" i="60"/>
  <c r="J1503" i="60"/>
  <c r="K1503" i="60"/>
  <c r="M1503" i="60"/>
  <c r="I1504" i="60" s="1"/>
  <c r="L1503" i="60" l="1"/>
  <c r="P1503" i="60"/>
  <c r="M1504" i="60"/>
  <c r="I1505" i="60" s="1"/>
  <c r="K1504" i="60"/>
  <c r="J1504" i="60"/>
  <c r="K1505" i="60" l="1"/>
  <c r="J1505" i="60"/>
  <c r="M1505" i="60"/>
  <c r="I1506" i="60" s="1"/>
  <c r="P1504" i="60"/>
  <c r="L1504" i="60"/>
  <c r="M1506" i="60" l="1"/>
  <c r="I1507" i="60" s="1"/>
  <c r="K1506" i="60"/>
  <c r="J1506" i="60"/>
  <c r="P1505" i="60"/>
  <c r="L1505" i="60"/>
  <c r="P1506" i="60" l="1"/>
  <c r="L1506" i="60"/>
  <c r="M1507" i="60"/>
  <c r="I1508" i="60" s="1"/>
  <c r="J1507" i="60"/>
  <c r="K1507" i="60"/>
  <c r="P1507" i="60" l="1"/>
  <c r="L1507" i="60"/>
  <c r="K1508" i="60"/>
  <c r="J1508" i="60"/>
  <c r="M1508" i="60"/>
  <c r="I1509" i="60" s="1"/>
  <c r="K1509" i="60" l="1"/>
  <c r="M1509" i="60"/>
  <c r="I1510" i="60" s="1"/>
  <c r="J1509" i="60"/>
  <c r="L1508" i="60"/>
  <c r="P1508" i="60"/>
  <c r="P1509" i="60" l="1"/>
  <c r="L1509" i="60"/>
  <c r="J1510" i="60"/>
  <c r="M1510" i="60"/>
  <c r="I1511" i="60" s="1"/>
  <c r="K1510" i="60"/>
  <c r="M1511" i="60" l="1"/>
  <c r="I1512" i="60" s="1"/>
  <c r="J1511" i="60"/>
  <c r="K1511" i="60"/>
  <c r="P1510" i="60"/>
  <c r="L1510" i="60"/>
  <c r="P1511" i="60" l="1"/>
  <c r="L1511" i="60"/>
  <c r="M1512" i="60"/>
  <c r="I1513" i="60" s="1"/>
  <c r="K1512" i="60"/>
  <c r="J1512" i="60"/>
  <c r="L1512" i="60" l="1"/>
  <c r="P1512" i="60"/>
  <c r="M1513" i="60"/>
  <c r="I1514" i="60" s="1"/>
  <c r="K1513" i="60"/>
  <c r="J1513" i="60"/>
  <c r="P1513" i="60" l="1"/>
  <c r="L1513" i="60"/>
  <c r="M1514" i="60"/>
  <c r="I1515" i="60" s="1"/>
  <c r="J1514" i="60"/>
  <c r="K1514" i="60"/>
  <c r="P1514" i="60" l="1"/>
  <c r="L1514" i="60"/>
  <c r="K1515" i="60"/>
  <c r="J1515" i="60"/>
  <c r="M1515" i="60"/>
  <c r="I1516" i="60" s="1"/>
  <c r="K1516" i="60" l="1"/>
  <c r="M1516" i="60"/>
  <c r="I1517" i="60" s="1"/>
  <c r="J1516" i="60"/>
  <c r="L1515" i="60"/>
  <c r="P1515" i="60"/>
  <c r="P1516" i="60" l="1"/>
  <c r="L1516" i="60"/>
  <c r="J1517" i="60"/>
  <c r="M1517" i="60"/>
  <c r="I1518" i="60" s="1"/>
  <c r="K1517" i="60"/>
  <c r="M1518" i="60" l="1"/>
  <c r="I1519" i="60" s="1"/>
  <c r="K1518" i="60"/>
  <c r="J1518" i="60"/>
  <c r="P1517" i="60"/>
  <c r="L1517" i="60"/>
  <c r="P1518" i="60" l="1"/>
  <c r="L1518" i="60"/>
  <c r="M1519" i="60"/>
  <c r="I1520" i="60" s="1"/>
  <c r="K1519" i="60"/>
  <c r="J1519" i="60"/>
  <c r="M1520" i="60" l="1"/>
  <c r="I1521" i="60" s="1"/>
  <c r="K1520" i="60"/>
  <c r="J1520" i="60"/>
  <c r="P1519" i="60"/>
  <c r="L1519" i="60"/>
  <c r="P1520" i="60" l="1"/>
  <c r="L1520" i="60"/>
  <c r="M1521" i="60"/>
  <c r="I1522" i="60" s="1"/>
  <c r="K1521" i="60"/>
  <c r="J1521" i="60"/>
  <c r="L1521" i="60" l="1"/>
  <c r="P1521" i="60"/>
  <c r="K1522" i="60"/>
  <c r="J1522" i="60"/>
  <c r="M1522" i="60"/>
  <c r="I1523" i="60" s="1"/>
  <c r="L1522" i="60" l="1"/>
  <c r="P1522" i="60"/>
  <c r="K1523" i="60"/>
  <c r="M1523" i="60"/>
  <c r="I1524" i="60" s="1"/>
  <c r="J1523" i="60"/>
  <c r="L1523" i="60" l="1"/>
  <c r="P1523" i="60"/>
  <c r="J1524" i="60"/>
  <c r="K1524" i="60"/>
  <c r="M1524" i="60"/>
  <c r="I1525" i="60" s="1"/>
  <c r="L1524" i="60" l="1"/>
  <c r="P1524" i="60"/>
  <c r="M1525" i="60"/>
  <c r="I1526" i="60" s="1"/>
  <c r="K1525" i="60"/>
  <c r="J1525" i="60"/>
  <c r="M1526" i="60" l="1"/>
  <c r="I1527" i="60" s="1"/>
  <c r="J1526" i="60"/>
  <c r="K1526" i="60"/>
  <c r="P1525" i="60"/>
  <c r="L1525" i="60"/>
  <c r="P1526" i="60" l="1"/>
  <c r="L1526" i="60"/>
  <c r="M1527" i="60"/>
  <c r="I1528" i="60" s="1"/>
  <c r="K1527" i="60"/>
  <c r="J1527" i="60"/>
  <c r="P1527" i="60" l="1"/>
  <c r="L1527" i="60"/>
  <c r="M1528" i="60"/>
  <c r="I1529" i="60" s="1"/>
  <c r="K1528" i="60"/>
  <c r="J1528" i="60"/>
  <c r="P1528" i="60" l="1"/>
  <c r="L1528" i="60"/>
  <c r="K1529" i="60"/>
  <c r="J1529" i="60"/>
  <c r="M1529" i="60"/>
  <c r="I1530" i="60" s="1"/>
  <c r="K1530" i="60" l="1"/>
  <c r="J1530" i="60"/>
  <c r="M1530" i="60"/>
  <c r="I1531" i="60" s="1"/>
  <c r="L1529" i="60"/>
  <c r="P1529" i="60"/>
  <c r="J1531" i="60" l="1"/>
  <c r="M1531" i="60"/>
  <c r="I1532" i="60" s="1"/>
  <c r="K1531" i="60"/>
  <c r="P1530" i="60"/>
  <c r="L1530" i="60"/>
  <c r="M1532" i="60" l="1"/>
  <c r="I1533" i="60" s="1"/>
  <c r="K1532" i="60"/>
  <c r="J1532" i="60"/>
  <c r="P1531" i="60"/>
  <c r="L1531" i="60"/>
  <c r="P1532" i="60" l="1"/>
  <c r="L1532" i="60"/>
  <c r="J1533" i="60"/>
  <c r="K1533" i="60"/>
  <c r="M1533" i="60"/>
  <c r="I1534" i="60" s="1"/>
  <c r="P1533" i="60" l="1"/>
  <c r="L1533" i="60"/>
  <c r="M1534" i="60"/>
  <c r="I1535" i="60" s="1"/>
  <c r="K1534" i="60"/>
  <c r="J1534" i="60"/>
  <c r="M1535" i="60" l="1"/>
  <c r="I1536" i="60" s="1"/>
  <c r="J1535" i="60"/>
  <c r="K1535" i="60"/>
  <c r="P1534" i="60"/>
  <c r="L1534" i="60"/>
  <c r="P1535" i="60" l="1"/>
  <c r="L1535" i="60"/>
  <c r="K1536" i="60"/>
  <c r="J1536" i="60"/>
  <c r="M1536" i="60"/>
  <c r="I1537" i="60" s="1"/>
  <c r="K1537" i="60" l="1"/>
  <c r="M1537" i="60"/>
  <c r="I1538" i="60" s="1"/>
  <c r="J1537" i="60"/>
  <c r="L1536" i="60"/>
  <c r="P1536" i="60"/>
  <c r="P1537" i="60" l="1"/>
  <c r="L1537" i="60"/>
  <c r="J1538" i="60"/>
  <c r="M1538" i="60"/>
  <c r="I1539" i="60" s="1"/>
  <c r="K1538" i="60"/>
  <c r="M1539" i="60" l="1"/>
  <c r="I1540" i="60" s="1"/>
  <c r="K1539" i="60"/>
  <c r="J1539" i="60"/>
  <c r="P1538" i="60"/>
  <c r="L1538" i="60"/>
  <c r="P1539" i="60" l="1"/>
  <c r="L1539" i="60"/>
  <c r="M1540" i="60"/>
  <c r="I1541" i="60" s="1"/>
  <c r="K1540" i="60"/>
  <c r="J1540" i="60"/>
  <c r="L1540" i="60" l="1"/>
  <c r="P1540" i="60"/>
  <c r="M1541" i="60"/>
  <c r="I1542" i="60" s="1"/>
  <c r="K1541" i="60"/>
  <c r="J1541" i="60"/>
  <c r="M1542" i="60" l="1"/>
  <c r="I1543" i="60" s="1"/>
  <c r="K1542" i="60"/>
  <c r="J1542" i="60"/>
  <c r="P1541" i="60"/>
  <c r="L1541" i="60"/>
  <c r="L1542" i="60" l="1"/>
  <c r="P1542" i="60"/>
  <c r="K1543" i="60"/>
  <c r="J1543" i="60"/>
  <c r="M1543" i="60"/>
  <c r="I1544" i="60" s="1"/>
  <c r="L1543" i="60" l="1"/>
  <c r="P1543" i="60"/>
  <c r="K1544" i="60"/>
  <c r="M1544" i="60"/>
  <c r="I1545" i="60" s="1"/>
  <c r="J1544" i="60"/>
  <c r="P1544" i="60" l="1"/>
  <c r="L1544" i="60"/>
  <c r="J1545" i="60"/>
  <c r="M1545" i="60"/>
  <c r="I1546" i="60" s="1"/>
  <c r="K1545" i="60"/>
  <c r="M1546" i="60" l="1"/>
  <c r="I1547" i="60" s="1"/>
  <c r="K1546" i="60"/>
  <c r="J1546" i="60"/>
  <c r="L1545" i="60"/>
  <c r="P1545" i="60"/>
  <c r="P1546" i="60" l="1"/>
  <c r="L1546" i="60"/>
  <c r="M1547" i="60"/>
  <c r="I1548" i="60" s="1"/>
  <c r="K1547" i="60"/>
  <c r="J1547" i="60"/>
  <c r="M1548" i="60" l="1"/>
  <c r="I1549" i="60" s="1"/>
  <c r="K1548" i="60"/>
  <c r="J1548" i="60"/>
  <c r="P1547" i="60"/>
  <c r="L1547" i="60"/>
  <c r="P1548" i="60" l="1"/>
  <c r="L1548" i="60"/>
  <c r="M1549" i="60"/>
  <c r="I1550" i="60" s="1"/>
  <c r="K1549" i="60"/>
  <c r="J1549" i="60"/>
  <c r="P1549" i="60" l="1"/>
  <c r="L1549" i="60"/>
  <c r="K1550" i="60"/>
  <c r="J1550" i="60"/>
  <c r="M1550" i="60"/>
  <c r="I1551" i="60" s="1"/>
  <c r="K1551" i="60" l="1"/>
  <c r="J1551" i="60"/>
  <c r="M1551" i="60"/>
  <c r="I1552" i="60" s="1"/>
  <c r="L1550" i="60"/>
  <c r="P1550" i="60" l="1"/>
  <c r="J1552" i="60"/>
  <c r="M1552" i="60"/>
  <c r="I1553" i="60" s="1"/>
  <c r="K1552" i="60"/>
  <c r="L1551" i="60"/>
  <c r="L1552" i="60" l="1"/>
  <c r="P1551" i="60"/>
  <c r="M1553" i="60"/>
  <c r="I1554" i="60" s="1"/>
  <c r="K1553" i="60"/>
  <c r="J1553" i="60"/>
  <c r="P1553" i="60" l="1"/>
  <c r="L1553" i="60"/>
  <c r="K1554" i="60"/>
  <c r="J1554" i="60"/>
  <c r="M1554" i="60"/>
  <c r="I1555" i="60" s="1"/>
  <c r="P1552" i="60"/>
  <c r="P1554" i="60" l="1"/>
  <c r="L1554" i="60"/>
  <c r="M1555" i="60"/>
  <c r="I1556" i="60" s="1"/>
  <c r="K1555" i="60"/>
  <c r="J1555" i="60"/>
  <c r="P1555" i="60" l="1"/>
  <c r="L1555" i="60"/>
  <c r="M1556" i="60"/>
  <c r="I1557" i="60" s="1"/>
  <c r="J1556" i="60"/>
  <c r="K1556" i="60"/>
  <c r="P1556" i="60" l="1"/>
  <c r="L1556" i="60"/>
  <c r="K1557" i="60"/>
  <c r="J1557" i="60"/>
  <c r="M1557" i="60"/>
  <c r="I1558" i="60" s="1"/>
  <c r="L1557" i="60" l="1"/>
  <c r="P1557" i="60"/>
  <c r="K1558" i="60"/>
  <c r="M1558" i="60"/>
  <c r="I1559" i="60" s="1"/>
  <c r="J1558" i="60"/>
  <c r="L1558" i="60" l="1"/>
  <c r="P1558" i="60"/>
  <c r="J1559" i="60"/>
  <c r="M1559" i="60"/>
  <c r="I1560" i="60" s="1"/>
  <c r="K1559" i="60"/>
  <c r="M1560" i="60" l="1"/>
  <c r="I1561" i="60" s="1"/>
  <c r="J1560" i="60"/>
  <c r="K1560" i="60"/>
  <c r="P1559" i="60"/>
  <c r="L1559" i="60"/>
  <c r="P1560" i="60" l="1"/>
  <c r="L1560" i="60"/>
  <c r="M1561" i="60"/>
  <c r="I1562" i="60" s="1"/>
  <c r="K1561" i="60"/>
  <c r="J1561" i="60"/>
  <c r="L1561" i="60" l="1"/>
  <c r="P1561" i="60"/>
  <c r="M1562" i="60"/>
  <c r="I1563" i="60" s="1"/>
  <c r="K1562" i="60"/>
  <c r="J1562" i="60"/>
  <c r="M1563" i="60" l="1"/>
  <c r="I1564" i="60" s="1"/>
  <c r="K1563" i="60"/>
  <c r="J1563" i="60"/>
  <c r="P1562" i="60"/>
  <c r="L1562" i="60"/>
  <c r="P1563" i="60" l="1"/>
  <c r="L1563" i="60"/>
  <c r="K1564" i="60"/>
  <c r="J1564" i="60"/>
  <c r="M1564" i="60"/>
  <c r="I1565" i="60" s="1"/>
  <c r="K1565" i="60" l="1"/>
  <c r="M1565" i="60"/>
  <c r="I1566" i="60" s="1"/>
  <c r="J1565" i="60"/>
  <c r="L1564" i="60"/>
  <c r="P1564" i="60"/>
  <c r="P1565" i="60" l="1"/>
  <c r="L1565" i="60"/>
  <c r="J1566" i="60"/>
  <c r="M1566" i="60"/>
  <c r="I1567" i="60" s="1"/>
  <c r="K1566" i="60"/>
  <c r="M1567" i="60" l="1"/>
  <c r="I1568" i="60" s="1"/>
  <c r="K1567" i="60"/>
  <c r="J1567" i="60"/>
  <c r="P1566" i="60"/>
  <c r="L1566" i="60"/>
  <c r="P1567" i="60" l="1"/>
  <c r="L1567" i="60"/>
  <c r="M1568" i="60"/>
  <c r="I1569" i="60" s="1"/>
  <c r="J1568" i="60"/>
  <c r="K1568" i="60"/>
  <c r="L1568" i="60" l="1"/>
  <c r="P1568" i="60"/>
  <c r="M1569" i="60"/>
  <c r="I1570" i="60" s="1"/>
  <c r="K1569" i="60"/>
  <c r="J1569" i="60"/>
  <c r="M1570" i="60" l="1"/>
  <c r="I1571" i="60" s="1"/>
  <c r="K1570" i="60"/>
  <c r="J1570" i="60"/>
  <c r="P1569" i="60"/>
  <c r="L1569" i="60"/>
  <c r="L1570" i="60" l="1"/>
  <c r="P1570" i="60"/>
  <c r="K1571" i="60"/>
  <c r="J1571" i="60"/>
  <c r="M1571" i="60"/>
  <c r="I1572" i="60" s="1"/>
  <c r="L1571" i="60" l="1"/>
  <c r="P1571" i="60"/>
  <c r="K1572" i="60"/>
  <c r="J1572" i="60"/>
  <c r="M1572" i="60"/>
  <c r="I1573" i="60" s="1"/>
  <c r="L1572" i="60" l="1"/>
  <c r="P1572" i="60"/>
  <c r="J1573" i="60"/>
  <c r="K1573" i="60"/>
  <c r="M1573" i="60"/>
  <c r="I1574" i="60" s="1"/>
  <c r="L1573" i="60" l="1"/>
  <c r="P1573" i="60"/>
  <c r="M1574" i="60"/>
  <c r="I1575" i="60" s="1"/>
  <c r="K1574" i="60"/>
  <c r="J1574" i="60"/>
  <c r="J1575" i="60" l="1"/>
  <c r="M1575" i="60"/>
  <c r="I1576" i="60" s="1"/>
  <c r="K1575" i="60"/>
  <c r="P1574" i="60"/>
  <c r="L1574" i="60"/>
  <c r="M1576" i="60" l="1"/>
  <c r="I1577" i="60" s="1"/>
  <c r="K1576" i="60"/>
  <c r="J1576" i="60"/>
  <c r="P1575" i="60"/>
  <c r="L1575" i="60"/>
  <c r="P1576" i="60" l="1"/>
  <c r="L1576" i="60"/>
  <c r="M1577" i="60"/>
  <c r="I1578" i="60" s="1"/>
  <c r="K1577" i="60"/>
  <c r="J1577" i="60"/>
  <c r="K1578" i="60" l="1"/>
  <c r="J1578" i="60"/>
  <c r="M1578" i="60"/>
  <c r="I1579" i="60" s="1"/>
  <c r="L1577" i="60"/>
  <c r="P1577" i="60"/>
  <c r="K1579" i="60" l="1"/>
  <c r="J1579" i="60"/>
  <c r="M1579" i="60"/>
  <c r="I1580" i="60" s="1"/>
  <c r="L1578" i="60"/>
  <c r="P1578" i="60"/>
  <c r="J1580" i="60" l="1"/>
  <c r="M1580" i="60"/>
  <c r="I1581" i="60" s="1"/>
  <c r="K1580" i="60"/>
  <c r="P1579" i="60"/>
  <c r="L1579" i="60"/>
  <c r="M1581" i="60" l="1"/>
  <c r="I1582" i="60" s="1"/>
  <c r="K1581" i="60"/>
  <c r="J1581" i="60"/>
  <c r="P1580" i="60"/>
  <c r="L1580" i="60"/>
  <c r="P1581" i="60" l="1"/>
  <c r="L1581" i="60"/>
  <c r="K1582" i="60"/>
  <c r="J1582" i="60"/>
  <c r="M1582" i="60"/>
  <c r="I1583" i="60" s="1"/>
  <c r="M1583" i="60" l="1"/>
  <c r="I1584" i="60" s="1"/>
  <c r="K1583" i="60"/>
  <c r="J1583" i="60"/>
  <c r="P1582" i="60"/>
  <c r="L1582" i="60"/>
  <c r="P1583" i="60" l="1"/>
  <c r="L1583" i="60"/>
  <c r="M1584" i="60"/>
  <c r="I1585" i="60" s="1"/>
  <c r="J1584" i="60"/>
  <c r="K1584" i="60"/>
  <c r="P1584" i="60" l="1"/>
  <c r="L1584" i="60"/>
  <c r="K1585" i="60"/>
  <c r="J1585" i="60"/>
  <c r="M1585" i="60"/>
  <c r="I1586" i="60" s="1"/>
  <c r="L1585" i="60" l="1"/>
  <c r="P1585" i="60"/>
  <c r="K1586" i="60"/>
  <c r="M1586" i="60"/>
  <c r="I1587" i="60" s="1"/>
  <c r="J1586" i="60"/>
  <c r="P1586" i="60" l="1"/>
  <c r="L1586" i="60"/>
  <c r="J1587" i="60"/>
  <c r="M1587" i="60"/>
  <c r="I1588" i="60" s="1"/>
  <c r="K1587" i="60"/>
  <c r="M1588" i="60" l="1"/>
  <c r="I1589" i="60" s="1"/>
  <c r="K1588" i="60"/>
  <c r="J1588" i="60"/>
  <c r="P1587" i="60"/>
  <c r="L1587" i="60"/>
  <c r="P1588" i="60" l="1"/>
  <c r="L1588" i="60"/>
  <c r="M1589" i="60"/>
  <c r="I1590" i="60" s="1"/>
  <c r="K1589" i="60"/>
  <c r="J1589" i="60"/>
  <c r="L1589" i="60" l="1"/>
  <c r="P1589" i="60"/>
  <c r="M1590" i="60"/>
  <c r="I1591" i="60" s="1"/>
  <c r="K1590" i="60"/>
  <c r="J1590" i="60"/>
  <c r="M1591" i="60" l="1"/>
  <c r="I1592" i="60" s="1"/>
  <c r="J1591" i="60"/>
  <c r="K1591" i="60"/>
  <c r="P1590" i="60"/>
  <c r="L1590" i="60"/>
  <c r="L1591" i="60" l="1"/>
  <c r="P1591" i="60"/>
  <c r="K1592" i="60"/>
  <c r="J1592" i="60"/>
  <c r="M1592" i="60"/>
  <c r="I1593" i="60" s="1"/>
  <c r="L1592" i="60" l="1"/>
  <c r="P1592" i="60"/>
  <c r="K1593" i="60"/>
  <c r="M1593" i="60"/>
  <c r="I1594" i="60" s="1"/>
  <c r="J1593" i="60"/>
  <c r="P1593" i="60" l="1"/>
  <c r="L1593" i="60"/>
  <c r="J1594" i="60"/>
  <c r="K1594" i="60"/>
  <c r="M1594" i="60"/>
  <c r="I1595" i="60" s="1"/>
  <c r="L1594" i="60" l="1"/>
  <c r="P1594" i="60"/>
  <c r="M1595" i="60"/>
  <c r="I1596" i="60" s="1"/>
  <c r="K1595" i="60"/>
  <c r="J1595" i="60"/>
  <c r="M1596" i="60" l="1"/>
  <c r="I1597" i="60" s="1"/>
  <c r="K1596" i="60"/>
  <c r="J1596" i="60"/>
  <c r="P1595" i="60"/>
  <c r="L1595" i="60"/>
  <c r="P1596" i="60" l="1"/>
  <c r="L1596" i="60"/>
  <c r="M1597" i="60"/>
  <c r="I1598" i="60" s="1"/>
  <c r="K1597" i="60"/>
  <c r="J1597" i="60"/>
  <c r="P1597" i="60" l="1"/>
  <c r="L1597" i="60"/>
  <c r="M1598" i="60"/>
  <c r="I1599" i="60" s="1"/>
  <c r="K1598" i="60"/>
  <c r="J1598" i="60"/>
  <c r="K1599" i="60" l="1"/>
  <c r="J1599" i="60"/>
  <c r="M1599" i="60"/>
  <c r="I1600" i="60" s="1"/>
  <c r="L1598" i="60"/>
  <c r="P1598" i="60"/>
  <c r="K1600" i="60" l="1"/>
  <c r="J1600" i="60"/>
  <c r="M1600" i="60"/>
  <c r="I1601" i="60" s="1"/>
  <c r="L1599" i="60"/>
  <c r="P1599" i="60"/>
  <c r="J1601" i="60" l="1"/>
  <c r="K1601" i="60"/>
  <c r="M1601" i="60"/>
  <c r="I1602" i="60" s="1"/>
  <c r="L1600" i="60"/>
  <c r="P1600" i="60"/>
  <c r="M1602" i="60" l="1"/>
  <c r="I1603" i="60" s="1"/>
  <c r="K1602" i="60"/>
  <c r="J1602" i="60"/>
  <c r="L1601" i="60"/>
  <c r="P1601" i="60"/>
  <c r="P1602" i="60" l="1"/>
  <c r="L1602" i="60"/>
  <c r="K1603" i="60"/>
  <c r="J1603" i="60"/>
  <c r="M1603" i="60"/>
  <c r="I1604" i="60" s="1"/>
  <c r="P1603" i="60" l="1"/>
  <c r="L1603" i="60"/>
  <c r="M1604" i="60"/>
  <c r="I1605" i="60" s="1"/>
  <c r="K1604" i="60"/>
  <c r="J1604" i="60"/>
  <c r="M1605" i="60" l="1"/>
  <c r="I1606" i="60" s="1"/>
  <c r="K1605" i="60"/>
  <c r="J1605" i="60"/>
  <c r="P1604" i="60"/>
  <c r="L1604" i="60"/>
  <c r="P1605" i="60" l="1"/>
  <c r="L1605" i="60"/>
  <c r="K1606" i="60"/>
  <c r="J1606" i="60"/>
  <c r="M1606" i="60"/>
  <c r="I1607" i="60" s="1"/>
  <c r="K1607" i="60" l="1"/>
  <c r="M1607" i="60"/>
  <c r="I1608" i="60" s="1"/>
  <c r="J1607" i="60"/>
  <c r="L1606" i="60"/>
  <c r="P1606" i="60"/>
  <c r="P1607" i="60" l="1"/>
  <c r="L1607" i="60"/>
  <c r="J1608" i="60"/>
  <c r="M1608" i="60"/>
  <c r="I1609" i="60" s="1"/>
  <c r="K1608" i="60"/>
  <c r="M1609" i="60" l="1"/>
  <c r="I1610" i="60" s="1"/>
  <c r="K1609" i="60"/>
  <c r="J1609" i="60"/>
  <c r="P1608" i="60"/>
  <c r="L1608" i="60"/>
  <c r="P1609" i="60" l="1"/>
  <c r="L1609" i="60"/>
  <c r="M1610" i="60"/>
  <c r="I1611" i="60" s="1"/>
  <c r="K1610" i="60"/>
  <c r="J1610" i="60"/>
  <c r="L1610" i="60" l="1"/>
  <c r="P1610" i="60"/>
  <c r="M1611" i="60"/>
  <c r="I1612" i="60" s="1"/>
  <c r="K1611" i="60"/>
  <c r="J1611" i="60"/>
  <c r="M1612" i="60" l="1"/>
  <c r="I1613" i="60" s="1"/>
  <c r="K1612" i="60"/>
  <c r="J1612" i="60"/>
  <c r="P1611" i="60"/>
  <c r="L1611" i="60"/>
  <c r="P1612" i="60" l="1"/>
  <c r="L1612" i="60"/>
  <c r="K1613" i="60"/>
  <c r="J1613" i="60"/>
  <c r="M1613" i="60"/>
  <c r="I1614" i="60" s="1"/>
  <c r="L1613" i="60" l="1"/>
  <c r="P1613" i="60"/>
  <c r="K1614" i="60"/>
  <c r="M1614" i="60"/>
  <c r="I1615" i="60" s="1"/>
  <c r="J1614" i="60"/>
  <c r="P1614" i="60" l="1"/>
  <c r="L1614" i="60"/>
  <c r="J1615" i="60"/>
  <c r="M1615" i="60"/>
  <c r="I1616" i="60" s="1"/>
  <c r="K1615" i="60"/>
  <c r="M1616" i="60" l="1"/>
  <c r="I1617" i="60" s="1"/>
  <c r="K1616" i="60"/>
  <c r="J1616" i="60"/>
  <c r="P1615" i="60"/>
  <c r="L1615" i="60"/>
  <c r="P1616" i="60" l="1"/>
  <c r="L1616" i="60"/>
  <c r="M1617" i="60"/>
  <c r="I1618" i="60" s="1"/>
  <c r="K1617" i="60"/>
  <c r="J1617" i="60"/>
  <c r="L1617" i="60" l="1"/>
  <c r="P1617" i="60"/>
  <c r="M1618" i="60"/>
  <c r="I1619" i="60" s="1"/>
  <c r="K1618" i="60"/>
  <c r="J1618" i="60"/>
  <c r="M1619" i="60" l="1"/>
  <c r="I1620" i="60" s="1"/>
  <c r="K1619" i="60"/>
  <c r="J1619" i="60"/>
  <c r="P1618" i="60"/>
  <c r="L1618" i="60"/>
  <c r="L1619" i="60" l="1"/>
  <c r="P1619" i="60"/>
  <c r="K1620" i="60"/>
  <c r="J1620" i="60"/>
  <c r="M1620" i="60"/>
  <c r="I1621" i="60" s="1"/>
  <c r="L1620" i="60" l="1"/>
  <c r="P1620" i="60"/>
  <c r="K1621" i="60"/>
  <c r="J1621" i="60"/>
  <c r="M1621" i="60"/>
  <c r="I1622" i="60" s="1"/>
  <c r="L1621" i="60" l="1"/>
  <c r="P1621" i="60"/>
  <c r="J1622" i="60"/>
  <c r="K1622" i="60"/>
  <c r="M1622" i="60"/>
  <c r="I1623" i="60" s="1"/>
  <c r="L1622" i="60" l="1"/>
  <c r="P1622" i="60"/>
  <c r="M1623" i="60"/>
  <c r="I1624" i="60" s="1"/>
  <c r="K1623" i="60"/>
  <c r="J1623" i="60"/>
  <c r="J1624" i="60" l="1"/>
  <c r="M1624" i="60"/>
  <c r="I1625" i="60" s="1"/>
  <c r="K1624" i="60"/>
  <c r="P1623" i="60"/>
  <c r="L1623" i="60"/>
  <c r="M1625" i="60" l="1"/>
  <c r="I1626" i="60" s="1"/>
  <c r="K1625" i="60"/>
  <c r="J1625" i="60"/>
  <c r="P1624" i="60"/>
  <c r="L1624" i="60"/>
  <c r="P1625" i="60" l="1"/>
  <c r="L1625" i="60"/>
  <c r="M1626" i="60"/>
  <c r="I1627" i="60" s="1"/>
  <c r="K1626" i="60"/>
  <c r="J1626" i="60"/>
  <c r="K1627" i="60" l="1"/>
  <c r="J1627" i="60"/>
  <c r="M1627" i="60"/>
  <c r="I1628" i="60" s="1"/>
  <c r="L1626" i="60"/>
  <c r="P1626" i="60"/>
  <c r="K1628" i="60" l="1"/>
  <c r="J1628" i="60"/>
  <c r="M1628" i="60"/>
  <c r="I1629" i="60" s="1"/>
  <c r="L1627" i="60"/>
  <c r="P1627" i="60"/>
  <c r="J1629" i="60" l="1"/>
  <c r="M1629" i="60"/>
  <c r="I1630" i="60" s="1"/>
  <c r="K1629" i="60"/>
  <c r="L1628" i="60"/>
  <c r="P1628" i="60"/>
  <c r="M1630" i="60" l="1"/>
  <c r="I1631" i="60" s="1"/>
  <c r="K1630" i="60"/>
  <c r="J1630" i="60"/>
  <c r="P1629" i="60"/>
  <c r="L1629" i="60"/>
  <c r="P1630" i="60" l="1"/>
  <c r="L1630" i="60"/>
  <c r="J1631" i="60"/>
  <c r="M1631" i="60"/>
  <c r="I1632" i="60" s="1"/>
  <c r="K1631" i="60"/>
  <c r="M1632" i="60" l="1"/>
  <c r="I1633" i="60" s="1"/>
  <c r="K1632" i="60"/>
  <c r="J1632" i="60"/>
  <c r="P1631" i="60"/>
  <c r="L1631" i="60"/>
  <c r="P1632" i="60" l="1"/>
  <c r="L1632" i="60"/>
  <c r="M1633" i="60"/>
  <c r="I1634" i="60" s="1"/>
  <c r="J1633" i="60"/>
  <c r="K1633" i="60"/>
  <c r="P1633" i="60" l="1"/>
  <c r="L1633" i="60"/>
  <c r="K1634" i="60"/>
  <c r="J1634" i="60"/>
  <c r="M1634" i="60"/>
  <c r="I1635" i="60" s="1"/>
  <c r="K1635" i="60" l="1"/>
  <c r="M1635" i="60"/>
  <c r="I1636" i="60" s="1"/>
  <c r="J1635" i="60"/>
  <c r="L1634" i="60"/>
  <c r="P1634" i="60"/>
  <c r="P1635" i="60" l="1"/>
  <c r="L1635" i="60"/>
  <c r="J1636" i="60"/>
  <c r="M1636" i="60"/>
  <c r="I1637" i="60" s="1"/>
  <c r="K1636" i="60"/>
  <c r="M1637" i="60" l="1"/>
  <c r="I1638" i="60" s="1"/>
  <c r="K1637" i="60"/>
  <c r="J1637" i="60"/>
  <c r="P1636" i="60"/>
  <c r="L1636" i="60"/>
  <c r="P1637" i="60" l="1"/>
  <c r="L1637" i="60"/>
  <c r="M1638" i="60"/>
  <c r="I1639" i="60" s="1"/>
  <c r="K1638" i="60"/>
  <c r="J1638" i="60"/>
  <c r="L1638" i="60" l="1"/>
  <c r="P1638" i="60"/>
  <c r="M1639" i="60"/>
  <c r="I1640" i="60" s="1"/>
  <c r="K1639" i="60"/>
  <c r="J1639" i="60"/>
  <c r="M1640" i="60" l="1"/>
  <c r="I1641" i="60" s="1"/>
  <c r="K1640" i="60"/>
  <c r="J1640" i="60"/>
  <c r="P1639" i="60"/>
  <c r="L1639" i="60"/>
  <c r="P1640" i="60" l="1"/>
  <c r="L1640" i="60"/>
  <c r="K1641" i="60"/>
  <c r="J1641" i="60"/>
  <c r="M1641" i="60"/>
  <c r="I1642" i="60" s="1"/>
  <c r="K1642" i="60" l="1"/>
  <c r="M1642" i="60"/>
  <c r="I1643" i="60" s="1"/>
  <c r="J1642" i="60"/>
  <c r="L1641" i="60"/>
  <c r="P1641" i="60"/>
  <c r="P1642" i="60" l="1"/>
  <c r="L1642" i="60"/>
  <c r="J1643" i="60"/>
  <c r="K1643" i="60"/>
  <c r="M1643" i="60"/>
  <c r="I1644" i="60" s="1"/>
  <c r="L1643" i="60" l="1"/>
  <c r="P1643" i="60"/>
  <c r="M1644" i="60"/>
  <c r="I1645" i="60" s="1"/>
  <c r="J1644" i="60"/>
  <c r="K1644" i="60"/>
  <c r="P1644" i="60" l="1"/>
  <c r="L1644" i="60"/>
  <c r="M1645" i="60"/>
  <c r="I1646" i="60" s="1"/>
  <c r="K1645" i="60"/>
  <c r="J1645" i="60"/>
  <c r="P1645" i="60" l="1"/>
  <c r="L1645" i="60"/>
  <c r="M1646" i="60"/>
  <c r="I1647" i="60" s="1"/>
  <c r="K1646" i="60"/>
  <c r="J1646" i="60"/>
  <c r="P1646" i="60" l="1"/>
  <c r="L1646" i="60"/>
  <c r="M1647" i="60"/>
  <c r="I1648" i="60" s="1"/>
  <c r="K1647" i="60"/>
  <c r="J1647" i="60"/>
  <c r="L1647" i="60" l="1"/>
  <c r="P1647" i="60"/>
  <c r="K1648" i="60"/>
  <c r="J1648" i="60"/>
  <c r="M1648" i="60"/>
  <c r="I1649" i="60" s="1"/>
  <c r="K1649" i="60" l="1"/>
  <c r="J1649" i="60"/>
  <c r="M1649" i="60"/>
  <c r="I1650" i="60" s="1"/>
  <c r="L1648" i="60"/>
  <c r="P1648" i="60"/>
  <c r="J1650" i="60" l="1"/>
  <c r="K1650" i="60"/>
  <c r="M1650" i="60"/>
  <c r="I1651" i="60" s="1"/>
  <c r="L1649" i="60"/>
  <c r="P1649" i="60"/>
  <c r="M1651" i="60" l="1"/>
  <c r="I1652" i="60" s="1"/>
  <c r="K1651" i="60"/>
  <c r="J1651" i="60"/>
  <c r="L1650" i="60"/>
  <c r="P1650" i="60"/>
  <c r="P1651" i="60" l="1"/>
  <c r="L1651" i="60"/>
  <c r="K1652" i="60"/>
  <c r="J1652" i="60"/>
  <c r="M1652" i="60"/>
  <c r="I1653" i="60" s="1"/>
  <c r="M1653" i="60" l="1"/>
  <c r="I1654" i="60" s="1"/>
  <c r="K1653" i="60"/>
  <c r="J1653" i="60"/>
  <c r="P1652" i="60"/>
  <c r="L1652" i="60"/>
  <c r="P1653" i="60" l="1"/>
  <c r="L1653" i="60"/>
  <c r="M1654" i="60"/>
  <c r="I1655" i="60" s="1"/>
  <c r="J1654" i="60"/>
  <c r="K1654" i="60"/>
  <c r="P1654" i="60" l="1"/>
  <c r="L1654" i="60"/>
  <c r="K1655" i="60"/>
  <c r="J1655" i="60"/>
  <c r="M1655" i="60"/>
  <c r="I1656" i="60" s="1"/>
  <c r="K1656" i="60" l="1"/>
  <c r="M1656" i="60"/>
  <c r="I1657" i="60" s="1"/>
  <c r="J1656" i="60"/>
  <c r="L1655" i="60"/>
  <c r="P1655" i="60" l="1"/>
  <c r="L1656" i="60"/>
  <c r="J1657" i="60"/>
  <c r="M1657" i="60"/>
  <c r="I1658" i="60" s="1"/>
  <c r="K1657" i="60"/>
  <c r="M1658" i="60" l="1"/>
  <c r="I1659" i="60" s="1"/>
  <c r="K1658" i="60"/>
  <c r="J1658" i="60"/>
  <c r="P1656" i="60"/>
  <c r="P1657" i="60"/>
  <c r="L1657" i="60"/>
  <c r="P1658" i="60" l="1"/>
  <c r="L1658" i="60"/>
  <c r="M1659" i="60"/>
  <c r="I1660" i="60" s="1"/>
  <c r="K1659" i="60"/>
  <c r="J1659" i="60"/>
  <c r="M1660" i="60" l="1"/>
  <c r="I1661" i="60" s="1"/>
  <c r="K1660" i="60"/>
  <c r="J1660" i="60"/>
  <c r="L1659" i="60"/>
  <c r="P1659" i="60"/>
  <c r="P1660" i="60" l="1"/>
  <c r="L1660" i="60"/>
  <c r="M1661" i="60"/>
  <c r="I1662" i="60" s="1"/>
  <c r="J1661" i="60"/>
  <c r="K1661" i="60"/>
  <c r="P1661" i="60" l="1"/>
  <c r="L1661" i="60"/>
  <c r="K1662" i="60"/>
  <c r="J1662" i="60"/>
  <c r="M1662" i="60"/>
  <c r="I1663" i="60" s="1"/>
  <c r="K1663" i="60" l="1"/>
  <c r="M1663" i="60"/>
  <c r="I1664" i="60" s="1"/>
  <c r="J1663" i="60"/>
  <c r="L1662" i="60"/>
  <c r="P1662" i="60"/>
  <c r="P1663" i="60" l="1"/>
  <c r="L1663" i="60"/>
  <c r="J1664" i="60"/>
  <c r="M1664" i="60"/>
  <c r="I1665" i="60" s="1"/>
  <c r="K1664" i="60"/>
  <c r="M1665" i="60" l="1"/>
  <c r="I1666" i="60" s="1"/>
  <c r="K1665" i="60"/>
  <c r="J1665" i="60"/>
  <c r="P1664" i="60"/>
  <c r="L1664" i="60"/>
  <c r="P1665" i="60" l="1"/>
  <c r="L1665" i="60"/>
  <c r="M1666" i="60"/>
  <c r="I1667" i="60" s="1"/>
  <c r="J1666" i="60"/>
  <c r="K1666" i="60"/>
  <c r="L1666" i="60" l="1"/>
  <c r="P1666" i="60"/>
  <c r="M1667" i="60"/>
  <c r="I1668" i="60" s="1"/>
  <c r="K1667" i="60"/>
  <c r="J1667" i="60"/>
  <c r="P1667" i="60" l="1"/>
  <c r="L1667" i="60"/>
  <c r="M1668" i="60"/>
  <c r="I1669" i="60" s="1"/>
  <c r="K1668" i="60"/>
  <c r="J1668" i="60"/>
  <c r="K1669" i="60" l="1"/>
  <c r="J1669" i="60"/>
  <c r="M1669" i="60"/>
  <c r="I1670" i="60" s="1"/>
  <c r="L1668" i="60"/>
  <c r="P1668" i="60"/>
  <c r="K1670" i="60" l="1"/>
  <c r="J1670" i="60"/>
  <c r="M1670" i="60"/>
  <c r="I1671" i="60" s="1"/>
  <c r="L1669" i="60"/>
  <c r="P1669" i="60"/>
  <c r="J1671" i="60" l="1"/>
  <c r="K1671" i="60"/>
  <c r="M1671" i="60"/>
  <c r="I1672" i="60" s="1"/>
  <c r="P1670" i="60"/>
  <c r="L1670" i="60"/>
  <c r="M1672" i="60" l="1"/>
  <c r="I1673" i="60" s="1"/>
  <c r="K1672" i="60"/>
  <c r="J1672" i="60"/>
  <c r="L1671" i="60"/>
  <c r="P1671" i="60"/>
  <c r="P1672" i="60" l="1"/>
  <c r="L1672" i="60"/>
  <c r="K1673" i="60"/>
  <c r="M1673" i="60"/>
  <c r="I1674" i="60" s="1"/>
  <c r="J1673" i="60"/>
  <c r="P1673" i="60" l="1"/>
  <c r="L1673" i="60"/>
  <c r="M1674" i="60"/>
  <c r="I1675" i="60" s="1"/>
  <c r="K1674" i="60"/>
  <c r="J1674" i="60"/>
  <c r="P1674" i="60" l="1"/>
  <c r="L1674" i="60"/>
  <c r="M1675" i="60"/>
  <c r="I1676" i="60" s="1"/>
  <c r="K1675" i="60"/>
  <c r="J1675" i="60"/>
  <c r="P1675" i="60" l="1"/>
  <c r="L1675" i="60"/>
  <c r="K1676" i="60"/>
  <c r="J1676" i="60"/>
  <c r="M1676" i="60"/>
  <c r="I1677" i="60" s="1"/>
  <c r="K1677" i="60" l="1"/>
  <c r="M1677" i="60"/>
  <c r="I1678" i="60" s="1"/>
  <c r="J1677" i="60"/>
  <c r="L1676" i="60"/>
  <c r="P1676" i="60"/>
  <c r="L1677" i="60" l="1"/>
  <c r="P1677" i="60"/>
  <c r="J1678" i="60"/>
  <c r="M1678" i="60"/>
  <c r="I1679" i="60" s="1"/>
  <c r="K1678" i="60"/>
  <c r="M1679" i="60" l="1"/>
  <c r="I1680" i="60" s="1"/>
  <c r="K1679" i="60"/>
  <c r="J1679" i="60"/>
  <c r="P1678" i="60"/>
  <c r="L1678" i="60"/>
  <c r="P1679" i="60" l="1"/>
  <c r="L1679" i="60"/>
  <c r="J1680" i="60"/>
  <c r="M1680" i="60"/>
  <c r="I1681" i="60" s="1"/>
  <c r="K1680" i="60"/>
  <c r="M1681" i="60" l="1"/>
  <c r="I1682" i="60" s="1"/>
  <c r="K1681" i="60"/>
  <c r="J1681" i="60"/>
  <c r="P1680" i="60"/>
  <c r="L1680" i="60"/>
  <c r="P1681" i="60" l="1"/>
  <c r="L1681" i="60"/>
  <c r="M1682" i="60"/>
  <c r="I1683" i="60" s="1"/>
  <c r="J1682" i="60"/>
  <c r="K1682" i="60"/>
  <c r="P1682" i="60" l="1"/>
  <c r="L1682" i="60"/>
  <c r="K1683" i="60"/>
  <c r="J1683" i="60"/>
  <c r="M1683" i="60"/>
  <c r="I1684" i="60" s="1"/>
  <c r="K1684" i="60" l="1"/>
  <c r="M1684" i="60"/>
  <c r="I1685" i="60" s="1"/>
  <c r="J1684" i="60"/>
  <c r="L1683" i="60"/>
  <c r="P1683" i="60"/>
  <c r="P1684" i="60" l="1"/>
  <c r="L1684" i="60"/>
  <c r="J1685" i="60"/>
  <c r="M1685" i="60"/>
  <c r="I1686" i="60" s="1"/>
  <c r="K1685" i="60"/>
  <c r="M1686" i="60" l="1"/>
  <c r="I1687" i="60" s="1"/>
  <c r="K1686" i="60"/>
  <c r="J1686" i="60"/>
  <c r="P1685" i="60"/>
  <c r="L1685" i="60"/>
  <c r="P1686" i="60" l="1"/>
  <c r="L1686" i="60"/>
  <c r="M1687" i="60"/>
  <c r="I1688" i="60" s="1"/>
  <c r="K1687" i="60"/>
  <c r="J1687" i="60"/>
  <c r="L1687" i="60" l="1"/>
  <c r="P1687" i="60"/>
  <c r="M1688" i="60"/>
  <c r="I1689" i="60" s="1"/>
  <c r="K1688" i="60"/>
  <c r="J1688" i="60"/>
  <c r="M1689" i="60" l="1"/>
  <c r="I1690" i="60" s="1"/>
  <c r="K1689" i="60"/>
  <c r="J1689" i="60"/>
  <c r="P1688" i="60"/>
  <c r="L1688" i="60"/>
  <c r="L1689" i="60" l="1"/>
  <c r="P1689" i="60"/>
  <c r="K1690" i="60"/>
  <c r="J1690" i="60"/>
  <c r="M1690" i="60"/>
  <c r="I1691" i="60" s="1"/>
  <c r="L1690" i="60" l="1"/>
  <c r="P1690" i="60"/>
  <c r="K1691" i="60"/>
  <c r="M1691" i="60"/>
  <c r="I1692" i="60" s="1"/>
  <c r="J1691" i="60"/>
  <c r="P1691" i="60" l="1"/>
  <c r="L1691" i="60"/>
  <c r="J1692" i="60"/>
  <c r="M1692" i="60"/>
  <c r="I1693" i="60" s="1"/>
  <c r="K1692" i="60"/>
  <c r="M1693" i="60" l="1"/>
  <c r="I1694" i="60" s="1"/>
  <c r="K1693" i="60"/>
  <c r="J1693" i="60"/>
  <c r="P1692" i="60"/>
  <c r="L1692" i="60"/>
  <c r="P1693" i="60" l="1"/>
  <c r="L1693" i="60"/>
  <c r="M1694" i="60"/>
  <c r="I1695" i="60" s="1"/>
  <c r="K1694" i="60"/>
  <c r="J1694" i="60"/>
  <c r="P1694" i="60" l="1"/>
  <c r="L1694" i="60"/>
  <c r="M1695" i="60"/>
  <c r="I1696" i="60" s="1"/>
  <c r="K1695" i="60"/>
  <c r="J1695" i="60"/>
  <c r="P1695" i="60" l="1"/>
  <c r="L1695" i="60"/>
  <c r="M1696" i="60"/>
  <c r="I1697" i="60" s="1"/>
  <c r="K1696" i="60"/>
  <c r="J1696" i="60"/>
  <c r="L1696" i="60" l="1"/>
  <c r="P1696" i="60"/>
  <c r="K1697" i="60"/>
  <c r="J1697" i="60"/>
  <c r="M1697" i="60"/>
  <c r="I1698" i="60" s="1"/>
  <c r="L1697" i="60" l="1"/>
  <c r="P1697" i="60"/>
  <c r="K1698" i="60"/>
  <c r="J1698" i="60"/>
  <c r="M1698" i="60"/>
  <c r="I1699" i="60" s="1"/>
  <c r="L1698" i="60" l="1"/>
  <c r="P1698" i="60"/>
  <c r="J1699" i="60"/>
  <c r="K1699" i="60"/>
  <c r="M1699" i="60"/>
  <c r="I1700" i="60" s="1"/>
  <c r="P1699" i="60" l="1"/>
  <c r="L1699" i="60"/>
  <c r="M1700" i="60"/>
  <c r="I1701" i="60" s="1"/>
  <c r="K1700" i="60"/>
  <c r="J1700" i="60"/>
  <c r="K1701" i="60" l="1"/>
  <c r="J1701" i="60"/>
  <c r="M1701" i="60"/>
  <c r="I1702" i="60" s="1"/>
  <c r="P1700" i="60"/>
  <c r="L1700" i="60"/>
  <c r="M1702" i="60" l="1"/>
  <c r="I1703" i="60" s="1"/>
  <c r="K1702" i="60"/>
  <c r="J1702" i="60"/>
  <c r="P1701" i="60"/>
  <c r="L1701" i="60"/>
  <c r="P1702" i="60" l="1"/>
  <c r="L1702" i="60"/>
  <c r="M1703" i="60"/>
  <c r="I1704" i="60" s="1"/>
  <c r="K1703" i="60"/>
  <c r="J1703" i="60"/>
  <c r="P1703" i="60" l="1"/>
  <c r="L1703" i="60"/>
  <c r="K1704" i="60"/>
  <c r="J1704" i="60"/>
  <c r="M1704" i="60"/>
  <c r="I1705" i="60" s="1"/>
  <c r="K1705" i="60" l="1"/>
  <c r="M1705" i="60"/>
  <c r="I1706" i="60" s="1"/>
  <c r="J1705" i="60"/>
  <c r="L1704" i="60"/>
  <c r="P1704" i="60"/>
  <c r="L1705" i="60" l="1"/>
  <c r="P1705" i="60"/>
  <c r="J1706" i="60"/>
  <c r="M1706" i="60"/>
  <c r="I1707" i="60" s="1"/>
  <c r="K1706" i="60"/>
  <c r="M1707" i="60" l="1"/>
  <c r="I1708" i="60" s="1"/>
  <c r="K1707" i="60"/>
  <c r="J1707" i="60"/>
  <c r="P1706" i="60"/>
  <c r="L1706" i="60"/>
  <c r="P1707" i="60" l="1"/>
  <c r="L1707" i="60"/>
  <c r="M1708" i="60"/>
  <c r="I1709" i="60" s="1"/>
  <c r="K1708" i="60"/>
  <c r="J1708" i="60"/>
  <c r="L1708" i="60" l="1"/>
  <c r="P1708" i="60"/>
  <c r="M1709" i="60"/>
  <c r="I1710" i="60" s="1"/>
  <c r="K1709" i="60"/>
  <c r="J1709" i="60"/>
  <c r="P1709" i="60" l="1"/>
  <c r="L1709" i="60"/>
  <c r="M1710" i="60"/>
  <c r="I1711" i="60" s="1"/>
  <c r="J1710" i="60"/>
  <c r="K1710" i="60"/>
  <c r="P1710" i="60" l="1"/>
  <c r="L1710" i="60"/>
  <c r="K1711" i="60"/>
  <c r="J1711" i="60"/>
  <c r="M1711" i="60"/>
  <c r="I1712" i="60" s="1"/>
  <c r="K1712" i="60" l="1"/>
  <c r="M1712" i="60"/>
  <c r="I1713" i="60" s="1"/>
  <c r="J1712" i="60"/>
  <c r="L1711" i="60"/>
  <c r="P1711" i="60"/>
  <c r="P1712" i="60" l="1"/>
  <c r="L1712" i="60"/>
  <c r="J1713" i="60"/>
  <c r="M1713" i="60"/>
  <c r="I1714" i="60" s="1"/>
  <c r="K1713" i="60"/>
  <c r="M1714" i="60" l="1"/>
  <c r="I1715" i="60" s="1"/>
  <c r="K1714" i="60"/>
  <c r="J1714" i="60"/>
  <c r="P1713" i="60"/>
  <c r="L1713" i="60"/>
  <c r="P1714" i="60" l="1"/>
  <c r="L1714" i="60"/>
  <c r="M1715" i="60"/>
  <c r="I1716" i="60" s="1"/>
  <c r="K1715" i="60"/>
  <c r="J1715" i="60"/>
  <c r="P1715" i="60" l="1"/>
  <c r="L1715" i="60"/>
  <c r="M1716" i="60"/>
  <c r="I1717" i="60" s="1"/>
  <c r="K1716" i="60"/>
  <c r="J1716" i="60"/>
  <c r="P1716" i="60" l="1"/>
  <c r="L1716" i="60"/>
  <c r="M1717" i="60"/>
  <c r="I1718" i="60" s="1"/>
  <c r="K1717" i="60"/>
  <c r="J1717" i="60"/>
  <c r="L1717" i="60" l="1"/>
  <c r="P1717" i="60"/>
  <c r="K1718" i="60"/>
  <c r="J1718" i="60"/>
  <c r="M1718" i="60"/>
  <c r="I1719" i="60" s="1"/>
  <c r="L1718" i="60" l="1"/>
  <c r="P1718" i="60"/>
  <c r="K1719" i="60"/>
  <c r="M1719" i="60"/>
  <c r="I1720" i="60" s="1"/>
  <c r="J1719" i="60"/>
  <c r="P1719" i="60" l="1"/>
  <c r="L1719" i="60"/>
  <c r="J1720" i="60"/>
  <c r="K1720" i="60"/>
  <c r="M1720" i="60"/>
  <c r="I1721" i="60" s="1"/>
  <c r="L1720" i="60" l="1"/>
  <c r="P1720" i="60"/>
  <c r="M1721" i="60"/>
  <c r="I1722" i="60" s="1"/>
  <c r="K1721" i="60"/>
  <c r="J1721" i="60"/>
  <c r="P1721" i="60" l="1"/>
  <c r="L1721" i="60"/>
  <c r="M1722" i="60"/>
  <c r="I1723" i="60" s="1"/>
  <c r="K1722" i="60"/>
  <c r="J1722" i="60"/>
  <c r="M1723" i="60" l="1"/>
  <c r="I1724" i="60" s="1"/>
  <c r="K1723" i="60"/>
  <c r="J1723" i="60"/>
  <c r="P1722" i="60"/>
  <c r="L1722" i="60"/>
  <c r="P1723" i="60" l="1"/>
  <c r="L1723" i="60"/>
  <c r="M1724" i="60"/>
  <c r="I1725" i="60" s="1"/>
  <c r="K1724" i="60"/>
  <c r="J1724" i="60"/>
  <c r="P1724" i="60" l="1"/>
  <c r="L1724" i="60"/>
  <c r="K1725" i="60"/>
  <c r="J1725" i="60"/>
  <c r="M1725" i="60"/>
  <c r="I1726" i="60" s="1"/>
  <c r="K1726" i="60" l="1"/>
  <c r="J1726" i="60"/>
  <c r="M1726" i="60"/>
  <c r="I1727" i="60" s="1"/>
  <c r="L1725" i="60"/>
  <c r="P1725" i="60"/>
  <c r="J1727" i="60" l="1"/>
  <c r="M1727" i="60"/>
  <c r="I1728" i="60" s="1"/>
  <c r="K1727" i="60"/>
  <c r="L1726" i="60"/>
  <c r="P1726" i="60"/>
  <c r="M1728" i="60" l="1"/>
  <c r="I1729" i="60" s="1"/>
  <c r="K1728" i="60"/>
  <c r="J1728" i="60"/>
  <c r="P1727" i="60"/>
  <c r="L1727" i="60"/>
  <c r="P1728" i="60" l="1"/>
  <c r="L1728" i="60"/>
  <c r="K1729" i="60"/>
  <c r="J1729" i="60"/>
  <c r="M1729" i="60"/>
  <c r="I1730" i="60" s="1"/>
  <c r="M1730" i="60" l="1"/>
  <c r="I1731" i="60" s="1"/>
  <c r="K1730" i="60"/>
  <c r="J1730" i="60"/>
  <c r="P1729" i="60"/>
  <c r="L1729" i="60"/>
  <c r="P1730" i="60" l="1"/>
  <c r="L1730" i="60"/>
  <c r="M1731" i="60"/>
  <c r="I1732" i="60" s="1"/>
  <c r="J1731" i="60"/>
  <c r="K1731" i="60"/>
  <c r="P1731" i="60" l="1"/>
  <c r="L1731" i="60"/>
  <c r="K1732" i="60"/>
  <c r="J1732" i="60"/>
  <c r="M1732" i="60"/>
  <c r="I1733" i="60" s="1"/>
  <c r="K1733" i="60" l="1"/>
  <c r="M1733" i="60"/>
  <c r="I1734" i="60" s="1"/>
  <c r="J1733" i="60"/>
  <c r="L1732" i="60"/>
  <c r="P1732" i="60"/>
  <c r="P1733" i="60" l="1"/>
  <c r="L1733" i="60"/>
  <c r="J1734" i="60"/>
  <c r="M1734" i="60"/>
  <c r="I1735" i="60" s="1"/>
  <c r="K1734" i="60"/>
  <c r="M1735" i="60" l="1"/>
  <c r="I1736" i="60" s="1"/>
  <c r="K1735" i="60"/>
  <c r="J1735" i="60"/>
  <c r="P1734" i="60"/>
  <c r="L1734" i="60"/>
  <c r="P1735" i="60" l="1"/>
  <c r="L1735" i="60"/>
  <c r="M1736" i="60"/>
  <c r="I1737" i="60" s="1"/>
  <c r="K1736" i="60"/>
  <c r="J1736" i="60"/>
  <c r="L1736" i="60" l="1"/>
  <c r="P1736" i="60"/>
  <c r="M1737" i="60"/>
  <c r="I1738" i="60" s="1"/>
  <c r="K1737" i="60"/>
  <c r="J1737" i="60"/>
  <c r="M1738" i="60" l="1"/>
  <c r="I1739" i="60" s="1"/>
  <c r="K1738" i="60"/>
  <c r="J1738" i="60"/>
  <c r="P1737" i="60"/>
  <c r="L1737" i="60"/>
  <c r="L1738" i="60" l="1"/>
  <c r="P1738" i="60"/>
  <c r="K1739" i="60"/>
  <c r="J1739" i="60"/>
  <c r="M1739" i="60"/>
  <c r="I1740" i="60" s="1"/>
  <c r="L1739" i="60" l="1"/>
  <c r="P1739" i="60"/>
  <c r="K1740" i="60"/>
  <c r="M1740" i="60"/>
  <c r="I1741" i="60" s="1"/>
  <c r="J1740" i="60"/>
  <c r="P1740" i="60" l="1"/>
  <c r="L1740" i="60"/>
  <c r="J1741" i="60"/>
  <c r="K1741" i="60"/>
  <c r="M1741" i="60"/>
  <c r="I1742" i="60" s="1"/>
  <c r="P1741" i="60" l="1"/>
  <c r="L1741" i="60"/>
  <c r="M1742" i="60"/>
  <c r="I1743" i="60" s="1"/>
  <c r="J1742" i="60"/>
  <c r="K1742" i="60"/>
  <c r="P1742" i="60" l="1"/>
  <c r="L1742" i="60"/>
  <c r="M1743" i="60"/>
  <c r="I1744" i="60" s="1"/>
  <c r="K1743" i="60"/>
  <c r="J1743" i="60"/>
  <c r="P1743" i="60" l="1"/>
  <c r="L1743" i="60"/>
  <c r="M1744" i="60"/>
  <c r="I1745" i="60" s="1"/>
  <c r="K1744" i="60"/>
  <c r="J1744" i="60"/>
  <c r="M1745" i="60" l="1"/>
  <c r="I1746" i="60" s="1"/>
  <c r="K1745" i="60"/>
  <c r="J1745" i="60"/>
  <c r="P1744" i="60"/>
  <c r="L1744" i="60"/>
  <c r="L1745" i="60" l="1"/>
  <c r="P1745" i="60"/>
  <c r="K1746" i="60"/>
  <c r="J1746" i="60"/>
  <c r="M1746" i="60"/>
  <c r="I1747" i="60" s="1"/>
  <c r="L1746" i="60" l="1"/>
  <c r="P1746" i="60"/>
  <c r="K1747" i="60"/>
  <c r="J1747" i="60"/>
  <c r="M1747" i="60"/>
  <c r="I1748" i="60" s="1"/>
  <c r="L1747" i="60" l="1"/>
  <c r="P1747" i="60"/>
  <c r="J1748" i="60"/>
  <c r="K1748" i="60"/>
  <c r="M1748" i="60"/>
  <c r="I1749" i="60" s="1"/>
  <c r="L1748" i="60" l="1"/>
  <c r="P1748" i="60"/>
  <c r="M1749" i="60"/>
  <c r="I1750" i="60" s="1"/>
  <c r="J1749" i="60"/>
  <c r="K1749" i="60"/>
  <c r="P1749" i="60" l="1"/>
  <c r="L1749" i="60"/>
  <c r="K1750" i="60"/>
  <c r="J1750" i="60"/>
  <c r="M1750" i="60"/>
  <c r="I1751" i="60" s="1"/>
  <c r="M1751" i="60" l="1"/>
  <c r="I1752" i="60" s="1"/>
  <c r="K1751" i="60"/>
  <c r="J1751" i="60"/>
  <c r="P1750" i="60"/>
  <c r="L1750" i="60"/>
  <c r="P1751" i="60" l="1"/>
  <c r="L1751" i="60"/>
  <c r="M1752" i="60"/>
  <c r="I1753" i="60" s="1"/>
  <c r="J1752" i="60"/>
  <c r="K1752" i="60"/>
  <c r="P1752" i="60" l="1"/>
  <c r="L1752" i="60"/>
  <c r="K1753" i="60"/>
  <c r="J1753" i="60"/>
  <c r="M1753" i="60"/>
  <c r="I1754" i="60" s="1"/>
  <c r="K1754" i="60" l="1"/>
  <c r="M1754" i="60"/>
  <c r="I1755" i="60" s="1"/>
  <c r="J1754" i="60"/>
  <c r="L1753" i="60"/>
  <c r="P1753" i="60"/>
  <c r="L1754" i="60" l="1"/>
  <c r="P1754" i="60"/>
  <c r="J1755" i="60"/>
  <c r="M1755" i="60"/>
  <c r="I1756" i="60" s="1"/>
  <c r="K1755" i="60"/>
  <c r="M1756" i="60" l="1"/>
  <c r="I1757" i="60" s="1"/>
  <c r="K1756" i="60"/>
  <c r="J1756" i="60"/>
  <c r="P1755" i="60"/>
  <c r="L1755" i="60"/>
  <c r="P1756" i="60" l="1"/>
  <c r="L1756" i="60"/>
  <c r="M1757" i="60"/>
  <c r="I1758" i="60" s="1"/>
  <c r="K1757" i="60"/>
  <c r="J1757" i="60"/>
  <c r="L1757" i="60" l="1"/>
  <c r="P1757" i="60"/>
  <c r="M1758" i="60"/>
  <c r="I1759" i="60" s="1"/>
  <c r="K1758" i="60"/>
  <c r="J1758" i="60"/>
  <c r="P1758" i="60" l="1"/>
  <c r="L1758" i="60"/>
  <c r="M1759" i="60"/>
  <c r="I1760" i="60" s="1"/>
  <c r="J1759" i="60"/>
  <c r="K1759" i="60"/>
  <c r="P1759" i="60" l="1"/>
  <c r="L1759" i="60"/>
  <c r="K1760" i="60"/>
  <c r="J1760" i="60"/>
  <c r="M1760" i="60"/>
  <c r="I1761" i="60" s="1"/>
  <c r="K1761" i="60" l="1"/>
  <c r="M1761" i="60"/>
  <c r="I1762" i="60" s="1"/>
  <c r="J1761" i="60"/>
  <c r="L1760" i="60"/>
  <c r="P1760" i="60"/>
  <c r="P1761" i="60" l="1"/>
  <c r="L1761" i="60"/>
  <c r="J1762" i="60"/>
  <c r="M1762" i="60"/>
  <c r="I1763" i="60" s="1"/>
  <c r="K1762" i="60"/>
  <c r="M1763" i="60" l="1"/>
  <c r="I1764" i="60" s="1"/>
  <c r="K1763" i="60"/>
  <c r="J1763" i="60"/>
  <c r="P1762" i="60"/>
  <c r="L1762" i="60"/>
  <c r="P1763" i="60" l="1"/>
  <c r="L1763" i="60"/>
  <c r="M1764" i="60"/>
  <c r="I1765" i="60" s="1"/>
  <c r="K1764" i="60"/>
  <c r="J1764" i="60"/>
  <c r="L1764" i="60" l="1"/>
  <c r="P1764" i="60"/>
  <c r="M1765" i="60"/>
  <c r="I1766" i="60" s="1"/>
  <c r="K1765" i="60"/>
  <c r="J1765" i="60"/>
  <c r="M1766" i="60" l="1"/>
  <c r="I1767" i="60" s="1"/>
  <c r="K1766" i="60"/>
  <c r="J1766" i="60"/>
  <c r="P1765" i="60"/>
  <c r="L1765" i="60"/>
  <c r="L1766" i="60" l="1"/>
  <c r="P1766" i="60"/>
  <c r="K1767" i="60"/>
  <c r="J1767" i="60"/>
  <c r="M1767" i="60"/>
  <c r="I1768" i="60" s="1"/>
  <c r="L1767" i="60" l="1"/>
  <c r="P1767" i="60"/>
  <c r="K1768" i="60"/>
  <c r="J1768" i="60"/>
  <c r="M1768" i="60"/>
  <c r="I1769" i="60" s="1"/>
  <c r="P1768" i="60" l="1"/>
  <c r="L1768" i="60"/>
  <c r="J1769" i="60"/>
  <c r="K1769" i="60"/>
  <c r="M1769" i="60"/>
  <c r="I1770" i="60" s="1"/>
  <c r="L1769" i="60" l="1"/>
  <c r="P1769" i="60"/>
  <c r="M1770" i="60"/>
  <c r="I1771" i="60" s="1"/>
  <c r="K1770" i="60"/>
  <c r="J1770" i="60"/>
  <c r="K1771" i="60" l="1"/>
  <c r="J1771" i="60"/>
  <c r="M1771" i="60"/>
  <c r="I1772" i="60" s="1"/>
  <c r="P1770" i="60"/>
  <c r="L1770" i="60"/>
  <c r="M1772" i="60" l="1"/>
  <c r="I1773" i="60" s="1"/>
  <c r="K1772" i="60"/>
  <c r="J1772" i="60"/>
  <c r="P1771" i="60"/>
  <c r="L1771" i="60"/>
  <c r="P1772" i="60" l="1"/>
  <c r="L1772" i="60"/>
  <c r="M1773" i="60"/>
  <c r="I1774" i="60" s="1"/>
  <c r="K1773" i="60"/>
  <c r="J1773" i="60"/>
  <c r="K1774" i="60" l="1"/>
  <c r="J1774" i="60"/>
  <c r="M1774" i="60"/>
  <c r="I1775" i="60" s="1"/>
  <c r="L1773" i="60"/>
  <c r="P1773" i="60"/>
  <c r="K1775" i="60" l="1"/>
  <c r="J1775" i="60"/>
  <c r="M1775" i="60"/>
  <c r="I1776" i="60" s="1"/>
  <c r="L1774" i="60"/>
  <c r="P1774" i="60"/>
  <c r="J1776" i="60" l="1"/>
  <c r="M1776" i="60"/>
  <c r="I1777" i="60" s="1"/>
  <c r="K1776" i="60"/>
  <c r="L1775" i="60"/>
  <c r="P1775" i="60"/>
  <c r="M1777" i="60" l="1"/>
  <c r="I1778" i="60" s="1"/>
  <c r="K1777" i="60"/>
  <c r="J1777" i="60"/>
  <c r="P1776" i="60"/>
  <c r="L1776" i="60"/>
  <c r="P1777" i="60" l="1"/>
  <c r="L1777" i="60"/>
  <c r="K1778" i="60"/>
  <c r="J1778" i="60"/>
  <c r="M1778" i="60"/>
  <c r="I1779" i="60" s="1"/>
  <c r="M1779" i="60" l="1"/>
  <c r="I1780" i="60" s="1"/>
  <c r="K1779" i="60"/>
  <c r="J1779" i="60"/>
  <c r="P1778" i="60"/>
  <c r="L1778" i="60"/>
  <c r="P1779" i="60" l="1"/>
  <c r="L1779" i="60"/>
  <c r="M1780" i="60"/>
  <c r="I1781" i="60" s="1"/>
  <c r="J1780" i="60"/>
  <c r="K1780" i="60"/>
  <c r="P1780" i="60" l="1"/>
  <c r="L1780" i="60"/>
  <c r="K1781" i="60"/>
  <c r="J1781" i="60"/>
  <c r="M1781" i="60"/>
  <c r="I1782" i="60" s="1"/>
  <c r="K1782" i="60" l="1"/>
  <c r="M1782" i="60"/>
  <c r="I1783" i="60" s="1"/>
  <c r="J1782" i="60"/>
  <c r="L1781" i="60"/>
  <c r="P1781" i="60"/>
  <c r="P1782" i="60" l="1"/>
  <c r="L1782" i="60"/>
  <c r="J1783" i="60"/>
  <c r="M1783" i="60"/>
  <c r="I1784" i="60" s="1"/>
  <c r="K1783" i="60"/>
  <c r="M1784" i="60" l="1"/>
  <c r="I1785" i="60" s="1"/>
  <c r="K1784" i="60"/>
  <c r="J1784" i="60"/>
  <c r="P1783" i="60"/>
  <c r="L1783" i="60"/>
  <c r="P1784" i="60" l="1"/>
  <c r="L1784" i="60"/>
  <c r="M1785" i="60"/>
  <c r="I1786" i="60" s="1"/>
  <c r="K1785" i="60"/>
  <c r="J1785" i="60"/>
  <c r="M1786" i="60" l="1"/>
  <c r="I1787" i="60" s="1"/>
  <c r="K1786" i="60"/>
  <c r="J1786" i="60"/>
  <c r="L1785" i="60"/>
  <c r="P1785" i="60"/>
  <c r="P1786" i="60" l="1"/>
  <c r="L1786" i="60"/>
  <c r="M1787" i="60"/>
  <c r="I1788" i="60" s="1"/>
  <c r="K1787" i="60"/>
  <c r="J1787" i="60"/>
  <c r="L1787" i="60" l="1"/>
  <c r="P1787" i="60"/>
  <c r="K1788" i="60"/>
  <c r="J1788" i="60"/>
  <c r="M1788" i="60"/>
  <c r="I1789" i="60" s="1"/>
  <c r="L1788" i="60" l="1"/>
  <c r="P1788" i="60"/>
  <c r="K1789" i="60"/>
  <c r="M1789" i="60"/>
  <c r="I1790" i="60" s="1"/>
  <c r="J1789" i="60"/>
  <c r="P1789" i="60" l="1"/>
  <c r="L1789" i="60"/>
  <c r="J1790" i="60"/>
  <c r="M1790" i="60"/>
  <c r="I1791" i="60" s="1"/>
  <c r="K1790" i="60"/>
  <c r="M1791" i="60" l="1"/>
  <c r="I1792" i="60" s="1"/>
  <c r="K1791" i="60"/>
  <c r="J1791" i="60"/>
  <c r="P1790" i="60"/>
  <c r="L1790" i="60"/>
  <c r="P1791" i="60" l="1"/>
  <c r="L1791" i="60"/>
  <c r="M1792" i="60"/>
  <c r="I1793" i="60" s="1"/>
  <c r="K1792" i="60"/>
  <c r="J1792" i="60"/>
  <c r="P1792" i="60" l="1"/>
  <c r="L1792" i="60"/>
  <c r="M1793" i="60"/>
  <c r="I1794" i="60" s="1"/>
  <c r="K1793" i="60"/>
  <c r="J1793" i="60"/>
  <c r="P1793" i="60" l="1"/>
  <c r="L1793" i="60"/>
  <c r="M1794" i="60"/>
  <c r="I1795" i="60" s="1"/>
  <c r="K1794" i="60"/>
  <c r="J1794" i="60"/>
  <c r="L1794" i="60" l="1"/>
  <c r="P1794" i="60"/>
  <c r="K1795" i="60"/>
  <c r="J1795" i="60"/>
  <c r="M1795" i="60"/>
  <c r="I1796" i="60" s="1"/>
  <c r="L1795" i="60" l="1"/>
  <c r="P1795" i="60"/>
  <c r="K1796" i="60"/>
  <c r="J1796" i="60"/>
  <c r="M1796" i="60"/>
  <c r="I1797" i="60" s="1"/>
  <c r="L1796" i="60" l="1"/>
  <c r="P1796" i="60"/>
  <c r="J1797" i="60"/>
  <c r="K1797" i="60"/>
  <c r="M1797" i="60"/>
  <c r="I1798" i="60" s="1"/>
  <c r="L1797" i="60" l="1"/>
  <c r="P1797" i="60"/>
  <c r="M1798" i="60"/>
  <c r="I1799" i="60" s="1"/>
  <c r="K1798" i="60"/>
  <c r="J1798" i="60"/>
  <c r="K1799" i="60" l="1"/>
  <c r="J1799" i="60"/>
  <c r="M1799" i="60"/>
  <c r="I1800" i="60" s="1"/>
  <c r="P1798" i="60"/>
  <c r="L1798" i="60"/>
  <c r="M1800" i="60" l="1"/>
  <c r="I1801" i="60" s="1"/>
  <c r="K1800" i="60"/>
  <c r="J1800" i="60"/>
  <c r="P1799" i="60"/>
  <c r="L1799" i="60"/>
  <c r="P1800" i="60" l="1"/>
  <c r="L1800" i="60"/>
  <c r="M1801" i="60"/>
  <c r="I1802" i="60" s="1"/>
  <c r="K1801" i="60"/>
  <c r="J1801" i="60"/>
  <c r="P1801" i="60" l="1"/>
  <c r="L1801" i="60"/>
  <c r="K1802" i="60"/>
  <c r="J1802" i="60"/>
  <c r="M1802" i="60"/>
  <c r="I1803" i="60" s="1"/>
  <c r="K1803" i="60" l="1"/>
  <c r="M1803" i="60"/>
  <c r="I1804" i="60" s="1"/>
  <c r="J1803" i="60"/>
  <c r="L1802" i="60"/>
  <c r="P1802" i="60"/>
  <c r="L1803" i="60" l="1"/>
  <c r="P1803" i="60"/>
  <c r="J1804" i="60"/>
  <c r="M1804" i="60"/>
  <c r="I1805" i="60" s="1"/>
  <c r="K1804" i="60"/>
  <c r="M1805" i="60" l="1"/>
  <c r="I1806" i="60" s="1"/>
  <c r="J1805" i="60"/>
  <c r="K1805" i="60"/>
  <c r="P1804" i="60"/>
  <c r="L1804" i="60"/>
  <c r="P1805" i="60" l="1"/>
  <c r="L1805" i="60"/>
  <c r="M1806" i="60"/>
  <c r="I1807" i="60" s="1"/>
  <c r="K1806" i="60"/>
  <c r="J1806" i="60"/>
  <c r="M1807" i="60" l="1"/>
  <c r="I1808" i="60" s="1"/>
  <c r="K1807" i="60"/>
  <c r="J1807" i="60"/>
  <c r="L1806" i="60"/>
  <c r="P1806" i="60"/>
  <c r="P1807" i="60" l="1"/>
  <c r="L1807" i="60"/>
  <c r="M1808" i="60"/>
  <c r="I1809" i="60" s="1"/>
  <c r="J1808" i="60"/>
  <c r="K1808" i="60"/>
  <c r="P1808" i="60" l="1"/>
  <c r="L1808" i="60"/>
  <c r="K1809" i="60"/>
  <c r="J1809" i="60"/>
  <c r="M1809" i="60"/>
  <c r="I1810" i="60" s="1"/>
  <c r="K1810" i="60" l="1"/>
  <c r="M1810" i="60"/>
  <c r="I1811" i="60" s="1"/>
  <c r="J1810" i="60"/>
  <c r="L1809" i="60"/>
  <c r="P1809" i="60" l="1"/>
  <c r="L1810" i="60"/>
  <c r="J1811" i="60"/>
  <c r="M1811" i="60"/>
  <c r="I1812" i="60" s="1"/>
  <c r="K1811" i="60"/>
  <c r="M1812" i="60" l="1"/>
  <c r="I1813" i="60" s="1"/>
  <c r="K1812" i="60"/>
  <c r="J1812" i="60"/>
  <c r="P1810" i="60"/>
  <c r="P1811" i="60"/>
  <c r="L1811" i="60"/>
  <c r="P1812" i="60" l="1"/>
  <c r="L1812" i="60"/>
  <c r="M1813" i="60"/>
  <c r="I1814" i="60" s="1"/>
  <c r="K1813" i="60"/>
  <c r="J1813" i="60"/>
  <c r="M1814" i="60" l="1"/>
  <c r="I1815" i="60" s="1"/>
  <c r="K1814" i="60"/>
  <c r="J1814" i="60"/>
  <c r="L1813" i="60"/>
  <c r="P1813" i="60"/>
  <c r="P1814" i="60" l="1"/>
  <c r="L1814" i="60"/>
  <c r="M1815" i="60"/>
  <c r="I1816" i="60" s="1"/>
  <c r="K1815" i="60"/>
  <c r="J1815" i="60"/>
  <c r="K1816" i="60" l="1"/>
  <c r="J1816" i="60"/>
  <c r="M1816" i="60"/>
  <c r="I1817" i="60" s="1"/>
  <c r="L1815" i="60"/>
  <c r="P1815" i="60"/>
  <c r="K1817" i="60" l="1"/>
  <c r="J1817" i="60"/>
  <c r="M1817" i="60"/>
  <c r="I1818" i="60" s="1"/>
  <c r="L1816" i="60"/>
  <c r="P1816" i="60"/>
  <c r="J1818" i="60" l="1"/>
  <c r="K1818" i="60"/>
  <c r="M1818" i="60"/>
  <c r="I1819" i="60" s="1"/>
  <c r="P1817" i="60"/>
  <c r="L1817" i="60"/>
  <c r="M1819" i="60" l="1"/>
  <c r="I1820" i="60" s="1"/>
  <c r="K1819" i="60"/>
  <c r="J1819" i="60"/>
  <c r="L1818" i="60"/>
  <c r="P1818" i="60"/>
  <c r="P1819" i="60" l="1"/>
  <c r="L1819" i="60"/>
  <c r="M1820" i="60"/>
  <c r="I1821" i="60" s="1"/>
  <c r="K1820" i="60"/>
  <c r="J1820" i="60"/>
  <c r="M1821" i="60" l="1"/>
  <c r="I1822" i="60" s="1"/>
  <c r="K1821" i="60"/>
  <c r="J1821" i="60"/>
  <c r="P1820" i="60"/>
  <c r="L1820" i="60"/>
  <c r="P1821" i="60" l="1"/>
  <c r="L1821" i="60"/>
  <c r="M1822" i="60"/>
  <c r="I1823" i="60" s="1"/>
  <c r="K1822" i="60"/>
  <c r="J1822" i="60"/>
  <c r="K1823" i="60" l="1"/>
  <c r="J1823" i="60"/>
  <c r="M1823" i="60"/>
  <c r="I1824" i="60" s="1"/>
  <c r="L1822" i="60"/>
  <c r="P1822" i="60"/>
  <c r="K1824" i="60" l="1"/>
  <c r="J1824" i="60"/>
  <c r="M1824" i="60"/>
  <c r="I1825" i="60" s="1"/>
  <c r="L1823" i="60"/>
  <c r="P1823" i="60"/>
  <c r="J1825" i="60" l="1"/>
  <c r="M1825" i="60"/>
  <c r="I1826" i="60" s="1"/>
  <c r="K1825" i="60"/>
  <c r="P1824" i="60"/>
  <c r="L1824" i="60"/>
  <c r="M1826" i="60" l="1"/>
  <c r="I1827" i="60" s="1"/>
  <c r="K1826" i="60"/>
  <c r="J1826" i="60"/>
  <c r="P1825" i="60"/>
  <c r="L1825" i="60"/>
  <c r="P1826" i="60" l="1"/>
  <c r="L1826" i="60"/>
  <c r="K1827" i="60"/>
  <c r="J1827" i="60"/>
  <c r="M1827" i="60"/>
  <c r="I1828" i="60" s="1"/>
  <c r="P1827" i="60" l="1"/>
  <c r="L1827" i="60"/>
  <c r="M1828" i="60"/>
  <c r="I1829" i="60" s="1"/>
  <c r="K1828" i="60"/>
  <c r="J1828" i="60"/>
  <c r="P1828" i="60" l="1"/>
  <c r="L1828" i="60"/>
  <c r="M1829" i="60"/>
  <c r="I1830" i="60" s="1"/>
  <c r="J1829" i="60"/>
  <c r="K1829" i="60"/>
  <c r="P1829" i="60" l="1"/>
  <c r="L1829" i="60"/>
  <c r="K1830" i="60"/>
  <c r="J1830" i="60"/>
  <c r="M1830" i="60"/>
  <c r="I1831" i="60" s="1"/>
  <c r="L1830" i="60" l="1"/>
  <c r="P1830" i="60"/>
  <c r="K1831" i="60"/>
  <c r="M1831" i="60"/>
  <c r="I1832" i="60" s="1"/>
  <c r="J1831" i="60"/>
  <c r="P1831" i="60" l="1"/>
  <c r="L1831" i="60"/>
  <c r="J1832" i="60"/>
  <c r="M1832" i="60"/>
  <c r="I1833" i="60" s="1"/>
  <c r="K1832" i="60"/>
  <c r="M1833" i="60" l="1"/>
  <c r="I1834" i="60" s="1"/>
  <c r="K1833" i="60"/>
  <c r="J1833" i="60"/>
  <c r="P1832" i="60"/>
  <c r="L1832" i="60"/>
  <c r="P1833" i="60" l="1"/>
  <c r="L1833" i="60"/>
  <c r="M1834" i="60"/>
  <c r="I1835" i="60" s="1"/>
  <c r="K1834" i="60"/>
  <c r="J1834" i="60"/>
  <c r="M1835" i="60" l="1"/>
  <c r="I1836" i="60" s="1"/>
  <c r="K1835" i="60"/>
  <c r="J1835" i="60"/>
  <c r="L1834" i="60"/>
  <c r="P1834" i="60"/>
  <c r="P1835" i="60" l="1"/>
  <c r="L1835" i="60"/>
  <c r="M1836" i="60"/>
  <c r="I1837" i="60" s="1"/>
  <c r="K1836" i="60"/>
  <c r="J1836" i="60"/>
  <c r="K1837" i="60" l="1"/>
  <c r="J1837" i="60"/>
  <c r="M1837" i="60"/>
  <c r="I1838" i="60" s="1"/>
  <c r="L1836" i="60"/>
  <c r="P1836" i="60"/>
  <c r="K1838" i="60" l="1"/>
  <c r="M1838" i="60"/>
  <c r="I1839" i="60" s="1"/>
  <c r="J1838" i="60"/>
  <c r="L1837" i="60"/>
  <c r="P1837" i="60"/>
  <c r="P1838" i="60" l="1"/>
  <c r="L1838" i="60"/>
  <c r="J1839" i="60"/>
  <c r="M1839" i="60"/>
  <c r="I1840" i="60" s="1"/>
  <c r="K1839" i="60"/>
  <c r="M1840" i="60" l="1"/>
  <c r="I1841" i="60" s="1"/>
  <c r="K1840" i="60"/>
  <c r="J1840" i="60"/>
  <c r="L1839" i="60"/>
  <c r="P1839" i="60"/>
  <c r="P1840" i="60" l="1"/>
  <c r="L1840" i="60"/>
  <c r="M1841" i="60"/>
  <c r="I1842" i="60" s="1"/>
  <c r="K1841" i="60"/>
  <c r="J1841" i="60"/>
  <c r="M1842" i="60" l="1"/>
  <c r="I1843" i="60" s="1"/>
  <c r="K1842" i="60"/>
  <c r="J1842" i="60"/>
  <c r="P1841" i="60"/>
  <c r="L1841" i="60"/>
  <c r="P1842" i="60" l="1"/>
  <c r="L1842" i="60"/>
  <c r="M1843" i="60"/>
  <c r="I1844" i="60" s="1"/>
  <c r="K1843" i="60"/>
  <c r="J1843" i="60"/>
  <c r="K1844" i="60" l="1"/>
  <c r="J1844" i="60"/>
  <c r="M1844" i="60"/>
  <c r="I1845" i="60" s="1"/>
  <c r="L1843" i="60"/>
  <c r="P1843" i="60"/>
  <c r="K1845" i="60" l="1"/>
  <c r="J1845" i="60"/>
  <c r="M1845" i="60"/>
  <c r="I1846" i="60" s="1"/>
  <c r="L1844" i="60"/>
  <c r="P1844" i="60"/>
  <c r="J1846" i="60" l="1"/>
  <c r="K1846" i="60"/>
  <c r="M1846" i="60"/>
  <c r="I1847" i="60" s="1"/>
  <c r="L1845" i="60"/>
  <c r="P1845" i="60"/>
  <c r="M1847" i="60" l="1"/>
  <c r="I1848" i="60" s="1"/>
  <c r="K1847" i="60"/>
  <c r="J1847" i="60"/>
  <c r="P1846" i="60"/>
  <c r="L1846" i="60"/>
  <c r="P1847" i="60" l="1"/>
  <c r="L1847" i="60"/>
  <c r="K1848" i="60"/>
  <c r="J1848" i="60"/>
  <c r="M1848" i="60"/>
  <c r="I1849" i="60" s="1"/>
  <c r="P1848" i="60" l="1"/>
  <c r="L1848" i="60"/>
  <c r="M1849" i="60"/>
  <c r="I1850" i="60" s="1"/>
  <c r="K1849" i="60"/>
  <c r="J1849" i="60"/>
  <c r="M1850" i="60" l="1"/>
  <c r="I1851" i="60" s="1"/>
  <c r="J1850" i="60"/>
  <c r="K1850" i="60"/>
  <c r="P1849" i="60"/>
  <c r="L1849" i="60"/>
  <c r="P1850" i="60" l="1"/>
  <c r="L1850" i="60"/>
  <c r="K1851" i="60"/>
  <c r="J1851" i="60"/>
  <c r="M1851" i="60"/>
  <c r="I1852" i="60" s="1"/>
  <c r="L1851" i="60" l="1"/>
  <c r="P1851" i="60"/>
  <c r="K1852" i="60"/>
  <c r="M1852" i="60"/>
  <c r="I1853" i="60" s="1"/>
  <c r="J1852" i="60"/>
  <c r="P1852" i="60" l="1"/>
  <c r="L1852" i="60"/>
  <c r="J1853" i="60"/>
  <c r="M1853" i="60"/>
  <c r="I1854" i="60" s="1"/>
  <c r="K1853" i="60"/>
  <c r="M1854" i="60" l="1"/>
  <c r="I1855" i="60" s="1"/>
  <c r="J1854" i="60"/>
  <c r="K1854" i="60"/>
  <c r="P1853" i="60"/>
  <c r="L1853" i="60"/>
  <c r="P1854" i="60" l="1"/>
  <c r="L1854" i="60"/>
  <c r="M1855" i="60"/>
  <c r="I1856" i="60" s="1"/>
  <c r="K1855" i="60"/>
  <c r="J1855" i="60"/>
  <c r="M1856" i="60" l="1"/>
  <c r="I1857" i="60" s="1"/>
  <c r="K1856" i="60"/>
  <c r="J1856" i="60"/>
  <c r="L1855" i="60"/>
  <c r="P1855" i="60"/>
  <c r="P1856" i="60" l="1"/>
  <c r="L1856" i="60"/>
  <c r="M1857" i="60"/>
  <c r="I1858" i="60" s="1"/>
  <c r="J1857" i="60"/>
  <c r="K1857" i="60"/>
  <c r="P1857" i="60" l="1"/>
  <c r="L1857" i="60"/>
  <c r="K1858" i="60"/>
  <c r="J1858" i="60"/>
  <c r="M1858" i="60"/>
  <c r="I1859" i="60" s="1"/>
  <c r="L1858" i="60" l="1"/>
  <c r="P1858" i="60"/>
  <c r="K1859" i="60"/>
  <c r="M1859" i="60"/>
  <c r="I1860" i="60" s="1"/>
  <c r="J1859" i="60"/>
  <c r="P1859" i="60" l="1"/>
  <c r="L1859" i="60"/>
  <c r="J1860" i="60"/>
  <c r="M1860" i="60"/>
  <c r="I1861" i="60" s="1"/>
  <c r="K1860" i="60"/>
  <c r="M1861" i="60" l="1"/>
  <c r="I1862" i="60" s="1"/>
  <c r="K1861" i="60"/>
  <c r="J1861" i="60"/>
  <c r="P1860" i="60"/>
  <c r="L1860" i="60"/>
  <c r="P1861" i="60" l="1"/>
  <c r="L1861" i="60"/>
  <c r="M1862" i="60"/>
  <c r="I1863" i="60" s="1"/>
  <c r="K1862" i="60"/>
  <c r="J1862" i="60"/>
  <c r="M1863" i="60" l="1"/>
  <c r="I1864" i="60" s="1"/>
  <c r="K1863" i="60"/>
  <c r="J1863" i="60"/>
  <c r="L1862" i="60"/>
  <c r="P1862" i="60"/>
  <c r="P1863" i="60" l="1"/>
  <c r="L1863" i="60"/>
  <c r="M1864" i="60"/>
  <c r="I1865" i="60" s="1"/>
  <c r="K1864" i="60"/>
  <c r="J1864" i="60"/>
  <c r="K1865" i="60" l="1"/>
  <c r="J1865" i="60"/>
  <c r="M1865" i="60"/>
  <c r="I1866" i="60" s="1"/>
  <c r="L1864" i="60"/>
  <c r="P1864" i="60"/>
  <c r="K1866" i="60" l="1"/>
  <c r="J1866" i="60"/>
  <c r="M1866" i="60"/>
  <c r="I1867" i="60" s="1"/>
  <c r="L1865" i="60"/>
  <c r="P1865" i="60"/>
  <c r="J1867" i="60" l="1"/>
  <c r="K1867" i="60"/>
  <c r="M1867" i="60"/>
  <c r="I1868" i="60" s="1"/>
  <c r="P1866" i="60"/>
  <c r="L1866" i="60"/>
  <c r="M1868" i="60" l="1"/>
  <c r="I1869" i="60" s="1"/>
  <c r="K1868" i="60"/>
  <c r="J1868" i="60"/>
  <c r="L1867" i="60"/>
  <c r="P1867" i="60"/>
  <c r="P1868" i="60" l="1"/>
  <c r="L1868" i="60"/>
  <c r="K1869" i="60"/>
  <c r="J1869" i="60"/>
  <c r="M1869" i="60"/>
  <c r="I1870" i="60" s="1"/>
  <c r="P1869" i="60" l="1"/>
  <c r="L1869" i="60"/>
  <c r="M1870" i="60"/>
  <c r="I1871" i="60" s="1"/>
  <c r="K1870" i="60"/>
  <c r="J1870" i="60"/>
  <c r="P1870" i="60" l="1"/>
  <c r="L1870" i="60"/>
  <c r="M1871" i="60"/>
  <c r="I1872" i="60" s="1"/>
  <c r="K1871" i="60"/>
  <c r="J1871" i="60"/>
  <c r="K1872" i="60" l="1"/>
  <c r="J1872" i="60"/>
  <c r="M1872" i="60"/>
  <c r="I1873" i="60" s="1"/>
  <c r="L1871" i="60"/>
  <c r="P1871" i="60"/>
  <c r="K1873" i="60" l="1"/>
  <c r="J1873" i="60"/>
  <c r="M1873" i="60"/>
  <c r="I1874" i="60" s="1"/>
  <c r="L1872" i="60"/>
  <c r="P1872" i="60"/>
  <c r="J1874" i="60" l="1"/>
  <c r="M1874" i="60"/>
  <c r="I1875" i="60" s="1"/>
  <c r="K1874" i="60"/>
  <c r="L1873" i="60"/>
  <c r="P1873" i="60"/>
  <c r="M1875" i="60" l="1"/>
  <c r="I1876" i="60" s="1"/>
  <c r="K1875" i="60"/>
  <c r="J1875" i="60"/>
  <c r="P1874" i="60"/>
  <c r="L1874" i="60"/>
  <c r="P1875" i="60" l="1"/>
  <c r="L1875" i="60"/>
  <c r="K1876" i="60"/>
  <c r="J1876" i="60"/>
  <c r="M1876" i="60"/>
  <c r="I1877" i="60" s="1"/>
  <c r="P1876" i="60" l="1"/>
  <c r="L1876" i="60"/>
  <c r="M1877" i="60"/>
  <c r="I1878" i="60" s="1"/>
  <c r="K1877" i="60"/>
  <c r="J1877" i="60"/>
  <c r="P1877" i="60" l="1"/>
  <c r="L1877" i="60"/>
  <c r="M1878" i="60"/>
  <c r="I1879" i="60" s="1"/>
  <c r="J1878" i="60"/>
  <c r="K1878" i="60"/>
  <c r="P1878" i="60" l="1"/>
  <c r="L1878" i="60"/>
  <c r="K1879" i="60"/>
  <c r="J1879" i="60"/>
  <c r="M1879" i="60"/>
  <c r="I1880" i="60" s="1"/>
  <c r="K1880" i="60" l="1"/>
  <c r="M1880" i="60"/>
  <c r="I1881" i="60" s="1"/>
  <c r="J1880" i="60"/>
  <c r="L1879" i="60"/>
  <c r="P1879" i="60" l="1"/>
  <c r="L1880" i="60"/>
  <c r="J1881" i="60"/>
  <c r="M1881" i="60"/>
  <c r="I1882" i="60" s="1"/>
  <c r="K1881" i="60"/>
  <c r="M1882" i="60" l="1"/>
  <c r="I1883" i="60" s="1"/>
  <c r="K1882" i="60"/>
  <c r="J1882" i="60"/>
  <c r="P1881" i="60"/>
  <c r="L1881" i="60"/>
  <c r="P1880" i="60"/>
  <c r="P1882" i="60" l="1"/>
  <c r="L1882" i="60"/>
  <c r="M1883" i="60"/>
  <c r="I1884" i="60" s="1"/>
  <c r="K1883" i="60"/>
  <c r="J1883" i="60"/>
  <c r="M1884" i="60" l="1"/>
  <c r="I1885" i="60" s="1"/>
  <c r="K1884" i="60"/>
  <c r="J1884" i="60"/>
  <c r="L1883" i="60"/>
  <c r="P1883" i="60"/>
  <c r="P1884" i="60" l="1"/>
  <c r="L1884" i="60"/>
  <c r="M1885" i="60"/>
  <c r="I1886" i="60" s="1"/>
  <c r="K1885" i="60"/>
  <c r="J1885" i="60"/>
  <c r="K1886" i="60" l="1"/>
  <c r="J1886" i="60"/>
  <c r="M1886" i="60"/>
  <c r="I1887" i="60" s="1"/>
  <c r="L1885" i="60"/>
  <c r="P1885" i="60"/>
  <c r="K1887" i="60" l="1"/>
  <c r="M1887" i="60"/>
  <c r="I1888" i="60" s="1"/>
  <c r="J1887" i="60"/>
  <c r="L1886" i="60"/>
  <c r="P1886" i="60" l="1"/>
  <c r="L1887" i="60"/>
  <c r="J1888" i="60"/>
  <c r="M1888" i="60"/>
  <c r="I1889" i="60" s="1"/>
  <c r="K1888" i="60"/>
  <c r="M1889" i="60" l="1"/>
  <c r="I1890" i="60" s="1"/>
  <c r="K1889" i="60"/>
  <c r="J1889" i="60"/>
  <c r="L1888" i="60"/>
  <c r="P1888" i="60"/>
  <c r="P1887" i="60"/>
  <c r="P1889" i="60" l="1"/>
  <c r="L1889" i="60"/>
  <c r="M1890" i="60"/>
  <c r="I1891" i="60" s="1"/>
  <c r="K1890" i="60"/>
  <c r="J1890" i="60"/>
  <c r="P1890" i="60" l="1"/>
  <c r="L1890" i="60"/>
  <c r="M1891" i="60"/>
  <c r="I1892" i="60" s="1"/>
  <c r="K1891" i="60"/>
  <c r="J1891" i="60"/>
  <c r="P1891" i="60" l="1"/>
  <c r="L1891" i="60"/>
  <c r="M1892" i="60"/>
  <c r="I1893" i="60" s="1"/>
  <c r="K1892" i="60"/>
  <c r="J1892" i="60"/>
  <c r="L1892" i="60" l="1"/>
  <c r="P1892" i="60"/>
  <c r="K1893" i="60"/>
  <c r="J1893" i="60"/>
  <c r="M1893" i="60"/>
  <c r="I1894" i="60" s="1"/>
  <c r="K1894" i="60" l="1"/>
  <c r="J1894" i="60"/>
  <c r="M1894" i="60"/>
  <c r="I1895" i="60" s="1"/>
  <c r="L1893" i="60"/>
  <c r="P1893" i="60"/>
  <c r="J1895" i="60" l="1"/>
  <c r="K1895" i="60"/>
  <c r="M1895" i="60"/>
  <c r="I1896" i="60" s="1"/>
  <c r="L1894" i="60"/>
  <c r="P1894" i="60"/>
  <c r="M1896" i="60" l="1"/>
  <c r="I1897" i="60" s="1"/>
  <c r="K1896" i="60"/>
  <c r="J1896" i="60"/>
  <c r="L1895" i="60"/>
  <c r="P1895" i="60"/>
  <c r="P1896" i="60" l="1"/>
  <c r="L1896" i="60"/>
  <c r="K1897" i="60"/>
  <c r="J1897" i="60"/>
  <c r="M1897" i="60"/>
  <c r="I1898" i="60" s="1"/>
  <c r="L1897" i="60" l="1"/>
  <c r="M1898" i="60"/>
  <c r="I1899" i="60" s="1"/>
  <c r="K1898" i="60"/>
  <c r="J1898" i="60"/>
  <c r="P1898" i="60" l="1"/>
  <c r="L1898" i="60"/>
  <c r="M1899" i="60"/>
  <c r="I1900" i="60" s="1"/>
  <c r="J1899" i="60"/>
  <c r="K1899" i="60"/>
  <c r="P1897" i="60"/>
  <c r="P1899" i="60" l="1"/>
  <c r="L1899" i="60"/>
  <c r="K1900" i="60"/>
  <c r="J1900" i="60"/>
  <c r="M1900" i="60"/>
  <c r="I1901" i="60" s="1"/>
  <c r="L1900" i="60" l="1"/>
  <c r="K1901" i="60"/>
  <c r="M1901" i="60"/>
  <c r="I1902" i="60" s="1"/>
  <c r="J1901" i="60"/>
  <c r="P1900" i="60" l="1"/>
  <c r="L1901" i="60"/>
  <c r="J1902" i="60"/>
  <c r="M1902" i="60"/>
  <c r="I1903" i="60" s="1"/>
  <c r="K1902" i="60"/>
  <c r="P1902" i="60" l="1"/>
  <c r="L1902" i="60"/>
  <c r="M1903" i="60"/>
  <c r="I1904" i="60" s="1"/>
  <c r="K1903" i="60"/>
  <c r="J1903" i="60"/>
  <c r="P1901" i="60"/>
  <c r="P1903" i="60" l="1"/>
  <c r="L1903" i="60"/>
  <c r="M1904" i="60"/>
  <c r="I1905" i="60" s="1"/>
  <c r="K1904" i="60"/>
  <c r="J1904" i="60"/>
  <c r="L1904" i="60" l="1"/>
  <c r="P1904" i="60"/>
  <c r="M1905" i="60"/>
  <c r="I1906" i="60" s="1"/>
  <c r="K1905" i="60"/>
  <c r="J1905" i="60"/>
  <c r="P1905" i="60" l="1"/>
  <c r="L1905" i="60"/>
  <c r="M1906" i="60"/>
  <c r="I1907" i="60" s="1"/>
  <c r="K1906" i="60"/>
  <c r="J1906" i="60"/>
  <c r="P1906" i="60" l="1"/>
  <c r="L1906" i="60"/>
  <c r="K1907" i="60"/>
  <c r="J1907" i="60"/>
  <c r="M1907" i="60"/>
  <c r="I1908" i="60" s="1"/>
  <c r="L1907" i="60" l="1"/>
  <c r="P1907" i="60"/>
  <c r="K1908" i="60"/>
  <c r="M1908" i="60"/>
  <c r="I1909" i="60" s="1"/>
  <c r="J1908" i="60"/>
  <c r="P1908" i="60" l="1"/>
  <c r="L1908" i="60"/>
  <c r="J1909" i="60"/>
  <c r="M1909" i="60"/>
  <c r="I1910" i="60" s="1"/>
  <c r="K1909" i="60"/>
  <c r="M1910" i="60" l="1"/>
  <c r="I1911" i="60" s="1"/>
  <c r="K1910" i="60"/>
  <c r="J1910" i="60"/>
  <c r="P1909" i="60"/>
  <c r="L1909" i="60"/>
  <c r="P1910" i="60" l="1"/>
  <c r="L1910" i="60"/>
  <c r="M1911" i="60"/>
  <c r="I1912" i="60" s="1"/>
  <c r="K1911" i="60"/>
  <c r="J1911" i="60"/>
  <c r="L1911" i="60" l="1"/>
  <c r="P1911" i="60"/>
  <c r="M1912" i="60"/>
  <c r="I1913" i="60" s="1"/>
  <c r="K1912" i="60"/>
  <c r="J1912" i="60"/>
  <c r="M1913" i="60" l="1"/>
  <c r="I1914" i="60" s="1"/>
  <c r="K1913" i="60"/>
  <c r="J1913" i="60"/>
  <c r="P1912" i="60"/>
  <c r="L1912" i="60"/>
  <c r="L1913" i="60" l="1"/>
  <c r="P1913" i="60"/>
  <c r="K1914" i="60"/>
  <c r="J1914" i="60"/>
  <c r="M1914" i="60"/>
  <c r="I1915" i="60" s="1"/>
  <c r="K1915" i="60" l="1"/>
  <c r="J1915" i="60"/>
  <c r="M1915" i="60"/>
  <c r="I1916" i="60" s="1"/>
  <c r="L1914" i="60"/>
  <c r="P1914" i="60"/>
  <c r="J1916" i="60" l="1"/>
  <c r="K1916" i="60"/>
  <c r="M1916" i="60"/>
  <c r="I1917" i="60" s="1"/>
  <c r="L1915" i="60"/>
  <c r="P1915" i="60"/>
  <c r="M1917" i="60" l="1"/>
  <c r="I1918" i="60" s="1"/>
  <c r="K1917" i="60"/>
  <c r="J1917" i="60"/>
  <c r="L1916" i="60"/>
  <c r="P1916" i="60"/>
  <c r="P1917" i="60" l="1"/>
  <c r="L1917" i="60"/>
  <c r="K1918" i="60"/>
  <c r="M1918" i="60"/>
  <c r="I1919" i="60" s="1"/>
  <c r="J1918" i="60"/>
  <c r="M1919" i="60" l="1"/>
  <c r="I1920" i="60" s="1"/>
  <c r="K1919" i="60"/>
  <c r="J1919" i="60"/>
  <c r="P1918" i="60"/>
  <c r="L1918" i="60"/>
  <c r="P1919" i="60" l="1"/>
  <c r="L1919" i="60"/>
  <c r="M1920" i="60"/>
  <c r="I1921" i="60" s="1"/>
  <c r="K1920" i="60"/>
  <c r="J1920" i="60"/>
  <c r="P1920" i="60" l="1"/>
  <c r="L1920" i="60"/>
  <c r="K1921" i="60"/>
  <c r="J1921" i="60"/>
  <c r="M1921" i="60"/>
  <c r="I1922" i="60" s="1"/>
  <c r="L1921" i="60" l="1"/>
  <c r="P1921" i="60"/>
  <c r="K1922" i="60"/>
  <c r="J1922" i="60"/>
  <c r="M1922" i="60"/>
  <c r="I1923" i="60" s="1"/>
  <c r="L1922" i="60" l="1"/>
  <c r="P1922" i="60"/>
  <c r="J1923" i="60"/>
  <c r="M1923" i="60"/>
  <c r="I1924" i="60" s="1"/>
  <c r="K1923" i="60"/>
  <c r="P1923" i="60" l="1"/>
  <c r="L1923" i="60"/>
  <c r="M1924" i="60"/>
  <c r="I1925" i="60" s="1"/>
  <c r="K1924" i="60"/>
  <c r="J1924" i="60"/>
  <c r="P1924" i="60" l="1"/>
  <c r="L1924" i="60"/>
  <c r="K1925" i="60"/>
  <c r="M1925" i="60"/>
  <c r="I1926" i="60" s="1"/>
  <c r="J1925" i="60"/>
  <c r="M1926" i="60" l="1"/>
  <c r="I1927" i="60" s="1"/>
  <c r="K1926" i="60"/>
  <c r="J1926" i="60"/>
  <c r="L1925" i="60"/>
  <c r="P1925" i="60" l="1"/>
  <c r="P1926" i="60"/>
  <c r="L1926" i="60"/>
  <c r="M1927" i="60"/>
  <c r="I1928" i="60" s="1"/>
  <c r="J1927" i="60"/>
  <c r="K1927" i="60"/>
  <c r="P1927" i="60" l="1"/>
  <c r="L1927" i="60"/>
  <c r="K1928" i="60"/>
  <c r="J1928" i="60"/>
  <c r="M1928" i="60"/>
  <c r="I1929" i="60" s="1"/>
  <c r="L1928" i="60" l="1"/>
  <c r="K1929" i="60"/>
  <c r="M1929" i="60"/>
  <c r="I1930" i="60" s="1"/>
  <c r="J1929" i="60"/>
  <c r="P1928" i="60" l="1"/>
  <c r="L1929" i="60"/>
  <c r="J1930" i="60"/>
  <c r="M1930" i="60"/>
  <c r="I1931" i="60" s="1"/>
  <c r="K1930" i="60"/>
  <c r="M1931" i="60" l="1"/>
  <c r="I1932" i="60" s="1"/>
  <c r="K1931" i="60"/>
  <c r="J1931" i="60"/>
  <c r="P1929" i="60"/>
  <c r="P1930" i="60"/>
  <c r="L1930" i="60"/>
  <c r="P1931" i="60" l="1"/>
  <c r="L1931" i="60"/>
  <c r="M1932" i="60"/>
  <c r="I1933" i="60" s="1"/>
  <c r="K1932" i="60"/>
  <c r="J1932" i="60"/>
  <c r="L1932" i="60" l="1"/>
  <c r="P1932" i="60"/>
  <c r="M1933" i="60"/>
  <c r="I1934" i="60" s="1"/>
  <c r="K1933" i="60"/>
  <c r="J1933" i="60"/>
  <c r="M1934" i="60" l="1"/>
  <c r="I1935" i="60" s="1"/>
  <c r="K1934" i="60"/>
  <c r="J1934" i="60"/>
  <c r="P1933" i="60"/>
  <c r="L1933" i="60"/>
  <c r="L1934" i="60" l="1"/>
  <c r="P1934" i="60"/>
  <c r="K1935" i="60"/>
  <c r="J1935" i="60"/>
  <c r="M1935" i="60"/>
  <c r="I1936" i="60" s="1"/>
  <c r="K1936" i="60" l="1"/>
  <c r="M1936" i="60"/>
  <c r="I1937" i="60" s="1"/>
  <c r="J1936" i="60"/>
  <c r="L1935" i="60"/>
  <c r="P1935" i="60" l="1"/>
  <c r="P1936" i="60"/>
  <c r="L1936" i="60"/>
  <c r="J1937" i="60"/>
  <c r="M1937" i="60"/>
  <c r="I1938" i="60" s="1"/>
  <c r="K1937" i="60"/>
  <c r="M1938" i="60" l="1"/>
  <c r="I1939" i="60" s="1"/>
  <c r="K1938" i="60"/>
  <c r="J1938" i="60"/>
  <c r="P1937" i="60"/>
  <c r="L1937" i="60"/>
  <c r="P1938" i="60" l="1"/>
  <c r="L1938" i="60"/>
  <c r="M1939" i="60"/>
  <c r="I1940" i="60" s="1"/>
  <c r="K1939" i="60"/>
  <c r="J1939" i="60"/>
  <c r="P1939" i="60" l="1"/>
  <c r="L1939" i="60"/>
  <c r="M1940" i="60"/>
  <c r="I1941" i="60" s="1"/>
  <c r="K1940" i="60"/>
  <c r="J1940" i="60"/>
  <c r="P1940" i="60" l="1"/>
  <c r="L1940" i="60"/>
  <c r="M1941" i="60"/>
  <c r="I1942" i="60" s="1"/>
  <c r="K1941" i="60"/>
  <c r="J1941" i="60"/>
  <c r="L1941" i="60" l="1"/>
  <c r="P1941" i="60"/>
  <c r="K1942" i="60"/>
  <c r="J1942" i="60"/>
  <c r="M1942" i="60"/>
  <c r="I1943" i="60" s="1"/>
  <c r="K1943" i="60" l="1"/>
  <c r="J1943" i="60"/>
  <c r="M1943" i="60"/>
  <c r="I1944" i="60" s="1"/>
  <c r="L1942" i="60"/>
  <c r="P1942" i="60"/>
  <c r="L1943" i="60" l="1"/>
  <c r="P1943" i="60"/>
  <c r="J1944" i="60"/>
  <c r="K1944" i="60"/>
  <c r="M1944" i="60"/>
  <c r="I1945" i="60" s="1"/>
  <c r="M1945" i="60" l="1"/>
  <c r="I1946" i="60" s="1"/>
  <c r="K1945" i="60"/>
  <c r="J1945" i="60"/>
  <c r="L1944" i="60"/>
  <c r="P1944" i="60"/>
  <c r="P1945" i="60" l="1"/>
  <c r="L1945" i="60"/>
  <c r="K1946" i="60"/>
  <c r="J1946" i="60"/>
  <c r="M1946" i="60"/>
  <c r="I1947" i="60" s="1"/>
  <c r="P1946" i="60" l="1"/>
  <c r="L1946" i="60"/>
  <c r="M1947" i="60"/>
  <c r="I1948" i="60" s="1"/>
  <c r="K1947" i="60"/>
  <c r="J1947" i="60"/>
  <c r="M1948" i="60" l="1"/>
  <c r="I1949" i="60" s="1"/>
  <c r="J1948" i="60"/>
  <c r="K1948" i="60"/>
  <c r="P1947" i="60"/>
  <c r="L1947" i="60"/>
  <c r="P1948" i="60" l="1"/>
  <c r="L1948" i="60"/>
  <c r="K1949" i="60"/>
  <c r="J1949" i="60"/>
  <c r="M1949" i="60"/>
  <c r="I1950" i="60" s="1"/>
  <c r="L1949" i="60" l="1"/>
  <c r="K1950" i="60"/>
  <c r="M1950" i="60"/>
  <c r="I1951" i="60" s="1"/>
  <c r="J1950" i="60"/>
  <c r="L1950" i="60" l="1"/>
  <c r="P1949" i="60"/>
  <c r="J1951" i="60"/>
  <c r="M1951" i="60"/>
  <c r="I1952" i="60" s="1"/>
  <c r="K1951" i="60"/>
  <c r="M1952" i="60" l="1"/>
  <c r="I1953" i="60" s="1"/>
  <c r="K1952" i="60"/>
  <c r="J1952" i="60"/>
  <c r="P1951" i="60"/>
  <c r="L1951" i="60"/>
  <c r="P1950" i="60"/>
  <c r="P1952" i="60" l="1"/>
  <c r="L1952" i="60"/>
  <c r="M1953" i="60"/>
  <c r="I1954" i="60" s="1"/>
  <c r="K1953" i="60"/>
  <c r="J1953" i="60"/>
  <c r="L1953" i="60" l="1"/>
  <c r="P1953" i="60"/>
  <c r="M1954" i="60"/>
  <c r="I1955" i="60" s="1"/>
  <c r="K1954" i="60"/>
  <c r="J1954" i="60"/>
  <c r="P1954" i="60" l="1"/>
  <c r="L1954" i="60"/>
  <c r="M1955" i="60"/>
  <c r="I1956" i="60" s="1"/>
  <c r="J1955" i="60"/>
  <c r="K1955" i="60"/>
  <c r="P1955" i="60" l="1"/>
  <c r="L1955" i="60"/>
  <c r="K1956" i="60"/>
  <c r="J1956" i="60"/>
  <c r="M1956" i="60"/>
  <c r="I1957" i="60" s="1"/>
  <c r="L1956" i="60" l="1"/>
  <c r="K1957" i="60"/>
  <c r="M1957" i="60"/>
  <c r="I1958" i="60" s="1"/>
  <c r="J1957" i="60"/>
  <c r="L1957" i="60" l="1"/>
  <c r="J1958" i="60"/>
  <c r="M1958" i="60"/>
  <c r="I1959" i="60" s="1"/>
  <c r="K1958" i="60"/>
  <c r="P1956" i="60"/>
  <c r="M1959" i="60" l="1"/>
  <c r="I1960" i="60" s="1"/>
  <c r="K1959" i="60"/>
  <c r="J1959" i="60"/>
  <c r="P1958" i="60"/>
  <c r="L1958" i="60"/>
  <c r="P1957" i="60"/>
  <c r="P1959" i="60" l="1"/>
  <c r="L1959" i="60"/>
  <c r="M1960" i="60"/>
  <c r="I1961" i="60" s="1"/>
  <c r="J1960" i="60"/>
  <c r="K1960" i="60"/>
  <c r="P1960" i="60" l="1"/>
  <c r="L1960" i="60"/>
  <c r="M1961" i="60"/>
  <c r="I1962" i="60" s="1"/>
  <c r="K1961" i="60"/>
  <c r="J1961" i="60"/>
  <c r="P1961" i="60" l="1"/>
  <c r="L1961" i="60"/>
  <c r="M1962" i="60"/>
  <c r="I1963" i="60" s="1"/>
  <c r="K1962" i="60"/>
  <c r="J1962" i="60"/>
  <c r="K1963" i="60" l="1"/>
  <c r="J1963" i="60"/>
  <c r="M1963" i="60"/>
  <c r="I1964" i="60" s="1"/>
  <c r="L1962" i="60"/>
  <c r="P1962" i="60"/>
  <c r="K1964" i="60" l="1"/>
  <c r="M1964" i="60"/>
  <c r="I1965" i="60" s="1"/>
  <c r="J1964" i="60"/>
  <c r="L1963" i="60"/>
  <c r="P1963" i="60"/>
  <c r="L1964" i="60" l="1"/>
  <c r="P1964" i="60"/>
  <c r="J1965" i="60"/>
  <c r="K1965" i="60"/>
  <c r="M1965" i="60"/>
  <c r="I1966" i="60" s="1"/>
  <c r="M1966" i="60" l="1"/>
  <c r="I1967" i="60" s="1"/>
  <c r="K1966" i="60"/>
  <c r="J1966" i="60"/>
  <c r="L1965" i="60"/>
  <c r="P1965" i="60"/>
  <c r="P1966" i="60" l="1"/>
  <c r="L1966" i="60"/>
  <c r="J1967" i="60"/>
  <c r="M1967" i="60"/>
  <c r="I1968" i="60" s="1"/>
  <c r="K1967" i="60"/>
  <c r="M1968" i="60" l="1"/>
  <c r="I1969" i="60" s="1"/>
  <c r="K1968" i="60"/>
  <c r="J1968" i="60"/>
  <c r="P1967" i="60"/>
  <c r="L1967" i="60"/>
  <c r="P1968" i="60" l="1"/>
  <c r="L1968" i="60"/>
  <c r="M1969" i="60"/>
  <c r="I1970" i="60" s="1"/>
  <c r="K1969" i="60"/>
  <c r="J1969" i="60"/>
  <c r="P1969" i="60" l="1"/>
  <c r="L1969" i="60"/>
  <c r="K1970" i="60"/>
  <c r="J1970" i="60"/>
  <c r="M1970" i="60"/>
  <c r="I1971" i="60" s="1"/>
  <c r="L1970" i="60" l="1"/>
  <c r="K1971" i="60"/>
  <c r="J1971" i="60"/>
  <c r="M1971" i="60"/>
  <c r="I1972" i="60" s="1"/>
  <c r="L1971" i="60" l="1"/>
  <c r="J1972" i="60"/>
  <c r="M1972" i="60"/>
  <c r="I1973" i="60" s="1"/>
  <c r="K1972" i="60"/>
  <c r="P1970" i="60"/>
  <c r="P1972" i="60" l="1"/>
  <c r="L1972" i="60"/>
  <c r="M1973" i="60"/>
  <c r="I1974" i="60" s="1"/>
  <c r="K1973" i="60"/>
  <c r="J1973" i="60"/>
  <c r="P1971" i="60"/>
  <c r="P1973" i="60" l="1"/>
  <c r="L1973" i="60"/>
  <c r="K1974" i="60"/>
  <c r="J1974" i="60"/>
  <c r="M1974" i="60"/>
  <c r="I1975" i="60" s="1"/>
  <c r="M1975" i="60" l="1"/>
  <c r="I1976" i="60" s="1"/>
  <c r="K1975" i="60"/>
  <c r="J1975" i="60"/>
  <c r="P1974" i="60"/>
  <c r="L1974" i="60"/>
  <c r="P1975" i="60" l="1"/>
  <c r="L1975" i="60"/>
  <c r="M1976" i="60"/>
  <c r="I1977" i="60" s="1"/>
  <c r="J1976" i="60"/>
  <c r="K1976" i="60"/>
  <c r="P1976" i="60" l="1"/>
  <c r="L1976" i="60"/>
  <c r="K1977" i="60"/>
  <c r="J1977" i="60"/>
  <c r="M1977" i="60"/>
  <c r="I1978" i="60" s="1"/>
  <c r="K1978" i="60" l="1"/>
  <c r="M1978" i="60"/>
  <c r="I1979" i="60" s="1"/>
  <c r="J1978" i="60"/>
  <c r="L1977" i="60"/>
  <c r="P1977" i="60" l="1"/>
  <c r="L1978" i="60"/>
  <c r="J1979" i="60"/>
  <c r="M1979" i="60"/>
  <c r="I1980" i="60" s="1"/>
  <c r="K1979" i="60"/>
  <c r="M1980" i="60" l="1"/>
  <c r="I1981" i="60" s="1"/>
  <c r="K1980" i="60"/>
  <c r="J1980" i="60"/>
  <c r="P1979" i="60"/>
  <c r="L1979" i="60"/>
  <c r="P1978" i="60"/>
  <c r="P1980" i="60" l="1"/>
  <c r="L1980" i="60"/>
  <c r="M1981" i="60"/>
  <c r="I1982" i="60" s="1"/>
  <c r="K1981" i="60"/>
  <c r="J1981" i="60"/>
  <c r="L1981" i="60" l="1"/>
  <c r="P1981" i="60"/>
  <c r="M1982" i="60"/>
  <c r="I1983" i="60" s="1"/>
  <c r="K1982" i="60"/>
  <c r="J1982" i="60"/>
  <c r="M1983" i="60" l="1"/>
  <c r="I1984" i="60" s="1"/>
  <c r="K1983" i="60"/>
  <c r="J1983" i="60"/>
  <c r="P1982" i="60"/>
  <c r="L1982" i="60"/>
  <c r="L1983" i="60" l="1"/>
  <c r="P1983" i="60"/>
  <c r="K1984" i="60"/>
  <c r="J1984" i="60"/>
  <c r="M1984" i="60"/>
  <c r="I1985" i="60" s="1"/>
  <c r="L1984" i="60" l="1"/>
  <c r="P1984" i="60"/>
  <c r="K1985" i="60"/>
  <c r="M1985" i="60"/>
  <c r="I1986" i="60" s="1"/>
  <c r="J1985" i="60"/>
  <c r="P1985" i="60" l="1"/>
  <c r="L1985" i="60"/>
  <c r="J1986" i="60"/>
  <c r="M1986" i="60"/>
  <c r="I1987" i="60" s="1"/>
  <c r="K1986" i="60"/>
  <c r="M1987" i="60" l="1"/>
  <c r="I1988" i="60" s="1"/>
  <c r="K1987" i="60"/>
  <c r="J1987" i="60"/>
  <c r="L1986" i="60"/>
  <c r="P1986" i="60"/>
  <c r="P1987" i="60" l="1"/>
  <c r="L1987" i="60"/>
  <c r="M1988" i="60"/>
  <c r="I1989" i="60" s="1"/>
  <c r="K1988" i="60"/>
  <c r="J1988" i="60"/>
  <c r="P1988" i="60" l="1"/>
  <c r="L1988" i="60"/>
  <c r="M1989" i="60"/>
  <c r="I1990" i="60" s="1"/>
  <c r="K1989" i="60"/>
  <c r="J1989" i="60"/>
  <c r="P1989" i="60" l="1"/>
  <c r="L1989" i="60"/>
  <c r="M1990" i="60"/>
  <c r="I1991" i="60" s="1"/>
  <c r="K1990" i="60"/>
  <c r="J1990" i="60"/>
  <c r="L1990" i="60" l="1"/>
  <c r="P1990" i="60"/>
  <c r="K1991" i="60"/>
  <c r="J1991" i="60"/>
  <c r="M1991" i="60"/>
  <c r="I1992" i="60" s="1"/>
  <c r="K1992" i="60" l="1"/>
  <c r="J1992" i="60"/>
  <c r="M1992" i="60"/>
  <c r="I1993" i="60" s="1"/>
  <c r="L1991" i="60"/>
  <c r="P1991" i="60"/>
  <c r="J1993" i="60" l="1"/>
  <c r="K1993" i="60"/>
  <c r="M1993" i="60"/>
  <c r="I1994" i="60" s="1"/>
  <c r="L1992" i="60"/>
  <c r="P1992" i="60"/>
  <c r="M1994" i="60" l="1"/>
  <c r="I1995" i="60" s="1"/>
  <c r="K1994" i="60"/>
  <c r="J1994" i="60"/>
  <c r="L1993" i="60"/>
  <c r="P1993" i="60"/>
  <c r="P1994" i="60" l="1"/>
  <c r="L1994" i="60"/>
  <c r="K1995" i="60"/>
  <c r="J1995" i="60"/>
  <c r="M1995" i="60"/>
  <c r="I1996" i="60" s="1"/>
  <c r="P1995" i="60" l="1"/>
  <c r="L1995" i="60"/>
  <c r="M1996" i="60"/>
  <c r="I1997" i="60" s="1"/>
  <c r="K1996" i="60"/>
  <c r="J1996" i="60"/>
  <c r="P1996" i="60" l="1"/>
  <c r="L1996" i="60"/>
  <c r="M1997" i="60"/>
  <c r="I1998" i="60" s="1"/>
  <c r="J1997" i="60"/>
  <c r="K1997" i="60"/>
  <c r="P1997" i="60" l="1"/>
  <c r="L1997" i="60"/>
  <c r="K1998" i="60"/>
  <c r="J1998" i="60"/>
  <c r="M1998" i="60"/>
  <c r="I1999" i="60" s="1"/>
  <c r="L1998" i="60" l="1"/>
  <c r="P1998" i="60"/>
  <c r="K1999" i="60"/>
  <c r="M1999" i="60"/>
  <c r="I2000" i="60" s="1"/>
  <c r="J1999" i="60"/>
  <c r="P1999" i="60" l="1"/>
  <c r="L1999" i="60"/>
  <c r="J2000" i="60"/>
  <c r="M2000" i="60"/>
  <c r="I2001" i="60" s="1"/>
  <c r="K2000" i="60"/>
  <c r="M2001" i="60" l="1"/>
  <c r="I2002" i="60" s="1"/>
  <c r="K2001" i="60"/>
  <c r="J2001" i="60"/>
  <c r="P2000" i="60"/>
  <c r="L2000" i="60"/>
  <c r="K2002" i="60" l="1"/>
  <c r="M2002" i="60"/>
  <c r="I2003" i="60" s="1"/>
  <c r="J2002" i="60"/>
  <c r="L2001" i="60"/>
  <c r="M2003" i="60" l="1"/>
  <c r="I2004" i="60" s="1"/>
  <c r="K2003" i="60"/>
  <c r="J2003" i="60"/>
  <c r="P2001" i="60"/>
  <c r="L2002" i="60"/>
  <c r="P2002" i="60"/>
  <c r="P2003" i="60" l="1"/>
  <c r="L2003" i="60"/>
  <c r="M2004" i="60"/>
  <c r="I2005" i="60" s="1"/>
  <c r="J2004" i="60"/>
  <c r="K2004" i="60"/>
  <c r="P2004" i="60" l="1"/>
  <c r="L2004" i="60"/>
  <c r="K2005" i="60"/>
  <c r="J2005" i="60"/>
  <c r="M2005" i="60"/>
  <c r="I2006" i="60" s="1"/>
  <c r="L2005" i="60" l="1"/>
  <c r="P2005" i="60"/>
  <c r="K2006" i="60"/>
  <c r="M2006" i="60"/>
  <c r="I2007" i="60" s="1"/>
  <c r="J2006" i="60"/>
  <c r="J2007" i="60" l="1"/>
  <c r="M2007" i="60"/>
  <c r="I2008" i="60" s="1"/>
  <c r="K2007" i="60"/>
  <c r="P2006" i="60"/>
  <c r="L2006" i="60"/>
  <c r="M2008" i="60" l="1"/>
  <c r="I2009" i="60" s="1"/>
  <c r="K2008" i="60"/>
  <c r="J2008" i="60"/>
  <c r="P2007" i="60"/>
  <c r="L2007" i="60"/>
  <c r="P2008" i="60" l="1"/>
  <c r="L2008" i="60"/>
  <c r="M2009" i="60"/>
  <c r="I2010" i="60" s="1"/>
  <c r="J2009" i="60"/>
  <c r="K2009" i="60"/>
  <c r="L2009" i="60" l="1"/>
  <c r="P2009" i="60"/>
  <c r="M2010" i="60"/>
  <c r="I2011" i="60" s="1"/>
  <c r="K2010" i="60"/>
  <c r="J2010" i="60"/>
  <c r="P2010" i="60" l="1"/>
  <c r="L2010" i="60"/>
  <c r="M2011" i="60"/>
  <c r="I2012" i="60" s="1"/>
  <c r="K2011" i="60"/>
  <c r="J2011" i="60"/>
  <c r="L2011" i="60" l="1"/>
  <c r="P2011" i="60"/>
  <c r="K2012" i="60"/>
  <c r="J2012" i="60"/>
  <c r="M2012" i="60"/>
  <c r="I2013" i="60" s="1"/>
  <c r="L2012" i="60" l="1"/>
  <c r="P2012" i="60"/>
  <c r="K2013" i="60"/>
  <c r="M2013" i="60"/>
  <c r="I2014" i="60" s="1"/>
  <c r="J2013" i="60"/>
  <c r="L2013" i="60" l="1"/>
  <c r="P2013" i="60"/>
  <c r="J2014" i="60"/>
  <c r="K2014" i="60"/>
  <c r="M2014" i="60"/>
  <c r="I2015" i="60" s="1"/>
  <c r="L2014" i="60" l="1"/>
  <c r="P2014" i="60"/>
  <c r="M2015" i="60"/>
  <c r="I2016" i="60" s="1"/>
  <c r="K2015" i="60"/>
  <c r="J2015" i="60"/>
  <c r="P2015" i="60" l="1"/>
  <c r="L2015" i="60"/>
  <c r="J2016" i="60"/>
  <c r="M2016" i="60"/>
  <c r="I2017" i="60" s="1"/>
  <c r="K2016" i="60"/>
  <c r="M2017" i="60" l="1"/>
  <c r="I2018" i="60" s="1"/>
  <c r="K2017" i="60"/>
  <c r="J2017" i="60"/>
  <c r="P2016" i="60"/>
  <c r="L2016" i="60"/>
  <c r="P2017" i="60" l="1"/>
  <c r="L2017" i="60"/>
  <c r="M2018" i="60"/>
  <c r="I2019" i="60" s="1"/>
  <c r="K2018" i="60"/>
  <c r="J2018" i="60"/>
  <c r="P2018" i="60" l="1"/>
  <c r="L2018" i="60"/>
  <c r="K2019" i="60"/>
  <c r="J2019" i="60"/>
  <c r="M2019" i="60"/>
  <c r="I2020" i="60" s="1"/>
  <c r="L2019" i="60" l="1"/>
  <c r="P2019" i="60"/>
  <c r="K2020" i="60"/>
  <c r="J2020" i="60"/>
  <c r="M2020" i="60"/>
  <c r="I2021" i="60" s="1"/>
  <c r="J2021" i="60" l="1"/>
  <c r="M2021" i="60"/>
  <c r="I2022" i="60" s="1"/>
  <c r="K2021" i="60"/>
  <c r="P2020" i="60"/>
  <c r="L2020" i="60"/>
  <c r="M2022" i="60" l="1"/>
  <c r="I2023" i="60" s="1"/>
  <c r="K2022" i="60"/>
  <c r="J2022" i="60"/>
  <c r="P2021" i="60"/>
  <c r="L2021" i="60"/>
  <c r="P2022" i="60" l="1"/>
  <c r="L2022" i="60"/>
  <c r="K2023" i="60"/>
  <c r="J2023" i="60"/>
  <c r="M2023" i="60"/>
  <c r="I2024" i="60" s="1"/>
  <c r="M2024" i="60" l="1"/>
  <c r="I2025" i="60" s="1"/>
  <c r="K2024" i="60"/>
  <c r="J2024" i="60"/>
  <c r="P2023" i="60"/>
  <c r="L2023" i="60"/>
  <c r="P2024" i="60" l="1"/>
  <c r="L2024" i="60"/>
  <c r="M2025" i="60"/>
  <c r="I2026" i="60" s="1"/>
  <c r="J2025" i="60"/>
  <c r="K2025" i="60"/>
  <c r="P2025" i="60" l="1"/>
  <c r="L2025" i="60"/>
  <c r="K2026" i="60"/>
  <c r="J2026" i="60"/>
  <c r="M2026" i="60"/>
  <c r="I2027" i="60" s="1"/>
  <c r="L2026" i="60" l="1"/>
  <c r="P2026" i="60"/>
  <c r="K2027" i="60"/>
  <c r="M2027" i="60"/>
  <c r="I2028" i="60" s="1"/>
  <c r="J2027" i="60"/>
  <c r="P2027" i="60" l="1"/>
  <c r="L2027" i="60"/>
  <c r="J2028" i="60"/>
  <c r="M2028" i="60"/>
  <c r="I2029" i="60" s="1"/>
  <c r="K2028" i="60"/>
  <c r="M2029" i="60" l="1"/>
  <c r="I2030" i="60" s="1"/>
  <c r="K2029" i="60"/>
  <c r="J2029" i="60"/>
  <c r="P2028" i="60"/>
  <c r="L2028" i="60"/>
  <c r="P2029" i="60" l="1"/>
  <c r="L2029" i="60"/>
  <c r="M2030" i="60"/>
  <c r="I2031" i="60" s="1"/>
  <c r="K2030" i="60"/>
  <c r="J2030" i="60"/>
  <c r="L2030" i="60" l="1"/>
  <c r="P2030" i="60"/>
  <c r="M2031" i="60"/>
  <c r="I2032" i="60" s="1"/>
  <c r="K2031" i="60"/>
  <c r="J2031" i="60"/>
  <c r="P2031" i="60" l="1"/>
  <c r="L2031" i="60"/>
  <c r="M2032" i="60"/>
  <c r="I2033" i="60" s="1"/>
  <c r="K2032" i="60"/>
  <c r="J2032" i="60"/>
  <c r="K2033" i="60" l="1"/>
  <c r="J2033" i="60"/>
  <c r="M2033" i="60"/>
  <c r="I2034" i="60" s="1"/>
  <c r="L2032" i="60"/>
  <c r="P2032" i="60"/>
  <c r="K2034" i="60" l="1"/>
  <c r="M2034" i="60"/>
  <c r="I2035" i="60" s="1"/>
  <c r="J2034" i="60"/>
  <c r="L2033" i="60"/>
  <c r="P2033" i="60"/>
  <c r="L2034" i="60" l="1"/>
  <c r="J2035" i="60"/>
  <c r="K2035" i="60"/>
  <c r="M2035" i="60"/>
  <c r="I2036" i="60" s="1"/>
  <c r="M2036" i="60" l="1"/>
  <c r="I2037" i="60" s="1"/>
  <c r="K2036" i="60"/>
  <c r="J2036" i="60"/>
  <c r="L2035" i="60"/>
  <c r="P2034" i="60"/>
  <c r="P2035" i="60" l="1"/>
  <c r="P2036" i="60"/>
  <c r="L2036" i="60"/>
  <c r="M2037" i="60"/>
  <c r="I2038" i="60" s="1"/>
  <c r="K2037" i="60"/>
  <c r="J2037" i="60"/>
  <c r="M2038" i="60" l="1"/>
  <c r="I2039" i="60" s="1"/>
  <c r="K2038" i="60"/>
  <c r="J2038" i="60"/>
  <c r="P2037" i="60"/>
  <c r="L2037" i="60"/>
  <c r="P2038" i="60" l="1"/>
  <c r="L2038" i="60"/>
  <c r="M2039" i="60"/>
  <c r="I2040" i="60" s="1"/>
  <c r="K2039" i="60"/>
  <c r="J2039" i="60"/>
  <c r="P2039" i="60" l="1"/>
  <c r="L2039" i="60"/>
  <c r="K2040" i="60"/>
  <c r="J2040" i="60"/>
  <c r="M2040" i="60"/>
  <c r="I2041" i="60" s="1"/>
  <c r="L2040" i="60" l="1"/>
  <c r="P2040" i="60"/>
  <c r="K2041" i="60"/>
  <c r="J2041" i="60"/>
  <c r="M2041" i="60"/>
  <c r="I2042" i="60" s="1"/>
  <c r="J2042" i="60" l="1"/>
  <c r="K2042" i="60"/>
  <c r="M2042" i="60"/>
  <c r="I2043" i="60" s="1"/>
  <c r="L2041" i="60"/>
  <c r="P2041" i="60"/>
  <c r="M2043" i="60" l="1"/>
  <c r="I2044" i="60" s="1"/>
  <c r="K2043" i="60"/>
  <c r="J2043" i="60"/>
  <c r="L2042" i="60"/>
  <c r="P2042" i="60"/>
  <c r="P2043" i="60" l="1"/>
  <c r="L2043" i="60"/>
  <c r="K2044" i="60"/>
  <c r="J2044" i="60"/>
  <c r="M2044" i="60"/>
  <c r="I2045" i="60" s="1"/>
  <c r="P2044" i="60" l="1"/>
  <c r="L2044" i="60"/>
  <c r="K2045" i="60"/>
  <c r="M2045" i="60"/>
  <c r="I2046" i="60" s="1"/>
  <c r="J2045" i="60"/>
  <c r="P2045" i="60" l="1"/>
  <c r="L2045" i="60"/>
  <c r="M2046" i="60"/>
  <c r="I2047" i="60" s="1"/>
  <c r="J2046" i="60"/>
  <c r="K2046" i="60"/>
  <c r="K2047" i="60" l="1"/>
  <c r="J2047" i="60"/>
  <c r="M2047" i="60"/>
  <c r="I2048" i="60" s="1"/>
  <c r="P2046" i="60"/>
  <c r="L2046" i="60"/>
  <c r="K2048" i="60" l="1"/>
  <c r="M2048" i="60"/>
  <c r="I2049" i="60" s="1"/>
  <c r="J2048" i="60"/>
  <c r="L2047" i="60"/>
  <c r="P2047" i="60"/>
  <c r="J2049" i="60" l="1"/>
  <c r="M2049" i="60"/>
  <c r="I2050" i="60" s="1"/>
  <c r="K2049" i="60"/>
  <c r="L2048" i="60"/>
  <c r="P2048" i="60" l="1"/>
  <c r="M2050" i="60"/>
  <c r="I2051" i="60" s="1"/>
  <c r="K2050" i="60"/>
  <c r="J2050" i="60"/>
  <c r="P2049" i="60"/>
  <c r="L2049" i="60"/>
  <c r="P2050" i="60" l="1"/>
  <c r="L2050" i="60"/>
  <c r="K2051" i="60"/>
  <c r="M2051" i="60"/>
  <c r="I2052" i="60" s="1"/>
  <c r="J2051" i="60"/>
  <c r="M2052" i="60" l="1"/>
  <c r="I2053" i="60" s="1"/>
  <c r="K2052" i="60"/>
  <c r="J2052" i="60"/>
  <c r="L2051" i="60"/>
  <c r="P2051" i="60"/>
  <c r="P2052" i="60" l="1"/>
  <c r="L2052" i="60"/>
  <c r="M2053" i="60"/>
  <c r="I2054" i="60" s="1"/>
  <c r="J2053" i="60"/>
  <c r="K2053" i="60"/>
  <c r="P2053" i="60" l="1"/>
  <c r="L2053" i="60"/>
  <c r="K2054" i="60"/>
  <c r="J2054" i="60"/>
  <c r="M2054" i="60"/>
  <c r="I2055" i="60" s="1"/>
  <c r="L2054" i="60" l="1"/>
  <c r="P2054" i="60"/>
  <c r="K2055" i="60"/>
  <c r="M2055" i="60"/>
  <c r="I2056" i="60" s="1"/>
  <c r="J2055" i="60"/>
  <c r="J2056" i="60" l="1"/>
  <c r="M2056" i="60"/>
  <c r="I2057" i="60" s="1"/>
  <c r="K2056" i="60"/>
  <c r="P2055" i="60"/>
  <c r="L2055" i="60"/>
  <c r="M2057" i="60" l="1"/>
  <c r="I2058" i="60" s="1"/>
  <c r="K2057" i="60"/>
  <c r="J2057" i="60"/>
  <c r="P2056" i="60"/>
  <c r="L2056" i="60"/>
  <c r="P2057" i="60" l="1"/>
  <c r="L2057" i="60"/>
  <c r="M2058" i="60"/>
  <c r="I2059" i="60" s="1"/>
  <c r="K2058" i="60"/>
  <c r="J2058" i="60"/>
  <c r="L2058" i="60" l="1"/>
  <c r="P2058" i="60"/>
  <c r="M2059" i="60"/>
  <c r="I2060" i="60" s="1"/>
  <c r="K2059" i="60"/>
  <c r="J2059" i="60"/>
  <c r="M2060" i="60" l="1"/>
  <c r="I2061" i="60" s="1"/>
  <c r="K2060" i="60"/>
  <c r="J2060" i="60"/>
  <c r="P2059" i="60"/>
  <c r="L2059" i="60"/>
  <c r="L2060" i="60" l="1"/>
  <c r="P2060" i="60"/>
  <c r="K2061" i="60"/>
  <c r="J2061" i="60"/>
  <c r="M2061" i="60"/>
  <c r="I2062" i="60" s="1"/>
  <c r="L2061" i="60" l="1"/>
  <c r="P2061" i="60"/>
  <c r="K2062" i="60"/>
  <c r="M2062" i="60"/>
  <c r="I2063" i="60" s="1"/>
  <c r="J2062" i="60"/>
  <c r="J2063" i="60" l="1"/>
  <c r="K2063" i="60"/>
  <c r="M2063" i="60"/>
  <c r="I2064" i="60" s="1"/>
  <c r="P2062" i="60"/>
  <c r="L2062" i="60"/>
  <c r="M2064" i="60" l="1"/>
  <c r="I2065" i="60" s="1"/>
  <c r="K2064" i="60"/>
  <c r="J2064" i="60"/>
  <c r="L2063" i="60"/>
  <c r="P2063" i="60"/>
  <c r="P2064" i="60" l="1"/>
  <c r="L2064" i="60"/>
  <c r="M2065" i="60"/>
  <c r="I2066" i="60" s="1"/>
  <c r="K2065" i="60"/>
  <c r="J2065" i="60"/>
  <c r="P2065" i="60" l="1"/>
  <c r="L2065" i="60"/>
  <c r="M2066" i="60"/>
  <c r="I2067" i="60" s="1"/>
  <c r="K2066" i="60"/>
  <c r="J2066" i="60"/>
  <c r="P2066" i="60" l="1"/>
  <c r="L2066" i="60"/>
  <c r="M2067" i="60"/>
  <c r="I2068" i="60" s="1"/>
  <c r="K2067" i="60"/>
  <c r="J2067" i="60"/>
  <c r="P2067" i="60" l="1"/>
  <c r="L2067" i="60"/>
  <c r="K2068" i="60"/>
  <c r="J2068" i="60"/>
  <c r="M2068" i="60"/>
  <c r="I2069" i="60" s="1"/>
  <c r="L2068" i="60" l="1"/>
  <c r="P2068" i="60"/>
  <c r="K2069" i="60"/>
  <c r="J2069" i="60"/>
  <c r="M2069" i="60"/>
  <c r="I2070" i="60" s="1"/>
  <c r="J2070" i="60" l="1"/>
  <c r="M2070" i="60"/>
  <c r="I2071" i="60" s="1"/>
  <c r="K2070" i="60"/>
  <c r="L2069" i="60"/>
  <c r="P2069" i="60"/>
  <c r="M2071" i="60" l="1"/>
  <c r="I2072" i="60" s="1"/>
  <c r="K2071" i="60"/>
  <c r="J2071" i="60"/>
  <c r="P2070" i="60"/>
  <c r="L2070" i="60"/>
  <c r="P2071" i="60" l="1"/>
  <c r="L2071" i="60"/>
  <c r="K2072" i="60"/>
  <c r="M2072" i="60"/>
  <c r="I2073" i="60" s="1"/>
  <c r="J2072" i="60"/>
  <c r="M2073" i="60" l="1"/>
  <c r="I2074" i="60" s="1"/>
  <c r="K2073" i="60"/>
  <c r="J2073" i="60"/>
  <c r="P2072" i="60"/>
  <c r="L2072" i="60"/>
  <c r="P2073" i="60" l="1"/>
  <c r="L2073" i="60"/>
  <c r="M2074" i="60"/>
  <c r="I2075" i="60" s="1"/>
  <c r="J2074" i="60"/>
  <c r="K2074" i="60"/>
  <c r="P2074" i="60" l="1"/>
  <c r="L2074" i="60"/>
  <c r="K2075" i="60"/>
  <c r="J2075" i="60"/>
  <c r="M2075" i="60"/>
  <c r="I2076" i="60" s="1"/>
  <c r="L2075" i="60" l="1"/>
  <c r="P2075" i="60"/>
  <c r="K2076" i="60"/>
  <c r="M2076" i="60"/>
  <c r="I2077" i="60" s="1"/>
  <c r="J2076" i="60"/>
  <c r="J2077" i="60" l="1"/>
  <c r="M2077" i="60"/>
  <c r="I2078" i="60" s="1"/>
  <c r="K2077" i="60"/>
  <c r="P2076" i="60"/>
  <c r="L2076" i="60"/>
  <c r="M2078" i="60" l="1"/>
  <c r="I2079" i="60" s="1"/>
  <c r="K2078" i="60"/>
  <c r="J2078" i="60"/>
  <c r="P2077" i="60"/>
  <c r="L2077" i="60"/>
  <c r="P2078" i="60" l="1"/>
  <c r="L2078" i="60"/>
  <c r="M2079" i="60"/>
  <c r="I2080" i="60" s="1"/>
  <c r="K2079" i="60"/>
  <c r="J2079" i="60"/>
  <c r="M2080" i="60" l="1"/>
  <c r="I2081" i="60" s="1"/>
  <c r="K2080" i="60"/>
  <c r="J2080" i="60"/>
  <c r="L2079" i="60"/>
  <c r="P2079" i="60"/>
  <c r="P2080" i="60" l="1"/>
  <c r="L2080" i="60"/>
  <c r="M2081" i="60"/>
  <c r="I2082" i="60" s="1"/>
  <c r="J2081" i="60"/>
  <c r="K2081" i="60"/>
  <c r="L2081" i="60" l="1"/>
  <c r="P2081" i="60"/>
  <c r="K2082" i="60"/>
  <c r="J2082" i="60"/>
  <c r="M2082" i="60"/>
  <c r="I2083" i="60" s="1"/>
  <c r="L2082" i="60" l="1"/>
  <c r="P2082" i="60"/>
  <c r="K2083" i="60"/>
  <c r="M2083" i="60"/>
  <c r="I2084" i="60" s="1"/>
  <c r="J2083" i="60"/>
  <c r="P2083" i="60" l="1"/>
  <c r="L2083" i="60"/>
  <c r="J2084" i="60"/>
  <c r="M2084" i="60"/>
  <c r="I2085" i="60" s="1"/>
  <c r="K2084" i="60"/>
  <c r="M2085" i="60" l="1"/>
  <c r="I2086" i="60" s="1"/>
  <c r="J2085" i="60"/>
  <c r="K2085" i="60"/>
  <c r="P2084" i="60"/>
  <c r="L2084" i="60"/>
  <c r="P2085" i="60" l="1"/>
  <c r="L2085" i="60"/>
  <c r="M2086" i="60"/>
  <c r="I2087" i="60" s="1"/>
  <c r="K2086" i="60"/>
  <c r="J2086" i="60"/>
  <c r="P2086" i="60" l="1"/>
  <c r="L2086" i="60"/>
  <c r="M2087" i="60"/>
  <c r="I2088" i="60" s="1"/>
  <c r="K2087" i="60"/>
  <c r="J2087" i="60"/>
  <c r="P2087" i="60" l="1"/>
  <c r="L2087" i="60"/>
  <c r="M2088" i="60"/>
  <c r="I2089" i="60" s="1"/>
  <c r="K2088" i="60"/>
  <c r="J2088" i="60"/>
  <c r="L2088" i="60" l="1"/>
  <c r="P2088" i="60"/>
  <c r="K2089" i="60"/>
  <c r="J2089" i="60"/>
  <c r="M2089" i="60"/>
  <c r="I2090" i="60" s="1"/>
  <c r="K2090" i="60" l="1"/>
  <c r="J2090" i="60"/>
  <c r="M2090" i="60"/>
  <c r="I2091" i="60" s="1"/>
  <c r="L2089" i="60"/>
  <c r="P2089" i="60"/>
  <c r="J2091" i="60" l="1"/>
  <c r="K2091" i="60"/>
  <c r="M2091" i="60"/>
  <c r="I2092" i="60" s="1"/>
  <c r="L2090" i="60"/>
  <c r="P2090" i="60"/>
  <c r="M2092" i="60" l="1"/>
  <c r="I2093" i="60" s="1"/>
  <c r="K2092" i="60"/>
  <c r="J2092" i="60"/>
  <c r="P2091" i="60"/>
  <c r="L2091" i="60"/>
  <c r="P2092" i="60" l="1"/>
  <c r="L2092" i="60"/>
  <c r="K2093" i="60"/>
  <c r="J2093" i="60"/>
  <c r="M2093" i="60"/>
  <c r="I2094" i="60" s="1"/>
  <c r="P2093" i="60" l="1"/>
  <c r="L2093" i="60"/>
  <c r="M2094" i="60"/>
  <c r="I2095" i="60" s="1"/>
  <c r="K2094" i="60"/>
  <c r="J2094" i="60"/>
  <c r="P2094" i="60" l="1"/>
  <c r="L2094" i="60"/>
  <c r="M2095" i="60"/>
  <c r="I2096" i="60" s="1"/>
  <c r="J2095" i="60"/>
  <c r="K2095" i="60"/>
  <c r="P2095" i="60" l="1"/>
  <c r="L2095" i="60"/>
  <c r="K2096" i="60"/>
  <c r="J2096" i="60"/>
  <c r="M2096" i="60"/>
  <c r="I2097" i="60" s="1"/>
  <c r="L2096" i="60" l="1"/>
  <c r="P2096" i="60"/>
  <c r="K2097" i="60"/>
  <c r="M2097" i="60"/>
  <c r="I2098" i="60" s="1"/>
  <c r="J2097" i="60"/>
  <c r="P2097" i="60" l="1"/>
  <c r="L2097" i="60"/>
  <c r="J2098" i="60"/>
  <c r="M2098" i="60"/>
  <c r="I2099" i="60" s="1"/>
  <c r="K2098" i="60"/>
  <c r="M2099" i="60" l="1"/>
  <c r="I2100" i="60" s="1"/>
  <c r="K2099" i="60"/>
  <c r="J2099" i="60"/>
  <c r="P2098" i="60"/>
  <c r="L2098" i="60"/>
  <c r="P2099" i="60" l="1"/>
  <c r="L2099" i="60"/>
  <c r="K2100" i="60"/>
  <c r="M2100" i="60"/>
  <c r="I2101" i="60" s="1"/>
  <c r="J2100" i="60"/>
  <c r="L2100" i="60" l="1"/>
  <c r="P2100" i="60"/>
  <c r="M2101" i="60"/>
  <c r="I2102" i="60" s="1"/>
  <c r="K2101" i="60"/>
  <c r="J2101" i="60"/>
  <c r="M2102" i="60" l="1"/>
  <c r="I2103" i="60" s="1"/>
  <c r="J2102" i="60"/>
  <c r="K2102" i="60"/>
  <c r="P2101" i="60"/>
  <c r="L2101" i="60"/>
  <c r="P2102" i="60" l="1"/>
  <c r="L2102" i="60"/>
  <c r="K2103" i="60"/>
  <c r="J2103" i="60"/>
  <c r="M2103" i="60"/>
  <c r="I2104" i="60" s="1"/>
  <c r="L2103" i="60" l="1"/>
  <c r="P2103" i="60"/>
  <c r="K2104" i="60"/>
  <c r="M2104" i="60"/>
  <c r="I2105" i="60" s="1"/>
  <c r="J2104" i="60"/>
  <c r="P2104" i="60" l="1"/>
  <c r="L2104" i="60"/>
  <c r="J2105" i="60"/>
  <c r="M2105" i="60"/>
  <c r="I2106" i="60" s="1"/>
  <c r="K2105" i="60"/>
  <c r="M2106" i="60" l="1"/>
  <c r="I2107" i="60" s="1"/>
  <c r="K2106" i="60"/>
  <c r="J2106" i="60"/>
  <c r="P2105" i="60"/>
  <c r="L2105" i="60"/>
  <c r="P2106" i="60" l="1"/>
  <c r="L2106" i="60"/>
  <c r="M2107" i="60"/>
  <c r="I2108" i="60" s="1"/>
  <c r="K2107" i="60"/>
  <c r="J2107" i="60"/>
  <c r="L2107" i="60" l="1"/>
  <c r="P2107" i="60"/>
  <c r="M2108" i="60"/>
  <c r="I2109" i="60" s="1"/>
  <c r="K2108" i="60"/>
  <c r="J2108" i="60"/>
  <c r="M2109" i="60" l="1"/>
  <c r="I2110" i="60" s="1"/>
  <c r="K2109" i="60"/>
  <c r="J2109" i="60"/>
  <c r="P2108" i="60"/>
  <c r="L2108" i="60"/>
  <c r="L2109" i="60" l="1"/>
  <c r="P2109" i="60"/>
  <c r="K2110" i="60"/>
  <c r="J2110" i="60"/>
  <c r="M2110" i="60"/>
  <c r="I2111" i="60" s="1"/>
  <c r="K2111" i="60" l="1"/>
  <c r="J2111" i="60"/>
  <c r="M2111" i="60"/>
  <c r="I2112" i="60" s="1"/>
  <c r="L2110" i="60"/>
  <c r="P2110" i="60"/>
  <c r="J2112" i="60" l="1"/>
  <c r="K2112" i="60"/>
  <c r="M2112" i="60"/>
  <c r="I2113" i="60" s="1"/>
  <c r="L2111" i="60"/>
  <c r="P2111" i="60"/>
  <c r="M2113" i="60" l="1"/>
  <c r="I2114" i="60" s="1"/>
  <c r="K2113" i="60"/>
  <c r="J2113" i="60"/>
  <c r="L2112" i="60"/>
  <c r="P2112" i="60"/>
  <c r="P2113" i="60" l="1"/>
  <c r="L2113" i="60"/>
  <c r="M2114" i="60"/>
  <c r="I2115" i="60" s="1"/>
  <c r="K2114" i="60"/>
  <c r="J2114" i="60"/>
  <c r="P2114" i="60" l="1"/>
  <c r="L2114" i="60"/>
  <c r="M2115" i="60"/>
  <c r="I2116" i="60" s="1"/>
  <c r="K2115" i="60"/>
  <c r="J2115" i="60"/>
  <c r="P2115" i="60" l="1"/>
  <c r="L2115" i="60"/>
  <c r="M2116" i="60"/>
  <c r="I2117" i="60" s="1"/>
  <c r="K2116" i="60"/>
  <c r="J2116" i="60"/>
  <c r="L2116" i="60" l="1"/>
  <c r="P2116" i="60"/>
  <c r="K2117" i="60"/>
  <c r="J2117" i="60"/>
  <c r="M2117" i="60"/>
  <c r="I2118" i="60" s="1"/>
  <c r="K2118" i="60" l="1"/>
  <c r="J2118" i="60"/>
  <c r="M2118" i="60"/>
  <c r="I2119" i="60" s="1"/>
  <c r="L2117" i="60"/>
  <c r="P2117" i="60"/>
  <c r="J2119" i="60" l="1"/>
  <c r="M2119" i="60"/>
  <c r="I2120" i="60" s="1"/>
  <c r="K2119" i="60"/>
  <c r="L2118" i="60"/>
  <c r="P2118" i="60"/>
  <c r="M2120" i="60" l="1"/>
  <c r="I2121" i="60" s="1"/>
  <c r="K2120" i="60"/>
  <c r="J2120" i="60"/>
  <c r="P2119" i="60"/>
  <c r="L2119" i="60"/>
  <c r="P2120" i="60" l="1"/>
  <c r="L2120" i="60"/>
  <c r="K2121" i="60"/>
  <c r="J2121" i="60"/>
  <c r="M2121" i="60"/>
  <c r="I2122" i="60" s="1"/>
  <c r="M2122" i="60" l="1"/>
  <c r="I2123" i="60" s="1"/>
  <c r="K2122" i="60"/>
  <c r="J2122" i="60"/>
  <c r="P2121" i="60"/>
  <c r="L2121" i="60"/>
  <c r="P2122" i="60" l="1"/>
  <c r="L2122" i="60"/>
  <c r="M2123" i="60"/>
  <c r="I2124" i="60" s="1"/>
  <c r="J2123" i="60"/>
  <c r="K2123" i="60"/>
  <c r="P2123" i="60" l="1"/>
  <c r="L2123" i="60"/>
  <c r="K2124" i="60"/>
  <c r="J2124" i="60"/>
  <c r="M2124" i="60"/>
  <c r="I2125" i="60" s="1"/>
  <c r="K2125" i="60" l="1"/>
  <c r="M2125" i="60"/>
  <c r="I2126" i="60" s="1"/>
  <c r="J2125" i="60"/>
  <c r="L2124" i="60"/>
  <c r="P2124" i="60"/>
  <c r="P2125" i="60" l="1"/>
  <c r="L2125" i="60"/>
  <c r="J2126" i="60"/>
  <c r="M2126" i="60"/>
  <c r="I2127" i="60" s="1"/>
  <c r="K2126" i="60"/>
  <c r="P2126" i="60" l="1"/>
  <c r="L2126" i="60"/>
  <c r="M2127" i="60"/>
  <c r="I2128" i="60" s="1"/>
  <c r="K2127" i="60"/>
  <c r="J2127" i="60"/>
  <c r="P2127" i="60" l="1"/>
  <c r="L2127" i="60"/>
  <c r="M2128" i="60"/>
  <c r="I2129" i="60" s="1"/>
  <c r="K2128" i="60"/>
  <c r="J2128" i="60"/>
  <c r="L2128" i="60" l="1"/>
  <c r="P2128" i="60"/>
  <c r="M2129" i="60"/>
  <c r="I2130" i="60" s="1"/>
  <c r="K2129" i="60"/>
  <c r="J2129" i="60"/>
  <c r="P2129" i="60" l="1"/>
  <c r="L2129" i="60"/>
  <c r="M2130" i="60"/>
  <c r="I2131" i="60" s="1"/>
  <c r="J2130" i="60"/>
  <c r="K2130" i="60"/>
  <c r="L2130" i="60" l="1"/>
  <c r="P2130" i="60"/>
  <c r="K2131" i="60"/>
  <c r="J2131" i="60"/>
  <c r="M2131" i="60"/>
  <c r="I2132" i="60" s="1"/>
  <c r="K2132" i="60" l="1"/>
  <c r="M2132" i="60"/>
  <c r="I2133" i="60" s="1"/>
  <c r="J2132" i="60"/>
  <c r="L2131" i="60"/>
  <c r="P2131" i="60" l="1"/>
  <c r="P2132" i="60"/>
  <c r="L2132" i="60"/>
  <c r="J2133" i="60"/>
  <c r="M2133" i="60"/>
  <c r="I2134" i="60" s="1"/>
  <c r="K2133" i="60"/>
  <c r="M2134" i="60" l="1"/>
  <c r="I2135" i="60" s="1"/>
  <c r="K2134" i="60"/>
  <c r="J2134" i="60"/>
  <c r="P2133" i="60"/>
  <c r="L2133" i="60"/>
  <c r="P2134" i="60" l="1"/>
  <c r="L2134" i="60"/>
  <c r="M2135" i="60"/>
  <c r="I2136" i="60" s="1"/>
  <c r="K2135" i="60"/>
  <c r="J2135" i="60"/>
  <c r="M2136" i="60" l="1"/>
  <c r="I2137" i="60" s="1"/>
  <c r="K2136" i="60"/>
  <c r="J2136" i="60"/>
  <c r="P2135" i="60"/>
  <c r="L2135" i="60"/>
  <c r="P2136" i="60" l="1"/>
  <c r="L2136" i="60"/>
  <c r="M2137" i="60"/>
  <c r="I2138" i="60" s="1"/>
  <c r="K2137" i="60"/>
  <c r="J2137" i="60"/>
  <c r="L2137" i="60" l="1"/>
  <c r="P2137" i="60"/>
  <c r="K2138" i="60"/>
  <c r="J2138" i="60"/>
  <c r="M2138" i="60"/>
  <c r="I2139" i="60" s="1"/>
  <c r="L2138" i="60" l="1"/>
  <c r="K2139" i="60"/>
  <c r="J2139" i="60"/>
  <c r="M2139" i="60"/>
  <c r="I2140" i="60" s="1"/>
  <c r="L2139" i="60" l="1"/>
  <c r="P2139" i="60"/>
  <c r="J2140" i="60"/>
  <c r="K2140" i="60"/>
  <c r="M2140" i="60"/>
  <c r="I2141" i="60" s="1"/>
  <c r="P2138" i="60"/>
  <c r="M2141" i="60" l="1"/>
  <c r="I2142" i="60" s="1"/>
  <c r="K2141" i="60"/>
  <c r="J2141" i="60"/>
  <c r="L2140" i="60"/>
  <c r="P2140" i="60"/>
  <c r="P2141" i="60" l="1"/>
  <c r="L2141" i="60"/>
  <c r="K2142" i="60"/>
  <c r="J2142" i="60"/>
  <c r="M2142" i="60"/>
  <c r="I2143" i="60" s="1"/>
  <c r="M2143" i="60" l="1"/>
  <c r="I2144" i="60" s="1"/>
  <c r="K2143" i="60"/>
  <c r="J2143" i="60"/>
  <c r="P2142" i="60"/>
  <c r="L2142" i="60"/>
  <c r="P2143" i="60" l="1"/>
  <c r="L2143" i="60"/>
  <c r="M2144" i="60"/>
  <c r="I2145" i="60" s="1"/>
  <c r="J2144" i="60"/>
  <c r="K2144" i="60"/>
  <c r="P2144" i="60" l="1"/>
  <c r="L2144" i="60"/>
  <c r="K2145" i="60"/>
  <c r="J2145" i="60"/>
  <c r="M2145" i="60"/>
  <c r="I2146" i="60" s="1"/>
  <c r="K2146" i="60" l="1"/>
  <c r="M2146" i="60"/>
  <c r="I2147" i="60" s="1"/>
  <c r="J2146" i="60"/>
  <c r="L2145" i="60"/>
  <c r="P2145" i="60"/>
  <c r="L2146" i="60" l="1"/>
  <c r="P2146" i="60"/>
  <c r="J2147" i="60"/>
  <c r="M2147" i="60"/>
  <c r="I2148" i="60" s="1"/>
  <c r="K2147" i="60"/>
  <c r="P2147" i="60" l="1"/>
  <c r="L2147" i="60"/>
  <c r="M2148" i="60"/>
  <c r="I2149" i="60" s="1"/>
  <c r="K2148" i="60"/>
  <c r="J2148" i="60"/>
  <c r="M2149" i="60" l="1"/>
  <c r="I2150" i="60" s="1"/>
  <c r="K2149" i="60"/>
  <c r="J2149" i="60"/>
  <c r="P2148" i="60"/>
  <c r="L2148" i="60"/>
  <c r="L2149" i="60" l="1"/>
  <c r="P2149" i="60"/>
  <c r="M2150" i="60"/>
  <c r="I2151" i="60" s="1"/>
  <c r="K2150" i="60"/>
  <c r="J2150" i="60"/>
  <c r="M2151" i="60" l="1"/>
  <c r="I2152" i="60" s="1"/>
  <c r="J2151" i="60"/>
  <c r="K2151" i="60"/>
  <c r="P2150" i="60"/>
  <c r="L2150" i="60"/>
  <c r="P2151" i="60" l="1"/>
  <c r="L2151" i="60"/>
  <c r="K2152" i="60"/>
  <c r="J2152" i="60"/>
  <c r="M2152" i="60"/>
  <c r="I2153" i="60" s="1"/>
  <c r="K2153" i="60" l="1"/>
  <c r="M2153" i="60"/>
  <c r="I2154" i="60" s="1"/>
  <c r="J2153" i="60"/>
  <c r="L2152" i="60"/>
  <c r="P2152" i="60" l="1"/>
  <c r="P2153" i="60"/>
  <c r="L2153" i="60"/>
  <c r="J2154" i="60"/>
  <c r="M2154" i="60"/>
  <c r="I2155" i="60" s="1"/>
  <c r="K2154" i="60"/>
  <c r="M2155" i="60" l="1"/>
  <c r="I2156" i="60" s="1"/>
  <c r="K2155" i="60"/>
  <c r="J2155" i="60"/>
  <c r="P2154" i="60"/>
  <c r="L2154" i="60"/>
  <c r="P2155" i="60" l="1"/>
  <c r="L2155" i="60"/>
  <c r="M2156" i="60"/>
  <c r="I2157" i="60" s="1"/>
  <c r="K2156" i="60"/>
  <c r="J2156" i="60"/>
  <c r="M2157" i="60" l="1"/>
  <c r="I2158" i="60" s="1"/>
  <c r="K2157" i="60"/>
  <c r="J2157" i="60"/>
  <c r="L2156" i="60"/>
  <c r="P2156" i="60"/>
  <c r="P2157" i="60" l="1"/>
  <c r="L2157" i="60"/>
  <c r="M2158" i="60"/>
  <c r="I2159" i="60" s="1"/>
  <c r="K2158" i="60"/>
  <c r="J2158" i="60"/>
  <c r="K2159" i="60" l="1"/>
  <c r="J2159" i="60"/>
  <c r="M2159" i="60"/>
  <c r="I2160" i="60" s="1"/>
  <c r="L2158" i="60"/>
  <c r="P2158" i="60"/>
  <c r="K2160" i="60" l="1"/>
  <c r="J2160" i="60"/>
  <c r="M2160" i="60"/>
  <c r="I2161" i="60" s="1"/>
  <c r="L2159" i="60"/>
  <c r="P2159" i="60"/>
  <c r="J2161" i="60" l="1"/>
  <c r="K2161" i="60"/>
  <c r="M2161" i="60"/>
  <c r="I2162" i="60" s="1"/>
  <c r="P2160" i="60"/>
  <c r="L2160" i="60"/>
  <c r="M2162" i="60" l="1"/>
  <c r="I2163" i="60" s="1"/>
  <c r="K2162" i="60"/>
  <c r="J2162" i="60"/>
  <c r="L2161" i="60"/>
  <c r="P2161" i="60"/>
  <c r="P2162" i="60" l="1"/>
  <c r="L2162" i="60"/>
  <c r="M2163" i="60"/>
  <c r="I2164" i="60" s="1"/>
  <c r="K2163" i="60"/>
  <c r="J2163" i="60"/>
  <c r="M2164" i="60" l="1"/>
  <c r="I2165" i="60" s="1"/>
  <c r="K2164" i="60"/>
  <c r="J2164" i="60"/>
  <c r="P2163" i="60"/>
  <c r="L2163" i="60"/>
  <c r="P2164" i="60" l="1"/>
  <c r="L2164" i="60"/>
  <c r="M2165" i="60"/>
  <c r="I2166" i="60" s="1"/>
  <c r="K2165" i="60"/>
  <c r="J2165" i="60"/>
  <c r="K2166" i="60" l="1"/>
  <c r="J2166" i="60"/>
  <c r="M2166" i="60"/>
  <c r="I2167" i="60" s="1"/>
  <c r="L2165" i="60"/>
  <c r="P2165" i="60"/>
  <c r="K2167" i="60" l="1"/>
  <c r="J2167" i="60"/>
  <c r="M2167" i="60"/>
  <c r="I2168" i="60" s="1"/>
  <c r="L2166" i="60"/>
  <c r="P2166" i="60"/>
  <c r="J2168" i="60" l="1"/>
  <c r="M2168" i="60"/>
  <c r="I2169" i="60" s="1"/>
  <c r="K2168" i="60"/>
  <c r="L2167" i="60"/>
  <c r="P2167" i="60"/>
  <c r="M2169" i="60" l="1"/>
  <c r="I2170" i="60" s="1"/>
  <c r="K2169" i="60"/>
  <c r="J2169" i="60"/>
  <c r="P2168" i="60"/>
  <c r="L2168" i="60"/>
  <c r="P2169" i="60" l="1"/>
  <c r="L2169" i="60"/>
  <c r="K2170" i="60"/>
  <c r="J2170" i="60"/>
  <c r="M2170" i="60"/>
  <c r="I2171" i="60" s="1"/>
  <c r="M2171" i="60" l="1"/>
  <c r="I2172" i="60" s="1"/>
  <c r="K2171" i="60"/>
  <c r="J2171" i="60"/>
  <c r="P2170" i="60"/>
  <c r="L2170" i="60"/>
  <c r="P2171" i="60" l="1"/>
  <c r="L2171" i="60"/>
  <c r="M2172" i="60"/>
  <c r="I2173" i="60" s="1"/>
  <c r="J2172" i="60"/>
  <c r="K2172" i="60"/>
  <c r="P2172" i="60" l="1"/>
  <c r="L2172" i="60"/>
  <c r="K2173" i="60"/>
  <c r="J2173" i="60"/>
  <c r="M2173" i="60"/>
  <c r="I2174" i="60" s="1"/>
  <c r="L2173" i="60" l="1"/>
  <c r="K2174" i="60"/>
  <c r="M2174" i="60"/>
  <c r="I2175" i="60" s="1"/>
  <c r="J2174" i="60"/>
  <c r="J2175" i="60" l="1"/>
  <c r="M2175" i="60"/>
  <c r="I2176" i="60" s="1"/>
  <c r="K2175" i="60"/>
  <c r="P2173" i="60"/>
  <c r="P2174" i="60"/>
  <c r="L2174" i="60"/>
  <c r="M2176" i="60" l="1"/>
  <c r="I2177" i="60" s="1"/>
  <c r="K2176" i="60"/>
  <c r="J2176" i="60"/>
  <c r="P2175" i="60"/>
  <c r="L2175" i="60"/>
  <c r="P2176" i="60" l="1"/>
  <c r="L2176" i="60"/>
  <c r="M2177" i="60"/>
  <c r="I2178" i="60" s="1"/>
  <c r="K2177" i="60"/>
  <c r="J2177" i="60"/>
  <c r="M2178" i="60" l="1"/>
  <c r="I2179" i="60" s="1"/>
  <c r="K2178" i="60"/>
  <c r="J2178" i="60"/>
  <c r="L2177" i="60"/>
  <c r="P2177" i="60"/>
  <c r="P2178" i="60" l="1"/>
  <c r="L2178" i="60"/>
  <c r="M2179" i="60"/>
  <c r="I2180" i="60" s="1"/>
  <c r="K2179" i="60"/>
  <c r="J2179" i="60"/>
  <c r="K2180" i="60" l="1"/>
  <c r="J2180" i="60"/>
  <c r="M2180" i="60"/>
  <c r="I2181" i="60" s="1"/>
  <c r="L2179" i="60"/>
  <c r="P2179" i="60"/>
  <c r="K2181" i="60" l="1"/>
  <c r="M2181" i="60"/>
  <c r="I2182" i="60" s="1"/>
  <c r="J2181" i="60"/>
  <c r="L2180" i="60"/>
  <c r="P2180" i="60"/>
  <c r="P2181" i="60" l="1"/>
  <c r="L2181" i="60"/>
  <c r="J2182" i="60"/>
  <c r="M2182" i="60"/>
  <c r="I2183" i="60" s="1"/>
  <c r="K2182" i="60"/>
  <c r="M2183" i="60" l="1"/>
  <c r="I2184" i="60" s="1"/>
  <c r="K2183" i="60"/>
  <c r="J2183" i="60"/>
  <c r="P2182" i="60"/>
  <c r="L2182" i="60"/>
  <c r="P2183" i="60" l="1"/>
  <c r="L2183" i="60"/>
  <c r="M2184" i="60"/>
  <c r="I2185" i="60" s="1"/>
  <c r="K2184" i="60"/>
  <c r="J2184" i="60"/>
  <c r="M2185" i="60" l="1"/>
  <c r="I2186" i="60" s="1"/>
  <c r="K2185" i="60"/>
  <c r="J2185" i="60"/>
  <c r="P2184" i="60"/>
  <c r="L2184" i="60"/>
  <c r="P2185" i="60" l="1"/>
  <c r="L2185" i="60"/>
  <c r="M2186" i="60"/>
  <c r="I2187" i="60" s="1"/>
  <c r="K2186" i="60"/>
  <c r="J2186" i="60"/>
  <c r="K2187" i="60" l="1"/>
  <c r="J2187" i="60"/>
  <c r="M2187" i="60"/>
  <c r="I2188" i="60" s="1"/>
  <c r="L2186" i="60"/>
  <c r="P2186" i="60"/>
  <c r="K2188" i="60" l="1"/>
  <c r="J2188" i="60"/>
  <c r="M2188" i="60"/>
  <c r="I2189" i="60" s="1"/>
  <c r="L2187" i="60"/>
  <c r="P2187" i="60"/>
  <c r="J2189" i="60" l="1"/>
  <c r="K2189" i="60"/>
  <c r="M2189" i="60"/>
  <c r="I2190" i="60" s="1"/>
  <c r="L2188" i="60"/>
  <c r="P2188" i="60"/>
  <c r="M2190" i="60" l="1"/>
  <c r="I2191" i="60" s="1"/>
  <c r="J2190" i="60"/>
  <c r="K2190" i="60"/>
  <c r="L2189" i="60"/>
  <c r="P2189" i="60"/>
  <c r="P2190" i="60" l="1"/>
  <c r="L2190" i="60"/>
  <c r="K2191" i="60"/>
  <c r="J2191" i="60"/>
  <c r="M2191" i="60"/>
  <c r="I2192" i="60" s="1"/>
  <c r="M2192" i="60" l="1"/>
  <c r="I2193" i="60" s="1"/>
  <c r="K2192" i="60"/>
  <c r="J2192" i="60"/>
  <c r="L2191" i="60"/>
  <c r="P2191" i="60" l="1"/>
  <c r="P2192" i="60"/>
  <c r="L2192" i="60"/>
  <c r="M2193" i="60"/>
  <c r="I2194" i="60" s="1"/>
  <c r="J2193" i="60"/>
  <c r="K2193" i="60"/>
  <c r="P2193" i="60" l="1"/>
  <c r="L2193" i="60"/>
  <c r="K2194" i="60"/>
  <c r="J2194" i="60"/>
  <c r="M2194" i="60"/>
  <c r="I2195" i="60" s="1"/>
  <c r="K2195" i="60" l="1"/>
  <c r="M2195" i="60"/>
  <c r="I2196" i="60" s="1"/>
  <c r="J2195" i="60"/>
  <c r="L2194" i="60"/>
  <c r="P2194" i="60" l="1"/>
  <c r="L2195" i="60"/>
  <c r="P2195" i="60"/>
  <c r="J2196" i="60"/>
  <c r="M2196" i="60"/>
  <c r="I2197" i="60" s="1"/>
  <c r="K2196" i="60"/>
  <c r="M2197" i="60" l="1"/>
  <c r="I2198" i="60" s="1"/>
  <c r="K2197" i="60"/>
  <c r="J2197" i="60"/>
  <c r="P2196" i="60"/>
  <c r="L2196" i="60"/>
  <c r="P2197" i="60" l="1"/>
  <c r="L2197" i="60"/>
  <c r="M2198" i="60"/>
  <c r="I2199" i="60" s="1"/>
  <c r="K2198" i="60"/>
  <c r="J2198" i="60"/>
  <c r="M2199" i="60" l="1"/>
  <c r="I2200" i="60" s="1"/>
  <c r="K2199" i="60"/>
  <c r="J2199" i="60"/>
  <c r="L2198" i="60"/>
  <c r="P2198" i="60"/>
  <c r="P2199" i="60" l="1"/>
  <c r="L2199" i="60"/>
  <c r="M2200" i="60"/>
  <c r="I2201" i="60" s="1"/>
  <c r="J2200" i="60"/>
  <c r="K2200" i="60"/>
  <c r="P2200" i="60" l="1"/>
  <c r="L2200" i="60"/>
  <c r="K2201" i="60"/>
  <c r="J2201" i="60"/>
  <c r="M2201" i="60"/>
  <c r="I2202" i="60" s="1"/>
  <c r="K2202" i="60" l="1"/>
  <c r="M2202" i="60"/>
  <c r="I2203" i="60" s="1"/>
  <c r="J2202" i="60"/>
  <c r="L2201" i="60"/>
  <c r="P2201" i="60" l="1"/>
  <c r="P2202" i="60"/>
  <c r="L2202" i="60"/>
  <c r="J2203" i="60"/>
  <c r="M2203" i="60"/>
  <c r="I2204" i="60" s="1"/>
  <c r="K2203" i="60"/>
  <c r="M2204" i="60" l="1"/>
  <c r="I2205" i="60" s="1"/>
  <c r="K2204" i="60"/>
  <c r="J2204" i="60"/>
  <c r="P2203" i="60"/>
  <c r="L2203" i="60"/>
  <c r="P2204" i="60" l="1"/>
  <c r="L2204" i="60"/>
  <c r="M2205" i="60"/>
  <c r="I2206" i="60" s="1"/>
  <c r="K2205" i="60"/>
  <c r="J2205" i="60"/>
  <c r="M2206" i="60" l="1"/>
  <c r="I2207" i="60" s="1"/>
  <c r="K2206" i="60"/>
  <c r="J2206" i="60"/>
  <c r="L2205" i="60"/>
  <c r="P2205" i="60"/>
  <c r="P2206" i="60" l="1"/>
  <c r="L2206" i="60"/>
  <c r="M2207" i="60"/>
  <c r="I2208" i="60" s="1"/>
  <c r="K2207" i="60"/>
  <c r="J2207" i="60"/>
  <c r="K2208" i="60" l="1"/>
  <c r="J2208" i="60"/>
  <c r="M2208" i="60"/>
  <c r="I2209" i="60" s="1"/>
  <c r="L2207" i="60"/>
  <c r="P2207" i="60"/>
  <c r="K2209" i="60" l="1"/>
  <c r="J2209" i="60"/>
  <c r="M2209" i="60"/>
  <c r="I2210" i="60" s="1"/>
  <c r="L2208" i="60"/>
  <c r="P2208" i="60"/>
  <c r="J2210" i="60" l="1"/>
  <c r="K2210" i="60"/>
  <c r="M2210" i="60"/>
  <c r="I2211" i="60" s="1"/>
  <c r="P2209" i="60"/>
  <c r="L2209" i="60"/>
  <c r="M2211" i="60" l="1"/>
  <c r="I2212" i="60" s="1"/>
  <c r="K2211" i="60"/>
  <c r="J2211" i="60"/>
  <c r="L2210" i="60"/>
  <c r="P2210" i="60"/>
  <c r="P2211" i="60" l="1"/>
  <c r="L2211" i="60"/>
  <c r="M2212" i="60"/>
  <c r="I2213" i="60" s="1"/>
  <c r="K2212" i="60"/>
  <c r="J2212" i="60"/>
  <c r="M2213" i="60" l="1"/>
  <c r="I2214" i="60" s="1"/>
  <c r="K2213" i="60"/>
  <c r="J2213" i="60"/>
  <c r="P2212" i="60"/>
  <c r="L2212" i="60"/>
  <c r="P2213" i="60" l="1"/>
  <c r="L2213" i="60"/>
  <c r="M2214" i="60"/>
  <c r="I2215" i="60" s="1"/>
  <c r="K2214" i="60"/>
  <c r="J2214" i="60"/>
  <c r="K2215" i="60" l="1"/>
  <c r="J2215" i="60"/>
  <c r="M2215" i="60"/>
  <c r="I2216" i="60" s="1"/>
  <c r="P2214" i="60"/>
  <c r="L2214" i="60"/>
  <c r="K2216" i="60" l="1"/>
  <c r="J2216" i="60"/>
  <c r="M2216" i="60"/>
  <c r="I2217" i="60" s="1"/>
  <c r="L2215" i="60"/>
  <c r="P2215" i="60"/>
  <c r="J2217" i="60" l="1"/>
  <c r="M2217" i="60"/>
  <c r="I2218" i="60" s="1"/>
  <c r="K2217" i="60"/>
  <c r="L2216" i="60"/>
  <c r="P2216" i="60"/>
  <c r="M2218" i="60" l="1"/>
  <c r="I2219" i="60" s="1"/>
  <c r="K2218" i="60"/>
  <c r="J2218" i="60"/>
  <c r="P2217" i="60"/>
  <c r="L2217" i="60"/>
  <c r="P2218" i="60" l="1"/>
  <c r="L2218" i="60"/>
  <c r="K2219" i="60"/>
  <c r="M2219" i="60"/>
  <c r="I2220" i="60" s="1"/>
  <c r="J2219" i="60"/>
  <c r="L2219" i="60" l="1"/>
  <c r="M2220" i="60"/>
  <c r="I2221" i="60" s="1"/>
  <c r="K2220" i="60"/>
  <c r="J2220" i="60"/>
  <c r="M2221" i="60" l="1"/>
  <c r="I2222" i="60" s="1"/>
  <c r="J2221" i="60"/>
  <c r="K2221" i="60"/>
  <c r="P2220" i="60"/>
  <c r="L2220" i="60"/>
  <c r="P2219" i="60"/>
  <c r="P2221" i="60" l="1"/>
  <c r="L2221" i="60"/>
  <c r="K2222" i="60"/>
  <c r="J2222" i="60"/>
  <c r="M2222" i="60"/>
  <c r="I2223" i="60" s="1"/>
  <c r="K2223" i="60" l="1"/>
  <c r="M2223" i="60"/>
  <c r="I2224" i="60" s="1"/>
  <c r="J2223" i="60"/>
  <c r="L2222" i="60"/>
  <c r="P2222" i="60" l="1"/>
  <c r="P2223" i="60"/>
  <c r="L2223" i="60"/>
  <c r="J2224" i="60"/>
  <c r="M2224" i="60"/>
  <c r="I2225" i="60" s="1"/>
  <c r="K2224" i="60"/>
  <c r="P2224" i="60" l="1"/>
  <c r="L2224" i="60"/>
  <c r="M2225" i="60"/>
  <c r="I2226" i="60" s="1"/>
  <c r="K2225" i="60"/>
  <c r="J2225" i="60"/>
  <c r="M2226" i="60" l="1"/>
  <c r="I2227" i="60" s="1"/>
  <c r="K2226" i="60"/>
  <c r="J2226" i="60"/>
  <c r="P2225" i="60"/>
  <c r="L2225" i="60"/>
  <c r="L2226" i="60" l="1"/>
  <c r="P2226" i="60"/>
  <c r="M2227" i="60"/>
  <c r="I2228" i="60" s="1"/>
  <c r="K2227" i="60"/>
  <c r="J2227" i="60"/>
  <c r="M2228" i="60" l="1"/>
  <c r="I2229" i="60" s="1"/>
  <c r="K2228" i="60"/>
  <c r="J2228" i="60"/>
  <c r="P2227" i="60"/>
  <c r="L2227" i="60"/>
  <c r="L2228" i="60" l="1"/>
  <c r="P2228" i="60"/>
  <c r="K2229" i="60"/>
  <c r="J2229" i="60"/>
  <c r="M2229" i="60"/>
  <c r="I2230" i="60" s="1"/>
  <c r="K2230" i="60" l="1"/>
  <c r="M2230" i="60"/>
  <c r="I2231" i="60" s="1"/>
  <c r="J2230" i="60"/>
  <c r="L2229" i="60"/>
  <c r="P2229" i="60" l="1"/>
  <c r="P2230" i="60"/>
  <c r="L2230" i="60"/>
  <c r="J2231" i="60"/>
  <c r="K2231" i="60"/>
  <c r="M2231" i="60"/>
  <c r="I2232" i="60" s="1"/>
  <c r="M2232" i="60" l="1"/>
  <c r="I2233" i="60" s="1"/>
  <c r="K2232" i="60"/>
  <c r="J2232" i="60"/>
  <c r="P2231" i="60"/>
  <c r="L2231" i="60"/>
  <c r="P2232" i="60" l="1"/>
  <c r="L2232" i="60"/>
  <c r="M2233" i="60"/>
  <c r="I2234" i="60" s="1"/>
  <c r="K2233" i="60"/>
  <c r="J2233" i="60"/>
  <c r="P2233" i="60" l="1"/>
  <c r="L2233" i="60"/>
  <c r="M2234" i="60"/>
  <c r="I2235" i="60" s="1"/>
  <c r="K2234" i="60"/>
  <c r="J2234" i="60"/>
  <c r="M2235" i="60" l="1"/>
  <c r="I2236" i="60" s="1"/>
  <c r="K2235" i="60"/>
  <c r="J2235" i="60"/>
  <c r="P2234" i="60"/>
  <c r="L2234" i="60"/>
  <c r="L2235" i="60" l="1"/>
  <c r="P2235" i="60"/>
  <c r="K2236" i="60"/>
  <c r="J2236" i="60"/>
  <c r="M2236" i="60"/>
  <c r="I2237" i="60" s="1"/>
  <c r="K2237" i="60" l="1"/>
  <c r="J2237" i="60"/>
  <c r="M2237" i="60"/>
  <c r="I2238" i="60" s="1"/>
  <c r="L2236" i="60"/>
  <c r="P2236" i="60"/>
  <c r="J2238" i="60" l="1"/>
  <c r="K2238" i="60"/>
  <c r="M2238" i="60"/>
  <c r="I2239" i="60" s="1"/>
  <c r="L2237" i="60"/>
  <c r="P2237" i="60"/>
  <c r="M2239" i="60" l="1"/>
  <c r="I2240" i="60" s="1"/>
  <c r="K2239" i="60"/>
  <c r="J2239" i="60"/>
  <c r="L2238" i="60"/>
  <c r="P2238" i="60"/>
  <c r="P2239" i="60" l="1"/>
  <c r="L2239" i="60"/>
  <c r="K2240" i="60"/>
  <c r="J2240" i="60"/>
  <c r="M2240" i="60"/>
  <c r="I2241" i="60" s="1"/>
  <c r="M2241" i="60" l="1"/>
  <c r="I2242" i="60" s="1"/>
  <c r="K2241" i="60"/>
  <c r="J2241" i="60"/>
  <c r="P2240" i="60"/>
  <c r="L2240" i="60"/>
  <c r="P2241" i="60" l="1"/>
  <c r="L2241" i="60"/>
  <c r="M2242" i="60"/>
  <c r="I2243" i="60" s="1"/>
  <c r="J2242" i="60"/>
  <c r="K2242" i="60"/>
  <c r="P2242" i="60" l="1"/>
  <c r="L2242" i="60"/>
  <c r="K2243" i="60"/>
  <c r="J2243" i="60"/>
  <c r="M2243" i="60"/>
  <c r="I2244" i="60" s="1"/>
  <c r="K2244" i="60" l="1"/>
  <c r="M2244" i="60"/>
  <c r="I2245" i="60" s="1"/>
  <c r="J2244" i="60"/>
  <c r="L2243" i="60"/>
  <c r="P2243" i="60" l="1"/>
  <c r="P2244" i="60"/>
  <c r="L2244" i="60"/>
  <c r="J2245" i="60"/>
  <c r="M2245" i="60"/>
  <c r="I2246" i="60" s="1"/>
  <c r="K2245" i="60"/>
  <c r="M2246" i="60" l="1"/>
  <c r="I2247" i="60" s="1"/>
  <c r="J2246" i="60"/>
  <c r="K2246" i="60"/>
  <c r="P2245" i="60"/>
  <c r="L2245" i="60"/>
  <c r="P2246" i="60" l="1"/>
  <c r="L2246" i="60"/>
  <c r="K2247" i="60"/>
  <c r="M2247" i="60"/>
  <c r="I2248" i="60" s="1"/>
  <c r="J2247" i="60"/>
  <c r="L2247" i="60" l="1"/>
  <c r="M2248" i="60"/>
  <c r="I2249" i="60" s="1"/>
  <c r="K2248" i="60"/>
  <c r="J2248" i="60"/>
  <c r="P2247" i="60" l="1"/>
  <c r="P2248" i="60"/>
  <c r="L2248" i="60"/>
  <c r="M2249" i="60"/>
  <c r="I2250" i="60" s="1"/>
  <c r="J2249" i="60"/>
  <c r="K2249" i="60"/>
  <c r="P2249" i="60" l="1"/>
  <c r="L2249" i="60"/>
  <c r="K2250" i="60"/>
  <c r="J2250" i="60"/>
  <c r="M2250" i="60"/>
  <c r="I2251" i="60" s="1"/>
  <c r="K2251" i="60" l="1"/>
  <c r="M2251" i="60"/>
  <c r="I2252" i="60" s="1"/>
  <c r="J2251" i="60"/>
  <c r="L2250" i="60"/>
  <c r="P2250" i="60"/>
  <c r="P2251" i="60" l="1"/>
  <c r="L2251" i="60"/>
  <c r="J2252" i="60"/>
  <c r="M2252" i="60"/>
  <c r="I2253" i="60" s="1"/>
  <c r="K2252" i="60"/>
  <c r="P2252" i="60" l="1"/>
  <c r="L2252" i="60"/>
  <c r="M2253" i="60"/>
  <c r="I2254" i="60" s="1"/>
  <c r="K2253" i="60"/>
  <c r="J2253" i="60"/>
  <c r="P2253" i="60" l="1"/>
  <c r="L2253" i="60"/>
  <c r="M2254" i="60"/>
  <c r="I2255" i="60" s="1"/>
  <c r="J2254" i="60"/>
  <c r="K2254" i="60"/>
  <c r="L2254" i="60" l="1"/>
  <c r="P2254" i="60"/>
  <c r="M2255" i="60"/>
  <c r="I2256" i="60" s="1"/>
  <c r="K2255" i="60"/>
  <c r="J2255" i="60"/>
  <c r="M2256" i="60" l="1"/>
  <c r="I2257" i="60" s="1"/>
  <c r="K2256" i="60"/>
  <c r="J2256" i="60"/>
  <c r="P2255" i="60"/>
  <c r="L2255" i="60"/>
  <c r="L2256" i="60" l="1"/>
  <c r="P2256" i="60"/>
  <c r="K2257" i="60"/>
  <c r="J2257" i="60"/>
  <c r="M2257" i="60"/>
  <c r="I2258" i="60" s="1"/>
  <c r="K2258" i="60" l="1"/>
  <c r="J2258" i="60"/>
  <c r="M2258" i="60"/>
  <c r="I2259" i="60" s="1"/>
  <c r="L2257" i="60"/>
  <c r="P2257" i="60"/>
  <c r="J2259" i="60" l="1"/>
  <c r="K2259" i="60"/>
  <c r="M2259" i="60"/>
  <c r="I2260" i="60" s="1"/>
  <c r="L2258" i="60"/>
  <c r="P2258" i="60"/>
  <c r="M2260" i="60" l="1"/>
  <c r="I2261" i="60" s="1"/>
  <c r="K2260" i="60"/>
  <c r="J2260" i="60"/>
  <c r="L2259" i="60"/>
  <c r="P2259" i="60"/>
  <c r="P2260" i="60" l="1"/>
  <c r="L2260" i="60"/>
  <c r="M2261" i="60"/>
  <c r="I2262" i="60" s="1"/>
  <c r="K2261" i="60"/>
  <c r="J2261" i="60"/>
  <c r="P2261" i="60" l="1"/>
  <c r="L2261" i="60"/>
  <c r="M2262" i="60"/>
  <c r="I2263" i="60" s="1"/>
  <c r="K2262" i="60"/>
  <c r="J2262" i="60"/>
  <c r="M2263" i="60" l="1"/>
  <c r="I2264" i="60" s="1"/>
  <c r="K2263" i="60"/>
  <c r="J2263" i="60"/>
  <c r="P2262" i="60"/>
  <c r="L2262" i="60"/>
  <c r="L2263" i="60" l="1"/>
  <c r="K2264" i="60"/>
  <c r="J2264" i="60"/>
  <c r="M2264" i="60"/>
  <c r="I2265" i="60" s="1"/>
  <c r="K2265" i="60" l="1"/>
  <c r="J2265" i="60"/>
  <c r="M2265" i="60"/>
  <c r="I2266" i="60" s="1"/>
  <c r="L2264" i="60"/>
  <c r="P2264" i="60"/>
  <c r="P2263" i="60"/>
  <c r="J2266" i="60" l="1"/>
  <c r="M2266" i="60"/>
  <c r="I2267" i="60" s="1"/>
  <c r="K2266" i="60"/>
  <c r="L2265" i="60"/>
  <c r="P2265" i="60"/>
  <c r="M2267" i="60" l="1"/>
  <c r="I2268" i="60" s="1"/>
  <c r="K2267" i="60"/>
  <c r="J2267" i="60"/>
  <c r="P2266" i="60"/>
  <c r="L2266" i="60"/>
  <c r="P2267" i="60" l="1"/>
  <c r="L2267" i="60"/>
  <c r="K2268" i="60"/>
  <c r="J2268" i="60"/>
  <c r="M2268" i="60"/>
  <c r="I2269" i="60" s="1"/>
  <c r="P2268" i="60" l="1"/>
  <c r="L2268" i="60"/>
  <c r="M2269" i="60"/>
  <c r="I2270" i="60" s="1"/>
  <c r="K2269" i="60"/>
  <c r="J2269" i="60"/>
  <c r="P2269" i="60" l="1"/>
  <c r="L2269" i="60"/>
  <c r="M2270" i="60"/>
  <c r="I2271" i="60" s="1"/>
  <c r="J2270" i="60"/>
  <c r="K2270" i="60"/>
  <c r="P2270" i="60" l="1"/>
  <c r="L2270" i="60"/>
  <c r="K2271" i="60"/>
  <c r="J2271" i="60"/>
  <c r="M2271" i="60"/>
  <c r="I2272" i="60" s="1"/>
  <c r="K2272" i="60" l="1"/>
  <c r="M2272" i="60"/>
  <c r="I2273" i="60" s="1"/>
  <c r="J2272" i="60"/>
  <c r="L2271" i="60"/>
  <c r="P2271" i="60" l="1"/>
  <c r="P2272" i="60"/>
  <c r="L2272" i="60"/>
  <c r="J2273" i="60"/>
  <c r="M2273" i="60"/>
  <c r="I2274" i="60" s="1"/>
  <c r="K2273" i="60"/>
  <c r="M2274" i="60" l="1"/>
  <c r="I2275" i="60" s="1"/>
  <c r="K2274" i="60"/>
  <c r="J2274" i="60"/>
  <c r="P2273" i="60"/>
  <c r="L2273" i="60"/>
  <c r="P2274" i="60" l="1"/>
  <c r="L2274" i="60"/>
  <c r="M2275" i="60"/>
  <c r="I2276" i="60" s="1"/>
  <c r="K2275" i="60"/>
  <c r="J2275" i="60"/>
  <c r="L2275" i="60" l="1"/>
  <c r="P2275" i="60"/>
  <c r="M2276" i="60"/>
  <c r="I2277" i="60" s="1"/>
  <c r="K2276" i="60"/>
  <c r="J2276" i="60"/>
  <c r="M2277" i="60" l="1"/>
  <c r="I2278" i="60" s="1"/>
  <c r="K2277" i="60"/>
  <c r="J2277" i="60"/>
  <c r="P2276" i="60"/>
  <c r="L2276" i="60"/>
  <c r="L2277" i="60" l="1"/>
  <c r="P2277" i="60"/>
  <c r="K2278" i="60"/>
  <c r="J2278" i="60"/>
  <c r="M2278" i="60"/>
  <c r="I2279" i="60" s="1"/>
  <c r="L2278" i="60" l="1"/>
  <c r="P2278" i="60"/>
  <c r="K2279" i="60"/>
  <c r="M2279" i="60"/>
  <c r="I2280" i="60" s="1"/>
  <c r="J2279" i="60"/>
  <c r="P2279" i="60" l="1"/>
  <c r="L2279" i="60"/>
  <c r="J2280" i="60"/>
  <c r="M2280" i="60"/>
  <c r="I2281" i="60" s="1"/>
  <c r="K2280" i="60"/>
  <c r="M2281" i="60" l="1"/>
  <c r="I2282" i="60" s="1"/>
  <c r="K2281" i="60"/>
  <c r="J2281" i="60"/>
  <c r="P2280" i="60"/>
  <c r="L2280" i="60"/>
  <c r="P2281" i="60" l="1"/>
  <c r="L2281" i="60"/>
  <c r="M2282" i="60"/>
  <c r="I2283" i="60" s="1"/>
  <c r="K2282" i="60"/>
  <c r="J2282" i="60"/>
  <c r="M2283" i="60" l="1"/>
  <c r="I2284" i="60" s="1"/>
  <c r="K2283" i="60"/>
  <c r="J2283" i="60"/>
  <c r="P2282" i="60"/>
  <c r="L2282" i="60"/>
  <c r="P2283" i="60" l="1"/>
  <c r="L2283" i="60"/>
  <c r="M2284" i="60"/>
  <c r="I2285" i="60" s="1"/>
  <c r="K2284" i="60"/>
  <c r="J2284" i="60"/>
  <c r="K2285" i="60" l="1"/>
  <c r="J2285" i="60"/>
  <c r="M2285" i="60"/>
  <c r="I2286" i="60" s="1"/>
  <c r="L2284" i="60"/>
  <c r="P2284" i="60"/>
  <c r="K2286" i="60" l="1"/>
  <c r="J2286" i="60"/>
  <c r="M2286" i="60"/>
  <c r="I2287" i="60" s="1"/>
  <c r="L2285" i="60"/>
  <c r="P2285" i="60"/>
  <c r="J2287" i="60" l="1"/>
  <c r="K2287" i="60"/>
  <c r="M2287" i="60"/>
  <c r="I2288" i="60" s="1"/>
  <c r="L2286" i="60"/>
  <c r="P2286" i="60"/>
  <c r="M2288" i="60" l="1"/>
  <c r="I2289" i="60" s="1"/>
  <c r="K2288" i="60"/>
  <c r="J2288" i="60"/>
  <c r="L2287" i="60"/>
  <c r="P2287" i="60"/>
  <c r="P2288" i="60" l="1"/>
  <c r="L2288" i="60"/>
  <c r="K2289" i="60"/>
  <c r="J2289" i="60"/>
  <c r="M2289" i="60"/>
  <c r="I2290" i="60" s="1"/>
  <c r="M2290" i="60" l="1"/>
  <c r="I2291" i="60" s="1"/>
  <c r="K2290" i="60"/>
  <c r="J2290" i="60"/>
  <c r="P2289" i="60"/>
  <c r="L2289" i="60"/>
  <c r="P2290" i="60" l="1"/>
  <c r="L2290" i="60"/>
  <c r="M2291" i="60"/>
  <c r="I2292" i="60" s="1"/>
  <c r="J2291" i="60"/>
  <c r="K2291" i="60"/>
  <c r="P2291" i="60" l="1"/>
  <c r="L2291" i="60"/>
  <c r="K2292" i="60"/>
  <c r="J2292" i="60"/>
  <c r="M2292" i="60"/>
  <c r="I2293" i="60" s="1"/>
  <c r="K2293" i="60" l="1"/>
  <c r="M2293" i="60"/>
  <c r="I2294" i="60" s="1"/>
  <c r="J2293" i="60"/>
  <c r="L2292" i="60"/>
  <c r="P2292" i="60" l="1"/>
  <c r="P2293" i="60"/>
  <c r="L2293" i="60"/>
  <c r="J2294" i="60"/>
  <c r="M2294" i="60"/>
  <c r="I2295" i="60" s="1"/>
  <c r="K2294" i="60"/>
  <c r="M2295" i="60" l="1"/>
  <c r="I2296" i="60" s="1"/>
  <c r="J2295" i="60"/>
  <c r="K2295" i="60"/>
  <c r="P2294" i="60"/>
  <c r="L2294" i="60"/>
  <c r="P2295" i="60" l="1"/>
  <c r="L2295" i="60"/>
  <c r="K2296" i="60"/>
  <c r="M2296" i="60"/>
  <c r="I2297" i="60" s="1"/>
  <c r="J2296" i="60"/>
  <c r="M2297" i="60" l="1"/>
  <c r="I2298" i="60" s="1"/>
  <c r="K2297" i="60"/>
  <c r="J2297" i="60"/>
  <c r="L2296" i="60"/>
  <c r="P2296" i="60" l="1"/>
  <c r="P2297" i="60"/>
  <c r="L2297" i="60"/>
  <c r="M2298" i="60"/>
  <c r="I2299" i="60" s="1"/>
  <c r="J2298" i="60"/>
  <c r="K2298" i="60"/>
  <c r="P2298" i="60" l="1"/>
  <c r="L2298" i="60"/>
  <c r="K2299" i="60"/>
  <c r="J2299" i="60"/>
  <c r="M2299" i="60"/>
  <c r="I2300" i="60" s="1"/>
  <c r="K2300" i="60" l="1"/>
  <c r="M2300" i="60"/>
  <c r="I2301" i="60" s="1"/>
  <c r="J2300" i="60"/>
  <c r="L2299" i="60"/>
  <c r="P2299" i="60" l="1"/>
  <c r="P2300" i="60"/>
  <c r="L2300" i="60"/>
  <c r="J2301" i="60"/>
  <c r="M2301" i="60"/>
  <c r="I2302" i="60" s="1"/>
  <c r="K2301" i="60"/>
  <c r="M2302" i="60" l="1"/>
  <c r="I2303" i="60" s="1"/>
  <c r="K2302" i="60"/>
  <c r="J2302" i="60"/>
  <c r="P2301" i="60"/>
  <c r="L2301" i="60"/>
  <c r="P2302" i="60" l="1"/>
  <c r="L2302" i="60"/>
  <c r="M2303" i="60"/>
  <c r="I2304" i="60" s="1"/>
  <c r="K2303" i="60"/>
  <c r="J2303" i="60"/>
  <c r="M2304" i="60" l="1"/>
  <c r="I2305" i="60" s="1"/>
  <c r="K2304" i="60"/>
  <c r="J2304" i="60"/>
  <c r="L2303" i="60"/>
  <c r="P2303" i="60"/>
  <c r="P2304" i="60" l="1"/>
  <c r="L2304" i="60"/>
  <c r="M2305" i="60"/>
  <c r="I2306" i="60" s="1"/>
  <c r="K2305" i="60"/>
  <c r="J2305" i="60"/>
  <c r="K2306" i="60" l="1"/>
  <c r="J2306" i="60"/>
  <c r="M2306" i="60"/>
  <c r="I2307" i="60" s="1"/>
  <c r="L2305" i="60"/>
  <c r="P2305" i="60"/>
  <c r="K2307" i="60" l="1"/>
  <c r="M2307" i="60"/>
  <c r="I2308" i="60" s="1"/>
  <c r="J2307" i="60"/>
  <c r="L2306" i="60"/>
  <c r="P2306" i="60"/>
  <c r="L2307" i="60" l="1"/>
  <c r="P2307" i="60"/>
  <c r="J2308" i="60"/>
  <c r="K2308" i="60"/>
  <c r="M2308" i="60"/>
  <c r="I2309" i="60" s="1"/>
  <c r="M2309" i="60" l="1"/>
  <c r="I2310" i="60" s="1"/>
  <c r="K2309" i="60"/>
  <c r="J2309" i="60"/>
  <c r="L2308" i="60"/>
  <c r="P2308" i="60"/>
  <c r="P2309" i="60" l="1"/>
  <c r="L2309" i="60"/>
  <c r="J2310" i="60"/>
  <c r="M2310" i="60"/>
  <c r="I2311" i="60" s="1"/>
  <c r="K2310" i="60"/>
  <c r="M2311" i="60" l="1"/>
  <c r="I2312" i="60" s="1"/>
  <c r="K2311" i="60"/>
  <c r="J2311" i="60"/>
  <c r="P2310" i="60"/>
  <c r="L2310" i="60"/>
  <c r="P2311" i="60" l="1"/>
  <c r="L2311" i="60"/>
  <c r="M2312" i="60"/>
  <c r="I2313" i="60" s="1"/>
  <c r="K2312" i="60"/>
  <c r="J2312" i="60"/>
  <c r="L2312" i="60" l="1"/>
  <c r="K2313" i="60"/>
  <c r="J2313" i="60"/>
  <c r="M2313" i="60"/>
  <c r="I2314" i="60" s="1"/>
  <c r="L2313" i="60" l="1"/>
  <c r="P2313" i="60"/>
  <c r="K2314" i="60"/>
  <c r="M2314" i="60"/>
  <c r="I2315" i="60" s="1"/>
  <c r="J2314" i="60"/>
  <c r="P2312" i="60"/>
  <c r="L2314" i="60" l="1"/>
  <c r="P2314" i="60"/>
  <c r="J2315" i="60"/>
  <c r="M2315" i="60"/>
  <c r="I2316" i="60" s="1"/>
  <c r="K2315" i="60"/>
  <c r="P2315" i="60" l="1"/>
  <c r="L2315" i="60"/>
  <c r="M2316" i="60"/>
  <c r="I2317" i="60" s="1"/>
  <c r="K2316" i="60"/>
  <c r="J2316" i="60"/>
  <c r="P2316" i="60" l="1"/>
  <c r="L2316" i="60"/>
  <c r="J2317" i="60"/>
  <c r="M2317" i="60"/>
  <c r="I2318" i="60" s="1"/>
  <c r="K2317" i="60"/>
  <c r="M2318" i="60" l="1"/>
  <c r="I2319" i="60" s="1"/>
  <c r="K2318" i="60"/>
  <c r="J2318" i="60"/>
  <c r="P2317" i="60"/>
  <c r="L2317" i="60"/>
  <c r="P2318" i="60" l="1"/>
  <c r="L2318" i="60"/>
  <c r="M2319" i="60"/>
  <c r="I2320" i="60" s="1"/>
  <c r="J2319" i="60"/>
  <c r="K2319" i="60"/>
  <c r="P2319" i="60" l="1"/>
  <c r="L2319" i="60"/>
  <c r="K2320" i="60"/>
  <c r="J2320" i="60"/>
  <c r="M2320" i="60"/>
  <c r="I2321" i="60" s="1"/>
  <c r="K2321" i="60" l="1"/>
  <c r="M2321" i="60"/>
  <c r="I2322" i="60" s="1"/>
  <c r="J2321" i="60"/>
  <c r="L2320" i="60"/>
  <c r="P2320" i="60" l="1"/>
  <c r="P2321" i="60"/>
  <c r="L2321" i="60"/>
  <c r="J2322" i="60"/>
  <c r="M2322" i="60"/>
  <c r="I2323" i="60" s="1"/>
  <c r="K2322" i="60"/>
  <c r="M2323" i="60" l="1"/>
  <c r="I2324" i="60" s="1"/>
  <c r="K2323" i="60"/>
  <c r="J2323" i="60"/>
  <c r="P2322" i="60"/>
  <c r="L2322" i="60"/>
  <c r="P2323" i="60" l="1"/>
  <c r="L2323" i="60"/>
  <c r="M2324" i="60"/>
  <c r="I2325" i="60" s="1"/>
  <c r="K2324" i="60"/>
  <c r="J2324" i="60"/>
  <c r="L2324" i="60" l="1"/>
  <c r="P2324" i="60"/>
  <c r="M2325" i="60"/>
  <c r="I2326" i="60" s="1"/>
  <c r="K2325" i="60"/>
  <c r="J2325" i="60"/>
  <c r="M2326" i="60" l="1"/>
  <c r="I2327" i="60" s="1"/>
  <c r="K2326" i="60"/>
  <c r="J2326" i="60"/>
  <c r="P2325" i="60"/>
  <c r="L2325" i="60"/>
  <c r="L2326" i="60" l="1"/>
  <c r="P2326" i="60"/>
  <c r="K2327" i="60"/>
  <c r="J2327" i="60"/>
  <c r="M2327" i="60"/>
  <c r="I2328" i="60" s="1"/>
  <c r="K2328" i="60" l="1"/>
  <c r="M2328" i="60"/>
  <c r="I2329" i="60" s="1"/>
  <c r="J2328" i="60"/>
  <c r="L2327" i="60"/>
  <c r="P2327" i="60"/>
  <c r="P2328" i="60" l="1"/>
  <c r="L2328" i="60"/>
  <c r="J2329" i="60"/>
  <c r="M2329" i="60"/>
  <c r="I2330" i="60" s="1"/>
  <c r="K2329" i="60"/>
  <c r="M2330" i="60" l="1"/>
  <c r="I2331" i="60" s="1"/>
  <c r="K2330" i="60"/>
  <c r="J2330" i="60"/>
  <c r="L2329" i="60"/>
  <c r="P2329" i="60"/>
  <c r="P2330" i="60" l="1"/>
  <c r="L2330" i="60"/>
  <c r="M2331" i="60"/>
  <c r="I2332" i="60" s="1"/>
  <c r="K2331" i="60"/>
  <c r="J2331" i="60"/>
  <c r="M2332" i="60" l="1"/>
  <c r="I2333" i="60" s="1"/>
  <c r="K2332" i="60"/>
  <c r="J2332" i="60"/>
  <c r="P2331" i="60"/>
  <c r="L2331" i="60"/>
  <c r="P2332" i="60" l="1"/>
  <c r="L2332" i="60"/>
  <c r="M2333" i="60"/>
  <c r="I2334" i="60" s="1"/>
  <c r="K2333" i="60"/>
  <c r="J2333" i="60"/>
  <c r="K2334" i="60" l="1"/>
  <c r="J2334" i="60"/>
  <c r="M2334" i="60"/>
  <c r="I2335" i="60" s="1"/>
  <c r="L2333" i="60"/>
  <c r="P2333" i="60"/>
  <c r="K2335" i="60" l="1"/>
  <c r="J2335" i="60"/>
  <c r="M2335" i="60"/>
  <c r="I2336" i="60" s="1"/>
  <c r="L2334" i="60"/>
  <c r="P2334" i="60"/>
  <c r="J2336" i="60" l="1"/>
  <c r="K2336" i="60"/>
  <c r="M2336" i="60"/>
  <c r="I2337" i="60" s="1"/>
  <c r="L2335" i="60"/>
  <c r="P2335" i="60"/>
  <c r="M2337" i="60" l="1"/>
  <c r="I2338" i="60" s="1"/>
  <c r="K2337" i="60"/>
  <c r="J2337" i="60"/>
  <c r="L2336" i="60"/>
  <c r="P2336" i="60"/>
  <c r="P2337" i="60" l="1"/>
  <c r="L2337" i="60"/>
  <c r="K2338" i="60"/>
  <c r="J2338" i="60"/>
  <c r="M2338" i="60"/>
  <c r="I2339" i="60" s="1"/>
  <c r="M2339" i="60" l="1"/>
  <c r="I2340" i="60" s="1"/>
  <c r="K2339" i="60"/>
  <c r="J2339" i="60"/>
  <c r="P2338" i="60"/>
  <c r="L2338" i="60"/>
  <c r="P2339" i="60" l="1"/>
  <c r="L2339" i="60"/>
  <c r="M2340" i="60"/>
  <c r="I2341" i="60" s="1"/>
  <c r="K2340" i="60"/>
  <c r="J2340" i="60"/>
  <c r="K2341" i="60" l="1"/>
  <c r="J2341" i="60"/>
  <c r="M2341" i="60"/>
  <c r="I2342" i="60" s="1"/>
  <c r="P2340" i="60"/>
  <c r="L2340" i="60"/>
  <c r="K2342" i="60" l="1"/>
  <c r="M2342" i="60"/>
  <c r="I2343" i="60" s="1"/>
  <c r="J2342" i="60"/>
  <c r="L2341" i="60"/>
  <c r="P2341" i="60"/>
  <c r="P2342" i="60" l="1"/>
  <c r="L2342" i="60"/>
  <c r="J2343" i="60"/>
  <c r="M2343" i="60"/>
  <c r="I2344" i="60" s="1"/>
  <c r="K2343" i="60"/>
  <c r="M2344" i="60" l="1"/>
  <c r="I2345" i="60" s="1"/>
  <c r="J2344" i="60"/>
  <c r="K2344" i="60"/>
  <c r="P2343" i="60"/>
  <c r="L2343" i="60"/>
  <c r="M2345" i="60" l="1"/>
  <c r="I2346" i="60" s="1"/>
  <c r="K2345" i="60"/>
  <c r="J2345" i="60"/>
  <c r="P2344" i="60"/>
  <c r="L2344" i="60"/>
  <c r="L2345" i="60" l="1"/>
  <c r="P2345" i="60"/>
  <c r="M2346" i="60"/>
  <c r="I2347" i="60" s="1"/>
  <c r="K2346" i="60"/>
  <c r="J2346" i="60"/>
  <c r="P2346" i="60" l="1"/>
  <c r="L2346" i="60"/>
  <c r="M2347" i="60"/>
  <c r="I2348" i="60" s="1"/>
  <c r="J2347" i="60"/>
  <c r="K2347" i="60"/>
  <c r="P2347" i="60" l="1"/>
  <c r="L2347" i="60"/>
  <c r="K2348" i="60"/>
  <c r="J2348" i="60"/>
  <c r="M2348" i="60"/>
  <c r="I2349" i="60" s="1"/>
  <c r="K2349" i="60" l="1"/>
  <c r="M2349" i="60"/>
  <c r="I2350" i="60" s="1"/>
  <c r="J2349" i="60"/>
  <c r="L2348" i="60"/>
  <c r="P2348" i="60"/>
  <c r="P2349" i="60" l="1"/>
  <c r="L2349" i="60"/>
  <c r="J2350" i="60"/>
  <c r="M2350" i="60"/>
  <c r="I2351" i="60" s="1"/>
  <c r="K2350" i="60"/>
  <c r="M2351" i="60" l="1"/>
  <c r="I2352" i="60" s="1"/>
  <c r="K2351" i="60"/>
  <c r="J2351" i="60"/>
  <c r="P2350" i="60"/>
  <c r="L2350" i="60"/>
  <c r="P2351" i="60" l="1"/>
  <c r="L2351" i="60"/>
  <c r="M2352" i="60"/>
  <c r="I2353" i="60" s="1"/>
  <c r="J2352" i="60"/>
  <c r="K2352" i="60"/>
  <c r="L2352" i="60" l="1"/>
  <c r="P2352" i="60"/>
  <c r="M2353" i="60"/>
  <c r="I2354" i="60" s="1"/>
  <c r="K2353" i="60"/>
  <c r="J2353" i="60"/>
  <c r="P2353" i="60" l="1"/>
  <c r="L2353" i="60"/>
  <c r="M2354" i="60"/>
  <c r="I2355" i="60" s="1"/>
  <c r="K2354" i="60"/>
  <c r="J2354" i="60"/>
  <c r="K2355" i="60" l="1"/>
  <c r="J2355" i="60"/>
  <c r="M2355" i="60"/>
  <c r="I2356" i="60" s="1"/>
  <c r="L2354" i="60"/>
  <c r="P2354" i="60"/>
  <c r="K2356" i="60" l="1"/>
  <c r="M2356" i="60"/>
  <c r="I2357" i="60" s="1"/>
  <c r="J2356" i="60"/>
  <c r="L2355" i="60"/>
  <c r="P2355" i="60"/>
  <c r="P2356" i="60" l="1"/>
  <c r="L2356" i="60"/>
  <c r="J2357" i="60"/>
  <c r="K2357" i="60"/>
  <c r="M2357" i="60"/>
  <c r="I2358" i="60" s="1"/>
  <c r="M2358" i="60" l="1"/>
  <c r="I2359" i="60" s="1"/>
  <c r="K2358" i="60"/>
  <c r="J2358" i="60"/>
  <c r="L2357" i="60"/>
  <c r="P2357" i="60"/>
  <c r="P2358" i="60" l="1"/>
  <c r="L2358" i="60"/>
  <c r="K2359" i="60"/>
  <c r="J2359" i="60"/>
  <c r="M2359" i="60"/>
  <c r="I2360" i="60" s="1"/>
  <c r="M2360" i="60" l="1"/>
  <c r="I2361" i="60" s="1"/>
  <c r="K2360" i="60"/>
  <c r="J2360" i="60"/>
  <c r="L2359" i="60"/>
  <c r="P2359" i="60" l="1"/>
  <c r="P2360" i="60"/>
  <c r="L2360" i="60"/>
  <c r="M2361" i="60"/>
  <c r="I2362" i="60" s="1"/>
  <c r="K2361" i="60"/>
  <c r="J2361" i="60"/>
  <c r="P2361" i="60" l="1"/>
  <c r="L2361" i="60"/>
  <c r="K2362" i="60"/>
  <c r="J2362" i="60"/>
  <c r="M2362" i="60"/>
  <c r="I2363" i="60" s="1"/>
  <c r="K2363" i="60" l="1"/>
  <c r="J2363" i="60"/>
  <c r="M2363" i="60"/>
  <c r="I2364" i="60" s="1"/>
  <c r="L2362" i="60"/>
  <c r="P2362" i="60"/>
  <c r="J2364" i="60" l="1"/>
  <c r="M2364" i="60"/>
  <c r="I2365" i="60" s="1"/>
  <c r="K2364" i="60"/>
  <c r="L2363" i="60"/>
  <c r="P2363" i="60"/>
  <c r="M2365" i="60" l="1"/>
  <c r="I2366" i="60" s="1"/>
  <c r="K2365" i="60"/>
  <c r="J2365" i="60"/>
  <c r="P2364" i="60"/>
  <c r="L2364" i="60"/>
  <c r="P2365" i="60" l="1"/>
  <c r="L2365" i="60"/>
  <c r="J2366" i="60"/>
  <c r="K2366" i="60"/>
  <c r="M2366" i="60"/>
  <c r="I2367" i="60" s="1"/>
  <c r="L2366" i="60" l="1"/>
  <c r="M2367" i="60"/>
  <c r="I2368" i="60" s="1"/>
  <c r="K2367" i="60"/>
  <c r="J2367" i="60"/>
  <c r="P2367" i="60" l="1"/>
  <c r="L2367" i="60"/>
  <c r="M2368" i="60"/>
  <c r="I2369" i="60" s="1"/>
  <c r="J2368" i="60"/>
  <c r="K2368" i="60"/>
  <c r="P2366" i="60"/>
  <c r="P2368" i="60" l="1"/>
  <c r="L2368" i="60"/>
  <c r="K2369" i="60"/>
  <c r="J2369" i="60"/>
  <c r="M2369" i="60"/>
  <c r="I2370" i="60" s="1"/>
  <c r="K2370" i="60" l="1"/>
  <c r="M2370" i="60"/>
  <c r="I2371" i="60" s="1"/>
  <c r="J2370" i="60"/>
  <c r="L2369" i="60"/>
  <c r="P2369" i="60" l="1"/>
  <c r="P2370" i="60"/>
  <c r="L2370" i="60"/>
  <c r="J2371" i="60"/>
  <c r="M2371" i="60"/>
  <c r="I2372" i="60" s="1"/>
  <c r="K2371" i="60"/>
  <c r="M2372" i="60" l="1"/>
  <c r="I2373" i="60" s="1"/>
  <c r="K2372" i="60"/>
  <c r="J2372" i="60"/>
  <c r="P2371" i="60"/>
  <c r="L2371" i="60"/>
  <c r="P2372" i="60" l="1"/>
  <c r="L2372" i="60"/>
  <c r="M2373" i="60"/>
  <c r="I2374" i="60" s="1"/>
  <c r="K2373" i="60"/>
  <c r="J2373" i="60"/>
  <c r="M2374" i="60" l="1"/>
  <c r="I2375" i="60" s="1"/>
  <c r="K2374" i="60"/>
  <c r="J2374" i="60"/>
  <c r="L2373" i="60"/>
  <c r="P2373" i="60"/>
  <c r="P2374" i="60" l="1"/>
  <c r="L2374" i="60"/>
  <c r="M2375" i="60"/>
  <c r="I2376" i="60" s="1"/>
  <c r="K2375" i="60"/>
  <c r="J2375" i="60"/>
  <c r="K2376" i="60" l="1"/>
  <c r="J2376" i="60"/>
  <c r="M2376" i="60"/>
  <c r="I2377" i="60" s="1"/>
  <c r="L2375" i="60"/>
  <c r="P2375" i="60"/>
  <c r="K2377" i="60" l="1"/>
  <c r="M2377" i="60"/>
  <c r="I2378" i="60" s="1"/>
  <c r="J2377" i="60"/>
  <c r="L2376" i="60"/>
  <c r="P2376" i="60"/>
  <c r="P2377" i="60" l="1"/>
  <c r="L2377" i="60"/>
  <c r="J2378" i="60"/>
  <c r="M2378" i="60"/>
  <c r="I2379" i="60" s="1"/>
  <c r="K2378" i="60"/>
  <c r="M2379" i="60" l="1"/>
  <c r="I2380" i="60" s="1"/>
  <c r="K2379" i="60"/>
  <c r="J2379" i="60"/>
  <c r="L2378" i="60"/>
  <c r="P2378" i="60"/>
  <c r="P2379" i="60" l="1"/>
  <c r="L2379" i="60"/>
  <c r="M2380" i="60"/>
  <c r="I2381" i="60" s="1"/>
  <c r="K2380" i="60"/>
  <c r="J2380" i="60"/>
  <c r="M2381" i="60" l="1"/>
  <c r="I2382" i="60" s="1"/>
  <c r="K2381" i="60"/>
  <c r="J2381" i="60"/>
  <c r="P2380" i="60"/>
  <c r="L2380" i="60"/>
  <c r="P2381" i="60" l="1"/>
  <c r="L2381" i="60"/>
  <c r="M2382" i="60"/>
  <c r="I2383" i="60" s="1"/>
  <c r="K2382" i="60"/>
  <c r="J2382" i="60"/>
  <c r="K2383" i="60" l="1"/>
  <c r="J2383" i="60"/>
  <c r="M2383" i="60"/>
  <c r="I2384" i="60" s="1"/>
  <c r="P2382" i="60"/>
  <c r="L2382" i="60"/>
  <c r="K2384" i="60" l="1"/>
  <c r="J2384" i="60"/>
  <c r="M2384" i="60"/>
  <c r="I2385" i="60" s="1"/>
  <c r="L2383" i="60"/>
  <c r="P2383" i="60"/>
  <c r="J2385" i="60" l="1"/>
  <c r="K2385" i="60"/>
  <c r="M2385" i="60"/>
  <c r="I2386" i="60" s="1"/>
  <c r="L2384" i="60"/>
  <c r="P2384" i="60"/>
  <c r="M2386" i="60" l="1"/>
  <c r="I2387" i="60" s="1"/>
  <c r="J2386" i="60"/>
  <c r="K2386" i="60"/>
  <c r="L2385" i="60"/>
  <c r="P2385" i="60"/>
  <c r="P2386" i="60" l="1"/>
  <c r="L2386" i="60"/>
  <c r="K2387" i="60"/>
  <c r="J2387" i="60"/>
  <c r="M2387" i="60"/>
  <c r="I2388" i="60" s="1"/>
  <c r="M2388" i="60" l="1"/>
  <c r="I2389" i="60" s="1"/>
  <c r="K2388" i="60"/>
  <c r="J2388" i="60"/>
  <c r="L2387" i="60"/>
  <c r="P2387" i="60" l="1"/>
  <c r="P2388" i="60"/>
  <c r="L2388" i="60"/>
  <c r="M2389" i="60"/>
  <c r="I2390" i="60" s="1"/>
  <c r="J2389" i="60"/>
  <c r="K2389" i="60"/>
  <c r="P2389" i="60" l="1"/>
  <c r="L2389" i="60"/>
  <c r="K2390" i="60"/>
  <c r="J2390" i="60"/>
  <c r="M2390" i="60"/>
  <c r="I2391" i="60" s="1"/>
  <c r="K2391" i="60" l="1"/>
  <c r="M2391" i="60"/>
  <c r="I2392" i="60" s="1"/>
  <c r="J2391" i="60"/>
  <c r="L2390" i="60"/>
  <c r="P2390" i="60" l="1"/>
  <c r="P2391" i="60"/>
  <c r="L2391" i="60"/>
  <c r="J2392" i="60"/>
  <c r="M2392" i="60"/>
  <c r="I2393" i="60" s="1"/>
  <c r="K2392" i="60"/>
  <c r="M2393" i="60" l="1"/>
  <c r="I2394" i="60" s="1"/>
  <c r="K2393" i="60"/>
  <c r="J2393" i="60"/>
  <c r="P2392" i="60"/>
  <c r="L2392" i="60"/>
  <c r="P2393" i="60" l="1"/>
  <c r="L2393" i="60"/>
  <c r="M2394" i="60"/>
  <c r="I2395" i="60" s="1"/>
  <c r="K2394" i="60"/>
  <c r="J2394" i="60"/>
  <c r="M2395" i="60" l="1"/>
  <c r="I2396" i="60" s="1"/>
  <c r="K2395" i="60"/>
  <c r="J2395" i="60"/>
  <c r="L2394" i="60"/>
  <c r="P2394" i="60"/>
  <c r="P2395" i="60" l="1"/>
  <c r="L2395" i="60"/>
  <c r="M2396" i="60"/>
  <c r="I2397" i="60" s="1"/>
  <c r="J2396" i="60"/>
  <c r="K2396" i="60"/>
  <c r="P2396" i="60" l="1"/>
  <c r="L2396" i="60"/>
  <c r="K2397" i="60"/>
  <c r="J2397" i="60"/>
  <c r="M2397" i="60"/>
  <c r="I2398" i="60" s="1"/>
  <c r="K2398" i="60" l="1"/>
  <c r="M2398" i="60"/>
  <c r="I2399" i="60" s="1"/>
  <c r="J2398" i="60"/>
  <c r="L2397" i="60"/>
  <c r="P2397" i="60" l="1"/>
  <c r="P2398" i="60"/>
  <c r="L2398" i="60"/>
  <c r="J2399" i="60"/>
  <c r="M2399" i="60"/>
  <c r="I2400" i="60" s="1"/>
  <c r="K2399" i="60"/>
  <c r="M2400" i="60" l="1"/>
  <c r="I2401" i="60" s="1"/>
  <c r="K2400" i="60"/>
  <c r="J2400" i="60"/>
  <c r="P2399" i="60"/>
  <c r="L2399" i="60"/>
  <c r="P2400" i="60" l="1"/>
  <c r="L2400" i="60"/>
  <c r="M2401" i="60"/>
  <c r="I2402" i="60" s="1"/>
  <c r="K2401" i="60"/>
  <c r="J2401" i="60"/>
  <c r="M2402" i="60" l="1"/>
  <c r="I2403" i="60" s="1"/>
  <c r="K2402" i="60"/>
  <c r="J2402" i="60"/>
  <c r="L2401" i="60"/>
  <c r="P2401" i="60"/>
  <c r="P2402" i="60" l="1"/>
  <c r="L2402" i="60"/>
  <c r="M2403" i="60"/>
  <c r="I2404" i="60" s="1"/>
  <c r="K2403" i="60"/>
  <c r="J2403" i="60"/>
  <c r="K2404" i="60" l="1"/>
  <c r="J2404" i="60"/>
  <c r="M2404" i="60"/>
  <c r="I2405" i="60" s="1"/>
  <c r="L2403" i="60"/>
  <c r="P2403" i="60"/>
  <c r="K2405" i="60" l="1"/>
  <c r="J2405" i="60"/>
  <c r="M2405" i="60"/>
  <c r="I2406" i="60" s="1"/>
  <c r="L2404" i="60"/>
  <c r="P2404" i="60"/>
  <c r="J2406" i="60" l="1"/>
  <c r="K2406" i="60"/>
  <c r="M2406" i="60"/>
  <c r="I2407" i="60" s="1"/>
  <c r="L2405" i="60"/>
  <c r="P2405" i="60"/>
  <c r="M2407" i="60" l="1"/>
  <c r="I2408" i="60" s="1"/>
  <c r="K2407" i="60"/>
  <c r="J2407" i="60"/>
  <c r="L2406" i="60"/>
  <c r="P2406" i="60"/>
  <c r="P2407" i="60" l="1"/>
  <c r="L2407" i="60"/>
  <c r="M2408" i="60"/>
  <c r="I2409" i="60" s="1"/>
  <c r="K2408" i="60"/>
  <c r="J2408" i="60"/>
  <c r="M2409" i="60" l="1"/>
  <c r="I2410" i="60" s="1"/>
  <c r="K2409" i="60"/>
  <c r="J2409" i="60"/>
  <c r="P2408" i="60"/>
  <c r="L2408" i="60"/>
  <c r="P2409" i="60" l="1"/>
  <c r="L2409" i="60"/>
  <c r="M2410" i="60"/>
  <c r="I2411" i="60" s="1"/>
  <c r="K2410" i="60"/>
  <c r="J2410" i="60"/>
  <c r="K2411" i="60" l="1"/>
  <c r="J2411" i="60"/>
  <c r="M2411" i="60"/>
  <c r="I2412" i="60" s="1"/>
  <c r="P2410" i="60"/>
  <c r="L2410" i="60"/>
  <c r="K2412" i="60" l="1"/>
  <c r="J2412" i="60"/>
  <c r="M2412" i="60"/>
  <c r="I2413" i="60" s="1"/>
  <c r="L2411" i="60"/>
  <c r="P2411" i="60"/>
  <c r="J2413" i="60" l="1"/>
  <c r="M2413" i="60"/>
  <c r="I2414" i="60" s="1"/>
  <c r="K2413" i="60"/>
  <c r="L2412" i="60"/>
  <c r="P2412" i="60"/>
  <c r="M2414" i="60" l="1"/>
  <c r="I2415" i="60" s="1"/>
  <c r="K2414" i="60"/>
  <c r="J2414" i="60"/>
  <c r="P2413" i="60"/>
  <c r="L2413" i="60"/>
  <c r="P2414" i="60" l="1"/>
  <c r="L2414" i="60"/>
  <c r="K2415" i="60"/>
  <c r="J2415" i="60"/>
  <c r="M2415" i="60"/>
  <c r="I2416" i="60" s="1"/>
  <c r="M2416" i="60" l="1"/>
  <c r="I2417" i="60" s="1"/>
  <c r="K2416" i="60"/>
  <c r="J2416" i="60"/>
  <c r="P2415" i="60"/>
  <c r="L2415" i="60"/>
  <c r="P2416" i="60" l="1"/>
  <c r="L2416" i="60"/>
  <c r="M2417" i="60"/>
  <c r="I2418" i="60" s="1"/>
  <c r="J2417" i="60"/>
  <c r="K2417" i="60"/>
  <c r="P2417" i="60" l="1"/>
  <c r="L2417" i="60"/>
  <c r="K2418" i="60"/>
  <c r="J2418" i="60"/>
  <c r="M2418" i="60"/>
  <c r="I2419" i="60" s="1"/>
  <c r="K2419" i="60" l="1"/>
  <c r="M2419" i="60"/>
  <c r="I2420" i="60" s="1"/>
  <c r="J2419" i="60"/>
  <c r="L2418" i="60"/>
  <c r="P2418" i="60" l="1"/>
  <c r="P2419" i="60"/>
  <c r="L2419" i="60"/>
  <c r="J2420" i="60"/>
  <c r="M2420" i="60"/>
  <c r="I2421" i="60" s="1"/>
  <c r="K2420" i="60"/>
  <c r="M2421" i="60" l="1"/>
  <c r="I2422" i="60" s="1"/>
  <c r="K2421" i="60"/>
  <c r="J2421" i="60"/>
  <c r="P2420" i="60"/>
  <c r="L2420" i="60"/>
  <c r="P2421" i="60" l="1"/>
  <c r="L2421" i="60"/>
  <c r="M2422" i="60"/>
  <c r="I2423" i="60" s="1"/>
  <c r="K2422" i="60"/>
  <c r="J2422" i="60"/>
  <c r="M2423" i="60" l="1"/>
  <c r="I2424" i="60" s="1"/>
  <c r="K2423" i="60"/>
  <c r="J2423" i="60"/>
  <c r="L2422" i="60"/>
  <c r="P2422" i="60"/>
  <c r="P2423" i="60" l="1"/>
  <c r="L2423" i="60"/>
  <c r="M2424" i="60"/>
  <c r="I2425" i="60" s="1"/>
  <c r="K2424" i="60"/>
  <c r="J2424" i="60"/>
  <c r="L2424" i="60" l="1"/>
  <c r="P2424" i="60"/>
  <c r="K2425" i="60"/>
  <c r="J2425" i="60"/>
  <c r="M2425" i="60"/>
  <c r="I2426" i="60" s="1"/>
  <c r="K2426" i="60" l="1"/>
  <c r="M2426" i="60"/>
  <c r="I2427" i="60" s="1"/>
  <c r="J2426" i="60"/>
  <c r="L2425" i="60"/>
  <c r="P2425" i="60"/>
  <c r="P2426" i="60" l="1"/>
  <c r="L2426" i="60"/>
  <c r="J2427" i="60"/>
  <c r="K2427" i="60"/>
  <c r="M2427" i="60"/>
  <c r="I2428" i="60" s="1"/>
  <c r="L2427" i="60" l="1"/>
  <c r="P2427" i="60"/>
  <c r="M2428" i="60"/>
  <c r="I2429" i="60" s="1"/>
  <c r="J2428" i="60"/>
  <c r="K2428" i="60"/>
  <c r="P2428" i="60" l="1"/>
  <c r="L2428" i="60"/>
  <c r="M2429" i="60"/>
  <c r="I2430" i="60" s="1"/>
  <c r="K2429" i="60"/>
  <c r="J2429" i="60"/>
  <c r="M2430" i="60" l="1"/>
  <c r="I2431" i="60" s="1"/>
  <c r="K2430" i="60"/>
  <c r="J2430" i="60"/>
  <c r="P2429" i="60"/>
  <c r="L2429" i="60"/>
  <c r="P2430" i="60" l="1"/>
  <c r="L2430" i="60"/>
  <c r="M2431" i="60"/>
  <c r="I2432" i="60" s="1"/>
  <c r="K2431" i="60"/>
  <c r="J2431" i="60"/>
  <c r="K2432" i="60" l="1"/>
  <c r="J2432" i="60"/>
  <c r="M2432" i="60"/>
  <c r="I2433" i="60" s="1"/>
  <c r="L2431" i="60"/>
  <c r="P2431" i="60"/>
  <c r="K2433" i="60" l="1"/>
  <c r="J2433" i="60"/>
  <c r="M2433" i="60"/>
  <c r="I2434" i="60" s="1"/>
  <c r="L2432" i="60"/>
  <c r="P2432" i="60"/>
  <c r="J2434" i="60" l="1"/>
  <c r="K2434" i="60"/>
  <c r="M2434" i="60"/>
  <c r="I2435" i="60" s="1"/>
  <c r="L2433" i="60"/>
  <c r="P2433" i="60" l="1"/>
  <c r="M2435" i="60"/>
  <c r="I2436" i="60" s="1"/>
  <c r="J2435" i="60"/>
  <c r="K2435" i="60"/>
  <c r="L2434" i="60"/>
  <c r="P2434" i="60"/>
  <c r="P2435" i="60" l="1"/>
  <c r="L2435" i="60"/>
  <c r="K2436" i="60"/>
  <c r="J2436" i="60"/>
  <c r="M2436" i="60"/>
  <c r="I2437" i="60" s="1"/>
  <c r="L2436" i="60" l="1"/>
  <c r="M2437" i="60"/>
  <c r="I2438" i="60" s="1"/>
  <c r="K2437" i="60"/>
  <c r="J2437" i="60"/>
  <c r="P2437" i="60" l="1"/>
  <c r="L2437" i="60"/>
  <c r="M2438" i="60"/>
  <c r="I2439" i="60" s="1"/>
  <c r="J2438" i="60"/>
  <c r="K2438" i="60"/>
  <c r="P2436" i="60"/>
  <c r="P2438" i="60" l="1"/>
  <c r="L2438" i="60"/>
  <c r="K2439" i="60"/>
  <c r="J2439" i="60"/>
  <c r="M2439" i="60"/>
  <c r="I2440" i="60" s="1"/>
  <c r="L2439" i="60" l="1"/>
  <c r="P2439" i="60"/>
  <c r="K2440" i="60"/>
  <c r="M2440" i="60"/>
  <c r="I2441" i="60" s="1"/>
  <c r="J2440" i="60"/>
  <c r="J2441" i="60" l="1"/>
  <c r="M2441" i="60"/>
  <c r="I2442" i="60" s="1"/>
  <c r="K2441" i="60"/>
  <c r="P2440" i="60"/>
  <c r="L2440" i="60"/>
  <c r="M2442" i="60" l="1"/>
  <c r="I2443" i="60" s="1"/>
  <c r="K2442" i="60"/>
  <c r="J2442" i="60"/>
  <c r="P2441" i="60"/>
  <c r="L2441" i="60"/>
  <c r="P2442" i="60" l="1"/>
  <c r="L2442" i="60"/>
  <c r="M2443" i="60"/>
  <c r="I2444" i="60" s="1"/>
  <c r="K2443" i="60"/>
  <c r="J2443" i="60"/>
  <c r="M2444" i="60" l="1"/>
  <c r="I2445" i="60" s="1"/>
  <c r="K2444" i="60"/>
  <c r="J2444" i="60"/>
  <c r="L2443" i="60"/>
  <c r="P2443" i="60"/>
  <c r="P2444" i="60" l="1"/>
  <c r="L2444" i="60"/>
  <c r="M2445" i="60"/>
  <c r="I2446" i="60" s="1"/>
  <c r="K2445" i="60"/>
  <c r="J2445" i="60"/>
  <c r="K2446" i="60" l="1"/>
  <c r="J2446" i="60"/>
  <c r="M2446" i="60"/>
  <c r="I2447" i="60" s="1"/>
  <c r="P2445" i="60"/>
  <c r="L2445" i="60"/>
  <c r="K2447" i="60" l="1"/>
  <c r="M2447" i="60"/>
  <c r="I2448" i="60" s="1"/>
  <c r="J2447" i="60"/>
  <c r="L2446" i="60"/>
  <c r="P2446" i="60"/>
  <c r="P2447" i="60" l="1"/>
  <c r="L2447" i="60"/>
  <c r="J2448" i="60"/>
  <c r="M2448" i="60"/>
  <c r="I2449" i="60" s="1"/>
  <c r="K2448" i="60"/>
  <c r="M2449" i="60" l="1"/>
  <c r="I2450" i="60" s="1"/>
  <c r="K2449" i="60"/>
  <c r="J2449" i="60"/>
  <c r="P2448" i="60"/>
  <c r="L2448" i="60"/>
  <c r="P2449" i="60" l="1"/>
  <c r="L2449" i="60"/>
  <c r="M2450" i="60"/>
  <c r="I2451" i="60" s="1"/>
  <c r="K2450" i="60"/>
  <c r="J2450" i="60"/>
  <c r="M2451" i="60" l="1"/>
  <c r="I2452" i="60" s="1"/>
  <c r="K2451" i="60"/>
  <c r="J2451" i="60"/>
  <c r="L2450" i="60"/>
  <c r="P2450" i="60"/>
  <c r="P2451" i="60" l="1"/>
  <c r="L2451" i="60"/>
  <c r="M2452" i="60"/>
  <c r="I2453" i="60" s="1"/>
  <c r="K2452" i="60"/>
  <c r="J2452" i="60"/>
  <c r="K2453" i="60" l="1"/>
  <c r="J2453" i="60"/>
  <c r="M2453" i="60"/>
  <c r="I2454" i="60" s="1"/>
  <c r="L2452" i="60"/>
  <c r="P2452" i="60"/>
  <c r="K2454" i="60" l="1"/>
  <c r="M2454" i="60"/>
  <c r="I2455" i="60" s="1"/>
  <c r="J2454" i="60"/>
  <c r="L2453" i="60"/>
  <c r="P2453" i="60"/>
  <c r="L2454" i="60" l="1"/>
  <c r="P2454" i="60"/>
  <c r="J2455" i="60"/>
  <c r="K2455" i="60"/>
  <c r="M2455" i="60"/>
  <c r="I2456" i="60" s="1"/>
  <c r="M2456" i="60" l="1"/>
  <c r="I2457" i="60" s="1"/>
  <c r="K2456" i="60"/>
  <c r="J2456" i="60"/>
  <c r="L2455" i="60"/>
  <c r="P2455" i="60"/>
  <c r="P2456" i="60" l="1"/>
  <c r="L2456" i="60"/>
  <c r="M2457" i="60"/>
  <c r="I2458" i="60" s="1"/>
  <c r="K2457" i="60"/>
  <c r="J2457" i="60"/>
  <c r="M2458" i="60" l="1"/>
  <c r="I2459" i="60" s="1"/>
  <c r="K2458" i="60"/>
  <c r="J2458" i="60"/>
  <c r="P2457" i="60"/>
  <c r="L2457" i="60"/>
  <c r="P2458" i="60" l="1"/>
  <c r="L2458" i="60"/>
  <c r="M2459" i="60"/>
  <c r="I2460" i="60" s="1"/>
  <c r="K2459" i="60"/>
  <c r="J2459" i="60"/>
  <c r="P2459" i="60" l="1"/>
  <c r="L2459" i="60"/>
  <c r="K2460" i="60"/>
  <c r="J2460" i="60"/>
  <c r="M2460" i="60"/>
  <c r="I2461" i="60" s="1"/>
  <c r="K2461" i="60" l="1"/>
  <c r="J2461" i="60"/>
  <c r="M2461" i="60"/>
  <c r="I2462" i="60" s="1"/>
  <c r="L2460" i="60"/>
  <c r="P2460" i="60"/>
  <c r="J2462" i="60" l="1"/>
  <c r="M2462" i="60"/>
  <c r="I2463" i="60" s="1"/>
  <c r="K2462" i="60"/>
  <c r="L2461" i="60"/>
  <c r="P2461" i="60"/>
  <c r="M2463" i="60" l="1"/>
  <c r="I2464" i="60" s="1"/>
  <c r="K2463" i="60"/>
  <c r="J2463" i="60"/>
  <c r="P2462" i="60"/>
  <c r="L2462" i="60"/>
  <c r="P2463" i="60" l="1"/>
  <c r="L2463" i="60"/>
  <c r="K2464" i="60"/>
  <c r="J2464" i="60"/>
  <c r="M2464" i="60"/>
  <c r="I2465" i="60" s="1"/>
  <c r="M2465" i="60" l="1"/>
  <c r="I2466" i="60" s="1"/>
  <c r="K2465" i="60"/>
  <c r="J2465" i="60"/>
  <c r="L2464" i="60"/>
  <c r="P2464" i="60" l="1"/>
  <c r="P2465" i="60"/>
  <c r="L2465" i="60"/>
  <c r="M2466" i="60"/>
  <c r="I2467" i="60" s="1"/>
  <c r="J2466" i="60"/>
  <c r="K2466" i="60"/>
  <c r="P2466" i="60" l="1"/>
  <c r="L2466" i="60"/>
  <c r="K2467" i="60"/>
  <c r="J2467" i="60"/>
  <c r="M2467" i="60"/>
  <c r="I2468" i="60" s="1"/>
  <c r="K2468" i="60" l="1"/>
  <c r="M2468" i="60"/>
  <c r="I2469" i="60" s="1"/>
  <c r="J2468" i="60"/>
  <c r="L2467" i="60"/>
  <c r="P2467" i="60"/>
  <c r="P2468" i="60" l="1"/>
  <c r="L2468" i="60"/>
  <c r="J2469" i="60"/>
  <c r="M2469" i="60"/>
  <c r="I2470" i="60" s="1"/>
  <c r="K2469" i="60"/>
  <c r="M2470" i="60" l="1"/>
  <c r="I2471" i="60" s="1"/>
  <c r="K2470" i="60"/>
  <c r="J2470" i="60"/>
  <c r="P2469" i="60"/>
  <c r="L2469" i="60"/>
  <c r="P2470" i="60" l="1"/>
  <c r="L2470" i="60"/>
  <c r="M2471" i="60"/>
  <c r="I2472" i="60" s="1"/>
  <c r="K2471" i="60"/>
  <c r="J2471" i="60"/>
  <c r="L2471" i="60" l="1"/>
  <c r="P2471" i="60"/>
  <c r="M2472" i="60"/>
  <c r="I2473" i="60" s="1"/>
  <c r="K2472" i="60"/>
  <c r="J2472" i="60"/>
  <c r="M2473" i="60" l="1"/>
  <c r="I2474" i="60" s="1"/>
  <c r="K2473" i="60"/>
  <c r="J2473" i="60"/>
  <c r="P2472" i="60"/>
  <c r="L2472" i="60"/>
  <c r="P2473" i="60" l="1"/>
  <c r="L2473" i="60"/>
  <c r="K2474" i="60"/>
  <c r="J2474" i="60"/>
  <c r="M2474" i="60"/>
  <c r="I2475" i="60" s="1"/>
  <c r="K2475" i="60" l="1"/>
  <c r="M2475" i="60"/>
  <c r="I2476" i="60" s="1"/>
  <c r="J2475" i="60"/>
  <c r="L2474" i="60"/>
  <c r="P2474" i="60" l="1"/>
  <c r="L2475" i="60"/>
  <c r="J2476" i="60"/>
  <c r="M2476" i="60"/>
  <c r="I2477" i="60" s="1"/>
  <c r="K2476" i="60"/>
  <c r="L2476" i="60" l="1"/>
  <c r="P2476" i="60"/>
  <c r="M2477" i="60"/>
  <c r="I2478" i="60" s="1"/>
  <c r="K2477" i="60"/>
  <c r="J2477" i="60"/>
  <c r="P2475" i="60"/>
  <c r="M2478" i="60" l="1"/>
  <c r="I2479" i="60" s="1"/>
  <c r="K2478" i="60"/>
  <c r="J2478" i="60"/>
  <c r="P2477" i="60"/>
  <c r="L2477" i="60"/>
  <c r="P2478" i="60" l="1"/>
  <c r="L2478" i="60"/>
  <c r="M2479" i="60"/>
  <c r="I2480" i="60" s="1"/>
  <c r="K2479" i="60"/>
  <c r="J2479" i="60"/>
  <c r="M2480" i="60" l="1"/>
  <c r="I2481" i="60" s="1"/>
  <c r="K2480" i="60"/>
  <c r="J2480" i="60"/>
  <c r="P2479" i="60"/>
  <c r="L2479" i="60"/>
  <c r="L2480" i="60" l="1"/>
  <c r="P2480" i="60"/>
  <c r="K2481" i="60"/>
  <c r="J2481" i="60"/>
  <c r="M2481" i="60"/>
  <c r="I2482" i="60" s="1"/>
  <c r="K2482" i="60" l="1"/>
  <c r="J2482" i="60"/>
  <c r="M2482" i="60"/>
  <c r="I2483" i="60" s="1"/>
  <c r="L2481" i="60"/>
  <c r="P2481" i="60"/>
  <c r="J2483" i="60" l="1"/>
  <c r="M2483" i="60"/>
  <c r="I2484" i="60" s="1"/>
  <c r="K2483" i="60"/>
  <c r="L2482" i="60"/>
  <c r="P2482" i="60"/>
  <c r="M2484" i="60" l="1"/>
  <c r="I2485" i="60" s="1"/>
  <c r="K2484" i="60"/>
  <c r="J2484" i="60"/>
  <c r="L2483" i="60"/>
  <c r="P2483" i="60"/>
  <c r="P2484" i="60" l="1"/>
  <c r="L2484" i="60"/>
  <c r="K2485" i="60"/>
  <c r="J2485" i="60"/>
  <c r="M2485" i="60"/>
  <c r="I2486" i="60" s="1"/>
  <c r="M2486" i="60" l="1"/>
  <c r="I2487" i="60" s="1"/>
  <c r="K2486" i="60"/>
  <c r="J2486" i="60"/>
  <c r="L2485" i="60"/>
  <c r="P2485" i="60" l="1"/>
  <c r="P2486" i="60"/>
  <c r="L2486" i="60"/>
  <c r="M2487" i="60"/>
  <c r="I2488" i="60" s="1"/>
  <c r="J2487" i="60"/>
  <c r="K2487" i="60"/>
  <c r="P2487" i="60" l="1"/>
  <c r="L2487" i="60"/>
  <c r="K2488" i="60"/>
  <c r="J2488" i="60"/>
  <c r="M2488" i="60"/>
  <c r="I2489" i="60" s="1"/>
  <c r="K2489" i="60" l="1"/>
  <c r="M2489" i="60"/>
  <c r="I2490" i="60" s="1"/>
  <c r="J2489" i="60"/>
  <c r="L2488" i="60"/>
  <c r="P2488" i="60" l="1"/>
  <c r="P2489" i="60"/>
  <c r="L2489" i="60"/>
  <c r="J2490" i="60"/>
  <c r="M2490" i="60"/>
  <c r="I2491" i="60" s="1"/>
  <c r="K2490" i="60"/>
  <c r="P2490" i="60" l="1"/>
  <c r="L2490" i="60"/>
  <c r="M2491" i="60"/>
  <c r="I2492" i="60" s="1"/>
  <c r="K2491" i="60"/>
  <c r="J2491" i="60"/>
  <c r="P2491" i="60" l="1"/>
  <c r="L2491" i="60"/>
  <c r="M2492" i="60"/>
  <c r="I2493" i="60" s="1"/>
  <c r="K2492" i="60"/>
  <c r="J2492" i="60"/>
  <c r="L2492" i="60" l="1"/>
  <c r="P2492" i="60"/>
  <c r="M2493" i="60"/>
  <c r="I2494" i="60" s="1"/>
  <c r="K2493" i="60"/>
  <c r="J2493" i="60"/>
  <c r="P2493" i="60" l="1"/>
  <c r="L2493" i="60"/>
  <c r="M2494" i="60"/>
  <c r="I2495" i="60" s="1"/>
  <c r="J2494" i="60"/>
  <c r="K2494" i="60"/>
  <c r="P2494" i="60" l="1"/>
  <c r="L2494" i="60"/>
  <c r="K2495" i="60"/>
  <c r="J2495" i="60"/>
  <c r="M2495" i="60"/>
  <c r="I2496" i="60" s="1"/>
  <c r="K2496" i="60" l="1"/>
  <c r="M2496" i="60"/>
  <c r="I2497" i="60" s="1"/>
  <c r="J2496" i="60"/>
  <c r="L2495" i="60"/>
  <c r="P2495" i="60" l="1"/>
  <c r="P2496" i="60"/>
  <c r="L2496" i="60"/>
  <c r="J2497" i="60"/>
  <c r="M2497" i="60"/>
  <c r="I2498" i="60" s="1"/>
  <c r="K2497" i="60"/>
  <c r="P2497" i="60" l="1"/>
  <c r="L2497" i="60"/>
  <c r="M2498" i="60"/>
  <c r="I2499" i="60" s="1"/>
  <c r="K2498" i="60"/>
  <c r="J2498" i="60"/>
  <c r="P2498" i="60" l="1"/>
  <c r="L2498" i="60"/>
  <c r="M2499" i="60"/>
  <c r="I2500" i="60" s="1"/>
  <c r="K2499" i="60"/>
  <c r="J2499" i="60"/>
  <c r="M2500" i="60" l="1"/>
  <c r="I2501" i="60" s="1"/>
  <c r="K2500" i="60"/>
  <c r="J2500" i="60"/>
  <c r="L2499" i="60"/>
  <c r="P2499" i="60"/>
  <c r="P2500" i="60" l="1"/>
  <c r="L2500" i="60"/>
  <c r="M2501" i="60"/>
  <c r="I2502" i="60" s="1"/>
  <c r="K2501" i="60"/>
  <c r="J2501" i="60"/>
  <c r="L2501" i="60" l="1"/>
  <c r="P2501" i="60"/>
  <c r="K2502" i="60"/>
  <c r="J2502" i="60"/>
  <c r="M2502" i="60"/>
  <c r="I2503" i="60" s="1"/>
  <c r="K2503" i="60" l="1"/>
  <c r="J2503" i="60"/>
  <c r="M2503" i="60"/>
  <c r="I2504" i="60" s="1"/>
  <c r="L2502" i="60"/>
  <c r="P2502" i="60"/>
  <c r="J2504" i="60" l="1"/>
  <c r="K2504" i="60"/>
  <c r="M2504" i="60"/>
  <c r="I2505" i="60" s="1"/>
  <c r="L2503" i="60"/>
  <c r="P2503" i="60"/>
  <c r="M2505" i="60" l="1"/>
  <c r="I2506" i="60" s="1"/>
  <c r="K2505" i="60"/>
  <c r="J2505" i="60"/>
  <c r="L2504" i="60"/>
  <c r="P2504" i="60"/>
  <c r="P2505" i="60" l="1"/>
  <c r="L2505" i="60"/>
  <c r="J2506" i="60"/>
  <c r="M2506" i="60"/>
  <c r="I2507" i="60" s="1"/>
  <c r="K2506" i="60"/>
  <c r="P2506" i="60" l="1"/>
  <c r="L2506" i="60"/>
  <c r="M2507" i="60"/>
  <c r="I2508" i="60" s="1"/>
  <c r="K2507" i="60"/>
  <c r="J2507" i="60"/>
  <c r="M2508" i="60" l="1"/>
  <c r="I2509" i="60" s="1"/>
  <c r="K2508" i="60"/>
  <c r="J2508" i="60"/>
  <c r="P2507" i="60"/>
  <c r="L2507" i="60"/>
  <c r="P2508" i="60" l="1"/>
  <c r="L2508" i="60"/>
  <c r="K2509" i="60"/>
  <c r="J2509" i="60"/>
  <c r="M2509" i="60"/>
  <c r="I2510" i="60" s="1"/>
  <c r="K2510" i="60" l="1"/>
  <c r="M2510" i="60"/>
  <c r="I2511" i="60" s="1"/>
  <c r="J2510" i="60"/>
  <c r="L2509" i="60"/>
  <c r="P2509" i="60"/>
  <c r="L2510" i="60" l="1"/>
  <c r="P2510" i="60"/>
  <c r="J2511" i="60"/>
  <c r="M2511" i="60"/>
  <c r="I2512" i="60" s="1"/>
  <c r="K2511" i="60"/>
  <c r="P2511" i="60" l="1"/>
  <c r="L2511" i="60"/>
  <c r="M2512" i="60"/>
  <c r="I2513" i="60" s="1"/>
  <c r="K2512" i="60"/>
  <c r="J2512" i="60"/>
  <c r="K2513" i="60" l="1"/>
  <c r="J2513" i="60"/>
  <c r="M2513" i="60"/>
  <c r="I2514" i="60" s="1"/>
  <c r="P2512" i="60"/>
  <c r="L2512" i="60"/>
  <c r="M2514" i="60" l="1"/>
  <c r="I2515" i="60" s="1"/>
  <c r="K2514" i="60"/>
  <c r="J2514" i="60"/>
  <c r="P2513" i="60"/>
  <c r="L2513" i="60"/>
  <c r="P2514" i="60" l="1"/>
  <c r="L2514" i="60"/>
  <c r="M2515" i="60"/>
  <c r="I2516" i="60" s="1"/>
  <c r="J2515" i="60"/>
  <c r="K2515" i="60"/>
  <c r="P2515" i="60" l="1"/>
  <c r="L2515" i="60"/>
  <c r="K2516" i="60"/>
  <c r="J2516" i="60"/>
  <c r="M2516" i="60"/>
  <c r="I2517" i="60" s="1"/>
  <c r="K2517" i="60" l="1"/>
  <c r="M2517" i="60"/>
  <c r="I2518" i="60" s="1"/>
  <c r="J2517" i="60"/>
  <c r="L2516" i="60"/>
  <c r="P2516" i="60" l="1"/>
  <c r="L2517" i="60"/>
  <c r="J2518" i="60"/>
  <c r="M2518" i="60"/>
  <c r="I2519" i="60" s="1"/>
  <c r="K2518" i="60"/>
  <c r="M2519" i="60" l="1"/>
  <c r="I2520" i="60" s="1"/>
  <c r="K2519" i="60"/>
  <c r="J2519" i="60"/>
  <c r="P2517" i="60"/>
  <c r="P2518" i="60"/>
  <c r="L2518" i="60"/>
  <c r="P2519" i="60" l="1"/>
  <c r="L2519" i="60"/>
  <c r="M2520" i="60"/>
  <c r="I2521" i="60" s="1"/>
  <c r="K2520" i="60"/>
  <c r="J2520" i="60"/>
  <c r="M2521" i="60" l="1"/>
  <c r="I2522" i="60" s="1"/>
  <c r="K2521" i="60"/>
  <c r="J2521" i="60"/>
  <c r="L2520" i="60"/>
  <c r="P2520" i="60"/>
  <c r="P2521" i="60" l="1"/>
  <c r="L2521" i="60"/>
  <c r="M2522" i="60"/>
  <c r="I2523" i="60" s="1"/>
  <c r="K2522" i="60"/>
  <c r="J2522" i="60"/>
  <c r="K2523" i="60" l="1"/>
  <c r="J2523" i="60"/>
  <c r="M2523" i="60"/>
  <c r="I2524" i="60" s="1"/>
  <c r="L2522" i="60"/>
  <c r="P2522" i="60"/>
  <c r="K2524" i="60" l="1"/>
  <c r="M2524" i="60"/>
  <c r="I2525" i="60" s="1"/>
  <c r="J2524" i="60"/>
  <c r="L2523" i="60"/>
  <c r="P2523" i="60"/>
  <c r="L2524" i="60" l="1"/>
  <c r="J2525" i="60"/>
  <c r="M2525" i="60"/>
  <c r="I2526" i="60" s="1"/>
  <c r="K2525" i="60"/>
  <c r="M2526" i="60" l="1"/>
  <c r="I2527" i="60" s="1"/>
  <c r="K2526" i="60"/>
  <c r="J2526" i="60"/>
  <c r="P2525" i="60"/>
  <c r="L2525" i="60"/>
  <c r="P2524" i="60"/>
  <c r="P2526" i="60" l="1"/>
  <c r="L2526" i="60"/>
  <c r="M2527" i="60"/>
  <c r="I2528" i="60" s="1"/>
  <c r="K2527" i="60"/>
  <c r="J2527" i="60"/>
  <c r="P2527" i="60" l="1"/>
  <c r="L2527" i="60"/>
  <c r="M2528" i="60"/>
  <c r="I2529" i="60" s="1"/>
  <c r="K2528" i="60"/>
  <c r="J2528" i="60"/>
  <c r="P2528" i="60" l="1"/>
  <c r="L2528" i="60"/>
  <c r="M2529" i="60"/>
  <c r="I2530" i="60" s="1"/>
  <c r="K2529" i="60"/>
  <c r="J2529" i="60"/>
  <c r="L2529" i="60" l="1"/>
  <c r="P2529" i="60"/>
  <c r="K2530" i="60"/>
  <c r="J2530" i="60"/>
  <c r="M2530" i="60"/>
  <c r="I2531" i="60" s="1"/>
  <c r="K2531" i="60" l="1"/>
  <c r="J2531" i="60"/>
  <c r="M2531" i="60"/>
  <c r="I2532" i="60" s="1"/>
  <c r="L2530" i="60"/>
  <c r="P2530" i="60" l="1"/>
  <c r="J2532" i="60"/>
  <c r="K2532" i="60"/>
  <c r="M2532" i="60"/>
  <c r="I2533" i="60" s="1"/>
  <c r="L2531" i="60"/>
  <c r="P2531" i="60"/>
  <c r="L2532" i="60" l="1"/>
  <c r="P2532" i="60"/>
  <c r="M2533" i="60"/>
  <c r="I2534" i="60" s="1"/>
  <c r="K2533" i="60"/>
  <c r="J2533" i="60"/>
  <c r="K2534" i="60" l="1"/>
  <c r="J2534" i="60"/>
  <c r="M2534" i="60"/>
  <c r="I2535" i="60" s="1"/>
  <c r="P2533" i="60"/>
  <c r="L2533" i="60"/>
  <c r="M2535" i="60" l="1"/>
  <c r="I2536" i="60" s="1"/>
  <c r="K2535" i="60"/>
  <c r="J2535" i="60"/>
  <c r="P2534" i="60"/>
  <c r="L2534" i="60"/>
  <c r="P2535" i="60" l="1"/>
  <c r="L2535" i="60"/>
  <c r="M2536" i="60"/>
  <c r="I2537" i="60" s="1"/>
  <c r="J2536" i="60"/>
  <c r="K2536" i="60"/>
  <c r="P2536" i="60" l="1"/>
  <c r="L2536" i="60"/>
  <c r="K2537" i="60"/>
  <c r="J2537" i="60"/>
  <c r="M2537" i="60"/>
  <c r="I2538" i="60" s="1"/>
  <c r="L2537" i="60" l="1"/>
  <c r="P2537" i="60"/>
  <c r="K2538" i="60"/>
  <c r="M2538" i="60"/>
  <c r="I2539" i="60" s="1"/>
  <c r="J2538" i="60"/>
  <c r="L2538" i="60" l="1"/>
  <c r="J2539" i="60"/>
  <c r="M2539" i="60"/>
  <c r="I2540" i="60" s="1"/>
  <c r="K2539" i="60"/>
  <c r="M2540" i="60" l="1"/>
  <c r="I2541" i="60" s="1"/>
  <c r="J2540" i="60"/>
  <c r="K2540" i="60"/>
  <c r="P2539" i="60"/>
  <c r="L2539" i="60"/>
  <c r="P2538" i="60"/>
  <c r="P2540" i="60" l="1"/>
  <c r="L2540" i="60"/>
  <c r="M2541" i="60"/>
  <c r="I2542" i="60" s="1"/>
  <c r="K2541" i="60"/>
  <c r="J2541" i="60"/>
  <c r="M2542" i="60" l="1"/>
  <c r="I2543" i="60" s="1"/>
  <c r="K2542" i="60"/>
  <c r="J2542" i="60"/>
  <c r="L2541" i="60"/>
  <c r="P2541" i="60"/>
  <c r="P2542" i="60" l="1"/>
  <c r="L2542" i="60"/>
  <c r="M2543" i="60"/>
  <c r="I2544" i="60" s="1"/>
  <c r="J2543" i="60"/>
  <c r="K2543" i="60"/>
  <c r="P2543" i="60" l="1"/>
  <c r="L2543" i="60"/>
  <c r="K2544" i="60"/>
  <c r="J2544" i="60"/>
  <c r="M2544" i="60"/>
  <c r="I2545" i="60" s="1"/>
  <c r="K2545" i="60" l="1"/>
  <c r="M2545" i="60"/>
  <c r="I2546" i="60" s="1"/>
  <c r="J2545" i="60"/>
  <c r="L2544" i="60"/>
  <c r="P2544" i="60" l="1"/>
  <c r="P2545" i="60"/>
  <c r="L2545" i="60"/>
  <c r="J2546" i="60"/>
  <c r="M2546" i="60"/>
  <c r="I2547" i="60" s="1"/>
  <c r="K2546" i="60"/>
  <c r="M2547" i="60" l="1"/>
  <c r="I2548" i="60" s="1"/>
  <c r="K2547" i="60"/>
  <c r="J2547" i="60"/>
  <c r="P2546" i="60"/>
  <c r="L2546" i="60"/>
  <c r="P2547" i="60" l="1"/>
  <c r="L2547" i="60"/>
  <c r="M2548" i="60"/>
  <c r="I2549" i="60" s="1"/>
  <c r="K2548" i="60"/>
  <c r="J2548" i="60"/>
  <c r="M2549" i="60" l="1"/>
  <c r="I2550" i="60" s="1"/>
  <c r="K2549" i="60"/>
  <c r="J2549" i="60"/>
  <c r="L2548" i="60"/>
  <c r="P2548" i="60"/>
  <c r="P2549" i="60" l="1"/>
  <c r="L2549" i="60"/>
  <c r="M2550" i="60"/>
  <c r="I2551" i="60" s="1"/>
  <c r="K2550" i="60"/>
  <c r="J2550" i="60"/>
  <c r="K2551" i="60" l="1"/>
  <c r="J2551" i="60"/>
  <c r="M2551" i="60"/>
  <c r="I2552" i="60" s="1"/>
  <c r="L2550" i="60"/>
  <c r="P2550" i="60"/>
  <c r="K2552" i="60" l="1"/>
  <c r="M2552" i="60"/>
  <c r="I2553" i="60" s="1"/>
  <c r="J2552" i="60"/>
  <c r="L2551" i="60"/>
  <c r="P2551" i="60"/>
  <c r="L2552" i="60" l="1"/>
  <c r="P2552" i="60"/>
  <c r="J2553" i="60"/>
  <c r="K2553" i="60"/>
  <c r="M2553" i="60"/>
  <c r="I2554" i="60" s="1"/>
  <c r="M2554" i="60" l="1"/>
  <c r="I2555" i="60" s="1"/>
  <c r="K2554" i="60"/>
  <c r="J2554" i="60"/>
  <c r="L2553" i="60"/>
  <c r="P2553" i="60" l="1"/>
  <c r="P2554" i="60"/>
  <c r="L2554" i="60"/>
  <c r="M2555" i="60"/>
  <c r="I2556" i="60" s="1"/>
  <c r="K2555" i="60"/>
  <c r="J2555" i="60"/>
  <c r="P2555" i="60" l="1"/>
  <c r="L2555" i="60"/>
  <c r="M2556" i="60"/>
  <c r="I2557" i="60" s="1"/>
  <c r="K2556" i="60"/>
  <c r="J2556" i="60"/>
  <c r="M2557" i="60" l="1"/>
  <c r="I2558" i="60" s="1"/>
  <c r="K2557" i="60"/>
  <c r="J2557" i="60"/>
  <c r="P2556" i="60"/>
  <c r="L2556" i="60"/>
  <c r="P2557" i="60" l="1"/>
  <c r="L2557" i="60"/>
  <c r="K2558" i="60"/>
  <c r="J2558" i="60"/>
  <c r="M2558" i="60"/>
  <c r="I2559" i="60" s="1"/>
  <c r="K2559" i="60" l="1"/>
  <c r="J2559" i="60"/>
  <c r="M2559" i="60"/>
  <c r="I2560" i="60" s="1"/>
  <c r="L2558" i="60"/>
  <c r="P2558" i="60"/>
  <c r="J2560" i="60" l="1"/>
  <c r="M2560" i="60"/>
  <c r="I2561" i="60" s="1"/>
  <c r="K2560" i="60"/>
  <c r="L2559" i="60"/>
  <c r="P2559" i="60"/>
  <c r="M2561" i="60" l="1"/>
  <c r="I2562" i="60" s="1"/>
  <c r="K2561" i="60"/>
  <c r="J2561" i="60"/>
  <c r="P2560" i="60"/>
  <c r="L2560" i="60"/>
  <c r="P2561" i="60" l="1"/>
  <c r="L2561" i="60"/>
  <c r="J2562" i="60"/>
  <c r="M2562" i="60"/>
  <c r="I2563" i="60" s="1"/>
  <c r="K2562" i="60"/>
  <c r="M2563" i="60" l="1"/>
  <c r="I2564" i="60" s="1"/>
  <c r="K2563" i="60"/>
  <c r="J2563" i="60"/>
  <c r="P2562" i="60"/>
  <c r="L2562" i="60"/>
  <c r="P2563" i="60" l="1"/>
  <c r="L2563" i="60"/>
  <c r="M2564" i="60"/>
  <c r="I2565" i="60" s="1"/>
  <c r="J2564" i="60"/>
  <c r="K2564" i="60"/>
  <c r="P2564" i="60" l="1"/>
  <c r="L2564" i="60"/>
  <c r="K2565" i="60"/>
  <c r="J2565" i="60"/>
  <c r="M2565" i="60"/>
  <c r="I2566" i="60" s="1"/>
  <c r="L2565" i="60" l="1"/>
  <c r="K2566" i="60"/>
  <c r="M2566" i="60"/>
  <c r="I2567" i="60" s="1"/>
  <c r="J2566" i="60"/>
  <c r="P2565" i="60" l="1"/>
  <c r="P2566" i="60"/>
  <c r="L2566" i="60"/>
  <c r="J2567" i="60"/>
  <c r="M2567" i="60"/>
  <c r="I2568" i="60" s="1"/>
  <c r="K2567" i="60"/>
  <c r="M2568" i="60" l="1"/>
  <c r="I2569" i="60" s="1"/>
  <c r="K2568" i="60"/>
  <c r="J2568" i="60"/>
  <c r="P2567" i="60"/>
  <c r="L2567" i="60"/>
  <c r="P2568" i="60" l="1"/>
  <c r="L2568" i="60"/>
  <c r="M2569" i="60"/>
  <c r="I2570" i="60" s="1"/>
  <c r="K2569" i="60"/>
  <c r="J2569" i="60"/>
  <c r="M2570" i="60" l="1"/>
  <c r="I2571" i="60" s="1"/>
  <c r="K2570" i="60"/>
  <c r="J2570" i="60"/>
  <c r="L2569" i="60"/>
  <c r="P2569" i="60"/>
  <c r="M2571" i="60" l="1"/>
  <c r="I2572" i="60" s="1"/>
  <c r="K2571" i="60"/>
  <c r="J2571" i="60"/>
  <c r="P2570" i="60"/>
  <c r="L2570" i="60"/>
  <c r="P2571" i="60" l="1"/>
  <c r="L2571" i="60"/>
  <c r="K2572" i="60"/>
  <c r="J2572" i="60"/>
  <c r="M2572" i="60"/>
  <c r="I2573" i="60" s="1"/>
  <c r="L2572" i="60" l="1"/>
  <c r="K2573" i="60"/>
  <c r="M2573" i="60"/>
  <c r="I2574" i="60" s="1"/>
  <c r="J2573" i="60"/>
  <c r="P2572" i="60" l="1"/>
  <c r="P2573" i="60"/>
  <c r="L2573" i="60"/>
  <c r="J2574" i="60"/>
  <c r="M2574" i="60"/>
  <c r="I2575" i="60" s="1"/>
  <c r="K2574" i="60"/>
  <c r="M2575" i="60" l="1"/>
  <c r="I2576" i="60" s="1"/>
  <c r="K2575" i="60"/>
  <c r="J2575" i="60"/>
  <c r="P2574" i="60"/>
  <c r="L2574" i="60"/>
  <c r="P2575" i="60" l="1"/>
  <c r="L2575" i="60"/>
  <c r="M2576" i="60"/>
  <c r="I2577" i="60" s="1"/>
  <c r="K2576" i="60"/>
  <c r="J2576" i="60"/>
  <c r="P2576" i="60" l="1"/>
  <c r="L2576" i="60"/>
  <c r="M2577" i="60"/>
  <c r="I2578" i="60" s="1"/>
  <c r="K2577" i="60"/>
  <c r="J2577" i="60"/>
  <c r="M2578" i="60" l="1"/>
  <c r="I2579" i="60" s="1"/>
  <c r="K2578" i="60"/>
  <c r="J2578" i="60"/>
  <c r="P2577" i="60"/>
  <c r="L2577" i="60"/>
  <c r="L2578" i="60" l="1"/>
  <c r="K2579" i="60"/>
  <c r="J2579" i="60"/>
  <c r="M2579" i="60"/>
  <c r="I2580" i="60" s="1"/>
  <c r="K2580" i="60" l="1"/>
  <c r="J2580" i="60"/>
  <c r="M2580" i="60"/>
  <c r="I2581" i="60" s="1"/>
  <c r="L2579" i="60"/>
  <c r="P2579" i="60"/>
  <c r="P2578" i="60"/>
  <c r="J2581" i="60" l="1"/>
  <c r="K2581" i="60"/>
  <c r="M2581" i="60"/>
  <c r="I2582" i="60" s="1"/>
  <c r="L2580" i="60"/>
  <c r="P2580" i="60"/>
  <c r="M2582" i="60" l="1"/>
  <c r="I2583" i="60" s="1"/>
  <c r="J2582" i="60"/>
  <c r="K2582" i="60"/>
  <c r="P2581" i="60"/>
  <c r="L2581" i="60"/>
  <c r="P2582" i="60" l="1"/>
  <c r="L2582" i="60"/>
  <c r="K2583" i="60"/>
  <c r="J2583" i="60"/>
  <c r="M2583" i="60"/>
  <c r="I2584" i="60" s="1"/>
  <c r="P2583" i="60" l="1"/>
  <c r="L2583" i="60"/>
  <c r="M2584" i="60"/>
  <c r="I2585" i="60" s="1"/>
  <c r="K2584" i="60"/>
  <c r="J2584" i="60"/>
  <c r="M2585" i="60" l="1"/>
  <c r="I2586" i="60" s="1"/>
  <c r="J2585" i="60"/>
  <c r="K2585" i="60"/>
  <c r="P2584" i="60"/>
  <c r="L2584" i="60"/>
  <c r="K2586" i="60" l="1"/>
  <c r="J2586" i="60"/>
  <c r="M2586" i="60"/>
  <c r="I2587" i="60" s="1"/>
  <c r="P2585" i="60"/>
  <c r="L2585" i="60"/>
  <c r="K2587" i="60" l="1"/>
  <c r="M2587" i="60"/>
  <c r="I2588" i="60" s="1"/>
  <c r="J2587" i="60"/>
  <c r="L2586" i="60"/>
  <c r="P2586" i="60"/>
  <c r="L2587" i="60" l="1"/>
  <c r="P2587" i="60"/>
  <c r="J2588" i="60"/>
  <c r="M2588" i="60"/>
  <c r="I2589" i="60" s="1"/>
  <c r="K2588" i="60"/>
  <c r="M2589" i="60" l="1"/>
  <c r="I2590" i="60" s="1"/>
  <c r="K2589" i="60"/>
  <c r="J2589" i="60"/>
  <c r="P2588" i="60"/>
  <c r="L2588" i="60"/>
  <c r="P2589" i="60" l="1"/>
  <c r="L2589" i="60"/>
  <c r="M2590" i="60"/>
  <c r="I2591" i="60" s="1"/>
  <c r="K2590" i="60"/>
  <c r="J2590" i="60"/>
  <c r="L2590" i="60" l="1"/>
  <c r="P2590" i="60"/>
  <c r="M2591" i="60"/>
  <c r="I2592" i="60" s="1"/>
  <c r="K2591" i="60"/>
  <c r="J2591" i="60"/>
  <c r="P2591" i="60" l="1"/>
  <c r="L2591" i="60"/>
  <c r="M2592" i="60"/>
  <c r="I2593" i="60" s="1"/>
  <c r="J2592" i="60"/>
  <c r="K2592" i="60"/>
  <c r="P2592" i="60" l="1"/>
  <c r="L2592" i="60"/>
  <c r="K2593" i="60"/>
  <c r="J2593" i="60"/>
  <c r="M2593" i="60"/>
  <c r="I2594" i="60" s="1"/>
  <c r="L2593" i="60" l="1"/>
  <c r="P2593" i="60"/>
  <c r="K2594" i="60"/>
  <c r="M2594" i="60"/>
  <c r="I2595" i="60" s="1"/>
  <c r="J2594" i="60"/>
  <c r="J2595" i="60" l="1"/>
  <c r="M2595" i="60"/>
  <c r="I2596" i="60" s="1"/>
  <c r="K2595" i="60"/>
  <c r="P2594" i="60"/>
  <c r="L2594" i="60"/>
  <c r="M2596" i="60" l="1"/>
  <c r="I2597" i="60" s="1"/>
  <c r="K2596" i="60"/>
  <c r="J2596" i="60"/>
  <c r="P2595" i="60"/>
  <c r="L2595" i="60"/>
  <c r="P2596" i="60" l="1"/>
  <c r="L2596" i="60"/>
  <c r="M2597" i="60"/>
  <c r="I2598" i="60" s="1"/>
  <c r="J2597" i="60"/>
  <c r="K2597" i="60"/>
  <c r="L2597" i="60" l="1"/>
  <c r="P2597" i="60"/>
  <c r="M2598" i="60"/>
  <c r="I2599" i="60" s="1"/>
  <c r="K2598" i="60"/>
  <c r="J2598" i="60"/>
  <c r="P2598" i="60" l="1"/>
  <c r="L2598" i="60"/>
  <c r="M2599" i="60"/>
  <c r="I2600" i="60" s="1"/>
  <c r="K2599" i="60"/>
  <c r="J2599" i="60"/>
  <c r="K2600" i="60" l="1"/>
  <c r="J2600" i="60"/>
  <c r="M2600" i="60"/>
  <c r="I2601" i="60" s="1"/>
  <c r="L2599" i="60"/>
  <c r="P2599" i="60"/>
  <c r="K2601" i="60" l="1"/>
  <c r="J2601" i="60"/>
  <c r="M2601" i="60"/>
  <c r="I2602" i="60" s="1"/>
  <c r="L2600" i="60"/>
  <c r="J2602" i="60" l="1"/>
  <c r="K2602" i="60"/>
  <c r="M2602" i="60"/>
  <c r="I2603" i="60" s="1"/>
  <c r="L2601" i="60"/>
  <c r="P2600" i="60"/>
  <c r="P2601" i="60" l="1"/>
  <c r="M2603" i="60"/>
  <c r="I2604" i="60" s="1"/>
  <c r="K2603" i="60"/>
  <c r="J2603" i="60"/>
  <c r="L2602" i="60"/>
  <c r="P2602" i="60"/>
  <c r="P2603" i="60" l="1"/>
  <c r="L2603" i="60"/>
  <c r="K2604" i="60"/>
  <c r="J2604" i="60"/>
  <c r="M2604" i="60"/>
  <c r="I2605" i="60" s="1"/>
  <c r="P2604" i="60" l="1"/>
  <c r="L2604" i="60"/>
  <c r="M2605" i="60"/>
  <c r="I2606" i="60" s="1"/>
  <c r="K2605" i="60"/>
  <c r="J2605" i="60"/>
  <c r="M2606" i="60" l="1"/>
  <c r="I2607" i="60" s="1"/>
  <c r="K2606" i="60"/>
  <c r="J2606" i="60"/>
  <c r="P2605" i="60"/>
  <c r="L2605" i="60"/>
  <c r="L2606" i="60" l="1"/>
  <c r="K2607" i="60"/>
  <c r="J2607" i="60"/>
  <c r="M2607" i="60"/>
  <c r="I2608" i="60" s="1"/>
  <c r="K2608" i="60" l="1"/>
  <c r="J2608" i="60"/>
  <c r="M2608" i="60"/>
  <c r="I2609" i="60" s="1"/>
  <c r="L2607" i="60"/>
  <c r="P2607" i="60"/>
  <c r="P2606" i="60"/>
  <c r="J2609" i="60" l="1"/>
  <c r="M2609" i="60"/>
  <c r="I2610" i="60" s="1"/>
  <c r="K2609" i="60"/>
  <c r="L2608" i="60"/>
  <c r="M2610" i="60" l="1"/>
  <c r="I2611" i="60" s="1"/>
  <c r="K2610" i="60"/>
  <c r="J2610" i="60"/>
  <c r="P2608" i="60"/>
  <c r="P2609" i="60"/>
  <c r="L2609" i="60"/>
  <c r="P2610" i="60" l="1"/>
  <c r="L2610" i="60"/>
  <c r="K2611" i="60"/>
  <c r="J2611" i="60"/>
  <c r="M2611" i="60"/>
  <c r="I2612" i="60" s="1"/>
  <c r="P2611" i="60" l="1"/>
  <c r="L2611" i="60"/>
  <c r="M2612" i="60"/>
  <c r="I2613" i="60" s="1"/>
  <c r="K2612" i="60"/>
  <c r="J2612" i="60"/>
  <c r="M2613" i="60" l="1"/>
  <c r="I2614" i="60" s="1"/>
  <c r="J2613" i="60"/>
  <c r="K2613" i="60"/>
  <c r="P2612" i="60"/>
  <c r="L2612" i="60"/>
  <c r="P2613" i="60" l="1"/>
  <c r="L2613" i="60"/>
  <c r="K2614" i="60"/>
  <c r="J2614" i="60"/>
  <c r="M2614" i="60"/>
  <c r="I2615" i="60" s="1"/>
  <c r="L2614" i="60" l="1"/>
  <c r="P2614" i="60"/>
  <c r="K2615" i="60"/>
  <c r="M2615" i="60"/>
  <c r="I2616" i="60" s="1"/>
  <c r="J2615" i="60"/>
  <c r="P2615" i="60" l="1"/>
  <c r="L2615" i="60"/>
  <c r="J2616" i="60"/>
  <c r="M2616" i="60"/>
  <c r="I2617" i="60" s="1"/>
  <c r="K2616" i="60"/>
  <c r="M2617" i="60" l="1"/>
  <c r="I2618" i="60" s="1"/>
  <c r="K2617" i="60"/>
  <c r="J2617" i="60"/>
  <c r="P2616" i="60"/>
  <c r="L2616" i="60"/>
  <c r="P2617" i="60" l="1"/>
  <c r="L2617" i="60"/>
  <c r="M2618" i="60"/>
  <c r="I2619" i="60" s="1"/>
  <c r="K2618" i="60"/>
  <c r="J2618" i="60"/>
  <c r="M2619" i="60" l="1"/>
  <c r="I2620" i="60" s="1"/>
  <c r="K2619" i="60"/>
  <c r="J2619" i="60"/>
  <c r="L2618" i="60"/>
  <c r="P2618" i="60"/>
  <c r="P2619" i="60" l="1"/>
  <c r="L2619" i="60"/>
  <c r="M2620" i="60"/>
  <c r="I2621" i="60" s="1"/>
  <c r="K2620" i="60"/>
  <c r="J2620" i="60"/>
  <c r="K2621" i="60" l="1"/>
  <c r="J2621" i="60"/>
  <c r="M2621" i="60"/>
  <c r="I2622" i="60" s="1"/>
  <c r="L2620" i="60"/>
  <c r="P2620" i="60"/>
  <c r="K2622" i="60" l="1"/>
  <c r="M2622" i="60"/>
  <c r="I2623" i="60" s="1"/>
  <c r="J2622" i="60"/>
  <c r="L2621" i="60"/>
  <c r="P2621" i="60"/>
  <c r="P2622" i="60" l="1"/>
  <c r="L2622" i="60"/>
  <c r="J2623" i="60"/>
  <c r="M2623" i="60"/>
  <c r="I2624" i="60" s="1"/>
  <c r="K2623" i="60"/>
  <c r="M2624" i="60" l="1"/>
  <c r="I2625" i="60" s="1"/>
  <c r="K2624" i="60"/>
  <c r="J2624" i="60"/>
  <c r="P2623" i="60"/>
  <c r="L2623" i="60"/>
  <c r="P2624" i="60" l="1"/>
  <c r="L2624" i="60"/>
  <c r="M2625" i="60"/>
  <c r="I2626" i="60" s="1"/>
  <c r="K2625" i="60"/>
  <c r="J2625" i="60"/>
  <c r="M2626" i="60" l="1"/>
  <c r="I2627" i="60" s="1"/>
  <c r="K2626" i="60"/>
  <c r="J2626" i="60"/>
  <c r="P2625" i="60"/>
  <c r="L2625" i="60"/>
  <c r="P2626" i="60" l="1"/>
  <c r="L2626" i="60"/>
  <c r="M2627" i="60"/>
  <c r="I2628" i="60" s="1"/>
  <c r="K2627" i="60"/>
  <c r="J2627" i="60"/>
  <c r="K2628" i="60" l="1"/>
  <c r="J2628" i="60"/>
  <c r="M2628" i="60"/>
  <c r="I2629" i="60" s="1"/>
  <c r="L2627" i="60"/>
  <c r="P2627" i="60"/>
  <c r="K2629" i="60" l="1"/>
  <c r="J2629" i="60"/>
  <c r="M2629" i="60"/>
  <c r="I2630" i="60" s="1"/>
  <c r="L2628" i="60"/>
  <c r="P2628" i="60"/>
  <c r="J2630" i="60" l="1"/>
  <c r="K2630" i="60"/>
  <c r="M2630" i="60"/>
  <c r="I2631" i="60" s="1"/>
  <c r="L2629" i="60"/>
  <c r="P2629" i="60" l="1"/>
  <c r="M2631" i="60"/>
  <c r="I2632" i="60" s="1"/>
  <c r="K2631" i="60"/>
  <c r="J2631" i="60"/>
  <c r="L2630" i="60"/>
  <c r="P2630" i="60"/>
  <c r="P2631" i="60" l="1"/>
  <c r="L2631" i="60"/>
  <c r="K2632" i="60"/>
  <c r="J2632" i="60"/>
  <c r="M2632" i="60"/>
  <c r="I2633" i="60" s="1"/>
  <c r="M2633" i="60" l="1"/>
  <c r="I2634" i="60" s="1"/>
  <c r="K2633" i="60"/>
  <c r="J2633" i="60"/>
  <c r="P2632" i="60"/>
  <c r="L2632" i="60"/>
  <c r="P2633" i="60" l="1"/>
  <c r="L2633" i="60"/>
  <c r="M2634" i="60"/>
  <c r="I2635" i="60" s="1"/>
  <c r="J2634" i="60"/>
  <c r="K2634" i="60"/>
  <c r="K2635" i="60" l="1"/>
  <c r="J2635" i="60"/>
  <c r="M2635" i="60"/>
  <c r="I2636" i="60" s="1"/>
  <c r="P2634" i="60"/>
  <c r="L2634" i="60"/>
  <c r="K2636" i="60" l="1"/>
  <c r="M2636" i="60"/>
  <c r="I2637" i="60" s="1"/>
  <c r="J2636" i="60"/>
  <c r="L2635" i="60"/>
  <c r="P2635" i="60"/>
  <c r="L2636" i="60" l="1"/>
  <c r="P2636" i="60"/>
  <c r="J2637" i="60"/>
  <c r="M2637" i="60"/>
  <c r="I2638" i="60" s="1"/>
  <c r="K2637" i="60"/>
  <c r="P2637" i="60" l="1"/>
  <c r="L2637" i="60"/>
  <c r="M2638" i="60"/>
  <c r="I2639" i="60" s="1"/>
  <c r="J2638" i="60"/>
  <c r="K2638" i="60"/>
  <c r="P2638" i="60" l="1"/>
  <c r="L2638" i="60"/>
  <c r="M2639" i="60"/>
  <c r="I2640" i="60" s="1"/>
  <c r="K2639" i="60"/>
  <c r="J2639" i="60"/>
  <c r="M2640" i="60" l="1"/>
  <c r="I2641" i="60" s="1"/>
  <c r="K2640" i="60"/>
  <c r="J2640" i="60"/>
  <c r="L2639" i="60"/>
  <c r="P2639" i="60"/>
  <c r="P2640" i="60" l="1"/>
  <c r="L2640" i="60"/>
  <c r="M2641" i="60"/>
  <c r="I2642" i="60" s="1"/>
  <c r="J2641" i="60"/>
  <c r="K2641" i="60"/>
  <c r="P2641" i="60" l="1"/>
  <c r="L2641" i="60"/>
  <c r="K2642" i="60"/>
  <c r="J2642" i="60"/>
  <c r="M2642" i="60"/>
  <c r="I2643" i="60" s="1"/>
  <c r="K2643" i="60" l="1"/>
  <c r="M2643" i="60"/>
  <c r="I2644" i="60" s="1"/>
  <c r="J2643" i="60"/>
  <c r="L2642" i="60"/>
  <c r="P2642" i="60" l="1"/>
  <c r="P2643" i="60"/>
  <c r="L2643" i="60"/>
  <c r="J2644" i="60"/>
  <c r="M2644" i="60"/>
  <c r="I2645" i="60" s="1"/>
  <c r="K2644" i="60"/>
  <c r="M2645" i="60" l="1"/>
  <c r="I2646" i="60" s="1"/>
  <c r="K2645" i="60"/>
  <c r="J2645" i="60"/>
  <c r="P2644" i="60"/>
  <c r="L2644" i="60"/>
  <c r="P2645" i="60" l="1"/>
  <c r="L2645" i="60"/>
  <c r="M2646" i="60"/>
  <c r="I2647" i="60" s="1"/>
  <c r="K2646" i="60"/>
  <c r="J2646" i="60"/>
  <c r="M2647" i="60" l="1"/>
  <c r="I2648" i="60" s="1"/>
  <c r="K2647" i="60"/>
  <c r="J2647" i="60"/>
  <c r="L2646" i="60"/>
  <c r="P2646" i="60"/>
  <c r="P2647" i="60" l="1"/>
  <c r="L2647" i="60"/>
  <c r="M2648" i="60"/>
  <c r="I2649" i="60" s="1"/>
  <c r="K2648" i="60"/>
  <c r="J2648" i="60"/>
  <c r="K2649" i="60" l="1"/>
  <c r="J2649" i="60"/>
  <c r="M2649" i="60"/>
  <c r="I2650" i="60" s="1"/>
  <c r="L2648" i="60"/>
  <c r="P2648" i="60"/>
  <c r="K2650" i="60" l="1"/>
  <c r="J2650" i="60"/>
  <c r="M2650" i="60"/>
  <c r="I2651" i="60" s="1"/>
  <c r="L2649" i="60"/>
  <c r="P2649" i="60"/>
  <c r="J2651" i="60" l="1"/>
  <c r="K2651" i="60"/>
  <c r="M2651" i="60"/>
  <c r="I2652" i="60" s="1"/>
  <c r="L2650" i="60"/>
  <c r="P2650" i="60"/>
  <c r="M2652" i="60" l="1"/>
  <c r="I2653" i="60" s="1"/>
  <c r="K2652" i="60"/>
  <c r="J2652" i="60"/>
  <c r="L2651" i="60"/>
  <c r="P2651" i="60"/>
  <c r="P2652" i="60" l="1"/>
  <c r="L2652" i="60"/>
  <c r="J2653" i="60"/>
  <c r="M2653" i="60"/>
  <c r="I2654" i="60" s="1"/>
  <c r="K2653" i="60"/>
  <c r="M2654" i="60" l="1"/>
  <c r="I2655" i="60" s="1"/>
  <c r="K2654" i="60"/>
  <c r="J2654" i="60"/>
  <c r="P2653" i="60"/>
  <c r="L2653" i="60"/>
  <c r="P2654" i="60" l="1"/>
  <c r="L2654" i="60"/>
  <c r="M2655" i="60"/>
  <c r="I2656" i="60" s="1"/>
  <c r="K2655" i="60"/>
  <c r="J2655" i="60"/>
  <c r="P2655" i="60" l="1"/>
  <c r="L2655" i="60"/>
  <c r="K2656" i="60"/>
  <c r="J2656" i="60"/>
  <c r="M2656" i="60"/>
  <c r="I2657" i="60" s="1"/>
  <c r="K2657" i="60" l="1"/>
  <c r="J2657" i="60"/>
  <c r="M2657" i="60"/>
  <c r="I2658" i="60" s="1"/>
  <c r="L2656" i="60"/>
  <c r="P2656" i="60"/>
  <c r="J2658" i="60" l="1"/>
  <c r="M2658" i="60"/>
  <c r="I2659" i="60" s="1"/>
  <c r="K2658" i="60"/>
  <c r="L2657" i="60"/>
  <c r="P2657" i="60"/>
  <c r="M2659" i="60" l="1"/>
  <c r="I2660" i="60" s="1"/>
  <c r="K2659" i="60"/>
  <c r="J2659" i="60"/>
  <c r="P2658" i="60"/>
  <c r="L2658" i="60"/>
  <c r="P2659" i="60" l="1"/>
  <c r="L2659" i="60"/>
  <c r="J2660" i="60"/>
  <c r="K2660" i="60"/>
  <c r="M2660" i="60"/>
  <c r="I2661" i="60" s="1"/>
  <c r="P2660" i="60" l="1"/>
  <c r="L2660" i="60"/>
  <c r="M2661" i="60"/>
  <c r="I2662" i="60" s="1"/>
  <c r="K2661" i="60"/>
  <c r="J2661" i="60"/>
  <c r="M2662" i="60" l="1"/>
  <c r="I2663" i="60" s="1"/>
  <c r="J2662" i="60"/>
  <c r="K2662" i="60"/>
  <c r="P2661" i="60"/>
  <c r="L2661" i="60"/>
  <c r="P2662" i="60" l="1"/>
  <c r="L2662" i="60"/>
  <c r="K2663" i="60"/>
  <c r="J2663" i="60"/>
  <c r="M2663" i="60"/>
  <c r="I2664" i="60" s="1"/>
  <c r="K2664" i="60" l="1"/>
  <c r="M2664" i="60"/>
  <c r="I2665" i="60" s="1"/>
  <c r="J2664" i="60"/>
  <c r="L2663" i="60"/>
  <c r="P2663" i="60" l="1"/>
  <c r="P2664" i="60"/>
  <c r="L2664" i="60"/>
  <c r="J2665" i="60"/>
  <c r="M2665" i="60"/>
  <c r="I2666" i="60" s="1"/>
  <c r="K2665" i="60"/>
  <c r="M2666" i="60" l="1"/>
  <c r="I2667" i="60" s="1"/>
  <c r="K2666" i="60"/>
  <c r="J2666" i="60"/>
  <c r="P2665" i="60"/>
  <c r="L2665" i="60"/>
  <c r="P2666" i="60" l="1"/>
  <c r="L2666" i="60"/>
  <c r="M2667" i="60"/>
  <c r="I2668" i="60" s="1"/>
  <c r="K2667" i="60"/>
  <c r="J2667" i="60"/>
  <c r="M2668" i="60" l="1"/>
  <c r="I2669" i="60" s="1"/>
  <c r="K2668" i="60"/>
  <c r="J2668" i="60"/>
  <c r="L2667" i="60"/>
  <c r="P2667" i="60"/>
  <c r="P2668" i="60" l="1"/>
  <c r="L2668" i="60"/>
  <c r="M2669" i="60"/>
  <c r="I2670" i="60" s="1"/>
  <c r="K2669" i="60"/>
  <c r="J2669" i="60"/>
  <c r="K2670" i="60" l="1"/>
  <c r="J2670" i="60"/>
  <c r="M2670" i="60"/>
  <c r="I2671" i="60" s="1"/>
  <c r="L2669" i="60"/>
  <c r="P2669" i="60"/>
  <c r="K2671" i="60" l="1"/>
  <c r="M2671" i="60"/>
  <c r="I2672" i="60" s="1"/>
  <c r="J2671" i="60"/>
  <c r="L2670" i="60"/>
  <c r="P2670" i="60"/>
  <c r="P2671" i="60" l="1"/>
  <c r="L2671" i="60"/>
  <c r="J2672" i="60"/>
  <c r="M2672" i="60"/>
  <c r="I2673" i="60" s="1"/>
  <c r="K2672" i="60"/>
  <c r="M2673" i="60" l="1"/>
  <c r="I2674" i="60" s="1"/>
  <c r="K2673" i="60"/>
  <c r="J2673" i="60"/>
  <c r="P2672" i="60"/>
  <c r="L2672" i="60"/>
  <c r="P2673" i="60" l="1"/>
  <c r="L2673" i="60"/>
  <c r="M2674" i="60"/>
  <c r="I2675" i="60" s="1"/>
  <c r="K2674" i="60"/>
  <c r="J2674" i="60"/>
  <c r="M2675" i="60" l="1"/>
  <c r="I2676" i="60" s="1"/>
  <c r="K2675" i="60"/>
  <c r="J2675" i="60"/>
  <c r="P2674" i="60"/>
  <c r="L2674" i="60"/>
  <c r="P2675" i="60" l="1"/>
  <c r="L2675" i="60"/>
  <c r="M2676" i="60"/>
  <c r="I2677" i="60" s="1"/>
  <c r="K2676" i="60"/>
  <c r="J2676" i="60"/>
  <c r="K2677" i="60" l="1"/>
  <c r="J2677" i="60"/>
  <c r="M2677" i="60"/>
  <c r="I2678" i="60" s="1"/>
  <c r="L2676" i="60"/>
  <c r="P2676" i="60"/>
  <c r="K2678" i="60" l="1"/>
  <c r="J2678" i="60"/>
  <c r="M2678" i="60"/>
  <c r="I2679" i="60" s="1"/>
  <c r="L2677" i="60"/>
  <c r="P2677" i="60"/>
  <c r="J2679" i="60" l="1"/>
  <c r="K2679" i="60"/>
  <c r="M2679" i="60"/>
  <c r="I2680" i="60" s="1"/>
  <c r="L2678" i="60"/>
  <c r="P2678" i="60"/>
  <c r="M2680" i="60" l="1"/>
  <c r="I2681" i="60" s="1"/>
  <c r="K2680" i="60"/>
  <c r="J2680" i="60"/>
  <c r="L2679" i="60"/>
  <c r="P2679" i="60"/>
  <c r="P2680" i="60" l="1"/>
  <c r="L2680" i="60"/>
  <c r="K2681" i="60"/>
  <c r="J2681" i="60"/>
  <c r="M2681" i="60"/>
  <c r="I2682" i="60" s="1"/>
  <c r="M2682" i="60" l="1"/>
  <c r="I2683" i="60" s="1"/>
  <c r="K2682" i="60"/>
  <c r="J2682" i="60"/>
  <c r="L2681" i="60"/>
  <c r="P2681" i="60" l="1"/>
  <c r="P2682" i="60"/>
  <c r="L2682" i="60"/>
  <c r="M2683" i="60"/>
  <c r="I2684" i="60" s="1"/>
  <c r="J2683" i="60"/>
  <c r="K2683" i="60"/>
  <c r="P2683" i="60" l="1"/>
  <c r="L2683" i="60"/>
  <c r="K2684" i="60"/>
  <c r="J2684" i="60"/>
  <c r="M2684" i="60"/>
  <c r="I2685" i="60" s="1"/>
  <c r="K2685" i="60" l="1"/>
  <c r="M2685" i="60"/>
  <c r="I2686" i="60" s="1"/>
  <c r="J2685" i="60"/>
  <c r="L2684" i="60"/>
  <c r="P2684" i="60" l="1"/>
  <c r="P2685" i="60"/>
  <c r="L2685" i="60"/>
  <c r="J2686" i="60"/>
  <c r="M2686" i="60"/>
  <c r="I2687" i="60" s="1"/>
  <c r="K2686" i="60"/>
  <c r="M2687" i="60" l="1"/>
  <c r="I2688" i="60" s="1"/>
  <c r="J2687" i="60"/>
  <c r="K2687" i="60"/>
  <c r="P2686" i="60"/>
  <c r="L2686" i="60"/>
  <c r="P2687" i="60" l="1"/>
  <c r="L2687" i="60"/>
  <c r="M2688" i="60"/>
  <c r="I2689" i="60" s="1"/>
  <c r="K2688" i="60"/>
  <c r="J2688" i="60"/>
  <c r="M2689" i="60" l="1"/>
  <c r="I2690" i="60" s="1"/>
  <c r="K2689" i="60"/>
  <c r="J2689" i="60"/>
  <c r="L2688" i="60"/>
  <c r="P2688" i="60"/>
  <c r="P2689" i="60" l="1"/>
  <c r="L2689" i="60"/>
  <c r="M2690" i="60"/>
  <c r="I2691" i="60" s="1"/>
  <c r="J2690" i="60"/>
  <c r="K2690" i="60"/>
  <c r="P2690" i="60" l="1"/>
  <c r="L2690" i="60"/>
  <c r="K2691" i="60"/>
  <c r="J2691" i="60"/>
  <c r="M2691" i="60"/>
  <c r="I2692" i="60" s="1"/>
  <c r="K2692" i="60" l="1"/>
  <c r="M2692" i="60"/>
  <c r="I2693" i="60" s="1"/>
  <c r="J2692" i="60"/>
  <c r="L2691" i="60"/>
  <c r="P2691" i="60" l="1"/>
  <c r="P2692" i="60"/>
  <c r="L2692" i="60"/>
  <c r="J2693" i="60"/>
  <c r="M2693" i="60"/>
  <c r="I2694" i="60" s="1"/>
  <c r="K2693" i="60"/>
  <c r="M2694" i="60" l="1"/>
  <c r="I2695" i="60" s="1"/>
  <c r="K2694" i="60"/>
  <c r="J2694" i="60"/>
  <c r="P2693" i="60"/>
  <c r="L2693" i="60"/>
  <c r="P2694" i="60" l="1"/>
  <c r="L2694" i="60"/>
  <c r="M2695" i="60"/>
  <c r="I2696" i="60" s="1"/>
  <c r="J2695" i="60"/>
  <c r="K2695" i="60"/>
  <c r="L2695" i="60" l="1"/>
  <c r="P2695" i="60"/>
  <c r="M2696" i="60"/>
  <c r="I2697" i="60" s="1"/>
  <c r="K2696" i="60"/>
  <c r="J2696" i="60"/>
  <c r="M2697" i="60" l="1"/>
  <c r="I2698" i="60" s="1"/>
  <c r="K2697" i="60"/>
  <c r="J2697" i="60"/>
  <c r="P2696" i="60"/>
  <c r="L2696" i="60"/>
  <c r="L2697" i="60" l="1"/>
  <c r="P2697" i="60"/>
  <c r="K2698" i="60"/>
  <c r="J2698" i="60"/>
  <c r="M2698" i="60"/>
  <c r="I2699" i="60" s="1"/>
  <c r="K2699" i="60" l="1"/>
  <c r="M2699" i="60"/>
  <c r="I2700" i="60" s="1"/>
  <c r="J2699" i="60"/>
  <c r="L2698" i="60"/>
  <c r="P2698" i="60" l="1"/>
  <c r="L2699" i="60"/>
  <c r="P2699" i="60"/>
  <c r="J2700" i="60"/>
  <c r="K2700" i="60"/>
  <c r="M2700" i="60"/>
  <c r="I2701" i="60" s="1"/>
  <c r="M2701" i="60" l="1"/>
  <c r="I2702" i="60" s="1"/>
  <c r="K2701" i="60"/>
  <c r="J2701" i="60"/>
  <c r="L2700" i="60"/>
  <c r="P2700" i="60"/>
  <c r="P2701" i="60" l="1"/>
  <c r="L2701" i="60"/>
  <c r="M2702" i="60"/>
  <c r="I2703" i="60" s="1"/>
  <c r="K2702" i="60"/>
  <c r="J2702" i="60"/>
  <c r="M2703" i="60" l="1"/>
  <c r="I2704" i="60" s="1"/>
  <c r="K2703" i="60"/>
  <c r="J2703" i="60"/>
  <c r="P2702" i="60"/>
  <c r="L2702" i="60"/>
  <c r="P2703" i="60" l="1"/>
  <c r="L2703" i="60"/>
  <c r="M2704" i="60"/>
  <c r="I2705" i="60" s="1"/>
  <c r="K2704" i="60"/>
  <c r="J2704" i="60"/>
  <c r="K2705" i="60" l="1"/>
  <c r="J2705" i="60"/>
  <c r="M2705" i="60"/>
  <c r="I2706" i="60" s="1"/>
  <c r="P2704" i="60"/>
  <c r="L2704" i="60"/>
  <c r="K2706" i="60" l="1"/>
  <c r="J2706" i="60"/>
  <c r="M2706" i="60"/>
  <c r="I2707" i="60" s="1"/>
  <c r="L2705" i="60"/>
  <c r="P2705" i="60"/>
  <c r="J2707" i="60" l="1"/>
  <c r="M2707" i="60"/>
  <c r="I2708" i="60" s="1"/>
  <c r="K2707" i="60"/>
  <c r="L2706" i="60"/>
  <c r="P2706" i="60"/>
  <c r="M2708" i="60" l="1"/>
  <c r="I2709" i="60" s="1"/>
  <c r="K2708" i="60"/>
  <c r="J2708" i="60"/>
  <c r="L2707" i="60"/>
  <c r="P2707" i="60"/>
  <c r="P2708" i="60" l="1"/>
  <c r="L2708" i="60"/>
  <c r="J2709" i="60"/>
  <c r="M2709" i="60"/>
  <c r="I2710" i="60" s="1"/>
  <c r="K2709" i="60"/>
  <c r="M2710" i="60" l="1"/>
  <c r="I2711" i="60" s="1"/>
  <c r="K2710" i="60"/>
  <c r="J2710" i="60"/>
  <c r="P2709" i="60"/>
  <c r="L2709" i="60"/>
  <c r="P2710" i="60" l="1"/>
  <c r="L2710" i="60"/>
  <c r="M2711" i="60"/>
  <c r="I2712" i="60" s="1"/>
  <c r="J2711" i="60"/>
  <c r="K2711" i="60"/>
  <c r="P2711" i="60" l="1"/>
  <c r="L2711" i="60"/>
  <c r="K2712" i="60"/>
  <c r="J2712" i="60"/>
  <c r="M2712" i="60"/>
  <c r="I2713" i="60" s="1"/>
  <c r="L2712" i="60" l="1"/>
  <c r="K2713" i="60"/>
  <c r="M2713" i="60"/>
  <c r="I2714" i="60" s="1"/>
  <c r="J2713" i="60"/>
  <c r="P2713" i="60" l="1"/>
  <c r="L2713" i="60"/>
  <c r="J2714" i="60"/>
  <c r="M2714" i="60"/>
  <c r="I2715" i="60" s="1"/>
  <c r="K2714" i="60"/>
  <c r="P2712" i="60"/>
  <c r="M2715" i="60" l="1"/>
  <c r="I2716" i="60" s="1"/>
  <c r="K2715" i="60"/>
  <c r="J2715" i="60"/>
  <c r="P2714" i="60"/>
  <c r="L2714" i="60"/>
  <c r="P2715" i="60" l="1"/>
  <c r="L2715" i="60"/>
  <c r="M2716" i="60"/>
  <c r="I2717" i="60" s="1"/>
  <c r="K2716" i="60"/>
  <c r="J2716" i="60"/>
  <c r="L2716" i="60" l="1"/>
  <c r="P2716" i="60"/>
  <c r="M2717" i="60"/>
  <c r="I2718" i="60" s="1"/>
  <c r="K2717" i="60"/>
  <c r="J2717" i="60"/>
  <c r="M2718" i="60" l="1"/>
  <c r="I2719" i="60" s="1"/>
  <c r="K2718" i="60"/>
  <c r="J2718" i="60"/>
  <c r="P2717" i="60"/>
  <c r="L2717" i="60"/>
  <c r="L2718" i="60" l="1"/>
  <c r="P2718" i="60"/>
  <c r="K2719" i="60"/>
  <c r="J2719" i="60"/>
  <c r="M2719" i="60"/>
  <c r="I2720" i="60" s="1"/>
  <c r="K2720" i="60" l="1"/>
  <c r="M2720" i="60"/>
  <c r="I2721" i="60" s="1"/>
  <c r="J2720" i="60"/>
  <c r="L2719" i="60"/>
  <c r="P2719" i="60" l="1"/>
  <c r="P2720" i="60"/>
  <c r="L2720" i="60"/>
  <c r="J2721" i="60"/>
  <c r="M2721" i="60"/>
  <c r="I2722" i="60" s="1"/>
  <c r="K2721" i="60"/>
  <c r="M2722" i="60" l="1"/>
  <c r="I2723" i="60" s="1"/>
  <c r="K2722" i="60"/>
  <c r="J2722" i="60"/>
  <c r="P2721" i="60"/>
  <c r="L2721" i="60"/>
  <c r="P2722" i="60" l="1"/>
  <c r="L2722" i="60"/>
  <c r="M2723" i="60"/>
  <c r="I2724" i="60" s="1"/>
  <c r="K2723" i="60"/>
  <c r="J2723" i="60"/>
  <c r="M2724" i="60" l="1"/>
  <c r="I2725" i="60" s="1"/>
  <c r="K2724" i="60"/>
  <c r="J2724" i="60"/>
  <c r="P2723" i="60"/>
  <c r="L2723" i="60"/>
  <c r="P2724" i="60" l="1"/>
  <c r="L2724" i="60"/>
  <c r="M2725" i="60"/>
  <c r="I2726" i="60" s="1"/>
  <c r="K2725" i="60"/>
  <c r="J2725" i="60"/>
  <c r="L2725" i="60" l="1"/>
  <c r="P2725" i="60"/>
  <c r="K2726" i="60"/>
  <c r="J2726" i="60"/>
  <c r="M2726" i="60"/>
  <c r="I2727" i="60" s="1"/>
  <c r="K2727" i="60" l="1"/>
  <c r="J2727" i="60"/>
  <c r="M2727" i="60"/>
  <c r="I2728" i="60" s="1"/>
  <c r="L2726" i="60"/>
  <c r="P2726" i="60" l="1"/>
  <c r="J2728" i="60"/>
  <c r="K2728" i="60"/>
  <c r="M2728" i="60"/>
  <c r="I2729" i="60" s="1"/>
  <c r="L2727" i="60"/>
  <c r="P2727" i="60"/>
  <c r="L2728" i="60" l="1"/>
  <c r="P2728" i="60"/>
  <c r="M2729" i="60"/>
  <c r="I2730" i="60" s="1"/>
  <c r="K2729" i="60"/>
  <c r="J2729" i="60"/>
  <c r="K2730" i="60" l="1"/>
  <c r="J2730" i="60"/>
  <c r="M2730" i="60"/>
  <c r="I2731" i="60" s="1"/>
  <c r="P2729" i="60"/>
  <c r="L2729" i="60"/>
  <c r="M2731" i="60" l="1"/>
  <c r="I2732" i="60" s="1"/>
  <c r="K2731" i="60"/>
  <c r="J2731" i="60"/>
  <c r="P2730" i="60"/>
  <c r="L2730" i="60"/>
  <c r="P2731" i="60" l="1"/>
  <c r="L2731" i="60"/>
  <c r="M2732" i="60"/>
  <c r="I2733" i="60" s="1"/>
  <c r="J2732" i="60"/>
  <c r="K2732" i="60"/>
  <c r="P2732" i="60" l="1"/>
  <c r="L2732" i="60"/>
  <c r="K2733" i="60"/>
  <c r="J2733" i="60"/>
  <c r="M2733" i="60"/>
  <c r="I2734" i="60" s="1"/>
  <c r="K2734" i="60" l="1"/>
  <c r="M2734" i="60"/>
  <c r="I2735" i="60" s="1"/>
  <c r="J2734" i="60"/>
  <c r="L2733" i="60"/>
  <c r="P2733" i="60" l="1"/>
  <c r="P2734" i="60"/>
  <c r="L2734" i="60"/>
  <c r="J2735" i="60"/>
  <c r="M2735" i="60"/>
  <c r="I2736" i="60" s="1"/>
  <c r="K2735" i="60"/>
  <c r="M2736" i="60" l="1"/>
  <c r="I2737" i="60" s="1"/>
  <c r="K2736" i="60"/>
  <c r="J2736" i="60"/>
  <c r="P2735" i="60"/>
  <c r="L2735" i="60"/>
  <c r="P2736" i="60" l="1"/>
  <c r="L2736" i="60"/>
  <c r="M2737" i="60"/>
  <c r="I2738" i="60" s="1"/>
  <c r="K2737" i="60"/>
  <c r="J2737" i="60"/>
  <c r="L2737" i="60" l="1"/>
  <c r="P2737" i="60"/>
  <c r="M2738" i="60"/>
  <c r="I2739" i="60" s="1"/>
  <c r="K2738" i="60"/>
  <c r="J2738" i="60"/>
  <c r="P2738" i="60" l="1"/>
  <c r="L2738" i="60"/>
  <c r="M2739" i="60"/>
  <c r="I2740" i="60" s="1"/>
  <c r="J2739" i="60"/>
  <c r="K2739" i="60"/>
  <c r="P2739" i="60" l="1"/>
  <c r="L2739" i="60"/>
  <c r="K2740" i="60"/>
  <c r="J2740" i="60"/>
  <c r="M2740" i="60"/>
  <c r="I2741" i="60" s="1"/>
  <c r="K2741" i="60" l="1"/>
  <c r="M2741" i="60"/>
  <c r="I2742" i="60" s="1"/>
  <c r="J2741" i="60"/>
  <c r="L2740" i="60"/>
  <c r="P2740" i="60"/>
  <c r="P2741" i="60" l="1"/>
  <c r="L2741" i="60"/>
  <c r="J2742" i="60"/>
  <c r="M2742" i="60"/>
  <c r="I2743" i="60" s="1"/>
  <c r="K2742" i="60"/>
  <c r="M2743" i="60" l="1"/>
  <c r="I2744" i="60" s="1"/>
  <c r="K2743" i="60"/>
  <c r="J2743" i="60"/>
  <c r="P2742" i="60"/>
  <c r="L2742" i="60"/>
  <c r="P2743" i="60" l="1"/>
  <c r="L2743" i="60"/>
  <c r="M2744" i="60"/>
  <c r="I2745" i="60" s="1"/>
  <c r="K2744" i="60"/>
  <c r="J2744" i="60"/>
  <c r="L2744" i="60" l="1"/>
  <c r="P2744" i="60"/>
  <c r="M2745" i="60"/>
  <c r="I2746" i="60" s="1"/>
  <c r="K2745" i="60"/>
  <c r="J2745" i="60"/>
  <c r="P2745" i="60" l="1"/>
  <c r="L2745" i="60"/>
  <c r="M2746" i="60"/>
  <c r="I2747" i="60" s="1"/>
  <c r="K2746" i="60"/>
  <c r="J2746" i="60"/>
  <c r="L2746" i="60" l="1"/>
  <c r="K2747" i="60"/>
  <c r="J2747" i="60"/>
  <c r="M2747" i="60"/>
  <c r="I2748" i="60" s="1"/>
  <c r="L2747" i="60" l="1"/>
  <c r="K2748" i="60"/>
  <c r="J2748" i="60"/>
  <c r="M2748" i="60"/>
  <c r="I2749" i="60" s="1"/>
  <c r="P2746" i="60"/>
  <c r="J2749" i="60" l="1"/>
  <c r="K2749" i="60"/>
  <c r="M2749" i="60"/>
  <c r="I2750" i="60" s="1"/>
  <c r="L2748" i="60"/>
  <c r="P2748" i="60"/>
  <c r="P2747" i="60"/>
  <c r="M2750" i="60" l="1"/>
  <c r="I2751" i="60" s="1"/>
  <c r="K2750" i="60"/>
  <c r="J2750" i="60"/>
  <c r="L2749" i="60"/>
  <c r="P2749" i="60" l="1"/>
  <c r="P2750" i="60"/>
  <c r="L2750" i="60"/>
  <c r="M2751" i="60"/>
  <c r="I2752" i="60" s="1"/>
  <c r="K2751" i="60"/>
  <c r="J2751" i="60"/>
  <c r="P2751" i="60" l="1"/>
  <c r="L2751" i="60"/>
  <c r="M2752" i="60"/>
  <c r="I2753" i="60" s="1"/>
  <c r="K2752" i="60"/>
  <c r="J2752" i="60"/>
  <c r="M2753" i="60" l="1"/>
  <c r="I2754" i="60" s="1"/>
  <c r="K2753" i="60"/>
  <c r="J2753" i="60"/>
  <c r="P2752" i="60"/>
  <c r="L2752" i="60"/>
  <c r="P2753" i="60" l="1"/>
  <c r="L2753" i="60"/>
  <c r="K2754" i="60"/>
  <c r="J2754" i="60"/>
  <c r="M2754" i="60"/>
  <c r="I2755" i="60" s="1"/>
  <c r="K2755" i="60" l="1"/>
  <c r="J2755" i="60"/>
  <c r="M2755" i="60"/>
  <c r="I2756" i="60" s="1"/>
  <c r="L2754" i="60"/>
  <c r="P2754" i="60"/>
  <c r="J2756" i="60" l="1"/>
  <c r="M2756" i="60"/>
  <c r="I2757" i="60" s="1"/>
  <c r="K2756" i="60"/>
  <c r="L2755" i="60"/>
  <c r="P2755" i="60"/>
  <c r="M2757" i="60" l="1"/>
  <c r="I2758" i="60" s="1"/>
  <c r="K2757" i="60"/>
  <c r="J2757" i="60"/>
  <c r="P2756" i="60"/>
  <c r="L2756" i="60"/>
  <c r="P2757" i="60" l="1"/>
  <c r="L2757" i="60"/>
  <c r="K2758" i="60"/>
  <c r="J2758" i="60"/>
  <c r="M2758" i="60"/>
  <c r="I2759" i="60" s="1"/>
  <c r="M2759" i="60" l="1"/>
  <c r="I2760" i="60" s="1"/>
  <c r="K2759" i="60"/>
  <c r="J2759" i="60"/>
  <c r="P2758" i="60"/>
  <c r="L2758" i="60"/>
  <c r="P2759" i="60" l="1"/>
  <c r="L2759" i="60"/>
  <c r="M2760" i="60"/>
  <c r="I2761" i="60" s="1"/>
  <c r="J2760" i="60"/>
  <c r="K2760" i="60"/>
  <c r="P2760" i="60" l="1"/>
  <c r="L2760" i="60"/>
  <c r="K2761" i="60"/>
  <c r="J2761" i="60"/>
  <c r="M2761" i="60"/>
  <c r="I2762" i="60" s="1"/>
  <c r="K2762" i="60" l="1"/>
  <c r="M2762" i="60"/>
  <c r="I2763" i="60" s="1"/>
  <c r="J2762" i="60"/>
  <c r="L2761" i="60"/>
  <c r="P2761" i="60" l="1"/>
  <c r="P2762" i="60"/>
  <c r="L2762" i="60"/>
  <c r="J2763" i="60"/>
  <c r="M2763" i="60"/>
  <c r="I2764" i="60" s="1"/>
  <c r="K2763" i="60"/>
  <c r="P2763" i="60" l="1"/>
  <c r="L2763" i="60"/>
  <c r="M2764" i="60"/>
  <c r="I2765" i="60" s="1"/>
  <c r="K2764" i="60"/>
  <c r="J2764" i="60"/>
  <c r="M2765" i="60" l="1"/>
  <c r="I2766" i="60" s="1"/>
  <c r="K2765" i="60"/>
  <c r="J2765" i="60"/>
  <c r="P2764" i="60"/>
  <c r="L2764" i="60"/>
  <c r="L2765" i="60" l="1"/>
  <c r="P2765" i="60"/>
  <c r="M2766" i="60"/>
  <c r="I2767" i="60" s="1"/>
  <c r="K2766" i="60"/>
  <c r="J2766" i="60"/>
  <c r="M2767" i="60" l="1"/>
  <c r="I2768" i="60" s="1"/>
  <c r="K2767" i="60"/>
  <c r="J2767" i="60"/>
  <c r="P2766" i="60"/>
  <c r="L2766" i="60"/>
  <c r="L2767" i="60" l="1"/>
  <c r="P2767" i="60"/>
  <c r="K2768" i="60"/>
  <c r="J2768" i="60"/>
  <c r="M2768" i="60"/>
  <c r="I2769" i="60" s="1"/>
  <c r="K2769" i="60" l="1"/>
  <c r="M2769" i="60"/>
  <c r="I2770" i="60" s="1"/>
  <c r="J2769" i="60"/>
  <c r="L2768" i="60"/>
  <c r="P2768" i="60" l="1"/>
  <c r="P2769" i="60"/>
  <c r="L2769" i="60"/>
  <c r="J2770" i="60"/>
  <c r="M2770" i="60"/>
  <c r="I2771" i="60" s="1"/>
  <c r="K2770" i="60"/>
  <c r="P2770" i="60" l="1"/>
  <c r="L2770" i="60"/>
  <c r="M2771" i="60"/>
  <c r="I2772" i="60" s="1"/>
  <c r="J2771" i="60"/>
  <c r="K2771" i="60"/>
  <c r="P2771" i="60" l="1"/>
  <c r="L2771" i="60"/>
  <c r="M2772" i="60"/>
  <c r="I2773" i="60" s="1"/>
  <c r="K2772" i="60"/>
  <c r="J2772" i="60"/>
  <c r="P2772" i="60" l="1"/>
  <c r="L2772" i="60"/>
  <c r="M2773" i="60"/>
  <c r="I2774" i="60" s="1"/>
  <c r="K2773" i="60"/>
  <c r="J2773" i="60"/>
  <c r="L2773" i="60" l="1"/>
  <c r="M2774" i="60"/>
  <c r="I2775" i="60" s="1"/>
  <c r="K2774" i="60"/>
  <c r="J2774" i="60"/>
  <c r="K2775" i="60" l="1"/>
  <c r="J2775" i="60"/>
  <c r="M2775" i="60"/>
  <c r="I2776" i="60" s="1"/>
  <c r="L2774" i="60"/>
  <c r="P2774" i="60"/>
  <c r="P2773" i="60"/>
  <c r="K2776" i="60" l="1"/>
  <c r="J2776" i="60"/>
  <c r="M2776" i="60"/>
  <c r="I2777" i="60" s="1"/>
  <c r="L2775" i="60"/>
  <c r="P2775" i="60"/>
  <c r="J2777" i="60" l="1"/>
  <c r="M2777" i="60"/>
  <c r="I2778" i="60" s="1"/>
  <c r="K2777" i="60"/>
  <c r="L2776" i="60"/>
  <c r="P2776" i="60"/>
  <c r="M2778" i="60" l="1"/>
  <c r="I2779" i="60" s="1"/>
  <c r="K2778" i="60"/>
  <c r="J2778" i="60"/>
  <c r="L2777" i="60"/>
  <c r="P2777" i="60"/>
  <c r="P2778" i="60" l="1"/>
  <c r="L2778" i="60"/>
  <c r="K2779" i="60"/>
  <c r="J2779" i="60"/>
  <c r="M2779" i="60"/>
  <c r="I2780" i="60" s="1"/>
  <c r="M2780" i="60" l="1"/>
  <c r="I2781" i="60" s="1"/>
  <c r="K2780" i="60"/>
  <c r="J2780" i="60"/>
  <c r="P2779" i="60"/>
  <c r="L2779" i="60"/>
  <c r="L2780" i="60" l="1"/>
  <c r="M2781" i="60"/>
  <c r="I2782" i="60" s="1"/>
  <c r="K2781" i="60"/>
  <c r="J2781" i="60"/>
  <c r="K2782" i="60" l="1"/>
  <c r="J2782" i="60"/>
  <c r="M2782" i="60"/>
  <c r="I2783" i="60" s="1"/>
  <c r="P2780" i="60"/>
  <c r="P2781" i="60"/>
  <c r="L2781" i="60"/>
  <c r="K2783" i="60" l="1"/>
  <c r="M2783" i="60"/>
  <c r="I2784" i="60" s="1"/>
  <c r="J2783" i="60"/>
  <c r="L2782" i="60"/>
  <c r="P2782" i="60"/>
  <c r="L2783" i="60" l="1"/>
  <c r="J2784" i="60"/>
  <c r="M2784" i="60"/>
  <c r="I2785" i="60" s="1"/>
  <c r="K2784" i="60"/>
  <c r="M2785" i="60" l="1"/>
  <c r="I2786" i="60" s="1"/>
  <c r="K2785" i="60"/>
  <c r="J2785" i="60"/>
  <c r="P2784" i="60"/>
  <c r="L2784" i="60"/>
  <c r="P2783" i="60"/>
  <c r="P2785" i="60" l="1"/>
  <c r="L2785" i="60"/>
  <c r="M2786" i="60"/>
  <c r="I2787" i="60" s="1"/>
  <c r="K2786" i="60"/>
  <c r="J2786" i="60"/>
  <c r="K2787" i="60" l="1"/>
  <c r="M2787" i="60"/>
  <c r="I2788" i="60" s="1"/>
  <c r="J2787" i="60"/>
  <c r="P2786" i="60"/>
  <c r="L2786" i="60"/>
  <c r="P2787" i="60" l="1"/>
  <c r="L2787" i="60"/>
  <c r="K2788" i="60"/>
  <c r="M2788" i="60"/>
  <c r="I2789" i="60" s="1"/>
  <c r="J2788" i="60"/>
  <c r="L2788" i="60" l="1"/>
  <c r="P2788" i="60"/>
  <c r="M2789" i="60"/>
  <c r="I2790" i="60" s="1"/>
  <c r="K2789" i="60"/>
  <c r="J2789" i="60"/>
  <c r="P2789" i="60" l="1"/>
  <c r="L2789" i="60"/>
  <c r="K2790" i="60"/>
  <c r="J2790" i="60"/>
  <c r="M2790" i="60"/>
  <c r="I2791" i="60" s="1"/>
  <c r="L2790" i="60" l="1"/>
  <c r="M2791" i="60"/>
  <c r="I2792" i="60" s="1"/>
  <c r="K2791" i="60"/>
  <c r="J2791" i="60"/>
  <c r="M2792" i="60" l="1"/>
  <c r="I2793" i="60" s="1"/>
  <c r="J2792" i="60"/>
  <c r="K2792" i="60"/>
  <c r="P2791" i="60"/>
  <c r="L2791" i="60"/>
  <c r="P2790" i="60"/>
  <c r="P2792" i="60" l="1"/>
  <c r="L2792" i="60"/>
  <c r="M2793" i="60"/>
  <c r="I2794" i="60" s="1"/>
  <c r="K2793" i="60"/>
  <c r="J2793" i="60"/>
  <c r="K2794" i="60" l="1"/>
  <c r="M2794" i="60"/>
  <c r="I2795" i="60" s="1"/>
  <c r="J2794" i="60"/>
  <c r="L2793" i="60"/>
  <c r="P2793" i="60"/>
  <c r="P2794" i="60" l="1"/>
  <c r="L2794" i="60"/>
  <c r="K2795" i="60"/>
  <c r="J2795" i="60"/>
  <c r="M2795" i="60"/>
  <c r="I2796" i="60" s="1"/>
  <c r="L2795" i="60" l="1"/>
  <c r="P2795" i="60"/>
  <c r="K2796" i="60"/>
  <c r="J2796" i="60"/>
  <c r="M2796" i="60"/>
  <c r="I2797" i="60" s="1"/>
  <c r="K2797" i="60" l="1"/>
  <c r="J2797" i="60"/>
  <c r="M2797" i="60"/>
  <c r="I2798" i="60" s="1"/>
  <c r="L2796" i="60"/>
  <c r="P2796" i="60" l="1"/>
  <c r="K2798" i="60"/>
  <c r="J2798" i="60"/>
  <c r="M2798" i="60"/>
  <c r="I2799" i="60" s="1"/>
  <c r="L2797" i="60"/>
  <c r="P2797" i="60"/>
  <c r="L2798" i="60" l="1"/>
  <c r="P2798" i="60"/>
  <c r="M2799" i="60"/>
  <c r="I2800" i="60" s="1"/>
  <c r="J2799" i="60"/>
  <c r="K2799" i="60"/>
  <c r="J2800" i="60" l="1"/>
  <c r="M2800" i="60"/>
  <c r="I2801" i="60" s="1"/>
  <c r="K2800" i="60"/>
  <c r="L2799" i="60"/>
  <c r="P2799" i="60"/>
  <c r="K2801" i="60" l="1"/>
  <c r="M2801" i="60"/>
  <c r="I2802" i="60" s="1"/>
  <c r="J2801" i="60"/>
  <c r="P2800" i="60"/>
  <c r="L2800" i="60"/>
  <c r="P2801" i="60" l="1"/>
  <c r="L2801" i="60"/>
  <c r="M2802" i="60"/>
  <c r="I2803" i="60" s="1"/>
  <c r="J2802" i="60"/>
  <c r="K2802" i="60"/>
  <c r="P2802" i="60" l="1"/>
  <c r="L2802" i="60"/>
  <c r="K2803" i="60"/>
  <c r="J2803" i="60"/>
  <c r="M2803" i="60"/>
  <c r="I2804" i="60" s="1"/>
  <c r="M2804" i="60" l="1"/>
  <c r="I2805" i="60" s="1"/>
  <c r="J2804" i="60"/>
  <c r="K2804" i="60"/>
  <c r="P2803" i="60"/>
  <c r="L2803" i="60"/>
  <c r="P2804" i="60" l="1"/>
  <c r="L2804" i="60"/>
  <c r="K2805" i="60"/>
  <c r="J2805" i="60"/>
  <c r="M2805" i="60"/>
  <c r="I2806" i="60" s="1"/>
  <c r="L2805" i="60" l="1"/>
  <c r="M2806" i="60"/>
  <c r="I2807" i="60" s="1"/>
  <c r="K2806" i="60"/>
  <c r="J2806" i="60"/>
  <c r="K2807" i="60" l="1"/>
  <c r="M2807" i="60"/>
  <c r="I2808" i="60" s="1"/>
  <c r="J2807" i="60"/>
  <c r="P2806" i="60"/>
  <c r="L2806" i="60"/>
  <c r="P2805" i="60"/>
  <c r="P2807" i="60" l="1"/>
  <c r="L2807" i="60"/>
  <c r="K2808" i="60"/>
  <c r="M2808" i="60"/>
  <c r="I2809" i="60" s="1"/>
  <c r="J2808" i="60"/>
  <c r="P2808" i="60" l="1"/>
  <c r="L2808" i="60"/>
  <c r="M2809" i="60"/>
  <c r="I2810" i="60" s="1"/>
  <c r="K2809" i="60"/>
  <c r="J2809" i="60"/>
  <c r="P2809" i="60" l="1"/>
  <c r="L2809" i="60"/>
  <c r="M2810" i="60"/>
  <c r="I2811" i="60" s="1"/>
  <c r="K2810" i="60"/>
  <c r="J2810" i="60"/>
  <c r="L2810" i="60" l="1"/>
  <c r="P2810" i="60"/>
  <c r="M2811" i="60"/>
  <c r="I2812" i="60" s="1"/>
  <c r="J2811" i="60"/>
  <c r="K2811" i="60"/>
  <c r="L2811" i="60" l="1"/>
  <c r="P2811" i="60"/>
  <c r="K2812" i="60"/>
  <c r="J2812" i="60"/>
  <c r="M2812" i="60"/>
  <c r="I2813" i="60" s="1"/>
  <c r="M2813" i="60" l="1"/>
  <c r="I2814" i="60" s="1"/>
  <c r="K2813" i="60"/>
  <c r="J2813" i="60"/>
  <c r="L2812" i="60"/>
  <c r="P2812" i="60"/>
  <c r="P2813" i="60" l="1"/>
  <c r="L2813" i="60"/>
  <c r="K2814" i="60"/>
  <c r="J2814" i="60"/>
  <c r="M2814" i="60"/>
  <c r="I2815" i="60" s="1"/>
  <c r="K2815" i="60" l="1"/>
  <c r="J2815" i="60"/>
  <c r="M2815" i="60"/>
  <c r="I2816" i="60" s="1"/>
  <c r="P2814" i="60"/>
  <c r="L2814" i="60"/>
  <c r="J2816" i="60" l="1"/>
  <c r="K2816" i="60"/>
  <c r="M2816" i="60"/>
  <c r="I2817" i="60" s="1"/>
  <c r="P2815" i="60"/>
  <c r="L2815" i="60"/>
  <c r="J2817" i="60" l="1"/>
  <c r="M2817" i="60"/>
  <c r="I2818" i="60" s="1"/>
  <c r="K2817" i="60"/>
  <c r="P2816" i="60"/>
  <c r="L2816" i="60"/>
  <c r="M2818" i="60" l="1"/>
  <c r="I2819" i="60" s="1"/>
  <c r="K2818" i="60"/>
  <c r="J2818" i="60"/>
  <c r="P2817" i="60"/>
  <c r="L2817" i="60"/>
  <c r="P2818" i="60" l="1"/>
  <c r="L2818" i="60"/>
  <c r="M2819" i="60"/>
  <c r="I2820" i="60" s="1"/>
  <c r="K2819" i="60"/>
  <c r="J2819" i="60"/>
  <c r="M2820" i="60" l="1"/>
  <c r="I2821" i="60" s="1"/>
  <c r="K2820" i="60"/>
  <c r="J2820" i="60"/>
  <c r="P2819" i="60"/>
  <c r="L2819" i="60"/>
  <c r="P2820" i="60" l="1"/>
  <c r="L2820" i="60"/>
  <c r="M2821" i="60"/>
  <c r="I2822" i="60" s="1"/>
  <c r="K2821" i="60"/>
  <c r="J2821" i="60"/>
  <c r="L2821" i="60" l="1"/>
  <c r="K2822" i="60"/>
  <c r="M2822" i="60"/>
  <c r="I2823" i="60" s="1"/>
  <c r="J2822" i="60"/>
  <c r="M2823" i="60" l="1"/>
  <c r="I2824" i="60" s="1"/>
  <c r="K2823" i="60"/>
  <c r="J2823" i="60"/>
  <c r="P2822" i="60"/>
  <c r="L2822" i="60"/>
  <c r="P2821" i="60"/>
  <c r="P2823" i="60" l="1"/>
  <c r="L2823" i="60"/>
  <c r="M2824" i="60"/>
  <c r="I2825" i="60" s="1"/>
  <c r="K2824" i="60"/>
  <c r="J2824" i="60"/>
  <c r="P2824" i="60" l="1"/>
  <c r="L2824" i="60"/>
  <c r="M2825" i="60"/>
  <c r="I2826" i="60" s="1"/>
  <c r="K2825" i="60"/>
  <c r="J2825" i="60"/>
  <c r="M2826" i="60" l="1"/>
  <c r="I2827" i="60" s="1"/>
  <c r="K2826" i="60"/>
  <c r="J2826" i="60"/>
  <c r="L2825" i="60"/>
  <c r="P2825" i="60"/>
  <c r="L2826" i="60" l="1"/>
  <c r="P2826" i="60"/>
  <c r="M2827" i="60"/>
  <c r="I2828" i="60" s="1"/>
  <c r="K2827" i="60"/>
  <c r="J2827" i="60"/>
  <c r="M2828" i="60" l="1"/>
  <c r="I2829" i="60" s="1"/>
  <c r="K2828" i="60"/>
  <c r="J2828" i="60"/>
  <c r="L2827" i="60"/>
  <c r="P2827" i="60"/>
  <c r="L2828" i="60" l="1"/>
  <c r="P2828" i="60"/>
  <c r="K2829" i="60"/>
  <c r="J2829" i="60"/>
  <c r="M2829" i="60"/>
  <c r="I2830" i="60" s="1"/>
  <c r="L2829" i="60" l="1"/>
  <c r="P2829" i="60"/>
  <c r="K2830" i="60"/>
  <c r="M2830" i="60"/>
  <c r="I2831" i="60" s="1"/>
  <c r="J2830" i="60"/>
  <c r="L2830" i="60" l="1"/>
  <c r="K2831" i="60"/>
  <c r="J2831" i="60"/>
  <c r="M2831" i="60"/>
  <c r="I2832" i="60" s="1"/>
  <c r="J2832" i="60" l="1"/>
  <c r="K2832" i="60"/>
  <c r="M2832" i="60"/>
  <c r="I2833" i="60" s="1"/>
  <c r="P2831" i="60"/>
  <c r="L2831" i="60"/>
  <c r="P2830" i="60"/>
  <c r="J2833" i="60" l="1"/>
  <c r="M2833" i="60"/>
  <c r="I2834" i="60" s="1"/>
  <c r="K2833" i="60"/>
  <c r="L2832" i="60"/>
  <c r="M2834" i="60" l="1"/>
  <c r="I2835" i="60" s="1"/>
  <c r="K2834" i="60"/>
  <c r="J2834" i="60"/>
  <c r="P2832" i="60"/>
  <c r="P2833" i="60"/>
  <c r="L2833" i="60"/>
  <c r="P2834" i="60" l="1"/>
  <c r="L2834" i="60"/>
  <c r="K2835" i="60"/>
  <c r="M2835" i="60"/>
  <c r="I2836" i="60" s="1"/>
  <c r="J2835" i="60"/>
  <c r="L2835" i="60" l="1"/>
  <c r="P2835" i="60"/>
  <c r="K2836" i="60"/>
  <c r="M2836" i="60"/>
  <c r="I2837" i="60" s="1"/>
  <c r="J2836" i="60"/>
  <c r="L2836" i="60" l="1"/>
  <c r="K2837" i="60"/>
  <c r="J2837" i="60"/>
  <c r="M2837" i="60"/>
  <c r="I2838" i="60" s="1"/>
  <c r="M2838" i="60" l="1"/>
  <c r="I2839" i="60" s="1"/>
  <c r="J2838" i="60"/>
  <c r="K2838" i="60"/>
  <c r="L2837" i="60"/>
  <c r="P2837" i="60"/>
  <c r="P2836" i="60"/>
  <c r="P2838" i="60" l="1"/>
  <c r="L2838" i="60"/>
  <c r="K2839" i="60"/>
  <c r="M2839" i="60"/>
  <c r="I2840" i="60" s="1"/>
  <c r="J2839" i="60"/>
  <c r="P2839" i="60" l="1"/>
  <c r="L2839" i="60"/>
  <c r="M2840" i="60"/>
  <c r="I2841" i="60" s="1"/>
  <c r="K2840" i="60"/>
  <c r="J2840" i="60"/>
  <c r="P2840" i="60" l="1"/>
  <c r="L2840" i="60"/>
  <c r="M2841" i="60"/>
  <c r="I2842" i="60" s="1"/>
  <c r="J2841" i="60"/>
  <c r="K2841" i="60"/>
  <c r="P2841" i="60" l="1"/>
  <c r="L2841" i="60"/>
  <c r="M2842" i="60"/>
  <c r="I2843" i="60" s="1"/>
  <c r="K2842" i="60"/>
  <c r="J2842" i="60"/>
  <c r="K2843" i="60" l="1"/>
  <c r="M2843" i="60"/>
  <c r="I2844" i="60" s="1"/>
  <c r="J2843" i="60"/>
  <c r="L2842" i="60"/>
  <c r="P2842" i="60"/>
  <c r="P2843" i="60" l="1"/>
  <c r="L2843" i="60"/>
  <c r="K2844" i="60"/>
  <c r="J2844" i="60"/>
  <c r="M2844" i="60"/>
  <c r="I2845" i="60" s="1"/>
  <c r="K2845" i="60" l="1"/>
  <c r="J2845" i="60"/>
  <c r="M2845" i="60"/>
  <c r="I2846" i="60" s="1"/>
  <c r="L2844" i="60"/>
  <c r="P2844" i="60"/>
  <c r="K2846" i="60" l="1"/>
  <c r="J2846" i="60"/>
  <c r="M2846" i="60"/>
  <c r="I2847" i="60" s="1"/>
  <c r="L2845" i="60"/>
  <c r="P2845" i="60"/>
  <c r="K2847" i="60" l="1"/>
  <c r="M2847" i="60"/>
  <c r="I2848" i="60" s="1"/>
  <c r="J2847" i="60"/>
  <c r="L2846" i="60"/>
  <c r="P2846" i="60"/>
  <c r="P2847" i="60" l="1"/>
  <c r="L2847" i="60"/>
  <c r="M2848" i="60"/>
  <c r="I2849" i="60" s="1"/>
  <c r="J2848" i="60"/>
  <c r="K2848" i="60"/>
  <c r="L2848" i="60" l="1"/>
  <c r="P2848" i="60"/>
  <c r="J2849" i="60"/>
  <c r="M2849" i="60"/>
  <c r="I2850" i="60" s="1"/>
  <c r="K2849" i="60"/>
  <c r="K2850" i="60" l="1"/>
  <c r="J2850" i="60"/>
  <c r="M2850" i="60"/>
  <c r="I2851" i="60" s="1"/>
  <c r="P2849" i="60"/>
  <c r="L2849" i="60"/>
  <c r="M2851" i="60" l="1"/>
  <c r="I2852" i="60" s="1"/>
  <c r="J2851" i="60"/>
  <c r="K2851" i="60"/>
  <c r="P2850" i="60"/>
  <c r="L2850" i="60"/>
  <c r="P2851" i="60" l="1"/>
  <c r="L2851" i="60"/>
  <c r="K2852" i="60"/>
  <c r="J2852" i="60"/>
  <c r="M2852" i="60"/>
  <c r="I2853" i="60" s="1"/>
  <c r="M2853" i="60" l="1"/>
  <c r="I2854" i="60" s="1"/>
  <c r="K2853" i="60"/>
  <c r="J2853" i="60"/>
  <c r="P2852" i="60"/>
  <c r="L2852" i="60"/>
  <c r="P2853" i="60" l="1"/>
  <c r="L2853" i="60"/>
  <c r="M2854" i="60"/>
  <c r="I2855" i="60" s="1"/>
  <c r="J2854" i="60"/>
  <c r="K2854" i="60"/>
  <c r="P2854" i="60" l="1"/>
  <c r="L2854" i="60"/>
  <c r="M2855" i="60"/>
  <c r="I2856" i="60" s="1"/>
  <c r="K2855" i="60"/>
  <c r="J2855" i="60"/>
  <c r="M2856" i="60" l="1"/>
  <c r="I2857" i="60" s="1"/>
  <c r="K2856" i="60"/>
  <c r="J2856" i="60"/>
  <c r="P2855" i="60"/>
  <c r="L2855" i="60"/>
  <c r="P2856" i="60" l="1"/>
  <c r="L2856" i="60"/>
  <c r="K2857" i="60"/>
  <c r="M2857" i="60"/>
  <c r="I2858" i="60" s="1"/>
  <c r="J2857" i="60"/>
  <c r="P2857" i="60" l="1"/>
  <c r="L2857" i="60"/>
  <c r="M2858" i="60"/>
  <c r="I2859" i="60" s="1"/>
  <c r="K2858" i="60"/>
  <c r="J2858" i="60"/>
  <c r="M2859" i="60" l="1"/>
  <c r="I2860" i="60" s="1"/>
  <c r="K2859" i="60"/>
  <c r="J2859" i="60"/>
  <c r="P2858" i="60"/>
  <c r="L2858" i="60"/>
  <c r="L2859" i="60" l="1"/>
  <c r="P2859" i="60"/>
  <c r="M2860" i="60"/>
  <c r="I2861" i="60" s="1"/>
  <c r="K2860" i="60"/>
  <c r="J2860" i="60"/>
  <c r="K2861" i="60" l="1"/>
  <c r="J2861" i="60"/>
  <c r="M2861" i="60"/>
  <c r="I2862" i="60" s="1"/>
  <c r="L2860" i="60"/>
  <c r="P2860" i="60"/>
  <c r="M2862" i="60" l="1"/>
  <c r="I2863" i="60" s="1"/>
  <c r="K2862" i="60"/>
  <c r="J2862" i="60"/>
  <c r="L2861" i="60"/>
  <c r="P2861" i="60"/>
  <c r="P2862" i="60" l="1"/>
  <c r="L2862" i="60"/>
  <c r="K2863" i="60"/>
  <c r="J2863" i="60"/>
  <c r="M2863" i="60"/>
  <c r="I2864" i="60" s="1"/>
  <c r="L2863" i="60" l="1"/>
  <c r="K2864" i="60"/>
  <c r="J2864" i="60"/>
  <c r="M2864" i="60"/>
  <c r="I2865" i="60" s="1"/>
  <c r="L2864" i="60" l="1"/>
  <c r="J2865" i="60"/>
  <c r="M2865" i="60"/>
  <c r="I2866" i="60" s="1"/>
  <c r="K2865" i="60"/>
  <c r="P2863" i="60"/>
  <c r="J2866" i="60" l="1"/>
  <c r="M2866" i="60"/>
  <c r="I2867" i="60" s="1"/>
  <c r="K2866" i="60"/>
  <c r="P2865" i="60"/>
  <c r="L2865" i="60"/>
  <c r="P2864" i="60"/>
  <c r="M2867" i="60" l="1"/>
  <c r="I2868" i="60" s="1"/>
  <c r="K2867" i="60"/>
  <c r="J2867" i="60"/>
  <c r="P2866" i="60"/>
  <c r="L2866" i="60"/>
  <c r="L2867" i="60" l="1"/>
  <c r="P2867" i="60"/>
  <c r="M2868" i="60"/>
  <c r="I2869" i="60" s="1"/>
  <c r="K2868" i="60"/>
  <c r="J2868" i="60"/>
  <c r="P2868" i="60" l="1"/>
  <c r="L2868" i="60"/>
  <c r="M2869" i="60"/>
  <c r="I2870" i="60" s="1"/>
  <c r="K2869" i="60"/>
  <c r="J2869" i="60"/>
  <c r="P2869" i="60" l="1"/>
  <c r="L2869" i="60"/>
  <c r="M2870" i="60"/>
  <c r="I2871" i="60" s="1"/>
  <c r="J2870" i="60"/>
  <c r="K2870" i="60"/>
  <c r="P2870" i="60" l="1"/>
  <c r="L2870" i="60"/>
  <c r="K2871" i="60"/>
  <c r="M2871" i="60"/>
  <c r="I2872" i="60" s="1"/>
  <c r="J2871" i="60"/>
  <c r="P2871" i="60" l="1"/>
  <c r="L2871" i="60"/>
  <c r="M2872" i="60"/>
  <c r="I2873" i="60" s="1"/>
  <c r="K2872" i="60"/>
  <c r="J2872" i="60"/>
  <c r="P2872" i="60" l="1"/>
  <c r="L2872" i="60"/>
  <c r="K2873" i="60"/>
  <c r="M2873" i="60"/>
  <c r="I2874" i="60" s="1"/>
  <c r="J2873" i="60"/>
  <c r="P2873" i="60" l="1"/>
  <c r="L2873" i="60"/>
  <c r="M2874" i="60"/>
  <c r="I2875" i="60" s="1"/>
  <c r="K2874" i="60"/>
  <c r="J2874" i="60"/>
  <c r="L2874" i="60" l="1"/>
  <c r="P2874" i="60"/>
  <c r="M2875" i="60"/>
  <c r="I2876" i="60" s="1"/>
  <c r="K2875" i="60"/>
  <c r="J2875" i="60"/>
  <c r="M2876" i="60" l="1"/>
  <c r="I2877" i="60" s="1"/>
  <c r="K2876" i="60"/>
  <c r="J2876" i="60"/>
  <c r="L2875" i="60"/>
  <c r="P2875" i="60"/>
  <c r="L2876" i="60" l="1"/>
  <c r="P2876" i="60"/>
  <c r="M2877" i="60"/>
  <c r="I2878" i="60" s="1"/>
  <c r="J2877" i="60"/>
  <c r="K2877" i="60"/>
  <c r="L2877" i="60" l="1"/>
  <c r="P2877" i="60"/>
  <c r="K2878" i="60"/>
  <c r="J2878" i="60"/>
  <c r="M2878" i="60"/>
  <c r="I2879" i="60" s="1"/>
  <c r="K2879" i="60" l="1"/>
  <c r="J2879" i="60"/>
  <c r="M2879" i="60"/>
  <c r="I2880" i="60" s="1"/>
  <c r="L2878" i="60"/>
  <c r="P2878" i="60"/>
  <c r="K2880" i="60" l="1"/>
  <c r="J2880" i="60"/>
  <c r="M2880" i="60"/>
  <c r="I2881" i="60" s="1"/>
  <c r="P2879" i="60"/>
  <c r="L2879" i="60"/>
  <c r="J2881" i="60" l="1"/>
  <c r="K2881" i="60"/>
  <c r="M2881" i="60"/>
  <c r="I2882" i="60" s="1"/>
  <c r="P2880" i="60"/>
  <c r="L2880" i="60"/>
  <c r="J2882" i="60" l="1"/>
  <c r="K2882" i="60"/>
  <c r="M2882" i="60"/>
  <c r="I2883" i="60" s="1"/>
  <c r="P2881" i="60"/>
  <c r="L2881" i="60"/>
  <c r="M2883" i="60" l="1"/>
  <c r="I2884" i="60" s="1"/>
  <c r="K2883" i="60"/>
  <c r="J2883" i="60"/>
  <c r="L2882" i="60"/>
  <c r="P2882" i="60"/>
  <c r="P2883" i="60" l="1"/>
  <c r="L2883" i="60"/>
  <c r="K2884" i="60"/>
  <c r="J2884" i="60"/>
  <c r="M2884" i="60"/>
  <c r="I2885" i="60" s="1"/>
  <c r="L2884" i="60" l="1"/>
  <c r="P2884" i="60"/>
  <c r="K2885" i="60"/>
  <c r="M2885" i="60"/>
  <c r="I2886" i="60" s="1"/>
  <c r="J2885" i="60"/>
  <c r="L2885" i="60" l="1"/>
  <c r="J2886" i="60"/>
  <c r="M2886" i="60"/>
  <c r="I2887" i="60" s="1"/>
  <c r="K2886" i="60"/>
  <c r="P2886" i="60" l="1"/>
  <c r="L2886" i="60"/>
  <c r="M2887" i="60"/>
  <c r="I2888" i="60" s="1"/>
  <c r="J2887" i="60"/>
  <c r="K2887" i="60"/>
  <c r="P2885" i="60"/>
  <c r="P2887" i="60" l="1"/>
  <c r="L2887" i="60"/>
  <c r="J2888" i="60"/>
  <c r="M2888" i="60"/>
  <c r="I2889" i="60" s="1"/>
  <c r="K2888" i="60"/>
  <c r="M2889" i="60" l="1"/>
  <c r="I2890" i="60" s="1"/>
  <c r="K2889" i="60"/>
  <c r="J2889" i="60"/>
  <c r="P2888" i="60"/>
  <c r="L2888" i="60"/>
  <c r="P2889" i="60" l="1"/>
  <c r="L2889" i="60"/>
  <c r="M2890" i="60"/>
  <c r="I2891" i="60" s="1"/>
  <c r="J2890" i="60"/>
  <c r="K2890" i="60"/>
  <c r="P2890" i="60" l="1"/>
  <c r="L2890" i="60"/>
  <c r="M2891" i="60"/>
  <c r="I2892" i="60" s="1"/>
  <c r="K2891" i="60"/>
  <c r="J2891" i="60"/>
  <c r="L2891" i="60" l="1"/>
  <c r="P2891" i="60"/>
  <c r="K2892" i="60"/>
  <c r="M2892" i="60"/>
  <c r="I2893" i="60" s="1"/>
  <c r="J2892" i="60"/>
  <c r="P2892" i="60" l="1"/>
  <c r="L2892" i="60"/>
  <c r="K2893" i="60"/>
  <c r="J2893" i="60"/>
  <c r="M2893" i="60"/>
  <c r="I2894" i="60" s="1"/>
  <c r="M2894" i="60" l="1"/>
  <c r="I2895" i="60" s="1"/>
  <c r="K2894" i="60"/>
  <c r="J2894" i="60"/>
  <c r="L2893" i="60"/>
  <c r="P2893" i="60" l="1"/>
  <c r="L2894" i="60"/>
  <c r="P2894" i="60"/>
  <c r="K2895" i="60"/>
  <c r="J2895" i="60"/>
  <c r="M2895" i="60"/>
  <c r="I2896" i="60" s="1"/>
  <c r="K2896" i="60" l="1"/>
  <c r="M2896" i="60"/>
  <c r="I2897" i="60" s="1"/>
  <c r="J2896" i="60"/>
  <c r="P2895" i="60"/>
  <c r="L2895" i="60"/>
  <c r="P2896" i="60" l="1"/>
  <c r="L2896" i="60"/>
  <c r="M2897" i="60"/>
  <c r="I2898" i="60" s="1"/>
  <c r="J2897" i="60"/>
  <c r="K2897" i="60"/>
  <c r="P2897" i="60" l="1"/>
  <c r="L2897" i="60"/>
  <c r="J2898" i="60"/>
  <c r="M2898" i="60"/>
  <c r="I2899" i="60" s="1"/>
  <c r="K2898" i="60"/>
  <c r="K2899" i="60" l="1"/>
  <c r="J2899" i="60"/>
  <c r="M2899" i="60"/>
  <c r="I2900" i="60" s="1"/>
  <c r="P2898" i="60"/>
  <c r="L2898" i="60"/>
  <c r="M2900" i="60" l="1"/>
  <c r="I2901" i="60" s="1"/>
  <c r="K2900" i="60"/>
  <c r="J2900" i="60"/>
  <c r="P2899" i="60"/>
  <c r="L2899" i="60"/>
  <c r="P2900" i="60" l="1"/>
  <c r="L2900" i="60"/>
  <c r="K2901" i="60"/>
  <c r="M2901" i="60"/>
  <c r="I2902" i="60" s="1"/>
  <c r="J2901" i="60"/>
  <c r="M2902" i="60" l="1"/>
  <c r="I2903" i="60" s="1"/>
  <c r="K2902" i="60"/>
  <c r="J2902" i="60"/>
  <c r="L2901" i="60"/>
  <c r="P2901" i="60" l="1"/>
  <c r="P2902" i="60"/>
  <c r="L2902" i="60"/>
  <c r="M2903" i="60"/>
  <c r="I2904" i="60" s="1"/>
  <c r="K2903" i="60"/>
  <c r="J2903" i="60"/>
  <c r="P2903" i="60" l="1"/>
  <c r="L2903" i="60"/>
  <c r="M2904" i="60"/>
  <c r="I2905" i="60" s="1"/>
  <c r="K2904" i="60"/>
  <c r="J2904" i="60"/>
  <c r="M2905" i="60" l="1"/>
  <c r="I2906" i="60" s="1"/>
  <c r="K2905" i="60"/>
  <c r="J2905" i="60"/>
  <c r="P2904" i="60"/>
  <c r="L2904" i="60"/>
  <c r="P2905" i="60" l="1"/>
  <c r="L2905" i="60"/>
  <c r="K2906" i="60"/>
  <c r="M2906" i="60"/>
  <c r="I2907" i="60" s="1"/>
  <c r="J2906" i="60"/>
  <c r="P2906" i="60" l="1"/>
  <c r="L2906" i="60"/>
  <c r="M2907" i="60"/>
  <c r="I2908" i="60" s="1"/>
  <c r="K2907" i="60"/>
  <c r="J2907" i="60"/>
  <c r="P2907" i="60" l="1"/>
  <c r="L2907" i="60"/>
  <c r="M2908" i="60"/>
  <c r="I2909" i="60" s="1"/>
  <c r="K2908" i="60"/>
  <c r="J2908" i="60"/>
  <c r="L2908" i="60" l="1"/>
  <c r="P2908" i="60"/>
  <c r="K2909" i="60"/>
  <c r="M2909" i="60"/>
  <c r="I2910" i="60" s="1"/>
  <c r="J2909" i="60"/>
  <c r="L2909" i="60" l="1"/>
  <c r="P2909" i="60"/>
  <c r="K2910" i="60"/>
  <c r="J2910" i="60"/>
  <c r="M2910" i="60"/>
  <c r="I2911" i="60" s="1"/>
  <c r="M2911" i="60" l="1"/>
  <c r="I2912" i="60" s="1"/>
  <c r="K2911" i="60"/>
  <c r="J2911" i="60"/>
  <c r="L2910" i="60"/>
  <c r="P2910" i="60"/>
  <c r="L2911" i="60" l="1"/>
  <c r="P2911" i="60"/>
  <c r="K2912" i="60"/>
  <c r="J2912" i="60"/>
  <c r="M2912" i="60"/>
  <c r="I2913" i="60" s="1"/>
  <c r="K2913" i="60" l="1"/>
  <c r="J2913" i="60"/>
  <c r="M2913" i="60"/>
  <c r="I2914" i="60" s="1"/>
  <c r="P2912" i="60"/>
  <c r="L2912" i="60"/>
  <c r="J2914" i="60" l="1"/>
  <c r="M2914" i="60"/>
  <c r="I2915" i="60" s="1"/>
  <c r="K2914" i="60"/>
  <c r="L2913" i="60"/>
  <c r="P2913" i="60"/>
  <c r="J2915" i="60" l="1"/>
  <c r="M2915" i="60"/>
  <c r="I2916" i="60" s="1"/>
  <c r="K2915" i="60"/>
  <c r="L2914" i="60"/>
  <c r="P2914" i="60"/>
  <c r="M2916" i="60" l="1"/>
  <c r="I2917" i="60" s="1"/>
  <c r="K2916" i="60"/>
  <c r="J2916" i="60"/>
  <c r="P2915" i="60"/>
  <c r="L2915" i="60"/>
  <c r="L2916" i="60" l="1"/>
  <c r="P2916" i="60"/>
  <c r="M2917" i="60"/>
  <c r="I2918" i="60" s="1"/>
  <c r="K2917" i="60"/>
  <c r="J2917" i="60"/>
  <c r="M2918" i="60" l="1"/>
  <c r="I2919" i="60" s="1"/>
  <c r="K2918" i="60"/>
  <c r="J2918" i="60"/>
  <c r="P2917" i="60"/>
  <c r="L2917" i="60"/>
  <c r="P2918" i="60" l="1"/>
  <c r="L2918" i="60"/>
  <c r="M2919" i="60"/>
  <c r="I2920" i="60" s="1"/>
  <c r="K2919" i="60"/>
  <c r="J2919" i="60"/>
  <c r="K2920" i="60" l="1"/>
  <c r="J2920" i="60"/>
  <c r="M2920" i="60"/>
  <c r="I2921" i="60" s="1"/>
  <c r="P2919" i="60"/>
  <c r="L2919" i="60"/>
  <c r="M2921" i="60" l="1"/>
  <c r="I2922" i="60" s="1"/>
  <c r="K2921" i="60"/>
  <c r="J2921" i="60"/>
  <c r="P2920" i="60"/>
  <c r="L2920" i="60"/>
  <c r="P2921" i="60" l="1"/>
  <c r="L2921" i="60"/>
  <c r="K2922" i="60"/>
  <c r="J2922" i="60"/>
  <c r="M2922" i="60"/>
  <c r="I2923" i="60" s="1"/>
  <c r="M2923" i="60" l="1"/>
  <c r="I2924" i="60" s="1"/>
  <c r="K2923" i="60"/>
  <c r="J2923" i="60"/>
  <c r="P2922" i="60"/>
  <c r="L2922" i="60"/>
  <c r="L2923" i="60" l="1"/>
  <c r="P2923" i="60"/>
  <c r="M2924" i="60"/>
  <c r="I2925" i="60" s="1"/>
  <c r="J2924" i="60"/>
  <c r="K2924" i="60"/>
  <c r="L2924" i="60" l="1"/>
  <c r="P2924" i="60"/>
  <c r="M2925" i="60"/>
  <c r="I2926" i="60" s="1"/>
  <c r="K2925" i="60"/>
  <c r="J2925" i="60"/>
  <c r="J2926" i="60" l="1"/>
  <c r="M2926" i="60"/>
  <c r="I2927" i="60" s="1"/>
  <c r="K2926" i="60"/>
  <c r="L2925" i="60"/>
  <c r="P2925" i="60"/>
  <c r="K2927" i="60" l="1"/>
  <c r="J2927" i="60"/>
  <c r="M2927" i="60"/>
  <c r="I2928" i="60" s="1"/>
  <c r="L2926" i="60"/>
  <c r="P2926" i="60"/>
  <c r="K2928" i="60" l="1"/>
  <c r="J2928" i="60"/>
  <c r="M2928" i="60"/>
  <c r="I2929" i="60" s="1"/>
  <c r="L2927" i="60"/>
  <c r="P2927" i="60"/>
  <c r="K2929" i="60" l="1"/>
  <c r="J2929" i="60"/>
  <c r="M2929" i="60"/>
  <c r="I2930" i="60" s="1"/>
  <c r="P2928" i="60"/>
  <c r="L2928" i="60"/>
  <c r="J2930" i="60" l="1"/>
  <c r="M2930" i="60"/>
  <c r="I2931" i="60" s="1"/>
  <c r="K2930" i="60"/>
  <c r="L2929" i="60"/>
  <c r="P2929" i="60"/>
  <c r="J2931" i="60" l="1"/>
  <c r="K2931" i="60"/>
  <c r="M2931" i="60"/>
  <c r="I2932" i="60" s="1"/>
  <c r="P2930" i="60"/>
  <c r="L2930" i="60"/>
  <c r="M2932" i="60" l="1"/>
  <c r="I2933" i="60" s="1"/>
  <c r="K2932" i="60"/>
  <c r="J2932" i="60"/>
  <c r="L2931" i="60"/>
  <c r="P2931" i="60"/>
  <c r="K2933" i="60" l="1"/>
  <c r="M2933" i="60"/>
  <c r="I2934" i="60" s="1"/>
  <c r="J2933" i="60"/>
  <c r="P2932" i="60"/>
  <c r="L2932" i="60"/>
  <c r="P2933" i="60" l="1"/>
  <c r="L2933" i="60"/>
  <c r="K2934" i="60"/>
  <c r="M2934" i="60"/>
  <c r="I2935" i="60" s="1"/>
  <c r="J2934" i="60"/>
  <c r="P2934" i="60" l="1"/>
  <c r="L2934" i="60"/>
  <c r="J2935" i="60"/>
  <c r="M2935" i="60"/>
  <c r="I2936" i="60" s="1"/>
  <c r="K2935" i="60"/>
  <c r="P2935" i="60" l="1"/>
  <c r="L2935" i="60"/>
  <c r="M2936" i="60"/>
  <c r="I2937" i="60" s="1"/>
  <c r="J2936" i="60"/>
  <c r="K2936" i="60"/>
  <c r="P2936" i="60" l="1"/>
  <c r="L2936" i="60"/>
  <c r="J2937" i="60"/>
  <c r="M2937" i="60"/>
  <c r="I2938" i="60" s="1"/>
  <c r="K2937" i="60"/>
  <c r="M2938" i="60" l="1"/>
  <c r="I2939" i="60" s="1"/>
  <c r="K2938" i="60"/>
  <c r="J2938" i="60"/>
  <c r="P2937" i="60"/>
  <c r="L2937" i="60"/>
  <c r="P2938" i="60" l="1"/>
  <c r="L2938" i="60"/>
  <c r="M2939" i="60"/>
  <c r="I2940" i="60" s="1"/>
  <c r="J2939" i="60"/>
  <c r="K2939" i="60"/>
  <c r="P2939" i="60" l="1"/>
  <c r="L2939" i="60"/>
  <c r="M2940" i="60"/>
  <c r="I2941" i="60" s="1"/>
  <c r="K2940" i="60"/>
  <c r="J2940" i="60"/>
  <c r="K2941" i="60" l="1"/>
  <c r="M2941" i="60"/>
  <c r="I2942" i="60" s="1"/>
  <c r="J2941" i="60"/>
  <c r="L2940" i="60"/>
  <c r="P2940" i="60"/>
  <c r="P2941" i="60" l="1"/>
  <c r="L2941" i="60"/>
  <c r="K2942" i="60"/>
  <c r="J2942" i="60"/>
  <c r="M2942" i="60"/>
  <c r="I2943" i="60" s="1"/>
  <c r="M2943" i="60" l="1"/>
  <c r="I2944" i="60" s="1"/>
  <c r="K2943" i="60"/>
  <c r="J2943" i="60"/>
  <c r="L2942" i="60"/>
  <c r="P2942" i="60"/>
  <c r="L2943" i="60" l="1"/>
  <c r="P2943" i="60"/>
  <c r="K2944" i="60"/>
  <c r="J2944" i="60"/>
  <c r="M2944" i="60"/>
  <c r="I2945" i="60" s="1"/>
  <c r="K2945" i="60" l="1"/>
  <c r="M2945" i="60"/>
  <c r="I2946" i="60" s="1"/>
  <c r="J2945" i="60"/>
  <c r="L2944" i="60"/>
  <c r="P2944" i="60" l="1"/>
  <c r="P2945" i="60"/>
  <c r="L2945" i="60"/>
  <c r="M2946" i="60"/>
  <c r="I2947" i="60" s="1"/>
  <c r="J2946" i="60"/>
  <c r="K2946" i="60"/>
  <c r="P2946" i="60" l="1"/>
  <c r="L2946" i="60"/>
  <c r="J2947" i="60"/>
  <c r="M2947" i="60"/>
  <c r="I2948" i="60" s="1"/>
  <c r="K2947" i="60"/>
  <c r="K2948" i="60" l="1"/>
  <c r="J2948" i="60"/>
  <c r="M2948" i="60"/>
  <c r="I2949" i="60" s="1"/>
  <c r="P2947" i="60"/>
  <c r="L2947" i="60"/>
  <c r="M2949" i="60" l="1"/>
  <c r="I2950" i="60" s="1"/>
  <c r="K2949" i="60"/>
  <c r="J2949" i="60"/>
  <c r="P2948" i="60"/>
  <c r="L2948" i="60"/>
  <c r="P2949" i="60" l="1"/>
  <c r="L2949" i="60"/>
  <c r="M2950" i="60"/>
  <c r="I2951" i="60" s="1"/>
  <c r="K2950" i="60"/>
  <c r="J2950" i="60"/>
  <c r="P2950" i="60" l="1"/>
  <c r="L2950" i="60"/>
  <c r="M2951" i="60"/>
  <c r="I2952" i="60" s="1"/>
  <c r="K2951" i="60"/>
  <c r="J2951" i="60"/>
  <c r="M2952" i="60" l="1"/>
  <c r="I2953" i="60" s="1"/>
  <c r="K2952" i="60"/>
  <c r="J2952" i="60"/>
  <c r="P2951" i="60"/>
  <c r="L2951" i="60"/>
  <c r="L2952" i="60" l="1"/>
  <c r="P2952" i="60"/>
  <c r="M2953" i="60"/>
  <c r="I2954" i="60" s="1"/>
  <c r="K2953" i="60"/>
  <c r="J2953" i="60"/>
  <c r="M2954" i="60" l="1"/>
  <c r="I2955" i="60" s="1"/>
  <c r="K2954" i="60"/>
  <c r="J2954" i="60"/>
  <c r="P2953" i="60"/>
  <c r="L2953" i="60"/>
  <c r="P2954" i="60" l="1"/>
  <c r="L2954" i="60"/>
  <c r="K2955" i="60"/>
  <c r="M2955" i="60"/>
  <c r="I2956" i="60" s="1"/>
  <c r="J2955" i="60"/>
  <c r="P2955" i="60" l="1"/>
  <c r="L2955" i="60"/>
  <c r="M2956" i="60"/>
  <c r="I2957" i="60" s="1"/>
  <c r="K2956" i="60"/>
  <c r="J2956" i="60"/>
  <c r="P2956" i="60" l="1"/>
  <c r="L2956" i="60"/>
  <c r="M2957" i="60"/>
  <c r="I2958" i="60" s="1"/>
  <c r="K2957" i="60"/>
  <c r="J2957" i="60"/>
  <c r="K2958" i="60" l="1"/>
  <c r="J2958" i="60"/>
  <c r="M2958" i="60"/>
  <c r="I2959" i="60" s="1"/>
  <c r="L2957" i="60"/>
  <c r="P2957" i="60"/>
  <c r="K2959" i="60" l="1"/>
  <c r="J2959" i="60"/>
  <c r="M2959" i="60"/>
  <c r="I2960" i="60" s="1"/>
  <c r="L2958" i="60"/>
  <c r="P2958" i="60"/>
  <c r="M2960" i="60" l="1"/>
  <c r="I2961" i="60" s="1"/>
  <c r="K2960" i="60"/>
  <c r="J2960" i="60"/>
  <c r="L2959" i="60"/>
  <c r="P2959" i="60"/>
  <c r="L2960" i="60" l="1"/>
  <c r="P2960" i="60"/>
  <c r="K2961" i="60"/>
  <c r="J2961" i="60"/>
  <c r="M2961" i="60"/>
  <c r="I2962" i="60" s="1"/>
  <c r="K2962" i="60" l="1"/>
  <c r="J2962" i="60"/>
  <c r="M2962" i="60"/>
  <c r="I2963" i="60" s="1"/>
  <c r="L2961" i="60"/>
  <c r="P2961" i="60"/>
  <c r="J2963" i="60" l="1"/>
  <c r="M2963" i="60"/>
  <c r="I2964" i="60" s="1"/>
  <c r="K2963" i="60"/>
  <c r="L2962" i="60"/>
  <c r="P2962" i="60"/>
  <c r="J2964" i="60" l="1"/>
  <c r="K2964" i="60"/>
  <c r="M2964" i="60"/>
  <c r="I2965" i="60" s="1"/>
  <c r="L2963" i="60"/>
  <c r="P2963" i="60"/>
  <c r="M2965" i="60" l="1"/>
  <c r="I2966" i="60" s="1"/>
  <c r="K2965" i="60"/>
  <c r="J2965" i="60"/>
  <c r="P2964" i="60"/>
  <c r="L2964" i="60"/>
  <c r="L2965" i="60" l="1"/>
  <c r="P2965" i="60"/>
  <c r="M2966" i="60"/>
  <c r="I2967" i="60" s="1"/>
  <c r="K2966" i="60"/>
  <c r="J2966" i="60"/>
  <c r="M2967" i="60" l="1"/>
  <c r="I2968" i="60" s="1"/>
  <c r="J2967" i="60"/>
  <c r="K2967" i="60"/>
  <c r="P2966" i="60"/>
  <c r="L2966" i="60"/>
  <c r="P2967" i="60" l="1"/>
  <c r="L2967" i="60"/>
  <c r="M2968" i="60"/>
  <c r="I2969" i="60" s="1"/>
  <c r="K2968" i="60"/>
  <c r="J2968" i="60"/>
  <c r="K2969" i="60" l="1"/>
  <c r="J2969" i="60"/>
  <c r="M2969" i="60"/>
  <c r="I2970" i="60" s="1"/>
  <c r="P2968" i="60"/>
  <c r="L2968" i="60"/>
  <c r="M2970" i="60" l="1"/>
  <c r="I2971" i="60" s="1"/>
  <c r="K2970" i="60"/>
  <c r="J2970" i="60"/>
  <c r="L2969" i="60"/>
  <c r="P2969" i="60"/>
  <c r="P2970" i="60" l="1"/>
  <c r="L2970" i="60"/>
  <c r="K2971" i="60"/>
  <c r="J2971" i="60"/>
  <c r="M2971" i="60"/>
  <c r="I2972" i="60" s="1"/>
  <c r="M2972" i="60" l="1"/>
  <c r="I2973" i="60" s="1"/>
  <c r="K2972" i="60"/>
  <c r="J2972" i="60"/>
  <c r="P2971" i="60"/>
  <c r="L2971" i="60"/>
  <c r="L2972" i="60" l="1"/>
  <c r="P2972" i="60"/>
  <c r="M2973" i="60"/>
  <c r="I2974" i="60" s="1"/>
  <c r="J2973" i="60"/>
  <c r="K2973" i="60"/>
  <c r="P2973" i="60" l="1"/>
  <c r="L2973" i="60"/>
  <c r="M2974" i="60"/>
  <c r="I2975" i="60" s="1"/>
  <c r="K2974" i="60"/>
  <c r="J2974" i="60"/>
  <c r="J2975" i="60" l="1"/>
  <c r="K2975" i="60"/>
  <c r="M2975" i="60"/>
  <c r="I2976" i="60" s="1"/>
  <c r="L2974" i="60"/>
  <c r="P2974" i="60"/>
  <c r="K2976" i="60" l="1"/>
  <c r="J2976" i="60"/>
  <c r="M2976" i="60"/>
  <c r="I2977" i="60" s="1"/>
  <c r="L2975" i="60"/>
  <c r="P2975" i="60"/>
  <c r="K2977" i="60" l="1"/>
  <c r="J2977" i="60"/>
  <c r="M2977" i="60"/>
  <c r="I2978" i="60" s="1"/>
  <c r="L2976" i="60"/>
  <c r="P2976" i="60"/>
  <c r="K2978" i="60" l="1"/>
  <c r="J2978" i="60"/>
  <c r="M2978" i="60"/>
  <c r="I2979" i="60" s="1"/>
  <c r="P2977" i="60"/>
  <c r="L2977" i="60"/>
  <c r="J2979" i="60" l="1"/>
  <c r="M2979" i="60"/>
  <c r="I2980" i="60" s="1"/>
  <c r="K2979" i="60"/>
  <c r="L2978" i="60"/>
  <c r="P2978" i="60"/>
  <c r="J2980" i="60" l="1"/>
  <c r="K2980" i="60"/>
  <c r="M2980" i="60"/>
  <c r="I2981" i="60" s="1"/>
  <c r="P2979" i="60"/>
  <c r="L2979" i="60"/>
  <c r="M2981" i="60" l="1"/>
  <c r="I2982" i="60" s="1"/>
  <c r="K2981" i="60"/>
  <c r="J2981" i="60"/>
  <c r="P2980" i="60"/>
  <c r="L2980" i="60"/>
  <c r="P2981" i="60" l="1"/>
  <c r="L2981" i="60"/>
  <c r="J2982" i="60"/>
  <c r="M2982" i="60"/>
  <c r="I2983" i="60" s="1"/>
  <c r="K2982" i="60"/>
  <c r="P2982" i="60" l="1"/>
  <c r="L2982" i="60"/>
  <c r="K2983" i="60"/>
  <c r="M2983" i="60"/>
  <c r="I2984" i="60" s="1"/>
  <c r="J2983" i="60"/>
  <c r="P2983" i="60" l="1"/>
  <c r="L2983" i="60"/>
  <c r="J2984" i="60"/>
  <c r="M2984" i="60"/>
  <c r="I2985" i="60" s="1"/>
  <c r="K2984" i="60"/>
  <c r="M2985" i="60" l="1"/>
  <c r="I2986" i="60" s="1"/>
  <c r="K2985" i="60"/>
  <c r="J2985" i="60"/>
  <c r="P2984" i="60"/>
  <c r="L2984" i="60"/>
  <c r="P2985" i="60" l="1"/>
  <c r="L2985" i="60"/>
  <c r="M2986" i="60"/>
  <c r="I2987" i="60" s="1"/>
  <c r="J2986" i="60"/>
  <c r="K2986" i="60"/>
  <c r="P2986" i="60" l="1"/>
  <c r="L2986" i="60"/>
  <c r="M2987" i="60"/>
  <c r="I2988" i="60" s="1"/>
  <c r="K2987" i="60"/>
  <c r="J2987" i="60"/>
  <c r="P2987" i="60" l="1"/>
  <c r="L2987" i="60"/>
  <c r="M2988" i="60"/>
  <c r="I2989" i="60" s="1"/>
  <c r="K2988" i="60"/>
  <c r="J2988" i="60"/>
  <c r="P2988" i="60" l="1"/>
  <c r="L2988" i="60"/>
  <c r="M2989" i="60"/>
  <c r="I2990" i="60" s="1"/>
  <c r="K2989" i="60"/>
  <c r="J2989" i="60"/>
  <c r="L2989" i="60" l="1"/>
  <c r="K2990" i="60"/>
  <c r="M2990" i="60"/>
  <c r="I2991" i="60" s="1"/>
  <c r="J2990" i="60"/>
  <c r="P2990" i="60" l="1"/>
  <c r="L2990" i="60"/>
  <c r="K2991" i="60"/>
  <c r="J2991" i="60"/>
  <c r="M2991" i="60"/>
  <c r="I2992" i="60" s="1"/>
  <c r="P2989" i="60"/>
  <c r="M2992" i="60" l="1"/>
  <c r="I2993" i="60" s="1"/>
  <c r="K2992" i="60"/>
  <c r="J2992" i="60"/>
  <c r="L2991" i="60"/>
  <c r="P2991" i="60"/>
  <c r="L2992" i="60" l="1"/>
  <c r="P2992" i="60"/>
  <c r="K2993" i="60"/>
  <c r="J2993" i="60"/>
  <c r="M2993" i="60"/>
  <c r="I2994" i="60" s="1"/>
  <c r="K2994" i="60" l="1"/>
  <c r="M2994" i="60"/>
  <c r="I2995" i="60" s="1"/>
  <c r="J2994" i="60"/>
  <c r="L2993" i="60"/>
  <c r="P2993" i="60" l="1"/>
  <c r="P2994" i="60"/>
  <c r="L2994" i="60"/>
  <c r="M2995" i="60"/>
  <c r="I2996" i="60" s="1"/>
  <c r="J2995" i="60"/>
  <c r="K2995" i="60"/>
  <c r="P2995" i="60" l="1"/>
  <c r="L2995" i="60"/>
  <c r="J2996" i="60"/>
  <c r="K2996" i="60"/>
  <c r="M2996" i="60"/>
  <c r="I2997" i="60" s="1"/>
  <c r="K2997" i="60" l="1"/>
  <c r="M2997" i="60"/>
  <c r="I2998" i="60" s="1"/>
  <c r="J2997" i="60"/>
  <c r="P2996" i="60"/>
  <c r="L2996" i="60"/>
  <c r="P2997" i="60" l="1"/>
  <c r="L2997" i="60"/>
  <c r="M2998" i="60"/>
  <c r="I2999" i="60" s="1"/>
  <c r="K2998" i="60"/>
  <c r="J2998" i="60"/>
  <c r="P2998" i="60" l="1"/>
  <c r="L2998" i="60"/>
  <c r="M2999" i="60"/>
  <c r="I3000" i="60" s="1"/>
  <c r="K2999" i="60"/>
  <c r="J2999" i="60"/>
  <c r="L2999" i="60" l="1"/>
  <c r="P2999" i="60"/>
  <c r="M3000" i="60"/>
  <c r="I3001" i="60" s="1"/>
  <c r="K3000" i="60"/>
  <c r="J3000" i="60"/>
  <c r="P3000" i="60" l="1"/>
  <c r="L3000" i="60"/>
  <c r="M3001" i="60"/>
  <c r="I3002" i="60" s="1"/>
  <c r="K3001" i="60"/>
  <c r="J3001" i="60"/>
  <c r="M3002" i="60" l="1"/>
  <c r="I3003" i="60" s="1"/>
  <c r="K3002" i="60"/>
  <c r="J3002" i="60"/>
  <c r="L3001" i="60"/>
  <c r="P3001" i="60"/>
  <c r="P3002" i="60" l="1"/>
  <c r="L3002" i="60"/>
  <c r="M3003" i="60"/>
  <c r="I3004" i="60" s="1"/>
  <c r="K3003" i="60"/>
  <c r="J3003" i="60"/>
  <c r="K3004" i="60" l="1"/>
  <c r="M3004" i="60"/>
  <c r="I3005" i="60" s="1"/>
  <c r="J3004" i="60"/>
  <c r="P3003" i="60"/>
  <c r="L3003" i="60"/>
  <c r="P3004" i="60" l="1"/>
  <c r="L3004" i="60"/>
  <c r="M3005" i="60"/>
  <c r="I3006" i="60" s="1"/>
  <c r="K3005" i="60"/>
  <c r="J3005" i="60"/>
  <c r="M3006" i="60" l="1"/>
  <c r="I3007" i="60" s="1"/>
  <c r="K3006" i="60"/>
  <c r="J3006" i="60"/>
  <c r="P3005" i="60"/>
  <c r="L3005" i="60"/>
  <c r="L3006" i="60" l="1"/>
  <c r="P3006" i="60"/>
  <c r="K3007" i="60"/>
  <c r="J3007" i="60"/>
  <c r="M3007" i="60"/>
  <c r="I3008" i="60" s="1"/>
  <c r="K3008" i="60" l="1"/>
  <c r="J3008" i="60"/>
  <c r="M3008" i="60"/>
  <c r="I3009" i="60" s="1"/>
  <c r="L3007" i="60"/>
  <c r="P3007" i="60"/>
  <c r="M3009" i="60" l="1"/>
  <c r="I3010" i="60" s="1"/>
  <c r="K3009" i="60"/>
  <c r="J3009" i="60"/>
  <c r="L3008" i="60"/>
  <c r="P3008" i="60"/>
  <c r="L3009" i="60" l="1"/>
  <c r="P3009" i="60"/>
  <c r="K3010" i="60"/>
  <c r="J3010" i="60"/>
  <c r="M3010" i="60"/>
  <c r="I3011" i="60" s="1"/>
  <c r="L3010" i="60" l="1"/>
  <c r="P3010" i="60"/>
  <c r="K3011" i="60"/>
  <c r="J3011" i="60"/>
  <c r="M3011" i="60"/>
  <c r="I3012" i="60" s="1"/>
  <c r="J3012" i="60" l="1"/>
  <c r="M3012" i="60"/>
  <c r="I3013" i="60" s="1"/>
  <c r="K3012" i="60"/>
  <c r="P3011" i="60"/>
  <c r="L3011" i="60"/>
  <c r="J3013" i="60" l="1"/>
  <c r="K3013" i="60"/>
  <c r="M3013" i="60"/>
  <c r="I3014" i="60" s="1"/>
  <c r="P3012" i="60"/>
  <c r="L3012" i="60"/>
  <c r="J3014" i="60" l="1"/>
  <c r="K3014" i="60"/>
  <c r="M3014" i="60"/>
  <c r="I3015" i="60" s="1"/>
  <c r="P3013" i="60"/>
  <c r="L3013" i="60"/>
  <c r="M3015" i="60" l="1"/>
  <c r="I3016" i="60" s="1"/>
  <c r="K3015" i="60"/>
  <c r="J3015" i="60"/>
  <c r="P3014" i="60"/>
  <c r="L3014" i="60"/>
  <c r="P3015" i="60" l="1"/>
  <c r="L3015" i="60"/>
  <c r="M3016" i="60"/>
  <c r="I3017" i="60" s="1"/>
  <c r="K3016" i="60"/>
  <c r="J3016" i="60"/>
  <c r="M3017" i="60" l="1"/>
  <c r="I3018" i="60" s="1"/>
  <c r="K3017" i="60"/>
  <c r="J3017" i="60"/>
  <c r="L3016" i="60"/>
  <c r="P3016" i="60"/>
  <c r="P3017" i="60" l="1"/>
  <c r="L3017" i="60"/>
  <c r="K3018" i="60"/>
  <c r="J3018" i="60"/>
  <c r="M3018" i="60"/>
  <c r="I3019" i="60" s="1"/>
  <c r="M3019" i="60" l="1"/>
  <c r="I3020" i="60" s="1"/>
  <c r="K3019" i="60"/>
  <c r="J3019" i="60"/>
  <c r="L3018" i="60"/>
  <c r="P3018" i="60"/>
  <c r="P3019" i="60" l="1"/>
  <c r="L3019" i="60"/>
  <c r="J3020" i="60"/>
  <c r="M3020" i="60"/>
  <c r="I3021" i="60" s="1"/>
  <c r="K3020" i="60"/>
  <c r="M3021" i="60" l="1"/>
  <c r="I3022" i="60" s="1"/>
  <c r="K3021" i="60"/>
  <c r="J3021" i="60"/>
  <c r="P3020" i="60"/>
  <c r="L3020" i="60"/>
  <c r="L3021" i="60" l="1"/>
  <c r="P3021" i="60"/>
  <c r="M3022" i="60"/>
  <c r="I3023" i="60" s="1"/>
  <c r="J3022" i="60"/>
  <c r="K3022" i="60"/>
  <c r="P3022" i="60" l="1"/>
  <c r="L3022" i="60"/>
  <c r="M3023" i="60"/>
  <c r="I3024" i="60" s="1"/>
  <c r="K3023" i="60"/>
  <c r="J3023" i="60"/>
  <c r="M3024" i="60" l="1"/>
  <c r="I3025" i="60" s="1"/>
  <c r="J3024" i="60"/>
  <c r="K3024" i="60"/>
  <c r="L3023" i="60"/>
  <c r="P3023" i="60"/>
  <c r="L3024" i="60" l="1"/>
  <c r="P3024" i="60"/>
  <c r="K3025" i="60"/>
  <c r="J3025" i="60"/>
  <c r="M3025" i="60"/>
  <c r="I3026" i="60" s="1"/>
  <c r="K3026" i="60" l="1"/>
  <c r="M3026" i="60"/>
  <c r="I3027" i="60" s="1"/>
  <c r="J3026" i="60"/>
  <c r="L3025" i="60"/>
  <c r="P3025" i="60" l="1"/>
  <c r="P3026" i="60"/>
  <c r="L3026" i="60"/>
  <c r="K3027" i="60"/>
  <c r="J3027" i="60"/>
  <c r="M3027" i="60"/>
  <c r="I3028" i="60" s="1"/>
  <c r="J3028" i="60" l="1"/>
  <c r="M3028" i="60"/>
  <c r="I3029" i="60" s="1"/>
  <c r="K3028" i="60"/>
  <c r="P3027" i="60"/>
  <c r="L3027" i="60"/>
  <c r="J3029" i="60" l="1"/>
  <c r="M3029" i="60"/>
  <c r="I3030" i="60" s="1"/>
  <c r="K3029" i="60"/>
  <c r="P3028" i="60"/>
  <c r="L3028" i="60"/>
  <c r="M3030" i="60" l="1"/>
  <c r="I3031" i="60" s="1"/>
  <c r="K3030" i="60"/>
  <c r="J3030" i="60"/>
  <c r="P3029" i="60"/>
  <c r="L3029" i="60"/>
  <c r="P3030" i="60" l="1"/>
  <c r="L3030" i="60"/>
  <c r="J3031" i="60"/>
  <c r="M3031" i="60"/>
  <c r="I3032" i="60" s="1"/>
  <c r="K3031" i="60"/>
  <c r="P3031" i="60" l="1"/>
  <c r="L3031" i="60"/>
  <c r="K3032" i="60"/>
  <c r="M3032" i="60"/>
  <c r="I3033" i="60" s="1"/>
  <c r="J3032" i="60"/>
  <c r="P3032" i="60" l="1"/>
  <c r="L3032" i="60"/>
  <c r="M3033" i="60"/>
  <c r="I3034" i="60" s="1"/>
  <c r="J3033" i="60"/>
  <c r="K3033" i="60"/>
  <c r="P3033" i="60" l="1"/>
  <c r="L3033" i="60"/>
  <c r="M3034" i="60"/>
  <c r="I3035" i="60" s="1"/>
  <c r="K3034" i="60"/>
  <c r="J3034" i="60"/>
  <c r="M3035" i="60" l="1"/>
  <c r="I3036" i="60" s="1"/>
  <c r="K3035" i="60"/>
  <c r="J3035" i="60"/>
  <c r="P3034" i="60"/>
  <c r="L3034" i="60"/>
  <c r="P3035" i="60" l="1"/>
  <c r="L3035" i="60"/>
  <c r="M3036" i="60"/>
  <c r="I3037" i="60" s="1"/>
  <c r="K3036" i="60"/>
  <c r="J3036" i="60"/>
  <c r="M3037" i="60" l="1"/>
  <c r="I3038" i="60" s="1"/>
  <c r="K3037" i="60"/>
  <c r="J3037" i="60"/>
  <c r="P3036" i="60"/>
  <c r="L3036" i="60"/>
  <c r="P3037" i="60" l="1"/>
  <c r="L3037" i="60"/>
  <c r="M3038" i="60"/>
  <c r="I3039" i="60" s="1"/>
  <c r="K3038" i="60"/>
  <c r="J3038" i="60"/>
  <c r="L3038" i="60" l="1"/>
  <c r="P3038" i="60"/>
  <c r="K3039" i="60"/>
  <c r="M3039" i="60"/>
  <c r="I3040" i="60" s="1"/>
  <c r="J3039" i="60"/>
  <c r="K3040" i="60" l="1"/>
  <c r="J3040" i="60"/>
  <c r="M3040" i="60"/>
  <c r="I3041" i="60" s="1"/>
  <c r="L3039" i="60"/>
  <c r="P3039" i="60" l="1"/>
  <c r="M3041" i="60"/>
  <c r="I3042" i="60" s="1"/>
  <c r="K3041" i="60"/>
  <c r="J3041" i="60"/>
  <c r="L3040" i="60"/>
  <c r="P3040" i="60"/>
  <c r="K3042" i="60" l="1"/>
  <c r="J3042" i="60"/>
  <c r="M3042" i="60"/>
  <c r="I3043" i="60" s="1"/>
  <c r="L3041" i="60"/>
  <c r="P3041" i="60"/>
  <c r="K3043" i="60" l="1"/>
  <c r="J3043" i="60"/>
  <c r="M3043" i="60"/>
  <c r="I3044" i="60" s="1"/>
  <c r="L3042" i="60"/>
  <c r="P3042" i="60" l="1"/>
  <c r="M3044" i="60"/>
  <c r="I3045" i="60" s="1"/>
  <c r="J3044" i="60"/>
  <c r="K3044" i="60"/>
  <c r="L3043" i="60"/>
  <c r="P3043" i="60"/>
  <c r="J3045" i="60" l="1"/>
  <c r="K3045" i="60"/>
  <c r="M3045" i="60"/>
  <c r="I3046" i="60" s="1"/>
  <c r="P3044" i="60"/>
  <c r="L3044" i="60"/>
  <c r="K3046" i="60" l="1"/>
  <c r="M3046" i="60"/>
  <c r="I3047" i="60" s="1"/>
  <c r="J3046" i="60"/>
  <c r="P3045" i="60"/>
  <c r="L3045" i="60"/>
  <c r="L3046" i="60" l="1"/>
  <c r="P3046" i="60"/>
  <c r="M3047" i="60"/>
  <c r="I3048" i="60" s="1"/>
  <c r="K3047" i="60"/>
  <c r="J3047" i="60"/>
  <c r="P3047" i="60" l="1"/>
  <c r="L3047" i="60"/>
  <c r="M3048" i="60"/>
  <c r="I3049" i="60" s="1"/>
  <c r="K3048" i="60"/>
  <c r="J3048" i="60"/>
  <c r="M3049" i="60" l="1"/>
  <c r="I3050" i="60" s="1"/>
  <c r="K3049" i="60"/>
  <c r="J3049" i="60"/>
  <c r="L3048" i="60"/>
  <c r="P3048" i="60"/>
  <c r="P3049" i="60" l="1"/>
  <c r="L3049" i="60"/>
  <c r="M3050" i="60"/>
  <c r="I3051" i="60" s="1"/>
  <c r="K3050" i="60"/>
  <c r="J3050" i="60"/>
  <c r="L3050" i="60" l="1"/>
  <c r="P3050" i="60"/>
  <c r="M3051" i="60"/>
  <c r="I3052" i="60" s="1"/>
  <c r="K3051" i="60"/>
  <c r="J3051" i="60"/>
  <c r="P3051" i="60" l="1"/>
  <c r="L3051" i="60"/>
  <c r="K3052" i="60"/>
  <c r="J3052" i="60"/>
  <c r="M3052" i="60"/>
  <c r="I3053" i="60" s="1"/>
  <c r="K3053" i="60" l="1"/>
  <c r="M3053" i="60"/>
  <c r="I3054" i="60" s="1"/>
  <c r="J3053" i="60"/>
  <c r="P3052" i="60"/>
  <c r="L3052" i="60"/>
  <c r="P3053" i="60" l="1"/>
  <c r="L3053" i="60"/>
  <c r="M3054" i="60"/>
  <c r="I3055" i="60" s="1"/>
  <c r="K3054" i="60"/>
  <c r="J3054" i="60"/>
  <c r="P3054" i="60" l="1"/>
  <c r="L3054" i="60"/>
  <c r="M3055" i="60"/>
  <c r="I3056" i="60" s="1"/>
  <c r="K3055" i="60"/>
  <c r="J3055" i="60"/>
  <c r="L3055" i="60" l="1"/>
  <c r="P3055" i="60"/>
  <c r="J3056" i="60"/>
  <c r="K3056" i="60"/>
  <c r="M3056" i="60"/>
  <c r="I3057" i="60" s="1"/>
  <c r="K3057" i="60" l="1"/>
  <c r="J3057" i="60"/>
  <c r="M3057" i="60"/>
  <c r="I3058" i="60" s="1"/>
  <c r="L3056" i="60"/>
  <c r="P3056" i="60"/>
  <c r="M3058" i="60" l="1"/>
  <c r="I3059" i="60" s="1"/>
  <c r="K3058" i="60"/>
  <c r="J3058" i="60"/>
  <c r="L3057" i="60"/>
  <c r="P3057" i="60"/>
  <c r="P3058" i="60" l="1"/>
  <c r="L3058" i="60"/>
  <c r="K3059" i="60"/>
  <c r="J3059" i="60"/>
  <c r="M3059" i="60"/>
  <c r="I3060" i="60" s="1"/>
  <c r="K3060" i="60" l="1"/>
  <c r="J3060" i="60"/>
  <c r="M3060" i="60"/>
  <c r="I3061" i="60" s="1"/>
  <c r="P3059" i="60"/>
  <c r="L3059" i="60"/>
  <c r="J3061" i="60" l="1"/>
  <c r="K3061" i="60"/>
  <c r="M3061" i="60"/>
  <c r="I3062" i="60" s="1"/>
  <c r="P3060" i="60"/>
  <c r="L3060" i="60"/>
  <c r="J3062" i="60" l="1"/>
  <c r="K3062" i="60"/>
  <c r="M3062" i="60"/>
  <c r="I3063" i="60" s="1"/>
  <c r="P3061" i="60"/>
  <c r="L3061" i="60"/>
  <c r="K3063" i="60" l="1"/>
  <c r="J3063" i="60"/>
  <c r="M3063" i="60"/>
  <c r="I3064" i="60" s="1"/>
  <c r="P3062" i="60"/>
  <c r="L3062" i="60"/>
  <c r="M3064" i="60" l="1"/>
  <c r="I3065" i="60" s="1"/>
  <c r="K3064" i="60"/>
  <c r="J3064" i="60"/>
  <c r="P3063" i="60"/>
  <c r="L3063" i="60"/>
  <c r="P3064" i="60" l="1"/>
  <c r="L3064" i="60"/>
  <c r="M3065" i="60"/>
  <c r="I3066" i="60" s="1"/>
  <c r="K3065" i="60"/>
  <c r="J3065" i="60"/>
  <c r="P3065" i="60" l="1"/>
  <c r="L3065" i="60"/>
  <c r="M3066" i="60"/>
  <c r="I3067" i="60" s="1"/>
  <c r="K3066" i="60"/>
  <c r="J3066" i="60"/>
  <c r="L3066" i="60" l="1"/>
  <c r="K3067" i="60"/>
  <c r="M3067" i="60"/>
  <c r="I3068" i="60" s="1"/>
  <c r="J3067" i="60"/>
  <c r="P3067" i="60" l="1"/>
  <c r="L3067" i="60"/>
  <c r="M3068" i="60"/>
  <c r="I3069" i="60" s="1"/>
  <c r="K3068" i="60"/>
  <c r="J3068" i="60"/>
  <c r="P3066" i="60"/>
  <c r="P3068" i="60" l="1"/>
  <c r="L3068" i="60"/>
  <c r="J3069" i="60"/>
  <c r="M3069" i="60"/>
  <c r="I3070" i="60" s="1"/>
  <c r="K3069" i="60"/>
  <c r="M3070" i="60" l="1"/>
  <c r="I3071" i="60" s="1"/>
  <c r="K3070" i="60"/>
  <c r="J3070" i="60"/>
  <c r="P3069" i="60"/>
  <c r="L3069" i="60"/>
  <c r="L3070" i="60" l="1"/>
  <c r="P3070" i="60"/>
  <c r="M3071" i="60"/>
  <c r="I3072" i="60" s="1"/>
  <c r="J3071" i="60"/>
  <c r="K3071" i="60"/>
  <c r="P3071" i="60" l="1"/>
  <c r="L3071" i="60"/>
  <c r="M3072" i="60"/>
  <c r="I3073" i="60" s="1"/>
  <c r="K3072" i="60"/>
  <c r="J3072" i="60"/>
  <c r="L3072" i="60" l="1"/>
  <c r="P3072" i="60"/>
  <c r="M3073" i="60"/>
  <c r="I3074" i="60" s="1"/>
  <c r="K3073" i="60"/>
  <c r="J3073" i="60"/>
  <c r="L3073" i="60" l="1"/>
  <c r="P3073" i="60"/>
  <c r="K3074" i="60"/>
  <c r="J3074" i="60"/>
  <c r="M3074" i="60"/>
  <c r="I3075" i="60" s="1"/>
  <c r="K3075" i="60" l="1"/>
  <c r="M3075" i="60"/>
  <c r="I3076" i="60" s="1"/>
  <c r="J3075" i="60"/>
  <c r="L3074" i="60"/>
  <c r="P3074" i="60"/>
  <c r="K3076" i="60" l="1"/>
  <c r="J3076" i="60"/>
  <c r="M3076" i="60"/>
  <c r="I3077" i="60" s="1"/>
  <c r="L3075" i="60"/>
  <c r="P3075" i="60" l="1"/>
  <c r="L3076" i="60"/>
  <c r="J3077" i="60"/>
  <c r="M3077" i="60"/>
  <c r="I3078" i="60" s="1"/>
  <c r="K3077" i="60"/>
  <c r="P3077" i="60" l="1"/>
  <c r="L3077" i="60"/>
  <c r="P3076" i="60"/>
  <c r="J3078" i="60"/>
  <c r="M3078" i="60"/>
  <c r="I3079" i="60" s="1"/>
  <c r="K3078" i="60"/>
  <c r="M3079" i="60" l="1"/>
  <c r="I3080" i="60" s="1"/>
  <c r="K3079" i="60"/>
  <c r="J3079" i="60"/>
  <c r="P3078" i="60"/>
  <c r="L3078" i="60"/>
  <c r="P3079" i="60" l="1"/>
  <c r="L3079" i="60"/>
  <c r="J3080" i="60"/>
  <c r="M3080" i="60"/>
  <c r="I3081" i="60" s="1"/>
  <c r="K3080" i="60"/>
  <c r="K3081" i="60" l="1"/>
  <c r="M3081" i="60"/>
  <c r="I3082" i="60" s="1"/>
  <c r="J3081" i="60"/>
  <c r="P3080" i="60"/>
  <c r="L3080" i="60"/>
  <c r="M3082" i="60" l="1"/>
  <c r="I3083" i="60" s="1"/>
  <c r="K3082" i="60"/>
  <c r="J3082" i="60"/>
  <c r="P3081" i="60"/>
  <c r="L3081" i="60"/>
  <c r="P3082" i="60" l="1"/>
  <c r="L3082" i="60"/>
  <c r="M3083" i="60"/>
  <c r="I3084" i="60" s="1"/>
  <c r="K3083" i="60"/>
  <c r="J3083" i="60"/>
  <c r="P3083" i="60" l="1"/>
  <c r="L3083" i="60"/>
  <c r="K3084" i="60"/>
  <c r="M3084" i="60"/>
  <c r="I3085" i="60" s="1"/>
  <c r="J3084" i="60"/>
  <c r="P3084" i="60" l="1"/>
  <c r="L3084" i="60"/>
  <c r="M3085" i="60"/>
  <c r="I3086" i="60" s="1"/>
  <c r="K3085" i="60"/>
  <c r="J3085" i="60"/>
  <c r="P3085" i="60" l="1"/>
  <c r="L3085" i="60"/>
  <c r="M3086" i="60"/>
  <c r="I3087" i="60" s="1"/>
  <c r="K3086" i="60"/>
  <c r="J3086" i="60"/>
  <c r="M3087" i="60" l="1"/>
  <c r="I3088" i="60" s="1"/>
  <c r="K3087" i="60"/>
  <c r="J3087" i="60"/>
  <c r="P3086" i="60"/>
  <c r="L3086" i="60"/>
  <c r="L3087" i="60" l="1"/>
  <c r="P3087" i="60"/>
  <c r="K3088" i="60"/>
  <c r="M3088" i="60"/>
  <c r="I3089" i="60" s="1"/>
  <c r="J3088" i="60"/>
  <c r="L3088" i="60" l="1"/>
  <c r="K3089" i="60"/>
  <c r="J3089" i="60"/>
  <c r="M3089" i="60"/>
  <c r="I3090" i="60" s="1"/>
  <c r="L3089" i="60" l="1"/>
  <c r="P3089" i="60"/>
  <c r="K3090" i="60"/>
  <c r="J3090" i="60"/>
  <c r="M3090" i="60"/>
  <c r="I3091" i="60" s="1"/>
  <c r="P3088" i="60"/>
  <c r="K3091" i="60" l="1"/>
  <c r="J3091" i="60"/>
  <c r="M3091" i="60"/>
  <c r="I3092" i="60" s="1"/>
  <c r="L3090" i="60"/>
  <c r="P3090" i="60"/>
  <c r="K3092" i="60" l="1"/>
  <c r="J3092" i="60"/>
  <c r="M3092" i="60"/>
  <c r="I3093" i="60" s="1"/>
  <c r="P3091" i="60"/>
  <c r="L3091" i="60"/>
  <c r="M3093" i="60" l="1"/>
  <c r="I3094" i="60" s="1"/>
  <c r="J3093" i="60"/>
  <c r="K3093" i="60"/>
  <c r="L3092" i="60"/>
  <c r="P3092" i="60"/>
  <c r="L3093" i="60" l="1"/>
  <c r="P3093" i="60"/>
  <c r="J3094" i="60"/>
  <c r="M3094" i="60"/>
  <c r="I3095" i="60" s="1"/>
  <c r="K3094" i="60"/>
  <c r="P3094" i="60" l="1"/>
  <c r="L3094" i="60"/>
  <c r="K3095" i="60"/>
  <c r="M3095" i="60"/>
  <c r="I3096" i="60" s="1"/>
  <c r="J3095" i="60"/>
  <c r="L3095" i="60" l="1"/>
  <c r="P3095" i="60"/>
  <c r="M3096" i="60"/>
  <c r="I3097" i="60" s="1"/>
  <c r="J3096" i="60"/>
  <c r="K3096" i="60"/>
  <c r="P3096" i="60" l="1"/>
  <c r="L3096" i="60"/>
  <c r="M3097" i="60"/>
  <c r="I3098" i="60" s="1"/>
  <c r="K3097" i="60"/>
  <c r="J3097" i="60"/>
  <c r="M3098" i="60" l="1"/>
  <c r="I3099" i="60" s="1"/>
  <c r="J3098" i="60"/>
  <c r="K3098" i="60"/>
  <c r="L3097" i="60"/>
  <c r="P3097" i="60"/>
  <c r="P3098" i="60" l="1"/>
  <c r="L3098" i="60"/>
  <c r="K3099" i="60"/>
  <c r="M3099" i="60"/>
  <c r="I3100" i="60" s="1"/>
  <c r="J3099" i="60"/>
  <c r="M3100" i="60" l="1"/>
  <c r="I3101" i="60" s="1"/>
  <c r="K3100" i="60"/>
  <c r="J3100" i="60"/>
  <c r="L3099" i="60"/>
  <c r="P3099" i="60" l="1"/>
  <c r="P3100" i="60"/>
  <c r="L3100" i="60"/>
  <c r="K3101" i="60"/>
  <c r="J3101" i="60"/>
  <c r="M3101" i="60"/>
  <c r="I3102" i="60" s="1"/>
  <c r="K3102" i="60" l="1"/>
  <c r="M3102" i="60"/>
  <c r="I3103" i="60" s="1"/>
  <c r="J3102" i="60"/>
  <c r="L3101" i="60"/>
  <c r="P3101" i="60" l="1"/>
  <c r="P3102" i="60"/>
  <c r="L3102" i="60"/>
  <c r="M3103" i="60"/>
  <c r="I3104" i="60" s="1"/>
  <c r="J3103" i="60"/>
  <c r="K3103" i="60"/>
  <c r="P3103" i="60" l="1"/>
  <c r="L3103" i="60"/>
  <c r="M3104" i="60"/>
  <c r="I3105" i="60" s="1"/>
  <c r="K3104" i="60"/>
  <c r="J3104" i="60"/>
  <c r="M3105" i="60" l="1"/>
  <c r="I3106" i="60" s="1"/>
  <c r="K3105" i="60"/>
  <c r="J3105" i="60"/>
  <c r="L3104" i="60"/>
  <c r="P3104" i="60"/>
  <c r="L3105" i="60" l="1"/>
  <c r="P3105" i="60"/>
  <c r="K3106" i="60"/>
  <c r="J3106" i="60"/>
  <c r="M3106" i="60"/>
  <c r="I3107" i="60" s="1"/>
  <c r="M3107" i="60" l="1"/>
  <c r="I3108" i="60" s="1"/>
  <c r="K3107" i="60"/>
  <c r="J3107" i="60"/>
  <c r="L3106" i="60"/>
  <c r="P3106" i="60"/>
  <c r="P3107" i="60" l="1"/>
  <c r="L3107" i="60"/>
  <c r="K3108" i="60"/>
  <c r="J3108" i="60"/>
  <c r="M3108" i="60"/>
  <c r="I3109" i="60" s="1"/>
  <c r="K3109" i="60" l="1"/>
  <c r="J3109" i="60"/>
  <c r="M3109" i="60"/>
  <c r="I3110" i="60" s="1"/>
  <c r="P3108" i="60"/>
  <c r="L3108" i="60"/>
  <c r="J3110" i="60" l="1"/>
  <c r="K3110" i="60"/>
  <c r="M3110" i="60"/>
  <c r="I3111" i="60" s="1"/>
  <c r="P3109" i="60"/>
  <c r="L3109" i="60"/>
  <c r="J3111" i="60" l="1"/>
  <c r="M3111" i="60"/>
  <c r="I3112" i="60" s="1"/>
  <c r="K3111" i="60"/>
  <c r="P3110" i="60"/>
  <c r="L3110" i="60"/>
  <c r="K3112" i="60" l="1"/>
  <c r="M3112" i="60"/>
  <c r="I3113" i="60" s="1"/>
  <c r="J3112" i="60"/>
  <c r="P3111" i="60"/>
  <c r="L3111" i="60"/>
  <c r="P3112" i="60" l="1"/>
  <c r="L3112" i="60"/>
  <c r="M3113" i="60"/>
  <c r="I3114" i="60" s="1"/>
  <c r="K3113" i="60"/>
  <c r="J3113" i="60"/>
  <c r="M3114" i="60" l="1"/>
  <c r="I3115" i="60" s="1"/>
  <c r="K3114" i="60"/>
  <c r="J3114" i="60"/>
  <c r="P3113" i="60"/>
  <c r="L3113" i="60"/>
  <c r="P3114" i="60" l="1"/>
  <c r="L3114" i="60"/>
  <c r="M3115" i="60"/>
  <c r="I3116" i="60" s="1"/>
  <c r="K3115" i="60"/>
  <c r="J3115" i="60"/>
  <c r="K3116" i="60" l="1"/>
  <c r="M3116" i="60"/>
  <c r="I3117" i="60" s="1"/>
  <c r="J3116" i="60"/>
  <c r="P3115" i="60"/>
  <c r="L3115" i="60"/>
  <c r="P3116" i="60" l="1"/>
  <c r="L3116" i="60"/>
  <c r="M3117" i="60"/>
  <c r="I3118" i="60" s="1"/>
  <c r="K3117" i="60"/>
  <c r="J3117" i="60"/>
  <c r="M3118" i="60" l="1"/>
  <c r="I3119" i="60" s="1"/>
  <c r="J3118" i="60"/>
  <c r="K3118" i="60"/>
  <c r="P3117" i="60"/>
  <c r="L3117" i="60"/>
  <c r="P3118" i="60" l="1"/>
  <c r="L3118" i="60"/>
  <c r="M3119" i="60"/>
  <c r="I3120" i="60" s="1"/>
  <c r="K3119" i="60"/>
  <c r="J3119" i="60"/>
  <c r="M3120" i="60" l="1"/>
  <c r="I3121" i="60" s="1"/>
  <c r="K3120" i="60"/>
  <c r="J3120" i="60"/>
  <c r="L3119" i="60"/>
  <c r="P3119" i="60"/>
  <c r="P3120" i="60" l="1"/>
  <c r="L3120" i="60"/>
  <c r="M3121" i="60"/>
  <c r="I3122" i="60" s="1"/>
  <c r="K3121" i="60"/>
  <c r="J3121" i="60"/>
  <c r="M3122" i="60" l="1"/>
  <c r="I3123" i="60" s="1"/>
  <c r="K3122" i="60"/>
  <c r="J3122" i="60"/>
  <c r="L3121" i="60"/>
  <c r="P3121" i="60"/>
  <c r="L3122" i="60" l="1"/>
  <c r="P3122" i="60"/>
  <c r="K3123" i="60"/>
  <c r="J3123" i="60"/>
  <c r="M3123" i="60"/>
  <c r="I3124" i="60" s="1"/>
  <c r="K3124" i="60" l="1"/>
  <c r="M3124" i="60"/>
  <c r="I3125" i="60" s="1"/>
  <c r="J3124" i="60"/>
  <c r="L3123" i="60"/>
  <c r="P3123" i="60" l="1"/>
  <c r="L3124" i="60"/>
  <c r="P3124" i="60"/>
  <c r="K3125" i="60"/>
  <c r="J3125" i="60"/>
  <c r="M3125" i="60"/>
  <c r="I3126" i="60" s="1"/>
  <c r="J3126" i="60" l="1"/>
  <c r="M3126" i="60"/>
  <c r="I3127" i="60" s="1"/>
  <c r="K3126" i="60"/>
  <c r="P3125" i="60"/>
  <c r="L3125" i="60"/>
  <c r="J3127" i="60" l="1"/>
  <c r="M3127" i="60"/>
  <c r="I3128" i="60" s="1"/>
  <c r="K3127" i="60"/>
  <c r="P3126" i="60"/>
  <c r="L3126" i="60"/>
  <c r="M3128" i="60" l="1"/>
  <c r="I3129" i="60" s="1"/>
  <c r="K3128" i="60"/>
  <c r="J3128" i="60"/>
  <c r="P3127" i="60"/>
  <c r="L3127" i="60"/>
  <c r="P3128" i="60" l="1"/>
  <c r="L3128" i="60"/>
  <c r="M3129" i="60"/>
  <c r="I3130" i="60" s="1"/>
  <c r="K3129" i="60"/>
  <c r="J3129" i="60"/>
  <c r="K3130" i="60" l="1"/>
  <c r="M3130" i="60"/>
  <c r="I3131" i="60" s="1"/>
  <c r="J3130" i="60"/>
  <c r="P3129" i="60"/>
  <c r="L3129" i="60"/>
  <c r="P3130" i="60" l="1"/>
  <c r="L3130" i="60"/>
  <c r="K3131" i="60"/>
  <c r="M3131" i="60"/>
  <c r="I3132" i="60" s="1"/>
  <c r="J3131" i="60"/>
  <c r="L3131" i="60" l="1"/>
  <c r="P3131" i="60"/>
  <c r="M3132" i="60"/>
  <c r="I3133" i="60" s="1"/>
  <c r="K3132" i="60"/>
  <c r="J3132" i="60"/>
  <c r="P3132" i="60" l="1"/>
  <c r="L3132" i="60"/>
  <c r="K3133" i="60"/>
  <c r="J3133" i="60"/>
  <c r="M3133" i="60"/>
  <c r="I3134" i="60" s="1"/>
  <c r="M3134" i="60" l="1"/>
  <c r="I3135" i="60" s="1"/>
  <c r="K3134" i="60"/>
  <c r="J3134" i="60"/>
  <c r="P3133" i="60"/>
  <c r="L3133" i="60"/>
  <c r="P3134" i="60" l="1"/>
  <c r="L3134" i="60"/>
  <c r="M3135" i="60"/>
  <c r="I3136" i="60" s="1"/>
  <c r="K3135" i="60"/>
  <c r="J3135" i="60"/>
  <c r="M3136" i="60" l="1"/>
  <c r="I3137" i="60" s="1"/>
  <c r="K3136" i="60"/>
  <c r="J3136" i="60"/>
  <c r="P3135" i="60"/>
  <c r="L3135" i="60"/>
  <c r="L3136" i="60" l="1"/>
  <c r="P3136" i="60"/>
  <c r="K3137" i="60"/>
  <c r="M3137" i="60"/>
  <c r="I3138" i="60" s="1"/>
  <c r="J3137" i="60"/>
  <c r="P3137" i="60" l="1"/>
  <c r="L3137" i="60"/>
  <c r="K3138" i="60"/>
  <c r="J3138" i="60"/>
  <c r="M3138" i="60"/>
  <c r="I3139" i="60" s="1"/>
  <c r="K3139" i="60" l="1"/>
  <c r="J3139" i="60"/>
  <c r="M3139" i="60"/>
  <c r="I3140" i="60" s="1"/>
  <c r="L3138" i="60"/>
  <c r="P3138" i="60" l="1"/>
  <c r="K3140" i="60"/>
  <c r="J3140" i="60"/>
  <c r="M3140" i="60"/>
  <c r="I3141" i="60" s="1"/>
  <c r="L3139" i="60"/>
  <c r="P3139" i="60"/>
  <c r="K3141" i="60" l="1"/>
  <c r="J3141" i="60"/>
  <c r="M3141" i="60"/>
  <c r="I3142" i="60" s="1"/>
  <c r="L3140" i="60"/>
  <c r="P3140" i="60"/>
  <c r="M3142" i="60" l="1"/>
  <c r="I3143" i="60" s="1"/>
  <c r="J3142" i="60"/>
  <c r="K3142" i="60"/>
  <c r="L3141" i="60"/>
  <c r="P3141" i="60"/>
  <c r="L3142" i="60" l="1"/>
  <c r="P3142" i="60"/>
  <c r="J3143" i="60"/>
  <c r="M3143" i="60"/>
  <c r="I3144" i="60" s="1"/>
  <c r="K3143" i="60"/>
  <c r="P3143" i="60" l="1"/>
  <c r="L3143" i="60"/>
  <c r="K3144" i="60"/>
  <c r="M3144" i="60"/>
  <c r="I3145" i="60" s="1"/>
  <c r="J3144" i="60"/>
  <c r="L3144" i="60" l="1"/>
  <c r="P3144" i="60"/>
  <c r="M3145" i="60"/>
  <c r="I3146" i="60" s="1"/>
  <c r="J3145" i="60"/>
  <c r="K3145" i="60"/>
  <c r="P3145" i="60" l="1"/>
  <c r="L3145" i="60"/>
  <c r="K3146" i="60"/>
  <c r="J3146" i="60"/>
  <c r="M3146" i="60"/>
  <c r="I3147" i="60" s="1"/>
  <c r="M3147" i="60" l="1"/>
  <c r="I3148" i="60" s="1"/>
  <c r="J3147" i="60"/>
  <c r="K3147" i="60"/>
  <c r="P3146" i="60"/>
  <c r="L3146" i="60"/>
  <c r="P3147" i="60" l="1"/>
  <c r="L3147" i="60"/>
  <c r="K3148" i="60"/>
  <c r="J3148" i="60"/>
  <c r="M3148" i="60"/>
  <c r="I3149" i="60" s="1"/>
  <c r="M3149" i="60" l="1"/>
  <c r="I3150" i="60" s="1"/>
  <c r="K3149" i="60"/>
  <c r="J3149" i="60"/>
  <c r="P3148" i="60"/>
  <c r="L3148" i="60"/>
  <c r="P3149" i="60" l="1"/>
  <c r="L3149" i="60"/>
  <c r="J3150" i="60"/>
  <c r="M3150" i="60"/>
  <c r="I3151" i="60" s="1"/>
  <c r="K3150" i="60"/>
  <c r="P3150" i="60" l="1"/>
  <c r="L3150" i="60"/>
  <c r="K3151" i="60"/>
  <c r="M3151" i="60"/>
  <c r="I3152" i="60" s="1"/>
  <c r="J3151" i="60"/>
  <c r="P3151" i="60" l="1"/>
  <c r="L3151" i="60"/>
  <c r="M3152" i="60"/>
  <c r="I3153" i="60" s="1"/>
  <c r="K3152" i="60"/>
  <c r="J3152" i="60"/>
  <c r="P3152" i="60" l="1"/>
  <c r="L3152" i="60"/>
  <c r="M3153" i="60"/>
  <c r="I3154" i="60" s="1"/>
  <c r="K3153" i="60"/>
  <c r="J3153" i="60"/>
  <c r="M3154" i="60" l="1"/>
  <c r="I3155" i="60" s="1"/>
  <c r="K3154" i="60"/>
  <c r="J3154" i="60"/>
  <c r="L3153" i="60"/>
  <c r="P3153" i="60"/>
  <c r="L3154" i="60" l="1"/>
  <c r="P3154" i="60"/>
  <c r="K3155" i="60"/>
  <c r="J3155" i="60"/>
  <c r="M3155" i="60"/>
  <c r="I3156" i="60" s="1"/>
  <c r="M3156" i="60" l="1"/>
  <c r="I3157" i="60" s="1"/>
  <c r="K3156" i="60"/>
  <c r="J3156" i="60"/>
  <c r="L3155" i="60"/>
  <c r="P3155" i="60"/>
  <c r="P3156" i="60" l="1"/>
  <c r="L3156" i="60"/>
  <c r="K3157" i="60"/>
  <c r="J3157" i="60"/>
  <c r="M3157" i="60"/>
  <c r="I3158" i="60" s="1"/>
  <c r="K3158" i="60" l="1"/>
  <c r="J3158" i="60"/>
  <c r="M3158" i="60"/>
  <c r="I3159" i="60" s="1"/>
  <c r="P3157" i="60"/>
  <c r="L3157" i="60"/>
  <c r="J3159" i="60" l="1"/>
  <c r="K3159" i="60"/>
  <c r="M3159" i="60"/>
  <c r="I3160" i="60" s="1"/>
  <c r="P3158" i="60"/>
  <c r="L3158" i="60"/>
  <c r="J3160" i="60" l="1"/>
  <c r="M3160" i="60"/>
  <c r="I3161" i="60" s="1"/>
  <c r="K3160" i="60"/>
  <c r="P3159" i="60"/>
  <c r="L3159" i="60"/>
  <c r="M3161" i="60" l="1"/>
  <c r="I3162" i="60" s="1"/>
  <c r="K3161" i="60"/>
  <c r="J3161" i="60"/>
  <c r="P3160" i="60"/>
  <c r="L3160" i="60"/>
  <c r="P3161" i="60" l="1"/>
  <c r="L3161" i="60"/>
  <c r="M3162" i="60"/>
  <c r="I3163" i="60" s="1"/>
  <c r="K3162" i="60"/>
  <c r="J3162" i="60"/>
  <c r="M3163" i="60" l="1"/>
  <c r="I3164" i="60" s="1"/>
  <c r="K3163" i="60"/>
  <c r="J3163" i="60"/>
  <c r="P3162" i="60"/>
  <c r="L3162" i="60"/>
  <c r="P3163" i="60" l="1"/>
  <c r="L3163" i="60"/>
  <c r="M3164" i="60"/>
  <c r="I3165" i="60" s="1"/>
  <c r="K3164" i="60"/>
  <c r="J3164" i="60"/>
  <c r="L3164" i="60" l="1"/>
  <c r="K3165" i="60"/>
  <c r="M3165" i="60"/>
  <c r="I3166" i="60" s="1"/>
  <c r="J3165" i="60"/>
  <c r="P3165" i="60" l="1"/>
  <c r="L3165" i="60"/>
  <c r="M3166" i="60"/>
  <c r="I3167" i="60" s="1"/>
  <c r="K3166" i="60"/>
  <c r="J3166" i="60"/>
  <c r="P3164" i="60"/>
  <c r="P3166" i="60" l="1"/>
  <c r="L3166" i="60"/>
  <c r="M3167" i="60"/>
  <c r="I3168" i="60" s="1"/>
  <c r="K3167" i="60"/>
  <c r="J3167" i="60"/>
  <c r="M3168" i="60" l="1"/>
  <c r="I3169" i="60" s="1"/>
  <c r="K3168" i="60"/>
  <c r="J3168" i="60"/>
  <c r="P3167" i="60"/>
  <c r="L3167" i="60"/>
  <c r="L3168" i="60" l="1"/>
  <c r="P3168" i="60"/>
  <c r="M3169" i="60"/>
  <c r="I3170" i="60" s="1"/>
  <c r="K3169" i="60"/>
  <c r="J3169" i="60"/>
  <c r="M3170" i="60" l="1"/>
  <c r="I3171" i="60" s="1"/>
  <c r="K3170" i="60"/>
  <c r="J3170" i="60"/>
  <c r="L3169" i="60"/>
  <c r="P3169" i="60"/>
  <c r="L3170" i="60" l="1"/>
  <c r="P3170" i="60"/>
  <c r="M3171" i="60"/>
  <c r="I3172" i="60" s="1"/>
  <c r="K3171" i="60"/>
  <c r="J3171" i="60"/>
  <c r="K3172" i="60" l="1"/>
  <c r="J3172" i="60"/>
  <c r="M3172" i="60"/>
  <c r="I3173" i="60" s="1"/>
  <c r="L3171" i="60"/>
  <c r="P3171" i="60"/>
  <c r="K3173" i="60" l="1"/>
  <c r="M3173" i="60"/>
  <c r="I3174" i="60" s="1"/>
  <c r="J3173" i="60"/>
  <c r="L3172" i="60"/>
  <c r="P3172" i="60"/>
  <c r="L3173" i="60" l="1"/>
  <c r="P3173" i="60"/>
  <c r="K3174" i="60"/>
  <c r="J3174" i="60"/>
  <c r="M3174" i="60"/>
  <c r="I3175" i="60" s="1"/>
  <c r="J3175" i="60" l="1"/>
  <c r="M3175" i="60"/>
  <c r="I3176" i="60" s="1"/>
  <c r="K3175" i="60"/>
  <c r="L3174" i="60"/>
  <c r="J3176" i="60" l="1"/>
  <c r="M3176" i="60"/>
  <c r="I3177" i="60" s="1"/>
  <c r="K3176" i="60"/>
  <c r="P3174" i="60"/>
  <c r="P3175" i="60"/>
  <c r="L3175" i="60"/>
  <c r="M3177" i="60" l="1"/>
  <c r="I3178" i="60" s="1"/>
  <c r="K3177" i="60"/>
  <c r="J3177" i="60"/>
  <c r="P3176" i="60"/>
  <c r="L3176" i="60"/>
  <c r="P3177" i="60" l="1"/>
  <c r="L3177" i="60"/>
  <c r="K3178" i="60"/>
  <c r="M3178" i="60"/>
  <c r="I3179" i="60" s="1"/>
  <c r="J3178" i="60"/>
  <c r="L3178" i="60" l="1"/>
  <c r="P3178" i="60"/>
  <c r="K3179" i="60"/>
  <c r="M3179" i="60"/>
  <c r="I3180" i="60" s="1"/>
  <c r="J3179" i="60"/>
  <c r="L3179" i="60" l="1"/>
  <c r="K3180" i="60"/>
  <c r="J3180" i="60"/>
  <c r="M3180" i="60"/>
  <c r="I3181" i="60" s="1"/>
  <c r="M3181" i="60" l="1"/>
  <c r="I3182" i="60" s="1"/>
  <c r="J3181" i="60"/>
  <c r="K3181" i="60"/>
  <c r="L3180" i="60"/>
  <c r="P3180" i="60"/>
  <c r="P3179" i="60"/>
  <c r="P3181" i="60" l="1"/>
  <c r="L3181" i="60"/>
  <c r="M3182" i="60"/>
  <c r="I3183" i="60" s="1"/>
  <c r="K3182" i="60"/>
  <c r="J3182" i="60"/>
  <c r="M3183" i="60" l="1"/>
  <c r="I3184" i="60" s="1"/>
  <c r="K3183" i="60"/>
  <c r="J3183" i="60"/>
  <c r="P3182" i="60"/>
  <c r="L3182" i="60"/>
  <c r="P3183" i="60" l="1"/>
  <c r="L3183" i="60"/>
  <c r="M3184" i="60"/>
  <c r="I3185" i="60" s="1"/>
  <c r="J3184" i="60"/>
  <c r="K3184" i="60"/>
  <c r="P3184" i="60" l="1"/>
  <c r="L3184" i="60"/>
  <c r="M3185" i="60"/>
  <c r="I3186" i="60" s="1"/>
  <c r="K3185" i="60"/>
  <c r="J3185" i="60"/>
  <c r="K3186" i="60" l="1"/>
  <c r="M3186" i="60"/>
  <c r="I3187" i="60" s="1"/>
  <c r="J3186" i="60"/>
  <c r="L3185" i="60"/>
  <c r="P3185" i="60"/>
  <c r="P3186" i="60" l="1"/>
  <c r="L3186" i="60"/>
  <c r="K3187" i="60"/>
  <c r="J3187" i="60"/>
  <c r="M3187" i="60"/>
  <c r="I3188" i="60" s="1"/>
  <c r="K3188" i="60" l="1"/>
  <c r="J3188" i="60"/>
  <c r="M3188" i="60"/>
  <c r="I3189" i="60" s="1"/>
  <c r="L3187" i="60"/>
  <c r="P3187" i="60"/>
  <c r="K3189" i="60" l="1"/>
  <c r="J3189" i="60"/>
  <c r="M3189" i="60"/>
  <c r="I3190" i="60" s="1"/>
  <c r="L3188" i="60"/>
  <c r="P3188" i="60"/>
  <c r="K3190" i="60" l="1"/>
  <c r="M3190" i="60"/>
  <c r="I3191" i="60" s="1"/>
  <c r="J3190" i="60"/>
  <c r="L3189" i="60"/>
  <c r="P3189" i="60"/>
  <c r="P3190" i="60" l="1"/>
  <c r="L3190" i="60"/>
  <c r="M3191" i="60"/>
  <c r="I3192" i="60" s="1"/>
  <c r="J3191" i="60"/>
  <c r="K3191" i="60"/>
  <c r="L3191" i="60" l="1"/>
  <c r="P3191" i="60"/>
  <c r="J3192" i="60"/>
  <c r="M3192" i="60"/>
  <c r="I3193" i="60" s="1"/>
  <c r="K3192" i="60"/>
  <c r="P3192" i="60" l="1"/>
  <c r="L3192" i="60"/>
  <c r="K3193" i="60"/>
  <c r="J3193" i="60"/>
  <c r="M3193" i="60"/>
  <c r="I3194" i="60" s="1"/>
  <c r="J3194" i="60" l="1"/>
  <c r="K3194" i="60"/>
  <c r="M3194" i="60"/>
  <c r="I3195" i="60" s="1"/>
  <c r="L3193" i="60"/>
  <c r="P3193" i="60"/>
  <c r="K3195" i="60" l="1"/>
  <c r="J3195" i="60"/>
  <c r="M3195" i="60"/>
  <c r="I3196" i="60" s="1"/>
  <c r="P3194" i="60"/>
  <c r="L3194" i="60"/>
  <c r="M3196" i="60" l="1"/>
  <c r="I3197" i="60" s="1"/>
  <c r="K3196" i="60"/>
  <c r="J3196" i="60"/>
  <c r="L3195" i="60"/>
  <c r="P3195" i="60"/>
  <c r="P3196" i="60" l="1"/>
  <c r="L3196" i="60"/>
  <c r="K3197" i="60"/>
  <c r="J3197" i="60"/>
  <c r="M3197" i="60"/>
  <c r="I3198" i="60" s="1"/>
  <c r="M3198" i="60" l="1"/>
  <c r="I3199" i="60" s="1"/>
  <c r="K3198" i="60"/>
  <c r="J3198" i="60"/>
  <c r="P3197" i="60"/>
  <c r="L3197" i="60"/>
  <c r="L3198" i="60" l="1"/>
  <c r="P3198" i="60"/>
  <c r="M3199" i="60"/>
  <c r="I3200" i="60" s="1"/>
  <c r="K3199" i="60"/>
  <c r="J3199" i="60"/>
  <c r="K3200" i="60" l="1"/>
  <c r="M3200" i="60"/>
  <c r="I3201" i="60" s="1"/>
  <c r="J3200" i="60"/>
  <c r="P3199" i="60"/>
  <c r="L3199" i="60"/>
  <c r="L3200" i="60" l="1"/>
  <c r="P3200" i="60"/>
  <c r="M3201" i="60"/>
  <c r="I3202" i="60" s="1"/>
  <c r="K3201" i="60"/>
  <c r="J3201" i="60"/>
  <c r="L3201" i="60" l="1"/>
  <c r="P3201" i="60"/>
  <c r="K3202" i="60"/>
  <c r="J3202" i="60"/>
  <c r="M3202" i="60"/>
  <c r="I3203" i="60" s="1"/>
  <c r="K3203" i="60" l="1"/>
  <c r="M3203" i="60"/>
  <c r="I3204" i="60" s="1"/>
  <c r="J3203" i="60"/>
  <c r="L3202" i="60"/>
  <c r="P3202" i="60" l="1"/>
  <c r="P3203" i="60"/>
  <c r="L3203" i="60"/>
  <c r="J3204" i="60"/>
  <c r="M3204" i="60"/>
  <c r="I3205" i="60" s="1"/>
  <c r="K3204" i="60"/>
  <c r="M3205" i="60" l="1"/>
  <c r="I3206" i="60" s="1"/>
  <c r="J3205" i="60"/>
  <c r="K3205" i="60"/>
  <c r="P3204" i="60"/>
  <c r="L3204" i="60"/>
  <c r="L3205" i="60" l="1"/>
  <c r="P3205" i="60"/>
  <c r="K3206" i="60"/>
  <c r="J3206" i="60"/>
  <c r="M3206" i="60"/>
  <c r="I3207" i="60" s="1"/>
  <c r="K3207" i="60" l="1"/>
  <c r="M3207" i="60"/>
  <c r="I3208" i="60" s="1"/>
  <c r="J3207" i="60"/>
  <c r="L3206" i="60"/>
  <c r="P3206" i="60" l="1"/>
  <c r="L3207" i="60"/>
  <c r="P3207" i="60"/>
  <c r="K3208" i="60"/>
  <c r="J3208" i="60"/>
  <c r="M3208" i="60"/>
  <c r="I3209" i="60" s="1"/>
  <c r="M3209" i="60" l="1"/>
  <c r="I3210" i="60" s="1"/>
  <c r="J3209" i="60"/>
  <c r="K3209" i="60"/>
  <c r="L3208" i="60"/>
  <c r="P3208" i="60" l="1"/>
  <c r="P3209" i="60"/>
  <c r="L3209" i="60"/>
  <c r="M3210" i="60"/>
  <c r="I3211" i="60" s="1"/>
  <c r="K3210" i="60"/>
  <c r="J3210" i="60"/>
  <c r="K3211" i="60" l="1"/>
  <c r="J3211" i="60"/>
  <c r="M3211" i="60"/>
  <c r="I3212" i="60" s="1"/>
  <c r="L3210" i="60"/>
  <c r="P3210" i="60"/>
  <c r="M3212" i="60" l="1"/>
  <c r="I3213" i="60" s="1"/>
  <c r="K3212" i="60"/>
  <c r="J3212" i="60"/>
  <c r="P3211" i="60"/>
  <c r="L3211" i="60"/>
  <c r="P3212" i="60" l="1"/>
  <c r="L3212" i="60"/>
  <c r="M3213" i="60"/>
  <c r="I3214" i="60" s="1"/>
  <c r="K3213" i="60"/>
  <c r="J3213" i="60"/>
  <c r="K3214" i="60" l="1"/>
  <c r="M3214" i="60"/>
  <c r="I3215" i="60" s="1"/>
  <c r="J3214" i="60"/>
  <c r="L3213" i="60"/>
  <c r="P3213" i="60"/>
  <c r="P3214" i="60" l="1"/>
  <c r="L3214" i="60"/>
  <c r="M3215" i="60"/>
  <c r="I3216" i="60" s="1"/>
  <c r="J3215" i="60"/>
  <c r="K3215" i="60"/>
  <c r="L3215" i="60" l="1"/>
  <c r="P3215" i="60"/>
  <c r="M3216" i="60"/>
  <c r="I3217" i="60" s="1"/>
  <c r="J3216" i="60"/>
  <c r="K3216" i="60"/>
  <c r="P3216" i="60" l="1"/>
  <c r="L3216" i="60"/>
  <c r="K3217" i="60"/>
  <c r="J3217" i="60"/>
  <c r="M3217" i="60"/>
  <c r="I3218" i="60" s="1"/>
  <c r="P3217" i="60" l="1"/>
  <c r="L3217" i="60"/>
  <c r="K3218" i="60"/>
  <c r="J3218" i="60"/>
  <c r="M3218" i="60"/>
  <c r="I3219" i="60" s="1"/>
  <c r="M3219" i="60" l="1"/>
  <c r="I3220" i="60" s="1"/>
  <c r="J3219" i="60"/>
  <c r="K3219" i="60"/>
  <c r="L3218" i="60"/>
  <c r="P3218" i="60"/>
  <c r="L3219" i="60" l="1"/>
  <c r="P3219" i="60"/>
  <c r="K3220" i="60"/>
  <c r="M3220" i="60"/>
  <c r="I3221" i="60" s="1"/>
  <c r="J3220" i="60"/>
  <c r="P3220" i="60" l="1"/>
  <c r="L3220" i="60"/>
  <c r="K3221" i="60"/>
  <c r="M3221" i="60"/>
  <c r="I3222" i="60" s="1"/>
  <c r="J3221" i="60"/>
  <c r="J3222" i="60" l="1"/>
  <c r="M3222" i="60"/>
  <c r="I3223" i="60" s="1"/>
  <c r="K3222" i="60"/>
  <c r="L3221" i="60"/>
  <c r="P3221" i="60" l="1"/>
  <c r="M3223" i="60"/>
  <c r="I3224" i="60" s="1"/>
  <c r="K3223" i="60"/>
  <c r="J3223" i="60"/>
  <c r="P3222" i="60"/>
  <c r="L3222" i="60"/>
  <c r="M3224" i="60" l="1"/>
  <c r="I3225" i="60" s="1"/>
  <c r="K3224" i="60"/>
  <c r="J3224" i="60"/>
  <c r="P3223" i="60"/>
  <c r="L3223" i="60"/>
  <c r="P3224" i="60" l="1"/>
  <c r="L3224" i="60"/>
  <c r="M3225" i="60"/>
  <c r="I3226" i="60" s="1"/>
  <c r="J3225" i="60"/>
  <c r="K3225" i="60"/>
  <c r="P3225" i="60" l="1"/>
  <c r="L3225" i="60"/>
  <c r="M3226" i="60"/>
  <c r="I3227" i="60" s="1"/>
  <c r="K3226" i="60"/>
  <c r="J3226" i="60"/>
  <c r="J3227" i="60" l="1"/>
  <c r="M3227" i="60"/>
  <c r="I3228" i="60" s="1"/>
  <c r="K3227" i="60"/>
  <c r="P3226" i="60"/>
  <c r="L3226" i="60"/>
  <c r="K3228" i="60" l="1"/>
  <c r="J3228" i="60"/>
  <c r="M3228" i="60"/>
  <c r="I3229" i="60" s="1"/>
  <c r="P3227" i="60"/>
  <c r="L3227" i="60"/>
  <c r="K3229" i="60" l="1"/>
  <c r="J3229" i="60"/>
  <c r="M3229" i="60"/>
  <c r="I3230" i="60" s="1"/>
  <c r="P3228" i="60"/>
  <c r="L3228" i="60"/>
  <c r="M3230" i="60" l="1"/>
  <c r="I3231" i="60" s="1"/>
  <c r="K3230" i="60"/>
  <c r="J3230" i="60"/>
  <c r="P3229" i="60"/>
  <c r="L3229" i="60"/>
  <c r="L3230" i="60" l="1"/>
  <c r="P3230" i="60"/>
  <c r="M3231" i="60"/>
  <c r="I3232" i="60" s="1"/>
  <c r="K3231" i="60"/>
  <c r="J3231" i="60"/>
  <c r="L3231" i="60" l="1"/>
  <c r="P3231" i="60"/>
  <c r="M3232" i="60"/>
  <c r="I3233" i="60" s="1"/>
  <c r="K3232" i="60"/>
  <c r="J3232" i="60"/>
  <c r="L3232" i="60" l="1"/>
  <c r="P3232" i="60"/>
  <c r="M3233" i="60"/>
  <c r="I3234" i="60" s="1"/>
  <c r="K3233" i="60"/>
  <c r="J3233" i="60"/>
  <c r="L3233" i="60" l="1"/>
  <c r="P3233" i="60"/>
  <c r="K3234" i="60"/>
  <c r="M3234" i="60"/>
  <c r="I3235" i="60" s="1"/>
  <c r="J3234" i="60"/>
  <c r="P3234" i="60" l="1"/>
  <c r="L3234" i="60"/>
  <c r="K3235" i="60"/>
  <c r="M3235" i="60"/>
  <c r="I3236" i="60" s="1"/>
  <c r="J3235" i="60"/>
  <c r="L3235" i="60" l="1"/>
  <c r="P3235" i="60"/>
  <c r="J3236" i="60"/>
  <c r="M3236" i="60"/>
  <c r="I3237" i="60" s="1"/>
  <c r="K3236" i="60"/>
  <c r="K3237" i="60" l="1"/>
  <c r="M3237" i="60"/>
  <c r="I3238" i="60" s="1"/>
  <c r="J3237" i="60"/>
  <c r="P3236" i="60"/>
  <c r="L3236" i="60"/>
  <c r="L3237" i="60" l="1"/>
  <c r="P3237" i="60"/>
  <c r="J3238" i="60"/>
  <c r="M3238" i="60"/>
  <c r="I3239" i="60" s="1"/>
  <c r="K3238" i="60"/>
  <c r="J3239" i="60" l="1"/>
  <c r="K3239" i="60"/>
  <c r="M3239" i="60"/>
  <c r="I3240" i="60" s="1"/>
  <c r="P3238" i="60"/>
  <c r="L3238" i="60"/>
  <c r="M3240" i="60" l="1"/>
  <c r="I3241" i="60" s="1"/>
  <c r="K3240" i="60"/>
  <c r="J3240" i="60"/>
  <c r="P3239" i="60"/>
  <c r="L3239" i="60"/>
  <c r="L3240" i="60" l="1"/>
  <c r="P3240" i="60"/>
  <c r="K3241" i="60"/>
  <c r="J3241" i="60"/>
  <c r="M3241" i="60"/>
  <c r="I3242" i="60" s="1"/>
  <c r="L3241" i="60" l="1"/>
  <c r="K3242" i="60"/>
  <c r="M3242" i="60"/>
  <c r="I3243" i="60" s="1"/>
  <c r="J3242" i="60"/>
  <c r="L3242" i="60" l="1"/>
  <c r="M3243" i="60"/>
  <c r="I3244" i="60" s="1"/>
  <c r="K3243" i="60"/>
  <c r="J3243" i="60"/>
  <c r="P3241" i="60"/>
  <c r="J3244" i="60" l="1"/>
  <c r="K3244" i="60"/>
  <c r="M3244" i="60"/>
  <c r="I3245" i="60" s="1"/>
  <c r="P3243" i="60"/>
  <c r="L3243" i="60"/>
  <c r="P3242" i="60"/>
  <c r="M3245" i="60" l="1"/>
  <c r="I3246" i="60" s="1"/>
  <c r="K3245" i="60"/>
  <c r="J3245" i="60"/>
  <c r="P3244" i="60"/>
  <c r="L3244" i="60"/>
  <c r="P3245" i="60" l="1"/>
  <c r="L3245" i="60"/>
  <c r="M3246" i="60"/>
  <c r="I3247" i="60" s="1"/>
  <c r="K3246" i="60"/>
  <c r="J3246" i="60"/>
  <c r="P3246" i="60" l="1"/>
  <c r="L3246" i="60"/>
  <c r="M3247" i="60"/>
  <c r="I3248" i="60" s="1"/>
  <c r="K3247" i="60"/>
  <c r="J3247" i="60"/>
  <c r="M3248" i="60" l="1"/>
  <c r="I3249" i="60" s="1"/>
  <c r="K3248" i="60"/>
  <c r="J3248" i="60"/>
  <c r="L3247" i="60"/>
  <c r="P3247" i="60"/>
  <c r="P3248" i="60" l="1"/>
  <c r="L3248" i="60"/>
  <c r="K3249" i="60"/>
  <c r="M3249" i="60"/>
  <c r="I3250" i="60" s="1"/>
  <c r="J3249" i="60"/>
  <c r="L3249" i="60" l="1"/>
  <c r="P3249" i="60"/>
  <c r="J3250" i="60"/>
  <c r="K3250" i="60"/>
  <c r="M3250" i="60"/>
  <c r="I3251" i="60" s="1"/>
  <c r="K3251" i="60" l="1"/>
  <c r="M3251" i="60"/>
  <c r="I3252" i="60" s="1"/>
  <c r="J3251" i="60"/>
  <c r="L3250" i="60"/>
  <c r="P3250" i="60"/>
  <c r="L3251" i="60" l="1"/>
  <c r="P3251" i="60"/>
  <c r="K3252" i="60"/>
  <c r="J3252" i="60"/>
  <c r="M3252" i="60"/>
  <c r="I3253" i="60" s="1"/>
  <c r="J3253" i="60" l="1"/>
  <c r="M3253" i="60"/>
  <c r="I3254" i="60" s="1"/>
  <c r="K3253" i="60"/>
  <c r="L3252" i="60"/>
  <c r="P3252" i="60"/>
  <c r="M3254" i="60" l="1"/>
  <c r="I3255" i="60" s="1"/>
  <c r="J3254" i="60"/>
  <c r="K3254" i="60"/>
  <c r="L3253" i="60"/>
  <c r="P3253" i="60"/>
  <c r="P3254" i="60" l="1"/>
  <c r="L3254" i="60"/>
  <c r="M3255" i="60"/>
  <c r="I3256" i="60" s="1"/>
  <c r="K3255" i="60"/>
  <c r="J3255" i="60"/>
  <c r="K3256" i="60" l="1"/>
  <c r="M3256" i="60"/>
  <c r="I3257" i="60" s="1"/>
  <c r="J3256" i="60"/>
  <c r="P3255" i="60"/>
  <c r="L3255" i="60"/>
  <c r="P3256" i="60" l="1"/>
  <c r="L3256" i="60"/>
  <c r="J3257" i="60"/>
  <c r="M3257" i="60"/>
  <c r="I3258" i="60" s="1"/>
  <c r="K3257" i="60"/>
  <c r="M3258" i="60" l="1"/>
  <c r="I3259" i="60" s="1"/>
  <c r="K3258" i="60"/>
  <c r="J3258" i="60"/>
  <c r="P3257" i="60"/>
  <c r="L3257" i="60"/>
  <c r="P3258" i="60" l="1"/>
  <c r="L3258" i="60"/>
  <c r="J3259" i="60"/>
  <c r="M3259" i="60"/>
  <c r="I3260" i="60" s="1"/>
  <c r="K3259" i="60"/>
  <c r="J3260" i="60" l="1"/>
  <c r="K3260" i="60"/>
  <c r="M3260" i="60"/>
  <c r="I3261" i="60" s="1"/>
  <c r="P3259" i="60"/>
  <c r="L3259" i="60"/>
  <c r="M3261" i="60" l="1"/>
  <c r="I3262" i="60" s="1"/>
  <c r="J3261" i="60"/>
  <c r="K3261" i="60"/>
  <c r="P3260" i="60"/>
  <c r="L3260" i="60"/>
  <c r="L3261" i="60" l="1"/>
  <c r="P3261" i="60"/>
  <c r="M3262" i="60"/>
  <c r="I3263" i="60" s="1"/>
  <c r="K3262" i="60"/>
  <c r="J3262" i="60"/>
  <c r="K3263" i="60" l="1"/>
  <c r="J3263" i="60"/>
  <c r="M3263" i="60"/>
  <c r="I3264" i="60" s="1"/>
  <c r="L3262" i="60"/>
  <c r="P3262" i="60"/>
  <c r="M3264" i="60" l="1"/>
  <c r="I3265" i="60" s="1"/>
  <c r="K3264" i="60"/>
  <c r="J3264" i="60"/>
  <c r="P3263" i="60"/>
  <c r="L3263" i="60"/>
  <c r="L3264" i="60" l="1"/>
  <c r="P3264" i="60"/>
  <c r="M3265" i="60"/>
  <c r="I3266" i="60" s="1"/>
  <c r="K3265" i="60"/>
  <c r="J3265" i="60"/>
  <c r="K3266" i="60" l="1"/>
  <c r="J3266" i="60"/>
  <c r="M3266" i="60"/>
  <c r="I3267" i="60" s="1"/>
  <c r="P3265" i="60"/>
  <c r="L3265" i="60"/>
  <c r="M3267" i="60" l="1"/>
  <c r="I3268" i="60" s="1"/>
  <c r="K3267" i="60"/>
  <c r="J3267" i="60"/>
  <c r="L3266" i="60"/>
  <c r="P3266" i="60" l="1"/>
  <c r="L3267" i="60"/>
  <c r="P3267" i="60"/>
  <c r="M3268" i="60"/>
  <c r="I3269" i="60" s="1"/>
  <c r="J3268" i="60"/>
  <c r="K3268" i="60"/>
  <c r="P3268" i="60" l="1"/>
  <c r="L3268" i="60"/>
  <c r="K3269" i="60"/>
  <c r="M3269" i="60"/>
  <c r="I3270" i="60" s="1"/>
  <c r="J3269" i="60"/>
  <c r="K3270" i="60" l="1"/>
  <c r="M3270" i="60"/>
  <c r="I3271" i="60" s="1"/>
  <c r="J3270" i="60"/>
  <c r="P3269" i="60"/>
  <c r="L3269" i="60"/>
  <c r="L3270" i="60" l="1"/>
  <c r="J3271" i="60"/>
  <c r="K3271" i="60"/>
  <c r="M3271" i="60"/>
  <c r="I3272" i="60" s="1"/>
  <c r="K3272" i="60" l="1"/>
  <c r="J3272" i="60"/>
  <c r="M3272" i="60"/>
  <c r="I3273" i="60" s="1"/>
  <c r="P3271" i="60"/>
  <c r="L3271" i="60"/>
  <c r="P3270" i="60"/>
  <c r="K3273" i="60" l="1"/>
  <c r="M3273" i="60"/>
  <c r="I3274" i="60" s="1"/>
  <c r="J3273" i="60"/>
  <c r="P3272" i="60"/>
  <c r="L3272" i="60"/>
  <c r="P3273" i="60" l="1"/>
  <c r="L3273" i="60"/>
  <c r="K3274" i="60"/>
  <c r="J3274" i="60"/>
  <c r="M3274" i="60"/>
  <c r="I3275" i="60" s="1"/>
  <c r="M3275" i="60" l="1"/>
  <c r="I3276" i="60" s="1"/>
  <c r="K3275" i="60"/>
  <c r="J3275" i="60"/>
  <c r="L3274" i="60"/>
  <c r="P3274" i="60"/>
  <c r="L3275" i="60" l="1"/>
  <c r="P3275" i="60"/>
  <c r="M3276" i="60"/>
  <c r="I3277" i="60" s="1"/>
  <c r="K3276" i="60"/>
  <c r="J3276" i="60"/>
  <c r="L3276" i="60" l="1"/>
  <c r="P3276" i="60"/>
  <c r="K3277" i="60"/>
  <c r="J3277" i="60"/>
  <c r="M3277" i="60"/>
  <c r="I3278" i="60" s="1"/>
  <c r="M3278" i="60" l="1"/>
  <c r="I3279" i="60" s="1"/>
  <c r="K3278" i="60"/>
  <c r="J3278" i="60"/>
  <c r="P3277" i="60"/>
  <c r="L3277" i="60"/>
  <c r="P3278" i="60" l="1"/>
  <c r="L3278" i="60"/>
  <c r="M3279" i="60"/>
  <c r="I3280" i="60" s="1"/>
  <c r="K3279" i="60"/>
  <c r="J3279" i="60"/>
  <c r="P3279" i="60" l="1"/>
  <c r="L3279" i="60"/>
  <c r="M3280" i="60"/>
  <c r="I3281" i="60" s="1"/>
  <c r="K3280" i="60"/>
  <c r="J3280" i="60"/>
  <c r="J3281" i="60" l="1"/>
  <c r="M3281" i="60"/>
  <c r="I3282" i="60" s="1"/>
  <c r="K3281" i="60"/>
  <c r="P3280" i="60"/>
  <c r="L3280" i="60"/>
  <c r="M3282" i="60" l="1"/>
  <c r="I3283" i="60" s="1"/>
  <c r="K3282" i="60"/>
  <c r="J3282" i="60"/>
  <c r="L3281" i="60"/>
  <c r="P3281" i="60"/>
  <c r="L3282" i="60" l="1"/>
  <c r="P3282" i="60"/>
  <c r="K3283" i="60"/>
  <c r="J3283" i="60"/>
  <c r="M3283" i="60"/>
  <c r="I3284" i="60" s="1"/>
  <c r="K3284" i="60" l="1"/>
  <c r="J3284" i="60"/>
  <c r="M3284" i="60"/>
  <c r="I3285" i="60" s="1"/>
  <c r="L3283" i="60"/>
  <c r="P3283" i="60" l="1"/>
  <c r="J3285" i="60"/>
  <c r="K3285" i="60"/>
  <c r="M3285" i="60"/>
  <c r="I3286" i="60" s="1"/>
  <c r="L3284" i="60"/>
  <c r="P3284" i="60"/>
  <c r="K3286" i="60" l="1"/>
  <c r="M3286" i="60"/>
  <c r="I3287" i="60" s="1"/>
  <c r="J3286" i="60"/>
  <c r="L3285" i="60"/>
  <c r="P3285" i="60"/>
  <c r="P3286" i="60" l="1"/>
  <c r="L3286" i="60"/>
  <c r="M3287" i="60"/>
  <c r="I3288" i="60" s="1"/>
  <c r="K3287" i="60"/>
  <c r="J3287" i="60"/>
  <c r="J3288" i="60" l="1"/>
  <c r="M3288" i="60"/>
  <c r="I3289" i="60" s="1"/>
  <c r="K3288" i="60"/>
  <c r="L3287" i="60"/>
  <c r="P3287" i="60"/>
  <c r="M3289" i="60" l="1"/>
  <c r="I3290" i="60" s="1"/>
  <c r="K3289" i="60"/>
  <c r="J3289" i="60"/>
  <c r="P3288" i="60"/>
  <c r="L3288" i="60"/>
  <c r="P3289" i="60" l="1"/>
  <c r="L3289" i="60"/>
  <c r="K3290" i="60"/>
  <c r="J3290" i="60"/>
  <c r="M3290" i="60"/>
  <c r="I3291" i="60" s="1"/>
  <c r="L3290" i="60" l="1"/>
  <c r="K3291" i="60"/>
  <c r="M3291" i="60"/>
  <c r="I3292" i="60" s="1"/>
  <c r="J3291" i="60"/>
  <c r="P3291" i="60" l="1"/>
  <c r="L3291" i="60"/>
  <c r="J3292" i="60"/>
  <c r="K3292" i="60"/>
  <c r="M3292" i="60"/>
  <c r="I3293" i="60" s="1"/>
  <c r="P3290" i="60"/>
  <c r="J3293" i="60" l="1"/>
  <c r="K3293" i="60"/>
  <c r="M3293" i="60"/>
  <c r="I3294" i="60" s="1"/>
  <c r="P3292" i="60"/>
  <c r="L3292" i="60"/>
  <c r="M3294" i="60" l="1"/>
  <c r="I3295" i="60" s="1"/>
  <c r="J3294" i="60"/>
  <c r="K3294" i="60"/>
  <c r="P3293" i="60"/>
  <c r="L3293" i="60"/>
  <c r="P3294" i="60" l="1"/>
  <c r="L3294" i="60"/>
  <c r="K3295" i="60"/>
  <c r="J3295" i="60"/>
  <c r="M3295" i="60"/>
  <c r="I3296" i="60" s="1"/>
  <c r="M3296" i="60" l="1"/>
  <c r="I3297" i="60" s="1"/>
  <c r="K3296" i="60"/>
  <c r="J3296" i="60"/>
  <c r="P3295" i="60"/>
  <c r="L3295" i="60"/>
  <c r="L3296" i="60" l="1"/>
  <c r="P3296" i="60"/>
  <c r="M3297" i="60"/>
  <c r="I3298" i="60" s="1"/>
  <c r="K3297" i="60"/>
  <c r="J3297" i="60"/>
  <c r="L3297" i="60" l="1"/>
  <c r="K3298" i="60"/>
  <c r="M3298" i="60"/>
  <c r="I3299" i="60" s="1"/>
  <c r="J3298" i="60"/>
  <c r="L3298" i="60" l="1"/>
  <c r="P3298" i="60"/>
  <c r="M3299" i="60"/>
  <c r="I3300" i="60" s="1"/>
  <c r="K3299" i="60"/>
  <c r="J3299" i="60"/>
  <c r="P3297" i="60"/>
  <c r="K3300" i="60" l="1"/>
  <c r="M3300" i="60"/>
  <c r="I3301" i="60" s="1"/>
  <c r="J3300" i="60"/>
  <c r="L3299" i="60"/>
  <c r="P3299" i="60"/>
  <c r="P3300" i="60" l="1"/>
  <c r="L3300" i="60"/>
  <c r="K3301" i="60"/>
  <c r="J3301" i="60"/>
  <c r="M3301" i="60"/>
  <c r="I3302" i="60" s="1"/>
  <c r="L3301" i="60" l="1"/>
  <c r="J3302" i="60"/>
  <c r="M3302" i="60"/>
  <c r="I3303" i="60" s="1"/>
  <c r="K3302" i="60"/>
  <c r="M3303" i="60" l="1"/>
  <c r="I3304" i="60" s="1"/>
  <c r="J3303" i="60"/>
  <c r="K3303" i="60"/>
  <c r="P3301" i="60"/>
  <c r="P3302" i="60"/>
  <c r="L3302" i="60"/>
  <c r="P3303" i="60" l="1"/>
  <c r="L3303" i="60"/>
  <c r="J3304" i="60"/>
  <c r="M3304" i="60"/>
  <c r="I3305" i="60" s="1"/>
  <c r="K3304" i="60"/>
  <c r="K3305" i="60" l="1"/>
  <c r="J3305" i="60"/>
  <c r="M3305" i="60"/>
  <c r="I3306" i="60" s="1"/>
  <c r="P3304" i="60"/>
  <c r="L3304" i="60"/>
  <c r="K3306" i="60" l="1"/>
  <c r="M3306" i="60"/>
  <c r="I3307" i="60" s="1"/>
  <c r="J3306" i="60"/>
  <c r="P3305" i="60"/>
  <c r="L3305" i="60"/>
  <c r="P3306" i="60" l="1"/>
  <c r="L3306" i="60"/>
  <c r="K3307" i="60"/>
  <c r="J3307" i="60"/>
  <c r="M3307" i="60"/>
  <c r="I3308" i="60" s="1"/>
  <c r="J3308" i="60" l="1"/>
  <c r="M3308" i="60"/>
  <c r="I3309" i="60" s="1"/>
  <c r="K3308" i="60"/>
  <c r="L3307" i="60"/>
  <c r="P3307" i="60"/>
  <c r="M3309" i="60" l="1"/>
  <c r="I3310" i="60" s="1"/>
  <c r="K3309" i="60"/>
  <c r="J3309" i="60"/>
  <c r="L3308" i="60"/>
  <c r="P3308" i="60"/>
  <c r="P3309" i="60" l="1"/>
  <c r="L3309" i="60"/>
  <c r="M3310" i="60"/>
  <c r="I3311" i="60" s="1"/>
  <c r="K3310" i="60"/>
  <c r="J3310" i="60"/>
  <c r="M3311" i="60" l="1"/>
  <c r="I3312" i="60" s="1"/>
  <c r="K3311" i="60"/>
  <c r="J3311" i="60"/>
  <c r="P3310" i="60"/>
  <c r="L3310" i="60"/>
  <c r="P3311" i="60" l="1"/>
  <c r="L3311" i="60"/>
  <c r="K3312" i="60"/>
  <c r="M3312" i="60"/>
  <c r="I3313" i="60" s="1"/>
  <c r="J3312" i="60"/>
  <c r="P3312" i="60" l="1"/>
  <c r="L3312" i="60"/>
  <c r="M3313" i="60"/>
  <c r="I3314" i="60" s="1"/>
  <c r="K3313" i="60"/>
  <c r="J3313" i="60"/>
  <c r="L3313" i="60" l="1"/>
  <c r="P3313" i="60"/>
  <c r="M3314" i="60"/>
  <c r="I3315" i="60" s="1"/>
  <c r="K3314" i="60"/>
  <c r="J3314" i="60"/>
  <c r="K3315" i="60" l="1"/>
  <c r="M3315" i="60"/>
  <c r="I3316" i="60" s="1"/>
  <c r="J3315" i="60"/>
  <c r="P3314" i="60"/>
  <c r="L3314" i="60"/>
  <c r="P3315" i="60" l="1"/>
  <c r="L3315" i="60"/>
  <c r="J3316" i="60"/>
  <c r="M3316" i="60"/>
  <c r="I3317" i="60" s="1"/>
  <c r="K3316" i="60"/>
  <c r="M3317" i="60" l="1"/>
  <c r="I3318" i="60" s="1"/>
  <c r="J3317" i="60"/>
  <c r="K3317" i="60"/>
  <c r="L3316" i="60"/>
  <c r="P3316" i="60"/>
  <c r="L3317" i="60" l="1"/>
  <c r="P3317" i="60"/>
  <c r="K3318" i="60"/>
  <c r="J3318" i="60"/>
  <c r="M3318" i="60"/>
  <c r="I3319" i="60" s="1"/>
  <c r="L3318" i="60" l="1"/>
  <c r="P3318" i="60"/>
  <c r="K3319" i="60"/>
  <c r="M3319" i="60"/>
  <c r="I3320" i="60" s="1"/>
  <c r="J3319" i="60"/>
  <c r="L3319" i="60" l="1"/>
  <c r="P3319" i="60"/>
  <c r="J3320" i="60"/>
  <c r="M3320" i="60"/>
  <c r="I3321" i="60" s="1"/>
  <c r="K3320" i="60"/>
  <c r="L3320" i="60" l="1"/>
  <c r="P3320" i="60"/>
  <c r="J3321" i="60"/>
  <c r="M3321" i="60"/>
  <c r="I3322" i="60" s="1"/>
  <c r="K3321" i="60"/>
  <c r="P3321" i="60" l="1"/>
  <c r="L3321" i="60"/>
  <c r="M3322" i="60"/>
  <c r="I3323" i="60" s="1"/>
  <c r="K3322" i="60"/>
  <c r="J3322" i="60"/>
  <c r="J3323" i="60" l="1"/>
  <c r="M3323" i="60"/>
  <c r="I3324" i="60" s="1"/>
  <c r="K3323" i="60"/>
  <c r="P3322" i="60"/>
  <c r="L3322" i="60"/>
  <c r="M3324" i="60" l="1"/>
  <c r="I3325" i="60" s="1"/>
  <c r="J3324" i="60"/>
  <c r="K3324" i="60"/>
  <c r="P3323" i="60"/>
  <c r="L3323" i="60"/>
  <c r="P3324" i="60" l="1"/>
  <c r="L3324" i="60"/>
  <c r="K3325" i="60"/>
  <c r="J3325" i="60"/>
  <c r="M3325" i="60"/>
  <c r="I3326" i="60" s="1"/>
  <c r="K3326" i="60" l="1"/>
  <c r="J3326" i="60"/>
  <c r="M3326" i="60"/>
  <c r="I3327" i="60" s="1"/>
  <c r="L3325" i="60"/>
  <c r="P3325" i="60"/>
  <c r="J3327" i="60" l="1"/>
  <c r="M3327" i="60"/>
  <c r="I3328" i="60" s="1"/>
  <c r="K3327" i="60"/>
  <c r="P3326" i="60"/>
  <c r="L3326" i="60"/>
  <c r="M3328" i="60" l="1"/>
  <c r="I3329" i="60" s="1"/>
  <c r="K3328" i="60"/>
  <c r="J3328" i="60"/>
  <c r="P3327" i="60"/>
  <c r="L3327" i="60"/>
  <c r="P3328" i="60" l="1"/>
  <c r="L3328" i="60"/>
  <c r="M3329" i="60"/>
  <c r="I3330" i="60" s="1"/>
  <c r="K3329" i="60"/>
  <c r="J3329" i="60"/>
  <c r="M3330" i="60" l="1"/>
  <c r="I3331" i="60" s="1"/>
  <c r="K3330" i="60"/>
  <c r="J3330" i="60"/>
  <c r="P3329" i="60"/>
  <c r="L3329" i="60"/>
  <c r="L3330" i="60" l="1"/>
  <c r="P3330" i="60"/>
  <c r="M3331" i="60"/>
  <c r="I3332" i="60" s="1"/>
  <c r="K3331" i="60"/>
  <c r="J3331" i="60"/>
  <c r="K3332" i="60" l="1"/>
  <c r="J3332" i="60"/>
  <c r="M3332" i="60"/>
  <c r="I3333" i="60" s="1"/>
  <c r="L3331" i="60"/>
  <c r="P3331" i="60"/>
  <c r="K3333" i="60" l="1"/>
  <c r="M3333" i="60"/>
  <c r="I3334" i="60" s="1"/>
  <c r="J3333" i="60"/>
  <c r="P3332" i="60"/>
  <c r="L3332" i="60"/>
  <c r="L3333" i="60" l="1"/>
  <c r="P3333" i="60"/>
  <c r="J3334" i="60"/>
  <c r="M3334" i="60"/>
  <c r="I3335" i="60" s="1"/>
  <c r="K3334" i="60"/>
  <c r="P3334" i="60" l="1"/>
  <c r="L3334" i="60"/>
  <c r="K3335" i="60"/>
  <c r="M3335" i="60"/>
  <c r="I3336" i="60" s="1"/>
  <c r="J3335" i="60"/>
  <c r="P3335" i="60" l="1"/>
  <c r="L3335" i="60"/>
  <c r="M3336" i="60"/>
  <c r="I3337" i="60" s="1"/>
  <c r="K3336" i="60"/>
  <c r="J3336" i="60"/>
  <c r="L3336" i="60" l="1"/>
  <c r="P3336" i="60"/>
  <c r="J3337" i="60"/>
  <c r="M3337" i="60"/>
  <c r="I3338" i="60" s="1"/>
  <c r="K3337" i="60"/>
  <c r="P3337" i="60" l="1"/>
  <c r="L3337" i="60"/>
  <c r="M3338" i="60"/>
  <c r="I3339" i="60" s="1"/>
  <c r="J3338" i="60"/>
  <c r="K3338" i="60"/>
  <c r="P3338" i="60" l="1"/>
  <c r="L3338" i="60"/>
  <c r="K3339" i="60"/>
  <c r="M3339" i="60"/>
  <c r="I3340" i="60" s="1"/>
  <c r="J3339" i="60"/>
  <c r="L3339" i="60" l="1"/>
  <c r="K3340" i="60"/>
  <c r="J3340" i="60"/>
  <c r="M3340" i="60"/>
  <c r="I3341" i="60" s="1"/>
  <c r="J3341" i="60" l="1"/>
  <c r="M3341" i="60"/>
  <c r="I3342" i="60" s="1"/>
  <c r="K3341" i="60"/>
  <c r="L3340" i="60"/>
  <c r="P3340" i="60"/>
  <c r="P3339" i="60"/>
  <c r="M3342" i="60" l="1"/>
  <c r="I3343" i="60" s="1"/>
  <c r="K3342" i="60"/>
  <c r="J3342" i="60"/>
  <c r="P3341" i="60"/>
  <c r="L3341" i="60"/>
  <c r="L3342" i="60" l="1"/>
  <c r="P3342" i="60"/>
  <c r="M3343" i="60"/>
  <c r="I3344" i="60" s="1"/>
  <c r="J3343" i="60"/>
  <c r="K3343" i="60"/>
  <c r="P3343" i="60" l="1"/>
  <c r="L3343" i="60"/>
  <c r="M3344" i="60"/>
  <c r="I3345" i="60" s="1"/>
  <c r="K3344" i="60"/>
  <c r="J3344" i="60"/>
  <c r="M3345" i="60" l="1"/>
  <c r="I3346" i="60" s="1"/>
  <c r="K3345" i="60"/>
  <c r="J3345" i="60"/>
  <c r="P3344" i="60"/>
  <c r="L3344" i="60"/>
  <c r="L3345" i="60" l="1"/>
  <c r="P3345" i="60"/>
  <c r="M3346" i="60"/>
  <c r="I3347" i="60" s="1"/>
  <c r="K3346" i="60"/>
  <c r="J3346" i="60"/>
  <c r="P3346" i="60" l="1"/>
  <c r="L3346" i="60"/>
  <c r="K3347" i="60"/>
  <c r="M3347" i="60"/>
  <c r="I3348" i="60" s="1"/>
  <c r="J3347" i="60"/>
  <c r="L3347" i="60" l="1"/>
  <c r="P3347" i="60"/>
  <c r="K3348" i="60"/>
  <c r="J3348" i="60"/>
  <c r="M3348" i="60"/>
  <c r="I3349" i="60" s="1"/>
  <c r="L3348" i="60" l="1"/>
  <c r="P3348" i="60"/>
  <c r="K3349" i="60"/>
  <c r="J3349" i="60"/>
  <c r="M3349" i="60"/>
  <c r="I3350" i="60" s="1"/>
  <c r="K3350" i="60" l="1"/>
  <c r="J3350" i="60"/>
  <c r="M3350" i="60"/>
  <c r="I3351" i="60" s="1"/>
  <c r="P3349" i="60"/>
  <c r="L3349" i="60"/>
  <c r="J3351" i="60" l="1"/>
  <c r="K3351" i="60"/>
  <c r="M3351" i="60"/>
  <c r="I3352" i="60" s="1"/>
  <c r="L3350" i="60"/>
  <c r="P3350" i="60"/>
  <c r="M3352" i="60" l="1"/>
  <c r="I3353" i="60" s="1"/>
  <c r="J3352" i="60"/>
  <c r="K3352" i="60"/>
  <c r="L3351" i="60"/>
  <c r="P3351" i="60"/>
  <c r="L3352" i="60" l="1"/>
  <c r="P3352" i="60"/>
  <c r="M3353" i="60"/>
  <c r="I3354" i="60" s="1"/>
  <c r="K3353" i="60"/>
  <c r="J3353" i="60"/>
  <c r="K3354" i="60" l="1"/>
  <c r="M3354" i="60"/>
  <c r="I3355" i="60" s="1"/>
  <c r="J3354" i="60"/>
  <c r="L3353" i="60"/>
  <c r="P3353" i="60"/>
  <c r="P3354" i="60" l="1"/>
  <c r="L3354" i="60"/>
  <c r="M3355" i="60"/>
  <c r="I3356" i="60" s="1"/>
  <c r="K3355" i="60"/>
  <c r="J3355" i="60"/>
  <c r="P3355" i="60" l="1"/>
  <c r="L3355" i="60"/>
  <c r="M3356" i="60"/>
  <c r="I3357" i="60" s="1"/>
  <c r="K3356" i="60"/>
  <c r="J3356" i="60"/>
  <c r="M3357" i="60" l="1"/>
  <c r="I3358" i="60" s="1"/>
  <c r="J3357" i="60"/>
  <c r="K3357" i="60"/>
  <c r="P3356" i="60"/>
  <c r="L3356" i="60"/>
  <c r="P3357" i="60" l="1"/>
  <c r="L3357" i="60"/>
  <c r="K3358" i="60"/>
  <c r="M3358" i="60"/>
  <c r="I3359" i="60" s="1"/>
  <c r="J3358" i="60"/>
  <c r="P3358" i="60" l="1"/>
  <c r="L3358" i="60"/>
  <c r="M3359" i="60"/>
  <c r="I3360" i="60" s="1"/>
  <c r="K3359" i="60"/>
  <c r="J3359" i="60"/>
  <c r="M3360" i="60" l="1"/>
  <c r="I3361" i="60" s="1"/>
  <c r="J3360" i="60"/>
  <c r="K3360" i="60"/>
  <c r="P3359" i="60"/>
  <c r="L3359" i="60"/>
  <c r="P3360" i="60" l="1"/>
  <c r="L3360" i="60"/>
  <c r="K3361" i="60"/>
  <c r="J3361" i="60"/>
  <c r="M3361" i="60"/>
  <c r="I3362" i="60" s="1"/>
  <c r="K3362" i="60" l="1"/>
  <c r="J3362" i="60"/>
  <c r="M3362" i="60"/>
  <c r="I3363" i="60" s="1"/>
  <c r="L3361" i="60"/>
  <c r="M3363" i="60" l="1"/>
  <c r="I3364" i="60" s="1"/>
  <c r="K3363" i="60"/>
  <c r="J3363" i="60"/>
  <c r="P3361" i="60"/>
  <c r="L3362" i="60"/>
  <c r="L3363" i="60" l="1"/>
  <c r="P3363" i="60"/>
  <c r="P3362" i="60"/>
  <c r="K3364" i="60"/>
  <c r="M3364" i="60"/>
  <c r="I3365" i="60" s="1"/>
  <c r="J3364" i="60"/>
  <c r="L3364" i="60" l="1"/>
  <c r="P3364" i="60"/>
  <c r="M3365" i="60"/>
  <c r="I3366" i="60" s="1"/>
  <c r="K3365" i="60"/>
  <c r="J3365" i="60"/>
  <c r="L3365" i="60" l="1"/>
  <c r="P3365" i="60"/>
  <c r="M3366" i="60"/>
  <c r="I3367" i="60" s="1"/>
  <c r="J3366" i="60"/>
  <c r="K3366" i="60"/>
  <c r="P3366" i="60" l="1"/>
  <c r="L3366" i="60"/>
  <c r="K3367" i="60"/>
  <c r="M3367" i="60"/>
  <c r="I3368" i="60" s="1"/>
  <c r="J3367" i="60"/>
  <c r="P3367" i="60" l="1"/>
  <c r="L3367" i="60"/>
  <c r="K3368" i="60"/>
  <c r="M3368" i="60"/>
  <c r="I3369" i="60" s="1"/>
  <c r="J3368" i="60"/>
  <c r="J3369" i="60" l="1"/>
  <c r="M3369" i="60"/>
  <c r="I3370" i="60" s="1"/>
  <c r="K3369" i="60"/>
  <c r="L3368" i="60"/>
  <c r="P3368" i="60" l="1"/>
  <c r="J3370" i="60"/>
  <c r="M3370" i="60"/>
  <c r="I3371" i="60" s="1"/>
  <c r="K3370" i="60"/>
  <c r="P3369" i="60"/>
  <c r="L3369" i="60"/>
  <c r="P3370" i="60" l="1"/>
  <c r="L3370" i="60"/>
  <c r="J3371" i="60"/>
  <c r="M3371" i="60"/>
  <c r="I3372" i="60" s="1"/>
  <c r="K3371" i="60"/>
  <c r="L3371" i="60" l="1"/>
  <c r="P3371" i="60"/>
  <c r="K3372" i="60"/>
  <c r="J3372" i="60"/>
  <c r="M3372" i="60"/>
  <c r="I3373" i="60" s="1"/>
  <c r="M3373" i="60" l="1"/>
  <c r="I3374" i="60" s="1"/>
  <c r="K3373" i="60"/>
  <c r="J3373" i="60"/>
  <c r="L3372" i="60"/>
  <c r="P3372" i="60"/>
  <c r="P3373" i="60" l="1"/>
  <c r="L3373" i="60"/>
  <c r="K3374" i="60"/>
  <c r="M3374" i="60"/>
  <c r="I3375" i="60" s="1"/>
  <c r="J3374" i="60"/>
  <c r="L3374" i="60" l="1"/>
  <c r="P3374" i="60"/>
  <c r="K3375" i="60"/>
  <c r="M3375" i="60"/>
  <c r="I3376" i="60" s="1"/>
  <c r="J3375" i="60"/>
  <c r="M3376" i="60" l="1"/>
  <c r="I3377" i="60" s="1"/>
  <c r="K3376" i="60"/>
  <c r="J3376" i="60"/>
  <c r="P3375" i="60"/>
  <c r="L3375" i="60"/>
  <c r="P3376" i="60" l="1"/>
  <c r="L3376" i="60"/>
  <c r="M3377" i="60"/>
  <c r="I3378" i="60" s="1"/>
  <c r="K3377" i="60"/>
  <c r="J3377" i="60"/>
  <c r="M3378" i="60" l="1"/>
  <c r="I3379" i="60" s="1"/>
  <c r="K3378" i="60"/>
  <c r="J3378" i="60"/>
  <c r="P3377" i="60"/>
  <c r="L3377" i="60"/>
  <c r="P3378" i="60" l="1"/>
  <c r="L3378" i="60"/>
  <c r="M3379" i="60"/>
  <c r="I3380" i="60" s="1"/>
  <c r="J3379" i="60"/>
  <c r="K3379" i="60"/>
  <c r="L3379" i="60" l="1"/>
  <c r="P3379" i="60"/>
  <c r="M3380" i="60"/>
  <c r="I3381" i="60" s="1"/>
  <c r="K3380" i="60"/>
  <c r="J3380" i="60"/>
  <c r="K3381" i="60" l="1"/>
  <c r="J3381" i="60"/>
  <c r="M3381" i="60"/>
  <c r="I3382" i="60" s="1"/>
  <c r="L3380" i="60"/>
  <c r="P3380" i="60"/>
  <c r="K3382" i="60" l="1"/>
  <c r="M3382" i="60"/>
  <c r="I3383" i="60" s="1"/>
  <c r="J3382" i="60"/>
  <c r="P3381" i="60"/>
  <c r="L3381" i="60"/>
  <c r="L3382" i="60" l="1"/>
  <c r="P3382" i="60"/>
  <c r="J3383" i="60"/>
  <c r="K3383" i="60"/>
  <c r="M3383" i="60"/>
  <c r="I3384" i="60" s="1"/>
  <c r="K3384" i="60" l="1"/>
  <c r="J3384" i="60"/>
  <c r="M3384" i="60"/>
  <c r="I3385" i="60" s="1"/>
  <c r="P3383" i="60"/>
  <c r="L3383" i="60"/>
  <c r="K3385" i="60" l="1"/>
  <c r="J3385" i="60"/>
  <c r="M3385" i="60"/>
  <c r="I3386" i="60" s="1"/>
  <c r="L3384" i="60"/>
  <c r="P3384" i="60"/>
  <c r="J3386" i="60" l="1"/>
  <c r="M3386" i="60"/>
  <c r="I3387" i="60" s="1"/>
  <c r="K3386" i="60"/>
  <c r="L3385" i="60"/>
  <c r="P3385" i="60"/>
  <c r="M3387" i="60" l="1"/>
  <c r="I3388" i="60" s="1"/>
  <c r="K3387" i="60"/>
  <c r="J3387" i="60"/>
  <c r="L3386" i="60"/>
  <c r="P3386" i="60"/>
  <c r="P3387" i="60" l="1"/>
  <c r="L3387" i="60"/>
  <c r="M3388" i="60"/>
  <c r="I3389" i="60" s="1"/>
  <c r="K3388" i="60"/>
  <c r="J3388" i="60"/>
  <c r="P3388" i="60" l="1"/>
  <c r="L3388" i="60"/>
  <c r="K3389" i="60"/>
  <c r="J3389" i="60"/>
  <c r="M3389" i="60"/>
  <c r="I3390" i="60" s="1"/>
  <c r="M3390" i="60" l="1"/>
  <c r="I3391" i="60" s="1"/>
  <c r="K3390" i="60"/>
  <c r="J3390" i="60"/>
  <c r="P3389" i="60"/>
  <c r="L3389" i="60"/>
  <c r="P3390" i="60" l="1"/>
  <c r="L3390" i="60"/>
  <c r="M3391" i="60"/>
  <c r="I3392" i="60" s="1"/>
  <c r="J3391" i="60"/>
  <c r="K3391" i="60"/>
  <c r="P3391" i="60" l="1"/>
  <c r="L3391" i="60"/>
  <c r="M3392" i="60"/>
  <c r="I3393" i="60" s="1"/>
  <c r="K3392" i="60"/>
  <c r="J3392" i="60"/>
  <c r="J3393" i="60" l="1"/>
  <c r="K3393" i="60"/>
  <c r="M3393" i="60"/>
  <c r="I3394" i="60" s="1"/>
  <c r="P3392" i="60"/>
  <c r="L3392" i="60"/>
  <c r="M3394" i="60" l="1"/>
  <c r="I3395" i="60" s="1"/>
  <c r="J3394" i="60"/>
  <c r="K3394" i="60"/>
  <c r="P3393" i="60"/>
  <c r="L3393" i="60"/>
  <c r="L3394" i="60" l="1"/>
  <c r="P3394" i="60"/>
  <c r="M3395" i="60"/>
  <c r="I3396" i="60" s="1"/>
  <c r="K3395" i="60"/>
  <c r="J3395" i="60"/>
  <c r="K3396" i="60" l="1"/>
  <c r="M3396" i="60"/>
  <c r="I3397" i="60" s="1"/>
  <c r="J3396" i="60"/>
  <c r="P3395" i="60"/>
  <c r="L3395" i="60"/>
  <c r="L3396" i="60" l="1"/>
  <c r="P3396" i="60"/>
  <c r="M3397" i="60"/>
  <c r="I3398" i="60" s="1"/>
  <c r="K3397" i="60"/>
  <c r="J3397" i="60"/>
  <c r="K3398" i="60" l="1"/>
  <c r="M3398" i="60"/>
  <c r="I3399" i="60" s="1"/>
  <c r="J3398" i="60"/>
  <c r="L3397" i="60"/>
  <c r="P3397" i="60"/>
  <c r="P3398" i="60" l="1"/>
  <c r="L3398" i="60"/>
  <c r="K3399" i="60"/>
  <c r="M3399" i="60"/>
  <c r="I3400" i="60" s="1"/>
  <c r="J3399" i="60"/>
  <c r="J3400" i="60" l="1"/>
  <c r="M3400" i="60"/>
  <c r="I3401" i="60" s="1"/>
  <c r="K3400" i="60"/>
  <c r="L3399" i="60"/>
  <c r="P3399" i="60" l="1"/>
  <c r="M3401" i="60"/>
  <c r="I3402" i="60" s="1"/>
  <c r="J3401" i="60"/>
  <c r="K3401" i="60"/>
  <c r="P3400" i="60"/>
  <c r="L3400" i="60"/>
  <c r="P3401" i="60" l="1"/>
  <c r="L3401" i="60"/>
  <c r="K3402" i="60"/>
  <c r="J3402" i="60"/>
  <c r="M3402" i="60"/>
  <c r="I3403" i="60" s="1"/>
  <c r="K3403" i="60" l="1"/>
  <c r="J3403" i="60"/>
  <c r="M3403" i="60"/>
  <c r="I3404" i="60" s="1"/>
  <c r="L3402" i="60"/>
  <c r="P3402" i="60" l="1"/>
  <c r="J3404" i="60"/>
  <c r="M3404" i="60"/>
  <c r="I3405" i="60" s="1"/>
  <c r="K3404" i="60"/>
  <c r="L3403" i="60"/>
  <c r="P3403" i="60" l="1"/>
  <c r="K3405" i="60"/>
  <c r="J3405" i="60"/>
  <c r="M3405" i="60"/>
  <c r="I3406" i="60" s="1"/>
  <c r="L3404" i="60"/>
  <c r="P3404" i="60"/>
  <c r="P3405" i="60" l="1"/>
  <c r="L3405" i="60"/>
  <c r="K3406" i="60"/>
  <c r="J3406" i="60"/>
  <c r="M3406" i="60"/>
  <c r="I3407" i="60" s="1"/>
  <c r="K3407" i="60" l="1"/>
  <c r="J3407" i="60"/>
  <c r="M3407" i="60"/>
  <c r="I3408" i="60" s="1"/>
  <c r="L3406" i="60"/>
  <c r="P3406" i="60"/>
  <c r="M3408" i="60" l="1"/>
  <c r="I3409" i="60" s="1"/>
  <c r="K3408" i="60"/>
  <c r="J3408" i="60"/>
  <c r="P3407" i="60"/>
  <c r="L3407" i="60"/>
  <c r="L3408" i="60" l="1"/>
  <c r="P3408" i="60"/>
  <c r="M3409" i="60"/>
  <c r="I3410" i="60" s="1"/>
  <c r="K3409" i="60"/>
  <c r="J3409" i="60"/>
  <c r="K3410" i="60" l="1"/>
  <c r="M3410" i="60"/>
  <c r="I3411" i="60" s="1"/>
  <c r="J3410" i="60"/>
  <c r="P3409" i="60"/>
  <c r="L3409" i="60"/>
  <c r="P3410" i="60" l="1"/>
  <c r="L3410" i="60"/>
  <c r="J3411" i="60"/>
  <c r="M3411" i="60"/>
  <c r="I3412" i="60" s="1"/>
  <c r="K3411" i="60"/>
  <c r="M3412" i="60" l="1"/>
  <c r="I3413" i="60" s="1"/>
  <c r="J3412" i="60"/>
  <c r="K3412" i="60"/>
  <c r="L3411" i="60"/>
  <c r="P3411" i="60"/>
  <c r="P3412" i="60" l="1"/>
  <c r="L3412" i="60"/>
  <c r="K3413" i="60"/>
  <c r="M3413" i="60"/>
  <c r="I3414" i="60" s="1"/>
  <c r="J3413" i="60"/>
  <c r="M3414" i="60" l="1"/>
  <c r="I3415" i="60" s="1"/>
  <c r="K3414" i="60"/>
  <c r="J3414" i="60"/>
  <c r="L3413" i="60"/>
  <c r="L3414" i="60" l="1"/>
  <c r="P3414" i="60"/>
  <c r="P3413" i="60"/>
  <c r="M3415" i="60"/>
  <c r="I3416" i="60" s="1"/>
  <c r="J3415" i="60"/>
  <c r="K3415" i="60"/>
  <c r="K3416" i="60" l="1"/>
  <c r="J3416" i="60"/>
  <c r="M3416" i="60"/>
  <c r="I3417" i="60" s="1"/>
  <c r="P3415" i="60"/>
  <c r="L3415" i="60"/>
  <c r="K3417" i="60" l="1"/>
  <c r="J3417" i="60"/>
  <c r="M3417" i="60"/>
  <c r="I3418" i="60" s="1"/>
  <c r="P3416" i="60"/>
  <c r="L3416" i="60"/>
  <c r="J3418" i="60" l="1"/>
  <c r="K3418" i="60"/>
  <c r="M3418" i="60"/>
  <c r="I3419" i="60" s="1"/>
  <c r="L3417" i="60"/>
  <c r="P3417" i="60"/>
  <c r="M3419" i="60" l="1"/>
  <c r="I3420" i="60" s="1"/>
  <c r="K3419" i="60"/>
  <c r="J3419" i="60"/>
  <c r="L3418" i="60"/>
  <c r="P3418" i="60"/>
  <c r="L3419" i="60" l="1"/>
  <c r="P3419" i="60"/>
  <c r="M3420" i="60"/>
  <c r="I3421" i="60" s="1"/>
  <c r="K3420" i="60"/>
  <c r="J3420" i="60"/>
  <c r="M3421" i="60" l="1"/>
  <c r="I3422" i="60" s="1"/>
  <c r="K3421" i="60"/>
  <c r="J3421" i="60"/>
  <c r="L3420" i="60"/>
  <c r="P3420" i="60"/>
  <c r="P3421" i="60" l="1"/>
  <c r="L3421" i="60"/>
  <c r="M3422" i="60"/>
  <c r="I3423" i="60" s="1"/>
  <c r="K3422" i="60"/>
  <c r="J3422" i="60"/>
  <c r="M3423" i="60" l="1"/>
  <c r="I3424" i="60" s="1"/>
  <c r="K3423" i="60"/>
  <c r="J3423" i="60"/>
  <c r="P3422" i="60"/>
  <c r="L3422" i="60"/>
  <c r="P3423" i="60" l="1"/>
  <c r="L3423" i="60"/>
  <c r="K3424" i="60"/>
  <c r="M3424" i="60"/>
  <c r="I3425" i="60" s="1"/>
  <c r="J3424" i="60"/>
  <c r="L3424" i="60" l="1"/>
  <c r="M3425" i="60"/>
  <c r="I3426" i="60" s="1"/>
  <c r="K3425" i="60"/>
  <c r="J3425" i="60"/>
  <c r="M3426" i="60" l="1"/>
  <c r="I3427" i="60" s="1"/>
  <c r="J3426" i="60"/>
  <c r="K3426" i="60"/>
  <c r="P3425" i="60"/>
  <c r="L3425" i="60"/>
  <c r="P3424" i="60"/>
  <c r="P3426" i="60" l="1"/>
  <c r="L3426" i="60"/>
  <c r="M3427" i="60"/>
  <c r="I3428" i="60" s="1"/>
  <c r="J3427" i="60"/>
  <c r="K3427" i="60"/>
  <c r="L3427" i="60" l="1"/>
  <c r="P3427" i="60"/>
  <c r="K3428" i="60"/>
  <c r="J3428" i="60"/>
  <c r="M3428" i="60"/>
  <c r="I3429" i="60" s="1"/>
  <c r="M3429" i="60" l="1"/>
  <c r="I3430" i="60" s="1"/>
  <c r="K3429" i="60"/>
  <c r="J3429" i="60"/>
  <c r="L3428" i="60"/>
  <c r="P3428" i="60" l="1"/>
  <c r="L3429" i="60"/>
  <c r="P3429" i="60"/>
  <c r="K3430" i="60"/>
  <c r="M3430" i="60"/>
  <c r="I3431" i="60" s="1"/>
  <c r="J3430" i="60"/>
  <c r="L3430" i="60" l="1"/>
  <c r="P3430" i="60"/>
  <c r="K3431" i="60"/>
  <c r="M3431" i="60"/>
  <c r="I3432" i="60" s="1"/>
  <c r="J3431" i="60"/>
  <c r="L3431" i="60" l="1"/>
  <c r="P3431" i="60"/>
  <c r="J3432" i="60"/>
  <c r="M3432" i="60"/>
  <c r="I3433" i="60" s="1"/>
  <c r="K3432" i="60"/>
  <c r="P3432" i="60" l="1"/>
  <c r="L3432" i="60"/>
  <c r="K3433" i="60"/>
  <c r="J3433" i="60"/>
  <c r="M3433" i="60"/>
  <c r="I3434" i="60" s="1"/>
  <c r="L3433" i="60" l="1"/>
  <c r="M3434" i="60"/>
  <c r="I3435" i="60" s="1"/>
  <c r="J3434" i="60"/>
  <c r="K3434" i="60"/>
  <c r="P3434" i="60" l="1"/>
  <c r="L3434" i="60"/>
  <c r="J3435" i="60"/>
  <c r="K3435" i="60"/>
  <c r="M3435" i="60"/>
  <c r="I3436" i="60" s="1"/>
  <c r="P3433" i="60"/>
  <c r="L3435" i="60" l="1"/>
  <c r="P3435" i="60"/>
  <c r="M3436" i="60"/>
  <c r="I3437" i="60" s="1"/>
  <c r="K3436" i="60"/>
  <c r="J3436" i="60"/>
  <c r="J3437" i="60" l="1"/>
  <c r="M3437" i="60"/>
  <c r="I3438" i="60" s="1"/>
  <c r="K3437" i="60"/>
  <c r="P3436" i="60"/>
  <c r="L3436" i="60"/>
  <c r="K3438" i="60" l="1"/>
  <c r="J3438" i="60"/>
  <c r="M3438" i="60"/>
  <c r="I3439" i="60" s="1"/>
  <c r="P3437" i="60"/>
  <c r="L3437" i="60"/>
  <c r="K3439" i="60" l="1"/>
  <c r="J3439" i="60"/>
  <c r="M3439" i="60"/>
  <c r="I3440" i="60" s="1"/>
  <c r="P3438" i="60"/>
  <c r="L3438" i="60"/>
  <c r="K3440" i="60" l="1"/>
  <c r="M3440" i="60"/>
  <c r="I3441" i="60" s="1"/>
  <c r="J3440" i="60"/>
  <c r="P3439" i="60"/>
  <c r="L3439" i="60"/>
  <c r="L3440" i="60" l="1"/>
  <c r="P3440" i="60"/>
  <c r="M3441" i="60"/>
  <c r="I3442" i="60" s="1"/>
  <c r="K3441" i="60"/>
  <c r="J3441" i="60"/>
  <c r="M3442" i="60" l="1"/>
  <c r="I3443" i="60" s="1"/>
  <c r="K3442" i="60"/>
  <c r="J3442" i="60"/>
  <c r="L3441" i="60"/>
  <c r="P3441" i="60"/>
  <c r="P3442" i="60" l="1"/>
  <c r="L3442" i="60"/>
  <c r="M3443" i="60"/>
  <c r="I3444" i="60" s="1"/>
  <c r="K3443" i="60"/>
  <c r="J3443" i="60"/>
  <c r="M3444" i="60" l="1"/>
  <c r="I3445" i="60" s="1"/>
  <c r="K3444" i="60"/>
  <c r="J3444" i="60"/>
  <c r="L3443" i="60"/>
  <c r="P3443" i="60"/>
  <c r="P3444" i="60" l="1"/>
  <c r="L3444" i="60"/>
  <c r="K3445" i="60"/>
  <c r="M3445" i="60"/>
  <c r="I3446" i="60" s="1"/>
  <c r="J3445" i="60"/>
  <c r="L3445" i="60" l="1"/>
  <c r="M3446" i="60"/>
  <c r="I3447" i="60" s="1"/>
  <c r="K3446" i="60"/>
  <c r="J3446" i="60"/>
  <c r="K3447" i="60" l="1"/>
  <c r="M3447" i="60"/>
  <c r="I3448" i="60" s="1"/>
  <c r="J3447" i="60"/>
  <c r="P3445" i="60"/>
  <c r="L3446" i="60"/>
  <c r="P3446" i="60"/>
  <c r="P3447" i="60" l="1"/>
  <c r="L3447" i="60"/>
  <c r="K3448" i="60"/>
  <c r="M3448" i="60"/>
  <c r="I3449" i="60" s="1"/>
  <c r="J3448" i="60"/>
  <c r="L3448" i="60" l="1"/>
  <c r="P3448" i="60"/>
  <c r="J3449" i="60"/>
  <c r="K3449" i="60"/>
  <c r="M3449" i="60"/>
  <c r="I3450" i="60" s="1"/>
  <c r="M3450" i="60" l="1"/>
  <c r="I3451" i="60" s="1"/>
  <c r="J3450" i="60"/>
  <c r="K3450" i="60"/>
  <c r="L3449" i="60"/>
  <c r="P3449" i="60"/>
  <c r="P3450" i="60" l="1"/>
  <c r="L3450" i="60"/>
  <c r="K3451" i="60"/>
  <c r="M3451" i="60"/>
  <c r="I3452" i="60" s="1"/>
  <c r="J3451" i="60"/>
  <c r="L3451" i="60" l="1"/>
  <c r="K3452" i="60"/>
  <c r="M3452" i="60"/>
  <c r="I3453" i="60" s="1"/>
  <c r="J3452" i="60"/>
  <c r="P3451" i="60" l="1"/>
  <c r="L3452" i="60"/>
  <c r="P3452" i="60"/>
  <c r="M3453" i="60"/>
  <c r="I3454" i="60" s="1"/>
  <c r="K3453" i="60"/>
  <c r="J3453" i="60"/>
  <c r="L3453" i="60" l="1"/>
  <c r="P3453" i="60"/>
  <c r="M3454" i="60"/>
  <c r="I3455" i="60" s="1"/>
  <c r="K3454" i="60"/>
  <c r="J3454" i="60"/>
  <c r="P3454" i="60" l="1"/>
  <c r="L3454" i="60"/>
  <c r="M3455" i="60"/>
  <c r="I3456" i="60" s="1"/>
  <c r="K3455" i="60"/>
  <c r="J3455" i="60"/>
  <c r="P3455" i="60" l="1"/>
  <c r="L3455" i="60"/>
  <c r="M3456" i="60"/>
  <c r="I3457" i="60" s="1"/>
  <c r="J3456" i="60"/>
  <c r="K3456" i="60"/>
  <c r="P3456" i="60" l="1"/>
  <c r="L3456" i="60"/>
  <c r="M3457" i="60"/>
  <c r="I3458" i="60" s="1"/>
  <c r="K3457" i="60"/>
  <c r="J3457" i="60"/>
  <c r="M3458" i="60" l="1"/>
  <c r="I3459" i="60" s="1"/>
  <c r="K3458" i="60"/>
  <c r="J3458" i="60"/>
  <c r="P3457" i="60"/>
  <c r="L3457" i="60"/>
  <c r="P3458" i="60" l="1"/>
  <c r="L3458" i="60"/>
  <c r="K3459" i="60"/>
  <c r="M3459" i="60"/>
  <c r="I3460" i="60" s="1"/>
  <c r="J3459" i="60"/>
  <c r="L3459" i="60" l="1"/>
  <c r="J3460" i="60"/>
  <c r="M3460" i="60"/>
  <c r="I3461" i="60" s="1"/>
  <c r="K3460" i="60"/>
  <c r="M3461" i="60" l="1"/>
  <c r="I3462" i="60" s="1"/>
  <c r="K3461" i="60"/>
  <c r="J3461" i="60"/>
  <c r="L3460" i="60"/>
  <c r="P3460" i="60"/>
  <c r="P3459" i="60"/>
  <c r="L3461" i="60" l="1"/>
  <c r="P3461" i="60"/>
  <c r="K3462" i="60"/>
  <c r="J3462" i="60"/>
  <c r="M3462" i="60"/>
  <c r="I3463" i="60" s="1"/>
  <c r="M3463" i="60" l="1"/>
  <c r="I3464" i="60" s="1"/>
  <c r="K3463" i="60"/>
  <c r="J3463" i="60"/>
  <c r="L3462" i="60"/>
  <c r="P3462" i="60"/>
  <c r="L3463" i="60" l="1"/>
  <c r="P3463" i="60"/>
  <c r="M3464" i="60"/>
  <c r="I3465" i="60" s="1"/>
  <c r="J3464" i="60"/>
  <c r="K3464" i="60"/>
  <c r="P3464" i="60" l="1"/>
  <c r="L3464" i="60"/>
  <c r="K3465" i="60"/>
  <c r="M3465" i="60"/>
  <c r="I3466" i="60" s="1"/>
  <c r="J3465" i="60"/>
  <c r="K3466" i="60" l="1"/>
  <c r="J3466" i="60"/>
  <c r="M3466" i="60"/>
  <c r="I3467" i="60" s="1"/>
  <c r="L3465" i="60"/>
  <c r="P3465" i="60" l="1"/>
  <c r="J3467" i="60"/>
  <c r="M3467" i="60"/>
  <c r="I3468" i="60" s="1"/>
  <c r="K3467" i="60"/>
  <c r="P3466" i="60"/>
  <c r="L3466" i="60"/>
  <c r="J3468" i="60" l="1"/>
  <c r="K3468" i="60"/>
  <c r="M3468" i="60"/>
  <c r="I3469" i="60" s="1"/>
  <c r="P3467" i="60"/>
  <c r="L3467" i="60"/>
  <c r="J3469" i="60" l="1"/>
  <c r="M3469" i="60"/>
  <c r="I3470" i="60" s="1"/>
  <c r="K3469" i="60"/>
  <c r="P3468" i="60"/>
  <c r="L3468" i="60"/>
  <c r="K3470" i="60" l="1"/>
  <c r="J3470" i="60"/>
  <c r="M3470" i="60"/>
  <c r="I3471" i="60" s="1"/>
  <c r="P3469" i="60"/>
  <c r="L3469" i="60"/>
  <c r="M3471" i="60" l="1"/>
  <c r="I3472" i="60" s="1"/>
  <c r="K3471" i="60"/>
  <c r="J3471" i="60"/>
  <c r="L3470" i="60"/>
  <c r="P3470" i="60"/>
  <c r="L3471" i="60" l="1"/>
  <c r="P3471" i="60"/>
  <c r="J3472" i="60"/>
  <c r="M3472" i="60"/>
  <c r="I3473" i="60" s="1"/>
  <c r="K3472" i="60"/>
  <c r="P3472" i="60" l="1"/>
  <c r="L3472" i="60"/>
  <c r="K3473" i="60"/>
  <c r="J3473" i="60"/>
  <c r="M3473" i="60"/>
  <c r="I3474" i="60" s="1"/>
  <c r="L3473" i="60" l="1"/>
  <c r="K3474" i="60"/>
  <c r="M3474" i="60"/>
  <c r="I3475" i="60" s="1"/>
  <c r="J3474" i="60"/>
  <c r="M3475" i="60" l="1"/>
  <c r="I3476" i="60" s="1"/>
  <c r="J3475" i="60"/>
  <c r="K3475" i="60"/>
  <c r="P3473" i="60"/>
  <c r="P3474" i="60"/>
  <c r="L3474" i="60"/>
  <c r="P3475" i="60" l="1"/>
  <c r="L3475" i="60"/>
  <c r="M3476" i="60"/>
  <c r="I3477" i="60" s="1"/>
  <c r="J3476" i="60"/>
  <c r="K3476" i="60"/>
  <c r="L3476" i="60" l="1"/>
  <c r="P3476" i="60"/>
  <c r="M3477" i="60"/>
  <c r="I3478" i="60" s="1"/>
  <c r="K3477" i="60"/>
  <c r="J3477" i="60"/>
  <c r="L3477" i="60" l="1"/>
  <c r="P3477" i="60"/>
  <c r="M3478" i="60"/>
  <c r="I3479" i="60" s="1"/>
  <c r="K3478" i="60"/>
  <c r="J3478" i="60"/>
  <c r="L3478" i="60" l="1"/>
  <c r="P3478" i="60"/>
  <c r="K3479" i="60"/>
  <c r="M3479" i="60"/>
  <c r="I3480" i="60" s="1"/>
  <c r="J3479" i="60"/>
  <c r="K3480" i="60" l="1"/>
  <c r="J3480" i="60"/>
  <c r="M3480" i="60"/>
  <c r="I3481" i="60" s="1"/>
  <c r="P3479" i="60"/>
  <c r="L3479" i="60"/>
  <c r="J3481" i="60" l="1"/>
  <c r="K3481" i="60"/>
  <c r="M3481" i="60"/>
  <c r="I3482" i="60" s="1"/>
  <c r="L3480" i="60"/>
  <c r="P3480" i="60"/>
  <c r="K3482" i="60" l="1"/>
  <c r="J3482" i="60"/>
  <c r="M3482" i="60"/>
  <c r="I3483" i="60" s="1"/>
  <c r="P3481" i="60"/>
  <c r="L3481" i="60"/>
  <c r="J3483" i="60" l="1"/>
  <c r="K3483" i="60"/>
  <c r="M3483" i="60"/>
  <c r="I3484" i="60" s="1"/>
  <c r="P3482" i="60"/>
  <c r="L3482" i="60"/>
  <c r="J3484" i="60" l="1"/>
  <c r="M3484" i="60"/>
  <c r="I3485" i="60" s="1"/>
  <c r="K3484" i="60"/>
  <c r="L3483" i="60"/>
  <c r="P3483" i="60" l="1"/>
  <c r="M3485" i="60"/>
  <c r="I3486" i="60" s="1"/>
  <c r="K3485" i="60"/>
  <c r="J3485" i="60"/>
  <c r="L3484" i="60"/>
  <c r="P3484" i="60"/>
  <c r="M3486" i="60" l="1"/>
  <c r="I3487" i="60" s="1"/>
  <c r="K3486" i="60"/>
  <c r="J3486" i="60"/>
  <c r="P3485" i="60"/>
  <c r="L3485" i="60"/>
  <c r="L3486" i="60" l="1"/>
  <c r="K3487" i="60"/>
  <c r="M3487" i="60"/>
  <c r="I3488" i="60" s="1"/>
  <c r="J3487" i="60"/>
  <c r="P3487" i="60" l="1"/>
  <c r="L3487" i="60"/>
  <c r="J3488" i="60"/>
  <c r="K3488" i="60"/>
  <c r="M3488" i="60"/>
  <c r="I3489" i="60" s="1"/>
  <c r="P3486" i="60"/>
  <c r="K3489" i="60" l="1"/>
  <c r="J3489" i="60"/>
  <c r="M3489" i="60"/>
  <c r="I3490" i="60" s="1"/>
  <c r="L3488" i="60"/>
  <c r="M3490" i="60" l="1"/>
  <c r="I3491" i="60" s="1"/>
  <c r="K3490" i="60"/>
  <c r="J3490" i="60"/>
  <c r="P3488" i="60"/>
  <c r="P3489" i="60"/>
  <c r="L3489" i="60"/>
  <c r="L3490" i="60" l="1"/>
  <c r="P3490" i="60"/>
  <c r="M3491" i="60"/>
  <c r="I3492" i="60" s="1"/>
  <c r="K3491" i="60"/>
  <c r="J3491" i="60"/>
  <c r="M3492" i="60" l="1"/>
  <c r="I3493" i="60" s="1"/>
  <c r="K3492" i="60"/>
  <c r="J3492" i="60"/>
  <c r="P3491" i="60"/>
  <c r="L3491" i="60"/>
  <c r="L3492" i="60" l="1"/>
  <c r="M3493" i="60"/>
  <c r="I3494" i="60" s="1"/>
  <c r="K3493" i="60"/>
  <c r="J3493" i="60"/>
  <c r="K3494" i="60" l="1"/>
  <c r="J3494" i="60"/>
  <c r="M3494" i="60"/>
  <c r="I3495" i="60" s="1"/>
  <c r="P3493" i="60"/>
  <c r="L3493" i="60"/>
  <c r="P3492" i="60"/>
  <c r="L3494" i="60" l="1"/>
  <c r="J3495" i="60"/>
  <c r="M3495" i="60"/>
  <c r="I3496" i="60" s="1"/>
  <c r="K3495" i="60"/>
  <c r="L3495" i="60" l="1"/>
  <c r="P3495" i="60"/>
  <c r="K3496" i="60"/>
  <c r="M3496" i="60"/>
  <c r="I3497" i="60" s="1"/>
  <c r="J3496" i="60"/>
  <c r="P3494" i="60"/>
  <c r="K3497" i="60" l="1"/>
  <c r="M3497" i="60"/>
  <c r="I3498" i="60" s="1"/>
  <c r="J3497" i="60"/>
  <c r="L3496" i="60"/>
  <c r="P3496" i="60" l="1"/>
  <c r="L3497" i="60"/>
  <c r="P3497" i="60"/>
  <c r="J3498" i="60"/>
  <c r="M3498" i="60"/>
  <c r="I3499" i="60" s="1"/>
  <c r="K3498" i="60"/>
  <c r="M3499" i="60" l="1"/>
  <c r="I3500" i="60" s="1"/>
  <c r="J3499" i="60"/>
  <c r="K3499" i="60"/>
  <c r="P3498" i="60"/>
  <c r="L3498" i="60"/>
  <c r="P3499" i="60" l="1"/>
  <c r="L3499" i="60"/>
  <c r="M3500" i="60"/>
  <c r="I3501" i="60" s="1"/>
  <c r="K3500" i="60"/>
  <c r="J3500" i="60"/>
  <c r="K3501" i="60" l="1"/>
  <c r="J3501" i="60"/>
  <c r="M3501" i="60"/>
  <c r="I3502" i="60" s="1"/>
  <c r="L3500" i="60"/>
  <c r="K3502" i="60" l="1"/>
  <c r="J3502" i="60"/>
  <c r="M3502" i="60"/>
  <c r="I3503" i="60" s="1"/>
  <c r="L3501" i="60"/>
  <c r="P3500" i="60"/>
  <c r="P3501" i="60" l="1"/>
  <c r="L3502" i="60"/>
  <c r="M3503" i="60"/>
  <c r="I3504" i="60" s="1"/>
  <c r="K3503" i="60"/>
  <c r="J3503" i="60"/>
  <c r="M3504" i="60" l="1"/>
  <c r="I3505" i="60" s="1"/>
  <c r="K3504" i="60"/>
  <c r="J3504" i="60"/>
  <c r="P3502" i="60"/>
  <c r="L3503" i="60"/>
  <c r="P3503" i="60"/>
  <c r="L3504" i="60" l="1"/>
  <c r="P3504" i="60"/>
  <c r="J3505" i="60"/>
  <c r="M3505" i="60"/>
  <c r="I3506" i="60" s="1"/>
  <c r="K3505" i="60"/>
  <c r="P3505" i="60" l="1"/>
  <c r="L3505" i="60"/>
  <c r="M3506" i="60"/>
  <c r="I3507" i="60" s="1"/>
  <c r="K3506" i="60"/>
  <c r="J3506" i="60"/>
  <c r="L3506" i="60" l="1"/>
  <c r="M3507" i="60"/>
  <c r="I3508" i="60" s="1"/>
  <c r="K3507" i="60"/>
  <c r="J3507" i="60"/>
  <c r="L3507" i="60" l="1"/>
  <c r="K3508" i="60"/>
  <c r="J3508" i="60"/>
  <c r="M3508" i="60"/>
  <c r="I3509" i="60" s="1"/>
  <c r="P3506" i="60"/>
  <c r="M3509" i="60" l="1"/>
  <c r="I3510" i="60" s="1"/>
  <c r="K3509" i="60"/>
  <c r="J3509" i="60"/>
  <c r="P3507" i="60"/>
  <c r="L3508" i="60"/>
  <c r="L3509" i="60" l="1"/>
  <c r="P3509" i="60"/>
  <c r="P3508" i="60"/>
  <c r="M3510" i="60"/>
  <c r="I3511" i="60" s="1"/>
  <c r="K3510" i="60"/>
  <c r="J3510" i="60"/>
  <c r="P3510" i="60" l="1"/>
  <c r="L3510" i="60"/>
  <c r="K3511" i="60"/>
  <c r="M3511" i="60"/>
  <c r="I3512" i="60" s="1"/>
  <c r="J3511" i="60"/>
  <c r="M3512" i="60" l="1"/>
  <c r="I3513" i="60" s="1"/>
  <c r="K3512" i="60"/>
  <c r="J3512" i="60"/>
  <c r="P3511" i="60"/>
  <c r="L3511" i="60"/>
  <c r="L3512" i="60" l="1"/>
  <c r="P3512" i="60"/>
  <c r="M3513" i="60"/>
  <c r="I3514" i="60" s="1"/>
  <c r="J3513" i="60"/>
  <c r="K3513" i="60"/>
  <c r="L3513" i="60" l="1"/>
  <c r="P3513" i="60"/>
  <c r="K3514" i="60"/>
  <c r="J3514" i="60"/>
  <c r="M3514" i="60"/>
  <c r="I3515" i="60" s="1"/>
  <c r="L3514" i="60" l="1"/>
  <c r="P3514" i="60"/>
  <c r="K3515" i="60"/>
  <c r="J3515" i="60"/>
  <c r="M3515" i="60"/>
  <c r="I3516" i="60" s="1"/>
  <c r="L3515" i="60" l="1"/>
  <c r="P3515" i="60"/>
  <c r="J3516" i="60"/>
  <c r="M3516" i="60"/>
  <c r="I3517" i="60" s="1"/>
  <c r="K3516" i="60"/>
  <c r="M3517" i="60" l="1"/>
  <c r="I3518" i="60" s="1"/>
  <c r="K3517" i="60"/>
  <c r="J3517" i="60"/>
  <c r="L3516" i="60"/>
  <c r="P3516" i="60"/>
  <c r="P3517" i="60" l="1"/>
  <c r="L3517" i="60"/>
  <c r="K3518" i="60"/>
  <c r="M3518" i="60"/>
  <c r="I3519" i="60" s="1"/>
  <c r="J3518" i="60"/>
  <c r="P3518" i="60" l="1"/>
  <c r="L3518" i="60"/>
  <c r="M3519" i="60"/>
  <c r="I3520" i="60" s="1"/>
  <c r="K3519" i="60"/>
  <c r="J3519" i="60"/>
  <c r="P3519" i="60" l="1"/>
  <c r="L3519" i="60"/>
  <c r="M3520" i="60"/>
  <c r="I3521" i="60" s="1"/>
  <c r="J3520" i="60"/>
  <c r="K3520" i="60"/>
  <c r="L3520" i="60" l="1"/>
  <c r="P3520" i="60"/>
  <c r="K3521" i="60"/>
  <c r="J3521" i="60"/>
  <c r="M3521" i="60"/>
  <c r="I3522" i="60" s="1"/>
  <c r="L3521" i="60" l="1"/>
  <c r="K3522" i="60"/>
  <c r="J3522" i="60"/>
  <c r="M3522" i="60"/>
  <c r="I3523" i="60" s="1"/>
  <c r="M3523" i="60" l="1"/>
  <c r="I3524" i="60" s="1"/>
  <c r="J3523" i="60"/>
  <c r="K3523" i="60"/>
  <c r="P3522" i="60"/>
  <c r="L3522" i="60"/>
  <c r="P3521" i="60"/>
  <c r="P3523" i="60" l="1"/>
  <c r="L3523" i="60"/>
  <c r="M3524" i="60"/>
  <c r="I3525" i="60" s="1"/>
  <c r="K3524" i="60"/>
  <c r="J3524" i="60"/>
  <c r="P3524" i="60" l="1"/>
  <c r="L3524" i="60"/>
  <c r="M3525" i="60"/>
  <c r="I3526" i="60" s="1"/>
  <c r="K3525" i="60"/>
  <c r="J3525" i="60"/>
  <c r="P3525" i="60" l="1"/>
  <c r="L3525" i="60"/>
  <c r="M3526" i="60"/>
  <c r="I3527" i="60" s="1"/>
  <c r="K3526" i="60"/>
  <c r="J3526" i="60"/>
  <c r="L3526" i="60" l="1"/>
  <c r="P3526" i="60"/>
  <c r="M3527" i="60"/>
  <c r="I3528" i="60" s="1"/>
  <c r="J3527" i="60"/>
  <c r="K3527" i="60"/>
  <c r="L3527" i="60" l="1"/>
  <c r="K3528" i="60"/>
  <c r="J3528" i="60"/>
  <c r="M3528" i="60"/>
  <c r="I3529" i="60" s="1"/>
  <c r="K3529" i="60" l="1"/>
  <c r="J3529" i="60"/>
  <c r="M3529" i="60"/>
  <c r="I3530" i="60" s="1"/>
  <c r="L3528" i="60"/>
  <c r="P3528" i="60"/>
  <c r="P3527" i="60"/>
  <c r="J3530" i="60" l="1"/>
  <c r="M3530" i="60"/>
  <c r="I3531" i="60" s="1"/>
  <c r="K3530" i="60"/>
  <c r="L3529" i="60"/>
  <c r="P3529" i="60"/>
  <c r="K3531" i="60" l="1"/>
  <c r="M3531" i="60"/>
  <c r="I3532" i="60" s="1"/>
  <c r="J3531" i="60"/>
  <c r="P3530" i="60"/>
  <c r="L3530" i="60"/>
  <c r="L3531" i="60" l="1"/>
  <c r="K3532" i="60"/>
  <c r="M3532" i="60"/>
  <c r="I3533" i="60" s="1"/>
  <c r="J3532" i="60"/>
  <c r="L3532" i="60" l="1"/>
  <c r="J3533" i="60"/>
  <c r="M3533" i="60"/>
  <c r="I3534" i="60" s="1"/>
  <c r="K3533" i="60"/>
  <c r="P3531" i="60"/>
  <c r="P3533" i="60" l="1"/>
  <c r="L3533" i="60"/>
  <c r="P3532" i="60"/>
  <c r="M3534" i="60"/>
  <c r="I3535" i="60" s="1"/>
  <c r="K3534" i="60"/>
  <c r="J3534" i="60"/>
  <c r="P3534" i="60" l="1"/>
  <c r="L3534" i="60"/>
  <c r="K3535" i="60"/>
  <c r="J3535" i="60"/>
  <c r="M3535" i="60"/>
  <c r="I3536" i="60" s="1"/>
  <c r="K3536" i="60" l="1"/>
  <c r="M3536" i="60"/>
  <c r="I3537" i="60" s="1"/>
  <c r="J3536" i="60"/>
  <c r="L3535" i="60"/>
  <c r="P3535" i="60"/>
  <c r="P3536" i="60" l="1"/>
  <c r="L3536" i="60"/>
  <c r="M3537" i="60"/>
  <c r="I3538" i="60" s="1"/>
  <c r="K3537" i="60"/>
  <c r="J3537" i="60"/>
  <c r="J3538" i="60" l="1"/>
  <c r="M3538" i="60"/>
  <c r="I3539" i="60" s="1"/>
  <c r="K3538" i="60"/>
  <c r="P3537" i="60"/>
  <c r="L3537" i="60"/>
  <c r="M3539" i="60" l="1"/>
  <c r="I3540" i="60" s="1"/>
  <c r="K3539" i="60"/>
  <c r="J3539" i="60"/>
  <c r="P3538" i="60"/>
  <c r="L3538" i="60"/>
  <c r="L3539" i="60" l="1"/>
  <c r="P3539" i="60"/>
  <c r="K3540" i="60"/>
  <c r="J3540" i="60"/>
  <c r="M3540" i="60"/>
  <c r="I3541" i="60" s="1"/>
  <c r="M3541" i="60" l="1"/>
  <c r="I3542" i="60" s="1"/>
  <c r="K3541" i="60"/>
  <c r="J3541" i="60"/>
  <c r="P3540" i="60"/>
  <c r="L3540" i="60"/>
  <c r="L3541" i="60" l="1"/>
  <c r="M3542" i="60"/>
  <c r="I3543" i="60" s="1"/>
  <c r="K3542" i="60"/>
  <c r="J3542" i="60"/>
  <c r="L3542" i="60" l="1"/>
  <c r="K3543" i="60"/>
  <c r="M3543" i="60"/>
  <c r="I3544" i="60" s="1"/>
  <c r="J3543" i="60"/>
  <c r="P3541" i="60"/>
  <c r="L3543" i="60" l="1"/>
  <c r="P3543" i="60"/>
  <c r="K3544" i="60"/>
  <c r="M3544" i="60"/>
  <c r="I3545" i="60" s="1"/>
  <c r="J3544" i="60"/>
  <c r="P3542" i="60"/>
  <c r="L3544" i="60" l="1"/>
  <c r="P3544" i="60"/>
  <c r="K3545" i="60"/>
  <c r="M3545" i="60"/>
  <c r="I3546" i="60" s="1"/>
  <c r="J3545" i="60"/>
  <c r="P3545" i="60" l="1"/>
  <c r="L3545" i="60"/>
  <c r="K3546" i="60"/>
  <c r="M3546" i="60"/>
  <c r="I3547" i="60" s="1"/>
  <c r="J3546" i="60"/>
  <c r="L3546" i="60" l="1"/>
  <c r="P3546" i="60"/>
  <c r="J3547" i="60"/>
  <c r="K3547" i="60"/>
  <c r="M3547" i="60"/>
  <c r="I3548" i="60" s="1"/>
  <c r="L3547" i="60" l="1"/>
  <c r="P3547" i="60"/>
  <c r="M3548" i="60"/>
  <c r="I3549" i="60" s="1"/>
  <c r="J3548" i="60"/>
  <c r="K3548" i="60"/>
  <c r="L3548" i="60" l="1"/>
  <c r="P3548" i="60"/>
  <c r="J3549" i="60"/>
  <c r="M3549" i="60"/>
  <c r="I3550" i="60" s="1"/>
  <c r="K3549" i="60"/>
  <c r="P3549" i="60" l="1"/>
  <c r="L3549" i="60"/>
  <c r="K3550" i="60"/>
  <c r="M3550" i="60"/>
  <c r="I3551" i="60" s="1"/>
  <c r="J3550" i="60"/>
  <c r="P3550" i="60" l="1"/>
  <c r="L3550" i="60"/>
  <c r="K3551" i="60"/>
  <c r="M3551" i="60"/>
  <c r="I3552" i="60" s="1"/>
  <c r="J3551" i="60"/>
  <c r="L3551" i="60" l="1"/>
  <c r="J3552" i="60"/>
  <c r="M3552" i="60"/>
  <c r="I3553" i="60" s="1"/>
  <c r="K3552" i="60"/>
  <c r="J3553" i="60" l="1"/>
  <c r="M3553" i="60"/>
  <c r="I3554" i="60" s="1"/>
  <c r="K3553" i="60"/>
  <c r="P3552" i="60"/>
  <c r="L3552" i="60"/>
  <c r="P3551" i="60"/>
  <c r="K3554" i="60" l="1"/>
  <c r="M3554" i="60"/>
  <c r="I3555" i="60" s="1"/>
  <c r="J3554" i="60"/>
  <c r="L3553" i="60"/>
  <c r="P3553" i="60"/>
  <c r="P3554" i="60" l="1"/>
  <c r="L3554" i="60"/>
  <c r="M3555" i="60"/>
  <c r="I3556" i="60" s="1"/>
  <c r="K3555" i="60"/>
  <c r="J3555" i="60"/>
  <c r="P3555" i="60" l="1"/>
  <c r="L3555" i="60"/>
  <c r="M3556" i="60"/>
  <c r="I3557" i="60" s="1"/>
  <c r="J3556" i="60"/>
  <c r="K3556" i="60"/>
  <c r="K3557" i="60" l="1"/>
  <c r="M3557" i="60"/>
  <c r="I3558" i="60" s="1"/>
  <c r="J3557" i="60"/>
  <c r="P3556" i="60"/>
  <c r="L3556" i="60"/>
  <c r="P3557" i="60" l="1"/>
  <c r="L3557" i="60"/>
  <c r="M3558" i="60"/>
  <c r="I3559" i="60" s="1"/>
  <c r="K3558" i="60"/>
  <c r="J3558" i="60"/>
  <c r="L3558" i="60" l="1"/>
  <c r="P3558" i="60"/>
  <c r="M3559" i="60"/>
  <c r="I3560" i="60" s="1"/>
  <c r="J3559" i="60"/>
  <c r="K3559" i="60"/>
  <c r="P3559" i="60" l="1"/>
  <c r="L3559" i="60"/>
  <c r="K3560" i="60"/>
  <c r="J3560" i="60"/>
  <c r="M3560" i="60"/>
  <c r="I3561" i="60" s="1"/>
  <c r="M3561" i="60" l="1"/>
  <c r="I3562" i="60" s="1"/>
  <c r="K3561" i="60"/>
  <c r="J3561" i="60"/>
  <c r="L3560" i="60"/>
  <c r="P3560" i="60"/>
  <c r="L3561" i="60" l="1"/>
  <c r="P3561" i="60"/>
  <c r="M3562" i="60"/>
  <c r="I3563" i="60" s="1"/>
  <c r="J3562" i="60"/>
  <c r="K3562" i="60"/>
  <c r="P3562" i="60" l="1"/>
  <c r="L3562" i="60"/>
  <c r="K3563" i="60"/>
  <c r="J3563" i="60"/>
  <c r="M3563" i="60"/>
  <c r="I3564" i="60" s="1"/>
  <c r="P3563" i="60" l="1"/>
  <c r="L3563" i="60"/>
  <c r="K3564" i="60"/>
  <c r="M3564" i="60"/>
  <c r="I3565" i="60" s="1"/>
  <c r="J3564" i="60"/>
  <c r="L3564" i="60" l="1"/>
  <c r="J3565" i="60"/>
  <c r="M3565" i="60"/>
  <c r="I3566" i="60" s="1"/>
  <c r="K3565" i="60"/>
  <c r="K3566" i="60" l="1"/>
  <c r="J3566" i="60"/>
  <c r="M3566" i="60"/>
  <c r="I3567" i="60" s="1"/>
  <c r="P3565" i="60"/>
  <c r="L3565" i="60"/>
  <c r="P3564" i="60"/>
  <c r="K3567" i="60" l="1"/>
  <c r="J3567" i="60"/>
  <c r="M3567" i="60"/>
  <c r="I3568" i="60" s="1"/>
  <c r="P3566" i="60"/>
  <c r="L3566" i="60"/>
  <c r="M3568" i="60" l="1"/>
  <c r="I3569" i="60" s="1"/>
  <c r="K3568" i="60"/>
  <c r="J3568" i="60"/>
  <c r="L3567" i="60"/>
  <c r="P3567" i="60"/>
  <c r="L3568" i="60" l="1"/>
  <c r="P3568" i="60"/>
  <c r="M3569" i="60"/>
  <c r="I3570" i="60" s="1"/>
  <c r="K3569" i="60"/>
  <c r="J3569" i="60"/>
  <c r="L3569" i="60" l="1"/>
  <c r="M3570" i="60"/>
  <c r="I3571" i="60" s="1"/>
  <c r="K3570" i="60"/>
  <c r="J3570" i="60"/>
  <c r="K3571" i="60" l="1"/>
  <c r="J3571" i="60"/>
  <c r="M3571" i="60"/>
  <c r="I3572" i="60" s="1"/>
  <c r="P3570" i="60"/>
  <c r="L3570" i="60"/>
  <c r="P3569" i="60"/>
  <c r="J3572" i="60" l="1"/>
  <c r="M3572" i="60"/>
  <c r="I3573" i="60" s="1"/>
  <c r="K3572" i="60"/>
  <c r="P3571" i="60"/>
  <c r="L3571" i="60"/>
  <c r="M3573" i="60" l="1"/>
  <c r="I3574" i="60" s="1"/>
  <c r="K3573" i="60"/>
  <c r="J3573" i="60"/>
  <c r="P3572" i="60"/>
  <c r="L3572" i="60"/>
  <c r="L3573" i="60" l="1"/>
  <c r="P3573" i="60"/>
  <c r="M3574" i="60"/>
  <c r="I3575" i="60" s="1"/>
  <c r="K3574" i="60"/>
  <c r="J3574" i="60"/>
  <c r="L3574" i="60" l="1"/>
  <c r="P3574" i="60"/>
  <c r="M3575" i="60"/>
  <c r="I3576" i="60" s="1"/>
  <c r="K3575" i="60"/>
  <c r="J3575" i="60"/>
  <c r="L3575" i="60" l="1"/>
  <c r="P3575" i="60"/>
  <c r="M3576" i="60"/>
  <c r="I3577" i="60" s="1"/>
  <c r="K3576" i="60"/>
  <c r="J3576" i="60"/>
  <c r="L3576" i="60" l="1"/>
  <c r="P3576" i="60"/>
  <c r="K3577" i="60"/>
  <c r="M3577" i="60"/>
  <c r="I3578" i="60" s="1"/>
  <c r="J3577" i="60"/>
  <c r="P3577" i="60" l="1"/>
  <c r="L3577" i="60"/>
  <c r="K3578" i="60"/>
  <c r="M3578" i="60"/>
  <c r="I3579" i="60" s="1"/>
  <c r="J3578" i="60"/>
  <c r="L3578" i="60" l="1"/>
  <c r="J3579" i="60"/>
  <c r="K3579" i="60"/>
  <c r="M3579" i="60"/>
  <c r="I3580" i="60" s="1"/>
  <c r="K3580" i="60" l="1"/>
  <c r="M3580" i="60"/>
  <c r="I3581" i="60" s="1"/>
  <c r="J3580" i="60"/>
  <c r="P3579" i="60"/>
  <c r="L3579" i="60"/>
  <c r="P3578" i="60"/>
  <c r="L3580" i="60" l="1"/>
  <c r="M3581" i="60"/>
  <c r="I3582" i="60" s="1"/>
  <c r="K3581" i="60"/>
  <c r="J3581" i="60"/>
  <c r="L3581" i="60" l="1"/>
  <c r="P3581" i="60"/>
  <c r="P3580" i="60"/>
  <c r="J3582" i="60"/>
  <c r="K3582" i="60"/>
  <c r="M3582" i="60"/>
  <c r="I3583" i="60" s="1"/>
  <c r="M3583" i="60" l="1"/>
  <c r="I3584" i="60" s="1"/>
  <c r="K3583" i="60"/>
  <c r="J3583" i="60"/>
  <c r="P3582" i="60"/>
  <c r="L3582" i="60"/>
  <c r="P3583" i="60" l="1"/>
  <c r="L3583" i="60"/>
  <c r="K3584" i="60"/>
  <c r="M3584" i="60"/>
  <c r="I3585" i="60" s="1"/>
  <c r="J3584" i="60"/>
  <c r="K3585" i="60" l="1"/>
  <c r="J3585" i="60"/>
  <c r="M3585" i="60"/>
  <c r="I3586" i="60" s="1"/>
  <c r="L3584" i="60"/>
  <c r="P3584" i="60" l="1"/>
  <c r="K3586" i="60"/>
  <c r="J3586" i="60"/>
  <c r="M3586" i="60"/>
  <c r="I3587" i="60" s="1"/>
  <c r="P3585" i="60"/>
  <c r="L3585" i="60"/>
  <c r="M3587" i="60" l="1"/>
  <c r="I3588" i="60" s="1"/>
  <c r="K3587" i="60"/>
  <c r="J3587" i="60"/>
  <c r="P3586" i="60"/>
  <c r="L3586" i="60"/>
  <c r="L3587" i="60" l="1"/>
  <c r="P3587" i="60"/>
  <c r="M3588" i="60"/>
  <c r="I3589" i="60" s="1"/>
  <c r="K3588" i="60"/>
  <c r="J3588" i="60"/>
  <c r="P3588" i="60" l="1"/>
  <c r="L3588" i="60"/>
  <c r="K3589" i="60"/>
  <c r="J3589" i="60"/>
  <c r="M3589" i="60"/>
  <c r="I3590" i="60" s="1"/>
  <c r="M3590" i="60" l="1"/>
  <c r="I3591" i="60" s="1"/>
  <c r="K3590" i="60"/>
  <c r="J3590" i="60"/>
  <c r="P3589" i="60"/>
  <c r="L3589" i="60"/>
  <c r="L3590" i="60" l="1"/>
  <c r="P3590" i="60"/>
  <c r="M3591" i="60"/>
  <c r="I3592" i="60" s="1"/>
  <c r="J3591" i="60"/>
  <c r="K3591" i="60"/>
  <c r="P3591" i="60" l="1"/>
  <c r="L3591" i="60"/>
  <c r="K3592" i="60"/>
  <c r="J3592" i="60"/>
  <c r="M3592" i="60"/>
  <c r="I3593" i="60" s="1"/>
  <c r="M3593" i="60" l="1"/>
  <c r="I3594" i="60" s="1"/>
  <c r="K3593" i="60"/>
  <c r="J3593" i="60"/>
  <c r="L3592" i="60"/>
  <c r="P3592" i="60"/>
  <c r="L3593" i="60" l="1"/>
  <c r="P3593" i="60"/>
  <c r="K3594" i="60"/>
  <c r="M3594" i="60"/>
  <c r="I3595" i="60" s="1"/>
  <c r="J3594" i="60"/>
  <c r="P3594" i="60" l="1"/>
  <c r="L3594" i="60"/>
  <c r="K3595" i="60"/>
  <c r="J3595" i="60"/>
  <c r="M3595" i="60"/>
  <c r="I3596" i="60" s="1"/>
  <c r="J3596" i="60" l="1"/>
  <c r="K3596" i="60"/>
  <c r="M3596" i="60"/>
  <c r="I3597" i="60" s="1"/>
  <c r="P3595" i="60"/>
  <c r="L3595" i="60"/>
  <c r="M3597" i="60" l="1"/>
  <c r="I3598" i="60" s="1"/>
  <c r="J3597" i="60"/>
  <c r="K3597" i="60"/>
  <c r="L3596" i="60"/>
  <c r="P3596" i="60"/>
  <c r="L3597" i="60" l="1"/>
  <c r="P3597" i="60"/>
  <c r="K3598" i="60"/>
  <c r="J3598" i="60"/>
  <c r="M3598" i="60"/>
  <c r="I3599" i="60" s="1"/>
  <c r="K3599" i="60" l="1"/>
  <c r="J3599" i="60"/>
  <c r="M3599" i="60"/>
  <c r="I3600" i="60" s="1"/>
  <c r="P3598" i="60"/>
  <c r="L3598" i="60"/>
  <c r="M3600" i="60" l="1"/>
  <c r="I3601" i="60" s="1"/>
  <c r="K3600" i="60"/>
  <c r="J3600" i="60"/>
  <c r="P3599" i="60"/>
  <c r="L3599" i="60"/>
  <c r="L3600" i="60" l="1"/>
  <c r="P3600" i="60"/>
  <c r="M3601" i="60"/>
  <c r="I3602" i="60" s="1"/>
  <c r="K3601" i="60"/>
  <c r="J3601" i="60"/>
  <c r="P3601" i="60" l="1"/>
  <c r="L3601" i="60"/>
  <c r="M3602" i="60"/>
  <c r="I3603" i="60" s="1"/>
  <c r="K3602" i="60"/>
  <c r="J3602" i="60"/>
  <c r="P3602" i="60" l="1"/>
  <c r="L3602" i="60"/>
  <c r="J3603" i="60"/>
  <c r="M3603" i="60"/>
  <c r="I3604" i="60" s="1"/>
  <c r="K3603" i="60"/>
  <c r="M3604" i="60" l="1"/>
  <c r="I3605" i="60" s="1"/>
  <c r="J3604" i="60"/>
  <c r="K3604" i="60"/>
  <c r="P3603" i="60"/>
  <c r="L3603" i="60"/>
  <c r="P3604" i="60" l="1"/>
  <c r="L3604" i="60"/>
  <c r="M3605" i="60"/>
  <c r="I3606" i="60" s="1"/>
  <c r="K3605" i="60"/>
  <c r="J3605" i="60"/>
  <c r="P3605" i="60" l="1"/>
  <c r="L3605" i="60"/>
  <c r="K3606" i="60"/>
  <c r="J3606" i="60"/>
  <c r="M3606" i="60"/>
  <c r="I3607" i="60" s="1"/>
  <c r="M3607" i="60" l="1"/>
  <c r="I3608" i="60" s="1"/>
  <c r="K3607" i="60"/>
  <c r="J3607" i="60"/>
  <c r="P3606" i="60"/>
  <c r="L3606" i="60"/>
  <c r="L3607" i="60" l="1"/>
  <c r="P3607" i="60"/>
  <c r="M3608" i="60"/>
  <c r="I3609" i="60" s="1"/>
  <c r="K3608" i="60"/>
  <c r="J3608" i="60"/>
  <c r="L3608" i="60" l="1"/>
  <c r="P3608" i="60"/>
  <c r="K3609" i="60"/>
  <c r="M3609" i="60"/>
  <c r="I3610" i="60" s="1"/>
  <c r="J3609" i="60"/>
  <c r="P3609" i="60" l="1"/>
  <c r="L3609" i="60"/>
  <c r="J3610" i="60"/>
  <c r="M3610" i="60"/>
  <c r="I3611" i="60" s="1"/>
  <c r="K3610" i="60"/>
  <c r="L3610" i="60" l="1"/>
  <c r="P3610" i="60"/>
  <c r="M3611" i="60"/>
  <c r="I3612" i="60" s="1"/>
  <c r="J3611" i="60"/>
  <c r="K3611" i="60"/>
  <c r="P3611" i="60" l="1"/>
  <c r="L3611" i="60"/>
  <c r="K3612" i="60"/>
  <c r="J3612" i="60"/>
  <c r="M3612" i="60"/>
  <c r="I3613" i="60" s="1"/>
  <c r="L3612" i="60" l="1"/>
  <c r="P3612" i="60"/>
  <c r="K3613" i="60"/>
  <c r="M3613" i="60"/>
  <c r="I3614" i="60" s="1"/>
  <c r="J3613" i="60"/>
  <c r="P3613" i="60" l="1"/>
  <c r="L3613" i="60"/>
  <c r="J3614" i="60"/>
  <c r="M3614" i="60"/>
  <c r="I3615" i="60" s="1"/>
  <c r="K3614" i="60"/>
  <c r="J3615" i="60" l="1"/>
  <c r="K3615" i="60"/>
  <c r="M3615" i="60"/>
  <c r="I3616" i="60" s="1"/>
  <c r="P3614" i="60"/>
  <c r="L3614" i="60"/>
  <c r="M3616" i="60" l="1"/>
  <c r="I3617" i="60" s="1"/>
  <c r="K3616" i="60"/>
  <c r="J3616" i="60"/>
  <c r="L3615" i="60"/>
  <c r="P3615" i="60"/>
  <c r="P3616" i="60" l="1"/>
  <c r="L3616" i="60"/>
  <c r="K3617" i="60"/>
  <c r="J3617" i="60"/>
  <c r="M3617" i="60"/>
  <c r="I3618" i="60" s="1"/>
  <c r="M3618" i="60" l="1"/>
  <c r="I3619" i="60" s="1"/>
  <c r="K3618" i="60"/>
  <c r="J3618" i="60"/>
  <c r="P3617" i="60"/>
  <c r="L3617" i="60"/>
  <c r="P3618" i="60" l="1"/>
  <c r="L3618" i="60"/>
  <c r="M3619" i="60"/>
  <c r="I3620" i="60" s="1"/>
  <c r="K3619" i="60"/>
  <c r="J3619" i="60"/>
  <c r="K3620" i="60" l="1"/>
  <c r="M3620" i="60"/>
  <c r="I3621" i="60" s="1"/>
  <c r="J3620" i="60"/>
  <c r="L3619" i="60"/>
  <c r="P3619" i="60"/>
  <c r="P3620" i="60" l="1"/>
  <c r="L3620" i="60"/>
  <c r="M3621" i="60"/>
  <c r="I3622" i="60" s="1"/>
  <c r="K3621" i="60"/>
  <c r="J3621" i="60"/>
  <c r="P3621" i="60" l="1"/>
  <c r="L3621" i="60"/>
  <c r="M3622" i="60"/>
  <c r="I3623" i="60" s="1"/>
  <c r="K3622" i="60"/>
  <c r="J3622" i="60"/>
  <c r="L3622" i="60" l="1"/>
  <c r="P3622" i="60"/>
  <c r="M3623" i="60"/>
  <c r="I3624" i="60" s="1"/>
  <c r="J3623" i="60"/>
  <c r="K3623" i="60"/>
  <c r="P3623" i="60" l="1"/>
  <c r="L3623" i="60"/>
  <c r="K3624" i="60"/>
  <c r="J3624" i="60"/>
  <c r="M3624" i="60"/>
  <c r="I3625" i="60" s="1"/>
  <c r="M3625" i="60" l="1"/>
  <c r="I3626" i="60" s="1"/>
  <c r="K3625" i="60"/>
  <c r="J3625" i="60"/>
  <c r="L3624" i="60"/>
  <c r="P3624" i="60"/>
  <c r="L3625" i="60" l="1"/>
  <c r="P3625" i="60"/>
  <c r="K3626" i="60"/>
  <c r="M3626" i="60"/>
  <c r="I3627" i="60" s="1"/>
  <c r="J3626" i="60"/>
  <c r="P3626" i="60" l="1"/>
  <c r="L3626" i="60"/>
  <c r="K3627" i="60"/>
  <c r="M3627" i="60"/>
  <c r="I3628" i="60" s="1"/>
  <c r="J3627" i="60"/>
  <c r="L3627" i="60" l="1"/>
  <c r="P3627" i="60"/>
  <c r="J3628" i="60"/>
  <c r="K3628" i="60"/>
  <c r="M3628" i="60"/>
  <c r="I3629" i="60" s="1"/>
  <c r="K3629" i="60" l="1"/>
  <c r="M3629" i="60"/>
  <c r="I3630" i="60" s="1"/>
  <c r="J3629" i="60"/>
  <c r="P3628" i="60"/>
  <c r="L3628" i="60"/>
  <c r="L3629" i="60" l="1"/>
  <c r="P3629" i="60"/>
  <c r="J3630" i="60"/>
  <c r="M3630" i="60"/>
  <c r="I3631" i="60" s="1"/>
  <c r="K3630" i="60"/>
  <c r="J3631" i="60" l="1"/>
  <c r="K3631" i="60"/>
  <c r="M3631" i="60"/>
  <c r="I3632" i="60" s="1"/>
  <c r="L3630" i="60"/>
  <c r="P3630" i="60"/>
  <c r="M3632" i="60" l="1"/>
  <c r="I3633" i="60" s="1"/>
  <c r="K3632" i="60"/>
  <c r="J3632" i="60"/>
  <c r="L3631" i="60"/>
  <c r="P3631" i="60"/>
  <c r="P3632" i="60" l="1"/>
  <c r="L3632" i="60"/>
  <c r="M3633" i="60"/>
  <c r="I3634" i="60" s="1"/>
  <c r="K3633" i="60"/>
  <c r="J3633" i="60"/>
  <c r="K3634" i="60" l="1"/>
  <c r="M3634" i="60"/>
  <c r="I3635" i="60" s="1"/>
  <c r="J3634" i="60"/>
  <c r="P3633" i="60"/>
  <c r="L3633" i="60"/>
  <c r="L3634" i="60" l="1"/>
  <c r="M3635" i="60"/>
  <c r="I3636" i="60" s="1"/>
  <c r="K3635" i="60"/>
  <c r="J3635" i="60"/>
  <c r="P3635" i="60" l="1"/>
  <c r="L3635" i="60"/>
  <c r="J3636" i="60"/>
  <c r="K3636" i="60"/>
  <c r="M3636" i="60"/>
  <c r="I3637" i="60" s="1"/>
  <c r="P3634" i="60"/>
  <c r="P3636" i="60" l="1"/>
  <c r="L3636" i="60"/>
  <c r="M3637" i="60"/>
  <c r="I3638" i="60" s="1"/>
  <c r="K3637" i="60"/>
  <c r="J3637" i="60"/>
  <c r="P3637" i="60" l="1"/>
  <c r="L3637" i="60"/>
  <c r="K3638" i="60"/>
  <c r="J3638" i="60"/>
  <c r="M3638" i="60"/>
  <c r="I3639" i="60" s="1"/>
  <c r="L3638" i="60" l="1"/>
  <c r="M3639" i="60"/>
  <c r="I3640" i="60" s="1"/>
  <c r="J3639" i="60"/>
  <c r="K3639" i="60"/>
  <c r="L3639" i="60" l="1"/>
  <c r="P3639" i="60"/>
  <c r="M3640" i="60"/>
  <c r="I3641" i="60" s="1"/>
  <c r="K3640" i="60"/>
  <c r="J3640" i="60"/>
  <c r="P3638" i="60"/>
  <c r="P3640" i="60" l="1"/>
  <c r="L3640" i="60"/>
  <c r="K3641" i="60"/>
  <c r="M3641" i="60"/>
  <c r="I3642" i="60" s="1"/>
  <c r="J3641" i="60"/>
  <c r="L3641" i="60" l="1"/>
  <c r="P3641" i="60"/>
  <c r="M3642" i="60"/>
  <c r="I3643" i="60" s="1"/>
  <c r="K3642" i="60"/>
  <c r="J3642" i="60"/>
  <c r="L3642" i="60" l="1"/>
  <c r="P3642" i="60"/>
  <c r="K3643" i="60"/>
  <c r="J3643" i="60"/>
  <c r="M3643" i="60"/>
  <c r="I3644" i="60" s="1"/>
  <c r="K3644" i="60" l="1"/>
  <c r="J3644" i="60"/>
  <c r="M3644" i="60"/>
  <c r="I3645" i="60" s="1"/>
  <c r="P3643" i="60"/>
  <c r="L3643" i="60"/>
  <c r="J3645" i="60" l="1"/>
  <c r="M3645" i="60"/>
  <c r="I3646" i="60" s="1"/>
  <c r="K3645" i="60"/>
  <c r="L3644" i="60"/>
  <c r="P3644" i="60" l="1"/>
  <c r="M3646" i="60"/>
  <c r="I3647" i="60" s="1"/>
  <c r="J3646" i="60"/>
  <c r="K3646" i="60"/>
  <c r="L3645" i="60"/>
  <c r="P3645" i="60"/>
  <c r="P3646" i="60" l="1"/>
  <c r="L3646" i="60"/>
  <c r="M3647" i="60"/>
  <c r="I3648" i="60" s="1"/>
  <c r="J3647" i="60"/>
  <c r="K3647" i="60"/>
  <c r="P3647" i="60" l="1"/>
  <c r="L3647" i="60"/>
  <c r="K3648" i="60"/>
  <c r="M3648" i="60"/>
  <c r="I3649" i="60" s="1"/>
  <c r="J3648" i="60"/>
  <c r="L3648" i="60" l="1"/>
  <c r="J3649" i="60"/>
  <c r="M3649" i="60"/>
  <c r="I3650" i="60" s="1"/>
  <c r="K3649" i="60"/>
  <c r="K3650" i="60" l="1"/>
  <c r="J3650" i="60"/>
  <c r="M3650" i="60"/>
  <c r="I3651" i="60" s="1"/>
  <c r="P3648" i="60"/>
  <c r="P3649" i="60"/>
  <c r="L3649" i="60"/>
  <c r="K3651" i="60" l="1"/>
  <c r="J3651" i="60"/>
  <c r="M3651" i="60"/>
  <c r="I3652" i="60" s="1"/>
  <c r="L3650" i="60"/>
  <c r="P3650" i="60"/>
  <c r="M3652" i="60" l="1"/>
  <c r="I3653" i="60" s="1"/>
  <c r="K3652" i="60"/>
  <c r="J3652" i="60"/>
  <c r="L3651" i="60"/>
  <c r="P3651" i="60" l="1"/>
  <c r="P3652" i="60"/>
  <c r="L3652" i="60"/>
  <c r="M3653" i="60"/>
  <c r="I3654" i="60" s="1"/>
  <c r="K3653" i="60"/>
  <c r="J3653" i="60"/>
  <c r="M3654" i="60" l="1"/>
  <c r="I3655" i="60" s="1"/>
  <c r="J3654" i="60"/>
  <c r="K3654" i="60"/>
  <c r="P3653" i="60"/>
  <c r="L3653" i="60"/>
  <c r="P3654" i="60" l="1"/>
  <c r="L3654" i="60"/>
  <c r="K3655" i="60"/>
  <c r="M3655" i="60"/>
  <c r="I3656" i="60" s="1"/>
  <c r="J3655" i="60"/>
  <c r="P3655" i="60" l="1"/>
  <c r="L3655" i="60"/>
  <c r="J3656" i="60"/>
  <c r="M3656" i="60"/>
  <c r="I3657" i="60" s="1"/>
  <c r="K3656" i="60"/>
  <c r="L3656" i="60" l="1"/>
  <c r="P3656" i="60"/>
  <c r="M3657" i="60"/>
  <c r="I3658" i="60" s="1"/>
  <c r="K3657" i="60"/>
  <c r="J3657" i="60"/>
  <c r="L3657" i="60" l="1"/>
  <c r="P3657" i="60"/>
  <c r="K3658" i="60"/>
  <c r="M3658" i="60"/>
  <c r="I3659" i="60" s="1"/>
  <c r="J3658" i="60"/>
  <c r="L3658" i="60" l="1"/>
  <c r="P3658" i="60"/>
  <c r="M3659" i="60"/>
  <c r="I3660" i="60" s="1"/>
  <c r="K3659" i="60"/>
  <c r="J3659" i="60"/>
  <c r="L3659" i="60" l="1"/>
  <c r="P3659" i="60"/>
  <c r="M3660" i="60"/>
  <c r="I3661" i="60" s="1"/>
  <c r="J3660" i="60"/>
  <c r="K3660" i="60"/>
  <c r="P3660" i="60" l="1"/>
  <c r="L3660" i="60"/>
  <c r="K3661" i="60"/>
  <c r="J3661" i="60"/>
  <c r="M3661" i="60"/>
  <c r="I3662" i="60" s="1"/>
  <c r="P3661" i="60" l="1"/>
  <c r="L3661" i="60"/>
  <c r="K3662" i="60"/>
  <c r="J3662" i="60"/>
  <c r="M3662" i="60"/>
  <c r="I3663" i="60" s="1"/>
  <c r="J3663" i="60" l="1"/>
  <c r="K3663" i="60"/>
  <c r="M3663" i="60"/>
  <c r="I3664" i="60" s="1"/>
  <c r="L3662" i="60"/>
  <c r="M3664" i="60" l="1"/>
  <c r="I3665" i="60" s="1"/>
  <c r="K3664" i="60"/>
  <c r="J3664" i="60"/>
  <c r="P3662" i="60"/>
  <c r="L3663" i="60"/>
  <c r="P3663" i="60"/>
  <c r="L3664" i="60" l="1"/>
  <c r="P3664" i="60"/>
  <c r="M3665" i="60"/>
  <c r="I3666" i="60" s="1"/>
  <c r="K3665" i="60"/>
  <c r="J3665" i="60"/>
  <c r="P3665" i="60" l="1"/>
  <c r="L3665" i="60"/>
  <c r="M3666" i="60"/>
  <c r="I3667" i="60" s="1"/>
  <c r="K3666" i="60"/>
  <c r="J3666" i="60"/>
  <c r="P3666" i="60" l="1"/>
  <c r="L3666" i="60"/>
  <c r="M3667" i="60"/>
  <c r="I3668" i="60" s="1"/>
  <c r="K3667" i="60"/>
  <c r="J3667" i="60"/>
  <c r="P3667" i="60" l="1"/>
  <c r="L3667" i="60"/>
  <c r="J3668" i="60"/>
  <c r="M3668" i="60"/>
  <c r="I3669" i="60" s="1"/>
  <c r="K3668" i="60"/>
  <c r="P3668" i="60" l="1"/>
  <c r="L3668" i="60"/>
  <c r="K3669" i="60"/>
  <c r="J3669" i="60"/>
  <c r="M3669" i="60"/>
  <c r="I3670" i="60" s="1"/>
  <c r="K3670" i="60" l="1"/>
  <c r="M3670" i="60"/>
  <c r="I3671" i="60" s="1"/>
  <c r="J3670" i="60"/>
  <c r="L3669" i="60"/>
  <c r="P3669" i="60" l="1"/>
  <c r="P3670" i="60"/>
  <c r="L3670" i="60"/>
  <c r="M3671" i="60"/>
  <c r="I3672" i="60" s="1"/>
  <c r="K3671" i="60"/>
  <c r="J3671" i="60"/>
  <c r="P3671" i="60" l="1"/>
  <c r="L3671" i="60"/>
  <c r="M3672" i="60"/>
  <c r="I3673" i="60" s="1"/>
  <c r="J3672" i="60"/>
  <c r="K3672" i="60"/>
  <c r="P3672" i="60" l="1"/>
  <c r="L3672" i="60"/>
  <c r="M3673" i="60"/>
  <c r="I3674" i="60" s="1"/>
  <c r="K3673" i="60"/>
  <c r="J3673" i="60"/>
  <c r="L3673" i="60" l="1"/>
  <c r="P3673" i="60"/>
  <c r="M3674" i="60"/>
  <c r="I3675" i="60" s="1"/>
  <c r="K3674" i="60"/>
  <c r="J3674" i="60"/>
  <c r="K3675" i="60" l="1"/>
  <c r="J3675" i="60"/>
  <c r="M3675" i="60"/>
  <c r="I3676" i="60" s="1"/>
  <c r="L3674" i="60"/>
  <c r="P3674" i="60"/>
  <c r="K3676" i="60" l="1"/>
  <c r="J3676" i="60"/>
  <c r="M3676" i="60"/>
  <c r="I3677" i="60" s="1"/>
  <c r="P3675" i="60"/>
  <c r="L3675" i="60"/>
  <c r="J3677" i="60" l="1"/>
  <c r="M3677" i="60"/>
  <c r="I3678" i="60" s="1"/>
  <c r="K3677" i="60"/>
  <c r="L3676" i="60"/>
  <c r="K3678" i="60" l="1"/>
  <c r="M3678" i="60"/>
  <c r="I3679" i="60" s="1"/>
  <c r="J3678" i="60"/>
  <c r="P3676" i="60"/>
  <c r="L3677" i="60"/>
  <c r="P3677" i="60"/>
  <c r="P3678" i="60" l="1"/>
  <c r="L3678" i="60"/>
  <c r="K3679" i="60"/>
  <c r="M3679" i="60"/>
  <c r="I3680" i="60" s="1"/>
  <c r="J3679" i="60"/>
  <c r="P3679" i="60" l="1"/>
  <c r="L3679" i="60"/>
  <c r="J3680" i="60"/>
  <c r="M3680" i="60"/>
  <c r="I3681" i="60" s="1"/>
  <c r="K3680" i="60"/>
  <c r="M3681" i="60" l="1"/>
  <c r="I3682" i="60" s="1"/>
  <c r="J3681" i="60"/>
  <c r="K3681" i="60"/>
  <c r="P3680" i="60"/>
  <c r="L3680" i="60"/>
  <c r="L3681" i="60" l="1"/>
  <c r="P3681" i="60"/>
  <c r="K3682" i="60"/>
  <c r="J3682" i="60"/>
  <c r="M3682" i="60"/>
  <c r="I3683" i="60" s="1"/>
  <c r="K3683" i="60" l="1"/>
  <c r="J3683" i="60"/>
  <c r="M3683" i="60"/>
  <c r="I3684" i="60" s="1"/>
  <c r="P3682" i="60"/>
  <c r="L3682" i="60"/>
  <c r="M3684" i="60" l="1"/>
  <c r="I3685" i="60" s="1"/>
  <c r="K3684" i="60"/>
  <c r="J3684" i="60"/>
  <c r="L3683" i="60"/>
  <c r="P3683" i="60" l="1"/>
  <c r="P3684" i="60"/>
  <c r="L3684" i="60"/>
  <c r="M3685" i="60"/>
  <c r="I3686" i="60" s="1"/>
  <c r="K3685" i="60"/>
  <c r="J3685" i="60"/>
  <c r="M3686" i="60" l="1"/>
  <c r="I3687" i="60" s="1"/>
  <c r="K3686" i="60"/>
  <c r="J3686" i="60"/>
  <c r="L3685" i="60"/>
  <c r="P3685" i="60"/>
  <c r="P3686" i="60" l="1"/>
  <c r="L3686" i="60"/>
  <c r="M3687" i="60"/>
  <c r="I3688" i="60" s="1"/>
  <c r="K3687" i="60"/>
  <c r="J3687" i="60"/>
  <c r="P3687" i="60" l="1"/>
  <c r="L3687" i="60"/>
  <c r="M3688" i="60"/>
  <c r="I3689" i="60" s="1"/>
  <c r="J3688" i="60"/>
  <c r="K3688" i="60"/>
  <c r="L3688" i="60" l="1"/>
  <c r="P3688" i="60"/>
  <c r="M3689" i="60"/>
  <c r="I3690" i="60" s="1"/>
  <c r="K3689" i="60"/>
  <c r="J3689" i="60"/>
  <c r="P3689" i="60" l="1"/>
  <c r="L3689" i="60"/>
  <c r="K3690" i="60"/>
  <c r="M3690" i="60"/>
  <c r="I3691" i="60" s="1"/>
  <c r="J3690" i="60"/>
  <c r="L3690" i="60" l="1"/>
  <c r="P3690" i="60"/>
  <c r="M3691" i="60"/>
  <c r="I3692" i="60" s="1"/>
  <c r="J3691" i="60"/>
  <c r="K3691" i="60"/>
  <c r="L3691" i="60" l="1"/>
  <c r="P3691" i="60"/>
  <c r="K3692" i="60"/>
  <c r="M3692" i="60"/>
  <c r="I3693" i="60" s="1"/>
  <c r="J3692" i="60"/>
  <c r="P3692" i="60" l="1"/>
  <c r="L3692" i="60"/>
  <c r="K3693" i="60"/>
  <c r="M3693" i="60"/>
  <c r="I3694" i="60" s="1"/>
  <c r="J3693" i="60"/>
  <c r="J3694" i="60" l="1"/>
  <c r="K3694" i="60"/>
  <c r="M3694" i="60"/>
  <c r="I3695" i="60" s="1"/>
  <c r="P3693" i="60"/>
  <c r="L3693" i="60"/>
  <c r="M3695" i="60" l="1"/>
  <c r="I3696" i="60" s="1"/>
  <c r="J3695" i="60"/>
  <c r="K3695" i="60"/>
  <c r="P3694" i="60"/>
  <c r="L3694" i="60"/>
  <c r="P3695" i="60" l="1"/>
  <c r="L3695" i="60"/>
  <c r="M3696" i="60"/>
  <c r="I3697" i="60" s="1"/>
  <c r="K3696" i="60"/>
  <c r="J3696" i="60"/>
  <c r="L3696" i="60" l="1"/>
  <c r="P3696" i="60"/>
  <c r="K3697" i="60"/>
  <c r="M3697" i="60"/>
  <c r="I3698" i="60" s="1"/>
  <c r="J3697" i="60"/>
  <c r="P3697" i="60" l="1"/>
  <c r="L3697" i="60"/>
  <c r="M3698" i="60"/>
  <c r="I3699" i="60" s="1"/>
  <c r="J3698" i="60"/>
  <c r="K3698" i="60"/>
  <c r="M3699" i="60" l="1"/>
  <c r="I3700" i="60" s="1"/>
  <c r="K3699" i="60"/>
  <c r="J3699" i="60"/>
  <c r="L3698" i="60"/>
  <c r="P3698" i="60" l="1"/>
  <c r="P3699" i="60"/>
  <c r="L3699" i="60"/>
  <c r="J3700" i="60"/>
  <c r="M3700" i="60"/>
  <c r="I3701" i="60" s="1"/>
  <c r="K3700" i="60"/>
  <c r="P3700" i="60" l="1"/>
  <c r="L3700" i="60"/>
  <c r="K3701" i="60"/>
  <c r="J3701" i="60"/>
  <c r="M3701" i="60"/>
  <c r="I3702" i="60" s="1"/>
  <c r="M3702" i="60" l="1"/>
  <c r="I3703" i="60" s="1"/>
  <c r="K3702" i="60"/>
  <c r="J3702" i="60"/>
  <c r="P3701" i="60"/>
  <c r="L3701" i="60"/>
  <c r="L3702" i="60" l="1"/>
  <c r="M3703" i="60"/>
  <c r="I3704" i="60" s="1"/>
  <c r="K3703" i="60"/>
  <c r="J3703" i="60"/>
  <c r="P3703" i="60" l="1"/>
  <c r="L3703" i="60"/>
  <c r="K3704" i="60"/>
  <c r="M3704" i="60"/>
  <c r="I3705" i="60" s="1"/>
  <c r="J3704" i="60"/>
  <c r="P3702" i="60"/>
  <c r="P3704" i="60" l="1"/>
  <c r="L3704" i="60"/>
  <c r="J3705" i="60"/>
  <c r="K3705" i="60"/>
  <c r="M3705" i="60"/>
  <c r="I3706" i="60" s="1"/>
  <c r="M3706" i="60" l="1"/>
  <c r="I3707" i="60" s="1"/>
  <c r="K3706" i="60"/>
  <c r="J3706" i="60"/>
  <c r="L3705" i="60"/>
  <c r="P3705" i="60"/>
  <c r="P3706" i="60" l="1"/>
  <c r="L3706" i="60"/>
  <c r="K3707" i="60"/>
  <c r="M3707" i="60"/>
  <c r="I3708" i="60" s="1"/>
  <c r="J3707" i="60"/>
  <c r="L3707" i="60" l="1"/>
  <c r="P3707" i="60"/>
  <c r="K3708" i="60"/>
  <c r="J3708" i="60"/>
  <c r="M3708" i="60"/>
  <c r="I3709" i="60" s="1"/>
  <c r="M3709" i="60" l="1"/>
  <c r="I3710" i="60" s="1"/>
  <c r="J3709" i="60"/>
  <c r="K3709" i="60"/>
  <c r="L3708" i="60"/>
  <c r="P3708" i="60" l="1"/>
  <c r="P3709" i="60"/>
  <c r="L3709" i="60"/>
  <c r="K3710" i="60"/>
  <c r="M3710" i="60"/>
  <c r="I3711" i="60" s="1"/>
  <c r="J3710" i="60"/>
  <c r="P3710" i="60" l="1"/>
  <c r="L3710" i="60"/>
  <c r="K3711" i="60"/>
  <c r="M3711" i="60"/>
  <c r="I3712" i="60" s="1"/>
  <c r="J3711" i="60"/>
  <c r="P3711" i="60" l="1"/>
  <c r="L3711" i="60"/>
  <c r="J3712" i="60"/>
  <c r="K3712" i="60"/>
  <c r="M3712" i="60"/>
  <c r="I3713" i="60" s="1"/>
  <c r="L3712" i="60" l="1"/>
  <c r="P3712" i="60"/>
  <c r="J3713" i="60"/>
  <c r="K3713" i="60"/>
  <c r="M3713" i="60"/>
  <c r="I3714" i="60" s="1"/>
  <c r="P3713" i="60" l="1"/>
  <c r="L3713" i="60"/>
  <c r="K3714" i="60"/>
  <c r="J3714" i="60"/>
  <c r="M3714" i="60"/>
  <c r="I3715" i="60" s="1"/>
  <c r="K3715" i="60" l="1"/>
  <c r="M3715" i="60"/>
  <c r="I3716" i="60" s="1"/>
  <c r="J3715" i="60"/>
  <c r="P3714" i="60"/>
  <c r="L3714" i="60"/>
  <c r="L3715" i="60" l="1"/>
  <c r="P3715" i="60"/>
  <c r="M3716" i="60"/>
  <c r="I3717" i="60" s="1"/>
  <c r="J3716" i="60"/>
  <c r="K3716" i="60"/>
  <c r="P3716" i="60" l="1"/>
  <c r="L3716" i="60"/>
  <c r="M3717" i="60"/>
  <c r="I3718" i="60" s="1"/>
  <c r="K3717" i="60"/>
  <c r="J3717" i="60"/>
  <c r="P3717" i="60" l="1"/>
  <c r="L3717" i="60"/>
  <c r="K3718" i="60"/>
  <c r="M3718" i="60"/>
  <c r="I3719" i="60" s="1"/>
  <c r="J3718" i="60"/>
  <c r="P3718" i="60" l="1"/>
  <c r="L3718" i="60"/>
  <c r="J3719" i="60"/>
  <c r="M3719" i="60"/>
  <c r="I3720" i="60" s="1"/>
  <c r="K3719" i="60"/>
  <c r="M3720" i="60" l="1"/>
  <c r="I3721" i="60" s="1"/>
  <c r="J3720" i="60"/>
  <c r="K3720" i="60"/>
  <c r="P3719" i="60"/>
  <c r="L3719" i="60"/>
  <c r="P3720" i="60" l="1"/>
  <c r="L3720" i="60"/>
  <c r="M3721" i="60"/>
  <c r="I3722" i="60" s="1"/>
  <c r="K3721" i="60"/>
  <c r="J3721" i="60"/>
  <c r="P3721" i="60" l="1"/>
  <c r="L3721" i="60"/>
  <c r="M3722" i="60"/>
  <c r="I3723" i="60" s="1"/>
  <c r="K3722" i="60"/>
  <c r="J3722" i="60"/>
  <c r="L3722" i="60" l="1"/>
  <c r="P3722" i="60"/>
  <c r="M3723" i="60"/>
  <c r="I3724" i="60" s="1"/>
  <c r="K3723" i="60"/>
  <c r="J3723" i="60"/>
  <c r="L3723" i="60" l="1"/>
  <c r="P3723" i="60"/>
  <c r="K3724" i="60"/>
  <c r="M3724" i="60"/>
  <c r="I3725" i="60" s="1"/>
  <c r="J3724" i="60"/>
  <c r="K3725" i="60" l="1"/>
  <c r="M3725" i="60"/>
  <c r="I3726" i="60" s="1"/>
  <c r="J3725" i="60"/>
  <c r="L3724" i="60"/>
  <c r="P3724" i="60" l="1"/>
  <c r="L3725" i="60"/>
  <c r="P3725" i="60"/>
  <c r="J3726" i="60"/>
  <c r="K3726" i="60"/>
  <c r="M3726" i="60"/>
  <c r="I3727" i="60" s="1"/>
  <c r="K3727" i="60" l="1"/>
  <c r="J3727" i="60"/>
  <c r="M3727" i="60"/>
  <c r="I3728" i="60" s="1"/>
  <c r="P3726" i="60"/>
  <c r="L3726" i="60"/>
  <c r="K3728" i="60" l="1"/>
  <c r="J3728" i="60"/>
  <c r="M3728" i="60"/>
  <c r="I3729" i="60" s="1"/>
  <c r="L3727" i="60"/>
  <c r="P3727" i="60" l="1"/>
  <c r="J3729" i="60"/>
  <c r="M3729" i="60"/>
  <c r="I3730" i="60" s="1"/>
  <c r="K3729" i="60"/>
  <c r="L3728" i="60"/>
  <c r="M3730" i="60" l="1"/>
  <c r="I3731" i="60" s="1"/>
  <c r="K3730" i="60"/>
  <c r="J3730" i="60"/>
  <c r="P3728" i="60"/>
  <c r="L3729" i="60"/>
  <c r="P3729" i="60"/>
  <c r="P3730" i="60" l="1"/>
  <c r="L3730" i="60"/>
  <c r="M3731" i="60"/>
  <c r="I3732" i="60" s="1"/>
  <c r="J3731" i="60"/>
  <c r="K3731" i="60"/>
  <c r="P3731" i="60" l="1"/>
  <c r="L3731" i="60"/>
  <c r="K3732" i="60"/>
  <c r="M3732" i="60"/>
  <c r="I3733" i="60" s="1"/>
  <c r="J3732" i="60"/>
  <c r="P3732" i="60" l="1"/>
  <c r="L3732" i="60"/>
  <c r="J3733" i="60"/>
  <c r="M3733" i="60"/>
  <c r="I3734" i="60" s="1"/>
  <c r="K3733" i="60"/>
  <c r="P3733" i="60" l="1"/>
  <c r="L3733" i="60"/>
  <c r="K3734" i="60"/>
  <c r="J3734" i="60"/>
  <c r="M3734" i="60"/>
  <c r="I3735" i="60" s="1"/>
  <c r="M3735" i="60" l="1"/>
  <c r="I3736" i="60" s="1"/>
  <c r="K3735" i="60"/>
  <c r="J3735" i="60"/>
  <c r="L3734" i="60"/>
  <c r="P3734" i="60"/>
  <c r="L3735" i="60" l="1"/>
  <c r="P3735" i="60"/>
  <c r="M3736" i="60"/>
  <c r="I3737" i="60" s="1"/>
  <c r="K3736" i="60"/>
  <c r="J3736" i="60"/>
  <c r="P3736" i="60" l="1"/>
  <c r="L3736" i="60"/>
  <c r="M3737" i="60"/>
  <c r="I3738" i="60" s="1"/>
  <c r="K3737" i="60"/>
  <c r="J3737" i="60"/>
  <c r="M3738" i="60" l="1"/>
  <c r="I3739" i="60" s="1"/>
  <c r="J3738" i="60"/>
  <c r="K3738" i="60"/>
  <c r="L3737" i="60"/>
  <c r="P3737" i="60"/>
  <c r="L3738" i="60" l="1"/>
  <c r="P3738" i="60"/>
  <c r="K3739" i="60"/>
  <c r="M3739" i="60"/>
  <c r="I3740" i="60" s="1"/>
  <c r="J3739" i="60"/>
  <c r="L3739" i="60" l="1"/>
  <c r="K3740" i="60"/>
  <c r="J3740" i="60"/>
  <c r="M3740" i="60"/>
  <c r="I3741" i="60" s="1"/>
  <c r="L3740" i="60" l="1"/>
  <c r="P3739" i="60"/>
  <c r="K3741" i="60"/>
  <c r="M3741" i="60"/>
  <c r="I3742" i="60" s="1"/>
  <c r="J3741" i="60"/>
  <c r="L3741" i="60" l="1"/>
  <c r="P3741" i="60"/>
  <c r="K3742" i="60"/>
  <c r="M3742" i="60"/>
  <c r="I3743" i="60" s="1"/>
  <c r="J3742" i="60"/>
  <c r="P3740" i="60"/>
  <c r="P3742" i="60" l="1"/>
  <c r="L3742" i="60"/>
  <c r="J3743" i="60"/>
  <c r="M3743" i="60"/>
  <c r="I3744" i="60" s="1"/>
  <c r="K3743" i="60"/>
  <c r="P3743" i="60" l="1"/>
  <c r="L3743" i="60"/>
  <c r="M3744" i="60"/>
  <c r="I3745" i="60" s="1"/>
  <c r="J3744" i="60"/>
  <c r="K3744" i="60"/>
  <c r="J3745" i="60" l="1"/>
  <c r="M3745" i="60"/>
  <c r="I3746" i="60" s="1"/>
  <c r="K3745" i="60"/>
  <c r="P3744" i="60"/>
  <c r="L3744" i="60"/>
  <c r="K3746" i="60" l="1"/>
  <c r="J3746" i="60"/>
  <c r="M3746" i="60"/>
  <c r="I3747" i="60" s="1"/>
  <c r="L3745" i="60"/>
  <c r="P3745" i="60"/>
  <c r="L3746" i="60" l="1"/>
  <c r="K3747" i="60"/>
  <c r="J3747" i="60"/>
  <c r="M3747" i="60"/>
  <c r="I3748" i="60" s="1"/>
  <c r="M3748" i="60" l="1"/>
  <c r="I3749" i="60" s="1"/>
  <c r="K3748" i="60"/>
  <c r="J3748" i="60"/>
  <c r="L3747" i="60"/>
  <c r="P3747" i="60"/>
  <c r="P3746" i="60"/>
  <c r="L3748" i="60" l="1"/>
  <c r="P3748" i="60"/>
  <c r="J3749" i="60"/>
  <c r="M3749" i="60"/>
  <c r="I3750" i="60" s="1"/>
  <c r="K3749" i="60"/>
  <c r="M3750" i="60" l="1"/>
  <c r="I3751" i="60" s="1"/>
  <c r="K3750" i="60"/>
  <c r="J3750" i="60"/>
  <c r="P3749" i="60"/>
  <c r="L3749" i="60"/>
  <c r="P3750" i="60" l="1"/>
  <c r="L3750" i="60"/>
  <c r="M3751" i="60"/>
  <c r="I3752" i="60" s="1"/>
  <c r="K3751" i="60"/>
  <c r="J3751" i="60"/>
  <c r="P3751" i="60" l="1"/>
  <c r="L3751" i="60"/>
  <c r="M3752" i="60"/>
  <c r="I3753" i="60" s="1"/>
  <c r="J3752" i="60"/>
  <c r="K3752" i="60"/>
  <c r="P3752" i="60" l="1"/>
  <c r="L3752" i="60"/>
  <c r="K3753" i="60"/>
  <c r="M3753" i="60"/>
  <c r="I3754" i="60" s="1"/>
  <c r="J3753" i="60"/>
  <c r="P3753" i="60" l="1"/>
  <c r="L3753" i="60"/>
  <c r="M3754" i="60"/>
  <c r="I3755" i="60" s="1"/>
  <c r="K3754" i="60"/>
  <c r="J3754" i="60"/>
  <c r="M3755" i="60" l="1"/>
  <c r="I3756" i="60" s="1"/>
  <c r="J3755" i="60"/>
  <c r="K3755" i="60"/>
  <c r="L3754" i="60"/>
  <c r="P3754" i="60"/>
  <c r="P3755" i="60" l="1"/>
  <c r="L3755" i="60"/>
  <c r="K3756" i="60"/>
  <c r="M3756" i="60"/>
  <c r="I3757" i="60" s="1"/>
  <c r="J3756" i="60"/>
  <c r="P3756" i="60" l="1"/>
  <c r="L3756" i="60"/>
  <c r="M3757" i="60"/>
  <c r="I3758" i="60" s="1"/>
  <c r="K3757" i="60"/>
  <c r="J3757" i="60"/>
  <c r="M3758" i="60" l="1"/>
  <c r="I3759" i="60" s="1"/>
  <c r="J3758" i="60"/>
  <c r="K3758" i="60"/>
  <c r="L3757" i="60"/>
  <c r="P3757" i="60"/>
  <c r="P3758" i="60" l="1"/>
  <c r="L3758" i="60"/>
  <c r="K3759" i="60"/>
  <c r="J3759" i="60"/>
  <c r="M3759" i="60"/>
  <c r="I3760" i="60" s="1"/>
  <c r="K3760" i="60" l="1"/>
  <c r="J3760" i="60"/>
  <c r="M3760" i="60"/>
  <c r="I3761" i="60" s="1"/>
  <c r="L3759" i="60"/>
  <c r="P3759" i="60"/>
  <c r="J3761" i="60" l="1"/>
  <c r="M3761" i="60"/>
  <c r="I3762" i="60" s="1"/>
  <c r="K3761" i="60"/>
  <c r="L3760" i="60"/>
  <c r="P3760" i="60" l="1"/>
  <c r="M3762" i="60"/>
  <c r="I3763" i="60" s="1"/>
  <c r="K3762" i="60"/>
  <c r="J3762" i="60"/>
  <c r="L3761" i="60"/>
  <c r="P3761" i="60"/>
  <c r="L3762" i="60" l="1"/>
  <c r="P3762" i="60"/>
  <c r="M3763" i="60"/>
  <c r="I3764" i="60" s="1"/>
  <c r="J3763" i="60"/>
  <c r="K3763" i="60"/>
  <c r="P3763" i="60" l="1"/>
  <c r="L3763" i="60"/>
  <c r="M3764" i="60"/>
  <c r="I3765" i="60" s="1"/>
  <c r="K3764" i="60"/>
  <c r="J3764" i="60"/>
  <c r="L3764" i="60" l="1"/>
  <c r="P3764" i="60"/>
  <c r="M3765" i="60"/>
  <c r="I3766" i="60" s="1"/>
  <c r="J3765" i="60"/>
  <c r="K3765" i="60"/>
  <c r="P3765" i="60" l="1"/>
  <c r="L3765" i="60"/>
  <c r="K3766" i="60"/>
  <c r="J3766" i="60"/>
  <c r="M3766" i="60"/>
  <c r="I3767" i="60" s="1"/>
  <c r="K3767" i="60" l="1"/>
  <c r="M3767" i="60"/>
  <c r="I3768" i="60" s="1"/>
  <c r="J3767" i="60"/>
  <c r="P3766" i="60"/>
  <c r="L3766" i="60"/>
  <c r="P3767" i="60" l="1"/>
  <c r="L3767" i="60"/>
  <c r="M3768" i="60"/>
  <c r="I3769" i="60" s="1"/>
  <c r="K3768" i="60"/>
  <c r="J3768" i="60"/>
  <c r="M3769" i="60" l="1"/>
  <c r="I3770" i="60" s="1"/>
  <c r="K3769" i="60"/>
  <c r="J3769" i="60"/>
  <c r="P3768" i="60"/>
  <c r="L3768" i="60"/>
  <c r="P3769" i="60" l="1"/>
  <c r="L3769" i="60"/>
  <c r="M3770" i="60"/>
  <c r="I3771" i="60" s="1"/>
  <c r="J3770" i="60"/>
  <c r="K3770" i="60"/>
  <c r="P3770" i="60" l="1"/>
  <c r="L3770" i="60"/>
  <c r="J3771" i="60"/>
  <c r="M3771" i="60"/>
  <c r="I3772" i="60" s="1"/>
  <c r="K3771" i="60"/>
  <c r="L3771" i="60" l="1"/>
  <c r="P3771" i="60"/>
  <c r="M3772" i="60"/>
  <c r="I3773" i="60" s="1"/>
  <c r="J3772" i="60"/>
  <c r="K3772" i="60"/>
  <c r="L3772" i="60" l="1"/>
  <c r="P3772" i="60"/>
  <c r="K3773" i="60"/>
  <c r="M3773" i="60"/>
  <c r="I3774" i="60" s="1"/>
  <c r="J3773" i="60"/>
  <c r="L3773" i="60" l="1"/>
  <c r="K3774" i="60"/>
  <c r="M3774" i="60"/>
  <c r="I3775" i="60" s="1"/>
  <c r="J3774" i="60"/>
  <c r="L3774" i="60" l="1"/>
  <c r="P3774" i="60"/>
  <c r="J3775" i="60"/>
  <c r="M3775" i="60"/>
  <c r="I3776" i="60" s="1"/>
  <c r="K3775" i="60"/>
  <c r="P3773" i="60"/>
  <c r="K3776" i="60" l="1"/>
  <c r="M3776" i="60"/>
  <c r="I3777" i="60" s="1"/>
  <c r="J3776" i="60"/>
  <c r="P3775" i="60"/>
  <c r="L3775" i="60"/>
  <c r="M3777" i="60" l="1"/>
  <c r="I3778" i="60" s="1"/>
  <c r="K3777" i="60"/>
  <c r="J3777" i="60"/>
  <c r="P3776" i="60"/>
  <c r="L3776" i="60"/>
  <c r="P3777" i="60" l="1"/>
  <c r="L3777" i="60"/>
  <c r="J3778" i="60"/>
  <c r="K3778" i="60"/>
  <c r="M3778" i="60"/>
  <c r="I3779" i="60" s="1"/>
  <c r="M3779" i="60" l="1"/>
  <c r="I3780" i="60" s="1"/>
  <c r="K3779" i="60"/>
  <c r="J3779" i="60"/>
  <c r="P3778" i="60"/>
  <c r="L3778" i="60"/>
  <c r="P3779" i="60" l="1"/>
  <c r="L3779" i="60"/>
  <c r="M3780" i="60"/>
  <c r="I3781" i="60" s="1"/>
  <c r="K3780" i="60"/>
  <c r="J3780" i="60"/>
  <c r="L3780" i="60" l="1"/>
  <c r="P3780" i="60"/>
  <c r="K3781" i="60"/>
  <c r="M3781" i="60"/>
  <c r="I3782" i="60" s="1"/>
  <c r="J3781" i="60"/>
  <c r="L3781" i="60" l="1"/>
  <c r="J3782" i="60"/>
  <c r="M3782" i="60"/>
  <c r="I3783" i="60" s="1"/>
  <c r="K3782" i="60"/>
  <c r="P3782" i="60" l="1"/>
  <c r="L3782" i="60"/>
  <c r="M3783" i="60"/>
  <c r="I3784" i="60" s="1"/>
  <c r="K3783" i="60"/>
  <c r="J3783" i="60"/>
  <c r="P3781" i="60"/>
  <c r="M3784" i="60" l="1"/>
  <c r="I3785" i="60" s="1"/>
  <c r="K3784" i="60"/>
  <c r="J3784" i="60"/>
  <c r="P3783" i="60"/>
  <c r="L3783" i="60"/>
  <c r="P3784" i="60" l="1"/>
  <c r="L3784" i="60"/>
  <c r="K3785" i="60"/>
  <c r="J3785" i="60"/>
  <c r="M3785" i="60"/>
  <c r="I3786" i="60" s="1"/>
  <c r="M3786" i="60" l="1"/>
  <c r="I3787" i="60" s="1"/>
  <c r="K3786" i="60"/>
  <c r="J3786" i="60"/>
  <c r="P3785" i="60"/>
  <c r="L3785" i="60"/>
  <c r="L3786" i="60" l="1"/>
  <c r="P3786" i="60"/>
  <c r="M3787" i="60"/>
  <c r="I3788" i="60" s="1"/>
  <c r="K3787" i="60"/>
  <c r="J3787" i="60"/>
  <c r="K3788" i="60" l="1"/>
  <c r="M3788" i="60"/>
  <c r="I3789" i="60" s="1"/>
  <c r="J3788" i="60"/>
  <c r="P3787" i="60"/>
  <c r="L3787" i="60"/>
  <c r="L3788" i="60" l="1"/>
  <c r="M3789" i="60"/>
  <c r="I3790" i="60" s="1"/>
  <c r="J3789" i="60"/>
  <c r="K3789" i="60"/>
  <c r="L3789" i="60" l="1"/>
  <c r="P3789" i="60"/>
  <c r="K3790" i="60"/>
  <c r="M3790" i="60"/>
  <c r="I3791" i="60" s="1"/>
  <c r="J3790" i="60"/>
  <c r="P3788" i="60"/>
  <c r="P3790" i="60" l="1"/>
  <c r="L3790" i="60"/>
  <c r="K3791" i="60"/>
  <c r="J3791" i="60"/>
  <c r="M3791" i="60"/>
  <c r="I3792" i="60" s="1"/>
  <c r="J3792" i="60" l="1"/>
  <c r="K3792" i="60"/>
  <c r="M3792" i="60"/>
  <c r="I3793" i="60" s="1"/>
  <c r="L3791" i="60"/>
  <c r="P3791" i="60" l="1"/>
  <c r="M3793" i="60"/>
  <c r="I3794" i="60" s="1"/>
  <c r="J3793" i="60"/>
  <c r="K3793" i="60"/>
  <c r="L3792" i="60"/>
  <c r="P3792" i="60"/>
  <c r="P3793" i="60" l="1"/>
  <c r="L3793" i="60"/>
  <c r="M3794" i="60"/>
  <c r="I3795" i="60" s="1"/>
  <c r="K3794" i="60"/>
  <c r="J3794" i="60"/>
  <c r="P3794" i="60" l="1"/>
  <c r="L3794" i="60"/>
  <c r="K3795" i="60"/>
  <c r="J3795" i="60"/>
  <c r="M3795" i="60"/>
  <c r="I3796" i="60" s="1"/>
  <c r="L3795" i="60" l="1"/>
  <c r="P3795" i="60"/>
  <c r="M3796" i="60"/>
  <c r="I3797" i="60" s="1"/>
  <c r="K3796" i="60"/>
  <c r="J3796" i="60"/>
  <c r="P3796" i="60" l="1"/>
  <c r="L3796" i="60"/>
  <c r="M3797" i="60"/>
  <c r="I3798" i="60" s="1"/>
  <c r="J3797" i="60"/>
  <c r="K3797" i="60"/>
  <c r="K3798" i="60" l="1"/>
  <c r="J3798" i="60"/>
  <c r="M3798" i="60"/>
  <c r="I3799" i="60" s="1"/>
  <c r="P3797" i="60"/>
  <c r="L3797" i="60"/>
  <c r="L3798" i="60" l="1"/>
  <c r="K3799" i="60"/>
  <c r="J3799" i="60"/>
  <c r="M3799" i="60"/>
  <c r="I3800" i="60" s="1"/>
  <c r="P3799" i="60" l="1"/>
  <c r="L3799" i="60"/>
  <c r="M3800" i="60"/>
  <c r="I3801" i="60" s="1"/>
  <c r="K3800" i="60"/>
  <c r="J3800" i="60"/>
  <c r="P3798" i="60"/>
  <c r="M3801" i="60" l="1"/>
  <c r="I3802" i="60" s="1"/>
  <c r="K3801" i="60"/>
  <c r="J3801" i="60"/>
  <c r="P3800" i="60"/>
  <c r="L3800" i="60"/>
  <c r="P3801" i="60" l="1"/>
  <c r="L3801" i="60"/>
  <c r="K3802" i="60"/>
  <c r="M3802" i="60"/>
  <c r="I3803" i="60" s="1"/>
  <c r="J3802" i="60"/>
  <c r="P3802" i="60" l="1"/>
  <c r="L3802" i="60"/>
  <c r="K3803" i="60"/>
  <c r="J3803" i="60"/>
  <c r="M3803" i="60"/>
  <c r="I3804" i="60" s="1"/>
  <c r="L3803" i="60" l="1"/>
  <c r="M3804" i="60"/>
  <c r="I3805" i="60" s="1"/>
  <c r="J3804" i="60"/>
  <c r="K3804" i="60"/>
  <c r="P3804" i="60" l="1"/>
  <c r="L3804" i="60"/>
  <c r="K3805" i="60"/>
  <c r="J3805" i="60"/>
  <c r="M3805" i="60"/>
  <c r="I3806" i="60" s="1"/>
  <c r="P3803" i="60"/>
  <c r="K3806" i="60" l="1"/>
  <c r="M3806" i="60"/>
  <c r="I3807" i="60" s="1"/>
  <c r="J3806" i="60"/>
  <c r="L3805" i="60"/>
  <c r="P3805" i="60"/>
  <c r="L3806" i="60" l="1"/>
  <c r="P3806" i="60"/>
  <c r="M3807" i="60"/>
  <c r="I3808" i="60" s="1"/>
  <c r="J3807" i="60"/>
  <c r="K3807" i="60"/>
  <c r="P3807" i="60" l="1"/>
  <c r="L3807" i="60"/>
  <c r="K3808" i="60"/>
  <c r="M3808" i="60"/>
  <c r="I3809" i="60" s="1"/>
  <c r="J3808" i="60"/>
  <c r="P3808" i="60" l="1"/>
  <c r="L3808" i="60"/>
  <c r="K3809" i="60"/>
  <c r="J3809" i="60"/>
  <c r="M3809" i="60"/>
  <c r="I3810" i="60" s="1"/>
  <c r="L3809" i="60" l="1"/>
  <c r="J3810" i="60"/>
  <c r="M3810" i="60"/>
  <c r="I3811" i="60" s="1"/>
  <c r="K3810" i="60"/>
  <c r="K3811" i="60" l="1"/>
  <c r="J3811" i="60"/>
  <c r="M3811" i="60"/>
  <c r="I3812" i="60" s="1"/>
  <c r="P3810" i="60"/>
  <c r="L3810" i="60"/>
  <c r="P3809" i="60"/>
  <c r="L3811" i="60" l="1"/>
  <c r="P3811" i="60"/>
  <c r="K3812" i="60"/>
  <c r="M3812" i="60"/>
  <c r="I3813" i="60" s="1"/>
  <c r="J3812" i="60"/>
  <c r="L3812" i="60" l="1"/>
  <c r="P3812" i="60"/>
  <c r="M3813" i="60"/>
  <c r="I3814" i="60" s="1"/>
  <c r="K3813" i="60"/>
  <c r="J3813" i="60"/>
  <c r="M3814" i="60" l="1"/>
  <c r="I3815" i="60" s="1"/>
  <c r="J3814" i="60"/>
  <c r="K3814" i="60"/>
  <c r="P3813" i="60"/>
  <c r="L3813" i="60"/>
  <c r="P3814" i="60" l="1"/>
  <c r="L3814" i="60"/>
  <c r="J3815" i="60"/>
  <c r="M3815" i="60"/>
  <c r="I3816" i="60" s="1"/>
  <c r="K3815" i="60"/>
  <c r="K3816" i="60" l="1"/>
  <c r="J3816" i="60"/>
  <c r="M3816" i="60"/>
  <c r="I3817" i="60" s="1"/>
  <c r="P3815" i="60"/>
  <c r="L3815" i="60"/>
  <c r="K3817" i="60" l="1"/>
  <c r="J3817" i="60"/>
  <c r="M3817" i="60"/>
  <c r="I3818" i="60" s="1"/>
  <c r="P3816" i="60"/>
  <c r="L3816" i="60"/>
  <c r="M3818" i="60" l="1"/>
  <c r="I3819" i="60" s="1"/>
  <c r="K3818" i="60"/>
  <c r="J3818" i="60"/>
  <c r="L3817" i="60"/>
  <c r="P3817" i="60" l="1"/>
  <c r="L3818" i="60"/>
  <c r="P3818" i="60"/>
  <c r="M3819" i="60"/>
  <c r="I3820" i="60" s="1"/>
  <c r="K3819" i="60"/>
  <c r="J3819" i="60"/>
  <c r="M3820" i="60" l="1"/>
  <c r="I3821" i="60" s="1"/>
  <c r="K3820" i="60"/>
  <c r="J3820" i="60"/>
  <c r="L3819" i="60"/>
  <c r="P3819" i="60"/>
  <c r="M3821" i="60" l="1"/>
  <c r="I3822" i="60" s="1"/>
  <c r="J3821" i="60"/>
  <c r="K3821" i="60"/>
  <c r="L3820" i="60"/>
  <c r="P3820" i="60"/>
  <c r="L3821" i="60" l="1"/>
  <c r="P3821" i="60"/>
  <c r="K3822" i="60"/>
  <c r="J3822" i="60"/>
  <c r="M3822" i="60"/>
  <c r="I3823" i="60" s="1"/>
  <c r="K3823" i="60" l="1"/>
  <c r="M3823" i="60"/>
  <c r="I3824" i="60" s="1"/>
  <c r="J3823" i="60"/>
  <c r="P3822" i="60"/>
  <c r="L3822" i="60"/>
  <c r="L3823" i="60" l="1"/>
  <c r="P3823" i="60"/>
  <c r="J3824" i="60"/>
  <c r="K3824" i="60"/>
  <c r="M3824" i="60"/>
  <c r="I3825" i="60" s="1"/>
  <c r="K3825" i="60" l="1"/>
  <c r="M3825" i="60"/>
  <c r="I3826" i="60" s="1"/>
  <c r="J3825" i="60"/>
  <c r="L3824" i="60"/>
  <c r="L3825" i="60" l="1"/>
  <c r="P3825" i="60"/>
  <c r="P3824" i="60"/>
  <c r="J3826" i="60"/>
  <c r="M3826" i="60"/>
  <c r="I3827" i="60" s="1"/>
  <c r="K3826" i="60"/>
  <c r="J3827" i="60" l="1"/>
  <c r="M3827" i="60"/>
  <c r="I3828" i="60" s="1"/>
  <c r="K3827" i="60"/>
  <c r="P3826" i="60"/>
  <c r="L3826" i="60"/>
  <c r="M3828" i="60" l="1"/>
  <c r="I3829" i="60" s="1"/>
  <c r="K3828" i="60"/>
  <c r="J3828" i="60"/>
  <c r="P3827" i="60"/>
  <c r="L3827" i="60"/>
  <c r="L3828" i="60" l="1"/>
  <c r="P3828" i="60"/>
  <c r="J3829" i="60"/>
  <c r="K3829" i="60"/>
  <c r="M3829" i="60"/>
  <c r="I3830" i="60" s="1"/>
  <c r="K3830" i="60" l="1"/>
  <c r="M3830" i="60"/>
  <c r="I3831" i="60" s="1"/>
  <c r="J3830" i="60"/>
  <c r="P3829" i="60"/>
  <c r="L3829" i="60"/>
  <c r="P3830" i="60" l="1"/>
  <c r="L3830" i="60"/>
  <c r="K3831" i="60"/>
  <c r="M3831" i="60"/>
  <c r="I3832" i="60" s="1"/>
  <c r="J3831" i="60"/>
  <c r="L3831" i="60" l="1"/>
  <c r="M3832" i="60"/>
  <c r="I3833" i="60" s="1"/>
  <c r="K3832" i="60"/>
  <c r="J3832" i="60"/>
  <c r="M3833" i="60" l="1"/>
  <c r="I3834" i="60" s="1"/>
  <c r="K3833" i="60"/>
  <c r="J3833" i="60"/>
  <c r="P3832" i="60"/>
  <c r="L3832" i="60"/>
  <c r="P3831" i="60"/>
  <c r="P3833" i="60" l="1"/>
  <c r="L3833" i="60"/>
  <c r="M3834" i="60"/>
  <c r="I3835" i="60" s="1"/>
  <c r="K3834" i="60"/>
  <c r="J3834" i="60"/>
  <c r="M3835" i="60" l="1"/>
  <c r="I3836" i="60" s="1"/>
  <c r="J3835" i="60"/>
  <c r="K3835" i="60"/>
  <c r="P3834" i="60"/>
  <c r="L3834" i="60"/>
  <c r="L3835" i="60" l="1"/>
  <c r="P3835" i="60"/>
  <c r="M3836" i="60"/>
  <c r="I3837" i="60" s="1"/>
  <c r="K3836" i="60"/>
  <c r="J3836" i="60"/>
  <c r="K3837" i="60" l="1"/>
  <c r="M3837" i="60"/>
  <c r="I3838" i="60" s="1"/>
  <c r="J3837" i="60"/>
  <c r="P3836" i="60"/>
  <c r="L3836" i="60"/>
  <c r="L3837" i="60" l="1"/>
  <c r="P3837" i="60"/>
  <c r="J3838" i="60"/>
  <c r="M3838" i="60"/>
  <c r="I3839" i="60" s="1"/>
  <c r="K3838" i="60"/>
  <c r="K3839" i="60" l="1"/>
  <c r="J3839" i="60"/>
  <c r="M3839" i="60"/>
  <c r="I3840" i="60" s="1"/>
  <c r="L3838" i="60"/>
  <c r="P3838" i="60"/>
  <c r="K3840" i="60" l="1"/>
  <c r="J3840" i="60"/>
  <c r="M3840" i="60"/>
  <c r="I3841" i="60" s="1"/>
  <c r="P3839" i="60"/>
  <c r="L3839" i="60"/>
  <c r="J3841" i="60" l="1"/>
  <c r="K3841" i="60"/>
  <c r="M3841" i="60"/>
  <c r="I3842" i="60" s="1"/>
  <c r="P3840" i="60"/>
  <c r="L3840" i="60"/>
  <c r="M3842" i="60" l="1"/>
  <c r="I3843" i="60" s="1"/>
  <c r="J3842" i="60"/>
  <c r="K3842" i="60"/>
  <c r="L3841" i="60"/>
  <c r="P3841" i="60"/>
  <c r="P3842" i="60" l="1"/>
  <c r="L3842" i="60"/>
  <c r="M3843" i="60"/>
  <c r="I3844" i="60" s="1"/>
  <c r="K3843" i="60"/>
  <c r="J3843" i="60"/>
  <c r="K3844" i="60" l="1"/>
  <c r="M3844" i="60"/>
  <c r="I3845" i="60" s="1"/>
  <c r="J3844" i="60"/>
  <c r="L3843" i="60"/>
  <c r="P3843" i="60"/>
  <c r="P3844" i="60" l="1"/>
  <c r="L3844" i="60"/>
  <c r="M3845" i="60"/>
  <c r="I3846" i="60" s="1"/>
  <c r="K3845" i="60"/>
  <c r="J3845" i="60"/>
  <c r="M3846" i="60" l="1"/>
  <c r="I3847" i="60" s="1"/>
  <c r="K3846" i="60"/>
  <c r="J3846" i="60"/>
  <c r="P3845" i="60"/>
  <c r="L3845" i="60"/>
  <c r="L3846" i="60" l="1"/>
  <c r="P3846" i="60"/>
  <c r="M3847" i="60"/>
  <c r="I3848" i="60" s="1"/>
  <c r="K3847" i="60"/>
  <c r="J3847" i="60"/>
  <c r="K3848" i="60" l="1"/>
  <c r="M3848" i="60"/>
  <c r="I3849" i="60" s="1"/>
  <c r="J3848" i="60"/>
  <c r="P3847" i="60"/>
  <c r="L3847" i="60"/>
  <c r="P3848" i="60" l="1"/>
  <c r="L3848" i="60"/>
  <c r="M3849" i="60"/>
  <c r="I3850" i="60" s="1"/>
  <c r="J3849" i="60"/>
  <c r="K3849" i="60"/>
  <c r="M3850" i="60" l="1"/>
  <c r="I3851" i="60" s="1"/>
  <c r="K3850" i="60"/>
  <c r="J3850" i="60"/>
  <c r="P3849" i="60"/>
  <c r="L3849" i="60"/>
  <c r="L3850" i="60" l="1"/>
  <c r="P3850" i="60"/>
  <c r="K3851" i="60"/>
  <c r="M3851" i="60"/>
  <c r="I3852" i="60" s="1"/>
  <c r="J3851" i="60"/>
  <c r="P3851" i="60" l="1"/>
  <c r="L3851" i="60"/>
  <c r="J3852" i="60"/>
  <c r="M3852" i="60"/>
  <c r="I3853" i="60" s="1"/>
  <c r="K3852" i="60"/>
  <c r="L3852" i="60" l="1"/>
  <c r="P3852" i="60"/>
  <c r="M3853" i="60"/>
  <c r="I3854" i="60" s="1"/>
  <c r="J3853" i="60"/>
  <c r="K3853" i="60"/>
  <c r="K3854" i="60" l="1"/>
  <c r="J3854" i="60"/>
  <c r="M3854" i="60"/>
  <c r="I3855" i="60" s="1"/>
  <c r="P3853" i="60"/>
  <c r="L3853" i="60"/>
  <c r="L3854" i="60" l="1"/>
  <c r="P3854" i="60"/>
  <c r="M3855" i="60"/>
  <c r="I3856" i="60" s="1"/>
  <c r="K3855" i="60"/>
  <c r="J3855" i="60"/>
  <c r="M3856" i="60" l="1"/>
  <c r="I3857" i="60" s="1"/>
  <c r="J3856" i="60"/>
  <c r="K3856" i="60"/>
  <c r="L3855" i="60"/>
  <c r="P3855" i="60"/>
  <c r="P3856" i="60" l="1"/>
  <c r="L3856" i="60"/>
  <c r="K3857" i="60"/>
  <c r="M3857" i="60"/>
  <c r="I3858" i="60" s="1"/>
  <c r="J3857" i="60"/>
  <c r="P3857" i="60" l="1"/>
  <c r="L3857" i="60"/>
  <c r="K3858" i="60"/>
  <c r="M3858" i="60"/>
  <c r="I3859" i="60" s="1"/>
  <c r="J3858" i="60"/>
  <c r="P3858" i="60" l="1"/>
  <c r="L3858" i="60"/>
  <c r="J3859" i="60"/>
  <c r="K3859" i="60"/>
  <c r="M3859" i="60"/>
  <c r="I3860" i="60" s="1"/>
  <c r="L3859" i="60" l="1"/>
  <c r="P3859" i="60"/>
  <c r="M3860" i="60"/>
  <c r="I3861" i="60" s="1"/>
  <c r="K3860" i="60"/>
  <c r="J3860" i="60"/>
  <c r="L3860" i="60" l="1"/>
  <c r="P3860" i="60"/>
  <c r="J3861" i="60"/>
  <c r="M3861" i="60"/>
  <c r="I3862" i="60" s="1"/>
  <c r="K3861" i="60"/>
  <c r="M3862" i="60" l="1"/>
  <c r="I3863" i="60" s="1"/>
  <c r="K3862" i="60"/>
  <c r="J3862" i="60"/>
  <c r="P3861" i="60"/>
  <c r="L3861" i="60"/>
  <c r="P3862" i="60" l="1"/>
  <c r="L3862" i="60"/>
  <c r="M3863" i="60"/>
  <c r="I3864" i="60" s="1"/>
  <c r="J3863" i="60"/>
  <c r="K3863" i="60"/>
  <c r="K3864" i="60" l="1"/>
  <c r="M3864" i="60"/>
  <c r="I3865" i="60" s="1"/>
  <c r="J3864" i="60"/>
  <c r="L3863" i="60"/>
  <c r="P3863" i="60"/>
  <c r="K3865" i="60" l="1"/>
  <c r="M3865" i="60"/>
  <c r="I3866" i="60" s="1"/>
  <c r="J3865" i="60"/>
  <c r="L3864" i="60"/>
  <c r="P3864" i="60"/>
  <c r="P3865" i="60" l="1"/>
  <c r="L3865" i="60"/>
  <c r="K3866" i="60"/>
  <c r="J3866" i="60"/>
  <c r="M3866" i="60"/>
  <c r="I3867" i="60" s="1"/>
  <c r="M3867" i="60" l="1"/>
  <c r="I3868" i="60" s="1"/>
  <c r="K3867" i="60"/>
  <c r="J3867" i="60"/>
  <c r="P3866" i="60"/>
  <c r="L3866" i="60"/>
  <c r="P3867" i="60" l="1"/>
  <c r="L3867" i="60"/>
  <c r="M3868" i="60"/>
  <c r="I3869" i="60" s="1"/>
  <c r="J3868" i="60"/>
  <c r="K3868" i="60"/>
  <c r="L3868" i="60" l="1"/>
  <c r="P3868" i="60"/>
  <c r="M3869" i="60"/>
  <c r="I3870" i="60" s="1"/>
  <c r="K3869" i="60"/>
  <c r="J3869" i="60"/>
  <c r="L3869" i="60" l="1"/>
  <c r="P3869" i="60"/>
  <c r="M3870" i="60"/>
  <c r="I3871" i="60" s="1"/>
  <c r="K3870" i="60"/>
  <c r="J3870" i="60"/>
  <c r="L3870" i="60" l="1"/>
  <c r="P3870" i="60"/>
  <c r="K3871" i="60"/>
  <c r="M3871" i="60"/>
  <c r="I3872" i="60" s="1"/>
  <c r="J3871" i="60"/>
  <c r="P3871" i="60" l="1"/>
  <c r="L3871" i="60"/>
  <c r="K3872" i="60"/>
  <c r="J3872" i="60"/>
  <c r="M3872" i="60"/>
  <c r="I3873" i="60" s="1"/>
  <c r="J3873" i="60" l="1"/>
  <c r="K3873" i="60"/>
  <c r="M3873" i="60"/>
  <c r="I3874" i="60" s="1"/>
  <c r="L3872" i="60"/>
  <c r="P3872" i="60"/>
  <c r="K3874" i="60" l="1"/>
  <c r="J3874" i="60"/>
  <c r="M3874" i="60"/>
  <c r="I3875" i="60" s="1"/>
  <c r="L3873" i="60"/>
  <c r="P3873" i="60"/>
  <c r="K3875" i="60" l="1"/>
  <c r="M3875" i="60"/>
  <c r="I3876" i="60" s="1"/>
  <c r="J3875" i="60"/>
  <c r="P3874" i="60"/>
  <c r="L3874" i="60"/>
  <c r="P3875" i="60" l="1"/>
  <c r="L3875" i="60"/>
  <c r="J3876" i="60"/>
  <c r="M3876" i="60"/>
  <c r="I3877" i="60" s="1"/>
  <c r="K3876" i="60"/>
  <c r="M3877" i="60" l="1"/>
  <c r="I3878" i="60" s="1"/>
  <c r="J3877" i="60"/>
  <c r="K3877" i="60"/>
  <c r="L3876" i="60"/>
  <c r="P3876" i="60"/>
  <c r="P3877" i="60" l="1"/>
  <c r="L3877" i="60"/>
  <c r="M3878" i="60"/>
  <c r="I3879" i="60" s="1"/>
  <c r="K3878" i="60"/>
  <c r="J3878" i="60"/>
  <c r="K3879" i="60" l="1"/>
  <c r="M3879" i="60"/>
  <c r="I3880" i="60" s="1"/>
  <c r="J3879" i="60"/>
  <c r="L3878" i="60"/>
  <c r="P3878" i="60"/>
  <c r="P3879" i="60" l="1"/>
  <c r="L3879" i="60"/>
  <c r="M3880" i="60"/>
  <c r="I3881" i="60" s="1"/>
  <c r="K3880" i="60"/>
  <c r="J3880" i="60"/>
  <c r="P3880" i="60" l="1"/>
  <c r="L3880" i="60"/>
  <c r="J3881" i="60"/>
  <c r="M3881" i="60"/>
  <c r="I3882" i="60" s="1"/>
  <c r="K3881" i="60"/>
  <c r="L3881" i="60" l="1"/>
  <c r="P3881" i="60"/>
  <c r="M3882" i="60"/>
  <c r="I3883" i="60" s="1"/>
  <c r="K3882" i="60"/>
  <c r="J3882" i="60"/>
  <c r="P3882" i="60" l="1"/>
  <c r="L3882" i="60"/>
  <c r="M3883" i="60"/>
  <c r="I3884" i="60" s="1"/>
  <c r="K3883" i="60"/>
  <c r="J3883" i="60"/>
  <c r="P3883" i="60" l="1"/>
  <c r="L3883" i="60"/>
  <c r="M3884" i="60"/>
  <c r="I3885" i="60" s="1"/>
  <c r="K3884" i="60"/>
  <c r="J3884" i="60"/>
  <c r="L3884" i="60" l="1"/>
  <c r="P3884" i="60"/>
  <c r="M3885" i="60"/>
  <c r="I3886" i="60" s="1"/>
  <c r="J3885" i="60"/>
  <c r="K3885" i="60"/>
  <c r="P3885" i="60" l="1"/>
  <c r="L3885" i="60"/>
  <c r="K3886" i="60"/>
  <c r="J3886" i="60"/>
  <c r="M3886" i="60"/>
  <c r="I3887" i="60" s="1"/>
  <c r="K3887" i="60" l="1"/>
  <c r="M3887" i="60"/>
  <c r="I3888" i="60" s="1"/>
  <c r="J3887" i="60"/>
  <c r="L3886" i="60"/>
  <c r="P3886" i="60"/>
  <c r="L3887" i="60" l="1"/>
  <c r="P3887" i="60"/>
  <c r="K3888" i="60"/>
  <c r="M3888" i="60"/>
  <c r="I3889" i="60" s="1"/>
  <c r="J3888" i="60"/>
  <c r="K3889" i="60" l="1"/>
  <c r="M3889" i="60"/>
  <c r="I3890" i="60" s="1"/>
  <c r="J3889" i="60"/>
  <c r="P3888" i="60"/>
  <c r="L3888" i="60"/>
  <c r="L3889" i="60" l="1"/>
  <c r="P3889" i="60"/>
  <c r="J3890" i="60"/>
  <c r="K3890" i="60"/>
  <c r="M3890" i="60"/>
  <c r="I3891" i="60" s="1"/>
  <c r="M3891" i="60" l="1"/>
  <c r="I3892" i="60" s="1"/>
  <c r="J3891" i="60"/>
  <c r="K3891" i="60"/>
  <c r="P3890" i="60"/>
  <c r="L3890" i="60"/>
  <c r="P3891" i="60" l="1"/>
  <c r="L3891" i="60"/>
  <c r="M3892" i="60"/>
  <c r="I3893" i="60" s="1"/>
  <c r="J3892" i="60"/>
  <c r="K3892" i="60"/>
  <c r="L3892" i="60" l="1"/>
  <c r="P3892" i="60"/>
  <c r="K3893" i="60"/>
  <c r="M3893" i="60"/>
  <c r="I3894" i="60" s="1"/>
  <c r="J3893" i="60"/>
  <c r="P3893" i="60" l="1"/>
  <c r="L3893" i="60"/>
  <c r="K3894" i="60"/>
  <c r="M3894" i="60"/>
  <c r="I3895" i="60" s="1"/>
  <c r="J3894" i="60"/>
  <c r="P3894" i="60" l="1"/>
  <c r="L3894" i="60"/>
  <c r="J3895" i="60"/>
  <c r="M3895" i="60"/>
  <c r="I3896" i="60" s="1"/>
  <c r="K3895" i="60"/>
  <c r="J3896" i="60" l="1"/>
  <c r="M3896" i="60"/>
  <c r="I3897" i="60" s="1"/>
  <c r="K3896" i="60"/>
  <c r="P3895" i="60"/>
  <c r="L3895" i="60"/>
  <c r="M3897" i="60" l="1"/>
  <c r="I3898" i="60" s="1"/>
  <c r="K3897" i="60"/>
  <c r="J3897" i="60"/>
  <c r="L3896" i="60"/>
  <c r="P3896" i="60"/>
  <c r="P3897" i="60" l="1"/>
  <c r="L3897" i="60"/>
  <c r="M3898" i="60"/>
  <c r="I3899" i="60" s="1"/>
  <c r="K3898" i="60"/>
  <c r="J3898" i="60"/>
  <c r="P3898" i="60" l="1"/>
  <c r="L3898" i="60"/>
  <c r="M3899" i="60"/>
  <c r="I3900" i="60" s="1"/>
  <c r="K3899" i="60"/>
  <c r="J3899" i="60"/>
  <c r="K3900" i="60" l="1"/>
  <c r="M3900" i="60"/>
  <c r="I3901" i="60" s="1"/>
  <c r="J3900" i="60"/>
  <c r="L3899" i="60"/>
  <c r="P3899" i="60"/>
  <c r="P3900" i="60" l="1"/>
  <c r="L3900" i="60"/>
  <c r="K3901" i="60"/>
  <c r="M3901" i="60"/>
  <c r="I3902" i="60" s="1"/>
  <c r="J3901" i="60"/>
  <c r="L3901" i="60" l="1"/>
  <c r="P3901" i="60"/>
  <c r="M3902" i="60"/>
  <c r="I3903" i="60" s="1"/>
  <c r="K3902" i="60"/>
  <c r="J3902" i="60"/>
  <c r="P3902" i="60" l="1"/>
  <c r="L3902" i="60"/>
  <c r="K3903" i="60"/>
  <c r="M3903" i="60"/>
  <c r="I3904" i="60" s="1"/>
  <c r="J3903" i="60"/>
  <c r="P3903" i="60" l="1"/>
  <c r="L3903" i="60"/>
  <c r="M3904" i="60"/>
  <c r="I3905" i="60" s="1"/>
  <c r="K3904" i="60"/>
  <c r="J3904" i="60"/>
  <c r="L3904" i="60" l="1"/>
  <c r="P3904" i="60"/>
  <c r="M3905" i="60"/>
  <c r="I3906" i="60" s="1"/>
  <c r="J3905" i="60"/>
  <c r="K3905" i="60"/>
  <c r="L3905" i="60" l="1"/>
  <c r="P3905" i="60"/>
  <c r="K3906" i="60"/>
  <c r="M3906" i="60"/>
  <c r="I3907" i="60" s="1"/>
  <c r="J3906" i="60"/>
  <c r="L3906" i="60" l="1"/>
  <c r="P3906" i="60"/>
  <c r="K3907" i="60"/>
  <c r="J3907" i="60"/>
  <c r="M3907" i="60"/>
  <c r="I3908" i="60" s="1"/>
  <c r="P3907" i="60" l="1"/>
  <c r="L3907" i="60"/>
  <c r="J3908" i="60"/>
  <c r="M3908" i="60"/>
  <c r="I3909" i="60" s="1"/>
  <c r="K3908" i="60"/>
  <c r="J3909" i="60" l="1"/>
  <c r="M3909" i="60"/>
  <c r="I3910" i="60" s="1"/>
  <c r="K3909" i="60"/>
  <c r="L3908" i="60"/>
  <c r="P3908" i="60"/>
  <c r="K3910" i="60" l="1"/>
  <c r="J3910" i="60"/>
  <c r="M3910" i="60"/>
  <c r="I3911" i="60" s="1"/>
  <c r="L3909" i="60"/>
  <c r="P3909" i="60"/>
  <c r="M3911" i="60" l="1"/>
  <c r="I3912" i="60" s="1"/>
  <c r="K3911" i="60"/>
  <c r="J3911" i="60"/>
  <c r="P3910" i="60"/>
  <c r="L3910" i="60"/>
  <c r="P3911" i="60" l="1"/>
  <c r="L3911" i="60"/>
  <c r="M3912" i="60"/>
  <c r="I3913" i="60" s="1"/>
  <c r="K3912" i="60"/>
  <c r="J3912" i="60"/>
  <c r="P3912" i="60" l="1"/>
  <c r="L3912" i="60"/>
  <c r="J3913" i="60"/>
  <c r="M3913" i="60"/>
  <c r="I3914" i="60" s="1"/>
  <c r="K3913" i="60"/>
  <c r="P3913" i="60" l="1"/>
  <c r="L3913" i="60"/>
  <c r="K3914" i="60"/>
  <c r="J3914" i="60"/>
  <c r="M3914" i="60"/>
  <c r="I3915" i="60" s="1"/>
  <c r="K3915" i="60" l="1"/>
  <c r="J3915" i="60"/>
  <c r="M3915" i="60"/>
  <c r="I3916" i="60" s="1"/>
  <c r="P3914" i="60"/>
  <c r="L3914" i="60"/>
  <c r="M3916" i="60" l="1"/>
  <c r="I3917" i="60" s="1"/>
  <c r="K3916" i="60"/>
  <c r="J3916" i="60"/>
  <c r="P3915" i="60"/>
  <c r="L3915" i="60"/>
  <c r="P3916" i="60" l="1"/>
  <c r="L3916" i="60"/>
  <c r="M3917" i="60"/>
  <c r="I3918" i="60" s="1"/>
  <c r="J3917" i="60"/>
  <c r="K3917" i="60"/>
  <c r="J3918" i="60" l="1"/>
  <c r="M3918" i="60"/>
  <c r="I3919" i="60" s="1"/>
  <c r="K3918" i="60"/>
  <c r="P3917" i="60"/>
  <c r="L3917" i="60"/>
  <c r="M3919" i="60" l="1"/>
  <c r="I3920" i="60" s="1"/>
  <c r="J3919" i="60"/>
  <c r="K3919" i="60"/>
  <c r="L3918" i="60"/>
  <c r="P3918" i="60"/>
  <c r="L3919" i="60" l="1"/>
  <c r="P3919" i="60"/>
  <c r="K3920" i="60"/>
  <c r="J3920" i="60"/>
  <c r="M3920" i="60"/>
  <c r="I3921" i="60" s="1"/>
  <c r="K3921" i="60" l="1"/>
  <c r="M3921" i="60"/>
  <c r="I3922" i="60" s="1"/>
  <c r="J3921" i="60"/>
  <c r="L3920" i="60"/>
  <c r="P3920" i="60"/>
  <c r="L3921" i="60" l="1"/>
  <c r="P3921" i="60"/>
  <c r="J3922" i="60"/>
  <c r="M3922" i="60"/>
  <c r="I3923" i="60" s="1"/>
  <c r="K3922" i="60"/>
  <c r="K3923" i="60" l="1"/>
  <c r="J3923" i="60"/>
  <c r="M3923" i="60"/>
  <c r="I3924" i="60" s="1"/>
  <c r="P3922" i="60"/>
  <c r="L3922" i="60"/>
  <c r="P3923" i="60" l="1"/>
  <c r="L3923" i="60"/>
  <c r="K3924" i="60"/>
  <c r="J3924" i="60"/>
  <c r="M3924" i="60"/>
  <c r="I3925" i="60" s="1"/>
  <c r="P3924" i="60" l="1"/>
  <c r="L3924" i="60"/>
  <c r="J3925" i="60"/>
  <c r="M3925" i="60"/>
  <c r="I3926" i="60" s="1"/>
  <c r="K3925" i="60"/>
  <c r="P3925" i="60" l="1"/>
  <c r="L3925" i="60"/>
  <c r="M3926" i="60"/>
  <c r="I3927" i="60" s="1"/>
  <c r="K3926" i="60"/>
  <c r="J3926" i="60"/>
  <c r="P3926" i="60" l="1"/>
  <c r="L3926" i="60"/>
  <c r="M3927" i="60"/>
  <c r="I3928" i="60" s="1"/>
  <c r="K3927" i="60"/>
  <c r="J3927" i="60"/>
  <c r="L3927" i="60" l="1"/>
  <c r="P3927" i="60"/>
  <c r="K3928" i="60"/>
  <c r="J3928" i="60"/>
  <c r="M3928" i="60"/>
  <c r="I3929" i="60" s="1"/>
  <c r="J3929" i="60" l="1"/>
  <c r="K3929" i="60"/>
  <c r="M3929" i="60"/>
  <c r="I3930" i="60" s="1"/>
  <c r="L3928" i="60"/>
  <c r="P3928" i="60"/>
  <c r="M3930" i="60" l="1"/>
  <c r="I3931" i="60" s="1"/>
  <c r="K3930" i="60"/>
  <c r="J3930" i="60"/>
  <c r="P3929" i="60"/>
  <c r="L3929" i="60"/>
  <c r="P3930" i="60" l="1"/>
  <c r="L3930" i="60"/>
  <c r="M3931" i="60"/>
  <c r="I3932" i="60" s="1"/>
  <c r="K3931" i="60"/>
  <c r="J3931" i="60"/>
  <c r="P3931" i="60" l="1"/>
  <c r="L3931" i="60"/>
  <c r="J3932" i="60"/>
  <c r="K3932" i="60"/>
  <c r="M3932" i="60"/>
  <c r="I3933" i="60" s="1"/>
  <c r="M3933" i="60" l="1"/>
  <c r="I3934" i="60" s="1"/>
  <c r="J3933" i="60"/>
  <c r="K3933" i="60"/>
  <c r="P3932" i="60"/>
  <c r="L3932" i="60"/>
  <c r="L3933" i="60" l="1"/>
  <c r="P3933" i="60"/>
  <c r="M3934" i="60"/>
  <c r="I3935" i="60" s="1"/>
  <c r="K3934" i="60"/>
  <c r="J3934" i="60"/>
  <c r="L3934" i="60" l="1"/>
  <c r="P3934" i="60"/>
  <c r="K3935" i="60"/>
  <c r="M3935" i="60"/>
  <c r="I3936" i="60" s="1"/>
  <c r="J3935" i="60"/>
  <c r="L3935" i="60" l="1"/>
  <c r="P3935" i="60"/>
  <c r="M3936" i="60"/>
  <c r="I3937" i="60" s="1"/>
  <c r="J3936" i="60"/>
  <c r="K3936" i="60"/>
  <c r="L3936" i="60" l="1"/>
  <c r="P3936" i="60"/>
  <c r="K3937" i="60"/>
  <c r="J3937" i="60"/>
  <c r="M3937" i="60"/>
  <c r="I3938" i="60" s="1"/>
  <c r="K3938" i="60" l="1"/>
  <c r="J3938" i="60"/>
  <c r="M3938" i="60"/>
  <c r="I3939" i="60" s="1"/>
  <c r="P3937" i="60"/>
  <c r="L3937" i="60"/>
  <c r="J3939" i="60" l="1"/>
  <c r="K3939" i="60"/>
  <c r="M3939" i="60"/>
  <c r="I3940" i="60" s="1"/>
  <c r="L3938" i="60"/>
  <c r="P3938" i="60"/>
  <c r="M3940" i="60" l="1"/>
  <c r="I3941" i="60" s="1"/>
  <c r="J3940" i="60"/>
  <c r="K3940" i="60"/>
  <c r="P3939" i="60"/>
  <c r="L3939" i="60"/>
  <c r="P3940" i="60" l="1"/>
  <c r="L3940" i="60"/>
  <c r="M3941" i="60"/>
  <c r="I3942" i="60" s="1"/>
  <c r="K3941" i="60"/>
  <c r="J3941" i="60"/>
  <c r="P3941" i="60" l="1"/>
  <c r="L3941" i="60"/>
  <c r="K3942" i="60"/>
  <c r="J3942" i="60"/>
  <c r="M3942" i="60"/>
  <c r="I3943" i="60" s="1"/>
  <c r="K3943" i="60" l="1"/>
  <c r="M3943" i="60"/>
  <c r="I3944" i="60" s="1"/>
  <c r="J3943" i="60"/>
  <c r="L3942" i="60"/>
  <c r="P3942" i="60"/>
  <c r="M3944" i="60" l="1"/>
  <c r="I3945" i="60" s="1"/>
  <c r="K3944" i="60"/>
  <c r="J3944" i="60"/>
  <c r="L3943" i="60"/>
  <c r="P3943" i="60"/>
  <c r="P3944" i="60" l="1"/>
  <c r="L3944" i="60"/>
  <c r="K3945" i="60"/>
  <c r="J3945" i="60"/>
  <c r="M3945" i="60"/>
  <c r="I3946" i="60" s="1"/>
  <c r="K3946" i="60" l="1"/>
  <c r="J3946" i="60"/>
  <c r="M3946" i="60"/>
  <c r="I3947" i="60" s="1"/>
  <c r="P3945" i="60"/>
  <c r="L3945" i="60"/>
  <c r="M3947" i="60" l="1"/>
  <c r="I3948" i="60" s="1"/>
  <c r="K3947" i="60"/>
  <c r="J3947" i="60"/>
  <c r="P3946" i="60"/>
  <c r="L3946" i="60"/>
  <c r="P3947" i="60" l="1"/>
  <c r="L3947" i="60"/>
  <c r="M3948" i="60"/>
  <c r="I3949" i="60" s="1"/>
  <c r="K3948" i="60"/>
  <c r="J3948" i="60"/>
  <c r="P3948" i="60" l="1"/>
  <c r="L3948" i="60"/>
  <c r="K3949" i="60"/>
  <c r="M3949" i="60"/>
  <c r="I3950" i="60" s="1"/>
  <c r="J3949" i="60"/>
  <c r="P3949" i="60" l="1"/>
  <c r="L3949" i="60"/>
  <c r="M3950" i="60"/>
  <c r="I3951" i="60" s="1"/>
  <c r="J3950" i="60"/>
  <c r="K3950" i="60"/>
  <c r="L3950" i="60" l="1"/>
  <c r="P3950" i="60"/>
  <c r="M3951" i="60"/>
  <c r="I3952" i="60" s="1"/>
  <c r="J3951" i="60"/>
  <c r="K3951" i="60"/>
  <c r="K3952" i="60" l="1"/>
  <c r="J3952" i="60"/>
  <c r="M3952" i="60"/>
  <c r="I3953" i="60" s="1"/>
  <c r="P3951" i="60"/>
  <c r="L3951" i="60"/>
  <c r="K3953" i="60" l="1"/>
  <c r="M3953" i="60"/>
  <c r="I3954" i="60" s="1"/>
  <c r="J3953" i="60"/>
  <c r="L3952" i="60"/>
  <c r="P3952" i="60"/>
  <c r="L3953" i="60" l="1"/>
  <c r="P3953" i="60"/>
  <c r="M3954" i="60"/>
  <c r="I3955" i="60" s="1"/>
  <c r="J3954" i="60"/>
  <c r="K3954" i="60"/>
  <c r="P3954" i="60" l="1"/>
  <c r="L3954" i="60"/>
  <c r="K3955" i="60"/>
  <c r="M3955" i="60"/>
  <c r="I3956" i="60" s="1"/>
  <c r="J3955" i="60"/>
  <c r="K3956" i="60" l="1"/>
  <c r="J3956" i="60"/>
  <c r="M3956" i="60"/>
  <c r="I3957" i="60" s="1"/>
  <c r="L3955" i="60"/>
  <c r="P3955" i="60"/>
  <c r="L3956" i="60" l="1"/>
  <c r="P3956" i="60"/>
  <c r="J3957" i="60"/>
  <c r="K3957" i="60"/>
  <c r="M3957" i="60"/>
  <c r="I3958" i="60" s="1"/>
  <c r="K3958" i="60" l="1"/>
  <c r="M3958" i="60"/>
  <c r="I3959" i="60" s="1"/>
  <c r="J3958" i="60"/>
  <c r="P3957" i="60"/>
  <c r="L3957" i="60"/>
  <c r="P3958" i="60" l="1"/>
  <c r="L3958" i="60"/>
  <c r="M3959" i="60"/>
  <c r="I3960" i="60" s="1"/>
  <c r="K3959" i="60"/>
  <c r="J3959" i="60"/>
  <c r="P3959" i="60" l="1"/>
  <c r="L3959" i="60"/>
  <c r="M3960" i="60"/>
  <c r="I3961" i="60" s="1"/>
  <c r="J3960" i="60"/>
  <c r="K3960" i="60"/>
  <c r="P3960" i="60" l="1"/>
  <c r="L3960" i="60"/>
  <c r="M3961" i="60"/>
  <c r="I3962" i="60" s="1"/>
  <c r="K3961" i="60"/>
  <c r="J3961" i="60"/>
  <c r="L3961" i="60" l="1"/>
  <c r="P3961" i="60"/>
  <c r="J3962" i="60"/>
  <c r="M3962" i="60"/>
  <c r="I3963" i="60" s="1"/>
  <c r="K3962" i="60"/>
  <c r="K3963" i="60" l="1"/>
  <c r="J3963" i="60"/>
  <c r="M3963" i="60"/>
  <c r="I3964" i="60" s="1"/>
  <c r="L3962" i="60"/>
  <c r="P3962" i="60"/>
  <c r="K3964" i="60" l="1"/>
  <c r="M3964" i="60"/>
  <c r="I3965" i="60" s="1"/>
  <c r="J3964" i="60"/>
  <c r="P3963" i="60"/>
  <c r="L3963" i="60"/>
  <c r="P3964" i="60" l="1"/>
  <c r="L3964" i="60"/>
  <c r="M3965" i="60"/>
  <c r="I3966" i="60" s="1"/>
  <c r="K3965" i="60"/>
  <c r="J3965" i="60"/>
  <c r="M3966" i="60" l="1"/>
  <c r="I3967" i="60" s="1"/>
  <c r="K3966" i="60"/>
  <c r="J3966" i="60"/>
  <c r="P3965" i="60"/>
  <c r="L3965" i="60"/>
  <c r="L3966" i="60" l="1"/>
  <c r="P3966" i="60"/>
  <c r="M3967" i="60"/>
  <c r="I3968" i="60" s="1"/>
  <c r="K3967" i="60"/>
  <c r="J3967" i="60"/>
  <c r="L3967" i="60" l="1"/>
  <c r="P3967" i="60"/>
  <c r="M3968" i="60"/>
  <c r="I3969" i="60" s="1"/>
  <c r="K3968" i="60"/>
  <c r="J3968" i="60"/>
  <c r="K3969" i="60" l="1"/>
  <c r="M3969" i="60"/>
  <c r="I3970" i="60" s="1"/>
  <c r="J3969" i="60"/>
  <c r="L3968" i="60"/>
  <c r="P3968" i="60"/>
  <c r="K3970" i="60" l="1"/>
  <c r="J3970" i="60"/>
  <c r="M3970" i="60"/>
  <c r="I3971" i="60" s="1"/>
  <c r="P3969" i="60"/>
  <c r="L3969" i="60"/>
  <c r="J3971" i="60" l="1"/>
  <c r="M3971" i="60"/>
  <c r="I3972" i="60" s="1"/>
  <c r="K3971" i="60"/>
  <c r="L3970" i="60"/>
  <c r="P3970" i="60"/>
  <c r="K3972" i="60" l="1"/>
  <c r="M3972" i="60"/>
  <c r="I3973" i="60" s="1"/>
  <c r="J3972" i="60"/>
  <c r="L3971" i="60"/>
  <c r="P3971" i="60"/>
  <c r="L3972" i="60" l="1"/>
  <c r="P3972" i="60"/>
  <c r="J3973" i="60"/>
  <c r="K3973" i="60"/>
  <c r="M3973" i="60"/>
  <c r="I3974" i="60" s="1"/>
  <c r="L3973" i="60" l="1"/>
  <c r="P3973" i="60"/>
  <c r="J3974" i="60"/>
  <c r="M3974" i="60"/>
  <c r="I3975" i="60" s="1"/>
  <c r="K3974" i="60"/>
  <c r="M3975" i="60" l="1"/>
  <c r="I3976" i="60" s="1"/>
  <c r="K3975" i="60"/>
  <c r="J3975" i="60"/>
  <c r="P3974" i="60"/>
  <c r="L3974" i="60"/>
  <c r="L3975" i="60" l="1"/>
  <c r="P3975" i="60"/>
  <c r="M3976" i="60"/>
  <c r="I3977" i="60" s="1"/>
  <c r="K3976" i="60"/>
  <c r="J3976" i="60"/>
  <c r="L3976" i="60" l="1"/>
  <c r="P3976" i="60"/>
  <c r="K3977" i="60"/>
  <c r="M3977" i="60"/>
  <c r="I3978" i="60" s="1"/>
  <c r="J3977" i="60"/>
  <c r="P3977" i="60" l="1"/>
  <c r="L3977" i="60"/>
  <c r="J3978" i="60"/>
  <c r="M3978" i="60"/>
  <c r="I3979" i="60" s="1"/>
  <c r="K3978" i="60"/>
  <c r="J3979" i="60" l="1"/>
  <c r="K3979" i="60"/>
  <c r="M3979" i="60"/>
  <c r="I3980" i="60" s="1"/>
  <c r="P3978" i="60"/>
  <c r="L3978" i="60"/>
  <c r="M3980" i="60" l="1"/>
  <c r="I3981" i="60" s="1"/>
  <c r="K3980" i="60"/>
  <c r="J3980" i="60"/>
  <c r="P3979" i="60"/>
  <c r="L3979" i="60"/>
  <c r="L3980" i="60" l="1"/>
  <c r="P3980" i="60"/>
  <c r="M3981" i="60"/>
  <c r="I3982" i="60" s="1"/>
  <c r="J3981" i="60"/>
  <c r="K3981" i="60"/>
  <c r="P3981" i="60" l="1"/>
  <c r="L3981" i="60"/>
  <c r="M3982" i="60"/>
  <c r="I3983" i="60" s="1"/>
  <c r="J3982" i="60"/>
  <c r="K3982" i="60"/>
  <c r="L3982" i="60" l="1"/>
  <c r="P3982" i="60"/>
  <c r="M3983" i="60"/>
  <c r="I3984" i="60" s="1"/>
  <c r="K3983" i="60"/>
  <c r="J3983" i="60"/>
  <c r="P3983" i="60" l="1"/>
  <c r="L3983" i="60"/>
  <c r="K3984" i="60"/>
  <c r="J3984" i="60"/>
  <c r="M3984" i="60"/>
  <c r="I3985" i="60" s="1"/>
  <c r="L3984" i="60" l="1"/>
  <c r="P3984" i="60"/>
  <c r="M3985" i="60"/>
  <c r="I3986" i="60" s="1"/>
  <c r="K3985" i="60"/>
  <c r="J3985" i="60"/>
  <c r="L3985" i="60" l="1"/>
  <c r="P3985" i="60"/>
  <c r="K3986" i="60"/>
  <c r="J3986" i="60"/>
  <c r="M3986" i="60"/>
  <c r="I3987" i="60" s="1"/>
  <c r="L3986" i="60" l="1"/>
  <c r="P3986" i="60"/>
  <c r="K3987" i="60"/>
  <c r="M3987" i="60"/>
  <c r="I3988" i="60" s="1"/>
  <c r="J3987" i="60"/>
  <c r="P3987" i="60" l="1"/>
  <c r="L3987" i="60"/>
  <c r="J3988" i="60"/>
  <c r="M3988" i="60"/>
  <c r="I3989" i="60" s="1"/>
  <c r="K3988" i="60"/>
  <c r="P3988" i="60" l="1"/>
  <c r="L3988" i="60"/>
  <c r="M3989" i="60"/>
  <c r="I3990" i="60" s="1"/>
  <c r="J3989" i="60"/>
  <c r="K3989" i="60"/>
  <c r="L3989" i="60" l="1"/>
  <c r="P3989" i="60"/>
  <c r="M3990" i="60"/>
  <c r="I3991" i="60" s="1"/>
  <c r="K3990" i="60"/>
  <c r="J3990" i="60"/>
  <c r="P3990" i="60" l="1"/>
  <c r="L3990" i="60"/>
  <c r="K3991" i="60"/>
  <c r="J3991" i="60"/>
  <c r="M3991" i="60"/>
  <c r="I3992" i="60" s="1"/>
  <c r="L3991" i="60" l="1"/>
  <c r="P3991" i="60"/>
  <c r="M3992" i="60"/>
  <c r="I3993" i="60" s="1"/>
  <c r="K3992" i="60"/>
  <c r="J3992" i="60"/>
  <c r="P3992" i="60" l="1"/>
  <c r="L3992" i="60"/>
  <c r="K3993" i="60"/>
  <c r="J3993" i="60"/>
  <c r="M3993" i="60"/>
  <c r="I3994" i="60" s="1"/>
  <c r="K3994" i="60" l="1"/>
  <c r="J3994" i="60"/>
  <c r="M3994" i="60"/>
  <c r="I3995" i="60" s="1"/>
  <c r="P3993" i="60"/>
  <c r="L3993" i="60"/>
  <c r="L3994" i="60" l="1"/>
  <c r="P3994" i="60"/>
  <c r="J3995" i="60"/>
  <c r="M3995" i="60"/>
  <c r="I3996" i="60" s="1"/>
  <c r="K3995" i="60"/>
  <c r="M3996" i="60" l="1"/>
  <c r="I3997" i="60" s="1"/>
  <c r="K3996" i="60"/>
  <c r="J3996" i="60"/>
  <c r="P3995" i="60"/>
  <c r="L3995" i="60"/>
  <c r="P3996" i="60" l="1"/>
  <c r="L3996" i="60"/>
  <c r="M3997" i="60"/>
  <c r="I3998" i="60" s="1"/>
  <c r="K3997" i="60"/>
  <c r="J3997" i="60"/>
  <c r="L3997" i="60" l="1"/>
  <c r="P3997" i="60"/>
  <c r="K3998" i="60"/>
  <c r="J3998" i="60"/>
  <c r="M3998" i="60"/>
  <c r="I3999" i="60" s="1"/>
  <c r="P3998" i="60" l="1"/>
  <c r="L3998" i="60"/>
  <c r="M3999" i="60"/>
  <c r="I4000" i="60" s="1"/>
  <c r="K3999" i="60"/>
  <c r="J3999" i="60"/>
  <c r="L3999" i="60" l="1"/>
  <c r="P3999" i="60"/>
  <c r="M4000" i="60"/>
  <c r="I4001" i="60" s="1"/>
  <c r="K4000" i="60"/>
  <c r="J4000" i="60"/>
  <c r="P4000" i="60" l="1"/>
  <c r="L4000" i="60"/>
  <c r="K4001" i="60"/>
  <c r="M4001" i="60"/>
  <c r="I4002" i="60" s="1"/>
  <c r="J4001" i="60"/>
  <c r="P4001" i="60" l="1"/>
  <c r="L4001" i="60"/>
  <c r="J4002" i="60"/>
  <c r="M4002" i="60"/>
  <c r="I4003" i="60" s="1"/>
  <c r="K4002" i="60"/>
  <c r="L4002" i="60" l="1"/>
  <c r="P4002" i="60"/>
  <c r="M4003" i="60"/>
  <c r="I4004" i="60" s="1"/>
  <c r="J4003" i="60"/>
  <c r="K4003" i="60"/>
  <c r="L4003" i="60" l="1"/>
  <c r="P4003" i="60"/>
  <c r="K4004" i="60"/>
  <c r="M4004" i="60"/>
  <c r="I4005" i="60" s="1"/>
  <c r="J4004" i="60"/>
  <c r="P4004" i="60" l="1"/>
  <c r="L4004" i="60"/>
  <c r="K4005" i="60"/>
  <c r="M4005" i="60"/>
  <c r="I4006" i="60" s="1"/>
  <c r="J4005" i="60"/>
  <c r="P4005" i="60" l="1"/>
  <c r="L4005" i="60"/>
  <c r="J4006" i="60"/>
  <c r="K4006" i="60"/>
  <c r="M4006" i="60"/>
  <c r="I4007" i="60" s="1"/>
  <c r="K4007" i="60" l="1"/>
  <c r="J4007" i="60"/>
  <c r="M4007" i="60"/>
  <c r="I4008" i="60" s="1"/>
  <c r="L4006" i="60"/>
  <c r="P4006" i="60"/>
  <c r="L4007" i="60" l="1"/>
  <c r="P4007" i="60"/>
  <c r="K4008" i="60"/>
  <c r="M4008" i="60"/>
  <c r="I4009" i="60" s="1"/>
  <c r="J4008" i="60"/>
  <c r="L4008" i="60" l="1"/>
  <c r="P4008" i="60"/>
  <c r="M4009" i="60"/>
  <c r="I4010" i="60" s="1"/>
  <c r="J4009" i="60"/>
  <c r="K4009" i="60"/>
  <c r="M4010" i="60" l="1"/>
  <c r="I4011" i="60" s="1"/>
  <c r="J4010" i="60"/>
  <c r="K4010" i="60"/>
  <c r="P4009" i="60"/>
  <c r="L4009" i="60"/>
  <c r="L4010" i="60" l="1"/>
  <c r="P4010" i="60"/>
  <c r="J4011" i="60"/>
  <c r="K4011" i="60"/>
  <c r="M4011" i="60"/>
  <c r="I4012" i="60" s="1"/>
  <c r="P4011" i="60" l="1"/>
  <c r="L4011" i="60"/>
  <c r="K4012" i="60"/>
  <c r="M4012" i="60"/>
  <c r="I4013" i="60" s="1"/>
  <c r="J4012" i="60"/>
  <c r="P4012" i="60" l="1"/>
  <c r="L4012" i="60"/>
  <c r="M4013" i="60"/>
  <c r="I4014" i="60" s="1"/>
  <c r="K4013" i="60"/>
  <c r="J4013" i="60"/>
  <c r="P4013" i="60" l="1"/>
  <c r="L4013" i="60"/>
  <c r="M4014" i="60"/>
  <c r="I4015" i="60" s="1"/>
  <c r="K4014" i="60"/>
  <c r="J4014" i="60"/>
  <c r="M4015" i="60" l="1"/>
  <c r="I4016" i="60" s="1"/>
  <c r="K4015" i="60"/>
  <c r="J4015" i="60"/>
  <c r="P4014" i="60"/>
  <c r="L4014" i="60"/>
  <c r="P4015" i="60" l="1"/>
  <c r="L4015" i="60"/>
  <c r="J4016" i="60"/>
  <c r="M4016" i="60"/>
  <c r="I4017" i="60" s="1"/>
  <c r="K4016" i="60"/>
  <c r="L4016" i="60" l="1"/>
  <c r="P4016" i="60"/>
  <c r="M4017" i="60"/>
  <c r="I4018" i="60" s="1"/>
  <c r="K4017" i="60"/>
  <c r="J4017" i="60"/>
  <c r="L4017" i="60" l="1"/>
  <c r="P4017" i="60"/>
  <c r="K4018" i="60"/>
  <c r="M4018" i="60"/>
  <c r="I4019" i="60" s="1"/>
  <c r="J4018" i="60"/>
  <c r="K4019" i="60" l="1"/>
  <c r="J4019" i="60"/>
  <c r="M4019" i="60"/>
  <c r="I4020" i="60" s="1"/>
  <c r="P4018" i="60"/>
  <c r="L4018" i="60"/>
  <c r="J4020" i="60" l="1"/>
  <c r="M4020" i="60"/>
  <c r="I4021" i="60" s="1"/>
  <c r="K4020" i="60"/>
  <c r="L4019" i="60"/>
  <c r="P4019" i="60"/>
  <c r="K4021" i="60" l="1"/>
  <c r="M4021" i="60"/>
  <c r="I4022" i="60" s="1"/>
  <c r="J4021" i="60"/>
  <c r="P4020" i="60"/>
  <c r="L4020" i="60"/>
  <c r="L4021" i="60" l="1"/>
  <c r="P4021" i="60"/>
  <c r="J4022" i="60"/>
  <c r="M4022" i="60"/>
  <c r="I4023" i="60" s="1"/>
  <c r="K4022" i="60"/>
  <c r="L4022" i="60" l="1"/>
  <c r="P4022" i="60"/>
  <c r="J4023" i="60"/>
  <c r="M4023" i="60"/>
  <c r="I4024" i="60" s="1"/>
  <c r="K4023" i="60"/>
  <c r="M4024" i="60" l="1"/>
  <c r="I4025" i="60" s="1"/>
  <c r="J4024" i="60"/>
  <c r="K4024" i="60"/>
  <c r="P4023" i="60"/>
  <c r="L4023" i="60"/>
  <c r="L4024" i="60" l="1"/>
  <c r="P4024" i="60"/>
  <c r="J4025" i="60"/>
  <c r="K4025" i="60"/>
  <c r="M4025" i="60"/>
  <c r="I4026" i="60" s="1"/>
  <c r="K4026" i="60" l="1"/>
  <c r="J4026" i="60"/>
  <c r="M4026" i="60"/>
  <c r="I4027" i="60" s="1"/>
  <c r="P4025" i="60"/>
  <c r="L4025" i="60"/>
  <c r="M4027" i="60" l="1"/>
  <c r="I4028" i="60" s="1"/>
  <c r="K4027" i="60"/>
  <c r="J4027" i="60"/>
  <c r="L4026" i="60"/>
  <c r="P4026" i="60"/>
  <c r="P4027" i="60" l="1"/>
  <c r="L4027" i="60"/>
  <c r="J4028" i="60"/>
  <c r="M4028" i="60"/>
  <c r="I4029" i="60" s="1"/>
  <c r="K4028" i="60"/>
  <c r="M4029" i="60" l="1"/>
  <c r="I4030" i="60" s="1"/>
  <c r="J4029" i="60"/>
  <c r="K4029" i="60"/>
  <c r="P4028" i="60"/>
  <c r="L4028" i="60"/>
  <c r="P4029" i="60" l="1"/>
  <c r="L4029" i="60"/>
  <c r="K4030" i="60"/>
  <c r="J4030" i="60"/>
  <c r="M4030" i="60"/>
  <c r="I4031" i="60" s="1"/>
  <c r="P4030" i="60" l="1"/>
  <c r="L4030" i="60"/>
  <c r="M4031" i="60"/>
  <c r="I4032" i="60" s="1"/>
  <c r="K4031" i="60"/>
  <c r="J4031" i="60"/>
  <c r="L4031" i="60" l="1"/>
  <c r="P4031" i="60"/>
  <c r="M4032" i="60"/>
  <c r="I4033" i="60" s="1"/>
  <c r="K4032" i="60"/>
  <c r="J4032" i="60"/>
  <c r="L4032" i="60" l="1"/>
  <c r="P4032" i="60"/>
  <c r="K4033" i="60"/>
  <c r="M4033" i="60"/>
  <c r="I4034" i="60" s="1"/>
  <c r="J4033" i="60"/>
  <c r="L4033" i="60" l="1"/>
  <c r="P4033" i="60"/>
  <c r="M4034" i="60"/>
  <c r="I4035" i="60" s="1"/>
  <c r="K4034" i="60"/>
  <c r="J4034" i="60"/>
  <c r="L4034" i="60" l="1"/>
  <c r="P4034" i="60"/>
  <c r="K4035" i="60"/>
  <c r="J4035" i="60"/>
  <c r="M4035" i="60"/>
  <c r="I4036" i="60" s="1"/>
  <c r="K4036" i="60" l="1"/>
  <c r="J4036" i="60"/>
  <c r="M4036" i="60"/>
  <c r="I4037" i="60" s="1"/>
  <c r="L4035" i="60"/>
  <c r="P4035" i="60"/>
  <c r="L4036" i="60" l="1"/>
  <c r="P4036" i="60"/>
  <c r="J4037" i="60"/>
  <c r="M4037" i="60"/>
  <c r="I4038" i="60" s="1"/>
  <c r="K4037" i="60"/>
  <c r="M4038" i="60" l="1"/>
  <c r="I4039" i="60" s="1"/>
  <c r="J4038" i="60"/>
  <c r="K4038" i="60"/>
  <c r="P4037" i="60"/>
  <c r="L4037" i="60"/>
  <c r="P4038" i="60" l="1"/>
  <c r="L4038" i="60"/>
  <c r="J4039" i="60"/>
  <c r="K4039" i="60"/>
  <c r="M4039" i="60"/>
  <c r="I4040" i="60" s="1"/>
  <c r="K4040" i="60" l="1"/>
  <c r="J4040" i="60"/>
  <c r="M4040" i="60"/>
  <c r="I4041" i="60" s="1"/>
  <c r="L4039" i="60"/>
  <c r="P4039" i="60"/>
  <c r="K4041" i="60" l="1"/>
  <c r="M4041" i="60"/>
  <c r="I4042" i="60" s="1"/>
  <c r="J4041" i="60"/>
  <c r="L4040" i="60"/>
  <c r="P4040" i="60"/>
  <c r="K4042" i="60" l="1"/>
  <c r="J4042" i="60"/>
  <c r="M4042" i="60"/>
  <c r="I4043" i="60" s="1"/>
  <c r="P4041" i="60"/>
  <c r="L4041" i="60"/>
  <c r="K4043" i="60" l="1"/>
  <c r="J4043" i="60"/>
  <c r="M4043" i="60"/>
  <c r="I4044" i="60" s="1"/>
  <c r="P4042" i="60"/>
  <c r="L4042" i="60"/>
  <c r="K4044" i="60" l="1"/>
  <c r="J4044" i="60"/>
  <c r="M4044" i="60"/>
  <c r="I4045" i="60" s="1"/>
  <c r="L4043" i="60"/>
  <c r="P4043" i="60"/>
  <c r="M4045" i="60" l="1"/>
  <c r="I4046" i="60" s="1"/>
  <c r="K4045" i="60"/>
  <c r="J4045" i="60"/>
  <c r="P4044" i="60"/>
  <c r="L4044" i="60"/>
  <c r="P4045" i="60" l="1"/>
  <c r="L4045" i="60"/>
  <c r="M4046" i="60"/>
  <c r="I4047" i="60" s="1"/>
  <c r="K4046" i="60"/>
  <c r="J4046" i="60"/>
  <c r="P4046" i="60" l="1"/>
  <c r="L4046" i="60"/>
  <c r="K4047" i="60"/>
  <c r="M4047" i="60"/>
  <c r="I4048" i="60" s="1"/>
  <c r="J4047" i="60"/>
  <c r="P4047" i="60" l="1"/>
  <c r="L4047" i="60"/>
  <c r="J4048" i="60"/>
  <c r="M4048" i="60"/>
  <c r="I4049" i="60" s="1"/>
  <c r="K4048" i="60"/>
  <c r="L4048" i="60" l="1"/>
  <c r="P4048" i="60"/>
  <c r="M4049" i="60"/>
  <c r="I4050" i="60" s="1"/>
  <c r="K4049" i="60"/>
  <c r="J4049" i="60"/>
  <c r="L4049" i="60" l="1"/>
  <c r="P4049" i="60"/>
  <c r="K4050" i="60"/>
  <c r="M4050" i="60"/>
  <c r="I4051" i="60" s="1"/>
  <c r="J4050" i="60"/>
  <c r="M4051" i="60" l="1"/>
  <c r="I4052" i="60" s="1"/>
  <c r="K4051" i="60"/>
  <c r="J4051" i="60"/>
  <c r="P4050" i="60"/>
  <c r="L4050" i="60"/>
  <c r="L4051" i="60" l="1"/>
  <c r="P4051" i="60"/>
  <c r="M4052" i="60"/>
  <c r="I4053" i="60" s="1"/>
  <c r="J4052" i="60"/>
  <c r="K4052" i="60"/>
  <c r="L4052" i="60" l="1"/>
  <c r="P4052" i="60"/>
  <c r="K4053" i="60"/>
  <c r="J4053" i="60"/>
  <c r="M4053" i="60"/>
  <c r="I4054" i="60" s="1"/>
  <c r="K4054" i="60" l="1"/>
  <c r="M4054" i="60"/>
  <c r="I4055" i="60" s="1"/>
  <c r="J4054" i="60"/>
  <c r="L4053" i="60"/>
  <c r="P4053" i="60"/>
  <c r="J4055" i="60" l="1"/>
  <c r="K4055" i="60"/>
  <c r="M4055" i="60"/>
  <c r="I4056" i="60" s="1"/>
  <c r="L4054" i="60"/>
  <c r="P4054" i="60"/>
  <c r="M4056" i="60" l="1"/>
  <c r="I4057" i="60" s="1"/>
  <c r="K4056" i="60"/>
  <c r="J4056" i="60"/>
  <c r="P4055" i="60"/>
  <c r="L4055" i="60"/>
  <c r="P4056" i="60" l="1"/>
  <c r="L4056" i="60"/>
  <c r="M4057" i="60"/>
  <c r="I4058" i="60" s="1"/>
  <c r="J4057" i="60"/>
  <c r="K4057" i="60"/>
  <c r="P4057" i="60" l="1"/>
  <c r="L4057" i="60"/>
  <c r="K4058" i="60"/>
  <c r="J4058" i="60"/>
  <c r="M4058" i="60"/>
  <c r="I4059" i="60" s="1"/>
  <c r="M4059" i="60" l="1"/>
  <c r="I4060" i="60" s="1"/>
  <c r="K4059" i="60"/>
  <c r="J4059" i="60"/>
  <c r="P4058" i="60"/>
  <c r="L4058" i="60"/>
  <c r="L4059" i="60" l="1"/>
  <c r="P4059" i="60"/>
  <c r="M4060" i="60"/>
  <c r="I4061" i="60" s="1"/>
  <c r="J4060" i="60"/>
  <c r="K4060" i="60"/>
  <c r="K4061" i="60" l="1"/>
  <c r="M4061" i="60"/>
  <c r="I4062" i="60" s="1"/>
  <c r="J4061" i="60"/>
  <c r="P4060" i="60"/>
  <c r="L4060" i="60"/>
  <c r="P4061" i="60" l="1"/>
  <c r="L4061" i="60"/>
  <c r="K4062" i="60"/>
  <c r="M4062" i="60"/>
  <c r="I4063" i="60" s="1"/>
  <c r="J4062" i="60"/>
  <c r="P4062" i="60" l="1"/>
  <c r="L4062" i="60"/>
  <c r="M4063" i="60"/>
  <c r="I4064" i="60" s="1"/>
  <c r="K4063" i="60"/>
  <c r="J4063" i="60"/>
  <c r="L4063" i="60" l="1"/>
  <c r="P4063" i="60"/>
  <c r="M4064" i="60"/>
  <c r="I4065" i="60" s="1"/>
  <c r="K4064" i="60"/>
  <c r="J4064" i="60"/>
  <c r="P4064" i="60" l="1"/>
  <c r="L4064" i="60"/>
  <c r="M4065" i="60"/>
  <c r="I4066" i="60" s="1"/>
  <c r="K4065" i="60"/>
  <c r="J4065" i="60"/>
  <c r="L4065" i="60" l="1"/>
  <c r="P4065" i="60"/>
  <c r="M4066" i="60"/>
  <c r="I4067" i="60" s="1"/>
  <c r="K4066" i="60"/>
  <c r="J4066" i="60"/>
  <c r="L4066" i="60" l="1"/>
  <c r="P4066" i="60"/>
  <c r="K4067" i="60"/>
  <c r="J4067" i="60"/>
  <c r="M4067" i="60"/>
  <c r="I4068" i="60" s="1"/>
  <c r="K4068" i="60" l="1"/>
  <c r="M4068" i="60"/>
  <c r="I4069" i="60" s="1"/>
  <c r="J4068" i="60"/>
  <c r="P4067" i="60"/>
  <c r="L4067" i="60"/>
  <c r="L4068" i="60" l="1"/>
  <c r="P4068" i="60"/>
  <c r="J4069" i="60"/>
  <c r="M4069" i="60"/>
  <c r="I4070" i="60" s="1"/>
  <c r="K4069" i="60"/>
  <c r="L4069" i="60" l="1"/>
  <c r="P4069" i="60"/>
  <c r="K4070" i="60"/>
  <c r="J4070" i="60"/>
  <c r="M4070" i="60"/>
  <c r="I4071" i="60" s="1"/>
  <c r="M4071" i="60" l="1"/>
  <c r="I4072" i="60" s="1"/>
  <c r="J4071" i="60"/>
  <c r="K4071" i="60"/>
  <c r="L4070" i="60"/>
  <c r="P4070" i="60"/>
  <c r="P4071" i="60" l="1"/>
  <c r="L4071" i="60"/>
  <c r="J4072" i="60"/>
  <c r="K4072" i="60"/>
  <c r="M4072" i="60"/>
  <c r="I4073" i="60" s="1"/>
  <c r="M4073" i="60" l="1"/>
  <c r="I4074" i="60" s="1"/>
  <c r="K4073" i="60"/>
  <c r="J4073" i="60"/>
  <c r="L4072" i="60"/>
  <c r="P4072" i="60"/>
  <c r="L4073" i="60" l="1"/>
  <c r="P4073" i="60"/>
  <c r="K4074" i="60"/>
  <c r="J4074" i="60"/>
  <c r="M4074" i="60"/>
  <c r="I4075" i="60" s="1"/>
  <c r="K4075" i="60" l="1"/>
  <c r="M4075" i="60"/>
  <c r="I4076" i="60" s="1"/>
  <c r="J4075" i="60"/>
  <c r="P4074" i="60"/>
  <c r="L4074" i="60"/>
  <c r="P4075" i="60" l="1"/>
  <c r="L4075" i="60"/>
  <c r="M4076" i="60"/>
  <c r="I4077" i="60" s="1"/>
  <c r="K4076" i="60"/>
  <c r="J4076" i="60"/>
  <c r="P4076" i="60" l="1"/>
  <c r="L4076" i="60"/>
  <c r="K4077" i="60"/>
  <c r="J4077" i="60"/>
  <c r="M4077" i="60"/>
  <c r="I4078" i="60" s="1"/>
  <c r="M4078" i="60" l="1"/>
  <c r="I4079" i="60" s="1"/>
  <c r="K4078" i="60"/>
  <c r="J4078" i="60"/>
  <c r="L4077" i="60"/>
  <c r="P4077" i="60"/>
  <c r="P4078" i="60" l="1"/>
  <c r="L4078" i="60"/>
  <c r="M4079" i="60"/>
  <c r="I4080" i="60" s="1"/>
  <c r="J4079" i="60"/>
  <c r="K4079" i="60"/>
  <c r="M4080" i="60" l="1"/>
  <c r="I4081" i="60" s="1"/>
  <c r="K4080" i="60"/>
  <c r="J4080" i="60"/>
  <c r="P4079" i="60"/>
  <c r="L4079" i="60"/>
  <c r="M4081" i="60" l="1"/>
  <c r="I4082" i="60" s="1"/>
  <c r="K4081" i="60"/>
  <c r="J4081" i="60"/>
  <c r="L4080" i="60"/>
  <c r="P4080" i="60"/>
  <c r="P4081" i="60" l="1"/>
  <c r="L4081" i="60"/>
  <c r="K4082" i="60"/>
  <c r="M4082" i="60"/>
  <c r="I4083" i="60" s="1"/>
  <c r="J4082" i="60"/>
  <c r="L4082" i="60" l="1"/>
  <c r="P4082" i="60"/>
  <c r="M4083" i="60"/>
  <c r="I4084" i="60" s="1"/>
  <c r="K4083" i="60"/>
  <c r="J4083" i="60"/>
  <c r="L4083" i="60" l="1"/>
  <c r="P4083" i="60"/>
  <c r="K4084" i="60"/>
  <c r="M4084" i="60"/>
  <c r="I4085" i="60" s="1"/>
  <c r="J4084" i="60"/>
  <c r="P4084" i="60" l="1"/>
  <c r="L4084" i="60"/>
  <c r="K4085" i="60"/>
  <c r="J4085" i="60"/>
  <c r="M4085" i="60"/>
  <c r="I4086" i="60" s="1"/>
  <c r="J4086" i="60" l="1"/>
  <c r="K4086" i="60"/>
  <c r="M4086" i="60"/>
  <c r="I4087" i="60" s="1"/>
  <c r="P4085" i="60"/>
  <c r="L4085" i="60"/>
  <c r="M4087" i="60" l="1"/>
  <c r="I4088" i="60" s="1"/>
  <c r="J4087" i="60"/>
  <c r="K4087" i="60"/>
  <c r="L4086" i="60"/>
  <c r="P4086" i="60"/>
  <c r="L4087" i="60" l="1"/>
  <c r="P4087" i="60"/>
  <c r="J4088" i="60"/>
  <c r="M4088" i="60"/>
  <c r="I4089" i="60" s="1"/>
  <c r="K4088" i="60"/>
  <c r="K4089" i="60" l="1"/>
  <c r="M4089" i="60"/>
  <c r="I4090" i="60" s="1"/>
  <c r="J4089" i="60"/>
  <c r="L4088" i="60"/>
  <c r="P4088" i="60"/>
  <c r="P4089" i="60" l="1"/>
  <c r="L4089" i="60"/>
  <c r="J4090" i="60"/>
  <c r="M4090" i="60"/>
  <c r="I4091" i="60" s="1"/>
  <c r="K4090" i="60"/>
  <c r="K4091" i="60" l="1"/>
  <c r="J4091" i="60"/>
  <c r="M4091" i="60"/>
  <c r="I4092" i="60" s="1"/>
  <c r="P4090" i="60"/>
  <c r="L4090" i="60"/>
  <c r="L4091" i="60" l="1"/>
  <c r="P4091" i="60"/>
  <c r="M4092" i="60"/>
  <c r="I4093" i="60" s="1"/>
  <c r="K4092" i="60"/>
  <c r="J4092" i="60"/>
  <c r="L4092" i="60" l="1"/>
  <c r="P4092" i="60"/>
  <c r="J4093" i="60"/>
  <c r="M4093" i="60"/>
  <c r="I4094" i="60" s="1"/>
  <c r="K4093" i="60"/>
  <c r="P4093" i="60" l="1"/>
  <c r="L4093" i="60"/>
  <c r="M4094" i="60"/>
  <c r="I4095" i="60" s="1"/>
  <c r="K4094" i="60"/>
  <c r="J4094" i="60"/>
  <c r="P4094" i="60" l="1"/>
  <c r="L4094" i="60"/>
  <c r="M4095" i="60"/>
  <c r="I4096" i="60" s="1"/>
  <c r="J4095" i="60"/>
  <c r="K4095" i="60"/>
  <c r="K4096" i="60" l="1"/>
  <c r="J4096" i="60"/>
  <c r="M4096" i="60"/>
  <c r="I4097" i="60" s="1"/>
  <c r="L4095" i="60"/>
  <c r="P4095" i="60"/>
  <c r="M4097" i="60" l="1"/>
  <c r="I4098" i="60" s="1"/>
  <c r="K4097" i="60"/>
  <c r="J4097" i="60"/>
  <c r="P4096" i="60"/>
  <c r="L4096" i="60"/>
  <c r="L4097" i="60" l="1"/>
  <c r="P4097" i="60"/>
  <c r="M4098" i="60"/>
  <c r="I4099" i="60" s="1"/>
  <c r="K4098" i="60"/>
  <c r="J4098" i="60"/>
  <c r="L4098" i="60" l="1"/>
  <c r="P4098" i="60"/>
  <c r="K4099" i="60"/>
  <c r="M4099" i="60"/>
  <c r="I4100" i="60" s="1"/>
  <c r="J4099" i="60"/>
  <c r="P4099" i="60" l="1"/>
  <c r="L4099" i="60"/>
  <c r="J4100" i="60"/>
  <c r="K4100" i="60"/>
  <c r="M4100" i="60"/>
  <c r="I4101" i="60" s="1"/>
  <c r="L4100" i="60" l="1"/>
  <c r="P4100" i="60"/>
  <c r="M4101" i="60"/>
  <c r="I4102" i="60" s="1"/>
  <c r="J4101" i="60"/>
  <c r="K4101" i="60"/>
  <c r="P4101" i="60" l="1"/>
  <c r="L4101" i="60"/>
  <c r="K4102" i="60"/>
  <c r="M4102" i="60"/>
  <c r="I4103" i="60" s="1"/>
  <c r="J4102" i="60"/>
  <c r="P4102" i="60" l="1"/>
  <c r="L4102" i="60"/>
  <c r="K4103" i="60"/>
  <c r="J4103" i="60"/>
  <c r="M4103" i="60"/>
  <c r="I4104" i="60" s="1"/>
  <c r="J4104" i="60" l="1"/>
  <c r="K4104" i="60"/>
  <c r="M4104" i="60"/>
  <c r="I4105" i="60" s="1"/>
  <c r="P4103" i="60"/>
  <c r="L4103" i="60"/>
  <c r="J4105" i="60" l="1"/>
  <c r="M4105" i="60"/>
  <c r="I4106" i="60" s="1"/>
  <c r="K4105" i="60"/>
  <c r="P4104" i="60"/>
  <c r="L4104" i="60"/>
  <c r="M4106" i="60" l="1"/>
  <c r="I4107" i="60" s="1"/>
  <c r="K4106" i="60"/>
  <c r="J4106" i="60"/>
  <c r="L4105" i="60"/>
  <c r="P4105" i="60"/>
  <c r="L4106" i="60" l="1"/>
  <c r="P4106" i="60"/>
  <c r="K4107" i="60"/>
  <c r="M4107" i="60"/>
  <c r="I4108" i="60" s="1"/>
  <c r="J4107" i="60"/>
  <c r="L4107" i="60" l="1"/>
  <c r="P4107" i="60"/>
  <c r="M4108" i="60"/>
  <c r="I4109" i="60" s="1"/>
  <c r="K4108" i="60"/>
  <c r="J4108" i="60"/>
  <c r="P4108" i="60" l="1"/>
  <c r="L4108" i="60"/>
  <c r="J4109" i="60"/>
  <c r="M4109" i="60"/>
  <c r="I4110" i="60" s="1"/>
  <c r="K4109" i="60"/>
  <c r="K4110" i="60" l="1"/>
  <c r="M4110" i="60"/>
  <c r="I4111" i="60" s="1"/>
  <c r="J4110" i="60"/>
  <c r="L4109" i="60"/>
  <c r="P4109" i="60"/>
  <c r="P4110" i="60" l="1"/>
  <c r="L4110" i="60"/>
  <c r="M4111" i="60"/>
  <c r="I4112" i="60" s="1"/>
  <c r="K4111" i="60"/>
  <c r="J4111" i="60"/>
  <c r="P4111" i="60" l="1"/>
  <c r="L4111" i="60"/>
  <c r="M4112" i="60"/>
  <c r="I4113" i="60" s="1"/>
  <c r="J4112" i="60"/>
  <c r="K4112" i="60"/>
  <c r="P4112" i="60" l="1"/>
  <c r="L4112" i="60"/>
  <c r="M4113" i="60"/>
  <c r="I4114" i="60" s="1"/>
  <c r="K4113" i="60"/>
  <c r="J4113" i="60"/>
  <c r="L4113" i="60" l="1"/>
  <c r="P4113" i="60"/>
  <c r="M4114" i="60"/>
  <c r="I4115" i="60" s="1"/>
  <c r="K4114" i="60"/>
  <c r="J4114" i="60"/>
  <c r="L4114" i="60" l="1"/>
  <c r="P4114" i="60"/>
  <c r="M4115" i="60"/>
  <c r="I4116" i="60" s="1"/>
  <c r="K4115" i="60"/>
  <c r="J4115" i="60"/>
  <c r="L4115" i="60" l="1"/>
  <c r="P4115" i="60"/>
  <c r="K4116" i="60"/>
  <c r="J4116" i="60"/>
  <c r="M4116" i="60"/>
  <c r="I4117" i="60" s="1"/>
  <c r="K4117" i="60" l="1"/>
  <c r="M4117" i="60"/>
  <c r="I4118" i="60" s="1"/>
  <c r="J4117" i="60"/>
  <c r="P4116" i="60"/>
  <c r="L4116" i="60"/>
  <c r="L4117" i="60" l="1"/>
  <c r="P4117" i="60"/>
  <c r="J4118" i="60"/>
  <c r="K4118" i="60"/>
  <c r="M4118" i="60"/>
  <c r="I4119" i="60" s="1"/>
  <c r="K4119" i="60" l="1"/>
  <c r="J4119" i="60"/>
  <c r="M4119" i="60"/>
  <c r="I4120" i="60" s="1"/>
  <c r="P4118" i="60"/>
  <c r="L4118" i="60"/>
  <c r="M4120" i="60" l="1"/>
  <c r="I4121" i="60" s="1"/>
  <c r="K4120" i="60"/>
  <c r="J4120" i="60"/>
  <c r="L4119" i="60"/>
  <c r="P4119" i="60"/>
  <c r="L4120" i="60" l="1"/>
  <c r="P4120" i="60"/>
  <c r="J4121" i="60"/>
  <c r="M4121" i="60"/>
  <c r="I4122" i="60" s="1"/>
  <c r="K4121" i="60"/>
  <c r="M4122" i="60" l="1"/>
  <c r="I4123" i="60" s="1"/>
  <c r="K4122" i="60"/>
  <c r="J4122" i="60"/>
  <c r="P4121" i="60"/>
  <c r="L4121" i="60"/>
  <c r="P4122" i="60" l="1"/>
  <c r="L4122" i="60"/>
  <c r="K4123" i="60"/>
  <c r="J4123" i="60"/>
  <c r="M4123" i="60"/>
  <c r="I4124" i="60" s="1"/>
  <c r="K4124" i="60" l="1"/>
  <c r="M4124" i="60"/>
  <c r="I4125" i="60" s="1"/>
  <c r="J4124" i="60"/>
  <c r="P4123" i="60"/>
  <c r="L4123" i="60"/>
  <c r="L4124" i="60" l="1"/>
  <c r="P4124" i="60"/>
  <c r="M4125" i="60"/>
  <c r="I4126" i="60" s="1"/>
  <c r="K4125" i="60"/>
  <c r="J4125" i="60"/>
  <c r="P4125" i="60" l="1"/>
  <c r="L4125" i="60"/>
  <c r="K4126" i="60"/>
  <c r="M4126" i="60"/>
  <c r="I4127" i="60" s="1"/>
  <c r="J4126" i="60"/>
  <c r="P4126" i="60" l="1"/>
  <c r="L4126" i="60"/>
  <c r="M4127" i="60"/>
  <c r="I4128" i="60" s="1"/>
  <c r="J4127" i="60"/>
  <c r="K4127" i="60"/>
  <c r="P4127" i="60" l="1"/>
  <c r="L4127" i="60"/>
  <c r="M4128" i="60"/>
  <c r="I4129" i="60" s="1"/>
  <c r="K4128" i="60"/>
  <c r="J4128" i="60"/>
  <c r="M4129" i="60" l="1"/>
  <c r="I4130" i="60" s="1"/>
  <c r="J4129" i="60"/>
  <c r="K4129" i="60"/>
  <c r="P4128" i="60"/>
  <c r="L4128" i="60"/>
  <c r="L4129" i="60" l="1"/>
  <c r="P4129" i="60"/>
  <c r="M4130" i="60"/>
  <c r="I4131" i="60" s="1"/>
  <c r="K4130" i="60"/>
  <c r="J4130" i="60"/>
  <c r="P4130" i="60" l="1"/>
  <c r="L4130" i="60"/>
  <c r="K4131" i="60"/>
  <c r="M4131" i="60"/>
  <c r="I4132" i="60" s="1"/>
  <c r="J4131" i="60"/>
  <c r="L4131" i="60" l="1"/>
  <c r="P4131" i="60"/>
  <c r="J4132" i="60"/>
  <c r="M4132" i="60"/>
  <c r="I4133" i="60" s="1"/>
  <c r="K4132" i="60"/>
  <c r="K4133" i="60" l="1"/>
  <c r="M4133" i="60"/>
  <c r="I4134" i="60" s="1"/>
  <c r="J4133" i="60"/>
  <c r="L4132" i="60"/>
  <c r="P4132" i="60"/>
  <c r="P4133" i="60" l="1"/>
  <c r="L4133" i="60"/>
  <c r="K4134" i="60"/>
  <c r="M4134" i="60"/>
  <c r="I4135" i="60" s="1"/>
  <c r="J4134" i="60"/>
  <c r="P4134" i="60" l="1"/>
  <c r="L4134" i="60"/>
  <c r="J4135" i="60"/>
  <c r="M4135" i="60"/>
  <c r="I4136" i="60" s="1"/>
  <c r="K4135" i="60"/>
  <c r="P4135" i="60" l="1"/>
  <c r="L4135" i="60"/>
  <c r="M4136" i="60"/>
  <c r="I4137" i="60" s="1"/>
  <c r="J4136" i="60"/>
  <c r="K4136" i="60"/>
  <c r="P4136" i="60" l="1"/>
  <c r="L4136" i="60"/>
  <c r="K4137" i="60"/>
  <c r="J4137" i="60"/>
  <c r="M4137" i="60"/>
  <c r="I4138" i="60" s="1"/>
  <c r="K4138" i="60" l="1"/>
  <c r="J4138" i="60"/>
  <c r="M4138" i="60"/>
  <c r="I4139" i="60" s="1"/>
  <c r="P4137" i="60"/>
  <c r="L4137" i="60"/>
  <c r="M4139" i="60" l="1"/>
  <c r="I4140" i="60" s="1"/>
  <c r="K4139" i="60"/>
  <c r="J4139" i="60"/>
  <c r="P4138" i="60"/>
  <c r="L4138" i="60"/>
  <c r="P4139" i="60" l="1"/>
  <c r="L4139" i="60"/>
  <c r="K4140" i="60"/>
  <c r="M4140" i="60"/>
  <c r="I4141" i="60" s="1"/>
  <c r="J4140" i="60"/>
  <c r="P4140" i="60" l="1"/>
  <c r="L4140" i="60"/>
  <c r="J4141" i="60"/>
  <c r="M4141" i="60"/>
  <c r="I4142" i="60" s="1"/>
  <c r="K4141" i="60"/>
  <c r="K4142" i="60" l="1"/>
  <c r="J4142" i="60"/>
  <c r="M4142" i="60"/>
  <c r="I4143" i="60" s="1"/>
  <c r="L4141" i="60"/>
  <c r="P4141" i="60"/>
  <c r="M4143" i="60" l="1"/>
  <c r="I4144" i="60" s="1"/>
  <c r="K4143" i="60"/>
  <c r="J4143" i="60"/>
  <c r="P4142" i="60"/>
  <c r="L4142" i="60"/>
  <c r="P4143" i="60" l="1"/>
  <c r="L4143" i="60"/>
  <c r="M4144" i="60"/>
  <c r="I4145" i="60" s="1"/>
  <c r="K4144" i="60"/>
  <c r="J4144" i="60"/>
  <c r="P4144" i="60" l="1"/>
  <c r="L4144" i="60"/>
  <c r="K4145" i="60"/>
  <c r="J4145" i="60"/>
  <c r="M4145" i="60"/>
  <c r="I4146" i="60" s="1"/>
  <c r="P4145" i="60" l="1"/>
  <c r="L4145" i="60"/>
  <c r="J4146" i="60"/>
  <c r="K4146" i="60"/>
  <c r="M4146" i="60"/>
  <c r="I4147" i="60" s="1"/>
  <c r="M4147" i="60" l="1"/>
  <c r="I4148" i="60" s="1"/>
  <c r="K4147" i="60"/>
  <c r="J4147" i="60"/>
  <c r="L4146" i="60"/>
  <c r="P4146" i="60"/>
  <c r="P4147" i="60" l="1"/>
  <c r="L4147" i="60"/>
  <c r="K4148" i="60"/>
  <c r="M4148" i="60"/>
  <c r="I4149" i="60" s="1"/>
  <c r="J4148" i="60"/>
  <c r="P4148" i="60" l="1"/>
  <c r="L4148" i="60"/>
  <c r="K4149" i="60"/>
  <c r="J4149" i="60"/>
  <c r="M4149" i="60"/>
  <c r="I4150" i="60" s="1"/>
  <c r="M4150" i="60" l="1"/>
  <c r="I4151" i="60" s="1"/>
  <c r="J4150" i="60"/>
  <c r="K4150" i="60"/>
  <c r="L4149" i="60"/>
  <c r="P4149" i="60"/>
  <c r="L4150" i="60" l="1"/>
  <c r="P4150" i="60"/>
  <c r="K4151" i="60"/>
  <c r="J4151" i="60"/>
  <c r="M4151" i="60"/>
  <c r="I4152" i="60" s="1"/>
  <c r="K4152" i="60" l="1"/>
  <c r="M4152" i="60"/>
  <c r="I4153" i="60" s="1"/>
  <c r="J4152" i="60"/>
  <c r="L4151" i="60"/>
  <c r="P4151" i="60"/>
  <c r="L4152" i="60" l="1"/>
  <c r="P4152" i="60"/>
  <c r="J4153" i="60"/>
  <c r="M4153" i="60"/>
  <c r="I4154" i="60" s="1"/>
  <c r="K4153" i="60"/>
  <c r="L4153" i="60" l="1"/>
  <c r="P4153" i="60"/>
  <c r="M4154" i="60"/>
  <c r="I4155" i="60" s="1"/>
  <c r="J4154" i="60"/>
  <c r="K4154" i="60"/>
  <c r="P4154" i="60" l="1"/>
  <c r="L4154" i="60"/>
  <c r="M4155" i="60"/>
  <c r="I4156" i="60" s="1"/>
  <c r="J4155" i="60"/>
  <c r="K4155" i="60"/>
  <c r="P4155" i="60" l="1"/>
  <c r="L4155" i="60"/>
  <c r="K4156" i="60"/>
  <c r="J4156" i="60"/>
  <c r="M4156" i="60"/>
  <c r="I4157" i="60" s="1"/>
  <c r="M4157" i="60" l="1"/>
  <c r="I4158" i="60" s="1"/>
  <c r="K4157" i="60"/>
  <c r="J4157" i="60"/>
  <c r="L4156" i="60"/>
  <c r="P4156" i="60"/>
  <c r="P4157" i="60" l="1"/>
  <c r="L4157" i="60"/>
  <c r="M4158" i="60"/>
  <c r="I4159" i="60" s="1"/>
  <c r="J4158" i="60"/>
  <c r="K4158" i="60"/>
  <c r="P4158" i="60" l="1"/>
  <c r="L4158" i="60"/>
  <c r="K4159" i="60"/>
  <c r="M4159" i="60"/>
  <c r="I4160" i="60" s="1"/>
  <c r="J4159" i="60"/>
  <c r="K4160" i="60" l="1"/>
  <c r="J4160" i="60"/>
  <c r="M4160" i="60"/>
  <c r="I4161" i="60" s="1"/>
  <c r="P4159" i="60"/>
  <c r="L4159" i="60"/>
  <c r="P4160" i="60" l="1"/>
  <c r="L4160" i="60"/>
  <c r="M4161" i="60"/>
  <c r="I4162" i="60" s="1"/>
  <c r="K4161" i="60"/>
  <c r="J4161" i="60"/>
  <c r="M4162" i="60" l="1"/>
  <c r="I4163" i="60" s="1"/>
  <c r="J4162" i="60"/>
  <c r="K4162" i="60"/>
  <c r="L4161" i="60"/>
  <c r="P4161" i="60"/>
  <c r="P4162" i="60" l="1"/>
  <c r="L4162" i="60"/>
  <c r="M4163" i="60"/>
  <c r="I4164" i="60" s="1"/>
  <c r="K4163" i="60"/>
  <c r="J4163" i="60"/>
  <c r="L4163" i="60" l="1"/>
  <c r="P4163" i="60"/>
  <c r="M4164" i="60"/>
  <c r="I4165" i="60" s="1"/>
  <c r="K4164" i="60"/>
  <c r="J4164" i="60"/>
  <c r="L4164" i="60" l="1"/>
  <c r="P4164" i="60"/>
  <c r="K4165" i="60"/>
  <c r="J4165" i="60"/>
  <c r="M4165" i="60"/>
  <c r="I4166" i="60" s="1"/>
  <c r="K4166" i="60" l="1"/>
  <c r="M4166" i="60"/>
  <c r="I4167" i="60" s="1"/>
  <c r="J4166" i="60"/>
  <c r="L4165" i="60"/>
  <c r="P4165" i="60"/>
  <c r="L4166" i="60" l="1"/>
  <c r="P4166" i="60"/>
  <c r="J4167" i="60"/>
  <c r="M4167" i="60"/>
  <c r="I4168" i="60" s="1"/>
  <c r="K4167" i="60"/>
  <c r="P4167" i="60" l="1"/>
  <c r="L4167" i="60"/>
  <c r="K4168" i="60"/>
  <c r="M4168" i="60"/>
  <c r="I4169" i="60" s="1"/>
  <c r="J4168" i="60"/>
  <c r="P4168" i="60" l="1"/>
  <c r="L4168" i="60"/>
  <c r="K4169" i="60"/>
  <c r="J4169" i="60"/>
  <c r="M4169" i="60"/>
  <c r="I4170" i="60" s="1"/>
  <c r="J4170" i="60" l="1"/>
  <c r="K4170" i="60"/>
  <c r="M4170" i="60"/>
  <c r="I4171" i="60" s="1"/>
  <c r="P4169" i="60"/>
  <c r="L4169" i="60"/>
  <c r="M4171" i="60" l="1"/>
  <c r="I4172" i="60" s="1"/>
  <c r="K4171" i="60"/>
  <c r="J4171" i="60"/>
  <c r="L4170" i="60"/>
  <c r="P4170" i="60"/>
  <c r="P4171" i="60" l="1"/>
  <c r="L4171" i="60"/>
  <c r="M4172" i="60"/>
  <c r="I4173" i="60" s="1"/>
  <c r="K4172" i="60"/>
  <c r="J4172" i="60"/>
  <c r="P4172" i="60" l="1"/>
  <c r="L4172" i="60"/>
  <c r="K4173" i="60"/>
  <c r="J4173" i="60"/>
  <c r="M4173" i="60"/>
  <c r="I4174" i="60" s="1"/>
  <c r="K4174" i="60" l="1"/>
  <c r="J4174" i="60"/>
  <c r="M4174" i="60"/>
  <c r="I4175" i="60" s="1"/>
  <c r="P4173" i="60"/>
  <c r="L4173" i="60"/>
  <c r="M4175" i="60" l="1"/>
  <c r="I4176" i="60" s="1"/>
  <c r="K4175" i="60"/>
  <c r="J4175" i="60"/>
  <c r="P4174" i="60"/>
  <c r="L4174" i="60"/>
  <c r="L4175" i="60" l="1"/>
  <c r="P4175" i="60"/>
  <c r="M4176" i="60"/>
  <c r="I4177" i="60" s="1"/>
  <c r="K4176" i="60"/>
  <c r="J4176" i="60"/>
  <c r="P4176" i="60" l="1"/>
  <c r="L4176" i="60"/>
  <c r="M4177" i="60"/>
  <c r="I4178" i="60" s="1"/>
  <c r="K4177" i="60"/>
  <c r="J4177" i="60"/>
  <c r="P4177" i="60" l="1"/>
  <c r="L4177" i="60"/>
  <c r="M4178" i="60"/>
  <c r="I4179" i="60" s="1"/>
  <c r="K4178" i="60"/>
  <c r="J4178" i="60"/>
  <c r="L4178" i="60" l="1"/>
  <c r="P4178" i="60"/>
  <c r="M4179" i="60"/>
  <c r="I4180" i="60" s="1"/>
  <c r="K4179" i="60"/>
  <c r="J4179" i="60"/>
  <c r="P4179" i="60" l="1"/>
  <c r="L4179" i="60"/>
  <c r="K4180" i="60"/>
  <c r="M4180" i="60"/>
  <c r="I4181" i="60" s="1"/>
  <c r="J4180" i="60"/>
  <c r="L4180" i="60" l="1"/>
  <c r="P4180" i="60"/>
  <c r="M4181" i="60"/>
  <c r="I4182" i="60" s="1"/>
  <c r="K4181" i="60"/>
  <c r="J4181" i="60"/>
  <c r="L4181" i="60" l="1"/>
  <c r="P4181" i="60"/>
  <c r="K4182" i="60"/>
  <c r="J4182" i="60"/>
  <c r="M4182" i="60"/>
  <c r="I4183" i="60" s="1"/>
  <c r="K4183" i="60" l="1"/>
  <c r="J4183" i="60"/>
  <c r="M4183" i="60"/>
  <c r="I4184" i="60" s="1"/>
  <c r="P4182" i="60"/>
  <c r="L4182" i="60"/>
  <c r="P4183" i="60" l="1"/>
  <c r="L4183" i="60"/>
  <c r="J4184" i="60"/>
  <c r="K4184" i="60"/>
  <c r="M4184" i="60"/>
  <c r="I4185" i="60" s="1"/>
  <c r="M4185" i="60" l="1"/>
  <c r="I4186" i="60" s="1"/>
  <c r="J4185" i="60"/>
  <c r="K4185" i="60"/>
  <c r="L4184" i="60"/>
  <c r="P4184" i="60"/>
  <c r="L4185" i="60" l="1"/>
  <c r="P4185" i="60"/>
  <c r="M4186" i="60"/>
  <c r="I4187" i="60" s="1"/>
  <c r="J4186" i="60"/>
  <c r="K4186" i="60"/>
  <c r="K4187" i="60" l="1"/>
  <c r="M4187" i="60"/>
  <c r="I4188" i="60" s="1"/>
  <c r="J4187" i="60"/>
  <c r="L4186" i="60"/>
  <c r="P4186" i="60"/>
  <c r="L4187" i="60" l="1"/>
  <c r="P4187" i="60"/>
  <c r="M4188" i="60"/>
  <c r="I4189" i="60" s="1"/>
  <c r="K4188" i="60"/>
  <c r="J4188" i="60"/>
  <c r="M4189" i="60" l="1"/>
  <c r="I4190" i="60" s="1"/>
  <c r="K4189" i="60"/>
  <c r="J4189" i="60"/>
  <c r="P4188" i="60"/>
  <c r="L4188" i="60"/>
  <c r="L4189" i="60" l="1"/>
  <c r="P4189" i="60"/>
  <c r="J4190" i="60"/>
  <c r="M4190" i="60"/>
  <c r="I4191" i="60" s="1"/>
  <c r="K4190" i="60"/>
  <c r="P4190" i="60" l="1"/>
  <c r="L4190" i="60"/>
  <c r="M4191" i="60"/>
  <c r="I4192" i="60" s="1"/>
  <c r="K4191" i="60"/>
  <c r="J4191" i="60"/>
  <c r="P4191" i="60" l="1"/>
  <c r="L4191" i="60"/>
  <c r="M4192" i="60"/>
  <c r="I4193" i="60" s="1"/>
  <c r="J4192" i="60"/>
  <c r="K4192" i="60"/>
  <c r="L4192" i="60" l="1"/>
  <c r="P4192" i="60"/>
  <c r="M4193" i="60"/>
  <c r="I4194" i="60" s="1"/>
  <c r="K4193" i="60"/>
  <c r="J4193" i="60"/>
  <c r="K4194" i="60" l="1"/>
  <c r="M4194" i="60"/>
  <c r="I4195" i="60" s="1"/>
  <c r="J4194" i="60"/>
  <c r="P4193" i="60"/>
  <c r="L4193" i="60"/>
  <c r="P4194" i="60" l="1"/>
  <c r="L4194" i="60"/>
  <c r="J4195" i="60"/>
  <c r="M4195" i="60"/>
  <c r="I4196" i="60" s="1"/>
  <c r="K4195" i="60"/>
  <c r="L4195" i="60" l="1"/>
  <c r="P4195" i="60"/>
  <c r="M4196" i="60"/>
  <c r="I4197" i="60" s="1"/>
  <c r="K4196" i="60"/>
  <c r="J4196" i="60"/>
  <c r="K4197" i="60" l="1"/>
  <c r="J4197" i="60"/>
  <c r="M4197" i="60"/>
  <c r="I4198" i="60" s="1"/>
  <c r="P4196" i="60"/>
  <c r="L4196" i="60"/>
  <c r="K4198" i="60" l="1"/>
  <c r="M4198" i="60"/>
  <c r="I4199" i="60" s="1"/>
  <c r="J4198" i="60"/>
  <c r="L4197" i="60"/>
  <c r="P4197" i="60"/>
  <c r="L4198" i="60" l="1"/>
  <c r="P4198" i="60"/>
  <c r="M4199" i="60"/>
  <c r="I4200" i="60" s="1"/>
  <c r="J4199" i="60"/>
  <c r="K4199" i="60"/>
  <c r="P4199" i="60" l="1"/>
  <c r="L4199" i="60"/>
  <c r="K4200" i="60"/>
  <c r="J4200" i="60"/>
  <c r="M4200" i="60"/>
  <c r="I4201" i="60" s="1"/>
  <c r="K4201" i="60" l="1"/>
  <c r="M4201" i="60"/>
  <c r="I4202" i="60" s="1"/>
  <c r="J4201" i="60"/>
  <c r="P4200" i="60"/>
  <c r="L4200" i="60"/>
  <c r="P4201" i="60" l="1"/>
  <c r="L4201" i="60"/>
  <c r="J4202" i="60"/>
  <c r="M4202" i="60"/>
  <c r="I4203" i="60" s="1"/>
  <c r="K4202" i="60"/>
  <c r="J4203" i="60" l="1"/>
  <c r="K4203" i="60"/>
  <c r="M4203" i="60"/>
  <c r="I4204" i="60" s="1"/>
  <c r="P4202" i="60"/>
  <c r="L4202" i="60"/>
  <c r="M4204" i="60" l="1"/>
  <c r="I4205" i="60" s="1"/>
  <c r="K4204" i="60"/>
  <c r="J4204" i="60"/>
  <c r="P4203" i="60"/>
  <c r="L4203" i="60"/>
  <c r="M4205" i="60" l="1"/>
  <c r="I4206" i="60" s="1"/>
  <c r="K4205" i="60"/>
  <c r="J4205" i="60"/>
  <c r="L4204" i="60"/>
  <c r="P4204" i="60"/>
  <c r="L4205" i="60" l="1"/>
  <c r="P4205" i="60"/>
  <c r="M4206" i="60"/>
  <c r="I4207" i="60" s="1"/>
  <c r="J4206" i="60"/>
  <c r="K4206" i="60"/>
  <c r="K4207" i="60" l="1"/>
  <c r="J4207" i="60"/>
  <c r="M4207" i="60"/>
  <c r="I4208" i="60" s="1"/>
  <c r="L4206" i="60"/>
  <c r="P4206" i="60"/>
  <c r="K4208" i="60" l="1"/>
  <c r="M4208" i="60"/>
  <c r="I4209" i="60" s="1"/>
  <c r="J4208" i="60"/>
  <c r="P4207" i="60"/>
  <c r="L4207" i="60"/>
  <c r="J4209" i="60" l="1"/>
  <c r="M4209" i="60"/>
  <c r="I4210" i="60" s="1"/>
  <c r="K4209" i="60"/>
  <c r="P4208" i="60"/>
  <c r="L4208" i="60"/>
  <c r="M4210" i="60" l="1"/>
  <c r="I4211" i="60" s="1"/>
  <c r="J4210" i="60"/>
  <c r="K4210" i="60"/>
  <c r="P4209" i="60"/>
  <c r="L4209" i="60"/>
  <c r="P4210" i="60" l="1"/>
  <c r="L4210" i="60"/>
  <c r="M4211" i="60"/>
  <c r="I4212" i="60" s="1"/>
  <c r="K4211" i="60"/>
  <c r="J4211" i="60"/>
  <c r="M4212" i="60" l="1"/>
  <c r="I4213" i="60" s="1"/>
  <c r="K4212" i="60"/>
  <c r="J4212" i="60"/>
  <c r="L4211" i="60"/>
  <c r="P4211" i="60"/>
  <c r="L4212" i="60" l="1"/>
  <c r="P4212" i="60"/>
  <c r="M4213" i="60"/>
  <c r="I4214" i="60" s="1"/>
  <c r="J4213" i="60"/>
  <c r="K4213" i="60"/>
  <c r="L4213" i="60" l="1"/>
  <c r="P4213" i="60"/>
  <c r="K4214" i="60"/>
  <c r="J4214" i="60"/>
  <c r="M4214" i="60"/>
  <c r="I4215" i="60" s="1"/>
  <c r="P4214" i="60" l="1"/>
  <c r="L4214" i="60"/>
  <c r="K4215" i="60"/>
  <c r="M4215" i="60"/>
  <c r="I4216" i="60" s="1"/>
  <c r="J4215" i="60"/>
  <c r="L4215" i="60" l="1"/>
  <c r="P4215" i="60"/>
  <c r="J4216" i="60"/>
  <c r="K4216" i="60"/>
  <c r="M4216" i="60"/>
  <c r="I4217" i="60" s="1"/>
  <c r="K4217" i="60" l="1"/>
  <c r="J4217" i="60"/>
  <c r="M4217" i="60"/>
  <c r="I4218" i="60" s="1"/>
  <c r="P4216" i="60"/>
  <c r="L4216" i="60"/>
  <c r="M4218" i="60" l="1"/>
  <c r="I4219" i="60" s="1"/>
  <c r="K4218" i="60"/>
  <c r="J4218" i="60"/>
  <c r="L4217" i="60"/>
  <c r="P4217" i="60"/>
  <c r="P4218" i="60" l="1"/>
  <c r="L4218" i="60"/>
  <c r="J4219" i="60"/>
  <c r="M4219" i="60"/>
  <c r="I4220" i="60" s="1"/>
  <c r="K4219" i="60"/>
  <c r="M4220" i="60" l="1"/>
  <c r="I4221" i="60" s="1"/>
  <c r="K4220" i="60"/>
  <c r="J4220" i="60"/>
  <c r="L4219" i="60"/>
  <c r="P4219" i="60"/>
  <c r="P4220" i="60" l="1"/>
  <c r="L4220" i="60"/>
  <c r="M4221" i="60"/>
  <c r="I4222" i="60" s="1"/>
  <c r="J4221" i="60"/>
  <c r="K4221" i="60"/>
  <c r="K4222" i="60" l="1"/>
  <c r="M4222" i="60"/>
  <c r="I4223" i="60" s="1"/>
  <c r="J4222" i="60"/>
  <c r="P4221" i="60"/>
  <c r="L4221" i="60"/>
  <c r="L4222" i="60" l="1"/>
  <c r="P4222" i="60"/>
  <c r="K4223" i="60"/>
  <c r="M4223" i="60"/>
  <c r="I4224" i="60" s="1"/>
  <c r="J4223" i="60"/>
  <c r="P4223" i="60" l="1"/>
  <c r="L4223" i="60"/>
  <c r="K4224" i="60"/>
  <c r="J4224" i="60"/>
  <c r="M4224" i="60"/>
  <c r="I4225" i="60" s="1"/>
  <c r="L4224" i="60" l="1"/>
  <c r="P4224" i="60"/>
  <c r="M4225" i="60"/>
  <c r="I4226" i="60" s="1"/>
  <c r="J4225" i="60"/>
  <c r="K4225" i="60"/>
  <c r="M4226" i="60" l="1"/>
  <c r="I4227" i="60" s="1"/>
  <c r="K4226" i="60"/>
  <c r="J4226" i="60"/>
  <c r="P4225" i="60"/>
  <c r="L4225" i="60"/>
  <c r="P4226" i="60" l="1"/>
  <c r="L4226" i="60"/>
  <c r="M4227" i="60"/>
  <c r="I4228" i="60" s="1"/>
  <c r="K4227" i="60"/>
  <c r="J4227" i="60"/>
  <c r="L4227" i="60" l="1"/>
  <c r="P4227" i="60"/>
  <c r="M4228" i="60"/>
  <c r="I4229" i="60" s="1"/>
  <c r="J4228" i="60"/>
  <c r="K4228" i="60"/>
  <c r="P4228" i="60" l="1"/>
  <c r="L4228" i="60"/>
  <c r="K4229" i="60"/>
  <c r="M4229" i="60"/>
  <c r="I4230" i="60" s="1"/>
  <c r="J4229" i="60"/>
  <c r="K4230" i="60" l="1"/>
  <c r="M4230" i="60"/>
  <c r="I4231" i="60" s="1"/>
  <c r="J4230" i="60"/>
  <c r="L4229" i="60"/>
  <c r="P4229" i="60"/>
  <c r="L4230" i="60" l="1"/>
  <c r="P4230" i="60"/>
  <c r="K4231" i="60"/>
  <c r="M4231" i="60"/>
  <c r="I4232" i="60" s="1"/>
  <c r="J4231" i="60"/>
  <c r="P4231" i="60" l="1"/>
  <c r="L4231" i="60"/>
  <c r="K4232" i="60"/>
  <c r="M4232" i="60"/>
  <c r="I4233" i="60" s="1"/>
  <c r="J4232" i="60"/>
  <c r="L4232" i="60" l="1"/>
  <c r="P4232" i="60"/>
  <c r="J4233" i="60"/>
  <c r="M4233" i="60"/>
  <c r="I4234" i="60" s="1"/>
  <c r="K4233" i="60"/>
  <c r="M4234" i="60" l="1"/>
  <c r="I4235" i="60" s="1"/>
  <c r="J4234" i="60"/>
  <c r="K4234" i="60"/>
  <c r="L4233" i="60"/>
  <c r="P4233" i="60"/>
  <c r="P4234" i="60" l="1"/>
  <c r="L4234" i="60"/>
  <c r="K4235" i="60"/>
  <c r="J4235" i="60"/>
  <c r="M4235" i="60"/>
  <c r="I4236" i="60" s="1"/>
  <c r="K4236" i="60" l="1"/>
  <c r="J4236" i="60"/>
  <c r="M4236" i="60"/>
  <c r="I4237" i="60" s="1"/>
  <c r="P4235" i="60"/>
  <c r="L4235" i="60"/>
  <c r="M4237" i="60" l="1"/>
  <c r="I4238" i="60" s="1"/>
  <c r="K4237" i="60"/>
  <c r="J4237" i="60"/>
  <c r="L4236" i="60"/>
  <c r="P4236" i="60"/>
  <c r="P4237" i="60" l="1"/>
  <c r="L4237" i="60"/>
  <c r="M4238" i="60"/>
  <c r="I4239" i="60" s="1"/>
  <c r="K4238" i="60"/>
  <c r="J4238" i="60"/>
  <c r="P4238" i="60" l="1"/>
  <c r="L4238" i="60"/>
  <c r="J4239" i="60"/>
  <c r="K4239" i="60"/>
  <c r="M4239" i="60"/>
  <c r="I4240" i="60" s="1"/>
  <c r="K4240" i="60" l="1"/>
  <c r="J4240" i="60"/>
  <c r="M4240" i="60"/>
  <c r="I4241" i="60" s="1"/>
  <c r="P4239" i="60"/>
  <c r="L4239" i="60"/>
  <c r="M4241" i="60" l="1"/>
  <c r="I4242" i="60" s="1"/>
  <c r="K4241" i="60"/>
  <c r="J4241" i="60"/>
  <c r="P4240" i="60"/>
  <c r="L4240" i="60"/>
  <c r="P4241" i="60" l="1"/>
  <c r="L4241" i="60"/>
  <c r="M4242" i="60"/>
  <c r="I4243" i="60" s="1"/>
  <c r="K4242" i="60"/>
  <c r="J4242" i="60"/>
  <c r="L4242" i="60" l="1"/>
  <c r="P4242" i="60"/>
  <c r="K4243" i="60"/>
  <c r="M4243" i="60"/>
  <c r="I4244" i="60" s="1"/>
  <c r="J4243" i="60"/>
  <c r="P4243" i="60" l="1"/>
  <c r="L4243" i="60"/>
  <c r="M4244" i="60"/>
  <c r="I4245" i="60" s="1"/>
  <c r="K4244" i="60"/>
  <c r="J4244" i="60"/>
  <c r="M4245" i="60" l="1"/>
  <c r="I4246" i="60" s="1"/>
  <c r="J4245" i="60"/>
  <c r="K4245" i="60"/>
  <c r="L4244" i="60"/>
  <c r="P4244" i="60"/>
  <c r="P4245" i="60" l="1"/>
  <c r="L4245" i="60"/>
  <c r="K4246" i="60"/>
  <c r="M4246" i="60"/>
  <c r="I4247" i="60" s="1"/>
  <c r="J4246" i="60"/>
  <c r="P4246" i="60" l="1"/>
  <c r="L4246" i="60"/>
  <c r="K4247" i="60"/>
  <c r="J4247" i="60"/>
  <c r="M4247" i="60"/>
  <c r="I4248" i="60" s="1"/>
  <c r="M4248" i="60" l="1"/>
  <c r="I4249" i="60" s="1"/>
  <c r="J4248" i="60"/>
  <c r="K4248" i="60"/>
  <c r="L4247" i="60"/>
  <c r="P4247" i="60"/>
  <c r="P4248" i="60" l="1"/>
  <c r="L4248" i="60"/>
  <c r="K4249" i="60"/>
  <c r="M4249" i="60"/>
  <c r="I4250" i="60" s="1"/>
  <c r="J4249" i="60"/>
  <c r="L4249" i="60" l="1"/>
  <c r="P4249" i="60"/>
  <c r="K4250" i="60"/>
  <c r="J4250" i="60"/>
  <c r="M4250" i="60"/>
  <c r="I4251" i="60" s="1"/>
  <c r="P4250" i="60" l="1"/>
  <c r="L4250" i="60"/>
  <c r="J4251" i="60"/>
  <c r="K4251" i="60"/>
  <c r="M4251" i="60"/>
  <c r="I4252" i="60" s="1"/>
  <c r="M4252" i="60" l="1"/>
  <c r="I4253" i="60" s="1"/>
  <c r="K4252" i="60"/>
  <c r="J4252" i="60"/>
  <c r="P4251" i="60"/>
  <c r="L4251" i="60"/>
  <c r="L4252" i="60" l="1"/>
  <c r="P4252" i="60"/>
  <c r="K4253" i="60"/>
  <c r="J4253" i="60"/>
  <c r="M4253" i="60"/>
  <c r="I4254" i="60" s="1"/>
  <c r="M4254" i="60" l="1"/>
  <c r="I4255" i="60" s="1"/>
  <c r="J4254" i="60"/>
  <c r="K4254" i="60"/>
  <c r="L4253" i="60"/>
  <c r="P4253" i="60"/>
  <c r="P4254" i="60" l="1"/>
  <c r="L4254" i="60"/>
  <c r="M4255" i="60"/>
  <c r="I4256" i="60" s="1"/>
  <c r="J4255" i="60"/>
  <c r="K4255" i="60"/>
  <c r="M4256" i="60" l="1"/>
  <c r="I4257" i="60" s="1"/>
  <c r="K4256" i="60"/>
  <c r="J4256" i="60"/>
  <c r="P4255" i="60"/>
  <c r="L4255" i="60"/>
  <c r="P4256" i="60" l="1"/>
  <c r="L4256" i="60"/>
  <c r="K4257" i="60"/>
  <c r="M4257" i="60"/>
  <c r="I4258" i="60" s="1"/>
  <c r="J4257" i="60"/>
  <c r="P4257" i="60" l="1"/>
  <c r="L4257" i="60"/>
  <c r="K4258" i="60"/>
  <c r="J4258" i="60"/>
  <c r="M4258" i="60"/>
  <c r="I4259" i="60" s="1"/>
  <c r="M4259" i="60" l="1"/>
  <c r="I4260" i="60" s="1"/>
  <c r="K4259" i="60"/>
  <c r="J4259" i="60"/>
  <c r="P4258" i="60"/>
  <c r="L4258" i="60"/>
  <c r="P4259" i="60" l="1"/>
  <c r="L4259" i="60"/>
  <c r="M4260" i="60"/>
  <c r="I4261" i="60" s="1"/>
  <c r="K4260" i="60"/>
  <c r="J4260" i="60"/>
  <c r="P4260" i="60" l="1"/>
  <c r="L4260" i="60"/>
  <c r="J4261" i="60"/>
  <c r="K4261" i="60"/>
  <c r="M4261" i="60"/>
  <c r="I4262" i="60" s="1"/>
  <c r="M4262" i="60" l="1"/>
  <c r="I4263" i="60" s="1"/>
  <c r="J4262" i="60"/>
  <c r="K4262" i="60"/>
  <c r="L4261" i="60"/>
  <c r="P4261" i="60"/>
  <c r="L4262" i="60" l="1"/>
  <c r="P4262" i="60"/>
  <c r="K4263" i="60"/>
  <c r="M4263" i="60"/>
  <c r="I4264" i="60" s="1"/>
  <c r="J4263" i="60"/>
  <c r="L4263" i="60" l="1"/>
  <c r="P4263" i="60"/>
  <c r="K4264" i="60"/>
  <c r="M4264" i="60"/>
  <c r="I4265" i="60" s="1"/>
  <c r="J4264" i="60"/>
  <c r="L4264" i="60" l="1"/>
  <c r="P4264" i="60"/>
  <c r="J4265" i="60"/>
  <c r="M4265" i="60"/>
  <c r="I4266" i="60" s="1"/>
  <c r="K4265" i="60"/>
  <c r="K4266" i="60" l="1"/>
  <c r="M4266" i="60"/>
  <c r="I4267" i="60" s="1"/>
  <c r="J4266" i="60"/>
  <c r="P4265" i="60"/>
  <c r="L4265" i="60"/>
  <c r="M4267" i="60" l="1"/>
  <c r="I4268" i="60" s="1"/>
  <c r="K4267" i="60"/>
  <c r="J4267" i="60"/>
  <c r="P4266" i="60"/>
  <c r="L4266" i="60"/>
  <c r="P4267" i="60" l="1"/>
  <c r="L4267" i="60"/>
  <c r="J4268" i="60"/>
  <c r="M4268" i="60"/>
  <c r="I4269" i="60" s="1"/>
  <c r="K4268" i="60"/>
  <c r="L4268" i="60" l="1"/>
  <c r="P4268" i="60"/>
  <c r="M4269" i="60"/>
  <c r="I4270" i="60" s="1"/>
  <c r="K4269" i="60"/>
  <c r="J4269" i="60"/>
  <c r="L4269" i="60" l="1"/>
  <c r="P4269" i="60"/>
  <c r="M4270" i="60"/>
  <c r="I4271" i="60" s="1"/>
  <c r="K4270" i="60"/>
  <c r="J4270" i="60"/>
  <c r="P4270" i="60" l="1"/>
  <c r="L4270" i="60"/>
  <c r="K4271" i="60"/>
  <c r="M4271" i="60"/>
  <c r="I4272" i="60" s="1"/>
  <c r="J4271" i="60"/>
  <c r="J4272" i="60" l="1"/>
  <c r="K4272" i="60"/>
  <c r="M4272" i="60"/>
  <c r="I4273" i="60" s="1"/>
  <c r="P4271" i="60"/>
  <c r="L4271" i="60"/>
  <c r="J4273" i="60" l="1"/>
  <c r="M4273" i="60"/>
  <c r="I4274" i="60" s="1"/>
  <c r="K4273" i="60"/>
  <c r="P4272" i="60"/>
  <c r="L4272" i="60"/>
  <c r="M4274" i="60" l="1"/>
  <c r="I4275" i="60" s="1"/>
  <c r="K4274" i="60"/>
  <c r="J4274" i="60"/>
  <c r="L4273" i="60"/>
  <c r="P4273" i="60"/>
  <c r="P4274" i="60" l="1"/>
  <c r="L4274" i="60"/>
  <c r="M4275" i="60"/>
  <c r="I4276" i="60" s="1"/>
  <c r="K4275" i="60"/>
  <c r="J4275" i="60"/>
  <c r="P4275" i="60" l="1"/>
  <c r="L4275" i="60"/>
  <c r="M4276" i="60"/>
  <c r="I4277" i="60" s="1"/>
  <c r="K4276" i="60"/>
  <c r="J4276" i="60"/>
  <c r="M4277" i="60" l="1"/>
  <c r="I4278" i="60" s="1"/>
  <c r="K4277" i="60"/>
  <c r="J4277" i="60"/>
  <c r="L4276" i="60"/>
  <c r="P4276" i="60"/>
  <c r="P4277" i="60" l="1"/>
  <c r="L4277" i="60"/>
  <c r="K4278" i="60"/>
  <c r="M4278" i="60"/>
  <c r="I4279" i="60" s="1"/>
  <c r="J4278" i="60"/>
  <c r="L4278" i="60" l="1"/>
  <c r="P4278" i="60"/>
  <c r="J4279" i="60"/>
  <c r="M4279" i="60"/>
  <c r="I4280" i="60" s="1"/>
  <c r="K4279" i="60"/>
  <c r="K4280" i="60" l="1"/>
  <c r="J4280" i="60"/>
  <c r="M4280" i="60"/>
  <c r="I4281" i="60" s="1"/>
  <c r="L4279" i="60"/>
  <c r="P4279" i="60"/>
  <c r="L4280" i="60" l="1"/>
  <c r="P4280" i="60"/>
  <c r="K4281" i="60"/>
  <c r="J4281" i="60"/>
  <c r="M4281" i="60"/>
  <c r="I4282" i="60" s="1"/>
  <c r="P4281" i="60" l="1"/>
  <c r="L4281" i="60"/>
  <c r="J4282" i="60"/>
  <c r="M4282" i="60"/>
  <c r="I4283" i="60" s="1"/>
  <c r="K4282" i="60"/>
  <c r="M4283" i="60" l="1"/>
  <c r="I4284" i="60" s="1"/>
  <c r="J4283" i="60"/>
  <c r="K4283" i="60"/>
  <c r="P4282" i="60"/>
  <c r="L4282" i="60"/>
  <c r="P4283" i="60" l="1"/>
  <c r="L4283" i="60"/>
  <c r="M4284" i="60"/>
  <c r="I4285" i="60" s="1"/>
  <c r="K4284" i="60"/>
  <c r="J4284" i="60"/>
  <c r="L4284" i="60" l="1"/>
  <c r="P4284" i="60"/>
  <c r="K4285" i="60"/>
  <c r="M4285" i="60"/>
  <c r="I4286" i="60" s="1"/>
  <c r="J4285" i="60"/>
  <c r="L4285" i="60" l="1"/>
  <c r="P4285" i="60"/>
  <c r="J4286" i="60"/>
  <c r="K4286" i="60"/>
  <c r="M4286" i="60"/>
  <c r="I4287" i="60" s="1"/>
  <c r="M4287" i="60" l="1"/>
  <c r="I4288" i="60" s="1"/>
  <c r="K4287" i="60"/>
  <c r="J4287" i="60"/>
  <c r="P4286" i="60"/>
  <c r="L4286" i="60"/>
  <c r="L4287" i="60" l="1"/>
  <c r="P4287" i="60"/>
  <c r="K4288" i="60"/>
  <c r="M4288" i="60"/>
  <c r="I4289" i="60" s="1"/>
  <c r="J4288" i="60"/>
  <c r="P4288" i="60" l="1"/>
  <c r="L4288" i="60"/>
  <c r="M4289" i="60"/>
  <c r="I4290" i="60" s="1"/>
  <c r="K4289" i="60"/>
  <c r="J4289" i="60"/>
  <c r="P4289" i="60" l="1"/>
  <c r="L4289" i="60"/>
  <c r="M4290" i="60"/>
  <c r="I4291" i="60" s="1"/>
  <c r="J4290" i="60"/>
  <c r="K4290" i="60"/>
  <c r="M4291" i="60" l="1"/>
  <c r="I4292" i="60" s="1"/>
  <c r="K4291" i="60"/>
  <c r="J4291" i="60"/>
  <c r="P4290" i="60"/>
  <c r="L4290" i="60"/>
  <c r="L4291" i="60" l="1"/>
  <c r="P4291" i="60"/>
  <c r="K4292" i="60"/>
  <c r="J4292" i="60"/>
  <c r="M4292" i="60"/>
  <c r="I4293" i="60" s="1"/>
  <c r="K4293" i="60" l="1"/>
  <c r="J4293" i="60"/>
  <c r="M4293" i="60"/>
  <c r="I4294" i="60" s="1"/>
  <c r="P4292" i="60"/>
  <c r="L4292" i="60"/>
  <c r="M4294" i="60" l="1"/>
  <c r="I4295" i="60" s="1"/>
  <c r="J4294" i="60"/>
  <c r="K4294" i="60"/>
  <c r="L4293" i="60"/>
  <c r="P4293" i="60"/>
  <c r="L4294" i="60" l="1"/>
  <c r="P4294" i="60"/>
  <c r="K4295" i="60"/>
  <c r="M4295" i="60"/>
  <c r="I4296" i="60" s="1"/>
  <c r="J4295" i="60"/>
  <c r="L4295" i="60" l="1"/>
  <c r="P4295" i="60"/>
  <c r="K4296" i="60"/>
  <c r="M4296" i="60"/>
  <c r="I4297" i="60" s="1"/>
  <c r="J4296" i="60"/>
  <c r="L4296" i="60" l="1"/>
  <c r="P4296" i="60"/>
  <c r="M4297" i="60"/>
  <c r="I4298" i="60" s="1"/>
  <c r="J4297" i="60"/>
  <c r="K4297" i="60"/>
  <c r="P4297" i="60" l="1"/>
  <c r="L4297" i="60"/>
  <c r="K4298" i="60"/>
  <c r="M4298" i="60"/>
  <c r="I4299" i="60" s="1"/>
  <c r="J4298" i="60"/>
  <c r="L4298" i="60" l="1"/>
  <c r="P4298" i="60"/>
  <c r="K4299" i="60"/>
  <c r="J4299" i="60"/>
  <c r="M4299" i="60"/>
  <c r="I4300" i="60" s="1"/>
  <c r="J4300" i="60" l="1"/>
  <c r="K4300" i="60"/>
  <c r="M4300" i="60"/>
  <c r="I4301" i="60" s="1"/>
  <c r="P4299" i="60"/>
  <c r="L4299" i="60"/>
  <c r="M4301" i="60" l="1"/>
  <c r="I4302" i="60" s="1"/>
  <c r="K4301" i="60"/>
  <c r="J4301" i="60"/>
  <c r="P4300" i="60"/>
  <c r="L4300" i="60"/>
  <c r="P4301" i="60" l="1"/>
  <c r="L4301" i="60"/>
  <c r="M4302" i="60"/>
  <c r="I4303" i="60" s="1"/>
  <c r="K4302" i="60"/>
  <c r="J4302" i="60"/>
  <c r="L4302" i="60" l="1"/>
  <c r="P4302" i="60"/>
  <c r="K4303" i="60"/>
  <c r="J4303" i="60"/>
  <c r="M4303" i="60"/>
  <c r="I4304" i="60" s="1"/>
  <c r="P4303" i="60" l="1"/>
  <c r="L4303" i="60"/>
  <c r="M4304" i="60"/>
  <c r="I4305" i="60" s="1"/>
  <c r="K4304" i="60"/>
  <c r="J4304" i="60"/>
  <c r="J4305" i="60" l="1"/>
  <c r="K4305" i="60"/>
  <c r="M4305" i="60"/>
  <c r="I4306" i="60" s="1"/>
  <c r="P4304" i="60"/>
  <c r="L4304" i="60"/>
  <c r="K4306" i="60" l="1"/>
  <c r="J4306" i="60"/>
  <c r="M4306" i="60"/>
  <c r="I4307" i="60" s="1"/>
  <c r="L4305" i="60"/>
  <c r="P4305" i="60"/>
  <c r="K4307" i="60" l="1"/>
  <c r="J4307" i="60"/>
  <c r="M4307" i="60"/>
  <c r="I4308" i="60" s="1"/>
  <c r="P4306" i="60"/>
  <c r="L4306" i="60"/>
  <c r="M4308" i="60" l="1"/>
  <c r="I4309" i="60" s="1"/>
  <c r="J4308" i="60"/>
  <c r="K4308" i="60"/>
  <c r="P4307" i="60"/>
  <c r="L4307" i="60"/>
  <c r="M4309" i="60" l="1"/>
  <c r="I4310" i="60" s="1"/>
  <c r="K4309" i="60"/>
  <c r="J4309" i="60"/>
  <c r="P4308" i="60"/>
  <c r="L4308" i="60"/>
  <c r="L4309" i="60" l="1"/>
  <c r="P4309" i="60"/>
  <c r="M4310" i="60"/>
  <c r="I4311" i="60" s="1"/>
  <c r="K4310" i="60"/>
  <c r="J4310" i="60"/>
  <c r="L4310" i="60" l="1"/>
  <c r="P4310" i="60"/>
  <c r="M4311" i="60"/>
  <c r="I4312" i="60" s="1"/>
  <c r="K4311" i="60"/>
  <c r="J4311" i="60"/>
  <c r="L4311" i="60" l="1"/>
  <c r="P4311" i="60"/>
  <c r="K4312" i="60"/>
  <c r="J4312" i="60"/>
  <c r="M4312" i="60"/>
  <c r="I4313" i="60" s="1"/>
  <c r="K4313" i="60" l="1"/>
  <c r="J4313" i="60"/>
  <c r="M4313" i="60"/>
  <c r="I4314" i="60" s="1"/>
  <c r="L4312" i="60"/>
  <c r="P4312" i="60"/>
  <c r="J4314" i="60" l="1"/>
  <c r="M4314" i="60"/>
  <c r="I4315" i="60" s="1"/>
  <c r="K4314" i="60"/>
  <c r="L4313" i="60"/>
  <c r="P4313" i="60"/>
  <c r="K4315" i="60" l="1"/>
  <c r="M4315" i="60"/>
  <c r="I4316" i="60" s="1"/>
  <c r="J4315" i="60"/>
  <c r="L4314" i="60"/>
  <c r="P4314" i="60"/>
  <c r="P4315" i="60" l="1"/>
  <c r="L4315" i="60"/>
  <c r="J4316" i="60"/>
  <c r="K4316" i="60"/>
  <c r="M4316" i="60"/>
  <c r="I4317" i="60" s="1"/>
  <c r="J4317" i="60" l="1"/>
  <c r="M4317" i="60"/>
  <c r="I4318" i="60" s="1"/>
  <c r="K4317" i="60"/>
  <c r="P4316" i="60"/>
  <c r="L4316" i="60"/>
  <c r="M4318" i="60" l="1"/>
  <c r="I4319" i="60" s="1"/>
  <c r="K4318" i="60"/>
  <c r="J4318" i="60"/>
  <c r="P4317" i="60"/>
  <c r="L4317" i="60"/>
  <c r="P4318" i="60" l="1"/>
  <c r="L4318" i="60"/>
  <c r="J4319" i="60"/>
  <c r="K4319" i="60"/>
  <c r="M4319" i="60"/>
  <c r="I4320" i="60" s="1"/>
  <c r="K4320" i="60" l="1"/>
  <c r="M4320" i="60"/>
  <c r="I4321" i="60" s="1"/>
  <c r="J4320" i="60"/>
  <c r="P4319" i="60"/>
  <c r="L4319" i="60"/>
  <c r="L4320" i="60" l="1"/>
  <c r="P4320" i="60"/>
  <c r="M4321" i="60"/>
  <c r="I4322" i="60" s="1"/>
  <c r="K4321" i="60"/>
  <c r="J4321" i="60"/>
  <c r="P4321" i="60" l="1"/>
  <c r="L4321" i="60"/>
  <c r="K4322" i="60"/>
  <c r="M4322" i="60"/>
  <c r="I4323" i="60" s="1"/>
  <c r="J4322" i="60"/>
  <c r="P4322" i="60" l="1"/>
  <c r="L4322" i="60"/>
  <c r="M4323" i="60"/>
  <c r="I4324" i="60" s="1"/>
  <c r="K4323" i="60"/>
  <c r="J4323" i="60"/>
  <c r="P4323" i="60" l="1"/>
  <c r="L4323" i="60"/>
  <c r="M4324" i="60"/>
  <c r="I4325" i="60" s="1"/>
  <c r="K4324" i="60"/>
  <c r="J4324" i="60"/>
  <c r="P4324" i="60" l="1"/>
  <c r="L4324" i="60"/>
  <c r="M4325" i="60"/>
  <c r="I4326" i="60" s="1"/>
  <c r="J4325" i="60"/>
  <c r="K4325" i="60"/>
  <c r="L4325" i="60" l="1"/>
  <c r="P4325" i="60"/>
  <c r="M4326" i="60"/>
  <c r="I4327" i="60" s="1"/>
  <c r="J4326" i="60"/>
  <c r="K4326" i="60"/>
  <c r="P4326" i="60" l="1"/>
  <c r="L4326" i="60"/>
  <c r="K4327" i="60"/>
  <c r="M4327" i="60"/>
  <c r="I4328" i="60" s="1"/>
  <c r="J4327" i="60"/>
  <c r="L4327" i="60" l="1"/>
  <c r="P4327" i="60"/>
  <c r="M4328" i="60"/>
  <c r="I4329" i="60" s="1"/>
  <c r="K4328" i="60"/>
  <c r="J4328" i="60"/>
  <c r="L4328" i="60" l="1"/>
  <c r="P4328" i="60"/>
  <c r="K4329" i="60"/>
  <c r="J4329" i="60"/>
  <c r="M4329" i="60"/>
  <c r="I4330" i="60" s="1"/>
  <c r="K4330" i="60" l="1"/>
  <c r="J4330" i="60"/>
  <c r="M4330" i="60"/>
  <c r="I4331" i="60" s="1"/>
  <c r="L4329" i="60"/>
  <c r="P4329" i="60"/>
  <c r="J4331" i="60" l="1"/>
  <c r="M4331" i="60"/>
  <c r="I4332" i="60" s="1"/>
  <c r="K4331" i="60"/>
  <c r="P4330" i="60"/>
  <c r="L4330" i="60"/>
  <c r="M4332" i="60" l="1"/>
  <c r="I4333" i="60" s="1"/>
  <c r="J4332" i="60"/>
  <c r="K4332" i="60"/>
  <c r="P4331" i="60"/>
  <c r="L4331" i="60"/>
  <c r="P4332" i="60" l="1"/>
  <c r="L4332" i="60"/>
  <c r="K4333" i="60"/>
  <c r="M4333" i="60"/>
  <c r="I4334" i="60" s="1"/>
  <c r="J4333" i="60"/>
  <c r="P4333" i="60" l="1"/>
  <c r="L4333" i="60"/>
  <c r="K4334" i="60"/>
  <c r="J4334" i="60"/>
  <c r="M4334" i="60"/>
  <c r="I4335" i="60" s="1"/>
  <c r="M4335" i="60" l="1"/>
  <c r="I4336" i="60" s="1"/>
  <c r="K4335" i="60"/>
  <c r="J4335" i="60"/>
  <c r="P4334" i="60"/>
  <c r="L4334" i="60"/>
  <c r="P4335" i="60" l="1"/>
  <c r="L4335" i="60"/>
  <c r="J4336" i="60"/>
  <c r="M4336" i="60"/>
  <c r="I4337" i="60" s="1"/>
  <c r="K4336" i="60"/>
  <c r="J4337" i="60" l="1"/>
  <c r="M4337" i="60"/>
  <c r="I4338" i="60" s="1"/>
  <c r="K4337" i="60"/>
  <c r="P4336" i="60"/>
  <c r="L4336" i="60"/>
  <c r="J4338" i="60" l="1"/>
  <c r="M4338" i="60"/>
  <c r="I4339" i="60" s="1"/>
  <c r="K4338" i="60"/>
  <c r="P4337" i="60"/>
  <c r="L4337" i="60"/>
  <c r="M4339" i="60" l="1"/>
  <c r="I4340" i="60" s="1"/>
  <c r="K4339" i="60"/>
  <c r="J4339" i="60"/>
  <c r="P4338" i="60"/>
  <c r="L4338" i="60"/>
  <c r="P4339" i="60" l="1"/>
  <c r="L4339" i="60"/>
  <c r="M4340" i="60"/>
  <c r="I4341" i="60" s="1"/>
  <c r="K4340" i="60"/>
  <c r="J4340" i="60"/>
  <c r="L4340" i="60" l="1"/>
  <c r="P4340" i="60"/>
  <c r="K4341" i="60"/>
  <c r="J4341" i="60"/>
  <c r="M4341" i="60"/>
  <c r="I4342" i="60" s="1"/>
  <c r="M4342" i="60" l="1"/>
  <c r="I4343" i="60" s="1"/>
  <c r="K4342" i="60"/>
  <c r="J4342" i="60"/>
  <c r="P4341" i="60"/>
  <c r="L4341" i="60"/>
  <c r="L4342" i="60" l="1"/>
  <c r="P4342" i="60"/>
  <c r="M4343" i="60"/>
  <c r="I4344" i="60" s="1"/>
  <c r="K4343" i="60"/>
  <c r="J4343" i="60"/>
  <c r="P4343" i="60" l="1"/>
  <c r="L4343" i="60"/>
  <c r="K4344" i="60"/>
  <c r="M4344" i="60"/>
  <c r="I4345" i="60" s="1"/>
  <c r="J4344" i="60"/>
  <c r="P4344" i="60" l="1"/>
  <c r="L4344" i="60"/>
  <c r="J4345" i="60"/>
  <c r="M4345" i="60"/>
  <c r="I4346" i="60" s="1"/>
  <c r="K4345" i="60"/>
  <c r="M4346" i="60" l="1"/>
  <c r="I4347" i="60" s="1"/>
  <c r="J4346" i="60"/>
  <c r="K4346" i="60"/>
  <c r="L4345" i="60"/>
  <c r="P4345" i="60"/>
  <c r="L4346" i="60" l="1"/>
  <c r="P4346" i="60"/>
  <c r="K4347" i="60"/>
  <c r="M4347" i="60"/>
  <c r="I4348" i="60" s="1"/>
  <c r="J4347" i="60"/>
  <c r="P4347" i="60" l="1"/>
  <c r="L4347" i="60"/>
  <c r="K4348" i="60"/>
  <c r="J4348" i="60"/>
  <c r="M4348" i="60"/>
  <c r="I4349" i="60" s="1"/>
  <c r="J4349" i="60" l="1"/>
  <c r="M4349" i="60"/>
  <c r="I4350" i="60" s="1"/>
  <c r="K4349" i="60"/>
  <c r="L4348" i="60"/>
  <c r="P4348" i="60"/>
  <c r="K4350" i="60" l="1"/>
  <c r="J4350" i="60"/>
  <c r="M4350" i="60"/>
  <c r="I4351" i="60" s="1"/>
  <c r="L4349" i="60"/>
  <c r="P4349" i="60"/>
  <c r="K4351" i="60" l="1"/>
  <c r="J4351" i="60"/>
  <c r="M4351" i="60"/>
  <c r="I4352" i="60" s="1"/>
  <c r="P4350" i="60"/>
  <c r="L4350" i="60"/>
  <c r="K4352" i="60" l="1"/>
  <c r="J4352" i="60"/>
  <c r="M4352" i="60"/>
  <c r="I4353" i="60" s="1"/>
  <c r="P4351" i="60"/>
  <c r="L4351" i="60"/>
  <c r="M4353" i="60" l="1"/>
  <c r="I4354" i="60" s="1"/>
  <c r="K4353" i="60"/>
  <c r="J4353" i="60"/>
  <c r="L4352" i="60"/>
  <c r="P4352" i="60"/>
  <c r="L4353" i="60" l="1"/>
  <c r="P4353" i="60"/>
  <c r="M4354" i="60"/>
  <c r="I4355" i="60" s="1"/>
  <c r="K4354" i="60"/>
  <c r="J4354" i="60"/>
  <c r="P4354" i="60" l="1"/>
  <c r="L4354" i="60"/>
  <c r="K4355" i="60"/>
  <c r="J4355" i="60"/>
  <c r="M4355" i="60"/>
  <c r="I4356" i="60" s="1"/>
  <c r="K4356" i="60" l="1"/>
  <c r="J4356" i="60"/>
  <c r="M4356" i="60"/>
  <c r="I4357" i="60" s="1"/>
  <c r="P4355" i="60"/>
  <c r="L4355" i="60"/>
  <c r="M4357" i="60" l="1"/>
  <c r="I4358" i="60" s="1"/>
  <c r="K4357" i="60"/>
  <c r="J4357" i="60"/>
  <c r="P4356" i="60"/>
  <c r="L4356" i="60"/>
  <c r="P4357" i="60" l="1"/>
  <c r="L4357" i="60"/>
  <c r="M4358" i="60"/>
  <c r="I4359" i="60" s="1"/>
  <c r="K4358" i="60"/>
  <c r="J4358" i="60"/>
  <c r="P4358" i="60" l="1"/>
  <c r="L4358" i="60"/>
  <c r="K4359" i="60"/>
  <c r="J4359" i="60"/>
  <c r="M4359" i="60"/>
  <c r="I4360" i="60" s="1"/>
  <c r="M4360" i="60" l="1"/>
  <c r="I4361" i="60" s="1"/>
  <c r="K4360" i="60"/>
  <c r="J4360" i="60"/>
  <c r="L4359" i="60"/>
  <c r="P4359" i="60"/>
  <c r="L4360" i="60" l="1"/>
  <c r="P4360" i="60"/>
  <c r="K4361" i="60"/>
  <c r="J4361" i="60"/>
  <c r="M4361" i="60"/>
  <c r="I4362" i="60" s="1"/>
  <c r="P4361" i="60" l="1"/>
  <c r="L4361" i="60"/>
  <c r="K4362" i="60"/>
  <c r="J4362" i="60"/>
  <c r="M4362" i="60"/>
  <c r="I4363" i="60" s="1"/>
  <c r="J4363" i="60" l="1"/>
  <c r="K4363" i="60"/>
  <c r="M4363" i="60"/>
  <c r="I4364" i="60" s="1"/>
  <c r="L4362" i="60"/>
  <c r="P4362" i="60"/>
  <c r="K4364" i="60" l="1"/>
  <c r="M4364" i="60"/>
  <c r="I4365" i="60" s="1"/>
  <c r="J4364" i="60"/>
  <c r="L4363" i="60"/>
  <c r="P4363" i="60"/>
  <c r="P4364" i="60" l="1"/>
  <c r="L4364" i="60"/>
  <c r="M4365" i="60"/>
  <c r="I4366" i="60" s="1"/>
  <c r="K4365" i="60"/>
  <c r="J4365" i="60"/>
  <c r="L4365" i="60" l="1"/>
  <c r="P4365" i="60"/>
  <c r="J4366" i="60"/>
  <c r="K4366" i="60"/>
  <c r="M4366" i="60"/>
  <c r="I4367" i="60" s="1"/>
  <c r="M4367" i="60" l="1"/>
  <c r="I4368" i="60" s="1"/>
  <c r="K4367" i="60"/>
  <c r="J4367" i="60"/>
  <c r="P4366" i="60"/>
  <c r="L4366" i="60"/>
  <c r="L4367" i="60" l="1"/>
  <c r="P4367" i="60"/>
  <c r="M4368" i="60"/>
  <c r="I4369" i="60" s="1"/>
  <c r="K4368" i="60"/>
  <c r="J4368" i="60"/>
  <c r="P4368" i="60" l="1"/>
  <c r="L4368" i="60"/>
  <c r="K4369" i="60"/>
  <c r="M4369" i="60"/>
  <c r="I4370" i="60" s="1"/>
  <c r="J4369" i="60"/>
  <c r="L4369" i="60" l="1"/>
  <c r="P4369" i="60"/>
  <c r="J4370" i="60"/>
  <c r="K4370" i="60"/>
  <c r="M4370" i="60"/>
  <c r="I4371" i="60" s="1"/>
  <c r="J4371" i="60" l="1"/>
  <c r="K4371" i="60"/>
  <c r="M4371" i="60"/>
  <c r="I4372" i="60" s="1"/>
  <c r="P4370" i="60"/>
  <c r="L4370" i="60"/>
  <c r="M4372" i="60" l="1"/>
  <c r="I4373" i="60" s="1"/>
  <c r="K4372" i="60"/>
  <c r="J4372" i="60"/>
  <c r="P4371" i="60"/>
  <c r="L4371" i="60"/>
  <c r="L4372" i="60" l="1"/>
  <c r="P4372" i="60"/>
  <c r="K4373" i="60"/>
  <c r="M4373" i="60"/>
  <c r="I4374" i="60" s="1"/>
  <c r="J4373" i="60"/>
  <c r="P4373" i="60" l="1"/>
  <c r="L4373" i="60"/>
  <c r="M4374" i="60"/>
  <c r="I4375" i="60" s="1"/>
  <c r="K4374" i="60"/>
  <c r="J4374" i="60"/>
  <c r="L4374" i="60" l="1"/>
  <c r="P4374" i="60"/>
  <c r="M4375" i="60"/>
  <c r="I4376" i="60" s="1"/>
  <c r="K4375" i="60"/>
  <c r="J4375" i="60"/>
  <c r="L4375" i="60" l="1"/>
  <c r="P4375" i="60"/>
  <c r="K4376" i="60"/>
  <c r="M4376" i="60"/>
  <c r="I4377" i="60" s="1"/>
  <c r="J4376" i="60"/>
  <c r="J4377" i="60" l="1"/>
  <c r="M4377" i="60"/>
  <c r="I4378" i="60" s="1"/>
  <c r="K4377" i="60"/>
  <c r="L4376" i="60"/>
  <c r="P4376" i="60"/>
  <c r="K4378" i="60" l="1"/>
  <c r="M4378" i="60"/>
  <c r="I4379" i="60" s="1"/>
  <c r="J4378" i="60"/>
  <c r="L4377" i="60"/>
  <c r="P4377" i="60"/>
  <c r="L4378" i="60" l="1"/>
  <c r="P4378" i="60"/>
  <c r="K4379" i="60"/>
  <c r="M4379" i="60"/>
  <c r="I4380" i="60" s="1"/>
  <c r="J4379" i="60"/>
  <c r="J4380" i="60" l="1"/>
  <c r="M4380" i="60"/>
  <c r="I4381" i="60" s="1"/>
  <c r="K4380" i="60"/>
  <c r="P4379" i="60"/>
  <c r="L4379" i="60"/>
  <c r="M4381" i="60" l="1"/>
  <c r="I4382" i="60" s="1"/>
  <c r="J4381" i="60"/>
  <c r="K4381" i="60"/>
  <c r="P4380" i="60"/>
  <c r="L4380" i="60"/>
  <c r="P4381" i="60" l="1"/>
  <c r="L4381" i="60"/>
  <c r="J4382" i="60"/>
  <c r="M4382" i="60"/>
  <c r="I4383" i="60" s="1"/>
  <c r="K4382" i="60"/>
  <c r="K4383" i="60" l="1"/>
  <c r="M4383" i="60"/>
  <c r="I4384" i="60" s="1"/>
  <c r="J4383" i="60"/>
  <c r="P4382" i="60"/>
  <c r="L4382" i="60"/>
  <c r="P4383" i="60" l="1"/>
  <c r="L4383" i="60"/>
  <c r="K4384" i="60"/>
  <c r="M4384" i="60"/>
  <c r="I4385" i="60" s="1"/>
  <c r="J4384" i="60"/>
  <c r="M4385" i="60" l="1"/>
  <c r="I4386" i="60" s="1"/>
  <c r="K4385" i="60"/>
  <c r="J4385" i="60"/>
  <c r="L4384" i="60"/>
  <c r="P4384" i="60"/>
  <c r="L4385" i="60" l="1"/>
  <c r="P4385" i="60"/>
  <c r="M4386" i="60"/>
  <c r="I4387" i="60" s="1"/>
  <c r="K4386" i="60"/>
  <c r="J4386" i="60"/>
  <c r="M4387" i="60" l="1"/>
  <c r="I4388" i="60" s="1"/>
  <c r="K4387" i="60"/>
  <c r="J4387" i="60"/>
  <c r="L4386" i="60"/>
  <c r="P4386" i="60"/>
  <c r="P4387" i="60" l="1"/>
  <c r="L4387" i="60"/>
  <c r="M4388" i="60"/>
  <c r="I4389" i="60" s="1"/>
  <c r="J4388" i="60"/>
  <c r="K4388" i="60"/>
  <c r="P4388" i="60" l="1"/>
  <c r="L4388" i="60"/>
  <c r="M4389" i="60"/>
  <c r="I4390" i="60" s="1"/>
  <c r="J4389" i="60"/>
  <c r="K4389" i="60"/>
  <c r="P4389" i="60" l="1"/>
  <c r="L4389" i="60"/>
  <c r="K4390" i="60"/>
  <c r="M4390" i="60"/>
  <c r="I4391" i="60" s="1"/>
  <c r="J4390" i="60"/>
  <c r="M4391" i="60" l="1"/>
  <c r="I4392" i="60" s="1"/>
  <c r="K4391" i="60"/>
  <c r="J4391" i="60"/>
  <c r="P4390" i="60"/>
  <c r="L4390" i="60"/>
  <c r="L4391" i="60" l="1"/>
  <c r="P4391" i="60"/>
  <c r="M4392" i="60"/>
  <c r="I4393" i="60" s="1"/>
  <c r="K4392" i="60"/>
  <c r="J4392" i="60"/>
  <c r="L4392" i="60" l="1"/>
  <c r="P4392" i="60"/>
  <c r="K4393" i="60"/>
  <c r="M4393" i="60"/>
  <c r="I4394" i="60" s="1"/>
  <c r="J4393" i="60"/>
  <c r="P4393" i="60" l="1"/>
  <c r="L4393" i="60"/>
  <c r="M4394" i="60"/>
  <c r="I4395" i="60" s="1"/>
  <c r="K4394" i="60"/>
  <c r="J4394" i="60"/>
  <c r="L4394" i="60" l="1"/>
  <c r="P4394" i="60"/>
  <c r="M4395" i="60"/>
  <c r="I4396" i="60" s="1"/>
  <c r="J4395" i="60"/>
  <c r="K4395" i="60"/>
  <c r="P4395" i="60" l="1"/>
  <c r="L4395" i="60"/>
  <c r="K4396" i="60"/>
  <c r="J4396" i="60"/>
  <c r="M4396" i="60"/>
  <c r="I4397" i="60" s="1"/>
  <c r="K4397" i="60" l="1"/>
  <c r="M4397" i="60"/>
  <c r="I4398" i="60" s="1"/>
  <c r="J4397" i="60"/>
  <c r="L4396" i="60"/>
  <c r="P4396" i="60"/>
  <c r="P4397" i="60" l="1"/>
  <c r="L4397" i="60"/>
  <c r="J4398" i="60"/>
  <c r="M4398" i="60"/>
  <c r="I4399" i="60" s="1"/>
  <c r="K4398" i="60"/>
  <c r="M4399" i="60" l="1"/>
  <c r="I4400" i="60" s="1"/>
  <c r="K4399" i="60"/>
  <c r="J4399" i="60"/>
  <c r="P4398" i="60"/>
  <c r="L4398" i="60"/>
  <c r="P4399" i="60" l="1"/>
  <c r="L4399" i="60"/>
  <c r="M4400" i="60"/>
  <c r="I4401" i="60" s="1"/>
  <c r="K4400" i="60"/>
  <c r="J4400" i="60"/>
  <c r="L4400" i="60" l="1"/>
  <c r="P4400" i="60"/>
  <c r="M4401" i="60"/>
  <c r="I4402" i="60" s="1"/>
  <c r="K4401" i="60"/>
  <c r="J4401" i="60"/>
  <c r="P4401" i="60" l="1"/>
  <c r="L4401" i="60"/>
  <c r="M4402" i="60"/>
  <c r="I4403" i="60" s="1"/>
  <c r="J4402" i="60"/>
  <c r="K4402" i="60"/>
  <c r="P4402" i="60" l="1"/>
  <c r="L4402" i="60"/>
  <c r="K4403" i="60"/>
  <c r="J4403" i="60"/>
  <c r="M4403" i="60"/>
  <c r="I4404" i="60" s="1"/>
  <c r="K4404" i="60" l="1"/>
  <c r="M4404" i="60"/>
  <c r="I4405" i="60" s="1"/>
  <c r="J4404" i="60"/>
  <c r="L4403" i="60"/>
  <c r="P4403" i="60"/>
  <c r="P4404" i="60" l="1"/>
  <c r="L4404" i="60"/>
  <c r="M4405" i="60"/>
  <c r="I4406" i="60" s="1"/>
  <c r="K4405" i="60"/>
  <c r="J4405" i="60"/>
  <c r="P4405" i="60" l="1"/>
  <c r="L4405" i="60"/>
  <c r="M4406" i="60"/>
  <c r="I4407" i="60" s="1"/>
  <c r="K4406" i="60"/>
  <c r="J4406" i="60"/>
  <c r="P4406" i="60" l="1"/>
  <c r="L4406" i="60"/>
  <c r="M4407" i="60"/>
  <c r="I4408" i="60" s="1"/>
  <c r="K4407" i="60"/>
  <c r="J4407" i="60"/>
  <c r="L4407" i="60" l="1"/>
  <c r="P4407" i="60"/>
  <c r="M4408" i="60"/>
  <c r="I4409" i="60" s="1"/>
  <c r="J4408" i="60"/>
  <c r="K4408" i="60"/>
  <c r="L4408" i="60" l="1"/>
  <c r="P4408" i="60"/>
  <c r="M4409" i="60"/>
  <c r="I4410" i="60" s="1"/>
  <c r="K4409" i="60"/>
  <c r="J4409" i="60"/>
  <c r="L4409" i="60" l="1"/>
  <c r="P4409" i="60"/>
  <c r="K4410" i="60"/>
  <c r="J4410" i="60"/>
  <c r="M4410" i="60"/>
  <c r="I4411" i="60" s="1"/>
  <c r="P4410" i="60" l="1"/>
  <c r="L4410" i="60"/>
  <c r="K4411" i="60"/>
  <c r="M4411" i="60"/>
  <c r="I4412" i="60" s="1"/>
  <c r="J4411" i="60"/>
  <c r="J4412" i="60" l="1"/>
  <c r="M4412" i="60"/>
  <c r="I4413" i="60" s="1"/>
  <c r="K4412" i="60"/>
  <c r="L4411" i="60"/>
  <c r="P4411" i="60"/>
  <c r="K4413" i="60" l="1"/>
  <c r="J4413" i="60"/>
  <c r="M4413" i="60"/>
  <c r="I4414" i="60" s="1"/>
  <c r="P4412" i="60"/>
  <c r="L4412" i="60"/>
  <c r="K4414" i="60" l="1"/>
  <c r="J4414" i="60"/>
  <c r="M4414" i="60"/>
  <c r="I4415" i="60" s="1"/>
  <c r="L4413" i="60"/>
  <c r="P4413" i="60"/>
  <c r="J4415" i="60" l="1"/>
  <c r="K4415" i="60"/>
  <c r="M4415" i="60"/>
  <c r="I4416" i="60" s="1"/>
  <c r="L4414" i="60"/>
  <c r="P4414" i="60"/>
  <c r="M4416" i="60" l="1"/>
  <c r="I4417" i="60" s="1"/>
  <c r="J4416" i="60"/>
  <c r="K4416" i="60"/>
  <c r="P4415" i="60"/>
  <c r="L4415" i="60"/>
  <c r="L4416" i="60" l="1"/>
  <c r="P4416" i="60"/>
  <c r="K4417" i="60"/>
  <c r="M4417" i="60"/>
  <c r="I4418" i="60" s="1"/>
  <c r="J4417" i="60"/>
  <c r="K4418" i="60" l="1"/>
  <c r="M4418" i="60"/>
  <c r="I4419" i="60" s="1"/>
  <c r="J4418" i="60"/>
  <c r="P4417" i="60"/>
  <c r="L4417" i="60"/>
  <c r="P4418" i="60" l="1"/>
  <c r="L4418" i="60"/>
  <c r="M4419" i="60"/>
  <c r="I4420" i="60" s="1"/>
  <c r="K4419" i="60"/>
  <c r="J4419" i="60"/>
  <c r="P4419" i="60" l="1"/>
  <c r="L4419" i="60"/>
  <c r="J4420" i="60"/>
  <c r="M4420" i="60"/>
  <c r="I4421" i="60" s="1"/>
  <c r="K4420" i="60"/>
  <c r="M4421" i="60" l="1"/>
  <c r="I4422" i="60" s="1"/>
  <c r="K4421" i="60"/>
  <c r="J4421" i="60"/>
  <c r="P4420" i="60"/>
  <c r="L4420" i="60"/>
  <c r="P4421" i="60" l="1"/>
  <c r="L4421" i="60"/>
  <c r="K4422" i="60"/>
  <c r="M4422" i="60"/>
  <c r="I4423" i="60" s="1"/>
  <c r="J4422" i="60"/>
  <c r="P4422" i="60" l="1"/>
  <c r="L4422" i="60"/>
  <c r="M4423" i="60"/>
  <c r="I4424" i="60" s="1"/>
  <c r="J4423" i="60"/>
  <c r="K4423" i="60"/>
  <c r="L4423" i="60" l="1"/>
  <c r="P4423" i="60"/>
  <c r="M4424" i="60"/>
  <c r="I4425" i="60" s="1"/>
  <c r="J4424" i="60"/>
  <c r="K4424" i="60"/>
  <c r="P4424" i="60" l="1"/>
  <c r="L4424" i="60"/>
  <c r="K4425" i="60"/>
  <c r="M4425" i="60"/>
  <c r="I4426" i="60" s="1"/>
  <c r="J4425" i="60"/>
  <c r="L4425" i="60" l="1"/>
  <c r="P4425" i="60"/>
  <c r="M4426" i="60"/>
  <c r="I4427" i="60" s="1"/>
  <c r="K4426" i="60"/>
  <c r="J4426" i="60"/>
  <c r="L4426" i="60" l="1"/>
  <c r="P4426" i="60"/>
  <c r="K4427" i="60"/>
  <c r="M4427" i="60"/>
  <c r="I4428" i="60" s="1"/>
  <c r="J4427" i="60"/>
  <c r="K4428" i="60" l="1"/>
  <c r="J4428" i="60"/>
  <c r="M4428" i="60"/>
  <c r="I4429" i="60" s="1"/>
  <c r="L4427" i="60"/>
  <c r="P4427" i="60"/>
  <c r="J4429" i="60" l="1"/>
  <c r="M4429" i="60"/>
  <c r="I4430" i="60" s="1"/>
  <c r="K4429" i="60"/>
  <c r="L4428" i="60"/>
  <c r="P4428" i="60"/>
  <c r="M4430" i="60" l="1"/>
  <c r="I4431" i="60" s="1"/>
  <c r="J4430" i="60"/>
  <c r="K4430" i="60"/>
  <c r="L4429" i="60"/>
  <c r="P4429" i="60"/>
  <c r="L4430" i="60" l="1"/>
  <c r="P4430" i="60"/>
  <c r="J4431" i="60"/>
  <c r="M4431" i="60"/>
  <c r="I4432" i="60" s="1"/>
  <c r="K4431" i="60"/>
  <c r="K4432" i="60" l="1"/>
  <c r="J4432" i="60"/>
  <c r="M4432" i="60"/>
  <c r="I4433" i="60" s="1"/>
  <c r="P4431" i="60"/>
  <c r="L4431" i="60"/>
  <c r="M4433" i="60" l="1"/>
  <c r="I4434" i="60" s="1"/>
  <c r="K4433" i="60"/>
  <c r="J4433" i="60"/>
  <c r="P4432" i="60"/>
  <c r="L4432" i="60"/>
  <c r="P4433" i="60" l="1"/>
  <c r="L4433" i="60"/>
  <c r="J4434" i="60"/>
  <c r="M4434" i="60"/>
  <c r="I4435" i="60" s="1"/>
  <c r="K4434" i="60"/>
  <c r="J4435" i="60" l="1"/>
  <c r="K4435" i="60"/>
  <c r="M4435" i="60"/>
  <c r="I4436" i="60" s="1"/>
  <c r="P4434" i="60"/>
  <c r="L4434" i="60"/>
  <c r="M4436" i="60" l="1"/>
  <c r="I4437" i="60" s="1"/>
  <c r="K4436" i="60"/>
  <c r="J4436" i="60"/>
  <c r="P4435" i="60"/>
  <c r="L4435" i="60"/>
  <c r="P4436" i="60" l="1"/>
  <c r="L4436" i="60"/>
  <c r="M4437" i="60"/>
  <c r="I4438" i="60" s="1"/>
  <c r="K4437" i="60"/>
  <c r="J4437" i="60"/>
  <c r="L4437" i="60" l="1"/>
  <c r="P4437" i="60"/>
  <c r="M4438" i="60"/>
  <c r="I4439" i="60" s="1"/>
  <c r="K4438" i="60"/>
  <c r="J4438" i="60"/>
  <c r="L4438" i="60" l="1"/>
  <c r="P4438" i="60"/>
  <c r="K4439" i="60"/>
  <c r="J4439" i="60"/>
  <c r="M4439" i="60"/>
  <c r="I4440" i="60" s="1"/>
  <c r="M4440" i="60" l="1"/>
  <c r="I4441" i="60" s="1"/>
  <c r="K4440" i="60"/>
  <c r="J4440" i="60"/>
  <c r="P4439" i="60"/>
  <c r="L4439" i="60"/>
  <c r="L4440" i="60" l="1"/>
  <c r="P4440" i="60"/>
  <c r="M4441" i="60"/>
  <c r="I4442" i="60" s="1"/>
  <c r="J4441" i="60"/>
  <c r="K4441" i="60"/>
  <c r="L4441" i="60" l="1"/>
  <c r="P4441" i="60"/>
  <c r="K4442" i="60"/>
  <c r="J4442" i="60"/>
  <c r="M4442" i="60"/>
  <c r="I4443" i="60" s="1"/>
  <c r="P4442" i="60" l="1"/>
  <c r="L4442" i="60"/>
  <c r="M4443" i="60"/>
  <c r="I4444" i="60" s="1"/>
  <c r="K4443" i="60"/>
  <c r="J4443" i="60"/>
  <c r="L4443" i="60" l="1"/>
  <c r="P4443" i="60"/>
  <c r="M4444" i="60"/>
  <c r="I4445" i="60" s="1"/>
  <c r="J4444" i="60"/>
  <c r="K4444" i="60"/>
  <c r="P4444" i="60" l="1"/>
  <c r="L4444" i="60"/>
  <c r="K4445" i="60"/>
  <c r="M4445" i="60"/>
  <c r="I4446" i="60" s="1"/>
  <c r="J4445" i="60"/>
  <c r="P4445" i="60" l="1"/>
  <c r="L4445" i="60"/>
  <c r="K4446" i="60"/>
  <c r="J4446" i="60"/>
  <c r="M4446" i="60"/>
  <c r="I4447" i="60" s="1"/>
  <c r="L4446" i="60" l="1"/>
  <c r="P4446" i="60"/>
  <c r="J4447" i="60"/>
  <c r="M4447" i="60"/>
  <c r="I4448" i="60" s="1"/>
  <c r="K4447" i="60"/>
  <c r="J4448" i="60" l="1"/>
  <c r="M4448" i="60"/>
  <c r="I4449" i="60" s="1"/>
  <c r="K4448" i="60"/>
  <c r="L4447" i="60"/>
  <c r="P4447" i="60"/>
  <c r="K4449" i="60" l="1"/>
  <c r="M4449" i="60"/>
  <c r="I4450" i="60" s="1"/>
  <c r="J4449" i="60"/>
  <c r="L4448" i="60"/>
  <c r="P4448" i="60"/>
  <c r="P4449" i="60" l="1"/>
  <c r="L4449" i="60"/>
  <c r="K4450" i="60"/>
  <c r="J4450" i="60"/>
  <c r="M4450" i="60"/>
  <c r="I4451" i="60" s="1"/>
  <c r="P4450" i="60" l="1"/>
  <c r="L4450" i="60"/>
  <c r="M4451" i="60"/>
  <c r="I4452" i="60" s="1"/>
  <c r="K4451" i="60"/>
  <c r="J4451" i="60"/>
  <c r="M4452" i="60" l="1"/>
  <c r="I4453" i="60" s="1"/>
  <c r="K4452" i="60"/>
  <c r="J4452" i="60"/>
  <c r="P4451" i="60"/>
  <c r="L4451" i="60"/>
  <c r="L4452" i="60" l="1"/>
  <c r="P4452" i="60"/>
  <c r="K4453" i="60"/>
  <c r="J4453" i="60"/>
  <c r="M4453" i="60"/>
  <c r="I4454" i="60" s="1"/>
  <c r="M4454" i="60" l="1"/>
  <c r="I4455" i="60" s="1"/>
  <c r="K4454" i="60"/>
  <c r="J4454" i="60"/>
  <c r="P4453" i="60"/>
  <c r="L4453" i="60"/>
  <c r="P4454" i="60" l="1"/>
  <c r="L4454" i="60"/>
  <c r="M4455" i="60"/>
  <c r="I4456" i="60" s="1"/>
  <c r="J4455" i="60"/>
  <c r="K4455" i="60"/>
  <c r="M4456" i="60" l="1"/>
  <c r="I4457" i="60" s="1"/>
  <c r="K4456" i="60"/>
  <c r="J4456" i="60"/>
  <c r="L4455" i="60"/>
  <c r="P4455" i="60"/>
  <c r="P4456" i="60" l="1"/>
  <c r="L4456" i="60"/>
  <c r="K4457" i="60"/>
  <c r="J4457" i="60"/>
  <c r="M4457" i="60"/>
  <c r="I4458" i="60" s="1"/>
  <c r="L4457" i="60" l="1"/>
  <c r="P4457" i="60"/>
  <c r="M4458" i="60"/>
  <c r="I4459" i="60" s="1"/>
  <c r="K4458" i="60"/>
  <c r="J4458" i="60"/>
  <c r="L4458" i="60" l="1"/>
  <c r="P4458" i="60"/>
  <c r="K4459" i="60"/>
  <c r="M4459" i="60"/>
  <c r="I4460" i="60" s="1"/>
  <c r="J4459" i="60"/>
  <c r="P4459" i="60" l="1"/>
  <c r="L4459" i="60"/>
  <c r="K4460" i="60"/>
  <c r="J4460" i="60"/>
  <c r="M4460" i="60"/>
  <c r="I4461" i="60" s="1"/>
  <c r="L4460" i="60" l="1"/>
  <c r="P4460" i="60"/>
  <c r="J4461" i="60"/>
  <c r="K4461" i="60"/>
  <c r="M4461" i="60"/>
  <c r="I4462" i="60" s="1"/>
  <c r="K4462" i="60" l="1"/>
  <c r="M4462" i="60"/>
  <c r="I4463" i="60" s="1"/>
  <c r="J4462" i="60"/>
  <c r="L4461" i="60"/>
  <c r="P4461" i="60"/>
  <c r="P4462" i="60" l="1"/>
  <c r="L4462" i="60"/>
  <c r="M4463" i="60"/>
  <c r="I4464" i="60" s="1"/>
  <c r="K4463" i="60"/>
  <c r="J4463" i="60"/>
  <c r="L4463" i="60" l="1"/>
  <c r="P4463" i="60"/>
  <c r="J4464" i="60"/>
  <c r="K4464" i="60"/>
  <c r="M4464" i="60"/>
  <c r="I4465" i="60" s="1"/>
  <c r="M4465" i="60" l="1"/>
  <c r="I4466" i="60" s="1"/>
  <c r="K4465" i="60"/>
  <c r="J4465" i="60"/>
  <c r="L4464" i="60"/>
  <c r="P4464" i="60"/>
  <c r="P4465" i="60" l="1"/>
  <c r="L4465" i="60"/>
  <c r="K4466" i="60"/>
  <c r="J4466" i="60"/>
  <c r="M4466" i="60"/>
  <c r="I4467" i="60" s="1"/>
  <c r="P4466" i="60" l="1"/>
  <c r="L4466" i="60"/>
  <c r="K4467" i="60"/>
  <c r="J4467" i="60"/>
  <c r="M4467" i="60"/>
  <c r="I4468" i="60" s="1"/>
  <c r="P4467" i="60" l="1"/>
  <c r="L4467" i="60"/>
  <c r="K4468" i="60"/>
  <c r="J4468" i="60"/>
  <c r="M4468" i="60"/>
  <c r="I4469" i="60" s="1"/>
  <c r="P4468" i="60" l="1"/>
  <c r="L4468" i="60"/>
  <c r="M4469" i="60"/>
  <c r="I4470" i="60" s="1"/>
  <c r="K4469" i="60"/>
  <c r="J4469" i="60"/>
  <c r="P4469" i="60" l="1"/>
  <c r="L4469" i="60"/>
  <c r="M4470" i="60"/>
  <c r="I4471" i="60" s="1"/>
  <c r="K4470" i="60"/>
  <c r="J4470" i="60"/>
  <c r="J4471" i="60" l="1"/>
  <c r="K4471" i="60"/>
  <c r="M4471" i="60"/>
  <c r="I4472" i="60" s="1"/>
  <c r="P4470" i="60"/>
  <c r="L4470" i="60"/>
  <c r="M4472" i="60" l="1"/>
  <c r="I4473" i="60" s="1"/>
  <c r="J4472" i="60"/>
  <c r="K4472" i="60"/>
  <c r="P4471" i="60"/>
  <c r="L4471" i="60"/>
  <c r="L4472" i="60" l="1"/>
  <c r="P4472" i="60"/>
  <c r="M4473" i="60"/>
  <c r="I4474" i="60" s="1"/>
  <c r="K4473" i="60"/>
  <c r="J4473" i="60"/>
  <c r="P4473" i="60" l="1"/>
  <c r="L4473" i="60"/>
  <c r="K4474" i="60"/>
  <c r="M4474" i="60"/>
  <c r="I4475" i="60" s="1"/>
  <c r="J4474" i="60"/>
  <c r="L4474" i="60" l="1"/>
  <c r="P4474" i="60"/>
  <c r="K4475" i="60"/>
  <c r="J4475" i="60"/>
  <c r="M4475" i="60"/>
  <c r="I4476" i="60" s="1"/>
  <c r="K4476" i="60" l="1"/>
  <c r="M4476" i="60"/>
  <c r="I4477" i="60" s="1"/>
  <c r="J4476" i="60"/>
  <c r="L4475" i="60"/>
  <c r="P4475" i="60"/>
  <c r="P4476" i="60" l="1"/>
  <c r="L4476" i="60"/>
  <c r="K4477" i="60"/>
  <c r="J4477" i="60"/>
  <c r="M4477" i="60"/>
  <c r="I4478" i="60" s="1"/>
  <c r="J4478" i="60" l="1"/>
  <c r="M4478" i="60"/>
  <c r="I4479" i="60" s="1"/>
  <c r="K4478" i="60"/>
  <c r="P4477" i="60"/>
  <c r="L4477" i="60"/>
  <c r="M4479" i="60" l="1"/>
  <c r="I4480" i="60" s="1"/>
  <c r="J4479" i="60"/>
  <c r="K4479" i="60"/>
  <c r="P4478" i="60"/>
  <c r="L4478" i="60"/>
  <c r="L4479" i="60" l="1"/>
  <c r="P4479" i="60"/>
  <c r="J4480" i="60"/>
  <c r="M4480" i="60"/>
  <c r="I4481" i="60" s="1"/>
  <c r="K4480" i="60"/>
  <c r="K4481" i="60" l="1"/>
  <c r="M4481" i="60"/>
  <c r="I4482" i="60" s="1"/>
  <c r="J4481" i="60"/>
  <c r="P4480" i="60"/>
  <c r="L4480" i="60"/>
  <c r="P4481" i="60" l="1"/>
  <c r="L4481" i="60"/>
  <c r="J4482" i="60"/>
  <c r="K4482" i="60"/>
  <c r="M4482" i="60"/>
  <c r="I4483" i="60" s="1"/>
  <c r="K4483" i="60" l="1"/>
  <c r="M4483" i="60"/>
  <c r="I4484" i="60" s="1"/>
  <c r="J4483" i="60"/>
  <c r="L4482" i="60"/>
  <c r="P4482" i="60"/>
  <c r="L4483" i="60" l="1"/>
  <c r="P4483" i="60"/>
  <c r="M4484" i="60"/>
  <c r="I4485" i="60" s="1"/>
  <c r="K4484" i="60"/>
  <c r="J4484" i="60"/>
  <c r="P4484" i="60" l="1"/>
  <c r="L4484" i="60"/>
  <c r="M4485" i="60"/>
  <c r="I4486" i="60" s="1"/>
  <c r="K4485" i="60"/>
  <c r="J4485" i="60"/>
  <c r="P4485" i="60" l="1"/>
  <c r="L4485" i="60"/>
  <c r="M4486" i="60"/>
  <c r="I4487" i="60" s="1"/>
  <c r="J4486" i="60"/>
  <c r="K4486" i="60"/>
  <c r="M4487" i="60" l="1"/>
  <c r="I4488" i="60" s="1"/>
  <c r="J4487" i="60"/>
  <c r="K4487" i="60"/>
  <c r="P4486" i="60"/>
  <c r="L4486" i="60"/>
  <c r="P4487" i="60" l="1"/>
  <c r="L4487" i="60"/>
  <c r="K4488" i="60"/>
  <c r="M4488" i="60"/>
  <c r="I4489" i="60" s="1"/>
  <c r="J4488" i="60"/>
  <c r="P4488" i="60" l="1"/>
  <c r="L4488" i="60"/>
  <c r="M4489" i="60"/>
  <c r="I4490" i="60" s="1"/>
  <c r="K4489" i="60"/>
  <c r="J4489" i="60"/>
  <c r="L4489" i="60" l="1"/>
  <c r="P4489" i="60"/>
  <c r="M4490" i="60"/>
  <c r="I4491" i="60" s="1"/>
  <c r="K4490" i="60"/>
  <c r="J4490" i="60"/>
  <c r="L4490" i="60" l="1"/>
  <c r="P4490" i="60"/>
  <c r="K4491" i="60"/>
  <c r="M4491" i="60"/>
  <c r="I4492" i="60" s="1"/>
  <c r="J4491" i="60"/>
  <c r="P4491" i="60" l="1"/>
  <c r="L4491" i="60"/>
  <c r="J4492" i="60"/>
  <c r="M4492" i="60"/>
  <c r="I4493" i="60" s="1"/>
  <c r="K4492" i="60"/>
  <c r="L4492" i="60" l="1"/>
  <c r="P4492" i="60"/>
  <c r="M4493" i="60"/>
  <c r="I4494" i="60" s="1"/>
  <c r="J4493" i="60"/>
  <c r="K4493" i="60"/>
  <c r="K4494" i="60" l="1"/>
  <c r="J4494" i="60"/>
  <c r="M4494" i="60"/>
  <c r="I4495" i="60" s="1"/>
  <c r="L4493" i="60"/>
  <c r="P4493" i="60"/>
  <c r="K4495" i="60" l="1"/>
  <c r="J4495" i="60"/>
  <c r="M4495" i="60"/>
  <c r="I4496" i="60" s="1"/>
  <c r="L4494" i="60"/>
  <c r="P4494" i="60"/>
  <c r="P4495" i="60" l="1"/>
  <c r="L4495" i="60"/>
  <c r="J4496" i="60"/>
  <c r="M4496" i="60"/>
  <c r="I4497" i="60" s="1"/>
  <c r="K4496" i="60"/>
  <c r="L4496" i="60" l="1"/>
  <c r="P4496" i="60"/>
  <c r="K4497" i="60"/>
  <c r="J4497" i="60"/>
  <c r="M4497" i="60"/>
  <c r="I4498" i="60" s="1"/>
  <c r="P4497" i="60" l="1"/>
  <c r="L4497" i="60"/>
  <c r="M4498" i="60"/>
  <c r="I4499" i="60" s="1"/>
  <c r="K4498" i="60"/>
  <c r="J4498" i="60"/>
  <c r="P4498" i="60" l="1"/>
  <c r="L4498" i="60"/>
  <c r="K4499" i="60"/>
  <c r="J4499" i="60"/>
  <c r="M4499" i="60"/>
  <c r="I4500" i="60" s="1"/>
  <c r="P4499" i="60" l="1"/>
  <c r="L4499" i="60"/>
  <c r="M4500" i="60"/>
  <c r="I4501" i="60" s="1"/>
  <c r="K4500" i="60"/>
  <c r="J4500" i="60"/>
  <c r="K4501" i="60" l="1"/>
  <c r="M4501" i="60"/>
  <c r="I4502" i="60" s="1"/>
  <c r="J4501" i="60"/>
  <c r="P4500" i="60"/>
  <c r="L4500" i="60"/>
  <c r="P4501" i="60" l="1"/>
  <c r="L4501" i="60"/>
  <c r="K4502" i="60"/>
  <c r="J4502" i="60"/>
  <c r="M4502" i="60"/>
  <c r="I4503" i="60" s="1"/>
  <c r="P4502" i="60" l="1"/>
  <c r="L4502" i="60"/>
  <c r="J4503" i="60"/>
  <c r="M4503" i="60"/>
  <c r="I4504" i="60" s="1"/>
  <c r="K4503" i="60"/>
  <c r="P4503" i="60" l="1"/>
  <c r="L4503" i="60"/>
  <c r="M4504" i="60"/>
  <c r="I4505" i="60" s="1"/>
  <c r="K4504" i="60"/>
  <c r="J4504" i="60"/>
  <c r="M4505" i="60" l="1"/>
  <c r="I4506" i="60" s="1"/>
  <c r="K4505" i="60"/>
  <c r="J4505" i="60"/>
  <c r="P4504" i="60"/>
  <c r="L4504" i="60"/>
  <c r="L4505" i="60" l="1"/>
  <c r="P4505" i="60"/>
  <c r="K4506" i="60"/>
  <c r="M4506" i="60"/>
  <c r="I4507" i="60" s="1"/>
  <c r="J4506" i="60"/>
  <c r="L4506" i="60" l="1"/>
  <c r="P4506" i="60"/>
  <c r="M4507" i="60"/>
  <c r="I4508" i="60" s="1"/>
  <c r="K4507" i="60"/>
  <c r="J4507" i="60"/>
  <c r="L4507" i="60" l="1"/>
  <c r="P4507" i="60"/>
  <c r="K4508" i="60"/>
  <c r="J4508" i="60"/>
  <c r="M4508" i="60"/>
  <c r="I4509" i="60" s="1"/>
  <c r="L4508" i="60" l="1"/>
  <c r="P4508" i="60"/>
  <c r="K4509" i="60"/>
  <c r="M4509" i="60"/>
  <c r="I4510" i="60" s="1"/>
  <c r="J4509" i="60"/>
  <c r="L4509" i="60" l="1"/>
  <c r="P4509" i="60"/>
  <c r="J4510" i="60"/>
  <c r="M4510" i="60"/>
  <c r="I4511" i="60" s="1"/>
  <c r="K4510" i="60"/>
  <c r="P4510" i="60" l="1"/>
  <c r="L4510" i="60"/>
  <c r="K4511" i="60"/>
  <c r="J4511" i="60"/>
  <c r="M4511" i="60"/>
  <c r="I4512" i="60" s="1"/>
  <c r="L4511" i="60" l="1"/>
  <c r="P4511" i="60"/>
  <c r="M4512" i="60"/>
  <c r="I4513" i="60" s="1"/>
  <c r="K4512" i="60"/>
  <c r="J4512" i="60"/>
  <c r="P4512" i="60" l="1"/>
  <c r="L4512" i="60"/>
  <c r="J4513" i="60"/>
  <c r="M4513" i="60"/>
  <c r="I4514" i="60" s="1"/>
  <c r="K4513" i="60"/>
  <c r="M4514" i="60" l="1"/>
  <c r="I4515" i="60" s="1"/>
  <c r="J4514" i="60"/>
  <c r="K4514" i="60"/>
  <c r="P4513" i="60"/>
  <c r="L4513" i="60"/>
  <c r="L4514" i="60" l="1"/>
  <c r="P4514" i="60"/>
  <c r="J4515" i="60"/>
  <c r="M4515" i="60"/>
  <c r="I4516" i="60" s="1"/>
  <c r="K4515" i="60"/>
  <c r="P4515" i="60" l="1"/>
  <c r="L4515" i="60"/>
  <c r="K4516" i="60"/>
  <c r="J4516" i="60"/>
  <c r="M4516" i="60"/>
  <c r="I4517" i="60" s="1"/>
  <c r="M4517" i="60" l="1"/>
  <c r="I4518" i="60" s="1"/>
  <c r="K4517" i="60"/>
  <c r="J4517" i="60"/>
  <c r="L4516" i="60"/>
  <c r="P4516" i="60"/>
  <c r="P4517" i="60" l="1"/>
  <c r="L4517" i="60"/>
  <c r="M4518" i="60"/>
  <c r="I4519" i="60" s="1"/>
  <c r="K4518" i="60"/>
  <c r="J4518" i="60"/>
  <c r="L4518" i="60" l="1"/>
  <c r="P4518" i="60"/>
  <c r="M4519" i="60"/>
  <c r="I4520" i="60" s="1"/>
  <c r="J4519" i="60"/>
  <c r="K4519" i="60"/>
  <c r="M4520" i="60" l="1"/>
  <c r="I4521" i="60" s="1"/>
  <c r="J4520" i="60"/>
  <c r="K4520" i="60"/>
  <c r="P4519" i="60"/>
  <c r="L4519" i="60"/>
  <c r="P4520" i="60" l="1"/>
  <c r="L4520" i="60"/>
  <c r="M4521" i="60"/>
  <c r="I4522" i="60" s="1"/>
  <c r="K4521" i="60"/>
  <c r="J4521" i="60"/>
  <c r="L4521" i="60" l="1"/>
  <c r="P4521" i="60"/>
  <c r="M4522" i="60"/>
  <c r="I4523" i="60" s="1"/>
  <c r="K4522" i="60"/>
  <c r="J4522" i="60"/>
  <c r="P4522" i="60" l="1"/>
  <c r="L4522" i="60"/>
  <c r="K4523" i="60"/>
  <c r="M4523" i="60"/>
  <c r="I4524" i="60" s="1"/>
  <c r="J4523" i="60"/>
  <c r="L4523" i="60" l="1"/>
  <c r="P4523" i="60"/>
  <c r="J4524" i="60"/>
  <c r="M4524" i="60"/>
  <c r="I4525" i="60" s="1"/>
  <c r="K4524" i="60"/>
  <c r="K4525" i="60" l="1"/>
  <c r="J4525" i="60"/>
  <c r="M4525" i="60"/>
  <c r="I4526" i="60" s="1"/>
  <c r="L4524" i="60"/>
  <c r="P4524" i="60"/>
  <c r="K4526" i="60" l="1"/>
  <c r="J4526" i="60"/>
  <c r="M4526" i="60"/>
  <c r="I4527" i="60" s="1"/>
  <c r="L4525" i="60"/>
  <c r="P4525" i="60"/>
  <c r="J4527" i="60" l="1"/>
  <c r="K4527" i="60"/>
  <c r="M4527" i="60"/>
  <c r="I4528" i="60" s="1"/>
  <c r="P4526" i="60"/>
  <c r="L4526" i="60"/>
  <c r="M4528" i="60" l="1"/>
  <c r="I4529" i="60" s="1"/>
  <c r="J4528" i="60"/>
  <c r="K4528" i="60"/>
  <c r="L4527" i="60"/>
  <c r="P4527" i="60"/>
  <c r="P4528" i="60" l="1"/>
  <c r="L4528" i="60"/>
  <c r="M4529" i="60"/>
  <c r="I4530" i="60" s="1"/>
  <c r="K4529" i="60"/>
  <c r="J4529" i="60"/>
  <c r="L4529" i="60" l="1"/>
  <c r="P4529" i="60"/>
  <c r="K4530" i="60"/>
  <c r="M4530" i="60"/>
  <c r="I4531" i="60" s="1"/>
  <c r="J4530" i="60"/>
  <c r="M4531" i="60" l="1"/>
  <c r="I4532" i="60" s="1"/>
  <c r="K4531" i="60"/>
  <c r="J4531" i="60"/>
  <c r="P4530" i="60"/>
  <c r="L4530" i="60"/>
  <c r="P4531" i="60" l="1"/>
  <c r="L4531" i="60"/>
  <c r="J4532" i="60"/>
  <c r="K4532" i="60"/>
  <c r="M4532" i="60"/>
  <c r="I4533" i="60" s="1"/>
  <c r="M4533" i="60" l="1"/>
  <c r="I4534" i="60" s="1"/>
  <c r="K4533" i="60"/>
  <c r="J4533" i="60"/>
  <c r="L4532" i="60"/>
  <c r="P4532" i="60"/>
  <c r="P4533" i="60" l="1"/>
  <c r="L4533" i="60"/>
  <c r="M4534" i="60"/>
  <c r="I4535" i="60" s="1"/>
  <c r="K4534" i="60"/>
  <c r="J4534" i="60"/>
  <c r="P4534" i="60" l="1"/>
  <c r="L4534" i="60"/>
  <c r="M4535" i="60"/>
  <c r="I4536" i="60" s="1"/>
  <c r="J4535" i="60"/>
  <c r="K4535" i="60"/>
  <c r="L4535" i="60" l="1"/>
  <c r="P4535" i="60"/>
  <c r="M4536" i="60"/>
  <c r="I4537" i="60" s="1"/>
  <c r="J4536" i="60"/>
  <c r="K4536" i="60"/>
  <c r="P4536" i="60" l="1"/>
  <c r="L4536" i="60"/>
  <c r="K4537" i="60"/>
  <c r="M4537" i="60"/>
  <c r="I4538" i="60" s="1"/>
  <c r="J4537" i="60"/>
  <c r="P4537" i="60" l="1"/>
  <c r="L4537" i="60"/>
  <c r="K4538" i="60"/>
  <c r="J4538" i="60"/>
  <c r="M4538" i="60"/>
  <c r="I4539" i="60" s="1"/>
  <c r="L4538" i="60" l="1"/>
  <c r="P4538" i="60"/>
  <c r="M4539" i="60"/>
  <c r="I4540" i="60" s="1"/>
  <c r="K4539" i="60"/>
  <c r="J4539" i="60"/>
  <c r="K4540" i="60" l="1"/>
  <c r="M4540" i="60"/>
  <c r="I4541" i="60" s="1"/>
  <c r="J4540" i="60"/>
  <c r="P4539" i="60"/>
  <c r="L4539" i="60"/>
  <c r="L4540" i="60" l="1"/>
  <c r="P4540" i="60"/>
  <c r="K4541" i="60"/>
  <c r="J4541" i="60"/>
  <c r="M4541" i="60"/>
  <c r="I4542" i="60" s="1"/>
  <c r="M4542" i="60" l="1"/>
  <c r="I4543" i="60" s="1"/>
  <c r="J4542" i="60"/>
  <c r="K4542" i="60"/>
  <c r="L4541" i="60"/>
  <c r="P4541" i="60"/>
  <c r="P4542" i="60" l="1"/>
  <c r="L4542" i="60"/>
  <c r="K4543" i="60"/>
  <c r="M4543" i="60"/>
  <c r="I4544" i="60" s="1"/>
  <c r="J4543" i="60"/>
  <c r="L4543" i="60" l="1"/>
  <c r="P4543" i="60"/>
  <c r="K4544" i="60"/>
  <c r="J4544" i="60"/>
  <c r="M4544" i="60"/>
  <c r="I4545" i="60" s="1"/>
  <c r="J4545" i="60" l="1"/>
  <c r="M4545" i="60"/>
  <c r="I4546" i="60" s="1"/>
  <c r="K4545" i="60"/>
  <c r="P4544" i="60"/>
  <c r="L4544" i="60"/>
  <c r="M4546" i="60" l="1"/>
  <c r="I4547" i="60" s="1"/>
  <c r="J4546" i="60"/>
  <c r="K4546" i="60"/>
  <c r="P4545" i="60"/>
  <c r="L4545" i="60"/>
  <c r="P4546" i="60" l="1"/>
  <c r="L4546" i="60"/>
  <c r="J4547" i="60"/>
  <c r="K4547" i="60"/>
  <c r="M4547" i="60"/>
  <c r="I4548" i="60" s="1"/>
  <c r="M4548" i="60" l="1"/>
  <c r="I4549" i="60" s="1"/>
  <c r="J4548" i="60"/>
  <c r="K4548" i="60"/>
  <c r="L4547" i="60"/>
  <c r="P4547" i="60"/>
  <c r="L4548" i="60" l="1"/>
  <c r="P4548" i="60"/>
  <c r="M4549" i="60"/>
  <c r="I4550" i="60" s="1"/>
  <c r="K4549" i="60"/>
  <c r="J4549" i="60"/>
  <c r="P4549" i="60" l="1"/>
  <c r="L4549" i="60"/>
  <c r="K4550" i="60"/>
  <c r="J4550" i="60"/>
  <c r="M4550" i="60"/>
  <c r="I4551" i="60" s="1"/>
  <c r="P4550" i="60" l="1"/>
  <c r="L4550" i="60"/>
  <c r="K4551" i="60"/>
  <c r="M4551" i="60"/>
  <c r="I4552" i="60" s="1"/>
  <c r="J4551" i="60"/>
  <c r="P4551" i="60" l="1"/>
  <c r="L4551" i="60"/>
  <c r="M4552" i="60"/>
  <c r="I4553" i="60" s="1"/>
  <c r="K4552" i="60"/>
  <c r="J4552" i="60"/>
  <c r="P4552" i="60" l="1"/>
  <c r="L4552" i="60"/>
  <c r="M4553" i="60"/>
  <c r="I4554" i="60" s="1"/>
  <c r="J4553" i="60"/>
  <c r="K4553" i="60"/>
  <c r="P4553" i="60" l="1"/>
  <c r="L4553" i="60"/>
  <c r="M4554" i="60"/>
  <c r="I4555" i="60" s="1"/>
  <c r="K4554" i="60"/>
  <c r="J4554" i="60"/>
  <c r="P4554" i="60" l="1"/>
  <c r="L4554" i="60"/>
  <c r="M4555" i="60"/>
  <c r="I4556" i="60" s="1"/>
  <c r="K4555" i="60"/>
  <c r="J4555" i="60"/>
  <c r="L4555" i="60" l="1"/>
  <c r="P4555" i="60"/>
  <c r="M4556" i="60"/>
  <c r="I4557" i="60" s="1"/>
  <c r="J4556" i="60"/>
  <c r="K4556" i="60"/>
  <c r="K4557" i="60" l="1"/>
  <c r="M4557" i="60"/>
  <c r="I4558" i="60" s="1"/>
  <c r="J4557" i="60"/>
  <c r="L4556" i="60"/>
  <c r="P4556" i="60"/>
  <c r="P4557" i="60" l="1"/>
  <c r="L4557" i="60"/>
  <c r="K4558" i="60"/>
  <c r="J4558" i="60"/>
  <c r="M4558" i="60"/>
  <c r="I4559" i="60" s="1"/>
  <c r="J4559" i="60" l="1"/>
  <c r="K4559" i="60"/>
  <c r="M4559" i="60"/>
  <c r="I4560" i="60" s="1"/>
  <c r="L4558" i="60"/>
  <c r="P4558" i="60"/>
  <c r="K4560" i="60" l="1"/>
  <c r="J4560" i="60"/>
  <c r="M4560" i="60"/>
  <c r="I4561" i="60" s="1"/>
  <c r="P4559" i="60"/>
  <c r="L4559" i="60"/>
  <c r="K4561" i="60" l="1"/>
  <c r="M4561" i="60"/>
  <c r="I4562" i="60" s="1"/>
  <c r="J4561" i="60"/>
  <c r="L4560" i="60"/>
  <c r="P4560" i="60"/>
  <c r="P4561" i="60" l="1"/>
  <c r="L4561" i="60"/>
  <c r="J4562" i="60"/>
  <c r="M4562" i="60"/>
  <c r="I4563" i="60" s="1"/>
  <c r="K4562" i="60"/>
  <c r="M4563" i="60" l="1"/>
  <c r="I4564" i="60" s="1"/>
  <c r="K4563" i="60"/>
  <c r="J4563" i="60"/>
  <c r="L4562" i="60"/>
  <c r="P4562" i="60"/>
  <c r="P4563" i="60" l="1"/>
  <c r="L4563" i="60"/>
  <c r="M4564" i="60"/>
  <c r="I4565" i="60" s="1"/>
  <c r="K4564" i="60"/>
  <c r="J4564" i="60"/>
  <c r="P4564" i="60" l="1"/>
  <c r="L4564" i="60"/>
  <c r="K4565" i="60"/>
  <c r="J4565" i="60"/>
  <c r="M4565" i="60"/>
  <c r="I4566" i="60" s="1"/>
  <c r="K4566" i="60" l="1"/>
  <c r="M4566" i="60"/>
  <c r="I4567" i="60" s="1"/>
  <c r="J4566" i="60"/>
  <c r="L4565" i="60"/>
  <c r="P4565" i="60"/>
  <c r="P4566" i="60" l="1"/>
  <c r="L4566" i="60"/>
  <c r="M4567" i="60"/>
  <c r="I4568" i="60" s="1"/>
  <c r="K4567" i="60"/>
  <c r="J4567" i="60"/>
  <c r="P4567" i="60" l="1"/>
  <c r="L4567" i="60"/>
  <c r="M4568" i="60"/>
  <c r="I4569" i="60" s="1"/>
  <c r="J4568" i="60"/>
  <c r="K4568" i="60"/>
  <c r="P4568" i="60" l="1"/>
  <c r="L4568" i="60"/>
  <c r="J4569" i="60"/>
  <c r="M4569" i="60"/>
  <c r="I4570" i="60" s="1"/>
  <c r="K4569" i="60"/>
  <c r="M4570" i="60" l="1"/>
  <c r="I4571" i="60" s="1"/>
  <c r="K4570" i="60"/>
  <c r="J4570" i="60"/>
  <c r="P4569" i="60"/>
  <c r="L4569" i="60"/>
  <c r="L4570" i="60" l="1"/>
  <c r="P4570" i="60"/>
  <c r="M4571" i="60"/>
  <c r="I4572" i="60" s="1"/>
  <c r="K4571" i="60"/>
  <c r="J4571" i="60"/>
  <c r="K4572" i="60" l="1"/>
  <c r="M4572" i="60"/>
  <c r="I4573" i="60" s="1"/>
  <c r="J4572" i="60"/>
  <c r="P4571" i="60"/>
  <c r="L4571" i="60"/>
  <c r="L4572" i="60" l="1"/>
  <c r="P4572" i="60"/>
  <c r="M4573" i="60"/>
  <c r="I4574" i="60" s="1"/>
  <c r="K4573" i="60"/>
  <c r="J4573" i="60"/>
  <c r="L4573" i="60" l="1"/>
  <c r="P4573" i="60"/>
  <c r="K4574" i="60"/>
  <c r="J4574" i="60"/>
  <c r="M4574" i="60"/>
  <c r="I4575" i="60" s="1"/>
  <c r="K4575" i="60" l="1"/>
  <c r="M4575" i="60"/>
  <c r="I4576" i="60" s="1"/>
  <c r="J4575" i="60"/>
  <c r="L4574" i="60"/>
  <c r="P4574" i="60"/>
  <c r="P4575" i="60" l="1"/>
  <c r="L4575" i="60"/>
  <c r="J4576" i="60"/>
  <c r="M4576" i="60"/>
  <c r="I4577" i="60" s="1"/>
  <c r="K4576" i="60"/>
  <c r="P4576" i="60" l="1"/>
  <c r="L4576" i="60"/>
  <c r="M4577" i="60"/>
  <c r="I4578" i="60" s="1"/>
  <c r="J4577" i="60"/>
  <c r="K4577" i="60"/>
  <c r="P4577" i="60" l="1"/>
  <c r="L4577" i="60"/>
  <c r="K4578" i="60"/>
  <c r="M4578" i="60"/>
  <c r="I4579" i="60" s="1"/>
  <c r="J4578" i="60"/>
  <c r="K4579" i="60" l="1"/>
  <c r="J4579" i="60"/>
  <c r="M4579" i="60"/>
  <c r="I4580" i="60" s="1"/>
  <c r="P4578" i="60"/>
  <c r="L4578" i="60"/>
  <c r="J4580" i="60" l="1"/>
  <c r="K4580" i="60"/>
  <c r="M4580" i="60"/>
  <c r="I4581" i="60" s="1"/>
  <c r="P4579" i="60"/>
  <c r="L4579" i="60"/>
  <c r="M4581" i="60" l="1"/>
  <c r="I4582" i="60" s="1"/>
  <c r="K4581" i="60"/>
  <c r="J4581" i="60"/>
  <c r="P4580" i="60"/>
  <c r="L4580" i="60"/>
  <c r="P4581" i="60" l="1"/>
  <c r="L4581" i="60"/>
  <c r="K4582" i="60"/>
  <c r="J4582" i="60"/>
  <c r="M4582" i="60"/>
  <c r="I4583" i="60" s="1"/>
  <c r="P4582" i="60" l="1"/>
  <c r="L4582" i="60"/>
  <c r="K4583" i="60"/>
  <c r="J4583" i="60"/>
  <c r="M4583" i="60"/>
  <c r="I4584" i="60" s="1"/>
  <c r="P4583" i="60" l="1"/>
  <c r="L4583" i="60"/>
  <c r="M4584" i="60"/>
  <c r="I4585" i="60" s="1"/>
  <c r="K4584" i="60"/>
  <c r="J4584" i="60"/>
  <c r="L4584" i="60" l="1"/>
  <c r="P4584" i="60"/>
  <c r="M4585" i="60"/>
  <c r="I4586" i="60" s="1"/>
  <c r="K4585" i="60"/>
  <c r="J4585" i="60"/>
  <c r="P4585" i="60" l="1"/>
  <c r="L4585" i="60"/>
  <c r="K4586" i="60"/>
  <c r="M4586" i="60"/>
  <c r="I4587" i="60" s="1"/>
  <c r="J4586" i="60"/>
  <c r="P4586" i="60" l="1"/>
  <c r="L4586" i="60"/>
  <c r="M4587" i="60"/>
  <c r="I4588" i="60" s="1"/>
  <c r="K4587" i="60"/>
  <c r="J4587" i="60"/>
  <c r="L4587" i="60" l="1"/>
  <c r="P4587" i="60"/>
  <c r="M4588" i="60"/>
  <c r="I4589" i="60" s="1"/>
  <c r="K4588" i="60"/>
  <c r="J4588" i="60"/>
  <c r="P4588" i="60" l="1"/>
  <c r="L4588" i="60"/>
  <c r="K4589" i="60"/>
  <c r="M4589" i="60"/>
  <c r="I4590" i="60" s="1"/>
  <c r="J4589" i="60"/>
  <c r="P4589" i="60" l="1"/>
  <c r="L4589" i="60"/>
  <c r="M4590" i="60"/>
  <c r="I4591" i="60" s="1"/>
  <c r="K4590" i="60"/>
  <c r="J4590" i="60"/>
  <c r="L4590" i="60" l="1"/>
  <c r="P4590" i="60"/>
  <c r="M4591" i="60"/>
  <c r="I4592" i="60" s="1"/>
  <c r="J4591" i="60"/>
  <c r="K4591" i="60"/>
  <c r="K4592" i="60" l="1"/>
  <c r="J4592" i="60"/>
  <c r="M4592" i="60"/>
  <c r="I4593" i="60" s="1"/>
  <c r="P4591" i="60"/>
  <c r="L4591" i="60"/>
  <c r="K4593" i="60" l="1"/>
  <c r="J4593" i="60"/>
  <c r="M4593" i="60"/>
  <c r="I4594" i="60" s="1"/>
  <c r="P4592" i="60"/>
  <c r="L4592" i="60"/>
  <c r="J4594" i="60" l="1"/>
  <c r="M4594" i="60"/>
  <c r="I4595" i="60" s="1"/>
  <c r="K4594" i="60"/>
  <c r="L4593" i="60"/>
  <c r="P4593" i="60"/>
  <c r="M4595" i="60" l="1"/>
  <c r="I4596" i="60" s="1"/>
  <c r="J4595" i="60"/>
  <c r="K4595" i="60"/>
  <c r="P4594" i="60"/>
  <c r="L4594" i="60"/>
  <c r="L4595" i="60" l="1"/>
  <c r="P4595" i="60"/>
  <c r="J4596" i="60"/>
  <c r="M4596" i="60"/>
  <c r="I4597" i="60" s="1"/>
  <c r="K4596" i="60"/>
  <c r="M4597" i="60" l="1"/>
  <c r="I4598" i="60" s="1"/>
  <c r="J4597" i="60"/>
  <c r="K4597" i="60"/>
  <c r="L4596" i="60"/>
  <c r="P4596" i="60"/>
  <c r="M4598" i="60" l="1"/>
  <c r="I4599" i="60" s="1"/>
  <c r="J4598" i="60"/>
  <c r="K4598" i="60"/>
  <c r="P4597" i="60"/>
  <c r="L4597" i="60"/>
  <c r="P4598" i="60" l="1"/>
  <c r="L4598" i="60"/>
  <c r="M4599" i="60"/>
  <c r="I4600" i="60" s="1"/>
  <c r="K4599" i="60"/>
  <c r="J4599" i="60"/>
  <c r="P4599" i="60" l="1"/>
  <c r="L4599" i="60"/>
  <c r="K4600" i="60"/>
  <c r="M4600" i="60"/>
  <c r="I4601" i="60" s="1"/>
  <c r="J4600" i="60"/>
  <c r="J4601" i="60" l="1"/>
  <c r="M4601" i="60"/>
  <c r="I4602" i="60" s="1"/>
  <c r="K4601" i="60"/>
  <c r="P4600" i="60"/>
  <c r="L4600" i="60"/>
  <c r="M4602" i="60" l="1"/>
  <c r="I4603" i="60" s="1"/>
  <c r="J4602" i="60"/>
  <c r="K4602" i="60"/>
  <c r="P4601" i="60"/>
  <c r="L4601" i="60"/>
  <c r="L4602" i="60" l="1"/>
  <c r="P4602" i="60"/>
  <c r="M4603" i="60"/>
  <c r="I4604" i="60" s="1"/>
  <c r="K4603" i="60"/>
  <c r="J4603" i="60"/>
  <c r="P4603" i="60" l="1"/>
  <c r="L4603" i="60"/>
  <c r="K4604" i="60"/>
  <c r="J4604" i="60"/>
  <c r="M4604" i="60"/>
  <c r="I4605" i="60" s="1"/>
  <c r="M4605" i="60" l="1"/>
  <c r="I4606" i="60" s="1"/>
  <c r="K4605" i="60"/>
  <c r="J4605" i="60"/>
  <c r="L4604" i="60"/>
  <c r="P4604" i="60"/>
  <c r="L4605" i="60" l="1"/>
  <c r="P4605" i="60"/>
  <c r="K4606" i="60"/>
  <c r="M4606" i="60"/>
  <c r="I4607" i="60" s="1"/>
  <c r="J4606" i="60"/>
  <c r="L4606" i="60" l="1"/>
  <c r="P4606" i="60"/>
  <c r="K4607" i="60"/>
  <c r="M4607" i="60"/>
  <c r="I4608" i="60" s="1"/>
  <c r="J4607" i="60"/>
  <c r="L4607" i="60" l="1"/>
  <c r="P4607" i="60"/>
  <c r="J4608" i="60"/>
  <c r="M4608" i="60"/>
  <c r="I4609" i="60" s="1"/>
  <c r="K4608" i="60"/>
  <c r="K4609" i="60" l="1"/>
  <c r="M4609" i="60"/>
  <c r="I4610" i="60" s="1"/>
  <c r="J4609" i="60"/>
  <c r="P4608" i="60"/>
  <c r="L4608" i="60"/>
  <c r="P4609" i="60" l="1"/>
  <c r="L4609" i="60"/>
  <c r="J4610" i="60"/>
  <c r="M4610" i="60"/>
  <c r="I4611" i="60" s="1"/>
  <c r="K4610" i="60"/>
  <c r="J4611" i="60" l="1"/>
  <c r="M4611" i="60"/>
  <c r="I4612" i="60" s="1"/>
  <c r="K4611" i="60"/>
  <c r="P4610" i="60"/>
  <c r="L4610" i="60"/>
  <c r="M4612" i="60" l="1"/>
  <c r="I4613" i="60" s="1"/>
  <c r="K4612" i="60"/>
  <c r="J4612" i="60"/>
  <c r="P4611" i="60"/>
  <c r="L4611" i="60"/>
  <c r="L4612" i="60" l="1"/>
  <c r="P4612" i="60"/>
  <c r="J4613" i="60"/>
  <c r="K4613" i="60"/>
  <c r="M4613" i="60"/>
  <c r="I4614" i="60" s="1"/>
  <c r="P4613" i="60" l="1"/>
  <c r="L4613" i="60"/>
  <c r="K4614" i="60"/>
  <c r="M4614" i="60"/>
  <c r="I4615" i="60" s="1"/>
  <c r="J4614" i="60"/>
  <c r="L4614" i="60" l="1"/>
  <c r="P4614" i="60"/>
  <c r="K4615" i="60"/>
  <c r="J4615" i="60"/>
  <c r="M4615" i="60"/>
  <c r="I4616" i="60" s="1"/>
  <c r="P4615" i="60" l="1"/>
  <c r="L4615" i="60"/>
  <c r="M4616" i="60"/>
  <c r="I4617" i="60" s="1"/>
  <c r="J4616" i="60"/>
  <c r="K4616" i="60"/>
  <c r="M4617" i="60" l="1"/>
  <c r="I4618" i="60" s="1"/>
  <c r="K4617" i="60"/>
  <c r="J4617" i="60"/>
  <c r="P4616" i="60"/>
  <c r="L4616" i="60"/>
  <c r="L4617" i="60" l="1"/>
  <c r="P4617" i="60"/>
  <c r="M4618" i="60"/>
  <c r="I4619" i="60" s="1"/>
  <c r="K4618" i="60"/>
  <c r="J4618" i="60"/>
  <c r="P4618" i="60" l="1"/>
  <c r="L4618" i="60"/>
  <c r="M4619" i="60"/>
  <c r="I4620" i="60" s="1"/>
  <c r="K4619" i="60"/>
  <c r="J4619" i="60"/>
  <c r="L4619" i="60" l="1"/>
  <c r="P4619" i="60"/>
  <c r="M4620" i="60"/>
  <c r="I4621" i="60" s="1"/>
  <c r="K4620" i="60"/>
  <c r="J4620" i="60"/>
  <c r="P4620" i="60" l="1"/>
  <c r="L4620" i="60"/>
  <c r="K4621" i="60"/>
  <c r="M4621" i="60"/>
  <c r="I4622" i="60" s="1"/>
  <c r="J4621" i="60"/>
  <c r="L4621" i="60" l="1"/>
  <c r="P4621" i="60"/>
  <c r="J4622" i="60"/>
  <c r="M4622" i="60"/>
  <c r="I4623" i="60" s="1"/>
  <c r="K4622" i="60"/>
  <c r="L4622" i="60" l="1"/>
  <c r="P4622" i="60"/>
  <c r="K4623" i="60"/>
  <c r="M4623" i="60"/>
  <c r="I4624" i="60" s="1"/>
  <c r="J4623" i="60"/>
  <c r="L4623" i="60" l="1"/>
  <c r="P4623" i="60"/>
  <c r="K4624" i="60"/>
  <c r="M4624" i="60"/>
  <c r="I4625" i="60" s="1"/>
  <c r="J4624" i="60"/>
  <c r="L4624" i="60" l="1"/>
  <c r="P4624" i="60"/>
  <c r="J4625" i="60"/>
  <c r="K4625" i="60"/>
  <c r="M4625" i="60"/>
  <c r="I4626" i="60" s="1"/>
  <c r="M4626" i="60" l="1"/>
  <c r="I4627" i="60" s="1"/>
  <c r="J4626" i="60"/>
  <c r="K4626" i="60"/>
  <c r="L4625" i="60"/>
  <c r="P4625" i="60"/>
  <c r="P4626" i="60" l="1"/>
  <c r="L4626" i="60"/>
  <c r="M4627" i="60"/>
  <c r="I4628" i="60" s="1"/>
  <c r="K4627" i="60"/>
  <c r="J4627" i="60"/>
  <c r="P4627" i="60" l="1"/>
  <c r="L4627" i="60"/>
  <c r="K4628" i="60"/>
  <c r="M4628" i="60"/>
  <c r="I4629" i="60" s="1"/>
  <c r="J4628" i="60"/>
  <c r="L4628" i="60" l="1"/>
  <c r="P4628" i="60"/>
  <c r="M4629" i="60"/>
  <c r="I4630" i="60" s="1"/>
  <c r="K4629" i="60"/>
  <c r="J4629" i="60"/>
  <c r="L4629" i="60" l="1"/>
  <c r="P4629" i="60"/>
  <c r="M4630" i="60"/>
  <c r="I4631" i="60" s="1"/>
  <c r="K4630" i="60"/>
  <c r="J4630" i="60"/>
  <c r="P4630" i="60" l="1"/>
  <c r="L4630" i="60"/>
  <c r="J4631" i="60"/>
  <c r="M4631" i="60"/>
  <c r="I4632" i="60" s="1"/>
  <c r="K4631" i="60"/>
  <c r="L4631" i="60" l="1"/>
  <c r="P4631" i="60"/>
  <c r="K4632" i="60"/>
  <c r="M4632" i="60"/>
  <c r="I4633" i="60" s="1"/>
  <c r="J4632" i="60"/>
  <c r="P4632" i="60" l="1"/>
  <c r="L4632" i="60"/>
  <c r="M4633" i="60"/>
  <c r="I4634" i="60" s="1"/>
  <c r="J4633" i="60"/>
  <c r="K4633" i="60"/>
  <c r="P4633" i="60" l="1"/>
  <c r="L4633" i="60"/>
  <c r="M4634" i="60"/>
  <c r="I4635" i="60" s="1"/>
  <c r="K4634" i="60"/>
  <c r="J4634" i="60"/>
  <c r="K4635" i="60" l="1"/>
  <c r="M4635" i="60"/>
  <c r="I4636" i="60" s="1"/>
  <c r="J4635" i="60"/>
  <c r="L4634" i="60"/>
  <c r="P4634" i="60"/>
  <c r="P4635" i="60" l="1"/>
  <c r="L4635" i="60"/>
  <c r="M4636" i="60"/>
  <c r="I4637" i="60" s="1"/>
  <c r="K4636" i="60"/>
  <c r="J4636" i="60"/>
  <c r="M4637" i="60" l="1"/>
  <c r="I4638" i="60" s="1"/>
  <c r="K4637" i="60"/>
  <c r="J4637" i="60"/>
  <c r="L4636" i="60"/>
  <c r="P4636" i="60"/>
  <c r="L4637" i="60" l="1"/>
  <c r="P4637" i="60"/>
  <c r="K4638" i="60"/>
  <c r="J4638" i="60"/>
  <c r="M4638" i="60"/>
  <c r="I4639" i="60" s="1"/>
  <c r="L4638" i="60" l="1"/>
  <c r="P4638" i="60"/>
  <c r="M4639" i="60"/>
  <c r="I4640" i="60" s="1"/>
  <c r="K4639" i="60"/>
  <c r="J4639" i="60"/>
  <c r="L4639" i="60" l="1"/>
  <c r="P4639" i="60"/>
  <c r="M4640" i="60"/>
  <c r="I4641" i="60" s="1"/>
  <c r="J4640" i="60"/>
  <c r="K4640" i="60"/>
  <c r="P4640" i="60" l="1"/>
  <c r="L4640" i="60"/>
  <c r="K4641" i="60"/>
  <c r="M4641" i="60"/>
  <c r="I4642" i="60" s="1"/>
  <c r="J4641" i="60"/>
  <c r="K4642" i="60" l="1"/>
  <c r="M4642" i="60"/>
  <c r="I4643" i="60" s="1"/>
  <c r="J4642" i="60"/>
  <c r="P4641" i="60"/>
  <c r="L4641" i="60"/>
  <c r="L4642" i="60" l="1"/>
  <c r="P4642" i="60"/>
  <c r="J4643" i="60"/>
  <c r="K4643" i="60"/>
  <c r="M4643" i="60"/>
  <c r="I4644" i="60" s="1"/>
  <c r="M4644" i="60" l="1"/>
  <c r="I4645" i="60" s="1"/>
  <c r="K4644" i="60"/>
  <c r="J4644" i="60"/>
  <c r="P4643" i="60"/>
  <c r="L4643" i="60"/>
  <c r="L4644" i="60" l="1"/>
  <c r="P4644" i="60"/>
  <c r="M4645" i="60"/>
  <c r="I4646" i="60" s="1"/>
  <c r="K4645" i="60"/>
  <c r="J4645" i="60"/>
  <c r="P4645" i="60" l="1"/>
  <c r="L4645" i="60"/>
  <c r="J4646" i="60"/>
  <c r="K4646" i="60"/>
  <c r="M4646" i="60"/>
  <c r="I4647" i="60" s="1"/>
  <c r="P4646" i="60" l="1"/>
  <c r="L4646" i="60"/>
  <c r="M4647" i="60"/>
  <c r="I4648" i="60" s="1"/>
  <c r="K4647" i="60"/>
  <c r="J4647" i="60"/>
  <c r="L4647" i="60" l="1"/>
  <c r="P4647" i="60"/>
  <c r="K4648" i="60"/>
  <c r="J4648" i="60"/>
  <c r="M4648" i="60"/>
  <c r="I4649" i="60" s="1"/>
  <c r="P4648" i="60" l="1"/>
  <c r="L4648" i="60"/>
  <c r="K4649" i="60"/>
  <c r="J4649" i="60"/>
  <c r="M4649" i="60"/>
  <c r="I4650" i="60" s="1"/>
  <c r="P4649" i="60" l="1"/>
  <c r="L4649" i="60"/>
  <c r="K4650" i="60"/>
  <c r="M4650" i="60"/>
  <c r="I4651" i="60" s="1"/>
  <c r="J4650" i="60"/>
  <c r="P4650" i="60" l="1"/>
  <c r="L4650" i="60"/>
  <c r="M4651" i="60"/>
  <c r="I4652" i="60" s="1"/>
  <c r="J4651" i="60"/>
  <c r="K4651" i="60"/>
  <c r="M4652" i="60" l="1"/>
  <c r="I4653" i="60" s="1"/>
  <c r="K4652" i="60"/>
  <c r="J4652" i="60"/>
  <c r="P4651" i="60"/>
  <c r="L4651" i="60"/>
  <c r="P4652" i="60" l="1"/>
  <c r="L4652" i="60"/>
  <c r="M4653" i="60"/>
  <c r="I4654" i="60" s="1"/>
  <c r="K4653" i="60"/>
  <c r="J4653" i="60"/>
  <c r="M4654" i="60" l="1"/>
  <c r="I4655" i="60" s="1"/>
  <c r="K4654" i="60"/>
  <c r="J4654" i="60"/>
  <c r="L4653" i="60"/>
  <c r="P4653" i="60"/>
  <c r="L4654" i="60" l="1"/>
  <c r="P4654" i="60"/>
  <c r="K4655" i="60"/>
  <c r="J4655" i="60"/>
  <c r="M4655" i="60"/>
  <c r="I4656" i="60" s="1"/>
  <c r="K4656" i="60" l="1"/>
  <c r="M4656" i="60"/>
  <c r="I4657" i="60" s="1"/>
  <c r="J4656" i="60"/>
  <c r="P4655" i="60"/>
  <c r="L4655" i="60"/>
  <c r="L4656" i="60" l="1"/>
  <c r="P4656" i="60"/>
  <c r="J4657" i="60"/>
  <c r="M4657" i="60"/>
  <c r="I4658" i="60" s="1"/>
  <c r="K4657" i="60"/>
  <c r="K4658" i="60" l="1"/>
  <c r="J4658" i="60"/>
  <c r="M4658" i="60"/>
  <c r="I4659" i="60" s="1"/>
  <c r="P4657" i="60"/>
  <c r="L4657" i="60"/>
  <c r="P4658" i="60" l="1"/>
  <c r="L4658" i="60"/>
  <c r="K4659" i="60"/>
  <c r="J4659" i="60"/>
  <c r="M4659" i="60"/>
  <c r="I4660" i="60" s="1"/>
  <c r="L4659" i="60" l="1"/>
  <c r="P4659" i="60"/>
  <c r="J4660" i="60"/>
  <c r="K4660" i="60"/>
  <c r="M4660" i="60"/>
  <c r="I4661" i="60" s="1"/>
  <c r="M4661" i="60" l="1"/>
  <c r="I4662" i="60" s="1"/>
  <c r="K4661" i="60"/>
  <c r="J4661" i="60"/>
  <c r="P4660" i="60"/>
  <c r="L4660" i="60"/>
  <c r="L4661" i="60" l="1"/>
  <c r="P4661" i="60"/>
  <c r="K4662" i="60"/>
  <c r="M4662" i="60"/>
  <c r="I4663" i="60" s="1"/>
  <c r="J4662" i="60"/>
  <c r="P4662" i="60" l="1"/>
  <c r="L4662" i="60"/>
  <c r="K4663" i="60"/>
  <c r="M4663" i="60"/>
  <c r="I4664" i="60" s="1"/>
  <c r="J4663" i="60"/>
  <c r="P4663" i="60" l="1"/>
  <c r="L4663" i="60"/>
  <c r="M4664" i="60"/>
  <c r="I4665" i="60" s="1"/>
  <c r="J4664" i="60"/>
  <c r="K4664" i="60"/>
  <c r="P4664" i="60" l="1"/>
  <c r="L4664" i="60"/>
  <c r="M4665" i="60"/>
  <c r="I4666" i="60" s="1"/>
  <c r="K4665" i="60"/>
  <c r="J4665" i="60"/>
  <c r="P4665" i="60" l="1"/>
  <c r="L4665" i="60"/>
  <c r="M4666" i="60"/>
  <c r="I4667" i="60" s="1"/>
  <c r="J4666" i="60"/>
  <c r="K4666" i="60"/>
  <c r="L4666" i="60" l="1"/>
  <c r="P4666" i="60"/>
  <c r="K4667" i="60"/>
  <c r="J4667" i="60"/>
  <c r="M4667" i="60"/>
  <c r="I4668" i="60" s="1"/>
  <c r="P4667" i="60" l="1"/>
  <c r="L4667" i="60"/>
  <c r="M4668" i="60"/>
  <c r="I4669" i="60" s="1"/>
  <c r="K4668" i="60"/>
  <c r="J4668" i="60"/>
  <c r="L4668" i="60" l="1"/>
  <c r="P4668" i="60"/>
  <c r="M4669" i="60"/>
  <c r="I4670" i="60" s="1"/>
  <c r="J4669" i="60"/>
  <c r="K4669" i="60"/>
  <c r="P4669" i="60" l="1"/>
  <c r="L4669" i="60"/>
  <c r="K4670" i="60"/>
  <c r="J4670" i="60"/>
  <c r="M4670" i="60"/>
  <c r="I4671" i="60" s="1"/>
  <c r="K4671" i="60" l="1"/>
  <c r="M4671" i="60"/>
  <c r="I4672" i="60" s="1"/>
  <c r="J4671" i="60"/>
  <c r="L4670" i="60"/>
  <c r="P4670" i="60"/>
  <c r="L4671" i="60" l="1"/>
  <c r="P4671" i="60"/>
  <c r="K4672" i="60"/>
  <c r="J4672" i="60"/>
  <c r="M4672" i="60"/>
  <c r="I4673" i="60" s="1"/>
  <c r="K4673" i="60" l="1"/>
  <c r="J4673" i="60"/>
  <c r="M4673" i="60"/>
  <c r="I4674" i="60" s="1"/>
  <c r="L4672" i="60"/>
  <c r="P4672" i="60"/>
  <c r="L4673" i="60" l="1"/>
  <c r="P4673" i="60"/>
  <c r="J4674" i="60"/>
  <c r="K4674" i="60"/>
  <c r="M4674" i="60"/>
  <c r="I4675" i="60" s="1"/>
  <c r="M4675" i="60" l="1"/>
  <c r="I4676" i="60" s="1"/>
  <c r="J4675" i="60"/>
  <c r="K4675" i="60"/>
  <c r="P4674" i="60"/>
  <c r="L4674" i="60"/>
  <c r="P4675" i="60" l="1"/>
  <c r="L4675" i="60"/>
  <c r="M4676" i="60"/>
  <c r="I4677" i="60" s="1"/>
  <c r="K4676" i="60"/>
  <c r="J4676" i="60"/>
  <c r="K4677" i="60" l="1"/>
  <c r="J4677" i="60"/>
  <c r="M4677" i="60"/>
  <c r="I4678" i="60" s="1"/>
  <c r="P4676" i="60"/>
  <c r="L4676" i="60"/>
  <c r="P4677" i="60" l="1"/>
  <c r="L4677" i="60"/>
  <c r="K4678" i="60"/>
  <c r="J4678" i="60"/>
  <c r="M4678" i="60"/>
  <c r="I4679" i="60" s="1"/>
  <c r="P4678" i="60" l="1"/>
  <c r="L4678" i="60"/>
  <c r="M4679" i="60"/>
  <c r="I4680" i="60" s="1"/>
  <c r="K4679" i="60"/>
  <c r="J4679" i="60"/>
  <c r="M4680" i="60" l="1"/>
  <c r="I4681" i="60" s="1"/>
  <c r="K4680" i="60"/>
  <c r="J4680" i="60"/>
  <c r="P4679" i="60"/>
  <c r="L4679" i="60"/>
  <c r="L4680" i="60" l="1"/>
  <c r="P4680" i="60"/>
  <c r="M4681" i="60"/>
  <c r="I4682" i="60" s="1"/>
  <c r="K4681" i="60"/>
  <c r="J4681" i="60"/>
  <c r="P4681" i="60" l="1"/>
  <c r="L4681" i="60"/>
  <c r="M4682" i="60"/>
  <c r="I4683" i="60" s="1"/>
  <c r="K4682" i="60"/>
  <c r="J4682" i="60"/>
  <c r="P4682" i="60" l="1"/>
  <c r="L4682" i="60"/>
  <c r="M4683" i="60"/>
  <c r="I4684" i="60" s="1"/>
  <c r="K4683" i="60"/>
  <c r="J4683" i="60"/>
  <c r="L4683" i="60" l="1"/>
  <c r="P4683" i="60"/>
  <c r="K4684" i="60"/>
  <c r="J4684" i="60"/>
  <c r="M4684" i="60"/>
  <c r="I4685" i="60" s="1"/>
  <c r="P4684" i="60" l="1"/>
  <c r="L4684" i="60"/>
  <c r="K4685" i="60"/>
  <c r="M4685" i="60"/>
  <c r="I4686" i="60" s="1"/>
  <c r="J4685" i="60"/>
  <c r="L4685" i="60" l="1"/>
  <c r="P4685" i="60"/>
  <c r="M4686" i="60"/>
  <c r="I4687" i="60" s="1"/>
  <c r="K4686" i="60"/>
  <c r="J4686" i="60"/>
  <c r="L4686" i="60" l="1"/>
  <c r="P4686" i="60"/>
  <c r="K4687" i="60"/>
  <c r="J4687" i="60"/>
  <c r="M4687" i="60"/>
  <c r="I4688" i="60" s="1"/>
  <c r="J4688" i="60" l="1"/>
  <c r="M4688" i="60"/>
  <c r="I4689" i="60" s="1"/>
  <c r="K4688" i="60"/>
  <c r="P4687" i="60"/>
  <c r="L4687" i="60"/>
  <c r="M4689" i="60" l="1"/>
  <c r="I4690" i="60" s="1"/>
  <c r="J4689" i="60"/>
  <c r="K4689" i="60"/>
  <c r="L4688" i="60"/>
  <c r="P4688" i="60"/>
  <c r="P4689" i="60" l="1"/>
  <c r="L4689" i="60"/>
  <c r="K4690" i="60"/>
  <c r="J4690" i="60"/>
  <c r="M4690" i="60"/>
  <c r="I4691" i="60" s="1"/>
  <c r="K4691" i="60" l="1"/>
  <c r="M4691" i="60"/>
  <c r="I4692" i="60" s="1"/>
  <c r="J4691" i="60"/>
  <c r="L4690" i="60"/>
  <c r="P4690" i="60"/>
  <c r="P4691" i="60" l="1"/>
  <c r="L4691" i="60"/>
  <c r="J4692" i="60"/>
  <c r="M4692" i="60"/>
  <c r="I4693" i="60" s="1"/>
  <c r="K4692" i="60"/>
  <c r="L4692" i="60" l="1"/>
  <c r="P4692" i="60"/>
  <c r="M4693" i="60"/>
  <c r="I4694" i="60" s="1"/>
  <c r="K4693" i="60"/>
  <c r="J4693" i="60"/>
  <c r="P4693" i="60" l="1"/>
  <c r="L4693" i="60"/>
  <c r="M4694" i="60"/>
  <c r="I4695" i="60" s="1"/>
  <c r="K4694" i="60"/>
  <c r="J4694" i="60"/>
  <c r="P4694" i="60" l="1"/>
  <c r="L4694" i="60"/>
  <c r="J4695" i="60"/>
  <c r="K4695" i="60"/>
  <c r="M4695" i="60"/>
  <c r="I4696" i="60" s="1"/>
  <c r="M4696" i="60" l="1"/>
  <c r="I4697" i="60" s="1"/>
  <c r="K4696" i="60"/>
  <c r="J4696" i="60"/>
  <c r="L4695" i="60"/>
  <c r="P4695" i="60"/>
  <c r="P4696" i="60" l="1"/>
  <c r="L4696" i="60"/>
  <c r="K4697" i="60"/>
  <c r="M4697" i="60"/>
  <c r="I4698" i="60" s="1"/>
  <c r="J4697" i="60"/>
  <c r="L4697" i="60" l="1"/>
  <c r="P4697" i="60"/>
  <c r="K4698" i="60"/>
  <c r="M4698" i="60"/>
  <c r="I4699" i="60" s="1"/>
  <c r="J4698" i="60"/>
  <c r="P4698" i="60" l="1"/>
  <c r="L4698" i="60"/>
  <c r="M4699" i="60"/>
  <c r="I4700" i="60" s="1"/>
  <c r="J4699" i="60"/>
  <c r="K4699" i="60"/>
  <c r="P4699" i="60" l="1"/>
  <c r="L4699" i="60"/>
  <c r="M4700" i="60"/>
  <c r="I4701" i="60" s="1"/>
  <c r="J4700" i="60"/>
  <c r="K4700" i="60"/>
  <c r="L4700" i="60" l="1"/>
  <c r="P4700" i="60"/>
  <c r="M4701" i="60"/>
  <c r="I4702" i="60" s="1"/>
  <c r="K4701" i="60"/>
  <c r="J4701" i="60"/>
  <c r="L4701" i="60" l="1"/>
  <c r="P4701" i="60"/>
  <c r="K4702" i="60"/>
  <c r="J4702" i="60"/>
  <c r="M4702" i="60"/>
  <c r="I4703" i="60" s="1"/>
  <c r="L4702" i="60" l="1"/>
  <c r="M4703" i="60"/>
  <c r="I4704" i="60" s="1"/>
  <c r="J4703" i="60"/>
  <c r="K4703" i="60"/>
  <c r="L4703" i="60" l="1"/>
  <c r="P4703" i="60"/>
  <c r="P4702" i="60"/>
  <c r="K4704" i="60"/>
  <c r="J4704" i="60"/>
  <c r="M4704" i="60"/>
  <c r="I4705" i="60" s="1"/>
  <c r="K4705" i="60" l="1"/>
  <c r="M4705" i="60"/>
  <c r="I4706" i="60" s="1"/>
  <c r="J4705" i="60"/>
  <c r="P4704" i="60"/>
  <c r="L4704" i="60"/>
  <c r="L4705" i="60" l="1"/>
  <c r="P4705" i="60"/>
  <c r="J4706" i="60"/>
  <c r="M4706" i="60"/>
  <c r="I4707" i="60" s="1"/>
  <c r="K4706" i="60"/>
  <c r="K4707" i="60" l="1"/>
  <c r="J4707" i="60"/>
  <c r="M4707" i="60"/>
  <c r="I4708" i="60" s="1"/>
  <c r="L4706" i="60"/>
  <c r="P4706" i="60"/>
  <c r="K4708" i="60" l="1"/>
  <c r="J4708" i="60"/>
  <c r="M4708" i="60"/>
  <c r="I4709" i="60" s="1"/>
  <c r="P4707" i="60"/>
  <c r="L4707" i="60"/>
  <c r="J4709" i="60" l="1"/>
  <c r="K4709" i="60"/>
  <c r="M4709" i="60"/>
  <c r="I4710" i="60" s="1"/>
  <c r="L4708" i="60"/>
  <c r="M4710" i="60" l="1"/>
  <c r="I4711" i="60" s="1"/>
  <c r="K4710" i="60"/>
  <c r="J4710" i="60"/>
  <c r="P4708" i="60"/>
  <c r="L4709" i="60"/>
  <c r="P4709" i="60"/>
  <c r="L4710" i="60" l="1"/>
  <c r="P4710" i="60"/>
  <c r="M4711" i="60"/>
  <c r="I4712" i="60" s="1"/>
  <c r="K4711" i="60"/>
  <c r="J4711" i="60"/>
  <c r="P4711" i="60" l="1"/>
  <c r="L4711" i="60"/>
  <c r="K4712" i="60"/>
  <c r="M4712" i="60"/>
  <c r="I4713" i="60" s="1"/>
  <c r="J4712" i="60"/>
  <c r="P4712" i="60" l="1"/>
  <c r="L4712" i="60"/>
  <c r="M4713" i="60"/>
  <c r="I4714" i="60" s="1"/>
  <c r="J4713" i="60"/>
  <c r="K4713" i="60"/>
  <c r="P4713" i="60" l="1"/>
  <c r="L4713" i="60"/>
  <c r="K4714" i="60"/>
  <c r="J4714" i="60"/>
  <c r="M4714" i="60"/>
  <c r="I4715" i="60" s="1"/>
  <c r="M4715" i="60" l="1"/>
  <c r="I4716" i="60" s="1"/>
  <c r="K4715" i="60"/>
  <c r="J4715" i="60"/>
  <c r="P4714" i="60"/>
  <c r="L4714" i="60"/>
  <c r="L4715" i="60" l="1"/>
  <c r="M4716" i="60"/>
  <c r="I4717" i="60" s="1"/>
  <c r="K4716" i="60"/>
  <c r="J4716" i="60"/>
  <c r="M4717" i="60" l="1"/>
  <c r="I4718" i="60" s="1"/>
  <c r="K4717" i="60"/>
  <c r="J4717" i="60"/>
  <c r="P4716" i="60"/>
  <c r="L4716" i="60"/>
  <c r="P4715" i="60"/>
  <c r="L4717" i="60" l="1"/>
  <c r="P4717" i="60"/>
  <c r="M4718" i="60"/>
  <c r="I4719" i="60" s="1"/>
  <c r="K4718" i="60"/>
  <c r="J4718" i="60"/>
  <c r="P4718" i="60" l="1"/>
  <c r="L4718" i="60"/>
  <c r="K4719" i="60"/>
  <c r="J4719" i="60"/>
  <c r="M4719" i="60"/>
  <c r="I4720" i="60" s="1"/>
  <c r="L4719" i="60" l="1"/>
  <c r="P4719" i="60"/>
  <c r="K4720" i="60"/>
  <c r="J4720" i="60"/>
  <c r="M4720" i="60"/>
  <c r="I4721" i="60" s="1"/>
  <c r="L4720" i="60" l="1"/>
  <c r="P4720" i="60"/>
  <c r="K4721" i="60"/>
  <c r="J4721" i="60"/>
  <c r="M4721" i="60"/>
  <c r="I4722" i="60" s="1"/>
  <c r="K4722" i="60" l="1"/>
  <c r="M4722" i="60"/>
  <c r="I4723" i="60" s="1"/>
  <c r="J4722" i="60"/>
  <c r="L4721" i="60"/>
  <c r="P4721" i="60" l="1"/>
  <c r="L4722" i="60"/>
  <c r="J4723" i="60"/>
  <c r="M4723" i="60"/>
  <c r="I4724" i="60" s="1"/>
  <c r="K4723" i="60"/>
  <c r="M4724" i="60" l="1"/>
  <c r="I4725" i="60" s="1"/>
  <c r="J4724" i="60"/>
  <c r="K4724" i="60"/>
  <c r="P4723" i="60"/>
  <c r="L4723" i="60"/>
  <c r="P4722" i="60"/>
  <c r="L4724" i="60" l="1"/>
  <c r="P4724" i="60"/>
  <c r="M4725" i="60"/>
  <c r="I4726" i="60" s="1"/>
  <c r="K4725" i="60"/>
  <c r="J4725" i="60"/>
  <c r="P4725" i="60" l="1"/>
  <c r="L4725" i="60"/>
  <c r="K4726" i="60"/>
  <c r="J4726" i="60"/>
  <c r="M4726" i="60"/>
  <c r="I4727" i="60" s="1"/>
  <c r="L4726" i="60" l="1"/>
  <c r="P4726" i="60"/>
  <c r="K4727" i="60"/>
  <c r="M4727" i="60"/>
  <c r="I4728" i="60" s="1"/>
  <c r="J4727" i="60"/>
  <c r="M4728" i="60" l="1"/>
  <c r="I4729" i="60" s="1"/>
  <c r="K4728" i="60"/>
  <c r="J4728" i="60"/>
  <c r="L4727" i="60"/>
  <c r="P4727" i="60" l="1"/>
  <c r="L4728" i="60"/>
  <c r="K4729" i="60"/>
  <c r="J4729" i="60"/>
  <c r="M4729" i="60"/>
  <c r="I4730" i="60" s="1"/>
  <c r="L4729" i="60" l="1"/>
  <c r="P4729" i="60"/>
  <c r="P4728" i="60"/>
  <c r="M4730" i="60"/>
  <c r="I4731" i="60" s="1"/>
  <c r="J4730" i="60"/>
  <c r="K4730" i="60"/>
  <c r="P4730" i="60" l="1"/>
  <c r="L4730" i="60"/>
  <c r="M4731" i="60"/>
  <c r="I4732" i="60" s="1"/>
  <c r="K4731" i="60"/>
  <c r="J4731" i="60"/>
  <c r="M4732" i="60" l="1"/>
  <c r="I4733" i="60" s="1"/>
  <c r="K4732" i="60"/>
  <c r="J4732" i="60"/>
  <c r="P4731" i="60"/>
  <c r="L4731" i="60"/>
  <c r="L4732" i="60" l="1"/>
  <c r="P4732" i="60"/>
  <c r="K4733" i="60"/>
  <c r="J4733" i="60"/>
  <c r="M4733" i="60"/>
  <c r="I4734" i="60" s="1"/>
  <c r="L4733" i="60" l="1"/>
  <c r="K4734" i="60"/>
  <c r="M4734" i="60"/>
  <c r="I4735" i="60" s="1"/>
  <c r="J4734" i="60"/>
  <c r="L4734" i="60" l="1"/>
  <c r="P4734" i="60"/>
  <c r="M4735" i="60"/>
  <c r="I4736" i="60" s="1"/>
  <c r="K4735" i="60"/>
  <c r="J4735" i="60"/>
  <c r="P4733" i="60"/>
  <c r="P4735" i="60" l="1"/>
  <c r="L4735" i="60"/>
  <c r="K4736" i="60"/>
  <c r="J4736" i="60"/>
  <c r="M4736" i="60"/>
  <c r="I4737" i="60" s="1"/>
  <c r="M4737" i="60" l="1"/>
  <c r="I4738" i="60" s="1"/>
  <c r="K4737" i="60"/>
  <c r="J4737" i="60"/>
  <c r="P4736" i="60"/>
  <c r="L4736" i="60"/>
  <c r="L4737" i="60" l="1"/>
  <c r="P4737" i="60"/>
  <c r="M4738" i="60"/>
  <c r="I4739" i="60" s="1"/>
  <c r="J4738" i="60"/>
  <c r="K4738" i="60"/>
  <c r="P4738" i="60" l="1"/>
  <c r="L4738" i="60"/>
  <c r="K4739" i="60"/>
  <c r="M4739" i="60"/>
  <c r="I4740" i="60" s="1"/>
  <c r="J4739" i="60"/>
  <c r="K4740" i="60" l="1"/>
  <c r="M4740" i="60"/>
  <c r="I4741" i="60" s="1"/>
  <c r="J4740" i="60"/>
  <c r="L4739" i="60"/>
  <c r="P4739" i="60"/>
  <c r="P4740" i="60" l="1"/>
  <c r="L4740" i="60"/>
  <c r="J4741" i="60"/>
  <c r="K4741" i="60"/>
  <c r="M4741" i="60"/>
  <c r="I4742" i="60" s="1"/>
  <c r="P4741" i="60" l="1"/>
  <c r="L4741" i="60"/>
  <c r="K4742" i="60"/>
  <c r="M4742" i="60"/>
  <c r="I4743" i="60" s="1"/>
  <c r="J4742" i="60"/>
  <c r="L4742" i="60" l="1"/>
  <c r="P4742" i="60"/>
  <c r="J4743" i="60"/>
  <c r="M4743" i="60"/>
  <c r="I4744" i="60" s="1"/>
  <c r="K4743" i="60"/>
  <c r="K4744" i="60" l="1"/>
  <c r="M4744" i="60"/>
  <c r="I4745" i="60" s="1"/>
  <c r="J4744" i="60"/>
  <c r="P4743" i="60"/>
  <c r="L4743" i="60"/>
  <c r="L4744" i="60" l="1"/>
  <c r="P4744" i="60"/>
  <c r="M4745" i="60"/>
  <c r="I4746" i="60" s="1"/>
  <c r="K4745" i="60"/>
  <c r="J4745" i="60"/>
  <c r="P4745" i="60" l="1"/>
  <c r="L4745" i="60"/>
  <c r="M4746" i="60"/>
  <c r="I4747" i="60" s="1"/>
  <c r="K4746" i="60"/>
  <c r="J4746" i="60"/>
  <c r="L4746" i="60" l="1"/>
  <c r="P4746" i="60"/>
  <c r="K4747" i="60"/>
  <c r="M4747" i="60"/>
  <c r="I4748" i="60" s="1"/>
  <c r="J4747" i="60"/>
  <c r="P4747" i="60" l="1"/>
  <c r="L4747" i="60"/>
  <c r="M4748" i="60"/>
  <c r="I4749" i="60" s="1"/>
  <c r="K4748" i="60"/>
  <c r="J4748" i="60"/>
  <c r="P4748" i="60" l="1"/>
  <c r="L4748" i="60"/>
  <c r="M4749" i="60"/>
  <c r="I4750" i="60" s="1"/>
  <c r="K4749" i="60"/>
  <c r="J4749" i="60"/>
  <c r="L4749" i="60" l="1"/>
  <c r="P4749" i="60"/>
  <c r="M4750" i="60"/>
  <c r="I4751" i="60" s="1"/>
  <c r="K4750" i="60"/>
  <c r="J4750" i="60"/>
  <c r="L4750" i="60" l="1"/>
  <c r="P4750" i="60"/>
  <c r="K4751" i="60"/>
  <c r="M4751" i="60"/>
  <c r="I4752" i="60" s="1"/>
  <c r="J4751" i="60"/>
  <c r="L4751" i="60" l="1"/>
  <c r="P4751" i="60"/>
  <c r="M4752" i="60"/>
  <c r="I4753" i="60" s="1"/>
  <c r="K4752" i="60"/>
  <c r="J4752" i="60"/>
  <c r="L4752" i="60" l="1"/>
  <c r="P4752" i="60"/>
  <c r="K4753" i="60"/>
  <c r="J4753" i="60"/>
  <c r="M4753" i="60"/>
  <c r="I4754" i="60" s="1"/>
  <c r="L4753" i="60" l="1"/>
  <c r="K4754" i="60"/>
  <c r="M4754" i="60"/>
  <c r="I4755" i="60" s="1"/>
  <c r="J4754" i="60"/>
  <c r="L4754" i="60" l="1"/>
  <c r="P4754" i="60"/>
  <c r="J4755" i="60"/>
  <c r="K4755" i="60"/>
  <c r="M4755" i="60"/>
  <c r="I4756" i="60" s="1"/>
  <c r="P4753" i="60"/>
  <c r="K4756" i="60" l="1"/>
  <c r="J4756" i="60"/>
  <c r="M4756" i="60"/>
  <c r="I4757" i="60" s="1"/>
  <c r="L4755" i="60"/>
  <c r="P4755" i="60"/>
  <c r="M4757" i="60" l="1"/>
  <c r="I4758" i="60" s="1"/>
  <c r="K4757" i="60"/>
  <c r="J4757" i="60"/>
  <c r="L4756" i="60"/>
  <c r="P4756" i="60"/>
  <c r="L4757" i="60" l="1"/>
  <c r="P4757" i="60"/>
  <c r="J4758" i="60"/>
  <c r="K4758" i="60"/>
  <c r="M4758" i="60"/>
  <c r="I4759" i="60" s="1"/>
  <c r="M4759" i="60" l="1"/>
  <c r="I4760" i="60" s="1"/>
  <c r="K4759" i="60"/>
  <c r="J4759" i="60"/>
  <c r="L4758" i="60"/>
  <c r="P4758" i="60"/>
  <c r="P4759" i="60" l="1"/>
  <c r="L4759" i="60"/>
  <c r="M4760" i="60"/>
  <c r="I4761" i="60" s="1"/>
  <c r="K4760" i="60"/>
  <c r="J4760" i="60"/>
  <c r="P4760" i="60" l="1"/>
  <c r="L4760" i="60"/>
  <c r="K4761" i="60"/>
  <c r="M4761" i="60"/>
  <c r="I4762" i="60" s="1"/>
  <c r="J4761" i="60"/>
  <c r="P4761" i="60" l="1"/>
  <c r="L4761" i="60"/>
  <c r="M4762" i="60"/>
  <c r="I4763" i="60" s="1"/>
  <c r="K4762" i="60"/>
  <c r="J4762" i="60"/>
  <c r="P4762" i="60" l="1"/>
  <c r="L4762" i="60"/>
  <c r="M4763" i="60"/>
  <c r="I4764" i="60" s="1"/>
  <c r="K4763" i="60"/>
  <c r="J4763" i="60"/>
  <c r="P4763" i="60" l="1"/>
  <c r="L4763" i="60"/>
  <c r="M4764" i="60"/>
  <c r="I4765" i="60" s="1"/>
  <c r="K4764" i="60"/>
  <c r="J4764" i="60"/>
  <c r="L4764" i="60" l="1"/>
  <c r="P4764" i="60"/>
  <c r="M4765" i="60"/>
  <c r="I4766" i="60" s="1"/>
  <c r="K4765" i="60"/>
  <c r="J4765" i="60"/>
  <c r="P4765" i="60" l="1"/>
  <c r="L4765" i="60"/>
  <c r="M4766" i="60"/>
  <c r="I4767" i="60" s="1"/>
  <c r="K4766" i="60"/>
  <c r="J4766" i="60"/>
  <c r="K4767" i="60" l="1"/>
  <c r="J4767" i="60"/>
  <c r="M4767" i="60"/>
  <c r="I4768" i="60" s="1"/>
  <c r="P4766" i="60"/>
  <c r="L4766" i="60"/>
  <c r="M4768" i="60" l="1"/>
  <c r="I4769" i="60" s="1"/>
  <c r="K4768" i="60"/>
  <c r="J4768" i="60"/>
  <c r="L4767" i="60"/>
  <c r="P4767" i="60"/>
  <c r="L4768" i="60" l="1"/>
  <c r="P4768" i="60"/>
  <c r="J4769" i="60"/>
  <c r="M4769" i="60"/>
  <c r="I4770" i="60" s="1"/>
  <c r="K4769" i="60"/>
  <c r="K4770" i="60" l="1"/>
  <c r="J4770" i="60"/>
  <c r="M4770" i="60"/>
  <c r="I4771" i="60" s="1"/>
  <c r="P4769" i="60"/>
  <c r="L4769" i="60"/>
  <c r="J4771" i="60" l="1"/>
  <c r="M4771" i="60"/>
  <c r="I4772" i="60" s="1"/>
  <c r="K4771" i="60"/>
  <c r="L4770" i="60"/>
  <c r="M4772" i="60" l="1"/>
  <c r="I4773" i="60" s="1"/>
  <c r="K4772" i="60"/>
  <c r="J4772" i="60"/>
  <c r="P4770" i="60"/>
  <c r="L4771" i="60"/>
  <c r="P4771" i="60"/>
  <c r="L4772" i="60" l="1"/>
  <c r="P4772" i="60"/>
  <c r="M4773" i="60"/>
  <c r="I4774" i="60" s="1"/>
  <c r="J4773" i="60"/>
  <c r="K4773" i="60"/>
  <c r="P4773" i="60" l="1"/>
  <c r="L4773" i="60"/>
  <c r="M4774" i="60"/>
  <c r="I4775" i="60" s="1"/>
  <c r="K4774" i="60"/>
  <c r="J4774" i="60"/>
  <c r="P4774" i="60" l="1"/>
  <c r="L4774" i="60"/>
  <c r="M4775" i="60"/>
  <c r="I4776" i="60" s="1"/>
  <c r="K4775" i="60"/>
  <c r="J4775" i="60"/>
  <c r="L4775" i="60" l="1"/>
  <c r="P4775" i="60"/>
  <c r="M4776" i="60"/>
  <c r="I4777" i="60" s="1"/>
  <c r="K4776" i="60"/>
  <c r="J4776" i="60"/>
  <c r="P4776" i="60" l="1"/>
  <c r="L4776" i="60"/>
  <c r="K4777" i="60"/>
  <c r="J4777" i="60"/>
  <c r="M4777" i="60"/>
  <c r="I4778" i="60" s="1"/>
  <c r="P4777" i="60" l="1"/>
  <c r="L4777" i="60"/>
  <c r="M4778" i="60"/>
  <c r="I4779" i="60" s="1"/>
  <c r="K4778" i="60"/>
  <c r="J4778" i="60"/>
  <c r="J4779" i="60" l="1"/>
  <c r="M4779" i="60"/>
  <c r="I4780" i="60" s="1"/>
  <c r="K4779" i="60"/>
  <c r="L4778" i="60"/>
  <c r="P4778" i="60"/>
  <c r="M4780" i="60" l="1"/>
  <c r="I4781" i="60" s="1"/>
  <c r="J4780" i="60"/>
  <c r="K4780" i="60"/>
  <c r="P4779" i="60"/>
  <c r="L4779" i="60"/>
  <c r="P4780" i="60" l="1"/>
  <c r="L4780" i="60"/>
  <c r="K4781" i="60"/>
  <c r="M4781" i="60"/>
  <c r="I4782" i="60" s="1"/>
  <c r="J4781" i="60"/>
  <c r="L4781" i="60" l="1"/>
  <c r="P4781" i="60"/>
  <c r="M4782" i="60"/>
  <c r="I4783" i="60" s="1"/>
  <c r="K4782" i="60"/>
  <c r="J4782" i="60"/>
  <c r="L4782" i="60" l="1"/>
  <c r="P4782" i="60"/>
  <c r="K4783" i="60"/>
  <c r="M4783" i="60"/>
  <c r="I4784" i="60" s="1"/>
  <c r="J4783" i="60"/>
  <c r="L4783" i="60" l="1"/>
  <c r="P4783" i="60"/>
  <c r="K4784" i="60"/>
  <c r="J4784" i="60"/>
  <c r="M4784" i="60"/>
  <c r="I4785" i="60" s="1"/>
  <c r="M4785" i="60" l="1"/>
  <c r="I4786" i="60" s="1"/>
  <c r="J4785" i="60"/>
  <c r="K4785" i="60"/>
  <c r="L4784" i="60"/>
  <c r="P4784" i="60"/>
  <c r="L4785" i="60" l="1"/>
  <c r="P4785" i="60"/>
  <c r="M4786" i="60"/>
  <c r="I4787" i="60" s="1"/>
  <c r="K4786" i="60"/>
  <c r="J4786" i="60"/>
  <c r="M4787" i="60" l="1"/>
  <c r="I4788" i="60" s="1"/>
  <c r="J4787" i="60"/>
  <c r="K4787" i="60"/>
  <c r="P4786" i="60"/>
  <c r="L4786" i="60"/>
  <c r="P4787" i="60" l="1"/>
  <c r="L4787" i="60"/>
  <c r="M4788" i="60"/>
  <c r="I4789" i="60" s="1"/>
  <c r="K4788" i="60"/>
  <c r="J4788" i="60"/>
  <c r="M4789" i="60" l="1"/>
  <c r="I4790" i="60" s="1"/>
  <c r="K4789" i="60"/>
  <c r="J4789" i="60"/>
  <c r="P4788" i="60"/>
  <c r="L4788" i="60"/>
  <c r="L4789" i="60" l="1"/>
  <c r="P4789" i="60"/>
  <c r="J4790" i="60"/>
  <c r="K4790" i="60"/>
  <c r="M4790" i="60"/>
  <c r="I4791" i="60" s="1"/>
  <c r="K4791" i="60" l="1"/>
  <c r="J4791" i="60"/>
  <c r="M4791" i="60"/>
  <c r="I4792" i="60" s="1"/>
  <c r="P4790" i="60"/>
  <c r="L4790" i="60"/>
  <c r="K4792" i="60" l="1"/>
  <c r="M4792" i="60"/>
  <c r="I4793" i="60" s="1"/>
  <c r="J4792" i="60"/>
  <c r="L4791" i="60"/>
  <c r="P4791" i="60"/>
  <c r="P4792" i="60" l="1"/>
  <c r="L4792" i="60"/>
  <c r="K4793" i="60"/>
  <c r="M4793" i="60"/>
  <c r="I4794" i="60" s="1"/>
  <c r="J4793" i="60"/>
  <c r="L4793" i="60" l="1"/>
  <c r="P4793" i="60"/>
  <c r="M4794" i="60"/>
  <c r="I4795" i="60" s="1"/>
  <c r="J4794" i="60"/>
  <c r="K4794" i="60"/>
  <c r="M4795" i="60" l="1"/>
  <c r="I4796" i="60" s="1"/>
  <c r="K4795" i="60"/>
  <c r="J4795" i="60"/>
  <c r="P4794" i="60"/>
  <c r="L4794" i="60"/>
  <c r="L4795" i="60" l="1"/>
  <c r="P4795" i="60"/>
  <c r="M4796" i="60"/>
  <c r="I4797" i="60" s="1"/>
  <c r="K4796" i="60"/>
  <c r="J4796" i="60"/>
  <c r="M4797" i="60" l="1"/>
  <c r="I4798" i="60" s="1"/>
  <c r="K4797" i="60"/>
  <c r="J4797" i="60"/>
  <c r="L4796" i="60"/>
  <c r="P4796" i="60"/>
  <c r="P4797" i="60" l="1"/>
  <c r="L4797" i="60"/>
  <c r="K4798" i="60"/>
  <c r="J4798" i="60"/>
  <c r="M4798" i="60"/>
  <c r="I4799" i="60" s="1"/>
  <c r="K4799" i="60" l="1"/>
  <c r="M4799" i="60"/>
  <c r="I4800" i="60" s="1"/>
  <c r="J4799" i="60"/>
  <c r="P4798" i="60"/>
  <c r="L4798" i="60"/>
  <c r="L4799" i="60" l="1"/>
  <c r="J4800" i="60"/>
  <c r="M4800" i="60"/>
  <c r="I4801" i="60" s="1"/>
  <c r="K4800" i="60"/>
  <c r="L4800" i="60" l="1"/>
  <c r="P4800" i="60"/>
  <c r="M4801" i="60"/>
  <c r="I4802" i="60" s="1"/>
  <c r="J4801" i="60"/>
  <c r="K4801" i="60"/>
  <c r="P4799" i="60"/>
  <c r="P4801" i="60" l="1"/>
  <c r="L4801" i="60"/>
  <c r="K4802" i="60"/>
  <c r="J4802" i="60"/>
  <c r="M4802" i="60"/>
  <c r="I4803" i="60" s="1"/>
  <c r="M4803" i="60" l="1"/>
  <c r="I4804" i="60" s="1"/>
  <c r="K4803" i="60"/>
  <c r="J4803" i="60"/>
  <c r="L4802" i="60"/>
  <c r="P4802" i="60" l="1"/>
  <c r="L4803" i="60"/>
  <c r="P4803" i="60"/>
  <c r="K4804" i="60"/>
  <c r="J4804" i="60"/>
  <c r="M4804" i="60"/>
  <c r="I4805" i="60" s="1"/>
  <c r="K4805" i="60" l="1"/>
  <c r="J4805" i="60"/>
  <c r="M4805" i="60"/>
  <c r="I4806" i="60" s="1"/>
  <c r="L4804" i="60"/>
  <c r="P4804" i="60" l="1"/>
  <c r="M4806" i="60"/>
  <c r="I4807" i="60" s="1"/>
  <c r="K4806" i="60"/>
  <c r="J4806" i="60"/>
  <c r="L4805" i="60"/>
  <c r="K4807" i="60" l="1"/>
  <c r="J4807" i="60"/>
  <c r="M4807" i="60"/>
  <c r="I4808" i="60" s="1"/>
  <c r="P4805" i="60"/>
  <c r="L4806" i="60"/>
  <c r="P4806" i="60"/>
  <c r="M4808" i="60" l="1"/>
  <c r="I4809" i="60" s="1"/>
  <c r="K4808" i="60"/>
  <c r="J4808" i="60"/>
  <c r="P4807" i="60"/>
  <c r="L4807" i="60"/>
  <c r="P4808" i="60" l="1"/>
  <c r="L4808" i="60"/>
  <c r="M4809" i="60"/>
  <c r="I4810" i="60" s="1"/>
  <c r="K4809" i="60"/>
  <c r="J4809" i="60"/>
  <c r="M4810" i="60" l="1"/>
  <c r="I4811" i="60" s="1"/>
  <c r="K4810" i="60"/>
  <c r="J4810" i="60"/>
  <c r="P4809" i="60"/>
  <c r="L4809" i="60"/>
  <c r="L4810" i="60" l="1"/>
  <c r="P4810" i="60"/>
  <c r="J4811" i="60"/>
  <c r="M4811" i="60"/>
  <c r="I4812" i="60" s="1"/>
  <c r="K4811" i="60"/>
  <c r="P4811" i="60" l="1"/>
  <c r="L4811" i="60"/>
  <c r="K4812" i="60"/>
  <c r="J4812" i="60"/>
  <c r="M4812" i="60"/>
  <c r="I4813" i="60" s="1"/>
  <c r="K4813" i="60" l="1"/>
  <c r="J4813" i="60"/>
  <c r="M4813" i="60"/>
  <c r="I4814" i="60" s="1"/>
  <c r="P4812" i="60"/>
  <c r="L4812" i="60"/>
  <c r="J4814" i="60" l="1"/>
  <c r="K4814" i="60"/>
  <c r="M4814" i="60"/>
  <c r="I4815" i="60" s="1"/>
  <c r="P4813" i="60"/>
  <c r="L4813" i="60"/>
  <c r="M4815" i="60" l="1"/>
  <c r="I4816" i="60" s="1"/>
  <c r="K4815" i="60"/>
  <c r="J4815" i="60"/>
  <c r="P4814" i="60"/>
  <c r="L4814" i="60"/>
  <c r="P4815" i="60" l="1"/>
  <c r="L4815" i="60"/>
  <c r="K4816" i="60"/>
  <c r="M4816" i="60"/>
  <c r="I4817" i="60" s="1"/>
  <c r="J4816" i="60"/>
  <c r="L4816" i="60" l="1"/>
  <c r="P4816" i="60"/>
  <c r="M4817" i="60"/>
  <c r="I4818" i="60" s="1"/>
  <c r="K4817" i="60"/>
  <c r="J4817" i="60"/>
  <c r="L4817" i="60" l="1"/>
  <c r="P4817" i="60"/>
  <c r="K4818" i="60"/>
  <c r="J4818" i="60"/>
  <c r="M4818" i="60"/>
  <c r="I4819" i="60" s="1"/>
  <c r="K4819" i="60" l="1"/>
  <c r="J4819" i="60"/>
  <c r="M4819" i="60"/>
  <c r="I4820" i="60" s="1"/>
  <c r="L4818" i="60"/>
  <c r="P4818" i="60"/>
  <c r="M4820" i="60" l="1"/>
  <c r="I4821" i="60" s="1"/>
  <c r="K4820" i="60"/>
  <c r="J4820" i="60"/>
  <c r="P4819" i="60"/>
  <c r="L4819" i="60"/>
  <c r="P4820" i="60" l="1"/>
  <c r="L4820" i="60"/>
  <c r="K4821" i="60"/>
  <c r="J4821" i="60"/>
  <c r="M4821" i="60"/>
  <c r="I4822" i="60" s="1"/>
  <c r="M4822" i="60" l="1"/>
  <c r="I4823" i="60" s="1"/>
  <c r="J4822" i="60"/>
  <c r="K4822" i="60"/>
  <c r="L4821" i="60"/>
  <c r="P4821" i="60" l="1"/>
  <c r="P4822" i="60"/>
  <c r="L4822" i="60"/>
  <c r="M4823" i="60"/>
  <c r="I4824" i="60" s="1"/>
  <c r="J4823" i="60"/>
  <c r="K4823" i="60"/>
  <c r="P4823" i="60" l="1"/>
  <c r="L4823" i="60"/>
  <c r="M4824" i="60"/>
  <c r="I4825" i="60" s="1"/>
  <c r="K4824" i="60"/>
  <c r="J4824" i="60"/>
  <c r="L4824" i="60" l="1"/>
  <c r="P4824" i="60"/>
  <c r="M4825" i="60"/>
  <c r="I4826" i="60" s="1"/>
  <c r="K4825" i="60"/>
  <c r="J4825" i="60"/>
  <c r="K4826" i="60" l="1"/>
  <c r="J4826" i="60"/>
  <c r="M4826" i="60"/>
  <c r="I4827" i="60" s="1"/>
  <c r="P4825" i="60"/>
  <c r="L4825" i="60"/>
  <c r="J4827" i="60" l="1"/>
  <c r="M4827" i="60"/>
  <c r="I4828" i="60" s="1"/>
  <c r="K4827" i="60"/>
  <c r="P4826" i="60"/>
  <c r="L4826" i="60"/>
  <c r="J4828" i="60" l="1"/>
  <c r="K4828" i="60"/>
  <c r="M4828" i="60"/>
  <c r="I4829" i="60" s="1"/>
  <c r="P4827" i="60"/>
  <c r="L4827" i="60"/>
  <c r="M4829" i="60" l="1"/>
  <c r="I4830" i="60" s="1"/>
  <c r="K4829" i="60"/>
  <c r="J4829" i="60"/>
  <c r="L4828" i="60"/>
  <c r="P4828" i="60"/>
  <c r="P4829" i="60" l="1"/>
  <c r="L4829" i="60"/>
  <c r="K4830" i="60"/>
  <c r="M4830" i="60"/>
  <c r="I4831" i="60" s="1"/>
  <c r="J4830" i="60"/>
  <c r="M4831" i="60" l="1"/>
  <c r="I4832" i="60" s="1"/>
  <c r="K4831" i="60"/>
  <c r="J4831" i="60"/>
  <c r="L4830" i="60"/>
  <c r="M4832" i="60" l="1"/>
  <c r="I4833" i="60" s="1"/>
  <c r="K4832" i="60"/>
  <c r="J4832" i="60"/>
  <c r="P4830" i="60"/>
  <c r="L4831" i="60"/>
  <c r="P4831" i="60"/>
  <c r="L4832" i="60" l="1"/>
  <c r="P4832" i="60"/>
  <c r="K4833" i="60"/>
  <c r="J4833" i="60"/>
  <c r="M4833" i="60"/>
  <c r="I4834" i="60" s="1"/>
  <c r="L4833" i="60" l="1"/>
  <c r="M4834" i="60"/>
  <c r="I4835" i="60" s="1"/>
  <c r="K4834" i="60"/>
  <c r="J4834" i="60"/>
  <c r="L4834" i="60" l="1"/>
  <c r="P4834" i="60"/>
  <c r="P4833" i="60"/>
  <c r="M4835" i="60"/>
  <c r="I4836" i="60" s="1"/>
  <c r="K4835" i="60"/>
  <c r="J4835" i="60"/>
  <c r="P4835" i="60" l="1"/>
  <c r="L4835" i="60"/>
  <c r="M4836" i="60"/>
  <c r="I4837" i="60" s="1"/>
  <c r="J4836" i="60"/>
  <c r="K4836" i="60"/>
  <c r="P4836" i="60" l="1"/>
  <c r="L4836" i="60"/>
  <c r="J4837" i="60"/>
  <c r="M4837" i="60"/>
  <c r="I4838" i="60" s="1"/>
  <c r="K4837" i="60"/>
  <c r="P4837" i="60" l="1"/>
  <c r="L4837" i="60"/>
  <c r="M4838" i="60"/>
  <c r="I4839" i="60" s="1"/>
  <c r="K4838" i="60"/>
  <c r="J4838" i="60"/>
  <c r="L4838" i="60" l="1"/>
  <c r="P4838" i="60"/>
  <c r="J4839" i="60"/>
  <c r="K4839" i="60"/>
  <c r="M4839" i="60"/>
  <c r="I4840" i="60" s="1"/>
  <c r="K4840" i="60" l="1"/>
  <c r="J4840" i="60"/>
  <c r="M4840" i="60"/>
  <c r="I4841" i="60" s="1"/>
  <c r="L4839" i="60"/>
  <c r="P4839" i="60"/>
  <c r="K4841" i="60" l="1"/>
  <c r="M4841" i="60"/>
  <c r="I4842" i="60" s="1"/>
  <c r="J4841" i="60"/>
  <c r="P4840" i="60"/>
  <c r="L4840" i="60"/>
  <c r="L4841" i="60" l="1"/>
  <c r="P4841" i="60"/>
  <c r="K4842" i="60"/>
  <c r="M4842" i="60"/>
  <c r="I4843" i="60" s="1"/>
  <c r="J4842" i="60"/>
  <c r="L4842" i="60" l="1"/>
  <c r="P4842" i="60"/>
  <c r="M4843" i="60"/>
  <c r="I4844" i="60" s="1"/>
  <c r="K4843" i="60"/>
  <c r="J4843" i="60"/>
  <c r="P4843" i="60" l="1"/>
  <c r="L4843" i="60"/>
  <c r="M4844" i="60"/>
  <c r="I4845" i="60" s="1"/>
  <c r="K4844" i="60"/>
  <c r="J4844" i="60"/>
  <c r="M4845" i="60" l="1"/>
  <c r="I4846" i="60" s="1"/>
  <c r="K4845" i="60"/>
  <c r="J4845" i="60"/>
  <c r="L4844" i="60"/>
  <c r="P4844" i="60"/>
  <c r="L4845" i="60" l="1"/>
  <c r="P4845" i="60"/>
  <c r="M4846" i="60"/>
  <c r="I4847" i="60" s="1"/>
  <c r="K4846" i="60"/>
  <c r="J4846" i="60"/>
  <c r="P4846" i="60" l="1"/>
  <c r="L4846" i="60"/>
  <c r="K4847" i="60"/>
  <c r="J4847" i="60"/>
  <c r="M4847" i="60"/>
  <c r="I4848" i="60" s="1"/>
  <c r="P4847" i="60" l="1"/>
  <c r="L4847" i="60"/>
  <c r="K4848" i="60"/>
  <c r="J4848" i="60"/>
  <c r="M4848" i="60"/>
  <c r="I4849" i="60" s="1"/>
  <c r="J4849" i="60" l="1"/>
  <c r="M4849" i="60"/>
  <c r="I4850" i="60" s="1"/>
  <c r="K4849" i="60"/>
  <c r="P4848" i="60"/>
  <c r="L4848" i="60"/>
  <c r="M4850" i="60" l="1"/>
  <c r="I4851" i="60" s="1"/>
  <c r="J4850" i="60"/>
  <c r="K4850" i="60"/>
  <c r="P4849" i="60"/>
  <c r="L4849" i="60"/>
  <c r="P4850" i="60" l="1"/>
  <c r="L4850" i="60"/>
  <c r="K4851" i="60"/>
  <c r="J4851" i="60"/>
  <c r="M4851" i="60"/>
  <c r="I4852" i="60" s="1"/>
  <c r="L4851" i="60" l="1"/>
  <c r="P4851" i="60"/>
  <c r="M4852" i="60"/>
  <c r="I4853" i="60" s="1"/>
  <c r="K4852" i="60"/>
  <c r="J4852" i="60"/>
  <c r="L4852" i="60" l="1"/>
  <c r="P4852" i="60"/>
  <c r="K4853" i="60"/>
  <c r="M4853" i="60"/>
  <c r="I4854" i="60" s="1"/>
  <c r="J4853" i="60"/>
  <c r="L4853" i="60" l="1"/>
  <c r="P4853" i="60"/>
  <c r="K4854" i="60"/>
  <c r="J4854" i="60"/>
  <c r="M4854" i="60"/>
  <c r="I4855" i="60" s="1"/>
  <c r="M4855" i="60" l="1"/>
  <c r="I4856" i="60" s="1"/>
  <c r="J4855" i="60"/>
  <c r="K4855" i="60"/>
  <c r="L4854" i="60"/>
  <c r="P4854" i="60"/>
  <c r="L4855" i="60" l="1"/>
  <c r="P4855" i="60"/>
  <c r="J4856" i="60"/>
  <c r="M4856" i="60"/>
  <c r="I4857" i="60" s="1"/>
  <c r="K4856" i="60"/>
  <c r="M4857" i="60" l="1"/>
  <c r="I4858" i="60" s="1"/>
  <c r="K4857" i="60"/>
  <c r="J4857" i="60"/>
  <c r="P4856" i="60"/>
  <c r="L4856" i="60"/>
  <c r="P4857" i="60" l="1"/>
  <c r="L4857" i="60"/>
  <c r="K4858" i="60"/>
  <c r="J4858" i="60"/>
  <c r="M4858" i="60"/>
  <c r="I4859" i="60" s="1"/>
  <c r="M4859" i="60" l="1"/>
  <c r="I4860" i="60" s="1"/>
  <c r="K4859" i="60"/>
  <c r="J4859" i="60"/>
  <c r="L4858" i="60"/>
  <c r="P4858" i="60"/>
  <c r="L4859" i="60" l="1"/>
  <c r="P4859" i="60"/>
  <c r="J4860" i="60"/>
  <c r="M4860" i="60"/>
  <c r="I4861" i="60" s="1"/>
  <c r="K4860" i="60"/>
  <c r="P4860" i="60" l="1"/>
  <c r="L4860" i="60"/>
  <c r="K4861" i="60"/>
  <c r="J4861" i="60"/>
  <c r="M4861" i="60"/>
  <c r="I4862" i="60" s="1"/>
  <c r="P4861" i="60" l="1"/>
  <c r="L4861" i="60"/>
  <c r="K4862" i="60"/>
  <c r="J4862" i="60"/>
  <c r="M4862" i="60"/>
  <c r="I4863" i="60" s="1"/>
  <c r="M4863" i="60" l="1"/>
  <c r="I4864" i="60" s="1"/>
  <c r="K4863" i="60"/>
  <c r="J4863" i="60"/>
  <c r="P4862" i="60"/>
  <c r="L4862" i="60"/>
  <c r="P4863" i="60" l="1"/>
  <c r="L4863" i="60"/>
  <c r="M4864" i="60"/>
  <c r="I4865" i="60" s="1"/>
  <c r="K4864" i="60"/>
  <c r="J4864" i="60"/>
  <c r="J4865" i="60" l="1"/>
  <c r="K4865" i="60"/>
  <c r="M4865" i="60"/>
  <c r="I4866" i="60" s="1"/>
  <c r="P4864" i="60"/>
  <c r="L4864" i="60"/>
  <c r="M4866" i="60" l="1"/>
  <c r="I4867" i="60" s="1"/>
  <c r="K4866" i="60"/>
  <c r="J4866" i="60"/>
  <c r="P4865" i="60"/>
  <c r="L4865" i="60"/>
  <c r="L4866" i="60" l="1"/>
  <c r="P4866" i="60"/>
  <c r="K4867" i="60"/>
  <c r="J4867" i="60"/>
  <c r="M4867" i="60"/>
  <c r="I4868" i="60" s="1"/>
  <c r="K4868" i="60" l="1"/>
  <c r="J4868" i="60"/>
  <c r="M4868" i="60"/>
  <c r="I4869" i="60" s="1"/>
  <c r="P4867" i="60"/>
  <c r="L4867" i="60"/>
  <c r="K4869" i="60" l="1"/>
  <c r="J4869" i="60"/>
  <c r="M4869" i="60"/>
  <c r="I4870" i="60" s="1"/>
  <c r="L4868" i="60"/>
  <c r="P4868" i="60"/>
  <c r="K4870" i="60" l="1"/>
  <c r="J4870" i="60"/>
  <c r="M4870" i="60"/>
  <c r="I4871" i="60" s="1"/>
  <c r="L4869" i="60"/>
  <c r="P4869" i="60" l="1"/>
  <c r="M4871" i="60"/>
  <c r="I4872" i="60" s="1"/>
  <c r="J4871" i="60"/>
  <c r="K4871" i="60"/>
  <c r="L4870" i="60"/>
  <c r="P4870" i="60"/>
  <c r="P4871" i="60" l="1"/>
  <c r="L4871" i="60"/>
  <c r="M4872" i="60"/>
  <c r="I4873" i="60" s="1"/>
  <c r="K4872" i="60"/>
  <c r="J4872" i="60"/>
  <c r="M4873" i="60" l="1"/>
  <c r="I4874" i="60" s="1"/>
  <c r="K4873" i="60"/>
  <c r="J4873" i="60"/>
  <c r="P4872" i="60"/>
  <c r="L4872" i="60"/>
  <c r="L4873" i="60" l="1"/>
  <c r="P4873" i="60"/>
  <c r="M4874" i="60"/>
  <c r="I4875" i="60" s="1"/>
  <c r="K4874" i="60"/>
  <c r="J4874" i="60"/>
  <c r="P4874" i="60" l="1"/>
  <c r="L4874" i="60"/>
  <c r="K4875" i="60"/>
  <c r="J4875" i="60"/>
  <c r="M4875" i="60"/>
  <c r="I4876" i="60" s="1"/>
  <c r="P4875" i="60" l="1"/>
  <c r="L4875" i="60"/>
  <c r="K4876" i="60"/>
  <c r="J4876" i="60"/>
  <c r="M4876" i="60"/>
  <c r="I4877" i="60" s="1"/>
  <c r="J4877" i="60" l="1"/>
  <c r="M4877" i="60"/>
  <c r="I4878" i="60" s="1"/>
  <c r="K4877" i="60"/>
  <c r="L4876" i="60"/>
  <c r="P4876" i="60"/>
  <c r="M4878" i="60" l="1"/>
  <c r="I4879" i="60" s="1"/>
  <c r="K4878" i="60"/>
  <c r="J4878" i="60"/>
  <c r="P4877" i="60"/>
  <c r="L4877" i="60"/>
  <c r="P4878" i="60" l="1"/>
  <c r="L4878" i="60"/>
  <c r="K4879" i="60"/>
  <c r="M4879" i="60"/>
  <c r="I4880" i="60" s="1"/>
  <c r="J4879" i="60"/>
  <c r="L4879" i="60" l="1"/>
  <c r="M4880" i="60"/>
  <c r="I4881" i="60" s="1"/>
  <c r="K4880" i="60"/>
  <c r="J4880" i="60"/>
  <c r="J4881" i="60" l="1"/>
  <c r="M4881" i="60"/>
  <c r="I4882" i="60" s="1"/>
  <c r="K4881" i="60"/>
  <c r="L4880" i="60"/>
  <c r="P4880" i="60"/>
  <c r="P4879" i="60"/>
  <c r="K4882" i="60" l="1"/>
  <c r="J4882" i="60"/>
  <c r="M4882" i="60"/>
  <c r="I4883" i="60" s="1"/>
  <c r="L4881" i="60"/>
  <c r="P4881" i="60"/>
  <c r="M4883" i="60" l="1"/>
  <c r="I4884" i="60" s="1"/>
  <c r="K4883" i="60"/>
  <c r="J4883" i="60"/>
  <c r="L4882" i="60"/>
  <c r="M4884" i="60" l="1"/>
  <c r="I4885" i="60" s="1"/>
  <c r="J4884" i="60"/>
  <c r="K4884" i="60"/>
  <c r="L4883" i="60"/>
  <c r="P4883" i="60"/>
  <c r="P4882" i="60"/>
  <c r="P4884" i="60" l="1"/>
  <c r="L4884" i="60"/>
  <c r="M4885" i="60"/>
  <c r="I4886" i="60" s="1"/>
  <c r="J4885" i="60"/>
  <c r="K4885" i="60"/>
  <c r="P4885" i="60" l="1"/>
  <c r="L4885" i="60"/>
  <c r="K4886" i="60"/>
  <c r="J4886" i="60"/>
  <c r="M4886" i="60"/>
  <c r="I4887" i="60" s="1"/>
  <c r="M4887" i="60" l="1"/>
  <c r="I4888" i="60" s="1"/>
  <c r="K4887" i="60"/>
  <c r="J4887" i="60"/>
  <c r="P4886" i="60"/>
  <c r="L4886" i="60"/>
  <c r="L4887" i="60" l="1"/>
  <c r="P4887" i="60"/>
  <c r="J4888" i="60"/>
  <c r="M4888" i="60"/>
  <c r="I4889" i="60" s="1"/>
  <c r="K4888" i="60"/>
  <c r="P4888" i="60" l="1"/>
  <c r="L4888" i="60"/>
  <c r="K4889" i="60"/>
  <c r="J4889" i="60"/>
  <c r="M4889" i="60"/>
  <c r="I4890" i="60" s="1"/>
  <c r="L4889" i="60" l="1"/>
  <c r="P4889" i="60"/>
  <c r="K4890" i="60"/>
  <c r="J4890" i="60"/>
  <c r="M4890" i="60"/>
  <c r="I4891" i="60" s="1"/>
  <c r="K4891" i="60" l="1"/>
  <c r="M4891" i="60"/>
  <c r="I4892" i="60" s="1"/>
  <c r="J4891" i="60"/>
  <c r="L4890" i="60"/>
  <c r="P4890" i="60" l="1"/>
  <c r="L4891" i="60"/>
  <c r="P4891" i="60"/>
  <c r="M4892" i="60"/>
  <c r="I4893" i="60" s="1"/>
  <c r="K4892" i="60"/>
  <c r="J4892" i="60"/>
  <c r="P4892" i="60" l="1"/>
  <c r="L4892" i="60"/>
  <c r="M4893" i="60"/>
  <c r="I4894" i="60" s="1"/>
  <c r="K4893" i="60"/>
  <c r="J4893" i="60"/>
  <c r="M4894" i="60" l="1"/>
  <c r="I4895" i="60" s="1"/>
  <c r="K4894" i="60"/>
  <c r="J4894" i="60"/>
  <c r="L4893" i="60"/>
  <c r="P4893" i="60"/>
  <c r="L4894" i="60" l="1"/>
  <c r="P4894" i="60"/>
  <c r="M4895" i="60"/>
  <c r="I4896" i="60" s="1"/>
  <c r="J4895" i="60"/>
  <c r="K4895" i="60"/>
  <c r="K4896" i="60" l="1"/>
  <c r="J4896" i="60"/>
  <c r="M4896" i="60"/>
  <c r="I4897" i="60" s="1"/>
  <c r="P4895" i="60"/>
  <c r="L4895" i="60"/>
  <c r="M4897" i="60" l="1"/>
  <c r="I4898" i="60" s="1"/>
  <c r="K4897" i="60"/>
  <c r="J4897" i="60"/>
  <c r="L4896" i="60"/>
  <c r="P4896" i="60" l="1"/>
  <c r="P4897" i="60"/>
  <c r="L4897" i="60"/>
  <c r="J4898" i="60"/>
  <c r="M4898" i="60"/>
  <c r="I4899" i="60" s="1"/>
  <c r="K4898" i="60"/>
  <c r="P4898" i="60" l="1"/>
  <c r="L4898" i="60"/>
  <c r="M4899" i="60"/>
  <c r="I4900" i="60" s="1"/>
  <c r="J4899" i="60"/>
  <c r="K4899" i="60"/>
  <c r="P4899" i="60" l="1"/>
  <c r="L4899" i="60"/>
  <c r="K4900" i="60"/>
  <c r="J4900" i="60"/>
  <c r="M4900" i="60"/>
  <c r="I4901" i="60" s="1"/>
  <c r="P4900" i="60" l="1"/>
  <c r="L4900" i="60"/>
  <c r="M4901" i="60"/>
  <c r="I4902" i="60" s="1"/>
  <c r="K4901" i="60"/>
  <c r="J4901" i="60"/>
  <c r="L4901" i="60" l="1"/>
  <c r="P4901" i="60"/>
  <c r="K4902" i="60"/>
  <c r="M4902" i="60"/>
  <c r="I4903" i="60" s="1"/>
  <c r="J4902" i="60"/>
  <c r="K4903" i="60" l="1"/>
  <c r="J4903" i="60"/>
  <c r="M4903" i="60"/>
  <c r="I4904" i="60" s="1"/>
  <c r="L4902" i="60"/>
  <c r="P4902" i="60"/>
  <c r="M4904" i="60" l="1"/>
  <c r="I4905" i="60" s="1"/>
  <c r="J4904" i="60"/>
  <c r="K4904" i="60"/>
  <c r="L4903" i="60"/>
  <c r="P4903" i="60"/>
  <c r="L4904" i="60" l="1"/>
  <c r="P4904" i="60"/>
  <c r="M4905" i="60"/>
  <c r="I4906" i="60" s="1"/>
  <c r="K4905" i="60"/>
  <c r="J4905" i="60"/>
  <c r="M4906" i="60" l="1"/>
  <c r="I4907" i="60" s="1"/>
  <c r="J4906" i="60"/>
  <c r="K4906" i="60"/>
  <c r="P4905" i="60"/>
  <c r="L4905" i="60"/>
  <c r="P4906" i="60" l="1"/>
  <c r="L4906" i="60"/>
  <c r="M4907" i="60"/>
  <c r="I4908" i="60" s="1"/>
  <c r="K4907" i="60"/>
  <c r="J4907" i="60"/>
  <c r="M4908" i="60" l="1"/>
  <c r="I4909" i="60" s="1"/>
  <c r="K4908" i="60"/>
  <c r="J4908" i="60"/>
  <c r="P4907" i="60"/>
  <c r="L4907" i="60"/>
  <c r="L4908" i="60" l="1"/>
  <c r="P4908" i="60"/>
  <c r="J4909" i="60"/>
  <c r="K4909" i="60"/>
  <c r="M4909" i="60"/>
  <c r="I4910" i="60" s="1"/>
  <c r="K4910" i="60" l="1"/>
  <c r="J4910" i="60"/>
  <c r="M4910" i="60"/>
  <c r="I4911" i="60" s="1"/>
  <c r="P4909" i="60"/>
  <c r="L4909" i="60"/>
  <c r="K4911" i="60" l="1"/>
  <c r="J4911" i="60"/>
  <c r="M4911" i="60"/>
  <c r="I4912" i="60" s="1"/>
  <c r="P4910" i="60"/>
  <c r="L4910" i="60"/>
  <c r="J4912" i="60" l="1"/>
  <c r="M4912" i="60"/>
  <c r="I4913" i="60" s="1"/>
  <c r="K4912" i="60"/>
  <c r="P4911" i="60"/>
  <c r="L4911" i="60"/>
  <c r="M4913" i="60" l="1"/>
  <c r="I4914" i="60" s="1"/>
  <c r="K4913" i="60"/>
  <c r="J4913" i="60"/>
  <c r="P4912" i="60"/>
  <c r="L4912" i="60"/>
  <c r="P4913" i="60" l="1"/>
  <c r="L4913" i="60"/>
  <c r="M4914" i="60"/>
  <c r="I4915" i="60" s="1"/>
  <c r="K4914" i="60"/>
  <c r="J4914" i="60"/>
  <c r="P4914" i="60" l="1"/>
  <c r="L4914" i="60"/>
  <c r="M4915" i="60"/>
  <c r="I4916" i="60" s="1"/>
  <c r="K4915" i="60"/>
  <c r="J4915" i="60"/>
  <c r="L4915" i="60" l="1"/>
  <c r="P4915" i="60"/>
  <c r="M4916" i="60"/>
  <c r="I4917" i="60" s="1"/>
  <c r="J4916" i="60"/>
  <c r="K4916" i="60"/>
  <c r="K4917" i="60" l="1"/>
  <c r="J4917" i="60"/>
  <c r="M4917" i="60"/>
  <c r="I4918" i="60" s="1"/>
  <c r="P4916" i="60"/>
  <c r="L4916" i="60"/>
  <c r="M4918" i="60" l="1"/>
  <c r="I4919" i="60" s="1"/>
  <c r="K4918" i="60"/>
  <c r="J4918" i="60"/>
  <c r="L4917" i="60"/>
  <c r="P4917" i="60" l="1"/>
  <c r="L4918" i="60"/>
  <c r="P4918" i="60"/>
  <c r="M4919" i="60"/>
  <c r="I4920" i="60" s="1"/>
  <c r="K4919" i="60"/>
  <c r="J4919" i="60"/>
  <c r="L4919" i="60" l="1"/>
  <c r="P4919" i="60"/>
  <c r="M4920" i="60"/>
  <c r="I4921" i="60" s="1"/>
  <c r="J4920" i="60"/>
  <c r="K4920" i="60"/>
  <c r="P4920" i="60" l="1"/>
  <c r="L4920" i="60"/>
  <c r="M4921" i="60"/>
  <c r="I4922" i="60" s="1"/>
  <c r="K4921" i="60"/>
  <c r="J4921" i="60"/>
  <c r="M4922" i="60" l="1"/>
  <c r="I4923" i="60" s="1"/>
  <c r="K4922" i="60"/>
  <c r="J4922" i="60"/>
  <c r="P4921" i="60"/>
  <c r="L4921" i="60"/>
  <c r="L4922" i="60" l="1"/>
  <c r="P4922" i="60"/>
  <c r="K4923" i="60"/>
  <c r="J4923" i="60"/>
  <c r="M4923" i="60"/>
  <c r="I4924" i="60" s="1"/>
  <c r="K4924" i="60" l="1"/>
  <c r="J4924" i="60"/>
  <c r="M4924" i="60"/>
  <c r="I4925" i="60" s="1"/>
  <c r="P4923" i="60"/>
  <c r="L4923" i="60"/>
  <c r="M4925" i="60" l="1"/>
  <c r="I4926" i="60" s="1"/>
  <c r="K4925" i="60"/>
  <c r="J4925" i="60"/>
  <c r="P4924" i="60"/>
  <c r="L4924" i="60"/>
  <c r="P4925" i="60" l="1"/>
  <c r="L4925" i="60"/>
  <c r="J4926" i="60"/>
  <c r="K4926" i="60"/>
  <c r="M4926" i="60"/>
  <c r="I4927" i="60" s="1"/>
  <c r="M4927" i="60" l="1"/>
  <c r="I4928" i="60" s="1"/>
  <c r="J4927" i="60"/>
  <c r="K4927" i="60"/>
  <c r="P4926" i="60"/>
  <c r="L4926" i="60"/>
  <c r="P4927" i="60" l="1"/>
  <c r="L4927" i="60"/>
  <c r="K4928" i="60"/>
  <c r="M4928" i="60"/>
  <c r="I4929" i="60" s="1"/>
  <c r="J4928" i="60"/>
  <c r="P4928" i="60" l="1"/>
  <c r="L4928" i="60"/>
  <c r="M4929" i="60"/>
  <c r="I4930" i="60" s="1"/>
  <c r="K4929" i="60"/>
  <c r="J4929" i="60"/>
  <c r="L4929" i="60" l="1"/>
  <c r="P4929" i="60"/>
  <c r="M4930" i="60"/>
  <c r="I4931" i="60" s="1"/>
  <c r="K4930" i="60"/>
  <c r="J4930" i="60"/>
  <c r="L4930" i="60" l="1"/>
  <c r="P4930" i="60"/>
  <c r="K4931" i="60"/>
  <c r="J4931" i="60"/>
  <c r="M4931" i="60"/>
  <c r="I4932" i="60" s="1"/>
  <c r="L4931" i="60" l="1"/>
  <c r="M4932" i="60"/>
  <c r="I4933" i="60" s="1"/>
  <c r="K4932" i="60"/>
  <c r="J4932" i="60"/>
  <c r="P4931" i="60" l="1"/>
  <c r="P4932" i="60"/>
  <c r="L4932" i="60"/>
  <c r="M4933" i="60"/>
  <c r="I4934" i="60" s="1"/>
  <c r="J4933" i="60"/>
  <c r="K4933" i="60"/>
  <c r="M4934" i="60" l="1"/>
  <c r="I4935" i="60" s="1"/>
  <c r="K4934" i="60"/>
  <c r="J4934" i="60"/>
  <c r="P4933" i="60"/>
  <c r="L4933" i="60"/>
  <c r="P4934" i="60" l="1"/>
  <c r="L4934" i="60"/>
  <c r="K4935" i="60"/>
  <c r="M4935" i="60"/>
  <c r="I4936" i="60" s="1"/>
  <c r="J4935" i="60"/>
  <c r="M4936" i="60" l="1"/>
  <c r="I4937" i="60" s="1"/>
  <c r="K4936" i="60"/>
  <c r="J4936" i="60"/>
  <c r="P4935" i="60"/>
  <c r="L4935" i="60"/>
  <c r="L4936" i="60" l="1"/>
  <c r="P4936" i="60"/>
  <c r="J4937" i="60"/>
  <c r="K4937" i="60"/>
  <c r="M4937" i="60"/>
  <c r="I4938" i="60" s="1"/>
  <c r="K4938" i="60" l="1"/>
  <c r="J4938" i="60"/>
  <c r="M4938" i="60"/>
  <c r="I4939" i="60" s="1"/>
  <c r="L4937" i="60"/>
  <c r="K4939" i="60" l="1"/>
  <c r="M4939" i="60"/>
  <c r="I4940" i="60" s="1"/>
  <c r="J4939" i="60"/>
  <c r="P4937" i="60"/>
  <c r="L4938" i="60"/>
  <c r="L4939" i="60" l="1"/>
  <c r="P4938" i="60"/>
  <c r="K4940" i="60"/>
  <c r="M4940" i="60"/>
  <c r="I4941" i="60" s="1"/>
  <c r="J4940" i="60"/>
  <c r="L4940" i="60" l="1"/>
  <c r="P4940" i="60"/>
  <c r="M4941" i="60"/>
  <c r="I4942" i="60" s="1"/>
  <c r="K4941" i="60"/>
  <c r="J4941" i="60"/>
  <c r="P4939" i="60"/>
  <c r="P4941" i="60" l="1"/>
  <c r="L4941" i="60"/>
  <c r="M4942" i="60"/>
  <c r="I4943" i="60" s="1"/>
  <c r="J4942" i="60"/>
  <c r="K4942" i="60"/>
  <c r="M4943" i="60" l="1"/>
  <c r="I4944" i="60" s="1"/>
  <c r="K4943" i="60"/>
  <c r="J4943" i="60"/>
  <c r="L4942" i="60"/>
  <c r="P4942" i="60"/>
  <c r="L4943" i="60" l="1"/>
  <c r="P4943" i="60"/>
  <c r="M4944" i="60"/>
  <c r="I4945" i="60" s="1"/>
  <c r="K4944" i="60"/>
  <c r="J4944" i="60"/>
  <c r="P4944" i="60" l="1"/>
  <c r="L4944" i="60"/>
  <c r="K4945" i="60"/>
  <c r="J4945" i="60"/>
  <c r="M4945" i="60"/>
  <c r="I4946" i="60" s="1"/>
  <c r="J4946" i="60" l="1"/>
  <c r="K4946" i="60"/>
  <c r="M4946" i="60"/>
  <c r="I4947" i="60" s="1"/>
  <c r="P4945" i="60"/>
  <c r="L4945" i="60"/>
  <c r="J4947" i="60" l="1"/>
  <c r="M4947" i="60"/>
  <c r="I4948" i="60" s="1"/>
  <c r="K4947" i="60"/>
  <c r="P4946" i="60"/>
  <c r="L4946" i="60"/>
  <c r="M4948" i="60" l="1"/>
  <c r="I4949" i="60" s="1"/>
  <c r="J4948" i="60"/>
  <c r="K4948" i="60"/>
  <c r="L4947" i="60"/>
  <c r="P4947" i="60"/>
  <c r="P4948" i="60" l="1"/>
  <c r="L4948" i="60"/>
  <c r="K4949" i="60"/>
  <c r="J4949" i="60"/>
  <c r="M4949" i="60"/>
  <c r="I4950" i="60" s="1"/>
  <c r="P4949" i="60" l="1"/>
  <c r="L4949" i="60"/>
  <c r="M4950" i="60"/>
  <c r="I4951" i="60" s="1"/>
  <c r="K4950" i="60"/>
  <c r="J4950" i="60"/>
  <c r="K4951" i="60" l="1"/>
  <c r="M4951" i="60"/>
  <c r="I4952" i="60" s="1"/>
  <c r="J4951" i="60"/>
  <c r="L4950" i="60"/>
  <c r="P4950" i="60"/>
  <c r="L4951" i="60" l="1"/>
  <c r="P4951" i="60"/>
  <c r="K4952" i="60"/>
  <c r="J4952" i="60"/>
  <c r="M4952" i="60"/>
  <c r="I4953" i="60" s="1"/>
  <c r="M4953" i="60" l="1"/>
  <c r="I4954" i="60" s="1"/>
  <c r="K4953" i="60"/>
  <c r="J4953" i="60"/>
  <c r="L4952" i="60"/>
  <c r="P4952" i="60"/>
  <c r="L4953" i="60" l="1"/>
  <c r="M4954" i="60"/>
  <c r="I4955" i="60" s="1"/>
  <c r="K4954" i="60"/>
  <c r="J4954" i="60"/>
  <c r="P4954" i="60" l="1"/>
  <c r="L4954" i="60"/>
  <c r="M4955" i="60"/>
  <c r="I4956" i="60" s="1"/>
  <c r="J4955" i="60"/>
  <c r="K4955" i="60"/>
  <c r="P4953" i="60"/>
  <c r="P4955" i="60" l="1"/>
  <c r="L4955" i="60"/>
  <c r="J4956" i="60"/>
  <c r="M4956" i="60"/>
  <c r="I4957" i="60" s="1"/>
  <c r="K4956" i="60"/>
  <c r="P4956" i="60" l="1"/>
  <c r="L4956" i="60"/>
  <c r="M4957" i="60"/>
  <c r="I4958" i="60" s="1"/>
  <c r="K4957" i="60"/>
  <c r="J4957" i="60"/>
  <c r="L4957" i="60" l="1"/>
  <c r="P4957" i="60"/>
  <c r="K4958" i="60"/>
  <c r="J4958" i="60"/>
  <c r="M4958" i="60"/>
  <c r="I4959" i="60" s="1"/>
  <c r="K4959" i="60" l="1"/>
  <c r="J4959" i="60"/>
  <c r="M4959" i="60"/>
  <c r="I4960" i="60" s="1"/>
  <c r="P4958" i="60"/>
  <c r="L4958" i="60"/>
  <c r="K4960" i="60" l="1"/>
  <c r="J4960" i="60"/>
  <c r="M4960" i="60"/>
  <c r="I4961" i="60" s="1"/>
  <c r="L4959" i="60"/>
  <c r="P4959" i="60" l="1"/>
  <c r="J4961" i="60"/>
  <c r="M4961" i="60"/>
  <c r="I4962" i="60" s="1"/>
  <c r="K4961" i="60"/>
  <c r="L4960" i="60"/>
  <c r="M4962" i="60" l="1"/>
  <c r="I4963" i="60" s="1"/>
  <c r="K4962" i="60"/>
  <c r="J4962" i="60"/>
  <c r="P4960" i="60"/>
  <c r="P4961" i="60"/>
  <c r="L4961" i="60"/>
  <c r="P4962" i="60" l="1"/>
  <c r="L4962" i="60"/>
  <c r="M4963" i="60"/>
  <c r="I4964" i="60" s="1"/>
  <c r="J4963" i="60"/>
  <c r="K4963" i="60"/>
  <c r="P4963" i="60" l="1"/>
  <c r="L4963" i="60"/>
  <c r="M4964" i="60"/>
  <c r="I4965" i="60" s="1"/>
  <c r="K4964" i="60"/>
  <c r="J4964" i="60"/>
  <c r="K4965" i="60" l="1"/>
  <c r="M4965" i="60"/>
  <c r="I4966" i="60" s="1"/>
  <c r="J4965" i="60"/>
  <c r="L4964" i="60"/>
  <c r="P4964" i="60"/>
  <c r="L4965" i="60" l="1"/>
  <c r="P4965" i="60"/>
  <c r="K4966" i="60"/>
  <c r="J4966" i="60"/>
  <c r="M4966" i="60"/>
  <c r="I4967" i="60" s="1"/>
  <c r="J4967" i="60" l="1"/>
  <c r="K4967" i="60"/>
  <c r="M4967" i="60"/>
  <c r="I4968" i="60" s="1"/>
  <c r="P4966" i="60"/>
  <c r="L4966" i="60"/>
  <c r="L4967" i="60" l="1"/>
  <c r="P4967" i="60"/>
  <c r="M4968" i="60"/>
  <c r="I4969" i="60" s="1"/>
  <c r="J4968" i="60"/>
  <c r="K4968" i="60"/>
  <c r="L4968" i="60" l="1"/>
  <c r="P4968" i="60"/>
  <c r="M4969" i="60"/>
  <c r="I4970" i="60" s="1"/>
  <c r="K4969" i="60"/>
  <c r="J4969" i="60"/>
  <c r="P4969" i="60" l="1"/>
  <c r="L4969" i="60"/>
  <c r="M4970" i="60"/>
  <c r="I4971" i="60" s="1"/>
  <c r="K4970" i="60"/>
  <c r="J4970" i="60"/>
  <c r="M4971" i="60" l="1"/>
  <c r="I4972" i="60" s="1"/>
  <c r="K4971" i="60"/>
  <c r="J4971" i="60"/>
  <c r="P4970" i="60"/>
  <c r="L4970" i="60"/>
  <c r="L4971" i="60" l="1"/>
  <c r="P4971" i="60"/>
  <c r="M4972" i="60"/>
  <c r="I4973" i="60" s="1"/>
  <c r="J4972" i="60"/>
  <c r="K4972" i="60"/>
  <c r="P4972" i="60" l="1"/>
  <c r="L4972" i="60"/>
  <c r="K4973" i="60"/>
  <c r="J4973" i="60"/>
  <c r="M4973" i="60"/>
  <c r="I4974" i="60" s="1"/>
  <c r="P4973" i="60" l="1"/>
  <c r="L4973" i="60"/>
  <c r="M4974" i="60"/>
  <c r="I4975" i="60" s="1"/>
  <c r="K4974" i="60"/>
  <c r="J4974" i="60"/>
  <c r="L4974" i="60" l="1"/>
  <c r="P4974" i="60"/>
  <c r="J4975" i="60"/>
  <c r="K4975" i="60"/>
  <c r="M4975" i="60"/>
  <c r="I4976" i="60" s="1"/>
  <c r="M4976" i="60" l="1"/>
  <c r="I4977" i="60" s="1"/>
  <c r="K4976" i="60"/>
  <c r="J4976" i="60"/>
  <c r="P4975" i="60"/>
  <c r="L4975" i="60"/>
  <c r="P4976" i="60" l="1"/>
  <c r="L4976" i="60"/>
  <c r="K4977" i="60"/>
  <c r="J4977" i="60"/>
  <c r="M4977" i="60"/>
  <c r="I4978" i="60" s="1"/>
  <c r="L4977" i="60" l="1"/>
  <c r="P4977" i="60"/>
  <c r="M4978" i="60"/>
  <c r="I4979" i="60" s="1"/>
  <c r="K4978" i="60"/>
  <c r="J4978" i="60"/>
  <c r="L4978" i="60" l="1"/>
  <c r="P4978" i="60"/>
  <c r="M4979" i="60"/>
  <c r="I4980" i="60" s="1"/>
  <c r="K4979" i="60"/>
  <c r="J4979" i="60"/>
  <c r="L4979" i="60" l="1"/>
  <c r="P4979" i="60"/>
  <c r="K4980" i="60"/>
  <c r="J4980" i="60"/>
  <c r="M4980" i="60"/>
  <c r="I4981" i="60" s="1"/>
  <c r="P4980" i="60" l="1"/>
  <c r="L4980" i="60"/>
  <c r="M4981" i="60"/>
  <c r="I4982" i="60" s="1"/>
  <c r="K4981" i="60"/>
  <c r="J4981" i="60"/>
  <c r="P4981" i="60" l="1"/>
  <c r="L4981" i="60"/>
  <c r="M4982" i="60"/>
  <c r="I4983" i="60" s="1"/>
  <c r="K4982" i="60"/>
  <c r="J4982" i="60"/>
  <c r="P4982" i="60" l="1"/>
  <c r="L4982" i="60"/>
  <c r="M4983" i="60"/>
  <c r="I4984" i="60" s="1"/>
  <c r="K4983" i="60"/>
  <c r="J4983" i="60"/>
  <c r="M4984" i="60" l="1"/>
  <c r="I4985" i="60" s="1"/>
  <c r="K4984" i="60"/>
  <c r="J4984" i="60"/>
  <c r="P4983" i="60"/>
  <c r="L4983" i="60"/>
  <c r="P4984" i="60" l="1"/>
  <c r="L4984" i="60"/>
  <c r="M4985" i="60"/>
  <c r="I4986" i="60" s="1"/>
  <c r="K4985" i="60"/>
  <c r="J4985" i="60"/>
  <c r="J4986" i="60" l="1"/>
  <c r="M4986" i="60"/>
  <c r="I4987" i="60" s="1"/>
  <c r="K4986" i="60"/>
  <c r="L4985" i="60"/>
  <c r="P4985" i="60"/>
  <c r="K4987" i="60" l="1"/>
  <c r="J4987" i="60"/>
  <c r="M4987" i="60"/>
  <c r="I4988" i="60" s="1"/>
  <c r="L4986" i="60"/>
  <c r="P4986" i="60"/>
  <c r="K4988" i="60" l="1"/>
  <c r="M4988" i="60"/>
  <c r="I4989" i="60" s="1"/>
  <c r="J4988" i="60"/>
  <c r="L4987" i="60"/>
  <c r="P4987" i="60"/>
  <c r="L4988" i="60" l="1"/>
  <c r="M4989" i="60"/>
  <c r="I4990" i="60" s="1"/>
  <c r="K4989" i="60"/>
  <c r="J4989" i="60"/>
  <c r="M4990" i="60" l="1"/>
  <c r="I4991" i="60" s="1"/>
  <c r="K4990" i="60"/>
  <c r="J4990" i="60"/>
  <c r="L4989" i="60"/>
  <c r="P4989" i="60"/>
  <c r="P4988" i="60"/>
  <c r="P4990" i="60" l="1"/>
  <c r="L4990" i="60"/>
  <c r="M4991" i="60"/>
  <c r="I4992" i="60" s="1"/>
  <c r="K4991" i="60"/>
  <c r="J4991" i="60"/>
  <c r="M4992" i="60" l="1"/>
  <c r="I4993" i="60" s="1"/>
  <c r="K4992" i="60"/>
  <c r="J4992" i="60"/>
  <c r="P4991" i="60"/>
  <c r="L4991" i="60"/>
  <c r="L4992" i="60" l="1"/>
  <c r="P4992" i="60"/>
  <c r="M4993" i="60"/>
  <c r="I4994" i="60" s="1"/>
  <c r="K4993" i="60"/>
  <c r="J4993" i="60"/>
  <c r="P4993" i="60" l="1"/>
  <c r="L4993" i="60"/>
  <c r="K4994" i="60"/>
  <c r="J4994" i="60"/>
  <c r="M4994" i="60"/>
  <c r="I4995" i="60" s="1"/>
  <c r="L4994" i="60" l="1"/>
  <c r="P4994" i="60"/>
  <c r="J4995" i="60"/>
  <c r="K4995" i="60"/>
  <c r="M4995" i="60"/>
  <c r="I4996" i="60" s="1"/>
  <c r="K4996" i="60" l="1"/>
  <c r="J4996" i="60"/>
  <c r="M4996" i="60"/>
  <c r="I4997" i="60" s="1"/>
  <c r="P4995" i="60"/>
  <c r="L4995" i="60"/>
  <c r="M4997" i="60" l="1"/>
  <c r="I4998" i="60" s="1"/>
  <c r="J4997" i="60"/>
  <c r="K4997" i="60"/>
  <c r="P4996" i="60"/>
  <c r="L4996" i="60"/>
  <c r="P4997" i="60" l="1"/>
  <c r="L4997" i="60"/>
  <c r="K4998" i="60"/>
  <c r="J4998" i="60"/>
  <c r="M4998" i="60"/>
  <c r="I4999" i="60" s="1"/>
  <c r="L4998" i="60" l="1"/>
  <c r="P4998" i="60"/>
  <c r="M4999" i="60"/>
  <c r="I5000" i="60" s="1"/>
  <c r="K4999" i="60"/>
  <c r="J4999" i="60"/>
  <c r="L4999" i="60" l="1"/>
  <c r="P4999" i="60"/>
  <c r="M5000" i="60"/>
  <c r="I5001" i="60" s="1"/>
  <c r="K5000" i="60"/>
  <c r="J5000" i="60"/>
  <c r="L5000" i="60" l="1"/>
  <c r="P5000" i="60"/>
  <c r="K5001" i="60"/>
  <c r="J5001" i="60"/>
  <c r="M5001" i="60"/>
  <c r="I5002" i="60" s="1"/>
  <c r="L5001" i="60" l="1"/>
  <c r="M5002" i="60"/>
  <c r="I5003" i="60" s="1"/>
  <c r="K5002" i="60"/>
  <c r="J5002" i="60"/>
  <c r="J5003" i="60" l="1"/>
  <c r="K5003" i="60"/>
  <c r="M5003" i="60"/>
  <c r="I5004" i="60" s="1"/>
  <c r="P5002" i="60"/>
  <c r="L5002" i="60"/>
  <c r="P5001" i="60"/>
  <c r="M5004" i="60" l="1"/>
  <c r="I5005" i="60" s="1"/>
  <c r="K5004" i="60"/>
  <c r="J5004" i="60"/>
  <c r="L5003" i="60"/>
  <c r="P5003" i="60"/>
  <c r="P5004" i="60" l="1"/>
  <c r="L5004" i="60"/>
  <c r="J5005" i="60"/>
  <c r="M5005" i="60"/>
  <c r="I5006" i="60" s="1"/>
  <c r="K5005" i="60"/>
  <c r="M5006" i="60" l="1"/>
  <c r="I5007" i="60" s="1"/>
  <c r="K5006" i="60"/>
  <c r="J5006" i="60"/>
  <c r="P5005" i="60"/>
  <c r="L5005" i="60"/>
  <c r="L5006" i="60" l="1"/>
  <c r="P5006" i="60"/>
  <c r="K5007" i="60"/>
  <c r="J5007" i="60"/>
  <c r="M5007" i="60"/>
  <c r="I5008" i="60" s="1"/>
  <c r="K5008" i="60" l="1"/>
  <c r="J5008" i="60"/>
  <c r="M5008" i="60"/>
  <c r="I5009" i="60" s="1"/>
  <c r="P5007" i="60"/>
  <c r="L5007" i="60"/>
  <c r="K5009" i="60" l="1"/>
  <c r="J5009" i="60"/>
  <c r="M5009" i="60"/>
  <c r="I5010" i="60" s="1"/>
  <c r="P5008" i="60"/>
  <c r="L5008" i="60"/>
  <c r="M5010" i="60" l="1"/>
  <c r="I5011" i="60" s="1"/>
  <c r="K5010" i="60"/>
  <c r="J5010" i="60"/>
  <c r="L5009" i="60"/>
  <c r="P5009" i="60"/>
  <c r="P5010" i="60" l="1"/>
  <c r="L5010" i="60"/>
  <c r="M5011" i="60"/>
  <c r="I5012" i="60" s="1"/>
  <c r="K5011" i="60"/>
  <c r="J5011" i="60"/>
  <c r="P5011" i="60" l="1"/>
  <c r="L5011" i="60"/>
  <c r="J5012" i="60"/>
  <c r="M5012" i="60"/>
  <c r="I5013" i="60" s="1"/>
  <c r="K5012" i="60"/>
  <c r="P5012" i="60" l="1"/>
  <c r="L5012" i="60"/>
  <c r="M5013" i="60"/>
  <c r="I5014" i="60" s="1"/>
  <c r="K5013" i="60"/>
  <c r="J5013" i="60"/>
  <c r="K5014" i="60" l="1"/>
  <c r="J5014" i="60"/>
  <c r="M5014" i="60"/>
  <c r="I5015" i="60" s="1"/>
  <c r="L5013" i="60"/>
  <c r="P5013" i="60"/>
  <c r="K5015" i="60" l="1"/>
  <c r="J5015" i="60"/>
  <c r="M5015" i="60"/>
  <c r="I5016" i="60" s="1"/>
  <c r="L5014" i="60"/>
  <c r="P5014" i="60"/>
  <c r="J5016" i="60" l="1"/>
  <c r="M5016" i="60"/>
  <c r="I5017" i="60" s="1"/>
  <c r="K5016" i="60"/>
  <c r="P5015" i="60"/>
  <c r="L5015" i="60"/>
  <c r="K5017" i="60" l="1"/>
  <c r="J5017" i="60"/>
  <c r="M5017" i="60"/>
  <c r="I5018" i="60" s="1"/>
  <c r="P5016" i="60"/>
  <c r="L5016" i="60"/>
  <c r="M5018" i="60" l="1"/>
  <c r="I5019" i="60" s="1"/>
  <c r="K5018" i="60"/>
  <c r="J5018" i="60"/>
  <c r="L5017" i="60"/>
  <c r="P5017" i="60"/>
  <c r="P5018" i="60" l="1"/>
  <c r="L5018" i="60"/>
  <c r="M5019" i="60"/>
  <c r="I5020" i="60" s="1"/>
  <c r="J5019" i="60"/>
  <c r="K5019" i="60"/>
  <c r="P5019" i="60" l="1"/>
  <c r="L5019" i="60"/>
  <c r="M5020" i="60"/>
  <c r="I5021" i="60" s="1"/>
  <c r="K5020" i="60"/>
  <c r="J5020" i="60"/>
  <c r="L5020" i="60" l="1"/>
  <c r="P5020" i="60"/>
  <c r="M5021" i="60"/>
  <c r="I5022" i="60" s="1"/>
  <c r="K5021" i="60"/>
  <c r="J5021" i="60"/>
  <c r="P5021" i="60" l="1"/>
  <c r="L5021" i="60"/>
  <c r="K5022" i="60"/>
  <c r="J5022" i="60"/>
  <c r="M5022" i="60"/>
  <c r="I5023" i="60" s="1"/>
  <c r="K5023" i="60" l="1"/>
  <c r="J5023" i="60"/>
  <c r="M5023" i="60"/>
  <c r="I5024" i="60" s="1"/>
  <c r="P5022" i="60"/>
  <c r="L5022" i="60"/>
  <c r="L5023" i="60" l="1"/>
  <c r="J5024" i="60"/>
  <c r="M5024" i="60"/>
  <c r="I5025" i="60" s="1"/>
  <c r="K5024" i="60"/>
  <c r="M5025" i="60" l="1"/>
  <c r="I5026" i="60" s="1"/>
  <c r="J5025" i="60"/>
  <c r="K5025" i="60"/>
  <c r="L5024" i="60"/>
  <c r="P5024" i="60"/>
  <c r="P5023" i="60"/>
  <c r="P5025" i="60" l="1"/>
  <c r="L5025" i="60"/>
  <c r="K5026" i="60"/>
  <c r="M5026" i="60"/>
  <c r="I5027" i="60" s="1"/>
  <c r="J5026" i="60"/>
  <c r="L5026" i="60" l="1"/>
  <c r="P5026" i="60"/>
  <c r="M5027" i="60"/>
  <c r="I5028" i="60" s="1"/>
  <c r="K5027" i="60"/>
  <c r="J5027" i="60"/>
  <c r="L5027" i="60" l="1"/>
  <c r="P5027" i="60"/>
  <c r="M5028" i="60"/>
  <c r="I5029" i="60" s="1"/>
  <c r="K5028" i="60"/>
  <c r="J5028" i="60"/>
  <c r="L5028" i="60" l="1"/>
  <c r="P5028" i="60"/>
  <c r="K5029" i="60"/>
  <c r="J5029" i="60"/>
  <c r="M5029" i="60"/>
  <c r="I5030" i="60" s="1"/>
  <c r="M5030" i="60" l="1"/>
  <c r="I5031" i="60" s="1"/>
  <c r="K5030" i="60"/>
  <c r="J5030" i="60"/>
  <c r="P5029" i="60"/>
  <c r="L5029" i="60"/>
  <c r="M5031" i="60" l="1"/>
  <c r="I5032" i="60" s="1"/>
  <c r="K5031" i="60"/>
  <c r="J5031" i="60"/>
  <c r="L5030" i="60"/>
  <c r="M5032" i="60" l="1"/>
  <c r="I5033" i="60" s="1"/>
  <c r="K5032" i="60"/>
  <c r="J5032" i="60"/>
  <c r="P5030" i="60"/>
  <c r="P5031" i="60"/>
  <c r="L5031" i="60"/>
  <c r="K5033" i="60" l="1"/>
  <c r="M5033" i="60"/>
  <c r="I5034" i="60" s="1"/>
  <c r="J5033" i="60"/>
  <c r="L5032" i="60"/>
  <c r="P5032" i="60" l="1"/>
  <c r="P5033" i="60"/>
  <c r="L5033" i="60"/>
  <c r="M5034" i="60"/>
  <c r="I5035" i="60" s="1"/>
  <c r="K5034" i="60"/>
  <c r="J5034" i="60"/>
  <c r="J5035" i="60" l="1"/>
  <c r="M5035" i="60"/>
  <c r="I5036" i="60" s="1"/>
  <c r="K5035" i="60"/>
  <c r="L5034" i="60"/>
  <c r="P5034" i="60"/>
  <c r="K5036" i="60" l="1"/>
  <c r="J5036" i="60"/>
  <c r="M5036" i="60"/>
  <c r="I5037" i="60" s="1"/>
  <c r="P5035" i="60"/>
  <c r="L5035" i="60"/>
  <c r="K5037" i="60" l="1"/>
  <c r="J5037" i="60"/>
  <c r="M5037" i="60"/>
  <c r="I5038" i="60" s="1"/>
  <c r="L5036" i="60"/>
  <c r="P5036" i="60"/>
  <c r="M5038" i="60" l="1"/>
  <c r="I5039" i="60" s="1"/>
  <c r="K5038" i="60"/>
  <c r="J5038" i="60"/>
  <c r="L5037" i="60"/>
  <c r="P5037" i="60"/>
  <c r="L5038" i="60" l="1"/>
  <c r="P5038" i="60"/>
  <c r="M5039" i="60"/>
  <c r="I5040" i="60" s="1"/>
  <c r="J5039" i="60"/>
  <c r="K5039" i="60"/>
  <c r="P5039" i="60" l="1"/>
  <c r="L5039" i="60"/>
  <c r="M5040" i="60"/>
  <c r="I5041" i="60" s="1"/>
  <c r="J5040" i="60"/>
  <c r="K5040" i="60"/>
  <c r="P5040" i="60" l="1"/>
  <c r="L5040" i="60"/>
  <c r="M5041" i="60"/>
  <c r="I5042" i="60" s="1"/>
  <c r="K5041" i="60"/>
  <c r="J5041" i="60"/>
  <c r="L5041" i="60" l="1"/>
  <c r="P5041" i="60"/>
  <c r="M5042" i="60"/>
  <c r="I5043" i="60" s="1"/>
  <c r="J5042" i="60"/>
  <c r="K5042" i="60"/>
  <c r="P5042" i="60" l="1"/>
  <c r="L5042" i="60"/>
  <c r="K5043" i="60"/>
  <c r="J5043" i="60"/>
  <c r="M5043" i="60"/>
  <c r="I5044" i="60" s="1"/>
  <c r="L5043" i="60" l="1"/>
  <c r="M5044" i="60"/>
  <c r="I5045" i="60" s="1"/>
  <c r="J5044" i="60"/>
  <c r="K5044" i="60"/>
  <c r="P5044" i="60" l="1"/>
  <c r="L5044" i="60"/>
  <c r="K5045" i="60"/>
  <c r="J5045" i="60"/>
  <c r="M5045" i="60"/>
  <c r="I5046" i="60" s="1"/>
  <c r="P5043" i="60"/>
  <c r="L5045" i="60" l="1"/>
  <c r="P5045" i="60"/>
  <c r="M5046" i="60"/>
  <c r="I5047" i="60" s="1"/>
  <c r="J5046" i="60"/>
  <c r="K5046" i="60"/>
  <c r="P5046" i="60" l="1"/>
  <c r="L5046" i="60"/>
  <c r="K5047" i="60"/>
  <c r="J5047" i="60"/>
  <c r="M5047" i="60"/>
  <c r="I5048" i="60" s="1"/>
  <c r="M5048" i="60" l="1"/>
  <c r="I5049" i="60" s="1"/>
  <c r="K5048" i="60"/>
  <c r="J5048" i="60"/>
  <c r="L5047" i="60"/>
  <c r="P5047" i="60"/>
  <c r="L5048" i="60" l="1"/>
  <c r="P5048" i="60"/>
  <c r="M5049" i="60"/>
  <c r="I5050" i="60" s="1"/>
  <c r="K5049" i="60"/>
  <c r="J5049" i="60"/>
  <c r="L5049" i="60" l="1"/>
  <c r="P5049" i="60"/>
  <c r="K5050" i="60"/>
  <c r="J5050" i="60"/>
  <c r="M5050" i="60"/>
  <c r="I5051" i="60" s="1"/>
  <c r="M5051" i="60" l="1"/>
  <c r="I5052" i="60" s="1"/>
  <c r="K5051" i="60"/>
  <c r="J5051" i="60"/>
  <c r="L5050" i="60"/>
  <c r="P5050" i="60" l="1"/>
  <c r="P5051" i="60"/>
  <c r="L5051" i="60"/>
  <c r="M5052" i="60"/>
  <c r="I5053" i="60" s="1"/>
  <c r="K5052" i="60"/>
  <c r="J5052" i="60"/>
  <c r="P5052" i="60" l="1"/>
  <c r="L5052" i="60"/>
  <c r="M5053" i="60"/>
  <c r="I5054" i="60" s="1"/>
  <c r="K5053" i="60"/>
  <c r="J5053" i="60"/>
  <c r="P5053" i="60" l="1"/>
  <c r="L5053" i="60"/>
  <c r="J5054" i="60"/>
  <c r="M5054" i="60"/>
  <c r="I5055" i="60" s="1"/>
  <c r="K5054" i="60"/>
  <c r="M5055" i="60" l="1"/>
  <c r="I5056" i="60" s="1"/>
  <c r="K5055" i="60"/>
  <c r="J5055" i="60"/>
  <c r="P5054" i="60"/>
  <c r="L5054" i="60"/>
  <c r="L5055" i="60" l="1"/>
  <c r="P5055" i="60"/>
  <c r="K5056" i="60"/>
  <c r="J5056" i="60"/>
  <c r="M5056" i="60"/>
  <c r="I5057" i="60" s="1"/>
  <c r="K5057" i="60" l="1"/>
  <c r="J5057" i="60"/>
  <c r="M5057" i="60"/>
  <c r="I5058" i="60" s="1"/>
  <c r="L5056" i="60"/>
  <c r="P5056" i="60"/>
  <c r="L5057" i="60" l="1"/>
  <c r="K5058" i="60"/>
  <c r="J5058" i="60"/>
  <c r="M5058" i="60"/>
  <c r="I5059" i="60" s="1"/>
  <c r="K5059" i="60" l="1"/>
  <c r="J5059" i="60"/>
  <c r="M5059" i="60"/>
  <c r="I5060" i="60" s="1"/>
  <c r="L5058" i="60"/>
  <c r="P5058" i="60"/>
  <c r="P5057" i="60"/>
  <c r="M5060" i="60" l="1"/>
  <c r="I5061" i="60" s="1"/>
  <c r="K5060" i="60"/>
  <c r="J5060" i="60"/>
  <c r="P5059" i="60"/>
  <c r="L5059" i="60"/>
  <c r="P5060" i="60" l="1"/>
  <c r="L5060" i="60"/>
  <c r="J5061" i="60"/>
  <c r="K5061" i="60"/>
  <c r="M5061" i="60"/>
  <c r="I5062" i="60" s="1"/>
  <c r="M5062" i="60" l="1"/>
  <c r="I5063" i="60" s="1"/>
  <c r="K5062" i="60"/>
  <c r="J5062" i="60"/>
  <c r="L5061" i="60"/>
  <c r="P5061" i="60"/>
  <c r="L5062" i="60" l="1"/>
  <c r="P5062" i="60"/>
  <c r="M5063" i="60"/>
  <c r="I5064" i="60" s="1"/>
  <c r="K5063" i="60"/>
  <c r="J5063" i="60"/>
  <c r="P5063" i="60" l="1"/>
  <c r="L5063" i="60"/>
  <c r="K5064" i="60"/>
  <c r="J5064" i="60"/>
  <c r="M5064" i="60"/>
  <c r="I5065" i="60" s="1"/>
  <c r="J5065" i="60" l="1"/>
  <c r="M5065" i="60"/>
  <c r="I5066" i="60" s="1"/>
  <c r="K5065" i="60"/>
  <c r="L5064" i="60"/>
  <c r="P5064" i="60"/>
  <c r="M5066" i="60" l="1"/>
  <c r="I5067" i="60" s="1"/>
  <c r="J5066" i="60"/>
  <c r="K5066" i="60"/>
  <c r="P5065" i="60"/>
  <c r="L5065" i="60"/>
  <c r="L5066" i="60" l="1"/>
  <c r="P5066" i="60"/>
  <c r="M5067" i="60"/>
  <c r="I5068" i="60" s="1"/>
  <c r="K5067" i="60"/>
  <c r="J5067" i="60"/>
  <c r="P5067" i="60" l="1"/>
  <c r="L5067" i="60"/>
  <c r="M5068" i="60"/>
  <c r="I5069" i="60" s="1"/>
  <c r="K5068" i="60"/>
  <c r="J5068" i="60"/>
  <c r="P5068" i="60" l="1"/>
  <c r="L5068" i="60"/>
  <c r="M5069" i="60"/>
  <c r="I5070" i="60" s="1"/>
  <c r="K5069" i="60"/>
  <c r="J5069" i="60"/>
  <c r="L5069" i="60" l="1"/>
  <c r="P5069" i="60"/>
  <c r="K5070" i="60"/>
  <c r="J5070" i="60"/>
  <c r="M5070" i="60"/>
  <c r="I5071" i="60" s="1"/>
  <c r="K5071" i="60" l="1"/>
  <c r="J5071" i="60"/>
  <c r="M5071" i="60"/>
  <c r="I5072" i="60" s="1"/>
  <c r="P5070" i="60"/>
  <c r="L5070" i="60"/>
  <c r="M5072" i="60" l="1"/>
  <c r="I5073" i="60" s="1"/>
  <c r="K5072" i="60"/>
  <c r="J5072" i="60"/>
  <c r="P5071" i="60"/>
  <c r="L5071" i="60"/>
  <c r="L5072" i="60" l="1"/>
  <c r="J5073" i="60"/>
  <c r="K5073" i="60"/>
  <c r="M5073" i="60"/>
  <c r="I5074" i="60" s="1"/>
  <c r="L5073" i="60" l="1"/>
  <c r="P5073" i="60"/>
  <c r="M5074" i="60"/>
  <c r="I5075" i="60" s="1"/>
  <c r="K5074" i="60"/>
  <c r="J5074" i="60"/>
  <c r="P5072" i="60"/>
  <c r="P5074" i="60" l="1"/>
  <c r="L5074" i="60"/>
  <c r="K5075" i="60"/>
  <c r="J5075" i="60"/>
  <c r="M5075" i="60"/>
  <c r="I5076" i="60" s="1"/>
  <c r="M5076" i="60" l="1"/>
  <c r="I5077" i="60" s="1"/>
  <c r="K5076" i="60"/>
  <c r="J5076" i="60"/>
  <c r="P5075" i="60"/>
  <c r="L5075" i="60"/>
  <c r="L5076" i="60" l="1"/>
  <c r="P5076" i="60"/>
  <c r="J5077" i="60"/>
  <c r="M5077" i="60"/>
  <c r="I5078" i="60" s="1"/>
  <c r="K5077" i="60"/>
  <c r="K5078" i="60" l="1"/>
  <c r="J5078" i="60"/>
  <c r="M5078" i="60"/>
  <c r="I5079" i="60" s="1"/>
  <c r="L5077" i="60"/>
  <c r="P5077" i="60"/>
  <c r="M5079" i="60" l="1"/>
  <c r="I5080" i="60" s="1"/>
  <c r="K5079" i="60"/>
  <c r="J5079" i="60"/>
  <c r="P5078" i="60"/>
  <c r="L5078" i="60"/>
  <c r="L5079" i="60" l="1"/>
  <c r="P5079" i="60"/>
  <c r="M5080" i="60"/>
  <c r="I5081" i="60" s="1"/>
  <c r="K5080" i="60"/>
  <c r="J5080" i="60"/>
  <c r="P5080" i="60" l="1"/>
  <c r="L5080" i="60"/>
  <c r="M5081" i="60"/>
  <c r="I5082" i="60" s="1"/>
  <c r="J5081" i="60"/>
  <c r="K5081" i="60"/>
  <c r="M5082" i="60" l="1"/>
  <c r="I5083" i="60" s="1"/>
  <c r="K5082" i="60"/>
  <c r="J5082" i="60"/>
  <c r="P5081" i="60"/>
  <c r="L5081" i="60"/>
  <c r="P5082" i="60" l="1"/>
  <c r="L5082" i="60"/>
  <c r="M5083" i="60"/>
  <c r="I5084" i="60" s="1"/>
  <c r="K5083" i="60"/>
  <c r="J5083" i="60"/>
  <c r="L5083" i="60" l="1"/>
  <c r="P5083" i="60"/>
  <c r="J5084" i="60"/>
  <c r="M5084" i="60"/>
  <c r="I5085" i="60" s="1"/>
  <c r="K5084" i="60"/>
  <c r="K5085" i="60" l="1"/>
  <c r="J5085" i="60"/>
  <c r="M5085" i="60"/>
  <c r="I5086" i="60" s="1"/>
  <c r="P5084" i="60"/>
  <c r="L5084" i="60"/>
  <c r="L5085" i="60" l="1"/>
  <c r="K5086" i="60"/>
  <c r="J5086" i="60"/>
  <c r="M5086" i="60"/>
  <c r="I5087" i="60" s="1"/>
  <c r="M5087" i="60" l="1"/>
  <c r="I5088" i="60" s="1"/>
  <c r="K5087" i="60"/>
  <c r="J5087" i="60"/>
  <c r="L5086" i="60"/>
  <c r="P5085" i="60"/>
  <c r="P5086" i="60" l="1"/>
  <c r="L5087" i="60"/>
  <c r="P5087" i="60"/>
  <c r="M5088" i="60"/>
  <c r="I5089" i="60" s="1"/>
  <c r="K5088" i="60"/>
  <c r="J5088" i="60"/>
  <c r="P5088" i="60" l="1"/>
  <c r="L5088" i="60"/>
  <c r="M5089" i="60"/>
  <c r="I5090" i="60" s="1"/>
  <c r="J5089" i="60"/>
  <c r="K5089" i="60"/>
  <c r="M5090" i="60" l="1"/>
  <c r="I5091" i="60" s="1"/>
  <c r="K5090" i="60"/>
  <c r="J5090" i="60"/>
  <c r="P5089" i="60"/>
  <c r="L5089" i="60"/>
  <c r="L5090" i="60" l="1"/>
  <c r="P5090" i="60"/>
  <c r="M5091" i="60"/>
  <c r="I5092" i="60" s="1"/>
  <c r="K5091" i="60"/>
  <c r="J5091" i="60"/>
  <c r="P5091" i="60" l="1"/>
  <c r="L5091" i="60"/>
  <c r="K5092" i="60"/>
  <c r="J5092" i="60"/>
  <c r="M5092" i="60"/>
  <c r="I5093" i="60" s="1"/>
  <c r="M5093" i="60" l="1"/>
  <c r="I5094" i="60" s="1"/>
  <c r="K5093" i="60"/>
  <c r="J5093" i="60"/>
  <c r="L5092" i="60"/>
  <c r="P5092" i="60"/>
  <c r="P5093" i="60" l="1"/>
  <c r="L5093" i="60"/>
  <c r="K5094" i="60"/>
  <c r="J5094" i="60"/>
  <c r="M5094" i="60"/>
  <c r="I5095" i="60" s="1"/>
  <c r="P5094" i="60" l="1"/>
  <c r="L5094" i="60"/>
  <c r="M5095" i="60"/>
  <c r="I5096" i="60" s="1"/>
  <c r="J5095" i="60"/>
  <c r="K5095" i="60"/>
  <c r="P5095" i="60" l="1"/>
  <c r="L5095" i="60"/>
  <c r="K5096" i="60"/>
  <c r="J5096" i="60"/>
  <c r="M5096" i="60"/>
  <c r="I5097" i="60" s="1"/>
  <c r="L5096" i="60" l="1"/>
  <c r="P5096" i="60"/>
  <c r="M5097" i="60"/>
  <c r="I5098" i="60" s="1"/>
  <c r="K5097" i="60"/>
  <c r="J5097" i="60"/>
  <c r="L5097" i="60" l="1"/>
  <c r="P5097" i="60"/>
  <c r="M5098" i="60"/>
  <c r="I5099" i="60" s="1"/>
  <c r="K5098" i="60"/>
  <c r="J5098" i="60"/>
  <c r="L5098" i="60" l="1"/>
  <c r="P5098" i="60"/>
  <c r="K5099" i="60"/>
  <c r="J5099" i="60"/>
  <c r="M5099" i="60"/>
  <c r="I5100" i="60" s="1"/>
  <c r="M5100" i="60" l="1"/>
  <c r="I5101" i="60" s="1"/>
  <c r="K5100" i="60"/>
  <c r="J5100" i="60"/>
  <c r="P5099" i="60"/>
  <c r="L5099" i="60"/>
  <c r="P5100" i="60" l="1"/>
  <c r="L5100" i="60"/>
  <c r="M5101" i="60"/>
  <c r="I5102" i="60" s="1"/>
  <c r="K5101" i="60"/>
  <c r="J5101" i="60"/>
  <c r="L5101" i="60" l="1"/>
  <c r="P5101" i="60"/>
  <c r="M5102" i="60"/>
  <c r="I5103" i="60" s="1"/>
  <c r="K5102" i="60"/>
  <c r="J5102" i="60"/>
  <c r="P5102" i="60" l="1"/>
  <c r="L5102" i="60"/>
  <c r="J5103" i="60"/>
  <c r="K5103" i="60"/>
  <c r="M5103" i="60"/>
  <c r="I5104" i="60" s="1"/>
  <c r="M5104" i="60" l="1"/>
  <c r="I5105" i="60" s="1"/>
  <c r="K5104" i="60"/>
  <c r="J5104" i="60"/>
  <c r="P5103" i="60"/>
  <c r="L5103" i="60"/>
  <c r="L5104" i="60" l="1"/>
  <c r="P5104" i="60"/>
  <c r="K5105" i="60"/>
  <c r="J5105" i="60"/>
  <c r="M5105" i="60"/>
  <c r="I5106" i="60" s="1"/>
  <c r="K5106" i="60" l="1"/>
  <c r="J5106" i="60"/>
  <c r="M5106" i="60"/>
  <c r="I5107" i="60" s="1"/>
  <c r="L5105" i="60"/>
  <c r="K5107" i="60" l="1"/>
  <c r="J5107" i="60"/>
  <c r="M5107" i="60"/>
  <c r="I5108" i="60" s="1"/>
  <c r="L5106" i="60"/>
  <c r="P5105" i="60"/>
  <c r="P5106" i="60" l="1"/>
  <c r="J5108" i="60"/>
  <c r="M5108" i="60"/>
  <c r="I5109" i="60" s="1"/>
  <c r="K5108" i="60"/>
  <c r="L5107" i="60"/>
  <c r="P5107" i="60"/>
  <c r="M5109" i="60" l="1"/>
  <c r="I5110" i="60" s="1"/>
  <c r="K5109" i="60"/>
  <c r="J5109" i="60"/>
  <c r="P5108" i="60"/>
  <c r="L5108" i="60"/>
  <c r="P5109" i="60" l="1"/>
  <c r="L5109" i="60"/>
  <c r="M5110" i="60"/>
  <c r="I5111" i="60" s="1"/>
  <c r="K5110" i="60"/>
  <c r="J5110" i="60"/>
  <c r="P5110" i="60" l="1"/>
  <c r="L5110" i="60"/>
  <c r="M5111" i="60"/>
  <c r="I5112" i="60" s="1"/>
  <c r="K5111" i="60"/>
  <c r="J5111" i="60"/>
  <c r="L5111" i="60" l="1"/>
  <c r="P5111" i="60"/>
  <c r="J5112" i="60"/>
  <c r="M5112" i="60"/>
  <c r="I5113" i="60" s="1"/>
  <c r="K5112" i="60"/>
  <c r="K5113" i="60" l="1"/>
  <c r="J5113" i="60"/>
  <c r="M5113" i="60"/>
  <c r="I5114" i="60" s="1"/>
  <c r="P5112" i="60"/>
  <c r="L5112" i="60"/>
  <c r="J5114" i="60" l="1"/>
  <c r="M5114" i="60"/>
  <c r="I5115" i="60" s="1"/>
  <c r="K5114" i="60"/>
  <c r="P5113" i="60"/>
  <c r="L5113" i="60"/>
  <c r="M5115" i="60" l="1"/>
  <c r="I5116" i="60" s="1"/>
  <c r="K5115" i="60"/>
  <c r="J5115" i="60"/>
  <c r="P5114" i="60"/>
  <c r="L5114" i="60"/>
  <c r="L5115" i="60" l="1"/>
  <c r="P5115" i="60"/>
  <c r="M5116" i="60"/>
  <c r="I5117" i="60" s="1"/>
  <c r="K5116" i="60"/>
  <c r="J5116" i="60"/>
  <c r="P5116" i="60" l="1"/>
  <c r="L5116" i="60"/>
  <c r="M5117" i="60"/>
  <c r="I5118" i="60" s="1"/>
  <c r="J5117" i="60"/>
  <c r="K5117" i="60"/>
  <c r="P5117" i="60" l="1"/>
  <c r="L5117" i="60"/>
  <c r="M5118" i="60"/>
  <c r="I5119" i="60" s="1"/>
  <c r="K5118" i="60"/>
  <c r="J5118" i="60"/>
  <c r="L5118" i="60" l="1"/>
  <c r="P5118" i="60"/>
  <c r="M5119" i="60"/>
  <c r="I5120" i="60" s="1"/>
  <c r="J5119" i="60"/>
  <c r="K5119" i="60"/>
  <c r="P5119" i="60" l="1"/>
  <c r="L5119" i="60"/>
  <c r="K5120" i="60"/>
  <c r="J5120" i="60"/>
  <c r="M5120" i="60"/>
  <c r="I5121" i="60" s="1"/>
  <c r="P5120" i="60" l="1"/>
  <c r="L5120" i="60"/>
  <c r="J5121" i="60"/>
  <c r="M5121" i="60"/>
  <c r="I5122" i="60" s="1"/>
  <c r="K5121" i="60"/>
  <c r="K5122" i="60" l="1"/>
  <c r="J5122" i="60"/>
  <c r="M5122" i="60"/>
  <c r="I5123" i="60" s="1"/>
  <c r="P5121" i="60"/>
  <c r="L5121" i="60"/>
  <c r="M5123" i="60" l="1"/>
  <c r="I5124" i="60" s="1"/>
  <c r="K5123" i="60"/>
  <c r="J5123" i="60"/>
  <c r="P5122" i="60"/>
  <c r="L5122" i="60"/>
  <c r="P5123" i="60" l="1"/>
  <c r="L5123" i="60"/>
  <c r="M5124" i="60"/>
  <c r="I5125" i="60" s="1"/>
  <c r="K5124" i="60"/>
  <c r="J5124" i="60"/>
  <c r="P5124" i="60" l="1"/>
  <c r="L5124" i="60"/>
  <c r="M5125" i="60"/>
  <c r="I5126" i="60" s="1"/>
  <c r="K5125" i="60"/>
  <c r="J5125" i="60"/>
  <c r="M5126" i="60" l="1"/>
  <c r="I5127" i="60" s="1"/>
  <c r="K5126" i="60"/>
  <c r="J5126" i="60"/>
  <c r="L5125" i="60"/>
  <c r="P5125" i="60"/>
  <c r="L5126" i="60" l="1"/>
  <c r="P5126" i="60"/>
  <c r="K5127" i="60"/>
  <c r="J5127" i="60"/>
  <c r="M5127" i="60"/>
  <c r="I5128" i="60" s="1"/>
  <c r="L5127" i="60" l="1"/>
  <c r="J5128" i="60"/>
  <c r="K5128" i="60"/>
  <c r="M5128" i="60"/>
  <c r="I5129" i="60" s="1"/>
  <c r="M5129" i="60" l="1"/>
  <c r="I5130" i="60" s="1"/>
  <c r="K5129" i="60"/>
  <c r="J5129" i="60"/>
  <c r="L5128" i="60"/>
  <c r="P5128" i="60"/>
  <c r="P5127" i="60"/>
  <c r="P5129" i="60" l="1"/>
  <c r="L5129" i="60"/>
  <c r="M5130" i="60"/>
  <c r="I5131" i="60" s="1"/>
  <c r="K5130" i="60"/>
  <c r="J5130" i="60"/>
  <c r="P5130" i="60" l="1"/>
  <c r="L5130" i="60"/>
  <c r="M5131" i="60"/>
  <c r="I5132" i="60" s="1"/>
  <c r="K5131" i="60"/>
  <c r="J5131" i="60"/>
  <c r="M5132" i="60" l="1"/>
  <c r="I5133" i="60" s="1"/>
  <c r="K5132" i="60"/>
  <c r="J5132" i="60"/>
  <c r="P5131" i="60"/>
  <c r="L5131" i="60"/>
  <c r="L5132" i="60" l="1"/>
  <c r="P5132" i="60"/>
  <c r="J5133" i="60"/>
  <c r="M5133" i="60"/>
  <c r="I5134" i="60" s="1"/>
  <c r="K5133" i="60"/>
  <c r="K5134" i="60" l="1"/>
  <c r="J5134" i="60"/>
  <c r="M5134" i="60"/>
  <c r="I5135" i="60" s="1"/>
  <c r="L5133" i="60"/>
  <c r="P5133" i="60"/>
  <c r="J5135" i="60" l="1"/>
  <c r="M5135" i="60"/>
  <c r="I5136" i="60" s="1"/>
  <c r="K5135" i="60"/>
  <c r="L5134" i="60"/>
  <c r="M5136" i="60" l="1"/>
  <c r="I5137" i="60" s="1"/>
  <c r="J5136" i="60"/>
  <c r="K5136" i="60"/>
  <c r="P5134" i="60"/>
  <c r="L5135" i="60"/>
  <c r="P5135" i="60"/>
  <c r="P5136" i="60" l="1"/>
  <c r="L5136" i="60"/>
  <c r="M5137" i="60"/>
  <c r="I5138" i="60" s="1"/>
  <c r="J5137" i="60"/>
  <c r="K5137" i="60"/>
  <c r="J5138" i="60" l="1"/>
  <c r="K5138" i="60"/>
  <c r="M5138" i="60"/>
  <c r="I5139" i="60" s="1"/>
  <c r="P5137" i="60"/>
  <c r="L5137" i="60"/>
  <c r="M5139" i="60" l="1"/>
  <c r="I5140" i="60" s="1"/>
  <c r="K5139" i="60"/>
  <c r="J5139" i="60"/>
  <c r="P5138" i="60"/>
  <c r="L5138" i="60"/>
  <c r="L5139" i="60" l="1"/>
  <c r="P5139" i="60"/>
  <c r="M5140" i="60"/>
  <c r="I5141" i="60" s="1"/>
  <c r="K5140" i="60"/>
  <c r="J5140" i="60"/>
  <c r="L5140" i="60" l="1"/>
  <c r="P5140" i="60"/>
  <c r="K5141" i="60"/>
  <c r="J5141" i="60"/>
  <c r="M5141" i="60"/>
  <c r="I5142" i="60" s="1"/>
  <c r="J5142" i="60" l="1"/>
  <c r="M5142" i="60"/>
  <c r="I5143" i="60" s="1"/>
  <c r="K5142" i="60"/>
  <c r="L5141" i="60"/>
  <c r="P5141" i="60"/>
  <c r="J5143" i="60" l="1"/>
  <c r="M5143" i="60"/>
  <c r="I5144" i="60" s="1"/>
  <c r="K5143" i="60"/>
  <c r="P5142" i="60"/>
  <c r="L5142" i="60"/>
  <c r="M5144" i="60" l="1"/>
  <c r="I5145" i="60" s="1"/>
  <c r="J5144" i="60"/>
  <c r="K5144" i="60"/>
  <c r="P5143" i="60"/>
  <c r="L5143" i="60"/>
  <c r="P5144" i="60" l="1"/>
  <c r="L5144" i="60"/>
  <c r="K5145" i="60"/>
  <c r="J5145" i="60"/>
  <c r="M5145" i="60"/>
  <c r="I5146" i="60" s="1"/>
  <c r="M5146" i="60" l="1"/>
  <c r="I5147" i="60" s="1"/>
  <c r="K5146" i="60"/>
  <c r="J5146" i="60"/>
  <c r="P5145" i="60"/>
  <c r="L5145" i="60"/>
  <c r="L5146" i="60" l="1"/>
  <c r="P5146" i="60"/>
  <c r="M5147" i="60"/>
  <c r="I5148" i="60" s="1"/>
  <c r="K5147" i="60"/>
  <c r="J5147" i="60"/>
  <c r="L5147" i="60" l="1"/>
  <c r="P5147" i="60"/>
  <c r="K5148" i="60"/>
  <c r="J5148" i="60"/>
  <c r="M5148" i="60"/>
  <c r="I5149" i="60" s="1"/>
  <c r="J5149" i="60" l="1"/>
  <c r="K5149" i="60"/>
  <c r="M5149" i="60"/>
  <c r="I5150" i="60" s="1"/>
  <c r="P5148" i="60"/>
  <c r="L5148" i="60"/>
  <c r="K5150" i="60" l="1"/>
  <c r="J5150" i="60"/>
  <c r="M5150" i="60"/>
  <c r="I5151" i="60" s="1"/>
  <c r="L5149" i="60"/>
  <c r="P5149" i="60"/>
  <c r="M5151" i="60" l="1"/>
  <c r="I5152" i="60" s="1"/>
  <c r="K5151" i="60"/>
  <c r="J5151" i="60"/>
  <c r="L5150" i="60"/>
  <c r="P5150" i="60" l="1"/>
  <c r="P5151" i="60"/>
  <c r="L5151" i="60"/>
  <c r="M5152" i="60"/>
  <c r="I5153" i="60" s="1"/>
  <c r="J5152" i="60"/>
  <c r="K5152" i="60"/>
  <c r="P5152" i="60" l="1"/>
  <c r="L5152" i="60"/>
  <c r="M5153" i="60"/>
  <c r="I5154" i="60" s="1"/>
  <c r="K5153" i="60"/>
  <c r="J5153" i="60"/>
  <c r="L5153" i="60" l="1"/>
  <c r="P5153" i="60"/>
  <c r="K5154" i="60"/>
  <c r="J5154" i="60"/>
  <c r="M5154" i="60"/>
  <c r="I5155" i="60" s="1"/>
  <c r="K5155" i="60" l="1"/>
  <c r="J5155" i="60"/>
  <c r="M5155" i="60"/>
  <c r="I5156" i="60" s="1"/>
  <c r="L5154" i="60"/>
  <c r="P5154" i="60"/>
  <c r="J5156" i="60" l="1"/>
  <c r="M5156" i="60"/>
  <c r="I5157" i="60" s="1"/>
  <c r="K5156" i="60"/>
  <c r="L5155" i="60"/>
  <c r="M5157" i="60" l="1"/>
  <c r="I5158" i="60" s="1"/>
  <c r="K5157" i="60"/>
  <c r="J5157" i="60"/>
  <c r="P5155" i="60"/>
  <c r="L5156" i="60"/>
  <c r="P5156" i="60"/>
  <c r="P5157" i="60" l="1"/>
  <c r="L5157" i="60"/>
  <c r="M5158" i="60"/>
  <c r="I5159" i="60" s="1"/>
  <c r="K5158" i="60"/>
  <c r="J5158" i="60"/>
  <c r="J5159" i="60" l="1"/>
  <c r="K5159" i="60"/>
  <c r="M5159" i="60"/>
  <c r="I5160" i="60" s="1"/>
  <c r="P5158" i="60"/>
  <c r="L5158" i="60"/>
  <c r="M5160" i="60" l="1"/>
  <c r="I5161" i="60" s="1"/>
  <c r="K5160" i="60"/>
  <c r="J5160" i="60"/>
  <c r="P5159" i="60"/>
  <c r="L5159" i="60"/>
  <c r="L5160" i="60" l="1"/>
  <c r="P5160" i="60"/>
  <c r="K5161" i="60"/>
  <c r="J5161" i="60"/>
  <c r="M5161" i="60"/>
  <c r="I5162" i="60" s="1"/>
  <c r="K5162" i="60" l="1"/>
  <c r="J5162" i="60"/>
  <c r="M5162" i="60"/>
  <c r="I5163" i="60" s="1"/>
  <c r="L5161" i="60"/>
  <c r="P5161" i="60"/>
  <c r="J5163" i="60" l="1"/>
  <c r="K5163" i="60"/>
  <c r="M5163" i="60"/>
  <c r="I5164" i="60" s="1"/>
  <c r="L5162" i="60"/>
  <c r="M5164" i="60" l="1"/>
  <c r="I5165" i="60" s="1"/>
  <c r="K5164" i="60"/>
  <c r="J5164" i="60"/>
  <c r="P5162" i="60"/>
  <c r="P5163" i="60"/>
  <c r="L5163" i="60"/>
  <c r="P5164" i="60" l="1"/>
  <c r="L5164" i="60"/>
  <c r="M5165" i="60"/>
  <c r="I5166" i="60" s="1"/>
  <c r="K5165" i="60"/>
  <c r="J5165" i="60"/>
  <c r="P5165" i="60" l="1"/>
  <c r="L5165" i="60"/>
  <c r="K5166" i="60"/>
  <c r="M5166" i="60"/>
  <c r="I5167" i="60" s="1"/>
  <c r="J5166" i="60"/>
  <c r="M5167" i="60" l="1"/>
  <c r="I5168" i="60" s="1"/>
  <c r="K5167" i="60"/>
  <c r="J5167" i="60"/>
  <c r="P5166" i="60"/>
  <c r="L5166" i="60"/>
  <c r="L5167" i="60" l="1"/>
  <c r="P5167" i="60"/>
  <c r="J5168" i="60"/>
  <c r="M5168" i="60"/>
  <c r="I5169" i="60" s="1"/>
  <c r="K5168" i="60"/>
  <c r="K5169" i="60" l="1"/>
  <c r="J5169" i="60"/>
  <c r="M5169" i="60"/>
  <c r="I5170" i="60" s="1"/>
  <c r="L5168" i="60"/>
  <c r="P5168" i="60"/>
  <c r="J5170" i="60" l="1"/>
  <c r="M5170" i="60"/>
  <c r="I5171" i="60" s="1"/>
  <c r="K5170" i="60"/>
  <c r="L5169" i="60"/>
  <c r="K5171" i="60" l="1"/>
  <c r="M5171" i="60"/>
  <c r="I5172" i="60" s="1"/>
  <c r="J5171" i="60"/>
  <c r="P5169" i="60"/>
  <c r="P5170" i="60"/>
  <c r="L5170" i="60"/>
  <c r="L5171" i="60" l="1"/>
  <c r="P5171" i="60"/>
  <c r="M5172" i="60"/>
  <c r="I5173" i="60" s="1"/>
  <c r="K5172" i="60"/>
  <c r="J5172" i="60"/>
  <c r="P5172" i="60" l="1"/>
  <c r="L5172" i="60"/>
  <c r="M5173" i="60"/>
  <c r="I5174" i="60" s="1"/>
  <c r="K5173" i="60"/>
  <c r="J5173" i="60"/>
  <c r="P5173" i="60" l="1"/>
  <c r="L5173" i="60"/>
  <c r="M5174" i="60"/>
  <c r="I5175" i="60" s="1"/>
  <c r="K5174" i="60"/>
  <c r="J5174" i="60"/>
  <c r="L5174" i="60" l="1"/>
  <c r="P5174" i="60"/>
  <c r="J5175" i="60"/>
  <c r="M5175" i="60"/>
  <c r="I5176" i="60" s="1"/>
  <c r="K5175" i="60"/>
  <c r="K5176" i="60" l="1"/>
  <c r="J5176" i="60"/>
  <c r="M5176" i="60"/>
  <c r="I5177" i="60" s="1"/>
  <c r="L5175" i="60"/>
  <c r="P5175" i="60"/>
  <c r="J5177" i="60" l="1"/>
  <c r="K5177" i="60"/>
  <c r="M5177" i="60"/>
  <c r="I5178" i="60" s="1"/>
  <c r="L5176" i="60"/>
  <c r="P5176" i="60"/>
  <c r="M5178" i="60" l="1"/>
  <c r="I5179" i="60" s="1"/>
  <c r="K5178" i="60"/>
  <c r="J5178" i="60"/>
  <c r="P5177" i="60"/>
  <c r="L5177" i="60"/>
  <c r="L5178" i="60" l="1"/>
  <c r="P5178" i="60"/>
  <c r="M5179" i="60"/>
  <c r="I5180" i="60" s="1"/>
  <c r="K5179" i="60"/>
  <c r="J5179" i="60"/>
  <c r="P5179" i="60" l="1"/>
  <c r="L5179" i="60"/>
  <c r="M5180" i="60"/>
  <c r="I5181" i="60" s="1"/>
  <c r="K5180" i="60"/>
  <c r="J5180" i="60"/>
  <c r="P5180" i="60" l="1"/>
  <c r="L5180" i="60"/>
  <c r="M5181" i="60"/>
  <c r="I5182" i="60" s="1"/>
  <c r="K5181" i="60"/>
  <c r="J5181" i="60"/>
  <c r="J5182" i="60" l="1"/>
  <c r="M5182" i="60"/>
  <c r="I5183" i="60" s="1"/>
  <c r="K5182" i="60"/>
  <c r="L5181" i="60"/>
  <c r="P5181" i="60"/>
  <c r="K5183" i="60" l="1"/>
  <c r="J5183" i="60"/>
  <c r="M5183" i="60"/>
  <c r="I5184" i="60" s="1"/>
  <c r="L5182" i="60"/>
  <c r="P5182" i="60"/>
  <c r="J5184" i="60" l="1"/>
  <c r="M5184" i="60"/>
  <c r="I5185" i="60" s="1"/>
  <c r="K5184" i="60"/>
  <c r="L5183" i="60"/>
  <c r="K5185" i="60" l="1"/>
  <c r="J5185" i="60"/>
  <c r="M5185" i="60"/>
  <c r="I5186" i="60" s="1"/>
  <c r="P5183" i="60"/>
  <c r="L5184" i="60"/>
  <c r="P5184" i="60"/>
  <c r="M5186" i="60" l="1"/>
  <c r="I5187" i="60" s="1"/>
  <c r="K5186" i="60"/>
  <c r="J5186" i="60"/>
  <c r="L5185" i="60"/>
  <c r="P5185" i="60"/>
  <c r="P5186" i="60" l="1"/>
  <c r="L5186" i="60"/>
  <c r="J5187" i="60"/>
  <c r="M5187" i="60"/>
  <c r="I5188" i="60" s="1"/>
  <c r="K5187" i="60"/>
  <c r="P5187" i="60" l="1"/>
  <c r="L5187" i="60"/>
  <c r="M5188" i="60"/>
  <c r="I5189" i="60" s="1"/>
  <c r="K5188" i="60"/>
  <c r="J5188" i="60"/>
  <c r="M5189" i="60" l="1"/>
  <c r="I5190" i="60" s="1"/>
  <c r="K5189" i="60"/>
  <c r="J5189" i="60"/>
  <c r="L5188" i="60"/>
  <c r="P5188" i="60"/>
  <c r="L5189" i="60" l="1"/>
  <c r="P5189" i="60"/>
  <c r="K5190" i="60"/>
  <c r="J5190" i="60"/>
  <c r="M5190" i="60"/>
  <c r="I5191" i="60" s="1"/>
  <c r="L5190" i="60" l="1"/>
  <c r="J5191" i="60"/>
  <c r="M5191" i="60"/>
  <c r="I5192" i="60" s="1"/>
  <c r="K5191" i="60"/>
  <c r="J5192" i="60" l="1"/>
  <c r="K5192" i="60"/>
  <c r="M5192" i="60"/>
  <c r="I5193" i="60" s="1"/>
  <c r="P5191" i="60"/>
  <c r="L5191" i="60"/>
  <c r="P5190" i="60"/>
  <c r="M5193" i="60" l="1"/>
  <c r="I5194" i="60" s="1"/>
  <c r="J5193" i="60"/>
  <c r="K5193" i="60"/>
  <c r="L5192" i="60"/>
  <c r="P5192" i="60"/>
  <c r="P5193" i="60" l="1"/>
  <c r="L5193" i="60"/>
  <c r="K5194" i="60"/>
  <c r="J5194" i="60"/>
  <c r="M5194" i="60"/>
  <c r="I5195" i="60" s="1"/>
  <c r="L5194" i="60" l="1"/>
  <c r="M5195" i="60"/>
  <c r="I5196" i="60" s="1"/>
  <c r="K5195" i="60"/>
  <c r="J5195" i="60"/>
  <c r="L5195" i="60" l="1"/>
  <c r="P5195" i="60"/>
  <c r="M5196" i="60"/>
  <c r="I5197" i="60" s="1"/>
  <c r="J5196" i="60"/>
  <c r="K5196" i="60"/>
  <c r="P5194" i="60"/>
  <c r="L5196" i="60" l="1"/>
  <c r="P5196" i="60"/>
  <c r="K5197" i="60"/>
  <c r="J5197" i="60"/>
  <c r="M5197" i="60"/>
  <c r="I5198" i="60" s="1"/>
  <c r="J5198" i="60" l="1"/>
  <c r="M5198" i="60"/>
  <c r="I5199" i="60" s="1"/>
  <c r="K5198" i="60"/>
  <c r="L5197" i="60"/>
  <c r="P5197" i="60"/>
  <c r="K5199" i="60" l="1"/>
  <c r="J5199" i="60"/>
  <c r="M5199" i="60"/>
  <c r="I5200" i="60" s="1"/>
  <c r="P5198" i="60"/>
  <c r="L5198" i="60"/>
  <c r="M5200" i="60" l="1"/>
  <c r="I5201" i="60" s="1"/>
  <c r="J5200" i="60"/>
  <c r="K5200" i="60"/>
  <c r="L5199" i="60"/>
  <c r="P5199" i="60" l="1"/>
  <c r="P5200" i="60"/>
  <c r="L5200" i="60"/>
  <c r="M5201" i="60"/>
  <c r="I5202" i="60" s="1"/>
  <c r="K5201" i="60"/>
  <c r="J5201" i="60"/>
  <c r="P5201" i="60" l="1"/>
  <c r="L5201" i="60"/>
  <c r="M5202" i="60"/>
  <c r="I5203" i="60" s="1"/>
  <c r="K5202" i="60"/>
  <c r="J5202" i="60"/>
  <c r="K5203" i="60" l="1"/>
  <c r="J5203" i="60"/>
  <c r="M5203" i="60"/>
  <c r="I5204" i="60" s="1"/>
  <c r="L5202" i="60"/>
  <c r="P5202" i="60"/>
  <c r="L5203" i="60" l="1"/>
  <c r="K5204" i="60"/>
  <c r="J5204" i="60"/>
  <c r="M5204" i="60"/>
  <c r="I5205" i="60" s="1"/>
  <c r="J5205" i="60" l="1"/>
  <c r="M5205" i="60"/>
  <c r="I5206" i="60" s="1"/>
  <c r="K5205" i="60"/>
  <c r="L5204" i="60"/>
  <c r="P5204" i="60"/>
  <c r="P5203" i="60"/>
  <c r="L5205" i="60" l="1"/>
  <c r="P5205" i="60"/>
  <c r="M5206" i="60"/>
  <c r="I5207" i="60" s="1"/>
  <c r="J5206" i="60"/>
  <c r="K5206" i="60"/>
  <c r="P5206" i="60" l="1"/>
  <c r="L5206" i="60"/>
  <c r="M5207" i="60"/>
  <c r="I5208" i="60" s="1"/>
  <c r="J5207" i="60"/>
  <c r="K5207" i="60"/>
  <c r="P5207" i="60" l="1"/>
  <c r="L5207" i="60"/>
  <c r="M5208" i="60"/>
  <c r="I5209" i="60" s="1"/>
  <c r="K5208" i="60"/>
  <c r="J5208" i="60"/>
  <c r="M5209" i="60" l="1"/>
  <c r="I5210" i="60" s="1"/>
  <c r="K5209" i="60"/>
  <c r="J5209" i="60"/>
  <c r="P5208" i="60"/>
  <c r="L5208" i="60"/>
  <c r="L5209" i="60" l="1"/>
  <c r="P5209" i="60"/>
  <c r="K5210" i="60"/>
  <c r="M5210" i="60"/>
  <c r="I5211" i="60" s="1"/>
  <c r="J5210" i="60"/>
  <c r="L5210" i="60" l="1"/>
  <c r="P5210" i="60"/>
  <c r="K5211" i="60"/>
  <c r="J5211" i="60"/>
  <c r="M5211" i="60"/>
  <c r="I5212" i="60" s="1"/>
  <c r="L5211" i="60" l="1"/>
  <c r="J5212" i="60"/>
  <c r="M5212" i="60"/>
  <c r="I5213" i="60" s="1"/>
  <c r="K5212" i="60"/>
  <c r="M5213" i="60" l="1"/>
  <c r="I5214" i="60" s="1"/>
  <c r="K5213" i="60"/>
  <c r="J5213" i="60"/>
  <c r="P5212" i="60"/>
  <c r="L5212" i="60"/>
  <c r="P5211" i="60"/>
  <c r="P5213" i="60" l="1"/>
  <c r="L5213" i="60"/>
  <c r="M5214" i="60"/>
  <c r="I5215" i="60" s="1"/>
  <c r="J5214" i="60"/>
  <c r="K5214" i="60"/>
  <c r="P5214" i="60" l="1"/>
  <c r="L5214" i="60"/>
  <c r="K5215" i="60"/>
  <c r="M5215" i="60"/>
  <c r="I5216" i="60" s="1"/>
  <c r="J5215" i="60"/>
  <c r="P5215" i="60" l="1"/>
  <c r="L5215" i="60"/>
  <c r="M5216" i="60"/>
  <c r="I5217" i="60" s="1"/>
  <c r="K5216" i="60"/>
  <c r="J5216" i="60"/>
  <c r="K5217" i="60" l="1"/>
  <c r="J5217" i="60"/>
  <c r="M5217" i="60"/>
  <c r="I5218" i="60" s="1"/>
  <c r="L5216" i="60"/>
  <c r="P5216" i="60"/>
  <c r="L5217" i="60" l="1"/>
  <c r="K5218" i="60"/>
  <c r="J5218" i="60"/>
  <c r="M5218" i="60"/>
  <c r="I5219" i="60" s="1"/>
  <c r="L5218" i="60" l="1"/>
  <c r="P5217" i="60"/>
  <c r="J5219" i="60"/>
  <c r="M5219" i="60"/>
  <c r="I5220" i="60" s="1"/>
  <c r="K5219" i="60"/>
  <c r="L5219" i="60" l="1"/>
  <c r="P5219" i="60"/>
  <c r="K5220" i="60"/>
  <c r="J5220" i="60"/>
  <c r="M5220" i="60"/>
  <c r="I5221" i="60" s="1"/>
  <c r="P5218" i="60"/>
  <c r="L5220" i="60" l="1"/>
  <c r="M5221" i="60"/>
  <c r="I5222" i="60" s="1"/>
  <c r="K5221" i="60"/>
  <c r="J5221" i="60"/>
  <c r="M5222" i="60" l="1"/>
  <c r="I5223" i="60" s="1"/>
  <c r="K5222" i="60"/>
  <c r="J5222" i="60"/>
  <c r="P5221" i="60"/>
  <c r="L5221" i="60"/>
  <c r="P5220" i="60"/>
  <c r="P5222" i="60" l="1"/>
  <c r="L5222" i="60"/>
  <c r="M5223" i="60"/>
  <c r="I5224" i="60" s="1"/>
  <c r="K5223" i="60"/>
  <c r="J5223" i="60"/>
  <c r="K5224" i="60" l="1"/>
  <c r="J5224" i="60"/>
  <c r="M5224" i="60"/>
  <c r="I5225" i="60" s="1"/>
  <c r="L5223" i="60"/>
  <c r="P5223" i="60"/>
  <c r="K5225" i="60" l="1"/>
  <c r="J5225" i="60"/>
  <c r="M5225" i="60"/>
  <c r="I5226" i="60" s="1"/>
  <c r="L5224" i="60"/>
  <c r="P5224" i="60"/>
  <c r="J5226" i="60" l="1"/>
  <c r="K5226" i="60"/>
  <c r="M5226" i="60"/>
  <c r="I5227" i="60" s="1"/>
  <c r="L5225" i="60"/>
  <c r="P5225" i="60" l="1"/>
  <c r="M5227" i="60"/>
  <c r="I5228" i="60" s="1"/>
  <c r="J5227" i="60"/>
  <c r="K5227" i="60"/>
  <c r="L5226" i="60"/>
  <c r="P5226" i="60"/>
  <c r="P5227" i="60" l="1"/>
  <c r="L5227" i="60"/>
  <c r="M5228" i="60"/>
  <c r="I5229" i="60" s="1"/>
  <c r="K5228" i="60"/>
  <c r="J5228" i="60"/>
  <c r="M5229" i="60" l="1"/>
  <c r="I5230" i="60" s="1"/>
  <c r="K5229" i="60"/>
  <c r="J5229" i="60"/>
  <c r="P5228" i="60"/>
  <c r="L5228" i="60"/>
  <c r="P5229" i="60" l="1"/>
  <c r="L5229" i="60"/>
  <c r="M5230" i="60"/>
  <c r="I5231" i="60" s="1"/>
  <c r="K5230" i="60"/>
  <c r="J5230" i="60"/>
  <c r="J5231" i="60" l="1"/>
  <c r="K5231" i="60"/>
  <c r="M5231" i="60"/>
  <c r="I5232" i="60" s="1"/>
  <c r="L5230" i="60"/>
  <c r="P5230" i="60"/>
  <c r="K5232" i="60" l="1"/>
  <c r="J5232" i="60"/>
  <c r="M5232" i="60"/>
  <c r="I5233" i="60" s="1"/>
  <c r="L5231" i="60"/>
  <c r="P5231" i="60"/>
  <c r="J5233" i="60" l="1"/>
  <c r="M5233" i="60"/>
  <c r="I5234" i="60" s="1"/>
  <c r="K5233" i="60"/>
  <c r="P5232" i="60"/>
  <c r="L5232" i="60"/>
  <c r="K5234" i="60" l="1"/>
  <c r="M5234" i="60"/>
  <c r="I5235" i="60" s="1"/>
  <c r="J5234" i="60"/>
  <c r="L5233" i="60"/>
  <c r="P5233" i="60"/>
  <c r="P5234" i="60" l="1"/>
  <c r="L5234" i="60"/>
  <c r="M5235" i="60"/>
  <c r="I5236" i="60" s="1"/>
  <c r="K5235" i="60"/>
  <c r="J5235" i="60"/>
  <c r="P5235" i="60" l="1"/>
  <c r="L5235" i="60"/>
  <c r="J5236" i="60"/>
  <c r="M5236" i="60"/>
  <c r="I5237" i="60" s="1"/>
  <c r="K5236" i="60"/>
  <c r="M5237" i="60" l="1"/>
  <c r="I5238" i="60" s="1"/>
  <c r="K5237" i="60"/>
  <c r="J5237" i="60"/>
  <c r="P5236" i="60"/>
  <c r="L5236" i="60"/>
  <c r="L5237" i="60" l="1"/>
  <c r="P5237" i="60"/>
  <c r="M5238" i="60"/>
  <c r="I5239" i="60" s="1"/>
  <c r="K5238" i="60"/>
  <c r="J5238" i="60"/>
  <c r="L5238" i="60" l="1"/>
  <c r="P5238" i="60"/>
  <c r="K5239" i="60"/>
  <c r="J5239" i="60"/>
  <c r="M5239" i="60"/>
  <c r="I5240" i="60" s="1"/>
  <c r="P5239" i="60" l="1"/>
  <c r="L5239" i="60"/>
  <c r="J5240" i="60"/>
  <c r="M5240" i="60"/>
  <c r="I5241" i="60" s="1"/>
  <c r="K5240" i="60"/>
  <c r="J5241" i="60" l="1"/>
  <c r="K5241" i="60"/>
  <c r="M5241" i="60"/>
  <c r="I5242" i="60" s="1"/>
  <c r="P5240" i="60"/>
  <c r="L5240" i="60"/>
  <c r="M5242" i="60" l="1"/>
  <c r="I5243" i="60" s="1"/>
  <c r="J5242" i="60"/>
  <c r="K5242" i="60"/>
  <c r="P5241" i="60"/>
  <c r="L5241" i="60"/>
  <c r="P5242" i="60" l="1"/>
  <c r="L5242" i="60"/>
  <c r="K5243" i="60"/>
  <c r="J5243" i="60"/>
  <c r="M5243" i="60"/>
  <c r="I5244" i="60" s="1"/>
  <c r="M5244" i="60" l="1"/>
  <c r="I5245" i="60" s="1"/>
  <c r="K5244" i="60"/>
  <c r="J5244" i="60"/>
  <c r="P5243" i="60"/>
  <c r="L5243" i="60"/>
  <c r="L5244" i="60" l="1"/>
  <c r="P5244" i="60"/>
  <c r="M5245" i="60"/>
  <c r="I5246" i="60" s="1"/>
  <c r="J5245" i="60"/>
  <c r="K5245" i="60"/>
  <c r="L5245" i="60" l="1"/>
  <c r="P5245" i="60"/>
  <c r="K5246" i="60"/>
  <c r="J5246" i="60"/>
  <c r="M5246" i="60"/>
  <c r="I5247" i="60" s="1"/>
  <c r="J5247" i="60" l="1"/>
  <c r="M5247" i="60"/>
  <c r="I5248" i="60" s="1"/>
  <c r="K5247" i="60"/>
  <c r="P5246" i="60"/>
  <c r="L5246" i="60"/>
  <c r="K5248" i="60" l="1"/>
  <c r="J5248" i="60"/>
  <c r="M5248" i="60"/>
  <c r="I5249" i="60" s="1"/>
  <c r="L5247" i="60"/>
  <c r="P5247" i="60"/>
  <c r="M5249" i="60" l="1"/>
  <c r="I5250" i="60" s="1"/>
  <c r="K5249" i="60"/>
  <c r="J5249" i="60"/>
  <c r="L5248" i="60"/>
  <c r="P5249" i="60" l="1"/>
  <c r="L5249" i="60"/>
  <c r="P5248" i="60"/>
  <c r="M5250" i="60"/>
  <c r="I5251" i="60" s="1"/>
  <c r="K5250" i="60"/>
  <c r="J5250" i="60"/>
  <c r="M5251" i="60" l="1"/>
  <c r="I5252" i="60" s="1"/>
  <c r="K5251" i="60"/>
  <c r="J5251" i="60"/>
  <c r="P5250" i="60"/>
  <c r="L5250" i="60"/>
  <c r="L5251" i="60" l="1"/>
  <c r="P5251" i="60"/>
  <c r="M5252" i="60"/>
  <c r="I5253" i="60" s="1"/>
  <c r="K5252" i="60"/>
  <c r="J5252" i="60"/>
  <c r="L5252" i="60" l="1"/>
  <c r="P5252" i="60"/>
  <c r="K5253" i="60"/>
  <c r="J5253" i="60"/>
  <c r="M5253" i="60"/>
  <c r="I5254" i="60" s="1"/>
  <c r="J5254" i="60" l="1"/>
  <c r="M5254" i="60"/>
  <c r="I5255" i="60" s="1"/>
  <c r="K5254" i="60"/>
  <c r="L5253" i="60"/>
  <c r="P5253" i="60"/>
  <c r="M5255" i="60" l="1"/>
  <c r="I5256" i="60" s="1"/>
  <c r="J5255" i="60"/>
  <c r="K5255" i="60"/>
  <c r="L5254" i="60"/>
  <c r="P5254" i="60"/>
  <c r="P5255" i="60" l="1"/>
  <c r="L5255" i="60"/>
  <c r="M5256" i="60"/>
  <c r="I5257" i="60" s="1"/>
  <c r="K5256" i="60"/>
  <c r="J5256" i="60"/>
  <c r="K5257" i="60" l="1"/>
  <c r="J5257" i="60"/>
  <c r="M5257" i="60"/>
  <c r="I5258" i="60" s="1"/>
  <c r="P5256" i="60"/>
  <c r="L5256" i="60"/>
  <c r="M5258" i="60" l="1"/>
  <c r="I5259" i="60" s="1"/>
  <c r="K5258" i="60"/>
  <c r="J5258" i="60"/>
  <c r="L5257" i="60"/>
  <c r="P5257" i="60" l="1"/>
  <c r="L5258" i="60"/>
  <c r="P5258" i="60"/>
  <c r="K5259" i="60"/>
  <c r="M5259" i="60"/>
  <c r="I5260" i="60" s="1"/>
  <c r="J5259" i="60"/>
  <c r="L5259" i="60" l="1"/>
  <c r="P5259" i="60"/>
  <c r="K5260" i="60"/>
  <c r="J5260" i="60"/>
  <c r="M5260" i="60"/>
  <c r="I5261" i="60" s="1"/>
  <c r="J5261" i="60" l="1"/>
  <c r="M5261" i="60"/>
  <c r="I5262" i="60" s="1"/>
  <c r="K5261" i="60"/>
  <c r="P5260" i="60"/>
  <c r="L5260" i="60"/>
  <c r="M5262" i="60" l="1"/>
  <c r="I5263" i="60" s="1"/>
  <c r="K5262" i="60"/>
  <c r="J5262" i="60"/>
  <c r="P5261" i="60"/>
  <c r="L5261" i="60"/>
  <c r="P5262" i="60" l="1"/>
  <c r="L5262" i="60"/>
  <c r="M5263" i="60"/>
  <c r="I5264" i="60" s="1"/>
  <c r="K5263" i="60"/>
  <c r="J5263" i="60"/>
  <c r="P5263" i="60" l="1"/>
  <c r="L5263" i="60"/>
  <c r="K5264" i="60"/>
  <c r="J5264" i="60"/>
  <c r="M5264" i="60"/>
  <c r="I5265" i="60" s="1"/>
  <c r="M5265" i="60" l="1"/>
  <c r="I5266" i="60" s="1"/>
  <c r="K5265" i="60"/>
  <c r="J5265" i="60"/>
  <c r="P5264" i="60"/>
  <c r="L5264" i="60"/>
  <c r="L5265" i="60" l="1"/>
  <c r="P5265" i="60"/>
  <c r="K5266" i="60"/>
  <c r="J5266" i="60"/>
  <c r="M5266" i="60"/>
  <c r="I5267" i="60" s="1"/>
  <c r="K5267" i="60" l="1"/>
  <c r="J5267" i="60"/>
  <c r="M5267" i="60"/>
  <c r="I5268" i="60" s="1"/>
  <c r="L5266" i="60"/>
  <c r="P5266" i="60"/>
  <c r="J5268" i="60" l="1"/>
  <c r="M5268" i="60"/>
  <c r="I5269" i="60" s="1"/>
  <c r="K5268" i="60"/>
  <c r="P5267" i="60"/>
  <c r="L5267" i="60"/>
  <c r="K5269" i="60" l="1"/>
  <c r="J5269" i="60"/>
  <c r="M5269" i="60"/>
  <c r="I5270" i="60" s="1"/>
  <c r="P5268" i="60"/>
  <c r="L5268" i="60"/>
  <c r="M5270" i="60" l="1"/>
  <c r="I5271" i="60" s="1"/>
  <c r="K5270" i="60"/>
  <c r="J5270" i="60"/>
  <c r="L5269" i="60"/>
  <c r="P5269" i="60" l="1"/>
  <c r="P5270" i="60"/>
  <c r="L5270" i="60"/>
  <c r="M5271" i="60"/>
  <c r="I5272" i="60" s="1"/>
  <c r="J5271" i="60"/>
  <c r="K5271" i="60"/>
  <c r="P5271" i="60" l="1"/>
  <c r="L5271" i="60"/>
  <c r="M5272" i="60"/>
  <c r="I5273" i="60" s="1"/>
  <c r="K5272" i="60"/>
  <c r="J5272" i="60"/>
  <c r="L5272" i="60" l="1"/>
  <c r="P5272" i="60"/>
  <c r="M5273" i="60"/>
  <c r="I5274" i="60" s="1"/>
  <c r="K5273" i="60"/>
  <c r="J5273" i="60"/>
  <c r="L5273" i="60" l="1"/>
  <c r="P5273" i="60"/>
  <c r="K5274" i="60"/>
  <c r="J5274" i="60"/>
  <c r="M5274" i="60"/>
  <c r="I5275" i="60" s="1"/>
  <c r="J5275" i="60" l="1"/>
  <c r="K5275" i="60"/>
  <c r="M5275" i="60"/>
  <c r="I5276" i="60" s="1"/>
  <c r="L5274" i="60"/>
  <c r="P5274" i="60"/>
  <c r="M5276" i="60" l="1"/>
  <c r="I5277" i="60" s="1"/>
  <c r="K5276" i="60"/>
  <c r="J5276" i="60"/>
  <c r="L5275" i="60"/>
  <c r="P5275" i="60"/>
  <c r="P5276" i="60" l="1"/>
  <c r="L5276" i="60"/>
  <c r="M5277" i="60"/>
  <c r="I5278" i="60" s="1"/>
  <c r="K5277" i="60"/>
  <c r="J5277" i="60"/>
  <c r="P5277" i="60" l="1"/>
  <c r="L5277" i="60"/>
  <c r="J5278" i="60"/>
  <c r="K5278" i="60"/>
  <c r="M5278" i="60"/>
  <c r="I5279" i="60" s="1"/>
  <c r="L5278" i="60" l="1"/>
  <c r="M5279" i="60"/>
  <c r="I5280" i="60" s="1"/>
  <c r="K5279" i="60"/>
  <c r="J5279" i="60"/>
  <c r="L5279" i="60" l="1"/>
  <c r="P5279" i="60"/>
  <c r="J5280" i="60"/>
  <c r="M5280" i="60"/>
  <c r="I5281" i="60" s="1"/>
  <c r="K5280" i="60"/>
  <c r="P5278" i="60"/>
  <c r="K5281" i="60" l="1"/>
  <c r="J5281" i="60"/>
  <c r="M5281" i="60"/>
  <c r="I5282" i="60" s="1"/>
  <c r="L5280" i="60"/>
  <c r="P5280" i="60"/>
  <c r="J5282" i="60" l="1"/>
  <c r="M5282" i="60"/>
  <c r="I5283" i="60" s="1"/>
  <c r="K5282" i="60"/>
  <c r="L5281" i="60"/>
  <c r="P5281" i="60" l="1"/>
  <c r="M5283" i="60"/>
  <c r="I5284" i="60" s="1"/>
  <c r="K5283" i="60"/>
  <c r="J5283" i="60"/>
  <c r="L5282" i="60"/>
  <c r="P5282" i="60"/>
  <c r="L5283" i="60" l="1"/>
  <c r="P5283" i="60"/>
  <c r="M5284" i="60"/>
  <c r="I5285" i="60" s="1"/>
  <c r="K5284" i="60"/>
  <c r="J5284" i="60"/>
  <c r="P5284" i="60" l="1"/>
  <c r="L5284" i="60"/>
  <c r="J5285" i="60"/>
  <c r="K5285" i="60"/>
  <c r="M5285" i="60"/>
  <c r="I5286" i="60" s="1"/>
  <c r="M5286" i="60" l="1"/>
  <c r="I5287" i="60" s="1"/>
  <c r="K5286" i="60"/>
  <c r="J5286" i="60"/>
  <c r="P5285" i="60"/>
  <c r="L5285" i="60"/>
  <c r="L5286" i="60" l="1"/>
  <c r="P5286" i="60"/>
  <c r="M5287" i="60"/>
  <c r="I5288" i="60" s="1"/>
  <c r="K5287" i="60"/>
  <c r="J5287" i="60"/>
  <c r="L5287" i="60" l="1"/>
  <c r="P5287" i="60"/>
  <c r="K5288" i="60"/>
  <c r="J5288" i="60"/>
  <c r="M5288" i="60"/>
  <c r="I5289" i="60" s="1"/>
  <c r="J5289" i="60" l="1"/>
  <c r="M5289" i="60"/>
  <c r="I5290" i="60" s="1"/>
  <c r="K5289" i="60"/>
  <c r="L5288" i="60"/>
  <c r="P5288" i="60"/>
  <c r="J5290" i="60" l="1"/>
  <c r="K5290" i="60"/>
  <c r="M5290" i="60"/>
  <c r="I5291" i="60" s="1"/>
  <c r="P5289" i="60"/>
  <c r="L5289" i="60"/>
  <c r="M5291" i="60" l="1"/>
  <c r="I5292" i="60" s="1"/>
  <c r="J5291" i="60"/>
  <c r="K5291" i="60"/>
  <c r="L5290" i="60"/>
  <c r="P5290" i="60"/>
  <c r="P5291" i="60" l="1"/>
  <c r="L5291" i="60"/>
  <c r="K5292" i="60"/>
  <c r="J5292" i="60"/>
  <c r="M5292" i="60"/>
  <c r="I5293" i="60" s="1"/>
  <c r="M5293" i="60" l="1"/>
  <c r="I5294" i="60" s="1"/>
  <c r="K5293" i="60"/>
  <c r="J5293" i="60"/>
  <c r="P5292" i="60"/>
  <c r="L5292" i="60"/>
  <c r="L5293" i="60" l="1"/>
  <c r="P5293" i="60"/>
  <c r="M5294" i="60"/>
  <c r="I5295" i="60" s="1"/>
  <c r="K5294" i="60"/>
  <c r="J5294" i="60"/>
  <c r="L5294" i="60" l="1"/>
  <c r="P5294" i="60"/>
  <c r="K5295" i="60"/>
  <c r="J5295" i="60"/>
  <c r="M5295" i="60"/>
  <c r="I5296" i="60" s="1"/>
  <c r="J5296" i="60" l="1"/>
  <c r="K5296" i="60"/>
  <c r="M5296" i="60"/>
  <c r="I5297" i="60" s="1"/>
  <c r="L5295" i="60"/>
  <c r="P5295" i="60"/>
  <c r="K5297" i="60" l="1"/>
  <c r="J5297" i="60"/>
  <c r="M5297" i="60"/>
  <c r="I5298" i="60" s="1"/>
  <c r="L5296" i="60"/>
  <c r="P5296" i="60"/>
  <c r="M5298" i="60" l="1"/>
  <c r="I5299" i="60" s="1"/>
  <c r="K5298" i="60"/>
  <c r="J5298" i="60"/>
  <c r="L5297" i="60"/>
  <c r="P5297" i="60" l="1"/>
  <c r="P5298" i="60"/>
  <c r="L5298" i="60"/>
  <c r="M5299" i="60"/>
  <c r="I5300" i="60" s="1"/>
  <c r="K5299" i="60"/>
  <c r="J5299" i="60"/>
  <c r="P5299" i="60" l="1"/>
  <c r="L5299" i="60"/>
  <c r="M5300" i="60"/>
  <c r="I5301" i="60" s="1"/>
  <c r="K5300" i="60"/>
  <c r="J5300" i="60"/>
  <c r="L5300" i="60" l="1"/>
  <c r="P5300" i="60"/>
  <c r="M5301" i="60"/>
  <c r="I5302" i="60" s="1"/>
  <c r="K5301" i="60"/>
  <c r="J5301" i="60"/>
  <c r="L5301" i="60" l="1"/>
  <c r="P5301" i="60"/>
  <c r="K5302" i="60"/>
  <c r="J5302" i="60"/>
  <c r="M5302" i="60"/>
  <c r="I5303" i="60" s="1"/>
  <c r="J5303" i="60" l="1"/>
  <c r="M5303" i="60"/>
  <c r="I5304" i="60" s="1"/>
  <c r="K5303" i="60"/>
  <c r="L5302" i="60"/>
  <c r="M5304" i="60" l="1"/>
  <c r="I5305" i="60" s="1"/>
  <c r="K5304" i="60"/>
  <c r="J5304" i="60"/>
  <c r="P5302" i="60"/>
  <c r="L5303" i="60"/>
  <c r="P5303" i="60"/>
  <c r="P5304" i="60" l="1"/>
  <c r="L5304" i="60"/>
  <c r="M5305" i="60"/>
  <c r="I5306" i="60" s="1"/>
  <c r="K5305" i="60"/>
  <c r="J5305" i="60"/>
  <c r="P5305" i="60" l="1"/>
  <c r="L5305" i="60"/>
  <c r="J5306" i="60"/>
  <c r="M5306" i="60"/>
  <c r="I5307" i="60" s="1"/>
  <c r="K5306" i="60"/>
  <c r="M5307" i="60" l="1"/>
  <c r="I5308" i="60" s="1"/>
  <c r="K5307" i="60"/>
  <c r="J5307" i="60"/>
  <c r="P5306" i="60"/>
  <c r="L5306" i="60"/>
  <c r="L5307" i="60" l="1"/>
  <c r="P5307" i="60"/>
  <c r="K5308" i="60"/>
  <c r="M5308" i="60"/>
  <c r="I5309" i="60" s="1"/>
  <c r="J5308" i="60"/>
  <c r="L5308" i="60" l="1"/>
  <c r="P5308" i="60"/>
  <c r="K5309" i="60"/>
  <c r="J5309" i="60"/>
  <c r="M5309" i="60"/>
  <c r="I5310" i="60" s="1"/>
  <c r="J5310" i="60" l="1"/>
  <c r="M5310" i="60"/>
  <c r="I5311" i="60" s="1"/>
  <c r="K5310" i="60"/>
  <c r="P5309" i="60"/>
  <c r="L5309" i="60"/>
  <c r="M5311" i="60" l="1"/>
  <c r="I5312" i="60" s="1"/>
  <c r="K5311" i="60"/>
  <c r="J5311" i="60"/>
  <c r="P5310" i="60"/>
  <c r="L5310" i="60"/>
  <c r="P5311" i="60" l="1"/>
  <c r="L5311" i="60"/>
  <c r="M5312" i="60"/>
  <c r="I5313" i="60" s="1"/>
  <c r="K5312" i="60"/>
  <c r="J5312" i="60"/>
  <c r="P5312" i="60" l="1"/>
  <c r="L5312" i="60"/>
  <c r="K5313" i="60"/>
  <c r="J5313" i="60"/>
  <c r="M5313" i="60"/>
  <c r="I5314" i="60" s="1"/>
  <c r="M5314" i="60" l="1"/>
  <c r="I5315" i="60" s="1"/>
  <c r="K5314" i="60"/>
  <c r="J5314" i="60"/>
  <c r="P5313" i="60"/>
  <c r="L5313" i="60"/>
  <c r="L5314" i="60" l="1"/>
  <c r="P5314" i="60"/>
  <c r="M5315" i="60"/>
  <c r="I5316" i="60" s="1"/>
  <c r="K5315" i="60"/>
  <c r="J5315" i="60"/>
  <c r="L5315" i="60" l="1"/>
  <c r="P5315" i="60"/>
  <c r="K5316" i="60"/>
  <c r="J5316" i="60"/>
  <c r="M5316" i="60"/>
  <c r="I5317" i="60" s="1"/>
  <c r="J5317" i="60" l="1"/>
  <c r="K5317" i="60"/>
  <c r="M5317" i="60"/>
  <c r="I5318" i="60" s="1"/>
  <c r="P5316" i="60"/>
  <c r="L5316" i="60"/>
  <c r="K5318" i="60" l="1"/>
  <c r="M5318" i="60"/>
  <c r="I5319" i="60" s="1"/>
  <c r="J5318" i="60"/>
  <c r="L5317" i="60"/>
  <c r="P5317" i="60"/>
  <c r="P5318" i="60" l="1"/>
  <c r="L5318" i="60"/>
  <c r="M5319" i="60"/>
  <c r="I5320" i="60" s="1"/>
  <c r="K5319" i="60"/>
  <c r="J5319" i="60"/>
  <c r="P5319" i="60" l="1"/>
  <c r="L5319" i="60"/>
  <c r="M5320" i="60"/>
  <c r="I5321" i="60" s="1"/>
  <c r="K5320" i="60"/>
  <c r="J5320" i="60"/>
  <c r="P5320" i="60" l="1"/>
  <c r="L5320" i="60"/>
  <c r="M5321" i="60"/>
  <c r="I5322" i="60" s="1"/>
  <c r="K5321" i="60"/>
  <c r="J5321" i="60"/>
  <c r="L5321" i="60" l="1"/>
  <c r="P5321" i="60"/>
  <c r="M5322" i="60"/>
  <c r="I5323" i="60" s="1"/>
  <c r="K5322" i="60"/>
  <c r="J5322" i="60"/>
  <c r="L5322" i="60" l="1"/>
  <c r="P5322" i="60"/>
  <c r="K5323" i="60"/>
  <c r="J5323" i="60"/>
  <c r="M5323" i="60"/>
  <c r="I5324" i="60" s="1"/>
  <c r="J5324" i="60" l="1"/>
  <c r="K5324" i="60"/>
  <c r="M5324" i="60"/>
  <c r="I5325" i="60" s="1"/>
  <c r="L5323" i="60"/>
  <c r="M5325" i="60" l="1"/>
  <c r="I5326" i="60" s="1"/>
  <c r="K5325" i="60"/>
  <c r="J5325" i="60"/>
  <c r="P5323" i="60"/>
  <c r="L5324" i="60"/>
  <c r="P5324" i="60" l="1"/>
  <c r="P5325" i="60"/>
  <c r="L5325" i="60"/>
  <c r="M5326" i="60"/>
  <c r="I5327" i="60" s="1"/>
  <c r="K5326" i="60"/>
  <c r="J5326" i="60"/>
  <c r="K5327" i="60" l="1"/>
  <c r="J5327" i="60"/>
  <c r="M5327" i="60"/>
  <c r="I5328" i="60" s="1"/>
  <c r="P5326" i="60"/>
  <c r="L5326" i="60"/>
  <c r="M5328" i="60" l="1"/>
  <c r="I5329" i="60" s="1"/>
  <c r="K5328" i="60"/>
  <c r="J5328" i="60"/>
  <c r="P5327" i="60"/>
  <c r="L5327" i="60"/>
  <c r="L5328" i="60" l="1"/>
  <c r="P5328" i="60"/>
  <c r="J5329" i="60"/>
  <c r="M5329" i="60"/>
  <c r="I5330" i="60" s="1"/>
  <c r="K5329" i="60"/>
  <c r="K5330" i="60" l="1"/>
  <c r="J5330" i="60"/>
  <c r="M5330" i="60"/>
  <c r="I5331" i="60" s="1"/>
  <c r="L5329" i="60"/>
  <c r="P5329" i="60"/>
  <c r="J5331" i="60" l="1"/>
  <c r="M5331" i="60"/>
  <c r="I5332" i="60" s="1"/>
  <c r="K5331" i="60"/>
  <c r="L5330" i="60"/>
  <c r="M5332" i="60" l="1"/>
  <c r="I5333" i="60" s="1"/>
  <c r="K5332" i="60"/>
  <c r="J5332" i="60"/>
  <c r="P5330" i="60"/>
  <c r="L5331" i="60"/>
  <c r="P5331" i="60"/>
  <c r="P5332" i="60" l="1"/>
  <c r="L5332" i="60"/>
  <c r="M5333" i="60"/>
  <c r="I5334" i="60" s="1"/>
  <c r="K5333" i="60"/>
  <c r="J5333" i="60"/>
  <c r="P5333" i="60" l="1"/>
  <c r="L5333" i="60"/>
  <c r="J5334" i="60"/>
  <c r="M5334" i="60"/>
  <c r="I5335" i="60" s="1"/>
  <c r="K5334" i="60"/>
  <c r="M5335" i="60" l="1"/>
  <c r="I5336" i="60" s="1"/>
  <c r="K5335" i="60"/>
  <c r="J5335" i="60"/>
  <c r="P5334" i="60"/>
  <c r="L5334" i="60"/>
  <c r="L5335" i="60" l="1"/>
  <c r="P5335" i="60"/>
  <c r="M5336" i="60"/>
  <c r="I5337" i="60" s="1"/>
  <c r="K5336" i="60"/>
  <c r="J5336" i="60"/>
  <c r="L5336" i="60" l="1"/>
  <c r="P5336" i="60"/>
  <c r="K5337" i="60"/>
  <c r="J5337" i="60"/>
  <c r="M5337" i="60"/>
  <c r="I5338" i="60" s="1"/>
  <c r="J5338" i="60" l="1"/>
  <c r="M5338" i="60"/>
  <c r="I5339" i="60" s="1"/>
  <c r="K5338" i="60"/>
  <c r="L5337" i="60"/>
  <c r="P5337" i="60" l="1"/>
  <c r="J5339" i="60"/>
  <c r="M5339" i="60"/>
  <c r="I5340" i="60" s="1"/>
  <c r="K5339" i="60"/>
  <c r="P5338" i="60"/>
  <c r="L5338" i="60"/>
  <c r="P5339" i="60" l="1"/>
  <c r="L5339" i="60"/>
  <c r="M5340" i="60"/>
  <c r="I5341" i="60" s="1"/>
  <c r="J5340" i="60"/>
  <c r="K5340" i="60"/>
  <c r="P5340" i="60" l="1"/>
  <c r="L5340" i="60"/>
  <c r="K5341" i="60"/>
  <c r="J5341" i="60"/>
  <c r="M5341" i="60"/>
  <c r="I5342" i="60" s="1"/>
  <c r="P5341" i="60" l="1"/>
  <c r="L5341" i="60"/>
  <c r="M5342" i="60"/>
  <c r="I5343" i="60" s="1"/>
  <c r="K5342" i="60"/>
  <c r="J5342" i="60"/>
  <c r="L5342" i="60" l="1"/>
  <c r="P5342" i="60"/>
  <c r="M5343" i="60"/>
  <c r="I5344" i="60" s="1"/>
  <c r="J5343" i="60"/>
  <c r="K5343" i="60"/>
  <c r="L5343" i="60" l="1"/>
  <c r="P5343" i="60"/>
  <c r="K5344" i="60"/>
  <c r="J5344" i="60"/>
  <c r="M5344" i="60"/>
  <c r="I5345" i="60" s="1"/>
  <c r="J5345" i="60" l="1"/>
  <c r="M5345" i="60"/>
  <c r="I5346" i="60" s="1"/>
  <c r="K5345" i="60"/>
  <c r="P5344" i="60"/>
  <c r="L5344" i="60"/>
  <c r="K5346" i="60" l="1"/>
  <c r="J5346" i="60"/>
  <c r="M5346" i="60"/>
  <c r="I5347" i="60" s="1"/>
  <c r="P5345" i="60"/>
  <c r="L5345" i="60"/>
  <c r="M5347" i="60" l="1"/>
  <c r="I5348" i="60" s="1"/>
  <c r="K5347" i="60"/>
  <c r="J5347" i="60"/>
  <c r="L5346" i="60"/>
  <c r="P5346" i="60"/>
  <c r="P5347" i="60" l="1"/>
  <c r="L5347" i="60"/>
  <c r="M5348" i="60"/>
  <c r="I5349" i="60" s="1"/>
  <c r="J5348" i="60"/>
  <c r="K5348" i="60"/>
  <c r="P5348" i="60" l="1"/>
  <c r="L5348" i="60"/>
  <c r="M5349" i="60"/>
  <c r="I5350" i="60" s="1"/>
  <c r="K5349" i="60"/>
  <c r="J5349" i="60"/>
  <c r="L5349" i="60" l="1"/>
  <c r="P5349" i="60"/>
  <c r="M5350" i="60"/>
  <c r="I5351" i="60" s="1"/>
  <c r="J5350" i="60"/>
  <c r="K5350" i="60"/>
  <c r="L5350" i="60" l="1"/>
  <c r="P5350" i="60"/>
  <c r="K5351" i="60"/>
  <c r="J5351" i="60"/>
  <c r="M5351" i="60"/>
  <c r="I5352" i="60" s="1"/>
  <c r="L5351" i="60" l="1"/>
  <c r="J5352" i="60"/>
  <c r="M5352" i="60"/>
  <c r="I5353" i="60" s="1"/>
  <c r="K5352" i="60"/>
  <c r="P5351" i="60" l="1"/>
  <c r="M5353" i="60"/>
  <c r="I5354" i="60" s="1"/>
  <c r="K5353" i="60"/>
  <c r="J5353" i="60"/>
  <c r="L5352" i="60"/>
  <c r="P5352" i="60"/>
  <c r="P5353" i="60" l="1"/>
  <c r="L5353" i="60"/>
  <c r="M5354" i="60"/>
  <c r="I5355" i="60" s="1"/>
  <c r="J5354" i="60"/>
  <c r="K5354" i="60"/>
  <c r="K5355" i="60" l="1"/>
  <c r="M5355" i="60"/>
  <c r="I5356" i="60" s="1"/>
  <c r="J5355" i="60"/>
  <c r="P5354" i="60"/>
  <c r="L5354" i="60"/>
  <c r="P5355" i="60" l="1"/>
  <c r="L5355" i="60"/>
  <c r="M5356" i="60"/>
  <c r="I5357" i="60" s="1"/>
  <c r="K5356" i="60"/>
  <c r="J5356" i="60"/>
  <c r="L5356" i="60" l="1"/>
  <c r="P5356" i="60"/>
  <c r="K5357" i="60"/>
  <c r="M5357" i="60"/>
  <c r="I5358" i="60" s="1"/>
  <c r="J5357" i="60"/>
  <c r="K5358" i="60" l="1"/>
  <c r="J5358" i="60"/>
  <c r="M5358" i="60"/>
  <c r="I5359" i="60" s="1"/>
  <c r="L5357" i="60"/>
  <c r="P5357" i="60" l="1"/>
  <c r="L5358" i="60"/>
  <c r="J5359" i="60"/>
  <c r="M5359" i="60"/>
  <c r="I5360" i="60" s="1"/>
  <c r="K5359" i="60"/>
  <c r="P5359" i="60" l="1"/>
  <c r="L5359" i="60"/>
  <c r="K5360" i="60"/>
  <c r="J5360" i="60"/>
  <c r="M5360" i="60"/>
  <c r="I5361" i="60" s="1"/>
  <c r="P5358" i="60"/>
  <c r="P5360" i="60" l="1"/>
  <c r="L5360" i="60"/>
  <c r="M5361" i="60"/>
  <c r="I5362" i="60" s="1"/>
  <c r="J5361" i="60"/>
  <c r="K5361" i="60"/>
  <c r="P5361" i="60" l="1"/>
  <c r="L5361" i="60"/>
  <c r="K5362" i="60"/>
  <c r="M5362" i="60"/>
  <c r="I5363" i="60" s="1"/>
  <c r="J5362" i="60"/>
  <c r="M5363" i="60" l="1"/>
  <c r="I5364" i="60" s="1"/>
  <c r="K5363" i="60"/>
  <c r="J5363" i="60"/>
  <c r="P5362" i="60"/>
  <c r="L5362" i="60"/>
  <c r="L5363" i="60" l="1"/>
  <c r="P5363" i="60"/>
  <c r="J5364" i="60"/>
  <c r="M5364" i="60"/>
  <c r="I5365" i="60" s="1"/>
  <c r="K5364" i="60"/>
  <c r="K5365" i="60" l="1"/>
  <c r="J5365" i="60"/>
  <c r="M5365" i="60"/>
  <c r="I5366" i="60" s="1"/>
  <c r="L5364" i="60"/>
  <c r="P5364" i="60"/>
  <c r="J5366" i="60" l="1"/>
  <c r="M5366" i="60"/>
  <c r="I5367" i="60" s="1"/>
  <c r="K5366" i="60"/>
  <c r="P5365" i="60"/>
  <c r="L5365" i="60"/>
  <c r="K5367" i="60" l="1"/>
  <c r="J5367" i="60"/>
  <c r="M5367" i="60"/>
  <c r="I5368" i="60" s="1"/>
  <c r="P5366" i="60"/>
  <c r="L5366" i="60"/>
  <c r="M5368" i="60" l="1"/>
  <c r="I5369" i="60" s="1"/>
  <c r="K5368" i="60"/>
  <c r="J5368" i="60"/>
  <c r="L5367" i="60"/>
  <c r="P5367" i="60"/>
  <c r="P5368" i="60" l="1"/>
  <c r="L5368" i="60"/>
  <c r="M5369" i="60"/>
  <c r="I5370" i="60" s="1"/>
  <c r="K5369" i="60"/>
  <c r="J5369" i="60"/>
  <c r="P5369" i="60" l="1"/>
  <c r="L5369" i="60"/>
  <c r="M5370" i="60"/>
  <c r="I5371" i="60" s="1"/>
  <c r="K5370" i="60"/>
  <c r="J5370" i="60"/>
  <c r="L5370" i="60" l="1"/>
  <c r="P5370" i="60"/>
  <c r="K5371" i="60"/>
  <c r="J5371" i="60"/>
  <c r="M5371" i="60"/>
  <c r="I5372" i="60" s="1"/>
  <c r="K5372" i="60" l="1"/>
  <c r="J5372" i="60"/>
  <c r="M5372" i="60"/>
  <c r="I5373" i="60" s="1"/>
  <c r="L5371" i="60"/>
  <c r="P5371" i="60"/>
  <c r="J5373" i="60" l="1"/>
  <c r="K5373" i="60"/>
  <c r="M5373" i="60"/>
  <c r="I5374" i="60" s="1"/>
  <c r="P5372" i="60"/>
  <c r="L5372" i="60"/>
  <c r="M5374" i="60" l="1"/>
  <c r="I5375" i="60" s="1"/>
  <c r="J5374" i="60"/>
  <c r="K5374" i="60"/>
  <c r="P5373" i="60"/>
  <c r="L5373" i="60"/>
  <c r="L5374" i="60" l="1"/>
  <c r="P5374" i="60"/>
  <c r="M5375" i="60"/>
  <c r="I5376" i="60" s="1"/>
  <c r="K5375" i="60"/>
  <c r="J5375" i="60"/>
  <c r="P5375" i="60" l="1"/>
  <c r="L5375" i="60"/>
  <c r="M5376" i="60"/>
  <c r="I5377" i="60" s="1"/>
  <c r="J5376" i="60"/>
  <c r="K5376" i="60"/>
  <c r="P5376" i="60" l="1"/>
  <c r="L5376" i="60"/>
  <c r="M5377" i="60"/>
  <c r="I5378" i="60" s="1"/>
  <c r="K5377" i="60"/>
  <c r="J5377" i="60"/>
  <c r="L5377" i="60" l="1"/>
  <c r="P5377" i="60"/>
  <c r="J5378" i="60"/>
  <c r="K5378" i="60"/>
  <c r="M5378" i="60"/>
  <c r="I5379" i="60" s="1"/>
  <c r="K5379" i="60" l="1"/>
  <c r="J5379" i="60"/>
  <c r="M5379" i="60"/>
  <c r="I5380" i="60" s="1"/>
  <c r="L5378" i="60"/>
  <c r="P5378" i="60"/>
  <c r="J5380" i="60" l="1"/>
  <c r="M5380" i="60"/>
  <c r="I5381" i="60" s="1"/>
  <c r="K5380" i="60"/>
  <c r="P5379" i="60"/>
  <c r="L5379" i="60"/>
  <c r="J5381" i="60" l="1"/>
  <c r="M5381" i="60"/>
  <c r="I5382" i="60" s="1"/>
  <c r="K5381" i="60"/>
  <c r="L5380" i="60"/>
  <c r="P5380" i="60"/>
  <c r="M5382" i="60" l="1"/>
  <c r="I5383" i="60" s="1"/>
  <c r="K5382" i="60"/>
  <c r="J5382" i="60"/>
  <c r="P5381" i="60"/>
  <c r="L5381" i="60"/>
  <c r="P5382" i="60" l="1"/>
  <c r="L5382" i="60"/>
  <c r="J5383" i="60"/>
  <c r="M5383" i="60"/>
  <c r="I5384" i="60" s="1"/>
  <c r="K5383" i="60"/>
  <c r="M5384" i="60" l="1"/>
  <c r="I5385" i="60" s="1"/>
  <c r="K5384" i="60"/>
  <c r="J5384" i="60"/>
  <c r="P5383" i="60"/>
  <c r="L5383" i="60"/>
  <c r="L5384" i="60" l="1"/>
  <c r="P5384" i="60"/>
  <c r="M5385" i="60"/>
  <c r="I5386" i="60" s="1"/>
  <c r="K5385" i="60"/>
  <c r="J5385" i="60"/>
  <c r="L5385" i="60" l="1"/>
  <c r="K5386" i="60"/>
  <c r="J5386" i="60"/>
  <c r="M5386" i="60"/>
  <c r="I5387" i="60" s="1"/>
  <c r="J5387" i="60" l="1"/>
  <c r="M5387" i="60"/>
  <c r="I5388" i="60" s="1"/>
  <c r="K5387" i="60"/>
  <c r="P5385" i="60"/>
  <c r="P5386" i="60"/>
  <c r="L5386" i="60"/>
  <c r="J5388" i="60" l="1"/>
  <c r="K5388" i="60"/>
  <c r="M5388" i="60"/>
  <c r="I5389" i="60" s="1"/>
  <c r="P5387" i="60"/>
  <c r="L5387" i="60"/>
  <c r="M5389" i="60" l="1"/>
  <c r="I5390" i="60" s="1"/>
  <c r="J5389" i="60"/>
  <c r="K5389" i="60"/>
  <c r="L5388" i="60"/>
  <c r="P5388" i="60"/>
  <c r="P5389" i="60" l="1"/>
  <c r="L5389" i="60"/>
  <c r="K5390" i="60"/>
  <c r="J5390" i="60"/>
  <c r="M5390" i="60"/>
  <c r="I5391" i="60" s="1"/>
  <c r="P5390" i="60" l="1"/>
  <c r="L5390" i="60"/>
  <c r="M5391" i="60"/>
  <c r="I5392" i="60" s="1"/>
  <c r="K5391" i="60"/>
  <c r="J5391" i="60"/>
  <c r="L5391" i="60" l="1"/>
  <c r="P5391" i="60"/>
  <c r="M5392" i="60"/>
  <c r="I5393" i="60" s="1"/>
  <c r="J5392" i="60"/>
  <c r="K5392" i="60"/>
  <c r="L5392" i="60" l="1"/>
  <c r="P5392" i="60"/>
  <c r="K5393" i="60"/>
  <c r="J5393" i="60"/>
  <c r="M5393" i="60"/>
  <c r="I5394" i="60" s="1"/>
  <c r="L5393" i="60" l="1"/>
  <c r="J5394" i="60"/>
  <c r="K5394" i="60"/>
  <c r="M5394" i="60"/>
  <c r="I5395" i="60" s="1"/>
  <c r="L5394" i="60" l="1"/>
  <c r="P5394" i="60"/>
  <c r="K5395" i="60"/>
  <c r="J5395" i="60"/>
  <c r="M5395" i="60"/>
  <c r="I5396" i="60" s="1"/>
  <c r="P5393" i="60"/>
  <c r="L5395" i="60" l="1"/>
  <c r="M5396" i="60"/>
  <c r="I5397" i="60" s="1"/>
  <c r="K5396" i="60"/>
  <c r="J5396" i="60"/>
  <c r="P5396" i="60" l="1"/>
  <c r="L5396" i="60"/>
  <c r="P5395" i="60"/>
  <c r="M5397" i="60"/>
  <c r="I5398" i="60" s="1"/>
  <c r="K5397" i="60"/>
  <c r="J5397" i="60"/>
  <c r="P5397" i="60" l="1"/>
  <c r="L5397" i="60"/>
  <c r="M5398" i="60"/>
  <c r="I5399" i="60" s="1"/>
  <c r="K5398" i="60"/>
  <c r="J5398" i="60"/>
  <c r="J5399" i="60" l="1"/>
  <c r="M5399" i="60"/>
  <c r="I5400" i="60" s="1"/>
  <c r="K5399" i="60"/>
  <c r="L5398" i="60"/>
  <c r="P5398" i="60"/>
  <c r="K5400" i="60" l="1"/>
  <c r="J5400" i="60"/>
  <c r="M5400" i="60"/>
  <c r="I5401" i="60" s="1"/>
  <c r="L5399" i="60"/>
  <c r="P5399" i="60"/>
  <c r="J5401" i="60" l="1"/>
  <c r="K5401" i="60"/>
  <c r="M5401" i="60"/>
  <c r="I5402" i="60" s="1"/>
  <c r="L5400" i="60"/>
  <c r="P5400" i="60" l="1"/>
  <c r="M5402" i="60"/>
  <c r="I5403" i="60" s="1"/>
  <c r="J5402" i="60"/>
  <c r="K5402" i="60"/>
  <c r="L5401" i="60"/>
  <c r="P5401" i="60"/>
  <c r="P5402" i="60" l="1"/>
  <c r="L5402" i="60"/>
  <c r="M5403" i="60"/>
  <c r="I5404" i="60" s="1"/>
  <c r="K5403" i="60"/>
  <c r="J5403" i="60"/>
  <c r="P5403" i="60" l="1"/>
  <c r="L5403" i="60"/>
  <c r="M5404" i="60"/>
  <c r="I5405" i="60" s="1"/>
  <c r="K5404" i="60"/>
  <c r="J5404" i="60"/>
  <c r="P5404" i="60" l="1"/>
  <c r="L5404" i="60"/>
  <c r="M5405" i="60"/>
  <c r="I5406" i="60" s="1"/>
  <c r="K5405" i="60"/>
  <c r="J5405" i="60"/>
  <c r="L5405" i="60" l="1"/>
  <c r="P5405" i="60"/>
  <c r="K5406" i="60"/>
  <c r="M5406" i="60"/>
  <c r="I5407" i="60" s="1"/>
  <c r="J5406" i="60"/>
  <c r="L5406" i="60" l="1"/>
  <c r="P5406" i="60"/>
  <c r="K5407" i="60"/>
  <c r="J5407" i="60"/>
  <c r="M5407" i="60"/>
  <c r="I5408" i="60" s="1"/>
  <c r="L5407" i="60" l="1"/>
  <c r="J5408" i="60"/>
  <c r="K5408" i="60"/>
  <c r="M5408" i="60"/>
  <c r="I5409" i="60" s="1"/>
  <c r="J5409" i="60" l="1"/>
  <c r="M5409" i="60"/>
  <c r="I5410" i="60" s="1"/>
  <c r="K5409" i="60"/>
  <c r="P5408" i="60"/>
  <c r="L5408" i="60"/>
  <c r="P5407" i="60"/>
  <c r="M5410" i="60" l="1"/>
  <c r="I5411" i="60" s="1"/>
  <c r="J5410" i="60"/>
  <c r="K5410" i="60"/>
  <c r="P5409" i="60"/>
  <c r="L5409" i="60"/>
  <c r="P5410" i="60" l="1"/>
  <c r="L5410" i="60"/>
  <c r="K5411" i="60"/>
  <c r="M5411" i="60"/>
  <c r="I5412" i="60" s="1"/>
  <c r="J5411" i="60"/>
  <c r="M5412" i="60" l="1"/>
  <c r="I5413" i="60" s="1"/>
  <c r="K5412" i="60"/>
  <c r="J5412" i="60"/>
  <c r="P5411" i="60"/>
  <c r="L5411" i="60"/>
  <c r="L5412" i="60" l="1"/>
  <c r="P5412" i="60"/>
  <c r="K5413" i="60"/>
  <c r="J5413" i="60"/>
  <c r="M5413" i="60"/>
  <c r="I5414" i="60" s="1"/>
  <c r="K5414" i="60" l="1"/>
  <c r="J5414" i="60"/>
  <c r="M5414" i="60"/>
  <c r="I5415" i="60" s="1"/>
  <c r="L5413" i="60"/>
  <c r="P5413" i="60"/>
  <c r="J5415" i="60" l="1"/>
  <c r="K5415" i="60"/>
  <c r="M5415" i="60"/>
  <c r="I5416" i="60" s="1"/>
  <c r="L5414" i="60"/>
  <c r="P5414" i="60" l="1"/>
  <c r="K5416" i="60"/>
  <c r="M5416" i="60"/>
  <c r="I5417" i="60" s="1"/>
  <c r="J5416" i="60"/>
  <c r="P5415" i="60"/>
  <c r="L5415" i="60"/>
  <c r="L5416" i="60" l="1"/>
  <c r="P5416" i="60"/>
  <c r="M5417" i="60"/>
  <c r="I5418" i="60" s="1"/>
  <c r="K5417" i="60"/>
  <c r="J5417" i="60"/>
  <c r="P5417" i="60" l="1"/>
  <c r="L5417" i="60"/>
  <c r="M5418" i="60"/>
  <c r="I5419" i="60" s="1"/>
  <c r="K5418" i="60"/>
  <c r="J5418" i="60"/>
  <c r="M5419" i="60" l="1"/>
  <c r="I5420" i="60" s="1"/>
  <c r="K5419" i="60"/>
  <c r="J5419" i="60"/>
  <c r="P5418" i="60"/>
  <c r="L5418" i="60"/>
  <c r="L5419" i="60" l="1"/>
  <c r="P5419" i="60"/>
  <c r="M5420" i="60"/>
  <c r="I5421" i="60" s="1"/>
  <c r="K5420" i="60"/>
  <c r="J5420" i="60"/>
  <c r="L5420" i="60" l="1"/>
  <c r="P5420" i="60"/>
  <c r="K5421" i="60"/>
  <c r="J5421" i="60"/>
  <c r="M5421" i="60"/>
  <c r="I5422" i="60" s="1"/>
  <c r="J5422" i="60" l="1"/>
  <c r="K5422" i="60"/>
  <c r="M5422" i="60"/>
  <c r="I5423" i="60" s="1"/>
  <c r="P5421" i="60"/>
  <c r="L5421" i="60"/>
  <c r="M5423" i="60" l="1"/>
  <c r="I5424" i="60" s="1"/>
  <c r="K5423" i="60"/>
  <c r="J5423" i="60"/>
  <c r="L5422" i="60"/>
  <c r="P5422" i="60"/>
  <c r="P5423" i="60" l="1"/>
  <c r="L5423" i="60"/>
  <c r="M5424" i="60"/>
  <c r="I5425" i="60" s="1"/>
  <c r="K5424" i="60"/>
  <c r="J5424" i="60"/>
  <c r="K5425" i="60" l="1"/>
  <c r="J5425" i="60"/>
  <c r="M5425" i="60"/>
  <c r="I5426" i="60" s="1"/>
  <c r="P5424" i="60"/>
  <c r="L5424" i="60"/>
  <c r="M5426" i="60" l="1"/>
  <c r="I5427" i="60" s="1"/>
  <c r="K5426" i="60"/>
  <c r="J5426" i="60"/>
  <c r="P5425" i="60"/>
  <c r="L5425" i="60"/>
  <c r="L5426" i="60" l="1"/>
  <c r="P5426" i="60"/>
  <c r="J5427" i="60"/>
  <c r="M5427" i="60"/>
  <c r="I5428" i="60" s="1"/>
  <c r="K5427" i="60"/>
  <c r="K5428" i="60" l="1"/>
  <c r="J5428" i="60"/>
  <c r="M5428" i="60"/>
  <c r="I5429" i="60" s="1"/>
  <c r="L5427" i="60"/>
  <c r="P5427" i="60"/>
  <c r="L5428" i="60" l="1"/>
  <c r="J5429" i="60"/>
  <c r="M5429" i="60"/>
  <c r="I5430" i="60" s="1"/>
  <c r="K5429" i="60"/>
  <c r="M5430" i="60" l="1"/>
  <c r="I5431" i="60" s="1"/>
  <c r="K5430" i="60"/>
  <c r="J5430" i="60"/>
  <c r="L5429" i="60"/>
  <c r="P5429" i="60"/>
  <c r="P5428" i="60"/>
  <c r="P5430" i="60" l="1"/>
  <c r="L5430" i="60"/>
  <c r="M5431" i="60"/>
  <c r="I5432" i="60" s="1"/>
  <c r="K5431" i="60"/>
  <c r="J5431" i="60"/>
  <c r="P5431" i="60" l="1"/>
  <c r="L5431" i="60"/>
  <c r="J5432" i="60"/>
  <c r="K5432" i="60"/>
  <c r="M5432" i="60"/>
  <c r="I5433" i="60" s="1"/>
  <c r="M5433" i="60" l="1"/>
  <c r="I5434" i="60" s="1"/>
  <c r="K5433" i="60"/>
  <c r="J5433" i="60"/>
  <c r="P5432" i="60"/>
  <c r="L5432" i="60"/>
  <c r="L5433" i="60" l="1"/>
  <c r="P5433" i="60"/>
  <c r="M5434" i="60"/>
  <c r="I5435" i="60" s="1"/>
  <c r="K5434" i="60"/>
  <c r="J5434" i="60"/>
  <c r="L5434" i="60" l="1"/>
  <c r="P5434" i="60"/>
  <c r="K5435" i="60"/>
  <c r="J5435" i="60"/>
  <c r="M5435" i="60"/>
  <c r="I5436" i="60" s="1"/>
  <c r="J5436" i="60" l="1"/>
  <c r="M5436" i="60"/>
  <c r="I5437" i="60" s="1"/>
  <c r="K5436" i="60"/>
  <c r="P5435" i="60"/>
  <c r="L5435" i="60"/>
  <c r="J5437" i="60" l="1"/>
  <c r="M5437" i="60"/>
  <c r="I5438" i="60" s="1"/>
  <c r="K5437" i="60"/>
  <c r="P5436" i="60"/>
  <c r="L5436" i="60"/>
  <c r="M5438" i="60" l="1"/>
  <c r="I5439" i="60" s="1"/>
  <c r="J5438" i="60"/>
  <c r="K5438" i="60"/>
  <c r="L5437" i="60"/>
  <c r="P5437" i="60"/>
  <c r="P5438" i="60" l="1"/>
  <c r="L5438" i="60"/>
  <c r="K5439" i="60"/>
  <c r="J5439" i="60"/>
  <c r="M5439" i="60"/>
  <c r="I5440" i="60" s="1"/>
  <c r="P5439" i="60" l="1"/>
  <c r="L5439" i="60"/>
  <c r="M5440" i="60"/>
  <c r="I5441" i="60" s="1"/>
  <c r="K5440" i="60"/>
  <c r="J5440" i="60"/>
  <c r="L5440" i="60" l="1"/>
  <c r="P5440" i="60"/>
  <c r="M5441" i="60"/>
  <c r="I5442" i="60" s="1"/>
  <c r="K5441" i="60"/>
  <c r="J5441" i="60"/>
  <c r="L5441" i="60" l="1"/>
  <c r="P5441" i="60"/>
  <c r="K5442" i="60"/>
  <c r="J5442" i="60"/>
  <c r="M5442" i="60"/>
  <c r="I5443" i="60" s="1"/>
  <c r="J5443" i="60" l="1"/>
  <c r="K5443" i="60"/>
  <c r="M5443" i="60"/>
  <c r="I5444" i="60" s="1"/>
  <c r="P5442" i="60"/>
  <c r="L5442" i="60"/>
  <c r="K5444" i="60" l="1"/>
  <c r="J5444" i="60"/>
  <c r="M5444" i="60"/>
  <c r="I5445" i="60" s="1"/>
  <c r="L5443" i="60"/>
  <c r="P5443" i="60"/>
  <c r="M5445" i="60" l="1"/>
  <c r="I5446" i="60" s="1"/>
  <c r="K5445" i="60"/>
  <c r="J5445" i="60"/>
  <c r="L5444" i="60"/>
  <c r="P5444" i="60"/>
  <c r="P5445" i="60" l="1"/>
  <c r="L5445" i="60"/>
  <c r="M5446" i="60"/>
  <c r="I5447" i="60" s="1"/>
  <c r="K5446" i="60"/>
  <c r="J5446" i="60"/>
  <c r="M5447" i="60" l="1"/>
  <c r="I5448" i="60" s="1"/>
  <c r="K5447" i="60"/>
  <c r="J5447" i="60"/>
  <c r="P5446" i="60"/>
  <c r="L5446" i="60"/>
  <c r="L5447" i="60" l="1"/>
  <c r="P5447" i="60"/>
  <c r="M5448" i="60"/>
  <c r="I5449" i="60" s="1"/>
  <c r="K5448" i="60"/>
  <c r="J5448" i="60"/>
  <c r="L5448" i="60" l="1"/>
  <c r="P5448" i="60"/>
  <c r="K5449" i="60"/>
  <c r="J5449" i="60"/>
  <c r="M5449" i="60"/>
  <c r="I5450" i="60" s="1"/>
  <c r="L5449" i="60" l="1"/>
  <c r="J5450" i="60"/>
  <c r="M5450" i="60"/>
  <c r="I5451" i="60" s="1"/>
  <c r="K5450" i="60"/>
  <c r="P5449" i="60" l="1"/>
  <c r="M5451" i="60"/>
  <c r="I5452" i="60" s="1"/>
  <c r="K5451" i="60"/>
  <c r="J5451" i="60"/>
  <c r="L5450" i="60"/>
  <c r="P5450" i="60"/>
  <c r="M5452" i="60" l="1"/>
  <c r="I5453" i="60" s="1"/>
  <c r="K5452" i="60"/>
  <c r="J5452" i="60"/>
  <c r="P5451" i="60"/>
  <c r="L5451" i="60"/>
  <c r="P5452" i="60" l="1"/>
  <c r="L5452" i="60"/>
  <c r="J5453" i="60"/>
  <c r="K5453" i="60"/>
  <c r="M5453" i="60"/>
  <c r="I5454" i="60" s="1"/>
  <c r="M5454" i="60" l="1"/>
  <c r="I5455" i="60" s="1"/>
  <c r="K5454" i="60"/>
  <c r="J5454" i="60"/>
  <c r="P5453" i="60"/>
  <c r="L5453" i="60"/>
  <c r="L5454" i="60" l="1"/>
  <c r="P5454" i="60"/>
  <c r="K5455" i="60"/>
  <c r="M5455" i="60"/>
  <c r="I5456" i="60" s="1"/>
  <c r="J5455" i="60"/>
  <c r="L5455" i="60" l="1"/>
  <c r="P5455" i="60"/>
  <c r="K5456" i="60"/>
  <c r="J5456" i="60"/>
  <c r="M5456" i="60"/>
  <c r="I5457" i="60" s="1"/>
  <c r="J5457" i="60" l="1"/>
  <c r="M5457" i="60"/>
  <c r="I5458" i="60" s="1"/>
  <c r="K5457" i="60"/>
  <c r="P5456" i="60"/>
  <c r="L5456" i="60"/>
  <c r="K5458" i="60" l="1"/>
  <c r="J5458" i="60"/>
  <c r="M5458" i="60"/>
  <c r="I5459" i="60" s="1"/>
  <c r="P5457" i="60"/>
  <c r="L5457" i="60"/>
  <c r="L5458" i="60" l="1"/>
  <c r="M5459" i="60"/>
  <c r="I5460" i="60" s="1"/>
  <c r="K5459" i="60"/>
  <c r="J5459" i="60"/>
  <c r="K5460" i="60" l="1"/>
  <c r="M5460" i="60"/>
  <c r="I5461" i="60" s="1"/>
  <c r="J5460" i="60"/>
  <c r="P5459" i="60"/>
  <c r="L5459" i="60"/>
  <c r="P5458" i="60"/>
  <c r="P5460" i="60" l="1"/>
  <c r="L5460" i="60"/>
  <c r="M5461" i="60"/>
  <c r="I5462" i="60" s="1"/>
  <c r="K5461" i="60"/>
  <c r="J5461" i="60"/>
  <c r="L5461" i="60" l="1"/>
  <c r="P5461" i="60"/>
  <c r="M5462" i="60"/>
  <c r="I5463" i="60" s="1"/>
  <c r="K5462" i="60"/>
  <c r="J5462" i="60"/>
  <c r="L5462" i="60" l="1"/>
  <c r="P5462" i="60"/>
  <c r="K5463" i="60"/>
  <c r="J5463" i="60"/>
  <c r="M5463" i="60"/>
  <c r="I5464" i="60" s="1"/>
  <c r="J5464" i="60" l="1"/>
  <c r="M5464" i="60"/>
  <c r="I5465" i="60" s="1"/>
  <c r="K5464" i="60"/>
  <c r="P5463" i="60"/>
  <c r="L5463" i="60"/>
  <c r="K5465" i="60" l="1"/>
  <c r="M5465" i="60"/>
  <c r="I5466" i="60" s="1"/>
  <c r="J5465" i="60"/>
  <c r="L5464" i="60"/>
  <c r="P5464" i="60"/>
  <c r="P5465" i="60" l="1"/>
  <c r="L5465" i="60"/>
  <c r="M5466" i="60"/>
  <c r="I5467" i="60" s="1"/>
  <c r="K5466" i="60"/>
  <c r="J5466" i="60"/>
  <c r="P5466" i="60" l="1"/>
  <c r="L5466" i="60"/>
  <c r="M5467" i="60"/>
  <c r="I5468" i="60" s="1"/>
  <c r="K5467" i="60"/>
  <c r="J5467" i="60"/>
  <c r="P5467" i="60" l="1"/>
  <c r="L5467" i="60"/>
  <c r="M5468" i="60"/>
  <c r="I5469" i="60" s="1"/>
  <c r="K5468" i="60"/>
  <c r="J5468" i="60"/>
  <c r="L5468" i="60" l="1"/>
  <c r="P5468" i="60"/>
  <c r="M5469" i="60"/>
  <c r="I5470" i="60" s="1"/>
  <c r="K5469" i="60"/>
  <c r="J5469" i="60"/>
  <c r="L5469" i="60" l="1"/>
  <c r="P5469" i="60"/>
  <c r="K5470" i="60"/>
  <c r="J5470" i="60"/>
  <c r="M5470" i="60"/>
  <c r="I5471" i="60" s="1"/>
  <c r="J5471" i="60" l="1"/>
  <c r="K5471" i="60"/>
  <c r="M5471" i="60"/>
  <c r="I5472" i="60" s="1"/>
  <c r="P5470" i="60"/>
  <c r="L5470" i="60"/>
  <c r="M5472" i="60" l="1"/>
  <c r="I5473" i="60" s="1"/>
  <c r="K5472" i="60"/>
  <c r="J5472" i="60"/>
  <c r="L5471" i="60"/>
  <c r="P5471" i="60"/>
  <c r="P5472" i="60" l="1"/>
  <c r="L5472" i="60"/>
  <c r="M5473" i="60"/>
  <c r="I5474" i="60" s="1"/>
  <c r="K5473" i="60"/>
  <c r="J5473" i="60"/>
  <c r="P5473" i="60" l="1"/>
  <c r="L5473" i="60"/>
  <c r="K5474" i="60"/>
  <c r="J5474" i="60"/>
  <c r="M5474" i="60"/>
  <c r="I5475" i="60" s="1"/>
  <c r="M5475" i="60" l="1"/>
  <c r="I5476" i="60" s="1"/>
  <c r="K5475" i="60"/>
  <c r="J5475" i="60"/>
  <c r="P5474" i="60"/>
  <c r="L5474" i="60"/>
  <c r="L5475" i="60" l="1"/>
  <c r="P5475" i="60"/>
  <c r="J5476" i="60"/>
  <c r="M5476" i="60"/>
  <c r="I5477" i="60" s="1"/>
  <c r="K5476" i="60"/>
  <c r="K5477" i="60" l="1"/>
  <c r="J5477" i="60"/>
  <c r="M5477" i="60"/>
  <c r="I5478" i="60" s="1"/>
  <c r="L5476" i="60"/>
  <c r="P5476" i="60"/>
  <c r="J5478" i="60" l="1"/>
  <c r="M5478" i="60"/>
  <c r="I5479" i="60" s="1"/>
  <c r="K5478" i="60"/>
  <c r="L5477" i="60"/>
  <c r="P5477" i="60"/>
  <c r="M5479" i="60" l="1"/>
  <c r="I5480" i="60" s="1"/>
  <c r="K5479" i="60"/>
  <c r="J5479" i="60"/>
  <c r="L5478" i="60"/>
  <c r="P5478" i="60"/>
  <c r="P5479" i="60" l="1"/>
  <c r="L5479" i="60"/>
  <c r="M5480" i="60"/>
  <c r="I5481" i="60" s="1"/>
  <c r="J5480" i="60"/>
  <c r="K5480" i="60"/>
  <c r="J5481" i="60" l="1"/>
  <c r="K5481" i="60"/>
  <c r="M5481" i="60"/>
  <c r="I5482" i="60" s="1"/>
  <c r="P5480" i="60"/>
  <c r="L5480" i="60"/>
  <c r="M5482" i="60" l="1"/>
  <c r="I5483" i="60" s="1"/>
  <c r="K5482" i="60"/>
  <c r="J5482" i="60"/>
  <c r="P5481" i="60"/>
  <c r="L5481" i="60"/>
  <c r="L5482" i="60" l="1"/>
  <c r="P5482" i="60"/>
  <c r="M5483" i="60"/>
  <c r="I5484" i="60" s="1"/>
  <c r="K5483" i="60"/>
  <c r="J5483" i="60"/>
  <c r="L5483" i="60" l="1"/>
  <c r="P5483" i="60"/>
  <c r="K5484" i="60"/>
  <c r="J5484" i="60"/>
  <c r="M5484" i="60"/>
  <c r="I5485" i="60" s="1"/>
  <c r="J5485" i="60" l="1"/>
  <c r="M5485" i="60"/>
  <c r="I5486" i="60" s="1"/>
  <c r="K5485" i="60"/>
  <c r="P5484" i="60"/>
  <c r="L5484" i="60"/>
  <c r="J5486" i="60" l="1"/>
  <c r="M5486" i="60"/>
  <c r="I5487" i="60" s="1"/>
  <c r="K5486" i="60"/>
  <c r="P5485" i="60"/>
  <c r="L5485" i="60"/>
  <c r="M5487" i="60" l="1"/>
  <c r="I5488" i="60" s="1"/>
  <c r="J5487" i="60"/>
  <c r="K5487" i="60"/>
  <c r="P5486" i="60"/>
  <c r="L5486" i="60"/>
  <c r="P5487" i="60" l="1"/>
  <c r="L5487" i="60"/>
  <c r="K5488" i="60"/>
  <c r="J5488" i="60"/>
  <c r="M5488" i="60"/>
  <c r="I5489" i="60" s="1"/>
  <c r="M5489" i="60" l="1"/>
  <c r="I5490" i="60" s="1"/>
  <c r="K5489" i="60"/>
  <c r="J5489" i="60"/>
  <c r="P5488" i="60"/>
  <c r="L5488" i="60"/>
  <c r="L5489" i="60" l="1"/>
  <c r="P5489" i="60"/>
  <c r="M5490" i="60"/>
  <c r="I5491" i="60" s="1"/>
  <c r="K5490" i="60"/>
  <c r="J5490" i="60"/>
  <c r="L5490" i="60" l="1"/>
  <c r="P5490" i="60"/>
  <c r="K5491" i="60"/>
  <c r="J5491" i="60"/>
  <c r="M5491" i="60"/>
  <c r="I5492" i="60" s="1"/>
  <c r="J5492" i="60" l="1"/>
  <c r="M5492" i="60"/>
  <c r="I5493" i="60" s="1"/>
  <c r="K5492" i="60"/>
  <c r="P5491" i="60"/>
  <c r="L5491" i="60"/>
  <c r="K5493" i="60" l="1"/>
  <c r="J5493" i="60"/>
  <c r="M5493" i="60"/>
  <c r="I5494" i="60" s="1"/>
  <c r="P5492" i="60"/>
  <c r="L5492" i="60"/>
  <c r="M5494" i="60" l="1"/>
  <c r="I5495" i="60" s="1"/>
  <c r="K5494" i="60"/>
  <c r="J5494" i="60"/>
  <c r="L5493" i="60"/>
  <c r="P5493" i="60" l="1"/>
  <c r="P5494" i="60"/>
  <c r="L5494" i="60"/>
  <c r="M5495" i="60"/>
  <c r="I5496" i="60" s="1"/>
  <c r="J5495" i="60"/>
  <c r="K5495" i="60"/>
  <c r="P5495" i="60" l="1"/>
  <c r="L5495" i="60"/>
  <c r="M5496" i="60"/>
  <c r="I5497" i="60" s="1"/>
  <c r="K5496" i="60"/>
  <c r="J5496" i="60"/>
  <c r="L5496" i="60" l="1"/>
  <c r="P5496" i="60"/>
  <c r="K5497" i="60"/>
  <c r="J5497" i="60"/>
  <c r="M5497" i="60"/>
  <c r="I5498" i="60" s="1"/>
  <c r="K5498" i="60" l="1"/>
  <c r="J5498" i="60"/>
  <c r="M5498" i="60"/>
  <c r="I5499" i="60" s="1"/>
  <c r="L5497" i="60"/>
  <c r="P5497" i="60"/>
  <c r="J5499" i="60" l="1"/>
  <c r="M5499" i="60"/>
  <c r="I5500" i="60" s="1"/>
  <c r="K5499" i="60"/>
  <c r="L5498" i="60"/>
  <c r="P5498" i="60"/>
  <c r="M5500" i="60" l="1"/>
  <c r="I5501" i="60" s="1"/>
  <c r="K5500" i="60"/>
  <c r="J5500" i="60"/>
  <c r="L5499" i="60"/>
  <c r="P5499" i="60"/>
  <c r="P5500" i="60" l="1"/>
  <c r="L5500" i="60"/>
  <c r="M5501" i="60"/>
  <c r="I5502" i="60" s="1"/>
  <c r="K5501" i="60"/>
  <c r="J5501" i="60"/>
  <c r="M5502" i="60" l="1"/>
  <c r="I5503" i="60" s="1"/>
  <c r="K5502" i="60"/>
  <c r="J5502" i="60"/>
  <c r="P5501" i="60"/>
  <c r="L5501" i="60"/>
  <c r="P5502" i="60" l="1"/>
  <c r="L5502" i="60"/>
  <c r="M5503" i="60"/>
  <c r="I5504" i="60" s="1"/>
  <c r="K5503" i="60"/>
  <c r="J5503" i="60"/>
  <c r="K5504" i="60" l="1"/>
  <c r="J5504" i="60"/>
  <c r="M5504" i="60"/>
  <c r="I5505" i="60" s="1"/>
  <c r="L5503" i="60"/>
  <c r="P5503" i="60"/>
  <c r="K5505" i="60" l="1"/>
  <c r="J5505" i="60"/>
  <c r="M5505" i="60"/>
  <c r="I5506" i="60" s="1"/>
  <c r="L5504" i="60"/>
  <c r="J5506" i="60" l="1"/>
  <c r="M5506" i="60"/>
  <c r="I5507" i="60" s="1"/>
  <c r="K5506" i="60"/>
  <c r="P5504" i="60"/>
  <c r="P5505" i="60"/>
  <c r="L5505" i="60"/>
  <c r="M5507" i="60" l="1"/>
  <c r="I5508" i="60" s="1"/>
  <c r="K5507" i="60"/>
  <c r="J5507" i="60"/>
  <c r="P5506" i="60"/>
  <c r="L5506" i="60"/>
  <c r="P5507" i="60" l="1"/>
  <c r="L5507" i="60"/>
  <c r="M5508" i="60"/>
  <c r="I5509" i="60" s="1"/>
  <c r="J5508" i="60"/>
  <c r="K5508" i="60"/>
  <c r="K5509" i="60" l="1"/>
  <c r="J5509" i="60"/>
  <c r="M5509" i="60"/>
  <c r="I5510" i="60" s="1"/>
  <c r="P5508" i="60"/>
  <c r="L5508" i="60"/>
  <c r="M5510" i="60" l="1"/>
  <c r="I5511" i="60" s="1"/>
  <c r="K5510" i="60"/>
  <c r="J5510" i="60"/>
  <c r="P5509" i="60"/>
  <c r="L5509" i="60"/>
  <c r="J5511" i="60" l="1"/>
  <c r="M5511" i="60"/>
  <c r="I5512" i="60" s="1"/>
  <c r="K5511" i="60"/>
  <c r="L5510" i="60"/>
  <c r="K5512" i="60" l="1"/>
  <c r="J5512" i="60"/>
  <c r="M5512" i="60"/>
  <c r="I5513" i="60" s="1"/>
  <c r="P5510" i="60"/>
  <c r="L5511" i="60"/>
  <c r="P5511" i="60"/>
  <c r="P5512" i="60" l="1"/>
  <c r="L5512" i="60"/>
  <c r="J5513" i="60"/>
  <c r="M5513" i="60"/>
  <c r="I5514" i="60" s="1"/>
  <c r="K5513" i="60"/>
  <c r="K5514" i="60" l="1"/>
  <c r="M5514" i="60"/>
  <c r="I5515" i="60" s="1"/>
  <c r="J5514" i="60"/>
  <c r="P5513" i="60"/>
  <c r="L5513" i="60"/>
  <c r="L5514" i="60" l="1"/>
  <c r="P5514" i="60"/>
  <c r="M5515" i="60"/>
  <c r="I5516" i="60" s="1"/>
  <c r="K5515" i="60"/>
  <c r="J5515" i="60"/>
  <c r="P5515" i="60" l="1"/>
  <c r="L5515" i="60"/>
  <c r="M5516" i="60"/>
  <c r="I5517" i="60" s="1"/>
  <c r="K5516" i="60"/>
  <c r="J5516" i="60"/>
  <c r="M5517" i="60" l="1"/>
  <c r="I5518" i="60" s="1"/>
  <c r="K5517" i="60"/>
  <c r="J5517" i="60"/>
  <c r="P5516" i="60"/>
  <c r="L5516" i="60"/>
  <c r="L5517" i="60" l="1"/>
  <c r="P5517" i="60"/>
  <c r="J5518" i="60"/>
  <c r="M5518" i="60"/>
  <c r="I5519" i="60" s="1"/>
  <c r="K5518" i="60"/>
  <c r="K5519" i="60" l="1"/>
  <c r="J5519" i="60"/>
  <c r="M5519" i="60"/>
  <c r="I5520" i="60" s="1"/>
  <c r="L5518" i="60"/>
  <c r="P5518" i="60"/>
  <c r="J5520" i="60" l="1"/>
  <c r="K5520" i="60"/>
  <c r="M5520" i="60"/>
  <c r="I5521" i="60" s="1"/>
  <c r="L5519" i="60"/>
  <c r="P5519" i="60"/>
  <c r="M5521" i="60" l="1"/>
  <c r="I5522" i="60" s="1"/>
  <c r="K5521" i="60"/>
  <c r="J5521" i="60"/>
  <c r="P5520" i="60"/>
  <c r="L5520" i="60"/>
  <c r="L5521" i="60" l="1"/>
  <c r="P5521" i="60"/>
  <c r="M5522" i="60"/>
  <c r="I5523" i="60" s="1"/>
  <c r="K5522" i="60"/>
  <c r="J5522" i="60"/>
  <c r="P5522" i="60" l="1"/>
  <c r="L5522" i="60"/>
  <c r="M5523" i="60"/>
  <c r="I5524" i="60" s="1"/>
  <c r="K5523" i="60"/>
  <c r="J5523" i="60"/>
  <c r="P5523" i="60" l="1"/>
  <c r="L5523" i="60"/>
  <c r="M5524" i="60"/>
  <c r="I5525" i="60" s="1"/>
  <c r="K5524" i="60"/>
  <c r="J5524" i="60"/>
  <c r="L5524" i="60" l="1"/>
  <c r="P5524" i="60"/>
  <c r="J5525" i="60"/>
  <c r="M5525" i="60"/>
  <c r="I5526" i="60" s="1"/>
  <c r="K5525" i="60"/>
  <c r="L5525" i="60" l="1"/>
  <c r="P5525" i="60"/>
  <c r="K5526" i="60"/>
  <c r="J5526" i="60"/>
  <c r="M5526" i="60"/>
  <c r="I5527" i="60" s="1"/>
  <c r="L5526" i="60" l="1"/>
  <c r="J5527" i="60"/>
  <c r="M5527" i="60"/>
  <c r="I5528" i="60" s="1"/>
  <c r="K5527" i="60"/>
  <c r="K5528" i="60" l="1"/>
  <c r="J5528" i="60"/>
  <c r="M5528" i="60"/>
  <c r="I5529" i="60" s="1"/>
  <c r="L5527" i="60"/>
  <c r="P5527" i="60"/>
  <c r="P5526" i="60"/>
  <c r="M5529" i="60" l="1"/>
  <c r="I5530" i="60" s="1"/>
  <c r="J5529" i="60"/>
  <c r="K5529" i="60"/>
  <c r="L5528" i="60"/>
  <c r="P5528" i="60"/>
  <c r="P5529" i="60" l="1"/>
  <c r="L5529" i="60"/>
  <c r="J5530" i="60"/>
  <c r="M5530" i="60"/>
  <c r="I5531" i="60" s="1"/>
  <c r="K5530" i="60"/>
  <c r="M5531" i="60" l="1"/>
  <c r="I5532" i="60" s="1"/>
  <c r="K5531" i="60"/>
  <c r="J5531" i="60"/>
  <c r="P5530" i="60"/>
  <c r="L5530" i="60"/>
  <c r="L5531" i="60" l="1"/>
  <c r="P5531" i="60"/>
  <c r="M5532" i="60"/>
  <c r="I5533" i="60" s="1"/>
  <c r="K5532" i="60"/>
  <c r="J5532" i="60"/>
  <c r="L5532" i="60" l="1"/>
  <c r="K5533" i="60"/>
  <c r="J5533" i="60"/>
  <c r="M5533" i="60"/>
  <c r="I5534" i="60" s="1"/>
  <c r="J5534" i="60" l="1"/>
  <c r="M5534" i="60"/>
  <c r="I5535" i="60" s="1"/>
  <c r="K5534" i="60"/>
  <c r="L5533" i="60"/>
  <c r="P5533" i="60"/>
  <c r="P5532" i="60"/>
  <c r="J5535" i="60" l="1"/>
  <c r="K5535" i="60"/>
  <c r="M5535" i="60"/>
  <c r="I5536" i="60" s="1"/>
  <c r="P5534" i="60"/>
  <c r="L5534" i="60"/>
  <c r="M5536" i="60" l="1"/>
  <c r="I5537" i="60" s="1"/>
  <c r="J5536" i="60"/>
  <c r="K5536" i="60"/>
  <c r="L5535" i="60"/>
  <c r="P5535" i="60"/>
  <c r="P5536" i="60" l="1"/>
  <c r="L5536" i="60"/>
  <c r="K5537" i="60"/>
  <c r="J5537" i="60"/>
  <c r="M5537" i="60"/>
  <c r="I5538" i="60" s="1"/>
  <c r="M5538" i="60" l="1"/>
  <c r="I5539" i="60" s="1"/>
  <c r="K5538" i="60"/>
  <c r="J5538" i="60"/>
  <c r="P5537" i="60"/>
  <c r="L5537" i="60"/>
  <c r="L5538" i="60" l="1"/>
  <c r="P5538" i="60"/>
  <c r="M5539" i="60"/>
  <c r="I5540" i="60" s="1"/>
  <c r="J5539" i="60"/>
  <c r="K5539" i="60"/>
  <c r="L5539" i="60" l="1"/>
  <c r="P5539" i="60"/>
  <c r="K5540" i="60"/>
  <c r="J5540" i="60"/>
  <c r="M5540" i="60"/>
  <c r="I5541" i="60" s="1"/>
  <c r="L5540" i="60" l="1"/>
  <c r="J5541" i="60"/>
  <c r="M5541" i="60"/>
  <c r="I5542" i="60" s="1"/>
  <c r="K5541" i="60"/>
  <c r="P5541" i="60" l="1"/>
  <c r="L5541" i="60"/>
  <c r="K5542" i="60"/>
  <c r="J5542" i="60"/>
  <c r="M5542" i="60"/>
  <c r="I5543" i="60" s="1"/>
  <c r="P5540" i="60"/>
  <c r="M5543" i="60" l="1"/>
  <c r="I5544" i="60" s="1"/>
  <c r="J5543" i="60"/>
  <c r="K5543" i="60"/>
  <c r="L5542" i="60"/>
  <c r="P5542" i="60"/>
  <c r="P5543" i="60" l="1"/>
  <c r="L5543" i="60"/>
  <c r="M5544" i="60"/>
  <c r="I5545" i="60" s="1"/>
  <c r="K5544" i="60"/>
  <c r="J5544" i="60"/>
  <c r="M5545" i="60" l="1"/>
  <c r="I5546" i="60" s="1"/>
  <c r="K5545" i="60"/>
  <c r="J5545" i="60"/>
  <c r="P5544" i="60"/>
  <c r="L5544" i="60"/>
  <c r="L5545" i="60" l="1"/>
  <c r="P5545" i="60"/>
  <c r="J5546" i="60"/>
  <c r="M5546" i="60"/>
  <c r="I5547" i="60" s="1"/>
  <c r="K5546" i="60"/>
  <c r="K5547" i="60" l="1"/>
  <c r="J5547" i="60"/>
  <c r="M5547" i="60"/>
  <c r="I5548" i="60" s="1"/>
  <c r="L5546" i="60"/>
  <c r="P5546" i="60"/>
  <c r="J5548" i="60" l="1"/>
  <c r="M5548" i="60"/>
  <c r="I5549" i="60" s="1"/>
  <c r="K5548" i="60"/>
  <c r="L5547" i="60"/>
  <c r="P5547" i="60"/>
  <c r="M5549" i="60" l="1"/>
  <c r="I5550" i="60" s="1"/>
  <c r="K5549" i="60"/>
  <c r="J5549" i="60"/>
  <c r="L5548" i="60"/>
  <c r="P5548" i="60"/>
  <c r="P5549" i="60" l="1"/>
  <c r="L5549" i="60"/>
  <c r="M5550" i="60"/>
  <c r="I5551" i="60" s="1"/>
  <c r="J5550" i="60"/>
  <c r="K5550" i="60"/>
  <c r="M5551" i="60" l="1"/>
  <c r="I5552" i="60" s="1"/>
  <c r="K5551" i="60"/>
  <c r="J5551" i="60"/>
  <c r="P5550" i="60"/>
  <c r="L5550" i="60"/>
  <c r="P5551" i="60" l="1"/>
  <c r="L5551" i="60"/>
  <c r="M5552" i="60"/>
  <c r="I5553" i="60" s="1"/>
  <c r="K5552" i="60"/>
  <c r="J5552" i="60"/>
  <c r="L5552" i="60" l="1"/>
  <c r="P5552" i="60"/>
  <c r="K5553" i="60"/>
  <c r="J5553" i="60"/>
  <c r="M5553" i="60"/>
  <c r="I5554" i="60" s="1"/>
  <c r="K5554" i="60" l="1"/>
  <c r="J5554" i="60"/>
  <c r="M5554" i="60"/>
  <c r="I5555" i="60" s="1"/>
  <c r="L5553" i="60"/>
  <c r="P5553" i="60"/>
  <c r="J5555" i="60" l="1"/>
  <c r="M5555" i="60"/>
  <c r="I5556" i="60" s="1"/>
  <c r="K5555" i="60"/>
  <c r="P5554" i="60"/>
  <c r="L5554" i="60"/>
  <c r="K5556" i="60" l="1"/>
  <c r="J5556" i="60"/>
  <c r="M5556" i="60"/>
  <c r="I5557" i="60" s="1"/>
  <c r="P5555" i="60"/>
  <c r="L5555" i="60"/>
  <c r="M5557" i="60" l="1"/>
  <c r="I5558" i="60" s="1"/>
  <c r="J5557" i="60"/>
  <c r="K5557" i="60"/>
  <c r="P5556" i="60"/>
  <c r="L5556" i="60"/>
  <c r="P5557" i="60" l="1"/>
  <c r="L5557" i="60"/>
  <c r="K5558" i="60"/>
  <c r="M5558" i="60"/>
  <c r="I5559" i="60" s="1"/>
  <c r="J5558" i="60"/>
  <c r="M5559" i="60" l="1"/>
  <c r="I5560" i="60" s="1"/>
  <c r="K5559" i="60"/>
  <c r="J5559" i="60"/>
  <c r="P5558" i="60"/>
  <c r="L5558" i="60"/>
  <c r="L5559" i="60" l="1"/>
  <c r="P5559" i="60"/>
  <c r="J5560" i="60"/>
  <c r="M5560" i="60"/>
  <c r="I5561" i="60" s="1"/>
  <c r="K5560" i="60"/>
  <c r="K5561" i="60" l="1"/>
  <c r="J5561" i="60"/>
  <c r="M5561" i="60"/>
  <c r="I5562" i="60" s="1"/>
  <c r="L5560" i="60"/>
  <c r="P5560" i="60"/>
  <c r="J5562" i="60" l="1"/>
  <c r="M5562" i="60"/>
  <c r="I5563" i="60" s="1"/>
  <c r="K5562" i="60"/>
  <c r="P5561" i="60"/>
  <c r="L5561" i="60"/>
  <c r="K5563" i="60" l="1"/>
  <c r="M5563" i="60"/>
  <c r="I5564" i="60" s="1"/>
  <c r="J5563" i="60"/>
  <c r="P5562" i="60"/>
  <c r="L5562" i="60"/>
  <c r="P5563" i="60" l="1"/>
  <c r="L5563" i="60"/>
  <c r="M5564" i="60"/>
  <c r="I5565" i="60" s="1"/>
  <c r="K5564" i="60"/>
  <c r="J5564" i="60"/>
  <c r="P5564" i="60" l="1"/>
  <c r="L5564" i="60"/>
  <c r="M5565" i="60"/>
  <c r="I5566" i="60" s="1"/>
  <c r="K5565" i="60"/>
  <c r="J5565" i="60"/>
  <c r="P5565" i="60" l="1"/>
  <c r="L5565" i="60"/>
  <c r="M5566" i="60"/>
  <c r="I5567" i="60" s="1"/>
  <c r="K5566" i="60"/>
  <c r="J5566" i="60"/>
  <c r="L5566" i="60" l="1"/>
  <c r="M5567" i="60"/>
  <c r="I5568" i="60" s="1"/>
  <c r="K5567" i="60"/>
  <c r="J5567" i="60"/>
  <c r="P5566" i="60" l="1"/>
  <c r="L5567" i="60"/>
  <c r="P5567" i="60"/>
  <c r="K5568" i="60"/>
  <c r="J5568" i="60"/>
  <c r="M5568" i="60"/>
  <c r="I5569" i="60" s="1"/>
  <c r="P5568" i="60" l="1"/>
  <c r="L5568" i="60"/>
  <c r="J5569" i="60"/>
  <c r="K5569" i="60"/>
  <c r="M5569" i="60"/>
  <c r="I5570" i="60" s="1"/>
  <c r="M5570" i="60" l="1"/>
  <c r="I5571" i="60" s="1"/>
  <c r="K5570" i="60"/>
  <c r="J5570" i="60"/>
  <c r="P5569" i="60"/>
  <c r="L5569" i="60"/>
  <c r="P5570" i="60" l="1"/>
  <c r="L5570" i="60"/>
  <c r="M5571" i="60"/>
  <c r="I5572" i="60" s="1"/>
  <c r="K5571" i="60"/>
  <c r="J5571" i="60"/>
  <c r="P5571" i="60" l="1"/>
  <c r="L5571" i="60"/>
  <c r="J5572" i="60"/>
  <c r="M5572" i="60"/>
  <c r="I5573" i="60" s="1"/>
  <c r="K5572" i="60"/>
  <c r="P5572" i="60" l="1"/>
  <c r="L5572" i="60"/>
  <c r="M5573" i="60"/>
  <c r="I5574" i="60" s="1"/>
  <c r="K5573" i="60"/>
  <c r="J5573" i="60"/>
  <c r="L5573" i="60" l="1"/>
  <c r="J5574" i="60"/>
  <c r="M5574" i="60"/>
  <c r="I5575" i="60" s="1"/>
  <c r="K5574" i="60"/>
  <c r="K5575" i="60" l="1"/>
  <c r="J5575" i="60"/>
  <c r="M5575" i="60"/>
  <c r="I5576" i="60" s="1"/>
  <c r="P5573" i="60"/>
  <c r="L5574" i="60"/>
  <c r="P5574" i="60"/>
  <c r="J5576" i="60" l="1"/>
  <c r="M5576" i="60"/>
  <c r="I5577" i="60" s="1"/>
  <c r="K5576" i="60"/>
  <c r="P5575" i="60"/>
  <c r="L5575" i="60"/>
  <c r="J5577" i="60" l="1"/>
  <c r="M5577" i="60"/>
  <c r="I5578" i="60" s="1"/>
  <c r="K5577" i="60"/>
  <c r="L5576" i="60"/>
  <c r="P5576" i="60"/>
  <c r="M5578" i="60" l="1"/>
  <c r="I5579" i="60" s="1"/>
  <c r="J5578" i="60"/>
  <c r="K5578" i="60"/>
  <c r="P5577" i="60"/>
  <c r="L5577" i="60"/>
  <c r="P5578" i="60" l="1"/>
  <c r="L5578" i="60"/>
  <c r="J5579" i="60"/>
  <c r="M5579" i="60"/>
  <c r="I5580" i="60" s="1"/>
  <c r="K5579" i="60"/>
  <c r="P5579" i="60" l="1"/>
  <c r="L5579" i="60"/>
  <c r="M5580" i="60"/>
  <c r="I5581" i="60" s="1"/>
  <c r="K5580" i="60"/>
  <c r="J5580" i="60"/>
  <c r="M5581" i="60" l="1"/>
  <c r="I5582" i="60" s="1"/>
  <c r="K5581" i="60"/>
  <c r="J5581" i="60"/>
  <c r="L5580" i="60"/>
  <c r="P5580" i="60"/>
  <c r="L5581" i="60" l="1"/>
  <c r="P5581" i="60"/>
  <c r="K5582" i="60"/>
  <c r="J5582" i="60"/>
  <c r="M5582" i="60"/>
  <c r="I5583" i="60" s="1"/>
  <c r="J5583" i="60" l="1"/>
  <c r="M5583" i="60"/>
  <c r="I5584" i="60" s="1"/>
  <c r="K5583" i="60"/>
  <c r="P5582" i="60"/>
  <c r="L5582" i="60"/>
  <c r="J5584" i="60" l="1"/>
  <c r="K5584" i="60"/>
  <c r="M5584" i="60"/>
  <c r="I5585" i="60" s="1"/>
  <c r="P5583" i="60"/>
  <c r="L5583" i="60"/>
  <c r="M5585" i="60" l="1"/>
  <c r="I5586" i="60" s="1"/>
  <c r="J5585" i="60"/>
  <c r="K5585" i="60"/>
  <c r="L5584" i="60"/>
  <c r="P5584" i="60"/>
  <c r="P5585" i="60" l="1"/>
  <c r="L5585" i="60"/>
  <c r="K5586" i="60"/>
  <c r="J5586" i="60"/>
  <c r="M5586" i="60"/>
  <c r="I5587" i="60" s="1"/>
  <c r="M5587" i="60" l="1"/>
  <c r="I5588" i="60" s="1"/>
  <c r="K5587" i="60"/>
  <c r="J5587" i="60"/>
  <c r="P5586" i="60"/>
  <c r="L5586" i="60"/>
  <c r="L5587" i="60" l="1"/>
  <c r="P5587" i="60"/>
  <c r="M5588" i="60"/>
  <c r="I5589" i="60" s="1"/>
  <c r="K5588" i="60"/>
  <c r="J5588" i="60"/>
  <c r="L5588" i="60" l="1"/>
  <c r="P5588" i="60"/>
  <c r="K5589" i="60"/>
  <c r="J5589" i="60"/>
  <c r="M5589" i="60"/>
  <c r="I5590" i="60" s="1"/>
  <c r="J5590" i="60" l="1"/>
  <c r="M5590" i="60"/>
  <c r="I5591" i="60" s="1"/>
  <c r="K5590" i="60"/>
  <c r="P5589" i="60"/>
  <c r="L5589" i="60"/>
  <c r="K5591" i="60" l="1"/>
  <c r="J5591" i="60"/>
  <c r="M5591" i="60"/>
  <c r="I5592" i="60" s="1"/>
  <c r="P5590" i="60"/>
  <c r="L5590" i="60"/>
  <c r="M5592" i="60" l="1"/>
  <c r="I5593" i="60" s="1"/>
  <c r="K5592" i="60"/>
  <c r="J5592" i="60"/>
  <c r="L5591" i="60"/>
  <c r="P5591" i="60"/>
  <c r="P5592" i="60" l="1"/>
  <c r="L5592" i="60"/>
  <c r="M5593" i="60"/>
  <c r="I5594" i="60" s="1"/>
  <c r="K5593" i="60"/>
  <c r="J5593" i="60"/>
  <c r="P5593" i="60" l="1"/>
  <c r="L5593" i="60"/>
  <c r="M5594" i="60"/>
  <c r="I5595" i="60" s="1"/>
  <c r="K5594" i="60"/>
  <c r="J5594" i="60"/>
  <c r="L5594" i="60" l="1"/>
  <c r="P5594" i="60"/>
  <c r="M5595" i="60"/>
  <c r="I5596" i="60" s="1"/>
  <c r="K5595" i="60"/>
  <c r="J5595" i="60"/>
  <c r="L5595" i="60" l="1"/>
  <c r="P5595" i="60"/>
  <c r="K5596" i="60"/>
  <c r="J5596" i="60"/>
  <c r="M5596" i="60"/>
  <c r="I5597" i="60" s="1"/>
  <c r="J5597" i="60" l="1"/>
  <c r="M5597" i="60"/>
  <c r="I5598" i="60" s="1"/>
  <c r="K5597" i="60"/>
  <c r="L5596" i="60"/>
  <c r="P5596" i="60"/>
  <c r="M5598" i="60" l="1"/>
  <c r="I5599" i="60" s="1"/>
  <c r="K5598" i="60"/>
  <c r="J5598" i="60"/>
  <c r="L5597" i="60"/>
  <c r="P5597" i="60"/>
  <c r="P5598" i="60" l="1"/>
  <c r="L5598" i="60"/>
  <c r="M5599" i="60"/>
  <c r="I5600" i="60" s="1"/>
  <c r="K5599" i="60"/>
  <c r="J5599" i="60"/>
  <c r="K5600" i="60" l="1"/>
  <c r="J5600" i="60"/>
  <c r="M5600" i="60"/>
  <c r="I5601" i="60" s="1"/>
  <c r="P5599" i="60"/>
  <c r="L5599" i="60"/>
  <c r="M5601" i="60" l="1"/>
  <c r="I5602" i="60" s="1"/>
  <c r="K5601" i="60"/>
  <c r="J5601" i="60"/>
  <c r="P5600" i="60"/>
  <c r="L5600" i="60"/>
  <c r="L5601" i="60" l="1"/>
  <c r="P5601" i="60"/>
  <c r="K5602" i="60"/>
  <c r="M5602" i="60"/>
  <c r="I5603" i="60" s="1"/>
  <c r="J5602" i="60"/>
  <c r="K5603" i="60" l="1"/>
  <c r="J5603" i="60"/>
  <c r="M5603" i="60"/>
  <c r="I5604" i="60" s="1"/>
  <c r="L5602" i="60"/>
  <c r="P5602" i="60"/>
  <c r="J5604" i="60" l="1"/>
  <c r="K5604" i="60"/>
  <c r="M5604" i="60"/>
  <c r="I5605" i="60" s="1"/>
  <c r="P5603" i="60"/>
  <c r="L5603" i="60"/>
  <c r="M5605" i="60" l="1"/>
  <c r="I5606" i="60" s="1"/>
  <c r="J5605" i="60"/>
  <c r="K5605" i="60"/>
  <c r="P5604" i="60"/>
  <c r="L5604" i="60"/>
  <c r="P5605" i="60" l="1"/>
  <c r="L5605" i="60"/>
  <c r="M5606" i="60"/>
  <c r="I5607" i="60" s="1"/>
  <c r="J5606" i="60"/>
  <c r="K5606" i="60"/>
  <c r="P5606" i="60" l="1"/>
  <c r="L5606" i="60"/>
  <c r="K5607" i="60"/>
  <c r="J5607" i="60"/>
  <c r="M5607" i="60"/>
  <c r="I5608" i="60" s="1"/>
  <c r="P5607" i="60" l="1"/>
  <c r="L5607" i="60"/>
  <c r="M5608" i="60"/>
  <c r="I5609" i="60" s="1"/>
  <c r="K5608" i="60"/>
  <c r="J5608" i="60"/>
  <c r="J5609" i="60" l="1"/>
  <c r="K5609" i="60"/>
  <c r="M5609" i="60"/>
  <c r="I5610" i="60" s="1"/>
  <c r="L5608" i="60"/>
  <c r="P5608" i="60"/>
  <c r="K5610" i="60" l="1"/>
  <c r="J5610" i="60"/>
  <c r="M5610" i="60"/>
  <c r="I5611" i="60" s="1"/>
  <c r="L5609" i="60"/>
  <c r="P5609" i="60"/>
  <c r="J5611" i="60" l="1"/>
  <c r="M5611" i="60"/>
  <c r="I5612" i="60" s="1"/>
  <c r="K5611" i="60"/>
  <c r="P5610" i="60"/>
  <c r="L5610" i="60"/>
  <c r="K5612" i="60" l="1"/>
  <c r="J5612" i="60"/>
  <c r="M5612" i="60"/>
  <c r="I5613" i="60" s="1"/>
  <c r="P5611" i="60"/>
  <c r="L5611" i="60"/>
  <c r="M5613" i="60" l="1"/>
  <c r="I5614" i="60" s="1"/>
  <c r="K5613" i="60"/>
  <c r="J5613" i="60"/>
  <c r="L5612" i="60"/>
  <c r="P5612" i="60"/>
  <c r="P5613" i="60" l="1"/>
  <c r="L5613" i="60"/>
  <c r="M5614" i="60"/>
  <c r="I5615" i="60" s="1"/>
  <c r="J5614" i="60"/>
  <c r="K5614" i="60"/>
  <c r="P5614" i="60" l="1"/>
  <c r="L5614" i="60"/>
  <c r="M5615" i="60"/>
  <c r="I5616" i="60" s="1"/>
  <c r="K5615" i="60"/>
  <c r="J5615" i="60"/>
  <c r="L5615" i="60" l="1"/>
  <c r="P5615" i="60"/>
  <c r="J5616" i="60"/>
  <c r="M5616" i="60"/>
  <c r="I5617" i="60" s="1"/>
  <c r="K5616" i="60"/>
  <c r="K5617" i="60" l="1"/>
  <c r="J5617" i="60"/>
  <c r="M5617" i="60"/>
  <c r="I5618" i="60" s="1"/>
  <c r="L5616" i="60"/>
  <c r="P5616" i="60"/>
  <c r="J5618" i="60" l="1"/>
  <c r="K5618" i="60"/>
  <c r="M5618" i="60"/>
  <c r="I5619" i="60" s="1"/>
  <c r="L5617" i="60"/>
  <c r="P5617" i="60" l="1"/>
  <c r="M5619" i="60"/>
  <c r="I5620" i="60" s="1"/>
  <c r="K5619" i="60"/>
  <c r="J5619" i="60"/>
  <c r="P5618" i="60"/>
  <c r="L5618" i="60"/>
  <c r="P5619" i="60" l="1"/>
  <c r="L5619" i="60"/>
  <c r="M5620" i="60"/>
  <c r="I5621" i="60" s="1"/>
  <c r="K5620" i="60"/>
  <c r="J5620" i="60"/>
  <c r="J5621" i="60" l="1"/>
  <c r="K5621" i="60"/>
  <c r="M5621" i="60"/>
  <c r="I5622" i="60" s="1"/>
  <c r="P5620" i="60"/>
  <c r="L5620" i="60"/>
  <c r="M5622" i="60" l="1"/>
  <c r="I5623" i="60" s="1"/>
  <c r="K5622" i="60"/>
  <c r="J5622" i="60"/>
  <c r="P5621" i="60"/>
  <c r="L5621" i="60"/>
  <c r="L5622" i="60" l="1"/>
  <c r="P5622" i="60"/>
  <c r="J5623" i="60"/>
  <c r="M5623" i="60"/>
  <c r="I5624" i="60" s="1"/>
  <c r="K5623" i="60"/>
  <c r="K5624" i="60" l="1"/>
  <c r="J5624" i="60"/>
  <c r="M5624" i="60"/>
  <c r="I5625" i="60" s="1"/>
  <c r="L5623" i="60"/>
  <c r="P5623" i="60"/>
  <c r="J5625" i="60" l="1"/>
  <c r="M5625" i="60"/>
  <c r="I5626" i="60" s="1"/>
  <c r="K5625" i="60"/>
  <c r="L5624" i="60"/>
  <c r="J5626" i="60" l="1"/>
  <c r="M5626" i="60"/>
  <c r="I5627" i="60" s="1"/>
  <c r="K5626" i="60"/>
  <c r="P5624" i="60"/>
  <c r="L5625" i="60"/>
  <c r="P5625" i="60"/>
  <c r="M5627" i="60" l="1"/>
  <c r="I5628" i="60" s="1"/>
  <c r="J5627" i="60"/>
  <c r="K5627" i="60"/>
  <c r="P5626" i="60"/>
  <c r="L5626" i="60"/>
  <c r="P5627" i="60" l="1"/>
  <c r="L5627" i="60"/>
  <c r="J5628" i="60"/>
  <c r="K5628" i="60"/>
  <c r="M5628" i="60"/>
  <c r="I5629" i="60" s="1"/>
  <c r="P5628" i="60" l="1"/>
  <c r="L5628" i="60"/>
  <c r="M5629" i="60"/>
  <c r="I5630" i="60" s="1"/>
  <c r="K5629" i="60"/>
  <c r="J5629" i="60"/>
  <c r="L5629" i="60" l="1"/>
  <c r="P5629" i="60"/>
  <c r="M5630" i="60"/>
  <c r="I5631" i="60" s="1"/>
  <c r="K5630" i="60"/>
  <c r="J5630" i="60"/>
  <c r="L5630" i="60" l="1"/>
  <c r="P5630" i="60"/>
  <c r="K5631" i="60"/>
  <c r="J5631" i="60"/>
  <c r="M5631" i="60"/>
  <c r="I5632" i="60" s="1"/>
  <c r="L5631" i="60" l="1"/>
  <c r="J5632" i="60"/>
  <c r="M5632" i="60"/>
  <c r="I5633" i="60" s="1"/>
  <c r="K5632" i="60"/>
  <c r="J5633" i="60" l="1"/>
  <c r="M5633" i="60"/>
  <c r="I5634" i="60" s="1"/>
  <c r="K5633" i="60"/>
  <c r="P5632" i="60"/>
  <c r="L5632" i="60"/>
  <c r="P5631" i="60"/>
  <c r="M5634" i="60" l="1"/>
  <c r="I5635" i="60" s="1"/>
  <c r="J5634" i="60"/>
  <c r="K5634" i="60"/>
  <c r="P5633" i="60"/>
  <c r="L5633" i="60"/>
  <c r="P5634" i="60" l="1"/>
  <c r="L5634" i="60"/>
  <c r="K5635" i="60"/>
  <c r="J5635" i="60"/>
  <c r="M5635" i="60"/>
  <c r="I5636" i="60" s="1"/>
  <c r="P5635" i="60" l="1"/>
  <c r="L5635" i="60"/>
  <c r="M5636" i="60"/>
  <c r="I5637" i="60" s="1"/>
  <c r="K5636" i="60"/>
  <c r="J5636" i="60"/>
  <c r="L5636" i="60" l="1"/>
  <c r="P5636" i="60"/>
  <c r="M5637" i="60"/>
  <c r="I5638" i="60" s="1"/>
  <c r="K5637" i="60"/>
  <c r="J5637" i="60"/>
  <c r="L5637" i="60" l="1"/>
  <c r="P5637" i="60"/>
  <c r="K5638" i="60"/>
  <c r="J5638" i="60"/>
  <c r="M5638" i="60"/>
  <c r="I5639" i="60" s="1"/>
  <c r="J5639" i="60" l="1"/>
  <c r="M5639" i="60"/>
  <c r="I5640" i="60" s="1"/>
  <c r="K5639" i="60"/>
  <c r="L5638" i="60"/>
  <c r="P5638" i="60"/>
  <c r="K5640" i="60" l="1"/>
  <c r="J5640" i="60"/>
  <c r="M5640" i="60"/>
  <c r="I5641" i="60" s="1"/>
  <c r="P5639" i="60"/>
  <c r="L5639" i="60"/>
  <c r="M5641" i="60" l="1"/>
  <c r="I5642" i="60" s="1"/>
  <c r="K5641" i="60"/>
  <c r="J5641" i="60"/>
  <c r="L5640" i="60"/>
  <c r="P5640" i="60"/>
  <c r="P5641" i="60" l="1"/>
  <c r="L5641" i="60"/>
  <c r="M5642" i="60"/>
  <c r="I5643" i="60" s="1"/>
  <c r="K5642" i="60"/>
  <c r="J5642" i="60"/>
  <c r="P5642" i="60" l="1"/>
  <c r="L5642" i="60"/>
  <c r="M5643" i="60"/>
  <c r="I5644" i="60" s="1"/>
  <c r="K5643" i="60"/>
  <c r="J5643" i="60"/>
  <c r="L5643" i="60" l="1"/>
  <c r="P5643" i="60"/>
  <c r="K5644" i="60"/>
  <c r="J5644" i="60"/>
  <c r="M5644" i="60"/>
  <c r="I5645" i="60" s="1"/>
  <c r="K5645" i="60" l="1"/>
  <c r="J5645" i="60"/>
  <c r="M5645" i="60"/>
  <c r="I5646" i="60" s="1"/>
  <c r="L5644" i="60"/>
  <c r="P5644" i="60"/>
  <c r="J5646" i="60" l="1"/>
  <c r="M5646" i="60"/>
  <c r="I5647" i="60" s="1"/>
  <c r="K5646" i="60"/>
  <c r="L5645" i="60"/>
  <c r="P5645" i="60"/>
  <c r="M5647" i="60" l="1"/>
  <c r="I5648" i="60" s="1"/>
  <c r="K5647" i="60"/>
  <c r="J5647" i="60"/>
  <c r="L5646" i="60"/>
  <c r="P5646" i="60"/>
  <c r="P5647" i="60" l="1"/>
  <c r="L5647" i="60"/>
  <c r="M5648" i="60"/>
  <c r="I5649" i="60" s="1"/>
  <c r="K5648" i="60"/>
  <c r="J5648" i="60"/>
  <c r="P5648" i="60" l="1"/>
  <c r="L5648" i="60"/>
  <c r="M5649" i="60"/>
  <c r="I5650" i="60" s="1"/>
  <c r="K5649" i="60"/>
  <c r="J5649" i="60"/>
  <c r="P5649" i="60" l="1"/>
  <c r="L5649" i="60"/>
  <c r="M5650" i="60"/>
  <c r="I5651" i="60" s="1"/>
  <c r="K5650" i="60"/>
  <c r="J5650" i="60"/>
  <c r="L5650" i="60" l="1"/>
  <c r="P5650" i="60"/>
  <c r="K5651" i="60"/>
  <c r="J5651" i="60"/>
  <c r="M5651" i="60"/>
  <c r="I5652" i="60" s="1"/>
  <c r="K5652" i="60" l="1"/>
  <c r="J5652" i="60"/>
  <c r="M5652" i="60"/>
  <c r="I5653" i="60" s="1"/>
  <c r="L5651" i="60"/>
  <c r="P5651" i="60"/>
  <c r="J5653" i="60" l="1"/>
  <c r="M5653" i="60"/>
  <c r="I5654" i="60" s="1"/>
  <c r="K5653" i="60"/>
  <c r="L5652" i="60"/>
  <c r="M5654" i="60" l="1"/>
  <c r="I5655" i="60" s="1"/>
  <c r="K5654" i="60"/>
  <c r="J5654" i="60"/>
  <c r="P5652" i="60"/>
  <c r="P5653" i="60"/>
  <c r="L5653" i="60"/>
  <c r="P5654" i="60" l="1"/>
  <c r="L5654" i="60"/>
  <c r="M5655" i="60"/>
  <c r="I5656" i="60" s="1"/>
  <c r="K5655" i="60"/>
  <c r="J5655" i="60"/>
  <c r="K5656" i="60" l="1"/>
  <c r="J5656" i="60"/>
  <c r="M5656" i="60"/>
  <c r="I5657" i="60" s="1"/>
  <c r="P5655" i="60"/>
  <c r="L5655" i="60"/>
  <c r="M5657" i="60" l="1"/>
  <c r="I5658" i="60" s="1"/>
  <c r="K5657" i="60"/>
  <c r="J5657" i="60"/>
  <c r="P5656" i="60"/>
  <c r="L5656" i="60"/>
  <c r="L5657" i="60" l="1"/>
  <c r="P5657" i="60"/>
  <c r="M5658" i="60"/>
  <c r="I5659" i="60" s="1"/>
  <c r="J5658" i="60"/>
  <c r="K5658" i="60"/>
  <c r="L5658" i="60" l="1"/>
  <c r="P5658" i="60"/>
  <c r="K5659" i="60"/>
  <c r="J5659" i="60"/>
  <c r="M5659" i="60"/>
  <c r="I5660" i="60" s="1"/>
  <c r="J5660" i="60" l="1"/>
  <c r="K5660" i="60"/>
  <c r="M5660" i="60"/>
  <c r="I5661" i="60" s="1"/>
  <c r="P5659" i="60"/>
  <c r="L5659" i="60"/>
  <c r="K5661" i="60" l="1"/>
  <c r="M5661" i="60"/>
  <c r="I5662" i="60" s="1"/>
  <c r="J5661" i="60"/>
  <c r="L5660" i="60"/>
  <c r="P5660" i="60"/>
  <c r="P5661" i="60" l="1"/>
  <c r="L5661" i="60"/>
  <c r="M5662" i="60"/>
  <c r="I5663" i="60" s="1"/>
  <c r="K5662" i="60"/>
  <c r="J5662" i="60"/>
  <c r="P5662" i="60" l="1"/>
  <c r="L5662" i="60"/>
  <c r="M5663" i="60"/>
  <c r="I5664" i="60" s="1"/>
  <c r="K5663" i="60"/>
  <c r="J5663" i="60"/>
  <c r="P5663" i="60" l="1"/>
  <c r="L5663" i="60"/>
  <c r="M5664" i="60"/>
  <c r="I5665" i="60" s="1"/>
  <c r="K5664" i="60"/>
  <c r="J5664" i="60"/>
  <c r="L5664" i="60" l="1"/>
  <c r="P5664" i="60"/>
  <c r="M5665" i="60"/>
  <c r="I5666" i="60" s="1"/>
  <c r="J5665" i="60"/>
  <c r="K5665" i="60"/>
  <c r="L5665" i="60" l="1"/>
  <c r="K5666" i="60"/>
  <c r="J5666" i="60"/>
  <c r="M5666" i="60"/>
  <c r="I5667" i="60" s="1"/>
  <c r="L5666" i="60" l="1"/>
  <c r="J5667" i="60"/>
  <c r="K5667" i="60"/>
  <c r="M5667" i="60"/>
  <c r="I5668" i="60" s="1"/>
  <c r="P5665" i="60"/>
  <c r="P5667" i="60" l="1"/>
  <c r="L5667" i="60"/>
  <c r="M5668" i="60"/>
  <c r="I5669" i="60" s="1"/>
  <c r="J5668" i="60"/>
  <c r="K5668" i="60"/>
  <c r="P5666" i="60"/>
  <c r="M5669" i="60" l="1"/>
  <c r="I5670" i="60" s="1"/>
  <c r="K5669" i="60"/>
  <c r="J5669" i="60"/>
  <c r="L5668" i="60"/>
  <c r="P5668" i="60"/>
  <c r="P5669" i="60" l="1"/>
  <c r="L5669" i="60"/>
  <c r="K5670" i="60"/>
  <c r="J5670" i="60"/>
  <c r="M5670" i="60"/>
  <c r="I5671" i="60" s="1"/>
  <c r="M5671" i="60" l="1"/>
  <c r="I5672" i="60" s="1"/>
  <c r="K5671" i="60"/>
  <c r="J5671" i="60"/>
  <c r="P5670" i="60"/>
  <c r="L5670" i="60"/>
  <c r="L5671" i="60" l="1"/>
  <c r="P5671" i="60"/>
  <c r="J5672" i="60"/>
  <c r="M5672" i="60"/>
  <c r="I5673" i="60" s="1"/>
  <c r="K5672" i="60"/>
  <c r="K5673" i="60" l="1"/>
  <c r="J5673" i="60"/>
  <c r="M5673" i="60"/>
  <c r="I5674" i="60" s="1"/>
  <c r="L5672" i="60"/>
  <c r="P5672" i="60"/>
  <c r="J5674" i="60" l="1"/>
  <c r="M5674" i="60"/>
  <c r="I5675" i="60" s="1"/>
  <c r="K5674" i="60"/>
  <c r="P5673" i="60"/>
  <c r="L5673" i="60"/>
  <c r="M5675" i="60" l="1"/>
  <c r="I5676" i="60" s="1"/>
  <c r="K5675" i="60"/>
  <c r="J5675" i="60"/>
  <c r="L5674" i="60"/>
  <c r="P5674" i="60"/>
  <c r="P5675" i="60" l="1"/>
  <c r="L5675" i="60"/>
  <c r="M5676" i="60"/>
  <c r="I5677" i="60" s="1"/>
  <c r="J5676" i="60"/>
  <c r="K5676" i="60"/>
  <c r="P5676" i="60" l="1"/>
  <c r="L5676" i="60"/>
  <c r="J5677" i="60"/>
  <c r="M5677" i="60"/>
  <c r="I5678" i="60" s="1"/>
  <c r="K5677" i="60"/>
  <c r="M5678" i="60" l="1"/>
  <c r="I5679" i="60" s="1"/>
  <c r="K5678" i="60"/>
  <c r="J5678" i="60"/>
  <c r="P5677" i="60"/>
  <c r="L5677" i="60"/>
  <c r="L5678" i="60" l="1"/>
  <c r="P5678" i="60"/>
  <c r="M5679" i="60"/>
  <c r="I5680" i="60" s="1"/>
  <c r="K5679" i="60"/>
  <c r="J5679" i="60"/>
  <c r="L5679" i="60" l="1"/>
  <c r="P5679" i="60"/>
  <c r="K5680" i="60"/>
  <c r="J5680" i="60"/>
  <c r="M5680" i="60"/>
  <c r="I5681" i="60" s="1"/>
  <c r="J5681" i="60" l="1"/>
  <c r="M5681" i="60"/>
  <c r="I5682" i="60" s="1"/>
  <c r="K5681" i="60"/>
  <c r="L5680" i="60"/>
  <c r="P5680" i="60"/>
  <c r="J5682" i="60" l="1"/>
  <c r="M5682" i="60"/>
  <c r="I5683" i="60" s="1"/>
  <c r="K5682" i="60"/>
  <c r="P5681" i="60"/>
  <c r="L5681" i="60"/>
  <c r="M5683" i="60" l="1"/>
  <c r="I5684" i="60" s="1"/>
  <c r="J5683" i="60"/>
  <c r="K5683" i="60"/>
  <c r="P5682" i="60"/>
  <c r="L5682" i="60"/>
  <c r="P5683" i="60" l="1"/>
  <c r="L5683" i="60"/>
  <c r="K5684" i="60"/>
  <c r="J5684" i="60"/>
  <c r="M5684" i="60"/>
  <c r="I5685" i="60" s="1"/>
  <c r="M5685" i="60" l="1"/>
  <c r="I5686" i="60" s="1"/>
  <c r="K5685" i="60"/>
  <c r="J5685" i="60"/>
  <c r="P5684" i="60"/>
  <c r="L5684" i="60"/>
  <c r="L5685" i="60" l="1"/>
  <c r="P5685" i="60"/>
  <c r="M5686" i="60"/>
  <c r="I5687" i="60" s="1"/>
  <c r="K5686" i="60"/>
  <c r="J5686" i="60"/>
  <c r="L5686" i="60" l="1"/>
  <c r="P5686" i="60"/>
  <c r="K5687" i="60"/>
  <c r="J5687" i="60"/>
  <c r="M5687" i="60"/>
  <c r="I5688" i="60" s="1"/>
  <c r="L5687" i="60" l="1"/>
  <c r="J5688" i="60"/>
  <c r="K5688" i="60"/>
  <c r="M5688" i="60"/>
  <c r="I5689" i="60" s="1"/>
  <c r="K5689" i="60" l="1"/>
  <c r="J5689" i="60"/>
  <c r="M5689" i="60"/>
  <c r="I5690" i="60" s="1"/>
  <c r="P5688" i="60"/>
  <c r="L5688" i="60"/>
  <c r="P5687" i="60"/>
  <c r="L5689" i="60" l="1"/>
  <c r="M5690" i="60"/>
  <c r="I5691" i="60" s="1"/>
  <c r="J5690" i="60"/>
  <c r="K5690" i="60"/>
  <c r="P5689" i="60" l="1"/>
  <c r="P5690" i="60"/>
  <c r="L5690" i="60"/>
  <c r="M5691" i="60"/>
  <c r="I5692" i="60" s="1"/>
  <c r="K5691" i="60"/>
  <c r="J5691" i="60"/>
  <c r="P5691" i="60" l="1"/>
  <c r="L5691" i="60"/>
  <c r="M5692" i="60"/>
  <c r="I5693" i="60" s="1"/>
  <c r="K5692" i="60"/>
  <c r="J5692" i="60"/>
  <c r="L5692" i="60" l="1"/>
  <c r="P5692" i="60"/>
  <c r="K5693" i="60"/>
  <c r="J5693" i="60"/>
  <c r="M5693" i="60"/>
  <c r="I5694" i="60" s="1"/>
  <c r="L5693" i="60" l="1"/>
  <c r="P5693" i="60"/>
  <c r="K5694" i="60"/>
  <c r="J5694" i="60"/>
  <c r="M5694" i="60"/>
  <c r="I5695" i="60" s="1"/>
  <c r="L5694" i="60" l="1"/>
  <c r="J5695" i="60"/>
  <c r="M5695" i="60"/>
  <c r="I5696" i="60" s="1"/>
  <c r="K5695" i="60"/>
  <c r="P5694" i="60" l="1"/>
  <c r="M5696" i="60"/>
  <c r="I5697" i="60" s="1"/>
  <c r="K5696" i="60"/>
  <c r="J5696" i="60"/>
  <c r="L5695" i="60"/>
  <c r="P5695" i="60"/>
  <c r="P5696" i="60" l="1"/>
  <c r="L5696" i="60"/>
  <c r="M5697" i="60"/>
  <c r="I5698" i="60" s="1"/>
  <c r="J5697" i="60"/>
  <c r="K5697" i="60"/>
  <c r="K5698" i="60" l="1"/>
  <c r="J5698" i="60"/>
  <c r="M5698" i="60"/>
  <c r="I5699" i="60" s="1"/>
  <c r="P5697" i="60"/>
  <c r="L5697" i="60"/>
  <c r="M5699" i="60" l="1"/>
  <c r="I5700" i="60" s="1"/>
  <c r="K5699" i="60"/>
  <c r="J5699" i="60"/>
  <c r="P5698" i="60"/>
  <c r="L5698" i="60"/>
  <c r="L5699" i="60" l="1"/>
  <c r="K5700" i="60"/>
  <c r="J5700" i="60"/>
  <c r="M5700" i="60"/>
  <c r="I5701" i="60" s="1"/>
  <c r="K5701" i="60" l="1"/>
  <c r="J5701" i="60"/>
  <c r="M5701" i="60"/>
  <c r="I5702" i="60" s="1"/>
  <c r="L5700" i="60"/>
  <c r="P5700" i="60"/>
  <c r="P5699" i="60"/>
  <c r="J5702" i="60" l="1"/>
  <c r="M5702" i="60"/>
  <c r="I5703" i="60" s="1"/>
  <c r="K5702" i="60"/>
  <c r="P5701" i="60"/>
  <c r="L5701" i="60"/>
  <c r="K5703" i="60" l="1"/>
  <c r="M5703" i="60"/>
  <c r="I5704" i="60" s="1"/>
  <c r="J5703" i="60"/>
  <c r="P5702" i="60"/>
  <c r="L5702" i="60"/>
  <c r="P5703" i="60" l="1"/>
  <c r="L5703" i="60"/>
  <c r="M5704" i="60"/>
  <c r="I5705" i="60" s="1"/>
  <c r="K5704" i="60"/>
  <c r="J5704" i="60"/>
  <c r="P5704" i="60" l="1"/>
  <c r="L5704" i="60"/>
  <c r="K5705" i="60"/>
  <c r="M5705" i="60"/>
  <c r="I5706" i="60" s="1"/>
  <c r="J5705" i="60"/>
  <c r="M5706" i="60" l="1"/>
  <c r="I5707" i="60" s="1"/>
  <c r="K5706" i="60"/>
  <c r="J5706" i="60"/>
  <c r="P5705" i="60"/>
  <c r="L5705" i="60"/>
  <c r="L5706" i="60" l="1"/>
  <c r="P5706" i="60"/>
  <c r="M5707" i="60"/>
  <c r="I5708" i="60" s="1"/>
  <c r="K5707" i="60"/>
  <c r="J5707" i="60"/>
  <c r="L5707" i="60" l="1"/>
  <c r="P5707" i="60"/>
  <c r="K5708" i="60"/>
  <c r="J5708" i="60"/>
  <c r="M5708" i="60"/>
  <c r="I5709" i="60" s="1"/>
  <c r="P5708" i="60" l="1"/>
  <c r="L5708" i="60"/>
  <c r="J5709" i="60"/>
  <c r="M5709" i="60"/>
  <c r="I5710" i="60" s="1"/>
  <c r="K5709" i="60"/>
  <c r="K5710" i="60" l="1"/>
  <c r="J5710" i="60"/>
  <c r="M5710" i="60"/>
  <c r="I5711" i="60" s="1"/>
  <c r="P5709" i="60"/>
  <c r="L5709" i="60"/>
  <c r="M5711" i="60" l="1"/>
  <c r="I5712" i="60" s="1"/>
  <c r="K5711" i="60"/>
  <c r="J5711" i="60"/>
  <c r="L5710" i="60"/>
  <c r="P5710" i="60"/>
  <c r="P5711" i="60" l="1"/>
  <c r="L5711" i="60"/>
  <c r="M5712" i="60"/>
  <c r="I5713" i="60" s="1"/>
  <c r="J5712" i="60"/>
  <c r="K5712" i="60"/>
  <c r="P5712" i="60" l="1"/>
  <c r="L5712" i="60"/>
  <c r="M5713" i="60"/>
  <c r="I5714" i="60" s="1"/>
  <c r="K5713" i="60"/>
  <c r="J5713" i="60"/>
  <c r="M5714" i="60" l="1"/>
  <c r="I5715" i="60" s="1"/>
  <c r="J5714" i="60"/>
  <c r="K5714" i="60"/>
  <c r="L5713" i="60"/>
  <c r="P5713" i="60"/>
  <c r="L5714" i="60" l="1"/>
  <c r="P5714" i="60"/>
  <c r="K5715" i="60"/>
  <c r="J5715" i="60"/>
  <c r="M5715" i="60"/>
  <c r="I5716" i="60" s="1"/>
  <c r="L5715" i="60" l="1"/>
  <c r="J5716" i="60"/>
  <c r="K5716" i="60"/>
  <c r="M5716" i="60"/>
  <c r="I5717" i="60" s="1"/>
  <c r="P5716" i="60" l="1"/>
  <c r="L5716" i="60"/>
  <c r="M5717" i="60"/>
  <c r="I5718" i="60" s="1"/>
  <c r="J5717" i="60"/>
  <c r="K5717" i="60"/>
  <c r="P5715" i="60"/>
  <c r="P5717" i="60" l="1"/>
  <c r="L5717" i="60"/>
  <c r="M5718" i="60"/>
  <c r="I5719" i="60" s="1"/>
  <c r="K5718" i="60"/>
  <c r="J5718" i="60"/>
  <c r="P5718" i="60" l="1"/>
  <c r="L5718" i="60"/>
  <c r="M5719" i="60"/>
  <c r="I5720" i="60" s="1"/>
  <c r="K5719" i="60"/>
  <c r="J5719" i="60"/>
  <c r="P5719" i="60" l="1"/>
  <c r="L5719" i="60"/>
  <c r="M5720" i="60"/>
  <c r="I5721" i="60" s="1"/>
  <c r="K5720" i="60"/>
  <c r="J5720" i="60"/>
  <c r="L5720" i="60" l="1"/>
  <c r="P5720" i="60"/>
  <c r="J5721" i="60"/>
  <c r="M5721" i="60"/>
  <c r="I5722" i="60" s="1"/>
  <c r="K5721" i="60"/>
  <c r="L5721" i="60" l="1"/>
  <c r="P5721" i="60"/>
  <c r="K5722" i="60"/>
  <c r="J5722" i="60"/>
  <c r="M5722" i="60"/>
  <c r="I5723" i="60" s="1"/>
  <c r="L5722" i="60" l="1"/>
  <c r="J5723" i="60"/>
  <c r="M5723" i="60"/>
  <c r="I5724" i="60" s="1"/>
  <c r="K5723" i="60"/>
  <c r="J5724" i="60" l="1"/>
  <c r="K5724" i="60"/>
  <c r="M5724" i="60"/>
  <c r="I5725" i="60" s="1"/>
  <c r="L5723" i="60"/>
  <c r="P5723" i="60"/>
  <c r="P5722" i="60"/>
  <c r="M5725" i="60" l="1"/>
  <c r="I5726" i="60" s="1"/>
  <c r="K5725" i="60"/>
  <c r="J5725" i="60"/>
  <c r="L5724" i="60"/>
  <c r="P5724" i="60"/>
  <c r="P5725" i="60" l="1"/>
  <c r="L5725" i="60"/>
  <c r="J5726" i="60"/>
  <c r="K5726" i="60"/>
  <c r="M5726" i="60"/>
  <c r="I5727" i="60" s="1"/>
  <c r="P5726" i="60" l="1"/>
  <c r="L5726" i="60"/>
  <c r="M5727" i="60"/>
  <c r="I5728" i="60" s="1"/>
  <c r="K5727" i="60"/>
  <c r="J5727" i="60"/>
  <c r="L5727" i="60" l="1"/>
  <c r="P5727" i="60"/>
  <c r="M5728" i="60"/>
  <c r="I5729" i="60" s="1"/>
  <c r="K5728" i="60"/>
  <c r="J5728" i="60"/>
  <c r="L5728" i="60" l="1"/>
  <c r="P5728" i="60"/>
  <c r="K5729" i="60"/>
  <c r="J5729" i="60"/>
  <c r="M5729" i="60"/>
  <c r="I5730" i="60" s="1"/>
  <c r="J5730" i="60" l="1"/>
  <c r="M5730" i="60"/>
  <c r="I5731" i="60" s="1"/>
  <c r="K5730" i="60"/>
  <c r="L5729" i="60"/>
  <c r="J5731" i="60" l="1"/>
  <c r="M5731" i="60"/>
  <c r="I5732" i="60" s="1"/>
  <c r="K5731" i="60"/>
  <c r="P5729" i="60"/>
  <c r="P5730" i="60"/>
  <c r="L5730" i="60"/>
  <c r="M5732" i="60" l="1"/>
  <c r="I5733" i="60" s="1"/>
  <c r="J5732" i="60"/>
  <c r="K5732" i="60"/>
  <c r="P5731" i="60"/>
  <c r="L5731" i="60"/>
  <c r="P5732" i="60" l="1"/>
  <c r="L5732" i="60"/>
  <c r="K5733" i="60"/>
  <c r="J5733" i="60"/>
  <c r="M5733" i="60"/>
  <c r="I5734" i="60" s="1"/>
  <c r="P5733" i="60" l="1"/>
  <c r="L5733" i="60"/>
  <c r="M5734" i="60"/>
  <c r="I5735" i="60" s="1"/>
  <c r="K5734" i="60"/>
  <c r="J5734" i="60"/>
  <c r="M5735" i="60" l="1"/>
  <c r="I5736" i="60" s="1"/>
  <c r="K5735" i="60"/>
  <c r="J5735" i="60"/>
  <c r="L5734" i="60"/>
  <c r="P5734" i="60"/>
  <c r="L5735" i="60" l="1"/>
  <c r="P5735" i="60"/>
  <c r="K5736" i="60"/>
  <c r="J5736" i="60"/>
  <c r="M5736" i="60"/>
  <c r="I5737" i="60" s="1"/>
  <c r="J5737" i="60" l="1"/>
  <c r="M5737" i="60"/>
  <c r="I5738" i="60" s="1"/>
  <c r="K5737" i="60"/>
  <c r="L5736" i="60"/>
  <c r="P5736" i="60"/>
  <c r="K5738" i="60" l="1"/>
  <c r="J5738" i="60"/>
  <c r="M5738" i="60"/>
  <c r="I5739" i="60" s="1"/>
  <c r="L5737" i="60"/>
  <c r="P5737" i="60"/>
  <c r="L5738" i="60" l="1"/>
  <c r="M5739" i="60"/>
  <c r="I5740" i="60" s="1"/>
  <c r="K5739" i="60"/>
  <c r="J5739" i="60"/>
  <c r="P5739" i="60" l="1"/>
  <c r="L5739" i="60"/>
  <c r="P5738" i="60"/>
  <c r="M5740" i="60"/>
  <c r="I5741" i="60" s="1"/>
  <c r="K5740" i="60"/>
  <c r="J5740" i="60"/>
  <c r="M5741" i="60" l="1"/>
  <c r="I5742" i="60" s="1"/>
  <c r="K5741" i="60"/>
  <c r="J5741" i="60"/>
  <c r="P5740" i="60"/>
  <c r="L5740" i="60"/>
  <c r="L5741" i="60" l="1"/>
  <c r="P5741" i="60"/>
  <c r="M5742" i="60"/>
  <c r="I5743" i="60" s="1"/>
  <c r="K5742" i="60"/>
  <c r="J5742" i="60"/>
  <c r="L5742" i="60" l="1"/>
  <c r="P5742" i="60"/>
  <c r="K5743" i="60"/>
  <c r="J5743" i="60"/>
  <c r="M5743" i="60"/>
  <c r="I5744" i="60" s="1"/>
  <c r="J5744" i="60" l="1"/>
  <c r="K5744" i="60"/>
  <c r="M5744" i="60"/>
  <c r="I5745" i="60" s="1"/>
  <c r="L5743" i="60"/>
  <c r="P5743" i="60" l="1"/>
  <c r="M5745" i="60"/>
  <c r="I5746" i="60" s="1"/>
  <c r="K5745" i="60"/>
  <c r="J5745" i="60"/>
  <c r="L5744" i="60"/>
  <c r="P5744" i="60"/>
  <c r="P5745" i="60" l="1"/>
  <c r="L5745" i="60"/>
  <c r="M5746" i="60"/>
  <c r="I5747" i="60" s="1"/>
  <c r="J5746" i="60"/>
  <c r="K5746" i="60"/>
  <c r="M5747" i="60" l="1"/>
  <c r="I5748" i="60" s="1"/>
  <c r="K5747" i="60"/>
  <c r="J5747" i="60"/>
  <c r="P5746" i="60"/>
  <c r="L5746" i="60"/>
  <c r="P5747" i="60" l="1"/>
  <c r="L5747" i="60"/>
  <c r="M5748" i="60"/>
  <c r="I5749" i="60" s="1"/>
  <c r="K5748" i="60"/>
  <c r="J5748" i="60"/>
  <c r="K5749" i="60" l="1"/>
  <c r="J5749" i="60"/>
  <c r="M5749" i="60"/>
  <c r="I5750" i="60" s="1"/>
  <c r="L5748" i="60"/>
  <c r="P5748" i="60"/>
  <c r="K5750" i="60" l="1"/>
  <c r="J5750" i="60"/>
  <c r="M5750" i="60"/>
  <c r="I5751" i="60" s="1"/>
  <c r="L5749" i="60"/>
  <c r="P5749" i="60"/>
  <c r="L5750" i="60" l="1"/>
  <c r="J5751" i="60"/>
  <c r="K5751" i="60"/>
  <c r="M5751" i="60"/>
  <c r="I5752" i="60" s="1"/>
  <c r="P5751" i="60" l="1"/>
  <c r="L5751" i="60"/>
  <c r="K5752" i="60"/>
  <c r="J5752" i="60"/>
  <c r="M5752" i="60"/>
  <c r="I5753" i="60" s="1"/>
  <c r="P5750" i="60"/>
  <c r="P5752" i="60" l="1"/>
  <c r="L5752" i="60"/>
  <c r="M5753" i="60"/>
  <c r="I5754" i="60" s="1"/>
  <c r="K5753" i="60"/>
  <c r="J5753" i="60"/>
  <c r="P5753" i="60" l="1"/>
  <c r="L5753" i="60"/>
  <c r="K5754" i="60"/>
  <c r="M5754" i="60"/>
  <c r="I5755" i="60" s="1"/>
  <c r="J5754" i="60"/>
  <c r="P5754" i="60" l="1"/>
  <c r="L5754" i="60"/>
  <c r="M5755" i="60"/>
  <c r="I5756" i="60" s="1"/>
  <c r="K5755" i="60"/>
  <c r="J5755" i="60"/>
  <c r="L5755" i="60" l="1"/>
  <c r="P5755" i="60"/>
  <c r="J5756" i="60"/>
  <c r="M5756" i="60"/>
  <c r="I5757" i="60" s="1"/>
  <c r="K5756" i="60"/>
  <c r="K5757" i="60" l="1"/>
  <c r="J5757" i="60"/>
  <c r="M5757" i="60"/>
  <c r="I5758" i="60" s="1"/>
  <c r="L5756" i="60"/>
  <c r="P5756" i="60"/>
  <c r="J5758" i="60" l="1"/>
  <c r="K5758" i="60"/>
  <c r="M5758" i="60"/>
  <c r="I5759" i="60" s="1"/>
  <c r="L5757" i="60"/>
  <c r="P5757" i="60" l="1"/>
  <c r="K5759" i="60"/>
  <c r="M5759" i="60"/>
  <c r="I5760" i="60" s="1"/>
  <c r="J5759" i="60"/>
  <c r="P5758" i="60"/>
  <c r="L5758" i="60"/>
  <c r="P5759" i="60" l="1"/>
  <c r="L5759" i="60"/>
  <c r="M5760" i="60"/>
  <c r="I5761" i="60" s="1"/>
  <c r="K5760" i="60"/>
  <c r="J5760" i="60"/>
  <c r="M5761" i="60" l="1"/>
  <c r="I5762" i="60" s="1"/>
  <c r="J5761" i="60"/>
  <c r="K5761" i="60"/>
  <c r="P5760" i="60"/>
  <c r="L5760" i="60"/>
  <c r="P5761" i="60" l="1"/>
  <c r="L5761" i="60"/>
  <c r="M5762" i="60"/>
  <c r="I5763" i="60" s="1"/>
  <c r="K5762" i="60"/>
  <c r="J5762" i="60"/>
  <c r="M5763" i="60" l="1"/>
  <c r="I5764" i="60" s="1"/>
  <c r="K5763" i="60"/>
  <c r="J5763" i="60"/>
  <c r="L5762" i="60"/>
  <c r="P5762" i="60"/>
  <c r="L5763" i="60" l="1"/>
  <c r="K5764" i="60"/>
  <c r="J5764" i="60"/>
  <c r="M5764" i="60"/>
  <c r="I5765" i="60" s="1"/>
  <c r="J5765" i="60" l="1"/>
  <c r="K5765" i="60"/>
  <c r="M5765" i="60"/>
  <c r="I5766" i="60" s="1"/>
  <c r="P5764" i="60"/>
  <c r="L5764" i="60"/>
  <c r="P5763" i="60"/>
  <c r="M5766" i="60" l="1"/>
  <c r="I5767" i="60" s="1"/>
  <c r="J5766" i="60"/>
  <c r="K5766" i="60"/>
  <c r="P5765" i="60"/>
  <c r="L5765" i="60"/>
  <c r="L5766" i="60" l="1"/>
  <c r="P5766" i="60"/>
  <c r="M5767" i="60"/>
  <c r="I5768" i="60" s="1"/>
  <c r="K5767" i="60"/>
  <c r="J5767" i="60"/>
  <c r="P5767" i="60" l="1"/>
  <c r="L5767" i="60"/>
  <c r="J5768" i="60"/>
  <c r="K5768" i="60"/>
  <c r="M5768" i="60"/>
  <c r="I5769" i="60" s="1"/>
  <c r="M5769" i="60" l="1"/>
  <c r="I5770" i="60" s="1"/>
  <c r="K5769" i="60"/>
  <c r="J5769" i="60"/>
  <c r="P5768" i="60"/>
  <c r="L5768" i="60"/>
  <c r="L5769" i="60" l="1"/>
  <c r="P5769" i="60"/>
  <c r="J5770" i="60"/>
  <c r="M5770" i="60"/>
  <c r="I5771" i="60" s="1"/>
  <c r="K5770" i="60"/>
  <c r="K5771" i="60" l="1"/>
  <c r="J5771" i="60"/>
  <c r="M5771" i="60"/>
  <c r="I5772" i="60" s="1"/>
  <c r="L5770" i="60"/>
  <c r="P5770" i="60"/>
  <c r="L5771" i="60" l="1"/>
  <c r="J5772" i="60"/>
  <c r="M5772" i="60"/>
  <c r="I5773" i="60" s="1"/>
  <c r="K5772" i="60"/>
  <c r="K5773" i="60" l="1"/>
  <c r="J5773" i="60"/>
  <c r="M5773" i="60"/>
  <c r="I5774" i="60" s="1"/>
  <c r="P5771" i="60"/>
  <c r="L5772" i="60"/>
  <c r="P5772" i="60"/>
  <c r="M5774" i="60" l="1"/>
  <c r="I5775" i="60" s="1"/>
  <c r="J5774" i="60"/>
  <c r="K5774" i="60"/>
  <c r="L5773" i="60"/>
  <c r="P5773" i="60"/>
  <c r="P5774" i="60" l="1"/>
  <c r="L5774" i="60"/>
  <c r="J5775" i="60"/>
  <c r="M5775" i="60"/>
  <c r="I5776" i="60" s="1"/>
  <c r="K5775" i="60"/>
  <c r="P5775" i="60" l="1"/>
  <c r="L5775" i="60"/>
  <c r="M5776" i="60"/>
  <c r="I5777" i="60" s="1"/>
  <c r="K5776" i="60"/>
  <c r="J5776" i="60"/>
  <c r="L5776" i="60" l="1"/>
  <c r="P5776" i="60"/>
  <c r="M5777" i="60"/>
  <c r="I5778" i="60" s="1"/>
  <c r="K5777" i="60"/>
  <c r="J5777" i="60"/>
  <c r="L5777" i="60" l="1"/>
  <c r="P5777" i="60"/>
  <c r="K5778" i="60"/>
  <c r="J5778" i="60"/>
  <c r="M5778" i="60"/>
  <c r="I5779" i="60" s="1"/>
  <c r="J5779" i="60" l="1"/>
  <c r="M5779" i="60"/>
  <c r="I5780" i="60" s="1"/>
  <c r="K5779" i="60"/>
  <c r="L5778" i="60"/>
  <c r="J5780" i="60" l="1"/>
  <c r="K5780" i="60"/>
  <c r="M5780" i="60"/>
  <c r="I5781" i="60" s="1"/>
  <c r="P5778" i="60"/>
  <c r="P5779" i="60"/>
  <c r="L5779" i="60"/>
  <c r="M5781" i="60" l="1"/>
  <c r="I5782" i="60" s="1"/>
  <c r="J5781" i="60"/>
  <c r="K5781" i="60"/>
  <c r="L5780" i="60"/>
  <c r="P5780" i="60"/>
  <c r="P5781" i="60" l="1"/>
  <c r="L5781" i="60"/>
  <c r="M5782" i="60"/>
  <c r="I5783" i="60" s="1"/>
  <c r="K5782" i="60"/>
  <c r="J5782" i="60"/>
  <c r="L5782" i="60" l="1"/>
  <c r="P5782" i="60"/>
  <c r="M5783" i="60"/>
  <c r="I5784" i="60" s="1"/>
  <c r="K5783" i="60"/>
  <c r="J5783" i="60"/>
  <c r="K5784" i="60" l="1"/>
  <c r="J5784" i="60"/>
  <c r="M5784" i="60"/>
  <c r="I5785" i="60" s="1"/>
  <c r="P5783" i="60"/>
  <c r="L5783" i="60"/>
  <c r="M5785" i="60" l="1"/>
  <c r="I5786" i="60" s="1"/>
  <c r="K5785" i="60"/>
  <c r="J5785" i="60"/>
  <c r="L5784" i="60"/>
  <c r="P5784" i="60" l="1"/>
  <c r="P5785" i="60"/>
  <c r="L5785" i="60"/>
  <c r="M5786" i="60"/>
  <c r="I5787" i="60" s="1"/>
  <c r="J5786" i="60"/>
  <c r="K5786" i="60"/>
  <c r="K5787" i="60" l="1"/>
  <c r="M5787" i="60"/>
  <c r="I5788" i="60" s="1"/>
  <c r="J5787" i="60"/>
  <c r="L5786" i="60"/>
  <c r="P5786" i="60"/>
  <c r="L5787" i="60" l="1"/>
  <c r="P5787" i="60"/>
  <c r="M5788" i="60"/>
  <c r="I5789" i="60" s="1"/>
  <c r="K5788" i="60"/>
  <c r="J5788" i="60"/>
  <c r="L5788" i="60" l="1"/>
  <c r="P5788" i="60"/>
  <c r="K5789" i="60"/>
  <c r="J5789" i="60"/>
  <c r="M5789" i="60"/>
  <c r="I5790" i="60" s="1"/>
  <c r="K5790" i="60" l="1"/>
  <c r="J5790" i="60"/>
  <c r="M5790" i="60"/>
  <c r="I5791" i="60" s="1"/>
  <c r="L5789" i="60"/>
  <c r="P5789" i="60"/>
  <c r="K5791" i="60" l="1"/>
  <c r="J5791" i="60"/>
  <c r="M5791" i="60"/>
  <c r="I5792" i="60" s="1"/>
  <c r="L5790" i="60"/>
  <c r="M5792" i="60" l="1"/>
  <c r="I5793" i="60" s="1"/>
  <c r="J5792" i="60"/>
  <c r="K5792" i="60"/>
  <c r="P5790" i="60"/>
  <c r="L5791" i="60"/>
  <c r="P5791" i="60"/>
  <c r="P5792" i="60" l="1"/>
  <c r="L5792" i="60"/>
  <c r="J5793" i="60"/>
  <c r="K5793" i="60"/>
  <c r="M5793" i="60"/>
  <c r="I5794" i="60" s="1"/>
  <c r="L5793" i="60" l="1"/>
  <c r="P5793" i="60"/>
  <c r="K5794" i="60"/>
  <c r="M5794" i="60"/>
  <c r="I5795" i="60" s="1"/>
  <c r="J5794" i="60"/>
  <c r="L5794" i="60" l="1"/>
  <c r="P5794" i="60"/>
  <c r="M5795" i="60"/>
  <c r="I5796" i="60" s="1"/>
  <c r="K5795" i="60"/>
  <c r="J5795" i="60"/>
  <c r="P5795" i="60" l="1"/>
  <c r="L5795" i="60"/>
  <c r="M5796" i="60"/>
  <c r="I5797" i="60" s="1"/>
  <c r="K5796" i="60"/>
  <c r="J5796" i="60"/>
  <c r="P5796" i="60" l="1"/>
  <c r="L5796" i="60"/>
  <c r="J5797" i="60"/>
  <c r="K5797" i="60"/>
  <c r="M5797" i="60"/>
  <c r="I5798" i="60" s="1"/>
  <c r="M5798" i="60" l="1"/>
  <c r="I5799" i="60" s="1"/>
  <c r="K5798" i="60"/>
  <c r="J5798" i="60"/>
  <c r="L5797" i="60"/>
  <c r="P5797" i="60"/>
  <c r="P5798" i="60" l="1"/>
  <c r="L5798" i="60"/>
  <c r="M5799" i="60"/>
  <c r="I5800" i="60" s="1"/>
  <c r="K5799" i="60"/>
  <c r="J5799" i="60"/>
  <c r="M5800" i="60" l="1"/>
  <c r="I5801" i="60" s="1"/>
  <c r="K5800" i="60"/>
  <c r="J5800" i="60"/>
  <c r="P5799" i="60"/>
  <c r="L5799" i="60"/>
  <c r="P5800" i="60" l="1"/>
  <c r="L5800" i="60"/>
  <c r="K5801" i="60"/>
  <c r="M5801" i="60"/>
  <c r="I5802" i="60" s="1"/>
  <c r="J5801" i="60"/>
  <c r="M5802" i="60" l="1"/>
  <c r="I5803" i="60" s="1"/>
  <c r="K5802" i="60"/>
  <c r="J5802" i="60"/>
  <c r="P5801" i="60"/>
  <c r="L5801" i="60"/>
  <c r="L5802" i="60" l="1"/>
  <c r="P5802" i="60"/>
  <c r="M5803" i="60"/>
  <c r="I5804" i="60" s="1"/>
  <c r="K5803" i="60"/>
  <c r="J5803" i="60"/>
  <c r="P5803" i="60" l="1"/>
  <c r="L5803" i="60"/>
  <c r="K5804" i="60"/>
  <c r="J5804" i="60"/>
  <c r="M5804" i="60"/>
  <c r="I5805" i="60" s="1"/>
  <c r="M5805" i="60" l="1"/>
  <c r="I5806" i="60" s="1"/>
  <c r="K5805" i="60"/>
  <c r="J5805" i="60"/>
  <c r="L5804" i="60"/>
  <c r="P5804" i="60"/>
  <c r="L5805" i="60" l="1"/>
  <c r="P5805" i="60"/>
  <c r="M5806" i="60"/>
  <c r="I5807" i="60" s="1"/>
  <c r="K5806" i="60"/>
  <c r="J5806" i="60"/>
  <c r="L5806" i="60" l="1"/>
  <c r="P5806" i="60"/>
  <c r="K5807" i="60"/>
  <c r="M5807" i="60"/>
  <c r="I5808" i="60" s="1"/>
  <c r="J5807" i="60"/>
  <c r="K5808" i="60" l="1"/>
  <c r="J5808" i="60"/>
  <c r="M5808" i="60"/>
  <c r="I5809" i="60" s="1"/>
  <c r="L5807" i="60"/>
  <c r="P5807" i="60"/>
  <c r="J5809" i="60" l="1"/>
  <c r="M5809" i="60"/>
  <c r="I5810" i="60" s="1"/>
  <c r="K5809" i="60"/>
  <c r="P5808" i="60"/>
  <c r="L5808" i="60"/>
  <c r="J5810" i="60" l="1"/>
  <c r="K5810" i="60"/>
  <c r="M5810" i="60"/>
  <c r="I5811" i="60" s="1"/>
  <c r="P5809" i="60"/>
  <c r="L5809" i="60"/>
  <c r="K5811" i="60" l="1"/>
  <c r="J5811" i="60"/>
  <c r="M5811" i="60"/>
  <c r="I5812" i="60" s="1"/>
  <c r="L5810" i="60"/>
  <c r="P5810" i="60"/>
  <c r="J5812" i="60" l="1"/>
  <c r="M5812" i="60"/>
  <c r="I5813" i="60" s="1"/>
  <c r="K5812" i="60"/>
  <c r="L5811" i="60"/>
  <c r="M5813" i="60" l="1"/>
  <c r="I5814" i="60" s="1"/>
  <c r="K5813" i="60"/>
  <c r="J5813" i="60"/>
  <c r="P5811" i="60"/>
  <c r="P5812" i="60"/>
  <c r="L5812" i="60"/>
  <c r="P5813" i="60" l="1"/>
  <c r="L5813" i="60"/>
  <c r="K5814" i="60"/>
  <c r="J5814" i="60"/>
  <c r="M5814" i="60"/>
  <c r="I5815" i="60" s="1"/>
  <c r="L5814" i="60" l="1"/>
  <c r="P5814" i="60"/>
  <c r="K5815" i="60"/>
  <c r="M5815" i="60"/>
  <c r="I5816" i="60" s="1"/>
  <c r="J5815" i="60"/>
  <c r="L5815" i="60" l="1"/>
  <c r="M5816" i="60"/>
  <c r="I5817" i="60" s="1"/>
  <c r="J5816" i="60"/>
  <c r="K5816" i="60"/>
  <c r="P5816" i="60" l="1"/>
  <c r="L5816" i="60"/>
  <c r="M5817" i="60"/>
  <c r="I5818" i="60" s="1"/>
  <c r="K5817" i="60"/>
  <c r="J5817" i="60"/>
  <c r="P5815" i="60"/>
  <c r="P5817" i="60" l="1"/>
  <c r="L5817" i="60"/>
  <c r="M5818" i="60"/>
  <c r="I5819" i="60" s="1"/>
  <c r="J5818" i="60"/>
  <c r="K5818" i="60"/>
  <c r="L5818" i="60" l="1"/>
  <c r="P5818" i="60"/>
  <c r="M5819" i="60"/>
  <c r="I5820" i="60" s="1"/>
  <c r="K5819" i="60"/>
  <c r="J5819" i="60"/>
  <c r="L5819" i="60" l="1"/>
  <c r="P5819" i="60"/>
  <c r="M5820" i="60"/>
  <c r="I5821" i="60" s="1"/>
  <c r="K5820" i="60"/>
  <c r="J5820" i="60"/>
  <c r="L5820" i="60" l="1"/>
  <c r="P5820" i="60"/>
  <c r="K5821" i="60"/>
  <c r="J5821" i="60"/>
  <c r="M5821" i="60"/>
  <c r="I5822" i="60" s="1"/>
  <c r="K5822" i="60" l="1"/>
  <c r="M5822" i="60"/>
  <c r="I5823" i="60" s="1"/>
  <c r="J5822" i="60"/>
  <c r="L5821" i="60"/>
  <c r="P5821" i="60" l="1"/>
  <c r="L5822" i="60"/>
  <c r="P5822" i="60"/>
  <c r="K5823" i="60"/>
  <c r="J5823" i="60"/>
  <c r="M5823" i="60"/>
  <c r="I5824" i="60" s="1"/>
  <c r="L5823" i="60" l="1"/>
  <c r="P5823" i="60"/>
  <c r="K5824" i="60"/>
  <c r="M5824" i="60"/>
  <c r="I5825" i="60" s="1"/>
  <c r="J5824" i="60"/>
  <c r="P5824" i="60" l="1"/>
  <c r="L5824" i="60"/>
  <c r="J5825" i="60"/>
  <c r="K5825" i="60"/>
  <c r="M5825" i="60"/>
  <c r="I5826" i="60" s="1"/>
  <c r="J5826" i="60" l="1"/>
  <c r="M5826" i="60"/>
  <c r="I5827" i="60" s="1"/>
  <c r="K5826" i="60"/>
  <c r="L5825" i="60"/>
  <c r="P5825" i="60"/>
  <c r="M5827" i="60" l="1"/>
  <c r="I5828" i="60" s="1"/>
  <c r="K5827" i="60"/>
  <c r="J5827" i="60"/>
  <c r="L5826" i="60"/>
  <c r="P5826" i="60"/>
  <c r="L5827" i="60" l="1"/>
  <c r="P5827" i="60"/>
  <c r="M5828" i="60"/>
  <c r="I5829" i="60" s="1"/>
  <c r="K5828" i="60"/>
  <c r="J5828" i="60"/>
  <c r="P5828" i="60" l="1"/>
  <c r="L5828" i="60"/>
  <c r="K5829" i="60"/>
  <c r="M5829" i="60"/>
  <c r="I5830" i="60" s="1"/>
  <c r="J5829" i="60"/>
  <c r="P5829" i="60" l="1"/>
  <c r="L5829" i="60"/>
  <c r="M5830" i="60"/>
  <c r="I5831" i="60" s="1"/>
  <c r="K5830" i="60"/>
  <c r="J5830" i="60"/>
  <c r="P5830" i="60" l="1"/>
  <c r="L5830" i="60"/>
  <c r="M5831" i="60"/>
  <c r="I5832" i="60" s="1"/>
  <c r="K5831" i="60"/>
  <c r="J5831" i="60"/>
  <c r="M5832" i="60" l="1"/>
  <c r="I5833" i="60" s="1"/>
  <c r="K5832" i="60"/>
  <c r="J5832" i="60"/>
  <c r="L5831" i="60"/>
  <c r="P5831" i="60"/>
  <c r="P5832" i="60" l="1"/>
  <c r="L5832" i="60"/>
  <c r="M5833" i="60"/>
  <c r="I5834" i="60" s="1"/>
  <c r="K5833" i="60"/>
  <c r="J5833" i="60"/>
  <c r="P5833" i="60" l="1"/>
  <c r="L5833" i="60"/>
  <c r="M5834" i="60"/>
  <c r="I5835" i="60" s="1"/>
  <c r="K5834" i="60"/>
  <c r="J5834" i="60"/>
  <c r="P5834" i="60" l="1"/>
  <c r="L5834" i="60"/>
  <c r="M5835" i="60"/>
  <c r="I5836" i="60" s="1"/>
  <c r="K5835" i="60"/>
  <c r="J5835" i="60"/>
  <c r="P5835" i="60" l="1"/>
  <c r="L5835" i="60"/>
  <c r="K5836" i="60"/>
  <c r="M5836" i="60"/>
  <c r="I5837" i="60" s="1"/>
  <c r="J5836" i="60"/>
  <c r="M5837" i="60" l="1"/>
  <c r="I5838" i="60" s="1"/>
  <c r="K5837" i="60"/>
  <c r="J5837" i="60"/>
  <c r="L5836" i="60"/>
  <c r="P5836" i="60"/>
  <c r="L5837" i="60" l="1"/>
  <c r="P5837" i="60"/>
  <c r="K5838" i="60"/>
  <c r="J5838" i="60"/>
  <c r="M5838" i="60"/>
  <c r="I5839" i="60" s="1"/>
  <c r="K5839" i="60" l="1"/>
  <c r="J5839" i="60"/>
  <c r="M5839" i="60"/>
  <c r="I5840" i="60" s="1"/>
  <c r="L5838" i="60"/>
  <c r="P5838" i="60"/>
  <c r="K5840" i="60" l="1"/>
  <c r="J5840" i="60"/>
  <c r="M5840" i="60"/>
  <c r="I5841" i="60" s="1"/>
  <c r="L5839" i="60"/>
  <c r="M5841" i="60" l="1"/>
  <c r="I5842" i="60" s="1"/>
  <c r="J5841" i="60"/>
  <c r="K5841" i="60"/>
  <c r="L5840" i="60"/>
  <c r="P5839" i="60"/>
  <c r="P5840" i="60" l="1"/>
  <c r="P5841" i="60"/>
  <c r="L5841" i="60"/>
  <c r="J5842" i="60"/>
  <c r="M5842" i="60"/>
  <c r="I5843" i="60" s="1"/>
  <c r="K5842" i="60"/>
  <c r="K5843" i="60" l="1"/>
  <c r="J5843" i="60"/>
  <c r="M5843" i="60"/>
  <c r="I5844" i="60" s="1"/>
  <c r="P5842" i="60"/>
  <c r="L5842" i="60"/>
  <c r="M5844" i="60" l="1"/>
  <c r="I5845" i="60" s="1"/>
  <c r="K5844" i="60"/>
  <c r="J5844" i="60"/>
  <c r="P5843" i="60"/>
  <c r="L5843" i="60"/>
  <c r="L5844" i="60" l="1"/>
  <c r="P5844" i="60"/>
  <c r="M5845" i="60"/>
  <c r="I5846" i="60" s="1"/>
  <c r="J5845" i="60"/>
  <c r="K5845" i="60"/>
  <c r="P5845" i="60" l="1"/>
  <c r="L5845" i="60"/>
  <c r="M5846" i="60"/>
  <c r="I5847" i="60" s="1"/>
  <c r="K5846" i="60"/>
  <c r="J5846" i="60"/>
  <c r="L5846" i="60" l="1"/>
  <c r="P5846" i="60"/>
  <c r="M5847" i="60"/>
  <c r="I5848" i="60" s="1"/>
  <c r="J5847" i="60"/>
  <c r="K5847" i="60"/>
  <c r="P5847" i="60" l="1"/>
  <c r="L5847" i="60"/>
  <c r="M5848" i="60"/>
  <c r="I5849" i="60" s="1"/>
  <c r="K5848" i="60"/>
  <c r="J5848" i="60"/>
  <c r="L5848" i="60" l="1"/>
  <c r="P5848" i="60"/>
  <c r="M5849" i="60"/>
  <c r="I5850" i="60" s="1"/>
  <c r="J5849" i="60"/>
  <c r="K5849" i="60"/>
  <c r="P5849" i="60" l="1"/>
  <c r="L5849" i="60"/>
  <c r="K5850" i="60"/>
  <c r="M5850" i="60"/>
  <c r="I5851" i="60" s="1"/>
  <c r="J5850" i="60"/>
  <c r="P5850" i="60" l="1"/>
  <c r="L5850" i="60"/>
  <c r="M5851" i="60"/>
  <c r="I5852" i="60" s="1"/>
  <c r="K5851" i="60"/>
  <c r="J5851" i="60"/>
  <c r="M5852" i="60" l="1"/>
  <c r="I5853" i="60" s="1"/>
  <c r="K5852" i="60"/>
  <c r="J5852" i="60"/>
  <c r="L5851" i="60"/>
  <c r="P5851" i="60"/>
  <c r="L5852" i="60" l="1"/>
  <c r="P5852" i="60"/>
  <c r="K5853" i="60"/>
  <c r="J5853" i="60"/>
  <c r="M5853" i="60"/>
  <c r="I5854" i="60" s="1"/>
  <c r="L5853" i="60" l="1"/>
  <c r="P5853" i="60"/>
  <c r="M5854" i="60"/>
  <c r="I5855" i="60" s="1"/>
  <c r="K5854" i="60"/>
  <c r="J5854" i="60"/>
  <c r="L5854" i="60" l="1"/>
  <c r="P5854" i="60"/>
  <c r="M5855" i="60"/>
  <c r="I5856" i="60" s="1"/>
  <c r="K5855" i="60"/>
  <c r="J5855" i="60"/>
  <c r="P5855" i="60" l="1"/>
  <c r="L5855" i="60"/>
  <c r="K5856" i="60"/>
  <c r="J5856" i="60"/>
  <c r="M5856" i="60"/>
  <c r="I5857" i="60" s="1"/>
  <c r="K5857" i="60" l="1"/>
  <c r="J5857" i="60"/>
  <c r="M5857" i="60"/>
  <c r="I5858" i="60" s="1"/>
  <c r="L5856" i="60"/>
  <c r="P5856" i="60"/>
  <c r="J5858" i="60" l="1"/>
  <c r="M5858" i="60"/>
  <c r="I5859" i="60" s="1"/>
  <c r="K5858" i="60"/>
  <c r="L5857" i="60"/>
  <c r="J5859" i="60" l="1"/>
  <c r="K5859" i="60"/>
  <c r="M5859" i="60"/>
  <c r="I5860" i="60" s="1"/>
  <c r="P5857" i="60"/>
  <c r="P5858" i="60"/>
  <c r="L5858" i="60"/>
  <c r="K5860" i="60" l="1"/>
  <c r="M5860" i="60"/>
  <c r="I5861" i="60" s="1"/>
  <c r="J5860" i="60"/>
  <c r="L5859" i="60"/>
  <c r="P5859" i="60"/>
  <c r="P5860" i="60" l="1"/>
  <c r="L5860" i="60"/>
  <c r="M5861" i="60"/>
  <c r="I5862" i="60" s="1"/>
  <c r="K5861" i="60"/>
  <c r="J5861" i="60"/>
  <c r="P5861" i="60" l="1"/>
  <c r="L5861" i="60"/>
  <c r="M5862" i="60"/>
  <c r="I5863" i="60" s="1"/>
  <c r="J5862" i="60"/>
  <c r="K5862" i="60"/>
  <c r="J5863" i="60" l="1"/>
  <c r="M5863" i="60"/>
  <c r="I5864" i="60" s="1"/>
  <c r="K5863" i="60"/>
  <c r="P5862" i="60"/>
  <c r="L5862" i="60"/>
  <c r="K5864" i="60" l="1"/>
  <c r="M5864" i="60"/>
  <c r="I5865" i="60" s="1"/>
  <c r="J5864" i="60"/>
  <c r="L5863" i="60"/>
  <c r="P5863" i="60"/>
  <c r="P5864" i="60" l="1"/>
  <c r="L5864" i="60"/>
  <c r="M5865" i="60"/>
  <c r="I5866" i="60" s="1"/>
  <c r="K5865" i="60"/>
  <c r="J5865" i="60"/>
  <c r="P5865" i="60" l="1"/>
  <c r="L5865" i="60"/>
  <c r="M5866" i="60"/>
  <c r="I5867" i="60" s="1"/>
  <c r="K5866" i="60"/>
  <c r="J5866" i="60"/>
  <c r="P5866" i="60" l="1"/>
  <c r="L5866" i="60"/>
  <c r="M5867" i="60"/>
  <c r="I5868" i="60" s="1"/>
  <c r="K5867" i="60"/>
  <c r="J5867" i="60"/>
  <c r="P5867" i="60" l="1"/>
  <c r="L5867" i="60"/>
  <c r="M5868" i="60"/>
  <c r="I5869" i="60" s="1"/>
  <c r="K5868" i="60"/>
  <c r="J5868" i="60"/>
  <c r="L5868" i="60" l="1"/>
  <c r="P5868" i="60"/>
  <c r="M5869" i="60"/>
  <c r="I5870" i="60" s="1"/>
  <c r="K5869" i="60"/>
  <c r="J5869" i="60"/>
  <c r="L5869" i="60" l="1"/>
  <c r="P5869" i="60"/>
  <c r="K5870" i="60"/>
  <c r="J5870" i="60"/>
  <c r="M5870" i="60"/>
  <c r="I5871" i="60" s="1"/>
  <c r="K5871" i="60" l="1"/>
  <c r="M5871" i="60"/>
  <c r="I5872" i="60" s="1"/>
  <c r="J5871" i="60"/>
  <c r="L5870" i="60"/>
  <c r="P5870" i="60"/>
  <c r="L5871" i="60" l="1"/>
  <c r="P5871" i="60"/>
  <c r="K5872" i="60"/>
  <c r="J5872" i="60"/>
  <c r="M5872" i="60"/>
  <c r="I5873" i="60" s="1"/>
  <c r="K5873" i="60" l="1"/>
  <c r="M5873" i="60"/>
  <c r="I5874" i="60" s="1"/>
  <c r="J5873" i="60"/>
  <c r="L5872" i="60"/>
  <c r="P5872" i="60" l="1"/>
  <c r="P5873" i="60"/>
  <c r="L5873" i="60"/>
  <c r="J5874" i="60"/>
  <c r="M5874" i="60"/>
  <c r="I5875" i="60" s="1"/>
  <c r="K5874" i="60"/>
  <c r="J5875" i="60" l="1"/>
  <c r="K5875" i="60"/>
  <c r="M5875" i="60"/>
  <c r="I5876" i="60" s="1"/>
  <c r="P5874" i="60"/>
  <c r="L5874" i="60"/>
  <c r="M5876" i="60" l="1"/>
  <c r="I5877" i="60" s="1"/>
  <c r="K5876" i="60"/>
  <c r="J5876" i="60"/>
  <c r="P5875" i="60"/>
  <c r="L5875" i="60"/>
  <c r="L5876" i="60" l="1"/>
  <c r="P5876" i="60"/>
  <c r="K5877" i="60"/>
  <c r="J5877" i="60"/>
  <c r="M5877" i="60"/>
  <c r="I5878" i="60" s="1"/>
  <c r="K5878" i="60" l="1"/>
  <c r="M5878" i="60"/>
  <c r="I5879" i="60" s="1"/>
  <c r="J5878" i="60"/>
  <c r="P5877" i="60"/>
  <c r="L5877" i="60"/>
  <c r="L5878" i="60" l="1"/>
  <c r="P5878" i="60"/>
  <c r="M5879" i="60"/>
  <c r="I5880" i="60" s="1"/>
  <c r="J5879" i="60"/>
  <c r="K5879" i="60"/>
  <c r="P5879" i="60" l="1"/>
  <c r="L5879" i="60"/>
  <c r="K5880" i="60"/>
  <c r="J5880" i="60"/>
  <c r="M5880" i="60"/>
  <c r="I5881" i="60" s="1"/>
  <c r="M5881" i="60" l="1"/>
  <c r="I5882" i="60" s="1"/>
  <c r="K5881" i="60"/>
  <c r="J5881" i="60"/>
  <c r="P5880" i="60"/>
  <c r="L5880" i="60"/>
  <c r="L5881" i="60" l="1"/>
  <c r="M5882" i="60"/>
  <c r="I5883" i="60" s="1"/>
  <c r="J5882" i="60"/>
  <c r="K5882" i="60"/>
  <c r="P5882" i="60" l="1"/>
  <c r="L5882" i="60"/>
  <c r="M5883" i="60"/>
  <c r="I5884" i="60" s="1"/>
  <c r="K5883" i="60"/>
  <c r="J5883" i="60"/>
  <c r="P5881" i="60"/>
  <c r="M5884" i="60" l="1"/>
  <c r="I5885" i="60" s="1"/>
  <c r="J5884" i="60"/>
  <c r="K5884" i="60"/>
  <c r="P5883" i="60"/>
  <c r="L5883" i="60"/>
  <c r="P5884" i="60" l="1"/>
  <c r="L5884" i="60"/>
  <c r="K5885" i="60"/>
  <c r="M5885" i="60"/>
  <c r="I5886" i="60" s="1"/>
  <c r="J5885" i="60"/>
  <c r="L5885" i="60" l="1"/>
  <c r="P5885" i="60"/>
  <c r="K5886" i="60"/>
  <c r="J5886" i="60"/>
  <c r="M5886" i="60"/>
  <c r="I5887" i="60" s="1"/>
  <c r="K5887" i="60" l="1"/>
  <c r="J5887" i="60"/>
  <c r="M5887" i="60"/>
  <c r="I5888" i="60" s="1"/>
  <c r="L5886" i="60"/>
  <c r="P5886" i="60"/>
  <c r="K5888" i="60" l="1"/>
  <c r="M5888" i="60"/>
  <c r="I5889" i="60" s="1"/>
  <c r="J5888" i="60"/>
  <c r="L5887" i="60"/>
  <c r="P5887" i="60"/>
  <c r="L5888" i="60" l="1"/>
  <c r="K5889" i="60"/>
  <c r="J5889" i="60"/>
  <c r="M5889" i="60"/>
  <c r="I5890" i="60" s="1"/>
  <c r="M5890" i="60" l="1"/>
  <c r="I5891" i="60" s="1"/>
  <c r="J5890" i="60"/>
  <c r="K5890" i="60"/>
  <c r="L5889" i="60"/>
  <c r="P5889" i="60"/>
  <c r="P5888" i="60"/>
  <c r="P5890" i="60" l="1"/>
  <c r="L5890" i="60"/>
  <c r="J5891" i="60"/>
  <c r="M5891" i="60"/>
  <c r="I5892" i="60" s="1"/>
  <c r="K5891" i="60"/>
  <c r="P5891" i="60" l="1"/>
  <c r="L5891" i="60"/>
  <c r="K5892" i="60"/>
  <c r="M5892" i="60"/>
  <c r="I5893" i="60" s="1"/>
  <c r="J5892" i="60"/>
  <c r="P5892" i="60" l="1"/>
  <c r="L5892" i="60"/>
  <c r="K5893" i="60"/>
  <c r="J5893" i="60"/>
  <c r="M5893" i="60"/>
  <c r="I5894" i="60" s="1"/>
  <c r="L5893" i="60" l="1"/>
  <c r="P5893" i="60"/>
  <c r="M5894" i="60"/>
  <c r="I5895" i="60" s="1"/>
  <c r="K5894" i="60"/>
  <c r="J5894" i="60"/>
  <c r="M5895" i="60" l="1"/>
  <c r="I5896" i="60" s="1"/>
  <c r="K5895" i="60"/>
  <c r="J5895" i="60"/>
  <c r="P5894" i="60"/>
  <c r="L5894" i="60"/>
  <c r="P5895" i="60" l="1"/>
  <c r="L5895" i="60"/>
  <c r="M5896" i="60"/>
  <c r="I5897" i="60" s="1"/>
  <c r="K5896" i="60"/>
  <c r="J5896" i="60"/>
  <c r="P5896" i="60" l="1"/>
  <c r="L5896" i="60"/>
  <c r="M5897" i="60"/>
  <c r="I5898" i="60" s="1"/>
  <c r="K5897" i="60"/>
  <c r="J5897" i="60"/>
  <c r="P5897" i="60" l="1"/>
  <c r="L5897" i="60"/>
  <c r="M5898" i="60"/>
  <c r="I5899" i="60" s="1"/>
  <c r="K5898" i="60"/>
  <c r="J5898" i="60"/>
  <c r="K5899" i="60" l="1"/>
  <c r="M5899" i="60"/>
  <c r="I5900" i="60" s="1"/>
  <c r="J5899" i="60"/>
  <c r="P5898" i="60"/>
  <c r="L5898" i="60"/>
  <c r="P5899" i="60" l="1"/>
  <c r="L5899" i="60"/>
  <c r="M5900" i="60"/>
  <c r="I5901" i="60" s="1"/>
  <c r="K5900" i="60"/>
  <c r="J5900" i="60"/>
  <c r="M5901" i="60" l="1"/>
  <c r="I5902" i="60" s="1"/>
  <c r="K5901" i="60"/>
  <c r="J5901" i="60"/>
  <c r="L5900" i="60"/>
  <c r="P5900" i="60"/>
  <c r="L5901" i="60" l="1"/>
  <c r="P5901" i="60"/>
  <c r="K5902" i="60"/>
  <c r="J5902" i="60"/>
  <c r="M5902" i="60"/>
  <c r="I5903" i="60" s="1"/>
  <c r="M5903" i="60" l="1"/>
  <c r="I5904" i="60" s="1"/>
  <c r="K5903" i="60"/>
  <c r="J5903" i="60"/>
  <c r="L5902" i="60"/>
  <c r="P5902" i="60"/>
  <c r="L5903" i="60" l="1"/>
  <c r="P5903" i="60"/>
  <c r="M5904" i="60"/>
  <c r="I5905" i="60" s="1"/>
  <c r="K5904" i="60"/>
  <c r="J5904" i="60"/>
  <c r="L5904" i="60" l="1"/>
  <c r="P5904" i="60"/>
  <c r="K5905" i="60"/>
  <c r="J5905" i="60"/>
  <c r="M5905" i="60"/>
  <c r="I5906" i="60" s="1"/>
  <c r="K5906" i="60" l="1"/>
  <c r="J5906" i="60"/>
  <c r="M5906" i="60"/>
  <c r="I5907" i="60" s="1"/>
  <c r="P5905" i="60"/>
  <c r="L5905" i="60"/>
  <c r="J5907" i="60" l="1"/>
  <c r="M5907" i="60"/>
  <c r="I5908" i="60" s="1"/>
  <c r="K5907" i="60"/>
  <c r="P5906" i="60"/>
  <c r="L5906" i="60"/>
  <c r="J5908" i="60" l="1"/>
  <c r="M5908" i="60"/>
  <c r="I5909" i="60" s="1"/>
  <c r="K5908" i="60"/>
  <c r="P5907" i="60"/>
  <c r="L5907" i="60"/>
  <c r="J5909" i="60" l="1"/>
  <c r="K5909" i="60"/>
  <c r="M5909" i="60"/>
  <c r="I5910" i="60" s="1"/>
  <c r="P5908" i="60"/>
  <c r="L5908" i="60"/>
  <c r="M5910" i="60" l="1"/>
  <c r="I5911" i="60" s="1"/>
  <c r="J5910" i="60"/>
  <c r="K5910" i="60"/>
  <c r="P5909" i="60"/>
  <c r="L5909" i="60"/>
  <c r="L5910" i="60" l="1"/>
  <c r="P5910" i="60"/>
  <c r="M5911" i="60"/>
  <c r="I5912" i="60" s="1"/>
  <c r="K5911" i="60"/>
  <c r="J5911" i="60"/>
  <c r="J5912" i="60" l="1"/>
  <c r="M5912" i="60"/>
  <c r="I5913" i="60" s="1"/>
  <c r="K5912" i="60"/>
  <c r="P5911" i="60"/>
  <c r="L5911" i="60"/>
  <c r="K5913" i="60" l="1"/>
  <c r="M5913" i="60"/>
  <c r="I5914" i="60" s="1"/>
  <c r="J5913" i="60"/>
  <c r="P5912" i="60"/>
  <c r="L5912" i="60"/>
  <c r="P5913" i="60" l="1"/>
  <c r="L5913" i="60"/>
  <c r="K5914" i="60"/>
  <c r="J5914" i="60"/>
  <c r="M5914" i="60"/>
  <c r="I5915" i="60" s="1"/>
  <c r="P5914" i="60" l="1"/>
  <c r="L5914" i="60"/>
  <c r="M5915" i="60"/>
  <c r="I5916" i="60" s="1"/>
  <c r="J5915" i="60"/>
  <c r="K5915" i="60"/>
  <c r="M5916" i="60" l="1"/>
  <c r="I5917" i="60" s="1"/>
  <c r="J5916" i="60"/>
  <c r="K5916" i="60"/>
  <c r="P5915" i="60"/>
  <c r="L5915" i="60"/>
  <c r="P5916" i="60" l="1"/>
  <c r="L5916" i="60"/>
  <c r="M5917" i="60"/>
  <c r="I5918" i="60" s="1"/>
  <c r="K5917" i="60"/>
  <c r="J5917" i="60"/>
  <c r="M5918" i="60" l="1"/>
  <c r="I5919" i="60" s="1"/>
  <c r="K5918" i="60"/>
  <c r="J5918" i="60"/>
  <c r="L5917" i="60"/>
  <c r="P5917" i="60"/>
  <c r="L5918" i="60" l="1"/>
  <c r="P5918" i="60"/>
  <c r="K5919" i="60"/>
  <c r="J5919" i="60"/>
  <c r="M5919" i="60"/>
  <c r="I5920" i="60" s="1"/>
  <c r="K5920" i="60" l="1"/>
  <c r="M5920" i="60"/>
  <c r="I5921" i="60" s="1"/>
  <c r="J5920" i="60"/>
  <c r="L5919" i="60"/>
  <c r="P5919" i="60" l="1"/>
  <c r="L5920" i="60"/>
  <c r="P5920" i="60"/>
  <c r="K5921" i="60"/>
  <c r="J5921" i="60"/>
  <c r="M5921" i="60"/>
  <c r="I5922" i="60" s="1"/>
  <c r="K5922" i="60" l="1"/>
  <c r="J5922" i="60"/>
  <c r="M5922" i="60"/>
  <c r="I5923" i="60" s="1"/>
  <c r="P5921" i="60"/>
  <c r="L5921" i="60"/>
  <c r="J5923" i="60" l="1"/>
  <c r="M5923" i="60"/>
  <c r="I5924" i="60" s="1"/>
  <c r="K5923" i="60"/>
  <c r="L5922" i="60"/>
  <c r="P5922" i="60"/>
  <c r="J5924" i="60" l="1"/>
  <c r="M5924" i="60"/>
  <c r="I5925" i="60" s="1"/>
  <c r="K5924" i="60"/>
  <c r="P5923" i="60"/>
  <c r="L5923" i="60"/>
  <c r="M5925" i="60" l="1"/>
  <c r="I5926" i="60" s="1"/>
  <c r="J5925" i="60"/>
  <c r="K5925" i="60"/>
  <c r="P5924" i="60"/>
  <c r="L5924" i="60"/>
  <c r="P5925" i="60" l="1"/>
  <c r="L5925" i="60"/>
  <c r="K5926" i="60"/>
  <c r="J5926" i="60"/>
  <c r="M5926" i="60"/>
  <c r="I5927" i="60" s="1"/>
  <c r="K5927" i="60" l="1"/>
  <c r="M5927" i="60"/>
  <c r="I5928" i="60" s="1"/>
  <c r="J5927" i="60"/>
  <c r="P5926" i="60"/>
  <c r="L5926" i="60"/>
  <c r="P5927" i="60" l="1"/>
  <c r="L5927" i="60"/>
  <c r="M5928" i="60"/>
  <c r="I5929" i="60" s="1"/>
  <c r="K5928" i="60"/>
  <c r="J5928" i="60"/>
  <c r="P5928" i="60" l="1"/>
  <c r="L5928" i="60"/>
  <c r="J5929" i="60"/>
  <c r="M5929" i="60"/>
  <c r="I5930" i="60" s="1"/>
  <c r="K5929" i="60"/>
  <c r="P5929" i="60" l="1"/>
  <c r="L5929" i="60"/>
  <c r="M5930" i="60"/>
  <c r="I5931" i="60" s="1"/>
  <c r="J5930" i="60"/>
  <c r="K5930" i="60"/>
  <c r="P5930" i="60" l="1"/>
  <c r="L5930" i="60"/>
  <c r="M5931" i="60"/>
  <c r="I5932" i="60" s="1"/>
  <c r="J5931" i="60"/>
  <c r="K5931" i="60"/>
  <c r="P5931" i="60" l="1"/>
  <c r="L5931" i="60"/>
  <c r="M5932" i="60"/>
  <c r="I5933" i="60" s="1"/>
  <c r="K5932" i="60"/>
  <c r="J5932" i="60"/>
  <c r="M5933" i="60" l="1"/>
  <c r="I5934" i="60" s="1"/>
  <c r="K5933" i="60"/>
  <c r="J5933" i="60"/>
  <c r="P5932" i="60"/>
  <c r="L5932" i="60"/>
  <c r="P5933" i="60" l="1"/>
  <c r="L5933" i="60"/>
  <c r="K5934" i="60"/>
  <c r="M5934" i="60"/>
  <c r="I5935" i="60" s="1"/>
  <c r="J5934" i="60"/>
  <c r="L5934" i="60" l="1"/>
  <c r="P5934" i="60"/>
  <c r="M5935" i="60"/>
  <c r="I5936" i="60" s="1"/>
  <c r="K5935" i="60"/>
  <c r="J5935" i="60"/>
  <c r="L5935" i="60" l="1"/>
  <c r="P5935" i="60"/>
  <c r="K5936" i="60"/>
  <c r="J5936" i="60"/>
  <c r="M5936" i="60"/>
  <c r="I5937" i="60" s="1"/>
  <c r="K5937" i="60" l="1"/>
  <c r="J5937" i="60"/>
  <c r="M5937" i="60"/>
  <c r="I5938" i="60" s="1"/>
  <c r="L5936" i="60"/>
  <c r="P5936" i="60"/>
  <c r="K5938" i="60" l="1"/>
  <c r="J5938" i="60"/>
  <c r="M5938" i="60"/>
  <c r="I5939" i="60" s="1"/>
  <c r="P5937" i="60"/>
  <c r="L5937" i="60"/>
  <c r="M5939" i="60" l="1"/>
  <c r="I5940" i="60" s="1"/>
  <c r="J5939" i="60"/>
  <c r="K5939" i="60"/>
  <c r="L5938" i="60"/>
  <c r="P5938" i="60" l="1"/>
  <c r="L5939" i="60"/>
  <c r="P5939" i="60"/>
  <c r="J5940" i="60"/>
  <c r="M5940" i="60"/>
  <c r="I5941" i="60" s="1"/>
  <c r="K5940" i="60"/>
  <c r="P5940" i="60" l="1"/>
  <c r="L5940" i="60"/>
  <c r="K5941" i="60"/>
  <c r="J5941" i="60"/>
  <c r="M5941" i="60"/>
  <c r="I5942" i="60" s="1"/>
  <c r="K5942" i="60" l="1"/>
  <c r="M5942" i="60"/>
  <c r="I5943" i="60" s="1"/>
  <c r="J5942" i="60"/>
  <c r="L5941" i="60"/>
  <c r="P5941" i="60"/>
  <c r="P5942" i="60" l="1"/>
  <c r="L5942" i="60"/>
  <c r="K5943" i="60"/>
  <c r="J5943" i="60"/>
  <c r="M5943" i="60"/>
  <c r="I5944" i="60" s="1"/>
  <c r="M5944" i="60" l="1"/>
  <c r="I5945" i="60" s="1"/>
  <c r="K5944" i="60"/>
  <c r="J5944" i="60"/>
  <c r="P5943" i="60"/>
  <c r="L5943" i="60"/>
  <c r="P5944" i="60" l="1"/>
  <c r="L5944" i="60"/>
  <c r="M5945" i="60"/>
  <c r="I5946" i="60" s="1"/>
  <c r="K5945" i="60"/>
  <c r="J5945" i="60"/>
  <c r="P5945" i="60" l="1"/>
  <c r="L5945" i="60"/>
  <c r="M5946" i="60"/>
  <c r="I5947" i="60" s="1"/>
  <c r="J5946" i="60"/>
  <c r="K5946" i="60"/>
  <c r="P5946" i="60" l="1"/>
  <c r="L5946" i="60"/>
  <c r="M5947" i="60"/>
  <c r="I5948" i="60" s="1"/>
  <c r="K5947" i="60"/>
  <c r="J5947" i="60"/>
  <c r="P5947" i="60" l="1"/>
  <c r="L5947" i="60"/>
  <c r="K5948" i="60"/>
  <c r="M5948" i="60"/>
  <c r="I5949" i="60" s="1"/>
  <c r="J5948" i="60"/>
  <c r="P5948" i="60" l="1"/>
  <c r="L5948" i="60"/>
  <c r="M5949" i="60"/>
  <c r="I5950" i="60" s="1"/>
  <c r="K5949" i="60"/>
  <c r="J5949" i="60"/>
  <c r="L5949" i="60" l="1"/>
  <c r="P5949" i="60"/>
  <c r="M5950" i="60"/>
  <c r="I5951" i="60" s="1"/>
  <c r="J5950" i="60"/>
  <c r="K5950" i="60"/>
  <c r="P5950" i="60" l="1"/>
  <c r="L5950" i="60"/>
  <c r="K5951" i="60"/>
  <c r="J5951" i="60"/>
  <c r="M5951" i="60"/>
  <c r="I5952" i="60" s="1"/>
  <c r="L5951" i="60" l="1"/>
  <c r="P5951" i="60"/>
  <c r="J5952" i="60"/>
  <c r="M5952" i="60"/>
  <c r="I5953" i="60" s="1"/>
  <c r="K5952" i="60"/>
  <c r="M5953" i="60" l="1"/>
  <c r="I5954" i="60" s="1"/>
  <c r="K5953" i="60"/>
  <c r="J5953" i="60"/>
  <c r="L5952" i="60"/>
  <c r="P5952" i="60"/>
  <c r="P5953" i="60" l="1"/>
  <c r="L5953" i="60"/>
  <c r="K5954" i="60"/>
  <c r="M5954" i="60"/>
  <c r="I5955" i="60" s="1"/>
  <c r="J5954" i="60"/>
  <c r="P5954" i="60" l="1"/>
  <c r="L5954" i="60"/>
  <c r="K5955" i="60"/>
  <c r="J5955" i="60"/>
  <c r="M5955" i="60"/>
  <c r="I5956" i="60" s="1"/>
  <c r="J5956" i="60" l="1"/>
  <c r="M5956" i="60"/>
  <c r="I5957" i="60" s="1"/>
  <c r="K5956" i="60"/>
  <c r="L5955" i="60"/>
  <c r="P5955" i="60"/>
  <c r="J5957" i="60" l="1"/>
  <c r="K5957" i="60"/>
  <c r="M5957" i="60"/>
  <c r="I5958" i="60" s="1"/>
  <c r="L5956" i="60"/>
  <c r="P5956" i="60"/>
  <c r="M5958" i="60" l="1"/>
  <c r="I5959" i="60" s="1"/>
  <c r="K5958" i="60"/>
  <c r="J5958" i="60"/>
  <c r="P5957" i="60"/>
  <c r="L5957" i="60"/>
  <c r="L5958" i="60" l="1"/>
  <c r="K5959" i="60"/>
  <c r="J5959" i="60"/>
  <c r="M5959" i="60"/>
  <c r="I5960" i="60" s="1"/>
  <c r="L5959" i="60" l="1"/>
  <c r="M5960" i="60"/>
  <c r="I5961" i="60" s="1"/>
  <c r="K5960" i="60"/>
  <c r="J5960" i="60"/>
  <c r="P5958" i="60"/>
  <c r="P5960" i="60" l="1"/>
  <c r="L5960" i="60"/>
  <c r="M5961" i="60"/>
  <c r="I5962" i="60" s="1"/>
  <c r="J5961" i="60"/>
  <c r="K5961" i="60"/>
  <c r="P5959" i="60"/>
  <c r="P5961" i="60" l="1"/>
  <c r="L5961" i="60"/>
  <c r="K5962" i="60"/>
  <c r="M5962" i="60"/>
  <c r="I5963" i="60" s="1"/>
  <c r="J5962" i="60"/>
  <c r="K5963" i="60" l="1"/>
  <c r="J5963" i="60"/>
  <c r="M5963" i="60"/>
  <c r="I5964" i="60" s="1"/>
  <c r="P5962" i="60"/>
  <c r="L5962" i="60"/>
  <c r="M5964" i="60" l="1"/>
  <c r="I5965" i="60" s="1"/>
  <c r="K5964" i="60"/>
  <c r="J5964" i="60"/>
  <c r="L5963" i="60"/>
  <c r="P5963" i="60" l="1"/>
  <c r="P5964" i="60"/>
  <c r="L5964" i="60"/>
  <c r="M5965" i="60"/>
  <c r="I5966" i="60" s="1"/>
  <c r="K5965" i="60"/>
  <c r="J5965" i="60"/>
  <c r="M5966" i="60" l="1"/>
  <c r="I5967" i="60" s="1"/>
  <c r="K5966" i="60"/>
  <c r="J5966" i="60"/>
  <c r="P5965" i="60"/>
  <c r="L5965" i="60"/>
  <c r="L5966" i="60" l="1"/>
  <c r="P5966" i="60"/>
  <c r="M5967" i="60"/>
  <c r="I5968" i="60" s="1"/>
  <c r="J5967" i="60"/>
  <c r="K5967" i="60"/>
  <c r="L5967" i="60" l="1"/>
  <c r="P5967" i="60"/>
  <c r="K5968" i="60"/>
  <c r="J5968" i="60"/>
  <c r="M5968" i="60"/>
  <c r="I5969" i="60" s="1"/>
  <c r="K5969" i="60" l="1"/>
  <c r="M5969" i="60"/>
  <c r="I5970" i="60" s="1"/>
  <c r="J5969" i="60"/>
  <c r="L5968" i="60"/>
  <c r="P5968" i="60"/>
  <c r="L5969" i="60" l="1"/>
  <c r="P5969" i="60"/>
  <c r="K5970" i="60"/>
  <c r="J5970" i="60"/>
  <c r="M5970" i="60"/>
  <c r="I5971" i="60" s="1"/>
  <c r="K5971" i="60" l="1"/>
  <c r="J5971" i="60"/>
  <c r="M5971" i="60"/>
  <c r="I5972" i="60" s="1"/>
  <c r="L5970" i="60"/>
  <c r="P5970" i="60" l="1"/>
  <c r="J5972" i="60"/>
  <c r="M5972" i="60"/>
  <c r="I5973" i="60" s="1"/>
  <c r="K5972" i="60"/>
  <c r="L5971" i="60"/>
  <c r="J5973" i="60" l="1"/>
  <c r="M5973" i="60"/>
  <c r="I5974" i="60" s="1"/>
  <c r="K5973" i="60"/>
  <c r="P5971" i="60"/>
  <c r="L5972" i="60"/>
  <c r="P5972" i="60"/>
  <c r="M5974" i="60" l="1"/>
  <c r="I5975" i="60" s="1"/>
  <c r="K5974" i="60"/>
  <c r="J5974" i="60"/>
  <c r="P5973" i="60"/>
  <c r="L5973" i="60"/>
  <c r="P5974" i="60" l="1"/>
  <c r="L5974" i="60"/>
  <c r="J5975" i="60"/>
  <c r="M5975" i="60"/>
  <c r="I5976" i="60" s="1"/>
  <c r="K5975" i="60"/>
  <c r="P5975" i="60" l="1"/>
  <c r="L5975" i="60"/>
  <c r="K5976" i="60"/>
  <c r="M5976" i="60"/>
  <c r="I5977" i="60" s="1"/>
  <c r="J5976" i="60"/>
  <c r="M5977" i="60" l="1"/>
  <c r="I5978" i="60" s="1"/>
  <c r="K5977" i="60"/>
  <c r="J5977" i="60"/>
  <c r="P5976" i="60"/>
  <c r="L5976" i="60"/>
  <c r="P5977" i="60" l="1"/>
  <c r="L5977" i="60"/>
  <c r="K5978" i="60"/>
  <c r="M5978" i="60"/>
  <c r="I5979" i="60" s="1"/>
  <c r="J5978" i="60"/>
  <c r="M5979" i="60" l="1"/>
  <c r="I5980" i="60" s="1"/>
  <c r="J5979" i="60"/>
  <c r="K5979" i="60"/>
  <c r="L5978" i="60"/>
  <c r="P5978" i="60"/>
  <c r="P5979" i="60" l="1"/>
  <c r="L5979" i="60"/>
  <c r="K5980" i="60"/>
  <c r="J5980" i="60"/>
  <c r="M5980" i="60"/>
  <c r="I5981" i="60" s="1"/>
  <c r="M5981" i="60" l="1"/>
  <c r="I5982" i="60" s="1"/>
  <c r="K5981" i="60"/>
  <c r="J5981" i="60"/>
  <c r="P5980" i="60"/>
  <c r="L5980" i="60"/>
  <c r="P5981" i="60" l="1"/>
  <c r="L5981" i="60"/>
  <c r="M5982" i="60"/>
  <c r="I5983" i="60" s="1"/>
  <c r="K5982" i="60"/>
  <c r="J5982" i="60"/>
  <c r="K5983" i="60" l="1"/>
  <c r="M5983" i="60"/>
  <c r="I5984" i="60" s="1"/>
  <c r="J5983" i="60"/>
  <c r="P5982" i="60"/>
  <c r="L5982" i="60"/>
  <c r="L5983" i="60" l="1"/>
  <c r="P5983" i="60"/>
  <c r="K5984" i="60"/>
  <c r="M5984" i="60"/>
  <c r="I5985" i="60" s="1"/>
  <c r="J5984" i="60"/>
  <c r="L5984" i="60" l="1"/>
  <c r="P5984" i="60"/>
  <c r="K5985" i="60"/>
  <c r="J5985" i="60"/>
  <c r="M5985" i="60"/>
  <c r="I5986" i="60" s="1"/>
  <c r="K5986" i="60" l="1"/>
  <c r="M5986" i="60"/>
  <c r="I5987" i="60" s="1"/>
  <c r="J5986" i="60"/>
  <c r="L5985" i="60"/>
  <c r="P5985" i="60"/>
  <c r="L5986" i="60" l="1"/>
  <c r="K5987" i="60"/>
  <c r="J5987" i="60"/>
  <c r="M5987" i="60"/>
  <c r="I5988" i="60" s="1"/>
  <c r="P5987" i="60" l="1"/>
  <c r="L5987" i="60"/>
  <c r="M5988" i="60"/>
  <c r="I5989" i="60" s="1"/>
  <c r="J5988" i="60"/>
  <c r="K5988" i="60"/>
  <c r="P5986" i="60"/>
  <c r="P5988" i="60" l="1"/>
  <c r="L5988" i="60"/>
  <c r="J5989" i="60"/>
  <c r="K5989" i="60"/>
  <c r="M5989" i="60"/>
  <c r="I5990" i="60" s="1"/>
  <c r="K5990" i="60" l="1"/>
  <c r="M5990" i="60"/>
  <c r="I5991" i="60" s="1"/>
  <c r="J5990" i="60"/>
  <c r="P5989" i="60"/>
  <c r="L5989" i="60"/>
  <c r="P5990" i="60" l="1"/>
  <c r="L5990" i="60"/>
  <c r="J5991" i="60"/>
  <c r="K5991" i="60"/>
  <c r="M5991" i="60"/>
  <c r="I5992" i="60" s="1"/>
  <c r="L5991" i="60" l="1"/>
  <c r="P5991" i="60"/>
  <c r="K5992" i="60"/>
  <c r="M5992" i="60"/>
  <c r="I5993" i="60" s="1"/>
  <c r="J5992" i="60"/>
  <c r="L5992" i="60" l="1"/>
  <c r="M5993" i="60"/>
  <c r="I5994" i="60" s="1"/>
  <c r="K5993" i="60"/>
  <c r="J5993" i="60"/>
  <c r="M5994" i="60" l="1"/>
  <c r="I5995" i="60" s="1"/>
  <c r="K5994" i="60"/>
  <c r="J5994" i="60"/>
  <c r="L5993" i="60"/>
  <c r="P5993" i="60"/>
  <c r="P5992" i="60"/>
  <c r="M5995" i="60" l="1"/>
  <c r="I5996" i="60" s="1"/>
  <c r="K5995" i="60"/>
  <c r="J5995" i="60"/>
  <c r="P5994" i="60"/>
  <c r="L5994" i="60"/>
  <c r="P5995" i="60" l="1"/>
  <c r="L5995" i="60"/>
  <c r="M5996" i="60"/>
  <c r="I5997" i="60" s="1"/>
  <c r="J5996" i="60"/>
  <c r="K5996" i="60"/>
  <c r="K5997" i="60" l="1"/>
  <c r="M5997" i="60"/>
  <c r="I5998" i="60" s="1"/>
  <c r="J5997" i="60"/>
  <c r="P5996" i="60"/>
  <c r="L5996" i="60"/>
  <c r="P5997" i="60" l="1"/>
  <c r="L5997" i="60"/>
  <c r="M5998" i="60"/>
  <c r="I5999" i="60" s="1"/>
  <c r="K5998" i="60"/>
  <c r="J5998" i="60"/>
  <c r="M5999" i="60" l="1"/>
  <c r="I6000" i="60" s="1"/>
  <c r="K5999" i="60"/>
  <c r="J5999" i="60"/>
  <c r="L5998" i="60"/>
  <c r="P5998" i="60"/>
  <c r="P5999" i="60" l="1"/>
  <c r="L5999" i="60"/>
  <c r="K6000" i="60"/>
  <c r="J6000" i="60"/>
  <c r="M6000" i="60"/>
  <c r="I6001" i="60" s="1"/>
  <c r="L6000" i="60" l="1"/>
  <c r="P6000" i="60"/>
  <c r="M6001" i="60"/>
  <c r="I6002" i="60" s="1"/>
  <c r="K6001" i="60"/>
  <c r="J6001" i="60"/>
  <c r="L6001" i="60" l="1"/>
  <c r="P6001" i="60"/>
  <c r="M6002" i="60"/>
  <c r="I6003" i="60" s="1"/>
  <c r="K6002" i="60"/>
  <c r="J6002" i="60"/>
  <c r="P6002" i="60" l="1"/>
  <c r="L6002" i="60"/>
  <c r="K6003" i="60"/>
  <c r="M6003" i="60"/>
  <c r="I6004" i="60" s="1"/>
  <c r="J6003" i="60"/>
  <c r="K6004" i="60" l="1"/>
  <c r="J6004" i="60"/>
  <c r="M6004" i="60"/>
  <c r="I6005" i="60" s="1"/>
  <c r="P6003" i="60"/>
  <c r="L6003" i="60"/>
  <c r="J6005" i="60" l="1"/>
  <c r="M6005" i="60"/>
  <c r="I6006" i="60" s="1"/>
  <c r="K6005" i="60"/>
  <c r="L6004" i="60"/>
  <c r="P6004" i="60" l="1"/>
  <c r="J6006" i="60"/>
  <c r="M6006" i="60"/>
  <c r="I6007" i="60" s="1"/>
  <c r="K6006" i="60"/>
  <c r="L6005" i="60"/>
  <c r="P6005" i="60"/>
  <c r="J6007" i="60" l="1"/>
  <c r="M6007" i="60"/>
  <c r="I6008" i="60" s="1"/>
  <c r="K6007" i="60"/>
  <c r="P6006" i="60"/>
  <c r="L6006" i="60"/>
  <c r="K6008" i="60" l="1"/>
  <c r="M6008" i="60"/>
  <c r="I6009" i="60" s="1"/>
  <c r="J6008" i="60"/>
  <c r="P6007" i="60"/>
  <c r="L6007" i="60"/>
  <c r="L6008" i="60" l="1"/>
  <c r="P6008" i="60"/>
  <c r="M6009" i="60"/>
  <c r="I6010" i="60" s="1"/>
  <c r="K6009" i="60"/>
  <c r="J6009" i="60"/>
  <c r="P6009" i="60" l="1"/>
  <c r="L6009" i="60"/>
  <c r="M6010" i="60"/>
  <c r="I6011" i="60" s="1"/>
  <c r="K6010" i="60"/>
  <c r="J6010" i="60"/>
  <c r="K6011" i="60" l="1"/>
  <c r="M6011" i="60"/>
  <c r="I6012" i="60" s="1"/>
  <c r="J6011" i="60"/>
  <c r="P6010" i="60"/>
  <c r="L6010" i="60"/>
  <c r="P6011" i="60" l="1"/>
  <c r="L6011" i="60"/>
  <c r="J6012" i="60"/>
  <c r="M6012" i="60"/>
  <c r="I6013" i="60" s="1"/>
  <c r="K6012" i="60"/>
  <c r="M6013" i="60" l="1"/>
  <c r="I6014" i="60" s="1"/>
  <c r="K6013" i="60"/>
  <c r="J6013" i="60"/>
  <c r="P6012" i="60"/>
  <c r="L6012" i="60"/>
  <c r="P6013" i="60" l="1"/>
  <c r="L6013" i="60"/>
  <c r="M6014" i="60"/>
  <c r="I6015" i="60" s="1"/>
  <c r="K6014" i="60"/>
  <c r="J6014" i="60"/>
  <c r="L6014" i="60" l="1"/>
  <c r="M6015" i="60"/>
  <c r="I6016" i="60" s="1"/>
  <c r="K6015" i="60"/>
  <c r="J6015" i="60"/>
  <c r="L6015" i="60" l="1"/>
  <c r="P6015" i="60"/>
  <c r="M6016" i="60"/>
  <c r="I6017" i="60" s="1"/>
  <c r="K6016" i="60"/>
  <c r="J6016" i="60"/>
  <c r="P6014" i="60"/>
  <c r="K6017" i="60" l="1"/>
  <c r="J6017" i="60"/>
  <c r="M6017" i="60"/>
  <c r="I6018" i="60" s="1"/>
  <c r="L6016" i="60"/>
  <c r="P6016" i="60"/>
  <c r="K6018" i="60" l="1"/>
  <c r="M6018" i="60"/>
  <c r="I6019" i="60" s="1"/>
  <c r="J6018" i="60"/>
  <c r="L6017" i="60"/>
  <c r="P6017" i="60"/>
  <c r="L6018" i="60" l="1"/>
  <c r="P6018" i="60"/>
  <c r="K6019" i="60"/>
  <c r="J6019" i="60"/>
  <c r="M6019" i="60"/>
  <c r="I6020" i="60" s="1"/>
  <c r="K6020" i="60" l="1"/>
  <c r="M6020" i="60"/>
  <c r="I6021" i="60" s="1"/>
  <c r="J6020" i="60"/>
  <c r="P6019" i="60"/>
  <c r="L6019" i="60"/>
  <c r="L6020" i="60" l="1"/>
  <c r="J6021" i="60"/>
  <c r="K6021" i="60"/>
  <c r="M6021" i="60"/>
  <c r="I6022" i="60" s="1"/>
  <c r="L6021" i="60" l="1"/>
  <c r="P6021" i="60"/>
  <c r="J6022" i="60"/>
  <c r="M6022" i="60"/>
  <c r="I6023" i="60" s="1"/>
  <c r="K6022" i="60"/>
  <c r="P6020" i="60"/>
  <c r="M6023" i="60" l="1"/>
  <c r="I6024" i="60" s="1"/>
  <c r="K6023" i="60"/>
  <c r="J6023" i="60"/>
  <c r="L6022" i="60"/>
  <c r="P6022" i="60"/>
  <c r="P6023" i="60" l="1"/>
  <c r="L6023" i="60"/>
  <c r="M6024" i="60"/>
  <c r="I6025" i="60" s="1"/>
  <c r="K6024" i="60"/>
  <c r="J6024" i="60"/>
  <c r="K6025" i="60" l="1"/>
  <c r="J6025" i="60"/>
  <c r="M6025" i="60"/>
  <c r="I6026" i="60" s="1"/>
  <c r="P6024" i="60"/>
  <c r="L6024" i="60"/>
  <c r="M6026" i="60" l="1"/>
  <c r="I6027" i="60" s="1"/>
  <c r="K6026" i="60"/>
  <c r="J6026" i="60"/>
  <c r="L6025" i="60"/>
  <c r="P6025" i="60"/>
  <c r="P6026" i="60" l="1"/>
  <c r="L6026" i="60"/>
  <c r="M6027" i="60"/>
  <c r="I6028" i="60" s="1"/>
  <c r="K6027" i="60"/>
  <c r="J6027" i="60"/>
  <c r="L6027" i="60" l="1"/>
  <c r="M6028" i="60"/>
  <c r="I6029" i="60" s="1"/>
  <c r="K6028" i="60"/>
  <c r="J6028" i="60"/>
  <c r="L6028" i="60" l="1"/>
  <c r="K6029" i="60"/>
  <c r="M6029" i="60"/>
  <c r="I6030" i="60" s="1"/>
  <c r="J6029" i="60"/>
  <c r="P6027" i="60"/>
  <c r="P6029" i="60" l="1"/>
  <c r="L6029" i="60"/>
  <c r="M6030" i="60"/>
  <c r="I6031" i="60" s="1"/>
  <c r="K6030" i="60"/>
  <c r="J6030" i="60"/>
  <c r="P6028" i="60"/>
  <c r="P6030" i="60" l="1"/>
  <c r="L6030" i="60"/>
  <c r="M6031" i="60"/>
  <c r="I6032" i="60" s="1"/>
  <c r="J6031" i="60"/>
  <c r="K6031" i="60"/>
  <c r="K6032" i="60" l="1"/>
  <c r="M6032" i="60"/>
  <c r="I6033" i="60" s="1"/>
  <c r="J6032" i="60"/>
  <c r="P6031" i="60"/>
  <c r="L6031" i="60"/>
  <c r="L6032" i="60" l="1"/>
  <c r="P6032" i="60"/>
  <c r="J6033" i="60"/>
  <c r="M6033" i="60"/>
  <c r="I6034" i="60" s="1"/>
  <c r="K6033" i="60"/>
  <c r="K6034" i="60" l="1"/>
  <c r="J6034" i="60"/>
  <c r="M6034" i="60"/>
  <c r="I6035" i="60" s="1"/>
  <c r="L6033" i="60"/>
  <c r="P6033" i="60"/>
  <c r="K6035" i="60" l="1"/>
  <c r="M6035" i="60"/>
  <c r="I6036" i="60" s="1"/>
  <c r="J6035" i="60"/>
  <c r="L6034" i="60"/>
  <c r="P6034" i="60"/>
  <c r="L6035" i="60" l="1"/>
  <c r="K6036" i="60"/>
  <c r="J6036" i="60"/>
  <c r="M6036" i="60"/>
  <c r="I6037" i="60" s="1"/>
  <c r="M6037" i="60" l="1"/>
  <c r="I6038" i="60" s="1"/>
  <c r="J6037" i="60"/>
  <c r="K6037" i="60"/>
  <c r="P6036" i="60"/>
  <c r="L6036" i="60"/>
  <c r="P6035" i="60"/>
  <c r="P6037" i="60" l="1"/>
  <c r="L6037" i="60"/>
  <c r="J6038" i="60"/>
  <c r="M6038" i="60"/>
  <c r="I6039" i="60" s="1"/>
  <c r="K6038" i="60"/>
  <c r="K6039" i="60" l="1"/>
  <c r="M6039" i="60"/>
  <c r="I6040" i="60" s="1"/>
  <c r="J6039" i="60"/>
  <c r="L6038" i="60"/>
  <c r="P6038" i="60"/>
  <c r="P6039" i="60" l="1"/>
  <c r="L6039" i="60"/>
  <c r="M6040" i="60"/>
  <c r="I6041" i="60" s="1"/>
  <c r="K6040" i="60"/>
  <c r="J6040" i="60"/>
  <c r="J6041" i="60" l="1"/>
  <c r="M6041" i="60"/>
  <c r="I6042" i="60" s="1"/>
  <c r="K6041" i="60"/>
  <c r="P6040" i="60"/>
  <c r="L6040" i="60"/>
  <c r="M6042" i="60" l="1"/>
  <c r="I6043" i="60" s="1"/>
  <c r="K6042" i="60"/>
  <c r="J6042" i="60"/>
  <c r="P6041" i="60"/>
  <c r="L6041" i="60"/>
  <c r="L6042" i="60" l="1"/>
  <c r="P6042" i="60"/>
  <c r="M6043" i="60"/>
  <c r="I6044" i="60" s="1"/>
  <c r="K6043" i="60"/>
  <c r="J6043" i="60"/>
  <c r="P6043" i="60" l="1"/>
  <c r="L6043" i="60"/>
  <c r="M6044" i="60"/>
  <c r="I6045" i="60" s="1"/>
  <c r="J6044" i="60"/>
  <c r="K6044" i="60"/>
  <c r="L6044" i="60" l="1"/>
  <c r="P6044" i="60"/>
  <c r="M6045" i="60"/>
  <c r="I6046" i="60" s="1"/>
  <c r="J6045" i="60"/>
  <c r="K6045" i="60"/>
  <c r="P6045" i="60" l="1"/>
  <c r="L6045" i="60"/>
  <c r="K6046" i="60"/>
  <c r="J6046" i="60"/>
  <c r="M6046" i="60"/>
  <c r="I6047" i="60" s="1"/>
  <c r="P6046" i="60" l="1"/>
  <c r="L6046" i="60"/>
  <c r="M6047" i="60"/>
  <c r="I6048" i="60" s="1"/>
  <c r="K6047" i="60"/>
  <c r="J6047" i="60"/>
  <c r="M6048" i="60" l="1"/>
  <c r="I6049" i="60" s="1"/>
  <c r="J6048" i="60"/>
  <c r="K6048" i="60"/>
  <c r="L6047" i="60"/>
  <c r="P6047" i="60"/>
  <c r="P6048" i="60" l="1"/>
  <c r="L6048" i="60"/>
  <c r="K6049" i="60"/>
  <c r="J6049" i="60"/>
  <c r="M6049" i="60"/>
  <c r="I6050" i="60" s="1"/>
  <c r="K6050" i="60" l="1"/>
  <c r="M6050" i="60"/>
  <c r="I6051" i="60" s="1"/>
  <c r="J6050" i="60"/>
  <c r="L6049" i="60"/>
  <c r="P6049" i="60"/>
  <c r="L6050" i="60" l="1"/>
  <c r="P6050" i="60"/>
  <c r="M6051" i="60"/>
  <c r="I6052" i="60" s="1"/>
  <c r="K6051" i="60"/>
  <c r="J6051" i="60"/>
  <c r="P6051" i="60" l="1"/>
  <c r="L6051" i="60"/>
  <c r="K6052" i="60"/>
  <c r="J6052" i="60"/>
  <c r="M6052" i="60"/>
  <c r="I6053" i="60" s="1"/>
  <c r="L6052" i="60" l="1"/>
  <c r="P6052" i="60"/>
  <c r="K6053" i="60"/>
  <c r="J6053" i="60"/>
  <c r="M6053" i="60"/>
  <c r="I6054" i="60" s="1"/>
  <c r="J6054" i="60" l="1"/>
  <c r="K6054" i="60"/>
  <c r="M6054" i="60"/>
  <c r="I6055" i="60" s="1"/>
  <c r="P6053" i="60"/>
  <c r="L6053" i="60"/>
  <c r="J6055" i="60" l="1"/>
  <c r="M6055" i="60"/>
  <c r="I6056" i="60" s="1"/>
  <c r="K6055" i="60"/>
  <c r="P6054" i="60"/>
  <c r="L6054" i="60"/>
  <c r="M6056" i="60" l="1"/>
  <c r="I6057" i="60" s="1"/>
  <c r="J6056" i="60"/>
  <c r="K6056" i="60"/>
  <c r="P6055" i="60"/>
  <c r="L6055" i="60"/>
  <c r="P6056" i="60" l="1"/>
  <c r="L6056" i="60"/>
  <c r="J6057" i="60"/>
  <c r="M6057" i="60"/>
  <c r="I6058" i="60" s="1"/>
  <c r="K6057" i="60"/>
  <c r="P6057" i="60" l="1"/>
  <c r="L6057" i="60"/>
  <c r="M6058" i="60"/>
  <c r="I6059" i="60" s="1"/>
  <c r="J6058" i="60"/>
  <c r="K6058" i="60"/>
  <c r="M6059" i="60" l="1"/>
  <c r="I6060" i="60" s="1"/>
  <c r="K6059" i="60"/>
  <c r="J6059" i="60"/>
  <c r="P6058" i="60"/>
  <c r="L6058" i="60"/>
  <c r="L6059" i="60" l="1"/>
  <c r="P6059" i="60"/>
  <c r="K6060" i="60"/>
  <c r="M6060" i="60"/>
  <c r="I6061" i="60" s="1"/>
  <c r="J6060" i="60"/>
  <c r="P6060" i="60" l="1"/>
  <c r="L6060" i="60"/>
  <c r="M6061" i="60"/>
  <c r="I6062" i="60" s="1"/>
  <c r="K6061" i="60"/>
  <c r="J6061" i="60"/>
  <c r="P6061" i="60" l="1"/>
  <c r="L6061" i="60"/>
  <c r="M6062" i="60"/>
  <c r="I6063" i="60" s="1"/>
  <c r="J6062" i="60"/>
  <c r="K6062" i="60"/>
  <c r="M6063" i="60" l="1"/>
  <c r="I6064" i="60" s="1"/>
  <c r="J6063" i="60"/>
  <c r="K6063" i="60"/>
  <c r="P6062" i="60"/>
  <c r="L6062" i="60"/>
  <c r="L6063" i="60" l="1"/>
  <c r="P6063" i="60"/>
  <c r="M6064" i="60"/>
  <c r="I6065" i="60" s="1"/>
  <c r="K6064" i="60"/>
  <c r="J6064" i="60"/>
  <c r="L6064" i="60" l="1"/>
  <c r="P6064" i="60"/>
  <c r="M6065" i="60"/>
  <c r="I6066" i="60" s="1"/>
  <c r="K6065" i="60"/>
  <c r="J6065" i="60"/>
  <c r="L6065" i="60" l="1"/>
  <c r="P6065" i="60"/>
  <c r="K6066" i="60"/>
  <c r="J6066" i="60"/>
  <c r="M6066" i="60"/>
  <c r="I6067" i="60" s="1"/>
  <c r="K6067" i="60" l="1"/>
  <c r="M6067" i="60"/>
  <c r="I6068" i="60" s="1"/>
  <c r="J6067" i="60"/>
  <c r="L6066" i="60"/>
  <c r="P6066" i="60"/>
  <c r="L6067" i="60" l="1"/>
  <c r="P6067" i="60"/>
  <c r="K6068" i="60"/>
  <c r="J6068" i="60"/>
  <c r="M6068" i="60"/>
  <c r="I6069" i="60" s="1"/>
  <c r="K6069" i="60" l="1"/>
  <c r="M6069" i="60"/>
  <c r="I6070" i="60" s="1"/>
  <c r="J6069" i="60"/>
  <c r="P6068" i="60"/>
  <c r="L6068" i="60"/>
  <c r="L6069" i="60" l="1"/>
  <c r="J6070" i="60"/>
  <c r="K6070" i="60"/>
  <c r="M6070" i="60"/>
  <c r="I6071" i="60" s="1"/>
  <c r="J6071" i="60" l="1"/>
  <c r="M6071" i="60"/>
  <c r="I6072" i="60" s="1"/>
  <c r="K6071" i="60"/>
  <c r="P6070" i="60"/>
  <c r="L6070" i="60"/>
  <c r="P6069" i="60"/>
  <c r="M6072" i="60" l="1"/>
  <c r="I6073" i="60" s="1"/>
  <c r="K6072" i="60"/>
  <c r="J6072" i="60"/>
  <c r="L6071" i="60"/>
  <c r="P6071" i="60"/>
  <c r="P6072" i="60" l="1"/>
  <c r="L6072" i="60"/>
  <c r="J6073" i="60"/>
  <c r="K6073" i="60"/>
  <c r="M6073" i="60"/>
  <c r="I6074" i="60" s="1"/>
  <c r="K6074" i="60" l="1"/>
  <c r="J6074" i="60"/>
  <c r="M6074" i="60"/>
  <c r="I6075" i="60" s="1"/>
  <c r="P6073" i="60"/>
  <c r="L6073" i="60"/>
  <c r="M6075" i="60" l="1"/>
  <c r="I6076" i="60" s="1"/>
  <c r="K6075" i="60"/>
  <c r="J6075" i="60"/>
  <c r="L6074" i="60"/>
  <c r="P6074" i="60" l="1"/>
  <c r="P6075" i="60"/>
  <c r="L6075" i="60"/>
  <c r="M6076" i="60"/>
  <c r="I6077" i="60" s="1"/>
  <c r="J6076" i="60"/>
  <c r="K6076" i="60"/>
  <c r="M6077" i="60" l="1"/>
  <c r="I6078" i="60" s="1"/>
  <c r="K6077" i="60"/>
  <c r="J6077" i="60"/>
  <c r="P6076" i="60"/>
  <c r="L6076" i="60"/>
  <c r="P6077" i="60" l="1"/>
  <c r="L6077" i="60"/>
  <c r="J6078" i="60"/>
  <c r="M6078" i="60"/>
  <c r="I6079" i="60" s="1"/>
  <c r="K6078" i="60"/>
  <c r="P6078" i="60" l="1"/>
  <c r="L6078" i="60"/>
  <c r="M6079" i="60"/>
  <c r="I6080" i="60" s="1"/>
  <c r="K6079" i="60"/>
  <c r="J6079" i="60"/>
  <c r="M6080" i="60" l="1"/>
  <c r="I6081" i="60" s="1"/>
  <c r="K6080" i="60"/>
  <c r="J6080" i="60"/>
  <c r="P6079" i="60"/>
  <c r="L6079" i="60"/>
  <c r="P6080" i="60" l="1"/>
  <c r="L6080" i="60"/>
  <c r="K6081" i="60"/>
  <c r="M6081" i="60"/>
  <c r="I6082" i="60" s="1"/>
  <c r="J6081" i="60"/>
  <c r="J6082" i="60" l="1"/>
  <c r="M6082" i="60"/>
  <c r="I6083" i="60" s="1"/>
  <c r="K6082" i="60"/>
  <c r="L6081" i="60"/>
  <c r="P6081" i="60"/>
  <c r="K6083" i="60" l="1"/>
  <c r="J6083" i="60"/>
  <c r="M6083" i="60"/>
  <c r="I6084" i="60" s="1"/>
  <c r="L6082" i="60"/>
  <c r="P6082" i="60"/>
  <c r="K6084" i="60" l="1"/>
  <c r="M6084" i="60"/>
  <c r="I6085" i="60" s="1"/>
  <c r="J6084" i="60"/>
  <c r="L6083" i="60"/>
  <c r="P6083" i="60"/>
  <c r="L6084" i="60" l="1"/>
  <c r="K6085" i="60"/>
  <c r="J6085" i="60"/>
  <c r="M6085" i="60"/>
  <c r="I6086" i="60" s="1"/>
  <c r="L6085" i="60" l="1"/>
  <c r="P6084" i="60"/>
  <c r="M6086" i="60"/>
  <c r="I6087" i="60" s="1"/>
  <c r="J6086" i="60"/>
  <c r="K6086" i="60"/>
  <c r="J6087" i="60" l="1"/>
  <c r="M6087" i="60"/>
  <c r="I6088" i="60" s="1"/>
  <c r="K6087" i="60"/>
  <c r="L6086" i="60"/>
  <c r="P6086" i="60"/>
  <c r="P6085" i="60"/>
  <c r="K6088" i="60" l="1"/>
  <c r="M6088" i="60"/>
  <c r="I6089" i="60" s="1"/>
  <c r="J6088" i="60"/>
  <c r="L6087" i="60"/>
  <c r="P6087" i="60"/>
  <c r="L6088" i="60" l="1"/>
  <c r="J6089" i="60"/>
  <c r="M6089" i="60"/>
  <c r="I6090" i="60" s="1"/>
  <c r="K6089" i="60"/>
  <c r="K6090" i="60" l="1"/>
  <c r="J6090" i="60"/>
  <c r="M6090" i="60"/>
  <c r="I6091" i="60" s="1"/>
  <c r="P6089" i="60"/>
  <c r="L6089" i="60"/>
  <c r="P6088" i="60"/>
  <c r="K6091" i="60" l="1"/>
  <c r="J6091" i="60"/>
  <c r="M6091" i="60"/>
  <c r="I6092" i="60" s="1"/>
  <c r="L6090" i="60"/>
  <c r="M6092" i="60" l="1"/>
  <c r="I6093" i="60" s="1"/>
  <c r="K6092" i="60"/>
  <c r="J6092" i="60"/>
  <c r="L6091" i="60"/>
  <c r="P6090" i="60"/>
  <c r="P6091" i="60" l="1"/>
  <c r="P6092" i="60"/>
  <c r="L6092" i="60"/>
  <c r="M6093" i="60"/>
  <c r="I6094" i="60" s="1"/>
  <c r="J6093" i="60"/>
  <c r="K6093" i="60"/>
  <c r="M6094" i="60" l="1"/>
  <c r="I6095" i="60" s="1"/>
  <c r="K6094" i="60"/>
  <c r="J6094" i="60"/>
  <c r="P6093" i="60"/>
  <c r="L6093" i="60"/>
  <c r="P6094" i="60" l="1"/>
  <c r="L6094" i="60"/>
  <c r="K6095" i="60"/>
  <c r="J6095" i="60"/>
  <c r="M6095" i="60"/>
  <c r="I6096" i="60" s="1"/>
  <c r="M6096" i="60" l="1"/>
  <c r="I6097" i="60" s="1"/>
  <c r="K6096" i="60"/>
  <c r="J6096" i="60"/>
  <c r="P6095" i="60"/>
  <c r="L6095" i="60"/>
  <c r="L6096" i="60" l="1"/>
  <c r="P6096" i="60"/>
  <c r="M6097" i="60"/>
  <c r="I6098" i="60" s="1"/>
  <c r="K6097" i="60"/>
  <c r="J6097" i="60"/>
  <c r="L6097" i="60" l="1"/>
  <c r="P6097" i="60"/>
  <c r="K6098" i="60"/>
  <c r="J6098" i="60"/>
  <c r="M6098" i="60"/>
  <c r="I6099" i="60" s="1"/>
  <c r="J6099" i="60" l="1"/>
  <c r="M6099" i="60"/>
  <c r="I6100" i="60" s="1"/>
  <c r="K6099" i="60"/>
  <c r="L6098" i="60"/>
  <c r="P6098" i="60"/>
  <c r="M6100" i="60" l="1"/>
  <c r="I6101" i="60" s="1"/>
  <c r="K6100" i="60"/>
  <c r="J6100" i="60"/>
  <c r="L6099" i="60"/>
  <c r="P6099" i="60"/>
  <c r="K6101" i="60" l="1"/>
  <c r="M6101" i="60"/>
  <c r="I6102" i="60" s="1"/>
  <c r="J6101" i="60"/>
  <c r="P6100" i="60"/>
  <c r="L6100" i="60"/>
  <c r="P6101" i="60" l="1"/>
  <c r="L6101" i="60"/>
  <c r="K6102" i="60"/>
  <c r="J6102" i="60"/>
  <c r="M6102" i="60"/>
  <c r="I6103" i="60" s="1"/>
  <c r="J6103" i="60" l="1"/>
  <c r="K6103" i="60"/>
  <c r="M6103" i="60"/>
  <c r="I6104" i="60" s="1"/>
  <c r="P6102" i="60"/>
  <c r="L6102" i="60"/>
  <c r="J6104" i="60" l="1"/>
  <c r="M6104" i="60"/>
  <c r="I6105" i="60" s="1"/>
  <c r="K6104" i="60"/>
  <c r="L6103" i="60"/>
  <c r="P6103" i="60"/>
  <c r="M6105" i="60" l="1"/>
  <c r="I6106" i="60" s="1"/>
  <c r="K6105" i="60"/>
  <c r="J6105" i="60"/>
  <c r="L6104" i="60"/>
  <c r="P6104" i="60"/>
  <c r="P6105" i="60" l="1"/>
  <c r="L6105" i="60"/>
  <c r="M6106" i="60"/>
  <c r="I6107" i="60" s="1"/>
  <c r="K6106" i="60"/>
  <c r="J6106" i="60"/>
  <c r="P6106" i="60" l="1"/>
  <c r="L6106" i="60"/>
  <c r="M6107" i="60"/>
  <c r="I6108" i="60" s="1"/>
  <c r="K6107" i="60"/>
  <c r="J6107" i="60"/>
  <c r="M6108" i="60" l="1"/>
  <c r="I6109" i="60" s="1"/>
  <c r="K6108" i="60"/>
  <c r="J6108" i="60"/>
  <c r="P6107" i="60"/>
  <c r="L6107" i="60"/>
  <c r="L6108" i="60" l="1"/>
  <c r="P6108" i="60"/>
  <c r="K6109" i="60"/>
  <c r="M6109" i="60"/>
  <c r="I6110" i="60" s="1"/>
  <c r="J6109" i="60"/>
  <c r="L6109" i="60" l="1"/>
  <c r="J6110" i="60"/>
  <c r="M6110" i="60"/>
  <c r="I6111" i="60" s="1"/>
  <c r="K6110" i="60"/>
  <c r="P6110" i="60" l="1"/>
  <c r="L6110" i="60"/>
  <c r="M6111" i="60"/>
  <c r="I6112" i="60" s="1"/>
  <c r="K6111" i="60"/>
  <c r="J6111" i="60"/>
  <c r="P6109" i="60"/>
  <c r="M6112" i="60" l="1"/>
  <c r="I6113" i="60" s="1"/>
  <c r="K6112" i="60"/>
  <c r="J6112" i="60"/>
  <c r="P6111" i="60"/>
  <c r="L6111" i="60"/>
  <c r="L6112" i="60" l="1"/>
  <c r="P6112" i="60"/>
  <c r="M6113" i="60"/>
  <c r="I6114" i="60" s="1"/>
  <c r="K6113" i="60"/>
  <c r="J6113" i="60"/>
  <c r="L6113" i="60" l="1"/>
  <c r="P6113" i="60"/>
  <c r="M6114" i="60"/>
  <c r="I6115" i="60" s="1"/>
  <c r="K6114" i="60"/>
  <c r="J6114" i="60"/>
  <c r="L6114" i="60" l="1"/>
  <c r="P6114" i="60"/>
  <c r="K6115" i="60"/>
  <c r="J6115" i="60"/>
  <c r="M6115" i="60"/>
  <c r="I6116" i="60" s="1"/>
  <c r="K6116" i="60" l="1"/>
  <c r="J6116" i="60"/>
  <c r="M6116" i="60"/>
  <c r="I6117" i="60" s="1"/>
  <c r="L6115" i="60"/>
  <c r="P6115" i="60"/>
  <c r="K6117" i="60" l="1"/>
  <c r="J6117" i="60"/>
  <c r="M6117" i="60"/>
  <c r="I6118" i="60" s="1"/>
  <c r="L6116" i="60"/>
  <c r="P6116" i="60"/>
  <c r="K6118" i="60" l="1"/>
  <c r="M6118" i="60"/>
  <c r="I6119" i="60" s="1"/>
  <c r="J6118" i="60"/>
  <c r="L6117" i="60"/>
  <c r="L6118" i="60" l="1"/>
  <c r="P6117" i="60"/>
  <c r="J6119" i="60"/>
  <c r="M6119" i="60"/>
  <c r="I6120" i="60" s="1"/>
  <c r="K6119" i="60"/>
  <c r="J6120" i="60" l="1"/>
  <c r="K6120" i="60"/>
  <c r="M6120" i="60"/>
  <c r="I6121" i="60" s="1"/>
  <c r="P6118" i="60"/>
  <c r="P6119" i="60"/>
  <c r="L6119" i="60"/>
  <c r="M6121" i="60" l="1"/>
  <c r="I6122" i="60" s="1"/>
  <c r="J6121" i="60"/>
  <c r="K6121" i="60"/>
  <c r="L6120" i="60"/>
  <c r="P6120" i="60"/>
  <c r="P6121" i="60" l="1"/>
  <c r="L6121" i="60"/>
  <c r="M6122" i="60"/>
  <c r="I6123" i="60" s="1"/>
  <c r="K6122" i="60"/>
  <c r="J6122" i="60"/>
  <c r="K6123" i="60" l="1"/>
  <c r="M6123" i="60"/>
  <c r="I6124" i="60" s="1"/>
  <c r="J6123" i="60"/>
  <c r="P6122" i="60"/>
  <c r="L6122" i="60"/>
  <c r="P6123" i="60" l="1"/>
  <c r="L6123" i="60"/>
  <c r="M6124" i="60"/>
  <c r="I6125" i="60" s="1"/>
  <c r="J6124" i="60"/>
  <c r="K6124" i="60"/>
  <c r="P6124" i="60" l="1"/>
  <c r="L6124" i="60"/>
  <c r="M6125" i="60"/>
  <c r="I6126" i="60" s="1"/>
  <c r="K6125" i="60"/>
  <c r="J6125" i="60"/>
  <c r="L6125" i="60" l="1"/>
  <c r="P6125" i="60"/>
  <c r="M6126" i="60"/>
  <c r="I6127" i="60" s="1"/>
  <c r="K6126" i="60"/>
  <c r="J6126" i="60"/>
  <c r="P6126" i="60" l="1"/>
  <c r="L6126" i="60"/>
  <c r="K6127" i="60"/>
  <c r="J6127" i="60"/>
  <c r="M6127" i="60"/>
  <c r="I6128" i="60" s="1"/>
  <c r="P6127" i="60" l="1"/>
  <c r="L6127" i="60"/>
  <c r="M6128" i="60"/>
  <c r="I6129" i="60" s="1"/>
  <c r="K6128" i="60"/>
  <c r="J6128" i="60"/>
  <c r="M6129" i="60" l="1"/>
  <c r="I6130" i="60" s="1"/>
  <c r="K6129" i="60"/>
  <c r="J6129" i="60"/>
  <c r="P6128" i="60"/>
  <c r="L6128" i="60"/>
  <c r="L6129" i="60" l="1"/>
  <c r="P6129" i="60"/>
  <c r="K6130" i="60"/>
  <c r="M6130" i="60"/>
  <c r="I6131" i="60" s="1"/>
  <c r="J6130" i="60"/>
  <c r="L6130" i="60" l="1"/>
  <c r="P6130" i="60"/>
  <c r="M6131" i="60"/>
  <c r="I6132" i="60" s="1"/>
  <c r="J6131" i="60"/>
  <c r="K6131" i="60"/>
  <c r="L6131" i="60" l="1"/>
  <c r="P6131" i="60"/>
  <c r="K6132" i="60"/>
  <c r="J6132" i="60"/>
  <c r="M6132" i="60"/>
  <c r="I6133" i="60" s="1"/>
  <c r="K6133" i="60" l="1"/>
  <c r="J6133" i="60"/>
  <c r="M6133" i="60"/>
  <c r="I6134" i="60" s="1"/>
  <c r="L6132" i="60"/>
  <c r="P6132" i="60"/>
  <c r="L6133" i="60" l="1"/>
  <c r="K6134" i="60"/>
  <c r="J6134" i="60"/>
  <c r="M6134" i="60"/>
  <c r="I6135" i="60" s="1"/>
  <c r="P6134" i="60" l="1"/>
  <c r="L6134" i="60"/>
  <c r="M6135" i="60"/>
  <c r="I6136" i="60" s="1"/>
  <c r="J6135" i="60"/>
  <c r="K6135" i="60"/>
  <c r="P6133" i="60"/>
  <c r="P6135" i="60" l="1"/>
  <c r="L6135" i="60"/>
  <c r="J6136" i="60"/>
  <c r="K6136" i="60"/>
  <c r="M6136" i="60"/>
  <c r="I6137" i="60" s="1"/>
  <c r="P6136" i="60" l="1"/>
  <c r="L6136" i="60"/>
  <c r="K6137" i="60"/>
  <c r="M6137" i="60"/>
  <c r="I6138" i="60" s="1"/>
  <c r="J6137" i="60"/>
  <c r="M6138" i="60" l="1"/>
  <c r="I6139" i="60" s="1"/>
  <c r="K6138" i="60"/>
  <c r="J6138" i="60"/>
  <c r="L6137" i="60"/>
  <c r="P6137" i="60"/>
  <c r="P6138" i="60" l="1"/>
  <c r="L6138" i="60"/>
  <c r="J6139" i="60"/>
  <c r="M6139" i="60"/>
  <c r="I6140" i="60" s="1"/>
  <c r="K6139" i="60"/>
  <c r="P6139" i="60" l="1"/>
  <c r="L6139" i="60"/>
  <c r="J6140" i="60"/>
  <c r="M6140" i="60"/>
  <c r="I6141" i="60" s="1"/>
  <c r="K6140" i="60"/>
  <c r="L6140" i="60" l="1"/>
  <c r="P6140" i="60"/>
  <c r="M6141" i="60"/>
  <c r="I6142" i="60" s="1"/>
  <c r="K6141" i="60"/>
  <c r="J6141" i="60"/>
  <c r="P6141" i="60" l="1"/>
  <c r="L6141" i="60"/>
  <c r="M6142" i="60"/>
  <c r="I6143" i="60" s="1"/>
  <c r="J6142" i="60"/>
  <c r="K6142" i="60"/>
  <c r="P6142" i="60" l="1"/>
  <c r="L6142" i="60"/>
  <c r="M6143" i="60"/>
  <c r="I6144" i="60" s="1"/>
  <c r="K6143" i="60"/>
  <c r="J6143" i="60"/>
  <c r="K6144" i="60" l="1"/>
  <c r="M6144" i="60"/>
  <c r="I6145" i="60" s="1"/>
  <c r="J6144" i="60"/>
  <c r="P6143" i="60"/>
  <c r="L6143" i="60"/>
  <c r="P6144" i="60" l="1"/>
  <c r="L6144" i="60"/>
  <c r="M6145" i="60"/>
  <c r="I6146" i="60" s="1"/>
  <c r="K6145" i="60"/>
  <c r="J6145" i="60"/>
  <c r="L6145" i="60" l="1"/>
  <c r="P6145" i="60"/>
  <c r="M6146" i="60"/>
  <c r="I6147" i="60" s="1"/>
  <c r="K6146" i="60"/>
  <c r="J6146" i="60"/>
  <c r="P6146" i="60" l="1"/>
  <c r="L6146" i="60"/>
  <c r="K6147" i="60"/>
  <c r="J6147" i="60"/>
  <c r="M6147" i="60"/>
  <c r="I6148" i="60" s="1"/>
  <c r="L6147" i="60" l="1"/>
  <c r="P6147" i="60"/>
  <c r="J6148" i="60"/>
  <c r="K6148" i="60"/>
  <c r="M6148" i="60"/>
  <c r="I6149" i="60" s="1"/>
  <c r="M6149" i="60" l="1"/>
  <c r="I6150" i="60" s="1"/>
  <c r="K6149" i="60"/>
  <c r="J6149" i="60"/>
  <c r="L6148" i="60"/>
  <c r="P6148" i="60"/>
  <c r="L6149" i="60" l="1"/>
  <c r="P6149" i="60"/>
  <c r="K6150" i="60"/>
  <c r="M6150" i="60"/>
  <c r="I6151" i="60" s="1"/>
  <c r="J6150" i="60"/>
  <c r="L6150" i="60" l="1"/>
  <c r="P6150" i="60"/>
  <c r="K6151" i="60"/>
  <c r="J6151" i="60"/>
  <c r="M6151" i="60"/>
  <c r="I6152" i="60" s="1"/>
  <c r="J6152" i="60" l="1"/>
  <c r="M6152" i="60"/>
  <c r="I6153" i="60" s="1"/>
  <c r="K6152" i="60"/>
  <c r="P6151" i="60"/>
  <c r="L6151" i="60"/>
  <c r="J6153" i="60" l="1"/>
  <c r="M6153" i="60"/>
  <c r="I6154" i="60" s="1"/>
  <c r="K6153" i="60"/>
  <c r="L6152" i="60"/>
  <c r="P6152" i="60"/>
  <c r="K6154" i="60" l="1"/>
  <c r="J6154" i="60"/>
  <c r="M6154" i="60"/>
  <c r="I6155" i="60" s="1"/>
  <c r="L6153" i="60"/>
  <c r="P6153" i="60"/>
  <c r="J6155" i="60" l="1"/>
  <c r="K6155" i="60"/>
  <c r="M6155" i="60"/>
  <c r="I6156" i="60" s="1"/>
  <c r="L6154" i="60"/>
  <c r="P6154" i="60" l="1"/>
  <c r="M6156" i="60"/>
  <c r="I6157" i="60" s="1"/>
  <c r="K6156" i="60"/>
  <c r="J6156" i="60"/>
  <c r="L6155" i="60"/>
  <c r="P6155" i="60"/>
  <c r="P6156" i="60" l="1"/>
  <c r="L6156" i="60"/>
  <c r="K6157" i="60"/>
  <c r="J6157" i="60"/>
  <c r="M6157" i="60"/>
  <c r="I6158" i="60" s="1"/>
  <c r="L6157" i="60" l="1"/>
  <c r="P6157" i="60"/>
  <c r="K6158" i="60"/>
  <c r="M6158" i="60"/>
  <c r="I6159" i="60" s="1"/>
  <c r="J6158" i="60"/>
  <c r="P6158" i="60" l="1"/>
  <c r="L6158" i="60"/>
  <c r="M6159" i="60"/>
  <c r="I6160" i="60" s="1"/>
  <c r="K6159" i="60"/>
  <c r="J6159" i="60"/>
  <c r="M6160" i="60" l="1"/>
  <c r="I6161" i="60" s="1"/>
  <c r="K6160" i="60"/>
  <c r="J6160" i="60"/>
  <c r="P6159" i="60"/>
  <c r="L6159" i="60"/>
  <c r="P6160" i="60" l="1"/>
  <c r="L6160" i="60"/>
  <c r="M6161" i="60"/>
  <c r="I6162" i="60" s="1"/>
  <c r="J6161" i="60"/>
  <c r="K6161" i="60"/>
  <c r="P6161" i="60" l="1"/>
  <c r="L6161" i="60"/>
  <c r="M6162" i="60"/>
  <c r="I6163" i="60" s="1"/>
  <c r="K6162" i="60"/>
  <c r="J6162" i="60"/>
  <c r="M6163" i="60" l="1"/>
  <c r="I6164" i="60" s="1"/>
  <c r="K6163" i="60"/>
  <c r="J6163" i="60"/>
  <c r="L6162" i="60"/>
  <c r="P6162" i="60"/>
  <c r="L6163" i="60" l="1"/>
  <c r="P6163" i="60"/>
  <c r="K6164" i="60"/>
  <c r="J6164" i="60"/>
  <c r="M6164" i="60"/>
  <c r="I6165" i="60" s="1"/>
  <c r="L6164" i="60" l="1"/>
  <c r="K6165" i="60"/>
  <c r="J6165" i="60"/>
  <c r="M6165" i="60"/>
  <c r="I6166" i="60" s="1"/>
  <c r="K6166" i="60" l="1"/>
  <c r="J6166" i="60"/>
  <c r="M6166" i="60"/>
  <c r="I6167" i="60" s="1"/>
  <c r="L6165" i="60"/>
  <c r="P6165" i="60"/>
  <c r="P6164" i="60"/>
  <c r="K6167" i="60" l="1"/>
  <c r="M6167" i="60"/>
  <c r="I6168" i="60" s="1"/>
  <c r="J6167" i="60"/>
  <c r="L6166" i="60"/>
  <c r="P6166" i="60" l="1"/>
  <c r="L6167" i="60"/>
  <c r="J6168" i="60"/>
  <c r="K6168" i="60"/>
  <c r="M6168" i="60"/>
  <c r="I6169" i="60" s="1"/>
  <c r="J6169" i="60" l="1"/>
  <c r="M6169" i="60"/>
  <c r="I6170" i="60" s="1"/>
  <c r="K6169" i="60"/>
  <c r="P6167" i="60"/>
  <c r="P6168" i="60"/>
  <c r="L6168" i="60"/>
  <c r="M6170" i="60" l="1"/>
  <c r="I6171" i="60" s="1"/>
  <c r="K6170" i="60"/>
  <c r="J6170" i="60"/>
  <c r="P6169" i="60"/>
  <c r="L6169" i="60"/>
  <c r="L6170" i="60" l="1"/>
  <c r="P6170" i="60"/>
  <c r="M6171" i="60"/>
  <c r="I6172" i="60" s="1"/>
  <c r="K6171" i="60"/>
  <c r="J6171" i="60"/>
  <c r="P6171" i="60" l="1"/>
  <c r="L6171" i="60"/>
  <c r="K6172" i="60"/>
  <c r="J6172" i="60"/>
  <c r="M6172" i="60"/>
  <c r="I6173" i="60" s="1"/>
  <c r="P6172" i="60" l="1"/>
  <c r="L6172" i="60"/>
  <c r="M6173" i="60"/>
  <c r="I6174" i="60" s="1"/>
  <c r="K6173" i="60"/>
  <c r="J6173" i="60"/>
  <c r="M6174" i="60" l="1"/>
  <c r="I6175" i="60" s="1"/>
  <c r="K6174" i="60"/>
  <c r="J6174" i="60"/>
  <c r="P6173" i="60"/>
  <c r="L6173" i="60"/>
  <c r="L6174" i="60" l="1"/>
  <c r="P6174" i="60"/>
  <c r="M6175" i="60"/>
  <c r="I6176" i="60" s="1"/>
  <c r="K6175" i="60"/>
  <c r="J6175" i="60"/>
  <c r="P6175" i="60" l="1"/>
  <c r="L6175" i="60"/>
  <c r="K6176" i="60"/>
  <c r="J6176" i="60"/>
  <c r="M6176" i="60"/>
  <c r="I6177" i="60" s="1"/>
  <c r="P6176" i="60" l="1"/>
  <c r="L6176" i="60"/>
  <c r="M6177" i="60"/>
  <c r="I6178" i="60" s="1"/>
  <c r="K6177" i="60"/>
  <c r="J6177" i="60"/>
  <c r="M6178" i="60" l="1"/>
  <c r="I6179" i="60" s="1"/>
  <c r="K6178" i="60"/>
  <c r="J6178" i="60"/>
  <c r="P6177" i="60"/>
  <c r="L6177" i="60"/>
  <c r="L6178" i="60" l="1"/>
  <c r="P6178" i="60"/>
  <c r="K6179" i="60"/>
  <c r="M6179" i="60"/>
  <c r="I6180" i="60" s="1"/>
  <c r="J6179" i="60"/>
  <c r="L6179" i="60" l="1"/>
  <c r="P6179" i="60"/>
  <c r="M6180" i="60"/>
  <c r="I6181" i="60" s="1"/>
  <c r="K6180" i="60"/>
  <c r="J6180" i="60"/>
  <c r="L6180" i="60" l="1"/>
  <c r="P6180" i="60"/>
  <c r="K6181" i="60"/>
  <c r="J6181" i="60"/>
  <c r="M6181" i="60"/>
  <c r="I6182" i="60" s="1"/>
  <c r="L6181" i="60" l="1"/>
  <c r="K6182" i="60"/>
  <c r="J6182" i="60"/>
  <c r="M6182" i="60"/>
  <c r="I6183" i="60" s="1"/>
  <c r="K6183" i="60" l="1"/>
  <c r="J6183" i="60"/>
  <c r="M6183" i="60"/>
  <c r="I6184" i="60" s="1"/>
  <c r="L6182" i="60"/>
  <c r="P6182" i="60"/>
  <c r="P6181" i="60"/>
  <c r="M6184" i="60" l="1"/>
  <c r="I6185" i="60" s="1"/>
  <c r="J6184" i="60"/>
  <c r="K6184" i="60"/>
  <c r="P6183" i="60"/>
  <c r="L6183" i="60"/>
  <c r="P6184" i="60" l="1"/>
  <c r="L6184" i="60"/>
  <c r="J6185" i="60"/>
  <c r="K6185" i="60"/>
  <c r="M6185" i="60"/>
  <c r="I6186" i="60" s="1"/>
  <c r="L6185" i="60" l="1"/>
  <c r="P6185" i="60"/>
  <c r="K6186" i="60"/>
  <c r="J6186" i="60"/>
  <c r="M6186" i="60"/>
  <c r="I6187" i="60" s="1"/>
  <c r="M6187" i="60" l="1"/>
  <c r="I6188" i="60" s="1"/>
  <c r="J6187" i="60"/>
  <c r="K6187" i="60"/>
  <c r="P6186" i="60"/>
  <c r="L6186" i="60"/>
  <c r="P6187" i="60" l="1"/>
  <c r="L6187" i="60"/>
  <c r="M6188" i="60"/>
  <c r="I6189" i="60" s="1"/>
  <c r="K6188" i="60"/>
  <c r="J6188" i="60"/>
  <c r="M6189" i="60" l="1"/>
  <c r="I6190" i="60" s="1"/>
  <c r="K6189" i="60"/>
  <c r="J6189" i="60"/>
  <c r="P6188" i="60"/>
  <c r="L6188" i="60"/>
  <c r="L6189" i="60" l="1"/>
  <c r="P6189" i="60"/>
  <c r="M6190" i="60"/>
  <c r="I6191" i="60" s="1"/>
  <c r="J6190" i="60"/>
  <c r="K6190" i="60"/>
  <c r="P6190" i="60" l="1"/>
  <c r="L6190" i="60"/>
  <c r="M6191" i="60"/>
  <c r="I6192" i="60" s="1"/>
  <c r="K6191" i="60"/>
  <c r="J6191" i="60"/>
  <c r="M6192" i="60" l="1"/>
  <c r="I6193" i="60" s="1"/>
  <c r="J6192" i="60"/>
  <c r="K6192" i="60"/>
  <c r="L6191" i="60"/>
  <c r="P6191" i="60"/>
  <c r="P6192" i="60" l="1"/>
  <c r="L6192" i="60"/>
  <c r="K6193" i="60"/>
  <c r="M6193" i="60"/>
  <c r="I6194" i="60" s="1"/>
  <c r="J6193" i="60"/>
  <c r="M6194" i="60" l="1"/>
  <c r="I6195" i="60" s="1"/>
  <c r="K6194" i="60"/>
  <c r="J6194" i="60"/>
  <c r="P6193" i="60"/>
  <c r="L6193" i="60"/>
  <c r="L6194" i="60" l="1"/>
  <c r="P6194" i="60"/>
  <c r="M6195" i="60"/>
  <c r="I6196" i="60" s="1"/>
  <c r="K6195" i="60"/>
  <c r="J6195" i="60"/>
  <c r="L6195" i="60" l="1"/>
  <c r="P6195" i="60"/>
  <c r="K6196" i="60"/>
  <c r="J6196" i="60"/>
  <c r="M6196" i="60"/>
  <c r="I6197" i="60" s="1"/>
  <c r="M6197" i="60" l="1"/>
  <c r="I6198" i="60" s="1"/>
  <c r="K6197" i="60"/>
  <c r="J6197" i="60"/>
  <c r="L6196" i="60"/>
  <c r="P6196" i="60"/>
  <c r="L6197" i="60" l="1"/>
  <c r="P6197" i="60"/>
  <c r="M6198" i="60"/>
  <c r="I6199" i="60" s="1"/>
  <c r="K6198" i="60"/>
  <c r="J6198" i="60"/>
  <c r="P6198" i="60" l="1"/>
  <c r="L6198" i="60"/>
  <c r="K6199" i="60"/>
  <c r="J6199" i="60"/>
  <c r="M6199" i="60"/>
  <c r="I6200" i="60" s="1"/>
  <c r="L6199" i="60" l="1"/>
  <c r="K6200" i="60"/>
  <c r="J6200" i="60"/>
  <c r="M6200" i="60"/>
  <c r="I6201" i="60" s="1"/>
  <c r="J6201" i="60" l="1"/>
  <c r="M6201" i="60"/>
  <c r="I6202" i="60" s="1"/>
  <c r="K6201" i="60"/>
  <c r="P6200" i="60"/>
  <c r="L6200" i="60"/>
  <c r="P6199" i="60"/>
  <c r="J6202" i="60" l="1"/>
  <c r="K6202" i="60"/>
  <c r="M6202" i="60"/>
  <c r="I6203" i="60" s="1"/>
  <c r="P6201" i="60"/>
  <c r="L6201" i="60"/>
  <c r="K6203" i="60" l="1"/>
  <c r="J6203" i="60"/>
  <c r="M6203" i="60"/>
  <c r="I6204" i="60" s="1"/>
  <c r="L6202" i="60"/>
  <c r="P6202" i="60"/>
  <c r="M6204" i="60" l="1"/>
  <c r="I6205" i="60" s="1"/>
  <c r="K6204" i="60"/>
  <c r="J6204" i="60"/>
  <c r="L6203" i="60"/>
  <c r="P6203" i="60" l="1"/>
  <c r="P6204" i="60"/>
  <c r="L6204" i="60"/>
  <c r="M6205" i="60"/>
  <c r="I6206" i="60" s="1"/>
  <c r="K6205" i="60"/>
  <c r="J6205" i="60"/>
  <c r="P6205" i="60" l="1"/>
  <c r="L6205" i="60"/>
  <c r="J6206" i="60"/>
  <c r="M6206" i="60"/>
  <c r="I6207" i="60" s="1"/>
  <c r="K6206" i="60"/>
  <c r="P6206" i="60" l="1"/>
  <c r="L6206" i="60"/>
  <c r="K6207" i="60"/>
  <c r="M6207" i="60"/>
  <c r="I6208" i="60" s="1"/>
  <c r="J6207" i="60"/>
  <c r="M6208" i="60" l="1"/>
  <c r="I6209" i="60" s="1"/>
  <c r="K6208" i="60"/>
  <c r="J6208" i="60"/>
  <c r="P6207" i="60"/>
  <c r="L6207" i="60"/>
  <c r="P6208" i="60" l="1"/>
  <c r="L6208" i="60"/>
  <c r="M6209" i="60"/>
  <c r="I6210" i="60" s="1"/>
  <c r="K6209" i="60"/>
  <c r="J6209" i="60"/>
  <c r="M6210" i="60" l="1"/>
  <c r="I6211" i="60" s="1"/>
  <c r="K6210" i="60"/>
  <c r="J6210" i="60"/>
  <c r="P6209" i="60"/>
  <c r="L6209" i="60"/>
  <c r="P6210" i="60" l="1"/>
  <c r="L6210" i="60"/>
  <c r="M6211" i="60"/>
  <c r="I6212" i="60" s="1"/>
  <c r="K6211" i="60"/>
  <c r="J6211" i="60"/>
  <c r="M6212" i="60" l="1"/>
  <c r="I6213" i="60" s="1"/>
  <c r="K6212" i="60"/>
  <c r="J6212" i="60"/>
  <c r="L6211" i="60"/>
  <c r="P6211" i="60"/>
  <c r="L6212" i="60" l="1"/>
  <c r="P6212" i="60"/>
  <c r="K6213" i="60"/>
  <c r="J6213" i="60"/>
  <c r="M6213" i="60"/>
  <c r="I6214" i="60" s="1"/>
  <c r="K6214" i="60" l="1"/>
  <c r="J6214" i="60"/>
  <c r="M6214" i="60"/>
  <c r="I6215" i="60" s="1"/>
  <c r="L6213" i="60"/>
  <c r="P6213" i="60"/>
  <c r="K6215" i="60" l="1"/>
  <c r="J6215" i="60"/>
  <c r="M6215" i="60"/>
  <c r="I6216" i="60" s="1"/>
  <c r="L6214" i="60"/>
  <c r="P6214" i="60"/>
  <c r="K6216" i="60" l="1"/>
  <c r="M6216" i="60"/>
  <c r="I6217" i="60" s="1"/>
  <c r="J6216" i="60"/>
  <c r="L6215" i="60"/>
  <c r="P6215" i="60"/>
  <c r="L6216" i="60" l="1"/>
  <c r="J6217" i="60"/>
  <c r="M6217" i="60"/>
  <c r="I6218" i="60" s="1"/>
  <c r="K6217" i="60"/>
  <c r="L6217" i="60" l="1"/>
  <c r="J6218" i="60"/>
  <c r="K6218" i="60"/>
  <c r="M6218" i="60"/>
  <c r="I6219" i="60" s="1"/>
  <c r="P6216" i="60"/>
  <c r="M6219" i="60" l="1"/>
  <c r="I6220" i="60" s="1"/>
  <c r="K6219" i="60"/>
  <c r="J6219" i="60"/>
  <c r="P6218" i="60"/>
  <c r="L6218" i="60"/>
  <c r="P6217" i="60"/>
  <c r="P6219" i="60" l="1"/>
  <c r="L6219" i="60"/>
  <c r="K6220" i="60"/>
  <c r="J6220" i="60"/>
  <c r="M6220" i="60"/>
  <c r="I6221" i="60" s="1"/>
  <c r="P6220" i="60" l="1"/>
  <c r="L6220" i="60"/>
  <c r="K6221" i="60"/>
  <c r="M6221" i="60"/>
  <c r="I6222" i="60" s="1"/>
  <c r="J6221" i="60"/>
  <c r="M6222" i="60" l="1"/>
  <c r="I6223" i="60" s="1"/>
  <c r="K6222" i="60"/>
  <c r="J6222" i="60"/>
  <c r="P6221" i="60"/>
  <c r="L6221" i="60"/>
  <c r="P6222" i="60" l="1"/>
  <c r="L6222" i="60"/>
  <c r="K6223" i="60"/>
  <c r="J6223" i="60"/>
  <c r="M6223" i="60"/>
  <c r="I6224" i="60" s="1"/>
  <c r="M6224" i="60" l="1"/>
  <c r="I6225" i="60" s="1"/>
  <c r="K6224" i="60"/>
  <c r="J6224" i="60"/>
  <c r="P6223" i="60"/>
  <c r="L6223" i="60"/>
  <c r="P6224" i="60" l="1"/>
  <c r="L6224" i="60"/>
  <c r="M6225" i="60"/>
  <c r="I6226" i="60" s="1"/>
  <c r="K6225" i="60"/>
  <c r="J6225" i="60"/>
  <c r="P6225" i="60" l="1"/>
  <c r="L6225" i="60"/>
  <c r="M6226" i="60"/>
  <c r="I6227" i="60" s="1"/>
  <c r="K6226" i="60"/>
  <c r="J6226" i="60"/>
  <c r="M6227" i="60" l="1"/>
  <c r="I6228" i="60" s="1"/>
  <c r="J6227" i="60"/>
  <c r="K6227" i="60"/>
  <c r="P6226" i="60"/>
  <c r="L6226" i="60"/>
  <c r="P6227" i="60" l="1"/>
  <c r="L6227" i="60"/>
  <c r="K6228" i="60"/>
  <c r="M6228" i="60"/>
  <c r="I6229" i="60" s="1"/>
  <c r="J6228" i="60"/>
  <c r="L6228" i="60" l="1"/>
  <c r="P6228" i="60"/>
  <c r="J6229" i="60"/>
  <c r="M6229" i="60"/>
  <c r="I6230" i="60" s="1"/>
  <c r="K6229" i="60"/>
  <c r="K6230" i="60" l="1"/>
  <c r="J6230" i="60"/>
  <c r="M6230" i="60"/>
  <c r="I6231" i="60" s="1"/>
  <c r="L6229" i="60"/>
  <c r="P6229" i="60"/>
  <c r="K6231" i="60" l="1"/>
  <c r="M6231" i="60"/>
  <c r="I6232" i="60" s="1"/>
  <c r="J6231" i="60"/>
  <c r="L6230" i="60"/>
  <c r="P6230" i="60"/>
  <c r="L6231" i="60" l="1"/>
  <c r="K6232" i="60"/>
  <c r="J6232" i="60"/>
  <c r="M6232" i="60"/>
  <c r="I6233" i="60" s="1"/>
  <c r="L6232" i="60" l="1"/>
  <c r="P6232" i="60"/>
  <c r="M6233" i="60"/>
  <c r="I6234" i="60" s="1"/>
  <c r="J6233" i="60"/>
  <c r="K6233" i="60"/>
  <c r="P6231" i="60"/>
  <c r="P6233" i="60" l="1"/>
  <c r="L6233" i="60"/>
  <c r="J6234" i="60"/>
  <c r="M6234" i="60"/>
  <c r="I6235" i="60" s="1"/>
  <c r="K6234" i="60"/>
  <c r="K6235" i="60" l="1"/>
  <c r="M6235" i="60"/>
  <c r="I6236" i="60" s="1"/>
  <c r="J6235" i="60"/>
  <c r="P6234" i="60"/>
  <c r="L6234" i="60"/>
  <c r="L6235" i="60" l="1"/>
  <c r="K6236" i="60"/>
  <c r="J6236" i="60"/>
  <c r="M6236" i="60"/>
  <c r="I6237" i="60" s="1"/>
  <c r="L6236" i="60" l="1"/>
  <c r="P6236" i="60"/>
  <c r="M6237" i="60"/>
  <c r="I6238" i="60" s="1"/>
  <c r="J6237" i="60"/>
  <c r="K6237" i="60"/>
  <c r="P6235" i="60"/>
  <c r="P6237" i="60" l="1"/>
  <c r="L6237" i="60"/>
  <c r="M6238" i="60"/>
  <c r="I6239" i="60" s="1"/>
  <c r="K6238" i="60"/>
  <c r="J6238" i="60"/>
  <c r="L6238" i="60" l="1"/>
  <c r="M6239" i="60"/>
  <c r="I6240" i="60" s="1"/>
  <c r="K6239" i="60"/>
  <c r="J6239" i="60"/>
  <c r="M6240" i="60" l="1"/>
  <c r="I6241" i="60" s="1"/>
  <c r="K6240" i="60"/>
  <c r="J6240" i="60"/>
  <c r="P6239" i="60"/>
  <c r="L6239" i="60"/>
  <c r="P6238" i="60"/>
  <c r="P6240" i="60" l="1"/>
  <c r="L6240" i="60"/>
  <c r="M6241" i="60"/>
  <c r="I6242" i="60" s="1"/>
  <c r="K6241" i="60"/>
  <c r="J6241" i="60"/>
  <c r="K6242" i="60" l="1"/>
  <c r="J6242" i="60"/>
  <c r="M6242" i="60"/>
  <c r="I6243" i="60" s="1"/>
  <c r="P6241" i="60"/>
  <c r="L6241" i="60"/>
  <c r="M6243" i="60" l="1"/>
  <c r="I6244" i="60" s="1"/>
  <c r="K6243" i="60"/>
  <c r="J6243" i="60"/>
  <c r="L6242" i="60"/>
  <c r="P6242" i="60" l="1"/>
  <c r="L6243" i="60"/>
  <c r="P6243" i="60"/>
  <c r="M6244" i="60"/>
  <c r="I6245" i="60" s="1"/>
  <c r="K6244" i="60"/>
  <c r="J6244" i="60"/>
  <c r="L6244" i="60" l="1"/>
  <c r="P6244" i="60"/>
  <c r="K6245" i="60"/>
  <c r="J6245" i="60"/>
  <c r="M6245" i="60"/>
  <c r="I6246" i="60" s="1"/>
  <c r="M6246" i="60" l="1"/>
  <c r="I6247" i="60" s="1"/>
  <c r="K6246" i="60"/>
  <c r="J6246" i="60"/>
  <c r="L6245" i="60"/>
  <c r="P6245" i="60"/>
  <c r="L6246" i="60" l="1"/>
  <c r="P6246" i="60"/>
  <c r="M6247" i="60"/>
  <c r="I6248" i="60" s="1"/>
  <c r="K6247" i="60"/>
  <c r="J6247" i="60"/>
  <c r="L6247" i="60" l="1"/>
  <c r="P6247" i="60"/>
  <c r="K6248" i="60"/>
  <c r="J6248" i="60"/>
  <c r="M6248" i="60"/>
  <c r="I6249" i="60" s="1"/>
  <c r="K6249" i="60" l="1"/>
  <c r="J6249" i="60"/>
  <c r="M6249" i="60"/>
  <c r="I6250" i="60" s="1"/>
  <c r="P6248" i="60"/>
  <c r="L6248" i="60"/>
  <c r="J6250" i="60" l="1"/>
  <c r="M6250" i="60"/>
  <c r="I6251" i="60" s="1"/>
  <c r="K6250" i="60"/>
  <c r="L6249" i="60"/>
  <c r="P6249" i="60" l="1"/>
  <c r="J6251" i="60"/>
  <c r="M6251" i="60"/>
  <c r="I6252" i="60" s="1"/>
  <c r="K6251" i="60"/>
  <c r="P6250" i="60"/>
  <c r="L6250" i="60"/>
  <c r="J6252" i="60" l="1"/>
  <c r="M6252" i="60"/>
  <c r="I6253" i="60" s="1"/>
  <c r="K6252" i="60"/>
  <c r="L6251" i="60"/>
  <c r="P6251" i="60"/>
  <c r="M6253" i="60" l="1"/>
  <c r="I6254" i="60" s="1"/>
  <c r="K6253" i="60"/>
  <c r="J6253" i="60"/>
  <c r="P6252" i="60"/>
  <c r="L6252" i="60"/>
  <c r="P6253" i="60" l="1"/>
  <c r="L6253" i="60"/>
  <c r="M6254" i="60"/>
  <c r="I6255" i="60" s="1"/>
  <c r="K6254" i="60"/>
  <c r="J6254" i="60"/>
  <c r="P6254" i="60" l="1"/>
  <c r="L6254" i="60"/>
  <c r="K6255" i="60"/>
  <c r="J6255" i="60"/>
  <c r="M6255" i="60"/>
  <c r="I6256" i="60" s="1"/>
  <c r="L6255" i="60" l="1"/>
  <c r="P6255" i="60"/>
  <c r="K6256" i="60"/>
  <c r="M6256" i="60"/>
  <c r="I6257" i="60" s="1"/>
  <c r="J6256" i="60"/>
  <c r="P6256" i="60" l="1"/>
  <c r="L6256" i="60"/>
  <c r="K6257" i="60"/>
  <c r="J6257" i="60"/>
  <c r="M6257" i="60"/>
  <c r="I6258" i="60" s="1"/>
  <c r="P6257" i="60" l="1"/>
  <c r="L6257" i="60"/>
  <c r="M6258" i="60"/>
  <c r="I6259" i="60" s="1"/>
  <c r="J6258" i="60"/>
  <c r="K6258" i="60"/>
  <c r="P6258" i="60" l="1"/>
  <c r="L6258" i="60"/>
  <c r="M6259" i="60"/>
  <c r="I6260" i="60" s="1"/>
  <c r="K6259" i="60"/>
  <c r="J6259" i="60"/>
  <c r="M6260" i="60" l="1"/>
  <c r="I6261" i="60" s="1"/>
  <c r="K6260" i="60"/>
  <c r="J6260" i="60"/>
  <c r="P6259" i="60"/>
  <c r="L6259" i="60"/>
  <c r="L6260" i="60" l="1"/>
  <c r="P6260" i="60"/>
  <c r="M6261" i="60"/>
  <c r="I6262" i="60" s="1"/>
  <c r="K6261" i="60"/>
  <c r="J6261" i="60"/>
  <c r="L6261" i="60" l="1"/>
  <c r="P6261" i="60"/>
  <c r="K6262" i="60"/>
  <c r="J6262" i="60"/>
  <c r="M6262" i="60"/>
  <c r="I6263" i="60" s="1"/>
  <c r="K6263" i="60" l="1"/>
  <c r="J6263" i="60"/>
  <c r="M6263" i="60"/>
  <c r="I6264" i="60" s="1"/>
  <c r="L6262" i="60"/>
  <c r="P6262" i="60"/>
  <c r="K6264" i="60" l="1"/>
  <c r="J6264" i="60"/>
  <c r="M6264" i="60"/>
  <c r="I6265" i="60" s="1"/>
  <c r="L6263" i="60"/>
  <c r="P6263" i="60"/>
  <c r="K6265" i="60" l="1"/>
  <c r="J6265" i="60"/>
  <c r="M6265" i="60"/>
  <c r="I6266" i="60" s="1"/>
  <c r="P6264" i="60"/>
  <c r="L6264" i="60"/>
  <c r="J6266" i="60" l="1"/>
  <c r="K6266" i="60"/>
  <c r="M6266" i="60"/>
  <c r="I6267" i="60" s="1"/>
  <c r="L6265" i="60"/>
  <c r="P6265" i="60"/>
  <c r="J6267" i="60" l="1"/>
  <c r="M6267" i="60"/>
  <c r="I6268" i="60" s="1"/>
  <c r="K6267" i="60"/>
  <c r="P6266" i="60"/>
  <c r="L6266" i="60"/>
  <c r="M6268" i="60" l="1"/>
  <c r="I6269" i="60" s="1"/>
  <c r="J6268" i="60"/>
  <c r="K6268" i="60"/>
  <c r="P6267" i="60"/>
  <c r="L6267" i="60"/>
  <c r="P6268" i="60" l="1"/>
  <c r="L6268" i="60"/>
  <c r="K6269" i="60"/>
  <c r="M6269" i="60"/>
  <c r="I6270" i="60" s="1"/>
  <c r="J6269" i="60"/>
  <c r="P6269" i="60" l="1"/>
  <c r="L6269" i="60"/>
  <c r="K6270" i="60"/>
  <c r="M6270" i="60"/>
  <c r="I6271" i="60" s="1"/>
  <c r="J6270" i="60"/>
  <c r="P6270" i="60" l="1"/>
  <c r="L6270" i="60"/>
  <c r="M6271" i="60"/>
  <c r="I6272" i="60" s="1"/>
  <c r="K6271" i="60"/>
  <c r="J6271" i="60"/>
  <c r="P6271" i="60" l="1"/>
  <c r="L6271" i="60"/>
  <c r="J6272" i="60"/>
  <c r="K6272" i="60"/>
  <c r="M6272" i="60"/>
  <c r="I6273" i="60" s="1"/>
  <c r="M6273" i="60" l="1"/>
  <c r="I6274" i="60" s="1"/>
  <c r="J6273" i="60"/>
  <c r="K6273" i="60"/>
  <c r="P6272" i="60"/>
  <c r="L6272" i="60"/>
  <c r="P6273" i="60" l="1"/>
  <c r="L6273" i="60"/>
  <c r="M6274" i="60"/>
  <c r="I6275" i="60" s="1"/>
  <c r="K6274" i="60"/>
  <c r="J6274" i="60"/>
  <c r="P6274" i="60" l="1"/>
  <c r="L6274" i="60"/>
  <c r="M6275" i="60"/>
  <c r="I6276" i="60" s="1"/>
  <c r="K6275" i="60"/>
  <c r="J6275" i="60"/>
  <c r="M6276" i="60" l="1"/>
  <c r="I6277" i="60" s="1"/>
  <c r="K6276" i="60"/>
  <c r="J6276" i="60"/>
  <c r="P6275" i="60"/>
  <c r="L6275" i="60"/>
  <c r="P6276" i="60" l="1"/>
  <c r="L6276" i="60"/>
  <c r="K6277" i="60"/>
  <c r="M6277" i="60"/>
  <c r="I6278" i="60" s="1"/>
  <c r="J6277" i="60"/>
  <c r="L6277" i="60" l="1"/>
  <c r="P6277" i="60"/>
  <c r="M6278" i="60"/>
  <c r="I6279" i="60" s="1"/>
  <c r="K6278" i="60"/>
  <c r="J6278" i="60"/>
  <c r="K6279" i="60" l="1"/>
  <c r="J6279" i="60"/>
  <c r="M6279" i="60"/>
  <c r="I6280" i="60" s="1"/>
  <c r="L6278" i="60"/>
  <c r="P6278" i="60"/>
  <c r="K6280" i="60" l="1"/>
  <c r="M6280" i="60"/>
  <c r="I6281" i="60" s="1"/>
  <c r="J6280" i="60"/>
  <c r="L6279" i="60"/>
  <c r="P6279" i="60"/>
  <c r="P6280" i="60" l="1"/>
  <c r="L6280" i="60"/>
  <c r="K6281" i="60"/>
  <c r="J6281" i="60"/>
  <c r="M6281" i="60"/>
  <c r="I6282" i="60" s="1"/>
  <c r="L6281" i="60" l="1"/>
  <c r="P6281" i="60"/>
  <c r="M6282" i="60"/>
  <c r="I6283" i="60" s="1"/>
  <c r="J6282" i="60"/>
  <c r="K6282" i="60"/>
  <c r="L6282" i="60" l="1"/>
  <c r="P6282" i="60"/>
  <c r="J6283" i="60"/>
  <c r="M6283" i="60"/>
  <c r="I6284" i="60" s="1"/>
  <c r="K6283" i="60"/>
  <c r="P6283" i="60" l="1"/>
  <c r="L6283" i="60"/>
  <c r="K6284" i="60"/>
  <c r="M6284" i="60"/>
  <c r="I6285" i="60" s="1"/>
  <c r="J6284" i="60"/>
  <c r="L6284" i="60" l="1"/>
  <c r="P6284" i="60"/>
  <c r="K6285" i="60"/>
  <c r="M6285" i="60"/>
  <c r="I6286" i="60" s="1"/>
  <c r="J6285" i="60"/>
  <c r="P6285" i="60" l="1"/>
  <c r="L6285" i="60"/>
  <c r="K6286" i="60"/>
  <c r="J6286" i="60"/>
  <c r="M6286" i="60"/>
  <c r="I6287" i="60" s="1"/>
  <c r="M6287" i="60" l="1"/>
  <c r="I6288" i="60" s="1"/>
  <c r="J6287" i="60"/>
  <c r="K6287" i="60"/>
  <c r="P6286" i="60"/>
  <c r="L6286" i="60"/>
  <c r="P6287" i="60" l="1"/>
  <c r="L6287" i="60"/>
  <c r="M6288" i="60"/>
  <c r="I6289" i="60" s="1"/>
  <c r="J6288" i="60"/>
  <c r="K6288" i="60"/>
  <c r="P6288" i="60" l="1"/>
  <c r="L6288" i="60"/>
  <c r="M6289" i="60"/>
  <c r="I6290" i="60" s="1"/>
  <c r="J6289" i="60"/>
  <c r="K6289" i="60"/>
  <c r="M6290" i="60" l="1"/>
  <c r="I6291" i="60" s="1"/>
  <c r="K6290" i="60"/>
  <c r="J6290" i="60"/>
  <c r="P6289" i="60"/>
  <c r="L6289" i="60"/>
  <c r="P6290" i="60" l="1"/>
  <c r="L6290" i="60"/>
  <c r="K6291" i="60"/>
  <c r="M6291" i="60"/>
  <c r="I6292" i="60" s="1"/>
  <c r="J6291" i="60"/>
  <c r="P6291" i="60" l="1"/>
  <c r="L6291" i="60"/>
  <c r="M6292" i="60"/>
  <c r="I6293" i="60" s="1"/>
  <c r="K6292" i="60"/>
  <c r="J6292" i="60"/>
  <c r="L6292" i="60" l="1"/>
  <c r="P6292" i="60"/>
  <c r="M6293" i="60"/>
  <c r="I6294" i="60" s="1"/>
  <c r="J6293" i="60"/>
  <c r="K6293" i="60"/>
  <c r="P6293" i="60" l="1"/>
  <c r="L6293" i="60"/>
  <c r="K6294" i="60"/>
  <c r="J6294" i="60"/>
  <c r="M6294" i="60"/>
  <c r="I6295" i="60" s="1"/>
  <c r="L6294" i="60" l="1"/>
  <c r="P6294" i="60"/>
  <c r="M6295" i="60"/>
  <c r="I6296" i="60" s="1"/>
  <c r="J6295" i="60"/>
  <c r="K6295" i="60"/>
  <c r="L6295" i="60" l="1"/>
  <c r="P6295" i="60"/>
  <c r="M6296" i="60"/>
  <c r="I6297" i="60" s="1"/>
  <c r="K6296" i="60"/>
  <c r="J6296" i="60"/>
  <c r="P6296" i="60" l="1"/>
  <c r="L6296" i="60"/>
  <c r="K6297" i="60"/>
  <c r="J6297" i="60"/>
  <c r="M6297" i="60"/>
  <c r="I6298" i="60" s="1"/>
  <c r="L6297" i="60" l="1"/>
  <c r="P6297" i="60"/>
  <c r="K6298" i="60"/>
  <c r="J6298" i="60"/>
  <c r="M6298" i="60"/>
  <c r="I6299" i="60" s="1"/>
  <c r="J6299" i="60" l="1"/>
  <c r="M6299" i="60"/>
  <c r="I6300" i="60" s="1"/>
  <c r="K6299" i="60"/>
  <c r="P6298" i="60"/>
  <c r="L6298" i="60"/>
  <c r="J6300" i="60" l="1"/>
  <c r="M6300" i="60"/>
  <c r="I6301" i="60" s="1"/>
  <c r="K6300" i="60"/>
  <c r="L6299" i="60"/>
  <c r="P6299" i="60"/>
  <c r="K6301" i="60" l="1"/>
  <c r="J6301" i="60"/>
  <c r="M6301" i="60"/>
  <c r="I6302" i="60" s="1"/>
  <c r="P6300" i="60"/>
  <c r="L6300" i="60"/>
  <c r="K6302" i="60" l="1"/>
  <c r="J6302" i="60"/>
  <c r="M6302" i="60"/>
  <c r="I6303" i="60" s="1"/>
  <c r="L6301" i="60"/>
  <c r="M6303" i="60" l="1"/>
  <c r="I6304" i="60" s="1"/>
  <c r="K6303" i="60"/>
  <c r="J6303" i="60"/>
  <c r="L6302" i="60"/>
  <c r="P6301" i="60"/>
  <c r="P6302" i="60" l="1"/>
  <c r="P6303" i="60"/>
  <c r="L6303" i="60"/>
  <c r="M6304" i="60"/>
  <c r="I6305" i="60" s="1"/>
  <c r="K6304" i="60"/>
  <c r="J6304" i="60"/>
  <c r="K6305" i="60" l="1"/>
  <c r="M6305" i="60"/>
  <c r="I6306" i="60" s="1"/>
  <c r="J6305" i="60"/>
  <c r="P6304" i="60"/>
  <c r="L6304" i="60"/>
  <c r="L6305" i="60" l="1"/>
  <c r="K6306" i="60"/>
  <c r="M6306" i="60"/>
  <c r="I6307" i="60" s="1"/>
  <c r="J6306" i="60"/>
  <c r="M6307" i="60" l="1"/>
  <c r="I6308" i="60" s="1"/>
  <c r="K6307" i="60"/>
  <c r="J6307" i="60"/>
  <c r="P6306" i="60"/>
  <c r="L6306" i="60"/>
  <c r="P6305" i="60"/>
  <c r="P6307" i="60" l="1"/>
  <c r="L6307" i="60"/>
  <c r="M6308" i="60"/>
  <c r="I6309" i="60" s="1"/>
  <c r="K6308" i="60"/>
  <c r="J6308" i="60"/>
  <c r="M6309" i="60" l="1"/>
  <c r="I6310" i="60" s="1"/>
  <c r="K6309" i="60"/>
  <c r="J6309" i="60"/>
  <c r="L6308" i="60"/>
  <c r="P6308" i="60"/>
  <c r="L6309" i="60" l="1"/>
  <c r="P6309" i="60"/>
  <c r="M6310" i="60"/>
  <c r="I6311" i="60" s="1"/>
  <c r="J6310" i="60"/>
  <c r="K6310" i="60"/>
  <c r="L6310" i="60" l="1"/>
  <c r="P6310" i="60"/>
  <c r="K6311" i="60"/>
  <c r="J6311" i="60"/>
  <c r="M6311" i="60"/>
  <c r="I6312" i="60" s="1"/>
  <c r="K6312" i="60" l="1"/>
  <c r="M6312" i="60"/>
  <c r="I6313" i="60" s="1"/>
  <c r="J6312" i="60"/>
  <c r="L6311" i="60"/>
  <c r="P6311" i="60"/>
  <c r="L6312" i="60" l="1"/>
  <c r="P6312" i="60"/>
  <c r="K6313" i="60"/>
  <c r="J6313" i="60"/>
  <c r="M6313" i="60"/>
  <c r="I6314" i="60" s="1"/>
  <c r="K6314" i="60" l="1"/>
  <c r="J6314" i="60"/>
  <c r="M6314" i="60"/>
  <c r="I6315" i="60" s="1"/>
  <c r="P6313" i="60"/>
  <c r="L6313" i="60"/>
  <c r="J6315" i="60" l="1"/>
  <c r="M6315" i="60"/>
  <c r="I6316" i="60" s="1"/>
  <c r="K6315" i="60"/>
  <c r="L6314" i="60"/>
  <c r="P6314" i="60"/>
  <c r="J6316" i="60" l="1"/>
  <c r="M6316" i="60"/>
  <c r="I6317" i="60" s="1"/>
  <c r="K6316" i="60"/>
  <c r="L6315" i="60"/>
  <c r="P6315" i="60"/>
  <c r="M6317" i="60" l="1"/>
  <c r="I6318" i="60" s="1"/>
  <c r="K6317" i="60"/>
  <c r="J6317" i="60"/>
  <c r="P6316" i="60"/>
  <c r="L6316" i="60"/>
  <c r="P6317" i="60" l="1"/>
  <c r="L6317" i="60"/>
  <c r="J6318" i="60"/>
  <c r="M6318" i="60"/>
  <c r="I6319" i="60" s="1"/>
  <c r="K6318" i="60"/>
  <c r="K6319" i="60" l="1"/>
  <c r="M6319" i="60"/>
  <c r="I6320" i="60" s="1"/>
  <c r="J6319" i="60"/>
  <c r="P6318" i="60"/>
  <c r="L6318" i="60"/>
  <c r="P6319" i="60" l="1"/>
  <c r="L6319" i="60"/>
  <c r="M6320" i="60"/>
  <c r="I6321" i="60" s="1"/>
  <c r="K6320" i="60"/>
  <c r="J6320" i="60"/>
  <c r="M6321" i="60" l="1"/>
  <c r="I6322" i="60" s="1"/>
  <c r="K6321" i="60"/>
  <c r="J6321" i="60"/>
  <c r="P6320" i="60"/>
  <c r="L6320" i="60"/>
  <c r="L6321" i="60" l="1"/>
  <c r="P6321" i="60"/>
  <c r="M6322" i="60"/>
  <c r="I6323" i="60" s="1"/>
  <c r="K6322" i="60"/>
  <c r="J6322" i="60"/>
  <c r="P6322" i="60" l="1"/>
  <c r="L6322" i="60"/>
  <c r="K6323" i="60"/>
  <c r="J6323" i="60"/>
  <c r="M6323" i="60"/>
  <c r="I6324" i="60" s="1"/>
  <c r="P6323" i="60" l="1"/>
  <c r="L6323" i="60"/>
  <c r="M6324" i="60"/>
  <c r="I6325" i="60" s="1"/>
  <c r="K6324" i="60"/>
  <c r="J6324" i="60"/>
  <c r="P6324" i="60" l="1"/>
  <c r="L6324" i="60"/>
  <c r="M6325" i="60"/>
  <c r="I6326" i="60" s="1"/>
  <c r="J6325" i="60"/>
  <c r="K6325" i="60"/>
  <c r="P6325" i="60" l="1"/>
  <c r="L6325" i="60"/>
  <c r="K6326" i="60"/>
  <c r="M6326" i="60"/>
  <c r="I6327" i="60" s="1"/>
  <c r="J6326" i="60"/>
  <c r="K6327" i="60" l="1"/>
  <c r="J6327" i="60"/>
  <c r="M6327" i="60"/>
  <c r="I6328" i="60" s="1"/>
  <c r="L6326" i="60"/>
  <c r="P6326" i="60"/>
  <c r="K6328" i="60" l="1"/>
  <c r="J6328" i="60"/>
  <c r="M6328" i="60"/>
  <c r="I6329" i="60" s="1"/>
  <c r="L6327" i="60"/>
  <c r="K6329" i="60" l="1"/>
  <c r="J6329" i="60"/>
  <c r="M6329" i="60"/>
  <c r="I6330" i="60" s="1"/>
  <c r="L6328" i="60"/>
  <c r="P6327" i="60"/>
  <c r="K6330" i="60" l="1"/>
  <c r="J6330" i="60"/>
  <c r="M6330" i="60"/>
  <c r="I6331" i="60" s="1"/>
  <c r="L6329" i="60"/>
  <c r="P6329" i="60"/>
  <c r="P6328" i="60"/>
  <c r="M6331" i="60" l="1"/>
  <c r="I6332" i="60" s="1"/>
  <c r="J6331" i="60"/>
  <c r="K6331" i="60"/>
  <c r="P6330" i="60"/>
  <c r="L6330" i="60"/>
  <c r="P6331" i="60" l="1"/>
  <c r="L6331" i="60"/>
  <c r="J6332" i="60"/>
  <c r="M6332" i="60"/>
  <c r="I6333" i="60" s="1"/>
  <c r="K6332" i="60"/>
  <c r="K6333" i="60" l="1"/>
  <c r="M6333" i="60"/>
  <c r="I6334" i="60" s="1"/>
  <c r="J6333" i="60"/>
  <c r="P6332" i="60"/>
  <c r="L6332" i="60"/>
  <c r="P6333" i="60" l="1"/>
  <c r="L6333" i="60"/>
  <c r="J6334" i="60"/>
  <c r="M6334" i="60"/>
  <c r="I6335" i="60" s="1"/>
  <c r="K6334" i="60"/>
  <c r="P6334" i="60" l="1"/>
  <c r="L6334" i="60"/>
  <c r="K6335" i="60"/>
  <c r="M6335" i="60"/>
  <c r="I6336" i="60" s="1"/>
  <c r="J6335" i="60"/>
  <c r="P6335" i="60" l="1"/>
  <c r="L6335" i="60"/>
  <c r="M6336" i="60"/>
  <c r="I6337" i="60" s="1"/>
  <c r="K6336" i="60"/>
  <c r="J6336" i="60"/>
  <c r="M6337" i="60" l="1"/>
  <c r="I6338" i="60" s="1"/>
  <c r="K6337" i="60"/>
  <c r="J6337" i="60"/>
  <c r="L6336" i="60"/>
  <c r="P6336" i="60"/>
  <c r="P6337" i="60" l="1"/>
  <c r="L6337" i="60"/>
  <c r="M6338" i="60"/>
  <c r="I6339" i="60" s="1"/>
  <c r="K6338" i="60"/>
  <c r="J6338" i="60"/>
  <c r="M6339" i="60" l="1"/>
  <c r="I6340" i="60" s="1"/>
  <c r="J6339" i="60"/>
  <c r="K6339" i="60"/>
  <c r="L6338" i="60"/>
  <c r="P6338" i="60"/>
  <c r="P6339" i="60" l="1"/>
  <c r="L6339" i="60"/>
  <c r="K6340" i="60"/>
  <c r="M6340" i="60"/>
  <c r="I6341" i="60" s="1"/>
  <c r="J6340" i="60"/>
  <c r="P6340" i="60" l="1"/>
  <c r="L6340" i="60"/>
  <c r="M6341" i="60"/>
  <c r="I6342" i="60" s="1"/>
  <c r="K6341" i="60"/>
  <c r="J6341" i="60"/>
  <c r="L6341" i="60" l="1"/>
  <c r="P6341" i="60"/>
  <c r="M6342" i="60"/>
  <c r="I6343" i="60" s="1"/>
  <c r="K6342" i="60"/>
  <c r="J6342" i="60"/>
  <c r="P6342" i="60" l="1"/>
  <c r="L6342" i="60"/>
  <c r="K6343" i="60"/>
  <c r="J6343" i="60"/>
  <c r="M6343" i="60"/>
  <c r="I6344" i="60" s="1"/>
  <c r="L6343" i="60" l="1"/>
  <c r="P6343" i="60"/>
  <c r="M6344" i="60"/>
  <c r="I6345" i="60" s="1"/>
  <c r="K6344" i="60"/>
  <c r="J6344" i="60"/>
  <c r="L6344" i="60" l="1"/>
  <c r="P6344" i="60"/>
  <c r="M6345" i="60"/>
  <c r="I6346" i="60" s="1"/>
  <c r="K6345" i="60"/>
  <c r="J6345" i="60"/>
  <c r="P6345" i="60" l="1"/>
  <c r="L6345" i="60"/>
  <c r="K6346" i="60"/>
  <c r="M6346" i="60"/>
  <c r="I6347" i="60" s="1"/>
  <c r="J6346" i="60"/>
  <c r="K6347" i="60" l="1"/>
  <c r="J6347" i="60"/>
  <c r="M6347" i="60"/>
  <c r="I6348" i="60" s="1"/>
  <c r="P6346" i="60"/>
  <c r="L6346" i="60"/>
  <c r="J6348" i="60" l="1"/>
  <c r="M6348" i="60"/>
  <c r="I6349" i="60" s="1"/>
  <c r="K6348" i="60"/>
  <c r="L6347" i="60"/>
  <c r="P6347" i="60"/>
  <c r="J6349" i="60" l="1"/>
  <c r="M6349" i="60"/>
  <c r="I6350" i="60" s="1"/>
  <c r="K6349" i="60"/>
  <c r="L6348" i="60"/>
  <c r="P6348" i="60"/>
  <c r="J6350" i="60" l="1"/>
  <c r="M6350" i="60"/>
  <c r="I6351" i="60" s="1"/>
  <c r="K6350" i="60"/>
  <c r="P6349" i="60"/>
  <c r="L6349" i="60"/>
  <c r="K6351" i="60" l="1"/>
  <c r="J6351" i="60"/>
  <c r="M6351" i="60"/>
  <c r="I6352" i="60" s="1"/>
  <c r="P6350" i="60"/>
  <c r="L6350" i="60"/>
  <c r="M6352" i="60" l="1"/>
  <c r="I6353" i="60" s="1"/>
  <c r="K6352" i="60"/>
  <c r="J6352" i="60"/>
  <c r="L6351" i="60"/>
  <c r="P6351" i="60"/>
  <c r="P6352" i="60" l="1"/>
  <c r="L6352" i="60"/>
  <c r="K6353" i="60"/>
  <c r="J6353" i="60"/>
  <c r="M6353" i="60"/>
  <c r="I6354" i="60" s="1"/>
  <c r="P6353" i="60" l="1"/>
  <c r="L6353" i="60"/>
  <c r="K6354" i="60"/>
  <c r="M6354" i="60"/>
  <c r="I6355" i="60" s="1"/>
  <c r="J6354" i="60"/>
  <c r="J6355" i="60" l="1"/>
  <c r="M6355" i="60"/>
  <c r="I6356" i="60" s="1"/>
  <c r="K6355" i="60"/>
  <c r="P6354" i="60"/>
  <c r="L6354" i="60"/>
  <c r="M6356" i="60" l="1"/>
  <c r="I6357" i="60" s="1"/>
  <c r="K6356" i="60"/>
  <c r="J6356" i="60"/>
  <c r="P6355" i="60"/>
  <c r="L6355" i="60"/>
  <c r="P6356" i="60" l="1"/>
  <c r="L6356" i="60"/>
  <c r="M6357" i="60"/>
  <c r="I6358" i="60" s="1"/>
  <c r="K6357" i="60"/>
  <c r="J6357" i="60"/>
  <c r="P6357" i="60" l="1"/>
  <c r="L6357" i="60"/>
  <c r="M6358" i="60"/>
  <c r="I6359" i="60" s="1"/>
  <c r="K6358" i="60"/>
  <c r="J6358" i="60"/>
  <c r="L6358" i="60" l="1"/>
  <c r="P6358" i="60"/>
  <c r="M6359" i="60"/>
  <c r="I6360" i="60" s="1"/>
  <c r="J6359" i="60"/>
  <c r="K6359" i="60"/>
  <c r="L6359" i="60" l="1"/>
  <c r="P6359" i="60"/>
  <c r="K6360" i="60"/>
  <c r="J6360" i="60"/>
  <c r="M6360" i="60"/>
  <c r="I6361" i="60" s="1"/>
  <c r="K6361" i="60" l="1"/>
  <c r="M6361" i="60"/>
  <c r="I6362" i="60" s="1"/>
  <c r="J6361" i="60"/>
  <c r="L6360" i="60"/>
  <c r="P6360" i="60" l="1"/>
  <c r="L6361" i="60"/>
  <c r="K6362" i="60"/>
  <c r="J6362" i="60"/>
  <c r="M6362" i="60"/>
  <c r="I6363" i="60" s="1"/>
  <c r="K6363" i="60" l="1"/>
  <c r="M6363" i="60"/>
  <c r="I6364" i="60" s="1"/>
  <c r="J6363" i="60"/>
  <c r="P6362" i="60"/>
  <c r="L6362" i="60"/>
  <c r="P6361" i="60"/>
  <c r="L6363" i="60" l="1"/>
  <c r="J6364" i="60"/>
  <c r="M6364" i="60"/>
  <c r="I6365" i="60" s="1"/>
  <c r="K6364" i="60"/>
  <c r="L6364" i="60" l="1"/>
  <c r="P6364" i="60"/>
  <c r="J6365" i="60"/>
  <c r="M6365" i="60"/>
  <c r="I6366" i="60" s="1"/>
  <c r="K6365" i="60"/>
  <c r="P6363" i="60"/>
  <c r="M6366" i="60" l="1"/>
  <c r="I6367" i="60" s="1"/>
  <c r="J6366" i="60"/>
  <c r="K6366" i="60"/>
  <c r="L6365" i="60"/>
  <c r="P6365" i="60"/>
  <c r="L6366" i="60" l="1"/>
  <c r="P6366" i="60"/>
  <c r="M6367" i="60"/>
  <c r="I6368" i="60" s="1"/>
  <c r="K6367" i="60"/>
  <c r="J6367" i="60"/>
  <c r="P6367" i="60" l="1"/>
  <c r="L6367" i="60"/>
  <c r="K6368" i="60"/>
  <c r="J6368" i="60"/>
  <c r="M6368" i="60"/>
  <c r="I6369" i="60" s="1"/>
  <c r="L6368" i="60" l="1"/>
  <c r="P6368" i="60"/>
  <c r="M6369" i="60"/>
  <c r="I6370" i="60" s="1"/>
  <c r="K6369" i="60"/>
  <c r="J6369" i="60"/>
  <c r="P6369" i="60" l="1"/>
  <c r="L6369" i="60"/>
  <c r="M6370" i="60"/>
  <c r="I6371" i="60" s="1"/>
  <c r="K6370" i="60"/>
  <c r="J6370" i="60"/>
  <c r="P6370" i="60" l="1"/>
  <c r="L6370" i="60"/>
  <c r="M6371" i="60"/>
  <c r="I6372" i="60" s="1"/>
  <c r="K6371" i="60"/>
  <c r="J6371" i="60"/>
  <c r="P6371" i="60" l="1"/>
  <c r="L6371" i="60"/>
  <c r="K6372" i="60"/>
  <c r="M6372" i="60"/>
  <c r="I6373" i="60" s="1"/>
  <c r="J6372" i="60"/>
  <c r="M6373" i="60" l="1"/>
  <c r="I6374" i="60" s="1"/>
  <c r="K6373" i="60"/>
  <c r="J6373" i="60"/>
  <c r="P6372" i="60"/>
  <c r="L6372" i="60"/>
  <c r="P6373" i="60" l="1"/>
  <c r="L6373" i="60"/>
  <c r="M6374" i="60"/>
  <c r="I6375" i="60" s="1"/>
  <c r="K6374" i="60"/>
  <c r="J6374" i="60"/>
  <c r="P6374" i="60" l="1"/>
  <c r="L6374" i="60"/>
  <c r="K6375" i="60"/>
  <c r="M6375" i="60"/>
  <c r="I6376" i="60" s="1"/>
  <c r="J6375" i="60"/>
  <c r="L6375" i="60" l="1"/>
  <c r="J6376" i="60"/>
  <c r="M6376" i="60"/>
  <c r="I6377" i="60" s="1"/>
  <c r="K6376" i="60"/>
  <c r="K6377" i="60" l="1"/>
  <c r="J6377" i="60"/>
  <c r="M6377" i="60"/>
  <c r="I6378" i="60" s="1"/>
  <c r="P6375" i="60"/>
  <c r="L6376" i="60"/>
  <c r="P6376" i="60"/>
  <c r="K6378" i="60" l="1"/>
  <c r="M6378" i="60"/>
  <c r="I6379" i="60" s="1"/>
  <c r="J6378" i="60"/>
  <c r="L6377" i="60"/>
  <c r="P6377" i="60"/>
  <c r="L6378" i="60" l="1"/>
  <c r="K6379" i="60"/>
  <c r="J6379" i="60"/>
  <c r="M6379" i="60"/>
  <c r="I6380" i="60" s="1"/>
  <c r="L6379" i="60" l="1"/>
  <c r="P6379" i="60"/>
  <c r="M6380" i="60"/>
  <c r="I6381" i="60" s="1"/>
  <c r="J6380" i="60"/>
  <c r="K6380" i="60"/>
  <c r="P6378" i="60"/>
  <c r="L6380" i="60" l="1"/>
  <c r="P6380" i="60"/>
  <c r="J6381" i="60"/>
  <c r="M6381" i="60"/>
  <c r="I6382" i="60" s="1"/>
  <c r="K6381" i="60"/>
  <c r="K6382" i="60" l="1"/>
  <c r="M6382" i="60"/>
  <c r="I6383" i="60" s="1"/>
  <c r="J6382" i="60"/>
  <c r="L6381" i="60"/>
  <c r="P6381" i="60"/>
  <c r="P6382" i="60" l="1"/>
  <c r="L6382" i="60"/>
  <c r="M6383" i="60"/>
  <c r="I6384" i="60" s="1"/>
  <c r="K6383" i="60"/>
  <c r="J6383" i="60"/>
  <c r="J6384" i="60" l="1"/>
  <c r="M6384" i="60"/>
  <c r="I6385" i="60" s="1"/>
  <c r="K6384" i="60"/>
  <c r="P6383" i="60"/>
  <c r="L6383" i="60"/>
  <c r="M6385" i="60" l="1"/>
  <c r="I6386" i="60" s="1"/>
  <c r="K6385" i="60"/>
  <c r="J6385" i="60"/>
  <c r="P6384" i="60"/>
  <c r="L6384" i="60"/>
  <c r="L6385" i="60" l="1"/>
  <c r="P6385" i="60"/>
  <c r="M6386" i="60"/>
  <c r="I6387" i="60" s="1"/>
  <c r="K6386" i="60"/>
  <c r="J6386" i="60"/>
  <c r="P6386" i="60" l="1"/>
  <c r="L6386" i="60"/>
  <c r="M6387" i="60"/>
  <c r="I6388" i="60" s="1"/>
  <c r="K6387" i="60"/>
  <c r="J6387" i="60"/>
  <c r="L6387" i="60" l="1"/>
  <c r="P6387" i="60"/>
  <c r="M6388" i="60"/>
  <c r="I6389" i="60" s="1"/>
  <c r="K6388" i="60"/>
  <c r="J6388" i="60"/>
  <c r="P6388" i="60" l="1"/>
  <c r="L6388" i="60"/>
  <c r="K6389" i="60"/>
  <c r="J6389" i="60"/>
  <c r="M6389" i="60"/>
  <c r="I6390" i="60" s="1"/>
  <c r="M6390" i="60" l="1"/>
  <c r="I6391" i="60" s="1"/>
  <c r="K6390" i="60"/>
  <c r="J6390" i="60"/>
  <c r="P6389" i="60"/>
  <c r="L6389" i="60"/>
  <c r="L6390" i="60" l="1"/>
  <c r="P6390" i="60"/>
  <c r="M6391" i="60"/>
  <c r="I6392" i="60" s="1"/>
  <c r="J6391" i="60"/>
  <c r="K6391" i="60"/>
  <c r="P6391" i="60" l="1"/>
  <c r="L6391" i="60"/>
  <c r="K6392" i="60"/>
  <c r="J6392" i="60"/>
  <c r="M6392" i="60"/>
  <c r="I6393" i="60" s="1"/>
  <c r="L6392" i="60" l="1"/>
  <c r="P6392" i="60"/>
  <c r="K6393" i="60"/>
  <c r="M6393" i="60"/>
  <c r="I6394" i="60" s="1"/>
  <c r="J6393" i="60"/>
  <c r="L6393" i="60" l="1"/>
  <c r="P6393" i="60"/>
  <c r="M6394" i="60"/>
  <c r="I6395" i="60" s="1"/>
  <c r="K6394" i="60"/>
  <c r="J6394" i="60"/>
  <c r="P6394" i="60" l="1"/>
  <c r="L6394" i="60"/>
  <c r="K6395" i="60"/>
  <c r="M6395" i="60"/>
  <c r="I6396" i="60" s="1"/>
  <c r="J6395" i="60"/>
  <c r="K6396" i="60" l="1"/>
  <c r="J6396" i="60"/>
  <c r="M6396" i="60"/>
  <c r="I6397" i="60" s="1"/>
  <c r="L6395" i="60"/>
  <c r="P6395" i="60"/>
  <c r="L6396" i="60" l="1"/>
  <c r="J6397" i="60"/>
  <c r="K6397" i="60"/>
  <c r="M6397" i="60"/>
  <c r="I6398" i="60" s="1"/>
  <c r="J6398" i="60" l="1"/>
  <c r="M6398" i="60"/>
  <c r="I6399" i="60" s="1"/>
  <c r="K6398" i="60"/>
  <c r="P6396" i="60"/>
  <c r="P6397" i="60"/>
  <c r="L6397" i="60"/>
  <c r="M6399" i="60" l="1"/>
  <c r="I6400" i="60" s="1"/>
  <c r="K6399" i="60"/>
  <c r="J6399" i="60"/>
  <c r="P6398" i="60"/>
  <c r="L6398" i="60"/>
  <c r="P6399" i="60" l="1"/>
  <c r="L6399" i="60"/>
  <c r="J6400" i="60"/>
  <c r="M6400" i="60"/>
  <c r="I6401" i="60" s="1"/>
  <c r="K6400" i="60"/>
  <c r="M6401" i="60" l="1"/>
  <c r="I6402" i="60" s="1"/>
  <c r="J6401" i="60"/>
  <c r="K6401" i="60"/>
  <c r="P6400" i="60"/>
  <c r="L6400" i="60"/>
  <c r="P6401" i="60" l="1"/>
  <c r="L6401" i="60"/>
  <c r="M6402" i="60"/>
  <c r="I6403" i="60" s="1"/>
  <c r="K6402" i="60"/>
  <c r="J6402" i="60"/>
  <c r="L6402" i="60" l="1"/>
  <c r="P6402" i="60"/>
  <c r="K6403" i="60"/>
  <c r="M6403" i="60"/>
  <c r="I6404" i="60" s="1"/>
  <c r="J6403" i="60"/>
  <c r="L6403" i="60" l="1"/>
  <c r="M6404" i="60"/>
  <c r="I6405" i="60" s="1"/>
  <c r="K6404" i="60"/>
  <c r="J6404" i="60"/>
  <c r="P6404" i="60" l="1"/>
  <c r="L6404" i="60"/>
  <c r="M6405" i="60"/>
  <c r="I6406" i="60" s="1"/>
  <c r="J6405" i="60"/>
  <c r="K6405" i="60"/>
  <c r="P6403" i="60"/>
  <c r="P6405" i="60" l="1"/>
  <c r="L6405" i="60"/>
  <c r="M6406" i="60"/>
  <c r="I6407" i="60" s="1"/>
  <c r="K6406" i="60"/>
  <c r="J6406" i="60"/>
  <c r="M6407" i="60" l="1"/>
  <c r="I6408" i="60" s="1"/>
  <c r="K6407" i="60"/>
  <c r="J6407" i="60"/>
  <c r="L6406" i="60"/>
  <c r="P6406" i="60"/>
  <c r="L6407" i="60" l="1"/>
  <c r="P6407" i="60"/>
  <c r="M6408" i="60"/>
  <c r="I6409" i="60" s="1"/>
  <c r="K6408" i="60"/>
  <c r="J6408" i="60"/>
  <c r="L6408" i="60" l="1"/>
  <c r="P6408" i="60"/>
  <c r="K6409" i="60"/>
  <c r="J6409" i="60"/>
  <c r="M6409" i="60"/>
  <c r="I6410" i="60" s="1"/>
  <c r="K6410" i="60" l="1"/>
  <c r="M6410" i="60"/>
  <c r="I6411" i="60" s="1"/>
  <c r="J6410" i="60"/>
  <c r="L6409" i="60"/>
  <c r="P6409" i="60"/>
  <c r="L6410" i="60" l="1"/>
  <c r="P6410" i="60"/>
  <c r="K6411" i="60"/>
  <c r="J6411" i="60"/>
  <c r="M6411" i="60"/>
  <c r="I6412" i="60" s="1"/>
  <c r="K6412" i="60" l="1"/>
  <c r="M6412" i="60"/>
  <c r="I6413" i="60" s="1"/>
  <c r="J6412" i="60"/>
  <c r="L6411" i="60"/>
  <c r="P6411" i="60" l="1"/>
  <c r="P6412" i="60"/>
  <c r="L6412" i="60"/>
  <c r="J6413" i="60"/>
  <c r="K6413" i="60"/>
  <c r="M6413" i="60"/>
  <c r="I6414" i="60" s="1"/>
  <c r="J6414" i="60" l="1"/>
  <c r="M6414" i="60"/>
  <c r="I6415" i="60" s="1"/>
  <c r="K6414" i="60"/>
  <c r="P6413" i="60"/>
  <c r="L6413" i="60"/>
  <c r="M6415" i="60" l="1"/>
  <c r="I6416" i="60" s="1"/>
  <c r="K6415" i="60"/>
  <c r="J6415" i="60"/>
  <c r="L6414" i="60"/>
  <c r="P6414" i="60"/>
  <c r="P6415" i="60" l="1"/>
  <c r="L6415" i="60"/>
  <c r="M6416" i="60"/>
  <c r="I6417" i="60" s="1"/>
  <c r="J6416" i="60"/>
  <c r="K6416" i="60"/>
  <c r="K6417" i="60" l="1"/>
  <c r="J6417" i="60"/>
  <c r="M6417" i="60"/>
  <c r="I6418" i="60" s="1"/>
  <c r="P6416" i="60"/>
  <c r="L6416" i="60"/>
  <c r="M6418" i="60" l="1"/>
  <c r="I6419" i="60" s="1"/>
  <c r="K6418" i="60"/>
  <c r="J6418" i="60"/>
  <c r="L6417" i="60"/>
  <c r="P6417" i="60" l="1"/>
  <c r="L6418" i="60"/>
  <c r="J6419" i="60"/>
  <c r="M6419" i="60"/>
  <c r="I6420" i="60" s="1"/>
  <c r="K6419" i="60"/>
  <c r="M6420" i="60" l="1"/>
  <c r="I6421" i="60" s="1"/>
  <c r="K6420" i="60"/>
  <c r="J6420" i="60"/>
  <c r="P6419" i="60"/>
  <c r="L6419" i="60"/>
  <c r="P6418" i="60"/>
  <c r="P6420" i="60" l="1"/>
  <c r="L6420" i="60"/>
  <c r="J6421" i="60"/>
  <c r="M6421" i="60"/>
  <c r="I6422" i="60" s="1"/>
  <c r="K6421" i="60"/>
  <c r="M6422" i="60" l="1"/>
  <c r="I6423" i="60" s="1"/>
  <c r="K6422" i="60"/>
  <c r="J6422" i="60"/>
  <c r="P6421" i="60"/>
  <c r="L6421" i="60"/>
  <c r="P6422" i="60" l="1"/>
  <c r="L6422" i="60"/>
  <c r="M6423" i="60"/>
  <c r="I6424" i="60" s="1"/>
  <c r="K6423" i="60"/>
  <c r="J6423" i="60"/>
  <c r="P6423" i="60" l="1"/>
  <c r="L6423" i="60"/>
  <c r="K6424" i="60"/>
  <c r="M6424" i="60"/>
  <c r="I6425" i="60" s="1"/>
  <c r="J6424" i="60"/>
  <c r="L6424" i="60" l="1"/>
  <c r="P6424" i="60"/>
  <c r="M6425" i="60"/>
  <c r="I6426" i="60" s="1"/>
  <c r="J6425" i="60"/>
  <c r="K6425" i="60"/>
  <c r="L6425" i="60" l="1"/>
  <c r="P6425" i="60"/>
  <c r="K6426" i="60"/>
  <c r="J6426" i="60"/>
  <c r="M6426" i="60"/>
  <c r="I6427" i="60" s="1"/>
  <c r="K6427" i="60" l="1"/>
  <c r="M6427" i="60"/>
  <c r="I6428" i="60" s="1"/>
  <c r="J6427" i="60"/>
  <c r="L6426" i="60"/>
  <c r="P6426" i="60"/>
  <c r="P6427" i="60" l="1"/>
  <c r="L6427" i="60"/>
  <c r="K6428" i="60"/>
  <c r="J6428" i="60"/>
  <c r="M6428" i="60"/>
  <c r="I6429" i="60" s="1"/>
  <c r="M6429" i="60" l="1"/>
  <c r="I6430" i="60" s="1"/>
  <c r="J6429" i="60"/>
  <c r="K6429" i="60"/>
  <c r="P6428" i="60"/>
  <c r="L6428" i="60"/>
  <c r="P6429" i="60" l="1"/>
  <c r="L6429" i="60"/>
  <c r="J6430" i="60"/>
  <c r="M6430" i="60"/>
  <c r="I6431" i="60" s="1"/>
  <c r="K6430" i="60"/>
  <c r="L6430" i="60" l="1"/>
  <c r="P6430" i="60"/>
  <c r="K6431" i="60"/>
  <c r="M6431" i="60"/>
  <c r="I6432" i="60" s="1"/>
  <c r="J6431" i="60"/>
  <c r="L6431" i="60" l="1"/>
  <c r="P6431" i="60"/>
  <c r="J6432" i="60"/>
  <c r="M6432" i="60"/>
  <c r="I6433" i="60" s="1"/>
  <c r="K6432" i="60"/>
  <c r="M6433" i="60" l="1"/>
  <c r="I6434" i="60" s="1"/>
  <c r="K6433" i="60"/>
  <c r="J6433" i="60"/>
  <c r="L6432" i="60"/>
  <c r="P6432" i="60"/>
  <c r="P6433" i="60" l="1"/>
  <c r="L6433" i="60"/>
  <c r="K6434" i="60"/>
  <c r="J6434" i="60"/>
  <c r="M6434" i="60"/>
  <c r="I6435" i="60" s="1"/>
  <c r="P6434" i="60" l="1"/>
  <c r="L6434" i="60"/>
  <c r="M6435" i="60"/>
  <c r="I6436" i="60" s="1"/>
  <c r="K6435" i="60"/>
  <c r="J6435" i="60"/>
  <c r="P6435" i="60" l="1"/>
  <c r="L6435" i="60"/>
  <c r="M6436" i="60"/>
  <c r="I6437" i="60" s="1"/>
  <c r="J6436" i="60"/>
  <c r="K6436" i="60"/>
  <c r="P6436" i="60" l="1"/>
  <c r="L6436" i="60"/>
  <c r="M6437" i="60"/>
  <c r="I6438" i="60" s="1"/>
  <c r="K6437" i="60"/>
  <c r="J6437" i="60"/>
  <c r="K6438" i="60" l="1"/>
  <c r="J6438" i="60"/>
  <c r="M6438" i="60"/>
  <c r="I6439" i="60" s="1"/>
  <c r="P6437" i="60"/>
  <c r="L6437" i="60"/>
  <c r="M6439" i="60" l="1"/>
  <c r="I6440" i="60" s="1"/>
  <c r="K6439" i="60"/>
  <c r="J6439" i="60"/>
  <c r="P6438" i="60"/>
  <c r="L6438" i="60"/>
  <c r="L6439" i="60" l="1"/>
  <c r="P6439" i="60"/>
  <c r="M6440" i="60"/>
  <c r="I6441" i="60" s="1"/>
  <c r="K6440" i="60"/>
  <c r="J6440" i="60"/>
  <c r="P6440" i="60" l="1"/>
  <c r="L6440" i="60"/>
  <c r="K6441" i="60"/>
  <c r="J6441" i="60"/>
  <c r="M6441" i="60"/>
  <c r="I6442" i="60" s="1"/>
  <c r="L6441" i="60" l="1"/>
  <c r="P6441" i="60"/>
  <c r="J6442" i="60"/>
  <c r="M6442" i="60"/>
  <c r="I6443" i="60" s="1"/>
  <c r="K6442" i="60"/>
  <c r="M6443" i="60" l="1"/>
  <c r="I6444" i="60" s="1"/>
  <c r="K6443" i="60"/>
  <c r="J6443" i="60"/>
  <c r="L6442" i="60"/>
  <c r="P6442" i="60"/>
  <c r="P6443" i="60" l="1"/>
  <c r="L6443" i="60"/>
  <c r="K6444" i="60"/>
  <c r="M6444" i="60"/>
  <c r="I6445" i="60" s="1"/>
  <c r="J6444" i="60"/>
  <c r="K6445" i="60" l="1"/>
  <c r="J6445" i="60"/>
  <c r="M6445" i="60"/>
  <c r="I6446" i="60" s="1"/>
  <c r="P6444" i="60"/>
  <c r="L6444" i="60"/>
  <c r="J6446" i="60" l="1"/>
  <c r="M6446" i="60"/>
  <c r="I6447" i="60" s="1"/>
  <c r="K6446" i="60"/>
  <c r="L6445" i="60"/>
  <c r="P6445" i="60" l="1"/>
  <c r="J6447" i="60"/>
  <c r="M6447" i="60"/>
  <c r="I6448" i="60" s="1"/>
  <c r="K6447" i="60"/>
  <c r="P6446" i="60"/>
  <c r="L6446" i="60"/>
  <c r="M6448" i="60" l="1"/>
  <c r="I6449" i="60" s="1"/>
  <c r="J6448" i="60"/>
  <c r="K6448" i="60"/>
  <c r="L6447" i="60"/>
  <c r="P6447" i="60"/>
  <c r="P6448" i="60" l="1"/>
  <c r="L6448" i="60"/>
  <c r="M6449" i="60"/>
  <c r="I6450" i="60" s="1"/>
  <c r="K6449" i="60"/>
  <c r="J6449" i="60"/>
  <c r="P6449" i="60" l="1"/>
  <c r="L6449" i="60"/>
  <c r="M6450" i="60"/>
  <c r="I6451" i="60" s="1"/>
  <c r="K6450" i="60"/>
  <c r="J6450" i="60"/>
  <c r="P6450" i="60" l="1"/>
  <c r="L6450" i="60"/>
  <c r="M6451" i="60"/>
  <c r="I6452" i="60" s="1"/>
  <c r="K6451" i="60"/>
  <c r="J6451" i="60"/>
  <c r="K6452" i="60" l="1"/>
  <c r="M6452" i="60"/>
  <c r="I6453" i="60" s="1"/>
  <c r="J6452" i="60"/>
  <c r="L6451" i="60"/>
  <c r="P6451" i="60"/>
  <c r="L6452" i="60" l="1"/>
  <c r="J6453" i="60"/>
  <c r="K6453" i="60"/>
  <c r="M6453" i="60"/>
  <c r="I6454" i="60" s="1"/>
  <c r="L6453" i="60" l="1"/>
  <c r="M6454" i="60"/>
  <c r="I6455" i="60" s="1"/>
  <c r="K6454" i="60"/>
  <c r="J6454" i="60"/>
  <c r="P6452" i="60"/>
  <c r="M6455" i="60" l="1"/>
  <c r="I6456" i="60" s="1"/>
  <c r="K6455" i="60"/>
  <c r="J6455" i="60"/>
  <c r="P6454" i="60"/>
  <c r="L6454" i="60"/>
  <c r="P6453" i="60"/>
  <c r="L6455" i="60" l="1"/>
  <c r="P6455" i="60"/>
  <c r="M6456" i="60"/>
  <c r="I6457" i="60" s="1"/>
  <c r="K6456" i="60"/>
  <c r="J6456" i="60"/>
  <c r="L6456" i="60" l="1"/>
  <c r="P6456" i="60"/>
  <c r="M6457" i="60"/>
  <c r="I6458" i="60" s="1"/>
  <c r="K6457" i="60"/>
  <c r="J6457" i="60"/>
  <c r="L6457" i="60" l="1"/>
  <c r="P6457" i="60"/>
  <c r="K6458" i="60"/>
  <c r="J6458" i="60"/>
  <c r="M6458" i="60"/>
  <c r="I6459" i="60" s="1"/>
  <c r="K6459" i="60" l="1"/>
  <c r="J6459" i="60"/>
  <c r="M6459" i="60"/>
  <c r="I6460" i="60" s="1"/>
  <c r="L6458" i="60"/>
  <c r="K6460" i="60" l="1"/>
  <c r="J6460" i="60"/>
  <c r="M6460" i="60"/>
  <c r="I6461" i="60" s="1"/>
  <c r="L6459" i="60"/>
  <c r="P6458" i="60"/>
  <c r="P6459" i="60" l="1"/>
  <c r="K6461" i="60"/>
  <c r="J6461" i="60"/>
  <c r="M6461" i="60"/>
  <c r="I6462" i="60" s="1"/>
  <c r="P6460" i="60"/>
  <c r="L6460" i="60"/>
  <c r="J6462" i="60" l="1"/>
  <c r="K6462" i="60"/>
  <c r="M6462" i="60"/>
  <c r="I6463" i="60" s="1"/>
  <c r="L6461" i="60"/>
  <c r="P6461" i="60" l="1"/>
  <c r="J6463" i="60"/>
  <c r="K6463" i="60"/>
  <c r="M6463" i="60"/>
  <c r="I6464" i="60" s="1"/>
  <c r="P6462" i="60"/>
  <c r="L6462" i="60"/>
  <c r="M6464" i="60" l="1"/>
  <c r="I6465" i="60" s="1"/>
  <c r="K6464" i="60"/>
  <c r="J6464" i="60"/>
  <c r="L6463" i="60"/>
  <c r="P6463" i="60"/>
  <c r="P6464" i="60" l="1"/>
  <c r="L6464" i="60"/>
  <c r="M6465" i="60"/>
  <c r="I6466" i="60" s="1"/>
  <c r="K6465" i="60"/>
  <c r="J6465" i="60"/>
  <c r="K6466" i="60" l="1"/>
  <c r="J6466" i="60"/>
  <c r="M6466" i="60"/>
  <c r="I6467" i="60" s="1"/>
  <c r="P6465" i="60"/>
  <c r="L6465" i="60"/>
  <c r="M6467" i="60" l="1"/>
  <c r="I6468" i="60" s="1"/>
  <c r="J6467" i="60"/>
  <c r="K6467" i="60"/>
  <c r="L6466" i="60"/>
  <c r="P6466" i="60"/>
  <c r="P6467" i="60" l="1"/>
  <c r="L6467" i="60"/>
  <c r="M6468" i="60"/>
  <c r="I6469" i="60" s="1"/>
  <c r="K6468" i="60"/>
  <c r="J6468" i="60"/>
  <c r="L6468" i="60" l="1"/>
  <c r="P6468" i="60"/>
  <c r="M6469" i="60"/>
  <c r="I6470" i="60" s="1"/>
  <c r="J6469" i="60"/>
  <c r="K6469" i="60"/>
  <c r="P6469" i="60" l="1"/>
  <c r="L6469" i="60"/>
  <c r="M6470" i="60"/>
  <c r="I6471" i="60" s="1"/>
  <c r="K6470" i="60"/>
  <c r="J6470" i="60"/>
  <c r="P6470" i="60" l="1"/>
  <c r="L6470" i="60"/>
  <c r="M6471" i="60"/>
  <c r="I6472" i="60" s="1"/>
  <c r="K6471" i="60"/>
  <c r="J6471" i="60"/>
  <c r="P6471" i="60" l="1"/>
  <c r="L6471" i="60"/>
  <c r="M6472" i="60"/>
  <c r="I6473" i="60" s="1"/>
  <c r="K6472" i="60"/>
  <c r="J6472" i="60"/>
  <c r="K6473" i="60" l="1"/>
  <c r="M6473" i="60"/>
  <c r="I6474" i="60" s="1"/>
  <c r="J6473" i="60"/>
  <c r="L6472" i="60"/>
  <c r="P6472" i="60"/>
  <c r="L6473" i="60" l="1"/>
  <c r="P6473" i="60"/>
  <c r="J6474" i="60"/>
  <c r="M6474" i="60"/>
  <c r="I6475" i="60" s="1"/>
  <c r="K6474" i="60"/>
  <c r="K6475" i="60" l="1"/>
  <c r="J6475" i="60"/>
  <c r="M6475" i="60"/>
  <c r="I6476" i="60" s="1"/>
  <c r="L6474" i="60"/>
  <c r="P6474" i="60"/>
  <c r="K6476" i="60" l="1"/>
  <c r="J6476" i="60"/>
  <c r="M6476" i="60"/>
  <c r="I6477" i="60" s="1"/>
  <c r="L6475" i="60"/>
  <c r="K6477" i="60" l="1"/>
  <c r="J6477" i="60"/>
  <c r="M6477" i="60"/>
  <c r="I6478" i="60" s="1"/>
  <c r="L6476" i="60"/>
  <c r="P6475" i="60"/>
  <c r="M6478" i="60" l="1"/>
  <c r="I6479" i="60" s="1"/>
  <c r="J6478" i="60"/>
  <c r="K6478" i="60"/>
  <c r="L6477" i="60"/>
  <c r="P6476" i="60"/>
  <c r="P6477" i="60" l="1"/>
  <c r="P6478" i="60"/>
  <c r="L6478" i="60"/>
  <c r="J6479" i="60"/>
  <c r="K6479" i="60"/>
  <c r="M6479" i="60"/>
  <c r="I6480" i="60" s="1"/>
  <c r="P6479" i="60" l="1"/>
  <c r="L6479" i="60"/>
  <c r="K6480" i="60"/>
  <c r="J6480" i="60"/>
  <c r="M6480" i="60"/>
  <c r="I6481" i="60" s="1"/>
  <c r="M6481" i="60" l="1"/>
  <c r="I6482" i="60" s="1"/>
  <c r="K6481" i="60"/>
  <c r="J6481" i="60"/>
  <c r="L6480" i="60"/>
  <c r="P6480" i="60"/>
  <c r="P6481" i="60" l="1"/>
  <c r="L6481" i="60"/>
  <c r="K6482" i="60"/>
  <c r="J6482" i="60"/>
  <c r="M6482" i="60"/>
  <c r="I6483" i="60" s="1"/>
  <c r="P6482" i="60" l="1"/>
  <c r="L6482" i="60"/>
  <c r="J6483" i="60"/>
  <c r="M6483" i="60"/>
  <c r="I6484" i="60" s="1"/>
  <c r="K6483" i="60"/>
  <c r="M6484" i="60" l="1"/>
  <c r="I6485" i="60" s="1"/>
  <c r="K6484" i="60"/>
  <c r="J6484" i="60"/>
  <c r="P6483" i="60"/>
  <c r="L6483" i="60"/>
  <c r="P6484" i="60" l="1"/>
  <c r="L6484" i="60"/>
  <c r="M6485" i="60"/>
  <c r="I6486" i="60" s="1"/>
  <c r="J6485" i="60"/>
  <c r="K6485" i="60"/>
  <c r="M6486" i="60" l="1"/>
  <c r="I6487" i="60" s="1"/>
  <c r="K6486" i="60"/>
  <c r="J6486" i="60"/>
  <c r="P6485" i="60"/>
  <c r="L6485" i="60"/>
  <c r="P6486" i="60" l="1"/>
  <c r="L6486" i="60"/>
  <c r="K6487" i="60"/>
  <c r="M6487" i="60"/>
  <c r="I6488" i="60" s="1"/>
  <c r="J6487" i="60"/>
  <c r="M6488" i="60" l="1"/>
  <c r="I6489" i="60" s="1"/>
  <c r="K6488" i="60"/>
  <c r="J6488" i="60"/>
  <c r="P6487" i="60"/>
  <c r="L6487" i="60"/>
  <c r="L6488" i="60" l="1"/>
  <c r="P6488" i="60"/>
  <c r="M6489" i="60"/>
  <c r="I6490" i="60" s="1"/>
  <c r="K6489" i="60"/>
  <c r="J6489" i="60"/>
  <c r="P6489" i="60" l="1"/>
  <c r="L6489" i="60"/>
  <c r="K6490" i="60"/>
  <c r="J6490" i="60"/>
  <c r="M6490" i="60"/>
  <c r="I6491" i="60" s="1"/>
  <c r="L6490" i="60" l="1"/>
  <c r="P6490" i="60"/>
  <c r="K6491" i="60"/>
  <c r="J6491" i="60"/>
  <c r="M6491" i="60"/>
  <c r="I6492" i="60" s="1"/>
  <c r="M6492" i="60" l="1"/>
  <c r="I6493" i="60" s="1"/>
  <c r="K6492" i="60"/>
  <c r="J6492" i="60"/>
  <c r="L6491" i="60"/>
  <c r="P6491" i="60"/>
  <c r="L6492" i="60" l="1"/>
  <c r="P6492" i="60"/>
  <c r="K6493" i="60"/>
  <c r="M6493" i="60"/>
  <c r="I6494" i="60" s="1"/>
  <c r="J6493" i="60"/>
  <c r="L6493" i="60" l="1"/>
  <c r="P6493" i="60"/>
  <c r="K6494" i="60"/>
  <c r="J6494" i="60"/>
  <c r="M6494" i="60"/>
  <c r="I6495" i="60" s="1"/>
  <c r="P6494" i="60" l="1"/>
  <c r="L6494" i="60"/>
  <c r="J6495" i="60"/>
  <c r="K6495" i="60"/>
  <c r="M6495" i="60"/>
  <c r="I6496" i="60" s="1"/>
  <c r="L6495" i="60" l="1"/>
  <c r="P6495" i="60"/>
  <c r="J6496" i="60"/>
  <c r="M6496" i="60"/>
  <c r="I6497" i="60" s="1"/>
  <c r="K6496" i="60"/>
  <c r="K6497" i="60" l="1"/>
  <c r="J6497" i="60"/>
  <c r="M6497" i="60"/>
  <c r="I6498" i="60" s="1"/>
  <c r="L6496" i="60"/>
  <c r="P6496" i="60"/>
  <c r="K6498" i="60" l="1"/>
  <c r="J6498" i="60"/>
  <c r="M6498" i="60"/>
  <c r="I6499" i="60" s="1"/>
  <c r="L6497" i="60"/>
  <c r="M6499" i="60" l="1"/>
  <c r="I6500" i="60" s="1"/>
  <c r="K6499" i="60"/>
  <c r="J6499" i="60"/>
  <c r="L6498" i="60"/>
  <c r="P6497" i="60"/>
  <c r="P6498" i="60" l="1"/>
  <c r="P6499" i="60"/>
  <c r="L6499" i="60"/>
  <c r="K6500" i="60"/>
  <c r="J6500" i="60"/>
  <c r="M6500" i="60"/>
  <c r="I6501" i="60" s="1"/>
  <c r="P6500" i="60" l="1"/>
  <c r="L6500" i="60"/>
  <c r="K6501" i="60"/>
  <c r="M6501" i="60"/>
  <c r="I6502" i="60" s="1"/>
  <c r="J6501" i="60"/>
  <c r="M6502" i="60" l="1"/>
  <c r="I6503" i="60" s="1"/>
  <c r="K6502" i="60"/>
  <c r="J6502" i="60"/>
  <c r="P6501" i="60"/>
  <c r="L6501" i="60"/>
  <c r="P6502" i="60" l="1"/>
  <c r="L6502" i="60"/>
  <c r="M6503" i="60"/>
  <c r="I6504" i="60" s="1"/>
  <c r="K6503" i="60"/>
  <c r="J6503" i="60"/>
  <c r="P6503" i="60" l="1"/>
  <c r="L6503" i="60"/>
  <c r="M6504" i="60"/>
  <c r="I6505" i="60" s="1"/>
  <c r="J6504" i="60"/>
  <c r="K6504" i="60"/>
  <c r="M6505" i="60" l="1"/>
  <c r="I6506" i="60" s="1"/>
  <c r="K6505" i="60"/>
  <c r="J6505" i="60"/>
  <c r="P6504" i="60"/>
  <c r="L6504" i="60"/>
  <c r="L6505" i="60" l="1"/>
  <c r="P6505" i="60"/>
  <c r="M6506" i="60"/>
  <c r="I6507" i="60" s="1"/>
  <c r="J6506" i="60"/>
  <c r="K6506" i="60"/>
  <c r="L6506" i="60" l="1"/>
  <c r="P6506" i="60"/>
  <c r="K6507" i="60"/>
  <c r="J6507" i="60"/>
  <c r="M6507" i="60"/>
  <c r="I6508" i="60" s="1"/>
  <c r="K6508" i="60" l="1"/>
  <c r="M6508" i="60"/>
  <c r="I6509" i="60" s="1"/>
  <c r="J6508" i="60"/>
  <c r="L6507" i="60"/>
  <c r="P6507" i="60"/>
  <c r="L6508" i="60" l="1"/>
  <c r="P6508" i="60"/>
  <c r="K6509" i="60"/>
  <c r="J6509" i="60"/>
  <c r="M6509" i="60"/>
  <c r="I6510" i="60" s="1"/>
  <c r="K6510" i="60" l="1"/>
  <c r="M6510" i="60"/>
  <c r="I6511" i="60" s="1"/>
  <c r="J6510" i="60"/>
  <c r="L6509" i="60"/>
  <c r="P6509" i="60"/>
  <c r="P6510" i="60" l="1"/>
  <c r="L6510" i="60"/>
  <c r="J6511" i="60"/>
  <c r="M6511" i="60"/>
  <c r="I6512" i="60" s="1"/>
  <c r="K6511" i="60"/>
  <c r="J6512" i="60" l="1"/>
  <c r="K6512" i="60"/>
  <c r="M6512" i="60"/>
  <c r="I6513" i="60" s="1"/>
  <c r="P6511" i="60"/>
  <c r="L6511" i="60"/>
  <c r="M6513" i="60" l="1"/>
  <c r="I6514" i="60" s="1"/>
  <c r="K6513" i="60"/>
  <c r="J6513" i="60"/>
  <c r="P6512" i="60"/>
  <c r="L6512" i="60"/>
  <c r="L6513" i="60" l="1"/>
  <c r="P6513" i="60"/>
  <c r="M6514" i="60"/>
  <c r="I6515" i="60" s="1"/>
  <c r="K6514" i="60"/>
  <c r="J6514" i="60"/>
  <c r="P6514" i="60" l="1"/>
  <c r="L6514" i="60"/>
  <c r="K6515" i="60"/>
  <c r="J6515" i="60"/>
  <c r="M6515" i="60"/>
  <c r="I6516" i="60" s="1"/>
  <c r="P6515" i="60" l="1"/>
  <c r="L6515" i="60"/>
  <c r="M6516" i="60"/>
  <c r="I6517" i="60" s="1"/>
  <c r="K6516" i="60"/>
  <c r="J6516" i="60"/>
  <c r="K6517" i="60" l="1"/>
  <c r="J6517" i="60"/>
  <c r="M6517" i="60"/>
  <c r="I6518" i="60" s="1"/>
  <c r="P6516" i="60"/>
  <c r="L6516" i="60"/>
  <c r="M6518" i="60" l="1"/>
  <c r="I6519" i="60" s="1"/>
  <c r="K6518" i="60"/>
  <c r="J6518" i="60"/>
  <c r="L6517" i="60"/>
  <c r="P6517" i="60" l="1"/>
  <c r="P6518" i="60"/>
  <c r="L6518" i="60"/>
  <c r="K6519" i="60"/>
  <c r="M6519" i="60"/>
  <c r="I6520" i="60" s="1"/>
  <c r="J6519" i="60"/>
  <c r="P6519" i="60" l="1"/>
  <c r="L6519" i="60"/>
  <c r="M6520" i="60"/>
  <c r="I6521" i="60" s="1"/>
  <c r="K6520" i="60"/>
  <c r="J6520" i="60"/>
  <c r="P6520" i="60" l="1"/>
  <c r="L6520" i="60"/>
  <c r="M6521" i="60"/>
  <c r="I6522" i="60" s="1"/>
  <c r="K6521" i="60"/>
  <c r="J6521" i="60"/>
  <c r="P6521" i="60" l="1"/>
  <c r="L6521" i="60"/>
  <c r="K6522" i="60"/>
  <c r="M6522" i="60"/>
  <c r="I6523" i="60" s="1"/>
  <c r="J6522" i="60"/>
  <c r="L6522" i="60" l="1"/>
  <c r="P6522" i="60"/>
  <c r="M6523" i="60"/>
  <c r="I6524" i="60" s="1"/>
  <c r="J6523" i="60"/>
  <c r="K6523" i="60"/>
  <c r="L6523" i="60" l="1"/>
  <c r="P6523" i="60"/>
  <c r="K6524" i="60"/>
  <c r="J6524" i="60"/>
  <c r="M6524" i="60"/>
  <c r="I6525" i="60" s="1"/>
  <c r="K6525" i="60" l="1"/>
  <c r="J6525" i="60"/>
  <c r="M6525" i="60"/>
  <c r="I6526" i="60" s="1"/>
  <c r="L6524" i="60"/>
  <c r="P6524" i="60"/>
  <c r="K6526" i="60" l="1"/>
  <c r="J6526" i="60"/>
  <c r="M6526" i="60"/>
  <c r="I6527" i="60" s="1"/>
  <c r="L6525" i="60"/>
  <c r="P6525" i="60"/>
  <c r="M6527" i="60" l="1"/>
  <c r="I6528" i="60" s="1"/>
  <c r="J6527" i="60"/>
  <c r="K6527" i="60"/>
  <c r="L6526" i="60"/>
  <c r="P6526" i="60" l="1"/>
  <c r="P6527" i="60"/>
  <c r="L6527" i="60"/>
  <c r="J6528" i="60"/>
  <c r="M6528" i="60"/>
  <c r="I6529" i="60" s="1"/>
  <c r="K6528" i="60"/>
  <c r="K6529" i="60" l="1"/>
  <c r="J6529" i="60"/>
  <c r="M6529" i="60"/>
  <c r="I6530" i="60" s="1"/>
  <c r="L6528" i="60"/>
  <c r="P6528" i="60"/>
  <c r="M6530" i="60" l="1"/>
  <c r="I6531" i="60" s="1"/>
  <c r="J6530" i="60"/>
  <c r="K6530" i="60"/>
  <c r="L6529" i="60"/>
  <c r="P6529" i="60" l="1"/>
  <c r="L6530" i="60"/>
  <c r="M6531" i="60"/>
  <c r="I6532" i="60" s="1"/>
  <c r="K6531" i="60"/>
  <c r="J6531" i="60"/>
  <c r="P6531" i="60" l="1"/>
  <c r="L6531" i="60"/>
  <c r="K6532" i="60"/>
  <c r="J6532" i="60"/>
  <c r="M6532" i="60"/>
  <c r="I6533" i="60" s="1"/>
  <c r="P6530" i="60"/>
  <c r="L6532" i="60" l="1"/>
  <c r="P6532" i="60"/>
  <c r="M6533" i="60"/>
  <c r="I6534" i="60" s="1"/>
  <c r="J6533" i="60"/>
  <c r="K6533" i="60"/>
  <c r="P6533" i="60" l="1"/>
  <c r="L6533" i="60"/>
  <c r="M6534" i="60"/>
  <c r="I6535" i="60" s="1"/>
  <c r="K6534" i="60"/>
  <c r="J6534" i="60"/>
  <c r="M6535" i="60" l="1"/>
  <c r="I6536" i="60" s="1"/>
  <c r="J6535" i="60"/>
  <c r="K6535" i="60"/>
  <c r="L6534" i="60"/>
  <c r="P6534" i="60"/>
  <c r="P6535" i="60" l="1"/>
  <c r="L6535" i="60"/>
  <c r="K6536" i="60"/>
  <c r="M6536" i="60"/>
  <c r="I6537" i="60" s="1"/>
  <c r="J6536" i="60"/>
  <c r="P6536" i="60" l="1"/>
  <c r="L6536" i="60"/>
  <c r="M6537" i="60"/>
  <c r="I6538" i="60" s="1"/>
  <c r="K6537" i="60"/>
  <c r="J6537" i="60"/>
  <c r="L6537" i="60" l="1"/>
  <c r="P6537" i="60"/>
  <c r="M6538" i="60"/>
  <c r="I6539" i="60" s="1"/>
  <c r="K6538" i="60"/>
  <c r="J6538" i="60"/>
  <c r="L6538" i="60" l="1"/>
  <c r="P6538" i="60"/>
  <c r="K6539" i="60"/>
  <c r="J6539" i="60"/>
  <c r="M6539" i="60"/>
  <c r="I6540" i="60" s="1"/>
  <c r="M6540" i="60" l="1"/>
  <c r="I6541" i="60" s="1"/>
  <c r="K6540" i="60"/>
  <c r="J6540" i="60"/>
  <c r="L6539" i="60"/>
  <c r="P6539" i="60"/>
  <c r="L6540" i="60" l="1"/>
  <c r="P6540" i="60"/>
  <c r="M6541" i="60"/>
  <c r="I6542" i="60" s="1"/>
  <c r="K6541" i="60"/>
  <c r="J6541" i="60"/>
  <c r="P6541" i="60" l="1"/>
  <c r="L6541" i="60"/>
  <c r="K6542" i="60"/>
  <c r="J6542" i="60"/>
  <c r="M6542" i="60"/>
  <c r="I6543" i="60" s="1"/>
  <c r="L6542" i="60" l="1"/>
  <c r="P6542" i="60"/>
  <c r="K6543" i="60"/>
  <c r="J6543" i="60"/>
  <c r="M6543" i="60"/>
  <c r="I6544" i="60" s="1"/>
  <c r="L6543" i="60" l="1"/>
  <c r="J6544" i="60"/>
  <c r="M6544" i="60"/>
  <c r="I6545" i="60" s="1"/>
  <c r="K6544" i="60"/>
  <c r="J6545" i="60" l="1"/>
  <c r="K6545" i="60"/>
  <c r="M6545" i="60"/>
  <c r="I6546" i="60" s="1"/>
  <c r="P6544" i="60"/>
  <c r="L6544" i="60"/>
  <c r="P6543" i="60"/>
  <c r="K6546" i="60" l="1"/>
  <c r="M6546" i="60"/>
  <c r="I6547" i="60" s="1"/>
  <c r="J6546" i="60"/>
  <c r="L6545" i="60"/>
  <c r="P6545" i="60"/>
  <c r="P6546" i="60" l="1"/>
  <c r="L6546" i="60"/>
  <c r="M6547" i="60"/>
  <c r="I6548" i="60" s="1"/>
  <c r="K6547" i="60"/>
  <c r="J6547" i="60"/>
  <c r="M6548" i="60" l="1"/>
  <c r="I6549" i="60" s="1"/>
  <c r="K6548" i="60"/>
  <c r="J6548" i="60"/>
  <c r="P6547" i="60"/>
  <c r="L6547" i="60"/>
  <c r="P6548" i="60" l="1"/>
  <c r="L6548" i="60"/>
  <c r="J6549" i="60"/>
  <c r="K6549" i="60"/>
  <c r="M6549" i="60"/>
  <c r="I6550" i="60" s="1"/>
  <c r="P6549" i="60" l="1"/>
  <c r="L6549" i="60"/>
  <c r="K6550" i="60"/>
  <c r="M6550" i="60"/>
  <c r="I6551" i="60" s="1"/>
  <c r="J6550" i="60"/>
  <c r="M6551" i="60" l="1"/>
  <c r="I6552" i="60" s="1"/>
  <c r="K6551" i="60"/>
  <c r="J6551" i="60"/>
  <c r="P6550" i="60"/>
  <c r="L6550" i="60"/>
  <c r="P6551" i="60" l="1"/>
  <c r="L6551" i="60"/>
  <c r="M6552" i="60"/>
  <c r="I6553" i="60" s="1"/>
  <c r="J6552" i="60"/>
  <c r="K6552" i="60"/>
  <c r="M6553" i="60" l="1"/>
  <c r="I6554" i="60" s="1"/>
  <c r="K6553" i="60"/>
  <c r="J6553" i="60"/>
  <c r="P6552" i="60"/>
  <c r="L6552" i="60"/>
  <c r="P6553" i="60" l="1"/>
  <c r="L6553" i="60"/>
  <c r="M6554" i="60"/>
  <c r="I6555" i="60" s="1"/>
  <c r="K6554" i="60"/>
  <c r="J6554" i="60"/>
  <c r="L6554" i="60" l="1"/>
  <c r="P6554" i="60"/>
  <c r="M6555" i="60"/>
  <c r="I6556" i="60" s="1"/>
  <c r="K6555" i="60"/>
  <c r="J6555" i="60"/>
  <c r="L6555" i="60" l="1"/>
  <c r="P6555" i="60"/>
  <c r="K6556" i="60"/>
  <c r="J6556" i="60"/>
  <c r="M6556" i="60"/>
  <c r="I6557" i="60" s="1"/>
  <c r="K6557" i="60" l="1"/>
  <c r="J6557" i="60"/>
  <c r="M6557" i="60"/>
  <c r="I6558" i="60" s="1"/>
  <c r="L6556" i="60"/>
  <c r="P6556" i="60"/>
  <c r="K6558" i="60" l="1"/>
  <c r="J6558" i="60"/>
  <c r="M6558" i="60"/>
  <c r="I6559" i="60" s="1"/>
  <c r="L6557" i="60"/>
  <c r="P6557" i="60"/>
  <c r="K6559" i="60" l="1"/>
  <c r="M6559" i="60"/>
  <c r="I6560" i="60" s="1"/>
  <c r="J6559" i="60"/>
  <c r="L6558" i="60"/>
  <c r="L6559" i="60" l="1"/>
  <c r="P6558" i="60"/>
  <c r="J6560" i="60"/>
  <c r="M6560" i="60"/>
  <c r="I6561" i="60" s="1"/>
  <c r="K6560" i="60"/>
  <c r="J6561" i="60" l="1"/>
  <c r="M6561" i="60"/>
  <c r="I6562" i="60" s="1"/>
  <c r="K6561" i="60"/>
  <c r="P6560" i="60"/>
  <c r="L6560" i="60"/>
  <c r="P6559" i="60"/>
  <c r="M6562" i="60" l="1"/>
  <c r="I6563" i="60" s="1"/>
  <c r="K6562" i="60"/>
  <c r="J6562" i="60"/>
  <c r="P6561" i="60"/>
  <c r="L6561" i="60"/>
  <c r="L6562" i="60" l="1"/>
  <c r="P6562" i="60"/>
  <c r="K6563" i="60"/>
  <c r="J6563" i="60"/>
  <c r="M6563" i="60"/>
  <c r="I6564" i="60" s="1"/>
  <c r="P6563" i="60" l="1"/>
  <c r="L6563" i="60"/>
  <c r="K6564" i="60"/>
  <c r="J6564" i="60"/>
  <c r="M6564" i="60"/>
  <c r="I6565" i="60" s="1"/>
  <c r="L6564" i="60" l="1"/>
  <c r="M6565" i="60"/>
  <c r="I6566" i="60" s="1"/>
  <c r="J6565" i="60"/>
  <c r="K6565" i="60"/>
  <c r="P6565" i="60" l="1"/>
  <c r="L6565" i="60"/>
  <c r="K6566" i="60"/>
  <c r="J6566" i="60"/>
  <c r="M6566" i="60"/>
  <c r="I6567" i="60" s="1"/>
  <c r="P6564" i="60"/>
  <c r="P6566" i="60" l="1"/>
  <c r="L6566" i="60"/>
  <c r="M6567" i="60"/>
  <c r="I6568" i="60" s="1"/>
  <c r="K6567" i="60"/>
  <c r="J6567" i="60"/>
  <c r="M6568" i="60" l="1"/>
  <c r="I6569" i="60" s="1"/>
  <c r="K6568" i="60"/>
  <c r="J6568" i="60"/>
  <c r="P6567" i="60"/>
  <c r="L6567" i="60"/>
  <c r="P6568" i="60" l="1"/>
  <c r="L6568" i="60"/>
  <c r="M6569" i="60"/>
  <c r="I6570" i="60" s="1"/>
  <c r="K6569" i="60"/>
  <c r="J6569" i="60"/>
  <c r="M6570" i="60" l="1"/>
  <c r="I6571" i="60" s="1"/>
  <c r="J6570" i="60"/>
  <c r="K6570" i="60"/>
  <c r="P6569" i="60"/>
  <c r="L6569" i="60"/>
  <c r="P6570" i="60" l="1"/>
  <c r="L6570" i="60"/>
  <c r="K6571" i="60"/>
  <c r="M6571" i="60"/>
  <c r="I6572" i="60" s="1"/>
  <c r="J6571" i="60"/>
  <c r="M6572" i="60" l="1"/>
  <c r="I6573" i="60" s="1"/>
  <c r="J6572" i="60"/>
  <c r="K6572" i="60"/>
  <c r="L6571" i="60"/>
  <c r="P6571" i="60"/>
  <c r="L6572" i="60" l="1"/>
  <c r="P6572" i="60"/>
  <c r="K6573" i="60"/>
  <c r="J6573" i="60"/>
  <c r="M6573" i="60"/>
  <c r="I6574" i="60" s="1"/>
  <c r="K6574" i="60" l="1"/>
  <c r="J6574" i="60"/>
  <c r="M6574" i="60"/>
  <c r="I6575" i="60" s="1"/>
  <c r="L6573" i="60"/>
  <c r="P6573" i="60"/>
  <c r="K6575" i="60" l="1"/>
  <c r="J6575" i="60"/>
  <c r="M6575" i="60"/>
  <c r="I6576" i="60" s="1"/>
  <c r="L6574" i="60"/>
  <c r="M6576" i="60" l="1"/>
  <c r="I6577" i="60" s="1"/>
  <c r="J6576" i="60"/>
  <c r="K6576" i="60"/>
  <c r="L6575" i="60"/>
  <c r="P6574" i="60"/>
  <c r="P6575" i="60" l="1"/>
  <c r="P6576" i="60"/>
  <c r="L6576" i="60"/>
  <c r="J6577" i="60"/>
  <c r="M6577" i="60"/>
  <c r="I6578" i="60" s="1"/>
  <c r="K6577" i="60"/>
  <c r="K6578" i="60" l="1"/>
  <c r="M6578" i="60"/>
  <c r="I6579" i="60" s="1"/>
  <c r="J6578" i="60"/>
  <c r="L6577" i="60"/>
  <c r="P6577" i="60"/>
  <c r="L6578" i="60" l="1"/>
  <c r="K6579" i="60"/>
  <c r="J6579" i="60"/>
  <c r="M6579" i="60"/>
  <c r="I6580" i="60" s="1"/>
  <c r="M6580" i="60" l="1"/>
  <c r="I6581" i="60" s="1"/>
  <c r="J6580" i="60"/>
  <c r="K6580" i="60"/>
  <c r="L6579" i="60"/>
  <c r="P6579" i="60"/>
  <c r="P6578" i="60"/>
  <c r="P6580" i="60" l="1"/>
  <c r="L6580" i="60"/>
  <c r="M6581" i="60"/>
  <c r="I6582" i="60" s="1"/>
  <c r="K6581" i="60"/>
  <c r="J6581" i="60"/>
  <c r="P6581" i="60" l="1"/>
  <c r="L6581" i="60"/>
  <c r="M6582" i="60"/>
  <c r="I6583" i="60" s="1"/>
  <c r="K6582" i="60"/>
  <c r="J6582" i="60"/>
  <c r="M6583" i="60" l="1"/>
  <c r="I6584" i="60" s="1"/>
  <c r="K6583" i="60"/>
  <c r="J6583" i="60"/>
  <c r="P6582" i="60"/>
  <c r="L6582" i="60"/>
  <c r="P6583" i="60" l="1"/>
  <c r="L6583" i="60"/>
  <c r="M6584" i="60"/>
  <c r="I6585" i="60" s="1"/>
  <c r="K6584" i="60"/>
  <c r="J6584" i="60"/>
  <c r="K6585" i="60" l="1"/>
  <c r="M6585" i="60"/>
  <c r="I6586" i="60" s="1"/>
  <c r="J6585" i="60"/>
  <c r="P6584" i="60"/>
  <c r="L6584" i="60"/>
  <c r="L6585" i="60" l="1"/>
  <c r="M6586" i="60"/>
  <c r="I6587" i="60" s="1"/>
  <c r="K6586" i="60"/>
  <c r="J6586" i="60"/>
  <c r="L6586" i="60" l="1"/>
  <c r="M6587" i="60"/>
  <c r="I6588" i="60" s="1"/>
  <c r="K6587" i="60"/>
  <c r="J6587" i="60"/>
  <c r="P6585" i="60"/>
  <c r="L6587" i="60" l="1"/>
  <c r="K6588" i="60"/>
  <c r="J6588" i="60"/>
  <c r="M6588" i="60"/>
  <c r="I6589" i="60" s="1"/>
  <c r="P6586" i="60"/>
  <c r="L6588" i="60" l="1"/>
  <c r="P6588" i="60"/>
  <c r="M6589" i="60"/>
  <c r="I6590" i="60" s="1"/>
  <c r="K6589" i="60"/>
  <c r="J6589" i="60"/>
  <c r="P6587" i="60"/>
  <c r="L6589" i="60" l="1"/>
  <c r="P6589" i="60"/>
  <c r="M6590" i="60"/>
  <c r="I6591" i="60" s="1"/>
  <c r="K6590" i="60"/>
  <c r="J6590" i="60"/>
  <c r="L6590" i="60" l="1"/>
  <c r="P6590" i="60"/>
  <c r="K6591" i="60"/>
  <c r="J6591" i="60"/>
  <c r="M6591" i="60"/>
  <c r="I6592" i="60" s="1"/>
  <c r="K6592" i="60" l="1"/>
  <c r="J6592" i="60"/>
  <c r="M6592" i="60"/>
  <c r="I6593" i="60" s="1"/>
  <c r="P6591" i="60"/>
  <c r="L6591" i="60"/>
  <c r="J6593" i="60" l="1"/>
  <c r="M6593" i="60"/>
  <c r="I6594" i="60" s="1"/>
  <c r="K6593" i="60"/>
  <c r="P6592" i="60"/>
  <c r="L6592" i="60"/>
  <c r="J6594" i="60" l="1"/>
  <c r="M6594" i="60"/>
  <c r="I6595" i="60" s="1"/>
  <c r="K6594" i="60"/>
  <c r="P6593" i="60"/>
  <c r="L6593" i="60"/>
  <c r="J6595" i="60" l="1"/>
  <c r="M6595" i="60"/>
  <c r="I6596" i="60" s="1"/>
  <c r="K6595" i="60"/>
  <c r="P6594" i="60"/>
  <c r="L6594" i="60"/>
  <c r="M6596" i="60" l="1"/>
  <c r="I6597" i="60" s="1"/>
  <c r="J6596" i="60"/>
  <c r="K6596" i="60"/>
  <c r="P6595" i="60"/>
  <c r="L6595" i="60"/>
  <c r="P6596" i="60" l="1"/>
  <c r="L6596" i="60"/>
  <c r="M6597" i="60"/>
  <c r="I6598" i="60" s="1"/>
  <c r="K6597" i="60"/>
  <c r="J6597" i="60"/>
  <c r="M6598" i="60" l="1"/>
  <c r="I6599" i="60" s="1"/>
  <c r="K6598" i="60"/>
  <c r="J6598" i="60"/>
  <c r="P6597" i="60"/>
  <c r="L6597" i="60"/>
  <c r="P6598" i="60" l="1"/>
  <c r="L6598" i="60"/>
  <c r="K6599" i="60"/>
  <c r="M6599" i="60"/>
  <c r="I6600" i="60" s="1"/>
  <c r="J6599" i="60"/>
  <c r="K6600" i="60" l="1"/>
  <c r="J6600" i="60"/>
  <c r="M6600" i="60"/>
  <c r="I6601" i="60" s="1"/>
  <c r="P6599" i="60"/>
  <c r="L6599" i="60"/>
  <c r="M6601" i="60" l="1"/>
  <c r="I6602" i="60" s="1"/>
  <c r="J6601" i="60"/>
  <c r="K6601" i="60"/>
  <c r="L6600" i="60"/>
  <c r="P6600" i="60" l="1"/>
  <c r="P6601" i="60"/>
  <c r="L6601" i="60"/>
  <c r="M6602" i="60"/>
  <c r="I6603" i="60" s="1"/>
  <c r="J6602" i="60"/>
  <c r="K6602" i="60"/>
  <c r="P6602" i="60" l="1"/>
  <c r="L6602" i="60"/>
  <c r="M6603" i="60"/>
  <c r="I6604" i="60" s="1"/>
  <c r="K6603" i="60"/>
  <c r="J6603" i="60"/>
  <c r="M6604" i="60" l="1"/>
  <c r="I6605" i="60" s="1"/>
  <c r="K6604" i="60"/>
  <c r="J6604" i="60"/>
  <c r="L6603" i="60"/>
  <c r="P6603" i="60"/>
  <c r="L6604" i="60" l="1"/>
  <c r="P6604" i="60"/>
  <c r="K6605" i="60"/>
  <c r="J6605" i="60"/>
  <c r="M6605" i="60"/>
  <c r="I6606" i="60" s="1"/>
  <c r="L6605" i="60" l="1"/>
  <c r="P6605" i="60"/>
  <c r="K6606" i="60"/>
  <c r="M6606" i="60"/>
  <c r="I6607" i="60" s="1"/>
  <c r="J6606" i="60"/>
  <c r="K6607" i="60" l="1"/>
  <c r="J6607" i="60"/>
  <c r="M6607" i="60"/>
  <c r="I6608" i="60" s="1"/>
  <c r="L6606" i="60"/>
  <c r="P6606" i="60"/>
  <c r="K6608" i="60" l="1"/>
  <c r="J6608" i="60"/>
  <c r="M6608" i="60"/>
  <c r="I6609" i="60" s="1"/>
  <c r="L6607" i="60"/>
  <c r="P6607" i="60"/>
  <c r="L6608" i="60" l="1"/>
  <c r="P6608" i="60"/>
  <c r="J6609" i="60"/>
  <c r="M6609" i="60"/>
  <c r="I6610" i="60" s="1"/>
  <c r="K6609" i="60"/>
  <c r="J6610" i="60" l="1"/>
  <c r="M6610" i="60"/>
  <c r="I6611" i="60" s="1"/>
  <c r="K6610" i="60"/>
  <c r="P6609" i="60"/>
  <c r="L6609" i="60"/>
  <c r="M6611" i="60" l="1"/>
  <c r="I6612" i="60" s="1"/>
  <c r="J6611" i="60"/>
  <c r="K6611" i="60"/>
  <c r="P6610" i="60"/>
  <c r="L6610" i="60"/>
  <c r="P6611" i="60" l="1"/>
  <c r="L6611" i="60"/>
  <c r="K6612" i="60"/>
  <c r="M6612" i="60"/>
  <c r="I6613" i="60" s="1"/>
  <c r="J6612" i="60"/>
  <c r="K6613" i="60" l="1"/>
  <c r="M6613" i="60"/>
  <c r="I6614" i="60" s="1"/>
  <c r="J6613" i="60"/>
  <c r="P6612" i="60"/>
  <c r="L6612" i="60"/>
  <c r="P6613" i="60" l="1"/>
  <c r="L6613" i="60"/>
  <c r="M6614" i="60"/>
  <c r="I6615" i="60" s="1"/>
  <c r="K6614" i="60"/>
  <c r="J6614" i="60"/>
  <c r="L6614" i="60" l="1"/>
  <c r="J6615" i="60"/>
  <c r="M6615" i="60"/>
  <c r="I6616" i="60" s="1"/>
  <c r="K6615" i="60"/>
  <c r="M6616" i="60" l="1"/>
  <c r="I6617" i="60" s="1"/>
  <c r="J6616" i="60"/>
  <c r="K6616" i="60"/>
  <c r="P6615" i="60"/>
  <c r="L6615" i="60"/>
  <c r="P6614" i="60"/>
  <c r="P6616" i="60" l="1"/>
  <c r="L6616" i="60"/>
  <c r="M6617" i="60"/>
  <c r="I6618" i="60" s="1"/>
  <c r="J6617" i="60"/>
  <c r="K6617" i="60"/>
  <c r="P6617" i="60" l="1"/>
  <c r="L6617" i="60"/>
  <c r="M6618" i="60"/>
  <c r="I6619" i="60" s="1"/>
  <c r="K6618" i="60"/>
  <c r="J6618" i="60"/>
  <c r="P6618" i="60" l="1"/>
  <c r="L6618" i="60"/>
  <c r="M6619" i="60"/>
  <c r="I6620" i="60" s="1"/>
  <c r="J6619" i="60"/>
  <c r="K6619" i="60"/>
  <c r="L6619" i="60" l="1"/>
  <c r="P6619" i="60"/>
  <c r="K6620" i="60"/>
  <c r="M6620" i="60"/>
  <c r="I6621" i="60" s="1"/>
  <c r="J6620" i="60"/>
  <c r="L6620" i="60" l="1"/>
  <c r="P6620" i="60"/>
  <c r="M6621" i="60"/>
  <c r="I6622" i="60" s="1"/>
  <c r="K6621" i="60"/>
  <c r="J6621" i="60"/>
  <c r="L6621" i="60" l="1"/>
  <c r="P6621" i="60"/>
  <c r="K6622" i="60"/>
  <c r="J6622" i="60"/>
  <c r="M6622" i="60"/>
  <c r="I6623" i="60" s="1"/>
  <c r="K6623" i="60" l="1"/>
  <c r="M6623" i="60"/>
  <c r="I6624" i="60" s="1"/>
  <c r="J6623" i="60"/>
  <c r="L6622" i="60"/>
  <c r="P6622" i="60"/>
  <c r="P6623" i="60" l="1"/>
  <c r="L6623" i="60"/>
  <c r="K6624" i="60"/>
  <c r="J6624" i="60"/>
  <c r="M6624" i="60"/>
  <c r="I6625" i="60" s="1"/>
  <c r="M6625" i="60" l="1"/>
  <c r="I6626" i="60" s="1"/>
  <c r="J6625" i="60"/>
  <c r="K6625" i="60"/>
  <c r="L6624" i="60"/>
  <c r="P6624" i="60"/>
  <c r="L6625" i="60" l="1"/>
  <c r="P6625" i="60"/>
  <c r="J6626" i="60"/>
  <c r="M6626" i="60"/>
  <c r="I6627" i="60" s="1"/>
  <c r="K6626" i="60"/>
  <c r="K6627" i="60" l="1"/>
  <c r="M6627" i="60"/>
  <c r="I6628" i="60" s="1"/>
  <c r="J6627" i="60"/>
  <c r="P6626" i="60"/>
  <c r="L6626" i="60"/>
  <c r="L6627" i="60" l="1"/>
  <c r="P6627" i="60"/>
  <c r="K6628" i="60"/>
  <c r="J6628" i="60"/>
  <c r="M6628" i="60"/>
  <c r="I6629" i="60" s="1"/>
  <c r="K6629" i="60" l="1"/>
  <c r="J6629" i="60"/>
  <c r="M6629" i="60"/>
  <c r="I6630" i="60" s="1"/>
  <c r="P6628" i="60"/>
  <c r="L6628" i="60"/>
  <c r="K6630" i="60" l="1"/>
  <c r="J6630" i="60"/>
  <c r="M6630" i="60"/>
  <c r="I6631" i="60" s="1"/>
  <c r="L6629" i="60"/>
  <c r="P6629" i="60" l="1"/>
  <c r="M6631" i="60"/>
  <c r="I6632" i="60" s="1"/>
  <c r="K6631" i="60"/>
  <c r="J6631" i="60"/>
  <c r="P6630" i="60"/>
  <c r="L6630" i="60"/>
  <c r="P6631" i="60" l="1"/>
  <c r="L6631" i="60"/>
  <c r="M6632" i="60"/>
  <c r="I6633" i="60" s="1"/>
  <c r="J6632" i="60"/>
  <c r="K6632" i="60"/>
  <c r="L6632" i="60" l="1"/>
  <c r="P6632" i="60"/>
  <c r="M6633" i="60"/>
  <c r="I6634" i="60" s="1"/>
  <c r="K6633" i="60"/>
  <c r="J6633" i="60"/>
  <c r="P6633" i="60" l="1"/>
  <c r="L6633" i="60"/>
  <c r="K6634" i="60"/>
  <c r="M6634" i="60"/>
  <c r="I6635" i="60" s="1"/>
  <c r="J6634" i="60"/>
  <c r="M6635" i="60" l="1"/>
  <c r="I6636" i="60" s="1"/>
  <c r="K6635" i="60"/>
  <c r="J6635" i="60"/>
  <c r="P6634" i="60"/>
  <c r="L6634" i="60"/>
  <c r="L6635" i="60" l="1"/>
  <c r="P6635" i="60"/>
  <c r="M6636" i="60"/>
  <c r="I6637" i="60" s="1"/>
  <c r="J6636" i="60"/>
  <c r="K6636" i="60"/>
  <c r="P6636" i="60" l="1"/>
  <c r="L6636" i="60"/>
  <c r="K6637" i="60"/>
  <c r="J6637" i="60"/>
  <c r="M6637" i="60"/>
  <c r="I6638" i="60" s="1"/>
  <c r="L6637" i="60" l="1"/>
  <c r="M6638" i="60"/>
  <c r="I6639" i="60" s="1"/>
  <c r="K6638" i="60"/>
  <c r="J6638" i="60"/>
  <c r="L6638" i="60" l="1"/>
  <c r="P6638" i="60"/>
  <c r="M6639" i="60"/>
  <c r="I6640" i="60" s="1"/>
  <c r="K6639" i="60"/>
  <c r="J6639" i="60"/>
  <c r="P6637" i="60"/>
  <c r="L6639" i="60" l="1"/>
  <c r="P6639" i="60"/>
  <c r="K6640" i="60"/>
  <c r="M6640" i="60"/>
  <c r="I6641" i="60" s="1"/>
  <c r="J6640" i="60"/>
  <c r="P6640" i="60" l="1"/>
  <c r="L6640" i="60"/>
  <c r="K6641" i="60"/>
  <c r="J6641" i="60"/>
  <c r="M6641" i="60"/>
  <c r="I6642" i="60" s="1"/>
  <c r="P6641" i="60" l="1"/>
  <c r="L6641" i="60"/>
  <c r="J6642" i="60"/>
  <c r="M6642" i="60"/>
  <c r="I6643" i="60" s="1"/>
  <c r="K6642" i="60"/>
  <c r="L6642" i="60" l="1"/>
  <c r="P6642" i="60"/>
  <c r="J6643" i="60"/>
  <c r="K6643" i="60"/>
  <c r="M6643" i="60"/>
  <c r="I6644" i="60" s="1"/>
  <c r="L6643" i="60" l="1"/>
  <c r="P6643" i="60"/>
  <c r="M6644" i="60"/>
  <c r="I6645" i="60" s="1"/>
  <c r="K6644" i="60"/>
  <c r="J6644" i="60"/>
  <c r="P6644" i="60" l="1"/>
  <c r="L6644" i="60"/>
  <c r="K6645" i="60"/>
  <c r="J6645" i="60"/>
  <c r="M6645" i="60"/>
  <c r="I6646" i="60" s="1"/>
  <c r="M6646" i="60" l="1"/>
  <c r="I6647" i="60" s="1"/>
  <c r="K6646" i="60"/>
  <c r="J6646" i="60"/>
  <c r="L6645" i="60"/>
  <c r="P6645" i="60"/>
  <c r="P6646" i="60" l="1"/>
  <c r="L6646" i="60"/>
  <c r="M6647" i="60"/>
  <c r="I6648" i="60" s="1"/>
  <c r="K6647" i="60"/>
  <c r="J6647" i="60"/>
  <c r="P6647" i="60" l="1"/>
  <c r="L6647" i="60"/>
  <c r="K6648" i="60"/>
  <c r="M6648" i="60"/>
  <c r="I6649" i="60" s="1"/>
  <c r="J6648" i="60"/>
  <c r="K6649" i="60" l="1"/>
  <c r="M6649" i="60"/>
  <c r="I6650" i="60" s="1"/>
  <c r="J6649" i="60"/>
  <c r="P6648" i="60"/>
  <c r="L6648" i="60"/>
  <c r="L6649" i="60" l="1"/>
  <c r="M6650" i="60"/>
  <c r="I6651" i="60" s="1"/>
  <c r="K6650" i="60"/>
  <c r="J6650" i="60"/>
  <c r="P6650" i="60" l="1"/>
  <c r="L6650" i="60"/>
  <c r="M6651" i="60"/>
  <c r="I6652" i="60" s="1"/>
  <c r="K6651" i="60"/>
  <c r="J6651" i="60"/>
  <c r="P6649" i="60"/>
  <c r="L6651" i="60" l="1"/>
  <c r="P6651" i="60"/>
  <c r="M6652" i="60"/>
  <c r="I6653" i="60" s="1"/>
  <c r="K6652" i="60"/>
  <c r="J6652" i="60"/>
  <c r="L6652" i="60" l="1"/>
  <c r="P6652" i="60"/>
  <c r="M6653" i="60"/>
  <c r="I6654" i="60" s="1"/>
  <c r="J6653" i="60"/>
  <c r="K6653" i="60"/>
  <c r="K6654" i="60" l="1"/>
  <c r="J6654" i="60"/>
  <c r="M6654" i="60"/>
  <c r="I6655" i="60" s="1"/>
  <c r="L6653" i="60"/>
  <c r="P6653" i="60"/>
  <c r="K6655" i="60" l="1"/>
  <c r="M6655" i="60"/>
  <c r="I6656" i="60" s="1"/>
  <c r="J6655" i="60"/>
  <c r="L6654" i="60"/>
  <c r="P6654" i="60"/>
  <c r="L6655" i="60" l="1"/>
  <c r="K6656" i="60"/>
  <c r="J6656" i="60"/>
  <c r="M6656" i="60"/>
  <c r="I6657" i="60" s="1"/>
  <c r="K6657" i="60" l="1"/>
  <c r="J6657" i="60"/>
  <c r="M6657" i="60"/>
  <c r="I6658" i="60" s="1"/>
  <c r="P6655" i="60"/>
  <c r="L6656" i="60"/>
  <c r="J6658" i="60" l="1"/>
  <c r="M6658" i="60"/>
  <c r="I6659" i="60" s="1"/>
  <c r="K6658" i="60"/>
  <c r="P6656" i="60"/>
  <c r="L6657" i="60"/>
  <c r="P6657" i="60"/>
  <c r="J6659" i="60" l="1"/>
  <c r="K6659" i="60"/>
  <c r="M6659" i="60"/>
  <c r="I6660" i="60" s="1"/>
  <c r="L6658" i="60"/>
  <c r="P6658" i="60"/>
  <c r="M6660" i="60" l="1"/>
  <c r="I6661" i="60" s="1"/>
  <c r="K6660" i="60"/>
  <c r="J6660" i="60"/>
  <c r="P6659" i="60"/>
  <c r="L6659" i="60"/>
  <c r="P6660" i="60" l="1"/>
  <c r="L6660" i="60"/>
  <c r="J6661" i="60"/>
  <c r="K6661" i="60"/>
  <c r="M6661" i="60"/>
  <c r="I6662" i="60" s="1"/>
  <c r="K6662" i="60" l="1"/>
  <c r="M6662" i="60"/>
  <c r="I6663" i="60" s="1"/>
  <c r="J6662" i="60"/>
  <c r="P6661" i="60"/>
  <c r="L6661" i="60"/>
  <c r="P6662" i="60" l="1"/>
  <c r="L6662" i="60"/>
  <c r="M6663" i="60"/>
  <c r="I6664" i="60" s="1"/>
  <c r="K6663" i="60"/>
  <c r="J6663" i="60"/>
  <c r="P6663" i="60" l="1"/>
  <c r="L6663" i="60"/>
  <c r="M6664" i="60"/>
  <c r="I6665" i="60" s="1"/>
  <c r="K6664" i="60"/>
  <c r="J6664" i="60"/>
  <c r="P6664" i="60" l="1"/>
  <c r="L6664" i="60"/>
  <c r="M6665" i="60"/>
  <c r="I6666" i="60" s="1"/>
  <c r="J6665" i="60"/>
  <c r="K6665" i="60"/>
  <c r="P6665" i="60" l="1"/>
  <c r="L6665" i="60"/>
  <c r="K6666" i="60"/>
  <c r="J6666" i="60"/>
  <c r="M6666" i="60"/>
  <c r="I6667" i="60" s="1"/>
  <c r="P6666" i="60" l="1"/>
  <c r="L6666" i="60"/>
  <c r="M6667" i="60"/>
  <c r="I6668" i="60" s="1"/>
  <c r="K6667" i="60"/>
  <c r="J6667" i="60"/>
  <c r="P6667" i="60" l="1"/>
  <c r="L6667" i="60"/>
  <c r="M6668" i="60"/>
  <c r="I6669" i="60" s="1"/>
  <c r="K6668" i="60"/>
  <c r="J6668" i="60"/>
  <c r="K6669" i="60" l="1"/>
  <c r="M6669" i="60"/>
  <c r="I6670" i="60" s="1"/>
  <c r="J6669" i="60"/>
  <c r="P6668" i="60"/>
  <c r="L6668" i="60"/>
  <c r="L6669" i="60" l="1"/>
  <c r="P6669" i="60"/>
  <c r="K6670" i="60"/>
  <c r="M6670" i="60"/>
  <c r="I6671" i="60" s="1"/>
  <c r="J6670" i="60"/>
  <c r="K6671" i="60" l="1"/>
  <c r="J6671" i="60"/>
  <c r="M6671" i="60"/>
  <c r="I6672" i="60" s="1"/>
  <c r="L6670" i="60"/>
  <c r="P6670" i="60" l="1"/>
  <c r="K6672" i="60"/>
  <c r="J6672" i="60"/>
  <c r="M6672" i="60"/>
  <c r="I6673" i="60" s="1"/>
  <c r="L6671" i="60"/>
  <c r="P6671" i="60" l="1"/>
  <c r="K6673" i="60"/>
  <c r="J6673" i="60"/>
  <c r="M6673" i="60"/>
  <c r="I6674" i="60" s="1"/>
  <c r="L6672" i="60"/>
  <c r="M6674" i="60" l="1"/>
  <c r="I6675" i="60" s="1"/>
  <c r="J6674" i="60"/>
  <c r="K6674" i="60"/>
  <c r="P6672" i="60"/>
  <c r="L6673" i="60"/>
  <c r="P6673" i="60" l="1"/>
  <c r="P6674" i="60"/>
  <c r="L6674" i="60"/>
  <c r="J6675" i="60"/>
  <c r="M6675" i="60"/>
  <c r="I6676" i="60" s="1"/>
  <c r="K6675" i="60"/>
  <c r="P6675" i="60" l="1"/>
  <c r="L6675" i="60"/>
  <c r="K6676" i="60"/>
  <c r="M6676" i="60"/>
  <c r="I6677" i="60" s="1"/>
  <c r="J6676" i="60"/>
  <c r="J6677" i="60" l="1"/>
  <c r="M6677" i="60"/>
  <c r="I6678" i="60" s="1"/>
  <c r="K6677" i="60"/>
  <c r="P6676" i="60"/>
  <c r="L6676" i="60"/>
  <c r="L6677" i="60" l="1"/>
  <c r="P6677" i="60"/>
  <c r="K6678" i="60"/>
  <c r="M6678" i="60"/>
  <c r="I6679" i="60" s="1"/>
  <c r="J6678" i="60"/>
  <c r="P6678" i="60" l="1"/>
  <c r="L6678" i="60"/>
  <c r="M6679" i="60"/>
  <c r="I6680" i="60" s="1"/>
  <c r="K6679" i="60"/>
  <c r="J6679" i="60"/>
  <c r="L6679" i="60" l="1"/>
  <c r="P6679" i="60"/>
  <c r="M6680" i="60"/>
  <c r="I6681" i="60" s="1"/>
  <c r="K6680" i="60"/>
  <c r="J6680" i="60"/>
  <c r="P6680" i="60" l="1"/>
  <c r="L6680" i="60"/>
  <c r="M6681" i="60"/>
  <c r="I6682" i="60" s="1"/>
  <c r="K6681" i="60"/>
  <c r="J6681" i="60"/>
  <c r="P6681" i="60" l="1"/>
  <c r="L6681" i="60"/>
  <c r="M6682" i="60"/>
  <c r="I6683" i="60" s="1"/>
  <c r="J6682" i="60"/>
  <c r="K6682" i="60"/>
  <c r="P6682" i="60" l="1"/>
  <c r="L6682" i="60"/>
  <c r="K6683" i="60"/>
  <c r="M6683" i="60"/>
  <c r="I6684" i="60" s="1"/>
  <c r="J6683" i="60"/>
  <c r="P6683" i="60" l="1"/>
  <c r="L6683" i="60"/>
  <c r="M6684" i="60"/>
  <c r="I6685" i="60" s="1"/>
  <c r="K6684" i="60"/>
  <c r="J6684" i="60"/>
  <c r="L6684" i="60" l="1"/>
  <c r="P6684" i="60"/>
  <c r="M6685" i="60"/>
  <c r="I6686" i="60" s="1"/>
  <c r="K6685" i="60"/>
  <c r="J6685" i="60"/>
  <c r="L6685" i="60" l="1"/>
  <c r="P6685" i="60"/>
  <c r="K6686" i="60"/>
  <c r="J6686" i="60"/>
  <c r="M6686" i="60"/>
  <c r="I6687" i="60" s="1"/>
  <c r="L6686" i="60" l="1"/>
  <c r="P6686" i="60"/>
  <c r="M6687" i="60"/>
  <c r="I6688" i="60" s="1"/>
  <c r="K6687" i="60"/>
  <c r="J6687" i="60"/>
  <c r="L6687" i="60" l="1"/>
  <c r="P6687" i="60"/>
  <c r="M6688" i="60"/>
  <c r="I6689" i="60" s="1"/>
  <c r="K6688" i="60"/>
  <c r="J6688" i="60"/>
  <c r="L6688" i="60" l="1"/>
  <c r="P6688" i="60"/>
  <c r="K6689" i="60"/>
  <c r="M6689" i="60"/>
  <c r="I6690" i="60" s="1"/>
  <c r="J6689" i="60"/>
  <c r="K6690" i="60" l="1"/>
  <c r="J6690" i="60"/>
  <c r="M6690" i="60"/>
  <c r="I6691" i="60" s="1"/>
  <c r="P6689" i="60"/>
  <c r="L6689" i="60"/>
  <c r="J6691" i="60" l="1"/>
  <c r="K6691" i="60"/>
  <c r="M6691" i="60"/>
  <c r="I6692" i="60" s="1"/>
  <c r="L6690" i="60"/>
  <c r="P6690" i="60"/>
  <c r="J6692" i="60" l="1"/>
  <c r="M6692" i="60"/>
  <c r="I6693" i="60" s="1"/>
  <c r="K6692" i="60"/>
  <c r="L6691" i="60"/>
  <c r="P6691" i="60"/>
  <c r="M6693" i="60" l="1"/>
  <c r="I6694" i="60" s="1"/>
  <c r="K6693" i="60"/>
  <c r="J6693" i="60"/>
  <c r="P6692" i="60"/>
  <c r="L6692" i="60"/>
  <c r="P6693" i="60" l="1"/>
  <c r="L6693" i="60"/>
  <c r="K6694" i="60"/>
  <c r="M6694" i="60"/>
  <c r="I6695" i="60" s="1"/>
  <c r="J6694" i="60"/>
  <c r="L6694" i="60" l="1"/>
  <c r="P6694" i="60"/>
  <c r="M6695" i="60"/>
  <c r="I6696" i="60" s="1"/>
  <c r="K6695" i="60"/>
  <c r="J6695" i="60"/>
  <c r="P6695" i="60" l="1"/>
  <c r="L6695" i="60"/>
  <c r="M6696" i="60"/>
  <c r="I6697" i="60" s="1"/>
  <c r="K6696" i="60"/>
  <c r="J6696" i="60"/>
  <c r="P6696" i="60" l="1"/>
  <c r="L6696" i="60"/>
  <c r="K6697" i="60"/>
  <c r="M6697" i="60"/>
  <c r="I6698" i="60" s="1"/>
  <c r="J6697" i="60"/>
  <c r="J6698" i="60" l="1"/>
  <c r="K6698" i="60"/>
  <c r="M6698" i="60"/>
  <c r="I6699" i="60" s="1"/>
  <c r="P6697" i="60"/>
  <c r="L6697" i="60"/>
  <c r="M6699" i="60" l="1"/>
  <c r="I6700" i="60" s="1"/>
  <c r="K6699" i="60"/>
  <c r="J6699" i="60"/>
  <c r="P6698" i="60"/>
  <c r="L6698" i="60"/>
  <c r="P6699" i="60" l="1"/>
  <c r="L6699" i="60"/>
  <c r="M6700" i="60"/>
  <c r="I6701" i="60" s="1"/>
  <c r="K6700" i="60"/>
  <c r="J6700" i="60"/>
  <c r="P6700" i="60" l="1"/>
  <c r="L6700" i="60"/>
  <c r="M6701" i="60"/>
  <c r="I6702" i="60" s="1"/>
  <c r="K6701" i="60"/>
  <c r="J6701" i="60"/>
  <c r="M6702" i="60" l="1"/>
  <c r="I6703" i="60" s="1"/>
  <c r="K6702" i="60"/>
  <c r="J6702" i="60"/>
  <c r="L6701" i="60"/>
  <c r="P6701" i="60"/>
  <c r="L6702" i="60" l="1"/>
  <c r="P6702" i="60"/>
  <c r="K6703" i="60"/>
  <c r="J6703" i="60"/>
  <c r="M6703" i="60"/>
  <c r="I6704" i="60" s="1"/>
  <c r="K6704" i="60" l="1"/>
  <c r="J6704" i="60"/>
  <c r="M6704" i="60"/>
  <c r="I6705" i="60" s="1"/>
  <c r="L6703" i="60"/>
  <c r="P6703" i="60"/>
  <c r="K6705" i="60" l="1"/>
  <c r="J6705" i="60"/>
  <c r="M6705" i="60"/>
  <c r="I6706" i="60" s="1"/>
  <c r="L6704" i="60"/>
  <c r="K6706" i="60" l="1"/>
  <c r="M6706" i="60"/>
  <c r="I6707" i="60" s="1"/>
  <c r="J6706" i="60"/>
  <c r="P6704" i="60"/>
  <c r="P6705" i="60"/>
  <c r="L6705" i="60"/>
  <c r="L6706" i="60" l="1"/>
  <c r="J6707" i="60"/>
  <c r="M6707" i="60"/>
  <c r="I6708" i="60" s="1"/>
  <c r="K6707" i="60"/>
  <c r="J6708" i="60" l="1"/>
  <c r="M6708" i="60"/>
  <c r="I6709" i="60" s="1"/>
  <c r="K6708" i="60"/>
  <c r="P6706" i="60"/>
  <c r="L6707" i="60"/>
  <c r="P6707" i="60"/>
  <c r="M6709" i="60" l="1"/>
  <c r="I6710" i="60" s="1"/>
  <c r="K6709" i="60"/>
  <c r="J6709" i="60"/>
  <c r="L6708" i="60"/>
  <c r="P6708" i="60"/>
  <c r="L6709" i="60" l="1"/>
  <c r="P6709" i="60"/>
  <c r="M6710" i="60"/>
  <c r="I6711" i="60" s="1"/>
  <c r="K6710" i="60"/>
  <c r="J6710" i="60"/>
  <c r="P6710" i="60" l="1"/>
  <c r="L6710" i="60"/>
  <c r="K6711" i="60"/>
  <c r="J6711" i="60"/>
  <c r="M6711" i="60"/>
  <c r="I6712" i="60" s="1"/>
  <c r="M6712" i="60" l="1"/>
  <c r="I6713" i="60" s="1"/>
  <c r="K6712" i="60"/>
  <c r="J6712" i="60"/>
  <c r="L6711" i="60"/>
  <c r="P6711" i="60"/>
  <c r="P6712" i="60" l="1"/>
  <c r="L6712" i="60"/>
  <c r="M6713" i="60"/>
  <c r="I6714" i="60" s="1"/>
  <c r="J6713" i="60"/>
  <c r="K6713" i="60"/>
  <c r="L6713" i="60" l="1"/>
  <c r="M6714" i="60"/>
  <c r="I6715" i="60" s="1"/>
  <c r="K6714" i="60"/>
  <c r="J6714" i="60"/>
  <c r="K6715" i="60" l="1"/>
  <c r="M6715" i="60"/>
  <c r="I6716" i="60" s="1"/>
  <c r="J6715" i="60"/>
  <c r="P6714" i="60"/>
  <c r="L6714" i="60"/>
  <c r="P6713" i="60"/>
  <c r="P6715" i="60" l="1"/>
  <c r="L6715" i="60"/>
  <c r="M6716" i="60"/>
  <c r="I6717" i="60" s="1"/>
  <c r="K6716" i="60"/>
  <c r="J6716" i="60"/>
  <c r="M6717" i="60" l="1"/>
  <c r="I6718" i="60" s="1"/>
  <c r="J6717" i="60"/>
  <c r="K6717" i="60"/>
  <c r="P6716" i="60"/>
  <c r="L6716" i="60"/>
  <c r="P6717" i="60" l="1"/>
  <c r="L6717" i="60"/>
  <c r="K6718" i="60"/>
  <c r="M6718" i="60"/>
  <c r="I6719" i="60" s="1"/>
  <c r="J6718" i="60"/>
  <c r="J6719" i="60" l="1"/>
  <c r="M6719" i="60"/>
  <c r="I6720" i="60" s="1"/>
  <c r="K6719" i="60"/>
  <c r="L6718" i="60"/>
  <c r="P6718" i="60"/>
  <c r="K6720" i="60" l="1"/>
  <c r="J6720" i="60"/>
  <c r="M6720" i="60"/>
  <c r="I6721" i="60" s="1"/>
  <c r="L6719" i="60"/>
  <c r="P6719" i="60"/>
  <c r="K6721" i="60" l="1"/>
  <c r="M6721" i="60"/>
  <c r="I6722" i="60" s="1"/>
  <c r="J6721" i="60"/>
  <c r="L6720" i="60"/>
  <c r="P6720" i="60"/>
  <c r="P6721" i="60" l="1"/>
  <c r="L6721" i="60"/>
  <c r="K6722" i="60"/>
  <c r="J6722" i="60"/>
  <c r="M6722" i="60"/>
  <c r="I6723" i="60" s="1"/>
  <c r="M6723" i="60" l="1"/>
  <c r="I6724" i="60" s="1"/>
  <c r="J6723" i="60"/>
  <c r="K6723" i="60"/>
  <c r="P6722" i="60"/>
  <c r="L6722" i="60"/>
  <c r="P6723" i="60" l="1"/>
  <c r="L6723" i="60"/>
  <c r="J6724" i="60"/>
  <c r="M6724" i="60"/>
  <c r="I6725" i="60" s="1"/>
  <c r="K6724" i="60"/>
  <c r="K6725" i="60" l="1"/>
  <c r="M6725" i="60"/>
  <c r="I6726" i="60" s="1"/>
  <c r="J6725" i="60"/>
  <c r="L6724" i="60"/>
  <c r="P6724" i="60"/>
  <c r="L6725" i="60" l="1"/>
  <c r="K6726" i="60"/>
  <c r="M6726" i="60"/>
  <c r="I6727" i="60" s="1"/>
  <c r="J6726" i="60"/>
  <c r="P6726" i="60" l="1"/>
  <c r="L6726" i="60"/>
  <c r="J6727" i="60"/>
  <c r="M6727" i="60"/>
  <c r="I6728" i="60" s="1"/>
  <c r="K6727" i="60"/>
  <c r="P6725" i="60"/>
  <c r="M6728" i="60" l="1"/>
  <c r="I6729" i="60" s="1"/>
  <c r="K6728" i="60"/>
  <c r="J6728" i="60"/>
  <c r="P6727" i="60"/>
  <c r="L6727" i="60"/>
  <c r="L6728" i="60" l="1"/>
  <c r="P6728" i="60"/>
  <c r="M6729" i="60"/>
  <c r="I6730" i="60" s="1"/>
  <c r="K6729" i="60"/>
  <c r="J6729" i="60"/>
  <c r="P6729" i="60" l="1"/>
  <c r="L6729" i="60"/>
  <c r="M6730" i="60"/>
  <c r="I6731" i="60" s="1"/>
  <c r="K6730" i="60"/>
  <c r="J6730" i="60"/>
  <c r="M6731" i="60" l="1"/>
  <c r="I6732" i="60" s="1"/>
  <c r="K6731" i="60"/>
  <c r="J6731" i="60"/>
  <c r="P6730" i="60"/>
  <c r="L6730" i="60"/>
  <c r="P6731" i="60" l="1"/>
  <c r="L6731" i="60"/>
  <c r="K6732" i="60"/>
  <c r="J6732" i="60"/>
  <c r="M6732" i="60"/>
  <c r="I6733" i="60" s="1"/>
  <c r="M6733" i="60" l="1"/>
  <c r="I6734" i="60" s="1"/>
  <c r="K6733" i="60"/>
  <c r="J6733" i="60"/>
  <c r="P6732" i="60"/>
  <c r="L6732" i="60"/>
  <c r="L6733" i="60" l="1"/>
  <c r="P6733" i="60"/>
  <c r="M6734" i="60"/>
  <c r="I6735" i="60" s="1"/>
  <c r="K6734" i="60"/>
  <c r="J6734" i="60"/>
  <c r="P6734" i="60" l="1"/>
  <c r="L6734" i="60"/>
  <c r="K6735" i="60"/>
  <c r="J6735" i="60"/>
  <c r="M6735" i="60"/>
  <c r="I6736" i="60" s="1"/>
  <c r="L6735" i="60" l="1"/>
  <c r="P6735" i="60"/>
  <c r="K6736" i="60"/>
  <c r="M6736" i="60"/>
  <c r="I6737" i="60" s="1"/>
  <c r="J6736" i="60"/>
  <c r="L6736" i="60" l="1"/>
  <c r="P6736" i="60"/>
  <c r="M6737" i="60"/>
  <c r="I6738" i="60" s="1"/>
  <c r="K6737" i="60"/>
  <c r="J6737" i="60"/>
  <c r="P6737" i="60" l="1"/>
  <c r="L6737" i="60"/>
  <c r="K6738" i="60"/>
  <c r="M6738" i="60"/>
  <c r="I6739" i="60" s="1"/>
  <c r="J6738" i="60"/>
  <c r="P6738" i="60" l="1"/>
  <c r="L6738" i="60"/>
  <c r="K6739" i="60"/>
  <c r="J6739" i="60"/>
  <c r="M6739" i="60"/>
  <c r="I6740" i="60" s="1"/>
  <c r="P6739" i="60" l="1"/>
  <c r="L6739" i="60"/>
  <c r="J6740" i="60"/>
  <c r="K6740" i="60"/>
  <c r="M6740" i="60"/>
  <c r="I6741" i="60" s="1"/>
  <c r="J6741" i="60" l="1"/>
  <c r="M6741" i="60"/>
  <c r="I6742" i="60" s="1"/>
  <c r="K6741" i="60"/>
  <c r="L6740" i="60"/>
  <c r="P6740" i="60"/>
  <c r="M6742" i="60" l="1"/>
  <c r="I6743" i="60" s="1"/>
  <c r="K6742" i="60"/>
  <c r="J6742" i="60"/>
  <c r="P6741" i="60"/>
  <c r="L6741" i="60"/>
  <c r="P6742" i="60" l="1"/>
  <c r="L6742" i="60"/>
  <c r="J6743" i="60"/>
  <c r="M6743" i="60"/>
  <c r="I6744" i="60" s="1"/>
  <c r="K6743" i="60"/>
  <c r="M6744" i="60" l="1"/>
  <c r="I6745" i="60" s="1"/>
  <c r="J6744" i="60"/>
  <c r="K6744" i="60"/>
  <c r="P6743" i="60"/>
  <c r="L6743" i="60"/>
  <c r="P6744" i="60" l="1"/>
  <c r="L6744" i="60"/>
  <c r="M6745" i="60"/>
  <c r="I6746" i="60" s="1"/>
  <c r="K6745" i="60"/>
  <c r="J6745" i="60"/>
  <c r="L6745" i="60" l="1"/>
  <c r="P6745" i="60"/>
  <c r="K6746" i="60"/>
  <c r="M6746" i="60"/>
  <c r="I6747" i="60" s="1"/>
  <c r="J6746" i="60"/>
  <c r="P6746" i="60" l="1"/>
  <c r="L6746" i="60"/>
  <c r="K6747" i="60"/>
  <c r="J6747" i="60"/>
  <c r="M6747" i="60"/>
  <c r="I6748" i="60" s="1"/>
  <c r="M6748" i="60" l="1"/>
  <c r="I6749" i="60" s="1"/>
  <c r="J6748" i="60"/>
  <c r="K6748" i="60"/>
  <c r="L6747" i="60"/>
  <c r="P6747" i="60" l="1"/>
  <c r="L6748" i="60"/>
  <c r="M6749" i="60"/>
  <c r="I6750" i="60" s="1"/>
  <c r="K6749" i="60"/>
  <c r="J6749" i="60"/>
  <c r="M6750" i="60" l="1"/>
  <c r="I6751" i="60" s="1"/>
  <c r="K6750" i="60"/>
  <c r="J6750" i="60"/>
  <c r="L6749" i="60"/>
  <c r="P6749" i="60"/>
  <c r="P6748" i="60"/>
  <c r="L6750" i="60" l="1"/>
  <c r="P6750" i="60"/>
  <c r="M6751" i="60"/>
  <c r="I6752" i="60" s="1"/>
  <c r="K6751" i="60"/>
  <c r="J6751" i="60"/>
  <c r="L6751" i="60" l="1"/>
  <c r="P6751" i="60"/>
  <c r="K6752" i="60"/>
  <c r="J6752" i="60"/>
  <c r="M6752" i="60"/>
  <c r="I6753" i="60" s="1"/>
  <c r="L6752" i="60" l="1"/>
  <c r="P6752" i="60"/>
  <c r="K6753" i="60"/>
  <c r="M6753" i="60"/>
  <c r="I6754" i="60" s="1"/>
  <c r="J6753" i="60"/>
  <c r="L6753" i="60" l="1"/>
  <c r="K6754" i="60"/>
  <c r="J6754" i="60"/>
  <c r="M6754" i="60"/>
  <c r="I6755" i="60" s="1"/>
  <c r="K6755" i="60" l="1"/>
  <c r="M6755" i="60"/>
  <c r="I6756" i="60" s="1"/>
  <c r="J6755" i="60"/>
  <c r="L6754" i="60"/>
  <c r="P6753" i="60"/>
  <c r="P6754" i="60" l="1"/>
  <c r="L6755" i="60"/>
  <c r="J6756" i="60"/>
  <c r="K6756" i="60"/>
  <c r="M6756" i="60"/>
  <c r="I6757" i="60" s="1"/>
  <c r="P6756" i="60" l="1"/>
  <c r="L6756" i="60"/>
  <c r="P6755" i="60"/>
  <c r="J6757" i="60"/>
  <c r="K6757" i="60"/>
  <c r="M6757" i="60"/>
  <c r="I6758" i="60" s="1"/>
  <c r="M6758" i="60" l="1"/>
  <c r="I6759" i="60" s="1"/>
  <c r="K6758" i="60"/>
  <c r="J6758" i="60"/>
  <c r="L6757" i="60"/>
  <c r="F19" i="12"/>
  <c r="F18" i="12"/>
  <c r="F17" i="12"/>
  <c r="F16" i="12"/>
  <c r="F15" i="12"/>
  <c r="F14" i="12"/>
  <c r="F13" i="12"/>
  <c r="F12" i="12"/>
  <c r="F11" i="12"/>
  <c r="F10" i="12"/>
  <c r="F9" i="12"/>
  <c r="E19" i="12"/>
  <c r="E18" i="12"/>
  <c r="E17" i="12"/>
  <c r="E16" i="12"/>
  <c r="E15" i="12"/>
  <c r="E14" i="12"/>
  <c r="E13" i="12"/>
  <c r="E12" i="12"/>
  <c r="E11" i="12"/>
  <c r="E10" i="12"/>
  <c r="E9" i="12"/>
  <c r="A19" i="12"/>
  <c r="A18" i="12"/>
  <c r="A17" i="12"/>
  <c r="A16" i="12"/>
  <c r="A15" i="12"/>
  <c r="A14" i="12"/>
  <c r="A13" i="12"/>
  <c r="A12" i="12"/>
  <c r="A11" i="12"/>
  <c r="P6757" i="60" l="1"/>
  <c r="P6758" i="60"/>
  <c r="L6758" i="60"/>
  <c r="M6759" i="60"/>
  <c r="I6760" i="60" s="1"/>
  <c r="K6759" i="60"/>
  <c r="J6759" i="60"/>
  <c r="P6759" i="60" l="1"/>
  <c r="L6759" i="60"/>
  <c r="K6760" i="60"/>
  <c r="J6760" i="60"/>
  <c r="M6760" i="60"/>
  <c r="I6761" i="60" s="1"/>
  <c r="M6761" i="60" l="1"/>
  <c r="I6762" i="60" s="1"/>
  <c r="K6761" i="60"/>
  <c r="J6761" i="60"/>
  <c r="P6760" i="60"/>
  <c r="L6760" i="60"/>
  <c r="P6761" i="60" l="1"/>
  <c r="L6761" i="60"/>
  <c r="M6762" i="60"/>
  <c r="I6763" i="60" s="1"/>
  <c r="J6762" i="60"/>
  <c r="K6762" i="60"/>
  <c r="P6762" i="60" l="1"/>
  <c r="L6762" i="60"/>
  <c r="M6763" i="60"/>
  <c r="I6764" i="60" s="1"/>
  <c r="K6763" i="60"/>
  <c r="J6763" i="60"/>
  <c r="P6763" i="60" l="1"/>
  <c r="L6763" i="60"/>
  <c r="J6764" i="60"/>
  <c r="M6764" i="60"/>
  <c r="I6765" i="60" s="1"/>
  <c r="K6764" i="60"/>
  <c r="M6765" i="60" l="1"/>
  <c r="I6766" i="60" s="1"/>
  <c r="K6765" i="60"/>
  <c r="J6765" i="60"/>
  <c r="P6764" i="60"/>
  <c r="L6764" i="60"/>
  <c r="P6765" i="60" l="1"/>
  <c r="L6765" i="60"/>
  <c r="M6766" i="60"/>
  <c r="I6767" i="60" s="1"/>
  <c r="K6766" i="60"/>
  <c r="J6766" i="60"/>
  <c r="P6766" i="60" l="1"/>
  <c r="L6766" i="60"/>
  <c r="K6767" i="60"/>
  <c r="M6767" i="60"/>
  <c r="I6768" i="60" s="1"/>
  <c r="J6767" i="60"/>
  <c r="K6768" i="60" l="1"/>
  <c r="J6768" i="60"/>
  <c r="M6768" i="60"/>
  <c r="I6769" i="60" s="1"/>
  <c r="L6767" i="60"/>
  <c r="P6767" i="60"/>
  <c r="K6769" i="60" l="1"/>
  <c r="J6769" i="60"/>
  <c r="M6769" i="60"/>
  <c r="I6770" i="60" s="1"/>
  <c r="L6768" i="60"/>
  <c r="L6769" i="60" l="1"/>
  <c r="P6768" i="60"/>
  <c r="K6770" i="60"/>
  <c r="M6770" i="60"/>
  <c r="I6771" i="60" s="1"/>
  <c r="J6770" i="60"/>
  <c r="P6770" i="60" l="1"/>
  <c r="L6770" i="60"/>
  <c r="K6771" i="60"/>
  <c r="J6771" i="60"/>
  <c r="M6771" i="60"/>
  <c r="I6772" i="60" s="1"/>
  <c r="P6769" i="60"/>
  <c r="M6772" i="60" l="1"/>
  <c r="I6773" i="60" s="1"/>
  <c r="J6772" i="60"/>
  <c r="K6772" i="60"/>
  <c r="P6771" i="60"/>
  <c r="L6771" i="60"/>
  <c r="L6772" i="60" l="1"/>
  <c r="P6772" i="60"/>
  <c r="J6773" i="60"/>
  <c r="K6773" i="60"/>
  <c r="M6773" i="60"/>
  <c r="I6774" i="60" s="1"/>
  <c r="A10" i="12"/>
  <c r="AL8" i="11"/>
  <c r="AL9" i="11"/>
  <c r="AL10" i="11"/>
  <c r="AL11" i="11"/>
  <c r="AL12" i="11"/>
  <c r="AL13" i="11"/>
  <c r="J8" i="11"/>
  <c r="J9" i="11"/>
  <c r="AG9" i="11" s="1"/>
  <c r="J10" i="11"/>
  <c r="AG10" i="11" s="1"/>
  <c r="J11" i="11"/>
  <c r="AG11" i="11" s="1"/>
  <c r="J12" i="11"/>
  <c r="W12" i="11" s="1"/>
  <c r="J13" i="11"/>
  <c r="AG13" i="11" s="1"/>
  <c r="G8" i="11"/>
  <c r="G9" i="11"/>
  <c r="G10" i="11"/>
  <c r="G11" i="11"/>
  <c r="G12" i="11"/>
  <c r="G13" i="11"/>
  <c r="F8" i="11"/>
  <c r="F9" i="11"/>
  <c r="F10" i="11"/>
  <c r="F11" i="11"/>
  <c r="F12" i="11"/>
  <c r="F13" i="11"/>
  <c r="A8" i="11"/>
  <c r="A9" i="11"/>
  <c r="A10" i="11"/>
  <c r="A11" i="11"/>
  <c r="A12" i="11"/>
  <c r="A13" i="11"/>
  <c r="K6774" i="60" l="1"/>
  <c r="M6774" i="60"/>
  <c r="I6775" i="60" s="1"/>
  <c r="J6774" i="60"/>
  <c r="L6773" i="60"/>
  <c r="P6773" i="60"/>
  <c r="W8" i="11"/>
  <c r="AD13" i="11"/>
  <c r="AG8" i="11"/>
  <c r="Z9" i="11"/>
  <c r="Z11" i="11"/>
  <c r="W11" i="11"/>
  <c r="AD11" i="11"/>
  <c r="AD9" i="11"/>
  <c r="W13" i="11"/>
  <c r="W9" i="11"/>
  <c r="AG12" i="11"/>
  <c r="AD12" i="11"/>
  <c r="AD8" i="11"/>
  <c r="Z12" i="11"/>
  <c r="Z10" i="11"/>
  <c r="Z8" i="11"/>
  <c r="W10" i="11"/>
  <c r="AD10" i="11"/>
  <c r="Z13" i="11"/>
  <c r="M6775" i="60" l="1"/>
  <c r="I6776" i="60" s="1"/>
  <c r="K6775" i="60"/>
  <c r="J6775" i="60"/>
  <c r="L6774" i="60"/>
  <c r="P6774" i="60" l="1"/>
  <c r="L6775" i="60"/>
  <c r="J6776" i="60"/>
  <c r="K6776" i="60"/>
  <c r="M6776" i="60"/>
  <c r="I6777" i="60" s="1"/>
  <c r="K6777" i="60" l="1"/>
  <c r="J6777" i="60"/>
  <c r="M6777" i="60"/>
  <c r="I6778" i="60" s="1"/>
  <c r="P6776" i="60"/>
  <c r="L6776" i="60"/>
  <c r="P6775" i="60"/>
  <c r="M6778" i="60" l="1"/>
  <c r="I6779" i="60" s="1"/>
  <c r="K6778" i="60"/>
  <c r="J6778" i="60"/>
  <c r="L6777" i="60"/>
  <c r="P6777" i="60"/>
  <c r="P6778" i="60" l="1"/>
  <c r="L6778" i="60"/>
  <c r="M6779" i="60"/>
  <c r="I6780" i="60" s="1"/>
  <c r="K6779" i="60"/>
  <c r="J6779" i="60"/>
  <c r="P6779" i="60" l="1"/>
  <c r="L6779" i="60"/>
  <c r="M6780" i="60"/>
  <c r="I6781" i="60" s="1"/>
  <c r="K6780" i="60"/>
  <c r="J6780" i="60"/>
  <c r="P6780" i="60" l="1"/>
  <c r="L6780" i="60"/>
  <c r="K6781" i="60"/>
  <c r="J6781" i="60"/>
  <c r="M6781" i="60"/>
  <c r="I6782" i="60" s="1"/>
  <c r="G18" i="12"/>
  <c r="M6782" i="60" l="1"/>
  <c r="I6783" i="60" s="1"/>
  <c r="K6782" i="60"/>
  <c r="J6782" i="60"/>
  <c r="P6781" i="60"/>
  <c r="L6781" i="60"/>
  <c r="L6782" i="60" l="1"/>
  <c r="P6782" i="60"/>
  <c r="M6783" i="60"/>
  <c r="I6784" i="60" s="1"/>
  <c r="K6783" i="60"/>
  <c r="J6783" i="60"/>
  <c r="C9" i="12"/>
  <c r="B9" i="12"/>
  <c r="A9" i="12"/>
  <c r="A7" i="11"/>
  <c r="P6783" i="60" l="1"/>
  <c r="L6783" i="60"/>
  <c r="K6784" i="60"/>
  <c r="J6784" i="60"/>
  <c r="M6784" i="60"/>
  <c r="I6785" i="60" s="1"/>
  <c r="J6785" i="60" l="1"/>
  <c r="M6785" i="60"/>
  <c r="I6786" i="60" s="1"/>
  <c r="K6785" i="60"/>
  <c r="L6784" i="60"/>
  <c r="P6784" i="60"/>
  <c r="M6786" i="60" l="1"/>
  <c r="I6787" i="60" s="1"/>
  <c r="K6786" i="60"/>
  <c r="J6786" i="60"/>
  <c r="L6785" i="60"/>
  <c r="P6785" i="60"/>
  <c r="P6786" i="60" l="1"/>
  <c r="L6786" i="60"/>
  <c r="K6787" i="60"/>
  <c r="M6787" i="60"/>
  <c r="I6788" i="60" s="1"/>
  <c r="J6787" i="60"/>
  <c r="P6787" i="60" l="1"/>
  <c r="L6787" i="60"/>
  <c r="K6788" i="60"/>
  <c r="J6788" i="60"/>
  <c r="M6788" i="60"/>
  <c r="I6789" i="60" s="1"/>
  <c r="G7" i="11"/>
  <c r="F7" i="11"/>
  <c r="P6788" i="60" l="1"/>
  <c r="L6788" i="60"/>
  <c r="J6789" i="60"/>
  <c r="M6789" i="60"/>
  <c r="I6790" i="60" s="1"/>
  <c r="K6789" i="60"/>
  <c r="B1" i="11"/>
  <c r="L14" i="12" s="1"/>
  <c r="B2" i="12"/>
  <c r="U12" i="11" l="1"/>
  <c r="P6789" i="60"/>
  <c r="L6789" i="60"/>
  <c r="J6790" i="60"/>
  <c r="M6790" i="60"/>
  <c r="I6791" i="60" s="1"/>
  <c r="K6790" i="60"/>
  <c r="L10" i="12"/>
  <c r="H18" i="12"/>
  <c r="I18" i="12" s="1"/>
  <c r="K18" i="12" s="1"/>
  <c r="H17" i="12"/>
  <c r="I17" i="12" s="1"/>
  <c r="K17" i="12" s="1"/>
  <c r="L18" i="12"/>
  <c r="L11" i="12"/>
  <c r="AB10" i="11"/>
  <c r="L19" i="12"/>
  <c r="H10" i="12"/>
  <c r="I10" i="12" s="1"/>
  <c r="K10" i="12" s="1"/>
  <c r="U11" i="11"/>
  <c r="U10" i="11"/>
  <c r="U8" i="11"/>
  <c r="AB8" i="11"/>
  <c r="AB9" i="11"/>
  <c r="L16" i="12"/>
  <c r="H19" i="12"/>
  <c r="I19" i="12" s="1"/>
  <c r="K19" i="12" s="1"/>
  <c r="L13" i="12"/>
  <c r="H14" i="12"/>
  <c r="I14" i="12" s="1"/>
  <c r="K14" i="12" s="1"/>
  <c r="M14" i="12" s="1"/>
  <c r="N14" i="12" s="1"/>
  <c r="P14" i="12" s="1"/>
  <c r="R14" i="12" s="1"/>
  <c r="L17" i="12"/>
  <c r="H13" i="12"/>
  <c r="I13" i="12" s="1"/>
  <c r="K13" i="12" s="1"/>
  <c r="H11" i="12"/>
  <c r="I11" i="12" s="1"/>
  <c r="K11" i="12" s="1"/>
  <c r="U13" i="11"/>
  <c r="H15" i="12"/>
  <c r="I15" i="12" s="1"/>
  <c r="K15" i="12" s="1"/>
  <c r="AB11" i="11"/>
  <c r="H12" i="12"/>
  <c r="I12" i="12" s="1"/>
  <c r="K12" i="12" s="1"/>
  <c r="L12" i="12"/>
  <c r="U9" i="11"/>
  <c r="H16" i="12"/>
  <c r="I16" i="12" s="1"/>
  <c r="K16" i="12" s="1"/>
  <c r="AB13" i="11"/>
  <c r="L15" i="12"/>
  <c r="AB12" i="11"/>
  <c r="M6791" i="60" l="1"/>
  <c r="I6792" i="60" s="1"/>
  <c r="K6791" i="60"/>
  <c r="J6791" i="60"/>
  <c r="L6790" i="60"/>
  <c r="P6790" i="60"/>
  <c r="M16" i="12"/>
  <c r="N16" i="12" s="1"/>
  <c r="P16" i="12" s="1"/>
  <c r="R16" i="12" s="1"/>
  <c r="M12" i="12"/>
  <c r="N12" i="12" s="1"/>
  <c r="P12" i="12" s="1"/>
  <c r="R12" i="12" s="1"/>
  <c r="M11" i="12"/>
  <c r="N11" i="12" s="1"/>
  <c r="P11" i="12" s="1"/>
  <c r="R11" i="12" s="1"/>
  <c r="M17" i="12"/>
  <c r="N17" i="12" s="1"/>
  <c r="P17" i="12" s="1"/>
  <c r="R17" i="12" s="1"/>
  <c r="M15" i="12"/>
  <c r="N15" i="12" s="1"/>
  <c r="P15" i="12" s="1"/>
  <c r="R15" i="12" s="1"/>
  <c r="M13" i="12"/>
  <c r="N13" i="12" s="1"/>
  <c r="P13" i="12" s="1"/>
  <c r="R13" i="12" s="1"/>
  <c r="M18" i="12"/>
  <c r="N18" i="12" s="1"/>
  <c r="P18" i="12" s="1"/>
  <c r="R18" i="12" s="1"/>
  <c r="M19" i="12"/>
  <c r="N19" i="12" s="1"/>
  <c r="P19" i="12" s="1"/>
  <c r="R19" i="12" s="1"/>
  <c r="M10" i="12"/>
  <c r="N10" i="12" s="1"/>
  <c r="P10" i="12" s="1"/>
  <c r="R10" i="12" s="1"/>
  <c r="Q14" i="12"/>
  <c r="P6791" i="60" l="1"/>
  <c r="L6791" i="60"/>
  <c r="K6792" i="60"/>
  <c r="M6792" i="60"/>
  <c r="I6793" i="60" s="1"/>
  <c r="J6792" i="60"/>
  <c r="Q12" i="12"/>
  <c r="Q15" i="12"/>
  <c r="Q17" i="12"/>
  <c r="Q18" i="12"/>
  <c r="Q19" i="12"/>
  <c r="Q16" i="12"/>
  <c r="Q13" i="12"/>
  <c r="Q11" i="12"/>
  <c r="Q10" i="12"/>
  <c r="P6792" i="60" l="1"/>
  <c r="L6792" i="60"/>
  <c r="M6793" i="60"/>
  <c r="I6794" i="60" s="1"/>
  <c r="K6793" i="60"/>
  <c r="J6793" i="60"/>
  <c r="AL7" i="11"/>
  <c r="J7" i="11"/>
  <c r="Z7" i="11" s="1"/>
  <c r="P6793" i="60" l="1"/>
  <c r="L6793" i="60"/>
  <c r="K6794" i="60"/>
  <c r="J6794" i="60"/>
  <c r="M6794" i="60"/>
  <c r="I6795" i="60" s="1"/>
  <c r="AA11" i="11"/>
  <c r="AA10" i="11"/>
  <c r="AA8" i="11"/>
  <c r="AA13" i="11"/>
  <c r="AA12" i="11"/>
  <c r="AA9" i="11"/>
  <c r="AG7" i="11"/>
  <c r="W7" i="11"/>
  <c r="U7" i="11"/>
  <c r="L6794" i="60" l="1"/>
  <c r="P6794" i="60"/>
  <c r="K6795" i="60"/>
  <c r="M6795" i="60"/>
  <c r="I6796" i="60" s="1"/>
  <c r="J6795" i="60"/>
  <c r="X11" i="11"/>
  <c r="X8" i="11"/>
  <c r="X10" i="11"/>
  <c r="X13" i="11"/>
  <c r="AH10" i="11"/>
  <c r="AH13" i="11"/>
  <c r="AH8" i="11"/>
  <c r="AH11" i="11"/>
  <c r="X12" i="11"/>
  <c r="X9" i="11"/>
  <c r="AH12" i="11"/>
  <c r="AH9" i="11"/>
  <c r="AA7" i="11"/>
  <c r="X7" i="11"/>
  <c r="K6796" i="60" l="1"/>
  <c r="J6796" i="60"/>
  <c r="M6796" i="60"/>
  <c r="I6797" i="60" s="1"/>
  <c r="P6795" i="60"/>
  <c r="L6795" i="60"/>
  <c r="M6797" i="60" l="1"/>
  <c r="I6798" i="60" s="1"/>
  <c r="K6797" i="60"/>
  <c r="J6797" i="60"/>
  <c r="P6796" i="60"/>
  <c r="L6796" i="60"/>
  <c r="G156" i="39"/>
  <c r="J178" i="39"/>
  <c r="I178" i="39"/>
  <c r="H178" i="39"/>
  <c r="G178" i="39"/>
  <c r="F178" i="39"/>
  <c r="E178" i="39"/>
  <c r="P6797" i="60" l="1"/>
  <c r="L6797" i="60"/>
  <c r="M6798" i="60"/>
  <c r="I6799" i="60" s="1"/>
  <c r="K6798" i="60"/>
  <c r="J6798" i="60"/>
  <c r="J1" i="39"/>
  <c r="I1" i="39"/>
  <c r="H1" i="39"/>
  <c r="G1" i="39"/>
  <c r="F1" i="39"/>
  <c r="E1" i="39"/>
  <c r="J177" i="39"/>
  <c r="I177" i="39"/>
  <c r="H177" i="39"/>
  <c r="G177" i="39"/>
  <c r="F177" i="39"/>
  <c r="E177" i="39"/>
  <c r="L6798" i="60" l="1"/>
  <c r="P6798" i="60"/>
  <c r="M6799" i="60"/>
  <c r="I6800" i="60" s="1"/>
  <c r="K6799" i="60"/>
  <c r="J6799" i="60"/>
  <c r="J176" i="39"/>
  <c r="I176" i="39"/>
  <c r="H176" i="39"/>
  <c r="G176" i="39"/>
  <c r="F176" i="39"/>
  <c r="E176" i="39"/>
  <c r="L6799" i="60" l="1"/>
  <c r="P6799" i="60"/>
  <c r="M6800" i="60"/>
  <c r="I6801" i="60" s="1"/>
  <c r="K6800" i="60"/>
  <c r="J6800" i="60"/>
  <c r="J186" i="39"/>
  <c r="I186" i="39"/>
  <c r="J156" i="39"/>
  <c r="J165" i="39" s="1"/>
  <c r="I156" i="39"/>
  <c r="I167" i="39" s="1"/>
  <c r="J69" i="39"/>
  <c r="J142" i="39" s="1"/>
  <c r="I69" i="39"/>
  <c r="I142" i="39" s="1"/>
  <c r="J61" i="39"/>
  <c r="I61" i="39"/>
  <c r="J53" i="39"/>
  <c r="J168" i="39" s="1"/>
  <c r="I53" i="39"/>
  <c r="J36" i="39"/>
  <c r="I36" i="39"/>
  <c r="J23" i="39"/>
  <c r="I23" i="39"/>
  <c r="J22" i="39"/>
  <c r="I22" i="39"/>
  <c r="J16" i="39"/>
  <c r="I16" i="39"/>
  <c r="J12" i="39"/>
  <c r="J73" i="39" s="1"/>
  <c r="I12" i="39"/>
  <c r="I73" i="39" s="1"/>
  <c r="J11" i="39"/>
  <c r="J72" i="39" s="1"/>
  <c r="I11" i="39"/>
  <c r="I72" i="39" s="1"/>
  <c r="J10" i="39"/>
  <c r="J71" i="39" s="1"/>
  <c r="I10" i="39"/>
  <c r="I71" i="39" s="1"/>
  <c r="J9" i="39"/>
  <c r="J70" i="39" s="1"/>
  <c r="I9" i="39"/>
  <c r="I70" i="39" s="1"/>
  <c r="J7" i="39"/>
  <c r="J68" i="39" s="1"/>
  <c r="I7" i="39"/>
  <c r="I68" i="39" s="1"/>
  <c r="J6" i="39"/>
  <c r="J157" i="39" s="1"/>
  <c r="I6" i="39"/>
  <c r="I157" i="39" s="1"/>
  <c r="H186" i="39"/>
  <c r="G186" i="39"/>
  <c r="F186" i="39"/>
  <c r="E186" i="39"/>
  <c r="H156" i="39"/>
  <c r="G164" i="39"/>
  <c r="F156" i="39"/>
  <c r="E156" i="39"/>
  <c r="H69" i="39"/>
  <c r="H142" i="39" s="1"/>
  <c r="G69" i="39"/>
  <c r="G142" i="39" s="1"/>
  <c r="F69" i="39"/>
  <c r="F127" i="39" s="1"/>
  <c r="E69" i="39"/>
  <c r="E127" i="39" s="1"/>
  <c r="H61" i="39"/>
  <c r="G61" i="39"/>
  <c r="F61" i="39"/>
  <c r="E61" i="39"/>
  <c r="H53" i="39"/>
  <c r="G53" i="39"/>
  <c r="F53" i="39"/>
  <c r="E53" i="39"/>
  <c r="H36" i="39"/>
  <c r="G36" i="39"/>
  <c r="F36" i="39"/>
  <c r="E36" i="39"/>
  <c r="H23" i="39"/>
  <c r="G23" i="39"/>
  <c r="F23" i="39"/>
  <c r="E23" i="39"/>
  <c r="H22" i="39"/>
  <c r="G22" i="39"/>
  <c r="F22" i="39"/>
  <c r="E22" i="39"/>
  <c r="H16" i="39"/>
  <c r="H189" i="39" s="1"/>
  <c r="G16" i="39"/>
  <c r="F16" i="39"/>
  <c r="F189" i="39" s="1"/>
  <c r="E16" i="39"/>
  <c r="E189" i="39" s="1"/>
  <c r="H12" i="39"/>
  <c r="H73" i="39" s="1"/>
  <c r="G12" i="39"/>
  <c r="G73" i="39" s="1"/>
  <c r="F12" i="39"/>
  <c r="F73" i="39" s="1"/>
  <c r="E12" i="39"/>
  <c r="E73" i="39" s="1"/>
  <c r="H11" i="39"/>
  <c r="H72" i="39" s="1"/>
  <c r="G11" i="39"/>
  <c r="G72" i="39" s="1"/>
  <c r="F11" i="39"/>
  <c r="F72" i="39" s="1"/>
  <c r="E11" i="39"/>
  <c r="E72" i="39" s="1"/>
  <c r="H10" i="39"/>
  <c r="H71" i="39" s="1"/>
  <c r="G10" i="39"/>
  <c r="G71" i="39" s="1"/>
  <c r="F10" i="39"/>
  <c r="F71" i="39" s="1"/>
  <c r="E10" i="39"/>
  <c r="E71" i="39" s="1"/>
  <c r="H9" i="39"/>
  <c r="H70" i="39" s="1"/>
  <c r="G9" i="39"/>
  <c r="G70" i="39" s="1"/>
  <c r="F9" i="39"/>
  <c r="F70" i="39" s="1"/>
  <c r="E9" i="39"/>
  <c r="E70" i="39" s="1"/>
  <c r="H7" i="39"/>
  <c r="H68" i="39" s="1"/>
  <c r="G7" i="39"/>
  <c r="G68" i="39" s="1"/>
  <c r="F7" i="39"/>
  <c r="F68" i="39" s="1"/>
  <c r="E7" i="39"/>
  <c r="E68" i="39" s="1"/>
  <c r="H6" i="39"/>
  <c r="H157" i="39" s="1"/>
  <c r="G6" i="39"/>
  <c r="G157" i="39" s="1"/>
  <c r="F6" i="39"/>
  <c r="F157" i="39" s="1"/>
  <c r="E6" i="39"/>
  <c r="E157" i="39" s="1"/>
  <c r="L6800" i="60" l="1"/>
  <c r="P6800" i="60"/>
  <c r="K6801" i="60"/>
  <c r="J6801" i="60"/>
  <c r="M6801" i="60"/>
  <c r="I6802" i="60" s="1"/>
  <c r="I168" i="39"/>
  <c r="E168" i="39"/>
  <c r="H77" i="39"/>
  <c r="H78" i="39" s="1"/>
  <c r="H92" i="39"/>
  <c r="H95" i="39" s="1"/>
  <c r="J132" i="39"/>
  <c r="J133" i="39" s="1"/>
  <c r="J127" i="39"/>
  <c r="J130" i="39" s="1"/>
  <c r="J92" i="39"/>
  <c r="J95" i="39" s="1"/>
  <c r="J97" i="39"/>
  <c r="J99" i="39" s="1"/>
  <c r="J107" i="39"/>
  <c r="J108" i="39" s="1"/>
  <c r="J117" i="39"/>
  <c r="J120" i="39" s="1"/>
  <c r="I127" i="39"/>
  <c r="I130" i="39" s="1"/>
  <c r="G189" i="39"/>
  <c r="G158" i="39"/>
  <c r="I162" i="39"/>
  <c r="G77" i="39"/>
  <c r="G78" i="39" s="1"/>
  <c r="F168" i="39"/>
  <c r="G117" i="39"/>
  <c r="G120" i="39" s="1"/>
  <c r="I163" i="39"/>
  <c r="I169" i="39"/>
  <c r="G127" i="39"/>
  <c r="G130" i="39" s="1"/>
  <c r="J163" i="39"/>
  <c r="I82" i="39"/>
  <c r="I83" i="39" s="1"/>
  <c r="H168" i="39"/>
  <c r="J82" i="39"/>
  <c r="J85" i="39" s="1"/>
  <c r="E163" i="39"/>
  <c r="I112" i="39"/>
  <c r="I102" i="39"/>
  <c r="I104" i="39" s="1"/>
  <c r="H117" i="39"/>
  <c r="H120" i="39" s="1"/>
  <c r="I107" i="39"/>
  <c r="I108" i="39" s="1"/>
  <c r="J162" i="39"/>
  <c r="F163" i="39"/>
  <c r="H97" i="39"/>
  <c r="H99" i="39" s="1"/>
  <c r="I77" i="39"/>
  <c r="I117" i="39"/>
  <c r="I120" i="39" s="1"/>
  <c r="J167" i="39"/>
  <c r="G92" i="39"/>
  <c r="G95" i="39" s="1"/>
  <c r="I92" i="39"/>
  <c r="I95" i="39" s="1"/>
  <c r="I132" i="39"/>
  <c r="I134" i="39" s="1"/>
  <c r="J169" i="39"/>
  <c r="G168" i="39"/>
  <c r="G97" i="39"/>
  <c r="G98" i="39" s="1"/>
  <c r="I97" i="39"/>
  <c r="I99" i="39" s="1"/>
  <c r="I158" i="39"/>
  <c r="I67" i="39"/>
  <c r="I188" i="39"/>
  <c r="I164" i="39"/>
  <c r="J67" i="39"/>
  <c r="J102" i="39"/>
  <c r="J164" i="39"/>
  <c r="J188" i="39"/>
  <c r="I165" i="39"/>
  <c r="I189" i="39"/>
  <c r="J77" i="39"/>
  <c r="J112" i="39"/>
  <c r="J189" i="39"/>
  <c r="I87" i="39"/>
  <c r="I122" i="39"/>
  <c r="J87" i="39"/>
  <c r="J122" i="39"/>
  <c r="J158" i="39"/>
  <c r="H158" i="39"/>
  <c r="H163" i="39"/>
  <c r="G165" i="39"/>
  <c r="G112" i="39"/>
  <c r="G113" i="39" s="1"/>
  <c r="H165" i="39"/>
  <c r="H112" i="39"/>
  <c r="H113" i="39" s="1"/>
  <c r="G167" i="39"/>
  <c r="F82" i="39"/>
  <c r="F83" i="39" s="1"/>
  <c r="H127" i="39"/>
  <c r="H130" i="39" s="1"/>
  <c r="G82" i="39"/>
  <c r="G85" i="39" s="1"/>
  <c r="G132" i="39"/>
  <c r="G134" i="39" s="1"/>
  <c r="G188" i="39"/>
  <c r="H82" i="39"/>
  <c r="H85" i="39" s="1"/>
  <c r="H132" i="39"/>
  <c r="H134" i="39" s="1"/>
  <c r="F167" i="39"/>
  <c r="E162" i="39"/>
  <c r="E169" i="39"/>
  <c r="F162" i="39"/>
  <c r="F169" i="39"/>
  <c r="G162" i="39"/>
  <c r="G169" i="39"/>
  <c r="E167" i="39"/>
  <c r="H167" i="39"/>
  <c r="H162" i="39"/>
  <c r="H169" i="39"/>
  <c r="G163" i="39"/>
  <c r="F130" i="39"/>
  <c r="F129" i="39"/>
  <c r="F128" i="39"/>
  <c r="E130" i="39"/>
  <c r="E129" i="39"/>
  <c r="E128" i="39"/>
  <c r="F97" i="39"/>
  <c r="F132" i="39"/>
  <c r="E67" i="39"/>
  <c r="E102" i="39"/>
  <c r="E97" i="39"/>
  <c r="E132" i="39"/>
  <c r="G102" i="39"/>
  <c r="E107" i="39"/>
  <c r="H67" i="39"/>
  <c r="H102" i="39"/>
  <c r="F107" i="39"/>
  <c r="H164" i="39"/>
  <c r="H188" i="39"/>
  <c r="F102" i="39"/>
  <c r="F164" i="39"/>
  <c r="F188" i="39"/>
  <c r="G67" i="39"/>
  <c r="E77" i="39"/>
  <c r="G107" i="39"/>
  <c r="E112" i="39"/>
  <c r="E165" i="39"/>
  <c r="E87" i="39"/>
  <c r="E164" i="39"/>
  <c r="E188" i="39"/>
  <c r="F67" i="39"/>
  <c r="F77" i="39"/>
  <c r="H107" i="39"/>
  <c r="F112" i="39"/>
  <c r="F165" i="39"/>
  <c r="E82" i="39"/>
  <c r="E117" i="39"/>
  <c r="F117" i="39"/>
  <c r="E122" i="39"/>
  <c r="E142" i="39"/>
  <c r="E158" i="39"/>
  <c r="F122" i="39"/>
  <c r="F142" i="39"/>
  <c r="F158" i="39"/>
  <c r="F87" i="39"/>
  <c r="G87" i="39"/>
  <c r="E92" i="39"/>
  <c r="G122" i="39"/>
  <c r="H87" i="39"/>
  <c r="F92" i="39"/>
  <c r="H122" i="39"/>
  <c r="J94" i="39" l="1"/>
  <c r="K6802" i="60"/>
  <c r="J6802" i="60"/>
  <c r="M6802" i="60"/>
  <c r="I6803" i="60" s="1"/>
  <c r="L6801" i="60"/>
  <c r="P6801" i="60"/>
  <c r="J134" i="39"/>
  <c r="J118" i="39"/>
  <c r="H93" i="39"/>
  <c r="H94" i="39"/>
  <c r="J135" i="39"/>
  <c r="J129" i="39"/>
  <c r="J98" i="39"/>
  <c r="H80" i="39"/>
  <c r="H79" i="39"/>
  <c r="J93" i="39"/>
  <c r="I129" i="39"/>
  <c r="I128" i="39"/>
  <c r="J110" i="39"/>
  <c r="J109" i="39"/>
  <c r="J128" i="39"/>
  <c r="J100" i="39"/>
  <c r="J119" i="39"/>
  <c r="G128" i="39"/>
  <c r="G80" i="39"/>
  <c r="H98" i="39"/>
  <c r="F85" i="39"/>
  <c r="G129" i="39"/>
  <c r="H100" i="39"/>
  <c r="I85" i="39"/>
  <c r="I84" i="39"/>
  <c r="I118" i="39"/>
  <c r="G94" i="39"/>
  <c r="G118" i="39"/>
  <c r="J84" i="39"/>
  <c r="H119" i="39"/>
  <c r="G79" i="39"/>
  <c r="G119" i="39"/>
  <c r="I100" i="39"/>
  <c r="I103" i="39"/>
  <c r="I110" i="39"/>
  <c r="I105" i="39"/>
  <c r="I94" i="39"/>
  <c r="I93" i="39"/>
  <c r="H114" i="39"/>
  <c r="J83" i="39"/>
  <c r="I98" i="39"/>
  <c r="H84" i="39"/>
  <c r="H118" i="39"/>
  <c r="I135" i="39"/>
  <c r="I78" i="39"/>
  <c r="I80" i="39"/>
  <c r="I79" i="39"/>
  <c r="G100" i="39"/>
  <c r="I133" i="39"/>
  <c r="G93" i="39"/>
  <c r="G99" i="39"/>
  <c r="H129" i="39"/>
  <c r="I119" i="39"/>
  <c r="I113" i="39"/>
  <c r="I115" i="39"/>
  <c r="I114" i="39"/>
  <c r="I109" i="39"/>
  <c r="I88" i="39"/>
  <c r="I90" i="39"/>
  <c r="I89" i="39"/>
  <c r="J90" i="39"/>
  <c r="J89" i="39"/>
  <c r="J88" i="39"/>
  <c r="J124" i="39"/>
  <c r="J123" i="39"/>
  <c r="J125" i="39"/>
  <c r="J104" i="39"/>
  <c r="J103" i="39"/>
  <c r="J105" i="39"/>
  <c r="J78" i="39"/>
  <c r="J80" i="39"/>
  <c r="J79" i="39"/>
  <c r="J113" i="39"/>
  <c r="J115" i="39"/>
  <c r="J114" i="39"/>
  <c r="I125" i="39"/>
  <c r="I124" i="39"/>
  <c r="I123" i="39"/>
  <c r="F84" i="39"/>
  <c r="H135" i="39"/>
  <c r="G83" i="39"/>
  <c r="G84" i="39"/>
  <c r="H133" i="39"/>
  <c r="H83" i="39"/>
  <c r="H115" i="39"/>
  <c r="H128" i="39"/>
  <c r="G135" i="39"/>
  <c r="G133" i="39"/>
  <c r="G115" i="39"/>
  <c r="G114" i="39"/>
  <c r="H108" i="39"/>
  <c r="H110" i="39"/>
  <c r="H109" i="39"/>
  <c r="E135" i="39"/>
  <c r="E134" i="39"/>
  <c r="E133" i="39"/>
  <c r="E113" i="39"/>
  <c r="E115" i="39"/>
  <c r="E114" i="39"/>
  <c r="H104" i="39"/>
  <c r="H103" i="39"/>
  <c r="H105" i="39"/>
  <c r="F125" i="39"/>
  <c r="F124" i="39"/>
  <c r="F123" i="39"/>
  <c r="H125" i="39"/>
  <c r="H124" i="39"/>
  <c r="H123" i="39"/>
  <c r="G108" i="39"/>
  <c r="G110" i="39"/>
  <c r="G109" i="39"/>
  <c r="E100" i="39"/>
  <c r="E99" i="39"/>
  <c r="E98" i="39"/>
  <c r="E90" i="39"/>
  <c r="E88" i="39"/>
  <c r="E89" i="39"/>
  <c r="H90" i="39"/>
  <c r="H89" i="39"/>
  <c r="H88" i="39"/>
  <c r="E104" i="39"/>
  <c r="E103" i="39"/>
  <c r="E105" i="39"/>
  <c r="F100" i="39"/>
  <c r="F99" i="39"/>
  <c r="F98" i="39"/>
  <c r="F118" i="39"/>
  <c r="F120" i="39"/>
  <c r="F119" i="39"/>
  <c r="E78" i="39"/>
  <c r="E79" i="39"/>
  <c r="E80" i="39"/>
  <c r="F78" i="39"/>
  <c r="F80" i="39"/>
  <c r="F79" i="39"/>
  <c r="G125" i="39"/>
  <c r="G124" i="39"/>
  <c r="G123" i="39"/>
  <c r="E118" i="39"/>
  <c r="E120" i="39"/>
  <c r="E119" i="39"/>
  <c r="F109" i="39"/>
  <c r="F108" i="39"/>
  <c r="F110" i="39"/>
  <c r="E95" i="39"/>
  <c r="E94" i="39"/>
  <c r="E93" i="39"/>
  <c r="E109" i="39"/>
  <c r="E108" i="39"/>
  <c r="E110" i="39"/>
  <c r="F95" i="39"/>
  <c r="F94" i="39"/>
  <c r="F93" i="39"/>
  <c r="E83" i="39"/>
  <c r="E85" i="39"/>
  <c r="E84" i="39"/>
  <c r="G104" i="39"/>
  <c r="G103" i="39"/>
  <c r="G105" i="39"/>
  <c r="E125" i="39"/>
  <c r="E124" i="39"/>
  <c r="E123" i="39"/>
  <c r="F90" i="39"/>
  <c r="F89" i="39"/>
  <c r="F88" i="39"/>
  <c r="F135" i="39"/>
  <c r="F134" i="39"/>
  <c r="F133" i="39"/>
  <c r="F113" i="39"/>
  <c r="F115" i="39"/>
  <c r="F114" i="39"/>
  <c r="G90" i="39"/>
  <c r="G89" i="39"/>
  <c r="G88" i="39"/>
  <c r="F104" i="39"/>
  <c r="F103" i="39"/>
  <c r="F105" i="39"/>
  <c r="K6803" i="60" l="1"/>
  <c r="J6803" i="60"/>
  <c r="M6803" i="60"/>
  <c r="I6804" i="60" s="1"/>
  <c r="L6802" i="60"/>
  <c r="P6802" i="60"/>
  <c r="H148" i="39"/>
  <c r="G148" i="39"/>
  <c r="I148" i="39"/>
  <c r="H138" i="39"/>
  <c r="G138" i="39"/>
  <c r="J148" i="39"/>
  <c r="J138" i="39"/>
  <c r="I138" i="39"/>
  <c r="F148" i="39"/>
  <c r="F138" i="39"/>
  <c r="E148" i="39"/>
  <c r="E138" i="39"/>
  <c r="K6804" i="60" l="1"/>
  <c r="M6804" i="60"/>
  <c r="I6805" i="60" s="1"/>
  <c r="J6804" i="60"/>
  <c r="P6803" i="60"/>
  <c r="L6803" i="60"/>
  <c r="J47" i="39"/>
  <c r="J166" i="39" s="1"/>
  <c r="E47" i="39"/>
  <c r="E57" i="39" s="1"/>
  <c r="I192" i="39"/>
  <c r="I57" i="39"/>
  <c r="J57" i="39"/>
  <c r="J192" i="39"/>
  <c r="H57" i="39"/>
  <c r="F192" i="39"/>
  <c r="F57" i="39"/>
  <c r="P6804" i="60" l="1"/>
  <c r="L6804" i="60"/>
  <c r="J6805" i="60"/>
  <c r="K6805" i="60"/>
  <c r="M6805" i="60"/>
  <c r="I6806" i="60" s="1"/>
  <c r="G47" i="39"/>
  <c r="G166" i="39" s="1"/>
  <c r="F47" i="39"/>
  <c r="F166" i="39" s="1"/>
  <c r="I47" i="39"/>
  <c r="I166" i="39" s="1"/>
  <c r="H47" i="39"/>
  <c r="H166" i="39" s="1"/>
  <c r="H192" i="39"/>
  <c r="E166" i="39"/>
  <c r="E192" i="39"/>
  <c r="G192" i="39"/>
  <c r="G57" i="39"/>
  <c r="G160" i="39" s="1"/>
  <c r="G161" i="39" s="1"/>
  <c r="G171" i="39" s="1"/>
  <c r="G172" i="39" s="1"/>
  <c r="J174" i="39"/>
  <c r="J59" i="39"/>
  <c r="J160" i="39"/>
  <c r="J161" i="39" s="1"/>
  <c r="J171" i="39" s="1"/>
  <c r="J172" i="39" s="1"/>
  <c r="I174" i="39"/>
  <c r="I160" i="39"/>
  <c r="I161" i="39" s="1"/>
  <c r="I171" i="39" s="1"/>
  <c r="I172" i="39" s="1"/>
  <c r="I59" i="39"/>
  <c r="F59" i="39"/>
  <c r="F160" i="39"/>
  <c r="F161" i="39" s="1"/>
  <c r="F171" i="39" s="1"/>
  <c r="F172" i="39" s="1"/>
  <c r="F174" i="39"/>
  <c r="H174" i="39"/>
  <c r="H160" i="39"/>
  <c r="H161" i="39" s="1"/>
  <c r="H171" i="39" s="1"/>
  <c r="H172" i="39" s="1"/>
  <c r="H59" i="39"/>
  <c r="E59" i="39"/>
  <c r="E160" i="39"/>
  <c r="E161" i="39" s="1"/>
  <c r="E174" i="39"/>
  <c r="J6806" i="60" l="1"/>
  <c r="K6806" i="60"/>
  <c r="M6806" i="60"/>
  <c r="I6807" i="60" s="1"/>
  <c r="L6805" i="60"/>
  <c r="P6805" i="60"/>
  <c r="G174" i="39"/>
  <c r="G59" i="39"/>
  <c r="G184" i="39" s="1"/>
  <c r="E171" i="39"/>
  <c r="E172" i="39" s="1"/>
  <c r="I184" i="39"/>
  <c r="I182" i="39"/>
  <c r="I63" i="39"/>
  <c r="J182" i="39"/>
  <c r="J184" i="39"/>
  <c r="J63" i="39"/>
  <c r="E63" i="39"/>
  <c r="E184" i="39"/>
  <c r="E182" i="39"/>
  <c r="H182" i="39"/>
  <c r="H184" i="39"/>
  <c r="H63" i="39"/>
  <c r="F63" i="39"/>
  <c r="F182" i="39"/>
  <c r="F184" i="39"/>
  <c r="M6807" i="60" l="1"/>
  <c r="I6808" i="60" s="1"/>
  <c r="J6807" i="60"/>
  <c r="K6807" i="60"/>
  <c r="P6806" i="60"/>
  <c r="L6806" i="60"/>
  <c r="G63" i="39"/>
  <c r="G147" i="39" s="1"/>
  <c r="G182" i="39"/>
  <c r="J147" i="39"/>
  <c r="J75" i="39"/>
  <c r="J140" i="39" s="1"/>
  <c r="J144" i="39" s="1"/>
  <c r="I75" i="39"/>
  <c r="I140" i="39" s="1"/>
  <c r="I144" i="39" s="1"/>
  <c r="I147" i="39"/>
  <c r="F75" i="39"/>
  <c r="F140" i="39" s="1"/>
  <c r="F144" i="39" s="1"/>
  <c r="F147" i="39"/>
  <c r="H75" i="39"/>
  <c r="H140" i="39" s="1"/>
  <c r="H144" i="39" s="1"/>
  <c r="H147" i="39"/>
  <c r="E147" i="39"/>
  <c r="E75" i="39"/>
  <c r="E140" i="39" s="1"/>
  <c r="E144" i="39" s="1"/>
  <c r="P6807" i="60" l="1"/>
  <c r="L6807" i="60"/>
  <c r="M6808" i="60"/>
  <c r="I6809" i="60" s="1"/>
  <c r="K6808" i="60"/>
  <c r="J6808" i="60"/>
  <c r="G75" i="39"/>
  <c r="G140" i="39" s="1"/>
  <c r="G144" i="39" s="1"/>
  <c r="G150" i="39" s="1"/>
  <c r="J150" i="39"/>
  <c r="J183" i="39" s="1"/>
  <c r="I150" i="39"/>
  <c r="F150" i="39"/>
  <c r="F185" i="39" s="1"/>
  <c r="H150" i="39"/>
  <c r="E150" i="39"/>
  <c r="P6808" i="60" l="1"/>
  <c r="L6808" i="60"/>
  <c r="K6809" i="60"/>
  <c r="J6809" i="60"/>
  <c r="M6809" i="60"/>
  <c r="I6810" i="60" s="1"/>
  <c r="J185" i="39"/>
  <c r="F183" i="39"/>
  <c r="I185" i="39"/>
  <c r="I183" i="39"/>
  <c r="H185" i="39"/>
  <c r="H183" i="39"/>
  <c r="G185" i="39"/>
  <c r="G183" i="39"/>
  <c r="E185" i="39"/>
  <c r="E183" i="39"/>
  <c r="M6810" i="60" l="1"/>
  <c r="I6811" i="60" s="1"/>
  <c r="J6810" i="60"/>
  <c r="K6810" i="60"/>
  <c r="L6809" i="60"/>
  <c r="P6809" i="60"/>
  <c r="P6810" i="60" l="1"/>
  <c r="L6810" i="60"/>
  <c r="M6811" i="60"/>
  <c r="I6812" i="60" s="1"/>
  <c r="K6811" i="60"/>
  <c r="J6811" i="60"/>
  <c r="L9" i="12"/>
  <c r="M6812" i="60" l="1"/>
  <c r="I6813" i="60" s="1"/>
  <c r="K6812" i="60"/>
  <c r="J6812" i="60"/>
  <c r="L6811" i="60"/>
  <c r="P6811" i="60"/>
  <c r="H9" i="12"/>
  <c r="J6813" i="60" l="1"/>
  <c r="K6813" i="60"/>
  <c r="M6813" i="60"/>
  <c r="I6814" i="60" s="1"/>
  <c r="P6812" i="60"/>
  <c r="L6812" i="60"/>
  <c r="I9" i="12"/>
  <c r="K9" i="12" s="1"/>
  <c r="M9" i="12" s="1"/>
  <c r="M6814" i="60" l="1"/>
  <c r="I6815" i="60" s="1"/>
  <c r="K6814" i="60"/>
  <c r="J6814" i="60"/>
  <c r="P6813" i="60"/>
  <c r="L6813" i="60"/>
  <c r="V12" i="11"/>
  <c r="K12" i="11" s="1"/>
  <c r="V13" i="11"/>
  <c r="K13" i="11" s="1"/>
  <c r="V9" i="11"/>
  <c r="K9" i="11" s="1"/>
  <c r="V11" i="11"/>
  <c r="K11" i="11" s="1"/>
  <c r="V10" i="11"/>
  <c r="K10" i="11" s="1"/>
  <c r="V8" i="11"/>
  <c r="K8" i="11" s="1"/>
  <c r="V7" i="11"/>
  <c r="K7" i="11" s="1"/>
  <c r="N9" i="12"/>
  <c r="P9" i="12" s="1"/>
  <c r="P6814" i="60" l="1"/>
  <c r="L6814" i="60"/>
  <c r="M6815" i="60"/>
  <c r="I6816" i="60" s="1"/>
  <c r="K6815" i="60"/>
  <c r="J6815" i="60"/>
  <c r="AC9" i="11"/>
  <c r="AF9" i="11" s="1"/>
  <c r="AC12" i="11"/>
  <c r="AF12" i="11" s="1"/>
  <c r="AC10" i="11"/>
  <c r="AF10" i="11" s="1"/>
  <c r="AC11" i="11"/>
  <c r="AF11" i="11" s="1"/>
  <c r="AC8" i="11"/>
  <c r="AF8" i="11" s="1"/>
  <c r="AC13" i="11"/>
  <c r="AF13" i="11" s="1"/>
  <c r="AC7" i="11"/>
  <c r="AF7" i="11" s="1"/>
  <c r="R9" i="12"/>
  <c r="Q9" i="12"/>
  <c r="L6815" i="60" l="1"/>
  <c r="P6815" i="60"/>
  <c r="K6816" i="60"/>
  <c r="M6816" i="60"/>
  <c r="I6817" i="60" s="1"/>
  <c r="J6816" i="60"/>
  <c r="Y11" i="11"/>
  <c r="L11" i="11" s="1"/>
  <c r="O11" i="11" s="1"/>
  <c r="Q11" i="11" s="1"/>
  <c r="AK11" i="11" s="1"/>
  <c r="Y13" i="11"/>
  <c r="L13" i="11" s="1"/>
  <c r="O13" i="11" s="1"/>
  <c r="Q13" i="11" s="1"/>
  <c r="S13" i="11" s="1"/>
  <c r="Y7" i="11"/>
  <c r="L7" i="11" s="1"/>
  <c r="O7" i="11" s="1"/>
  <c r="Q7" i="11" s="1"/>
  <c r="AK7" i="11" s="1"/>
  <c r="Y12" i="11"/>
  <c r="L12" i="11" s="1"/>
  <c r="O12" i="11" s="1"/>
  <c r="Q12" i="11" s="1"/>
  <c r="S12" i="11" s="1"/>
  <c r="Y9" i="11"/>
  <c r="L9" i="11" s="1"/>
  <c r="O9" i="11" s="1"/>
  <c r="Q9" i="11" s="1"/>
  <c r="S9" i="11" s="1"/>
  <c r="Y8" i="11"/>
  <c r="L8" i="11" s="1"/>
  <c r="O8" i="11" s="1"/>
  <c r="Q8" i="11" s="1"/>
  <c r="S8" i="11" s="1"/>
  <c r="Y10" i="11"/>
  <c r="L10" i="11" s="1"/>
  <c r="O10" i="11" s="1"/>
  <c r="Q10" i="11" s="1"/>
  <c r="S10" i="11" s="1"/>
  <c r="K6817" i="60" l="1"/>
  <c r="J6817" i="60"/>
  <c r="M6817" i="60"/>
  <c r="I6818" i="60" s="1"/>
  <c r="L6816" i="60"/>
  <c r="P6816" i="60"/>
  <c r="S11" i="11"/>
  <c r="AK13" i="11"/>
  <c r="S7" i="11"/>
  <c r="AK12" i="11"/>
  <c r="AK10" i="11"/>
  <c r="AK9" i="11"/>
  <c r="AK8" i="11"/>
  <c r="K6818" i="60" l="1"/>
  <c r="J6818" i="60"/>
  <c r="M6818" i="60"/>
  <c r="I6819" i="60" s="1"/>
  <c r="L6817" i="60"/>
  <c r="P6817" i="60"/>
  <c r="K6819" i="60" l="1"/>
  <c r="J6819" i="60"/>
  <c r="M6819" i="60"/>
  <c r="I6820" i="60" s="1"/>
  <c r="L6818" i="60"/>
  <c r="P6818" i="60" l="1"/>
  <c r="K6820" i="60"/>
  <c r="J6820" i="60"/>
  <c r="M6820" i="60"/>
  <c r="I6821" i="60" s="1"/>
  <c r="L6819" i="60"/>
  <c r="P6819" i="60"/>
  <c r="M6821" i="60" l="1"/>
  <c r="I6822" i="60" s="1"/>
  <c r="J6821" i="60"/>
  <c r="K6821" i="60"/>
  <c r="L6820" i="60"/>
  <c r="P6820" i="60"/>
  <c r="AD7" i="11"/>
  <c r="AB7" i="11"/>
  <c r="P6821" i="60" l="1"/>
  <c r="L6821" i="60"/>
  <c r="J6822" i="60"/>
  <c r="K6822" i="60"/>
  <c r="M6822" i="60"/>
  <c r="I6823" i="60" s="1"/>
  <c r="AE13" i="11"/>
  <c r="AE10" i="11"/>
  <c r="AE11" i="11"/>
  <c r="AE8" i="11"/>
  <c r="AE12" i="11"/>
  <c r="AE9" i="11"/>
  <c r="AE7" i="11"/>
  <c r="AH7" i="11"/>
  <c r="K6823" i="60" l="1"/>
  <c r="M6823" i="60"/>
  <c r="I6824" i="60" s="1"/>
  <c r="J6823" i="60"/>
  <c r="L6822" i="60"/>
  <c r="P6822" i="60"/>
  <c r="L6823" i="60" l="1"/>
  <c r="P6823" i="60"/>
  <c r="M6824" i="60"/>
  <c r="I6825" i="60" s="1"/>
  <c r="K6824" i="60"/>
  <c r="J6824" i="60"/>
  <c r="L6824" i="60" l="1"/>
  <c r="J6825" i="60"/>
  <c r="K6825" i="60"/>
  <c r="M6825" i="60"/>
  <c r="I6826" i="60" s="1"/>
  <c r="J6826" i="60" l="1"/>
  <c r="M6826" i="60"/>
  <c r="I6827" i="60" s="1"/>
  <c r="K6826" i="60"/>
  <c r="P6825" i="60"/>
  <c r="L6825" i="60"/>
  <c r="P6824" i="60"/>
  <c r="M6827" i="60" l="1"/>
  <c r="I6828" i="60" s="1"/>
  <c r="K6827" i="60"/>
  <c r="J6827" i="60"/>
  <c r="P6826" i="60"/>
  <c r="L6826" i="60"/>
  <c r="P6827" i="60" l="1"/>
  <c r="L6827" i="60"/>
  <c r="M6828" i="60"/>
  <c r="I6829" i="60" s="1"/>
  <c r="K6828" i="60"/>
  <c r="J6828" i="60"/>
  <c r="M6829" i="60" l="1"/>
  <c r="I6830" i="60" s="1"/>
  <c r="K6829" i="60"/>
  <c r="J6829" i="60"/>
  <c r="P6828" i="60"/>
  <c r="L6828" i="60"/>
  <c r="P6829" i="60" l="1"/>
  <c r="L6829" i="60"/>
  <c r="K6830" i="60"/>
  <c r="M6830" i="60"/>
  <c r="I6831" i="60" s="1"/>
  <c r="J6830" i="60"/>
  <c r="L6830" i="60" l="1"/>
  <c r="M6831" i="60"/>
  <c r="I6832" i="60" s="1"/>
  <c r="K6831" i="60"/>
  <c r="J6831" i="60"/>
  <c r="L6831" i="60" l="1"/>
  <c r="M6832" i="60"/>
  <c r="I6833" i="60" s="1"/>
  <c r="K6832" i="60"/>
  <c r="J6832" i="60"/>
  <c r="P6830" i="60"/>
  <c r="K6833" i="60" l="1"/>
  <c r="J6833" i="60"/>
  <c r="M6833" i="60"/>
  <c r="I6834" i="60" s="1"/>
  <c r="P6832" i="60"/>
  <c r="L6832" i="60"/>
  <c r="P6831" i="60"/>
  <c r="M6834" i="60" l="1"/>
  <c r="I6835" i="60" s="1"/>
  <c r="K6834" i="60"/>
  <c r="J6834" i="60"/>
  <c r="L6833" i="60"/>
  <c r="M6835" i="60" l="1"/>
  <c r="I6836" i="60" s="1"/>
  <c r="K6835" i="60"/>
  <c r="J6835" i="60"/>
  <c r="P6833" i="60"/>
  <c r="L6834" i="60"/>
  <c r="P6834" i="60"/>
  <c r="L6835" i="60" l="1"/>
  <c r="P6835" i="60"/>
  <c r="K6836" i="60"/>
  <c r="M6836" i="60"/>
  <c r="I6837" i="60" s="1"/>
  <c r="J6836" i="60"/>
  <c r="P6836" i="60" l="1"/>
  <c r="L6836" i="60"/>
  <c r="K6837" i="60"/>
  <c r="J6837" i="60"/>
  <c r="M6837" i="60"/>
  <c r="I6838" i="60" s="1"/>
  <c r="L6837" i="60" l="1"/>
  <c r="J6838" i="60"/>
  <c r="M6838" i="60"/>
  <c r="I6839" i="60" s="1"/>
  <c r="K6838" i="60"/>
  <c r="L6838" i="60" l="1"/>
  <c r="J6839" i="60"/>
  <c r="M6839" i="60"/>
  <c r="I6840" i="60" s="1"/>
  <c r="K6839" i="60"/>
  <c r="P6837" i="60"/>
  <c r="L6839" i="60" l="1"/>
  <c r="P6839" i="60"/>
  <c r="K6840" i="60"/>
  <c r="J6840" i="60"/>
  <c r="M6840" i="60"/>
  <c r="I6841" i="60" s="1"/>
  <c r="P6838" i="60"/>
  <c r="M6841" i="60" l="1"/>
  <c r="I6842" i="60" s="1"/>
  <c r="K6841" i="60"/>
  <c r="J6841" i="60"/>
  <c r="P6840" i="60"/>
  <c r="L6840" i="60"/>
  <c r="P6841" i="60" l="1"/>
  <c r="L6841" i="60"/>
  <c r="M6842" i="60"/>
  <c r="I6843" i="60" s="1"/>
  <c r="J6842" i="60"/>
  <c r="K6842" i="60"/>
  <c r="P6842" i="60" l="1"/>
  <c r="L6842" i="60"/>
  <c r="K6843" i="60"/>
  <c r="J6843" i="60"/>
  <c r="M6843" i="60"/>
  <c r="I6844" i="60" s="1"/>
  <c r="L6843" i="60" l="1"/>
  <c r="K6844" i="60"/>
  <c r="M6844" i="60"/>
  <c r="I6845" i="60" s="1"/>
  <c r="J6844" i="60"/>
  <c r="P6844" i="60" l="1"/>
  <c r="L6844" i="60"/>
  <c r="M6845" i="60"/>
  <c r="I6846" i="60" s="1"/>
  <c r="K6845" i="60"/>
  <c r="J6845" i="60"/>
  <c r="P6843" i="60"/>
  <c r="L6845" i="60" l="1"/>
  <c r="M6846" i="60"/>
  <c r="I6847" i="60" s="1"/>
  <c r="J6846" i="60"/>
  <c r="K6846" i="60"/>
  <c r="P6846" i="60" l="1"/>
  <c r="L6846" i="60"/>
  <c r="M6847" i="60"/>
  <c r="I6848" i="60" s="1"/>
  <c r="J6847" i="60"/>
  <c r="K6847" i="60"/>
  <c r="P6845" i="60"/>
  <c r="P6847" i="60" l="1"/>
  <c r="L6847" i="60"/>
  <c r="M6848" i="60"/>
  <c r="I6849" i="60" s="1"/>
  <c r="K6848" i="60"/>
  <c r="J6848" i="60"/>
  <c r="L6848" i="60" l="1"/>
  <c r="M6849" i="60"/>
  <c r="I6850" i="60" s="1"/>
  <c r="K6849" i="60"/>
  <c r="J6849" i="60"/>
  <c r="L6849" i="60" l="1"/>
  <c r="P6849" i="60"/>
  <c r="K6850" i="60"/>
  <c r="J6850" i="60"/>
  <c r="M6850" i="60"/>
  <c r="I6851" i="60" s="1"/>
  <c r="P6848" i="60"/>
  <c r="K6851" i="60" l="1"/>
  <c r="M6851" i="60"/>
  <c r="I6852" i="60" s="1"/>
  <c r="J6851" i="60"/>
  <c r="L6850" i="60"/>
  <c r="L6851" i="60" l="1"/>
  <c r="K6852" i="60"/>
  <c r="J6852" i="60"/>
  <c r="M6852" i="60"/>
  <c r="I6853" i="60" s="1"/>
  <c r="P6850" i="60"/>
  <c r="K6853" i="60" l="1"/>
  <c r="M6853" i="60"/>
  <c r="I6854" i="60" s="1"/>
  <c r="J6853" i="60"/>
  <c r="P6852" i="60"/>
  <c r="L6852" i="60"/>
  <c r="P6851" i="60"/>
  <c r="P6853" i="60" l="1"/>
  <c r="L6853" i="60"/>
  <c r="J6854" i="60"/>
  <c r="K6854" i="60"/>
  <c r="M6854" i="60"/>
  <c r="I6855" i="60" s="1"/>
  <c r="J6855" i="60" l="1"/>
  <c r="M6855" i="60"/>
  <c r="I6856" i="60" s="1"/>
  <c r="K6855" i="60"/>
  <c r="L6854" i="60"/>
  <c r="P6854" i="60" l="1"/>
  <c r="M6856" i="60"/>
  <c r="I6857" i="60" s="1"/>
  <c r="K6856" i="60"/>
  <c r="J6856" i="60"/>
  <c r="L6855" i="60"/>
  <c r="P6855" i="60"/>
  <c r="L6856" i="60" l="1"/>
  <c r="P6856" i="60"/>
  <c r="M6857" i="60"/>
  <c r="I6858" i="60" s="1"/>
  <c r="J6857" i="60"/>
  <c r="K6857" i="60"/>
  <c r="P6857" i="60" l="1"/>
  <c r="L6857" i="60"/>
  <c r="K6858" i="60"/>
  <c r="J6858" i="60"/>
  <c r="M6858" i="60"/>
  <c r="I6859" i="60" s="1"/>
  <c r="M6859" i="60" l="1"/>
  <c r="I6860" i="60" s="1"/>
  <c r="K6859" i="60"/>
  <c r="J6859" i="60"/>
  <c r="P6858" i="60"/>
  <c r="L6858" i="60"/>
  <c r="L6859" i="60" l="1"/>
  <c r="M6860" i="60"/>
  <c r="I6861" i="60" s="1"/>
  <c r="K6860" i="60"/>
  <c r="J6860" i="60"/>
  <c r="L6860" i="60" l="1"/>
  <c r="P6860" i="60"/>
  <c r="M6861" i="60"/>
  <c r="I6862" i="60" s="1"/>
  <c r="K6861" i="60"/>
  <c r="J6861" i="60"/>
  <c r="P6859" i="60"/>
  <c r="P6861" i="60" l="1"/>
  <c r="L6861" i="60"/>
  <c r="M6862" i="60"/>
  <c r="I6863" i="60" s="1"/>
  <c r="K6862" i="60"/>
  <c r="J6862" i="60"/>
  <c r="P6862" i="60" l="1"/>
  <c r="L6862" i="60"/>
  <c r="M6863" i="60"/>
  <c r="I6864" i="60" s="1"/>
  <c r="K6863" i="60"/>
  <c r="J6863" i="60"/>
  <c r="P6863" i="60" l="1"/>
  <c r="L6863" i="60"/>
  <c r="M6864" i="60"/>
  <c r="I6865" i="60" s="1"/>
  <c r="K6864" i="60"/>
  <c r="J6864" i="60"/>
  <c r="P6864" i="60" l="1"/>
  <c r="L6864" i="60"/>
  <c r="K6865" i="60"/>
  <c r="M6865" i="60"/>
  <c r="I6866" i="60" s="1"/>
  <c r="J6865" i="60"/>
  <c r="M6866" i="60" l="1"/>
  <c r="I6867" i="60" s="1"/>
  <c r="K6866" i="60"/>
  <c r="J6866" i="60"/>
  <c r="L6865" i="60"/>
  <c r="P6865" i="60" l="1"/>
  <c r="L6866" i="60"/>
  <c r="P6866" i="60"/>
  <c r="K6867" i="60"/>
  <c r="J6867" i="60"/>
  <c r="M6867" i="60"/>
  <c r="I6868" i="60" s="1"/>
  <c r="L6867" i="60" l="1"/>
  <c r="K6868" i="60"/>
  <c r="J6868" i="60"/>
  <c r="M6868" i="60"/>
  <c r="I6869" i="60" s="1"/>
  <c r="K6869" i="60" l="1"/>
  <c r="J6869" i="60"/>
  <c r="M6869" i="60"/>
  <c r="I6870" i="60" s="1"/>
  <c r="L6868" i="60"/>
  <c r="P6867" i="60"/>
  <c r="L6869" i="60" l="1"/>
  <c r="P6868" i="60"/>
  <c r="M6870" i="60"/>
  <c r="I6871" i="60" s="1"/>
  <c r="J6870" i="60"/>
  <c r="K6870" i="60"/>
  <c r="P6870" i="60" l="1"/>
  <c r="L6870" i="60"/>
  <c r="J6871" i="60"/>
  <c r="M6871" i="60"/>
  <c r="I6872" i="60" s="1"/>
  <c r="K6871" i="60"/>
  <c r="P6869" i="60"/>
  <c r="K6872" i="60" l="1"/>
  <c r="J6872" i="60"/>
  <c r="M6872" i="60"/>
  <c r="I6873" i="60" s="1"/>
  <c r="P6871" i="60"/>
  <c r="L6871" i="60"/>
  <c r="M6873" i="60" l="1"/>
  <c r="I6874" i="60" s="1"/>
  <c r="K6873" i="60"/>
  <c r="J6873" i="60"/>
  <c r="P6872" i="60"/>
  <c r="L6872" i="60"/>
  <c r="P6873" i="60" l="1"/>
  <c r="L6873" i="60"/>
  <c r="M6874" i="60"/>
  <c r="I6875" i="60" s="1"/>
  <c r="J6874" i="60"/>
  <c r="K6874" i="60"/>
  <c r="M6875" i="60" l="1"/>
  <c r="I6876" i="60" s="1"/>
  <c r="K6875" i="60"/>
  <c r="J6875" i="60"/>
  <c r="P6874" i="60"/>
  <c r="L6874" i="60"/>
  <c r="L6875" i="60" l="1"/>
  <c r="P6875" i="60"/>
  <c r="M6876" i="60"/>
  <c r="I6877" i="60" s="1"/>
  <c r="J6876" i="60"/>
  <c r="K6876" i="60"/>
  <c r="P6876" i="60" l="1"/>
  <c r="L6876" i="60"/>
  <c r="M6877" i="60"/>
  <c r="I6878" i="60" s="1"/>
  <c r="K6877" i="60"/>
  <c r="J6877" i="60"/>
  <c r="L6877" i="60" l="1"/>
  <c r="P6877" i="60"/>
  <c r="M6878" i="60"/>
  <c r="I6879" i="60" s="1"/>
  <c r="K6878" i="60"/>
  <c r="J6878" i="60"/>
  <c r="L6878" i="60" l="1"/>
  <c r="K6879" i="60"/>
  <c r="J6879" i="60"/>
  <c r="M6879" i="60"/>
  <c r="I6880" i="60" s="1"/>
  <c r="M6880" i="60" l="1"/>
  <c r="I6881" i="60" s="1"/>
  <c r="K6880" i="60"/>
  <c r="J6880" i="60"/>
  <c r="L6879" i="60"/>
  <c r="P6878" i="60"/>
  <c r="P6879" i="60" l="1"/>
  <c r="L6880" i="60"/>
  <c r="P6880" i="60"/>
  <c r="M6881" i="60"/>
  <c r="I6882" i="60" s="1"/>
  <c r="K6881" i="60"/>
  <c r="J6881" i="60"/>
  <c r="K6882" i="60" l="1"/>
  <c r="J6882" i="60"/>
  <c r="M6882" i="60"/>
  <c r="I6883" i="60" s="1"/>
  <c r="L6881" i="60"/>
  <c r="P6881" i="60"/>
  <c r="J6883" i="60" l="1"/>
  <c r="M6883" i="60"/>
  <c r="I6884" i="60" s="1"/>
  <c r="K6883" i="60"/>
  <c r="L6882" i="60"/>
  <c r="P6882" i="60" l="1"/>
  <c r="M6884" i="60"/>
  <c r="I6885" i="60" s="1"/>
  <c r="K6884" i="60"/>
  <c r="J6884" i="60"/>
  <c r="L6883" i="60"/>
  <c r="P6883" i="60"/>
  <c r="L6884" i="60" l="1"/>
  <c r="P6884" i="60"/>
  <c r="K6885" i="60"/>
  <c r="J6885" i="60"/>
  <c r="M6885" i="60"/>
  <c r="I6886" i="60" s="1"/>
  <c r="K6886" i="60" l="1"/>
  <c r="J6886" i="60"/>
  <c r="M6886" i="60"/>
  <c r="I6887" i="60" s="1"/>
  <c r="L6885" i="60"/>
  <c r="P6885" i="60"/>
  <c r="J6887" i="60" l="1"/>
  <c r="M6887" i="60"/>
  <c r="I6888" i="60" s="1"/>
  <c r="K6887" i="60"/>
  <c r="L6886" i="60"/>
  <c r="P6886" i="60" l="1"/>
  <c r="J6888" i="60"/>
  <c r="K6888" i="60"/>
  <c r="M6888" i="60"/>
  <c r="I6889" i="60" s="1"/>
  <c r="P6887" i="60"/>
  <c r="L6887" i="60"/>
  <c r="K6889" i="60" l="1"/>
  <c r="M6889" i="60"/>
  <c r="I6890" i="60" s="1"/>
  <c r="J6889" i="60"/>
  <c r="P6888" i="60"/>
  <c r="L6888" i="60"/>
  <c r="L6889" i="60" l="1"/>
  <c r="M6890" i="60"/>
  <c r="I6891" i="60" s="1"/>
  <c r="K6890" i="60"/>
  <c r="J6890" i="60"/>
  <c r="P6890" i="60" l="1"/>
  <c r="L6890" i="60"/>
  <c r="M6891" i="60"/>
  <c r="I6892" i="60" s="1"/>
  <c r="K6891" i="60"/>
  <c r="J6891" i="60"/>
  <c r="P6889" i="60"/>
  <c r="L6891" i="60" l="1"/>
  <c r="J6892" i="60"/>
  <c r="K6892" i="60"/>
  <c r="M6892" i="60"/>
  <c r="I6893" i="60" s="1"/>
  <c r="K6893" i="60" l="1"/>
  <c r="M6893" i="60"/>
  <c r="I6894" i="60" s="1"/>
  <c r="J6893" i="60"/>
  <c r="P6892" i="60"/>
  <c r="L6892" i="60"/>
  <c r="P6891" i="60"/>
  <c r="L6893" i="60" l="1"/>
  <c r="M6894" i="60"/>
  <c r="I6895" i="60" s="1"/>
  <c r="J6894" i="60"/>
  <c r="K6894" i="60"/>
  <c r="P6894" i="60" l="1"/>
  <c r="L6894" i="60"/>
  <c r="M6895" i="60"/>
  <c r="I6896" i="60" s="1"/>
  <c r="K6895" i="60"/>
  <c r="J6895" i="60"/>
  <c r="P6893" i="60"/>
  <c r="L6895" i="60" l="1"/>
  <c r="M6896" i="60"/>
  <c r="I6897" i="60" s="1"/>
  <c r="K6896" i="60"/>
  <c r="J6896" i="60"/>
  <c r="P6896" i="60" l="1"/>
  <c r="L6896" i="60"/>
  <c r="M6897" i="60"/>
  <c r="I6898" i="60" s="1"/>
  <c r="K6897" i="60"/>
  <c r="J6897" i="60"/>
  <c r="P6895" i="60"/>
  <c r="L6897" i="60" l="1"/>
  <c r="P6897" i="60"/>
  <c r="M6898" i="60"/>
  <c r="I6899" i="60" s="1"/>
  <c r="K6898" i="60"/>
  <c r="J6898" i="60"/>
  <c r="L6898" i="60" l="1"/>
  <c r="K6899" i="60"/>
  <c r="J6899" i="60"/>
  <c r="M6899" i="60"/>
  <c r="I6900" i="60" s="1"/>
  <c r="L6899" i="60" l="1"/>
  <c r="K6900" i="60"/>
  <c r="M6900" i="60"/>
  <c r="I6901" i="60" s="1"/>
  <c r="J6900" i="60"/>
  <c r="P6898" i="60"/>
  <c r="L6900" i="60" l="1"/>
  <c r="K6901" i="60"/>
  <c r="J6901" i="60"/>
  <c r="M6901" i="60"/>
  <c r="I6902" i="60" s="1"/>
  <c r="P6899" i="60"/>
  <c r="K6902" i="60" l="1"/>
  <c r="M6902" i="60"/>
  <c r="I6903" i="60" s="1"/>
  <c r="J6902" i="60"/>
  <c r="L6901" i="60"/>
  <c r="P6900" i="60"/>
  <c r="J6903" i="60" l="1"/>
  <c r="M6903" i="60"/>
  <c r="I6904" i="60" s="1"/>
  <c r="K6903" i="60"/>
  <c r="P6901" i="60"/>
  <c r="L6902" i="60"/>
  <c r="P6902" i="60" l="1"/>
  <c r="J6904" i="60"/>
  <c r="M6904" i="60"/>
  <c r="I6905" i="60" s="1"/>
  <c r="K6904" i="60"/>
  <c r="P6903" i="60"/>
  <c r="L6903" i="60"/>
  <c r="M6905" i="60" l="1"/>
  <c r="I6906" i="60" s="1"/>
  <c r="K6905" i="60"/>
  <c r="J6905" i="60"/>
  <c r="L6904" i="60"/>
  <c r="P6904" i="60" l="1"/>
  <c r="L6905" i="60"/>
  <c r="P6905" i="60"/>
  <c r="K6906" i="60"/>
  <c r="J6906" i="60"/>
  <c r="M6906" i="60"/>
  <c r="I6907" i="60" s="1"/>
  <c r="K6907" i="60" l="1"/>
  <c r="M6907" i="60"/>
  <c r="I6908" i="60" s="1"/>
  <c r="J6907" i="60"/>
  <c r="L6906" i="60"/>
  <c r="M6908" i="60" l="1"/>
  <c r="I6909" i="60" s="1"/>
  <c r="K6908" i="60"/>
  <c r="J6908" i="60"/>
  <c r="P6906" i="60"/>
  <c r="L6907" i="60"/>
  <c r="P6907" i="60"/>
  <c r="L6908" i="60" l="1"/>
  <c r="K6909" i="60"/>
  <c r="J6909" i="60"/>
  <c r="M6909" i="60"/>
  <c r="I6910" i="60" s="1"/>
  <c r="P6909" i="60" l="1"/>
  <c r="L6909" i="60"/>
  <c r="M6910" i="60"/>
  <c r="I6911" i="60" s="1"/>
  <c r="K6910" i="60"/>
  <c r="J6910" i="60"/>
  <c r="P6908" i="60"/>
  <c r="P6910" i="60" l="1"/>
  <c r="L6910" i="60"/>
  <c r="M6911" i="60"/>
  <c r="I6912" i="60" s="1"/>
  <c r="K6911" i="60"/>
  <c r="J6911" i="60"/>
  <c r="P6911" i="60" l="1"/>
  <c r="L6911" i="60"/>
  <c r="M6912" i="60"/>
  <c r="I6913" i="60" s="1"/>
  <c r="K6912" i="60"/>
  <c r="J6912" i="60"/>
  <c r="P6912" i="60" l="1"/>
  <c r="L6912" i="60"/>
  <c r="M6913" i="60"/>
  <c r="I6914" i="60" s="1"/>
  <c r="J6913" i="60"/>
  <c r="K6913" i="60"/>
  <c r="P6913" i="60" l="1"/>
  <c r="L6913" i="60"/>
  <c r="K6914" i="60"/>
  <c r="M6914" i="60"/>
  <c r="I6915" i="60" s="1"/>
  <c r="J6914" i="60"/>
  <c r="M6915" i="60" l="1"/>
  <c r="I6916" i="60" s="1"/>
  <c r="K6915" i="60"/>
  <c r="J6915" i="60"/>
  <c r="L6914" i="60"/>
  <c r="L6915" i="60" l="1"/>
  <c r="P6914" i="60"/>
  <c r="K6916" i="60"/>
  <c r="J6916" i="60"/>
  <c r="M6916" i="60"/>
  <c r="I6917" i="60" s="1"/>
  <c r="L6916" i="60" l="1"/>
  <c r="K6917" i="60"/>
  <c r="J6917" i="60"/>
  <c r="M6917" i="60"/>
  <c r="I6918" i="60" s="1"/>
  <c r="P6915" i="60"/>
  <c r="K6918" i="60" l="1"/>
  <c r="J6918" i="60"/>
  <c r="M6918" i="60"/>
  <c r="I6919" i="60" s="1"/>
  <c r="P6917" i="60"/>
  <c r="L6917" i="60"/>
  <c r="P6916" i="60"/>
  <c r="L6918" i="60" l="1"/>
  <c r="M6919" i="60"/>
  <c r="I6920" i="60" s="1"/>
  <c r="J6919" i="60"/>
  <c r="K6919" i="60"/>
  <c r="P6918" i="60" l="1"/>
  <c r="P6919" i="60"/>
  <c r="L6919" i="60"/>
  <c r="J6920" i="60"/>
  <c r="K6920" i="60"/>
  <c r="M6920" i="60"/>
  <c r="I6921" i="60" s="1"/>
  <c r="K6921" i="60" l="1"/>
  <c r="J6921" i="60"/>
  <c r="M6921" i="60"/>
  <c r="I6922" i="60" s="1"/>
  <c r="P6920" i="60"/>
  <c r="L6920" i="60"/>
  <c r="L6921" i="60" l="1"/>
  <c r="K6922" i="60"/>
  <c r="J6922" i="60"/>
  <c r="M6922" i="60"/>
  <c r="I6923" i="60" s="1"/>
  <c r="L6922" i="60" l="1"/>
  <c r="M6923" i="60"/>
  <c r="I6924" i="60" s="1"/>
  <c r="K6923" i="60"/>
  <c r="J6923" i="60"/>
  <c r="P6921" i="60"/>
  <c r="M6924" i="60" l="1"/>
  <c r="I6925" i="60" s="1"/>
  <c r="K6924" i="60"/>
  <c r="J6924" i="60"/>
  <c r="P6923" i="60"/>
  <c r="L6923" i="60"/>
  <c r="P6922" i="60"/>
  <c r="P6924" i="60" l="1"/>
  <c r="L6924" i="60"/>
  <c r="M6925" i="60"/>
  <c r="I6926" i="60" s="1"/>
  <c r="K6925" i="60"/>
  <c r="J6925" i="60"/>
  <c r="P6925" i="60" l="1"/>
  <c r="L6925" i="60"/>
  <c r="M6926" i="60"/>
  <c r="I6927" i="60" s="1"/>
  <c r="K6926" i="60"/>
  <c r="J6926" i="60"/>
  <c r="P6926" i="60" l="1"/>
  <c r="L6926" i="60"/>
  <c r="M6927" i="60"/>
  <c r="I6928" i="60" s="1"/>
  <c r="K6927" i="60"/>
  <c r="J6927" i="60"/>
  <c r="P6927" i="60" l="1"/>
  <c r="L6927" i="60"/>
  <c r="K6928" i="60"/>
  <c r="M6928" i="60"/>
  <c r="I6929" i="60" s="1"/>
  <c r="J6928" i="60"/>
  <c r="P6928" i="60" l="1"/>
  <c r="L6928" i="60"/>
  <c r="M6929" i="60"/>
  <c r="I6930" i="60" s="1"/>
  <c r="K6929" i="60"/>
  <c r="J6929" i="60"/>
  <c r="M6930" i="60" l="1"/>
  <c r="I6931" i="60" s="1"/>
  <c r="K6930" i="60"/>
  <c r="J6930" i="60"/>
  <c r="L6929" i="60"/>
  <c r="P6930" i="60" l="1"/>
  <c r="L6930" i="60"/>
  <c r="P6929" i="60"/>
  <c r="K6931" i="60"/>
  <c r="J6931" i="60"/>
  <c r="M6931" i="60"/>
  <c r="I6932" i="60" s="1"/>
  <c r="L6931" i="60" l="1"/>
  <c r="M6932" i="60"/>
  <c r="I6933" i="60" s="1"/>
  <c r="K6932" i="60"/>
  <c r="J6932" i="60"/>
  <c r="M6933" i="60" l="1"/>
  <c r="I6934" i="60" s="1"/>
  <c r="K6933" i="60"/>
  <c r="J6933" i="60"/>
  <c r="L6932" i="60"/>
  <c r="P6932" i="60"/>
  <c r="P6931" i="60"/>
  <c r="L6933" i="60" l="1"/>
  <c r="P6933" i="60"/>
  <c r="K6934" i="60"/>
  <c r="J6934" i="60"/>
  <c r="M6934" i="60"/>
  <c r="I6935" i="60" s="1"/>
  <c r="L6934" i="60" l="1"/>
  <c r="K6935" i="60"/>
  <c r="J6935" i="60"/>
  <c r="M6935" i="60"/>
  <c r="I6936" i="60" s="1"/>
  <c r="J6936" i="60" l="1"/>
  <c r="M6936" i="60"/>
  <c r="I6937" i="60" s="1"/>
  <c r="K6936" i="60"/>
  <c r="P6935" i="60"/>
  <c r="L6935" i="60"/>
  <c r="P6934" i="60"/>
  <c r="J6937" i="60" l="1"/>
  <c r="M6937" i="60"/>
  <c r="I6938" i="60" s="1"/>
  <c r="K6937" i="60"/>
  <c r="P6936" i="60"/>
  <c r="L6936" i="60"/>
  <c r="J6938" i="60" l="1"/>
  <c r="K6938" i="60"/>
  <c r="M6938" i="60"/>
  <c r="I6939" i="60" s="1"/>
  <c r="P6937" i="60"/>
  <c r="L6937" i="60"/>
  <c r="M6939" i="60" l="1"/>
  <c r="I6940" i="60" s="1"/>
  <c r="J6939" i="60"/>
  <c r="K6939" i="60"/>
  <c r="P6938" i="60"/>
  <c r="L6938" i="60"/>
  <c r="P6939" i="60" l="1"/>
  <c r="L6939" i="60"/>
  <c r="M6940" i="60"/>
  <c r="I6941" i="60" s="1"/>
  <c r="K6940" i="60"/>
  <c r="J6940" i="60"/>
  <c r="L6940" i="60" l="1"/>
  <c r="M6941" i="60"/>
  <c r="I6942" i="60" s="1"/>
  <c r="J6941" i="60"/>
  <c r="K6941" i="60"/>
  <c r="P6941" i="60" l="1"/>
  <c r="L6941" i="60"/>
  <c r="K6942" i="60"/>
  <c r="M6942" i="60"/>
  <c r="I6943" i="60" s="1"/>
  <c r="J6942" i="60"/>
  <c r="P6940" i="60"/>
  <c r="K6943" i="60" l="1"/>
  <c r="J6943" i="60"/>
  <c r="M6943" i="60"/>
  <c r="I6944" i="60" s="1"/>
  <c r="L6942" i="60"/>
  <c r="P6942" i="60" l="1"/>
  <c r="M6944" i="60"/>
  <c r="I6945" i="60" s="1"/>
  <c r="K6944" i="60"/>
  <c r="J6944" i="60"/>
  <c r="L6943" i="60"/>
  <c r="P6944" i="60" l="1"/>
  <c r="L6944" i="60"/>
  <c r="P6943" i="60"/>
  <c r="M6945" i="60"/>
  <c r="I6946" i="60" s="1"/>
  <c r="K6945" i="60"/>
  <c r="J6945" i="60"/>
  <c r="P6945" i="60" l="1"/>
  <c r="L6945" i="60"/>
  <c r="M6946" i="60"/>
  <c r="I6947" i="60" s="1"/>
  <c r="K6946" i="60"/>
  <c r="J6946" i="60"/>
  <c r="L6946" i="60" l="1"/>
  <c r="P6946" i="60"/>
  <c r="M6947" i="60"/>
  <c r="I6948" i="60" s="1"/>
  <c r="K6947" i="60"/>
  <c r="J6947" i="60"/>
  <c r="L6947" i="60" l="1"/>
  <c r="K6948" i="60"/>
  <c r="J6948" i="60"/>
  <c r="M6948" i="60"/>
  <c r="I6949" i="60" s="1"/>
  <c r="K6949" i="60" l="1"/>
  <c r="M6949" i="60"/>
  <c r="I6950" i="60" s="1"/>
  <c r="J6949" i="60"/>
  <c r="L6948" i="60"/>
  <c r="P6947" i="60"/>
  <c r="P6948" i="60" l="1"/>
  <c r="L6949" i="60"/>
  <c r="P6949" i="60"/>
  <c r="K6950" i="60"/>
  <c r="J6950" i="60"/>
  <c r="M6950" i="60"/>
  <c r="I6951" i="60" s="1"/>
  <c r="K6951" i="60" l="1"/>
  <c r="J6951" i="60"/>
  <c r="M6951" i="60"/>
  <c r="I6952" i="60" s="1"/>
  <c r="L6950" i="60"/>
  <c r="P6950" i="60" l="1"/>
  <c r="L6951" i="60"/>
  <c r="J6952" i="60"/>
  <c r="M6952" i="60"/>
  <c r="I6953" i="60" s="1"/>
  <c r="K6952" i="60"/>
  <c r="J6953" i="60" l="1"/>
  <c r="M6953" i="60"/>
  <c r="I6954" i="60" s="1"/>
  <c r="K6953" i="60"/>
  <c r="P6952" i="60"/>
  <c r="L6952" i="60"/>
  <c r="P6951" i="60"/>
  <c r="M6954" i="60" l="1"/>
  <c r="I6955" i="60" s="1"/>
  <c r="J6954" i="60"/>
  <c r="K6954" i="60"/>
  <c r="P6953" i="60"/>
  <c r="L6953" i="60"/>
  <c r="L6954" i="60" l="1"/>
  <c r="P6954" i="60"/>
  <c r="K6955" i="60"/>
  <c r="M6955" i="60"/>
  <c r="I6956" i="60" s="1"/>
  <c r="J6955" i="60"/>
  <c r="P6955" i="60" l="1"/>
  <c r="L6955" i="60"/>
  <c r="K6956" i="60"/>
  <c r="M6956" i="60"/>
  <c r="I6957" i="60" s="1"/>
  <c r="J6956" i="60"/>
  <c r="L6956" i="60" l="1"/>
  <c r="M6957" i="60"/>
  <c r="I6958" i="60" s="1"/>
  <c r="J6957" i="60"/>
  <c r="K6957" i="60"/>
  <c r="L6957" i="60" l="1"/>
  <c r="K6958" i="60"/>
  <c r="J6958" i="60"/>
  <c r="M6958" i="60"/>
  <c r="I6959" i="60" s="1"/>
  <c r="P6956" i="60"/>
  <c r="P6957" i="60" l="1"/>
  <c r="M6959" i="60"/>
  <c r="I6960" i="60" s="1"/>
  <c r="K6959" i="60"/>
  <c r="J6959" i="60"/>
  <c r="L6958" i="60"/>
  <c r="P6958" i="60"/>
  <c r="P6959" i="60" l="1"/>
  <c r="L6959" i="60"/>
  <c r="M6960" i="60"/>
  <c r="I6961" i="60" s="1"/>
  <c r="K6960" i="60"/>
  <c r="J6960" i="60"/>
  <c r="P6960" i="60" l="1"/>
  <c r="L6960" i="60"/>
  <c r="M6961" i="60"/>
  <c r="I6962" i="60" s="1"/>
  <c r="K6961" i="60"/>
  <c r="J6961" i="60"/>
  <c r="P6961" i="60" l="1"/>
  <c r="L6961" i="60"/>
  <c r="K6962" i="60"/>
  <c r="J6962" i="60"/>
  <c r="M6962" i="60"/>
  <c r="I6963" i="60" s="1"/>
  <c r="L6962" i="60" l="1"/>
  <c r="M6963" i="60"/>
  <c r="I6964" i="60" s="1"/>
  <c r="K6963" i="60"/>
  <c r="J6963" i="60"/>
  <c r="L6963" i="60" l="1"/>
  <c r="P6962" i="60"/>
  <c r="M6964" i="60"/>
  <c r="I6965" i="60" s="1"/>
  <c r="K6964" i="60"/>
  <c r="J6964" i="60"/>
  <c r="K6965" i="60" l="1"/>
  <c r="M6965" i="60"/>
  <c r="I6966" i="60" s="1"/>
  <c r="J6965" i="60"/>
  <c r="P6964" i="60"/>
  <c r="L6964" i="60"/>
  <c r="P6963" i="60"/>
  <c r="P6965" i="60" l="1"/>
  <c r="L6965" i="60"/>
  <c r="M6966" i="60"/>
  <c r="I6967" i="60" s="1"/>
  <c r="K6966" i="60"/>
  <c r="J6966" i="60"/>
  <c r="P6966" i="60" l="1"/>
  <c r="L6966" i="60"/>
  <c r="M6967" i="60"/>
  <c r="I6968" i="60" s="1"/>
  <c r="J6967" i="60"/>
  <c r="K6967" i="60"/>
  <c r="P6967" i="60" l="1"/>
  <c r="L6967" i="60"/>
  <c r="J6968" i="60"/>
  <c r="M6968" i="60"/>
  <c r="I6969" i="60" s="1"/>
  <c r="K6968" i="60"/>
  <c r="K6969" i="60" l="1"/>
  <c r="J6969" i="60"/>
  <c r="M6969" i="60"/>
  <c r="I6970" i="60" s="1"/>
  <c r="P6968" i="60"/>
  <c r="L6968" i="60"/>
  <c r="L6969" i="60" l="1"/>
  <c r="P6969" i="60"/>
  <c r="M6970" i="60"/>
  <c r="I6971" i="60" s="1"/>
  <c r="K6970" i="60"/>
  <c r="J6970" i="60"/>
  <c r="L6970" i="60" l="1"/>
  <c r="K6971" i="60"/>
  <c r="M6971" i="60"/>
  <c r="I6972" i="60" s="1"/>
  <c r="J6971" i="60"/>
  <c r="P6971" i="60" l="1"/>
  <c r="L6971" i="60"/>
  <c r="K6972" i="60"/>
  <c r="M6972" i="60"/>
  <c r="I6973" i="60" s="1"/>
  <c r="J6972" i="60"/>
  <c r="P6970" i="60"/>
  <c r="J6973" i="60" l="1"/>
  <c r="M6973" i="60"/>
  <c r="I6974" i="60" s="1"/>
  <c r="K6973" i="60"/>
  <c r="L6972" i="60"/>
  <c r="P6972" i="60"/>
  <c r="J6974" i="60" l="1"/>
  <c r="K6974" i="60"/>
  <c r="M6974" i="60"/>
  <c r="I6975" i="60" s="1"/>
  <c r="L6973" i="60"/>
  <c r="P6973" i="60"/>
  <c r="J6975" i="60" l="1"/>
  <c r="M6975" i="60"/>
  <c r="I6976" i="60" s="1"/>
  <c r="K6975" i="60"/>
  <c r="L6974" i="60"/>
  <c r="P6974" i="60" l="1"/>
  <c r="J6976" i="60"/>
  <c r="M6976" i="60"/>
  <c r="I6977" i="60" s="1"/>
  <c r="K6976" i="60"/>
  <c r="P6975" i="60"/>
  <c r="L6975" i="60"/>
  <c r="L6976" i="60" l="1"/>
  <c r="P6976" i="60"/>
  <c r="M6977" i="60"/>
  <c r="I6978" i="60" s="1"/>
  <c r="J6977" i="60"/>
  <c r="K6977" i="60"/>
  <c r="P6977" i="60" l="1"/>
  <c r="L6977" i="60"/>
  <c r="J6978" i="60"/>
  <c r="M6978" i="60"/>
  <c r="I6979" i="60" s="1"/>
  <c r="K6978" i="60"/>
  <c r="K6979" i="60" l="1"/>
  <c r="J6979" i="60"/>
  <c r="M6979" i="60"/>
  <c r="I6980" i="60" s="1"/>
  <c r="L6978" i="60"/>
  <c r="P6978" i="60"/>
  <c r="L6979" i="60" l="1"/>
  <c r="J6980" i="60"/>
  <c r="M6980" i="60"/>
  <c r="I6981" i="60" s="1"/>
  <c r="K6980" i="60"/>
  <c r="P6979" i="60" l="1"/>
  <c r="K6981" i="60"/>
  <c r="M6981" i="60"/>
  <c r="I6982" i="60" s="1"/>
  <c r="J6981" i="60"/>
  <c r="P6980" i="60"/>
  <c r="L6980" i="60"/>
  <c r="P6981" i="60" l="1"/>
  <c r="L6981" i="60"/>
  <c r="M6982" i="60"/>
  <c r="I6983" i="60" s="1"/>
  <c r="J6982" i="60"/>
  <c r="K6982" i="60"/>
  <c r="L6982" i="60" l="1"/>
  <c r="P6982" i="60"/>
  <c r="K6983" i="60"/>
  <c r="M6983" i="60"/>
  <c r="I6984" i="60" s="1"/>
  <c r="J6983" i="60"/>
  <c r="L6983" i="60" l="1"/>
  <c r="M6984" i="60"/>
  <c r="I6985" i="60" s="1"/>
  <c r="J6984" i="60"/>
  <c r="K6984" i="60"/>
  <c r="L6984" i="60" l="1"/>
  <c r="K6985" i="60"/>
  <c r="J6985" i="60"/>
  <c r="M6985" i="60"/>
  <c r="I6986" i="60" s="1"/>
  <c r="P6983" i="60"/>
  <c r="K6986" i="60" l="1"/>
  <c r="J6986" i="60"/>
  <c r="M6986" i="60"/>
  <c r="I6987" i="60" s="1"/>
  <c r="L6985" i="60"/>
  <c r="P6984" i="60"/>
  <c r="P6985" i="60" l="1"/>
  <c r="K6987" i="60"/>
  <c r="M6987" i="60"/>
  <c r="I6988" i="60" s="1"/>
  <c r="J6987" i="60"/>
  <c r="L6986" i="60"/>
  <c r="L6987" i="60" l="1"/>
  <c r="P6986" i="60"/>
  <c r="K6988" i="60"/>
  <c r="J6988" i="60"/>
  <c r="M6988" i="60"/>
  <c r="I6989" i="60" s="1"/>
  <c r="L6988" i="60" l="1"/>
  <c r="K6989" i="60"/>
  <c r="J6989" i="60"/>
  <c r="M6989" i="60"/>
  <c r="I6990" i="60" s="1"/>
  <c r="P6987" i="60"/>
  <c r="L6989" i="60" l="1"/>
  <c r="J6990" i="60"/>
  <c r="K6990" i="60"/>
  <c r="M6990" i="60"/>
  <c r="I6991" i="60" s="1"/>
  <c r="P6988" i="60"/>
  <c r="M6991" i="60" l="1"/>
  <c r="I6992" i="60" s="1"/>
  <c r="K6991" i="60"/>
  <c r="J6991" i="60"/>
  <c r="L6990" i="60"/>
  <c r="P6990" i="60"/>
  <c r="P6989" i="60"/>
  <c r="P6991" i="60" l="1"/>
  <c r="L6991" i="60"/>
  <c r="K6992" i="60"/>
  <c r="J6992" i="60"/>
  <c r="M6992" i="60"/>
  <c r="I6993" i="60" s="1"/>
  <c r="L6992" i="60" l="1"/>
  <c r="K6993" i="60"/>
  <c r="M6993" i="60"/>
  <c r="I6994" i="60" s="1"/>
  <c r="J6993" i="60"/>
  <c r="L6993" i="60" l="1"/>
  <c r="P6993" i="60"/>
  <c r="K6994" i="60"/>
  <c r="J6994" i="60"/>
  <c r="M6994" i="60"/>
  <c r="I6995" i="60" s="1"/>
  <c r="P6992" i="60"/>
  <c r="L6994" i="60" l="1"/>
  <c r="M6995" i="60"/>
  <c r="I6996" i="60" s="1"/>
  <c r="J6995" i="60"/>
  <c r="K6995" i="60"/>
  <c r="L6995" i="60" l="1"/>
  <c r="P6995" i="60"/>
  <c r="K6996" i="60"/>
  <c r="J6996" i="60"/>
  <c r="M6996" i="60"/>
  <c r="I6997" i="60" s="1"/>
  <c r="P6994" i="60"/>
  <c r="L6996" i="60" l="1"/>
  <c r="M6997" i="60"/>
  <c r="I6998" i="60" s="1"/>
  <c r="K6997" i="60"/>
  <c r="J6997" i="60"/>
  <c r="P6997" i="60" l="1"/>
  <c r="L6997" i="60"/>
  <c r="M6998" i="60"/>
  <c r="I6999" i="60" s="1"/>
  <c r="K6998" i="60"/>
  <c r="J6998" i="60"/>
  <c r="P6996" i="60"/>
  <c r="L6998" i="60" l="1"/>
  <c r="P6998" i="60"/>
  <c r="M6999" i="60"/>
  <c r="I7000" i="60" s="1"/>
  <c r="J6999" i="60"/>
  <c r="K6999" i="60"/>
  <c r="L6999" i="60" l="1"/>
  <c r="P6999" i="60"/>
  <c r="K7000" i="60"/>
  <c r="M7000" i="60"/>
  <c r="I7001" i="60" s="1"/>
  <c r="J7000" i="60"/>
  <c r="L7000" i="60" l="1"/>
  <c r="P7000" i="60"/>
  <c r="M7001" i="60"/>
  <c r="I7002" i="60" s="1"/>
  <c r="J7001" i="60"/>
  <c r="K7001" i="60"/>
  <c r="L7001" i="60" l="1"/>
  <c r="P7001" i="60"/>
  <c r="M7002" i="60"/>
  <c r="I7003" i="60" s="1"/>
  <c r="K7002" i="60"/>
  <c r="J7002" i="60"/>
  <c r="L7002" i="60" l="1"/>
  <c r="P7002" i="60"/>
  <c r="K7003" i="60"/>
  <c r="M7003" i="60"/>
  <c r="I7004" i="60" s="1"/>
  <c r="J7003" i="60"/>
  <c r="M7004" i="60" l="1"/>
  <c r="I7005" i="60" s="1"/>
  <c r="K7004" i="60"/>
  <c r="J7004" i="60"/>
  <c r="L7003" i="60"/>
  <c r="P7003" i="60"/>
  <c r="L7004" i="60" l="1"/>
  <c r="P7004" i="60"/>
  <c r="M7005" i="60"/>
  <c r="I7006" i="60" s="1"/>
  <c r="J7005" i="60"/>
  <c r="K7005" i="60"/>
  <c r="P7005" i="60" l="1"/>
  <c r="L7005" i="60"/>
  <c r="M7006" i="60"/>
  <c r="I7007" i="60" s="1"/>
  <c r="K7006" i="60"/>
  <c r="J7006" i="60"/>
  <c r="L7006" i="60" l="1"/>
  <c r="K7007" i="60"/>
  <c r="M7007" i="60"/>
  <c r="I7008" i="60" s="1"/>
  <c r="J7007" i="60"/>
  <c r="P7007" i="60" l="1"/>
  <c r="L7007" i="60"/>
  <c r="M7008" i="60"/>
  <c r="I7009" i="60" s="1"/>
  <c r="K7008" i="60"/>
  <c r="J7008" i="60"/>
  <c r="P7006" i="60"/>
  <c r="L7008" i="60" l="1"/>
  <c r="P7008" i="60"/>
  <c r="K7009" i="60"/>
  <c r="M7009" i="60"/>
  <c r="I7010" i="60" s="1"/>
  <c r="J7009" i="60"/>
  <c r="P7009" i="60" l="1"/>
  <c r="L7009" i="60"/>
  <c r="M7010" i="60"/>
  <c r="I7011" i="60" s="1"/>
  <c r="K7010" i="60"/>
  <c r="J7010" i="60"/>
  <c r="L7010" i="60" l="1"/>
  <c r="P7010" i="60"/>
  <c r="M7011" i="60"/>
  <c r="I7012" i="60" s="1"/>
  <c r="K7011" i="60"/>
  <c r="J7011" i="60"/>
  <c r="M7012" i="60" l="1"/>
  <c r="I7013" i="60" s="1"/>
  <c r="K7012" i="60"/>
  <c r="J7012" i="60"/>
  <c r="P7011" i="60"/>
  <c r="L7011" i="60"/>
  <c r="L7012" i="60" l="1"/>
  <c r="K7013" i="60"/>
  <c r="J7013" i="60"/>
  <c r="M7013" i="60"/>
  <c r="I7014" i="60" s="1"/>
  <c r="P7013" i="60" l="1"/>
  <c r="L7013" i="60"/>
  <c r="P7012" i="60"/>
  <c r="K7014" i="60"/>
  <c r="M7014" i="60"/>
  <c r="I7015" i="60" s="1"/>
  <c r="J7014" i="60"/>
  <c r="M7015" i="60" l="1"/>
  <c r="I7016" i="60" s="1"/>
  <c r="K7015" i="60"/>
  <c r="J7015" i="60"/>
  <c r="P7014" i="60"/>
  <c r="L7014" i="60"/>
  <c r="P7015" i="60" l="1"/>
  <c r="L7015" i="60"/>
  <c r="M7016" i="60"/>
  <c r="I7017" i="60" s="1"/>
  <c r="J7016" i="60"/>
  <c r="K7016" i="60"/>
  <c r="P7016" i="60" l="1"/>
  <c r="L7016" i="60"/>
  <c r="M7017" i="60"/>
  <c r="I7018" i="60" s="1"/>
  <c r="K7017" i="60"/>
  <c r="J7017" i="60"/>
  <c r="P7017" i="60" l="1"/>
  <c r="L7017" i="60"/>
  <c r="M7018" i="60"/>
  <c r="I7019" i="60" s="1"/>
  <c r="K7018" i="60"/>
  <c r="J7018" i="60"/>
  <c r="L7018" i="60" l="1"/>
  <c r="P7018" i="60"/>
  <c r="M7019" i="60"/>
  <c r="I7020" i="60" s="1"/>
  <c r="J7019" i="60"/>
  <c r="K7019" i="60"/>
  <c r="P7019" i="60" l="1"/>
  <c r="L7019" i="60"/>
  <c r="K7020" i="60"/>
  <c r="M7020" i="60"/>
  <c r="I7021" i="60" s="1"/>
  <c r="J7020" i="60"/>
  <c r="P7020" i="60" l="1"/>
  <c r="L7020" i="60"/>
  <c r="K7021" i="60"/>
  <c r="M7021" i="60"/>
  <c r="I7022" i="60" s="1"/>
  <c r="J7021" i="60"/>
  <c r="J7022" i="60" l="1"/>
  <c r="M7022" i="60"/>
  <c r="I7023" i="60" s="1"/>
  <c r="K7022" i="60"/>
  <c r="L7021" i="60"/>
  <c r="P7021" i="60" l="1"/>
  <c r="M7023" i="60"/>
  <c r="I7024" i="60" s="1"/>
  <c r="J7023" i="60"/>
  <c r="K7023" i="60"/>
  <c r="P7022" i="60"/>
  <c r="L7022" i="60"/>
  <c r="L7023" i="60" l="1"/>
  <c r="P7023" i="60"/>
  <c r="M7024" i="60"/>
  <c r="I7025" i="60" s="1"/>
  <c r="K7024" i="60"/>
  <c r="J7024" i="60"/>
  <c r="P7024" i="60" l="1"/>
  <c r="L7024" i="60"/>
  <c r="J7025" i="60"/>
  <c r="M7025" i="60"/>
  <c r="I7026" i="60" s="1"/>
  <c r="K7025" i="60"/>
  <c r="M7026" i="60" l="1"/>
  <c r="I7027" i="60" s="1"/>
  <c r="J7026" i="60"/>
  <c r="K7026" i="60"/>
  <c r="L7025" i="60"/>
  <c r="P7025" i="60"/>
  <c r="P7026" i="60" l="1"/>
  <c r="L7026" i="60"/>
  <c r="M7027" i="60"/>
  <c r="I7028" i="60" s="1"/>
  <c r="K7027" i="60"/>
  <c r="J7027" i="60"/>
  <c r="L7027" i="60" l="1"/>
  <c r="K7028" i="60"/>
  <c r="J7028" i="60"/>
  <c r="M7028" i="60"/>
  <c r="I7029" i="60" s="1"/>
  <c r="L7028" i="60" l="1"/>
  <c r="J7029" i="60"/>
  <c r="K7029" i="60"/>
  <c r="M7029" i="60"/>
  <c r="I7030" i="60" s="1"/>
  <c r="P7027" i="60"/>
  <c r="K7030" i="60" l="1"/>
  <c r="J7030" i="60"/>
  <c r="M7030" i="60"/>
  <c r="I7031" i="60" s="1"/>
  <c r="P7029" i="60"/>
  <c r="L7029" i="60"/>
  <c r="P7028" i="60"/>
  <c r="M7031" i="60" l="1"/>
  <c r="I7032" i="60" s="1"/>
  <c r="K7031" i="60"/>
  <c r="J7031" i="60"/>
  <c r="P7030" i="60"/>
  <c r="L7030" i="60"/>
  <c r="P7031" i="60" l="1"/>
  <c r="L7031" i="60"/>
  <c r="K7032" i="60"/>
  <c r="J7032" i="60"/>
  <c r="M7032" i="60"/>
  <c r="I7033" i="60" s="1"/>
  <c r="L7032" i="60" l="1"/>
  <c r="M7033" i="60"/>
  <c r="I7034" i="60" s="1"/>
  <c r="K7033" i="60"/>
  <c r="J7033" i="60"/>
  <c r="L7033" i="60" l="1"/>
  <c r="M7034" i="60"/>
  <c r="I7035" i="60" s="1"/>
  <c r="K7034" i="60"/>
  <c r="J7034" i="60"/>
  <c r="P7032" i="60"/>
  <c r="L7034" i="60" l="1"/>
  <c r="K7035" i="60"/>
  <c r="M7035" i="60"/>
  <c r="I7036" i="60" s="1"/>
  <c r="J7035" i="60"/>
  <c r="P7033" i="60"/>
  <c r="J7036" i="60" l="1"/>
  <c r="K7036" i="60"/>
  <c r="M7036" i="60"/>
  <c r="I7037" i="60" s="1"/>
  <c r="L7035" i="60"/>
  <c r="P7035" i="60"/>
  <c r="P7034" i="60"/>
  <c r="K7037" i="60" l="1"/>
  <c r="M7037" i="60"/>
  <c r="I7038" i="60" s="1"/>
  <c r="J7037" i="60"/>
  <c r="P7036" i="60"/>
  <c r="L7036" i="60"/>
  <c r="P7037" i="60" l="1"/>
  <c r="L7037" i="60"/>
  <c r="M7038" i="60"/>
  <c r="I7039" i="60" s="1"/>
  <c r="K7038" i="60"/>
  <c r="J7038" i="60"/>
  <c r="P7038" i="60" l="1"/>
  <c r="L7038" i="60"/>
  <c r="J7039" i="60"/>
  <c r="K7039" i="60"/>
  <c r="M7039" i="60"/>
  <c r="I7040" i="60" s="1"/>
  <c r="M7040" i="60" l="1"/>
  <c r="I7041" i="60" s="1"/>
  <c r="K7040" i="60"/>
  <c r="J7040" i="60"/>
  <c r="P7039" i="60"/>
  <c r="L7039" i="60"/>
  <c r="L7040" i="60" l="1"/>
  <c r="J7041" i="60"/>
  <c r="M7041" i="60"/>
  <c r="I7042" i="60" s="1"/>
  <c r="K7041" i="60"/>
  <c r="K7042" i="60" l="1"/>
  <c r="M7042" i="60"/>
  <c r="I7043" i="60" s="1"/>
  <c r="J7042" i="60"/>
  <c r="P7041" i="60"/>
  <c r="L7041" i="60"/>
  <c r="P7040" i="60"/>
  <c r="P7042" i="60" l="1"/>
  <c r="L7042" i="60"/>
  <c r="J7043" i="60"/>
  <c r="M7043" i="60"/>
  <c r="I7044" i="60" s="1"/>
  <c r="K7043" i="60"/>
  <c r="L7043" i="60" l="1"/>
  <c r="P7043" i="60"/>
  <c r="J7044" i="60"/>
  <c r="M7044" i="60"/>
  <c r="I7045" i="60" s="1"/>
  <c r="K7044" i="60"/>
  <c r="J7045" i="60" l="1"/>
  <c r="M7045" i="60"/>
  <c r="I7046" i="60" s="1"/>
  <c r="K7045" i="60"/>
  <c r="L7044" i="60"/>
  <c r="P7044" i="60"/>
  <c r="J7046" i="60" l="1"/>
  <c r="M7046" i="60"/>
  <c r="I7047" i="60" s="1"/>
  <c r="K7046" i="60"/>
  <c r="P7045" i="60"/>
  <c r="L7045" i="60"/>
  <c r="M7047" i="60" l="1"/>
  <c r="I7048" i="60" s="1"/>
  <c r="J7047" i="60"/>
  <c r="K7047" i="60"/>
  <c r="P7046" i="60"/>
  <c r="L7046" i="60"/>
  <c r="P7047" i="60" l="1"/>
  <c r="L7047" i="60"/>
  <c r="M7048" i="60"/>
  <c r="I7049" i="60" s="1"/>
  <c r="J7048" i="60"/>
  <c r="K7048" i="60"/>
  <c r="P7048" i="60" l="1"/>
  <c r="L7048" i="60"/>
  <c r="K7049" i="60"/>
  <c r="J7049" i="60"/>
  <c r="M7049" i="60"/>
  <c r="I7050" i="60" s="1"/>
  <c r="L7049" i="60" l="1"/>
  <c r="J7050" i="60"/>
  <c r="K7050" i="60"/>
  <c r="M7050" i="60"/>
  <c r="I7051" i="60" s="1"/>
  <c r="K7051" i="60" l="1"/>
  <c r="J7051" i="60"/>
  <c r="M7051" i="60"/>
  <c r="I7052" i="60" s="1"/>
  <c r="L7050" i="60"/>
  <c r="P7050" i="60"/>
  <c r="P7049" i="60"/>
  <c r="L7051" i="60" l="1"/>
  <c r="K7052" i="60"/>
  <c r="J7052" i="60"/>
  <c r="M7052" i="60"/>
  <c r="I7053" i="60" s="1"/>
  <c r="K7053" i="60" l="1"/>
  <c r="J7053" i="60"/>
  <c r="M7053" i="60"/>
  <c r="I7054" i="60" s="1"/>
  <c r="L7052" i="60"/>
  <c r="P7051" i="60"/>
  <c r="P7052" i="60" l="1"/>
  <c r="M7054" i="60"/>
  <c r="I7055" i="60" s="1"/>
  <c r="J7054" i="60"/>
  <c r="K7054" i="60"/>
  <c r="L7053" i="60"/>
  <c r="P7053" i="60"/>
  <c r="P7054" i="60" l="1"/>
  <c r="L7054" i="60"/>
  <c r="K7055" i="60"/>
  <c r="J7055" i="60"/>
  <c r="M7055" i="60"/>
  <c r="I7056" i="60" s="1"/>
  <c r="K7056" i="60" l="1"/>
  <c r="M7056" i="60"/>
  <c r="I7057" i="60" s="1"/>
  <c r="J7056" i="60"/>
  <c r="P7055" i="60"/>
  <c r="L7055" i="60"/>
  <c r="K7057" i="60" l="1"/>
  <c r="J7057" i="60"/>
  <c r="M7057" i="60"/>
  <c r="I7058" i="60" s="1"/>
  <c r="L7056" i="60"/>
  <c r="P7056" i="60"/>
  <c r="M7058" i="60" l="1"/>
  <c r="I7059" i="60" s="1"/>
  <c r="K7058" i="60"/>
  <c r="J7058" i="60"/>
  <c r="L7057" i="60"/>
  <c r="P7057" i="60"/>
  <c r="L7058" i="60" l="1"/>
  <c r="P7058" i="60"/>
  <c r="K7059" i="60"/>
  <c r="J7059" i="60"/>
  <c r="M7059" i="60"/>
  <c r="I7060" i="60" s="1"/>
  <c r="K7060" i="60" l="1"/>
  <c r="J7060" i="60"/>
  <c r="M7060" i="60"/>
  <c r="I7061" i="60" s="1"/>
  <c r="P7059" i="60"/>
  <c r="L7059" i="60"/>
  <c r="M7061" i="60" l="1"/>
  <c r="I7062" i="60" s="1"/>
  <c r="K7061" i="60"/>
  <c r="J7061" i="60"/>
  <c r="L7060" i="60"/>
  <c r="P7060" i="60"/>
  <c r="P7061" i="60" l="1"/>
  <c r="L7061" i="60"/>
  <c r="K7062" i="60"/>
  <c r="J7062" i="60"/>
  <c r="M7062" i="60"/>
  <c r="I7063" i="60" s="1"/>
  <c r="K7063" i="60" l="1"/>
  <c r="J7063" i="60"/>
  <c r="M7063" i="60"/>
  <c r="I7064" i="60" s="1"/>
  <c r="L7062" i="60"/>
  <c r="P7062" i="60" l="1"/>
  <c r="M7064" i="60"/>
  <c r="I7065" i="60" s="1"/>
  <c r="K7064" i="60"/>
  <c r="J7064" i="60"/>
  <c r="L7063" i="60"/>
  <c r="P7063" i="60" l="1"/>
  <c r="L7064" i="60"/>
  <c r="P7064" i="60"/>
  <c r="M7065" i="60"/>
  <c r="I7066" i="60" s="1"/>
  <c r="K7065" i="60"/>
  <c r="J7065" i="60"/>
  <c r="M7066" i="60" l="1"/>
  <c r="I7067" i="60" s="1"/>
  <c r="K7066" i="60"/>
  <c r="J7066" i="60"/>
  <c r="L7065" i="60"/>
  <c r="P7065" i="60"/>
  <c r="L7066" i="60" l="1"/>
  <c r="P7066" i="60"/>
  <c r="M7067" i="60"/>
  <c r="I7068" i="60" s="1"/>
  <c r="K7067" i="60"/>
  <c r="J7067" i="60"/>
  <c r="L7067" i="60" l="1"/>
  <c r="P7067" i="60"/>
  <c r="M7068" i="60"/>
  <c r="I7069" i="60" s="1"/>
  <c r="K7068" i="60"/>
  <c r="J7068" i="60"/>
  <c r="L7068" i="60" l="1"/>
  <c r="P7068" i="60"/>
  <c r="K7069" i="60"/>
  <c r="M7069" i="60"/>
  <c r="I7070" i="60" s="1"/>
  <c r="J7069" i="60"/>
  <c r="L7069" i="60" l="1"/>
  <c r="P7069" i="60"/>
  <c r="K7070" i="60"/>
  <c r="M7070" i="60"/>
  <c r="I7071" i="60" s="1"/>
  <c r="J7070" i="60"/>
  <c r="P7070" i="60" l="1"/>
  <c r="L7070" i="60"/>
  <c r="J7071" i="60"/>
  <c r="M7071" i="60"/>
  <c r="I7072" i="60" s="1"/>
  <c r="K7071" i="60"/>
  <c r="M7072" i="60" l="1"/>
  <c r="I7073" i="60" s="1"/>
  <c r="K7072" i="60"/>
  <c r="J7072" i="60"/>
  <c r="L7071" i="60"/>
  <c r="P7071" i="60"/>
  <c r="P7072" i="60" l="1"/>
  <c r="L7072" i="60"/>
  <c r="M7073" i="60"/>
  <c r="I7074" i="60" s="1"/>
  <c r="K7073" i="60"/>
  <c r="J7073" i="60"/>
  <c r="L7073" i="60" l="1"/>
  <c r="P7073" i="60"/>
  <c r="M7074" i="60"/>
  <c r="I7075" i="60" s="1"/>
  <c r="K7074" i="60"/>
  <c r="J7074" i="60"/>
  <c r="L7074" i="60" l="1"/>
  <c r="P7074" i="60"/>
  <c r="M7075" i="60"/>
  <c r="I7076" i="60" s="1"/>
  <c r="K7075" i="60"/>
  <c r="J7075" i="60"/>
  <c r="L7075" i="60" l="1"/>
  <c r="M7076" i="60"/>
  <c r="I7077" i="60" s="1"/>
  <c r="J7076" i="60"/>
  <c r="K7076" i="60"/>
  <c r="P7076" i="60" l="1"/>
  <c r="L7076" i="60"/>
  <c r="K7077" i="60"/>
  <c r="M7077" i="60"/>
  <c r="I7078" i="60" s="1"/>
  <c r="J7077" i="60"/>
  <c r="P7075" i="60"/>
  <c r="L7077" i="60" l="1"/>
  <c r="M7078" i="60"/>
  <c r="I7079" i="60" s="1"/>
  <c r="K7078" i="60"/>
  <c r="J7078" i="60"/>
  <c r="P7078" i="60" l="1"/>
  <c r="L7078" i="60"/>
  <c r="M7079" i="60"/>
  <c r="I7080" i="60" s="1"/>
  <c r="K7079" i="60"/>
  <c r="J7079" i="60"/>
  <c r="P7077" i="60"/>
  <c r="P7079" i="60" l="1"/>
  <c r="L7079" i="60"/>
  <c r="M7080" i="60"/>
  <c r="I7081" i="60" s="1"/>
  <c r="J7080" i="60"/>
  <c r="K7080" i="60"/>
  <c r="P7080" i="60" l="1"/>
  <c r="L7080" i="60"/>
  <c r="M7081" i="60"/>
  <c r="I7082" i="60" s="1"/>
  <c r="K7081" i="60"/>
  <c r="J7081" i="60"/>
  <c r="P7081" i="60" l="1"/>
  <c r="L7081" i="60"/>
  <c r="M7082" i="60"/>
  <c r="I7083" i="60" s="1"/>
  <c r="K7082" i="60"/>
  <c r="J7082" i="60"/>
  <c r="L7082" i="60" l="1"/>
  <c r="M7083" i="60"/>
  <c r="I7084" i="60" s="1"/>
  <c r="J7083" i="60"/>
  <c r="K7083" i="60"/>
  <c r="P7083" i="60" l="1"/>
  <c r="L7083" i="60"/>
  <c r="K7084" i="60"/>
  <c r="M7084" i="60"/>
  <c r="I7085" i="60" s="1"/>
  <c r="J7084" i="60"/>
  <c r="P7082" i="60"/>
  <c r="L7084" i="60" l="1"/>
  <c r="M7085" i="60"/>
  <c r="I7086" i="60" s="1"/>
  <c r="K7085" i="60"/>
  <c r="J7085" i="60"/>
  <c r="P7085" i="60" l="1"/>
  <c r="L7085" i="60"/>
  <c r="M7086" i="60"/>
  <c r="I7087" i="60" s="1"/>
  <c r="K7086" i="60"/>
  <c r="J7086" i="60"/>
  <c r="P7084" i="60"/>
  <c r="L7086" i="60" l="1"/>
  <c r="K7087" i="60"/>
  <c r="J7087" i="60"/>
  <c r="M7087" i="60"/>
  <c r="I7088" i="60" s="1"/>
  <c r="K7088" i="60" l="1"/>
  <c r="J7088" i="60"/>
  <c r="M7088" i="60"/>
  <c r="I7089" i="60" s="1"/>
  <c r="L7087" i="60"/>
  <c r="P7086" i="60"/>
  <c r="P7087" i="60" l="1"/>
  <c r="M7089" i="60"/>
  <c r="I7090" i="60" s="1"/>
  <c r="K7089" i="60"/>
  <c r="J7089" i="60"/>
  <c r="L7088" i="60"/>
  <c r="L7089" i="60" l="1"/>
  <c r="P7088" i="60"/>
  <c r="K7090" i="60"/>
  <c r="J7090" i="60"/>
  <c r="M7090" i="60"/>
  <c r="I7091" i="60" s="1"/>
  <c r="K7091" i="60" l="1"/>
  <c r="J7091" i="60"/>
  <c r="M7091" i="60"/>
  <c r="I7092" i="60" s="1"/>
  <c r="P7090" i="60"/>
  <c r="L7090" i="60"/>
  <c r="P7089" i="60"/>
  <c r="J7092" i="60" l="1"/>
  <c r="M7092" i="60"/>
  <c r="I7093" i="60" s="1"/>
  <c r="K7092" i="60"/>
  <c r="L7091" i="60"/>
  <c r="K7093" i="60" l="1"/>
  <c r="J7093" i="60"/>
  <c r="M7093" i="60"/>
  <c r="I7094" i="60" s="1"/>
  <c r="P7091" i="60"/>
  <c r="P7092" i="60"/>
  <c r="L7092" i="60"/>
  <c r="K7094" i="60" l="1"/>
  <c r="J7094" i="60"/>
  <c r="M7094" i="60"/>
  <c r="I7095" i="60" s="1"/>
  <c r="L7093" i="60"/>
  <c r="P7093" i="60" l="1"/>
  <c r="K7095" i="60"/>
  <c r="J7095" i="60"/>
  <c r="M7095" i="60"/>
  <c r="I7096" i="60" s="1"/>
  <c r="L7094" i="60"/>
  <c r="M7096" i="60" l="1"/>
  <c r="I7097" i="60" s="1"/>
  <c r="J7096" i="60"/>
  <c r="K7096" i="60"/>
  <c r="P7095" i="60"/>
  <c r="L7095" i="60"/>
  <c r="P7094" i="60"/>
  <c r="P7096" i="60" l="1"/>
  <c r="L7096" i="60"/>
  <c r="M7097" i="60"/>
  <c r="I7098" i="60" s="1"/>
  <c r="K7097" i="60"/>
  <c r="J7097" i="60"/>
  <c r="L7097" i="60" l="1"/>
  <c r="K7098" i="60"/>
  <c r="J7098" i="60"/>
  <c r="M7098" i="60"/>
  <c r="I7099" i="60" s="1"/>
  <c r="M7099" i="60" l="1"/>
  <c r="I7100" i="60" s="1"/>
  <c r="J7099" i="60"/>
  <c r="K7099" i="60"/>
  <c r="L7098" i="60"/>
  <c r="P7098" i="60"/>
  <c r="P7097" i="60"/>
  <c r="P7099" i="60" l="1"/>
  <c r="L7099" i="60"/>
  <c r="K7100" i="60"/>
  <c r="J7100" i="60"/>
  <c r="M7100" i="60"/>
  <c r="I7101" i="60" s="1"/>
  <c r="L7100" i="60" l="1"/>
  <c r="M7101" i="60"/>
  <c r="I7102" i="60" s="1"/>
  <c r="K7101" i="60"/>
  <c r="J7101" i="60"/>
  <c r="L7101" i="60" l="1"/>
  <c r="P7101" i="60"/>
  <c r="M7102" i="60"/>
  <c r="I7103" i="60" s="1"/>
  <c r="K7102" i="60"/>
  <c r="J7102" i="60"/>
  <c r="P7100" i="60"/>
  <c r="L7102" i="60" l="1"/>
  <c r="P7102" i="60"/>
  <c r="M7103" i="60"/>
  <c r="I7104" i="60" s="1"/>
  <c r="K7103" i="60"/>
  <c r="J7103" i="60"/>
  <c r="L7103" i="60" l="1"/>
  <c r="P7103" i="60"/>
  <c r="M7104" i="60"/>
  <c r="I7105" i="60" s="1"/>
  <c r="K7104" i="60"/>
  <c r="J7104" i="60"/>
  <c r="P7104" i="60" l="1"/>
  <c r="L7104" i="60"/>
  <c r="K7105" i="60"/>
  <c r="J7105" i="60"/>
  <c r="M7105" i="60"/>
  <c r="I7106" i="60" s="1"/>
  <c r="J7106" i="60" l="1"/>
  <c r="K7106" i="60"/>
  <c r="M7106" i="60"/>
  <c r="I7107" i="60" s="1"/>
  <c r="L7105" i="60"/>
  <c r="P7105" i="60"/>
  <c r="K7107" i="60" l="1"/>
  <c r="J7107" i="60"/>
  <c r="M7107" i="60"/>
  <c r="I7108" i="60" s="1"/>
  <c r="P7106" i="60"/>
  <c r="L7106" i="60"/>
  <c r="J7108" i="60" l="1"/>
  <c r="M7108" i="60"/>
  <c r="I7109" i="60" s="1"/>
  <c r="K7108" i="60"/>
  <c r="L7107" i="60"/>
  <c r="P7107" i="60"/>
  <c r="J7109" i="60" l="1"/>
  <c r="M7109" i="60"/>
  <c r="I7110" i="60" s="1"/>
  <c r="K7109" i="60"/>
  <c r="L7108" i="60"/>
  <c r="P7108" i="60"/>
  <c r="M7110" i="60" l="1"/>
  <c r="I7111" i="60" s="1"/>
  <c r="K7110" i="60"/>
  <c r="J7110" i="60"/>
  <c r="P7109" i="60"/>
  <c r="L7109" i="60"/>
  <c r="L7110" i="60" l="1"/>
  <c r="J7111" i="60"/>
  <c r="K7111" i="60"/>
  <c r="M7111" i="60"/>
  <c r="I7112" i="60" s="1"/>
  <c r="L7111" i="60" l="1"/>
  <c r="P7111" i="60"/>
  <c r="K7112" i="60"/>
  <c r="J7112" i="60"/>
  <c r="M7112" i="60"/>
  <c r="I7113" i="60" s="1"/>
  <c r="P7110" i="60"/>
  <c r="P7112" i="60" l="1"/>
  <c r="L7112" i="60"/>
  <c r="M7113" i="60"/>
  <c r="I7114" i="60" s="1"/>
  <c r="K7113" i="60"/>
  <c r="J7113" i="60"/>
  <c r="L7113" i="60" l="1"/>
  <c r="P7113" i="60"/>
  <c r="M7114" i="60"/>
  <c r="I7115" i="60" s="1"/>
  <c r="K7114" i="60"/>
  <c r="J7114" i="60"/>
  <c r="M7115" i="60" l="1"/>
  <c r="I7116" i="60" s="1"/>
  <c r="K7115" i="60"/>
  <c r="J7115" i="60"/>
  <c r="P7114" i="60"/>
  <c r="L7114" i="60"/>
  <c r="P7115" i="60" l="1"/>
  <c r="L7115" i="60"/>
  <c r="M7116" i="60"/>
  <c r="I7117" i="60" s="1"/>
  <c r="J7116" i="60"/>
  <c r="K7116" i="60"/>
  <c r="P7116" i="60" l="1"/>
  <c r="L7116" i="60"/>
  <c r="M7117" i="60"/>
  <c r="I7118" i="60" s="1"/>
  <c r="J7117" i="60"/>
  <c r="K7117" i="60"/>
  <c r="P7117" i="60" l="1"/>
  <c r="L7117" i="60"/>
  <c r="M7118" i="60"/>
  <c r="I7119" i="60" s="1"/>
  <c r="K7118" i="60"/>
  <c r="J7118" i="60"/>
  <c r="L7118" i="60" l="1"/>
  <c r="P7118" i="60"/>
  <c r="K7119" i="60"/>
  <c r="J7119" i="60"/>
  <c r="M7119" i="60"/>
  <c r="I7120" i="60" s="1"/>
  <c r="K7120" i="60" l="1"/>
  <c r="J7120" i="60"/>
  <c r="M7120" i="60"/>
  <c r="I7121" i="60" s="1"/>
  <c r="L7119" i="60"/>
  <c r="P7119" i="60"/>
  <c r="L7120" i="60" l="1"/>
  <c r="M7121" i="60"/>
  <c r="I7122" i="60" s="1"/>
  <c r="J7121" i="60"/>
  <c r="K7121" i="60"/>
  <c r="P7120" i="60" l="1"/>
  <c r="P7121" i="60"/>
  <c r="L7121" i="60"/>
  <c r="K7122" i="60"/>
  <c r="J7122" i="60"/>
  <c r="M7122" i="60"/>
  <c r="I7123" i="60" s="1"/>
  <c r="K7123" i="60" l="1"/>
  <c r="J7123" i="60"/>
  <c r="M7123" i="60"/>
  <c r="I7124" i="60" s="1"/>
  <c r="L7122" i="60"/>
  <c r="P7122" i="60"/>
  <c r="L7123" i="60" l="1"/>
  <c r="M7124" i="60"/>
  <c r="I7125" i="60" s="1"/>
  <c r="J7124" i="60"/>
  <c r="K7124" i="60"/>
  <c r="P7124" i="60" l="1"/>
  <c r="L7124" i="60"/>
  <c r="K7125" i="60"/>
  <c r="J7125" i="60"/>
  <c r="M7125" i="60"/>
  <c r="I7126" i="60" s="1"/>
  <c r="P7123" i="60"/>
  <c r="K7126" i="60" l="1"/>
  <c r="M7126" i="60"/>
  <c r="I7127" i="60" s="1"/>
  <c r="J7126" i="60"/>
  <c r="P7125" i="60"/>
  <c r="L7125" i="60"/>
  <c r="L7126" i="60" l="1"/>
  <c r="M7127" i="60"/>
  <c r="I7128" i="60" s="1"/>
  <c r="K7127" i="60"/>
  <c r="J7127" i="60"/>
  <c r="P7127" i="60" l="1"/>
  <c r="L7127" i="60"/>
  <c r="J7128" i="60"/>
  <c r="M7128" i="60"/>
  <c r="I7129" i="60" s="1"/>
  <c r="K7128" i="60"/>
  <c r="P7126" i="60"/>
  <c r="P7128" i="60" l="1"/>
  <c r="L7128" i="60"/>
  <c r="M7129" i="60"/>
  <c r="I7130" i="60" s="1"/>
  <c r="K7129" i="60"/>
  <c r="J7129" i="60"/>
  <c r="P7129" i="60" l="1"/>
  <c r="L7129" i="60"/>
  <c r="K7130" i="60"/>
  <c r="M7130" i="60"/>
  <c r="I7131" i="60" s="1"/>
  <c r="J7130" i="60"/>
  <c r="M7131" i="60" l="1"/>
  <c r="I7132" i="60" s="1"/>
  <c r="J7131" i="60"/>
  <c r="K7131" i="60"/>
  <c r="L7130" i="60"/>
  <c r="P7130" i="60" l="1"/>
  <c r="P7131" i="60"/>
  <c r="L7131" i="60"/>
  <c r="M7132" i="60"/>
  <c r="I7133" i="60" s="1"/>
  <c r="K7132" i="60"/>
  <c r="J7132" i="60"/>
  <c r="P7132" i="60" l="1"/>
  <c r="L7132" i="60"/>
  <c r="K7133" i="60"/>
  <c r="M7133" i="60"/>
  <c r="I7134" i="60" s="1"/>
  <c r="J7133" i="60"/>
  <c r="P7133" i="60" l="1"/>
  <c r="L7133" i="60"/>
  <c r="M7134" i="60"/>
  <c r="I7135" i="60" s="1"/>
  <c r="K7134" i="60"/>
  <c r="J7134" i="60"/>
  <c r="L7134" i="60" l="1"/>
  <c r="P7134" i="60"/>
  <c r="M7135" i="60"/>
  <c r="I7136" i="60" s="1"/>
  <c r="K7135" i="60"/>
  <c r="J7135" i="60"/>
  <c r="L7135" i="60" l="1"/>
  <c r="P7135" i="60"/>
  <c r="J7136" i="60"/>
  <c r="M7136" i="60"/>
  <c r="I7137" i="60" s="1"/>
  <c r="K7136" i="60"/>
  <c r="K7137" i="60" l="1"/>
  <c r="J7137" i="60"/>
  <c r="M7137" i="60"/>
  <c r="I7138" i="60" s="1"/>
  <c r="L7136" i="60"/>
  <c r="P7136" i="60"/>
  <c r="M7138" i="60" l="1"/>
  <c r="I7139" i="60" s="1"/>
  <c r="K7138" i="60"/>
  <c r="J7138" i="60"/>
  <c r="L7137" i="60"/>
  <c r="P7137" i="60"/>
  <c r="L7138" i="60" l="1"/>
  <c r="P7138" i="60"/>
  <c r="K7139" i="60"/>
  <c r="J7139" i="60"/>
  <c r="M7139" i="60"/>
  <c r="I7140" i="60" s="1"/>
  <c r="P7139" i="60" l="1"/>
  <c r="L7139" i="60"/>
  <c r="K7140" i="60"/>
  <c r="M7140" i="60"/>
  <c r="I7141" i="60" s="1"/>
  <c r="J7140" i="60"/>
  <c r="P7140" i="60" l="1"/>
  <c r="L7140" i="60"/>
  <c r="J7141" i="60"/>
  <c r="M7141" i="60"/>
  <c r="I7142" i="60" s="1"/>
  <c r="K7141" i="60"/>
  <c r="J7142" i="60" l="1"/>
  <c r="M7142" i="60"/>
  <c r="I7143" i="60" s="1"/>
  <c r="K7142" i="60"/>
  <c r="L7141" i="60"/>
  <c r="P7141" i="60"/>
  <c r="K7143" i="60" l="1"/>
  <c r="J7143" i="60"/>
  <c r="M7143" i="60"/>
  <c r="I7144" i="60" s="1"/>
  <c r="P7142" i="60"/>
  <c r="L7142" i="60"/>
  <c r="M7144" i="60" l="1"/>
  <c r="I7145" i="60" s="1"/>
  <c r="K7144" i="60"/>
  <c r="J7144" i="60"/>
  <c r="L7143" i="60"/>
  <c r="P7143" i="60"/>
  <c r="P7144" i="60" l="1"/>
  <c r="L7144" i="60"/>
  <c r="M7145" i="60"/>
  <c r="I7146" i="60" s="1"/>
  <c r="J7145" i="60"/>
  <c r="K7145" i="60"/>
  <c r="P7145" i="60" l="1"/>
  <c r="L7145" i="60"/>
  <c r="M7146" i="60"/>
  <c r="I7147" i="60" s="1"/>
  <c r="K7146" i="60"/>
  <c r="J7146" i="60"/>
  <c r="P7146" i="60" l="1"/>
  <c r="L7146" i="60"/>
  <c r="K7147" i="60"/>
  <c r="M7147" i="60"/>
  <c r="I7148" i="60" s="1"/>
  <c r="J7147" i="60"/>
  <c r="P7147" i="60" l="1"/>
  <c r="L7147" i="60"/>
  <c r="M7148" i="60"/>
  <c r="I7149" i="60" s="1"/>
  <c r="J7148" i="60"/>
  <c r="K7148" i="60"/>
  <c r="P7148" i="60" l="1"/>
  <c r="L7148" i="60"/>
  <c r="M7149" i="60"/>
  <c r="I7150" i="60" s="1"/>
  <c r="K7149" i="60"/>
  <c r="J7149" i="60"/>
  <c r="L7149" i="60" l="1"/>
  <c r="P7149" i="60"/>
  <c r="M7150" i="60"/>
  <c r="I7151" i="60" s="1"/>
  <c r="K7150" i="60"/>
  <c r="J7150" i="60"/>
  <c r="L7150" i="60" l="1"/>
  <c r="P7150" i="60"/>
  <c r="K7151" i="60"/>
  <c r="J7151" i="60"/>
  <c r="M7151" i="60"/>
  <c r="I7152" i="60" s="1"/>
  <c r="M7152" i="60" l="1"/>
  <c r="I7153" i="60" s="1"/>
  <c r="K7152" i="60"/>
  <c r="J7152" i="60"/>
  <c r="L7151" i="60"/>
  <c r="P7151" i="60" l="1"/>
  <c r="L7152" i="60"/>
  <c r="P7152" i="60"/>
  <c r="K7153" i="60"/>
  <c r="M7153" i="60"/>
  <c r="I7154" i="60" s="1"/>
  <c r="J7153" i="60"/>
  <c r="L7153" i="60" l="1"/>
  <c r="P7153" i="60"/>
  <c r="K7154" i="60"/>
  <c r="J7154" i="60"/>
  <c r="M7154" i="60"/>
  <c r="I7155" i="60" s="1"/>
  <c r="L7154" i="60" l="1"/>
  <c r="P7154" i="60"/>
  <c r="K7155" i="60"/>
  <c r="J7155" i="60"/>
  <c r="M7155" i="60"/>
  <c r="I7156" i="60" s="1"/>
  <c r="P7155" i="60" l="1"/>
  <c r="L7155" i="60"/>
  <c r="K7156" i="60"/>
  <c r="J7156" i="60"/>
  <c r="M7156" i="60"/>
  <c r="I7157" i="60" s="1"/>
  <c r="L7156" i="60" l="1"/>
  <c r="M7157" i="60"/>
  <c r="I7158" i="60" s="1"/>
  <c r="K7157" i="60"/>
  <c r="J7157" i="60"/>
  <c r="J7158" i="60" l="1"/>
  <c r="K7158" i="60"/>
  <c r="M7158" i="60"/>
  <c r="I7159" i="60" s="1"/>
  <c r="L7157" i="60"/>
  <c r="P7157" i="60"/>
  <c r="P7156" i="60"/>
  <c r="M7159" i="60" l="1"/>
  <c r="I7160" i="60" s="1"/>
  <c r="J7159" i="60"/>
  <c r="K7159" i="60"/>
  <c r="L7158" i="60"/>
  <c r="P7158" i="60"/>
  <c r="P7159" i="60" l="1"/>
  <c r="L7159" i="60"/>
  <c r="K7160" i="60"/>
  <c r="J7160" i="60"/>
  <c r="M7160" i="60"/>
  <c r="I7161" i="60" s="1"/>
  <c r="L7160" i="60" l="1"/>
  <c r="K7161" i="60"/>
  <c r="J7161" i="60"/>
  <c r="M7161" i="60"/>
  <c r="I7162" i="60" s="1"/>
  <c r="M7162" i="60" l="1"/>
  <c r="I7163" i="60" s="1"/>
  <c r="K7162" i="60"/>
  <c r="J7162" i="60"/>
  <c r="P7161" i="60"/>
  <c r="L7161" i="60"/>
  <c r="P7160" i="60"/>
  <c r="M7163" i="60" l="1"/>
  <c r="I7164" i="60" s="1"/>
  <c r="J7163" i="60"/>
  <c r="K7163" i="60"/>
  <c r="L7162" i="60"/>
  <c r="P7162" i="60"/>
  <c r="P7163" i="60" l="1"/>
  <c r="L7163" i="60"/>
  <c r="M7164" i="60"/>
  <c r="I7165" i="60" s="1"/>
  <c r="K7164" i="60"/>
  <c r="J7164" i="60"/>
  <c r="P7164" i="60" l="1"/>
  <c r="L7164" i="60"/>
  <c r="M7165" i="60"/>
  <c r="I7166" i="60" s="1"/>
  <c r="K7165" i="60"/>
  <c r="J7165" i="60"/>
  <c r="P7165" i="60" l="1"/>
  <c r="L7165" i="60"/>
  <c r="M7166" i="60"/>
  <c r="I7167" i="60" s="1"/>
  <c r="J7166" i="60"/>
  <c r="K7166" i="60"/>
  <c r="L7166" i="60" l="1"/>
  <c r="P7166" i="60"/>
  <c r="M7167" i="60"/>
  <c r="I7168" i="60" s="1"/>
  <c r="K7167" i="60"/>
  <c r="J7167" i="60"/>
  <c r="L7167" i="60" l="1"/>
  <c r="P7167" i="60"/>
  <c r="K7168" i="60"/>
  <c r="M7168" i="60"/>
  <c r="I7169" i="60" s="1"/>
  <c r="J7168" i="60"/>
  <c r="L7168" i="60" l="1"/>
  <c r="K7169" i="60"/>
  <c r="J7169" i="60"/>
  <c r="M7169" i="60"/>
  <c r="I7170" i="60" s="1"/>
  <c r="L7169" i="60" l="1"/>
  <c r="J7170" i="60"/>
  <c r="M7170" i="60"/>
  <c r="I7171" i="60" s="1"/>
  <c r="K7170" i="60"/>
  <c r="P7168" i="60"/>
  <c r="K7171" i="60" l="1"/>
  <c r="J7171" i="60"/>
  <c r="M7171" i="60"/>
  <c r="I7172" i="60" s="1"/>
  <c r="P7169" i="60"/>
  <c r="P7170" i="60"/>
  <c r="L7170" i="60"/>
  <c r="J7172" i="60" l="1"/>
  <c r="K7172" i="60"/>
  <c r="M7172" i="60"/>
  <c r="I7173" i="60" s="1"/>
  <c r="L7171" i="60"/>
  <c r="P7171" i="60"/>
  <c r="M7173" i="60" l="1"/>
  <c r="I7174" i="60" s="1"/>
  <c r="J7173" i="60"/>
  <c r="K7173" i="60"/>
  <c r="L7172" i="60"/>
  <c r="P7172" i="60"/>
  <c r="L7173" i="60" l="1"/>
  <c r="P7173" i="60"/>
  <c r="K7174" i="60"/>
  <c r="J7174" i="60"/>
  <c r="M7174" i="60"/>
  <c r="I7175" i="60" s="1"/>
  <c r="L7174" i="60" l="1"/>
  <c r="P7174" i="60"/>
  <c r="K7175" i="60"/>
  <c r="J7175" i="60"/>
  <c r="M7175" i="60"/>
  <c r="I7176" i="60" s="1"/>
  <c r="L7175" i="60" l="1"/>
  <c r="P7175" i="60"/>
  <c r="M7176" i="60"/>
  <c r="I7177" i="60" s="1"/>
  <c r="K7176" i="60"/>
  <c r="J7176" i="60"/>
  <c r="P7176" i="60" l="1"/>
  <c r="L7176" i="60"/>
  <c r="J7177" i="60"/>
  <c r="K7177" i="60"/>
  <c r="M7177" i="60"/>
  <c r="I7178" i="60" s="1"/>
  <c r="M7178" i="60" l="1"/>
  <c r="I7179" i="60" s="1"/>
  <c r="J7178" i="60"/>
  <c r="K7178" i="60"/>
  <c r="L7177" i="60"/>
  <c r="P7177" i="60"/>
  <c r="P7178" i="60" l="1"/>
  <c r="L7178" i="60"/>
  <c r="K7179" i="60"/>
  <c r="J7179" i="60"/>
  <c r="M7179" i="60"/>
  <c r="I7180" i="60" s="1"/>
  <c r="L7179" i="60" l="1"/>
  <c r="M7180" i="60"/>
  <c r="I7181" i="60" s="1"/>
  <c r="K7180" i="60"/>
  <c r="J7180" i="60"/>
  <c r="L7180" i="60" l="1"/>
  <c r="M7181" i="60"/>
  <c r="I7182" i="60" s="1"/>
  <c r="K7181" i="60"/>
  <c r="J7181" i="60"/>
  <c r="P7179" i="60"/>
  <c r="L7181" i="60" l="1"/>
  <c r="K7182" i="60"/>
  <c r="M7182" i="60"/>
  <c r="I7183" i="60" s="1"/>
  <c r="J7182" i="60"/>
  <c r="P7180" i="60"/>
  <c r="P7182" i="60" l="1"/>
  <c r="L7182" i="60"/>
  <c r="K7183" i="60"/>
  <c r="J7183" i="60"/>
  <c r="M7183" i="60"/>
  <c r="I7184" i="60" s="1"/>
  <c r="P7181" i="60"/>
  <c r="M7184" i="60" l="1"/>
  <c r="I7185" i="60" s="1"/>
  <c r="K7184" i="60"/>
  <c r="J7184" i="60"/>
  <c r="P7183" i="60"/>
  <c r="L7183" i="60"/>
  <c r="L7184" i="60" l="1"/>
  <c r="P7184" i="60"/>
  <c r="K7185" i="60"/>
  <c r="J7185" i="60"/>
  <c r="M7185" i="60"/>
  <c r="I7186" i="60" s="1"/>
  <c r="K7186" i="60" l="1"/>
  <c r="J7186" i="60"/>
  <c r="M7186" i="60"/>
  <c r="I7187" i="60" s="1"/>
  <c r="L7185" i="60"/>
  <c r="P7185" i="60" l="1"/>
  <c r="M7187" i="60"/>
  <c r="I7188" i="60" s="1"/>
  <c r="J7187" i="60"/>
  <c r="K7187" i="60"/>
  <c r="L7186" i="60"/>
  <c r="P7186" i="60"/>
  <c r="P7187" i="60" l="1"/>
  <c r="L7187" i="60"/>
  <c r="K7188" i="60"/>
  <c r="J7188" i="60"/>
  <c r="M7188" i="60"/>
  <c r="I7189" i="60" s="1"/>
  <c r="K7189" i="60" l="1"/>
  <c r="M7189" i="60"/>
  <c r="I7190" i="60" s="1"/>
  <c r="J7189" i="60"/>
  <c r="P7188" i="60"/>
  <c r="L7188" i="60"/>
  <c r="L7189" i="60" l="1"/>
  <c r="J7190" i="60"/>
  <c r="K7190" i="60"/>
  <c r="M7190" i="60"/>
  <c r="I7191" i="60" s="1"/>
  <c r="K7191" i="60" l="1"/>
  <c r="J7191" i="60"/>
  <c r="M7191" i="60"/>
  <c r="I7192" i="60" s="1"/>
  <c r="P7190" i="60"/>
  <c r="L7190" i="60"/>
  <c r="P7189" i="60"/>
  <c r="M7192" i="60" l="1"/>
  <c r="I7193" i="60" s="1"/>
  <c r="K7192" i="60"/>
  <c r="J7192" i="60"/>
  <c r="P7191" i="60"/>
  <c r="L7191" i="60"/>
  <c r="L7192" i="60" l="1"/>
  <c r="P7192" i="60"/>
  <c r="M7193" i="60"/>
  <c r="I7194" i="60" s="1"/>
  <c r="K7193" i="60"/>
  <c r="J7193" i="60"/>
  <c r="P7193" i="60" l="1"/>
  <c r="L7193" i="60"/>
  <c r="M7194" i="60"/>
  <c r="I7195" i="60" s="1"/>
  <c r="J7194" i="60"/>
  <c r="K7194" i="60"/>
  <c r="P7194" i="60" l="1"/>
  <c r="L7194" i="60"/>
  <c r="M7195" i="60"/>
  <c r="I7196" i="60" s="1"/>
  <c r="K7195" i="60"/>
  <c r="J7195" i="60"/>
  <c r="L7195" i="60" l="1"/>
  <c r="K7196" i="60"/>
  <c r="J7196" i="60"/>
  <c r="M7196" i="60"/>
  <c r="I7197" i="60" s="1"/>
  <c r="P7196" i="60" l="1"/>
  <c r="L7196" i="60"/>
  <c r="M7197" i="60"/>
  <c r="I7198" i="60" s="1"/>
  <c r="J7197" i="60"/>
  <c r="K7197" i="60"/>
  <c r="P7195" i="60"/>
  <c r="P7197" i="60" l="1"/>
  <c r="L7197" i="60"/>
  <c r="M7198" i="60"/>
  <c r="I7199" i="60" s="1"/>
  <c r="K7198" i="60"/>
  <c r="J7198" i="60"/>
  <c r="L7198" i="60" l="1"/>
  <c r="P7198" i="60"/>
  <c r="M7199" i="60"/>
  <c r="I7200" i="60" s="1"/>
  <c r="K7199" i="60"/>
  <c r="J7199" i="60"/>
  <c r="L7199" i="60" l="1"/>
  <c r="P7199" i="60"/>
  <c r="M7200" i="60"/>
  <c r="I7201" i="60" s="1"/>
  <c r="J7200" i="60"/>
  <c r="K7200" i="60"/>
  <c r="P7200" i="60" l="1"/>
  <c r="L7200" i="60"/>
  <c r="M7201" i="60"/>
  <c r="I7202" i="60" s="1"/>
  <c r="K7201" i="60"/>
  <c r="J7201" i="60"/>
  <c r="L7201" i="60" l="1"/>
  <c r="P7201" i="60"/>
  <c r="J7202" i="60"/>
  <c r="K7202" i="60"/>
  <c r="M7202" i="60"/>
  <c r="I7203" i="60" s="1"/>
  <c r="K7203" i="60" l="1"/>
  <c r="J7203" i="60"/>
  <c r="M7203" i="60"/>
  <c r="I7204" i="60" s="1"/>
  <c r="L7202" i="60"/>
  <c r="P7202" i="60"/>
  <c r="M7204" i="60" l="1"/>
  <c r="I7205" i="60" s="1"/>
  <c r="J7204" i="60"/>
  <c r="K7204" i="60"/>
  <c r="L7203" i="60"/>
  <c r="P7203" i="60"/>
  <c r="L7204" i="60" l="1"/>
  <c r="P7204" i="60"/>
  <c r="K7205" i="60"/>
  <c r="J7205" i="60"/>
  <c r="M7205" i="60"/>
  <c r="I7206" i="60" s="1"/>
  <c r="P7205" i="60" l="1"/>
  <c r="L7205" i="60"/>
  <c r="M7206" i="60"/>
  <c r="I7207" i="60" s="1"/>
  <c r="K7206" i="60"/>
  <c r="J7206" i="60"/>
  <c r="P7206" i="60" l="1"/>
  <c r="L7206" i="60"/>
  <c r="J7207" i="60"/>
  <c r="K7207" i="60"/>
  <c r="M7207" i="60"/>
  <c r="I7208" i="60" s="1"/>
  <c r="M7208" i="60" l="1"/>
  <c r="I7209" i="60" s="1"/>
  <c r="K7208" i="60"/>
  <c r="J7208" i="60"/>
  <c r="L7207" i="60"/>
  <c r="P7207" i="60"/>
  <c r="L7208" i="60" l="1"/>
  <c r="P7208" i="60"/>
  <c r="M7209" i="60"/>
  <c r="I7210" i="60" s="1"/>
  <c r="K7209" i="60"/>
  <c r="J7209" i="60"/>
  <c r="L7209" i="60" l="1"/>
  <c r="P7209" i="60"/>
  <c r="K7210" i="60"/>
  <c r="J7210" i="60"/>
  <c r="M7210" i="60"/>
  <c r="I7211" i="60" s="1"/>
  <c r="M7211" i="60" l="1"/>
  <c r="I7212" i="60" s="1"/>
  <c r="K7211" i="60"/>
  <c r="J7211" i="60"/>
  <c r="P7210" i="60"/>
  <c r="L7210" i="60"/>
  <c r="P7211" i="60" l="1"/>
  <c r="L7211" i="60"/>
  <c r="M7212" i="60"/>
  <c r="I7213" i="60" s="1"/>
  <c r="K7212" i="60"/>
  <c r="J7212" i="60"/>
  <c r="P7212" i="60" l="1"/>
  <c r="L7212" i="60"/>
  <c r="M7213" i="60"/>
  <c r="I7214" i="60" s="1"/>
  <c r="K7213" i="60"/>
  <c r="J7213" i="60"/>
  <c r="L7213" i="60" l="1"/>
  <c r="M7214" i="60"/>
  <c r="I7215" i="60" s="1"/>
  <c r="J7214" i="60"/>
  <c r="K7214" i="60"/>
  <c r="P7214" i="60" l="1"/>
  <c r="L7214" i="60"/>
  <c r="M7215" i="60"/>
  <c r="I7216" i="60" s="1"/>
  <c r="K7215" i="60"/>
  <c r="J7215" i="60"/>
  <c r="P7213" i="60"/>
  <c r="L7215" i="60" l="1"/>
  <c r="P7215" i="60"/>
  <c r="M7216" i="60"/>
  <c r="I7217" i="60" s="1"/>
  <c r="K7216" i="60"/>
  <c r="J7216" i="60"/>
  <c r="L7216" i="60" l="1"/>
  <c r="P7216" i="60"/>
  <c r="K7217" i="60"/>
  <c r="M7217" i="60"/>
  <c r="I7218" i="60" s="1"/>
  <c r="J7217" i="60"/>
  <c r="K7218" i="60" l="1"/>
  <c r="J7218" i="60"/>
  <c r="M7218" i="60"/>
  <c r="I7219" i="60" s="1"/>
  <c r="P7217" i="60"/>
  <c r="L7217" i="60"/>
  <c r="L7218" i="60" l="1"/>
  <c r="K7219" i="60"/>
  <c r="M7219" i="60"/>
  <c r="I7220" i="60" s="1"/>
  <c r="J7219" i="60"/>
  <c r="P7219" i="60" l="1"/>
  <c r="L7219" i="60"/>
  <c r="K7220" i="60"/>
  <c r="J7220" i="60"/>
  <c r="M7220" i="60"/>
  <c r="I7221" i="60" s="1"/>
  <c r="P7218" i="60"/>
  <c r="L7220" i="60" l="1"/>
  <c r="K7221" i="60"/>
  <c r="M7221" i="60"/>
  <c r="I7222" i="60" s="1"/>
  <c r="J7221" i="60"/>
  <c r="P7220" i="60" l="1"/>
  <c r="L7221" i="60"/>
  <c r="M7222" i="60"/>
  <c r="I7223" i="60" s="1"/>
  <c r="J7222" i="60"/>
  <c r="K7222" i="60"/>
  <c r="P7222" i="60" l="1"/>
  <c r="L7222" i="60"/>
  <c r="P7221" i="60"/>
  <c r="M7223" i="60"/>
  <c r="I7224" i="60" s="1"/>
  <c r="K7223" i="60"/>
  <c r="J7223" i="60"/>
  <c r="L7223" i="60" l="1"/>
  <c r="P7223" i="60"/>
  <c r="K7224" i="60"/>
  <c r="J7224" i="60"/>
  <c r="M7224" i="60"/>
  <c r="I7225" i="60" s="1"/>
  <c r="P7224" i="60" l="1"/>
  <c r="L7224" i="60"/>
  <c r="K7225" i="60"/>
  <c r="J7225" i="60"/>
  <c r="M7225" i="60"/>
  <c r="I7226" i="60" s="1"/>
  <c r="L7225" i="60" l="1"/>
  <c r="K7226" i="60"/>
  <c r="M7226" i="60"/>
  <c r="I7227" i="60" s="1"/>
  <c r="J7226" i="60"/>
  <c r="P7226" i="60" l="1"/>
  <c r="L7226" i="60"/>
  <c r="M7227" i="60"/>
  <c r="I7228" i="60" s="1"/>
  <c r="J7227" i="60"/>
  <c r="K7227" i="60"/>
  <c r="P7225" i="60"/>
  <c r="P7227" i="60" l="1"/>
  <c r="L7227" i="60"/>
  <c r="M7228" i="60"/>
  <c r="I7229" i="60" s="1"/>
  <c r="K7228" i="60"/>
  <c r="J7228" i="60"/>
  <c r="P7228" i="60" l="1"/>
  <c r="L7228" i="60"/>
  <c r="M7229" i="60"/>
  <c r="I7230" i="60" s="1"/>
  <c r="K7229" i="60"/>
  <c r="J7229" i="60"/>
  <c r="P7229" i="60" l="1"/>
  <c r="L7229" i="60"/>
  <c r="K7230" i="60"/>
  <c r="J7230" i="60"/>
  <c r="M7230" i="60"/>
  <c r="I7231" i="60" s="1"/>
  <c r="L7230" i="60" l="1"/>
  <c r="K7231" i="60"/>
  <c r="M7231" i="60"/>
  <c r="I7232" i="60" s="1"/>
  <c r="J7231" i="60"/>
  <c r="J7232" i="60" l="1"/>
  <c r="K7232" i="60"/>
  <c r="M7232" i="60"/>
  <c r="I7233" i="60" s="1"/>
  <c r="P7231" i="60"/>
  <c r="L7231" i="60"/>
  <c r="P7230" i="60"/>
  <c r="M7233" i="60" l="1"/>
  <c r="I7234" i="60" s="1"/>
  <c r="K7233" i="60"/>
  <c r="J7233" i="60"/>
  <c r="P7232" i="60"/>
  <c r="L7232" i="60"/>
  <c r="L7233" i="60" l="1"/>
  <c r="P7233" i="60"/>
  <c r="K7234" i="60"/>
  <c r="J7234" i="60"/>
  <c r="M7234" i="60"/>
  <c r="I7235" i="60" s="1"/>
  <c r="L7234" i="60" l="1"/>
  <c r="P7234" i="60"/>
  <c r="K7235" i="60"/>
  <c r="J7235" i="60"/>
  <c r="M7235" i="60"/>
  <c r="I7236" i="60" s="1"/>
  <c r="M7236" i="60" l="1"/>
  <c r="I7237" i="60" s="1"/>
  <c r="K7236" i="60"/>
  <c r="J7236" i="60"/>
  <c r="L7235" i="60"/>
  <c r="P7235" i="60"/>
  <c r="P7236" i="60" l="1"/>
  <c r="L7236" i="60"/>
  <c r="K7237" i="60"/>
  <c r="J7237" i="60"/>
  <c r="M7237" i="60"/>
  <c r="I7238" i="60" s="1"/>
  <c r="L7237" i="60" l="1"/>
  <c r="K7238" i="60"/>
  <c r="M7238" i="60"/>
  <c r="I7239" i="60" s="1"/>
  <c r="J7238" i="60"/>
  <c r="L7238" i="60" l="1"/>
  <c r="P7238" i="60"/>
  <c r="J7239" i="60"/>
  <c r="K7239" i="60"/>
  <c r="M7239" i="60"/>
  <c r="I7240" i="60" s="1"/>
  <c r="P7237" i="60"/>
  <c r="K7240" i="60" l="1"/>
  <c r="J7240" i="60"/>
  <c r="M7240" i="60"/>
  <c r="I7241" i="60" s="1"/>
  <c r="L7239" i="60"/>
  <c r="P7239" i="60"/>
  <c r="M7241" i="60" l="1"/>
  <c r="I7242" i="60" s="1"/>
  <c r="K7241" i="60"/>
  <c r="J7241" i="60"/>
  <c r="L7240" i="60"/>
  <c r="P7240" i="60"/>
  <c r="P7241" i="60" l="1"/>
  <c r="L7241" i="60"/>
  <c r="J7242" i="60"/>
  <c r="M7242" i="60"/>
  <c r="I7243" i="60" s="1"/>
  <c r="K7242" i="60"/>
  <c r="M7243" i="60" l="1"/>
  <c r="I7244" i="60" s="1"/>
  <c r="J7243" i="60"/>
  <c r="K7243" i="60"/>
  <c r="P7242" i="60"/>
  <c r="L7242" i="60"/>
  <c r="P7243" i="60" l="1"/>
  <c r="L7243" i="60"/>
  <c r="M7244" i="60"/>
  <c r="I7245" i="60" s="1"/>
  <c r="K7244" i="60"/>
  <c r="J7244" i="60"/>
  <c r="P7244" i="60" l="1"/>
  <c r="L7244" i="60"/>
  <c r="K7245" i="60"/>
  <c r="M7245" i="60"/>
  <c r="I7246" i="60" s="1"/>
  <c r="J7245" i="60"/>
  <c r="L7245" i="60" l="1"/>
  <c r="P7245" i="60"/>
  <c r="M7246" i="60"/>
  <c r="I7247" i="60" s="1"/>
  <c r="K7246" i="60"/>
  <c r="J7246" i="60"/>
  <c r="P7246" i="60" l="1"/>
  <c r="L7246" i="60"/>
  <c r="K7247" i="60"/>
  <c r="M7247" i="60"/>
  <c r="I7248" i="60" s="1"/>
  <c r="J7247" i="60"/>
  <c r="M7248" i="60" l="1"/>
  <c r="I7249" i="60" s="1"/>
  <c r="K7248" i="60"/>
  <c r="J7248" i="60"/>
  <c r="L7247" i="60"/>
  <c r="P7247" i="60" l="1"/>
  <c r="L7248" i="60"/>
  <c r="P7248" i="60"/>
  <c r="J7249" i="60"/>
  <c r="M7249" i="60"/>
  <c r="I7250" i="60" s="1"/>
  <c r="K7249" i="60"/>
  <c r="M7250" i="60" l="1"/>
  <c r="I7251" i="60" s="1"/>
  <c r="K7250" i="60"/>
  <c r="J7250" i="60"/>
  <c r="P7249" i="60"/>
  <c r="L7249" i="60"/>
  <c r="L7250" i="60" l="1"/>
  <c r="P7250" i="60"/>
  <c r="K7251" i="60"/>
  <c r="J7251" i="60"/>
  <c r="M7251" i="60"/>
  <c r="I7252" i="60" s="1"/>
  <c r="P7251" i="60" l="1"/>
  <c r="L7251" i="60"/>
  <c r="K7252" i="60"/>
  <c r="J7252" i="60"/>
  <c r="M7252" i="60"/>
  <c r="I7253" i="60" s="1"/>
  <c r="M7253" i="60" l="1"/>
  <c r="I7254" i="60" s="1"/>
  <c r="K7253" i="60"/>
  <c r="J7253" i="60"/>
  <c r="L7252" i="60"/>
  <c r="L7253" i="60" l="1"/>
  <c r="P7253" i="60"/>
  <c r="P7252" i="60"/>
  <c r="K7254" i="60"/>
  <c r="J7254" i="60"/>
  <c r="M7254" i="60"/>
  <c r="I7255" i="60" s="1"/>
  <c r="M7255" i="60" l="1"/>
  <c r="I7256" i="60" s="1"/>
  <c r="K7255" i="60"/>
  <c r="J7255" i="60"/>
  <c r="L7254" i="60"/>
  <c r="P7254" i="60"/>
  <c r="P7255" i="60" l="1"/>
  <c r="L7255" i="60"/>
  <c r="J7256" i="60"/>
  <c r="K7256" i="60"/>
  <c r="M7256" i="60"/>
  <c r="I7257" i="60" s="1"/>
  <c r="M7257" i="60" l="1"/>
  <c r="I7258" i="60" s="1"/>
  <c r="J7257" i="60"/>
  <c r="K7257" i="60"/>
  <c r="P7256" i="60"/>
  <c r="L7256" i="60"/>
  <c r="P7257" i="60" l="1"/>
  <c r="L7257" i="60"/>
  <c r="M7258" i="60"/>
  <c r="I7259" i="60" s="1"/>
  <c r="K7258" i="60"/>
  <c r="J7258" i="60"/>
  <c r="L7258" i="60" l="1"/>
  <c r="P7258" i="60"/>
  <c r="K7259" i="60"/>
  <c r="M7259" i="60"/>
  <c r="I7260" i="60" s="1"/>
  <c r="J7259" i="60"/>
  <c r="P7259" i="60" l="1"/>
  <c r="L7259" i="60"/>
  <c r="M7260" i="60"/>
  <c r="I7261" i="60" s="1"/>
  <c r="K7260" i="60"/>
  <c r="J7260" i="60"/>
  <c r="P7260" i="60" l="1"/>
  <c r="L7260" i="60"/>
  <c r="M7261" i="60"/>
  <c r="I7262" i="60" s="1"/>
  <c r="K7261" i="60"/>
  <c r="J7261" i="60"/>
  <c r="P7261" i="60" l="1"/>
  <c r="L7261" i="60"/>
  <c r="J7262" i="60"/>
  <c r="K7262" i="60"/>
  <c r="M7262" i="60"/>
  <c r="I7263" i="60" s="1"/>
  <c r="M7263" i="60" l="1"/>
  <c r="I7264" i="60" s="1"/>
  <c r="J7263" i="60"/>
  <c r="K7263" i="60"/>
  <c r="P7262" i="60"/>
  <c r="L7262" i="60"/>
  <c r="P7263" i="60" l="1"/>
  <c r="L7263" i="60"/>
  <c r="M7264" i="60"/>
  <c r="I7265" i="60" s="1"/>
  <c r="J7264" i="60"/>
  <c r="K7264" i="60"/>
  <c r="L7264" i="60" l="1"/>
  <c r="P7264" i="60"/>
  <c r="M7265" i="60"/>
  <c r="I7266" i="60" s="1"/>
  <c r="K7265" i="60"/>
  <c r="J7265" i="60"/>
  <c r="L7265" i="60" l="1"/>
  <c r="P7265" i="60"/>
  <c r="K7266" i="60"/>
  <c r="J7266" i="60"/>
  <c r="M7266" i="60"/>
  <c r="I7267" i="60" s="1"/>
  <c r="K7267" i="60" l="1"/>
  <c r="J7267" i="60"/>
  <c r="M7267" i="60"/>
  <c r="I7268" i="60" s="1"/>
  <c r="L7266" i="60"/>
  <c r="L7267" i="60" l="1"/>
  <c r="P7266" i="60"/>
  <c r="J7268" i="60"/>
  <c r="M7268" i="60"/>
  <c r="I7269" i="60" s="1"/>
  <c r="K7268" i="60"/>
  <c r="K7269" i="60" l="1"/>
  <c r="J7269" i="60"/>
  <c r="M7269" i="60"/>
  <c r="I7270" i="60" s="1"/>
  <c r="P7268" i="60"/>
  <c r="L7268" i="60"/>
  <c r="P7267" i="60"/>
  <c r="L7269" i="60" l="1"/>
  <c r="K7270" i="60"/>
  <c r="J7270" i="60"/>
  <c r="M7270" i="60"/>
  <c r="I7271" i="60" s="1"/>
  <c r="L7270" i="60" l="1"/>
  <c r="P7270" i="60"/>
  <c r="M7271" i="60"/>
  <c r="I7272" i="60" s="1"/>
  <c r="J7271" i="60"/>
  <c r="K7271" i="60"/>
  <c r="P7269" i="60"/>
  <c r="P7271" i="60" l="1"/>
  <c r="L7271" i="60"/>
  <c r="M7272" i="60"/>
  <c r="I7273" i="60" s="1"/>
  <c r="J7272" i="60"/>
  <c r="K7272" i="60"/>
  <c r="P7272" i="60" l="1"/>
  <c r="L7272" i="60"/>
  <c r="K7273" i="60"/>
  <c r="M7273" i="60"/>
  <c r="I7274" i="60" s="1"/>
  <c r="J7273" i="60"/>
  <c r="L7273" i="60" l="1"/>
  <c r="P7273" i="60"/>
  <c r="M7274" i="60"/>
  <c r="I7275" i="60" s="1"/>
  <c r="K7274" i="60"/>
  <c r="J7274" i="60"/>
  <c r="L7274" i="60" l="1"/>
  <c r="K7275" i="60"/>
  <c r="J7275" i="60"/>
  <c r="M7275" i="60"/>
  <c r="I7276" i="60" s="1"/>
  <c r="M7276" i="60" l="1"/>
  <c r="I7277" i="60" s="1"/>
  <c r="K7276" i="60"/>
  <c r="J7276" i="60"/>
  <c r="L7275" i="60"/>
  <c r="P7275" i="60"/>
  <c r="P7274" i="60"/>
  <c r="P7276" i="60" l="1"/>
  <c r="L7276" i="60"/>
  <c r="M7277" i="60"/>
  <c r="I7278" i="60" s="1"/>
  <c r="K7277" i="60"/>
  <c r="J7277" i="60"/>
  <c r="M7278" i="60" l="1"/>
  <c r="I7279" i="60" s="1"/>
  <c r="K7278" i="60"/>
  <c r="J7278" i="60"/>
  <c r="P7277" i="60"/>
  <c r="L7277" i="60"/>
  <c r="P7278" i="60" l="1"/>
  <c r="L7278" i="60"/>
  <c r="J7279" i="60"/>
  <c r="M7279" i="60"/>
  <c r="I7280" i="60" s="1"/>
  <c r="K7279" i="60"/>
  <c r="K7280" i="60" l="1"/>
  <c r="M7280" i="60"/>
  <c r="I7281" i="60" s="1"/>
  <c r="J7280" i="60"/>
  <c r="P7279" i="60"/>
  <c r="L7279" i="60"/>
  <c r="L7280" i="60" l="1"/>
  <c r="K7281" i="60"/>
  <c r="J7281" i="60"/>
  <c r="M7281" i="60"/>
  <c r="I7282" i="60" s="1"/>
  <c r="L7281" i="60" l="1"/>
  <c r="M7282" i="60"/>
  <c r="I7283" i="60" s="1"/>
  <c r="K7282" i="60"/>
  <c r="J7282" i="60"/>
  <c r="P7280" i="60"/>
  <c r="M7283" i="60" l="1"/>
  <c r="I7284" i="60" s="1"/>
  <c r="K7283" i="60"/>
  <c r="J7283" i="60"/>
  <c r="L7282" i="60"/>
  <c r="P7282" i="60"/>
  <c r="P7281" i="60"/>
  <c r="P7283" i="60" l="1"/>
  <c r="L7283" i="60"/>
  <c r="K7284" i="60"/>
  <c r="J7284" i="60"/>
  <c r="M7284" i="60"/>
  <c r="I7285" i="60" s="1"/>
  <c r="M7285" i="60" l="1"/>
  <c r="I7286" i="60" s="1"/>
  <c r="K7285" i="60"/>
  <c r="J7285" i="60"/>
  <c r="L7284" i="60"/>
  <c r="P7284" i="60"/>
  <c r="P7285" i="60" l="1"/>
  <c r="L7285" i="60"/>
  <c r="K7286" i="60"/>
  <c r="J7286" i="60"/>
  <c r="M7286" i="60"/>
  <c r="I7287" i="60" s="1"/>
  <c r="K7287" i="60" l="1"/>
  <c r="J7287" i="60"/>
  <c r="M7287" i="60"/>
  <c r="I7288" i="60" s="1"/>
  <c r="L7286" i="60"/>
  <c r="P7286" i="60" l="1"/>
  <c r="J7288" i="60"/>
  <c r="M7288" i="60"/>
  <c r="I7289" i="60" s="1"/>
  <c r="K7288" i="60"/>
  <c r="L7287" i="60"/>
  <c r="M7289" i="60" l="1"/>
  <c r="I7290" i="60" s="1"/>
  <c r="K7289" i="60"/>
  <c r="J7289" i="60"/>
  <c r="P7287" i="60"/>
  <c r="P7288" i="60"/>
  <c r="L7288" i="60"/>
  <c r="L7289" i="60" l="1"/>
  <c r="P7289" i="60"/>
  <c r="K7290" i="60"/>
  <c r="J7290" i="60"/>
  <c r="M7290" i="60"/>
  <c r="I7291" i="60" s="1"/>
  <c r="L7290" i="60" l="1"/>
  <c r="M7291" i="60"/>
  <c r="I7292" i="60" s="1"/>
  <c r="J7291" i="60"/>
  <c r="K7291" i="60"/>
  <c r="L7291" i="60" l="1"/>
  <c r="M7292" i="60"/>
  <c r="I7293" i="60" s="1"/>
  <c r="J7292" i="60"/>
  <c r="K7292" i="60"/>
  <c r="P7290" i="60"/>
  <c r="P7291" i="60" l="1"/>
  <c r="P7292" i="60"/>
  <c r="L7292" i="60"/>
  <c r="M7293" i="60"/>
  <c r="I7294" i="60" s="1"/>
  <c r="J7293" i="60"/>
  <c r="K7293" i="60"/>
  <c r="P7293" i="60" l="1"/>
  <c r="L7293" i="60"/>
  <c r="K7294" i="60"/>
  <c r="M7294" i="60"/>
  <c r="I7295" i="60" s="1"/>
  <c r="J7294" i="60"/>
  <c r="L7294" i="60" l="1"/>
  <c r="P7294" i="60"/>
  <c r="M7295" i="60"/>
  <c r="I7296" i="60" s="1"/>
  <c r="K7295" i="60"/>
  <c r="J7295" i="60"/>
  <c r="P7295" i="60" l="1"/>
  <c r="L7295" i="60"/>
  <c r="M7296" i="60"/>
  <c r="I7297" i="60" s="1"/>
  <c r="K7296" i="60"/>
  <c r="J7296" i="60"/>
  <c r="P7296" i="60" l="1"/>
  <c r="L7296" i="60"/>
  <c r="M7297" i="60"/>
  <c r="I7298" i="60" s="1"/>
  <c r="K7297" i="60"/>
  <c r="J7297" i="60"/>
  <c r="L7297" i="60" l="1"/>
  <c r="P7297" i="60"/>
  <c r="J7298" i="60"/>
  <c r="M7298" i="60"/>
  <c r="I7299" i="60" s="1"/>
  <c r="K7298" i="60"/>
  <c r="M7299" i="60" l="1"/>
  <c r="I7300" i="60" s="1"/>
  <c r="K7299" i="60"/>
  <c r="J7299" i="60"/>
  <c r="P7298" i="60"/>
  <c r="L7298" i="60"/>
  <c r="L7299" i="60" l="1"/>
  <c r="P7299" i="60"/>
  <c r="M7300" i="60"/>
  <c r="I7301" i="60" s="1"/>
  <c r="K7300" i="60"/>
  <c r="J7300" i="60"/>
  <c r="L7300" i="60" l="1"/>
  <c r="P7300" i="60"/>
  <c r="K7301" i="60"/>
  <c r="J7301" i="60"/>
  <c r="M7301" i="60"/>
  <c r="I7302" i="60" s="1"/>
  <c r="K7302" i="60" l="1"/>
  <c r="J7302" i="60"/>
  <c r="M7302" i="60"/>
  <c r="I7303" i="60" s="1"/>
  <c r="L7301" i="60"/>
  <c r="P7301" i="60" l="1"/>
  <c r="K7303" i="60"/>
  <c r="J7303" i="60"/>
  <c r="M7303" i="60"/>
  <c r="I7304" i="60" s="1"/>
  <c r="L7302" i="60"/>
  <c r="P7302" i="60" l="1"/>
  <c r="K7304" i="60"/>
  <c r="J7304" i="60"/>
  <c r="M7304" i="60"/>
  <c r="I7305" i="60" s="1"/>
  <c r="L7303" i="60"/>
  <c r="P7303" i="60" l="1"/>
  <c r="J7305" i="60"/>
  <c r="M7305" i="60"/>
  <c r="I7306" i="60" s="1"/>
  <c r="K7305" i="60"/>
  <c r="P7304" i="60"/>
  <c r="L7304" i="60"/>
  <c r="M7306" i="60" l="1"/>
  <c r="I7307" i="60" s="1"/>
  <c r="K7306" i="60"/>
  <c r="J7306" i="60"/>
  <c r="L7305" i="60"/>
  <c r="P7305" i="60"/>
  <c r="M7307" i="60" l="1"/>
  <c r="I7308" i="60" s="1"/>
  <c r="K7307" i="60"/>
  <c r="J7307" i="60"/>
  <c r="P7306" i="60"/>
  <c r="L7306" i="60"/>
  <c r="P7307" i="60" l="1"/>
  <c r="L7307" i="60"/>
  <c r="K7308" i="60"/>
  <c r="M7308" i="60"/>
  <c r="I7309" i="60" s="1"/>
  <c r="J7308" i="60"/>
  <c r="P7308" i="60" l="1"/>
  <c r="L7308" i="60"/>
  <c r="K7309" i="60"/>
  <c r="J7309" i="60"/>
  <c r="M7309" i="60"/>
  <c r="I7310" i="60" s="1"/>
  <c r="L7309" i="60" l="1"/>
  <c r="M7310" i="60"/>
  <c r="I7311" i="60" s="1"/>
  <c r="K7310" i="60"/>
  <c r="J7310" i="60"/>
  <c r="P7310" i="60" l="1"/>
  <c r="L7310" i="60"/>
  <c r="K7311" i="60"/>
  <c r="J7311" i="60"/>
  <c r="M7311" i="60"/>
  <c r="I7312" i="60" s="1"/>
  <c r="P7309" i="60"/>
  <c r="L7311" i="60" l="1"/>
  <c r="P7311" i="60"/>
  <c r="M7312" i="60"/>
  <c r="I7313" i="60" s="1"/>
  <c r="K7312" i="60"/>
  <c r="J7312" i="60"/>
  <c r="M7313" i="60" l="1"/>
  <c r="I7314" i="60" s="1"/>
  <c r="K7313" i="60"/>
  <c r="J7313" i="60"/>
  <c r="L7312" i="60"/>
  <c r="P7312" i="60" l="1"/>
  <c r="L7313" i="60"/>
  <c r="M7314" i="60"/>
  <c r="I7315" i="60" s="1"/>
  <c r="K7314" i="60"/>
  <c r="J7314" i="60"/>
  <c r="K7315" i="60" l="1"/>
  <c r="M7315" i="60"/>
  <c r="I7316" i="60" s="1"/>
  <c r="J7315" i="60"/>
  <c r="L7314" i="60"/>
  <c r="P7314" i="60"/>
  <c r="P7313" i="60"/>
  <c r="L7315" i="60" l="1"/>
  <c r="K7316" i="60"/>
  <c r="J7316" i="60"/>
  <c r="M7316" i="60"/>
  <c r="I7317" i="60" s="1"/>
  <c r="L7316" i="60" l="1"/>
  <c r="K7317" i="60"/>
  <c r="M7317" i="60"/>
  <c r="I7318" i="60" s="1"/>
  <c r="J7317" i="60"/>
  <c r="P7315" i="60"/>
  <c r="P7317" i="60" l="1"/>
  <c r="L7317" i="60"/>
  <c r="K7318" i="60"/>
  <c r="J7318" i="60"/>
  <c r="M7318" i="60"/>
  <c r="I7319" i="60" s="1"/>
  <c r="P7316" i="60"/>
  <c r="M7319" i="60" l="1"/>
  <c r="I7320" i="60" s="1"/>
  <c r="K7319" i="60"/>
  <c r="J7319" i="60"/>
  <c r="L7318" i="60"/>
  <c r="P7318" i="60"/>
  <c r="L7319" i="60" l="1"/>
  <c r="M7320" i="60"/>
  <c r="I7321" i="60" s="1"/>
  <c r="J7320" i="60"/>
  <c r="K7320" i="60"/>
  <c r="P7320" i="60" l="1"/>
  <c r="L7320" i="60"/>
  <c r="J7321" i="60"/>
  <c r="K7321" i="60"/>
  <c r="M7321" i="60"/>
  <c r="I7322" i="60" s="1"/>
  <c r="P7319" i="60"/>
  <c r="K7322" i="60" l="1"/>
  <c r="J7322" i="60"/>
  <c r="M7322" i="60"/>
  <c r="I7323" i="60" s="1"/>
  <c r="P7321" i="60"/>
  <c r="L7321" i="60"/>
  <c r="J7323" i="60" l="1"/>
  <c r="K7323" i="60"/>
  <c r="M7323" i="60"/>
  <c r="I7324" i="60" s="1"/>
  <c r="P7322" i="60"/>
  <c r="L7322" i="60"/>
  <c r="M7324" i="60" l="1"/>
  <c r="I7325" i="60" s="1"/>
  <c r="K7324" i="60"/>
  <c r="J7324" i="60"/>
  <c r="L7323" i="60"/>
  <c r="L7324" i="60" l="1"/>
  <c r="P7324" i="60"/>
  <c r="P7323" i="60"/>
  <c r="M7325" i="60"/>
  <c r="I7326" i="60" s="1"/>
  <c r="K7325" i="60"/>
  <c r="J7325" i="60"/>
  <c r="P7325" i="60" l="1"/>
  <c r="L7325" i="60"/>
  <c r="K7326" i="60"/>
  <c r="J7326" i="60"/>
  <c r="M7326" i="60"/>
  <c r="I7327" i="60" s="1"/>
  <c r="L7326" i="60" l="1"/>
  <c r="M7327" i="60"/>
  <c r="I7328" i="60" s="1"/>
  <c r="K7327" i="60"/>
  <c r="J7327" i="60"/>
  <c r="P7327" i="60" l="1"/>
  <c r="L7327" i="60"/>
  <c r="J7328" i="60"/>
  <c r="K7328" i="60"/>
  <c r="M7328" i="60"/>
  <c r="I7329" i="60" s="1"/>
  <c r="P7326" i="60"/>
  <c r="K7329" i="60" l="1"/>
  <c r="M7329" i="60"/>
  <c r="I7330" i="60" s="1"/>
  <c r="J7329" i="60"/>
  <c r="L7328" i="60"/>
  <c r="P7328" i="60"/>
  <c r="L7329" i="60" l="1"/>
  <c r="K7330" i="60"/>
  <c r="J7330" i="60"/>
  <c r="M7330" i="60"/>
  <c r="I7331" i="60" s="1"/>
  <c r="L7330" i="60" l="1"/>
  <c r="P7330" i="60"/>
  <c r="M7331" i="60"/>
  <c r="I7332" i="60" s="1"/>
  <c r="K7331" i="60"/>
  <c r="J7331" i="60"/>
  <c r="P7329" i="60"/>
  <c r="L7331" i="60" l="1"/>
  <c r="P7331" i="60"/>
  <c r="M7332" i="60"/>
  <c r="I7333" i="60" s="1"/>
  <c r="K7332" i="60"/>
  <c r="J7332" i="60"/>
  <c r="K7333" i="60" l="1"/>
  <c r="J7333" i="60"/>
  <c r="M7333" i="60"/>
  <c r="I7334" i="60" s="1"/>
  <c r="P7332" i="60"/>
  <c r="L7332" i="60"/>
  <c r="M7334" i="60" l="1"/>
  <c r="I7335" i="60" s="1"/>
  <c r="K7334" i="60"/>
  <c r="J7334" i="60"/>
  <c r="L7333" i="60"/>
  <c r="P7333" i="60"/>
  <c r="P7334" i="60" l="1"/>
  <c r="L7334" i="60"/>
  <c r="K7335" i="60"/>
  <c r="J7335" i="60"/>
  <c r="M7335" i="60"/>
  <c r="I7336" i="60" s="1"/>
  <c r="K7336" i="60" l="1"/>
  <c r="M7336" i="60"/>
  <c r="I7337" i="60" s="1"/>
  <c r="J7336" i="60"/>
  <c r="L7335" i="60"/>
  <c r="P7335" i="60"/>
  <c r="L7336" i="60" l="1"/>
  <c r="P7336" i="60"/>
  <c r="J7337" i="60"/>
  <c r="M7337" i="60"/>
  <c r="I7338" i="60" s="1"/>
  <c r="K7337" i="60"/>
  <c r="J7338" i="60" l="1"/>
  <c r="M7338" i="60"/>
  <c r="I7339" i="60" s="1"/>
  <c r="K7338" i="60"/>
  <c r="P7337" i="60"/>
  <c r="L7337" i="60"/>
  <c r="K7339" i="60" l="1"/>
  <c r="J7339" i="60"/>
  <c r="M7339" i="60"/>
  <c r="I7340" i="60" s="1"/>
  <c r="P7338" i="60"/>
  <c r="L7338" i="60"/>
  <c r="K7340" i="60" l="1"/>
  <c r="M7340" i="60"/>
  <c r="I7341" i="60" s="1"/>
  <c r="J7340" i="60"/>
  <c r="P7339" i="60"/>
  <c r="L7339" i="60"/>
  <c r="P7340" i="60" l="1"/>
  <c r="L7340" i="60"/>
  <c r="M7341" i="60"/>
  <c r="I7342" i="60" s="1"/>
  <c r="K7341" i="60"/>
  <c r="J7341" i="60"/>
  <c r="L7341" i="60" l="1"/>
  <c r="M7342" i="60"/>
  <c r="I7343" i="60" s="1"/>
  <c r="K7342" i="60"/>
  <c r="J7342" i="60"/>
  <c r="K7343" i="60" l="1"/>
  <c r="M7343" i="60"/>
  <c r="I7344" i="60" s="1"/>
  <c r="J7343" i="60"/>
  <c r="P7342" i="60"/>
  <c r="L7342" i="60"/>
  <c r="P7341" i="60"/>
  <c r="P7343" i="60" l="1"/>
  <c r="L7343" i="60"/>
  <c r="M7344" i="60"/>
  <c r="I7345" i="60" s="1"/>
  <c r="K7344" i="60"/>
  <c r="J7344" i="60"/>
  <c r="P7344" i="60" l="1"/>
  <c r="L7344" i="60"/>
  <c r="M7345" i="60"/>
  <c r="I7346" i="60" s="1"/>
  <c r="J7345" i="60"/>
  <c r="K7345" i="60"/>
  <c r="M7346" i="60" l="1"/>
  <c r="I7347" i="60" s="1"/>
  <c r="K7346" i="60"/>
  <c r="J7346" i="60"/>
  <c r="P7345" i="60"/>
  <c r="L7345" i="60"/>
  <c r="L7346" i="60" l="1"/>
  <c r="P7346" i="60"/>
  <c r="K7347" i="60"/>
  <c r="J7347" i="60"/>
  <c r="M7347" i="60"/>
  <c r="I7348" i="60" s="1"/>
  <c r="M7348" i="60" l="1"/>
  <c r="I7349" i="60" s="1"/>
  <c r="K7348" i="60"/>
  <c r="J7348" i="60"/>
  <c r="P7347" i="60"/>
  <c r="L7347" i="60"/>
  <c r="L7348" i="60" l="1"/>
  <c r="P7348" i="60"/>
  <c r="M7349" i="60"/>
  <c r="I7350" i="60" s="1"/>
  <c r="K7349" i="60"/>
  <c r="J7349" i="60"/>
  <c r="L7349" i="60" l="1"/>
  <c r="P7349" i="60"/>
  <c r="K7350" i="60"/>
  <c r="J7350" i="60"/>
  <c r="M7350" i="60"/>
  <c r="I7351" i="60" s="1"/>
  <c r="M7351" i="60" l="1"/>
  <c r="I7352" i="60" s="1"/>
  <c r="J7351" i="60"/>
  <c r="K7351" i="60"/>
  <c r="L7350" i="60"/>
  <c r="P7350" i="60"/>
  <c r="P7351" i="60" l="1"/>
  <c r="L7351" i="60"/>
  <c r="K7352" i="60"/>
  <c r="J7352" i="60"/>
  <c r="M7352" i="60"/>
  <c r="I7353" i="60" s="1"/>
  <c r="J7353" i="60" l="1"/>
  <c r="M7353" i="60"/>
  <c r="I7354" i="60" s="1"/>
  <c r="K7353" i="60"/>
  <c r="L7352" i="60"/>
  <c r="P7352" i="60" l="1"/>
  <c r="J7354" i="60"/>
  <c r="M7354" i="60"/>
  <c r="I7355" i="60" s="1"/>
  <c r="K7354" i="60"/>
  <c r="P7353" i="60"/>
  <c r="L7353" i="60"/>
  <c r="L7354" i="60" l="1"/>
  <c r="P7354" i="60"/>
  <c r="M7355" i="60"/>
  <c r="I7356" i="60" s="1"/>
  <c r="K7355" i="60"/>
  <c r="J7355" i="60"/>
  <c r="L7355" i="60" l="1"/>
  <c r="M7356" i="60"/>
  <c r="I7357" i="60" s="1"/>
  <c r="K7356" i="60"/>
  <c r="J7356" i="60"/>
  <c r="P7356" i="60" l="1"/>
  <c r="L7356" i="60"/>
  <c r="K7357" i="60"/>
  <c r="J7357" i="60"/>
  <c r="M7357" i="60"/>
  <c r="I7358" i="60" s="1"/>
  <c r="P7355" i="60"/>
  <c r="L7357" i="60" l="1"/>
  <c r="J7358" i="60"/>
  <c r="M7358" i="60"/>
  <c r="I7359" i="60" s="1"/>
  <c r="K7358" i="60"/>
  <c r="M7359" i="60" l="1"/>
  <c r="I7360" i="60" s="1"/>
  <c r="J7359" i="60"/>
  <c r="K7359" i="60"/>
  <c r="P7358" i="60"/>
  <c r="L7358" i="60"/>
  <c r="P7357" i="60"/>
  <c r="P7359" i="60" l="1"/>
  <c r="L7359" i="60"/>
  <c r="M7360" i="60"/>
  <c r="I7361" i="60" s="1"/>
  <c r="K7360" i="60"/>
  <c r="J7360" i="60"/>
  <c r="L7360" i="60" l="1"/>
  <c r="P7360" i="60"/>
  <c r="M7361" i="60"/>
  <c r="I7362" i="60" s="1"/>
  <c r="K7361" i="60"/>
  <c r="J7361" i="60"/>
  <c r="P7361" i="60" l="1"/>
  <c r="L7361" i="60"/>
  <c r="M7362" i="60"/>
  <c r="I7363" i="60" s="1"/>
  <c r="K7362" i="60"/>
  <c r="J7362" i="60"/>
  <c r="L7362" i="60" l="1"/>
  <c r="M7363" i="60"/>
  <c r="I7364" i="60" s="1"/>
  <c r="K7363" i="60"/>
  <c r="J7363" i="60"/>
  <c r="L7363" i="60" l="1"/>
  <c r="P7363" i="60"/>
  <c r="K7364" i="60"/>
  <c r="M7364" i="60"/>
  <c r="I7365" i="60" s="1"/>
  <c r="J7364" i="60"/>
  <c r="P7362" i="60"/>
  <c r="P7364" i="60" l="1"/>
  <c r="L7364" i="60"/>
  <c r="K7365" i="60"/>
  <c r="J7365" i="60"/>
  <c r="M7365" i="60"/>
  <c r="I7366" i="60" s="1"/>
  <c r="L7365" i="60" l="1"/>
  <c r="K7366" i="60"/>
  <c r="J7366" i="60"/>
  <c r="M7366" i="60"/>
  <c r="I7367" i="60" s="1"/>
  <c r="K7367" i="60" l="1"/>
  <c r="J7367" i="60"/>
  <c r="M7367" i="60"/>
  <c r="I7368" i="60" s="1"/>
  <c r="L7366" i="60"/>
  <c r="P7366" i="60"/>
  <c r="P7365" i="60"/>
  <c r="M7368" i="60" l="1"/>
  <c r="I7369" i="60" s="1"/>
  <c r="K7368" i="60"/>
  <c r="J7368" i="60"/>
  <c r="P7367" i="60"/>
  <c r="L7367" i="60"/>
  <c r="P7368" i="60" l="1"/>
  <c r="L7368" i="60"/>
  <c r="M7369" i="60"/>
  <c r="I7370" i="60" s="1"/>
  <c r="J7369" i="60"/>
  <c r="K7369" i="60"/>
  <c r="P7369" i="60" l="1"/>
  <c r="L7369" i="60"/>
  <c r="J7370" i="60"/>
  <c r="M7370" i="60"/>
  <c r="I7371" i="60" s="1"/>
  <c r="K7370" i="60"/>
  <c r="K7371" i="60" l="1"/>
  <c r="J7371" i="60"/>
  <c r="M7371" i="60"/>
  <c r="I7372" i="60" s="1"/>
  <c r="P7370" i="60"/>
  <c r="L7370" i="60"/>
  <c r="L7371" i="60" l="1"/>
  <c r="K7372" i="60"/>
  <c r="M7372" i="60"/>
  <c r="I7373" i="60" s="1"/>
  <c r="J7372" i="60"/>
  <c r="P7372" i="60" l="1"/>
  <c r="L7372" i="60"/>
  <c r="M7373" i="60"/>
  <c r="I7374" i="60" s="1"/>
  <c r="J7373" i="60"/>
  <c r="K7373" i="60"/>
  <c r="P7371" i="60"/>
  <c r="P7373" i="60" l="1"/>
  <c r="L7373" i="60"/>
  <c r="M7374" i="60"/>
  <c r="I7375" i="60" s="1"/>
  <c r="K7374" i="60"/>
  <c r="J7374" i="60"/>
  <c r="P7374" i="60" l="1"/>
  <c r="L7374" i="60"/>
  <c r="M7375" i="60"/>
  <c r="I7376" i="60" s="1"/>
  <c r="K7375" i="60"/>
  <c r="J7375" i="60"/>
  <c r="P7375" i="60" l="1"/>
  <c r="L7375" i="60"/>
  <c r="M7376" i="60"/>
  <c r="I7377" i="60" s="1"/>
  <c r="K7376" i="60"/>
  <c r="J7376" i="60"/>
  <c r="K7377" i="60" l="1"/>
  <c r="M7377" i="60"/>
  <c r="I7378" i="60" s="1"/>
  <c r="J7377" i="60"/>
  <c r="P7376" i="60"/>
  <c r="L7376" i="60"/>
  <c r="P7377" i="60" l="1"/>
  <c r="L7377" i="60"/>
  <c r="K7378" i="60"/>
  <c r="M7378" i="60"/>
  <c r="I7379" i="60" s="1"/>
  <c r="J7378" i="60"/>
  <c r="M7379" i="60" l="1"/>
  <c r="I7380" i="60" s="1"/>
  <c r="K7379" i="60"/>
  <c r="J7379" i="60"/>
  <c r="P7378" i="60"/>
  <c r="L7378" i="60"/>
  <c r="P7379" i="60" l="1"/>
  <c r="L7379" i="60"/>
  <c r="M7380" i="60"/>
  <c r="I7381" i="60" s="1"/>
  <c r="K7380" i="60"/>
  <c r="J7380" i="60"/>
  <c r="L7380" i="60" l="1"/>
  <c r="P7380" i="60"/>
  <c r="M7381" i="60"/>
  <c r="I7382" i="60" s="1"/>
  <c r="K7381" i="60"/>
  <c r="J7381" i="60"/>
  <c r="L7381" i="60" l="1"/>
  <c r="P7381" i="60"/>
  <c r="K7382" i="60"/>
  <c r="J7382" i="60"/>
  <c r="M7382" i="60"/>
  <c r="I7383" i="60" s="1"/>
  <c r="L7382" i="60" l="1"/>
  <c r="P7382" i="60"/>
  <c r="M7383" i="60"/>
  <c r="I7384" i="60" s="1"/>
  <c r="J7383" i="60"/>
  <c r="K7383" i="60"/>
  <c r="L7383" i="60" l="1"/>
  <c r="P7383" i="60"/>
  <c r="K7384" i="60"/>
  <c r="J7384" i="60"/>
  <c r="M7384" i="60"/>
  <c r="I7385" i="60" s="1"/>
  <c r="P7384" i="60" l="1"/>
  <c r="L7384" i="60"/>
  <c r="K7385" i="60"/>
  <c r="M7385" i="60"/>
  <c r="I7386" i="60" s="1"/>
  <c r="J7385" i="60"/>
  <c r="J7386" i="60" l="1"/>
  <c r="M7386" i="60"/>
  <c r="I7387" i="60" s="1"/>
  <c r="K7386" i="60"/>
  <c r="L7385" i="60"/>
  <c r="P7385" i="60" l="1"/>
  <c r="M7387" i="60"/>
  <c r="I7388" i="60" s="1"/>
  <c r="J7387" i="60"/>
  <c r="K7387" i="60"/>
  <c r="L7386" i="60"/>
  <c r="P7386" i="60"/>
  <c r="P7387" i="60" l="1"/>
  <c r="L7387" i="60"/>
  <c r="J7388" i="60"/>
  <c r="M7388" i="60"/>
  <c r="I7389" i="60" s="1"/>
  <c r="K7388" i="60"/>
  <c r="L7388" i="60" l="1"/>
  <c r="P7388" i="60"/>
  <c r="J7389" i="60"/>
  <c r="M7389" i="60"/>
  <c r="I7390" i="60" s="1"/>
  <c r="K7389" i="60"/>
  <c r="M7390" i="60" l="1"/>
  <c r="I7391" i="60" s="1"/>
  <c r="K7390" i="60"/>
  <c r="J7390" i="60"/>
  <c r="P7389" i="60"/>
  <c r="L7389" i="60"/>
  <c r="L7390" i="60" l="1"/>
  <c r="P7390" i="60"/>
  <c r="M7391" i="60"/>
  <c r="I7392" i="60" s="1"/>
  <c r="K7391" i="60"/>
  <c r="J7391" i="60"/>
  <c r="P7391" i="60" l="1"/>
  <c r="L7391" i="60"/>
  <c r="K7392" i="60"/>
  <c r="M7392" i="60"/>
  <c r="I7393" i="60" s="1"/>
  <c r="J7392" i="60"/>
  <c r="L7392" i="60" l="1"/>
  <c r="M7393" i="60"/>
  <c r="I7394" i="60" s="1"/>
  <c r="J7393" i="60"/>
  <c r="K7393" i="60"/>
  <c r="P7393" i="60" l="1"/>
  <c r="L7393" i="60"/>
  <c r="J7394" i="60"/>
  <c r="M7394" i="60"/>
  <c r="I7395" i="60" s="1"/>
  <c r="K7394" i="60"/>
  <c r="P7392" i="60"/>
  <c r="M7395" i="60" l="1"/>
  <c r="I7396" i="60" s="1"/>
  <c r="K7395" i="60"/>
  <c r="J7395" i="60"/>
  <c r="P7394" i="60"/>
  <c r="L7394" i="60"/>
  <c r="L7395" i="60" l="1"/>
  <c r="P7395" i="60"/>
  <c r="M7396" i="60"/>
  <c r="I7397" i="60" s="1"/>
  <c r="K7396" i="60"/>
  <c r="J7396" i="60"/>
  <c r="L7396" i="60" l="1"/>
  <c r="M7397" i="60"/>
  <c r="I7398" i="60" s="1"/>
  <c r="K7397" i="60"/>
  <c r="J7397" i="60"/>
  <c r="L7397" i="60" l="1"/>
  <c r="K7398" i="60"/>
  <c r="J7398" i="60"/>
  <c r="M7398" i="60"/>
  <c r="I7399" i="60" s="1"/>
  <c r="P7396" i="60"/>
  <c r="K7399" i="60" l="1"/>
  <c r="J7399" i="60"/>
  <c r="M7399" i="60"/>
  <c r="I7400" i="60" s="1"/>
  <c r="P7398" i="60"/>
  <c r="L7398" i="60"/>
  <c r="P7397" i="60"/>
  <c r="L7399" i="60" l="1"/>
  <c r="J7400" i="60"/>
  <c r="M7400" i="60"/>
  <c r="I7401" i="60" s="1"/>
  <c r="K7400" i="60"/>
  <c r="K7401" i="60" l="1"/>
  <c r="J7401" i="60"/>
  <c r="M7401" i="60"/>
  <c r="I7402" i="60" s="1"/>
  <c r="P7399" i="60"/>
  <c r="P7400" i="60"/>
  <c r="L7400" i="60"/>
  <c r="K7402" i="60" l="1"/>
  <c r="J7402" i="60"/>
  <c r="M7402" i="60"/>
  <c r="I7403" i="60" s="1"/>
  <c r="L7401" i="60"/>
  <c r="P7401" i="60"/>
  <c r="J7403" i="60" l="1"/>
  <c r="K7403" i="60"/>
  <c r="M7403" i="60"/>
  <c r="I7404" i="60" s="1"/>
  <c r="P7402" i="60"/>
  <c r="L7402" i="60"/>
  <c r="M7404" i="60" l="1"/>
  <c r="I7405" i="60" s="1"/>
  <c r="K7404" i="60"/>
  <c r="J7404" i="60"/>
  <c r="P7403" i="60"/>
  <c r="L7403" i="60"/>
  <c r="K7405" i="60" l="1"/>
  <c r="J7405" i="60"/>
  <c r="M7405" i="60"/>
  <c r="I7406" i="60" s="1"/>
  <c r="P7404" i="60"/>
  <c r="L7404" i="60"/>
  <c r="K7406" i="60" l="1"/>
  <c r="J7406" i="60"/>
  <c r="M7406" i="60"/>
  <c r="I7407" i="60" s="1"/>
  <c r="L7405" i="60"/>
  <c r="P7405" i="60" l="1"/>
  <c r="K7407" i="60"/>
  <c r="J7407" i="60"/>
  <c r="M7407" i="60"/>
  <c r="I7408" i="60" s="1"/>
  <c r="P7406" i="60"/>
  <c r="L7406" i="60"/>
  <c r="M7408" i="60" l="1"/>
  <c r="I7409" i="60" s="1"/>
  <c r="K7408" i="60"/>
  <c r="J7408" i="60"/>
  <c r="P7407" i="60"/>
  <c r="L7407" i="60"/>
  <c r="P7408" i="60" l="1"/>
  <c r="L7408" i="60"/>
  <c r="M7409" i="60"/>
  <c r="I7410" i="60" s="1"/>
  <c r="K7409" i="60"/>
  <c r="J7409" i="60"/>
  <c r="L7409" i="60" l="1"/>
  <c r="P7409" i="60"/>
  <c r="M7410" i="60"/>
  <c r="I7411" i="60" s="1"/>
  <c r="K7410" i="60"/>
  <c r="J7410" i="60"/>
  <c r="L7410" i="60" l="1"/>
  <c r="M7411" i="60"/>
  <c r="I7412" i="60" s="1"/>
  <c r="K7411" i="60"/>
  <c r="J7411" i="60"/>
  <c r="M7412" i="60" l="1"/>
  <c r="I7413" i="60" s="1"/>
  <c r="K7412" i="60"/>
  <c r="J7412" i="60"/>
  <c r="P7411" i="60"/>
  <c r="L7411" i="60"/>
  <c r="P7410" i="60"/>
  <c r="L7412" i="60" l="1"/>
  <c r="P7412" i="60"/>
  <c r="K7413" i="60"/>
  <c r="J7413" i="60"/>
  <c r="M7413" i="60"/>
  <c r="I7414" i="60" s="1"/>
  <c r="K7414" i="60" l="1"/>
  <c r="J7414" i="60"/>
  <c r="M7414" i="60"/>
  <c r="I7415" i="60" s="1"/>
  <c r="L7413" i="60"/>
  <c r="P7413" i="60"/>
  <c r="M7415" i="60" l="1"/>
  <c r="I7416" i="60" s="1"/>
  <c r="J7415" i="60"/>
  <c r="K7415" i="60"/>
  <c r="L7414" i="60"/>
  <c r="P7414" i="60"/>
  <c r="L7415" i="60" l="1"/>
  <c r="P7415" i="60"/>
  <c r="K7416" i="60"/>
  <c r="J7416" i="60"/>
  <c r="M7416" i="60"/>
  <c r="I7417" i="60" s="1"/>
  <c r="K7417" i="60" l="1"/>
  <c r="J7417" i="60"/>
  <c r="M7417" i="60"/>
  <c r="I7418" i="60" s="1"/>
  <c r="P7416" i="60"/>
  <c r="L7416" i="60"/>
  <c r="M7418" i="60" l="1"/>
  <c r="I7419" i="60" s="1"/>
  <c r="J7418" i="60"/>
  <c r="K7418" i="60"/>
  <c r="L7417" i="60"/>
  <c r="P7417" i="60" l="1"/>
  <c r="L7418" i="60"/>
  <c r="P7418" i="60"/>
  <c r="J7419" i="60"/>
  <c r="M7419" i="60"/>
  <c r="I7420" i="60" s="1"/>
  <c r="K7419" i="60"/>
  <c r="K7420" i="60" l="1"/>
  <c r="M7420" i="60"/>
  <c r="I7421" i="60" s="1"/>
  <c r="J7420" i="60"/>
  <c r="P7419" i="60"/>
  <c r="L7419" i="60"/>
  <c r="L7420" i="60" l="1"/>
  <c r="P7420" i="60"/>
  <c r="K7421" i="60"/>
  <c r="J7421" i="60"/>
  <c r="M7421" i="60"/>
  <c r="I7422" i="60" s="1"/>
  <c r="P7421" i="60" l="1"/>
  <c r="L7421" i="60"/>
  <c r="J7422" i="60"/>
  <c r="K7422" i="60"/>
  <c r="M7422" i="60"/>
  <c r="I7423" i="60" s="1"/>
  <c r="M7423" i="60" l="1"/>
  <c r="I7424" i="60" s="1"/>
  <c r="J7423" i="60"/>
  <c r="K7423" i="60"/>
  <c r="P7422" i="60"/>
  <c r="L7422" i="60"/>
  <c r="P7423" i="60" l="1"/>
  <c r="L7423" i="60"/>
  <c r="J7424" i="60"/>
  <c r="M7424" i="60"/>
  <c r="I7425" i="60" s="1"/>
  <c r="K7424" i="60"/>
  <c r="M7425" i="60" l="1"/>
  <c r="I7426" i="60" s="1"/>
  <c r="J7425" i="60"/>
  <c r="K7425" i="60"/>
  <c r="P7424" i="60"/>
  <c r="L7424" i="60"/>
  <c r="P7425" i="60" l="1"/>
  <c r="L7425" i="60"/>
  <c r="K7426" i="60"/>
  <c r="J7426" i="60"/>
  <c r="M7426" i="60"/>
  <c r="I7427" i="60" s="1"/>
  <c r="K7427" i="60" l="1"/>
  <c r="M7427" i="60"/>
  <c r="I7428" i="60" s="1"/>
  <c r="J7427" i="60"/>
  <c r="L7426" i="60"/>
  <c r="P7426" i="60"/>
  <c r="P7427" i="60" l="1"/>
  <c r="L7427" i="60"/>
  <c r="M7428" i="60"/>
  <c r="I7429" i="60" s="1"/>
  <c r="K7428" i="60"/>
  <c r="J7428" i="60"/>
  <c r="P7428" i="60" l="1"/>
  <c r="L7428" i="60"/>
  <c r="M7429" i="60"/>
  <c r="I7430" i="60" s="1"/>
  <c r="K7429" i="60"/>
  <c r="J7429" i="60"/>
  <c r="L7429" i="60" l="1"/>
  <c r="P7429" i="60"/>
  <c r="J7430" i="60"/>
  <c r="M7430" i="60"/>
  <c r="I7431" i="60" s="1"/>
  <c r="K7430" i="60"/>
  <c r="K7431" i="60" l="1"/>
  <c r="J7431" i="60"/>
  <c r="M7431" i="60"/>
  <c r="I7432" i="60" s="1"/>
  <c r="P7430" i="60"/>
  <c r="L7430" i="60"/>
  <c r="M7432" i="60" l="1"/>
  <c r="I7433" i="60" s="1"/>
  <c r="K7432" i="60"/>
  <c r="J7432" i="60"/>
  <c r="L7431" i="60"/>
  <c r="P7431" i="60"/>
  <c r="L7432" i="60" l="1"/>
  <c r="K7433" i="60"/>
  <c r="J7433" i="60"/>
  <c r="M7433" i="60"/>
  <c r="I7434" i="60" s="1"/>
  <c r="P7433" i="60" l="1"/>
  <c r="L7433" i="60"/>
  <c r="P7432" i="60"/>
  <c r="K7434" i="60"/>
  <c r="J7434" i="60"/>
  <c r="M7434" i="60"/>
  <c r="I7435" i="60" s="1"/>
  <c r="J7435" i="60" l="1"/>
  <c r="K7435" i="60"/>
  <c r="M7435" i="60"/>
  <c r="I7436" i="60" s="1"/>
  <c r="L7434" i="60"/>
  <c r="P7434" i="60" l="1"/>
  <c r="M7436" i="60"/>
  <c r="I7437" i="60" s="1"/>
  <c r="K7436" i="60"/>
  <c r="J7436" i="60"/>
  <c r="P7435" i="60"/>
  <c r="L7435" i="60"/>
  <c r="K7437" i="60" l="1"/>
  <c r="J7437" i="60"/>
  <c r="M7437" i="60"/>
  <c r="I7438" i="60" s="1"/>
  <c r="P7436" i="60"/>
  <c r="L7436" i="60"/>
  <c r="K7438" i="60" l="1"/>
  <c r="J7438" i="60"/>
  <c r="M7438" i="60"/>
  <c r="I7439" i="60" s="1"/>
  <c r="P7437" i="60"/>
  <c r="L7437" i="60"/>
  <c r="M7439" i="60" l="1"/>
  <c r="I7440" i="60" s="1"/>
  <c r="J7439" i="60"/>
  <c r="K7439" i="60"/>
  <c r="P7438" i="60"/>
  <c r="L7438" i="60"/>
  <c r="P7439" i="60" l="1"/>
  <c r="L7439" i="60"/>
  <c r="M7440" i="60"/>
  <c r="I7441" i="60" s="1"/>
  <c r="K7440" i="60"/>
  <c r="J7440" i="60"/>
  <c r="P7440" i="60" l="1"/>
  <c r="L7440" i="60"/>
  <c r="K7441" i="60"/>
  <c r="M7441" i="60"/>
  <c r="I7442" i="60" s="1"/>
  <c r="J7441" i="60"/>
  <c r="P7441" i="60" l="1"/>
  <c r="L7441" i="60"/>
  <c r="M7442" i="60"/>
  <c r="I7443" i="60" s="1"/>
  <c r="J7442" i="60"/>
  <c r="K7442" i="60"/>
  <c r="P7442" i="60" l="1"/>
  <c r="L7442" i="60"/>
  <c r="K7443" i="60"/>
  <c r="J7443" i="60"/>
  <c r="M7443" i="60"/>
  <c r="I7444" i="60" s="1"/>
  <c r="L7443" i="60" l="1"/>
  <c r="M7444" i="60"/>
  <c r="I7445" i="60" s="1"/>
  <c r="K7444" i="60"/>
  <c r="J7444" i="60"/>
  <c r="L7444" i="60" l="1"/>
  <c r="P7444" i="60"/>
  <c r="M7445" i="60"/>
  <c r="I7446" i="60" s="1"/>
  <c r="K7445" i="60"/>
  <c r="J7445" i="60"/>
  <c r="P7443" i="60"/>
  <c r="L7445" i="60" l="1"/>
  <c r="P7445" i="60"/>
  <c r="M7446" i="60"/>
  <c r="I7447" i="60" s="1"/>
  <c r="K7446" i="60"/>
  <c r="J7446" i="60"/>
  <c r="L7446" i="60" l="1"/>
  <c r="M7447" i="60"/>
  <c r="I7448" i="60" s="1"/>
  <c r="K7447" i="60"/>
  <c r="J7447" i="60"/>
  <c r="P7447" i="60" l="1"/>
  <c r="L7447" i="60"/>
  <c r="K7448" i="60"/>
  <c r="J7448" i="60"/>
  <c r="M7448" i="60"/>
  <c r="I7449" i="60" s="1"/>
  <c r="P7446" i="60"/>
  <c r="L7448" i="60" l="1"/>
  <c r="J7449" i="60"/>
  <c r="M7449" i="60"/>
  <c r="I7450" i="60" s="1"/>
  <c r="K7449" i="60"/>
  <c r="K7450" i="60" l="1"/>
  <c r="J7450" i="60"/>
  <c r="M7450" i="60"/>
  <c r="I7451" i="60" s="1"/>
  <c r="P7448" i="60"/>
  <c r="P7449" i="60"/>
  <c r="L7449" i="60"/>
  <c r="M7451" i="60" l="1"/>
  <c r="I7452" i="60" s="1"/>
  <c r="J7451" i="60"/>
  <c r="K7451" i="60"/>
  <c r="L7450" i="60"/>
  <c r="P7450" i="60"/>
  <c r="L7451" i="60" l="1"/>
  <c r="P7451" i="60"/>
  <c r="J7452" i="60"/>
  <c r="M7452" i="60"/>
  <c r="I7453" i="60" s="1"/>
  <c r="K7452" i="60"/>
  <c r="M7453" i="60" l="1"/>
  <c r="I7454" i="60" s="1"/>
  <c r="K7453" i="60"/>
  <c r="J7453" i="60"/>
  <c r="P7452" i="60"/>
  <c r="L7452" i="60"/>
  <c r="L7453" i="60" l="1"/>
  <c r="J7454" i="60"/>
  <c r="M7454" i="60"/>
  <c r="I7455" i="60" s="1"/>
  <c r="K7454" i="60"/>
  <c r="L7454" i="60" l="1"/>
  <c r="P7454" i="60"/>
  <c r="K7455" i="60"/>
  <c r="M7455" i="60"/>
  <c r="I7456" i="60" s="1"/>
  <c r="J7455" i="60"/>
  <c r="P7453" i="60"/>
  <c r="M7456" i="60" l="1"/>
  <c r="I7457" i="60" s="1"/>
  <c r="J7456" i="60"/>
  <c r="K7456" i="60"/>
  <c r="P7455" i="60"/>
  <c r="L7455" i="60"/>
  <c r="L7456" i="60" l="1"/>
  <c r="P7456" i="60"/>
  <c r="M7457" i="60"/>
  <c r="I7458" i="60" s="1"/>
  <c r="K7457" i="60"/>
  <c r="J7457" i="60"/>
  <c r="M7458" i="60" l="1"/>
  <c r="I7459" i="60" s="1"/>
  <c r="K7458" i="60"/>
  <c r="J7458" i="60"/>
  <c r="P7457" i="60"/>
  <c r="L7457" i="60"/>
  <c r="P7458" i="60" l="1"/>
  <c r="L7458" i="60"/>
  <c r="M7459" i="60"/>
  <c r="I7460" i="60" s="1"/>
  <c r="K7459" i="60"/>
  <c r="J7459" i="60"/>
  <c r="P7459" i="60" l="1"/>
  <c r="L7459" i="60"/>
  <c r="M7460" i="60"/>
  <c r="I7461" i="60" s="1"/>
  <c r="K7460" i="60"/>
  <c r="J7460" i="60"/>
  <c r="M7461" i="60" l="1"/>
  <c r="I7462" i="60" s="1"/>
  <c r="K7461" i="60"/>
  <c r="J7461" i="60"/>
  <c r="L7460" i="60"/>
  <c r="P7460" i="60"/>
  <c r="L7461" i="60" l="1"/>
  <c r="P7461" i="60"/>
  <c r="K7462" i="60"/>
  <c r="J7462" i="60"/>
  <c r="M7462" i="60"/>
  <c r="I7463" i="60" s="1"/>
  <c r="K7463" i="60" l="1"/>
  <c r="J7463" i="60"/>
  <c r="M7463" i="60"/>
  <c r="I7464" i="60" s="1"/>
  <c r="L7462" i="60"/>
  <c r="P7462" i="60"/>
  <c r="M7464" i="60" l="1"/>
  <c r="I7465" i="60" s="1"/>
  <c r="J7464" i="60"/>
  <c r="K7464" i="60"/>
  <c r="L7463" i="60"/>
  <c r="P7463" i="60"/>
  <c r="P7464" i="60" l="1"/>
  <c r="L7464" i="60"/>
  <c r="K7465" i="60"/>
  <c r="J7465" i="60"/>
  <c r="M7465" i="60"/>
  <c r="I7466" i="60" s="1"/>
  <c r="M7466" i="60" l="1"/>
  <c r="I7467" i="60" s="1"/>
  <c r="K7466" i="60"/>
  <c r="J7466" i="60"/>
  <c r="P7465" i="60"/>
  <c r="L7465" i="60"/>
  <c r="L7466" i="60" l="1"/>
  <c r="M7467" i="60"/>
  <c r="I7468" i="60" s="1"/>
  <c r="J7467" i="60"/>
  <c r="K7467" i="60"/>
  <c r="L7467" i="60" l="1"/>
  <c r="P7467" i="60"/>
  <c r="K7468" i="60"/>
  <c r="M7468" i="60"/>
  <c r="I7469" i="60" s="1"/>
  <c r="J7468" i="60"/>
  <c r="P7466" i="60"/>
  <c r="L7468" i="60" l="1"/>
  <c r="P7468" i="60"/>
  <c r="K7469" i="60"/>
  <c r="M7469" i="60"/>
  <c r="I7470" i="60" s="1"/>
  <c r="J7469" i="60"/>
  <c r="L7469" i="60" l="1"/>
  <c r="M7470" i="60"/>
  <c r="I7471" i="60" s="1"/>
  <c r="K7470" i="60"/>
  <c r="J7470" i="60"/>
  <c r="M7471" i="60" l="1"/>
  <c r="I7472" i="60" s="1"/>
  <c r="K7471" i="60"/>
  <c r="J7471" i="60"/>
  <c r="P7470" i="60"/>
  <c r="L7470" i="60"/>
  <c r="P7469" i="60"/>
  <c r="P7471" i="60" l="1"/>
  <c r="L7471" i="60"/>
  <c r="M7472" i="60"/>
  <c r="I7473" i="60" s="1"/>
  <c r="J7472" i="60"/>
  <c r="K7472" i="60"/>
  <c r="P7472" i="60" l="1"/>
  <c r="L7472" i="60"/>
  <c r="K7473" i="60"/>
  <c r="M7473" i="60"/>
  <c r="I7474" i="60" s="1"/>
  <c r="J7473" i="60"/>
  <c r="L7473" i="60" l="1"/>
  <c r="M7474" i="60"/>
  <c r="I7475" i="60" s="1"/>
  <c r="J7474" i="60"/>
  <c r="K7474" i="60"/>
  <c r="L7474" i="60" l="1"/>
  <c r="M7475" i="60"/>
  <c r="I7476" i="60" s="1"/>
  <c r="J7475" i="60"/>
  <c r="K7475" i="60"/>
  <c r="P7473" i="60"/>
  <c r="L7475" i="60" l="1"/>
  <c r="P7475" i="60"/>
  <c r="P7474" i="60"/>
  <c r="K7476" i="60"/>
  <c r="M7476" i="60"/>
  <c r="I7477" i="60" s="1"/>
  <c r="J7476" i="60"/>
  <c r="P7476" i="60" l="1"/>
  <c r="L7476" i="60"/>
  <c r="K7477" i="60"/>
  <c r="J7477" i="60"/>
  <c r="M7477" i="60"/>
  <c r="I7478" i="60" s="1"/>
  <c r="M7478" i="60" l="1"/>
  <c r="I7479" i="60" s="1"/>
  <c r="K7478" i="60"/>
  <c r="J7478" i="60"/>
  <c r="P7477" i="60"/>
  <c r="L7477" i="60"/>
  <c r="L7478" i="60" l="1"/>
  <c r="P7478" i="60"/>
  <c r="J7479" i="60"/>
  <c r="M7479" i="60"/>
  <c r="I7480" i="60" s="1"/>
  <c r="K7479" i="60"/>
  <c r="K7480" i="60" l="1"/>
  <c r="J7480" i="60"/>
  <c r="M7480" i="60"/>
  <c r="I7481" i="60" s="1"/>
  <c r="P7479" i="60"/>
  <c r="L7479" i="60"/>
  <c r="M7481" i="60" l="1"/>
  <c r="I7482" i="60" s="1"/>
  <c r="K7481" i="60"/>
  <c r="J7481" i="60"/>
  <c r="L7480" i="60"/>
  <c r="P7480" i="60" l="1"/>
  <c r="L7481" i="60"/>
  <c r="P7481" i="60"/>
  <c r="K7482" i="60"/>
  <c r="J7482" i="60"/>
  <c r="M7482" i="60"/>
  <c r="I7483" i="60" s="1"/>
  <c r="K7483" i="60" l="1"/>
  <c r="M7483" i="60"/>
  <c r="I7484" i="60" s="1"/>
  <c r="J7483" i="60"/>
  <c r="L7482" i="60"/>
  <c r="P7482" i="60" l="1"/>
  <c r="L7483" i="60"/>
  <c r="J7484" i="60"/>
  <c r="K7484" i="60"/>
  <c r="M7484" i="60"/>
  <c r="I7485" i="60" s="1"/>
  <c r="J7485" i="60" l="1"/>
  <c r="M7485" i="60"/>
  <c r="I7486" i="60" s="1"/>
  <c r="K7485" i="60"/>
  <c r="P7484" i="60"/>
  <c r="L7484" i="60"/>
  <c r="P7483" i="60"/>
  <c r="K7486" i="60" l="1"/>
  <c r="J7486" i="60"/>
  <c r="M7486" i="60"/>
  <c r="I7487" i="60" s="1"/>
  <c r="L7485" i="60"/>
  <c r="P7485" i="60"/>
  <c r="J7487" i="60" l="1"/>
  <c r="M7487" i="60"/>
  <c r="I7488" i="60" s="1"/>
  <c r="K7487" i="60"/>
  <c r="L7486" i="60"/>
  <c r="M7488" i="60" l="1"/>
  <c r="I7489" i="60" s="1"/>
  <c r="K7488" i="60"/>
  <c r="J7488" i="60"/>
  <c r="P7486" i="60"/>
  <c r="P7487" i="60"/>
  <c r="L7487" i="60"/>
  <c r="M7489" i="60" l="1"/>
  <c r="I7490" i="60" s="1"/>
  <c r="K7489" i="60"/>
  <c r="J7489" i="60"/>
  <c r="P7488" i="60"/>
  <c r="L7488" i="60"/>
  <c r="K7490" i="60" l="1"/>
  <c r="M7490" i="60"/>
  <c r="I7491" i="60" s="1"/>
  <c r="J7490" i="60"/>
  <c r="P7489" i="60"/>
  <c r="L7489" i="60"/>
  <c r="L7490" i="60" l="1"/>
  <c r="P7490" i="60"/>
  <c r="M7491" i="60"/>
  <c r="I7492" i="60" s="1"/>
  <c r="K7491" i="60"/>
  <c r="J7491" i="60"/>
  <c r="P7491" i="60" l="1"/>
  <c r="L7491" i="60"/>
  <c r="K7492" i="60"/>
  <c r="J7492" i="60"/>
  <c r="M7492" i="60"/>
  <c r="I7493" i="60" s="1"/>
  <c r="M7493" i="60" l="1"/>
  <c r="I7494" i="60" s="1"/>
  <c r="K7493" i="60"/>
  <c r="J7493" i="60"/>
  <c r="L7492" i="60"/>
  <c r="P7492" i="60" l="1"/>
  <c r="L7493" i="60"/>
  <c r="P7493" i="60"/>
  <c r="J7494" i="60"/>
  <c r="K7494" i="60"/>
  <c r="M7494" i="60"/>
  <c r="I7495" i="60" s="1"/>
  <c r="M7495" i="60" l="1"/>
  <c r="I7496" i="60" s="1"/>
  <c r="K7495" i="60"/>
  <c r="J7495" i="60"/>
  <c r="L7494" i="60"/>
  <c r="P7494" i="60" l="1"/>
  <c r="L7495" i="60"/>
  <c r="M7496" i="60"/>
  <c r="I7497" i="60" s="1"/>
  <c r="K7496" i="60"/>
  <c r="J7496" i="60"/>
  <c r="K7497" i="60" l="1"/>
  <c r="J7497" i="60"/>
  <c r="M7497" i="60"/>
  <c r="I7498" i="60" s="1"/>
  <c r="P7496" i="60"/>
  <c r="L7496" i="60"/>
  <c r="P7495" i="60"/>
  <c r="K7498" i="60" l="1"/>
  <c r="J7498" i="60"/>
  <c r="M7498" i="60"/>
  <c r="I7499" i="60" s="1"/>
  <c r="L7497" i="60"/>
  <c r="P7497" i="60"/>
  <c r="K7499" i="60" l="1"/>
  <c r="J7499" i="60"/>
  <c r="M7499" i="60"/>
  <c r="I7500" i="60" s="1"/>
  <c r="L7498" i="60"/>
  <c r="P7498" i="60"/>
  <c r="M7500" i="60" l="1"/>
  <c r="I7501" i="60" s="1"/>
  <c r="K7500" i="60"/>
  <c r="J7500" i="60"/>
  <c r="L7499" i="60"/>
  <c r="L7500" i="60" l="1"/>
  <c r="P7500" i="60"/>
  <c r="P7499" i="60"/>
  <c r="J7501" i="60"/>
  <c r="M7501" i="60"/>
  <c r="I7502" i="60" s="1"/>
  <c r="K7501" i="60"/>
  <c r="M7502" i="60" l="1"/>
  <c r="I7503" i="60" s="1"/>
  <c r="J7502" i="60"/>
  <c r="K7502" i="60"/>
  <c r="P7501" i="60"/>
  <c r="L7501" i="60"/>
  <c r="P7502" i="60" l="1"/>
  <c r="L7502" i="60"/>
  <c r="K7503" i="60"/>
  <c r="J7503" i="60"/>
  <c r="M7503" i="60"/>
  <c r="I7504" i="60" s="1"/>
  <c r="L7503" i="60" l="1"/>
  <c r="K7504" i="60"/>
  <c r="J7504" i="60"/>
  <c r="M7504" i="60"/>
  <c r="I7505" i="60" s="1"/>
  <c r="L7504" i="60" l="1"/>
  <c r="M7505" i="60"/>
  <c r="I7506" i="60" s="1"/>
  <c r="K7505" i="60"/>
  <c r="J7505" i="60"/>
  <c r="P7503" i="60"/>
  <c r="L7505" i="60" l="1"/>
  <c r="P7505" i="60"/>
  <c r="M7506" i="60"/>
  <c r="I7507" i="60" s="1"/>
  <c r="J7506" i="60"/>
  <c r="K7506" i="60"/>
  <c r="P7504" i="60"/>
  <c r="P7506" i="60" l="1"/>
  <c r="L7506" i="60"/>
  <c r="M7507" i="60"/>
  <c r="I7508" i="60" s="1"/>
  <c r="K7507" i="60"/>
  <c r="J7507" i="60"/>
  <c r="P7507" i="60" l="1"/>
  <c r="L7507" i="60"/>
  <c r="M7508" i="60"/>
  <c r="I7509" i="60" s="1"/>
  <c r="J7508" i="60"/>
  <c r="K7508" i="60"/>
  <c r="P7508" i="60" l="1"/>
  <c r="L7508" i="60"/>
  <c r="M7509" i="60"/>
  <c r="I7510" i="60" s="1"/>
  <c r="J7509" i="60"/>
  <c r="K7509" i="60"/>
  <c r="P7509" i="60" l="1"/>
  <c r="L7509" i="60"/>
  <c r="M7510" i="60"/>
  <c r="I7511" i="60" s="1"/>
  <c r="K7510" i="60"/>
  <c r="J7510" i="60"/>
  <c r="L7510" i="60" l="1"/>
  <c r="P7510" i="60"/>
  <c r="K7511" i="60"/>
  <c r="M7511" i="60"/>
  <c r="I7512" i="60" s="1"/>
  <c r="J7511" i="60"/>
  <c r="L7511" i="60" l="1"/>
  <c r="K7512" i="60"/>
  <c r="J7512" i="60"/>
  <c r="M7512" i="60"/>
  <c r="I7513" i="60" s="1"/>
  <c r="M7513" i="60" l="1"/>
  <c r="I7514" i="60" s="1"/>
  <c r="K7513" i="60"/>
  <c r="J7513" i="60"/>
  <c r="L7512" i="60"/>
  <c r="P7511" i="60"/>
  <c r="L7513" i="60" l="1"/>
  <c r="P7512" i="60"/>
  <c r="K7514" i="60"/>
  <c r="J7514" i="60"/>
  <c r="M7514" i="60"/>
  <c r="I7515" i="60" s="1"/>
  <c r="P7514" i="60" l="1"/>
  <c r="L7514" i="60"/>
  <c r="J7515" i="60"/>
  <c r="M7515" i="60"/>
  <c r="I7516" i="60" s="1"/>
  <c r="K7515" i="60"/>
  <c r="P7513" i="60"/>
  <c r="M7516" i="60" l="1"/>
  <c r="I7517" i="60" s="1"/>
  <c r="J7516" i="60"/>
  <c r="K7516" i="60"/>
  <c r="P7515" i="60"/>
  <c r="L7515" i="60"/>
  <c r="L7516" i="60" l="1"/>
  <c r="P7516" i="60"/>
  <c r="K7517" i="60"/>
  <c r="J7517" i="60"/>
  <c r="M7517" i="60"/>
  <c r="I7518" i="60" s="1"/>
  <c r="L7517" i="60" l="1"/>
  <c r="P7517" i="60"/>
  <c r="K7518" i="60"/>
  <c r="M7518" i="60"/>
  <c r="I7519" i="60" s="1"/>
  <c r="J7518" i="60"/>
  <c r="P7518" i="60" l="1"/>
  <c r="L7518" i="60"/>
  <c r="M7519" i="60"/>
  <c r="I7520" i="60" s="1"/>
  <c r="K7519" i="60"/>
  <c r="J7519" i="60"/>
  <c r="P7519" i="60" l="1"/>
  <c r="L7519" i="60"/>
  <c r="J7520" i="60"/>
  <c r="M7520" i="60"/>
  <c r="I7521" i="60" s="1"/>
  <c r="K7520" i="60"/>
  <c r="M7521" i="60" l="1"/>
  <c r="I7522" i="60" s="1"/>
  <c r="J7521" i="60"/>
  <c r="K7521" i="60"/>
  <c r="P7520" i="60"/>
  <c r="L7520" i="60"/>
  <c r="P7521" i="60" l="1"/>
  <c r="L7521" i="60"/>
  <c r="K7522" i="60"/>
  <c r="J7522" i="60"/>
  <c r="M7522" i="60"/>
  <c r="I7523" i="60" s="1"/>
  <c r="M7523" i="60" l="1"/>
  <c r="I7524" i="60" s="1"/>
  <c r="K7523" i="60"/>
  <c r="J7523" i="60"/>
  <c r="L7522" i="60"/>
  <c r="P7522" i="60"/>
  <c r="P7523" i="60" l="1"/>
  <c r="L7523" i="60"/>
  <c r="M7524" i="60"/>
  <c r="I7525" i="60" s="1"/>
  <c r="J7524" i="60"/>
  <c r="K7524" i="60"/>
  <c r="K7525" i="60" l="1"/>
  <c r="M7525" i="60"/>
  <c r="I7526" i="60" s="1"/>
  <c r="J7525" i="60"/>
  <c r="P7524" i="60"/>
  <c r="L7524" i="60"/>
  <c r="P7525" i="60" l="1"/>
  <c r="L7525" i="60"/>
  <c r="M7526" i="60"/>
  <c r="I7527" i="60" s="1"/>
  <c r="K7526" i="60"/>
  <c r="J7526" i="60"/>
  <c r="P7526" i="60" l="1"/>
  <c r="L7526" i="60"/>
  <c r="M7527" i="60"/>
  <c r="I7528" i="60" s="1"/>
  <c r="K7527" i="60"/>
  <c r="J7527" i="60"/>
  <c r="L7527" i="60" l="1"/>
  <c r="P7527" i="60"/>
  <c r="K7528" i="60"/>
  <c r="M7528" i="60"/>
  <c r="I7529" i="60" s="1"/>
  <c r="J7528" i="60"/>
  <c r="P7528" i="60" l="1"/>
  <c r="L7528" i="60"/>
  <c r="K7529" i="60"/>
  <c r="J7529" i="60"/>
  <c r="M7529" i="60"/>
  <c r="I7530" i="60" s="1"/>
  <c r="L7529" i="60" l="1"/>
  <c r="M7530" i="60"/>
  <c r="I7531" i="60" s="1"/>
  <c r="K7530" i="60"/>
  <c r="J7530" i="60"/>
  <c r="P7530" i="60" l="1"/>
  <c r="L7530" i="60"/>
  <c r="P7529" i="60"/>
  <c r="K7531" i="60"/>
  <c r="J7531" i="60"/>
  <c r="M7531" i="60"/>
  <c r="I7532" i="60" s="1"/>
  <c r="L7531" i="60" l="1"/>
  <c r="K7532" i="60"/>
  <c r="M7532" i="60"/>
  <c r="I7533" i="60" s="1"/>
  <c r="J7532" i="60"/>
  <c r="L7532" i="60" l="1"/>
  <c r="P7532" i="60"/>
  <c r="J7533" i="60"/>
  <c r="K7533" i="60"/>
  <c r="M7533" i="60"/>
  <c r="I7534" i="60" s="1"/>
  <c r="P7531" i="60"/>
  <c r="K7534" i="60" l="1"/>
  <c r="J7534" i="60"/>
  <c r="M7534" i="60"/>
  <c r="I7535" i="60" s="1"/>
  <c r="P7533" i="60"/>
  <c r="L7533" i="60"/>
  <c r="M7535" i="60" l="1"/>
  <c r="I7536" i="60" s="1"/>
  <c r="K7535" i="60"/>
  <c r="J7535" i="60"/>
  <c r="L7534" i="60"/>
  <c r="L7535" i="60" l="1"/>
  <c r="P7535" i="60"/>
  <c r="P7534" i="60"/>
  <c r="M7536" i="60"/>
  <c r="I7537" i="60" s="1"/>
  <c r="K7536" i="60"/>
  <c r="J7536" i="60"/>
  <c r="M7537" i="60" l="1"/>
  <c r="I7538" i="60" s="1"/>
  <c r="K7537" i="60"/>
  <c r="J7537" i="60"/>
  <c r="P7536" i="60"/>
  <c r="L7536" i="60"/>
  <c r="P7537" i="60" l="1"/>
  <c r="L7537" i="60"/>
  <c r="M7538" i="60"/>
  <c r="I7539" i="60" s="1"/>
  <c r="K7538" i="60"/>
  <c r="J7538" i="60"/>
  <c r="P7538" i="60" l="1"/>
  <c r="L7538" i="60"/>
  <c r="K7539" i="60"/>
  <c r="J7539" i="60"/>
  <c r="M7539" i="60"/>
  <c r="I7540" i="60" s="1"/>
  <c r="L7539" i="60" l="1"/>
  <c r="M7540" i="60"/>
  <c r="I7541" i="60" s="1"/>
  <c r="J7540" i="60"/>
  <c r="K7540" i="60"/>
  <c r="P7540" i="60" l="1"/>
  <c r="L7540" i="60"/>
  <c r="M7541" i="60"/>
  <c r="I7542" i="60" s="1"/>
  <c r="K7541" i="60"/>
  <c r="J7541" i="60"/>
  <c r="P7539" i="60"/>
  <c r="L7541" i="60" l="1"/>
  <c r="P7541" i="60"/>
  <c r="M7542" i="60"/>
  <c r="I7543" i="60" s="1"/>
  <c r="K7542" i="60"/>
  <c r="J7542" i="60"/>
  <c r="L7542" i="60" l="1"/>
  <c r="P7542" i="60"/>
  <c r="M7543" i="60"/>
  <c r="I7544" i="60" s="1"/>
  <c r="K7543" i="60"/>
  <c r="J7543" i="60"/>
  <c r="M7544" i="60" l="1"/>
  <c r="I7545" i="60" s="1"/>
  <c r="K7544" i="60"/>
  <c r="J7544" i="60"/>
  <c r="P7543" i="60"/>
  <c r="L7543" i="60"/>
  <c r="L7544" i="60" l="1"/>
  <c r="P7544" i="60"/>
  <c r="J7545" i="60"/>
  <c r="M7545" i="60"/>
  <c r="I7546" i="60" s="1"/>
  <c r="K7545" i="60"/>
  <c r="K7546" i="60" l="1"/>
  <c r="J7546" i="60"/>
  <c r="M7546" i="60"/>
  <c r="I7547" i="60" s="1"/>
  <c r="P7545" i="60"/>
  <c r="L7545" i="60"/>
  <c r="L7546" i="60" l="1"/>
  <c r="M7547" i="60"/>
  <c r="I7548" i="60" s="1"/>
  <c r="K7547" i="60"/>
  <c r="J7547" i="60"/>
  <c r="L7547" i="60" l="1"/>
  <c r="P7547" i="60"/>
  <c r="K7548" i="60"/>
  <c r="J7548" i="60"/>
  <c r="M7548" i="60"/>
  <c r="I7549" i="60" s="1"/>
  <c r="P7546" i="60"/>
  <c r="K7549" i="60" l="1"/>
  <c r="J7549" i="60"/>
  <c r="M7549" i="60"/>
  <c r="I7550" i="60" s="1"/>
  <c r="P7548" i="60"/>
  <c r="L7548" i="60"/>
  <c r="J7550" i="60" l="1"/>
  <c r="M7550" i="60"/>
  <c r="I7551" i="60" s="1"/>
  <c r="K7550" i="60"/>
  <c r="P7549" i="60"/>
  <c r="L7549" i="60"/>
  <c r="M7551" i="60" l="1"/>
  <c r="I7552" i="60" s="1"/>
  <c r="J7551" i="60"/>
  <c r="K7551" i="60"/>
  <c r="P7550" i="60"/>
  <c r="L7550" i="60"/>
  <c r="P7551" i="60" l="1"/>
  <c r="L7551" i="60"/>
  <c r="M7552" i="60"/>
  <c r="I7553" i="60" s="1"/>
  <c r="K7552" i="60"/>
  <c r="J7552" i="60"/>
  <c r="L7552" i="60" l="1"/>
  <c r="P7552" i="60"/>
  <c r="K7553" i="60"/>
  <c r="J7553" i="60"/>
  <c r="M7553" i="60"/>
  <c r="I7554" i="60" s="1"/>
  <c r="L7553" i="60" l="1"/>
  <c r="K7554" i="60"/>
  <c r="J7554" i="60"/>
  <c r="M7554" i="60"/>
  <c r="I7555" i="60" s="1"/>
  <c r="L7554" i="60" l="1"/>
  <c r="M7555" i="60"/>
  <c r="I7556" i="60" s="1"/>
  <c r="K7555" i="60"/>
  <c r="J7555" i="60"/>
  <c r="P7553" i="60"/>
  <c r="P7555" i="60" l="1"/>
  <c r="L7555" i="60"/>
  <c r="K7556" i="60"/>
  <c r="M7556" i="60"/>
  <c r="I7557" i="60" s="1"/>
  <c r="J7556" i="60"/>
  <c r="P7554" i="60"/>
  <c r="P7556" i="60" l="1"/>
  <c r="L7556" i="60"/>
  <c r="M7557" i="60"/>
  <c r="I7558" i="60" s="1"/>
  <c r="K7557" i="60"/>
  <c r="J7557" i="60"/>
  <c r="P7557" i="60" l="1"/>
  <c r="L7557" i="60"/>
  <c r="M7558" i="60"/>
  <c r="I7559" i="60" s="1"/>
  <c r="K7558" i="60"/>
  <c r="J7558" i="60"/>
  <c r="M7559" i="60" l="1"/>
  <c r="I7560" i="60" s="1"/>
  <c r="K7559" i="60"/>
  <c r="J7559" i="60"/>
  <c r="L7558" i="60"/>
  <c r="P7558" i="60"/>
  <c r="L7559" i="60" l="1"/>
  <c r="P7559" i="60"/>
  <c r="K7560" i="60"/>
  <c r="M7560" i="60"/>
  <c r="I7561" i="60" s="1"/>
  <c r="J7560" i="60"/>
  <c r="P7560" i="60" l="1"/>
  <c r="L7560" i="60"/>
  <c r="K7561" i="60"/>
  <c r="J7561" i="60"/>
  <c r="M7561" i="60"/>
  <c r="I7562" i="60" s="1"/>
  <c r="L7561" i="60" l="1"/>
  <c r="M7562" i="60"/>
  <c r="I7563" i="60" s="1"/>
  <c r="K7562" i="60"/>
  <c r="J7562" i="60"/>
  <c r="P7562" i="60" l="1"/>
  <c r="L7562" i="60"/>
  <c r="P7561" i="60"/>
  <c r="K7563" i="60"/>
  <c r="J7563" i="60"/>
  <c r="M7563" i="60"/>
  <c r="I7564" i="60" s="1"/>
  <c r="L7563" i="60" l="1"/>
  <c r="K7564" i="60"/>
  <c r="J7564" i="60"/>
  <c r="M7564" i="60"/>
  <c r="I7565" i="60" s="1"/>
  <c r="M7565" i="60" l="1"/>
  <c r="I7566" i="60" s="1"/>
  <c r="J7565" i="60"/>
  <c r="K7565" i="60"/>
  <c r="L7564" i="60"/>
  <c r="P7564" i="60"/>
  <c r="P7563" i="60"/>
  <c r="P7565" i="60" l="1"/>
  <c r="L7565" i="60"/>
  <c r="M7566" i="60"/>
  <c r="I7567" i="60" s="1"/>
  <c r="J7566" i="60"/>
  <c r="K7566" i="60"/>
  <c r="P7566" i="60" l="1"/>
  <c r="L7566" i="60"/>
  <c r="K7567" i="60"/>
  <c r="M7567" i="60"/>
  <c r="I7568" i="60" s="1"/>
  <c r="J7567" i="60"/>
  <c r="K7568" i="60" l="1"/>
  <c r="J7568" i="60"/>
  <c r="M7568" i="60"/>
  <c r="I7569" i="60" s="1"/>
  <c r="L7567" i="60"/>
  <c r="L7568" i="60" l="1"/>
  <c r="P7567" i="60"/>
  <c r="K7569" i="60"/>
  <c r="M7569" i="60"/>
  <c r="I7570" i="60" s="1"/>
  <c r="J7569" i="60"/>
  <c r="M7570" i="60" l="1"/>
  <c r="I7571" i="60" s="1"/>
  <c r="J7570" i="60"/>
  <c r="K7570" i="60"/>
  <c r="P7569" i="60"/>
  <c r="L7569" i="60"/>
  <c r="P7568" i="60"/>
  <c r="P7570" i="60" l="1"/>
  <c r="L7570" i="60"/>
  <c r="M7571" i="60"/>
  <c r="I7572" i="60" s="1"/>
  <c r="K7571" i="60"/>
  <c r="J7571" i="60"/>
  <c r="L7571" i="60" l="1"/>
  <c r="M7572" i="60"/>
  <c r="I7573" i="60" s="1"/>
  <c r="K7572" i="60"/>
  <c r="J7572" i="60"/>
  <c r="L7572" i="60" l="1"/>
  <c r="J7573" i="60"/>
  <c r="M7573" i="60"/>
  <c r="I7574" i="60" s="1"/>
  <c r="K7573" i="60"/>
  <c r="P7571" i="60"/>
  <c r="L7573" i="60" l="1"/>
  <c r="P7573" i="60"/>
  <c r="K7574" i="60"/>
  <c r="M7574" i="60"/>
  <c r="I7575" i="60" s="1"/>
  <c r="J7574" i="60"/>
  <c r="P7572" i="60"/>
  <c r="P7574" i="60" l="1"/>
  <c r="L7574" i="60"/>
  <c r="J7575" i="60"/>
  <c r="K7575" i="60"/>
  <c r="M7575" i="60"/>
  <c r="I7576" i="60" s="1"/>
  <c r="M7576" i="60" l="1"/>
  <c r="I7577" i="60" s="1"/>
  <c r="K7576" i="60"/>
  <c r="J7576" i="60"/>
  <c r="L7575" i="60"/>
  <c r="P7575" i="60"/>
  <c r="L7576" i="60" l="1"/>
  <c r="P7576" i="60"/>
  <c r="K7577" i="60"/>
  <c r="J7577" i="60"/>
  <c r="M7577" i="60"/>
  <c r="I7578" i="60" s="1"/>
  <c r="K7578" i="60" l="1"/>
  <c r="J7578" i="60"/>
  <c r="M7578" i="60"/>
  <c r="I7579" i="60" s="1"/>
  <c r="L7577" i="60"/>
  <c r="P7577" i="60"/>
  <c r="M7579" i="60" l="1"/>
  <c r="I7580" i="60" s="1"/>
  <c r="K7579" i="60"/>
  <c r="J7579" i="60"/>
  <c r="L7578" i="60"/>
  <c r="P7578" i="60"/>
  <c r="P7579" i="60" l="1"/>
  <c r="L7579" i="60"/>
  <c r="K7580" i="60"/>
  <c r="J7580" i="60"/>
  <c r="M7580" i="60"/>
  <c r="I7581" i="60" s="1"/>
  <c r="L7580" i="60" l="1"/>
  <c r="K7581" i="60"/>
  <c r="J7581" i="60"/>
  <c r="M7581" i="60"/>
  <c r="I7582" i="60" s="1"/>
  <c r="J7582" i="60" l="1"/>
  <c r="K7582" i="60"/>
  <c r="M7582" i="60"/>
  <c r="I7583" i="60" s="1"/>
  <c r="L7581" i="60"/>
  <c r="P7581" i="60"/>
  <c r="P7580" i="60"/>
  <c r="M7583" i="60" l="1"/>
  <c r="I7584" i="60" s="1"/>
  <c r="K7583" i="60"/>
  <c r="J7583" i="60"/>
  <c r="L7582" i="60"/>
  <c r="P7582" i="60" l="1"/>
  <c r="L7583" i="60"/>
  <c r="P7583" i="60"/>
  <c r="M7584" i="60"/>
  <c r="I7585" i="60" s="1"/>
  <c r="K7584" i="60"/>
  <c r="J7584" i="60"/>
  <c r="P7584" i="60" l="1"/>
  <c r="L7584" i="60"/>
  <c r="M7585" i="60"/>
  <c r="I7586" i="60" s="1"/>
  <c r="K7585" i="60"/>
  <c r="J7585" i="60"/>
  <c r="L7585" i="60" l="1"/>
  <c r="M7586" i="60"/>
  <c r="I7587" i="60" s="1"/>
  <c r="K7586" i="60"/>
  <c r="J7586" i="60"/>
  <c r="M7587" i="60" l="1"/>
  <c r="I7588" i="60" s="1"/>
  <c r="K7587" i="60"/>
  <c r="J7587" i="60"/>
  <c r="P7586" i="60"/>
  <c r="L7586" i="60"/>
  <c r="P7585" i="60"/>
  <c r="P7587" i="60" l="1"/>
  <c r="L7587" i="60"/>
  <c r="K7588" i="60"/>
  <c r="J7588" i="60"/>
  <c r="M7588" i="60"/>
  <c r="I7589" i="60" s="1"/>
  <c r="L7588" i="60" l="1"/>
  <c r="M7589" i="60"/>
  <c r="I7590" i="60" s="1"/>
  <c r="K7589" i="60"/>
  <c r="J7589" i="60"/>
  <c r="P7588" i="60" l="1"/>
  <c r="P7589" i="60"/>
  <c r="L7589" i="60"/>
  <c r="M7590" i="60"/>
  <c r="I7591" i="60" s="1"/>
  <c r="J7590" i="60"/>
  <c r="K7590" i="60"/>
  <c r="P7590" i="60" l="1"/>
  <c r="L7590" i="60"/>
  <c r="M7591" i="60"/>
  <c r="I7592" i="60" s="1"/>
  <c r="K7591" i="60"/>
  <c r="J7591" i="60"/>
  <c r="L7591" i="60" l="1"/>
  <c r="P7591" i="60"/>
  <c r="K7592" i="60"/>
  <c r="J7592" i="60"/>
  <c r="M7592" i="60"/>
  <c r="I7593" i="60" s="1"/>
  <c r="M7593" i="60" l="1"/>
  <c r="I7594" i="60" s="1"/>
  <c r="K7593" i="60"/>
  <c r="J7593" i="60"/>
  <c r="P7592" i="60"/>
  <c r="L7592" i="60"/>
  <c r="L7593" i="60" l="1"/>
  <c r="P7593" i="60"/>
  <c r="K7594" i="60"/>
  <c r="J7594" i="60"/>
  <c r="M7594" i="60"/>
  <c r="I7595" i="60" s="1"/>
  <c r="K7595" i="60" l="1"/>
  <c r="J7595" i="60"/>
  <c r="M7595" i="60"/>
  <c r="I7596" i="60" s="1"/>
  <c r="P7594" i="60"/>
  <c r="L7594" i="60"/>
  <c r="M7596" i="60" l="1"/>
  <c r="I7597" i="60" s="1"/>
  <c r="K7596" i="60"/>
  <c r="J7596" i="60"/>
  <c r="L7595" i="60"/>
  <c r="P7595" i="60"/>
  <c r="L7596" i="60" l="1"/>
  <c r="P7596" i="60"/>
  <c r="K7597" i="60"/>
  <c r="J7597" i="60"/>
  <c r="M7597" i="60"/>
  <c r="I7598" i="60" s="1"/>
  <c r="M7598" i="60" l="1"/>
  <c r="I7599" i="60" s="1"/>
  <c r="K7598" i="60"/>
  <c r="J7598" i="60"/>
  <c r="P7597" i="60"/>
  <c r="L7597" i="60"/>
  <c r="P7598" i="60" l="1"/>
  <c r="L7598" i="60"/>
  <c r="J7599" i="60"/>
  <c r="K7599" i="60"/>
  <c r="M7599" i="60"/>
  <c r="I7600" i="60" s="1"/>
  <c r="M7600" i="60" l="1"/>
  <c r="I7601" i="60" s="1"/>
  <c r="J7600" i="60"/>
  <c r="K7600" i="60"/>
  <c r="P7599" i="60"/>
  <c r="L7599" i="60"/>
  <c r="P7600" i="60" l="1"/>
  <c r="L7600" i="60"/>
  <c r="M7601" i="60"/>
  <c r="I7602" i="60" s="1"/>
  <c r="K7601" i="60"/>
  <c r="J7601" i="60"/>
  <c r="L7601" i="60" l="1"/>
  <c r="P7601" i="60"/>
  <c r="K7602" i="60"/>
  <c r="M7602" i="60"/>
  <c r="I7603" i="60" s="1"/>
  <c r="J7602" i="60"/>
  <c r="P7602" i="60" l="1"/>
  <c r="L7602" i="60"/>
  <c r="M7603" i="60"/>
  <c r="I7604" i="60" s="1"/>
  <c r="J7603" i="60"/>
  <c r="K7603" i="60"/>
  <c r="M7604" i="60" l="1"/>
  <c r="I7605" i="60" s="1"/>
  <c r="K7604" i="60"/>
  <c r="J7604" i="60"/>
  <c r="P7603" i="60"/>
  <c r="L7603" i="60"/>
  <c r="P7604" i="60" l="1"/>
  <c r="L7604" i="60"/>
  <c r="J7605" i="60"/>
  <c r="K7605" i="60"/>
  <c r="M7605" i="60"/>
  <c r="I7606" i="60" s="1"/>
  <c r="M7606" i="60" l="1"/>
  <c r="I7607" i="60" s="1"/>
  <c r="J7606" i="60"/>
  <c r="K7606" i="60"/>
  <c r="P7605" i="60"/>
  <c r="L7605" i="60"/>
  <c r="P7606" i="60" l="1"/>
  <c r="L7606" i="60"/>
  <c r="M7607" i="60"/>
  <c r="I7608" i="60" s="1"/>
  <c r="K7607" i="60"/>
  <c r="J7607" i="60"/>
  <c r="L7607" i="60" l="1"/>
  <c r="P7607" i="60"/>
  <c r="M7608" i="60"/>
  <c r="I7609" i="60" s="1"/>
  <c r="K7608" i="60"/>
  <c r="J7608" i="60"/>
  <c r="L7608" i="60" l="1"/>
  <c r="P7608" i="60"/>
  <c r="K7609" i="60"/>
  <c r="M7609" i="60"/>
  <c r="I7610" i="60" s="1"/>
  <c r="J7609" i="60"/>
  <c r="P7609" i="60" l="1"/>
  <c r="L7609" i="60"/>
  <c r="K7610" i="60"/>
  <c r="J7610" i="60"/>
  <c r="M7610" i="60"/>
  <c r="I7611" i="60" s="1"/>
  <c r="L7610" i="60" l="1"/>
  <c r="J7611" i="60"/>
  <c r="M7611" i="60"/>
  <c r="I7612" i="60" s="1"/>
  <c r="K7611" i="60"/>
  <c r="K7612" i="60" l="1"/>
  <c r="J7612" i="60"/>
  <c r="M7612" i="60"/>
  <c r="I7613" i="60" s="1"/>
  <c r="P7610" i="60"/>
  <c r="L7611" i="60"/>
  <c r="P7611" i="60"/>
  <c r="L7612" i="60" l="1"/>
  <c r="K7613" i="60"/>
  <c r="J7613" i="60"/>
  <c r="M7613" i="60"/>
  <c r="I7614" i="60" s="1"/>
  <c r="M7614" i="60" l="1"/>
  <c r="I7615" i="60" s="1"/>
  <c r="J7614" i="60"/>
  <c r="K7614" i="60"/>
  <c r="L7613" i="60"/>
  <c r="P7613" i="60"/>
  <c r="P7612" i="60"/>
  <c r="P7614" i="60" l="1"/>
  <c r="L7614" i="60"/>
  <c r="M7615" i="60"/>
  <c r="I7616" i="60" s="1"/>
  <c r="J7615" i="60"/>
  <c r="K7615" i="60"/>
  <c r="P7615" i="60" l="1"/>
  <c r="L7615" i="60"/>
  <c r="K7616" i="60"/>
  <c r="M7616" i="60"/>
  <c r="I7617" i="60" s="1"/>
  <c r="J7616" i="60"/>
  <c r="L7616" i="60" l="1"/>
  <c r="M7617" i="60"/>
  <c r="I7618" i="60" s="1"/>
  <c r="J7617" i="60"/>
  <c r="K7617" i="60"/>
  <c r="P7617" i="60" l="1"/>
  <c r="L7617" i="60"/>
  <c r="K7618" i="60"/>
  <c r="J7618" i="60"/>
  <c r="M7618" i="60"/>
  <c r="I7619" i="60" s="1"/>
  <c r="P7616" i="60"/>
  <c r="M7619" i="60" l="1"/>
  <c r="I7620" i="60" s="1"/>
  <c r="K7619" i="60"/>
  <c r="J7619" i="60"/>
  <c r="L7618" i="60"/>
  <c r="P7618" i="60" l="1"/>
  <c r="P7619" i="60"/>
  <c r="L7619" i="60"/>
  <c r="M7620" i="60"/>
  <c r="I7621" i="60" s="1"/>
  <c r="K7620" i="60"/>
  <c r="J7620" i="60"/>
  <c r="P7620" i="60" l="1"/>
  <c r="L7620" i="60"/>
  <c r="M7621" i="60"/>
  <c r="I7622" i="60" s="1"/>
  <c r="K7621" i="60"/>
  <c r="J7621" i="60"/>
  <c r="L7621" i="60" l="1"/>
  <c r="M7622" i="60"/>
  <c r="I7623" i="60" s="1"/>
  <c r="K7622" i="60"/>
  <c r="J7622" i="60"/>
  <c r="K7623" i="60" l="1"/>
  <c r="M7623" i="60"/>
  <c r="I7624" i="60" s="1"/>
  <c r="J7623" i="60"/>
  <c r="P7622" i="60"/>
  <c r="L7622" i="60"/>
  <c r="P7621" i="60"/>
  <c r="P7623" i="60" l="1"/>
  <c r="L7623" i="60"/>
  <c r="K7624" i="60"/>
  <c r="M7624" i="60"/>
  <c r="I7625" i="60" s="1"/>
  <c r="J7624" i="60"/>
  <c r="M7625" i="60" l="1"/>
  <c r="I7626" i="60" s="1"/>
  <c r="K7625" i="60"/>
  <c r="J7625" i="60"/>
  <c r="L7624" i="60"/>
  <c r="P7624" i="60" l="1"/>
  <c r="L7625" i="60"/>
  <c r="P7625" i="60"/>
  <c r="M7626" i="60"/>
  <c r="I7627" i="60" s="1"/>
  <c r="J7626" i="60"/>
  <c r="K7626" i="60"/>
  <c r="L7626" i="60" l="1"/>
  <c r="P7626" i="60"/>
  <c r="K7627" i="60"/>
  <c r="J7627" i="60"/>
  <c r="M7627" i="60"/>
  <c r="I7628" i="60" s="1"/>
  <c r="M7628" i="60" l="1"/>
  <c r="I7629" i="60" s="1"/>
  <c r="K7628" i="60"/>
  <c r="J7628" i="60"/>
  <c r="L7627" i="60"/>
  <c r="P7627" i="60" l="1"/>
  <c r="P7628" i="60"/>
  <c r="L7628" i="60"/>
  <c r="K7629" i="60"/>
  <c r="J7629" i="60"/>
  <c r="M7629" i="60"/>
  <c r="I7630" i="60" s="1"/>
  <c r="L7629" i="60" l="1"/>
  <c r="K7630" i="60"/>
  <c r="J7630" i="60"/>
  <c r="M7630" i="60"/>
  <c r="I7631" i="60" s="1"/>
  <c r="L7630" i="60" l="1"/>
  <c r="P7630" i="60"/>
  <c r="J7631" i="60"/>
  <c r="M7631" i="60"/>
  <c r="I7632" i="60" s="1"/>
  <c r="K7631" i="60"/>
  <c r="P7629" i="60"/>
  <c r="M7632" i="60" l="1"/>
  <c r="I7633" i="60" s="1"/>
  <c r="K7632" i="60"/>
  <c r="J7632" i="60"/>
  <c r="P7631" i="60"/>
  <c r="L7631" i="60"/>
  <c r="L7632" i="60" l="1"/>
  <c r="P7632" i="60"/>
  <c r="K7633" i="60"/>
  <c r="J7633" i="60"/>
  <c r="M7633" i="60"/>
  <c r="I7634" i="60" s="1"/>
  <c r="M7634" i="60" l="1"/>
  <c r="I7635" i="60" s="1"/>
  <c r="K7634" i="60"/>
  <c r="J7634" i="60"/>
  <c r="L7633" i="60"/>
  <c r="P7633" i="60"/>
  <c r="P7634" i="60" l="1"/>
  <c r="L7634" i="60"/>
  <c r="M7635" i="60"/>
  <c r="I7636" i="60" s="1"/>
  <c r="J7635" i="60"/>
  <c r="K7635" i="60"/>
  <c r="P7635" i="60" l="1"/>
  <c r="L7635" i="60"/>
  <c r="M7636" i="60"/>
  <c r="I7637" i="60" s="1"/>
  <c r="J7636" i="60"/>
  <c r="K7636" i="60"/>
  <c r="P7636" i="60" l="1"/>
  <c r="L7636" i="60"/>
  <c r="K7637" i="60"/>
  <c r="M7637" i="60"/>
  <c r="I7638" i="60" s="1"/>
  <c r="J7637" i="60"/>
  <c r="M7638" i="60" l="1"/>
  <c r="I7639" i="60" s="1"/>
  <c r="J7638" i="60"/>
  <c r="K7638" i="60"/>
  <c r="L7637" i="60"/>
  <c r="P7637" i="60" l="1"/>
  <c r="P7638" i="60"/>
  <c r="L7638" i="60"/>
  <c r="M7639" i="60"/>
  <c r="I7640" i="60" s="1"/>
  <c r="K7639" i="60"/>
  <c r="J7639" i="60"/>
  <c r="L7639" i="60" l="1"/>
  <c r="M7640" i="60"/>
  <c r="I7641" i="60" s="1"/>
  <c r="K7640" i="60"/>
  <c r="J7640" i="60"/>
  <c r="J7641" i="60" l="1"/>
  <c r="M7641" i="60"/>
  <c r="I7642" i="60" s="1"/>
  <c r="K7641" i="60"/>
  <c r="L7640" i="60"/>
  <c r="P7640" i="60"/>
  <c r="P7639" i="60"/>
  <c r="M7642" i="60" l="1"/>
  <c r="I7643" i="60" s="1"/>
  <c r="K7642" i="60"/>
  <c r="J7642" i="60"/>
  <c r="L7641" i="60"/>
  <c r="P7641" i="60"/>
  <c r="L7642" i="60" l="1"/>
  <c r="P7642" i="60"/>
  <c r="K7643" i="60"/>
  <c r="J7643" i="60"/>
  <c r="M7643" i="60"/>
  <c r="I7644" i="60" s="1"/>
  <c r="K7644" i="60" l="1"/>
  <c r="J7644" i="60"/>
  <c r="M7644" i="60"/>
  <c r="I7645" i="60" s="1"/>
  <c r="L7643" i="60"/>
  <c r="P7643" i="60"/>
  <c r="J7645" i="60" l="1"/>
  <c r="K7645" i="60"/>
  <c r="M7645" i="60"/>
  <c r="I7646" i="60" s="1"/>
  <c r="L7644" i="60"/>
  <c r="P7644" i="60"/>
  <c r="K7646" i="60" l="1"/>
  <c r="J7646" i="60"/>
  <c r="M7646" i="60"/>
  <c r="I7647" i="60" s="1"/>
  <c r="P7645" i="60"/>
  <c r="L7645" i="60"/>
  <c r="L7646" i="60" l="1"/>
  <c r="K7647" i="60"/>
  <c r="J7647" i="60"/>
  <c r="M7647" i="60"/>
  <c r="I7648" i="60" s="1"/>
  <c r="J7648" i="60" l="1"/>
  <c r="M7648" i="60"/>
  <c r="I7649" i="60" s="1"/>
  <c r="K7648" i="60"/>
  <c r="L7647" i="60"/>
  <c r="P7646" i="60"/>
  <c r="M7649" i="60" l="1"/>
  <c r="I7650" i="60" s="1"/>
  <c r="K7649" i="60"/>
  <c r="J7649" i="60"/>
  <c r="P7647" i="60"/>
  <c r="L7648" i="60"/>
  <c r="P7648" i="60"/>
  <c r="L7649" i="60" l="1"/>
  <c r="K7650" i="60"/>
  <c r="J7650" i="60"/>
  <c r="M7650" i="60"/>
  <c r="I7651" i="60" s="1"/>
  <c r="P7650" i="60" l="1"/>
  <c r="L7650" i="60"/>
  <c r="K7651" i="60"/>
  <c r="M7651" i="60"/>
  <c r="I7652" i="60" s="1"/>
  <c r="J7651" i="60"/>
  <c r="P7649" i="60"/>
  <c r="P7651" i="60" l="1"/>
  <c r="L7651" i="60"/>
  <c r="J7652" i="60"/>
  <c r="K7652" i="60"/>
  <c r="M7652" i="60"/>
  <c r="I7653" i="60" s="1"/>
  <c r="M7653" i="60" l="1"/>
  <c r="I7654" i="60" s="1"/>
  <c r="K7653" i="60"/>
  <c r="J7653" i="60"/>
  <c r="L7652" i="60"/>
  <c r="P7652" i="60" l="1"/>
  <c r="P7653" i="60"/>
  <c r="L7653" i="60"/>
  <c r="K7654" i="60"/>
  <c r="J7654" i="60"/>
  <c r="M7654" i="60"/>
  <c r="I7655" i="60" s="1"/>
  <c r="M7655" i="60" l="1"/>
  <c r="I7656" i="60" s="1"/>
  <c r="K7655" i="60"/>
  <c r="J7655" i="60"/>
  <c r="P7654" i="60"/>
  <c r="L7654" i="60"/>
  <c r="P7655" i="60" l="1"/>
  <c r="L7655" i="60"/>
  <c r="M7656" i="60"/>
  <c r="I7657" i="60" s="1"/>
  <c r="K7656" i="60"/>
  <c r="J7656" i="60"/>
  <c r="L7656" i="60" l="1"/>
  <c r="M7657" i="60"/>
  <c r="I7658" i="60" s="1"/>
  <c r="K7657" i="60"/>
  <c r="J7657" i="60"/>
  <c r="K7658" i="60" l="1"/>
  <c r="J7658" i="60"/>
  <c r="M7658" i="60"/>
  <c r="I7659" i="60" s="1"/>
  <c r="L7657" i="60"/>
  <c r="P7657" i="60"/>
  <c r="P7656" i="60"/>
  <c r="L7658" i="60" l="1"/>
  <c r="K7659" i="60"/>
  <c r="J7659" i="60"/>
  <c r="M7659" i="60"/>
  <c r="I7660" i="60" s="1"/>
  <c r="K7660" i="60" l="1"/>
  <c r="J7660" i="60"/>
  <c r="M7660" i="60"/>
  <c r="I7661" i="60" s="1"/>
  <c r="L7659" i="60"/>
  <c r="P7659" i="60"/>
  <c r="P7658" i="60"/>
  <c r="K7661" i="60" l="1"/>
  <c r="J7661" i="60"/>
  <c r="M7661" i="60"/>
  <c r="I7662" i="60" s="1"/>
  <c r="L7660" i="60"/>
  <c r="P7660" i="60" l="1"/>
  <c r="M7662" i="60"/>
  <c r="I7663" i="60" s="1"/>
  <c r="J7662" i="60"/>
  <c r="K7662" i="60"/>
  <c r="L7661" i="60"/>
  <c r="P7661" i="60"/>
  <c r="L7662" i="60" l="1"/>
  <c r="P7662" i="60"/>
  <c r="M7663" i="60"/>
  <c r="I7664" i="60" s="1"/>
  <c r="J7663" i="60"/>
  <c r="K7663" i="60"/>
  <c r="P7663" i="60" l="1"/>
  <c r="L7663" i="60"/>
  <c r="M7664" i="60"/>
  <c r="I7665" i="60" s="1"/>
  <c r="J7664" i="60"/>
  <c r="K7664" i="60"/>
  <c r="P7664" i="60" l="1"/>
  <c r="L7664" i="60"/>
  <c r="K7665" i="60"/>
  <c r="J7665" i="60"/>
  <c r="M7665" i="60"/>
  <c r="I7666" i="60" s="1"/>
  <c r="J7666" i="60" l="1"/>
  <c r="K7666" i="60"/>
  <c r="M7666" i="60"/>
  <c r="I7667" i="60" s="1"/>
  <c r="L7665" i="60"/>
  <c r="P7665" i="60"/>
  <c r="M7667" i="60" l="1"/>
  <c r="I7668" i="60" s="1"/>
  <c r="J7667" i="60"/>
  <c r="K7667" i="60"/>
  <c r="P7666" i="60"/>
  <c r="L7666" i="60"/>
  <c r="P7667" i="60" l="1"/>
  <c r="L7667" i="60"/>
  <c r="M7668" i="60"/>
  <c r="I7669" i="60" s="1"/>
  <c r="K7668" i="60"/>
  <c r="J7668" i="60"/>
  <c r="L7668" i="60" l="1"/>
  <c r="M7669" i="60"/>
  <c r="I7670" i="60" s="1"/>
  <c r="K7669" i="60"/>
  <c r="J7669" i="60"/>
  <c r="L7669" i="60" l="1"/>
  <c r="M7670" i="60"/>
  <c r="I7671" i="60" s="1"/>
  <c r="K7670" i="60"/>
  <c r="J7670" i="60"/>
  <c r="P7668" i="60"/>
  <c r="P7670" i="60" l="1"/>
  <c r="L7670" i="60"/>
  <c r="J7671" i="60"/>
  <c r="M7671" i="60"/>
  <c r="I7672" i="60" s="1"/>
  <c r="K7671" i="60"/>
  <c r="P7669" i="60"/>
  <c r="K7672" i="60" l="1"/>
  <c r="M7672" i="60"/>
  <c r="I7673" i="60" s="1"/>
  <c r="J7672" i="60"/>
  <c r="P7671" i="60"/>
  <c r="L7671" i="60"/>
  <c r="L7672" i="60" l="1"/>
  <c r="K7673" i="60"/>
  <c r="J7673" i="60"/>
  <c r="M7673" i="60"/>
  <c r="I7674" i="60" s="1"/>
  <c r="M7674" i="60" l="1"/>
  <c r="I7675" i="60" s="1"/>
  <c r="K7674" i="60"/>
  <c r="J7674" i="60"/>
  <c r="L7673" i="60"/>
  <c r="P7673" i="60"/>
  <c r="P7672" i="60"/>
  <c r="L7674" i="60" l="1"/>
  <c r="P7674" i="60"/>
  <c r="M7675" i="60"/>
  <c r="I7676" i="60" s="1"/>
  <c r="J7675" i="60"/>
  <c r="K7675" i="60"/>
  <c r="K7676" i="60" l="1"/>
  <c r="J7676" i="60"/>
  <c r="M7676" i="60"/>
  <c r="I7677" i="60" s="1"/>
  <c r="P7675" i="60"/>
  <c r="L7675" i="60"/>
  <c r="M7677" i="60" l="1"/>
  <c r="I7678" i="60" s="1"/>
  <c r="K7677" i="60"/>
  <c r="J7677" i="60"/>
  <c r="L7676" i="60"/>
  <c r="L7677" i="60" l="1"/>
  <c r="P7677" i="60"/>
  <c r="P7676" i="60"/>
  <c r="K7678" i="60"/>
  <c r="J7678" i="60"/>
  <c r="M7678" i="60"/>
  <c r="I7679" i="60" s="1"/>
  <c r="K7679" i="60" l="1"/>
  <c r="M7679" i="60"/>
  <c r="I7680" i="60" s="1"/>
  <c r="J7679" i="60"/>
  <c r="L7678" i="60"/>
  <c r="P7678" i="60" l="1"/>
  <c r="L7679" i="60"/>
  <c r="J7680" i="60"/>
  <c r="M7680" i="60"/>
  <c r="I7681" i="60" s="1"/>
  <c r="K7680" i="60"/>
  <c r="M7681" i="60" l="1"/>
  <c r="I7682" i="60" s="1"/>
  <c r="K7681" i="60"/>
  <c r="J7681" i="60"/>
  <c r="P7680" i="60"/>
  <c r="L7680" i="60"/>
  <c r="P7679" i="60"/>
  <c r="P7681" i="60" l="1"/>
  <c r="L7681" i="60"/>
  <c r="J7682" i="60"/>
  <c r="M7682" i="60"/>
  <c r="I7683" i="60" s="1"/>
  <c r="K7682" i="60"/>
  <c r="M7683" i="60" l="1"/>
  <c r="I7684" i="60" s="1"/>
  <c r="K7683" i="60"/>
  <c r="J7683" i="60"/>
  <c r="P7682" i="60"/>
  <c r="L7682" i="60"/>
  <c r="L7683" i="60" l="1"/>
  <c r="M7684" i="60"/>
  <c r="I7685" i="60" s="1"/>
  <c r="K7684" i="60"/>
  <c r="J7684" i="60"/>
  <c r="P7684" i="60" l="1"/>
  <c r="L7684" i="60"/>
  <c r="M7685" i="60"/>
  <c r="I7686" i="60" s="1"/>
  <c r="K7685" i="60"/>
  <c r="J7685" i="60"/>
  <c r="P7683" i="60"/>
  <c r="P7685" i="60" l="1"/>
  <c r="L7685" i="60"/>
  <c r="K7686" i="60"/>
  <c r="J7686" i="60"/>
  <c r="M7686" i="60"/>
  <c r="I7687" i="60" s="1"/>
  <c r="M7687" i="60" l="1"/>
  <c r="I7688" i="60" s="1"/>
  <c r="K7687" i="60"/>
  <c r="J7687" i="60"/>
  <c r="L7686" i="60"/>
  <c r="P7686" i="60" l="1"/>
  <c r="P7687" i="60"/>
  <c r="L7687" i="60"/>
  <c r="M7688" i="60"/>
  <c r="I7689" i="60" s="1"/>
  <c r="K7688" i="60"/>
  <c r="J7688" i="60"/>
  <c r="M7689" i="60" l="1"/>
  <c r="I7690" i="60" s="1"/>
  <c r="K7689" i="60"/>
  <c r="J7689" i="60"/>
  <c r="P7688" i="60"/>
  <c r="L7688" i="60"/>
  <c r="L7689" i="60" l="1"/>
  <c r="K7690" i="60"/>
  <c r="J7690" i="60"/>
  <c r="M7690" i="60"/>
  <c r="I7691" i="60" s="1"/>
  <c r="M7691" i="60" l="1"/>
  <c r="I7692" i="60" s="1"/>
  <c r="K7691" i="60"/>
  <c r="J7691" i="60"/>
  <c r="L7690" i="60"/>
  <c r="P7689" i="60"/>
  <c r="P7690" i="60" l="1"/>
  <c r="L7691" i="60"/>
  <c r="P7691" i="60"/>
  <c r="M7692" i="60"/>
  <c r="I7693" i="60" s="1"/>
  <c r="K7692" i="60"/>
  <c r="J7692" i="60"/>
  <c r="L7692" i="60" l="1"/>
  <c r="P7692" i="60"/>
  <c r="K7693" i="60"/>
  <c r="J7693" i="60"/>
  <c r="M7693" i="60"/>
  <c r="I7694" i="60" s="1"/>
  <c r="M7694" i="60" l="1"/>
  <c r="I7695" i="60" s="1"/>
  <c r="J7694" i="60"/>
  <c r="K7694" i="60"/>
  <c r="L7693" i="60"/>
  <c r="P7693" i="60" l="1"/>
  <c r="P7694" i="60"/>
  <c r="L7694" i="60"/>
  <c r="K7695" i="60"/>
  <c r="J7695" i="60"/>
  <c r="M7695" i="60"/>
  <c r="I7696" i="60" s="1"/>
  <c r="J7696" i="60" l="1"/>
  <c r="M7696" i="60"/>
  <c r="I7697" i="60" s="1"/>
  <c r="K7696" i="60"/>
  <c r="L7695" i="60"/>
  <c r="P7695" i="60" l="1"/>
  <c r="J7697" i="60"/>
  <c r="M7697" i="60"/>
  <c r="I7698" i="60" s="1"/>
  <c r="K7697" i="60"/>
  <c r="P7696" i="60"/>
  <c r="L7696" i="60"/>
  <c r="M7698" i="60" l="1"/>
  <c r="I7699" i="60" s="1"/>
  <c r="K7698" i="60"/>
  <c r="J7698" i="60"/>
  <c r="L7697" i="60"/>
  <c r="P7697" i="60"/>
  <c r="L7698" i="60" l="1"/>
  <c r="P7698" i="60"/>
  <c r="M7699" i="60"/>
  <c r="I7700" i="60" s="1"/>
  <c r="K7699" i="60"/>
  <c r="J7699" i="60"/>
  <c r="P7699" i="60" l="1"/>
  <c r="L7699" i="60"/>
  <c r="K7700" i="60"/>
  <c r="J7700" i="60"/>
  <c r="M7700" i="60"/>
  <c r="I7701" i="60" s="1"/>
  <c r="J7701" i="60" l="1"/>
  <c r="M7701" i="60"/>
  <c r="I7702" i="60" s="1"/>
  <c r="K7701" i="60"/>
  <c r="P7700" i="60"/>
  <c r="L7700" i="60"/>
  <c r="M7702" i="60" l="1"/>
  <c r="I7703" i="60" s="1"/>
  <c r="J7702" i="60"/>
  <c r="K7702" i="60"/>
  <c r="P7701" i="60"/>
  <c r="L7701" i="60"/>
  <c r="P7702" i="60" l="1"/>
  <c r="L7702" i="60"/>
  <c r="M7703" i="60"/>
  <c r="I7704" i="60" s="1"/>
  <c r="K7703" i="60"/>
  <c r="J7703" i="60"/>
  <c r="L7703" i="60" l="1"/>
  <c r="P7703" i="60"/>
  <c r="M7704" i="60"/>
  <c r="I7705" i="60" s="1"/>
  <c r="K7704" i="60"/>
  <c r="J7704" i="60"/>
  <c r="L7704" i="60" l="1"/>
  <c r="M7705" i="60"/>
  <c r="I7706" i="60" s="1"/>
  <c r="K7705" i="60"/>
  <c r="J7705" i="60"/>
  <c r="M7706" i="60" l="1"/>
  <c r="I7707" i="60" s="1"/>
  <c r="K7706" i="60"/>
  <c r="J7706" i="60"/>
  <c r="L7705" i="60"/>
  <c r="P7705" i="60"/>
  <c r="P7704" i="60"/>
  <c r="L7706" i="60" l="1"/>
  <c r="P7706" i="60"/>
  <c r="K7707" i="60"/>
  <c r="J7707" i="60"/>
  <c r="M7707" i="60"/>
  <c r="I7708" i="60" s="1"/>
  <c r="K7708" i="60" l="1"/>
  <c r="J7708" i="60"/>
  <c r="M7708" i="60"/>
  <c r="I7709" i="60" s="1"/>
  <c r="L7707" i="60"/>
  <c r="P7707" i="60"/>
  <c r="L7708" i="60" l="1"/>
  <c r="K7709" i="60"/>
  <c r="J7709" i="60"/>
  <c r="M7709" i="60"/>
  <c r="I7710" i="60" s="1"/>
  <c r="K7710" i="60" l="1"/>
  <c r="J7710" i="60"/>
  <c r="M7710" i="60"/>
  <c r="I7711" i="60" s="1"/>
  <c r="L7709" i="60"/>
  <c r="P7709" i="60"/>
  <c r="P7708" i="60"/>
  <c r="L7710" i="60" l="1"/>
  <c r="M7711" i="60"/>
  <c r="I7712" i="60" s="1"/>
  <c r="K7711" i="60"/>
  <c r="J7711" i="60"/>
  <c r="P7711" i="60" l="1"/>
  <c r="L7711" i="60"/>
  <c r="M7712" i="60"/>
  <c r="I7713" i="60" s="1"/>
  <c r="J7712" i="60"/>
  <c r="K7712" i="60"/>
  <c r="P7710" i="60"/>
  <c r="L7712" i="60" l="1"/>
  <c r="P7712" i="60"/>
  <c r="M7713" i="60"/>
  <c r="I7714" i="60" s="1"/>
  <c r="J7713" i="60"/>
  <c r="K7713" i="60"/>
  <c r="P7713" i="60" l="1"/>
  <c r="L7713" i="60"/>
  <c r="K7714" i="60"/>
  <c r="J7714" i="60"/>
  <c r="M7714" i="60"/>
  <c r="I7715" i="60" s="1"/>
  <c r="K7715" i="60" l="1"/>
  <c r="J7715" i="60"/>
  <c r="M7715" i="60"/>
  <c r="I7716" i="60" s="1"/>
  <c r="L7714" i="60"/>
  <c r="M7716" i="60" l="1"/>
  <c r="I7717" i="60" s="1"/>
  <c r="K7716" i="60"/>
  <c r="J7716" i="60"/>
  <c r="L7715" i="60"/>
  <c r="P7714" i="60"/>
  <c r="P7716" i="60" l="1"/>
  <c r="L7716" i="60"/>
  <c r="P7715" i="60"/>
  <c r="M7717" i="60"/>
  <c r="I7718" i="60" s="1"/>
  <c r="J7717" i="60"/>
  <c r="K7717" i="60"/>
  <c r="P7717" i="60" l="1"/>
  <c r="L7717" i="60"/>
  <c r="M7718" i="60"/>
  <c r="I7719" i="60" s="1"/>
  <c r="K7718" i="60"/>
  <c r="J7718" i="60"/>
  <c r="P7718" i="60" l="1"/>
  <c r="L7718" i="60"/>
  <c r="M7719" i="60"/>
  <c r="I7720" i="60" s="1"/>
  <c r="K7719" i="60"/>
  <c r="J7719" i="60"/>
  <c r="P7719" i="60" l="1"/>
  <c r="L7719" i="60"/>
  <c r="K7720" i="60"/>
  <c r="M7720" i="60"/>
  <c r="I7721" i="60" s="1"/>
  <c r="J7720" i="60"/>
  <c r="P7720" i="60" l="1"/>
  <c r="L7720" i="60"/>
  <c r="K7721" i="60"/>
  <c r="M7721" i="60"/>
  <c r="I7722" i="60" s="1"/>
  <c r="J7721" i="60"/>
  <c r="P7721" i="60" l="1"/>
  <c r="L7721" i="60"/>
  <c r="M7722" i="60"/>
  <c r="I7723" i="60" s="1"/>
  <c r="K7722" i="60"/>
  <c r="J7722" i="60"/>
  <c r="P7722" i="60" l="1"/>
  <c r="L7722" i="60"/>
  <c r="M7723" i="60"/>
  <c r="I7724" i="60" s="1"/>
  <c r="K7723" i="60"/>
  <c r="J7723" i="60"/>
  <c r="L7723" i="60" l="1"/>
  <c r="P7723" i="60"/>
  <c r="J7724" i="60"/>
  <c r="K7724" i="60"/>
  <c r="M7724" i="60"/>
  <c r="I7725" i="60" s="1"/>
  <c r="K7725" i="60" l="1"/>
  <c r="J7725" i="60"/>
  <c r="M7725" i="60"/>
  <c r="I7726" i="60" s="1"/>
  <c r="L7724" i="60"/>
  <c r="P7724" i="60"/>
  <c r="L7725" i="60" l="1"/>
  <c r="P7725" i="60"/>
  <c r="M7726" i="60"/>
  <c r="I7727" i="60" s="1"/>
  <c r="J7726" i="60"/>
  <c r="K7726" i="60"/>
  <c r="P7726" i="60" l="1"/>
  <c r="L7726" i="60"/>
  <c r="K7727" i="60"/>
  <c r="J7727" i="60"/>
  <c r="M7727" i="60"/>
  <c r="I7728" i="60" s="1"/>
  <c r="L7727" i="60" l="1"/>
  <c r="K7728" i="60"/>
  <c r="M7728" i="60"/>
  <c r="I7729" i="60" s="1"/>
  <c r="J7728" i="60"/>
  <c r="L7728" i="60" l="1"/>
  <c r="P7728" i="60"/>
  <c r="J7729" i="60"/>
  <c r="K7729" i="60"/>
  <c r="M7729" i="60"/>
  <c r="I7730" i="60" s="1"/>
  <c r="P7727" i="60"/>
  <c r="M7730" i="60" l="1"/>
  <c r="I7731" i="60" s="1"/>
  <c r="K7730" i="60"/>
  <c r="J7730" i="60"/>
  <c r="L7729" i="60"/>
  <c r="P7729" i="60"/>
  <c r="P7730" i="60" l="1"/>
  <c r="L7730" i="60"/>
  <c r="J7731" i="60"/>
  <c r="M7731" i="60"/>
  <c r="I7732" i="60" s="1"/>
  <c r="K7731" i="60"/>
  <c r="J7732" i="60" l="1"/>
  <c r="K7732" i="60"/>
  <c r="M7732" i="60"/>
  <c r="I7733" i="60" s="1"/>
  <c r="P7731" i="60"/>
  <c r="L7731" i="60"/>
  <c r="M7733" i="60" l="1"/>
  <c r="I7734" i="60" s="1"/>
  <c r="K7733" i="60"/>
  <c r="J7733" i="60"/>
  <c r="L7732" i="60"/>
  <c r="L7733" i="60" l="1"/>
  <c r="P7733" i="60"/>
  <c r="P7732" i="60"/>
  <c r="M7734" i="60"/>
  <c r="I7735" i="60" s="1"/>
  <c r="K7734" i="60"/>
  <c r="J7734" i="60"/>
  <c r="P7734" i="60" l="1"/>
  <c r="L7734" i="60"/>
  <c r="K7735" i="60"/>
  <c r="M7735" i="60"/>
  <c r="I7736" i="60" s="1"/>
  <c r="J7735" i="60"/>
  <c r="M7736" i="60" l="1"/>
  <c r="I7737" i="60" s="1"/>
  <c r="K7736" i="60"/>
  <c r="J7736" i="60"/>
  <c r="L7735" i="60"/>
  <c r="P7735" i="60" l="1"/>
  <c r="P7736" i="60"/>
  <c r="L7736" i="60"/>
  <c r="J7737" i="60"/>
  <c r="M7737" i="60"/>
  <c r="I7738" i="60" s="1"/>
  <c r="K7737" i="60"/>
  <c r="M7738" i="60" l="1"/>
  <c r="I7739" i="60" s="1"/>
  <c r="K7738" i="60"/>
  <c r="J7738" i="60"/>
  <c r="L7737" i="60"/>
  <c r="P7737" i="60"/>
  <c r="L7738" i="60" l="1"/>
  <c r="P7738" i="60"/>
  <c r="J7739" i="60"/>
  <c r="M7739" i="60"/>
  <c r="I7740" i="60" s="1"/>
  <c r="K7739" i="60"/>
  <c r="L7739" i="60" l="1"/>
  <c r="P7739" i="60"/>
  <c r="M7740" i="60"/>
  <c r="I7741" i="60" s="1"/>
  <c r="K7740" i="60"/>
  <c r="J7740" i="60"/>
  <c r="L7740" i="60" l="1"/>
  <c r="P7740" i="60"/>
  <c r="K7741" i="60"/>
  <c r="J7741" i="60"/>
  <c r="M7741" i="60"/>
  <c r="I7742" i="60" s="1"/>
  <c r="K7742" i="60" l="1"/>
  <c r="J7742" i="60"/>
  <c r="M7742" i="60"/>
  <c r="I7743" i="60" s="1"/>
  <c r="P7741" i="60"/>
  <c r="L7741" i="60"/>
  <c r="L7742" i="60" l="1"/>
  <c r="M7743" i="60"/>
  <c r="I7744" i="60" s="1"/>
  <c r="K7743" i="60"/>
  <c r="J7743" i="60"/>
  <c r="K7744" i="60" l="1"/>
  <c r="J7744" i="60"/>
  <c r="M7744" i="60"/>
  <c r="I7745" i="60" s="1"/>
  <c r="L7743" i="60"/>
  <c r="P7743" i="60"/>
  <c r="P7742" i="60"/>
  <c r="L7744" i="60" l="1"/>
  <c r="K7745" i="60"/>
  <c r="J7745" i="60"/>
  <c r="M7745" i="60"/>
  <c r="I7746" i="60" s="1"/>
  <c r="P7744" i="60" l="1"/>
  <c r="J7746" i="60"/>
  <c r="K7746" i="60"/>
  <c r="M7746" i="60"/>
  <c r="I7747" i="60" s="1"/>
  <c r="L7745" i="60"/>
  <c r="P7745" i="60" l="1"/>
  <c r="M7747" i="60"/>
  <c r="I7748" i="60" s="1"/>
  <c r="K7747" i="60"/>
  <c r="J7747" i="60"/>
  <c r="P7746" i="60"/>
  <c r="L7746" i="60"/>
  <c r="P7747" i="60" l="1"/>
  <c r="L7747" i="60"/>
  <c r="M7748" i="60"/>
  <c r="I7749" i="60" s="1"/>
  <c r="K7748" i="60"/>
  <c r="J7748" i="60"/>
  <c r="P7748" i="60" l="1"/>
  <c r="L7748" i="60"/>
  <c r="K7749" i="60"/>
  <c r="J7749" i="60"/>
  <c r="M7749" i="60"/>
  <c r="I7750" i="60" s="1"/>
  <c r="L7749" i="60" l="1"/>
  <c r="K7750" i="60"/>
  <c r="J7750" i="60"/>
  <c r="M7750" i="60"/>
  <c r="I7751" i="60" s="1"/>
  <c r="L7750" i="60" l="1"/>
  <c r="M7751" i="60"/>
  <c r="I7752" i="60" s="1"/>
  <c r="K7751" i="60"/>
  <c r="J7751" i="60"/>
  <c r="P7749" i="60"/>
  <c r="P7751" i="60" l="1"/>
  <c r="L7751" i="60"/>
  <c r="M7752" i="60"/>
  <c r="I7753" i="60" s="1"/>
  <c r="K7752" i="60"/>
  <c r="J7752" i="60"/>
  <c r="P7750" i="60"/>
  <c r="L7752" i="60" l="1"/>
  <c r="P7752" i="60"/>
  <c r="M7753" i="60"/>
  <c r="I7754" i="60" s="1"/>
  <c r="K7753" i="60"/>
  <c r="J7753" i="60"/>
  <c r="M7754" i="60" l="1"/>
  <c r="I7755" i="60" s="1"/>
  <c r="J7754" i="60"/>
  <c r="K7754" i="60"/>
  <c r="P7753" i="60"/>
  <c r="L7753" i="60"/>
  <c r="P7754" i="60" l="1"/>
  <c r="L7754" i="60"/>
  <c r="M7755" i="60"/>
  <c r="I7756" i="60" s="1"/>
  <c r="K7755" i="60"/>
  <c r="J7755" i="60"/>
  <c r="L7755" i="60" l="1"/>
  <c r="P7755" i="60"/>
  <c r="K7756" i="60"/>
  <c r="J7756" i="60"/>
  <c r="M7756" i="60"/>
  <c r="I7757" i="60" s="1"/>
  <c r="K7757" i="60" l="1"/>
  <c r="J7757" i="60"/>
  <c r="M7757" i="60"/>
  <c r="I7758" i="60" s="1"/>
  <c r="L7756" i="60"/>
  <c r="L7757" i="60" l="1"/>
  <c r="P7756" i="60"/>
  <c r="M7758" i="60"/>
  <c r="I7759" i="60" s="1"/>
  <c r="J7758" i="60"/>
  <c r="K7758" i="60"/>
  <c r="P7757" i="60" l="1"/>
  <c r="P7758" i="60"/>
  <c r="L7758" i="60"/>
  <c r="K7759" i="60"/>
  <c r="J7759" i="60"/>
  <c r="M7759" i="60"/>
  <c r="I7760" i="60" s="1"/>
  <c r="K7760" i="60" l="1"/>
  <c r="J7760" i="60"/>
  <c r="M7760" i="60"/>
  <c r="I7761" i="60" s="1"/>
  <c r="L7759" i="60"/>
  <c r="L7760" i="60" l="1"/>
  <c r="P7759" i="60"/>
  <c r="M7761" i="60"/>
  <c r="I7762" i="60" s="1"/>
  <c r="J7761" i="60"/>
  <c r="K7761" i="60"/>
  <c r="P7761" i="60" l="1"/>
  <c r="L7761" i="60"/>
  <c r="J7762" i="60"/>
  <c r="M7762" i="60"/>
  <c r="I7763" i="60" s="1"/>
  <c r="K7762" i="60"/>
  <c r="P7760" i="60"/>
  <c r="K7763" i="60" l="1"/>
  <c r="M7763" i="60"/>
  <c r="I7764" i="60" s="1"/>
  <c r="J7763" i="60"/>
  <c r="L7762" i="60"/>
  <c r="P7762" i="60"/>
  <c r="K7764" i="60" l="1"/>
  <c r="J7764" i="60"/>
  <c r="M7764" i="60"/>
  <c r="I7765" i="60" s="1"/>
  <c r="L7763" i="60"/>
  <c r="L7764" i="60" l="1"/>
  <c r="P7763" i="60"/>
  <c r="M7765" i="60"/>
  <c r="I7766" i="60" s="1"/>
  <c r="J7765" i="60"/>
  <c r="K7765" i="60"/>
  <c r="P7765" i="60" l="1"/>
  <c r="L7765" i="60"/>
  <c r="M7766" i="60"/>
  <c r="I7767" i="60" s="1"/>
  <c r="K7766" i="60"/>
  <c r="J7766" i="60"/>
  <c r="P7764" i="60"/>
  <c r="L7766" i="60" l="1"/>
  <c r="J7767" i="60"/>
  <c r="K7767" i="60"/>
  <c r="M7767" i="60"/>
  <c r="I7768" i="60" s="1"/>
  <c r="P7767" i="60" l="1"/>
  <c r="L7767" i="60"/>
  <c r="M7768" i="60"/>
  <c r="I7769" i="60" s="1"/>
  <c r="K7768" i="60"/>
  <c r="J7768" i="60"/>
  <c r="P7766" i="60"/>
  <c r="P7768" i="60" l="1"/>
  <c r="L7768" i="60"/>
  <c r="K7769" i="60"/>
  <c r="J7769" i="60"/>
  <c r="M7769" i="60"/>
  <c r="I7770" i="60" s="1"/>
  <c r="K7770" i="60" l="1"/>
  <c r="M7770" i="60"/>
  <c r="I7771" i="60" s="1"/>
  <c r="J7770" i="60"/>
  <c r="L7769" i="60"/>
  <c r="P7769" i="60"/>
  <c r="M7771" i="60" l="1"/>
  <c r="I7772" i="60" s="1"/>
  <c r="J7771" i="60"/>
  <c r="K7771" i="60"/>
  <c r="L7770" i="60"/>
  <c r="P7770" i="60" l="1"/>
  <c r="P7771" i="60"/>
  <c r="L7771" i="60"/>
  <c r="M7772" i="60"/>
  <c r="I7773" i="60" s="1"/>
  <c r="K7772" i="60"/>
  <c r="J7772" i="60"/>
  <c r="L7772" i="60" l="1"/>
  <c r="P7772" i="60"/>
  <c r="M7773" i="60"/>
  <c r="I7774" i="60" s="1"/>
  <c r="K7773" i="60"/>
  <c r="J7773" i="60"/>
  <c r="K7774" i="60" l="1"/>
  <c r="J7774" i="60"/>
  <c r="M7774" i="60"/>
  <c r="I7775" i="60" s="1"/>
  <c r="P7773" i="60"/>
  <c r="L7773" i="60"/>
  <c r="L7774" i="60" l="1"/>
  <c r="M7775" i="60"/>
  <c r="I7776" i="60" s="1"/>
  <c r="K7775" i="60"/>
  <c r="J7775" i="60"/>
  <c r="P7775" i="60" l="1"/>
  <c r="L7775" i="60"/>
  <c r="K7776" i="60"/>
  <c r="J7776" i="60"/>
  <c r="M7776" i="60"/>
  <c r="I7777" i="60" s="1"/>
  <c r="P7774" i="60"/>
  <c r="K7777" i="60" l="1"/>
  <c r="M7777" i="60"/>
  <c r="I7778" i="60" s="1"/>
  <c r="J7777" i="60"/>
  <c r="L7776" i="60"/>
  <c r="P7776" i="60" l="1"/>
  <c r="P7777" i="60"/>
  <c r="L7777" i="60"/>
  <c r="J7778" i="60"/>
  <c r="M7778" i="60"/>
  <c r="I7779" i="60" s="1"/>
  <c r="K7778" i="60"/>
  <c r="K7779" i="60" l="1"/>
  <c r="J7779" i="60"/>
  <c r="M7779" i="60"/>
  <c r="I7780" i="60" s="1"/>
  <c r="P7778" i="60"/>
  <c r="L7778" i="60"/>
  <c r="K7780" i="60" l="1"/>
  <c r="J7780" i="60"/>
  <c r="M7780" i="60"/>
  <c r="I7781" i="60" s="1"/>
  <c r="L7779" i="60"/>
  <c r="P7779" i="60" l="1"/>
  <c r="K7781" i="60"/>
  <c r="J7781" i="60"/>
  <c r="M7781" i="60"/>
  <c r="I7782" i="60" s="1"/>
  <c r="L7780" i="60"/>
  <c r="L7781" i="60" l="1"/>
  <c r="P7780" i="60"/>
  <c r="M7782" i="60"/>
  <c r="I7783" i="60" s="1"/>
  <c r="K7782" i="60"/>
  <c r="J7782" i="60"/>
  <c r="P7782" i="60" l="1"/>
  <c r="L7782" i="60"/>
  <c r="M7783" i="60"/>
  <c r="I7784" i="60" s="1"/>
  <c r="K7783" i="60"/>
  <c r="J7783" i="60"/>
  <c r="P7781" i="60"/>
  <c r="P7783" i="60" l="1"/>
  <c r="L7783" i="60"/>
  <c r="K7784" i="60"/>
  <c r="M7784" i="60"/>
  <c r="I7785" i="60" s="1"/>
  <c r="J7784" i="60"/>
  <c r="L7784" i="60" l="1"/>
  <c r="P7784" i="60"/>
  <c r="M7785" i="60"/>
  <c r="I7786" i="60" s="1"/>
  <c r="K7785" i="60"/>
  <c r="J7785" i="60"/>
  <c r="P7785" i="60" l="1"/>
  <c r="L7785" i="60"/>
  <c r="K7786" i="60"/>
  <c r="J7786" i="60"/>
  <c r="M7786" i="60"/>
  <c r="I7787" i="60" s="1"/>
  <c r="L7786" i="60" l="1"/>
  <c r="M7787" i="60"/>
  <c r="I7788" i="60" s="1"/>
  <c r="K7787" i="60"/>
  <c r="J7787" i="60"/>
  <c r="L7787" i="60" l="1"/>
  <c r="P7787" i="60"/>
  <c r="M7788" i="60"/>
  <c r="I7789" i="60" s="1"/>
  <c r="K7788" i="60"/>
  <c r="J7788" i="60"/>
  <c r="P7786" i="60"/>
  <c r="M7789" i="60" l="1"/>
  <c r="I7790" i="60" s="1"/>
  <c r="K7789" i="60"/>
  <c r="J7789" i="60"/>
  <c r="L7788" i="60"/>
  <c r="P7788" i="60"/>
  <c r="L7789" i="60" l="1"/>
  <c r="P7789" i="60"/>
  <c r="M7790" i="60"/>
  <c r="I7791" i="60" s="1"/>
  <c r="K7790" i="60"/>
  <c r="J7790" i="60"/>
  <c r="P7790" i="60" l="1"/>
  <c r="L7790" i="60"/>
  <c r="K7791" i="60"/>
  <c r="J7791" i="60"/>
  <c r="M7791" i="60"/>
  <c r="I7792" i="60" s="1"/>
  <c r="L7791" i="60" l="1"/>
  <c r="J7792" i="60"/>
  <c r="M7792" i="60"/>
  <c r="I7793" i="60" s="1"/>
  <c r="K7792" i="60"/>
  <c r="L7792" i="60" l="1"/>
  <c r="P7792" i="60"/>
  <c r="K7793" i="60"/>
  <c r="J7793" i="60"/>
  <c r="M7793" i="60"/>
  <c r="I7794" i="60" s="1"/>
  <c r="P7791" i="60"/>
  <c r="L7793" i="60" l="1"/>
  <c r="K7794" i="60"/>
  <c r="M7794" i="60"/>
  <c r="I7795" i="60" s="1"/>
  <c r="J7794" i="60"/>
  <c r="L7794" i="60" l="1"/>
  <c r="P7794" i="60"/>
  <c r="J7795" i="60"/>
  <c r="M7795" i="60"/>
  <c r="I7796" i="60" s="1"/>
  <c r="K7795" i="60"/>
  <c r="P7793" i="60"/>
  <c r="M7796" i="60" l="1"/>
  <c r="I7797" i="60" s="1"/>
  <c r="J7796" i="60"/>
  <c r="K7796" i="60"/>
  <c r="P7795" i="60"/>
  <c r="L7795" i="60"/>
  <c r="L7796" i="60" l="1"/>
  <c r="P7796" i="60"/>
  <c r="J7797" i="60"/>
  <c r="M7797" i="60"/>
  <c r="I7798" i="60" s="1"/>
  <c r="K7797" i="60"/>
  <c r="K7798" i="60" l="1"/>
  <c r="M7798" i="60"/>
  <c r="I7799" i="60" s="1"/>
  <c r="J7798" i="60"/>
  <c r="P7797" i="60"/>
  <c r="L7797" i="60"/>
  <c r="P7798" i="60" l="1"/>
  <c r="L7798" i="60"/>
  <c r="M7799" i="60"/>
  <c r="I7800" i="60" s="1"/>
  <c r="K7799" i="60"/>
  <c r="J7799" i="60"/>
  <c r="L7799" i="60" l="1"/>
  <c r="P7799" i="60"/>
  <c r="M7800" i="60"/>
  <c r="I7801" i="60" s="1"/>
  <c r="K7800" i="60"/>
  <c r="J7800" i="60"/>
  <c r="P7800" i="60" l="1"/>
  <c r="L7800" i="60"/>
  <c r="K7801" i="60"/>
  <c r="J7801" i="60"/>
  <c r="M7801" i="60"/>
  <c r="I7802" i="60" s="1"/>
  <c r="M7802" i="60" l="1"/>
  <c r="I7803" i="60" s="1"/>
  <c r="K7802" i="60"/>
  <c r="J7802" i="60"/>
  <c r="P7801" i="60"/>
  <c r="L7801" i="60"/>
  <c r="M7803" i="60" l="1"/>
  <c r="I7804" i="60" s="1"/>
  <c r="J7803" i="60"/>
  <c r="K7803" i="60"/>
  <c r="P7802" i="60"/>
  <c r="L7802" i="60"/>
  <c r="P7803" i="60" l="1"/>
  <c r="L7803" i="60"/>
  <c r="M7804" i="60"/>
  <c r="I7805" i="60" s="1"/>
  <c r="K7804" i="60"/>
  <c r="J7804" i="60"/>
  <c r="L7804" i="60" l="1"/>
  <c r="P7804" i="60"/>
  <c r="K7805" i="60"/>
  <c r="J7805" i="60"/>
  <c r="M7805" i="60"/>
  <c r="I7806" i="60" s="1"/>
  <c r="K7806" i="60" l="1"/>
  <c r="J7806" i="60"/>
  <c r="M7806" i="60"/>
  <c r="I7807" i="60" s="1"/>
  <c r="L7805" i="60"/>
  <c r="P7805" i="60"/>
  <c r="M7807" i="60" l="1"/>
  <c r="I7808" i="60" s="1"/>
  <c r="J7807" i="60"/>
  <c r="K7807" i="60"/>
  <c r="L7806" i="60"/>
  <c r="P7806" i="60"/>
  <c r="P7807" i="60" l="1"/>
  <c r="L7807" i="60"/>
  <c r="K7808" i="60"/>
  <c r="J7808" i="60"/>
  <c r="M7808" i="60"/>
  <c r="I7809" i="60" s="1"/>
  <c r="L7808" i="60" l="1"/>
  <c r="K7809" i="60"/>
  <c r="J7809" i="60"/>
  <c r="M7809" i="60"/>
  <c r="I7810" i="60" s="1"/>
  <c r="L7809" i="60" l="1"/>
  <c r="M7810" i="60"/>
  <c r="I7811" i="60" s="1"/>
  <c r="J7810" i="60"/>
  <c r="K7810" i="60"/>
  <c r="P7808" i="60"/>
  <c r="P7810" i="60" l="1"/>
  <c r="L7810" i="60"/>
  <c r="K7811" i="60"/>
  <c r="J7811" i="60"/>
  <c r="M7811" i="60"/>
  <c r="I7812" i="60" s="1"/>
  <c r="P7809" i="60"/>
  <c r="L7811" i="60" l="1"/>
  <c r="K7812" i="60"/>
  <c r="M7812" i="60"/>
  <c r="I7813" i="60" s="1"/>
  <c r="J7812" i="60"/>
  <c r="P7812" i="60" l="1"/>
  <c r="L7812" i="60"/>
  <c r="M7813" i="60"/>
  <c r="I7814" i="60" s="1"/>
  <c r="K7813" i="60"/>
  <c r="J7813" i="60"/>
  <c r="P7811" i="60"/>
  <c r="P7813" i="60" l="1"/>
  <c r="L7813" i="60"/>
  <c r="M7814" i="60"/>
  <c r="I7815" i="60" s="1"/>
  <c r="K7814" i="60"/>
  <c r="J7814" i="60"/>
  <c r="P7814" i="60" l="1"/>
  <c r="L7814" i="60"/>
  <c r="M7815" i="60"/>
  <c r="I7816" i="60" s="1"/>
  <c r="J7815" i="60"/>
  <c r="K7815" i="60"/>
  <c r="P7815" i="60" l="1"/>
  <c r="L7815" i="60"/>
  <c r="K7816" i="60"/>
  <c r="J7816" i="60"/>
  <c r="M7816" i="60"/>
  <c r="I7817" i="60" s="1"/>
  <c r="M7817" i="60" l="1"/>
  <c r="I7818" i="60" s="1"/>
  <c r="J7817" i="60"/>
  <c r="K7817" i="60"/>
  <c r="L7816" i="60"/>
  <c r="P7816" i="60" l="1"/>
  <c r="P7817" i="60"/>
  <c r="L7817" i="60"/>
  <c r="M7818" i="60"/>
  <c r="I7819" i="60" s="1"/>
  <c r="J7818" i="60"/>
  <c r="K7818" i="60"/>
  <c r="K7819" i="60" l="1"/>
  <c r="M7819" i="60"/>
  <c r="I7820" i="60" s="1"/>
  <c r="J7819" i="60"/>
  <c r="L7818" i="60"/>
  <c r="P7818" i="60"/>
  <c r="P7819" i="60" l="1"/>
  <c r="L7819" i="60"/>
  <c r="K7820" i="60"/>
  <c r="J7820" i="60"/>
  <c r="M7820" i="60"/>
  <c r="I7821" i="60" s="1"/>
  <c r="P7820" i="60" l="1"/>
  <c r="L7820" i="60"/>
  <c r="M7821" i="60"/>
  <c r="I7822" i="60" s="1"/>
  <c r="K7821" i="60"/>
  <c r="J7821" i="60"/>
  <c r="L7821" i="60" l="1"/>
  <c r="P7821" i="60"/>
  <c r="J7822" i="60"/>
  <c r="M7822" i="60"/>
  <c r="I7823" i="60" s="1"/>
  <c r="K7822" i="60"/>
  <c r="K7823" i="60" l="1"/>
  <c r="J7823" i="60"/>
  <c r="M7823" i="60"/>
  <c r="I7824" i="60" s="1"/>
  <c r="P7822" i="60"/>
  <c r="L7822" i="60"/>
  <c r="M7824" i="60" l="1"/>
  <c r="I7825" i="60" s="1"/>
  <c r="K7824" i="60"/>
  <c r="J7824" i="60"/>
  <c r="L7823" i="60"/>
  <c r="P7823" i="60"/>
  <c r="L7824" i="60" l="1"/>
  <c r="P7824" i="60"/>
  <c r="K7825" i="60"/>
  <c r="J7825" i="60"/>
  <c r="M7825" i="60"/>
  <c r="I7826" i="60" s="1"/>
  <c r="P7825" i="60" l="1"/>
  <c r="L7825" i="60"/>
  <c r="K7826" i="60"/>
  <c r="M7826" i="60"/>
  <c r="I7827" i="60" s="1"/>
  <c r="J7826" i="60"/>
  <c r="J7827" i="60" l="1"/>
  <c r="M7827" i="60"/>
  <c r="I7828" i="60" s="1"/>
  <c r="K7827" i="60"/>
  <c r="L7826" i="60"/>
  <c r="J7828" i="60" l="1"/>
  <c r="M7828" i="60"/>
  <c r="I7829" i="60" s="1"/>
  <c r="K7828" i="60"/>
  <c r="P7826" i="60"/>
  <c r="L7827" i="60"/>
  <c r="P7827" i="60"/>
  <c r="K7829" i="60" l="1"/>
  <c r="J7829" i="60"/>
  <c r="M7829" i="60"/>
  <c r="I7830" i="60" s="1"/>
  <c r="L7828" i="60"/>
  <c r="P7828" i="60"/>
  <c r="M7830" i="60" l="1"/>
  <c r="I7831" i="60" s="1"/>
  <c r="K7830" i="60"/>
  <c r="J7830" i="60"/>
  <c r="L7829" i="60"/>
  <c r="P7829" i="60"/>
  <c r="P7830" i="60" l="1"/>
  <c r="L7830" i="60"/>
  <c r="M7831" i="60"/>
  <c r="I7832" i="60" s="1"/>
  <c r="K7831" i="60"/>
  <c r="J7831" i="60"/>
  <c r="P7831" i="60" l="1"/>
  <c r="L7831" i="60"/>
  <c r="M7832" i="60"/>
  <c r="I7833" i="60" s="1"/>
  <c r="K7832" i="60"/>
  <c r="J7832" i="60"/>
  <c r="P7832" i="60" l="1"/>
  <c r="L7832" i="60"/>
  <c r="K7833" i="60"/>
  <c r="J7833" i="60"/>
  <c r="M7833" i="60"/>
  <c r="I7834" i="60" s="1"/>
  <c r="L7833" i="60" l="1"/>
  <c r="M7834" i="60"/>
  <c r="I7835" i="60" s="1"/>
  <c r="J7834" i="60"/>
  <c r="K7834" i="60"/>
  <c r="P7833" i="60" l="1"/>
  <c r="P7834" i="60"/>
  <c r="L7834" i="60"/>
  <c r="K7835" i="60"/>
  <c r="J7835" i="60"/>
  <c r="M7835" i="60"/>
  <c r="I7836" i="60" s="1"/>
  <c r="M7836" i="60" l="1"/>
  <c r="I7837" i="60" s="1"/>
  <c r="K7836" i="60"/>
  <c r="J7836" i="60"/>
  <c r="L7835" i="60"/>
  <c r="P7835" i="60"/>
  <c r="L7836" i="60" l="1"/>
  <c r="P7836" i="60"/>
  <c r="K7837" i="60"/>
  <c r="J7837" i="60"/>
  <c r="M7837" i="60"/>
  <c r="I7838" i="60" s="1"/>
  <c r="P7837" i="60" l="1"/>
  <c r="L7837" i="60"/>
  <c r="M7838" i="60"/>
  <c r="I7839" i="60" s="1"/>
  <c r="K7838" i="60"/>
  <c r="J7838" i="60"/>
  <c r="L7838" i="60" l="1"/>
  <c r="P7838" i="60"/>
  <c r="M7839" i="60"/>
  <c r="I7840" i="60" s="1"/>
  <c r="K7839" i="60"/>
  <c r="J7839" i="60"/>
  <c r="P7839" i="60" l="1"/>
  <c r="L7839" i="60"/>
  <c r="K7840" i="60"/>
  <c r="J7840" i="60"/>
  <c r="M7840" i="60"/>
  <c r="I7841" i="60" s="1"/>
  <c r="K7841" i="60" l="1"/>
  <c r="J7841" i="60"/>
  <c r="M7841" i="60"/>
  <c r="I7842" i="60" s="1"/>
  <c r="L7840" i="60"/>
  <c r="P7840" i="60" l="1"/>
  <c r="K7842" i="60"/>
  <c r="J7842" i="60"/>
  <c r="M7842" i="60"/>
  <c r="I7843" i="60" s="1"/>
  <c r="P7841" i="60"/>
  <c r="L7841" i="60"/>
  <c r="L7842" i="60" l="1"/>
  <c r="M7843" i="60"/>
  <c r="I7844" i="60" s="1"/>
  <c r="K7843" i="60"/>
  <c r="J7843" i="60"/>
  <c r="L7843" i="60" l="1"/>
  <c r="J7844" i="60"/>
  <c r="M7844" i="60"/>
  <c r="I7845" i="60" s="1"/>
  <c r="K7844" i="60"/>
  <c r="P7842" i="60"/>
  <c r="M7845" i="60" l="1"/>
  <c r="I7846" i="60" s="1"/>
  <c r="J7845" i="60"/>
  <c r="K7845" i="60"/>
  <c r="P7844" i="60"/>
  <c r="L7844" i="60"/>
  <c r="P7843" i="60"/>
  <c r="P7845" i="60" l="1"/>
  <c r="L7845" i="60"/>
  <c r="K7846" i="60"/>
  <c r="J7846" i="60"/>
  <c r="M7846" i="60"/>
  <c r="I7847" i="60" s="1"/>
  <c r="L7846" i="60" l="1"/>
  <c r="K7847" i="60"/>
  <c r="J7847" i="60"/>
  <c r="M7847" i="60"/>
  <c r="I7848" i="60" s="1"/>
  <c r="M7848" i="60" l="1"/>
  <c r="I7849" i="60" s="1"/>
  <c r="K7848" i="60"/>
  <c r="J7848" i="60"/>
  <c r="P7847" i="60"/>
  <c r="L7847" i="60"/>
  <c r="P7846" i="60"/>
  <c r="L7848" i="60" l="1"/>
  <c r="P7848" i="60"/>
  <c r="M7849" i="60"/>
  <c r="I7850" i="60" s="1"/>
  <c r="K7849" i="60"/>
  <c r="J7849" i="60"/>
  <c r="P7849" i="60" l="1"/>
  <c r="L7849" i="60"/>
  <c r="M7850" i="60"/>
  <c r="I7851" i="60" s="1"/>
  <c r="K7850" i="60"/>
  <c r="J7850" i="60"/>
  <c r="L7850" i="60" l="1"/>
  <c r="M7851" i="60"/>
  <c r="I7852" i="60" s="1"/>
  <c r="K7851" i="60"/>
  <c r="J7851" i="60"/>
  <c r="M7852" i="60" l="1"/>
  <c r="I7853" i="60" s="1"/>
  <c r="J7852" i="60"/>
  <c r="K7852" i="60"/>
  <c r="P7851" i="60"/>
  <c r="L7851" i="60"/>
  <c r="P7850" i="60"/>
  <c r="P7852" i="60" l="1"/>
  <c r="L7852" i="60"/>
  <c r="M7853" i="60"/>
  <c r="I7854" i="60" s="1"/>
  <c r="K7853" i="60"/>
  <c r="J7853" i="60"/>
  <c r="L7853" i="60" l="1"/>
  <c r="P7853" i="60"/>
  <c r="K7854" i="60"/>
  <c r="M7854" i="60"/>
  <c r="I7855" i="60" s="1"/>
  <c r="J7854" i="60"/>
  <c r="L7854" i="60" l="1"/>
  <c r="P7854" i="60"/>
  <c r="K7855" i="60"/>
  <c r="J7855" i="60"/>
  <c r="M7855" i="60"/>
  <c r="I7856" i="60" s="1"/>
  <c r="M7856" i="60" l="1"/>
  <c r="I7857" i="60" s="1"/>
  <c r="K7856" i="60"/>
  <c r="J7856" i="60"/>
  <c r="L7855" i="60"/>
  <c r="L7856" i="60" l="1"/>
  <c r="P7856" i="60"/>
  <c r="P7855" i="60"/>
  <c r="K7857" i="60"/>
  <c r="J7857" i="60"/>
  <c r="M7857" i="60"/>
  <c r="I7858" i="60" s="1"/>
  <c r="J7858" i="60" l="1"/>
  <c r="M7858" i="60"/>
  <c r="I7859" i="60" s="1"/>
  <c r="K7858" i="60"/>
  <c r="P7857" i="60"/>
  <c r="L7857" i="60"/>
  <c r="M7859" i="60" l="1"/>
  <c r="I7860" i="60" s="1"/>
  <c r="J7859" i="60"/>
  <c r="K7859" i="60"/>
  <c r="L7858" i="60"/>
  <c r="P7858" i="60"/>
  <c r="L7859" i="60" l="1"/>
  <c r="P7859" i="60"/>
  <c r="K7860" i="60"/>
  <c r="J7860" i="60"/>
  <c r="M7860" i="60"/>
  <c r="I7861" i="60" s="1"/>
  <c r="L7860" i="60" l="1"/>
  <c r="P7860" i="60"/>
  <c r="K7861" i="60"/>
  <c r="M7861" i="60"/>
  <c r="I7862" i="60" s="1"/>
  <c r="J7861" i="60"/>
  <c r="P7861" i="60" l="1"/>
  <c r="L7861" i="60"/>
  <c r="M7862" i="60"/>
  <c r="I7863" i="60" s="1"/>
  <c r="K7862" i="60"/>
  <c r="J7862" i="60"/>
  <c r="P7862" i="60" l="1"/>
  <c r="L7862" i="60"/>
  <c r="J7863" i="60"/>
  <c r="M7863" i="60"/>
  <c r="I7864" i="60" s="1"/>
  <c r="K7863" i="60"/>
  <c r="M7864" i="60" l="1"/>
  <c r="I7865" i="60" s="1"/>
  <c r="K7864" i="60"/>
  <c r="J7864" i="60"/>
  <c r="L7863" i="60"/>
  <c r="P7863" i="60"/>
  <c r="P7864" i="60" l="1"/>
  <c r="L7864" i="60"/>
  <c r="K7865" i="60"/>
  <c r="J7865" i="60"/>
  <c r="M7865" i="60"/>
  <c r="I7866" i="60" s="1"/>
  <c r="L7865" i="60" l="1"/>
  <c r="M7866" i="60"/>
  <c r="I7867" i="60" s="1"/>
  <c r="K7866" i="60"/>
  <c r="J7866" i="60"/>
  <c r="P7866" i="60" l="1"/>
  <c r="L7866" i="60"/>
  <c r="P7865" i="60"/>
  <c r="M7867" i="60"/>
  <c r="I7868" i="60" s="1"/>
  <c r="J7867" i="60"/>
  <c r="K7867" i="60"/>
  <c r="K7868" i="60" l="1"/>
  <c r="M7868" i="60"/>
  <c r="I7869" i="60" s="1"/>
  <c r="J7868" i="60"/>
  <c r="P7867" i="60"/>
  <c r="L7867" i="60"/>
  <c r="P7868" i="60" l="1"/>
  <c r="L7868" i="60"/>
  <c r="M7869" i="60"/>
  <c r="I7870" i="60" s="1"/>
  <c r="K7869" i="60"/>
  <c r="J7869" i="60"/>
  <c r="P7869" i="60" l="1"/>
  <c r="L7869" i="60"/>
  <c r="M7870" i="60"/>
  <c r="I7871" i="60" s="1"/>
  <c r="K7870" i="60"/>
  <c r="J7870" i="60"/>
  <c r="K7871" i="60" l="1"/>
  <c r="M7871" i="60"/>
  <c r="I7872" i="60" s="1"/>
  <c r="J7871" i="60"/>
  <c r="L7870" i="60"/>
  <c r="P7870" i="60" l="1"/>
  <c r="L7871" i="60"/>
  <c r="K7872" i="60"/>
  <c r="J7872" i="60"/>
  <c r="M7872" i="60"/>
  <c r="I7873" i="60" s="1"/>
  <c r="M7873" i="60" l="1"/>
  <c r="I7874" i="60" s="1"/>
  <c r="K7873" i="60"/>
  <c r="J7873" i="60"/>
  <c r="L7872" i="60"/>
  <c r="P7871" i="60"/>
  <c r="P7872" i="60" l="1"/>
  <c r="P7873" i="60"/>
  <c r="L7873" i="60"/>
  <c r="K7874" i="60"/>
  <c r="J7874" i="60"/>
  <c r="M7874" i="60"/>
  <c r="I7875" i="60" s="1"/>
  <c r="K7875" i="60" l="1"/>
  <c r="J7875" i="60"/>
  <c r="M7875" i="60"/>
  <c r="I7876" i="60" s="1"/>
  <c r="L7874" i="60"/>
  <c r="P7874" i="60" l="1"/>
  <c r="J7876" i="60"/>
  <c r="K7876" i="60"/>
  <c r="M7876" i="60"/>
  <c r="I7877" i="60" s="1"/>
  <c r="L7875" i="60"/>
  <c r="P7875" i="60" l="1"/>
  <c r="K7877" i="60"/>
  <c r="J7877" i="60"/>
  <c r="M7877" i="60"/>
  <c r="I7878" i="60" s="1"/>
  <c r="P7876" i="60"/>
  <c r="L7876" i="60"/>
  <c r="M7878" i="60" l="1"/>
  <c r="I7879" i="60" s="1"/>
  <c r="K7878" i="60"/>
  <c r="J7878" i="60"/>
  <c r="L7877" i="60"/>
  <c r="P7877" i="60" l="1"/>
  <c r="L7878" i="60"/>
  <c r="M7879" i="60"/>
  <c r="I7880" i="60" s="1"/>
  <c r="K7879" i="60"/>
  <c r="J7879" i="60"/>
  <c r="M7880" i="60" l="1"/>
  <c r="I7881" i="60" s="1"/>
  <c r="K7880" i="60"/>
  <c r="J7880" i="60"/>
  <c r="P7878" i="60"/>
  <c r="P7879" i="60"/>
  <c r="L7879" i="60"/>
  <c r="M7881" i="60" l="1"/>
  <c r="I7882" i="60" s="1"/>
  <c r="K7881" i="60"/>
  <c r="J7881" i="60"/>
  <c r="P7880" i="60"/>
  <c r="L7880" i="60"/>
  <c r="P7881" i="60" l="1"/>
  <c r="L7881" i="60"/>
  <c r="K7882" i="60"/>
  <c r="J7882" i="60"/>
  <c r="M7882" i="60"/>
  <c r="I7883" i="60" s="1"/>
  <c r="L7882" i="60" l="1"/>
  <c r="M7883" i="60"/>
  <c r="I7884" i="60" s="1"/>
  <c r="J7883" i="60"/>
  <c r="K7883" i="60"/>
  <c r="P7883" i="60" l="1"/>
  <c r="L7883" i="60"/>
  <c r="M7884" i="60"/>
  <c r="I7885" i="60" s="1"/>
  <c r="K7884" i="60"/>
  <c r="J7884" i="60"/>
  <c r="P7882" i="60"/>
  <c r="L7884" i="60" l="1"/>
  <c r="P7884" i="60"/>
  <c r="M7885" i="60"/>
  <c r="I7886" i="60" s="1"/>
  <c r="K7885" i="60"/>
  <c r="J7885" i="60"/>
  <c r="L7885" i="60" l="1"/>
  <c r="P7885" i="60"/>
  <c r="M7886" i="60"/>
  <c r="I7887" i="60" s="1"/>
  <c r="K7886" i="60"/>
  <c r="J7886" i="60"/>
  <c r="L7886" i="60" l="1"/>
  <c r="M7887" i="60"/>
  <c r="I7888" i="60" s="1"/>
  <c r="K7887" i="60"/>
  <c r="J7887" i="60"/>
  <c r="P7886" i="60" l="1"/>
  <c r="L7887" i="60"/>
  <c r="P7887" i="60"/>
  <c r="J7888" i="60"/>
  <c r="M7888" i="60"/>
  <c r="I7889" i="60" s="1"/>
  <c r="K7888" i="60"/>
  <c r="K7889" i="60" l="1"/>
  <c r="J7889" i="60"/>
  <c r="M7889" i="60"/>
  <c r="I7890" i="60" s="1"/>
  <c r="L7888" i="60"/>
  <c r="P7888" i="60"/>
  <c r="J7890" i="60" l="1"/>
  <c r="M7890" i="60"/>
  <c r="I7891" i="60" s="1"/>
  <c r="K7890" i="60"/>
  <c r="L7889" i="60"/>
  <c r="P7889" i="60" l="1"/>
  <c r="K7891" i="60"/>
  <c r="J7891" i="60"/>
  <c r="M7891" i="60"/>
  <c r="I7892" i="60" s="1"/>
  <c r="L7890" i="60"/>
  <c r="P7890" i="60"/>
  <c r="P7891" i="60" l="1"/>
  <c r="L7891" i="60"/>
  <c r="J7892" i="60"/>
  <c r="M7892" i="60"/>
  <c r="I7893" i="60" s="1"/>
  <c r="K7892" i="60"/>
  <c r="J7893" i="60" l="1"/>
  <c r="M7893" i="60"/>
  <c r="I7894" i="60" s="1"/>
  <c r="K7893" i="60"/>
  <c r="P7892" i="60"/>
  <c r="L7892" i="60"/>
  <c r="M7894" i="60" l="1"/>
  <c r="I7895" i="60" s="1"/>
  <c r="K7894" i="60"/>
  <c r="J7894" i="60"/>
  <c r="L7893" i="60"/>
  <c r="P7893" i="60"/>
  <c r="L7894" i="60" l="1"/>
  <c r="P7894" i="60"/>
  <c r="K7895" i="60"/>
  <c r="M7895" i="60"/>
  <c r="I7896" i="60" s="1"/>
  <c r="J7895" i="60"/>
  <c r="L7895" i="60" l="1"/>
  <c r="P7895" i="60"/>
  <c r="K7896" i="60"/>
  <c r="J7896" i="60"/>
  <c r="M7896" i="60"/>
  <c r="I7897" i="60" s="1"/>
  <c r="J7897" i="60" l="1"/>
  <c r="M7897" i="60"/>
  <c r="I7898" i="60" s="1"/>
  <c r="K7897" i="60"/>
  <c r="P7896" i="60"/>
  <c r="L7896" i="60"/>
  <c r="M7898" i="60" l="1"/>
  <c r="I7899" i="60" s="1"/>
  <c r="K7898" i="60"/>
  <c r="J7898" i="60"/>
  <c r="P7897" i="60"/>
  <c r="L7897" i="60"/>
  <c r="P7898" i="60" l="1"/>
  <c r="L7898" i="60"/>
  <c r="M7899" i="60"/>
  <c r="I7900" i="60" s="1"/>
  <c r="K7899" i="60"/>
  <c r="J7899" i="60"/>
  <c r="M7900" i="60" l="1"/>
  <c r="I7901" i="60" s="1"/>
  <c r="J7900" i="60"/>
  <c r="K7900" i="60"/>
  <c r="P7899" i="60"/>
  <c r="L7899" i="60"/>
  <c r="P7900" i="60" l="1"/>
  <c r="L7900" i="60"/>
  <c r="M7901" i="60"/>
  <c r="I7902" i="60" s="1"/>
  <c r="K7901" i="60"/>
  <c r="J7901" i="60"/>
  <c r="L7901" i="60" l="1"/>
  <c r="P7901" i="60"/>
  <c r="M7902" i="60"/>
  <c r="I7903" i="60" s="1"/>
  <c r="K7902" i="60"/>
  <c r="J7902" i="60"/>
  <c r="L7902" i="60" l="1"/>
  <c r="P7902" i="60"/>
  <c r="K7903" i="60"/>
  <c r="M7903" i="60"/>
  <c r="I7904" i="60" s="1"/>
  <c r="J7903" i="60"/>
  <c r="P7903" i="60" l="1"/>
  <c r="L7903" i="60"/>
  <c r="K7904" i="60"/>
  <c r="J7904" i="60"/>
  <c r="M7904" i="60"/>
  <c r="I7905" i="60" s="1"/>
  <c r="L7904" i="60" l="1"/>
  <c r="K7905" i="60"/>
  <c r="M7905" i="60"/>
  <c r="I7906" i="60" s="1"/>
  <c r="J7905" i="60"/>
  <c r="P7905" i="60" l="1"/>
  <c r="L7905" i="60"/>
  <c r="K7906" i="60"/>
  <c r="J7906" i="60"/>
  <c r="M7906" i="60"/>
  <c r="I7907" i="60" s="1"/>
  <c r="P7904" i="60"/>
  <c r="L7906" i="60" l="1"/>
  <c r="K7907" i="60"/>
  <c r="M7907" i="60"/>
  <c r="I7908" i="60" s="1"/>
  <c r="J7907" i="60"/>
  <c r="M7908" i="60" l="1"/>
  <c r="I7909" i="60" s="1"/>
  <c r="J7908" i="60"/>
  <c r="K7908" i="60"/>
  <c r="L7907" i="60"/>
  <c r="P7906" i="60"/>
  <c r="P7907" i="60" l="1"/>
  <c r="P7908" i="60"/>
  <c r="L7908" i="60"/>
  <c r="M7909" i="60"/>
  <c r="I7910" i="60" s="1"/>
  <c r="K7909" i="60"/>
  <c r="J7909" i="60"/>
  <c r="P7909" i="60" l="1"/>
  <c r="L7909" i="60"/>
  <c r="K7910" i="60"/>
  <c r="J7910" i="60"/>
  <c r="M7910" i="60"/>
  <c r="I7911" i="60" s="1"/>
  <c r="L7910" i="60" l="1"/>
  <c r="K7911" i="60"/>
  <c r="M7911" i="60"/>
  <c r="I7912" i="60" s="1"/>
  <c r="J7911" i="60"/>
  <c r="L7911" i="60" l="1"/>
  <c r="K7912" i="60"/>
  <c r="J7912" i="60"/>
  <c r="M7912" i="60"/>
  <c r="I7913" i="60" s="1"/>
  <c r="P7910" i="60"/>
  <c r="M7913" i="60" l="1"/>
  <c r="I7914" i="60" s="1"/>
  <c r="J7913" i="60"/>
  <c r="K7913" i="60"/>
  <c r="L7912" i="60"/>
  <c r="P7911" i="60"/>
  <c r="P7912" i="60" l="1"/>
  <c r="P7913" i="60"/>
  <c r="L7913" i="60"/>
  <c r="M7914" i="60"/>
  <c r="I7915" i="60" s="1"/>
  <c r="J7914" i="60"/>
  <c r="K7914" i="60"/>
  <c r="P7914" i="60" l="1"/>
  <c r="L7914" i="60"/>
  <c r="M7915" i="60"/>
  <c r="I7916" i="60" s="1"/>
  <c r="K7915" i="60"/>
  <c r="J7915" i="60"/>
  <c r="P7915" i="60" l="1"/>
  <c r="L7915" i="60"/>
  <c r="M7916" i="60"/>
  <c r="I7917" i="60" s="1"/>
  <c r="K7916" i="60"/>
  <c r="J7916" i="60"/>
  <c r="P7916" i="60" l="1"/>
  <c r="L7916" i="60"/>
  <c r="K7917" i="60"/>
  <c r="M7917" i="60"/>
  <c r="I7918" i="60" s="1"/>
  <c r="J7917" i="60"/>
  <c r="J7918" i="60" l="1"/>
  <c r="M7918" i="60"/>
  <c r="I7919" i="60" s="1"/>
  <c r="K7918" i="60"/>
  <c r="P7917" i="60"/>
  <c r="L7917" i="60"/>
  <c r="M7919" i="60" l="1"/>
  <c r="I7920" i="60" s="1"/>
  <c r="K7919" i="60"/>
  <c r="J7919" i="60"/>
  <c r="P7918" i="60"/>
  <c r="L7918" i="60"/>
  <c r="L7919" i="60" l="1"/>
  <c r="P7919" i="60"/>
  <c r="K7920" i="60"/>
  <c r="J7920" i="60"/>
  <c r="M7920" i="60"/>
  <c r="I7921" i="60" s="1"/>
  <c r="K7921" i="60" l="1"/>
  <c r="J7921" i="60"/>
  <c r="M7921" i="60"/>
  <c r="I7922" i="60" s="1"/>
  <c r="L7920" i="60"/>
  <c r="P7920" i="60"/>
  <c r="L7921" i="60" l="1"/>
  <c r="M7922" i="60"/>
  <c r="I7923" i="60" s="1"/>
  <c r="K7922" i="60"/>
  <c r="J7922" i="60"/>
  <c r="K7923" i="60" l="1"/>
  <c r="J7923" i="60"/>
  <c r="M7923" i="60"/>
  <c r="I7924" i="60" s="1"/>
  <c r="P7922" i="60"/>
  <c r="L7922" i="60"/>
  <c r="P7921" i="60"/>
  <c r="L7923" i="60" l="1"/>
  <c r="K7924" i="60"/>
  <c r="M7924" i="60"/>
  <c r="I7925" i="60" s="1"/>
  <c r="J7924" i="60"/>
  <c r="J7925" i="60" l="1"/>
  <c r="K7925" i="60"/>
  <c r="M7925" i="60"/>
  <c r="I7926" i="60" s="1"/>
  <c r="L7924" i="60"/>
  <c r="P7924" i="60"/>
  <c r="P7923" i="60"/>
  <c r="M7926" i="60" l="1"/>
  <c r="I7927" i="60" s="1"/>
  <c r="J7926" i="60"/>
  <c r="K7926" i="60"/>
  <c r="L7925" i="60"/>
  <c r="P7925" i="60"/>
  <c r="L7926" i="60" l="1"/>
  <c r="P7926" i="60"/>
  <c r="M7927" i="60"/>
  <c r="I7928" i="60" s="1"/>
  <c r="J7927" i="60"/>
  <c r="K7927" i="60"/>
  <c r="P7927" i="60" l="1"/>
  <c r="L7927" i="60"/>
  <c r="M7928" i="60"/>
  <c r="I7929" i="60" s="1"/>
  <c r="K7928" i="60"/>
  <c r="J7928" i="60"/>
  <c r="P7928" i="60" l="1"/>
  <c r="L7928" i="60"/>
  <c r="M7929" i="60"/>
  <c r="I7930" i="60" s="1"/>
  <c r="K7929" i="60"/>
  <c r="J7929" i="60"/>
  <c r="P7929" i="60" l="1"/>
  <c r="L7929" i="60"/>
  <c r="M7930" i="60"/>
  <c r="I7931" i="60" s="1"/>
  <c r="K7930" i="60"/>
  <c r="J7930" i="60"/>
  <c r="P7930" i="60" l="1"/>
  <c r="L7930" i="60"/>
  <c r="K7931" i="60"/>
  <c r="M7931" i="60"/>
  <c r="I7932" i="60" s="1"/>
  <c r="J7931" i="60"/>
  <c r="L7931" i="60" l="1"/>
  <c r="M7932" i="60"/>
  <c r="I7933" i="60" s="1"/>
  <c r="K7932" i="60"/>
  <c r="J7932" i="60"/>
  <c r="M7933" i="60" l="1"/>
  <c r="I7934" i="60" s="1"/>
  <c r="J7933" i="60"/>
  <c r="K7933" i="60"/>
  <c r="P7932" i="60"/>
  <c r="L7932" i="60"/>
  <c r="P7931" i="60"/>
  <c r="P7933" i="60" l="1"/>
  <c r="L7933" i="60"/>
  <c r="M7934" i="60"/>
  <c r="I7935" i="60" s="1"/>
  <c r="K7934" i="60"/>
  <c r="J7934" i="60"/>
  <c r="L7934" i="60" l="1"/>
  <c r="M7935" i="60"/>
  <c r="I7936" i="60" s="1"/>
  <c r="K7935" i="60"/>
  <c r="J7935" i="60"/>
  <c r="P7935" i="60" l="1"/>
  <c r="L7935" i="60"/>
  <c r="M7936" i="60"/>
  <c r="I7937" i="60" s="1"/>
  <c r="K7936" i="60"/>
  <c r="J7936" i="60"/>
  <c r="P7934" i="60"/>
  <c r="L7936" i="60" l="1"/>
  <c r="P7936" i="60"/>
  <c r="K7937" i="60"/>
  <c r="J7937" i="60"/>
  <c r="M7937" i="60"/>
  <c r="I7938" i="60" s="1"/>
  <c r="L7937" i="60" l="1"/>
  <c r="K7938" i="60"/>
  <c r="J7938" i="60"/>
  <c r="M7938" i="60"/>
  <c r="I7939" i="60" s="1"/>
  <c r="P7937" i="60" l="1"/>
  <c r="M7939" i="60"/>
  <c r="I7940" i="60" s="1"/>
  <c r="K7939" i="60"/>
  <c r="J7939" i="60"/>
  <c r="L7938" i="60"/>
  <c r="L7939" i="60" l="1"/>
  <c r="P7938" i="60"/>
  <c r="K7940" i="60"/>
  <c r="J7940" i="60"/>
  <c r="M7940" i="60"/>
  <c r="I7941" i="60" s="1"/>
  <c r="L7940" i="60" l="1"/>
  <c r="M7941" i="60"/>
  <c r="I7942" i="60" s="1"/>
  <c r="J7941" i="60"/>
  <c r="K7941" i="60"/>
  <c r="P7939" i="60"/>
  <c r="P7941" i="60" l="1"/>
  <c r="L7941" i="60"/>
  <c r="J7942" i="60"/>
  <c r="K7942" i="60"/>
  <c r="M7942" i="60"/>
  <c r="I7943" i="60" s="1"/>
  <c r="P7940" i="60"/>
  <c r="M7943" i="60" l="1"/>
  <c r="I7944" i="60" s="1"/>
  <c r="J7943" i="60"/>
  <c r="K7943" i="60"/>
  <c r="L7942" i="60"/>
  <c r="P7942" i="60" l="1"/>
  <c r="P7943" i="60"/>
  <c r="L7943" i="60"/>
  <c r="M7944" i="60"/>
  <c r="I7945" i="60" s="1"/>
  <c r="K7944" i="60"/>
  <c r="J7944" i="60"/>
  <c r="L7944" i="60" l="1"/>
  <c r="P7944" i="60"/>
  <c r="K7945" i="60"/>
  <c r="M7945" i="60"/>
  <c r="I7946" i="60" s="1"/>
  <c r="J7945" i="60"/>
  <c r="P7945" i="60" l="1"/>
  <c r="L7945" i="60"/>
  <c r="M7946" i="60"/>
  <c r="I7947" i="60" s="1"/>
  <c r="K7946" i="60"/>
  <c r="J7946" i="60"/>
  <c r="P7946" i="60" l="1"/>
  <c r="L7946" i="60"/>
  <c r="M7947" i="60"/>
  <c r="I7948" i="60" s="1"/>
  <c r="K7947" i="60"/>
  <c r="J7947" i="60"/>
  <c r="P7947" i="60" l="1"/>
  <c r="L7947" i="60"/>
  <c r="J7948" i="60"/>
  <c r="K7948" i="60"/>
  <c r="M7948" i="60"/>
  <c r="I7949" i="60" s="1"/>
  <c r="M7949" i="60" l="1"/>
  <c r="I7950" i="60" s="1"/>
  <c r="J7949" i="60"/>
  <c r="K7949" i="60"/>
  <c r="P7948" i="60"/>
  <c r="L7948" i="60"/>
  <c r="P7949" i="60" l="1"/>
  <c r="L7949" i="60"/>
  <c r="M7950" i="60"/>
  <c r="I7951" i="60" s="1"/>
  <c r="K7950" i="60"/>
  <c r="J7950" i="60"/>
  <c r="L7950" i="60" l="1"/>
  <c r="P7950" i="60"/>
  <c r="M7951" i="60"/>
  <c r="I7952" i="60" s="1"/>
  <c r="K7951" i="60"/>
  <c r="J7951" i="60"/>
  <c r="K7952" i="60" l="1"/>
  <c r="M7952" i="60"/>
  <c r="I7953" i="60" s="1"/>
  <c r="J7952" i="60"/>
  <c r="L7951" i="60"/>
  <c r="P7951" i="60"/>
  <c r="L7952" i="60" l="1"/>
  <c r="P7952" i="60"/>
  <c r="K7953" i="60"/>
  <c r="J7953" i="60"/>
  <c r="M7953" i="60"/>
  <c r="I7954" i="60" s="1"/>
  <c r="J7954" i="60" l="1"/>
  <c r="K7954" i="60"/>
  <c r="M7954" i="60"/>
  <c r="I7955" i="60" s="1"/>
  <c r="L7953" i="60"/>
  <c r="P7953" i="60"/>
  <c r="K7955" i="60" l="1"/>
  <c r="J7955" i="60"/>
  <c r="M7955" i="60"/>
  <c r="I7956" i="60" s="1"/>
  <c r="P7954" i="60"/>
  <c r="L7954" i="60"/>
  <c r="L7955" i="60" l="1"/>
  <c r="K7956" i="60"/>
  <c r="J7956" i="60"/>
  <c r="M7956" i="60"/>
  <c r="I7957" i="60" s="1"/>
  <c r="M7957" i="60" l="1"/>
  <c r="I7958" i="60" s="1"/>
  <c r="J7957" i="60"/>
  <c r="K7957" i="60"/>
  <c r="L7956" i="60"/>
  <c r="P7956" i="60"/>
  <c r="P7955" i="60"/>
  <c r="L7957" i="60" l="1"/>
  <c r="P7957" i="60"/>
  <c r="M7958" i="60"/>
  <c r="I7959" i="60" s="1"/>
  <c r="K7958" i="60"/>
  <c r="J7958" i="60"/>
  <c r="K7959" i="60" l="1"/>
  <c r="M7959" i="60"/>
  <c r="I7960" i="60" s="1"/>
  <c r="J7959" i="60"/>
  <c r="P7958" i="60"/>
  <c r="L7958" i="60"/>
  <c r="L7959" i="60" l="1"/>
  <c r="P7959" i="60"/>
  <c r="K7960" i="60"/>
  <c r="J7960" i="60"/>
  <c r="M7960" i="60"/>
  <c r="I7961" i="60" s="1"/>
  <c r="K7961" i="60" l="1"/>
  <c r="J7961" i="60"/>
  <c r="M7961" i="60"/>
  <c r="I7962" i="60" s="1"/>
  <c r="L7960" i="60"/>
  <c r="L7961" i="60" l="1"/>
  <c r="P7960" i="60"/>
  <c r="M7962" i="60"/>
  <c r="I7963" i="60" s="1"/>
  <c r="K7962" i="60"/>
  <c r="J7962" i="60"/>
  <c r="L7962" i="60" l="1"/>
  <c r="P7961" i="60"/>
  <c r="M7963" i="60"/>
  <c r="I7964" i="60" s="1"/>
  <c r="J7963" i="60"/>
  <c r="K7963" i="60"/>
  <c r="M7964" i="60" l="1"/>
  <c r="I7965" i="60" s="1"/>
  <c r="J7964" i="60"/>
  <c r="K7964" i="60"/>
  <c r="P7963" i="60"/>
  <c r="L7963" i="60"/>
  <c r="P7962" i="60"/>
  <c r="P7964" i="60" l="1"/>
  <c r="L7964" i="60"/>
  <c r="M7965" i="60"/>
  <c r="I7966" i="60" s="1"/>
  <c r="K7965" i="60"/>
  <c r="J7965" i="60"/>
  <c r="P7965" i="60" l="1"/>
  <c r="L7965" i="60"/>
  <c r="K7966" i="60"/>
  <c r="M7966" i="60"/>
  <c r="I7967" i="60" s="1"/>
  <c r="J7966" i="60"/>
  <c r="K7967" i="60" l="1"/>
  <c r="J7967" i="60"/>
  <c r="M7967" i="60"/>
  <c r="I7968" i="60" s="1"/>
  <c r="L7966" i="60"/>
  <c r="L7967" i="60" l="1"/>
  <c r="P7966" i="60"/>
  <c r="M7968" i="60"/>
  <c r="I7969" i="60" s="1"/>
  <c r="K7968" i="60"/>
  <c r="J7968" i="60"/>
  <c r="L7968" i="60" l="1"/>
  <c r="P7968" i="60"/>
  <c r="M7969" i="60"/>
  <c r="I7970" i="60" s="1"/>
  <c r="J7969" i="60"/>
  <c r="K7969" i="60"/>
  <c r="P7967" i="60"/>
  <c r="L7969" i="60" l="1"/>
  <c r="K7970" i="60"/>
  <c r="J7970" i="60"/>
  <c r="M7970" i="60"/>
  <c r="I7971" i="60" s="1"/>
  <c r="M7971" i="60" l="1"/>
  <c r="I7972" i="60" s="1"/>
  <c r="K7971" i="60"/>
  <c r="J7971" i="60"/>
  <c r="L7970" i="60"/>
  <c r="P7970" i="60"/>
  <c r="P7969" i="60"/>
  <c r="P7971" i="60" l="1"/>
  <c r="L7971" i="60"/>
  <c r="K7972" i="60"/>
  <c r="J7972" i="60"/>
  <c r="M7972" i="60"/>
  <c r="I7973" i="60" s="1"/>
  <c r="L7972" i="60" l="1"/>
  <c r="K7973" i="60"/>
  <c r="J7973" i="60"/>
  <c r="M7973" i="60"/>
  <c r="I7974" i="60" s="1"/>
  <c r="J7974" i="60" l="1"/>
  <c r="M7974" i="60"/>
  <c r="I7975" i="60" s="1"/>
  <c r="K7974" i="60"/>
  <c r="P7973" i="60"/>
  <c r="L7973" i="60"/>
  <c r="P7972" i="60"/>
  <c r="M7975" i="60" l="1"/>
  <c r="I7976" i="60" s="1"/>
  <c r="K7975" i="60"/>
  <c r="J7975" i="60"/>
  <c r="L7974" i="60"/>
  <c r="P7974" i="60"/>
  <c r="L7975" i="60" l="1"/>
  <c r="P7975" i="60"/>
  <c r="J7976" i="60"/>
  <c r="K7976" i="60"/>
  <c r="M7976" i="60"/>
  <c r="I7977" i="60" s="1"/>
  <c r="M7977" i="60" l="1"/>
  <c r="I7978" i="60" s="1"/>
  <c r="K7977" i="60"/>
  <c r="J7977" i="60"/>
  <c r="L7976" i="60"/>
  <c r="L7977" i="60" l="1"/>
  <c r="P7976" i="60"/>
  <c r="M7978" i="60"/>
  <c r="I7979" i="60" s="1"/>
  <c r="J7978" i="60"/>
  <c r="K7978" i="60"/>
  <c r="M7979" i="60" l="1"/>
  <c r="I7980" i="60" s="1"/>
  <c r="J7979" i="60"/>
  <c r="K7979" i="60"/>
  <c r="P7978" i="60"/>
  <c r="L7978" i="60"/>
  <c r="P7977" i="60"/>
  <c r="P7979" i="60" l="1"/>
  <c r="L7979" i="60"/>
  <c r="K7980" i="60"/>
  <c r="M7980" i="60"/>
  <c r="I7981" i="60" s="1"/>
  <c r="J7980" i="60"/>
  <c r="M7981" i="60" l="1"/>
  <c r="I7982" i="60" s="1"/>
  <c r="J7981" i="60"/>
  <c r="K7981" i="60"/>
  <c r="L7980" i="60"/>
  <c r="P7980" i="60" l="1"/>
  <c r="P7981" i="60"/>
  <c r="L7981" i="60"/>
  <c r="M7982" i="60"/>
  <c r="I7983" i="60" s="1"/>
  <c r="K7982" i="60"/>
  <c r="J7982" i="60"/>
  <c r="P7982" i="60" l="1"/>
  <c r="L7982" i="60"/>
  <c r="M7983" i="60"/>
  <c r="I7984" i="60" s="1"/>
  <c r="K7983" i="60"/>
  <c r="J7983" i="60"/>
  <c r="L7983" i="60" l="1"/>
  <c r="P7983" i="60"/>
  <c r="J7984" i="60"/>
  <c r="K7984" i="60"/>
  <c r="M7984" i="60"/>
  <c r="I7985" i="60" s="1"/>
  <c r="M7985" i="60" l="1"/>
  <c r="I7986" i="60" s="1"/>
  <c r="K7985" i="60"/>
  <c r="J7985" i="60"/>
  <c r="P7984" i="60"/>
  <c r="L7984" i="60"/>
  <c r="L7985" i="60" l="1"/>
  <c r="P7985" i="60"/>
  <c r="M7986" i="60"/>
  <c r="I7987" i="60" s="1"/>
  <c r="K7986" i="60"/>
  <c r="J7986" i="60"/>
  <c r="K7987" i="60" l="1"/>
  <c r="J7987" i="60"/>
  <c r="M7987" i="60"/>
  <c r="I7988" i="60" s="1"/>
  <c r="L7986" i="60"/>
  <c r="P7986" i="60"/>
  <c r="L7987" i="60" l="1"/>
  <c r="J7988" i="60"/>
  <c r="M7988" i="60"/>
  <c r="I7989" i="60" s="1"/>
  <c r="K7988" i="60"/>
  <c r="P7987" i="60" l="1"/>
  <c r="K7989" i="60"/>
  <c r="J7989" i="60"/>
  <c r="M7989" i="60"/>
  <c r="I7990" i="60" s="1"/>
  <c r="P7988" i="60"/>
  <c r="L7988" i="60"/>
  <c r="L7989" i="60" l="1"/>
  <c r="M7990" i="60"/>
  <c r="I7991" i="60" s="1"/>
  <c r="K7990" i="60"/>
  <c r="J7990" i="60"/>
  <c r="L7990" i="60" l="1"/>
  <c r="P7989" i="60"/>
  <c r="J7991" i="60"/>
  <c r="K7991" i="60"/>
  <c r="M7991" i="60"/>
  <c r="I7992" i="60" s="1"/>
  <c r="L7991" i="60" l="1"/>
  <c r="P7991" i="60"/>
  <c r="M7992" i="60"/>
  <c r="I7993" i="60" s="1"/>
  <c r="K7992" i="60"/>
  <c r="J7992" i="60"/>
  <c r="P7990" i="60"/>
  <c r="K7993" i="60" l="1"/>
  <c r="J7993" i="60"/>
  <c r="M7993" i="60"/>
  <c r="I7994" i="60" s="1"/>
  <c r="P7992" i="60"/>
  <c r="L7992" i="60"/>
  <c r="L7993" i="60" l="1"/>
  <c r="K7994" i="60"/>
  <c r="M7994" i="60"/>
  <c r="I7995" i="60" s="1"/>
  <c r="J7994" i="60"/>
  <c r="K7995" i="60" l="1"/>
  <c r="M7995" i="60"/>
  <c r="I7996" i="60" s="1"/>
  <c r="J7995" i="60"/>
  <c r="P7994" i="60"/>
  <c r="L7994" i="60"/>
  <c r="P7993" i="60"/>
  <c r="M7996" i="60" l="1"/>
  <c r="I7997" i="60" s="1"/>
  <c r="J7996" i="60"/>
  <c r="K7996" i="60"/>
  <c r="L7995" i="60"/>
  <c r="P7995" i="60" l="1"/>
  <c r="P7996" i="60"/>
  <c r="L7996" i="60"/>
  <c r="K7997" i="60"/>
  <c r="J7997" i="60"/>
  <c r="M7997" i="60"/>
  <c r="I7998" i="60" s="1"/>
  <c r="L7997" i="60" l="1"/>
  <c r="M7998" i="60"/>
  <c r="I7999" i="60" s="1"/>
  <c r="K7998" i="60"/>
  <c r="J7998" i="60"/>
  <c r="L7998" i="60" l="1"/>
  <c r="M7999" i="60"/>
  <c r="I8000" i="60" s="1"/>
  <c r="K7999" i="60"/>
  <c r="J7999" i="60"/>
  <c r="P7997" i="60"/>
  <c r="M8000" i="60" l="1"/>
  <c r="I8001" i="60" s="1"/>
  <c r="K8000" i="60"/>
  <c r="J8000" i="60"/>
  <c r="P7999" i="60"/>
  <c r="L7999" i="60"/>
  <c r="P7998" i="60"/>
  <c r="L8000" i="60" l="1"/>
  <c r="P8000" i="60"/>
  <c r="K8001" i="60"/>
  <c r="M8001" i="60"/>
  <c r="I8002" i="60" s="1"/>
  <c r="J8001" i="60"/>
  <c r="P8001" i="60" l="1"/>
  <c r="L8001" i="60"/>
  <c r="K8002" i="60"/>
  <c r="J8002" i="60"/>
  <c r="M8002" i="60"/>
  <c r="I8003" i="60" s="1"/>
  <c r="L8002" i="60" l="1"/>
  <c r="K8003" i="60"/>
  <c r="M8003" i="60"/>
  <c r="I8004" i="60" s="1"/>
  <c r="J8003" i="60"/>
  <c r="P8003" i="60" l="1"/>
  <c r="L8003" i="60"/>
  <c r="K8004" i="60"/>
  <c r="J8004" i="60"/>
  <c r="M8004" i="60"/>
  <c r="I8005" i="60" s="1"/>
  <c r="P8002" i="60"/>
  <c r="L8004" i="60" l="1"/>
  <c r="M8005" i="60"/>
  <c r="I8006" i="60" s="1"/>
  <c r="J8005" i="60"/>
  <c r="K8005" i="60"/>
  <c r="P8004" i="60" l="1"/>
  <c r="P8005" i="60"/>
  <c r="L8005" i="60"/>
  <c r="M8006" i="60"/>
  <c r="I8007" i="60" s="1"/>
  <c r="J8006" i="60"/>
  <c r="K8006" i="60"/>
  <c r="P8006" i="60" l="1"/>
  <c r="L8006" i="60"/>
  <c r="M8007" i="60"/>
  <c r="I8008" i="60" s="1"/>
  <c r="K8007" i="60"/>
  <c r="J8007" i="60"/>
  <c r="L8007" i="60" l="1"/>
  <c r="P8007" i="60"/>
  <c r="K8008" i="60"/>
  <c r="J8008" i="60"/>
  <c r="M8008" i="60"/>
  <c r="I8009" i="60" s="1"/>
  <c r="J8009" i="60" l="1"/>
  <c r="K8009" i="60"/>
  <c r="M8009" i="60"/>
  <c r="I8010" i="60" s="1"/>
  <c r="P8008" i="60"/>
  <c r="L8008" i="60"/>
  <c r="M8010" i="60" l="1"/>
  <c r="I8011" i="60" s="1"/>
  <c r="J8010" i="60"/>
  <c r="K8010" i="60"/>
  <c r="P8009" i="60"/>
  <c r="L8009" i="60"/>
  <c r="P8010" i="60" l="1"/>
  <c r="L8010" i="60"/>
  <c r="M8011" i="60"/>
  <c r="I8012" i="60" s="1"/>
  <c r="K8011" i="60"/>
  <c r="J8011" i="60"/>
  <c r="L8011" i="60" l="1"/>
  <c r="K8012" i="60"/>
  <c r="J8012" i="60"/>
  <c r="M8012" i="60"/>
  <c r="I8013" i="60" s="1"/>
  <c r="P8012" i="60" l="1"/>
  <c r="L8012" i="60"/>
  <c r="M8013" i="60"/>
  <c r="I8014" i="60" s="1"/>
  <c r="K8013" i="60"/>
  <c r="J8013" i="60"/>
  <c r="P8011" i="60"/>
  <c r="P8013" i="60" l="1"/>
  <c r="L8013" i="60"/>
  <c r="J8014" i="60"/>
  <c r="M8014" i="60"/>
  <c r="I8015" i="60" s="1"/>
  <c r="K8014" i="60"/>
  <c r="K8015" i="60" l="1"/>
  <c r="M8015" i="60"/>
  <c r="I8016" i="60" s="1"/>
  <c r="J8015" i="60"/>
  <c r="L8014" i="60"/>
  <c r="P8014" i="60"/>
  <c r="P8015" i="60" l="1"/>
  <c r="L8015" i="60"/>
  <c r="K8016" i="60"/>
  <c r="J8016" i="60"/>
  <c r="M8016" i="60"/>
  <c r="I8017" i="60" s="1"/>
  <c r="M8017" i="60" l="1"/>
  <c r="I8018" i="60" s="1"/>
  <c r="K8017" i="60"/>
  <c r="J8017" i="60"/>
  <c r="L8016" i="60"/>
  <c r="L8017" i="60" l="1"/>
  <c r="P8017" i="60"/>
  <c r="P8016" i="60"/>
  <c r="M8018" i="60"/>
  <c r="I8019" i="60" s="1"/>
  <c r="K8018" i="60"/>
  <c r="J8018" i="60"/>
  <c r="P8018" i="60" l="1"/>
  <c r="L8018" i="60"/>
  <c r="K8019" i="60"/>
  <c r="J8019" i="60"/>
  <c r="M8019" i="60"/>
  <c r="I8020" i="60" s="1"/>
  <c r="L8019" i="60" l="1"/>
  <c r="P8019" i="60"/>
  <c r="M8020" i="60"/>
  <c r="I8021" i="60" s="1"/>
  <c r="K8020" i="60"/>
  <c r="J8020" i="60"/>
  <c r="K8021" i="60" l="1"/>
  <c r="J8021" i="60"/>
  <c r="M8021" i="60"/>
  <c r="I8022" i="60" s="1"/>
  <c r="P8020" i="60"/>
  <c r="L8020" i="60"/>
  <c r="L8021" i="60" l="1"/>
  <c r="K8022" i="60"/>
  <c r="M8022" i="60"/>
  <c r="I8023" i="60" s="1"/>
  <c r="J8022" i="60"/>
  <c r="L8022" i="60" l="1"/>
  <c r="P8022" i="60"/>
  <c r="J8023" i="60"/>
  <c r="M8023" i="60"/>
  <c r="I8024" i="60" s="1"/>
  <c r="K8023" i="60"/>
  <c r="P8021" i="60"/>
  <c r="K8024" i="60" l="1"/>
  <c r="J8024" i="60"/>
  <c r="M8024" i="60"/>
  <c r="I8025" i="60" s="1"/>
  <c r="P8023" i="60"/>
  <c r="L8023" i="60"/>
  <c r="M8025" i="60" l="1"/>
  <c r="I8026" i="60" s="1"/>
  <c r="K8025" i="60"/>
  <c r="J8025" i="60"/>
  <c r="P8024" i="60"/>
  <c r="L8024" i="60"/>
  <c r="L8025" i="60" l="1"/>
  <c r="K8026" i="60"/>
  <c r="J8026" i="60"/>
  <c r="M8026" i="60"/>
  <c r="I8027" i="60" s="1"/>
  <c r="M8027" i="60" l="1"/>
  <c r="I8028" i="60" s="1"/>
  <c r="K8027" i="60"/>
  <c r="J8027" i="60"/>
  <c r="P8026" i="60"/>
  <c r="L8026" i="60"/>
  <c r="P8025" i="60"/>
  <c r="P8027" i="60" l="1"/>
  <c r="L8027" i="60"/>
  <c r="M8028" i="60"/>
  <c r="I8029" i="60" s="1"/>
  <c r="K8028" i="60"/>
  <c r="J8028" i="60"/>
  <c r="P8028" i="60" l="1"/>
  <c r="L8028" i="60"/>
  <c r="K8029" i="60"/>
  <c r="M8029" i="60"/>
  <c r="I8030" i="60" s="1"/>
  <c r="J8029" i="60"/>
  <c r="P8029" i="60" l="1"/>
  <c r="L8029" i="60"/>
  <c r="M8030" i="60"/>
  <c r="I8031" i="60" s="1"/>
  <c r="K8030" i="60"/>
  <c r="J8030" i="60"/>
  <c r="P8030" i="60" l="1"/>
  <c r="L8030" i="60"/>
  <c r="K8031" i="60"/>
  <c r="J8031" i="60"/>
  <c r="M8031" i="60"/>
  <c r="I8032" i="60" s="1"/>
  <c r="L8031" i="60" l="1"/>
  <c r="M8032" i="60"/>
  <c r="I8033" i="60" s="1"/>
  <c r="K8032" i="60"/>
  <c r="J8032" i="60"/>
  <c r="K8033" i="60" l="1"/>
  <c r="J8033" i="60"/>
  <c r="M8033" i="60"/>
  <c r="I8034" i="60" s="1"/>
  <c r="L8032" i="60"/>
  <c r="P8032" i="60"/>
  <c r="P8031" i="60"/>
  <c r="L8033" i="60" l="1"/>
  <c r="M8034" i="60"/>
  <c r="I8035" i="60" s="1"/>
  <c r="K8034" i="60"/>
  <c r="J8034" i="60"/>
  <c r="L8034" i="60" l="1"/>
  <c r="P8034" i="60"/>
  <c r="M8035" i="60"/>
  <c r="I8036" i="60" s="1"/>
  <c r="K8035" i="60"/>
  <c r="J8035" i="60"/>
  <c r="P8033" i="60"/>
  <c r="L8035" i="60" l="1"/>
  <c r="P8035" i="60"/>
  <c r="K8036" i="60"/>
  <c r="J8036" i="60"/>
  <c r="M8036" i="60"/>
  <c r="I8037" i="60" s="1"/>
  <c r="M8037" i="60" l="1"/>
  <c r="I8038" i="60" s="1"/>
  <c r="K8037" i="60"/>
  <c r="J8037" i="60"/>
  <c r="L8036" i="60"/>
  <c r="P8037" i="60" l="1"/>
  <c r="L8037" i="60"/>
  <c r="P8036" i="60"/>
  <c r="K8038" i="60"/>
  <c r="J8038" i="60"/>
  <c r="M8038" i="60"/>
  <c r="I8039" i="60" s="1"/>
  <c r="J8039" i="60" l="1"/>
  <c r="M8039" i="60"/>
  <c r="I8040" i="60" s="1"/>
  <c r="K8039" i="60"/>
  <c r="L8038" i="60"/>
  <c r="P8038" i="60"/>
  <c r="J8040" i="60" l="1"/>
  <c r="M8040" i="60"/>
  <c r="I8041" i="60" s="1"/>
  <c r="K8040" i="60"/>
  <c r="L8039" i="60"/>
  <c r="P8039" i="60"/>
  <c r="M8041" i="60" l="1"/>
  <c r="I8042" i="60" s="1"/>
  <c r="J8041" i="60"/>
  <c r="K8041" i="60"/>
  <c r="L8040" i="60"/>
  <c r="P8040" i="60"/>
  <c r="L8041" i="60" l="1"/>
  <c r="P8041" i="60"/>
  <c r="M8042" i="60"/>
  <c r="I8043" i="60" s="1"/>
  <c r="K8042" i="60"/>
  <c r="J8042" i="60"/>
  <c r="K8043" i="60" l="1"/>
  <c r="M8043" i="60"/>
  <c r="I8044" i="60" s="1"/>
  <c r="J8043" i="60"/>
  <c r="P8042" i="60"/>
  <c r="L8042" i="60"/>
  <c r="L8043" i="60" l="1"/>
  <c r="J8044" i="60"/>
  <c r="M8044" i="60"/>
  <c r="I8045" i="60" s="1"/>
  <c r="K8044" i="60"/>
  <c r="M8045" i="60" l="1"/>
  <c r="I8046" i="60" s="1"/>
  <c r="J8045" i="60"/>
  <c r="K8045" i="60"/>
  <c r="L8044" i="60"/>
  <c r="P8044" i="60"/>
  <c r="P8043" i="60"/>
  <c r="P8045" i="60" l="1"/>
  <c r="L8045" i="60"/>
  <c r="K8046" i="60"/>
  <c r="M8046" i="60"/>
  <c r="I8047" i="60" s="1"/>
  <c r="J8046" i="60"/>
  <c r="L8046" i="60" l="1"/>
  <c r="P8046" i="60"/>
  <c r="M8047" i="60"/>
  <c r="I8048" i="60" s="1"/>
  <c r="K8047" i="60"/>
  <c r="J8047" i="60"/>
  <c r="P8047" i="60" l="1"/>
  <c r="L8047" i="60"/>
  <c r="M8048" i="60"/>
  <c r="I8049" i="60" s="1"/>
  <c r="J8048" i="60"/>
  <c r="K8048" i="60"/>
  <c r="L8048" i="60" l="1"/>
  <c r="P8048" i="60"/>
  <c r="M8049" i="60"/>
  <c r="I8050" i="60" s="1"/>
  <c r="K8049" i="60"/>
  <c r="J8049" i="60"/>
  <c r="L8049" i="60" l="1"/>
  <c r="P8049" i="60"/>
  <c r="K8050" i="60"/>
  <c r="M8050" i="60"/>
  <c r="I8051" i="60" s="1"/>
  <c r="J8050" i="60"/>
  <c r="L8050" i="60" l="1"/>
  <c r="P8050" i="60"/>
  <c r="K8051" i="60"/>
  <c r="J8051" i="60"/>
  <c r="M8051" i="60"/>
  <c r="I8052" i="60" s="1"/>
  <c r="L8051" i="60" l="1"/>
  <c r="P8051" i="60"/>
  <c r="K8052" i="60"/>
  <c r="J8052" i="60"/>
  <c r="M8052" i="60"/>
  <c r="I8053" i="60" s="1"/>
  <c r="K8053" i="60" l="1"/>
  <c r="J8053" i="60"/>
  <c r="M8053" i="60"/>
  <c r="I8054" i="60" s="1"/>
  <c r="L8052" i="60"/>
  <c r="P8052" i="60"/>
  <c r="M8054" i="60" l="1"/>
  <c r="I8055" i="60" s="1"/>
  <c r="K8054" i="60"/>
  <c r="J8054" i="60"/>
  <c r="P8053" i="60"/>
  <c r="L8053" i="60"/>
  <c r="P8054" i="60" l="1"/>
  <c r="L8054" i="60"/>
  <c r="M8055" i="60"/>
  <c r="I8056" i="60" s="1"/>
  <c r="J8055" i="60"/>
  <c r="K8055" i="60"/>
  <c r="P8055" i="60" l="1"/>
  <c r="L8055" i="60"/>
  <c r="K8056" i="60"/>
  <c r="J8056" i="60"/>
  <c r="M8056" i="60"/>
  <c r="I8057" i="60" s="1"/>
  <c r="L8056" i="60" l="1"/>
  <c r="K8057" i="60"/>
  <c r="J8057" i="60"/>
  <c r="M8057" i="60"/>
  <c r="I8058" i="60" s="1"/>
  <c r="L8057" i="60" l="1"/>
  <c r="K8058" i="60"/>
  <c r="J8058" i="60"/>
  <c r="M8058" i="60"/>
  <c r="I8059" i="60" s="1"/>
  <c r="P8056" i="60"/>
  <c r="P8057" i="60" l="1"/>
  <c r="M8059" i="60"/>
  <c r="I8060" i="60" s="1"/>
  <c r="J8059" i="60"/>
  <c r="K8059" i="60"/>
  <c r="L8058" i="60"/>
  <c r="P8058" i="60" l="1"/>
  <c r="P8059" i="60"/>
  <c r="L8059" i="60"/>
  <c r="M8060" i="60"/>
  <c r="I8061" i="60" s="1"/>
  <c r="K8060" i="60"/>
  <c r="J8060" i="60"/>
  <c r="P8060" i="60" l="1"/>
  <c r="L8060" i="60"/>
  <c r="K8061" i="60"/>
  <c r="J8061" i="60"/>
  <c r="M8061" i="60"/>
  <c r="I8062" i="60" s="1"/>
  <c r="L8061" i="60" l="1"/>
  <c r="M8062" i="60"/>
  <c r="I8063" i="60" s="1"/>
  <c r="J8062" i="60"/>
  <c r="K8062" i="60"/>
  <c r="P8062" i="60" l="1"/>
  <c r="L8062" i="60"/>
  <c r="K8063" i="60"/>
  <c r="J8063" i="60"/>
  <c r="M8063" i="60"/>
  <c r="I8064" i="60" s="1"/>
  <c r="P8061" i="60"/>
  <c r="K8064" i="60" l="1"/>
  <c r="M8064" i="60"/>
  <c r="I8065" i="60" s="1"/>
  <c r="J8064" i="60"/>
  <c r="P8063" i="60"/>
  <c r="L8063" i="60"/>
  <c r="P8064" i="60" l="1"/>
  <c r="L8064" i="60"/>
  <c r="M8065" i="60"/>
  <c r="I8066" i="60" s="1"/>
  <c r="K8065" i="60"/>
  <c r="J8065" i="60"/>
  <c r="P8065" i="60" l="1"/>
  <c r="L8065" i="60"/>
  <c r="M8066" i="60"/>
  <c r="I8067" i="60" s="1"/>
  <c r="K8066" i="60"/>
  <c r="J8066" i="60"/>
  <c r="L8066" i="60" l="1"/>
  <c r="P8066" i="60"/>
  <c r="M8067" i="60"/>
  <c r="I8068" i="60" s="1"/>
  <c r="K8067" i="60"/>
  <c r="J8067" i="60"/>
  <c r="P8067" i="60" l="1"/>
  <c r="L8067" i="60"/>
  <c r="K8068" i="60"/>
  <c r="J8068" i="60"/>
  <c r="M8068" i="60"/>
  <c r="I8069" i="60" s="1"/>
  <c r="L8068" i="60" l="1"/>
  <c r="M8069" i="60"/>
  <c r="I8070" i="60" s="1"/>
  <c r="J8069" i="60"/>
  <c r="K8069" i="60"/>
  <c r="P8068" i="60" l="1"/>
  <c r="P8069" i="60"/>
  <c r="L8069" i="60"/>
  <c r="K8070" i="60"/>
  <c r="J8070" i="60"/>
  <c r="M8070" i="60"/>
  <c r="I8071" i="60" s="1"/>
  <c r="L8070" i="60" l="1"/>
  <c r="P8070" i="60"/>
  <c r="K8071" i="60"/>
  <c r="M8071" i="60"/>
  <c r="I8072" i="60" s="1"/>
  <c r="J8071" i="60"/>
  <c r="L8071" i="60" l="1"/>
  <c r="J8072" i="60"/>
  <c r="M8072" i="60"/>
  <c r="I8073" i="60" s="1"/>
  <c r="K8072" i="60"/>
  <c r="M8073" i="60" l="1"/>
  <c r="I8074" i="60" s="1"/>
  <c r="J8073" i="60"/>
  <c r="K8073" i="60"/>
  <c r="P8072" i="60"/>
  <c r="L8072" i="60"/>
  <c r="P8071" i="60"/>
  <c r="P8073" i="60" l="1"/>
  <c r="L8073" i="60"/>
  <c r="J8074" i="60"/>
  <c r="M8074" i="60"/>
  <c r="I8075" i="60" s="1"/>
  <c r="K8074" i="60"/>
  <c r="J8075" i="60" l="1"/>
  <c r="K8075" i="60"/>
  <c r="M8075" i="60"/>
  <c r="I8076" i="60" s="1"/>
  <c r="P8074" i="60"/>
  <c r="L8074" i="60"/>
  <c r="M8076" i="60" l="1"/>
  <c r="I8077" i="60" s="1"/>
  <c r="K8076" i="60"/>
  <c r="J8076" i="60"/>
  <c r="P8075" i="60"/>
  <c r="L8075" i="60"/>
  <c r="L8076" i="60" l="1"/>
  <c r="P8076" i="60"/>
  <c r="M8077" i="60"/>
  <c r="I8078" i="60" s="1"/>
  <c r="K8077" i="60"/>
  <c r="J8077" i="60"/>
  <c r="P8077" i="60" l="1"/>
  <c r="L8077" i="60"/>
  <c r="K8078" i="60"/>
  <c r="M8078" i="60"/>
  <c r="I8079" i="60" s="1"/>
  <c r="J8078" i="60"/>
  <c r="L8078" i="60" l="1"/>
  <c r="M8079" i="60"/>
  <c r="I8080" i="60" s="1"/>
  <c r="K8079" i="60"/>
  <c r="J8079" i="60"/>
  <c r="P8079" i="60" l="1"/>
  <c r="L8079" i="60"/>
  <c r="J8080" i="60"/>
  <c r="K8080" i="60"/>
  <c r="M8080" i="60"/>
  <c r="I8081" i="60" s="1"/>
  <c r="P8078" i="60"/>
  <c r="M8081" i="60" l="1"/>
  <c r="I8082" i="60" s="1"/>
  <c r="K8081" i="60"/>
  <c r="J8081" i="60"/>
  <c r="L8080" i="60"/>
  <c r="P8080" i="60" l="1"/>
  <c r="L8081" i="60"/>
  <c r="M8082" i="60"/>
  <c r="I8083" i="60" s="1"/>
  <c r="K8082" i="60"/>
  <c r="J8082" i="60"/>
  <c r="L8082" i="60" l="1"/>
  <c r="M8083" i="60"/>
  <c r="I8084" i="60" s="1"/>
  <c r="K8083" i="60"/>
  <c r="J8083" i="60"/>
  <c r="P8081" i="60"/>
  <c r="L8083" i="60" l="1"/>
  <c r="P8083" i="60"/>
  <c r="P8082" i="60"/>
  <c r="M8084" i="60"/>
  <c r="I8085" i="60" s="1"/>
  <c r="K8084" i="60"/>
  <c r="J8084" i="60"/>
  <c r="P8084" i="60" l="1"/>
  <c r="L8084" i="60"/>
  <c r="K8085" i="60"/>
  <c r="J8085" i="60"/>
  <c r="M8085" i="60"/>
  <c r="I8086" i="60" s="1"/>
  <c r="L8085" i="60" l="1"/>
  <c r="M8086" i="60"/>
  <c r="I8087" i="60" s="1"/>
  <c r="K8086" i="60"/>
  <c r="J8086" i="60"/>
  <c r="K8087" i="60" l="1"/>
  <c r="J8087" i="60"/>
  <c r="M8087" i="60"/>
  <c r="I8088" i="60" s="1"/>
  <c r="P8085" i="60"/>
  <c r="L8086" i="60"/>
  <c r="P8086" i="60"/>
  <c r="K8088" i="60" l="1"/>
  <c r="J8088" i="60"/>
  <c r="M8088" i="60"/>
  <c r="I8089" i="60" s="1"/>
  <c r="L8087" i="60"/>
  <c r="P8087" i="60" l="1"/>
  <c r="J8089" i="60"/>
  <c r="K8089" i="60"/>
  <c r="M8089" i="60"/>
  <c r="I8090" i="60" s="1"/>
  <c r="L8088" i="60"/>
  <c r="P8088" i="60" l="1"/>
  <c r="M8090" i="60"/>
  <c r="I8091" i="60" s="1"/>
  <c r="K8090" i="60"/>
  <c r="J8090" i="60"/>
  <c r="L8089" i="60"/>
  <c r="P8089" i="60" l="1"/>
  <c r="P8090" i="60"/>
  <c r="L8090" i="60"/>
  <c r="M8091" i="60"/>
  <c r="I8092" i="60" s="1"/>
  <c r="K8091" i="60"/>
  <c r="J8091" i="60"/>
  <c r="P8091" i="60" l="1"/>
  <c r="L8091" i="60"/>
  <c r="K8092" i="60"/>
  <c r="M8092" i="60"/>
  <c r="I8093" i="60" s="1"/>
  <c r="J8092" i="60"/>
  <c r="L8092" i="60" l="1"/>
  <c r="K8093" i="60"/>
  <c r="J8093" i="60"/>
  <c r="M8093" i="60"/>
  <c r="I8094" i="60" s="1"/>
  <c r="M8094" i="60" l="1"/>
  <c r="I8095" i="60" s="1"/>
  <c r="K8094" i="60"/>
  <c r="J8094" i="60"/>
  <c r="L8093" i="60"/>
  <c r="P8092" i="60"/>
  <c r="P8093" i="60" l="1"/>
  <c r="P8094" i="60"/>
  <c r="L8094" i="60"/>
  <c r="M8095" i="60"/>
  <c r="I8096" i="60" s="1"/>
  <c r="K8095" i="60"/>
  <c r="J8095" i="60"/>
  <c r="L8095" i="60" l="1"/>
  <c r="M8096" i="60"/>
  <c r="I8097" i="60" s="1"/>
  <c r="J8096" i="60"/>
  <c r="K8096" i="60"/>
  <c r="P8096" i="60" l="1"/>
  <c r="L8096" i="60"/>
  <c r="M8097" i="60"/>
  <c r="I8098" i="60" s="1"/>
  <c r="J8097" i="60"/>
  <c r="K8097" i="60"/>
  <c r="P8095" i="60"/>
  <c r="P8097" i="60" l="1"/>
  <c r="L8097" i="60"/>
  <c r="M8098" i="60"/>
  <c r="I8099" i="60" s="1"/>
  <c r="K8098" i="60"/>
  <c r="J8098" i="60"/>
  <c r="L8098" i="60" l="1"/>
  <c r="P8098" i="60"/>
  <c r="K8099" i="60"/>
  <c r="J8099" i="60"/>
  <c r="M8099" i="60"/>
  <c r="I8100" i="60" s="1"/>
  <c r="K8100" i="60" l="1"/>
  <c r="J8100" i="60"/>
  <c r="M8100" i="60"/>
  <c r="I8101" i="60" s="1"/>
  <c r="P8099" i="60"/>
  <c r="L8099" i="60"/>
  <c r="M8101" i="60" l="1"/>
  <c r="I8102" i="60" s="1"/>
  <c r="K8101" i="60"/>
  <c r="J8101" i="60"/>
  <c r="L8100" i="60"/>
  <c r="P8100" i="60" l="1"/>
  <c r="P8101" i="60"/>
  <c r="L8101" i="60"/>
  <c r="K8102" i="60"/>
  <c r="J8102" i="60"/>
  <c r="M8102" i="60"/>
  <c r="I8103" i="60" s="1"/>
  <c r="K8103" i="60" l="1"/>
  <c r="J8103" i="60"/>
  <c r="M8103" i="60"/>
  <c r="I8104" i="60" s="1"/>
  <c r="P8102" i="60"/>
  <c r="L8102" i="60"/>
  <c r="L8103" i="60" l="1"/>
  <c r="M8104" i="60"/>
  <c r="I8105" i="60" s="1"/>
  <c r="J8104" i="60"/>
  <c r="K8104" i="60"/>
  <c r="P8103" i="60" l="1"/>
  <c r="P8104" i="60"/>
  <c r="L8104" i="60"/>
  <c r="J8105" i="60"/>
  <c r="K8105" i="60"/>
  <c r="M8105" i="60"/>
  <c r="I8106" i="60" s="1"/>
  <c r="K8106" i="60" l="1"/>
  <c r="M8106" i="60"/>
  <c r="I8107" i="60" s="1"/>
  <c r="J8106" i="60"/>
  <c r="L8105" i="60"/>
  <c r="P8105" i="60" l="1"/>
  <c r="L8106" i="60"/>
  <c r="P8106" i="60"/>
  <c r="K8107" i="60"/>
  <c r="J8107" i="60"/>
  <c r="M8107" i="60"/>
  <c r="I8108" i="60" s="1"/>
  <c r="L8107" i="60" l="1"/>
  <c r="M8108" i="60"/>
  <c r="I8109" i="60" s="1"/>
  <c r="K8108" i="60"/>
  <c r="J8108" i="60"/>
  <c r="L8108" i="60" l="1"/>
  <c r="P8108" i="60"/>
  <c r="M8109" i="60"/>
  <c r="I8110" i="60" s="1"/>
  <c r="K8109" i="60"/>
  <c r="J8109" i="60"/>
  <c r="P8107" i="60"/>
  <c r="L8109" i="60" l="1"/>
  <c r="J8110" i="60"/>
  <c r="M8110" i="60"/>
  <c r="I8111" i="60" s="1"/>
  <c r="K8110" i="60"/>
  <c r="L8110" i="60" l="1"/>
  <c r="P8110" i="60"/>
  <c r="M8111" i="60"/>
  <c r="I8112" i="60" s="1"/>
  <c r="K8111" i="60"/>
  <c r="J8111" i="60"/>
  <c r="P8109" i="60"/>
  <c r="P8111" i="60" l="1"/>
  <c r="L8111" i="60"/>
  <c r="K8112" i="60"/>
  <c r="J8112" i="60"/>
  <c r="M8112" i="60"/>
  <c r="I8113" i="60" s="1"/>
  <c r="L8112" i="60" l="1"/>
  <c r="K8113" i="60"/>
  <c r="M8113" i="60"/>
  <c r="I8114" i="60" s="1"/>
  <c r="J8113" i="60"/>
  <c r="M8114" i="60" l="1"/>
  <c r="I8115" i="60" s="1"/>
  <c r="J8114" i="60"/>
  <c r="K8114" i="60"/>
  <c r="P8112" i="60"/>
  <c r="L8113" i="60"/>
  <c r="P8113" i="60" l="1"/>
  <c r="P8114" i="60"/>
  <c r="L8114" i="60"/>
  <c r="M8115" i="60"/>
  <c r="I8116" i="60" s="1"/>
  <c r="K8115" i="60"/>
  <c r="J8115" i="60"/>
  <c r="L8115" i="60" l="1"/>
  <c r="M8116" i="60"/>
  <c r="I8117" i="60" s="1"/>
  <c r="K8116" i="60"/>
  <c r="J8116" i="60"/>
  <c r="L8116" i="60" l="1"/>
  <c r="P8115" i="60"/>
  <c r="K8117" i="60"/>
  <c r="J8117" i="60"/>
  <c r="M8117" i="60"/>
  <c r="I8118" i="60" s="1"/>
  <c r="L8117" i="60" l="1"/>
  <c r="P8117" i="60"/>
  <c r="M8118" i="60"/>
  <c r="I8119" i="60" s="1"/>
  <c r="K8118" i="60"/>
  <c r="J8118" i="60"/>
  <c r="P8116" i="60"/>
  <c r="L8118" i="60" l="1"/>
  <c r="P8118" i="60"/>
  <c r="K8119" i="60"/>
  <c r="J8119" i="60"/>
  <c r="M8119" i="60"/>
  <c r="I8120" i="60" s="1"/>
  <c r="L8119" i="60" l="1"/>
  <c r="K8120" i="60"/>
  <c r="J8120" i="60"/>
  <c r="M8120" i="60"/>
  <c r="I8121" i="60" s="1"/>
  <c r="L8120" i="60" l="1"/>
  <c r="J8121" i="60"/>
  <c r="M8121" i="60"/>
  <c r="I8122" i="60" s="1"/>
  <c r="K8121" i="60"/>
  <c r="P8119" i="60"/>
  <c r="P8121" i="60" l="1"/>
  <c r="L8121" i="60"/>
  <c r="J8122" i="60"/>
  <c r="K8122" i="60"/>
  <c r="M8122" i="60"/>
  <c r="I8123" i="60" s="1"/>
  <c r="P8120" i="60"/>
  <c r="K8123" i="60" l="1"/>
  <c r="M8123" i="60"/>
  <c r="I8124" i="60" s="1"/>
  <c r="J8123" i="60"/>
  <c r="L8122" i="60"/>
  <c r="L8123" i="60" l="1"/>
  <c r="K8124" i="60"/>
  <c r="J8124" i="60"/>
  <c r="M8124" i="60"/>
  <c r="I8125" i="60" s="1"/>
  <c r="P8122" i="60"/>
  <c r="M8125" i="60" l="1"/>
  <c r="I8126" i="60" s="1"/>
  <c r="K8125" i="60"/>
  <c r="J8125" i="60"/>
  <c r="P8124" i="60"/>
  <c r="L8124" i="60"/>
  <c r="P8123" i="60"/>
  <c r="P8125" i="60" l="1"/>
  <c r="L8125" i="60"/>
  <c r="M8126" i="60"/>
  <c r="I8127" i="60" s="1"/>
  <c r="K8126" i="60"/>
  <c r="J8126" i="60"/>
  <c r="L8126" i="60" l="1"/>
  <c r="K8127" i="60"/>
  <c r="J8127" i="60"/>
  <c r="M8127" i="60"/>
  <c r="I8128" i="60" s="1"/>
  <c r="L8127" i="60" l="1"/>
  <c r="M8128" i="60"/>
  <c r="I8129" i="60" s="1"/>
  <c r="K8128" i="60"/>
  <c r="J8128" i="60"/>
  <c r="P8126" i="60"/>
  <c r="P8128" i="60" l="1"/>
  <c r="L8128" i="60"/>
  <c r="K8129" i="60"/>
  <c r="J8129" i="60"/>
  <c r="M8129" i="60"/>
  <c r="I8130" i="60" s="1"/>
  <c r="P8127" i="60"/>
  <c r="M8130" i="60" l="1"/>
  <c r="I8131" i="60" s="1"/>
  <c r="K8130" i="60"/>
  <c r="J8130" i="60"/>
  <c r="P8129" i="60"/>
  <c r="L8129" i="60"/>
  <c r="L8130" i="60" l="1"/>
  <c r="M8131" i="60"/>
  <c r="I8132" i="60" s="1"/>
  <c r="K8131" i="60"/>
  <c r="J8131" i="60"/>
  <c r="L8131" i="60" l="1"/>
  <c r="P8131" i="60"/>
  <c r="M8132" i="60"/>
  <c r="I8133" i="60" s="1"/>
  <c r="K8132" i="60"/>
  <c r="J8132" i="60"/>
  <c r="P8130" i="60"/>
  <c r="L8132" i="60" l="1"/>
  <c r="P8132" i="60"/>
  <c r="M8133" i="60"/>
  <c r="I8134" i="60" s="1"/>
  <c r="J8133" i="60"/>
  <c r="K8133" i="60"/>
  <c r="K8134" i="60" l="1"/>
  <c r="J8134" i="60"/>
  <c r="M8134" i="60"/>
  <c r="I8135" i="60" s="1"/>
  <c r="P8133" i="60"/>
  <c r="L8133" i="60"/>
  <c r="L8134" i="60" l="1"/>
  <c r="J8135" i="60"/>
  <c r="K8135" i="60"/>
  <c r="M8135" i="60"/>
  <c r="I8136" i="60" s="1"/>
  <c r="K8136" i="60" l="1"/>
  <c r="J8136" i="60"/>
  <c r="M8136" i="60"/>
  <c r="I8137" i="60" s="1"/>
  <c r="P8135" i="60"/>
  <c r="L8135" i="60"/>
  <c r="P8134" i="60"/>
  <c r="L8136" i="60" l="1"/>
  <c r="M8137" i="60"/>
  <c r="I8138" i="60" s="1"/>
  <c r="K8137" i="60"/>
  <c r="J8137" i="60"/>
  <c r="L8137" i="60" l="1"/>
  <c r="P8136" i="60"/>
  <c r="J8138" i="60"/>
  <c r="M8138" i="60"/>
  <c r="I8139" i="60" s="1"/>
  <c r="K8138" i="60"/>
  <c r="M8139" i="60" l="1"/>
  <c r="I8140" i="60" s="1"/>
  <c r="J8139" i="60"/>
  <c r="K8139" i="60"/>
  <c r="P8138" i="60"/>
  <c r="L8138" i="60"/>
  <c r="P8137" i="60"/>
  <c r="L8139" i="60" l="1"/>
  <c r="P8139" i="60"/>
  <c r="J8140" i="60"/>
  <c r="M8140" i="60"/>
  <c r="I8141" i="60" s="1"/>
  <c r="K8140" i="60"/>
  <c r="K8141" i="60" l="1"/>
  <c r="M8141" i="60"/>
  <c r="I8142" i="60" s="1"/>
  <c r="J8141" i="60"/>
  <c r="L8140" i="60"/>
  <c r="P8140" i="60"/>
  <c r="J8142" i="60" l="1"/>
  <c r="M8142" i="60"/>
  <c r="I8143" i="60" s="1"/>
  <c r="K8142" i="60"/>
  <c r="L8141" i="60"/>
  <c r="P8141" i="60" l="1"/>
  <c r="M8143" i="60"/>
  <c r="I8144" i="60" s="1"/>
  <c r="K8143" i="60"/>
  <c r="J8143" i="60"/>
  <c r="L8142" i="60"/>
  <c r="P8142" i="60"/>
  <c r="P8143" i="60" l="1"/>
  <c r="L8143" i="60"/>
  <c r="J8144" i="60"/>
  <c r="M8144" i="60"/>
  <c r="I8145" i="60" s="1"/>
  <c r="K8144" i="60"/>
  <c r="P8144" i="60" l="1"/>
  <c r="L8144" i="60"/>
  <c r="M8145" i="60"/>
  <c r="I8146" i="60" s="1"/>
  <c r="J8145" i="60"/>
  <c r="K8145" i="60"/>
  <c r="M8146" i="60" l="1"/>
  <c r="I8147" i="60" s="1"/>
  <c r="J8146" i="60"/>
  <c r="K8146" i="60"/>
  <c r="P8145" i="60"/>
  <c r="L8145" i="60"/>
  <c r="P8146" i="60" l="1"/>
  <c r="L8146" i="60"/>
  <c r="M8147" i="60"/>
  <c r="I8148" i="60" s="1"/>
  <c r="K8147" i="60"/>
  <c r="J8147" i="60"/>
  <c r="L8147" i="60" l="1"/>
  <c r="P8147" i="60"/>
  <c r="K8148" i="60"/>
  <c r="J8148" i="60"/>
  <c r="M8148" i="60"/>
  <c r="I8149" i="60" s="1"/>
  <c r="K8149" i="60" l="1"/>
  <c r="J8149" i="60"/>
  <c r="M8149" i="60"/>
  <c r="I8150" i="60" s="1"/>
  <c r="L8148" i="60"/>
  <c r="P8148" i="60"/>
  <c r="L8149" i="60" l="1"/>
  <c r="M8150" i="60"/>
  <c r="I8151" i="60" s="1"/>
  <c r="K8150" i="60"/>
  <c r="J8150" i="60"/>
  <c r="L8150" i="60" l="1"/>
  <c r="P8149" i="60"/>
  <c r="K8151" i="60"/>
  <c r="J8151" i="60"/>
  <c r="M8151" i="60"/>
  <c r="I8152" i="60" s="1"/>
  <c r="P8151" i="60" l="1"/>
  <c r="L8151" i="60"/>
  <c r="J8152" i="60"/>
  <c r="M8152" i="60"/>
  <c r="I8153" i="60" s="1"/>
  <c r="K8152" i="60"/>
  <c r="P8150" i="60"/>
  <c r="P8152" i="60" l="1"/>
  <c r="L8152" i="60"/>
  <c r="M8153" i="60"/>
  <c r="I8154" i="60" s="1"/>
  <c r="J8153" i="60"/>
  <c r="K8153" i="60"/>
  <c r="K8154" i="60" l="1"/>
  <c r="M8154" i="60"/>
  <c r="I8155" i="60" s="1"/>
  <c r="J8154" i="60"/>
  <c r="P8153" i="60"/>
  <c r="L8153" i="60"/>
  <c r="K8155" i="60" l="1"/>
  <c r="M8155" i="60"/>
  <c r="I8156" i="60" s="1"/>
  <c r="J8155" i="60"/>
  <c r="L8154" i="60"/>
  <c r="P8154" i="60" l="1"/>
  <c r="P8155" i="60"/>
  <c r="L8155" i="60"/>
  <c r="M8156" i="60"/>
  <c r="I8157" i="60" s="1"/>
  <c r="J8156" i="60"/>
  <c r="K8156" i="60"/>
  <c r="K8157" i="60" l="1"/>
  <c r="M8157" i="60"/>
  <c r="I8158" i="60" s="1"/>
  <c r="J8157" i="60"/>
  <c r="P8156" i="60"/>
  <c r="L8156" i="60"/>
  <c r="L8157" i="60" l="1"/>
  <c r="M8158" i="60"/>
  <c r="I8159" i="60" s="1"/>
  <c r="K8158" i="60"/>
  <c r="J8158" i="60"/>
  <c r="L8158" i="60" l="1"/>
  <c r="K8159" i="60"/>
  <c r="M8159" i="60"/>
  <c r="I8160" i="60" s="1"/>
  <c r="J8159" i="60"/>
  <c r="P8157" i="60"/>
  <c r="P8159" i="60" l="1"/>
  <c r="L8159" i="60"/>
  <c r="M8160" i="60"/>
  <c r="I8161" i="60" s="1"/>
  <c r="J8160" i="60"/>
  <c r="K8160" i="60"/>
  <c r="P8158" i="60"/>
  <c r="M8161" i="60" l="1"/>
  <c r="I8162" i="60" s="1"/>
  <c r="K8161" i="60"/>
  <c r="J8161" i="60"/>
  <c r="P8160" i="60"/>
  <c r="L8160" i="60"/>
  <c r="P8161" i="60" l="1"/>
  <c r="L8161" i="60"/>
  <c r="K8162" i="60"/>
  <c r="M8162" i="60"/>
  <c r="I8163" i="60" s="1"/>
  <c r="J8162" i="60"/>
  <c r="P8162" i="60" l="1"/>
  <c r="L8162" i="60"/>
  <c r="K8163" i="60"/>
  <c r="J8163" i="60"/>
  <c r="M8163" i="60"/>
  <c r="I8164" i="60" s="1"/>
  <c r="M8164" i="60" l="1"/>
  <c r="I8165" i="60" s="1"/>
  <c r="K8164" i="60"/>
  <c r="J8164" i="60"/>
  <c r="P8163" i="60"/>
  <c r="L8163" i="60"/>
  <c r="L8164" i="60" l="1"/>
  <c r="J8165" i="60"/>
  <c r="M8165" i="60"/>
  <c r="I8166" i="60" s="1"/>
  <c r="K8165" i="60"/>
  <c r="K8166" i="60" l="1"/>
  <c r="J8166" i="60"/>
  <c r="M8166" i="60"/>
  <c r="I8167" i="60" s="1"/>
  <c r="L8165" i="60"/>
  <c r="P8165" i="60"/>
  <c r="P8164" i="60"/>
  <c r="L8166" i="60" l="1"/>
  <c r="M8167" i="60"/>
  <c r="I8168" i="60" s="1"/>
  <c r="K8167" i="60"/>
  <c r="J8167" i="60"/>
  <c r="L8167" i="60" l="1"/>
  <c r="P8167" i="60"/>
  <c r="K8168" i="60"/>
  <c r="J8168" i="60"/>
  <c r="M8168" i="60"/>
  <c r="I8169" i="60" s="1"/>
  <c r="P8166" i="60"/>
  <c r="K8169" i="60" l="1"/>
  <c r="M8169" i="60"/>
  <c r="I8170" i="60" s="1"/>
  <c r="J8169" i="60"/>
  <c r="L8168" i="60"/>
  <c r="P8168" i="60" l="1"/>
  <c r="P8169" i="60"/>
  <c r="L8169" i="60"/>
  <c r="J8170" i="60"/>
  <c r="M8170" i="60"/>
  <c r="I8171" i="60" s="1"/>
  <c r="K8170" i="60"/>
  <c r="P8170" i="60" l="1"/>
  <c r="L8170" i="60"/>
  <c r="J8171" i="60"/>
  <c r="K8171" i="60"/>
  <c r="M8171" i="60"/>
  <c r="I8172" i="60" s="1"/>
  <c r="L8171" i="60" l="1"/>
  <c r="M8172" i="60"/>
  <c r="I8173" i="60" s="1"/>
  <c r="K8172" i="60"/>
  <c r="J8172" i="60"/>
  <c r="L8172" i="60" l="1"/>
  <c r="M8173" i="60"/>
  <c r="I8174" i="60" s="1"/>
  <c r="J8173" i="60"/>
  <c r="K8173" i="60"/>
  <c r="P8171" i="60"/>
  <c r="P8173" i="60" l="1"/>
  <c r="L8173" i="60"/>
  <c r="M8174" i="60"/>
  <c r="I8175" i="60" s="1"/>
  <c r="K8174" i="60"/>
  <c r="J8174" i="60"/>
  <c r="P8172" i="60"/>
  <c r="P8174" i="60" l="1"/>
  <c r="L8174" i="60"/>
  <c r="M8175" i="60"/>
  <c r="I8176" i="60" s="1"/>
  <c r="J8175" i="60"/>
  <c r="K8175" i="60"/>
  <c r="P8175" i="60" l="1"/>
  <c r="L8175" i="60"/>
  <c r="K8176" i="60"/>
  <c r="M8176" i="60"/>
  <c r="I8177" i="60" s="1"/>
  <c r="J8176" i="60"/>
  <c r="P8176" i="60" l="1"/>
  <c r="L8176" i="60"/>
  <c r="M8177" i="60"/>
  <c r="I8178" i="60" s="1"/>
  <c r="K8177" i="60"/>
  <c r="J8177" i="60"/>
  <c r="P8177" i="60" l="1"/>
  <c r="L8177" i="60"/>
  <c r="K8178" i="60"/>
  <c r="J8178" i="60"/>
  <c r="M8178" i="60"/>
  <c r="I8179" i="60" s="1"/>
  <c r="M8179" i="60" l="1"/>
  <c r="I8180" i="60" s="1"/>
  <c r="K8179" i="60"/>
  <c r="J8179" i="60"/>
  <c r="P8178" i="60"/>
  <c r="L8178" i="60"/>
  <c r="L8179" i="60" l="1"/>
  <c r="M8180" i="60"/>
  <c r="I8181" i="60" s="1"/>
  <c r="K8180" i="60"/>
  <c r="J8180" i="60"/>
  <c r="L8180" i="60" l="1"/>
  <c r="P8180" i="60"/>
  <c r="M8181" i="60"/>
  <c r="I8182" i="60" s="1"/>
  <c r="K8181" i="60"/>
  <c r="J8181" i="60"/>
  <c r="P8179" i="60"/>
  <c r="L8181" i="60" l="1"/>
  <c r="P8181" i="60"/>
  <c r="M8182" i="60"/>
  <c r="I8183" i="60" s="1"/>
  <c r="K8182" i="60"/>
  <c r="J8182" i="60"/>
  <c r="L8182" i="60" l="1"/>
  <c r="P8182" i="60"/>
  <c r="K8183" i="60"/>
  <c r="J8183" i="60"/>
  <c r="M8183" i="60"/>
  <c r="I8184" i="60" s="1"/>
  <c r="L8183" i="60" l="1"/>
  <c r="K8184" i="60"/>
  <c r="M8184" i="60"/>
  <c r="I8185" i="60" s="1"/>
  <c r="J8184" i="60"/>
  <c r="L8184" i="60" l="1"/>
  <c r="P8184" i="60"/>
  <c r="K8185" i="60"/>
  <c r="J8185" i="60"/>
  <c r="M8185" i="60"/>
  <c r="I8186" i="60" s="1"/>
  <c r="P8183" i="60"/>
  <c r="L8185" i="60" l="1"/>
  <c r="J8186" i="60"/>
  <c r="M8186" i="60"/>
  <c r="I8187" i="60" s="1"/>
  <c r="K8186" i="60"/>
  <c r="L8186" i="60" l="1"/>
  <c r="J8187" i="60"/>
  <c r="K8187" i="60"/>
  <c r="M8187" i="60"/>
  <c r="I8188" i="60" s="1"/>
  <c r="P8185" i="60"/>
  <c r="M8188" i="60" l="1"/>
  <c r="I8189" i="60" s="1"/>
  <c r="K8188" i="60"/>
  <c r="J8188" i="60"/>
  <c r="L8187" i="60"/>
  <c r="P8187" i="60"/>
  <c r="P8186" i="60"/>
  <c r="P8188" i="60" l="1"/>
  <c r="L8188" i="60"/>
  <c r="K8189" i="60"/>
  <c r="M8189" i="60"/>
  <c r="I8190" i="60" s="1"/>
  <c r="J8189" i="60"/>
  <c r="P8189" i="60" l="1"/>
  <c r="L8189" i="60"/>
  <c r="K8190" i="60"/>
  <c r="M8190" i="60"/>
  <c r="I8191" i="60" s="1"/>
  <c r="J8190" i="60"/>
  <c r="P8190" i="60" l="1"/>
  <c r="L8190" i="60"/>
  <c r="J8191" i="60"/>
  <c r="K8191" i="60"/>
  <c r="M8191" i="60"/>
  <c r="I8192" i="60" s="1"/>
  <c r="L8191" i="60" l="1"/>
  <c r="M8192" i="60"/>
  <c r="I8193" i="60" s="1"/>
  <c r="K8192" i="60"/>
  <c r="J8192" i="60"/>
  <c r="P8192" i="60" l="1"/>
  <c r="L8192" i="60"/>
  <c r="M8193" i="60"/>
  <c r="I8194" i="60" s="1"/>
  <c r="K8193" i="60"/>
  <c r="J8193" i="60"/>
  <c r="P8191" i="60"/>
  <c r="L8193" i="60" l="1"/>
  <c r="M8194" i="60"/>
  <c r="I8195" i="60" s="1"/>
  <c r="K8194" i="60"/>
  <c r="J8194" i="60"/>
  <c r="P8194" i="60" l="1"/>
  <c r="L8194" i="60"/>
  <c r="M8195" i="60"/>
  <c r="I8196" i="60" s="1"/>
  <c r="J8195" i="60"/>
  <c r="K8195" i="60"/>
  <c r="P8193" i="60"/>
  <c r="M8196" i="60" l="1"/>
  <c r="I8197" i="60" s="1"/>
  <c r="K8196" i="60"/>
  <c r="J8196" i="60"/>
  <c r="P8195" i="60"/>
  <c r="L8195" i="60"/>
  <c r="L8196" i="60" l="1"/>
  <c r="P8196" i="60"/>
  <c r="K8197" i="60"/>
  <c r="M8197" i="60"/>
  <c r="I8198" i="60" s="1"/>
  <c r="J8197" i="60"/>
  <c r="K8198" i="60" l="1"/>
  <c r="J8198" i="60"/>
  <c r="M8198" i="60"/>
  <c r="I8199" i="60" s="1"/>
  <c r="L8197" i="60"/>
  <c r="L8198" i="60" l="1"/>
  <c r="P8197" i="60"/>
  <c r="J8199" i="60"/>
  <c r="M8199" i="60"/>
  <c r="I8200" i="60" s="1"/>
  <c r="K8199" i="60"/>
  <c r="K8200" i="60" l="1"/>
  <c r="J8200" i="60"/>
  <c r="M8200" i="60"/>
  <c r="I8201" i="60" s="1"/>
  <c r="P8198" i="60"/>
  <c r="L8199" i="60"/>
  <c r="P8199" i="60"/>
  <c r="L8200" i="60" l="1"/>
  <c r="K8201" i="60"/>
  <c r="M8201" i="60"/>
  <c r="I8202" i="60" s="1"/>
  <c r="J8201" i="60"/>
  <c r="L8201" i="60" l="1"/>
  <c r="P8201" i="60"/>
  <c r="M8202" i="60"/>
  <c r="I8203" i="60" s="1"/>
  <c r="J8202" i="60"/>
  <c r="K8202" i="60"/>
  <c r="P8200" i="60"/>
  <c r="L8202" i="60" l="1"/>
  <c r="P8202" i="60"/>
  <c r="J8203" i="60"/>
  <c r="M8203" i="60"/>
  <c r="I8204" i="60" s="1"/>
  <c r="K8203" i="60"/>
  <c r="K8204" i="60" l="1"/>
  <c r="J8204" i="60"/>
  <c r="M8204" i="60"/>
  <c r="I8205" i="60" s="1"/>
  <c r="P8203" i="60"/>
  <c r="L8203" i="60"/>
  <c r="L8204" i="60" l="1"/>
  <c r="M8205" i="60"/>
  <c r="I8206" i="60" s="1"/>
  <c r="K8205" i="60"/>
  <c r="J8205" i="60"/>
  <c r="P8205" i="60" l="1"/>
  <c r="L8205" i="60"/>
  <c r="P8204" i="60"/>
  <c r="M8206" i="60"/>
  <c r="I8207" i="60" s="1"/>
  <c r="J8206" i="60"/>
  <c r="K8206" i="60"/>
  <c r="P8206" i="60" l="1"/>
  <c r="L8206" i="60"/>
  <c r="M8207" i="60"/>
  <c r="I8208" i="60" s="1"/>
  <c r="K8207" i="60"/>
  <c r="J8207" i="60"/>
  <c r="L8207" i="60" l="1"/>
  <c r="K8208" i="60"/>
  <c r="M8208" i="60"/>
  <c r="I8209" i="60" s="1"/>
  <c r="J8208" i="60"/>
  <c r="P8208" i="60" l="1"/>
  <c r="L8208" i="60"/>
  <c r="M8209" i="60"/>
  <c r="I8210" i="60" s="1"/>
  <c r="K8209" i="60"/>
  <c r="J8209" i="60"/>
  <c r="P8207" i="60"/>
  <c r="P8209" i="60" l="1"/>
  <c r="L8209" i="60"/>
  <c r="K8210" i="60"/>
  <c r="J8210" i="60"/>
  <c r="M8210" i="60"/>
  <c r="I8211" i="60" s="1"/>
  <c r="K8211" i="60" l="1"/>
  <c r="M8211" i="60"/>
  <c r="I8212" i="60" s="1"/>
  <c r="J8211" i="60"/>
  <c r="P8210" i="60"/>
  <c r="L8210" i="60"/>
  <c r="P8211" i="60" l="1"/>
  <c r="L8211" i="60"/>
  <c r="M8212" i="60"/>
  <c r="I8213" i="60" s="1"/>
  <c r="J8212" i="60"/>
  <c r="K8212" i="60"/>
  <c r="M8213" i="60" l="1"/>
  <c r="I8214" i="60" s="1"/>
  <c r="K8213" i="60"/>
  <c r="J8213" i="60"/>
  <c r="P8212" i="60"/>
  <c r="L8212" i="60"/>
  <c r="L8213" i="60" l="1"/>
  <c r="M8214" i="60"/>
  <c r="I8215" i="60" s="1"/>
  <c r="K8214" i="60"/>
  <c r="J8214" i="60"/>
  <c r="L8214" i="60" l="1"/>
  <c r="P8214" i="60"/>
  <c r="K8215" i="60"/>
  <c r="J8215" i="60"/>
  <c r="M8215" i="60"/>
  <c r="I8216" i="60" s="1"/>
  <c r="P8213" i="60"/>
  <c r="M8216" i="60" l="1"/>
  <c r="I8217" i="60" s="1"/>
  <c r="K8216" i="60"/>
  <c r="J8216" i="60"/>
  <c r="L8215" i="60"/>
  <c r="P8215" i="60"/>
  <c r="P8216" i="60" l="1"/>
  <c r="L8216" i="60"/>
  <c r="K8217" i="60"/>
  <c r="J8217" i="60"/>
  <c r="M8217" i="60"/>
  <c r="I8218" i="60" s="1"/>
  <c r="K8218" i="60" l="1"/>
  <c r="J8218" i="60"/>
  <c r="M8218" i="60"/>
  <c r="I8219" i="60" s="1"/>
  <c r="L8217" i="60"/>
  <c r="P8217" i="60"/>
  <c r="L8218" i="60" l="1"/>
  <c r="J8219" i="60"/>
  <c r="K8219" i="60"/>
  <c r="M8219" i="60"/>
  <c r="I8220" i="60" s="1"/>
  <c r="J8220" i="60" l="1"/>
  <c r="M8220" i="60"/>
  <c r="I8221" i="60" s="1"/>
  <c r="K8220" i="60"/>
  <c r="L8219" i="60"/>
  <c r="P8218" i="60"/>
  <c r="P8219" i="60" l="1"/>
  <c r="J8221" i="60"/>
  <c r="M8221" i="60"/>
  <c r="I8222" i="60" s="1"/>
  <c r="K8221" i="60"/>
  <c r="L8220" i="60"/>
  <c r="P8220" i="60"/>
  <c r="M8222" i="60" l="1"/>
  <c r="I8223" i="60" s="1"/>
  <c r="K8222" i="60"/>
  <c r="J8222" i="60"/>
  <c r="L8221" i="60"/>
  <c r="P8221" i="60"/>
  <c r="P8222" i="60" l="1"/>
  <c r="L8222" i="60"/>
  <c r="M8223" i="60"/>
  <c r="I8224" i="60" s="1"/>
  <c r="J8223" i="60"/>
  <c r="K8223" i="60"/>
  <c r="M8224" i="60" l="1"/>
  <c r="I8225" i="60" s="1"/>
  <c r="J8224" i="60"/>
  <c r="K8224" i="60"/>
  <c r="P8223" i="60"/>
  <c r="L8223" i="60"/>
  <c r="P8224" i="60" l="1"/>
  <c r="L8224" i="60"/>
  <c r="K8225" i="60"/>
  <c r="J8225" i="60"/>
  <c r="M8225" i="60"/>
  <c r="I8226" i="60" s="1"/>
  <c r="M8226" i="60" l="1"/>
  <c r="I8227" i="60" s="1"/>
  <c r="J8226" i="60"/>
  <c r="K8226" i="60"/>
  <c r="L8225" i="60"/>
  <c r="P8225" i="60"/>
  <c r="P8226" i="60" l="1"/>
  <c r="L8226" i="60"/>
  <c r="M8227" i="60"/>
  <c r="I8228" i="60" s="1"/>
  <c r="K8227" i="60"/>
  <c r="J8227" i="60"/>
  <c r="L8227" i="60" l="1"/>
  <c r="M8228" i="60"/>
  <c r="I8229" i="60" s="1"/>
  <c r="K8228" i="60"/>
  <c r="J8228" i="60"/>
  <c r="L8228" i="60" l="1"/>
  <c r="M8229" i="60"/>
  <c r="I8230" i="60" s="1"/>
  <c r="K8229" i="60"/>
  <c r="J8229" i="60"/>
  <c r="P8227" i="60"/>
  <c r="P8229" i="60" l="1"/>
  <c r="L8229" i="60"/>
  <c r="M8230" i="60"/>
  <c r="I8231" i="60" s="1"/>
  <c r="K8230" i="60"/>
  <c r="J8230" i="60"/>
  <c r="P8228" i="60"/>
  <c r="L8230" i="60" l="1"/>
  <c r="P8230" i="60"/>
  <c r="M8231" i="60"/>
  <c r="I8232" i="60" s="1"/>
  <c r="K8231" i="60"/>
  <c r="J8231" i="60"/>
  <c r="L8231" i="60" l="1"/>
  <c r="P8231" i="60"/>
  <c r="K8232" i="60"/>
  <c r="J8232" i="60"/>
  <c r="M8232" i="60"/>
  <c r="I8233" i="60" s="1"/>
  <c r="K8233" i="60" l="1"/>
  <c r="J8233" i="60"/>
  <c r="M8233" i="60"/>
  <c r="I8234" i="60" s="1"/>
  <c r="L8232" i="60"/>
  <c r="P8232" i="60"/>
  <c r="L8233" i="60" l="1"/>
  <c r="K8234" i="60"/>
  <c r="J8234" i="60"/>
  <c r="M8234" i="60"/>
  <c r="I8235" i="60" s="1"/>
  <c r="J8235" i="60" l="1"/>
  <c r="M8235" i="60"/>
  <c r="I8236" i="60" s="1"/>
  <c r="K8235" i="60"/>
  <c r="P8234" i="60"/>
  <c r="L8234" i="60"/>
  <c r="P8233" i="60"/>
  <c r="J8236" i="60" l="1"/>
  <c r="M8236" i="60"/>
  <c r="I8237" i="60" s="1"/>
  <c r="K8236" i="60"/>
  <c r="P8235" i="60"/>
  <c r="L8235" i="60"/>
  <c r="M8237" i="60" l="1"/>
  <c r="I8238" i="60" s="1"/>
  <c r="J8237" i="60"/>
  <c r="K8237" i="60"/>
  <c r="L8236" i="60"/>
  <c r="P8236" i="60"/>
  <c r="P8237" i="60" l="1"/>
  <c r="L8237" i="60"/>
  <c r="M8238" i="60"/>
  <c r="I8239" i="60" s="1"/>
  <c r="K8238" i="60"/>
  <c r="J8238" i="60"/>
  <c r="L8238" i="60" l="1"/>
  <c r="P8238" i="60"/>
  <c r="K8239" i="60"/>
  <c r="J8239" i="60"/>
  <c r="M8239" i="60"/>
  <c r="I8240" i="60" s="1"/>
  <c r="L8239" i="60" l="1"/>
  <c r="M8240" i="60"/>
  <c r="I8241" i="60" s="1"/>
  <c r="K8240" i="60"/>
  <c r="J8240" i="60"/>
  <c r="P8240" i="60" l="1"/>
  <c r="L8240" i="60"/>
  <c r="M8241" i="60"/>
  <c r="I8242" i="60" s="1"/>
  <c r="J8241" i="60"/>
  <c r="K8241" i="60"/>
  <c r="P8239" i="60"/>
  <c r="M8242" i="60" l="1"/>
  <c r="I8243" i="60" s="1"/>
  <c r="K8242" i="60"/>
  <c r="J8242" i="60"/>
  <c r="P8241" i="60"/>
  <c r="L8241" i="60"/>
  <c r="L8242" i="60" l="1"/>
  <c r="M8243" i="60"/>
  <c r="I8244" i="60" s="1"/>
  <c r="K8243" i="60"/>
  <c r="J8243" i="60"/>
  <c r="P8243" i="60" l="1"/>
  <c r="L8243" i="60"/>
  <c r="M8244" i="60"/>
  <c r="I8245" i="60" s="1"/>
  <c r="J8244" i="60"/>
  <c r="K8244" i="60"/>
  <c r="P8242" i="60"/>
  <c r="P8244" i="60" l="1"/>
  <c r="L8244" i="60"/>
  <c r="M8245" i="60"/>
  <c r="I8246" i="60" s="1"/>
  <c r="K8245" i="60"/>
  <c r="J8245" i="60"/>
  <c r="L8245" i="60" l="1"/>
  <c r="P8245" i="60"/>
  <c r="K8246" i="60"/>
  <c r="M8246" i="60"/>
  <c r="I8247" i="60" s="1"/>
  <c r="J8246" i="60"/>
  <c r="L8246" i="60" l="1"/>
  <c r="K8247" i="60"/>
  <c r="J8247" i="60"/>
  <c r="M8247" i="60"/>
  <c r="I8248" i="60" s="1"/>
  <c r="J8248" i="60" l="1"/>
  <c r="M8248" i="60"/>
  <c r="I8249" i="60" s="1"/>
  <c r="K8248" i="60"/>
  <c r="L8247" i="60"/>
  <c r="P8247" i="60"/>
  <c r="P8246" i="60"/>
  <c r="K8249" i="60" l="1"/>
  <c r="J8249" i="60"/>
  <c r="M8249" i="60"/>
  <c r="I8250" i="60" s="1"/>
  <c r="L8248" i="60"/>
  <c r="K8250" i="60" l="1"/>
  <c r="J8250" i="60"/>
  <c r="M8250" i="60"/>
  <c r="I8251" i="60" s="1"/>
  <c r="P8248" i="60"/>
  <c r="P8249" i="60"/>
  <c r="L8249" i="60"/>
  <c r="M8251" i="60" l="1"/>
  <c r="I8252" i="60" s="1"/>
  <c r="J8251" i="60"/>
  <c r="K8251" i="60"/>
  <c r="L8250" i="60"/>
  <c r="P8250" i="60"/>
  <c r="J8252" i="60" l="1"/>
  <c r="M8252" i="60"/>
  <c r="I8253" i="60" s="1"/>
  <c r="K8252" i="60"/>
  <c r="L8251" i="60"/>
  <c r="P8251" i="60" l="1"/>
  <c r="P8252" i="60"/>
  <c r="L8252" i="60"/>
  <c r="K8253" i="60"/>
  <c r="J8253" i="60"/>
  <c r="M8253" i="60"/>
  <c r="I8254" i="60" s="1"/>
  <c r="L8253" i="60" l="1"/>
  <c r="K8254" i="60"/>
  <c r="J8254" i="60"/>
  <c r="M8254" i="60"/>
  <c r="I8255" i="60" s="1"/>
  <c r="M8255" i="60" l="1"/>
  <c r="I8256" i="60" s="1"/>
  <c r="K8255" i="60"/>
  <c r="J8255" i="60"/>
  <c r="P8254" i="60"/>
  <c r="L8254" i="60"/>
  <c r="P8253" i="60"/>
  <c r="L8255" i="60" l="1"/>
  <c r="M8256" i="60"/>
  <c r="I8257" i="60" s="1"/>
  <c r="K8256" i="60"/>
  <c r="J8256" i="60"/>
  <c r="L8256" i="60" l="1"/>
  <c r="J8257" i="60"/>
  <c r="M8257" i="60"/>
  <c r="I8258" i="60" s="1"/>
  <c r="K8257" i="60"/>
  <c r="P8255" i="60"/>
  <c r="P8256" i="60" l="1"/>
  <c r="M8258" i="60"/>
  <c r="I8259" i="60" s="1"/>
  <c r="J8258" i="60"/>
  <c r="K8258" i="60"/>
  <c r="L8257" i="60"/>
  <c r="P8257" i="60"/>
  <c r="M8259" i="60" l="1"/>
  <c r="I8260" i="60" s="1"/>
  <c r="K8259" i="60"/>
  <c r="J8259" i="60"/>
  <c r="P8258" i="60"/>
  <c r="L8258" i="60"/>
  <c r="P8259" i="60" l="1"/>
  <c r="L8259" i="60"/>
  <c r="K8260" i="60"/>
  <c r="M8260" i="60"/>
  <c r="I8261" i="60" s="1"/>
  <c r="J8260" i="60"/>
  <c r="P8260" i="60" l="1"/>
  <c r="L8260" i="60"/>
  <c r="M8261" i="60"/>
  <c r="I8262" i="60" s="1"/>
  <c r="J8261" i="60"/>
  <c r="K8261" i="60"/>
  <c r="M8262" i="60" l="1"/>
  <c r="I8263" i="60" s="1"/>
  <c r="K8262" i="60"/>
  <c r="J8262" i="60"/>
  <c r="P8261" i="60"/>
  <c r="L8261" i="60"/>
  <c r="L8262" i="60" l="1"/>
  <c r="P8262" i="60"/>
  <c r="M8263" i="60"/>
  <c r="I8264" i="60" s="1"/>
  <c r="K8263" i="60"/>
  <c r="J8263" i="60"/>
  <c r="K8264" i="60" l="1"/>
  <c r="J8264" i="60"/>
  <c r="M8264" i="60"/>
  <c r="I8265" i="60" s="1"/>
  <c r="L8263" i="60"/>
  <c r="P8263" i="60" l="1"/>
  <c r="M8265" i="60"/>
  <c r="I8266" i="60" s="1"/>
  <c r="K8265" i="60"/>
  <c r="J8265" i="60"/>
  <c r="L8264" i="60"/>
  <c r="P8264" i="60" l="1"/>
  <c r="L8265" i="60"/>
  <c r="P8265" i="60"/>
  <c r="K8266" i="60"/>
  <c r="J8266" i="60"/>
  <c r="M8266" i="60"/>
  <c r="I8267" i="60" s="1"/>
  <c r="K8267" i="60" l="1"/>
  <c r="J8267" i="60"/>
  <c r="M8267" i="60"/>
  <c r="I8268" i="60" s="1"/>
  <c r="L8266" i="60"/>
  <c r="P8266" i="60" l="1"/>
  <c r="J8268" i="60"/>
  <c r="M8268" i="60"/>
  <c r="I8269" i="60" s="1"/>
  <c r="K8268" i="60"/>
  <c r="L8267" i="60"/>
  <c r="P8267" i="60"/>
  <c r="K8269" i="60" l="1"/>
  <c r="J8269" i="60"/>
  <c r="M8269" i="60"/>
  <c r="I8270" i="60" s="1"/>
  <c r="L8268" i="60"/>
  <c r="P8268" i="60"/>
  <c r="K8270" i="60" l="1"/>
  <c r="J8270" i="60"/>
  <c r="M8270" i="60"/>
  <c r="I8271" i="60" s="1"/>
  <c r="L8269" i="60"/>
  <c r="P8269" i="60" l="1"/>
  <c r="M8271" i="60"/>
  <c r="I8272" i="60" s="1"/>
  <c r="J8271" i="60"/>
  <c r="K8271" i="60"/>
  <c r="L8270" i="60"/>
  <c r="P8270" i="60"/>
  <c r="M8272" i="60" l="1"/>
  <c r="I8273" i="60" s="1"/>
  <c r="K8272" i="60"/>
  <c r="J8272" i="60"/>
  <c r="L8271" i="60"/>
  <c r="P8271" i="60"/>
  <c r="P8272" i="60" l="1"/>
  <c r="L8272" i="60"/>
  <c r="M8273" i="60"/>
  <c r="I8274" i="60" s="1"/>
  <c r="K8273" i="60"/>
  <c r="J8273" i="60"/>
  <c r="P8273" i="60" l="1"/>
  <c r="L8273" i="60"/>
  <c r="M8274" i="60"/>
  <c r="I8275" i="60" s="1"/>
  <c r="K8274" i="60"/>
  <c r="J8274" i="60"/>
  <c r="L8274" i="60" l="1"/>
  <c r="P8274" i="60"/>
  <c r="K8275" i="60"/>
  <c r="J8275" i="60"/>
  <c r="M8275" i="60"/>
  <c r="I8276" i="60" s="1"/>
  <c r="K8276" i="60" l="1"/>
  <c r="J8276" i="60"/>
  <c r="M8276" i="60"/>
  <c r="I8277" i="60" s="1"/>
  <c r="L8275" i="60"/>
  <c r="P8275" i="60" l="1"/>
  <c r="K8277" i="60"/>
  <c r="J8277" i="60"/>
  <c r="M8277" i="60"/>
  <c r="I8278" i="60" s="1"/>
  <c r="L8276" i="60"/>
  <c r="L8277" i="60" l="1"/>
  <c r="P8276" i="60"/>
  <c r="K8278" i="60"/>
  <c r="M8278" i="60"/>
  <c r="I8279" i="60" s="1"/>
  <c r="J8278" i="60"/>
  <c r="M8279" i="60" l="1"/>
  <c r="I8280" i="60" s="1"/>
  <c r="J8279" i="60"/>
  <c r="K8279" i="60"/>
  <c r="P8277" i="60"/>
  <c r="L8278" i="60"/>
  <c r="P8278" i="60"/>
  <c r="P8279" i="60" l="1"/>
  <c r="L8279" i="60"/>
  <c r="M8280" i="60"/>
  <c r="I8281" i="60" s="1"/>
  <c r="J8280" i="60"/>
  <c r="K8280" i="60"/>
  <c r="L8280" i="60" l="1"/>
  <c r="P8280" i="60"/>
  <c r="M8281" i="60"/>
  <c r="I8282" i="60" s="1"/>
  <c r="K8281" i="60"/>
  <c r="J8281" i="60"/>
  <c r="L8281" i="60" l="1"/>
  <c r="P8281" i="60"/>
  <c r="M8282" i="60"/>
  <c r="I8283" i="60" s="1"/>
  <c r="K8282" i="60"/>
  <c r="J8282" i="60"/>
  <c r="K8283" i="60" l="1"/>
  <c r="J8283" i="60"/>
  <c r="M8283" i="60"/>
  <c r="I8284" i="60" s="1"/>
  <c r="P8282" i="60"/>
  <c r="L8282" i="60"/>
  <c r="M8284" i="60" l="1"/>
  <c r="I8285" i="60" s="1"/>
  <c r="K8284" i="60"/>
  <c r="J8284" i="60"/>
  <c r="L8283" i="60"/>
  <c r="P8283" i="60" l="1"/>
  <c r="L8284" i="60"/>
  <c r="M8285" i="60"/>
  <c r="I8286" i="60" s="1"/>
  <c r="K8285" i="60"/>
  <c r="J8285" i="60"/>
  <c r="P8285" i="60" l="1"/>
  <c r="L8285" i="60"/>
  <c r="M8286" i="60"/>
  <c r="I8287" i="60" s="1"/>
  <c r="J8286" i="60"/>
  <c r="K8286" i="60"/>
  <c r="P8284" i="60"/>
  <c r="P8286" i="60" l="1"/>
  <c r="L8286" i="60"/>
  <c r="J8287" i="60"/>
  <c r="M8287" i="60"/>
  <c r="I8288" i="60" s="1"/>
  <c r="K8287" i="60"/>
  <c r="M8288" i="60" l="1"/>
  <c r="I8289" i="60" s="1"/>
  <c r="K8288" i="60"/>
  <c r="J8288" i="60"/>
  <c r="P8287" i="60"/>
  <c r="L8287" i="60"/>
  <c r="L8288" i="60" l="1"/>
  <c r="P8288" i="60"/>
  <c r="K8289" i="60"/>
  <c r="J8289" i="60"/>
  <c r="M8289" i="60"/>
  <c r="I8290" i="60" s="1"/>
  <c r="K8290" i="60" l="1"/>
  <c r="J8290" i="60"/>
  <c r="M8290" i="60"/>
  <c r="I8291" i="60" s="1"/>
  <c r="L8289" i="60"/>
  <c r="K8291" i="60" l="1"/>
  <c r="J8291" i="60"/>
  <c r="M8291" i="60"/>
  <c r="I8292" i="60" s="1"/>
  <c r="P8289" i="60"/>
  <c r="L8290" i="60"/>
  <c r="P8290" i="60" l="1"/>
  <c r="M8292" i="60"/>
  <c r="I8293" i="60" s="1"/>
  <c r="K8292" i="60"/>
  <c r="J8292" i="60"/>
  <c r="L8291" i="60"/>
  <c r="P8292" i="60" l="1"/>
  <c r="L8292" i="60"/>
  <c r="P8291" i="60"/>
  <c r="M8293" i="60"/>
  <c r="I8294" i="60" s="1"/>
  <c r="J8293" i="60"/>
  <c r="K8293" i="60"/>
  <c r="M8294" i="60" l="1"/>
  <c r="I8295" i="60" s="1"/>
  <c r="K8294" i="60"/>
  <c r="J8294" i="60"/>
  <c r="P8293" i="60"/>
  <c r="L8293" i="60"/>
  <c r="P8294" i="60" l="1"/>
  <c r="L8294" i="60"/>
  <c r="M8295" i="60"/>
  <c r="I8296" i="60" s="1"/>
  <c r="K8295" i="60"/>
  <c r="J8295" i="60"/>
  <c r="M8296" i="60" l="1"/>
  <c r="I8297" i="60" s="1"/>
  <c r="K8296" i="60"/>
  <c r="J8296" i="60"/>
  <c r="L8295" i="60"/>
  <c r="P8295" i="60"/>
  <c r="L8296" i="60" l="1"/>
  <c r="K8297" i="60"/>
  <c r="J8297" i="60"/>
  <c r="M8297" i="60"/>
  <c r="I8298" i="60" s="1"/>
  <c r="J8298" i="60" l="1"/>
  <c r="K8298" i="60"/>
  <c r="M8298" i="60"/>
  <c r="I8299" i="60" s="1"/>
  <c r="L8297" i="60"/>
  <c r="P8297" i="60"/>
  <c r="P8296" i="60"/>
  <c r="K8299" i="60" l="1"/>
  <c r="J8299" i="60"/>
  <c r="M8299" i="60"/>
  <c r="I8300" i="60" s="1"/>
  <c r="L8298" i="60"/>
  <c r="P8298" i="60"/>
  <c r="M8300" i="60" l="1"/>
  <c r="I8301" i="60" s="1"/>
  <c r="K8300" i="60"/>
  <c r="J8300" i="60"/>
  <c r="L8299" i="60"/>
  <c r="P8299" i="60"/>
  <c r="P8300" i="60" l="1"/>
  <c r="L8300" i="60"/>
  <c r="M8301" i="60"/>
  <c r="I8302" i="60" s="1"/>
  <c r="K8301" i="60"/>
  <c r="J8301" i="60"/>
  <c r="M8302" i="60" l="1"/>
  <c r="I8303" i="60" s="1"/>
  <c r="K8302" i="60"/>
  <c r="J8302" i="60"/>
  <c r="L8301" i="60"/>
  <c r="P8301" i="60"/>
  <c r="L8302" i="60" l="1"/>
  <c r="P8302" i="60"/>
  <c r="M8303" i="60"/>
  <c r="I8304" i="60" s="1"/>
  <c r="J8303" i="60"/>
  <c r="K8303" i="60"/>
  <c r="P8303" i="60" l="1"/>
  <c r="L8303" i="60"/>
  <c r="K8304" i="60"/>
  <c r="J8304" i="60"/>
  <c r="M8304" i="60"/>
  <c r="I8305" i="60" s="1"/>
  <c r="M8305" i="60" l="1"/>
  <c r="I8306" i="60" s="1"/>
  <c r="K8305" i="60"/>
  <c r="J8305" i="60"/>
  <c r="P8304" i="60"/>
  <c r="L8304" i="60"/>
  <c r="P8305" i="60" l="1"/>
  <c r="L8305" i="60"/>
  <c r="J8306" i="60"/>
  <c r="M8306" i="60"/>
  <c r="I8307" i="60" s="1"/>
  <c r="K8306" i="60"/>
  <c r="L8306" i="60" l="1"/>
  <c r="P8306" i="60"/>
  <c r="M8307" i="60"/>
  <c r="I8308" i="60" s="1"/>
  <c r="K8307" i="60"/>
  <c r="J8307" i="60"/>
  <c r="K8308" i="60" l="1"/>
  <c r="J8308" i="60"/>
  <c r="M8308" i="60"/>
  <c r="I8309" i="60" s="1"/>
  <c r="P8307" i="60"/>
  <c r="L8307" i="60"/>
  <c r="M8309" i="60" l="1"/>
  <c r="I8310" i="60" s="1"/>
  <c r="K8309" i="60"/>
  <c r="J8309" i="60"/>
  <c r="L8308" i="60"/>
  <c r="P8308" i="60"/>
  <c r="L8309" i="60" l="1"/>
  <c r="P8309" i="60"/>
  <c r="K8310" i="60"/>
  <c r="J8310" i="60"/>
  <c r="M8310" i="60"/>
  <c r="I8311" i="60" s="1"/>
  <c r="K8311" i="60" l="1"/>
  <c r="J8311" i="60"/>
  <c r="M8311" i="60"/>
  <c r="I8312" i="60" s="1"/>
  <c r="L8310" i="60"/>
  <c r="P8310" i="60"/>
  <c r="M8312" i="60" l="1"/>
  <c r="I8313" i="60" s="1"/>
  <c r="K8312" i="60"/>
  <c r="J8312" i="60"/>
  <c r="P8311" i="60"/>
  <c r="L8311" i="60"/>
  <c r="L8312" i="60" l="1"/>
  <c r="P8312" i="60"/>
  <c r="M8313" i="60"/>
  <c r="I8314" i="60" s="1"/>
  <c r="K8313" i="60"/>
  <c r="J8313" i="60"/>
  <c r="P8313" i="60" l="1"/>
  <c r="L8313" i="60"/>
  <c r="M8314" i="60"/>
  <c r="I8315" i="60" s="1"/>
  <c r="K8314" i="60"/>
  <c r="J8314" i="60"/>
  <c r="P8314" i="60" l="1"/>
  <c r="L8314" i="60"/>
  <c r="M8315" i="60"/>
  <c r="I8316" i="60" s="1"/>
  <c r="K8315" i="60"/>
  <c r="J8315" i="60"/>
  <c r="P8315" i="60" l="1"/>
  <c r="L8315" i="60"/>
  <c r="M8316" i="60"/>
  <c r="I8317" i="60" s="1"/>
  <c r="K8316" i="60"/>
  <c r="J8316" i="60"/>
  <c r="L8316" i="60" l="1"/>
  <c r="P8316" i="60"/>
  <c r="J8317" i="60"/>
  <c r="K8317" i="60"/>
  <c r="M8317" i="60"/>
  <c r="I8318" i="60" s="1"/>
  <c r="L8317" i="60" l="1"/>
  <c r="P8317" i="60"/>
  <c r="K8318" i="60"/>
  <c r="J8318" i="60"/>
  <c r="M8318" i="60"/>
  <c r="I8319" i="60" s="1"/>
  <c r="K8319" i="60" l="1"/>
  <c r="J8319" i="60"/>
  <c r="M8319" i="60"/>
  <c r="I8320" i="60" s="1"/>
  <c r="L8318" i="60"/>
  <c r="P8318" i="60"/>
  <c r="L8319" i="60" l="1"/>
  <c r="M8320" i="60"/>
  <c r="I8321" i="60" s="1"/>
  <c r="K8320" i="60"/>
  <c r="J8320" i="60"/>
  <c r="M8321" i="60" l="1"/>
  <c r="I8322" i="60" s="1"/>
  <c r="K8321" i="60"/>
  <c r="J8321" i="60"/>
  <c r="L8320" i="60"/>
  <c r="P8320" i="60"/>
  <c r="P8319" i="60"/>
  <c r="P8321" i="60" l="1"/>
  <c r="L8321" i="60"/>
  <c r="J8322" i="60"/>
  <c r="K8322" i="60"/>
  <c r="M8322" i="60"/>
  <c r="I8323" i="60" s="1"/>
  <c r="P8322" i="60" l="1"/>
  <c r="L8322" i="60"/>
  <c r="M8323" i="60"/>
  <c r="I8324" i="60" s="1"/>
  <c r="K8323" i="60"/>
  <c r="J8323" i="60"/>
  <c r="L8323" i="60" l="1"/>
  <c r="P8323" i="60"/>
  <c r="M8324" i="60"/>
  <c r="I8325" i="60" s="1"/>
  <c r="K8324" i="60"/>
  <c r="J8324" i="60"/>
  <c r="K8325" i="60" l="1"/>
  <c r="J8325" i="60"/>
  <c r="M8325" i="60"/>
  <c r="I8326" i="60" s="1"/>
  <c r="P8324" i="60"/>
  <c r="L8324" i="60"/>
  <c r="M8326" i="60" l="1"/>
  <c r="I8327" i="60" s="1"/>
  <c r="K8326" i="60"/>
  <c r="J8326" i="60"/>
  <c r="L8325" i="60"/>
  <c r="P8325" i="60"/>
  <c r="L8326" i="60" l="1"/>
  <c r="P8326" i="60"/>
  <c r="K8327" i="60"/>
  <c r="M8327" i="60"/>
  <c r="I8328" i="60" s="1"/>
  <c r="J8327" i="60"/>
  <c r="P8327" i="60" l="1"/>
  <c r="L8327" i="60"/>
  <c r="M8328" i="60"/>
  <c r="I8329" i="60" s="1"/>
  <c r="J8328" i="60"/>
  <c r="K8328" i="60"/>
  <c r="M8329" i="60" l="1"/>
  <c r="I8330" i="60" s="1"/>
  <c r="K8329" i="60"/>
  <c r="J8329" i="60"/>
  <c r="P8328" i="60"/>
  <c r="L8328" i="60"/>
  <c r="L8329" i="60" l="1"/>
  <c r="P8329" i="60"/>
  <c r="M8330" i="60"/>
  <c r="I8331" i="60" s="1"/>
  <c r="K8330" i="60"/>
  <c r="J8330" i="60"/>
  <c r="L8330" i="60" l="1"/>
  <c r="P8330" i="60"/>
  <c r="M8331" i="60"/>
  <c r="I8332" i="60" s="1"/>
  <c r="K8331" i="60"/>
  <c r="J8331" i="60"/>
  <c r="P8331" i="60" l="1"/>
  <c r="L8331" i="60"/>
  <c r="K8332" i="60"/>
  <c r="J8332" i="60"/>
  <c r="M8332" i="60"/>
  <c r="I8333" i="60" s="1"/>
  <c r="M8333" i="60" l="1"/>
  <c r="I8334" i="60" s="1"/>
  <c r="J8333" i="60"/>
  <c r="K8333" i="60"/>
  <c r="L8332" i="60"/>
  <c r="P8332" i="60" l="1"/>
  <c r="L8333" i="60"/>
  <c r="J8334" i="60"/>
  <c r="M8334" i="60"/>
  <c r="I8335" i="60" s="1"/>
  <c r="K8334" i="60"/>
  <c r="P8334" i="60" l="1"/>
  <c r="L8334" i="60"/>
  <c r="M8335" i="60"/>
  <c r="I8336" i="60" s="1"/>
  <c r="J8335" i="60"/>
  <c r="K8335" i="60"/>
  <c r="P8333" i="60"/>
  <c r="P8335" i="60" l="1"/>
  <c r="L8335" i="60"/>
  <c r="J8336" i="60"/>
  <c r="K8336" i="60"/>
  <c r="M8336" i="60"/>
  <c r="I8337" i="60" s="1"/>
  <c r="M8337" i="60" l="1"/>
  <c r="I8338" i="60" s="1"/>
  <c r="K8337" i="60"/>
  <c r="J8337" i="60"/>
  <c r="L8336" i="60"/>
  <c r="P8336" i="60"/>
  <c r="L8337" i="60" l="1"/>
  <c r="P8337" i="60"/>
  <c r="K8338" i="60"/>
  <c r="M8338" i="60"/>
  <c r="I8339" i="60" s="1"/>
  <c r="J8338" i="60"/>
  <c r="L8338" i="60" l="1"/>
  <c r="K8339" i="60"/>
  <c r="J8339" i="60"/>
  <c r="M8339" i="60"/>
  <c r="I8340" i="60" s="1"/>
  <c r="L8339" i="60" l="1"/>
  <c r="M8340" i="60"/>
  <c r="I8341" i="60" s="1"/>
  <c r="K8340" i="60"/>
  <c r="J8340" i="60"/>
  <c r="P8338" i="60"/>
  <c r="M8341" i="60" l="1"/>
  <c r="I8342" i="60" s="1"/>
  <c r="K8341" i="60"/>
  <c r="J8341" i="60"/>
  <c r="P8339" i="60"/>
  <c r="L8340" i="60"/>
  <c r="P8340" i="60"/>
  <c r="P8341" i="60" l="1"/>
  <c r="L8341" i="60"/>
  <c r="M8342" i="60"/>
  <c r="I8343" i="60" s="1"/>
  <c r="J8342" i="60"/>
  <c r="K8342" i="60"/>
  <c r="P8342" i="60" l="1"/>
  <c r="L8342" i="60"/>
  <c r="M8343" i="60"/>
  <c r="I8344" i="60" s="1"/>
  <c r="K8343" i="60"/>
  <c r="J8343" i="60"/>
  <c r="M8344" i="60" l="1"/>
  <c r="I8345" i="60" s="1"/>
  <c r="K8344" i="60"/>
  <c r="J8344" i="60"/>
  <c r="P8343" i="60"/>
  <c r="L8343" i="60"/>
  <c r="L8344" i="60" l="1"/>
  <c r="P8344" i="60"/>
  <c r="K8345" i="60"/>
  <c r="J8345" i="60"/>
  <c r="M8345" i="60"/>
  <c r="I8346" i="60" s="1"/>
  <c r="L8345" i="60" l="1"/>
  <c r="K8346" i="60"/>
  <c r="J8346" i="60"/>
  <c r="M8346" i="60"/>
  <c r="I8347" i="60" s="1"/>
  <c r="J8347" i="60" l="1"/>
  <c r="K8347" i="60"/>
  <c r="M8347" i="60"/>
  <c r="I8348" i="60" s="1"/>
  <c r="P8346" i="60"/>
  <c r="L8346" i="60"/>
  <c r="P8345" i="60"/>
  <c r="K8348" i="60" l="1"/>
  <c r="J8348" i="60"/>
  <c r="M8348" i="60"/>
  <c r="I8349" i="60" s="1"/>
  <c r="P8347" i="60"/>
  <c r="L8347" i="60"/>
  <c r="M8349" i="60" l="1"/>
  <c r="I8350" i="60" s="1"/>
  <c r="K8349" i="60"/>
  <c r="J8349" i="60"/>
  <c r="L8348" i="60"/>
  <c r="P8348" i="60"/>
  <c r="P8349" i="60" l="1"/>
  <c r="L8349" i="60"/>
  <c r="M8350" i="60"/>
  <c r="I8351" i="60" s="1"/>
  <c r="K8350" i="60"/>
  <c r="J8350" i="60"/>
  <c r="L8350" i="60" l="1"/>
  <c r="P8350" i="60"/>
  <c r="M8351" i="60"/>
  <c r="I8352" i="60" s="1"/>
  <c r="K8351" i="60"/>
  <c r="J8351" i="60"/>
  <c r="M8352" i="60" l="1"/>
  <c r="I8353" i="60" s="1"/>
  <c r="K8352" i="60"/>
  <c r="J8352" i="60"/>
  <c r="L8351" i="60"/>
  <c r="P8351" i="60"/>
  <c r="P8352" i="60" l="1"/>
  <c r="L8352" i="60"/>
  <c r="K8353" i="60"/>
  <c r="J8353" i="60"/>
  <c r="M8353" i="60"/>
  <c r="I8354" i="60" s="1"/>
  <c r="M8354" i="60" l="1"/>
  <c r="I8355" i="60" s="1"/>
  <c r="K8354" i="60"/>
  <c r="J8354" i="60"/>
  <c r="L8353" i="60"/>
  <c r="P8353" i="60" l="1"/>
  <c r="L8354" i="60"/>
  <c r="J8355" i="60"/>
  <c r="M8355" i="60"/>
  <c r="I8356" i="60" s="1"/>
  <c r="K8355" i="60"/>
  <c r="M8356" i="60" l="1"/>
  <c r="I8357" i="60" s="1"/>
  <c r="J8356" i="60"/>
  <c r="K8356" i="60"/>
  <c r="P8354" i="60"/>
  <c r="P8355" i="60"/>
  <c r="L8355" i="60"/>
  <c r="P8356" i="60" l="1"/>
  <c r="L8356" i="60"/>
  <c r="K8357" i="60"/>
  <c r="J8357" i="60"/>
  <c r="M8357" i="60"/>
  <c r="I8358" i="60" s="1"/>
  <c r="L8357" i="60" l="1"/>
  <c r="M8358" i="60"/>
  <c r="I8359" i="60" s="1"/>
  <c r="K8358" i="60"/>
  <c r="J8358" i="60"/>
  <c r="L8358" i="60" l="1"/>
  <c r="P8358" i="60"/>
  <c r="K8359" i="60"/>
  <c r="J8359" i="60"/>
  <c r="M8359" i="60"/>
  <c r="I8360" i="60" s="1"/>
  <c r="P8357" i="60"/>
  <c r="K8360" i="60" l="1"/>
  <c r="J8360" i="60"/>
  <c r="M8360" i="60"/>
  <c r="I8361" i="60" s="1"/>
  <c r="L8359" i="60"/>
  <c r="P8359" i="60"/>
  <c r="M8361" i="60" l="1"/>
  <c r="I8362" i="60" s="1"/>
  <c r="K8361" i="60"/>
  <c r="J8361" i="60"/>
  <c r="L8360" i="60"/>
  <c r="P8360" i="60" l="1"/>
  <c r="L8361" i="60"/>
  <c r="M8362" i="60"/>
  <c r="I8363" i="60" s="1"/>
  <c r="J8362" i="60"/>
  <c r="K8362" i="60"/>
  <c r="L8362" i="60" l="1"/>
  <c r="P8362" i="60"/>
  <c r="M8363" i="60"/>
  <c r="I8364" i="60" s="1"/>
  <c r="K8363" i="60"/>
  <c r="J8363" i="60"/>
  <c r="P8361" i="60"/>
  <c r="L8363" i="60" l="1"/>
  <c r="K8364" i="60"/>
  <c r="J8364" i="60"/>
  <c r="M8364" i="60"/>
  <c r="I8365" i="60" s="1"/>
  <c r="M8365" i="60" l="1"/>
  <c r="I8366" i="60" s="1"/>
  <c r="K8365" i="60"/>
  <c r="J8365" i="60"/>
  <c r="P8364" i="60"/>
  <c r="L8364" i="60"/>
  <c r="P8363" i="60"/>
  <c r="L8365" i="60" l="1"/>
  <c r="P8365" i="60"/>
  <c r="J8366" i="60"/>
  <c r="M8366" i="60"/>
  <c r="I8367" i="60" s="1"/>
  <c r="K8366" i="60"/>
  <c r="K8367" i="60" l="1"/>
  <c r="J8367" i="60"/>
  <c r="M8367" i="60"/>
  <c r="I8368" i="60" s="1"/>
  <c r="P8366" i="60"/>
  <c r="L8366" i="60"/>
  <c r="K8368" i="60" l="1"/>
  <c r="J8368" i="60"/>
  <c r="M8368" i="60"/>
  <c r="I8369" i="60" s="1"/>
  <c r="L8367" i="60"/>
  <c r="P8367" i="60" l="1"/>
  <c r="M8369" i="60"/>
  <c r="I8370" i="60" s="1"/>
  <c r="J8369" i="60"/>
  <c r="K8369" i="60"/>
  <c r="L8368" i="60"/>
  <c r="P8368" i="60" l="1"/>
  <c r="L8369" i="60"/>
  <c r="P8369" i="60"/>
  <c r="M8370" i="60"/>
  <c r="I8371" i="60" s="1"/>
  <c r="K8370" i="60"/>
  <c r="J8370" i="60"/>
  <c r="P8370" i="60" l="1"/>
  <c r="L8370" i="60"/>
  <c r="K8371" i="60"/>
  <c r="J8371" i="60"/>
  <c r="M8371" i="60"/>
  <c r="I8372" i="60" s="1"/>
  <c r="M8372" i="60" l="1"/>
  <c r="I8373" i="60" s="1"/>
  <c r="K8372" i="60"/>
  <c r="J8372" i="60"/>
  <c r="P8371" i="60"/>
  <c r="L8371" i="60"/>
  <c r="L8372" i="60" l="1"/>
  <c r="P8372" i="60"/>
  <c r="K8373" i="60"/>
  <c r="J8373" i="60"/>
  <c r="M8373" i="60"/>
  <c r="I8374" i="60" s="1"/>
  <c r="K8374" i="60" l="1"/>
  <c r="J8374" i="60"/>
  <c r="M8374" i="60"/>
  <c r="I8375" i="60" s="1"/>
  <c r="L8373" i="60"/>
  <c r="P8373" i="60" l="1"/>
  <c r="J8375" i="60"/>
  <c r="M8375" i="60"/>
  <c r="I8376" i="60" s="1"/>
  <c r="K8375" i="60"/>
  <c r="P8374" i="60"/>
  <c r="L8374" i="60"/>
  <c r="K8376" i="60" l="1"/>
  <c r="M8376" i="60"/>
  <c r="I8377" i="60" s="1"/>
  <c r="J8376" i="60"/>
  <c r="L8375" i="60"/>
  <c r="P8375" i="60"/>
  <c r="L8376" i="60" l="1"/>
  <c r="M8377" i="60"/>
  <c r="I8378" i="60" s="1"/>
  <c r="J8377" i="60"/>
  <c r="K8377" i="60"/>
  <c r="P8377" i="60" l="1"/>
  <c r="L8377" i="60"/>
  <c r="J8378" i="60"/>
  <c r="K8378" i="60"/>
  <c r="M8378" i="60"/>
  <c r="I8379" i="60" s="1"/>
  <c r="P8376" i="60"/>
  <c r="M8379" i="60" l="1"/>
  <c r="I8380" i="60" s="1"/>
  <c r="K8379" i="60"/>
  <c r="J8379" i="60"/>
  <c r="L8378" i="60"/>
  <c r="P8378" i="60" l="1"/>
  <c r="L8379" i="60"/>
  <c r="P8379" i="60"/>
  <c r="M8380" i="60"/>
  <c r="I8381" i="60" s="1"/>
  <c r="J8380" i="60"/>
  <c r="K8380" i="60"/>
  <c r="P8380" i="60" l="1"/>
  <c r="L8380" i="60"/>
  <c r="K8381" i="60"/>
  <c r="J8381" i="60"/>
  <c r="M8381" i="60"/>
  <c r="I8382" i="60" s="1"/>
  <c r="P8381" i="60" l="1"/>
  <c r="L8381" i="60"/>
  <c r="M8382" i="60"/>
  <c r="I8383" i="60" s="1"/>
  <c r="K8382" i="60"/>
  <c r="J8382" i="60"/>
  <c r="P8382" i="60" l="1"/>
  <c r="L8382" i="60"/>
  <c r="K8383" i="60"/>
  <c r="M8383" i="60"/>
  <c r="I8384" i="60" s="1"/>
  <c r="J8383" i="60"/>
  <c r="M8384" i="60" l="1"/>
  <c r="I8385" i="60" s="1"/>
  <c r="K8384" i="60"/>
  <c r="J8384" i="60"/>
  <c r="P8383" i="60"/>
  <c r="L8383" i="60"/>
  <c r="P8384" i="60" l="1"/>
  <c r="L8384" i="60"/>
  <c r="J8385" i="60"/>
  <c r="M8385" i="60"/>
  <c r="I8386" i="60" s="1"/>
  <c r="K8385" i="60"/>
  <c r="M8386" i="60" l="1"/>
  <c r="I8387" i="60" s="1"/>
  <c r="K8386" i="60"/>
  <c r="J8386" i="60"/>
  <c r="P8385" i="60"/>
  <c r="L8385" i="60"/>
  <c r="L8386" i="60" l="1"/>
  <c r="P8386" i="60"/>
  <c r="K8387" i="60"/>
  <c r="M8387" i="60"/>
  <c r="I8388" i="60" s="1"/>
  <c r="J8387" i="60"/>
  <c r="K8388" i="60" l="1"/>
  <c r="J8388" i="60"/>
  <c r="M8388" i="60"/>
  <c r="I8389" i="60" s="1"/>
  <c r="L8387" i="60"/>
  <c r="P8387" i="60"/>
  <c r="K8389" i="60" l="1"/>
  <c r="J8389" i="60"/>
  <c r="M8389" i="60"/>
  <c r="I8390" i="60" s="1"/>
  <c r="L8388" i="60"/>
  <c r="P8388" i="60"/>
  <c r="L8389" i="60" l="1"/>
  <c r="M8390" i="60"/>
  <c r="I8391" i="60" s="1"/>
  <c r="K8390" i="60"/>
  <c r="J8390" i="60"/>
  <c r="P8390" i="60" l="1"/>
  <c r="L8390" i="60"/>
  <c r="P8389" i="60"/>
  <c r="M8391" i="60"/>
  <c r="I8392" i="60" s="1"/>
  <c r="K8391" i="60"/>
  <c r="J8391" i="60"/>
  <c r="P8391" i="60" l="1"/>
  <c r="L8391" i="60"/>
  <c r="M8392" i="60"/>
  <c r="I8393" i="60" s="1"/>
  <c r="J8392" i="60"/>
  <c r="K8392" i="60"/>
  <c r="P8392" i="60" l="1"/>
  <c r="L8392" i="60"/>
  <c r="M8393" i="60"/>
  <c r="I8394" i="60" s="1"/>
  <c r="K8393" i="60"/>
  <c r="J8393" i="60"/>
  <c r="M8394" i="60" l="1"/>
  <c r="I8395" i="60" s="1"/>
  <c r="K8394" i="60"/>
  <c r="J8394" i="60"/>
  <c r="L8393" i="60"/>
  <c r="P8393" i="60"/>
  <c r="P8394" i="60" l="1"/>
  <c r="L8394" i="60"/>
  <c r="K8395" i="60"/>
  <c r="J8395" i="60"/>
  <c r="M8395" i="60"/>
  <c r="I8396" i="60" s="1"/>
  <c r="J8396" i="60" l="1"/>
  <c r="M8396" i="60"/>
  <c r="I8397" i="60" s="1"/>
  <c r="K8396" i="60"/>
  <c r="L8395" i="60"/>
  <c r="P8395" i="60"/>
  <c r="K8397" i="60" l="1"/>
  <c r="J8397" i="60"/>
  <c r="M8397" i="60"/>
  <c r="I8398" i="60" s="1"/>
  <c r="L8396" i="60"/>
  <c r="P8396" i="60"/>
  <c r="M8398" i="60" l="1"/>
  <c r="I8399" i="60" s="1"/>
  <c r="K8398" i="60"/>
  <c r="J8398" i="60"/>
  <c r="L8397" i="60"/>
  <c r="P8397" i="60" l="1"/>
  <c r="P8398" i="60"/>
  <c r="L8398" i="60"/>
  <c r="M8399" i="60"/>
  <c r="I8400" i="60" s="1"/>
  <c r="K8399" i="60"/>
  <c r="J8399" i="60"/>
  <c r="L8399" i="60" l="1"/>
  <c r="P8399" i="60"/>
  <c r="M8400" i="60"/>
  <c r="I8401" i="60" s="1"/>
  <c r="K8400" i="60"/>
  <c r="J8400" i="60"/>
  <c r="M8401" i="60" l="1"/>
  <c r="I8402" i="60" s="1"/>
  <c r="K8401" i="60"/>
  <c r="J8401" i="60"/>
  <c r="L8400" i="60"/>
  <c r="P8400" i="60"/>
  <c r="P8401" i="60" l="1"/>
  <c r="L8401" i="60"/>
  <c r="K8402" i="60"/>
  <c r="J8402" i="60"/>
  <c r="M8402" i="60"/>
  <c r="I8403" i="60" s="1"/>
  <c r="M8403" i="60" l="1"/>
  <c r="I8404" i="60" s="1"/>
  <c r="K8403" i="60"/>
  <c r="J8403" i="60"/>
  <c r="L8402" i="60"/>
  <c r="P8402" i="60" l="1"/>
  <c r="L8403" i="60"/>
  <c r="J8404" i="60"/>
  <c r="M8404" i="60"/>
  <c r="I8405" i="60" s="1"/>
  <c r="K8404" i="60"/>
  <c r="P8404" i="60" l="1"/>
  <c r="L8404" i="60"/>
  <c r="M8405" i="60"/>
  <c r="I8406" i="60" s="1"/>
  <c r="J8405" i="60"/>
  <c r="K8405" i="60"/>
  <c r="P8403" i="60"/>
  <c r="P8405" i="60" l="1"/>
  <c r="L8405" i="60"/>
  <c r="K8406" i="60"/>
  <c r="J8406" i="60"/>
  <c r="M8406" i="60"/>
  <c r="I8407" i="60" s="1"/>
  <c r="M8407" i="60" l="1"/>
  <c r="I8408" i="60" s="1"/>
  <c r="K8407" i="60"/>
  <c r="J8407" i="60"/>
  <c r="L8406" i="60"/>
  <c r="P8406" i="60"/>
  <c r="L8407" i="60" l="1"/>
  <c r="P8407" i="60"/>
  <c r="K8408" i="60"/>
  <c r="J8408" i="60"/>
  <c r="M8408" i="60"/>
  <c r="I8409" i="60" s="1"/>
  <c r="L8408" i="60" l="1"/>
  <c r="P8408" i="60"/>
  <c r="K8409" i="60"/>
  <c r="J8409" i="60"/>
  <c r="M8409" i="60"/>
  <c r="I8410" i="60" s="1"/>
  <c r="P8409" i="60" l="1"/>
  <c r="L8409" i="60"/>
  <c r="M8410" i="60"/>
  <c r="I8411" i="60" s="1"/>
  <c r="K8410" i="60"/>
  <c r="J8410" i="60"/>
  <c r="L8410" i="60" l="1"/>
  <c r="P8410" i="60"/>
  <c r="J8411" i="60"/>
  <c r="K8411" i="60"/>
  <c r="M8411" i="60"/>
  <c r="I8412" i="60" s="1"/>
  <c r="M8412" i="60" l="1"/>
  <c r="I8413" i="60" s="1"/>
  <c r="J8412" i="60"/>
  <c r="K8412" i="60"/>
  <c r="L8411" i="60"/>
  <c r="P8411" i="60"/>
  <c r="P8412" i="60" l="1"/>
  <c r="L8412" i="60"/>
  <c r="M8413" i="60"/>
  <c r="I8414" i="60" s="1"/>
  <c r="K8413" i="60"/>
  <c r="J8413" i="60"/>
  <c r="P8413" i="60" l="1"/>
  <c r="L8413" i="60"/>
  <c r="M8414" i="60"/>
  <c r="I8415" i="60" s="1"/>
  <c r="K8414" i="60"/>
  <c r="J8414" i="60"/>
  <c r="L8414" i="60" l="1"/>
  <c r="P8414" i="60"/>
  <c r="J8415" i="60"/>
  <c r="M8415" i="60"/>
  <c r="I8416" i="60" s="1"/>
  <c r="K8415" i="60"/>
  <c r="K8416" i="60" l="1"/>
  <c r="J8416" i="60"/>
  <c r="M8416" i="60"/>
  <c r="I8417" i="60" s="1"/>
  <c r="L8415" i="60"/>
  <c r="P8415" i="60"/>
  <c r="L8416" i="60" l="1"/>
  <c r="K8417" i="60"/>
  <c r="J8417" i="60"/>
  <c r="M8417" i="60"/>
  <c r="I8418" i="60" s="1"/>
  <c r="L8417" i="60" l="1"/>
  <c r="M8418" i="60"/>
  <c r="I8419" i="60" s="1"/>
  <c r="J8418" i="60"/>
  <c r="K8418" i="60"/>
  <c r="P8416" i="60"/>
  <c r="M8419" i="60" l="1"/>
  <c r="I8420" i="60" s="1"/>
  <c r="K8419" i="60"/>
  <c r="J8419" i="60"/>
  <c r="P8417" i="60"/>
  <c r="P8418" i="60"/>
  <c r="L8418" i="60"/>
  <c r="P8419" i="60" l="1"/>
  <c r="L8419" i="60"/>
  <c r="K8420" i="60"/>
  <c r="J8420" i="60"/>
  <c r="M8420" i="60"/>
  <c r="I8421" i="60" s="1"/>
  <c r="M8421" i="60" l="1"/>
  <c r="I8422" i="60" s="1"/>
  <c r="K8421" i="60"/>
  <c r="J8421" i="60"/>
  <c r="L8420" i="60"/>
  <c r="P8420" i="60" l="1"/>
  <c r="L8421" i="60"/>
  <c r="P8421" i="60"/>
  <c r="J8422" i="60"/>
  <c r="K8422" i="60"/>
  <c r="M8422" i="60"/>
  <c r="I8423" i="60" s="1"/>
  <c r="K8423" i="60" l="1"/>
  <c r="J8423" i="60"/>
  <c r="M8423" i="60"/>
  <c r="I8424" i="60" s="1"/>
  <c r="P8422" i="60"/>
  <c r="L8422" i="60"/>
  <c r="K8424" i="60" l="1"/>
  <c r="J8424" i="60"/>
  <c r="M8424" i="60"/>
  <c r="I8425" i="60" s="1"/>
  <c r="L8423" i="60"/>
  <c r="K8425" i="60" l="1"/>
  <c r="M8425" i="60"/>
  <c r="I8426" i="60" s="1"/>
  <c r="J8425" i="60"/>
  <c r="L8424" i="60"/>
  <c r="P8423" i="60"/>
  <c r="P8424" i="60" l="1"/>
  <c r="L8425" i="60"/>
  <c r="P8425" i="60"/>
  <c r="M8426" i="60"/>
  <c r="I8427" i="60" s="1"/>
  <c r="J8426" i="60"/>
  <c r="K8426" i="60"/>
  <c r="P8426" i="60" l="1"/>
  <c r="L8426" i="60"/>
  <c r="K8427" i="60"/>
  <c r="M8427" i="60"/>
  <c r="I8428" i="60" s="1"/>
  <c r="J8427" i="60"/>
  <c r="L8427" i="60" l="1"/>
  <c r="P8427" i="60"/>
  <c r="M8428" i="60"/>
  <c r="I8429" i="60" s="1"/>
  <c r="K8428" i="60"/>
  <c r="J8428" i="60"/>
  <c r="L8428" i="60" l="1"/>
  <c r="M8429" i="60"/>
  <c r="I8430" i="60" s="1"/>
  <c r="K8429" i="60"/>
  <c r="J8429" i="60"/>
  <c r="K8430" i="60" l="1"/>
  <c r="J8430" i="60"/>
  <c r="M8430" i="60"/>
  <c r="I8431" i="60" s="1"/>
  <c r="L8429" i="60"/>
  <c r="P8429" i="60"/>
  <c r="P8428" i="60"/>
  <c r="J8431" i="60" l="1"/>
  <c r="M8431" i="60"/>
  <c r="I8432" i="60" s="1"/>
  <c r="K8431" i="60"/>
  <c r="P8430" i="60"/>
  <c r="L8430" i="60"/>
  <c r="M8432" i="60" l="1"/>
  <c r="I8433" i="60" s="1"/>
  <c r="K8432" i="60"/>
  <c r="J8432" i="60"/>
  <c r="P8431" i="60"/>
  <c r="L8431" i="60"/>
  <c r="L8432" i="60" l="1"/>
  <c r="M8433" i="60"/>
  <c r="I8434" i="60" s="1"/>
  <c r="K8433" i="60"/>
  <c r="J8433" i="60"/>
  <c r="P8433" i="60" l="1"/>
  <c r="L8433" i="60"/>
  <c r="J8434" i="60"/>
  <c r="K8434" i="60"/>
  <c r="M8434" i="60"/>
  <c r="I8435" i="60" s="1"/>
  <c r="P8432" i="60"/>
  <c r="M8435" i="60" l="1"/>
  <c r="I8436" i="60" s="1"/>
  <c r="K8435" i="60"/>
  <c r="J8435" i="60"/>
  <c r="L8434" i="60"/>
  <c r="P8434" i="60"/>
  <c r="L8435" i="60" l="1"/>
  <c r="P8435" i="60"/>
  <c r="K8436" i="60"/>
  <c r="M8436" i="60"/>
  <c r="I8437" i="60" s="1"/>
  <c r="J8436" i="60"/>
  <c r="P8436" i="60" l="1"/>
  <c r="L8436" i="60"/>
  <c r="K8437" i="60"/>
  <c r="J8437" i="60"/>
  <c r="M8437" i="60"/>
  <c r="I8438" i="60" s="1"/>
  <c r="L8437" i="60" l="1"/>
  <c r="M8438" i="60"/>
  <c r="I8439" i="60" s="1"/>
  <c r="K8438" i="60"/>
  <c r="J8438" i="60"/>
  <c r="M8439" i="60" l="1"/>
  <c r="I8440" i="60" s="1"/>
  <c r="J8439" i="60"/>
  <c r="K8439" i="60"/>
  <c r="P8437" i="60"/>
  <c r="L8438" i="60"/>
  <c r="P8438" i="60"/>
  <c r="P8439" i="60" l="1"/>
  <c r="L8439" i="60"/>
  <c r="M8440" i="60"/>
  <c r="I8441" i="60" s="1"/>
  <c r="K8440" i="60"/>
  <c r="J8440" i="60"/>
  <c r="P8440" i="60" l="1"/>
  <c r="L8440" i="60"/>
  <c r="M8441" i="60"/>
  <c r="I8442" i="60" s="1"/>
  <c r="K8441" i="60"/>
  <c r="J8441" i="60"/>
  <c r="P8441" i="60" l="1"/>
  <c r="L8441" i="60"/>
  <c r="M8442" i="60"/>
  <c r="I8443" i="60" s="1"/>
  <c r="K8442" i="60"/>
  <c r="J8442" i="60"/>
  <c r="J8443" i="60" l="1"/>
  <c r="K8443" i="60"/>
  <c r="M8443" i="60"/>
  <c r="I8444" i="60" s="1"/>
  <c r="L8442" i="60"/>
  <c r="P8442" i="60"/>
  <c r="K8444" i="60" l="1"/>
  <c r="J8444" i="60"/>
  <c r="M8444" i="60"/>
  <c r="I8445" i="60" s="1"/>
  <c r="P8443" i="60"/>
  <c r="L8443" i="60"/>
  <c r="J8445" i="60" l="1"/>
  <c r="M8445" i="60"/>
  <c r="I8446" i="60" s="1"/>
  <c r="K8445" i="60"/>
  <c r="L8444" i="60"/>
  <c r="P8444" i="60"/>
  <c r="K8446" i="60" l="1"/>
  <c r="J8446" i="60"/>
  <c r="M8446" i="60"/>
  <c r="I8447" i="60" s="1"/>
  <c r="L8445" i="60"/>
  <c r="P8445" i="60"/>
  <c r="M8447" i="60" l="1"/>
  <c r="I8448" i="60" s="1"/>
  <c r="K8447" i="60"/>
  <c r="J8447" i="60"/>
  <c r="L8446" i="60"/>
  <c r="P8446" i="60"/>
  <c r="P8447" i="60" l="1"/>
  <c r="L8447" i="60"/>
  <c r="M8448" i="60"/>
  <c r="I8449" i="60" s="1"/>
  <c r="K8448" i="60"/>
  <c r="J8448" i="60"/>
  <c r="L8448" i="60" l="1"/>
  <c r="P8448" i="60"/>
  <c r="M8449" i="60"/>
  <c r="I8450" i="60" s="1"/>
  <c r="K8449" i="60"/>
  <c r="J8449" i="60"/>
  <c r="M8450" i="60" l="1"/>
  <c r="I8451" i="60" s="1"/>
  <c r="J8450" i="60"/>
  <c r="K8450" i="60"/>
  <c r="L8449" i="60"/>
  <c r="P8449" i="60"/>
  <c r="P8450" i="60" l="1"/>
  <c r="L8450" i="60"/>
  <c r="K8451" i="60"/>
  <c r="J8451" i="60"/>
  <c r="M8451" i="60"/>
  <c r="I8452" i="60" s="1"/>
  <c r="M8452" i="60" l="1"/>
  <c r="I8453" i="60" s="1"/>
  <c r="K8452" i="60"/>
  <c r="J8452" i="60"/>
  <c r="L8451" i="60"/>
  <c r="P8451" i="60" l="1"/>
  <c r="P8452" i="60"/>
  <c r="L8452" i="60"/>
  <c r="J8453" i="60"/>
  <c r="K8453" i="60"/>
  <c r="M8453" i="60"/>
  <c r="I8454" i="60" s="1"/>
  <c r="M8454" i="60" l="1"/>
  <c r="I8455" i="60" s="1"/>
  <c r="K8454" i="60"/>
  <c r="J8454" i="60"/>
  <c r="L8453" i="60"/>
  <c r="P8453" i="60"/>
  <c r="P8454" i="60" l="1"/>
  <c r="L8454" i="60"/>
  <c r="K8455" i="60"/>
  <c r="J8455" i="60"/>
  <c r="M8455" i="60"/>
  <c r="I8456" i="60" s="1"/>
  <c r="M8456" i="60" l="1"/>
  <c r="I8457" i="60" s="1"/>
  <c r="K8456" i="60"/>
  <c r="J8456" i="60"/>
  <c r="P8455" i="60"/>
  <c r="L8455" i="60"/>
  <c r="L8456" i="60" l="1"/>
  <c r="P8456" i="60"/>
  <c r="K8457" i="60"/>
  <c r="J8457" i="60"/>
  <c r="M8457" i="60"/>
  <c r="I8458" i="60" s="1"/>
  <c r="K8458" i="60" l="1"/>
  <c r="J8458" i="60"/>
  <c r="M8458" i="60"/>
  <c r="I8459" i="60" s="1"/>
  <c r="L8457" i="60"/>
  <c r="P8457" i="60"/>
  <c r="M8459" i="60" l="1"/>
  <c r="I8460" i="60" s="1"/>
  <c r="K8459" i="60"/>
  <c r="J8459" i="60"/>
  <c r="P8458" i="60"/>
  <c r="L8458" i="60"/>
  <c r="L8459" i="60" l="1"/>
  <c r="M8460" i="60"/>
  <c r="I8461" i="60" s="1"/>
  <c r="K8460" i="60"/>
  <c r="J8460" i="60"/>
  <c r="M8461" i="60" l="1"/>
  <c r="I8462" i="60" s="1"/>
  <c r="J8461" i="60"/>
  <c r="K8461" i="60"/>
  <c r="P8460" i="60"/>
  <c r="L8460" i="60"/>
  <c r="P8459" i="60"/>
  <c r="P8461" i="60" l="1"/>
  <c r="L8461" i="60"/>
  <c r="M8462" i="60"/>
  <c r="I8463" i="60" s="1"/>
  <c r="K8462" i="60"/>
  <c r="J8462" i="60"/>
  <c r="L8462" i="60" l="1"/>
  <c r="P8462" i="60"/>
  <c r="M8463" i="60"/>
  <c r="I8464" i="60" s="1"/>
  <c r="K8463" i="60"/>
  <c r="J8463" i="60"/>
  <c r="L8463" i="60" l="1"/>
  <c r="P8463" i="60"/>
  <c r="J8464" i="60"/>
  <c r="M8464" i="60"/>
  <c r="I8465" i="60" s="1"/>
  <c r="K8464" i="60"/>
  <c r="K8465" i="60" l="1"/>
  <c r="J8465" i="60"/>
  <c r="M8465" i="60"/>
  <c r="I8466" i="60" s="1"/>
  <c r="P8464" i="60"/>
  <c r="L8464" i="60"/>
  <c r="K8466" i="60" l="1"/>
  <c r="J8466" i="60"/>
  <c r="M8466" i="60"/>
  <c r="I8467" i="60" s="1"/>
  <c r="L8465" i="60"/>
  <c r="P8465" i="60"/>
  <c r="M8467" i="60" l="1"/>
  <c r="I8468" i="60" s="1"/>
  <c r="J8467" i="60"/>
  <c r="K8467" i="60"/>
  <c r="P8466" i="60"/>
  <c r="L8466" i="60"/>
  <c r="L8467" i="60" l="1"/>
  <c r="P8467" i="60"/>
  <c r="M8468" i="60"/>
  <c r="I8469" i="60" s="1"/>
  <c r="K8468" i="60"/>
  <c r="J8468" i="60"/>
  <c r="P8468" i="60" l="1"/>
  <c r="L8468" i="60"/>
  <c r="M8469" i="60"/>
  <c r="I8470" i="60" s="1"/>
  <c r="K8469" i="60"/>
  <c r="J8469" i="60"/>
  <c r="P8469" i="60" l="1"/>
  <c r="L8469" i="60"/>
  <c r="M8470" i="60"/>
  <c r="I8471" i="60" s="1"/>
  <c r="K8470" i="60"/>
  <c r="J8470" i="60"/>
  <c r="L8470" i="60" l="1"/>
  <c r="P8470" i="60"/>
  <c r="M8471" i="60"/>
  <c r="I8472" i="60" s="1"/>
  <c r="K8471" i="60"/>
  <c r="J8471" i="60"/>
  <c r="L8471" i="60" l="1"/>
  <c r="P8471" i="60"/>
  <c r="K8472" i="60"/>
  <c r="J8472" i="60"/>
  <c r="M8472" i="60"/>
  <c r="I8473" i="60" s="1"/>
  <c r="K8473" i="60" l="1"/>
  <c r="J8473" i="60"/>
  <c r="M8473" i="60"/>
  <c r="I8474" i="60" s="1"/>
  <c r="P8472" i="60"/>
  <c r="L8472" i="60"/>
  <c r="K8474" i="60" l="1"/>
  <c r="M8474" i="60"/>
  <c r="I8475" i="60" s="1"/>
  <c r="J8474" i="60"/>
  <c r="L8473" i="60"/>
  <c r="P8473" i="60" l="1"/>
  <c r="P8474" i="60"/>
  <c r="L8474" i="60"/>
  <c r="M8475" i="60"/>
  <c r="I8476" i="60" s="1"/>
  <c r="J8475" i="60"/>
  <c r="K8475" i="60"/>
  <c r="P8475" i="60" l="1"/>
  <c r="L8475" i="60"/>
  <c r="K8476" i="60"/>
  <c r="J8476" i="60"/>
  <c r="M8476" i="60"/>
  <c r="I8477" i="60" s="1"/>
  <c r="M8477" i="60" l="1"/>
  <c r="I8478" i="60" s="1"/>
  <c r="K8477" i="60"/>
  <c r="J8477" i="60"/>
  <c r="L8476" i="60"/>
  <c r="L8477" i="60" l="1"/>
  <c r="P8477" i="60"/>
  <c r="P8476" i="60"/>
  <c r="M8478" i="60"/>
  <c r="I8479" i="60" s="1"/>
  <c r="J8478" i="60"/>
  <c r="K8478" i="60"/>
  <c r="L8478" i="60" l="1"/>
  <c r="P8478" i="60"/>
  <c r="K8479" i="60"/>
  <c r="J8479" i="60"/>
  <c r="M8479" i="60"/>
  <c r="I8480" i="60" s="1"/>
  <c r="K8480" i="60" l="1"/>
  <c r="M8480" i="60"/>
  <c r="I8481" i="60" s="1"/>
  <c r="J8480" i="60"/>
  <c r="P8479" i="60"/>
  <c r="L8479" i="60"/>
  <c r="L8480" i="60" l="1"/>
  <c r="J8481" i="60"/>
  <c r="M8481" i="60"/>
  <c r="I8482" i="60" s="1"/>
  <c r="K8481" i="60"/>
  <c r="L8481" i="60" l="1"/>
  <c r="M8482" i="60"/>
  <c r="I8483" i="60" s="1"/>
  <c r="K8482" i="60"/>
  <c r="J8482" i="60"/>
  <c r="P8480" i="60"/>
  <c r="J8483" i="60" l="1"/>
  <c r="K8483" i="60"/>
  <c r="M8483" i="60"/>
  <c r="I8484" i="60" s="1"/>
  <c r="P8482" i="60"/>
  <c r="L8482" i="60"/>
  <c r="P8481" i="60"/>
  <c r="M8484" i="60" l="1"/>
  <c r="I8485" i="60" s="1"/>
  <c r="K8484" i="60"/>
  <c r="J8484" i="60"/>
  <c r="L8483" i="60"/>
  <c r="L8484" i="60" l="1"/>
  <c r="P8484" i="60"/>
  <c r="P8483" i="60"/>
  <c r="K8485" i="60"/>
  <c r="M8485" i="60"/>
  <c r="I8486" i="60" s="1"/>
  <c r="J8485" i="60"/>
  <c r="L8485" i="60" l="1"/>
  <c r="P8485" i="60"/>
  <c r="K8486" i="60"/>
  <c r="J8486" i="60"/>
  <c r="M8486" i="60"/>
  <c r="I8487" i="60" s="1"/>
  <c r="J8487" i="60" l="1"/>
  <c r="K8487" i="60"/>
  <c r="M8487" i="60"/>
  <c r="I8488" i="60" s="1"/>
  <c r="L8486" i="60"/>
  <c r="P8486" i="60"/>
  <c r="M8488" i="60" l="1"/>
  <c r="I8489" i="60" s="1"/>
  <c r="K8488" i="60"/>
  <c r="J8488" i="60"/>
  <c r="L8487" i="60"/>
  <c r="P8487" i="60" l="1"/>
  <c r="P8488" i="60"/>
  <c r="L8488" i="60"/>
  <c r="M8489" i="60"/>
  <c r="I8490" i="60" s="1"/>
  <c r="J8489" i="60"/>
  <c r="K8489" i="60"/>
  <c r="P8489" i="60" l="1"/>
  <c r="L8489" i="60"/>
  <c r="M8490" i="60"/>
  <c r="I8491" i="60" s="1"/>
  <c r="K8490" i="60"/>
  <c r="J8490" i="60"/>
  <c r="P8490" i="60" l="1"/>
  <c r="L8490" i="60"/>
  <c r="M8491" i="60"/>
  <c r="I8492" i="60" s="1"/>
  <c r="K8491" i="60"/>
  <c r="J8491" i="60"/>
  <c r="L8491" i="60" l="1"/>
  <c r="P8491" i="60"/>
  <c r="M8492" i="60"/>
  <c r="I8493" i="60" s="1"/>
  <c r="K8492" i="60"/>
  <c r="J8492" i="60"/>
  <c r="K8493" i="60" l="1"/>
  <c r="J8493" i="60"/>
  <c r="M8493" i="60"/>
  <c r="I8494" i="60" s="1"/>
  <c r="L8492" i="60"/>
  <c r="P8492" i="60" l="1"/>
  <c r="J8494" i="60"/>
  <c r="M8494" i="60"/>
  <c r="I8495" i="60" s="1"/>
  <c r="K8494" i="60"/>
  <c r="P8493" i="60"/>
  <c r="L8493" i="60"/>
  <c r="K8495" i="60" l="1"/>
  <c r="J8495" i="60"/>
  <c r="M8495" i="60"/>
  <c r="I8496" i="60" s="1"/>
  <c r="P8494" i="60"/>
  <c r="L8494" i="60"/>
  <c r="M8496" i="60" l="1"/>
  <c r="I8497" i="60" s="1"/>
  <c r="K8496" i="60"/>
  <c r="J8496" i="60"/>
  <c r="L8495" i="60"/>
  <c r="P8495" i="60"/>
  <c r="P8496" i="60" l="1"/>
  <c r="L8496" i="60"/>
  <c r="M8497" i="60"/>
  <c r="I8498" i="60" s="1"/>
  <c r="K8497" i="60"/>
  <c r="J8497" i="60"/>
  <c r="L8497" i="60" l="1"/>
  <c r="P8497" i="60"/>
  <c r="M8498" i="60"/>
  <c r="I8499" i="60" s="1"/>
  <c r="K8498" i="60"/>
  <c r="J8498" i="60"/>
  <c r="L8498" i="60" l="1"/>
  <c r="P8498" i="60"/>
  <c r="M8499" i="60"/>
  <c r="I8500" i="60" s="1"/>
  <c r="K8499" i="60"/>
  <c r="J8499" i="60"/>
  <c r="P8499" i="60" l="1"/>
  <c r="L8499" i="60"/>
  <c r="K8500" i="60"/>
  <c r="J8500" i="60"/>
  <c r="M8500" i="60"/>
  <c r="I8501" i="60" s="1"/>
  <c r="M8501" i="60" l="1"/>
  <c r="I8502" i="60" s="1"/>
  <c r="J8501" i="60"/>
  <c r="K8501" i="60"/>
  <c r="P8500" i="60"/>
  <c r="L8500" i="60"/>
  <c r="P8501" i="60" l="1"/>
  <c r="L8501" i="60"/>
  <c r="J8502" i="60"/>
  <c r="M8502" i="60"/>
  <c r="I8503" i="60" s="1"/>
  <c r="K8502" i="60"/>
  <c r="L8502" i="60" l="1"/>
  <c r="P8502" i="60"/>
  <c r="M8503" i="60"/>
  <c r="I8504" i="60" s="1"/>
  <c r="K8503" i="60"/>
  <c r="J8503" i="60"/>
  <c r="K8504" i="60" l="1"/>
  <c r="J8504" i="60"/>
  <c r="M8504" i="60"/>
  <c r="I8505" i="60" s="1"/>
  <c r="P8503" i="60"/>
  <c r="L8503" i="60"/>
  <c r="M8505" i="60" l="1"/>
  <c r="I8506" i="60" s="1"/>
  <c r="K8505" i="60"/>
  <c r="J8505" i="60"/>
  <c r="L8504" i="60"/>
  <c r="P8504" i="60"/>
  <c r="L8505" i="60" l="1"/>
  <c r="P8505" i="60"/>
  <c r="K8506" i="60"/>
  <c r="J8506" i="60"/>
  <c r="M8506" i="60"/>
  <c r="I8507" i="60" s="1"/>
  <c r="L8506" i="60" l="1"/>
  <c r="P8506" i="60"/>
  <c r="K8507" i="60"/>
  <c r="J8507" i="60"/>
  <c r="M8507" i="60"/>
  <c r="I8508" i="60" s="1"/>
  <c r="P8507" i="60" l="1"/>
  <c r="L8507" i="60"/>
  <c r="M8508" i="60"/>
  <c r="I8509" i="60" s="1"/>
  <c r="K8508" i="60"/>
  <c r="J8508" i="60"/>
  <c r="L8508" i="60" l="1"/>
  <c r="P8508" i="60"/>
  <c r="K8509" i="60"/>
  <c r="M8509" i="60"/>
  <c r="I8510" i="60" s="1"/>
  <c r="J8509" i="60"/>
  <c r="L8509" i="60" l="1"/>
  <c r="M8510" i="60"/>
  <c r="I8511" i="60" s="1"/>
  <c r="K8510" i="60"/>
  <c r="J8510" i="60"/>
  <c r="L8510" i="60" l="1"/>
  <c r="K8511" i="60"/>
  <c r="M8511" i="60"/>
  <c r="I8512" i="60" s="1"/>
  <c r="J8511" i="60"/>
  <c r="P8509" i="60"/>
  <c r="L8511" i="60" l="1"/>
  <c r="P8511" i="60"/>
  <c r="M8512" i="60"/>
  <c r="I8513" i="60" s="1"/>
  <c r="K8512" i="60"/>
  <c r="J8512" i="60"/>
  <c r="P8510" i="60"/>
  <c r="L8512" i="60" l="1"/>
  <c r="P8512" i="60"/>
  <c r="J8513" i="60"/>
  <c r="M8513" i="60"/>
  <c r="I8514" i="60" s="1"/>
  <c r="K8513" i="60"/>
  <c r="K8514" i="60" l="1"/>
  <c r="J8514" i="60"/>
  <c r="M8514" i="60"/>
  <c r="I8515" i="60" s="1"/>
  <c r="P8513" i="60"/>
  <c r="L8513" i="60"/>
  <c r="K8515" i="60" l="1"/>
  <c r="J8515" i="60"/>
  <c r="M8515" i="60"/>
  <c r="I8516" i="60" s="1"/>
  <c r="L8514" i="60"/>
  <c r="M8516" i="60" l="1"/>
  <c r="I8517" i="60" s="1"/>
  <c r="K8516" i="60"/>
  <c r="J8516" i="60"/>
  <c r="P8514" i="60"/>
  <c r="L8515" i="60"/>
  <c r="P8516" i="60" l="1"/>
  <c r="L8516" i="60"/>
  <c r="P8515" i="60"/>
  <c r="M8517" i="60"/>
  <c r="I8518" i="60" s="1"/>
  <c r="K8517" i="60"/>
  <c r="J8517" i="60"/>
  <c r="J8518" i="60" l="1"/>
  <c r="K8518" i="60"/>
  <c r="M8518" i="60"/>
  <c r="I8519" i="60" s="1"/>
  <c r="P8517" i="60"/>
  <c r="L8517" i="60"/>
  <c r="M8519" i="60" l="1"/>
  <c r="I8520" i="60" s="1"/>
  <c r="K8519" i="60"/>
  <c r="J8519" i="60"/>
  <c r="P8518" i="60"/>
  <c r="L8518" i="60"/>
  <c r="L8519" i="60" l="1"/>
  <c r="P8519" i="60"/>
  <c r="J8520" i="60"/>
  <c r="M8520" i="60"/>
  <c r="I8521" i="60" s="1"/>
  <c r="K8520" i="60"/>
  <c r="K8521" i="60" l="1"/>
  <c r="J8521" i="60"/>
  <c r="M8521" i="60"/>
  <c r="I8522" i="60" s="1"/>
  <c r="P8520" i="60"/>
  <c r="L8520" i="60"/>
  <c r="M8522" i="60" l="1"/>
  <c r="I8523" i="60" s="1"/>
  <c r="K8522" i="60"/>
  <c r="J8522" i="60"/>
  <c r="L8521" i="60"/>
  <c r="P8521" i="60" l="1"/>
  <c r="P8522" i="60"/>
  <c r="L8522" i="60"/>
  <c r="K8523" i="60"/>
  <c r="J8523" i="60"/>
  <c r="M8523" i="60"/>
  <c r="I8524" i="60" s="1"/>
  <c r="P8523" i="60" l="1"/>
  <c r="L8523" i="60"/>
  <c r="M8524" i="60"/>
  <c r="I8525" i="60" s="1"/>
  <c r="J8524" i="60"/>
  <c r="K8524" i="60"/>
  <c r="P8524" i="60" l="1"/>
  <c r="L8524" i="60"/>
  <c r="M8525" i="60"/>
  <c r="I8526" i="60" s="1"/>
  <c r="K8525" i="60"/>
  <c r="J8525" i="60"/>
  <c r="L8525" i="60" l="1"/>
  <c r="P8525" i="60"/>
  <c r="M8526" i="60"/>
  <c r="I8527" i="60" s="1"/>
  <c r="K8526" i="60"/>
  <c r="J8526" i="60"/>
  <c r="L8526" i="60" l="1"/>
  <c r="P8526" i="60"/>
  <c r="M8527" i="60"/>
  <c r="I8528" i="60" s="1"/>
  <c r="J8527" i="60"/>
  <c r="K8527" i="60"/>
  <c r="P8527" i="60" l="1"/>
  <c r="L8527" i="60"/>
  <c r="K8528" i="60"/>
  <c r="J8528" i="60"/>
  <c r="M8528" i="60"/>
  <c r="I8529" i="60" s="1"/>
  <c r="K8529" i="60" l="1"/>
  <c r="J8529" i="60"/>
  <c r="M8529" i="60"/>
  <c r="I8530" i="60" s="1"/>
  <c r="P8528" i="60"/>
  <c r="L8528" i="60"/>
  <c r="L8529" i="60" l="1"/>
  <c r="K8530" i="60"/>
  <c r="J8530" i="60"/>
  <c r="M8530" i="60"/>
  <c r="I8531" i="60" s="1"/>
  <c r="M8531" i="60" l="1"/>
  <c r="I8532" i="60" s="1"/>
  <c r="K8531" i="60"/>
  <c r="J8531" i="60"/>
  <c r="L8530" i="60"/>
  <c r="P8529" i="60"/>
  <c r="P8531" i="60" l="1"/>
  <c r="L8531" i="60"/>
  <c r="P8530" i="60"/>
  <c r="J8532" i="60"/>
  <c r="K8532" i="60"/>
  <c r="M8532" i="60"/>
  <c r="I8533" i="60" s="1"/>
  <c r="M8533" i="60" l="1"/>
  <c r="I8534" i="60" s="1"/>
  <c r="K8533" i="60"/>
  <c r="J8533" i="60"/>
  <c r="L8532" i="60"/>
  <c r="P8532" i="60"/>
  <c r="L8533" i="60" l="1"/>
  <c r="P8533" i="60"/>
  <c r="K8534" i="60"/>
  <c r="M8534" i="60"/>
  <c r="I8535" i="60" s="1"/>
  <c r="J8534" i="60"/>
  <c r="L8534" i="60" l="1"/>
  <c r="P8534" i="60"/>
  <c r="K8535" i="60"/>
  <c r="J8535" i="60"/>
  <c r="M8535" i="60"/>
  <c r="I8536" i="60" s="1"/>
  <c r="J8536" i="60" l="1"/>
  <c r="M8536" i="60"/>
  <c r="I8537" i="60" s="1"/>
  <c r="K8536" i="60"/>
  <c r="L8535" i="60"/>
  <c r="P8535" i="60"/>
  <c r="M8537" i="60" l="1"/>
  <c r="I8538" i="60" s="1"/>
  <c r="J8537" i="60"/>
  <c r="K8537" i="60"/>
  <c r="L8536" i="60"/>
  <c r="P8536" i="60"/>
  <c r="P8537" i="60" l="1"/>
  <c r="L8537" i="60"/>
  <c r="M8538" i="60"/>
  <c r="I8539" i="60" s="1"/>
  <c r="K8538" i="60"/>
  <c r="J8538" i="60"/>
  <c r="P8538" i="60" l="1"/>
  <c r="L8538" i="60"/>
  <c r="M8539" i="60"/>
  <c r="I8540" i="60" s="1"/>
  <c r="K8539" i="60"/>
  <c r="J8539" i="60"/>
  <c r="P8539" i="60" l="1"/>
  <c r="L8539" i="60"/>
  <c r="M8540" i="60"/>
  <c r="I8541" i="60" s="1"/>
  <c r="K8540" i="60"/>
  <c r="J8540" i="60"/>
  <c r="M8541" i="60" l="1"/>
  <c r="I8542" i="60" s="1"/>
  <c r="K8541" i="60"/>
  <c r="J8541" i="60"/>
  <c r="L8540" i="60"/>
  <c r="P8540" i="60"/>
  <c r="P8541" i="60" l="1"/>
  <c r="L8541" i="60"/>
  <c r="K8542" i="60"/>
  <c r="J8542" i="60"/>
  <c r="M8542" i="60"/>
  <c r="I8543" i="60" s="1"/>
  <c r="J8543" i="60" l="1"/>
  <c r="K8543" i="60"/>
  <c r="M8543" i="60"/>
  <c r="I8544" i="60" s="1"/>
  <c r="L8542" i="60"/>
  <c r="P8542" i="60"/>
  <c r="K8544" i="60" l="1"/>
  <c r="J8544" i="60"/>
  <c r="M8544" i="60"/>
  <c r="I8545" i="60" s="1"/>
  <c r="L8543" i="60"/>
  <c r="P8543" i="60"/>
  <c r="M8545" i="60" l="1"/>
  <c r="I8546" i="60" s="1"/>
  <c r="K8545" i="60"/>
  <c r="J8545" i="60"/>
  <c r="L8544" i="60"/>
  <c r="P8544" i="60"/>
  <c r="L8545" i="60" l="1"/>
  <c r="M8546" i="60"/>
  <c r="I8547" i="60" s="1"/>
  <c r="K8546" i="60"/>
  <c r="J8546" i="60"/>
  <c r="L8546" i="60" l="1"/>
  <c r="P8546" i="60"/>
  <c r="M8547" i="60"/>
  <c r="I8548" i="60" s="1"/>
  <c r="K8547" i="60"/>
  <c r="J8547" i="60"/>
  <c r="P8545" i="60"/>
  <c r="L8547" i="60" l="1"/>
  <c r="P8547" i="60"/>
  <c r="M8548" i="60"/>
  <c r="I8549" i="60" s="1"/>
  <c r="J8548" i="60"/>
  <c r="K8548" i="60"/>
  <c r="P8548" i="60" l="1"/>
  <c r="L8548" i="60"/>
  <c r="K8549" i="60"/>
  <c r="J8549" i="60"/>
  <c r="M8549" i="60"/>
  <c r="I8550" i="60" s="1"/>
  <c r="P8549" i="60" l="1"/>
  <c r="L8549" i="60"/>
  <c r="M8550" i="60"/>
  <c r="I8551" i="60" s="1"/>
  <c r="J8550" i="60"/>
  <c r="K8550" i="60"/>
  <c r="P8550" i="60" l="1"/>
  <c r="L8550" i="60"/>
  <c r="J8551" i="60"/>
  <c r="K8551" i="60"/>
  <c r="M8551" i="60"/>
  <c r="I8552" i="60" s="1"/>
  <c r="M8552" i="60" l="1"/>
  <c r="I8553" i="60" s="1"/>
  <c r="J8552" i="60"/>
  <c r="K8552" i="60"/>
  <c r="L8551" i="60"/>
  <c r="P8551" i="60"/>
  <c r="P8552" i="60" l="1"/>
  <c r="L8552" i="60"/>
  <c r="K8553" i="60"/>
  <c r="J8553" i="60"/>
  <c r="M8553" i="60"/>
  <c r="I8554" i="60" s="1"/>
  <c r="P8553" i="60" l="1"/>
  <c r="L8553" i="60"/>
  <c r="M8554" i="60"/>
  <c r="I8555" i="60" s="1"/>
  <c r="K8554" i="60"/>
  <c r="J8554" i="60"/>
  <c r="L8554" i="60" l="1"/>
  <c r="P8554" i="60"/>
  <c r="K8555" i="60"/>
  <c r="J8555" i="60"/>
  <c r="M8555" i="60"/>
  <c r="I8556" i="60" s="1"/>
  <c r="L8555" i="60" l="1"/>
  <c r="P8555" i="60"/>
  <c r="K8556" i="60"/>
  <c r="J8556" i="60"/>
  <c r="M8556" i="60"/>
  <c r="I8557" i="60" s="1"/>
  <c r="M8557" i="60" l="1"/>
  <c r="I8558" i="60" s="1"/>
  <c r="K8557" i="60"/>
  <c r="J8557" i="60"/>
  <c r="P8556" i="60"/>
  <c r="L8556" i="60"/>
  <c r="L8557" i="60" l="1"/>
  <c r="P8557" i="60"/>
  <c r="M8558" i="60"/>
  <c r="I8559" i="60" s="1"/>
  <c r="K8558" i="60"/>
  <c r="J8558" i="60"/>
  <c r="P8558" i="60" l="1"/>
  <c r="L8558" i="60"/>
  <c r="M8559" i="60"/>
  <c r="I8560" i="60" s="1"/>
  <c r="K8559" i="60"/>
  <c r="J8559" i="60"/>
  <c r="M8560" i="60" l="1"/>
  <c r="I8561" i="60" s="1"/>
  <c r="K8560" i="60"/>
  <c r="J8560" i="60"/>
  <c r="P8559" i="60"/>
  <c r="L8559" i="60"/>
  <c r="L8560" i="60" l="1"/>
  <c r="P8560" i="60"/>
  <c r="M8561" i="60"/>
  <c r="I8562" i="60" s="1"/>
  <c r="K8561" i="60"/>
  <c r="J8561" i="60"/>
  <c r="L8561" i="60" l="1"/>
  <c r="P8561" i="60"/>
  <c r="J8562" i="60"/>
  <c r="K8562" i="60"/>
  <c r="M8562" i="60"/>
  <c r="I8563" i="60" s="1"/>
  <c r="P8562" i="60" l="1"/>
  <c r="L8562" i="60"/>
  <c r="K8563" i="60"/>
  <c r="J8563" i="60"/>
  <c r="M8563" i="60"/>
  <c r="I8564" i="60" s="1"/>
  <c r="K8564" i="60" l="1"/>
  <c r="J8564" i="60"/>
  <c r="M8564" i="60"/>
  <c r="I8565" i="60" s="1"/>
  <c r="L8563" i="60"/>
  <c r="P8563" i="60"/>
  <c r="L8564" i="60" l="1"/>
  <c r="M8565" i="60"/>
  <c r="I8566" i="60" s="1"/>
  <c r="K8565" i="60"/>
  <c r="J8565" i="60"/>
  <c r="L8565" i="60" l="1"/>
  <c r="P8565" i="60"/>
  <c r="M8566" i="60"/>
  <c r="I8567" i="60" s="1"/>
  <c r="K8566" i="60"/>
  <c r="J8566" i="60"/>
  <c r="P8564" i="60"/>
  <c r="P8566" i="60" l="1"/>
  <c r="L8566" i="60"/>
  <c r="M8567" i="60"/>
  <c r="I8568" i="60" s="1"/>
  <c r="J8567" i="60"/>
  <c r="K8567" i="60"/>
  <c r="P8567" i="60" l="1"/>
  <c r="L8567" i="60"/>
  <c r="M8568" i="60"/>
  <c r="I8569" i="60" s="1"/>
  <c r="K8568" i="60"/>
  <c r="J8568" i="60"/>
  <c r="M8569" i="60" l="1"/>
  <c r="I8570" i="60" s="1"/>
  <c r="K8569" i="60"/>
  <c r="J8569" i="60"/>
  <c r="L8568" i="60"/>
  <c r="P8568" i="60"/>
  <c r="P8569" i="60" l="1"/>
  <c r="L8569" i="60"/>
  <c r="K8570" i="60"/>
  <c r="J8570" i="60"/>
  <c r="M8570" i="60"/>
  <c r="I8571" i="60" s="1"/>
  <c r="J8571" i="60" l="1"/>
  <c r="M8571" i="60"/>
  <c r="I8572" i="60" s="1"/>
  <c r="K8571" i="60"/>
  <c r="L8570" i="60"/>
  <c r="P8570" i="60" l="1"/>
  <c r="K8572" i="60"/>
  <c r="M8572" i="60"/>
  <c r="I8573" i="60" s="1"/>
  <c r="J8572" i="60"/>
  <c r="L8571" i="60"/>
  <c r="P8571" i="60"/>
  <c r="P8572" i="60" l="1"/>
  <c r="L8572" i="60"/>
  <c r="M8573" i="60"/>
  <c r="I8574" i="60" s="1"/>
  <c r="J8573" i="60"/>
  <c r="K8573" i="60"/>
  <c r="M8574" i="60" l="1"/>
  <c r="I8575" i="60" s="1"/>
  <c r="J8574" i="60"/>
  <c r="K8574" i="60"/>
  <c r="P8573" i="60"/>
  <c r="L8573" i="60"/>
  <c r="L8574" i="60" l="1"/>
  <c r="P8574" i="60"/>
  <c r="M8575" i="60"/>
  <c r="I8576" i="60" s="1"/>
  <c r="K8575" i="60"/>
  <c r="J8575" i="60"/>
  <c r="L8575" i="60" l="1"/>
  <c r="P8575" i="60"/>
  <c r="M8576" i="60"/>
  <c r="I8577" i="60" s="1"/>
  <c r="J8576" i="60"/>
  <c r="K8576" i="60"/>
  <c r="K8577" i="60" l="1"/>
  <c r="J8577" i="60"/>
  <c r="M8577" i="60"/>
  <c r="I8578" i="60" s="1"/>
  <c r="L8576" i="60"/>
  <c r="P8576" i="60"/>
  <c r="M8578" i="60" l="1"/>
  <c r="I8579" i="60" s="1"/>
  <c r="K8578" i="60"/>
  <c r="J8578" i="60"/>
  <c r="L8577" i="60"/>
  <c r="P8577" i="60" l="1"/>
  <c r="P8578" i="60"/>
  <c r="L8578" i="60"/>
  <c r="K8579" i="60"/>
  <c r="J8579" i="60"/>
  <c r="M8579" i="60"/>
  <c r="I8580" i="60" s="1"/>
  <c r="P8579" i="60" l="1"/>
  <c r="L8579" i="60"/>
  <c r="M8580" i="60"/>
  <c r="I8581" i="60" s="1"/>
  <c r="K8580" i="60"/>
  <c r="J8580" i="60"/>
  <c r="P8580" i="60" l="1"/>
  <c r="L8580" i="60"/>
  <c r="J8581" i="60"/>
  <c r="K8581" i="60"/>
  <c r="M8581" i="60"/>
  <c r="I8582" i="60" s="1"/>
  <c r="M8582" i="60" l="1"/>
  <c r="I8583" i="60" s="1"/>
  <c r="K8582" i="60"/>
  <c r="J8582" i="60"/>
  <c r="L8581" i="60"/>
  <c r="P8581" i="60" l="1"/>
  <c r="L8582" i="60"/>
  <c r="P8582" i="60"/>
  <c r="K8583" i="60"/>
  <c r="J8583" i="60"/>
  <c r="M8583" i="60"/>
  <c r="I8584" i="60" s="1"/>
  <c r="K8584" i="60" l="1"/>
  <c r="J8584" i="60"/>
  <c r="M8584" i="60"/>
  <c r="I8585" i="60" s="1"/>
  <c r="P8583" i="60"/>
  <c r="L8583" i="60"/>
  <c r="K8585" i="60" l="1"/>
  <c r="J8585" i="60"/>
  <c r="M8585" i="60"/>
  <c r="I8586" i="60" s="1"/>
  <c r="L8584" i="60"/>
  <c r="P8584" i="60"/>
  <c r="M8586" i="60" l="1"/>
  <c r="I8587" i="60" s="1"/>
  <c r="K8586" i="60"/>
  <c r="J8586" i="60"/>
  <c r="L8585" i="60"/>
  <c r="P8585" i="60" l="1"/>
  <c r="P8586" i="60"/>
  <c r="L8586" i="60"/>
  <c r="M8587" i="60"/>
  <c r="I8588" i="60" s="1"/>
  <c r="J8587" i="60"/>
  <c r="K8587" i="60"/>
  <c r="P8587" i="60" l="1"/>
  <c r="L8587" i="60"/>
  <c r="M8588" i="60"/>
  <c r="I8589" i="60" s="1"/>
  <c r="K8588" i="60"/>
  <c r="J8588" i="60"/>
  <c r="P8588" i="60" l="1"/>
  <c r="L8588" i="60"/>
  <c r="M8589" i="60"/>
  <c r="I8590" i="60" s="1"/>
  <c r="K8589" i="60"/>
  <c r="J8589" i="60"/>
  <c r="L8589" i="60" l="1"/>
  <c r="P8589" i="60"/>
  <c r="J8590" i="60"/>
  <c r="M8590" i="60"/>
  <c r="I8591" i="60" s="1"/>
  <c r="K8590" i="60"/>
  <c r="K8591" i="60" l="1"/>
  <c r="J8591" i="60"/>
  <c r="M8591" i="60"/>
  <c r="I8592" i="60" s="1"/>
  <c r="P8590" i="60"/>
  <c r="L8590" i="60"/>
  <c r="J8592" i="60" l="1"/>
  <c r="M8592" i="60"/>
  <c r="I8593" i="60" s="1"/>
  <c r="K8592" i="60"/>
  <c r="P8591" i="60"/>
  <c r="L8591" i="60"/>
  <c r="K8593" i="60" l="1"/>
  <c r="J8593" i="60"/>
  <c r="M8593" i="60"/>
  <c r="I8594" i="60" s="1"/>
  <c r="P8592" i="60"/>
  <c r="L8592" i="60"/>
  <c r="M8594" i="60" l="1"/>
  <c r="I8595" i="60" s="1"/>
  <c r="K8594" i="60"/>
  <c r="J8594" i="60"/>
  <c r="L8593" i="60"/>
  <c r="P8593" i="60"/>
  <c r="P8594" i="60" l="1"/>
  <c r="L8594" i="60"/>
  <c r="M8595" i="60"/>
  <c r="I8596" i="60" s="1"/>
  <c r="K8595" i="60"/>
  <c r="J8595" i="60"/>
  <c r="L8595" i="60" l="1"/>
  <c r="P8595" i="60"/>
  <c r="M8596" i="60"/>
  <c r="I8597" i="60" s="1"/>
  <c r="K8596" i="60"/>
  <c r="J8596" i="60"/>
  <c r="L8596" i="60" l="1"/>
  <c r="P8596" i="60"/>
  <c r="M8597" i="60"/>
  <c r="I8598" i="60" s="1"/>
  <c r="K8597" i="60"/>
  <c r="J8597" i="60"/>
  <c r="K8598" i="60" l="1"/>
  <c r="J8598" i="60"/>
  <c r="M8598" i="60"/>
  <c r="I8599" i="60" s="1"/>
  <c r="P8597" i="60"/>
  <c r="L8597" i="60"/>
  <c r="M8599" i="60" l="1"/>
  <c r="I8600" i="60" s="1"/>
  <c r="K8599" i="60"/>
  <c r="J8599" i="60"/>
  <c r="P8598" i="60"/>
  <c r="L8598" i="60"/>
  <c r="P8599" i="60" l="1"/>
  <c r="L8599" i="60"/>
  <c r="J8600" i="60"/>
  <c r="K8600" i="60"/>
  <c r="M8600" i="60"/>
  <c r="I8601" i="60" s="1"/>
  <c r="M8601" i="60" l="1"/>
  <c r="I8602" i="60" s="1"/>
  <c r="K8601" i="60"/>
  <c r="J8601" i="60"/>
  <c r="P8600" i="60"/>
  <c r="L8600" i="60"/>
  <c r="P8601" i="60" l="1"/>
  <c r="L8601" i="60"/>
  <c r="K8602" i="60"/>
  <c r="J8602" i="60"/>
  <c r="M8602" i="60"/>
  <c r="I8603" i="60" s="1"/>
  <c r="P8602" i="60" l="1"/>
  <c r="L8602" i="60"/>
  <c r="M8603" i="60"/>
  <c r="I8604" i="60" s="1"/>
  <c r="K8603" i="60"/>
  <c r="J8603" i="60"/>
  <c r="K8604" i="60" l="1"/>
  <c r="J8604" i="60"/>
  <c r="M8604" i="60"/>
  <c r="I8605" i="60" s="1"/>
  <c r="L8603" i="60"/>
  <c r="P8603" i="60"/>
  <c r="K8605" i="60" l="1"/>
  <c r="J8605" i="60"/>
  <c r="M8605" i="60"/>
  <c r="I8606" i="60" s="1"/>
  <c r="L8604" i="60"/>
  <c r="P8604" i="60" l="1"/>
  <c r="M8606" i="60"/>
  <c r="I8607" i="60" s="1"/>
  <c r="K8606" i="60"/>
  <c r="J8606" i="60"/>
  <c r="L8605" i="60"/>
  <c r="P8605" i="60" l="1"/>
  <c r="L8606" i="60"/>
  <c r="P8606" i="60"/>
  <c r="K8607" i="60"/>
  <c r="J8607" i="60"/>
  <c r="M8607" i="60"/>
  <c r="I8608" i="60" s="1"/>
  <c r="M8608" i="60" l="1"/>
  <c r="I8609" i="60" s="1"/>
  <c r="K8608" i="60"/>
  <c r="J8608" i="60"/>
  <c r="L8607" i="60"/>
  <c r="P8607" i="60"/>
  <c r="P8608" i="60" l="1"/>
  <c r="L8608" i="60"/>
  <c r="J8609" i="60"/>
  <c r="K8609" i="60"/>
  <c r="M8609" i="60"/>
  <c r="I8610" i="60" s="1"/>
  <c r="M8610" i="60" l="1"/>
  <c r="I8611" i="60" s="1"/>
  <c r="K8610" i="60"/>
  <c r="J8610" i="60"/>
  <c r="L8609" i="60"/>
  <c r="P8609" i="60"/>
  <c r="L8610" i="60" l="1"/>
  <c r="P8610" i="60"/>
  <c r="J8611" i="60"/>
  <c r="K8611" i="60"/>
  <c r="M8611" i="60"/>
  <c r="I8612" i="60" s="1"/>
  <c r="K8612" i="60" l="1"/>
  <c r="J8612" i="60"/>
  <c r="M8612" i="60"/>
  <c r="I8613" i="60" s="1"/>
  <c r="L8611" i="60"/>
  <c r="P8611" i="60"/>
  <c r="K8613" i="60" l="1"/>
  <c r="J8613" i="60"/>
  <c r="M8613" i="60"/>
  <c r="I8614" i="60" s="1"/>
  <c r="L8612" i="60"/>
  <c r="P8612" i="60" l="1"/>
  <c r="M8614" i="60"/>
  <c r="I8615" i="60" s="1"/>
  <c r="K8614" i="60"/>
  <c r="J8614" i="60"/>
  <c r="L8613" i="60"/>
  <c r="P8613" i="60" l="1"/>
  <c r="P8614" i="60"/>
  <c r="L8614" i="60"/>
  <c r="M8615" i="60"/>
  <c r="I8616" i="60" s="1"/>
  <c r="K8615" i="60"/>
  <c r="J8615" i="60"/>
  <c r="P8615" i="60" l="1"/>
  <c r="L8615" i="60"/>
  <c r="M8616" i="60"/>
  <c r="I8617" i="60" s="1"/>
  <c r="K8616" i="60"/>
  <c r="J8616" i="60"/>
  <c r="M8617" i="60" l="1"/>
  <c r="I8618" i="60" s="1"/>
  <c r="K8617" i="60"/>
  <c r="J8617" i="60"/>
  <c r="P8616" i="60"/>
  <c r="L8616" i="60"/>
  <c r="L8617" i="60" l="1"/>
  <c r="P8617" i="60"/>
  <c r="K8618" i="60"/>
  <c r="J8618" i="60"/>
  <c r="M8618" i="60"/>
  <c r="I8619" i="60" s="1"/>
  <c r="K8619" i="60" l="1"/>
  <c r="J8619" i="60"/>
  <c r="M8619" i="60"/>
  <c r="I8620" i="60" s="1"/>
  <c r="P8618" i="60"/>
  <c r="L8618" i="60"/>
  <c r="K8620" i="60" l="1"/>
  <c r="M8620" i="60"/>
  <c r="I8621" i="60" s="1"/>
  <c r="J8620" i="60"/>
  <c r="P8619" i="60"/>
  <c r="L8619" i="60"/>
  <c r="P8620" i="60" l="1"/>
  <c r="L8620" i="60"/>
  <c r="K8621" i="60"/>
  <c r="M8621" i="60"/>
  <c r="I8622" i="60" s="1"/>
  <c r="J8621" i="60"/>
  <c r="M8622" i="60" l="1"/>
  <c r="I8623" i="60" s="1"/>
  <c r="J8622" i="60"/>
  <c r="K8622" i="60"/>
  <c r="L8621" i="60"/>
  <c r="P8621" i="60" l="1"/>
  <c r="P8622" i="60"/>
  <c r="L8622" i="60"/>
  <c r="M8623" i="60"/>
  <c r="I8624" i="60" s="1"/>
  <c r="K8623" i="60"/>
  <c r="J8623" i="60"/>
  <c r="L8623" i="60" l="1"/>
  <c r="P8623" i="60"/>
  <c r="M8624" i="60"/>
  <c r="I8625" i="60" s="1"/>
  <c r="K8624" i="60"/>
  <c r="J8624" i="60"/>
  <c r="L8624" i="60" l="1"/>
  <c r="P8624" i="60"/>
  <c r="M8625" i="60"/>
  <c r="I8626" i="60" s="1"/>
  <c r="K8625" i="60"/>
  <c r="J8625" i="60"/>
  <c r="K8626" i="60" l="1"/>
  <c r="J8626" i="60"/>
  <c r="M8626" i="60"/>
  <c r="I8627" i="60" s="1"/>
  <c r="P8625" i="60"/>
  <c r="L8625" i="60"/>
  <c r="M8627" i="60" l="1"/>
  <c r="I8628" i="60" s="1"/>
  <c r="K8627" i="60"/>
  <c r="J8627" i="60"/>
  <c r="P8626" i="60"/>
  <c r="L8626" i="60"/>
  <c r="P8627" i="60" l="1"/>
  <c r="L8627" i="60"/>
  <c r="M8628" i="60"/>
  <c r="I8629" i="60" s="1"/>
  <c r="K8628" i="60"/>
  <c r="J8628" i="60"/>
  <c r="P8628" i="60" l="1"/>
  <c r="L8628" i="60"/>
  <c r="M8629" i="60"/>
  <c r="I8630" i="60" s="1"/>
  <c r="J8629" i="60"/>
  <c r="K8629" i="60"/>
  <c r="P8629" i="60" l="1"/>
  <c r="L8629" i="60"/>
  <c r="J8630" i="60"/>
  <c r="M8630" i="60"/>
  <c r="I8631" i="60" s="1"/>
  <c r="K8630" i="60"/>
  <c r="M8631" i="60" l="1"/>
  <c r="I8632" i="60" s="1"/>
  <c r="K8631" i="60"/>
  <c r="J8631" i="60"/>
  <c r="P8630" i="60"/>
  <c r="L8630" i="60"/>
  <c r="L8631" i="60" l="1"/>
  <c r="P8631" i="60"/>
  <c r="K8632" i="60"/>
  <c r="J8632" i="60"/>
  <c r="M8632" i="60"/>
  <c r="I8633" i="60" s="1"/>
  <c r="L8632" i="60" l="1"/>
  <c r="P8632" i="60"/>
  <c r="K8633" i="60"/>
  <c r="J8633" i="60"/>
  <c r="M8633" i="60"/>
  <c r="I8634" i="60" s="1"/>
  <c r="M8634" i="60" l="1"/>
  <c r="I8635" i="60" s="1"/>
  <c r="K8634" i="60"/>
  <c r="J8634" i="60"/>
  <c r="L8633" i="60"/>
  <c r="P8633" i="60"/>
  <c r="L8634" i="60" l="1"/>
  <c r="P8634" i="60"/>
  <c r="M8635" i="60"/>
  <c r="I8636" i="60" s="1"/>
  <c r="K8635" i="60"/>
  <c r="J8635" i="60"/>
  <c r="M8636" i="60" l="1"/>
  <c r="I8637" i="60" s="1"/>
  <c r="K8636" i="60"/>
  <c r="J8636" i="60"/>
  <c r="P8635" i="60"/>
  <c r="L8635" i="60"/>
  <c r="P8636" i="60" l="1"/>
  <c r="L8636" i="60"/>
  <c r="M8637" i="60"/>
  <c r="I8638" i="60" s="1"/>
  <c r="K8637" i="60"/>
  <c r="J8637" i="60"/>
  <c r="P8637" i="60" l="1"/>
  <c r="L8637" i="60"/>
  <c r="M8638" i="60"/>
  <c r="I8639" i="60" s="1"/>
  <c r="K8638" i="60"/>
  <c r="J8638" i="60"/>
  <c r="K8639" i="60" l="1"/>
  <c r="J8639" i="60"/>
  <c r="M8639" i="60"/>
  <c r="I8640" i="60" s="1"/>
  <c r="L8638" i="60"/>
  <c r="P8638" i="60"/>
  <c r="K8640" i="60" l="1"/>
  <c r="J8640" i="60"/>
  <c r="M8640" i="60"/>
  <c r="I8641" i="60" s="1"/>
  <c r="P8639" i="60"/>
  <c r="L8639" i="60"/>
  <c r="J8641" i="60" l="1"/>
  <c r="K8641" i="60"/>
  <c r="M8641" i="60"/>
  <c r="I8642" i="60" s="1"/>
  <c r="L8640" i="60"/>
  <c r="P8640" i="60"/>
  <c r="K8642" i="60" l="1"/>
  <c r="J8642" i="60"/>
  <c r="M8642" i="60"/>
  <c r="I8643" i="60" s="1"/>
  <c r="L8641" i="60"/>
  <c r="P8641" i="60"/>
  <c r="L8642" i="60" l="1"/>
  <c r="M8643" i="60"/>
  <c r="I8644" i="60" s="1"/>
  <c r="K8643" i="60"/>
  <c r="J8643" i="60"/>
  <c r="P8643" i="60" l="1"/>
  <c r="L8643" i="60"/>
  <c r="M8644" i="60"/>
  <c r="I8645" i="60" s="1"/>
  <c r="K8644" i="60"/>
  <c r="J8644" i="60"/>
  <c r="P8642" i="60"/>
  <c r="L8644" i="60" l="1"/>
  <c r="P8644" i="60"/>
  <c r="M8645" i="60"/>
  <c r="I8646" i="60" s="1"/>
  <c r="K8645" i="60"/>
  <c r="J8645" i="60"/>
  <c r="L8645" i="60" l="1"/>
  <c r="P8645" i="60"/>
  <c r="M8646" i="60"/>
  <c r="I8647" i="60" s="1"/>
  <c r="J8646" i="60"/>
  <c r="K8646" i="60"/>
  <c r="P8646" i="60" l="1"/>
  <c r="L8646" i="60"/>
  <c r="K8647" i="60"/>
  <c r="J8647" i="60"/>
  <c r="M8647" i="60"/>
  <c r="I8648" i="60" s="1"/>
  <c r="M8648" i="60" l="1"/>
  <c r="I8649" i="60" s="1"/>
  <c r="K8648" i="60"/>
  <c r="J8648" i="60"/>
  <c r="P8647" i="60"/>
  <c r="L8647" i="60"/>
  <c r="P8648" i="60" l="1"/>
  <c r="L8648" i="60"/>
  <c r="J8649" i="60"/>
  <c r="M8649" i="60"/>
  <c r="I8650" i="60" s="1"/>
  <c r="K8649" i="60"/>
  <c r="P8649" i="60" l="1"/>
  <c r="L8649" i="60"/>
  <c r="M8650" i="60"/>
  <c r="I8651" i="60" s="1"/>
  <c r="K8650" i="60"/>
  <c r="J8650" i="60"/>
  <c r="P8650" i="60" l="1"/>
  <c r="L8650" i="60"/>
  <c r="K8651" i="60"/>
  <c r="J8651" i="60"/>
  <c r="M8651" i="60"/>
  <c r="I8652" i="60" s="1"/>
  <c r="P8651" i="60" l="1"/>
  <c r="L8651" i="60"/>
  <c r="M8652" i="60"/>
  <c r="I8653" i="60" s="1"/>
  <c r="K8652" i="60"/>
  <c r="J8652" i="60"/>
  <c r="L8652" i="60" l="1"/>
  <c r="P8652" i="60"/>
  <c r="K8653" i="60"/>
  <c r="J8653" i="60"/>
  <c r="M8653" i="60"/>
  <c r="I8654" i="60" s="1"/>
  <c r="L8653" i="60" l="1"/>
  <c r="P8653" i="60"/>
  <c r="K8654" i="60"/>
  <c r="J8654" i="60"/>
  <c r="M8654" i="60"/>
  <c r="I8655" i="60" s="1"/>
  <c r="P8654" i="60" l="1"/>
  <c r="L8654" i="60"/>
  <c r="M8655" i="60"/>
  <c r="I8656" i="60" s="1"/>
  <c r="K8655" i="60"/>
  <c r="J8655" i="60"/>
  <c r="L8655" i="60" l="1"/>
  <c r="P8655" i="60"/>
  <c r="M8656" i="60"/>
  <c r="I8657" i="60" s="1"/>
  <c r="K8656" i="60"/>
  <c r="J8656" i="60"/>
  <c r="P8656" i="60" l="1"/>
  <c r="L8656" i="60"/>
  <c r="M8657" i="60"/>
  <c r="I8658" i="60" s="1"/>
  <c r="J8657" i="60"/>
  <c r="K8657" i="60"/>
  <c r="K8658" i="60" l="1"/>
  <c r="J8658" i="60"/>
  <c r="M8658" i="60"/>
  <c r="I8659" i="60" s="1"/>
  <c r="P8657" i="60"/>
  <c r="L8657" i="60"/>
  <c r="M8659" i="60" l="1"/>
  <c r="I8660" i="60" s="1"/>
  <c r="K8659" i="60"/>
  <c r="J8659" i="60"/>
  <c r="P8658" i="60"/>
  <c r="L8658" i="60"/>
  <c r="L8659" i="60" l="1"/>
  <c r="P8659" i="60"/>
  <c r="J8660" i="60"/>
  <c r="K8660" i="60"/>
  <c r="M8660" i="60"/>
  <c r="I8661" i="60" s="1"/>
  <c r="L8660" i="60" l="1"/>
  <c r="P8660" i="60"/>
  <c r="K8661" i="60"/>
  <c r="J8661" i="60"/>
  <c r="M8661" i="60"/>
  <c r="I8662" i="60" s="1"/>
  <c r="L8661" i="60" l="1"/>
  <c r="P8661" i="60"/>
  <c r="K8662" i="60"/>
  <c r="J8662" i="60"/>
  <c r="M8662" i="60"/>
  <c r="I8663" i="60" s="1"/>
  <c r="M8663" i="60" l="1"/>
  <c r="I8664" i="60" s="1"/>
  <c r="K8663" i="60"/>
  <c r="J8663" i="60"/>
  <c r="P8662" i="60"/>
  <c r="L8662" i="60"/>
  <c r="L8663" i="60" l="1"/>
  <c r="P8663" i="60"/>
  <c r="M8664" i="60"/>
  <c r="I8665" i="60" s="1"/>
  <c r="K8664" i="60"/>
  <c r="J8664" i="60"/>
  <c r="J8665" i="60" l="1"/>
  <c r="M8665" i="60"/>
  <c r="I8666" i="60" s="1"/>
  <c r="K8665" i="60"/>
  <c r="P8664" i="60"/>
  <c r="L8664" i="60"/>
  <c r="M8666" i="60" l="1"/>
  <c r="I8667" i="60" s="1"/>
  <c r="K8666" i="60"/>
  <c r="J8666" i="60"/>
  <c r="P8665" i="60"/>
  <c r="L8665" i="60"/>
  <c r="L8666" i="60" l="1"/>
  <c r="P8666" i="60"/>
  <c r="K8667" i="60"/>
  <c r="J8667" i="60"/>
  <c r="M8667" i="60"/>
  <c r="I8668" i="60" s="1"/>
  <c r="K8668" i="60" l="1"/>
  <c r="J8668" i="60"/>
  <c r="M8668" i="60"/>
  <c r="I8669" i="60" s="1"/>
  <c r="P8667" i="60"/>
  <c r="L8667" i="60"/>
  <c r="M8669" i="60" l="1"/>
  <c r="I8670" i="60" s="1"/>
  <c r="K8669" i="60"/>
  <c r="J8669" i="60"/>
  <c r="P8668" i="60"/>
  <c r="L8668" i="60"/>
  <c r="L8669" i="60" l="1"/>
  <c r="P8669" i="60"/>
  <c r="K8670" i="60"/>
  <c r="J8670" i="60"/>
  <c r="M8670" i="60"/>
  <c r="I8671" i="60" s="1"/>
  <c r="L8670" i="60" l="1"/>
  <c r="P8670" i="60"/>
  <c r="M8671" i="60"/>
  <c r="I8672" i="60" s="1"/>
  <c r="J8671" i="60"/>
  <c r="K8671" i="60"/>
  <c r="M8672" i="60" l="1"/>
  <c r="I8673" i="60" s="1"/>
  <c r="K8672" i="60"/>
  <c r="J8672" i="60"/>
  <c r="P8671" i="60"/>
  <c r="L8671" i="60"/>
  <c r="L8672" i="60" l="1"/>
  <c r="P8672" i="60"/>
  <c r="M8673" i="60"/>
  <c r="I8674" i="60" s="1"/>
  <c r="K8673" i="60"/>
  <c r="J8673" i="60"/>
  <c r="L8673" i="60" l="1"/>
  <c r="P8673" i="60"/>
  <c r="M8674" i="60"/>
  <c r="I8675" i="60" s="1"/>
  <c r="K8674" i="60"/>
  <c r="J8674" i="60"/>
  <c r="K8675" i="60" l="1"/>
  <c r="J8675" i="60"/>
  <c r="M8675" i="60"/>
  <c r="I8676" i="60" s="1"/>
  <c r="L8674" i="60"/>
  <c r="P8674" i="60"/>
  <c r="M8676" i="60" l="1"/>
  <c r="I8677" i="60" s="1"/>
  <c r="K8676" i="60"/>
  <c r="J8676" i="60"/>
  <c r="L8675" i="60"/>
  <c r="P8675" i="60" l="1"/>
  <c r="P8676" i="60"/>
  <c r="L8676" i="60"/>
  <c r="J8677" i="60"/>
  <c r="M8677" i="60"/>
  <c r="I8678" i="60" s="1"/>
  <c r="K8677" i="60"/>
  <c r="M8678" i="60" l="1"/>
  <c r="I8679" i="60" s="1"/>
  <c r="K8678" i="60"/>
  <c r="J8678" i="60"/>
  <c r="P8677" i="60"/>
  <c r="L8677" i="60"/>
  <c r="P8678" i="60" l="1"/>
  <c r="L8678" i="60"/>
  <c r="J8679" i="60"/>
  <c r="K8679" i="60"/>
  <c r="M8679" i="60"/>
  <c r="I8680" i="60" s="1"/>
  <c r="L8679" i="60" l="1"/>
  <c r="P8679" i="60"/>
  <c r="M8680" i="60"/>
  <c r="I8681" i="60" s="1"/>
  <c r="K8680" i="60"/>
  <c r="J8680" i="60"/>
  <c r="K8681" i="60" l="1"/>
  <c r="M8681" i="60"/>
  <c r="I8682" i="60" s="1"/>
  <c r="J8681" i="60"/>
  <c r="L8680" i="60"/>
  <c r="P8680" i="60"/>
  <c r="L8681" i="60" l="1"/>
  <c r="K8682" i="60"/>
  <c r="J8682" i="60"/>
  <c r="M8682" i="60"/>
  <c r="I8683" i="60" s="1"/>
  <c r="L8682" i="60" l="1"/>
  <c r="P8682" i="60"/>
  <c r="M8683" i="60"/>
  <c r="I8684" i="60" s="1"/>
  <c r="J8683" i="60"/>
  <c r="K8683" i="60"/>
  <c r="P8681" i="60"/>
  <c r="L8683" i="60" l="1"/>
  <c r="P8683" i="60"/>
  <c r="M8684" i="60"/>
  <c r="I8685" i="60" s="1"/>
  <c r="K8684" i="60"/>
  <c r="J8684" i="60"/>
  <c r="P8684" i="60" l="1"/>
  <c r="L8684" i="60"/>
  <c r="M8685" i="60"/>
  <c r="I8686" i="60" s="1"/>
  <c r="J8685" i="60"/>
  <c r="K8685" i="60"/>
  <c r="P8685" i="60" l="1"/>
  <c r="L8685" i="60"/>
  <c r="M8686" i="60"/>
  <c r="I8687" i="60" s="1"/>
  <c r="K8686" i="60"/>
  <c r="J8686" i="60"/>
  <c r="M8687" i="60" l="1"/>
  <c r="I8688" i="60" s="1"/>
  <c r="K8687" i="60"/>
  <c r="J8687" i="60"/>
  <c r="P8686" i="60"/>
  <c r="L8686" i="60"/>
  <c r="L8687" i="60" l="1"/>
  <c r="P8687" i="60"/>
  <c r="K8688" i="60"/>
  <c r="J8688" i="60"/>
  <c r="M8688" i="60"/>
  <c r="I8689" i="60" s="1"/>
  <c r="K8689" i="60" l="1"/>
  <c r="J8689" i="60"/>
  <c r="M8689" i="60"/>
  <c r="I8690" i="60" s="1"/>
  <c r="P8688" i="60"/>
  <c r="L8688" i="60"/>
  <c r="K8690" i="60" l="1"/>
  <c r="J8690" i="60"/>
  <c r="M8690" i="60"/>
  <c r="I8691" i="60" s="1"/>
  <c r="L8689" i="60"/>
  <c r="P8689" i="60"/>
  <c r="J8691" i="60" l="1"/>
  <c r="M8691" i="60"/>
  <c r="I8692" i="60" s="1"/>
  <c r="K8691" i="60"/>
  <c r="L8690" i="60"/>
  <c r="P8690" i="60"/>
  <c r="M8692" i="60" l="1"/>
  <c r="I8693" i="60" s="1"/>
  <c r="K8692" i="60"/>
  <c r="J8692" i="60"/>
  <c r="L8691" i="60"/>
  <c r="P8691" i="60"/>
  <c r="P8692" i="60" l="1"/>
  <c r="L8692" i="60"/>
  <c r="M8693" i="60"/>
  <c r="I8694" i="60" s="1"/>
  <c r="K8693" i="60"/>
  <c r="J8693" i="60"/>
  <c r="P8693" i="60" l="1"/>
  <c r="L8693" i="60"/>
  <c r="M8694" i="60"/>
  <c r="I8695" i="60" s="1"/>
  <c r="K8694" i="60"/>
  <c r="J8694" i="60"/>
  <c r="P8694" i="60" l="1"/>
  <c r="L8694" i="60"/>
  <c r="M8695" i="60"/>
  <c r="I8696" i="60" s="1"/>
  <c r="J8695" i="60"/>
  <c r="K8695" i="60"/>
  <c r="L8695" i="60" l="1"/>
  <c r="P8695" i="60"/>
  <c r="M8696" i="60"/>
  <c r="I8697" i="60" s="1"/>
  <c r="J8696" i="60"/>
  <c r="K8696" i="60"/>
  <c r="P8696" i="60" l="1"/>
  <c r="L8696" i="60"/>
  <c r="K8697" i="60"/>
  <c r="M8697" i="60"/>
  <c r="I8698" i="60" s="1"/>
  <c r="J8697" i="60"/>
  <c r="M8698" i="60" l="1"/>
  <c r="I8699" i="60" s="1"/>
  <c r="K8698" i="60"/>
  <c r="J8698" i="60"/>
  <c r="P8697" i="60"/>
  <c r="L8697" i="60"/>
  <c r="P8698" i="60" l="1"/>
  <c r="L8698" i="60"/>
  <c r="K8699" i="60"/>
  <c r="J8699" i="60"/>
  <c r="M8699" i="60"/>
  <c r="I8700" i="60" s="1"/>
  <c r="M8700" i="60" l="1"/>
  <c r="I8701" i="60" s="1"/>
  <c r="K8700" i="60"/>
  <c r="J8700" i="60"/>
  <c r="L8699" i="60"/>
  <c r="P8699" i="60"/>
  <c r="L8700" i="60" l="1"/>
  <c r="P8700" i="60"/>
  <c r="J8701" i="60"/>
  <c r="M8701" i="60"/>
  <c r="I8702" i="60" s="1"/>
  <c r="K8701" i="60"/>
  <c r="M8702" i="60" l="1"/>
  <c r="I8703" i="60" s="1"/>
  <c r="K8702" i="60"/>
  <c r="J8702" i="60"/>
  <c r="P8701" i="60"/>
  <c r="L8701" i="60"/>
  <c r="L8702" i="60" l="1"/>
  <c r="P8702" i="60"/>
  <c r="K8703" i="60"/>
  <c r="J8703" i="60"/>
  <c r="M8703" i="60"/>
  <c r="I8704" i="60" s="1"/>
  <c r="K8704" i="60" l="1"/>
  <c r="J8704" i="60"/>
  <c r="M8704" i="60"/>
  <c r="I8705" i="60" s="1"/>
  <c r="L8703" i="60"/>
  <c r="P8703" i="60"/>
  <c r="M8705" i="60" l="1"/>
  <c r="I8706" i="60" s="1"/>
  <c r="K8705" i="60"/>
  <c r="J8705" i="60"/>
  <c r="L8704" i="60"/>
  <c r="P8704" i="60"/>
  <c r="P8705" i="60" l="1"/>
  <c r="L8705" i="60"/>
  <c r="K8706" i="60"/>
  <c r="J8706" i="60"/>
  <c r="M8706" i="60"/>
  <c r="I8707" i="60" s="1"/>
  <c r="L8706" i="60" l="1"/>
  <c r="P8706" i="60"/>
  <c r="M8707" i="60"/>
  <c r="I8708" i="60" s="1"/>
  <c r="K8707" i="60"/>
  <c r="J8707" i="60"/>
  <c r="P8707" i="60" l="1"/>
  <c r="L8707" i="60"/>
  <c r="J8708" i="60"/>
  <c r="K8708" i="60"/>
  <c r="M8708" i="60"/>
  <c r="I8709" i="60" s="1"/>
  <c r="L8708" i="60" l="1"/>
  <c r="P8708" i="60"/>
  <c r="M8709" i="60"/>
  <c r="I8710" i="60" s="1"/>
  <c r="K8709" i="60"/>
  <c r="J8709" i="60"/>
  <c r="P8709" i="60" l="1"/>
  <c r="L8709" i="60"/>
  <c r="M8710" i="60"/>
  <c r="I8711" i="60" s="1"/>
  <c r="J8710" i="60"/>
  <c r="K8710" i="60"/>
  <c r="P8710" i="60" l="1"/>
  <c r="L8710" i="60"/>
  <c r="K8711" i="60"/>
  <c r="M8711" i="60"/>
  <c r="I8712" i="60" s="1"/>
  <c r="J8711" i="60"/>
  <c r="P8711" i="60" l="1"/>
  <c r="L8711" i="60"/>
  <c r="K8712" i="60"/>
  <c r="J8712" i="60"/>
  <c r="M8712" i="60"/>
  <c r="I8713" i="60" s="1"/>
  <c r="M8713" i="60" l="1"/>
  <c r="I8714" i="60" s="1"/>
  <c r="K8713" i="60"/>
  <c r="J8713" i="60"/>
  <c r="P8712" i="60"/>
  <c r="L8712" i="60"/>
  <c r="P8713" i="60" l="1"/>
  <c r="L8713" i="60"/>
  <c r="K8714" i="60"/>
  <c r="M8714" i="60"/>
  <c r="I8715" i="60" s="1"/>
  <c r="J8714" i="60"/>
  <c r="P8714" i="60" l="1"/>
  <c r="L8714" i="60"/>
  <c r="M8715" i="60"/>
  <c r="I8716" i="60" s="1"/>
  <c r="K8715" i="60"/>
  <c r="J8715" i="60"/>
  <c r="M8716" i="60" l="1"/>
  <c r="I8717" i="60" s="1"/>
  <c r="K8716" i="60"/>
  <c r="J8716" i="60"/>
  <c r="P8715" i="60"/>
  <c r="L8715" i="60"/>
  <c r="P8716" i="60" l="1"/>
  <c r="L8716" i="60"/>
  <c r="M8717" i="60"/>
  <c r="I8718" i="60" s="1"/>
  <c r="K8717" i="60"/>
  <c r="J8717" i="60"/>
  <c r="L8717" i="60" l="1"/>
  <c r="P8717" i="60"/>
  <c r="K8718" i="60"/>
  <c r="M8718" i="60"/>
  <c r="I8719" i="60" s="1"/>
  <c r="J8718" i="60"/>
  <c r="L8718" i="60" l="1"/>
  <c r="P8718" i="60"/>
  <c r="K8719" i="60"/>
  <c r="J8719" i="60"/>
  <c r="M8719" i="60"/>
  <c r="I8720" i="60" s="1"/>
  <c r="K8720" i="60" l="1"/>
  <c r="J8720" i="60"/>
  <c r="M8720" i="60"/>
  <c r="I8721" i="60" s="1"/>
  <c r="L8719" i="60"/>
  <c r="P8719" i="60"/>
  <c r="K8721" i="60" l="1"/>
  <c r="J8721" i="60"/>
  <c r="M8721" i="60"/>
  <c r="I8722" i="60" s="1"/>
  <c r="L8720" i="60"/>
  <c r="P8720" i="60"/>
  <c r="M8722" i="60" l="1"/>
  <c r="I8723" i="60" s="1"/>
  <c r="K8722" i="60"/>
  <c r="J8722" i="60"/>
  <c r="P8721" i="60"/>
  <c r="L8721" i="60"/>
  <c r="L8722" i="60" l="1"/>
  <c r="P8722" i="60"/>
  <c r="M8723" i="60"/>
  <c r="I8724" i="60" s="1"/>
  <c r="J8723" i="60"/>
  <c r="K8723" i="60"/>
  <c r="P8723" i="60" l="1"/>
  <c r="L8723" i="60"/>
  <c r="M8724" i="60"/>
  <c r="I8725" i="60" s="1"/>
  <c r="K8724" i="60"/>
  <c r="J8724" i="60"/>
  <c r="P8724" i="60" l="1"/>
  <c r="L8724" i="60"/>
  <c r="K8725" i="60"/>
  <c r="J8725" i="60"/>
  <c r="M8725" i="60"/>
  <c r="I8726" i="60" s="1"/>
  <c r="L8725" i="60" l="1"/>
  <c r="P8725" i="60"/>
  <c r="J8726" i="60"/>
  <c r="M8726" i="60"/>
  <c r="I8727" i="60" s="1"/>
  <c r="K8726" i="60"/>
  <c r="M8727" i="60" l="1"/>
  <c r="I8728" i="60" s="1"/>
  <c r="K8727" i="60"/>
  <c r="J8727" i="60"/>
  <c r="P8726" i="60"/>
  <c r="L8726" i="60"/>
  <c r="L8727" i="60" l="1"/>
  <c r="P8727" i="60"/>
  <c r="M8728" i="60"/>
  <c r="I8729" i="60" s="1"/>
  <c r="K8728" i="60"/>
  <c r="J8728" i="60"/>
  <c r="P8728" i="60" l="1"/>
  <c r="L8728" i="60"/>
  <c r="M8729" i="60"/>
  <c r="I8730" i="60" s="1"/>
  <c r="K8729" i="60"/>
  <c r="J8729" i="60"/>
  <c r="P8729" i="60" l="1"/>
  <c r="L8729" i="60"/>
  <c r="M8730" i="60"/>
  <c r="I8731" i="60" s="1"/>
  <c r="J8730" i="60"/>
  <c r="K8730" i="60"/>
  <c r="P8730" i="60" l="1"/>
  <c r="L8730" i="60"/>
  <c r="J8731" i="60"/>
  <c r="M8731" i="60"/>
  <c r="I8732" i="60" s="1"/>
  <c r="K8731" i="60"/>
  <c r="K8732" i="60" l="1"/>
  <c r="M8732" i="60"/>
  <c r="I8733" i="60" s="1"/>
  <c r="J8732" i="60"/>
  <c r="P8731" i="60"/>
  <c r="L8731" i="60"/>
  <c r="M8733" i="60" l="1"/>
  <c r="I8734" i="60" s="1"/>
  <c r="K8733" i="60"/>
  <c r="J8733" i="60"/>
  <c r="L8732" i="60"/>
  <c r="P8732" i="60" l="1"/>
  <c r="L8733" i="60"/>
  <c r="P8733" i="60"/>
  <c r="M8734" i="60"/>
  <c r="I8735" i="60" s="1"/>
  <c r="K8734" i="60"/>
  <c r="J8734" i="60"/>
  <c r="L8734" i="60" l="1"/>
  <c r="P8734" i="60"/>
  <c r="K8735" i="60"/>
  <c r="J8735" i="60"/>
  <c r="M8735" i="60"/>
  <c r="I8736" i="60" s="1"/>
  <c r="K8736" i="60" l="1"/>
  <c r="J8736" i="60"/>
  <c r="M8736" i="60"/>
  <c r="I8737" i="60" s="1"/>
  <c r="L8735" i="60"/>
  <c r="M8737" i="60" l="1"/>
  <c r="I8738" i="60" s="1"/>
  <c r="J8737" i="60"/>
  <c r="K8737" i="60"/>
  <c r="L8736" i="60"/>
  <c r="P8735" i="60"/>
  <c r="P8736" i="60" l="1"/>
  <c r="L8737" i="60"/>
  <c r="K8738" i="60"/>
  <c r="J8738" i="60"/>
  <c r="M8738" i="60"/>
  <c r="I8739" i="60" s="1"/>
  <c r="L8738" i="60" l="1"/>
  <c r="P8738" i="60"/>
  <c r="K8739" i="60"/>
  <c r="J8739" i="60"/>
  <c r="M8739" i="60"/>
  <c r="I8740" i="60" s="1"/>
  <c r="P8737" i="60"/>
  <c r="L8739" i="60" l="1"/>
  <c r="J8740" i="60"/>
  <c r="M8740" i="60"/>
  <c r="I8741" i="60" s="1"/>
  <c r="K8740" i="60"/>
  <c r="M8741" i="60" l="1"/>
  <c r="I8742" i="60" s="1"/>
  <c r="K8741" i="60"/>
  <c r="J8741" i="60"/>
  <c r="P8740" i="60"/>
  <c r="L8740" i="60"/>
  <c r="P8739" i="60"/>
  <c r="P8741" i="60" l="1"/>
  <c r="L8741" i="60"/>
  <c r="K8742" i="60"/>
  <c r="J8742" i="60"/>
  <c r="M8742" i="60"/>
  <c r="I8743" i="60" s="1"/>
  <c r="P8742" i="60" l="1"/>
  <c r="L8742" i="60"/>
  <c r="M8743" i="60"/>
  <c r="I8744" i="60" s="1"/>
  <c r="K8743" i="60"/>
  <c r="J8743" i="60"/>
  <c r="P8743" i="60" l="1"/>
  <c r="L8743" i="60"/>
  <c r="M8744" i="60"/>
  <c r="I8745" i="60" s="1"/>
  <c r="K8744" i="60"/>
  <c r="J8744" i="60"/>
  <c r="M8745" i="60" l="1"/>
  <c r="I8746" i="60" s="1"/>
  <c r="K8745" i="60"/>
  <c r="J8745" i="60"/>
  <c r="P8744" i="60"/>
  <c r="L8744" i="60"/>
  <c r="P8745" i="60" l="1"/>
  <c r="L8745" i="60"/>
  <c r="K8746" i="60"/>
  <c r="M8746" i="60"/>
  <c r="I8747" i="60" s="1"/>
  <c r="J8746" i="60"/>
  <c r="L8746" i="60" l="1"/>
  <c r="M8747" i="60"/>
  <c r="I8748" i="60" s="1"/>
  <c r="K8747" i="60"/>
  <c r="J8747" i="60"/>
  <c r="P8747" i="60" l="1"/>
  <c r="L8747" i="60"/>
  <c r="M8748" i="60"/>
  <c r="I8749" i="60" s="1"/>
  <c r="K8748" i="60"/>
  <c r="J8748" i="60"/>
  <c r="P8746" i="60"/>
  <c r="M8749" i="60" l="1"/>
  <c r="I8750" i="60" s="1"/>
  <c r="K8749" i="60"/>
  <c r="J8749" i="60"/>
  <c r="P8748" i="60"/>
  <c r="L8748" i="60"/>
  <c r="L8749" i="60" l="1"/>
  <c r="P8749" i="60"/>
  <c r="K8750" i="60"/>
  <c r="J8750" i="60"/>
  <c r="M8750" i="60"/>
  <c r="I8751" i="60" s="1"/>
  <c r="M8751" i="60" l="1"/>
  <c r="I8752" i="60" s="1"/>
  <c r="K8751" i="60"/>
  <c r="J8751" i="60"/>
  <c r="L8750" i="60"/>
  <c r="P8750" i="60" l="1"/>
  <c r="L8751" i="60"/>
  <c r="M8752" i="60"/>
  <c r="I8753" i="60" s="1"/>
  <c r="J8752" i="60"/>
  <c r="K8752" i="60"/>
  <c r="P8752" i="60" l="1"/>
  <c r="L8752" i="60"/>
  <c r="K8753" i="60"/>
  <c r="J8753" i="60"/>
  <c r="M8753" i="60"/>
  <c r="I8754" i="60" s="1"/>
  <c r="P8751" i="60"/>
  <c r="K8754" i="60" l="1"/>
  <c r="J8754" i="60"/>
  <c r="M8754" i="60"/>
  <c r="I8755" i="60" s="1"/>
  <c r="L8753" i="60"/>
  <c r="P8753" i="60" l="1"/>
  <c r="K8755" i="60"/>
  <c r="J8755" i="60"/>
  <c r="M8755" i="60"/>
  <c r="I8756" i="60" s="1"/>
  <c r="P8754" i="60"/>
  <c r="L8754" i="60"/>
  <c r="J8756" i="60" l="1"/>
  <c r="M8756" i="60"/>
  <c r="I8757" i="60" s="1"/>
  <c r="K8756" i="60"/>
  <c r="L8755" i="60"/>
  <c r="J8757" i="60" l="1"/>
  <c r="M8757" i="60"/>
  <c r="I8758" i="60" s="1"/>
  <c r="K8757" i="60"/>
  <c r="P8755" i="60"/>
  <c r="P8756" i="60"/>
  <c r="L8756" i="60"/>
  <c r="M8758" i="60" l="1"/>
  <c r="I8759" i="60" s="1"/>
  <c r="K8758" i="60"/>
  <c r="J8758" i="60"/>
  <c r="P8757" i="60"/>
  <c r="L8757" i="60"/>
  <c r="L8758" i="60" l="1"/>
  <c r="J8759" i="60"/>
  <c r="M8759" i="60"/>
  <c r="I8760" i="60" s="1"/>
  <c r="K8759" i="60"/>
  <c r="K8760" i="60" l="1"/>
  <c r="M8760" i="60"/>
  <c r="I8761" i="60" s="1"/>
  <c r="J8760" i="60"/>
  <c r="P8758" i="60"/>
  <c r="L8759" i="60"/>
  <c r="P8759" i="60" l="1"/>
  <c r="L8760" i="60"/>
  <c r="J8761" i="60"/>
  <c r="K8761" i="60"/>
  <c r="M8761" i="60"/>
  <c r="I8762" i="60" s="1"/>
  <c r="M8762" i="60" l="1"/>
  <c r="I8763" i="60" s="1"/>
  <c r="J8762" i="60"/>
  <c r="K8762" i="60"/>
  <c r="P8761" i="60"/>
  <c r="L8761" i="60"/>
  <c r="P8760" i="60"/>
  <c r="P8762" i="60" l="1"/>
  <c r="L8762" i="60"/>
  <c r="K8763" i="60"/>
  <c r="J8763" i="60"/>
  <c r="M8763" i="60"/>
  <c r="I8764" i="60" s="1"/>
  <c r="M8764" i="60" l="1"/>
  <c r="I8765" i="60" s="1"/>
  <c r="K8764" i="60"/>
  <c r="J8764" i="60"/>
  <c r="L8763" i="60"/>
  <c r="P8763" i="60" l="1"/>
  <c r="P8764" i="60"/>
  <c r="L8764" i="60"/>
  <c r="M8765" i="60"/>
  <c r="I8766" i="60" s="1"/>
  <c r="K8765" i="60"/>
  <c r="J8765" i="60"/>
  <c r="P8765" i="60" l="1"/>
  <c r="L8765" i="60"/>
  <c r="M8766" i="60"/>
  <c r="I8767" i="60" s="1"/>
  <c r="K8766" i="60"/>
  <c r="J8766" i="60"/>
  <c r="L8766" i="60" l="1"/>
  <c r="P8766" i="60"/>
  <c r="K8767" i="60"/>
  <c r="J8767" i="60"/>
  <c r="M8767" i="60"/>
  <c r="I8768" i="60" s="1"/>
  <c r="L8767" i="60" l="1"/>
  <c r="P8767" i="60"/>
  <c r="K8768" i="60"/>
  <c r="J8768" i="60"/>
  <c r="M8768" i="60"/>
  <c r="I8769" i="60" s="1"/>
  <c r="M8769" i="60" l="1"/>
  <c r="I8770" i="60" s="1"/>
  <c r="K8769" i="60"/>
  <c r="J8769" i="60"/>
  <c r="L8768" i="60"/>
  <c r="P8768" i="60"/>
  <c r="L8769" i="60" l="1"/>
  <c r="P8769" i="60"/>
  <c r="K8770" i="60"/>
  <c r="J8770" i="60"/>
  <c r="M8770" i="60"/>
  <c r="I8771" i="60" s="1"/>
  <c r="P8770" i="60" l="1"/>
  <c r="L8770" i="60"/>
  <c r="M8771" i="60"/>
  <c r="I8772" i="60" s="1"/>
  <c r="K8771" i="60"/>
  <c r="J8771" i="60"/>
  <c r="P8771" i="60" l="1"/>
  <c r="L8771" i="60"/>
  <c r="M8772" i="60"/>
  <c r="I8773" i="60" s="1"/>
  <c r="J8772" i="60"/>
  <c r="K8772" i="60"/>
  <c r="L8772" i="60" l="1"/>
  <c r="P8772" i="60"/>
  <c r="M8773" i="60"/>
  <c r="I8774" i="60" s="1"/>
  <c r="K8773" i="60"/>
  <c r="J8773" i="60"/>
  <c r="P8773" i="60" l="1"/>
  <c r="L8773" i="60"/>
  <c r="K8774" i="60"/>
  <c r="M8774" i="60"/>
  <c r="I8775" i="60" s="1"/>
  <c r="J8774" i="60"/>
  <c r="L8774" i="60" l="1"/>
  <c r="P8774" i="60"/>
  <c r="K8775" i="60"/>
  <c r="J8775" i="60"/>
  <c r="M8775" i="60"/>
  <c r="I8776" i="60" s="1"/>
  <c r="M8776" i="60" l="1"/>
  <c r="I8777" i="60" s="1"/>
  <c r="J8776" i="60"/>
  <c r="K8776" i="60"/>
  <c r="P8775" i="60"/>
  <c r="L8775" i="60"/>
  <c r="P8776" i="60" l="1"/>
  <c r="L8776" i="60"/>
  <c r="M8777" i="60"/>
  <c r="I8778" i="60" s="1"/>
  <c r="K8777" i="60"/>
  <c r="J8777" i="60"/>
  <c r="P8777" i="60" l="1"/>
  <c r="L8777" i="60"/>
  <c r="M8778" i="60"/>
  <c r="I8779" i="60" s="1"/>
  <c r="K8778" i="60"/>
  <c r="J8778" i="60"/>
  <c r="P8778" i="60" l="1"/>
  <c r="L8778" i="60"/>
  <c r="M8779" i="60"/>
  <c r="I8780" i="60" s="1"/>
  <c r="J8779" i="60"/>
  <c r="K8779" i="60"/>
  <c r="K8780" i="60" l="1"/>
  <c r="J8780" i="60"/>
  <c r="M8780" i="60"/>
  <c r="I8781" i="60" s="1"/>
  <c r="P8779" i="60"/>
  <c r="L8779" i="60"/>
  <c r="K8781" i="60" l="1"/>
  <c r="M8781" i="60"/>
  <c r="I8782" i="60" s="1"/>
  <c r="J8781" i="60"/>
  <c r="P8780" i="60"/>
  <c r="L8780" i="60"/>
  <c r="P8781" i="60" l="1"/>
  <c r="L8781" i="60"/>
  <c r="M8782" i="60"/>
  <c r="I8783" i="60" s="1"/>
  <c r="K8782" i="60"/>
  <c r="J8782" i="60"/>
  <c r="L8782" i="60" l="1"/>
  <c r="P8782" i="60"/>
  <c r="M8783" i="60"/>
  <c r="I8784" i="60" s="1"/>
  <c r="K8783" i="60"/>
  <c r="J8783" i="60"/>
  <c r="M8784" i="60" l="1"/>
  <c r="I8785" i="60" s="1"/>
  <c r="K8784" i="60"/>
  <c r="J8784" i="60"/>
  <c r="L8783" i="60"/>
  <c r="P8783" i="60"/>
  <c r="P8784" i="60" l="1"/>
  <c r="L8784" i="60"/>
  <c r="K8785" i="60"/>
  <c r="J8785" i="60"/>
  <c r="M8785" i="60"/>
  <c r="I8786" i="60" s="1"/>
  <c r="L8785" i="60" l="1"/>
  <c r="M8786" i="60"/>
  <c r="I8787" i="60" s="1"/>
  <c r="J8786" i="60"/>
  <c r="K8786" i="60"/>
  <c r="P8785" i="60" l="1"/>
  <c r="L8786" i="60"/>
  <c r="K8787" i="60"/>
  <c r="J8787" i="60"/>
  <c r="M8787" i="60"/>
  <c r="I8788" i="60" s="1"/>
  <c r="K8788" i="60" l="1"/>
  <c r="M8788" i="60"/>
  <c r="I8789" i="60" s="1"/>
  <c r="J8788" i="60"/>
  <c r="P8786" i="60"/>
  <c r="L8787" i="60"/>
  <c r="L8788" i="60" l="1"/>
  <c r="P8787" i="60"/>
  <c r="J8789" i="60"/>
  <c r="M8789" i="60"/>
  <c r="I8790" i="60" s="1"/>
  <c r="K8789" i="60"/>
  <c r="M8790" i="60" l="1"/>
  <c r="I8791" i="60" s="1"/>
  <c r="K8790" i="60"/>
  <c r="J8790" i="60"/>
  <c r="P8789" i="60"/>
  <c r="L8789" i="60"/>
  <c r="P8788" i="60"/>
  <c r="L8790" i="60" l="1"/>
  <c r="J8791" i="60"/>
  <c r="M8791" i="60"/>
  <c r="I8792" i="60" s="1"/>
  <c r="K8791" i="60"/>
  <c r="J8792" i="60" l="1"/>
  <c r="K8792" i="60"/>
  <c r="M8792" i="60"/>
  <c r="I8793" i="60" s="1"/>
  <c r="P8791" i="60"/>
  <c r="L8791" i="60"/>
  <c r="P8790" i="60"/>
  <c r="M8793" i="60" l="1"/>
  <c r="I8794" i="60" s="1"/>
  <c r="K8793" i="60"/>
  <c r="J8793" i="60"/>
  <c r="P8792" i="60"/>
  <c r="L8792" i="60"/>
  <c r="L8793" i="60" l="1"/>
  <c r="P8793" i="60"/>
  <c r="M8794" i="60"/>
  <c r="I8795" i="60" s="1"/>
  <c r="K8794" i="60"/>
  <c r="J8794" i="60"/>
  <c r="K8795" i="60" l="1"/>
  <c r="M8795" i="60"/>
  <c r="I8796" i="60" s="1"/>
  <c r="J8795" i="60"/>
  <c r="P8794" i="60"/>
  <c r="L8794" i="60"/>
  <c r="P8795" i="60" l="1"/>
  <c r="L8795" i="60"/>
  <c r="M8796" i="60"/>
  <c r="I8797" i="60" s="1"/>
  <c r="K8796" i="60"/>
  <c r="J8796" i="60"/>
  <c r="P8796" i="60" l="1"/>
  <c r="L8796" i="60"/>
  <c r="J8797" i="60"/>
  <c r="M8797" i="60"/>
  <c r="I8798" i="60" s="1"/>
  <c r="K8797" i="60"/>
  <c r="P8797" i="60" l="1"/>
  <c r="L8797" i="60"/>
  <c r="M8798" i="60"/>
  <c r="I8799" i="60" s="1"/>
  <c r="K8798" i="60"/>
  <c r="J8798" i="60"/>
  <c r="K8799" i="60" l="1"/>
  <c r="J8799" i="60"/>
  <c r="M8799" i="60"/>
  <c r="I8800" i="60" s="1"/>
  <c r="L8798" i="60"/>
  <c r="P8798" i="60"/>
  <c r="M8800" i="60" l="1"/>
  <c r="I8801" i="60" s="1"/>
  <c r="K8800" i="60"/>
  <c r="J8800" i="60"/>
  <c r="L8799" i="60"/>
  <c r="P8799" i="60"/>
  <c r="L8800" i="60" l="1"/>
  <c r="P8800" i="60"/>
  <c r="M8801" i="60"/>
  <c r="I8802" i="60" s="1"/>
  <c r="J8801" i="60"/>
  <c r="K8801" i="60"/>
  <c r="P8801" i="60" l="1"/>
  <c r="L8801" i="60"/>
  <c r="K8802" i="60"/>
  <c r="J8802" i="60"/>
  <c r="M8802" i="60"/>
  <c r="I8803" i="60" s="1"/>
  <c r="K8803" i="60" l="1"/>
  <c r="J8803" i="60"/>
  <c r="M8803" i="60"/>
  <c r="I8804" i="60" s="1"/>
  <c r="L8802" i="60"/>
  <c r="P8802" i="60"/>
  <c r="L8803" i="60" l="1"/>
  <c r="K8804" i="60"/>
  <c r="J8804" i="60"/>
  <c r="M8804" i="60"/>
  <c r="I8805" i="60" s="1"/>
  <c r="L8804" i="60" l="1"/>
  <c r="K8805" i="60"/>
  <c r="M8805" i="60"/>
  <c r="I8806" i="60" s="1"/>
  <c r="J8805" i="60"/>
  <c r="P8803" i="60"/>
  <c r="J8806" i="60" l="1"/>
  <c r="M8806" i="60"/>
  <c r="I8807" i="60" s="1"/>
  <c r="K8806" i="60"/>
  <c r="L8805" i="60"/>
  <c r="P8805" i="60"/>
  <c r="P8804" i="60"/>
  <c r="M8807" i="60" l="1"/>
  <c r="I8808" i="60" s="1"/>
  <c r="K8807" i="60"/>
  <c r="J8807" i="60"/>
  <c r="P8806" i="60"/>
  <c r="L8806" i="60"/>
  <c r="P8807" i="60" l="1"/>
  <c r="L8807" i="60"/>
  <c r="M8808" i="60"/>
  <c r="I8809" i="60" s="1"/>
  <c r="J8808" i="60"/>
  <c r="K8808" i="60"/>
  <c r="P8808" i="60" l="1"/>
  <c r="L8808" i="60"/>
  <c r="K8809" i="60"/>
  <c r="J8809" i="60"/>
  <c r="M8809" i="60"/>
  <c r="I8810" i="60" s="1"/>
  <c r="K8810" i="60" l="1"/>
  <c r="M8810" i="60"/>
  <c r="I8811" i="60" s="1"/>
  <c r="J8810" i="60"/>
  <c r="P8809" i="60"/>
  <c r="L8809" i="60"/>
  <c r="P8810" i="60" l="1"/>
  <c r="L8810" i="60"/>
  <c r="M8811" i="60"/>
  <c r="I8812" i="60" s="1"/>
  <c r="K8811" i="60"/>
  <c r="J8811" i="60"/>
  <c r="P8811" i="60" l="1"/>
  <c r="L8811" i="60"/>
  <c r="M8812" i="60"/>
  <c r="I8813" i="60" s="1"/>
  <c r="K8812" i="60"/>
  <c r="J8812" i="60"/>
  <c r="L8812" i="60" l="1"/>
  <c r="P8812" i="60"/>
  <c r="M8813" i="60"/>
  <c r="I8814" i="60" s="1"/>
  <c r="K8813" i="60"/>
  <c r="J8813" i="60"/>
  <c r="P8813" i="60" l="1"/>
  <c r="L8813" i="60"/>
  <c r="M8814" i="60"/>
  <c r="I8815" i="60" s="1"/>
  <c r="K8814" i="60"/>
  <c r="J8814" i="60"/>
  <c r="L8814" i="60" l="1"/>
  <c r="M8815" i="60"/>
  <c r="I8816" i="60" s="1"/>
  <c r="K8815" i="60"/>
  <c r="J8815" i="60"/>
  <c r="L8815" i="60" l="1"/>
  <c r="K8816" i="60"/>
  <c r="J8816" i="60"/>
  <c r="M8816" i="60"/>
  <c r="I8817" i="60" s="1"/>
  <c r="P8814" i="60"/>
  <c r="K8817" i="60" l="1"/>
  <c r="J8817" i="60"/>
  <c r="M8817" i="60"/>
  <c r="I8818" i="60" s="1"/>
  <c r="L8816" i="60"/>
  <c r="P8816" i="60"/>
  <c r="P8815" i="60"/>
  <c r="L8817" i="60" l="1"/>
  <c r="M8818" i="60"/>
  <c r="I8819" i="60" s="1"/>
  <c r="K8818" i="60"/>
  <c r="J8818" i="60"/>
  <c r="L8818" i="60" l="1"/>
  <c r="P8818" i="60"/>
  <c r="K8819" i="60"/>
  <c r="J8819" i="60"/>
  <c r="M8819" i="60"/>
  <c r="I8820" i="60" s="1"/>
  <c r="P8817" i="60"/>
  <c r="L8819" i="60" l="1"/>
  <c r="P8819" i="60"/>
  <c r="M8820" i="60"/>
  <c r="I8821" i="60" s="1"/>
  <c r="K8820" i="60"/>
  <c r="J8820" i="60"/>
  <c r="P8820" i="60" l="1"/>
  <c r="L8820" i="60"/>
  <c r="M8821" i="60"/>
  <c r="I8822" i="60" s="1"/>
  <c r="J8821" i="60"/>
  <c r="K8821" i="60"/>
  <c r="P8821" i="60" l="1"/>
  <c r="L8821" i="60"/>
  <c r="J8822" i="60"/>
  <c r="K8822" i="60"/>
  <c r="M8822" i="60"/>
  <c r="I8823" i="60" s="1"/>
  <c r="K8823" i="60" l="1"/>
  <c r="M8823" i="60"/>
  <c r="I8824" i="60" s="1"/>
  <c r="J8823" i="60"/>
  <c r="L8822" i="60"/>
  <c r="P8822" i="60" l="1"/>
  <c r="L8823" i="60"/>
  <c r="P8823" i="60"/>
  <c r="J8824" i="60"/>
  <c r="K8824" i="60"/>
  <c r="M8824" i="60"/>
  <c r="I8825" i="60" s="1"/>
  <c r="M8825" i="60" l="1"/>
  <c r="I8826" i="60" s="1"/>
  <c r="K8825" i="60"/>
  <c r="J8825" i="60"/>
  <c r="L8824" i="60"/>
  <c r="P8824" i="60" l="1"/>
  <c r="P8825" i="60"/>
  <c r="L8825" i="60"/>
  <c r="M8826" i="60"/>
  <c r="I8827" i="60" s="1"/>
  <c r="K8826" i="60"/>
  <c r="J8826" i="60"/>
  <c r="P8826" i="60" l="1"/>
  <c r="L8826" i="60"/>
  <c r="J8827" i="60"/>
  <c r="M8827" i="60"/>
  <c r="I8828" i="60" s="1"/>
  <c r="K8827" i="60"/>
  <c r="M8828" i="60" l="1"/>
  <c r="I8829" i="60" s="1"/>
  <c r="K8828" i="60"/>
  <c r="J8828" i="60"/>
  <c r="P8827" i="60"/>
  <c r="L8827" i="60"/>
  <c r="P8828" i="60" l="1"/>
  <c r="L8828" i="60"/>
  <c r="K8829" i="60"/>
  <c r="J8829" i="60"/>
  <c r="M8829" i="60"/>
  <c r="I8830" i="60" s="1"/>
  <c r="K8830" i="60" l="1"/>
  <c r="M8830" i="60"/>
  <c r="I8831" i="60" s="1"/>
  <c r="J8830" i="60"/>
  <c r="L8829" i="60"/>
  <c r="P8829" i="60"/>
  <c r="P8830" i="60" l="1"/>
  <c r="L8830" i="60"/>
  <c r="J8831" i="60"/>
  <c r="M8831" i="60"/>
  <c r="I8832" i="60" s="1"/>
  <c r="K8831" i="60"/>
  <c r="M8832" i="60" l="1"/>
  <c r="I8833" i="60" s="1"/>
  <c r="K8832" i="60"/>
  <c r="J8832" i="60"/>
  <c r="P8831" i="60"/>
  <c r="L8831" i="60"/>
  <c r="L8832" i="60" l="1"/>
  <c r="P8832" i="60"/>
  <c r="K8833" i="60"/>
  <c r="J8833" i="60"/>
  <c r="M8833" i="60"/>
  <c r="I8834" i="60" s="1"/>
  <c r="L8833" i="60" l="1"/>
  <c r="P8833" i="60"/>
  <c r="K8834" i="60"/>
  <c r="J8834" i="60"/>
  <c r="M8834" i="60"/>
  <c r="I8835" i="60" s="1"/>
  <c r="L8834" i="60" l="1"/>
  <c r="P8834" i="60"/>
  <c r="M8835" i="60"/>
  <c r="I8836" i="60" s="1"/>
  <c r="K8835" i="60"/>
  <c r="J8835" i="60"/>
  <c r="K8836" i="60" l="1"/>
  <c r="J8836" i="60"/>
  <c r="M8836" i="60"/>
  <c r="I8837" i="60" s="1"/>
  <c r="P8835" i="60"/>
  <c r="L8835" i="60"/>
  <c r="K8837" i="60" l="1"/>
  <c r="M8837" i="60"/>
  <c r="I8838" i="60" s="1"/>
  <c r="J8837" i="60"/>
  <c r="P8836" i="60"/>
  <c r="L8836" i="60"/>
  <c r="P8837" i="60" l="1"/>
  <c r="L8837" i="60"/>
  <c r="J8838" i="60"/>
  <c r="K8838" i="60"/>
  <c r="M8838" i="60"/>
  <c r="I8839" i="60" s="1"/>
  <c r="L8838" i="60" l="1"/>
  <c r="P8838" i="60"/>
  <c r="K8839" i="60"/>
  <c r="J8839" i="60"/>
  <c r="M8839" i="60"/>
  <c r="I8840" i="60" s="1"/>
  <c r="K8840" i="60" l="1"/>
  <c r="J8840" i="60"/>
  <c r="M8840" i="60"/>
  <c r="I8841" i="60" s="1"/>
  <c r="P8839" i="60"/>
  <c r="L8839" i="60"/>
  <c r="K8841" i="60" l="1"/>
  <c r="M8841" i="60"/>
  <c r="I8842" i="60" s="1"/>
  <c r="J8841" i="60"/>
  <c r="L8840" i="60"/>
  <c r="P8840" i="60"/>
  <c r="P8841" i="60" l="1"/>
  <c r="L8841" i="60"/>
  <c r="M8842" i="60"/>
  <c r="I8843" i="60" s="1"/>
  <c r="K8842" i="60"/>
  <c r="J8842" i="60"/>
  <c r="M8843" i="60" l="1"/>
  <c r="I8844" i="60" s="1"/>
  <c r="J8843" i="60"/>
  <c r="K8843" i="60"/>
  <c r="L8842" i="60"/>
  <c r="P8842" i="60" l="1"/>
  <c r="L8843" i="60"/>
  <c r="K8844" i="60"/>
  <c r="M8844" i="60"/>
  <c r="I8845" i="60" s="1"/>
  <c r="J8844" i="60"/>
  <c r="P8843" i="60" l="1"/>
  <c r="P8844" i="60"/>
  <c r="L8844" i="60"/>
  <c r="M8845" i="60"/>
  <c r="I8846" i="60" s="1"/>
  <c r="K8845" i="60"/>
  <c r="J8845" i="60"/>
  <c r="K8846" i="60" l="1"/>
  <c r="J8846" i="60"/>
  <c r="M8846" i="60"/>
  <c r="I8847" i="60" s="1"/>
  <c r="P8845" i="60"/>
  <c r="L8845" i="60"/>
  <c r="M8847" i="60" l="1"/>
  <c r="I8848" i="60" s="1"/>
  <c r="K8847" i="60"/>
  <c r="J8847" i="60"/>
  <c r="P8846" i="60"/>
  <c r="L8846" i="60"/>
  <c r="L8847" i="60" l="1"/>
  <c r="P8847" i="60"/>
  <c r="M8848" i="60"/>
  <c r="I8849" i="60" s="1"/>
  <c r="K8848" i="60"/>
  <c r="J8848" i="60"/>
  <c r="P8848" i="60" l="1"/>
  <c r="L8848" i="60"/>
  <c r="M8849" i="60"/>
  <c r="I8850" i="60" s="1"/>
  <c r="K8849" i="60"/>
  <c r="J8849" i="60"/>
  <c r="L8849" i="60" l="1"/>
  <c r="P8849" i="60"/>
  <c r="J8850" i="60"/>
  <c r="K8850" i="60"/>
  <c r="M8850" i="60"/>
  <c r="I8851" i="60" s="1"/>
  <c r="K8851" i="60" l="1"/>
  <c r="J8851" i="60"/>
  <c r="M8851" i="60"/>
  <c r="I8852" i="60" s="1"/>
  <c r="P8850" i="60"/>
  <c r="L8850" i="60"/>
  <c r="J8852" i="60" l="1"/>
  <c r="M8852" i="60"/>
  <c r="I8853" i="60" s="1"/>
  <c r="K8852" i="60"/>
  <c r="L8851" i="60"/>
  <c r="P8851" i="60"/>
  <c r="K8853" i="60" l="1"/>
  <c r="J8853" i="60"/>
  <c r="M8853" i="60"/>
  <c r="I8854" i="60" s="1"/>
  <c r="P8852" i="60"/>
  <c r="L8852" i="60"/>
  <c r="K8854" i="60" l="1"/>
  <c r="J8854" i="60"/>
  <c r="M8854" i="60"/>
  <c r="I8855" i="60" s="1"/>
  <c r="L8853" i="60"/>
  <c r="P8853" i="60" l="1"/>
  <c r="J8855" i="60"/>
  <c r="M8855" i="60"/>
  <c r="I8856" i="60" s="1"/>
  <c r="K8855" i="60"/>
  <c r="L8854" i="60"/>
  <c r="P8854" i="60"/>
  <c r="M8856" i="60" l="1"/>
  <c r="I8857" i="60" s="1"/>
  <c r="K8856" i="60"/>
  <c r="J8856" i="60"/>
  <c r="P8855" i="60"/>
  <c r="L8855" i="60"/>
  <c r="P8856" i="60" l="1"/>
  <c r="L8856" i="60"/>
  <c r="J8857" i="60"/>
  <c r="K8857" i="60"/>
  <c r="M8857" i="60"/>
  <c r="I8858" i="60" s="1"/>
  <c r="K8858" i="60" l="1"/>
  <c r="M8858" i="60"/>
  <c r="I8859" i="60" s="1"/>
  <c r="J8858" i="60"/>
  <c r="P8857" i="60"/>
  <c r="L8857" i="60"/>
  <c r="P8858" i="60" l="1"/>
  <c r="L8858" i="60"/>
  <c r="K8859" i="60"/>
  <c r="J8859" i="60"/>
  <c r="M8859" i="60"/>
  <c r="I8860" i="60" s="1"/>
  <c r="M8860" i="60" l="1"/>
  <c r="I8861" i="60" s="1"/>
  <c r="K8860" i="60"/>
  <c r="J8860" i="60"/>
  <c r="L8859" i="60"/>
  <c r="P8859" i="60"/>
  <c r="P8860" i="60" l="1"/>
  <c r="L8860" i="60"/>
  <c r="M8861" i="60"/>
  <c r="I8862" i="60" s="1"/>
  <c r="J8861" i="60"/>
  <c r="K8861" i="60"/>
  <c r="M8862" i="60" l="1"/>
  <c r="I8863" i="60" s="1"/>
  <c r="K8862" i="60"/>
  <c r="J8862" i="60"/>
  <c r="P8861" i="60"/>
  <c r="L8861" i="60"/>
  <c r="P8862" i="60" l="1"/>
  <c r="L8862" i="60"/>
  <c r="M8863" i="60"/>
  <c r="I8864" i="60" s="1"/>
  <c r="K8863" i="60"/>
  <c r="J8863" i="60"/>
  <c r="M8864" i="60" l="1"/>
  <c r="I8865" i="60" s="1"/>
  <c r="K8864" i="60"/>
  <c r="J8864" i="60"/>
  <c r="P8863" i="60"/>
  <c r="L8863" i="60"/>
  <c r="L8864" i="60" l="1"/>
  <c r="K8865" i="60"/>
  <c r="M8865" i="60"/>
  <c r="I8866" i="60" s="1"/>
  <c r="J8865" i="60"/>
  <c r="L8865" i="60" l="1"/>
  <c r="P8865" i="60"/>
  <c r="K8866" i="60"/>
  <c r="J8866" i="60"/>
  <c r="M8866" i="60"/>
  <c r="I8867" i="60" s="1"/>
  <c r="P8864" i="60"/>
  <c r="L8866" i="60" l="1"/>
  <c r="P8866" i="60"/>
  <c r="J8867" i="60"/>
  <c r="K8867" i="60"/>
  <c r="M8867" i="60"/>
  <c r="I8868" i="60" s="1"/>
  <c r="K8868" i="60" l="1"/>
  <c r="J8868" i="60"/>
  <c r="M8868" i="60"/>
  <c r="I8869" i="60" s="1"/>
  <c r="P8867" i="60"/>
  <c r="L8867" i="60"/>
  <c r="M8869" i="60" l="1"/>
  <c r="I8870" i="60" s="1"/>
  <c r="K8869" i="60"/>
  <c r="J8869" i="60"/>
  <c r="P8868" i="60"/>
  <c r="L8868" i="60"/>
  <c r="L8869" i="60" l="1"/>
  <c r="P8869" i="60"/>
  <c r="M8870" i="60"/>
  <c r="I8871" i="60" s="1"/>
  <c r="J8870" i="60"/>
  <c r="K8870" i="60"/>
  <c r="P8870" i="60" l="1"/>
  <c r="L8870" i="60"/>
  <c r="K8871" i="60"/>
  <c r="J8871" i="60"/>
  <c r="M8871" i="60"/>
  <c r="I8872" i="60" s="1"/>
  <c r="K8872" i="60" l="1"/>
  <c r="M8872" i="60"/>
  <c r="I8873" i="60" s="1"/>
  <c r="J8872" i="60"/>
  <c r="L8871" i="60"/>
  <c r="P8871" i="60"/>
  <c r="P8872" i="60" l="1"/>
  <c r="L8872" i="60"/>
  <c r="M8873" i="60"/>
  <c r="I8874" i="60" s="1"/>
  <c r="K8873" i="60"/>
  <c r="J8873" i="60"/>
  <c r="J8874" i="60" l="1"/>
  <c r="K8874" i="60"/>
  <c r="M8874" i="60"/>
  <c r="I8875" i="60" s="1"/>
  <c r="P8873" i="60"/>
  <c r="L8873" i="60"/>
  <c r="M8875" i="60" l="1"/>
  <c r="I8876" i="60" s="1"/>
  <c r="J8875" i="60"/>
  <c r="K8875" i="60"/>
  <c r="P8874" i="60"/>
  <c r="L8874" i="60"/>
  <c r="P8875" i="60" l="1"/>
  <c r="L8875" i="60"/>
  <c r="K8876" i="60"/>
  <c r="J8876" i="60"/>
  <c r="M8876" i="60"/>
  <c r="I8877" i="60" s="1"/>
  <c r="M8877" i="60" l="1"/>
  <c r="I8878" i="60" s="1"/>
  <c r="J8877" i="60"/>
  <c r="K8877" i="60"/>
  <c r="L8876" i="60"/>
  <c r="P8876" i="60"/>
  <c r="P8877" i="60" l="1"/>
  <c r="L8877" i="60"/>
  <c r="M8878" i="60"/>
  <c r="I8879" i="60" s="1"/>
  <c r="K8878" i="60"/>
  <c r="J8878" i="60"/>
  <c r="L8878" i="60" l="1"/>
  <c r="P8878" i="60"/>
  <c r="K8879" i="60"/>
  <c r="M8879" i="60"/>
  <c r="I8880" i="60" s="1"/>
  <c r="J8879" i="60"/>
  <c r="M8880" i="60" l="1"/>
  <c r="I8881" i="60" s="1"/>
  <c r="K8880" i="60"/>
  <c r="J8880" i="60"/>
  <c r="P8879" i="60"/>
  <c r="L8879" i="60"/>
  <c r="P8880" i="60" l="1"/>
  <c r="L8880" i="60"/>
  <c r="M8881" i="60"/>
  <c r="I8882" i="60" s="1"/>
  <c r="K8881" i="60"/>
  <c r="J8881" i="60"/>
  <c r="L8881" i="60" l="1"/>
  <c r="P8881" i="60"/>
  <c r="J8882" i="60"/>
  <c r="M8882" i="60"/>
  <c r="I8883" i="60" s="1"/>
  <c r="K8882" i="60"/>
  <c r="K8883" i="60" l="1"/>
  <c r="J8883" i="60"/>
  <c r="M8883" i="60"/>
  <c r="I8884" i="60" s="1"/>
  <c r="P8882" i="60"/>
  <c r="L8882" i="60"/>
  <c r="M8884" i="60" l="1"/>
  <c r="I8885" i="60" s="1"/>
  <c r="K8884" i="60"/>
  <c r="J8884" i="60"/>
  <c r="L8883" i="60"/>
  <c r="P8883" i="60" l="1"/>
  <c r="L8884" i="60"/>
  <c r="P8884" i="60"/>
  <c r="K8885" i="60"/>
  <c r="J8885" i="60"/>
  <c r="M8885" i="60"/>
  <c r="I8886" i="60" s="1"/>
  <c r="K8886" i="60" l="1"/>
  <c r="J8886" i="60"/>
  <c r="M8886" i="60"/>
  <c r="I8887" i="60" s="1"/>
  <c r="P8885" i="60"/>
  <c r="L8885" i="60"/>
  <c r="J8887" i="60" l="1"/>
  <c r="M8887" i="60"/>
  <c r="I8888" i="60" s="1"/>
  <c r="K8887" i="60"/>
  <c r="L8886" i="60"/>
  <c r="P8886" i="60" l="1"/>
  <c r="J8888" i="60"/>
  <c r="K8888" i="60"/>
  <c r="M8888" i="60"/>
  <c r="I8889" i="60" s="1"/>
  <c r="L8887" i="60"/>
  <c r="P8887" i="60"/>
  <c r="M8889" i="60" l="1"/>
  <c r="I8890" i="60" s="1"/>
  <c r="K8889" i="60"/>
  <c r="J8889" i="60"/>
  <c r="P8888" i="60"/>
  <c r="L8888" i="60"/>
  <c r="L8889" i="60" l="1"/>
  <c r="P8889" i="60"/>
  <c r="K8890" i="60"/>
  <c r="J8890" i="60"/>
  <c r="M8890" i="60"/>
  <c r="I8891" i="60" s="1"/>
  <c r="P8890" i="60" l="1"/>
  <c r="L8890" i="60"/>
  <c r="M8891" i="60"/>
  <c r="I8892" i="60" s="1"/>
  <c r="K8891" i="60"/>
  <c r="J8891" i="60"/>
  <c r="L8891" i="60" l="1"/>
  <c r="P8891" i="60"/>
  <c r="M8892" i="60"/>
  <c r="I8893" i="60" s="1"/>
  <c r="K8892" i="60"/>
  <c r="J8892" i="60"/>
  <c r="K8893" i="60" l="1"/>
  <c r="J8893" i="60"/>
  <c r="M8893" i="60"/>
  <c r="I8894" i="60" s="1"/>
  <c r="P8892" i="60"/>
  <c r="L8892" i="60"/>
  <c r="M8894" i="60" l="1"/>
  <c r="I8895" i="60" s="1"/>
  <c r="J8894" i="60"/>
  <c r="K8894" i="60"/>
  <c r="L8893" i="60"/>
  <c r="P8893" i="60"/>
  <c r="P8894" i="60" l="1"/>
  <c r="L8894" i="60"/>
  <c r="K8895" i="60"/>
  <c r="J8895" i="60"/>
  <c r="M8895" i="60"/>
  <c r="I8896" i="60" s="1"/>
  <c r="M8896" i="60" l="1"/>
  <c r="I8897" i="60" s="1"/>
  <c r="K8896" i="60"/>
  <c r="J8896" i="60"/>
  <c r="L8895" i="60"/>
  <c r="P8895" i="60"/>
  <c r="L8896" i="60" l="1"/>
  <c r="P8896" i="60"/>
  <c r="M8897" i="60"/>
  <c r="I8898" i="60" s="1"/>
  <c r="J8897" i="60"/>
  <c r="K8897" i="60"/>
  <c r="P8897" i="60" l="1"/>
  <c r="L8897" i="60"/>
  <c r="M8898" i="60"/>
  <c r="I8899" i="60" s="1"/>
  <c r="K8898" i="60"/>
  <c r="J8898" i="60"/>
  <c r="M8899" i="60" l="1"/>
  <c r="I8900" i="60" s="1"/>
  <c r="K8899" i="60"/>
  <c r="J8899" i="60"/>
  <c r="L8898" i="60"/>
  <c r="P8898" i="60"/>
  <c r="P8899" i="60" l="1"/>
  <c r="L8899" i="60"/>
  <c r="K8900" i="60"/>
  <c r="J8900" i="60"/>
  <c r="M8900" i="60"/>
  <c r="I8901" i="60" s="1"/>
  <c r="L8900" i="60" l="1"/>
  <c r="K8901" i="60"/>
  <c r="J8901" i="60"/>
  <c r="M8901" i="60"/>
  <c r="I8902" i="60" s="1"/>
  <c r="L8901" i="60" l="1"/>
  <c r="K8902" i="60"/>
  <c r="J8902" i="60"/>
  <c r="M8902" i="60"/>
  <c r="I8903" i="60" s="1"/>
  <c r="P8900" i="60"/>
  <c r="M8903" i="60" l="1"/>
  <c r="I8904" i="60" s="1"/>
  <c r="J8903" i="60"/>
  <c r="K8903" i="60"/>
  <c r="P8901" i="60"/>
  <c r="P8902" i="60"/>
  <c r="L8902" i="60"/>
  <c r="P8903" i="60" l="1"/>
  <c r="L8903" i="60"/>
  <c r="J8904" i="60"/>
  <c r="K8904" i="60"/>
  <c r="M8904" i="60"/>
  <c r="I8905" i="60" s="1"/>
  <c r="P8904" i="60" l="1"/>
  <c r="L8904" i="60"/>
  <c r="M8905" i="60"/>
  <c r="I8906" i="60" s="1"/>
  <c r="K8905" i="60"/>
  <c r="J8905" i="60"/>
  <c r="P8905" i="60" l="1"/>
  <c r="L8905" i="60"/>
  <c r="K8906" i="60"/>
  <c r="M8906" i="60"/>
  <c r="I8907" i="60" s="1"/>
  <c r="J8906" i="60"/>
  <c r="L8906" i="60" l="1"/>
  <c r="P8906" i="60"/>
  <c r="K8907" i="60"/>
  <c r="J8907" i="60"/>
  <c r="M8907" i="60"/>
  <c r="I8908" i="60" s="1"/>
  <c r="M8908" i="60" l="1"/>
  <c r="I8909" i="60" s="1"/>
  <c r="K8908" i="60"/>
  <c r="J8908" i="60"/>
  <c r="P8907" i="60"/>
  <c r="L8907" i="60"/>
  <c r="L8908" i="60" l="1"/>
  <c r="P8908" i="60"/>
  <c r="M8909" i="60"/>
  <c r="I8910" i="60" s="1"/>
  <c r="K8909" i="60"/>
  <c r="J8909" i="60"/>
  <c r="J8910" i="60" l="1"/>
  <c r="M8910" i="60"/>
  <c r="I8911" i="60" s="1"/>
  <c r="K8910" i="60"/>
  <c r="P8909" i="60"/>
  <c r="L8909" i="60"/>
  <c r="M8911" i="60" l="1"/>
  <c r="I8912" i="60" s="1"/>
  <c r="K8911" i="60"/>
  <c r="J8911" i="60"/>
  <c r="P8910" i="60"/>
  <c r="L8910" i="60"/>
  <c r="P8911" i="60" l="1"/>
  <c r="L8911" i="60"/>
  <c r="M8912" i="60"/>
  <c r="I8913" i="60" s="1"/>
  <c r="J8912" i="60"/>
  <c r="K8912" i="60"/>
  <c r="M8913" i="60" l="1"/>
  <c r="I8914" i="60" s="1"/>
  <c r="K8913" i="60"/>
  <c r="J8913" i="60"/>
  <c r="P8912" i="60"/>
  <c r="L8912" i="60"/>
  <c r="L8913" i="60" l="1"/>
  <c r="P8913" i="60"/>
  <c r="K8914" i="60"/>
  <c r="M8914" i="60"/>
  <c r="I8915" i="60" s="1"/>
  <c r="J8914" i="60"/>
  <c r="L8914" i="60" l="1"/>
  <c r="P8914" i="60"/>
  <c r="K8915" i="60"/>
  <c r="J8915" i="60"/>
  <c r="M8915" i="60"/>
  <c r="I8916" i="60" s="1"/>
  <c r="L8915" i="60" l="1"/>
  <c r="P8915" i="60"/>
  <c r="M8916" i="60"/>
  <c r="I8917" i="60" s="1"/>
  <c r="K8916" i="60"/>
  <c r="J8916" i="60"/>
  <c r="P8916" i="60" l="1"/>
  <c r="L8916" i="60"/>
  <c r="K8917" i="60"/>
  <c r="J8917" i="60"/>
  <c r="M8917" i="60"/>
  <c r="I8918" i="60" s="1"/>
  <c r="J8918" i="60" l="1"/>
  <c r="K8918" i="60"/>
  <c r="M8918" i="60"/>
  <c r="I8919" i="60" s="1"/>
  <c r="P8917" i="60"/>
  <c r="L8917" i="60"/>
  <c r="M8919" i="60" l="1"/>
  <c r="I8920" i="60" s="1"/>
  <c r="J8919" i="60"/>
  <c r="K8919" i="60"/>
  <c r="P8918" i="60"/>
  <c r="L8918" i="60"/>
  <c r="L8919" i="60" l="1"/>
  <c r="P8919" i="60"/>
  <c r="K8920" i="60"/>
  <c r="M8920" i="60"/>
  <c r="I8921" i="60" s="1"/>
  <c r="J8920" i="60"/>
  <c r="L8920" i="60" l="1"/>
  <c r="P8920" i="60"/>
  <c r="K8921" i="60"/>
  <c r="M8921" i="60"/>
  <c r="I8922" i="60" s="1"/>
  <c r="J8921" i="60"/>
  <c r="P8921" i="60" l="1"/>
  <c r="L8921" i="60"/>
  <c r="M8922" i="60"/>
  <c r="I8923" i="60" s="1"/>
  <c r="K8922" i="60"/>
  <c r="J8922" i="60"/>
  <c r="P8922" i="60" l="1"/>
  <c r="L8922" i="60"/>
  <c r="J8923" i="60"/>
  <c r="K8923" i="60"/>
  <c r="M8923" i="60"/>
  <c r="I8924" i="60" s="1"/>
  <c r="L8923" i="60" l="1"/>
  <c r="P8923" i="60"/>
  <c r="M8924" i="60"/>
  <c r="I8925" i="60" s="1"/>
  <c r="K8924" i="60"/>
  <c r="J8924" i="60"/>
  <c r="J8925" i="60" l="1"/>
  <c r="M8925" i="60"/>
  <c r="I8926" i="60" s="1"/>
  <c r="K8925" i="60"/>
  <c r="P8924" i="60"/>
  <c r="L8924" i="60"/>
  <c r="M8926" i="60" l="1"/>
  <c r="I8927" i="60" s="1"/>
  <c r="K8926" i="60"/>
  <c r="J8926" i="60"/>
  <c r="L8925" i="60"/>
  <c r="P8925" i="60"/>
  <c r="P8926" i="60" l="1"/>
  <c r="L8926" i="60"/>
  <c r="K8927" i="60"/>
  <c r="J8927" i="60"/>
  <c r="M8927" i="60"/>
  <c r="I8928" i="60" s="1"/>
  <c r="P8927" i="60" l="1"/>
  <c r="L8927" i="60"/>
  <c r="K8928" i="60"/>
  <c r="M8928" i="60"/>
  <c r="I8929" i="60" s="1"/>
  <c r="J8928" i="60"/>
  <c r="P8928" i="60" l="1"/>
  <c r="L8928" i="60"/>
  <c r="M8929" i="60"/>
  <c r="I8930" i="60" s="1"/>
  <c r="J8929" i="60"/>
  <c r="K8929" i="60"/>
  <c r="M8930" i="60" l="1"/>
  <c r="I8931" i="60" s="1"/>
  <c r="K8930" i="60"/>
  <c r="J8930" i="60"/>
  <c r="P8929" i="60"/>
  <c r="L8929" i="60"/>
  <c r="L8930" i="60" l="1"/>
  <c r="P8930" i="60"/>
  <c r="K8931" i="60"/>
  <c r="J8931" i="60"/>
  <c r="M8931" i="60"/>
  <c r="I8932" i="60" s="1"/>
  <c r="P8931" i="60" l="1"/>
  <c r="L8931" i="60"/>
  <c r="K8932" i="60"/>
  <c r="J8932" i="60"/>
  <c r="M8932" i="60"/>
  <c r="I8933" i="60" s="1"/>
  <c r="M8933" i="60" l="1"/>
  <c r="I8934" i="60" s="1"/>
  <c r="K8933" i="60"/>
  <c r="J8933" i="60"/>
  <c r="L8932" i="60"/>
  <c r="P8932" i="60"/>
  <c r="P8933" i="60" l="1"/>
  <c r="L8933" i="60"/>
  <c r="K8934" i="60"/>
  <c r="J8934" i="60"/>
  <c r="M8934" i="60"/>
  <c r="I8935" i="60" s="1"/>
  <c r="K8935" i="60" l="1"/>
  <c r="M8935" i="60"/>
  <c r="I8936" i="60" s="1"/>
  <c r="J8935" i="60"/>
  <c r="P8934" i="60"/>
  <c r="L8934" i="60"/>
  <c r="P8935" i="60" l="1"/>
  <c r="L8935" i="60"/>
  <c r="J8936" i="60"/>
  <c r="K8936" i="60"/>
  <c r="M8936" i="60"/>
  <c r="I8937" i="60" s="1"/>
  <c r="K8937" i="60" l="1"/>
  <c r="M8937" i="60"/>
  <c r="I8938" i="60" s="1"/>
  <c r="J8937" i="60"/>
  <c r="P8936" i="60"/>
  <c r="L8936" i="60"/>
  <c r="P8937" i="60" l="1"/>
  <c r="L8937" i="60"/>
  <c r="M8938" i="60"/>
  <c r="I8939" i="60" s="1"/>
  <c r="K8938" i="60"/>
  <c r="J8938" i="60"/>
  <c r="L8938" i="60" l="1"/>
  <c r="P8938" i="60"/>
  <c r="M8939" i="60"/>
  <c r="I8940" i="60" s="1"/>
  <c r="K8939" i="60"/>
  <c r="J8939" i="60"/>
  <c r="P8939" i="60" l="1"/>
  <c r="L8939" i="60"/>
  <c r="M8940" i="60"/>
  <c r="I8941" i="60" s="1"/>
  <c r="J8940" i="60"/>
  <c r="K8940" i="60"/>
  <c r="M8941" i="60" l="1"/>
  <c r="I8942" i="60" s="1"/>
  <c r="K8941" i="60"/>
  <c r="J8941" i="60"/>
  <c r="P8940" i="60"/>
  <c r="L8940" i="60"/>
  <c r="P8941" i="60" l="1"/>
  <c r="L8941" i="60"/>
  <c r="K8942" i="60"/>
  <c r="J8942" i="60"/>
  <c r="M8942" i="60"/>
  <c r="I8943" i="60" s="1"/>
  <c r="M8943" i="60" l="1"/>
  <c r="I8944" i="60" s="1"/>
  <c r="J8943" i="60"/>
  <c r="K8943" i="60"/>
  <c r="L8942" i="60"/>
  <c r="P8942" i="60"/>
  <c r="P8943" i="60" l="1"/>
  <c r="L8943" i="60"/>
  <c r="M8944" i="60"/>
  <c r="I8945" i="60" s="1"/>
  <c r="J8944" i="60"/>
  <c r="K8944" i="60"/>
  <c r="M8945" i="60" l="1"/>
  <c r="I8946" i="60" s="1"/>
  <c r="K8945" i="60"/>
  <c r="J8945" i="60"/>
  <c r="P8944" i="60"/>
  <c r="L8944" i="60"/>
  <c r="L8945" i="60" l="1"/>
  <c r="P8945" i="60"/>
  <c r="M8946" i="60"/>
  <c r="I8947" i="60" s="1"/>
  <c r="J8946" i="60"/>
  <c r="K8946" i="60"/>
  <c r="P8946" i="60" l="1"/>
  <c r="L8946" i="60"/>
  <c r="M8947" i="60"/>
  <c r="I8948" i="60" s="1"/>
  <c r="K8947" i="60"/>
  <c r="J8947" i="60"/>
  <c r="L8947" i="60" l="1"/>
  <c r="P8947" i="60"/>
  <c r="J8948" i="60"/>
  <c r="M8948" i="60"/>
  <c r="I8949" i="60" s="1"/>
  <c r="K8948" i="60"/>
  <c r="L8948" i="60" l="1"/>
  <c r="P8948" i="60"/>
  <c r="K8949" i="60"/>
  <c r="J8949" i="60"/>
  <c r="M8949" i="60"/>
  <c r="I8950" i="60" s="1"/>
  <c r="L8949" i="60" l="1"/>
  <c r="P8949" i="60"/>
  <c r="K8950" i="60"/>
  <c r="J8950" i="60"/>
  <c r="M8950" i="60"/>
  <c r="I8951" i="60" s="1"/>
  <c r="K8951" i="60" l="1"/>
  <c r="J8951" i="60"/>
  <c r="M8951" i="60"/>
  <c r="I8952" i="60" s="1"/>
  <c r="L8950" i="60"/>
  <c r="P8950" i="60"/>
  <c r="M8952" i="60" l="1"/>
  <c r="I8953" i="60" s="1"/>
  <c r="J8952" i="60"/>
  <c r="K8952" i="60"/>
  <c r="L8951" i="60"/>
  <c r="P8951" i="60" l="1"/>
  <c r="P8952" i="60"/>
  <c r="L8952" i="60"/>
  <c r="J8953" i="60"/>
  <c r="M8953" i="60"/>
  <c r="I8954" i="60" s="1"/>
  <c r="K8953" i="60"/>
  <c r="M8954" i="60" l="1"/>
  <c r="I8955" i="60" s="1"/>
  <c r="K8954" i="60"/>
  <c r="J8954" i="60"/>
  <c r="P8953" i="60"/>
  <c r="L8953" i="60"/>
  <c r="P8954" i="60" l="1"/>
  <c r="L8954" i="60"/>
  <c r="K8955" i="60"/>
  <c r="J8955" i="60"/>
  <c r="M8955" i="60"/>
  <c r="I8956" i="60" s="1"/>
  <c r="K8956" i="60" l="1"/>
  <c r="M8956" i="60"/>
  <c r="I8957" i="60" s="1"/>
  <c r="J8956" i="60"/>
  <c r="L8955" i="60"/>
  <c r="P8955" i="60"/>
  <c r="P8956" i="60" l="1"/>
  <c r="L8956" i="60"/>
  <c r="M8957" i="60"/>
  <c r="I8958" i="60" s="1"/>
  <c r="K8957" i="60"/>
  <c r="J8957" i="60"/>
  <c r="P8957" i="60" l="1"/>
  <c r="L8957" i="60"/>
  <c r="M8958" i="60"/>
  <c r="I8959" i="60" s="1"/>
  <c r="K8958" i="60"/>
  <c r="J8958" i="60"/>
  <c r="P8958" i="60" l="1"/>
  <c r="L8958" i="60"/>
  <c r="M8959" i="60"/>
  <c r="I8960" i="60" s="1"/>
  <c r="K8959" i="60"/>
  <c r="J8959" i="60"/>
  <c r="P8959" i="60" l="1"/>
  <c r="L8959" i="60"/>
  <c r="M8960" i="60"/>
  <c r="I8961" i="60" s="1"/>
  <c r="K8960" i="60"/>
  <c r="J8960" i="60"/>
  <c r="M8961" i="60" l="1"/>
  <c r="I8962" i="60" s="1"/>
  <c r="K8961" i="60"/>
  <c r="J8961" i="60"/>
  <c r="P8960" i="60"/>
  <c r="L8960" i="60"/>
  <c r="P8961" i="60" l="1"/>
  <c r="L8961" i="60"/>
  <c r="M8962" i="60"/>
  <c r="I8963" i="60" s="1"/>
  <c r="K8962" i="60"/>
  <c r="J8962" i="60"/>
  <c r="L8962" i="60" l="1"/>
  <c r="P8962" i="60"/>
  <c r="K8963" i="60"/>
  <c r="M8963" i="60"/>
  <c r="I8964" i="60" s="1"/>
  <c r="J8963" i="60"/>
  <c r="P8963" i="60" l="1"/>
  <c r="L8963" i="60"/>
  <c r="K8964" i="60"/>
  <c r="J8964" i="60"/>
  <c r="M8964" i="60"/>
  <c r="I8965" i="60" s="1"/>
  <c r="J8965" i="60" l="1"/>
  <c r="M8965" i="60"/>
  <c r="I8966" i="60" s="1"/>
  <c r="K8965" i="60"/>
  <c r="L8964" i="60"/>
  <c r="P8964" i="60"/>
  <c r="K8966" i="60" l="1"/>
  <c r="J8966" i="60"/>
  <c r="M8966" i="60"/>
  <c r="I8967" i="60" s="1"/>
  <c r="L8965" i="60"/>
  <c r="P8965" i="60"/>
  <c r="K8967" i="60" l="1"/>
  <c r="J8967" i="60"/>
  <c r="M8967" i="60"/>
  <c r="I8968" i="60" s="1"/>
  <c r="L8966" i="60"/>
  <c r="M8968" i="60" l="1"/>
  <c r="I8969" i="60" s="1"/>
  <c r="J8968" i="60"/>
  <c r="K8968" i="60"/>
  <c r="L8967" i="60"/>
  <c r="P8966" i="60"/>
  <c r="P8967" i="60" l="1"/>
  <c r="P8968" i="60"/>
  <c r="L8968" i="60"/>
  <c r="M8969" i="60"/>
  <c r="I8970" i="60" s="1"/>
  <c r="K8969" i="60"/>
  <c r="J8969" i="60"/>
  <c r="L8969" i="60" l="1"/>
  <c r="P8969" i="60"/>
  <c r="K8970" i="60"/>
  <c r="M8970" i="60"/>
  <c r="I8971" i="60" s="1"/>
  <c r="J8970" i="60"/>
  <c r="M8971" i="60" l="1"/>
  <c r="I8972" i="60" s="1"/>
  <c r="K8971" i="60"/>
  <c r="J8971" i="60"/>
  <c r="L8970" i="60"/>
  <c r="P8970" i="60"/>
  <c r="P8971" i="60" l="1"/>
  <c r="L8971" i="60"/>
  <c r="K8972" i="60"/>
  <c r="J8972" i="60"/>
  <c r="M8972" i="60"/>
  <c r="I8973" i="60" s="1"/>
  <c r="L8972" i="60" l="1"/>
  <c r="P8972" i="60"/>
  <c r="M8973" i="60"/>
  <c r="I8974" i="60" s="1"/>
  <c r="J8973" i="60"/>
  <c r="K8973" i="60"/>
  <c r="M8974" i="60" l="1"/>
  <c r="I8975" i="60" s="1"/>
  <c r="K8974" i="60"/>
  <c r="J8974" i="60"/>
  <c r="P8973" i="60"/>
  <c r="L8973" i="60"/>
  <c r="L8974" i="60" l="1"/>
  <c r="P8974" i="60"/>
  <c r="M8975" i="60"/>
  <c r="I8976" i="60" s="1"/>
  <c r="J8975" i="60"/>
  <c r="K8975" i="60"/>
  <c r="M8976" i="60" l="1"/>
  <c r="I8977" i="60" s="1"/>
  <c r="K8976" i="60"/>
  <c r="J8976" i="60"/>
  <c r="P8975" i="60"/>
  <c r="L8975" i="60"/>
  <c r="P8976" i="60" l="1"/>
  <c r="L8976" i="60"/>
  <c r="K8977" i="60"/>
  <c r="M8977" i="60"/>
  <c r="I8978" i="60" s="1"/>
  <c r="J8977" i="60"/>
  <c r="J8978" i="60" l="1"/>
  <c r="M8978" i="60"/>
  <c r="I8979" i="60" s="1"/>
  <c r="K8978" i="60"/>
  <c r="P8977" i="60"/>
  <c r="L8977" i="60"/>
  <c r="M8979" i="60" l="1"/>
  <c r="I8980" i="60" s="1"/>
  <c r="K8979" i="60"/>
  <c r="J8979" i="60"/>
  <c r="P8978" i="60"/>
  <c r="L8978" i="60"/>
  <c r="L8979" i="60" l="1"/>
  <c r="P8979" i="60"/>
  <c r="K8980" i="60"/>
  <c r="J8980" i="60"/>
  <c r="M8980" i="60"/>
  <c r="I8981" i="60" s="1"/>
  <c r="K8981" i="60" l="1"/>
  <c r="J8981" i="60"/>
  <c r="M8981" i="60"/>
  <c r="I8982" i="60" s="1"/>
  <c r="L8980" i="60"/>
  <c r="P8980" i="60"/>
  <c r="M8982" i="60" l="1"/>
  <c r="I8983" i="60" s="1"/>
  <c r="J8982" i="60"/>
  <c r="K8982" i="60"/>
  <c r="L8981" i="60"/>
  <c r="P8981" i="60" l="1"/>
  <c r="P8982" i="60"/>
  <c r="L8982" i="60"/>
  <c r="K8983" i="60"/>
  <c r="J8983" i="60"/>
  <c r="M8983" i="60"/>
  <c r="I8984" i="60" s="1"/>
  <c r="P8983" i="60" l="1"/>
  <c r="L8983" i="60"/>
  <c r="K8984" i="60"/>
  <c r="J8984" i="60"/>
  <c r="M8984" i="60"/>
  <c r="I8985" i="60" s="1"/>
  <c r="J8985" i="60" l="1"/>
  <c r="M8985" i="60"/>
  <c r="I8986" i="60" s="1"/>
  <c r="K8985" i="60"/>
  <c r="P8984" i="60"/>
  <c r="L8984" i="60"/>
  <c r="K8986" i="60" l="1"/>
  <c r="J8986" i="60"/>
  <c r="M8986" i="60"/>
  <c r="I8987" i="60" s="1"/>
  <c r="L8985" i="60"/>
  <c r="P8985" i="60"/>
  <c r="K8987" i="60" l="1"/>
  <c r="J8987" i="60"/>
  <c r="M8987" i="60"/>
  <c r="I8988" i="60" s="1"/>
  <c r="L8986" i="60"/>
  <c r="P8986" i="60" l="1"/>
  <c r="M8988" i="60"/>
  <c r="I8989" i="60" s="1"/>
  <c r="J8988" i="60"/>
  <c r="K8988" i="60"/>
  <c r="P8987" i="60"/>
  <c r="L8987" i="60"/>
  <c r="P8988" i="60" l="1"/>
  <c r="L8988" i="60"/>
  <c r="M8989" i="60"/>
  <c r="I8990" i="60" s="1"/>
  <c r="J8989" i="60"/>
  <c r="K8989" i="60"/>
  <c r="L8989" i="60" l="1"/>
  <c r="P8989" i="60"/>
  <c r="M8990" i="60"/>
  <c r="I8991" i="60" s="1"/>
  <c r="K8990" i="60"/>
  <c r="J8990" i="60"/>
  <c r="P8990" i="60" l="1"/>
  <c r="L8990" i="60"/>
  <c r="K8991" i="60"/>
  <c r="J8991" i="60"/>
  <c r="M8991" i="60"/>
  <c r="I8992" i="60" s="1"/>
  <c r="M8992" i="60" l="1"/>
  <c r="I8993" i="60" s="1"/>
  <c r="K8992" i="60"/>
  <c r="J8992" i="60"/>
  <c r="L8991" i="60"/>
  <c r="P8991" i="60"/>
  <c r="P8992" i="60" l="1"/>
  <c r="L8992" i="60"/>
  <c r="M8993" i="60"/>
  <c r="I8994" i="60" s="1"/>
  <c r="K8993" i="60"/>
  <c r="J8993" i="60"/>
  <c r="P8993" i="60" l="1"/>
  <c r="L8993" i="60"/>
  <c r="M8994" i="60"/>
  <c r="I8995" i="60" s="1"/>
  <c r="K8994" i="60"/>
  <c r="J8994" i="60"/>
  <c r="L8994" i="60" l="1"/>
  <c r="P8994" i="60"/>
  <c r="K8995" i="60"/>
  <c r="M8995" i="60"/>
  <c r="I8996" i="60" s="1"/>
  <c r="J8995" i="60"/>
  <c r="M8996" i="60" l="1"/>
  <c r="I8997" i="60" s="1"/>
  <c r="K8996" i="60"/>
  <c r="J8996" i="60"/>
  <c r="P8995" i="60"/>
  <c r="L8995" i="60"/>
  <c r="L8996" i="60" l="1"/>
  <c r="P8996" i="60"/>
  <c r="K8997" i="60"/>
  <c r="J8997" i="60"/>
  <c r="M8997" i="60"/>
  <c r="I8998" i="60" s="1"/>
  <c r="K8998" i="60" l="1"/>
  <c r="J8998" i="60"/>
  <c r="M8998" i="60"/>
  <c r="I8999" i="60" s="1"/>
  <c r="P8997" i="60"/>
  <c r="L8997" i="60"/>
  <c r="M8999" i="60" l="1"/>
  <c r="I9000" i="60" s="1"/>
  <c r="K8999" i="60"/>
  <c r="J8999" i="60"/>
  <c r="L8998" i="60"/>
  <c r="P8998" i="60"/>
  <c r="P8999" i="60" l="1"/>
  <c r="L8999" i="60"/>
  <c r="K9000" i="60"/>
  <c r="J9000" i="60"/>
  <c r="M9000" i="60"/>
  <c r="I9001" i="60" s="1"/>
  <c r="M9001" i="60" l="1"/>
  <c r="I9002" i="60" s="1"/>
  <c r="J9001" i="60"/>
  <c r="K9001" i="60"/>
  <c r="P9000" i="60"/>
  <c r="L9000" i="60"/>
  <c r="J9002" i="60" l="1"/>
  <c r="K9002" i="60"/>
  <c r="M9002" i="60"/>
  <c r="I9003" i="60" s="1"/>
  <c r="P9001" i="60"/>
  <c r="L9001" i="60"/>
  <c r="M9003" i="60" l="1"/>
  <c r="I9004" i="60" s="1"/>
  <c r="J9003" i="60"/>
  <c r="K9003" i="60"/>
  <c r="L9002" i="60"/>
  <c r="P9002" i="60"/>
  <c r="P9003" i="60" l="1"/>
  <c r="L9003" i="60"/>
  <c r="M9004" i="60"/>
  <c r="I9005" i="60" s="1"/>
  <c r="J9004" i="60"/>
  <c r="K9004" i="60"/>
  <c r="P9004" i="60" l="1"/>
  <c r="L9004" i="60"/>
  <c r="K9005" i="60"/>
  <c r="M9005" i="60"/>
  <c r="I9006" i="60" s="1"/>
  <c r="J9005" i="60"/>
  <c r="P9005" i="60" l="1"/>
  <c r="L9005" i="60"/>
  <c r="M9006" i="60"/>
  <c r="I9007" i="60" s="1"/>
  <c r="J9006" i="60"/>
  <c r="K9006" i="60"/>
  <c r="P9006" i="60" l="1"/>
  <c r="L9006" i="60"/>
  <c r="M9007" i="60"/>
  <c r="I9008" i="60" s="1"/>
  <c r="J9007" i="60"/>
  <c r="K9007" i="60"/>
  <c r="J9008" i="60" l="1"/>
  <c r="M9008" i="60"/>
  <c r="I9009" i="60" s="1"/>
  <c r="K9008" i="60"/>
  <c r="P9007" i="60"/>
  <c r="L9007" i="60"/>
  <c r="M9009" i="60" l="1"/>
  <c r="I9010" i="60" s="1"/>
  <c r="J9009" i="60"/>
  <c r="K9009" i="60"/>
  <c r="P9008" i="60"/>
  <c r="L9008" i="60"/>
  <c r="P9009" i="60" l="1"/>
  <c r="L9009" i="60"/>
  <c r="M9010" i="60"/>
  <c r="I9011" i="60" s="1"/>
  <c r="K9010" i="60"/>
  <c r="J9010" i="60"/>
  <c r="L9010" i="60" l="1"/>
  <c r="P9010" i="60"/>
  <c r="M9011" i="60"/>
  <c r="I9012" i="60" s="1"/>
  <c r="K9011" i="60"/>
  <c r="J9011" i="60"/>
  <c r="L9011" i="60" l="1"/>
  <c r="P9011" i="60"/>
  <c r="K9012" i="60"/>
  <c r="M9012" i="60"/>
  <c r="I9013" i="60" s="1"/>
  <c r="J9012" i="60"/>
  <c r="K9013" i="60" l="1"/>
  <c r="J9013" i="60"/>
  <c r="M9013" i="60"/>
  <c r="I9014" i="60" s="1"/>
  <c r="P9012" i="60"/>
  <c r="L9012" i="60"/>
  <c r="J9014" i="60" l="1"/>
  <c r="M9014" i="60"/>
  <c r="I9015" i="60" s="1"/>
  <c r="K9014" i="60"/>
  <c r="L9013" i="60"/>
  <c r="P9013" i="60" l="1"/>
  <c r="K9015" i="60"/>
  <c r="J9015" i="60"/>
  <c r="M9015" i="60"/>
  <c r="I9016" i="60" s="1"/>
  <c r="L9014" i="60"/>
  <c r="P9014" i="60"/>
  <c r="K9016" i="60" l="1"/>
  <c r="J9016" i="60"/>
  <c r="M9016" i="60"/>
  <c r="I9017" i="60" s="1"/>
  <c r="L9015" i="60"/>
  <c r="P9015" i="60"/>
  <c r="M9017" i="60" l="1"/>
  <c r="I9018" i="60" s="1"/>
  <c r="J9017" i="60"/>
  <c r="K9017" i="60"/>
  <c r="L9016" i="60"/>
  <c r="P9016" i="60"/>
  <c r="P9017" i="60" l="1"/>
  <c r="L9017" i="60"/>
  <c r="M9018" i="60"/>
  <c r="I9019" i="60" s="1"/>
  <c r="J9018" i="60"/>
  <c r="K9018" i="60"/>
  <c r="P9018" i="60" l="1"/>
  <c r="L9018" i="60"/>
  <c r="K9019" i="60"/>
  <c r="J9019" i="60"/>
  <c r="M9019" i="60"/>
  <c r="I9020" i="60" s="1"/>
  <c r="P9019" i="60" l="1"/>
  <c r="L9019" i="60"/>
  <c r="M9020" i="60"/>
  <c r="I9021" i="60" s="1"/>
  <c r="K9020" i="60"/>
  <c r="J9020" i="60"/>
  <c r="P9020" i="60" l="1"/>
  <c r="L9020" i="60"/>
  <c r="M9021" i="60"/>
  <c r="I9022" i="60" s="1"/>
  <c r="K9021" i="60"/>
  <c r="J9021" i="60"/>
  <c r="L9021" i="60" l="1"/>
  <c r="P9021" i="60"/>
  <c r="M9022" i="60"/>
  <c r="I9023" i="60" s="1"/>
  <c r="K9022" i="60"/>
  <c r="J9022" i="60"/>
  <c r="P9022" i="60" l="1"/>
  <c r="L9022" i="60"/>
  <c r="M9023" i="60"/>
  <c r="I9024" i="60" s="1"/>
  <c r="J9023" i="60"/>
  <c r="K9023" i="60"/>
  <c r="P9023" i="60" l="1"/>
  <c r="L9023" i="60"/>
  <c r="M9024" i="60"/>
  <c r="I9025" i="60" s="1"/>
  <c r="K9024" i="60"/>
  <c r="J9024" i="60"/>
  <c r="P9024" i="60" l="1"/>
  <c r="L9024" i="60"/>
  <c r="M9025" i="60"/>
  <c r="I9026" i="60" s="1"/>
  <c r="K9025" i="60"/>
  <c r="J9025" i="60"/>
  <c r="P9025" i="60" l="1"/>
  <c r="L9025" i="60"/>
  <c r="K9026" i="60"/>
  <c r="M9026" i="60"/>
  <c r="I9027" i="60" s="1"/>
  <c r="J9026" i="60"/>
  <c r="K9027" i="60" l="1"/>
  <c r="J9027" i="60"/>
  <c r="M9027" i="60"/>
  <c r="I9028" i="60" s="1"/>
  <c r="P9026" i="60"/>
  <c r="L9026" i="60"/>
  <c r="M9028" i="60" l="1"/>
  <c r="I9029" i="60" s="1"/>
  <c r="K9028" i="60"/>
  <c r="J9028" i="60"/>
  <c r="L9027" i="60"/>
  <c r="P9027" i="60"/>
  <c r="L9028" i="60" l="1"/>
  <c r="P9028" i="60"/>
  <c r="M9029" i="60"/>
  <c r="I9030" i="60" s="1"/>
  <c r="K9029" i="60"/>
  <c r="J9029" i="60"/>
  <c r="K9030" i="60" l="1"/>
  <c r="J9030" i="60"/>
  <c r="M9030" i="60"/>
  <c r="I9031" i="60" s="1"/>
  <c r="L9029" i="60"/>
  <c r="P9029" i="60"/>
  <c r="M9031" i="60" l="1"/>
  <c r="I9032" i="60" s="1"/>
  <c r="K9031" i="60"/>
  <c r="J9031" i="60"/>
  <c r="L9030" i="60"/>
  <c r="P9030" i="60"/>
  <c r="P9031" i="60" l="1"/>
  <c r="L9031" i="60"/>
  <c r="K9032" i="60"/>
  <c r="J9032" i="60"/>
  <c r="M9032" i="60"/>
  <c r="I9033" i="60" s="1"/>
  <c r="P9032" i="60" l="1"/>
  <c r="L9032" i="60"/>
  <c r="K9033" i="60"/>
  <c r="J9033" i="60"/>
  <c r="M9033" i="60"/>
  <c r="I9034" i="60" s="1"/>
  <c r="P9033" i="60" l="1"/>
  <c r="L9033" i="60"/>
  <c r="J9034" i="60"/>
  <c r="M9034" i="60"/>
  <c r="I9035" i="60" s="1"/>
  <c r="K9034" i="60"/>
  <c r="M9035" i="60" l="1"/>
  <c r="I9036" i="60" s="1"/>
  <c r="K9035" i="60"/>
  <c r="J9035" i="60"/>
  <c r="L9034" i="60"/>
  <c r="P9034" i="60"/>
  <c r="P9035" i="60" l="1"/>
  <c r="L9035" i="60"/>
  <c r="M9036" i="60"/>
  <c r="I9037" i="60" s="1"/>
  <c r="K9036" i="60"/>
  <c r="J9036" i="60"/>
  <c r="P9036" i="60" l="1"/>
  <c r="L9036" i="60"/>
  <c r="K9037" i="60"/>
  <c r="J9037" i="60"/>
  <c r="M9037" i="60"/>
  <c r="I9038" i="60" s="1"/>
  <c r="P9037" i="60" l="1"/>
  <c r="L9037" i="60"/>
  <c r="M9038" i="60"/>
  <c r="I9039" i="60" s="1"/>
  <c r="J9038" i="60"/>
  <c r="K9038" i="60"/>
  <c r="P9038" i="60" l="1"/>
  <c r="L9038" i="60"/>
  <c r="M9039" i="60"/>
  <c r="I9040" i="60" s="1"/>
  <c r="J9039" i="60"/>
  <c r="K9039" i="60"/>
  <c r="K9040" i="60" l="1"/>
  <c r="M9040" i="60"/>
  <c r="I9041" i="60" s="1"/>
  <c r="J9040" i="60"/>
  <c r="P9039" i="60"/>
  <c r="L9039" i="60"/>
  <c r="P9040" i="60" l="1"/>
  <c r="L9040" i="60"/>
  <c r="M9041" i="60"/>
  <c r="I9042" i="60" s="1"/>
  <c r="K9041" i="60"/>
  <c r="J9041" i="60"/>
  <c r="M9042" i="60" l="1"/>
  <c r="I9043" i="60" s="1"/>
  <c r="K9042" i="60"/>
  <c r="J9042" i="60"/>
  <c r="P9041" i="60"/>
  <c r="L9041" i="60"/>
  <c r="L9042" i="60" l="1"/>
  <c r="P9042" i="60"/>
  <c r="M9043" i="60"/>
  <c r="I9044" i="60" s="1"/>
  <c r="K9043" i="60"/>
  <c r="J9043" i="60"/>
  <c r="J9044" i="60" l="1"/>
  <c r="K9044" i="60"/>
  <c r="M9044" i="60"/>
  <c r="I9045" i="60" s="1"/>
  <c r="L9043" i="60"/>
  <c r="P9043" i="60"/>
  <c r="M9045" i="60" l="1"/>
  <c r="I9046" i="60" s="1"/>
  <c r="K9045" i="60"/>
  <c r="J9045" i="60"/>
  <c r="L9044" i="60"/>
  <c r="P9044" i="60"/>
  <c r="L9045" i="60" l="1"/>
  <c r="P9045" i="60"/>
  <c r="K9046" i="60"/>
  <c r="J9046" i="60"/>
  <c r="M9046" i="60"/>
  <c r="I9047" i="60" s="1"/>
  <c r="K9047" i="60" l="1"/>
  <c r="J9047" i="60"/>
  <c r="M9047" i="60"/>
  <c r="I9048" i="60" s="1"/>
  <c r="L9046" i="60"/>
  <c r="P9046" i="60"/>
  <c r="M9048" i="60" l="1"/>
  <c r="I9049" i="60" s="1"/>
  <c r="K9048" i="60"/>
  <c r="J9048" i="60"/>
  <c r="L9047" i="60"/>
  <c r="P9047" i="60" l="1"/>
  <c r="P9048" i="60"/>
  <c r="L9048" i="60"/>
  <c r="K9049" i="60"/>
  <c r="J9049" i="60"/>
  <c r="M9049" i="60"/>
  <c r="I9050" i="60" s="1"/>
  <c r="P9049" i="60" l="1"/>
  <c r="L9049" i="60"/>
  <c r="M9050" i="60"/>
  <c r="I9051" i="60" s="1"/>
  <c r="K9050" i="60"/>
  <c r="J9050" i="60"/>
  <c r="P9050" i="60" l="1"/>
  <c r="L9050" i="60"/>
  <c r="J9051" i="60"/>
  <c r="K9051" i="60"/>
  <c r="M9051" i="60"/>
  <c r="I9052" i="60" s="1"/>
  <c r="L9051" i="60" l="1"/>
  <c r="P9051" i="60"/>
  <c r="M9052" i="60"/>
  <c r="I9053" i="60" s="1"/>
  <c r="K9052" i="60"/>
  <c r="J9052" i="60"/>
  <c r="M9053" i="60" l="1"/>
  <c r="I9054" i="60" s="1"/>
  <c r="K9053" i="60"/>
  <c r="J9053" i="60"/>
  <c r="L9052" i="60"/>
  <c r="P9052" i="60"/>
  <c r="P9053" i="60" l="1"/>
  <c r="L9053" i="60"/>
  <c r="K9054" i="60"/>
  <c r="J9054" i="60"/>
  <c r="M9054" i="60"/>
  <c r="I9055" i="60" s="1"/>
  <c r="M9055" i="60" l="1"/>
  <c r="I9056" i="60" s="1"/>
  <c r="K9055" i="60"/>
  <c r="J9055" i="60"/>
  <c r="P9054" i="60"/>
  <c r="L9054" i="60"/>
  <c r="P9055" i="60" l="1"/>
  <c r="L9055" i="60"/>
  <c r="M9056" i="60"/>
  <c r="I9057" i="60" s="1"/>
  <c r="J9056" i="60"/>
  <c r="K9056" i="60"/>
  <c r="P9056" i="60" l="1"/>
  <c r="L9056" i="60"/>
  <c r="K9057" i="60"/>
  <c r="M9057" i="60"/>
  <c r="I9058" i="60" s="1"/>
  <c r="J9057" i="60"/>
  <c r="L9057" i="60" l="1"/>
  <c r="P9057" i="60"/>
  <c r="M9058" i="60"/>
  <c r="I9059" i="60" s="1"/>
  <c r="K9058" i="60"/>
  <c r="J9058" i="60"/>
  <c r="P9058" i="60" l="1"/>
  <c r="L9058" i="60"/>
  <c r="M9059" i="60"/>
  <c r="I9060" i="60" s="1"/>
  <c r="K9059" i="60"/>
  <c r="J9059" i="60"/>
  <c r="P9059" i="60" l="1"/>
  <c r="L9059" i="60"/>
  <c r="M9060" i="60"/>
  <c r="I9061" i="60" s="1"/>
  <c r="K9060" i="60"/>
  <c r="J9060" i="60"/>
  <c r="K9061" i="60" l="1"/>
  <c r="J9061" i="60"/>
  <c r="M9061" i="60"/>
  <c r="I9062" i="60" s="1"/>
  <c r="L9060" i="60"/>
  <c r="P9060" i="60"/>
  <c r="K9062" i="60" l="1"/>
  <c r="J9062" i="60"/>
  <c r="M9062" i="60"/>
  <c r="I9063" i="60" s="1"/>
  <c r="L9061" i="60"/>
  <c r="P9061" i="60" l="1"/>
  <c r="L9062" i="60"/>
  <c r="K9063" i="60"/>
  <c r="J9063" i="60"/>
  <c r="M9063" i="60"/>
  <c r="I9064" i="60" s="1"/>
  <c r="L9063" i="60" l="1"/>
  <c r="P9063" i="60"/>
  <c r="P9062" i="60"/>
  <c r="K9064" i="60"/>
  <c r="J9064" i="60"/>
  <c r="M9064" i="60"/>
  <c r="I9065" i="60" s="1"/>
  <c r="M9065" i="60" l="1"/>
  <c r="I9066" i="60" s="1"/>
  <c r="K9065" i="60"/>
  <c r="J9065" i="60"/>
  <c r="L9064" i="60"/>
  <c r="P9064" i="60" l="1"/>
  <c r="L9065" i="60"/>
  <c r="P9065" i="60"/>
  <c r="M9066" i="60"/>
  <c r="I9067" i="60" s="1"/>
  <c r="J9066" i="60"/>
  <c r="K9066" i="60"/>
  <c r="L9066" i="60" l="1"/>
  <c r="M9067" i="60"/>
  <c r="I9068" i="60" s="1"/>
  <c r="K9067" i="60"/>
  <c r="J9067" i="60"/>
  <c r="P9067" i="60" l="1"/>
  <c r="L9067" i="60"/>
  <c r="K9068" i="60"/>
  <c r="J9068" i="60"/>
  <c r="M9068" i="60"/>
  <c r="I9069" i="60" s="1"/>
  <c r="P9066" i="60"/>
  <c r="P9068" i="60" l="1"/>
  <c r="L9068" i="60"/>
  <c r="J9069" i="60"/>
  <c r="K9069" i="60"/>
  <c r="M9069" i="60"/>
  <c r="I9070" i="60" s="1"/>
  <c r="M9070" i="60" l="1"/>
  <c r="I9071" i="60" s="1"/>
  <c r="K9070" i="60"/>
  <c r="J9070" i="60"/>
  <c r="P9069" i="60"/>
  <c r="L9069" i="60"/>
  <c r="L9070" i="60" l="1"/>
  <c r="P9070" i="60"/>
  <c r="M9071" i="60"/>
  <c r="I9072" i="60" s="1"/>
  <c r="J9071" i="60"/>
  <c r="K9071" i="60"/>
  <c r="P9071" i="60" l="1"/>
  <c r="L9071" i="60"/>
  <c r="M9072" i="60"/>
  <c r="I9073" i="60" s="1"/>
  <c r="K9072" i="60"/>
  <c r="J9072" i="60"/>
  <c r="L9072" i="60" l="1"/>
  <c r="M9073" i="60"/>
  <c r="I9074" i="60" s="1"/>
  <c r="K9073" i="60"/>
  <c r="J9073" i="60"/>
  <c r="J9074" i="60" l="1"/>
  <c r="K9074" i="60"/>
  <c r="M9074" i="60"/>
  <c r="I9075" i="60" s="1"/>
  <c r="P9073" i="60"/>
  <c r="L9073" i="60"/>
  <c r="P9072" i="60"/>
  <c r="K9075" i="60" l="1"/>
  <c r="M9075" i="60"/>
  <c r="I9076" i="60" s="1"/>
  <c r="J9075" i="60"/>
  <c r="L9074" i="60"/>
  <c r="P9074" i="60"/>
  <c r="P9075" i="60" l="1"/>
  <c r="L9075" i="60"/>
  <c r="J9076" i="60"/>
  <c r="M9076" i="60"/>
  <c r="I9077" i="60" s="1"/>
  <c r="K9076" i="60"/>
  <c r="M9077" i="60" l="1"/>
  <c r="I9078" i="60" s="1"/>
  <c r="K9077" i="60"/>
  <c r="J9077" i="60"/>
  <c r="L9076" i="60"/>
  <c r="P9076" i="60"/>
  <c r="L9077" i="60" l="1"/>
  <c r="P9077" i="60"/>
  <c r="J9078" i="60"/>
  <c r="M9078" i="60"/>
  <c r="I9079" i="60" s="1"/>
  <c r="K9078" i="60"/>
  <c r="K9079" i="60" l="1"/>
  <c r="J9079" i="60"/>
  <c r="M9079" i="60"/>
  <c r="I9080" i="60" s="1"/>
  <c r="P9078" i="60"/>
  <c r="L9078" i="60"/>
  <c r="M9080" i="60" l="1"/>
  <c r="I9081" i="60" s="1"/>
  <c r="J9080" i="60"/>
  <c r="K9080" i="60"/>
  <c r="L9079" i="60"/>
  <c r="P9079" i="60" l="1"/>
  <c r="P9080" i="60"/>
  <c r="L9080" i="60"/>
  <c r="K9081" i="60"/>
  <c r="J9081" i="60"/>
  <c r="M9081" i="60"/>
  <c r="I9082" i="60" s="1"/>
  <c r="L9081" i="60" l="1"/>
  <c r="P9081" i="60"/>
  <c r="K9082" i="60"/>
  <c r="J9082" i="60"/>
  <c r="M9082" i="60"/>
  <c r="I9083" i="60" s="1"/>
  <c r="L9082" i="60" l="1"/>
  <c r="P9082" i="60"/>
  <c r="J9083" i="60"/>
  <c r="M9083" i="60"/>
  <c r="I9084" i="60" s="1"/>
  <c r="K9083" i="60"/>
  <c r="M9084" i="60" l="1"/>
  <c r="I9085" i="60" s="1"/>
  <c r="K9084" i="60"/>
  <c r="J9084" i="60"/>
  <c r="P9083" i="60"/>
  <c r="L9083" i="60"/>
  <c r="P9084" i="60" l="1"/>
  <c r="L9084" i="60"/>
  <c r="K9085" i="60"/>
  <c r="J9085" i="60"/>
  <c r="M9085" i="60"/>
  <c r="I9086" i="60" s="1"/>
  <c r="L9085" i="60" l="1"/>
  <c r="P9085" i="60"/>
  <c r="J9086" i="60"/>
  <c r="M9086" i="60"/>
  <c r="I9087" i="60" s="1"/>
  <c r="K9086" i="60"/>
  <c r="P9086" i="60" l="1"/>
  <c r="L9086" i="60"/>
  <c r="M9087" i="60"/>
  <c r="I9088" i="60" s="1"/>
  <c r="K9087" i="60"/>
  <c r="J9087" i="60"/>
  <c r="P9087" i="60" l="1"/>
  <c r="L9087" i="60"/>
  <c r="M9088" i="60"/>
  <c r="I9089" i="60" s="1"/>
  <c r="K9088" i="60"/>
  <c r="J9088" i="60"/>
  <c r="P9088" i="60" l="1"/>
  <c r="L9088" i="60"/>
  <c r="K9089" i="60"/>
  <c r="M9089" i="60"/>
  <c r="I9090" i="60" s="1"/>
  <c r="J9089" i="60"/>
  <c r="P9089" i="60" l="1"/>
  <c r="L9089" i="60"/>
  <c r="M9090" i="60"/>
  <c r="I9091" i="60" s="1"/>
  <c r="K9090" i="60"/>
  <c r="J9090" i="60"/>
  <c r="P9090" i="60" l="1"/>
  <c r="L9090" i="60"/>
  <c r="K9091" i="60"/>
  <c r="J9091" i="60"/>
  <c r="M9091" i="60"/>
  <c r="I9092" i="60" s="1"/>
  <c r="P9091" i="60" l="1"/>
  <c r="L9091" i="60"/>
  <c r="M9092" i="60"/>
  <c r="I9093" i="60" s="1"/>
  <c r="K9092" i="60"/>
  <c r="J9092" i="60"/>
  <c r="K9093" i="60" l="1"/>
  <c r="J9093" i="60"/>
  <c r="M9093" i="60"/>
  <c r="I9094" i="60" s="1"/>
  <c r="L9092" i="60"/>
  <c r="P9092" i="60"/>
  <c r="M9094" i="60" l="1"/>
  <c r="I9095" i="60" s="1"/>
  <c r="K9094" i="60"/>
  <c r="J9094" i="60"/>
  <c r="P9093" i="60"/>
  <c r="L9093" i="60"/>
  <c r="L9094" i="60" l="1"/>
  <c r="P9094" i="60"/>
  <c r="M9095" i="60"/>
  <c r="I9096" i="60" s="1"/>
  <c r="K9095" i="60"/>
  <c r="J9095" i="60"/>
  <c r="P9095" i="60" l="1"/>
  <c r="L9095" i="60"/>
  <c r="K9096" i="60"/>
  <c r="J9096" i="60"/>
  <c r="M9096" i="60"/>
  <c r="I9097" i="60" s="1"/>
  <c r="M9097" i="60" l="1"/>
  <c r="I9098" i="60" s="1"/>
  <c r="J9097" i="60"/>
  <c r="K9097" i="60"/>
  <c r="L9096" i="60"/>
  <c r="P9096" i="60"/>
  <c r="P9097" i="60" l="1"/>
  <c r="L9097" i="60"/>
  <c r="K9098" i="60"/>
  <c r="J9098" i="60"/>
  <c r="M9098" i="60"/>
  <c r="I9099" i="60" s="1"/>
  <c r="L9098" i="60" l="1"/>
  <c r="P9098" i="60"/>
  <c r="J9099" i="60"/>
  <c r="M9099" i="60"/>
  <c r="I9100" i="60" s="1"/>
  <c r="K9099" i="60"/>
  <c r="J9100" i="60" l="1"/>
  <c r="M9100" i="60"/>
  <c r="I9101" i="60" s="1"/>
  <c r="K9100" i="60"/>
  <c r="P9099" i="60"/>
  <c r="L9099" i="60"/>
  <c r="M9101" i="60" l="1"/>
  <c r="I9102" i="60" s="1"/>
  <c r="K9101" i="60"/>
  <c r="J9101" i="60"/>
  <c r="P9100" i="60"/>
  <c r="L9100" i="60"/>
  <c r="L9101" i="60" l="1"/>
  <c r="P9101" i="60"/>
  <c r="J9102" i="60"/>
  <c r="K9102" i="60"/>
  <c r="M9102" i="60"/>
  <c r="I9103" i="60" s="1"/>
  <c r="P9102" i="60" l="1"/>
  <c r="L9102" i="60"/>
  <c r="K9103" i="60"/>
  <c r="M9103" i="60"/>
  <c r="I9104" i="60" s="1"/>
  <c r="J9103" i="60"/>
  <c r="J9104" i="60" l="1"/>
  <c r="M9104" i="60"/>
  <c r="I9105" i="60" s="1"/>
  <c r="K9104" i="60"/>
  <c r="P9103" i="60"/>
  <c r="L9103" i="60"/>
  <c r="M9105" i="60" l="1"/>
  <c r="I9106" i="60" s="1"/>
  <c r="J9105" i="60"/>
  <c r="K9105" i="60"/>
  <c r="P9104" i="60"/>
  <c r="L9104" i="60"/>
  <c r="P9105" i="60" l="1"/>
  <c r="L9105" i="60"/>
  <c r="K9106" i="60"/>
  <c r="J9106" i="60"/>
  <c r="M9106" i="60"/>
  <c r="I9107" i="60" s="1"/>
  <c r="L9106" i="60" l="1"/>
  <c r="P9106" i="60"/>
  <c r="M9107" i="60"/>
  <c r="I9108" i="60" s="1"/>
  <c r="K9107" i="60"/>
  <c r="J9107" i="60"/>
  <c r="P9107" i="60" l="1"/>
  <c r="L9107" i="60"/>
  <c r="M9108" i="60"/>
  <c r="I9109" i="60" s="1"/>
  <c r="K9108" i="60"/>
  <c r="J9108" i="60"/>
  <c r="P9108" i="60" l="1"/>
  <c r="L9108" i="60"/>
  <c r="M9109" i="60"/>
  <c r="I9110" i="60" s="1"/>
  <c r="K9109" i="60"/>
  <c r="J9109" i="60"/>
  <c r="L9109" i="60" l="1"/>
  <c r="P9109" i="60"/>
  <c r="K9110" i="60"/>
  <c r="J9110" i="60"/>
  <c r="M9110" i="60"/>
  <c r="I9111" i="60" s="1"/>
  <c r="K9111" i="60" l="1"/>
  <c r="J9111" i="60"/>
  <c r="M9111" i="60"/>
  <c r="I9112" i="60" s="1"/>
  <c r="P9110" i="60"/>
  <c r="L9110" i="60"/>
  <c r="K9112" i="60" l="1"/>
  <c r="M9112" i="60"/>
  <c r="I9113" i="60" s="1"/>
  <c r="J9112" i="60"/>
  <c r="L9111" i="60"/>
  <c r="P9111" i="60" l="1"/>
  <c r="L9112" i="60"/>
  <c r="P9112" i="60"/>
  <c r="K9113" i="60"/>
  <c r="J9113" i="60"/>
  <c r="M9113" i="60"/>
  <c r="I9114" i="60" s="1"/>
  <c r="P9113" i="60" l="1"/>
  <c r="L9113" i="60"/>
  <c r="M9114" i="60"/>
  <c r="I9115" i="60" s="1"/>
  <c r="K9114" i="60"/>
  <c r="J9114" i="60"/>
  <c r="M9115" i="60" l="1"/>
  <c r="I9116" i="60" s="1"/>
  <c r="J9115" i="60"/>
  <c r="K9115" i="60"/>
  <c r="P9114" i="60"/>
  <c r="L9114" i="60"/>
  <c r="L9115" i="60" l="1"/>
  <c r="P9115" i="60"/>
  <c r="M9116" i="60"/>
  <c r="I9117" i="60" s="1"/>
  <c r="K9116" i="60"/>
  <c r="J9116" i="60"/>
  <c r="L9116" i="60" l="1"/>
  <c r="P9116" i="60"/>
  <c r="K9117" i="60"/>
  <c r="M9117" i="60"/>
  <c r="I9118" i="60" s="1"/>
  <c r="J9117" i="60"/>
  <c r="L9117" i="60" l="1"/>
  <c r="P9117" i="60"/>
  <c r="K9118" i="60"/>
  <c r="J9118" i="60"/>
  <c r="M9118" i="60"/>
  <c r="I9119" i="60" s="1"/>
  <c r="M9119" i="60" l="1"/>
  <c r="I9120" i="60" s="1"/>
  <c r="K9119" i="60"/>
  <c r="J9119" i="60"/>
  <c r="P9118" i="60"/>
  <c r="L9118" i="60"/>
  <c r="P9119" i="60" l="1"/>
  <c r="L9119" i="60"/>
  <c r="M9120" i="60"/>
  <c r="I9121" i="60" s="1"/>
  <c r="K9120" i="60"/>
  <c r="J9120" i="60"/>
  <c r="P9120" i="60" l="1"/>
  <c r="L9120" i="60"/>
  <c r="M9121" i="60"/>
  <c r="I9122" i="60" s="1"/>
  <c r="K9121" i="60"/>
  <c r="J9121" i="60"/>
  <c r="L9121" i="60" l="1"/>
  <c r="M9122" i="60"/>
  <c r="I9123" i="60" s="1"/>
  <c r="J9122" i="60"/>
  <c r="K9122" i="60"/>
  <c r="P9122" i="60" l="1"/>
  <c r="L9122" i="60"/>
  <c r="K9123" i="60"/>
  <c r="J9123" i="60"/>
  <c r="M9123" i="60"/>
  <c r="I9124" i="60" s="1"/>
  <c r="P9121" i="60"/>
  <c r="L9123" i="60" l="1"/>
  <c r="P9123" i="60"/>
  <c r="K9124" i="60"/>
  <c r="M9124" i="60"/>
  <c r="I9125" i="60" s="1"/>
  <c r="J9124" i="60"/>
  <c r="P9124" i="60" l="1"/>
  <c r="L9124" i="60"/>
  <c r="M9125" i="60"/>
  <c r="I9126" i="60" s="1"/>
  <c r="K9125" i="60"/>
  <c r="J9125" i="60"/>
  <c r="L9125" i="60" l="1"/>
  <c r="P9125" i="60"/>
  <c r="M9126" i="60"/>
  <c r="I9127" i="60" s="1"/>
  <c r="K9126" i="60"/>
  <c r="J9126" i="60"/>
  <c r="L9126" i="60" l="1"/>
  <c r="P9126" i="60"/>
  <c r="M9127" i="60"/>
  <c r="I9128" i="60" s="1"/>
  <c r="J9127" i="60"/>
  <c r="K9127" i="60"/>
  <c r="K9128" i="60" l="1"/>
  <c r="J9128" i="60"/>
  <c r="M9128" i="60"/>
  <c r="I9129" i="60" s="1"/>
  <c r="P9127" i="60"/>
  <c r="L9127" i="60"/>
  <c r="M9129" i="60" l="1"/>
  <c r="I9130" i="60" s="1"/>
  <c r="J9129" i="60"/>
  <c r="K9129" i="60"/>
  <c r="L9128" i="60"/>
  <c r="P9128" i="60" l="1"/>
  <c r="P9129" i="60"/>
  <c r="L9129" i="60"/>
  <c r="K9130" i="60"/>
  <c r="J9130" i="60"/>
  <c r="M9130" i="60"/>
  <c r="I9131" i="60" s="1"/>
  <c r="K9131" i="60" l="1"/>
  <c r="M9131" i="60"/>
  <c r="I9132" i="60" s="1"/>
  <c r="J9131" i="60"/>
  <c r="L9130" i="60"/>
  <c r="P9130" i="60"/>
  <c r="L9131" i="60" l="1"/>
  <c r="J9132" i="60"/>
  <c r="M9132" i="60"/>
  <c r="I9133" i="60" s="1"/>
  <c r="K9132" i="60"/>
  <c r="K9133" i="60" l="1"/>
  <c r="M9133" i="60"/>
  <c r="I9134" i="60" s="1"/>
  <c r="J9133" i="60"/>
  <c r="P9131" i="60"/>
  <c r="P9132" i="60"/>
  <c r="L9132" i="60"/>
  <c r="P9133" i="60" l="1"/>
  <c r="L9133" i="60"/>
  <c r="J9134" i="60"/>
  <c r="M9134" i="60"/>
  <c r="I9135" i="60" s="1"/>
  <c r="K9134" i="60"/>
  <c r="J9135" i="60" l="1"/>
  <c r="K9135" i="60"/>
  <c r="M9135" i="60"/>
  <c r="I9136" i="60" s="1"/>
  <c r="P9134" i="60"/>
  <c r="L9134" i="60"/>
  <c r="M9136" i="60" l="1"/>
  <c r="I9137" i="60" s="1"/>
  <c r="K9136" i="60"/>
  <c r="J9136" i="60"/>
  <c r="P9135" i="60"/>
  <c r="L9135" i="60"/>
  <c r="L9136" i="60" l="1"/>
  <c r="P9136" i="60"/>
  <c r="M9137" i="60"/>
  <c r="I9138" i="60" s="1"/>
  <c r="K9137" i="60"/>
  <c r="J9137" i="60"/>
  <c r="P9137" i="60" l="1"/>
  <c r="L9137" i="60"/>
  <c r="K9138" i="60"/>
  <c r="J9138" i="60"/>
  <c r="M9138" i="60"/>
  <c r="I9139" i="60" s="1"/>
  <c r="M9139" i="60" l="1"/>
  <c r="I9140" i="60" s="1"/>
  <c r="J9139" i="60"/>
  <c r="K9139" i="60"/>
  <c r="L9138" i="60"/>
  <c r="P9138" i="60" l="1"/>
  <c r="P9139" i="60"/>
  <c r="L9139" i="60"/>
  <c r="J9140" i="60"/>
  <c r="K9140" i="60"/>
  <c r="M9140" i="60"/>
  <c r="I9141" i="60" s="1"/>
  <c r="M9141" i="60" l="1"/>
  <c r="I9142" i="60" s="1"/>
  <c r="K9141" i="60"/>
  <c r="J9141" i="60"/>
  <c r="P9140" i="60"/>
  <c r="L9140" i="60"/>
  <c r="L9141" i="60" l="1"/>
  <c r="P9141" i="60"/>
  <c r="K9142" i="60"/>
  <c r="J9142" i="60"/>
  <c r="M9142" i="60"/>
  <c r="I9143" i="60" s="1"/>
  <c r="L9142" i="60" l="1"/>
  <c r="P9142" i="60"/>
  <c r="M9143" i="60"/>
  <c r="I9144" i="60" s="1"/>
  <c r="K9143" i="60"/>
  <c r="J9143" i="60"/>
  <c r="M9144" i="60" l="1"/>
  <c r="I9145" i="60" s="1"/>
  <c r="K9144" i="60"/>
  <c r="J9144" i="60"/>
  <c r="L9143" i="60"/>
  <c r="P9143" i="60"/>
  <c r="P9144" i="60" l="1"/>
  <c r="L9144" i="60"/>
  <c r="K9145" i="60"/>
  <c r="J9145" i="60"/>
  <c r="M9145" i="60"/>
  <c r="I9146" i="60" s="1"/>
  <c r="M9146" i="60" l="1"/>
  <c r="I9147" i="60" s="1"/>
  <c r="J9146" i="60"/>
  <c r="K9146" i="60"/>
  <c r="L9145" i="60"/>
  <c r="P9145" i="60"/>
  <c r="P9146" i="60" l="1"/>
  <c r="L9146" i="60"/>
  <c r="K9147" i="60"/>
  <c r="J9147" i="60"/>
  <c r="M9147" i="60"/>
  <c r="I9148" i="60" s="1"/>
  <c r="K9148" i="60" l="1"/>
  <c r="J9148" i="60"/>
  <c r="M9148" i="60"/>
  <c r="I9149" i="60" s="1"/>
  <c r="L9147" i="60"/>
  <c r="P9147" i="60"/>
  <c r="J9149" i="60" l="1"/>
  <c r="M9149" i="60"/>
  <c r="I9150" i="60" s="1"/>
  <c r="K9149" i="60"/>
  <c r="L9148" i="60"/>
  <c r="P9148" i="60"/>
  <c r="M9150" i="60" l="1"/>
  <c r="I9151" i="60" s="1"/>
  <c r="K9150" i="60"/>
  <c r="J9150" i="60"/>
  <c r="P9149" i="60"/>
  <c r="L9149" i="60"/>
  <c r="P9150" i="60" l="1"/>
  <c r="L9150" i="60"/>
  <c r="M9151" i="60"/>
  <c r="I9152" i="60" s="1"/>
  <c r="K9151" i="60"/>
  <c r="J9151" i="60"/>
  <c r="P9151" i="60" l="1"/>
  <c r="L9151" i="60"/>
  <c r="K9152" i="60"/>
  <c r="M9152" i="60"/>
  <c r="I9153" i="60" s="1"/>
  <c r="J9152" i="60"/>
  <c r="K9153" i="60" l="1"/>
  <c r="M9153" i="60"/>
  <c r="I9154" i="60" s="1"/>
  <c r="J9153" i="60"/>
  <c r="P9152" i="60"/>
  <c r="L9152" i="60"/>
  <c r="L9153" i="60" l="1"/>
  <c r="P9153" i="60"/>
  <c r="M9154" i="60"/>
  <c r="I9155" i="60" s="1"/>
  <c r="K9154" i="60"/>
  <c r="J9154" i="60"/>
  <c r="P9154" i="60" l="1"/>
  <c r="L9154" i="60"/>
  <c r="M9155" i="60"/>
  <c r="I9156" i="60" s="1"/>
  <c r="J9155" i="60"/>
  <c r="K9155" i="60"/>
  <c r="L9155" i="60" l="1"/>
  <c r="P9155" i="60"/>
  <c r="M9156" i="60"/>
  <c r="I9157" i="60" s="1"/>
  <c r="K9156" i="60"/>
  <c r="J9156" i="60"/>
  <c r="M9157" i="60" l="1"/>
  <c r="I9158" i="60" s="1"/>
  <c r="K9157" i="60"/>
  <c r="J9157" i="60"/>
  <c r="P9156" i="60"/>
  <c r="L9156" i="60"/>
  <c r="L9157" i="60" l="1"/>
  <c r="P9157" i="60"/>
  <c r="M9158" i="60"/>
  <c r="I9159" i="60" s="1"/>
  <c r="K9158" i="60"/>
  <c r="J9158" i="60"/>
  <c r="K9159" i="60" l="1"/>
  <c r="J9159" i="60"/>
  <c r="M9159" i="60"/>
  <c r="I9160" i="60" s="1"/>
  <c r="L9158" i="60"/>
  <c r="P9158" i="60"/>
  <c r="K9160" i="60" l="1"/>
  <c r="J9160" i="60"/>
  <c r="M9160" i="60"/>
  <c r="I9161" i="60" s="1"/>
  <c r="P9159" i="60"/>
  <c r="L9159" i="60"/>
  <c r="M9161" i="60" l="1"/>
  <c r="I9162" i="60" s="1"/>
  <c r="K9161" i="60"/>
  <c r="J9161" i="60"/>
  <c r="L9160" i="60"/>
  <c r="P9160" i="60"/>
  <c r="L9161" i="60" l="1"/>
  <c r="P9161" i="60"/>
  <c r="K9162" i="60"/>
  <c r="J9162" i="60"/>
  <c r="M9162" i="60"/>
  <c r="I9163" i="60" s="1"/>
  <c r="L9162" i="60" l="1"/>
  <c r="P9162" i="60"/>
  <c r="M9163" i="60"/>
  <c r="I9164" i="60" s="1"/>
  <c r="K9163" i="60"/>
  <c r="J9163" i="60"/>
  <c r="P9163" i="60" l="1"/>
  <c r="L9163" i="60"/>
  <c r="M9164" i="60"/>
  <c r="I9165" i="60" s="1"/>
  <c r="J9164" i="60"/>
  <c r="K9164" i="60"/>
  <c r="P9164" i="60" l="1"/>
  <c r="L9164" i="60"/>
  <c r="J9165" i="60"/>
  <c r="K9165" i="60"/>
  <c r="M9165" i="60"/>
  <c r="I9166" i="60" s="1"/>
  <c r="K9166" i="60" l="1"/>
  <c r="M9166" i="60"/>
  <c r="I9167" i="60" s="1"/>
  <c r="J9166" i="60"/>
  <c r="P9165" i="60"/>
  <c r="L9165" i="60"/>
  <c r="P9166" i="60" l="1"/>
  <c r="L9166" i="60"/>
  <c r="J9167" i="60"/>
  <c r="K9167" i="60"/>
  <c r="M9167" i="60"/>
  <c r="I9168" i="60" s="1"/>
  <c r="J9168" i="60" l="1"/>
  <c r="M9168" i="60"/>
  <c r="I9169" i="60" s="1"/>
  <c r="K9168" i="60"/>
  <c r="P9167" i="60"/>
  <c r="L9167" i="60"/>
  <c r="M9169" i="60" l="1"/>
  <c r="I9170" i="60" s="1"/>
  <c r="J9169" i="60"/>
  <c r="K9169" i="60"/>
  <c r="P9168" i="60"/>
  <c r="L9168" i="60"/>
  <c r="P9169" i="60" l="1"/>
  <c r="L9169" i="60"/>
  <c r="M9170" i="60"/>
  <c r="I9171" i="60" s="1"/>
  <c r="J9170" i="60"/>
  <c r="K9170" i="60"/>
  <c r="P9170" i="60" l="1"/>
  <c r="L9170" i="60"/>
  <c r="M9171" i="60"/>
  <c r="I9172" i="60" s="1"/>
  <c r="K9171" i="60"/>
  <c r="J9171" i="60"/>
  <c r="P9171" i="60" l="1"/>
  <c r="L9171" i="60"/>
  <c r="M9172" i="60"/>
  <c r="I9173" i="60" s="1"/>
  <c r="K9172" i="60"/>
  <c r="J9172" i="60"/>
  <c r="P9172" i="60" l="1"/>
  <c r="L9172" i="60"/>
  <c r="K9173" i="60"/>
  <c r="M9173" i="60"/>
  <c r="I9174" i="60" s="1"/>
  <c r="J9173" i="60"/>
  <c r="M9174" i="60" l="1"/>
  <c r="I9175" i="60" s="1"/>
  <c r="K9174" i="60"/>
  <c r="J9174" i="60"/>
  <c r="P9173" i="60"/>
  <c r="L9173" i="60"/>
  <c r="L9174" i="60" l="1"/>
  <c r="P9174" i="60"/>
  <c r="M9175" i="60"/>
  <c r="I9176" i="60" s="1"/>
  <c r="K9175" i="60"/>
  <c r="J9175" i="60"/>
  <c r="J9176" i="60" l="1"/>
  <c r="M9176" i="60"/>
  <c r="I9177" i="60" s="1"/>
  <c r="K9176" i="60"/>
  <c r="L9175" i="60"/>
  <c r="P9175" i="60"/>
  <c r="K9177" i="60" l="1"/>
  <c r="J9177" i="60"/>
  <c r="M9177" i="60"/>
  <c r="I9178" i="60" s="1"/>
  <c r="L9176" i="60"/>
  <c r="P9176" i="60"/>
  <c r="M9178" i="60" l="1"/>
  <c r="I9179" i="60" s="1"/>
  <c r="K9178" i="60"/>
  <c r="J9178" i="60"/>
  <c r="L9177" i="60"/>
  <c r="P9177" i="60"/>
  <c r="L9178" i="60" l="1"/>
  <c r="P9178" i="60"/>
  <c r="K9179" i="60"/>
  <c r="J9179" i="60"/>
  <c r="M9179" i="60"/>
  <c r="I9180" i="60" s="1"/>
  <c r="K9180" i="60" l="1"/>
  <c r="J9180" i="60"/>
  <c r="M9180" i="60"/>
  <c r="I9181" i="60" s="1"/>
  <c r="P9179" i="60"/>
  <c r="L9179" i="60"/>
  <c r="J9181" i="60" l="1"/>
  <c r="K9181" i="60"/>
  <c r="M9181" i="60"/>
  <c r="I9182" i="60" s="1"/>
  <c r="P9180" i="60"/>
  <c r="L9180" i="60"/>
  <c r="J9182" i="60" l="1"/>
  <c r="K9182" i="60"/>
  <c r="M9182" i="60"/>
  <c r="I9183" i="60" s="1"/>
  <c r="P9181" i="60"/>
  <c r="L9181" i="60"/>
  <c r="M9183" i="60" l="1"/>
  <c r="I9184" i="60" s="1"/>
  <c r="K9183" i="60"/>
  <c r="J9183" i="60"/>
  <c r="L9182" i="60"/>
  <c r="P9182" i="60"/>
  <c r="P9183" i="60" l="1"/>
  <c r="L9183" i="60"/>
  <c r="M9184" i="60"/>
  <c r="I9185" i="60" s="1"/>
  <c r="K9184" i="60"/>
  <c r="J9184" i="60"/>
  <c r="M9185" i="60" l="1"/>
  <c r="I9186" i="60" s="1"/>
  <c r="J9185" i="60"/>
  <c r="K9185" i="60"/>
  <c r="P9184" i="60"/>
  <c r="L9184" i="60"/>
  <c r="P9185" i="60" l="1"/>
  <c r="L9185" i="60"/>
  <c r="M9186" i="60"/>
  <c r="I9187" i="60" s="1"/>
  <c r="K9186" i="60"/>
  <c r="J9186" i="60"/>
  <c r="P9186" i="60" l="1"/>
  <c r="L9186" i="60"/>
  <c r="K9187" i="60"/>
  <c r="M9187" i="60"/>
  <c r="I9188" i="60" s="1"/>
  <c r="J9187" i="60"/>
  <c r="P9187" i="60" l="1"/>
  <c r="L9187" i="60"/>
  <c r="M9188" i="60"/>
  <c r="I9189" i="60" s="1"/>
  <c r="J9188" i="60"/>
  <c r="K9188" i="60"/>
  <c r="P9188" i="60" l="1"/>
  <c r="L9188" i="60"/>
  <c r="J9189" i="60"/>
  <c r="K9189" i="60"/>
  <c r="M9189" i="60"/>
  <c r="I9190" i="60" s="1"/>
  <c r="M9190" i="60" l="1"/>
  <c r="I9191" i="60" s="1"/>
  <c r="K9190" i="60"/>
  <c r="J9190" i="60"/>
  <c r="P9189" i="60"/>
  <c r="L9189" i="60"/>
  <c r="L9190" i="60" l="1"/>
  <c r="P9190" i="60"/>
  <c r="M9191" i="60"/>
  <c r="I9192" i="60" s="1"/>
  <c r="J9191" i="60"/>
  <c r="K9191" i="60"/>
  <c r="M9192" i="60" l="1"/>
  <c r="I9193" i="60" s="1"/>
  <c r="K9192" i="60"/>
  <c r="J9192" i="60"/>
  <c r="P9191" i="60"/>
  <c r="L9191" i="60"/>
  <c r="L9192" i="60" l="1"/>
  <c r="J9193" i="60"/>
  <c r="K9193" i="60"/>
  <c r="M9193" i="60"/>
  <c r="I9194" i="60" s="1"/>
  <c r="K9194" i="60" l="1"/>
  <c r="J9194" i="60"/>
  <c r="M9194" i="60"/>
  <c r="I9195" i="60" s="1"/>
  <c r="P9192" i="60"/>
  <c r="L9193" i="60"/>
  <c r="P9193" i="60"/>
  <c r="K9195" i="60" l="1"/>
  <c r="M9195" i="60"/>
  <c r="I9196" i="60" s="1"/>
  <c r="J9195" i="60"/>
  <c r="L9194" i="60"/>
  <c r="P9194" i="60"/>
  <c r="L9195" i="60" l="1"/>
  <c r="P9195" i="60"/>
  <c r="K9196" i="60"/>
  <c r="J9196" i="60"/>
  <c r="M9196" i="60"/>
  <c r="I9197" i="60" s="1"/>
  <c r="L9196" i="60" l="1"/>
  <c r="J9197" i="60"/>
  <c r="M9197" i="60"/>
  <c r="I9198" i="60" s="1"/>
  <c r="K9197" i="60"/>
  <c r="J9198" i="60" l="1"/>
  <c r="K9198" i="60"/>
  <c r="M9198" i="60"/>
  <c r="I9199" i="60" s="1"/>
  <c r="P9197" i="60"/>
  <c r="L9197" i="60"/>
  <c r="P9196" i="60"/>
  <c r="M9199" i="60" l="1"/>
  <c r="I9200" i="60" s="1"/>
  <c r="J9199" i="60"/>
  <c r="K9199" i="60"/>
  <c r="L9198" i="60"/>
  <c r="P9198" i="60"/>
  <c r="L9199" i="60" l="1"/>
  <c r="P9199" i="60"/>
  <c r="M9200" i="60"/>
  <c r="I9201" i="60" s="1"/>
  <c r="K9200" i="60"/>
  <c r="J9200" i="60"/>
  <c r="K9201" i="60" l="1"/>
  <c r="M9201" i="60"/>
  <c r="I9202" i="60" s="1"/>
  <c r="J9201" i="60"/>
  <c r="P9200" i="60"/>
  <c r="L9200" i="60"/>
  <c r="L9201" i="60" l="1"/>
  <c r="K9202" i="60"/>
  <c r="J9202" i="60"/>
  <c r="M9202" i="60"/>
  <c r="I9203" i="60" s="1"/>
  <c r="M9203" i="60" l="1"/>
  <c r="I9204" i="60" s="1"/>
  <c r="K9203" i="60"/>
  <c r="J9203" i="60"/>
  <c r="P9202" i="60"/>
  <c r="L9202" i="60"/>
  <c r="P9201" i="60"/>
  <c r="P9203" i="60" l="1"/>
  <c r="L9203" i="60"/>
  <c r="J9204" i="60"/>
  <c r="M9204" i="60"/>
  <c r="I9205" i="60" s="1"/>
  <c r="K9204" i="60"/>
  <c r="P9204" i="60" l="1"/>
  <c r="L9204" i="60"/>
  <c r="M9205" i="60"/>
  <c r="I9206" i="60" s="1"/>
  <c r="K9205" i="60"/>
  <c r="J9205" i="60"/>
  <c r="M9206" i="60" l="1"/>
  <c r="I9207" i="60" s="1"/>
  <c r="J9206" i="60"/>
  <c r="K9206" i="60"/>
  <c r="P9205" i="60"/>
  <c r="L9205" i="60"/>
  <c r="P9206" i="60" l="1"/>
  <c r="L9206" i="60"/>
  <c r="M9207" i="60"/>
  <c r="I9208" i="60" s="1"/>
  <c r="K9207" i="60"/>
  <c r="J9207" i="60"/>
  <c r="L9207" i="60" l="1"/>
  <c r="P9207" i="60"/>
  <c r="K9208" i="60"/>
  <c r="M9208" i="60"/>
  <c r="I9209" i="60" s="1"/>
  <c r="J9208" i="60"/>
  <c r="K9209" i="60" l="1"/>
  <c r="J9209" i="60"/>
  <c r="M9209" i="60"/>
  <c r="I9210" i="60" s="1"/>
  <c r="P9208" i="60"/>
  <c r="L9208" i="60"/>
  <c r="J9210" i="60" l="1"/>
  <c r="K9210" i="60"/>
  <c r="M9210" i="60"/>
  <c r="I9211" i="60" s="1"/>
  <c r="L9209" i="60"/>
  <c r="P9209" i="60"/>
  <c r="K9211" i="60" l="1"/>
  <c r="J9211" i="60"/>
  <c r="M9211" i="60"/>
  <c r="I9212" i="60" s="1"/>
  <c r="L9210" i="60"/>
  <c r="P9210" i="60"/>
  <c r="K9212" i="60" l="1"/>
  <c r="M9212" i="60"/>
  <c r="I9213" i="60" s="1"/>
  <c r="J9212" i="60"/>
  <c r="L9211" i="60"/>
  <c r="P9211" i="60"/>
  <c r="P9212" i="60" l="1"/>
  <c r="L9212" i="60"/>
  <c r="M9213" i="60"/>
  <c r="I9214" i="60" s="1"/>
  <c r="J9213" i="60"/>
  <c r="K9213" i="60"/>
  <c r="P9213" i="60" l="1"/>
  <c r="L9213" i="60"/>
  <c r="J9214" i="60"/>
  <c r="K9214" i="60"/>
  <c r="M9214" i="60"/>
  <c r="I9215" i="60" s="1"/>
  <c r="K9215" i="60" l="1"/>
  <c r="M9215" i="60"/>
  <c r="I9216" i="60" s="1"/>
  <c r="J9215" i="60"/>
  <c r="P9214" i="60"/>
  <c r="L9214" i="60"/>
  <c r="L9215" i="60" l="1"/>
  <c r="P9215" i="60"/>
  <c r="M9216" i="60"/>
  <c r="I9217" i="60" s="1"/>
  <c r="K9216" i="60"/>
  <c r="J9216" i="60"/>
  <c r="K9217" i="60" l="1"/>
  <c r="J9217" i="60"/>
  <c r="M9217" i="60"/>
  <c r="I9218" i="60" s="1"/>
  <c r="P9216" i="60"/>
  <c r="L9216" i="60"/>
  <c r="M9218" i="60" l="1"/>
  <c r="I9219" i="60" s="1"/>
  <c r="K9218" i="60"/>
  <c r="J9218" i="60"/>
  <c r="L9217" i="60"/>
  <c r="P9217" i="60"/>
  <c r="P9218" i="60" l="1"/>
  <c r="L9218" i="60"/>
  <c r="K9219" i="60"/>
  <c r="J9219" i="60"/>
  <c r="M9219" i="60"/>
  <c r="I9220" i="60" s="1"/>
  <c r="M9220" i="60" l="1"/>
  <c r="I9221" i="60" s="1"/>
  <c r="K9220" i="60"/>
  <c r="J9220" i="60"/>
  <c r="L9219" i="60"/>
  <c r="P9219" i="60"/>
  <c r="P9220" i="60" l="1"/>
  <c r="L9220" i="60"/>
  <c r="M9221" i="60"/>
  <c r="I9222" i="60" s="1"/>
  <c r="K9221" i="60"/>
  <c r="J9221" i="60"/>
  <c r="K9222" i="60" l="1"/>
  <c r="M9222" i="60"/>
  <c r="I9223" i="60" s="1"/>
  <c r="J9222" i="60"/>
  <c r="P9221" i="60"/>
  <c r="L9221" i="60"/>
  <c r="P9222" i="60" l="1"/>
  <c r="L9222" i="60"/>
  <c r="M9223" i="60"/>
  <c r="I9224" i="60" s="1"/>
  <c r="K9223" i="60"/>
  <c r="J9223" i="60"/>
  <c r="P9223" i="60" l="1"/>
  <c r="L9223" i="60"/>
  <c r="M9224" i="60"/>
  <c r="I9225" i="60" s="1"/>
  <c r="K9224" i="60"/>
  <c r="J9224" i="60"/>
  <c r="L9224" i="60" l="1"/>
  <c r="P9224" i="60"/>
  <c r="J9225" i="60"/>
  <c r="M9225" i="60"/>
  <c r="I9226" i="60" s="1"/>
  <c r="K9225" i="60"/>
  <c r="L9225" i="60" l="1"/>
  <c r="P9225" i="60"/>
  <c r="K9226" i="60"/>
  <c r="J9226" i="60"/>
  <c r="M9226" i="60"/>
  <c r="I9227" i="60" s="1"/>
  <c r="M9227" i="60" l="1"/>
  <c r="I9228" i="60" s="1"/>
  <c r="K9227" i="60"/>
  <c r="J9227" i="60"/>
  <c r="L9226" i="60"/>
  <c r="P9226" i="60"/>
  <c r="L9227" i="60" l="1"/>
  <c r="K9228" i="60"/>
  <c r="J9228" i="60"/>
  <c r="M9228" i="60"/>
  <c r="I9229" i="60" s="1"/>
  <c r="K9229" i="60" l="1"/>
  <c r="J9229" i="60"/>
  <c r="M9229" i="60"/>
  <c r="I9230" i="60" s="1"/>
  <c r="P9228" i="60"/>
  <c r="L9228" i="60"/>
  <c r="P9227" i="60"/>
  <c r="J9230" i="60" l="1"/>
  <c r="K9230" i="60"/>
  <c r="M9230" i="60"/>
  <c r="I9231" i="60" s="1"/>
  <c r="L9229" i="60"/>
  <c r="P9229" i="60" l="1"/>
  <c r="J9231" i="60"/>
  <c r="K9231" i="60"/>
  <c r="M9231" i="60"/>
  <c r="I9232" i="60" s="1"/>
  <c r="L9230" i="60"/>
  <c r="P9230" i="60"/>
  <c r="L9231" i="60" l="1"/>
  <c r="P9231" i="60"/>
  <c r="M9232" i="60"/>
  <c r="I9233" i="60" s="1"/>
  <c r="K9232" i="60"/>
  <c r="J9232" i="60"/>
  <c r="L9232" i="60" l="1"/>
  <c r="P9232" i="60"/>
  <c r="M9233" i="60"/>
  <c r="I9234" i="60" s="1"/>
  <c r="J9233" i="60"/>
  <c r="K9233" i="60"/>
  <c r="M9234" i="60" l="1"/>
  <c r="I9235" i="60" s="1"/>
  <c r="K9234" i="60"/>
  <c r="J9234" i="60"/>
  <c r="P9233" i="60"/>
  <c r="L9233" i="60"/>
  <c r="P9234" i="60" l="1"/>
  <c r="L9234" i="60"/>
  <c r="M9235" i="60"/>
  <c r="I9236" i="60" s="1"/>
  <c r="J9235" i="60"/>
  <c r="K9235" i="60"/>
  <c r="P9235" i="60" l="1"/>
  <c r="L9235" i="60"/>
  <c r="K9236" i="60"/>
  <c r="M9236" i="60"/>
  <c r="I9237" i="60" s="1"/>
  <c r="J9236" i="60"/>
  <c r="M9237" i="60" l="1"/>
  <c r="I9238" i="60" s="1"/>
  <c r="K9237" i="60"/>
  <c r="J9237" i="60"/>
  <c r="L9236" i="60"/>
  <c r="P9236" i="60"/>
  <c r="P9237" i="60" l="1"/>
  <c r="L9237" i="60"/>
  <c r="M9238" i="60"/>
  <c r="I9239" i="60" s="1"/>
  <c r="J9238" i="60"/>
  <c r="K9238" i="60"/>
  <c r="P9238" i="60" l="1"/>
  <c r="L9238" i="60"/>
  <c r="M9239" i="60"/>
  <c r="I9240" i="60" s="1"/>
  <c r="K9239" i="60"/>
  <c r="J9239" i="60"/>
  <c r="L9239" i="60" l="1"/>
  <c r="P9239" i="60"/>
  <c r="M9240" i="60"/>
  <c r="I9241" i="60" s="1"/>
  <c r="K9240" i="60"/>
  <c r="J9240" i="60"/>
  <c r="L9240" i="60" l="1"/>
  <c r="P9240" i="60"/>
  <c r="M9241" i="60"/>
  <c r="I9242" i="60" s="1"/>
  <c r="K9241" i="60"/>
  <c r="J9241" i="60"/>
  <c r="L9241" i="60" l="1"/>
  <c r="P9241" i="60"/>
  <c r="M9242" i="60"/>
  <c r="I9243" i="60" s="1"/>
  <c r="K9242" i="60"/>
  <c r="J9242" i="60"/>
  <c r="L9242" i="60" l="1"/>
  <c r="P9242" i="60"/>
  <c r="K9243" i="60"/>
  <c r="J9243" i="60"/>
  <c r="M9243" i="60"/>
  <c r="I9244" i="60" s="1"/>
  <c r="L9243" i="60" l="1"/>
  <c r="P9243" i="60"/>
  <c r="K9244" i="60"/>
  <c r="M9244" i="60"/>
  <c r="I9245" i="60" s="1"/>
  <c r="J9244" i="60"/>
  <c r="L9244" i="60" l="1"/>
  <c r="P9244" i="60"/>
  <c r="K9245" i="60"/>
  <c r="J9245" i="60"/>
  <c r="M9245" i="60"/>
  <c r="I9246" i="60" s="1"/>
  <c r="J9246" i="60" l="1"/>
  <c r="K9246" i="60"/>
  <c r="M9246" i="60"/>
  <c r="I9247" i="60" s="1"/>
  <c r="P9245" i="60"/>
  <c r="L9245" i="60"/>
  <c r="J9247" i="60" l="1"/>
  <c r="K9247" i="60"/>
  <c r="M9247" i="60"/>
  <c r="I9248" i="60" s="1"/>
  <c r="L9246" i="60"/>
  <c r="P9246" i="60"/>
  <c r="M9248" i="60" l="1"/>
  <c r="I9249" i="60" s="1"/>
  <c r="K9248" i="60"/>
  <c r="J9248" i="60"/>
  <c r="P9247" i="60"/>
  <c r="L9247" i="60"/>
  <c r="L9248" i="60" l="1"/>
  <c r="M9249" i="60"/>
  <c r="I9250" i="60" s="1"/>
  <c r="K9249" i="60"/>
  <c r="J9249" i="60"/>
  <c r="K9250" i="60" l="1"/>
  <c r="M9250" i="60"/>
  <c r="I9251" i="60" s="1"/>
  <c r="J9250" i="60"/>
  <c r="P9248" i="60"/>
  <c r="P9249" i="60"/>
  <c r="L9249" i="60"/>
  <c r="P9250" i="60" l="1"/>
  <c r="L9250" i="60"/>
  <c r="J9251" i="60"/>
  <c r="M9251" i="60"/>
  <c r="I9252" i="60" s="1"/>
  <c r="K9251" i="60"/>
  <c r="P9251" i="60" l="1"/>
  <c r="L9251" i="60"/>
  <c r="M9252" i="60"/>
  <c r="I9253" i="60" s="1"/>
  <c r="K9252" i="60"/>
  <c r="J9252" i="60"/>
  <c r="M9253" i="60" l="1"/>
  <c r="I9254" i="60" s="1"/>
  <c r="K9253" i="60"/>
  <c r="J9253" i="60"/>
  <c r="P9252" i="60"/>
  <c r="L9252" i="60"/>
  <c r="P9253" i="60" l="1"/>
  <c r="L9253" i="60"/>
  <c r="M9254" i="60"/>
  <c r="I9255" i="60" s="1"/>
  <c r="K9254" i="60"/>
  <c r="J9254" i="60"/>
  <c r="P9254" i="60" l="1"/>
  <c r="L9254" i="60"/>
  <c r="M9255" i="60"/>
  <c r="I9256" i="60" s="1"/>
  <c r="J9255" i="60"/>
  <c r="K9255" i="60"/>
  <c r="P9255" i="60" l="1"/>
  <c r="L9255" i="60"/>
  <c r="M9256" i="60"/>
  <c r="I9257" i="60" s="1"/>
  <c r="K9256" i="60"/>
  <c r="J9256" i="60"/>
  <c r="L9256" i="60" l="1"/>
  <c r="P9256" i="60"/>
  <c r="K9257" i="60"/>
  <c r="M9257" i="60"/>
  <c r="I9258" i="60" s="1"/>
  <c r="J9257" i="60"/>
  <c r="K9258" i="60" l="1"/>
  <c r="J9258" i="60"/>
  <c r="M9258" i="60"/>
  <c r="I9259" i="60" s="1"/>
  <c r="P9257" i="60"/>
  <c r="L9257" i="60"/>
  <c r="M9259" i="60" l="1"/>
  <c r="I9260" i="60" s="1"/>
  <c r="K9259" i="60"/>
  <c r="J9259" i="60"/>
  <c r="L9258" i="60"/>
  <c r="P9258" i="60"/>
  <c r="L9259" i="60" l="1"/>
  <c r="P9259" i="60"/>
  <c r="K9260" i="60"/>
  <c r="J9260" i="60"/>
  <c r="M9260" i="60"/>
  <c r="I9261" i="60" s="1"/>
  <c r="L9260" i="60" l="1"/>
  <c r="P9260" i="60"/>
  <c r="K9261" i="60"/>
  <c r="M9261" i="60"/>
  <c r="I9262" i="60" s="1"/>
  <c r="J9261" i="60"/>
  <c r="L9261" i="60" l="1"/>
  <c r="M9262" i="60"/>
  <c r="I9263" i="60" s="1"/>
  <c r="J9262" i="60"/>
  <c r="K9262" i="60"/>
  <c r="J9263" i="60" l="1"/>
  <c r="K9263" i="60"/>
  <c r="M9263" i="60"/>
  <c r="I9264" i="60" s="1"/>
  <c r="L9262" i="60"/>
  <c r="P9262" i="60"/>
  <c r="P9261" i="60"/>
  <c r="K9264" i="60" l="1"/>
  <c r="J9264" i="60"/>
  <c r="M9264" i="60"/>
  <c r="I9265" i="60" s="1"/>
  <c r="P9263" i="60"/>
  <c r="L9263" i="60"/>
  <c r="M9265" i="60" l="1"/>
  <c r="I9266" i="60" s="1"/>
  <c r="K9265" i="60"/>
  <c r="J9265" i="60"/>
  <c r="L9264" i="60"/>
  <c r="P9264" i="60"/>
  <c r="P9265" i="60" l="1"/>
  <c r="L9265" i="60"/>
  <c r="M9266" i="60"/>
  <c r="I9267" i="60" s="1"/>
  <c r="K9266" i="60"/>
  <c r="J9266" i="60"/>
  <c r="M9267" i="60" l="1"/>
  <c r="I9268" i="60" s="1"/>
  <c r="K9267" i="60"/>
  <c r="J9267" i="60"/>
  <c r="P9266" i="60"/>
  <c r="L9266" i="60"/>
  <c r="P9267" i="60" l="1"/>
  <c r="L9267" i="60"/>
  <c r="K9268" i="60"/>
  <c r="M9268" i="60"/>
  <c r="I9269" i="60" s="1"/>
  <c r="J9268" i="60"/>
  <c r="L9268" i="60" l="1"/>
  <c r="P9268" i="60"/>
  <c r="M9269" i="60"/>
  <c r="I9270" i="60" s="1"/>
  <c r="K9269" i="60"/>
  <c r="J9269" i="60"/>
  <c r="P9269" i="60" l="1"/>
  <c r="L9269" i="60"/>
  <c r="M9270" i="60"/>
  <c r="I9271" i="60" s="1"/>
  <c r="K9270" i="60"/>
  <c r="J9270" i="60"/>
  <c r="P9270" i="60" l="1"/>
  <c r="L9270" i="60"/>
  <c r="K9271" i="60"/>
  <c r="M9271" i="60"/>
  <c r="I9272" i="60" s="1"/>
  <c r="J9271" i="60"/>
  <c r="P9271" i="60" l="1"/>
  <c r="L9271" i="60"/>
  <c r="M9272" i="60"/>
  <c r="I9273" i="60" s="1"/>
  <c r="J9272" i="60"/>
  <c r="K9272" i="60"/>
  <c r="M9273" i="60" l="1"/>
  <c r="I9274" i="60" s="1"/>
  <c r="K9273" i="60"/>
  <c r="J9273" i="60"/>
  <c r="L9272" i="60"/>
  <c r="P9272" i="60"/>
  <c r="L9273" i="60" l="1"/>
  <c r="P9273" i="60"/>
  <c r="M9274" i="60"/>
  <c r="I9275" i="60" s="1"/>
  <c r="K9274" i="60"/>
  <c r="J9274" i="60"/>
  <c r="K9275" i="60" l="1"/>
  <c r="J9275" i="60"/>
  <c r="M9275" i="60"/>
  <c r="I9276" i="60" s="1"/>
  <c r="L9274" i="60"/>
  <c r="P9274" i="60"/>
  <c r="M9276" i="60" l="1"/>
  <c r="I9277" i="60" s="1"/>
  <c r="K9276" i="60"/>
  <c r="J9276" i="60"/>
  <c r="L9275" i="60"/>
  <c r="P9275" i="60" l="1"/>
  <c r="L9276" i="60"/>
  <c r="K9277" i="60"/>
  <c r="J9277" i="60"/>
  <c r="M9277" i="60"/>
  <c r="I9278" i="60" s="1"/>
  <c r="L9277" i="60" l="1"/>
  <c r="P9277" i="60"/>
  <c r="K9278" i="60"/>
  <c r="J9278" i="60"/>
  <c r="M9278" i="60"/>
  <c r="I9279" i="60" s="1"/>
  <c r="P9276" i="60"/>
  <c r="J9279" i="60" l="1"/>
  <c r="M9279" i="60"/>
  <c r="I9280" i="60" s="1"/>
  <c r="K9279" i="60"/>
  <c r="P9278" i="60"/>
  <c r="L9278" i="60"/>
  <c r="J9280" i="60" l="1"/>
  <c r="M9280" i="60"/>
  <c r="I9281" i="60" s="1"/>
  <c r="K9280" i="60"/>
  <c r="P9279" i="60"/>
  <c r="L9279" i="60"/>
  <c r="M9281" i="60" l="1"/>
  <c r="I9282" i="60" s="1"/>
  <c r="J9281" i="60"/>
  <c r="K9281" i="60"/>
  <c r="P9280" i="60"/>
  <c r="L9280" i="60"/>
  <c r="L9281" i="60" l="1"/>
  <c r="P9281" i="60"/>
  <c r="M9282" i="60"/>
  <c r="I9283" i="60" s="1"/>
  <c r="K9282" i="60"/>
  <c r="J9282" i="60"/>
  <c r="M9283" i="60" l="1"/>
  <c r="I9284" i="60" s="1"/>
  <c r="K9283" i="60"/>
  <c r="J9283" i="60"/>
  <c r="P9282" i="60"/>
  <c r="L9282" i="60"/>
  <c r="L9283" i="60" l="1"/>
  <c r="P9283" i="60"/>
  <c r="M9284" i="60"/>
  <c r="I9285" i="60" s="1"/>
  <c r="J9284" i="60"/>
  <c r="K9284" i="60"/>
  <c r="K9285" i="60" l="1"/>
  <c r="J9285" i="60"/>
  <c r="M9285" i="60"/>
  <c r="I9286" i="60" s="1"/>
  <c r="P9284" i="60"/>
  <c r="L9284" i="60"/>
  <c r="M9286" i="60" l="1"/>
  <c r="I9287" i="60" s="1"/>
  <c r="K9286" i="60"/>
  <c r="J9286" i="60"/>
  <c r="L9285" i="60"/>
  <c r="P9285" i="60"/>
  <c r="P9286" i="60" l="1"/>
  <c r="L9286" i="60"/>
  <c r="M9287" i="60"/>
  <c r="I9288" i="60" s="1"/>
  <c r="J9287" i="60"/>
  <c r="K9287" i="60"/>
  <c r="M9288" i="60" l="1"/>
  <c r="I9289" i="60" s="1"/>
  <c r="K9288" i="60"/>
  <c r="J9288" i="60"/>
  <c r="P9287" i="60"/>
  <c r="L9287" i="60"/>
  <c r="L9288" i="60" l="1"/>
  <c r="P9288" i="60"/>
  <c r="M9289" i="60"/>
  <c r="I9290" i="60" s="1"/>
  <c r="K9289" i="60"/>
  <c r="J9289" i="60"/>
  <c r="M9290" i="60" l="1"/>
  <c r="I9291" i="60" s="1"/>
  <c r="K9290" i="60"/>
  <c r="J9290" i="60"/>
  <c r="L9289" i="60"/>
  <c r="P9289" i="60"/>
  <c r="L9290" i="60" l="1"/>
  <c r="P9290" i="60"/>
  <c r="M9291" i="60"/>
  <c r="I9292" i="60" s="1"/>
  <c r="K9291" i="60"/>
  <c r="J9291" i="60"/>
  <c r="K9292" i="60" l="1"/>
  <c r="J9292" i="60"/>
  <c r="M9292" i="60"/>
  <c r="I9293" i="60" s="1"/>
  <c r="L9291" i="60"/>
  <c r="P9291" i="60"/>
  <c r="K9293" i="60" l="1"/>
  <c r="J9293" i="60"/>
  <c r="M9293" i="60"/>
  <c r="I9294" i="60" s="1"/>
  <c r="L9292" i="60"/>
  <c r="P9292" i="60"/>
  <c r="K9294" i="60" l="1"/>
  <c r="J9294" i="60"/>
  <c r="M9294" i="60"/>
  <c r="I9295" i="60" s="1"/>
  <c r="P9293" i="60"/>
  <c r="L9293" i="60"/>
  <c r="J9295" i="60" l="1"/>
  <c r="M9295" i="60"/>
  <c r="I9296" i="60" s="1"/>
  <c r="K9295" i="60"/>
  <c r="P9294" i="60"/>
  <c r="L9294" i="60"/>
  <c r="J9296" i="60" l="1"/>
  <c r="M9296" i="60"/>
  <c r="I9297" i="60" s="1"/>
  <c r="K9296" i="60"/>
  <c r="P9295" i="60"/>
  <c r="L9295" i="60"/>
  <c r="M9297" i="60" l="1"/>
  <c r="I9298" i="60" s="1"/>
  <c r="J9297" i="60"/>
  <c r="K9297" i="60"/>
  <c r="P9296" i="60"/>
  <c r="L9296" i="60"/>
  <c r="P9297" i="60" l="1"/>
  <c r="L9297" i="60"/>
  <c r="M9298" i="60"/>
  <c r="I9299" i="60" s="1"/>
  <c r="K9298" i="60"/>
  <c r="J9298" i="60"/>
  <c r="L9298" i="60" l="1"/>
  <c r="P9298" i="60"/>
  <c r="K9299" i="60"/>
  <c r="J9299" i="60"/>
  <c r="M9299" i="60"/>
  <c r="I9300" i="60" s="1"/>
  <c r="J9300" i="60" l="1"/>
  <c r="M9300" i="60"/>
  <c r="I9301" i="60" s="1"/>
  <c r="K9300" i="60"/>
  <c r="P9299" i="60"/>
  <c r="L9299" i="60"/>
  <c r="M9301" i="60" l="1"/>
  <c r="I9302" i="60" s="1"/>
  <c r="J9301" i="60"/>
  <c r="K9301" i="60"/>
  <c r="P9300" i="60"/>
  <c r="L9300" i="60"/>
  <c r="P9301" i="60" l="1"/>
  <c r="L9301" i="60"/>
  <c r="J9302" i="60"/>
  <c r="M9302" i="60"/>
  <c r="I9303" i="60" s="1"/>
  <c r="K9302" i="60"/>
  <c r="M9303" i="60" l="1"/>
  <c r="I9304" i="60" s="1"/>
  <c r="K9303" i="60"/>
  <c r="J9303" i="60"/>
  <c r="P9302" i="60"/>
  <c r="L9302" i="60"/>
  <c r="P9303" i="60" l="1"/>
  <c r="L9303" i="60"/>
  <c r="M9304" i="60"/>
  <c r="I9305" i="60" s="1"/>
  <c r="K9304" i="60"/>
  <c r="J9304" i="60"/>
  <c r="P9304" i="60" l="1"/>
  <c r="L9304" i="60"/>
  <c r="M9305" i="60"/>
  <c r="I9306" i="60" s="1"/>
  <c r="K9305" i="60"/>
  <c r="J9305" i="60"/>
  <c r="K9306" i="60" l="1"/>
  <c r="M9306" i="60"/>
  <c r="I9307" i="60" s="1"/>
  <c r="J9306" i="60"/>
  <c r="L9305" i="60"/>
  <c r="P9305" i="60"/>
  <c r="L9306" i="60" l="1"/>
  <c r="P9306" i="60"/>
  <c r="K9307" i="60"/>
  <c r="J9307" i="60"/>
  <c r="M9307" i="60"/>
  <c r="I9308" i="60" s="1"/>
  <c r="M9308" i="60" l="1"/>
  <c r="I9309" i="60" s="1"/>
  <c r="K9308" i="60"/>
  <c r="J9308" i="60"/>
  <c r="L9307" i="60"/>
  <c r="P9307" i="60"/>
  <c r="L9308" i="60" l="1"/>
  <c r="P9308" i="60"/>
  <c r="K9309" i="60"/>
  <c r="J9309" i="60"/>
  <c r="M9309" i="60"/>
  <c r="I9310" i="60" s="1"/>
  <c r="K9310" i="60" l="1"/>
  <c r="M9310" i="60"/>
  <c r="I9311" i="60" s="1"/>
  <c r="J9310" i="60"/>
  <c r="L9309" i="60"/>
  <c r="P9309" i="60"/>
  <c r="L9310" i="60" l="1"/>
  <c r="P9310" i="60"/>
  <c r="M9311" i="60"/>
  <c r="I9312" i="60" s="1"/>
  <c r="J9311" i="60"/>
  <c r="K9311" i="60"/>
  <c r="P9311" i="60" l="1"/>
  <c r="L9311" i="60"/>
  <c r="J9312" i="60"/>
  <c r="M9312" i="60"/>
  <c r="I9313" i="60" s="1"/>
  <c r="K9312" i="60"/>
  <c r="K9313" i="60" l="1"/>
  <c r="J9313" i="60"/>
  <c r="M9313" i="60"/>
  <c r="I9314" i="60" s="1"/>
  <c r="P9312" i="60"/>
  <c r="L9312" i="60"/>
  <c r="K9314" i="60" l="1"/>
  <c r="J9314" i="60"/>
  <c r="M9314" i="60"/>
  <c r="I9315" i="60" s="1"/>
  <c r="P9313" i="60"/>
  <c r="L9313" i="60"/>
  <c r="J9315" i="60" l="1"/>
  <c r="M9315" i="60"/>
  <c r="I9316" i="60" s="1"/>
  <c r="K9315" i="60"/>
  <c r="P9314" i="60"/>
  <c r="L9314" i="60"/>
  <c r="M9316" i="60" l="1"/>
  <c r="I9317" i="60" s="1"/>
  <c r="K9316" i="60"/>
  <c r="J9316" i="60"/>
  <c r="P9315" i="60"/>
  <c r="L9315" i="60"/>
  <c r="P9316" i="60" l="1"/>
  <c r="L9316" i="60"/>
  <c r="J9317" i="60"/>
  <c r="M9317" i="60"/>
  <c r="I9318" i="60" s="1"/>
  <c r="K9317" i="60"/>
  <c r="M9318" i="60" l="1"/>
  <c r="I9319" i="60" s="1"/>
  <c r="J9318" i="60"/>
  <c r="K9318" i="60"/>
  <c r="L9317" i="60"/>
  <c r="P9317" i="60"/>
  <c r="P9318" i="60" l="1"/>
  <c r="L9318" i="60"/>
  <c r="M9319" i="60"/>
  <c r="I9320" i="60" s="1"/>
  <c r="K9319" i="60"/>
  <c r="J9319" i="60"/>
  <c r="P9319" i="60" l="1"/>
  <c r="L9319" i="60"/>
  <c r="K9320" i="60"/>
  <c r="M9320" i="60"/>
  <c r="I9321" i="60" s="1"/>
  <c r="J9320" i="60"/>
  <c r="M9321" i="60" l="1"/>
  <c r="I9322" i="60" s="1"/>
  <c r="K9321" i="60"/>
  <c r="J9321" i="60"/>
  <c r="L9320" i="60"/>
  <c r="P9320" i="60" l="1"/>
  <c r="P9321" i="60"/>
  <c r="L9321" i="60"/>
  <c r="M9322" i="60"/>
  <c r="I9323" i="60" s="1"/>
  <c r="K9322" i="60"/>
  <c r="J9322" i="60"/>
  <c r="M9323" i="60" l="1"/>
  <c r="I9324" i="60" s="1"/>
  <c r="K9323" i="60"/>
  <c r="J9323" i="60"/>
  <c r="L9322" i="60"/>
  <c r="P9322" i="60"/>
  <c r="L9323" i="60" l="1"/>
  <c r="P9323" i="60"/>
  <c r="K9324" i="60"/>
  <c r="J9324" i="60"/>
  <c r="M9324" i="60"/>
  <c r="I9325" i="60" s="1"/>
  <c r="M9325" i="60" l="1"/>
  <c r="I9326" i="60" s="1"/>
  <c r="K9325" i="60"/>
  <c r="J9325" i="60"/>
  <c r="L9324" i="60"/>
  <c r="P9324" i="60"/>
  <c r="P9325" i="60" l="1"/>
  <c r="L9325" i="60"/>
  <c r="K9326" i="60"/>
  <c r="J9326" i="60"/>
  <c r="M9326" i="60"/>
  <c r="I9327" i="60" s="1"/>
  <c r="L9326" i="60" l="1"/>
  <c r="P9326" i="60"/>
  <c r="K9327" i="60"/>
  <c r="J9327" i="60"/>
  <c r="M9327" i="60"/>
  <c r="I9328" i="60" s="1"/>
  <c r="J9328" i="60" l="1"/>
  <c r="K9328" i="60"/>
  <c r="M9328" i="60"/>
  <c r="I9329" i="60" s="1"/>
  <c r="L9327" i="60"/>
  <c r="P9327" i="60"/>
  <c r="J9329" i="60" l="1"/>
  <c r="M9329" i="60"/>
  <c r="I9330" i="60" s="1"/>
  <c r="K9329" i="60"/>
  <c r="P9328" i="60"/>
  <c r="L9328" i="60"/>
  <c r="K9330" i="60" l="1"/>
  <c r="J9330" i="60"/>
  <c r="M9330" i="60"/>
  <c r="I9331" i="60" s="1"/>
  <c r="P9329" i="60"/>
  <c r="L9329" i="60"/>
  <c r="K9331" i="60" l="1"/>
  <c r="J9331" i="60"/>
  <c r="M9331" i="60"/>
  <c r="I9332" i="60" s="1"/>
  <c r="L9330" i="60"/>
  <c r="P9330" i="60"/>
  <c r="M9332" i="60" l="1"/>
  <c r="I9333" i="60" s="1"/>
  <c r="K9332" i="60"/>
  <c r="J9332" i="60"/>
  <c r="P9331" i="60"/>
  <c r="L9331" i="60"/>
  <c r="L9332" i="60" l="1"/>
  <c r="M9333" i="60"/>
  <c r="I9334" i="60" s="1"/>
  <c r="K9333" i="60"/>
  <c r="J9333" i="60"/>
  <c r="P9333" i="60" l="1"/>
  <c r="L9333" i="60"/>
  <c r="K9334" i="60"/>
  <c r="J9334" i="60"/>
  <c r="M9334" i="60"/>
  <c r="I9335" i="60" s="1"/>
  <c r="P9332" i="60"/>
  <c r="P9334" i="60" l="1"/>
  <c r="L9334" i="60"/>
  <c r="M9335" i="60"/>
  <c r="I9336" i="60" s="1"/>
  <c r="K9335" i="60"/>
  <c r="J9335" i="60"/>
  <c r="P9335" i="60" l="1"/>
  <c r="L9335" i="60"/>
  <c r="K9336" i="60"/>
  <c r="J9336" i="60"/>
  <c r="M9336" i="60"/>
  <c r="I9337" i="60" s="1"/>
  <c r="P9336" i="60" l="1"/>
  <c r="L9336" i="60"/>
  <c r="M9337" i="60"/>
  <c r="I9338" i="60" s="1"/>
  <c r="K9337" i="60"/>
  <c r="J9337" i="60"/>
  <c r="L9337" i="60" l="1"/>
  <c r="P9337" i="60"/>
  <c r="M9338" i="60"/>
  <c r="I9339" i="60" s="1"/>
  <c r="J9338" i="60"/>
  <c r="K9338" i="60"/>
  <c r="P9338" i="60" l="1"/>
  <c r="L9338" i="60"/>
  <c r="M9339" i="60"/>
  <c r="I9340" i="60" s="1"/>
  <c r="K9339" i="60"/>
  <c r="J9339" i="60"/>
  <c r="L9339" i="60" l="1"/>
  <c r="M9340" i="60"/>
  <c r="I9341" i="60" s="1"/>
  <c r="K9340" i="60"/>
  <c r="J9340" i="60"/>
  <c r="L9340" i="60" l="1"/>
  <c r="P9340" i="60"/>
  <c r="K9341" i="60"/>
  <c r="J9341" i="60"/>
  <c r="M9341" i="60"/>
  <c r="I9342" i="60" s="1"/>
  <c r="P9339" i="60"/>
  <c r="K9342" i="60" l="1"/>
  <c r="J9342" i="60"/>
  <c r="M9342" i="60"/>
  <c r="I9343" i="60" s="1"/>
  <c r="L9341" i="60"/>
  <c r="P9341" i="60"/>
  <c r="K9343" i="60" l="1"/>
  <c r="J9343" i="60"/>
  <c r="M9343" i="60"/>
  <c r="I9344" i="60" s="1"/>
  <c r="L9342" i="60"/>
  <c r="P9342" i="60"/>
  <c r="J9344" i="60" l="1"/>
  <c r="M9344" i="60"/>
  <c r="I9345" i="60" s="1"/>
  <c r="K9344" i="60"/>
  <c r="L9343" i="60"/>
  <c r="P9343" i="60" l="1"/>
  <c r="J9345" i="60"/>
  <c r="M9345" i="60"/>
  <c r="I9346" i="60" s="1"/>
  <c r="K9345" i="60"/>
  <c r="P9344" i="60"/>
  <c r="L9344" i="60"/>
  <c r="M9346" i="60" l="1"/>
  <c r="I9347" i="60" s="1"/>
  <c r="K9346" i="60"/>
  <c r="J9346" i="60"/>
  <c r="P9345" i="60"/>
  <c r="L9345" i="60"/>
  <c r="P9346" i="60" l="1"/>
  <c r="L9346" i="60"/>
  <c r="M9347" i="60"/>
  <c r="I9348" i="60" s="1"/>
  <c r="K9347" i="60"/>
  <c r="J9347" i="60"/>
  <c r="K9348" i="60" l="1"/>
  <c r="M9348" i="60"/>
  <c r="I9349" i="60" s="1"/>
  <c r="J9348" i="60"/>
  <c r="L9347" i="60"/>
  <c r="P9347" i="60"/>
  <c r="L9348" i="60" l="1"/>
  <c r="M9349" i="60"/>
  <c r="I9350" i="60" s="1"/>
  <c r="K9349" i="60"/>
  <c r="J9349" i="60"/>
  <c r="M9350" i="60" l="1"/>
  <c r="I9351" i="60" s="1"/>
  <c r="K9350" i="60"/>
  <c r="J9350" i="60"/>
  <c r="P9349" i="60"/>
  <c r="L9349" i="60"/>
  <c r="P9348" i="60"/>
  <c r="P9350" i="60" l="1"/>
  <c r="L9350" i="60"/>
  <c r="K9351" i="60"/>
  <c r="J9351" i="60"/>
  <c r="M9351" i="60"/>
  <c r="I9352" i="60" s="1"/>
  <c r="L9351" i="60" l="1"/>
  <c r="M9352" i="60"/>
  <c r="I9353" i="60" s="1"/>
  <c r="K9352" i="60"/>
  <c r="J9352" i="60"/>
  <c r="L9352" i="60" l="1"/>
  <c r="M9353" i="60"/>
  <c r="I9354" i="60" s="1"/>
  <c r="K9353" i="60"/>
  <c r="J9353" i="60"/>
  <c r="P9351" i="60"/>
  <c r="L9353" i="60" l="1"/>
  <c r="M9354" i="60"/>
  <c r="I9355" i="60" s="1"/>
  <c r="K9354" i="60"/>
  <c r="J9354" i="60"/>
  <c r="P9352" i="60"/>
  <c r="K9355" i="60" l="1"/>
  <c r="M9355" i="60"/>
  <c r="I9356" i="60" s="1"/>
  <c r="J9355" i="60"/>
  <c r="L9354" i="60"/>
  <c r="P9354" i="60"/>
  <c r="P9353" i="60"/>
  <c r="L9355" i="60" l="1"/>
  <c r="P9355" i="60"/>
  <c r="K9356" i="60"/>
  <c r="J9356" i="60"/>
  <c r="M9356" i="60"/>
  <c r="I9357" i="60" s="1"/>
  <c r="K9357" i="60" l="1"/>
  <c r="J9357" i="60"/>
  <c r="M9357" i="60"/>
  <c r="I9358" i="60" s="1"/>
  <c r="L9356" i="60"/>
  <c r="P9356" i="60"/>
  <c r="K9358" i="60" l="1"/>
  <c r="J9358" i="60"/>
  <c r="M9358" i="60"/>
  <c r="I9359" i="60" s="1"/>
  <c r="L9357" i="60"/>
  <c r="P9357" i="60"/>
  <c r="K9359" i="60" l="1"/>
  <c r="J9359" i="60"/>
  <c r="M9359" i="60"/>
  <c r="I9360" i="60" s="1"/>
  <c r="L9358" i="60"/>
  <c r="P9358" i="60"/>
  <c r="M9360" i="60" l="1"/>
  <c r="I9361" i="60" s="1"/>
  <c r="J9360" i="60"/>
  <c r="K9360" i="60"/>
  <c r="L9359" i="60"/>
  <c r="P9359" i="60"/>
  <c r="P9360" i="60" l="1"/>
  <c r="L9360" i="60"/>
  <c r="J9361" i="60"/>
  <c r="M9361" i="60"/>
  <c r="I9362" i="60" s="1"/>
  <c r="K9361" i="60"/>
  <c r="K9362" i="60" l="1"/>
  <c r="J9362" i="60"/>
  <c r="M9362" i="60"/>
  <c r="I9363" i="60" s="1"/>
  <c r="P9361" i="60"/>
  <c r="L9361" i="60"/>
  <c r="J9363" i="60" l="1"/>
  <c r="K9363" i="60"/>
  <c r="M9363" i="60"/>
  <c r="I9364" i="60" s="1"/>
  <c r="L9362" i="60"/>
  <c r="M9364" i="60" l="1"/>
  <c r="I9365" i="60" s="1"/>
  <c r="K9364" i="60"/>
  <c r="J9364" i="60"/>
  <c r="P9362" i="60"/>
  <c r="P9363" i="60"/>
  <c r="L9363" i="60"/>
  <c r="L9364" i="60" l="1"/>
  <c r="P9364" i="60"/>
  <c r="M9365" i="60"/>
  <c r="I9366" i="60" s="1"/>
  <c r="K9365" i="60"/>
  <c r="J9365" i="60"/>
  <c r="K9366" i="60" l="1"/>
  <c r="M9366" i="60"/>
  <c r="I9367" i="60" s="1"/>
  <c r="J9366" i="60"/>
  <c r="P9365" i="60"/>
  <c r="L9365" i="60"/>
  <c r="P9366" i="60" l="1"/>
  <c r="L9366" i="60"/>
  <c r="M9367" i="60"/>
  <c r="I9368" i="60" s="1"/>
  <c r="J9367" i="60"/>
  <c r="K9367" i="60"/>
  <c r="K9368" i="60" l="1"/>
  <c r="J9368" i="60"/>
  <c r="M9368" i="60"/>
  <c r="I9369" i="60" s="1"/>
  <c r="P9367" i="60"/>
  <c r="L9367" i="60"/>
  <c r="K9369" i="60" l="1"/>
  <c r="M9369" i="60"/>
  <c r="I9370" i="60" s="1"/>
  <c r="J9369" i="60"/>
  <c r="P9368" i="60"/>
  <c r="L9368" i="60"/>
  <c r="P9369" i="60" l="1"/>
  <c r="L9369" i="60"/>
  <c r="M9370" i="60"/>
  <c r="I9371" i="60" s="1"/>
  <c r="K9370" i="60"/>
  <c r="J9370" i="60"/>
  <c r="P9370" i="60" l="1"/>
  <c r="L9370" i="60"/>
  <c r="M9371" i="60"/>
  <c r="I9372" i="60" s="1"/>
  <c r="K9371" i="60"/>
  <c r="J9371" i="60"/>
  <c r="L9371" i="60" l="1"/>
  <c r="P9371" i="60"/>
  <c r="K9372" i="60"/>
  <c r="J9372" i="60"/>
  <c r="M9372" i="60"/>
  <c r="I9373" i="60" s="1"/>
  <c r="K9373" i="60" l="1"/>
  <c r="J9373" i="60"/>
  <c r="M9373" i="60"/>
  <c r="I9374" i="60" s="1"/>
  <c r="L9372" i="60"/>
  <c r="P9372" i="60"/>
  <c r="M9374" i="60" l="1"/>
  <c r="I9375" i="60" s="1"/>
  <c r="K9374" i="60"/>
  <c r="J9374" i="60"/>
  <c r="L9373" i="60"/>
  <c r="P9373" i="60"/>
  <c r="P9374" i="60" l="1"/>
  <c r="L9374" i="60"/>
  <c r="K9375" i="60"/>
  <c r="J9375" i="60"/>
  <c r="M9375" i="60"/>
  <c r="I9376" i="60" s="1"/>
  <c r="P9375" i="60" l="1"/>
  <c r="L9375" i="60"/>
  <c r="K9376" i="60"/>
  <c r="J9376" i="60"/>
  <c r="M9376" i="60"/>
  <c r="I9377" i="60" s="1"/>
  <c r="L9376" i="60" l="1"/>
  <c r="P9376" i="60"/>
  <c r="J9377" i="60"/>
  <c r="M9377" i="60"/>
  <c r="I9378" i="60" s="1"/>
  <c r="K9377" i="60"/>
  <c r="P9377" i="60" l="1"/>
  <c r="L9377" i="60"/>
  <c r="J9378" i="60"/>
  <c r="M9378" i="60"/>
  <c r="I9379" i="60" s="1"/>
  <c r="K9378" i="60"/>
  <c r="J9379" i="60" l="1"/>
  <c r="K9379" i="60"/>
  <c r="M9379" i="60"/>
  <c r="I9380" i="60" s="1"/>
  <c r="P9378" i="60"/>
  <c r="L9378" i="60"/>
  <c r="K9380" i="60" l="1"/>
  <c r="J9380" i="60"/>
  <c r="M9380" i="60"/>
  <c r="I9381" i="60" s="1"/>
  <c r="L9379" i="60"/>
  <c r="P9379" i="60"/>
  <c r="M9381" i="60" l="1"/>
  <c r="I9382" i="60" s="1"/>
  <c r="K9381" i="60"/>
  <c r="J9381" i="60"/>
  <c r="P9380" i="60"/>
  <c r="L9380" i="60"/>
  <c r="P9381" i="60" l="1"/>
  <c r="L9381" i="60"/>
  <c r="M9382" i="60"/>
  <c r="I9383" i="60" s="1"/>
  <c r="K9382" i="60"/>
  <c r="J9382" i="60"/>
  <c r="P9382" i="60" l="1"/>
  <c r="L9382" i="60"/>
  <c r="K9383" i="60"/>
  <c r="J9383" i="60"/>
  <c r="M9383" i="60"/>
  <c r="I9384" i="60" s="1"/>
  <c r="L9383" i="60" l="1"/>
  <c r="P9383" i="60"/>
  <c r="M9384" i="60"/>
  <c r="I9385" i="60" s="1"/>
  <c r="J9384" i="60"/>
  <c r="K9384" i="60"/>
  <c r="P9384" i="60" l="1"/>
  <c r="L9384" i="60"/>
  <c r="M9385" i="60"/>
  <c r="I9386" i="60" s="1"/>
  <c r="K9385" i="60"/>
  <c r="J9385" i="60"/>
  <c r="P9385" i="60" l="1"/>
  <c r="L9385" i="60"/>
  <c r="M9386" i="60"/>
  <c r="I9387" i="60" s="1"/>
  <c r="K9386" i="60"/>
  <c r="J9386" i="60"/>
  <c r="L9386" i="60" l="1"/>
  <c r="P9386" i="60"/>
  <c r="M9387" i="60"/>
  <c r="I9388" i="60" s="1"/>
  <c r="K9387" i="60"/>
  <c r="J9387" i="60"/>
  <c r="P9387" i="60" l="1"/>
  <c r="L9387" i="60"/>
  <c r="M9388" i="60"/>
  <c r="I9389" i="60" s="1"/>
  <c r="K9388" i="60"/>
  <c r="J9388" i="60"/>
  <c r="L9388" i="60" l="1"/>
  <c r="P9388" i="60"/>
  <c r="M9389" i="60"/>
  <c r="I9390" i="60" s="1"/>
  <c r="K9389" i="60"/>
  <c r="J9389" i="60"/>
  <c r="L9389" i="60" l="1"/>
  <c r="P9389" i="60"/>
  <c r="K9390" i="60"/>
  <c r="J9390" i="60"/>
  <c r="M9390" i="60"/>
  <c r="I9391" i="60" s="1"/>
  <c r="L9390" i="60" l="1"/>
  <c r="P9390" i="60"/>
  <c r="K9391" i="60"/>
  <c r="M9391" i="60"/>
  <c r="I9392" i="60" s="1"/>
  <c r="J9391" i="60"/>
  <c r="P9391" i="60" l="1"/>
  <c r="L9391" i="60"/>
  <c r="K9392" i="60"/>
  <c r="J9392" i="60"/>
  <c r="M9392" i="60"/>
  <c r="I9393" i="60" s="1"/>
  <c r="L9392" i="60" l="1"/>
  <c r="P9392" i="60"/>
  <c r="J9393" i="60"/>
  <c r="K9393" i="60"/>
  <c r="M9393" i="60"/>
  <c r="I9394" i="60" s="1"/>
  <c r="J9394" i="60" l="1"/>
  <c r="K9394" i="60"/>
  <c r="M9394" i="60"/>
  <c r="I9395" i="60" s="1"/>
  <c r="L9393" i="60"/>
  <c r="P9393" i="60"/>
  <c r="M9395" i="60" l="1"/>
  <c r="I9396" i="60" s="1"/>
  <c r="K9395" i="60"/>
  <c r="J9395" i="60"/>
  <c r="L9394" i="60"/>
  <c r="P9394" i="60"/>
  <c r="P9395" i="60" l="1"/>
  <c r="L9395" i="60"/>
  <c r="K9396" i="60"/>
  <c r="J9396" i="60"/>
  <c r="M9396" i="60"/>
  <c r="I9397" i="60" s="1"/>
  <c r="L9396" i="60" l="1"/>
  <c r="P9396" i="60"/>
  <c r="K9397" i="60"/>
  <c r="M9397" i="60"/>
  <c r="I9398" i="60" s="1"/>
  <c r="J9397" i="60"/>
  <c r="M9398" i="60" l="1"/>
  <c r="I9399" i="60" s="1"/>
  <c r="J9398" i="60"/>
  <c r="K9398" i="60"/>
  <c r="P9397" i="60"/>
  <c r="L9397" i="60"/>
  <c r="P9398" i="60" l="1"/>
  <c r="L9398" i="60"/>
  <c r="M9399" i="60"/>
  <c r="I9400" i="60" s="1"/>
  <c r="K9399" i="60"/>
  <c r="J9399" i="60"/>
  <c r="P9399" i="60" l="1"/>
  <c r="L9399" i="60"/>
  <c r="J9400" i="60"/>
  <c r="M9400" i="60"/>
  <c r="I9401" i="60" s="1"/>
  <c r="K9400" i="60"/>
  <c r="M9401" i="60" l="1"/>
  <c r="I9402" i="60" s="1"/>
  <c r="K9401" i="60"/>
  <c r="J9401" i="60"/>
  <c r="P9400" i="60"/>
  <c r="L9400" i="60"/>
  <c r="P9401" i="60" l="1"/>
  <c r="L9401" i="60"/>
  <c r="M9402" i="60"/>
  <c r="I9403" i="60" s="1"/>
  <c r="K9402" i="60"/>
  <c r="J9402" i="60"/>
  <c r="P9402" i="60" l="1"/>
  <c r="L9402" i="60"/>
  <c r="M9403" i="60"/>
  <c r="I9404" i="60" s="1"/>
  <c r="K9403" i="60"/>
  <c r="J9403" i="60"/>
  <c r="L9403" i="60" l="1"/>
  <c r="P9403" i="60"/>
  <c r="K9404" i="60"/>
  <c r="M9404" i="60"/>
  <c r="I9405" i="60" s="1"/>
  <c r="J9404" i="60"/>
  <c r="P9404" i="60" l="1"/>
  <c r="L9404" i="60"/>
  <c r="K9405" i="60"/>
  <c r="J9405" i="60"/>
  <c r="M9405" i="60"/>
  <c r="I9406" i="60" s="1"/>
  <c r="L9405" i="60" l="1"/>
  <c r="M9406" i="60"/>
  <c r="I9407" i="60" s="1"/>
  <c r="K9406" i="60"/>
  <c r="J9406" i="60"/>
  <c r="K9407" i="60" l="1"/>
  <c r="J9407" i="60"/>
  <c r="M9407" i="60"/>
  <c r="I9408" i="60" s="1"/>
  <c r="L9406" i="60"/>
  <c r="P9406" i="60"/>
  <c r="P9405" i="60"/>
  <c r="K9408" i="60" l="1"/>
  <c r="M9408" i="60"/>
  <c r="I9409" i="60" s="1"/>
  <c r="J9408" i="60"/>
  <c r="L9407" i="60"/>
  <c r="P9407" i="60"/>
  <c r="P9408" i="60" l="1"/>
  <c r="L9408" i="60"/>
  <c r="M9409" i="60"/>
  <c r="I9410" i="60" s="1"/>
  <c r="J9409" i="60"/>
  <c r="K9409" i="60"/>
  <c r="J9410" i="60" l="1"/>
  <c r="M9410" i="60"/>
  <c r="I9411" i="60" s="1"/>
  <c r="K9410" i="60"/>
  <c r="L9409" i="60"/>
  <c r="P9409" i="60"/>
  <c r="K9411" i="60" l="1"/>
  <c r="J9411" i="60"/>
  <c r="M9411" i="60"/>
  <c r="I9412" i="60" s="1"/>
  <c r="P9410" i="60"/>
  <c r="L9410" i="60"/>
  <c r="L9411" i="60" l="1"/>
  <c r="M9412" i="60"/>
  <c r="I9413" i="60" s="1"/>
  <c r="K9412" i="60"/>
  <c r="J9412" i="60"/>
  <c r="P9412" i="60" l="1"/>
  <c r="L9412" i="60"/>
  <c r="K9413" i="60"/>
  <c r="M9413" i="60"/>
  <c r="I9414" i="60" s="1"/>
  <c r="J9413" i="60"/>
  <c r="P9411" i="60"/>
  <c r="L9413" i="60" l="1"/>
  <c r="P9413" i="60"/>
  <c r="M9414" i="60"/>
  <c r="I9415" i="60" s="1"/>
  <c r="K9414" i="60"/>
  <c r="J9414" i="60"/>
  <c r="P9414" i="60" l="1"/>
  <c r="L9414" i="60"/>
  <c r="K9415" i="60"/>
  <c r="J9415" i="60"/>
  <c r="M9415" i="60"/>
  <c r="I9416" i="60" s="1"/>
  <c r="M9416" i="60" l="1"/>
  <c r="I9417" i="60" s="1"/>
  <c r="J9416" i="60"/>
  <c r="K9416" i="60"/>
  <c r="L9415" i="60"/>
  <c r="P9415" i="60" l="1"/>
  <c r="P9416" i="60"/>
  <c r="L9416" i="60"/>
  <c r="K9417" i="60"/>
  <c r="J9417" i="60"/>
  <c r="M9417" i="60"/>
  <c r="I9418" i="60" s="1"/>
  <c r="K9418" i="60" l="1"/>
  <c r="M9418" i="60"/>
  <c r="I9419" i="60" s="1"/>
  <c r="J9418" i="60"/>
  <c r="P9417" i="60"/>
  <c r="L9417" i="60"/>
  <c r="P9418" i="60" l="1"/>
  <c r="L9418" i="60"/>
  <c r="M9419" i="60"/>
  <c r="I9420" i="60" s="1"/>
  <c r="K9419" i="60"/>
  <c r="J9419" i="60"/>
  <c r="P9419" i="60" l="1"/>
  <c r="L9419" i="60"/>
  <c r="M9420" i="60"/>
  <c r="I9421" i="60" s="1"/>
  <c r="K9420" i="60"/>
  <c r="J9420" i="60"/>
  <c r="J9421" i="60" l="1"/>
  <c r="M9421" i="60"/>
  <c r="I9422" i="60" s="1"/>
  <c r="K9421" i="60"/>
  <c r="L9420" i="60"/>
  <c r="P9420" i="60"/>
  <c r="K9422" i="60" l="1"/>
  <c r="J9422" i="60"/>
  <c r="M9422" i="60"/>
  <c r="I9423" i="60" s="1"/>
  <c r="L9421" i="60"/>
  <c r="P9421" i="60"/>
  <c r="M9423" i="60" l="1"/>
  <c r="I9424" i="60" s="1"/>
  <c r="K9423" i="60"/>
  <c r="J9423" i="60"/>
  <c r="L9422" i="60"/>
  <c r="P9422" i="60" l="1"/>
  <c r="P9423" i="60"/>
  <c r="L9423" i="60"/>
  <c r="K9424" i="60"/>
  <c r="J9424" i="60"/>
  <c r="M9424" i="60"/>
  <c r="I9425" i="60" s="1"/>
  <c r="P9424" i="60" l="1"/>
  <c r="L9424" i="60"/>
  <c r="K9425" i="60"/>
  <c r="J9425" i="60"/>
  <c r="M9425" i="60"/>
  <c r="I9426" i="60" s="1"/>
  <c r="J9426" i="60" l="1"/>
  <c r="M9426" i="60"/>
  <c r="I9427" i="60" s="1"/>
  <c r="K9426" i="60"/>
  <c r="L9425" i="60"/>
  <c r="P9425" i="60" l="1"/>
  <c r="J9427" i="60"/>
  <c r="M9427" i="60"/>
  <c r="I9428" i="60" s="1"/>
  <c r="K9427" i="60"/>
  <c r="P9426" i="60"/>
  <c r="L9426" i="60"/>
  <c r="M9428" i="60" l="1"/>
  <c r="I9429" i="60" s="1"/>
  <c r="J9428" i="60"/>
  <c r="K9428" i="60"/>
  <c r="P9427" i="60"/>
  <c r="L9427" i="60"/>
  <c r="P9428" i="60" l="1"/>
  <c r="L9428" i="60"/>
  <c r="J9429" i="60"/>
  <c r="K9429" i="60"/>
  <c r="M9429" i="60"/>
  <c r="I9430" i="60" s="1"/>
  <c r="M9430" i="60" l="1"/>
  <c r="I9431" i="60" s="1"/>
  <c r="K9430" i="60"/>
  <c r="J9430" i="60"/>
  <c r="P9429" i="60"/>
  <c r="L9429" i="60"/>
  <c r="L9430" i="60" l="1"/>
  <c r="P9430" i="60"/>
  <c r="M9431" i="60"/>
  <c r="I9432" i="60" s="1"/>
  <c r="J9431" i="60"/>
  <c r="K9431" i="60"/>
  <c r="P9431" i="60" l="1"/>
  <c r="L9431" i="60"/>
  <c r="K9432" i="60"/>
  <c r="M9432" i="60"/>
  <c r="I9433" i="60" s="1"/>
  <c r="J9432" i="60"/>
  <c r="P9432" i="60" l="1"/>
  <c r="L9432" i="60"/>
  <c r="M9433" i="60"/>
  <c r="I9434" i="60" s="1"/>
  <c r="J9433" i="60"/>
  <c r="K9433" i="60"/>
  <c r="P9433" i="60" l="1"/>
  <c r="L9433" i="60"/>
  <c r="M9434" i="60"/>
  <c r="I9435" i="60" s="1"/>
  <c r="K9434" i="60"/>
  <c r="J9434" i="60"/>
  <c r="P9434" i="60" l="1"/>
  <c r="L9434" i="60"/>
  <c r="M9435" i="60"/>
  <c r="I9436" i="60" s="1"/>
  <c r="K9435" i="60"/>
  <c r="J9435" i="60"/>
  <c r="L9435" i="60" l="1"/>
  <c r="M9436" i="60"/>
  <c r="I9437" i="60" s="1"/>
  <c r="K9436" i="60"/>
  <c r="J9436" i="60"/>
  <c r="M9437" i="60" l="1"/>
  <c r="I9438" i="60" s="1"/>
  <c r="K9437" i="60"/>
  <c r="J9437" i="60"/>
  <c r="P9435" i="60"/>
  <c r="P9436" i="60"/>
  <c r="L9436" i="60"/>
  <c r="L9437" i="60" l="1"/>
  <c r="P9437" i="60"/>
  <c r="K9438" i="60"/>
  <c r="J9438" i="60"/>
  <c r="M9438" i="60"/>
  <c r="I9439" i="60" s="1"/>
  <c r="L9438" i="60" l="1"/>
  <c r="P9438" i="60"/>
  <c r="K9439" i="60"/>
  <c r="J9439" i="60"/>
  <c r="M9439" i="60"/>
  <c r="I9440" i="60" s="1"/>
  <c r="K9440" i="60" l="1"/>
  <c r="M9440" i="60"/>
  <c r="I9441" i="60" s="1"/>
  <c r="J9440" i="60"/>
  <c r="L9439" i="60"/>
  <c r="P9439" i="60"/>
  <c r="P9440" i="60" l="1"/>
  <c r="L9440" i="60"/>
  <c r="K9441" i="60"/>
  <c r="J9441" i="60"/>
  <c r="M9441" i="60"/>
  <c r="I9442" i="60" s="1"/>
  <c r="J9442" i="60" l="1"/>
  <c r="K9442" i="60"/>
  <c r="M9442" i="60"/>
  <c r="I9443" i="60" s="1"/>
  <c r="L9441" i="60"/>
  <c r="P9441" i="60"/>
  <c r="J9443" i="60" l="1"/>
  <c r="M9443" i="60"/>
  <c r="I9444" i="60" s="1"/>
  <c r="K9443" i="60"/>
  <c r="L9442" i="60"/>
  <c r="P9442" i="60"/>
  <c r="M9444" i="60" l="1"/>
  <c r="I9445" i="60" s="1"/>
  <c r="J9444" i="60"/>
  <c r="K9444" i="60"/>
  <c r="P9443" i="60"/>
  <c r="L9443" i="60"/>
  <c r="L9444" i="60" l="1"/>
  <c r="P9444" i="60"/>
  <c r="J9445" i="60"/>
  <c r="M9445" i="60"/>
  <c r="I9446" i="60" s="1"/>
  <c r="K9445" i="60"/>
  <c r="K9446" i="60" l="1"/>
  <c r="J9446" i="60"/>
  <c r="M9446" i="60"/>
  <c r="I9447" i="60" s="1"/>
  <c r="P9445" i="60"/>
  <c r="L9445" i="60"/>
  <c r="M9447" i="60" l="1"/>
  <c r="I9448" i="60" s="1"/>
  <c r="J9447" i="60"/>
  <c r="K9447" i="60"/>
  <c r="L9446" i="60"/>
  <c r="P9447" i="60" l="1"/>
  <c r="L9447" i="60"/>
  <c r="P9446" i="60"/>
  <c r="M9448" i="60"/>
  <c r="I9449" i="60" s="1"/>
  <c r="J9448" i="60"/>
  <c r="K9448" i="60"/>
  <c r="P9448" i="60" l="1"/>
  <c r="L9448" i="60"/>
  <c r="M9449" i="60"/>
  <c r="I9450" i="60" s="1"/>
  <c r="K9449" i="60"/>
  <c r="J9449" i="60"/>
  <c r="P9449" i="60" l="1"/>
  <c r="L9449" i="60"/>
  <c r="M9450" i="60"/>
  <c r="I9451" i="60" s="1"/>
  <c r="J9450" i="60"/>
  <c r="K9450" i="60"/>
  <c r="P9450" i="60" l="1"/>
  <c r="L9450" i="60"/>
  <c r="M9451" i="60"/>
  <c r="I9452" i="60" s="1"/>
  <c r="K9451" i="60"/>
  <c r="J9451" i="60"/>
  <c r="M9452" i="60" l="1"/>
  <c r="I9453" i="60" s="1"/>
  <c r="K9452" i="60"/>
  <c r="J9452" i="60"/>
  <c r="P9451" i="60"/>
  <c r="L9451" i="60"/>
  <c r="L9452" i="60" l="1"/>
  <c r="P9452" i="60"/>
  <c r="K9453" i="60"/>
  <c r="M9453" i="60"/>
  <c r="I9454" i="60" s="1"/>
  <c r="J9453" i="60"/>
  <c r="L9453" i="60" l="1"/>
  <c r="P9453" i="60"/>
  <c r="K9454" i="60"/>
  <c r="J9454" i="60"/>
  <c r="M9454" i="60"/>
  <c r="I9455" i="60" s="1"/>
  <c r="L9454" i="60" l="1"/>
  <c r="P9454" i="60"/>
  <c r="M9455" i="60"/>
  <c r="I9456" i="60" s="1"/>
  <c r="J9455" i="60"/>
  <c r="K9455" i="60"/>
  <c r="L9455" i="60" l="1"/>
  <c r="P9455" i="60"/>
  <c r="K9456" i="60"/>
  <c r="J9456" i="60"/>
  <c r="M9456" i="60"/>
  <c r="I9457" i="60" s="1"/>
  <c r="L9456" i="60" l="1"/>
  <c r="K9457" i="60"/>
  <c r="J9457" i="60"/>
  <c r="M9457" i="60"/>
  <c r="I9458" i="60" s="1"/>
  <c r="P9457" i="60" l="1"/>
  <c r="L9457" i="60"/>
  <c r="M9458" i="60"/>
  <c r="I9459" i="60" s="1"/>
  <c r="J9458" i="60"/>
  <c r="K9458" i="60"/>
  <c r="P9456" i="60"/>
  <c r="J9459" i="60" l="1"/>
  <c r="K9459" i="60"/>
  <c r="M9459" i="60"/>
  <c r="I9460" i="60" s="1"/>
  <c r="P9458" i="60"/>
  <c r="L9458" i="60"/>
  <c r="K9460" i="60" l="1"/>
  <c r="M9460" i="60"/>
  <c r="I9461" i="60" s="1"/>
  <c r="J9460" i="60"/>
  <c r="L9459" i="60"/>
  <c r="P9459" i="60"/>
  <c r="L9460" i="60" l="1"/>
  <c r="M9461" i="60"/>
  <c r="I9462" i="60" s="1"/>
  <c r="J9461" i="60"/>
  <c r="K9461" i="60"/>
  <c r="P9461" i="60" l="1"/>
  <c r="L9461" i="60"/>
  <c r="K9462" i="60"/>
  <c r="J9462" i="60"/>
  <c r="M9462" i="60"/>
  <c r="I9463" i="60" s="1"/>
  <c r="P9460" i="60"/>
  <c r="L9462" i="60" l="1"/>
  <c r="M9463" i="60"/>
  <c r="I9464" i="60" s="1"/>
  <c r="K9463" i="60"/>
  <c r="J9463" i="60"/>
  <c r="P9463" i="60" l="1"/>
  <c r="L9463" i="60"/>
  <c r="M9464" i="60"/>
  <c r="I9465" i="60" s="1"/>
  <c r="K9464" i="60"/>
  <c r="J9464" i="60"/>
  <c r="P9462" i="60"/>
  <c r="P9464" i="60" l="1"/>
  <c r="L9464" i="60"/>
  <c r="M9465" i="60"/>
  <c r="I9466" i="60" s="1"/>
  <c r="K9465" i="60"/>
  <c r="J9465" i="60"/>
  <c r="J9466" i="60" l="1"/>
  <c r="K9466" i="60"/>
  <c r="M9466" i="60"/>
  <c r="I9467" i="60" s="1"/>
  <c r="P9465" i="60"/>
  <c r="L9465" i="60"/>
  <c r="K9467" i="60" l="1"/>
  <c r="M9467" i="60"/>
  <c r="I9468" i="60" s="1"/>
  <c r="J9467" i="60"/>
  <c r="P9466" i="60"/>
  <c r="L9466" i="60"/>
  <c r="P9467" i="60" l="1"/>
  <c r="L9467" i="60"/>
  <c r="M9468" i="60"/>
  <c r="I9469" i="60" s="1"/>
  <c r="J9468" i="60"/>
  <c r="K9468" i="60"/>
  <c r="P9468" i="60" l="1"/>
  <c r="L9468" i="60"/>
  <c r="M9469" i="60"/>
  <c r="I9470" i="60" s="1"/>
  <c r="K9469" i="60"/>
  <c r="J9469" i="60"/>
  <c r="J9470" i="60" l="1"/>
  <c r="M9470" i="60"/>
  <c r="I9471" i="60" s="1"/>
  <c r="K9470" i="60"/>
  <c r="L9469" i="60"/>
  <c r="P9469" i="60"/>
  <c r="K9471" i="60" l="1"/>
  <c r="J9471" i="60"/>
  <c r="M9471" i="60"/>
  <c r="I9472" i="60" s="1"/>
  <c r="L9470" i="60"/>
  <c r="P9470" i="60"/>
  <c r="M9472" i="60" l="1"/>
  <c r="I9473" i="60" s="1"/>
  <c r="K9472" i="60"/>
  <c r="J9472" i="60"/>
  <c r="L9471" i="60"/>
  <c r="P9471" i="60" l="1"/>
  <c r="P9472" i="60"/>
  <c r="L9472" i="60"/>
  <c r="K9473" i="60"/>
  <c r="J9473" i="60"/>
  <c r="M9473" i="60"/>
  <c r="I9474" i="60" s="1"/>
  <c r="P9473" i="60" l="1"/>
  <c r="L9473" i="60"/>
  <c r="K9474" i="60"/>
  <c r="J9474" i="60"/>
  <c r="M9474" i="60"/>
  <c r="I9475" i="60" s="1"/>
  <c r="P9474" i="60" l="1"/>
  <c r="L9474" i="60"/>
  <c r="J9475" i="60"/>
  <c r="K9475" i="60"/>
  <c r="M9475" i="60"/>
  <c r="I9476" i="60" s="1"/>
  <c r="J9476" i="60" l="1"/>
  <c r="M9476" i="60"/>
  <c r="I9477" i="60" s="1"/>
  <c r="K9476" i="60"/>
  <c r="L9475" i="60"/>
  <c r="P9475" i="60"/>
  <c r="M9477" i="60" l="1"/>
  <c r="I9478" i="60" s="1"/>
  <c r="K9477" i="60"/>
  <c r="J9477" i="60"/>
  <c r="L9476" i="60"/>
  <c r="P9476" i="60"/>
  <c r="P9477" i="60" l="1"/>
  <c r="L9477" i="60"/>
  <c r="M9478" i="60"/>
  <c r="I9479" i="60" s="1"/>
  <c r="K9478" i="60"/>
  <c r="J9478" i="60"/>
  <c r="L9478" i="60" l="1"/>
  <c r="M9479" i="60"/>
  <c r="I9480" i="60" s="1"/>
  <c r="K9479" i="60"/>
  <c r="J9479" i="60"/>
  <c r="P9479" i="60" l="1"/>
  <c r="L9479" i="60"/>
  <c r="M9480" i="60"/>
  <c r="I9481" i="60" s="1"/>
  <c r="K9480" i="60"/>
  <c r="J9480" i="60"/>
  <c r="P9478" i="60"/>
  <c r="P9480" i="60" l="1"/>
  <c r="L9480" i="60"/>
  <c r="K9481" i="60"/>
  <c r="J9481" i="60"/>
  <c r="M9481" i="60"/>
  <c r="I9482" i="60" s="1"/>
  <c r="M9482" i="60" l="1"/>
  <c r="I9483" i="60" s="1"/>
  <c r="K9482" i="60"/>
  <c r="J9482" i="60"/>
  <c r="L9481" i="60"/>
  <c r="P9481" i="60"/>
  <c r="P9482" i="60" l="1"/>
  <c r="L9482" i="60"/>
  <c r="K9483" i="60"/>
  <c r="J9483" i="60"/>
  <c r="M9483" i="60"/>
  <c r="I9484" i="60" s="1"/>
  <c r="M9484" i="60" l="1"/>
  <c r="I9485" i="60" s="1"/>
  <c r="K9484" i="60"/>
  <c r="J9484" i="60"/>
  <c r="P9483" i="60"/>
  <c r="L9483" i="60"/>
  <c r="L9484" i="60" l="1"/>
  <c r="P9484" i="60"/>
  <c r="M9485" i="60"/>
  <c r="I9486" i="60" s="1"/>
  <c r="K9485" i="60"/>
  <c r="J9485" i="60"/>
  <c r="M9486" i="60" l="1"/>
  <c r="I9487" i="60" s="1"/>
  <c r="K9486" i="60"/>
  <c r="J9486" i="60"/>
  <c r="P9485" i="60"/>
  <c r="L9485" i="60"/>
  <c r="L9486" i="60" l="1"/>
  <c r="P9486" i="60"/>
  <c r="J9487" i="60"/>
  <c r="K9487" i="60"/>
  <c r="M9487" i="60"/>
  <c r="I9488" i="60" s="1"/>
  <c r="L9487" i="60" l="1"/>
  <c r="P9487" i="60"/>
  <c r="K9488" i="60"/>
  <c r="J9488" i="60"/>
  <c r="M9488" i="60"/>
  <c r="I9489" i="60" s="1"/>
  <c r="K9489" i="60" l="1"/>
  <c r="M9489" i="60"/>
  <c r="I9490" i="60" s="1"/>
  <c r="J9489" i="60"/>
  <c r="L9488" i="60"/>
  <c r="P9488" i="60"/>
  <c r="P9489" i="60" l="1"/>
  <c r="L9489" i="60"/>
  <c r="K9490" i="60"/>
  <c r="J9490" i="60"/>
  <c r="M9490" i="60"/>
  <c r="I9491" i="60" s="1"/>
  <c r="L9490" i="60" l="1"/>
  <c r="P9490" i="60"/>
  <c r="J9491" i="60"/>
  <c r="M9491" i="60"/>
  <c r="I9492" i="60" s="1"/>
  <c r="K9491" i="60"/>
  <c r="J9492" i="60" l="1"/>
  <c r="M9492" i="60"/>
  <c r="I9493" i="60" s="1"/>
  <c r="K9492" i="60"/>
  <c r="L9491" i="60"/>
  <c r="P9491" i="60"/>
  <c r="M9493" i="60" l="1"/>
  <c r="I9494" i="60" s="1"/>
  <c r="K9493" i="60"/>
  <c r="J9493" i="60"/>
  <c r="L9492" i="60"/>
  <c r="P9492" i="60"/>
  <c r="P9493" i="60" l="1"/>
  <c r="L9493" i="60"/>
  <c r="K9494" i="60"/>
  <c r="J9494" i="60"/>
  <c r="M9494" i="60"/>
  <c r="I9495" i="60" s="1"/>
  <c r="P9494" i="60" l="1"/>
  <c r="L9494" i="60"/>
  <c r="K9495" i="60"/>
  <c r="M9495" i="60"/>
  <c r="I9496" i="60" s="1"/>
  <c r="J9495" i="60"/>
  <c r="K9496" i="60" l="1"/>
  <c r="J9496" i="60"/>
  <c r="M9496" i="60"/>
  <c r="I9497" i="60" s="1"/>
  <c r="P9495" i="60"/>
  <c r="L9495" i="60"/>
  <c r="M9497" i="60" l="1"/>
  <c r="I9498" i="60" s="1"/>
  <c r="K9497" i="60"/>
  <c r="J9497" i="60"/>
  <c r="L9496" i="60"/>
  <c r="P9496" i="60"/>
  <c r="P9497" i="60" l="1"/>
  <c r="L9497" i="60"/>
  <c r="M9498" i="60"/>
  <c r="I9499" i="60" s="1"/>
  <c r="K9498" i="60"/>
  <c r="J9498" i="60"/>
  <c r="P9498" i="60" l="1"/>
  <c r="L9498" i="60"/>
  <c r="M9499" i="60"/>
  <c r="I9500" i="60" s="1"/>
  <c r="K9499" i="60"/>
  <c r="J9499" i="60"/>
  <c r="P9499" i="60" l="1"/>
  <c r="L9499" i="60"/>
  <c r="M9500" i="60"/>
  <c r="I9501" i="60" s="1"/>
  <c r="K9500" i="60"/>
  <c r="J9500" i="60"/>
  <c r="P9500" i="60" l="1"/>
  <c r="L9500" i="60"/>
  <c r="M9501" i="60"/>
  <c r="I9502" i="60" s="1"/>
  <c r="K9501" i="60"/>
  <c r="J9501" i="60"/>
  <c r="L9501" i="60" l="1"/>
  <c r="P9501" i="60"/>
  <c r="K9502" i="60"/>
  <c r="M9502" i="60"/>
  <c r="I9503" i="60" s="1"/>
  <c r="J9502" i="60"/>
  <c r="K9503" i="60" l="1"/>
  <c r="J9503" i="60"/>
  <c r="M9503" i="60"/>
  <c r="I9504" i="60" s="1"/>
  <c r="P9502" i="60"/>
  <c r="L9502" i="60"/>
  <c r="K9504" i="60" l="1"/>
  <c r="J9504" i="60"/>
  <c r="M9504" i="60"/>
  <c r="I9505" i="60" s="1"/>
  <c r="L9503" i="60"/>
  <c r="P9503" i="60"/>
  <c r="K9505" i="60" l="1"/>
  <c r="J9505" i="60"/>
  <c r="M9505" i="60"/>
  <c r="I9506" i="60" s="1"/>
  <c r="L9504" i="60"/>
  <c r="P9504" i="60"/>
  <c r="K9506" i="60" l="1"/>
  <c r="M9506" i="60"/>
  <c r="I9507" i="60" s="1"/>
  <c r="J9506" i="60"/>
  <c r="L9505" i="60"/>
  <c r="P9505" i="60" l="1"/>
  <c r="L9506" i="60"/>
  <c r="M9507" i="60"/>
  <c r="I9508" i="60" s="1"/>
  <c r="J9507" i="60"/>
  <c r="K9507" i="60"/>
  <c r="P9507" i="60" l="1"/>
  <c r="L9507" i="60"/>
  <c r="J9508" i="60"/>
  <c r="K9508" i="60"/>
  <c r="M9508" i="60"/>
  <c r="I9509" i="60" s="1"/>
  <c r="P9506" i="60"/>
  <c r="K9509" i="60" l="1"/>
  <c r="M9509" i="60"/>
  <c r="I9510" i="60" s="1"/>
  <c r="J9509" i="60"/>
  <c r="L9508" i="60"/>
  <c r="P9508" i="60"/>
  <c r="P9509" i="60" l="1"/>
  <c r="L9509" i="60"/>
  <c r="M9510" i="60"/>
  <c r="I9511" i="60" s="1"/>
  <c r="J9510" i="60"/>
  <c r="K9510" i="60"/>
  <c r="P9510" i="60" l="1"/>
  <c r="L9510" i="60"/>
  <c r="J9511" i="60"/>
  <c r="M9511" i="60"/>
  <c r="I9512" i="60" s="1"/>
  <c r="K9511" i="60"/>
  <c r="P9511" i="60" l="1"/>
  <c r="L9511" i="60"/>
  <c r="M9512" i="60"/>
  <c r="I9513" i="60" s="1"/>
  <c r="J9512" i="60"/>
  <c r="K9512" i="60"/>
  <c r="M9513" i="60" l="1"/>
  <c r="I9514" i="60" s="1"/>
  <c r="K9513" i="60"/>
  <c r="J9513" i="60"/>
  <c r="P9512" i="60"/>
  <c r="L9512" i="60"/>
  <c r="P9513" i="60" l="1"/>
  <c r="L9513" i="60"/>
  <c r="M9514" i="60"/>
  <c r="I9515" i="60" s="1"/>
  <c r="K9514" i="60"/>
  <c r="J9514" i="60"/>
  <c r="P9514" i="60" l="1"/>
  <c r="L9514" i="60"/>
  <c r="M9515" i="60"/>
  <c r="I9516" i="60" s="1"/>
  <c r="K9515" i="60"/>
  <c r="J9515" i="60"/>
  <c r="P9515" i="60" l="1"/>
  <c r="L9515" i="60"/>
  <c r="K9516" i="60"/>
  <c r="M9516" i="60"/>
  <c r="I9517" i="60" s="1"/>
  <c r="J9516" i="60"/>
  <c r="P9516" i="60" l="1"/>
  <c r="L9516" i="60"/>
  <c r="M9517" i="60"/>
  <c r="I9518" i="60" s="1"/>
  <c r="K9517" i="60"/>
  <c r="J9517" i="60"/>
  <c r="L9517" i="60" l="1"/>
  <c r="P9517" i="60"/>
  <c r="M9518" i="60"/>
  <c r="I9519" i="60" s="1"/>
  <c r="K9518" i="60"/>
  <c r="J9518" i="60"/>
  <c r="M9519" i="60" l="1"/>
  <c r="I9520" i="60" s="1"/>
  <c r="K9519" i="60"/>
  <c r="J9519" i="60"/>
  <c r="L9518" i="60"/>
  <c r="P9518" i="60"/>
  <c r="L9519" i="60" l="1"/>
  <c r="P9519" i="60"/>
  <c r="K9520" i="60"/>
  <c r="J9520" i="60"/>
  <c r="M9520" i="60"/>
  <c r="I9521" i="60" s="1"/>
  <c r="L9520" i="60" l="1"/>
  <c r="P9520" i="60"/>
  <c r="M9521" i="60"/>
  <c r="I9522" i="60" s="1"/>
  <c r="K9521" i="60"/>
  <c r="J9521" i="60"/>
  <c r="L9521" i="60" l="1"/>
  <c r="P9521" i="60"/>
  <c r="K9522" i="60"/>
  <c r="J9522" i="60"/>
  <c r="M9522" i="60"/>
  <c r="I9523" i="60" s="1"/>
  <c r="P9522" i="60" l="1"/>
  <c r="L9522" i="60"/>
  <c r="K9523" i="60"/>
  <c r="J9523" i="60"/>
  <c r="M9523" i="60"/>
  <c r="I9524" i="60" s="1"/>
  <c r="J9524" i="60" l="1"/>
  <c r="K9524" i="60"/>
  <c r="M9524" i="60"/>
  <c r="I9525" i="60" s="1"/>
  <c r="L9523" i="60"/>
  <c r="P9523" i="60"/>
  <c r="J9525" i="60" l="1"/>
  <c r="K9525" i="60"/>
  <c r="M9525" i="60"/>
  <c r="I9526" i="60" s="1"/>
  <c r="P9524" i="60"/>
  <c r="L9524" i="60"/>
  <c r="M9526" i="60" l="1"/>
  <c r="I9527" i="60" s="1"/>
  <c r="K9526" i="60"/>
  <c r="J9526" i="60"/>
  <c r="L9525" i="60"/>
  <c r="P9525" i="60"/>
  <c r="P9526" i="60" l="1"/>
  <c r="L9526" i="60"/>
  <c r="M9527" i="60"/>
  <c r="I9528" i="60" s="1"/>
  <c r="J9527" i="60"/>
  <c r="K9527" i="60"/>
  <c r="P9527" i="60" l="1"/>
  <c r="L9527" i="60"/>
  <c r="M9528" i="60"/>
  <c r="I9529" i="60" s="1"/>
  <c r="J9528" i="60"/>
  <c r="K9528" i="60"/>
  <c r="M9529" i="60" l="1"/>
  <c r="I9530" i="60" s="1"/>
  <c r="K9529" i="60"/>
  <c r="J9529" i="60"/>
  <c r="P9528" i="60"/>
  <c r="L9528" i="60"/>
  <c r="P9529" i="60" l="1"/>
  <c r="L9529" i="60"/>
  <c r="K9530" i="60"/>
  <c r="M9530" i="60"/>
  <c r="I9531" i="60" s="1"/>
  <c r="J9530" i="60"/>
  <c r="P9530" i="60" l="1"/>
  <c r="L9530" i="60"/>
  <c r="M9531" i="60"/>
  <c r="I9532" i="60" s="1"/>
  <c r="K9531" i="60"/>
  <c r="J9531" i="60"/>
  <c r="P9531" i="60" l="1"/>
  <c r="L9531" i="60"/>
  <c r="J9532" i="60"/>
  <c r="M9532" i="60"/>
  <c r="I9533" i="60" s="1"/>
  <c r="K9532" i="60"/>
  <c r="P9532" i="60" l="1"/>
  <c r="L9532" i="60"/>
  <c r="M9533" i="60"/>
  <c r="I9534" i="60" s="1"/>
  <c r="K9533" i="60"/>
  <c r="J9533" i="60"/>
  <c r="M9534" i="60" l="1"/>
  <c r="I9535" i="60" s="1"/>
  <c r="K9534" i="60"/>
  <c r="J9534" i="60"/>
  <c r="L9533" i="60"/>
  <c r="P9533" i="60"/>
  <c r="P9534" i="60" l="1"/>
  <c r="L9534" i="60"/>
  <c r="M9535" i="60"/>
  <c r="I9536" i="60" s="1"/>
  <c r="K9535" i="60"/>
  <c r="J9535" i="60"/>
  <c r="M9536" i="60" l="1"/>
  <c r="I9537" i="60" s="1"/>
  <c r="J9536" i="60"/>
  <c r="K9536" i="60"/>
  <c r="L9535" i="60"/>
  <c r="P9535" i="60"/>
  <c r="L9536" i="60" l="1"/>
  <c r="P9536" i="60"/>
  <c r="K9537" i="60"/>
  <c r="J9537" i="60"/>
  <c r="M9537" i="60"/>
  <c r="I9538" i="60" s="1"/>
  <c r="K9538" i="60" l="1"/>
  <c r="M9538" i="60"/>
  <c r="I9539" i="60" s="1"/>
  <c r="J9538" i="60"/>
  <c r="L9537" i="60"/>
  <c r="P9537" i="60"/>
  <c r="L9538" i="60" l="1"/>
  <c r="P9538" i="60"/>
  <c r="K9539" i="60"/>
  <c r="J9539" i="60"/>
  <c r="M9539" i="60"/>
  <c r="I9540" i="60" s="1"/>
  <c r="L9539" i="60" l="1"/>
  <c r="P9539" i="60"/>
  <c r="J9540" i="60"/>
  <c r="M9540" i="60"/>
  <c r="I9541" i="60" s="1"/>
  <c r="K9540" i="60"/>
  <c r="J9541" i="60" l="1"/>
  <c r="K9541" i="60"/>
  <c r="M9541" i="60"/>
  <c r="I9542" i="60" s="1"/>
  <c r="P9540" i="60"/>
  <c r="L9540" i="60"/>
  <c r="M9542" i="60" l="1"/>
  <c r="I9543" i="60" s="1"/>
  <c r="J9542" i="60"/>
  <c r="K9542" i="60"/>
  <c r="L9541" i="60"/>
  <c r="P9541" i="60"/>
  <c r="L9542" i="60" l="1"/>
  <c r="P9542" i="60"/>
  <c r="M9543" i="60"/>
  <c r="I9544" i="60" s="1"/>
  <c r="J9543" i="60"/>
  <c r="K9543" i="60"/>
  <c r="K9544" i="60" l="1"/>
  <c r="M9544" i="60"/>
  <c r="I9545" i="60" s="1"/>
  <c r="J9544" i="60"/>
  <c r="P9543" i="60"/>
  <c r="L9543" i="60"/>
  <c r="P9544" i="60" l="1"/>
  <c r="L9544" i="60"/>
  <c r="K9545" i="60"/>
  <c r="M9545" i="60"/>
  <c r="I9546" i="60" s="1"/>
  <c r="J9545" i="60"/>
  <c r="L9545" i="60" l="1"/>
  <c r="P9545" i="60"/>
  <c r="M9546" i="60"/>
  <c r="I9547" i="60" s="1"/>
  <c r="K9546" i="60"/>
  <c r="J9546" i="60"/>
  <c r="P9546" i="60" l="1"/>
  <c r="L9546" i="60"/>
  <c r="J9547" i="60"/>
  <c r="M9547" i="60"/>
  <c r="I9548" i="60" s="1"/>
  <c r="K9547" i="60"/>
  <c r="M9548" i="60" l="1"/>
  <c r="I9549" i="60" s="1"/>
  <c r="K9548" i="60"/>
  <c r="J9548" i="60"/>
  <c r="P9547" i="60"/>
  <c r="L9547" i="60"/>
  <c r="P9548" i="60" l="1"/>
  <c r="L9548" i="60"/>
  <c r="M9549" i="60"/>
  <c r="I9550" i="60" s="1"/>
  <c r="J9549" i="60"/>
  <c r="K9549" i="60"/>
  <c r="M9550" i="60" l="1"/>
  <c r="I9551" i="60" s="1"/>
  <c r="K9550" i="60"/>
  <c r="J9550" i="60"/>
  <c r="P9549" i="60"/>
  <c r="L9549" i="60"/>
  <c r="L9550" i="60" l="1"/>
  <c r="P9550" i="60"/>
  <c r="K9551" i="60"/>
  <c r="M9551" i="60"/>
  <c r="I9552" i="60" s="1"/>
  <c r="J9551" i="60"/>
  <c r="P9551" i="60" l="1"/>
  <c r="L9551" i="60"/>
  <c r="K9552" i="60"/>
  <c r="J9552" i="60"/>
  <c r="M9552" i="60"/>
  <c r="I9553" i="60" s="1"/>
  <c r="J9553" i="60" l="1"/>
  <c r="M9553" i="60"/>
  <c r="I9554" i="60" s="1"/>
  <c r="K9553" i="60"/>
  <c r="L9552" i="60"/>
  <c r="P9552" i="60" l="1"/>
  <c r="K9554" i="60"/>
  <c r="J9554" i="60"/>
  <c r="M9554" i="60"/>
  <c r="I9555" i="60" s="1"/>
  <c r="L9553" i="60"/>
  <c r="P9553" i="60"/>
  <c r="L9554" i="60" l="1"/>
  <c r="P9554" i="60"/>
  <c r="K9555" i="60"/>
  <c r="M9555" i="60"/>
  <c r="I9556" i="60" s="1"/>
  <c r="J9555" i="60"/>
  <c r="P9555" i="60" l="1"/>
  <c r="L9555" i="60"/>
  <c r="M9556" i="60"/>
  <c r="I9557" i="60" s="1"/>
  <c r="J9556" i="60"/>
  <c r="K9556" i="60"/>
  <c r="P9556" i="60" l="1"/>
  <c r="L9556" i="60"/>
  <c r="J9557" i="60"/>
  <c r="M9557" i="60"/>
  <c r="I9558" i="60" s="1"/>
  <c r="K9557" i="60"/>
  <c r="K9558" i="60" l="1"/>
  <c r="M9558" i="60"/>
  <c r="I9559" i="60" s="1"/>
  <c r="J9558" i="60"/>
  <c r="P9557" i="60"/>
  <c r="L9557" i="60"/>
  <c r="L9558" i="60" l="1"/>
  <c r="M9559" i="60"/>
  <c r="I9560" i="60" s="1"/>
  <c r="K9559" i="60"/>
  <c r="J9559" i="60"/>
  <c r="P9559" i="60" l="1"/>
  <c r="L9559" i="60"/>
  <c r="M9560" i="60"/>
  <c r="I9561" i="60" s="1"/>
  <c r="K9560" i="60"/>
  <c r="J9560" i="60"/>
  <c r="P9558" i="60"/>
  <c r="L9560" i="60" l="1"/>
  <c r="P9560" i="60"/>
  <c r="M9561" i="60"/>
  <c r="I9562" i="60" s="1"/>
  <c r="J9561" i="60"/>
  <c r="K9561" i="60"/>
  <c r="K9562" i="60" l="1"/>
  <c r="J9562" i="60"/>
  <c r="M9562" i="60"/>
  <c r="I9563" i="60" s="1"/>
  <c r="P9561" i="60"/>
  <c r="L9561" i="60"/>
  <c r="M9563" i="60" l="1"/>
  <c r="I9564" i="60" s="1"/>
  <c r="K9563" i="60"/>
  <c r="J9563" i="60"/>
  <c r="L9562" i="60"/>
  <c r="P9562" i="60" l="1"/>
  <c r="P9563" i="60"/>
  <c r="L9563" i="60"/>
  <c r="M9564" i="60"/>
  <c r="I9565" i="60" s="1"/>
  <c r="J9564" i="60"/>
  <c r="K9564" i="60"/>
  <c r="K9565" i="60" l="1"/>
  <c r="M9565" i="60"/>
  <c r="I9566" i="60" s="1"/>
  <c r="J9565" i="60"/>
  <c r="P9564" i="60"/>
  <c r="L9564" i="60"/>
  <c r="L9565" i="60" l="1"/>
  <c r="M9566" i="60"/>
  <c r="I9567" i="60" s="1"/>
  <c r="K9566" i="60"/>
  <c r="J9566" i="60"/>
  <c r="L9566" i="60" l="1"/>
  <c r="P9566" i="60"/>
  <c r="M9567" i="60"/>
  <c r="I9568" i="60" s="1"/>
  <c r="K9567" i="60"/>
  <c r="J9567" i="60"/>
  <c r="P9565" i="60"/>
  <c r="M9568" i="60" l="1"/>
  <c r="I9569" i="60" s="1"/>
  <c r="K9568" i="60"/>
  <c r="J9568" i="60"/>
  <c r="L9567" i="60"/>
  <c r="P9567" i="60"/>
  <c r="L9568" i="60" l="1"/>
  <c r="P9568" i="60"/>
  <c r="K9569" i="60"/>
  <c r="J9569" i="60"/>
  <c r="M9569" i="60"/>
  <c r="I9570" i="60" s="1"/>
  <c r="M9570" i="60" l="1"/>
  <c r="I9571" i="60" s="1"/>
  <c r="K9570" i="60"/>
  <c r="J9570" i="60"/>
  <c r="L9569" i="60"/>
  <c r="P9569" i="60"/>
  <c r="L9570" i="60" l="1"/>
  <c r="P9570" i="60"/>
  <c r="K9571" i="60"/>
  <c r="J9571" i="60"/>
  <c r="M9571" i="60"/>
  <c r="I9572" i="60" s="1"/>
  <c r="P9571" i="60" l="1"/>
  <c r="L9571" i="60"/>
  <c r="K9572" i="60"/>
  <c r="J9572" i="60"/>
  <c r="M9572" i="60"/>
  <c r="I9573" i="60" s="1"/>
  <c r="J9573" i="60" l="1"/>
  <c r="M9573" i="60"/>
  <c r="I9574" i="60" s="1"/>
  <c r="K9573" i="60"/>
  <c r="P9572" i="60"/>
  <c r="L9572" i="60"/>
  <c r="J9574" i="60" l="1"/>
  <c r="K9574" i="60"/>
  <c r="M9574" i="60"/>
  <c r="I9575" i="60" s="1"/>
  <c r="L9573" i="60"/>
  <c r="P9573" i="60"/>
  <c r="M9575" i="60" l="1"/>
  <c r="I9576" i="60" s="1"/>
  <c r="K9575" i="60"/>
  <c r="J9575" i="60"/>
  <c r="P9574" i="60"/>
  <c r="L9574" i="60"/>
  <c r="L9575" i="60" l="1"/>
  <c r="M9576" i="60"/>
  <c r="I9577" i="60" s="1"/>
  <c r="K9576" i="60"/>
  <c r="J9576" i="60"/>
  <c r="L9576" i="60" l="1"/>
  <c r="P9575" i="60"/>
  <c r="M9577" i="60"/>
  <c r="I9578" i="60" s="1"/>
  <c r="J9577" i="60"/>
  <c r="K9577" i="60"/>
  <c r="L9577" i="60" l="1"/>
  <c r="P9577" i="60"/>
  <c r="M9578" i="60"/>
  <c r="I9579" i="60" s="1"/>
  <c r="J9578" i="60"/>
  <c r="K9578" i="60"/>
  <c r="P9576" i="60"/>
  <c r="P9578" i="60" l="1"/>
  <c r="L9578" i="60"/>
  <c r="K9579" i="60"/>
  <c r="M9579" i="60"/>
  <c r="I9580" i="60" s="1"/>
  <c r="J9579" i="60"/>
  <c r="M9580" i="60" l="1"/>
  <c r="I9581" i="60" s="1"/>
  <c r="K9580" i="60"/>
  <c r="J9580" i="60"/>
  <c r="L9579" i="60"/>
  <c r="P9579" i="60"/>
  <c r="P9580" i="60" l="1"/>
  <c r="L9580" i="60"/>
  <c r="J9581" i="60"/>
  <c r="K9581" i="60"/>
  <c r="M9581" i="60"/>
  <c r="I9582" i="60" s="1"/>
  <c r="P9581" i="60" l="1"/>
  <c r="L9581" i="60"/>
  <c r="M9582" i="60"/>
  <c r="I9583" i="60" s="1"/>
  <c r="K9582" i="60"/>
  <c r="J9582" i="60"/>
  <c r="M9583" i="60" l="1"/>
  <c r="I9584" i="60" s="1"/>
  <c r="K9583" i="60"/>
  <c r="J9583" i="60"/>
  <c r="L9582" i="60"/>
  <c r="P9582" i="60"/>
  <c r="L9583" i="60" l="1"/>
  <c r="P9583" i="60"/>
  <c r="M9584" i="60"/>
  <c r="I9585" i="60" s="1"/>
  <c r="K9584" i="60"/>
  <c r="J9584" i="60"/>
  <c r="L9584" i="60" l="1"/>
  <c r="P9584" i="60"/>
  <c r="M9585" i="60"/>
  <c r="I9586" i="60" s="1"/>
  <c r="K9585" i="60"/>
  <c r="J9585" i="60"/>
  <c r="L9585" i="60" l="1"/>
  <c r="P9585" i="60"/>
  <c r="K9586" i="60"/>
  <c r="J9586" i="60"/>
  <c r="M9586" i="60"/>
  <c r="I9587" i="60" s="1"/>
  <c r="L9586" i="60" l="1"/>
  <c r="P9586" i="60"/>
  <c r="K9587" i="60"/>
  <c r="J9587" i="60"/>
  <c r="M9587" i="60"/>
  <c r="I9588" i="60" s="1"/>
  <c r="K9588" i="60" l="1"/>
  <c r="J9588" i="60"/>
  <c r="M9588" i="60"/>
  <c r="I9589" i="60" s="1"/>
  <c r="L9587" i="60"/>
  <c r="P9587" i="60"/>
  <c r="J9589" i="60" l="1"/>
  <c r="M9589" i="60"/>
  <c r="I9590" i="60" s="1"/>
  <c r="K9589" i="60"/>
  <c r="L9588" i="60"/>
  <c r="P9588" i="60" l="1"/>
  <c r="J9590" i="60"/>
  <c r="K9590" i="60"/>
  <c r="M9590" i="60"/>
  <c r="I9591" i="60" s="1"/>
  <c r="P9589" i="60"/>
  <c r="L9589" i="60"/>
  <c r="M9591" i="60" l="1"/>
  <c r="I9592" i="60" s="1"/>
  <c r="K9591" i="60"/>
  <c r="J9591" i="60"/>
  <c r="L9590" i="60"/>
  <c r="P9590" i="60"/>
  <c r="P9591" i="60" l="1"/>
  <c r="L9591" i="60"/>
  <c r="J9592" i="60"/>
  <c r="M9592" i="60"/>
  <c r="I9593" i="60" s="1"/>
  <c r="K9592" i="60"/>
  <c r="P9592" i="60" l="1"/>
  <c r="L9592" i="60"/>
  <c r="K9593" i="60"/>
  <c r="M9593" i="60"/>
  <c r="I9594" i="60" s="1"/>
  <c r="J9593" i="60"/>
  <c r="P9593" i="60" l="1"/>
  <c r="L9593" i="60"/>
  <c r="J9594" i="60"/>
  <c r="M9594" i="60"/>
  <c r="I9595" i="60" s="1"/>
  <c r="K9594" i="60"/>
  <c r="M9595" i="60" l="1"/>
  <c r="I9596" i="60" s="1"/>
  <c r="K9595" i="60"/>
  <c r="J9595" i="60"/>
  <c r="P9594" i="60"/>
  <c r="L9594" i="60"/>
  <c r="P9595" i="60" l="1"/>
  <c r="L9595" i="60"/>
  <c r="M9596" i="60"/>
  <c r="I9597" i="60" s="1"/>
  <c r="K9596" i="60"/>
  <c r="J9596" i="60"/>
  <c r="P9596" i="60" l="1"/>
  <c r="L9596" i="60"/>
  <c r="M9597" i="60"/>
  <c r="I9598" i="60" s="1"/>
  <c r="K9597" i="60"/>
  <c r="J9597" i="60"/>
  <c r="P9597" i="60" l="1"/>
  <c r="L9597" i="60"/>
  <c r="M9598" i="60"/>
  <c r="I9599" i="60" s="1"/>
  <c r="K9598" i="60"/>
  <c r="J9598" i="60"/>
  <c r="P9598" i="60" l="1"/>
  <c r="L9598" i="60"/>
  <c r="M9599" i="60"/>
  <c r="I9600" i="60" s="1"/>
  <c r="K9599" i="60"/>
  <c r="J9599" i="60"/>
  <c r="L9599" i="60" l="1"/>
  <c r="P9599" i="60"/>
  <c r="K9600" i="60"/>
  <c r="M9600" i="60"/>
  <c r="I9601" i="60" s="1"/>
  <c r="J9600" i="60"/>
  <c r="P9600" i="60" l="1"/>
  <c r="L9600" i="60"/>
  <c r="K9601" i="60"/>
  <c r="J9601" i="60"/>
  <c r="M9601" i="60"/>
  <c r="I9602" i="60" s="1"/>
  <c r="L9601" i="60" l="1"/>
  <c r="P9601" i="60"/>
  <c r="M9602" i="60"/>
  <c r="I9603" i="60" s="1"/>
  <c r="K9602" i="60"/>
  <c r="J9602" i="60"/>
  <c r="L9602" i="60" l="1"/>
  <c r="P9602" i="60"/>
  <c r="K9603" i="60"/>
  <c r="J9603" i="60"/>
  <c r="M9603" i="60"/>
  <c r="I9604" i="60" s="1"/>
  <c r="K9604" i="60" l="1"/>
  <c r="M9604" i="60"/>
  <c r="I9605" i="60" s="1"/>
  <c r="J9604" i="60"/>
  <c r="L9603" i="60"/>
  <c r="P9603" i="60"/>
  <c r="L9604" i="60" l="1"/>
  <c r="P9604" i="60"/>
  <c r="M9605" i="60"/>
  <c r="I9606" i="60" s="1"/>
  <c r="J9605" i="60"/>
  <c r="K9605" i="60"/>
  <c r="L9605" i="60" l="1"/>
  <c r="P9605" i="60"/>
  <c r="J9606" i="60"/>
  <c r="M9606" i="60"/>
  <c r="I9607" i="60" s="1"/>
  <c r="K9606" i="60"/>
  <c r="P9606" i="60" l="1"/>
  <c r="L9606" i="60"/>
  <c r="K9607" i="60"/>
  <c r="J9607" i="60"/>
  <c r="M9607" i="60"/>
  <c r="I9608" i="60" s="1"/>
  <c r="K9608" i="60" l="1"/>
  <c r="J9608" i="60"/>
  <c r="M9608" i="60"/>
  <c r="I9609" i="60" s="1"/>
  <c r="L9607" i="60"/>
  <c r="M9609" i="60" l="1"/>
  <c r="I9610" i="60" s="1"/>
  <c r="K9609" i="60"/>
  <c r="J9609" i="60"/>
  <c r="L9608" i="60"/>
  <c r="P9607" i="60"/>
  <c r="L9609" i="60" l="1"/>
  <c r="P9608" i="60"/>
  <c r="M9610" i="60"/>
  <c r="I9611" i="60" s="1"/>
  <c r="K9610" i="60"/>
  <c r="J9610" i="60"/>
  <c r="P9610" i="60" l="1"/>
  <c r="L9610" i="60"/>
  <c r="K9611" i="60"/>
  <c r="M9611" i="60"/>
  <c r="I9612" i="60" s="1"/>
  <c r="J9611" i="60"/>
  <c r="P9609" i="60"/>
  <c r="M9612" i="60" l="1"/>
  <c r="I9613" i="60" s="1"/>
  <c r="K9612" i="60"/>
  <c r="J9612" i="60"/>
  <c r="P9611" i="60"/>
  <c r="L9611" i="60"/>
  <c r="P9612" i="60" l="1"/>
  <c r="L9612" i="60"/>
  <c r="M9613" i="60"/>
  <c r="I9614" i="60" s="1"/>
  <c r="K9613" i="60"/>
  <c r="J9613" i="60"/>
  <c r="P9613" i="60" l="1"/>
  <c r="L9613" i="60"/>
  <c r="K9614" i="60"/>
  <c r="M9614" i="60"/>
  <c r="I9615" i="60" s="1"/>
  <c r="J9614" i="60"/>
  <c r="P9614" i="60" l="1"/>
  <c r="L9614" i="60"/>
  <c r="M9615" i="60"/>
  <c r="I9616" i="60" s="1"/>
  <c r="J9615" i="60"/>
  <c r="K9615" i="60"/>
  <c r="P9615" i="60" l="1"/>
  <c r="L9615" i="60"/>
  <c r="M9616" i="60"/>
  <c r="I9617" i="60" s="1"/>
  <c r="K9616" i="60"/>
  <c r="J9616" i="60"/>
  <c r="L9616" i="60" l="1"/>
  <c r="P9616" i="60"/>
  <c r="M9617" i="60"/>
  <c r="I9618" i="60" s="1"/>
  <c r="K9617" i="60"/>
  <c r="J9617" i="60"/>
  <c r="L9617" i="60" l="1"/>
  <c r="K9618" i="60"/>
  <c r="J9618" i="60"/>
  <c r="M9618" i="60"/>
  <c r="I9619" i="60" s="1"/>
  <c r="M9619" i="60" l="1"/>
  <c r="I9620" i="60" s="1"/>
  <c r="K9619" i="60"/>
  <c r="J9619" i="60"/>
  <c r="L9618" i="60"/>
  <c r="P9618" i="60"/>
  <c r="P9617" i="60"/>
  <c r="L9619" i="60" l="1"/>
  <c r="P9619" i="60"/>
  <c r="K9620" i="60"/>
  <c r="J9620" i="60"/>
  <c r="M9620" i="60"/>
  <c r="I9621" i="60" s="1"/>
  <c r="K9621" i="60" l="1"/>
  <c r="J9621" i="60"/>
  <c r="M9621" i="60"/>
  <c r="I9622" i="60" s="1"/>
  <c r="L9620" i="60"/>
  <c r="P9620" i="60"/>
  <c r="L9621" i="60" l="1"/>
  <c r="J9622" i="60"/>
  <c r="M9622" i="60"/>
  <c r="I9623" i="60" s="1"/>
  <c r="K9622" i="60"/>
  <c r="J9623" i="60" l="1"/>
  <c r="K9623" i="60"/>
  <c r="M9623" i="60"/>
  <c r="I9624" i="60" s="1"/>
  <c r="P9622" i="60"/>
  <c r="L9622" i="60"/>
  <c r="P9621" i="60"/>
  <c r="M9624" i="60" l="1"/>
  <c r="I9625" i="60" s="1"/>
  <c r="K9624" i="60"/>
  <c r="J9624" i="60"/>
  <c r="L9623" i="60"/>
  <c r="P9623" i="60"/>
  <c r="L9624" i="60" l="1"/>
  <c r="M9625" i="60"/>
  <c r="I9626" i="60" s="1"/>
  <c r="K9625" i="60"/>
  <c r="J9625" i="60"/>
  <c r="L9625" i="60" l="1"/>
  <c r="M9626" i="60"/>
  <c r="I9627" i="60" s="1"/>
  <c r="K9626" i="60"/>
  <c r="J9626" i="60"/>
  <c r="P9624" i="60"/>
  <c r="P9626" i="60" l="1"/>
  <c r="L9626" i="60"/>
  <c r="M9627" i="60"/>
  <c r="I9628" i="60" s="1"/>
  <c r="K9627" i="60"/>
  <c r="J9627" i="60"/>
  <c r="P9625" i="60"/>
  <c r="P9627" i="60" l="1"/>
  <c r="L9627" i="60"/>
  <c r="K9628" i="60"/>
  <c r="J9628" i="60"/>
  <c r="M9628" i="60"/>
  <c r="I9629" i="60" s="1"/>
  <c r="M9629" i="60" l="1"/>
  <c r="I9630" i="60" s="1"/>
  <c r="K9629" i="60"/>
  <c r="J9629" i="60"/>
  <c r="L9628" i="60"/>
  <c r="P9628" i="60" l="1"/>
  <c r="P9629" i="60"/>
  <c r="L9629" i="60"/>
  <c r="M9630" i="60"/>
  <c r="I9631" i="60" s="1"/>
  <c r="K9630" i="60"/>
  <c r="J9630" i="60"/>
  <c r="P9630" i="60" l="1"/>
  <c r="L9630" i="60"/>
  <c r="M9631" i="60"/>
  <c r="I9632" i="60" s="1"/>
  <c r="K9631" i="60"/>
  <c r="J9631" i="60"/>
  <c r="L9631" i="60" l="1"/>
  <c r="P9631" i="60"/>
  <c r="M9632" i="60"/>
  <c r="I9633" i="60" s="1"/>
  <c r="K9632" i="60"/>
  <c r="J9632" i="60"/>
  <c r="M9633" i="60" l="1"/>
  <c r="I9634" i="60" s="1"/>
  <c r="K9633" i="60"/>
  <c r="J9633" i="60"/>
  <c r="L9632" i="60"/>
  <c r="P9632" i="60"/>
  <c r="L9633" i="60" l="1"/>
  <c r="P9633" i="60"/>
  <c r="K9634" i="60"/>
  <c r="J9634" i="60"/>
  <c r="M9634" i="60"/>
  <c r="I9635" i="60" s="1"/>
  <c r="K9635" i="60" l="1"/>
  <c r="J9635" i="60"/>
  <c r="M9635" i="60"/>
  <c r="I9636" i="60" s="1"/>
  <c r="L9634" i="60"/>
  <c r="P9634" i="60" l="1"/>
  <c r="K9636" i="60"/>
  <c r="J9636" i="60"/>
  <c r="M9636" i="60"/>
  <c r="I9637" i="60" s="1"/>
  <c r="L9635" i="60"/>
  <c r="K9637" i="60" l="1"/>
  <c r="J9637" i="60"/>
  <c r="M9637" i="60"/>
  <c r="I9638" i="60" s="1"/>
  <c r="P9635" i="60"/>
  <c r="L9636" i="60"/>
  <c r="P9636" i="60"/>
  <c r="J9638" i="60" l="1"/>
  <c r="M9638" i="60"/>
  <c r="I9639" i="60" s="1"/>
  <c r="K9638" i="60"/>
  <c r="L9637" i="60"/>
  <c r="P9637" i="60" l="1"/>
  <c r="J9639" i="60"/>
  <c r="M9639" i="60"/>
  <c r="I9640" i="60" s="1"/>
  <c r="K9639" i="60"/>
  <c r="P9638" i="60"/>
  <c r="L9638" i="60"/>
  <c r="L9639" i="60" l="1"/>
  <c r="P9639" i="60"/>
  <c r="M9640" i="60"/>
  <c r="I9641" i="60" s="1"/>
  <c r="J9640" i="60"/>
  <c r="K9640" i="60"/>
  <c r="P9640" i="60" l="1"/>
  <c r="L9640" i="60"/>
  <c r="M9641" i="60"/>
  <c r="I9642" i="60" s="1"/>
  <c r="K9641" i="60"/>
  <c r="J9641" i="60"/>
  <c r="L9641" i="60" l="1"/>
  <c r="P9641" i="60"/>
  <c r="K9642" i="60"/>
  <c r="J9642" i="60"/>
  <c r="M9642" i="60"/>
  <c r="I9643" i="60" s="1"/>
  <c r="P9642" i="60" l="1"/>
  <c r="L9642" i="60"/>
  <c r="M9643" i="60"/>
  <c r="I9644" i="60" s="1"/>
  <c r="K9643" i="60"/>
  <c r="J9643" i="60"/>
  <c r="P9643" i="60" l="1"/>
  <c r="L9643" i="60"/>
  <c r="M9644" i="60"/>
  <c r="I9645" i="60" s="1"/>
  <c r="J9644" i="60"/>
  <c r="K9644" i="60"/>
  <c r="P9644" i="60" l="1"/>
  <c r="L9644" i="60"/>
  <c r="K9645" i="60"/>
  <c r="J9645" i="60"/>
  <c r="M9645" i="60"/>
  <c r="I9646" i="60" s="1"/>
  <c r="M9646" i="60" l="1"/>
  <c r="I9647" i="60" s="1"/>
  <c r="K9646" i="60"/>
  <c r="J9646" i="60"/>
  <c r="P9645" i="60"/>
  <c r="L9645" i="60"/>
  <c r="P9646" i="60" l="1"/>
  <c r="L9646" i="60"/>
  <c r="M9647" i="60"/>
  <c r="I9648" i="60" s="1"/>
  <c r="K9647" i="60"/>
  <c r="J9647" i="60"/>
  <c r="P9647" i="60" l="1"/>
  <c r="L9647" i="60"/>
  <c r="M9648" i="60"/>
  <c r="I9649" i="60" s="1"/>
  <c r="K9648" i="60"/>
  <c r="J9648" i="60"/>
  <c r="L9648" i="60" l="1"/>
  <c r="P9648" i="60"/>
  <c r="K9649" i="60"/>
  <c r="M9649" i="60"/>
  <c r="I9650" i="60" s="1"/>
  <c r="J9649" i="60"/>
  <c r="L9649" i="60" l="1"/>
  <c r="P9649" i="60"/>
  <c r="K9650" i="60"/>
  <c r="J9650" i="60"/>
  <c r="M9650" i="60"/>
  <c r="I9651" i="60" s="1"/>
  <c r="K9651" i="60" l="1"/>
  <c r="J9651" i="60"/>
  <c r="M9651" i="60"/>
  <c r="I9652" i="60" s="1"/>
  <c r="L9650" i="60"/>
  <c r="L9651" i="60" l="1"/>
  <c r="P9650" i="60"/>
  <c r="K9652" i="60"/>
  <c r="J9652" i="60"/>
  <c r="M9652" i="60"/>
  <c r="I9653" i="60" s="1"/>
  <c r="K9653" i="60" l="1"/>
  <c r="J9653" i="60"/>
  <c r="M9653" i="60"/>
  <c r="I9654" i="60" s="1"/>
  <c r="L9652" i="60"/>
  <c r="P9651" i="60"/>
  <c r="P9652" i="60" l="1"/>
  <c r="M9654" i="60"/>
  <c r="I9655" i="60" s="1"/>
  <c r="J9654" i="60"/>
  <c r="K9654" i="60"/>
  <c r="L9653" i="60"/>
  <c r="P9653" i="60"/>
  <c r="J9655" i="60" l="1"/>
  <c r="K9655" i="60"/>
  <c r="M9655" i="60"/>
  <c r="I9656" i="60" s="1"/>
  <c r="P9654" i="60"/>
  <c r="L9654" i="60"/>
  <c r="K9656" i="60" l="1"/>
  <c r="J9656" i="60"/>
  <c r="M9656" i="60"/>
  <c r="I9657" i="60" s="1"/>
  <c r="P9655" i="60"/>
  <c r="L9655" i="60"/>
  <c r="K9657" i="60" l="1"/>
  <c r="J9657" i="60"/>
  <c r="M9657" i="60"/>
  <c r="I9658" i="60" s="1"/>
  <c r="L9656" i="60"/>
  <c r="P9656" i="60"/>
  <c r="M9658" i="60" l="1"/>
  <c r="I9659" i="60" s="1"/>
  <c r="K9658" i="60"/>
  <c r="J9658" i="60"/>
  <c r="P9657" i="60"/>
  <c r="L9657" i="60"/>
  <c r="P9658" i="60" l="1"/>
  <c r="L9658" i="60"/>
  <c r="M9659" i="60"/>
  <c r="I9660" i="60" s="1"/>
  <c r="K9659" i="60"/>
  <c r="J9659" i="60"/>
  <c r="P9659" i="60" l="1"/>
  <c r="L9659" i="60"/>
  <c r="J9660" i="60"/>
  <c r="K9660" i="60"/>
  <c r="M9660" i="60"/>
  <c r="I9661" i="60" s="1"/>
  <c r="M9661" i="60" l="1"/>
  <c r="I9662" i="60" s="1"/>
  <c r="J9661" i="60"/>
  <c r="K9661" i="60"/>
  <c r="L9660" i="60"/>
  <c r="P9660" i="60"/>
  <c r="P9661" i="60" l="1"/>
  <c r="L9661" i="60"/>
  <c r="M9662" i="60"/>
  <c r="I9663" i="60" s="1"/>
  <c r="K9662" i="60"/>
  <c r="J9662" i="60"/>
  <c r="P9662" i="60" l="1"/>
  <c r="L9662" i="60"/>
  <c r="K9663" i="60"/>
  <c r="M9663" i="60"/>
  <c r="I9664" i="60" s="1"/>
  <c r="J9663" i="60"/>
  <c r="P9663" i="60" l="1"/>
  <c r="L9663" i="60"/>
  <c r="M9664" i="60"/>
  <c r="I9665" i="60" s="1"/>
  <c r="K9664" i="60"/>
  <c r="J9664" i="60"/>
  <c r="L9664" i="60" l="1"/>
  <c r="P9664" i="60"/>
  <c r="M9665" i="60"/>
  <c r="I9666" i="60" s="1"/>
  <c r="K9665" i="60"/>
  <c r="J9665" i="60"/>
  <c r="M9666" i="60" l="1"/>
  <c r="I9667" i="60" s="1"/>
  <c r="K9666" i="60"/>
  <c r="J9666" i="60"/>
  <c r="L9665" i="60"/>
  <c r="P9665" i="60"/>
  <c r="L9666" i="60" l="1"/>
  <c r="P9666" i="60"/>
  <c r="K9667" i="60"/>
  <c r="J9667" i="60"/>
  <c r="M9667" i="60"/>
  <c r="I9668" i="60" s="1"/>
  <c r="M9668" i="60" l="1"/>
  <c r="I9669" i="60" s="1"/>
  <c r="K9668" i="60"/>
  <c r="J9668" i="60"/>
  <c r="L9667" i="60"/>
  <c r="P9667" i="60"/>
  <c r="P9668" i="60" l="1"/>
  <c r="L9668" i="60"/>
  <c r="K9669" i="60"/>
  <c r="J9669" i="60"/>
  <c r="M9669" i="60"/>
  <c r="I9670" i="60" s="1"/>
  <c r="K9670" i="60" l="1"/>
  <c r="J9670" i="60"/>
  <c r="M9670" i="60"/>
  <c r="I9671" i="60" s="1"/>
  <c r="L9669" i="60"/>
  <c r="P9669" i="60"/>
  <c r="J9671" i="60" l="1"/>
  <c r="K9671" i="60"/>
  <c r="M9671" i="60"/>
  <c r="I9672" i="60" s="1"/>
  <c r="L9670" i="60"/>
  <c r="P9670" i="60"/>
  <c r="J9672" i="60" l="1"/>
  <c r="K9672" i="60"/>
  <c r="M9672" i="60"/>
  <c r="I9673" i="60" s="1"/>
  <c r="L9671" i="60"/>
  <c r="P9671" i="60"/>
  <c r="K9673" i="60" l="1"/>
  <c r="J9673" i="60"/>
  <c r="M9673" i="60"/>
  <c r="I9674" i="60" s="1"/>
  <c r="P9672" i="60"/>
  <c r="L9672" i="60"/>
  <c r="M9674" i="60" l="1"/>
  <c r="I9675" i="60" s="1"/>
  <c r="K9674" i="60"/>
  <c r="J9674" i="60"/>
  <c r="L9673" i="60"/>
  <c r="P9673" i="60"/>
  <c r="P9674" i="60" l="1"/>
  <c r="L9674" i="60"/>
  <c r="M9675" i="60"/>
  <c r="I9676" i="60" s="1"/>
  <c r="K9675" i="60"/>
  <c r="J9675" i="60"/>
  <c r="P9675" i="60" l="1"/>
  <c r="L9675" i="60"/>
  <c r="M9676" i="60"/>
  <c r="I9677" i="60" s="1"/>
  <c r="K9676" i="60"/>
  <c r="J9676" i="60"/>
  <c r="P9676" i="60" l="1"/>
  <c r="L9676" i="60"/>
  <c r="K9677" i="60"/>
  <c r="J9677" i="60"/>
  <c r="M9677" i="60"/>
  <c r="I9678" i="60" s="1"/>
  <c r="M9678" i="60" l="1"/>
  <c r="I9679" i="60" s="1"/>
  <c r="K9678" i="60"/>
  <c r="J9678" i="60"/>
  <c r="L9677" i="60"/>
  <c r="P9677" i="60"/>
  <c r="P9678" i="60" l="1"/>
  <c r="L9678" i="60"/>
  <c r="K9679" i="60"/>
  <c r="J9679" i="60"/>
  <c r="M9679" i="60"/>
  <c r="I9680" i="60" s="1"/>
  <c r="M9680" i="60" l="1"/>
  <c r="I9681" i="60" s="1"/>
  <c r="K9680" i="60"/>
  <c r="J9680" i="60"/>
  <c r="P9679" i="60"/>
  <c r="L9679" i="60"/>
  <c r="L9680" i="60" l="1"/>
  <c r="P9680" i="60"/>
  <c r="M9681" i="60"/>
  <c r="I9682" i="60" s="1"/>
  <c r="J9681" i="60"/>
  <c r="K9681" i="60"/>
  <c r="L9681" i="60" l="1"/>
  <c r="P9681" i="60"/>
  <c r="M9682" i="60"/>
  <c r="I9683" i="60" s="1"/>
  <c r="K9682" i="60"/>
  <c r="J9682" i="60"/>
  <c r="L9682" i="60" l="1"/>
  <c r="P9682" i="60"/>
  <c r="M9683" i="60"/>
  <c r="I9684" i="60" s="1"/>
  <c r="K9683" i="60"/>
  <c r="J9683" i="60"/>
  <c r="K9684" i="60" l="1"/>
  <c r="J9684" i="60"/>
  <c r="M9684" i="60"/>
  <c r="I9685" i="60" s="1"/>
  <c r="L9683" i="60"/>
  <c r="P9683" i="60"/>
  <c r="K9685" i="60" l="1"/>
  <c r="M9685" i="60"/>
  <c r="I9686" i="60" s="1"/>
  <c r="J9685" i="60"/>
  <c r="L9684" i="60"/>
  <c r="P9685" i="60" l="1"/>
  <c r="L9685" i="60"/>
  <c r="P9684" i="60"/>
  <c r="K9686" i="60"/>
  <c r="J9686" i="60"/>
  <c r="M9686" i="60"/>
  <c r="I9687" i="60" s="1"/>
  <c r="J9687" i="60" l="1"/>
  <c r="M9687" i="60"/>
  <c r="I9688" i="60" s="1"/>
  <c r="K9687" i="60"/>
  <c r="L9686" i="60"/>
  <c r="P9686" i="60"/>
  <c r="J9688" i="60" l="1"/>
  <c r="M9688" i="60"/>
  <c r="I9689" i="60" s="1"/>
  <c r="K9688" i="60"/>
  <c r="P9687" i="60"/>
  <c r="L9687" i="60"/>
  <c r="M9689" i="60" l="1"/>
  <c r="I9690" i="60" s="1"/>
  <c r="K9689" i="60"/>
  <c r="J9689" i="60"/>
  <c r="P9688" i="60"/>
  <c r="L9688" i="60"/>
  <c r="P9689" i="60" l="1"/>
  <c r="L9689" i="60"/>
  <c r="K9690" i="60"/>
  <c r="M9690" i="60"/>
  <c r="I9691" i="60" s="1"/>
  <c r="J9690" i="60"/>
  <c r="L9690" i="60" l="1"/>
  <c r="P9690" i="60"/>
  <c r="K9691" i="60"/>
  <c r="M9691" i="60"/>
  <c r="I9692" i="60" s="1"/>
  <c r="J9691" i="60"/>
  <c r="P9691" i="60" l="1"/>
  <c r="L9691" i="60"/>
  <c r="M9692" i="60"/>
  <c r="I9693" i="60" s="1"/>
  <c r="J9692" i="60"/>
  <c r="K9692" i="60"/>
  <c r="P9692" i="60" l="1"/>
  <c r="L9692" i="60"/>
  <c r="M9693" i="60"/>
  <c r="I9694" i="60" s="1"/>
  <c r="K9693" i="60"/>
  <c r="J9693" i="60"/>
  <c r="K9694" i="60" l="1"/>
  <c r="J9694" i="60"/>
  <c r="M9694" i="60"/>
  <c r="I9695" i="60" s="1"/>
  <c r="P9693" i="60"/>
  <c r="L9693" i="60"/>
  <c r="M9695" i="60" l="1"/>
  <c r="I9696" i="60" s="1"/>
  <c r="J9695" i="60"/>
  <c r="K9695" i="60"/>
  <c r="P9694" i="60"/>
  <c r="L9694" i="60"/>
  <c r="P9695" i="60" l="1"/>
  <c r="L9695" i="60"/>
  <c r="M9696" i="60"/>
  <c r="I9697" i="60" s="1"/>
  <c r="K9696" i="60"/>
  <c r="J9696" i="60"/>
  <c r="P9696" i="60" l="1"/>
  <c r="L9696" i="60"/>
  <c r="M9697" i="60"/>
  <c r="I9698" i="60" s="1"/>
  <c r="K9697" i="60"/>
  <c r="J9697" i="60"/>
  <c r="L9697" i="60" l="1"/>
  <c r="P9697" i="60"/>
  <c r="K9698" i="60"/>
  <c r="M9698" i="60"/>
  <c r="I9699" i="60" s="1"/>
  <c r="J9698" i="60"/>
  <c r="P9698" i="60" l="1"/>
  <c r="L9698" i="60"/>
  <c r="K9699" i="60"/>
  <c r="J9699" i="60"/>
  <c r="M9699" i="60"/>
  <c r="I9700" i="60" s="1"/>
  <c r="M9700" i="60" l="1"/>
  <c r="I9701" i="60" s="1"/>
  <c r="K9700" i="60"/>
  <c r="J9700" i="60"/>
  <c r="L9699" i="60"/>
  <c r="P9699" i="60"/>
  <c r="L9700" i="60" l="1"/>
  <c r="P9700" i="60"/>
  <c r="K9701" i="60"/>
  <c r="J9701" i="60"/>
  <c r="M9701" i="60"/>
  <c r="I9702" i="60" s="1"/>
  <c r="K9702" i="60" l="1"/>
  <c r="J9702" i="60"/>
  <c r="M9702" i="60"/>
  <c r="I9703" i="60" s="1"/>
  <c r="P9701" i="60"/>
  <c r="L9701" i="60"/>
  <c r="M9703" i="60" l="1"/>
  <c r="I9704" i="60" s="1"/>
  <c r="J9703" i="60"/>
  <c r="K9703" i="60"/>
  <c r="P9702" i="60"/>
  <c r="L9702" i="60"/>
  <c r="P9703" i="60" l="1"/>
  <c r="L9703" i="60"/>
  <c r="J9704" i="60"/>
  <c r="M9704" i="60"/>
  <c r="I9705" i="60" s="1"/>
  <c r="K9704" i="60"/>
  <c r="K9705" i="60" l="1"/>
  <c r="M9705" i="60"/>
  <c r="I9706" i="60" s="1"/>
  <c r="J9705" i="60"/>
  <c r="P9704" i="60"/>
  <c r="L9704" i="60"/>
  <c r="P9705" i="60" l="1"/>
  <c r="L9705" i="60"/>
  <c r="J9706" i="60"/>
  <c r="K9706" i="60"/>
  <c r="M9706" i="60"/>
  <c r="I9707" i="60" s="1"/>
  <c r="P9706" i="60" l="1"/>
  <c r="L9706" i="60"/>
  <c r="M9707" i="60"/>
  <c r="I9708" i="60" s="1"/>
  <c r="K9707" i="60"/>
  <c r="J9707" i="60"/>
  <c r="L9707" i="60" l="1"/>
  <c r="P9707" i="60"/>
  <c r="M9708" i="60"/>
  <c r="I9709" i="60" s="1"/>
  <c r="J9708" i="60"/>
  <c r="K9708" i="60"/>
  <c r="P9708" i="60" l="1"/>
  <c r="L9708" i="60"/>
  <c r="J9709" i="60"/>
  <c r="M9709" i="60"/>
  <c r="I9710" i="60" s="1"/>
  <c r="K9709" i="60"/>
  <c r="M9710" i="60" l="1"/>
  <c r="I9711" i="60" s="1"/>
  <c r="J9710" i="60"/>
  <c r="K9710" i="60"/>
  <c r="P9709" i="60"/>
  <c r="L9709" i="60"/>
  <c r="P9710" i="60" l="1"/>
  <c r="L9710" i="60"/>
  <c r="M9711" i="60"/>
  <c r="I9712" i="60" s="1"/>
  <c r="K9711" i="60"/>
  <c r="J9711" i="60"/>
  <c r="P9711" i="60" l="1"/>
  <c r="L9711" i="60"/>
  <c r="K9712" i="60"/>
  <c r="M9712" i="60"/>
  <c r="I9713" i="60" s="1"/>
  <c r="J9712" i="60"/>
  <c r="P9712" i="60" l="1"/>
  <c r="L9712" i="60"/>
  <c r="M9713" i="60"/>
  <c r="I9714" i="60" s="1"/>
  <c r="K9713" i="60"/>
  <c r="J9713" i="60"/>
  <c r="M9714" i="60" l="1"/>
  <c r="I9715" i="60" s="1"/>
  <c r="K9714" i="60"/>
  <c r="J9714" i="60"/>
  <c r="P9713" i="60"/>
  <c r="L9713" i="60"/>
  <c r="L9714" i="60" l="1"/>
  <c r="P9714" i="60"/>
  <c r="K9715" i="60"/>
  <c r="J9715" i="60"/>
  <c r="M9715" i="60"/>
  <c r="I9716" i="60" s="1"/>
  <c r="L9715" i="60" l="1"/>
  <c r="P9715" i="60"/>
  <c r="K9716" i="60"/>
  <c r="J9716" i="60"/>
  <c r="M9716" i="60"/>
  <c r="I9717" i="60" s="1"/>
  <c r="L9716" i="60" l="1"/>
  <c r="P9716" i="60"/>
  <c r="M9717" i="60"/>
  <c r="I9718" i="60" s="1"/>
  <c r="K9717" i="60"/>
  <c r="J9717" i="60"/>
  <c r="P9717" i="60" l="1"/>
  <c r="L9717" i="60"/>
  <c r="K9718" i="60"/>
  <c r="J9718" i="60"/>
  <c r="M9718" i="60"/>
  <c r="I9719" i="60" s="1"/>
  <c r="P9718" i="60" l="1"/>
  <c r="L9718" i="60"/>
  <c r="K9719" i="60"/>
  <c r="J9719" i="60"/>
  <c r="M9719" i="60"/>
  <c r="I9720" i="60" s="1"/>
  <c r="J9720" i="60" l="1"/>
  <c r="M9720" i="60"/>
  <c r="I9721" i="60" s="1"/>
  <c r="K9720" i="60"/>
  <c r="L9719" i="60"/>
  <c r="P9719" i="60"/>
  <c r="J9721" i="60" l="1"/>
  <c r="K9721" i="60"/>
  <c r="M9721" i="60"/>
  <c r="I9722" i="60" s="1"/>
  <c r="P9720" i="60"/>
  <c r="L9720" i="60"/>
  <c r="J9722" i="60" l="1"/>
  <c r="M9722" i="60"/>
  <c r="I9723" i="60" s="1"/>
  <c r="K9722" i="60"/>
  <c r="L9721" i="60"/>
  <c r="P9721" i="60"/>
  <c r="K9723" i="60" l="1"/>
  <c r="J9723" i="60"/>
  <c r="M9723" i="60"/>
  <c r="I9724" i="60" s="1"/>
  <c r="P9722" i="60"/>
  <c r="L9722" i="60"/>
  <c r="M9724" i="60" l="1"/>
  <c r="I9725" i="60" s="1"/>
  <c r="J9724" i="60"/>
  <c r="K9724" i="60"/>
  <c r="P9723" i="60"/>
  <c r="L9723" i="60"/>
  <c r="P9724" i="60" l="1"/>
  <c r="L9724" i="60"/>
  <c r="M9725" i="60"/>
  <c r="I9726" i="60" s="1"/>
  <c r="J9725" i="60"/>
  <c r="K9725" i="60"/>
  <c r="P9725" i="60" l="1"/>
  <c r="L9725" i="60"/>
  <c r="K9726" i="60"/>
  <c r="M9726" i="60"/>
  <c r="I9727" i="60" s="1"/>
  <c r="J9726" i="60"/>
  <c r="P9726" i="60" l="1"/>
  <c r="L9726" i="60"/>
  <c r="M9727" i="60"/>
  <c r="I9728" i="60" s="1"/>
  <c r="J9727" i="60"/>
  <c r="K9727" i="60"/>
  <c r="P9727" i="60" l="1"/>
  <c r="L9727" i="60"/>
  <c r="M9728" i="60"/>
  <c r="I9729" i="60" s="1"/>
  <c r="K9728" i="60"/>
  <c r="J9728" i="60"/>
  <c r="M9729" i="60" l="1"/>
  <c r="I9730" i="60" s="1"/>
  <c r="K9729" i="60"/>
  <c r="J9729" i="60"/>
  <c r="P9728" i="60"/>
  <c r="L9728" i="60"/>
  <c r="L9729" i="60" l="1"/>
  <c r="P9729" i="60"/>
  <c r="M9730" i="60"/>
  <c r="I9731" i="60" s="1"/>
  <c r="K9730" i="60"/>
  <c r="J9730" i="60"/>
  <c r="M9731" i="60" l="1"/>
  <c r="I9732" i="60" s="1"/>
  <c r="K9731" i="60"/>
  <c r="J9731" i="60"/>
  <c r="P9730" i="60"/>
  <c r="L9730" i="60"/>
  <c r="L9731" i="60" l="1"/>
  <c r="P9731" i="60"/>
  <c r="M9732" i="60"/>
  <c r="I9733" i="60" s="1"/>
  <c r="J9732" i="60"/>
  <c r="K9732" i="60"/>
  <c r="K9733" i="60" l="1"/>
  <c r="J9733" i="60"/>
  <c r="M9733" i="60"/>
  <c r="I9734" i="60" s="1"/>
  <c r="L9732" i="60"/>
  <c r="P9732" i="60"/>
  <c r="K9734" i="60" l="1"/>
  <c r="J9734" i="60"/>
  <c r="M9734" i="60"/>
  <c r="I9735" i="60" s="1"/>
  <c r="L9733" i="60"/>
  <c r="P9733" i="60"/>
  <c r="K9735" i="60" l="1"/>
  <c r="J9735" i="60"/>
  <c r="M9735" i="60"/>
  <c r="I9736" i="60" s="1"/>
  <c r="L9734" i="60"/>
  <c r="J9736" i="60" l="1"/>
  <c r="K9736" i="60"/>
  <c r="M9736" i="60"/>
  <c r="I9737" i="60" s="1"/>
  <c r="L9735" i="60"/>
  <c r="P9734" i="60"/>
  <c r="P9735" i="60" l="1"/>
  <c r="J9737" i="60"/>
  <c r="M9737" i="60"/>
  <c r="I9738" i="60" s="1"/>
  <c r="K9737" i="60"/>
  <c r="L9736" i="60"/>
  <c r="M9738" i="60" l="1"/>
  <c r="I9739" i="60" s="1"/>
  <c r="K9738" i="60"/>
  <c r="J9738" i="60"/>
  <c r="P9736" i="60"/>
  <c r="P9737" i="60"/>
  <c r="L9737" i="60"/>
  <c r="P9738" i="60" l="1"/>
  <c r="L9738" i="60"/>
  <c r="K9739" i="60"/>
  <c r="J9739" i="60"/>
  <c r="M9739" i="60"/>
  <c r="I9740" i="60" s="1"/>
  <c r="K9740" i="60" l="1"/>
  <c r="M9740" i="60"/>
  <c r="I9741" i="60" s="1"/>
  <c r="J9740" i="60"/>
  <c r="P9739" i="60"/>
  <c r="L9739" i="60"/>
  <c r="P9740" i="60" l="1"/>
  <c r="L9740" i="60"/>
  <c r="M9741" i="60"/>
  <c r="I9742" i="60" s="1"/>
  <c r="K9741" i="60"/>
  <c r="J9741" i="60"/>
  <c r="P9741" i="60" l="1"/>
  <c r="L9741" i="60"/>
  <c r="M9742" i="60"/>
  <c r="I9743" i="60" s="1"/>
  <c r="K9742" i="60"/>
  <c r="J9742" i="60"/>
  <c r="P9742" i="60" l="1"/>
  <c r="L9742" i="60"/>
  <c r="J9743" i="60"/>
  <c r="K9743" i="60"/>
  <c r="M9743" i="60"/>
  <c r="I9744" i="60" s="1"/>
  <c r="M9744" i="60" l="1"/>
  <c r="I9745" i="60" s="1"/>
  <c r="K9744" i="60"/>
  <c r="J9744" i="60"/>
  <c r="P9743" i="60"/>
  <c r="L9743" i="60"/>
  <c r="P9744" i="60" l="1"/>
  <c r="L9744" i="60"/>
  <c r="M9745" i="60"/>
  <c r="I9746" i="60" s="1"/>
  <c r="J9745" i="60"/>
  <c r="K9745" i="60"/>
  <c r="P9745" i="60" l="1"/>
  <c r="L9745" i="60"/>
  <c r="M9746" i="60"/>
  <c r="I9747" i="60" s="1"/>
  <c r="K9746" i="60"/>
  <c r="J9746" i="60"/>
  <c r="L9746" i="60" l="1"/>
  <c r="P9746" i="60"/>
  <c r="K9747" i="60"/>
  <c r="M9747" i="60"/>
  <c r="I9748" i="60" s="1"/>
  <c r="J9747" i="60"/>
  <c r="K9748" i="60" l="1"/>
  <c r="J9748" i="60"/>
  <c r="M9748" i="60"/>
  <c r="I9749" i="60" s="1"/>
  <c r="P9747" i="60"/>
  <c r="L9747" i="60"/>
  <c r="M9749" i="60" l="1"/>
  <c r="I9750" i="60" s="1"/>
  <c r="K9749" i="60"/>
  <c r="J9749" i="60"/>
  <c r="L9748" i="60"/>
  <c r="P9748" i="60" l="1"/>
  <c r="L9749" i="60"/>
  <c r="P9749" i="60"/>
  <c r="K9750" i="60"/>
  <c r="J9750" i="60"/>
  <c r="M9750" i="60"/>
  <c r="I9751" i="60" s="1"/>
  <c r="K9751" i="60" l="1"/>
  <c r="M9751" i="60"/>
  <c r="I9752" i="60" s="1"/>
  <c r="J9751" i="60"/>
  <c r="P9750" i="60"/>
  <c r="L9750" i="60"/>
  <c r="L9751" i="60" l="1"/>
  <c r="M9752" i="60"/>
  <c r="I9753" i="60" s="1"/>
  <c r="J9752" i="60"/>
  <c r="K9752" i="60"/>
  <c r="J9753" i="60" l="1"/>
  <c r="M9753" i="60"/>
  <c r="I9754" i="60" s="1"/>
  <c r="K9753" i="60"/>
  <c r="L9752" i="60"/>
  <c r="P9752" i="60"/>
  <c r="P9751" i="60"/>
  <c r="K9754" i="60" l="1"/>
  <c r="M9754" i="60"/>
  <c r="I9755" i="60" s="1"/>
  <c r="J9754" i="60"/>
  <c r="P9753" i="60"/>
  <c r="L9753" i="60"/>
  <c r="P9754" i="60" l="1"/>
  <c r="L9754" i="60"/>
  <c r="M9755" i="60"/>
  <c r="I9756" i="60" s="1"/>
  <c r="J9755" i="60"/>
  <c r="K9755" i="60"/>
  <c r="P9755" i="60" l="1"/>
  <c r="L9755" i="60"/>
  <c r="K9756" i="60"/>
  <c r="J9756" i="60"/>
  <c r="M9756" i="60"/>
  <c r="I9757" i="60" s="1"/>
  <c r="M9757" i="60" l="1"/>
  <c r="I9758" i="60" s="1"/>
  <c r="K9757" i="60"/>
  <c r="J9757" i="60"/>
  <c r="L9756" i="60"/>
  <c r="P9756" i="60"/>
  <c r="P9757" i="60" l="1"/>
  <c r="L9757" i="60"/>
  <c r="K9758" i="60"/>
  <c r="M9758" i="60"/>
  <c r="I9759" i="60" s="1"/>
  <c r="J9758" i="60"/>
  <c r="M9759" i="60" l="1"/>
  <c r="I9760" i="60" s="1"/>
  <c r="K9759" i="60"/>
  <c r="J9759" i="60"/>
  <c r="L9758" i="60"/>
  <c r="P9758" i="60"/>
  <c r="P9759" i="60" l="1"/>
  <c r="L9759" i="60"/>
  <c r="K9760" i="60"/>
  <c r="J9760" i="60"/>
  <c r="M9760" i="60"/>
  <c r="I9761" i="60" s="1"/>
  <c r="K9761" i="60" l="1"/>
  <c r="M9761" i="60"/>
  <c r="I9762" i="60" s="1"/>
  <c r="J9761" i="60"/>
  <c r="L9760" i="60"/>
  <c r="P9761" i="60" l="1"/>
  <c r="L9761" i="60"/>
  <c r="P9760" i="60"/>
  <c r="M9762" i="60"/>
  <c r="I9763" i="60" s="1"/>
  <c r="K9762" i="60"/>
  <c r="J9762" i="60"/>
  <c r="P9762" i="60" l="1"/>
  <c r="L9762" i="60"/>
  <c r="M9763" i="60"/>
  <c r="I9764" i="60" s="1"/>
  <c r="K9763" i="60"/>
  <c r="J9763" i="60"/>
  <c r="J9764" i="60" l="1"/>
  <c r="K9764" i="60"/>
  <c r="M9764" i="60"/>
  <c r="I9765" i="60" s="1"/>
  <c r="L9763" i="60"/>
  <c r="P9763" i="60"/>
  <c r="K9765" i="60" l="1"/>
  <c r="J9765" i="60"/>
  <c r="M9765" i="60"/>
  <c r="I9766" i="60" s="1"/>
  <c r="L9764" i="60"/>
  <c r="P9764" i="60"/>
  <c r="M9766" i="60" l="1"/>
  <c r="I9767" i="60" s="1"/>
  <c r="K9766" i="60"/>
  <c r="J9766" i="60"/>
  <c r="L9765" i="60"/>
  <c r="P9765" i="60"/>
  <c r="P9766" i="60" l="1"/>
  <c r="L9766" i="60"/>
  <c r="K9767" i="60"/>
  <c r="J9767" i="60"/>
  <c r="M9767" i="60"/>
  <c r="I9768" i="60" s="1"/>
  <c r="K9768" i="60" l="1"/>
  <c r="J9768" i="60"/>
  <c r="M9768" i="60"/>
  <c r="I9769" i="60" s="1"/>
  <c r="L9767" i="60"/>
  <c r="P9767" i="60"/>
  <c r="J9769" i="60" l="1"/>
  <c r="M9769" i="60"/>
  <c r="I9770" i="60" s="1"/>
  <c r="K9769" i="60"/>
  <c r="P9768" i="60"/>
  <c r="L9768" i="60"/>
  <c r="J9770" i="60" l="1"/>
  <c r="M9770" i="60"/>
  <c r="I9771" i="60" s="1"/>
  <c r="K9770" i="60"/>
  <c r="P9769" i="60"/>
  <c r="L9769" i="60"/>
  <c r="K9771" i="60" l="1"/>
  <c r="J9771" i="60"/>
  <c r="M9771" i="60"/>
  <c r="I9772" i="60" s="1"/>
  <c r="P9770" i="60"/>
  <c r="L9770" i="60"/>
  <c r="J9772" i="60" l="1"/>
  <c r="M9772" i="60"/>
  <c r="I9773" i="60" s="1"/>
  <c r="K9772" i="60"/>
  <c r="L9771" i="60"/>
  <c r="P9771" i="60" l="1"/>
  <c r="M9773" i="60"/>
  <c r="I9774" i="60" s="1"/>
  <c r="K9773" i="60"/>
  <c r="J9773" i="60"/>
  <c r="P9772" i="60"/>
  <c r="L9772" i="60"/>
  <c r="L9773" i="60" l="1"/>
  <c r="P9773" i="60"/>
  <c r="M9774" i="60"/>
  <c r="I9775" i="60" s="1"/>
  <c r="K9774" i="60"/>
  <c r="J9774" i="60"/>
  <c r="P9774" i="60" l="1"/>
  <c r="L9774" i="60"/>
  <c r="K9775" i="60"/>
  <c r="M9775" i="60"/>
  <c r="I9776" i="60" s="1"/>
  <c r="J9775" i="60"/>
  <c r="M9776" i="60" l="1"/>
  <c r="I9777" i="60" s="1"/>
  <c r="K9776" i="60"/>
  <c r="J9776" i="60"/>
  <c r="P9775" i="60"/>
  <c r="L9775" i="60"/>
  <c r="P9776" i="60" l="1"/>
  <c r="L9776" i="60"/>
  <c r="M9777" i="60"/>
  <c r="I9778" i="60" s="1"/>
  <c r="J9777" i="60"/>
  <c r="K9777" i="60"/>
  <c r="P9777" i="60" l="1"/>
  <c r="L9777" i="60"/>
  <c r="M9778" i="60"/>
  <c r="I9779" i="60" s="1"/>
  <c r="K9778" i="60"/>
  <c r="J9778" i="60"/>
  <c r="M9779" i="60" l="1"/>
  <c r="I9780" i="60" s="1"/>
  <c r="K9779" i="60"/>
  <c r="J9779" i="60"/>
  <c r="L9778" i="60"/>
  <c r="P9778" i="60"/>
  <c r="P9779" i="60" l="1"/>
  <c r="L9779" i="60"/>
  <c r="M9780" i="60"/>
  <c r="I9781" i="60" s="1"/>
  <c r="K9780" i="60"/>
  <c r="J9780" i="60"/>
  <c r="K9781" i="60" l="1"/>
  <c r="J9781" i="60"/>
  <c r="M9781" i="60"/>
  <c r="I9782" i="60" s="1"/>
  <c r="L9780" i="60"/>
  <c r="P9780" i="60"/>
  <c r="K9782" i="60" l="1"/>
  <c r="J9782" i="60"/>
  <c r="M9782" i="60"/>
  <c r="I9783" i="60" s="1"/>
  <c r="L9781" i="60"/>
  <c r="P9781" i="60" l="1"/>
  <c r="K9783" i="60"/>
  <c r="M9783" i="60"/>
  <c r="I9784" i="60" s="1"/>
  <c r="J9783" i="60"/>
  <c r="L9782" i="60"/>
  <c r="P9782" i="60"/>
  <c r="P9783" i="60" l="1"/>
  <c r="L9783" i="60"/>
  <c r="K9784" i="60"/>
  <c r="J9784" i="60"/>
  <c r="M9784" i="60"/>
  <c r="I9785" i="60" s="1"/>
  <c r="J9785" i="60" l="1"/>
  <c r="K9785" i="60"/>
  <c r="M9785" i="60"/>
  <c r="I9786" i="60" s="1"/>
  <c r="L9784" i="60"/>
  <c r="P9784" i="60"/>
  <c r="J9786" i="60" l="1"/>
  <c r="M9786" i="60"/>
  <c r="I9787" i="60" s="1"/>
  <c r="K9786" i="60"/>
  <c r="L9785" i="60"/>
  <c r="P9785" i="60"/>
  <c r="M9787" i="60" l="1"/>
  <c r="I9788" i="60" s="1"/>
  <c r="K9787" i="60"/>
  <c r="J9787" i="60"/>
  <c r="P9786" i="60"/>
  <c r="L9786" i="60"/>
  <c r="L9787" i="60" l="1"/>
  <c r="P9787" i="60"/>
  <c r="J9788" i="60"/>
  <c r="K9788" i="60"/>
  <c r="M9788" i="60"/>
  <c r="I9789" i="60" s="1"/>
  <c r="P9788" i="60" l="1"/>
  <c r="L9788" i="60"/>
  <c r="K9789" i="60"/>
  <c r="J9789" i="60"/>
  <c r="M9789" i="60"/>
  <c r="I9790" i="60" s="1"/>
  <c r="P9789" i="60" l="1"/>
  <c r="L9789" i="60"/>
  <c r="M9790" i="60"/>
  <c r="I9791" i="60" s="1"/>
  <c r="K9790" i="60"/>
  <c r="J9790" i="60"/>
  <c r="M9791" i="60" l="1"/>
  <c r="I9792" i="60" s="1"/>
  <c r="J9791" i="60"/>
  <c r="K9791" i="60"/>
  <c r="L9790" i="60"/>
  <c r="P9790" i="60"/>
  <c r="P9791" i="60" l="1"/>
  <c r="L9791" i="60"/>
  <c r="M9792" i="60"/>
  <c r="I9793" i="60" s="1"/>
  <c r="K9792" i="60"/>
  <c r="J9792" i="60"/>
  <c r="L9792" i="60" l="1"/>
  <c r="M9793" i="60"/>
  <c r="I9794" i="60" s="1"/>
  <c r="J9793" i="60"/>
  <c r="K9793" i="60"/>
  <c r="P9793" i="60" l="1"/>
  <c r="L9793" i="60"/>
  <c r="M9794" i="60"/>
  <c r="I9795" i="60" s="1"/>
  <c r="K9794" i="60"/>
  <c r="J9794" i="60"/>
  <c r="P9792" i="60"/>
  <c r="P9794" i="60" l="1"/>
  <c r="L9794" i="60"/>
  <c r="M9795" i="60"/>
  <c r="I9796" i="60" s="1"/>
  <c r="K9795" i="60"/>
  <c r="J9795" i="60"/>
  <c r="K9796" i="60" l="1"/>
  <c r="M9796" i="60"/>
  <c r="I9797" i="60" s="1"/>
  <c r="J9796" i="60"/>
  <c r="L9795" i="60"/>
  <c r="P9795" i="60"/>
  <c r="P9796" i="60" l="1"/>
  <c r="L9796" i="60"/>
  <c r="K9797" i="60"/>
  <c r="J9797" i="60"/>
  <c r="M9797" i="60"/>
  <c r="I9798" i="60" s="1"/>
  <c r="M9798" i="60" l="1"/>
  <c r="I9799" i="60" s="1"/>
  <c r="K9798" i="60"/>
  <c r="J9798" i="60"/>
  <c r="L9797" i="60"/>
  <c r="P9797" i="60"/>
  <c r="L9798" i="60" l="1"/>
  <c r="P9798" i="60"/>
  <c r="K9799" i="60"/>
  <c r="J9799" i="60"/>
  <c r="M9799" i="60"/>
  <c r="I9800" i="60" s="1"/>
  <c r="K9800" i="60" l="1"/>
  <c r="M9800" i="60"/>
  <c r="I9801" i="60" s="1"/>
  <c r="J9800" i="60"/>
  <c r="P9799" i="60"/>
  <c r="L9799" i="60"/>
  <c r="L9800" i="60" l="1"/>
  <c r="M9801" i="60"/>
  <c r="I9802" i="60" s="1"/>
  <c r="J9801" i="60"/>
  <c r="K9801" i="60"/>
  <c r="P9801" i="60" l="1"/>
  <c r="L9801" i="60"/>
  <c r="J9802" i="60"/>
  <c r="K9802" i="60"/>
  <c r="M9802" i="60"/>
  <c r="I9803" i="60" s="1"/>
  <c r="P9800" i="60"/>
  <c r="K9803" i="60" l="1"/>
  <c r="J9803" i="60"/>
  <c r="M9803" i="60"/>
  <c r="I9804" i="60" s="1"/>
  <c r="L9802" i="60"/>
  <c r="P9802" i="60"/>
  <c r="M9804" i="60" l="1"/>
  <c r="I9805" i="60" s="1"/>
  <c r="J9804" i="60"/>
  <c r="K9804" i="60"/>
  <c r="P9803" i="60"/>
  <c r="L9803" i="60"/>
  <c r="P9804" i="60" l="1"/>
  <c r="L9804" i="60"/>
  <c r="K9805" i="60"/>
  <c r="J9805" i="60"/>
  <c r="M9805" i="60"/>
  <c r="I9806" i="60" s="1"/>
  <c r="L9805" i="60" l="1"/>
  <c r="M9806" i="60"/>
  <c r="I9807" i="60" s="1"/>
  <c r="K9806" i="60"/>
  <c r="J9806" i="60"/>
  <c r="M9807" i="60" l="1"/>
  <c r="I9808" i="60" s="1"/>
  <c r="K9807" i="60"/>
  <c r="J9807" i="60"/>
  <c r="L9806" i="60"/>
  <c r="P9805" i="60"/>
  <c r="P9807" i="60" l="1"/>
  <c r="L9807" i="60"/>
  <c r="P9806" i="60"/>
  <c r="M9808" i="60"/>
  <c r="I9809" i="60" s="1"/>
  <c r="K9808" i="60"/>
  <c r="J9808" i="60"/>
  <c r="P9808" i="60" l="1"/>
  <c r="L9808" i="60"/>
  <c r="J9809" i="60"/>
  <c r="M9809" i="60"/>
  <c r="I9810" i="60" s="1"/>
  <c r="K9809" i="60"/>
  <c r="K9810" i="60" l="1"/>
  <c r="M9810" i="60"/>
  <c r="I9811" i="60" s="1"/>
  <c r="J9810" i="60"/>
  <c r="P9809" i="60"/>
  <c r="L9809" i="60"/>
  <c r="M9811" i="60" l="1"/>
  <c r="I9812" i="60" s="1"/>
  <c r="K9811" i="60"/>
  <c r="J9811" i="60"/>
  <c r="L9810" i="60"/>
  <c r="P9811" i="60" l="1"/>
  <c r="L9811" i="60"/>
  <c r="P9810" i="60"/>
  <c r="M9812" i="60"/>
  <c r="I9813" i="60" s="1"/>
  <c r="K9812" i="60"/>
  <c r="J9812" i="60"/>
  <c r="L9812" i="60" l="1"/>
  <c r="P9812" i="60"/>
  <c r="M9813" i="60"/>
  <c r="I9814" i="60" s="1"/>
  <c r="K9813" i="60"/>
  <c r="J9813" i="60"/>
  <c r="L9813" i="60" l="1"/>
  <c r="P9813" i="60"/>
  <c r="K9814" i="60"/>
  <c r="J9814" i="60"/>
  <c r="M9814" i="60"/>
  <c r="I9815" i="60" s="1"/>
  <c r="M9815" i="60" l="1"/>
  <c r="I9816" i="60" s="1"/>
  <c r="K9815" i="60"/>
  <c r="J9815" i="60"/>
  <c r="L9814" i="60"/>
  <c r="P9814" i="60"/>
  <c r="P9815" i="60" l="1"/>
  <c r="L9815" i="60"/>
  <c r="K9816" i="60"/>
  <c r="J9816" i="60"/>
  <c r="M9816" i="60"/>
  <c r="I9817" i="60" s="1"/>
  <c r="P9816" i="60" l="1"/>
  <c r="L9816" i="60"/>
  <c r="K9817" i="60"/>
  <c r="J9817" i="60"/>
  <c r="M9817" i="60"/>
  <c r="I9818" i="60" s="1"/>
  <c r="J9818" i="60" l="1"/>
  <c r="K9818" i="60"/>
  <c r="M9818" i="60"/>
  <c r="I9819" i="60" s="1"/>
  <c r="L9817" i="60"/>
  <c r="P9817" i="60"/>
  <c r="J9819" i="60" l="1"/>
  <c r="M9819" i="60"/>
  <c r="I9820" i="60" s="1"/>
  <c r="K9819" i="60"/>
  <c r="L9818" i="60"/>
  <c r="P9818" i="60"/>
  <c r="M9820" i="60" l="1"/>
  <c r="I9821" i="60" s="1"/>
  <c r="J9820" i="60"/>
  <c r="K9820" i="60"/>
  <c r="P9819" i="60"/>
  <c r="L9819" i="60"/>
  <c r="P9820" i="60" l="1"/>
  <c r="L9820" i="60"/>
  <c r="J9821" i="60"/>
  <c r="K9821" i="60"/>
  <c r="M9821" i="60"/>
  <c r="I9822" i="60" s="1"/>
  <c r="M9822" i="60" l="1"/>
  <c r="I9823" i="60" s="1"/>
  <c r="K9822" i="60"/>
  <c r="J9822" i="60"/>
  <c r="P9821" i="60"/>
  <c r="L9821" i="60"/>
  <c r="P9822" i="60" l="1"/>
  <c r="L9822" i="60"/>
  <c r="M9823" i="60"/>
  <c r="I9824" i="60" s="1"/>
  <c r="K9823" i="60"/>
  <c r="J9823" i="60"/>
  <c r="P9823" i="60" l="1"/>
  <c r="L9823" i="60"/>
  <c r="K9824" i="60"/>
  <c r="M9824" i="60"/>
  <c r="I9825" i="60" s="1"/>
  <c r="J9824" i="60"/>
  <c r="P9824" i="60" l="1"/>
  <c r="L9824" i="60"/>
  <c r="M9825" i="60"/>
  <c r="I9826" i="60" s="1"/>
  <c r="J9825" i="60"/>
  <c r="K9825" i="60"/>
  <c r="P9825" i="60" l="1"/>
  <c r="L9825" i="60"/>
  <c r="K9826" i="60"/>
  <c r="J9826" i="60"/>
  <c r="M9826" i="60"/>
  <c r="I9827" i="60" s="1"/>
  <c r="M9827" i="60" l="1"/>
  <c r="I9828" i="60" s="1"/>
  <c r="K9827" i="60"/>
  <c r="J9827" i="60"/>
  <c r="L9826" i="60"/>
  <c r="P9826" i="60" l="1"/>
  <c r="L9827" i="60"/>
  <c r="M9828" i="60"/>
  <c r="I9829" i="60" s="1"/>
  <c r="J9828" i="60"/>
  <c r="K9828" i="60"/>
  <c r="P9828" i="60" l="1"/>
  <c r="L9828" i="60"/>
  <c r="M9829" i="60"/>
  <c r="I9830" i="60" s="1"/>
  <c r="K9829" i="60"/>
  <c r="J9829" i="60"/>
  <c r="P9827" i="60"/>
  <c r="J9830" i="60" l="1"/>
  <c r="M9830" i="60"/>
  <c r="I9831" i="60" s="1"/>
  <c r="K9830" i="60"/>
  <c r="L9829" i="60"/>
  <c r="P9829" i="60"/>
  <c r="K9831" i="60" l="1"/>
  <c r="J9831" i="60"/>
  <c r="M9831" i="60"/>
  <c r="I9832" i="60" s="1"/>
  <c r="L9830" i="60"/>
  <c r="P9830" i="60"/>
  <c r="K9832" i="60" l="1"/>
  <c r="M9832" i="60"/>
  <c r="I9833" i="60" s="1"/>
  <c r="J9832" i="60"/>
  <c r="L9831" i="60"/>
  <c r="P9831" i="60"/>
  <c r="P9832" i="60" l="1"/>
  <c r="L9832" i="60"/>
  <c r="K9833" i="60"/>
  <c r="J9833" i="60"/>
  <c r="M9833" i="60"/>
  <c r="I9834" i="60" s="1"/>
  <c r="P9833" i="60" l="1"/>
  <c r="L9833" i="60"/>
  <c r="J9834" i="60"/>
  <c r="M9834" i="60"/>
  <c r="I9835" i="60" s="1"/>
  <c r="K9834" i="60"/>
  <c r="J9835" i="60" l="1"/>
  <c r="M9835" i="60"/>
  <c r="I9836" i="60" s="1"/>
  <c r="K9835" i="60"/>
  <c r="L9834" i="60"/>
  <c r="P9834" i="60"/>
  <c r="M9836" i="60" l="1"/>
  <c r="I9837" i="60" s="1"/>
  <c r="K9836" i="60"/>
  <c r="J9836" i="60"/>
  <c r="P9835" i="60"/>
  <c r="L9835" i="60"/>
  <c r="P9836" i="60" l="1"/>
  <c r="L9836" i="60"/>
  <c r="M9837" i="60"/>
  <c r="I9838" i="60" s="1"/>
  <c r="K9837" i="60"/>
  <c r="J9837" i="60"/>
  <c r="L9837" i="60" l="1"/>
  <c r="P9837" i="60"/>
  <c r="K9838" i="60"/>
  <c r="M9838" i="60"/>
  <c r="I9839" i="60" s="1"/>
  <c r="J9838" i="60"/>
  <c r="K9839" i="60" l="1"/>
  <c r="J9839" i="60"/>
  <c r="M9839" i="60"/>
  <c r="I9840" i="60" s="1"/>
  <c r="L9838" i="60"/>
  <c r="P9838" i="60" l="1"/>
  <c r="M9840" i="60"/>
  <c r="I9841" i="60" s="1"/>
  <c r="K9840" i="60"/>
  <c r="J9840" i="60"/>
  <c r="L9839" i="60"/>
  <c r="P9839" i="60" l="1"/>
  <c r="L9840" i="60"/>
  <c r="M9841" i="60"/>
  <c r="I9842" i="60" s="1"/>
  <c r="J9841" i="60"/>
  <c r="K9841" i="60"/>
  <c r="P9841" i="60" l="1"/>
  <c r="L9841" i="60"/>
  <c r="K9842" i="60"/>
  <c r="J9842" i="60"/>
  <c r="M9842" i="60"/>
  <c r="I9843" i="60" s="1"/>
  <c r="P9840" i="60"/>
  <c r="P9842" i="60" l="1"/>
  <c r="L9842" i="60"/>
  <c r="M9843" i="60"/>
  <c r="I9844" i="60" s="1"/>
  <c r="K9843" i="60"/>
  <c r="J9843" i="60"/>
  <c r="P9843" i="60" l="1"/>
  <c r="L9843" i="60"/>
  <c r="J9844" i="60"/>
  <c r="M9844" i="60"/>
  <c r="I9845" i="60" s="1"/>
  <c r="K9844" i="60"/>
  <c r="M9845" i="60" l="1"/>
  <c r="I9846" i="60" s="1"/>
  <c r="K9845" i="60"/>
  <c r="J9845" i="60"/>
  <c r="P9844" i="60"/>
  <c r="L9844" i="60"/>
  <c r="L9845" i="60" l="1"/>
  <c r="P9845" i="60"/>
  <c r="K9846" i="60"/>
  <c r="J9846" i="60"/>
  <c r="M9846" i="60"/>
  <c r="I9847" i="60" s="1"/>
  <c r="K9847" i="60" l="1"/>
  <c r="J9847" i="60"/>
  <c r="M9847" i="60"/>
  <c r="I9848" i="60" s="1"/>
  <c r="L9846" i="60"/>
  <c r="P9846" i="60" l="1"/>
  <c r="K9848" i="60"/>
  <c r="J9848" i="60"/>
  <c r="M9848" i="60"/>
  <c r="I9849" i="60" s="1"/>
  <c r="L9847" i="60"/>
  <c r="P9847" i="60"/>
  <c r="L9848" i="60" l="1"/>
  <c r="M9849" i="60"/>
  <c r="I9850" i="60" s="1"/>
  <c r="K9849" i="60"/>
  <c r="J9849" i="60"/>
  <c r="P9849" i="60" l="1"/>
  <c r="L9849" i="60"/>
  <c r="P9848" i="60"/>
  <c r="M9850" i="60"/>
  <c r="I9851" i="60" s="1"/>
  <c r="K9850" i="60"/>
  <c r="J9850" i="60"/>
  <c r="P9850" i="60" l="1"/>
  <c r="L9850" i="60"/>
  <c r="M9851" i="60"/>
  <c r="I9852" i="60" s="1"/>
  <c r="K9851" i="60"/>
  <c r="J9851" i="60"/>
  <c r="P9851" i="60" l="1"/>
  <c r="L9851" i="60"/>
  <c r="M9852" i="60"/>
  <c r="I9853" i="60" s="1"/>
  <c r="K9852" i="60"/>
  <c r="J9852" i="60"/>
  <c r="J9853" i="60" l="1"/>
  <c r="M9853" i="60"/>
  <c r="I9854" i="60" s="1"/>
  <c r="K9853" i="60"/>
  <c r="L9852" i="60"/>
  <c r="P9852" i="60"/>
  <c r="K9854" i="60" l="1"/>
  <c r="J9854" i="60"/>
  <c r="M9854" i="60"/>
  <c r="I9855" i="60" s="1"/>
  <c r="P9853" i="60"/>
  <c r="L9853" i="60"/>
  <c r="J9855" i="60" l="1"/>
  <c r="M9855" i="60"/>
  <c r="I9856" i="60" s="1"/>
  <c r="K9855" i="60"/>
  <c r="P9854" i="60"/>
  <c r="L9854" i="60"/>
  <c r="L9855" i="60" l="1"/>
  <c r="P9855" i="60"/>
  <c r="K9856" i="60"/>
  <c r="J9856" i="60"/>
  <c r="M9856" i="60"/>
  <c r="I9857" i="60" s="1"/>
  <c r="M9857" i="60" l="1"/>
  <c r="I9858" i="60" s="1"/>
  <c r="K9857" i="60"/>
  <c r="J9857" i="60"/>
  <c r="L9856" i="60"/>
  <c r="P9856" i="60"/>
  <c r="P9857" i="60" l="1"/>
  <c r="L9857" i="60"/>
  <c r="M9858" i="60"/>
  <c r="I9859" i="60" s="1"/>
  <c r="K9858" i="60"/>
  <c r="J9858" i="60"/>
  <c r="L9858" i="60" l="1"/>
  <c r="P9858" i="60"/>
  <c r="M9859" i="60"/>
  <c r="I9860" i="60" s="1"/>
  <c r="K9859" i="60"/>
  <c r="J9859" i="60"/>
  <c r="L9859" i="60" l="1"/>
  <c r="P9859" i="60"/>
  <c r="M9860" i="60"/>
  <c r="I9861" i="60" s="1"/>
  <c r="K9860" i="60"/>
  <c r="J9860" i="60"/>
  <c r="P9860" i="60" l="1"/>
  <c r="L9860" i="60"/>
  <c r="K9861" i="60"/>
  <c r="J9861" i="60"/>
  <c r="M9861" i="60"/>
  <c r="I9862" i="60" s="1"/>
  <c r="L9861" i="60" l="1"/>
  <c r="M9862" i="60"/>
  <c r="I9863" i="60" s="1"/>
  <c r="K9862" i="60"/>
  <c r="J9862" i="60"/>
  <c r="P9862" i="60" l="1"/>
  <c r="L9862" i="60"/>
  <c r="J9863" i="60"/>
  <c r="K9863" i="60"/>
  <c r="M9863" i="60"/>
  <c r="I9864" i="60" s="1"/>
  <c r="P9861" i="60"/>
  <c r="M9864" i="60" l="1"/>
  <c r="I9865" i="60" s="1"/>
  <c r="K9864" i="60"/>
  <c r="J9864" i="60"/>
  <c r="L9863" i="60"/>
  <c r="P9863" i="60" l="1"/>
  <c r="P9864" i="60"/>
  <c r="L9864" i="60"/>
  <c r="K9865" i="60"/>
  <c r="J9865" i="60"/>
  <c r="M9865" i="60"/>
  <c r="I9866" i="60" s="1"/>
  <c r="M9866" i="60" l="1"/>
  <c r="I9867" i="60" s="1"/>
  <c r="K9866" i="60"/>
  <c r="J9866" i="60"/>
  <c r="L9865" i="60"/>
  <c r="L9866" i="60" l="1"/>
  <c r="P9866" i="60"/>
  <c r="P9865" i="60"/>
  <c r="K9867" i="60"/>
  <c r="J9867" i="60"/>
  <c r="M9867" i="60"/>
  <c r="I9868" i="60" s="1"/>
  <c r="K9868" i="60" l="1"/>
  <c r="J9868" i="60"/>
  <c r="M9868" i="60"/>
  <c r="I9869" i="60" s="1"/>
  <c r="L9867" i="60"/>
  <c r="P9867" i="60"/>
  <c r="M9869" i="60" l="1"/>
  <c r="I9870" i="60" s="1"/>
  <c r="K9869" i="60"/>
  <c r="J9869" i="60"/>
  <c r="P9868" i="60"/>
  <c r="L9868" i="60"/>
  <c r="L9869" i="60" l="1"/>
  <c r="P9869" i="60"/>
  <c r="K9870" i="60"/>
  <c r="J9870" i="60"/>
  <c r="M9870" i="60"/>
  <c r="I9871" i="60" s="1"/>
  <c r="L9870" i="60" l="1"/>
  <c r="P9870" i="60"/>
  <c r="M9871" i="60"/>
  <c r="I9872" i="60" s="1"/>
  <c r="K9871" i="60"/>
  <c r="J9871" i="60"/>
  <c r="P9871" i="60" l="1"/>
  <c r="L9871" i="60"/>
  <c r="J9872" i="60"/>
  <c r="M9872" i="60"/>
  <c r="I9873" i="60" s="1"/>
  <c r="K9872" i="60"/>
  <c r="M9873" i="60" l="1"/>
  <c r="I9874" i="60" s="1"/>
  <c r="K9873" i="60"/>
  <c r="J9873" i="60"/>
  <c r="L9872" i="60"/>
  <c r="P9872" i="60"/>
  <c r="L9873" i="60" l="1"/>
  <c r="P9873" i="60"/>
  <c r="J9874" i="60"/>
  <c r="K9874" i="60"/>
  <c r="M9874" i="60"/>
  <c r="I9875" i="60" s="1"/>
  <c r="K9875" i="60" l="1"/>
  <c r="J9875" i="60"/>
  <c r="M9875" i="60"/>
  <c r="I9876" i="60" s="1"/>
  <c r="P9874" i="60"/>
  <c r="L9874" i="60"/>
  <c r="K9876" i="60" l="1"/>
  <c r="J9876" i="60"/>
  <c r="M9876" i="60"/>
  <c r="I9877" i="60" s="1"/>
  <c r="L9875" i="60"/>
  <c r="P9875" i="60"/>
  <c r="M9877" i="60" l="1"/>
  <c r="I9878" i="60" s="1"/>
  <c r="K9877" i="60"/>
  <c r="J9877" i="60"/>
  <c r="L9876" i="60"/>
  <c r="P9876" i="60"/>
  <c r="P9877" i="60" l="1"/>
  <c r="L9877" i="60"/>
  <c r="M9878" i="60"/>
  <c r="I9879" i="60" s="1"/>
  <c r="K9878" i="60"/>
  <c r="J9878" i="60"/>
  <c r="P9878" i="60" l="1"/>
  <c r="L9878" i="60"/>
  <c r="M9879" i="60"/>
  <c r="I9880" i="60" s="1"/>
  <c r="K9879" i="60"/>
  <c r="J9879" i="60"/>
  <c r="M9880" i="60" l="1"/>
  <c r="I9881" i="60" s="1"/>
  <c r="K9880" i="60"/>
  <c r="J9880" i="60"/>
  <c r="P9879" i="60"/>
  <c r="L9879" i="60"/>
  <c r="L9880" i="60" l="1"/>
  <c r="P9880" i="60"/>
  <c r="K9881" i="60"/>
  <c r="M9881" i="60"/>
  <c r="I9882" i="60" s="1"/>
  <c r="J9881" i="60"/>
  <c r="P9881" i="60" l="1"/>
  <c r="L9881" i="60"/>
  <c r="K9882" i="60"/>
  <c r="J9882" i="60"/>
  <c r="M9882" i="60"/>
  <c r="I9883" i="60" s="1"/>
  <c r="J9883" i="60" l="1"/>
  <c r="M9883" i="60"/>
  <c r="I9884" i="60" s="1"/>
  <c r="K9883" i="60"/>
  <c r="L9882" i="60"/>
  <c r="K9884" i="60" l="1"/>
  <c r="M9884" i="60"/>
  <c r="I9885" i="60" s="1"/>
  <c r="J9884" i="60"/>
  <c r="P9882" i="60"/>
  <c r="L9883" i="60"/>
  <c r="P9883" i="60"/>
  <c r="L9884" i="60" l="1"/>
  <c r="P9884" i="60"/>
  <c r="M9885" i="60"/>
  <c r="I9886" i="60" s="1"/>
  <c r="J9885" i="60"/>
  <c r="K9885" i="60"/>
  <c r="P9885" i="60" l="1"/>
  <c r="L9885" i="60"/>
  <c r="K9886" i="60"/>
  <c r="J9886" i="60"/>
  <c r="M9886" i="60"/>
  <c r="I9887" i="60" s="1"/>
  <c r="M9887" i="60" l="1"/>
  <c r="I9888" i="60" s="1"/>
  <c r="K9887" i="60"/>
  <c r="J9887" i="60"/>
  <c r="L9886" i="60"/>
  <c r="P9886" i="60"/>
  <c r="L9887" i="60" l="1"/>
  <c r="P9887" i="60"/>
  <c r="M9888" i="60"/>
  <c r="I9889" i="60" s="1"/>
  <c r="K9888" i="60"/>
  <c r="J9888" i="60"/>
  <c r="K9889" i="60" l="1"/>
  <c r="J9889" i="60"/>
  <c r="M9889" i="60"/>
  <c r="I9890" i="60" s="1"/>
  <c r="P9888" i="60"/>
  <c r="L9888" i="60"/>
  <c r="M9890" i="60" l="1"/>
  <c r="I9891" i="60" s="1"/>
  <c r="K9890" i="60"/>
  <c r="J9890" i="60"/>
  <c r="P9889" i="60"/>
  <c r="L9889" i="60"/>
  <c r="P9890" i="60" l="1"/>
  <c r="L9890" i="60"/>
  <c r="M9891" i="60"/>
  <c r="I9892" i="60" s="1"/>
  <c r="K9891" i="60"/>
  <c r="J9891" i="60"/>
  <c r="P9891" i="60" l="1"/>
  <c r="L9891" i="60"/>
  <c r="M9892" i="60"/>
  <c r="I9893" i="60" s="1"/>
  <c r="J9892" i="60"/>
  <c r="K9892" i="60"/>
  <c r="P9892" i="60" l="1"/>
  <c r="L9892" i="60"/>
  <c r="J9893" i="60"/>
  <c r="M9893" i="60"/>
  <c r="I9894" i="60" s="1"/>
  <c r="K9893" i="60"/>
  <c r="M9894" i="60" l="1"/>
  <c r="I9895" i="60" s="1"/>
  <c r="K9894" i="60"/>
  <c r="J9894" i="60"/>
  <c r="L9893" i="60"/>
  <c r="P9893" i="60"/>
  <c r="L9894" i="60" l="1"/>
  <c r="P9894" i="60"/>
  <c r="K9895" i="60"/>
  <c r="J9895" i="60"/>
  <c r="M9895" i="60"/>
  <c r="I9896" i="60" s="1"/>
  <c r="K9896" i="60" l="1"/>
  <c r="J9896" i="60"/>
  <c r="M9896" i="60"/>
  <c r="I9897" i="60" s="1"/>
  <c r="P9895" i="60"/>
  <c r="L9895" i="60"/>
  <c r="M9897" i="60" l="1"/>
  <c r="I9898" i="60" s="1"/>
  <c r="K9897" i="60"/>
  <c r="J9897" i="60"/>
  <c r="L9896" i="60"/>
  <c r="P9896" i="60"/>
  <c r="L9897" i="60" l="1"/>
  <c r="P9897" i="60"/>
  <c r="M9898" i="60"/>
  <c r="I9899" i="60" s="1"/>
  <c r="K9898" i="60"/>
  <c r="J9898" i="60"/>
  <c r="P9898" i="60" l="1"/>
  <c r="L9898" i="60"/>
  <c r="M9899" i="60"/>
  <c r="I9900" i="60" s="1"/>
  <c r="K9899" i="60"/>
  <c r="J9899" i="60"/>
  <c r="P9899" i="60" l="1"/>
  <c r="L9899" i="60"/>
  <c r="M9900" i="60"/>
  <c r="I9901" i="60" s="1"/>
  <c r="J9900" i="60"/>
  <c r="K9900" i="60"/>
  <c r="P9900" i="60" l="1"/>
  <c r="L9900" i="60"/>
  <c r="M9901" i="60"/>
  <c r="I9902" i="60" s="1"/>
  <c r="K9901" i="60"/>
  <c r="J9901" i="60"/>
  <c r="K9902" i="60" l="1"/>
  <c r="J9902" i="60"/>
  <c r="M9902" i="60"/>
  <c r="I9903" i="60" s="1"/>
  <c r="L9901" i="60"/>
  <c r="P9901" i="60"/>
  <c r="K9903" i="60" l="1"/>
  <c r="J9903" i="60"/>
  <c r="M9903" i="60"/>
  <c r="I9904" i="60" s="1"/>
  <c r="L9902" i="60"/>
  <c r="J9904" i="60" l="1"/>
  <c r="K9904" i="60"/>
  <c r="M9904" i="60"/>
  <c r="I9905" i="60" s="1"/>
  <c r="L9903" i="60"/>
  <c r="P9902" i="60"/>
  <c r="P9903" i="60" l="1"/>
  <c r="K9905" i="60"/>
  <c r="J9905" i="60"/>
  <c r="M9905" i="60"/>
  <c r="I9906" i="60" s="1"/>
  <c r="L9904" i="60"/>
  <c r="P9904" i="60" l="1"/>
  <c r="M9906" i="60"/>
  <c r="I9907" i="60" s="1"/>
  <c r="K9906" i="60"/>
  <c r="J9906" i="60"/>
  <c r="L9905" i="60"/>
  <c r="P9905" i="60"/>
  <c r="P9906" i="60" l="1"/>
  <c r="L9906" i="60"/>
  <c r="M9907" i="60"/>
  <c r="I9908" i="60" s="1"/>
  <c r="K9907" i="60"/>
  <c r="J9907" i="60"/>
  <c r="L9907" i="60" l="1"/>
  <c r="P9907" i="60"/>
  <c r="M9908" i="60"/>
  <c r="I9909" i="60" s="1"/>
  <c r="K9908" i="60"/>
  <c r="J9908" i="60"/>
  <c r="L9908" i="60" l="1"/>
  <c r="P9908" i="60"/>
  <c r="M9909" i="60"/>
  <c r="I9910" i="60" s="1"/>
  <c r="J9909" i="60"/>
  <c r="K9909" i="60"/>
  <c r="P9909" i="60" l="1"/>
  <c r="L9909" i="60"/>
  <c r="K9910" i="60"/>
  <c r="J9910" i="60"/>
  <c r="M9910" i="60"/>
  <c r="I9911" i="60" s="1"/>
  <c r="P9910" i="60" l="1"/>
  <c r="L9910" i="60"/>
  <c r="M9911" i="60"/>
  <c r="I9912" i="60" s="1"/>
  <c r="J9911" i="60"/>
  <c r="K9911" i="60"/>
  <c r="P9911" i="60" l="1"/>
  <c r="L9911" i="60"/>
  <c r="J9912" i="60"/>
  <c r="M9912" i="60"/>
  <c r="I9913" i="60" s="1"/>
  <c r="K9912" i="60"/>
  <c r="L9912" i="60" l="1"/>
  <c r="P9912" i="60"/>
  <c r="M9913" i="60"/>
  <c r="I9914" i="60" s="1"/>
  <c r="K9913" i="60"/>
  <c r="J9913" i="60"/>
  <c r="P9913" i="60" l="1"/>
  <c r="L9913" i="60"/>
  <c r="K9914" i="60"/>
  <c r="J9914" i="60"/>
  <c r="M9914" i="60"/>
  <c r="I9915" i="60" s="1"/>
  <c r="M9915" i="60" l="1"/>
  <c r="I9916" i="60" s="1"/>
  <c r="K9915" i="60"/>
  <c r="J9915" i="60"/>
  <c r="P9914" i="60"/>
  <c r="L9914" i="60"/>
  <c r="L9915" i="60" l="1"/>
  <c r="P9915" i="60"/>
  <c r="K9916" i="60"/>
  <c r="J9916" i="60"/>
  <c r="M9916" i="60"/>
  <c r="I9917" i="60" s="1"/>
  <c r="K9917" i="60" l="1"/>
  <c r="J9917" i="60"/>
  <c r="M9917" i="60"/>
  <c r="I9918" i="60" s="1"/>
  <c r="L9916" i="60"/>
  <c r="P9916" i="60" l="1"/>
  <c r="M9918" i="60"/>
  <c r="I9919" i="60" s="1"/>
  <c r="K9918" i="60"/>
  <c r="J9918" i="60"/>
  <c r="P9917" i="60"/>
  <c r="L9917" i="60"/>
  <c r="M9919" i="60" l="1"/>
  <c r="I9920" i="60" s="1"/>
  <c r="K9919" i="60"/>
  <c r="J9919" i="60"/>
  <c r="L9918" i="60"/>
  <c r="P9918" i="60"/>
  <c r="P9919" i="60" l="1"/>
  <c r="L9919" i="60"/>
  <c r="M9920" i="60"/>
  <c r="I9921" i="60" s="1"/>
  <c r="K9920" i="60"/>
  <c r="J9920" i="60"/>
  <c r="P9920" i="60" l="1"/>
  <c r="L9920" i="60"/>
  <c r="K9921" i="60"/>
  <c r="J9921" i="60"/>
  <c r="M9921" i="60"/>
  <c r="I9922" i="60" s="1"/>
  <c r="L9921" i="60" l="1"/>
  <c r="M9922" i="60"/>
  <c r="I9923" i="60" s="1"/>
  <c r="K9922" i="60"/>
  <c r="J9922" i="60"/>
  <c r="L9922" i="60" l="1"/>
  <c r="P9922" i="60"/>
  <c r="J9923" i="60"/>
  <c r="K9923" i="60"/>
  <c r="M9923" i="60"/>
  <c r="I9924" i="60" s="1"/>
  <c r="P9921" i="60"/>
  <c r="L9923" i="60" l="1"/>
  <c r="P9923" i="60"/>
  <c r="K9924" i="60"/>
  <c r="J9924" i="60"/>
  <c r="M9924" i="60"/>
  <c r="I9925" i="60" s="1"/>
  <c r="K9925" i="60" l="1"/>
  <c r="J9925" i="60"/>
  <c r="M9925" i="60"/>
  <c r="I9926" i="60" s="1"/>
  <c r="L9924" i="60"/>
  <c r="P9924" i="60"/>
  <c r="M9926" i="60" l="1"/>
  <c r="I9927" i="60" s="1"/>
  <c r="K9926" i="60"/>
  <c r="J9926" i="60"/>
  <c r="L9925" i="60"/>
  <c r="P9925" i="60"/>
  <c r="L9926" i="60" l="1"/>
  <c r="P9926" i="60"/>
  <c r="M9927" i="60"/>
  <c r="I9928" i="60" s="1"/>
  <c r="K9927" i="60"/>
  <c r="J9927" i="60"/>
  <c r="J9928" i="60" l="1"/>
  <c r="K9928" i="60"/>
  <c r="M9928" i="60"/>
  <c r="I9929" i="60" s="1"/>
  <c r="P9927" i="60"/>
  <c r="L9927" i="60"/>
  <c r="M9929" i="60" l="1"/>
  <c r="I9930" i="60" s="1"/>
  <c r="K9929" i="60"/>
  <c r="J9929" i="60"/>
  <c r="P9928" i="60"/>
  <c r="L9928" i="60"/>
  <c r="L9929" i="60" l="1"/>
  <c r="P9929" i="60"/>
  <c r="M9930" i="60"/>
  <c r="I9931" i="60" s="1"/>
  <c r="K9930" i="60"/>
  <c r="J9930" i="60"/>
  <c r="P9930" i="60" l="1"/>
  <c r="L9930" i="60"/>
  <c r="K9931" i="60"/>
  <c r="J9931" i="60"/>
  <c r="M9931" i="60"/>
  <c r="I9932" i="60" s="1"/>
  <c r="L9931" i="60" l="1"/>
  <c r="M9932" i="60"/>
  <c r="I9933" i="60" s="1"/>
  <c r="K9932" i="60"/>
  <c r="J9932" i="60"/>
  <c r="L9932" i="60" l="1"/>
  <c r="P9932" i="60"/>
  <c r="P9931" i="60"/>
  <c r="K9933" i="60"/>
  <c r="J9933" i="60"/>
  <c r="M9933" i="60"/>
  <c r="I9934" i="60" s="1"/>
  <c r="M9934" i="60" l="1"/>
  <c r="I9935" i="60" s="1"/>
  <c r="J9934" i="60"/>
  <c r="K9934" i="60"/>
  <c r="P9933" i="60"/>
  <c r="L9933" i="60"/>
  <c r="P9934" i="60" l="1"/>
  <c r="L9934" i="60"/>
  <c r="M9935" i="60"/>
  <c r="I9936" i="60" s="1"/>
  <c r="K9935" i="60"/>
  <c r="J9935" i="60"/>
  <c r="M9936" i="60" l="1"/>
  <c r="I9937" i="60" s="1"/>
  <c r="K9936" i="60"/>
  <c r="J9936" i="60"/>
  <c r="L9935" i="60"/>
  <c r="P9935" i="60"/>
  <c r="L9936" i="60" l="1"/>
  <c r="P9936" i="60"/>
  <c r="M9937" i="60"/>
  <c r="I9938" i="60" s="1"/>
  <c r="K9937" i="60"/>
  <c r="J9937" i="60"/>
  <c r="P9937" i="60" l="1"/>
  <c r="L9937" i="60"/>
  <c r="K9938" i="60"/>
  <c r="J9938" i="60"/>
  <c r="M9938" i="60"/>
  <c r="I9939" i="60" s="1"/>
  <c r="L9938" i="60" l="1"/>
  <c r="M9939" i="60"/>
  <c r="I9940" i="60" s="1"/>
  <c r="J9939" i="60"/>
  <c r="K9939" i="60"/>
  <c r="P9939" i="60" l="1"/>
  <c r="L9939" i="60"/>
  <c r="M9940" i="60"/>
  <c r="I9941" i="60" s="1"/>
  <c r="K9940" i="60"/>
  <c r="J9940" i="60"/>
  <c r="P9938" i="60"/>
  <c r="P9940" i="60" l="1"/>
  <c r="L9940" i="60"/>
  <c r="M9941" i="60"/>
  <c r="I9942" i="60" s="1"/>
  <c r="K9941" i="60"/>
  <c r="J9941" i="60"/>
  <c r="P9941" i="60" l="1"/>
  <c r="L9941" i="60"/>
  <c r="J9942" i="60"/>
  <c r="K9942" i="60"/>
  <c r="M9942" i="60"/>
  <c r="I9943" i="60" s="1"/>
  <c r="M9943" i="60" l="1"/>
  <c r="I9944" i="60" s="1"/>
  <c r="K9943" i="60"/>
  <c r="J9943" i="60"/>
  <c r="P9942" i="60"/>
  <c r="L9942" i="60"/>
  <c r="L9943" i="60" l="1"/>
  <c r="P9943" i="60"/>
  <c r="K9944" i="60"/>
  <c r="M9944" i="60"/>
  <c r="I9945" i="60" s="1"/>
  <c r="J9944" i="60"/>
  <c r="K9945" i="60" l="1"/>
  <c r="J9945" i="60"/>
  <c r="M9945" i="60"/>
  <c r="I9946" i="60" s="1"/>
  <c r="P9944" i="60"/>
  <c r="L9944" i="60"/>
  <c r="L9945" i="60" l="1"/>
  <c r="M9946" i="60"/>
  <c r="I9947" i="60" s="1"/>
  <c r="K9946" i="60"/>
  <c r="J9946" i="60"/>
  <c r="L9946" i="60" l="1"/>
  <c r="M9947" i="60"/>
  <c r="I9948" i="60" s="1"/>
  <c r="J9947" i="60"/>
  <c r="K9947" i="60"/>
  <c r="P9945" i="60"/>
  <c r="P9947" i="60" l="1"/>
  <c r="L9947" i="60"/>
  <c r="M9948" i="60"/>
  <c r="I9949" i="60" s="1"/>
  <c r="J9948" i="60"/>
  <c r="K9948" i="60"/>
  <c r="P9946" i="60"/>
  <c r="P9948" i="60" l="1"/>
  <c r="L9948" i="60"/>
  <c r="M9949" i="60"/>
  <c r="I9950" i="60" s="1"/>
  <c r="K9949" i="60"/>
  <c r="J9949" i="60"/>
  <c r="P9949" i="60" l="1"/>
  <c r="L9949" i="60"/>
  <c r="M9950" i="60"/>
  <c r="I9951" i="60" s="1"/>
  <c r="K9950" i="60"/>
  <c r="J9950" i="60"/>
  <c r="K9951" i="60" l="1"/>
  <c r="J9951" i="60"/>
  <c r="M9951" i="60"/>
  <c r="I9952" i="60" s="1"/>
  <c r="L9950" i="60"/>
  <c r="P9950" i="60"/>
  <c r="K9952" i="60" l="1"/>
  <c r="J9952" i="60"/>
  <c r="M9952" i="60"/>
  <c r="I9953" i="60" s="1"/>
  <c r="P9951" i="60"/>
  <c r="L9951" i="60"/>
  <c r="J9953" i="60" l="1"/>
  <c r="M9953" i="60"/>
  <c r="I9954" i="60" s="1"/>
  <c r="K9953" i="60"/>
  <c r="P9952" i="60"/>
  <c r="L9952" i="60"/>
  <c r="K9954" i="60" l="1"/>
  <c r="J9954" i="60"/>
  <c r="M9954" i="60"/>
  <c r="I9955" i="60" s="1"/>
  <c r="P9953" i="60"/>
  <c r="L9953" i="60"/>
  <c r="M9955" i="60" l="1"/>
  <c r="I9956" i="60" s="1"/>
  <c r="K9955" i="60"/>
  <c r="J9955" i="60"/>
  <c r="L9954" i="60"/>
  <c r="P9954" i="60" l="1"/>
  <c r="P9955" i="60"/>
  <c r="L9955" i="60"/>
  <c r="M9956" i="60"/>
  <c r="I9957" i="60" s="1"/>
  <c r="K9956" i="60"/>
  <c r="J9956" i="60"/>
  <c r="M9957" i="60" l="1"/>
  <c r="I9958" i="60" s="1"/>
  <c r="K9957" i="60"/>
  <c r="J9957" i="60"/>
  <c r="L9956" i="60"/>
  <c r="P9956" i="60"/>
  <c r="L9957" i="60" l="1"/>
  <c r="P9957" i="60"/>
  <c r="M9958" i="60"/>
  <c r="I9959" i="60" s="1"/>
  <c r="K9958" i="60"/>
  <c r="J9958" i="60"/>
  <c r="P9958" i="60" l="1"/>
  <c r="L9958" i="60"/>
  <c r="K9959" i="60"/>
  <c r="J9959" i="60"/>
  <c r="M9959" i="60"/>
  <c r="I9960" i="60" s="1"/>
  <c r="L9959" i="60" l="1"/>
  <c r="P9959" i="60"/>
  <c r="M9960" i="60"/>
  <c r="I9961" i="60" s="1"/>
  <c r="K9960" i="60"/>
  <c r="J9960" i="60"/>
  <c r="P9960" i="60" l="1"/>
  <c r="L9960" i="60"/>
  <c r="J9961" i="60"/>
  <c r="M9961" i="60"/>
  <c r="I9962" i="60" s="1"/>
  <c r="K9961" i="60"/>
  <c r="L9961" i="60" l="1"/>
  <c r="P9961" i="60"/>
  <c r="M9962" i="60"/>
  <c r="I9963" i="60" s="1"/>
  <c r="J9962" i="60"/>
  <c r="K9962" i="60"/>
  <c r="P9962" i="60" l="1"/>
  <c r="L9962" i="60"/>
  <c r="K9963" i="60"/>
  <c r="J9963" i="60"/>
  <c r="M9963" i="60"/>
  <c r="I9964" i="60" s="1"/>
  <c r="M9964" i="60" l="1"/>
  <c r="I9965" i="60" s="1"/>
  <c r="K9964" i="60"/>
  <c r="J9964" i="60"/>
  <c r="L9963" i="60"/>
  <c r="L9964" i="60" l="1"/>
  <c r="P9964" i="60"/>
  <c r="P9963" i="60"/>
  <c r="K9965" i="60"/>
  <c r="J9965" i="60"/>
  <c r="M9965" i="60"/>
  <c r="I9966" i="60" s="1"/>
  <c r="L9965" i="60" l="1"/>
  <c r="P9965" i="60"/>
  <c r="K9966" i="60"/>
  <c r="J9966" i="60"/>
  <c r="M9966" i="60"/>
  <c r="I9967" i="60" s="1"/>
  <c r="M9967" i="60" l="1"/>
  <c r="I9968" i="60" s="1"/>
  <c r="K9967" i="60"/>
  <c r="J9967" i="60"/>
  <c r="L9966" i="60"/>
  <c r="P9966" i="60" l="1"/>
  <c r="L9967" i="60"/>
  <c r="M9968" i="60"/>
  <c r="I9969" i="60" s="1"/>
  <c r="J9968" i="60"/>
  <c r="K9968" i="60"/>
  <c r="M9969" i="60" l="1"/>
  <c r="I9970" i="60" s="1"/>
  <c r="K9969" i="60"/>
  <c r="J9969" i="60"/>
  <c r="P9968" i="60"/>
  <c r="L9968" i="60"/>
  <c r="P9967" i="60"/>
  <c r="P9969" i="60" l="1"/>
  <c r="L9969" i="60"/>
  <c r="K9970" i="60"/>
  <c r="J9970" i="60"/>
  <c r="M9970" i="60"/>
  <c r="I9971" i="60" s="1"/>
  <c r="L9970" i="60" l="1"/>
  <c r="P9970" i="60"/>
  <c r="M9971" i="60"/>
  <c r="I9972" i="60" s="1"/>
  <c r="K9971" i="60"/>
  <c r="J9971" i="60"/>
  <c r="L9971" i="60" l="1"/>
  <c r="P9971" i="60"/>
  <c r="J9972" i="60"/>
  <c r="K9972" i="60"/>
  <c r="M9972" i="60"/>
  <c r="I9973" i="60" s="1"/>
  <c r="P9972" i="60" l="1"/>
  <c r="L9972" i="60"/>
  <c r="K9973" i="60"/>
  <c r="J9973" i="60"/>
  <c r="M9973" i="60"/>
  <c r="I9974" i="60" s="1"/>
  <c r="L9973" i="60" l="1"/>
  <c r="K9974" i="60"/>
  <c r="J9974" i="60"/>
  <c r="M9974" i="60"/>
  <c r="I9975" i="60" s="1"/>
  <c r="L9974" i="60" l="1"/>
  <c r="M9975" i="60"/>
  <c r="I9976" i="60" s="1"/>
  <c r="J9975" i="60"/>
  <c r="K9975" i="60"/>
  <c r="P9973" i="60"/>
  <c r="M9976" i="60" l="1"/>
  <c r="I9977" i="60" s="1"/>
  <c r="K9976" i="60"/>
  <c r="J9976" i="60"/>
  <c r="P9975" i="60"/>
  <c r="L9975" i="60"/>
  <c r="P9974" i="60"/>
  <c r="P9976" i="60" l="1"/>
  <c r="L9976" i="60"/>
  <c r="M9977" i="60"/>
  <c r="I9978" i="60" s="1"/>
  <c r="J9977" i="60"/>
  <c r="K9977" i="60"/>
  <c r="P9977" i="60" l="1"/>
  <c r="L9977" i="60"/>
  <c r="M9978" i="60"/>
  <c r="I9979" i="60" s="1"/>
  <c r="K9978" i="60"/>
  <c r="J9978" i="60"/>
  <c r="L9978" i="60" l="1"/>
  <c r="P9978" i="60"/>
  <c r="K9979" i="60"/>
  <c r="J9979" i="60"/>
  <c r="M9979" i="60"/>
  <c r="I9980" i="60" s="1"/>
  <c r="K9980" i="60" l="1"/>
  <c r="J9980" i="60"/>
  <c r="M9980" i="60"/>
  <c r="I9981" i="60" s="1"/>
  <c r="L9979" i="60"/>
  <c r="L9980" i="60" l="1"/>
  <c r="P9979" i="60"/>
  <c r="J9981" i="60"/>
  <c r="K9981" i="60"/>
  <c r="M9981" i="60"/>
  <c r="I9982" i="60" s="1"/>
  <c r="K9982" i="60" l="1"/>
  <c r="M9982" i="60"/>
  <c r="I9983" i="60" s="1"/>
  <c r="J9982" i="60"/>
  <c r="L9981" i="60"/>
  <c r="P9980" i="60"/>
  <c r="P9981" i="60" l="1"/>
  <c r="L9982" i="60"/>
  <c r="P9982" i="60"/>
  <c r="M9983" i="60"/>
  <c r="I9984" i="60" s="1"/>
  <c r="J9983" i="60"/>
  <c r="K9983" i="60"/>
  <c r="J9984" i="60" l="1"/>
  <c r="M9984" i="60"/>
  <c r="I9985" i="60" s="1"/>
  <c r="K9984" i="60"/>
  <c r="P9983" i="60"/>
  <c r="L9983" i="60"/>
  <c r="M9985" i="60" l="1"/>
  <c r="I9986" i="60" s="1"/>
  <c r="K9985" i="60"/>
  <c r="J9985" i="60"/>
  <c r="L9984" i="60"/>
  <c r="P9984" i="60"/>
  <c r="L9985" i="60" l="1"/>
  <c r="P9985" i="60"/>
  <c r="M9986" i="60"/>
  <c r="I9987" i="60" s="1"/>
  <c r="K9986" i="60"/>
  <c r="J9986" i="60"/>
  <c r="P9986" i="60" l="1"/>
  <c r="L9986" i="60"/>
  <c r="K9987" i="60"/>
  <c r="J9987" i="60"/>
  <c r="M9987" i="60"/>
  <c r="I9988" i="60" s="1"/>
  <c r="L9987" i="60" l="1"/>
  <c r="M9988" i="60"/>
  <c r="I9989" i="60" s="1"/>
  <c r="K9988" i="60"/>
  <c r="J9988" i="60"/>
  <c r="M9989" i="60" l="1"/>
  <c r="I9990" i="60" s="1"/>
  <c r="K9989" i="60"/>
  <c r="J9989" i="60"/>
  <c r="P9988" i="60"/>
  <c r="L9988" i="60"/>
  <c r="P9987" i="60"/>
  <c r="P9989" i="60" l="1"/>
  <c r="L9989" i="60"/>
  <c r="M9990" i="60"/>
  <c r="I9991" i="60" s="1"/>
  <c r="K9990" i="60"/>
  <c r="J9990" i="60"/>
  <c r="P9990" i="60" l="1"/>
  <c r="L9990" i="60"/>
  <c r="J9991" i="60"/>
  <c r="M9991" i="60"/>
  <c r="I9992" i="60" s="1"/>
  <c r="K9991" i="60"/>
  <c r="M9992" i="60" l="1"/>
  <c r="I9993" i="60" s="1"/>
  <c r="K9992" i="60"/>
  <c r="J9992" i="60"/>
  <c r="P9991" i="60"/>
  <c r="L9991" i="60"/>
  <c r="L9992" i="60" l="1"/>
  <c r="P9992" i="60"/>
  <c r="K9993" i="60"/>
  <c r="M9993" i="60"/>
  <c r="I9994" i="60" s="1"/>
  <c r="J9993" i="60"/>
  <c r="L9993" i="60" l="1"/>
  <c r="P9993" i="60"/>
  <c r="K9994" i="60"/>
  <c r="J9994" i="60"/>
  <c r="M9994" i="60"/>
  <c r="I9995" i="60" s="1"/>
  <c r="M9995" i="60" l="1"/>
  <c r="I9996" i="60" s="1"/>
  <c r="K9995" i="60"/>
  <c r="J9995" i="60"/>
  <c r="L9994" i="60"/>
  <c r="P9994" i="60"/>
  <c r="L9995" i="60" l="1"/>
  <c r="P9995" i="60"/>
  <c r="M9996" i="60"/>
  <c r="I9997" i="60" s="1"/>
  <c r="J9996" i="60"/>
  <c r="K9996" i="60"/>
  <c r="P9996" i="60" l="1"/>
  <c r="L9996" i="60"/>
  <c r="M9997" i="60"/>
  <c r="I9998" i="60" s="1"/>
  <c r="K9997" i="60"/>
  <c r="J9997" i="60"/>
  <c r="P9997" i="60" l="1"/>
  <c r="L9997" i="60"/>
  <c r="M9998" i="60"/>
  <c r="I9999" i="60" s="1"/>
  <c r="J9998" i="60"/>
  <c r="K9998" i="60"/>
  <c r="M9999" i="60" l="1"/>
  <c r="I10000" i="60" s="1"/>
  <c r="K9999" i="60"/>
  <c r="J9999" i="60"/>
  <c r="P9998" i="60"/>
  <c r="L9998" i="60"/>
  <c r="L9999" i="60" l="1"/>
  <c r="P9999" i="60"/>
  <c r="M10000" i="60"/>
  <c r="I10001" i="60" s="1"/>
  <c r="K10000" i="60"/>
  <c r="J10000" i="60"/>
  <c r="P10000" i="60" l="1"/>
  <c r="L10000" i="60"/>
  <c r="K10001" i="60"/>
  <c r="J10001" i="60"/>
  <c r="M10001" i="60"/>
  <c r="I10002" i="60" s="1"/>
  <c r="L10001" i="60" l="1"/>
  <c r="P10001" i="60"/>
  <c r="J10002" i="60"/>
  <c r="M10002" i="60"/>
  <c r="I10003" i="60" s="1"/>
  <c r="K10002" i="60"/>
  <c r="K10003" i="60" l="1"/>
  <c r="J10003" i="60"/>
  <c r="M10003" i="60"/>
  <c r="I10004" i="60" s="1"/>
  <c r="L10002" i="60"/>
  <c r="P10002" i="60"/>
  <c r="L10003" i="60" l="1"/>
  <c r="M10004" i="60"/>
  <c r="I10005" i="60" s="1"/>
  <c r="K10004" i="60"/>
  <c r="J10004" i="60"/>
  <c r="M10005" i="60" l="1"/>
  <c r="I10006" i="60" s="1"/>
  <c r="K10005" i="60"/>
  <c r="J10005" i="60"/>
  <c r="P10004" i="60"/>
  <c r="L10004" i="60"/>
  <c r="P10003" i="60"/>
  <c r="L10005" i="60" l="1"/>
  <c r="P10005" i="60"/>
  <c r="M10006" i="60"/>
  <c r="I10007" i="60" s="1"/>
  <c r="K10006" i="60"/>
  <c r="J10006" i="60"/>
  <c r="M10007" i="60" l="1"/>
  <c r="I10008" i="60" s="1"/>
  <c r="K10007" i="60"/>
  <c r="J10007" i="60"/>
  <c r="L10006" i="60"/>
  <c r="P10006" i="60"/>
  <c r="P10007" i="60" l="1"/>
  <c r="L10007" i="60"/>
  <c r="K10008" i="60"/>
  <c r="J10008" i="60"/>
  <c r="M10008" i="60"/>
  <c r="I10009" i="60" s="1"/>
  <c r="P10008" i="60" l="1"/>
  <c r="L10008" i="60"/>
  <c r="M10009" i="60"/>
  <c r="I10010" i="60" s="1"/>
  <c r="J10009" i="60"/>
  <c r="K10009" i="60"/>
  <c r="J10010" i="60" l="1"/>
  <c r="M10010" i="60"/>
  <c r="I10011" i="60" s="1"/>
  <c r="K10010" i="60"/>
  <c r="P10009" i="60"/>
  <c r="L10009" i="60"/>
  <c r="M10011" i="60" l="1"/>
  <c r="I10012" i="60" s="1"/>
  <c r="K10011" i="60"/>
  <c r="J10011" i="60"/>
  <c r="P10010" i="60"/>
  <c r="L10010" i="60"/>
  <c r="P10011" i="60" l="1"/>
  <c r="L10011" i="60"/>
  <c r="K10012" i="60"/>
  <c r="J10012" i="60"/>
  <c r="M10012" i="60"/>
  <c r="I10013" i="60" s="1"/>
  <c r="M10013" i="60" l="1"/>
  <c r="I10014" i="60" s="1"/>
  <c r="K10013" i="60"/>
  <c r="J10013" i="60"/>
  <c r="L10012" i="60"/>
  <c r="P10012" i="60"/>
  <c r="L10013" i="60" l="1"/>
  <c r="P10013" i="60"/>
  <c r="K10014" i="60"/>
  <c r="J10014" i="60"/>
  <c r="M10014" i="60"/>
  <c r="I10015" i="60" s="1"/>
  <c r="K10015" i="60" l="1"/>
  <c r="J10015" i="60"/>
  <c r="M10015" i="60"/>
  <c r="I10016" i="60" s="1"/>
  <c r="L10014" i="60"/>
  <c r="P10014" i="60"/>
  <c r="M10016" i="60" l="1"/>
  <c r="I10017" i="60" s="1"/>
  <c r="K10016" i="60"/>
  <c r="J10016" i="60"/>
  <c r="P10015" i="60"/>
  <c r="L10015" i="60"/>
  <c r="L10016" i="60" l="1"/>
  <c r="P10016" i="60"/>
  <c r="J10017" i="60"/>
  <c r="M10017" i="60"/>
  <c r="I10018" i="60" s="1"/>
  <c r="K10017" i="60"/>
  <c r="M10018" i="60" l="1"/>
  <c r="I10019" i="60" s="1"/>
  <c r="J10018" i="60"/>
  <c r="K10018" i="60"/>
  <c r="L10017" i="60"/>
  <c r="P10017" i="60"/>
  <c r="P10018" i="60" l="1"/>
  <c r="L10018" i="60"/>
  <c r="M10019" i="60"/>
  <c r="I10020" i="60" s="1"/>
  <c r="K10019" i="60"/>
  <c r="J10019" i="60"/>
  <c r="P10019" i="60" l="1"/>
  <c r="L10019" i="60"/>
  <c r="M10020" i="60"/>
  <c r="I10021" i="60" s="1"/>
  <c r="K10020" i="60"/>
  <c r="J10020" i="60"/>
  <c r="L10020" i="60" l="1"/>
  <c r="P10020" i="60"/>
  <c r="J10021" i="60"/>
  <c r="M10021" i="60"/>
  <c r="I10022" i="60" s="1"/>
  <c r="K10021" i="60"/>
  <c r="K10022" i="60" l="1"/>
  <c r="J10022" i="60"/>
  <c r="M10022" i="60"/>
  <c r="I10023" i="60" s="1"/>
  <c r="P10021" i="60"/>
  <c r="L10021" i="60"/>
  <c r="L10022" i="60" l="1"/>
  <c r="K10023" i="60"/>
  <c r="J10023" i="60"/>
  <c r="M10023" i="60"/>
  <c r="I10024" i="60" s="1"/>
  <c r="M10024" i="60" l="1"/>
  <c r="I10025" i="60" s="1"/>
  <c r="K10024" i="60"/>
  <c r="J10024" i="60"/>
  <c r="P10022" i="60"/>
  <c r="L10023" i="60"/>
  <c r="P10023" i="60"/>
  <c r="P10024" i="60" l="1"/>
  <c r="L10024" i="60"/>
  <c r="M10025" i="60"/>
  <c r="I10026" i="60" s="1"/>
  <c r="K10025" i="60"/>
  <c r="J10025" i="60"/>
  <c r="K10026" i="60" l="1"/>
  <c r="J10026" i="60"/>
  <c r="M10026" i="60"/>
  <c r="I10027" i="60" s="1"/>
  <c r="P10025" i="60"/>
  <c r="L10025" i="60"/>
  <c r="M10027" i="60" l="1"/>
  <c r="I10028" i="60" s="1"/>
  <c r="K10027" i="60"/>
  <c r="J10027" i="60"/>
  <c r="L10026" i="60"/>
  <c r="P10026" i="60" l="1"/>
  <c r="L10027" i="60"/>
  <c r="P10027" i="60"/>
  <c r="M10028" i="60"/>
  <c r="I10029" i="60" s="1"/>
  <c r="K10028" i="60"/>
  <c r="J10028" i="60"/>
  <c r="P10028" i="60" l="1"/>
  <c r="L10028" i="60"/>
  <c r="K10029" i="60"/>
  <c r="J10029" i="60"/>
  <c r="M10029" i="60"/>
  <c r="I10030" i="60" s="1"/>
  <c r="L10029" i="60" l="1"/>
  <c r="P10029" i="60"/>
  <c r="K10030" i="60"/>
  <c r="M10030" i="60"/>
  <c r="I10031" i="60" s="1"/>
  <c r="J10030" i="60"/>
  <c r="K10031" i="60" l="1"/>
  <c r="J10031" i="60"/>
  <c r="M10031" i="60"/>
  <c r="I10032" i="60" s="1"/>
  <c r="P10030" i="60"/>
  <c r="L10030" i="60"/>
  <c r="M10032" i="60" l="1"/>
  <c r="I10033" i="60" s="1"/>
  <c r="J10032" i="60"/>
  <c r="K10032" i="60"/>
  <c r="P10031" i="60"/>
  <c r="L10031" i="60"/>
  <c r="P10032" i="60" l="1"/>
  <c r="L10032" i="60"/>
  <c r="K10033" i="60"/>
  <c r="J10033" i="60"/>
  <c r="M10033" i="60"/>
  <c r="I10034" i="60" s="1"/>
  <c r="L10033" i="60" l="1"/>
  <c r="P10033" i="60"/>
  <c r="M10034" i="60"/>
  <c r="I10035" i="60" s="1"/>
  <c r="K10034" i="60"/>
  <c r="J10034" i="60"/>
  <c r="L10034" i="60" l="1"/>
  <c r="P10034" i="60"/>
  <c r="M10035" i="60"/>
  <c r="I10036" i="60" s="1"/>
  <c r="K10035" i="60"/>
  <c r="J10035" i="60"/>
  <c r="K10036" i="60" l="1"/>
  <c r="J10036" i="60"/>
  <c r="M10036" i="60"/>
  <c r="I10037" i="60" s="1"/>
  <c r="L10035" i="60"/>
  <c r="P10035" i="60"/>
  <c r="J10037" i="60" l="1"/>
  <c r="K10037" i="60"/>
  <c r="M10037" i="60"/>
  <c r="I10038" i="60" s="1"/>
  <c r="P10036" i="60"/>
  <c r="L10036" i="60"/>
  <c r="M10038" i="60" l="1"/>
  <c r="I10039" i="60" s="1"/>
  <c r="K10038" i="60"/>
  <c r="J10038" i="60"/>
  <c r="P10037" i="60"/>
  <c r="L10037" i="60"/>
  <c r="P10038" i="60" l="1"/>
  <c r="L10038" i="60"/>
  <c r="M10039" i="60"/>
  <c r="I10040" i="60" s="1"/>
  <c r="J10039" i="60"/>
  <c r="K10039" i="60"/>
  <c r="P10039" i="60" l="1"/>
  <c r="L10039" i="60"/>
  <c r="J10040" i="60"/>
  <c r="K10040" i="60"/>
  <c r="M10040" i="60"/>
  <c r="I10041" i="60" s="1"/>
  <c r="M10041" i="60" l="1"/>
  <c r="I10042" i="60" s="1"/>
  <c r="K10041" i="60"/>
  <c r="J10041" i="60"/>
  <c r="P10040" i="60"/>
  <c r="L10040" i="60"/>
  <c r="L10041" i="60" l="1"/>
  <c r="P10041" i="60"/>
  <c r="K10042" i="60"/>
  <c r="J10042" i="60"/>
  <c r="M10042" i="60"/>
  <c r="I10043" i="60" s="1"/>
  <c r="K10043" i="60" l="1"/>
  <c r="J10043" i="60"/>
  <c r="M10043" i="60"/>
  <c r="I10044" i="60" s="1"/>
  <c r="L10042" i="60"/>
  <c r="P10042" i="60"/>
  <c r="M10044" i="60" l="1"/>
  <c r="I10045" i="60" s="1"/>
  <c r="K10044" i="60"/>
  <c r="J10044" i="60"/>
  <c r="L10043" i="60"/>
  <c r="P10043" i="60" l="1"/>
  <c r="L10044" i="60"/>
  <c r="P10044" i="60"/>
  <c r="M10045" i="60"/>
  <c r="I10046" i="60" s="1"/>
  <c r="J10045" i="60"/>
  <c r="K10045" i="60"/>
  <c r="P10045" i="60" l="1"/>
  <c r="L10045" i="60"/>
  <c r="M10046" i="60"/>
  <c r="I10047" i="60" s="1"/>
  <c r="K10046" i="60"/>
  <c r="J10046" i="60"/>
  <c r="P10046" i="60" l="1"/>
  <c r="L10046" i="60"/>
  <c r="M10047" i="60"/>
  <c r="I10048" i="60" s="1"/>
  <c r="K10047" i="60"/>
  <c r="J10047" i="60"/>
  <c r="P10047" i="60" l="1"/>
  <c r="L10047" i="60"/>
  <c r="M10048" i="60"/>
  <c r="I10049" i="60" s="1"/>
  <c r="K10048" i="60"/>
  <c r="J10048" i="60"/>
  <c r="K10049" i="60" l="1"/>
  <c r="M10049" i="60"/>
  <c r="I10050" i="60" s="1"/>
  <c r="J10049" i="60"/>
  <c r="L10048" i="60"/>
  <c r="P10048" i="60"/>
  <c r="P10049" i="60" l="1"/>
  <c r="L10049" i="60"/>
  <c r="K10050" i="60"/>
  <c r="J10050" i="60"/>
  <c r="M10050" i="60"/>
  <c r="I10051" i="60" s="1"/>
  <c r="J10051" i="60" l="1"/>
  <c r="K10051" i="60"/>
  <c r="M10051" i="60"/>
  <c r="I10052" i="60" s="1"/>
  <c r="P10050" i="60"/>
  <c r="L10050" i="60"/>
  <c r="K10052" i="60" l="1"/>
  <c r="J10052" i="60"/>
  <c r="M10052" i="60"/>
  <c r="I10053" i="60" s="1"/>
  <c r="L10051" i="60"/>
  <c r="P10051" i="60"/>
  <c r="M10053" i="60" l="1"/>
  <c r="I10054" i="60" s="1"/>
  <c r="K10053" i="60"/>
  <c r="J10053" i="60"/>
  <c r="L10052" i="60"/>
  <c r="P10052" i="60"/>
  <c r="P10053" i="60" l="1"/>
  <c r="L10053" i="60"/>
  <c r="M10054" i="60"/>
  <c r="I10055" i="60" s="1"/>
  <c r="K10054" i="60"/>
  <c r="J10054" i="60"/>
  <c r="L10054" i="60" l="1"/>
  <c r="P10054" i="60"/>
  <c r="M10055" i="60"/>
  <c r="I10056" i="60" s="1"/>
  <c r="K10055" i="60"/>
  <c r="J10055" i="60"/>
  <c r="M10056" i="60" l="1"/>
  <c r="I10057" i="60" s="1"/>
  <c r="K10056" i="60"/>
  <c r="J10056" i="60"/>
  <c r="L10055" i="60"/>
  <c r="P10055" i="60"/>
  <c r="P10056" i="60" l="1"/>
  <c r="L10056" i="60"/>
  <c r="K10057" i="60"/>
  <c r="J10057" i="60"/>
  <c r="M10057" i="60"/>
  <c r="I10058" i="60" s="1"/>
  <c r="L10057" i="60" l="1"/>
  <c r="P10057" i="60"/>
  <c r="M10058" i="60"/>
  <c r="I10059" i="60" s="1"/>
  <c r="K10058" i="60"/>
  <c r="J10058" i="60"/>
  <c r="P10058" i="60" l="1"/>
  <c r="L10058" i="60"/>
  <c r="J10059" i="60"/>
  <c r="K10059" i="60"/>
  <c r="M10059" i="60"/>
  <c r="I10060" i="60" s="1"/>
  <c r="M10060" i="60" l="1"/>
  <c r="I10061" i="60" s="1"/>
  <c r="K10060" i="60"/>
  <c r="J10060" i="60"/>
  <c r="L10059" i="60"/>
  <c r="P10059" i="60"/>
  <c r="P10060" i="60" l="1"/>
  <c r="L10060" i="60"/>
  <c r="K10061" i="60"/>
  <c r="J10061" i="60"/>
  <c r="M10061" i="60"/>
  <c r="I10062" i="60" s="1"/>
  <c r="P10061" i="60" l="1"/>
  <c r="L10061" i="60"/>
  <c r="M10062" i="60"/>
  <c r="I10063" i="60" s="1"/>
  <c r="K10062" i="60"/>
  <c r="J10062" i="60"/>
  <c r="L10062" i="60" l="1"/>
  <c r="P10062" i="60"/>
  <c r="K10063" i="60"/>
  <c r="J10063" i="60"/>
  <c r="M10063" i="60"/>
  <c r="I10064" i="60" s="1"/>
  <c r="K10064" i="60" l="1"/>
  <c r="J10064" i="60"/>
  <c r="M10064" i="60"/>
  <c r="I10065" i="60" s="1"/>
  <c r="L10063" i="60"/>
  <c r="P10063" i="60"/>
  <c r="M10065" i="60" l="1"/>
  <c r="I10066" i="60" s="1"/>
  <c r="K10065" i="60"/>
  <c r="J10065" i="60"/>
  <c r="P10064" i="60"/>
  <c r="L10064" i="60"/>
  <c r="L10065" i="60" l="1"/>
  <c r="P10065" i="60"/>
  <c r="M10066" i="60"/>
  <c r="I10067" i="60" s="1"/>
  <c r="J10066" i="60"/>
  <c r="K10066" i="60"/>
  <c r="P10066" i="60" l="1"/>
  <c r="L10066" i="60"/>
  <c r="M10067" i="60"/>
  <c r="I10068" i="60" s="1"/>
  <c r="K10067" i="60"/>
  <c r="J10067" i="60"/>
  <c r="P10067" i="60" l="1"/>
  <c r="L10067" i="60"/>
  <c r="K10068" i="60"/>
  <c r="J10068" i="60"/>
  <c r="M10068" i="60"/>
  <c r="I10069" i="60" s="1"/>
  <c r="M10069" i="60" l="1"/>
  <c r="I10070" i="60" s="1"/>
  <c r="K10069" i="60"/>
  <c r="J10069" i="60"/>
  <c r="L10068" i="60"/>
  <c r="P10068" i="60"/>
  <c r="L10069" i="60" l="1"/>
  <c r="P10069" i="60"/>
  <c r="J10070" i="60"/>
  <c r="M10070" i="60"/>
  <c r="I10071" i="60" s="1"/>
  <c r="K10070" i="60"/>
  <c r="P10070" i="60" l="1"/>
  <c r="L10070" i="60"/>
  <c r="K10071" i="60"/>
  <c r="J10071" i="60"/>
  <c r="M10071" i="60"/>
  <c r="I10072" i="60" s="1"/>
  <c r="L10071" i="60" l="1"/>
  <c r="P10071" i="60"/>
  <c r="K10072" i="60"/>
  <c r="J10072" i="60"/>
  <c r="M10072" i="60"/>
  <c r="I10073" i="60" s="1"/>
  <c r="M10073" i="60" l="1"/>
  <c r="I10074" i="60" s="1"/>
  <c r="J10073" i="60"/>
  <c r="K10073" i="60"/>
  <c r="P10072" i="60"/>
  <c r="L10072" i="60"/>
  <c r="P10073" i="60" l="1"/>
  <c r="L10073" i="60"/>
  <c r="M10074" i="60"/>
  <c r="I10075" i="60" s="1"/>
  <c r="K10074" i="60"/>
  <c r="J10074" i="60"/>
  <c r="M10075" i="60" l="1"/>
  <c r="I10076" i="60" s="1"/>
  <c r="K10075" i="60"/>
  <c r="J10075" i="60"/>
  <c r="P10074" i="60"/>
  <c r="L10074" i="60"/>
  <c r="P10075" i="60" l="1"/>
  <c r="L10075" i="60"/>
  <c r="M10076" i="60"/>
  <c r="I10077" i="60" s="1"/>
  <c r="K10076" i="60"/>
  <c r="J10076" i="60"/>
  <c r="L10076" i="60" l="1"/>
  <c r="P10076" i="60"/>
  <c r="M10077" i="60"/>
  <c r="I10078" i="60" s="1"/>
  <c r="J10077" i="60"/>
  <c r="K10077" i="60"/>
  <c r="K10078" i="60" l="1"/>
  <c r="J10078" i="60"/>
  <c r="M10078" i="60"/>
  <c r="I10079" i="60" s="1"/>
  <c r="L10077" i="60"/>
  <c r="P10077" i="60"/>
  <c r="K10079" i="60" l="1"/>
  <c r="J10079" i="60"/>
  <c r="M10079" i="60"/>
  <c r="I10080" i="60" s="1"/>
  <c r="P10078" i="60"/>
  <c r="L10078" i="60"/>
  <c r="K10080" i="60" l="1"/>
  <c r="M10080" i="60"/>
  <c r="I10081" i="60" s="1"/>
  <c r="J10080" i="60"/>
  <c r="L10079" i="60"/>
  <c r="P10079" i="60"/>
  <c r="P10080" i="60" l="1"/>
  <c r="L10080" i="60"/>
  <c r="M10081" i="60"/>
  <c r="I10082" i="60" s="1"/>
  <c r="J10081" i="60"/>
  <c r="K10081" i="60"/>
  <c r="P10081" i="60" l="1"/>
  <c r="L10081" i="60"/>
  <c r="K10082" i="60"/>
  <c r="J10082" i="60"/>
  <c r="M10082" i="60"/>
  <c r="I10083" i="60" s="1"/>
  <c r="L10082" i="60" l="1"/>
  <c r="P10082" i="60"/>
  <c r="M10083" i="60"/>
  <c r="I10084" i="60" s="1"/>
  <c r="K10083" i="60"/>
  <c r="J10083" i="60"/>
  <c r="L10083" i="60" l="1"/>
  <c r="P10083" i="60"/>
  <c r="M10084" i="60"/>
  <c r="I10085" i="60" s="1"/>
  <c r="K10084" i="60"/>
  <c r="J10084" i="60"/>
  <c r="P10084" i="60" l="1"/>
  <c r="L10084" i="60"/>
  <c r="K10085" i="60"/>
  <c r="J10085" i="60"/>
  <c r="M10085" i="60"/>
  <c r="I10086" i="60" s="1"/>
  <c r="J10086" i="60" l="1"/>
  <c r="M10086" i="60"/>
  <c r="I10087" i="60" s="1"/>
  <c r="K10086" i="60"/>
  <c r="P10085" i="60"/>
  <c r="L10085" i="60"/>
  <c r="J10087" i="60" l="1"/>
  <c r="M10087" i="60"/>
  <c r="I10088" i="60" s="1"/>
  <c r="K10087" i="60"/>
  <c r="P10086" i="60"/>
  <c r="L10086" i="60"/>
  <c r="M10088" i="60" l="1"/>
  <c r="I10089" i="60" s="1"/>
  <c r="K10088" i="60"/>
  <c r="J10088" i="60"/>
  <c r="P10087" i="60"/>
  <c r="L10087" i="60"/>
  <c r="P10088" i="60" l="1"/>
  <c r="L10088" i="60"/>
  <c r="J10089" i="60"/>
  <c r="M10089" i="60"/>
  <c r="I10090" i="60" s="1"/>
  <c r="K10089" i="60"/>
  <c r="P10089" i="60" l="1"/>
  <c r="L10089" i="60"/>
  <c r="M10090" i="60"/>
  <c r="I10091" i="60" s="1"/>
  <c r="K10090" i="60"/>
  <c r="J10090" i="60"/>
  <c r="L10090" i="60" l="1"/>
  <c r="P10090" i="60"/>
  <c r="K10091" i="60"/>
  <c r="M10091" i="60"/>
  <c r="I10092" i="60" s="1"/>
  <c r="J10091" i="60"/>
  <c r="L10091" i="60" l="1"/>
  <c r="P10091" i="60"/>
  <c r="K10092" i="60"/>
  <c r="J10092" i="60"/>
  <c r="M10092" i="60"/>
  <c r="I10093" i="60" s="1"/>
  <c r="L10092" i="60" l="1"/>
  <c r="P10092" i="60"/>
  <c r="J10093" i="60"/>
  <c r="M10093" i="60"/>
  <c r="I10094" i="60" s="1"/>
  <c r="K10093" i="60"/>
  <c r="M10094" i="60" l="1"/>
  <c r="I10095" i="60" s="1"/>
  <c r="K10094" i="60"/>
  <c r="J10094" i="60"/>
  <c r="L10093" i="60"/>
  <c r="P10093" i="60"/>
  <c r="P10094" i="60" l="1"/>
  <c r="L10094" i="60"/>
  <c r="M10095" i="60"/>
  <c r="I10096" i="60" s="1"/>
  <c r="K10095" i="60"/>
  <c r="J10095" i="60"/>
  <c r="P10095" i="60" l="1"/>
  <c r="L10095" i="60"/>
  <c r="M10096" i="60"/>
  <c r="I10097" i="60" s="1"/>
  <c r="K10096" i="60"/>
  <c r="J10096" i="60"/>
  <c r="P10096" i="60" l="1"/>
  <c r="L10096" i="60"/>
  <c r="M10097" i="60"/>
  <c r="I10098" i="60" s="1"/>
  <c r="K10097" i="60"/>
  <c r="J10097" i="60"/>
  <c r="M10098" i="60" l="1"/>
  <c r="I10099" i="60" s="1"/>
  <c r="K10098" i="60"/>
  <c r="J10098" i="60"/>
  <c r="L10097" i="60"/>
  <c r="P10097" i="60"/>
  <c r="P10098" i="60" l="1"/>
  <c r="L10098" i="60"/>
  <c r="K10099" i="60"/>
  <c r="J10099" i="60"/>
  <c r="M10099" i="60"/>
  <c r="I10100" i="60" s="1"/>
  <c r="J10100" i="60" l="1"/>
  <c r="M10100" i="60"/>
  <c r="I10101" i="60" s="1"/>
  <c r="K10100" i="60"/>
  <c r="L10099" i="60"/>
  <c r="P10099" i="60" l="1"/>
  <c r="K10101" i="60"/>
  <c r="J10101" i="60"/>
  <c r="M10101" i="60"/>
  <c r="I10102" i="60" s="1"/>
  <c r="P10100" i="60"/>
  <c r="L10100" i="60"/>
  <c r="M10102" i="60" l="1"/>
  <c r="I10103" i="60" s="1"/>
  <c r="K10102" i="60"/>
  <c r="J10102" i="60"/>
  <c r="L10101" i="60"/>
  <c r="P10101" i="60" l="1"/>
  <c r="P10102" i="60"/>
  <c r="L10102" i="60"/>
  <c r="M10103" i="60"/>
  <c r="I10104" i="60" s="1"/>
  <c r="K10103" i="60"/>
  <c r="J10103" i="60"/>
  <c r="M10104" i="60" l="1"/>
  <c r="I10105" i="60" s="1"/>
  <c r="K10104" i="60"/>
  <c r="J10104" i="60"/>
  <c r="L10103" i="60"/>
  <c r="P10103" i="60"/>
  <c r="L10104" i="60" l="1"/>
  <c r="P10104" i="60"/>
  <c r="M10105" i="60"/>
  <c r="I10106" i="60" s="1"/>
  <c r="J10105" i="60"/>
  <c r="K10105" i="60"/>
  <c r="K10106" i="60" l="1"/>
  <c r="J10106" i="60"/>
  <c r="M10106" i="60"/>
  <c r="I10107" i="60" s="1"/>
  <c r="P10105" i="60"/>
  <c r="L10105" i="60"/>
  <c r="M10107" i="60" l="1"/>
  <c r="I10108" i="60" s="1"/>
  <c r="J10107" i="60"/>
  <c r="K10107" i="60"/>
  <c r="L10106" i="60"/>
  <c r="P10106" i="60" l="1"/>
  <c r="L10107" i="60"/>
  <c r="J10108" i="60"/>
  <c r="K10108" i="60"/>
  <c r="M10108" i="60"/>
  <c r="I10109" i="60" s="1"/>
  <c r="M10109" i="60" l="1"/>
  <c r="I10110" i="60" s="1"/>
  <c r="K10109" i="60"/>
  <c r="J10109" i="60"/>
  <c r="L10108" i="60"/>
  <c r="P10108" i="60"/>
  <c r="P10107" i="60"/>
  <c r="P10109" i="60" l="1"/>
  <c r="L10109" i="60"/>
  <c r="K10110" i="60"/>
  <c r="J10110" i="60"/>
  <c r="M10110" i="60"/>
  <c r="I10111" i="60" s="1"/>
  <c r="L10110" i="60" l="1"/>
  <c r="P10110" i="60"/>
  <c r="M10111" i="60"/>
  <c r="I10112" i="60" s="1"/>
  <c r="K10111" i="60"/>
  <c r="J10111" i="60"/>
  <c r="L10111" i="60" l="1"/>
  <c r="P10111" i="60"/>
  <c r="K10112" i="60"/>
  <c r="J10112" i="60"/>
  <c r="M10112" i="60"/>
  <c r="I10113" i="60" s="1"/>
  <c r="L10112" i="60" l="1"/>
  <c r="P10112" i="60"/>
  <c r="K10113" i="60"/>
  <c r="J10113" i="60"/>
  <c r="M10113" i="60"/>
  <c r="I10114" i="60" s="1"/>
  <c r="L10113" i="60" l="1"/>
  <c r="M10114" i="60"/>
  <c r="I10115" i="60" s="1"/>
  <c r="K10114" i="60"/>
  <c r="J10114" i="60"/>
  <c r="L10114" i="60" l="1"/>
  <c r="K10115" i="60"/>
  <c r="M10115" i="60"/>
  <c r="I10116" i="60" s="1"/>
  <c r="J10115" i="60"/>
  <c r="P10113" i="60"/>
  <c r="P10115" i="60" l="1"/>
  <c r="L10115" i="60"/>
  <c r="M10116" i="60"/>
  <c r="I10117" i="60" s="1"/>
  <c r="K10116" i="60"/>
  <c r="J10116" i="60"/>
  <c r="P10114" i="60"/>
  <c r="P10116" i="60" l="1"/>
  <c r="L10116" i="60"/>
  <c r="M10117" i="60"/>
  <c r="I10118" i="60" s="1"/>
  <c r="K10117" i="60"/>
  <c r="J10117" i="60"/>
  <c r="P10117" i="60" l="1"/>
  <c r="L10117" i="60"/>
  <c r="M10118" i="60"/>
  <c r="I10119" i="60" s="1"/>
  <c r="K10118" i="60"/>
  <c r="J10118" i="60"/>
  <c r="J10119" i="60" l="1"/>
  <c r="M10119" i="60"/>
  <c r="I10120" i="60" s="1"/>
  <c r="K10119" i="60"/>
  <c r="L10118" i="60"/>
  <c r="P10118" i="60"/>
  <c r="K10120" i="60" l="1"/>
  <c r="J10120" i="60"/>
  <c r="M10120" i="60"/>
  <c r="I10121" i="60" s="1"/>
  <c r="P10119" i="60"/>
  <c r="L10119" i="60"/>
  <c r="K10121" i="60" l="1"/>
  <c r="J10121" i="60"/>
  <c r="M10121" i="60"/>
  <c r="I10122" i="60" s="1"/>
  <c r="L10120" i="60"/>
  <c r="P10120" i="60"/>
  <c r="M10122" i="60" l="1"/>
  <c r="I10123" i="60" s="1"/>
  <c r="K10122" i="60"/>
  <c r="J10122" i="60"/>
  <c r="L10121" i="60"/>
  <c r="P10121" i="60"/>
  <c r="P10122" i="60" l="1"/>
  <c r="L10122" i="60"/>
  <c r="M10123" i="60"/>
  <c r="I10124" i="60" s="1"/>
  <c r="K10123" i="60"/>
  <c r="J10123" i="60"/>
  <c r="P10123" i="60" l="1"/>
  <c r="L10123" i="60"/>
  <c r="M10124" i="60"/>
  <c r="I10125" i="60" s="1"/>
  <c r="K10124" i="60"/>
  <c r="J10124" i="60"/>
  <c r="M10125" i="60" l="1"/>
  <c r="I10126" i="60" s="1"/>
  <c r="K10125" i="60"/>
  <c r="J10125" i="60"/>
  <c r="P10124" i="60"/>
  <c r="L10124" i="60"/>
  <c r="L10125" i="60" l="1"/>
  <c r="P10125" i="60"/>
  <c r="J10126" i="60"/>
  <c r="K10126" i="60"/>
  <c r="M10126" i="60"/>
  <c r="I10127" i="60" s="1"/>
  <c r="K10127" i="60" l="1"/>
  <c r="J10127" i="60"/>
  <c r="M10127" i="60"/>
  <c r="I10128" i="60" s="1"/>
  <c r="L10126" i="60"/>
  <c r="P10126" i="60"/>
  <c r="M10128" i="60" l="1"/>
  <c r="I10129" i="60" s="1"/>
  <c r="J10128" i="60"/>
  <c r="K10128" i="60"/>
  <c r="L10127" i="60"/>
  <c r="P10127" i="60" l="1"/>
  <c r="P10128" i="60"/>
  <c r="L10128" i="60"/>
  <c r="K10129" i="60"/>
  <c r="J10129" i="60"/>
  <c r="M10129" i="60"/>
  <c r="I10130" i="60" s="1"/>
  <c r="L10129" i="60" l="1"/>
  <c r="P10129" i="60"/>
  <c r="M10130" i="60"/>
  <c r="I10131" i="60" s="1"/>
  <c r="J10130" i="60"/>
  <c r="K10130" i="60"/>
  <c r="K10131" i="60" l="1"/>
  <c r="M10131" i="60"/>
  <c r="I10132" i="60" s="1"/>
  <c r="J10131" i="60"/>
  <c r="P10130" i="60"/>
  <c r="L10130" i="60"/>
  <c r="L10131" i="60" l="1"/>
  <c r="P10131" i="60"/>
  <c r="M10132" i="60"/>
  <c r="I10133" i="60" s="1"/>
  <c r="K10132" i="60"/>
  <c r="J10132" i="60"/>
  <c r="L10132" i="60" l="1"/>
  <c r="P10132" i="60"/>
  <c r="M10133" i="60"/>
  <c r="I10134" i="60" s="1"/>
  <c r="K10133" i="60"/>
  <c r="J10133" i="60"/>
  <c r="P10133" i="60" l="1"/>
  <c r="L10133" i="60"/>
  <c r="K10134" i="60"/>
  <c r="J10134" i="60"/>
  <c r="M10134" i="60"/>
  <c r="I10135" i="60" s="1"/>
  <c r="K10135" i="60" l="1"/>
  <c r="J10135" i="60"/>
  <c r="M10135" i="60"/>
  <c r="I10136" i="60" s="1"/>
  <c r="P10134" i="60"/>
  <c r="L10134" i="60"/>
  <c r="J10136" i="60" l="1"/>
  <c r="K10136" i="60"/>
  <c r="M10136" i="60"/>
  <c r="I10137" i="60" s="1"/>
  <c r="P10135" i="60"/>
  <c r="L10135" i="60"/>
  <c r="M10137" i="60" l="1"/>
  <c r="I10138" i="60" s="1"/>
  <c r="K10137" i="60"/>
  <c r="J10137" i="60"/>
  <c r="P10136" i="60"/>
  <c r="L10136" i="60"/>
  <c r="P10137" i="60" l="1"/>
  <c r="L10137" i="60"/>
  <c r="J10138" i="60"/>
  <c r="K10138" i="60"/>
  <c r="M10138" i="60"/>
  <c r="I10139" i="60" s="1"/>
  <c r="M10139" i="60" l="1"/>
  <c r="I10140" i="60" s="1"/>
  <c r="K10139" i="60"/>
  <c r="J10139" i="60"/>
  <c r="L10138" i="60"/>
  <c r="P10138" i="60"/>
  <c r="L10139" i="60" l="1"/>
  <c r="P10139" i="60"/>
  <c r="K10140" i="60"/>
  <c r="J10140" i="60"/>
  <c r="M10140" i="60"/>
  <c r="I10141" i="60" s="1"/>
  <c r="K10141" i="60" l="1"/>
  <c r="J10141" i="60"/>
  <c r="M10141" i="60"/>
  <c r="I10142" i="60" s="1"/>
  <c r="P10140" i="60"/>
  <c r="L10140" i="60"/>
  <c r="K10142" i="60" l="1"/>
  <c r="J10142" i="60"/>
  <c r="M10142" i="60"/>
  <c r="I10143" i="60" s="1"/>
  <c r="L10141" i="60"/>
  <c r="P10141" i="60"/>
  <c r="M10143" i="60" l="1"/>
  <c r="I10144" i="60" s="1"/>
  <c r="J10143" i="60"/>
  <c r="K10143" i="60"/>
  <c r="L10142" i="60"/>
  <c r="P10142" i="60"/>
  <c r="P10143" i="60" l="1"/>
  <c r="L10143" i="60"/>
  <c r="M10144" i="60"/>
  <c r="I10145" i="60" s="1"/>
  <c r="K10144" i="60"/>
  <c r="J10144" i="60"/>
  <c r="P10144" i="60" l="1"/>
  <c r="L10144" i="60"/>
  <c r="M10145" i="60"/>
  <c r="I10146" i="60" s="1"/>
  <c r="K10145" i="60"/>
  <c r="J10145" i="60"/>
  <c r="P10145" i="60" l="1"/>
  <c r="L10145" i="60"/>
  <c r="M10146" i="60"/>
  <c r="I10147" i="60" s="1"/>
  <c r="K10146" i="60"/>
  <c r="J10146" i="60"/>
  <c r="L10146" i="60" l="1"/>
  <c r="P10146" i="60"/>
  <c r="M10147" i="60"/>
  <c r="I10148" i="60" s="1"/>
  <c r="K10147" i="60"/>
  <c r="J10147" i="60"/>
  <c r="P10147" i="60" l="1"/>
  <c r="L10147" i="60"/>
  <c r="K10148" i="60"/>
  <c r="J10148" i="60"/>
  <c r="M10148" i="60"/>
  <c r="I10149" i="60" s="1"/>
  <c r="J10149" i="60" l="1"/>
  <c r="K10149" i="60"/>
  <c r="M10149" i="60"/>
  <c r="I10150" i="60" s="1"/>
  <c r="P10148" i="60"/>
  <c r="L10148" i="60"/>
  <c r="K10150" i="60" l="1"/>
  <c r="J10150" i="60"/>
  <c r="M10150" i="60"/>
  <c r="I10151" i="60" s="1"/>
  <c r="P10149" i="60"/>
  <c r="L10149" i="60"/>
  <c r="M10151" i="60" l="1"/>
  <c r="I10152" i="60" s="1"/>
  <c r="K10151" i="60"/>
  <c r="J10151" i="60"/>
  <c r="L10150" i="60"/>
  <c r="P10150" i="60" l="1"/>
  <c r="P10151" i="60"/>
  <c r="L10151" i="60"/>
  <c r="M10152" i="60"/>
  <c r="I10153" i="60" s="1"/>
  <c r="K10152" i="60"/>
  <c r="J10152" i="60"/>
  <c r="L10152" i="60" l="1"/>
  <c r="P10152" i="60"/>
  <c r="M10153" i="60"/>
  <c r="I10154" i="60" s="1"/>
  <c r="K10153" i="60"/>
  <c r="J10153" i="60"/>
  <c r="L10153" i="60" l="1"/>
  <c r="P10153" i="60"/>
  <c r="M10154" i="60"/>
  <c r="I10155" i="60" s="1"/>
  <c r="K10154" i="60"/>
  <c r="J10154" i="60"/>
  <c r="P10154" i="60" l="1"/>
  <c r="L10154" i="60"/>
  <c r="K10155" i="60"/>
  <c r="J10155" i="60"/>
  <c r="M10155" i="60"/>
  <c r="I10156" i="60" s="1"/>
  <c r="M10156" i="60" l="1"/>
  <c r="I10157" i="60" s="1"/>
  <c r="K10156" i="60"/>
  <c r="J10156" i="60"/>
  <c r="P10155" i="60"/>
  <c r="L10155" i="60"/>
  <c r="P10156" i="60" l="1"/>
  <c r="L10156" i="60"/>
  <c r="J10157" i="60"/>
  <c r="K10157" i="60"/>
  <c r="M10157" i="60"/>
  <c r="I10158" i="60" s="1"/>
  <c r="M10158" i="60" l="1"/>
  <c r="I10159" i="60" s="1"/>
  <c r="K10158" i="60"/>
  <c r="J10158" i="60"/>
  <c r="L10157" i="60"/>
  <c r="P10157" i="60"/>
  <c r="P10158" i="60" l="1"/>
  <c r="L10158" i="60"/>
  <c r="K10159" i="60"/>
  <c r="J10159" i="60"/>
  <c r="M10159" i="60"/>
  <c r="I10160" i="60" s="1"/>
  <c r="P10159" i="60" l="1"/>
  <c r="L10159" i="60"/>
  <c r="M10160" i="60"/>
  <c r="I10161" i="60" s="1"/>
  <c r="K10160" i="60"/>
  <c r="J10160" i="60"/>
  <c r="L10160" i="60" l="1"/>
  <c r="P10160" i="60"/>
  <c r="K10161" i="60"/>
  <c r="J10161" i="60"/>
  <c r="M10161" i="60"/>
  <c r="I10162" i="60" s="1"/>
  <c r="L10161" i="60" l="1"/>
  <c r="K10162" i="60"/>
  <c r="J10162" i="60"/>
  <c r="M10162" i="60"/>
  <c r="I10163" i="60" s="1"/>
  <c r="L10162" i="60" l="1"/>
  <c r="M10163" i="60"/>
  <c r="I10164" i="60" s="1"/>
  <c r="K10163" i="60"/>
  <c r="J10163" i="60"/>
  <c r="P10161" i="60"/>
  <c r="L10163" i="60" l="1"/>
  <c r="K10164" i="60"/>
  <c r="J10164" i="60"/>
  <c r="M10164" i="60"/>
  <c r="I10165" i="60" s="1"/>
  <c r="P10162" i="60"/>
  <c r="M10165" i="60" l="1"/>
  <c r="I10166" i="60" s="1"/>
  <c r="K10165" i="60"/>
  <c r="J10165" i="60"/>
  <c r="P10163" i="60"/>
  <c r="L10164" i="60"/>
  <c r="P10164" i="60"/>
  <c r="P10165" i="60" l="1"/>
  <c r="L10165" i="60"/>
  <c r="M10166" i="60"/>
  <c r="I10167" i="60" s="1"/>
  <c r="K10166" i="60"/>
  <c r="J10166" i="60"/>
  <c r="L10166" i="60" l="1"/>
  <c r="P10166" i="60"/>
  <c r="M10167" i="60"/>
  <c r="I10168" i="60" s="1"/>
  <c r="K10167" i="60"/>
  <c r="J10167" i="60"/>
  <c r="J10168" i="60" l="1"/>
  <c r="K10168" i="60"/>
  <c r="M10168" i="60"/>
  <c r="I10169" i="60" s="1"/>
  <c r="L10167" i="60"/>
  <c r="P10167" i="60"/>
  <c r="K10169" i="60" l="1"/>
  <c r="J10169" i="60"/>
  <c r="M10169" i="60"/>
  <c r="I10170" i="60" s="1"/>
  <c r="L10168" i="60"/>
  <c r="P10168" i="60"/>
  <c r="K10170" i="60" l="1"/>
  <c r="J10170" i="60"/>
  <c r="M10170" i="60"/>
  <c r="I10171" i="60" s="1"/>
  <c r="L10169" i="60"/>
  <c r="P10169" i="60"/>
  <c r="M10171" i="60" l="1"/>
  <c r="I10172" i="60" s="1"/>
  <c r="K10171" i="60"/>
  <c r="J10171" i="60"/>
  <c r="L10170" i="60"/>
  <c r="P10170" i="60" l="1"/>
  <c r="P10171" i="60"/>
  <c r="L10171" i="60"/>
  <c r="M10172" i="60"/>
  <c r="I10173" i="60" s="1"/>
  <c r="K10172" i="60"/>
  <c r="J10172" i="60"/>
  <c r="P10172" i="60" l="1"/>
  <c r="L10172" i="60"/>
  <c r="K10173" i="60"/>
  <c r="J10173" i="60"/>
  <c r="M10173" i="60"/>
  <c r="I10174" i="60" s="1"/>
  <c r="M10174" i="60" l="1"/>
  <c r="I10175" i="60" s="1"/>
  <c r="K10174" i="60"/>
  <c r="J10174" i="60"/>
  <c r="L10173" i="60"/>
  <c r="P10173" i="60" l="1"/>
  <c r="L10174" i="60"/>
  <c r="P10174" i="60"/>
  <c r="M10175" i="60"/>
  <c r="I10176" i="60" s="1"/>
  <c r="J10175" i="60"/>
  <c r="K10175" i="60"/>
  <c r="P10175" i="60" l="1"/>
  <c r="L10175" i="60"/>
  <c r="K10176" i="60"/>
  <c r="J10176" i="60"/>
  <c r="M10176" i="60"/>
  <c r="I10177" i="60" s="1"/>
  <c r="L10176" i="60" l="1"/>
  <c r="K10177" i="60"/>
  <c r="J10177" i="60"/>
  <c r="M10177" i="60"/>
  <c r="I10178" i="60" s="1"/>
  <c r="K10178" i="60" l="1"/>
  <c r="M10178" i="60"/>
  <c r="I10179" i="60" s="1"/>
  <c r="J10178" i="60"/>
  <c r="L10177" i="60"/>
  <c r="P10176" i="60"/>
  <c r="P10178" i="60" l="1"/>
  <c r="L10178" i="60"/>
  <c r="P10177" i="60"/>
  <c r="M10179" i="60"/>
  <c r="I10180" i="60" s="1"/>
  <c r="J10179" i="60"/>
  <c r="K10179" i="60"/>
  <c r="P10179" i="60" l="1"/>
  <c r="L10179" i="60"/>
  <c r="M10180" i="60"/>
  <c r="I10181" i="60" s="1"/>
  <c r="J10180" i="60"/>
  <c r="K10180" i="60"/>
  <c r="M10181" i="60" l="1"/>
  <c r="I10182" i="60" s="1"/>
  <c r="K10181" i="60"/>
  <c r="J10181" i="60"/>
  <c r="L10180" i="60"/>
  <c r="P10180" i="60"/>
  <c r="L10181" i="60" l="1"/>
  <c r="P10181" i="60"/>
  <c r="M10182" i="60"/>
  <c r="I10183" i="60" s="1"/>
  <c r="J10182" i="60"/>
  <c r="K10182" i="60"/>
  <c r="L10182" i="60" l="1"/>
  <c r="P10182" i="60"/>
  <c r="K10183" i="60"/>
  <c r="J10183" i="60"/>
  <c r="M10183" i="60"/>
  <c r="I10184" i="60" s="1"/>
  <c r="P10183" i="60" l="1"/>
  <c r="L10183" i="60"/>
  <c r="M10184" i="60"/>
  <c r="I10185" i="60" s="1"/>
  <c r="K10184" i="60"/>
  <c r="J10184" i="60"/>
  <c r="K10185" i="60" l="1"/>
  <c r="J10185" i="60"/>
  <c r="M10185" i="60"/>
  <c r="I10186" i="60" s="1"/>
  <c r="P10184" i="60"/>
  <c r="L10184" i="60"/>
  <c r="M10186" i="60" l="1"/>
  <c r="I10187" i="60" s="1"/>
  <c r="J10186" i="60"/>
  <c r="K10186" i="60"/>
  <c r="P10185" i="60"/>
  <c r="L10185" i="60"/>
  <c r="P10186" i="60" l="1"/>
  <c r="L10186" i="60"/>
  <c r="J10187" i="60"/>
  <c r="M10187" i="60"/>
  <c r="I10188" i="60" s="1"/>
  <c r="K10187" i="60"/>
  <c r="M10188" i="60" l="1"/>
  <c r="I10189" i="60" s="1"/>
  <c r="K10188" i="60"/>
  <c r="J10188" i="60"/>
  <c r="P10187" i="60"/>
  <c r="L10187" i="60"/>
  <c r="L10188" i="60" l="1"/>
  <c r="P10188" i="60"/>
  <c r="K10189" i="60"/>
  <c r="M10189" i="60"/>
  <c r="I10190" i="60" s="1"/>
  <c r="J10189" i="60"/>
  <c r="K10190" i="60" l="1"/>
  <c r="J10190" i="60"/>
  <c r="M10190" i="60"/>
  <c r="I10191" i="60" s="1"/>
  <c r="P10189" i="60"/>
  <c r="L10189" i="60"/>
  <c r="K10191" i="60" l="1"/>
  <c r="J10191" i="60"/>
  <c r="M10191" i="60"/>
  <c r="I10192" i="60" s="1"/>
  <c r="L10190" i="60"/>
  <c r="P10190" i="60"/>
  <c r="M10192" i="60" l="1"/>
  <c r="I10193" i="60" s="1"/>
  <c r="K10192" i="60"/>
  <c r="J10192" i="60"/>
  <c r="L10191" i="60"/>
  <c r="P10191" i="60"/>
  <c r="P10192" i="60" l="1"/>
  <c r="L10192" i="60"/>
  <c r="M10193" i="60"/>
  <c r="I10194" i="60" s="1"/>
  <c r="K10193" i="60"/>
  <c r="J10193" i="60"/>
  <c r="P10193" i="60" l="1"/>
  <c r="L10193" i="60"/>
  <c r="M10194" i="60"/>
  <c r="I10195" i="60" s="1"/>
  <c r="K10194" i="60"/>
  <c r="J10194" i="60"/>
  <c r="P10194" i="60" l="1"/>
  <c r="L10194" i="60"/>
  <c r="M10195" i="60"/>
  <c r="I10196" i="60" s="1"/>
  <c r="K10195" i="60"/>
  <c r="J10195" i="60"/>
  <c r="L10195" i="60" l="1"/>
  <c r="P10195" i="60"/>
  <c r="J10196" i="60"/>
  <c r="M10196" i="60"/>
  <c r="I10197" i="60" s="1"/>
  <c r="K10196" i="60"/>
  <c r="K10197" i="60" l="1"/>
  <c r="J10197" i="60"/>
  <c r="M10197" i="60"/>
  <c r="I10198" i="60" s="1"/>
  <c r="P10196" i="60"/>
  <c r="L10196" i="60"/>
  <c r="J10198" i="60" l="1"/>
  <c r="M10198" i="60"/>
  <c r="I10199" i="60" s="1"/>
  <c r="K10198" i="60"/>
  <c r="P10197" i="60"/>
  <c r="L10197" i="60"/>
  <c r="K10199" i="60" l="1"/>
  <c r="J10199" i="60"/>
  <c r="M10199" i="60"/>
  <c r="I10200" i="60" s="1"/>
  <c r="P10198" i="60"/>
  <c r="L10198" i="60"/>
  <c r="M10200" i="60" l="1"/>
  <c r="I10201" i="60" s="1"/>
  <c r="K10200" i="60"/>
  <c r="J10200" i="60"/>
  <c r="L10199" i="60"/>
  <c r="P10199" i="60"/>
  <c r="P10200" i="60" l="1"/>
  <c r="L10200" i="60"/>
  <c r="M10201" i="60"/>
  <c r="I10202" i="60" s="1"/>
  <c r="K10201" i="60"/>
  <c r="J10201" i="60"/>
  <c r="L10201" i="60" l="1"/>
  <c r="P10201" i="60"/>
  <c r="M10202" i="60"/>
  <c r="I10203" i="60" s="1"/>
  <c r="K10202" i="60"/>
  <c r="J10202" i="60"/>
  <c r="L10202" i="60" l="1"/>
  <c r="P10202" i="60"/>
  <c r="M10203" i="60"/>
  <c r="I10204" i="60" s="1"/>
  <c r="K10203" i="60"/>
  <c r="J10203" i="60"/>
  <c r="P10203" i="60" l="1"/>
  <c r="L10203" i="60"/>
  <c r="K10204" i="60"/>
  <c r="J10204" i="60"/>
  <c r="M10204" i="60"/>
  <c r="I10205" i="60" s="1"/>
  <c r="M10205" i="60" l="1"/>
  <c r="I10206" i="60" s="1"/>
  <c r="K10205" i="60"/>
  <c r="J10205" i="60"/>
  <c r="L10204" i="60"/>
  <c r="P10204" i="60"/>
  <c r="P10205" i="60" l="1"/>
  <c r="L10205" i="60"/>
  <c r="J10206" i="60"/>
  <c r="M10206" i="60"/>
  <c r="I10207" i="60" s="1"/>
  <c r="K10206" i="60"/>
  <c r="M10207" i="60" l="1"/>
  <c r="I10208" i="60" s="1"/>
  <c r="K10207" i="60"/>
  <c r="J10207" i="60"/>
  <c r="P10206" i="60"/>
  <c r="L10206" i="60"/>
  <c r="P10207" i="60" l="1"/>
  <c r="L10207" i="60"/>
  <c r="K10208" i="60"/>
  <c r="J10208" i="60"/>
  <c r="M10208" i="60"/>
  <c r="I10209" i="60" s="1"/>
  <c r="M10209" i="60" l="1"/>
  <c r="I10210" i="60" s="1"/>
  <c r="K10209" i="60"/>
  <c r="J10209" i="60"/>
  <c r="P10208" i="60"/>
  <c r="L10208" i="60"/>
  <c r="L10209" i="60" l="1"/>
  <c r="P10209" i="60"/>
  <c r="K10210" i="60"/>
  <c r="J10210" i="60"/>
  <c r="M10210" i="60"/>
  <c r="I10211" i="60" s="1"/>
  <c r="L10210" i="60" l="1"/>
  <c r="P10210" i="60"/>
  <c r="K10211" i="60"/>
  <c r="J10211" i="60"/>
  <c r="M10211" i="60"/>
  <c r="I10212" i="60" s="1"/>
  <c r="P10211" i="60" l="1"/>
  <c r="L10211" i="60"/>
  <c r="M10212" i="60"/>
  <c r="I10213" i="60" s="1"/>
  <c r="K10212" i="60"/>
  <c r="J10212" i="60"/>
  <c r="K10213" i="60" l="1"/>
  <c r="J10213" i="60"/>
  <c r="M10213" i="60"/>
  <c r="I10214" i="60" s="1"/>
  <c r="L10212" i="60"/>
  <c r="P10212" i="60"/>
  <c r="M10214" i="60" l="1"/>
  <c r="I10215" i="60" s="1"/>
  <c r="J10214" i="60"/>
  <c r="K10214" i="60"/>
  <c r="L10213" i="60"/>
  <c r="P10213" i="60"/>
  <c r="P10214" i="60" l="1"/>
  <c r="L10214" i="60"/>
  <c r="J10215" i="60"/>
  <c r="M10215" i="60"/>
  <c r="I10216" i="60" s="1"/>
  <c r="K10215" i="60"/>
  <c r="M10216" i="60" l="1"/>
  <c r="I10217" i="60" s="1"/>
  <c r="K10216" i="60"/>
  <c r="J10216" i="60"/>
  <c r="P10215" i="60"/>
  <c r="L10215" i="60"/>
  <c r="L10216" i="60" l="1"/>
  <c r="P10216" i="60"/>
  <c r="J10217" i="60"/>
  <c r="M10217" i="60"/>
  <c r="I10218" i="60" s="1"/>
  <c r="K10217" i="60"/>
  <c r="P10217" i="60" l="1"/>
  <c r="L10217" i="60"/>
  <c r="K10218" i="60"/>
  <c r="J10218" i="60"/>
  <c r="M10218" i="60"/>
  <c r="I10219" i="60" s="1"/>
  <c r="K10219" i="60" l="1"/>
  <c r="J10219" i="60"/>
  <c r="M10219" i="60"/>
  <c r="I10220" i="60" s="1"/>
  <c r="L10218" i="60"/>
  <c r="P10218" i="60" l="1"/>
  <c r="M10220" i="60"/>
  <c r="I10221" i="60" s="1"/>
  <c r="K10220" i="60"/>
  <c r="J10220" i="60"/>
  <c r="L10219" i="60"/>
  <c r="P10219" i="60"/>
  <c r="P10220" i="60" l="1"/>
  <c r="L10220" i="60"/>
  <c r="M10221" i="60"/>
  <c r="I10222" i="60" s="1"/>
  <c r="K10221" i="60"/>
  <c r="J10221" i="60"/>
  <c r="P10221" i="60" l="1"/>
  <c r="L10221" i="60"/>
  <c r="M10222" i="60"/>
  <c r="I10223" i="60" s="1"/>
  <c r="K10222" i="60"/>
  <c r="J10222" i="60"/>
  <c r="P10222" i="60" l="1"/>
  <c r="L10222" i="60"/>
  <c r="M10223" i="60"/>
  <c r="I10224" i="60" s="1"/>
  <c r="K10223" i="60"/>
  <c r="J10223" i="60"/>
  <c r="L10223" i="60" l="1"/>
  <c r="P10223" i="60"/>
  <c r="K10224" i="60"/>
  <c r="M10224" i="60"/>
  <c r="I10225" i="60" s="1"/>
  <c r="J10224" i="60"/>
  <c r="P10224" i="60" l="1"/>
  <c r="L10224" i="60"/>
  <c r="K10225" i="60"/>
  <c r="J10225" i="60"/>
  <c r="M10225" i="60"/>
  <c r="I10226" i="60" s="1"/>
  <c r="K10226" i="60" l="1"/>
  <c r="J10226" i="60"/>
  <c r="M10226" i="60"/>
  <c r="I10227" i="60" s="1"/>
  <c r="P10225" i="60"/>
  <c r="L10225" i="60"/>
  <c r="K10227" i="60" l="1"/>
  <c r="M10227" i="60"/>
  <c r="I10228" i="60" s="1"/>
  <c r="J10227" i="60"/>
  <c r="P10226" i="60"/>
  <c r="L10226" i="60"/>
  <c r="L10227" i="60" l="1"/>
  <c r="P10227" i="60"/>
  <c r="M10228" i="60"/>
  <c r="I10229" i="60" s="1"/>
  <c r="J10228" i="60"/>
  <c r="K10228" i="60"/>
  <c r="P10228" i="60" l="1"/>
  <c r="L10228" i="60"/>
  <c r="M10229" i="60"/>
  <c r="I10230" i="60" s="1"/>
  <c r="K10229" i="60"/>
  <c r="J10229" i="60"/>
  <c r="L10229" i="60" l="1"/>
  <c r="P10229" i="60"/>
  <c r="M10230" i="60"/>
  <c r="I10231" i="60" s="1"/>
  <c r="K10230" i="60"/>
  <c r="J10230" i="60"/>
  <c r="L10230" i="60" l="1"/>
  <c r="P10230" i="60"/>
  <c r="M10231" i="60"/>
  <c r="I10232" i="60" s="1"/>
  <c r="K10231" i="60"/>
  <c r="J10231" i="60"/>
  <c r="P10231" i="60" l="1"/>
  <c r="L10231" i="60"/>
  <c r="K10232" i="60"/>
  <c r="J10232" i="60"/>
  <c r="M10232" i="60"/>
  <c r="I10233" i="60" s="1"/>
  <c r="L10232" i="60" l="1"/>
  <c r="M10233" i="60"/>
  <c r="I10234" i="60" s="1"/>
  <c r="K10233" i="60"/>
  <c r="J10233" i="60"/>
  <c r="P10233" i="60" l="1"/>
  <c r="L10233" i="60"/>
  <c r="M10234" i="60"/>
  <c r="I10235" i="60" s="1"/>
  <c r="J10234" i="60"/>
  <c r="K10234" i="60"/>
  <c r="P10232" i="60"/>
  <c r="P10234" i="60" l="1"/>
  <c r="L10234" i="60"/>
  <c r="M10235" i="60"/>
  <c r="I10236" i="60" s="1"/>
  <c r="J10235" i="60"/>
  <c r="K10235" i="60"/>
  <c r="P10235" i="60" l="1"/>
  <c r="L10235" i="60"/>
  <c r="J10236" i="60"/>
  <c r="M10236" i="60"/>
  <c r="I10237" i="60" s="1"/>
  <c r="K10236" i="60"/>
  <c r="P10236" i="60" l="1"/>
  <c r="L10236" i="60"/>
  <c r="M10237" i="60"/>
  <c r="I10238" i="60" s="1"/>
  <c r="K10237" i="60"/>
  <c r="J10237" i="60"/>
  <c r="L10237" i="60" l="1"/>
  <c r="P10237" i="60"/>
  <c r="K10238" i="60"/>
  <c r="J10238" i="60"/>
  <c r="M10238" i="60"/>
  <c r="I10239" i="60" s="1"/>
  <c r="L10238" i="60" l="1"/>
  <c r="K10239" i="60"/>
  <c r="J10239" i="60"/>
  <c r="M10239" i="60"/>
  <c r="I10240" i="60" s="1"/>
  <c r="K10240" i="60" l="1"/>
  <c r="J10240" i="60"/>
  <c r="M10240" i="60"/>
  <c r="I10241" i="60" s="1"/>
  <c r="L10239" i="60"/>
  <c r="P10239" i="60"/>
  <c r="P10238" i="60"/>
  <c r="L10240" i="60" l="1"/>
  <c r="M10241" i="60"/>
  <c r="I10242" i="60" s="1"/>
  <c r="K10241" i="60"/>
  <c r="J10241" i="60"/>
  <c r="P10241" i="60" l="1"/>
  <c r="L10241" i="60"/>
  <c r="M10242" i="60"/>
  <c r="I10243" i="60" s="1"/>
  <c r="K10242" i="60"/>
  <c r="J10242" i="60"/>
  <c r="P10240" i="60"/>
  <c r="P10242" i="60" l="1"/>
  <c r="L10242" i="60"/>
  <c r="M10243" i="60"/>
  <c r="I10244" i="60" s="1"/>
  <c r="J10243" i="60"/>
  <c r="K10243" i="60"/>
  <c r="P10243" i="60" l="1"/>
  <c r="L10243" i="60"/>
  <c r="M10244" i="60"/>
  <c r="I10245" i="60" s="1"/>
  <c r="K10244" i="60"/>
  <c r="J10244" i="60"/>
  <c r="L10244" i="60" l="1"/>
  <c r="P10244" i="60"/>
  <c r="J10245" i="60"/>
  <c r="M10245" i="60"/>
  <c r="I10246" i="60" s="1"/>
  <c r="K10245" i="60"/>
  <c r="P10245" i="60" l="1"/>
  <c r="L10245" i="60"/>
  <c r="K10246" i="60"/>
  <c r="J10246" i="60"/>
  <c r="M10246" i="60"/>
  <c r="I10247" i="60" s="1"/>
  <c r="J10247" i="60" l="1"/>
  <c r="K10247" i="60"/>
  <c r="M10247" i="60"/>
  <c r="I10248" i="60" s="1"/>
  <c r="L10246" i="60"/>
  <c r="P10246" i="60" l="1"/>
  <c r="K10248" i="60"/>
  <c r="J10248" i="60"/>
  <c r="M10248" i="60"/>
  <c r="I10249" i="60" s="1"/>
  <c r="L10247" i="60"/>
  <c r="P10247" i="60"/>
  <c r="M10249" i="60" l="1"/>
  <c r="I10250" i="60" s="1"/>
  <c r="K10249" i="60"/>
  <c r="J10249" i="60"/>
  <c r="L10248" i="60"/>
  <c r="P10248" i="60"/>
  <c r="P10249" i="60" l="1"/>
  <c r="L10249" i="60"/>
  <c r="M10250" i="60"/>
  <c r="I10251" i="60" s="1"/>
  <c r="K10250" i="60"/>
  <c r="J10250" i="60"/>
  <c r="L10250" i="60" l="1"/>
  <c r="P10250" i="60"/>
  <c r="M10251" i="60"/>
  <c r="I10252" i="60" s="1"/>
  <c r="K10251" i="60"/>
  <c r="J10251" i="60"/>
  <c r="M10252" i="60" l="1"/>
  <c r="I10253" i="60" s="1"/>
  <c r="J10252" i="60"/>
  <c r="K10252" i="60"/>
  <c r="L10251" i="60"/>
  <c r="P10251" i="60"/>
  <c r="P10252" i="60" l="1"/>
  <c r="L10252" i="60"/>
  <c r="K10253" i="60"/>
  <c r="J10253" i="60"/>
  <c r="M10253" i="60"/>
  <c r="I10254" i="60" s="1"/>
  <c r="M10254" i="60" l="1"/>
  <c r="I10255" i="60" s="1"/>
  <c r="K10254" i="60"/>
  <c r="J10254" i="60"/>
  <c r="P10253" i="60"/>
  <c r="L10253" i="60"/>
  <c r="P10254" i="60" l="1"/>
  <c r="L10254" i="60"/>
  <c r="J10255" i="60"/>
  <c r="M10255" i="60"/>
  <c r="I10256" i="60" s="1"/>
  <c r="K10255" i="60"/>
  <c r="M10256" i="60" l="1"/>
  <c r="I10257" i="60" s="1"/>
  <c r="K10256" i="60"/>
  <c r="J10256" i="60"/>
  <c r="P10255" i="60"/>
  <c r="L10255" i="60"/>
  <c r="P10256" i="60" l="1"/>
  <c r="L10256" i="60"/>
  <c r="K10257" i="60"/>
  <c r="J10257" i="60"/>
  <c r="M10257" i="60"/>
  <c r="I10258" i="60" s="1"/>
  <c r="M10258" i="60" l="1"/>
  <c r="I10259" i="60" s="1"/>
  <c r="K10258" i="60"/>
  <c r="J10258" i="60"/>
  <c r="L10257" i="60"/>
  <c r="P10257" i="60"/>
  <c r="L10258" i="60" l="1"/>
  <c r="P10258" i="60"/>
  <c r="K10259" i="60"/>
  <c r="J10259" i="60"/>
  <c r="M10259" i="60"/>
  <c r="I10260" i="60" s="1"/>
  <c r="K10260" i="60" l="1"/>
  <c r="J10260" i="60"/>
  <c r="M10260" i="60"/>
  <c r="I10261" i="60" s="1"/>
  <c r="L10259" i="60"/>
  <c r="P10259" i="60"/>
  <c r="M10261" i="60" l="1"/>
  <c r="I10262" i="60" s="1"/>
  <c r="K10261" i="60"/>
  <c r="J10261" i="60"/>
  <c r="P10260" i="60"/>
  <c r="L10260" i="60"/>
  <c r="L10261" i="60" l="1"/>
  <c r="P10261" i="60"/>
  <c r="M10262" i="60"/>
  <c r="I10263" i="60" s="1"/>
  <c r="K10262" i="60"/>
  <c r="J10262" i="60"/>
  <c r="P10262" i="60" l="1"/>
  <c r="L10262" i="60"/>
  <c r="M10263" i="60"/>
  <c r="I10264" i="60" s="1"/>
  <c r="K10263" i="60"/>
  <c r="J10263" i="60"/>
  <c r="P10263" i="60" l="1"/>
  <c r="L10263" i="60"/>
  <c r="M10264" i="60"/>
  <c r="I10265" i="60" s="1"/>
  <c r="K10264" i="60"/>
  <c r="J10264" i="60"/>
  <c r="P10264" i="60" l="1"/>
  <c r="L10264" i="60"/>
  <c r="M10265" i="60"/>
  <c r="I10266" i="60" s="1"/>
  <c r="K10265" i="60"/>
  <c r="J10265" i="60"/>
  <c r="J10266" i="60" l="1"/>
  <c r="K10266" i="60"/>
  <c r="M10266" i="60"/>
  <c r="I10267" i="60" s="1"/>
  <c r="L10265" i="60"/>
  <c r="P10265" i="60"/>
  <c r="K10267" i="60" l="1"/>
  <c r="J10267" i="60"/>
  <c r="M10267" i="60"/>
  <c r="I10268" i="60" s="1"/>
  <c r="L10266" i="60"/>
  <c r="P10266" i="60"/>
  <c r="L10267" i="60" l="1"/>
  <c r="K10268" i="60"/>
  <c r="J10268" i="60"/>
  <c r="M10268" i="60"/>
  <c r="I10269" i="60" s="1"/>
  <c r="M10269" i="60" l="1"/>
  <c r="I10270" i="60" s="1"/>
  <c r="K10269" i="60"/>
  <c r="J10269" i="60"/>
  <c r="L10268" i="60"/>
  <c r="P10267" i="60"/>
  <c r="P10268" i="60" l="1"/>
  <c r="L10269" i="60"/>
  <c r="P10269" i="60"/>
  <c r="M10270" i="60"/>
  <c r="I10271" i="60" s="1"/>
  <c r="K10270" i="60"/>
  <c r="J10270" i="60"/>
  <c r="P10270" i="60" l="1"/>
  <c r="L10270" i="60"/>
  <c r="J10271" i="60"/>
  <c r="K10271" i="60"/>
  <c r="M10271" i="60"/>
  <c r="I10272" i="60" s="1"/>
  <c r="M10272" i="60" l="1"/>
  <c r="I10273" i="60" s="1"/>
  <c r="K10272" i="60"/>
  <c r="J10272" i="60"/>
  <c r="P10271" i="60"/>
  <c r="L10271" i="60"/>
  <c r="L10272" i="60" l="1"/>
  <c r="P10272" i="60"/>
  <c r="K10273" i="60"/>
  <c r="J10273" i="60"/>
  <c r="M10273" i="60"/>
  <c r="I10274" i="60" s="1"/>
  <c r="K10274" i="60" l="1"/>
  <c r="J10274" i="60"/>
  <c r="M10274" i="60"/>
  <c r="I10275" i="60" s="1"/>
  <c r="L10273" i="60"/>
  <c r="P10273" i="60"/>
  <c r="M10275" i="60" l="1"/>
  <c r="I10276" i="60" s="1"/>
  <c r="K10275" i="60"/>
  <c r="J10275" i="60"/>
  <c r="L10274" i="60"/>
  <c r="P10274" i="60" l="1"/>
  <c r="L10275" i="60"/>
  <c r="P10275" i="60"/>
  <c r="K10276" i="60"/>
  <c r="M10276" i="60"/>
  <c r="I10277" i="60" s="1"/>
  <c r="J10276" i="60"/>
  <c r="P10276" i="60" l="1"/>
  <c r="L10276" i="60"/>
  <c r="M10277" i="60"/>
  <c r="I10278" i="60" s="1"/>
  <c r="J10277" i="60"/>
  <c r="K10277" i="60"/>
  <c r="M10278" i="60" l="1"/>
  <c r="I10279" i="60" s="1"/>
  <c r="K10278" i="60"/>
  <c r="J10278" i="60"/>
  <c r="P10277" i="60"/>
  <c r="L10277" i="60"/>
  <c r="L10278" i="60" l="1"/>
  <c r="P10278" i="60"/>
  <c r="M10279" i="60"/>
  <c r="I10280" i="60" s="1"/>
  <c r="K10279" i="60"/>
  <c r="J10279" i="60"/>
  <c r="L10279" i="60" l="1"/>
  <c r="P10279" i="60"/>
  <c r="M10280" i="60"/>
  <c r="I10281" i="60" s="1"/>
  <c r="K10280" i="60"/>
  <c r="J10280" i="60"/>
  <c r="K10281" i="60" l="1"/>
  <c r="J10281" i="60"/>
  <c r="M10281" i="60"/>
  <c r="I10282" i="60" s="1"/>
  <c r="P10280" i="60"/>
  <c r="L10280" i="60"/>
  <c r="K10282" i="60" l="1"/>
  <c r="J10282" i="60"/>
  <c r="M10282" i="60"/>
  <c r="I10283" i="60" s="1"/>
  <c r="P10281" i="60"/>
  <c r="L10281" i="60"/>
  <c r="K10283" i="60" l="1"/>
  <c r="J10283" i="60"/>
  <c r="M10283" i="60"/>
  <c r="I10284" i="60" s="1"/>
  <c r="P10282" i="60"/>
  <c r="L10282" i="60"/>
  <c r="M10284" i="60" l="1"/>
  <c r="I10285" i="60" s="1"/>
  <c r="J10284" i="60"/>
  <c r="K10284" i="60"/>
  <c r="P10283" i="60"/>
  <c r="L10283" i="60"/>
  <c r="P10284" i="60" l="1"/>
  <c r="L10284" i="60"/>
  <c r="J10285" i="60"/>
  <c r="K10285" i="60"/>
  <c r="M10285" i="60"/>
  <c r="I10286" i="60" s="1"/>
  <c r="M10286" i="60" l="1"/>
  <c r="I10287" i="60" s="1"/>
  <c r="K10286" i="60"/>
  <c r="J10286" i="60"/>
  <c r="L10285" i="60"/>
  <c r="P10285" i="60" l="1"/>
  <c r="L10286" i="60"/>
  <c r="P10286" i="60"/>
  <c r="K10287" i="60"/>
  <c r="M10287" i="60"/>
  <c r="I10288" i="60" s="1"/>
  <c r="J10287" i="60"/>
  <c r="P10287" i="60" l="1"/>
  <c r="L10287" i="60"/>
  <c r="K10288" i="60"/>
  <c r="J10288" i="60"/>
  <c r="M10288" i="60"/>
  <c r="I10289" i="60" s="1"/>
  <c r="M10289" i="60" l="1"/>
  <c r="I10290" i="60" s="1"/>
  <c r="J10289" i="60"/>
  <c r="K10289" i="60"/>
  <c r="L10288" i="60"/>
  <c r="P10288" i="60"/>
  <c r="L10289" i="60" l="1"/>
  <c r="P10289" i="60"/>
  <c r="M10290" i="60"/>
  <c r="I10291" i="60" s="1"/>
  <c r="K10290" i="60"/>
  <c r="J10290" i="60"/>
  <c r="M10291" i="60" l="1"/>
  <c r="I10292" i="60" s="1"/>
  <c r="J10291" i="60"/>
  <c r="K10291" i="60"/>
  <c r="P10290" i="60"/>
  <c r="L10290" i="60"/>
  <c r="P10291" i="60" l="1"/>
  <c r="L10291" i="60"/>
  <c r="M10292" i="60"/>
  <c r="I10293" i="60" s="1"/>
  <c r="K10292" i="60"/>
  <c r="J10292" i="60"/>
  <c r="P10292" i="60" l="1"/>
  <c r="L10292" i="60"/>
  <c r="M10293" i="60"/>
  <c r="I10294" i="60" s="1"/>
  <c r="K10293" i="60"/>
  <c r="J10293" i="60"/>
  <c r="L10293" i="60" l="1"/>
  <c r="P10293" i="60"/>
  <c r="K10294" i="60"/>
  <c r="J10294" i="60"/>
  <c r="M10294" i="60"/>
  <c r="I10295" i="60" s="1"/>
  <c r="P10294" i="60" l="1"/>
  <c r="L10294" i="60"/>
  <c r="K10295" i="60"/>
  <c r="J10295" i="60"/>
  <c r="M10295" i="60"/>
  <c r="I10296" i="60" s="1"/>
  <c r="J10296" i="60" l="1"/>
  <c r="K10296" i="60"/>
  <c r="M10296" i="60"/>
  <c r="I10297" i="60" s="1"/>
  <c r="L10295" i="60"/>
  <c r="P10295" i="60" l="1"/>
  <c r="K10297" i="60"/>
  <c r="J10297" i="60"/>
  <c r="M10297" i="60"/>
  <c r="I10298" i="60" s="1"/>
  <c r="P10296" i="60"/>
  <c r="L10296" i="60"/>
  <c r="L10297" i="60" l="1"/>
  <c r="M10298" i="60"/>
  <c r="I10299" i="60" s="1"/>
  <c r="K10298" i="60"/>
  <c r="J10298" i="60"/>
  <c r="M10299" i="60" l="1"/>
  <c r="I10300" i="60" s="1"/>
  <c r="K10299" i="60"/>
  <c r="J10299" i="60"/>
  <c r="P10298" i="60"/>
  <c r="L10298" i="60"/>
  <c r="P10297" i="60"/>
  <c r="L10299" i="60" l="1"/>
  <c r="P10299" i="60"/>
  <c r="M10300" i="60"/>
  <c r="I10301" i="60" s="1"/>
  <c r="K10300" i="60"/>
  <c r="J10300" i="60"/>
  <c r="L10300" i="60" l="1"/>
  <c r="P10300" i="60"/>
  <c r="M10301" i="60"/>
  <c r="I10302" i="60" s="1"/>
  <c r="K10301" i="60"/>
  <c r="J10301" i="60"/>
  <c r="P10301" i="60" l="1"/>
  <c r="L10301" i="60"/>
  <c r="K10302" i="60"/>
  <c r="J10302" i="60"/>
  <c r="M10302" i="60"/>
  <c r="I10303" i="60" s="1"/>
  <c r="M10303" i="60" l="1"/>
  <c r="I10304" i="60" s="1"/>
  <c r="K10303" i="60"/>
  <c r="J10303" i="60"/>
  <c r="L10302" i="60"/>
  <c r="P10303" i="60" l="1"/>
  <c r="L10303" i="60"/>
  <c r="P10302" i="60"/>
  <c r="J10304" i="60"/>
  <c r="K10304" i="60"/>
  <c r="M10304" i="60"/>
  <c r="I10305" i="60" s="1"/>
  <c r="M10305" i="60" l="1"/>
  <c r="I10306" i="60" s="1"/>
  <c r="J10305" i="60"/>
  <c r="K10305" i="60"/>
  <c r="L10304" i="60"/>
  <c r="P10304" i="60"/>
  <c r="P10305" i="60" l="1"/>
  <c r="L10305" i="60"/>
  <c r="K10306" i="60"/>
  <c r="J10306" i="60"/>
  <c r="M10306" i="60"/>
  <c r="I10307" i="60" s="1"/>
  <c r="M10307" i="60" l="1"/>
  <c r="I10308" i="60" s="1"/>
  <c r="K10307" i="60"/>
  <c r="J10307" i="60"/>
  <c r="P10306" i="60"/>
  <c r="L10306" i="60"/>
  <c r="L10307" i="60" l="1"/>
  <c r="P10307" i="60"/>
  <c r="K10308" i="60"/>
  <c r="J10308" i="60"/>
  <c r="M10308" i="60"/>
  <c r="I10309" i="60" s="1"/>
  <c r="K10309" i="60" l="1"/>
  <c r="J10309" i="60"/>
  <c r="M10309" i="60"/>
  <c r="I10310" i="60" s="1"/>
  <c r="L10308" i="60"/>
  <c r="P10308" i="60"/>
  <c r="M10310" i="60" l="1"/>
  <c r="I10311" i="60" s="1"/>
  <c r="K10310" i="60"/>
  <c r="J10310" i="60"/>
  <c r="P10309" i="60"/>
  <c r="L10309" i="60"/>
  <c r="L10310" i="60" l="1"/>
  <c r="P10310" i="60"/>
  <c r="M10311" i="60"/>
  <c r="I10312" i="60" s="1"/>
  <c r="K10311" i="60"/>
  <c r="J10311" i="60"/>
  <c r="P10311" i="60" l="1"/>
  <c r="L10311" i="60"/>
  <c r="M10312" i="60"/>
  <c r="I10313" i="60" s="1"/>
  <c r="K10312" i="60"/>
  <c r="J10312" i="60"/>
  <c r="P10312" i="60" l="1"/>
  <c r="L10312" i="60"/>
  <c r="K10313" i="60"/>
  <c r="J10313" i="60"/>
  <c r="M10313" i="60"/>
  <c r="I10314" i="60" s="1"/>
  <c r="L10313" i="60" l="1"/>
  <c r="M10314" i="60"/>
  <c r="I10315" i="60" s="1"/>
  <c r="K10314" i="60"/>
  <c r="J10314" i="60"/>
  <c r="L10314" i="60" l="1"/>
  <c r="P10314" i="60"/>
  <c r="J10315" i="60"/>
  <c r="K10315" i="60"/>
  <c r="M10315" i="60"/>
  <c r="I10316" i="60" s="1"/>
  <c r="P10313" i="60"/>
  <c r="K10316" i="60" l="1"/>
  <c r="J10316" i="60"/>
  <c r="M10316" i="60"/>
  <c r="I10317" i="60" s="1"/>
  <c r="P10315" i="60"/>
  <c r="L10315" i="60"/>
  <c r="L10316" i="60" l="1"/>
  <c r="K10317" i="60"/>
  <c r="J10317" i="60"/>
  <c r="M10317" i="60"/>
  <c r="I10318" i="60" s="1"/>
  <c r="L10317" i="60" l="1"/>
  <c r="P10317" i="60"/>
  <c r="J10318" i="60"/>
  <c r="M10318" i="60"/>
  <c r="I10319" i="60" s="1"/>
  <c r="K10318" i="60"/>
  <c r="P10316" i="60"/>
  <c r="P10318" i="60" l="1"/>
  <c r="L10318" i="60"/>
  <c r="M10319" i="60"/>
  <c r="I10320" i="60" s="1"/>
  <c r="K10319" i="60"/>
  <c r="J10319" i="60"/>
  <c r="P10319" i="60" l="1"/>
  <c r="L10319" i="60"/>
  <c r="M10320" i="60"/>
  <c r="I10321" i="60" s="1"/>
  <c r="J10320" i="60"/>
  <c r="K10320" i="60"/>
  <c r="L10320" i="60" l="1"/>
  <c r="P10320" i="60"/>
  <c r="J10321" i="60"/>
  <c r="K10321" i="60"/>
  <c r="M10321" i="60"/>
  <c r="I10322" i="60" s="1"/>
  <c r="P10321" i="60" l="1"/>
  <c r="L10321" i="60"/>
  <c r="K10322" i="60"/>
  <c r="J10322" i="60"/>
  <c r="M10322" i="60"/>
  <c r="I10323" i="60" s="1"/>
  <c r="M10323" i="60" l="1"/>
  <c r="I10324" i="60" s="1"/>
  <c r="K10323" i="60"/>
  <c r="J10323" i="60"/>
  <c r="L10322" i="60"/>
  <c r="P10322" i="60"/>
  <c r="P10323" i="60" l="1"/>
  <c r="L10323" i="60"/>
  <c r="M10324" i="60"/>
  <c r="I10325" i="60" s="1"/>
  <c r="J10324" i="60"/>
  <c r="K10324" i="60"/>
  <c r="M10325" i="60" l="1"/>
  <c r="I10326" i="60" s="1"/>
  <c r="K10325" i="60"/>
  <c r="J10325" i="60"/>
  <c r="P10324" i="60"/>
  <c r="L10324" i="60"/>
  <c r="P10325" i="60" l="1"/>
  <c r="L10325" i="60"/>
  <c r="K10326" i="60"/>
  <c r="J10326" i="60"/>
  <c r="M10326" i="60"/>
  <c r="I10327" i="60" s="1"/>
  <c r="P10326" i="60" l="1"/>
  <c r="L10326" i="60"/>
  <c r="M10327" i="60"/>
  <c r="I10328" i="60" s="1"/>
  <c r="K10327" i="60"/>
  <c r="J10327" i="60"/>
  <c r="P10327" i="60" l="1"/>
  <c r="L10327" i="60"/>
  <c r="K10328" i="60"/>
  <c r="M10328" i="60"/>
  <c r="I10329" i="60" s="1"/>
  <c r="J10328" i="60"/>
  <c r="P10328" i="60" l="1"/>
  <c r="L10328" i="60"/>
  <c r="K10329" i="60"/>
  <c r="M10329" i="60"/>
  <c r="I10330" i="60" s="1"/>
  <c r="J10329" i="60"/>
  <c r="L10329" i="60" l="1"/>
  <c r="P10329" i="60"/>
  <c r="M10330" i="60"/>
  <c r="I10331" i="60" s="1"/>
  <c r="K10330" i="60"/>
  <c r="J10330" i="60"/>
  <c r="K10331" i="60" l="1"/>
  <c r="J10331" i="60"/>
  <c r="M10331" i="60"/>
  <c r="I10332" i="60" s="1"/>
  <c r="P10330" i="60"/>
  <c r="L10330" i="60"/>
  <c r="M10332" i="60" l="1"/>
  <c r="I10333" i="60" s="1"/>
  <c r="K10332" i="60"/>
  <c r="J10332" i="60"/>
  <c r="L10331" i="60"/>
  <c r="P10331" i="60"/>
  <c r="P10332" i="60" l="1"/>
  <c r="L10332" i="60"/>
  <c r="K10333" i="60"/>
  <c r="J10333" i="60"/>
  <c r="M10333" i="60"/>
  <c r="I10334" i="60" s="1"/>
  <c r="P10333" i="60" l="1"/>
  <c r="L10333" i="60"/>
  <c r="M10334" i="60"/>
  <c r="I10335" i="60" s="1"/>
  <c r="J10334" i="60"/>
  <c r="K10334" i="60"/>
  <c r="P10334" i="60" l="1"/>
  <c r="L10334" i="60"/>
  <c r="J10335" i="60"/>
  <c r="M10335" i="60"/>
  <c r="I10336" i="60" s="1"/>
  <c r="K10335" i="60"/>
  <c r="K10336" i="60" l="1"/>
  <c r="M10336" i="60"/>
  <c r="I10337" i="60" s="1"/>
  <c r="J10336" i="60"/>
  <c r="P10335" i="60"/>
  <c r="L10335" i="60"/>
  <c r="L10336" i="60" l="1"/>
  <c r="P10336" i="60"/>
  <c r="K10337" i="60"/>
  <c r="J10337" i="60"/>
  <c r="M10337" i="60"/>
  <c r="I10338" i="60" s="1"/>
  <c r="M10338" i="60" l="1"/>
  <c r="I10339" i="60" s="1"/>
  <c r="J10338" i="60"/>
  <c r="K10338" i="60"/>
  <c r="L10337" i="60"/>
  <c r="P10337" i="60"/>
  <c r="P10338" i="60" l="1"/>
  <c r="L10338" i="60"/>
  <c r="J10339" i="60"/>
  <c r="M10339" i="60"/>
  <c r="I10340" i="60" s="1"/>
  <c r="K10339" i="60"/>
  <c r="M10340" i="60" l="1"/>
  <c r="I10341" i="60" s="1"/>
  <c r="J10340" i="60"/>
  <c r="K10340" i="60"/>
  <c r="P10339" i="60"/>
  <c r="L10339" i="60"/>
  <c r="P10340" i="60" l="1"/>
  <c r="L10340" i="60"/>
  <c r="M10341" i="60"/>
  <c r="I10342" i="60" s="1"/>
  <c r="K10341" i="60"/>
  <c r="J10341" i="60"/>
  <c r="L10341" i="60" l="1"/>
  <c r="P10341" i="60"/>
  <c r="M10342" i="60"/>
  <c r="I10343" i="60" s="1"/>
  <c r="K10342" i="60"/>
  <c r="J10342" i="60"/>
  <c r="P10342" i="60" l="1"/>
  <c r="L10342" i="60"/>
  <c r="K10343" i="60"/>
  <c r="M10343" i="60"/>
  <c r="I10344" i="60" s="1"/>
  <c r="J10343" i="60"/>
  <c r="M10344" i="60" l="1"/>
  <c r="I10345" i="60" s="1"/>
  <c r="K10344" i="60"/>
  <c r="J10344" i="60"/>
  <c r="P10343" i="60"/>
  <c r="L10343" i="60"/>
  <c r="L10344" i="60" l="1"/>
  <c r="P10344" i="60"/>
  <c r="J10345" i="60"/>
  <c r="K10345" i="60"/>
  <c r="M10345" i="60"/>
  <c r="I10346" i="60" s="1"/>
  <c r="K10346" i="60" l="1"/>
  <c r="J10346" i="60"/>
  <c r="M10346" i="60"/>
  <c r="I10347" i="60" s="1"/>
  <c r="P10345" i="60"/>
  <c r="L10345" i="60"/>
  <c r="M10347" i="60" l="1"/>
  <c r="I10348" i="60" s="1"/>
  <c r="K10347" i="60"/>
  <c r="J10347" i="60"/>
  <c r="L10346" i="60"/>
  <c r="P10346" i="60"/>
  <c r="L10347" i="60" l="1"/>
  <c r="P10347" i="60"/>
  <c r="M10348" i="60"/>
  <c r="I10349" i="60" s="1"/>
  <c r="K10348" i="60"/>
  <c r="J10348" i="60"/>
  <c r="M10349" i="60" l="1"/>
  <c r="I10350" i="60" s="1"/>
  <c r="K10349" i="60"/>
  <c r="J10349" i="60"/>
  <c r="P10348" i="60"/>
  <c r="L10348" i="60"/>
  <c r="P10349" i="60" l="1"/>
  <c r="L10349" i="60"/>
  <c r="K10350" i="60"/>
  <c r="J10350" i="60"/>
  <c r="M10350" i="60"/>
  <c r="I10351" i="60" s="1"/>
  <c r="L10350" i="60" l="1"/>
  <c r="P10350" i="60"/>
  <c r="M10351" i="60"/>
  <c r="I10352" i="60" s="1"/>
  <c r="J10351" i="60"/>
  <c r="K10351" i="60"/>
  <c r="J10352" i="60" l="1"/>
  <c r="K10352" i="60"/>
  <c r="M10352" i="60"/>
  <c r="I10353" i="60" s="1"/>
  <c r="L10351" i="60"/>
  <c r="P10351" i="60"/>
  <c r="K10353" i="60" l="1"/>
  <c r="J10353" i="60"/>
  <c r="M10353" i="60"/>
  <c r="I10354" i="60" s="1"/>
  <c r="L10352" i="60"/>
  <c r="P10352" i="60"/>
  <c r="M10354" i="60" l="1"/>
  <c r="I10355" i="60" s="1"/>
  <c r="K10354" i="60"/>
  <c r="J10354" i="60"/>
  <c r="P10353" i="60"/>
  <c r="L10353" i="60"/>
  <c r="P10354" i="60" l="1"/>
  <c r="L10354" i="60"/>
  <c r="M10355" i="60"/>
  <c r="I10356" i="60" s="1"/>
  <c r="K10355" i="60"/>
  <c r="J10355" i="60"/>
  <c r="P10355" i="60" l="1"/>
  <c r="L10355" i="60"/>
  <c r="M10356" i="60"/>
  <c r="I10357" i="60" s="1"/>
  <c r="K10356" i="60"/>
  <c r="J10356" i="60"/>
  <c r="L10356" i="60" l="1"/>
  <c r="P10356" i="60"/>
  <c r="K10357" i="60"/>
  <c r="M10357" i="60"/>
  <c r="I10358" i="60" s="1"/>
  <c r="J10357" i="60"/>
  <c r="K10358" i="60" l="1"/>
  <c r="J10358" i="60"/>
  <c r="M10358" i="60"/>
  <c r="I10359" i="60" s="1"/>
  <c r="P10357" i="60"/>
  <c r="L10357" i="60"/>
  <c r="M10359" i="60" l="1"/>
  <c r="I10360" i="60" s="1"/>
  <c r="K10359" i="60"/>
  <c r="J10359" i="60"/>
  <c r="L10358" i="60"/>
  <c r="P10358" i="60" l="1"/>
  <c r="P10359" i="60"/>
  <c r="L10359" i="60"/>
  <c r="M10360" i="60"/>
  <c r="I10361" i="60" s="1"/>
  <c r="K10360" i="60"/>
  <c r="J10360" i="60"/>
  <c r="L10360" i="60" l="1"/>
  <c r="P10360" i="60"/>
  <c r="M10361" i="60"/>
  <c r="I10362" i="60" s="1"/>
  <c r="K10361" i="60"/>
  <c r="J10361" i="60"/>
  <c r="L10361" i="60" l="1"/>
  <c r="P10361" i="60"/>
  <c r="M10362" i="60"/>
  <c r="I10363" i="60" s="1"/>
  <c r="K10362" i="60"/>
  <c r="J10362" i="60"/>
  <c r="P10362" i="60" l="1"/>
  <c r="L10362" i="60"/>
  <c r="K10363" i="60"/>
  <c r="J10363" i="60"/>
  <c r="M10363" i="60"/>
  <c r="I10364" i="60" s="1"/>
  <c r="L10363" i="60" l="1"/>
  <c r="K10364" i="60"/>
  <c r="J10364" i="60"/>
  <c r="M10364" i="60"/>
  <c r="I10365" i="60" s="1"/>
  <c r="L10364" i="60" l="1"/>
  <c r="K10365" i="60"/>
  <c r="J10365" i="60"/>
  <c r="M10365" i="60"/>
  <c r="I10366" i="60" s="1"/>
  <c r="P10363" i="60"/>
  <c r="M10366" i="60" l="1"/>
  <c r="I10367" i="60" s="1"/>
  <c r="K10366" i="60"/>
  <c r="J10366" i="60"/>
  <c r="L10365" i="60"/>
  <c r="P10364" i="60"/>
  <c r="L10366" i="60" l="1"/>
  <c r="P10366" i="60"/>
  <c r="P10365" i="60"/>
  <c r="J10367" i="60"/>
  <c r="M10367" i="60"/>
  <c r="I10368" i="60" s="1"/>
  <c r="K10367" i="60"/>
  <c r="K10368" i="60" l="1"/>
  <c r="M10368" i="60"/>
  <c r="I10369" i="60" s="1"/>
  <c r="J10368" i="60"/>
  <c r="P10367" i="60"/>
  <c r="L10367" i="60"/>
  <c r="L10368" i="60" l="1"/>
  <c r="P10368" i="60"/>
  <c r="M10369" i="60"/>
  <c r="I10370" i="60" s="1"/>
  <c r="J10369" i="60"/>
  <c r="K10369" i="60"/>
  <c r="P10369" i="60" l="1"/>
  <c r="L10369" i="60"/>
  <c r="J10370" i="60"/>
  <c r="M10370" i="60"/>
  <c r="I10371" i="60" s="1"/>
  <c r="K10370" i="60"/>
  <c r="K10371" i="60" l="1"/>
  <c r="M10371" i="60"/>
  <c r="I10372" i="60" s="1"/>
  <c r="J10371" i="60"/>
  <c r="P10370" i="60"/>
  <c r="L10370" i="60"/>
  <c r="L10371" i="60" l="1"/>
  <c r="M10372" i="60"/>
  <c r="I10373" i="60" s="1"/>
  <c r="K10372" i="60"/>
  <c r="J10372" i="60"/>
  <c r="P10372" i="60" l="1"/>
  <c r="L10372" i="60"/>
  <c r="K10373" i="60"/>
  <c r="J10373" i="60"/>
  <c r="M10373" i="60"/>
  <c r="I10374" i="60" s="1"/>
  <c r="P10371" i="60"/>
  <c r="L10373" i="60" l="1"/>
  <c r="P10373" i="60"/>
  <c r="M10374" i="60"/>
  <c r="I10375" i="60" s="1"/>
  <c r="J10374" i="60"/>
  <c r="K10374" i="60"/>
  <c r="P10374" i="60" l="1"/>
  <c r="L10374" i="60"/>
  <c r="J10375" i="60"/>
  <c r="K10375" i="60"/>
  <c r="M10375" i="60"/>
  <c r="I10376" i="60" s="1"/>
  <c r="M10376" i="60" l="1"/>
  <c r="I10377" i="60" s="1"/>
  <c r="K10376" i="60"/>
  <c r="J10376" i="60"/>
  <c r="P10375" i="60"/>
  <c r="L10375" i="60"/>
  <c r="P10376" i="60" l="1"/>
  <c r="L10376" i="60"/>
  <c r="K10377" i="60"/>
  <c r="J10377" i="60"/>
  <c r="M10377" i="60"/>
  <c r="I10378" i="60" s="1"/>
  <c r="L10377" i="60" l="1"/>
  <c r="P10377" i="60"/>
  <c r="K10378" i="60"/>
  <c r="M10378" i="60"/>
  <c r="I10379" i="60" s="1"/>
  <c r="J10378" i="60"/>
  <c r="M10379" i="60" l="1"/>
  <c r="I10380" i="60" s="1"/>
  <c r="K10379" i="60"/>
  <c r="J10379" i="60"/>
  <c r="L10378" i="60"/>
  <c r="P10378" i="60"/>
  <c r="P10379" i="60" l="1"/>
  <c r="L10379" i="60"/>
  <c r="K10380" i="60"/>
  <c r="J10380" i="60"/>
  <c r="M10380" i="60"/>
  <c r="I10381" i="60" s="1"/>
  <c r="L10380" i="60" l="1"/>
  <c r="P10380" i="60"/>
  <c r="K10381" i="60"/>
  <c r="M10381" i="60"/>
  <c r="I10382" i="60" s="1"/>
  <c r="J10381" i="60"/>
  <c r="K10382" i="60" l="1"/>
  <c r="J10382" i="60"/>
  <c r="M10382" i="60"/>
  <c r="I10383" i="60" s="1"/>
  <c r="P10381" i="60"/>
  <c r="L10381" i="60"/>
  <c r="M10383" i="60" l="1"/>
  <c r="I10384" i="60" s="1"/>
  <c r="K10383" i="60"/>
  <c r="J10383" i="60"/>
  <c r="L10382" i="60"/>
  <c r="P10382" i="60"/>
  <c r="L10383" i="60" l="1"/>
  <c r="P10383" i="60"/>
  <c r="J10384" i="60"/>
  <c r="M10384" i="60"/>
  <c r="I10385" i="60" s="1"/>
  <c r="K10384" i="60"/>
  <c r="P10384" i="60" l="1"/>
  <c r="L10384" i="60"/>
  <c r="K10385" i="60"/>
  <c r="J10385" i="60"/>
  <c r="M10385" i="60"/>
  <c r="I10386" i="60" s="1"/>
  <c r="M10386" i="60" l="1"/>
  <c r="I10387" i="60" s="1"/>
  <c r="K10386" i="60"/>
  <c r="J10386" i="60"/>
  <c r="P10385" i="60"/>
  <c r="L10385" i="60"/>
  <c r="L10386" i="60" l="1"/>
  <c r="M10387" i="60"/>
  <c r="I10388" i="60" s="1"/>
  <c r="K10387" i="60"/>
  <c r="J10387" i="60"/>
  <c r="P10387" i="60" l="1"/>
  <c r="L10387" i="60"/>
  <c r="K10388" i="60"/>
  <c r="M10388" i="60"/>
  <c r="I10389" i="60" s="1"/>
  <c r="J10388" i="60"/>
  <c r="P10386" i="60"/>
  <c r="L10388" i="60" l="1"/>
  <c r="P10388" i="60"/>
  <c r="M10389" i="60"/>
  <c r="I10390" i="60" s="1"/>
  <c r="K10389" i="60"/>
  <c r="J10389" i="60"/>
  <c r="M10390" i="60" l="1"/>
  <c r="I10391" i="60" s="1"/>
  <c r="J10390" i="60"/>
  <c r="K10390" i="60"/>
  <c r="P10389" i="60"/>
  <c r="L10389" i="60"/>
  <c r="P10390" i="60" l="1"/>
  <c r="L10390" i="60"/>
  <c r="M10391" i="60"/>
  <c r="I10392" i="60" s="1"/>
  <c r="K10391" i="60"/>
  <c r="J10391" i="60"/>
  <c r="P10391" i="60" l="1"/>
  <c r="L10391" i="60"/>
  <c r="K10392" i="60"/>
  <c r="J10392" i="60"/>
  <c r="M10392" i="60"/>
  <c r="I10393" i="60" s="1"/>
  <c r="M10393" i="60" l="1"/>
  <c r="I10394" i="60" s="1"/>
  <c r="K10393" i="60"/>
  <c r="J10393" i="60"/>
  <c r="L10392" i="60"/>
  <c r="P10392" i="60"/>
  <c r="L10393" i="60" l="1"/>
  <c r="P10393" i="60"/>
  <c r="K10394" i="60"/>
  <c r="J10394" i="60"/>
  <c r="M10394" i="60"/>
  <c r="I10395" i="60" s="1"/>
  <c r="K10395" i="60" l="1"/>
  <c r="J10395" i="60"/>
  <c r="M10395" i="60"/>
  <c r="I10396" i="60" s="1"/>
  <c r="P10394" i="60"/>
  <c r="L10394" i="60"/>
  <c r="M10396" i="60" l="1"/>
  <c r="I10397" i="60" s="1"/>
  <c r="K10396" i="60"/>
  <c r="J10396" i="60"/>
  <c r="L10395" i="60"/>
  <c r="P10395" i="60"/>
  <c r="L10396" i="60" l="1"/>
  <c r="P10396" i="60"/>
  <c r="M10397" i="60"/>
  <c r="I10398" i="60" s="1"/>
  <c r="K10397" i="60"/>
  <c r="J10397" i="60"/>
  <c r="L10397" i="60" l="1"/>
  <c r="P10397" i="60"/>
  <c r="M10398" i="60"/>
  <c r="I10399" i="60" s="1"/>
  <c r="K10398" i="60"/>
  <c r="J10398" i="60"/>
  <c r="P10398" i="60" l="1"/>
  <c r="L10398" i="60"/>
  <c r="K10399" i="60"/>
  <c r="J10399" i="60"/>
  <c r="M10399" i="60"/>
  <c r="I10400" i="60" s="1"/>
  <c r="L10399" i="60" l="1"/>
  <c r="J10400" i="60"/>
  <c r="M10400" i="60"/>
  <c r="I10401" i="60" s="1"/>
  <c r="K10400" i="60"/>
  <c r="J10401" i="60" l="1"/>
  <c r="M10401" i="60"/>
  <c r="I10402" i="60" s="1"/>
  <c r="K10401" i="60"/>
  <c r="P10400" i="60"/>
  <c r="L10400" i="60"/>
  <c r="P10399" i="60"/>
  <c r="J10402" i="60" l="1"/>
  <c r="M10402" i="60"/>
  <c r="I10403" i="60" s="1"/>
  <c r="K10402" i="60"/>
  <c r="L10401" i="60"/>
  <c r="P10401" i="60"/>
  <c r="M10403" i="60" l="1"/>
  <c r="I10404" i="60" s="1"/>
  <c r="K10403" i="60"/>
  <c r="J10403" i="60"/>
  <c r="P10402" i="60"/>
  <c r="L10402" i="60"/>
  <c r="P10403" i="60" l="1"/>
  <c r="L10403" i="60"/>
  <c r="M10404" i="60"/>
  <c r="I10405" i="60" s="1"/>
  <c r="J10404" i="60"/>
  <c r="K10404" i="60"/>
  <c r="J10405" i="60" l="1"/>
  <c r="K10405" i="60"/>
  <c r="M10405" i="60"/>
  <c r="I10406" i="60" s="1"/>
  <c r="P10404" i="60"/>
  <c r="L10404" i="60"/>
  <c r="K10406" i="60" l="1"/>
  <c r="M10406" i="60"/>
  <c r="I10407" i="60" s="1"/>
  <c r="J10406" i="60"/>
  <c r="L10405" i="60"/>
  <c r="J10407" i="60" l="1"/>
  <c r="M10407" i="60"/>
  <c r="I10408" i="60" s="1"/>
  <c r="K10407" i="60"/>
  <c r="P10405" i="60"/>
  <c r="L10406" i="60"/>
  <c r="P10406" i="60" l="1"/>
  <c r="M10408" i="60"/>
  <c r="I10409" i="60" s="1"/>
  <c r="K10408" i="60"/>
  <c r="J10408" i="60"/>
  <c r="L10407" i="60"/>
  <c r="P10407" i="60" l="1"/>
  <c r="M10409" i="60"/>
  <c r="I10410" i="60" s="1"/>
  <c r="K10409" i="60"/>
  <c r="J10409" i="60"/>
  <c r="P10408" i="60"/>
  <c r="L10408" i="60"/>
  <c r="P10409" i="60" l="1"/>
  <c r="L10409" i="60"/>
  <c r="M10410" i="60"/>
  <c r="I10411" i="60" s="1"/>
  <c r="K10410" i="60"/>
  <c r="J10410" i="60"/>
  <c r="M10411" i="60" l="1"/>
  <c r="I10412" i="60" s="1"/>
  <c r="K10411" i="60"/>
  <c r="J10411" i="60"/>
  <c r="L10410" i="60"/>
  <c r="P10410" i="60"/>
  <c r="P10411" i="60" l="1"/>
  <c r="L10411" i="60"/>
  <c r="K10412" i="60"/>
  <c r="J10412" i="60"/>
  <c r="M10412" i="60"/>
  <c r="I10413" i="60" s="1"/>
  <c r="K10413" i="60" l="1"/>
  <c r="J10413" i="60"/>
  <c r="M10413" i="60"/>
  <c r="I10414" i="60" s="1"/>
  <c r="L10412" i="60"/>
  <c r="P10412" i="60"/>
  <c r="K10414" i="60" l="1"/>
  <c r="J10414" i="60"/>
  <c r="M10414" i="60"/>
  <c r="I10415" i="60" s="1"/>
  <c r="L10413" i="60"/>
  <c r="P10413" i="60"/>
  <c r="M10415" i="60" l="1"/>
  <c r="I10416" i="60" s="1"/>
  <c r="J10415" i="60"/>
  <c r="K10415" i="60"/>
  <c r="P10414" i="60"/>
  <c r="L10414" i="60"/>
  <c r="P10415" i="60" l="1"/>
  <c r="L10415" i="60"/>
  <c r="J10416" i="60"/>
  <c r="M10416" i="60"/>
  <c r="I10417" i="60" s="1"/>
  <c r="K10416" i="60"/>
  <c r="P10416" i="60" l="1"/>
  <c r="L10416" i="60"/>
  <c r="K10417" i="60"/>
  <c r="J10417" i="60"/>
  <c r="M10417" i="60"/>
  <c r="I10418" i="60" s="1"/>
  <c r="M10418" i="60" l="1"/>
  <c r="I10419" i="60" s="1"/>
  <c r="K10418" i="60"/>
  <c r="J10418" i="60"/>
  <c r="P10417" i="60"/>
  <c r="L10417" i="60"/>
  <c r="L10418" i="60" l="1"/>
  <c r="P10418" i="60"/>
  <c r="K10419" i="60"/>
  <c r="M10419" i="60"/>
  <c r="I10420" i="60" s="1"/>
  <c r="J10419" i="60"/>
  <c r="K10420" i="60" l="1"/>
  <c r="M10420" i="60"/>
  <c r="I10421" i="60" s="1"/>
  <c r="J10420" i="60"/>
  <c r="P10419" i="60"/>
  <c r="L10419" i="60"/>
  <c r="P10420" i="60" l="1"/>
  <c r="L10420" i="60"/>
  <c r="M10421" i="60"/>
  <c r="I10422" i="60" s="1"/>
  <c r="K10421" i="60"/>
  <c r="J10421" i="60"/>
  <c r="P10421" i="60" l="1"/>
  <c r="L10421" i="60"/>
  <c r="J10422" i="60"/>
  <c r="M10422" i="60"/>
  <c r="I10423" i="60" s="1"/>
  <c r="K10422" i="60"/>
  <c r="M10423" i="60" l="1"/>
  <c r="I10424" i="60" s="1"/>
  <c r="K10423" i="60"/>
  <c r="J10423" i="60"/>
  <c r="P10422" i="60"/>
  <c r="L10422" i="60"/>
  <c r="P10423" i="60" l="1"/>
  <c r="L10423" i="60"/>
  <c r="K10424" i="60"/>
  <c r="M10424" i="60"/>
  <c r="I10425" i="60" s="1"/>
  <c r="J10424" i="60"/>
  <c r="P10424" i="60" l="1"/>
  <c r="L10424" i="60"/>
  <c r="M10425" i="60"/>
  <c r="I10426" i="60" s="1"/>
  <c r="K10425" i="60"/>
  <c r="J10425" i="60"/>
  <c r="P10425" i="60" l="1"/>
  <c r="L10425" i="60"/>
  <c r="M10426" i="60"/>
  <c r="I10427" i="60" s="1"/>
  <c r="K10426" i="60"/>
  <c r="J10426" i="60"/>
  <c r="P10426" i="60" l="1"/>
  <c r="L10426" i="60"/>
  <c r="K10427" i="60"/>
  <c r="M10427" i="60"/>
  <c r="I10428" i="60" s="1"/>
  <c r="J10427" i="60"/>
  <c r="L10427" i="60" l="1"/>
  <c r="P10427" i="60"/>
  <c r="M10428" i="60"/>
  <c r="I10429" i="60" s="1"/>
  <c r="K10428" i="60"/>
  <c r="J10428" i="60"/>
  <c r="L10428" i="60" l="1"/>
  <c r="P10428" i="60"/>
  <c r="K10429" i="60"/>
  <c r="J10429" i="60"/>
  <c r="M10429" i="60"/>
  <c r="I10430" i="60" s="1"/>
  <c r="L10429" i="60" l="1"/>
  <c r="P10429" i="60"/>
  <c r="J10430" i="60"/>
  <c r="K10430" i="60"/>
  <c r="M10430" i="60"/>
  <c r="I10431" i="60" s="1"/>
  <c r="K10431" i="60" l="1"/>
  <c r="J10431" i="60"/>
  <c r="M10431" i="60"/>
  <c r="I10432" i="60" s="1"/>
  <c r="L10430" i="60"/>
  <c r="P10430" i="60"/>
  <c r="M10432" i="60" l="1"/>
  <c r="I10433" i="60" s="1"/>
  <c r="K10432" i="60"/>
  <c r="J10432" i="60"/>
  <c r="P10431" i="60"/>
  <c r="L10431" i="60"/>
  <c r="L10432" i="60" l="1"/>
  <c r="P10432" i="60"/>
  <c r="J10433" i="60"/>
  <c r="M10433" i="60"/>
  <c r="I10434" i="60" s="1"/>
  <c r="K10433" i="60"/>
  <c r="K10434" i="60" l="1"/>
  <c r="M10434" i="60"/>
  <c r="I10435" i="60" s="1"/>
  <c r="J10434" i="60"/>
  <c r="P10433" i="60"/>
  <c r="L10433" i="60"/>
  <c r="P10434" i="60" l="1"/>
  <c r="L10434" i="60"/>
  <c r="J10435" i="60"/>
  <c r="M10435" i="60"/>
  <c r="I10436" i="60" s="1"/>
  <c r="K10435" i="60"/>
  <c r="J10436" i="60" l="1"/>
  <c r="M10436" i="60"/>
  <c r="I10437" i="60" s="1"/>
  <c r="K10436" i="60"/>
  <c r="L10435" i="60"/>
  <c r="P10435" i="60"/>
  <c r="K10437" i="60" l="1"/>
  <c r="J10437" i="60"/>
  <c r="M10437" i="60"/>
  <c r="I10438" i="60" s="1"/>
  <c r="P10436" i="60"/>
  <c r="L10436" i="60"/>
  <c r="M10438" i="60" l="1"/>
  <c r="I10439" i="60" s="1"/>
  <c r="K10438" i="60"/>
  <c r="J10438" i="60"/>
  <c r="L10437" i="60"/>
  <c r="P10437" i="60"/>
  <c r="P10438" i="60" l="1"/>
  <c r="L10438" i="60"/>
  <c r="M10439" i="60"/>
  <c r="I10440" i="60" s="1"/>
  <c r="J10439" i="60"/>
  <c r="K10439" i="60"/>
  <c r="P10439" i="60" l="1"/>
  <c r="L10439" i="60"/>
  <c r="M10440" i="60"/>
  <c r="I10441" i="60" s="1"/>
  <c r="K10440" i="60"/>
  <c r="J10440" i="60"/>
  <c r="P10440" i="60" l="1"/>
  <c r="L10440" i="60"/>
  <c r="K10441" i="60"/>
  <c r="M10441" i="60"/>
  <c r="I10442" i="60" s="1"/>
  <c r="J10441" i="60"/>
  <c r="L10441" i="60" l="1"/>
  <c r="M10442" i="60"/>
  <c r="I10443" i="60" s="1"/>
  <c r="K10442" i="60"/>
  <c r="J10442" i="60"/>
  <c r="M10443" i="60" l="1"/>
  <c r="I10444" i="60" s="1"/>
  <c r="K10443" i="60"/>
  <c r="J10443" i="60"/>
  <c r="L10442" i="60"/>
  <c r="P10442" i="60"/>
  <c r="P10441" i="60"/>
  <c r="L10443" i="60" l="1"/>
  <c r="P10443" i="60"/>
  <c r="K10444" i="60"/>
  <c r="J10444" i="60"/>
  <c r="M10444" i="60"/>
  <c r="I10445" i="60" s="1"/>
  <c r="L10444" i="60" l="1"/>
  <c r="P10444" i="60"/>
  <c r="K10445" i="60"/>
  <c r="J10445" i="60"/>
  <c r="M10445" i="60"/>
  <c r="I10446" i="60" s="1"/>
  <c r="L10445" i="60" l="1"/>
  <c r="M10446" i="60"/>
  <c r="I10447" i="60" s="1"/>
  <c r="K10446" i="60"/>
  <c r="J10446" i="60"/>
  <c r="K10447" i="60" l="1"/>
  <c r="J10447" i="60"/>
  <c r="M10447" i="60"/>
  <c r="I10448" i="60" s="1"/>
  <c r="P10446" i="60"/>
  <c r="L10446" i="60"/>
  <c r="P10445" i="60"/>
  <c r="K10448" i="60" l="1"/>
  <c r="J10448" i="60"/>
  <c r="M10448" i="60"/>
  <c r="I10449" i="60" s="1"/>
  <c r="P10447" i="60"/>
  <c r="L10447" i="60"/>
  <c r="K10449" i="60" l="1"/>
  <c r="J10449" i="60"/>
  <c r="M10449" i="60"/>
  <c r="I10450" i="60" s="1"/>
  <c r="L10448" i="60"/>
  <c r="P10448" i="60"/>
  <c r="J10450" i="60" l="1"/>
  <c r="M10450" i="60"/>
  <c r="I10451" i="60" s="1"/>
  <c r="K10450" i="60"/>
  <c r="L10449" i="60"/>
  <c r="P10449" i="60"/>
  <c r="M10451" i="60" l="1"/>
  <c r="I10452" i="60" s="1"/>
  <c r="K10451" i="60"/>
  <c r="J10451" i="60"/>
  <c r="P10450" i="60"/>
  <c r="L10450" i="60"/>
  <c r="P10451" i="60" l="1"/>
  <c r="L10451" i="60"/>
  <c r="J10452" i="60"/>
  <c r="K10452" i="60"/>
  <c r="M10452" i="60"/>
  <c r="I10453" i="60" s="1"/>
  <c r="M10453" i="60" l="1"/>
  <c r="I10454" i="60" s="1"/>
  <c r="K10453" i="60"/>
  <c r="J10453" i="60"/>
  <c r="L10452" i="60"/>
  <c r="P10452" i="60"/>
  <c r="P10453" i="60" l="1"/>
  <c r="L10453" i="60"/>
  <c r="K10454" i="60"/>
  <c r="J10454" i="60"/>
  <c r="M10454" i="60"/>
  <c r="I10455" i="60" s="1"/>
  <c r="P10454" i="60" l="1"/>
  <c r="L10454" i="60"/>
  <c r="K10455" i="60"/>
  <c r="M10455" i="60"/>
  <c r="I10456" i="60" s="1"/>
  <c r="J10455" i="60"/>
  <c r="P10455" i="60" l="1"/>
  <c r="L10455" i="60"/>
  <c r="M10456" i="60"/>
  <c r="I10457" i="60" s="1"/>
  <c r="K10456" i="60"/>
  <c r="J10456" i="60"/>
  <c r="L10456" i="60" l="1"/>
  <c r="M10457" i="60"/>
  <c r="I10458" i="60" s="1"/>
  <c r="J10457" i="60"/>
  <c r="K10457" i="60"/>
  <c r="M10458" i="60" l="1"/>
  <c r="I10459" i="60" s="1"/>
  <c r="J10458" i="60"/>
  <c r="K10458" i="60"/>
  <c r="P10457" i="60"/>
  <c r="L10457" i="60"/>
  <c r="P10456" i="60"/>
  <c r="P10458" i="60" l="1"/>
  <c r="L10458" i="60"/>
  <c r="M10459" i="60"/>
  <c r="I10460" i="60" s="1"/>
  <c r="K10459" i="60"/>
  <c r="J10459" i="60"/>
  <c r="L10459" i="60" l="1"/>
  <c r="P10459" i="60"/>
  <c r="M10460" i="60"/>
  <c r="I10461" i="60" s="1"/>
  <c r="J10460" i="60"/>
  <c r="K10460" i="60"/>
  <c r="L10460" i="60" l="1"/>
  <c r="P10460" i="60"/>
  <c r="K10461" i="60"/>
  <c r="J10461" i="60"/>
  <c r="M10461" i="60"/>
  <c r="I10462" i="60" s="1"/>
  <c r="L10461" i="60" l="1"/>
  <c r="P10461" i="60"/>
  <c r="K10462" i="60"/>
  <c r="M10462" i="60"/>
  <c r="I10463" i="60" s="1"/>
  <c r="J10462" i="60"/>
  <c r="P10462" i="60" l="1"/>
  <c r="L10462" i="60"/>
  <c r="K10463" i="60"/>
  <c r="J10463" i="60"/>
  <c r="M10463" i="60"/>
  <c r="I10464" i="60" s="1"/>
  <c r="J10464" i="60" l="1"/>
  <c r="M10464" i="60"/>
  <c r="I10465" i="60" s="1"/>
  <c r="K10464" i="60"/>
  <c r="P10463" i="60"/>
  <c r="L10463" i="60"/>
  <c r="J10465" i="60" l="1"/>
  <c r="M10465" i="60"/>
  <c r="I10466" i="60" s="1"/>
  <c r="K10465" i="60"/>
  <c r="P10464" i="60"/>
  <c r="L10464" i="60"/>
  <c r="J10466" i="60" l="1"/>
  <c r="M10466" i="60"/>
  <c r="I10467" i="60" s="1"/>
  <c r="K10466" i="60"/>
  <c r="P10465" i="60"/>
  <c r="L10465" i="60"/>
  <c r="M10467" i="60" l="1"/>
  <c r="I10468" i="60" s="1"/>
  <c r="K10467" i="60"/>
  <c r="J10467" i="60"/>
  <c r="P10466" i="60"/>
  <c r="L10466" i="60"/>
  <c r="L10467" i="60" l="1"/>
  <c r="P10467" i="60"/>
  <c r="K10468" i="60"/>
  <c r="J10468" i="60"/>
  <c r="M10468" i="60"/>
  <c r="I10469" i="60" s="1"/>
  <c r="K10469" i="60" l="1"/>
  <c r="J10469" i="60"/>
  <c r="M10469" i="60"/>
  <c r="I10470" i="60" s="1"/>
  <c r="P10468" i="60"/>
  <c r="L10468" i="60"/>
  <c r="M10470" i="60" l="1"/>
  <c r="I10471" i="60" s="1"/>
  <c r="K10470" i="60"/>
  <c r="J10470" i="60"/>
  <c r="L10469" i="60"/>
  <c r="P10469" i="60" l="1"/>
  <c r="L10470" i="60"/>
  <c r="J10471" i="60"/>
  <c r="M10471" i="60"/>
  <c r="I10472" i="60" s="1"/>
  <c r="K10471" i="60"/>
  <c r="M10472" i="60" l="1"/>
  <c r="I10473" i="60" s="1"/>
  <c r="J10472" i="60"/>
  <c r="K10472" i="60"/>
  <c r="P10471" i="60"/>
  <c r="L10471" i="60"/>
  <c r="P10470" i="60"/>
  <c r="P10472" i="60" l="1"/>
  <c r="L10472" i="60"/>
  <c r="K10473" i="60"/>
  <c r="J10473" i="60"/>
  <c r="M10473" i="60"/>
  <c r="I10474" i="60" s="1"/>
  <c r="M10474" i="60" l="1"/>
  <c r="I10475" i="60" s="1"/>
  <c r="K10474" i="60"/>
  <c r="J10474" i="60"/>
  <c r="L10473" i="60"/>
  <c r="P10473" i="60"/>
  <c r="P10474" i="60" l="1"/>
  <c r="L10474" i="60"/>
  <c r="M10475" i="60"/>
  <c r="I10476" i="60" s="1"/>
  <c r="K10475" i="60"/>
  <c r="J10475" i="60"/>
  <c r="P10475" i="60" l="1"/>
  <c r="L10475" i="60"/>
  <c r="K10476" i="60"/>
  <c r="M10476" i="60"/>
  <c r="I10477" i="60" s="1"/>
  <c r="J10476" i="60"/>
  <c r="K10477" i="60" l="1"/>
  <c r="J10477" i="60"/>
  <c r="M10477" i="60"/>
  <c r="I10478" i="60" s="1"/>
  <c r="L10476" i="60"/>
  <c r="P10476" i="60"/>
  <c r="K10478" i="60" l="1"/>
  <c r="J10478" i="60"/>
  <c r="M10478" i="60"/>
  <c r="I10479" i="60" s="1"/>
  <c r="P10477" i="60"/>
  <c r="L10477" i="60"/>
  <c r="K10479" i="60" l="1"/>
  <c r="J10479" i="60"/>
  <c r="M10479" i="60"/>
  <c r="I10480" i="60" s="1"/>
  <c r="L10478" i="60"/>
  <c r="P10478" i="60"/>
  <c r="K10480" i="60" l="1"/>
  <c r="J10480" i="60"/>
  <c r="M10480" i="60"/>
  <c r="I10481" i="60" s="1"/>
  <c r="L10479" i="60"/>
  <c r="P10479" i="60"/>
  <c r="M10481" i="60" l="1"/>
  <c r="I10482" i="60" s="1"/>
  <c r="K10481" i="60"/>
  <c r="J10481" i="60"/>
  <c r="P10480" i="60"/>
  <c r="L10480" i="60"/>
  <c r="P10481" i="60" l="1"/>
  <c r="L10481" i="60"/>
  <c r="J10482" i="60"/>
  <c r="M10482" i="60"/>
  <c r="I10483" i="60" s="1"/>
  <c r="K10482" i="60"/>
  <c r="P10482" i="60" l="1"/>
  <c r="L10482" i="60"/>
  <c r="K10483" i="60"/>
  <c r="M10483" i="60"/>
  <c r="I10484" i="60" s="1"/>
  <c r="J10483" i="60"/>
  <c r="K10484" i="60" l="1"/>
  <c r="J10484" i="60"/>
  <c r="M10484" i="60"/>
  <c r="I10485" i="60" s="1"/>
  <c r="P10483" i="60"/>
  <c r="L10483" i="60"/>
  <c r="K10485" i="60" l="1"/>
  <c r="J10485" i="60"/>
  <c r="M10485" i="60"/>
  <c r="I10486" i="60" s="1"/>
  <c r="L10484" i="60"/>
  <c r="P10484" i="60"/>
  <c r="M10486" i="60" l="1"/>
  <c r="I10487" i="60" s="1"/>
  <c r="K10486" i="60"/>
  <c r="J10486" i="60"/>
  <c r="L10485" i="60"/>
  <c r="P10485" i="60" l="1"/>
  <c r="P10486" i="60"/>
  <c r="L10486" i="60"/>
  <c r="M10487" i="60"/>
  <c r="I10488" i="60" s="1"/>
  <c r="K10487" i="60"/>
  <c r="J10487" i="60"/>
  <c r="P10487" i="60" l="1"/>
  <c r="L10487" i="60"/>
  <c r="M10488" i="60"/>
  <c r="I10489" i="60" s="1"/>
  <c r="J10488" i="60"/>
  <c r="K10488" i="60"/>
  <c r="P10488" i="60" l="1"/>
  <c r="L10488" i="60"/>
  <c r="M10489" i="60"/>
  <c r="I10490" i="60" s="1"/>
  <c r="K10489" i="60"/>
  <c r="J10489" i="60"/>
  <c r="P10489" i="60" l="1"/>
  <c r="L10489" i="60"/>
  <c r="K10490" i="60"/>
  <c r="J10490" i="60"/>
  <c r="M10490" i="60"/>
  <c r="I10491" i="60" s="1"/>
  <c r="P10490" i="60" l="1"/>
  <c r="L10490" i="60"/>
  <c r="M10491" i="60"/>
  <c r="I10492" i="60" s="1"/>
  <c r="K10491" i="60"/>
  <c r="J10491" i="60"/>
  <c r="L10491" i="60" l="1"/>
  <c r="P10491" i="60"/>
  <c r="M10492" i="60"/>
  <c r="I10493" i="60" s="1"/>
  <c r="K10492" i="60"/>
  <c r="J10492" i="60"/>
  <c r="L10492" i="60" l="1"/>
  <c r="P10492" i="60"/>
  <c r="K10493" i="60"/>
  <c r="J10493" i="60"/>
  <c r="M10493" i="60"/>
  <c r="I10494" i="60" s="1"/>
  <c r="L10493" i="60" l="1"/>
  <c r="P10493" i="60"/>
  <c r="M10494" i="60"/>
  <c r="I10495" i="60" s="1"/>
  <c r="J10494" i="60"/>
  <c r="K10494" i="60"/>
  <c r="P10494" i="60" l="1"/>
  <c r="L10494" i="60"/>
  <c r="M10495" i="60"/>
  <c r="I10496" i="60" s="1"/>
  <c r="K10495" i="60"/>
  <c r="J10495" i="60"/>
  <c r="P10495" i="60" l="1"/>
  <c r="L10495" i="60"/>
  <c r="J10496" i="60"/>
  <c r="M10496" i="60"/>
  <c r="I10497" i="60" s="1"/>
  <c r="K10496" i="60"/>
  <c r="K10497" i="60" l="1"/>
  <c r="J10497" i="60"/>
  <c r="M10497" i="60"/>
  <c r="I10498" i="60" s="1"/>
  <c r="P10496" i="60"/>
  <c r="L10496" i="60"/>
  <c r="J10498" i="60" l="1"/>
  <c r="K10498" i="60"/>
  <c r="M10498" i="60"/>
  <c r="I10499" i="60" s="1"/>
  <c r="L10497" i="60"/>
  <c r="P10497" i="60"/>
  <c r="J10499" i="60" l="1"/>
  <c r="M10499" i="60"/>
  <c r="I10500" i="60" s="1"/>
  <c r="K10499" i="60"/>
  <c r="L10498" i="60"/>
  <c r="P10498" i="60"/>
  <c r="M10500" i="60" l="1"/>
  <c r="I10501" i="60" s="1"/>
  <c r="K10500" i="60"/>
  <c r="J10500" i="60"/>
  <c r="P10499" i="60"/>
  <c r="L10499" i="60"/>
  <c r="P10500" i="60" l="1"/>
  <c r="L10500" i="60"/>
  <c r="J10501" i="60"/>
  <c r="M10501" i="60"/>
  <c r="I10502" i="60" s="1"/>
  <c r="K10501" i="60"/>
  <c r="M10502" i="60" l="1"/>
  <c r="I10503" i="60" s="1"/>
  <c r="J10502" i="60"/>
  <c r="K10502" i="60"/>
  <c r="P10501" i="60"/>
  <c r="L10501" i="60"/>
  <c r="P10502" i="60" l="1"/>
  <c r="L10502" i="60"/>
  <c r="M10503" i="60"/>
  <c r="I10504" i="60" s="1"/>
  <c r="K10503" i="60"/>
  <c r="J10503" i="60"/>
  <c r="L10503" i="60" l="1"/>
  <c r="P10503" i="60"/>
  <c r="K10504" i="60"/>
  <c r="M10504" i="60"/>
  <c r="I10505" i="60" s="1"/>
  <c r="J10504" i="60"/>
  <c r="L10504" i="60" l="1"/>
  <c r="K10505" i="60"/>
  <c r="J10505" i="60"/>
  <c r="M10505" i="60"/>
  <c r="I10506" i="60" s="1"/>
  <c r="M10506" i="60" l="1"/>
  <c r="I10507" i="60" s="1"/>
  <c r="K10506" i="60"/>
  <c r="J10506" i="60"/>
  <c r="L10505" i="60"/>
  <c r="P10504" i="60"/>
  <c r="P10505" i="60" l="1"/>
  <c r="P10506" i="60"/>
  <c r="L10506" i="60"/>
  <c r="M10507" i="60"/>
  <c r="I10508" i="60" s="1"/>
  <c r="K10507" i="60"/>
  <c r="J10507" i="60"/>
  <c r="M10508" i="60" l="1"/>
  <c r="I10509" i="60" s="1"/>
  <c r="K10508" i="60"/>
  <c r="J10508" i="60"/>
  <c r="L10507" i="60"/>
  <c r="P10507" i="60"/>
  <c r="L10508" i="60" l="1"/>
  <c r="P10508" i="60"/>
  <c r="M10509" i="60"/>
  <c r="I10510" i="60" s="1"/>
  <c r="K10509" i="60"/>
  <c r="J10509" i="60"/>
  <c r="L10509" i="60" l="1"/>
  <c r="P10509" i="60"/>
  <c r="K10510" i="60"/>
  <c r="J10510" i="60"/>
  <c r="M10510" i="60"/>
  <c r="I10511" i="60" s="1"/>
  <c r="K10511" i="60" l="1"/>
  <c r="M10511" i="60"/>
  <c r="I10512" i="60" s="1"/>
  <c r="J10511" i="60"/>
  <c r="L10510" i="60"/>
  <c r="P10510" i="60"/>
  <c r="P10511" i="60" l="1"/>
  <c r="L10511" i="60"/>
  <c r="K10512" i="60"/>
  <c r="J10512" i="60"/>
  <c r="M10512" i="60"/>
  <c r="I10513" i="60" s="1"/>
  <c r="M10513" i="60" l="1"/>
  <c r="I10514" i="60" s="1"/>
  <c r="J10513" i="60"/>
  <c r="K10513" i="60"/>
  <c r="P10512" i="60"/>
  <c r="L10512" i="60"/>
  <c r="P10513" i="60" l="1"/>
  <c r="L10513" i="60"/>
  <c r="J10514" i="60"/>
  <c r="K10514" i="60"/>
  <c r="M10514" i="60"/>
  <c r="I10515" i="60" s="1"/>
  <c r="L10514" i="60" l="1"/>
  <c r="P10514" i="60"/>
  <c r="K10515" i="60"/>
  <c r="M10515" i="60"/>
  <c r="I10516" i="60" s="1"/>
  <c r="J10515" i="60"/>
  <c r="P10515" i="60" l="1"/>
  <c r="L10515" i="60"/>
  <c r="M10516" i="60"/>
  <c r="I10517" i="60" s="1"/>
  <c r="K10516" i="60"/>
  <c r="J10516" i="60"/>
  <c r="M10517" i="60" l="1"/>
  <c r="I10518" i="60" s="1"/>
  <c r="K10517" i="60"/>
  <c r="J10517" i="60"/>
  <c r="P10516" i="60"/>
  <c r="L10516" i="60"/>
  <c r="P10517" i="60" l="1"/>
  <c r="L10517" i="60"/>
  <c r="K10518" i="60"/>
  <c r="M10518" i="60"/>
  <c r="I10519" i="60" s="1"/>
  <c r="J10518" i="60"/>
  <c r="P10518" i="60" l="1"/>
  <c r="L10518" i="60"/>
  <c r="M10519" i="60"/>
  <c r="I10520" i="60" s="1"/>
  <c r="K10519" i="60"/>
  <c r="J10519" i="60"/>
  <c r="P10519" i="60" l="1"/>
  <c r="L10519" i="60"/>
  <c r="K10520" i="60"/>
  <c r="M10520" i="60"/>
  <c r="I10521" i="60" s="1"/>
  <c r="J10520" i="60"/>
  <c r="P10520" i="60" l="1"/>
  <c r="L10520" i="60"/>
  <c r="M10521" i="60"/>
  <c r="I10522" i="60" s="1"/>
  <c r="J10521" i="60"/>
  <c r="K10521" i="60"/>
  <c r="M10522" i="60" l="1"/>
  <c r="I10523" i="60" s="1"/>
  <c r="K10522" i="60"/>
  <c r="J10522" i="60"/>
  <c r="P10521" i="60"/>
  <c r="L10521" i="60"/>
  <c r="P10522" i="60" l="1"/>
  <c r="L10522" i="60"/>
  <c r="M10523" i="60"/>
  <c r="I10524" i="60" s="1"/>
  <c r="K10523" i="60"/>
  <c r="J10523" i="60"/>
  <c r="P10523" i="60" l="1"/>
  <c r="L10523" i="60"/>
  <c r="K10524" i="60"/>
  <c r="J10524" i="60"/>
  <c r="M10524" i="60"/>
  <c r="I10525" i="60" s="1"/>
  <c r="K10525" i="60" l="1"/>
  <c r="M10525" i="60"/>
  <c r="I10526" i="60" s="1"/>
  <c r="J10525" i="60"/>
  <c r="L10524" i="60"/>
  <c r="P10524" i="60"/>
  <c r="L10525" i="60" l="1"/>
  <c r="P10525" i="60"/>
  <c r="J10526" i="60"/>
  <c r="K10526" i="60"/>
  <c r="M10526" i="60"/>
  <c r="I10527" i="60" s="1"/>
  <c r="L10526" i="60" l="1"/>
  <c r="P10526" i="60"/>
  <c r="K10527" i="60"/>
  <c r="J10527" i="60"/>
  <c r="M10527" i="60"/>
  <c r="I10528" i="60" s="1"/>
  <c r="L10527" i="60" l="1"/>
  <c r="P10527" i="60"/>
  <c r="K10528" i="60"/>
  <c r="J10528" i="60"/>
  <c r="M10528" i="60"/>
  <c r="I10529" i="60" s="1"/>
  <c r="K10529" i="60" l="1"/>
  <c r="J10529" i="60"/>
  <c r="M10529" i="60"/>
  <c r="I10530" i="60" s="1"/>
  <c r="L10528" i="60"/>
  <c r="P10528" i="60" l="1"/>
  <c r="M10530" i="60"/>
  <c r="I10531" i="60" s="1"/>
  <c r="K10530" i="60"/>
  <c r="J10530" i="60"/>
  <c r="P10529" i="60"/>
  <c r="L10529" i="60"/>
  <c r="P10530" i="60" l="1"/>
  <c r="L10530" i="60"/>
  <c r="J10531" i="60"/>
  <c r="K10531" i="60"/>
  <c r="M10531" i="60"/>
  <c r="I10532" i="60" s="1"/>
  <c r="K10532" i="60" l="1"/>
  <c r="M10532" i="60"/>
  <c r="I10533" i="60" s="1"/>
  <c r="J10532" i="60"/>
  <c r="L10531" i="60"/>
  <c r="L10532" i="60" l="1"/>
  <c r="P10531" i="60"/>
  <c r="K10533" i="60"/>
  <c r="J10533" i="60"/>
  <c r="M10533" i="60"/>
  <c r="I10534" i="60" s="1"/>
  <c r="L10533" i="60" l="1"/>
  <c r="K10534" i="60"/>
  <c r="J10534" i="60"/>
  <c r="M10534" i="60"/>
  <c r="I10535" i="60" s="1"/>
  <c r="P10532" i="60"/>
  <c r="P10534" i="60" l="1"/>
  <c r="L10534" i="60"/>
  <c r="P10533" i="60"/>
  <c r="M10535" i="60"/>
  <c r="I10536" i="60" s="1"/>
  <c r="K10535" i="60"/>
  <c r="J10535" i="60"/>
  <c r="M10536" i="60" l="1"/>
  <c r="I10537" i="60" s="1"/>
  <c r="J10536" i="60"/>
  <c r="K10536" i="60"/>
  <c r="P10535" i="60"/>
  <c r="L10535" i="60"/>
  <c r="P10536" i="60" l="1"/>
  <c r="L10536" i="60"/>
  <c r="M10537" i="60"/>
  <c r="I10538" i="60" s="1"/>
  <c r="K10537" i="60"/>
  <c r="J10537" i="60"/>
  <c r="P10537" i="60" l="1"/>
  <c r="L10537" i="60"/>
  <c r="M10538" i="60"/>
  <c r="I10539" i="60" s="1"/>
  <c r="K10538" i="60"/>
  <c r="J10538" i="60"/>
  <c r="P10538" i="60" l="1"/>
  <c r="L10538" i="60"/>
  <c r="K10539" i="60"/>
  <c r="M10539" i="60"/>
  <c r="I10540" i="60" s="1"/>
  <c r="J10539" i="60"/>
  <c r="L10539" i="60" l="1"/>
  <c r="P10539" i="60"/>
  <c r="M10540" i="60"/>
  <c r="I10541" i="60" s="1"/>
  <c r="K10540" i="60"/>
  <c r="J10540" i="60"/>
  <c r="L10540" i="60" l="1"/>
  <c r="P10540" i="60"/>
  <c r="K10541" i="60"/>
  <c r="J10541" i="60"/>
  <c r="M10541" i="60"/>
  <c r="I10542" i="60" s="1"/>
  <c r="K10542" i="60" l="1"/>
  <c r="J10542" i="60"/>
  <c r="M10542" i="60"/>
  <c r="I10543" i="60" s="1"/>
  <c r="P10541" i="60"/>
  <c r="L10541" i="60"/>
  <c r="J10543" i="60" l="1"/>
  <c r="M10543" i="60"/>
  <c r="I10544" i="60" s="1"/>
  <c r="K10543" i="60"/>
  <c r="L10542" i="60"/>
  <c r="P10542" i="60"/>
  <c r="M10544" i="60" l="1"/>
  <c r="I10545" i="60" s="1"/>
  <c r="K10544" i="60"/>
  <c r="J10544" i="60"/>
  <c r="P10543" i="60"/>
  <c r="L10543" i="60"/>
  <c r="P10544" i="60" l="1"/>
  <c r="L10544" i="60"/>
  <c r="K10545" i="60"/>
  <c r="J10545" i="60"/>
  <c r="M10545" i="60"/>
  <c r="I10546" i="60" s="1"/>
  <c r="K10546" i="60" l="1"/>
  <c r="J10546" i="60"/>
  <c r="M10546" i="60"/>
  <c r="I10547" i="60" s="1"/>
  <c r="L10545" i="60"/>
  <c r="P10545" i="60"/>
  <c r="M10547" i="60" l="1"/>
  <c r="I10548" i="60" s="1"/>
  <c r="K10547" i="60"/>
  <c r="J10547" i="60"/>
  <c r="L10546" i="60"/>
  <c r="L10547" i="60" l="1"/>
  <c r="P10546" i="60"/>
  <c r="J10548" i="60"/>
  <c r="K10548" i="60"/>
  <c r="M10548" i="60"/>
  <c r="I10549" i="60" s="1"/>
  <c r="M10549" i="60" l="1"/>
  <c r="I10550" i="60" s="1"/>
  <c r="K10549" i="60"/>
  <c r="J10549" i="60"/>
  <c r="L10548" i="60"/>
  <c r="P10548" i="60"/>
  <c r="P10547" i="60"/>
  <c r="P10549" i="60" l="1"/>
  <c r="L10549" i="60"/>
  <c r="K10550" i="60"/>
  <c r="J10550" i="60"/>
  <c r="M10550" i="60"/>
  <c r="I10551" i="60" s="1"/>
  <c r="L10550" i="60" l="1"/>
  <c r="P10550" i="60"/>
  <c r="M10551" i="60"/>
  <c r="I10552" i="60" s="1"/>
  <c r="J10551" i="60"/>
  <c r="K10551" i="60"/>
  <c r="P10551" i="60" l="1"/>
  <c r="L10551" i="60"/>
  <c r="M10552" i="60"/>
  <c r="I10553" i="60" s="1"/>
  <c r="K10552" i="60"/>
  <c r="J10552" i="60"/>
  <c r="L10552" i="60" l="1"/>
  <c r="P10552" i="60"/>
  <c r="K10553" i="60"/>
  <c r="M10553" i="60"/>
  <c r="I10554" i="60" s="1"/>
  <c r="J10553" i="60"/>
  <c r="L10553" i="60" l="1"/>
  <c r="M10554" i="60"/>
  <c r="I10555" i="60" s="1"/>
  <c r="K10554" i="60"/>
  <c r="J10554" i="60"/>
  <c r="M10555" i="60" l="1"/>
  <c r="I10556" i="60" s="1"/>
  <c r="K10555" i="60"/>
  <c r="J10555" i="60"/>
  <c r="P10554" i="60"/>
  <c r="L10554" i="60"/>
  <c r="P10553" i="60"/>
  <c r="P10555" i="60" l="1"/>
  <c r="L10555" i="60"/>
  <c r="J10556" i="60"/>
  <c r="K10556" i="60"/>
  <c r="M10556" i="60"/>
  <c r="I10557" i="60" s="1"/>
  <c r="M10557" i="60" l="1"/>
  <c r="I10558" i="60" s="1"/>
  <c r="K10557" i="60"/>
  <c r="J10557" i="60"/>
  <c r="L10556" i="60"/>
  <c r="P10556" i="60" l="1"/>
  <c r="L10557" i="60"/>
  <c r="P10557" i="60"/>
  <c r="M10558" i="60"/>
  <c r="I10559" i="60" s="1"/>
  <c r="J10558" i="60"/>
  <c r="K10558" i="60"/>
  <c r="L10558" i="60" l="1"/>
  <c r="P10558" i="60"/>
  <c r="K10559" i="60"/>
  <c r="J10559" i="60"/>
  <c r="M10559" i="60"/>
  <c r="I10560" i="60" s="1"/>
  <c r="L10559" i="60" l="1"/>
  <c r="P10559" i="60"/>
  <c r="K10560" i="60"/>
  <c r="M10560" i="60"/>
  <c r="I10561" i="60" s="1"/>
  <c r="J10560" i="60"/>
  <c r="P10560" i="60" l="1"/>
  <c r="L10560" i="60"/>
  <c r="K10561" i="60"/>
  <c r="J10561" i="60"/>
  <c r="M10561" i="60"/>
  <c r="I10562" i="60" s="1"/>
  <c r="J10562" i="60" l="1"/>
  <c r="M10562" i="60"/>
  <c r="I10563" i="60" s="1"/>
  <c r="K10562" i="60"/>
  <c r="L10561" i="60"/>
  <c r="P10561" i="60" l="1"/>
  <c r="J10563" i="60"/>
  <c r="M10563" i="60"/>
  <c r="I10564" i="60" s="1"/>
  <c r="K10563" i="60"/>
  <c r="P10562" i="60"/>
  <c r="L10562" i="60"/>
  <c r="K10564" i="60" l="1"/>
  <c r="J10564" i="60"/>
  <c r="M10564" i="60"/>
  <c r="I10565" i="60" s="1"/>
  <c r="L10563" i="60"/>
  <c r="P10563" i="60"/>
  <c r="M10565" i="60" l="1"/>
  <c r="I10566" i="60" s="1"/>
  <c r="J10565" i="60"/>
  <c r="K10565" i="60"/>
  <c r="L10564" i="60"/>
  <c r="P10564" i="60"/>
  <c r="P10565" i="60" l="1"/>
  <c r="L10565" i="60"/>
  <c r="M10566" i="60"/>
  <c r="I10567" i="60" s="1"/>
  <c r="J10566" i="60"/>
  <c r="K10566" i="60"/>
  <c r="P10566" i="60" l="1"/>
  <c r="L10566" i="60"/>
  <c r="K10567" i="60"/>
  <c r="M10567" i="60"/>
  <c r="I10568" i="60" s="1"/>
  <c r="J10567" i="60"/>
  <c r="P10567" i="60" l="1"/>
  <c r="L10567" i="60"/>
  <c r="M10568" i="60"/>
  <c r="I10569" i="60" s="1"/>
  <c r="J10568" i="60"/>
  <c r="K10568" i="60"/>
  <c r="P10568" i="60" l="1"/>
  <c r="L10568" i="60"/>
  <c r="K10569" i="60"/>
  <c r="J10569" i="60"/>
  <c r="M10569" i="60"/>
  <c r="I10570" i="60" s="1"/>
  <c r="M10570" i="60" l="1"/>
  <c r="I10571" i="60" s="1"/>
  <c r="K10570" i="60"/>
  <c r="J10570" i="60"/>
  <c r="L10569" i="60"/>
  <c r="P10569" i="60"/>
  <c r="P10570" i="60" l="1"/>
  <c r="L10570" i="60"/>
  <c r="M10571" i="60"/>
  <c r="I10572" i="60" s="1"/>
  <c r="K10571" i="60"/>
  <c r="J10571" i="60"/>
  <c r="P10571" i="60" l="1"/>
  <c r="L10571" i="60"/>
  <c r="M10572" i="60"/>
  <c r="I10573" i="60" s="1"/>
  <c r="K10572" i="60"/>
  <c r="J10572" i="60"/>
  <c r="P10572" i="60" l="1"/>
  <c r="L10572" i="60"/>
  <c r="J10573" i="60"/>
  <c r="K10573" i="60"/>
  <c r="M10573" i="60"/>
  <c r="I10574" i="60" s="1"/>
  <c r="K10574" i="60" l="1"/>
  <c r="M10574" i="60"/>
  <c r="I10575" i="60" s="1"/>
  <c r="J10574" i="60"/>
  <c r="P10573" i="60"/>
  <c r="L10573" i="60"/>
  <c r="L10574" i="60" l="1"/>
  <c r="P10574" i="60"/>
  <c r="K10575" i="60"/>
  <c r="M10575" i="60"/>
  <c r="I10576" i="60" s="1"/>
  <c r="J10575" i="60"/>
  <c r="L10575" i="60" l="1"/>
  <c r="P10575" i="60"/>
  <c r="K10576" i="60"/>
  <c r="J10576" i="60"/>
  <c r="M10576" i="60"/>
  <c r="I10577" i="60" s="1"/>
  <c r="M10577" i="60" l="1"/>
  <c r="I10578" i="60" s="1"/>
  <c r="K10577" i="60"/>
  <c r="J10577" i="60"/>
  <c r="L10576" i="60"/>
  <c r="P10576" i="60" l="1"/>
  <c r="P10577" i="60"/>
  <c r="L10577" i="60"/>
  <c r="K10578" i="60"/>
  <c r="J10578" i="60"/>
  <c r="M10578" i="60"/>
  <c r="I10579" i="60" s="1"/>
  <c r="M10579" i="60" l="1"/>
  <c r="I10580" i="60" s="1"/>
  <c r="K10579" i="60"/>
  <c r="J10579" i="60"/>
  <c r="P10578" i="60"/>
  <c r="L10578" i="60"/>
  <c r="P10579" i="60" l="1"/>
  <c r="L10579" i="60"/>
  <c r="J10580" i="60"/>
  <c r="K10580" i="60"/>
  <c r="M10580" i="60"/>
  <c r="I10581" i="60" s="1"/>
  <c r="K10581" i="60" l="1"/>
  <c r="J10581" i="60"/>
  <c r="M10581" i="60"/>
  <c r="I10582" i="60" s="1"/>
  <c r="L10580" i="60"/>
  <c r="P10580" i="60"/>
  <c r="M10582" i="60" l="1"/>
  <c r="I10583" i="60" s="1"/>
  <c r="K10582" i="60"/>
  <c r="J10582" i="60"/>
  <c r="L10581" i="60"/>
  <c r="P10581" i="60"/>
  <c r="P10582" i="60" l="1"/>
  <c r="L10582" i="60"/>
  <c r="M10583" i="60"/>
  <c r="I10584" i="60" s="1"/>
  <c r="K10583" i="60"/>
  <c r="J10583" i="60"/>
  <c r="P10583" i="60" l="1"/>
  <c r="L10583" i="60"/>
  <c r="M10584" i="60"/>
  <c r="I10585" i="60" s="1"/>
  <c r="K10584" i="60"/>
  <c r="J10584" i="60"/>
  <c r="P10584" i="60" l="1"/>
  <c r="L10584" i="60"/>
  <c r="M10585" i="60"/>
  <c r="I10586" i="60" s="1"/>
  <c r="J10585" i="60"/>
  <c r="K10585" i="60"/>
  <c r="M10586" i="60" l="1"/>
  <c r="I10587" i="60" s="1"/>
  <c r="J10586" i="60"/>
  <c r="K10586" i="60"/>
  <c r="P10585" i="60"/>
  <c r="L10585" i="60"/>
  <c r="P10586" i="60" l="1"/>
  <c r="L10586" i="60"/>
  <c r="M10587" i="60"/>
  <c r="I10588" i="60" s="1"/>
  <c r="J10587" i="60"/>
  <c r="K10587" i="60"/>
  <c r="P10587" i="60" l="1"/>
  <c r="L10587" i="60"/>
  <c r="K10588" i="60"/>
  <c r="M10588" i="60"/>
  <c r="I10589" i="60" s="1"/>
  <c r="J10588" i="60"/>
  <c r="M10589" i="60" l="1"/>
  <c r="I10590" i="60" s="1"/>
  <c r="K10589" i="60"/>
  <c r="J10589" i="60"/>
  <c r="L10588" i="60"/>
  <c r="P10588" i="60"/>
  <c r="L10589" i="60" l="1"/>
  <c r="P10589" i="60"/>
  <c r="M10590" i="60"/>
  <c r="I10591" i="60" s="1"/>
  <c r="K10590" i="60"/>
  <c r="J10590" i="60"/>
  <c r="K10591" i="60" l="1"/>
  <c r="J10591" i="60"/>
  <c r="M10591" i="60"/>
  <c r="I10592" i="60" s="1"/>
  <c r="P10590" i="60"/>
  <c r="L10590" i="60"/>
  <c r="J10592" i="60" l="1"/>
  <c r="K10592" i="60"/>
  <c r="M10592" i="60"/>
  <c r="I10593" i="60" s="1"/>
  <c r="L10591" i="60"/>
  <c r="P10591" i="60" l="1"/>
  <c r="M10593" i="60"/>
  <c r="I10594" i="60" s="1"/>
  <c r="K10593" i="60"/>
  <c r="J10593" i="60"/>
  <c r="P10592" i="60"/>
  <c r="L10592" i="60"/>
  <c r="M10594" i="60" l="1"/>
  <c r="I10595" i="60" s="1"/>
  <c r="K10594" i="60"/>
  <c r="J10594" i="60"/>
  <c r="L10593" i="60"/>
  <c r="P10593" i="60"/>
  <c r="L10594" i="60" l="1"/>
  <c r="P10594" i="60"/>
  <c r="K10595" i="60"/>
  <c r="J10595" i="60"/>
  <c r="M10595" i="60"/>
  <c r="I10596" i="60" s="1"/>
  <c r="M10596" i="60" l="1"/>
  <c r="I10597" i="60" s="1"/>
  <c r="K10596" i="60"/>
  <c r="J10596" i="60"/>
  <c r="P10595" i="60"/>
  <c r="L10595" i="60"/>
  <c r="P10596" i="60" l="1"/>
  <c r="L10596" i="60"/>
  <c r="J10597" i="60"/>
  <c r="M10597" i="60"/>
  <c r="I10598" i="60" s="1"/>
  <c r="K10597" i="60"/>
  <c r="K10598" i="60" l="1"/>
  <c r="J10598" i="60"/>
  <c r="M10598" i="60"/>
  <c r="I10599" i="60" s="1"/>
  <c r="P10597" i="60"/>
  <c r="L10597" i="60"/>
  <c r="K10599" i="60" l="1"/>
  <c r="J10599" i="60"/>
  <c r="M10599" i="60"/>
  <c r="I10600" i="60" s="1"/>
  <c r="L10598" i="60"/>
  <c r="P10598" i="60" l="1"/>
  <c r="M10600" i="60"/>
  <c r="I10601" i="60" s="1"/>
  <c r="K10600" i="60"/>
  <c r="J10600" i="60"/>
  <c r="L10599" i="60"/>
  <c r="P10599" i="60"/>
  <c r="P10600" i="60" l="1"/>
  <c r="L10600" i="60"/>
  <c r="M10601" i="60"/>
  <c r="I10602" i="60" s="1"/>
  <c r="K10601" i="60"/>
  <c r="J10601" i="60"/>
  <c r="P10601" i="60" l="1"/>
  <c r="L10601" i="60"/>
  <c r="K10602" i="60"/>
  <c r="M10602" i="60"/>
  <c r="I10603" i="60" s="1"/>
  <c r="J10602" i="60"/>
  <c r="P10602" i="60" l="1"/>
  <c r="L10602" i="60"/>
  <c r="M10603" i="60"/>
  <c r="I10604" i="60" s="1"/>
  <c r="K10603" i="60"/>
  <c r="J10603" i="60"/>
  <c r="M10604" i="60" l="1"/>
  <c r="I10605" i="60" s="1"/>
  <c r="K10604" i="60"/>
  <c r="J10604" i="60"/>
  <c r="L10603" i="60"/>
  <c r="P10603" i="60"/>
  <c r="P10604" i="60" l="1"/>
  <c r="L10604" i="60"/>
  <c r="K10605" i="60"/>
  <c r="J10605" i="60"/>
  <c r="M10605" i="60"/>
  <c r="I10606" i="60" s="1"/>
  <c r="M10606" i="60" l="1"/>
  <c r="I10607" i="60" s="1"/>
  <c r="K10606" i="60"/>
  <c r="J10606" i="60"/>
  <c r="P10605" i="60"/>
  <c r="L10605" i="60"/>
  <c r="L10606" i="60" l="1"/>
  <c r="P10606" i="60"/>
  <c r="M10607" i="60"/>
  <c r="I10608" i="60" s="1"/>
  <c r="K10607" i="60"/>
  <c r="J10607" i="60"/>
  <c r="K10608" i="60" l="1"/>
  <c r="J10608" i="60"/>
  <c r="M10608" i="60"/>
  <c r="I10609" i="60" s="1"/>
  <c r="P10607" i="60"/>
  <c r="L10607" i="60"/>
  <c r="K10609" i="60" l="1"/>
  <c r="M10609" i="60"/>
  <c r="I10610" i="60" s="1"/>
  <c r="J10609" i="60"/>
  <c r="L10608" i="60"/>
  <c r="P10608" i="60"/>
  <c r="P10609" i="60" l="1"/>
  <c r="L10609" i="60"/>
  <c r="K10610" i="60"/>
  <c r="J10610" i="60"/>
  <c r="M10610" i="60"/>
  <c r="I10611" i="60" s="1"/>
  <c r="K10611" i="60" l="1"/>
  <c r="M10611" i="60"/>
  <c r="I10612" i="60" s="1"/>
  <c r="J10611" i="60"/>
  <c r="L10610" i="60"/>
  <c r="P10610" i="60"/>
  <c r="L10611" i="60" l="1"/>
  <c r="P10611" i="60"/>
  <c r="J10612" i="60"/>
  <c r="M10612" i="60"/>
  <c r="I10613" i="60" s="1"/>
  <c r="K10612" i="60"/>
  <c r="L10612" i="60" l="1"/>
  <c r="P10612" i="60"/>
  <c r="M10613" i="60"/>
  <c r="I10614" i="60" s="1"/>
  <c r="K10613" i="60"/>
  <c r="J10613" i="60"/>
  <c r="M10614" i="60" l="1"/>
  <c r="I10615" i="60" s="1"/>
  <c r="K10614" i="60"/>
  <c r="J10614" i="60"/>
  <c r="L10613" i="60"/>
  <c r="P10613" i="60"/>
  <c r="P10614" i="60" l="1"/>
  <c r="L10614" i="60"/>
  <c r="J10615" i="60"/>
  <c r="M10615" i="60"/>
  <c r="I10616" i="60" s="1"/>
  <c r="K10615" i="60"/>
  <c r="P10615" i="60" l="1"/>
  <c r="L10615" i="60"/>
  <c r="K10616" i="60"/>
  <c r="J10616" i="60"/>
  <c r="M10616" i="60"/>
  <c r="I10617" i="60" s="1"/>
  <c r="M10617" i="60" l="1"/>
  <c r="I10618" i="60" s="1"/>
  <c r="J10617" i="60"/>
  <c r="K10617" i="60"/>
  <c r="P10616" i="60"/>
  <c r="L10616" i="60"/>
  <c r="P10617" i="60" l="1"/>
  <c r="L10617" i="60"/>
  <c r="M10618" i="60"/>
  <c r="I10619" i="60" s="1"/>
  <c r="K10618" i="60"/>
  <c r="J10618" i="60"/>
  <c r="L10618" i="60" l="1"/>
  <c r="P10618" i="60"/>
  <c r="M10619" i="60"/>
  <c r="I10620" i="60" s="1"/>
  <c r="K10619" i="60"/>
  <c r="J10619" i="60"/>
  <c r="P10619" i="60" l="1"/>
  <c r="L10619" i="60"/>
  <c r="K10620" i="60"/>
  <c r="M10620" i="60"/>
  <c r="I10621" i="60" s="1"/>
  <c r="J10620" i="60"/>
  <c r="L10620" i="60" l="1"/>
  <c r="P10620" i="60"/>
  <c r="M10621" i="60"/>
  <c r="I10622" i="60" s="1"/>
  <c r="K10621" i="60"/>
  <c r="J10621" i="60"/>
  <c r="P10621" i="60" l="1"/>
  <c r="L10621" i="60"/>
  <c r="J10622" i="60"/>
  <c r="M10622" i="60"/>
  <c r="I10623" i="60" s="1"/>
  <c r="K10622" i="60"/>
  <c r="K10623" i="60" l="1"/>
  <c r="M10623" i="60"/>
  <c r="I10624" i="60" s="1"/>
  <c r="J10623" i="60"/>
  <c r="P10622" i="60"/>
  <c r="L10622" i="60"/>
  <c r="L10623" i="60" l="1"/>
  <c r="P10623" i="60"/>
  <c r="K10624" i="60"/>
  <c r="J10624" i="60"/>
  <c r="M10624" i="60"/>
  <c r="I10625" i="60" s="1"/>
  <c r="K10625" i="60" l="1"/>
  <c r="J10625" i="60"/>
  <c r="M10625" i="60"/>
  <c r="I10626" i="60" s="1"/>
  <c r="L10624" i="60"/>
  <c r="P10624" i="60"/>
  <c r="M10626" i="60" l="1"/>
  <c r="I10627" i="60" s="1"/>
  <c r="K10626" i="60"/>
  <c r="J10626" i="60"/>
  <c r="L10625" i="60"/>
  <c r="P10626" i="60" l="1"/>
  <c r="L10626" i="60"/>
  <c r="P10625" i="60"/>
  <c r="K10627" i="60"/>
  <c r="J10627" i="60"/>
  <c r="M10627" i="60"/>
  <c r="I10628" i="60" s="1"/>
  <c r="L10627" i="60" l="1"/>
  <c r="P10627" i="60"/>
  <c r="M10628" i="60"/>
  <c r="I10629" i="60" s="1"/>
  <c r="K10628" i="60"/>
  <c r="J10628" i="60"/>
  <c r="J10629" i="60" l="1"/>
  <c r="K10629" i="60"/>
  <c r="M10629" i="60"/>
  <c r="I10630" i="60" s="1"/>
  <c r="L10628" i="60"/>
  <c r="P10628" i="60"/>
  <c r="K10630" i="60" l="1"/>
  <c r="M10630" i="60"/>
  <c r="I10631" i="60" s="1"/>
  <c r="J10630" i="60"/>
  <c r="L10629" i="60"/>
  <c r="P10629" i="60"/>
  <c r="P10630" i="60" l="1"/>
  <c r="L10630" i="60"/>
  <c r="M10631" i="60"/>
  <c r="I10632" i="60" s="1"/>
  <c r="K10631" i="60"/>
  <c r="J10631" i="60"/>
  <c r="L10631" i="60" l="1"/>
  <c r="K10632" i="60"/>
  <c r="J10632" i="60"/>
  <c r="M10632" i="60"/>
  <c r="I10633" i="60" s="1"/>
  <c r="K10633" i="60" l="1"/>
  <c r="J10633" i="60"/>
  <c r="M10633" i="60"/>
  <c r="I10634" i="60" s="1"/>
  <c r="P10632" i="60"/>
  <c r="L10632" i="60"/>
  <c r="P10631" i="60"/>
  <c r="L10633" i="60" l="1"/>
  <c r="M10634" i="60"/>
  <c r="I10635" i="60" s="1"/>
  <c r="K10634" i="60"/>
  <c r="J10634" i="60"/>
  <c r="P10634" i="60" l="1"/>
  <c r="L10634" i="60"/>
  <c r="M10635" i="60"/>
  <c r="I10636" i="60" s="1"/>
  <c r="K10635" i="60"/>
  <c r="J10635" i="60"/>
  <c r="P10633" i="60"/>
  <c r="P10635" i="60" l="1"/>
  <c r="L10635" i="60"/>
  <c r="M10636" i="60"/>
  <c r="I10637" i="60" s="1"/>
  <c r="K10636" i="60"/>
  <c r="J10636" i="60"/>
  <c r="K10637" i="60" l="1"/>
  <c r="J10637" i="60"/>
  <c r="M10637" i="60"/>
  <c r="I10638" i="60" s="1"/>
  <c r="P10636" i="60"/>
  <c r="L10636" i="60"/>
  <c r="M10638" i="60" l="1"/>
  <c r="I10639" i="60" s="1"/>
  <c r="K10638" i="60"/>
  <c r="J10638" i="60"/>
  <c r="P10637" i="60"/>
  <c r="L10637" i="60"/>
  <c r="L10638" i="60" l="1"/>
  <c r="P10638" i="60"/>
  <c r="M10639" i="60"/>
  <c r="I10640" i="60" s="1"/>
  <c r="K10639" i="60"/>
  <c r="J10639" i="60"/>
  <c r="K10640" i="60" l="1"/>
  <c r="J10640" i="60"/>
  <c r="M10640" i="60"/>
  <c r="I10641" i="60" s="1"/>
  <c r="P10639" i="60"/>
  <c r="L10639" i="60"/>
  <c r="J10641" i="60" l="1"/>
  <c r="K10641" i="60"/>
  <c r="M10641" i="60"/>
  <c r="I10642" i="60" s="1"/>
  <c r="L10640" i="60"/>
  <c r="P10640" i="60"/>
  <c r="M10642" i="60" l="1"/>
  <c r="I10643" i="60" s="1"/>
  <c r="K10642" i="60"/>
  <c r="J10642" i="60"/>
  <c r="L10641" i="60"/>
  <c r="P10641" i="60"/>
  <c r="P10642" i="60" l="1"/>
  <c r="L10642" i="60"/>
  <c r="K10643" i="60"/>
  <c r="J10643" i="60"/>
  <c r="M10643" i="60"/>
  <c r="I10644" i="60" s="1"/>
  <c r="P10643" i="60" l="1"/>
  <c r="L10643" i="60"/>
  <c r="K10644" i="60"/>
  <c r="J10644" i="60"/>
  <c r="M10644" i="60"/>
  <c r="I10645" i="60" s="1"/>
  <c r="J10645" i="60" l="1"/>
  <c r="K10645" i="60"/>
  <c r="M10645" i="60"/>
  <c r="I10646" i="60" s="1"/>
  <c r="L10644" i="60"/>
  <c r="P10644" i="60"/>
  <c r="J10646" i="60" l="1"/>
  <c r="M10646" i="60"/>
  <c r="I10647" i="60" s="1"/>
  <c r="K10646" i="60"/>
  <c r="L10645" i="60"/>
  <c r="P10645" i="60"/>
  <c r="M10647" i="60" l="1"/>
  <c r="I10648" i="60" s="1"/>
  <c r="K10647" i="60"/>
  <c r="J10647" i="60"/>
  <c r="P10646" i="60"/>
  <c r="L10646" i="60"/>
  <c r="P10647" i="60" l="1"/>
  <c r="L10647" i="60"/>
  <c r="K10648" i="60"/>
  <c r="J10648" i="60"/>
  <c r="M10648" i="60"/>
  <c r="I10649" i="60" s="1"/>
  <c r="M10649" i="60" l="1"/>
  <c r="I10650" i="60" s="1"/>
  <c r="J10649" i="60"/>
  <c r="K10649" i="60"/>
  <c r="P10648" i="60"/>
  <c r="L10648" i="60"/>
  <c r="P10649" i="60" l="1"/>
  <c r="L10649" i="60"/>
  <c r="K10650" i="60"/>
  <c r="J10650" i="60"/>
  <c r="M10650" i="60"/>
  <c r="I10651" i="60" s="1"/>
  <c r="K10651" i="60" l="1"/>
  <c r="M10651" i="60"/>
  <c r="I10652" i="60" s="1"/>
  <c r="J10651" i="60"/>
  <c r="L10650" i="60"/>
  <c r="P10650" i="60"/>
  <c r="P10651" i="60" l="1"/>
  <c r="L10651" i="60"/>
  <c r="M10652" i="60"/>
  <c r="I10653" i="60" s="1"/>
  <c r="K10652" i="60"/>
  <c r="J10652" i="60"/>
  <c r="P10652" i="60" l="1"/>
  <c r="L10652" i="60"/>
  <c r="M10653" i="60"/>
  <c r="I10654" i="60" s="1"/>
  <c r="J10653" i="60"/>
  <c r="K10653" i="60"/>
  <c r="M10654" i="60" l="1"/>
  <c r="I10655" i="60" s="1"/>
  <c r="K10654" i="60"/>
  <c r="J10654" i="60"/>
  <c r="P10653" i="60"/>
  <c r="L10653" i="60"/>
  <c r="L10654" i="60" l="1"/>
  <c r="P10654" i="60"/>
  <c r="M10655" i="60"/>
  <c r="I10656" i="60" s="1"/>
  <c r="K10655" i="60"/>
  <c r="J10655" i="60"/>
  <c r="M10656" i="60" l="1"/>
  <c r="I10657" i="60" s="1"/>
  <c r="J10656" i="60"/>
  <c r="K10656" i="60"/>
  <c r="L10655" i="60"/>
  <c r="P10655" i="60"/>
  <c r="L10656" i="60" l="1"/>
  <c r="P10656" i="60"/>
  <c r="K10657" i="60"/>
  <c r="J10657" i="60"/>
  <c r="M10657" i="60"/>
  <c r="I10658" i="60" s="1"/>
  <c r="L10657" i="60" l="1"/>
  <c r="P10657" i="60"/>
  <c r="K10658" i="60"/>
  <c r="J10658" i="60"/>
  <c r="M10658" i="60"/>
  <c r="I10659" i="60" s="1"/>
  <c r="K10659" i="60" l="1"/>
  <c r="J10659" i="60"/>
  <c r="M10659" i="60"/>
  <c r="I10660" i="60" s="1"/>
  <c r="L10658" i="60"/>
  <c r="P10658" i="60"/>
  <c r="K10660" i="60" l="1"/>
  <c r="M10660" i="60"/>
  <c r="I10661" i="60" s="1"/>
  <c r="J10660" i="60"/>
  <c r="L10659" i="60"/>
  <c r="P10659" i="60" l="1"/>
  <c r="P10660" i="60"/>
  <c r="L10660" i="60"/>
  <c r="J10661" i="60"/>
  <c r="M10661" i="60"/>
  <c r="I10662" i="60" s="1"/>
  <c r="K10661" i="60"/>
  <c r="J10662" i="60" l="1"/>
  <c r="K10662" i="60"/>
  <c r="M10662" i="60"/>
  <c r="I10663" i="60" s="1"/>
  <c r="P10661" i="60"/>
  <c r="L10661" i="60"/>
  <c r="M10663" i="60" l="1"/>
  <c r="I10664" i="60" s="1"/>
  <c r="K10663" i="60"/>
  <c r="J10663" i="60"/>
  <c r="P10662" i="60"/>
  <c r="L10662" i="60"/>
  <c r="P10663" i="60" l="1"/>
  <c r="L10663" i="60"/>
  <c r="M10664" i="60"/>
  <c r="I10665" i="60" s="1"/>
  <c r="K10664" i="60"/>
  <c r="J10664" i="60"/>
  <c r="L10664" i="60" l="1"/>
  <c r="K10665" i="60"/>
  <c r="J10665" i="60"/>
  <c r="M10665" i="60"/>
  <c r="I10666" i="60" s="1"/>
  <c r="M10666" i="60" l="1"/>
  <c r="I10667" i="60" s="1"/>
  <c r="J10666" i="60"/>
  <c r="K10666" i="60"/>
  <c r="L10665" i="60"/>
  <c r="P10665" i="60"/>
  <c r="P10664" i="60"/>
  <c r="P10666" i="60" l="1"/>
  <c r="L10666" i="60"/>
  <c r="M10667" i="60"/>
  <c r="I10668" i="60" s="1"/>
  <c r="K10667" i="60"/>
  <c r="J10667" i="60"/>
  <c r="M10668" i="60" l="1"/>
  <c r="I10669" i="60" s="1"/>
  <c r="K10668" i="60"/>
  <c r="J10668" i="60"/>
  <c r="P10667" i="60"/>
  <c r="L10667" i="60"/>
  <c r="P10668" i="60" l="1"/>
  <c r="L10668" i="60"/>
  <c r="K10669" i="60"/>
  <c r="J10669" i="60"/>
  <c r="M10669" i="60"/>
  <c r="I10670" i="60" s="1"/>
  <c r="P10669" i="60" l="1"/>
  <c r="L10669" i="60"/>
  <c r="M10670" i="60"/>
  <c r="I10671" i="60" s="1"/>
  <c r="K10670" i="60"/>
  <c r="J10670" i="60"/>
  <c r="M10671" i="60" l="1"/>
  <c r="I10672" i="60" s="1"/>
  <c r="K10671" i="60"/>
  <c r="J10671" i="60"/>
  <c r="P10670" i="60"/>
  <c r="L10670" i="60"/>
  <c r="L10671" i="60" l="1"/>
  <c r="P10671" i="60"/>
  <c r="K10672" i="60"/>
  <c r="M10672" i="60"/>
  <c r="I10673" i="60" s="1"/>
  <c r="J10672" i="60"/>
  <c r="M10673" i="60" l="1"/>
  <c r="I10674" i="60" s="1"/>
  <c r="K10673" i="60"/>
  <c r="J10673" i="60"/>
  <c r="L10672" i="60"/>
  <c r="P10672" i="60"/>
  <c r="L10673" i="60" l="1"/>
  <c r="P10673" i="60"/>
  <c r="K10674" i="60"/>
  <c r="J10674" i="60"/>
  <c r="M10674" i="60"/>
  <c r="I10675" i="60" s="1"/>
  <c r="K10675" i="60" l="1"/>
  <c r="M10675" i="60"/>
  <c r="I10676" i="60" s="1"/>
  <c r="J10675" i="60"/>
  <c r="L10674" i="60"/>
  <c r="P10674" i="60"/>
  <c r="L10675" i="60" l="1"/>
  <c r="P10675" i="60"/>
  <c r="K10676" i="60"/>
  <c r="J10676" i="60"/>
  <c r="M10676" i="60"/>
  <c r="I10677" i="60" s="1"/>
  <c r="M10677" i="60" l="1"/>
  <c r="I10678" i="60" s="1"/>
  <c r="J10677" i="60"/>
  <c r="K10677" i="60"/>
  <c r="P10676" i="60"/>
  <c r="L10676" i="60"/>
  <c r="P10677" i="60" l="1"/>
  <c r="L10677" i="60"/>
  <c r="J10678" i="60"/>
  <c r="K10678" i="60"/>
  <c r="M10678" i="60"/>
  <c r="I10679" i="60" s="1"/>
  <c r="L10678" i="60" l="1"/>
  <c r="P10678" i="60"/>
  <c r="K10679" i="60"/>
  <c r="J10679" i="60"/>
  <c r="M10679" i="60"/>
  <c r="I10680" i="60" s="1"/>
  <c r="K10680" i="60" l="1"/>
  <c r="J10680" i="60"/>
  <c r="M10680" i="60"/>
  <c r="I10681" i="60" s="1"/>
  <c r="L10679" i="60"/>
  <c r="P10679" i="60"/>
  <c r="M10681" i="60" l="1"/>
  <c r="I10682" i="60" s="1"/>
  <c r="K10681" i="60"/>
  <c r="J10681" i="60"/>
  <c r="P10680" i="60"/>
  <c r="L10680" i="60"/>
  <c r="P10681" i="60" l="1"/>
  <c r="L10681" i="60"/>
  <c r="J10682" i="60"/>
  <c r="K10682" i="60"/>
  <c r="M10682" i="60"/>
  <c r="I10683" i="60" s="1"/>
  <c r="P10682" i="60" l="1"/>
  <c r="L10682" i="60"/>
  <c r="M10683" i="60"/>
  <c r="I10684" i="60" s="1"/>
  <c r="K10683" i="60"/>
  <c r="J10683" i="60"/>
  <c r="P10683" i="60" l="1"/>
  <c r="L10683" i="60"/>
  <c r="M10684" i="60"/>
  <c r="I10685" i="60" s="1"/>
  <c r="K10684" i="60"/>
  <c r="J10684" i="60"/>
  <c r="P10684" i="60" l="1"/>
  <c r="L10684" i="60"/>
  <c r="M10685" i="60"/>
  <c r="I10686" i="60" s="1"/>
  <c r="K10685" i="60"/>
  <c r="J10685" i="60"/>
  <c r="P10685" i="60" l="1"/>
  <c r="L10685" i="60"/>
  <c r="K10686" i="60"/>
  <c r="M10686" i="60"/>
  <c r="I10687" i="60" s="1"/>
  <c r="J10686" i="60"/>
  <c r="M10687" i="60" l="1"/>
  <c r="I10688" i="60" s="1"/>
  <c r="K10687" i="60"/>
  <c r="J10687" i="60"/>
  <c r="P10686" i="60"/>
  <c r="L10686" i="60"/>
  <c r="L10687" i="60" l="1"/>
  <c r="P10687" i="60"/>
  <c r="M10688" i="60"/>
  <c r="I10689" i="60" s="1"/>
  <c r="J10688" i="60"/>
  <c r="K10688" i="60"/>
  <c r="P10688" i="60" l="1"/>
  <c r="L10688" i="60"/>
  <c r="K10689" i="60"/>
  <c r="J10689" i="60"/>
  <c r="M10689" i="60"/>
  <c r="I10690" i="60" s="1"/>
  <c r="L10689" i="60" l="1"/>
  <c r="P10689" i="60"/>
  <c r="M10690" i="60"/>
  <c r="I10691" i="60" s="1"/>
  <c r="K10690" i="60"/>
  <c r="J10690" i="60"/>
  <c r="L10690" i="60" l="1"/>
  <c r="P10690" i="60"/>
  <c r="M10691" i="60"/>
  <c r="I10692" i="60" s="1"/>
  <c r="K10691" i="60"/>
  <c r="J10691" i="60"/>
  <c r="L10691" i="60" l="1"/>
  <c r="P10691" i="60"/>
  <c r="K10692" i="60"/>
  <c r="M10692" i="60"/>
  <c r="I10693" i="60" s="1"/>
  <c r="J10692" i="60"/>
  <c r="L10692" i="60" l="1"/>
  <c r="K10693" i="60"/>
  <c r="J10693" i="60"/>
  <c r="M10693" i="60"/>
  <c r="I10694" i="60" s="1"/>
  <c r="J10694" i="60" l="1"/>
  <c r="M10694" i="60"/>
  <c r="I10695" i="60" s="1"/>
  <c r="K10694" i="60"/>
  <c r="L10693" i="60"/>
  <c r="P10693" i="60"/>
  <c r="P10692" i="60"/>
  <c r="J10695" i="60" l="1"/>
  <c r="K10695" i="60"/>
  <c r="M10695" i="60"/>
  <c r="I10696" i="60" s="1"/>
  <c r="P10694" i="60"/>
  <c r="L10694" i="60"/>
  <c r="M10696" i="60" l="1"/>
  <c r="I10697" i="60" s="1"/>
  <c r="J10696" i="60"/>
  <c r="K10696" i="60"/>
  <c r="L10695" i="60"/>
  <c r="P10695" i="60"/>
  <c r="P10696" i="60" l="1"/>
  <c r="L10696" i="60"/>
  <c r="M10697" i="60"/>
  <c r="I10698" i="60" s="1"/>
  <c r="J10697" i="60"/>
  <c r="K10697" i="60"/>
  <c r="M10698" i="60" l="1"/>
  <c r="I10699" i="60" s="1"/>
  <c r="K10698" i="60"/>
  <c r="J10698" i="60"/>
  <c r="P10697" i="60"/>
  <c r="L10697" i="60"/>
  <c r="P10698" i="60" l="1"/>
  <c r="L10698" i="60"/>
  <c r="K10699" i="60"/>
  <c r="M10699" i="60"/>
  <c r="I10700" i="60" s="1"/>
  <c r="J10699" i="60"/>
  <c r="K10700" i="60" l="1"/>
  <c r="M10700" i="60"/>
  <c r="I10701" i="60" s="1"/>
  <c r="J10700" i="60"/>
  <c r="L10699" i="60"/>
  <c r="P10699" i="60"/>
  <c r="L10700" i="60" l="1"/>
  <c r="M10701" i="60"/>
  <c r="I10702" i="60" s="1"/>
  <c r="K10701" i="60"/>
  <c r="J10701" i="60"/>
  <c r="M10702" i="60" l="1"/>
  <c r="I10703" i="60" s="1"/>
  <c r="J10702" i="60"/>
  <c r="K10702" i="60"/>
  <c r="P10701" i="60"/>
  <c r="L10701" i="60"/>
  <c r="P10700" i="60"/>
  <c r="P10702" i="60" l="1"/>
  <c r="L10702" i="60"/>
  <c r="M10703" i="60"/>
  <c r="I10704" i="60" s="1"/>
  <c r="J10703" i="60"/>
  <c r="K10703" i="60"/>
  <c r="L10703" i="60" l="1"/>
  <c r="P10703" i="60"/>
  <c r="M10704" i="60"/>
  <c r="I10705" i="60" s="1"/>
  <c r="K10704" i="60"/>
  <c r="J10704" i="60"/>
  <c r="M10705" i="60" l="1"/>
  <c r="I10706" i="60" s="1"/>
  <c r="K10705" i="60"/>
  <c r="J10705" i="60"/>
  <c r="L10704" i="60"/>
  <c r="P10704" i="60"/>
  <c r="L10705" i="60" l="1"/>
  <c r="P10705" i="60"/>
  <c r="K10706" i="60"/>
  <c r="J10706" i="60"/>
  <c r="M10706" i="60"/>
  <c r="I10707" i="60" s="1"/>
  <c r="K10707" i="60" l="1"/>
  <c r="J10707" i="60"/>
  <c r="M10707" i="60"/>
  <c r="I10708" i="60" s="1"/>
  <c r="L10706" i="60"/>
  <c r="P10706" i="60"/>
  <c r="K10708" i="60" l="1"/>
  <c r="J10708" i="60"/>
  <c r="M10708" i="60"/>
  <c r="I10709" i="60" s="1"/>
  <c r="L10707" i="60"/>
  <c r="P10707" i="60"/>
  <c r="K10709" i="60" l="1"/>
  <c r="M10709" i="60"/>
  <c r="I10710" i="60" s="1"/>
  <c r="J10709" i="60"/>
  <c r="L10708" i="60"/>
  <c r="P10708" i="60"/>
  <c r="P10709" i="60" l="1"/>
  <c r="L10709" i="60"/>
  <c r="J10710" i="60"/>
  <c r="K10710" i="60"/>
  <c r="M10710" i="60"/>
  <c r="I10711" i="60" s="1"/>
  <c r="J10711" i="60" l="1"/>
  <c r="M10711" i="60"/>
  <c r="I10712" i="60" s="1"/>
  <c r="K10711" i="60"/>
  <c r="P10710" i="60"/>
  <c r="L10710" i="60"/>
  <c r="M10712" i="60" l="1"/>
  <c r="I10713" i="60" s="1"/>
  <c r="K10712" i="60"/>
  <c r="J10712" i="60"/>
  <c r="P10711" i="60"/>
  <c r="L10711" i="60"/>
  <c r="L10712" i="60" l="1"/>
  <c r="P10712" i="60"/>
  <c r="M10713" i="60"/>
  <c r="I10714" i="60" s="1"/>
  <c r="K10713" i="60"/>
  <c r="J10713" i="60"/>
  <c r="K10714" i="60" l="1"/>
  <c r="M10714" i="60"/>
  <c r="I10715" i="60" s="1"/>
  <c r="J10714" i="60"/>
  <c r="P10713" i="60"/>
  <c r="L10713" i="60"/>
  <c r="P10714" i="60" l="1"/>
  <c r="L10714" i="60"/>
  <c r="M10715" i="60"/>
  <c r="I10716" i="60" s="1"/>
  <c r="J10715" i="60"/>
  <c r="K10715" i="60"/>
  <c r="P10715" i="60" l="1"/>
  <c r="L10715" i="60"/>
  <c r="K10716" i="60"/>
  <c r="J10716" i="60"/>
  <c r="M10716" i="60"/>
  <c r="I10717" i="60" s="1"/>
  <c r="M10717" i="60" l="1"/>
  <c r="I10718" i="60" s="1"/>
  <c r="K10717" i="60"/>
  <c r="J10717" i="60"/>
  <c r="L10716" i="60"/>
  <c r="P10716" i="60"/>
  <c r="P10717" i="60" l="1"/>
  <c r="L10717" i="60"/>
  <c r="M10718" i="60"/>
  <c r="I10719" i="60" s="1"/>
  <c r="K10718" i="60"/>
  <c r="J10718" i="60"/>
  <c r="P10718" i="60" l="1"/>
  <c r="L10718" i="60"/>
  <c r="M10719" i="60"/>
  <c r="I10720" i="60" s="1"/>
  <c r="K10719" i="60"/>
  <c r="J10719" i="60"/>
  <c r="M10720" i="60" l="1"/>
  <c r="I10721" i="60" s="1"/>
  <c r="K10720" i="60"/>
  <c r="J10720" i="60"/>
  <c r="P10719" i="60"/>
  <c r="L10719" i="60"/>
  <c r="P10720" i="60" l="1"/>
  <c r="L10720" i="60"/>
  <c r="K10721" i="60"/>
  <c r="M10721" i="60"/>
  <c r="I10722" i="60" s="1"/>
  <c r="J10721" i="60"/>
  <c r="M10722" i="60" l="1"/>
  <c r="I10723" i="60" s="1"/>
  <c r="J10722" i="60"/>
  <c r="K10722" i="60"/>
  <c r="L10721" i="60"/>
  <c r="P10721" i="60"/>
  <c r="L10722" i="60" l="1"/>
  <c r="P10722" i="60"/>
  <c r="K10723" i="60"/>
  <c r="J10723" i="60"/>
  <c r="M10723" i="60"/>
  <c r="I10724" i="60" s="1"/>
  <c r="K10724" i="60" l="1"/>
  <c r="J10724" i="60"/>
  <c r="M10724" i="60"/>
  <c r="I10725" i="60" s="1"/>
  <c r="L10723" i="60"/>
  <c r="P10723" i="60"/>
  <c r="K10725" i="60" l="1"/>
  <c r="J10725" i="60"/>
  <c r="M10725" i="60"/>
  <c r="I10726" i="60" s="1"/>
  <c r="L10724" i="60"/>
  <c r="P10724" i="60"/>
  <c r="M10726" i="60" l="1"/>
  <c r="I10727" i="60" s="1"/>
  <c r="J10726" i="60"/>
  <c r="K10726" i="60"/>
  <c r="P10725" i="60"/>
  <c r="L10725" i="60"/>
  <c r="P10726" i="60" l="1"/>
  <c r="L10726" i="60"/>
  <c r="J10727" i="60"/>
  <c r="M10727" i="60"/>
  <c r="I10728" i="60" s="1"/>
  <c r="K10727" i="60"/>
  <c r="K10728" i="60" l="1"/>
  <c r="J10728" i="60"/>
  <c r="M10728" i="60"/>
  <c r="I10729" i="60" s="1"/>
  <c r="P10727" i="60"/>
  <c r="L10727" i="60"/>
  <c r="M10729" i="60" l="1"/>
  <c r="I10730" i="60" s="1"/>
  <c r="K10729" i="60"/>
  <c r="J10729" i="60"/>
  <c r="L10728" i="60"/>
  <c r="P10728" i="60"/>
  <c r="L10729" i="60" l="1"/>
  <c r="P10729" i="60"/>
  <c r="J10730" i="60"/>
  <c r="K10730" i="60"/>
  <c r="M10730" i="60"/>
  <c r="I10731" i="60" s="1"/>
  <c r="M10731" i="60" l="1"/>
  <c r="I10732" i="60" s="1"/>
  <c r="K10731" i="60"/>
  <c r="J10731" i="60"/>
  <c r="P10730" i="60"/>
  <c r="L10730" i="60"/>
  <c r="P10731" i="60" l="1"/>
  <c r="L10731" i="60"/>
  <c r="M10732" i="60"/>
  <c r="I10733" i="60" s="1"/>
  <c r="J10732" i="60"/>
  <c r="K10732" i="60"/>
  <c r="M10733" i="60" l="1"/>
  <c r="I10734" i="60" s="1"/>
  <c r="J10733" i="60"/>
  <c r="K10733" i="60"/>
  <c r="P10732" i="60"/>
  <c r="L10732" i="60"/>
  <c r="L10733" i="60" l="1"/>
  <c r="P10733" i="60"/>
  <c r="M10734" i="60"/>
  <c r="I10735" i="60" s="1"/>
  <c r="K10734" i="60"/>
  <c r="J10734" i="60"/>
  <c r="P10734" i="60" l="1"/>
  <c r="L10734" i="60"/>
  <c r="K10735" i="60"/>
  <c r="M10735" i="60"/>
  <c r="I10736" i="60" s="1"/>
  <c r="J10735" i="60"/>
  <c r="P10735" i="60" l="1"/>
  <c r="L10735" i="60"/>
  <c r="M10736" i="60"/>
  <c r="I10737" i="60" s="1"/>
  <c r="K10736" i="60"/>
  <c r="J10736" i="60"/>
  <c r="M10737" i="60" l="1"/>
  <c r="I10738" i="60" s="1"/>
  <c r="K10737" i="60"/>
  <c r="J10737" i="60"/>
  <c r="L10736" i="60"/>
  <c r="P10736" i="60"/>
  <c r="L10737" i="60" l="1"/>
  <c r="P10737" i="60"/>
  <c r="K10738" i="60"/>
  <c r="J10738" i="60"/>
  <c r="M10738" i="60"/>
  <c r="I10739" i="60" s="1"/>
  <c r="L10738" i="60" l="1"/>
  <c r="J10739" i="60"/>
  <c r="M10739" i="60"/>
  <c r="I10740" i="60" s="1"/>
  <c r="K10739" i="60"/>
  <c r="L10739" i="60" l="1"/>
  <c r="P10739" i="60"/>
  <c r="P10738" i="60"/>
  <c r="M10740" i="60"/>
  <c r="I10741" i="60" s="1"/>
  <c r="K10740" i="60"/>
  <c r="J10740" i="60"/>
  <c r="P10740" i="60" l="1"/>
  <c r="L10740" i="60"/>
  <c r="K10741" i="60"/>
  <c r="M10741" i="60"/>
  <c r="I10742" i="60" s="1"/>
  <c r="J10741" i="60"/>
  <c r="K10742" i="60" l="1"/>
  <c r="J10742" i="60"/>
  <c r="M10742" i="60"/>
  <c r="I10743" i="60" s="1"/>
  <c r="L10741" i="60"/>
  <c r="P10741" i="60"/>
  <c r="J10743" i="60" l="1"/>
  <c r="M10743" i="60"/>
  <c r="I10744" i="60" s="1"/>
  <c r="K10743" i="60"/>
  <c r="P10742" i="60"/>
  <c r="L10742" i="60"/>
  <c r="J10744" i="60" l="1"/>
  <c r="K10744" i="60"/>
  <c r="M10744" i="60"/>
  <c r="I10745" i="60" s="1"/>
  <c r="P10743" i="60"/>
  <c r="L10743" i="60"/>
  <c r="K10745" i="60" l="1"/>
  <c r="J10745" i="60"/>
  <c r="M10745" i="60"/>
  <c r="I10746" i="60" s="1"/>
  <c r="L10744" i="60"/>
  <c r="P10744" i="60" l="1"/>
  <c r="M10746" i="60"/>
  <c r="I10747" i="60" s="1"/>
  <c r="K10746" i="60"/>
  <c r="J10746" i="60"/>
  <c r="P10745" i="60"/>
  <c r="L10745" i="60"/>
  <c r="P10746" i="60" l="1"/>
  <c r="L10746" i="60"/>
  <c r="M10747" i="60"/>
  <c r="I10748" i="60" s="1"/>
  <c r="J10747" i="60"/>
  <c r="K10747" i="60"/>
  <c r="P10747" i="60" l="1"/>
  <c r="L10747" i="60"/>
  <c r="J10748" i="60"/>
  <c r="M10748" i="60"/>
  <c r="I10749" i="60" s="1"/>
  <c r="K10748" i="60"/>
  <c r="K10749" i="60" l="1"/>
  <c r="M10749" i="60"/>
  <c r="I10750" i="60" s="1"/>
  <c r="J10749" i="60"/>
  <c r="P10748" i="60"/>
  <c r="L10748" i="60"/>
  <c r="L10749" i="60" l="1"/>
  <c r="M10750" i="60"/>
  <c r="I10751" i="60" s="1"/>
  <c r="K10750" i="60"/>
  <c r="J10750" i="60"/>
  <c r="M10751" i="60" l="1"/>
  <c r="I10752" i="60" s="1"/>
  <c r="K10751" i="60"/>
  <c r="J10751" i="60"/>
  <c r="P10750" i="60"/>
  <c r="L10750" i="60"/>
  <c r="P10749" i="60"/>
  <c r="P10751" i="60" l="1"/>
  <c r="L10751" i="60"/>
  <c r="M10752" i="60"/>
  <c r="I10753" i="60" s="1"/>
  <c r="J10752" i="60"/>
  <c r="K10752" i="60"/>
  <c r="L10752" i="60" l="1"/>
  <c r="P10752" i="60"/>
  <c r="M10753" i="60"/>
  <c r="I10754" i="60" s="1"/>
  <c r="K10753" i="60"/>
  <c r="J10753" i="60"/>
  <c r="L10753" i="60" l="1"/>
  <c r="P10753" i="60"/>
  <c r="M10754" i="60"/>
  <c r="I10755" i="60" s="1"/>
  <c r="J10754" i="60"/>
  <c r="K10754" i="60"/>
  <c r="L10754" i="60" l="1"/>
  <c r="P10754" i="60"/>
  <c r="K10755" i="60"/>
  <c r="J10755" i="60"/>
  <c r="M10755" i="60"/>
  <c r="I10756" i="60" s="1"/>
  <c r="K10756" i="60" l="1"/>
  <c r="M10756" i="60"/>
  <c r="I10757" i="60" s="1"/>
  <c r="J10756" i="60"/>
  <c r="L10755" i="60"/>
  <c r="P10755" i="60"/>
  <c r="L10756" i="60" l="1"/>
  <c r="P10756" i="60"/>
  <c r="K10757" i="60"/>
  <c r="J10757" i="60"/>
  <c r="M10757" i="60"/>
  <c r="I10758" i="60" s="1"/>
  <c r="K10758" i="60" l="1"/>
  <c r="M10758" i="60"/>
  <c r="I10759" i="60" s="1"/>
  <c r="J10758" i="60"/>
  <c r="L10757" i="60"/>
  <c r="P10757" i="60"/>
  <c r="L10758" i="60" l="1"/>
  <c r="P10758" i="60"/>
  <c r="J10759" i="60"/>
  <c r="M10759" i="60"/>
  <c r="I10760" i="60" s="1"/>
  <c r="K10759" i="60"/>
  <c r="P10759" i="60" l="1"/>
  <c r="L10759" i="60"/>
  <c r="J10760" i="60"/>
  <c r="M10760" i="60"/>
  <c r="I10761" i="60" s="1"/>
  <c r="K10760" i="60"/>
  <c r="M10761" i="60" l="1"/>
  <c r="I10762" i="60" s="1"/>
  <c r="K10761" i="60"/>
  <c r="J10761" i="60"/>
  <c r="P10760" i="60"/>
  <c r="L10760" i="60"/>
  <c r="P10761" i="60" l="1"/>
  <c r="L10761" i="60"/>
  <c r="K10762" i="60"/>
  <c r="J10762" i="60"/>
  <c r="M10762" i="60"/>
  <c r="I10763" i="60" s="1"/>
  <c r="K10763" i="60" l="1"/>
  <c r="M10763" i="60"/>
  <c r="I10764" i="60" s="1"/>
  <c r="J10763" i="60"/>
  <c r="P10762" i="60"/>
  <c r="L10762" i="60"/>
  <c r="P10763" i="60" l="1"/>
  <c r="L10763" i="60"/>
  <c r="M10764" i="60"/>
  <c r="I10765" i="60" s="1"/>
  <c r="J10764" i="60"/>
  <c r="K10764" i="60"/>
  <c r="P10764" i="60" l="1"/>
  <c r="L10764" i="60"/>
  <c r="K10765" i="60"/>
  <c r="J10765" i="60"/>
  <c r="M10765" i="60"/>
  <c r="I10766" i="60" s="1"/>
  <c r="P10765" i="60" l="1"/>
  <c r="L10765" i="60"/>
  <c r="M10766" i="60"/>
  <c r="I10767" i="60" s="1"/>
  <c r="K10766" i="60"/>
  <c r="J10766" i="60"/>
  <c r="J10767" i="60" l="1"/>
  <c r="K10767" i="60"/>
  <c r="M10767" i="60"/>
  <c r="I10768" i="60" s="1"/>
  <c r="P10766" i="60"/>
  <c r="L10766" i="60"/>
  <c r="M10768" i="60" l="1"/>
  <c r="I10769" i="60" s="1"/>
  <c r="K10768" i="60"/>
  <c r="J10768" i="60"/>
  <c r="P10767" i="60"/>
  <c r="L10767" i="60"/>
  <c r="P10768" i="60" l="1"/>
  <c r="L10768" i="60"/>
  <c r="M10769" i="60"/>
  <c r="I10770" i="60" s="1"/>
  <c r="J10769" i="60"/>
  <c r="K10769" i="60"/>
  <c r="P10769" i="60" l="1"/>
  <c r="L10769" i="60"/>
  <c r="K10770" i="60"/>
  <c r="M10770" i="60"/>
  <c r="I10771" i="60" s="1"/>
  <c r="J10770" i="60"/>
  <c r="L10770" i="60" l="1"/>
  <c r="P10770" i="60"/>
  <c r="M10771" i="60"/>
  <c r="I10772" i="60" s="1"/>
  <c r="K10771" i="60"/>
  <c r="J10771" i="60"/>
  <c r="L10771" i="60" l="1"/>
  <c r="P10771" i="60"/>
  <c r="K10772" i="60"/>
  <c r="J10772" i="60"/>
  <c r="M10772" i="60"/>
  <c r="I10773" i="60" s="1"/>
  <c r="K10773" i="60" l="1"/>
  <c r="M10773" i="60"/>
  <c r="I10774" i="60" s="1"/>
  <c r="J10773" i="60"/>
  <c r="L10772" i="60"/>
  <c r="P10772" i="60"/>
  <c r="P10773" i="60" l="1"/>
  <c r="L10773" i="60"/>
  <c r="K10774" i="60"/>
  <c r="J10774" i="60"/>
  <c r="M10774" i="60"/>
  <c r="I10775" i="60" s="1"/>
  <c r="L10774" i="60" l="1"/>
  <c r="P10774" i="60"/>
  <c r="M10775" i="60"/>
  <c r="I10776" i="60" s="1"/>
  <c r="J10775" i="60"/>
  <c r="K10775" i="60"/>
  <c r="P10775" i="60" l="1"/>
  <c r="L10775" i="60"/>
  <c r="J10776" i="60"/>
  <c r="K10776" i="60"/>
  <c r="M10776" i="60"/>
  <c r="I10777" i="60" s="1"/>
  <c r="P10776" i="60" l="1"/>
  <c r="L10776" i="60"/>
  <c r="K10777" i="60"/>
  <c r="J10777" i="60"/>
  <c r="M10777" i="60"/>
  <c r="I10778" i="60" s="1"/>
  <c r="L10777" i="60" l="1"/>
  <c r="P10777" i="60"/>
  <c r="J10778" i="60"/>
  <c r="M10778" i="60"/>
  <c r="I10779" i="60" s="1"/>
  <c r="K10778" i="60"/>
  <c r="M10779" i="60" l="1"/>
  <c r="I10780" i="60" s="1"/>
  <c r="K10779" i="60"/>
  <c r="J10779" i="60"/>
  <c r="L10778" i="60"/>
  <c r="P10778" i="60"/>
  <c r="P10779" i="60" l="1"/>
  <c r="L10779" i="60"/>
  <c r="J10780" i="60"/>
  <c r="K10780" i="60"/>
  <c r="M10780" i="60"/>
  <c r="I10781" i="60" s="1"/>
  <c r="P10780" i="60" l="1"/>
  <c r="L10780" i="60"/>
  <c r="M10781" i="60"/>
  <c r="I10782" i="60" s="1"/>
  <c r="K10781" i="60"/>
  <c r="J10781" i="60"/>
  <c r="P10781" i="60" l="1"/>
  <c r="L10781" i="60"/>
  <c r="M10782" i="60"/>
  <c r="I10783" i="60" s="1"/>
  <c r="K10782" i="60"/>
  <c r="J10782" i="60"/>
  <c r="L10782" i="60" l="1"/>
  <c r="P10782" i="60"/>
  <c r="M10783" i="60"/>
  <c r="I10784" i="60" s="1"/>
  <c r="K10783" i="60"/>
  <c r="J10783" i="60"/>
  <c r="P10783" i="60" l="1"/>
  <c r="L10783" i="60"/>
  <c r="K10784" i="60"/>
  <c r="M10784" i="60"/>
  <c r="I10785" i="60" s="1"/>
  <c r="J10784" i="60"/>
  <c r="P10784" i="60" l="1"/>
  <c r="L10784" i="60"/>
  <c r="M10785" i="60"/>
  <c r="I10786" i="60" s="1"/>
  <c r="K10785" i="60"/>
  <c r="J10785" i="60"/>
  <c r="L10785" i="60" l="1"/>
  <c r="P10785" i="60"/>
  <c r="M10786" i="60"/>
  <c r="I10787" i="60" s="1"/>
  <c r="K10786" i="60"/>
  <c r="J10786" i="60"/>
  <c r="P10786" i="60" l="1"/>
  <c r="L10786" i="60"/>
  <c r="K10787" i="60"/>
  <c r="J10787" i="60"/>
  <c r="M10787" i="60"/>
  <c r="I10788" i="60" s="1"/>
  <c r="L10787" i="60" l="1"/>
  <c r="P10787" i="60"/>
  <c r="M10788" i="60"/>
  <c r="I10789" i="60" s="1"/>
  <c r="K10788" i="60"/>
  <c r="J10788" i="60"/>
  <c r="L10788" i="60" l="1"/>
  <c r="P10788" i="60"/>
  <c r="M10789" i="60"/>
  <c r="I10790" i="60" s="1"/>
  <c r="K10789" i="60"/>
  <c r="J10789" i="60"/>
  <c r="L10789" i="60" l="1"/>
  <c r="P10789" i="60"/>
  <c r="K10790" i="60"/>
  <c r="J10790" i="60"/>
  <c r="M10790" i="60"/>
  <c r="I10791" i="60" s="1"/>
  <c r="K10791" i="60" l="1"/>
  <c r="J10791" i="60"/>
  <c r="M10791" i="60"/>
  <c r="I10792" i="60" s="1"/>
  <c r="L10790" i="60"/>
  <c r="P10790" i="60" l="1"/>
  <c r="J10792" i="60"/>
  <c r="M10792" i="60"/>
  <c r="I10793" i="60" s="1"/>
  <c r="K10792" i="60"/>
  <c r="P10791" i="60"/>
  <c r="L10791" i="60"/>
  <c r="P10792" i="60" l="1"/>
  <c r="L10792" i="60"/>
  <c r="J10793" i="60"/>
  <c r="K10793" i="60"/>
  <c r="M10793" i="60"/>
  <c r="I10794" i="60" s="1"/>
  <c r="L10793" i="60" l="1"/>
  <c r="P10793" i="60"/>
  <c r="J10794" i="60"/>
  <c r="K10794" i="60"/>
  <c r="M10794" i="60"/>
  <c r="I10795" i="60" s="1"/>
  <c r="M10795" i="60" l="1"/>
  <c r="I10796" i="60" s="1"/>
  <c r="K10795" i="60"/>
  <c r="J10795" i="60"/>
  <c r="P10794" i="60"/>
  <c r="L10794" i="60"/>
  <c r="L10795" i="60" l="1"/>
  <c r="P10795" i="60"/>
  <c r="M10796" i="60"/>
  <c r="I10797" i="60" s="1"/>
  <c r="K10796" i="60"/>
  <c r="J10796" i="60"/>
  <c r="P10796" i="60" l="1"/>
  <c r="L10796" i="60"/>
  <c r="M10797" i="60"/>
  <c r="I10798" i="60" s="1"/>
  <c r="K10797" i="60"/>
  <c r="J10797" i="60"/>
  <c r="P10797" i="60" l="1"/>
  <c r="L10797" i="60"/>
  <c r="K10798" i="60"/>
  <c r="M10798" i="60"/>
  <c r="I10799" i="60" s="1"/>
  <c r="J10798" i="60"/>
  <c r="P10798" i="60" l="1"/>
  <c r="L10798" i="60"/>
  <c r="K10799" i="60"/>
  <c r="J10799" i="60"/>
  <c r="M10799" i="60"/>
  <c r="I10800" i="60" s="1"/>
  <c r="M10800" i="60" l="1"/>
  <c r="I10801" i="60" s="1"/>
  <c r="K10800" i="60"/>
  <c r="J10800" i="60"/>
  <c r="P10799" i="60"/>
  <c r="L10799" i="60"/>
  <c r="P10800" i="60" l="1"/>
  <c r="L10800" i="60"/>
  <c r="M10801" i="60"/>
  <c r="I10802" i="60" s="1"/>
  <c r="J10801" i="60"/>
  <c r="K10801" i="60"/>
  <c r="M10802" i="60" l="1"/>
  <c r="I10803" i="60" s="1"/>
  <c r="K10802" i="60"/>
  <c r="J10802" i="60"/>
  <c r="P10801" i="60"/>
  <c r="L10801" i="60"/>
  <c r="L10802" i="60" l="1"/>
  <c r="P10802" i="60"/>
  <c r="M10803" i="60"/>
  <c r="I10804" i="60" s="1"/>
  <c r="K10803" i="60"/>
  <c r="J10803" i="60"/>
  <c r="K10804" i="60" l="1"/>
  <c r="J10804" i="60"/>
  <c r="M10804" i="60"/>
  <c r="I10805" i="60" s="1"/>
  <c r="L10803" i="60"/>
  <c r="P10803" i="60"/>
  <c r="K10805" i="60" l="1"/>
  <c r="M10805" i="60"/>
  <c r="I10806" i="60" s="1"/>
  <c r="J10805" i="60"/>
  <c r="L10804" i="60"/>
  <c r="P10804" i="60"/>
  <c r="L10805" i="60" l="1"/>
  <c r="P10805" i="60"/>
  <c r="K10806" i="60"/>
  <c r="J10806" i="60"/>
  <c r="M10806" i="60"/>
  <c r="I10807" i="60" s="1"/>
  <c r="L10806" i="60" l="1"/>
  <c r="K10807" i="60"/>
  <c r="M10807" i="60"/>
  <c r="I10808" i="60" s="1"/>
  <c r="J10807" i="60"/>
  <c r="L10807" i="60" l="1"/>
  <c r="P10807" i="60"/>
  <c r="P10806" i="60"/>
  <c r="J10808" i="60"/>
  <c r="M10808" i="60"/>
  <c r="I10809" i="60" s="1"/>
  <c r="K10808" i="60"/>
  <c r="J10809" i="60" l="1"/>
  <c r="K10809" i="60"/>
  <c r="M10809" i="60"/>
  <c r="I10810" i="60" s="1"/>
  <c r="P10808" i="60"/>
  <c r="L10808" i="60"/>
  <c r="M10810" i="60" l="1"/>
  <c r="I10811" i="60" s="1"/>
  <c r="J10810" i="60"/>
  <c r="K10810" i="60"/>
  <c r="L10809" i="60"/>
  <c r="P10809" i="60"/>
  <c r="P10810" i="60" l="1"/>
  <c r="L10810" i="60"/>
  <c r="K10811" i="60"/>
  <c r="J10811" i="60"/>
  <c r="M10811" i="60"/>
  <c r="I10812" i="60" s="1"/>
  <c r="K10812" i="60" l="1"/>
  <c r="M10812" i="60"/>
  <c r="I10813" i="60" s="1"/>
  <c r="J10812" i="60"/>
  <c r="P10811" i="60"/>
  <c r="L10811" i="60"/>
  <c r="P10812" i="60" l="1"/>
  <c r="L10812" i="60"/>
  <c r="M10813" i="60"/>
  <c r="I10814" i="60" s="1"/>
  <c r="K10813" i="60"/>
  <c r="J10813" i="60"/>
  <c r="P10813" i="60" l="1"/>
  <c r="L10813" i="60"/>
  <c r="J10814" i="60"/>
  <c r="M10814" i="60"/>
  <c r="I10815" i="60" s="1"/>
  <c r="K10814" i="60"/>
  <c r="P10814" i="60" l="1"/>
  <c r="L10814" i="60"/>
  <c r="M10815" i="60"/>
  <c r="I10816" i="60" s="1"/>
  <c r="J10815" i="60"/>
  <c r="K10815" i="60"/>
  <c r="M10816" i="60" l="1"/>
  <c r="I10817" i="60" s="1"/>
  <c r="K10816" i="60"/>
  <c r="J10816" i="60"/>
  <c r="P10815" i="60"/>
  <c r="L10815" i="60"/>
  <c r="P10816" i="60" l="1"/>
  <c r="L10816" i="60"/>
  <c r="M10817" i="60"/>
  <c r="I10818" i="60" s="1"/>
  <c r="K10817" i="60"/>
  <c r="J10817" i="60"/>
  <c r="P10817" i="60" l="1"/>
  <c r="L10817" i="60"/>
  <c r="M10818" i="60"/>
  <c r="I10819" i="60" s="1"/>
  <c r="K10818" i="60"/>
  <c r="J10818" i="60"/>
  <c r="K10819" i="60" l="1"/>
  <c r="M10819" i="60"/>
  <c r="I10820" i="60" s="1"/>
  <c r="J10819" i="60"/>
  <c r="L10818" i="60"/>
  <c r="P10818" i="60"/>
  <c r="L10819" i="60" l="1"/>
  <c r="M10820" i="60"/>
  <c r="I10821" i="60" s="1"/>
  <c r="K10820" i="60"/>
  <c r="J10820" i="60"/>
  <c r="L10820" i="60" l="1"/>
  <c r="P10820" i="60"/>
  <c r="K10821" i="60"/>
  <c r="J10821" i="60"/>
  <c r="M10821" i="60"/>
  <c r="I10822" i="60" s="1"/>
  <c r="P10819" i="60"/>
  <c r="L10821" i="60" l="1"/>
  <c r="P10821" i="60"/>
  <c r="K10822" i="60"/>
  <c r="J10822" i="60"/>
  <c r="M10822" i="60"/>
  <c r="I10823" i="60" s="1"/>
  <c r="K10823" i="60" l="1"/>
  <c r="J10823" i="60"/>
  <c r="M10823" i="60"/>
  <c r="I10824" i="60" s="1"/>
  <c r="L10822" i="60"/>
  <c r="P10822" i="60"/>
  <c r="M10824" i="60" l="1"/>
  <c r="I10825" i="60" s="1"/>
  <c r="J10824" i="60"/>
  <c r="K10824" i="60"/>
  <c r="L10823" i="60"/>
  <c r="P10823" i="60"/>
  <c r="L10824" i="60" l="1"/>
  <c r="P10824" i="60"/>
  <c r="J10825" i="60"/>
  <c r="K10825" i="60"/>
  <c r="M10825" i="60"/>
  <c r="I10826" i="60" s="1"/>
  <c r="K10826" i="60" l="1"/>
  <c r="J10826" i="60"/>
  <c r="M10826" i="60"/>
  <c r="I10827" i="60" s="1"/>
  <c r="L10825" i="60"/>
  <c r="P10825" i="60"/>
  <c r="K10827" i="60" l="1"/>
  <c r="J10827" i="60"/>
  <c r="M10827" i="60"/>
  <c r="I10828" i="60" s="1"/>
  <c r="P10826" i="60"/>
  <c r="L10826" i="60"/>
  <c r="M10828" i="60" l="1"/>
  <c r="I10829" i="60" s="1"/>
  <c r="K10828" i="60"/>
  <c r="J10828" i="60"/>
  <c r="L10827" i="60"/>
  <c r="P10827" i="60" l="1"/>
  <c r="P10828" i="60"/>
  <c r="L10828" i="60"/>
  <c r="M10829" i="60"/>
  <c r="I10830" i="60" s="1"/>
  <c r="K10829" i="60"/>
  <c r="J10829" i="60"/>
  <c r="P10829" i="60" l="1"/>
  <c r="L10829" i="60"/>
  <c r="M10830" i="60"/>
  <c r="I10831" i="60" s="1"/>
  <c r="J10830" i="60"/>
  <c r="K10830" i="60"/>
  <c r="P10830" i="60" l="1"/>
  <c r="L10830" i="60"/>
  <c r="M10831" i="60"/>
  <c r="I10832" i="60" s="1"/>
  <c r="J10831" i="60"/>
  <c r="K10831" i="60"/>
  <c r="M10832" i="60" l="1"/>
  <c r="I10833" i="60" s="1"/>
  <c r="K10832" i="60"/>
  <c r="J10832" i="60"/>
  <c r="L10831" i="60"/>
  <c r="P10831" i="60"/>
  <c r="P10832" i="60" l="1"/>
  <c r="L10832" i="60"/>
  <c r="K10833" i="60"/>
  <c r="M10833" i="60"/>
  <c r="I10834" i="60" s="1"/>
  <c r="J10833" i="60"/>
  <c r="M10834" i="60" l="1"/>
  <c r="I10835" i="60" s="1"/>
  <c r="K10834" i="60"/>
  <c r="J10834" i="60"/>
  <c r="P10833" i="60"/>
  <c r="L10833" i="60"/>
  <c r="L10834" i="60" l="1"/>
  <c r="P10834" i="60"/>
  <c r="M10835" i="60"/>
  <c r="I10836" i="60" s="1"/>
  <c r="J10835" i="60"/>
  <c r="K10835" i="60"/>
  <c r="L10835" i="60" l="1"/>
  <c r="P10835" i="60"/>
  <c r="K10836" i="60"/>
  <c r="J10836" i="60"/>
  <c r="M10836" i="60"/>
  <c r="I10837" i="60" s="1"/>
  <c r="L10836" i="60" l="1"/>
  <c r="P10836" i="60"/>
  <c r="M10837" i="60"/>
  <c r="I10838" i="60" s="1"/>
  <c r="K10837" i="60"/>
  <c r="J10837" i="60"/>
  <c r="L10837" i="60" l="1"/>
  <c r="P10837" i="60"/>
  <c r="M10838" i="60"/>
  <c r="I10839" i="60" s="1"/>
  <c r="K10838" i="60"/>
  <c r="J10838" i="60"/>
  <c r="K10839" i="60" l="1"/>
  <c r="J10839" i="60"/>
  <c r="M10839" i="60"/>
  <c r="I10840" i="60" s="1"/>
  <c r="P10838" i="60"/>
  <c r="L10838" i="60"/>
  <c r="K10840" i="60" l="1"/>
  <c r="J10840" i="60"/>
  <c r="M10840" i="60"/>
  <c r="I10841" i="60" s="1"/>
  <c r="L10839" i="60"/>
  <c r="P10839" i="60"/>
  <c r="J10841" i="60" l="1"/>
  <c r="M10841" i="60"/>
  <c r="I10842" i="60" s="1"/>
  <c r="K10841" i="60"/>
  <c r="L10840" i="60"/>
  <c r="P10840" i="60"/>
  <c r="J10842" i="60" l="1"/>
  <c r="M10842" i="60"/>
  <c r="I10843" i="60" s="1"/>
  <c r="K10842" i="60"/>
  <c r="L10841" i="60"/>
  <c r="P10841" i="60"/>
  <c r="M10843" i="60" l="1"/>
  <c r="I10844" i="60" s="1"/>
  <c r="K10843" i="60"/>
  <c r="J10843" i="60"/>
  <c r="P10842" i="60"/>
  <c r="L10842" i="60"/>
  <c r="P10843" i="60" l="1"/>
  <c r="L10843" i="60"/>
  <c r="M10844" i="60"/>
  <c r="I10845" i="60" s="1"/>
  <c r="K10844" i="60"/>
  <c r="J10844" i="60"/>
  <c r="M10845" i="60" l="1"/>
  <c r="I10846" i="60" s="1"/>
  <c r="K10845" i="60"/>
  <c r="J10845" i="60"/>
  <c r="L10844" i="60"/>
  <c r="P10844" i="60"/>
  <c r="P10845" i="60" l="1"/>
  <c r="L10845" i="60"/>
  <c r="K10846" i="60"/>
  <c r="J10846" i="60"/>
  <c r="M10846" i="60"/>
  <c r="I10847" i="60" s="1"/>
  <c r="K10847" i="60" l="1"/>
  <c r="M10847" i="60"/>
  <c r="I10848" i="60" s="1"/>
  <c r="J10847" i="60"/>
  <c r="L10846" i="60"/>
  <c r="P10846" i="60" l="1"/>
  <c r="L10847" i="60"/>
  <c r="K10848" i="60"/>
  <c r="J10848" i="60"/>
  <c r="M10848" i="60"/>
  <c r="I10849" i="60" s="1"/>
  <c r="P10848" i="60" l="1"/>
  <c r="L10848" i="60"/>
  <c r="P10847" i="60"/>
  <c r="M10849" i="60"/>
  <c r="I10850" i="60" s="1"/>
  <c r="K10849" i="60"/>
  <c r="J10849" i="60"/>
  <c r="P10849" i="60" l="1"/>
  <c r="L10849" i="60"/>
  <c r="M10850" i="60"/>
  <c r="I10851" i="60" s="1"/>
  <c r="K10850" i="60"/>
  <c r="J10850" i="60"/>
  <c r="P10850" i="60" l="1"/>
  <c r="L10850" i="60"/>
  <c r="M10851" i="60"/>
  <c r="I10852" i="60" s="1"/>
  <c r="K10851" i="60"/>
  <c r="J10851" i="60"/>
  <c r="M10852" i="60" l="1"/>
  <c r="I10853" i="60" s="1"/>
  <c r="J10852" i="60"/>
  <c r="K10852" i="60"/>
  <c r="L10851" i="60"/>
  <c r="P10851" i="60"/>
  <c r="L10852" i="60" l="1"/>
  <c r="P10852" i="60"/>
  <c r="K10853" i="60"/>
  <c r="J10853" i="60"/>
  <c r="M10853" i="60"/>
  <c r="I10854" i="60" s="1"/>
  <c r="K10854" i="60" l="1"/>
  <c r="M10854" i="60"/>
  <c r="I10855" i="60" s="1"/>
  <c r="J10854" i="60"/>
  <c r="L10853" i="60"/>
  <c r="P10853" i="60"/>
  <c r="L10854" i="60" l="1"/>
  <c r="P10854" i="60"/>
  <c r="K10855" i="60"/>
  <c r="J10855" i="60"/>
  <c r="M10855" i="60"/>
  <c r="I10856" i="60" s="1"/>
  <c r="K10856" i="60" l="1"/>
  <c r="J10856" i="60"/>
  <c r="M10856" i="60"/>
  <c r="I10857" i="60" s="1"/>
  <c r="P10855" i="60"/>
  <c r="L10855" i="60"/>
  <c r="P10856" i="60" l="1"/>
  <c r="L10856" i="60"/>
  <c r="J10857" i="60"/>
  <c r="M10857" i="60"/>
  <c r="I10858" i="60" s="1"/>
  <c r="K10857" i="60"/>
  <c r="J10858" i="60" l="1"/>
  <c r="M10858" i="60"/>
  <c r="I10859" i="60" s="1"/>
  <c r="K10858" i="60"/>
  <c r="L10857" i="60"/>
  <c r="P10857" i="60"/>
  <c r="M10859" i="60" l="1"/>
  <c r="I10860" i="60" s="1"/>
  <c r="K10859" i="60"/>
  <c r="J10859" i="60"/>
  <c r="P10858" i="60"/>
  <c r="L10858" i="60"/>
  <c r="L10859" i="60" l="1"/>
  <c r="P10859" i="60"/>
  <c r="J10860" i="60"/>
  <c r="M10860" i="60"/>
  <c r="I10861" i="60" s="1"/>
  <c r="K10860" i="60"/>
  <c r="K10861" i="60" l="1"/>
  <c r="M10861" i="60"/>
  <c r="I10862" i="60" s="1"/>
  <c r="J10861" i="60"/>
  <c r="L10860" i="60"/>
  <c r="L10861" i="60" l="1"/>
  <c r="P10860" i="60"/>
  <c r="M10862" i="60"/>
  <c r="I10863" i="60" s="1"/>
  <c r="K10862" i="60"/>
  <c r="J10862" i="60"/>
  <c r="P10862" i="60" l="1"/>
  <c r="L10862" i="60"/>
  <c r="P10861" i="60"/>
  <c r="J10863" i="60"/>
  <c r="K10863" i="60"/>
  <c r="M10863" i="60"/>
  <c r="I10864" i="60" s="1"/>
  <c r="P10863" i="60" l="1"/>
  <c r="L10863" i="60"/>
  <c r="M10864" i="60"/>
  <c r="I10865" i="60" s="1"/>
  <c r="K10864" i="60"/>
  <c r="J10864" i="60"/>
  <c r="P10864" i="60" l="1"/>
  <c r="L10864" i="60"/>
  <c r="K10865" i="60"/>
  <c r="J10865" i="60"/>
  <c r="M10865" i="60"/>
  <c r="I10866" i="60" s="1"/>
  <c r="M10866" i="60" l="1"/>
  <c r="I10867" i="60" s="1"/>
  <c r="K10866" i="60"/>
  <c r="J10866" i="60"/>
  <c r="P10865" i="60"/>
  <c r="L10865" i="60"/>
  <c r="P10866" i="60" l="1"/>
  <c r="L10866" i="60"/>
  <c r="M10867" i="60"/>
  <c r="I10868" i="60" s="1"/>
  <c r="K10867" i="60"/>
  <c r="J10867" i="60"/>
  <c r="L10867" i="60" l="1"/>
  <c r="P10867" i="60"/>
  <c r="K10868" i="60"/>
  <c r="M10868" i="60"/>
  <c r="I10869" i="60" s="1"/>
  <c r="J10868" i="60"/>
  <c r="L10868" i="60" l="1"/>
  <c r="P10868" i="60"/>
  <c r="K10869" i="60"/>
  <c r="J10869" i="60"/>
  <c r="M10869" i="60"/>
  <c r="I10870" i="60" s="1"/>
  <c r="K10870" i="60" l="1"/>
  <c r="J10870" i="60"/>
  <c r="M10870" i="60"/>
  <c r="I10871" i="60" s="1"/>
  <c r="L10869" i="60"/>
  <c r="P10869" i="60"/>
  <c r="K10871" i="60" l="1"/>
  <c r="M10871" i="60"/>
  <c r="I10872" i="60" s="1"/>
  <c r="J10871" i="60"/>
  <c r="L10870" i="60"/>
  <c r="P10870" i="60"/>
  <c r="P10871" i="60" l="1"/>
  <c r="L10871" i="60"/>
  <c r="K10872" i="60"/>
  <c r="J10872" i="60"/>
  <c r="M10872" i="60"/>
  <c r="I10873" i="60" s="1"/>
  <c r="L10872" i="60" l="1"/>
  <c r="P10872" i="60"/>
  <c r="M10873" i="60"/>
  <c r="I10874" i="60" s="1"/>
  <c r="J10873" i="60"/>
  <c r="K10873" i="60"/>
  <c r="P10873" i="60" l="1"/>
  <c r="L10873" i="60"/>
  <c r="J10874" i="60"/>
  <c r="M10874" i="60"/>
  <c r="I10875" i="60" s="1"/>
  <c r="K10874" i="60"/>
  <c r="P10874" i="60" l="1"/>
  <c r="L10874" i="60"/>
  <c r="K10875" i="60"/>
  <c r="M10875" i="60"/>
  <c r="I10876" i="60" s="1"/>
  <c r="J10875" i="60"/>
  <c r="P10875" i="60" l="1"/>
  <c r="L10875" i="60"/>
  <c r="J10876" i="60"/>
  <c r="K10876" i="60"/>
  <c r="M10876" i="60"/>
  <c r="I10877" i="60" s="1"/>
  <c r="L10876" i="60" l="1"/>
  <c r="P10876" i="60"/>
  <c r="K10877" i="60"/>
  <c r="J10877" i="60"/>
  <c r="M10877" i="60"/>
  <c r="I10878" i="60" s="1"/>
  <c r="M10878" i="60" l="1"/>
  <c r="I10879" i="60" s="1"/>
  <c r="J10878" i="60"/>
  <c r="K10878" i="60"/>
  <c r="P10877" i="60"/>
  <c r="L10877" i="60"/>
  <c r="L10878" i="60" l="1"/>
  <c r="P10878" i="60"/>
  <c r="M10879" i="60"/>
  <c r="I10880" i="60" s="1"/>
  <c r="K10879" i="60"/>
  <c r="J10879" i="60"/>
  <c r="M10880" i="60" l="1"/>
  <c r="I10881" i="60" s="1"/>
  <c r="K10880" i="60"/>
  <c r="J10880" i="60"/>
  <c r="P10879" i="60"/>
  <c r="L10879" i="60"/>
  <c r="P10880" i="60" l="1"/>
  <c r="L10880" i="60"/>
  <c r="M10881" i="60"/>
  <c r="I10882" i="60" s="1"/>
  <c r="J10881" i="60"/>
  <c r="K10881" i="60"/>
  <c r="P10881" i="60" l="1"/>
  <c r="L10881" i="60"/>
  <c r="K10882" i="60"/>
  <c r="M10882" i="60"/>
  <c r="I10883" i="60" s="1"/>
  <c r="J10882" i="60"/>
  <c r="M10883" i="60" l="1"/>
  <c r="I10884" i="60" s="1"/>
  <c r="K10883" i="60"/>
  <c r="J10883" i="60"/>
  <c r="P10882" i="60"/>
  <c r="L10882" i="60"/>
  <c r="L10883" i="60" l="1"/>
  <c r="P10883" i="60"/>
  <c r="M10884" i="60"/>
  <c r="I10885" i="60" s="1"/>
  <c r="K10884" i="60"/>
  <c r="J10884" i="60"/>
  <c r="P10884" i="60" l="1"/>
  <c r="L10884" i="60"/>
  <c r="K10885" i="60"/>
  <c r="J10885" i="60"/>
  <c r="M10885" i="60"/>
  <c r="I10886" i="60" s="1"/>
  <c r="L10885" i="60" l="1"/>
  <c r="P10885" i="60"/>
  <c r="M10886" i="60"/>
  <c r="I10887" i="60" s="1"/>
  <c r="K10886" i="60"/>
  <c r="J10886" i="60"/>
  <c r="L10886" i="60" l="1"/>
  <c r="P10886" i="60"/>
  <c r="M10887" i="60"/>
  <c r="I10888" i="60" s="1"/>
  <c r="K10887" i="60"/>
  <c r="J10887" i="60"/>
  <c r="P10887" i="60" l="1"/>
  <c r="L10887" i="60"/>
  <c r="K10888" i="60"/>
  <c r="J10888" i="60"/>
  <c r="M10888" i="60"/>
  <c r="I10889" i="60" s="1"/>
  <c r="K10889" i="60" l="1"/>
  <c r="J10889" i="60"/>
  <c r="M10889" i="60"/>
  <c r="I10890" i="60" s="1"/>
  <c r="P10888" i="60"/>
  <c r="L10888" i="60"/>
  <c r="L10889" i="60" l="1"/>
  <c r="J10890" i="60"/>
  <c r="K10890" i="60"/>
  <c r="M10890" i="60"/>
  <c r="I10891" i="60" s="1"/>
  <c r="J10891" i="60" l="1"/>
  <c r="K10891" i="60"/>
  <c r="M10891" i="60"/>
  <c r="I10892" i="60" s="1"/>
  <c r="L10890" i="60"/>
  <c r="P10890" i="60"/>
  <c r="P10889" i="60"/>
  <c r="M10892" i="60" l="1"/>
  <c r="I10893" i="60" s="1"/>
  <c r="K10892" i="60"/>
  <c r="J10892" i="60"/>
  <c r="L10891" i="60"/>
  <c r="P10891" i="60"/>
  <c r="K10893" i="60" l="1"/>
  <c r="J10893" i="60"/>
  <c r="M10893" i="60"/>
  <c r="I10894" i="60" s="1"/>
  <c r="L10892" i="60"/>
  <c r="P10892" i="60" l="1"/>
  <c r="M10894" i="60"/>
  <c r="I10895" i="60" s="1"/>
  <c r="K10894" i="60"/>
  <c r="J10894" i="60"/>
  <c r="P10893" i="60"/>
  <c r="L10893" i="60"/>
  <c r="P10894" i="60" l="1"/>
  <c r="L10894" i="60"/>
  <c r="M10895" i="60"/>
  <c r="I10896" i="60" s="1"/>
  <c r="K10895" i="60"/>
  <c r="J10895" i="60"/>
  <c r="P10895" i="60" l="1"/>
  <c r="L10895" i="60"/>
  <c r="K10896" i="60"/>
  <c r="M10896" i="60"/>
  <c r="I10897" i="60" s="1"/>
  <c r="J10896" i="60"/>
  <c r="P10896" i="60" l="1"/>
  <c r="L10896" i="60"/>
  <c r="J10897" i="60"/>
  <c r="M10897" i="60"/>
  <c r="I10898" i="60" s="1"/>
  <c r="K10897" i="60"/>
  <c r="P10897" i="60" l="1"/>
  <c r="L10897" i="60"/>
  <c r="M10898" i="60"/>
  <c r="I10899" i="60" s="1"/>
  <c r="K10898" i="60"/>
  <c r="J10898" i="60"/>
  <c r="M10899" i="60" l="1"/>
  <c r="I10900" i="60" s="1"/>
  <c r="J10899" i="60"/>
  <c r="K10899" i="60"/>
  <c r="P10898" i="60"/>
  <c r="L10898" i="60"/>
  <c r="P10899" i="60" l="1"/>
  <c r="L10899" i="60"/>
  <c r="M10900" i="60"/>
  <c r="I10901" i="60" s="1"/>
  <c r="K10900" i="60"/>
  <c r="J10900" i="60"/>
  <c r="M10901" i="60" l="1"/>
  <c r="I10902" i="60" s="1"/>
  <c r="K10901" i="60"/>
  <c r="J10901" i="60"/>
  <c r="L10900" i="60"/>
  <c r="P10900" i="60"/>
  <c r="L10901" i="60" l="1"/>
  <c r="P10901" i="60"/>
  <c r="K10902" i="60"/>
  <c r="J10902" i="60"/>
  <c r="M10902" i="60"/>
  <c r="I10903" i="60" s="1"/>
  <c r="L10902" i="60" l="1"/>
  <c r="P10902" i="60"/>
  <c r="K10903" i="60"/>
  <c r="M10903" i="60"/>
  <c r="I10904" i="60" s="1"/>
  <c r="J10903" i="60"/>
  <c r="L10903" i="60" l="1"/>
  <c r="P10903" i="60"/>
  <c r="K10904" i="60"/>
  <c r="J10904" i="60"/>
  <c r="M10904" i="60"/>
  <c r="I10905" i="60" s="1"/>
  <c r="L10904" i="60" l="1"/>
  <c r="K10905" i="60"/>
  <c r="J10905" i="60"/>
  <c r="M10905" i="60"/>
  <c r="I10906" i="60" s="1"/>
  <c r="L10905" i="60" l="1"/>
  <c r="P10905" i="60"/>
  <c r="P10904" i="60"/>
  <c r="J10906" i="60"/>
  <c r="K10906" i="60"/>
  <c r="M10906" i="60"/>
  <c r="I10907" i="60" s="1"/>
  <c r="J10907" i="60" l="1"/>
  <c r="M10907" i="60"/>
  <c r="I10908" i="60" s="1"/>
  <c r="K10907" i="60"/>
  <c r="L10906" i="60"/>
  <c r="P10906" i="60"/>
  <c r="M10908" i="60" l="1"/>
  <c r="I10909" i="60" s="1"/>
  <c r="K10908" i="60"/>
  <c r="J10908" i="60"/>
  <c r="L10907" i="60"/>
  <c r="P10907" i="60"/>
  <c r="P10908" i="60" l="1"/>
  <c r="L10908" i="60"/>
  <c r="K10909" i="60"/>
  <c r="J10909" i="60"/>
  <c r="M10909" i="60"/>
  <c r="I10910" i="60" s="1"/>
  <c r="P10909" i="60" l="1"/>
  <c r="L10909" i="60"/>
  <c r="K10910" i="60"/>
  <c r="M10910" i="60"/>
  <c r="I10911" i="60" s="1"/>
  <c r="J10910" i="60"/>
  <c r="M10911" i="60" l="1"/>
  <c r="I10912" i="60" s="1"/>
  <c r="K10911" i="60"/>
  <c r="J10911" i="60"/>
  <c r="L10910" i="60"/>
  <c r="P10910" i="60"/>
  <c r="P10911" i="60" l="1"/>
  <c r="L10911" i="60"/>
  <c r="M10912" i="60"/>
  <c r="I10913" i="60" s="1"/>
  <c r="K10912" i="60"/>
  <c r="J10912" i="60"/>
  <c r="P10912" i="60" l="1"/>
  <c r="L10912" i="60"/>
  <c r="M10913" i="60"/>
  <c r="I10914" i="60" s="1"/>
  <c r="J10913" i="60"/>
  <c r="K10913" i="60"/>
  <c r="P10913" i="60" l="1"/>
  <c r="L10913" i="60"/>
  <c r="K10914" i="60"/>
  <c r="J10914" i="60"/>
  <c r="M10914" i="60"/>
  <c r="I10915" i="60" s="1"/>
  <c r="M10915" i="60" l="1"/>
  <c r="I10916" i="60" s="1"/>
  <c r="K10915" i="60"/>
  <c r="J10915" i="60"/>
  <c r="P10914" i="60"/>
  <c r="L10914" i="60"/>
  <c r="P10915" i="60" l="1"/>
  <c r="L10915" i="60"/>
  <c r="M10916" i="60"/>
  <c r="I10917" i="60" s="1"/>
  <c r="K10916" i="60"/>
  <c r="J10916" i="60"/>
  <c r="K10917" i="60" l="1"/>
  <c r="M10917" i="60"/>
  <c r="I10918" i="60" s="1"/>
  <c r="J10917" i="60"/>
  <c r="P10916" i="60"/>
  <c r="L10916" i="60"/>
  <c r="L10917" i="60" l="1"/>
  <c r="J10918" i="60"/>
  <c r="K10918" i="60"/>
  <c r="M10918" i="60"/>
  <c r="I10919" i="60" s="1"/>
  <c r="K10919" i="60" l="1"/>
  <c r="J10919" i="60"/>
  <c r="M10919" i="60"/>
  <c r="I10920" i="60" s="1"/>
  <c r="L10918" i="60"/>
  <c r="P10918" i="60"/>
  <c r="P10917" i="60"/>
  <c r="K10920" i="60" l="1"/>
  <c r="J10920" i="60"/>
  <c r="M10920" i="60"/>
  <c r="I10921" i="60" s="1"/>
  <c r="L10919" i="60"/>
  <c r="L10920" i="60" l="1"/>
  <c r="P10919" i="60"/>
  <c r="K10921" i="60"/>
  <c r="J10921" i="60"/>
  <c r="M10921" i="60"/>
  <c r="I10922" i="60" s="1"/>
  <c r="M10922" i="60" l="1"/>
  <c r="I10923" i="60" s="1"/>
  <c r="J10922" i="60"/>
  <c r="K10922" i="60"/>
  <c r="P10921" i="60"/>
  <c r="L10921" i="60"/>
  <c r="P10920" i="60"/>
  <c r="P10922" i="60" l="1"/>
  <c r="L10922" i="60"/>
  <c r="J10923" i="60"/>
  <c r="M10923" i="60"/>
  <c r="I10924" i="60" s="1"/>
  <c r="K10923" i="60"/>
  <c r="K10924" i="60" l="1"/>
  <c r="M10924" i="60"/>
  <c r="I10925" i="60" s="1"/>
  <c r="J10924" i="60"/>
  <c r="P10923" i="60"/>
  <c r="L10923" i="60"/>
  <c r="L10924" i="60" l="1"/>
  <c r="J10925" i="60"/>
  <c r="M10925" i="60"/>
  <c r="I10926" i="60" s="1"/>
  <c r="K10925" i="60"/>
  <c r="P10925" i="60" l="1"/>
  <c r="L10925" i="60"/>
  <c r="J10926" i="60"/>
  <c r="M10926" i="60"/>
  <c r="I10927" i="60" s="1"/>
  <c r="K10926" i="60"/>
  <c r="P10924" i="60"/>
  <c r="P10926" i="60" l="1"/>
  <c r="L10926" i="60"/>
  <c r="K10927" i="60"/>
  <c r="J10927" i="60"/>
  <c r="M10927" i="60"/>
  <c r="I10928" i="60" s="1"/>
  <c r="M10928" i="60" l="1"/>
  <c r="I10929" i="60" s="1"/>
  <c r="K10928" i="60"/>
  <c r="J10928" i="60"/>
  <c r="L10927" i="60"/>
  <c r="P10927" i="60"/>
  <c r="P10928" i="60" l="1"/>
  <c r="L10928" i="60"/>
  <c r="M10929" i="60"/>
  <c r="I10930" i="60" s="1"/>
  <c r="K10929" i="60"/>
  <c r="J10929" i="60"/>
  <c r="M10930" i="60" l="1"/>
  <c r="I10931" i="60" s="1"/>
  <c r="K10930" i="60"/>
  <c r="J10930" i="60"/>
  <c r="P10929" i="60"/>
  <c r="L10929" i="60"/>
  <c r="L10930" i="60" l="1"/>
  <c r="K10931" i="60"/>
  <c r="J10931" i="60"/>
  <c r="M10931" i="60"/>
  <c r="I10932" i="60" s="1"/>
  <c r="M10932" i="60" l="1"/>
  <c r="I10933" i="60" s="1"/>
  <c r="K10932" i="60"/>
  <c r="J10932" i="60"/>
  <c r="P10931" i="60"/>
  <c r="L10931" i="60"/>
  <c r="P10930" i="60"/>
  <c r="L10932" i="60" l="1"/>
  <c r="P10932" i="60"/>
  <c r="M10933" i="60"/>
  <c r="I10934" i="60" s="1"/>
  <c r="K10933" i="60"/>
  <c r="J10933" i="60"/>
  <c r="P10933" i="60" l="1"/>
  <c r="L10933" i="60"/>
  <c r="K10934" i="60"/>
  <c r="J10934" i="60"/>
  <c r="M10934" i="60"/>
  <c r="I10935" i="60" s="1"/>
  <c r="L10934" i="60" l="1"/>
  <c r="P10934" i="60"/>
  <c r="K10935" i="60"/>
  <c r="J10935" i="60"/>
  <c r="M10935" i="60"/>
  <c r="I10936" i="60" s="1"/>
  <c r="M10936" i="60" l="1"/>
  <c r="I10937" i="60" s="1"/>
  <c r="K10936" i="60"/>
  <c r="J10936" i="60"/>
  <c r="L10935" i="60"/>
  <c r="P10935" i="60" l="1"/>
  <c r="P10936" i="60"/>
  <c r="L10936" i="60"/>
  <c r="K10937" i="60"/>
  <c r="M10937" i="60"/>
  <c r="I10938" i="60" s="1"/>
  <c r="J10937" i="60"/>
  <c r="K10938" i="60" l="1"/>
  <c r="J10938" i="60"/>
  <c r="M10938" i="60"/>
  <c r="I10939" i="60" s="1"/>
  <c r="P10937" i="60"/>
  <c r="L10937" i="60"/>
  <c r="J10939" i="60" l="1"/>
  <c r="K10939" i="60"/>
  <c r="M10939" i="60"/>
  <c r="I10940" i="60" s="1"/>
  <c r="P10938" i="60"/>
  <c r="L10938" i="60"/>
  <c r="J10940" i="60" l="1"/>
  <c r="M10940" i="60"/>
  <c r="I10941" i="60" s="1"/>
  <c r="K10940" i="60"/>
  <c r="P10939" i="60"/>
  <c r="L10939" i="60"/>
  <c r="M10941" i="60" l="1"/>
  <c r="I10942" i="60" s="1"/>
  <c r="J10941" i="60"/>
  <c r="K10941" i="60"/>
  <c r="P10940" i="60"/>
  <c r="L10940" i="60"/>
  <c r="P10941" i="60" l="1"/>
  <c r="L10941" i="60"/>
  <c r="J10942" i="60"/>
  <c r="K10942" i="60"/>
  <c r="M10942" i="60"/>
  <c r="I10943" i="60" s="1"/>
  <c r="L10942" i="60" l="1"/>
  <c r="P10942" i="60"/>
  <c r="M10943" i="60"/>
  <c r="I10944" i="60" s="1"/>
  <c r="J10943" i="60"/>
  <c r="K10943" i="60"/>
  <c r="P10943" i="60" l="1"/>
  <c r="L10943" i="60"/>
  <c r="M10944" i="60"/>
  <c r="I10945" i="60" s="1"/>
  <c r="K10944" i="60"/>
  <c r="J10944" i="60"/>
  <c r="P10944" i="60" l="1"/>
  <c r="L10944" i="60"/>
  <c r="K10945" i="60"/>
  <c r="M10945" i="60"/>
  <c r="I10946" i="60" s="1"/>
  <c r="J10945" i="60"/>
  <c r="K10946" i="60" l="1"/>
  <c r="J10946" i="60"/>
  <c r="M10946" i="60"/>
  <c r="I10947" i="60" s="1"/>
  <c r="P10945" i="60"/>
  <c r="L10945" i="60"/>
  <c r="M10947" i="60" l="1"/>
  <c r="I10948" i="60" s="1"/>
  <c r="J10947" i="60"/>
  <c r="K10947" i="60"/>
  <c r="P10946" i="60"/>
  <c r="L10946" i="60"/>
  <c r="P10947" i="60" l="1"/>
  <c r="L10947" i="60"/>
  <c r="M10948" i="60"/>
  <c r="I10949" i="60" s="1"/>
  <c r="K10948" i="60"/>
  <c r="J10948" i="60"/>
  <c r="L10948" i="60" l="1"/>
  <c r="P10948" i="60"/>
  <c r="M10949" i="60"/>
  <c r="I10950" i="60" s="1"/>
  <c r="K10949" i="60"/>
  <c r="J10949" i="60"/>
  <c r="L10949" i="60" l="1"/>
  <c r="P10949" i="60"/>
  <c r="M10950" i="60"/>
  <c r="I10951" i="60" s="1"/>
  <c r="K10950" i="60"/>
  <c r="J10950" i="60"/>
  <c r="L10950" i="60" l="1"/>
  <c r="P10950" i="60"/>
  <c r="K10951" i="60"/>
  <c r="J10951" i="60"/>
  <c r="M10951" i="60"/>
  <c r="I10952" i="60" s="1"/>
  <c r="K10952" i="60" l="1"/>
  <c r="M10952" i="60"/>
  <c r="I10953" i="60" s="1"/>
  <c r="J10952" i="60"/>
  <c r="L10951" i="60"/>
  <c r="L10952" i="60" l="1"/>
  <c r="P10952" i="60"/>
  <c r="P10951" i="60"/>
  <c r="K10953" i="60"/>
  <c r="J10953" i="60"/>
  <c r="M10953" i="60"/>
  <c r="I10954" i="60" s="1"/>
  <c r="P10953" i="60" l="1"/>
  <c r="L10953" i="60"/>
  <c r="K10954" i="60"/>
  <c r="J10954" i="60"/>
  <c r="M10954" i="60"/>
  <c r="I10955" i="60" s="1"/>
  <c r="J10955" i="60" l="1"/>
  <c r="K10955" i="60"/>
  <c r="M10955" i="60"/>
  <c r="I10956" i="60" s="1"/>
  <c r="P10954" i="60"/>
  <c r="L10954" i="60"/>
  <c r="J10956" i="60" l="1"/>
  <c r="K10956" i="60"/>
  <c r="M10956" i="60"/>
  <c r="I10957" i="60" s="1"/>
  <c r="L10955" i="60"/>
  <c r="P10955" i="60"/>
  <c r="M10957" i="60" l="1"/>
  <c r="I10958" i="60" s="1"/>
  <c r="K10957" i="60"/>
  <c r="J10957" i="60"/>
  <c r="L10956" i="60"/>
  <c r="P10956" i="60"/>
  <c r="P10957" i="60" l="1"/>
  <c r="L10957" i="60"/>
  <c r="M10958" i="60"/>
  <c r="I10959" i="60" s="1"/>
  <c r="J10958" i="60"/>
  <c r="K10958" i="60"/>
  <c r="P10958" i="60" l="1"/>
  <c r="L10958" i="60"/>
  <c r="K10959" i="60"/>
  <c r="J10959" i="60"/>
  <c r="M10959" i="60"/>
  <c r="I10960" i="60" s="1"/>
  <c r="L10959" i="60" l="1"/>
  <c r="P10959" i="60"/>
  <c r="M10960" i="60"/>
  <c r="I10961" i="60" s="1"/>
  <c r="K10960" i="60"/>
  <c r="J10960" i="60"/>
  <c r="P10960" i="60" l="1"/>
  <c r="L10960" i="60"/>
  <c r="M10961" i="60"/>
  <c r="I10962" i="60" s="1"/>
  <c r="J10961" i="60"/>
  <c r="K10961" i="60"/>
  <c r="P10961" i="60" l="1"/>
  <c r="L10961" i="60"/>
  <c r="M10962" i="60"/>
  <c r="I10963" i="60" s="1"/>
  <c r="K10962" i="60"/>
  <c r="J10962" i="60"/>
  <c r="J10963" i="60" l="1"/>
  <c r="K10963" i="60"/>
  <c r="M10963" i="60"/>
  <c r="I10964" i="60" s="1"/>
  <c r="P10962" i="60"/>
  <c r="L10962" i="60"/>
  <c r="M10964" i="60" l="1"/>
  <c r="I10965" i="60" s="1"/>
  <c r="K10964" i="60"/>
  <c r="J10964" i="60"/>
  <c r="P10963" i="60"/>
  <c r="L10963" i="60"/>
  <c r="P10964" i="60" l="1"/>
  <c r="L10964" i="60"/>
  <c r="M10965" i="60"/>
  <c r="I10966" i="60" s="1"/>
  <c r="J10965" i="60"/>
  <c r="K10965" i="60"/>
  <c r="K10966" i="60" l="1"/>
  <c r="M10966" i="60"/>
  <c r="I10967" i="60" s="1"/>
  <c r="J10966" i="60"/>
  <c r="P10965" i="60"/>
  <c r="L10965" i="60"/>
  <c r="L10966" i="60" l="1"/>
  <c r="P10966" i="60"/>
  <c r="M10967" i="60"/>
  <c r="I10968" i="60" s="1"/>
  <c r="K10967" i="60"/>
  <c r="J10967" i="60"/>
  <c r="L10967" i="60" l="1"/>
  <c r="P10967" i="60"/>
  <c r="K10968" i="60"/>
  <c r="J10968" i="60"/>
  <c r="M10968" i="60"/>
  <c r="I10969" i="60" s="1"/>
  <c r="L10968" i="60" l="1"/>
  <c r="P10968" i="60"/>
  <c r="K10969" i="60"/>
  <c r="M10969" i="60"/>
  <c r="I10970" i="60" s="1"/>
  <c r="J10969" i="60"/>
  <c r="L10969" i="60" l="1"/>
  <c r="P10969" i="60"/>
  <c r="K10970" i="60"/>
  <c r="J10970" i="60"/>
  <c r="M10970" i="60"/>
  <c r="I10971" i="60" s="1"/>
  <c r="M10971" i="60" l="1"/>
  <c r="I10972" i="60" s="1"/>
  <c r="J10971" i="60"/>
  <c r="K10971" i="60"/>
  <c r="L10970" i="60"/>
  <c r="P10970" i="60" l="1"/>
  <c r="P10971" i="60"/>
  <c r="L10971" i="60"/>
  <c r="J10972" i="60"/>
  <c r="K10972" i="60"/>
  <c r="M10972" i="60"/>
  <c r="I10973" i="60" s="1"/>
  <c r="K10973" i="60" l="1"/>
  <c r="M10973" i="60"/>
  <c r="I10974" i="60" s="1"/>
  <c r="J10973" i="60"/>
  <c r="L10972" i="60"/>
  <c r="P10972" i="60"/>
  <c r="P10973" i="60" l="1"/>
  <c r="L10973" i="60"/>
  <c r="M10974" i="60"/>
  <c r="I10975" i="60" s="1"/>
  <c r="K10974" i="60"/>
  <c r="J10974" i="60"/>
  <c r="M10975" i="60" l="1"/>
  <c r="I10976" i="60" s="1"/>
  <c r="K10975" i="60"/>
  <c r="J10975" i="60"/>
  <c r="P10974" i="60"/>
  <c r="L10974" i="60"/>
  <c r="P10975" i="60" l="1"/>
  <c r="L10975" i="60"/>
  <c r="K10976" i="60"/>
  <c r="M10976" i="60"/>
  <c r="I10977" i="60" s="1"/>
  <c r="J10976" i="60"/>
  <c r="M10977" i="60" l="1"/>
  <c r="I10978" i="60" s="1"/>
  <c r="K10977" i="60"/>
  <c r="J10977" i="60"/>
  <c r="L10976" i="60"/>
  <c r="P10976" i="60"/>
  <c r="P10977" i="60" l="1"/>
  <c r="L10977" i="60"/>
  <c r="M10978" i="60"/>
  <c r="I10979" i="60" s="1"/>
  <c r="K10978" i="60"/>
  <c r="J10978" i="60"/>
  <c r="P10978" i="60" l="1"/>
  <c r="L10978" i="60"/>
  <c r="M10979" i="60"/>
  <c r="I10980" i="60" s="1"/>
  <c r="J10979" i="60"/>
  <c r="K10979" i="60"/>
  <c r="P10979" i="60" l="1"/>
  <c r="L10979" i="60"/>
  <c r="K10980" i="60"/>
  <c r="J10980" i="60"/>
  <c r="M10980" i="60"/>
  <c r="I10981" i="60" s="1"/>
  <c r="M10981" i="60" l="1"/>
  <c r="I10982" i="60" s="1"/>
  <c r="K10981" i="60"/>
  <c r="J10981" i="60"/>
  <c r="L10980" i="60"/>
  <c r="L10981" i="60" l="1"/>
  <c r="P10981" i="60"/>
  <c r="P10980" i="60"/>
  <c r="M10982" i="60"/>
  <c r="I10983" i="60" s="1"/>
  <c r="K10982" i="60"/>
  <c r="J10982" i="60"/>
  <c r="P10982" i="60" l="1"/>
  <c r="L10982" i="60"/>
  <c r="K10983" i="60"/>
  <c r="J10983" i="60"/>
  <c r="M10983" i="60"/>
  <c r="I10984" i="60" s="1"/>
  <c r="L10983" i="60" l="1"/>
  <c r="P10983" i="60"/>
  <c r="J10984" i="60"/>
  <c r="M10984" i="60"/>
  <c r="I10985" i="60" s="1"/>
  <c r="K10984" i="60"/>
  <c r="M10985" i="60" l="1"/>
  <c r="I10986" i="60" s="1"/>
  <c r="K10985" i="60"/>
  <c r="J10985" i="60"/>
  <c r="L10984" i="60"/>
  <c r="P10984" i="60"/>
  <c r="K10986" i="60" l="1"/>
  <c r="M10986" i="60"/>
  <c r="I10987" i="60" s="1"/>
  <c r="J10986" i="60"/>
  <c r="P10985" i="60"/>
  <c r="L10985" i="60"/>
  <c r="P10986" i="60" l="1"/>
  <c r="L10986" i="60"/>
  <c r="K10987" i="60"/>
  <c r="J10987" i="60"/>
  <c r="M10987" i="60"/>
  <c r="I10988" i="60" s="1"/>
  <c r="L10987" i="60" l="1"/>
  <c r="P10987" i="60"/>
  <c r="J10988" i="60"/>
  <c r="M10988" i="60"/>
  <c r="I10989" i="60" s="1"/>
  <c r="K10988" i="60"/>
  <c r="J10989" i="60" l="1"/>
  <c r="M10989" i="60"/>
  <c r="I10990" i="60" s="1"/>
  <c r="K10989" i="60"/>
  <c r="P10988" i="60"/>
  <c r="L10988" i="60"/>
  <c r="M10990" i="60" l="1"/>
  <c r="I10991" i="60" s="1"/>
  <c r="K10990" i="60"/>
  <c r="J10990" i="60"/>
  <c r="P10989" i="60"/>
  <c r="L10989" i="60"/>
  <c r="P10990" i="60" l="1"/>
  <c r="L10990" i="60"/>
  <c r="M10991" i="60"/>
  <c r="I10992" i="60" s="1"/>
  <c r="K10991" i="60"/>
  <c r="J10991" i="60"/>
  <c r="M10992" i="60" l="1"/>
  <c r="I10993" i="60" s="1"/>
  <c r="J10992" i="60"/>
  <c r="K10992" i="60"/>
  <c r="P10991" i="60"/>
  <c r="L10991" i="60"/>
  <c r="P10992" i="60" l="1"/>
  <c r="L10992" i="60"/>
  <c r="K10993" i="60"/>
  <c r="J10993" i="60"/>
  <c r="M10993" i="60"/>
  <c r="I10994" i="60" s="1"/>
  <c r="K10994" i="60" l="1"/>
  <c r="M10994" i="60"/>
  <c r="I10995" i="60" s="1"/>
  <c r="J10994" i="60"/>
  <c r="L10993" i="60"/>
  <c r="P10993" i="60"/>
  <c r="P10994" i="60" l="1"/>
  <c r="L10994" i="60"/>
  <c r="M10995" i="60"/>
  <c r="I10996" i="60" s="1"/>
  <c r="K10995" i="60"/>
  <c r="J10995" i="60"/>
  <c r="P10995" i="60" l="1"/>
  <c r="L10995" i="60"/>
  <c r="M10996" i="60"/>
  <c r="I10997" i="60" s="1"/>
  <c r="J10996" i="60"/>
  <c r="K10996" i="60"/>
  <c r="P10996" i="60" l="1"/>
  <c r="L10996" i="60"/>
  <c r="M10997" i="60"/>
  <c r="I10998" i="60" s="1"/>
  <c r="K10997" i="60"/>
  <c r="J10997" i="60"/>
  <c r="P10997" i="60" l="1"/>
  <c r="L10997" i="60"/>
  <c r="M10998" i="60"/>
  <c r="I10999" i="60" s="1"/>
  <c r="K10998" i="60"/>
  <c r="J10998" i="60"/>
  <c r="L10998" i="60" l="1"/>
  <c r="P10998" i="60"/>
  <c r="M10999" i="60"/>
  <c r="I11000" i="60" s="1"/>
  <c r="K10999" i="60"/>
  <c r="J10999" i="60"/>
  <c r="L10999" i="60" l="1"/>
  <c r="P10999" i="60"/>
  <c r="K11000" i="60"/>
  <c r="J11000" i="60"/>
  <c r="M11000" i="60"/>
  <c r="I11001" i="60" s="1"/>
  <c r="L11000" i="60" l="1"/>
  <c r="P11000" i="60"/>
  <c r="K11001" i="60"/>
  <c r="J11001" i="60"/>
  <c r="M11001" i="60"/>
  <c r="I11002" i="60" s="1"/>
  <c r="K11002" i="60" l="1"/>
  <c r="J11002" i="60"/>
  <c r="M11002" i="60"/>
  <c r="I11003" i="60" s="1"/>
  <c r="L11001" i="60"/>
  <c r="P11001" i="60"/>
  <c r="K11003" i="60" l="1"/>
  <c r="M11003" i="60"/>
  <c r="I11004" i="60" s="1"/>
  <c r="J11003" i="60"/>
  <c r="P11002" i="60"/>
  <c r="L11002" i="60"/>
  <c r="P11003" i="60" l="1"/>
  <c r="L11003" i="60"/>
  <c r="J11004" i="60"/>
  <c r="M11004" i="60"/>
  <c r="I11005" i="60" s="1"/>
  <c r="K11004" i="60"/>
  <c r="P11004" i="60" l="1"/>
  <c r="L11004" i="60"/>
  <c r="J11005" i="60"/>
  <c r="K11005" i="60"/>
  <c r="M11005" i="60"/>
  <c r="I11006" i="60" s="1"/>
  <c r="M11006" i="60" l="1"/>
  <c r="I11007" i="60" s="1"/>
  <c r="K11006" i="60"/>
  <c r="J11006" i="60"/>
  <c r="P11005" i="60"/>
  <c r="L11005" i="60"/>
  <c r="P11006" i="60" l="1"/>
  <c r="L11006" i="60"/>
  <c r="J11007" i="60"/>
  <c r="K11007" i="60"/>
  <c r="M11007" i="60"/>
  <c r="I11008" i="60" s="1"/>
  <c r="P11007" i="60" l="1"/>
  <c r="L11007" i="60"/>
  <c r="K11008" i="60"/>
  <c r="M11008" i="60"/>
  <c r="I11009" i="60" s="1"/>
  <c r="J11008" i="60"/>
  <c r="L11008" i="60" l="1"/>
  <c r="M11009" i="60"/>
  <c r="I11010" i="60" s="1"/>
  <c r="J11009" i="60"/>
  <c r="K11009" i="60"/>
  <c r="M11010" i="60" l="1"/>
  <c r="I11011" i="60" s="1"/>
  <c r="J11010" i="60"/>
  <c r="K11010" i="60"/>
  <c r="P11009" i="60"/>
  <c r="L11009" i="60"/>
  <c r="P11008" i="60"/>
  <c r="P11010" i="60" l="1"/>
  <c r="L11010" i="60"/>
  <c r="M11011" i="60"/>
  <c r="I11012" i="60" s="1"/>
  <c r="K11011" i="60"/>
  <c r="J11011" i="60"/>
  <c r="P11011" i="60" l="1"/>
  <c r="L11011" i="60"/>
  <c r="M11012" i="60"/>
  <c r="I11013" i="60" s="1"/>
  <c r="K11012" i="60"/>
  <c r="J11012" i="60"/>
  <c r="P11012" i="60" l="1"/>
  <c r="L11012" i="60"/>
  <c r="M11013" i="60"/>
  <c r="I11014" i="60" s="1"/>
  <c r="K11013" i="60"/>
  <c r="J11013" i="60"/>
  <c r="M11014" i="60" l="1"/>
  <c r="I11015" i="60" s="1"/>
  <c r="K11014" i="60"/>
  <c r="J11014" i="60"/>
  <c r="P11013" i="60"/>
  <c r="L11013" i="60"/>
  <c r="L11014" i="60" l="1"/>
  <c r="P11014" i="60"/>
  <c r="K11015" i="60"/>
  <c r="M11015" i="60"/>
  <c r="I11016" i="60" s="1"/>
  <c r="J11015" i="60"/>
  <c r="L11015" i="60" l="1"/>
  <c r="P11015" i="60"/>
  <c r="J11016" i="60"/>
  <c r="M11016" i="60"/>
  <c r="I11017" i="60" s="1"/>
  <c r="K11016" i="60"/>
  <c r="K11017" i="60" l="1"/>
  <c r="J11017" i="60"/>
  <c r="M11017" i="60"/>
  <c r="I11018" i="60" s="1"/>
  <c r="L11016" i="60"/>
  <c r="P11016" i="60"/>
  <c r="K11018" i="60" l="1"/>
  <c r="J11018" i="60"/>
  <c r="M11018" i="60"/>
  <c r="I11019" i="60" s="1"/>
  <c r="L11017" i="60"/>
  <c r="P11017" i="60"/>
  <c r="K11019" i="60" l="1"/>
  <c r="J11019" i="60"/>
  <c r="M11019" i="60"/>
  <c r="I11020" i="60" s="1"/>
  <c r="L11018" i="60"/>
  <c r="P11018" i="60"/>
  <c r="M11020" i="60" l="1"/>
  <c r="I11021" i="60" s="1"/>
  <c r="J11020" i="60"/>
  <c r="K11020" i="60"/>
  <c r="P11019" i="60"/>
  <c r="L11019" i="60"/>
  <c r="L11020" i="60" l="1"/>
  <c r="P11020" i="60"/>
  <c r="J11021" i="60"/>
  <c r="K11021" i="60"/>
  <c r="M11021" i="60"/>
  <c r="I11022" i="60" s="1"/>
  <c r="K11022" i="60" l="1"/>
  <c r="J11022" i="60"/>
  <c r="M11022" i="60"/>
  <c r="I11023" i="60" s="1"/>
  <c r="P11021" i="60"/>
  <c r="L11021" i="60"/>
  <c r="M11023" i="60" l="1"/>
  <c r="I11024" i="60" s="1"/>
  <c r="K11023" i="60"/>
  <c r="J11023" i="60"/>
  <c r="L11022" i="60"/>
  <c r="P11022" i="60"/>
  <c r="P11023" i="60" l="1"/>
  <c r="L11023" i="60"/>
  <c r="M11024" i="60"/>
  <c r="I11025" i="60" s="1"/>
  <c r="K11024" i="60"/>
  <c r="J11024" i="60"/>
  <c r="P11024" i="60" l="1"/>
  <c r="L11024" i="60"/>
  <c r="J11025" i="60"/>
  <c r="M11025" i="60"/>
  <c r="I11026" i="60" s="1"/>
  <c r="K11025" i="60"/>
  <c r="L11025" i="60" l="1"/>
  <c r="P11025" i="60"/>
  <c r="M11026" i="60"/>
  <c r="I11027" i="60" s="1"/>
  <c r="K11026" i="60"/>
  <c r="J11026" i="60"/>
  <c r="M11027" i="60" l="1"/>
  <c r="I11028" i="60" s="1"/>
  <c r="K11027" i="60"/>
  <c r="J11027" i="60"/>
  <c r="P11026" i="60"/>
  <c r="L11026" i="60"/>
  <c r="P11027" i="60" l="1"/>
  <c r="L11027" i="60"/>
  <c r="M11028" i="60"/>
  <c r="I11029" i="60" s="1"/>
  <c r="J11028" i="60"/>
  <c r="K11028" i="60"/>
  <c r="P11028" i="60" l="1"/>
  <c r="L11028" i="60"/>
  <c r="K11029" i="60"/>
  <c r="J11029" i="60"/>
  <c r="M11029" i="60"/>
  <c r="I11030" i="60" s="1"/>
  <c r="P11029" i="60" l="1"/>
  <c r="L11029" i="60"/>
  <c r="M11030" i="60"/>
  <c r="I11031" i="60" s="1"/>
  <c r="K11030" i="60"/>
  <c r="J11030" i="60"/>
  <c r="L11030" i="60" l="1"/>
  <c r="P11030" i="60"/>
  <c r="M11031" i="60"/>
  <c r="I11032" i="60" s="1"/>
  <c r="J11031" i="60"/>
  <c r="K11031" i="60"/>
  <c r="P11031" i="60" l="1"/>
  <c r="L11031" i="60"/>
  <c r="K11032" i="60"/>
  <c r="J11032" i="60"/>
  <c r="M11032" i="60"/>
  <c r="I11033" i="60" s="1"/>
  <c r="L11032" i="60" l="1"/>
  <c r="P11032" i="60"/>
  <c r="J11033" i="60"/>
  <c r="K11033" i="60"/>
  <c r="M11033" i="60"/>
  <c r="I11034" i="60" s="1"/>
  <c r="L11033" i="60" l="1"/>
  <c r="P11033" i="60"/>
  <c r="M11034" i="60"/>
  <c r="I11035" i="60" s="1"/>
  <c r="K11034" i="60"/>
  <c r="J11034" i="60"/>
  <c r="K11035" i="60" l="1"/>
  <c r="M11035" i="60"/>
  <c r="I11036" i="60" s="1"/>
  <c r="J11035" i="60"/>
  <c r="L11034" i="60"/>
  <c r="P11034" i="60"/>
  <c r="L11035" i="60" l="1"/>
  <c r="P11035" i="60"/>
  <c r="K11036" i="60"/>
  <c r="J11036" i="60"/>
  <c r="M11036" i="60"/>
  <c r="I11037" i="60" s="1"/>
  <c r="J11037" i="60" l="1"/>
  <c r="M11037" i="60"/>
  <c r="I11038" i="60" s="1"/>
  <c r="K11037" i="60"/>
  <c r="P11036" i="60"/>
  <c r="L11036" i="60"/>
  <c r="J11038" i="60" l="1"/>
  <c r="K11038" i="60"/>
  <c r="M11038" i="60"/>
  <c r="I11039" i="60" s="1"/>
  <c r="P11037" i="60"/>
  <c r="L11037" i="60"/>
  <c r="M11039" i="60" l="1"/>
  <c r="I11040" i="60" s="1"/>
  <c r="K11039" i="60"/>
  <c r="J11039" i="60"/>
  <c r="L11038" i="60"/>
  <c r="P11038" i="60"/>
  <c r="P11039" i="60" l="1"/>
  <c r="L11039" i="60"/>
  <c r="M11040" i="60"/>
  <c r="I11041" i="60" s="1"/>
  <c r="K11040" i="60"/>
  <c r="J11040" i="60"/>
  <c r="M11041" i="60" l="1"/>
  <c r="I11042" i="60" s="1"/>
  <c r="K11041" i="60"/>
  <c r="J11041" i="60"/>
  <c r="P11040" i="60"/>
  <c r="L11040" i="60"/>
  <c r="P11041" i="60" l="1"/>
  <c r="L11041" i="60"/>
  <c r="K11042" i="60"/>
  <c r="J11042" i="60"/>
  <c r="M11042" i="60"/>
  <c r="I11043" i="60" s="1"/>
  <c r="K11043" i="60" l="1"/>
  <c r="M11043" i="60"/>
  <c r="I11044" i="60" s="1"/>
  <c r="J11043" i="60"/>
  <c r="L11042" i="60"/>
  <c r="P11042" i="60"/>
  <c r="P11043" i="60" l="1"/>
  <c r="L11043" i="60"/>
  <c r="J11044" i="60"/>
  <c r="M11044" i="60"/>
  <c r="I11045" i="60" s="1"/>
  <c r="K11044" i="60"/>
  <c r="M11045" i="60" l="1"/>
  <c r="I11046" i="60" s="1"/>
  <c r="K11045" i="60"/>
  <c r="J11045" i="60"/>
  <c r="P11044" i="60"/>
  <c r="L11044" i="60"/>
  <c r="P11045" i="60" l="1"/>
  <c r="L11045" i="60"/>
  <c r="M11046" i="60"/>
  <c r="I11047" i="60" s="1"/>
  <c r="J11046" i="60"/>
  <c r="K11046" i="60"/>
  <c r="L11046" i="60" l="1"/>
  <c r="P11046" i="60"/>
  <c r="M11047" i="60"/>
  <c r="I11048" i="60" s="1"/>
  <c r="K11047" i="60"/>
  <c r="J11047" i="60"/>
  <c r="L11047" i="60" l="1"/>
  <c r="P11047" i="60"/>
  <c r="M11048" i="60"/>
  <c r="I11049" i="60" s="1"/>
  <c r="K11048" i="60"/>
  <c r="J11048" i="60"/>
  <c r="L11048" i="60" l="1"/>
  <c r="P11048" i="60"/>
  <c r="K11049" i="60"/>
  <c r="J11049" i="60"/>
  <c r="M11049" i="60"/>
  <c r="I11050" i="60" s="1"/>
  <c r="K11050" i="60" l="1"/>
  <c r="M11050" i="60"/>
  <c r="I11051" i="60" s="1"/>
  <c r="J11050" i="60"/>
  <c r="L11049" i="60"/>
  <c r="P11049" i="60" l="1"/>
  <c r="L11050" i="60"/>
  <c r="K11051" i="60"/>
  <c r="J11051" i="60"/>
  <c r="M11051" i="60"/>
  <c r="I11052" i="60" s="1"/>
  <c r="K11052" i="60" l="1"/>
  <c r="M11052" i="60"/>
  <c r="I11053" i="60" s="1"/>
  <c r="J11052" i="60"/>
  <c r="L11051" i="60"/>
  <c r="P11051" i="60"/>
  <c r="P11050" i="60"/>
  <c r="P11052" i="60" l="1"/>
  <c r="L11052" i="60"/>
  <c r="J11053" i="60"/>
  <c r="K11053" i="60"/>
  <c r="M11053" i="60"/>
  <c r="I11054" i="60" s="1"/>
  <c r="P11053" i="60" l="1"/>
  <c r="L11053" i="60"/>
  <c r="J11054" i="60"/>
  <c r="K11054" i="60"/>
  <c r="M11054" i="60"/>
  <c r="I11055" i="60" s="1"/>
  <c r="M11055" i="60" l="1"/>
  <c r="I11056" i="60" s="1"/>
  <c r="J11055" i="60"/>
  <c r="K11055" i="60"/>
  <c r="L11054" i="60"/>
  <c r="P11054" i="60"/>
  <c r="L11055" i="60" l="1"/>
  <c r="P11055" i="60"/>
  <c r="M11056" i="60"/>
  <c r="I11057" i="60" s="1"/>
  <c r="K11056" i="60"/>
  <c r="J11056" i="60"/>
  <c r="P11056" i="60" l="1"/>
  <c r="L11056" i="60"/>
  <c r="K11057" i="60"/>
  <c r="J11057" i="60"/>
  <c r="M11057" i="60"/>
  <c r="I11058" i="60" s="1"/>
  <c r="M11058" i="60" l="1"/>
  <c r="I11059" i="60" s="1"/>
  <c r="K11058" i="60"/>
  <c r="J11058" i="60"/>
  <c r="L11057" i="60"/>
  <c r="P11057" i="60"/>
  <c r="P11058" i="60" l="1"/>
  <c r="L11058" i="60"/>
  <c r="K11059" i="60"/>
  <c r="J11059" i="60"/>
  <c r="M11059" i="60"/>
  <c r="I11060" i="60" s="1"/>
  <c r="M11060" i="60" l="1"/>
  <c r="I11061" i="60" s="1"/>
  <c r="K11060" i="60"/>
  <c r="J11060" i="60"/>
  <c r="L11059" i="60"/>
  <c r="P11059" i="60"/>
  <c r="P11060" i="60" l="1"/>
  <c r="L11060" i="60"/>
  <c r="M11061" i="60"/>
  <c r="I11062" i="60" s="1"/>
  <c r="K11061" i="60"/>
  <c r="J11061" i="60"/>
  <c r="P11061" i="60" l="1"/>
  <c r="L11061" i="60"/>
  <c r="M11062" i="60"/>
  <c r="I11063" i="60" s="1"/>
  <c r="K11062" i="60"/>
  <c r="J11062" i="60"/>
  <c r="P11062" i="60" l="1"/>
  <c r="L11062" i="60"/>
  <c r="M11063" i="60"/>
  <c r="I11064" i="60" s="1"/>
  <c r="K11063" i="60"/>
  <c r="J11063" i="60"/>
  <c r="P11063" i="60" l="1"/>
  <c r="L11063" i="60"/>
  <c r="M11064" i="60"/>
  <c r="I11065" i="60" s="1"/>
  <c r="K11064" i="60"/>
  <c r="J11064" i="60"/>
  <c r="L11064" i="60" l="1"/>
  <c r="P11064" i="60"/>
  <c r="J11065" i="60"/>
  <c r="K11065" i="60"/>
  <c r="M11065" i="60"/>
  <c r="I11066" i="60" s="1"/>
  <c r="K11066" i="60" l="1"/>
  <c r="J11066" i="60"/>
  <c r="M11066" i="60"/>
  <c r="I11067" i="60" s="1"/>
  <c r="P11065" i="60"/>
  <c r="L11065" i="60"/>
  <c r="M11067" i="60" l="1"/>
  <c r="I11068" i="60" s="1"/>
  <c r="J11067" i="60"/>
  <c r="K11067" i="60"/>
  <c r="P11066" i="60"/>
  <c r="L11066" i="60"/>
  <c r="P11067" i="60" l="1"/>
  <c r="L11067" i="60"/>
  <c r="J11068" i="60"/>
  <c r="M11068" i="60"/>
  <c r="I11069" i="60" s="1"/>
  <c r="K11068" i="60"/>
  <c r="M11069" i="60" l="1"/>
  <c r="I11070" i="60" s="1"/>
  <c r="J11069" i="60"/>
  <c r="K11069" i="60"/>
  <c r="P11068" i="60"/>
  <c r="L11068" i="60"/>
  <c r="P11069" i="60" l="1"/>
  <c r="L11069" i="60"/>
  <c r="K11070" i="60"/>
  <c r="M11070" i="60"/>
  <c r="I11071" i="60" s="1"/>
  <c r="J11070" i="60"/>
  <c r="P11070" i="60" l="1"/>
  <c r="L11070" i="60"/>
  <c r="M11071" i="60"/>
  <c r="I11072" i="60" s="1"/>
  <c r="K11071" i="60"/>
  <c r="J11071" i="60"/>
  <c r="M11072" i="60" l="1"/>
  <c r="I11073" i="60" s="1"/>
  <c r="K11072" i="60"/>
  <c r="J11072" i="60"/>
  <c r="L11071" i="60"/>
  <c r="P11071" i="60"/>
  <c r="L11072" i="60" l="1"/>
  <c r="P11072" i="60"/>
  <c r="K11073" i="60"/>
  <c r="J11073" i="60"/>
  <c r="M11073" i="60"/>
  <c r="I11074" i="60" s="1"/>
  <c r="M11074" i="60" l="1"/>
  <c r="I11075" i="60" s="1"/>
  <c r="J11074" i="60"/>
  <c r="K11074" i="60"/>
  <c r="P11073" i="60"/>
  <c r="L11073" i="60"/>
  <c r="L11074" i="60" l="1"/>
  <c r="P11074" i="60"/>
  <c r="M11075" i="60"/>
  <c r="I11076" i="60" s="1"/>
  <c r="K11075" i="60"/>
  <c r="J11075" i="60"/>
  <c r="P11075" i="60" l="1"/>
  <c r="L11075" i="60"/>
  <c r="M11076" i="60"/>
  <c r="I11077" i="60" s="1"/>
  <c r="J11076" i="60"/>
  <c r="K11076" i="60"/>
  <c r="P11076" i="60" l="1"/>
  <c r="L11076" i="60"/>
  <c r="K11077" i="60"/>
  <c r="J11077" i="60"/>
  <c r="M11077" i="60"/>
  <c r="I11078" i="60" s="1"/>
  <c r="M11078" i="60" l="1"/>
  <c r="I11079" i="60" s="1"/>
  <c r="K11078" i="60"/>
  <c r="J11078" i="60"/>
  <c r="P11077" i="60"/>
  <c r="L11077" i="60"/>
  <c r="L11078" i="60" l="1"/>
  <c r="P11078" i="60"/>
  <c r="J11079" i="60"/>
  <c r="K11079" i="60"/>
  <c r="M11079" i="60"/>
  <c r="I11080" i="60" s="1"/>
  <c r="K11080" i="60" l="1"/>
  <c r="J11080" i="60"/>
  <c r="M11080" i="60"/>
  <c r="I11081" i="60" s="1"/>
  <c r="P11079" i="60"/>
  <c r="L11079" i="60"/>
  <c r="K11081" i="60" l="1"/>
  <c r="M11081" i="60"/>
  <c r="I11082" i="60" s="1"/>
  <c r="J11081" i="60"/>
  <c r="L11080" i="60"/>
  <c r="P11080" i="60"/>
  <c r="P11081" i="60" l="1"/>
  <c r="L11081" i="60"/>
  <c r="M11082" i="60"/>
  <c r="I11083" i="60" s="1"/>
  <c r="K11082" i="60"/>
  <c r="J11082" i="60"/>
  <c r="L11082" i="60" l="1"/>
  <c r="P11082" i="60"/>
  <c r="M11083" i="60"/>
  <c r="I11084" i="60" s="1"/>
  <c r="K11083" i="60"/>
  <c r="J11083" i="60"/>
  <c r="P11083" i="60" l="1"/>
  <c r="L11083" i="60"/>
  <c r="M11084" i="60"/>
  <c r="I11085" i="60" s="1"/>
  <c r="J11084" i="60"/>
  <c r="K11084" i="60"/>
  <c r="P11084" i="60" l="1"/>
  <c r="L11084" i="60"/>
  <c r="M11085" i="60"/>
  <c r="I11086" i="60" s="1"/>
  <c r="K11085" i="60"/>
  <c r="J11085" i="60"/>
  <c r="L11085" i="60" l="1"/>
  <c r="P11085" i="60"/>
  <c r="M11086" i="60"/>
  <c r="I11087" i="60" s="1"/>
  <c r="K11086" i="60"/>
  <c r="J11086" i="60"/>
  <c r="K11087" i="60" l="1"/>
  <c r="J11087" i="60"/>
  <c r="M11087" i="60"/>
  <c r="I11088" i="60" s="1"/>
  <c r="P11086" i="60"/>
  <c r="L11086" i="60"/>
  <c r="J11088" i="60" l="1"/>
  <c r="K11088" i="60"/>
  <c r="M11088" i="60"/>
  <c r="I11089" i="60" s="1"/>
  <c r="P11087" i="60"/>
  <c r="L11087" i="60"/>
  <c r="K11089" i="60" l="1"/>
  <c r="J11089" i="60"/>
  <c r="M11089" i="60"/>
  <c r="I11090" i="60" s="1"/>
  <c r="P11088" i="60"/>
  <c r="L11088" i="60"/>
  <c r="M11090" i="60" l="1"/>
  <c r="I11091" i="60" s="1"/>
  <c r="J11090" i="60"/>
  <c r="K11090" i="60"/>
  <c r="L11089" i="60"/>
  <c r="P11089" i="60" l="1"/>
  <c r="P11090" i="60"/>
  <c r="L11090" i="60"/>
  <c r="K11091" i="60"/>
  <c r="J11091" i="60"/>
  <c r="M11091" i="60"/>
  <c r="I11092" i="60" s="1"/>
  <c r="M11092" i="60" l="1"/>
  <c r="I11093" i="60" s="1"/>
  <c r="K11092" i="60"/>
  <c r="J11092" i="60"/>
  <c r="L11091" i="60"/>
  <c r="P11091" i="60"/>
  <c r="L11092" i="60" l="1"/>
  <c r="P11092" i="60"/>
  <c r="M11093" i="60"/>
  <c r="I11094" i="60" s="1"/>
  <c r="K11093" i="60"/>
  <c r="J11093" i="60"/>
  <c r="L11093" i="60" l="1"/>
  <c r="P11093" i="60"/>
  <c r="K11094" i="60"/>
  <c r="J11094" i="60"/>
  <c r="M11094" i="60"/>
  <c r="I11095" i="60" s="1"/>
  <c r="M11095" i="60" l="1"/>
  <c r="I11096" i="60" s="1"/>
  <c r="K11095" i="60"/>
  <c r="J11095" i="60"/>
  <c r="P11094" i="60"/>
  <c r="L11094" i="60"/>
  <c r="P11095" i="60" l="1"/>
  <c r="L11095" i="60"/>
  <c r="K11096" i="60"/>
  <c r="J11096" i="60"/>
  <c r="M11096" i="60"/>
  <c r="I11097" i="60" s="1"/>
  <c r="M11097" i="60" l="1"/>
  <c r="I11098" i="60" s="1"/>
  <c r="K11097" i="60"/>
  <c r="J11097" i="60"/>
  <c r="P11096" i="60"/>
  <c r="L11096" i="60"/>
  <c r="P11097" i="60" l="1"/>
  <c r="L11097" i="60"/>
  <c r="J11098" i="60"/>
  <c r="M11098" i="60"/>
  <c r="I11099" i="60" s="1"/>
  <c r="K11098" i="60"/>
  <c r="M11099" i="60" l="1"/>
  <c r="I11100" i="60" s="1"/>
  <c r="K11099" i="60"/>
  <c r="J11099" i="60"/>
  <c r="P11098" i="60"/>
  <c r="L11098" i="60"/>
  <c r="L11099" i="60" l="1"/>
  <c r="P11099" i="60"/>
  <c r="K11100" i="60"/>
  <c r="J11100" i="60"/>
  <c r="M11100" i="60"/>
  <c r="I11101" i="60" s="1"/>
  <c r="K11101" i="60" l="1"/>
  <c r="J11101" i="60"/>
  <c r="M11101" i="60"/>
  <c r="I11102" i="60" s="1"/>
  <c r="P11100" i="60"/>
  <c r="L11100" i="60"/>
  <c r="K11102" i="60" l="1"/>
  <c r="J11102" i="60"/>
  <c r="M11102" i="60"/>
  <c r="I11103" i="60" s="1"/>
  <c r="L11101" i="60"/>
  <c r="P11101" i="60"/>
  <c r="M11103" i="60" l="1"/>
  <c r="I11104" i="60" s="1"/>
  <c r="K11103" i="60"/>
  <c r="J11103" i="60"/>
  <c r="L11102" i="60"/>
  <c r="P11102" i="60"/>
  <c r="P11103" i="60" l="1"/>
  <c r="L11103" i="60"/>
  <c r="M11104" i="60"/>
  <c r="I11105" i="60" s="1"/>
  <c r="K11104" i="60"/>
  <c r="J11104" i="60"/>
  <c r="P11104" i="60" l="1"/>
  <c r="L11104" i="60"/>
  <c r="K11105" i="60"/>
  <c r="J11105" i="60"/>
  <c r="M11105" i="60"/>
  <c r="I11106" i="60" s="1"/>
  <c r="M11106" i="60" l="1"/>
  <c r="I11107" i="60" s="1"/>
  <c r="K11106" i="60"/>
  <c r="J11106" i="60"/>
  <c r="L11105" i="60"/>
  <c r="P11105" i="60"/>
  <c r="L11106" i="60" l="1"/>
  <c r="P11106" i="60"/>
  <c r="J11107" i="60"/>
  <c r="M11107" i="60"/>
  <c r="I11108" i="60" s="1"/>
  <c r="K11107" i="60"/>
  <c r="P11107" i="60" l="1"/>
  <c r="L11107" i="60"/>
  <c r="K11108" i="60"/>
  <c r="J11108" i="60"/>
  <c r="M11108" i="60"/>
  <c r="I11109" i="60" s="1"/>
  <c r="L11108" i="60" l="1"/>
  <c r="P11108" i="60"/>
  <c r="J11109" i="60"/>
  <c r="M11109" i="60"/>
  <c r="I11110" i="60" s="1"/>
  <c r="K11109" i="60"/>
  <c r="P11109" i="60" l="1"/>
  <c r="L11109" i="60"/>
  <c r="J11110" i="60"/>
  <c r="K11110" i="60"/>
  <c r="M11110" i="60"/>
  <c r="I11111" i="60" s="1"/>
  <c r="M11111" i="60" l="1"/>
  <c r="I11112" i="60" s="1"/>
  <c r="K11111" i="60"/>
  <c r="J11111" i="60"/>
  <c r="L11110" i="60"/>
  <c r="P11110" i="60"/>
  <c r="L11111" i="60" l="1"/>
  <c r="M11112" i="60"/>
  <c r="I11113" i="60" s="1"/>
  <c r="K11112" i="60"/>
  <c r="J11112" i="60"/>
  <c r="L11112" i="60" l="1"/>
  <c r="P11112" i="60"/>
  <c r="M11113" i="60"/>
  <c r="I11114" i="60" s="1"/>
  <c r="K11113" i="60"/>
  <c r="J11113" i="60"/>
  <c r="P11111" i="60"/>
  <c r="L11113" i="60" l="1"/>
  <c r="P11113" i="60"/>
  <c r="M11114" i="60"/>
  <c r="I11115" i="60" s="1"/>
  <c r="K11114" i="60"/>
  <c r="J11114" i="60"/>
  <c r="P11114" i="60" l="1"/>
  <c r="L11114" i="60"/>
  <c r="K11115" i="60"/>
  <c r="J11115" i="60"/>
  <c r="M11115" i="60"/>
  <c r="I11116" i="60" s="1"/>
  <c r="K11116" i="60" l="1"/>
  <c r="M11116" i="60"/>
  <c r="I11117" i="60" s="1"/>
  <c r="J11116" i="60"/>
  <c r="P11115" i="60"/>
  <c r="L11115" i="60"/>
  <c r="L11116" i="60" l="1"/>
  <c r="P11116" i="60"/>
  <c r="J11117" i="60"/>
  <c r="M11117" i="60"/>
  <c r="I11118" i="60" s="1"/>
  <c r="K11117" i="60"/>
  <c r="M11118" i="60" l="1"/>
  <c r="I11119" i="60" s="1"/>
  <c r="K11118" i="60"/>
  <c r="J11118" i="60"/>
  <c r="P11117" i="60"/>
  <c r="L11117" i="60"/>
  <c r="P11118" i="60" l="1"/>
  <c r="L11118" i="60"/>
  <c r="K11119" i="60"/>
  <c r="J11119" i="60"/>
  <c r="M11119" i="60"/>
  <c r="I11120" i="60" s="1"/>
  <c r="M11120" i="60" l="1"/>
  <c r="I11121" i="60" s="1"/>
  <c r="K11120" i="60"/>
  <c r="J11120" i="60"/>
  <c r="L11119" i="60"/>
  <c r="P11119" i="60"/>
  <c r="L11120" i="60" l="1"/>
  <c r="P11120" i="60"/>
  <c r="K11121" i="60"/>
  <c r="J11121" i="60"/>
  <c r="M11121" i="60"/>
  <c r="I11122" i="60" s="1"/>
  <c r="K11122" i="60" l="1"/>
  <c r="J11122" i="60"/>
  <c r="M11122" i="60"/>
  <c r="I11123" i="60" s="1"/>
  <c r="L11121" i="60"/>
  <c r="P11121" i="60"/>
  <c r="L11122" i="60" l="1"/>
  <c r="M11123" i="60"/>
  <c r="I11124" i="60" s="1"/>
  <c r="J11123" i="60"/>
  <c r="K11123" i="60"/>
  <c r="P11123" i="60" l="1"/>
  <c r="L11123" i="60"/>
  <c r="M11124" i="60"/>
  <c r="I11125" i="60" s="1"/>
  <c r="J11124" i="60"/>
  <c r="K11124" i="60"/>
  <c r="P11122" i="60"/>
  <c r="M11125" i="60" l="1"/>
  <c r="I11126" i="60" s="1"/>
  <c r="K11125" i="60"/>
  <c r="J11125" i="60"/>
  <c r="P11124" i="60"/>
  <c r="L11124" i="60"/>
  <c r="P11125" i="60" l="1"/>
  <c r="L11125" i="60"/>
  <c r="M11126" i="60"/>
  <c r="I11127" i="60" s="1"/>
  <c r="K11126" i="60"/>
  <c r="J11126" i="60"/>
  <c r="P11126" i="60" l="1"/>
  <c r="L11126" i="60"/>
  <c r="M11127" i="60"/>
  <c r="I11128" i="60" s="1"/>
  <c r="K11127" i="60"/>
  <c r="J11127" i="60"/>
  <c r="J11128" i="60" l="1"/>
  <c r="M11128" i="60"/>
  <c r="I11129" i="60" s="1"/>
  <c r="K11128" i="60"/>
  <c r="L11127" i="60"/>
  <c r="P11127" i="60"/>
  <c r="K11129" i="60" l="1"/>
  <c r="J11129" i="60"/>
  <c r="M11129" i="60"/>
  <c r="I11130" i="60" s="1"/>
  <c r="L11128" i="60"/>
  <c r="P11128" i="60"/>
  <c r="K11130" i="60" l="1"/>
  <c r="J11130" i="60"/>
  <c r="M11130" i="60"/>
  <c r="I11131" i="60" s="1"/>
  <c r="L11129" i="60"/>
  <c r="P11129" i="60"/>
  <c r="M11131" i="60" l="1"/>
  <c r="I11132" i="60" s="1"/>
  <c r="K11131" i="60"/>
  <c r="J11131" i="60"/>
  <c r="P11130" i="60"/>
  <c r="L11130" i="60"/>
  <c r="L11131" i="60" l="1"/>
  <c r="P11131" i="60"/>
  <c r="M11132" i="60"/>
  <c r="I11133" i="60" s="1"/>
  <c r="J11132" i="60"/>
  <c r="K11132" i="60"/>
  <c r="P11132" i="60" l="1"/>
  <c r="L11132" i="60"/>
  <c r="M11133" i="60"/>
  <c r="I11134" i="60" s="1"/>
  <c r="K11133" i="60"/>
  <c r="J11133" i="60"/>
  <c r="L11133" i="60" l="1"/>
  <c r="M11134" i="60"/>
  <c r="I11135" i="60" s="1"/>
  <c r="K11134" i="60"/>
  <c r="J11134" i="60"/>
  <c r="L11134" i="60" l="1"/>
  <c r="P11134" i="60"/>
  <c r="M11135" i="60"/>
  <c r="I11136" i="60" s="1"/>
  <c r="K11135" i="60"/>
  <c r="J11135" i="60"/>
  <c r="P11133" i="60"/>
  <c r="P11135" i="60" l="1"/>
  <c r="L11135" i="60"/>
  <c r="K11136" i="60"/>
  <c r="J11136" i="60"/>
  <c r="M11136" i="60"/>
  <c r="I11137" i="60" s="1"/>
  <c r="P11136" i="60" l="1"/>
  <c r="L11136" i="60"/>
  <c r="M11137" i="60"/>
  <c r="I11138" i="60" s="1"/>
  <c r="K11137" i="60"/>
  <c r="J11137" i="60"/>
  <c r="P11137" i="60" l="1"/>
  <c r="L11137" i="60"/>
  <c r="K11138" i="60"/>
  <c r="J11138" i="60"/>
  <c r="M11138" i="60"/>
  <c r="I11139" i="60" s="1"/>
  <c r="M11139" i="60" l="1"/>
  <c r="I11140" i="60" s="1"/>
  <c r="J11139" i="60"/>
  <c r="K11139" i="60"/>
  <c r="L11138" i="60"/>
  <c r="P11138" i="60"/>
  <c r="P11139" i="60" l="1"/>
  <c r="L11139" i="60"/>
  <c r="K11140" i="60"/>
  <c r="J11140" i="60"/>
  <c r="M11140" i="60"/>
  <c r="I11141" i="60" s="1"/>
  <c r="M11141" i="60" l="1"/>
  <c r="I11142" i="60" s="1"/>
  <c r="K11141" i="60"/>
  <c r="J11141" i="60"/>
  <c r="L11140" i="60"/>
  <c r="P11140" i="60"/>
  <c r="L11141" i="60" l="1"/>
  <c r="P11141" i="60"/>
  <c r="M11142" i="60"/>
  <c r="I11143" i="60" s="1"/>
  <c r="K11142" i="60"/>
  <c r="J11142" i="60"/>
  <c r="L11142" i="60" l="1"/>
  <c r="P11142" i="60"/>
  <c r="K11143" i="60"/>
  <c r="J11143" i="60"/>
  <c r="M11143" i="60"/>
  <c r="I11144" i="60" s="1"/>
  <c r="M11144" i="60" l="1"/>
  <c r="I11145" i="60" s="1"/>
  <c r="J11144" i="60"/>
  <c r="K11144" i="60"/>
  <c r="L11143" i="60"/>
  <c r="P11143" i="60"/>
  <c r="P11144" i="60" l="1"/>
  <c r="L11144" i="60"/>
  <c r="M11145" i="60"/>
  <c r="I11146" i="60" s="1"/>
  <c r="K11145" i="60"/>
  <c r="J11145" i="60"/>
  <c r="P11145" i="60" l="1"/>
  <c r="L11145" i="60"/>
  <c r="M11146" i="60"/>
  <c r="I11147" i="60" s="1"/>
  <c r="K11146" i="60"/>
  <c r="J11146" i="60"/>
  <c r="P11146" i="60" l="1"/>
  <c r="L11146" i="60"/>
  <c r="J11147" i="60"/>
  <c r="M11147" i="60"/>
  <c r="I11148" i="60" s="1"/>
  <c r="K11147" i="60"/>
  <c r="M11148" i="60" l="1"/>
  <c r="I11149" i="60" s="1"/>
  <c r="K11148" i="60"/>
  <c r="J11148" i="60"/>
  <c r="L11147" i="60"/>
  <c r="P11147" i="60"/>
  <c r="L11148" i="60" l="1"/>
  <c r="P11148" i="60"/>
  <c r="K11149" i="60"/>
  <c r="J11149" i="60"/>
  <c r="M11149" i="60"/>
  <c r="I11150" i="60" s="1"/>
  <c r="P11149" i="60" l="1"/>
  <c r="L11149" i="60"/>
  <c r="K11150" i="60"/>
  <c r="J11150" i="60"/>
  <c r="M11150" i="60"/>
  <c r="I11151" i="60" s="1"/>
  <c r="K11151" i="60" l="1"/>
  <c r="J11151" i="60"/>
  <c r="M11151" i="60"/>
  <c r="I11152" i="60" s="1"/>
  <c r="P11150" i="60"/>
  <c r="L11150" i="60"/>
  <c r="L11151" i="60" l="1"/>
  <c r="K11152" i="60"/>
  <c r="J11152" i="60"/>
  <c r="M11152" i="60"/>
  <c r="I11153" i="60" s="1"/>
  <c r="M11153" i="60" l="1"/>
  <c r="I11154" i="60" s="1"/>
  <c r="K11153" i="60"/>
  <c r="J11153" i="60"/>
  <c r="P11151" i="60"/>
  <c r="P11152" i="60"/>
  <c r="L11152" i="60"/>
  <c r="P11153" i="60" l="1"/>
  <c r="L11153" i="60"/>
  <c r="J11154" i="60"/>
  <c r="M11154" i="60"/>
  <c r="I11155" i="60" s="1"/>
  <c r="K11154" i="60"/>
  <c r="M11155" i="60" l="1"/>
  <c r="I11156" i="60" s="1"/>
  <c r="K11155" i="60"/>
  <c r="J11155" i="60"/>
  <c r="P11154" i="60"/>
  <c r="L11154" i="60"/>
  <c r="L11155" i="60" l="1"/>
  <c r="P11155" i="60"/>
  <c r="K11156" i="60"/>
  <c r="J11156" i="60"/>
  <c r="M11156" i="60"/>
  <c r="I11157" i="60" s="1"/>
  <c r="K11157" i="60" l="1"/>
  <c r="J11157" i="60"/>
  <c r="M11157" i="60"/>
  <c r="I11158" i="60" s="1"/>
  <c r="P11156" i="60"/>
  <c r="L11156" i="60"/>
  <c r="J11158" i="60" l="1"/>
  <c r="K11158" i="60"/>
  <c r="M11158" i="60"/>
  <c r="I11159" i="60" s="1"/>
  <c r="P11157" i="60"/>
  <c r="L11157" i="60"/>
  <c r="J11159" i="60" l="1"/>
  <c r="K11159" i="60"/>
  <c r="M11159" i="60"/>
  <c r="I11160" i="60" s="1"/>
  <c r="L11158" i="60"/>
  <c r="P11158" i="60"/>
  <c r="L11159" i="60" l="1"/>
  <c r="P11159" i="60"/>
  <c r="M11160" i="60"/>
  <c r="I11161" i="60" s="1"/>
  <c r="K11160" i="60"/>
  <c r="J11160" i="60"/>
  <c r="P11160" i="60" l="1"/>
  <c r="L11160" i="60"/>
  <c r="M11161" i="60"/>
  <c r="I11162" i="60" s="1"/>
  <c r="K11161" i="60"/>
  <c r="J11161" i="60"/>
  <c r="M11162" i="60" l="1"/>
  <c r="I11163" i="60" s="1"/>
  <c r="K11162" i="60"/>
  <c r="J11162" i="60"/>
  <c r="L11161" i="60"/>
  <c r="L11162" i="60" l="1"/>
  <c r="P11162" i="60"/>
  <c r="P11161" i="60"/>
  <c r="J11163" i="60"/>
  <c r="M11163" i="60"/>
  <c r="I11164" i="60" s="1"/>
  <c r="K11163" i="60"/>
  <c r="K11164" i="60" l="1"/>
  <c r="J11164" i="60"/>
  <c r="M11164" i="60"/>
  <c r="I11165" i="60" s="1"/>
  <c r="P11163" i="60"/>
  <c r="L11163" i="60"/>
  <c r="L11164" i="60" l="1"/>
  <c r="J11165" i="60"/>
  <c r="K11165" i="60"/>
  <c r="M11165" i="60"/>
  <c r="I11166" i="60" s="1"/>
  <c r="L11165" i="60" l="1"/>
  <c r="P11165" i="60"/>
  <c r="J11166" i="60"/>
  <c r="K11166" i="60"/>
  <c r="M11166" i="60"/>
  <c r="I11167" i="60" s="1"/>
  <c r="P11164" i="60"/>
  <c r="P11166" i="60" l="1"/>
  <c r="L11166" i="60"/>
  <c r="M11167" i="60"/>
  <c r="I11168" i="60" s="1"/>
  <c r="K11167" i="60"/>
  <c r="J11167" i="60"/>
  <c r="P11167" i="60" l="1"/>
  <c r="L11167" i="60"/>
  <c r="K11168" i="60"/>
  <c r="M11168" i="60"/>
  <c r="I11169" i="60" s="1"/>
  <c r="J11168" i="60"/>
  <c r="M11169" i="60" l="1"/>
  <c r="I11170" i="60" s="1"/>
  <c r="K11169" i="60"/>
  <c r="J11169" i="60"/>
  <c r="P11168" i="60"/>
  <c r="L11168" i="60"/>
  <c r="L11169" i="60" l="1"/>
  <c r="P11169" i="60"/>
  <c r="M11170" i="60"/>
  <c r="I11171" i="60" s="1"/>
  <c r="K11170" i="60"/>
  <c r="J11170" i="60"/>
  <c r="L11170" i="60" l="1"/>
  <c r="P11170" i="60"/>
  <c r="K11171" i="60"/>
  <c r="J11171" i="60"/>
  <c r="M11171" i="60"/>
  <c r="I11172" i="60" s="1"/>
  <c r="M11172" i="60" l="1"/>
  <c r="I11173" i="60" s="1"/>
  <c r="K11172" i="60"/>
  <c r="J11172" i="60"/>
  <c r="P11171" i="60"/>
  <c r="L11171" i="60"/>
  <c r="P11172" i="60" l="1"/>
  <c r="L11172" i="60"/>
  <c r="M11173" i="60"/>
  <c r="I11174" i="60" s="1"/>
  <c r="K11173" i="60"/>
  <c r="J11173" i="60"/>
  <c r="P11173" i="60" l="1"/>
  <c r="L11173" i="60"/>
  <c r="M11174" i="60"/>
  <c r="I11175" i="60" s="1"/>
  <c r="J11174" i="60"/>
  <c r="K11174" i="60"/>
  <c r="P11174" i="60" l="1"/>
  <c r="L11174" i="60"/>
  <c r="M11175" i="60"/>
  <c r="I11176" i="60" s="1"/>
  <c r="J11175" i="60"/>
  <c r="K11175" i="60"/>
  <c r="P11175" i="60" l="1"/>
  <c r="L11175" i="60"/>
  <c r="M11176" i="60"/>
  <c r="I11177" i="60" s="1"/>
  <c r="K11176" i="60"/>
  <c r="J11176" i="60"/>
  <c r="J11177" i="60" l="1"/>
  <c r="M11177" i="60"/>
  <c r="I11178" i="60" s="1"/>
  <c r="K11177" i="60"/>
  <c r="L11176" i="60"/>
  <c r="P11176" i="60"/>
  <c r="K11178" i="60" l="1"/>
  <c r="J11178" i="60"/>
  <c r="M11178" i="60"/>
  <c r="I11179" i="60" s="1"/>
  <c r="P11177" i="60"/>
  <c r="L11177" i="60"/>
  <c r="K11179" i="60" l="1"/>
  <c r="M11179" i="60"/>
  <c r="I11180" i="60" s="1"/>
  <c r="J11179" i="60"/>
  <c r="L11178" i="60"/>
  <c r="P11178" i="60"/>
  <c r="P11179" i="60" l="1"/>
  <c r="L11179" i="60"/>
  <c r="M11180" i="60"/>
  <c r="I11181" i="60" s="1"/>
  <c r="K11180" i="60"/>
  <c r="J11180" i="60"/>
  <c r="L11180" i="60" l="1"/>
  <c r="P11180" i="60"/>
  <c r="M11181" i="60"/>
  <c r="I11182" i="60" s="1"/>
  <c r="K11181" i="60"/>
  <c r="J11181" i="60"/>
  <c r="P11181" i="60" l="1"/>
  <c r="L11181" i="60"/>
  <c r="M11182" i="60"/>
  <c r="I11183" i="60" s="1"/>
  <c r="J11182" i="60"/>
  <c r="K11182" i="60"/>
  <c r="M11183" i="60" l="1"/>
  <c r="I11184" i="60" s="1"/>
  <c r="K11183" i="60"/>
  <c r="J11183" i="60"/>
  <c r="P11182" i="60"/>
  <c r="L11182" i="60"/>
  <c r="L11183" i="60" l="1"/>
  <c r="P11183" i="60"/>
  <c r="M11184" i="60"/>
  <c r="I11185" i="60" s="1"/>
  <c r="K11184" i="60"/>
  <c r="J11184" i="60"/>
  <c r="P11184" i="60" l="1"/>
  <c r="L11184" i="60"/>
  <c r="K11185" i="60"/>
  <c r="J11185" i="60"/>
  <c r="M11185" i="60"/>
  <c r="I11186" i="60" s="1"/>
  <c r="K11186" i="60" l="1"/>
  <c r="J11186" i="60"/>
  <c r="M11186" i="60"/>
  <c r="I11187" i="60" s="1"/>
  <c r="L11185" i="60"/>
  <c r="P11185" i="60"/>
  <c r="K11187" i="60" l="1"/>
  <c r="J11187" i="60"/>
  <c r="M11187" i="60"/>
  <c r="I11188" i="60" s="1"/>
  <c r="P11186" i="60"/>
  <c r="L11186" i="60"/>
  <c r="M11188" i="60" l="1"/>
  <c r="I11189" i="60" s="1"/>
  <c r="J11188" i="60"/>
  <c r="K11188" i="60"/>
  <c r="L11187" i="60"/>
  <c r="P11187" i="60"/>
  <c r="P11188" i="60" l="1"/>
  <c r="L11188" i="60"/>
  <c r="K11189" i="60"/>
  <c r="J11189" i="60"/>
  <c r="M11189" i="60"/>
  <c r="I11190" i="60" s="1"/>
  <c r="M11190" i="60" l="1"/>
  <c r="I11191" i="60" s="1"/>
  <c r="K11190" i="60"/>
  <c r="J11190" i="60"/>
  <c r="L11189" i="60"/>
  <c r="P11189" i="60"/>
  <c r="L11190" i="60" l="1"/>
  <c r="P11190" i="60"/>
  <c r="M11191" i="60"/>
  <c r="I11192" i="60" s="1"/>
  <c r="K11191" i="60"/>
  <c r="J11191" i="60"/>
  <c r="L11191" i="60" l="1"/>
  <c r="P11191" i="60"/>
  <c r="K11192" i="60"/>
  <c r="J11192" i="60"/>
  <c r="M11192" i="60"/>
  <c r="I11193" i="60" s="1"/>
  <c r="L11192" i="60" l="1"/>
  <c r="M11193" i="60"/>
  <c r="I11194" i="60" s="1"/>
  <c r="J11193" i="60"/>
  <c r="K11193" i="60"/>
  <c r="P11193" i="60" l="1"/>
  <c r="L11193" i="60"/>
  <c r="M11194" i="60"/>
  <c r="I11195" i="60" s="1"/>
  <c r="K11194" i="60"/>
  <c r="J11194" i="60"/>
  <c r="P11192" i="60"/>
  <c r="M11195" i="60" l="1"/>
  <c r="I11196" i="60" s="1"/>
  <c r="K11195" i="60"/>
  <c r="J11195" i="60"/>
  <c r="L11194" i="60"/>
  <c r="P11194" i="60"/>
  <c r="P11195" i="60" l="1"/>
  <c r="L11195" i="60"/>
  <c r="J11196" i="60"/>
  <c r="K11196" i="60"/>
  <c r="M11196" i="60"/>
  <c r="I11197" i="60" s="1"/>
  <c r="M11197" i="60" l="1"/>
  <c r="I11198" i="60" s="1"/>
  <c r="K11197" i="60"/>
  <c r="J11197" i="60"/>
  <c r="L11196" i="60"/>
  <c r="P11196" i="60"/>
  <c r="L11197" i="60" l="1"/>
  <c r="P11197" i="60"/>
  <c r="K11198" i="60"/>
  <c r="J11198" i="60"/>
  <c r="M11198" i="60"/>
  <c r="I11199" i="60" s="1"/>
  <c r="K11199" i="60" l="1"/>
  <c r="J11199" i="60"/>
  <c r="M11199" i="60"/>
  <c r="I11200" i="60" s="1"/>
  <c r="P11198" i="60"/>
  <c r="L11198" i="60"/>
  <c r="K11200" i="60" l="1"/>
  <c r="J11200" i="60"/>
  <c r="M11200" i="60"/>
  <c r="I11201" i="60" s="1"/>
  <c r="P11199" i="60"/>
  <c r="L11199" i="60"/>
  <c r="L11200" i="60" l="1"/>
  <c r="M11201" i="60"/>
  <c r="I11202" i="60" s="1"/>
  <c r="K11201" i="60"/>
  <c r="J11201" i="60"/>
  <c r="P11201" i="60" l="1"/>
  <c r="L11201" i="60"/>
  <c r="M11202" i="60"/>
  <c r="I11203" i="60" s="1"/>
  <c r="K11202" i="60"/>
  <c r="J11202" i="60"/>
  <c r="P11200" i="60"/>
  <c r="P11202" i="60" l="1"/>
  <c r="L11202" i="60"/>
  <c r="M11203" i="60"/>
  <c r="I11204" i="60" s="1"/>
  <c r="K11203" i="60"/>
  <c r="J11203" i="60"/>
  <c r="P11203" i="60" l="1"/>
  <c r="L11203" i="60"/>
  <c r="M11204" i="60"/>
  <c r="I11205" i="60" s="1"/>
  <c r="K11204" i="60"/>
  <c r="J11204" i="60"/>
  <c r="K11205" i="60" l="1"/>
  <c r="J11205" i="60"/>
  <c r="M11205" i="60"/>
  <c r="I11206" i="60" s="1"/>
  <c r="L11204" i="60"/>
  <c r="P11204" i="60"/>
  <c r="K11206" i="60" l="1"/>
  <c r="J11206" i="60"/>
  <c r="M11206" i="60"/>
  <c r="I11207" i="60" s="1"/>
  <c r="L11205" i="60"/>
  <c r="P11205" i="60"/>
  <c r="J11207" i="60" l="1"/>
  <c r="M11207" i="60"/>
  <c r="I11208" i="60" s="1"/>
  <c r="K11207" i="60"/>
  <c r="P11206" i="60"/>
  <c r="L11206" i="60"/>
  <c r="K11208" i="60" l="1"/>
  <c r="J11208" i="60"/>
  <c r="M11208" i="60"/>
  <c r="I11209" i="60" s="1"/>
  <c r="P11207" i="60"/>
  <c r="L11207" i="60"/>
  <c r="M11209" i="60" l="1"/>
  <c r="I11210" i="60" s="1"/>
  <c r="K11209" i="60"/>
  <c r="J11209" i="60"/>
  <c r="L11208" i="60"/>
  <c r="P11208" i="60"/>
  <c r="L11209" i="60" l="1"/>
  <c r="M11210" i="60"/>
  <c r="I11211" i="60" s="1"/>
  <c r="K11210" i="60"/>
  <c r="J11210" i="60"/>
  <c r="L11210" i="60" l="1"/>
  <c r="M11211" i="60"/>
  <c r="I11212" i="60" s="1"/>
  <c r="K11211" i="60"/>
  <c r="J11211" i="60"/>
  <c r="P11209" i="60"/>
  <c r="L11211" i="60" l="1"/>
  <c r="P11211" i="60"/>
  <c r="M11212" i="60"/>
  <c r="I11213" i="60" s="1"/>
  <c r="K11212" i="60"/>
  <c r="J11212" i="60"/>
  <c r="P11210" i="60"/>
  <c r="P11212" i="60" l="1"/>
  <c r="L11212" i="60"/>
  <c r="K11213" i="60"/>
  <c r="J11213" i="60"/>
  <c r="M11213" i="60"/>
  <c r="I11214" i="60" s="1"/>
  <c r="K11214" i="60" l="1"/>
  <c r="J11214" i="60"/>
  <c r="M11214" i="60"/>
  <c r="I11215" i="60" s="1"/>
  <c r="P11213" i="60"/>
  <c r="L11213" i="60"/>
  <c r="J11215" i="60" l="1"/>
  <c r="K11215" i="60"/>
  <c r="M11215" i="60"/>
  <c r="I11216" i="60" s="1"/>
  <c r="L11214" i="60"/>
  <c r="P11214" i="60"/>
  <c r="M11216" i="60" l="1"/>
  <c r="I11217" i="60" s="1"/>
  <c r="J11216" i="60"/>
  <c r="K11216" i="60"/>
  <c r="P11215" i="60"/>
  <c r="L11215" i="60"/>
  <c r="P11216" i="60" l="1"/>
  <c r="L11216" i="60"/>
  <c r="K11217" i="60"/>
  <c r="M11217" i="60"/>
  <c r="I11218" i="60" s="1"/>
  <c r="J11217" i="60"/>
  <c r="L11217" i="60" l="1"/>
  <c r="P11217" i="60"/>
  <c r="M11218" i="60"/>
  <c r="I11219" i="60" s="1"/>
  <c r="K11218" i="60"/>
  <c r="J11218" i="60"/>
  <c r="L11218" i="60" l="1"/>
  <c r="P11218" i="60"/>
  <c r="J11219" i="60"/>
  <c r="K11219" i="60"/>
  <c r="M11219" i="60"/>
  <c r="I11220" i="60" s="1"/>
  <c r="K11220" i="60" l="1"/>
  <c r="J11220" i="60"/>
  <c r="M11220" i="60"/>
  <c r="I11221" i="60" s="1"/>
  <c r="L11219" i="60"/>
  <c r="P11219" i="60"/>
  <c r="M11221" i="60" l="1"/>
  <c r="I11222" i="60" s="1"/>
  <c r="K11221" i="60"/>
  <c r="J11221" i="60"/>
  <c r="P11220" i="60"/>
  <c r="L11220" i="60"/>
  <c r="M11222" i="60" l="1"/>
  <c r="I11223" i="60" s="1"/>
  <c r="K11222" i="60"/>
  <c r="J11222" i="60"/>
  <c r="L11221" i="60"/>
  <c r="P11221" i="60" l="1"/>
  <c r="P11222" i="60"/>
  <c r="L11222" i="60"/>
  <c r="M11223" i="60"/>
  <c r="I11224" i="60" s="1"/>
  <c r="K11223" i="60"/>
  <c r="J11223" i="60"/>
  <c r="J11224" i="60" l="1"/>
  <c r="M11224" i="60"/>
  <c r="I11225" i="60" s="1"/>
  <c r="K11224" i="60"/>
  <c r="P11223" i="60"/>
  <c r="L11223" i="60"/>
  <c r="M11225" i="60" l="1"/>
  <c r="I11226" i="60" s="1"/>
  <c r="K11225" i="60"/>
  <c r="J11225" i="60"/>
  <c r="P11224" i="60"/>
  <c r="L11224" i="60"/>
  <c r="L11225" i="60" l="1"/>
  <c r="P11225" i="60"/>
  <c r="J11226" i="60"/>
  <c r="M11226" i="60"/>
  <c r="I11227" i="60" s="1"/>
  <c r="K11226" i="60"/>
  <c r="K11227" i="60" l="1"/>
  <c r="J11227" i="60"/>
  <c r="M11227" i="60"/>
  <c r="I11228" i="60" s="1"/>
  <c r="P11226" i="60"/>
  <c r="L11226" i="60"/>
  <c r="K11228" i="60" l="1"/>
  <c r="M11228" i="60"/>
  <c r="I11229" i="60" s="1"/>
  <c r="J11228" i="60"/>
  <c r="L11227" i="60"/>
  <c r="P11227" i="60"/>
  <c r="L11228" i="60" l="1"/>
  <c r="P11228" i="60"/>
  <c r="M11229" i="60"/>
  <c r="I11230" i="60" s="1"/>
  <c r="K11229" i="60"/>
  <c r="J11229" i="60"/>
  <c r="L11229" i="60" l="1"/>
  <c r="P11229" i="60"/>
  <c r="M11230" i="60"/>
  <c r="I11231" i="60" s="1"/>
  <c r="K11230" i="60"/>
  <c r="J11230" i="60"/>
  <c r="P11230" i="60" l="1"/>
  <c r="L11230" i="60"/>
  <c r="M11231" i="60"/>
  <c r="I11232" i="60" s="1"/>
  <c r="K11231" i="60"/>
  <c r="J11231" i="60"/>
  <c r="P11231" i="60" l="1"/>
  <c r="L11231" i="60"/>
  <c r="M11232" i="60"/>
  <c r="I11233" i="60" s="1"/>
  <c r="K11232" i="60"/>
  <c r="J11232" i="60"/>
  <c r="L11232" i="60" l="1"/>
  <c r="P11232" i="60"/>
  <c r="M11233" i="60"/>
  <c r="I11234" i="60" s="1"/>
  <c r="J11233" i="60"/>
  <c r="K11233" i="60"/>
  <c r="P11233" i="60" l="1"/>
  <c r="L11233" i="60"/>
  <c r="K11234" i="60"/>
  <c r="J11234" i="60"/>
  <c r="M11234" i="60"/>
  <c r="I11235" i="60" s="1"/>
  <c r="M11235" i="60" l="1"/>
  <c r="I11236" i="60" s="1"/>
  <c r="K11235" i="60"/>
  <c r="J11235" i="60"/>
  <c r="P11234" i="60"/>
  <c r="L11234" i="60"/>
  <c r="P11235" i="60" l="1"/>
  <c r="L11235" i="60"/>
  <c r="K11236" i="60"/>
  <c r="J11236" i="60"/>
  <c r="M11236" i="60"/>
  <c r="I11237" i="60" s="1"/>
  <c r="M11237" i="60" l="1"/>
  <c r="I11238" i="60" s="1"/>
  <c r="J11237" i="60"/>
  <c r="K11237" i="60"/>
  <c r="L11236" i="60"/>
  <c r="P11236" i="60"/>
  <c r="P11237" i="60" l="1"/>
  <c r="L11237" i="60"/>
  <c r="K11238" i="60"/>
  <c r="J11238" i="60"/>
  <c r="M11238" i="60"/>
  <c r="I11239" i="60" s="1"/>
  <c r="M11239" i="60" l="1"/>
  <c r="I11240" i="60" s="1"/>
  <c r="K11239" i="60"/>
  <c r="J11239" i="60"/>
  <c r="L11238" i="60"/>
  <c r="P11238" i="60"/>
  <c r="L11239" i="60" l="1"/>
  <c r="P11239" i="60"/>
  <c r="M11240" i="60"/>
  <c r="I11241" i="60" s="1"/>
  <c r="K11240" i="60"/>
  <c r="J11240" i="60"/>
  <c r="K11241" i="60" l="1"/>
  <c r="J11241" i="60"/>
  <c r="M11241" i="60"/>
  <c r="I11242" i="60" s="1"/>
  <c r="L11240" i="60"/>
  <c r="P11240" i="60"/>
  <c r="M11242" i="60" l="1"/>
  <c r="I11243" i="60" s="1"/>
  <c r="K11242" i="60"/>
  <c r="J11242" i="60"/>
  <c r="L11241" i="60"/>
  <c r="P11241" i="60"/>
  <c r="P11242" i="60" l="1"/>
  <c r="L11242" i="60"/>
  <c r="M11243" i="60"/>
  <c r="I11244" i="60" s="1"/>
  <c r="K11243" i="60"/>
  <c r="J11243" i="60"/>
  <c r="M11244" i="60" l="1"/>
  <c r="I11245" i="60" s="1"/>
  <c r="K11244" i="60"/>
  <c r="J11244" i="60"/>
  <c r="L11243" i="60"/>
  <c r="P11243" i="60"/>
  <c r="P11244" i="60" l="1"/>
  <c r="L11244" i="60"/>
  <c r="J11245" i="60"/>
  <c r="M11245" i="60"/>
  <c r="I11246" i="60" s="1"/>
  <c r="K11245" i="60"/>
  <c r="M11246" i="60" l="1"/>
  <c r="I11247" i="60" s="1"/>
  <c r="K11246" i="60"/>
  <c r="J11246" i="60"/>
  <c r="P11245" i="60"/>
  <c r="L11245" i="60"/>
  <c r="L11246" i="60" l="1"/>
  <c r="P11246" i="60"/>
  <c r="K11247" i="60"/>
  <c r="J11247" i="60"/>
  <c r="M11247" i="60"/>
  <c r="I11248" i="60" s="1"/>
  <c r="K11248" i="60" l="1"/>
  <c r="J11248" i="60"/>
  <c r="M11248" i="60"/>
  <c r="I11249" i="60" s="1"/>
  <c r="L11247" i="60"/>
  <c r="P11247" i="60"/>
  <c r="K11249" i="60" l="1"/>
  <c r="J11249" i="60"/>
  <c r="M11249" i="60"/>
  <c r="I11250" i="60" s="1"/>
  <c r="P11248" i="60"/>
  <c r="L11248" i="60"/>
  <c r="J11250" i="60" l="1"/>
  <c r="M11250" i="60"/>
  <c r="I11251" i="60" s="1"/>
  <c r="K11250" i="60"/>
  <c r="L11249" i="60"/>
  <c r="P11249" i="60"/>
  <c r="M11251" i="60" l="1"/>
  <c r="I11252" i="60" s="1"/>
  <c r="K11251" i="60"/>
  <c r="J11251" i="60"/>
  <c r="P11250" i="60"/>
  <c r="L11250" i="60"/>
  <c r="P11251" i="60" l="1"/>
  <c r="L11251" i="60"/>
  <c r="J11252" i="60"/>
  <c r="K11252" i="60"/>
  <c r="M11252" i="60"/>
  <c r="I11253" i="60" s="1"/>
  <c r="M11253" i="60" l="1"/>
  <c r="I11254" i="60" s="1"/>
  <c r="K11253" i="60"/>
  <c r="J11253" i="60"/>
  <c r="L11252" i="60"/>
  <c r="P11252" i="60"/>
  <c r="M11254" i="60" l="1"/>
  <c r="I11255" i="60" s="1"/>
  <c r="K11254" i="60"/>
  <c r="J11254" i="60"/>
  <c r="L11253" i="60"/>
  <c r="P11253" i="60"/>
  <c r="P11254" i="60" l="1"/>
  <c r="L11254" i="60"/>
  <c r="K11255" i="60"/>
  <c r="J11255" i="60"/>
  <c r="M11255" i="60"/>
  <c r="I11256" i="60" s="1"/>
  <c r="J11256" i="60" l="1"/>
  <c r="M11256" i="60"/>
  <c r="I11257" i="60" s="1"/>
  <c r="K11256" i="60"/>
  <c r="P11255" i="60"/>
  <c r="L11255" i="60"/>
  <c r="J11257" i="60" l="1"/>
  <c r="M11257" i="60"/>
  <c r="I11258" i="60" s="1"/>
  <c r="K11257" i="60"/>
  <c r="L11256" i="60"/>
  <c r="P11256" i="60"/>
  <c r="M11258" i="60" l="1"/>
  <c r="I11259" i="60" s="1"/>
  <c r="K11258" i="60"/>
  <c r="J11258" i="60"/>
  <c r="L11257" i="60"/>
  <c r="P11257" i="60"/>
  <c r="L11258" i="60" l="1"/>
  <c r="M11259" i="60"/>
  <c r="I11260" i="60" s="1"/>
  <c r="J11259" i="60"/>
  <c r="K11259" i="60"/>
  <c r="M11260" i="60" l="1"/>
  <c r="I11261" i="60" s="1"/>
  <c r="K11260" i="60"/>
  <c r="J11260" i="60"/>
  <c r="P11259" i="60"/>
  <c r="L11259" i="60"/>
  <c r="P11258" i="60"/>
  <c r="L11260" i="60" l="1"/>
  <c r="P11260" i="60"/>
  <c r="K11261" i="60"/>
  <c r="J11261" i="60"/>
  <c r="M11261" i="60"/>
  <c r="I11262" i="60" s="1"/>
  <c r="P11261" i="60" l="1"/>
  <c r="L11261" i="60"/>
  <c r="K11262" i="60"/>
  <c r="J11262" i="60"/>
  <c r="M11262" i="60"/>
  <c r="I11263" i="60" s="1"/>
  <c r="P11262" i="60" l="1"/>
  <c r="L11262" i="60"/>
  <c r="J11263" i="60"/>
  <c r="K11263" i="60"/>
  <c r="M11263" i="60"/>
  <c r="I11264" i="60" s="1"/>
  <c r="P11263" i="60" l="1"/>
  <c r="L11263" i="60"/>
  <c r="J11264" i="60"/>
  <c r="K11264" i="60"/>
  <c r="M11264" i="60"/>
  <c r="I11265" i="60" s="1"/>
  <c r="L11264" i="60" l="1"/>
  <c r="P11264" i="60"/>
  <c r="M11265" i="60"/>
  <c r="I11266" i="60" s="1"/>
  <c r="K11265" i="60"/>
  <c r="J11265" i="60"/>
  <c r="P11265" i="60" l="1"/>
  <c r="L11265" i="60"/>
  <c r="K11266" i="60"/>
  <c r="J11266" i="60"/>
  <c r="M11266" i="60"/>
  <c r="I11267" i="60" s="1"/>
  <c r="L11266" i="60" l="1"/>
  <c r="M11267" i="60"/>
  <c r="I11268" i="60" s="1"/>
  <c r="K11267" i="60"/>
  <c r="J11267" i="60"/>
  <c r="M11268" i="60" l="1"/>
  <c r="I11269" i="60" s="1"/>
  <c r="K11268" i="60"/>
  <c r="J11268" i="60"/>
  <c r="L11267" i="60"/>
  <c r="P11267" i="60"/>
  <c r="P11266" i="60"/>
  <c r="L11268" i="60" l="1"/>
  <c r="P11268" i="60"/>
  <c r="K11269" i="60"/>
  <c r="J11269" i="60"/>
  <c r="M11269" i="60"/>
  <c r="I11270" i="60" s="1"/>
  <c r="P11269" i="60" l="1"/>
  <c r="L11269" i="60"/>
  <c r="M11270" i="60"/>
  <c r="I11271" i="60" s="1"/>
  <c r="K11270" i="60"/>
  <c r="J11270" i="60"/>
  <c r="L11270" i="60" l="1"/>
  <c r="P11270" i="60"/>
  <c r="M11271" i="60"/>
  <c r="I11272" i="60" s="1"/>
  <c r="K11271" i="60"/>
  <c r="J11271" i="60"/>
  <c r="P11271" i="60" l="1"/>
  <c r="L11271" i="60"/>
  <c r="M11272" i="60"/>
  <c r="I11273" i="60" s="1"/>
  <c r="J11272" i="60"/>
  <c r="K11272" i="60"/>
  <c r="P11272" i="60" l="1"/>
  <c r="L11272" i="60"/>
  <c r="M11273" i="60"/>
  <c r="I11274" i="60" s="1"/>
  <c r="K11273" i="60"/>
  <c r="J11273" i="60"/>
  <c r="L11273" i="60" l="1"/>
  <c r="M11274" i="60"/>
  <c r="I11275" i="60" s="1"/>
  <c r="K11274" i="60"/>
  <c r="J11274" i="60"/>
  <c r="J11275" i="60" l="1"/>
  <c r="K11275" i="60"/>
  <c r="M11275" i="60"/>
  <c r="I11276" i="60" s="1"/>
  <c r="L11274" i="60"/>
  <c r="P11274" i="60"/>
  <c r="P11273" i="60"/>
  <c r="K11276" i="60" l="1"/>
  <c r="J11276" i="60"/>
  <c r="M11276" i="60"/>
  <c r="I11277" i="60" s="1"/>
  <c r="P11275" i="60"/>
  <c r="L11275" i="60"/>
  <c r="K11277" i="60" l="1"/>
  <c r="M11277" i="60"/>
  <c r="I11278" i="60" s="1"/>
  <c r="J11277" i="60"/>
  <c r="L11276" i="60"/>
  <c r="P11276" i="60"/>
  <c r="P11277" i="60" l="1"/>
  <c r="L11277" i="60"/>
  <c r="M11278" i="60"/>
  <c r="I11279" i="60" s="1"/>
  <c r="K11278" i="60"/>
  <c r="J11278" i="60"/>
  <c r="L11278" i="60" l="1"/>
  <c r="P11278" i="60"/>
  <c r="M11279" i="60"/>
  <c r="I11280" i="60" s="1"/>
  <c r="K11279" i="60"/>
  <c r="J11279" i="60"/>
  <c r="P11279" i="60" l="1"/>
  <c r="L11279" i="60"/>
  <c r="M11280" i="60"/>
  <c r="I11281" i="60" s="1"/>
  <c r="K11280" i="60"/>
  <c r="J11280" i="60"/>
  <c r="M11281" i="60" l="1"/>
  <c r="I11282" i="60" s="1"/>
  <c r="K11281" i="60"/>
  <c r="J11281" i="60"/>
  <c r="P11280" i="60"/>
  <c r="L11280" i="60"/>
  <c r="L11281" i="60" l="1"/>
  <c r="P11281" i="60"/>
  <c r="M11282" i="60"/>
  <c r="I11283" i="60" s="1"/>
  <c r="K11282" i="60"/>
  <c r="J11282" i="60"/>
  <c r="P11282" i="60" l="1"/>
  <c r="L11282" i="60"/>
  <c r="K11283" i="60"/>
  <c r="J11283" i="60"/>
  <c r="M11283" i="60"/>
  <c r="I11284" i="60" s="1"/>
  <c r="L11283" i="60" l="1"/>
  <c r="P11283" i="60"/>
  <c r="M11284" i="60"/>
  <c r="I11285" i="60" s="1"/>
  <c r="J11284" i="60"/>
  <c r="K11284" i="60"/>
  <c r="P11284" i="60" l="1"/>
  <c r="L11284" i="60"/>
  <c r="K11285" i="60"/>
  <c r="J11285" i="60"/>
  <c r="M11285" i="60"/>
  <c r="I11286" i="60" s="1"/>
  <c r="P11285" i="60" l="1"/>
  <c r="L11285" i="60"/>
  <c r="M11286" i="60"/>
  <c r="I11287" i="60" s="1"/>
  <c r="J11286" i="60"/>
  <c r="K11286" i="60"/>
  <c r="K11287" i="60" l="1"/>
  <c r="J11287" i="60"/>
  <c r="M11287" i="60"/>
  <c r="I11288" i="60" s="1"/>
  <c r="P11286" i="60"/>
  <c r="L11286" i="60"/>
  <c r="M11288" i="60" l="1"/>
  <c r="I11289" i="60" s="1"/>
  <c r="K11288" i="60"/>
  <c r="J11288" i="60"/>
  <c r="L11287" i="60"/>
  <c r="L11288" i="60" l="1"/>
  <c r="P11288" i="60"/>
  <c r="P11287" i="60"/>
  <c r="M11289" i="60"/>
  <c r="I11290" i="60" s="1"/>
  <c r="K11289" i="60"/>
  <c r="J11289" i="60"/>
  <c r="L11289" i="60" l="1"/>
  <c r="P11289" i="60"/>
  <c r="K11290" i="60"/>
  <c r="J11290" i="60"/>
  <c r="M11290" i="60"/>
  <c r="I11291" i="60" s="1"/>
  <c r="M11291" i="60" l="1"/>
  <c r="I11292" i="60" s="1"/>
  <c r="J11291" i="60"/>
  <c r="K11291" i="60"/>
  <c r="P11290" i="60"/>
  <c r="L11290" i="60"/>
  <c r="P11291" i="60" l="1"/>
  <c r="L11291" i="60"/>
  <c r="M11292" i="60"/>
  <c r="I11293" i="60" s="1"/>
  <c r="K11292" i="60"/>
  <c r="J11292" i="60"/>
  <c r="L11292" i="60" l="1"/>
  <c r="P11292" i="60"/>
  <c r="M11293" i="60"/>
  <c r="I11294" i="60" s="1"/>
  <c r="K11293" i="60"/>
  <c r="J11293" i="60"/>
  <c r="P11293" i="60" l="1"/>
  <c r="L11293" i="60"/>
  <c r="J11294" i="60"/>
  <c r="K11294" i="60"/>
  <c r="M11294" i="60"/>
  <c r="I11295" i="60" s="1"/>
  <c r="M11295" i="60" l="1"/>
  <c r="I11296" i="60" s="1"/>
  <c r="K11295" i="60"/>
  <c r="J11295" i="60"/>
  <c r="P11294" i="60"/>
  <c r="L11294" i="60"/>
  <c r="L11295" i="60" l="1"/>
  <c r="P11295" i="60"/>
  <c r="K11296" i="60"/>
  <c r="J11296" i="60"/>
  <c r="M11296" i="60"/>
  <c r="I11297" i="60" s="1"/>
  <c r="K11297" i="60" l="1"/>
  <c r="J11297" i="60"/>
  <c r="M11297" i="60"/>
  <c r="I11298" i="60" s="1"/>
  <c r="P11296" i="60"/>
  <c r="L11296" i="60"/>
  <c r="K11298" i="60" l="1"/>
  <c r="J11298" i="60"/>
  <c r="M11298" i="60"/>
  <c r="I11299" i="60" s="1"/>
  <c r="P11297" i="60"/>
  <c r="L11297" i="60"/>
  <c r="M11299" i="60" l="1"/>
  <c r="I11300" i="60" s="1"/>
  <c r="K11299" i="60"/>
  <c r="J11299" i="60"/>
  <c r="L11298" i="60"/>
  <c r="P11298" i="60"/>
  <c r="P11299" i="60" l="1"/>
  <c r="L11299" i="60"/>
  <c r="M11300" i="60"/>
  <c r="I11301" i="60" s="1"/>
  <c r="K11300" i="60"/>
  <c r="J11300" i="60"/>
  <c r="L11300" i="60" l="1"/>
  <c r="M11301" i="60"/>
  <c r="I11302" i="60" s="1"/>
  <c r="K11301" i="60"/>
  <c r="J11301" i="60"/>
  <c r="P11301" i="60" l="1"/>
  <c r="L11301" i="60"/>
  <c r="M11302" i="60"/>
  <c r="I11303" i="60" s="1"/>
  <c r="K11302" i="60"/>
  <c r="J11302" i="60"/>
  <c r="P11300" i="60"/>
  <c r="L11302" i="60" l="1"/>
  <c r="P11302" i="60"/>
  <c r="K11303" i="60"/>
  <c r="J11303" i="60"/>
  <c r="M11303" i="60"/>
  <c r="I11304" i="60" s="1"/>
  <c r="K11304" i="60" l="1"/>
  <c r="J11304" i="60"/>
  <c r="M11304" i="60"/>
  <c r="I11305" i="60" s="1"/>
  <c r="L11303" i="60"/>
  <c r="P11303" i="60"/>
  <c r="J11305" i="60" l="1"/>
  <c r="M11305" i="60"/>
  <c r="I11306" i="60" s="1"/>
  <c r="K11305" i="60"/>
  <c r="P11304" i="60"/>
  <c r="L11304" i="60"/>
  <c r="M11306" i="60" l="1"/>
  <c r="I11307" i="60" s="1"/>
  <c r="J11306" i="60"/>
  <c r="K11306" i="60"/>
  <c r="P11305" i="60"/>
  <c r="L11305" i="60"/>
  <c r="L11306" i="60" l="1"/>
  <c r="P11306" i="60"/>
  <c r="M11307" i="60"/>
  <c r="I11308" i="60" s="1"/>
  <c r="K11307" i="60"/>
  <c r="J11307" i="60"/>
  <c r="P11307" i="60" l="1"/>
  <c r="L11307" i="60"/>
  <c r="M11308" i="60"/>
  <c r="I11309" i="60" s="1"/>
  <c r="J11308" i="60"/>
  <c r="K11308" i="60"/>
  <c r="P11308" i="60" l="1"/>
  <c r="L11308" i="60"/>
  <c r="M11309" i="60"/>
  <c r="I11310" i="60" s="1"/>
  <c r="K11309" i="60"/>
  <c r="J11309" i="60"/>
  <c r="M11310" i="60" l="1"/>
  <c r="I11311" i="60" s="1"/>
  <c r="J11310" i="60"/>
  <c r="K11310" i="60"/>
  <c r="L11309" i="60"/>
  <c r="P11309" i="60"/>
  <c r="P11310" i="60" l="1"/>
  <c r="L11310" i="60"/>
  <c r="K11311" i="60"/>
  <c r="J11311" i="60"/>
  <c r="M11311" i="60"/>
  <c r="I11312" i="60" s="1"/>
  <c r="M11312" i="60" l="1"/>
  <c r="I11313" i="60" s="1"/>
  <c r="K11312" i="60"/>
  <c r="J11312" i="60"/>
  <c r="P11311" i="60"/>
  <c r="L11311" i="60"/>
  <c r="P11312" i="60" l="1"/>
  <c r="L11312" i="60"/>
  <c r="J11313" i="60"/>
  <c r="K11313" i="60"/>
  <c r="M11313" i="60"/>
  <c r="I11314" i="60" s="1"/>
  <c r="P11313" i="60" l="1"/>
  <c r="L11313" i="60"/>
  <c r="M11314" i="60"/>
  <c r="I11315" i="60" s="1"/>
  <c r="K11314" i="60"/>
  <c r="J11314" i="60"/>
  <c r="K11315" i="60" l="1"/>
  <c r="M11315" i="60"/>
  <c r="I11316" i="60" s="1"/>
  <c r="J11315" i="60"/>
  <c r="P11314" i="60"/>
  <c r="L11314" i="60"/>
  <c r="P11315" i="60" l="1"/>
  <c r="L11315" i="60"/>
  <c r="M11316" i="60"/>
  <c r="I11317" i="60" s="1"/>
  <c r="K11316" i="60"/>
  <c r="J11316" i="60"/>
  <c r="L11316" i="60" l="1"/>
  <c r="P11316" i="60"/>
  <c r="K11317" i="60"/>
  <c r="J11317" i="60"/>
  <c r="M11317" i="60"/>
  <c r="I11318" i="60" s="1"/>
  <c r="K11318" i="60" l="1"/>
  <c r="J11318" i="60"/>
  <c r="M11318" i="60"/>
  <c r="I11319" i="60" s="1"/>
  <c r="L11317" i="60"/>
  <c r="P11317" i="60" l="1"/>
  <c r="M11319" i="60"/>
  <c r="I11320" i="60" s="1"/>
  <c r="J11319" i="60"/>
  <c r="K11319" i="60"/>
  <c r="P11318" i="60"/>
  <c r="L11318" i="60"/>
  <c r="L11319" i="60" l="1"/>
  <c r="P11319" i="60"/>
  <c r="M11320" i="60"/>
  <c r="I11321" i="60" s="1"/>
  <c r="K11320" i="60"/>
  <c r="J11320" i="60"/>
  <c r="P11320" i="60" l="1"/>
  <c r="L11320" i="60"/>
  <c r="M11321" i="60"/>
  <c r="I11322" i="60" s="1"/>
  <c r="K11321" i="60"/>
  <c r="J11321" i="60"/>
  <c r="J11322" i="60" l="1"/>
  <c r="K11322" i="60"/>
  <c r="M11322" i="60"/>
  <c r="I11323" i="60" s="1"/>
  <c r="P11321" i="60"/>
  <c r="L11321" i="60"/>
  <c r="M11323" i="60" l="1"/>
  <c r="I11324" i="60" s="1"/>
  <c r="K11323" i="60"/>
  <c r="J11323" i="60"/>
  <c r="P11322" i="60"/>
  <c r="L11322" i="60"/>
  <c r="L11323" i="60" l="1"/>
  <c r="P11323" i="60"/>
  <c r="J11324" i="60"/>
  <c r="K11324" i="60"/>
  <c r="M11324" i="60"/>
  <c r="I11325" i="60" s="1"/>
  <c r="K11325" i="60" l="1"/>
  <c r="J11325" i="60"/>
  <c r="M11325" i="60"/>
  <c r="I11326" i="60" s="1"/>
  <c r="P11324" i="60"/>
  <c r="L11324" i="60"/>
  <c r="K11326" i="60" l="1"/>
  <c r="M11326" i="60"/>
  <c r="I11327" i="60" s="1"/>
  <c r="J11326" i="60"/>
  <c r="L11325" i="60"/>
  <c r="P11325" i="60"/>
  <c r="L11326" i="60" l="1"/>
  <c r="P11326" i="60"/>
  <c r="M11327" i="60"/>
  <c r="I11328" i="60" s="1"/>
  <c r="K11327" i="60"/>
  <c r="J11327" i="60"/>
  <c r="L11327" i="60" l="1"/>
  <c r="P11327" i="60"/>
  <c r="M11328" i="60"/>
  <c r="I11329" i="60" s="1"/>
  <c r="J11328" i="60"/>
  <c r="K11328" i="60"/>
  <c r="P11328" i="60" l="1"/>
  <c r="L11328" i="60"/>
  <c r="M11329" i="60"/>
  <c r="I11330" i="60" s="1"/>
  <c r="K11329" i="60"/>
  <c r="J11329" i="60"/>
  <c r="P11329" i="60" l="1"/>
  <c r="L11329" i="60"/>
  <c r="M11330" i="60"/>
  <c r="I11331" i="60" s="1"/>
  <c r="K11330" i="60"/>
  <c r="J11330" i="60"/>
  <c r="M11331" i="60" l="1"/>
  <c r="I11332" i="60" s="1"/>
  <c r="K11331" i="60"/>
  <c r="J11331" i="60"/>
  <c r="L11330" i="60"/>
  <c r="P11330" i="60"/>
  <c r="P11331" i="60" l="1"/>
  <c r="L11331" i="60"/>
  <c r="K11332" i="60"/>
  <c r="J11332" i="60"/>
  <c r="M11332" i="60"/>
  <c r="I11333" i="60" s="1"/>
  <c r="J11333" i="60" l="1"/>
  <c r="K11333" i="60"/>
  <c r="M11333" i="60"/>
  <c r="I11334" i="60" s="1"/>
  <c r="P11332" i="60"/>
  <c r="L11332" i="60"/>
  <c r="K11334" i="60" l="1"/>
  <c r="J11334" i="60"/>
  <c r="M11334" i="60"/>
  <c r="I11335" i="60" s="1"/>
  <c r="P11333" i="60"/>
  <c r="L11333" i="60"/>
  <c r="M11335" i="60" l="1"/>
  <c r="I11336" i="60" s="1"/>
  <c r="J11335" i="60"/>
  <c r="K11335" i="60"/>
  <c r="P11334" i="60"/>
  <c r="L11334" i="60"/>
  <c r="P11335" i="60" l="1"/>
  <c r="L11335" i="60"/>
  <c r="K11336" i="60"/>
  <c r="J11336" i="60"/>
  <c r="M11336" i="60"/>
  <c r="I11337" i="60" s="1"/>
  <c r="M11337" i="60" l="1"/>
  <c r="I11338" i="60" s="1"/>
  <c r="K11337" i="60"/>
  <c r="J11337" i="60"/>
  <c r="L11336" i="60"/>
  <c r="P11336" i="60"/>
  <c r="L11337" i="60" l="1"/>
  <c r="P11337" i="60"/>
  <c r="M11338" i="60"/>
  <c r="I11339" i="60" s="1"/>
  <c r="K11338" i="60"/>
  <c r="J11338" i="60"/>
  <c r="L11338" i="60" l="1"/>
  <c r="P11338" i="60"/>
  <c r="K11339" i="60"/>
  <c r="J11339" i="60"/>
  <c r="M11339" i="60"/>
  <c r="I11340" i="60" s="1"/>
  <c r="M11340" i="60" l="1"/>
  <c r="I11341" i="60" s="1"/>
  <c r="J11340" i="60"/>
  <c r="K11340" i="60"/>
  <c r="L11339" i="60"/>
  <c r="P11339" i="60"/>
  <c r="P11340" i="60" l="1"/>
  <c r="L11340" i="60"/>
  <c r="J11341" i="60"/>
  <c r="M11341" i="60"/>
  <c r="I11342" i="60" s="1"/>
  <c r="K11341" i="60"/>
  <c r="M11342" i="60" l="1"/>
  <c r="I11343" i="60" s="1"/>
  <c r="J11342" i="60"/>
  <c r="K11342" i="60"/>
  <c r="P11341" i="60"/>
  <c r="L11341" i="60"/>
  <c r="P11342" i="60" l="1"/>
  <c r="L11342" i="60"/>
  <c r="J11343" i="60"/>
  <c r="M11343" i="60"/>
  <c r="I11344" i="60" s="1"/>
  <c r="K11343" i="60"/>
  <c r="M11344" i="60" l="1"/>
  <c r="I11345" i="60" s="1"/>
  <c r="K11344" i="60"/>
  <c r="J11344" i="60"/>
  <c r="P11343" i="60"/>
  <c r="L11343" i="60"/>
  <c r="L11344" i="60" l="1"/>
  <c r="P11344" i="60"/>
  <c r="K11345" i="60"/>
  <c r="J11345" i="60"/>
  <c r="M11345" i="60"/>
  <c r="I11346" i="60" s="1"/>
  <c r="K11346" i="60" l="1"/>
  <c r="J11346" i="60"/>
  <c r="M11346" i="60"/>
  <c r="I11347" i="60" s="1"/>
  <c r="L11345" i="60"/>
  <c r="P11345" i="60"/>
  <c r="K11347" i="60" l="1"/>
  <c r="J11347" i="60"/>
  <c r="M11347" i="60"/>
  <c r="I11348" i="60" s="1"/>
  <c r="L11346" i="60"/>
  <c r="P11346" i="60"/>
  <c r="M11348" i="60" l="1"/>
  <c r="I11349" i="60" s="1"/>
  <c r="K11348" i="60"/>
  <c r="J11348" i="60"/>
  <c r="L11347" i="60"/>
  <c r="P11347" i="60"/>
  <c r="P11348" i="60" l="1"/>
  <c r="L11348" i="60"/>
  <c r="M11349" i="60"/>
  <c r="I11350" i="60" s="1"/>
  <c r="K11349" i="60"/>
  <c r="J11349" i="60"/>
  <c r="K11350" i="60" l="1"/>
  <c r="J11350" i="60"/>
  <c r="M11350" i="60"/>
  <c r="I11351" i="60" s="1"/>
  <c r="P11349" i="60"/>
  <c r="L11349" i="60"/>
  <c r="M11351" i="60" l="1"/>
  <c r="I11352" i="60" s="1"/>
  <c r="K11351" i="60"/>
  <c r="J11351" i="60"/>
  <c r="L11350" i="60"/>
  <c r="P11350" i="60"/>
  <c r="L11351" i="60" l="1"/>
  <c r="P11351" i="60"/>
  <c r="M11352" i="60"/>
  <c r="I11353" i="60" s="1"/>
  <c r="K11352" i="60"/>
  <c r="J11352" i="60"/>
  <c r="K11353" i="60" l="1"/>
  <c r="J11353" i="60"/>
  <c r="M11353" i="60"/>
  <c r="I11354" i="60" s="1"/>
  <c r="L11352" i="60"/>
  <c r="P11352" i="60"/>
  <c r="J11354" i="60" l="1"/>
  <c r="M11354" i="60"/>
  <c r="I11355" i="60" s="1"/>
  <c r="K11354" i="60"/>
  <c r="L11353" i="60"/>
  <c r="P11353" i="60"/>
  <c r="J11355" i="60" l="1"/>
  <c r="M11355" i="60"/>
  <c r="I11356" i="60" s="1"/>
  <c r="K11355" i="60"/>
  <c r="P11354" i="60"/>
  <c r="L11354" i="60"/>
  <c r="M11356" i="60" l="1"/>
  <c r="I11357" i="60" s="1"/>
  <c r="K11356" i="60"/>
  <c r="J11356" i="60"/>
  <c r="L11355" i="60"/>
  <c r="P11355" i="60"/>
  <c r="P11356" i="60" l="1"/>
  <c r="L11356" i="60"/>
  <c r="M11357" i="60"/>
  <c r="I11358" i="60" s="1"/>
  <c r="K11357" i="60"/>
  <c r="J11357" i="60"/>
  <c r="L11357" i="60" l="1"/>
  <c r="M11358" i="60"/>
  <c r="I11359" i="60" s="1"/>
  <c r="K11358" i="60"/>
  <c r="J11358" i="60"/>
  <c r="L11358" i="60" l="1"/>
  <c r="P11358" i="60"/>
  <c r="J11359" i="60"/>
  <c r="M11359" i="60"/>
  <c r="I11360" i="60" s="1"/>
  <c r="K11359" i="60"/>
  <c r="P11357" i="60"/>
  <c r="K11360" i="60" l="1"/>
  <c r="J11360" i="60"/>
  <c r="M11360" i="60"/>
  <c r="I11361" i="60" s="1"/>
  <c r="P11359" i="60"/>
  <c r="L11359" i="60"/>
  <c r="J11361" i="60" l="1"/>
  <c r="K11361" i="60"/>
  <c r="M11361" i="60"/>
  <c r="I11362" i="60" s="1"/>
  <c r="P11360" i="60"/>
  <c r="L11360" i="60"/>
  <c r="J11362" i="60" l="1"/>
  <c r="M11362" i="60"/>
  <c r="I11363" i="60" s="1"/>
  <c r="K11362" i="60"/>
  <c r="L11361" i="60"/>
  <c r="P11361" i="60"/>
  <c r="M11363" i="60" l="1"/>
  <c r="I11364" i="60" s="1"/>
  <c r="K11363" i="60"/>
  <c r="J11363" i="60"/>
  <c r="P11362" i="60"/>
  <c r="L11362" i="60"/>
  <c r="P11363" i="60" l="1"/>
  <c r="L11363" i="60"/>
  <c r="K11364" i="60"/>
  <c r="J11364" i="60"/>
  <c r="M11364" i="60"/>
  <c r="I11365" i="60" s="1"/>
  <c r="P11364" i="60" l="1"/>
  <c r="L11364" i="60"/>
  <c r="M11365" i="60"/>
  <c r="I11366" i="60" s="1"/>
  <c r="K11365" i="60"/>
  <c r="J11365" i="60"/>
  <c r="M11366" i="60" l="1"/>
  <c r="I11367" i="60" s="1"/>
  <c r="K11366" i="60"/>
  <c r="J11366" i="60"/>
  <c r="L11365" i="60"/>
  <c r="P11365" i="60"/>
  <c r="L11366" i="60" l="1"/>
  <c r="P11366" i="60"/>
  <c r="K11367" i="60"/>
  <c r="J11367" i="60"/>
  <c r="M11367" i="60"/>
  <c r="I11368" i="60" s="1"/>
  <c r="M11368" i="60" l="1"/>
  <c r="I11369" i="60" s="1"/>
  <c r="K11368" i="60"/>
  <c r="J11368" i="60"/>
  <c r="P11367" i="60"/>
  <c r="L11367" i="60"/>
  <c r="P11368" i="60" l="1"/>
  <c r="L11368" i="60"/>
  <c r="M11369" i="60"/>
  <c r="I11370" i="60" s="1"/>
  <c r="K11369" i="60"/>
  <c r="J11369" i="60"/>
  <c r="P11369" i="60" l="1"/>
  <c r="L11369" i="60"/>
  <c r="M11370" i="60"/>
  <c r="I11371" i="60" s="1"/>
  <c r="K11370" i="60"/>
  <c r="J11370" i="60"/>
  <c r="M11371" i="60" l="1"/>
  <c r="I11372" i="60" s="1"/>
  <c r="K11371" i="60"/>
  <c r="J11371" i="60"/>
  <c r="P11370" i="60"/>
  <c r="L11370" i="60"/>
  <c r="L11371" i="60" l="1"/>
  <c r="M11372" i="60"/>
  <c r="I11373" i="60" s="1"/>
  <c r="K11372" i="60"/>
  <c r="J11372" i="60"/>
  <c r="L11372" i="60" l="1"/>
  <c r="P11372" i="60"/>
  <c r="J11373" i="60"/>
  <c r="K11373" i="60"/>
  <c r="M11373" i="60"/>
  <c r="I11374" i="60" s="1"/>
  <c r="P11371" i="60"/>
  <c r="K11374" i="60" l="1"/>
  <c r="J11374" i="60"/>
  <c r="M11374" i="60"/>
  <c r="I11375" i="60" s="1"/>
  <c r="L11373" i="60"/>
  <c r="P11373" i="60"/>
  <c r="L11374" i="60" l="1"/>
  <c r="K11375" i="60"/>
  <c r="M11375" i="60"/>
  <c r="I11376" i="60" s="1"/>
  <c r="J11375" i="60"/>
  <c r="L11375" i="60" l="1"/>
  <c r="P11375" i="60"/>
  <c r="M11376" i="60"/>
  <c r="I11377" i="60" s="1"/>
  <c r="K11376" i="60"/>
  <c r="J11376" i="60"/>
  <c r="P11374" i="60"/>
  <c r="L11376" i="60" l="1"/>
  <c r="P11376" i="60"/>
  <c r="M11377" i="60"/>
  <c r="I11378" i="60" s="1"/>
  <c r="K11377" i="60"/>
  <c r="J11377" i="60"/>
  <c r="P11377" i="60" l="1"/>
  <c r="L11377" i="60"/>
  <c r="M11378" i="60"/>
  <c r="I11379" i="60" s="1"/>
  <c r="J11378" i="60"/>
  <c r="K11378" i="60"/>
  <c r="M11379" i="60" l="1"/>
  <c r="I11380" i="60" s="1"/>
  <c r="K11379" i="60"/>
  <c r="J11379" i="60"/>
  <c r="P11378" i="60"/>
  <c r="L11378" i="60"/>
  <c r="L11379" i="60" l="1"/>
  <c r="P11379" i="60"/>
  <c r="M11380" i="60"/>
  <c r="I11381" i="60" s="1"/>
  <c r="K11380" i="60"/>
  <c r="J11380" i="60"/>
  <c r="P11380" i="60" l="1"/>
  <c r="L11380" i="60"/>
  <c r="K11381" i="60"/>
  <c r="J11381" i="60"/>
  <c r="M11381" i="60"/>
  <c r="I11382" i="60" s="1"/>
  <c r="P11381" i="60" l="1"/>
  <c r="L11381" i="60"/>
  <c r="M11382" i="60"/>
  <c r="I11383" i="60" s="1"/>
  <c r="K11382" i="60"/>
  <c r="J11382" i="60"/>
  <c r="P11382" i="60" l="1"/>
  <c r="L11382" i="60"/>
  <c r="K11383" i="60"/>
  <c r="J11383" i="60"/>
  <c r="M11383" i="60"/>
  <c r="I11384" i="60" s="1"/>
  <c r="M11384" i="60" l="1"/>
  <c r="I11385" i="60" s="1"/>
  <c r="J11384" i="60"/>
  <c r="K11384" i="60"/>
  <c r="L11383" i="60"/>
  <c r="P11383" i="60"/>
  <c r="P11384" i="60" l="1"/>
  <c r="L11384" i="60"/>
  <c r="K11385" i="60"/>
  <c r="J11385" i="60"/>
  <c r="M11385" i="60"/>
  <c r="I11386" i="60" s="1"/>
  <c r="L11385" i="60" l="1"/>
  <c r="P11385" i="60"/>
  <c r="M11386" i="60"/>
  <c r="I11387" i="60" s="1"/>
  <c r="K11386" i="60"/>
  <c r="J11386" i="60"/>
  <c r="L11386" i="60" l="1"/>
  <c r="P11386" i="60"/>
  <c r="M11387" i="60"/>
  <c r="I11388" i="60" s="1"/>
  <c r="K11387" i="60"/>
  <c r="J11387" i="60"/>
  <c r="L11387" i="60" l="1"/>
  <c r="P11387" i="60"/>
  <c r="K11388" i="60"/>
  <c r="J11388" i="60"/>
  <c r="M11388" i="60"/>
  <c r="I11389" i="60" s="1"/>
  <c r="M11389" i="60" l="1"/>
  <c r="I11390" i="60" s="1"/>
  <c r="J11389" i="60"/>
  <c r="K11389" i="60"/>
  <c r="P11388" i="60"/>
  <c r="L11388" i="60"/>
  <c r="P11389" i="60" l="1"/>
  <c r="L11389" i="60"/>
  <c r="J11390" i="60"/>
  <c r="M11390" i="60"/>
  <c r="I11391" i="60" s="1"/>
  <c r="K11390" i="60"/>
  <c r="M11391" i="60" l="1"/>
  <c r="I11392" i="60" s="1"/>
  <c r="K11391" i="60"/>
  <c r="J11391" i="60"/>
  <c r="P11390" i="60"/>
  <c r="L11390" i="60"/>
  <c r="P11391" i="60" l="1"/>
  <c r="L11391" i="60"/>
  <c r="J11392" i="60"/>
  <c r="K11392" i="60"/>
  <c r="M11392" i="60"/>
  <c r="I11393" i="60" s="1"/>
  <c r="M11393" i="60" l="1"/>
  <c r="I11394" i="60" s="1"/>
  <c r="K11393" i="60"/>
  <c r="J11393" i="60"/>
  <c r="L11392" i="60"/>
  <c r="P11392" i="60"/>
  <c r="L11393" i="60" l="1"/>
  <c r="P11393" i="60"/>
  <c r="K11394" i="60"/>
  <c r="J11394" i="60"/>
  <c r="M11394" i="60"/>
  <c r="I11395" i="60" s="1"/>
  <c r="K11395" i="60" l="1"/>
  <c r="J11395" i="60"/>
  <c r="M11395" i="60"/>
  <c r="I11396" i="60" s="1"/>
  <c r="L11394" i="60"/>
  <c r="K11396" i="60" l="1"/>
  <c r="J11396" i="60"/>
  <c r="M11396" i="60"/>
  <c r="I11397" i="60" s="1"/>
  <c r="L11395" i="60"/>
  <c r="P11394" i="60"/>
  <c r="P11395" i="60" l="1"/>
  <c r="J11397" i="60"/>
  <c r="K11397" i="60"/>
  <c r="M11397" i="60"/>
  <c r="I11398" i="60" s="1"/>
  <c r="L11396" i="60"/>
  <c r="P11396" i="60"/>
  <c r="P11397" i="60" l="1"/>
  <c r="L11397" i="60"/>
  <c r="M11398" i="60"/>
  <c r="I11399" i="60" s="1"/>
  <c r="K11398" i="60"/>
  <c r="J11398" i="60"/>
  <c r="P11398" i="60" l="1"/>
  <c r="L11398" i="60"/>
  <c r="J11399" i="60"/>
  <c r="M11399" i="60"/>
  <c r="I11400" i="60" s="1"/>
  <c r="K11399" i="60"/>
  <c r="M11400" i="60" l="1"/>
  <c r="I11401" i="60" s="1"/>
  <c r="K11400" i="60"/>
  <c r="J11400" i="60"/>
  <c r="P11399" i="60"/>
  <c r="L11399" i="60"/>
  <c r="L11400" i="60" l="1"/>
  <c r="P11400" i="60"/>
  <c r="M11401" i="60"/>
  <c r="I11402" i="60" s="1"/>
  <c r="K11401" i="60"/>
  <c r="J11401" i="60"/>
  <c r="L11401" i="60" l="1"/>
  <c r="P11401" i="60"/>
  <c r="K11402" i="60"/>
  <c r="J11402" i="60"/>
  <c r="M11402" i="60"/>
  <c r="I11403" i="60" s="1"/>
  <c r="J11403" i="60" l="1"/>
  <c r="K11403" i="60"/>
  <c r="M11403" i="60"/>
  <c r="I11404" i="60" s="1"/>
  <c r="L11402" i="60"/>
  <c r="P11402" i="60" l="1"/>
  <c r="M11404" i="60"/>
  <c r="I11405" i="60" s="1"/>
  <c r="K11404" i="60"/>
  <c r="J11404" i="60"/>
  <c r="L11403" i="60"/>
  <c r="P11403" i="60"/>
  <c r="L11404" i="60" l="1"/>
  <c r="P11404" i="60"/>
  <c r="M11405" i="60"/>
  <c r="I11406" i="60" s="1"/>
  <c r="K11405" i="60"/>
  <c r="J11405" i="60"/>
  <c r="P11405" i="60" l="1"/>
  <c r="L11405" i="60"/>
  <c r="M11406" i="60"/>
  <c r="I11407" i="60" s="1"/>
  <c r="K11406" i="60"/>
  <c r="J11406" i="60"/>
  <c r="L11406" i="60" l="1"/>
  <c r="P11406" i="60"/>
  <c r="M11407" i="60"/>
  <c r="I11408" i="60" s="1"/>
  <c r="K11407" i="60"/>
  <c r="J11407" i="60"/>
  <c r="L11407" i="60" l="1"/>
  <c r="P11407" i="60"/>
  <c r="J11408" i="60"/>
  <c r="M11408" i="60"/>
  <c r="I11409" i="60" s="1"/>
  <c r="K11408" i="60"/>
  <c r="K11409" i="60" l="1"/>
  <c r="J11409" i="60"/>
  <c r="M11409" i="60"/>
  <c r="I11410" i="60" s="1"/>
  <c r="P11408" i="60"/>
  <c r="L11408" i="60"/>
  <c r="L11409" i="60" l="1"/>
  <c r="J11410" i="60"/>
  <c r="K11410" i="60"/>
  <c r="M11410" i="60"/>
  <c r="I11411" i="60" s="1"/>
  <c r="K11411" i="60" l="1"/>
  <c r="J11411" i="60"/>
  <c r="M11411" i="60"/>
  <c r="I11412" i="60" s="1"/>
  <c r="P11410" i="60"/>
  <c r="L11410" i="60"/>
  <c r="P11409" i="60"/>
  <c r="K11412" i="60" l="1"/>
  <c r="J11412" i="60"/>
  <c r="M11412" i="60"/>
  <c r="I11413" i="60" s="1"/>
  <c r="L11411" i="60"/>
  <c r="P11411" i="60"/>
  <c r="J11413" i="60" l="1"/>
  <c r="K11413" i="60"/>
  <c r="M11413" i="60"/>
  <c r="I11414" i="60" s="1"/>
  <c r="L11412" i="60"/>
  <c r="P11412" i="60"/>
  <c r="M11414" i="60" l="1"/>
  <c r="I11415" i="60" s="1"/>
  <c r="K11414" i="60"/>
  <c r="J11414" i="60"/>
  <c r="P11413" i="60"/>
  <c r="L11413" i="60"/>
  <c r="P11414" i="60" l="1"/>
  <c r="L11414" i="60"/>
  <c r="J11415" i="60"/>
  <c r="M11415" i="60"/>
  <c r="I11416" i="60" s="1"/>
  <c r="K11415" i="60"/>
  <c r="P11415" i="60" l="1"/>
  <c r="L11415" i="60"/>
  <c r="J11416" i="60"/>
  <c r="K11416" i="60"/>
  <c r="M11416" i="60"/>
  <c r="I11417" i="60" s="1"/>
  <c r="P11416" i="60" l="1"/>
  <c r="L11416" i="60"/>
  <c r="K11417" i="60"/>
  <c r="J11417" i="60"/>
  <c r="M11417" i="60"/>
  <c r="I11418" i="60" s="1"/>
  <c r="K11418" i="60" l="1"/>
  <c r="M11418" i="60"/>
  <c r="I11419" i="60" s="1"/>
  <c r="J11418" i="60"/>
  <c r="L11417" i="60"/>
  <c r="P11417" i="60"/>
  <c r="L11418" i="60" l="1"/>
  <c r="P11418" i="60"/>
  <c r="M11419" i="60"/>
  <c r="I11420" i="60" s="1"/>
  <c r="K11419" i="60"/>
  <c r="J11419" i="60"/>
  <c r="J11420" i="60" l="1"/>
  <c r="M11420" i="60"/>
  <c r="I11421" i="60" s="1"/>
  <c r="K11420" i="60"/>
  <c r="P11419" i="60"/>
  <c r="L11419" i="60"/>
  <c r="P11420" i="60" l="1"/>
  <c r="L11420" i="60"/>
  <c r="K11421" i="60"/>
  <c r="J11421" i="60"/>
  <c r="M11421" i="60"/>
  <c r="I11422" i="60" s="1"/>
  <c r="M11422" i="60" l="1"/>
  <c r="I11423" i="60" s="1"/>
  <c r="K11422" i="60"/>
  <c r="J11422" i="60"/>
  <c r="P11421" i="60"/>
  <c r="L11421" i="60"/>
  <c r="P11422" i="60" l="1"/>
  <c r="L11422" i="60"/>
  <c r="K11423" i="60"/>
  <c r="J11423" i="60"/>
  <c r="M11423" i="60"/>
  <c r="I11424" i="60" s="1"/>
  <c r="P11423" i="60" l="1"/>
  <c r="L11423" i="60"/>
  <c r="M11424" i="60"/>
  <c r="I11425" i="60" s="1"/>
  <c r="K11424" i="60"/>
  <c r="J11424" i="60"/>
  <c r="L11424" i="60" l="1"/>
  <c r="P11424" i="60"/>
  <c r="J11425" i="60"/>
  <c r="M11425" i="60"/>
  <c r="I11426" i="60" s="1"/>
  <c r="K11425" i="60"/>
  <c r="L11425" i="60" l="1"/>
  <c r="P11425" i="60"/>
  <c r="K11426" i="60"/>
  <c r="J11426" i="60"/>
  <c r="M11426" i="60"/>
  <c r="I11427" i="60" s="1"/>
  <c r="J11427" i="60" l="1"/>
  <c r="M11427" i="60"/>
  <c r="I11428" i="60" s="1"/>
  <c r="K11427" i="60"/>
  <c r="L11426" i="60"/>
  <c r="P11426" i="60"/>
  <c r="K11428" i="60" l="1"/>
  <c r="J11428" i="60"/>
  <c r="M11428" i="60"/>
  <c r="I11429" i="60" s="1"/>
  <c r="P11427" i="60"/>
  <c r="L11427" i="60"/>
  <c r="K11429" i="60" l="1"/>
  <c r="J11429" i="60"/>
  <c r="M11429" i="60"/>
  <c r="I11430" i="60" s="1"/>
  <c r="L11428" i="60"/>
  <c r="P11428" i="60"/>
  <c r="J11430" i="60" l="1"/>
  <c r="M11430" i="60"/>
  <c r="I11431" i="60" s="1"/>
  <c r="K11430" i="60"/>
  <c r="P11429" i="60"/>
  <c r="L11429" i="60"/>
  <c r="M11431" i="60" l="1"/>
  <c r="I11432" i="60" s="1"/>
  <c r="K11431" i="60"/>
  <c r="J11431" i="60"/>
  <c r="P11430" i="60"/>
  <c r="L11430" i="60"/>
  <c r="L11431" i="60" l="1"/>
  <c r="P11431" i="60"/>
  <c r="M11432" i="60"/>
  <c r="I11433" i="60" s="1"/>
  <c r="J11432" i="60"/>
  <c r="K11432" i="60"/>
  <c r="M11433" i="60" l="1"/>
  <c r="I11434" i="60" s="1"/>
  <c r="J11433" i="60"/>
  <c r="K11433" i="60"/>
  <c r="L11432" i="60"/>
  <c r="P11432" i="60"/>
  <c r="P11433" i="60" l="1"/>
  <c r="L11433" i="60"/>
  <c r="J11434" i="60"/>
  <c r="K11434" i="60"/>
  <c r="M11434" i="60"/>
  <c r="I11435" i="60" s="1"/>
  <c r="P11434" i="60" l="1"/>
  <c r="L11434" i="60"/>
  <c r="M11435" i="60"/>
  <c r="I11436" i="60" s="1"/>
  <c r="J11435" i="60"/>
  <c r="K11435" i="60"/>
  <c r="M11436" i="60" l="1"/>
  <c r="I11437" i="60" s="1"/>
  <c r="K11436" i="60"/>
  <c r="J11436" i="60"/>
  <c r="P11435" i="60"/>
  <c r="L11435" i="60"/>
  <c r="L11436" i="60" l="1"/>
  <c r="P11436" i="60"/>
  <c r="M11437" i="60"/>
  <c r="I11438" i="60" s="1"/>
  <c r="K11437" i="60"/>
  <c r="J11437" i="60"/>
  <c r="P11437" i="60" l="1"/>
  <c r="L11437" i="60"/>
  <c r="M11438" i="60"/>
  <c r="I11439" i="60" s="1"/>
  <c r="J11438" i="60"/>
  <c r="K11438" i="60"/>
  <c r="P11438" i="60" l="1"/>
  <c r="L11438" i="60"/>
  <c r="M11439" i="60"/>
  <c r="I11440" i="60" s="1"/>
  <c r="K11439" i="60"/>
  <c r="J11439" i="60"/>
  <c r="L11439" i="60" l="1"/>
  <c r="P11439" i="60"/>
  <c r="J11440" i="60"/>
  <c r="M11440" i="60"/>
  <c r="I11441" i="60" s="1"/>
  <c r="K11440" i="60"/>
  <c r="P11440" i="60" l="1"/>
  <c r="L11440" i="60"/>
  <c r="J11441" i="60"/>
  <c r="M11441" i="60"/>
  <c r="I11442" i="60" s="1"/>
  <c r="K11441" i="60"/>
  <c r="K11442" i="60" l="1"/>
  <c r="J11442" i="60"/>
  <c r="M11442" i="60"/>
  <c r="I11443" i="60" s="1"/>
  <c r="L11441" i="60"/>
  <c r="P11441" i="60"/>
  <c r="K11443" i="60" l="1"/>
  <c r="J11443" i="60"/>
  <c r="M11443" i="60"/>
  <c r="I11444" i="60" s="1"/>
  <c r="L11442" i="60"/>
  <c r="P11442" i="60"/>
  <c r="M11444" i="60" l="1"/>
  <c r="I11445" i="60" s="1"/>
  <c r="K11444" i="60"/>
  <c r="J11444" i="60"/>
  <c r="L11443" i="60"/>
  <c r="P11443" i="60"/>
  <c r="P11444" i="60" l="1"/>
  <c r="L11444" i="60"/>
  <c r="K11445" i="60"/>
  <c r="J11445" i="60"/>
  <c r="M11445" i="60"/>
  <c r="I11446" i="60" s="1"/>
  <c r="P11445" i="60" l="1"/>
  <c r="L11445" i="60"/>
  <c r="M11446" i="60"/>
  <c r="I11447" i="60" s="1"/>
  <c r="K11446" i="60"/>
  <c r="J11446" i="60"/>
  <c r="L11446" i="60" l="1"/>
  <c r="P11446" i="60"/>
  <c r="J11447" i="60"/>
  <c r="M11447" i="60"/>
  <c r="I11448" i="60" s="1"/>
  <c r="K11447" i="60"/>
  <c r="J11448" i="60" l="1"/>
  <c r="K11448" i="60"/>
  <c r="M11448" i="60"/>
  <c r="I11449" i="60" s="1"/>
  <c r="L11447" i="60"/>
  <c r="P11447" i="60"/>
  <c r="K11449" i="60" l="1"/>
  <c r="J11449" i="60"/>
  <c r="M11449" i="60"/>
  <c r="I11450" i="60" s="1"/>
  <c r="L11448" i="60"/>
  <c r="P11448" i="60"/>
  <c r="M11450" i="60" l="1"/>
  <c r="I11451" i="60" s="1"/>
  <c r="J11450" i="60"/>
  <c r="K11450" i="60"/>
  <c r="P11449" i="60"/>
  <c r="L11449" i="60"/>
  <c r="P11450" i="60" l="1"/>
  <c r="L11450" i="60"/>
  <c r="M11451" i="60"/>
  <c r="I11452" i="60" s="1"/>
  <c r="K11451" i="60"/>
  <c r="J11451" i="60"/>
  <c r="P11451" i="60" l="1"/>
  <c r="L11451" i="60"/>
  <c r="M11452" i="60"/>
  <c r="I11453" i="60" s="1"/>
  <c r="K11452" i="60"/>
  <c r="J11452" i="60"/>
  <c r="P11452" i="60" l="1"/>
  <c r="L11452" i="60"/>
  <c r="K11453" i="60"/>
  <c r="J11453" i="60"/>
  <c r="M11453" i="60"/>
  <c r="I11454" i="60" s="1"/>
  <c r="M11454" i="60" l="1"/>
  <c r="I11455" i="60" s="1"/>
  <c r="K11454" i="60"/>
  <c r="J11454" i="60"/>
  <c r="L11453" i="60"/>
  <c r="P11453" i="60"/>
  <c r="P11454" i="60" l="1"/>
  <c r="L11454" i="60"/>
  <c r="J11455" i="60"/>
  <c r="M11455" i="60"/>
  <c r="I11456" i="60" s="1"/>
  <c r="K11455" i="60"/>
  <c r="M11456" i="60" l="1"/>
  <c r="I11457" i="60" s="1"/>
  <c r="K11456" i="60"/>
  <c r="J11456" i="60"/>
  <c r="P11455" i="60"/>
  <c r="L11455" i="60"/>
  <c r="L11456" i="60" l="1"/>
  <c r="P11456" i="60"/>
  <c r="M11457" i="60"/>
  <c r="I11458" i="60" s="1"/>
  <c r="K11457" i="60"/>
  <c r="J11457" i="60"/>
  <c r="P11457" i="60" l="1"/>
  <c r="L11457" i="60"/>
  <c r="K11458" i="60"/>
  <c r="J11458" i="60"/>
  <c r="M11458" i="60"/>
  <c r="I11459" i="60" s="1"/>
  <c r="K11459" i="60" l="1"/>
  <c r="J11459" i="60"/>
  <c r="M11459" i="60"/>
  <c r="I11460" i="60" s="1"/>
  <c r="P11458" i="60"/>
  <c r="L11458" i="60"/>
  <c r="K11460" i="60" l="1"/>
  <c r="J11460" i="60"/>
  <c r="M11460" i="60"/>
  <c r="I11461" i="60" s="1"/>
  <c r="P11459" i="60"/>
  <c r="L11459" i="60"/>
  <c r="M11461" i="60" l="1"/>
  <c r="I11462" i="60" s="1"/>
  <c r="K11461" i="60"/>
  <c r="J11461" i="60"/>
  <c r="L11460" i="60"/>
  <c r="P11460" i="60" l="1"/>
  <c r="L11461" i="60"/>
  <c r="P11461" i="60"/>
  <c r="J11462" i="60"/>
  <c r="K11462" i="60"/>
  <c r="M11462" i="60"/>
  <c r="I11463" i="60" s="1"/>
  <c r="K11463" i="60" l="1"/>
  <c r="M11463" i="60"/>
  <c r="I11464" i="60" s="1"/>
  <c r="J11463" i="60"/>
  <c r="P11462" i="60"/>
  <c r="L11462" i="60"/>
  <c r="L11463" i="60" l="1"/>
  <c r="P11463" i="60"/>
  <c r="J11464" i="60"/>
  <c r="K11464" i="60"/>
  <c r="M11464" i="60"/>
  <c r="I11465" i="60" s="1"/>
  <c r="J11465" i="60" l="1"/>
  <c r="M11465" i="60"/>
  <c r="I11466" i="60" s="1"/>
  <c r="K11465" i="60"/>
  <c r="P11464" i="60"/>
  <c r="L11464" i="60"/>
  <c r="M11466" i="60" l="1"/>
  <c r="I11467" i="60" s="1"/>
  <c r="J11466" i="60"/>
  <c r="K11466" i="60"/>
  <c r="P11465" i="60"/>
  <c r="L11465" i="60"/>
  <c r="P11466" i="60" l="1"/>
  <c r="L11466" i="60"/>
  <c r="M11467" i="60"/>
  <c r="I11468" i="60" s="1"/>
  <c r="K11467" i="60"/>
  <c r="J11467" i="60"/>
  <c r="K11468" i="60" l="1"/>
  <c r="J11468" i="60"/>
  <c r="M11468" i="60"/>
  <c r="I11469" i="60" s="1"/>
  <c r="L11467" i="60"/>
  <c r="P11467" i="60"/>
  <c r="J11469" i="60" l="1"/>
  <c r="M11469" i="60"/>
  <c r="I11470" i="60" s="1"/>
  <c r="K11469" i="60"/>
  <c r="L11468" i="60"/>
  <c r="P11468" i="60"/>
  <c r="J11470" i="60" l="1"/>
  <c r="K11470" i="60"/>
  <c r="M11470" i="60"/>
  <c r="I11471" i="60" s="1"/>
  <c r="P11469" i="60"/>
  <c r="L11469" i="60"/>
  <c r="M11471" i="60" l="1"/>
  <c r="I11472" i="60" s="1"/>
  <c r="J11471" i="60"/>
  <c r="K11471" i="60"/>
  <c r="L11470" i="60"/>
  <c r="P11470" i="60"/>
  <c r="P11471" i="60" l="1"/>
  <c r="L11471" i="60"/>
  <c r="K11472" i="60"/>
  <c r="J11472" i="60"/>
  <c r="M11472" i="60"/>
  <c r="I11473" i="60" s="1"/>
  <c r="P11472" i="60" l="1"/>
  <c r="L11472" i="60"/>
  <c r="M11473" i="60"/>
  <c r="I11474" i="60" s="1"/>
  <c r="K11473" i="60"/>
  <c r="J11473" i="60"/>
  <c r="M11474" i="60" l="1"/>
  <c r="I11475" i="60" s="1"/>
  <c r="K11474" i="60"/>
  <c r="J11474" i="60"/>
  <c r="L11473" i="60"/>
  <c r="P11473" i="60"/>
  <c r="L11474" i="60" l="1"/>
  <c r="P11474" i="60"/>
  <c r="K11475" i="60"/>
  <c r="J11475" i="60"/>
  <c r="M11475" i="60"/>
  <c r="I11476" i="60" s="1"/>
  <c r="J11476" i="60" l="1"/>
  <c r="M11476" i="60"/>
  <c r="I11477" i="60" s="1"/>
  <c r="K11476" i="60"/>
  <c r="L11475" i="60"/>
  <c r="P11475" i="60"/>
  <c r="K11477" i="60" l="1"/>
  <c r="J11477" i="60"/>
  <c r="M11477" i="60"/>
  <c r="I11478" i="60" s="1"/>
  <c r="P11476" i="60"/>
  <c r="L11476" i="60"/>
  <c r="K11478" i="60" l="1"/>
  <c r="J11478" i="60"/>
  <c r="M11478" i="60"/>
  <c r="I11479" i="60" s="1"/>
  <c r="L11477" i="60"/>
  <c r="P11477" i="60" l="1"/>
  <c r="J11479" i="60"/>
  <c r="M11479" i="60"/>
  <c r="I11480" i="60" s="1"/>
  <c r="K11479" i="60"/>
  <c r="L11478" i="60"/>
  <c r="P11478" i="60"/>
  <c r="J11480" i="60" l="1"/>
  <c r="K11480" i="60"/>
  <c r="M11480" i="60"/>
  <c r="I11481" i="60" s="1"/>
  <c r="P11479" i="60"/>
  <c r="L11479" i="60"/>
  <c r="M11481" i="60" l="1"/>
  <c r="I11482" i="60" s="1"/>
  <c r="K11481" i="60"/>
  <c r="J11481" i="60"/>
  <c r="P11480" i="60"/>
  <c r="L11480" i="60"/>
  <c r="L11481" i="60" l="1"/>
  <c r="P11481" i="60"/>
  <c r="K11482" i="60"/>
  <c r="J11482" i="60"/>
  <c r="M11482" i="60"/>
  <c r="I11483" i="60" s="1"/>
  <c r="P11482" i="60" l="1"/>
  <c r="L11482" i="60"/>
  <c r="J11483" i="60"/>
  <c r="M11483" i="60"/>
  <c r="I11484" i="60" s="1"/>
  <c r="K11483" i="60"/>
  <c r="L11483" i="60" l="1"/>
  <c r="P11483" i="60"/>
  <c r="M11484" i="60"/>
  <c r="I11485" i="60" s="1"/>
  <c r="K11484" i="60"/>
  <c r="J11484" i="60"/>
  <c r="P11484" i="60" l="1"/>
  <c r="L11484" i="60"/>
  <c r="K11485" i="60"/>
  <c r="J11485" i="60"/>
  <c r="M11485" i="60"/>
  <c r="I11486" i="60" s="1"/>
  <c r="M11486" i="60" l="1"/>
  <c r="I11487" i="60" s="1"/>
  <c r="K11486" i="60"/>
  <c r="J11486" i="60"/>
  <c r="P11485" i="60"/>
  <c r="L11485" i="60"/>
  <c r="P11486" i="60" l="1"/>
  <c r="L11486" i="60"/>
  <c r="J11487" i="60"/>
  <c r="K11487" i="60"/>
  <c r="M11487" i="60"/>
  <c r="I11488" i="60" s="1"/>
  <c r="M11488" i="60" l="1"/>
  <c r="I11489" i="60" s="1"/>
  <c r="K11488" i="60"/>
  <c r="J11488" i="60"/>
  <c r="P11487" i="60"/>
  <c r="L11487" i="60"/>
  <c r="L11488" i="60" l="1"/>
  <c r="P11488" i="60"/>
  <c r="K11489" i="60"/>
  <c r="J11489" i="60"/>
  <c r="M11489" i="60"/>
  <c r="I11490" i="60" s="1"/>
  <c r="J11490" i="60" l="1"/>
  <c r="M11490" i="60"/>
  <c r="I11491" i="60" s="1"/>
  <c r="K11490" i="60"/>
  <c r="L11489" i="60"/>
  <c r="P11489" i="60"/>
  <c r="M11491" i="60" l="1"/>
  <c r="I11492" i="60" s="1"/>
  <c r="K11491" i="60"/>
  <c r="J11491" i="60"/>
  <c r="L11490" i="60"/>
  <c r="P11490" i="60"/>
  <c r="L11491" i="60" l="1"/>
  <c r="P11491" i="60"/>
  <c r="K11492" i="60"/>
  <c r="J11492" i="60"/>
  <c r="M11492" i="60"/>
  <c r="I11493" i="60" s="1"/>
  <c r="L11492" i="60" l="1"/>
  <c r="P11492" i="60"/>
  <c r="M11493" i="60"/>
  <c r="I11494" i="60" s="1"/>
  <c r="K11493" i="60"/>
  <c r="J11493" i="60"/>
  <c r="P11493" i="60" l="1"/>
  <c r="L11493" i="60"/>
  <c r="K11494" i="60"/>
  <c r="J11494" i="60"/>
  <c r="M11494" i="60"/>
  <c r="I11495" i="60" s="1"/>
  <c r="L11494" i="60" l="1"/>
  <c r="P11494" i="60"/>
  <c r="J11495" i="60"/>
  <c r="M11495" i="60"/>
  <c r="I11496" i="60" s="1"/>
  <c r="K11495" i="60"/>
  <c r="L11495" i="60" l="1"/>
  <c r="P11495" i="60"/>
  <c r="J11496" i="60"/>
  <c r="M11496" i="60"/>
  <c r="I11497" i="60" s="1"/>
  <c r="K11496" i="60"/>
  <c r="L11496" i="60" l="1"/>
  <c r="P11496" i="60"/>
  <c r="J11497" i="60"/>
  <c r="M11497" i="60"/>
  <c r="I11498" i="60" s="1"/>
  <c r="K11497" i="60"/>
  <c r="M11498" i="60" l="1"/>
  <c r="I11499" i="60" s="1"/>
  <c r="K11498" i="60"/>
  <c r="J11498" i="60"/>
  <c r="P11497" i="60"/>
  <c r="L11497" i="60"/>
  <c r="P11498" i="60" l="1"/>
  <c r="L11498" i="60"/>
  <c r="J11499" i="60"/>
  <c r="K11499" i="60"/>
  <c r="M11499" i="60"/>
  <c r="I11500" i="60" s="1"/>
  <c r="J11500" i="60" l="1"/>
  <c r="K11500" i="60"/>
  <c r="M11500" i="60"/>
  <c r="I11501" i="60" s="1"/>
  <c r="P11499" i="60"/>
  <c r="L11499" i="60"/>
  <c r="M11501" i="60" l="1"/>
  <c r="I11502" i="60" s="1"/>
  <c r="J11501" i="60"/>
  <c r="K11501" i="60"/>
  <c r="P11500" i="60"/>
  <c r="L11500" i="60"/>
  <c r="P11501" i="60" l="1"/>
  <c r="L11501" i="60"/>
  <c r="M11502" i="60"/>
  <c r="I11503" i="60" s="1"/>
  <c r="J11502" i="60"/>
  <c r="K11502" i="60"/>
  <c r="L11502" i="60" l="1"/>
  <c r="P11502" i="60"/>
  <c r="M11503" i="60"/>
  <c r="I11504" i="60" s="1"/>
  <c r="K11503" i="60"/>
  <c r="J11503" i="60"/>
  <c r="P11503" i="60" l="1"/>
  <c r="L11503" i="60"/>
  <c r="J11504" i="60"/>
  <c r="K11504" i="60"/>
  <c r="M11504" i="60"/>
  <c r="I11505" i="60" s="1"/>
  <c r="M11505" i="60" l="1"/>
  <c r="I11506" i="60" s="1"/>
  <c r="K11505" i="60"/>
  <c r="J11505" i="60"/>
  <c r="P11504" i="60"/>
  <c r="L11504" i="60"/>
  <c r="L11505" i="60" l="1"/>
  <c r="P11505" i="60"/>
  <c r="J11506" i="60"/>
  <c r="K11506" i="60"/>
  <c r="M11506" i="60"/>
  <c r="I11507" i="60" s="1"/>
  <c r="K11507" i="60" l="1"/>
  <c r="J11507" i="60"/>
  <c r="M11507" i="60"/>
  <c r="I11508" i="60" s="1"/>
  <c r="P11506" i="60"/>
  <c r="L11506" i="60"/>
  <c r="K11508" i="60" l="1"/>
  <c r="J11508" i="60"/>
  <c r="M11508" i="60"/>
  <c r="I11509" i="60" s="1"/>
  <c r="P11507" i="60"/>
  <c r="L11507" i="60"/>
  <c r="K11509" i="60" l="1"/>
  <c r="J11509" i="60"/>
  <c r="M11509" i="60"/>
  <c r="I11510" i="60" s="1"/>
  <c r="L11508" i="60"/>
  <c r="P11508" i="60"/>
  <c r="M11510" i="60" l="1"/>
  <c r="I11511" i="60" s="1"/>
  <c r="J11510" i="60"/>
  <c r="K11510" i="60"/>
  <c r="L11509" i="60"/>
  <c r="P11509" i="60"/>
  <c r="P11510" i="60" l="1"/>
  <c r="L11510" i="60"/>
  <c r="J11511" i="60"/>
  <c r="K11511" i="60"/>
  <c r="M11511" i="60"/>
  <c r="I11512" i="60" s="1"/>
  <c r="M11512" i="60" l="1"/>
  <c r="I11513" i="60" s="1"/>
  <c r="K11512" i="60"/>
  <c r="J11512" i="60"/>
  <c r="P11511" i="60"/>
  <c r="L11511" i="60"/>
  <c r="P11512" i="60" l="1"/>
  <c r="L11512" i="60"/>
  <c r="J11513" i="60"/>
  <c r="K11513" i="60"/>
  <c r="M11513" i="60"/>
  <c r="I11514" i="60" s="1"/>
  <c r="K11514" i="60" l="1"/>
  <c r="M11514" i="60"/>
  <c r="I11515" i="60" s="1"/>
  <c r="J11514" i="60"/>
  <c r="L11513" i="60"/>
  <c r="P11513" i="60"/>
  <c r="L11514" i="60" l="1"/>
  <c r="M11515" i="60"/>
  <c r="I11516" i="60" s="1"/>
  <c r="K11515" i="60"/>
  <c r="J11515" i="60"/>
  <c r="M11516" i="60" l="1"/>
  <c r="I11517" i="60" s="1"/>
  <c r="K11516" i="60"/>
  <c r="J11516" i="60"/>
  <c r="P11515" i="60"/>
  <c r="L11515" i="60"/>
  <c r="P11514" i="60"/>
  <c r="L11516" i="60" l="1"/>
  <c r="P11516" i="60"/>
  <c r="J11517" i="60"/>
  <c r="K11517" i="60"/>
  <c r="M11517" i="60"/>
  <c r="I11518" i="60" s="1"/>
  <c r="J11518" i="60" l="1"/>
  <c r="M11518" i="60"/>
  <c r="I11519" i="60" s="1"/>
  <c r="K11518" i="60"/>
  <c r="P11517" i="60"/>
  <c r="L11517" i="60"/>
  <c r="K11519" i="60" l="1"/>
  <c r="M11519" i="60"/>
  <c r="I11520" i="60" s="1"/>
  <c r="J11519" i="60"/>
  <c r="P11518" i="60"/>
  <c r="L11518" i="60"/>
  <c r="P11519" i="60" l="1"/>
  <c r="L11519" i="60"/>
  <c r="M11520" i="60"/>
  <c r="I11521" i="60" s="1"/>
  <c r="K11520" i="60"/>
  <c r="J11520" i="60"/>
  <c r="P11520" i="60" l="1"/>
  <c r="L11520" i="60"/>
  <c r="M11521" i="60"/>
  <c r="I11522" i="60" s="1"/>
  <c r="K11521" i="60"/>
  <c r="J11521" i="60"/>
  <c r="P11521" i="60" l="1"/>
  <c r="L11521" i="60"/>
  <c r="M11522" i="60"/>
  <c r="I11523" i="60" s="1"/>
  <c r="K11522" i="60"/>
  <c r="J11522" i="60"/>
  <c r="L11522" i="60" l="1"/>
  <c r="P11522" i="60"/>
  <c r="M11523" i="60"/>
  <c r="I11524" i="60" s="1"/>
  <c r="K11523" i="60"/>
  <c r="J11523" i="60"/>
  <c r="L11523" i="60" l="1"/>
  <c r="P11523" i="60"/>
  <c r="K11524" i="60"/>
  <c r="J11524" i="60"/>
  <c r="M11524" i="60"/>
  <c r="I11525" i="60" s="1"/>
  <c r="L11524" i="60" l="1"/>
  <c r="J11525" i="60"/>
  <c r="K11525" i="60"/>
  <c r="M11525" i="60"/>
  <c r="I11526" i="60" s="1"/>
  <c r="K11526" i="60" l="1"/>
  <c r="J11526" i="60"/>
  <c r="M11526" i="60"/>
  <c r="I11527" i="60" s="1"/>
  <c r="L11525" i="60"/>
  <c r="P11524" i="60"/>
  <c r="P11525" i="60" l="1"/>
  <c r="M11527" i="60"/>
  <c r="I11528" i="60" s="1"/>
  <c r="K11527" i="60"/>
  <c r="J11527" i="60"/>
  <c r="P11526" i="60"/>
  <c r="L11526" i="60"/>
  <c r="L11527" i="60" l="1"/>
  <c r="P11527" i="60"/>
  <c r="J11528" i="60"/>
  <c r="M11528" i="60"/>
  <c r="I11529" i="60" s="1"/>
  <c r="K11528" i="60"/>
  <c r="M11529" i="60" l="1"/>
  <c r="I11530" i="60" s="1"/>
  <c r="K11529" i="60"/>
  <c r="J11529" i="60"/>
  <c r="P11528" i="60"/>
  <c r="L11528" i="60"/>
  <c r="P11529" i="60" l="1"/>
  <c r="L11529" i="60"/>
  <c r="J11530" i="60"/>
  <c r="M11530" i="60"/>
  <c r="I11531" i="60" s="1"/>
  <c r="K11530" i="60"/>
  <c r="L11530" i="60" l="1"/>
  <c r="P11530" i="60"/>
  <c r="J11531" i="60"/>
  <c r="M11531" i="60"/>
  <c r="I11532" i="60" s="1"/>
  <c r="K11531" i="60"/>
  <c r="J11532" i="60" l="1"/>
  <c r="M11532" i="60"/>
  <c r="I11533" i="60" s="1"/>
  <c r="K11532" i="60"/>
  <c r="P11531" i="60"/>
  <c r="L11531" i="60"/>
  <c r="M11533" i="60" l="1"/>
  <c r="I11534" i="60" s="1"/>
  <c r="K11533" i="60"/>
  <c r="J11533" i="60"/>
  <c r="L11532" i="60"/>
  <c r="P11532" i="60"/>
  <c r="P11533" i="60" l="1"/>
  <c r="L11533" i="60"/>
  <c r="M11534" i="60"/>
  <c r="I11535" i="60" s="1"/>
  <c r="J11534" i="60"/>
  <c r="K11534" i="60"/>
  <c r="P11534" i="60" l="1"/>
  <c r="L11534" i="60"/>
  <c r="M11535" i="60"/>
  <c r="I11536" i="60" s="1"/>
  <c r="K11535" i="60"/>
  <c r="J11535" i="60"/>
  <c r="P11535" i="60" l="1"/>
  <c r="L11535" i="60"/>
  <c r="J11536" i="60"/>
  <c r="K11536" i="60"/>
  <c r="M11536" i="60"/>
  <c r="I11537" i="60" s="1"/>
  <c r="M11537" i="60" l="1"/>
  <c r="I11538" i="60" s="1"/>
  <c r="K11537" i="60"/>
  <c r="J11537" i="60"/>
  <c r="L11536" i="60"/>
  <c r="P11536" i="60"/>
  <c r="L11537" i="60" l="1"/>
  <c r="P11537" i="60"/>
  <c r="M11538" i="60"/>
  <c r="I11539" i="60" s="1"/>
  <c r="K11538" i="60"/>
  <c r="J11538" i="60"/>
  <c r="L11538" i="60" l="1"/>
  <c r="P11538" i="60"/>
  <c r="J11539" i="60"/>
  <c r="M11539" i="60"/>
  <c r="I11540" i="60" s="1"/>
  <c r="K11539" i="60"/>
  <c r="M11540" i="60" l="1"/>
  <c r="I11541" i="60" s="1"/>
  <c r="K11540" i="60"/>
  <c r="J11540" i="60"/>
  <c r="L11539" i="60"/>
  <c r="P11539" i="60"/>
  <c r="P11540" i="60" l="1"/>
  <c r="L11540" i="60"/>
  <c r="K11541" i="60"/>
  <c r="J11541" i="60"/>
  <c r="M11541" i="60"/>
  <c r="I11542" i="60" s="1"/>
  <c r="L11541" i="60" l="1"/>
  <c r="P11541" i="60"/>
  <c r="K11542" i="60"/>
  <c r="J11542" i="60"/>
  <c r="M11542" i="60"/>
  <c r="I11543" i="60" s="1"/>
  <c r="K11543" i="60" l="1"/>
  <c r="J11543" i="60"/>
  <c r="M11543" i="60"/>
  <c r="I11544" i="60" s="1"/>
  <c r="P11542" i="60"/>
  <c r="L11542" i="60"/>
  <c r="K11544" i="60" l="1"/>
  <c r="J11544" i="60"/>
  <c r="M11544" i="60"/>
  <c r="I11545" i="60" s="1"/>
  <c r="L11543" i="60"/>
  <c r="P11543" i="60"/>
  <c r="J11545" i="60" l="1"/>
  <c r="M11545" i="60"/>
  <c r="I11546" i="60" s="1"/>
  <c r="K11545" i="60"/>
  <c r="L11544" i="60"/>
  <c r="P11544" i="60"/>
  <c r="J11546" i="60" l="1"/>
  <c r="M11546" i="60"/>
  <c r="I11547" i="60" s="1"/>
  <c r="K11546" i="60"/>
  <c r="P11545" i="60"/>
  <c r="L11545" i="60"/>
  <c r="M11547" i="60" l="1"/>
  <c r="I11548" i="60" s="1"/>
  <c r="K11547" i="60"/>
  <c r="J11547" i="60"/>
  <c r="P11546" i="60"/>
  <c r="L11546" i="60"/>
  <c r="L11547" i="60" l="1"/>
  <c r="P11547" i="60"/>
  <c r="M11548" i="60"/>
  <c r="I11549" i="60" s="1"/>
  <c r="K11548" i="60"/>
  <c r="J11548" i="60"/>
  <c r="P11548" i="60" l="1"/>
  <c r="L11548" i="60"/>
  <c r="K11549" i="60"/>
  <c r="J11549" i="60"/>
  <c r="M11549" i="60"/>
  <c r="I11550" i="60" s="1"/>
  <c r="M11550" i="60" l="1"/>
  <c r="I11551" i="60" s="1"/>
  <c r="K11550" i="60"/>
  <c r="J11550" i="60"/>
  <c r="P11549" i="60"/>
  <c r="L11549" i="60"/>
  <c r="P11550" i="60" l="1"/>
  <c r="L11550" i="60"/>
  <c r="M11551" i="60"/>
  <c r="I11552" i="60" s="1"/>
  <c r="K11551" i="60"/>
  <c r="J11551" i="60"/>
  <c r="L11551" i="60" l="1"/>
  <c r="M11552" i="60"/>
  <c r="I11553" i="60" s="1"/>
  <c r="J11552" i="60"/>
  <c r="K11552" i="60"/>
  <c r="J11553" i="60" l="1"/>
  <c r="M11553" i="60"/>
  <c r="I11554" i="60" s="1"/>
  <c r="K11553" i="60"/>
  <c r="P11551" i="60"/>
  <c r="P11552" i="60"/>
  <c r="L11552" i="60"/>
  <c r="M11554" i="60" l="1"/>
  <c r="I11555" i="60" s="1"/>
  <c r="K11554" i="60"/>
  <c r="J11554" i="60"/>
  <c r="P11553" i="60"/>
  <c r="L11553" i="60"/>
  <c r="L11554" i="60" l="1"/>
  <c r="P11554" i="60"/>
  <c r="K11555" i="60"/>
  <c r="M11555" i="60"/>
  <c r="I11556" i="60" s="1"/>
  <c r="J11555" i="60"/>
  <c r="L11555" i="60" l="1"/>
  <c r="P11555" i="60"/>
  <c r="K11556" i="60"/>
  <c r="J11556" i="60"/>
  <c r="M11556" i="60"/>
  <c r="I11557" i="60" s="1"/>
  <c r="M11557" i="60" l="1"/>
  <c r="I11558" i="60" s="1"/>
  <c r="K11557" i="60"/>
  <c r="J11557" i="60"/>
  <c r="P11556" i="60"/>
  <c r="L11556" i="60"/>
  <c r="L11557" i="60" l="1"/>
  <c r="P11557" i="60"/>
  <c r="K11558" i="60"/>
  <c r="J11558" i="60"/>
  <c r="M11558" i="60"/>
  <c r="I11559" i="60" s="1"/>
  <c r="J11559" i="60" l="1"/>
  <c r="M11559" i="60"/>
  <c r="I11560" i="60" s="1"/>
  <c r="K11559" i="60"/>
  <c r="L11558" i="60"/>
  <c r="J11560" i="60" l="1"/>
  <c r="K11560" i="60"/>
  <c r="M11560" i="60"/>
  <c r="I11561" i="60" s="1"/>
  <c r="P11558" i="60"/>
  <c r="P11559" i="60"/>
  <c r="L11559" i="60"/>
  <c r="P11560" i="60" l="1"/>
  <c r="L11560" i="60"/>
  <c r="J11561" i="60"/>
  <c r="K11561" i="60"/>
  <c r="M11561" i="60"/>
  <c r="I11562" i="60" s="1"/>
  <c r="J11562" i="60" l="1"/>
  <c r="M11562" i="60"/>
  <c r="I11563" i="60" s="1"/>
  <c r="K11562" i="60"/>
  <c r="P11561" i="60"/>
  <c r="L11561" i="60"/>
  <c r="K11563" i="60" l="1"/>
  <c r="J11563" i="60"/>
  <c r="M11563" i="60"/>
  <c r="I11564" i="60" s="1"/>
  <c r="L11562" i="60"/>
  <c r="P11562" i="60"/>
  <c r="K11564" i="60" l="1"/>
  <c r="M11564" i="60"/>
  <c r="I11565" i="60" s="1"/>
  <c r="J11564" i="60"/>
  <c r="L11563" i="60"/>
  <c r="P11563" i="60" l="1"/>
  <c r="L11564" i="60"/>
  <c r="P11564" i="60"/>
  <c r="M11565" i="60"/>
  <c r="I11566" i="60" s="1"/>
  <c r="K11565" i="60"/>
  <c r="J11565" i="60"/>
  <c r="L11565" i="60" l="1"/>
  <c r="P11565" i="60"/>
  <c r="J11566" i="60"/>
  <c r="M11566" i="60"/>
  <c r="I11567" i="60" s="1"/>
  <c r="K11566" i="60"/>
  <c r="P11566" i="60" l="1"/>
  <c r="L11566" i="60"/>
  <c r="J11567" i="60"/>
  <c r="M11567" i="60"/>
  <c r="I11568" i="60" s="1"/>
  <c r="K11567" i="60"/>
  <c r="P11567" i="60" l="1"/>
  <c r="L11567" i="60"/>
  <c r="K11568" i="60"/>
  <c r="J11568" i="60"/>
  <c r="M11568" i="60"/>
  <c r="I11569" i="60" s="1"/>
  <c r="M11569" i="60" l="1"/>
  <c r="I11570" i="60" s="1"/>
  <c r="K11569" i="60"/>
  <c r="J11569" i="60"/>
  <c r="L11568" i="60"/>
  <c r="P11568" i="60"/>
  <c r="P11569" i="60" l="1"/>
  <c r="L11569" i="60"/>
  <c r="M11570" i="60"/>
  <c r="I11571" i="60" s="1"/>
  <c r="J11570" i="60"/>
  <c r="K11570" i="60"/>
  <c r="M11571" i="60" l="1"/>
  <c r="I11572" i="60" s="1"/>
  <c r="K11571" i="60"/>
  <c r="J11571" i="60"/>
  <c r="P11570" i="60"/>
  <c r="L11570" i="60"/>
  <c r="L11571" i="60" l="1"/>
  <c r="P11571" i="60"/>
  <c r="K11572" i="60"/>
  <c r="J11572" i="60"/>
  <c r="M11572" i="60"/>
  <c r="I11573" i="60" s="1"/>
  <c r="K11573" i="60" l="1"/>
  <c r="J11573" i="60"/>
  <c r="M11573" i="60"/>
  <c r="I11574" i="60" s="1"/>
  <c r="L11572" i="60"/>
  <c r="P11572" i="60"/>
  <c r="J11574" i="60" l="1"/>
  <c r="M11574" i="60"/>
  <c r="I11575" i="60" s="1"/>
  <c r="K11574" i="60"/>
  <c r="L11573" i="60"/>
  <c r="P11573" i="60"/>
  <c r="K11575" i="60" l="1"/>
  <c r="J11575" i="60"/>
  <c r="M11575" i="60"/>
  <c r="I11576" i="60" s="1"/>
  <c r="L11574" i="60"/>
  <c r="P11574" i="60"/>
  <c r="M11576" i="60" l="1"/>
  <c r="I11577" i="60" s="1"/>
  <c r="K11576" i="60"/>
  <c r="J11576" i="60"/>
  <c r="P11575" i="60"/>
  <c r="L11575" i="60"/>
  <c r="P11576" i="60" l="1"/>
  <c r="L11576" i="60"/>
  <c r="J11577" i="60"/>
  <c r="K11577" i="60"/>
  <c r="M11577" i="60"/>
  <c r="I11578" i="60" s="1"/>
  <c r="M11578" i="60" l="1"/>
  <c r="I11579" i="60" s="1"/>
  <c r="K11578" i="60"/>
  <c r="J11578" i="60"/>
  <c r="P11577" i="60"/>
  <c r="L11577" i="60"/>
  <c r="P11578" i="60" l="1"/>
  <c r="L11578" i="60"/>
  <c r="K11579" i="60"/>
  <c r="J11579" i="60"/>
  <c r="M11579" i="60"/>
  <c r="I11580" i="60" s="1"/>
  <c r="K11580" i="60" l="1"/>
  <c r="J11580" i="60"/>
  <c r="M11580" i="60"/>
  <c r="I11581" i="60" s="1"/>
  <c r="L11579" i="60"/>
  <c r="P11579" i="60"/>
  <c r="J11581" i="60" l="1"/>
  <c r="K11581" i="60"/>
  <c r="M11581" i="60"/>
  <c r="I11582" i="60" s="1"/>
  <c r="P11580" i="60"/>
  <c r="L11580" i="60"/>
  <c r="M11582" i="60" l="1"/>
  <c r="I11583" i="60" s="1"/>
  <c r="K11582" i="60"/>
  <c r="J11582" i="60"/>
  <c r="P11581" i="60"/>
  <c r="L11581" i="60"/>
  <c r="P11582" i="60" l="1"/>
  <c r="L11582" i="60"/>
  <c r="M11583" i="60"/>
  <c r="I11584" i="60" s="1"/>
  <c r="K11583" i="60"/>
  <c r="J11583" i="60"/>
  <c r="M11584" i="60" l="1"/>
  <c r="I11585" i="60" s="1"/>
  <c r="J11584" i="60"/>
  <c r="K11584" i="60"/>
  <c r="L11583" i="60"/>
  <c r="P11583" i="60"/>
  <c r="P11584" i="60" l="1"/>
  <c r="L11584" i="60"/>
  <c r="K11585" i="60"/>
  <c r="J11585" i="60"/>
  <c r="M11585" i="60"/>
  <c r="I11586" i="60" s="1"/>
  <c r="M11586" i="60" l="1"/>
  <c r="I11587" i="60" s="1"/>
  <c r="K11586" i="60"/>
  <c r="J11586" i="60"/>
  <c r="P11585" i="60"/>
  <c r="L11585" i="60"/>
  <c r="L11586" i="60" l="1"/>
  <c r="P11586" i="60"/>
  <c r="M11587" i="60"/>
  <c r="I11588" i="60" s="1"/>
  <c r="K11587" i="60"/>
  <c r="J11587" i="60"/>
  <c r="L11587" i="60" l="1"/>
  <c r="P11587" i="60"/>
  <c r="J11588" i="60"/>
  <c r="M11588" i="60"/>
  <c r="I11589" i="60" s="1"/>
  <c r="K11588" i="60"/>
  <c r="M11589" i="60" l="1"/>
  <c r="I11590" i="60" s="1"/>
  <c r="J11589" i="60"/>
  <c r="K11589" i="60"/>
  <c r="L11588" i="60"/>
  <c r="P11588" i="60"/>
  <c r="P11589" i="60" l="1"/>
  <c r="L11589" i="60"/>
  <c r="K11590" i="60"/>
  <c r="J11590" i="60"/>
  <c r="M11590" i="60"/>
  <c r="I11591" i="60" s="1"/>
  <c r="J11591" i="60" l="1"/>
  <c r="M11591" i="60"/>
  <c r="I11592" i="60" s="1"/>
  <c r="K11591" i="60"/>
  <c r="L11590" i="60"/>
  <c r="P11590" i="60"/>
  <c r="K11592" i="60" l="1"/>
  <c r="J11592" i="60"/>
  <c r="M11592" i="60"/>
  <c r="I11593" i="60" s="1"/>
  <c r="P11591" i="60"/>
  <c r="L11591" i="60"/>
  <c r="M11593" i="60" l="1"/>
  <c r="I11594" i="60" s="1"/>
  <c r="K11593" i="60"/>
  <c r="J11593" i="60"/>
  <c r="L11592" i="60"/>
  <c r="P11592" i="60"/>
  <c r="L11593" i="60" l="1"/>
  <c r="P11593" i="60"/>
  <c r="J11594" i="60"/>
  <c r="M11594" i="60"/>
  <c r="I11595" i="60" s="1"/>
  <c r="K11594" i="60"/>
  <c r="P11594" i="60" l="1"/>
  <c r="L11594" i="60"/>
  <c r="J11595" i="60"/>
  <c r="M11595" i="60"/>
  <c r="I11596" i="60" s="1"/>
  <c r="K11595" i="60"/>
  <c r="P11595" i="60" l="1"/>
  <c r="L11595" i="60"/>
  <c r="J11596" i="60"/>
  <c r="K11596" i="60"/>
  <c r="M11596" i="60"/>
  <c r="I11597" i="60" s="1"/>
  <c r="J11597" i="60" l="1"/>
  <c r="M11597" i="60"/>
  <c r="I11598" i="60" s="1"/>
  <c r="K11597" i="60"/>
  <c r="P11596" i="60"/>
  <c r="L11596" i="60"/>
  <c r="M11598" i="60" l="1"/>
  <c r="I11599" i="60" s="1"/>
  <c r="J11598" i="60"/>
  <c r="K11598" i="60"/>
  <c r="P11597" i="60"/>
  <c r="L11597" i="60"/>
  <c r="P11598" i="60" l="1"/>
  <c r="L11598" i="60"/>
  <c r="M11599" i="60"/>
  <c r="I11600" i="60" s="1"/>
  <c r="K11599" i="60"/>
  <c r="J11599" i="60"/>
  <c r="P11599" i="60" l="1"/>
  <c r="L11599" i="60"/>
  <c r="J11600" i="60"/>
  <c r="M11600" i="60"/>
  <c r="I11601" i="60" s="1"/>
  <c r="K11600" i="60"/>
  <c r="L11600" i="60" l="1"/>
  <c r="P11600" i="60"/>
  <c r="M11601" i="60"/>
  <c r="I11602" i="60" s="1"/>
  <c r="K11601" i="60"/>
  <c r="J11601" i="60"/>
  <c r="P11601" i="60" l="1"/>
  <c r="L11601" i="60"/>
  <c r="J11602" i="60"/>
  <c r="M11602" i="60"/>
  <c r="I11603" i="60" s="1"/>
  <c r="K11602" i="60"/>
  <c r="M11603" i="60" l="1"/>
  <c r="I11604" i="60" s="1"/>
  <c r="K11603" i="60"/>
  <c r="J11603" i="60"/>
  <c r="P11602" i="60"/>
  <c r="L11602" i="60"/>
  <c r="L11603" i="60" l="1"/>
  <c r="P11603" i="60"/>
  <c r="K11604" i="60"/>
  <c r="J11604" i="60"/>
  <c r="M11604" i="60"/>
  <c r="I11605" i="60" s="1"/>
  <c r="L11604" i="60" l="1"/>
  <c r="K11605" i="60"/>
  <c r="J11605" i="60"/>
  <c r="M11605" i="60"/>
  <c r="I11606" i="60" s="1"/>
  <c r="M11606" i="60" l="1"/>
  <c r="I11607" i="60" s="1"/>
  <c r="K11606" i="60"/>
  <c r="J11606" i="60"/>
  <c r="P11605" i="60"/>
  <c r="L11605" i="60"/>
  <c r="P11604" i="60"/>
  <c r="P11606" i="60" l="1"/>
  <c r="L11606" i="60"/>
  <c r="K11607" i="60"/>
  <c r="J11607" i="60"/>
  <c r="M11607" i="60"/>
  <c r="I11608" i="60" s="1"/>
  <c r="M11608" i="60" l="1"/>
  <c r="I11609" i="60" s="1"/>
  <c r="K11608" i="60"/>
  <c r="J11608" i="60"/>
  <c r="L11607" i="60"/>
  <c r="P11607" i="60"/>
  <c r="P11608" i="60" l="1"/>
  <c r="L11608" i="60"/>
  <c r="J11609" i="60"/>
  <c r="K11609" i="60"/>
  <c r="M11609" i="60"/>
  <c r="I11610" i="60" s="1"/>
  <c r="K11610" i="60" l="1"/>
  <c r="M11610" i="60"/>
  <c r="I11611" i="60" s="1"/>
  <c r="J11610" i="60"/>
  <c r="L11609" i="60"/>
  <c r="P11609" i="60"/>
  <c r="P11610" i="60" l="1"/>
  <c r="L11610" i="60"/>
  <c r="J11611" i="60"/>
  <c r="M11611" i="60"/>
  <c r="I11612" i="60" s="1"/>
  <c r="K11611" i="60"/>
  <c r="P11611" i="60" l="1"/>
  <c r="L11611" i="60"/>
  <c r="M11612" i="60"/>
  <c r="I11613" i="60" s="1"/>
  <c r="K11612" i="60"/>
  <c r="J11612" i="60"/>
  <c r="P11612" i="60" l="1"/>
  <c r="L11612" i="60"/>
  <c r="M11613" i="60"/>
  <c r="I11614" i="60" s="1"/>
  <c r="K11613" i="60"/>
  <c r="J11613" i="60"/>
  <c r="P11613" i="60" l="1"/>
  <c r="L11613" i="60"/>
  <c r="K11614" i="60"/>
  <c r="J11614" i="60"/>
  <c r="M11614" i="60"/>
  <c r="I11615" i="60" s="1"/>
  <c r="K11615" i="60" l="1"/>
  <c r="M11615" i="60"/>
  <c r="I11616" i="60" s="1"/>
  <c r="J11615" i="60"/>
  <c r="L11614" i="60"/>
  <c r="P11614" i="60"/>
  <c r="P11615" i="60" l="1"/>
  <c r="L11615" i="60"/>
  <c r="J11616" i="60"/>
  <c r="M11616" i="60"/>
  <c r="I11617" i="60" s="1"/>
  <c r="K11616" i="60"/>
  <c r="P11616" i="60" l="1"/>
  <c r="L11616" i="60"/>
  <c r="M11617" i="60"/>
  <c r="I11618" i="60" s="1"/>
  <c r="K11617" i="60"/>
  <c r="J11617" i="60"/>
  <c r="M11618" i="60" l="1"/>
  <c r="I11619" i="60" s="1"/>
  <c r="K11618" i="60"/>
  <c r="J11618" i="60"/>
  <c r="P11617" i="60"/>
  <c r="L11617" i="60"/>
  <c r="P11618" i="60" l="1"/>
  <c r="L11618" i="60"/>
  <c r="K11619" i="60"/>
  <c r="J11619" i="60"/>
  <c r="M11619" i="60"/>
  <c r="I11620" i="60" s="1"/>
  <c r="M11620" i="60" l="1"/>
  <c r="I11621" i="60" s="1"/>
  <c r="K11620" i="60"/>
  <c r="J11620" i="60"/>
  <c r="P11619" i="60"/>
  <c r="L11619" i="60"/>
  <c r="L11620" i="60" l="1"/>
  <c r="P11620" i="60"/>
  <c r="J11621" i="60"/>
  <c r="K11621" i="60"/>
  <c r="M11621" i="60"/>
  <c r="I11622" i="60" s="1"/>
  <c r="K11622" i="60" l="1"/>
  <c r="J11622" i="60"/>
  <c r="M11622" i="60"/>
  <c r="I11623" i="60" s="1"/>
  <c r="L11621" i="60"/>
  <c r="P11621" i="60"/>
  <c r="J11623" i="60" l="1"/>
  <c r="M11623" i="60"/>
  <c r="I11624" i="60" s="1"/>
  <c r="K11623" i="60"/>
  <c r="L11622" i="60"/>
  <c r="P11622" i="60"/>
  <c r="K11624" i="60" l="1"/>
  <c r="J11624" i="60"/>
  <c r="M11624" i="60"/>
  <c r="I11625" i="60" s="1"/>
  <c r="L11623" i="60"/>
  <c r="P11623" i="60"/>
  <c r="M11625" i="60" l="1"/>
  <c r="I11626" i="60" s="1"/>
  <c r="K11625" i="60"/>
  <c r="J11625" i="60"/>
  <c r="P11624" i="60"/>
  <c r="L11624" i="60"/>
  <c r="P11625" i="60" l="1"/>
  <c r="L11625" i="60"/>
  <c r="J11626" i="60"/>
  <c r="K11626" i="60"/>
  <c r="M11626" i="60"/>
  <c r="I11627" i="60" s="1"/>
  <c r="P11626" i="60" l="1"/>
  <c r="L11626" i="60"/>
  <c r="J11627" i="60"/>
  <c r="M11627" i="60"/>
  <c r="I11628" i="60" s="1"/>
  <c r="K11627" i="60"/>
  <c r="P11627" i="60" l="1"/>
  <c r="L11627" i="60"/>
  <c r="M11628" i="60"/>
  <c r="I11629" i="60" s="1"/>
  <c r="K11628" i="60"/>
  <c r="J11628" i="60"/>
  <c r="L11628" i="60" l="1"/>
  <c r="P11628" i="60"/>
  <c r="K11629" i="60"/>
  <c r="J11629" i="60"/>
  <c r="M11629" i="60"/>
  <c r="I11630" i="60" s="1"/>
  <c r="J11630" i="60" l="1"/>
  <c r="M11630" i="60"/>
  <c r="I11631" i="60" s="1"/>
  <c r="K11630" i="60"/>
  <c r="P11629" i="60"/>
  <c r="L11629" i="60"/>
  <c r="M11631" i="60" l="1"/>
  <c r="I11632" i="60" s="1"/>
  <c r="J11631" i="60"/>
  <c r="K11631" i="60"/>
  <c r="P11630" i="60"/>
  <c r="L11630" i="60"/>
  <c r="P11631" i="60" l="1"/>
  <c r="L11631" i="60"/>
  <c r="J11632" i="60"/>
  <c r="M11632" i="60"/>
  <c r="I11633" i="60" s="1"/>
  <c r="K11632" i="60"/>
  <c r="M11633" i="60" l="1"/>
  <c r="I11634" i="60" s="1"/>
  <c r="J11633" i="60"/>
  <c r="K11633" i="60"/>
  <c r="P11632" i="60"/>
  <c r="L11632" i="60"/>
  <c r="P11633" i="60" l="1"/>
  <c r="L11633" i="60"/>
  <c r="M11634" i="60"/>
  <c r="I11635" i="60" s="1"/>
  <c r="K11634" i="60"/>
  <c r="J11634" i="60"/>
  <c r="L11634" i="60" l="1"/>
  <c r="P11634" i="60"/>
  <c r="M11635" i="60"/>
  <c r="I11636" i="60" s="1"/>
  <c r="K11635" i="60"/>
  <c r="J11635" i="60"/>
  <c r="L11635" i="60" l="1"/>
  <c r="P11635" i="60"/>
  <c r="K11636" i="60"/>
  <c r="J11636" i="60"/>
  <c r="M11636" i="60"/>
  <c r="I11637" i="60" s="1"/>
  <c r="J11637" i="60" l="1"/>
  <c r="M11637" i="60"/>
  <c r="I11638" i="60" s="1"/>
  <c r="K11637" i="60"/>
  <c r="P11636" i="60"/>
  <c r="L11636" i="60"/>
  <c r="J11638" i="60" l="1"/>
  <c r="M11638" i="60"/>
  <c r="I11639" i="60" s="1"/>
  <c r="K11638" i="60"/>
  <c r="L11637" i="60"/>
  <c r="P11637" i="60"/>
  <c r="K11639" i="60" l="1"/>
  <c r="J11639" i="60"/>
  <c r="M11639" i="60"/>
  <c r="I11640" i="60" s="1"/>
  <c r="P11638" i="60"/>
  <c r="L11638" i="60"/>
  <c r="K11640" i="60" l="1"/>
  <c r="J11640" i="60"/>
  <c r="M11640" i="60"/>
  <c r="I11641" i="60" s="1"/>
  <c r="L11639" i="60"/>
  <c r="P11639" i="60"/>
  <c r="K11641" i="60" l="1"/>
  <c r="J11641" i="60"/>
  <c r="M11641" i="60"/>
  <c r="I11642" i="60" s="1"/>
  <c r="P11640" i="60"/>
  <c r="L11640" i="60"/>
  <c r="M11642" i="60" l="1"/>
  <c r="I11643" i="60" s="1"/>
  <c r="K11642" i="60"/>
  <c r="J11642" i="60"/>
  <c r="P11641" i="60"/>
  <c r="L11641" i="60"/>
  <c r="L11642" i="60" l="1"/>
  <c r="P11642" i="60"/>
  <c r="J11643" i="60"/>
  <c r="K11643" i="60"/>
  <c r="M11643" i="60"/>
  <c r="I11644" i="60" s="1"/>
  <c r="J11644" i="60" l="1"/>
  <c r="K11644" i="60"/>
  <c r="M11644" i="60"/>
  <c r="I11645" i="60" s="1"/>
  <c r="P11643" i="60"/>
  <c r="L11643" i="60"/>
  <c r="K11645" i="60" l="1"/>
  <c r="J11645" i="60"/>
  <c r="M11645" i="60"/>
  <c r="I11646" i="60" s="1"/>
  <c r="P11644" i="60"/>
  <c r="L11644" i="60"/>
  <c r="K11646" i="60" l="1"/>
  <c r="J11646" i="60"/>
  <c r="M11646" i="60"/>
  <c r="I11647" i="60" s="1"/>
  <c r="P11645" i="60"/>
  <c r="L11645" i="60"/>
  <c r="M11647" i="60" l="1"/>
  <c r="I11648" i="60" s="1"/>
  <c r="K11647" i="60"/>
  <c r="J11647" i="60"/>
  <c r="P11646" i="60"/>
  <c r="L11646" i="60"/>
  <c r="P11647" i="60" l="1"/>
  <c r="L11647" i="60"/>
  <c r="M11648" i="60"/>
  <c r="I11649" i="60" s="1"/>
  <c r="K11648" i="60"/>
  <c r="J11648" i="60"/>
  <c r="P11648" i="60" l="1"/>
  <c r="L11648" i="60"/>
  <c r="M11649" i="60"/>
  <c r="I11650" i="60" s="1"/>
  <c r="K11649" i="60"/>
  <c r="J11649" i="60"/>
  <c r="M11650" i="60" l="1"/>
  <c r="I11651" i="60" s="1"/>
  <c r="K11650" i="60"/>
  <c r="J11650" i="60"/>
  <c r="L11649" i="60"/>
  <c r="P11649" i="60"/>
  <c r="P11650" i="60" l="1"/>
  <c r="L11650" i="60"/>
  <c r="J11651" i="60"/>
  <c r="K11651" i="60"/>
  <c r="M11651" i="60"/>
  <c r="I11652" i="60" s="1"/>
  <c r="L11651" i="60" l="1"/>
  <c r="P11651" i="60"/>
  <c r="M11652" i="60"/>
  <c r="I11653" i="60" s="1"/>
  <c r="K11652" i="60"/>
  <c r="J11652" i="60"/>
  <c r="L11652" i="60" l="1"/>
  <c r="P11652" i="60"/>
  <c r="M11653" i="60"/>
  <c r="I11654" i="60" s="1"/>
  <c r="J11653" i="60"/>
  <c r="K11653" i="60"/>
  <c r="K11654" i="60" l="1"/>
  <c r="J11654" i="60"/>
  <c r="M11654" i="60"/>
  <c r="I11655" i="60" s="1"/>
  <c r="P11653" i="60"/>
  <c r="L11653" i="60"/>
  <c r="K11655" i="60" l="1"/>
  <c r="J11655" i="60"/>
  <c r="M11655" i="60"/>
  <c r="I11656" i="60" s="1"/>
  <c r="P11654" i="60"/>
  <c r="L11654" i="60"/>
  <c r="K11656" i="60" l="1"/>
  <c r="J11656" i="60"/>
  <c r="M11656" i="60"/>
  <c r="I11657" i="60" s="1"/>
  <c r="P11655" i="60"/>
  <c r="L11655" i="60"/>
  <c r="J11657" i="60" l="1"/>
  <c r="K11657" i="60"/>
  <c r="M11657" i="60"/>
  <c r="I11658" i="60" s="1"/>
  <c r="L11656" i="60"/>
  <c r="P11656" i="60"/>
  <c r="J11658" i="60" l="1"/>
  <c r="K11658" i="60"/>
  <c r="M11658" i="60"/>
  <c r="I11659" i="60" s="1"/>
  <c r="L11657" i="60"/>
  <c r="K11659" i="60" l="1"/>
  <c r="J11659" i="60"/>
  <c r="M11659" i="60"/>
  <c r="I11660" i="60" s="1"/>
  <c r="P11657" i="60"/>
  <c r="P11658" i="60"/>
  <c r="L11658" i="60"/>
  <c r="J11660" i="60" l="1"/>
  <c r="K11660" i="60"/>
  <c r="M11660" i="60"/>
  <c r="I11661" i="60" s="1"/>
  <c r="L11659" i="60"/>
  <c r="P11659" i="60"/>
  <c r="M11661" i="60" l="1"/>
  <c r="I11662" i="60" s="1"/>
  <c r="J11661" i="60"/>
  <c r="K11661" i="60"/>
  <c r="L11660" i="60"/>
  <c r="P11660" i="60"/>
  <c r="P11661" i="60" l="1"/>
  <c r="L11661" i="60"/>
  <c r="J11662" i="60"/>
  <c r="M11662" i="60"/>
  <c r="I11663" i="60" s="1"/>
  <c r="K11662" i="60"/>
  <c r="P11662" i="60" l="1"/>
  <c r="L11662" i="60"/>
  <c r="K11663" i="60"/>
  <c r="J11663" i="60"/>
  <c r="M11663" i="60"/>
  <c r="I11664" i="60" s="1"/>
  <c r="K11664" i="60" l="1"/>
  <c r="J11664" i="60"/>
  <c r="M11664" i="60"/>
  <c r="I11665" i="60" s="1"/>
  <c r="L11663" i="60"/>
  <c r="P11663" i="60"/>
  <c r="J11665" i="60" l="1"/>
  <c r="M11665" i="60"/>
  <c r="I11666" i="60" s="1"/>
  <c r="K11665" i="60"/>
  <c r="L11664" i="60"/>
  <c r="P11664" i="60"/>
  <c r="M11666" i="60" l="1"/>
  <c r="I11667" i="60" s="1"/>
  <c r="K11666" i="60"/>
  <c r="J11666" i="60"/>
  <c r="P11665" i="60"/>
  <c r="L11665" i="60"/>
  <c r="P11666" i="60" l="1"/>
  <c r="L11666" i="60"/>
  <c r="M11667" i="60"/>
  <c r="I11668" i="60" s="1"/>
  <c r="K11667" i="60"/>
  <c r="J11667" i="60"/>
  <c r="P11667" i="60" l="1"/>
  <c r="L11667" i="60"/>
  <c r="J11668" i="60"/>
  <c r="K11668" i="60"/>
  <c r="M11668" i="60"/>
  <c r="I11669" i="60" s="1"/>
  <c r="P11668" i="60" l="1"/>
  <c r="L11668" i="60"/>
  <c r="M11669" i="60"/>
  <c r="I11670" i="60" s="1"/>
  <c r="K11669" i="60"/>
  <c r="J11669" i="60"/>
  <c r="L11669" i="60" l="1"/>
  <c r="P11669" i="60"/>
  <c r="K11670" i="60"/>
  <c r="M11670" i="60"/>
  <c r="I11671" i="60" s="1"/>
  <c r="J11670" i="60"/>
  <c r="K11671" i="60" l="1"/>
  <c r="J11671" i="60"/>
  <c r="M11671" i="60"/>
  <c r="I11672" i="60" s="1"/>
  <c r="L11670" i="60"/>
  <c r="P11670" i="60"/>
  <c r="J11672" i="60" l="1"/>
  <c r="M11672" i="60"/>
  <c r="I11673" i="60" s="1"/>
  <c r="K11672" i="60"/>
  <c r="L11671" i="60"/>
  <c r="P11671" i="60" l="1"/>
  <c r="K11673" i="60"/>
  <c r="J11673" i="60"/>
  <c r="M11673" i="60"/>
  <c r="I11674" i="60" s="1"/>
  <c r="P11672" i="60"/>
  <c r="L11672" i="60"/>
  <c r="K11674" i="60" l="1"/>
  <c r="J11674" i="60"/>
  <c r="M11674" i="60"/>
  <c r="I11675" i="60" s="1"/>
  <c r="P11673" i="60"/>
  <c r="L11673" i="60"/>
  <c r="J11675" i="60" l="1"/>
  <c r="K11675" i="60"/>
  <c r="M11675" i="60"/>
  <c r="I11676" i="60" s="1"/>
  <c r="P11674" i="60"/>
  <c r="L11674" i="60"/>
  <c r="P11675" i="60" l="1"/>
  <c r="L11675" i="60"/>
  <c r="K11676" i="60"/>
  <c r="J11676" i="60"/>
  <c r="M11676" i="60"/>
  <c r="I11677" i="60" s="1"/>
  <c r="P11676" i="60" l="1"/>
  <c r="L11676" i="60"/>
  <c r="M11677" i="60"/>
  <c r="I11678" i="60" s="1"/>
  <c r="J11677" i="60"/>
  <c r="K11677" i="60"/>
  <c r="P11677" i="60" l="1"/>
  <c r="L11677" i="60"/>
  <c r="M11678" i="60"/>
  <c r="I11679" i="60" s="1"/>
  <c r="J11678" i="60"/>
  <c r="K11678" i="60"/>
  <c r="J11679" i="60" l="1"/>
  <c r="M11679" i="60"/>
  <c r="I11680" i="60" s="1"/>
  <c r="K11679" i="60"/>
  <c r="L11678" i="60"/>
  <c r="P11678" i="60"/>
  <c r="J11680" i="60" l="1"/>
  <c r="K11680" i="60"/>
  <c r="M11680" i="60"/>
  <c r="I11681" i="60" s="1"/>
  <c r="L11679" i="60"/>
  <c r="P11679" i="60"/>
  <c r="K11681" i="60" l="1"/>
  <c r="J11681" i="60"/>
  <c r="M11681" i="60"/>
  <c r="I11682" i="60" s="1"/>
  <c r="L11680" i="60"/>
  <c r="P11680" i="60"/>
  <c r="J11682" i="60" l="1"/>
  <c r="K11682" i="60"/>
  <c r="M11682" i="60"/>
  <c r="I11683" i="60" s="1"/>
  <c r="L11681" i="60"/>
  <c r="J11683" i="60" l="1"/>
  <c r="K11683" i="60"/>
  <c r="M11683" i="60"/>
  <c r="I11684" i="60" s="1"/>
  <c r="P11681" i="60"/>
  <c r="P11682" i="60"/>
  <c r="L11682" i="60"/>
  <c r="J11684" i="60" l="1"/>
  <c r="K11684" i="60"/>
  <c r="M11684" i="60"/>
  <c r="I11685" i="60" s="1"/>
  <c r="P11683" i="60"/>
  <c r="L11683" i="60"/>
  <c r="K11685" i="60" l="1"/>
  <c r="J11685" i="60"/>
  <c r="M11685" i="60"/>
  <c r="I11686" i="60" s="1"/>
  <c r="P11684" i="60"/>
  <c r="L11684" i="60"/>
  <c r="M11686" i="60" l="1"/>
  <c r="I11687" i="60" s="1"/>
  <c r="K11686" i="60"/>
  <c r="J11686" i="60"/>
  <c r="L11685" i="60"/>
  <c r="P11685" i="60"/>
  <c r="L11686" i="60" l="1"/>
  <c r="P11686" i="60"/>
  <c r="J11687" i="60"/>
  <c r="K11687" i="60"/>
  <c r="M11687" i="60"/>
  <c r="I11688" i="60" s="1"/>
  <c r="J11688" i="60" l="1"/>
  <c r="M11688" i="60"/>
  <c r="I11689" i="60" s="1"/>
  <c r="K11688" i="60"/>
  <c r="L11687" i="60"/>
  <c r="P11687" i="60"/>
  <c r="K11689" i="60" l="1"/>
  <c r="J11689" i="60"/>
  <c r="M11689" i="60"/>
  <c r="I11690" i="60" s="1"/>
  <c r="P11688" i="60"/>
  <c r="L11688" i="60"/>
  <c r="M11690" i="60" l="1"/>
  <c r="I11691" i="60" s="1"/>
  <c r="K11690" i="60"/>
  <c r="J11690" i="60"/>
  <c r="L11689" i="60"/>
  <c r="P11689" i="60"/>
  <c r="P11690" i="60" l="1"/>
  <c r="L11690" i="60"/>
  <c r="K11691" i="60"/>
  <c r="J11691" i="60"/>
  <c r="M11691" i="60"/>
  <c r="I11692" i="60" s="1"/>
  <c r="L11691" i="60" l="1"/>
  <c r="P11691" i="60"/>
  <c r="M11692" i="60"/>
  <c r="I11693" i="60" s="1"/>
  <c r="K11692" i="60"/>
  <c r="J11692" i="60"/>
  <c r="L11692" i="60" l="1"/>
  <c r="P11692" i="60"/>
  <c r="K11693" i="60"/>
  <c r="J11693" i="60"/>
  <c r="M11693" i="60"/>
  <c r="I11694" i="60" s="1"/>
  <c r="J11694" i="60" l="1"/>
  <c r="M11694" i="60"/>
  <c r="I11695" i="60" s="1"/>
  <c r="K11694" i="60"/>
  <c r="L11693" i="60"/>
  <c r="P11693" i="60"/>
  <c r="K11695" i="60" l="1"/>
  <c r="J11695" i="60"/>
  <c r="M11695" i="60"/>
  <c r="I11696" i="60" s="1"/>
  <c r="L11694" i="60"/>
  <c r="P11694" i="60"/>
  <c r="K11696" i="60" l="1"/>
  <c r="M11696" i="60"/>
  <c r="I11697" i="60" s="1"/>
  <c r="J11696" i="60"/>
  <c r="L11695" i="60"/>
  <c r="P11695" i="60"/>
  <c r="L11696" i="60" l="1"/>
  <c r="P11696" i="60"/>
  <c r="K11697" i="60"/>
  <c r="J11697" i="60"/>
  <c r="M11697" i="60"/>
  <c r="I11698" i="60" s="1"/>
  <c r="K11698" i="60" l="1"/>
  <c r="J11698" i="60"/>
  <c r="M11698" i="60"/>
  <c r="I11699" i="60" s="1"/>
  <c r="P11697" i="60"/>
  <c r="L11697" i="60"/>
  <c r="M11699" i="60" l="1"/>
  <c r="I11700" i="60" s="1"/>
  <c r="K11699" i="60"/>
  <c r="J11699" i="60"/>
  <c r="L11698" i="60"/>
  <c r="P11698" i="60"/>
  <c r="L11699" i="60" l="1"/>
  <c r="P11699" i="60"/>
  <c r="J11700" i="60"/>
  <c r="K11700" i="60"/>
  <c r="M11700" i="60"/>
  <c r="I11701" i="60" s="1"/>
  <c r="J11701" i="60" l="1"/>
  <c r="M11701" i="60"/>
  <c r="I11702" i="60" s="1"/>
  <c r="K11701" i="60"/>
  <c r="L11700" i="60"/>
  <c r="P11700" i="60"/>
  <c r="K11702" i="60" l="1"/>
  <c r="J11702" i="60"/>
  <c r="M11702" i="60"/>
  <c r="I11703" i="60" s="1"/>
  <c r="L11701" i="60"/>
  <c r="P11701" i="60"/>
  <c r="M11703" i="60" l="1"/>
  <c r="I11704" i="60" s="1"/>
  <c r="K11703" i="60"/>
  <c r="J11703" i="60"/>
  <c r="L11702" i="60"/>
  <c r="P11702" i="60" l="1"/>
  <c r="L11703" i="60"/>
  <c r="P11703" i="60"/>
  <c r="M11704" i="60"/>
  <c r="I11705" i="60" s="1"/>
  <c r="K11704" i="60"/>
  <c r="J11704" i="60"/>
  <c r="P11704" i="60" l="1"/>
  <c r="L11704" i="60"/>
  <c r="M11705" i="60"/>
  <c r="I11706" i="60" s="1"/>
  <c r="K11705" i="60"/>
  <c r="J11705" i="60"/>
  <c r="J11706" i="60" l="1"/>
  <c r="M11706" i="60"/>
  <c r="I11707" i="60" s="1"/>
  <c r="K11706" i="60"/>
  <c r="L11705" i="60"/>
  <c r="P11705" i="60"/>
  <c r="M11707" i="60" l="1"/>
  <c r="I11708" i="60" s="1"/>
  <c r="K11707" i="60"/>
  <c r="J11707" i="60"/>
  <c r="L11706" i="60"/>
  <c r="P11706" i="60"/>
  <c r="P11707" i="60" l="1"/>
  <c r="L11707" i="60"/>
  <c r="J11708" i="60"/>
  <c r="M11708" i="60"/>
  <c r="I11709" i="60" s="1"/>
  <c r="K11708" i="60"/>
  <c r="P11708" i="60" l="1"/>
  <c r="L11708" i="60"/>
  <c r="M11709" i="60"/>
  <c r="I11710" i="60" s="1"/>
  <c r="K11709" i="60"/>
  <c r="J11709" i="60"/>
  <c r="J11710" i="60" l="1"/>
  <c r="M11710" i="60"/>
  <c r="I11711" i="60" s="1"/>
  <c r="K11710" i="60"/>
  <c r="P11709" i="60"/>
  <c r="L11709" i="60"/>
  <c r="M11711" i="60" l="1"/>
  <c r="I11712" i="60" s="1"/>
  <c r="K11711" i="60"/>
  <c r="J11711" i="60"/>
  <c r="P11710" i="60"/>
  <c r="L11710" i="60"/>
  <c r="P11711" i="60" l="1"/>
  <c r="L11711" i="60"/>
  <c r="M11712" i="60"/>
  <c r="I11713" i="60" s="1"/>
  <c r="K11712" i="60"/>
  <c r="J11712" i="60"/>
  <c r="L11712" i="60" l="1"/>
  <c r="K11713" i="60"/>
  <c r="M11713" i="60"/>
  <c r="I11714" i="60" s="1"/>
  <c r="J11713" i="60"/>
  <c r="M11714" i="60" l="1"/>
  <c r="I11715" i="60" s="1"/>
  <c r="K11714" i="60"/>
  <c r="J11714" i="60"/>
  <c r="L11713" i="60"/>
  <c r="P11713" i="60"/>
  <c r="P11712" i="60"/>
  <c r="P11714" i="60" l="1"/>
  <c r="L11714" i="60"/>
  <c r="J11715" i="60"/>
  <c r="K11715" i="60"/>
  <c r="M11715" i="60"/>
  <c r="I11716" i="60" s="1"/>
  <c r="P11715" i="60" l="1"/>
  <c r="L11715" i="60"/>
  <c r="K11716" i="60"/>
  <c r="J11716" i="60"/>
  <c r="M11716" i="60"/>
  <c r="I11717" i="60" s="1"/>
  <c r="L11716" i="60" l="1"/>
  <c r="P11716" i="60"/>
  <c r="J11717" i="60"/>
  <c r="M11717" i="60"/>
  <c r="I11718" i="60" s="1"/>
  <c r="K11717" i="60"/>
  <c r="P11717" i="60" l="1"/>
  <c r="L11717" i="60"/>
  <c r="K11718" i="60"/>
  <c r="J11718" i="60"/>
  <c r="M11718" i="60"/>
  <c r="I11719" i="60" s="1"/>
  <c r="M11719" i="60" l="1"/>
  <c r="I11720" i="60" s="1"/>
  <c r="K11719" i="60"/>
  <c r="J11719" i="60"/>
  <c r="P11718" i="60"/>
  <c r="L11718" i="60"/>
  <c r="P11719" i="60" l="1"/>
  <c r="L11719" i="60"/>
  <c r="K11720" i="60"/>
  <c r="J11720" i="60"/>
  <c r="M11720" i="60"/>
  <c r="I11721" i="60" s="1"/>
  <c r="L11720" i="60" l="1"/>
  <c r="P11720" i="60"/>
  <c r="M11721" i="60"/>
  <c r="I11722" i="60" s="1"/>
  <c r="K11721" i="60"/>
  <c r="J11721" i="60"/>
  <c r="P11721" i="60" l="1"/>
  <c r="L11721" i="60"/>
  <c r="J11722" i="60"/>
  <c r="M11722" i="60"/>
  <c r="I11723" i="60" s="1"/>
  <c r="K11722" i="60"/>
  <c r="M11723" i="60" l="1"/>
  <c r="I11724" i="60" s="1"/>
  <c r="K11723" i="60"/>
  <c r="J11723" i="60"/>
  <c r="P11722" i="60"/>
  <c r="L11722" i="60"/>
  <c r="P11723" i="60" l="1"/>
  <c r="L11723" i="60"/>
  <c r="K11724" i="60"/>
  <c r="J11724" i="60"/>
  <c r="M11724" i="60"/>
  <c r="I11725" i="60" s="1"/>
  <c r="P11724" i="60" l="1"/>
  <c r="L11724" i="60"/>
  <c r="M11725" i="60"/>
  <c r="I11726" i="60" s="1"/>
  <c r="K11725" i="60"/>
  <c r="J11725" i="60"/>
  <c r="P11725" i="60" l="1"/>
  <c r="L11725" i="60"/>
  <c r="M11726" i="60"/>
  <c r="I11727" i="60" s="1"/>
  <c r="J11726" i="60"/>
  <c r="K11726" i="60"/>
  <c r="L11726" i="60" l="1"/>
  <c r="M11727" i="60"/>
  <c r="I11728" i="60" s="1"/>
  <c r="K11727" i="60"/>
  <c r="J11727" i="60"/>
  <c r="J11728" i="60" l="1"/>
  <c r="M11728" i="60"/>
  <c r="I11729" i="60" s="1"/>
  <c r="K11728" i="60"/>
  <c r="L11727" i="60"/>
  <c r="P11727" i="60"/>
  <c r="P11726" i="60"/>
  <c r="J11729" i="60" l="1"/>
  <c r="K11729" i="60"/>
  <c r="M11729" i="60"/>
  <c r="I11730" i="60" s="1"/>
  <c r="L11728" i="60"/>
  <c r="P11728" i="60"/>
  <c r="K11730" i="60" l="1"/>
  <c r="M11730" i="60"/>
  <c r="I11731" i="60" s="1"/>
  <c r="J11730" i="60"/>
  <c r="P11729" i="60"/>
  <c r="L11729" i="60"/>
  <c r="P11730" i="60" l="1"/>
  <c r="L11730" i="60"/>
  <c r="J11731" i="60"/>
  <c r="M11731" i="60"/>
  <c r="I11732" i="60" s="1"/>
  <c r="K11731" i="60"/>
  <c r="J11732" i="60" l="1"/>
  <c r="M11732" i="60"/>
  <c r="I11733" i="60" s="1"/>
  <c r="K11732" i="60"/>
  <c r="P11731" i="60"/>
  <c r="L11731" i="60"/>
  <c r="J11733" i="60" l="1"/>
  <c r="K11733" i="60"/>
  <c r="M11733" i="60"/>
  <c r="I11734" i="60" s="1"/>
  <c r="P11732" i="60"/>
  <c r="L11732" i="60"/>
  <c r="M11734" i="60" l="1"/>
  <c r="I11735" i="60" s="1"/>
  <c r="K11734" i="60"/>
  <c r="J11734" i="60"/>
  <c r="P11733" i="60"/>
  <c r="L11733" i="60"/>
  <c r="L11734" i="60" l="1"/>
  <c r="P11734" i="60"/>
  <c r="M11735" i="60"/>
  <c r="I11736" i="60" s="1"/>
  <c r="K11735" i="60"/>
  <c r="J11735" i="60"/>
  <c r="P11735" i="60" l="1"/>
  <c r="L11735" i="60"/>
  <c r="J11736" i="60"/>
  <c r="M11736" i="60"/>
  <c r="I11737" i="60" s="1"/>
  <c r="K11736" i="60"/>
  <c r="M11737" i="60" l="1"/>
  <c r="I11738" i="60" s="1"/>
  <c r="K11737" i="60"/>
  <c r="J11737" i="60"/>
  <c r="P11736" i="60"/>
  <c r="L11736" i="60"/>
  <c r="P11737" i="60" l="1"/>
  <c r="L11737" i="60"/>
  <c r="J11738" i="60"/>
  <c r="M11738" i="60"/>
  <c r="I11739" i="60" s="1"/>
  <c r="K11738" i="60"/>
  <c r="M11739" i="60" l="1"/>
  <c r="I11740" i="60" s="1"/>
  <c r="K11739" i="60"/>
  <c r="J11739" i="60"/>
  <c r="L11738" i="60"/>
  <c r="P11738" i="60"/>
  <c r="P11739" i="60" l="1"/>
  <c r="L11739" i="60"/>
  <c r="J11740" i="60"/>
  <c r="M11740" i="60"/>
  <c r="I11741" i="60" s="1"/>
  <c r="K11740" i="60"/>
  <c r="M11741" i="60" l="1"/>
  <c r="I11742" i="60" s="1"/>
  <c r="K11741" i="60"/>
  <c r="J11741" i="60"/>
  <c r="P11740" i="60"/>
  <c r="L11740" i="60"/>
  <c r="L11741" i="60" l="1"/>
  <c r="P11741" i="60"/>
  <c r="J11742" i="60"/>
  <c r="M11742" i="60"/>
  <c r="I11743" i="60" s="1"/>
  <c r="K11742" i="60"/>
  <c r="J11743" i="60" l="1"/>
  <c r="M11743" i="60"/>
  <c r="I11744" i="60" s="1"/>
  <c r="K11743" i="60"/>
  <c r="L11742" i="60"/>
  <c r="P11742" i="60"/>
  <c r="J11744" i="60" l="1"/>
  <c r="K11744" i="60"/>
  <c r="M11744" i="60"/>
  <c r="I11745" i="60" s="1"/>
  <c r="L11743" i="60"/>
  <c r="P11743" i="60"/>
  <c r="J11745" i="60" l="1"/>
  <c r="M11745" i="60"/>
  <c r="I11746" i="60" s="1"/>
  <c r="K11745" i="60"/>
  <c r="P11744" i="60"/>
  <c r="L11744" i="60"/>
  <c r="J11746" i="60" l="1"/>
  <c r="K11746" i="60"/>
  <c r="M11746" i="60"/>
  <c r="I11747" i="60" s="1"/>
  <c r="L11745" i="60"/>
  <c r="P11745" i="60"/>
  <c r="K11747" i="60" l="1"/>
  <c r="M11747" i="60"/>
  <c r="I11748" i="60" s="1"/>
  <c r="J11747" i="60"/>
  <c r="P11746" i="60"/>
  <c r="L11746" i="60"/>
  <c r="L11747" i="60" l="1"/>
  <c r="P11747" i="60"/>
  <c r="J11748" i="60"/>
  <c r="M11748" i="60"/>
  <c r="I11749" i="60" s="1"/>
  <c r="K11748" i="60"/>
  <c r="J11749" i="60" l="1"/>
  <c r="M11749" i="60"/>
  <c r="I11750" i="60" s="1"/>
  <c r="K11749" i="60"/>
  <c r="L11748" i="60"/>
  <c r="P11748" i="60"/>
  <c r="J11750" i="60" l="1"/>
  <c r="K11750" i="60"/>
  <c r="M11750" i="60"/>
  <c r="I11751" i="60" s="1"/>
  <c r="P11749" i="60"/>
  <c r="L11749" i="60"/>
  <c r="K11751" i="60" l="1"/>
  <c r="J11751" i="60"/>
  <c r="M11751" i="60"/>
  <c r="I11752" i="60" s="1"/>
  <c r="P11750" i="60"/>
  <c r="L11750" i="60"/>
  <c r="K11752" i="60" l="1"/>
  <c r="J11752" i="60"/>
  <c r="M11752" i="60"/>
  <c r="I11753" i="60" s="1"/>
  <c r="P11751" i="60"/>
  <c r="L11751" i="60"/>
  <c r="K11753" i="60" l="1"/>
  <c r="M11753" i="60"/>
  <c r="I11754" i="60" s="1"/>
  <c r="J11753" i="60"/>
  <c r="L11752" i="60"/>
  <c r="P11753" i="60" l="1"/>
  <c r="L11753" i="60"/>
  <c r="P11752" i="60"/>
  <c r="K11754" i="60"/>
  <c r="J11754" i="60"/>
  <c r="M11754" i="60"/>
  <c r="I11755" i="60" s="1"/>
  <c r="K11755" i="60" l="1"/>
  <c r="M11755" i="60"/>
  <c r="I11756" i="60" s="1"/>
  <c r="J11755" i="60"/>
  <c r="P11754" i="60"/>
  <c r="L11754" i="60"/>
  <c r="L11755" i="60" l="1"/>
  <c r="P11755" i="60"/>
  <c r="K11756" i="60"/>
  <c r="J11756" i="60"/>
  <c r="M11756" i="60"/>
  <c r="I11757" i="60" s="1"/>
  <c r="J11757" i="60" l="1"/>
  <c r="M11757" i="60"/>
  <c r="I11758" i="60" s="1"/>
  <c r="K11757" i="60"/>
  <c r="P11756" i="60"/>
  <c r="L11756" i="60"/>
  <c r="M11758" i="60" l="1"/>
  <c r="I11759" i="60" s="1"/>
  <c r="K11758" i="60"/>
  <c r="J11758" i="60"/>
  <c r="L11757" i="60"/>
  <c r="P11757" i="60"/>
  <c r="L11758" i="60" l="1"/>
  <c r="P11758" i="60"/>
  <c r="M11759" i="60"/>
  <c r="I11760" i="60" s="1"/>
  <c r="K11759" i="60"/>
  <c r="J11759" i="60"/>
  <c r="L11759" i="60" l="1"/>
  <c r="P11759" i="60"/>
  <c r="K11760" i="60"/>
  <c r="J11760" i="60"/>
  <c r="M11760" i="60"/>
  <c r="I11761" i="60" s="1"/>
  <c r="J11761" i="60" l="1"/>
  <c r="K11761" i="60"/>
  <c r="M11761" i="60"/>
  <c r="I11762" i="60" s="1"/>
  <c r="P11760" i="60"/>
  <c r="L11760" i="60"/>
  <c r="K11762" i="60" l="1"/>
  <c r="M11762" i="60"/>
  <c r="I11763" i="60" s="1"/>
  <c r="J11762" i="60"/>
  <c r="L11761" i="60"/>
  <c r="P11761" i="60"/>
  <c r="L11762" i="60" l="1"/>
  <c r="P11762" i="60"/>
  <c r="M11763" i="60"/>
  <c r="I11764" i="60" s="1"/>
  <c r="J11763" i="60"/>
  <c r="K11763" i="60"/>
  <c r="L11763" i="60" l="1"/>
  <c r="P11763" i="60"/>
  <c r="J11764" i="60"/>
  <c r="K11764" i="60"/>
  <c r="M11764" i="60"/>
  <c r="I11765" i="60" s="1"/>
  <c r="K11765" i="60" l="1"/>
  <c r="J11765" i="60"/>
  <c r="M11765" i="60"/>
  <c r="I11766" i="60" s="1"/>
  <c r="L11764" i="60"/>
  <c r="P11764" i="60"/>
  <c r="J11766" i="60" l="1"/>
  <c r="M11766" i="60"/>
  <c r="I11767" i="60" s="1"/>
  <c r="K11766" i="60"/>
  <c r="L11765" i="60"/>
  <c r="P11765" i="60"/>
  <c r="M11767" i="60" l="1"/>
  <c r="I11768" i="60" s="1"/>
  <c r="J11767" i="60"/>
  <c r="K11767" i="60"/>
  <c r="L11766" i="60"/>
  <c r="P11766" i="60"/>
  <c r="P11767" i="60" l="1"/>
  <c r="L11767" i="60"/>
  <c r="M11768" i="60"/>
  <c r="I11769" i="60" s="1"/>
  <c r="K11768" i="60"/>
  <c r="J11768" i="60"/>
  <c r="L11768" i="60" l="1"/>
  <c r="P11768" i="60"/>
  <c r="M11769" i="60"/>
  <c r="I11770" i="60" s="1"/>
  <c r="K11769" i="60"/>
  <c r="J11769" i="60"/>
  <c r="L11769" i="60" l="1"/>
  <c r="P11769" i="60"/>
  <c r="M11770" i="60"/>
  <c r="I11771" i="60" s="1"/>
  <c r="K11770" i="60"/>
  <c r="J11770" i="60"/>
  <c r="L11770" i="60" l="1"/>
  <c r="P11770" i="60"/>
  <c r="J11771" i="60"/>
  <c r="M11771" i="60"/>
  <c r="I11772" i="60" s="1"/>
  <c r="K11771" i="60"/>
  <c r="P11771" i="60" l="1"/>
  <c r="L11771" i="60"/>
  <c r="M11772" i="60"/>
  <c r="I11773" i="60" s="1"/>
  <c r="K11772" i="60"/>
  <c r="J11772" i="60"/>
  <c r="L11772" i="60" l="1"/>
  <c r="P11772" i="60"/>
  <c r="M11773" i="60"/>
  <c r="I11774" i="60" s="1"/>
  <c r="J11773" i="60"/>
  <c r="K11773" i="60"/>
  <c r="P11773" i="60" l="1"/>
  <c r="L11773" i="60"/>
  <c r="M11774" i="60"/>
  <c r="I11775" i="60" s="1"/>
  <c r="K11774" i="60"/>
  <c r="J11774" i="60"/>
  <c r="M11775" i="60" l="1"/>
  <c r="I11776" i="60" s="1"/>
  <c r="K11775" i="60"/>
  <c r="J11775" i="60"/>
  <c r="P11774" i="60"/>
  <c r="L11774" i="60"/>
  <c r="P11775" i="60" l="1"/>
  <c r="L11775" i="60"/>
  <c r="M11776" i="60"/>
  <c r="I11777" i="60" s="1"/>
  <c r="K11776" i="60"/>
  <c r="J11776" i="60"/>
  <c r="J11777" i="60" l="1"/>
  <c r="M11777" i="60"/>
  <c r="I11778" i="60" s="1"/>
  <c r="K11777" i="60"/>
  <c r="L11776" i="60"/>
  <c r="P11776" i="60"/>
  <c r="J11778" i="60" l="1"/>
  <c r="M11778" i="60"/>
  <c r="I11779" i="60" s="1"/>
  <c r="K11778" i="60"/>
  <c r="L11777" i="60"/>
  <c r="P11777" i="60"/>
  <c r="K11779" i="60" l="1"/>
  <c r="M11779" i="60"/>
  <c r="I11780" i="60" s="1"/>
  <c r="J11779" i="60"/>
  <c r="P11778" i="60"/>
  <c r="L11778" i="60"/>
  <c r="L11779" i="60" l="1"/>
  <c r="M11780" i="60"/>
  <c r="I11781" i="60" s="1"/>
  <c r="K11780" i="60"/>
  <c r="J11780" i="60"/>
  <c r="P11780" i="60" l="1"/>
  <c r="L11780" i="60"/>
  <c r="J11781" i="60"/>
  <c r="K11781" i="60"/>
  <c r="M11781" i="60"/>
  <c r="I11782" i="60" s="1"/>
  <c r="P11779" i="60"/>
  <c r="M11782" i="60" l="1"/>
  <c r="I11783" i="60" s="1"/>
  <c r="K11782" i="60"/>
  <c r="J11782" i="60"/>
  <c r="P11781" i="60"/>
  <c r="L11781" i="60"/>
  <c r="P11782" i="60" l="1"/>
  <c r="L11782" i="60"/>
  <c r="K11783" i="60"/>
  <c r="J11783" i="60"/>
  <c r="M11783" i="60"/>
  <c r="I11784" i="60" s="1"/>
  <c r="M11784" i="60" l="1"/>
  <c r="I11785" i="60" s="1"/>
  <c r="J11784" i="60"/>
  <c r="K11784" i="60"/>
  <c r="L11783" i="60"/>
  <c r="P11783" i="60"/>
  <c r="P11784" i="60" l="1"/>
  <c r="L11784" i="60"/>
  <c r="J11785" i="60"/>
  <c r="K11785" i="60"/>
  <c r="M11785" i="60"/>
  <c r="I11786" i="60" s="1"/>
  <c r="M11786" i="60" l="1"/>
  <c r="I11787" i="60" s="1"/>
  <c r="J11786" i="60"/>
  <c r="K11786" i="60"/>
  <c r="L11785" i="60"/>
  <c r="P11785" i="60"/>
  <c r="P11786" i="60" l="1"/>
  <c r="L11786" i="60"/>
  <c r="M11787" i="60"/>
  <c r="I11788" i="60" s="1"/>
  <c r="J11787" i="60"/>
  <c r="K11787" i="60"/>
  <c r="P11787" i="60" l="1"/>
  <c r="L11787" i="60"/>
  <c r="M11788" i="60"/>
  <c r="I11789" i="60" s="1"/>
  <c r="K11788" i="60"/>
  <c r="J11788" i="60"/>
  <c r="M11789" i="60" l="1"/>
  <c r="I11790" i="60" s="1"/>
  <c r="K11789" i="60"/>
  <c r="J11789" i="60"/>
  <c r="P11788" i="60"/>
  <c r="L11788" i="60"/>
  <c r="P11789" i="60" l="1"/>
  <c r="L11789" i="60"/>
  <c r="M11790" i="60"/>
  <c r="I11791" i="60" s="1"/>
  <c r="K11790" i="60"/>
  <c r="J11790" i="60"/>
  <c r="L11790" i="60" l="1"/>
  <c r="P11790" i="60"/>
  <c r="J11791" i="60"/>
  <c r="M11791" i="60"/>
  <c r="I11792" i="60" s="1"/>
  <c r="K11791" i="60"/>
  <c r="J11792" i="60" l="1"/>
  <c r="M11792" i="60"/>
  <c r="I11793" i="60" s="1"/>
  <c r="K11792" i="60"/>
  <c r="P11791" i="60"/>
  <c r="L11791" i="60"/>
  <c r="M11793" i="60" l="1"/>
  <c r="I11794" i="60" s="1"/>
  <c r="K11793" i="60"/>
  <c r="J11793" i="60"/>
  <c r="P11792" i="60"/>
  <c r="L11792" i="60"/>
  <c r="P11793" i="60" l="1"/>
  <c r="L11793" i="60"/>
  <c r="K11794" i="60"/>
  <c r="J11794" i="60"/>
  <c r="M11794" i="60"/>
  <c r="I11795" i="60" s="1"/>
  <c r="L11794" i="60" l="1"/>
  <c r="P11794" i="60"/>
  <c r="K11795" i="60"/>
  <c r="M11795" i="60"/>
  <c r="I11796" i="60" s="1"/>
  <c r="J11795" i="60"/>
  <c r="P11795" i="60" l="1"/>
  <c r="L11795" i="60"/>
  <c r="K11796" i="60"/>
  <c r="M11796" i="60"/>
  <c r="I11797" i="60" s="1"/>
  <c r="J11796" i="60"/>
  <c r="M11797" i="60" l="1"/>
  <c r="I11798" i="60" s="1"/>
  <c r="K11797" i="60"/>
  <c r="J11797" i="60"/>
  <c r="P11796" i="60"/>
  <c r="L11796" i="60"/>
  <c r="L11797" i="60" l="1"/>
  <c r="P11797" i="60"/>
  <c r="J11798" i="60"/>
  <c r="K11798" i="60"/>
  <c r="M11798" i="60"/>
  <c r="I11799" i="60" s="1"/>
  <c r="J11799" i="60" l="1"/>
  <c r="M11799" i="60"/>
  <c r="I11800" i="60" s="1"/>
  <c r="K11799" i="60"/>
  <c r="P11798" i="60"/>
  <c r="L11798" i="60"/>
  <c r="K11800" i="60" l="1"/>
  <c r="J11800" i="60"/>
  <c r="M11800" i="60"/>
  <c r="I11801" i="60" s="1"/>
  <c r="L11799" i="60"/>
  <c r="P11799" i="60"/>
  <c r="J11801" i="60" l="1"/>
  <c r="K11801" i="60"/>
  <c r="M11801" i="60"/>
  <c r="I11802" i="60" s="1"/>
  <c r="P11800" i="60"/>
  <c r="L11800" i="60"/>
  <c r="K11802" i="60" l="1"/>
  <c r="J11802" i="60"/>
  <c r="M11802" i="60"/>
  <c r="I11803" i="60" s="1"/>
  <c r="L11801" i="60"/>
  <c r="P11801" i="60"/>
  <c r="M11803" i="60" l="1"/>
  <c r="I11804" i="60" s="1"/>
  <c r="K11803" i="60"/>
  <c r="J11803" i="60"/>
  <c r="P11802" i="60"/>
  <c r="L11802" i="60"/>
  <c r="P11803" i="60" l="1"/>
  <c r="L11803" i="60"/>
  <c r="J11804" i="60"/>
  <c r="M11804" i="60"/>
  <c r="I11805" i="60" s="1"/>
  <c r="K11804" i="60"/>
  <c r="K11805" i="60" l="1"/>
  <c r="J11805" i="60"/>
  <c r="M11805" i="60"/>
  <c r="I11806" i="60" s="1"/>
  <c r="L11804" i="60"/>
  <c r="P11804" i="60"/>
  <c r="J11806" i="60" l="1"/>
  <c r="M11806" i="60"/>
  <c r="I11807" i="60" s="1"/>
  <c r="K11806" i="60"/>
  <c r="P11805" i="60"/>
  <c r="L11805" i="60"/>
  <c r="M11807" i="60" l="1"/>
  <c r="I11808" i="60" s="1"/>
  <c r="J11807" i="60"/>
  <c r="K11807" i="60"/>
  <c r="L11806" i="60"/>
  <c r="P11806" i="60"/>
  <c r="P11807" i="60" l="1"/>
  <c r="L11807" i="60"/>
  <c r="J11808" i="60"/>
  <c r="K11808" i="60"/>
  <c r="M11808" i="60"/>
  <c r="I11809" i="60" s="1"/>
  <c r="L11808" i="60" l="1"/>
  <c r="P11808" i="60"/>
  <c r="M11809" i="60"/>
  <c r="I11810" i="60" s="1"/>
  <c r="K11809" i="60"/>
  <c r="J11809" i="60"/>
  <c r="P11809" i="60" l="1"/>
  <c r="L11809" i="60"/>
  <c r="J11810" i="60"/>
  <c r="M11810" i="60"/>
  <c r="I11811" i="60" s="1"/>
  <c r="K11810" i="60"/>
  <c r="K11811" i="60" l="1"/>
  <c r="M11811" i="60"/>
  <c r="I11812" i="60" s="1"/>
  <c r="J11811" i="60"/>
  <c r="P11810" i="60"/>
  <c r="L11810" i="60"/>
  <c r="L11811" i="60" l="1"/>
  <c r="P11811" i="60"/>
  <c r="J11812" i="60"/>
  <c r="K11812" i="60"/>
  <c r="M11812" i="60"/>
  <c r="I11813" i="60" s="1"/>
  <c r="L11812" i="60" l="1"/>
  <c r="P11812" i="60"/>
  <c r="J11813" i="60"/>
  <c r="K11813" i="60"/>
  <c r="M11813" i="60"/>
  <c r="I11814" i="60" s="1"/>
  <c r="J11814" i="60" l="1"/>
  <c r="K11814" i="60"/>
  <c r="M11814" i="60"/>
  <c r="I11815" i="60" s="1"/>
  <c r="P11813" i="60"/>
  <c r="L11813" i="60"/>
  <c r="J11815" i="60" l="1"/>
  <c r="K11815" i="60"/>
  <c r="M11815" i="60"/>
  <c r="I11816" i="60" s="1"/>
  <c r="L11814" i="60"/>
  <c r="P11814" i="60"/>
  <c r="J11816" i="60" l="1"/>
  <c r="K11816" i="60"/>
  <c r="M11816" i="60"/>
  <c r="I11817" i="60" s="1"/>
  <c r="L11815" i="60"/>
  <c r="P11815" i="60"/>
  <c r="K11817" i="60" l="1"/>
  <c r="J11817" i="60"/>
  <c r="M11817" i="60"/>
  <c r="I11818" i="60" s="1"/>
  <c r="P11816" i="60"/>
  <c r="L11816" i="60"/>
  <c r="J11818" i="60" l="1"/>
  <c r="M11818" i="60"/>
  <c r="I11819" i="60" s="1"/>
  <c r="K11818" i="60"/>
  <c r="P11817" i="60"/>
  <c r="L11817" i="60"/>
  <c r="K11819" i="60" l="1"/>
  <c r="J11819" i="60"/>
  <c r="M11819" i="60"/>
  <c r="I11820" i="60" s="1"/>
  <c r="L11818" i="60"/>
  <c r="P11818" i="60"/>
  <c r="J11820" i="60" l="1"/>
  <c r="K11820" i="60"/>
  <c r="M11820" i="60"/>
  <c r="I11821" i="60" s="1"/>
  <c r="L11819" i="60"/>
  <c r="P11819" i="60"/>
  <c r="M11821" i="60" l="1"/>
  <c r="I11822" i="60" s="1"/>
  <c r="K11821" i="60"/>
  <c r="J11821" i="60"/>
  <c r="L11820" i="60"/>
  <c r="P11820" i="60"/>
  <c r="L11821" i="60" l="1"/>
  <c r="P11821" i="60"/>
  <c r="M11822" i="60"/>
  <c r="I11823" i="60" s="1"/>
  <c r="K11822" i="60"/>
  <c r="J11822" i="60"/>
  <c r="P11822" i="60" l="1"/>
  <c r="L11822" i="60"/>
  <c r="M11823" i="60"/>
  <c r="I11824" i="60" s="1"/>
  <c r="K11823" i="60"/>
  <c r="J11823" i="60"/>
  <c r="P11823" i="60" l="1"/>
  <c r="L11823" i="60"/>
  <c r="M11824" i="60"/>
  <c r="I11825" i="60" s="1"/>
  <c r="J11824" i="60"/>
  <c r="K11824" i="60"/>
  <c r="M11825" i="60" l="1"/>
  <c r="I11826" i="60" s="1"/>
  <c r="K11825" i="60"/>
  <c r="J11825" i="60"/>
  <c r="P11824" i="60"/>
  <c r="L11824" i="60"/>
  <c r="L11825" i="60" l="1"/>
  <c r="P11825" i="60"/>
  <c r="M11826" i="60"/>
  <c r="I11827" i="60" s="1"/>
  <c r="K11826" i="60"/>
  <c r="J11826" i="60"/>
  <c r="L11826" i="60" l="1"/>
  <c r="P11826" i="60"/>
  <c r="J11827" i="60"/>
  <c r="K11827" i="60"/>
  <c r="M11827" i="60"/>
  <c r="I11828" i="60" s="1"/>
  <c r="K11828" i="60" l="1"/>
  <c r="M11828" i="60"/>
  <c r="I11829" i="60" s="1"/>
  <c r="J11828" i="60"/>
  <c r="P11827" i="60"/>
  <c r="L11827" i="60"/>
  <c r="L11828" i="60" l="1"/>
  <c r="P11828" i="60"/>
  <c r="K11829" i="60"/>
  <c r="J11829" i="60"/>
  <c r="M11829" i="60"/>
  <c r="I11830" i="60" s="1"/>
  <c r="K11830" i="60" l="1"/>
  <c r="J11830" i="60"/>
  <c r="M11830" i="60"/>
  <c r="I11831" i="60" s="1"/>
  <c r="P11829" i="60"/>
  <c r="L11829" i="60"/>
  <c r="M11831" i="60" l="1"/>
  <c r="I11832" i="60" s="1"/>
  <c r="K11831" i="60"/>
  <c r="J11831" i="60"/>
  <c r="P11830" i="60"/>
  <c r="L11830" i="60"/>
  <c r="L11831" i="60" l="1"/>
  <c r="P11831" i="60"/>
  <c r="J11832" i="60"/>
  <c r="M11832" i="60"/>
  <c r="I11833" i="60" s="1"/>
  <c r="K11832" i="60"/>
  <c r="M11833" i="60" l="1"/>
  <c r="I11834" i="60" s="1"/>
  <c r="K11833" i="60"/>
  <c r="J11833" i="60"/>
  <c r="L11832" i="60"/>
  <c r="P11832" i="60"/>
  <c r="L11833" i="60" l="1"/>
  <c r="P11833" i="60"/>
  <c r="J11834" i="60"/>
  <c r="M11834" i="60"/>
  <c r="I11835" i="60" s="1"/>
  <c r="K11834" i="60"/>
  <c r="P11834" i="60" l="1"/>
  <c r="L11834" i="60"/>
  <c r="M11835" i="60"/>
  <c r="I11836" i="60" s="1"/>
  <c r="K11835" i="60"/>
  <c r="J11835" i="60"/>
  <c r="M11836" i="60" l="1"/>
  <c r="I11837" i="60" s="1"/>
  <c r="K11836" i="60"/>
  <c r="J11836" i="60"/>
  <c r="P11835" i="60"/>
  <c r="L11835" i="60"/>
  <c r="P11836" i="60" l="1"/>
  <c r="L11836" i="60"/>
  <c r="M11837" i="60"/>
  <c r="I11838" i="60" s="1"/>
  <c r="K11837" i="60"/>
  <c r="J11837" i="60"/>
  <c r="P11837" i="60" l="1"/>
  <c r="L11837" i="60"/>
  <c r="J11838" i="60"/>
  <c r="M11838" i="60"/>
  <c r="I11839" i="60" s="1"/>
  <c r="K11838" i="60"/>
  <c r="M11839" i="60" l="1"/>
  <c r="I11840" i="60" s="1"/>
  <c r="K11839" i="60"/>
  <c r="J11839" i="60"/>
  <c r="P11838" i="60"/>
  <c r="L11838" i="60"/>
  <c r="L11839" i="60" l="1"/>
  <c r="P11839" i="60"/>
  <c r="K11840" i="60"/>
  <c r="M11840" i="60"/>
  <c r="I11841" i="60" s="1"/>
  <c r="J11840" i="60"/>
  <c r="P11840" i="60" l="1"/>
  <c r="L11840" i="60"/>
  <c r="J11841" i="60"/>
  <c r="M11841" i="60"/>
  <c r="I11842" i="60" s="1"/>
  <c r="K11841" i="60"/>
  <c r="P11841" i="60" l="1"/>
  <c r="L11841" i="60"/>
  <c r="M11842" i="60"/>
  <c r="I11843" i="60" s="1"/>
  <c r="J11842" i="60"/>
  <c r="K11842" i="60"/>
  <c r="M11843" i="60" l="1"/>
  <c r="I11844" i="60" s="1"/>
  <c r="K11843" i="60"/>
  <c r="J11843" i="60"/>
  <c r="L11842" i="60"/>
  <c r="P11842" i="60"/>
  <c r="L11843" i="60" l="1"/>
  <c r="P11843" i="60"/>
  <c r="M11844" i="60"/>
  <c r="I11845" i="60" s="1"/>
  <c r="J11844" i="60"/>
  <c r="K11844" i="60"/>
  <c r="K11845" i="60" l="1"/>
  <c r="M11845" i="60"/>
  <c r="I11846" i="60" s="1"/>
  <c r="J11845" i="60"/>
  <c r="P11844" i="60"/>
  <c r="L11844" i="60"/>
  <c r="L11845" i="60" l="1"/>
  <c r="P11845" i="60"/>
  <c r="J11846" i="60"/>
  <c r="M11846" i="60"/>
  <c r="I11847" i="60" s="1"/>
  <c r="K11846" i="60"/>
  <c r="K11847" i="60" l="1"/>
  <c r="J11847" i="60"/>
  <c r="M11847" i="60"/>
  <c r="I11848" i="60" s="1"/>
  <c r="L11846" i="60"/>
  <c r="P11846" i="60"/>
  <c r="J11848" i="60" l="1"/>
  <c r="M11848" i="60"/>
  <c r="I11849" i="60" s="1"/>
  <c r="K11848" i="60"/>
  <c r="P11847" i="60"/>
  <c r="L11847" i="60"/>
  <c r="J11849" i="60" l="1"/>
  <c r="M11849" i="60"/>
  <c r="I11850" i="60" s="1"/>
  <c r="K11849" i="60"/>
  <c r="P11848" i="60"/>
  <c r="L11848" i="60"/>
  <c r="J11850" i="60" l="1"/>
  <c r="K11850" i="60"/>
  <c r="M11850" i="60"/>
  <c r="I11851" i="60" s="1"/>
  <c r="P11849" i="60"/>
  <c r="L11849" i="60"/>
  <c r="K11851" i="60" l="1"/>
  <c r="J11851" i="60"/>
  <c r="M11851" i="60"/>
  <c r="I11852" i="60" s="1"/>
  <c r="L11850" i="60"/>
  <c r="P11850" i="60"/>
  <c r="K11852" i="60" l="1"/>
  <c r="J11852" i="60"/>
  <c r="M11852" i="60"/>
  <c r="I11853" i="60" s="1"/>
  <c r="P11851" i="60"/>
  <c r="L11851" i="60"/>
  <c r="M11853" i="60" l="1"/>
  <c r="I11854" i="60" s="1"/>
  <c r="K11853" i="60"/>
  <c r="J11853" i="60"/>
  <c r="L11852" i="60"/>
  <c r="P11852" i="60" l="1"/>
  <c r="L11853" i="60"/>
  <c r="P11853" i="60"/>
  <c r="K11854" i="60"/>
  <c r="J11854" i="60"/>
  <c r="M11854" i="60"/>
  <c r="I11855" i="60" s="1"/>
  <c r="J11855" i="60" l="1"/>
  <c r="K11855" i="60"/>
  <c r="M11855" i="60"/>
  <c r="I11856" i="60" s="1"/>
  <c r="P11854" i="60"/>
  <c r="L11854" i="60"/>
  <c r="M11856" i="60" l="1"/>
  <c r="I11857" i="60" s="1"/>
  <c r="K11856" i="60"/>
  <c r="J11856" i="60"/>
  <c r="P11855" i="60"/>
  <c r="L11855" i="60"/>
  <c r="P11856" i="60" l="1"/>
  <c r="L11856" i="60"/>
  <c r="K11857" i="60"/>
  <c r="J11857" i="60"/>
  <c r="M11857" i="60"/>
  <c r="I11858" i="60" s="1"/>
  <c r="L11857" i="60" l="1"/>
  <c r="P11857" i="60"/>
  <c r="M11858" i="60"/>
  <c r="I11859" i="60" s="1"/>
  <c r="K11858" i="60"/>
  <c r="J11858" i="60"/>
  <c r="P11858" i="60" l="1"/>
  <c r="L11858" i="60"/>
  <c r="M11859" i="60"/>
  <c r="I11860" i="60" s="1"/>
  <c r="K11859" i="60"/>
  <c r="J11859" i="60"/>
  <c r="P11859" i="60" l="1"/>
  <c r="L11859" i="60"/>
  <c r="M11860" i="60"/>
  <c r="I11861" i="60" s="1"/>
  <c r="K11860" i="60"/>
  <c r="J11860" i="60"/>
  <c r="L11860" i="60" l="1"/>
  <c r="P11860" i="60"/>
  <c r="M11861" i="60"/>
  <c r="I11862" i="60" s="1"/>
  <c r="K11861" i="60"/>
  <c r="J11861" i="60"/>
  <c r="L11861" i="60" l="1"/>
  <c r="P11861" i="60"/>
  <c r="J11862" i="60"/>
  <c r="K11862" i="60"/>
  <c r="M11862" i="60"/>
  <c r="I11863" i="60" s="1"/>
  <c r="L11862" i="60" l="1"/>
  <c r="P11862" i="60"/>
  <c r="M11863" i="60"/>
  <c r="I11864" i="60" s="1"/>
  <c r="K11863" i="60"/>
  <c r="J11863" i="60"/>
  <c r="L11863" i="60" l="1"/>
  <c r="P11863" i="60"/>
  <c r="K11864" i="60"/>
  <c r="J11864" i="60"/>
  <c r="M11864" i="60"/>
  <c r="I11865" i="60" s="1"/>
  <c r="K11865" i="60" l="1"/>
  <c r="M11865" i="60"/>
  <c r="I11866" i="60" s="1"/>
  <c r="J11865" i="60"/>
  <c r="P11864" i="60"/>
  <c r="L11864" i="60"/>
  <c r="P11865" i="60" l="1"/>
  <c r="L11865" i="60"/>
  <c r="J11866" i="60"/>
  <c r="K11866" i="60"/>
  <c r="M11866" i="60"/>
  <c r="I11867" i="60" s="1"/>
  <c r="L11866" i="60" l="1"/>
  <c r="P11866" i="60"/>
  <c r="J11867" i="60"/>
  <c r="K11867" i="60"/>
  <c r="M11867" i="60"/>
  <c r="I11868" i="60" s="1"/>
  <c r="M11868" i="60" l="1"/>
  <c r="I11869" i="60" s="1"/>
  <c r="K11868" i="60"/>
  <c r="J11868" i="60"/>
  <c r="L11867" i="60"/>
  <c r="P11867" i="60"/>
  <c r="L11868" i="60" l="1"/>
  <c r="P11868" i="60"/>
  <c r="J11869" i="60"/>
  <c r="M11869" i="60"/>
  <c r="I11870" i="60" s="1"/>
  <c r="K11869" i="60"/>
  <c r="M11870" i="60" l="1"/>
  <c r="I11871" i="60" s="1"/>
  <c r="J11870" i="60"/>
  <c r="K11870" i="60"/>
  <c r="P11869" i="60"/>
  <c r="L11869" i="60"/>
  <c r="P11870" i="60" l="1"/>
  <c r="L11870" i="60"/>
  <c r="J11871" i="60"/>
  <c r="M11871" i="60"/>
  <c r="I11872" i="60" s="1"/>
  <c r="K11871" i="60"/>
  <c r="J11872" i="60" l="1"/>
  <c r="M11872" i="60"/>
  <c r="I11873" i="60" s="1"/>
  <c r="K11872" i="60"/>
  <c r="P11871" i="60"/>
  <c r="L11871" i="60"/>
  <c r="M11873" i="60" l="1"/>
  <c r="I11874" i="60" s="1"/>
  <c r="K11873" i="60"/>
  <c r="J11873" i="60"/>
  <c r="P11872" i="60"/>
  <c r="L11872" i="60"/>
  <c r="P11873" i="60" l="1"/>
  <c r="L11873" i="60"/>
  <c r="M11874" i="60"/>
  <c r="I11875" i="60" s="1"/>
  <c r="K11874" i="60"/>
  <c r="J11874" i="60"/>
  <c r="L11874" i="60" l="1"/>
  <c r="P11874" i="60"/>
  <c r="M11875" i="60"/>
  <c r="I11876" i="60" s="1"/>
  <c r="K11875" i="60"/>
  <c r="J11875" i="60"/>
  <c r="L11875" i="60" l="1"/>
  <c r="P11875" i="60"/>
  <c r="J11876" i="60"/>
  <c r="K11876" i="60"/>
  <c r="M11876" i="60"/>
  <c r="I11877" i="60" s="1"/>
  <c r="K11877" i="60" l="1"/>
  <c r="M11877" i="60"/>
  <c r="I11878" i="60" s="1"/>
  <c r="J11877" i="60"/>
  <c r="P11876" i="60"/>
  <c r="L11876" i="60"/>
  <c r="L11877" i="60" l="1"/>
  <c r="P11877" i="60"/>
  <c r="M11878" i="60"/>
  <c r="I11879" i="60" s="1"/>
  <c r="J11878" i="60"/>
  <c r="K11878" i="60"/>
  <c r="L11878" i="60" l="1"/>
  <c r="P11878" i="60"/>
  <c r="K11879" i="60"/>
  <c r="J11879" i="60"/>
  <c r="M11879" i="60"/>
  <c r="I11880" i="60" s="1"/>
  <c r="M11880" i="60" l="1"/>
  <c r="I11881" i="60" s="1"/>
  <c r="K11880" i="60"/>
  <c r="J11880" i="60"/>
  <c r="L11879" i="60"/>
  <c r="L11880" i="60" l="1"/>
  <c r="P11880" i="60"/>
  <c r="P11879" i="60"/>
  <c r="J11881" i="60"/>
  <c r="M11881" i="60"/>
  <c r="I11882" i="60" s="1"/>
  <c r="K11881" i="60"/>
  <c r="K11882" i="60" l="1"/>
  <c r="M11882" i="60"/>
  <c r="I11883" i="60" s="1"/>
  <c r="J11882" i="60"/>
  <c r="L11881" i="60"/>
  <c r="P11881" i="60"/>
  <c r="P11882" i="60" l="1"/>
  <c r="L11882" i="60"/>
  <c r="J11883" i="60"/>
  <c r="K11883" i="60"/>
  <c r="M11883" i="60"/>
  <c r="I11884" i="60" s="1"/>
  <c r="L11883" i="60" l="1"/>
  <c r="P11883" i="60"/>
  <c r="J11884" i="60"/>
  <c r="M11884" i="60"/>
  <c r="I11885" i="60" s="1"/>
  <c r="K11884" i="60"/>
  <c r="K11885" i="60" l="1"/>
  <c r="J11885" i="60"/>
  <c r="M11885" i="60"/>
  <c r="I11886" i="60" s="1"/>
  <c r="P11884" i="60"/>
  <c r="L11884" i="60"/>
  <c r="K11886" i="60" l="1"/>
  <c r="J11886" i="60"/>
  <c r="M11886" i="60"/>
  <c r="I11887" i="60" s="1"/>
  <c r="L11885" i="60"/>
  <c r="P11885" i="60"/>
  <c r="M11887" i="60" l="1"/>
  <c r="I11888" i="60" s="1"/>
  <c r="K11887" i="60"/>
  <c r="J11887" i="60"/>
  <c r="P11886" i="60"/>
  <c r="L11886" i="60"/>
  <c r="P11887" i="60" l="1"/>
  <c r="L11887" i="60"/>
  <c r="J11888" i="60"/>
  <c r="M11888" i="60"/>
  <c r="I11889" i="60" s="1"/>
  <c r="K11888" i="60"/>
  <c r="M11889" i="60" l="1"/>
  <c r="I11890" i="60" s="1"/>
  <c r="K11889" i="60"/>
  <c r="J11889" i="60"/>
  <c r="L11888" i="60"/>
  <c r="P11888" i="60"/>
  <c r="P11889" i="60" l="1"/>
  <c r="L11889" i="60"/>
  <c r="J11890" i="60"/>
  <c r="M11890" i="60"/>
  <c r="I11891" i="60" s="1"/>
  <c r="K11890" i="60"/>
  <c r="P11890" i="60" l="1"/>
  <c r="L11890" i="60"/>
  <c r="K11891" i="60"/>
  <c r="M11891" i="60"/>
  <c r="I11892" i="60" s="1"/>
  <c r="J11891" i="60"/>
  <c r="P11891" i="60" l="1"/>
  <c r="L11891" i="60"/>
  <c r="M11892" i="60"/>
  <c r="I11893" i="60" s="1"/>
  <c r="K11892" i="60"/>
  <c r="J11892" i="60"/>
  <c r="M11893" i="60" l="1"/>
  <c r="I11894" i="60" s="1"/>
  <c r="J11893" i="60"/>
  <c r="K11893" i="60"/>
  <c r="L11892" i="60"/>
  <c r="P11892" i="60"/>
  <c r="P11893" i="60" l="1"/>
  <c r="L11893" i="60"/>
  <c r="K11894" i="60"/>
  <c r="J11894" i="60"/>
  <c r="M11894" i="60"/>
  <c r="I11895" i="60" s="1"/>
  <c r="L11894" i="60" l="1"/>
  <c r="P11894" i="60"/>
  <c r="M11895" i="60"/>
  <c r="I11896" i="60" s="1"/>
  <c r="K11895" i="60"/>
  <c r="J11895" i="60"/>
  <c r="L11895" i="60" l="1"/>
  <c r="P11895" i="60"/>
  <c r="K11896" i="60"/>
  <c r="J11896" i="60"/>
  <c r="M11896" i="60"/>
  <c r="I11897" i="60" s="1"/>
  <c r="J11897" i="60" l="1"/>
  <c r="K11897" i="60"/>
  <c r="M11897" i="60"/>
  <c r="I11898" i="60" s="1"/>
  <c r="L11896" i="60"/>
  <c r="P11896" i="60"/>
  <c r="J11898" i="60" l="1"/>
  <c r="M11898" i="60"/>
  <c r="I11899" i="60" s="1"/>
  <c r="K11898" i="60"/>
  <c r="L11897" i="60"/>
  <c r="P11897" i="60"/>
  <c r="K11899" i="60" l="1"/>
  <c r="M11899" i="60"/>
  <c r="I11900" i="60" s="1"/>
  <c r="J11899" i="60"/>
  <c r="P11898" i="60"/>
  <c r="L11898" i="60"/>
  <c r="L11899" i="60" l="1"/>
  <c r="J11900" i="60"/>
  <c r="K11900" i="60"/>
  <c r="M11900" i="60"/>
  <c r="I11901" i="60" s="1"/>
  <c r="P11900" i="60" l="1"/>
  <c r="L11900" i="60"/>
  <c r="J11901" i="60"/>
  <c r="K11901" i="60"/>
  <c r="M11901" i="60"/>
  <c r="I11902" i="60" s="1"/>
  <c r="P11899" i="60"/>
  <c r="J11902" i="60" l="1"/>
  <c r="M11902" i="60"/>
  <c r="I11903" i="60" s="1"/>
  <c r="K11902" i="60"/>
  <c r="P11901" i="60"/>
  <c r="L11901" i="60"/>
  <c r="K11903" i="60" l="1"/>
  <c r="J11903" i="60"/>
  <c r="M11903" i="60"/>
  <c r="I11904" i="60" s="1"/>
  <c r="L11902" i="60"/>
  <c r="P11902" i="60"/>
  <c r="J11904" i="60" l="1"/>
  <c r="M11904" i="60"/>
  <c r="I11905" i="60" s="1"/>
  <c r="K11904" i="60"/>
  <c r="P11903" i="60"/>
  <c r="L11903" i="60"/>
  <c r="M11905" i="60" l="1"/>
  <c r="I11906" i="60" s="1"/>
  <c r="K11905" i="60"/>
  <c r="J11905" i="60"/>
  <c r="L11904" i="60"/>
  <c r="P11904" i="60"/>
  <c r="P11905" i="60" l="1"/>
  <c r="L11905" i="60"/>
  <c r="M11906" i="60"/>
  <c r="I11907" i="60" s="1"/>
  <c r="K11906" i="60"/>
  <c r="J11906" i="60"/>
  <c r="M11907" i="60" l="1"/>
  <c r="I11908" i="60" s="1"/>
  <c r="K11907" i="60"/>
  <c r="J11907" i="60"/>
  <c r="P11906" i="60"/>
  <c r="L11906" i="60"/>
  <c r="P11907" i="60" l="1"/>
  <c r="L11907" i="60"/>
  <c r="J11908" i="60"/>
  <c r="K11908" i="60"/>
  <c r="M11908" i="60"/>
  <c r="I11909" i="60" s="1"/>
  <c r="P11908" i="60" l="1"/>
  <c r="L11908" i="60"/>
  <c r="M11909" i="60"/>
  <c r="I11910" i="60" s="1"/>
  <c r="K11909" i="60"/>
  <c r="J11909" i="60"/>
  <c r="L11909" i="60" l="1"/>
  <c r="P11909" i="60"/>
  <c r="M11910" i="60"/>
  <c r="I11911" i="60" s="1"/>
  <c r="K11910" i="60"/>
  <c r="J11910" i="60"/>
  <c r="L11910" i="60" l="1"/>
  <c r="P11910" i="60"/>
  <c r="J11911" i="60"/>
  <c r="K11911" i="60"/>
  <c r="M11911" i="60"/>
  <c r="I11912" i="60" s="1"/>
  <c r="K11912" i="60" l="1"/>
  <c r="M11912" i="60"/>
  <c r="I11913" i="60" s="1"/>
  <c r="J11912" i="60"/>
  <c r="L11911" i="60"/>
  <c r="P11911" i="60"/>
  <c r="L11912" i="60" l="1"/>
  <c r="P11912" i="60"/>
  <c r="K11913" i="60"/>
  <c r="J11913" i="60"/>
  <c r="M11913" i="60"/>
  <c r="I11914" i="60" s="1"/>
  <c r="L11913" i="60" l="1"/>
  <c r="P11913" i="60"/>
  <c r="K11914" i="60"/>
  <c r="M11914" i="60"/>
  <c r="I11915" i="60" s="1"/>
  <c r="J11914" i="60"/>
  <c r="P11914" i="60" l="1"/>
  <c r="L11914" i="60"/>
  <c r="J11915" i="60"/>
  <c r="M11915" i="60"/>
  <c r="I11916" i="60" s="1"/>
  <c r="K11915" i="60"/>
  <c r="L11915" i="60" l="1"/>
  <c r="P11915" i="60"/>
  <c r="J11916" i="60"/>
  <c r="M11916" i="60"/>
  <c r="I11917" i="60" s="1"/>
  <c r="K11916" i="60"/>
  <c r="M11917" i="60" l="1"/>
  <c r="I11918" i="60" s="1"/>
  <c r="K11917" i="60"/>
  <c r="J11917" i="60"/>
  <c r="L11916" i="60"/>
  <c r="P11916" i="60"/>
  <c r="P11917" i="60" l="1"/>
  <c r="L11917" i="60"/>
  <c r="J11918" i="60"/>
  <c r="M11918" i="60"/>
  <c r="I11919" i="60" s="1"/>
  <c r="K11918" i="60"/>
  <c r="P11918" i="60" l="1"/>
  <c r="L11918" i="60"/>
  <c r="M11919" i="60"/>
  <c r="I11920" i="60" s="1"/>
  <c r="J11919" i="60"/>
  <c r="K11919" i="60"/>
  <c r="J11920" i="60" l="1"/>
  <c r="K11920" i="60"/>
  <c r="M11920" i="60"/>
  <c r="I11921" i="60" s="1"/>
  <c r="P11919" i="60"/>
  <c r="L11919" i="60"/>
  <c r="K11921" i="60" l="1"/>
  <c r="J11921" i="60"/>
  <c r="M11921" i="60"/>
  <c r="I11922" i="60" s="1"/>
  <c r="P11920" i="60"/>
  <c r="L11920" i="60"/>
  <c r="M11922" i="60" l="1"/>
  <c r="I11923" i="60" s="1"/>
  <c r="K11922" i="60"/>
  <c r="J11922" i="60"/>
  <c r="P11921" i="60"/>
  <c r="L11921" i="60"/>
  <c r="P11922" i="60" l="1"/>
  <c r="L11922" i="60"/>
  <c r="M11923" i="60"/>
  <c r="I11924" i="60" s="1"/>
  <c r="K11923" i="60"/>
  <c r="J11923" i="60"/>
  <c r="L11923" i="60" l="1"/>
  <c r="P11923" i="60"/>
  <c r="M11924" i="60"/>
  <c r="I11925" i="60" s="1"/>
  <c r="K11924" i="60"/>
  <c r="J11924" i="60"/>
  <c r="L11924" i="60" l="1"/>
  <c r="P11924" i="60"/>
  <c r="J11925" i="60"/>
  <c r="M11925" i="60"/>
  <c r="I11926" i="60" s="1"/>
  <c r="K11925" i="60"/>
  <c r="K11926" i="60" l="1"/>
  <c r="M11926" i="60"/>
  <c r="I11927" i="60" s="1"/>
  <c r="J11926" i="60"/>
  <c r="P11925" i="60"/>
  <c r="L11925" i="60"/>
  <c r="L11926" i="60" l="1"/>
  <c r="P11926" i="60"/>
  <c r="M11927" i="60"/>
  <c r="I11928" i="60" s="1"/>
  <c r="K11927" i="60"/>
  <c r="J11927" i="60"/>
  <c r="L11927" i="60" l="1"/>
  <c r="P11927" i="60"/>
  <c r="K11928" i="60"/>
  <c r="J11928" i="60"/>
  <c r="M11928" i="60"/>
  <c r="I11929" i="60" s="1"/>
  <c r="M11929" i="60" l="1"/>
  <c r="I11930" i="60" s="1"/>
  <c r="K11929" i="60"/>
  <c r="J11929" i="60"/>
  <c r="P11928" i="60"/>
  <c r="L11928" i="60"/>
  <c r="L11929" i="60" l="1"/>
  <c r="P11929" i="60"/>
  <c r="J11930" i="60"/>
  <c r="K11930" i="60"/>
  <c r="M11930" i="60"/>
  <c r="I11931" i="60" s="1"/>
  <c r="K11931" i="60" l="1"/>
  <c r="J11931" i="60"/>
  <c r="M11931" i="60"/>
  <c r="I11932" i="60" s="1"/>
  <c r="L11930" i="60"/>
  <c r="P11930" i="60"/>
  <c r="J11932" i="60" l="1"/>
  <c r="K11932" i="60"/>
  <c r="M11932" i="60"/>
  <c r="I11933" i="60" s="1"/>
  <c r="P11931" i="60"/>
  <c r="L11931" i="60"/>
  <c r="J11933" i="60" l="1"/>
  <c r="K11933" i="60"/>
  <c r="M11933" i="60"/>
  <c r="I11934" i="60" s="1"/>
  <c r="L11932" i="60"/>
  <c r="P11932" i="60"/>
  <c r="M11934" i="60" l="1"/>
  <c r="I11935" i="60" s="1"/>
  <c r="K11934" i="60"/>
  <c r="J11934" i="60"/>
  <c r="L11933" i="60"/>
  <c r="P11933" i="60"/>
  <c r="L11934" i="60" l="1"/>
  <c r="P11934" i="60"/>
  <c r="M11935" i="60"/>
  <c r="I11936" i="60" s="1"/>
  <c r="K11935" i="60"/>
  <c r="J11935" i="60"/>
  <c r="P11935" i="60" l="1"/>
  <c r="L11935" i="60"/>
  <c r="M11936" i="60"/>
  <c r="I11937" i="60" s="1"/>
  <c r="K11936" i="60"/>
  <c r="J11936" i="60"/>
  <c r="K11937" i="60" l="1"/>
  <c r="J11937" i="60"/>
  <c r="M11937" i="60"/>
  <c r="I11938" i="60" s="1"/>
  <c r="P11936" i="60"/>
  <c r="L11936" i="60"/>
  <c r="J11938" i="60" l="1"/>
  <c r="M11938" i="60"/>
  <c r="I11939" i="60" s="1"/>
  <c r="K11938" i="60"/>
  <c r="L11937" i="60"/>
  <c r="P11937" i="60"/>
  <c r="J11939" i="60" l="1"/>
  <c r="M11939" i="60"/>
  <c r="I11940" i="60" s="1"/>
  <c r="K11939" i="60"/>
  <c r="P11938" i="60"/>
  <c r="L11938" i="60"/>
  <c r="K11940" i="60" l="1"/>
  <c r="J11940" i="60"/>
  <c r="M11940" i="60"/>
  <c r="I11941" i="60" s="1"/>
  <c r="P11939" i="60"/>
  <c r="L11939" i="60"/>
  <c r="M11941" i="60" l="1"/>
  <c r="I11942" i="60" s="1"/>
  <c r="K11941" i="60"/>
  <c r="J11941" i="60"/>
  <c r="P11940" i="60"/>
  <c r="L11940" i="60"/>
  <c r="L11941" i="60" l="1"/>
  <c r="P11941" i="60"/>
  <c r="M11942" i="60"/>
  <c r="I11943" i="60" s="1"/>
  <c r="J11942" i="60"/>
  <c r="K11942" i="60"/>
  <c r="P11942" i="60" l="1"/>
  <c r="L11942" i="60"/>
  <c r="K11943" i="60"/>
  <c r="M11943" i="60"/>
  <c r="I11944" i="60" s="1"/>
  <c r="J11943" i="60"/>
  <c r="M11944" i="60" l="1"/>
  <c r="I11945" i="60" s="1"/>
  <c r="J11944" i="60"/>
  <c r="K11944" i="60"/>
  <c r="L11943" i="60"/>
  <c r="P11943" i="60"/>
  <c r="L11944" i="60" l="1"/>
  <c r="P11944" i="60"/>
  <c r="K11945" i="60"/>
  <c r="J11945" i="60"/>
  <c r="M11945" i="60"/>
  <c r="I11946" i="60" s="1"/>
  <c r="L11945" i="60" l="1"/>
  <c r="P11945" i="60"/>
  <c r="J11946" i="60"/>
  <c r="M11946" i="60"/>
  <c r="I11947" i="60" s="1"/>
  <c r="K11946" i="60"/>
  <c r="L11946" i="60" l="1"/>
  <c r="P11946" i="60"/>
  <c r="J11947" i="60"/>
  <c r="M11947" i="60"/>
  <c r="I11948" i="60" s="1"/>
  <c r="K11947" i="60"/>
  <c r="K11948" i="60" l="1"/>
  <c r="M11948" i="60"/>
  <c r="I11949" i="60" s="1"/>
  <c r="J11948" i="60"/>
  <c r="P11947" i="60"/>
  <c r="L11947" i="60"/>
  <c r="L11948" i="60" l="1"/>
  <c r="P11948" i="60"/>
  <c r="M11949" i="60"/>
  <c r="I11950" i="60" s="1"/>
  <c r="J11949" i="60"/>
  <c r="K11949" i="60"/>
  <c r="P11949" i="60" l="1"/>
  <c r="L11949" i="60"/>
  <c r="J11950" i="60"/>
  <c r="K11950" i="60"/>
  <c r="M11950" i="60"/>
  <c r="I11951" i="60" s="1"/>
  <c r="K11951" i="60" l="1"/>
  <c r="J11951" i="60"/>
  <c r="M11951" i="60"/>
  <c r="I11952" i="60" s="1"/>
  <c r="L11950" i="60"/>
  <c r="P11950" i="60"/>
  <c r="K11952" i="60" l="1"/>
  <c r="J11952" i="60"/>
  <c r="M11952" i="60"/>
  <c r="I11953" i="60" s="1"/>
  <c r="L11951" i="60"/>
  <c r="P11951" i="60"/>
  <c r="J11953" i="60" l="1"/>
  <c r="M11953" i="60"/>
  <c r="I11954" i="60" s="1"/>
  <c r="K11953" i="60"/>
  <c r="P11952" i="60"/>
  <c r="L11952" i="60"/>
  <c r="M11954" i="60" l="1"/>
  <c r="I11955" i="60" s="1"/>
  <c r="K11954" i="60"/>
  <c r="J11954" i="60"/>
  <c r="P11953" i="60"/>
  <c r="L11953" i="60"/>
  <c r="P11954" i="60" l="1"/>
  <c r="L11954" i="60"/>
  <c r="M11955" i="60"/>
  <c r="I11956" i="60" s="1"/>
  <c r="K11955" i="60"/>
  <c r="J11955" i="60"/>
  <c r="M11956" i="60" l="1"/>
  <c r="I11957" i="60" s="1"/>
  <c r="K11956" i="60"/>
  <c r="J11956" i="60"/>
  <c r="L11955" i="60"/>
  <c r="P11955" i="60"/>
  <c r="P11956" i="60" l="1"/>
  <c r="L11956" i="60"/>
  <c r="K11957" i="60"/>
  <c r="J11957" i="60"/>
  <c r="M11957" i="60"/>
  <c r="I11958" i="60" s="1"/>
  <c r="P11957" i="60" l="1"/>
  <c r="L11957" i="60"/>
  <c r="M11958" i="60"/>
  <c r="I11959" i="60" s="1"/>
  <c r="K11958" i="60"/>
  <c r="J11958" i="60"/>
  <c r="L11958" i="60" l="1"/>
  <c r="P11958" i="60"/>
  <c r="M11959" i="60"/>
  <c r="I11960" i="60" s="1"/>
  <c r="K11959" i="60"/>
  <c r="J11959" i="60"/>
  <c r="P11959" i="60" l="1"/>
  <c r="L11959" i="60"/>
  <c r="J11960" i="60"/>
  <c r="K11960" i="60"/>
  <c r="M11960" i="60"/>
  <c r="I11961" i="60" s="1"/>
  <c r="L11960" i="60" l="1"/>
  <c r="M11961" i="60"/>
  <c r="I11962" i="60" s="1"/>
  <c r="K11961" i="60"/>
  <c r="J11961" i="60"/>
  <c r="L11961" i="60" l="1"/>
  <c r="P11961" i="60"/>
  <c r="K11962" i="60"/>
  <c r="J11962" i="60"/>
  <c r="M11962" i="60"/>
  <c r="I11963" i="60" s="1"/>
  <c r="P11960" i="60"/>
  <c r="L11962" i="60" l="1"/>
  <c r="P11962" i="60"/>
  <c r="K11963" i="60"/>
  <c r="J11963" i="60"/>
  <c r="M11963" i="60"/>
  <c r="I11964" i="60" s="1"/>
  <c r="J11964" i="60" l="1"/>
  <c r="M11964" i="60"/>
  <c r="I11965" i="60" s="1"/>
  <c r="K11964" i="60"/>
  <c r="P11963" i="60"/>
  <c r="L11963" i="60"/>
  <c r="J11965" i="60" l="1"/>
  <c r="K11965" i="60"/>
  <c r="M11965" i="60"/>
  <c r="I11966" i="60" s="1"/>
  <c r="L11964" i="60"/>
  <c r="P11964" i="60"/>
  <c r="M11966" i="60" l="1"/>
  <c r="I11967" i="60" s="1"/>
  <c r="K11966" i="60"/>
  <c r="J11966" i="60"/>
  <c r="L11965" i="60"/>
  <c r="P11965" i="60"/>
  <c r="P11966" i="60" l="1"/>
  <c r="L11966" i="60"/>
  <c r="J11967" i="60"/>
  <c r="K11967" i="60"/>
  <c r="M11967" i="60"/>
  <c r="I11968" i="60" s="1"/>
  <c r="J11968" i="60" l="1"/>
  <c r="M11968" i="60"/>
  <c r="I11969" i="60" s="1"/>
  <c r="K11968" i="60"/>
  <c r="L11967" i="60"/>
  <c r="P11967" i="60"/>
  <c r="K11969" i="60" l="1"/>
  <c r="J11969" i="60"/>
  <c r="M11969" i="60"/>
  <c r="I11970" i="60" s="1"/>
  <c r="L11968" i="60"/>
  <c r="P11968" i="60"/>
  <c r="K11970" i="60" l="1"/>
  <c r="J11970" i="60"/>
  <c r="M11970" i="60"/>
  <c r="I11971" i="60" s="1"/>
  <c r="P11969" i="60"/>
  <c r="L11969" i="60"/>
  <c r="M11971" i="60" l="1"/>
  <c r="I11972" i="60" s="1"/>
  <c r="K11971" i="60"/>
  <c r="J11971" i="60"/>
  <c r="L11970" i="60"/>
  <c r="P11970" i="60" l="1"/>
  <c r="P11971" i="60"/>
  <c r="L11971" i="60"/>
  <c r="J11972" i="60"/>
  <c r="K11972" i="60"/>
  <c r="M11972" i="60"/>
  <c r="I11973" i="60" s="1"/>
  <c r="M11973" i="60" l="1"/>
  <c r="I11974" i="60" s="1"/>
  <c r="K11973" i="60"/>
  <c r="J11973" i="60"/>
  <c r="L11972" i="60"/>
  <c r="P11972" i="60"/>
  <c r="L11973" i="60" l="1"/>
  <c r="P11973" i="60"/>
  <c r="J11974" i="60"/>
  <c r="M11974" i="60"/>
  <c r="I11975" i="60" s="1"/>
  <c r="K11974" i="60"/>
  <c r="K11975" i="60" l="1"/>
  <c r="J11975" i="60"/>
  <c r="M11975" i="60"/>
  <c r="I11976" i="60" s="1"/>
  <c r="P11974" i="60"/>
  <c r="L11974" i="60"/>
  <c r="L11975" i="60" l="1"/>
  <c r="M11976" i="60"/>
  <c r="I11977" i="60" s="1"/>
  <c r="K11976" i="60"/>
  <c r="J11976" i="60"/>
  <c r="P11975" i="60" l="1"/>
  <c r="L11976" i="60"/>
  <c r="P11976" i="60"/>
  <c r="K11977" i="60"/>
  <c r="J11977" i="60"/>
  <c r="M11977" i="60"/>
  <c r="I11978" i="60" s="1"/>
  <c r="P11977" i="60" l="1"/>
  <c r="L11977" i="60"/>
  <c r="M11978" i="60"/>
  <c r="I11979" i="60" s="1"/>
  <c r="J11978" i="60"/>
  <c r="K11978" i="60"/>
  <c r="L11978" i="60" l="1"/>
  <c r="P11978" i="60"/>
  <c r="J11979" i="60"/>
  <c r="K11979" i="60"/>
  <c r="M11979" i="60"/>
  <c r="I11980" i="60" s="1"/>
  <c r="K11980" i="60" l="1"/>
  <c r="J11980" i="60"/>
  <c r="M11980" i="60"/>
  <c r="I11981" i="60" s="1"/>
  <c r="L11979" i="60"/>
  <c r="P11979" i="60"/>
  <c r="J11981" i="60" l="1"/>
  <c r="K11981" i="60"/>
  <c r="M11981" i="60"/>
  <c r="I11982" i="60" s="1"/>
  <c r="L11980" i="60"/>
  <c r="P11980" i="60"/>
  <c r="J11982" i="60" l="1"/>
  <c r="M11982" i="60"/>
  <c r="I11983" i="60" s="1"/>
  <c r="K11982" i="60"/>
  <c r="L11981" i="60"/>
  <c r="P11981" i="60"/>
  <c r="M11983" i="60" l="1"/>
  <c r="I11984" i="60" s="1"/>
  <c r="K11983" i="60"/>
  <c r="J11983" i="60"/>
  <c r="L11982" i="60"/>
  <c r="P11982" i="60"/>
  <c r="P11983" i="60" l="1"/>
  <c r="L11983" i="60"/>
  <c r="J11984" i="60"/>
  <c r="M11984" i="60"/>
  <c r="I11985" i="60" s="1"/>
  <c r="K11984" i="60"/>
  <c r="M11985" i="60" l="1"/>
  <c r="I11986" i="60" s="1"/>
  <c r="K11985" i="60"/>
  <c r="J11985" i="60"/>
  <c r="P11984" i="60"/>
  <c r="L11984" i="60"/>
  <c r="P11985" i="60" l="1"/>
  <c r="L11985" i="60"/>
  <c r="J11986" i="60"/>
  <c r="K11986" i="60"/>
  <c r="M11986" i="60"/>
  <c r="I11987" i="60" s="1"/>
  <c r="L11986" i="60" l="1"/>
  <c r="P11986" i="60"/>
  <c r="K11987" i="60"/>
  <c r="J11987" i="60"/>
  <c r="M11987" i="60"/>
  <c r="I11988" i="60" s="1"/>
  <c r="J11988" i="60" l="1"/>
  <c r="M11988" i="60"/>
  <c r="I11989" i="60" s="1"/>
  <c r="K11988" i="60"/>
  <c r="P11987" i="60"/>
  <c r="L11987" i="60"/>
  <c r="M11989" i="60" l="1"/>
  <c r="I11990" i="60" s="1"/>
  <c r="K11989" i="60"/>
  <c r="J11989" i="60"/>
  <c r="P11988" i="60"/>
  <c r="L11988" i="60"/>
  <c r="P11989" i="60" l="1"/>
  <c r="L11989" i="60"/>
  <c r="M11990" i="60"/>
  <c r="I11991" i="60" s="1"/>
  <c r="K11990" i="60"/>
  <c r="J11990" i="60"/>
  <c r="L11990" i="60" l="1"/>
  <c r="P11990" i="60"/>
  <c r="M11991" i="60"/>
  <c r="I11992" i="60" s="1"/>
  <c r="J11991" i="60"/>
  <c r="K11991" i="60"/>
  <c r="K11992" i="60" l="1"/>
  <c r="J11992" i="60"/>
  <c r="M11992" i="60"/>
  <c r="I11993" i="60" s="1"/>
  <c r="P11991" i="60"/>
  <c r="L11991" i="60"/>
  <c r="L11992" i="60" l="1"/>
  <c r="M11993" i="60"/>
  <c r="I11994" i="60" s="1"/>
  <c r="J11993" i="60"/>
  <c r="K11993" i="60"/>
  <c r="K11994" i="60" l="1"/>
  <c r="J11994" i="60"/>
  <c r="M11994" i="60"/>
  <c r="I11995" i="60" s="1"/>
  <c r="P11992" i="60"/>
  <c r="L11993" i="60"/>
  <c r="P11993" i="60"/>
  <c r="J11995" i="60" l="1"/>
  <c r="M11995" i="60"/>
  <c r="I11996" i="60" s="1"/>
  <c r="K11995" i="60"/>
  <c r="P11994" i="60"/>
  <c r="L11994" i="60"/>
  <c r="J11996" i="60" l="1"/>
  <c r="K11996" i="60"/>
  <c r="M11996" i="60"/>
  <c r="I11997" i="60" s="1"/>
  <c r="L11995" i="60"/>
  <c r="P11995" i="60"/>
  <c r="K11997" i="60" l="1"/>
  <c r="J11997" i="60"/>
  <c r="M11997" i="60"/>
  <c r="I11998" i="60" s="1"/>
  <c r="P11996" i="60"/>
  <c r="L11996" i="60"/>
  <c r="J11998" i="60" l="1"/>
  <c r="K11998" i="60"/>
  <c r="M11998" i="60"/>
  <c r="I11999" i="60" s="1"/>
  <c r="P11997" i="60"/>
  <c r="L11997" i="60"/>
  <c r="J11999" i="60" l="1"/>
  <c r="K11999" i="60"/>
  <c r="M11999" i="60"/>
  <c r="I12000" i="60" s="1"/>
  <c r="P11998" i="60"/>
  <c r="L11998" i="60"/>
  <c r="M12000" i="60" l="1"/>
  <c r="I12001" i="60" s="1"/>
  <c r="K12000" i="60"/>
  <c r="J12000" i="60"/>
  <c r="P11999" i="60"/>
  <c r="L11999" i="60"/>
  <c r="L12000" i="60" l="1"/>
  <c r="P12000" i="60"/>
  <c r="M12001" i="60"/>
  <c r="I12002" i="60" s="1"/>
  <c r="K12001" i="60"/>
  <c r="J12001" i="60"/>
  <c r="P12001" i="60" l="1"/>
  <c r="L12001" i="60"/>
  <c r="J12002" i="60"/>
  <c r="M12002" i="60"/>
  <c r="I12003" i="60" s="1"/>
  <c r="K12002" i="60"/>
  <c r="P12002" i="60" l="1"/>
  <c r="L12002" i="60"/>
  <c r="M12003" i="60"/>
  <c r="I12004" i="60" s="1"/>
  <c r="K12003" i="60"/>
  <c r="J12003" i="60"/>
  <c r="P12003" i="60" l="1"/>
  <c r="L12003" i="60"/>
  <c r="J12004" i="60"/>
  <c r="M12004" i="60"/>
  <c r="I12005" i="60" s="1"/>
  <c r="K12004" i="60"/>
  <c r="P12004" i="60" l="1"/>
  <c r="L12004" i="60"/>
  <c r="M12005" i="60"/>
  <c r="I12006" i="60" s="1"/>
  <c r="J12005" i="60"/>
  <c r="K12005" i="60"/>
  <c r="M12006" i="60" l="1"/>
  <c r="I12007" i="60" s="1"/>
  <c r="J12006" i="60"/>
  <c r="K12006" i="60"/>
  <c r="P12005" i="60"/>
  <c r="L12005" i="60"/>
  <c r="P12006" i="60" l="1"/>
  <c r="L12006" i="60"/>
  <c r="M12007" i="60"/>
  <c r="I12008" i="60" s="1"/>
  <c r="K12007" i="60"/>
  <c r="J12007" i="60"/>
  <c r="L12007" i="60" l="1"/>
  <c r="P12007" i="60"/>
  <c r="M12008" i="60"/>
  <c r="I12009" i="60" s="1"/>
  <c r="J12008" i="60"/>
  <c r="K12008" i="60"/>
  <c r="P12008" i="60" l="1"/>
  <c r="L12008" i="60"/>
  <c r="J12009" i="60"/>
  <c r="K12009" i="60"/>
  <c r="M12009" i="60"/>
  <c r="I12010" i="60" s="1"/>
  <c r="L12009" i="60" l="1"/>
  <c r="P12009" i="60"/>
  <c r="M12010" i="60"/>
  <c r="I12011" i="60" s="1"/>
  <c r="K12010" i="60"/>
  <c r="J12010" i="60"/>
  <c r="L12010" i="60" l="1"/>
  <c r="P12010" i="60"/>
  <c r="K12011" i="60"/>
  <c r="J12011" i="60"/>
  <c r="M12011" i="60"/>
  <c r="I12012" i="60" s="1"/>
  <c r="K12012" i="60" l="1"/>
  <c r="J12012" i="60"/>
  <c r="M12012" i="60"/>
  <c r="I12013" i="60" s="1"/>
  <c r="L12011" i="60"/>
  <c r="P12011" i="60"/>
  <c r="J12013" i="60" l="1"/>
  <c r="M12013" i="60"/>
  <c r="I12014" i="60" s="1"/>
  <c r="K12013" i="60"/>
  <c r="P12012" i="60"/>
  <c r="L12012" i="60"/>
  <c r="J12014" i="60" l="1"/>
  <c r="M12014" i="60"/>
  <c r="I12015" i="60" s="1"/>
  <c r="K12014" i="60"/>
  <c r="P12013" i="60"/>
  <c r="L12013" i="60"/>
  <c r="K12015" i="60" l="1"/>
  <c r="J12015" i="60"/>
  <c r="M12015" i="60"/>
  <c r="I12016" i="60" s="1"/>
  <c r="L12014" i="60"/>
  <c r="P12014" i="60"/>
  <c r="J12016" i="60" l="1"/>
  <c r="M12016" i="60"/>
  <c r="I12017" i="60" s="1"/>
  <c r="K12016" i="60"/>
  <c r="P12015" i="60"/>
  <c r="L12015" i="60"/>
  <c r="K12017" i="60" l="1"/>
  <c r="J12017" i="60"/>
  <c r="M12017" i="60"/>
  <c r="I12018" i="60" s="1"/>
  <c r="P12016" i="60"/>
  <c r="L12016" i="60"/>
  <c r="M12018" i="60" l="1"/>
  <c r="I12019" i="60" s="1"/>
  <c r="K12018" i="60"/>
  <c r="J12018" i="60"/>
  <c r="L12017" i="60"/>
  <c r="P12017" i="60"/>
  <c r="P12018" i="60" l="1"/>
  <c r="L12018" i="60"/>
  <c r="M12019" i="60"/>
  <c r="I12020" i="60" s="1"/>
  <c r="K12019" i="60"/>
  <c r="J12019" i="60"/>
  <c r="M12020" i="60" l="1"/>
  <c r="I12021" i="60" s="1"/>
  <c r="K12020" i="60"/>
  <c r="J12020" i="60"/>
  <c r="P12019" i="60"/>
  <c r="L12019" i="60"/>
  <c r="P12020" i="60" l="1"/>
  <c r="L12020" i="60"/>
  <c r="K12021" i="60"/>
  <c r="J12021" i="60"/>
  <c r="M12021" i="60"/>
  <c r="I12022" i="60" s="1"/>
  <c r="M12022" i="60" l="1"/>
  <c r="I12023" i="60" s="1"/>
  <c r="J12022" i="60"/>
  <c r="K12022" i="60"/>
  <c r="L12021" i="60"/>
  <c r="P12021" i="60"/>
  <c r="L12022" i="60" l="1"/>
  <c r="P12022" i="60"/>
  <c r="J12023" i="60"/>
  <c r="K12023" i="60"/>
  <c r="M12023" i="60"/>
  <c r="I12024" i="60" s="1"/>
  <c r="K12024" i="60" l="1"/>
  <c r="M12024" i="60"/>
  <c r="I12025" i="60" s="1"/>
  <c r="J12024" i="60"/>
  <c r="P12023" i="60"/>
  <c r="L12023" i="60"/>
  <c r="L12024" i="60" l="1"/>
  <c r="P12024" i="60"/>
  <c r="M12025" i="60"/>
  <c r="I12026" i="60" s="1"/>
  <c r="J12025" i="60"/>
  <c r="K12025" i="60"/>
  <c r="K12026" i="60" l="1"/>
  <c r="J12026" i="60"/>
  <c r="M12026" i="60"/>
  <c r="I12027" i="60" s="1"/>
  <c r="P12025" i="60"/>
  <c r="L12025" i="60"/>
  <c r="L12026" i="60" l="1"/>
  <c r="M12027" i="60"/>
  <c r="I12028" i="60" s="1"/>
  <c r="K12027" i="60"/>
  <c r="J12027" i="60"/>
  <c r="L12027" i="60" l="1"/>
  <c r="P12027" i="60"/>
  <c r="J12028" i="60"/>
  <c r="M12028" i="60"/>
  <c r="I12029" i="60" s="1"/>
  <c r="K12028" i="60"/>
  <c r="P12026" i="60"/>
  <c r="K12029" i="60" l="1"/>
  <c r="J12029" i="60"/>
  <c r="M12029" i="60"/>
  <c r="I12030" i="60" s="1"/>
  <c r="L12028" i="60"/>
  <c r="P12028" i="60"/>
  <c r="J12030" i="60" l="1"/>
  <c r="M12030" i="60"/>
  <c r="I12031" i="60" s="1"/>
  <c r="K12030" i="60"/>
  <c r="L12029" i="60"/>
  <c r="P12029" i="60"/>
  <c r="J12031" i="60" l="1"/>
  <c r="M12031" i="60"/>
  <c r="I12032" i="60" s="1"/>
  <c r="K12031" i="60"/>
  <c r="P12030" i="60"/>
  <c r="L12030" i="60"/>
  <c r="M12032" i="60" l="1"/>
  <c r="I12033" i="60" s="1"/>
  <c r="K12032" i="60"/>
  <c r="J12032" i="60"/>
  <c r="L12031" i="60"/>
  <c r="P12031" i="60"/>
  <c r="P12032" i="60" l="1"/>
  <c r="L12032" i="60"/>
  <c r="M12033" i="60"/>
  <c r="I12034" i="60" s="1"/>
  <c r="K12033" i="60"/>
  <c r="J12033" i="60"/>
  <c r="P12033" i="60" l="1"/>
  <c r="L12033" i="60"/>
  <c r="J12034" i="60"/>
  <c r="K12034" i="60"/>
  <c r="M12034" i="60"/>
  <c r="I12035" i="60" s="1"/>
  <c r="J12035" i="60" l="1"/>
  <c r="K12035" i="60"/>
  <c r="M12035" i="60"/>
  <c r="I12036" i="60" s="1"/>
  <c r="L12034" i="60"/>
  <c r="P12034" i="60"/>
  <c r="K12036" i="60" l="1"/>
  <c r="J12036" i="60"/>
  <c r="M12036" i="60"/>
  <c r="I12037" i="60" s="1"/>
  <c r="L12035" i="60"/>
  <c r="P12035" i="60"/>
  <c r="J12037" i="60" l="1"/>
  <c r="M12037" i="60"/>
  <c r="I12038" i="60" s="1"/>
  <c r="K12037" i="60"/>
  <c r="L12036" i="60"/>
  <c r="M12038" i="60" l="1"/>
  <c r="I12039" i="60" s="1"/>
  <c r="J12038" i="60"/>
  <c r="K12038" i="60"/>
  <c r="P12036" i="60"/>
  <c r="P12037" i="60"/>
  <c r="L12037" i="60"/>
  <c r="P12038" i="60" l="1"/>
  <c r="L12038" i="60"/>
  <c r="M12039" i="60"/>
  <c r="I12040" i="60" s="1"/>
  <c r="K12039" i="60"/>
  <c r="J12039" i="60"/>
  <c r="L12039" i="60" l="1"/>
  <c r="P12039" i="60"/>
  <c r="M12040" i="60"/>
  <c r="I12041" i="60" s="1"/>
  <c r="K12040" i="60"/>
  <c r="J12040" i="60"/>
  <c r="K12041" i="60" l="1"/>
  <c r="J12041" i="60"/>
  <c r="M12041" i="60"/>
  <c r="I12042" i="60" s="1"/>
  <c r="P12040" i="60"/>
  <c r="L12040" i="60"/>
  <c r="M12042" i="60" l="1"/>
  <c r="I12043" i="60" s="1"/>
  <c r="K12042" i="60"/>
  <c r="J12042" i="60"/>
  <c r="L12041" i="60"/>
  <c r="P12041" i="60" l="1"/>
  <c r="L12042" i="60"/>
  <c r="P12042" i="60"/>
  <c r="K12043" i="60"/>
  <c r="J12043" i="60"/>
  <c r="M12043" i="60"/>
  <c r="I12044" i="60" s="1"/>
  <c r="J12044" i="60" l="1"/>
  <c r="K12044" i="60"/>
  <c r="M12044" i="60"/>
  <c r="I12045" i="60" s="1"/>
  <c r="P12043" i="60"/>
  <c r="L12043" i="60"/>
  <c r="J12045" i="60" l="1"/>
  <c r="M12045" i="60"/>
  <c r="I12046" i="60" s="1"/>
  <c r="K12045" i="60"/>
  <c r="L12044" i="60"/>
  <c r="P12044" i="60"/>
  <c r="K12046" i="60" l="1"/>
  <c r="J12046" i="60"/>
  <c r="M12046" i="60"/>
  <c r="I12047" i="60" s="1"/>
  <c r="P12045" i="60"/>
  <c r="L12045" i="60"/>
  <c r="K12047" i="60" l="1"/>
  <c r="M12047" i="60"/>
  <c r="I12048" i="60" s="1"/>
  <c r="J12047" i="60"/>
  <c r="P12046" i="60"/>
  <c r="L12046" i="60"/>
  <c r="P12047" i="60" l="1"/>
  <c r="L12047" i="60"/>
  <c r="J12048" i="60"/>
  <c r="K12048" i="60"/>
  <c r="M12048" i="60"/>
  <c r="I12049" i="60" s="1"/>
  <c r="K12049" i="60" l="1"/>
  <c r="M12049" i="60"/>
  <c r="I12050" i="60" s="1"/>
  <c r="J12049" i="60"/>
  <c r="L12048" i="60"/>
  <c r="P12048" i="60"/>
  <c r="L12049" i="60" l="1"/>
  <c r="P12049" i="60"/>
  <c r="M12050" i="60"/>
  <c r="I12051" i="60" s="1"/>
  <c r="K12050" i="60"/>
  <c r="J12050" i="60"/>
  <c r="P12050" i="60" l="1"/>
  <c r="L12050" i="60"/>
  <c r="J12051" i="60"/>
  <c r="K12051" i="60"/>
  <c r="M12051" i="60"/>
  <c r="I12052" i="60" s="1"/>
  <c r="M12052" i="60" l="1"/>
  <c r="I12053" i="60" s="1"/>
  <c r="K12052" i="60"/>
  <c r="J12052" i="60"/>
  <c r="P12051" i="60"/>
  <c r="L12051" i="60"/>
  <c r="P12052" i="60" l="1"/>
  <c r="L12052" i="60"/>
  <c r="K12053" i="60"/>
  <c r="J12053" i="60"/>
  <c r="M12053" i="60"/>
  <c r="I12054" i="60" s="1"/>
  <c r="M12054" i="60" l="1"/>
  <c r="I12055" i="60" s="1"/>
  <c r="K12054" i="60"/>
  <c r="J12054" i="60"/>
  <c r="P12053" i="60"/>
  <c r="L12053" i="60"/>
  <c r="P12054" i="60" l="1"/>
  <c r="L12054" i="60"/>
  <c r="M12055" i="60"/>
  <c r="I12056" i="60" s="1"/>
  <c r="K12055" i="60"/>
  <c r="J12055" i="60"/>
  <c r="P12055" i="60" l="1"/>
  <c r="L12055" i="60"/>
  <c r="M12056" i="60"/>
  <c r="I12057" i="60" s="1"/>
  <c r="K12056" i="60"/>
  <c r="J12056" i="60"/>
  <c r="L12056" i="60" l="1"/>
  <c r="P12056" i="60"/>
  <c r="M12057" i="60"/>
  <c r="I12058" i="60" s="1"/>
  <c r="K12057" i="60"/>
  <c r="J12057" i="60"/>
  <c r="P12057" i="60" l="1"/>
  <c r="L12057" i="60"/>
  <c r="J12058" i="60"/>
  <c r="K12058" i="60"/>
  <c r="M12058" i="60"/>
  <c r="I12059" i="60" s="1"/>
  <c r="L12058" i="60" l="1"/>
  <c r="P12058" i="60"/>
  <c r="J12059" i="60"/>
  <c r="K12059" i="60"/>
  <c r="M12059" i="60"/>
  <c r="I12060" i="60" s="1"/>
  <c r="L12059" i="60" l="1"/>
  <c r="P12059" i="60"/>
  <c r="K12060" i="60"/>
  <c r="J12060" i="60"/>
  <c r="M12060" i="60"/>
  <c r="I12061" i="60" s="1"/>
  <c r="K12061" i="60" l="1"/>
  <c r="M12061" i="60"/>
  <c r="I12062" i="60" s="1"/>
  <c r="J12061" i="60"/>
  <c r="L12060" i="60"/>
  <c r="P12060" i="60"/>
  <c r="L12061" i="60" l="1"/>
  <c r="J12062" i="60"/>
  <c r="M12062" i="60"/>
  <c r="I12063" i="60" s="1"/>
  <c r="K12062" i="60"/>
  <c r="J12063" i="60" l="1"/>
  <c r="M12063" i="60"/>
  <c r="I12064" i="60" s="1"/>
  <c r="K12063" i="60"/>
  <c r="P12062" i="60"/>
  <c r="L12062" i="60"/>
  <c r="P12061" i="60"/>
  <c r="J12064" i="60" l="1"/>
  <c r="K12064" i="60"/>
  <c r="M12064" i="60"/>
  <c r="I12065" i="60" s="1"/>
  <c r="L12063" i="60"/>
  <c r="P12063" i="60"/>
  <c r="J12065" i="60" l="1"/>
  <c r="K12065" i="60"/>
  <c r="M12065" i="60"/>
  <c r="I12066" i="60" s="1"/>
  <c r="L12064" i="60"/>
  <c r="P12064" i="60"/>
  <c r="J12066" i="60" l="1"/>
  <c r="M12066" i="60"/>
  <c r="I12067" i="60" s="1"/>
  <c r="K12066" i="60"/>
  <c r="P12065" i="60"/>
  <c r="L12065" i="60"/>
  <c r="M12067" i="60" l="1"/>
  <c r="I12068" i="60" s="1"/>
  <c r="K12067" i="60"/>
  <c r="J12067" i="60"/>
  <c r="L12066" i="60"/>
  <c r="P12066" i="60"/>
  <c r="P12067" i="60" l="1"/>
  <c r="L12067" i="60"/>
  <c r="K12068" i="60"/>
  <c r="M12068" i="60"/>
  <c r="I12069" i="60" s="1"/>
  <c r="J12068" i="60"/>
  <c r="P12068" i="60" l="1"/>
  <c r="L12068" i="60"/>
  <c r="M12069" i="60"/>
  <c r="I12070" i="60" s="1"/>
  <c r="K12069" i="60"/>
  <c r="J12069" i="60"/>
  <c r="L12069" i="60" l="1"/>
  <c r="M12070" i="60"/>
  <c r="I12071" i="60" s="1"/>
  <c r="K12070" i="60"/>
  <c r="J12070" i="60"/>
  <c r="M12071" i="60" l="1"/>
  <c r="I12072" i="60" s="1"/>
  <c r="J12071" i="60"/>
  <c r="K12071" i="60"/>
  <c r="L12070" i="60"/>
  <c r="P12070" i="60"/>
  <c r="P12069" i="60"/>
  <c r="L12071" i="60" l="1"/>
  <c r="P12071" i="60"/>
  <c r="J12072" i="60"/>
  <c r="K12072" i="60"/>
  <c r="M12072" i="60"/>
  <c r="I12073" i="60" s="1"/>
  <c r="K12073" i="60" l="1"/>
  <c r="M12073" i="60"/>
  <c r="I12074" i="60" s="1"/>
  <c r="J12073" i="60"/>
  <c r="P12072" i="60"/>
  <c r="L12072" i="60"/>
  <c r="L12073" i="60" l="1"/>
  <c r="P12073" i="60"/>
  <c r="M12074" i="60"/>
  <c r="I12075" i="60" s="1"/>
  <c r="K12074" i="60"/>
  <c r="J12074" i="60"/>
  <c r="P12074" i="60" l="1"/>
  <c r="L12074" i="60"/>
  <c r="K12075" i="60"/>
  <c r="J12075" i="60"/>
  <c r="M12075" i="60"/>
  <c r="I12076" i="60" s="1"/>
  <c r="P12075" i="60" l="1"/>
  <c r="L12075" i="60"/>
  <c r="J12076" i="60"/>
  <c r="M12076" i="60"/>
  <c r="I12077" i="60" s="1"/>
  <c r="K12076" i="60"/>
  <c r="J12077" i="60" l="1"/>
  <c r="K12077" i="60"/>
  <c r="M12077" i="60"/>
  <c r="I12078" i="60" s="1"/>
  <c r="L12076" i="60"/>
  <c r="P12076" i="60"/>
  <c r="K12078" i="60" l="1"/>
  <c r="M12078" i="60"/>
  <c r="I12079" i="60" s="1"/>
  <c r="J12078" i="60"/>
  <c r="L12077" i="60"/>
  <c r="P12077" i="60"/>
  <c r="L12078" i="60" l="1"/>
  <c r="J12079" i="60"/>
  <c r="M12079" i="60"/>
  <c r="I12080" i="60" s="1"/>
  <c r="K12079" i="60"/>
  <c r="J12080" i="60" l="1"/>
  <c r="M12080" i="60"/>
  <c r="I12081" i="60" s="1"/>
  <c r="K12080" i="60"/>
  <c r="P12078" i="60"/>
  <c r="P12079" i="60"/>
  <c r="L12079" i="60"/>
  <c r="K12081" i="60" l="1"/>
  <c r="J12081" i="60"/>
  <c r="M12081" i="60"/>
  <c r="I12082" i="60" s="1"/>
  <c r="P12080" i="60"/>
  <c r="L12080" i="60"/>
  <c r="K12082" i="60" l="1"/>
  <c r="M12082" i="60"/>
  <c r="I12083" i="60" s="1"/>
  <c r="J12082" i="60"/>
  <c r="P12081" i="60"/>
  <c r="L12081" i="60"/>
  <c r="P12082" i="60" l="1"/>
  <c r="L12082" i="60"/>
  <c r="K12083" i="60"/>
  <c r="M12083" i="60"/>
  <c r="I12084" i="60" s="1"/>
  <c r="J12083" i="60"/>
  <c r="K12084" i="60" l="1"/>
  <c r="J12084" i="60"/>
  <c r="M12084" i="60"/>
  <c r="I12085" i="60" s="1"/>
  <c r="P12083" i="60"/>
  <c r="L12083" i="60"/>
  <c r="M12085" i="60" l="1"/>
  <c r="I12086" i="60" s="1"/>
  <c r="J12085" i="60"/>
  <c r="K12085" i="60"/>
  <c r="L12084" i="60"/>
  <c r="P12084" i="60"/>
  <c r="P12085" i="60" l="1"/>
  <c r="L12085" i="60"/>
  <c r="J12086" i="60"/>
  <c r="M12086" i="60"/>
  <c r="I12087" i="60" s="1"/>
  <c r="K12086" i="60"/>
  <c r="M12087" i="60" l="1"/>
  <c r="I12088" i="60" s="1"/>
  <c r="J12087" i="60"/>
  <c r="K12087" i="60"/>
  <c r="P12086" i="60"/>
  <c r="L12086" i="60"/>
  <c r="P12087" i="60" l="1"/>
  <c r="L12087" i="60"/>
  <c r="M12088" i="60"/>
  <c r="I12089" i="60" s="1"/>
  <c r="J12088" i="60"/>
  <c r="K12088" i="60"/>
  <c r="M12089" i="60" l="1"/>
  <c r="I12090" i="60" s="1"/>
  <c r="J12089" i="60"/>
  <c r="K12089" i="60"/>
  <c r="L12088" i="60"/>
  <c r="P12088" i="60"/>
  <c r="P12089" i="60" l="1"/>
  <c r="L12089" i="60"/>
  <c r="K12090" i="60"/>
  <c r="M12090" i="60"/>
  <c r="I12091" i="60" s="1"/>
  <c r="J12090" i="60"/>
  <c r="L12090" i="60" l="1"/>
  <c r="P12090" i="60"/>
  <c r="M12091" i="60"/>
  <c r="I12092" i="60" s="1"/>
  <c r="K12091" i="60"/>
  <c r="J12091" i="60"/>
  <c r="L12091" i="60" l="1"/>
  <c r="P12091" i="60"/>
  <c r="K12092" i="60"/>
  <c r="J12092" i="60"/>
  <c r="M12092" i="60"/>
  <c r="I12093" i="60" s="1"/>
  <c r="L12092" i="60" l="1"/>
  <c r="J12093" i="60"/>
  <c r="M12093" i="60"/>
  <c r="I12094" i="60" s="1"/>
  <c r="K12093" i="60"/>
  <c r="L12093" i="60" l="1"/>
  <c r="P12093" i="60"/>
  <c r="J12094" i="60"/>
  <c r="M12094" i="60"/>
  <c r="I12095" i="60" s="1"/>
  <c r="K12094" i="60"/>
  <c r="P12092" i="60"/>
  <c r="K12095" i="60" l="1"/>
  <c r="J12095" i="60"/>
  <c r="M12095" i="60"/>
  <c r="I12096" i="60" s="1"/>
  <c r="P12094" i="60"/>
  <c r="L12094" i="60"/>
  <c r="K12096" i="60" l="1"/>
  <c r="J12096" i="60"/>
  <c r="M12096" i="60"/>
  <c r="I12097" i="60" s="1"/>
  <c r="P12095" i="60"/>
  <c r="L12095" i="60"/>
  <c r="J12097" i="60" l="1"/>
  <c r="M12097" i="60"/>
  <c r="I12098" i="60" s="1"/>
  <c r="K12097" i="60"/>
  <c r="P12096" i="60"/>
  <c r="L12096" i="60"/>
  <c r="M12098" i="60" l="1"/>
  <c r="I12099" i="60" s="1"/>
  <c r="K12098" i="60"/>
  <c r="J12098" i="60"/>
  <c r="P12097" i="60"/>
  <c r="L12097" i="60"/>
  <c r="L12098" i="60" l="1"/>
  <c r="P12098" i="60"/>
  <c r="M12099" i="60"/>
  <c r="I12100" i="60" s="1"/>
  <c r="J12099" i="60"/>
  <c r="K12099" i="60"/>
  <c r="P12099" i="60" l="1"/>
  <c r="L12099" i="60"/>
  <c r="J12100" i="60"/>
  <c r="K12100" i="60"/>
  <c r="M12100" i="60"/>
  <c r="I12101" i="60" s="1"/>
  <c r="M12101" i="60" l="1"/>
  <c r="I12102" i="60" s="1"/>
  <c r="J12101" i="60"/>
  <c r="K12101" i="60"/>
  <c r="P12100" i="60"/>
  <c r="L12100" i="60"/>
  <c r="P12101" i="60" l="1"/>
  <c r="L12101" i="60"/>
  <c r="M12102" i="60"/>
  <c r="I12103" i="60" s="1"/>
  <c r="K12102" i="60"/>
  <c r="J12102" i="60"/>
  <c r="L12102" i="60" l="1"/>
  <c r="P12102" i="60"/>
  <c r="M12103" i="60"/>
  <c r="I12104" i="60" s="1"/>
  <c r="K12103" i="60"/>
  <c r="J12103" i="60"/>
  <c r="P12103" i="60" l="1"/>
  <c r="L12103" i="60"/>
  <c r="M12104" i="60"/>
  <c r="I12105" i="60" s="1"/>
  <c r="K12104" i="60"/>
  <c r="J12104" i="60"/>
  <c r="P12104" i="60" l="1"/>
  <c r="L12104" i="60"/>
  <c r="M12105" i="60"/>
  <c r="I12106" i="60" s="1"/>
  <c r="K12105" i="60"/>
  <c r="J12105" i="60"/>
  <c r="L12105" i="60" l="1"/>
  <c r="P12105" i="60"/>
  <c r="M12106" i="60"/>
  <c r="I12107" i="60" s="1"/>
  <c r="J12106" i="60"/>
  <c r="K12106" i="60"/>
  <c r="J12107" i="60" l="1"/>
  <c r="K12107" i="60"/>
  <c r="M12107" i="60"/>
  <c r="I12108" i="60" s="1"/>
  <c r="L12106" i="60"/>
  <c r="P12106" i="60"/>
  <c r="K12108" i="60" l="1"/>
  <c r="J12108" i="60"/>
  <c r="M12108" i="60"/>
  <c r="I12109" i="60" s="1"/>
  <c r="L12107" i="60"/>
  <c r="P12107" i="60"/>
  <c r="K12109" i="60" l="1"/>
  <c r="J12109" i="60"/>
  <c r="M12109" i="60"/>
  <c r="I12110" i="60" s="1"/>
  <c r="L12108" i="60"/>
  <c r="P12108" i="60"/>
  <c r="K12110" i="60" l="1"/>
  <c r="M12110" i="60"/>
  <c r="I12111" i="60" s="1"/>
  <c r="J12110" i="60"/>
  <c r="P12109" i="60"/>
  <c r="L12109" i="60"/>
  <c r="P12110" i="60" l="1"/>
  <c r="L12110" i="60"/>
  <c r="J12111" i="60"/>
  <c r="M12111" i="60"/>
  <c r="I12112" i="60" s="1"/>
  <c r="K12111" i="60"/>
  <c r="J12112" i="60" l="1"/>
  <c r="M12112" i="60"/>
  <c r="I12113" i="60" s="1"/>
  <c r="K12112" i="60"/>
  <c r="L12111" i="60"/>
  <c r="P12111" i="60"/>
  <c r="K12113" i="60" l="1"/>
  <c r="J12113" i="60"/>
  <c r="M12113" i="60"/>
  <c r="I12114" i="60" s="1"/>
  <c r="L12112" i="60"/>
  <c r="P12112" i="60"/>
  <c r="J12114" i="60" l="1"/>
  <c r="M12114" i="60"/>
  <c r="I12115" i="60" s="1"/>
  <c r="K12114" i="60"/>
  <c r="L12113" i="60"/>
  <c r="M12115" i="60" l="1"/>
  <c r="I12116" i="60" s="1"/>
  <c r="K12115" i="60"/>
  <c r="J12115" i="60"/>
  <c r="P12113" i="60"/>
  <c r="L12114" i="60"/>
  <c r="P12114" i="60"/>
  <c r="L12115" i="60" l="1"/>
  <c r="P12115" i="60"/>
  <c r="K12116" i="60"/>
  <c r="M12116" i="60"/>
  <c r="I12117" i="60" s="1"/>
  <c r="J12116" i="60"/>
  <c r="P12116" i="60" l="1"/>
  <c r="L12116" i="60"/>
  <c r="M12117" i="60"/>
  <c r="I12118" i="60" s="1"/>
  <c r="K12117" i="60"/>
  <c r="J12117" i="60"/>
  <c r="P12117" i="60" l="1"/>
  <c r="L12117" i="60"/>
  <c r="M12118" i="60"/>
  <c r="I12119" i="60" s="1"/>
  <c r="K12118" i="60"/>
  <c r="J12118" i="60"/>
  <c r="P12118" i="60" l="1"/>
  <c r="L12118" i="60"/>
  <c r="J12119" i="60"/>
  <c r="M12119" i="60"/>
  <c r="I12120" i="60" s="1"/>
  <c r="K12119" i="60"/>
  <c r="M12120" i="60" l="1"/>
  <c r="I12121" i="60" s="1"/>
  <c r="K12120" i="60"/>
  <c r="J12120" i="60"/>
  <c r="L12119" i="60"/>
  <c r="P12119" i="60"/>
  <c r="L12120" i="60" l="1"/>
  <c r="P12120" i="60"/>
  <c r="J12121" i="60"/>
  <c r="M12121" i="60"/>
  <c r="I12122" i="60" s="1"/>
  <c r="K12121" i="60"/>
  <c r="K12122" i="60" l="1"/>
  <c r="M12122" i="60"/>
  <c r="I12123" i="60" s="1"/>
  <c r="J12122" i="60"/>
  <c r="P12121" i="60"/>
  <c r="L12121" i="60"/>
  <c r="L12122" i="60" l="1"/>
  <c r="P12122" i="60"/>
  <c r="M12123" i="60"/>
  <c r="I12124" i="60" s="1"/>
  <c r="K12123" i="60"/>
  <c r="J12123" i="60"/>
  <c r="L12123" i="60" l="1"/>
  <c r="P12123" i="60"/>
  <c r="K12124" i="60"/>
  <c r="J12124" i="60"/>
  <c r="M12124" i="60"/>
  <c r="I12125" i="60" s="1"/>
  <c r="J12125" i="60" l="1"/>
  <c r="K12125" i="60"/>
  <c r="M12125" i="60"/>
  <c r="I12126" i="60" s="1"/>
  <c r="P12124" i="60"/>
  <c r="L12124" i="60"/>
  <c r="J12126" i="60" l="1"/>
  <c r="M12126" i="60"/>
  <c r="I12127" i="60" s="1"/>
  <c r="K12126" i="60"/>
  <c r="L12125" i="60"/>
  <c r="P12125" i="60"/>
  <c r="K12127" i="60" l="1"/>
  <c r="M12127" i="60"/>
  <c r="I12128" i="60" s="1"/>
  <c r="J12127" i="60"/>
  <c r="L12126" i="60"/>
  <c r="P12126" i="60"/>
  <c r="L12127" i="60" l="1"/>
  <c r="P12127" i="60"/>
  <c r="J12128" i="60"/>
  <c r="K12128" i="60"/>
  <c r="M12128" i="60"/>
  <c r="I12129" i="60" s="1"/>
  <c r="J12129" i="60" l="1"/>
  <c r="M12129" i="60"/>
  <c r="I12130" i="60" s="1"/>
  <c r="K12129" i="60"/>
  <c r="L12128" i="60"/>
  <c r="P12128" i="60"/>
  <c r="J12130" i="60" l="1"/>
  <c r="K12130" i="60"/>
  <c r="M12130" i="60"/>
  <c r="I12131" i="60" s="1"/>
  <c r="P12129" i="60"/>
  <c r="L12129" i="60"/>
  <c r="J12131" i="60" l="1"/>
  <c r="K12131" i="60"/>
  <c r="M12131" i="60"/>
  <c r="I12132" i="60" s="1"/>
  <c r="L12130" i="60"/>
  <c r="P12130" i="60"/>
  <c r="K12132" i="60" l="1"/>
  <c r="J12132" i="60"/>
  <c r="M12132" i="60"/>
  <c r="I12133" i="60" s="1"/>
  <c r="P12131" i="60"/>
  <c r="L12131" i="60"/>
  <c r="M12133" i="60" l="1"/>
  <c r="I12134" i="60" s="1"/>
  <c r="J12133" i="60"/>
  <c r="K12133" i="60"/>
  <c r="L12132" i="60"/>
  <c r="P12132" i="60"/>
  <c r="L12133" i="60" l="1"/>
  <c r="P12133" i="60"/>
  <c r="M12134" i="60"/>
  <c r="I12135" i="60" s="1"/>
  <c r="K12134" i="60"/>
  <c r="J12134" i="60"/>
  <c r="P12134" i="60" l="1"/>
  <c r="L12134" i="60"/>
  <c r="J12135" i="60"/>
  <c r="M12135" i="60"/>
  <c r="I12136" i="60" s="1"/>
  <c r="K12135" i="60"/>
  <c r="K12136" i="60" l="1"/>
  <c r="J12136" i="60"/>
  <c r="M12136" i="60"/>
  <c r="I12137" i="60" s="1"/>
  <c r="P12135" i="60"/>
  <c r="L12135" i="60"/>
  <c r="M12137" i="60" l="1"/>
  <c r="I12138" i="60" s="1"/>
  <c r="J12137" i="60"/>
  <c r="K12137" i="60"/>
  <c r="P12136" i="60"/>
  <c r="L12136" i="60"/>
  <c r="L12137" i="60" l="1"/>
  <c r="P12137" i="60"/>
  <c r="M12138" i="60"/>
  <c r="I12139" i="60" s="1"/>
  <c r="K12138" i="60"/>
  <c r="J12138" i="60"/>
  <c r="P12138" i="60" l="1"/>
  <c r="L12138" i="60"/>
  <c r="K12139" i="60"/>
  <c r="M12139" i="60"/>
  <c r="I12140" i="60" s="1"/>
  <c r="J12139" i="60"/>
  <c r="M12140" i="60" l="1"/>
  <c r="I12141" i="60" s="1"/>
  <c r="K12140" i="60"/>
  <c r="J12140" i="60"/>
  <c r="L12139" i="60"/>
  <c r="P12139" i="60"/>
  <c r="L12140" i="60" l="1"/>
  <c r="P12140" i="60"/>
  <c r="K12141" i="60"/>
  <c r="J12141" i="60"/>
  <c r="M12141" i="60"/>
  <c r="I12142" i="60" s="1"/>
  <c r="J12142" i="60" l="1"/>
  <c r="M12142" i="60"/>
  <c r="I12143" i="60" s="1"/>
  <c r="K12142" i="60"/>
  <c r="P12141" i="60"/>
  <c r="L12141" i="60"/>
  <c r="J12143" i="60" l="1"/>
  <c r="K12143" i="60"/>
  <c r="M12143" i="60"/>
  <c r="I12144" i="60" s="1"/>
  <c r="L12142" i="60"/>
  <c r="P12142" i="60"/>
  <c r="K12144" i="60" l="1"/>
  <c r="J12144" i="60"/>
  <c r="M12144" i="60"/>
  <c r="I12145" i="60" s="1"/>
  <c r="L12143" i="60"/>
  <c r="P12143" i="60"/>
  <c r="M12145" i="60" l="1"/>
  <c r="I12146" i="60" s="1"/>
  <c r="J12145" i="60"/>
  <c r="K12145" i="60"/>
  <c r="L12144" i="60"/>
  <c r="P12144" i="60"/>
  <c r="P12145" i="60" l="1"/>
  <c r="L12145" i="60"/>
  <c r="J12146" i="60"/>
  <c r="M12146" i="60"/>
  <c r="I12147" i="60" s="1"/>
  <c r="K12146" i="60"/>
  <c r="P12146" i="60" l="1"/>
  <c r="L12146" i="60"/>
  <c r="K12147" i="60"/>
  <c r="M12147" i="60"/>
  <c r="I12148" i="60" s="1"/>
  <c r="J12147" i="60"/>
  <c r="K12148" i="60" l="1"/>
  <c r="J12148" i="60"/>
  <c r="M12148" i="60"/>
  <c r="I12149" i="60" s="1"/>
  <c r="L12147" i="60"/>
  <c r="P12147" i="60"/>
  <c r="J12149" i="60" l="1"/>
  <c r="K12149" i="60"/>
  <c r="M12149" i="60"/>
  <c r="I12150" i="60" s="1"/>
  <c r="P12148" i="60"/>
  <c r="L12148" i="60"/>
  <c r="M12150" i="60" l="1"/>
  <c r="I12151" i="60" s="1"/>
  <c r="K12150" i="60"/>
  <c r="J12150" i="60"/>
  <c r="L12149" i="60"/>
  <c r="P12149" i="60"/>
  <c r="P12150" i="60" l="1"/>
  <c r="L12150" i="60"/>
  <c r="M12151" i="60"/>
  <c r="I12152" i="60" s="1"/>
  <c r="K12151" i="60"/>
  <c r="J12151" i="60"/>
  <c r="L12151" i="60" l="1"/>
  <c r="P12151" i="60"/>
  <c r="M12152" i="60"/>
  <c r="I12153" i="60" s="1"/>
  <c r="K12152" i="60"/>
  <c r="J12152" i="60"/>
  <c r="M12153" i="60" l="1"/>
  <c r="I12154" i="60" s="1"/>
  <c r="K12153" i="60"/>
  <c r="J12153" i="60"/>
  <c r="P12152" i="60"/>
  <c r="L12152" i="60"/>
  <c r="P12153" i="60" l="1"/>
  <c r="L12153" i="60"/>
  <c r="M12154" i="60"/>
  <c r="I12155" i="60" s="1"/>
  <c r="K12154" i="60"/>
  <c r="J12154" i="60"/>
  <c r="L12154" i="60" l="1"/>
  <c r="P12154" i="60"/>
  <c r="M12155" i="60"/>
  <c r="I12156" i="60" s="1"/>
  <c r="J12155" i="60"/>
  <c r="K12155" i="60"/>
  <c r="J12156" i="60" l="1"/>
  <c r="K12156" i="60"/>
  <c r="M12156" i="60"/>
  <c r="I12157" i="60" s="1"/>
  <c r="L12155" i="60"/>
  <c r="P12155" i="60"/>
  <c r="M12157" i="60" l="1"/>
  <c r="I12158" i="60" s="1"/>
  <c r="K12157" i="60"/>
  <c r="J12157" i="60"/>
  <c r="L12156" i="60"/>
  <c r="P12156" i="60"/>
  <c r="L12157" i="60" l="1"/>
  <c r="P12157" i="60"/>
  <c r="K12158" i="60"/>
  <c r="J12158" i="60"/>
  <c r="M12158" i="60"/>
  <c r="I12159" i="60" s="1"/>
  <c r="L12158" i="60" l="1"/>
  <c r="K12159" i="60"/>
  <c r="M12159" i="60"/>
  <c r="I12160" i="60" s="1"/>
  <c r="J12159" i="60"/>
  <c r="L12159" i="60" l="1"/>
  <c r="J12160" i="60"/>
  <c r="K12160" i="60"/>
  <c r="M12160" i="60"/>
  <c r="I12161" i="60" s="1"/>
  <c r="P12158" i="60"/>
  <c r="J12161" i="60" l="1"/>
  <c r="M12161" i="60"/>
  <c r="I12162" i="60" s="1"/>
  <c r="K12161" i="60"/>
  <c r="P12160" i="60"/>
  <c r="L12160" i="60"/>
  <c r="P12159" i="60"/>
  <c r="M12162" i="60" l="1"/>
  <c r="I12163" i="60" s="1"/>
  <c r="K12162" i="60"/>
  <c r="J12162" i="60"/>
  <c r="L12161" i="60"/>
  <c r="P12161" i="60"/>
  <c r="L12162" i="60" l="1"/>
  <c r="P12162" i="60"/>
  <c r="J12163" i="60"/>
  <c r="M12163" i="60"/>
  <c r="I12164" i="60" s="1"/>
  <c r="K12163" i="60"/>
  <c r="M12164" i="60" l="1"/>
  <c r="I12165" i="60" s="1"/>
  <c r="K12164" i="60"/>
  <c r="J12164" i="60"/>
  <c r="L12163" i="60"/>
  <c r="P12163" i="60"/>
  <c r="P12164" i="60" l="1"/>
  <c r="L12164" i="60"/>
  <c r="M12165" i="60"/>
  <c r="I12166" i="60" s="1"/>
  <c r="J12165" i="60"/>
  <c r="K12165" i="60"/>
  <c r="P12165" i="60" l="1"/>
  <c r="L12165" i="60"/>
  <c r="K12166" i="60"/>
  <c r="J12166" i="60"/>
  <c r="M12166" i="60"/>
  <c r="I12167" i="60" s="1"/>
  <c r="M12167" i="60" l="1"/>
  <c r="I12168" i="60" s="1"/>
  <c r="J12167" i="60"/>
  <c r="K12167" i="60"/>
  <c r="P12166" i="60"/>
  <c r="L12166" i="60"/>
  <c r="P12167" i="60" l="1"/>
  <c r="L12167" i="60"/>
  <c r="K12168" i="60"/>
  <c r="J12168" i="60"/>
  <c r="M12168" i="60"/>
  <c r="I12169" i="60" s="1"/>
  <c r="L12168" i="60" l="1"/>
  <c r="P12168" i="60"/>
  <c r="M12169" i="60"/>
  <c r="I12170" i="60" s="1"/>
  <c r="K12169" i="60"/>
  <c r="J12169" i="60"/>
  <c r="L12169" i="60" l="1"/>
  <c r="P12169" i="60"/>
  <c r="J12170" i="60"/>
  <c r="M12170" i="60"/>
  <c r="I12171" i="60" s="1"/>
  <c r="K12170" i="60"/>
  <c r="K12171" i="60" l="1"/>
  <c r="M12171" i="60"/>
  <c r="I12172" i="60" s="1"/>
  <c r="J12171" i="60"/>
  <c r="P12170" i="60"/>
  <c r="L12170" i="60"/>
  <c r="L12171" i="60" l="1"/>
  <c r="P12171" i="60"/>
  <c r="M12172" i="60"/>
  <c r="I12173" i="60" s="1"/>
  <c r="J12172" i="60"/>
  <c r="K12172" i="60"/>
  <c r="K12173" i="60" l="1"/>
  <c r="J12173" i="60"/>
  <c r="M12173" i="60"/>
  <c r="I12174" i="60" s="1"/>
  <c r="L12172" i="60"/>
  <c r="P12172" i="60"/>
  <c r="K12174" i="60" l="1"/>
  <c r="M12174" i="60"/>
  <c r="I12175" i="60" s="1"/>
  <c r="J12174" i="60"/>
  <c r="P12173" i="60"/>
  <c r="L12173" i="60"/>
  <c r="L12174" i="60" l="1"/>
  <c r="P12174" i="60"/>
  <c r="J12175" i="60"/>
  <c r="M12175" i="60"/>
  <c r="I12176" i="60" s="1"/>
  <c r="K12175" i="60"/>
  <c r="L12175" i="60" l="1"/>
  <c r="P12175" i="60"/>
  <c r="K12176" i="60"/>
  <c r="M12176" i="60"/>
  <c r="I12177" i="60" s="1"/>
  <c r="J12176" i="60"/>
  <c r="J12177" i="60" l="1"/>
  <c r="M12177" i="60"/>
  <c r="I12178" i="60" s="1"/>
  <c r="K12177" i="60"/>
  <c r="P12176" i="60"/>
  <c r="L12176" i="60"/>
  <c r="J12178" i="60" l="1"/>
  <c r="M12178" i="60"/>
  <c r="I12179" i="60" s="1"/>
  <c r="K12178" i="60"/>
  <c r="P12177" i="60"/>
  <c r="L12177" i="60"/>
  <c r="K12179" i="60" l="1"/>
  <c r="J12179" i="60"/>
  <c r="M12179" i="60"/>
  <c r="I12180" i="60" s="1"/>
  <c r="L12178" i="60"/>
  <c r="P12178" i="60"/>
  <c r="K12180" i="60" l="1"/>
  <c r="J12180" i="60"/>
  <c r="M12180" i="60"/>
  <c r="I12181" i="60" s="1"/>
  <c r="L12179" i="60"/>
  <c r="P12179" i="60"/>
  <c r="M12181" i="60" l="1"/>
  <c r="I12182" i="60" s="1"/>
  <c r="J12181" i="60"/>
  <c r="K12181" i="60"/>
  <c r="P12180" i="60"/>
  <c r="L12180" i="60"/>
  <c r="P12181" i="60" l="1"/>
  <c r="L12181" i="60"/>
  <c r="M12182" i="60"/>
  <c r="I12183" i="60" s="1"/>
  <c r="K12182" i="60"/>
  <c r="J12182" i="60"/>
  <c r="L12182" i="60" l="1"/>
  <c r="P12182" i="60"/>
  <c r="M12183" i="60"/>
  <c r="I12184" i="60" s="1"/>
  <c r="K12183" i="60"/>
  <c r="J12183" i="60"/>
  <c r="P12183" i="60" l="1"/>
  <c r="L12183" i="60"/>
  <c r="K12184" i="60"/>
  <c r="J12184" i="60"/>
  <c r="M12184" i="60"/>
  <c r="I12185" i="60" s="1"/>
  <c r="L12184" i="60" l="1"/>
  <c r="P12184" i="60"/>
  <c r="M12185" i="60"/>
  <c r="I12186" i="60" s="1"/>
  <c r="K12185" i="60"/>
  <c r="J12185" i="60"/>
  <c r="L12185" i="60" l="1"/>
  <c r="P12185" i="60"/>
  <c r="J12186" i="60"/>
  <c r="M12186" i="60"/>
  <c r="I12187" i="60" s="1"/>
  <c r="K12186" i="60"/>
  <c r="J12187" i="60" l="1"/>
  <c r="M12187" i="60"/>
  <c r="I12188" i="60" s="1"/>
  <c r="K12187" i="60"/>
  <c r="L12186" i="60"/>
  <c r="P12186" i="60"/>
  <c r="M12188" i="60" l="1"/>
  <c r="I12189" i="60" s="1"/>
  <c r="K12188" i="60"/>
  <c r="J12188" i="60"/>
  <c r="P12187" i="60"/>
  <c r="L12187" i="60"/>
  <c r="L12188" i="60" l="1"/>
  <c r="P12188" i="60"/>
  <c r="M12189" i="60"/>
  <c r="I12190" i="60" s="1"/>
  <c r="K12189" i="60"/>
  <c r="J12189" i="60"/>
  <c r="P12189" i="60" l="1"/>
  <c r="L12189" i="60"/>
  <c r="K12190" i="60"/>
  <c r="J12190" i="60"/>
  <c r="M12190" i="60"/>
  <c r="I12191" i="60" s="1"/>
  <c r="K12191" i="60" l="1"/>
  <c r="J12191" i="60"/>
  <c r="M12191" i="60"/>
  <c r="I12192" i="60" s="1"/>
  <c r="P12190" i="60"/>
  <c r="L12190" i="60"/>
  <c r="M12192" i="60" l="1"/>
  <c r="I12193" i="60" s="1"/>
  <c r="J12192" i="60"/>
  <c r="K12192" i="60"/>
  <c r="L12191" i="60"/>
  <c r="P12191" i="60"/>
  <c r="P12192" i="60" l="1"/>
  <c r="L12192" i="60"/>
  <c r="J12193" i="60"/>
  <c r="M12193" i="60"/>
  <c r="I12194" i="60" s="1"/>
  <c r="K12193" i="60"/>
  <c r="J12194" i="60" l="1"/>
  <c r="M12194" i="60"/>
  <c r="I12195" i="60" s="1"/>
  <c r="K12194" i="60"/>
  <c r="P12193" i="60"/>
  <c r="L12193" i="60"/>
  <c r="K12195" i="60" l="1"/>
  <c r="M12195" i="60"/>
  <c r="I12196" i="60" s="1"/>
  <c r="J12195" i="60"/>
  <c r="P12194" i="60"/>
  <c r="L12194" i="60"/>
  <c r="L12195" i="60" l="1"/>
  <c r="M12196" i="60"/>
  <c r="I12197" i="60" s="1"/>
  <c r="K12196" i="60"/>
  <c r="J12196" i="60"/>
  <c r="M12197" i="60" l="1"/>
  <c r="I12198" i="60" s="1"/>
  <c r="K12197" i="60"/>
  <c r="J12197" i="60"/>
  <c r="P12196" i="60"/>
  <c r="L12196" i="60"/>
  <c r="P12195" i="60"/>
  <c r="L12197" i="60" l="1"/>
  <c r="P12197" i="60"/>
  <c r="K12198" i="60"/>
  <c r="J12198" i="60"/>
  <c r="M12198" i="60"/>
  <c r="I12199" i="60" s="1"/>
  <c r="M12199" i="60" l="1"/>
  <c r="I12200" i="60" s="1"/>
  <c r="K12199" i="60"/>
  <c r="J12199" i="60"/>
  <c r="L12198" i="60"/>
  <c r="P12198" i="60" l="1"/>
  <c r="L12199" i="60"/>
  <c r="J12200" i="60"/>
  <c r="M12200" i="60"/>
  <c r="I12201" i="60" s="1"/>
  <c r="K12200" i="60"/>
  <c r="J12201" i="60" l="1"/>
  <c r="K12201" i="60"/>
  <c r="M12201" i="60"/>
  <c r="I12202" i="60" s="1"/>
  <c r="P12200" i="60"/>
  <c r="L12200" i="60"/>
  <c r="P12199" i="60"/>
  <c r="M12202" i="60" l="1"/>
  <c r="I12203" i="60" s="1"/>
  <c r="K12202" i="60"/>
  <c r="J12202" i="60"/>
  <c r="P12201" i="60"/>
  <c r="L12201" i="60"/>
  <c r="P12202" i="60" l="1"/>
  <c r="L12202" i="60"/>
  <c r="M12203" i="60"/>
  <c r="I12204" i="60" s="1"/>
  <c r="J12203" i="60"/>
  <c r="K12203" i="60"/>
  <c r="P12203" i="60" l="1"/>
  <c r="L12203" i="60"/>
  <c r="J12204" i="60"/>
  <c r="M12204" i="60"/>
  <c r="I12205" i="60" s="1"/>
  <c r="K12204" i="60"/>
  <c r="P12204" i="60" l="1"/>
  <c r="L12204" i="60"/>
  <c r="K12205" i="60"/>
  <c r="J12205" i="60"/>
  <c r="M12205" i="60"/>
  <c r="I12206" i="60" s="1"/>
  <c r="L12205" i="60" l="1"/>
  <c r="P12205" i="60"/>
  <c r="K12206" i="60"/>
  <c r="J12206" i="60"/>
  <c r="M12206" i="60"/>
  <c r="I12207" i="60" s="1"/>
  <c r="J12207" i="60" l="1"/>
  <c r="K12207" i="60"/>
  <c r="M12207" i="60"/>
  <c r="I12208" i="60" s="1"/>
  <c r="P12206" i="60"/>
  <c r="L12206" i="60"/>
  <c r="J12208" i="60" l="1"/>
  <c r="M12208" i="60"/>
  <c r="I12209" i="60" s="1"/>
  <c r="K12208" i="60"/>
  <c r="L12207" i="60"/>
  <c r="P12207" i="60"/>
  <c r="M12209" i="60" l="1"/>
  <c r="I12210" i="60" s="1"/>
  <c r="K12209" i="60"/>
  <c r="J12209" i="60"/>
  <c r="P12208" i="60"/>
  <c r="L12208" i="60"/>
  <c r="L12209" i="60" l="1"/>
  <c r="P12209" i="60"/>
  <c r="M12210" i="60"/>
  <c r="I12211" i="60" s="1"/>
  <c r="K12210" i="60"/>
  <c r="J12210" i="60"/>
  <c r="P12210" i="60" l="1"/>
  <c r="L12210" i="60"/>
  <c r="M12211" i="60"/>
  <c r="I12212" i="60" s="1"/>
  <c r="J12211" i="60"/>
  <c r="K12211" i="60"/>
  <c r="P12211" i="60" l="1"/>
  <c r="L12211" i="60"/>
  <c r="K12212" i="60"/>
  <c r="J12212" i="60"/>
  <c r="M12212" i="60"/>
  <c r="I12213" i="60" s="1"/>
  <c r="M12213" i="60" l="1"/>
  <c r="I12214" i="60" s="1"/>
  <c r="K12213" i="60"/>
  <c r="J12213" i="60"/>
  <c r="L12212" i="60"/>
  <c r="P12212" i="60"/>
  <c r="P12213" i="60" l="1"/>
  <c r="L12213" i="60"/>
  <c r="J12214" i="60"/>
  <c r="K12214" i="60"/>
  <c r="M12214" i="60"/>
  <c r="I12215" i="60" s="1"/>
  <c r="J12215" i="60" l="1"/>
  <c r="K12215" i="60"/>
  <c r="M12215" i="60"/>
  <c r="I12216" i="60" s="1"/>
  <c r="P12214" i="60"/>
  <c r="L12214" i="60"/>
  <c r="K12216" i="60" l="1"/>
  <c r="J12216" i="60"/>
  <c r="M12216" i="60"/>
  <c r="I12217" i="60" s="1"/>
  <c r="P12215" i="60"/>
  <c r="L12215" i="60"/>
  <c r="M12217" i="60" l="1"/>
  <c r="I12218" i="60" s="1"/>
  <c r="K12217" i="60"/>
  <c r="J12217" i="60"/>
  <c r="P12216" i="60"/>
  <c r="L12216" i="60"/>
  <c r="P12217" i="60" l="1"/>
  <c r="L12217" i="60"/>
  <c r="K12218" i="60"/>
  <c r="J12218" i="60"/>
  <c r="M12218" i="60"/>
  <c r="I12219" i="60" s="1"/>
  <c r="L12218" i="60" l="1"/>
  <c r="P12218" i="60"/>
  <c r="K12219" i="60"/>
  <c r="J12219" i="60"/>
  <c r="M12219" i="60"/>
  <c r="I12220" i="60" s="1"/>
  <c r="M12220" i="60" l="1"/>
  <c r="I12221" i="60" s="1"/>
  <c r="K12220" i="60"/>
  <c r="J12220" i="60"/>
  <c r="L12219" i="60"/>
  <c r="P12219" i="60"/>
  <c r="L12220" i="60" l="1"/>
  <c r="P12220" i="60"/>
  <c r="J12221" i="60"/>
  <c r="K12221" i="60"/>
  <c r="M12221" i="60"/>
  <c r="I12222" i="60" s="1"/>
  <c r="M12222" i="60" l="1"/>
  <c r="I12223" i="60" s="1"/>
  <c r="K12222" i="60"/>
  <c r="J12222" i="60"/>
  <c r="L12221" i="60"/>
  <c r="P12221" i="60"/>
  <c r="P12222" i="60" l="1"/>
  <c r="L12222" i="60"/>
  <c r="M12223" i="60"/>
  <c r="I12224" i="60" s="1"/>
  <c r="J12223" i="60"/>
  <c r="K12223" i="60"/>
  <c r="M12224" i="60" l="1"/>
  <c r="I12225" i="60" s="1"/>
  <c r="K12224" i="60"/>
  <c r="J12224" i="60"/>
  <c r="L12223" i="60"/>
  <c r="P12223" i="60"/>
  <c r="P12224" i="60" l="1"/>
  <c r="L12224" i="60"/>
  <c r="J12225" i="60"/>
  <c r="K12225" i="60"/>
  <c r="M12225" i="60"/>
  <c r="I12226" i="60" s="1"/>
  <c r="L12225" i="60" l="1"/>
  <c r="P12225" i="60"/>
  <c r="K12226" i="60"/>
  <c r="J12226" i="60"/>
  <c r="M12226" i="60"/>
  <c r="I12227" i="60" s="1"/>
  <c r="K12227" i="60" l="1"/>
  <c r="J12227" i="60"/>
  <c r="M12227" i="60"/>
  <c r="I12228" i="60" s="1"/>
  <c r="L12226" i="60"/>
  <c r="P12226" i="60"/>
  <c r="J12228" i="60" l="1"/>
  <c r="K12228" i="60"/>
  <c r="M12228" i="60"/>
  <c r="I12229" i="60" s="1"/>
  <c r="P12227" i="60"/>
  <c r="L12227" i="60"/>
  <c r="K12229" i="60" l="1"/>
  <c r="M12229" i="60"/>
  <c r="I12230" i="60" s="1"/>
  <c r="J12229" i="60"/>
  <c r="P12228" i="60"/>
  <c r="L12228" i="60"/>
  <c r="P12229" i="60" l="1"/>
  <c r="L12229" i="60"/>
  <c r="M12230" i="60"/>
  <c r="I12231" i="60" s="1"/>
  <c r="K12230" i="60"/>
  <c r="J12230" i="60"/>
  <c r="M12231" i="60" l="1"/>
  <c r="I12232" i="60" s="1"/>
  <c r="K12231" i="60"/>
  <c r="J12231" i="60"/>
  <c r="P12230" i="60"/>
  <c r="L12230" i="60"/>
  <c r="P12231" i="60" l="1"/>
  <c r="L12231" i="60"/>
  <c r="M12232" i="60"/>
  <c r="I12233" i="60" s="1"/>
  <c r="K12232" i="60"/>
  <c r="J12232" i="60"/>
  <c r="L12232" i="60" l="1"/>
  <c r="P12232" i="60"/>
  <c r="K12233" i="60"/>
  <c r="J12233" i="60"/>
  <c r="M12233" i="60"/>
  <c r="I12234" i="60" s="1"/>
  <c r="K12234" i="60" l="1"/>
  <c r="J12234" i="60"/>
  <c r="M12234" i="60"/>
  <c r="I12235" i="60" s="1"/>
  <c r="L12233" i="60"/>
  <c r="P12233" i="60"/>
  <c r="J12235" i="60" l="1"/>
  <c r="K12235" i="60"/>
  <c r="M12235" i="60"/>
  <c r="I12236" i="60" s="1"/>
  <c r="L12234" i="60"/>
  <c r="P12234" i="60" l="1"/>
  <c r="J12236" i="60"/>
  <c r="M12236" i="60"/>
  <c r="I12237" i="60" s="1"/>
  <c r="K12236" i="60"/>
  <c r="L12235" i="60"/>
  <c r="P12235" i="60"/>
  <c r="M12237" i="60" l="1"/>
  <c r="I12238" i="60" s="1"/>
  <c r="K12237" i="60"/>
  <c r="J12237" i="60"/>
  <c r="P12236" i="60"/>
  <c r="L12236" i="60"/>
  <c r="L12237" i="60" l="1"/>
  <c r="P12237" i="60"/>
  <c r="M12238" i="60"/>
  <c r="I12239" i="60" s="1"/>
  <c r="K12238" i="60"/>
  <c r="J12238" i="60"/>
  <c r="P12238" i="60" l="1"/>
  <c r="L12238" i="60"/>
  <c r="K12239" i="60"/>
  <c r="J12239" i="60"/>
  <c r="M12239" i="60"/>
  <c r="I12240" i="60" s="1"/>
  <c r="K12240" i="60" l="1"/>
  <c r="J12240" i="60"/>
  <c r="M12240" i="60"/>
  <c r="I12241" i="60" s="1"/>
  <c r="P12239" i="60"/>
  <c r="L12239" i="60"/>
  <c r="K12241" i="60" l="1"/>
  <c r="J12241" i="60"/>
  <c r="M12241" i="60"/>
  <c r="I12242" i="60" s="1"/>
  <c r="L12240" i="60"/>
  <c r="P12240" i="60"/>
  <c r="J12242" i="60" l="1"/>
  <c r="K12242" i="60"/>
  <c r="M12242" i="60"/>
  <c r="I12243" i="60" s="1"/>
  <c r="P12241" i="60"/>
  <c r="L12241" i="60"/>
  <c r="M12243" i="60" l="1"/>
  <c r="I12244" i="60" s="1"/>
  <c r="K12243" i="60"/>
  <c r="J12243" i="60"/>
  <c r="L12242" i="60"/>
  <c r="P12242" i="60"/>
  <c r="P12243" i="60" l="1"/>
  <c r="L12243" i="60"/>
  <c r="K12244" i="60"/>
  <c r="M12244" i="60"/>
  <c r="I12245" i="60" s="1"/>
  <c r="J12244" i="60"/>
  <c r="P12244" i="60" l="1"/>
  <c r="L12244" i="60"/>
  <c r="M12245" i="60"/>
  <c r="I12246" i="60" s="1"/>
  <c r="J12245" i="60"/>
  <c r="K12245" i="60"/>
  <c r="P12245" i="60" l="1"/>
  <c r="L12245" i="60"/>
  <c r="M12246" i="60"/>
  <c r="I12247" i="60" s="1"/>
  <c r="K12246" i="60"/>
  <c r="J12246" i="60"/>
  <c r="L12246" i="60" l="1"/>
  <c r="P12246" i="60"/>
  <c r="M12247" i="60"/>
  <c r="I12248" i="60" s="1"/>
  <c r="K12247" i="60"/>
  <c r="J12247" i="60"/>
  <c r="L12247" i="60" l="1"/>
  <c r="P12247" i="60"/>
  <c r="K12248" i="60"/>
  <c r="J12248" i="60"/>
  <c r="M12248" i="60"/>
  <c r="I12249" i="60" s="1"/>
  <c r="K12249" i="60" l="1"/>
  <c r="J12249" i="60"/>
  <c r="M12249" i="60"/>
  <c r="I12250" i="60" s="1"/>
  <c r="L12248" i="60"/>
  <c r="P12248" i="60"/>
  <c r="M12250" i="60" l="1"/>
  <c r="I12251" i="60" s="1"/>
  <c r="K12250" i="60"/>
  <c r="J12250" i="60"/>
  <c r="L12249" i="60"/>
  <c r="P12249" i="60"/>
  <c r="P12250" i="60" l="1"/>
  <c r="L12250" i="60"/>
  <c r="K12251" i="60"/>
  <c r="J12251" i="60"/>
  <c r="M12251" i="60"/>
  <c r="I12252" i="60" s="1"/>
  <c r="K12252" i="60" l="1"/>
  <c r="J12252" i="60"/>
  <c r="M12252" i="60"/>
  <c r="I12253" i="60" s="1"/>
  <c r="L12251" i="60"/>
  <c r="P12251" i="60"/>
  <c r="M12253" i="60" l="1"/>
  <c r="I12254" i="60" s="1"/>
  <c r="J12253" i="60"/>
  <c r="K12253" i="60"/>
  <c r="P12252" i="60"/>
  <c r="L12252" i="60"/>
  <c r="P12253" i="60" l="1"/>
  <c r="L12253" i="60"/>
  <c r="M12254" i="60"/>
  <c r="I12255" i="60" s="1"/>
  <c r="J12254" i="60"/>
  <c r="K12254" i="60"/>
  <c r="K12255" i="60" l="1"/>
  <c r="M12255" i="60"/>
  <c r="I12256" i="60" s="1"/>
  <c r="J12255" i="60"/>
  <c r="L12254" i="60"/>
  <c r="P12254" i="60"/>
  <c r="P12255" i="60" l="1"/>
  <c r="L12255" i="60"/>
  <c r="M12256" i="60"/>
  <c r="I12257" i="60" s="1"/>
  <c r="K12256" i="60"/>
  <c r="J12256" i="60"/>
  <c r="P12256" i="60" l="1"/>
  <c r="L12256" i="60"/>
  <c r="K12257" i="60"/>
  <c r="J12257" i="60"/>
  <c r="M12257" i="60"/>
  <c r="I12258" i="60" s="1"/>
  <c r="L12257" i="60" l="1"/>
  <c r="P12257" i="60"/>
  <c r="M12258" i="60"/>
  <c r="I12259" i="60" s="1"/>
  <c r="K12258" i="60"/>
  <c r="J12258" i="60"/>
  <c r="P12258" i="60" l="1"/>
  <c r="L12258" i="60"/>
  <c r="M12259" i="60"/>
  <c r="I12260" i="60" s="1"/>
  <c r="J12259" i="60"/>
  <c r="K12259" i="60"/>
  <c r="L12259" i="60" l="1"/>
  <c r="P12259" i="60"/>
  <c r="M12260" i="60"/>
  <c r="I12261" i="60" s="1"/>
  <c r="J12260" i="60"/>
  <c r="K12260" i="60"/>
  <c r="M12261" i="60" l="1"/>
  <c r="I12262" i="60" s="1"/>
  <c r="J12261" i="60"/>
  <c r="K12261" i="60"/>
  <c r="P12260" i="60"/>
  <c r="L12260" i="60"/>
  <c r="P12261" i="60" l="1"/>
  <c r="L12261" i="60"/>
  <c r="K12262" i="60"/>
  <c r="M12262" i="60"/>
  <c r="I12263" i="60" s="1"/>
  <c r="J12262" i="60"/>
  <c r="L12262" i="60" l="1"/>
  <c r="K12263" i="60"/>
  <c r="J12263" i="60"/>
  <c r="M12263" i="60"/>
  <c r="I12264" i="60" s="1"/>
  <c r="L12263" i="60" l="1"/>
  <c r="P12263" i="60"/>
  <c r="M12264" i="60"/>
  <c r="I12265" i="60" s="1"/>
  <c r="K12264" i="60"/>
  <c r="J12264" i="60"/>
  <c r="P12262" i="60"/>
  <c r="L12264" i="60" l="1"/>
  <c r="P12264" i="60"/>
  <c r="M12265" i="60"/>
  <c r="I12266" i="60" s="1"/>
  <c r="K12265" i="60"/>
  <c r="J12265" i="60"/>
  <c r="P12265" i="60" l="1"/>
  <c r="L12265" i="60"/>
  <c r="K12266" i="60"/>
  <c r="J12266" i="60"/>
  <c r="M12266" i="60"/>
  <c r="I12267" i="60" s="1"/>
  <c r="L12266" i="60" l="1"/>
  <c r="P12266" i="60"/>
  <c r="M12267" i="60"/>
  <c r="I12268" i="60" s="1"/>
  <c r="K12267" i="60"/>
  <c r="J12267" i="60"/>
  <c r="P12267" i="60" l="1"/>
  <c r="L12267" i="60"/>
  <c r="K12268" i="60"/>
  <c r="J12268" i="60"/>
  <c r="M12268" i="60"/>
  <c r="I12269" i="60" s="1"/>
  <c r="P12268" i="60" l="1"/>
  <c r="L12268" i="60"/>
  <c r="K12269" i="60"/>
  <c r="M12269" i="60"/>
  <c r="I12270" i="60" s="1"/>
  <c r="J12269" i="60"/>
  <c r="J12270" i="60" l="1"/>
  <c r="M12270" i="60"/>
  <c r="I12271" i="60" s="1"/>
  <c r="K12270" i="60"/>
  <c r="L12269" i="60"/>
  <c r="P12269" i="60"/>
  <c r="K12271" i="60" l="1"/>
  <c r="M12271" i="60"/>
  <c r="I12272" i="60" s="1"/>
  <c r="J12271" i="60"/>
  <c r="P12270" i="60"/>
  <c r="L12270" i="60"/>
  <c r="L12271" i="60" l="1"/>
  <c r="P12271" i="60"/>
  <c r="M12272" i="60"/>
  <c r="I12273" i="60" s="1"/>
  <c r="K12272" i="60"/>
  <c r="J12272" i="60"/>
  <c r="L12272" i="60" l="1"/>
  <c r="P12272" i="60"/>
  <c r="M12273" i="60"/>
  <c r="I12274" i="60" s="1"/>
  <c r="J12273" i="60"/>
  <c r="K12273" i="60"/>
  <c r="M12274" i="60" l="1"/>
  <c r="I12275" i="60" s="1"/>
  <c r="K12274" i="60"/>
  <c r="J12274" i="60"/>
  <c r="P12273" i="60"/>
  <c r="L12273" i="60"/>
  <c r="P12274" i="60" l="1"/>
  <c r="L12274" i="60"/>
  <c r="M12275" i="60"/>
  <c r="I12276" i="60" s="1"/>
  <c r="J12275" i="60"/>
  <c r="K12275" i="60"/>
  <c r="K12276" i="60" l="1"/>
  <c r="J12276" i="60"/>
  <c r="M12276" i="60"/>
  <c r="I12277" i="60" s="1"/>
  <c r="P12275" i="60"/>
  <c r="L12275" i="60"/>
  <c r="M12277" i="60" l="1"/>
  <c r="I12278" i="60" s="1"/>
  <c r="J12277" i="60"/>
  <c r="K12277" i="60"/>
  <c r="L12276" i="60"/>
  <c r="P12276" i="60"/>
  <c r="P12277" i="60" l="1"/>
  <c r="L12277" i="60"/>
  <c r="M12278" i="60"/>
  <c r="I12279" i="60" s="1"/>
  <c r="K12278" i="60"/>
  <c r="J12278" i="60"/>
  <c r="M12279" i="60" l="1"/>
  <c r="I12280" i="60" s="1"/>
  <c r="K12279" i="60"/>
  <c r="J12279" i="60"/>
  <c r="P12278" i="60"/>
  <c r="L12278" i="60"/>
  <c r="L12279" i="60" l="1"/>
  <c r="P12279" i="60"/>
  <c r="J12280" i="60"/>
  <c r="K12280" i="60"/>
  <c r="M12280" i="60"/>
  <c r="I12281" i="60" s="1"/>
  <c r="M12281" i="60" l="1"/>
  <c r="I12282" i="60" s="1"/>
  <c r="K12281" i="60"/>
  <c r="J12281" i="60"/>
  <c r="L12280" i="60"/>
  <c r="P12280" i="60"/>
  <c r="L12281" i="60" l="1"/>
  <c r="P12281" i="60"/>
  <c r="K12282" i="60"/>
  <c r="J12282" i="60"/>
  <c r="M12282" i="60"/>
  <c r="I12283" i="60" s="1"/>
  <c r="K12283" i="60" l="1"/>
  <c r="J12283" i="60"/>
  <c r="M12283" i="60"/>
  <c r="I12284" i="60" s="1"/>
  <c r="L12282" i="60"/>
  <c r="P12282" i="60"/>
  <c r="M12284" i="60" l="1"/>
  <c r="I12285" i="60" s="1"/>
  <c r="K12284" i="60"/>
  <c r="J12284" i="60"/>
  <c r="L12283" i="60"/>
  <c r="P12283" i="60"/>
  <c r="P12284" i="60" l="1"/>
  <c r="L12284" i="60"/>
  <c r="K12285" i="60"/>
  <c r="J12285" i="60"/>
  <c r="M12285" i="60"/>
  <c r="I12286" i="60" s="1"/>
  <c r="P12285" i="60" l="1"/>
  <c r="L12285" i="60"/>
  <c r="K12286" i="60"/>
  <c r="J12286" i="60"/>
  <c r="M12286" i="60"/>
  <c r="I12287" i="60" s="1"/>
  <c r="J12287" i="60" l="1"/>
  <c r="M12287" i="60"/>
  <c r="I12288" i="60" s="1"/>
  <c r="K12287" i="60"/>
  <c r="L12286" i="60"/>
  <c r="P12286" i="60"/>
  <c r="M12288" i="60" l="1"/>
  <c r="I12289" i="60" s="1"/>
  <c r="J12288" i="60"/>
  <c r="K12288" i="60"/>
  <c r="L12287" i="60"/>
  <c r="P12287" i="60"/>
  <c r="L12288" i="60" l="1"/>
  <c r="P12288" i="60"/>
  <c r="M12289" i="60"/>
  <c r="I12290" i="60" s="1"/>
  <c r="K12289" i="60"/>
  <c r="J12289" i="60"/>
  <c r="P12289" i="60" l="1"/>
  <c r="L12289" i="60"/>
  <c r="K12290" i="60"/>
  <c r="M12290" i="60"/>
  <c r="I12291" i="60" s="1"/>
  <c r="J12290" i="60"/>
  <c r="P12290" i="60" l="1"/>
  <c r="L12290" i="60"/>
  <c r="J12291" i="60"/>
  <c r="M12291" i="60"/>
  <c r="I12292" i="60" s="1"/>
  <c r="K12291" i="60"/>
  <c r="M12292" i="60" l="1"/>
  <c r="I12293" i="60" s="1"/>
  <c r="K12292" i="60"/>
  <c r="J12292" i="60"/>
  <c r="P12291" i="60"/>
  <c r="L12291" i="60"/>
  <c r="P12292" i="60" l="1"/>
  <c r="L12292" i="60"/>
  <c r="J12293" i="60"/>
  <c r="M12293" i="60"/>
  <c r="I12294" i="60" s="1"/>
  <c r="K12293" i="60"/>
  <c r="M12294" i="60" l="1"/>
  <c r="I12295" i="60" s="1"/>
  <c r="K12294" i="60"/>
  <c r="J12294" i="60"/>
  <c r="P12293" i="60"/>
  <c r="L12293" i="60"/>
  <c r="P12294" i="60" l="1"/>
  <c r="L12294" i="60"/>
  <c r="M12295" i="60"/>
  <c r="I12296" i="60" s="1"/>
  <c r="K12295" i="60"/>
  <c r="J12295" i="60"/>
  <c r="M12296" i="60" l="1"/>
  <c r="I12297" i="60" s="1"/>
  <c r="K12296" i="60"/>
  <c r="J12296" i="60"/>
  <c r="L12295" i="60"/>
  <c r="P12295" i="60"/>
  <c r="L12296" i="60" l="1"/>
  <c r="P12296" i="60"/>
  <c r="K12297" i="60"/>
  <c r="M12297" i="60"/>
  <c r="I12298" i="60" s="1"/>
  <c r="J12297" i="60"/>
  <c r="P12297" i="60" l="1"/>
  <c r="L12297" i="60"/>
  <c r="K12298" i="60"/>
  <c r="J12298" i="60"/>
  <c r="M12298" i="60"/>
  <c r="I12299" i="60" s="1"/>
  <c r="K12299" i="60" l="1"/>
  <c r="M12299" i="60"/>
  <c r="I12300" i="60" s="1"/>
  <c r="J12299" i="60"/>
  <c r="L12298" i="60"/>
  <c r="P12298" i="60"/>
  <c r="P12299" i="60" l="1"/>
  <c r="L12299" i="60"/>
  <c r="K12300" i="60"/>
  <c r="J12300" i="60"/>
  <c r="M12300" i="60"/>
  <c r="I12301" i="60" s="1"/>
  <c r="L12300" i="60" l="1"/>
  <c r="P12300" i="60"/>
  <c r="M12301" i="60"/>
  <c r="I12302" i="60" s="1"/>
  <c r="K12301" i="60"/>
  <c r="J12301" i="60"/>
  <c r="L12301" i="60" l="1"/>
  <c r="P12301" i="60"/>
  <c r="M12302" i="60"/>
  <c r="I12303" i="60" s="1"/>
  <c r="J12302" i="60"/>
  <c r="K12302" i="60"/>
  <c r="J12303" i="60" l="1"/>
  <c r="K12303" i="60"/>
  <c r="M12303" i="60"/>
  <c r="I12304" i="60" s="1"/>
  <c r="P12302" i="60"/>
  <c r="L12302" i="60"/>
  <c r="K12304" i="60" l="1"/>
  <c r="J12304" i="60"/>
  <c r="M12304" i="60"/>
  <c r="I12305" i="60" s="1"/>
  <c r="P12303" i="60"/>
  <c r="L12303" i="60"/>
  <c r="M12305" i="60" l="1"/>
  <c r="I12306" i="60" s="1"/>
  <c r="J12305" i="60"/>
  <c r="K12305" i="60"/>
  <c r="P12304" i="60"/>
  <c r="L12304" i="60"/>
  <c r="P12305" i="60" l="1"/>
  <c r="L12305" i="60"/>
  <c r="M12306" i="60"/>
  <c r="I12307" i="60" s="1"/>
  <c r="K12306" i="60"/>
  <c r="J12306" i="60"/>
  <c r="M12307" i="60" l="1"/>
  <c r="I12308" i="60" s="1"/>
  <c r="K12307" i="60"/>
  <c r="J12307" i="60"/>
  <c r="P12306" i="60"/>
  <c r="L12306" i="60"/>
  <c r="P12307" i="60" l="1"/>
  <c r="L12307" i="60"/>
  <c r="M12308" i="60"/>
  <c r="I12309" i="60" s="1"/>
  <c r="J12308" i="60"/>
  <c r="K12308" i="60"/>
  <c r="M12309" i="60" l="1"/>
  <c r="I12310" i="60" s="1"/>
  <c r="K12309" i="60"/>
  <c r="J12309" i="60"/>
  <c r="P12308" i="60"/>
  <c r="L12308" i="60"/>
  <c r="P12309" i="60" l="1"/>
  <c r="L12309" i="60"/>
  <c r="M12310" i="60"/>
  <c r="I12311" i="60" s="1"/>
  <c r="K12310" i="60"/>
  <c r="J12310" i="60"/>
  <c r="K12311" i="60" l="1"/>
  <c r="M12311" i="60"/>
  <c r="I12312" i="60" s="1"/>
  <c r="J12311" i="60"/>
  <c r="P12310" i="60"/>
  <c r="L12310" i="60"/>
  <c r="P12311" i="60" l="1"/>
  <c r="L12311" i="60"/>
  <c r="K12312" i="60"/>
  <c r="J12312" i="60"/>
  <c r="M12312" i="60"/>
  <c r="I12313" i="60" s="1"/>
  <c r="L12312" i="60" l="1"/>
  <c r="M12313" i="60"/>
  <c r="I12314" i="60" s="1"/>
  <c r="K12313" i="60"/>
  <c r="J12313" i="60"/>
  <c r="L12313" i="60" l="1"/>
  <c r="P12313" i="60"/>
  <c r="M12314" i="60"/>
  <c r="I12315" i="60" s="1"/>
  <c r="K12314" i="60"/>
  <c r="J12314" i="60"/>
  <c r="P12312" i="60"/>
  <c r="L12314" i="60" l="1"/>
  <c r="P12314" i="60"/>
  <c r="K12315" i="60"/>
  <c r="J12315" i="60"/>
  <c r="M12315" i="60"/>
  <c r="I12316" i="60" s="1"/>
  <c r="M12316" i="60" l="1"/>
  <c r="I12317" i="60" s="1"/>
  <c r="K12316" i="60"/>
  <c r="J12316" i="60"/>
  <c r="L12315" i="60"/>
  <c r="P12315" i="60"/>
  <c r="P12316" i="60" l="1"/>
  <c r="L12316" i="60"/>
  <c r="K12317" i="60"/>
  <c r="J12317" i="60"/>
  <c r="M12317" i="60"/>
  <c r="I12318" i="60" s="1"/>
  <c r="K12318" i="60" l="1"/>
  <c r="J12318" i="60"/>
  <c r="M12318" i="60"/>
  <c r="I12319" i="60" s="1"/>
  <c r="P12317" i="60"/>
  <c r="L12317" i="60"/>
  <c r="J12319" i="60" l="1"/>
  <c r="M12319" i="60"/>
  <c r="I12320" i="60" s="1"/>
  <c r="K12319" i="60"/>
  <c r="L12318" i="60"/>
  <c r="J12320" i="60" l="1"/>
  <c r="M12320" i="60"/>
  <c r="I12321" i="60" s="1"/>
  <c r="K12320" i="60"/>
  <c r="P12318" i="60"/>
  <c r="L12319" i="60"/>
  <c r="P12319" i="60"/>
  <c r="K12321" i="60" l="1"/>
  <c r="J12321" i="60"/>
  <c r="M12321" i="60"/>
  <c r="I12322" i="60" s="1"/>
  <c r="P12320" i="60"/>
  <c r="L12320" i="60"/>
  <c r="K12322" i="60" l="1"/>
  <c r="J12322" i="60"/>
  <c r="M12322" i="60"/>
  <c r="I12323" i="60" s="1"/>
  <c r="P12321" i="60"/>
  <c r="L12321" i="60"/>
  <c r="M12323" i="60" l="1"/>
  <c r="I12324" i="60" s="1"/>
  <c r="K12323" i="60"/>
  <c r="J12323" i="60"/>
  <c r="P12322" i="60"/>
  <c r="L12322" i="60"/>
  <c r="P12323" i="60" l="1"/>
  <c r="L12323" i="60"/>
  <c r="M12324" i="60"/>
  <c r="I12325" i="60" s="1"/>
  <c r="J12324" i="60"/>
  <c r="K12324" i="60"/>
  <c r="K12325" i="60" l="1"/>
  <c r="J12325" i="60"/>
  <c r="M12325" i="60"/>
  <c r="I12326" i="60" s="1"/>
  <c r="P12324" i="60"/>
  <c r="L12324" i="60"/>
  <c r="M12326" i="60" l="1"/>
  <c r="I12327" i="60" s="1"/>
  <c r="K12326" i="60"/>
  <c r="J12326" i="60"/>
  <c r="P12325" i="60"/>
  <c r="L12325" i="60"/>
  <c r="P12326" i="60" l="1"/>
  <c r="L12326" i="60"/>
  <c r="M12327" i="60"/>
  <c r="I12328" i="60" s="1"/>
  <c r="K12327" i="60"/>
  <c r="J12327" i="60"/>
  <c r="M12328" i="60" l="1"/>
  <c r="I12329" i="60" s="1"/>
  <c r="K12328" i="60"/>
  <c r="J12328" i="60"/>
  <c r="L12327" i="60"/>
  <c r="P12327" i="60"/>
  <c r="L12328" i="60" l="1"/>
  <c r="P12328" i="60"/>
  <c r="J12329" i="60"/>
  <c r="K12329" i="60"/>
  <c r="M12329" i="60"/>
  <c r="I12330" i="60" s="1"/>
  <c r="L12329" i="60" l="1"/>
  <c r="P12329" i="60"/>
  <c r="M12330" i="60"/>
  <c r="I12331" i="60" s="1"/>
  <c r="K12330" i="60"/>
  <c r="J12330" i="60"/>
  <c r="L12330" i="60" l="1"/>
  <c r="P12330" i="60"/>
  <c r="K12331" i="60"/>
  <c r="M12331" i="60"/>
  <c r="I12332" i="60" s="1"/>
  <c r="J12331" i="60"/>
  <c r="L12331" i="60" l="1"/>
  <c r="P12331" i="60"/>
  <c r="K12332" i="60"/>
  <c r="J12332" i="60"/>
  <c r="M12332" i="60"/>
  <c r="I12333" i="60" s="1"/>
  <c r="L12332" i="60" l="1"/>
  <c r="P12332" i="60"/>
  <c r="M12333" i="60"/>
  <c r="I12334" i="60" s="1"/>
  <c r="K12333" i="60"/>
  <c r="J12333" i="60"/>
  <c r="P12333" i="60" l="1"/>
  <c r="L12333" i="60"/>
  <c r="K12334" i="60"/>
  <c r="J12334" i="60"/>
  <c r="M12334" i="60"/>
  <c r="I12335" i="60" s="1"/>
  <c r="P12334" i="60" l="1"/>
  <c r="L12334" i="60"/>
  <c r="J12335" i="60"/>
  <c r="K12335" i="60"/>
  <c r="M12335" i="60"/>
  <c r="I12336" i="60" s="1"/>
  <c r="L12335" i="60" l="1"/>
  <c r="P12335" i="60"/>
  <c r="J12336" i="60"/>
  <c r="K12336" i="60"/>
  <c r="M12336" i="60"/>
  <c r="I12337" i="60" s="1"/>
  <c r="M12337" i="60" l="1"/>
  <c r="I12338" i="60" s="1"/>
  <c r="J12337" i="60"/>
  <c r="K12337" i="60"/>
  <c r="L12336" i="60"/>
  <c r="P12336" i="60"/>
  <c r="L12337" i="60" l="1"/>
  <c r="P12337" i="60"/>
  <c r="M12338" i="60"/>
  <c r="I12339" i="60" s="1"/>
  <c r="K12338" i="60"/>
  <c r="J12338" i="60"/>
  <c r="P12338" i="60" l="1"/>
  <c r="L12338" i="60"/>
  <c r="K12339" i="60"/>
  <c r="M12339" i="60"/>
  <c r="I12340" i="60" s="1"/>
  <c r="J12339" i="60"/>
  <c r="P12339" i="60" l="1"/>
  <c r="L12339" i="60"/>
  <c r="J12340" i="60"/>
  <c r="M12340" i="60"/>
  <c r="I12341" i="60" s="1"/>
  <c r="K12340" i="60"/>
  <c r="M12341" i="60" l="1"/>
  <c r="I12342" i="60" s="1"/>
  <c r="K12341" i="60"/>
  <c r="J12341" i="60"/>
  <c r="L12340" i="60"/>
  <c r="P12340" i="60"/>
  <c r="P12341" i="60" l="1"/>
  <c r="L12341" i="60"/>
  <c r="M12342" i="60"/>
  <c r="I12343" i="60" s="1"/>
  <c r="K12342" i="60"/>
  <c r="J12342" i="60"/>
  <c r="L12342" i="60" l="1"/>
  <c r="M12343" i="60"/>
  <c r="I12344" i="60" s="1"/>
  <c r="K12343" i="60"/>
  <c r="J12343" i="60"/>
  <c r="P12343" i="60" l="1"/>
  <c r="L12343" i="60"/>
  <c r="M12344" i="60"/>
  <c r="I12345" i="60" s="1"/>
  <c r="K12344" i="60"/>
  <c r="J12344" i="60"/>
  <c r="P12342" i="60"/>
  <c r="P12344" i="60" l="1"/>
  <c r="L12344" i="60"/>
  <c r="M12345" i="60"/>
  <c r="I12346" i="60" s="1"/>
  <c r="K12345" i="60"/>
  <c r="J12345" i="60"/>
  <c r="K12346" i="60" l="1"/>
  <c r="J12346" i="60"/>
  <c r="M12346" i="60"/>
  <c r="I12347" i="60" s="1"/>
  <c r="L12345" i="60"/>
  <c r="P12345" i="60"/>
  <c r="K12347" i="60" l="1"/>
  <c r="J12347" i="60"/>
  <c r="M12347" i="60"/>
  <c r="I12348" i="60" s="1"/>
  <c r="L12346" i="60"/>
  <c r="P12346" i="60"/>
  <c r="K12348" i="60" l="1"/>
  <c r="J12348" i="60"/>
  <c r="M12348" i="60"/>
  <c r="I12349" i="60" s="1"/>
  <c r="L12347" i="60"/>
  <c r="P12347" i="60"/>
  <c r="K12349" i="60" l="1"/>
  <c r="J12349" i="60"/>
  <c r="M12349" i="60"/>
  <c r="I12350" i="60" s="1"/>
  <c r="P12348" i="60"/>
  <c r="L12348" i="60"/>
  <c r="M12350" i="60" l="1"/>
  <c r="I12351" i="60" s="1"/>
  <c r="K12350" i="60"/>
  <c r="J12350" i="60"/>
  <c r="P12349" i="60"/>
  <c r="L12349" i="60"/>
  <c r="L12350" i="60" l="1"/>
  <c r="P12350" i="60"/>
  <c r="M12351" i="60"/>
  <c r="I12352" i="60" s="1"/>
  <c r="J12351" i="60"/>
  <c r="K12351" i="60"/>
  <c r="P12351" i="60" l="1"/>
  <c r="L12351" i="60"/>
  <c r="K12352" i="60"/>
  <c r="J12352" i="60"/>
  <c r="M12352" i="60"/>
  <c r="I12353" i="60" s="1"/>
  <c r="P12352" i="60" l="1"/>
  <c r="L12352" i="60"/>
  <c r="K12353" i="60"/>
  <c r="J12353" i="60"/>
  <c r="M12353" i="60"/>
  <c r="I12354" i="60" s="1"/>
  <c r="K12354" i="60" l="1"/>
  <c r="M12354" i="60"/>
  <c r="I12355" i="60" s="1"/>
  <c r="J12354" i="60"/>
  <c r="P12353" i="60"/>
  <c r="L12353" i="60"/>
  <c r="L12354" i="60" l="1"/>
  <c r="M12355" i="60"/>
  <c r="I12356" i="60" s="1"/>
  <c r="J12355" i="60"/>
  <c r="K12355" i="60"/>
  <c r="L12355" i="60" l="1"/>
  <c r="P12355" i="60"/>
  <c r="M12356" i="60"/>
  <c r="I12357" i="60" s="1"/>
  <c r="K12356" i="60"/>
  <c r="J12356" i="60"/>
  <c r="P12354" i="60"/>
  <c r="P12356" i="60" l="1"/>
  <c r="L12356" i="60"/>
  <c r="M12357" i="60"/>
  <c r="I12358" i="60" s="1"/>
  <c r="K12357" i="60"/>
  <c r="J12357" i="60"/>
  <c r="P12357" i="60" l="1"/>
  <c r="L12357" i="60"/>
  <c r="M12358" i="60"/>
  <c r="I12359" i="60" s="1"/>
  <c r="K12358" i="60"/>
  <c r="J12358" i="60"/>
  <c r="P12358" i="60" l="1"/>
  <c r="L12358" i="60"/>
  <c r="K12359" i="60"/>
  <c r="M12359" i="60"/>
  <c r="I12360" i="60" s="1"/>
  <c r="J12359" i="60"/>
  <c r="P12359" i="60" l="1"/>
  <c r="L12359" i="60"/>
  <c r="K12360" i="60"/>
  <c r="M12360" i="60"/>
  <c r="I12361" i="60" s="1"/>
  <c r="J12360" i="60"/>
  <c r="M12361" i="60" l="1"/>
  <c r="I12362" i="60" s="1"/>
  <c r="J12361" i="60"/>
  <c r="K12361" i="60"/>
  <c r="P12360" i="60"/>
  <c r="L12360" i="60"/>
  <c r="P12361" i="60" l="1"/>
  <c r="L12361" i="60"/>
  <c r="M12362" i="60"/>
  <c r="I12363" i="60" s="1"/>
  <c r="K12362" i="60"/>
  <c r="J12362" i="60"/>
  <c r="L12362" i="60" l="1"/>
  <c r="P12362" i="60"/>
  <c r="M12363" i="60"/>
  <c r="I12364" i="60" s="1"/>
  <c r="K12363" i="60"/>
  <c r="J12363" i="60"/>
  <c r="P12363" i="60" l="1"/>
  <c r="L12363" i="60"/>
  <c r="K12364" i="60"/>
  <c r="J12364" i="60"/>
  <c r="M12364" i="60"/>
  <c r="I12365" i="60" s="1"/>
  <c r="L12364" i="60" l="1"/>
  <c r="P12364" i="60"/>
  <c r="M12365" i="60"/>
  <c r="I12366" i="60" s="1"/>
  <c r="J12365" i="60"/>
  <c r="K12365" i="60"/>
  <c r="K12366" i="60" l="1"/>
  <c r="J12366" i="60"/>
  <c r="M12366" i="60"/>
  <c r="I12367" i="60" s="1"/>
  <c r="P12365" i="60"/>
  <c r="L12365" i="60"/>
  <c r="K12367" i="60" l="1"/>
  <c r="J12367" i="60"/>
  <c r="M12367" i="60"/>
  <c r="I12368" i="60" s="1"/>
  <c r="L12366" i="60"/>
  <c r="P12366" i="60" l="1"/>
  <c r="J12368" i="60"/>
  <c r="M12368" i="60"/>
  <c r="I12369" i="60" s="1"/>
  <c r="K12368" i="60"/>
  <c r="L12367" i="60"/>
  <c r="P12367" i="60"/>
  <c r="M12369" i="60" l="1"/>
  <c r="I12370" i="60" s="1"/>
  <c r="J12369" i="60"/>
  <c r="K12369" i="60"/>
  <c r="P12368" i="60"/>
  <c r="L12368" i="60"/>
  <c r="P12369" i="60" l="1"/>
  <c r="L12369" i="60"/>
  <c r="K12370" i="60"/>
  <c r="J12370" i="60"/>
  <c r="M12370" i="60"/>
  <c r="I12371" i="60" s="1"/>
  <c r="J12371" i="60" l="1"/>
  <c r="M12371" i="60"/>
  <c r="I12372" i="60" s="1"/>
  <c r="K12371" i="60"/>
  <c r="L12370" i="60"/>
  <c r="P12370" i="60"/>
  <c r="M12372" i="60" l="1"/>
  <c r="I12373" i="60" s="1"/>
  <c r="K12372" i="60"/>
  <c r="J12372" i="60"/>
  <c r="P12371" i="60"/>
  <c r="L12371" i="60"/>
  <c r="P12372" i="60" l="1"/>
  <c r="L12372" i="60"/>
  <c r="M12373" i="60"/>
  <c r="I12374" i="60" s="1"/>
  <c r="J12373" i="60"/>
  <c r="K12373" i="60"/>
  <c r="P12373" i="60" l="1"/>
  <c r="L12373" i="60"/>
  <c r="K12374" i="60"/>
  <c r="M12374" i="60"/>
  <c r="I12375" i="60" s="1"/>
  <c r="J12374" i="60"/>
  <c r="P12374" i="60" l="1"/>
  <c r="L12374" i="60"/>
  <c r="M12375" i="60"/>
  <c r="I12376" i="60" s="1"/>
  <c r="K12375" i="60"/>
  <c r="J12375" i="60"/>
  <c r="P12375" i="60" l="1"/>
  <c r="L12375" i="60"/>
  <c r="J12376" i="60"/>
  <c r="K12376" i="60"/>
  <c r="M12376" i="60"/>
  <c r="I12377" i="60" s="1"/>
  <c r="M12377" i="60" l="1"/>
  <c r="I12378" i="60" s="1"/>
  <c r="K12377" i="60"/>
  <c r="J12377" i="60"/>
  <c r="L12376" i="60"/>
  <c r="P12376" i="60"/>
  <c r="L12377" i="60" l="1"/>
  <c r="P12377" i="60"/>
  <c r="M12378" i="60"/>
  <c r="I12379" i="60" s="1"/>
  <c r="K12378" i="60"/>
  <c r="J12378" i="60"/>
  <c r="L12378" i="60" l="1"/>
  <c r="P12378" i="60"/>
  <c r="M12379" i="60"/>
  <c r="I12380" i="60" s="1"/>
  <c r="K12379" i="60"/>
  <c r="J12379" i="60"/>
  <c r="L12379" i="60" l="1"/>
  <c r="P12379" i="60"/>
  <c r="J12380" i="60"/>
  <c r="M12380" i="60"/>
  <c r="I12381" i="60" s="1"/>
  <c r="K12380" i="60"/>
  <c r="K12381" i="60" l="1"/>
  <c r="J12381" i="60"/>
  <c r="M12381" i="60"/>
  <c r="I12382" i="60" s="1"/>
  <c r="P12380" i="60"/>
  <c r="L12380" i="60"/>
  <c r="K12382" i="60" l="1"/>
  <c r="J12382" i="60"/>
  <c r="M12382" i="60"/>
  <c r="I12383" i="60" s="1"/>
  <c r="L12381" i="60"/>
  <c r="P12381" i="60"/>
  <c r="K12383" i="60" l="1"/>
  <c r="J12383" i="60"/>
  <c r="M12383" i="60"/>
  <c r="I12384" i="60" s="1"/>
  <c r="L12382" i="60"/>
  <c r="P12382" i="60"/>
  <c r="J12384" i="60" l="1"/>
  <c r="K12384" i="60"/>
  <c r="M12384" i="60"/>
  <c r="I12385" i="60" s="1"/>
  <c r="L12383" i="60"/>
  <c r="J12385" i="60" l="1"/>
  <c r="M12385" i="60"/>
  <c r="I12386" i="60" s="1"/>
  <c r="K12385" i="60"/>
  <c r="P12383" i="60"/>
  <c r="P12384" i="60"/>
  <c r="L12384" i="60"/>
  <c r="M12386" i="60" l="1"/>
  <c r="I12387" i="60" s="1"/>
  <c r="K12386" i="60"/>
  <c r="J12386" i="60"/>
  <c r="P12385" i="60"/>
  <c r="L12385" i="60"/>
  <c r="L12386" i="60" l="1"/>
  <c r="P12386" i="60"/>
  <c r="K12387" i="60"/>
  <c r="M12387" i="60"/>
  <c r="I12388" i="60" s="1"/>
  <c r="J12387" i="60"/>
  <c r="K12388" i="60" l="1"/>
  <c r="J12388" i="60"/>
  <c r="M12388" i="60"/>
  <c r="I12389" i="60" s="1"/>
  <c r="P12387" i="60"/>
  <c r="L12387" i="60"/>
  <c r="J12389" i="60" l="1"/>
  <c r="K12389" i="60"/>
  <c r="M12389" i="60"/>
  <c r="I12390" i="60" s="1"/>
  <c r="P12388" i="60"/>
  <c r="L12388" i="60"/>
  <c r="M12390" i="60" l="1"/>
  <c r="I12391" i="60" s="1"/>
  <c r="K12390" i="60"/>
  <c r="J12390" i="60"/>
  <c r="P12389" i="60"/>
  <c r="L12389" i="60"/>
  <c r="P12390" i="60" l="1"/>
  <c r="L12390" i="60"/>
  <c r="K12391" i="60"/>
  <c r="M12391" i="60"/>
  <c r="I12392" i="60" s="1"/>
  <c r="J12391" i="60"/>
  <c r="L12391" i="60" l="1"/>
  <c r="P12391" i="60"/>
  <c r="M12392" i="60"/>
  <c r="I12393" i="60" s="1"/>
  <c r="K12392" i="60"/>
  <c r="J12392" i="60"/>
  <c r="M12393" i="60" l="1"/>
  <c r="I12394" i="60" s="1"/>
  <c r="J12393" i="60"/>
  <c r="K12393" i="60"/>
  <c r="P12392" i="60"/>
  <c r="L12392" i="60"/>
  <c r="P12393" i="60" l="1"/>
  <c r="L12393" i="60"/>
  <c r="M12394" i="60"/>
  <c r="I12395" i="60" s="1"/>
  <c r="K12394" i="60"/>
  <c r="J12394" i="60"/>
  <c r="L12394" i="60" l="1"/>
  <c r="P12394" i="60"/>
  <c r="K12395" i="60"/>
  <c r="J12395" i="60"/>
  <c r="M12395" i="60"/>
  <c r="I12396" i="60" s="1"/>
  <c r="K12396" i="60" l="1"/>
  <c r="J12396" i="60"/>
  <c r="M12396" i="60"/>
  <c r="I12397" i="60" s="1"/>
  <c r="P12395" i="60"/>
  <c r="L12395" i="60"/>
  <c r="M12397" i="60" l="1"/>
  <c r="I12398" i="60" s="1"/>
  <c r="K12397" i="60"/>
  <c r="J12397" i="60"/>
  <c r="L12396" i="60"/>
  <c r="P12396" i="60"/>
  <c r="P12397" i="60" l="1"/>
  <c r="L12397" i="60"/>
  <c r="K12398" i="60"/>
  <c r="J12398" i="60"/>
  <c r="M12398" i="60"/>
  <c r="I12399" i="60" s="1"/>
  <c r="K12399" i="60" l="1"/>
  <c r="J12399" i="60"/>
  <c r="M12399" i="60"/>
  <c r="I12400" i="60" s="1"/>
  <c r="P12398" i="60"/>
  <c r="L12398" i="60"/>
  <c r="M12400" i="60" l="1"/>
  <c r="I12401" i="60" s="1"/>
  <c r="J12400" i="60"/>
  <c r="K12400" i="60"/>
  <c r="P12399" i="60"/>
  <c r="L12399" i="60"/>
  <c r="P12400" i="60" l="1"/>
  <c r="L12400" i="60"/>
  <c r="J12401" i="60"/>
  <c r="M12401" i="60"/>
  <c r="I12402" i="60" s="1"/>
  <c r="K12401" i="60"/>
  <c r="L12401" i="60" l="1"/>
  <c r="P12401" i="60"/>
  <c r="K12402" i="60"/>
  <c r="M12402" i="60"/>
  <c r="I12403" i="60" s="1"/>
  <c r="J12402" i="60"/>
  <c r="L12402" i="60" l="1"/>
  <c r="P12402" i="60"/>
  <c r="K12403" i="60"/>
  <c r="J12403" i="60"/>
  <c r="M12403" i="60"/>
  <c r="I12404" i="60" s="1"/>
  <c r="P12403" i="60" l="1"/>
  <c r="L12403" i="60"/>
  <c r="J12404" i="60"/>
  <c r="K12404" i="60"/>
  <c r="M12404" i="60"/>
  <c r="I12405" i="60" s="1"/>
  <c r="L12404" i="60" l="1"/>
  <c r="P12404" i="60"/>
  <c r="M12405" i="60"/>
  <c r="I12406" i="60" s="1"/>
  <c r="J12405" i="60"/>
  <c r="K12405" i="60"/>
  <c r="P12405" i="60" l="1"/>
  <c r="L12405" i="60"/>
  <c r="M12406" i="60"/>
  <c r="I12407" i="60" s="1"/>
  <c r="K12406" i="60"/>
  <c r="J12406" i="60"/>
  <c r="M12407" i="60" l="1"/>
  <c r="I12408" i="60" s="1"/>
  <c r="K12407" i="60"/>
  <c r="J12407" i="60"/>
  <c r="P12406" i="60"/>
  <c r="L12406" i="60"/>
  <c r="P12407" i="60" l="1"/>
  <c r="L12407" i="60"/>
  <c r="K12408" i="60"/>
  <c r="J12408" i="60"/>
  <c r="M12408" i="60"/>
  <c r="I12409" i="60" s="1"/>
  <c r="K12409" i="60" l="1"/>
  <c r="M12409" i="60"/>
  <c r="I12410" i="60" s="1"/>
  <c r="J12409" i="60"/>
  <c r="L12408" i="60"/>
  <c r="P12408" i="60"/>
  <c r="P12409" i="60" l="1"/>
  <c r="L12409" i="60"/>
  <c r="M12410" i="60"/>
  <c r="I12411" i="60" s="1"/>
  <c r="J12410" i="60"/>
  <c r="K12410" i="60"/>
  <c r="L12410" i="60" l="1"/>
  <c r="P12410" i="60"/>
  <c r="M12411" i="60"/>
  <c r="I12412" i="60" s="1"/>
  <c r="K12411" i="60"/>
  <c r="J12411" i="60"/>
  <c r="L12411" i="60" l="1"/>
  <c r="P12411" i="60"/>
  <c r="M12412" i="60"/>
  <c r="I12413" i="60" s="1"/>
  <c r="K12412" i="60"/>
  <c r="J12412" i="60"/>
  <c r="P12412" i="60" l="1"/>
  <c r="L12412" i="60"/>
  <c r="K12413" i="60"/>
  <c r="J12413" i="60"/>
  <c r="M12413" i="60"/>
  <c r="I12414" i="60" s="1"/>
  <c r="M12414" i="60" l="1"/>
  <c r="I12415" i="60" s="1"/>
  <c r="K12414" i="60"/>
  <c r="J12414" i="60"/>
  <c r="L12413" i="60"/>
  <c r="P12413" i="60"/>
  <c r="L12414" i="60" l="1"/>
  <c r="P12414" i="60"/>
  <c r="K12415" i="60"/>
  <c r="J12415" i="60"/>
  <c r="M12415" i="60"/>
  <c r="I12416" i="60" s="1"/>
  <c r="K12416" i="60" l="1"/>
  <c r="J12416" i="60"/>
  <c r="M12416" i="60"/>
  <c r="I12417" i="60" s="1"/>
  <c r="L12415" i="60"/>
  <c r="P12415" i="60"/>
  <c r="J12417" i="60" l="1"/>
  <c r="M12417" i="60"/>
  <c r="I12418" i="60" s="1"/>
  <c r="K12417" i="60"/>
  <c r="P12416" i="60"/>
  <c r="L12416" i="60"/>
  <c r="M12418" i="60" l="1"/>
  <c r="I12419" i="60" s="1"/>
  <c r="K12418" i="60"/>
  <c r="J12418" i="60"/>
  <c r="P12417" i="60"/>
  <c r="L12417" i="60"/>
  <c r="P12418" i="60" l="1"/>
  <c r="L12418" i="60"/>
  <c r="K12419" i="60"/>
  <c r="J12419" i="60"/>
  <c r="M12419" i="60"/>
  <c r="I12420" i="60" s="1"/>
  <c r="L12419" i="60" l="1"/>
  <c r="P12419" i="60"/>
  <c r="J12420" i="60"/>
  <c r="M12420" i="60"/>
  <c r="I12421" i="60" s="1"/>
  <c r="K12420" i="60"/>
  <c r="M12421" i="60" l="1"/>
  <c r="I12422" i="60" s="1"/>
  <c r="K12421" i="60"/>
  <c r="J12421" i="60"/>
  <c r="P12420" i="60"/>
  <c r="L12420" i="60"/>
  <c r="P12421" i="60" l="1"/>
  <c r="L12421" i="60"/>
  <c r="M12422" i="60"/>
  <c r="I12423" i="60" s="1"/>
  <c r="K12422" i="60"/>
  <c r="J12422" i="60"/>
  <c r="P12422" i="60" l="1"/>
  <c r="L12422" i="60"/>
  <c r="K12423" i="60"/>
  <c r="M12423" i="60"/>
  <c r="I12424" i="60" s="1"/>
  <c r="J12423" i="60"/>
  <c r="M12424" i="60" l="1"/>
  <c r="I12425" i="60" s="1"/>
  <c r="K12424" i="60"/>
  <c r="J12424" i="60"/>
  <c r="P12423" i="60"/>
  <c r="L12423" i="60"/>
  <c r="P12424" i="60" l="1"/>
  <c r="L12424" i="60"/>
  <c r="J12425" i="60"/>
  <c r="K12425" i="60"/>
  <c r="M12425" i="60"/>
  <c r="I12426" i="60" s="1"/>
  <c r="M12426" i="60" l="1"/>
  <c r="I12427" i="60" s="1"/>
  <c r="K12426" i="60"/>
  <c r="J12426" i="60"/>
  <c r="L12425" i="60"/>
  <c r="P12425" i="60"/>
  <c r="L12426" i="60" l="1"/>
  <c r="P12426" i="60"/>
  <c r="K12427" i="60"/>
  <c r="J12427" i="60"/>
  <c r="M12427" i="60"/>
  <c r="I12428" i="60" s="1"/>
  <c r="L12427" i="60" l="1"/>
  <c r="P12427" i="60"/>
  <c r="M12428" i="60"/>
  <c r="I12429" i="60" s="1"/>
  <c r="K12428" i="60"/>
  <c r="J12428" i="60"/>
  <c r="L12428" i="60" l="1"/>
  <c r="P12428" i="60"/>
  <c r="M12429" i="60"/>
  <c r="I12430" i="60" s="1"/>
  <c r="J12429" i="60"/>
  <c r="K12429" i="60"/>
  <c r="P12429" i="60" l="1"/>
  <c r="L12429" i="60"/>
  <c r="K12430" i="60"/>
  <c r="J12430" i="60"/>
  <c r="M12430" i="60"/>
  <c r="I12431" i="60" s="1"/>
  <c r="J12431" i="60" l="1"/>
  <c r="K12431" i="60"/>
  <c r="M12431" i="60"/>
  <c r="I12432" i="60" s="1"/>
  <c r="L12430" i="60"/>
  <c r="P12430" i="60"/>
  <c r="K12432" i="60" l="1"/>
  <c r="J12432" i="60"/>
  <c r="M12432" i="60"/>
  <c r="I12433" i="60" s="1"/>
  <c r="L12431" i="60"/>
  <c r="P12431" i="60"/>
  <c r="J12433" i="60" l="1"/>
  <c r="K12433" i="60"/>
  <c r="M12433" i="60"/>
  <c r="I12434" i="60" s="1"/>
  <c r="L12432" i="60"/>
  <c r="P12432" i="60"/>
  <c r="J12434" i="60" l="1"/>
  <c r="M12434" i="60"/>
  <c r="I12435" i="60" s="1"/>
  <c r="K12434" i="60"/>
  <c r="L12433" i="60"/>
  <c r="P12433" i="60"/>
  <c r="M12435" i="60" l="1"/>
  <c r="I12436" i="60" s="1"/>
  <c r="K12435" i="60"/>
  <c r="J12435" i="60"/>
  <c r="P12434" i="60"/>
  <c r="L12434" i="60"/>
  <c r="P12435" i="60" l="1"/>
  <c r="L12435" i="60"/>
  <c r="J12436" i="60"/>
  <c r="K12436" i="60"/>
  <c r="M12436" i="60"/>
  <c r="I12437" i="60" s="1"/>
  <c r="K12437" i="60" l="1"/>
  <c r="J12437" i="60"/>
  <c r="M12437" i="60"/>
  <c r="I12438" i="60" s="1"/>
  <c r="P12436" i="60"/>
  <c r="L12436" i="60"/>
  <c r="J12438" i="60" l="1"/>
  <c r="M12438" i="60"/>
  <c r="I12439" i="60" s="1"/>
  <c r="K12438" i="60"/>
  <c r="P12437" i="60"/>
  <c r="L12437" i="60"/>
  <c r="M12439" i="60" l="1"/>
  <c r="I12440" i="60" s="1"/>
  <c r="K12439" i="60"/>
  <c r="J12439" i="60"/>
  <c r="L12438" i="60"/>
  <c r="P12438" i="60"/>
  <c r="P12439" i="60" l="1"/>
  <c r="L12439" i="60"/>
  <c r="K12440" i="60"/>
  <c r="J12440" i="60"/>
  <c r="M12440" i="60"/>
  <c r="I12441" i="60" s="1"/>
  <c r="M12441" i="60" l="1"/>
  <c r="I12442" i="60" s="1"/>
  <c r="K12441" i="60"/>
  <c r="J12441" i="60"/>
  <c r="P12440" i="60"/>
  <c r="L12440" i="60"/>
  <c r="P12441" i="60" l="1"/>
  <c r="L12441" i="60"/>
  <c r="M12442" i="60"/>
  <c r="I12443" i="60" s="1"/>
  <c r="J12442" i="60"/>
  <c r="K12442" i="60"/>
  <c r="L12442" i="60" l="1"/>
  <c r="P12442" i="60"/>
  <c r="M12443" i="60"/>
  <c r="I12444" i="60" s="1"/>
  <c r="K12443" i="60"/>
  <c r="J12443" i="60"/>
  <c r="L12443" i="60" l="1"/>
  <c r="P12443" i="60"/>
  <c r="K12444" i="60"/>
  <c r="J12444" i="60"/>
  <c r="M12444" i="60"/>
  <c r="I12445" i="60" s="1"/>
  <c r="L12444" i="60" l="1"/>
  <c r="K12445" i="60"/>
  <c r="J12445" i="60"/>
  <c r="M12445" i="60"/>
  <c r="I12446" i="60" s="1"/>
  <c r="M12446" i="60" l="1"/>
  <c r="I12447" i="60" s="1"/>
  <c r="K12446" i="60"/>
  <c r="J12446" i="60"/>
  <c r="P12444" i="60"/>
  <c r="L12445" i="60"/>
  <c r="P12445" i="60"/>
  <c r="L12446" i="60" l="1"/>
  <c r="P12446" i="60"/>
  <c r="K12447" i="60"/>
  <c r="J12447" i="60"/>
  <c r="M12447" i="60"/>
  <c r="I12448" i="60" s="1"/>
  <c r="J12448" i="60" l="1"/>
  <c r="K12448" i="60"/>
  <c r="M12448" i="60"/>
  <c r="I12449" i="60" s="1"/>
  <c r="P12447" i="60"/>
  <c r="L12447" i="60"/>
  <c r="M12449" i="60" l="1"/>
  <c r="I12450" i="60" s="1"/>
  <c r="J12449" i="60"/>
  <c r="K12449" i="60"/>
  <c r="P12448" i="60"/>
  <c r="L12448" i="60"/>
  <c r="P12449" i="60" l="1"/>
  <c r="L12449" i="60"/>
  <c r="K12450" i="60"/>
  <c r="J12450" i="60"/>
  <c r="M12450" i="60"/>
  <c r="I12451" i="60" s="1"/>
  <c r="L12450" i="60" l="1"/>
  <c r="P12450" i="60"/>
  <c r="K12451" i="60"/>
  <c r="M12451" i="60"/>
  <c r="I12452" i="60" s="1"/>
  <c r="J12451" i="60"/>
  <c r="L12451" i="60" l="1"/>
  <c r="P12451" i="60"/>
  <c r="M12452" i="60"/>
  <c r="I12453" i="60" s="1"/>
  <c r="K12452" i="60"/>
  <c r="J12452" i="60"/>
  <c r="P12452" i="60" l="1"/>
  <c r="L12452" i="60"/>
  <c r="J12453" i="60"/>
  <c r="M12453" i="60"/>
  <c r="I12454" i="60" s="1"/>
  <c r="K12453" i="60"/>
  <c r="P12453" i="60" l="1"/>
  <c r="L12453" i="60"/>
  <c r="M12454" i="60"/>
  <c r="I12455" i="60" s="1"/>
  <c r="J12454" i="60"/>
  <c r="K12454" i="60"/>
  <c r="K12455" i="60" l="1"/>
  <c r="M12455" i="60"/>
  <c r="I12456" i="60" s="1"/>
  <c r="J12455" i="60"/>
  <c r="P12454" i="60"/>
  <c r="L12454" i="60"/>
  <c r="P12455" i="60" l="1"/>
  <c r="L12455" i="60"/>
  <c r="M12456" i="60"/>
  <c r="I12457" i="60" s="1"/>
  <c r="K12456" i="60"/>
  <c r="J12456" i="60"/>
  <c r="M12457" i="60" l="1"/>
  <c r="I12458" i="60" s="1"/>
  <c r="K12457" i="60"/>
  <c r="J12457" i="60"/>
  <c r="P12456" i="60"/>
  <c r="L12456" i="60"/>
  <c r="P12457" i="60" l="1"/>
  <c r="L12457" i="60"/>
  <c r="K12458" i="60"/>
  <c r="M12458" i="60"/>
  <c r="I12459" i="60" s="1"/>
  <c r="J12458" i="60"/>
  <c r="K12459" i="60" l="1"/>
  <c r="J12459" i="60"/>
  <c r="M12459" i="60"/>
  <c r="I12460" i="60" s="1"/>
  <c r="P12458" i="60"/>
  <c r="L12458" i="60"/>
  <c r="M12460" i="60" l="1"/>
  <c r="I12461" i="60" s="1"/>
  <c r="K12460" i="60"/>
  <c r="J12460" i="60"/>
  <c r="P12459" i="60"/>
  <c r="L12459" i="60"/>
  <c r="L12460" i="60" l="1"/>
  <c r="P12460" i="60"/>
  <c r="M12461" i="60"/>
  <c r="I12462" i="60" s="1"/>
  <c r="J12461" i="60"/>
  <c r="K12461" i="60"/>
  <c r="P12461" i="60" l="1"/>
  <c r="L12461" i="60"/>
  <c r="K12462" i="60"/>
  <c r="J12462" i="60"/>
  <c r="M12462" i="60"/>
  <c r="I12463" i="60" s="1"/>
  <c r="M12463" i="60" l="1"/>
  <c r="I12464" i="60" s="1"/>
  <c r="K12463" i="60"/>
  <c r="J12463" i="60"/>
  <c r="L12462" i="60"/>
  <c r="P12462" i="60"/>
  <c r="L12463" i="60" l="1"/>
  <c r="P12463" i="60"/>
  <c r="K12464" i="60"/>
  <c r="J12464" i="60"/>
  <c r="M12464" i="60"/>
  <c r="I12465" i="60" s="1"/>
  <c r="K12465" i="60" l="1"/>
  <c r="M12465" i="60"/>
  <c r="I12466" i="60" s="1"/>
  <c r="J12465" i="60"/>
  <c r="L12464" i="60"/>
  <c r="P12464" i="60" l="1"/>
  <c r="P12465" i="60"/>
  <c r="L12465" i="60"/>
  <c r="J12466" i="60"/>
  <c r="M12466" i="60"/>
  <c r="I12467" i="60" s="1"/>
  <c r="K12466" i="60"/>
  <c r="J12467" i="60" l="1"/>
  <c r="M12467" i="60"/>
  <c r="I12468" i="60" s="1"/>
  <c r="K12467" i="60"/>
  <c r="P12466" i="60"/>
  <c r="L12466" i="60"/>
  <c r="K12468" i="60" l="1"/>
  <c r="J12468" i="60"/>
  <c r="M12468" i="60"/>
  <c r="I12469" i="60" s="1"/>
  <c r="P12467" i="60"/>
  <c r="L12467" i="60"/>
  <c r="K12469" i="60" l="1"/>
  <c r="M12469" i="60"/>
  <c r="I12470" i="60" s="1"/>
  <c r="J12469" i="60"/>
  <c r="L12468" i="60"/>
  <c r="M12470" i="60" l="1"/>
  <c r="I12471" i="60" s="1"/>
  <c r="J12470" i="60"/>
  <c r="K12470" i="60"/>
  <c r="P12468" i="60"/>
  <c r="P12469" i="60"/>
  <c r="L12469" i="60"/>
  <c r="P12470" i="60" l="1"/>
  <c r="L12470" i="60"/>
  <c r="M12471" i="60"/>
  <c r="I12472" i="60" s="1"/>
  <c r="K12471" i="60"/>
  <c r="J12471" i="60"/>
  <c r="P12471" i="60" l="1"/>
  <c r="L12471" i="60"/>
  <c r="K12472" i="60"/>
  <c r="M12472" i="60"/>
  <c r="I12473" i="60" s="1"/>
  <c r="J12472" i="60"/>
  <c r="L12472" i="60" l="1"/>
  <c r="P12472" i="60"/>
  <c r="M12473" i="60"/>
  <c r="I12474" i="60" s="1"/>
  <c r="K12473" i="60"/>
  <c r="J12473" i="60"/>
  <c r="P12473" i="60" l="1"/>
  <c r="L12473" i="60"/>
  <c r="J12474" i="60"/>
  <c r="K12474" i="60"/>
  <c r="M12474" i="60"/>
  <c r="I12475" i="60" s="1"/>
  <c r="L12474" i="60" l="1"/>
  <c r="P12474" i="60"/>
  <c r="M12475" i="60"/>
  <c r="I12476" i="60" s="1"/>
  <c r="K12475" i="60"/>
  <c r="J12475" i="60"/>
  <c r="L12475" i="60" l="1"/>
  <c r="P12475" i="60"/>
  <c r="M12476" i="60"/>
  <c r="I12477" i="60" s="1"/>
  <c r="J12476" i="60"/>
  <c r="K12476" i="60"/>
  <c r="M12477" i="60" l="1"/>
  <c r="I12478" i="60" s="1"/>
  <c r="K12477" i="60"/>
  <c r="J12477" i="60"/>
  <c r="P12476" i="60"/>
  <c r="L12476" i="60"/>
  <c r="L12477" i="60" l="1"/>
  <c r="P12477" i="60"/>
  <c r="M12478" i="60"/>
  <c r="I12479" i="60" s="1"/>
  <c r="K12478" i="60"/>
  <c r="J12478" i="60"/>
  <c r="L12478" i="60" l="1"/>
  <c r="P12478" i="60"/>
  <c r="K12479" i="60"/>
  <c r="J12479" i="60"/>
  <c r="M12479" i="60"/>
  <c r="I12480" i="60" s="1"/>
  <c r="J12480" i="60" l="1"/>
  <c r="K12480" i="60"/>
  <c r="M12480" i="60"/>
  <c r="I12481" i="60" s="1"/>
  <c r="L12479" i="60"/>
  <c r="P12479" i="60"/>
  <c r="K12481" i="60" l="1"/>
  <c r="J12481" i="60"/>
  <c r="M12481" i="60"/>
  <c r="I12482" i="60" s="1"/>
  <c r="L12480" i="60"/>
  <c r="P12480" i="60"/>
  <c r="K12482" i="60" l="1"/>
  <c r="J12482" i="60"/>
  <c r="M12482" i="60"/>
  <c r="I12483" i="60" s="1"/>
  <c r="P12481" i="60"/>
  <c r="L12481" i="60"/>
  <c r="J12483" i="60" l="1"/>
  <c r="K12483" i="60"/>
  <c r="M12483" i="60"/>
  <c r="I12484" i="60" s="1"/>
  <c r="L12482" i="60"/>
  <c r="P12482" i="60"/>
  <c r="M12484" i="60" l="1"/>
  <c r="I12485" i="60" s="1"/>
  <c r="K12484" i="60"/>
  <c r="J12484" i="60"/>
  <c r="L12483" i="60"/>
  <c r="P12483" i="60"/>
  <c r="P12484" i="60" l="1"/>
  <c r="L12484" i="60"/>
  <c r="J12485" i="60"/>
  <c r="M12485" i="60"/>
  <c r="I12486" i="60" s="1"/>
  <c r="K12485" i="60"/>
  <c r="K12486" i="60" l="1"/>
  <c r="J12486" i="60"/>
  <c r="M12486" i="60"/>
  <c r="I12487" i="60" s="1"/>
  <c r="P12485" i="60"/>
  <c r="L12485" i="60"/>
  <c r="K12487" i="60" l="1"/>
  <c r="J12487" i="60"/>
  <c r="M12487" i="60"/>
  <c r="I12488" i="60" s="1"/>
  <c r="P12486" i="60"/>
  <c r="L12486" i="60"/>
  <c r="M12488" i="60" l="1"/>
  <c r="I12489" i="60" s="1"/>
  <c r="K12488" i="60"/>
  <c r="J12488" i="60"/>
  <c r="L12487" i="60"/>
  <c r="P12487" i="60"/>
  <c r="P12488" i="60" l="1"/>
  <c r="L12488" i="60"/>
  <c r="M12489" i="60"/>
  <c r="I12490" i="60" s="1"/>
  <c r="K12489" i="60"/>
  <c r="J12489" i="60"/>
  <c r="P12489" i="60" l="1"/>
  <c r="L12489" i="60"/>
  <c r="M12490" i="60"/>
  <c r="I12491" i="60" s="1"/>
  <c r="K12490" i="60"/>
  <c r="J12490" i="60"/>
  <c r="P12490" i="60" l="1"/>
  <c r="L12490" i="60"/>
  <c r="M12491" i="60"/>
  <c r="I12492" i="60" s="1"/>
  <c r="K12491" i="60"/>
  <c r="J12491" i="60"/>
  <c r="P12491" i="60" l="1"/>
  <c r="L12491" i="60"/>
  <c r="M12492" i="60"/>
  <c r="I12493" i="60" s="1"/>
  <c r="K12492" i="60"/>
  <c r="J12492" i="60"/>
  <c r="P12492" i="60" l="1"/>
  <c r="L12492" i="60"/>
  <c r="K12493" i="60"/>
  <c r="M12493" i="60"/>
  <c r="I12494" i="60" s="1"/>
  <c r="J12493" i="60"/>
  <c r="L12493" i="60" l="1"/>
  <c r="P12493" i="60"/>
  <c r="M12494" i="60"/>
  <c r="I12495" i="60" s="1"/>
  <c r="J12494" i="60"/>
  <c r="K12494" i="60"/>
  <c r="P12494" i="60" l="1"/>
  <c r="L12494" i="60"/>
  <c r="J12495" i="60"/>
  <c r="K12495" i="60"/>
  <c r="M12495" i="60"/>
  <c r="I12496" i="60" s="1"/>
  <c r="M12496" i="60" l="1"/>
  <c r="I12497" i="60" s="1"/>
  <c r="K12496" i="60"/>
  <c r="J12496" i="60"/>
  <c r="P12495" i="60"/>
  <c r="L12495" i="60"/>
  <c r="P12496" i="60" l="1"/>
  <c r="L12496" i="60"/>
  <c r="M12497" i="60"/>
  <c r="I12498" i="60" s="1"/>
  <c r="J12497" i="60"/>
  <c r="K12497" i="60"/>
  <c r="P12497" i="60" l="1"/>
  <c r="L12497" i="60"/>
  <c r="M12498" i="60"/>
  <c r="I12499" i="60" s="1"/>
  <c r="K12498" i="60"/>
  <c r="J12498" i="60"/>
  <c r="P12498" i="60" l="1"/>
  <c r="L12498" i="60"/>
  <c r="K12499" i="60"/>
  <c r="J12499" i="60"/>
  <c r="M12499" i="60"/>
  <c r="I12500" i="60" s="1"/>
  <c r="K12500" i="60" l="1"/>
  <c r="M12500" i="60"/>
  <c r="I12501" i="60" s="1"/>
  <c r="J12500" i="60"/>
  <c r="L12499" i="60"/>
  <c r="P12499" i="60"/>
  <c r="L12500" i="60" l="1"/>
  <c r="P12500" i="60"/>
  <c r="J12501" i="60"/>
  <c r="M12501" i="60"/>
  <c r="I12502" i="60" s="1"/>
  <c r="K12501" i="60"/>
  <c r="J12502" i="60" l="1"/>
  <c r="M12502" i="60"/>
  <c r="I12503" i="60" s="1"/>
  <c r="K12502" i="60"/>
  <c r="P12501" i="60"/>
  <c r="L12501" i="60"/>
  <c r="K12503" i="60" l="1"/>
  <c r="J12503" i="60"/>
  <c r="M12503" i="60"/>
  <c r="I12504" i="60" s="1"/>
  <c r="P12502" i="60"/>
  <c r="L12502" i="60"/>
  <c r="K12504" i="60" l="1"/>
  <c r="J12504" i="60"/>
  <c r="M12504" i="60"/>
  <c r="I12505" i="60" s="1"/>
  <c r="L12503" i="60"/>
  <c r="P12503" i="60"/>
  <c r="M12505" i="60" l="1"/>
  <c r="I12506" i="60" s="1"/>
  <c r="K12505" i="60"/>
  <c r="J12505" i="60"/>
  <c r="P12504" i="60"/>
  <c r="L12504" i="60"/>
  <c r="P12505" i="60" l="1"/>
  <c r="L12505" i="60"/>
  <c r="M12506" i="60"/>
  <c r="I12507" i="60" s="1"/>
  <c r="K12506" i="60"/>
  <c r="J12506" i="60"/>
  <c r="P12506" i="60" l="1"/>
  <c r="L12506" i="60"/>
  <c r="K12507" i="60"/>
  <c r="M12507" i="60"/>
  <c r="I12508" i="60" s="1"/>
  <c r="J12507" i="60"/>
  <c r="L12507" i="60" l="1"/>
  <c r="P12507" i="60"/>
  <c r="M12508" i="60"/>
  <c r="I12509" i="60" s="1"/>
  <c r="K12508" i="60"/>
  <c r="J12508" i="60"/>
  <c r="P12508" i="60" l="1"/>
  <c r="L12508" i="60"/>
  <c r="J12509" i="60"/>
  <c r="K12509" i="60"/>
  <c r="M12509" i="60"/>
  <c r="I12510" i="60" s="1"/>
  <c r="K12510" i="60" l="1"/>
  <c r="J12510" i="60"/>
  <c r="M12510" i="60"/>
  <c r="I12511" i="60" s="1"/>
  <c r="P12509" i="60"/>
  <c r="L12509" i="60"/>
  <c r="K12511" i="60" l="1"/>
  <c r="J12511" i="60"/>
  <c r="M12511" i="60"/>
  <c r="I12512" i="60" s="1"/>
  <c r="L12510" i="60"/>
  <c r="P12510" i="60"/>
  <c r="M12512" i="60" l="1"/>
  <c r="I12513" i="60" s="1"/>
  <c r="K12512" i="60"/>
  <c r="J12512" i="60"/>
  <c r="L12511" i="60"/>
  <c r="P12511" i="60" l="1"/>
  <c r="P12512" i="60"/>
  <c r="L12512" i="60"/>
  <c r="K12513" i="60"/>
  <c r="J12513" i="60"/>
  <c r="M12513" i="60"/>
  <c r="I12514" i="60" s="1"/>
  <c r="K12514" i="60" l="1"/>
  <c r="J12514" i="60"/>
  <c r="M12514" i="60"/>
  <c r="I12515" i="60" s="1"/>
  <c r="L12513" i="60"/>
  <c r="P12513" i="60"/>
  <c r="K12515" i="60" l="1"/>
  <c r="J12515" i="60"/>
  <c r="M12515" i="60"/>
  <c r="I12516" i="60" s="1"/>
  <c r="L12514" i="60"/>
  <c r="P12514" i="60" l="1"/>
  <c r="J12516" i="60"/>
  <c r="M12516" i="60"/>
  <c r="I12517" i="60" s="1"/>
  <c r="K12516" i="60"/>
  <c r="P12515" i="60"/>
  <c r="L12515" i="60"/>
  <c r="K12517" i="60" l="1"/>
  <c r="J12517" i="60"/>
  <c r="M12517" i="60"/>
  <c r="I12518" i="60" s="1"/>
  <c r="P12516" i="60"/>
  <c r="L12516" i="60"/>
  <c r="K12518" i="60" l="1"/>
  <c r="M12518" i="60"/>
  <c r="I12519" i="60" s="1"/>
  <c r="J12518" i="60"/>
  <c r="L12517" i="60"/>
  <c r="P12517" i="60"/>
  <c r="L12518" i="60" l="1"/>
  <c r="P12518" i="60"/>
  <c r="M12519" i="60"/>
  <c r="I12520" i="60" s="1"/>
  <c r="K12519" i="60"/>
  <c r="J12519" i="60"/>
  <c r="P12519" i="60" l="1"/>
  <c r="L12519" i="60"/>
  <c r="M12520" i="60"/>
  <c r="I12521" i="60" s="1"/>
  <c r="K12520" i="60"/>
  <c r="J12520" i="60"/>
  <c r="P12520" i="60" l="1"/>
  <c r="L12520" i="60"/>
  <c r="K12521" i="60"/>
  <c r="M12521" i="60"/>
  <c r="I12522" i="60" s="1"/>
  <c r="J12521" i="60"/>
  <c r="L12521" i="60" l="1"/>
  <c r="P12521" i="60"/>
  <c r="K12522" i="60"/>
  <c r="J12522" i="60"/>
  <c r="M12522" i="60"/>
  <c r="I12523" i="60" s="1"/>
  <c r="J12523" i="60" l="1"/>
  <c r="M12523" i="60"/>
  <c r="I12524" i="60" s="1"/>
  <c r="K12523" i="60"/>
  <c r="L12522" i="60"/>
  <c r="P12522" i="60"/>
  <c r="J12524" i="60" l="1"/>
  <c r="K12524" i="60"/>
  <c r="M12524" i="60"/>
  <c r="I12525" i="60" s="1"/>
  <c r="L12523" i="60"/>
  <c r="P12523" i="60"/>
  <c r="M12525" i="60" l="1"/>
  <c r="I12526" i="60" s="1"/>
  <c r="K12525" i="60"/>
  <c r="J12525" i="60"/>
  <c r="P12524" i="60"/>
  <c r="L12524" i="60"/>
  <c r="L12525" i="60" l="1"/>
  <c r="P12525" i="60"/>
  <c r="M12526" i="60"/>
  <c r="I12527" i="60" s="1"/>
  <c r="J12526" i="60"/>
  <c r="K12526" i="60"/>
  <c r="P12526" i="60" l="1"/>
  <c r="L12526" i="60"/>
  <c r="M12527" i="60"/>
  <c r="I12528" i="60" s="1"/>
  <c r="K12527" i="60"/>
  <c r="J12527" i="60"/>
  <c r="L12527" i="60" l="1"/>
  <c r="P12527" i="60"/>
  <c r="K12528" i="60"/>
  <c r="M12528" i="60"/>
  <c r="I12529" i="60" s="1"/>
  <c r="J12528" i="60"/>
  <c r="L12528" i="60" l="1"/>
  <c r="P12528" i="60"/>
  <c r="M12529" i="60"/>
  <c r="I12530" i="60" s="1"/>
  <c r="K12529" i="60"/>
  <c r="J12529" i="60"/>
  <c r="L12529" i="60" l="1"/>
  <c r="J12530" i="60"/>
  <c r="M12530" i="60"/>
  <c r="I12531" i="60" s="1"/>
  <c r="K12530" i="60"/>
  <c r="M12531" i="60" l="1"/>
  <c r="I12532" i="60" s="1"/>
  <c r="K12531" i="60"/>
  <c r="J12531" i="60"/>
  <c r="L12530" i="60"/>
  <c r="P12530" i="60"/>
  <c r="P12529" i="60"/>
  <c r="L12531" i="60" l="1"/>
  <c r="P12531" i="60"/>
  <c r="K12532" i="60"/>
  <c r="J12532" i="60"/>
  <c r="M12532" i="60"/>
  <c r="I12533" i="60" s="1"/>
  <c r="M12533" i="60" l="1"/>
  <c r="I12534" i="60" s="1"/>
  <c r="K12533" i="60"/>
  <c r="J12533" i="60"/>
  <c r="L12532" i="60"/>
  <c r="P12532" i="60"/>
  <c r="P12533" i="60" l="1"/>
  <c r="L12533" i="60"/>
  <c r="J12534" i="60"/>
  <c r="K12534" i="60"/>
  <c r="M12534" i="60"/>
  <c r="I12535" i="60" s="1"/>
  <c r="K12535" i="60" l="1"/>
  <c r="M12535" i="60"/>
  <c r="I12536" i="60" s="1"/>
  <c r="J12535" i="60"/>
  <c r="P12534" i="60"/>
  <c r="L12534" i="60"/>
  <c r="L12535" i="60" l="1"/>
  <c r="P12535" i="60"/>
  <c r="M12536" i="60"/>
  <c r="I12537" i="60" s="1"/>
  <c r="J12536" i="60"/>
  <c r="K12536" i="60"/>
  <c r="J12537" i="60" l="1"/>
  <c r="M12537" i="60"/>
  <c r="I12538" i="60" s="1"/>
  <c r="K12537" i="60"/>
  <c r="L12536" i="60"/>
  <c r="P12536" i="60"/>
  <c r="J12538" i="60" l="1"/>
  <c r="M12538" i="60"/>
  <c r="I12539" i="60" s="1"/>
  <c r="K12538" i="60"/>
  <c r="P12537" i="60"/>
  <c r="L12537" i="60"/>
  <c r="M12539" i="60" l="1"/>
  <c r="I12540" i="60" s="1"/>
  <c r="J12539" i="60"/>
  <c r="K12539" i="60"/>
  <c r="P12538" i="60"/>
  <c r="L12538" i="60"/>
  <c r="P12539" i="60" l="1"/>
  <c r="L12539" i="60"/>
  <c r="M12540" i="60"/>
  <c r="I12541" i="60" s="1"/>
  <c r="K12540" i="60"/>
  <c r="J12540" i="60"/>
  <c r="M12541" i="60" l="1"/>
  <c r="I12542" i="60" s="1"/>
  <c r="K12541" i="60"/>
  <c r="J12541" i="60"/>
  <c r="P12540" i="60"/>
  <c r="L12540" i="60"/>
  <c r="P12541" i="60" l="1"/>
  <c r="L12541" i="60"/>
  <c r="K12542" i="60"/>
  <c r="M12542" i="60"/>
  <c r="I12543" i="60" s="1"/>
  <c r="J12542" i="60"/>
  <c r="L12542" i="60" l="1"/>
  <c r="P12542" i="60"/>
  <c r="M12543" i="60"/>
  <c r="I12544" i="60" s="1"/>
  <c r="J12543" i="60"/>
  <c r="K12543" i="60"/>
  <c r="P12543" i="60" l="1"/>
  <c r="L12543" i="60"/>
  <c r="J12544" i="60"/>
  <c r="M12544" i="60"/>
  <c r="I12545" i="60" s="1"/>
  <c r="K12544" i="60"/>
  <c r="M12545" i="60" l="1"/>
  <c r="I12546" i="60" s="1"/>
  <c r="K12545" i="60"/>
  <c r="J12545" i="60"/>
  <c r="P12544" i="60"/>
  <c r="L12544" i="60"/>
  <c r="P12545" i="60" l="1"/>
  <c r="L12545" i="60"/>
  <c r="J12546" i="60"/>
  <c r="K12546" i="60"/>
  <c r="M12546" i="60"/>
  <c r="I12547" i="60" s="1"/>
  <c r="L12546" i="60" l="1"/>
  <c r="P12546" i="60"/>
  <c r="M12547" i="60"/>
  <c r="I12548" i="60" s="1"/>
  <c r="J12547" i="60"/>
  <c r="K12547" i="60"/>
  <c r="P12547" i="60" l="1"/>
  <c r="L12547" i="60"/>
  <c r="M12548" i="60"/>
  <c r="I12549" i="60" s="1"/>
  <c r="K12548" i="60"/>
  <c r="J12548" i="60"/>
  <c r="P12548" i="60" l="1"/>
  <c r="L12548" i="60"/>
  <c r="K12549" i="60"/>
  <c r="M12549" i="60"/>
  <c r="I12550" i="60" s="1"/>
  <c r="J12549" i="60"/>
  <c r="K12550" i="60" l="1"/>
  <c r="J12550" i="60"/>
  <c r="M12550" i="60"/>
  <c r="I12551" i="60" s="1"/>
  <c r="L12549" i="60"/>
  <c r="P12549" i="60"/>
  <c r="J12551" i="60" l="1"/>
  <c r="K12551" i="60"/>
  <c r="M12551" i="60"/>
  <c r="I12552" i="60" s="1"/>
  <c r="P12550" i="60"/>
  <c r="L12550" i="60"/>
  <c r="K12552" i="60" l="1"/>
  <c r="J12552" i="60"/>
  <c r="M12552" i="60"/>
  <c r="I12553" i="60" s="1"/>
  <c r="P12551" i="60"/>
  <c r="L12551" i="60"/>
  <c r="M12553" i="60" l="1"/>
  <c r="I12554" i="60" s="1"/>
  <c r="J12553" i="60"/>
  <c r="K12553" i="60"/>
  <c r="L12552" i="60"/>
  <c r="P12552" i="60"/>
  <c r="P12553" i="60" l="1"/>
  <c r="L12553" i="60"/>
  <c r="M12554" i="60"/>
  <c r="I12555" i="60" s="1"/>
  <c r="K12554" i="60"/>
  <c r="J12554" i="60"/>
  <c r="J12555" i="60" l="1"/>
  <c r="M12555" i="60"/>
  <c r="I12556" i="60" s="1"/>
  <c r="K12555" i="60"/>
  <c r="P12554" i="60"/>
  <c r="L12554" i="60"/>
  <c r="K12556" i="60" l="1"/>
  <c r="M12556" i="60"/>
  <c r="I12557" i="60" s="1"/>
  <c r="J12556" i="60"/>
  <c r="P12555" i="60"/>
  <c r="L12555" i="60"/>
  <c r="L12556" i="60" l="1"/>
  <c r="P12556" i="60"/>
  <c r="K12557" i="60"/>
  <c r="J12557" i="60"/>
  <c r="M12557" i="60"/>
  <c r="I12558" i="60" s="1"/>
  <c r="J12558" i="60" l="1"/>
  <c r="K12558" i="60"/>
  <c r="M12558" i="60"/>
  <c r="I12559" i="60" s="1"/>
  <c r="L12557" i="60"/>
  <c r="P12557" i="60"/>
  <c r="M12559" i="60" l="1"/>
  <c r="I12560" i="60" s="1"/>
  <c r="K12559" i="60"/>
  <c r="J12559" i="60"/>
  <c r="P12558" i="60"/>
  <c r="L12558" i="60"/>
  <c r="P12559" i="60" l="1"/>
  <c r="L12559" i="60"/>
  <c r="K12560" i="60"/>
  <c r="J12560" i="60"/>
  <c r="M12560" i="60"/>
  <c r="I12561" i="60" s="1"/>
  <c r="L12560" i="60" l="1"/>
  <c r="P12560" i="60"/>
  <c r="M12561" i="60"/>
  <c r="I12562" i="60" s="1"/>
  <c r="K12561" i="60"/>
  <c r="J12561" i="60"/>
  <c r="P12561" i="60" l="1"/>
  <c r="L12561" i="60"/>
  <c r="K12562" i="60"/>
  <c r="J12562" i="60"/>
  <c r="M12562" i="60"/>
  <c r="I12563" i="60" s="1"/>
  <c r="K12563" i="60" l="1"/>
  <c r="M12563" i="60"/>
  <c r="I12564" i="60" s="1"/>
  <c r="J12563" i="60"/>
  <c r="P12562" i="60"/>
  <c r="L12562" i="60"/>
  <c r="L12563" i="60" l="1"/>
  <c r="P12563" i="60"/>
  <c r="K12564" i="60"/>
  <c r="J12564" i="60"/>
  <c r="M12564" i="60"/>
  <c r="I12565" i="60" s="1"/>
  <c r="J12565" i="60" l="1"/>
  <c r="K12565" i="60"/>
  <c r="M12565" i="60"/>
  <c r="I12566" i="60" s="1"/>
  <c r="P12564" i="60"/>
  <c r="L12564" i="60"/>
  <c r="K12566" i="60" l="1"/>
  <c r="J12566" i="60"/>
  <c r="M12566" i="60"/>
  <c r="I12567" i="60" s="1"/>
  <c r="L12565" i="60"/>
  <c r="P12565" i="60"/>
  <c r="M12567" i="60" l="1"/>
  <c r="I12568" i="60" s="1"/>
  <c r="K12567" i="60"/>
  <c r="J12567" i="60"/>
  <c r="P12566" i="60"/>
  <c r="L12566" i="60"/>
  <c r="P12567" i="60" l="1"/>
  <c r="L12567" i="60"/>
  <c r="M12568" i="60"/>
  <c r="I12569" i="60" s="1"/>
  <c r="K12568" i="60"/>
  <c r="J12568" i="60"/>
  <c r="P12568" i="60" l="1"/>
  <c r="L12568" i="60"/>
  <c r="K12569" i="60"/>
  <c r="M12569" i="60"/>
  <c r="I12570" i="60" s="1"/>
  <c r="J12569" i="60"/>
  <c r="L12569" i="60" l="1"/>
  <c r="P12569" i="60"/>
  <c r="K12570" i="60"/>
  <c r="M12570" i="60"/>
  <c r="I12571" i="60" s="1"/>
  <c r="J12570" i="60"/>
  <c r="L12570" i="60" l="1"/>
  <c r="P12570" i="60"/>
  <c r="K12571" i="60"/>
  <c r="J12571" i="60"/>
  <c r="M12571" i="60"/>
  <c r="I12572" i="60" s="1"/>
  <c r="J12572" i="60" l="1"/>
  <c r="M12572" i="60"/>
  <c r="I12573" i="60" s="1"/>
  <c r="K12572" i="60"/>
  <c r="P12571" i="60"/>
  <c r="L12571" i="60"/>
  <c r="J12573" i="60" l="1"/>
  <c r="K12573" i="60"/>
  <c r="M12573" i="60"/>
  <c r="I12574" i="60" s="1"/>
  <c r="L12572" i="60"/>
  <c r="P12572" i="60"/>
  <c r="M12574" i="60" l="1"/>
  <c r="I12575" i="60" s="1"/>
  <c r="K12574" i="60"/>
  <c r="J12574" i="60"/>
  <c r="L12573" i="60"/>
  <c r="P12573" i="60"/>
  <c r="L12574" i="60" l="1"/>
  <c r="P12574" i="60"/>
  <c r="M12575" i="60"/>
  <c r="I12576" i="60" s="1"/>
  <c r="K12575" i="60"/>
  <c r="J12575" i="60"/>
  <c r="P12575" i="60" l="1"/>
  <c r="L12575" i="60"/>
  <c r="M12576" i="60"/>
  <c r="I12577" i="60" s="1"/>
  <c r="K12576" i="60"/>
  <c r="J12576" i="60"/>
  <c r="L12576" i="60" l="1"/>
  <c r="P12576" i="60"/>
  <c r="K12577" i="60"/>
  <c r="M12577" i="60"/>
  <c r="I12578" i="60" s="1"/>
  <c r="J12577" i="60"/>
  <c r="L12577" i="60" l="1"/>
  <c r="P12577" i="60"/>
  <c r="M12578" i="60"/>
  <c r="I12579" i="60" s="1"/>
  <c r="K12578" i="60"/>
  <c r="J12578" i="60"/>
  <c r="L12578" i="60" l="1"/>
  <c r="P12578" i="60"/>
  <c r="J12579" i="60"/>
  <c r="M12579" i="60"/>
  <c r="I12580" i="60" s="1"/>
  <c r="K12579" i="60"/>
  <c r="M12580" i="60" l="1"/>
  <c r="I12581" i="60" s="1"/>
  <c r="K12580" i="60"/>
  <c r="J12580" i="60"/>
  <c r="P12579" i="60"/>
  <c r="L12579" i="60"/>
  <c r="L12580" i="60" l="1"/>
  <c r="P12580" i="60"/>
  <c r="J12581" i="60"/>
  <c r="M12581" i="60"/>
  <c r="I12582" i="60" s="1"/>
  <c r="K12581" i="60"/>
  <c r="M12582" i="60" l="1"/>
  <c r="I12583" i="60" s="1"/>
  <c r="K12582" i="60"/>
  <c r="J12582" i="60"/>
  <c r="P12581" i="60"/>
  <c r="L12581" i="60"/>
  <c r="P12582" i="60" l="1"/>
  <c r="L12582" i="60"/>
  <c r="M12583" i="60"/>
  <c r="I12584" i="60" s="1"/>
  <c r="K12583" i="60"/>
  <c r="J12583" i="60"/>
  <c r="L12583" i="60" l="1"/>
  <c r="P12583" i="60"/>
  <c r="K12584" i="60"/>
  <c r="M12584" i="60"/>
  <c r="I12585" i="60" s="1"/>
  <c r="J12584" i="60"/>
  <c r="L12584" i="60" l="1"/>
  <c r="P12584" i="60"/>
  <c r="M12585" i="60"/>
  <c r="I12586" i="60" s="1"/>
  <c r="K12585" i="60"/>
  <c r="J12585" i="60"/>
  <c r="L12585" i="60" l="1"/>
  <c r="J12586" i="60"/>
  <c r="M12586" i="60"/>
  <c r="I12587" i="60" s="1"/>
  <c r="K12586" i="60"/>
  <c r="P12586" i="60" l="1"/>
  <c r="L12586" i="60"/>
  <c r="M12587" i="60"/>
  <c r="I12588" i="60" s="1"/>
  <c r="J12587" i="60"/>
  <c r="K12587" i="60"/>
  <c r="P12585" i="60"/>
  <c r="L12587" i="60" l="1"/>
  <c r="P12587" i="60"/>
  <c r="M12588" i="60"/>
  <c r="I12589" i="60" s="1"/>
  <c r="K12588" i="60"/>
  <c r="J12588" i="60"/>
  <c r="P12588" i="60" l="1"/>
  <c r="L12588" i="60"/>
  <c r="M12589" i="60"/>
  <c r="I12590" i="60" s="1"/>
  <c r="K12589" i="60"/>
  <c r="J12589" i="60"/>
  <c r="P12589" i="60" l="1"/>
  <c r="L12589" i="60"/>
  <c r="M12590" i="60"/>
  <c r="I12591" i="60" s="1"/>
  <c r="K12590" i="60"/>
  <c r="J12590" i="60"/>
  <c r="P12590" i="60" l="1"/>
  <c r="L12590" i="60"/>
  <c r="K12591" i="60"/>
  <c r="M12591" i="60"/>
  <c r="I12592" i="60" s="1"/>
  <c r="J12591" i="60"/>
  <c r="L12591" i="60" l="1"/>
  <c r="P12591" i="60"/>
  <c r="M12592" i="60"/>
  <c r="I12593" i="60" s="1"/>
  <c r="K12592" i="60"/>
  <c r="J12592" i="60"/>
  <c r="P12592" i="60" l="1"/>
  <c r="L12592" i="60"/>
  <c r="J12593" i="60"/>
  <c r="K12593" i="60"/>
  <c r="M12593" i="60"/>
  <c r="I12594" i="60" s="1"/>
  <c r="P12593" i="60" l="1"/>
  <c r="L12593" i="60"/>
  <c r="M12594" i="60"/>
  <c r="I12595" i="60" s="1"/>
  <c r="K12594" i="60"/>
  <c r="J12594" i="60"/>
  <c r="P12594" i="60" l="1"/>
  <c r="L12594" i="60"/>
  <c r="J12595" i="60"/>
  <c r="M12595" i="60"/>
  <c r="I12596" i="60" s="1"/>
  <c r="K12595" i="60"/>
  <c r="L12595" i="60" l="1"/>
  <c r="P12595" i="60"/>
  <c r="M12596" i="60"/>
  <c r="I12597" i="60" s="1"/>
  <c r="K12596" i="60"/>
  <c r="J12596" i="60"/>
  <c r="P12596" i="60" l="1"/>
  <c r="L12596" i="60"/>
  <c r="J12597" i="60"/>
  <c r="K12597" i="60"/>
  <c r="M12597" i="60"/>
  <c r="I12598" i="60" s="1"/>
  <c r="P12597" i="60" l="1"/>
  <c r="L12597" i="60"/>
  <c r="K12598" i="60"/>
  <c r="J12598" i="60"/>
  <c r="M12598" i="60"/>
  <c r="I12599" i="60" s="1"/>
  <c r="K12599" i="60" l="1"/>
  <c r="J12599" i="60"/>
  <c r="M12599" i="60"/>
  <c r="I12600" i="60" s="1"/>
  <c r="L12598" i="60"/>
  <c r="P12598" i="60"/>
  <c r="J12600" i="60" l="1"/>
  <c r="K12600" i="60"/>
  <c r="M12600" i="60"/>
  <c r="I12601" i="60" s="1"/>
  <c r="P12599" i="60"/>
  <c r="L12599" i="60"/>
  <c r="J12601" i="60" l="1"/>
  <c r="M12601" i="60"/>
  <c r="I12602" i="60" s="1"/>
  <c r="K12601" i="60"/>
  <c r="L12600" i="60"/>
  <c r="P12600" i="60"/>
  <c r="M12602" i="60" l="1"/>
  <c r="I12603" i="60" s="1"/>
  <c r="J12602" i="60"/>
  <c r="K12602" i="60"/>
  <c r="P12601" i="60"/>
  <c r="L12601" i="60"/>
  <c r="L12602" i="60" l="1"/>
  <c r="P12602" i="60"/>
  <c r="M12603" i="60"/>
  <c r="I12604" i="60" s="1"/>
  <c r="K12603" i="60"/>
  <c r="J12603" i="60"/>
  <c r="P12603" i="60" l="1"/>
  <c r="L12603" i="60"/>
  <c r="M12604" i="60"/>
  <c r="I12605" i="60" s="1"/>
  <c r="K12604" i="60"/>
  <c r="J12604" i="60"/>
  <c r="P12604" i="60" l="1"/>
  <c r="L12604" i="60"/>
  <c r="K12605" i="60"/>
  <c r="M12605" i="60"/>
  <c r="I12606" i="60" s="1"/>
  <c r="J12605" i="60"/>
  <c r="L12605" i="60" l="1"/>
  <c r="P12605" i="60"/>
  <c r="J12606" i="60"/>
  <c r="K12606" i="60"/>
  <c r="M12606" i="60"/>
  <c r="I12607" i="60" s="1"/>
  <c r="J12607" i="60" l="1"/>
  <c r="M12607" i="60"/>
  <c r="I12608" i="60" s="1"/>
  <c r="K12607" i="60"/>
  <c r="L12606" i="60"/>
  <c r="P12606" i="60"/>
  <c r="J12608" i="60" l="1"/>
  <c r="K12608" i="60"/>
  <c r="M12608" i="60"/>
  <c r="I12609" i="60" s="1"/>
  <c r="P12607" i="60"/>
  <c r="L12607" i="60"/>
  <c r="J12609" i="60" l="1"/>
  <c r="M12609" i="60"/>
  <c r="I12610" i="60" s="1"/>
  <c r="K12609" i="60"/>
  <c r="L12608" i="60"/>
  <c r="P12608" i="60"/>
  <c r="M12610" i="60" l="1"/>
  <c r="I12611" i="60" s="1"/>
  <c r="K12610" i="60"/>
  <c r="J12610" i="60"/>
  <c r="P12609" i="60"/>
  <c r="L12609" i="60"/>
  <c r="P12610" i="60" l="1"/>
  <c r="L12610" i="60"/>
  <c r="M12611" i="60"/>
  <c r="I12612" i="60" s="1"/>
  <c r="K12611" i="60"/>
  <c r="J12611" i="60"/>
  <c r="P12611" i="60" l="1"/>
  <c r="L12611" i="60"/>
  <c r="K12612" i="60"/>
  <c r="J12612" i="60"/>
  <c r="M12612" i="60"/>
  <c r="I12613" i="60" s="1"/>
  <c r="L12612" i="60" l="1"/>
  <c r="P12612" i="60"/>
  <c r="J12613" i="60"/>
  <c r="M12613" i="60"/>
  <c r="I12614" i="60" s="1"/>
  <c r="K12613" i="60"/>
  <c r="L12613" i="60" l="1"/>
  <c r="P12613" i="60"/>
  <c r="J12614" i="60"/>
  <c r="M12614" i="60"/>
  <c r="I12615" i="60" s="1"/>
  <c r="K12614" i="60"/>
  <c r="L12614" i="60" l="1"/>
  <c r="P12614" i="60"/>
  <c r="J12615" i="60"/>
  <c r="M12615" i="60"/>
  <c r="I12616" i="60" s="1"/>
  <c r="K12615" i="60"/>
  <c r="P12615" i="60" l="1"/>
  <c r="L12615" i="60"/>
  <c r="M12616" i="60"/>
  <c r="I12617" i="60" s="1"/>
  <c r="K12616" i="60"/>
  <c r="J12616" i="60"/>
  <c r="M12617" i="60" l="1"/>
  <c r="I12618" i="60" s="1"/>
  <c r="K12617" i="60"/>
  <c r="J12617" i="60"/>
  <c r="P12616" i="60"/>
  <c r="L12616" i="60"/>
  <c r="P12617" i="60" l="1"/>
  <c r="L12617" i="60"/>
  <c r="M12618" i="60"/>
  <c r="I12619" i="60" s="1"/>
  <c r="K12618" i="60"/>
  <c r="J12618" i="60"/>
  <c r="P12618" i="60" l="1"/>
  <c r="L12618" i="60"/>
  <c r="K12619" i="60"/>
  <c r="M12619" i="60"/>
  <c r="I12620" i="60" s="1"/>
  <c r="J12619" i="60"/>
  <c r="J12620" i="60" l="1"/>
  <c r="K12620" i="60"/>
  <c r="M12620" i="60"/>
  <c r="I12621" i="60" s="1"/>
  <c r="L12619" i="60"/>
  <c r="P12619" i="60"/>
  <c r="J12621" i="60" l="1"/>
  <c r="K12621" i="60"/>
  <c r="M12621" i="60"/>
  <c r="I12622" i="60" s="1"/>
  <c r="L12620" i="60"/>
  <c r="P12620" i="60"/>
  <c r="J12622" i="60" l="1"/>
  <c r="K12622" i="60"/>
  <c r="M12622" i="60"/>
  <c r="I12623" i="60" s="1"/>
  <c r="P12621" i="60"/>
  <c r="L12621" i="60"/>
  <c r="K12623" i="60" l="1"/>
  <c r="J12623" i="60"/>
  <c r="M12623" i="60"/>
  <c r="I12624" i="60" s="1"/>
  <c r="L12622" i="60"/>
  <c r="P12622" i="60"/>
  <c r="M12624" i="60" l="1"/>
  <c r="I12625" i="60" s="1"/>
  <c r="K12624" i="60"/>
  <c r="J12624" i="60"/>
  <c r="L12623" i="60"/>
  <c r="P12623" i="60"/>
  <c r="P12624" i="60" l="1"/>
  <c r="L12624" i="60"/>
  <c r="M12625" i="60"/>
  <c r="I12626" i="60" s="1"/>
  <c r="K12625" i="60"/>
  <c r="J12625" i="60"/>
  <c r="L12625" i="60" l="1"/>
  <c r="K12626" i="60"/>
  <c r="J12626" i="60"/>
  <c r="M12626" i="60"/>
  <c r="I12627" i="60" s="1"/>
  <c r="M12627" i="60" l="1"/>
  <c r="I12628" i="60" s="1"/>
  <c r="J12627" i="60"/>
  <c r="K12627" i="60"/>
  <c r="L12626" i="60"/>
  <c r="P12626" i="60"/>
  <c r="P12625" i="60"/>
  <c r="L12627" i="60" l="1"/>
  <c r="P12627" i="60"/>
  <c r="J12628" i="60"/>
  <c r="K12628" i="60"/>
  <c r="M12628" i="60"/>
  <c r="I12629" i="60" s="1"/>
  <c r="J12629" i="60" l="1"/>
  <c r="M12629" i="60"/>
  <c r="I12630" i="60" s="1"/>
  <c r="K12629" i="60"/>
  <c r="L12628" i="60"/>
  <c r="P12628" i="60"/>
  <c r="J12630" i="60" l="1"/>
  <c r="K12630" i="60"/>
  <c r="M12630" i="60"/>
  <c r="I12631" i="60" s="1"/>
  <c r="P12629" i="60"/>
  <c r="L12629" i="60"/>
  <c r="M12631" i="60" l="1"/>
  <c r="I12632" i="60" s="1"/>
  <c r="K12631" i="60"/>
  <c r="J12631" i="60"/>
  <c r="L12630" i="60"/>
  <c r="P12630" i="60"/>
  <c r="P12631" i="60" l="1"/>
  <c r="L12631" i="60"/>
  <c r="K12632" i="60"/>
  <c r="J12632" i="60"/>
  <c r="M12632" i="60"/>
  <c r="I12633" i="60" s="1"/>
  <c r="P12632" i="60" l="1"/>
  <c r="L12632" i="60"/>
  <c r="K12633" i="60"/>
  <c r="M12633" i="60"/>
  <c r="I12634" i="60" s="1"/>
  <c r="J12633" i="60"/>
  <c r="M12634" i="60" l="1"/>
  <c r="I12635" i="60" s="1"/>
  <c r="K12634" i="60"/>
  <c r="J12634" i="60"/>
  <c r="L12633" i="60"/>
  <c r="P12633" i="60"/>
  <c r="L12634" i="60" l="1"/>
  <c r="P12634" i="60"/>
  <c r="J12635" i="60"/>
  <c r="M12635" i="60"/>
  <c r="I12636" i="60" s="1"/>
  <c r="K12635" i="60"/>
  <c r="J12636" i="60" l="1"/>
  <c r="M12636" i="60"/>
  <c r="I12637" i="60" s="1"/>
  <c r="K12636" i="60"/>
  <c r="P12635" i="60"/>
  <c r="L12635" i="60"/>
  <c r="J12637" i="60" l="1"/>
  <c r="M12637" i="60"/>
  <c r="I12638" i="60" s="1"/>
  <c r="K12637" i="60"/>
  <c r="P12636" i="60"/>
  <c r="L12636" i="60"/>
  <c r="M12638" i="60" l="1"/>
  <c r="I12639" i="60" s="1"/>
  <c r="K12638" i="60"/>
  <c r="J12638" i="60"/>
  <c r="L12637" i="60"/>
  <c r="P12637" i="60"/>
  <c r="P12638" i="60" l="1"/>
  <c r="L12638" i="60"/>
  <c r="M12639" i="60"/>
  <c r="I12640" i="60" s="1"/>
  <c r="K12639" i="60"/>
  <c r="J12639" i="60"/>
  <c r="P12639" i="60" l="1"/>
  <c r="L12639" i="60"/>
  <c r="K12640" i="60"/>
  <c r="M12640" i="60"/>
  <c r="I12641" i="60" s="1"/>
  <c r="J12640" i="60"/>
  <c r="L12640" i="60" l="1"/>
  <c r="P12640" i="60"/>
  <c r="J12641" i="60"/>
  <c r="M12641" i="60"/>
  <c r="I12642" i="60" s="1"/>
  <c r="K12641" i="60"/>
  <c r="J12642" i="60" l="1"/>
  <c r="K12642" i="60"/>
  <c r="M12642" i="60"/>
  <c r="I12643" i="60" s="1"/>
  <c r="L12641" i="60"/>
  <c r="P12641" i="60"/>
  <c r="J12643" i="60" l="1"/>
  <c r="K12643" i="60"/>
  <c r="M12643" i="60"/>
  <c r="I12644" i="60" s="1"/>
  <c r="L12642" i="60"/>
  <c r="P12642" i="60"/>
  <c r="K12644" i="60" l="1"/>
  <c r="J12644" i="60"/>
  <c r="M12644" i="60"/>
  <c r="I12645" i="60" s="1"/>
  <c r="L12643" i="60"/>
  <c r="P12643" i="60"/>
  <c r="M12645" i="60" l="1"/>
  <c r="I12646" i="60" s="1"/>
  <c r="K12645" i="60"/>
  <c r="J12645" i="60"/>
  <c r="L12644" i="60"/>
  <c r="P12644" i="60"/>
  <c r="P12645" i="60" l="1"/>
  <c r="L12645" i="60"/>
  <c r="J12646" i="60"/>
  <c r="K12646" i="60"/>
  <c r="M12646" i="60"/>
  <c r="I12647" i="60" s="1"/>
  <c r="P12646" i="60" l="1"/>
  <c r="L12646" i="60"/>
  <c r="K12647" i="60"/>
  <c r="M12647" i="60"/>
  <c r="I12648" i="60" s="1"/>
  <c r="J12647" i="60"/>
  <c r="J12648" i="60" l="1"/>
  <c r="K12648" i="60"/>
  <c r="M12648" i="60"/>
  <c r="I12649" i="60" s="1"/>
  <c r="L12647" i="60"/>
  <c r="P12647" i="60"/>
  <c r="J12649" i="60" l="1"/>
  <c r="M12649" i="60"/>
  <c r="I12650" i="60" s="1"/>
  <c r="K12649" i="60"/>
  <c r="L12648" i="60"/>
  <c r="P12648" i="60"/>
  <c r="J12650" i="60" l="1"/>
  <c r="K12650" i="60"/>
  <c r="M12650" i="60"/>
  <c r="I12651" i="60" s="1"/>
  <c r="P12649" i="60"/>
  <c r="L12649" i="60"/>
  <c r="M12651" i="60" l="1"/>
  <c r="I12652" i="60" s="1"/>
  <c r="K12651" i="60"/>
  <c r="J12651" i="60"/>
  <c r="L12650" i="60"/>
  <c r="P12650" i="60"/>
  <c r="L12651" i="60" l="1"/>
  <c r="P12651" i="60"/>
  <c r="M12652" i="60"/>
  <c r="I12653" i="60" s="1"/>
  <c r="K12652" i="60"/>
  <c r="J12652" i="60"/>
  <c r="P12652" i="60" l="1"/>
  <c r="L12652" i="60"/>
  <c r="K12653" i="60"/>
  <c r="J12653" i="60"/>
  <c r="M12653" i="60"/>
  <c r="I12654" i="60" s="1"/>
  <c r="P12653" i="60" l="1"/>
  <c r="L12653" i="60"/>
  <c r="K12654" i="60"/>
  <c r="M12654" i="60"/>
  <c r="I12655" i="60" s="1"/>
  <c r="J12654" i="60"/>
  <c r="L12654" i="60" l="1"/>
  <c r="P12654" i="60"/>
  <c r="M12655" i="60"/>
  <c r="I12656" i="60" s="1"/>
  <c r="K12655" i="60"/>
  <c r="J12655" i="60"/>
  <c r="L12655" i="60" l="1"/>
  <c r="P12655" i="60"/>
  <c r="J12656" i="60"/>
  <c r="M12656" i="60"/>
  <c r="I12657" i="60" s="1"/>
  <c r="K12656" i="60"/>
  <c r="J12657" i="60" l="1"/>
  <c r="K12657" i="60"/>
  <c r="M12657" i="60"/>
  <c r="I12658" i="60" s="1"/>
  <c r="P12656" i="60"/>
  <c r="L12656" i="60"/>
  <c r="K12658" i="60" l="1"/>
  <c r="J12658" i="60"/>
  <c r="M12658" i="60"/>
  <c r="I12659" i="60" s="1"/>
  <c r="P12657" i="60"/>
  <c r="L12657" i="60"/>
  <c r="M12659" i="60" l="1"/>
  <c r="I12660" i="60" s="1"/>
  <c r="J12659" i="60"/>
  <c r="K12659" i="60"/>
  <c r="P12658" i="60"/>
  <c r="L12658" i="60"/>
  <c r="P12659" i="60" l="1"/>
  <c r="L12659" i="60"/>
  <c r="M12660" i="60"/>
  <c r="I12661" i="60" s="1"/>
  <c r="K12660" i="60"/>
  <c r="J12660" i="60"/>
  <c r="P12660" i="60" l="1"/>
  <c r="L12660" i="60"/>
  <c r="K12661" i="60"/>
  <c r="J12661" i="60"/>
  <c r="M12661" i="60"/>
  <c r="I12662" i="60" s="1"/>
  <c r="K12662" i="60" l="1"/>
  <c r="J12662" i="60"/>
  <c r="M12662" i="60"/>
  <c r="I12663" i="60" s="1"/>
  <c r="L12661" i="60"/>
  <c r="P12661" i="60"/>
  <c r="L12662" i="60" l="1"/>
  <c r="J12663" i="60"/>
  <c r="M12663" i="60"/>
  <c r="I12664" i="60" s="1"/>
  <c r="K12663" i="60"/>
  <c r="L12663" i="60" l="1"/>
  <c r="P12663" i="60"/>
  <c r="P12662" i="60"/>
  <c r="J12664" i="60"/>
  <c r="K12664" i="60"/>
  <c r="M12664" i="60"/>
  <c r="I12665" i="60" s="1"/>
  <c r="M12665" i="60" l="1"/>
  <c r="I12666" i="60" s="1"/>
  <c r="K12665" i="60"/>
  <c r="J12665" i="60"/>
  <c r="P12664" i="60"/>
  <c r="L12664" i="60"/>
  <c r="P12665" i="60" l="1"/>
  <c r="L12665" i="60"/>
  <c r="M12666" i="60"/>
  <c r="I12667" i="60" s="1"/>
  <c r="K12666" i="60"/>
  <c r="J12666" i="60"/>
  <c r="M12667" i="60" l="1"/>
  <c r="I12668" i="60" s="1"/>
  <c r="K12667" i="60"/>
  <c r="J12667" i="60"/>
  <c r="P12666" i="60"/>
  <c r="L12666" i="60"/>
  <c r="P12667" i="60" l="1"/>
  <c r="L12667" i="60"/>
  <c r="K12668" i="60"/>
  <c r="M12668" i="60"/>
  <c r="I12669" i="60" s="1"/>
  <c r="J12668" i="60"/>
  <c r="L12668" i="60" l="1"/>
  <c r="P12668" i="60"/>
  <c r="M12669" i="60"/>
  <c r="I12670" i="60" s="1"/>
  <c r="K12669" i="60"/>
  <c r="J12669" i="60"/>
  <c r="L12669" i="60" l="1"/>
  <c r="P12669" i="60"/>
  <c r="J12670" i="60"/>
  <c r="K12670" i="60"/>
  <c r="M12670" i="60"/>
  <c r="I12671" i="60" s="1"/>
  <c r="J12671" i="60" l="1"/>
  <c r="K12671" i="60"/>
  <c r="M12671" i="60"/>
  <c r="I12672" i="60" s="1"/>
  <c r="L12670" i="60"/>
  <c r="P12670" i="60"/>
  <c r="K12672" i="60" l="1"/>
  <c r="J12672" i="60"/>
  <c r="M12672" i="60"/>
  <c r="I12673" i="60" s="1"/>
  <c r="L12671" i="60"/>
  <c r="P12671" i="60"/>
  <c r="M12673" i="60" l="1"/>
  <c r="I12674" i="60" s="1"/>
  <c r="J12673" i="60"/>
  <c r="K12673" i="60"/>
  <c r="L12672" i="60"/>
  <c r="P12672" i="60"/>
  <c r="P12673" i="60" l="1"/>
  <c r="L12673" i="60"/>
  <c r="M12674" i="60"/>
  <c r="I12675" i="60" s="1"/>
  <c r="K12674" i="60"/>
  <c r="J12674" i="60"/>
  <c r="K12675" i="60" l="1"/>
  <c r="M12675" i="60"/>
  <c r="I12676" i="60" s="1"/>
  <c r="J12675" i="60"/>
  <c r="P12674" i="60"/>
  <c r="L12674" i="60"/>
  <c r="L12675" i="60" l="1"/>
  <c r="P12675" i="60"/>
  <c r="M12676" i="60"/>
  <c r="I12677" i="60" s="1"/>
  <c r="K12676" i="60"/>
  <c r="J12676" i="60"/>
  <c r="L12676" i="60" l="1"/>
  <c r="P12676" i="60"/>
  <c r="J12677" i="60"/>
  <c r="K12677" i="60"/>
  <c r="M12677" i="60"/>
  <c r="I12678" i="60" s="1"/>
  <c r="J12678" i="60" l="1"/>
  <c r="K12678" i="60"/>
  <c r="M12678" i="60"/>
  <c r="I12679" i="60" s="1"/>
  <c r="P12677" i="60"/>
  <c r="L12677" i="60"/>
  <c r="J12679" i="60" l="1"/>
  <c r="M12679" i="60"/>
  <c r="I12680" i="60" s="1"/>
  <c r="K12679" i="60"/>
  <c r="P12678" i="60"/>
  <c r="L12678" i="60"/>
  <c r="M12680" i="60" l="1"/>
  <c r="I12681" i="60" s="1"/>
  <c r="K12680" i="60"/>
  <c r="J12680" i="60"/>
  <c r="P12679" i="60"/>
  <c r="L12679" i="60"/>
  <c r="P12680" i="60" l="1"/>
  <c r="L12680" i="60"/>
  <c r="K12681" i="60"/>
  <c r="J12681" i="60"/>
  <c r="M12681" i="60"/>
  <c r="I12682" i="60" s="1"/>
  <c r="K12682" i="60" l="1"/>
  <c r="M12682" i="60"/>
  <c r="I12683" i="60" s="1"/>
  <c r="J12682" i="60"/>
  <c r="P12681" i="60"/>
  <c r="L12681" i="60"/>
  <c r="L12682" i="60" l="1"/>
  <c r="P12682" i="60"/>
  <c r="M12683" i="60"/>
  <c r="I12684" i="60" s="1"/>
  <c r="K12683" i="60"/>
  <c r="J12683" i="60"/>
  <c r="L12683" i="60" l="1"/>
  <c r="P12683" i="60"/>
  <c r="J12684" i="60"/>
  <c r="K12684" i="60"/>
  <c r="M12684" i="60"/>
  <c r="I12685" i="60" s="1"/>
  <c r="J12685" i="60" l="1"/>
  <c r="M12685" i="60"/>
  <c r="I12686" i="60" s="1"/>
  <c r="K12685" i="60"/>
  <c r="L12684" i="60"/>
  <c r="P12684" i="60"/>
  <c r="M12686" i="60" l="1"/>
  <c r="I12687" i="60" s="1"/>
  <c r="K12686" i="60"/>
  <c r="J12686" i="60"/>
  <c r="P12685" i="60"/>
  <c r="L12685" i="60"/>
  <c r="P12686" i="60" l="1"/>
  <c r="L12686" i="60"/>
  <c r="M12687" i="60"/>
  <c r="I12688" i="60" s="1"/>
  <c r="K12687" i="60"/>
  <c r="J12687" i="60"/>
  <c r="K12688" i="60" l="1"/>
  <c r="M12688" i="60"/>
  <c r="I12689" i="60" s="1"/>
  <c r="J12688" i="60"/>
  <c r="P12687" i="60"/>
  <c r="L12687" i="60"/>
  <c r="P12688" i="60" l="1"/>
  <c r="L12688" i="60"/>
  <c r="K12689" i="60"/>
  <c r="M12689" i="60"/>
  <c r="I12690" i="60" s="1"/>
  <c r="J12689" i="60"/>
  <c r="L12689" i="60" l="1"/>
  <c r="P12689" i="60"/>
  <c r="J12690" i="60"/>
  <c r="M12690" i="60"/>
  <c r="I12691" i="60" s="1"/>
  <c r="K12690" i="60"/>
  <c r="J12691" i="60" l="1"/>
  <c r="K12691" i="60"/>
  <c r="M12691" i="60"/>
  <c r="I12692" i="60" s="1"/>
  <c r="L12690" i="60"/>
  <c r="P12690" i="60"/>
  <c r="J12692" i="60" l="1"/>
  <c r="K12692" i="60"/>
  <c r="M12692" i="60"/>
  <c r="I12693" i="60" s="1"/>
  <c r="L12691" i="60"/>
  <c r="P12691" i="60"/>
  <c r="M12693" i="60" l="1"/>
  <c r="I12694" i="60" s="1"/>
  <c r="K12693" i="60"/>
  <c r="J12693" i="60"/>
  <c r="L12692" i="60"/>
  <c r="P12692" i="60"/>
  <c r="P12693" i="60" l="1"/>
  <c r="L12693" i="60"/>
  <c r="M12694" i="60"/>
  <c r="I12695" i="60" s="1"/>
  <c r="K12694" i="60"/>
  <c r="J12694" i="60"/>
  <c r="K12695" i="60" l="1"/>
  <c r="J12695" i="60"/>
  <c r="M12695" i="60"/>
  <c r="I12696" i="60" s="1"/>
  <c r="P12694" i="60"/>
  <c r="L12694" i="60"/>
  <c r="K12696" i="60" l="1"/>
  <c r="J12696" i="60"/>
  <c r="M12696" i="60"/>
  <c r="I12697" i="60" s="1"/>
  <c r="P12695" i="60"/>
  <c r="L12695" i="60"/>
  <c r="M12697" i="60" l="1"/>
  <c r="I12698" i="60" s="1"/>
  <c r="K12697" i="60"/>
  <c r="J12697" i="60"/>
  <c r="L12696" i="60"/>
  <c r="P12696" i="60"/>
  <c r="L12697" i="60" l="1"/>
  <c r="P12697" i="60"/>
  <c r="J12698" i="60"/>
  <c r="K12698" i="60"/>
  <c r="M12698" i="60"/>
  <c r="I12699" i="60" s="1"/>
  <c r="J12699" i="60" l="1"/>
  <c r="M12699" i="60"/>
  <c r="I12700" i="60" s="1"/>
  <c r="K12699" i="60"/>
  <c r="P12698" i="60"/>
  <c r="L12698" i="60"/>
  <c r="M12700" i="60" l="1"/>
  <c r="I12701" i="60" s="1"/>
  <c r="K12700" i="60"/>
  <c r="J12700" i="60"/>
  <c r="P12699" i="60"/>
  <c r="L12699" i="60"/>
  <c r="P12700" i="60" l="1"/>
  <c r="L12700" i="60"/>
  <c r="M12701" i="60"/>
  <c r="I12702" i="60" s="1"/>
  <c r="K12701" i="60"/>
  <c r="J12701" i="60"/>
  <c r="P12701" i="60" l="1"/>
  <c r="L12701" i="60"/>
  <c r="M12702" i="60"/>
  <c r="I12703" i="60" s="1"/>
  <c r="K12702" i="60"/>
  <c r="J12702" i="60"/>
  <c r="P12702" i="60" l="1"/>
  <c r="L12702" i="60"/>
  <c r="K12703" i="60"/>
  <c r="M12703" i="60"/>
  <c r="I12704" i="60" s="1"/>
  <c r="J12703" i="60"/>
  <c r="L12703" i="60" l="1"/>
  <c r="P12703" i="60"/>
  <c r="J12704" i="60"/>
  <c r="K12704" i="60"/>
  <c r="M12704" i="60"/>
  <c r="I12705" i="60" s="1"/>
  <c r="J12705" i="60" l="1"/>
  <c r="M12705" i="60"/>
  <c r="I12706" i="60" s="1"/>
  <c r="K12705" i="60"/>
  <c r="L12704" i="60"/>
  <c r="P12704" i="60"/>
  <c r="J12706" i="60" l="1"/>
  <c r="M12706" i="60"/>
  <c r="I12707" i="60" s="1"/>
  <c r="K12706" i="60"/>
  <c r="P12705" i="60"/>
  <c r="L12705" i="60"/>
  <c r="K12707" i="60" l="1"/>
  <c r="J12707" i="60"/>
  <c r="M12707" i="60"/>
  <c r="I12708" i="60" s="1"/>
  <c r="P12706" i="60"/>
  <c r="L12706" i="60"/>
  <c r="M12708" i="60" l="1"/>
  <c r="I12709" i="60" s="1"/>
  <c r="K12708" i="60"/>
  <c r="J12708" i="60"/>
  <c r="P12707" i="60"/>
  <c r="L12707" i="60"/>
  <c r="P12708" i="60" l="1"/>
  <c r="L12708" i="60"/>
  <c r="K12709" i="60"/>
  <c r="J12709" i="60"/>
  <c r="M12709" i="60"/>
  <c r="I12710" i="60" s="1"/>
  <c r="P12709" i="60" l="1"/>
  <c r="L12709" i="60"/>
  <c r="K12710" i="60"/>
  <c r="J12710" i="60"/>
  <c r="M12710" i="60"/>
  <c r="I12711" i="60" s="1"/>
  <c r="L12710" i="60" l="1"/>
  <c r="P12710" i="60"/>
  <c r="K12711" i="60"/>
  <c r="J12711" i="60"/>
  <c r="M12711" i="60"/>
  <c r="I12712" i="60" s="1"/>
  <c r="J12712" i="60" l="1"/>
  <c r="M12712" i="60"/>
  <c r="I12713" i="60" s="1"/>
  <c r="K12712" i="60"/>
  <c r="L12711" i="60"/>
  <c r="P12711" i="60"/>
  <c r="J12713" i="60" l="1"/>
  <c r="M12713" i="60"/>
  <c r="I12714" i="60" s="1"/>
  <c r="K12713" i="60"/>
  <c r="L12712" i="60"/>
  <c r="P12712" i="60"/>
  <c r="M12714" i="60" l="1"/>
  <c r="I12715" i="60" s="1"/>
  <c r="J12714" i="60"/>
  <c r="K12714" i="60"/>
  <c r="P12713" i="60"/>
  <c r="L12713" i="60"/>
  <c r="P12714" i="60" l="1"/>
  <c r="L12714" i="60"/>
  <c r="M12715" i="60"/>
  <c r="I12716" i="60" s="1"/>
  <c r="K12715" i="60"/>
  <c r="J12715" i="60"/>
  <c r="P12715" i="60" l="1"/>
  <c r="L12715" i="60"/>
  <c r="M12716" i="60"/>
  <c r="I12717" i="60" s="1"/>
  <c r="K12716" i="60"/>
  <c r="J12716" i="60"/>
  <c r="K12717" i="60" l="1"/>
  <c r="M12717" i="60"/>
  <c r="I12718" i="60" s="1"/>
  <c r="J12717" i="60"/>
  <c r="P12716" i="60"/>
  <c r="L12716" i="60"/>
  <c r="L12717" i="60" l="1"/>
  <c r="P12717" i="60"/>
  <c r="M12718" i="60"/>
  <c r="I12719" i="60" s="1"/>
  <c r="K12718" i="60"/>
  <c r="J12718" i="60"/>
  <c r="L12718" i="60" l="1"/>
  <c r="P12718" i="60"/>
  <c r="J12719" i="60"/>
  <c r="K12719" i="60"/>
  <c r="M12719" i="60"/>
  <c r="I12720" i="60" s="1"/>
  <c r="J12720" i="60" l="1"/>
  <c r="M12720" i="60"/>
  <c r="I12721" i="60" s="1"/>
  <c r="K12720" i="60"/>
  <c r="P12719" i="60"/>
  <c r="L12719" i="60"/>
  <c r="K12721" i="60" l="1"/>
  <c r="J12721" i="60"/>
  <c r="M12721" i="60"/>
  <c r="I12722" i="60" s="1"/>
  <c r="P12720" i="60"/>
  <c r="L12720" i="60"/>
  <c r="L12721" i="60" l="1"/>
  <c r="M12722" i="60"/>
  <c r="I12723" i="60" s="1"/>
  <c r="K12722" i="60"/>
  <c r="J12722" i="60"/>
  <c r="P12722" i="60" l="1"/>
  <c r="L12722" i="60"/>
  <c r="M12723" i="60"/>
  <c r="I12724" i="60" s="1"/>
  <c r="K12723" i="60"/>
  <c r="J12723" i="60"/>
  <c r="P12721" i="60"/>
  <c r="P12723" i="60" l="1"/>
  <c r="L12723" i="60"/>
  <c r="K12724" i="60"/>
  <c r="J12724" i="60"/>
  <c r="M12724" i="60"/>
  <c r="I12725" i="60" s="1"/>
  <c r="M12725" i="60" l="1"/>
  <c r="I12726" i="60" s="1"/>
  <c r="J12725" i="60"/>
  <c r="K12725" i="60"/>
  <c r="L12724" i="60"/>
  <c r="P12724" i="60"/>
  <c r="L12725" i="60" l="1"/>
  <c r="P12725" i="60"/>
  <c r="J12726" i="60"/>
  <c r="M12726" i="60"/>
  <c r="I12727" i="60" s="1"/>
  <c r="K12726" i="60"/>
  <c r="J12727" i="60" l="1"/>
  <c r="K12727" i="60"/>
  <c r="M12727" i="60"/>
  <c r="I12728" i="60" s="1"/>
  <c r="P12726" i="60"/>
  <c r="L12726" i="60"/>
  <c r="J12728" i="60" l="1"/>
  <c r="K12728" i="60"/>
  <c r="M12728" i="60"/>
  <c r="I12729" i="60" s="1"/>
  <c r="P12727" i="60"/>
  <c r="L12727" i="60"/>
  <c r="M12729" i="60" l="1"/>
  <c r="I12730" i="60" s="1"/>
  <c r="K12729" i="60"/>
  <c r="J12729" i="60"/>
  <c r="L12728" i="60"/>
  <c r="P12728" i="60"/>
  <c r="P12729" i="60" l="1"/>
  <c r="L12729" i="60"/>
  <c r="K12730" i="60"/>
  <c r="J12730" i="60"/>
  <c r="M12730" i="60"/>
  <c r="I12731" i="60" s="1"/>
  <c r="K12731" i="60" l="1"/>
  <c r="J12731" i="60"/>
  <c r="M12731" i="60"/>
  <c r="I12732" i="60" s="1"/>
  <c r="P12730" i="60"/>
  <c r="L12730" i="60"/>
  <c r="L12731" i="60" l="1"/>
  <c r="M12732" i="60"/>
  <c r="I12733" i="60" s="1"/>
  <c r="K12732" i="60"/>
  <c r="J12732" i="60"/>
  <c r="L12732" i="60" l="1"/>
  <c r="J12733" i="60"/>
  <c r="M12733" i="60"/>
  <c r="I12734" i="60" s="1"/>
  <c r="K12733" i="60"/>
  <c r="P12731" i="60"/>
  <c r="L12733" i="60" l="1"/>
  <c r="P12732" i="60"/>
  <c r="J12734" i="60"/>
  <c r="M12734" i="60"/>
  <c r="I12735" i="60" s="1"/>
  <c r="K12734" i="60"/>
  <c r="K12735" i="60" l="1"/>
  <c r="J12735" i="60"/>
  <c r="M12735" i="60"/>
  <c r="I12736" i="60" s="1"/>
  <c r="P12734" i="60"/>
  <c r="L12734" i="60"/>
  <c r="P12733" i="60"/>
  <c r="M12736" i="60" l="1"/>
  <c r="I12737" i="60" s="1"/>
  <c r="K12736" i="60"/>
  <c r="J12736" i="60"/>
  <c r="L12735" i="60"/>
  <c r="P12735" i="60"/>
  <c r="P12736" i="60" l="1"/>
  <c r="L12736" i="60"/>
  <c r="J12737" i="60"/>
  <c r="M12737" i="60"/>
  <c r="I12738" i="60" s="1"/>
  <c r="K12737" i="60"/>
  <c r="M12738" i="60" l="1"/>
  <c r="I12739" i="60" s="1"/>
  <c r="K12738" i="60"/>
  <c r="J12738" i="60"/>
  <c r="P12737" i="60"/>
  <c r="L12737" i="60"/>
  <c r="P12738" i="60" l="1"/>
  <c r="L12738" i="60"/>
  <c r="K12739" i="60"/>
  <c r="J12739" i="60"/>
  <c r="M12739" i="60"/>
  <c r="I12740" i="60" s="1"/>
  <c r="K12740" i="60" l="1"/>
  <c r="M12740" i="60"/>
  <c r="I12741" i="60" s="1"/>
  <c r="J12740" i="60"/>
  <c r="P12739" i="60"/>
  <c r="L12739" i="60"/>
  <c r="L12740" i="60" l="1"/>
  <c r="P12740" i="60"/>
  <c r="M12741" i="60"/>
  <c r="I12742" i="60" s="1"/>
  <c r="J12741" i="60"/>
  <c r="K12741" i="60"/>
  <c r="K12742" i="60" l="1"/>
  <c r="M12742" i="60"/>
  <c r="I12743" i="60" s="1"/>
  <c r="J12742" i="60"/>
  <c r="P12741" i="60"/>
  <c r="L12741" i="60"/>
  <c r="L12742" i="60" l="1"/>
  <c r="P12742" i="60"/>
  <c r="M12743" i="60"/>
  <c r="I12744" i="60" s="1"/>
  <c r="K12743" i="60"/>
  <c r="J12743" i="60"/>
  <c r="L12743" i="60" l="1"/>
  <c r="P12743" i="60"/>
  <c r="K12744" i="60"/>
  <c r="J12744" i="60"/>
  <c r="M12744" i="60"/>
  <c r="I12745" i="60" s="1"/>
  <c r="M12745" i="60" l="1"/>
  <c r="I12746" i="60" s="1"/>
  <c r="K12745" i="60"/>
  <c r="J12745" i="60"/>
  <c r="L12744" i="60"/>
  <c r="P12744" i="60"/>
  <c r="P12745" i="60" l="1"/>
  <c r="L12745" i="60"/>
  <c r="J12746" i="60"/>
  <c r="M12746" i="60"/>
  <c r="I12747" i="60" s="1"/>
  <c r="K12746" i="60"/>
  <c r="P12746" i="60" l="1"/>
  <c r="L12746" i="60"/>
  <c r="K12747" i="60"/>
  <c r="J12747" i="60"/>
  <c r="M12747" i="60"/>
  <c r="I12748" i="60" s="1"/>
  <c r="L12747" i="60" l="1"/>
  <c r="P12747" i="60"/>
  <c r="M12748" i="60"/>
  <c r="I12749" i="60" s="1"/>
  <c r="J12748" i="60"/>
  <c r="K12748" i="60"/>
  <c r="P12748" i="60" l="1"/>
  <c r="L12748" i="60"/>
  <c r="J12749" i="60"/>
  <c r="K12749" i="60"/>
  <c r="M12749" i="60"/>
  <c r="I12750" i="60" s="1"/>
  <c r="L12749" i="60" l="1"/>
  <c r="P12749" i="60"/>
  <c r="K12750" i="60"/>
  <c r="J12750" i="60"/>
  <c r="M12750" i="60"/>
  <c r="I12751" i="60" s="1"/>
  <c r="K12751" i="60" l="1"/>
  <c r="J12751" i="60"/>
  <c r="M12751" i="60"/>
  <c r="I12752" i="60" s="1"/>
  <c r="L12750" i="60"/>
  <c r="P12750" i="60"/>
  <c r="M12752" i="60" l="1"/>
  <c r="I12753" i="60" s="1"/>
  <c r="K12752" i="60"/>
  <c r="J12752" i="60"/>
  <c r="P12751" i="60"/>
  <c r="L12751" i="60"/>
  <c r="L12752" i="60" l="1"/>
  <c r="P12752" i="60"/>
  <c r="M12753" i="60"/>
  <c r="I12754" i="60" s="1"/>
  <c r="J12753" i="60"/>
  <c r="K12753" i="60"/>
  <c r="P12753" i="60" l="1"/>
  <c r="L12753" i="60"/>
  <c r="K12754" i="60"/>
  <c r="M12754" i="60"/>
  <c r="I12755" i="60" s="1"/>
  <c r="J12754" i="60"/>
  <c r="P12754" i="60" l="1"/>
  <c r="L12754" i="60"/>
  <c r="M12755" i="60"/>
  <c r="I12756" i="60" s="1"/>
  <c r="J12755" i="60"/>
  <c r="K12755" i="60"/>
  <c r="L12755" i="60" l="1"/>
  <c r="P12755" i="60"/>
  <c r="K12756" i="60"/>
  <c r="J12756" i="60"/>
  <c r="M12756" i="60"/>
  <c r="I12757" i="60" s="1"/>
  <c r="K12757" i="60" l="1"/>
  <c r="M12757" i="60"/>
  <c r="I12758" i="60" s="1"/>
  <c r="J12757" i="60"/>
  <c r="L12756" i="60"/>
  <c r="L12757" i="60" l="1"/>
  <c r="P12757" i="60"/>
  <c r="P12756" i="60"/>
  <c r="M12758" i="60"/>
  <c r="I12759" i="60" s="1"/>
  <c r="K12758" i="60"/>
  <c r="J12758" i="60"/>
  <c r="P12758" i="60" l="1"/>
  <c r="L12758" i="60"/>
  <c r="M12759" i="60"/>
  <c r="I12760" i="60" s="1"/>
  <c r="K12759" i="60"/>
  <c r="J12759" i="60"/>
  <c r="P12759" i="60" l="1"/>
  <c r="L12759" i="60"/>
  <c r="M12760" i="60"/>
  <c r="I12761" i="60" s="1"/>
  <c r="K12760" i="60"/>
  <c r="J12760" i="60"/>
  <c r="L12760" i="60" l="1"/>
  <c r="P12760" i="60"/>
  <c r="K12761" i="60"/>
  <c r="J12761" i="60"/>
  <c r="M12761" i="60"/>
  <c r="I12762" i="60" s="1"/>
  <c r="K12762" i="60" l="1"/>
  <c r="J12762" i="60"/>
  <c r="M12762" i="60"/>
  <c r="I12763" i="60" s="1"/>
  <c r="L12761" i="60"/>
  <c r="P12761" i="60"/>
  <c r="J12763" i="60" l="1"/>
  <c r="M12763" i="60"/>
  <c r="I12764" i="60" s="1"/>
  <c r="K12763" i="60"/>
  <c r="L12762" i="60"/>
  <c r="P12762" i="60"/>
  <c r="J12764" i="60" l="1"/>
  <c r="M12764" i="60"/>
  <c r="I12765" i="60" s="1"/>
  <c r="K12764" i="60"/>
  <c r="L12763" i="60"/>
  <c r="P12763" i="60"/>
  <c r="M12765" i="60" l="1"/>
  <c r="I12766" i="60" s="1"/>
  <c r="K12765" i="60"/>
  <c r="J12765" i="60"/>
  <c r="P12764" i="60"/>
  <c r="L12764" i="60"/>
  <c r="P12765" i="60" l="1"/>
  <c r="L12765" i="60"/>
  <c r="M12766" i="60"/>
  <c r="I12767" i="60" s="1"/>
  <c r="J12766" i="60"/>
  <c r="K12766" i="60"/>
  <c r="J12767" i="60" l="1"/>
  <c r="K12767" i="60"/>
  <c r="M12767" i="60"/>
  <c r="I12768" i="60" s="1"/>
  <c r="P12766" i="60"/>
  <c r="L12766" i="60"/>
  <c r="K12768" i="60" l="1"/>
  <c r="J12768" i="60"/>
  <c r="M12768" i="60"/>
  <c r="I12769" i="60" s="1"/>
  <c r="P12767" i="60"/>
  <c r="L12767" i="60"/>
  <c r="K12769" i="60" l="1"/>
  <c r="J12769" i="60"/>
  <c r="M12769" i="60"/>
  <c r="I12770" i="60" s="1"/>
  <c r="P12768" i="60"/>
  <c r="L12768" i="60"/>
  <c r="M12770" i="60" l="1"/>
  <c r="I12771" i="60" s="1"/>
  <c r="K12770" i="60"/>
  <c r="J12770" i="60"/>
  <c r="L12769" i="60"/>
  <c r="P12769" i="60"/>
  <c r="P12770" i="60" l="1"/>
  <c r="L12770" i="60"/>
  <c r="M12771" i="60"/>
  <c r="I12772" i="60" s="1"/>
  <c r="K12771" i="60"/>
  <c r="J12771" i="60"/>
  <c r="M12772" i="60" l="1"/>
  <c r="I12773" i="60" s="1"/>
  <c r="K12772" i="60"/>
  <c r="J12772" i="60"/>
  <c r="P12771" i="60"/>
  <c r="L12771" i="60"/>
  <c r="L12772" i="60" l="1"/>
  <c r="P12772" i="60"/>
  <c r="M12773" i="60"/>
  <c r="I12774" i="60" s="1"/>
  <c r="K12773" i="60"/>
  <c r="J12773" i="60"/>
  <c r="P12773" i="60" l="1"/>
  <c r="L12773" i="60"/>
  <c r="K12774" i="60"/>
  <c r="M12774" i="60"/>
  <c r="I12775" i="60" s="1"/>
  <c r="J12774" i="60"/>
  <c r="L12774" i="60" l="1"/>
  <c r="P12774" i="60"/>
  <c r="K12775" i="60"/>
  <c r="M12775" i="60"/>
  <c r="I12776" i="60" s="1"/>
  <c r="J12775" i="60"/>
  <c r="K12776" i="60" l="1"/>
  <c r="J12776" i="60"/>
  <c r="M12776" i="60"/>
  <c r="I12777" i="60" s="1"/>
  <c r="L12775" i="60"/>
  <c r="P12775" i="60"/>
  <c r="M12777" i="60" l="1"/>
  <c r="I12778" i="60" s="1"/>
  <c r="K12777" i="60"/>
  <c r="J12777" i="60"/>
  <c r="L12776" i="60"/>
  <c r="P12776" i="60"/>
  <c r="L12777" i="60" l="1"/>
  <c r="P12777" i="60"/>
  <c r="J12778" i="60"/>
  <c r="K12778" i="60"/>
  <c r="M12778" i="60"/>
  <c r="I12779" i="60" s="1"/>
  <c r="K12779" i="60" l="1"/>
  <c r="J12779" i="60"/>
  <c r="M12779" i="60"/>
  <c r="I12780" i="60" s="1"/>
  <c r="L12778" i="60"/>
  <c r="P12778" i="60"/>
  <c r="M12780" i="60" l="1"/>
  <c r="I12781" i="60" s="1"/>
  <c r="K12780" i="60"/>
  <c r="J12780" i="60"/>
  <c r="P12779" i="60"/>
  <c r="L12779" i="60"/>
  <c r="P12780" i="60" l="1"/>
  <c r="L12780" i="60"/>
  <c r="J12781" i="60"/>
  <c r="M12781" i="60"/>
  <c r="I12782" i="60" s="1"/>
  <c r="K12781" i="60"/>
  <c r="K12782" i="60" l="1"/>
  <c r="M12782" i="60"/>
  <c r="I12783" i="60" s="1"/>
  <c r="J12782" i="60"/>
  <c r="P12781" i="60"/>
  <c r="L12781" i="60"/>
  <c r="P12782" i="60" l="1"/>
  <c r="L12782" i="60"/>
  <c r="M12783" i="60"/>
  <c r="I12784" i="60" s="1"/>
  <c r="K12783" i="60"/>
  <c r="J12783" i="60"/>
  <c r="P12783" i="60" l="1"/>
  <c r="L12783" i="60"/>
  <c r="M12784" i="60"/>
  <c r="I12785" i="60" s="1"/>
  <c r="K12784" i="60"/>
  <c r="J12784" i="60"/>
  <c r="P12784" i="60" l="1"/>
  <c r="L12784" i="60"/>
  <c r="M12785" i="60"/>
  <c r="I12786" i="60" s="1"/>
  <c r="J12785" i="60"/>
  <c r="K12785" i="60"/>
  <c r="M12786" i="60" l="1"/>
  <c r="I12787" i="60" s="1"/>
  <c r="K12786" i="60"/>
  <c r="J12786" i="60"/>
  <c r="P12785" i="60"/>
  <c r="L12785" i="60"/>
  <c r="P12786" i="60" l="1"/>
  <c r="L12786" i="60"/>
  <c r="M12787" i="60"/>
  <c r="I12788" i="60" s="1"/>
  <c r="K12787" i="60"/>
  <c r="J12787" i="60"/>
  <c r="P12787" i="60" l="1"/>
  <c r="L12787" i="60"/>
  <c r="M12788" i="60"/>
  <c r="I12789" i="60" s="1"/>
  <c r="K12788" i="60"/>
  <c r="J12788" i="60"/>
  <c r="K12789" i="60" l="1"/>
  <c r="M12789" i="60"/>
  <c r="I12790" i="60" s="1"/>
  <c r="J12789" i="60"/>
  <c r="P12788" i="60"/>
  <c r="L12788" i="60"/>
  <c r="L12789" i="60" l="1"/>
  <c r="P12789" i="60"/>
  <c r="M12790" i="60"/>
  <c r="I12791" i="60" s="1"/>
  <c r="J12790" i="60"/>
  <c r="K12790" i="60"/>
  <c r="P12790" i="60" l="1"/>
  <c r="L12790" i="60"/>
  <c r="K12791" i="60"/>
  <c r="M12791" i="60"/>
  <c r="I12792" i="60" s="1"/>
  <c r="J12791" i="60"/>
  <c r="J12792" i="60" l="1"/>
  <c r="M12792" i="60"/>
  <c r="I12793" i="60" s="1"/>
  <c r="K12792" i="60"/>
  <c r="L12791" i="60"/>
  <c r="P12791" i="60"/>
  <c r="K12793" i="60" l="1"/>
  <c r="J12793" i="60"/>
  <c r="M12793" i="60"/>
  <c r="I12794" i="60" s="1"/>
  <c r="L12792" i="60"/>
  <c r="P12792" i="60"/>
  <c r="M12794" i="60" l="1"/>
  <c r="I12795" i="60" s="1"/>
  <c r="K12794" i="60"/>
  <c r="J12794" i="60"/>
  <c r="L12793" i="60"/>
  <c r="P12793" i="60"/>
  <c r="J12795" i="60" l="1"/>
  <c r="K12795" i="60"/>
  <c r="M12795" i="60"/>
  <c r="I12796" i="60" s="1"/>
  <c r="P12794" i="60"/>
  <c r="L12794" i="60"/>
  <c r="K12796" i="60" l="1"/>
  <c r="J12796" i="60"/>
  <c r="M12796" i="60"/>
  <c r="I12797" i="60" s="1"/>
  <c r="P12795" i="60"/>
  <c r="L12795" i="60"/>
  <c r="J12797" i="60" l="1"/>
  <c r="M12797" i="60"/>
  <c r="I12798" i="60" s="1"/>
  <c r="K12797" i="60"/>
  <c r="P12796" i="60"/>
  <c r="L12796" i="60"/>
  <c r="J12798" i="60" l="1"/>
  <c r="M12798" i="60"/>
  <c r="I12799" i="60" s="1"/>
  <c r="K12798" i="60"/>
  <c r="P12797" i="60"/>
  <c r="L12797" i="60"/>
  <c r="K12799" i="60" l="1"/>
  <c r="J12799" i="60"/>
  <c r="M12799" i="60"/>
  <c r="I12800" i="60" s="1"/>
  <c r="P12798" i="60"/>
  <c r="L12798" i="60"/>
  <c r="M12800" i="60" l="1"/>
  <c r="I12801" i="60" s="1"/>
  <c r="J12800" i="60"/>
  <c r="K12800" i="60"/>
  <c r="L12799" i="60"/>
  <c r="P12799" i="60"/>
  <c r="P12800" i="60" l="1"/>
  <c r="L12800" i="60"/>
  <c r="M12801" i="60"/>
  <c r="I12802" i="60" s="1"/>
  <c r="J12801" i="60"/>
  <c r="K12801" i="60"/>
  <c r="M12802" i="60" l="1"/>
  <c r="I12803" i="60" s="1"/>
  <c r="K12802" i="60"/>
  <c r="J12802" i="60"/>
  <c r="P12801" i="60"/>
  <c r="L12801" i="60"/>
  <c r="P12802" i="60" l="1"/>
  <c r="L12802" i="60"/>
  <c r="K12803" i="60"/>
  <c r="M12803" i="60"/>
  <c r="I12804" i="60" s="1"/>
  <c r="J12803" i="60"/>
  <c r="L12803" i="60" l="1"/>
  <c r="P12803" i="60"/>
  <c r="M12804" i="60"/>
  <c r="I12805" i="60" s="1"/>
  <c r="J12804" i="60"/>
  <c r="K12804" i="60"/>
  <c r="K12805" i="60" l="1"/>
  <c r="J12805" i="60"/>
  <c r="M12805" i="60"/>
  <c r="I12806" i="60" s="1"/>
  <c r="L12804" i="60"/>
  <c r="P12804" i="60"/>
  <c r="K12806" i="60" l="1"/>
  <c r="M12806" i="60"/>
  <c r="I12807" i="60" s="1"/>
  <c r="J12806" i="60"/>
  <c r="P12805" i="60"/>
  <c r="L12805" i="60"/>
  <c r="L12806" i="60" l="1"/>
  <c r="P12806" i="60"/>
  <c r="M12807" i="60"/>
  <c r="I12808" i="60" s="1"/>
  <c r="K12807" i="60"/>
  <c r="J12807" i="60"/>
  <c r="P12807" i="60" l="1"/>
  <c r="L12807" i="60"/>
  <c r="M12808" i="60"/>
  <c r="I12809" i="60" s="1"/>
  <c r="K12808" i="60"/>
  <c r="J12808" i="60"/>
  <c r="J12809" i="60" l="1"/>
  <c r="M12809" i="60"/>
  <c r="I12810" i="60" s="1"/>
  <c r="K12809" i="60"/>
  <c r="P12808" i="60"/>
  <c r="L12808" i="60"/>
  <c r="K12810" i="60" l="1"/>
  <c r="J12810" i="60"/>
  <c r="M12810" i="60"/>
  <c r="I12811" i="60" s="1"/>
  <c r="L12809" i="60"/>
  <c r="P12809" i="60"/>
  <c r="L12810" i="60" l="1"/>
  <c r="K12811" i="60"/>
  <c r="J12811" i="60"/>
  <c r="M12811" i="60"/>
  <c r="I12812" i="60" s="1"/>
  <c r="L12811" i="60" l="1"/>
  <c r="P12811" i="60"/>
  <c r="J12812" i="60"/>
  <c r="K12812" i="60"/>
  <c r="M12812" i="60"/>
  <c r="I12813" i="60" s="1"/>
  <c r="P12810" i="60"/>
  <c r="J12813" i="60" l="1"/>
  <c r="M12813" i="60"/>
  <c r="I12814" i="60" s="1"/>
  <c r="K12813" i="60"/>
  <c r="L12812" i="60"/>
  <c r="P12812" i="60"/>
  <c r="M12814" i="60" l="1"/>
  <c r="I12815" i="60" s="1"/>
  <c r="K12814" i="60"/>
  <c r="J12814" i="60"/>
  <c r="P12813" i="60"/>
  <c r="L12813" i="60"/>
  <c r="L12814" i="60" l="1"/>
  <c r="P12814" i="60"/>
  <c r="M12815" i="60"/>
  <c r="I12816" i="60" s="1"/>
  <c r="K12815" i="60"/>
  <c r="J12815" i="60"/>
  <c r="P12815" i="60" l="1"/>
  <c r="L12815" i="60"/>
  <c r="K12816" i="60"/>
  <c r="J12816" i="60"/>
  <c r="M12816" i="60"/>
  <c r="I12817" i="60" s="1"/>
  <c r="K12817" i="60" l="1"/>
  <c r="J12817" i="60"/>
  <c r="M12817" i="60"/>
  <c r="I12818" i="60" s="1"/>
  <c r="L12816" i="60"/>
  <c r="P12816" i="60"/>
  <c r="M12818" i="60" l="1"/>
  <c r="I12819" i="60" s="1"/>
  <c r="K12818" i="60"/>
  <c r="J12818" i="60"/>
  <c r="P12817" i="60"/>
  <c r="L12817" i="60"/>
  <c r="L12818" i="60" l="1"/>
  <c r="P12818" i="60"/>
  <c r="M12819" i="60"/>
  <c r="I12820" i="60" s="1"/>
  <c r="J12819" i="60"/>
  <c r="K12819" i="60"/>
  <c r="M12820" i="60" l="1"/>
  <c r="I12821" i="60" s="1"/>
  <c r="K12820" i="60"/>
  <c r="J12820" i="60"/>
  <c r="P12819" i="60"/>
  <c r="L12819" i="60"/>
  <c r="P12820" i="60" l="1"/>
  <c r="L12820" i="60"/>
  <c r="M12821" i="60"/>
  <c r="I12822" i="60" s="1"/>
  <c r="J12821" i="60"/>
  <c r="K12821" i="60"/>
  <c r="L12821" i="60" l="1"/>
  <c r="P12821" i="60"/>
  <c r="M12822" i="60"/>
  <c r="I12823" i="60" s="1"/>
  <c r="K12822" i="60"/>
  <c r="J12822" i="60"/>
  <c r="P12822" i="60" l="1"/>
  <c r="L12822" i="60"/>
  <c r="K12823" i="60"/>
  <c r="M12823" i="60"/>
  <c r="I12824" i="60" s="1"/>
  <c r="J12823" i="60"/>
  <c r="L12823" i="60" l="1"/>
  <c r="P12823" i="60"/>
  <c r="K12824" i="60"/>
  <c r="M12824" i="60"/>
  <c r="I12825" i="60" s="1"/>
  <c r="J12824" i="60"/>
  <c r="P12824" i="60" l="1"/>
  <c r="L12824" i="60"/>
  <c r="K12825" i="60"/>
  <c r="J12825" i="60"/>
  <c r="M12825" i="60"/>
  <c r="I12826" i="60" s="1"/>
  <c r="M12826" i="60" l="1"/>
  <c r="I12827" i="60" s="1"/>
  <c r="K12826" i="60"/>
  <c r="J12826" i="60"/>
  <c r="P12825" i="60"/>
  <c r="L12825" i="60"/>
  <c r="L12826" i="60" l="1"/>
  <c r="P12826" i="60"/>
  <c r="J12827" i="60"/>
  <c r="K12827" i="60"/>
  <c r="M12827" i="60"/>
  <c r="I12828" i="60" s="1"/>
  <c r="K12828" i="60" l="1"/>
  <c r="J12828" i="60"/>
  <c r="M12828" i="60"/>
  <c r="I12829" i="60" s="1"/>
  <c r="L12827" i="60"/>
  <c r="P12827" i="60"/>
  <c r="M12829" i="60" l="1"/>
  <c r="I12830" i="60" s="1"/>
  <c r="K12829" i="60"/>
  <c r="J12829" i="60"/>
  <c r="L12828" i="60"/>
  <c r="P12828" i="60"/>
  <c r="P12829" i="60" l="1"/>
  <c r="L12829" i="60"/>
  <c r="J12830" i="60"/>
  <c r="M12830" i="60"/>
  <c r="I12831" i="60" s="1"/>
  <c r="K12830" i="60"/>
  <c r="K12831" i="60" l="1"/>
  <c r="M12831" i="60"/>
  <c r="I12832" i="60" s="1"/>
  <c r="J12831" i="60"/>
  <c r="L12830" i="60"/>
  <c r="P12830" i="60"/>
  <c r="L12831" i="60" l="1"/>
  <c r="P12831" i="60"/>
  <c r="M12832" i="60"/>
  <c r="I12833" i="60" s="1"/>
  <c r="K12832" i="60"/>
  <c r="J12832" i="60"/>
  <c r="P12832" i="60" l="1"/>
  <c r="L12832" i="60"/>
  <c r="J12833" i="60"/>
  <c r="M12833" i="60"/>
  <c r="I12834" i="60" s="1"/>
  <c r="K12833" i="60"/>
  <c r="M12834" i="60" l="1"/>
  <c r="I12835" i="60" s="1"/>
  <c r="J12834" i="60"/>
  <c r="K12834" i="60"/>
  <c r="P12833" i="60"/>
  <c r="L12833" i="60"/>
  <c r="P12834" i="60" l="1"/>
  <c r="L12834" i="60"/>
  <c r="K12835" i="60"/>
  <c r="J12835" i="60"/>
  <c r="M12835" i="60"/>
  <c r="I12836" i="60" s="1"/>
  <c r="L12835" i="60" l="1"/>
  <c r="P12835" i="60"/>
  <c r="M12836" i="60"/>
  <c r="I12837" i="60" s="1"/>
  <c r="J12836" i="60"/>
  <c r="K12836" i="60"/>
  <c r="M12837" i="60" l="1"/>
  <c r="I12838" i="60" s="1"/>
  <c r="J12837" i="60"/>
  <c r="K12837" i="60"/>
  <c r="P12836" i="60"/>
  <c r="L12836" i="60"/>
  <c r="P12837" i="60" l="1"/>
  <c r="L12837" i="60"/>
  <c r="K12838" i="60"/>
  <c r="M12838" i="60"/>
  <c r="I12839" i="60" s="1"/>
  <c r="J12838" i="60"/>
  <c r="M12839" i="60" l="1"/>
  <c r="I12840" i="60" s="1"/>
  <c r="J12839" i="60"/>
  <c r="K12839" i="60"/>
  <c r="L12838" i="60"/>
  <c r="P12838" i="60"/>
  <c r="L12839" i="60" l="1"/>
  <c r="P12839" i="60"/>
  <c r="K12840" i="60"/>
  <c r="J12840" i="60"/>
  <c r="M12840" i="60"/>
  <c r="I12841" i="60" s="1"/>
  <c r="K12841" i="60" l="1"/>
  <c r="M12841" i="60"/>
  <c r="I12842" i="60" s="1"/>
  <c r="J12841" i="60"/>
  <c r="L12840" i="60"/>
  <c r="P12840" i="60"/>
  <c r="L12841" i="60" l="1"/>
  <c r="P12841" i="60"/>
  <c r="K12842" i="60"/>
  <c r="J12842" i="60"/>
  <c r="M12842" i="60"/>
  <c r="I12843" i="60" s="1"/>
  <c r="M12843" i="60" l="1"/>
  <c r="I12844" i="60" s="1"/>
  <c r="K12843" i="60"/>
  <c r="J12843" i="60"/>
  <c r="P12842" i="60"/>
  <c r="L12842" i="60"/>
  <c r="P12843" i="60" l="1"/>
  <c r="L12843" i="60"/>
  <c r="J12844" i="60"/>
  <c r="M12844" i="60"/>
  <c r="I12845" i="60" s="1"/>
  <c r="K12844" i="60"/>
  <c r="K12845" i="60" l="1"/>
  <c r="J12845" i="60"/>
  <c r="M12845" i="60"/>
  <c r="I12846" i="60" s="1"/>
  <c r="P12844" i="60"/>
  <c r="L12844" i="60"/>
  <c r="K12846" i="60" l="1"/>
  <c r="M12846" i="60"/>
  <c r="I12847" i="60" s="1"/>
  <c r="J12846" i="60"/>
  <c r="P12845" i="60"/>
  <c r="L12845" i="60"/>
  <c r="P12846" i="60" l="1"/>
  <c r="L12846" i="60"/>
  <c r="J12847" i="60"/>
  <c r="K12847" i="60"/>
  <c r="M12847" i="60"/>
  <c r="I12848" i="60" s="1"/>
  <c r="M12848" i="60" l="1"/>
  <c r="I12849" i="60" s="1"/>
  <c r="K12848" i="60"/>
  <c r="J12848" i="60"/>
  <c r="L12847" i="60"/>
  <c r="P12847" i="60"/>
  <c r="P12848" i="60" l="1"/>
  <c r="L12848" i="60"/>
  <c r="M12849" i="60"/>
  <c r="I12850" i="60" s="1"/>
  <c r="K12849" i="60"/>
  <c r="J12849" i="60"/>
  <c r="P12849" i="60" l="1"/>
  <c r="L12849" i="60"/>
  <c r="M12850" i="60"/>
  <c r="I12851" i="60" s="1"/>
  <c r="K12850" i="60"/>
  <c r="J12850" i="60"/>
  <c r="P12850" i="60" l="1"/>
  <c r="L12850" i="60"/>
  <c r="M12851" i="60"/>
  <c r="I12852" i="60" s="1"/>
  <c r="K12851" i="60"/>
  <c r="J12851" i="60"/>
  <c r="P12851" i="60" l="1"/>
  <c r="L12851" i="60"/>
  <c r="K12852" i="60"/>
  <c r="J12852" i="60"/>
  <c r="M12852" i="60"/>
  <c r="I12853" i="60" s="1"/>
  <c r="L12852" i="60" l="1"/>
  <c r="P12852" i="60"/>
  <c r="M12853" i="60"/>
  <c r="I12854" i="60" s="1"/>
  <c r="K12853" i="60"/>
  <c r="J12853" i="60"/>
  <c r="L12853" i="60" l="1"/>
  <c r="P12853" i="60"/>
  <c r="M12854" i="60"/>
  <c r="I12855" i="60" s="1"/>
  <c r="K12854" i="60"/>
  <c r="J12854" i="60"/>
  <c r="P12854" i="60" l="1"/>
  <c r="L12854" i="60"/>
  <c r="K12855" i="60"/>
  <c r="M12855" i="60"/>
  <c r="I12856" i="60" s="1"/>
  <c r="J12855" i="60"/>
  <c r="L12855" i="60" l="1"/>
  <c r="P12855" i="60"/>
  <c r="M12856" i="60"/>
  <c r="I12857" i="60" s="1"/>
  <c r="K12856" i="60"/>
  <c r="J12856" i="60"/>
  <c r="P12856" i="60" l="1"/>
  <c r="L12856" i="60"/>
  <c r="M12857" i="60"/>
  <c r="I12858" i="60" s="1"/>
  <c r="K12857" i="60"/>
  <c r="J12857" i="60"/>
  <c r="P12857" i="60" l="1"/>
  <c r="L12857" i="60"/>
  <c r="J12858" i="60"/>
  <c r="M12858" i="60"/>
  <c r="I12859" i="60" s="1"/>
  <c r="K12858" i="60"/>
  <c r="L12858" i="60" l="1"/>
  <c r="P12858" i="60"/>
  <c r="K12859" i="60"/>
  <c r="J12859" i="60"/>
  <c r="M12859" i="60"/>
  <c r="I12860" i="60" s="1"/>
  <c r="K12860" i="60" l="1"/>
  <c r="M12860" i="60"/>
  <c r="I12861" i="60" s="1"/>
  <c r="J12860" i="60"/>
  <c r="L12859" i="60"/>
  <c r="P12859" i="60"/>
  <c r="P12860" i="60" l="1"/>
  <c r="L12860" i="60"/>
  <c r="J12861" i="60"/>
  <c r="M12861" i="60"/>
  <c r="I12862" i="60" s="1"/>
  <c r="K12861" i="60"/>
  <c r="P12861" i="60" l="1"/>
  <c r="L12861" i="60"/>
  <c r="J12862" i="60"/>
  <c r="K12862" i="60"/>
  <c r="M12862" i="60"/>
  <c r="I12863" i="60" s="1"/>
  <c r="L12862" i="60" l="1"/>
  <c r="P12862" i="60"/>
  <c r="J12863" i="60"/>
  <c r="M12863" i="60"/>
  <c r="I12864" i="60" s="1"/>
  <c r="K12863" i="60"/>
  <c r="M12864" i="60" l="1"/>
  <c r="I12865" i="60" s="1"/>
  <c r="J12864" i="60"/>
  <c r="K12864" i="60"/>
  <c r="L12863" i="60"/>
  <c r="P12863" i="60"/>
  <c r="P12864" i="60" l="1"/>
  <c r="L12864" i="60"/>
  <c r="M12865" i="60"/>
  <c r="I12866" i="60" s="1"/>
  <c r="K12865" i="60"/>
  <c r="J12865" i="60"/>
  <c r="L12865" i="60" l="1"/>
  <c r="P12865" i="60"/>
  <c r="K12866" i="60"/>
  <c r="M12866" i="60"/>
  <c r="I12867" i="60" s="1"/>
  <c r="J12866" i="60"/>
  <c r="P12866" i="60" l="1"/>
  <c r="L12866" i="60"/>
  <c r="M12867" i="60"/>
  <c r="I12868" i="60" s="1"/>
  <c r="K12867" i="60"/>
  <c r="J12867" i="60"/>
  <c r="P12867" i="60" l="1"/>
  <c r="L12867" i="60"/>
  <c r="M12868" i="60"/>
  <c r="I12869" i="60" s="1"/>
  <c r="J12868" i="60"/>
  <c r="K12868" i="60"/>
  <c r="P12868" i="60" l="1"/>
  <c r="L12868" i="60"/>
  <c r="K12869" i="60"/>
  <c r="J12869" i="60"/>
  <c r="M12869" i="60"/>
  <c r="I12870" i="60" s="1"/>
  <c r="M12870" i="60" l="1"/>
  <c r="I12871" i="60" s="1"/>
  <c r="J12870" i="60"/>
  <c r="K12870" i="60"/>
  <c r="P12869" i="60"/>
  <c r="L12869" i="60"/>
  <c r="L12870" i="60" l="1"/>
  <c r="P12870" i="60"/>
  <c r="M12871" i="60"/>
  <c r="I12872" i="60" s="1"/>
  <c r="K12871" i="60"/>
  <c r="J12871" i="60"/>
  <c r="P12871" i="60" l="1"/>
  <c r="L12871" i="60"/>
  <c r="K12872" i="60"/>
  <c r="M12872" i="60"/>
  <c r="I12873" i="60" s="1"/>
  <c r="J12872" i="60"/>
  <c r="K12873" i="60" l="1"/>
  <c r="M12873" i="60"/>
  <c r="I12874" i="60" s="1"/>
  <c r="J12873" i="60"/>
  <c r="L12872" i="60"/>
  <c r="P12872" i="60"/>
  <c r="P12873" i="60" l="1"/>
  <c r="L12873" i="60"/>
  <c r="K12874" i="60"/>
  <c r="J12874" i="60"/>
  <c r="M12874" i="60"/>
  <c r="I12875" i="60" s="1"/>
  <c r="M12875" i="60" l="1"/>
  <c r="I12876" i="60" s="1"/>
  <c r="K12875" i="60"/>
  <c r="J12875" i="60"/>
  <c r="L12874" i="60"/>
  <c r="P12874" i="60"/>
  <c r="L12875" i="60" l="1"/>
  <c r="P12875" i="60"/>
  <c r="J12876" i="60"/>
  <c r="K12876" i="60"/>
  <c r="M12876" i="60"/>
  <c r="I12877" i="60" s="1"/>
  <c r="K12877" i="60" l="1"/>
  <c r="M12877" i="60"/>
  <c r="I12878" i="60" s="1"/>
  <c r="J12877" i="60"/>
  <c r="P12876" i="60"/>
  <c r="L12876" i="60"/>
  <c r="L12877" i="60" l="1"/>
  <c r="M12878" i="60"/>
  <c r="I12879" i="60" s="1"/>
  <c r="K12878" i="60"/>
  <c r="J12878" i="60"/>
  <c r="L12878" i="60" l="1"/>
  <c r="J12879" i="60"/>
  <c r="K12879" i="60"/>
  <c r="M12879" i="60"/>
  <c r="I12880" i="60" s="1"/>
  <c r="P12877" i="60"/>
  <c r="P12879" i="60" l="1"/>
  <c r="L12879" i="60"/>
  <c r="K12880" i="60"/>
  <c r="J12880" i="60"/>
  <c r="M12880" i="60"/>
  <c r="I12881" i="60" s="1"/>
  <c r="P12878" i="60"/>
  <c r="J12881" i="60" l="1"/>
  <c r="K12881" i="60"/>
  <c r="M12881" i="60"/>
  <c r="I12882" i="60" s="1"/>
  <c r="P12880" i="60"/>
  <c r="L12880" i="60"/>
  <c r="K12882" i="60" l="1"/>
  <c r="M12882" i="60"/>
  <c r="I12883" i="60" s="1"/>
  <c r="J12882" i="60"/>
  <c r="P12881" i="60"/>
  <c r="L12881" i="60"/>
  <c r="L12882" i="60" l="1"/>
  <c r="P12882" i="60"/>
  <c r="M12883" i="60"/>
  <c r="I12884" i="60" s="1"/>
  <c r="K12883" i="60"/>
  <c r="J12883" i="60"/>
  <c r="P12883" i="60" l="1"/>
  <c r="L12883" i="60"/>
  <c r="M12884" i="60"/>
  <c r="I12885" i="60" s="1"/>
  <c r="K12884" i="60"/>
  <c r="J12884" i="60"/>
  <c r="P12884" i="60" l="1"/>
  <c r="L12884" i="60"/>
  <c r="M12885" i="60"/>
  <c r="I12886" i="60" s="1"/>
  <c r="K12885" i="60"/>
  <c r="J12885" i="60"/>
  <c r="L12885" i="60" l="1"/>
  <c r="J12886" i="60"/>
  <c r="K12886" i="60"/>
  <c r="M12886" i="60"/>
  <c r="I12887" i="60" s="1"/>
  <c r="K12887" i="60" l="1"/>
  <c r="M12887" i="60"/>
  <c r="I12888" i="60" s="1"/>
  <c r="J12887" i="60"/>
  <c r="P12886" i="60"/>
  <c r="L12886" i="60"/>
  <c r="P12885" i="60"/>
  <c r="L12887" i="60" l="1"/>
  <c r="P12887" i="60"/>
  <c r="M12888" i="60"/>
  <c r="I12889" i="60" s="1"/>
  <c r="J12888" i="60"/>
  <c r="K12888" i="60"/>
  <c r="K12889" i="60" l="1"/>
  <c r="M12889" i="60"/>
  <c r="I12890" i="60" s="1"/>
  <c r="J12889" i="60"/>
  <c r="P12888" i="60"/>
  <c r="L12888" i="60"/>
  <c r="L12889" i="60" l="1"/>
  <c r="P12889" i="60"/>
  <c r="M12890" i="60"/>
  <c r="I12891" i="60" s="1"/>
  <c r="K12890" i="60"/>
  <c r="J12890" i="60"/>
  <c r="L12890" i="60" l="1"/>
  <c r="P12890" i="60"/>
  <c r="K12891" i="60"/>
  <c r="J12891" i="60"/>
  <c r="M12891" i="60"/>
  <c r="I12892" i="60" s="1"/>
  <c r="P12891" i="60" l="1"/>
  <c r="L12891" i="60"/>
  <c r="M12892" i="60"/>
  <c r="I12893" i="60" s="1"/>
  <c r="K12892" i="60"/>
  <c r="J12892" i="60"/>
  <c r="J12893" i="60" l="1"/>
  <c r="M12893" i="60"/>
  <c r="I12894" i="60" s="1"/>
  <c r="K12893" i="60"/>
  <c r="P12892" i="60"/>
  <c r="L12892" i="60"/>
  <c r="K12894" i="60" l="1"/>
  <c r="J12894" i="60"/>
  <c r="M12894" i="60"/>
  <c r="I12895" i="60" s="1"/>
  <c r="P12893" i="60"/>
  <c r="L12893" i="60"/>
  <c r="K12895" i="60" l="1"/>
  <c r="J12895" i="60"/>
  <c r="M12895" i="60"/>
  <c r="I12896" i="60" s="1"/>
  <c r="L12894" i="60"/>
  <c r="P12894" i="60"/>
  <c r="J12896" i="60" l="1"/>
  <c r="M12896" i="60"/>
  <c r="I12897" i="60" s="1"/>
  <c r="K12896" i="60"/>
  <c r="L12895" i="60"/>
  <c r="P12895" i="60"/>
  <c r="M12897" i="60" l="1"/>
  <c r="I12898" i="60" s="1"/>
  <c r="K12897" i="60"/>
  <c r="J12897" i="60"/>
  <c r="P12896" i="60"/>
  <c r="L12896" i="60"/>
  <c r="P12897" i="60" l="1"/>
  <c r="L12897" i="60"/>
  <c r="M12898" i="60"/>
  <c r="I12899" i="60" s="1"/>
  <c r="K12898" i="60"/>
  <c r="J12898" i="60"/>
  <c r="P12898" i="60" l="1"/>
  <c r="L12898" i="60"/>
  <c r="M12899" i="60"/>
  <c r="I12900" i="60" s="1"/>
  <c r="K12899" i="60"/>
  <c r="J12899" i="60"/>
  <c r="P12899" i="60" l="1"/>
  <c r="L12899" i="60"/>
  <c r="M12900" i="60"/>
  <c r="I12901" i="60" s="1"/>
  <c r="J12900" i="60"/>
  <c r="K12900" i="60"/>
  <c r="P12900" i="60" l="1"/>
  <c r="L12900" i="60"/>
  <c r="K12901" i="60"/>
  <c r="J12901" i="60"/>
  <c r="M12901" i="60"/>
  <c r="I12902" i="60" s="1"/>
  <c r="M12902" i="60" l="1"/>
  <c r="I12903" i="60" s="1"/>
  <c r="K12902" i="60"/>
  <c r="J12902" i="60"/>
  <c r="L12901" i="60"/>
  <c r="P12901" i="60"/>
  <c r="L12902" i="60" l="1"/>
  <c r="P12902" i="60"/>
  <c r="M12903" i="60"/>
  <c r="I12904" i="60" s="1"/>
  <c r="K12903" i="60"/>
  <c r="J12903" i="60"/>
  <c r="P12903" i="60" l="1"/>
  <c r="L12903" i="60"/>
  <c r="K12904" i="60"/>
  <c r="J12904" i="60"/>
  <c r="M12904" i="60"/>
  <c r="I12905" i="60" s="1"/>
  <c r="L12904" i="60" l="1"/>
  <c r="P12904" i="60"/>
  <c r="M12905" i="60"/>
  <c r="I12906" i="60" s="1"/>
  <c r="K12905" i="60"/>
  <c r="J12905" i="60"/>
  <c r="P12905" i="60" l="1"/>
  <c r="L12905" i="60"/>
  <c r="M12906" i="60"/>
  <c r="I12907" i="60" s="1"/>
  <c r="K12906" i="60"/>
  <c r="J12906" i="60"/>
  <c r="K12907" i="60" l="1"/>
  <c r="J12907" i="60"/>
  <c r="M12907" i="60"/>
  <c r="I12908" i="60" s="1"/>
  <c r="L12906" i="60"/>
  <c r="P12906" i="60"/>
  <c r="K12908" i="60" l="1"/>
  <c r="J12908" i="60"/>
  <c r="M12908" i="60"/>
  <c r="I12909" i="60" s="1"/>
  <c r="L12907" i="60"/>
  <c r="P12907" i="60"/>
  <c r="K12909" i="60" l="1"/>
  <c r="M12909" i="60"/>
  <c r="I12910" i="60" s="1"/>
  <c r="J12909" i="60"/>
  <c r="P12908" i="60"/>
  <c r="L12908" i="60"/>
  <c r="P12909" i="60" l="1"/>
  <c r="L12909" i="60"/>
  <c r="J12910" i="60"/>
  <c r="K12910" i="60"/>
  <c r="M12910" i="60"/>
  <c r="I12911" i="60" s="1"/>
  <c r="P12910" i="60" l="1"/>
  <c r="L12910" i="60"/>
  <c r="J12911" i="60"/>
  <c r="M12911" i="60"/>
  <c r="I12912" i="60" s="1"/>
  <c r="K12911" i="60"/>
  <c r="P12911" i="60" l="1"/>
  <c r="L12911" i="60"/>
  <c r="K12912" i="60"/>
  <c r="J12912" i="60"/>
  <c r="M12912" i="60"/>
  <c r="I12913" i="60" s="1"/>
  <c r="M12913" i="60" l="1"/>
  <c r="I12914" i="60" s="1"/>
  <c r="K12913" i="60"/>
  <c r="J12913" i="60"/>
  <c r="P12912" i="60"/>
  <c r="L12912" i="60"/>
  <c r="P12913" i="60" l="1"/>
  <c r="L12913" i="60"/>
  <c r="M12914" i="60"/>
  <c r="I12915" i="60" s="1"/>
  <c r="K12914" i="60"/>
  <c r="J12914" i="60"/>
  <c r="L12914" i="60" l="1"/>
  <c r="P12914" i="60"/>
  <c r="K12915" i="60"/>
  <c r="M12915" i="60"/>
  <c r="I12916" i="60" s="1"/>
  <c r="J12915" i="60"/>
  <c r="P12915" i="60" l="1"/>
  <c r="L12915" i="60"/>
  <c r="M12916" i="60"/>
  <c r="I12917" i="60" s="1"/>
  <c r="J12916" i="60"/>
  <c r="K12916" i="60"/>
  <c r="P12916" i="60" l="1"/>
  <c r="L12916" i="60"/>
  <c r="M12917" i="60"/>
  <c r="I12918" i="60" s="1"/>
  <c r="K12917" i="60"/>
  <c r="J12917" i="60"/>
  <c r="P12917" i="60" l="1"/>
  <c r="L12917" i="60"/>
  <c r="J12918" i="60"/>
  <c r="K12918" i="60"/>
  <c r="M12918" i="60"/>
  <c r="I12919" i="60" s="1"/>
  <c r="P12918" i="60" l="1"/>
  <c r="L12918" i="60"/>
  <c r="M12919" i="60"/>
  <c r="I12920" i="60" s="1"/>
  <c r="K12919" i="60"/>
  <c r="J12919" i="60"/>
  <c r="L12919" i="60" l="1"/>
  <c r="P12919" i="60"/>
  <c r="M12920" i="60"/>
  <c r="I12921" i="60" s="1"/>
  <c r="J12920" i="60"/>
  <c r="K12920" i="60"/>
  <c r="K12921" i="60" l="1"/>
  <c r="M12921" i="60"/>
  <c r="I12922" i="60" s="1"/>
  <c r="J12921" i="60"/>
  <c r="P12920" i="60"/>
  <c r="L12920" i="60"/>
  <c r="L12921" i="60" l="1"/>
  <c r="P12921" i="60"/>
  <c r="K12922" i="60"/>
  <c r="M12922" i="60"/>
  <c r="I12923" i="60" s="1"/>
  <c r="J12922" i="60"/>
  <c r="P12922" i="60" l="1"/>
  <c r="L12922" i="60"/>
  <c r="K12923" i="60"/>
  <c r="J12923" i="60"/>
  <c r="M12923" i="60"/>
  <c r="I12924" i="60" s="1"/>
  <c r="J12924" i="60" l="1"/>
  <c r="K12924" i="60"/>
  <c r="M12924" i="60"/>
  <c r="I12925" i="60" s="1"/>
  <c r="L12923" i="60"/>
  <c r="P12923" i="60"/>
  <c r="J12925" i="60" l="1"/>
  <c r="K12925" i="60"/>
  <c r="M12925" i="60"/>
  <c r="I12926" i="60" s="1"/>
  <c r="L12924" i="60"/>
  <c r="P12924" i="60"/>
  <c r="K12926" i="60" l="1"/>
  <c r="M12926" i="60"/>
  <c r="I12927" i="60" s="1"/>
  <c r="J12926" i="60"/>
  <c r="L12925" i="60"/>
  <c r="P12925" i="60"/>
  <c r="L12926" i="60" l="1"/>
  <c r="P12926" i="60"/>
  <c r="M12927" i="60"/>
  <c r="I12928" i="60" s="1"/>
  <c r="K12927" i="60"/>
  <c r="J12927" i="60"/>
  <c r="P12927" i="60" l="1"/>
  <c r="L12927" i="60"/>
  <c r="J12928" i="60"/>
  <c r="M12928" i="60"/>
  <c r="I12929" i="60" s="1"/>
  <c r="K12928" i="60"/>
  <c r="K12929" i="60" l="1"/>
  <c r="M12929" i="60"/>
  <c r="I12930" i="60" s="1"/>
  <c r="J12929" i="60"/>
  <c r="P12928" i="60"/>
  <c r="L12928" i="60"/>
  <c r="P12929" i="60" l="1"/>
  <c r="L12929" i="60"/>
  <c r="J12930" i="60"/>
  <c r="M12930" i="60"/>
  <c r="I12931" i="60" s="1"/>
  <c r="K12930" i="60"/>
  <c r="P12930" i="60" l="1"/>
  <c r="L12930" i="60"/>
  <c r="K12931" i="60"/>
  <c r="J12931" i="60"/>
  <c r="M12931" i="60"/>
  <c r="I12932" i="60" s="1"/>
  <c r="M12932" i="60" l="1"/>
  <c r="I12933" i="60" s="1"/>
  <c r="K12932" i="60"/>
  <c r="J12932" i="60"/>
  <c r="L12931" i="60"/>
  <c r="P12931" i="60"/>
  <c r="P12932" i="60" l="1"/>
  <c r="L12932" i="60"/>
  <c r="M12933" i="60"/>
  <c r="I12934" i="60" s="1"/>
  <c r="K12933" i="60"/>
  <c r="J12933" i="60"/>
  <c r="M12934" i="60" l="1"/>
  <c r="I12935" i="60" s="1"/>
  <c r="J12934" i="60"/>
  <c r="K12934" i="60"/>
  <c r="P12933" i="60"/>
  <c r="L12933" i="60"/>
  <c r="P12934" i="60" l="1"/>
  <c r="L12934" i="60"/>
  <c r="M12935" i="60"/>
  <c r="I12936" i="60" s="1"/>
  <c r="K12935" i="60"/>
  <c r="J12935" i="60"/>
  <c r="K12936" i="60" l="1"/>
  <c r="M12936" i="60"/>
  <c r="I12937" i="60" s="1"/>
  <c r="J12936" i="60"/>
  <c r="P12935" i="60"/>
  <c r="L12935" i="60"/>
  <c r="L12936" i="60" l="1"/>
  <c r="P12936" i="60"/>
  <c r="M12937" i="60"/>
  <c r="I12938" i="60" s="1"/>
  <c r="K12937" i="60"/>
  <c r="J12937" i="60"/>
  <c r="L12937" i="60" l="1"/>
  <c r="P12937" i="60"/>
  <c r="K12938" i="60"/>
  <c r="M12938" i="60"/>
  <c r="I12939" i="60" s="1"/>
  <c r="J12938" i="60"/>
  <c r="L12938" i="60" l="1"/>
  <c r="P12938" i="60"/>
  <c r="M12939" i="60"/>
  <c r="I12940" i="60" s="1"/>
  <c r="K12939" i="60"/>
  <c r="J12939" i="60"/>
  <c r="L12939" i="60" l="1"/>
  <c r="P12939" i="60"/>
  <c r="K12940" i="60"/>
  <c r="J12940" i="60"/>
  <c r="M12940" i="60"/>
  <c r="I12941" i="60" s="1"/>
  <c r="M12941" i="60" l="1"/>
  <c r="I12942" i="60" s="1"/>
  <c r="K12941" i="60"/>
  <c r="J12941" i="60"/>
  <c r="P12940" i="60"/>
  <c r="L12940" i="60"/>
  <c r="L12941" i="60" l="1"/>
  <c r="P12941" i="60"/>
  <c r="J12942" i="60"/>
  <c r="K12942" i="60"/>
  <c r="M12942" i="60"/>
  <c r="I12943" i="60" s="1"/>
  <c r="K12943" i="60" l="1"/>
  <c r="J12943" i="60"/>
  <c r="M12943" i="60"/>
  <c r="I12944" i="60" s="1"/>
  <c r="P12942" i="60"/>
  <c r="L12942" i="60"/>
  <c r="M12944" i="60" l="1"/>
  <c r="I12945" i="60" s="1"/>
  <c r="J12944" i="60"/>
  <c r="K12944" i="60"/>
  <c r="L12943" i="60"/>
  <c r="P12943" i="60"/>
  <c r="P12944" i="60" l="1"/>
  <c r="L12944" i="60"/>
  <c r="J12945" i="60"/>
  <c r="M12945" i="60"/>
  <c r="I12946" i="60" s="1"/>
  <c r="K12945" i="60"/>
  <c r="K12946" i="60" l="1"/>
  <c r="J12946" i="60"/>
  <c r="M12946" i="60"/>
  <c r="I12947" i="60" s="1"/>
  <c r="P12945" i="60"/>
  <c r="L12945" i="60"/>
  <c r="K12947" i="60" l="1"/>
  <c r="J12947" i="60"/>
  <c r="M12947" i="60"/>
  <c r="I12948" i="60" s="1"/>
  <c r="L12946" i="60"/>
  <c r="P12946" i="60"/>
  <c r="M12948" i="60" l="1"/>
  <c r="I12949" i="60" s="1"/>
  <c r="J12948" i="60"/>
  <c r="K12948" i="60"/>
  <c r="P12947" i="60"/>
  <c r="L12947" i="60"/>
  <c r="L12948" i="60" l="1"/>
  <c r="P12948" i="60"/>
  <c r="M12949" i="60"/>
  <c r="I12950" i="60" s="1"/>
  <c r="K12949" i="60"/>
  <c r="J12949" i="60"/>
  <c r="P12949" i="60" l="1"/>
  <c r="L12949" i="60"/>
  <c r="K12950" i="60"/>
  <c r="M12950" i="60"/>
  <c r="I12951" i="60" s="1"/>
  <c r="J12950" i="60"/>
  <c r="L12950" i="60" l="1"/>
  <c r="P12950" i="60"/>
  <c r="M12951" i="60"/>
  <c r="I12952" i="60" s="1"/>
  <c r="K12951" i="60"/>
  <c r="J12951" i="60"/>
  <c r="M12952" i="60" l="1"/>
  <c r="I12953" i="60" s="1"/>
  <c r="K12952" i="60"/>
  <c r="J12952" i="60"/>
  <c r="L12951" i="60"/>
  <c r="P12951" i="60"/>
  <c r="P12952" i="60" l="1"/>
  <c r="L12952" i="60"/>
  <c r="K12953" i="60"/>
  <c r="J12953" i="60"/>
  <c r="M12953" i="60"/>
  <c r="I12954" i="60" s="1"/>
  <c r="M12954" i="60" l="1"/>
  <c r="I12955" i="60" s="1"/>
  <c r="J12954" i="60"/>
  <c r="K12954" i="60"/>
  <c r="L12953" i="60"/>
  <c r="P12953" i="60"/>
  <c r="P12954" i="60" l="1"/>
  <c r="L12954" i="60"/>
  <c r="M12955" i="60"/>
  <c r="I12956" i="60" s="1"/>
  <c r="K12955" i="60"/>
  <c r="J12955" i="60"/>
  <c r="L12955" i="60" l="1"/>
  <c r="M12956" i="60"/>
  <c r="I12957" i="60" s="1"/>
  <c r="K12956" i="60"/>
  <c r="J12956" i="60"/>
  <c r="L12956" i="60" l="1"/>
  <c r="P12956" i="60"/>
  <c r="K12957" i="60"/>
  <c r="J12957" i="60"/>
  <c r="M12957" i="60"/>
  <c r="I12958" i="60" s="1"/>
  <c r="P12955" i="60"/>
  <c r="K12958" i="60" l="1"/>
  <c r="J12958" i="60"/>
  <c r="M12958" i="60"/>
  <c r="I12959" i="60" s="1"/>
  <c r="P12957" i="60"/>
  <c r="L12957" i="60"/>
  <c r="L12958" i="60" l="1"/>
  <c r="J12959" i="60"/>
  <c r="M12959" i="60"/>
  <c r="I12960" i="60" s="1"/>
  <c r="K12959" i="60"/>
  <c r="J12960" i="60" l="1"/>
  <c r="K12960" i="60"/>
  <c r="M12960" i="60"/>
  <c r="I12961" i="60" s="1"/>
  <c r="P12959" i="60"/>
  <c r="L12959" i="60"/>
  <c r="P12958" i="60"/>
  <c r="M12961" i="60" l="1"/>
  <c r="I12962" i="60" s="1"/>
  <c r="K12961" i="60"/>
  <c r="J12961" i="60"/>
  <c r="L12960" i="60"/>
  <c r="P12960" i="60"/>
  <c r="L12961" i="60" l="1"/>
  <c r="P12961" i="60"/>
  <c r="M12962" i="60"/>
  <c r="I12963" i="60" s="1"/>
  <c r="K12962" i="60"/>
  <c r="J12962" i="60"/>
  <c r="L12962" i="60" l="1"/>
  <c r="K12963" i="60"/>
  <c r="J12963" i="60"/>
  <c r="M12963" i="60"/>
  <c r="I12964" i="60" s="1"/>
  <c r="K12964" i="60" l="1"/>
  <c r="M12964" i="60"/>
  <c r="I12965" i="60" s="1"/>
  <c r="J12964" i="60"/>
  <c r="P12962" i="60"/>
  <c r="P12963" i="60"/>
  <c r="L12963" i="60"/>
  <c r="P12964" i="60" l="1"/>
  <c r="L12964" i="60"/>
  <c r="J12965" i="60"/>
  <c r="M12965" i="60"/>
  <c r="I12966" i="60" s="1"/>
  <c r="K12965" i="60"/>
  <c r="M12966" i="60" l="1"/>
  <c r="I12967" i="60" s="1"/>
  <c r="J12966" i="60"/>
  <c r="K12966" i="60"/>
  <c r="P12965" i="60"/>
  <c r="L12965" i="60"/>
  <c r="P12966" i="60" l="1"/>
  <c r="L12966" i="60"/>
  <c r="K12967" i="60"/>
  <c r="J12967" i="60"/>
  <c r="M12967" i="60"/>
  <c r="I12968" i="60" s="1"/>
  <c r="M12968" i="60" l="1"/>
  <c r="I12969" i="60" s="1"/>
  <c r="J12968" i="60"/>
  <c r="K12968" i="60"/>
  <c r="P12967" i="60"/>
  <c r="L12967" i="60"/>
  <c r="L12968" i="60" l="1"/>
  <c r="P12968" i="60"/>
  <c r="M12969" i="60"/>
  <c r="I12970" i="60" s="1"/>
  <c r="K12969" i="60"/>
  <c r="J12969" i="60"/>
  <c r="P12969" i="60" l="1"/>
  <c r="L12969" i="60"/>
  <c r="K12970" i="60"/>
  <c r="M12970" i="60"/>
  <c r="I12971" i="60" s="1"/>
  <c r="J12970" i="60"/>
  <c r="K12971" i="60" l="1"/>
  <c r="M12971" i="60"/>
  <c r="I12972" i="60" s="1"/>
  <c r="J12971" i="60"/>
  <c r="L12970" i="60"/>
  <c r="P12970" i="60"/>
  <c r="L12971" i="60" l="1"/>
  <c r="P12971" i="60"/>
  <c r="K12972" i="60"/>
  <c r="J12972" i="60"/>
  <c r="M12972" i="60"/>
  <c r="I12973" i="60" s="1"/>
  <c r="K12973" i="60" l="1"/>
  <c r="J12973" i="60"/>
  <c r="M12973" i="60"/>
  <c r="I12974" i="60" s="1"/>
  <c r="P12972" i="60"/>
  <c r="L12972" i="60"/>
  <c r="J12974" i="60" l="1"/>
  <c r="M12974" i="60"/>
  <c r="I12975" i="60" s="1"/>
  <c r="K12974" i="60"/>
  <c r="L12973" i="60"/>
  <c r="P12973" i="60"/>
  <c r="K12975" i="60" l="1"/>
  <c r="M12975" i="60"/>
  <c r="I12976" i="60" s="1"/>
  <c r="J12975" i="60"/>
  <c r="L12974" i="60"/>
  <c r="P12974" i="60"/>
  <c r="P12975" i="60" l="1"/>
  <c r="L12975" i="60"/>
  <c r="M12976" i="60"/>
  <c r="I12977" i="60" s="1"/>
  <c r="K12976" i="60"/>
  <c r="J12976" i="60"/>
  <c r="P12976" i="60" l="1"/>
  <c r="L12976" i="60"/>
  <c r="J12977" i="60"/>
  <c r="K12977" i="60"/>
  <c r="M12977" i="60"/>
  <c r="I12978" i="60" s="1"/>
  <c r="K12978" i="60" l="1"/>
  <c r="J12978" i="60"/>
  <c r="M12978" i="60"/>
  <c r="I12979" i="60" s="1"/>
  <c r="L12977" i="60"/>
  <c r="P12977" i="60"/>
  <c r="L12978" i="60" l="1"/>
  <c r="K12979" i="60"/>
  <c r="J12979" i="60"/>
  <c r="M12979" i="60"/>
  <c r="I12980" i="60" s="1"/>
  <c r="M12980" i="60" l="1"/>
  <c r="I12981" i="60" s="1"/>
  <c r="J12980" i="60"/>
  <c r="K12980" i="60"/>
  <c r="P12979" i="60"/>
  <c r="L12979" i="60"/>
  <c r="P12978" i="60"/>
  <c r="L12980" i="60" l="1"/>
  <c r="P12980" i="60"/>
  <c r="M12981" i="60"/>
  <c r="I12982" i="60" s="1"/>
  <c r="K12981" i="60"/>
  <c r="J12981" i="60"/>
  <c r="P12981" i="60" l="1"/>
  <c r="L12981" i="60"/>
  <c r="M12982" i="60"/>
  <c r="I12983" i="60" s="1"/>
  <c r="K12982" i="60"/>
  <c r="J12982" i="60"/>
  <c r="M12983" i="60" l="1"/>
  <c r="I12984" i="60" s="1"/>
  <c r="J12983" i="60"/>
  <c r="K12983" i="60"/>
  <c r="P12982" i="60"/>
  <c r="L12982" i="60"/>
  <c r="P12983" i="60" l="1"/>
  <c r="L12983" i="60"/>
  <c r="J12984" i="60"/>
  <c r="K12984" i="60"/>
  <c r="M12984" i="60"/>
  <c r="I12985" i="60" s="1"/>
  <c r="K12985" i="60" l="1"/>
  <c r="M12985" i="60"/>
  <c r="I12986" i="60" s="1"/>
  <c r="J12985" i="60"/>
  <c r="P12984" i="60"/>
  <c r="L12984" i="60"/>
  <c r="L12985" i="60" l="1"/>
  <c r="P12985" i="60"/>
  <c r="M12986" i="60"/>
  <c r="I12987" i="60" s="1"/>
  <c r="K12986" i="60"/>
  <c r="J12986" i="60"/>
  <c r="K12987" i="60" l="1"/>
  <c r="M12987" i="60"/>
  <c r="I12988" i="60" s="1"/>
  <c r="J12987" i="60"/>
  <c r="L12986" i="60"/>
  <c r="P12986" i="60"/>
  <c r="L12987" i="60" l="1"/>
  <c r="P12987" i="60"/>
  <c r="M12988" i="60"/>
  <c r="I12989" i="60" s="1"/>
  <c r="J12988" i="60"/>
  <c r="K12988" i="60"/>
  <c r="K12989" i="60" l="1"/>
  <c r="J12989" i="60"/>
  <c r="M12989" i="60"/>
  <c r="I12990" i="60" s="1"/>
  <c r="L12988" i="60"/>
  <c r="P12988" i="60"/>
  <c r="M12990" i="60" l="1"/>
  <c r="I12991" i="60" s="1"/>
  <c r="K12990" i="60"/>
  <c r="J12990" i="60"/>
  <c r="P12989" i="60"/>
  <c r="L12989" i="60"/>
  <c r="P12990" i="60" l="1"/>
  <c r="L12990" i="60"/>
  <c r="J12991" i="60"/>
  <c r="K12991" i="60"/>
  <c r="M12991" i="60"/>
  <c r="I12992" i="60" s="1"/>
  <c r="L12991" i="60" l="1"/>
  <c r="P12991" i="60"/>
  <c r="K12992" i="60"/>
  <c r="J12992" i="60"/>
  <c r="M12992" i="60"/>
  <c r="I12993" i="60" s="1"/>
  <c r="M12993" i="60" l="1"/>
  <c r="I12994" i="60" s="1"/>
  <c r="K12993" i="60"/>
  <c r="J12993" i="60"/>
  <c r="P12992" i="60"/>
  <c r="L12992" i="60"/>
  <c r="P12993" i="60" l="1"/>
  <c r="L12993" i="60"/>
  <c r="J12994" i="60"/>
  <c r="M12994" i="60"/>
  <c r="I12995" i="60" s="1"/>
  <c r="K12994" i="60"/>
  <c r="J12995" i="60" l="1"/>
  <c r="K12995" i="60"/>
  <c r="M12995" i="60"/>
  <c r="I12996" i="60" s="1"/>
  <c r="P12994" i="60"/>
  <c r="L12994" i="60"/>
  <c r="J12996" i="60" l="1"/>
  <c r="M12996" i="60"/>
  <c r="I12997" i="60" s="1"/>
  <c r="K12996" i="60"/>
  <c r="P12995" i="60"/>
  <c r="L12995" i="60"/>
  <c r="M12997" i="60" l="1"/>
  <c r="I12998" i="60" s="1"/>
  <c r="K12997" i="60"/>
  <c r="J12997" i="60"/>
  <c r="P12996" i="60"/>
  <c r="L12996" i="60"/>
  <c r="P12997" i="60" l="1"/>
  <c r="L12997" i="60"/>
  <c r="M12998" i="60"/>
  <c r="I12999" i="60" s="1"/>
  <c r="K12998" i="60"/>
  <c r="J12998" i="60"/>
  <c r="P12998" i="60" l="1"/>
  <c r="L12998" i="60"/>
  <c r="K12999" i="60"/>
  <c r="M12999" i="60"/>
  <c r="I13000" i="60" s="1"/>
  <c r="J12999" i="60"/>
  <c r="M13000" i="60" l="1"/>
  <c r="I13001" i="60" s="1"/>
  <c r="J13000" i="60"/>
  <c r="K13000" i="60"/>
  <c r="P12999" i="60"/>
  <c r="L12999" i="60"/>
  <c r="L13000" i="60" l="1"/>
  <c r="P13000" i="60"/>
  <c r="M13001" i="60"/>
  <c r="I13002" i="60" s="1"/>
  <c r="K13001" i="60"/>
  <c r="J13001" i="60"/>
  <c r="P13001" i="60" l="1"/>
  <c r="L13001" i="60"/>
  <c r="K13002" i="60"/>
  <c r="J13002" i="60"/>
  <c r="M13002" i="60"/>
  <c r="I13003" i="60" s="1"/>
  <c r="L13002" i="60" l="1"/>
  <c r="P13002" i="60"/>
  <c r="M13003" i="60"/>
  <c r="I13004" i="60" s="1"/>
  <c r="K13003" i="60"/>
  <c r="J13003" i="60"/>
  <c r="P13003" i="60" l="1"/>
  <c r="L13003" i="60"/>
  <c r="M13004" i="60"/>
  <c r="I13005" i="60" s="1"/>
  <c r="K13004" i="60"/>
  <c r="J13004" i="60"/>
  <c r="P13004" i="60" l="1"/>
  <c r="L13004" i="60"/>
  <c r="M13005" i="60"/>
  <c r="I13006" i="60" s="1"/>
  <c r="K13005" i="60"/>
  <c r="J13005" i="60"/>
  <c r="L13005" i="60" l="1"/>
  <c r="P13005" i="60"/>
  <c r="K13006" i="60"/>
  <c r="J13006" i="60"/>
  <c r="M13006" i="60"/>
  <c r="I13007" i="60" s="1"/>
  <c r="K13007" i="60" l="1"/>
  <c r="J13007" i="60"/>
  <c r="M13007" i="60"/>
  <c r="I13008" i="60" s="1"/>
  <c r="P13006" i="60"/>
  <c r="L13006" i="60"/>
  <c r="J13008" i="60" l="1"/>
  <c r="K13008" i="60"/>
  <c r="M13008" i="60"/>
  <c r="I13009" i="60" s="1"/>
  <c r="P13007" i="60"/>
  <c r="L13007" i="60"/>
  <c r="J13009" i="60" l="1"/>
  <c r="K13009" i="60"/>
  <c r="M13009" i="60"/>
  <c r="I13010" i="60" s="1"/>
  <c r="P13008" i="60"/>
  <c r="L13008" i="60"/>
  <c r="M13010" i="60" l="1"/>
  <c r="I13011" i="60" s="1"/>
  <c r="K13010" i="60"/>
  <c r="J13010" i="60"/>
  <c r="P13009" i="60"/>
  <c r="L13009" i="60"/>
  <c r="L13010" i="60" l="1"/>
  <c r="P13010" i="60"/>
  <c r="M13011" i="60"/>
  <c r="I13012" i="60" s="1"/>
  <c r="K13011" i="60"/>
  <c r="J13011" i="60"/>
  <c r="M13012" i="60" l="1"/>
  <c r="I13013" i="60" s="1"/>
  <c r="K13012" i="60"/>
  <c r="J13012" i="60"/>
  <c r="P13011" i="60"/>
  <c r="L13011" i="60"/>
  <c r="P13012" i="60" l="1"/>
  <c r="L13012" i="60"/>
  <c r="K13013" i="60"/>
  <c r="M13013" i="60"/>
  <c r="I13014" i="60" s="1"/>
  <c r="J13013" i="60"/>
  <c r="P13013" i="60" l="1"/>
  <c r="L13013" i="60"/>
  <c r="J13014" i="60"/>
  <c r="K13014" i="60"/>
  <c r="M13014" i="60"/>
  <c r="I13015" i="60" s="1"/>
  <c r="M13015" i="60" l="1"/>
  <c r="I13016" i="60" s="1"/>
  <c r="K13015" i="60"/>
  <c r="J13015" i="60"/>
  <c r="L13014" i="60"/>
  <c r="P13014" i="60"/>
  <c r="P13015" i="60" l="1"/>
  <c r="L13015" i="60"/>
  <c r="M13016" i="60"/>
  <c r="I13017" i="60" s="1"/>
  <c r="K13016" i="60"/>
  <c r="J13016" i="60"/>
  <c r="P13016" i="60" l="1"/>
  <c r="L13016" i="60"/>
  <c r="M13017" i="60"/>
  <c r="I13018" i="60" s="1"/>
  <c r="K13017" i="60"/>
  <c r="J13017" i="60"/>
  <c r="L13017" i="60" l="1"/>
  <c r="P13017" i="60"/>
  <c r="M13018" i="60"/>
  <c r="I13019" i="60" s="1"/>
  <c r="K13018" i="60"/>
  <c r="J13018" i="60"/>
  <c r="L13018" i="60" l="1"/>
  <c r="K13019" i="60"/>
  <c r="J13019" i="60"/>
  <c r="M13019" i="60"/>
  <c r="I13020" i="60" s="1"/>
  <c r="L13019" i="60" l="1"/>
  <c r="P13019" i="60"/>
  <c r="K13020" i="60"/>
  <c r="M13020" i="60"/>
  <c r="I13021" i="60" s="1"/>
  <c r="J13020" i="60"/>
  <c r="P13018" i="60"/>
  <c r="L13020" i="60" l="1"/>
  <c r="P13020" i="60"/>
  <c r="K13021" i="60"/>
  <c r="J13021" i="60"/>
  <c r="M13021" i="60"/>
  <c r="I13022" i="60" s="1"/>
  <c r="L13021" i="60" l="1"/>
  <c r="P13021" i="60"/>
  <c r="M13022" i="60"/>
  <c r="I13023" i="60" s="1"/>
  <c r="K13022" i="60"/>
  <c r="J13022" i="60"/>
  <c r="L13022" i="60" l="1"/>
  <c r="P13022" i="60"/>
  <c r="J13023" i="60"/>
  <c r="M13023" i="60"/>
  <c r="I13024" i="60" s="1"/>
  <c r="K13023" i="60"/>
  <c r="P13023" i="60" l="1"/>
  <c r="L13023" i="60"/>
  <c r="K13024" i="60"/>
  <c r="M13024" i="60"/>
  <c r="I13025" i="60" s="1"/>
  <c r="J13024" i="60"/>
  <c r="P13024" i="60" l="1"/>
  <c r="L13024" i="60"/>
  <c r="M13025" i="60"/>
  <c r="I13026" i="60" s="1"/>
  <c r="K13025" i="60"/>
  <c r="J13025" i="60"/>
  <c r="L13025" i="60" l="1"/>
  <c r="P13025" i="60"/>
  <c r="J13026" i="60"/>
  <c r="M13026" i="60"/>
  <c r="I13027" i="60" s="1"/>
  <c r="K13026" i="60"/>
  <c r="P13026" i="60" l="1"/>
  <c r="L13026" i="60"/>
  <c r="K13027" i="60"/>
  <c r="M13027" i="60"/>
  <c r="I13028" i="60" s="1"/>
  <c r="J13027" i="60"/>
  <c r="L13027" i="60" l="1"/>
  <c r="P13027" i="60"/>
  <c r="K13028" i="60"/>
  <c r="M13028" i="60"/>
  <c r="I13029" i="60" s="1"/>
  <c r="J13028" i="60"/>
  <c r="L13028" i="60" l="1"/>
  <c r="P13028" i="60"/>
  <c r="J13029" i="60"/>
  <c r="K13029" i="60"/>
  <c r="M13029" i="60"/>
  <c r="I13030" i="60" s="1"/>
  <c r="J13030" i="60" l="1"/>
  <c r="M13030" i="60"/>
  <c r="I13031" i="60" s="1"/>
  <c r="K13030" i="60"/>
  <c r="L13029" i="60"/>
  <c r="P13029" i="60"/>
  <c r="M13031" i="60" l="1"/>
  <c r="I13032" i="60" s="1"/>
  <c r="J13031" i="60"/>
  <c r="K13031" i="60"/>
  <c r="P13030" i="60"/>
  <c r="L13030" i="60"/>
  <c r="L13031" i="60" l="1"/>
  <c r="P13031" i="60"/>
  <c r="M13032" i="60"/>
  <c r="I13033" i="60" s="1"/>
  <c r="K13032" i="60"/>
  <c r="J13032" i="60"/>
  <c r="P13032" i="60" l="1"/>
  <c r="L13032" i="60"/>
  <c r="M13033" i="60"/>
  <c r="I13034" i="60" s="1"/>
  <c r="J13033" i="60"/>
  <c r="K13033" i="60"/>
  <c r="K13034" i="60" l="1"/>
  <c r="M13034" i="60"/>
  <c r="I13035" i="60" s="1"/>
  <c r="J13034" i="60"/>
  <c r="P13033" i="60"/>
  <c r="L13033" i="60"/>
  <c r="L13034" i="60" l="1"/>
  <c r="P13034" i="60"/>
  <c r="M13035" i="60"/>
  <c r="I13036" i="60" s="1"/>
  <c r="J13035" i="60"/>
  <c r="K13035" i="60"/>
  <c r="L13035" i="60" l="1"/>
  <c r="P13035" i="60"/>
  <c r="J13036" i="60"/>
  <c r="K13036" i="60"/>
  <c r="M13036" i="60"/>
  <c r="I13037" i="60" s="1"/>
  <c r="J13037" i="60" l="1"/>
  <c r="K13037" i="60"/>
  <c r="M13037" i="60"/>
  <c r="I13038" i="60" s="1"/>
  <c r="P13036" i="60"/>
  <c r="L13036" i="60"/>
  <c r="K13038" i="60" l="1"/>
  <c r="J13038" i="60"/>
  <c r="M13038" i="60"/>
  <c r="I13039" i="60" s="1"/>
  <c r="L13037" i="60"/>
  <c r="P13037" i="60"/>
  <c r="M13039" i="60" l="1"/>
  <c r="I13040" i="60" s="1"/>
  <c r="J13039" i="60"/>
  <c r="K13039" i="60"/>
  <c r="P13038" i="60"/>
  <c r="L13038" i="60"/>
  <c r="P13039" i="60" l="1"/>
  <c r="L13039" i="60"/>
  <c r="K13040" i="60"/>
  <c r="J13040" i="60"/>
  <c r="M13040" i="60"/>
  <c r="I13041" i="60" s="1"/>
  <c r="K13041" i="60" l="1"/>
  <c r="M13041" i="60"/>
  <c r="I13042" i="60" s="1"/>
  <c r="J13041" i="60"/>
  <c r="P13040" i="60"/>
  <c r="L13040" i="60"/>
  <c r="L13041" i="60" l="1"/>
  <c r="P13041" i="60"/>
  <c r="M13042" i="60"/>
  <c r="I13043" i="60" s="1"/>
  <c r="K13042" i="60"/>
  <c r="J13042" i="60"/>
  <c r="L13042" i="60" l="1"/>
  <c r="P13042" i="60"/>
  <c r="J13043" i="60"/>
  <c r="K13043" i="60"/>
  <c r="M13043" i="60"/>
  <c r="I13044" i="60" s="1"/>
  <c r="J13044" i="60" l="1"/>
  <c r="K13044" i="60"/>
  <c r="M13044" i="60"/>
  <c r="I13045" i="60" s="1"/>
  <c r="L13043" i="60"/>
  <c r="P13043" i="60" l="1"/>
  <c r="K13045" i="60"/>
  <c r="M13045" i="60"/>
  <c r="I13046" i="60" s="1"/>
  <c r="J13045" i="60"/>
  <c r="P13044" i="60"/>
  <c r="L13044" i="60"/>
  <c r="M13046" i="60" l="1"/>
  <c r="I13047" i="60" s="1"/>
  <c r="J13046" i="60"/>
  <c r="K13046" i="60"/>
  <c r="L13045" i="60"/>
  <c r="P13045" i="60"/>
  <c r="P13046" i="60" l="1"/>
  <c r="L13046" i="60"/>
  <c r="J13047" i="60"/>
  <c r="K13047" i="60"/>
  <c r="M13047" i="60"/>
  <c r="I13048" i="60" s="1"/>
  <c r="K13048" i="60" l="1"/>
  <c r="M13048" i="60"/>
  <c r="I13049" i="60" s="1"/>
  <c r="J13048" i="60"/>
  <c r="P13047" i="60"/>
  <c r="L13047" i="60"/>
  <c r="L13048" i="60" l="1"/>
  <c r="P13048" i="60"/>
  <c r="K13049" i="60"/>
  <c r="J13049" i="60"/>
  <c r="M13049" i="60"/>
  <c r="I13050" i="60" s="1"/>
  <c r="J13050" i="60" l="1"/>
  <c r="K13050" i="60"/>
  <c r="M13050" i="60"/>
  <c r="I13051" i="60" s="1"/>
  <c r="L13049" i="60"/>
  <c r="P13049" i="60"/>
  <c r="J13051" i="60" l="1"/>
  <c r="M13051" i="60"/>
  <c r="I13052" i="60" s="1"/>
  <c r="K13051" i="60"/>
  <c r="P13050" i="60"/>
  <c r="L13050" i="60"/>
  <c r="M13052" i="60" l="1"/>
  <c r="I13053" i="60" s="1"/>
  <c r="K13052" i="60"/>
  <c r="J13052" i="60"/>
  <c r="L13051" i="60"/>
  <c r="P13051" i="60"/>
  <c r="P13052" i="60" l="1"/>
  <c r="L13052" i="60"/>
  <c r="M13053" i="60"/>
  <c r="I13054" i="60" s="1"/>
  <c r="J13053" i="60"/>
  <c r="K13053" i="60"/>
  <c r="L13053" i="60" l="1"/>
  <c r="M13054" i="60"/>
  <c r="I13055" i="60" s="1"/>
  <c r="K13054" i="60"/>
  <c r="J13054" i="60"/>
  <c r="L13054" i="60" l="1"/>
  <c r="K13055" i="60"/>
  <c r="M13055" i="60"/>
  <c r="I13056" i="60" s="1"/>
  <c r="J13055" i="60"/>
  <c r="P13053" i="60"/>
  <c r="L13055" i="60" l="1"/>
  <c r="P13055" i="60"/>
  <c r="M13056" i="60"/>
  <c r="I13057" i="60" s="1"/>
  <c r="K13056" i="60"/>
  <c r="J13056" i="60"/>
  <c r="P13054" i="60"/>
  <c r="L13056" i="60" l="1"/>
  <c r="P13056" i="60"/>
  <c r="J13057" i="60"/>
  <c r="K13057" i="60"/>
  <c r="M13057" i="60"/>
  <c r="I13058" i="60" s="1"/>
  <c r="L13057" i="60" l="1"/>
  <c r="P13057" i="60"/>
  <c r="J13058" i="60"/>
  <c r="K13058" i="60"/>
  <c r="M13058" i="60"/>
  <c r="I13059" i="60" s="1"/>
  <c r="M13059" i="60" l="1"/>
  <c r="I13060" i="60" s="1"/>
  <c r="J13059" i="60"/>
  <c r="K13059" i="60"/>
  <c r="P13058" i="60"/>
  <c r="L13058" i="60"/>
  <c r="L13059" i="60" l="1"/>
  <c r="P13059" i="60"/>
  <c r="M13060" i="60"/>
  <c r="I13061" i="60" s="1"/>
  <c r="K13060" i="60"/>
  <c r="J13060" i="60"/>
  <c r="P13060" i="60" l="1"/>
  <c r="L13060" i="60"/>
  <c r="K13061" i="60"/>
  <c r="J13061" i="60"/>
  <c r="M13061" i="60"/>
  <c r="I13062" i="60" s="1"/>
  <c r="K13062" i="60" l="1"/>
  <c r="M13062" i="60"/>
  <c r="I13063" i="60" s="1"/>
  <c r="J13062" i="60"/>
  <c r="P13061" i="60"/>
  <c r="L13061" i="60"/>
  <c r="L13062" i="60" l="1"/>
  <c r="P13062" i="60"/>
  <c r="M13063" i="60"/>
  <c r="I13064" i="60" s="1"/>
  <c r="K13063" i="60"/>
  <c r="J13063" i="60"/>
  <c r="L13063" i="60" l="1"/>
  <c r="P13063" i="60"/>
  <c r="J13064" i="60"/>
  <c r="K13064" i="60"/>
  <c r="M13064" i="60"/>
  <c r="I13065" i="60" s="1"/>
  <c r="J13065" i="60" l="1"/>
  <c r="K13065" i="60"/>
  <c r="M13065" i="60"/>
  <c r="I13066" i="60" s="1"/>
  <c r="L13064" i="60"/>
  <c r="P13064" i="60"/>
  <c r="K13066" i="60" l="1"/>
  <c r="M13066" i="60"/>
  <c r="I13067" i="60" s="1"/>
  <c r="J13066" i="60"/>
  <c r="P13065" i="60"/>
  <c r="L13065" i="60"/>
  <c r="P13066" i="60" l="1"/>
  <c r="L13066" i="60"/>
  <c r="M13067" i="60"/>
  <c r="I13068" i="60" s="1"/>
  <c r="J13067" i="60"/>
  <c r="K13067" i="60"/>
  <c r="P13067" i="60" l="1"/>
  <c r="L13067" i="60"/>
  <c r="M13068" i="60"/>
  <c r="I13069" i="60" s="1"/>
  <c r="K13068" i="60"/>
  <c r="J13068" i="60"/>
  <c r="K13069" i="60" l="1"/>
  <c r="M13069" i="60"/>
  <c r="I13070" i="60" s="1"/>
  <c r="J13069" i="60"/>
  <c r="P13068" i="60"/>
  <c r="L13068" i="60"/>
  <c r="L13069" i="60" l="1"/>
  <c r="P13069" i="60"/>
  <c r="M13070" i="60"/>
  <c r="I13071" i="60" s="1"/>
  <c r="K13070" i="60"/>
  <c r="J13070" i="60"/>
  <c r="L13070" i="60" l="1"/>
  <c r="P13070" i="60"/>
  <c r="J13071" i="60"/>
  <c r="M13071" i="60"/>
  <c r="I13072" i="60" s="1"/>
  <c r="K13071" i="60"/>
  <c r="J13072" i="60" l="1"/>
  <c r="M13072" i="60"/>
  <c r="I13073" i="60" s="1"/>
  <c r="K13072" i="60"/>
  <c r="P13071" i="60"/>
  <c r="L13071" i="60"/>
  <c r="J13073" i="60" l="1"/>
  <c r="K13073" i="60"/>
  <c r="M13073" i="60"/>
  <c r="I13074" i="60" s="1"/>
  <c r="P13072" i="60"/>
  <c r="L13072" i="60"/>
  <c r="M13074" i="60" l="1"/>
  <c r="I13075" i="60" s="1"/>
  <c r="K13074" i="60"/>
  <c r="J13074" i="60"/>
  <c r="P13073" i="60"/>
  <c r="L13073" i="60"/>
  <c r="L13074" i="60" l="1"/>
  <c r="J13075" i="60"/>
  <c r="M13075" i="60"/>
  <c r="I13076" i="60" s="1"/>
  <c r="K13075" i="60"/>
  <c r="K13076" i="60" l="1"/>
  <c r="J13076" i="60"/>
  <c r="M13076" i="60"/>
  <c r="I13077" i="60" s="1"/>
  <c r="P13075" i="60"/>
  <c r="L13075" i="60"/>
  <c r="P13074" i="60"/>
  <c r="K13077" i="60" l="1"/>
  <c r="M13077" i="60"/>
  <c r="I13078" i="60" s="1"/>
  <c r="J13077" i="60"/>
  <c r="L13076" i="60"/>
  <c r="P13076" i="60"/>
  <c r="L13077" i="60" l="1"/>
  <c r="P13077" i="60"/>
  <c r="J13078" i="60"/>
  <c r="K13078" i="60"/>
  <c r="M13078" i="60"/>
  <c r="I13079" i="60" s="1"/>
  <c r="J13079" i="60" l="1"/>
  <c r="M13079" i="60"/>
  <c r="I13080" i="60" s="1"/>
  <c r="K13079" i="60"/>
  <c r="L13078" i="60"/>
  <c r="P13078" i="60"/>
  <c r="M13080" i="60" l="1"/>
  <c r="I13081" i="60" s="1"/>
  <c r="K13080" i="60"/>
  <c r="J13080" i="60"/>
  <c r="P13079" i="60"/>
  <c r="L13079" i="60"/>
  <c r="L13080" i="60" l="1"/>
  <c r="P13080" i="60"/>
  <c r="M13081" i="60"/>
  <c r="I13082" i="60" s="1"/>
  <c r="K13081" i="60"/>
  <c r="J13081" i="60"/>
  <c r="P13081" i="60" l="1"/>
  <c r="L13081" i="60"/>
  <c r="M13082" i="60"/>
  <c r="I13083" i="60" s="1"/>
  <c r="K13082" i="60"/>
  <c r="J13082" i="60"/>
  <c r="P13082" i="60" l="1"/>
  <c r="L13082" i="60"/>
  <c r="K13083" i="60"/>
  <c r="M13083" i="60"/>
  <c r="I13084" i="60" s="1"/>
  <c r="J13083" i="60"/>
  <c r="L13083" i="60" l="1"/>
  <c r="P13083" i="60"/>
  <c r="J13084" i="60"/>
  <c r="K13084" i="60"/>
  <c r="M13084" i="60"/>
  <c r="I13085" i="60" s="1"/>
  <c r="J13085" i="60" l="1"/>
  <c r="K13085" i="60"/>
  <c r="M13085" i="60"/>
  <c r="I13086" i="60" s="1"/>
  <c r="L13084" i="60"/>
  <c r="P13084" i="60"/>
  <c r="J13086" i="60" l="1"/>
  <c r="K13086" i="60"/>
  <c r="M13086" i="60"/>
  <c r="I13087" i="60" s="1"/>
  <c r="P13085" i="60"/>
  <c r="L13085" i="60"/>
  <c r="K13087" i="60" l="1"/>
  <c r="J13087" i="60"/>
  <c r="M13087" i="60"/>
  <c r="I13088" i="60" s="1"/>
  <c r="P13086" i="60"/>
  <c r="L13086" i="60"/>
  <c r="M13088" i="60" l="1"/>
  <c r="I13089" i="60" s="1"/>
  <c r="K13088" i="60"/>
  <c r="J13088" i="60"/>
  <c r="L13087" i="60"/>
  <c r="L13088" i="60" l="1"/>
  <c r="P13087" i="60"/>
  <c r="K13089" i="60"/>
  <c r="M13089" i="60"/>
  <c r="I13090" i="60" s="1"/>
  <c r="J13089" i="60"/>
  <c r="P13089" i="60" l="1"/>
  <c r="L13089" i="60"/>
  <c r="K13090" i="60"/>
  <c r="M13090" i="60"/>
  <c r="I13091" i="60" s="1"/>
  <c r="J13090" i="60"/>
  <c r="P13088" i="60"/>
  <c r="L13090" i="60" l="1"/>
  <c r="P13090" i="60"/>
  <c r="M13091" i="60"/>
  <c r="I13092" i="60" s="1"/>
  <c r="J13091" i="60"/>
  <c r="K13091" i="60"/>
  <c r="J13092" i="60" l="1"/>
  <c r="M13092" i="60"/>
  <c r="I13093" i="60" s="1"/>
  <c r="K13092" i="60"/>
  <c r="L13091" i="60"/>
  <c r="P13091" i="60"/>
  <c r="J13093" i="60" l="1"/>
  <c r="M13093" i="60"/>
  <c r="I13094" i="60" s="1"/>
  <c r="K13093" i="60"/>
  <c r="P13092" i="60"/>
  <c r="L13092" i="60"/>
  <c r="K13094" i="60" l="1"/>
  <c r="M13094" i="60"/>
  <c r="I13095" i="60" s="1"/>
  <c r="J13094" i="60"/>
  <c r="P13093" i="60"/>
  <c r="L13093" i="60"/>
  <c r="M13095" i="60" l="1"/>
  <c r="I13096" i="60" s="1"/>
  <c r="J13095" i="60"/>
  <c r="K13095" i="60"/>
  <c r="L13094" i="60"/>
  <c r="P13094" i="60" l="1"/>
  <c r="L13095" i="60"/>
  <c r="J13096" i="60"/>
  <c r="M13096" i="60"/>
  <c r="I13097" i="60" s="1"/>
  <c r="K13096" i="60"/>
  <c r="K13097" i="60" l="1"/>
  <c r="M13097" i="60"/>
  <c r="I13098" i="60" s="1"/>
  <c r="J13097" i="60"/>
  <c r="P13096" i="60"/>
  <c r="L13096" i="60"/>
  <c r="P13095" i="60"/>
  <c r="L13097" i="60" l="1"/>
  <c r="P13097" i="60"/>
  <c r="K13098" i="60"/>
  <c r="J13098" i="60"/>
  <c r="M13098" i="60"/>
  <c r="I13099" i="60" s="1"/>
  <c r="J13099" i="60" l="1"/>
  <c r="M13099" i="60"/>
  <c r="I13100" i="60" s="1"/>
  <c r="K13099" i="60"/>
  <c r="L13098" i="60"/>
  <c r="P13098" i="60"/>
  <c r="J13100" i="60" l="1"/>
  <c r="M13100" i="60"/>
  <c r="I13101" i="60" s="1"/>
  <c r="K13100" i="60"/>
  <c r="P13099" i="60"/>
  <c r="L13099" i="60"/>
  <c r="K13101" i="60" l="1"/>
  <c r="J13101" i="60"/>
  <c r="M13101" i="60"/>
  <c r="I13102" i="60" s="1"/>
  <c r="L13100" i="60"/>
  <c r="P13100" i="60"/>
  <c r="M13102" i="60" l="1"/>
  <c r="I13103" i="60" s="1"/>
  <c r="K13102" i="60"/>
  <c r="J13102" i="60"/>
  <c r="L13101" i="60"/>
  <c r="P13101" i="60"/>
  <c r="P13102" i="60" l="1"/>
  <c r="L13102" i="60"/>
  <c r="M13103" i="60"/>
  <c r="I13104" i="60" s="1"/>
  <c r="K13103" i="60"/>
  <c r="J13103" i="60"/>
  <c r="P13103" i="60" l="1"/>
  <c r="L13103" i="60"/>
  <c r="K13104" i="60"/>
  <c r="M13104" i="60"/>
  <c r="I13105" i="60" s="1"/>
  <c r="J13104" i="60"/>
  <c r="M13105" i="60" l="1"/>
  <c r="I13106" i="60" s="1"/>
  <c r="K13105" i="60"/>
  <c r="J13105" i="60"/>
  <c r="L13104" i="60"/>
  <c r="P13104" i="60"/>
  <c r="L13105" i="60" l="1"/>
  <c r="P13105" i="60"/>
  <c r="J13106" i="60"/>
  <c r="M13106" i="60"/>
  <c r="I13107" i="60" s="1"/>
  <c r="K13106" i="60"/>
  <c r="J13107" i="60" l="1"/>
  <c r="K13107" i="60"/>
  <c r="M13107" i="60"/>
  <c r="I13108" i="60" s="1"/>
  <c r="L13106" i="60"/>
  <c r="P13106" i="60"/>
  <c r="M13108" i="60" l="1"/>
  <c r="I13109" i="60" s="1"/>
  <c r="K13108" i="60"/>
  <c r="J13108" i="60"/>
  <c r="P13107" i="60"/>
  <c r="L13107" i="60"/>
  <c r="L13108" i="60" l="1"/>
  <c r="P13108" i="60"/>
  <c r="M13109" i="60"/>
  <c r="I13110" i="60" s="1"/>
  <c r="K13109" i="60"/>
  <c r="J13109" i="60"/>
  <c r="P13109" i="60" l="1"/>
  <c r="L13109" i="60"/>
  <c r="K13110" i="60"/>
  <c r="J13110" i="60"/>
  <c r="M13110" i="60"/>
  <c r="I13111" i="60" s="1"/>
  <c r="K13111" i="60" l="1"/>
  <c r="M13111" i="60"/>
  <c r="I13112" i="60" s="1"/>
  <c r="J13111" i="60"/>
  <c r="P13110" i="60"/>
  <c r="L13110" i="60"/>
  <c r="L13111" i="60" l="1"/>
  <c r="P13111" i="60"/>
  <c r="M13112" i="60"/>
  <c r="I13113" i="60" s="1"/>
  <c r="K13112" i="60"/>
  <c r="J13112" i="60"/>
  <c r="L13112" i="60" l="1"/>
  <c r="P13112" i="60"/>
  <c r="J13113" i="60"/>
  <c r="M13113" i="60"/>
  <c r="I13114" i="60" s="1"/>
  <c r="K13113" i="60"/>
  <c r="J13114" i="60" l="1"/>
  <c r="K13114" i="60"/>
  <c r="M13114" i="60"/>
  <c r="I13115" i="60" s="1"/>
  <c r="P13113" i="60"/>
  <c r="L13113" i="60"/>
  <c r="K13115" i="60" l="1"/>
  <c r="J13115" i="60"/>
  <c r="M13115" i="60"/>
  <c r="I13116" i="60" s="1"/>
  <c r="L13114" i="60"/>
  <c r="P13114" i="60"/>
  <c r="M13116" i="60" l="1"/>
  <c r="I13117" i="60" s="1"/>
  <c r="J13116" i="60"/>
  <c r="K13116" i="60"/>
  <c r="L13115" i="60"/>
  <c r="P13115" i="60"/>
  <c r="P13116" i="60" l="1"/>
  <c r="L13116" i="60"/>
  <c r="M13117" i="60"/>
  <c r="I13118" i="60" s="1"/>
  <c r="J13117" i="60"/>
  <c r="K13117" i="60"/>
  <c r="P13117" i="60" l="1"/>
  <c r="L13117" i="60"/>
  <c r="K13118" i="60"/>
  <c r="M13118" i="60"/>
  <c r="I13119" i="60" s="1"/>
  <c r="J13118" i="60"/>
  <c r="L13118" i="60" l="1"/>
  <c r="P13118" i="60"/>
  <c r="M13119" i="60"/>
  <c r="I13120" i="60" s="1"/>
  <c r="K13119" i="60"/>
  <c r="J13119" i="60"/>
  <c r="L13119" i="60" l="1"/>
  <c r="P13119" i="60"/>
  <c r="J13120" i="60"/>
  <c r="M13120" i="60"/>
  <c r="I13121" i="60" s="1"/>
  <c r="K13120" i="60"/>
  <c r="P13120" i="60" l="1"/>
  <c r="L13120" i="60"/>
  <c r="J13121" i="60"/>
  <c r="M13121" i="60"/>
  <c r="I13122" i="60" s="1"/>
  <c r="K13121" i="60"/>
  <c r="K13122" i="60" l="1"/>
  <c r="J13122" i="60"/>
  <c r="M13122" i="60"/>
  <c r="I13123" i="60" s="1"/>
  <c r="P13121" i="60"/>
  <c r="L13121" i="60"/>
  <c r="M13123" i="60" l="1"/>
  <c r="I13124" i="60" s="1"/>
  <c r="J13123" i="60"/>
  <c r="K13123" i="60"/>
  <c r="P13122" i="60"/>
  <c r="L13122" i="60"/>
  <c r="P13123" i="60" l="1"/>
  <c r="L13123" i="60"/>
  <c r="J13124" i="60"/>
  <c r="K13124" i="60"/>
  <c r="M13124" i="60"/>
  <c r="I13125" i="60" s="1"/>
  <c r="P13124" i="60" l="1"/>
  <c r="L13124" i="60"/>
  <c r="K13125" i="60"/>
  <c r="M13125" i="60"/>
  <c r="I13126" i="60" s="1"/>
  <c r="J13125" i="60"/>
  <c r="L13125" i="60" l="1"/>
  <c r="P13125" i="60"/>
  <c r="K13126" i="60"/>
  <c r="M13126" i="60"/>
  <c r="I13127" i="60" s="1"/>
  <c r="J13126" i="60"/>
  <c r="L13126" i="60" l="1"/>
  <c r="P13126" i="60"/>
  <c r="J13127" i="60"/>
  <c r="K13127" i="60"/>
  <c r="M13127" i="60"/>
  <c r="I13128" i="60" s="1"/>
  <c r="J13128" i="60" l="1"/>
  <c r="M13128" i="60"/>
  <c r="I13129" i="60" s="1"/>
  <c r="K13128" i="60"/>
  <c r="L13127" i="60"/>
  <c r="P13127" i="60"/>
  <c r="M13129" i="60" l="1"/>
  <c r="I13130" i="60" s="1"/>
  <c r="K13129" i="60"/>
  <c r="J13129" i="60"/>
  <c r="L13128" i="60"/>
  <c r="P13128" i="60"/>
  <c r="L13129" i="60" l="1"/>
  <c r="P13129" i="60"/>
  <c r="M13130" i="60"/>
  <c r="I13131" i="60" s="1"/>
  <c r="K13130" i="60"/>
  <c r="J13130" i="60"/>
  <c r="P13130" i="60" l="1"/>
  <c r="L13130" i="60"/>
  <c r="M13131" i="60"/>
  <c r="I13132" i="60" s="1"/>
  <c r="K13131" i="60"/>
  <c r="J13131" i="60"/>
  <c r="P13131" i="60" l="1"/>
  <c r="L13131" i="60"/>
  <c r="K13132" i="60"/>
  <c r="M13132" i="60"/>
  <c r="I13133" i="60" s="1"/>
  <c r="J13132" i="60"/>
  <c r="L13132" i="60" l="1"/>
  <c r="P13132" i="60"/>
  <c r="M13133" i="60"/>
  <c r="I13134" i="60" s="1"/>
  <c r="K13133" i="60"/>
  <c r="J13133" i="60"/>
  <c r="L13133" i="60" l="1"/>
  <c r="P13133" i="60"/>
  <c r="J13134" i="60"/>
  <c r="K13134" i="60"/>
  <c r="M13134" i="60"/>
  <c r="I13135" i="60" s="1"/>
  <c r="J13135" i="60" l="1"/>
  <c r="K13135" i="60"/>
  <c r="M13135" i="60"/>
  <c r="I13136" i="60" s="1"/>
  <c r="L13134" i="60"/>
  <c r="P13134" i="60"/>
  <c r="K13136" i="60" l="1"/>
  <c r="J13136" i="60"/>
  <c r="M13136" i="60"/>
  <c r="I13137" i="60" s="1"/>
  <c r="L13135" i="60"/>
  <c r="P13135" i="60"/>
  <c r="M13137" i="60" l="1"/>
  <c r="I13138" i="60" s="1"/>
  <c r="K13137" i="60"/>
  <c r="J13137" i="60"/>
  <c r="P13136" i="60"/>
  <c r="L13136" i="60"/>
  <c r="P13137" i="60" l="1"/>
  <c r="L13137" i="60"/>
  <c r="K13138" i="60"/>
  <c r="M13138" i="60"/>
  <c r="I13139" i="60" s="1"/>
  <c r="J13138" i="60"/>
  <c r="P13138" i="60" l="1"/>
  <c r="L13138" i="60"/>
  <c r="K13139" i="60"/>
  <c r="M13139" i="60"/>
  <c r="I13140" i="60" s="1"/>
  <c r="J13139" i="60"/>
  <c r="L13139" i="60" l="1"/>
  <c r="P13139" i="60"/>
  <c r="M13140" i="60"/>
  <c r="I13141" i="60" s="1"/>
  <c r="K13140" i="60"/>
  <c r="J13140" i="60"/>
  <c r="L13140" i="60" l="1"/>
  <c r="P13140" i="60"/>
  <c r="J13141" i="60"/>
  <c r="M13141" i="60"/>
  <c r="I13142" i="60" s="1"/>
  <c r="K13141" i="60"/>
  <c r="P13141" i="60" l="1"/>
  <c r="L13141" i="60"/>
  <c r="J13142" i="60"/>
  <c r="K13142" i="60"/>
  <c r="M13142" i="60"/>
  <c r="I13143" i="60" s="1"/>
  <c r="P13142" i="60" l="1"/>
  <c r="L13142" i="60"/>
  <c r="M13143" i="60"/>
  <c r="I13144" i="60" s="1"/>
  <c r="K13143" i="60"/>
  <c r="J13143" i="60"/>
  <c r="P13143" i="60" l="1"/>
  <c r="L13143" i="60"/>
  <c r="M13144" i="60"/>
  <c r="I13145" i="60" s="1"/>
  <c r="J13144" i="60"/>
  <c r="K13144" i="60"/>
  <c r="P13144" i="60" l="1"/>
  <c r="L13144" i="60"/>
  <c r="J13145" i="60"/>
  <c r="K13145" i="60"/>
  <c r="M13145" i="60"/>
  <c r="I13146" i="60" s="1"/>
  <c r="L13145" i="60" l="1"/>
  <c r="K13146" i="60"/>
  <c r="M13146" i="60"/>
  <c r="I13147" i="60" s="1"/>
  <c r="J13146" i="60"/>
  <c r="L13146" i="60" l="1"/>
  <c r="P13146" i="60"/>
  <c r="K13147" i="60"/>
  <c r="J13147" i="60"/>
  <c r="M13147" i="60"/>
  <c r="I13148" i="60" s="1"/>
  <c r="P13145" i="60"/>
  <c r="J13148" i="60" l="1"/>
  <c r="K13148" i="60"/>
  <c r="M13148" i="60"/>
  <c r="I13149" i="60" s="1"/>
  <c r="L13147" i="60"/>
  <c r="P13147" i="60"/>
  <c r="J13149" i="60" l="1"/>
  <c r="M13149" i="60"/>
  <c r="I13150" i="60" s="1"/>
  <c r="K13149" i="60"/>
  <c r="P13148" i="60"/>
  <c r="L13148" i="60"/>
  <c r="K13150" i="60" l="1"/>
  <c r="J13150" i="60"/>
  <c r="M13150" i="60"/>
  <c r="I13151" i="60" s="1"/>
  <c r="L13149" i="60"/>
  <c r="P13149" i="60"/>
  <c r="M13151" i="60" l="1"/>
  <c r="I13152" i="60" s="1"/>
  <c r="K13151" i="60"/>
  <c r="J13151" i="60"/>
  <c r="P13150" i="60"/>
  <c r="L13150" i="60"/>
  <c r="P13151" i="60" l="1"/>
  <c r="L13151" i="60"/>
  <c r="K13152" i="60"/>
  <c r="J13152" i="60"/>
  <c r="M13152" i="60"/>
  <c r="I13153" i="60" s="1"/>
  <c r="P13152" i="60" l="1"/>
  <c r="L13152" i="60"/>
  <c r="K13153" i="60"/>
  <c r="M13153" i="60"/>
  <c r="I13154" i="60" s="1"/>
  <c r="J13153" i="60"/>
  <c r="J13154" i="60" l="1"/>
  <c r="M13154" i="60"/>
  <c r="I13155" i="60" s="1"/>
  <c r="K13154" i="60"/>
  <c r="L13153" i="60"/>
  <c r="P13153" i="60"/>
  <c r="J13155" i="60" l="1"/>
  <c r="K13155" i="60"/>
  <c r="M13155" i="60"/>
  <c r="I13156" i="60" s="1"/>
  <c r="L13154" i="60"/>
  <c r="P13154" i="60"/>
  <c r="J13156" i="60" l="1"/>
  <c r="K13156" i="60"/>
  <c r="M13156" i="60"/>
  <c r="I13157" i="60" s="1"/>
  <c r="L13155" i="60"/>
  <c r="P13155" i="60"/>
  <c r="M13157" i="60" l="1"/>
  <c r="I13158" i="60" s="1"/>
  <c r="K13157" i="60"/>
  <c r="J13157" i="60"/>
  <c r="L13156" i="60"/>
  <c r="P13156" i="60"/>
  <c r="P13157" i="60" l="1"/>
  <c r="L13157" i="60"/>
  <c r="M13158" i="60"/>
  <c r="I13159" i="60" s="1"/>
  <c r="K13158" i="60"/>
  <c r="J13158" i="60"/>
  <c r="P13158" i="60" l="1"/>
  <c r="L13158" i="60"/>
  <c r="K13159" i="60"/>
  <c r="J13159" i="60"/>
  <c r="M13159" i="60"/>
  <c r="I13160" i="60" s="1"/>
  <c r="K13160" i="60" l="1"/>
  <c r="M13160" i="60"/>
  <c r="I13161" i="60" s="1"/>
  <c r="J13160" i="60"/>
  <c r="P13159" i="60"/>
  <c r="L13159" i="60"/>
  <c r="L13160" i="60" l="1"/>
  <c r="P13160" i="60"/>
  <c r="M13161" i="60"/>
  <c r="I13162" i="60" s="1"/>
  <c r="J13161" i="60"/>
  <c r="K13161" i="60"/>
  <c r="L13161" i="60" l="1"/>
  <c r="P13161" i="60"/>
  <c r="J13162" i="60"/>
  <c r="K13162" i="60"/>
  <c r="M13162" i="60"/>
  <c r="I13163" i="60" s="1"/>
  <c r="J13163" i="60" l="1"/>
  <c r="M13163" i="60"/>
  <c r="I13164" i="60" s="1"/>
  <c r="K13163" i="60"/>
  <c r="L13162" i="60"/>
  <c r="P13162" i="60"/>
  <c r="K13164" i="60" l="1"/>
  <c r="J13164" i="60"/>
  <c r="M13164" i="60"/>
  <c r="I13165" i="60" s="1"/>
  <c r="L13163" i="60"/>
  <c r="P13163" i="60"/>
  <c r="M13165" i="60" l="1"/>
  <c r="I13166" i="60" s="1"/>
  <c r="J13165" i="60"/>
  <c r="K13165" i="60"/>
  <c r="L13164" i="60"/>
  <c r="P13164" i="60"/>
  <c r="P13165" i="60" l="1"/>
  <c r="L13165" i="60"/>
  <c r="K13166" i="60"/>
  <c r="J13166" i="60"/>
  <c r="M13166" i="60"/>
  <c r="I13167" i="60" s="1"/>
  <c r="K13167" i="60" l="1"/>
  <c r="M13167" i="60"/>
  <c r="I13168" i="60" s="1"/>
  <c r="J13167" i="60"/>
  <c r="P13166" i="60"/>
  <c r="L13166" i="60"/>
  <c r="L13167" i="60" l="1"/>
  <c r="P13167" i="60"/>
  <c r="J13168" i="60"/>
  <c r="M13168" i="60"/>
  <c r="I13169" i="60" s="1"/>
  <c r="K13168" i="60"/>
  <c r="L13168" i="60" l="1"/>
  <c r="P13168" i="60"/>
  <c r="J13169" i="60"/>
  <c r="M13169" i="60"/>
  <c r="I13170" i="60" s="1"/>
  <c r="K13169" i="60"/>
  <c r="J13170" i="60" l="1"/>
  <c r="K13170" i="60"/>
  <c r="M13170" i="60"/>
  <c r="I13171" i="60" s="1"/>
  <c r="P13169" i="60"/>
  <c r="L13169" i="60"/>
  <c r="J13171" i="60" l="1"/>
  <c r="K13171" i="60"/>
  <c r="M13171" i="60"/>
  <c r="I13172" i="60" s="1"/>
  <c r="L13170" i="60"/>
  <c r="P13170" i="60"/>
  <c r="M13172" i="60" l="1"/>
  <c r="I13173" i="60" s="1"/>
  <c r="K13172" i="60"/>
  <c r="J13172" i="60"/>
  <c r="P13171" i="60"/>
  <c r="L13171" i="60"/>
  <c r="P13172" i="60" l="1"/>
  <c r="L13172" i="60"/>
  <c r="J13173" i="60"/>
  <c r="M13173" i="60"/>
  <c r="I13174" i="60" s="1"/>
  <c r="K13173" i="60"/>
  <c r="P13173" i="60" l="1"/>
  <c r="L13173" i="60"/>
  <c r="K13174" i="60"/>
  <c r="J13174" i="60"/>
  <c r="M13174" i="60"/>
  <c r="I13175" i="60" s="1"/>
  <c r="K13175" i="60" l="1"/>
  <c r="M13175" i="60"/>
  <c r="I13176" i="60" s="1"/>
  <c r="J13175" i="60"/>
  <c r="L13174" i="60"/>
  <c r="P13174" i="60"/>
  <c r="J13176" i="60" l="1"/>
  <c r="M13176" i="60"/>
  <c r="I13177" i="60" s="1"/>
  <c r="K13176" i="60"/>
  <c r="L13175" i="60"/>
  <c r="P13175" i="60"/>
  <c r="J13177" i="60" l="1"/>
  <c r="M13177" i="60"/>
  <c r="I13178" i="60" s="1"/>
  <c r="K13177" i="60"/>
  <c r="L13176" i="60"/>
  <c r="P13176" i="60"/>
  <c r="M13178" i="60" l="1"/>
  <c r="I13179" i="60" s="1"/>
  <c r="K13178" i="60"/>
  <c r="J13178" i="60"/>
  <c r="L13177" i="60"/>
  <c r="P13177" i="60"/>
  <c r="P13178" i="60" l="1"/>
  <c r="L13178" i="60"/>
  <c r="M13179" i="60"/>
  <c r="I13180" i="60" s="1"/>
  <c r="K13179" i="60"/>
  <c r="J13179" i="60"/>
  <c r="P13179" i="60" l="1"/>
  <c r="L13179" i="60"/>
  <c r="M13180" i="60"/>
  <c r="I13181" i="60" s="1"/>
  <c r="K13180" i="60"/>
  <c r="J13180" i="60"/>
  <c r="K13181" i="60" l="1"/>
  <c r="J13181" i="60"/>
  <c r="M13181" i="60"/>
  <c r="I13182" i="60" s="1"/>
  <c r="P13180" i="60"/>
  <c r="L13180" i="60"/>
  <c r="M13182" i="60" l="1"/>
  <c r="I13183" i="60" s="1"/>
  <c r="K13182" i="60"/>
  <c r="J13182" i="60"/>
  <c r="L13181" i="60"/>
  <c r="P13181" i="60"/>
  <c r="L13182" i="60" l="1"/>
  <c r="P13182" i="60"/>
  <c r="J13183" i="60"/>
  <c r="K13183" i="60"/>
  <c r="M13183" i="60"/>
  <c r="I13184" i="60" s="1"/>
  <c r="J13184" i="60" l="1"/>
  <c r="K13184" i="60"/>
  <c r="M13184" i="60"/>
  <c r="I13185" i="60" s="1"/>
  <c r="P13183" i="60"/>
  <c r="L13183" i="60"/>
  <c r="K13185" i="60" l="1"/>
  <c r="J13185" i="60"/>
  <c r="M13185" i="60"/>
  <c r="I13186" i="60" s="1"/>
  <c r="P13184" i="60"/>
  <c r="L13184" i="60"/>
  <c r="M13186" i="60" l="1"/>
  <c r="I13187" i="60" s="1"/>
  <c r="K13186" i="60"/>
  <c r="J13186" i="60"/>
  <c r="L13185" i="60"/>
  <c r="P13185" i="60"/>
  <c r="P13186" i="60" l="1"/>
  <c r="L13186" i="60"/>
  <c r="M13187" i="60"/>
  <c r="I13188" i="60" s="1"/>
  <c r="K13187" i="60"/>
  <c r="J13187" i="60"/>
  <c r="P13187" i="60" l="1"/>
  <c r="L13187" i="60"/>
  <c r="K13188" i="60"/>
  <c r="J13188" i="60"/>
  <c r="M13188" i="60"/>
  <c r="I13189" i="60" s="1"/>
  <c r="L13188" i="60" l="1"/>
  <c r="P13188" i="60"/>
  <c r="M13189" i="60"/>
  <c r="I13190" i="60" s="1"/>
  <c r="J13189" i="60"/>
  <c r="K13189" i="60"/>
  <c r="L13189" i="60" l="1"/>
  <c r="P13189" i="60"/>
  <c r="J13190" i="60"/>
  <c r="K13190" i="60"/>
  <c r="M13190" i="60"/>
  <c r="I13191" i="60" s="1"/>
  <c r="J13191" i="60" l="1"/>
  <c r="K13191" i="60"/>
  <c r="M13191" i="60"/>
  <c r="I13192" i="60" s="1"/>
  <c r="P13190" i="60"/>
  <c r="L13190" i="60"/>
  <c r="J13192" i="60" l="1"/>
  <c r="K13192" i="60"/>
  <c r="M13192" i="60"/>
  <c r="I13193" i="60" s="1"/>
  <c r="P13191" i="60"/>
  <c r="L13191" i="60"/>
  <c r="M13193" i="60" l="1"/>
  <c r="I13194" i="60" s="1"/>
  <c r="J13193" i="60"/>
  <c r="K13193" i="60"/>
  <c r="L13192" i="60"/>
  <c r="P13192" i="60"/>
  <c r="P13193" i="60" l="1"/>
  <c r="L13193" i="60"/>
  <c r="K13194" i="60"/>
  <c r="J13194" i="60"/>
  <c r="M13194" i="60"/>
  <c r="I13195" i="60" s="1"/>
  <c r="K13195" i="60" l="1"/>
  <c r="M13195" i="60"/>
  <c r="I13196" i="60" s="1"/>
  <c r="J13195" i="60"/>
  <c r="P13194" i="60"/>
  <c r="L13194" i="60"/>
  <c r="L13195" i="60" l="1"/>
  <c r="P13195" i="60"/>
  <c r="M13196" i="60"/>
  <c r="I13197" i="60" s="1"/>
  <c r="K13196" i="60"/>
  <c r="J13196" i="60"/>
  <c r="L13196" i="60" l="1"/>
  <c r="P13196" i="60"/>
  <c r="J13197" i="60"/>
  <c r="M13197" i="60"/>
  <c r="I13198" i="60" s="1"/>
  <c r="K13197" i="60"/>
  <c r="J13198" i="60" l="1"/>
  <c r="M13198" i="60"/>
  <c r="I13199" i="60" s="1"/>
  <c r="K13198" i="60"/>
  <c r="P13197" i="60"/>
  <c r="L13197" i="60"/>
  <c r="K13199" i="60" l="1"/>
  <c r="M13199" i="60"/>
  <c r="I13200" i="60" s="1"/>
  <c r="J13199" i="60"/>
  <c r="P13198" i="60"/>
  <c r="L13198" i="60"/>
  <c r="P13199" i="60" l="1"/>
  <c r="L13199" i="60"/>
  <c r="M13200" i="60"/>
  <c r="I13201" i="60" s="1"/>
  <c r="K13200" i="60"/>
  <c r="J13200" i="60"/>
  <c r="P13200" i="60" l="1"/>
  <c r="L13200" i="60"/>
  <c r="K13201" i="60"/>
  <c r="J13201" i="60"/>
  <c r="M13201" i="60"/>
  <c r="I13202" i="60" s="1"/>
  <c r="K13202" i="60" l="1"/>
  <c r="J13202" i="60"/>
  <c r="M13202" i="60"/>
  <c r="I13203" i="60" s="1"/>
  <c r="P13201" i="60"/>
  <c r="L13201" i="60"/>
  <c r="J13203" i="60" l="1"/>
  <c r="M13203" i="60"/>
  <c r="I13204" i="60" s="1"/>
  <c r="K13203" i="60"/>
  <c r="L13202" i="60"/>
  <c r="P13202" i="60"/>
  <c r="J13204" i="60" l="1"/>
  <c r="K13204" i="60"/>
  <c r="M13204" i="60"/>
  <c r="I13205" i="60" s="1"/>
  <c r="L13203" i="60"/>
  <c r="P13203" i="60"/>
  <c r="J13205" i="60" l="1"/>
  <c r="K13205" i="60"/>
  <c r="M13205" i="60"/>
  <c r="I13206" i="60" s="1"/>
  <c r="L13204" i="60"/>
  <c r="P13204" i="60"/>
  <c r="M13206" i="60" l="1"/>
  <c r="I13207" i="60" s="1"/>
  <c r="K13206" i="60"/>
  <c r="J13206" i="60"/>
  <c r="L13205" i="60"/>
  <c r="P13205" i="60"/>
  <c r="P13206" i="60" l="1"/>
  <c r="L13206" i="60"/>
  <c r="M13207" i="60"/>
  <c r="I13208" i="60" s="1"/>
  <c r="K13207" i="60"/>
  <c r="J13207" i="60"/>
  <c r="M13208" i="60" l="1"/>
  <c r="I13209" i="60" s="1"/>
  <c r="K13208" i="60"/>
  <c r="J13208" i="60"/>
  <c r="P13207" i="60"/>
  <c r="L13207" i="60"/>
  <c r="P13208" i="60" l="1"/>
  <c r="L13208" i="60"/>
  <c r="K13209" i="60"/>
  <c r="M13209" i="60"/>
  <c r="I13210" i="60" s="1"/>
  <c r="J13209" i="60"/>
  <c r="L13209" i="60" l="1"/>
  <c r="P13209" i="60"/>
  <c r="J13210" i="60"/>
  <c r="M13210" i="60"/>
  <c r="I13211" i="60" s="1"/>
  <c r="K13210" i="60"/>
  <c r="L13210" i="60" l="1"/>
  <c r="P13210" i="60"/>
  <c r="J13211" i="60"/>
  <c r="M13211" i="60"/>
  <c r="I13212" i="60" s="1"/>
  <c r="K13211" i="60"/>
  <c r="J13212" i="60" l="1"/>
  <c r="M13212" i="60"/>
  <c r="I13213" i="60" s="1"/>
  <c r="K13212" i="60"/>
  <c r="P13211" i="60"/>
  <c r="L13211" i="60"/>
  <c r="K13213" i="60" l="1"/>
  <c r="J13213" i="60"/>
  <c r="M13213" i="60"/>
  <c r="I13214" i="60" s="1"/>
  <c r="P13212" i="60"/>
  <c r="L13212" i="60"/>
  <c r="M13214" i="60" l="1"/>
  <c r="I13215" i="60" s="1"/>
  <c r="K13214" i="60"/>
  <c r="J13214" i="60"/>
  <c r="P13213" i="60"/>
  <c r="L13213" i="60"/>
  <c r="P13214" i="60" l="1"/>
  <c r="L13214" i="60"/>
  <c r="M13215" i="60"/>
  <c r="I13216" i="60" s="1"/>
  <c r="K13215" i="60"/>
  <c r="J13215" i="60"/>
  <c r="P13215" i="60" l="1"/>
  <c r="L13215" i="60"/>
  <c r="K13216" i="60"/>
  <c r="M13216" i="60"/>
  <c r="I13217" i="60" s="1"/>
  <c r="J13216" i="60"/>
  <c r="L13216" i="60" l="1"/>
  <c r="P13216" i="60"/>
  <c r="M13217" i="60"/>
  <c r="I13218" i="60" s="1"/>
  <c r="J13217" i="60"/>
  <c r="K13217" i="60"/>
  <c r="L13217" i="60" l="1"/>
  <c r="P13217" i="60"/>
  <c r="J13218" i="60"/>
  <c r="M13218" i="60"/>
  <c r="I13219" i="60" s="1"/>
  <c r="K13218" i="60"/>
  <c r="J13219" i="60" l="1"/>
  <c r="K13219" i="60"/>
  <c r="M13219" i="60"/>
  <c r="I13220" i="60" s="1"/>
  <c r="P13218" i="60"/>
  <c r="L13218" i="60"/>
  <c r="J13220" i="60" l="1"/>
  <c r="K13220" i="60"/>
  <c r="M13220" i="60"/>
  <c r="I13221" i="60" s="1"/>
  <c r="L13219" i="60"/>
  <c r="P13219" i="60"/>
  <c r="M13221" i="60" l="1"/>
  <c r="I13222" i="60" s="1"/>
  <c r="J13221" i="60"/>
  <c r="K13221" i="60"/>
  <c r="P13220" i="60"/>
  <c r="L13220" i="60"/>
  <c r="P13221" i="60" l="1"/>
  <c r="L13221" i="60"/>
  <c r="J13222" i="60"/>
  <c r="K13222" i="60"/>
  <c r="M13222" i="60"/>
  <c r="I13223" i="60" s="1"/>
  <c r="K13223" i="60" l="1"/>
  <c r="J13223" i="60"/>
  <c r="M13223" i="60"/>
  <c r="I13224" i="60" s="1"/>
  <c r="P13222" i="60"/>
  <c r="L13222" i="60"/>
  <c r="K13224" i="60" l="1"/>
  <c r="M13224" i="60"/>
  <c r="I13225" i="60" s="1"/>
  <c r="J13224" i="60"/>
  <c r="L13223" i="60"/>
  <c r="P13223" i="60"/>
  <c r="L13224" i="60" l="1"/>
  <c r="P13224" i="60"/>
  <c r="J13225" i="60"/>
  <c r="M13225" i="60"/>
  <c r="I13226" i="60" s="1"/>
  <c r="K13225" i="60"/>
  <c r="L13225" i="60" l="1"/>
  <c r="P13225" i="60"/>
  <c r="J13226" i="60"/>
  <c r="M13226" i="60"/>
  <c r="I13227" i="60" s="1"/>
  <c r="K13226" i="60"/>
  <c r="M13227" i="60" l="1"/>
  <c r="I13228" i="60" s="1"/>
  <c r="J13227" i="60"/>
  <c r="K13227" i="60"/>
  <c r="P13226" i="60"/>
  <c r="L13226" i="60"/>
  <c r="P13227" i="60" l="1"/>
  <c r="L13227" i="60"/>
  <c r="M13228" i="60"/>
  <c r="I13229" i="60" s="1"/>
  <c r="K13228" i="60"/>
  <c r="J13228" i="60"/>
  <c r="M13229" i="60" l="1"/>
  <c r="I13230" i="60" s="1"/>
  <c r="K13229" i="60"/>
  <c r="J13229" i="60"/>
  <c r="P13228" i="60"/>
  <c r="L13228" i="60"/>
  <c r="P13229" i="60" l="1"/>
  <c r="L13229" i="60"/>
  <c r="K13230" i="60"/>
  <c r="M13230" i="60"/>
  <c r="I13231" i="60" s="1"/>
  <c r="J13230" i="60"/>
  <c r="L13230" i="60" l="1"/>
  <c r="P13230" i="60"/>
  <c r="M13231" i="60"/>
  <c r="I13232" i="60" s="1"/>
  <c r="K13231" i="60"/>
  <c r="J13231" i="60"/>
  <c r="L13231" i="60" l="1"/>
  <c r="P13231" i="60"/>
  <c r="J13232" i="60"/>
  <c r="K13232" i="60"/>
  <c r="M13232" i="60"/>
  <c r="I13233" i="60" s="1"/>
  <c r="J13233" i="60" l="1"/>
  <c r="K13233" i="60"/>
  <c r="M13233" i="60"/>
  <c r="I13234" i="60" s="1"/>
  <c r="L13232" i="60"/>
  <c r="P13232" i="60"/>
  <c r="K13234" i="60" l="1"/>
  <c r="J13234" i="60"/>
  <c r="M13234" i="60"/>
  <c r="I13235" i="60" s="1"/>
  <c r="L13233" i="60"/>
  <c r="P13233" i="60"/>
  <c r="M13235" i="60" l="1"/>
  <c r="I13236" i="60" s="1"/>
  <c r="K13235" i="60"/>
  <c r="J13235" i="60"/>
  <c r="L13234" i="60"/>
  <c r="P13234" i="60" l="1"/>
  <c r="P13235" i="60"/>
  <c r="L13235" i="60"/>
  <c r="M13236" i="60"/>
  <c r="I13237" i="60" s="1"/>
  <c r="K13236" i="60"/>
  <c r="J13236" i="60"/>
  <c r="P13236" i="60" l="1"/>
  <c r="L13236" i="60"/>
  <c r="K13237" i="60"/>
  <c r="M13237" i="60"/>
  <c r="I13238" i="60" s="1"/>
  <c r="J13237" i="60"/>
  <c r="M13238" i="60" l="1"/>
  <c r="I13239" i="60" s="1"/>
  <c r="J13238" i="60"/>
  <c r="K13238" i="60"/>
  <c r="L13237" i="60"/>
  <c r="P13237" i="60"/>
  <c r="L13238" i="60" l="1"/>
  <c r="P13238" i="60"/>
  <c r="J13239" i="60"/>
  <c r="M13239" i="60"/>
  <c r="I13240" i="60" s="1"/>
  <c r="K13239" i="60"/>
  <c r="P13239" i="60" l="1"/>
  <c r="L13239" i="60"/>
  <c r="J13240" i="60"/>
  <c r="M13240" i="60"/>
  <c r="I13241" i="60" s="1"/>
  <c r="K13240" i="60"/>
  <c r="J13241" i="60" l="1"/>
  <c r="K13241" i="60"/>
  <c r="M13241" i="60"/>
  <c r="I13242" i="60" s="1"/>
  <c r="P13240" i="60"/>
  <c r="L13240" i="60"/>
  <c r="M13242" i="60" l="1"/>
  <c r="I13243" i="60" s="1"/>
  <c r="J13242" i="60"/>
  <c r="K13242" i="60"/>
  <c r="L13241" i="60"/>
  <c r="P13241" i="60"/>
  <c r="P13242" i="60" l="1"/>
  <c r="L13242" i="60"/>
  <c r="K13243" i="60"/>
  <c r="J13243" i="60"/>
  <c r="M13243" i="60"/>
  <c r="I13244" i="60" s="1"/>
  <c r="K13244" i="60" l="1"/>
  <c r="M13244" i="60"/>
  <c r="I13245" i="60" s="1"/>
  <c r="J13244" i="60"/>
  <c r="P13243" i="60"/>
  <c r="L13243" i="60"/>
  <c r="L13244" i="60" l="1"/>
  <c r="P13244" i="60"/>
  <c r="M13245" i="60"/>
  <c r="I13246" i="60" s="1"/>
  <c r="K13245" i="60"/>
  <c r="J13245" i="60"/>
  <c r="L13245" i="60" l="1"/>
  <c r="P13245" i="60"/>
  <c r="J13246" i="60"/>
  <c r="M13246" i="60"/>
  <c r="I13247" i="60" s="1"/>
  <c r="K13246" i="60"/>
  <c r="J13247" i="60" l="1"/>
  <c r="M13247" i="60"/>
  <c r="I13248" i="60" s="1"/>
  <c r="K13247" i="60"/>
  <c r="P13246" i="60"/>
  <c r="L13246" i="60"/>
  <c r="M13248" i="60" l="1"/>
  <c r="I13249" i="60" s="1"/>
  <c r="K13248" i="60"/>
  <c r="J13248" i="60"/>
  <c r="P13247" i="60"/>
  <c r="L13247" i="60"/>
  <c r="P13248" i="60" l="1"/>
  <c r="L13248" i="60"/>
  <c r="M13249" i="60"/>
  <c r="I13250" i="60" s="1"/>
  <c r="K13249" i="60"/>
  <c r="J13249" i="60"/>
  <c r="P13249" i="60" l="1"/>
  <c r="L13249" i="60"/>
  <c r="M13250" i="60"/>
  <c r="I13251" i="60" s="1"/>
  <c r="K13250" i="60"/>
  <c r="J13250" i="60"/>
  <c r="P13250" i="60" l="1"/>
  <c r="L13250" i="60"/>
  <c r="K13251" i="60"/>
  <c r="J13251" i="60"/>
  <c r="M13251" i="60"/>
  <c r="I13252" i="60" s="1"/>
  <c r="J13252" i="60" l="1"/>
  <c r="K13252" i="60"/>
  <c r="M13252" i="60"/>
  <c r="I13253" i="60" s="1"/>
  <c r="L13251" i="60"/>
  <c r="P13251" i="60"/>
  <c r="J13253" i="60" l="1"/>
  <c r="M13253" i="60"/>
  <c r="I13254" i="60" s="1"/>
  <c r="K13253" i="60"/>
  <c r="L13252" i="60"/>
  <c r="P13252" i="60"/>
  <c r="J13254" i="60" l="1"/>
  <c r="K13254" i="60"/>
  <c r="M13254" i="60"/>
  <c r="I13255" i="60" s="1"/>
  <c r="L13253" i="60"/>
  <c r="P13253" i="60"/>
  <c r="M13255" i="60" l="1"/>
  <c r="I13256" i="60" s="1"/>
  <c r="K13255" i="60"/>
  <c r="J13255" i="60"/>
  <c r="L13254" i="60"/>
  <c r="P13254" i="60"/>
  <c r="L13255" i="60" l="1"/>
  <c r="P13255" i="60"/>
  <c r="M13256" i="60"/>
  <c r="I13257" i="60" s="1"/>
  <c r="K13256" i="60"/>
  <c r="J13256" i="60"/>
  <c r="P13256" i="60" l="1"/>
  <c r="L13256" i="60"/>
  <c r="M13257" i="60"/>
  <c r="I13258" i="60" s="1"/>
  <c r="K13257" i="60"/>
  <c r="J13257" i="60"/>
  <c r="K13258" i="60" l="1"/>
  <c r="J13258" i="60"/>
  <c r="M13258" i="60"/>
  <c r="I13259" i="60" s="1"/>
  <c r="P13257" i="60"/>
  <c r="L13257" i="60"/>
  <c r="M13259" i="60" l="1"/>
  <c r="I13260" i="60" s="1"/>
  <c r="J13259" i="60"/>
  <c r="K13259" i="60"/>
  <c r="L13258" i="60"/>
  <c r="P13258" i="60"/>
  <c r="L13259" i="60" l="1"/>
  <c r="P13259" i="60"/>
  <c r="J13260" i="60"/>
  <c r="K13260" i="60"/>
  <c r="M13260" i="60"/>
  <c r="I13261" i="60" s="1"/>
  <c r="J13261" i="60" l="1"/>
  <c r="M13261" i="60"/>
  <c r="I13262" i="60" s="1"/>
  <c r="K13261" i="60"/>
  <c r="L13260" i="60"/>
  <c r="P13260" i="60"/>
  <c r="K13262" i="60" l="1"/>
  <c r="M13262" i="60"/>
  <c r="I13263" i="60" s="1"/>
  <c r="J13262" i="60"/>
  <c r="P13261" i="60"/>
  <c r="L13261" i="60"/>
  <c r="P13262" i="60" l="1"/>
  <c r="L13262" i="60"/>
  <c r="M13263" i="60"/>
  <c r="I13264" i="60" s="1"/>
  <c r="K13263" i="60"/>
  <c r="J13263" i="60"/>
  <c r="P13263" i="60" l="1"/>
  <c r="L13263" i="60"/>
  <c r="M13264" i="60"/>
  <c r="I13265" i="60" s="1"/>
  <c r="J13264" i="60"/>
  <c r="K13264" i="60"/>
  <c r="K13265" i="60" l="1"/>
  <c r="M13265" i="60"/>
  <c r="I13266" i="60" s="1"/>
  <c r="J13265" i="60"/>
  <c r="P13264" i="60"/>
  <c r="L13264" i="60"/>
  <c r="L13265" i="60" l="1"/>
  <c r="P13265" i="60"/>
  <c r="J13266" i="60"/>
  <c r="M13266" i="60"/>
  <c r="I13267" i="60" s="1"/>
  <c r="K13266" i="60"/>
  <c r="J13267" i="60" l="1"/>
  <c r="M13267" i="60"/>
  <c r="I13268" i="60" s="1"/>
  <c r="K13267" i="60"/>
  <c r="L13266" i="60"/>
  <c r="P13266" i="60"/>
  <c r="J13268" i="60" l="1"/>
  <c r="K13268" i="60"/>
  <c r="M13268" i="60"/>
  <c r="I13269" i="60" s="1"/>
  <c r="P13267" i="60"/>
  <c r="L13267" i="60"/>
  <c r="K13269" i="60" l="1"/>
  <c r="J13269" i="60"/>
  <c r="M13269" i="60"/>
  <c r="I13270" i="60" s="1"/>
  <c r="P13268" i="60"/>
  <c r="L13268" i="60"/>
  <c r="M13270" i="60" l="1"/>
  <c r="I13271" i="60" s="1"/>
  <c r="K13270" i="60"/>
  <c r="J13270" i="60"/>
  <c r="P13269" i="60"/>
  <c r="L13269" i="60"/>
  <c r="P13270" i="60" l="1"/>
  <c r="L13270" i="60"/>
  <c r="J13271" i="60"/>
  <c r="M13271" i="60"/>
  <c r="I13272" i="60" s="1"/>
  <c r="K13271" i="60"/>
  <c r="K13272" i="60" l="1"/>
  <c r="J13272" i="60"/>
  <c r="M13272" i="60"/>
  <c r="I13273" i="60" s="1"/>
  <c r="P13271" i="60"/>
  <c r="L13271" i="60"/>
  <c r="K13273" i="60" l="1"/>
  <c r="M13273" i="60"/>
  <c r="I13274" i="60" s="1"/>
  <c r="J13273" i="60"/>
  <c r="L13272" i="60"/>
  <c r="P13272" i="60"/>
  <c r="L13273" i="60" l="1"/>
  <c r="P13273" i="60"/>
  <c r="J13274" i="60"/>
  <c r="M13274" i="60"/>
  <c r="I13275" i="60" s="1"/>
  <c r="K13274" i="60"/>
  <c r="J13275" i="60" l="1"/>
  <c r="M13275" i="60"/>
  <c r="I13276" i="60" s="1"/>
  <c r="K13275" i="60"/>
  <c r="L13274" i="60"/>
  <c r="P13274" i="60"/>
  <c r="M13276" i="60" l="1"/>
  <c r="I13277" i="60" s="1"/>
  <c r="K13276" i="60"/>
  <c r="J13276" i="60"/>
  <c r="L13275" i="60"/>
  <c r="P13275" i="60"/>
  <c r="P13276" i="60" l="1"/>
  <c r="L13276" i="60"/>
  <c r="M13277" i="60"/>
  <c r="I13278" i="60" s="1"/>
  <c r="J13277" i="60"/>
  <c r="K13277" i="60"/>
  <c r="P13277" i="60" l="1"/>
  <c r="L13277" i="60"/>
  <c r="M13278" i="60"/>
  <c r="I13279" i="60" s="1"/>
  <c r="K13278" i="60"/>
  <c r="J13278" i="60"/>
  <c r="K13279" i="60" l="1"/>
  <c r="M13279" i="60"/>
  <c r="I13280" i="60" s="1"/>
  <c r="J13279" i="60"/>
  <c r="P13278" i="60"/>
  <c r="L13278" i="60"/>
  <c r="L13279" i="60" l="1"/>
  <c r="P13279" i="60"/>
  <c r="J13280" i="60"/>
  <c r="M13280" i="60"/>
  <c r="I13281" i="60" s="1"/>
  <c r="K13280" i="60"/>
  <c r="L13280" i="60" l="1"/>
  <c r="P13280" i="60"/>
  <c r="J13281" i="60"/>
  <c r="K13281" i="60"/>
  <c r="M13281" i="60"/>
  <c r="I13282" i="60" s="1"/>
  <c r="J13282" i="60" l="1"/>
  <c r="K13282" i="60"/>
  <c r="M13282" i="60"/>
  <c r="I13283" i="60" s="1"/>
  <c r="P13281" i="60"/>
  <c r="L13281" i="60"/>
  <c r="K13283" i="60" l="1"/>
  <c r="J13283" i="60"/>
  <c r="M13283" i="60"/>
  <c r="I13284" i="60" s="1"/>
  <c r="P13282" i="60"/>
  <c r="L13282" i="60"/>
  <c r="M13284" i="60" l="1"/>
  <c r="I13285" i="60" s="1"/>
  <c r="K13284" i="60"/>
  <c r="J13284" i="60"/>
  <c r="L13283" i="60"/>
  <c r="P13283" i="60"/>
  <c r="P13284" i="60" l="1"/>
  <c r="L13284" i="60"/>
  <c r="M13285" i="60"/>
  <c r="I13286" i="60" s="1"/>
  <c r="K13285" i="60"/>
  <c r="J13285" i="60"/>
  <c r="K13286" i="60" l="1"/>
  <c r="M13286" i="60"/>
  <c r="I13287" i="60" s="1"/>
  <c r="J13286" i="60"/>
  <c r="P13285" i="60"/>
  <c r="L13285" i="60"/>
  <c r="L13286" i="60" l="1"/>
  <c r="P13286" i="60"/>
  <c r="M13287" i="60"/>
  <c r="I13288" i="60" s="1"/>
  <c r="K13287" i="60"/>
  <c r="J13287" i="60"/>
  <c r="L13287" i="60" l="1"/>
  <c r="P13287" i="60"/>
  <c r="J13288" i="60"/>
  <c r="K13288" i="60"/>
  <c r="M13288" i="60"/>
  <c r="I13289" i="60" s="1"/>
  <c r="L13288" i="60" l="1"/>
  <c r="P13288" i="60"/>
  <c r="J13289" i="60"/>
  <c r="M13289" i="60"/>
  <c r="I13290" i="60" s="1"/>
  <c r="K13289" i="60"/>
  <c r="P13289" i="60" l="1"/>
  <c r="L13289" i="60"/>
  <c r="J13290" i="60"/>
  <c r="K13290" i="60"/>
  <c r="M13290" i="60"/>
  <c r="I13291" i="60" s="1"/>
  <c r="M13291" i="60" l="1"/>
  <c r="I13292" i="60" s="1"/>
  <c r="J13291" i="60"/>
  <c r="K13291" i="60"/>
  <c r="P13290" i="60"/>
  <c r="L13290" i="60"/>
  <c r="P13291" i="60" l="1"/>
  <c r="L13291" i="60"/>
  <c r="K13292" i="60"/>
  <c r="J13292" i="60"/>
  <c r="M13292" i="60"/>
  <c r="I13293" i="60" s="1"/>
  <c r="P13292" i="60" l="1"/>
  <c r="L13292" i="60"/>
  <c r="K13293" i="60"/>
  <c r="M13293" i="60"/>
  <c r="I13294" i="60" s="1"/>
  <c r="J13293" i="60"/>
  <c r="L13293" i="60" l="1"/>
  <c r="P13293" i="60"/>
  <c r="M13294" i="60"/>
  <c r="I13295" i="60" s="1"/>
  <c r="K13294" i="60"/>
  <c r="J13294" i="60"/>
  <c r="L13294" i="60" l="1"/>
  <c r="P13294" i="60"/>
  <c r="J13295" i="60"/>
  <c r="M13295" i="60"/>
  <c r="I13296" i="60" s="1"/>
  <c r="K13295" i="60"/>
  <c r="P13295" i="60" l="1"/>
  <c r="L13295" i="60"/>
  <c r="J13296" i="60"/>
  <c r="M13296" i="60"/>
  <c r="I13297" i="60" s="1"/>
  <c r="K13296" i="60"/>
  <c r="K13297" i="60" l="1"/>
  <c r="J13297" i="60"/>
  <c r="M13297" i="60"/>
  <c r="I13298" i="60" s="1"/>
  <c r="P13296" i="60"/>
  <c r="L13296" i="60"/>
  <c r="M13298" i="60" l="1"/>
  <c r="I13299" i="60" s="1"/>
  <c r="K13298" i="60"/>
  <c r="J13298" i="60"/>
  <c r="L13297" i="60"/>
  <c r="P13297" i="60"/>
  <c r="P13298" i="60" l="1"/>
  <c r="L13298" i="60"/>
  <c r="J13299" i="60"/>
  <c r="K13299" i="60"/>
  <c r="M13299" i="60"/>
  <c r="I13300" i="60" s="1"/>
  <c r="K13300" i="60" l="1"/>
  <c r="M13300" i="60"/>
  <c r="I13301" i="60" s="1"/>
  <c r="J13300" i="60"/>
  <c r="P13299" i="60"/>
  <c r="L13299" i="60"/>
  <c r="L13300" i="60" l="1"/>
  <c r="P13300" i="60"/>
  <c r="J13301" i="60"/>
  <c r="M13301" i="60"/>
  <c r="I13302" i="60" s="1"/>
  <c r="K13301" i="60"/>
  <c r="J13302" i="60" l="1"/>
  <c r="K13302" i="60"/>
  <c r="M13302" i="60"/>
  <c r="I13303" i="60" s="1"/>
  <c r="L13301" i="60"/>
  <c r="P13301" i="60"/>
  <c r="J13303" i="60" l="1"/>
  <c r="K13303" i="60"/>
  <c r="M13303" i="60"/>
  <c r="I13304" i="60" s="1"/>
  <c r="L13302" i="60"/>
  <c r="P13302" i="60"/>
  <c r="M13304" i="60" l="1"/>
  <c r="I13305" i="60" s="1"/>
  <c r="K13304" i="60"/>
  <c r="J13304" i="60"/>
  <c r="L13303" i="60"/>
  <c r="P13303" i="60"/>
  <c r="P13304" i="60" l="1"/>
  <c r="L13304" i="60"/>
  <c r="M13305" i="60"/>
  <c r="I13306" i="60" s="1"/>
  <c r="K13305" i="60"/>
  <c r="J13305" i="60"/>
  <c r="M13306" i="60" l="1"/>
  <c r="I13307" i="60" s="1"/>
  <c r="K13306" i="60"/>
  <c r="J13306" i="60"/>
  <c r="P13305" i="60"/>
  <c r="L13305" i="60"/>
  <c r="P13306" i="60" l="1"/>
  <c r="L13306" i="60"/>
  <c r="K13307" i="60"/>
  <c r="J13307" i="60"/>
  <c r="M13307" i="60"/>
  <c r="I13308" i="60" s="1"/>
  <c r="K13308" i="60" l="1"/>
  <c r="J13308" i="60"/>
  <c r="M13308" i="60"/>
  <c r="I13309" i="60" s="1"/>
  <c r="L13307" i="60"/>
  <c r="P13307" i="60"/>
  <c r="J13309" i="60" l="1"/>
  <c r="M13309" i="60"/>
  <c r="I13310" i="60" s="1"/>
  <c r="K13309" i="60"/>
  <c r="L13308" i="60"/>
  <c r="P13308" i="60"/>
  <c r="J13310" i="60" l="1"/>
  <c r="K13310" i="60"/>
  <c r="M13310" i="60"/>
  <c r="I13311" i="60" s="1"/>
  <c r="P13309" i="60"/>
  <c r="L13309" i="60"/>
  <c r="K13311" i="60" l="1"/>
  <c r="J13311" i="60"/>
  <c r="M13311" i="60"/>
  <c r="I13312" i="60" s="1"/>
  <c r="L13310" i="60"/>
  <c r="P13310" i="60"/>
  <c r="M13312" i="60" l="1"/>
  <c r="I13313" i="60" s="1"/>
  <c r="K13312" i="60"/>
  <c r="J13312" i="60"/>
  <c r="L13311" i="60"/>
  <c r="P13311" i="60"/>
  <c r="L13312" i="60" l="1"/>
  <c r="J13313" i="60"/>
  <c r="M13313" i="60"/>
  <c r="I13314" i="60" s="1"/>
  <c r="K13313" i="60"/>
  <c r="K13314" i="60" l="1"/>
  <c r="M13314" i="60"/>
  <c r="I13315" i="60" s="1"/>
  <c r="J13314" i="60"/>
  <c r="P13313" i="60"/>
  <c r="L13313" i="60"/>
  <c r="P13312" i="60"/>
  <c r="L13314" i="60" l="1"/>
  <c r="P13314" i="60"/>
  <c r="M13315" i="60"/>
  <c r="I13316" i="60" s="1"/>
  <c r="K13315" i="60"/>
  <c r="J13315" i="60"/>
  <c r="L13315" i="60" l="1"/>
  <c r="P13315" i="60"/>
  <c r="J13316" i="60"/>
  <c r="M13316" i="60"/>
  <c r="I13317" i="60" s="1"/>
  <c r="K13316" i="60"/>
  <c r="J13317" i="60" l="1"/>
  <c r="M13317" i="60"/>
  <c r="I13318" i="60" s="1"/>
  <c r="K13317" i="60"/>
  <c r="P13316" i="60"/>
  <c r="L13316" i="60"/>
  <c r="M13318" i="60" l="1"/>
  <c r="I13319" i="60" s="1"/>
  <c r="K13318" i="60"/>
  <c r="J13318" i="60"/>
  <c r="P13317" i="60"/>
  <c r="L13317" i="60"/>
  <c r="P13318" i="60" l="1"/>
  <c r="L13318" i="60"/>
  <c r="M13319" i="60"/>
  <c r="I13320" i="60" s="1"/>
  <c r="K13319" i="60"/>
  <c r="J13319" i="60"/>
  <c r="P13319" i="60" l="1"/>
  <c r="L13319" i="60"/>
  <c r="J13320" i="60"/>
  <c r="M13320" i="60"/>
  <c r="I13321" i="60" s="1"/>
  <c r="K13320" i="60"/>
  <c r="P13320" i="60" l="1"/>
  <c r="L13320" i="60"/>
  <c r="K13321" i="60"/>
  <c r="J13321" i="60"/>
  <c r="M13321" i="60"/>
  <c r="I13322" i="60" s="1"/>
  <c r="K13322" i="60" l="1"/>
  <c r="J13322" i="60"/>
  <c r="M13322" i="60"/>
  <c r="I13323" i="60" s="1"/>
  <c r="L13321" i="60"/>
  <c r="P13321" i="60"/>
  <c r="J13323" i="60" l="1"/>
  <c r="M13323" i="60"/>
  <c r="I13324" i="60" s="1"/>
  <c r="K13323" i="60"/>
  <c r="L13322" i="60"/>
  <c r="P13322" i="60"/>
  <c r="J13324" i="60" l="1"/>
  <c r="M13324" i="60"/>
  <c r="I13325" i="60" s="1"/>
  <c r="K13324" i="60"/>
  <c r="L13323" i="60"/>
  <c r="P13323" i="60"/>
  <c r="M13325" i="60" l="1"/>
  <c r="I13326" i="60" s="1"/>
  <c r="K13325" i="60"/>
  <c r="J13325" i="60"/>
  <c r="L13324" i="60"/>
  <c r="P13324" i="60"/>
  <c r="P13325" i="60" l="1"/>
  <c r="L13325" i="60"/>
  <c r="M13326" i="60"/>
  <c r="I13327" i="60" s="1"/>
  <c r="K13326" i="60"/>
  <c r="J13326" i="60"/>
  <c r="P13326" i="60" l="1"/>
  <c r="L13326" i="60"/>
  <c r="M13327" i="60"/>
  <c r="I13328" i="60" s="1"/>
  <c r="K13327" i="60"/>
  <c r="J13327" i="60"/>
  <c r="K13328" i="60" l="1"/>
  <c r="M13328" i="60"/>
  <c r="I13329" i="60" s="1"/>
  <c r="J13328" i="60"/>
  <c r="P13327" i="60"/>
  <c r="L13327" i="60"/>
  <c r="L13328" i="60" l="1"/>
  <c r="P13328" i="60"/>
  <c r="M13329" i="60"/>
  <c r="I13330" i="60" s="1"/>
  <c r="K13329" i="60"/>
  <c r="J13329" i="60"/>
  <c r="L13329" i="60" l="1"/>
  <c r="P13329" i="60"/>
  <c r="J13330" i="60"/>
  <c r="K13330" i="60"/>
  <c r="M13330" i="60"/>
  <c r="I13331" i="60" s="1"/>
  <c r="J13331" i="60" l="1"/>
  <c r="K13331" i="60"/>
  <c r="M13331" i="60"/>
  <c r="I13332" i="60" s="1"/>
  <c r="L13330" i="60"/>
  <c r="P13330" i="60"/>
  <c r="K13332" i="60" l="1"/>
  <c r="J13332" i="60"/>
  <c r="M13332" i="60"/>
  <c r="I13333" i="60" s="1"/>
  <c r="L13331" i="60"/>
  <c r="P13331" i="60"/>
  <c r="M13333" i="60" l="1"/>
  <c r="I13334" i="60" s="1"/>
  <c r="J13333" i="60"/>
  <c r="K13333" i="60"/>
  <c r="L13332" i="60"/>
  <c r="P13332" i="60"/>
  <c r="P13333" i="60" l="1"/>
  <c r="L13333" i="60"/>
  <c r="M13334" i="60"/>
  <c r="I13335" i="60" s="1"/>
  <c r="K13334" i="60"/>
  <c r="J13334" i="60"/>
  <c r="P13334" i="60" l="1"/>
  <c r="L13334" i="60"/>
  <c r="K13335" i="60"/>
  <c r="M13335" i="60"/>
  <c r="I13336" i="60" s="1"/>
  <c r="J13335" i="60"/>
  <c r="L13335" i="60" l="1"/>
  <c r="P13335" i="60"/>
  <c r="M13336" i="60"/>
  <c r="I13337" i="60" s="1"/>
  <c r="J13336" i="60"/>
  <c r="K13336" i="60"/>
  <c r="L13336" i="60" l="1"/>
  <c r="P13336" i="60"/>
  <c r="J13337" i="60"/>
  <c r="M13337" i="60"/>
  <c r="I13338" i="60" s="1"/>
  <c r="K13337" i="60"/>
  <c r="J13338" i="60" l="1"/>
  <c r="M13338" i="60"/>
  <c r="I13339" i="60" s="1"/>
  <c r="K13338" i="60"/>
  <c r="P13337" i="60"/>
  <c r="L13337" i="60"/>
  <c r="J13339" i="60" l="1"/>
  <c r="M13339" i="60"/>
  <c r="I13340" i="60" s="1"/>
  <c r="K13339" i="60"/>
  <c r="P13338" i="60"/>
  <c r="L13338" i="60"/>
  <c r="M13340" i="60" l="1"/>
  <c r="I13341" i="60" s="1"/>
  <c r="J13340" i="60"/>
  <c r="K13340" i="60"/>
  <c r="L13339" i="60"/>
  <c r="P13339" i="60"/>
  <c r="P13340" i="60" l="1"/>
  <c r="L13340" i="60"/>
  <c r="K13341" i="60"/>
  <c r="J13341" i="60"/>
  <c r="M13341" i="60"/>
  <c r="I13342" i="60" s="1"/>
  <c r="K13342" i="60" l="1"/>
  <c r="M13342" i="60"/>
  <c r="I13343" i="60" s="1"/>
  <c r="J13342" i="60"/>
  <c r="P13341" i="60"/>
  <c r="L13341" i="60"/>
  <c r="L13342" i="60" l="1"/>
  <c r="P13342" i="60"/>
  <c r="M13343" i="60"/>
  <c r="I13344" i="60" s="1"/>
  <c r="K13343" i="60"/>
  <c r="J13343" i="60"/>
  <c r="L13343" i="60" l="1"/>
  <c r="P13343" i="60"/>
  <c r="J13344" i="60"/>
  <c r="K13344" i="60"/>
  <c r="M13344" i="60"/>
  <c r="I13345" i="60" s="1"/>
  <c r="J13345" i="60" l="1"/>
  <c r="M13345" i="60"/>
  <c r="I13346" i="60" s="1"/>
  <c r="K13345" i="60"/>
  <c r="P13344" i="60"/>
  <c r="L13344" i="60"/>
  <c r="M13346" i="60" l="1"/>
  <c r="I13347" i="60" s="1"/>
  <c r="J13346" i="60"/>
  <c r="K13346" i="60"/>
  <c r="P13345" i="60"/>
  <c r="L13345" i="60"/>
  <c r="P13346" i="60" l="1"/>
  <c r="L13346" i="60"/>
  <c r="M13347" i="60"/>
  <c r="I13348" i="60" s="1"/>
  <c r="J13347" i="60"/>
  <c r="K13347" i="60"/>
  <c r="M13348" i="60" l="1"/>
  <c r="I13349" i="60" s="1"/>
  <c r="J13348" i="60"/>
  <c r="K13348" i="60"/>
  <c r="P13347" i="60"/>
  <c r="L13347" i="60"/>
  <c r="P13348" i="60" l="1"/>
  <c r="L13348" i="60"/>
  <c r="K13349" i="60"/>
  <c r="J13349" i="60"/>
  <c r="M13349" i="60"/>
  <c r="I13350" i="60" s="1"/>
  <c r="J13350" i="60" l="1"/>
  <c r="M13350" i="60"/>
  <c r="I13351" i="60" s="1"/>
  <c r="K13350" i="60"/>
  <c r="L13349" i="60"/>
  <c r="P13349" i="60"/>
  <c r="J13351" i="60" l="1"/>
  <c r="M13351" i="60"/>
  <c r="I13352" i="60" s="1"/>
  <c r="K13351" i="60"/>
  <c r="L13350" i="60"/>
  <c r="P13350" i="60"/>
  <c r="J13352" i="60" l="1"/>
  <c r="K13352" i="60"/>
  <c r="M13352" i="60"/>
  <c r="I13353" i="60" s="1"/>
  <c r="L13351" i="60"/>
  <c r="P13351" i="60"/>
  <c r="M13353" i="60" l="1"/>
  <c r="I13354" i="60" s="1"/>
  <c r="K13353" i="60"/>
  <c r="J13353" i="60"/>
  <c r="L13352" i="60"/>
  <c r="P13352" i="60"/>
  <c r="L13353" i="60" l="1"/>
  <c r="P13353" i="60"/>
  <c r="M13354" i="60"/>
  <c r="I13355" i="60" s="1"/>
  <c r="K13354" i="60"/>
  <c r="J13354" i="60"/>
  <c r="P13354" i="60" l="1"/>
  <c r="L13354" i="60"/>
  <c r="J13355" i="60"/>
  <c r="M13355" i="60"/>
  <c r="I13356" i="60" s="1"/>
  <c r="K13355" i="60"/>
  <c r="K13356" i="60" l="1"/>
  <c r="M13356" i="60"/>
  <c r="I13357" i="60" s="1"/>
  <c r="J13356" i="60"/>
  <c r="P13355" i="60"/>
  <c r="L13355" i="60"/>
  <c r="L13356" i="60" l="1"/>
  <c r="P13356" i="60"/>
  <c r="M13357" i="60"/>
  <c r="I13358" i="60" s="1"/>
  <c r="J13357" i="60"/>
  <c r="K13357" i="60"/>
  <c r="L13357" i="60" l="1"/>
  <c r="P13357" i="60"/>
  <c r="J13358" i="60"/>
  <c r="K13358" i="60"/>
  <c r="M13358" i="60"/>
  <c r="I13359" i="60" s="1"/>
  <c r="J13359" i="60" l="1"/>
  <c r="M13359" i="60"/>
  <c r="I13360" i="60" s="1"/>
  <c r="K13359" i="60"/>
  <c r="P13358" i="60"/>
  <c r="L13358" i="60"/>
  <c r="K13360" i="60" l="1"/>
  <c r="J13360" i="60"/>
  <c r="M13360" i="60"/>
  <c r="I13361" i="60" s="1"/>
  <c r="P13359" i="60"/>
  <c r="L13359" i="60"/>
  <c r="M13361" i="60" l="1"/>
  <c r="I13362" i="60" s="1"/>
  <c r="K13361" i="60"/>
  <c r="J13361" i="60"/>
  <c r="L13360" i="60"/>
  <c r="P13360" i="60"/>
  <c r="P13361" i="60" l="1"/>
  <c r="L13361" i="60"/>
  <c r="M13362" i="60"/>
  <c r="I13363" i="60" s="1"/>
  <c r="K13362" i="60"/>
  <c r="J13362" i="60"/>
  <c r="K13363" i="60" l="1"/>
  <c r="M13363" i="60"/>
  <c r="I13364" i="60" s="1"/>
  <c r="J13363" i="60"/>
  <c r="P13362" i="60"/>
  <c r="L13362" i="60"/>
  <c r="L13363" i="60" l="1"/>
  <c r="P13363" i="60"/>
  <c r="K13364" i="60"/>
  <c r="M13364" i="60"/>
  <c r="I13365" i="60" s="1"/>
  <c r="J13364" i="60"/>
  <c r="L13364" i="60" l="1"/>
  <c r="P13364" i="60"/>
  <c r="J13365" i="60"/>
  <c r="M13365" i="60"/>
  <c r="I13366" i="60" s="1"/>
  <c r="K13365" i="60"/>
  <c r="J13366" i="60" l="1"/>
  <c r="M13366" i="60"/>
  <c r="I13367" i="60" s="1"/>
  <c r="K13366" i="60"/>
  <c r="P13365" i="60"/>
  <c r="L13365" i="60"/>
  <c r="M13367" i="60" l="1"/>
  <c r="I13368" i="60" s="1"/>
  <c r="K13367" i="60"/>
  <c r="J13367" i="60"/>
  <c r="P13366" i="60"/>
  <c r="L13366" i="60"/>
  <c r="L13367" i="60" l="1"/>
  <c r="M13368" i="60"/>
  <c r="I13369" i="60" s="1"/>
  <c r="K13368" i="60"/>
  <c r="J13368" i="60"/>
  <c r="L13368" i="60" l="1"/>
  <c r="J13369" i="60"/>
  <c r="K13369" i="60"/>
  <c r="M13369" i="60"/>
  <c r="I13370" i="60" s="1"/>
  <c r="P13367" i="60"/>
  <c r="P13369" i="60" l="1"/>
  <c r="L13369" i="60"/>
  <c r="K13370" i="60"/>
  <c r="J13370" i="60"/>
  <c r="M13370" i="60"/>
  <c r="I13371" i="60" s="1"/>
  <c r="P13368" i="60"/>
  <c r="L13370" i="60" l="1"/>
  <c r="K13371" i="60"/>
  <c r="M13371" i="60"/>
  <c r="I13372" i="60" s="1"/>
  <c r="J13371" i="60"/>
  <c r="J13372" i="60" l="1"/>
  <c r="M13372" i="60"/>
  <c r="I13373" i="60" s="1"/>
  <c r="K13372" i="60"/>
  <c r="P13370" i="60"/>
  <c r="L13371" i="60"/>
  <c r="P13371" i="60"/>
  <c r="J13373" i="60" l="1"/>
  <c r="M13373" i="60"/>
  <c r="I13374" i="60" s="1"/>
  <c r="K13373" i="60"/>
  <c r="L13372" i="60"/>
  <c r="P13372" i="60"/>
  <c r="M13374" i="60" l="1"/>
  <c r="I13375" i="60" s="1"/>
  <c r="J13374" i="60"/>
  <c r="K13374" i="60"/>
  <c r="P13373" i="60"/>
  <c r="L13373" i="60"/>
  <c r="P13374" i="60" l="1"/>
  <c r="L13374" i="60"/>
  <c r="M13375" i="60"/>
  <c r="I13376" i="60" s="1"/>
  <c r="K13375" i="60"/>
  <c r="J13375" i="60"/>
  <c r="P13375" i="60" l="1"/>
  <c r="L13375" i="60"/>
  <c r="M13376" i="60"/>
  <c r="I13377" i="60" s="1"/>
  <c r="J13376" i="60"/>
  <c r="K13376" i="60"/>
  <c r="K13377" i="60" l="1"/>
  <c r="M13377" i="60"/>
  <c r="I13378" i="60" s="1"/>
  <c r="J13377" i="60"/>
  <c r="P13376" i="60"/>
  <c r="L13376" i="60"/>
  <c r="L13377" i="60" l="1"/>
  <c r="P13377" i="60"/>
  <c r="K13378" i="60"/>
  <c r="J13378" i="60"/>
  <c r="M13378" i="60"/>
  <c r="I13379" i="60" s="1"/>
  <c r="J13379" i="60" l="1"/>
  <c r="K13379" i="60"/>
  <c r="M13379" i="60"/>
  <c r="I13380" i="60" s="1"/>
  <c r="L13378" i="60"/>
  <c r="P13378" i="60"/>
  <c r="J13380" i="60" l="1"/>
  <c r="K13380" i="60"/>
  <c r="M13380" i="60"/>
  <c r="I13381" i="60" s="1"/>
  <c r="P13379" i="60"/>
  <c r="L13379" i="60"/>
  <c r="K13381" i="60" l="1"/>
  <c r="J13381" i="60"/>
  <c r="M13381" i="60"/>
  <c r="I13382" i="60" s="1"/>
  <c r="L13380" i="60"/>
  <c r="P13380" i="60"/>
  <c r="M13382" i="60" l="1"/>
  <c r="I13383" i="60" s="1"/>
  <c r="J13382" i="60"/>
  <c r="K13382" i="60"/>
  <c r="L13381" i="60"/>
  <c r="P13381" i="60"/>
  <c r="P13382" i="60" l="1"/>
  <c r="L13382" i="60"/>
  <c r="M13383" i="60"/>
  <c r="I13384" i="60" s="1"/>
  <c r="K13383" i="60"/>
  <c r="J13383" i="60"/>
  <c r="K13384" i="60" l="1"/>
  <c r="M13384" i="60"/>
  <c r="I13385" i="60" s="1"/>
  <c r="J13384" i="60"/>
  <c r="P13383" i="60"/>
  <c r="L13383" i="60"/>
  <c r="L13384" i="60" l="1"/>
  <c r="P13384" i="60"/>
  <c r="M13385" i="60"/>
  <c r="I13386" i="60" s="1"/>
  <c r="J13385" i="60"/>
  <c r="K13385" i="60"/>
  <c r="L13385" i="60" l="1"/>
  <c r="P13385" i="60"/>
  <c r="J13386" i="60"/>
  <c r="M13386" i="60"/>
  <c r="I13387" i="60" s="1"/>
  <c r="K13386" i="60"/>
  <c r="J13387" i="60" l="1"/>
  <c r="M13387" i="60"/>
  <c r="I13388" i="60" s="1"/>
  <c r="K13387" i="60"/>
  <c r="L13386" i="60"/>
  <c r="P13386" i="60"/>
  <c r="J13388" i="60" l="1"/>
  <c r="M13388" i="60"/>
  <c r="I13389" i="60" s="1"/>
  <c r="K13388" i="60"/>
  <c r="P13387" i="60"/>
  <c r="L13387" i="60"/>
  <c r="M13389" i="60" l="1"/>
  <c r="I13390" i="60" s="1"/>
  <c r="J13389" i="60"/>
  <c r="K13389" i="60"/>
  <c r="P13388" i="60"/>
  <c r="L13388" i="60"/>
  <c r="P13389" i="60" l="1"/>
  <c r="L13389" i="60"/>
  <c r="K13390" i="60"/>
  <c r="J13390" i="60"/>
  <c r="M13390" i="60"/>
  <c r="I13391" i="60" s="1"/>
  <c r="K13391" i="60" l="1"/>
  <c r="M13391" i="60"/>
  <c r="I13392" i="60" s="1"/>
  <c r="J13391" i="60"/>
  <c r="P13390" i="60"/>
  <c r="L13390" i="60"/>
  <c r="L13391" i="60" l="1"/>
  <c r="P13391" i="60"/>
  <c r="M13392" i="60"/>
  <c r="I13393" i="60" s="1"/>
  <c r="K13392" i="60"/>
  <c r="J13392" i="60"/>
  <c r="L13392" i="60" l="1"/>
  <c r="P13392" i="60"/>
  <c r="J13393" i="60"/>
  <c r="M13393" i="60"/>
  <c r="I13394" i="60" s="1"/>
  <c r="K13393" i="60"/>
  <c r="P13393" i="60" l="1"/>
  <c r="L13393" i="60"/>
  <c r="J13394" i="60"/>
  <c r="M13394" i="60"/>
  <c r="I13395" i="60" s="1"/>
  <c r="K13394" i="60"/>
  <c r="P13394" i="60" l="1"/>
  <c r="L13394" i="60"/>
  <c r="M13395" i="60"/>
  <c r="I13396" i="60" s="1"/>
  <c r="K13395" i="60"/>
  <c r="J13395" i="60"/>
  <c r="P13395" i="60" l="1"/>
  <c r="L13395" i="60"/>
  <c r="M13396" i="60"/>
  <c r="I13397" i="60" s="1"/>
  <c r="K13396" i="60"/>
  <c r="J13396" i="60"/>
  <c r="K13397" i="60" l="1"/>
  <c r="J13397" i="60"/>
  <c r="M13397" i="60"/>
  <c r="I13398" i="60" s="1"/>
  <c r="P13396" i="60"/>
  <c r="L13396" i="60"/>
  <c r="L13397" i="60" l="1"/>
  <c r="K13398" i="60"/>
  <c r="M13398" i="60"/>
  <c r="I13399" i="60" s="1"/>
  <c r="J13398" i="60"/>
  <c r="L13398" i="60" l="1"/>
  <c r="P13398" i="60"/>
  <c r="J13399" i="60"/>
  <c r="M13399" i="60"/>
  <c r="I13400" i="60" s="1"/>
  <c r="K13399" i="60"/>
  <c r="P13397" i="60"/>
  <c r="L13399" i="60" l="1"/>
  <c r="P13399" i="60"/>
  <c r="J13400" i="60"/>
  <c r="K13400" i="60"/>
  <c r="M13400" i="60"/>
  <c r="I13401" i="60" s="1"/>
  <c r="J13401" i="60" l="1"/>
  <c r="K13401" i="60"/>
  <c r="M13401" i="60"/>
  <c r="I13402" i="60" s="1"/>
  <c r="L13400" i="60"/>
  <c r="P13400" i="60"/>
  <c r="M13402" i="60" l="1"/>
  <c r="I13403" i="60" s="1"/>
  <c r="K13402" i="60"/>
  <c r="J13402" i="60"/>
  <c r="L13401" i="60"/>
  <c r="P13401" i="60"/>
  <c r="L13402" i="60" l="1"/>
  <c r="M13403" i="60"/>
  <c r="I13404" i="60" s="1"/>
  <c r="K13403" i="60"/>
  <c r="J13403" i="60"/>
  <c r="L13403" i="60" l="1"/>
  <c r="J13404" i="60"/>
  <c r="M13404" i="60"/>
  <c r="I13405" i="60" s="1"/>
  <c r="K13404" i="60"/>
  <c r="P13402" i="60"/>
  <c r="K13405" i="60" l="1"/>
  <c r="M13405" i="60"/>
  <c r="I13406" i="60" s="1"/>
  <c r="J13405" i="60"/>
  <c r="P13404" i="60"/>
  <c r="L13404" i="60"/>
  <c r="P13403" i="60"/>
  <c r="M13406" i="60" l="1"/>
  <c r="I13407" i="60" s="1"/>
  <c r="K13406" i="60"/>
  <c r="J13406" i="60"/>
  <c r="L13405" i="60"/>
  <c r="P13405" i="60"/>
  <c r="L13406" i="60" l="1"/>
  <c r="P13406" i="60"/>
  <c r="J13407" i="60"/>
  <c r="M13407" i="60"/>
  <c r="I13408" i="60" s="1"/>
  <c r="K13407" i="60"/>
  <c r="P13407" i="60" l="1"/>
  <c r="L13407" i="60"/>
  <c r="J13408" i="60"/>
  <c r="K13408" i="60"/>
  <c r="M13408" i="60"/>
  <c r="I13409" i="60" s="1"/>
  <c r="K13409" i="60" l="1"/>
  <c r="M13409" i="60"/>
  <c r="I13410" i="60" s="1"/>
  <c r="J13409" i="60"/>
  <c r="L13408" i="60"/>
  <c r="P13408" i="60"/>
  <c r="L13409" i="60" l="1"/>
  <c r="P13409" i="60"/>
  <c r="M13410" i="60"/>
  <c r="I13411" i="60" s="1"/>
  <c r="K13410" i="60"/>
  <c r="J13410" i="60"/>
  <c r="P13410" i="60" l="1"/>
  <c r="L13410" i="60"/>
  <c r="J13411" i="60"/>
  <c r="M13411" i="60"/>
  <c r="I13412" i="60" s="1"/>
  <c r="K13411" i="60"/>
  <c r="P13411" i="60" l="1"/>
  <c r="L13411" i="60"/>
  <c r="K13412" i="60"/>
  <c r="M13412" i="60"/>
  <c r="I13413" i="60" s="1"/>
  <c r="J13412" i="60"/>
  <c r="M13413" i="60" l="1"/>
  <c r="I13414" i="60" s="1"/>
  <c r="K13413" i="60"/>
  <c r="J13413" i="60"/>
  <c r="L13412" i="60"/>
  <c r="P13412" i="60"/>
  <c r="L13413" i="60" l="1"/>
  <c r="P13413" i="60"/>
  <c r="J13414" i="60"/>
  <c r="M13414" i="60"/>
  <c r="I13415" i="60" s="1"/>
  <c r="K13414" i="60"/>
  <c r="J13415" i="60" l="1"/>
  <c r="M13415" i="60"/>
  <c r="I13416" i="60" s="1"/>
  <c r="K13415" i="60"/>
  <c r="P13414" i="60"/>
  <c r="L13414" i="60"/>
  <c r="M13416" i="60" l="1"/>
  <c r="I13417" i="60" s="1"/>
  <c r="K13416" i="60"/>
  <c r="J13416" i="60"/>
  <c r="P13415" i="60"/>
  <c r="L13415" i="60"/>
  <c r="P13416" i="60" l="1"/>
  <c r="L13416" i="60"/>
  <c r="M13417" i="60"/>
  <c r="I13418" i="60" s="1"/>
  <c r="J13417" i="60"/>
  <c r="K13417" i="60"/>
  <c r="J13418" i="60" l="1"/>
  <c r="M13418" i="60"/>
  <c r="I13419" i="60" s="1"/>
  <c r="K13418" i="60"/>
  <c r="P13417" i="60"/>
  <c r="L13417" i="60"/>
  <c r="K13419" i="60" l="1"/>
  <c r="J13419" i="60"/>
  <c r="M13419" i="60"/>
  <c r="I13420" i="60" s="1"/>
  <c r="P13418" i="60"/>
  <c r="L13418" i="60"/>
  <c r="K13420" i="60" l="1"/>
  <c r="M13420" i="60"/>
  <c r="I13421" i="60" s="1"/>
  <c r="J13420" i="60"/>
  <c r="L13419" i="60"/>
  <c r="J13421" i="60" l="1"/>
  <c r="M13421" i="60"/>
  <c r="I13422" i="60" s="1"/>
  <c r="K13421" i="60"/>
  <c r="P13419" i="60"/>
  <c r="L13420" i="60"/>
  <c r="P13420" i="60" l="1"/>
  <c r="J13422" i="60"/>
  <c r="M13422" i="60"/>
  <c r="I13423" i="60" s="1"/>
  <c r="K13422" i="60"/>
  <c r="L13421" i="60"/>
  <c r="P13421" i="60"/>
  <c r="P13422" i="60" l="1"/>
  <c r="L13422" i="60"/>
  <c r="M13423" i="60"/>
  <c r="I13424" i="60" s="1"/>
  <c r="K13423" i="60"/>
  <c r="J13423" i="60"/>
  <c r="M13424" i="60" l="1"/>
  <c r="I13425" i="60" s="1"/>
  <c r="K13424" i="60"/>
  <c r="J13424" i="60"/>
  <c r="P13423" i="60"/>
  <c r="L13423" i="60"/>
  <c r="P13424" i="60" l="1"/>
  <c r="L13424" i="60"/>
  <c r="M13425" i="60"/>
  <c r="I13426" i="60" s="1"/>
  <c r="J13425" i="60"/>
  <c r="K13425" i="60"/>
  <c r="P13425" i="60" l="1"/>
  <c r="L13425" i="60"/>
  <c r="K13426" i="60"/>
  <c r="M13426" i="60"/>
  <c r="I13427" i="60" s="1"/>
  <c r="J13426" i="60"/>
  <c r="L13426" i="60" l="1"/>
  <c r="P13426" i="60"/>
  <c r="M13427" i="60"/>
  <c r="I13428" i="60" s="1"/>
  <c r="K13427" i="60"/>
  <c r="J13427" i="60"/>
  <c r="L13427" i="60" l="1"/>
  <c r="P13427" i="60"/>
  <c r="J13428" i="60"/>
  <c r="K13428" i="60"/>
  <c r="M13428" i="60"/>
  <c r="I13429" i="60" s="1"/>
  <c r="J13429" i="60" l="1"/>
  <c r="K13429" i="60"/>
  <c r="M13429" i="60"/>
  <c r="I13430" i="60" s="1"/>
  <c r="L13428" i="60"/>
  <c r="P13428" i="60"/>
  <c r="K13430" i="60" l="1"/>
  <c r="J13430" i="60"/>
  <c r="M13430" i="60"/>
  <c r="I13431" i="60" s="1"/>
  <c r="P13429" i="60"/>
  <c r="L13429" i="60"/>
  <c r="M13431" i="60" l="1"/>
  <c r="I13432" i="60" s="1"/>
  <c r="K13431" i="60"/>
  <c r="J13431" i="60"/>
  <c r="L13430" i="60"/>
  <c r="P13430" i="60" l="1"/>
  <c r="L13431" i="60"/>
  <c r="M13432" i="60"/>
  <c r="I13433" i="60" s="1"/>
  <c r="K13432" i="60"/>
  <c r="J13432" i="60"/>
  <c r="P13431" i="60" l="1"/>
  <c r="P13432" i="60"/>
  <c r="L13432" i="60"/>
  <c r="K13433" i="60"/>
  <c r="M13433" i="60"/>
  <c r="I13434" i="60" s="1"/>
  <c r="J13433" i="60"/>
  <c r="L13433" i="60" l="1"/>
  <c r="P13433" i="60"/>
  <c r="M13434" i="60"/>
  <c r="I13435" i="60" s="1"/>
  <c r="K13434" i="60"/>
  <c r="J13434" i="60"/>
  <c r="L13434" i="60" l="1"/>
  <c r="P13434" i="60"/>
  <c r="J13435" i="60"/>
  <c r="M13435" i="60"/>
  <c r="I13436" i="60" s="1"/>
  <c r="K13435" i="60"/>
  <c r="J13436" i="60" l="1"/>
  <c r="K13436" i="60"/>
  <c r="M13436" i="60"/>
  <c r="I13437" i="60" s="1"/>
  <c r="L13435" i="60"/>
  <c r="P13435" i="60"/>
  <c r="J13437" i="60" l="1"/>
  <c r="M13437" i="60"/>
  <c r="I13438" i="60" s="1"/>
  <c r="K13437" i="60"/>
  <c r="P13436" i="60"/>
  <c r="L13436" i="60"/>
  <c r="M13438" i="60" l="1"/>
  <c r="I13439" i="60" s="1"/>
  <c r="J13438" i="60"/>
  <c r="K13438" i="60"/>
  <c r="P13437" i="60"/>
  <c r="L13437" i="60"/>
  <c r="P13438" i="60" l="1"/>
  <c r="L13438" i="60"/>
  <c r="K13439" i="60"/>
  <c r="J13439" i="60"/>
  <c r="M13439" i="60"/>
  <c r="I13440" i="60" s="1"/>
  <c r="K13440" i="60" l="1"/>
  <c r="M13440" i="60"/>
  <c r="I13441" i="60" s="1"/>
  <c r="J13440" i="60"/>
  <c r="P13439" i="60"/>
  <c r="L13439" i="60"/>
  <c r="M13441" i="60" l="1"/>
  <c r="I13442" i="60" s="1"/>
  <c r="K13441" i="60"/>
  <c r="J13441" i="60"/>
  <c r="L13440" i="60"/>
  <c r="P13440" i="60"/>
  <c r="L13441" i="60" l="1"/>
  <c r="P13441" i="60"/>
  <c r="J13442" i="60"/>
  <c r="K13442" i="60"/>
  <c r="M13442" i="60"/>
  <c r="I13443" i="60" s="1"/>
  <c r="K13443" i="60" l="1"/>
  <c r="M13443" i="60"/>
  <c r="I13444" i="60" s="1"/>
  <c r="J13443" i="60"/>
  <c r="P13442" i="60"/>
  <c r="L13442" i="60"/>
  <c r="P13443" i="60" l="1"/>
  <c r="L13443" i="60"/>
  <c r="K13444" i="60"/>
  <c r="J13444" i="60"/>
  <c r="M13444" i="60"/>
  <c r="I13445" i="60" s="1"/>
  <c r="L13444" i="60" l="1"/>
  <c r="P13444" i="60"/>
  <c r="K13445" i="60"/>
  <c r="J13445" i="60"/>
  <c r="M13445" i="60"/>
  <c r="I13446" i="60" s="1"/>
  <c r="K13446" i="60" l="1"/>
  <c r="J13446" i="60"/>
  <c r="M13446" i="60"/>
  <c r="I13447" i="60" s="1"/>
  <c r="P13445" i="60"/>
  <c r="L13445" i="60"/>
  <c r="M13447" i="60" l="1"/>
  <c r="I13448" i="60" s="1"/>
  <c r="K13447" i="60"/>
  <c r="J13447" i="60"/>
  <c r="P13446" i="60"/>
  <c r="L13446" i="60"/>
  <c r="L13447" i="60" l="1"/>
  <c r="P13447" i="60"/>
  <c r="K13448" i="60"/>
  <c r="J13448" i="60"/>
  <c r="M13448" i="60"/>
  <c r="I13449" i="60" s="1"/>
  <c r="K13449" i="60" l="1"/>
  <c r="J13449" i="60"/>
  <c r="M13449" i="60"/>
  <c r="I13450" i="60" s="1"/>
  <c r="P13448" i="60"/>
  <c r="L13448" i="60"/>
  <c r="K13450" i="60" l="1"/>
  <c r="J13450" i="60"/>
  <c r="M13450" i="60"/>
  <c r="I13451" i="60" s="1"/>
  <c r="P13449" i="60"/>
  <c r="L13449" i="60"/>
  <c r="M13451" i="60" l="1"/>
  <c r="I13452" i="60" s="1"/>
  <c r="K13451" i="60"/>
  <c r="J13451" i="60"/>
  <c r="P13450" i="60"/>
  <c r="L13450" i="60"/>
  <c r="L13451" i="60" l="1"/>
  <c r="K13452" i="60"/>
  <c r="J13452" i="60"/>
  <c r="M13452" i="60"/>
  <c r="I13453" i="60" s="1"/>
  <c r="M13453" i="60" l="1"/>
  <c r="I13454" i="60" s="1"/>
  <c r="J13453" i="60"/>
  <c r="K13453" i="60"/>
  <c r="P13452" i="60"/>
  <c r="L13452" i="60"/>
  <c r="P13451" i="60"/>
  <c r="L13453" i="60" l="1"/>
  <c r="P13453" i="60"/>
  <c r="M13454" i="60"/>
  <c r="I13455" i="60" s="1"/>
  <c r="K13454" i="60"/>
  <c r="J13454" i="60"/>
  <c r="L13454" i="60" l="1"/>
  <c r="P13454" i="60"/>
  <c r="M13455" i="60"/>
  <c r="I13456" i="60" s="1"/>
  <c r="J13455" i="60"/>
  <c r="K13455" i="60"/>
  <c r="P13455" i="60" l="1"/>
  <c r="L13455" i="60"/>
  <c r="K13456" i="60"/>
  <c r="J13456" i="60"/>
  <c r="M13456" i="60"/>
  <c r="I13457" i="60" s="1"/>
  <c r="L13456" i="60" l="1"/>
  <c r="P13456" i="60"/>
  <c r="M13457" i="60"/>
  <c r="I13458" i="60" s="1"/>
  <c r="J13457" i="60"/>
  <c r="K13457" i="60"/>
  <c r="P13457" i="60" l="1"/>
  <c r="L13457" i="60"/>
  <c r="M13458" i="60"/>
  <c r="I13459" i="60" s="1"/>
  <c r="K13458" i="60"/>
  <c r="J13458" i="60"/>
  <c r="L13458" i="60" l="1"/>
  <c r="P13458" i="60"/>
  <c r="M13459" i="60"/>
  <c r="I13460" i="60" s="1"/>
  <c r="K13459" i="60"/>
  <c r="J13459" i="60"/>
  <c r="P13459" i="60" l="1"/>
  <c r="L13459" i="60"/>
  <c r="M13460" i="60"/>
  <c r="I13461" i="60" s="1"/>
  <c r="K13460" i="60"/>
  <c r="J13460" i="60"/>
  <c r="M13461" i="60" l="1"/>
  <c r="I13462" i="60" s="1"/>
  <c r="J13461" i="60"/>
  <c r="K13461" i="60"/>
  <c r="L13460" i="60"/>
  <c r="P13460" i="60"/>
  <c r="L13461" i="60" l="1"/>
  <c r="P13461" i="60"/>
  <c r="M13462" i="60"/>
  <c r="I13463" i="60" s="1"/>
  <c r="J13462" i="60"/>
  <c r="K13462" i="60"/>
  <c r="L13462" i="60" l="1"/>
  <c r="P13462" i="60"/>
  <c r="K13463" i="60"/>
  <c r="J13463" i="60"/>
  <c r="M13463" i="60"/>
  <c r="I13464" i="60" s="1"/>
  <c r="M13464" i="60" l="1"/>
  <c r="I13465" i="60" s="1"/>
  <c r="K13464" i="60"/>
  <c r="J13464" i="60"/>
  <c r="P13463" i="60"/>
  <c r="L13463" i="60"/>
  <c r="L13464" i="60" l="1"/>
  <c r="P13464" i="60"/>
  <c r="M13465" i="60"/>
  <c r="I13466" i="60" s="1"/>
  <c r="K13465" i="60"/>
  <c r="J13465" i="60"/>
  <c r="P13465" i="60" l="1"/>
  <c r="L13465" i="60"/>
  <c r="M13466" i="60"/>
  <c r="I13467" i="60" s="1"/>
  <c r="K13466" i="60"/>
  <c r="J13466" i="60"/>
  <c r="P13466" i="60" l="1"/>
  <c r="L13466" i="60"/>
  <c r="K13467" i="60"/>
  <c r="J13467" i="60"/>
  <c r="M13467" i="60"/>
  <c r="I13468" i="60" s="1"/>
  <c r="M13468" i="60" l="1"/>
  <c r="I13469" i="60" s="1"/>
  <c r="K13468" i="60"/>
  <c r="J13468" i="60"/>
  <c r="L13467" i="60"/>
  <c r="P13467" i="60"/>
  <c r="L13468" i="60" l="1"/>
  <c r="P13468" i="60"/>
  <c r="M13469" i="60"/>
  <c r="I13470" i="60" s="1"/>
  <c r="K13469" i="60"/>
  <c r="J13469" i="60"/>
  <c r="P13469" i="60" l="1"/>
  <c r="L13469" i="60"/>
  <c r="K13470" i="60"/>
  <c r="J13470" i="60"/>
  <c r="M13470" i="60"/>
  <c r="I13471" i="60" s="1"/>
  <c r="K13471" i="60" l="1"/>
  <c r="J13471" i="60"/>
  <c r="M13471" i="60"/>
  <c r="I13472" i="60" s="1"/>
  <c r="P13470" i="60"/>
  <c r="L13470" i="60"/>
  <c r="M13472" i="60" l="1"/>
  <c r="I13473" i="60" s="1"/>
  <c r="K13472" i="60"/>
  <c r="J13472" i="60"/>
  <c r="L13471" i="60"/>
  <c r="P13471" i="60"/>
  <c r="P13472" i="60" l="1"/>
  <c r="L13472" i="60"/>
  <c r="K13473" i="60"/>
  <c r="J13473" i="60"/>
  <c r="M13473" i="60"/>
  <c r="I13474" i="60" s="1"/>
  <c r="J13474" i="60" l="1"/>
  <c r="K13474" i="60"/>
  <c r="M13474" i="60"/>
  <c r="I13475" i="60" s="1"/>
  <c r="P13473" i="60"/>
  <c r="L13473" i="60"/>
  <c r="M13475" i="60" l="1"/>
  <c r="I13476" i="60" s="1"/>
  <c r="J13475" i="60"/>
  <c r="K13475" i="60"/>
  <c r="P13474" i="60"/>
  <c r="L13474" i="60"/>
  <c r="L13475" i="60" l="1"/>
  <c r="P13475" i="60"/>
  <c r="M13476" i="60"/>
  <c r="I13477" i="60" s="1"/>
  <c r="K13476" i="60"/>
  <c r="J13476" i="60"/>
  <c r="P13476" i="60" l="1"/>
  <c r="L13476" i="60"/>
  <c r="K13477" i="60"/>
  <c r="J13477" i="60"/>
  <c r="M13477" i="60"/>
  <c r="I13478" i="60" s="1"/>
  <c r="P13477" i="60" l="1"/>
  <c r="L13477" i="60"/>
  <c r="M13478" i="60"/>
  <c r="I13479" i="60" s="1"/>
  <c r="K13478" i="60"/>
  <c r="J13478" i="60"/>
  <c r="J13479" i="60" l="1"/>
  <c r="M13479" i="60"/>
  <c r="I13480" i="60" s="1"/>
  <c r="K13479" i="60"/>
  <c r="P13478" i="60"/>
  <c r="L13478" i="60"/>
  <c r="M13480" i="60" l="1"/>
  <c r="I13481" i="60" s="1"/>
  <c r="K13480" i="60"/>
  <c r="J13480" i="60"/>
  <c r="L13479" i="60"/>
  <c r="P13479" i="60"/>
  <c r="P13480" i="60" l="1"/>
  <c r="L13480" i="60"/>
  <c r="J13481" i="60"/>
  <c r="K13481" i="60"/>
  <c r="M13481" i="60"/>
  <c r="I13482" i="60" s="1"/>
  <c r="L13481" i="60" l="1"/>
  <c r="P13481" i="60"/>
  <c r="M13482" i="60"/>
  <c r="I13483" i="60" s="1"/>
  <c r="J13482" i="60"/>
  <c r="K13482" i="60"/>
  <c r="L13482" i="60" l="1"/>
  <c r="P13482" i="60"/>
  <c r="J13483" i="60"/>
  <c r="M13483" i="60"/>
  <c r="I13484" i="60" s="1"/>
  <c r="K13483" i="60"/>
  <c r="K13484" i="60" l="1"/>
  <c r="J13484" i="60"/>
  <c r="M13484" i="60"/>
  <c r="I13485" i="60" s="1"/>
  <c r="P13483" i="60"/>
  <c r="L13483" i="60"/>
  <c r="L13484" i="60" l="1"/>
  <c r="J13485" i="60"/>
  <c r="K13485" i="60"/>
  <c r="M13485" i="60"/>
  <c r="I13486" i="60" s="1"/>
  <c r="K13486" i="60" l="1"/>
  <c r="M13486" i="60"/>
  <c r="I13487" i="60" s="1"/>
  <c r="J13486" i="60"/>
  <c r="L13485" i="60"/>
  <c r="P13485" i="60"/>
  <c r="P13484" i="60"/>
  <c r="L13486" i="60" l="1"/>
  <c r="P13486" i="60"/>
  <c r="J13487" i="60"/>
  <c r="K13487" i="60"/>
  <c r="M13487" i="60"/>
  <c r="I13488" i="60" s="1"/>
  <c r="K13488" i="60" l="1"/>
  <c r="M13488" i="60"/>
  <c r="I13489" i="60" s="1"/>
  <c r="J13488" i="60"/>
  <c r="P13487" i="60"/>
  <c r="L13487" i="60"/>
  <c r="P13488" i="60" l="1"/>
  <c r="L13488" i="60"/>
  <c r="M13489" i="60"/>
  <c r="I13490" i="60" s="1"/>
  <c r="J13489" i="60"/>
  <c r="K13489" i="60"/>
  <c r="K13490" i="60" l="1"/>
  <c r="J13490" i="60"/>
  <c r="M13490" i="60"/>
  <c r="I13491" i="60" s="1"/>
  <c r="L13489" i="60"/>
  <c r="P13489" i="60"/>
  <c r="K13491" i="60" l="1"/>
  <c r="J13491" i="60"/>
  <c r="M13491" i="60"/>
  <c r="I13492" i="60" s="1"/>
  <c r="P13490" i="60"/>
  <c r="L13490" i="60"/>
  <c r="K13492" i="60" l="1"/>
  <c r="J13492" i="60"/>
  <c r="M13492" i="60"/>
  <c r="I13493" i="60" s="1"/>
  <c r="L13491" i="60"/>
  <c r="P13491" i="60"/>
  <c r="K13493" i="60" l="1"/>
  <c r="J13493" i="60"/>
  <c r="M13493" i="60"/>
  <c r="I13494" i="60" s="1"/>
  <c r="P13492" i="60"/>
  <c r="L13492" i="60"/>
  <c r="K13494" i="60" l="1"/>
  <c r="M13494" i="60"/>
  <c r="I13495" i="60" s="1"/>
  <c r="J13494" i="60"/>
  <c r="L13493" i="60"/>
  <c r="P13493" i="60"/>
  <c r="P13494" i="60" l="1"/>
  <c r="L13494" i="60"/>
  <c r="K13495" i="60"/>
  <c r="J13495" i="60"/>
  <c r="M13495" i="60"/>
  <c r="I13496" i="60" s="1"/>
  <c r="L13495" i="60" l="1"/>
  <c r="P13495" i="60"/>
  <c r="M13496" i="60"/>
  <c r="I13497" i="60" s="1"/>
  <c r="K13496" i="60"/>
  <c r="J13496" i="60"/>
  <c r="L13496" i="60" l="1"/>
  <c r="P13496" i="60"/>
  <c r="K13497" i="60"/>
  <c r="J13497" i="60"/>
  <c r="M13497" i="60"/>
  <c r="I13498" i="60" s="1"/>
  <c r="K13498" i="60" l="1"/>
  <c r="J13498" i="60"/>
  <c r="M13498" i="60"/>
  <c r="I13499" i="60" s="1"/>
  <c r="L13497" i="60"/>
  <c r="P13497" i="60"/>
  <c r="K13499" i="60" l="1"/>
  <c r="J13499" i="60"/>
  <c r="M13499" i="60"/>
  <c r="I13500" i="60" s="1"/>
  <c r="P13498" i="60"/>
  <c r="L13498" i="60"/>
  <c r="M13500" i="60" l="1"/>
  <c r="I13501" i="60" s="1"/>
  <c r="K13500" i="60"/>
  <c r="J13500" i="60"/>
  <c r="L13499" i="60"/>
  <c r="P13499" i="60"/>
  <c r="P13500" i="60" l="1"/>
  <c r="L13500" i="60"/>
  <c r="K13501" i="60"/>
  <c r="J13501" i="60"/>
  <c r="M13501" i="60"/>
  <c r="I13502" i="60" s="1"/>
  <c r="M13502" i="60" l="1"/>
  <c r="I13503" i="60" s="1"/>
  <c r="K13502" i="60"/>
  <c r="J13502" i="60"/>
  <c r="P13501" i="60"/>
  <c r="L13501" i="60"/>
  <c r="P13502" i="60" l="1"/>
  <c r="L13502" i="60"/>
  <c r="M13503" i="60"/>
  <c r="I13504" i="60" s="1"/>
  <c r="K13503" i="60"/>
  <c r="J13503" i="60"/>
  <c r="L13503" i="60" l="1"/>
  <c r="P13503" i="60"/>
  <c r="M13504" i="60"/>
  <c r="I13505" i="60" s="1"/>
  <c r="K13504" i="60"/>
  <c r="J13504" i="60"/>
  <c r="P13504" i="60" l="1"/>
  <c r="L13504" i="60"/>
  <c r="K13505" i="60"/>
  <c r="J13505" i="60"/>
  <c r="M13505" i="60"/>
  <c r="I13506" i="60" s="1"/>
  <c r="M13506" i="60" l="1"/>
  <c r="I13507" i="60" s="1"/>
  <c r="K13506" i="60"/>
  <c r="J13506" i="60"/>
  <c r="P13505" i="60"/>
  <c r="L13505" i="60"/>
  <c r="L13506" i="60" l="1"/>
  <c r="P13506" i="60"/>
  <c r="M13507" i="60"/>
  <c r="I13508" i="60" s="1"/>
  <c r="J13507" i="60"/>
  <c r="K13507" i="60"/>
  <c r="P13507" i="60" l="1"/>
  <c r="L13507" i="60"/>
  <c r="M13508" i="60"/>
  <c r="I13509" i="60" s="1"/>
  <c r="K13508" i="60"/>
  <c r="J13508" i="60"/>
  <c r="P13508" i="60" l="1"/>
  <c r="L13508" i="60"/>
  <c r="M13509" i="60"/>
  <c r="I13510" i="60" s="1"/>
  <c r="K13509" i="60"/>
  <c r="J13509" i="60"/>
  <c r="P13509" i="60" l="1"/>
  <c r="L13509" i="60"/>
  <c r="M13510" i="60"/>
  <c r="I13511" i="60" s="1"/>
  <c r="J13510" i="60"/>
  <c r="K13510" i="60"/>
  <c r="M13511" i="60" l="1"/>
  <c r="I13512" i="60" s="1"/>
  <c r="K13511" i="60"/>
  <c r="J13511" i="60"/>
  <c r="L13510" i="60"/>
  <c r="P13510" i="60"/>
  <c r="P13511" i="60" l="1"/>
  <c r="L13511" i="60"/>
  <c r="K13512" i="60"/>
  <c r="J13512" i="60"/>
  <c r="M13512" i="60"/>
  <c r="I13513" i="60" s="1"/>
  <c r="M13513" i="60" l="1"/>
  <c r="I13514" i="60" s="1"/>
  <c r="J13513" i="60"/>
  <c r="K13513" i="60"/>
  <c r="L13512" i="60"/>
  <c r="P13512" i="60"/>
  <c r="P13513" i="60" l="1"/>
  <c r="L13513" i="60"/>
  <c r="M13514" i="60"/>
  <c r="I13515" i="60" s="1"/>
  <c r="J13514" i="60"/>
  <c r="K13514" i="60"/>
  <c r="M13515" i="60" l="1"/>
  <c r="I13516" i="60" s="1"/>
  <c r="J13515" i="60"/>
  <c r="K13515" i="60"/>
  <c r="P13514" i="60"/>
  <c r="L13514" i="60"/>
  <c r="P13515" i="60" l="1"/>
  <c r="L13515" i="60"/>
  <c r="M13516" i="60"/>
  <c r="I13517" i="60" s="1"/>
  <c r="K13516" i="60"/>
  <c r="J13516" i="60"/>
  <c r="M13517" i="60" l="1"/>
  <c r="I13518" i="60" s="1"/>
  <c r="K13517" i="60"/>
  <c r="J13517" i="60"/>
  <c r="P13516" i="60"/>
  <c r="L13516" i="60"/>
  <c r="L13517" i="60" l="1"/>
  <c r="P13517" i="60"/>
  <c r="J13518" i="60"/>
  <c r="M13518" i="60"/>
  <c r="I13519" i="60" s="1"/>
  <c r="K13518" i="60"/>
  <c r="L13518" i="60" l="1"/>
  <c r="P13518" i="60"/>
  <c r="K13519" i="60"/>
  <c r="J13519" i="60"/>
  <c r="M13519" i="60"/>
  <c r="I13520" i="60" s="1"/>
  <c r="M13520" i="60" l="1"/>
  <c r="I13521" i="60" s="1"/>
  <c r="K13520" i="60"/>
  <c r="J13520" i="60"/>
  <c r="P13519" i="60"/>
  <c r="L13519" i="60"/>
  <c r="P13520" i="60" l="1"/>
  <c r="L13520" i="60"/>
  <c r="K13521" i="60"/>
  <c r="J13521" i="60"/>
  <c r="M13521" i="60"/>
  <c r="I13522" i="60" s="1"/>
  <c r="P13521" i="60" l="1"/>
  <c r="L13521" i="60"/>
  <c r="K13522" i="60"/>
  <c r="J13522" i="60"/>
  <c r="M13522" i="60"/>
  <c r="I13523" i="60" s="1"/>
  <c r="P13522" i="60" l="1"/>
  <c r="L13522" i="60"/>
  <c r="M13523" i="60"/>
  <c r="I13524" i="60" s="1"/>
  <c r="K13523" i="60"/>
  <c r="J13523" i="60"/>
  <c r="P13523" i="60" l="1"/>
  <c r="L13523" i="60"/>
  <c r="M13524" i="60"/>
  <c r="I13525" i="60" s="1"/>
  <c r="J13524" i="60"/>
  <c r="K13524" i="60"/>
  <c r="L13524" i="60" l="1"/>
  <c r="P13524" i="60"/>
  <c r="J13525" i="60"/>
  <c r="M13525" i="60"/>
  <c r="I13526" i="60" s="1"/>
  <c r="K13525" i="60"/>
  <c r="P13525" i="60" l="1"/>
  <c r="L13525" i="60"/>
  <c r="K13526" i="60"/>
  <c r="J13526" i="60"/>
  <c r="M13526" i="60"/>
  <c r="I13527" i="60" s="1"/>
  <c r="J13527" i="60" l="1"/>
  <c r="M13527" i="60"/>
  <c r="I13528" i="60" s="1"/>
  <c r="K13527" i="60"/>
  <c r="P13526" i="60"/>
  <c r="L13526" i="60"/>
  <c r="J13528" i="60" l="1"/>
  <c r="K13528" i="60"/>
  <c r="M13528" i="60"/>
  <c r="I13529" i="60" s="1"/>
  <c r="P13527" i="60"/>
  <c r="L13527" i="60"/>
  <c r="K13529" i="60" l="1"/>
  <c r="J13529" i="60"/>
  <c r="M13529" i="60"/>
  <c r="I13530" i="60" s="1"/>
  <c r="P13528" i="60"/>
  <c r="L13528" i="60"/>
  <c r="J13530" i="60" l="1"/>
  <c r="K13530" i="60"/>
  <c r="M13530" i="60"/>
  <c r="I13531" i="60" s="1"/>
  <c r="P13529" i="60"/>
  <c r="L13529" i="60"/>
  <c r="M13531" i="60" l="1"/>
  <c r="I13532" i="60" s="1"/>
  <c r="K13531" i="60"/>
  <c r="J13531" i="60"/>
  <c r="L13530" i="60"/>
  <c r="P13530" i="60"/>
  <c r="L13531" i="60" l="1"/>
  <c r="P13531" i="60"/>
  <c r="J13532" i="60"/>
  <c r="K13532" i="60"/>
  <c r="M13532" i="60"/>
  <c r="I13533" i="60" s="1"/>
  <c r="K13533" i="60" l="1"/>
  <c r="J13533" i="60"/>
  <c r="M13533" i="60"/>
  <c r="I13534" i="60" s="1"/>
  <c r="L13532" i="60"/>
  <c r="P13532" i="60"/>
  <c r="J13534" i="60" l="1"/>
  <c r="M13534" i="60"/>
  <c r="I13535" i="60" s="1"/>
  <c r="K13534" i="60"/>
  <c r="P13533" i="60"/>
  <c r="L13533" i="60"/>
  <c r="J13535" i="60" l="1"/>
  <c r="K13535" i="60"/>
  <c r="M13535" i="60"/>
  <c r="I13536" i="60" s="1"/>
  <c r="L13534" i="60"/>
  <c r="P13534" i="60"/>
  <c r="J13536" i="60" l="1"/>
  <c r="K13536" i="60"/>
  <c r="M13536" i="60"/>
  <c r="I13537" i="60" s="1"/>
  <c r="L13535" i="60"/>
  <c r="P13535" i="60"/>
  <c r="M13537" i="60" l="1"/>
  <c r="I13538" i="60" s="1"/>
  <c r="K13537" i="60"/>
  <c r="J13537" i="60"/>
  <c r="L13536" i="60"/>
  <c r="P13536" i="60"/>
  <c r="P13537" i="60" l="1"/>
  <c r="L13537" i="60"/>
  <c r="M13538" i="60"/>
  <c r="I13539" i="60" s="1"/>
  <c r="K13538" i="60"/>
  <c r="J13538" i="60"/>
  <c r="L13538" i="60" l="1"/>
  <c r="P13538" i="60"/>
  <c r="J13539" i="60"/>
  <c r="K13539" i="60"/>
  <c r="M13539" i="60"/>
  <c r="I13540" i="60" s="1"/>
  <c r="M13540" i="60" l="1"/>
  <c r="I13541" i="60" s="1"/>
  <c r="J13540" i="60"/>
  <c r="K13540" i="60"/>
  <c r="P13539" i="60"/>
  <c r="L13539" i="60"/>
  <c r="P13540" i="60" l="1"/>
  <c r="L13540" i="60"/>
  <c r="M13541" i="60"/>
  <c r="I13542" i="60" s="1"/>
  <c r="K13541" i="60"/>
  <c r="J13541" i="60"/>
  <c r="M13542" i="60" l="1"/>
  <c r="I13543" i="60" s="1"/>
  <c r="J13542" i="60"/>
  <c r="K13542" i="60"/>
  <c r="L13541" i="60"/>
  <c r="P13541" i="60"/>
  <c r="P13542" i="60" l="1"/>
  <c r="L13542" i="60"/>
  <c r="J13543" i="60"/>
  <c r="K13543" i="60"/>
  <c r="M13543" i="60"/>
  <c r="I13544" i="60" s="1"/>
  <c r="P13543" i="60" l="1"/>
  <c r="L13543" i="60"/>
  <c r="M13544" i="60"/>
  <c r="I13545" i="60" s="1"/>
  <c r="K13544" i="60"/>
  <c r="J13544" i="60"/>
  <c r="L13544" i="60" l="1"/>
  <c r="P13544" i="60"/>
  <c r="K13545" i="60"/>
  <c r="J13545" i="60"/>
  <c r="M13545" i="60"/>
  <c r="I13546" i="60" s="1"/>
  <c r="P13545" i="60" l="1"/>
  <c r="L13545" i="60"/>
  <c r="K13546" i="60"/>
  <c r="J13546" i="60"/>
  <c r="M13546" i="60"/>
  <c r="I13547" i="60" s="1"/>
  <c r="K13547" i="60" l="1"/>
  <c r="J13547" i="60"/>
  <c r="M13547" i="60"/>
  <c r="I13548" i="60" s="1"/>
  <c r="P13546" i="60"/>
  <c r="L13546" i="60"/>
  <c r="L13547" i="60" l="1"/>
  <c r="K13548" i="60"/>
  <c r="J13548" i="60"/>
  <c r="M13548" i="60"/>
  <c r="I13549" i="60" s="1"/>
  <c r="M13549" i="60" l="1"/>
  <c r="I13550" i="60" s="1"/>
  <c r="K13549" i="60"/>
  <c r="J13549" i="60"/>
  <c r="P13547" i="60"/>
  <c r="L13548" i="60"/>
  <c r="P13548" i="60"/>
  <c r="L13549" i="60" l="1"/>
  <c r="P13549" i="60"/>
  <c r="J13550" i="60"/>
  <c r="K13550" i="60"/>
  <c r="M13550" i="60"/>
  <c r="I13551" i="60" s="1"/>
  <c r="M13551" i="60" l="1"/>
  <c r="I13552" i="60" s="1"/>
  <c r="J13551" i="60"/>
  <c r="K13551" i="60"/>
  <c r="P13550" i="60"/>
  <c r="L13550" i="60"/>
  <c r="P13551" i="60" l="1"/>
  <c r="L13551" i="60"/>
  <c r="K13552" i="60"/>
  <c r="J13552" i="60"/>
  <c r="M13552" i="60"/>
  <c r="I13553" i="60" s="1"/>
  <c r="M13553" i="60" l="1"/>
  <c r="I13554" i="60" s="1"/>
  <c r="K13553" i="60"/>
  <c r="J13553" i="60"/>
  <c r="P13552" i="60"/>
  <c r="L13552" i="60"/>
  <c r="P13553" i="60" l="1"/>
  <c r="L13553" i="60"/>
  <c r="K13554" i="60"/>
  <c r="J13554" i="60"/>
  <c r="M13554" i="60"/>
  <c r="I13555" i="60" s="1"/>
  <c r="M13555" i="60" l="1"/>
  <c r="I13556" i="60" s="1"/>
  <c r="K13555" i="60"/>
  <c r="J13555" i="60"/>
  <c r="L13554" i="60"/>
  <c r="P13554" i="60"/>
  <c r="L13555" i="60" l="1"/>
  <c r="P13555" i="60"/>
  <c r="K13556" i="60"/>
  <c r="J13556" i="60"/>
  <c r="M13556" i="60"/>
  <c r="I13557" i="60" s="1"/>
  <c r="J13557" i="60" l="1"/>
  <c r="K13557" i="60"/>
  <c r="M13557" i="60"/>
  <c r="I13558" i="60" s="1"/>
  <c r="P13556" i="60"/>
  <c r="L13556" i="60"/>
  <c r="K13558" i="60" l="1"/>
  <c r="J13558" i="60"/>
  <c r="M13558" i="60"/>
  <c r="I13559" i="60" s="1"/>
  <c r="L13557" i="60"/>
  <c r="P13557" i="60"/>
  <c r="K13559" i="60" l="1"/>
  <c r="J13559" i="60"/>
  <c r="M13559" i="60"/>
  <c r="I13560" i="60" s="1"/>
  <c r="P13558" i="60"/>
  <c r="L13558" i="60"/>
  <c r="K13560" i="60" l="1"/>
  <c r="J13560" i="60"/>
  <c r="M13560" i="60"/>
  <c r="I13561" i="60" s="1"/>
  <c r="L13559" i="60"/>
  <c r="P13559" i="60"/>
  <c r="J13561" i="60" l="1"/>
  <c r="K13561" i="60"/>
  <c r="M13561" i="60"/>
  <c r="I13562" i="60" s="1"/>
  <c r="P13560" i="60"/>
  <c r="L13560" i="60"/>
  <c r="K13562" i="60" l="1"/>
  <c r="J13562" i="60"/>
  <c r="M13562" i="60"/>
  <c r="I13563" i="60" s="1"/>
  <c r="L13561" i="60"/>
  <c r="P13561" i="60"/>
  <c r="M13563" i="60" l="1"/>
  <c r="I13564" i="60" s="1"/>
  <c r="K13563" i="60"/>
  <c r="J13563" i="60"/>
  <c r="L13562" i="60"/>
  <c r="P13562" i="60"/>
  <c r="P13563" i="60" l="1"/>
  <c r="L13563" i="60"/>
  <c r="J13564" i="60"/>
  <c r="K13564" i="60"/>
  <c r="M13564" i="60"/>
  <c r="I13565" i="60" s="1"/>
  <c r="M13565" i="60" l="1"/>
  <c r="I13566" i="60" s="1"/>
  <c r="J13565" i="60"/>
  <c r="K13565" i="60"/>
  <c r="L13564" i="60"/>
  <c r="P13564" i="60"/>
  <c r="P13565" i="60" l="1"/>
  <c r="L13565" i="60"/>
  <c r="K13566" i="60"/>
  <c r="M13566" i="60"/>
  <c r="I13567" i="60" s="1"/>
  <c r="J13566" i="60"/>
  <c r="L13566" i="60" l="1"/>
  <c r="P13566" i="60"/>
  <c r="K13567" i="60"/>
  <c r="J13567" i="60"/>
  <c r="M13567" i="60"/>
  <c r="I13568" i="60" s="1"/>
  <c r="K13568" i="60" l="1"/>
  <c r="M13568" i="60"/>
  <c r="I13569" i="60" s="1"/>
  <c r="J13568" i="60"/>
  <c r="P13567" i="60"/>
  <c r="L13567" i="60"/>
  <c r="P13568" i="60" l="1"/>
  <c r="L13568" i="60"/>
  <c r="M13569" i="60"/>
  <c r="I13570" i="60" s="1"/>
  <c r="K13569" i="60"/>
  <c r="J13569" i="60"/>
  <c r="L13569" i="60" l="1"/>
  <c r="P13569" i="60"/>
  <c r="M13570" i="60"/>
  <c r="I13571" i="60" s="1"/>
  <c r="K13570" i="60"/>
  <c r="J13570" i="60"/>
  <c r="L13570" i="60" l="1"/>
  <c r="P13570" i="60"/>
  <c r="J13571" i="60"/>
  <c r="M13571" i="60"/>
  <c r="I13572" i="60" s="1"/>
  <c r="K13571" i="60"/>
  <c r="L13571" i="60" l="1"/>
  <c r="P13571" i="60"/>
  <c r="M13572" i="60"/>
  <c r="I13573" i="60" s="1"/>
  <c r="K13572" i="60"/>
  <c r="J13572" i="60"/>
  <c r="K13573" i="60" l="1"/>
  <c r="J13573" i="60"/>
  <c r="M13573" i="60"/>
  <c r="I13574" i="60" s="1"/>
  <c r="L13572" i="60"/>
  <c r="P13572" i="60"/>
  <c r="K13574" i="60" l="1"/>
  <c r="M13574" i="60"/>
  <c r="I13575" i="60" s="1"/>
  <c r="J13574" i="60"/>
  <c r="P13573" i="60"/>
  <c r="L13573" i="60"/>
  <c r="P13574" i="60" l="1"/>
  <c r="L13574" i="60"/>
  <c r="M13575" i="60"/>
  <c r="I13576" i="60" s="1"/>
  <c r="K13575" i="60"/>
  <c r="J13575" i="60"/>
  <c r="L13575" i="60" l="1"/>
  <c r="P13575" i="60"/>
  <c r="J13576" i="60"/>
  <c r="M13576" i="60"/>
  <c r="I13577" i="60" s="1"/>
  <c r="K13576" i="60"/>
  <c r="M13577" i="60" l="1"/>
  <c r="I13578" i="60" s="1"/>
  <c r="J13577" i="60"/>
  <c r="K13577" i="60"/>
  <c r="L13576" i="60"/>
  <c r="P13576" i="60"/>
  <c r="P13577" i="60" l="1"/>
  <c r="L13577" i="60"/>
  <c r="J13578" i="60"/>
  <c r="M13578" i="60"/>
  <c r="I13579" i="60" s="1"/>
  <c r="K13578" i="60"/>
  <c r="J13579" i="60" l="1"/>
  <c r="K13579" i="60"/>
  <c r="M13579" i="60"/>
  <c r="I13580" i="60" s="1"/>
  <c r="P13578" i="60"/>
  <c r="L13578" i="60"/>
  <c r="M13580" i="60" l="1"/>
  <c r="I13581" i="60" s="1"/>
  <c r="K13580" i="60"/>
  <c r="J13580" i="60"/>
  <c r="P13579" i="60"/>
  <c r="L13579" i="60"/>
  <c r="P13580" i="60" l="1"/>
  <c r="L13580" i="60"/>
  <c r="M13581" i="60"/>
  <c r="I13582" i="60" s="1"/>
  <c r="K13581" i="60"/>
  <c r="J13581" i="60"/>
  <c r="P13581" i="60" l="1"/>
  <c r="L13581" i="60"/>
  <c r="M13582" i="60"/>
  <c r="I13583" i="60" s="1"/>
  <c r="K13582" i="60"/>
  <c r="J13582" i="60"/>
  <c r="P13582" i="60" l="1"/>
  <c r="L13582" i="60"/>
  <c r="M13583" i="60"/>
  <c r="I13584" i="60" s="1"/>
  <c r="K13583" i="60"/>
  <c r="J13583" i="60"/>
  <c r="M13584" i="60" l="1"/>
  <c r="I13585" i="60" s="1"/>
  <c r="K13584" i="60"/>
  <c r="J13584" i="60"/>
  <c r="L13583" i="60"/>
  <c r="P13583" i="60"/>
  <c r="L13584" i="60" l="1"/>
  <c r="J13585" i="60"/>
  <c r="M13585" i="60"/>
  <c r="I13586" i="60" s="1"/>
  <c r="K13585" i="60"/>
  <c r="M13586" i="60" l="1"/>
  <c r="I13587" i="60" s="1"/>
  <c r="J13586" i="60"/>
  <c r="K13586" i="60"/>
  <c r="P13585" i="60"/>
  <c r="L13585" i="60"/>
  <c r="P13584" i="60"/>
  <c r="P13586" i="60" l="1"/>
  <c r="L13586" i="60"/>
  <c r="M13587" i="60"/>
  <c r="I13588" i="60" s="1"/>
  <c r="K13587" i="60"/>
  <c r="J13587" i="60"/>
  <c r="L13587" i="60" l="1"/>
  <c r="P13587" i="60"/>
  <c r="M13588" i="60"/>
  <c r="I13589" i="60" s="1"/>
  <c r="K13588" i="60"/>
  <c r="J13588" i="60"/>
  <c r="P13588" i="60" l="1"/>
  <c r="L13588" i="60"/>
  <c r="M13589" i="60"/>
  <c r="I13590" i="60" s="1"/>
  <c r="K13589" i="60"/>
  <c r="J13589" i="60"/>
  <c r="L13589" i="60" l="1"/>
  <c r="P13589" i="60"/>
  <c r="K13590" i="60"/>
  <c r="J13590" i="60"/>
  <c r="M13590" i="60"/>
  <c r="I13591" i="60" s="1"/>
  <c r="L13590" i="60" l="1"/>
  <c r="P13590" i="60"/>
  <c r="K13591" i="60"/>
  <c r="M13591" i="60"/>
  <c r="I13592" i="60" s="1"/>
  <c r="J13591" i="60"/>
  <c r="P13591" i="60" l="1"/>
  <c r="L13591" i="60"/>
  <c r="J13592" i="60"/>
  <c r="K13592" i="60"/>
  <c r="M13592" i="60"/>
  <c r="I13593" i="60" s="1"/>
  <c r="J13593" i="60" l="1"/>
  <c r="M13593" i="60"/>
  <c r="I13594" i="60" s="1"/>
  <c r="K13593" i="60"/>
  <c r="P13592" i="60"/>
  <c r="L13592" i="60"/>
  <c r="K13594" i="60" l="1"/>
  <c r="J13594" i="60"/>
  <c r="M13594" i="60"/>
  <c r="I13595" i="60" s="1"/>
  <c r="L13593" i="60"/>
  <c r="P13593" i="60"/>
  <c r="M13595" i="60" l="1"/>
  <c r="I13596" i="60" s="1"/>
  <c r="K13595" i="60"/>
  <c r="J13595" i="60"/>
  <c r="L13594" i="60"/>
  <c r="P13594" i="60" l="1"/>
  <c r="P13595" i="60"/>
  <c r="L13595" i="60"/>
  <c r="M13596" i="60"/>
  <c r="I13597" i="60" s="1"/>
  <c r="K13596" i="60"/>
  <c r="J13596" i="60"/>
  <c r="P13596" i="60" l="1"/>
  <c r="L13596" i="60"/>
  <c r="K13597" i="60"/>
  <c r="J13597" i="60"/>
  <c r="M13597" i="60"/>
  <c r="I13598" i="60" s="1"/>
  <c r="M13598" i="60" l="1"/>
  <c r="I13599" i="60" s="1"/>
  <c r="K13598" i="60"/>
  <c r="J13598" i="60"/>
  <c r="L13597" i="60"/>
  <c r="P13597" i="60"/>
  <c r="P13598" i="60" l="1"/>
  <c r="L13598" i="60"/>
  <c r="J13599" i="60"/>
  <c r="K13599" i="60"/>
  <c r="M13599" i="60"/>
  <c r="I13600" i="60" s="1"/>
  <c r="K13600" i="60" l="1"/>
  <c r="J13600" i="60"/>
  <c r="M13600" i="60"/>
  <c r="I13601" i="60" s="1"/>
  <c r="L13599" i="60"/>
  <c r="P13599" i="60"/>
  <c r="M13601" i="60" l="1"/>
  <c r="I13602" i="60" s="1"/>
  <c r="K13601" i="60"/>
  <c r="J13601" i="60"/>
  <c r="L13600" i="60"/>
  <c r="P13600" i="60" l="1"/>
  <c r="P13601" i="60"/>
  <c r="L13601" i="60"/>
  <c r="M13602" i="60"/>
  <c r="I13603" i="60" s="1"/>
  <c r="K13602" i="60"/>
  <c r="J13602" i="60"/>
  <c r="M13603" i="60" l="1"/>
  <c r="I13604" i="60" s="1"/>
  <c r="K13603" i="60"/>
  <c r="J13603" i="60"/>
  <c r="P13602" i="60"/>
  <c r="L13602" i="60"/>
  <c r="P13603" i="60" l="1"/>
  <c r="L13603" i="60"/>
  <c r="M13604" i="60"/>
  <c r="I13605" i="60" s="1"/>
  <c r="J13604" i="60"/>
  <c r="K13604" i="60"/>
  <c r="L13604" i="60" l="1"/>
  <c r="P13604" i="60"/>
  <c r="K13605" i="60"/>
  <c r="M13605" i="60"/>
  <c r="I13606" i="60" s="1"/>
  <c r="J13605" i="60"/>
  <c r="L13605" i="60" l="1"/>
  <c r="P13605" i="60"/>
  <c r="J13606" i="60"/>
  <c r="K13606" i="60"/>
  <c r="M13606" i="60"/>
  <c r="I13607" i="60" s="1"/>
  <c r="M13607" i="60" l="1"/>
  <c r="I13608" i="60" s="1"/>
  <c r="J13607" i="60"/>
  <c r="K13607" i="60"/>
  <c r="L13606" i="60"/>
  <c r="P13606" i="60"/>
  <c r="P13607" i="60" l="1"/>
  <c r="L13607" i="60"/>
  <c r="K13608" i="60"/>
  <c r="M13608" i="60"/>
  <c r="I13609" i="60" s="1"/>
  <c r="J13608" i="60"/>
  <c r="P13608" i="60" l="1"/>
  <c r="L13608" i="60"/>
  <c r="M13609" i="60"/>
  <c r="I13610" i="60" s="1"/>
  <c r="J13609" i="60"/>
  <c r="K13609" i="60"/>
  <c r="P13609" i="60" l="1"/>
  <c r="L13609" i="60"/>
  <c r="J13610" i="60"/>
  <c r="K13610" i="60"/>
  <c r="M13610" i="60"/>
  <c r="I13611" i="60" s="1"/>
  <c r="P13610" i="60" l="1"/>
  <c r="L13610" i="60"/>
  <c r="J13611" i="60"/>
  <c r="M13611" i="60"/>
  <c r="I13612" i="60" s="1"/>
  <c r="K13611" i="60"/>
  <c r="L13611" i="60" l="1"/>
  <c r="P13611" i="60"/>
  <c r="K13612" i="60"/>
  <c r="M13612" i="60"/>
  <c r="I13613" i="60" s="1"/>
  <c r="J13612" i="60"/>
  <c r="P13612" i="60" l="1"/>
  <c r="L13612" i="60"/>
  <c r="J13613" i="60"/>
  <c r="M13613" i="60"/>
  <c r="I13614" i="60" s="1"/>
  <c r="K13613" i="60"/>
  <c r="L13613" i="60" l="1"/>
  <c r="P13613" i="60"/>
  <c r="M13614" i="60"/>
  <c r="I13615" i="60" s="1"/>
  <c r="K13614" i="60"/>
  <c r="J13614" i="60"/>
  <c r="P13614" i="60" l="1"/>
  <c r="L13614" i="60"/>
  <c r="J13615" i="60"/>
  <c r="M13615" i="60"/>
  <c r="I13616" i="60" s="1"/>
  <c r="K13615" i="60"/>
  <c r="P13615" i="60" l="1"/>
  <c r="L13615" i="60"/>
  <c r="M13616" i="60"/>
  <c r="I13617" i="60" s="1"/>
  <c r="K13616" i="60"/>
  <c r="J13616" i="60"/>
  <c r="P13616" i="60" l="1"/>
  <c r="L13616" i="60"/>
  <c r="J13617" i="60"/>
  <c r="M13617" i="60"/>
  <c r="I13618" i="60" s="1"/>
  <c r="K13617" i="60"/>
  <c r="J13618" i="60" l="1"/>
  <c r="M13618" i="60"/>
  <c r="I13619" i="60" s="1"/>
  <c r="K13618" i="60"/>
  <c r="P13617" i="60"/>
  <c r="L13617" i="60"/>
  <c r="M13619" i="60" l="1"/>
  <c r="I13620" i="60" s="1"/>
  <c r="J13619" i="60"/>
  <c r="K13619" i="60"/>
  <c r="L13618" i="60"/>
  <c r="P13618" i="60"/>
  <c r="L13619" i="60" l="1"/>
  <c r="P13619" i="60"/>
  <c r="J13620" i="60"/>
  <c r="M13620" i="60"/>
  <c r="I13621" i="60" s="1"/>
  <c r="K13620" i="60"/>
  <c r="L13620" i="60" l="1"/>
  <c r="P13620" i="60"/>
  <c r="J13621" i="60"/>
  <c r="M13621" i="60"/>
  <c r="I13622" i="60" s="1"/>
  <c r="K13621" i="60"/>
  <c r="M13622" i="60" l="1"/>
  <c r="I13623" i="60" s="1"/>
  <c r="J13622" i="60"/>
  <c r="K13622" i="60"/>
  <c r="L13621" i="60"/>
  <c r="P13621" i="60"/>
  <c r="P13622" i="60" l="1"/>
  <c r="L13622" i="60"/>
  <c r="K13623" i="60"/>
  <c r="J13623" i="60"/>
  <c r="M13623" i="60"/>
  <c r="I13624" i="60" s="1"/>
  <c r="J13624" i="60" l="1"/>
  <c r="K13624" i="60"/>
  <c r="M13624" i="60"/>
  <c r="I13625" i="60" s="1"/>
  <c r="P13623" i="60"/>
  <c r="L13623" i="60"/>
  <c r="J13625" i="60" l="1"/>
  <c r="K13625" i="60"/>
  <c r="M13625" i="60"/>
  <c r="I13626" i="60" s="1"/>
  <c r="L13624" i="60"/>
  <c r="P13624" i="60"/>
  <c r="M13626" i="60" l="1"/>
  <c r="I13627" i="60" s="1"/>
  <c r="K13626" i="60"/>
  <c r="J13626" i="60"/>
  <c r="L13625" i="60"/>
  <c r="P13625" i="60"/>
  <c r="L13626" i="60" l="1"/>
  <c r="P13626" i="60"/>
  <c r="J13627" i="60"/>
  <c r="K13627" i="60"/>
  <c r="M13627" i="60"/>
  <c r="I13628" i="60" s="1"/>
  <c r="M13628" i="60" l="1"/>
  <c r="I13629" i="60" s="1"/>
  <c r="K13628" i="60"/>
  <c r="J13628" i="60"/>
  <c r="L13627" i="60"/>
  <c r="P13627" i="60"/>
  <c r="P13628" i="60" l="1"/>
  <c r="L13628" i="60"/>
  <c r="K13629" i="60"/>
  <c r="J13629" i="60"/>
  <c r="M13629" i="60"/>
  <c r="I13630" i="60" s="1"/>
  <c r="K13630" i="60" l="1"/>
  <c r="J13630" i="60"/>
  <c r="M13630" i="60"/>
  <c r="I13631" i="60" s="1"/>
  <c r="L13629" i="60"/>
  <c r="P13629" i="60"/>
  <c r="K13631" i="60" l="1"/>
  <c r="J13631" i="60"/>
  <c r="M13631" i="60"/>
  <c r="I13632" i="60" s="1"/>
  <c r="P13630" i="60"/>
  <c r="L13630" i="60"/>
  <c r="K13632" i="60" l="1"/>
  <c r="J13632" i="60"/>
  <c r="M13632" i="60"/>
  <c r="I13633" i="60" s="1"/>
  <c r="L13631" i="60"/>
  <c r="P13631" i="60"/>
  <c r="M13633" i="60" l="1"/>
  <c r="I13634" i="60" s="1"/>
  <c r="K13633" i="60"/>
  <c r="J13633" i="60"/>
  <c r="L13632" i="60"/>
  <c r="P13632" i="60"/>
  <c r="L13633" i="60" l="1"/>
  <c r="P13633" i="60"/>
  <c r="J13634" i="60"/>
  <c r="M13634" i="60"/>
  <c r="I13635" i="60" s="1"/>
  <c r="K13634" i="60"/>
  <c r="M13635" i="60" l="1"/>
  <c r="I13636" i="60" s="1"/>
  <c r="K13635" i="60"/>
  <c r="J13635" i="60"/>
  <c r="P13634" i="60"/>
  <c r="L13634" i="60"/>
  <c r="L13635" i="60" l="1"/>
  <c r="M13636" i="60"/>
  <c r="I13637" i="60" s="1"/>
  <c r="K13636" i="60"/>
  <c r="J13636" i="60"/>
  <c r="L13636" i="60" l="1"/>
  <c r="P13636" i="60"/>
  <c r="K13637" i="60"/>
  <c r="J13637" i="60"/>
  <c r="M13637" i="60"/>
  <c r="I13638" i="60" s="1"/>
  <c r="P13635" i="60"/>
  <c r="K13638" i="60" l="1"/>
  <c r="M13638" i="60"/>
  <c r="I13639" i="60" s="1"/>
  <c r="J13638" i="60"/>
  <c r="P13637" i="60"/>
  <c r="L13637" i="60"/>
  <c r="L13638" i="60" l="1"/>
  <c r="P13638" i="60"/>
  <c r="J13639" i="60"/>
  <c r="K13639" i="60"/>
  <c r="M13639" i="60"/>
  <c r="I13640" i="60" s="1"/>
  <c r="L13639" i="60" l="1"/>
  <c r="P13639" i="60"/>
  <c r="K13640" i="60"/>
  <c r="J13640" i="60"/>
  <c r="M13640" i="60"/>
  <c r="I13641" i="60" s="1"/>
  <c r="J13641" i="60" l="1"/>
  <c r="M13641" i="60"/>
  <c r="I13642" i="60" s="1"/>
  <c r="K13641" i="60"/>
  <c r="L13640" i="60"/>
  <c r="P13640" i="60"/>
  <c r="J13642" i="60" l="1"/>
  <c r="K13642" i="60"/>
  <c r="M13642" i="60"/>
  <c r="I13643" i="60" s="1"/>
  <c r="L13641" i="60"/>
  <c r="P13641" i="60"/>
  <c r="M13643" i="60" l="1"/>
  <c r="I13644" i="60" s="1"/>
  <c r="K13643" i="60"/>
  <c r="J13643" i="60"/>
  <c r="L13642" i="60"/>
  <c r="P13642" i="60"/>
  <c r="P13643" i="60" l="1"/>
  <c r="L13643" i="60"/>
  <c r="M13644" i="60"/>
  <c r="I13645" i="60" s="1"/>
  <c r="K13644" i="60"/>
  <c r="J13644" i="60"/>
  <c r="K13645" i="60" l="1"/>
  <c r="J13645" i="60"/>
  <c r="M13645" i="60"/>
  <c r="I13646" i="60" s="1"/>
  <c r="P13644" i="60"/>
  <c r="L13644" i="60"/>
  <c r="M13646" i="60" l="1"/>
  <c r="I13647" i="60" s="1"/>
  <c r="J13646" i="60"/>
  <c r="K13646" i="60"/>
  <c r="P13645" i="60"/>
  <c r="L13645" i="60"/>
  <c r="L13646" i="60" l="1"/>
  <c r="P13646" i="60"/>
  <c r="M13647" i="60"/>
  <c r="I13648" i="60" s="1"/>
  <c r="K13647" i="60"/>
  <c r="J13647" i="60"/>
  <c r="P13647" i="60" l="1"/>
  <c r="L13647" i="60"/>
  <c r="J13648" i="60"/>
  <c r="K13648" i="60"/>
  <c r="M13648" i="60"/>
  <c r="I13649" i="60" s="1"/>
  <c r="M13649" i="60" l="1"/>
  <c r="I13650" i="60" s="1"/>
  <c r="J13649" i="60"/>
  <c r="K13649" i="60"/>
  <c r="P13648" i="60"/>
  <c r="L13648" i="60"/>
  <c r="P13649" i="60" l="1"/>
  <c r="L13649" i="60"/>
  <c r="K13650" i="60"/>
  <c r="J13650" i="60"/>
  <c r="M13650" i="60"/>
  <c r="I13651" i="60" s="1"/>
  <c r="L13650" i="60" l="1"/>
  <c r="P13650" i="60"/>
  <c r="M13651" i="60"/>
  <c r="I13652" i="60" s="1"/>
  <c r="K13651" i="60"/>
  <c r="J13651" i="60"/>
  <c r="P13651" i="60" l="1"/>
  <c r="L13651" i="60"/>
  <c r="M13652" i="60"/>
  <c r="I13653" i="60" s="1"/>
  <c r="J13652" i="60"/>
  <c r="K13652" i="60"/>
  <c r="P13652" i="60" l="1"/>
  <c r="L13652" i="60"/>
  <c r="M13653" i="60"/>
  <c r="I13654" i="60" s="1"/>
  <c r="K13653" i="60"/>
  <c r="J13653" i="60"/>
  <c r="L13653" i="60" l="1"/>
  <c r="P13653" i="60"/>
  <c r="K13654" i="60"/>
  <c r="M13654" i="60"/>
  <c r="I13655" i="60" s="1"/>
  <c r="J13654" i="60"/>
  <c r="P13654" i="60" l="1"/>
  <c r="L13654" i="60"/>
  <c r="J13655" i="60"/>
  <c r="K13655" i="60"/>
  <c r="M13655" i="60"/>
  <c r="I13656" i="60" s="1"/>
  <c r="K13656" i="60" l="1"/>
  <c r="J13656" i="60"/>
  <c r="M13656" i="60"/>
  <c r="I13657" i="60" s="1"/>
  <c r="L13655" i="60"/>
  <c r="P13655" i="60"/>
  <c r="K13657" i="60" l="1"/>
  <c r="J13657" i="60"/>
  <c r="M13657" i="60"/>
  <c r="I13658" i="60" s="1"/>
  <c r="P13656" i="60"/>
  <c r="L13656" i="60"/>
  <c r="J13658" i="60" l="1"/>
  <c r="M13658" i="60"/>
  <c r="I13659" i="60" s="1"/>
  <c r="K13658" i="60"/>
  <c r="P13657" i="60"/>
  <c r="L13657" i="60"/>
  <c r="J13659" i="60" l="1"/>
  <c r="K13659" i="60"/>
  <c r="M13659" i="60"/>
  <c r="I13660" i="60" s="1"/>
  <c r="P13658" i="60"/>
  <c r="L13658" i="60"/>
  <c r="M13660" i="60" l="1"/>
  <c r="I13661" i="60" s="1"/>
  <c r="K13660" i="60"/>
  <c r="J13660" i="60"/>
  <c r="L13659" i="60"/>
  <c r="P13659" i="60"/>
  <c r="L13660" i="60" l="1"/>
  <c r="P13660" i="60"/>
  <c r="K13661" i="60"/>
  <c r="M13661" i="60"/>
  <c r="I13662" i="60" s="1"/>
  <c r="J13661" i="60"/>
  <c r="J13662" i="60" l="1"/>
  <c r="K13662" i="60"/>
  <c r="M13662" i="60"/>
  <c r="I13663" i="60" s="1"/>
  <c r="P13661" i="60"/>
  <c r="L13661" i="60"/>
  <c r="K13663" i="60" l="1"/>
  <c r="J13663" i="60"/>
  <c r="M13663" i="60"/>
  <c r="I13664" i="60" s="1"/>
  <c r="L13662" i="60"/>
  <c r="P13662" i="60" l="1"/>
  <c r="K13664" i="60"/>
  <c r="J13664" i="60"/>
  <c r="M13664" i="60"/>
  <c r="I13665" i="60" s="1"/>
  <c r="P13663" i="60"/>
  <c r="L13663" i="60"/>
  <c r="L13664" i="60" l="1"/>
  <c r="M13665" i="60"/>
  <c r="I13666" i="60" s="1"/>
  <c r="K13665" i="60"/>
  <c r="J13665" i="60"/>
  <c r="M13666" i="60" l="1"/>
  <c r="I13667" i="60" s="1"/>
  <c r="K13666" i="60"/>
  <c r="J13666" i="60"/>
  <c r="P13665" i="60"/>
  <c r="L13665" i="60"/>
  <c r="P13664" i="60"/>
  <c r="P13666" i="60" l="1"/>
  <c r="L13666" i="60"/>
  <c r="J13667" i="60"/>
  <c r="M13667" i="60"/>
  <c r="I13668" i="60" s="1"/>
  <c r="K13667" i="60"/>
  <c r="L13667" i="60" l="1"/>
  <c r="P13667" i="60"/>
  <c r="M13668" i="60"/>
  <c r="I13669" i="60" s="1"/>
  <c r="J13668" i="60"/>
  <c r="K13668" i="60"/>
  <c r="J13669" i="60" l="1"/>
  <c r="M13669" i="60"/>
  <c r="I13670" i="60" s="1"/>
  <c r="K13669" i="60"/>
  <c r="L13668" i="60"/>
  <c r="P13668" i="60"/>
  <c r="K13670" i="60" l="1"/>
  <c r="M13670" i="60"/>
  <c r="I13671" i="60" s="1"/>
  <c r="J13670" i="60"/>
  <c r="P13669" i="60"/>
  <c r="L13669" i="60"/>
  <c r="L13670" i="60" l="1"/>
  <c r="P13670" i="60"/>
  <c r="J13671" i="60"/>
  <c r="M13671" i="60"/>
  <c r="I13672" i="60" s="1"/>
  <c r="K13671" i="60"/>
  <c r="K13672" i="60" l="1"/>
  <c r="J13672" i="60"/>
  <c r="M13672" i="60"/>
  <c r="I13673" i="60" s="1"/>
  <c r="P13671" i="60"/>
  <c r="L13671" i="60"/>
  <c r="J13673" i="60" l="1"/>
  <c r="M13673" i="60"/>
  <c r="I13674" i="60" s="1"/>
  <c r="K13673" i="60"/>
  <c r="P13672" i="60"/>
  <c r="L13672" i="60"/>
  <c r="J13674" i="60" l="1"/>
  <c r="K13674" i="60"/>
  <c r="M13674" i="60"/>
  <c r="I13675" i="60" s="1"/>
  <c r="L13673" i="60"/>
  <c r="P13673" i="60"/>
  <c r="K13675" i="60" l="1"/>
  <c r="J13675" i="60"/>
  <c r="M13675" i="60"/>
  <c r="I13676" i="60" s="1"/>
  <c r="L13674" i="60"/>
  <c r="P13674" i="60"/>
  <c r="J13676" i="60" l="1"/>
  <c r="K13676" i="60"/>
  <c r="M13676" i="60"/>
  <c r="I13677" i="60" s="1"/>
  <c r="P13675" i="60"/>
  <c r="L13675" i="60"/>
  <c r="K13677" i="60" l="1"/>
  <c r="J13677" i="60"/>
  <c r="M13677" i="60"/>
  <c r="I13678" i="60" s="1"/>
  <c r="P13676" i="60"/>
  <c r="L13676" i="60"/>
  <c r="M13678" i="60" l="1"/>
  <c r="I13679" i="60" s="1"/>
  <c r="K13678" i="60"/>
  <c r="J13678" i="60"/>
  <c r="L13677" i="60"/>
  <c r="P13677" i="60"/>
  <c r="P13678" i="60" l="1"/>
  <c r="L13678" i="60"/>
  <c r="M13679" i="60"/>
  <c r="I13680" i="60" s="1"/>
  <c r="K13679" i="60"/>
  <c r="J13679" i="60"/>
  <c r="P13679" i="60" l="1"/>
  <c r="L13679" i="60"/>
  <c r="J13680" i="60"/>
  <c r="K13680" i="60"/>
  <c r="M13680" i="60"/>
  <c r="I13681" i="60" s="1"/>
  <c r="M13681" i="60" l="1"/>
  <c r="I13682" i="60" s="1"/>
  <c r="J13681" i="60"/>
  <c r="K13681" i="60"/>
  <c r="L13680" i="60"/>
  <c r="P13680" i="60"/>
  <c r="L13681" i="60" l="1"/>
  <c r="P13681" i="60"/>
  <c r="M13682" i="60"/>
  <c r="I13683" i="60" s="1"/>
  <c r="K13682" i="60"/>
  <c r="J13682" i="60"/>
  <c r="P13682" i="60" l="1"/>
  <c r="L13682" i="60"/>
  <c r="J13683" i="60"/>
  <c r="M13683" i="60"/>
  <c r="I13684" i="60" s="1"/>
  <c r="K13683" i="60"/>
  <c r="P13683" i="60" l="1"/>
  <c r="L13683" i="60"/>
  <c r="J13684" i="60"/>
  <c r="K13684" i="60"/>
  <c r="M13684" i="60"/>
  <c r="I13685" i="60" s="1"/>
  <c r="L13684" i="60" l="1"/>
  <c r="P13684" i="60"/>
  <c r="M13685" i="60"/>
  <c r="I13686" i="60" s="1"/>
  <c r="J13685" i="60"/>
  <c r="K13685" i="60"/>
  <c r="K13686" i="60" l="1"/>
  <c r="M13686" i="60"/>
  <c r="I13687" i="60" s="1"/>
  <c r="J13686" i="60"/>
  <c r="P13685" i="60"/>
  <c r="L13685" i="60"/>
  <c r="P13686" i="60" l="1"/>
  <c r="L13686" i="60"/>
  <c r="M13687" i="60"/>
  <c r="I13688" i="60" s="1"/>
  <c r="K13687" i="60"/>
  <c r="J13687" i="60"/>
  <c r="P13687" i="60" l="1"/>
  <c r="L13687" i="60"/>
  <c r="M13688" i="60"/>
  <c r="I13689" i="60" s="1"/>
  <c r="J13688" i="60"/>
  <c r="K13688" i="60"/>
  <c r="M13689" i="60" l="1"/>
  <c r="I13690" i="60" s="1"/>
  <c r="K13689" i="60"/>
  <c r="J13689" i="60"/>
  <c r="L13688" i="60"/>
  <c r="P13688" i="60"/>
  <c r="P13689" i="60" l="1"/>
  <c r="L13689" i="60"/>
  <c r="K13690" i="60"/>
  <c r="J13690" i="60"/>
  <c r="M13690" i="60"/>
  <c r="I13691" i="60" s="1"/>
  <c r="M13691" i="60" l="1"/>
  <c r="I13692" i="60" s="1"/>
  <c r="J13691" i="60"/>
  <c r="K13691" i="60"/>
  <c r="P13690" i="60"/>
  <c r="L13690" i="60"/>
  <c r="P13691" i="60" l="1"/>
  <c r="L13691" i="60"/>
  <c r="K13692" i="60"/>
  <c r="J13692" i="60"/>
  <c r="M13692" i="60"/>
  <c r="I13693" i="60" s="1"/>
  <c r="M13693" i="60" l="1"/>
  <c r="I13694" i="60" s="1"/>
  <c r="K13693" i="60"/>
  <c r="J13693" i="60"/>
  <c r="L13692" i="60"/>
  <c r="P13692" i="60" l="1"/>
  <c r="P13693" i="60"/>
  <c r="L13693" i="60"/>
  <c r="M13694" i="60"/>
  <c r="I13695" i="60" s="1"/>
  <c r="K13694" i="60"/>
  <c r="J13694" i="60"/>
  <c r="P13694" i="60" l="1"/>
  <c r="L13694" i="60"/>
  <c r="M13695" i="60"/>
  <c r="I13696" i="60" s="1"/>
  <c r="K13695" i="60"/>
  <c r="J13695" i="60"/>
  <c r="L13695" i="60" l="1"/>
  <c r="P13695" i="60"/>
  <c r="J13696" i="60"/>
  <c r="M13696" i="60"/>
  <c r="I13697" i="60" s="1"/>
  <c r="K13696" i="60"/>
  <c r="K13697" i="60" l="1"/>
  <c r="J13697" i="60"/>
  <c r="M13697" i="60"/>
  <c r="I13698" i="60" s="1"/>
  <c r="L13696" i="60"/>
  <c r="P13696" i="60"/>
  <c r="K13698" i="60" l="1"/>
  <c r="M13698" i="60"/>
  <c r="I13699" i="60" s="1"/>
  <c r="J13698" i="60"/>
  <c r="L13697" i="60"/>
  <c r="P13697" i="60"/>
  <c r="L13698" i="60" l="1"/>
  <c r="P13698" i="60"/>
  <c r="J13699" i="60"/>
  <c r="K13699" i="60"/>
  <c r="M13699" i="60"/>
  <c r="I13700" i="60" s="1"/>
  <c r="M13700" i="60" l="1"/>
  <c r="I13701" i="60" s="1"/>
  <c r="K13700" i="60"/>
  <c r="J13700" i="60"/>
  <c r="L13699" i="60"/>
  <c r="P13699" i="60"/>
  <c r="P13700" i="60" l="1"/>
  <c r="L13700" i="60"/>
  <c r="J13701" i="60"/>
  <c r="K13701" i="60"/>
  <c r="M13701" i="60"/>
  <c r="I13702" i="60" s="1"/>
  <c r="M13702" i="60" l="1"/>
  <c r="I13703" i="60" s="1"/>
  <c r="J13702" i="60"/>
  <c r="K13702" i="60"/>
  <c r="P13701" i="60"/>
  <c r="L13701" i="60"/>
  <c r="L13702" i="60" l="1"/>
  <c r="P13702" i="60"/>
  <c r="J13703" i="60"/>
  <c r="K13703" i="60"/>
  <c r="M13703" i="60"/>
  <c r="I13704" i="60" s="1"/>
  <c r="K13704" i="60" l="1"/>
  <c r="J13704" i="60"/>
  <c r="M13704" i="60"/>
  <c r="I13705" i="60" s="1"/>
  <c r="L13703" i="60"/>
  <c r="P13703" i="60"/>
  <c r="K13705" i="60" l="1"/>
  <c r="M13705" i="60"/>
  <c r="I13706" i="60" s="1"/>
  <c r="J13705" i="60"/>
  <c r="P13704" i="60"/>
  <c r="L13704" i="60"/>
  <c r="L13705" i="60" l="1"/>
  <c r="J13706" i="60"/>
  <c r="K13706" i="60"/>
  <c r="M13706" i="60"/>
  <c r="I13707" i="60" s="1"/>
  <c r="M13707" i="60" l="1"/>
  <c r="I13708" i="60" s="1"/>
  <c r="J13707" i="60"/>
  <c r="K13707" i="60"/>
  <c r="L13706" i="60"/>
  <c r="P13706" i="60"/>
  <c r="P13705" i="60"/>
  <c r="P13707" i="60" l="1"/>
  <c r="L13707" i="60"/>
  <c r="J13708" i="60"/>
  <c r="M13708" i="60"/>
  <c r="I13709" i="60" s="1"/>
  <c r="K13708" i="60"/>
  <c r="M13709" i="60" l="1"/>
  <c r="I13710" i="60" s="1"/>
  <c r="J13709" i="60"/>
  <c r="K13709" i="60"/>
  <c r="P13708" i="60"/>
  <c r="L13708" i="60"/>
  <c r="L13709" i="60" l="1"/>
  <c r="P13709" i="60"/>
  <c r="J13710" i="60"/>
  <c r="K13710" i="60"/>
  <c r="M13710" i="60"/>
  <c r="I13711" i="60" s="1"/>
  <c r="K13711" i="60" l="1"/>
  <c r="J13711" i="60"/>
  <c r="M13711" i="60"/>
  <c r="I13712" i="60" s="1"/>
  <c r="L13710" i="60"/>
  <c r="P13710" i="60"/>
  <c r="J13712" i="60" l="1"/>
  <c r="M13712" i="60"/>
  <c r="I13713" i="60" s="1"/>
  <c r="K13712" i="60"/>
  <c r="L13711" i="60"/>
  <c r="P13711" i="60"/>
  <c r="J13713" i="60" l="1"/>
  <c r="K13713" i="60"/>
  <c r="M13713" i="60"/>
  <c r="I13714" i="60" s="1"/>
  <c r="P13712" i="60"/>
  <c r="L13712" i="60"/>
  <c r="J13714" i="60" l="1"/>
  <c r="K13714" i="60"/>
  <c r="M13714" i="60"/>
  <c r="I13715" i="60" s="1"/>
  <c r="P13713" i="60"/>
  <c r="L13713" i="60"/>
  <c r="J13715" i="60" l="1"/>
  <c r="K13715" i="60"/>
  <c r="M13715" i="60"/>
  <c r="I13716" i="60" s="1"/>
  <c r="P13714" i="60"/>
  <c r="L13714" i="60"/>
  <c r="M13716" i="60" l="1"/>
  <c r="I13717" i="60" s="1"/>
  <c r="J13716" i="60"/>
  <c r="K13716" i="60"/>
  <c r="P13715" i="60"/>
  <c r="L13715" i="60"/>
  <c r="L13716" i="60" l="1"/>
  <c r="P13716" i="60"/>
  <c r="K13717" i="60"/>
  <c r="J13717" i="60"/>
  <c r="M13717" i="60"/>
  <c r="I13718" i="60" s="1"/>
  <c r="L13717" i="60" l="1"/>
  <c r="P13717" i="60"/>
  <c r="K13718" i="60"/>
  <c r="J13718" i="60"/>
  <c r="M13718" i="60"/>
  <c r="I13719" i="60" s="1"/>
  <c r="M13719" i="60" l="1"/>
  <c r="I13720" i="60" s="1"/>
  <c r="K13719" i="60"/>
  <c r="J13719" i="60"/>
  <c r="L13718" i="60"/>
  <c r="P13718" i="60"/>
  <c r="P13719" i="60" l="1"/>
  <c r="L13719" i="60"/>
  <c r="K13720" i="60"/>
  <c r="J13720" i="60"/>
  <c r="M13720" i="60"/>
  <c r="I13721" i="60" s="1"/>
  <c r="J13721" i="60" l="1"/>
  <c r="M13721" i="60"/>
  <c r="I13722" i="60" s="1"/>
  <c r="K13721" i="60"/>
  <c r="L13720" i="60"/>
  <c r="P13720" i="60"/>
  <c r="K13722" i="60" l="1"/>
  <c r="J13722" i="60"/>
  <c r="M13722" i="60"/>
  <c r="I13723" i="60" s="1"/>
  <c r="P13721" i="60"/>
  <c r="L13721" i="60"/>
  <c r="M13723" i="60" l="1"/>
  <c r="I13724" i="60" s="1"/>
  <c r="K13723" i="60"/>
  <c r="J13723" i="60"/>
  <c r="L13722" i="60"/>
  <c r="P13722" i="60"/>
  <c r="L13723" i="60" l="1"/>
  <c r="P13723" i="60"/>
  <c r="K13724" i="60"/>
  <c r="M13724" i="60"/>
  <c r="I13725" i="60" s="1"/>
  <c r="J13724" i="60"/>
  <c r="L13724" i="60" l="1"/>
  <c r="P13724" i="60"/>
  <c r="K13725" i="60"/>
  <c r="J13725" i="60"/>
  <c r="M13725" i="60"/>
  <c r="I13726" i="60" s="1"/>
  <c r="K13726" i="60" l="1"/>
  <c r="M13726" i="60"/>
  <c r="I13727" i="60" s="1"/>
  <c r="J13726" i="60"/>
  <c r="L13725" i="60"/>
  <c r="P13725" i="60"/>
  <c r="L13726" i="60" l="1"/>
  <c r="P13726" i="60"/>
  <c r="J13727" i="60"/>
  <c r="K13727" i="60"/>
  <c r="M13727" i="60"/>
  <c r="I13728" i="60" s="1"/>
  <c r="P13727" i="60" l="1"/>
  <c r="L13727" i="60"/>
  <c r="M13728" i="60"/>
  <c r="I13729" i="60" s="1"/>
  <c r="K13728" i="60"/>
  <c r="J13728" i="60"/>
  <c r="L13728" i="60" l="1"/>
  <c r="P13728" i="60"/>
  <c r="M13729" i="60"/>
  <c r="I13730" i="60" s="1"/>
  <c r="K13729" i="60"/>
  <c r="J13729" i="60"/>
  <c r="L13729" i="60" l="1"/>
  <c r="P13729" i="60"/>
  <c r="J13730" i="60"/>
  <c r="M13730" i="60"/>
  <c r="I13731" i="60" s="1"/>
  <c r="K13730" i="60"/>
  <c r="M13731" i="60" l="1"/>
  <c r="I13732" i="60" s="1"/>
  <c r="K13731" i="60"/>
  <c r="J13731" i="60"/>
  <c r="P13730" i="60"/>
  <c r="L13730" i="60"/>
  <c r="L13731" i="60" l="1"/>
  <c r="M13732" i="60"/>
  <c r="I13733" i="60" s="1"/>
  <c r="J13732" i="60"/>
  <c r="K13732" i="60"/>
  <c r="P13732" i="60" l="1"/>
  <c r="L13732" i="60"/>
  <c r="M13733" i="60"/>
  <c r="I13734" i="60" s="1"/>
  <c r="K13733" i="60"/>
  <c r="J13733" i="60"/>
  <c r="P13731" i="60"/>
  <c r="M13734" i="60" l="1"/>
  <c r="I13735" i="60" s="1"/>
  <c r="K13734" i="60"/>
  <c r="J13734" i="60"/>
  <c r="P13733" i="60"/>
  <c r="L13733" i="60"/>
  <c r="L13734" i="60" l="1"/>
  <c r="P13734" i="60"/>
  <c r="K13735" i="60"/>
  <c r="J13735" i="60"/>
  <c r="M13735" i="60"/>
  <c r="I13736" i="60" s="1"/>
  <c r="L13735" i="60" l="1"/>
  <c r="P13735" i="60"/>
  <c r="K13736" i="60"/>
  <c r="J13736" i="60"/>
  <c r="M13736" i="60"/>
  <c r="I13737" i="60" s="1"/>
  <c r="J13737" i="60" l="1"/>
  <c r="M13737" i="60"/>
  <c r="I13738" i="60" s="1"/>
  <c r="K13737" i="60"/>
  <c r="L13736" i="60"/>
  <c r="P13736" i="60"/>
  <c r="K13738" i="60" l="1"/>
  <c r="J13738" i="60"/>
  <c r="M13738" i="60"/>
  <c r="I13739" i="60" s="1"/>
  <c r="P13737" i="60"/>
  <c r="L13737" i="60"/>
  <c r="M13739" i="60" l="1"/>
  <c r="I13740" i="60" s="1"/>
  <c r="K13739" i="60"/>
  <c r="J13739" i="60"/>
  <c r="P13738" i="60"/>
  <c r="L13738" i="60"/>
  <c r="L13739" i="60" l="1"/>
  <c r="P13739" i="60"/>
  <c r="J13740" i="60"/>
  <c r="K13740" i="60"/>
  <c r="M13740" i="60"/>
  <c r="I13741" i="60" s="1"/>
  <c r="P13740" i="60" l="1"/>
  <c r="L13740" i="60"/>
  <c r="K13741" i="60"/>
  <c r="J13741" i="60"/>
  <c r="M13741" i="60"/>
  <c r="I13742" i="60" s="1"/>
  <c r="P13741" i="60" l="1"/>
  <c r="L13741" i="60"/>
  <c r="M13742" i="60"/>
  <c r="I13743" i="60" s="1"/>
  <c r="J13742" i="60"/>
  <c r="K13742" i="60"/>
  <c r="J13743" i="60" l="1"/>
  <c r="K13743" i="60"/>
  <c r="M13743" i="60"/>
  <c r="I13744" i="60" s="1"/>
  <c r="L13742" i="60"/>
  <c r="P13742" i="60"/>
  <c r="J13744" i="60" l="1"/>
  <c r="K13744" i="60"/>
  <c r="M13744" i="60"/>
  <c r="I13745" i="60" s="1"/>
  <c r="P13743" i="60"/>
  <c r="L13743" i="60"/>
  <c r="M13745" i="60" l="1"/>
  <c r="I13746" i="60" s="1"/>
  <c r="K13745" i="60"/>
  <c r="J13745" i="60"/>
  <c r="P13744" i="60"/>
  <c r="L13744" i="60"/>
  <c r="P13745" i="60" l="1"/>
  <c r="L13745" i="60"/>
  <c r="J13746" i="60"/>
  <c r="K13746" i="60"/>
  <c r="M13746" i="60"/>
  <c r="I13747" i="60" s="1"/>
  <c r="M13747" i="60" l="1"/>
  <c r="I13748" i="60" s="1"/>
  <c r="K13747" i="60"/>
  <c r="J13747" i="60"/>
  <c r="L13746" i="60"/>
  <c r="P13746" i="60"/>
  <c r="P13747" i="60" l="1"/>
  <c r="L13747" i="60"/>
  <c r="M13748" i="60"/>
  <c r="I13749" i="60" s="1"/>
  <c r="K13748" i="60"/>
  <c r="J13748" i="60"/>
  <c r="P13748" i="60" l="1"/>
  <c r="L13748" i="60"/>
  <c r="M13749" i="60"/>
  <c r="I13750" i="60" s="1"/>
  <c r="K13749" i="60"/>
  <c r="J13749" i="60"/>
  <c r="M13750" i="60" l="1"/>
  <c r="I13751" i="60" s="1"/>
  <c r="K13750" i="60"/>
  <c r="J13750" i="60"/>
  <c r="L13749" i="60"/>
  <c r="P13749" i="60"/>
  <c r="P13750" i="60" l="1"/>
  <c r="L13750" i="60"/>
  <c r="J13751" i="60"/>
  <c r="M13751" i="60"/>
  <c r="I13752" i="60" s="1"/>
  <c r="K13751" i="60"/>
  <c r="M13752" i="60" l="1"/>
  <c r="I13753" i="60" s="1"/>
  <c r="J13752" i="60"/>
  <c r="K13752" i="60"/>
  <c r="L13751" i="60"/>
  <c r="P13751" i="60"/>
  <c r="P13752" i="60" l="1"/>
  <c r="L13752" i="60"/>
  <c r="K13753" i="60"/>
  <c r="M13753" i="60"/>
  <c r="I13754" i="60" s="1"/>
  <c r="J13753" i="60"/>
  <c r="L13753" i="60" l="1"/>
  <c r="P13753" i="60"/>
  <c r="M13754" i="60"/>
  <c r="I13755" i="60" s="1"/>
  <c r="K13754" i="60"/>
  <c r="J13754" i="60"/>
  <c r="K13755" i="60" l="1"/>
  <c r="J13755" i="60"/>
  <c r="M13755" i="60"/>
  <c r="I13756" i="60" s="1"/>
  <c r="P13754" i="60"/>
  <c r="L13754" i="60"/>
  <c r="L13755" i="60" l="1"/>
  <c r="P13755" i="60"/>
  <c r="K13756" i="60"/>
  <c r="M13756" i="60"/>
  <c r="I13757" i="60" s="1"/>
  <c r="J13756" i="60"/>
  <c r="L13756" i="60" l="1"/>
  <c r="P13756" i="60"/>
  <c r="J13757" i="60"/>
  <c r="K13757" i="60"/>
  <c r="M13757" i="60"/>
  <c r="I13758" i="60" s="1"/>
  <c r="J13758" i="60" l="1"/>
  <c r="K13758" i="60"/>
  <c r="M13758" i="60"/>
  <c r="I13759" i="60" s="1"/>
  <c r="P13757" i="60"/>
  <c r="L13757" i="60"/>
  <c r="M13759" i="60" l="1"/>
  <c r="I13760" i="60" s="1"/>
  <c r="K13759" i="60"/>
  <c r="J13759" i="60"/>
  <c r="P13758" i="60"/>
  <c r="L13758" i="60"/>
  <c r="L13759" i="60" l="1"/>
  <c r="J13760" i="60"/>
  <c r="M13760" i="60"/>
  <c r="I13761" i="60" s="1"/>
  <c r="K13760" i="60"/>
  <c r="M13761" i="60" l="1"/>
  <c r="I13762" i="60" s="1"/>
  <c r="K13761" i="60"/>
  <c r="J13761" i="60"/>
  <c r="P13759" i="60"/>
  <c r="L13760" i="60"/>
  <c r="P13760" i="60"/>
  <c r="P13761" i="60" l="1"/>
  <c r="L13761" i="60"/>
  <c r="M13762" i="60"/>
  <c r="I13763" i="60" s="1"/>
  <c r="J13762" i="60"/>
  <c r="K13762" i="60"/>
  <c r="P13762" i="60" l="1"/>
  <c r="L13762" i="60"/>
  <c r="M13763" i="60"/>
  <c r="I13764" i="60" s="1"/>
  <c r="K13763" i="60"/>
  <c r="J13763" i="60"/>
  <c r="L13763" i="60" l="1"/>
  <c r="P13763" i="60"/>
  <c r="M13764" i="60"/>
  <c r="I13765" i="60" s="1"/>
  <c r="K13764" i="60"/>
  <c r="J13764" i="60"/>
  <c r="P13764" i="60" l="1"/>
  <c r="L13764" i="60"/>
  <c r="J13765" i="60"/>
  <c r="M13765" i="60"/>
  <c r="I13766" i="60" s="1"/>
  <c r="K13765" i="60"/>
  <c r="M13766" i="60" l="1"/>
  <c r="I13767" i="60" s="1"/>
  <c r="K13766" i="60"/>
  <c r="J13766" i="60"/>
  <c r="L13765" i="60"/>
  <c r="P13765" i="60"/>
  <c r="L13766" i="60" l="1"/>
  <c r="P13766" i="60"/>
  <c r="J13767" i="60"/>
  <c r="K13767" i="60"/>
  <c r="M13767" i="60"/>
  <c r="I13768" i="60" s="1"/>
  <c r="K13768" i="60" l="1"/>
  <c r="J13768" i="60"/>
  <c r="M13768" i="60"/>
  <c r="I13769" i="60" s="1"/>
  <c r="P13767" i="60"/>
  <c r="L13767" i="60"/>
  <c r="M13769" i="60" l="1"/>
  <c r="I13770" i="60" s="1"/>
  <c r="J13769" i="60"/>
  <c r="K13769" i="60"/>
  <c r="L13768" i="60"/>
  <c r="P13769" i="60" l="1"/>
  <c r="L13769" i="60"/>
  <c r="P13768" i="60"/>
  <c r="K13770" i="60"/>
  <c r="J13770" i="60"/>
  <c r="M13770" i="60"/>
  <c r="I13771" i="60" s="1"/>
  <c r="M13771" i="60" l="1"/>
  <c r="I13772" i="60" s="1"/>
  <c r="K13771" i="60"/>
  <c r="J13771" i="60"/>
  <c r="L13770" i="60"/>
  <c r="P13770" i="60"/>
  <c r="L13771" i="60" l="1"/>
  <c r="P13771" i="60"/>
  <c r="J13772" i="60"/>
  <c r="K13772" i="60"/>
  <c r="M13772" i="60"/>
  <c r="I13773" i="60" s="1"/>
  <c r="P13772" i="60" l="1"/>
  <c r="L13772" i="60"/>
  <c r="K13773" i="60"/>
  <c r="M13773" i="60"/>
  <c r="I13774" i="60" s="1"/>
  <c r="J13773" i="60"/>
  <c r="P13773" i="60" l="1"/>
  <c r="L13773" i="60"/>
  <c r="J13774" i="60"/>
  <c r="M13774" i="60"/>
  <c r="I13775" i="60" s="1"/>
  <c r="K13774" i="60"/>
  <c r="J13775" i="60" l="1"/>
  <c r="M13775" i="60"/>
  <c r="I13776" i="60" s="1"/>
  <c r="K13775" i="60"/>
  <c r="P13774" i="60"/>
  <c r="L13774" i="60"/>
  <c r="K13776" i="60" l="1"/>
  <c r="J13776" i="60"/>
  <c r="M13776" i="60"/>
  <c r="I13777" i="60" s="1"/>
  <c r="P13775" i="60"/>
  <c r="L13775" i="60"/>
  <c r="M13777" i="60" l="1"/>
  <c r="I13778" i="60" s="1"/>
  <c r="K13777" i="60"/>
  <c r="J13777" i="60"/>
  <c r="L13776" i="60"/>
  <c r="P13776" i="60"/>
  <c r="L13777" i="60" l="1"/>
  <c r="P13777" i="60"/>
  <c r="M13778" i="60"/>
  <c r="I13779" i="60" s="1"/>
  <c r="K13778" i="60"/>
  <c r="J13778" i="60"/>
  <c r="P13778" i="60" l="1"/>
  <c r="L13778" i="60"/>
  <c r="J13779" i="60"/>
  <c r="K13779" i="60"/>
  <c r="M13779" i="60"/>
  <c r="I13780" i="60" s="1"/>
  <c r="J13780" i="60" l="1"/>
  <c r="M13780" i="60"/>
  <c r="I13781" i="60" s="1"/>
  <c r="K13780" i="60"/>
  <c r="P13779" i="60"/>
  <c r="L13779" i="60"/>
  <c r="M13781" i="60" l="1"/>
  <c r="I13782" i="60" s="1"/>
  <c r="J13781" i="60"/>
  <c r="K13781" i="60"/>
  <c r="P13780" i="60"/>
  <c r="L13780" i="60"/>
  <c r="P13781" i="60" l="1"/>
  <c r="L13781" i="60"/>
  <c r="K13782" i="60"/>
  <c r="M13782" i="60"/>
  <c r="I13783" i="60" s="1"/>
  <c r="J13782" i="60"/>
  <c r="M13783" i="60" l="1"/>
  <c r="I13784" i="60" s="1"/>
  <c r="K13783" i="60"/>
  <c r="J13783" i="60"/>
  <c r="L13782" i="60"/>
  <c r="P13782" i="60" l="1"/>
  <c r="L13783" i="60"/>
  <c r="P13783" i="60"/>
  <c r="M13784" i="60"/>
  <c r="I13785" i="60" s="1"/>
  <c r="J13784" i="60"/>
  <c r="K13784" i="60"/>
  <c r="L13784" i="60" l="1"/>
  <c r="P13784" i="60"/>
  <c r="K13785" i="60"/>
  <c r="M13785" i="60"/>
  <c r="I13786" i="60" s="1"/>
  <c r="J13785" i="60"/>
  <c r="L13785" i="60" l="1"/>
  <c r="P13785" i="60"/>
  <c r="J13786" i="60"/>
  <c r="M13786" i="60"/>
  <c r="I13787" i="60" s="1"/>
  <c r="K13786" i="60"/>
  <c r="K13787" i="60" l="1"/>
  <c r="J13787" i="60"/>
  <c r="M13787" i="60"/>
  <c r="I13788" i="60" s="1"/>
  <c r="L13786" i="60"/>
  <c r="P13786" i="60"/>
  <c r="K13788" i="60" l="1"/>
  <c r="J13788" i="60"/>
  <c r="M13788" i="60"/>
  <c r="I13789" i="60" s="1"/>
  <c r="P13787" i="60"/>
  <c r="L13787" i="60"/>
  <c r="J13789" i="60" l="1"/>
  <c r="K13789" i="60"/>
  <c r="M13789" i="60"/>
  <c r="I13790" i="60" s="1"/>
  <c r="L13788" i="60"/>
  <c r="P13788" i="60"/>
  <c r="K13790" i="60" l="1"/>
  <c r="M13790" i="60"/>
  <c r="I13791" i="60" s="1"/>
  <c r="J13790" i="60"/>
  <c r="P13789" i="60"/>
  <c r="L13789" i="60"/>
  <c r="P13790" i="60" l="1"/>
  <c r="L13790" i="60"/>
  <c r="K13791" i="60"/>
  <c r="J13791" i="60"/>
  <c r="M13791" i="60"/>
  <c r="I13792" i="60" s="1"/>
  <c r="J13792" i="60" l="1"/>
  <c r="M13792" i="60"/>
  <c r="I13793" i="60" s="1"/>
  <c r="K13792" i="60"/>
  <c r="L13791" i="60"/>
  <c r="P13791" i="60"/>
  <c r="J13793" i="60" l="1"/>
  <c r="K13793" i="60"/>
  <c r="M13793" i="60"/>
  <c r="I13794" i="60" s="1"/>
  <c r="P13792" i="60"/>
  <c r="L13792" i="60"/>
  <c r="J13794" i="60" l="1"/>
  <c r="K13794" i="60"/>
  <c r="M13794" i="60"/>
  <c r="I13795" i="60" s="1"/>
  <c r="P13793" i="60"/>
  <c r="L13793" i="60"/>
  <c r="M13795" i="60" l="1"/>
  <c r="I13796" i="60" s="1"/>
  <c r="K13795" i="60"/>
  <c r="J13795" i="60"/>
  <c r="P13794" i="60"/>
  <c r="L13794" i="60"/>
  <c r="L13795" i="60" l="1"/>
  <c r="P13795" i="60"/>
  <c r="M13796" i="60"/>
  <c r="I13797" i="60" s="1"/>
  <c r="K13796" i="60"/>
  <c r="J13796" i="60"/>
  <c r="P13796" i="60" l="1"/>
  <c r="L13796" i="60"/>
  <c r="M13797" i="60"/>
  <c r="I13798" i="60" s="1"/>
  <c r="J13797" i="60"/>
  <c r="K13797" i="60"/>
  <c r="P13797" i="60" l="1"/>
  <c r="L13797" i="60"/>
  <c r="M13798" i="60"/>
  <c r="I13799" i="60" s="1"/>
  <c r="J13798" i="60"/>
  <c r="K13798" i="60"/>
  <c r="L13798" i="60" l="1"/>
  <c r="P13798" i="60"/>
  <c r="M13799" i="60"/>
  <c r="I13800" i="60" s="1"/>
  <c r="K13799" i="60"/>
  <c r="J13799" i="60"/>
  <c r="P13799" i="60" l="1"/>
  <c r="L13799" i="60"/>
  <c r="J13800" i="60"/>
  <c r="M13800" i="60"/>
  <c r="I13801" i="60" s="1"/>
  <c r="K13800" i="60"/>
  <c r="M13801" i="60" l="1"/>
  <c r="I13802" i="60" s="1"/>
  <c r="K13801" i="60"/>
  <c r="J13801" i="60"/>
  <c r="L13800" i="60"/>
  <c r="P13800" i="60"/>
  <c r="L13801" i="60" l="1"/>
  <c r="P13801" i="60"/>
  <c r="K13802" i="60"/>
  <c r="M13802" i="60"/>
  <c r="I13803" i="60" s="1"/>
  <c r="J13802" i="60"/>
  <c r="L13802" i="60" l="1"/>
  <c r="P13802" i="60"/>
  <c r="K13803" i="60"/>
  <c r="J13803" i="60"/>
  <c r="M13803" i="60"/>
  <c r="I13804" i="60" s="1"/>
  <c r="K13804" i="60" l="1"/>
  <c r="J13804" i="60"/>
  <c r="M13804" i="60"/>
  <c r="I13805" i="60" s="1"/>
  <c r="L13803" i="60"/>
  <c r="P13803" i="60" l="1"/>
  <c r="K13805" i="60"/>
  <c r="M13805" i="60"/>
  <c r="I13806" i="60" s="1"/>
  <c r="J13805" i="60"/>
  <c r="P13804" i="60"/>
  <c r="L13804" i="60"/>
  <c r="L13805" i="60" l="1"/>
  <c r="P13805" i="60"/>
  <c r="J13806" i="60"/>
  <c r="K13806" i="60"/>
  <c r="M13806" i="60"/>
  <c r="I13807" i="60" s="1"/>
  <c r="J13807" i="60" l="1"/>
  <c r="K13807" i="60"/>
  <c r="M13807" i="60"/>
  <c r="I13808" i="60" s="1"/>
  <c r="L13806" i="60"/>
  <c r="P13806" i="60"/>
  <c r="K13808" i="60" l="1"/>
  <c r="M13808" i="60"/>
  <c r="I13809" i="60" s="1"/>
  <c r="J13808" i="60"/>
  <c r="L13807" i="60"/>
  <c r="P13807" i="60"/>
  <c r="L13808" i="60" l="1"/>
  <c r="J13809" i="60"/>
  <c r="M13809" i="60"/>
  <c r="I13810" i="60" s="1"/>
  <c r="K13809" i="60"/>
  <c r="P13809" i="60" l="1"/>
  <c r="L13809" i="60"/>
  <c r="P13808" i="60"/>
  <c r="M13810" i="60"/>
  <c r="I13811" i="60" s="1"/>
  <c r="K13810" i="60"/>
  <c r="J13810" i="60"/>
  <c r="P13810" i="60" l="1"/>
  <c r="L13810" i="60"/>
  <c r="J13811" i="60"/>
  <c r="K13811" i="60"/>
  <c r="M13811" i="60"/>
  <c r="I13812" i="60" s="1"/>
  <c r="K13812" i="60" l="1"/>
  <c r="J13812" i="60"/>
  <c r="M13812" i="60"/>
  <c r="I13813" i="60" s="1"/>
  <c r="P13811" i="60"/>
  <c r="L13811" i="60"/>
  <c r="M13813" i="60" l="1"/>
  <c r="I13814" i="60" s="1"/>
  <c r="K13813" i="60"/>
  <c r="J13813" i="60"/>
  <c r="L13812" i="60"/>
  <c r="P13812" i="60"/>
  <c r="P13813" i="60" l="1"/>
  <c r="L13813" i="60"/>
  <c r="J13814" i="60"/>
  <c r="M13814" i="60"/>
  <c r="I13815" i="60" s="1"/>
  <c r="K13814" i="60"/>
  <c r="P13814" i="60" l="1"/>
  <c r="L13814" i="60"/>
  <c r="M13815" i="60"/>
  <c r="I13816" i="60" s="1"/>
  <c r="K13815" i="60"/>
  <c r="J13815" i="60"/>
  <c r="L13815" i="60" l="1"/>
  <c r="K13816" i="60"/>
  <c r="J13816" i="60"/>
  <c r="M13816" i="60"/>
  <c r="I13817" i="60" s="1"/>
  <c r="K13817" i="60" l="1"/>
  <c r="J13817" i="60"/>
  <c r="M13817" i="60"/>
  <c r="I13818" i="60" s="1"/>
  <c r="P13816" i="60"/>
  <c r="L13816" i="60"/>
  <c r="P13815" i="60"/>
  <c r="M13818" i="60" l="1"/>
  <c r="I13819" i="60" s="1"/>
  <c r="K13818" i="60"/>
  <c r="J13818" i="60"/>
  <c r="P13817" i="60"/>
  <c r="L13817" i="60"/>
  <c r="L13818" i="60" l="1"/>
  <c r="P13818" i="60"/>
  <c r="K13819" i="60"/>
  <c r="J13819" i="60"/>
  <c r="M13819" i="60"/>
  <c r="I13820" i="60" s="1"/>
  <c r="M13820" i="60" l="1"/>
  <c r="I13821" i="60" s="1"/>
  <c r="J13820" i="60"/>
  <c r="K13820" i="60"/>
  <c r="L13819" i="60"/>
  <c r="P13819" i="60" l="1"/>
  <c r="L13820" i="60"/>
  <c r="P13820" i="60"/>
  <c r="J13821" i="60"/>
  <c r="K13821" i="60"/>
  <c r="M13821" i="60"/>
  <c r="I13822" i="60" s="1"/>
  <c r="K13822" i="60" l="1"/>
  <c r="M13822" i="60"/>
  <c r="I13823" i="60" s="1"/>
  <c r="J13822" i="60"/>
  <c r="P13821" i="60"/>
  <c r="L13821" i="60"/>
  <c r="P13822" i="60" l="1"/>
  <c r="L13822" i="60"/>
  <c r="J13823" i="60"/>
  <c r="M13823" i="60"/>
  <c r="I13824" i="60" s="1"/>
  <c r="K13823" i="60"/>
  <c r="J13824" i="60" l="1"/>
  <c r="K13824" i="60"/>
  <c r="M13824" i="60"/>
  <c r="I13825" i="60" s="1"/>
  <c r="P13823" i="60"/>
  <c r="L13823" i="60"/>
  <c r="K13825" i="60" l="1"/>
  <c r="J13825" i="60"/>
  <c r="M13825" i="60"/>
  <c r="I13826" i="60" s="1"/>
  <c r="P13824" i="60"/>
  <c r="L13824" i="60"/>
  <c r="M13826" i="60" l="1"/>
  <c r="I13827" i="60" s="1"/>
  <c r="K13826" i="60"/>
  <c r="J13826" i="60"/>
  <c r="L13825" i="60"/>
  <c r="P13825" i="60"/>
  <c r="L13826" i="60" l="1"/>
  <c r="P13826" i="60"/>
  <c r="M13827" i="60"/>
  <c r="I13828" i="60" s="1"/>
  <c r="K13827" i="60"/>
  <c r="J13827" i="60"/>
  <c r="P13827" i="60" l="1"/>
  <c r="L13827" i="60"/>
  <c r="J13828" i="60"/>
  <c r="M13828" i="60"/>
  <c r="I13829" i="60" s="1"/>
  <c r="K13828" i="60"/>
  <c r="L13828" i="60" l="1"/>
  <c r="J13829" i="60"/>
  <c r="M13829" i="60"/>
  <c r="I13830" i="60" s="1"/>
  <c r="K13829" i="60"/>
  <c r="L13829" i="60" l="1"/>
  <c r="P13829" i="60"/>
  <c r="M13830" i="60"/>
  <c r="I13831" i="60" s="1"/>
  <c r="K13830" i="60"/>
  <c r="J13830" i="60"/>
  <c r="P13828" i="60"/>
  <c r="P13830" i="60" l="1"/>
  <c r="L13830" i="60"/>
  <c r="K13831" i="60"/>
  <c r="J13831" i="60"/>
  <c r="M13831" i="60"/>
  <c r="I13832" i="60" s="1"/>
  <c r="M13832" i="60" l="1"/>
  <c r="I13833" i="60" s="1"/>
  <c r="K13832" i="60"/>
  <c r="J13832" i="60"/>
  <c r="P13831" i="60"/>
  <c r="L13831" i="60"/>
  <c r="L13832" i="60" l="1"/>
  <c r="P13832" i="60"/>
  <c r="M13833" i="60"/>
  <c r="I13834" i="60" s="1"/>
  <c r="K13833" i="60"/>
  <c r="J13833" i="60"/>
  <c r="L13833" i="60" l="1"/>
  <c r="P13833" i="60"/>
  <c r="K13834" i="60"/>
  <c r="M13834" i="60"/>
  <c r="I13835" i="60" s="1"/>
  <c r="J13834" i="60"/>
  <c r="L13834" i="60" l="1"/>
  <c r="P13834" i="60"/>
  <c r="J13835" i="60"/>
  <c r="M13835" i="60"/>
  <c r="I13836" i="60" s="1"/>
  <c r="K13835" i="60"/>
  <c r="L13835" i="60" l="1"/>
  <c r="P13835" i="60"/>
  <c r="K13836" i="60"/>
  <c r="J13836" i="60"/>
  <c r="M13836" i="60"/>
  <c r="I13837" i="60" s="1"/>
  <c r="M13837" i="60" l="1"/>
  <c r="I13838" i="60" s="1"/>
  <c r="K13837" i="60"/>
  <c r="J13837" i="60"/>
  <c r="L13836" i="60"/>
  <c r="P13836" i="60"/>
  <c r="L13837" i="60" l="1"/>
  <c r="P13837" i="60"/>
  <c r="J13838" i="60"/>
  <c r="M13838" i="60"/>
  <c r="I13839" i="60" s="1"/>
  <c r="K13838" i="60"/>
  <c r="P13838" i="60" l="1"/>
  <c r="L13838" i="60"/>
  <c r="K13839" i="60"/>
  <c r="M13839" i="60"/>
  <c r="I13840" i="60" s="1"/>
  <c r="J13839" i="60"/>
  <c r="M13840" i="60" l="1"/>
  <c r="I13841" i="60" s="1"/>
  <c r="J13840" i="60"/>
  <c r="K13840" i="60"/>
  <c r="P13839" i="60"/>
  <c r="L13839" i="60"/>
  <c r="L13840" i="60" l="1"/>
  <c r="P13840" i="60"/>
  <c r="J13841" i="60"/>
  <c r="K13841" i="60"/>
  <c r="M13841" i="60"/>
  <c r="I13842" i="60" s="1"/>
  <c r="J13842" i="60" l="1"/>
  <c r="M13842" i="60"/>
  <c r="I13843" i="60" s="1"/>
  <c r="K13842" i="60"/>
  <c r="P13841" i="60"/>
  <c r="L13841" i="60"/>
  <c r="K13843" i="60" l="1"/>
  <c r="J13843" i="60"/>
  <c r="M13843" i="60"/>
  <c r="I13844" i="60" s="1"/>
  <c r="P13842" i="60"/>
  <c r="L13842" i="60"/>
  <c r="J13844" i="60" l="1"/>
  <c r="M13844" i="60"/>
  <c r="I13845" i="60" s="1"/>
  <c r="K13844" i="60"/>
  <c r="P13843" i="60"/>
  <c r="L13843" i="60"/>
  <c r="M13845" i="60" l="1"/>
  <c r="I13846" i="60" s="1"/>
  <c r="K13845" i="60"/>
  <c r="J13845" i="60"/>
  <c r="L13844" i="60"/>
  <c r="P13844" i="60"/>
  <c r="P13845" i="60" l="1"/>
  <c r="L13845" i="60"/>
  <c r="K13846" i="60"/>
  <c r="J13846" i="60"/>
  <c r="M13846" i="60"/>
  <c r="I13847" i="60" s="1"/>
  <c r="L13846" i="60" l="1"/>
  <c r="P13846" i="60"/>
  <c r="M13847" i="60"/>
  <c r="I13848" i="60" s="1"/>
  <c r="K13847" i="60"/>
  <c r="J13847" i="60"/>
  <c r="L13847" i="60" l="1"/>
  <c r="P13847" i="60"/>
  <c r="K13848" i="60"/>
  <c r="J13848" i="60"/>
  <c r="M13848" i="60"/>
  <c r="I13849" i="60" s="1"/>
  <c r="J13849" i="60" l="1"/>
  <c r="M13849" i="60"/>
  <c r="I13850" i="60" s="1"/>
  <c r="K13849" i="60"/>
  <c r="P13848" i="60"/>
  <c r="L13848" i="60"/>
  <c r="M13850" i="60" l="1"/>
  <c r="I13851" i="60" s="1"/>
  <c r="K13850" i="60"/>
  <c r="J13850" i="60"/>
  <c r="L13849" i="60"/>
  <c r="P13849" i="60"/>
  <c r="P13850" i="60" l="1"/>
  <c r="L13850" i="60"/>
  <c r="K13851" i="60"/>
  <c r="M13851" i="60"/>
  <c r="I13852" i="60" s="1"/>
  <c r="J13851" i="60"/>
  <c r="J13852" i="60" l="1"/>
  <c r="M13852" i="60"/>
  <c r="I13853" i="60" s="1"/>
  <c r="K13852" i="60"/>
  <c r="L13851" i="60"/>
  <c r="P13851" i="60"/>
  <c r="K13853" i="60" l="1"/>
  <c r="J13853" i="60"/>
  <c r="M13853" i="60"/>
  <c r="I13854" i="60" s="1"/>
  <c r="P13852" i="60"/>
  <c r="L13852" i="60"/>
  <c r="K13854" i="60" l="1"/>
  <c r="J13854" i="60"/>
  <c r="M13854" i="60"/>
  <c r="I13855" i="60" s="1"/>
  <c r="P13853" i="60"/>
  <c r="L13853" i="60"/>
  <c r="J13855" i="60" l="1"/>
  <c r="M13855" i="60"/>
  <c r="I13856" i="60" s="1"/>
  <c r="K13855" i="60"/>
  <c r="L13854" i="60"/>
  <c r="P13854" i="60"/>
  <c r="J13856" i="60" l="1"/>
  <c r="K13856" i="60"/>
  <c r="M13856" i="60"/>
  <c r="I13857" i="60" s="1"/>
  <c r="L13855" i="60"/>
  <c r="P13855" i="60"/>
  <c r="M13857" i="60" l="1"/>
  <c r="I13858" i="60" s="1"/>
  <c r="K13857" i="60"/>
  <c r="J13857" i="60"/>
  <c r="P13856" i="60"/>
  <c r="L13856" i="60"/>
  <c r="P13857" i="60" l="1"/>
  <c r="L13857" i="60"/>
  <c r="J13858" i="60"/>
  <c r="K13858" i="60"/>
  <c r="M13858" i="60"/>
  <c r="I13859" i="60" s="1"/>
  <c r="M13859" i="60" l="1"/>
  <c r="I13860" i="60" s="1"/>
  <c r="K13859" i="60"/>
  <c r="J13859" i="60"/>
  <c r="L13858" i="60"/>
  <c r="P13858" i="60"/>
  <c r="P13859" i="60" l="1"/>
  <c r="L13859" i="60"/>
  <c r="K13860" i="60"/>
  <c r="J13860" i="60"/>
  <c r="M13860" i="60"/>
  <c r="I13861" i="60" s="1"/>
  <c r="K13861" i="60" l="1"/>
  <c r="J13861" i="60"/>
  <c r="M13861" i="60"/>
  <c r="I13862" i="60" s="1"/>
  <c r="P13860" i="60"/>
  <c r="L13860" i="60"/>
  <c r="M13862" i="60" l="1"/>
  <c r="I13863" i="60" s="1"/>
  <c r="K13862" i="60"/>
  <c r="J13862" i="60"/>
  <c r="L13861" i="60"/>
  <c r="P13861" i="60"/>
  <c r="P13862" i="60" l="1"/>
  <c r="L13862" i="60"/>
  <c r="J13863" i="60"/>
  <c r="M13863" i="60"/>
  <c r="I13864" i="60" s="1"/>
  <c r="K13863" i="60"/>
  <c r="M13864" i="60" l="1"/>
  <c r="I13865" i="60" s="1"/>
  <c r="J13864" i="60"/>
  <c r="K13864" i="60"/>
  <c r="L13863" i="60"/>
  <c r="P13863" i="60"/>
  <c r="L13864" i="60" l="1"/>
  <c r="P13864" i="60"/>
  <c r="J13865" i="60"/>
  <c r="M13865" i="60"/>
  <c r="I13866" i="60" s="1"/>
  <c r="K13865" i="60"/>
  <c r="P13865" i="60" l="1"/>
  <c r="L13865" i="60"/>
  <c r="K13866" i="60"/>
  <c r="J13866" i="60"/>
  <c r="M13866" i="60"/>
  <c r="I13867" i="60" s="1"/>
  <c r="M13867" i="60" l="1"/>
  <c r="I13868" i="60" s="1"/>
  <c r="K13867" i="60"/>
  <c r="J13867" i="60"/>
  <c r="P13866" i="60"/>
  <c r="L13866" i="60"/>
  <c r="L13867" i="60" l="1"/>
  <c r="P13867" i="60"/>
  <c r="K13868" i="60"/>
  <c r="J13868" i="60"/>
  <c r="M13868" i="60"/>
  <c r="I13869" i="60" s="1"/>
  <c r="M13869" i="60" l="1"/>
  <c r="I13870" i="60" s="1"/>
  <c r="J13869" i="60"/>
  <c r="K13869" i="60"/>
  <c r="L13868" i="60"/>
  <c r="P13868" i="60"/>
  <c r="L13869" i="60" l="1"/>
  <c r="P13869" i="60"/>
  <c r="J13870" i="60"/>
  <c r="K13870" i="60"/>
  <c r="M13870" i="60"/>
  <c r="I13871" i="60" s="1"/>
  <c r="K13871" i="60" l="1"/>
  <c r="M13871" i="60"/>
  <c r="I13872" i="60" s="1"/>
  <c r="J13871" i="60"/>
  <c r="P13870" i="60"/>
  <c r="L13870" i="60"/>
  <c r="L13871" i="60" l="1"/>
  <c r="P13871" i="60"/>
  <c r="J13872" i="60"/>
  <c r="K13872" i="60"/>
  <c r="M13872" i="60"/>
  <c r="I13873" i="60" s="1"/>
  <c r="J13873" i="60" l="1"/>
  <c r="K13873" i="60"/>
  <c r="M13873" i="60"/>
  <c r="I13874" i="60" s="1"/>
  <c r="L13872" i="60"/>
  <c r="P13872" i="60"/>
  <c r="M13874" i="60" l="1"/>
  <c r="I13875" i="60" s="1"/>
  <c r="J13874" i="60"/>
  <c r="K13874" i="60"/>
  <c r="P13873" i="60"/>
  <c r="L13873" i="60"/>
  <c r="P13874" i="60" l="1"/>
  <c r="L13874" i="60"/>
  <c r="K13875" i="60"/>
  <c r="M13875" i="60"/>
  <c r="I13876" i="60" s="1"/>
  <c r="J13875" i="60"/>
  <c r="L13875" i="60" l="1"/>
  <c r="P13875" i="60"/>
  <c r="K13876" i="60"/>
  <c r="J13876" i="60"/>
  <c r="M13876" i="60"/>
  <c r="I13877" i="60" s="1"/>
  <c r="J13877" i="60" l="1"/>
  <c r="M13877" i="60"/>
  <c r="I13878" i="60" s="1"/>
  <c r="K13877" i="60"/>
  <c r="P13876" i="60"/>
  <c r="L13876" i="60"/>
  <c r="K13878" i="60" l="1"/>
  <c r="J13878" i="60"/>
  <c r="M13878" i="60"/>
  <c r="I13879" i="60" s="1"/>
  <c r="P13877" i="60"/>
  <c r="L13877" i="60"/>
  <c r="M13879" i="60" l="1"/>
  <c r="I13880" i="60" s="1"/>
  <c r="K13879" i="60"/>
  <c r="J13879" i="60"/>
  <c r="P13878" i="60"/>
  <c r="L13878" i="60"/>
  <c r="P13879" i="60" l="1"/>
  <c r="L13879" i="60"/>
  <c r="M13880" i="60"/>
  <c r="I13881" i="60" s="1"/>
  <c r="K13880" i="60"/>
  <c r="J13880" i="60"/>
  <c r="M13881" i="60" l="1"/>
  <c r="I13882" i="60" s="1"/>
  <c r="K13881" i="60"/>
  <c r="J13881" i="60"/>
  <c r="P13880" i="60"/>
  <c r="L13880" i="60"/>
  <c r="L13881" i="60" l="1"/>
  <c r="P13881" i="60"/>
  <c r="M13882" i="60"/>
  <c r="I13883" i="60" s="1"/>
  <c r="K13882" i="60"/>
  <c r="J13882" i="60"/>
  <c r="L13882" i="60" l="1"/>
  <c r="P13882" i="60"/>
  <c r="K13883" i="60"/>
  <c r="J13883" i="60"/>
  <c r="M13883" i="60"/>
  <c r="I13884" i="60" s="1"/>
  <c r="J13884" i="60" l="1"/>
  <c r="M13884" i="60"/>
  <c r="I13885" i="60" s="1"/>
  <c r="K13884" i="60"/>
  <c r="L13883" i="60"/>
  <c r="P13883" i="60"/>
  <c r="K13885" i="60" l="1"/>
  <c r="J13885" i="60"/>
  <c r="M13885" i="60"/>
  <c r="I13886" i="60" s="1"/>
  <c r="P13884" i="60"/>
  <c r="L13884" i="60"/>
  <c r="L13885" i="60" l="1"/>
  <c r="M13886" i="60"/>
  <c r="I13887" i="60" s="1"/>
  <c r="K13886" i="60"/>
  <c r="J13886" i="60"/>
  <c r="L13886" i="60" l="1"/>
  <c r="P13886" i="60"/>
  <c r="J13887" i="60"/>
  <c r="K13887" i="60"/>
  <c r="M13887" i="60"/>
  <c r="I13888" i="60" s="1"/>
  <c r="P13885" i="60"/>
  <c r="K13888" i="60" l="1"/>
  <c r="M13888" i="60"/>
  <c r="I13889" i="60" s="1"/>
  <c r="J13888" i="60"/>
  <c r="P13887" i="60"/>
  <c r="L13887" i="60"/>
  <c r="P13888" i="60" l="1"/>
  <c r="L13888" i="60"/>
  <c r="J13889" i="60"/>
  <c r="M13889" i="60"/>
  <c r="I13890" i="60" s="1"/>
  <c r="K13889" i="60"/>
  <c r="L13889" i="60" l="1"/>
  <c r="P13889" i="60"/>
  <c r="J13890" i="60"/>
  <c r="M13890" i="60"/>
  <c r="I13891" i="60" s="1"/>
  <c r="K13890" i="60"/>
  <c r="K13891" i="60" l="1"/>
  <c r="J13891" i="60"/>
  <c r="M13891" i="60"/>
  <c r="I13892" i="60" s="1"/>
  <c r="P13890" i="60"/>
  <c r="L13890" i="60"/>
  <c r="J13892" i="60" l="1"/>
  <c r="M13892" i="60"/>
  <c r="I13893" i="60" s="1"/>
  <c r="K13892" i="60"/>
  <c r="P13891" i="60"/>
  <c r="L13891" i="60"/>
  <c r="J13893" i="60" l="1"/>
  <c r="K13893" i="60"/>
  <c r="M13893" i="60"/>
  <c r="I13894" i="60" s="1"/>
  <c r="P13892" i="60"/>
  <c r="L13892" i="60"/>
  <c r="J13894" i="60" l="1"/>
  <c r="M13894" i="60"/>
  <c r="I13895" i="60" s="1"/>
  <c r="K13894" i="60"/>
  <c r="L13893" i="60"/>
  <c r="P13893" i="60"/>
  <c r="J13895" i="60" l="1"/>
  <c r="K13895" i="60"/>
  <c r="M13895" i="60"/>
  <c r="I13896" i="60" s="1"/>
  <c r="P13894" i="60"/>
  <c r="L13894" i="60"/>
  <c r="M13896" i="60" l="1"/>
  <c r="I13897" i="60" s="1"/>
  <c r="J13896" i="60"/>
  <c r="K13896" i="60"/>
  <c r="L13895" i="60"/>
  <c r="P13895" i="60"/>
  <c r="L13896" i="60" l="1"/>
  <c r="P13896" i="60"/>
  <c r="J13897" i="60"/>
  <c r="K13897" i="60"/>
  <c r="M13897" i="60"/>
  <c r="I13898" i="60" s="1"/>
  <c r="K13898" i="60" l="1"/>
  <c r="J13898" i="60"/>
  <c r="M13898" i="60"/>
  <c r="I13899" i="60" s="1"/>
  <c r="L13897" i="60"/>
  <c r="P13897" i="60"/>
  <c r="J13899" i="60" l="1"/>
  <c r="K13899" i="60"/>
  <c r="M13899" i="60"/>
  <c r="I13900" i="60" s="1"/>
  <c r="L13898" i="60"/>
  <c r="P13898" i="60"/>
  <c r="M13900" i="60" l="1"/>
  <c r="I13901" i="60" s="1"/>
  <c r="K13900" i="60"/>
  <c r="J13900" i="60"/>
  <c r="L13899" i="60"/>
  <c r="P13899" i="60"/>
  <c r="L13900" i="60" l="1"/>
  <c r="P13900" i="60"/>
  <c r="J13901" i="60"/>
  <c r="M13901" i="60"/>
  <c r="I13902" i="60" s="1"/>
  <c r="K13901" i="60"/>
  <c r="J13902" i="60" l="1"/>
  <c r="K13902" i="60"/>
  <c r="M13902" i="60"/>
  <c r="I13903" i="60" s="1"/>
  <c r="P13901" i="60"/>
  <c r="L13901" i="60"/>
  <c r="M13903" i="60" l="1"/>
  <c r="I13904" i="60" s="1"/>
  <c r="J13903" i="60"/>
  <c r="K13903" i="60"/>
  <c r="L13902" i="60"/>
  <c r="P13902" i="60"/>
  <c r="L13903" i="60" l="1"/>
  <c r="P13903" i="60"/>
  <c r="M13904" i="60"/>
  <c r="I13905" i="60" s="1"/>
  <c r="K13904" i="60"/>
  <c r="J13904" i="60"/>
  <c r="L13904" i="60" l="1"/>
  <c r="P13904" i="60"/>
  <c r="K13905" i="60"/>
  <c r="J13905" i="60"/>
  <c r="M13905" i="60"/>
  <c r="I13906" i="60" s="1"/>
  <c r="L13905" i="60" l="1"/>
  <c r="P13905" i="60"/>
  <c r="J13906" i="60"/>
  <c r="M13906" i="60"/>
  <c r="I13907" i="60" s="1"/>
  <c r="K13906" i="60"/>
  <c r="L13906" i="60" l="1"/>
  <c r="P13906" i="60"/>
  <c r="K13907" i="60"/>
  <c r="J13907" i="60"/>
  <c r="M13907" i="60"/>
  <c r="I13908" i="60" s="1"/>
  <c r="K13908" i="60" l="1"/>
  <c r="J13908" i="60"/>
  <c r="M13908" i="60"/>
  <c r="I13909" i="60" s="1"/>
  <c r="L13907" i="60"/>
  <c r="P13907" i="60"/>
  <c r="K13909" i="60" l="1"/>
  <c r="M13909" i="60"/>
  <c r="I13910" i="60" s="1"/>
  <c r="J13909" i="60"/>
  <c r="P13908" i="60"/>
  <c r="L13908" i="60"/>
  <c r="L13909" i="60" l="1"/>
  <c r="P13909" i="60"/>
  <c r="M13910" i="60"/>
  <c r="I13911" i="60" s="1"/>
  <c r="K13910" i="60"/>
  <c r="J13910" i="60"/>
  <c r="L13910" i="60" l="1"/>
  <c r="P13910" i="60"/>
  <c r="K13911" i="60"/>
  <c r="M13911" i="60"/>
  <c r="I13912" i="60" s="1"/>
  <c r="J13911" i="60"/>
  <c r="L13911" i="60" l="1"/>
  <c r="P13911" i="60"/>
  <c r="K13912" i="60"/>
  <c r="J13912" i="60"/>
  <c r="M13912" i="60"/>
  <c r="I13913" i="60" s="1"/>
  <c r="K13913" i="60" l="1"/>
  <c r="M13913" i="60"/>
  <c r="I13914" i="60" s="1"/>
  <c r="J13913" i="60"/>
  <c r="P13912" i="60"/>
  <c r="L13912" i="60"/>
  <c r="L13913" i="60" l="1"/>
  <c r="M13914" i="60"/>
  <c r="I13915" i="60" s="1"/>
  <c r="K13914" i="60"/>
  <c r="J13914" i="60"/>
  <c r="P13914" i="60" l="1"/>
  <c r="L13914" i="60"/>
  <c r="K13915" i="60"/>
  <c r="J13915" i="60"/>
  <c r="M13915" i="60"/>
  <c r="I13916" i="60" s="1"/>
  <c r="P13913" i="60"/>
  <c r="K13916" i="60" l="1"/>
  <c r="J13916" i="60"/>
  <c r="M13916" i="60"/>
  <c r="I13917" i="60" s="1"/>
  <c r="P13915" i="60"/>
  <c r="L13915" i="60"/>
  <c r="M13917" i="60" l="1"/>
  <c r="I13918" i="60" s="1"/>
  <c r="K13917" i="60"/>
  <c r="J13917" i="60"/>
  <c r="P13916" i="60"/>
  <c r="L13916" i="60"/>
  <c r="L13917" i="60" l="1"/>
  <c r="P13917" i="60"/>
  <c r="K13918" i="60"/>
  <c r="J13918" i="60"/>
  <c r="M13918" i="60"/>
  <c r="I13919" i="60" s="1"/>
  <c r="P13918" i="60" l="1"/>
  <c r="L13918" i="60"/>
  <c r="K13919" i="60"/>
  <c r="J13919" i="60"/>
  <c r="M13919" i="60"/>
  <c r="I13920" i="60" s="1"/>
  <c r="P13919" i="60" l="1"/>
  <c r="L13919" i="60"/>
  <c r="J13920" i="60"/>
  <c r="M13920" i="60"/>
  <c r="I13921" i="60" s="1"/>
  <c r="K13920" i="60"/>
  <c r="P13920" i="60" l="1"/>
  <c r="L13920" i="60"/>
  <c r="M13921" i="60"/>
  <c r="I13922" i="60" s="1"/>
  <c r="K13921" i="60"/>
  <c r="J13921" i="60"/>
  <c r="P13921" i="60" l="1"/>
  <c r="L13921" i="60"/>
  <c r="M13922" i="60"/>
  <c r="I13923" i="60" s="1"/>
  <c r="K13922" i="60"/>
  <c r="J13922" i="60"/>
  <c r="P13922" i="60" l="1"/>
  <c r="L13922" i="60"/>
  <c r="J13923" i="60"/>
  <c r="K13923" i="60"/>
  <c r="M13923" i="60"/>
  <c r="I13924" i="60" s="1"/>
  <c r="P13923" i="60" l="1"/>
  <c r="L13923" i="60"/>
  <c r="M13924" i="60"/>
  <c r="I13925" i="60" s="1"/>
  <c r="K13924" i="60"/>
  <c r="J13924" i="60"/>
  <c r="L13924" i="60" l="1"/>
  <c r="P13924" i="60"/>
  <c r="M13925" i="60"/>
  <c r="I13926" i="60" s="1"/>
  <c r="J13925" i="60"/>
  <c r="K13925" i="60"/>
  <c r="K13926" i="60" l="1"/>
  <c r="J13926" i="60"/>
  <c r="M13926" i="60"/>
  <c r="I13927" i="60" s="1"/>
  <c r="P13925" i="60"/>
  <c r="L13925" i="60"/>
  <c r="K13927" i="60" l="1"/>
  <c r="M13927" i="60"/>
  <c r="I13928" i="60" s="1"/>
  <c r="J13927" i="60"/>
  <c r="L13926" i="60"/>
  <c r="P13926" i="60"/>
  <c r="L13927" i="60" l="1"/>
  <c r="K13928" i="60"/>
  <c r="M13928" i="60"/>
  <c r="I13929" i="60" s="1"/>
  <c r="J13928" i="60"/>
  <c r="L13928" i="60" l="1"/>
  <c r="P13928" i="60"/>
  <c r="M13929" i="60"/>
  <c r="I13930" i="60" s="1"/>
  <c r="J13929" i="60"/>
  <c r="K13929" i="60"/>
  <c r="P13927" i="60"/>
  <c r="P13929" i="60" l="1"/>
  <c r="L13929" i="60"/>
  <c r="M13930" i="60"/>
  <c r="I13931" i="60" s="1"/>
  <c r="K13930" i="60"/>
  <c r="J13930" i="60"/>
  <c r="L13930" i="60" l="1"/>
  <c r="P13930" i="60"/>
  <c r="M13931" i="60"/>
  <c r="I13932" i="60" s="1"/>
  <c r="K13931" i="60"/>
  <c r="J13931" i="60"/>
  <c r="L13931" i="60" l="1"/>
  <c r="P13931" i="60"/>
  <c r="M13932" i="60"/>
  <c r="I13933" i="60" s="1"/>
  <c r="K13932" i="60"/>
  <c r="J13932" i="60"/>
  <c r="P13932" i="60" l="1"/>
  <c r="L13932" i="60"/>
  <c r="K13933" i="60"/>
  <c r="J13933" i="60"/>
  <c r="M13933" i="60"/>
  <c r="I13934" i="60" s="1"/>
  <c r="K13934" i="60" l="1"/>
  <c r="J13934" i="60"/>
  <c r="M13934" i="60"/>
  <c r="I13935" i="60" s="1"/>
  <c r="P13933" i="60"/>
  <c r="L13933" i="60"/>
  <c r="J13935" i="60" l="1"/>
  <c r="M13935" i="60"/>
  <c r="I13936" i="60" s="1"/>
  <c r="K13935" i="60"/>
  <c r="L13934" i="60"/>
  <c r="P13934" i="60"/>
  <c r="K13936" i="60" l="1"/>
  <c r="M13936" i="60"/>
  <c r="I13937" i="60" s="1"/>
  <c r="J13936" i="60"/>
  <c r="P13935" i="60"/>
  <c r="L13935" i="60"/>
  <c r="P13936" i="60" l="1"/>
  <c r="L13936" i="60"/>
  <c r="K13937" i="60"/>
  <c r="J13937" i="60"/>
  <c r="M13937" i="60"/>
  <c r="I13938" i="60" s="1"/>
  <c r="M13938" i="60" l="1"/>
  <c r="I13939" i="60" s="1"/>
  <c r="K13938" i="60"/>
  <c r="J13938" i="60"/>
  <c r="L13937" i="60"/>
  <c r="P13937" i="60"/>
  <c r="L13938" i="60" l="1"/>
  <c r="P13938" i="60"/>
  <c r="M13939" i="60"/>
  <c r="I13940" i="60" s="1"/>
  <c r="K13939" i="60"/>
  <c r="J13939" i="60"/>
  <c r="K13940" i="60" l="1"/>
  <c r="J13940" i="60"/>
  <c r="M13940" i="60"/>
  <c r="I13941" i="60" s="1"/>
  <c r="L13939" i="60"/>
  <c r="P13939" i="60"/>
  <c r="K13941" i="60" l="1"/>
  <c r="M13941" i="60"/>
  <c r="I13942" i="60" s="1"/>
  <c r="J13941" i="60"/>
  <c r="P13940" i="60"/>
  <c r="L13940" i="60"/>
  <c r="L13941" i="60" l="1"/>
  <c r="M13942" i="60"/>
  <c r="I13943" i="60" s="1"/>
  <c r="J13942" i="60"/>
  <c r="K13942" i="60"/>
  <c r="K13943" i="60" l="1"/>
  <c r="J13943" i="60"/>
  <c r="M13943" i="60"/>
  <c r="I13944" i="60" s="1"/>
  <c r="P13942" i="60"/>
  <c r="L13942" i="60"/>
  <c r="P13941" i="60"/>
  <c r="K13944" i="60" l="1"/>
  <c r="J13944" i="60"/>
  <c r="M13944" i="60"/>
  <c r="I13945" i="60" s="1"/>
  <c r="P13943" i="60"/>
  <c r="L13943" i="60"/>
  <c r="M13945" i="60" l="1"/>
  <c r="I13946" i="60" s="1"/>
  <c r="J13945" i="60"/>
  <c r="K13945" i="60"/>
  <c r="P13944" i="60"/>
  <c r="L13944" i="60"/>
  <c r="L13945" i="60" l="1"/>
  <c r="P13945" i="60"/>
  <c r="M13946" i="60"/>
  <c r="I13947" i="60" s="1"/>
  <c r="J13946" i="60"/>
  <c r="K13946" i="60"/>
  <c r="K13947" i="60" l="1"/>
  <c r="J13947" i="60"/>
  <c r="M13947" i="60"/>
  <c r="I13948" i="60" s="1"/>
  <c r="P13946" i="60"/>
  <c r="L13946" i="60"/>
  <c r="L13947" i="60" l="1"/>
  <c r="K13948" i="60"/>
  <c r="J13948" i="60"/>
  <c r="M13948" i="60"/>
  <c r="I13949" i="60" s="1"/>
  <c r="L13948" i="60" l="1"/>
  <c r="P13948" i="60"/>
  <c r="M13949" i="60"/>
  <c r="I13950" i="60" s="1"/>
  <c r="J13949" i="60"/>
  <c r="K13949" i="60"/>
  <c r="P13947" i="60"/>
  <c r="M13950" i="60" l="1"/>
  <c r="I13951" i="60" s="1"/>
  <c r="K13950" i="60"/>
  <c r="J13950" i="60"/>
  <c r="P13949" i="60"/>
  <c r="L13949" i="60"/>
  <c r="P13950" i="60" l="1"/>
  <c r="L13950" i="60"/>
  <c r="K13951" i="60"/>
  <c r="J13951" i="60"/>
  <c r="M13951" i="60"/>
  <c r="I13952" i="60" s="1"/>
  <c r="L13951" i="60" l="1"/>
  <c r="P13951" i="60"/>
  <c r="M13952" i="60"/>
  <c r="I13953" i="60" s="1"/>
  <c r="K13952" i="60"/>
  <c r="J13952" i="60"/>
  <c r="L13952" i="60" l="1"/>
  <c r="P13952" i="60"/>
  <c r="M13953" i="60"/>
  <c r="I13954" i="60" s="1"/>
  <c r="K13953" i="60"/>
  <c r="J13953" i="60"/>
  <c r="P13953" i="60" l="1"/>
  <c r="L13953" i="60"/>
  <c r="K13954" i="60"/>
  <c r="J13954" i="60"/>
  <c r="M13954" i="60"/>
  <c r="I13955" i="60" s="1"/>
  <c r="K13955" i="60" l="1"/>
  <c r="J13955" i="60"/>
  <c r="M13955" i="60"/>
  <c r="I13956" i="60" s="1"/>
  <c r="L13954" i="60"/>
  <c r="P13954" i="60"/>
  <c r="M13956" i="60" l="1"/>
  <c r="I13957" i="60" s="1"/>
  <c r="K13956" i="60"/>
  <c r="J13956" i="60"/>
  <c r="P13955" i="60"/>
  <c r="L13955" i="60"/>
  <c r="L13956" i="60" l="1"/>
  <c r="P13956" i="60"/>
  <c r="K13957" i="60"/>
  <c r="J13957" i="60"/>
  <c r="M13957" i="60"/>
  <c r="I13958" i="60" s="1"/>
  <c r="M13958" i="60" l="1"/>
  <c r="I13959" i="60" s="1"/>
  <c r="J13958" i="60"/>
  <c r="K13958" i="60"/>
  <c r="L13957" i="60"/>
  <c r="P13957" i="60" l="1"/>
  <c r="P13958" i="60"/>
  <c r="L13958" i="60"/>
  <c r="M13959" i="60"/>
  <c r="I13960" i="60" s="1"/>
  <c r="K13959" i="60"/>
  <c r="J13959" i="60"/>
  <c r="L13959" i="60" l="1"/>
  <c r="P13959" i="60"/>
  <c r="M13960" i="60"/>
  <c r="I13961" i="60" s="1"/>
  <c r="K13960" i="60"/>
  <c r="J13960" i="60"/>
  <c r="L13960" i="60" l="1"/>
  <c r="P13960" i="60"/>
  <c r="K13961" i="60"/>
  <c r="J13961" i="60"/>
  <c r="M13961" i="60"/>
  <c r="I13962" i="60" s="1"/>
  <c r="K13962" i="60" l="1"/>
  <c r="M13962" i="60"/>
  <c r="I13963" i="60" s="1"/>
  <c r="J13962" i="60"/>
  <c r="P13961" i="60"/>
  <c r="L13961" i="60"/>
  <c r="L13962" i="60" l="1"/>
  <c r="P13962" i="60"/>
  <c r="J13963" i="60"/>
  <c r="M13963" i="60"/>
  <c r="I13964" i="60" s="1"/>
  <c r="K13963" i="60"/>
  <c r="P13963" i="60" l="1"/>
  <c r="L13963" i="60"/>
  <c r="M13964" i="60"/>
  <c r="I13965" i="60" s="1"/>
  <c r="J13964" i="60"/>
  <c r="K13964" i="60"/>
  <c r="K13965" i="60" l="1"/>
  <c r="J13965" i="60"/>
  <c r="M13965" i="60"/>
  <c r="I13966" i="60" s="1"/>
  <c r="P13964" i="60"/>
  <c r="L13964" i="60"/>
  <c r="L13965" i="60" l="1"/>
  <c r="M13966" i="60"/>
  <c r="I13967" i="60" s="1"/>
  <c r="J13966" i="60"/>
  <c r="K13966" i="60"/>
  <c r="M13967" i="60" l="1"/>
  <c r="I13968" i="60" s="1"/>
  <c r="K13967" i="60"/>
  <c r="J13967" i="60"/>
  <c r="P13965" i="60"/>
  <c r="L13966" i="60"/>
  <c r="P13966" i="60"/>
  <c r="L13967" i="60" l="1"/>
  <c r="P13967" i="60"/>
  <c r="K13968" i="60"/>
  <c r="J13968" i="60"/>
  <c r="M13968" i="60"/>
  <c r="I13969" i="60" s="1"/>
  <c r="K13969" i="60" l="1"/>
  <c r="J13969" i="60"/>
  <c r="M13969" i="60"/>
  <c r="I13970" i="60" s="1"/>
  <c r="L13968" i="60"/>
  <c r="P13968" i="60"/>
  <c r="M13970" i="60" l="1"/>
  <c r="I13971" i="60" s="1"/>
  <c r="J13970" i="60"/>
  <c r="K13970" i="60"/>
  <c r="P13969" i="60"/>
  <c r="L13969" i="60"/>
  <c r="P13970" i="60" l="1"/>
  <c r="L13970" i="60"/>
  <c r="J13971" i="60"/>
  <c r="K13971" i="60"/>
  <c r="M13971" i="60"/>
  <c r="I13972" i="60" s="1"/>
  <c r="K13972" i="60" l="1"/>
  <c r="J13972" i="60"/>
  <c r="M13972" i="60"/>
  <c r="I13973" i="60" s="1"/>
  <c r="L13971" i="60"/>
  <c r="P13971" i="60" l="1"/>
  <c r="M13973" i="60"/>
  <c r="I13974" i="60" s="1"/>
  <c r="J13973" i="60"/>
  <c r="K13973" i="60"/>
  <c r="P13972" i="60"/>
  <c r="L13972" i="60"/>
  <c r="M13974" i="60" l="1"/>
  <c r="I13975" i="60" s="1"/>
  <c r="J13974" i="60"/>
  <c r="K13974" i="60"/>
  <c r="L13973" i="60"/>
  <c r="P13973" i="60"/>
  <c r="L13974" i="60" l="1"/>
  <c r="P13974" i="60"/>
  <c r="K13975" i="60"/>
  <c r="J13975" i="60"/>
  <c r="M13975" i="60"/>
  <c r="I13976" i="60" s="1"/>
  <c r="K13976" i="60" l="1"/>
  <c r="M13976" i="60"/>
  <c r="I13977" i="60" s="1"/>
  <c r="J13976" i="60"/>
  <c r="P13975" i="60"/>
  <c r="L13975" i="60"/>
  <c r="L13976" i="60" l="1"/>
  <c r="P13976" i="60"/>
  <c r="K13977" i="60"/>
  <c r="M13977" i="60"/>
  <c r="I13978" i="60" s="1"/>
  <c r="J13977" i="60"/>
  <c r="M13978" i="60" l="1"/>
  <c r="I13979" i="60" s="1"/>
  <c r="K13978" i="60"/>
  <c r="J13978" i="60"/>
  <c r="L13977" i="60"/>
  <c r="P13977" i="60"/>
  <c r="P13978" i="60" l="1"/>
  <c r="L13978" i="60"/>
  <c r="M13979" i="60"/>
  <c r="I13980" i="60" s="1"/>
  <c r="K13979" i="60"/>
  <c r="J13979" i="60"/>
  <c r="M13980" i="60" l="1"/>
  <c r="I13981" i="60" s="1"/>
  <c r="K13980" i="60"/>
  <c r="J13980" i="60"/>
  <c r="L13979" i="60"/>
  <c r="P13979" i="60"/>
  <c r="L13980" i="60" l="1"/>
  <c r="P13980" i="60"/>
  <c r="M13981" i="60"/>
  <c r="I13982" i="60" s="1"/>
  <c r="K13981" i="60"/>
  <c r="J13981" i="60"/>
  <c r="P13981" i="60" l="1"/>
  <c r="L13981" i="60"/>
  <c r="K13982" i="60"/>
  <c r="J13982" i="60"/>
  <c r="M13982" i="60"/>
  <c r="I13983" i="60" s="1"/>
  <c r="K13983" i="60" l="1"/>
  <c r="J13983" i="60"/>
  <c r="M13983" i="60"/>
  <c r="I13984" i="60" s="1"/>
  <c r="L13982" i="60"/>
  <c r="P13982" i="60"/>
  <c r="J13984" i="60" l="1"/>
  <c r="M13984" i="60"/>
  <c r="I13985" i="60" s="1"/>
  <c r="K13984" i="60"/>
  <c r="L13983" i="60"/>
  <c r="P13983" i="60"/>
  <c r="K13985" i="60" l="1"/>
  <c r="J13985" i="60"/>
  <c r="M13985" i="60"/>
  <c r="I13986" i="60" s="1"/>
  <c r="L13984" i="60"/>
  <c r="P13984" i="60"/>
  <c r="K13986" i="60" l="1"/>
  <c r="J13986" i="60"/>
  <c r="M13986" i="60"/>
  <c r="I13987" i="60" s="1"/>
  <c r="P13985" i="60"/>
  <c r="L13985" i="60"/>
  <c r="M13987" i="60" l="1"/>
  <c r="I13988" i="60" s="1"/>
  <c r="J13987" i="60"/>
  <c r="K13987" i="60"/>
  <c r="P13986" i="60"/>
  <c r="L13986" i="60"/>
  <c r="L13987" i="60" l="1"/>
  <c r="P13987" i="60"/>
  <c r="M13988" i="60"/>
  <c r="I13989" i="60" s="1"/>
  <c r="K13988" i="60"/>
  <c r="J13988" i="60"/>
  <c r="L13988" i="60" l="1"/>
  <c r="P13988" i="60"/>
  <c r="K13989" i="60"/>
  <c r="J13989" i="60"/>
  <c r="M13989" i="60"/>
  <c r="I13990" i="60" s="1"/>
  <c r="K13990" i="60" l="1"/>
  <c r="M13990" i="60"/>
  <c r="I13991" i="60" s="1"/>
  <c r="J13990" i="60"/>
  <c r="P13989" i="60"/>
  <c r="L13989" i="60"/>
  <c r="L13990" i="60" l="1"/>
  <c r="J13991" i="60"/>
  <c r="M13991" i="60"/>
  <c r="I13992" i="60" s="1"/>
  <c r="K13991" i="60"/>
  <c r="P13991" i="60" l="1"/>
  <c r="L13991" i="60"/>
  <c r="K13992" i="60"/>
  <c r="J13992" i="60"/>
  <c r="M13992" i="60"/>
  <c r="I13993" i="60" s="1"/>
  <c r="P13990" i="60"/>
  <c r="M13993" i="60" l="1"/>
  <c r="I13994" i="60" s="1"/>
  <c r="K13993" i="60"/>
  <c r="J13993" i="60"/>
  <c r="P13992" i="60"/>
  <c r="L13992" i="60"/>
  <c r="P13993" i="60" l="1"/>
  <c r="L13993" i="60"/>
  <c r="M13994" i="60"/>
  <c r="I13995" i="60" s="1"/>
  <c r="J13994" i="60"/>
  <c r="K13994" i="60"/>
  <c r="L13994" i="60" l="1"/>
  <c r="P13994" i="60"/>
  <c r="M13995" i="60"/>
  <c r="I13996" i="60" s="1"/>
  <c r="J13995" i="60"/>
  <c r="K13995" i="60"/>
  <c r="P13995" i="60" l="1"/>
  <c r="L13995" i="60"/>
  <c r="K13996" i="60"/>
  <c r="J13996" i="60"/>
  <c r="M13996" i="60"/>
  <c r="I13997" i="60" s="1"/>
  <c r="P13996" i="60" l="1"/>
  <c r="L13996" i="60"/>
  <c r="K13997" i="60"/>
  <c r="J13997" i="60"/>
  <c r="M13997" i="60"/>
  <c r="I13998" i="60" s="1"/>
  <c r="M13998" i="60" l="1"/>
  <c r="I13999" i="60" s="1"/>
  <c r="K13998" i="60"/>
  <c r="J13998" i="60"/>
  <c r="L13997" i="60"/>
  <c r="P13997" i="60"/>
  <c r="P13998" i="60" l="1"/>
  <c r="L13998" i="60"/>
  <c r="M13999" i="60"/>
  <c r="I14000" i="60" s="1"/>
  <c r="K13999" i="60"/>
  <c r="J13999" i="60"/>
  <c r="P13999" i="60" l="1"/>
  <c r="L13999" i="60"/>
  <c r="M14000" i="60"/>
  <c r="I14001" i="60" s="1"/>
  <c r="K14000" i="60"/>
  <c r="J14000" i="60"/>
  <c r="P14000" i="60" l="1"/>
  <c r="L14000" i="60"/>
  <c r="M14001" i="60"/>
  <c r="I14002" i="60" s="1"/>
  <c r="K14001" i="60"/>
  <c r="J14001" i="60"/>
  <c r="L14001" i="60" l="1"/>
  <c r="P14001" i="60"/>
  <c r="M14002" i="60"/>
  <c r="I14003" i="60" s="1"/>
  <c r="K14002" i="60"/>
  <c r="J14002" i="60"/>
  <c r="P14002" i="60" l="1"/>
  <c r="L14002" i="60"/>
  <c r="K14003" i="60"/>
  <c r="J14003" i="60"/>
  <c r="M14003" i="60"/>
  <c r="I14004" i="60" s="1"/>
  <c r="K14004" i="60" l="1"/>
  <c r="M14004" i="60"/>
  <c r="I14005" i="60" s="1"/>
  <c r="J14004" i="60"/>
  <c r="P14003" i="60"/>
  <c r="L14003" i="60"/>
  <c r="L14004" i="60" l="1"/>
  <c r="J14005" i="60"/>
  <c r="M14005" i="60"/>
  <c r="I14006" i="60" s="1"/>
  <c r="K14005" i="60"/>
  <c r="L14005" i="60" l="1"/>
  <c r="P14005" i="60"/>
  <c r="K14006" i="60"/>
  <c r="J14006" i="60"/>
  <c r="M14006" i="60"/>
  <c r="I14007" i="60" s="1"/>
  <c r="P14004" i="60"/>
  <c r="M14007" i="60" l="1"/>
  <c r="I14008" i="60" s="1"/>
  <c r="J14007" i="60"/>
  <c r="K14007" i="60"/>
  <c r="P14006" i="60"/>
  <c r="L14006" i="60"/>
  <c r="P14007" i="60" l="1"/>
  <c r="L14007" i="60"/>
  <c r="M14008" i="60"/>
  <c r="I14009" i="60" s="1"/>
  <c r="K14008" i="60"/>
  <c r="J14008" i="60"/>
  <c r="L14008" i="60" l="1"/>
  <c r="P14008" i="60"/>
  <c r="M14009" i="60"/>
  <c r="I14010" i="60" s="1"/>
  <c r="K14009" i="60"/>
  <c r="J14009" i="60"/>
  <c r="P14009" i="60" l="1"/>
  <c r="L14009" i="60"/>
  <c r="K14010" i="60"/>
  <c r="J14010" i="60"/>
  <c r="M14010" i="60"/>
  <c r="I14011" i="60" s="1"/>
  <c r="M14011" i="60" l="1"/>
  <c r="I14012" i="60" s="1"/>
  <c r="K14011" i="60"/>
  <c r="J14011" i="60"/>
  <c r="P14010" i="60"/>
  <c r="L14010" i="60"/>
  <c r="L14011" i="60" l="1"/>
  <c r="P14011" i="60"/>
  <c r="J14012" i="60"/>
  <c r="K14012" i="60"/>
  <c r="M14012" i="60"/>
  <c r="I14013" i="60" s="1"/>
  <c r="K14013" i="60" l="1"/>
  <c r="J14013" i="60"/>
  <c r="M14013" i="60"/>
  <c r="I14014" i="60" s="1"/>
  <c r="L14012" i="60"/>
  <c r="P14012" i="60"/>
  <c r="J14014" i="60" l="1"/>
  <c r="M14014" i="60"/>
  <c r="I14015" i="60" s="1"/>
  <c r="K14014" i="60"/>
  <c r="P14013" i="60"/>
  <c r="L14013" i="60"/>
  <c r="J14015" i="60" l="1"/>
  <c r="M14015" i="60"/>
  <c r="I14016" i="60" s="1"/>
  <c r="K14015" i="60"/>
  <c r="P14014" i="60"/>
  <c r="L14014" i="60"/>
  <c r="M14016" i="60" l="1"/>
  <c r="I14017" i="60" s="1"/>
  <c r="J14016" i="60"/>
  <c r="K14016" i="60"/>
  <c r="L14015" i="60"/>
  <c r="P14015" i="60"/>
  <c r="P14016" i="60" l="1"/>
  <c r="L14016" i="60"/>
  <c r="J14017" i="60"/>
  <c r="K14017" i="60"/>
  <c r="M14017" i="60"/>
  <c r="I14018" i="60" s="1"/>
  <c r="J14018" i="60" l="1"/>
  <c r="M14018" i="60"/>
  <c r="I14019" i="60" s="1"/>
  <c r="K14018" i="60"/>
  <c r="P14017" i="60"/>
  <c r="L14017" i="60"/>
  <c r="K14019" i="60" l="1"/>
  <c r="M14019" i="60"/>
  <c r="I14020" i="60" s="1"/>
  <c r="J14019" i="60"/>
  <c r="P14018" i="60"/>
  <c r="L14018" i="60"/>
  <c r="L14019" i="60" l="1"/>
  <c r="P14019" i="60"/>
  <c r="K14020" i="60"/>
  <c r="J14020" i="60"/>
  <c r="M14020" i="60"/>
  <c r="I14021" i="60" s="1"/>
  <c r="J14021" i="60" l="1"/>
  <c r="M14021" i="60"/>
  <c r="I14022" i="60" s="1"/>
  <c r="K14021" i="60"/>
  <c r="L14020" i="60"/>
  <c r="P14020" i="60"/>
  <c r="M14022" i="60" l="1"/>
  <c r="I14023" i="60" s="1"/>
  <c r="J14022" i="60"/>
  <c r="K14022" i="60"/>
  <c r="P14021" i="60"/>
  <c r="L14021" i="60"/>
  <c r="P14022" i="60" l="1"/>
  <c r="L14022" i="60"/>
  <c r="M14023" i="60"/>
  <c r="I14024" i="60" s="1"/>
  <c r="J14023" i="60"/>
  <c r="K14023" i="60"/>
  <c r="L14023" i="60" l="1"/>
  <c r="P14023" i="60"/>
  <c r="M14024" i="60"/>
  <c r="I14025" i="60" s="1"/>
  <c r="J14024" i="60"/>
  <c r="K14024" i="60"/>
  <c r="P14024" i="60" l="1"/>
  <c r="L14024" i="60"/>
  <c r="K14025" i="60"/>
  <c r="J14025" i="60"/>
  <c r="M14025" i="60"/>
  <c r="I14026" i="60" s="1"/>
  <c r="M14026" i="60" l="1"/>
  <c r="I14027" i="60" s="1"/>
  <c r="J14026" i="60"/>
  <c r="K14026" i="60"/>
  <c r="L14025" i="60"/>
  <c r="P14025" i="60"/>
  <c r="L14026" i="60" l="1"/>
  <c r="P14026" i="60"/>
  <c r="K14027" i="60"/>
  <c r="J14027" i="60"/>
  <c r="M14027" i="60"/>
  <c r="I14028" i="60" s="1"/>
  <c r="P14027" i="60" l="1"/>
  <c r="L14027" i="60"/>
  <c r="J14028" i="60"/>
  <c r="M14028" i="60"/>
  <c r="I14029" i="60" s="1"/>
  <c r="K14028" i="60"/>
  <c r="L14028" i="60" l="1"/>
  <c r="P14028" i="60"/>
  <c r="J14029" i="60"/>
  <c r="K14029" i="60"/>
  <c r="M14029" i="60"/>
  <c r="I14030" i="60" s="1"/>
  <c r="K14030" i="60" l="1"/>
  <c r="J14030" i="60"/>
  <c r="M14030" i="60"/>
  <c r="I14031" i="60" s="1"/>
  <c r="P14029" i="60"/>
  <c r="L14029" i="60"/>
  <c r="K14031" i="60" l="1"/>
  <c r="J14031" i="60"/>
  <c r="M14031" i="60"/>
  <c r="I14032" i="60" s="1"/>
  <c r="P14030" i="60"/>
  <c r="L14030" i="60"/>
  <c r="J14032" i="60" l="1"/>
  <c r="K14032" i="60"/>
  <c r="M14032" i="60"/>
  <c r="I14033" i="60" s="1"/>
  <c r="P14031" i="60"/>
  <c r="L14031" i="60"/>
  <c r="J14033" i="60" l="1"/>
  <c r="K14033" i="60"/>
  <c r="M14033" i="60"/>
  <c r="I14034" i="60" s="1"/>
  <c r="L14032" i="60"/>
  <c r="P14032" i="60"/>
  <c r="M14034" i="60" l="1"/>
  <c r="I14035" i="60" s="1"/>
  <c r="J14034" i="60"/>
  <c r="K14034" i="60"/>
  <c r="L14033" i="60"/>
  <c r="P14033" i="60"/>
  <c r="P14034" i="60" l="1"/>
  <c r="L14034" i="60"/>
  <c r="J14035" i="60"/>
  <c r="K14035" i="60"/>
  <c r="M14035" i="60"/>
  <c r="I14036" i="60" s="1"/>
  <c r="L14035" i="60" l="1"/>
  <c r="P14035" i="60"/>
  <c r="M14036" i="60"/>
  <c r="I14037" i="60" s="1"/>
  <c r="J14036" i="60"/>
  <c r="K14036" i="60"/>
  <c r="P14036" i="60" l="1"/>
  <c r="L14036" i="60"/>
  <c r="K14037" i="60"/>
  <c r="J14037" i="60"/>
  <c r="M14037" i="60"/>
  <c r="I14038" i="60" s="1"/>
  <c r="M14038" i="60" l="1"/>
  <c r="I14039" i="60" s="1"/>
  <c r="J14038" i="60"/>
  <c r="K14038" i="60"/>
  <c r="P14037" i="60"/>
  <c r="L14037" i="60"/>
  <c r="P14038" i="60" l="1"/>
  <c r="L14038" i="60"/>
  <c r="M14039" i="60"/>
  <c r="I14040" i="60" s="1"/>
  <c r="K14039" i="60"/>
  <c r="J14039" i="60"/>
  <c r="P14039" i="60" l="1"/>
  <c r="L14039" i="60"/>
  <c r="M14040" i="60"/>
  <c r="I14041" i="60" s="1"/>
  <c r="K14040" i="60"/>
  <c r="J14040" i="60"/>
  <c r="L14040" i="60" l="1"/>
  <c r="P14040" i="60"/>
  <c r="M14041" i="60"/>
  <c r="I14042" i="60" s="1"/>
  <c r="K14041" i="60"/>
  <c r="J14041" i="60"/>
  <c r="L14041" i="60" l="1"/>
  <c r="P14041" i="60"/>
  <c r="J14042" i="60"/>
  <c r="K14042" i="60"/>
  <c r="M14042" i="60"/>
  <c r="I14043" i="60" s="1"/>
  <c r="K14043" i="60" l="1"/>
  <c r="J14043" i="60"/>
  <c r="M14043" i="60"/>
  <c r="I14044" i="60" s="1"/>
  <c r="L14042" i="60"/>
  <c r="P14042" i="60"/>
  <c r="K14044" i="60" l="1"/>
  <c r="J14044" i="60"/>
  <c r="M14044" i="60"/>
  <c r="I14045" i="60" s="1"/>
  <c r="L14043" i="60"/>
  <c r="P14043" i="60"/>
  <c r="K14045" i="60" l="1"/>
  <c r="M14045" i="60"/>
  <c r="I14046" i="60" s="1"/>
  <c r="J14045" i="60"/>
  <c r="L14044" i="60"/>
  <c r="P14044" i="60"/>
  <c r="P14045" i="60" l="1"/>
  <c r="L14045" i="60"/>
  <c r="J14046" i="60"/>
  <c r="M14046" i="60"/>
  <c r="I14047" i="60" s="1"/>
  <c r="K14046" i="60"/>
  <c r="P14046" i="60" l="1"/>
  <c r="L14046" i="60"/>
  <c r="J14047" i="60"/>
  <c r="M14047" i="60"/>
  <c r="I14048" i="60" s="1"/>
  <c r="K14047" i="60"/>
  <c r="L14047" i="60" l="1"/>
  <c r="P14047" i="60"/>
  <c r="K14048" i="60"/>
  <c r="M14048" i="60"/>
  <c r="I14049" i="60" s="1"/>
  <c r="J14048" i="60"/>
  <c r="P14048" i="60" l="1"/>
  <c r="L14048" i="60"/>
  <c r="J14049" i="60"/>
  <c r="K14049" i="60"/>
  <c r="M14049" i="60"/>
  <c r="I14050" i="60" s="1"/>
  <c r="M14050" i="60" l="1"/>
  <c r="I14051" i="60" s="1"/>
  <c r="K14050" i="60"/>
  <c r="J14050" i="60"/>
  <c r="L14049" i="60"/>
  <c r="P14049" i="60"/>
  <c r="L14050" i="60" l="1"/>
  <c r="P14050" i="60"/>
  <c r="M14051" i="60"/>
  <c r="I14052" i="60" s="1"/>
  <c r="J14051" i="60"/>
  <c r="K14051" i="60"/>
  <c r="P14051" i="60" l="1"/>
  <c r="L14051" i="60"/>
  <c r="J14052" i="60"/>
  <c r="M14052" i="60"/>
  <c r="I14053" i="60" s="1"/>
  <c r="K14052" i="60"/>
  <c r="P14052" i="60" l="1"/>
  <c r="L14052" i="60"/>
  <c r="M14053" i="60"/>
  <c r="I14054" i="60" s="1"/>
  <c r="K14053" i="60"/>
  <c r="J14053" i="60"/>
  <c r="P14053" i="60" l="1"/>
  <c r="L14053" i="60"/>
  <c r="M14054" i="60"/>
  <c r="I14055" i="60" s="1"/>
  <c r="K14054" i="60"/>
  <c r="J14054" i="60"/>
  <c r="L14054" i="60" l="1"/>
  <c r="P14054" i="60"/>
  <c r="M14055" i="60"/>
  <c r="I14056" i="60" s="1"/>
  <c r="K14055" i="60"/>
  <c r="J14055" i="60"/>
  <c r="L14055" i="60" l="1"/>
  <c r="P14055" i="60"/>
  <c r="J14056" i="60"/>
  <c r="K14056" i="60"/>
  <c r="M14056" i="60"/>
  <c r="I14057" i="60" s="1"/>
  <c r="K14057" i="60" l="1"/>
  <c r="J14057" i="60"/>
  <c r="M14057" i="60"/>
  <c r="I14058" i="60" s="1"/>
  <c r="P14056" i="60"/>
  <c r="L14056" i="60"/>
  <c r="M14058" i="60" l="1"/>
  <c r="I14059" i="60" s="1"/>
  <c r="K14058" i="60"/>
  <c r="J14058" i="60"/>
  <c r="L14057" i="60"/>
  <c r="P14057" i="60"/>
  <c r="P14058" i="60" l="1"/>
  <c r="L14058" i="60"/>
  <c r="K14059" i="60"/>
  <c r="J14059" i="60"/>
  <c r="M14059" i="60"/>
  <c r="I14060" i="60" s="1"/>
  <c r="J14060" i="60" l="1"/>
  <c r="M14060" i="60"/>
  <c r="I14061" i="60" s="1"/>
  <c r="K14060" i="60"/>
  <c r="P14059" i="60"/>
  <c r="L14059" i="60"/>
  <c r="J14061" i="60" l="1"/>
  <c r="K14061" i="60"/>
  <c r="M14061" i="60"/>
  <c r="I14062" i="60" s="1"/>
  <c r="L14060" i="60"/>
  <c r="P14060" i="60"/>
  <c r="K14062" i="60" l="1"/>
  <c r="M14062" i="60"/>
  <c r="I14063" i="60" s="1"/>
  <c r="J14062" i="60"/>
  <c r="L14061" i="60"/>
  <c r="P14061" i="60"/>
  <c r="P14062" i="60" l="1"/>
  <c r="L14062" i="60"/>
  <c r="J14063" i="60"/>
  <c r="M14063" i="60"/>
  <c r="I14064" i="60" s="1"/>
  <c r="K14063" i="60"/>
  <c r="J14064" i="60" l="1"/>
  <c r="K14064" i="60"/>
  <c r="M14064" i="60"/>
  <c r="I14065" i="60" s="1"/>
  <c r="P14063" i="60"/>
  <c r="L14063" i="60"/>
  <c r="J14065" i="60" l="1"/>
  <c r="M14065" i="60"/>
  <c r="I14066" i="60" s="1"/>
  <c r="K14065" i="60"/>
  <c r="L14064" i="60"/>
  <c r="P14064" i="60"/>
  <c r="M14066" i="60" l="1"/>
  <c r="I14067" i="60" s="1"/>
  <c r="K14066" i="60"/>
  <c r="J14066" i="60"/>
  <c r="P14065" i="60"/>
  <c r="L14065" i="60"/>
  <c r="P14066" i="60" l="1"/>
  <c r="L14066" i="60"/>
  <c r="J14067" i="60"/>
  <c r="M14067" i="60"/>
  <c r="I14068" i="60" s="1"/>
  <c r="K14067" i="60"/>
  <c r="L14067" i="60" l="1"/>
  <c r="P14067" i="60"/>
  <c r="K14068" i="60"/>
  <c r="J14068" i="60"/>
  <c r="M14068" i="60"/>
  <c r="I14069" i="60" s="1"/>
  <c r="K14069" i="60" l="1"/>
  <c r="J14069" i="60"/>
  <c r="M14069" i="60"/>
  <c r="I14070" i="60" s="1"/>
  <c r="L14068" i="60"/>
  <c r="P14068" i="60"/>
  <c r="J14070" i="60" l="1"/>
  <c r="M14070" i="60"/>
  <c r="I14071" i="60" s="1"/>
  <c r="K14070" i="60"/>
  <c r="P14069" i="60"/>
  <c r="L14069" i="60"/>
  <c r="M14071" i="60" l="1"/>
  <c r="I14072" i="60" s="1"/>
  <c r="J14071" i="60"/>
  <c r="K14071" i="60"/>
  <c r="P14070" i="60"/>
  <c r="L14070" i="60"/>
  <c r="P14071" i="60" l="1"/>
  <c r="L14071" i="60"/>
  <c r="M14072" i="60"/>
  <c r="I14073" i="60" s="1"/>
  <c r="J14072" i="60"/>
  <c r="K14072" i="60"/>
  <c r="M14073" i="60" l="1"/>
  <c r="I14074" i="60" s="1"/>
  <c r="J14073" i="60"/>
  <c r="K14073" i="60"/>
  <c r="L14072" i="60"/>
  <c r="P14072" i="60"/>
  <c r="P14073" i="60" l="1"/>
  <c r="L14073" i="60"/>
  <c r="K14074" i="60"/>
  <c r="M14074" i="60"/>
  <c r="I14075" i="60" s="1"/>
  <c r="J14074" i="60"/>
  <c r="M14075" i="60" l="1"/>
  <c r="I14076" i="60" s="1"/>
  <c r="K14075" i="60"/>
  <c r="J14075" i="60"/>
  <c r="L14074" i="60"/>
  <c r="P14074" i="60"/>
  <c r="L14075" i="60" l="1"/>
  <c r="P14075" i="60"/>
  <c r="K14076" i="60"/>
  <c r="J14076" i="60"/>
  <c r="M14076" i="60"/>
  <c r="I14077" i="60" s="1"/>
  <c r="J14077" i="60" l="1"/>
  <c r="M14077" i="60"/>
  <c r="I14078" i="60" s="1"/>
  <c r="K14077" i="60"/>
  <c r="P14076" i="60"/>
  <c r="L14076" i="60"/>
  <c r="J14078" i="60" l="1"/>
  <c r="K14078" i="60"/>
  <c r="M14078" i="60"/>
  <c r="I14079" i="60" s="1"/>
  <c r="L14077" i="60"/>
  <c r="P14077" i="60"/>
  <c r="K14079" i="60" l="1"/>
  <c r="J14079" i="60"/>
  <c r="M14079" i="60"/>
  <c r="I14080" i="60" s="1"/>
  <c r="L14078" i="60"/>
  <c r="P14078" i="60"/>
  <c r="K14080" i="60" l="1"/>
  <c r="M14080" i="60"/>
  <c r="I14081" i="60" s="1"/>
  <c r="J14080" i="60"/>
  <c r="L14079" i="60"/>
  <c r="P14079" i="60"/>
  <c r="P14080" i="60" l="1"/>
  <c r="L14080" i="60"/>
  <c r="J14081" i="60"/>
  <c r="M14081" i="60"/>
  <c r="I14082" i="60" s="1"/>
  <c r="K14081" i="60"/>
  <c r="J14082" i="60" l="1"/>
  <c r="M14082" i="60"/>
  <c r="I14083" i="60" s="1"/>
  <c r="K14082" i="60"/>
  <c r="P14081" i="60"/>
  <c r="L14081" i="60"/>
  <c r="M14083" i="60" l="1"/>
  <c r="I14084" i="60" s="1"/>
  <c r="K14083" i="60"/>
  <c r="J14083" i="60"/>
  <c r="L14082" i="60"/>
  <c r="P14082" i="60"/>
  <c r="P14083" i="60" l="1"/>
  <c r="L14083" i="60"/>
  <c r="J14084" i="60"/>
  <c r="K14084" i="60"/>
  <c r="M14084" i="60"/>
  <c r="I14085" i="60" s="1"/>
  <c r="M14085" i="60" l="1"/>
  <c r="I14086" i="60" s="1"/>
  <c r="J14085" i="60"/>
  <c r="K14085" i="60"/>
  <c r="L14084" i="60"/>
  <c r="P14084" i="60"/>
  <c r="P14085" i="60" l="1"/>
  <c r="L14085" i="60"/>
  <c r="M14086" i="60"/>
  <c r="I14087" i="60" s="1"/>
  <c r="K14086" i="60"/>
  <c r="J14086" i="60"/>
  <c r="P14086" i="60" l="1"/>
  <c r="L14086" i="60"/>
  <c r="M14087" i="60"/>
  <c r="I14088" i="60" s="1"/>
  <c r="K14087" i="60"/>
  <c r="J14087" i="60"/>
  <c r="P14087" i="60" l="1"/>
  <c r="L14087" i="60"/>
  <c r="M14088" i="60"/>
  <c r="I14089" i="60" s="1"/>
  <c r="K14088" i="60"/>
  <c r="J14088" i="60"/>
  <c r="M14089" i="60" l="1"/>
  <c r="I14090" i="60" s="1"/>
  <c r="K14089" i="60"/>
  <c r="J14089" i="60"/>
  <c r="P14088" i="60"/>
  <c r="L14088" i="60"/>
  <c r="L14089" i="60" l="1"/>
  <c r="P14089" i="60"/>
  <c r="M14090" i="60"/>
  <c r="I14091" i="60" s="1"/>
  <c r="K14090" i="60"/>
  <c r="J14090" i="60"/>
  <c r="P14090" i="60" l="1"/>
  <c r="L14090" i="60"/>
  <c r="J14091" i="60"/>
  <c r="K14091" i="60"/>
  <c r="M14091" i="60"/>
  <c r="I14092" i="60" s="1"/>
  <c r="L14091" i="60" l="1"/>
  <c r="P14091" i="60"/>
  <c r="K14092" i="60"/>
  <c r="J14092" i="60"/>
  <c r="M14092" i="60"/>
  <c r="I14093" i="60" s="1"/>
  <c r="K14093" i="60" l="1"/>
  <c r="J14093" i="60"/>
  <c r="M14093" i="60"/>
  <c r="I14094" i="60" s="1"/>
  <c r="L14092" i="60"/>
  <c r="P14092" i="60"/>
  <c r="K14094" i="60" l="1"/>
  <c r="M14094" i="60"/>
  <c r="I14095" i="60" s="1"/>
  <c r="J14094" i="60"/>
  <c r="L14093" i="60"/>
  <c r="P14093" i="60"/>
  <c r="L14094" i="60" l="1"/>
  <c r="J14095" i="60"/>
  <c r="K14095" i="60"/>
  <c r="M14095" i="60"/>
  <c r="I14096" i="60" s="1"/>
  <c r="J14096" i="60" l="1"/>
  <c r="K14096" i="60"/>
  <c r="M14096" i="60"/>
  <c r="I14097" i="60" s="1"/>
  <c r="L14095" i="60"/>
  <c r="P14095" i="60"/>
  <c r="P14094" i="60"/>
  <c r="K14097" i="60" l="1"/>
  <c r="J14097" i="60"/>
  <c r="M14097" i="60"/>
  <c r="I14098" i="60" s="1"/>
  <c r="L14096" i="60"/>
  <c r="P14096" i="60"/>
  <c r="J14098" i="60" l="1"/>
  <c r="M14098" i="60"/>
  <c r="I14099" i="60" s="1"/>
  <c r="K14098" i="60"/>
  <c r="P14097" i="60"/>
  <c r="L14097" i="60"/>
  <c r="M14099" i="60" l="1"/>
  <c r="I14100" i="60" s="1"/>
  <c r="K14099" i="60"/>
  <c r="J14099" i="60"/>
  <c r="P14098" i="60"/>
  <c r="L14098" i="60"/>
  <c r="L14099" i="60" l="1"/>
  <c r="P14099" i="60"/>
  <c r="M14100" i="60"/>
  <c r="I14101" i="60" s="1"/>
  <c r="J14100" i="60"/>
  <c r="K14100" i="60"/>
  <c r="K14101" i="60" l="1"/>
  <c r="J14101" i="60"/>
  <c r="M14101" i="60"/>
  <c r="I14102" i="60" s="1"/>
  <c r="P14100" i="60"/>
  <c r="L14100" i="60"/>
  <c r="M14102" i="60" l="1"/>
  <c r="I14103" i="60" s="1"/>
  <c r="K14102" i="60"/>
  <c r="J14102" i="60"/>
  <c r="P14101" i="60"/>
  <c r="L14101" i="60"/>
  <c r="P14102" i="60" l="1"/>
  <c r="L14102" i="60"/>
  <c r="K14103" i="60"/>
  <c r="M14103" i="60"/>
  <c r="I14104" i="60" s="1"/>
  <c r="J14103" i="60"/>
  <c r="L14103" i="60" l="1"/>
  <c r="P14103" i="60"/>
  <c r="M14104" i="60"/>
  <c r="I14105" i="60" s="1"/>
  <c r="K14104" i="60"/>
  <c r="J14104" i="60"/>
  <c r="L14104" i="60" l="1"/>
  <c r="P14104" i="60"/>
  <c r="J14105" i="60"/>
  <c r="M14105" i="60"/>
  <c r="I14106" i="60" s="1"/>
  <c r="K14105" i="60"/>
  <c r="P14105" i="60" l="1"/>
  <c r="L14105" i="60"/>
  <c r="K14106" i="60"/>
  <c r="J14106" i="60"/>
  <c r="M14106" i="60"/>
  <c r="I14107" i="60" s="1"/>
  <c r="L14106" i="60" l="1"/>
  <c r="P14106" i="60"/>
  <c r="M14107" i="60"/>
  <c r="I14108" i="60" s="1"/>
  <c r="J14107" i="60"/>
  <c r="K14107" i="60"/>
  <c r="P14107" i="60" l="1"/>
  <c r="L14107" i="60"/>
  <c r="K14108" i="60"/>
  <c r="J14108" i="60"/>
  <c r="M14108" i="60"/>
  <c r="I14109" i="60" s="1"/>
  <c r="P14108" i="60" l="1"/>
  <c r="L14108" i="60"/>
  <c r="K14109" i="60"/>
  <c r="J14109" i="60"/>
  <c r="M14109" i="60"/>
  <c r="I14110" i="60" s="1"/>
  <c r="L14109" i="60" l="1"/>
  <c r="P14109" i="60"/>
  <c r="J14110" i="60"/>
  <c r="M14110" i="60"/>
  <c r="I14111" i="60" s="1"/>
  <c r="K14110" i="60"/>
  <c r="K14111" i="60" l="1"/>
  <c r="M14111" i="60"/>
  <c r="I14112" i="60" s="1"/>
  <c r="J14111" i="60"/>
  <c r="L14110" i="60"/>
  <c r="P14110" i="60"/>
  <c r="P14111" i="60" l="1"/>
  <c r="L14111" i="60"/>
  <c r="J14112" i="60"/>
  <c r="M14112" i="60"/>
  <c r="I14113" i="60" s="1"/>
  <c r="K14112" i="60"/>
  <c r="L14112" i="60" l="1"/>
  <c r="P14112" i="60"/>
  <c r="J14113" i="60"/>
  <c r="M14113" i="60"/>
  <c r="I14114" i="60" s="1"/>
  <c r="K14113" i="60"/>
  <c r="K14114" i="60" l="1"/>
  <c r="J14114" i="60"/>
  <c r="M14114" i="60"/>
  <c r="I14115" i="60" s="1"/>
  <c r="P14113" i="60"/>
  <c r="L14113" i="60"/>
  <c r="K14115" i="60" l="1"/>
  <c r="M14115" i="60"/>
  <c r="I14116" i="60" s="1"/>
  <c r="J14115" i="60"/>
  <c r="L14114" i="60"/>
  <c r="P14114" i="60"/>
  <c r="P14115" i="60" l="1"/>
  <c r="L14115" i="60"/>
  <c r="M14116" i="60"/>
  <c r="I14117" i="60" s="1"/>
  <c r="K14116" i="60"/>
  <c r="J14116" i="60"/>
  <c r="L14116" i="60" l="1"/>
  <c r="P14116" i="60"/>
  <c r="M14117" i="60"/>
  <c r="I14118" i="60" s="1"/>
  <c r="J14117" i="60"/>
  <c r="K14117" i="60"/>
  <c r="L14117" i="60" l="1"/>
  <c r="P14117" i="60"/>
  <c r="M14118" i="60"/>
  <c r="I14119" i="60" s="1"/>
  <c r="J14118" i="60"/>
  <c r="K14118" i="60"/>
  <c r="J14119" i="60" l="1"/>
  <c r="M14119" i="60"/>
  <c r="I14120" i="60" s="1"/>
  <c r="K14119" i="60"/>
  <c r="P14118" i="60"/>
  <c r="L14118" i="60"/>
  <c r="J14120" i="60" l="1"/>
  <c r="K14120" i="60"/>
  <c r="M14120" i="60"/>
  <c r="I14121" i="60" s="1"/>
  <c r="P14119" i="60"/>
  <c r="L14119" i="60"/>
  <c r="M14121" i="60" l="1"/>
  <c r="I14122" i="60" s="1"/>
  <c r="K14121" i="60"/>
  <c r="J14121" i="60"/>
  <c r="P14120" i="60"/>
  <c r="L14120" i="60"/>
  <c r="L14121" i="60" l="1"/>
  <c r="P14121" i="60"/>
  <c r="M14122" i="60"/>
  <c r="I14123" i="60" s="1"/>
  <c r="K14122" i="60"/>
  <c r="J14122" i="60"/>
  <c r="P14122" i="60" l="1"/>
  <c r="L14122" i="60"/>
  <c r="K14123" i="60"/>
  <c r="M14123" i="60"/>
  <c r="I14124" i="60" s="1"/>
  <c r="J14123" i="60"/>
  <c r="L14123" i="60" l="1"/>
  <c r="P14123" i="60"/>
  <c r="M14124" i="60"/>
  <c r="I14125" i="60" s="1"/>
  <c r="K14124" i="60"/>
  <c r="J14124" i="60"/>
  <c r="L14124" i="60" l="1"/>
  <c r="P14124" i="60"/>
  <c r="K14125" i="60"/>
  <c r="J14125" i="60"/>
  <c r="M14125" i="60"/>
  <c r="I14126" i="60" s="1"/>
  <c r="J14126" i="60" l="1"/>
  <c r="M14126" i="60"/>
  <c r="I14127" i="60" s="1"/>
  <c r="K14126" i="60"/>
  <c r="P14125" i="60"/>
  <c r="L14125" i="60"/>
  <c r="J14127" i="60" l="1"/>
  <c r="M14127" i="60"/>
  <c r="I14128" i="60" s="1"/>
  <c r="K14127" i="60"/>
  <c r="L14126" i="60"/>
  <c r="P14126" i="60"/>
  <c r="K14128" i="60" l="1"/>
  <c r="M14128" i="60"/>
  <c r="I14129" i="60" s="1"/>
  <c r="J14128" i="60"/>
  <c r="L14127" i="60"/>
  <c r="P14127" i="60"/>
  <c r="L14128" i="60" l="1"/>
  <c r="P14128" i="60"/>
  <c r="K14129" i="60"/>
  <c r="J14129" i="60"/>
  <c r="M14129" i="60"/>
  <c r="I14130" i="60" s="1"/>
  <c r="J14130" i="60" l="1"/>
  <c r="M14130" i="60"/>
  <c r="I14131" i="60" s="1"/>
  <c r="K14130" i="60"/>
  <c r="P14129" i="60"/>
  <c r="L14129" i="60"/>
  <c r="K14131" i="60" l="1"/>
  <c r="J14131" i="60"/>
  <c r="M14131" i="60"/>
  <c r="I14132" i="60" s="1"/>
  <c r="P14130" i="60"/>
  <c r="L14130" i="60"/>
  <c r="J14132" i="60" l="1"/>
  <c r="K14132" i="60"/>
  <c r="M14132" i="60"/>
  <c r="I14133" i="60" s="1"/>
  <c r="L14131" i="60"/>
  <c r="P14131" i="60"/>
  <c r="J14133" i="60" l="1"/>
  <c r="K14133" i="60"/>
  <c r="M14133" i="60"/>
  <c r="I14134" i="60" s="1"/>
  <c r="P14132" i="60"/>
  <c r="L14132" i="60"/>
  <c r="M14134" i="60" l="1"/>
  <c r="I14135" i="60" s="1"/>
  <c r="K14134" i="60"/>
  <c r="J14134" i="60"/>
  <c r="L14133" i="60"/>
  <c r="P14133" i="60"/>
  <c r="P14134" i="60" l="1"/>
  <c r="L14134" i="60"/>
  <c r="M14135" i="60"/>
  <c r="I14136" i="60" s="1"/>
  <c r="K14135" i="60"/>
  <c r="J14135" i="60"/>
  <c r="P14135" i="60" l="1"/>
  <c r="L14135" i="60"/>
  <c r="M14136" i="60"/>
  <c r="I14137" i="60" s="1"/>
  <c r="K14136" i="60"/>
  <c r="J14136" i="60"/>
  <c r="P14136" i="60" l="1"/>
  <c r="L14136" i="60"/>
  <c r="J14137" i="60"/>
  <c r="K14137" i="60"/>
  <c r="M14137" i="60"/>
  <c r="I14138" i="60" s="1"/>
  <c r="M14138" i="60" l="1"/>
  <c r="I14139" i="60" s="1"/>
  <c r="K14138" i="60"/>
  <c r="J14138" i="60"/>
  <c r="P14137" i="60"/>
  <c r="L14137" i="60"/>
  <c r="L14138" i="60" l="1"/>
  <c r="P14138" i="60"/>
  <c r="M14139" i="60"/>
  <c r="I14140" i="60" s="1"/>
  <c r="K14139" i="60"/>
  <c r="J14139" i="60"/>
  <c r="P14139" i="60" l="1"/>
  <c r="L14139" i="60"/>
  <c r="J14140" i="60"/>
  <c r="K14140" i="60"/>
  <c r="M14140" i="60"/>
  <c r="I14141" i="60" s="1"/>
  <c r="L14140" i="60" l="1"/>
  <c r="P14140" i="60"/>
  <c r="M14141" i="60"/>
  <c r="I14142" i="60" s="1"/>
  <c r="K14141" i="60"/>
  <c r="J14141" i="60"/>
  <c r="L14141" i="60" l="1"/>
  <c r="P14141" i="60"/>
  <c r="K14142" i="60"/>
  <c r="J14142" i="60"/>
  <c r="M14142" i="60"/>
  <c r="I14143" i="60" s="1"/>
  <c r="K14143" i="60" l="1"/>
  <c r="M14143" i="60"/>
  <c r="I14144" i="60" s="1"/>
  <c r="J14143" i="60"/>
  <c r="P14142" i="60"/>
  <c r="L14142" i="60"/>
  <c r="P14143" i="60" l="1"/>
  <c r="L14143" i="60"/>
  <c r="J14144" i="60"/>
  <c r="K14144" i="60"/>
  <c r="M14144" i="60"/>
  <c r="I14145" i="60" s="1"/>
  <c r="J14145" i="60" l="1"/>
  <c r="K14145" i="60"/>
  <c r="M14145" i="60"/>
  <c r="I14146" i="60" s="1"/>
  <c r="P14144" i="60"/>
  <c r="L14144" i="60"/>
  <c r="M14146" i="60" l="1"/>
  <c r="I14147" i="60" s="1"/>
  <c r="J14146" i="60"/>
  <c r="K14146" i="60"/>
  <c r="L14145" i="60"/>
  <c r="P14145" i="60"/>
  <c r="P14146" i="60" l="1"/>
  <c r="L14146" i="60"/>
  <c r="J14147" i="60"/>
  <c r="M14147" i="60"/>
  <c r="I14148" i="60" s="1"/>
  <c r="K14147" i="60"/>
  <c r="K14148" i="60" l="1"/>
  <c r="J14148" i="60"/>
  <c r="M14148" i="60"/>
  <c r="I14149" i="60" s="1"/>
  <c r="P14147" i="60"/>
  <c r="L14147" i="60"/>
  <c r="K14149" i="60" l="1"/>
  <c r="J14149" i="60"/>
  <c r="M14149" i="60"/>
  <c r="I14150" i="60" s="1"/>
  <c r="P14148" i="60"/>
  <c r="L14148" i="60"/>
  <c r="J14150" i="60" l="1"/>
  <c r="M14150" i="60"/>
  <c r="I14151" i="60" s="1"/>
  <c r="K14150" i="60"/>
  <c r="P14149" i="60"/>
  <c r="L14149" i="60"/>
  <c r="M14151" i="60" l="1"/>
  <c r="I14152" i="60" s="1"/>
  <c r="K14151" i="60"/>
  <c r="J14151" i="60"/>
  <c r="P14150" i="60"/>
  <c r="L14150" i="60"/>
  <c r="P14151" i="60" l="1"/>
  <c r="L14151" i="60"/>
  <c r="M14152" i="60"/>
  <c r="I14153" i="60" s="1"/>
  <c r="K14152" i="60"/>
  <c r="J14152" i="60"/>
  <c r="L14152" i="60" l="1"/>
  <c r="P14152" i="60"/>
  <c r="M14153" i="60"/>
  <c r="I14154" i="60" s="1"/>
  <c r="K14153" i="60"/>
  <c r="J14153" i="60"/>
  <c r="L14153" i="60" l="1"/>
  <c r="P14153" i="60"/>
  <c r="J14154" i="60"/>
  <c r="M14154" i="60"/>
  <c r="I14155" i="60" s="1"/>
  <c r="K14154" i="60"/>
  <c r="K14155" i="60" l="1"/>
  <c r="J14155" i="60"/>
  <c r="M14155" i="60"/>
  <c r="I14156" i="60" s="1"/>
  <c r="P14154" i="60"/>
  <c r="L14154" i="60"/>
  <c r="M14156" i="60" l="1"/>
  <c r="I14157" i="60" s="1"/>
  <c r="J14156" i="60"/>
  <c r="K14156" i="60"/>
  <c r="L14155" i="60"/>
  <c r="P14155" i="60"/>
  <c r="P14156" i="60" l="1"/>
  <c r="L14156" i="60"/>
  <c r="K14157" i="60"/>
  <c r="J14157" i="60"/>
  <c r="M14157" i="60"/>
  <c r="I14158" i="60" s="1"/>
  <c r="M14158" i="60" l="1"/>
  <c r="I14159" i="60" s="1"/>
  <c r="J14158" i="60"/>
  <c r="K14158" i="60"/>
  <c r="P14157" i="60"/>
  <c r="L14157" i="60"/>
  <c r="L14158" i="60" l="1"/>
  <c r="P14158" i="60"/>
  <c r="J14159" i="60"/>
  <c r="M14159" i="60"/>
  <c r="I14160" i="60" s="1"/>
  <c r="K14159" i="60"/>
  <c r="K14160" i="60" l="1"/>
  <c r="M14160" i="60"/>
  <c r="I14161" i="60" s="1"/>
  <c r="J14160" i="60"/>
  <c r="L14159" i="60"/>
  <c r="P14159" i="60"/>
  <c r="P14160" i="60" l="1"/>
  <c r="L14160" i="60"/>
  <c r="J14161" i="60"/>
  <c r="K14161" i="60"/>
  <c r="M14161" i="60"/>
  <c r="I14162" i="60" s="1"/>
  <c r="J14162" i="60" l="1"/>
  <c r="M14162" i="60"/>
  <c r="I14163" i="60" s="1"/>
  <c r="K14162" i="60"/>
  <c r="L14161" i="60"/>
  <c r="P14161" i="60"/>
  <c r="M14163" i="60" l="1"/>
  <c r="I14164" i="60" s="1"/>
  <c r="K14163" i="60"/>
  <c r="J14163" i="60"/>
  <c r="P14162" i="60"/>
  <c r="L14162" i="60"/>
  <c r="L14163" i="60" l="1"/>
  <c r="P14163" i="60"/>
  <c r="K14164" i="60"/>
  <c r="J14164" i="60"/>
  <c r="M14164" i="60"/>
  <c r="I14165" i="60" s="1"/>
  <c r="M14165" i="60" l="1"/>
  <c r="I14166" i="60" s="1"/>
  <c r="K14165" i="60"/>
  <c r="J14165" i="60"/>
  <c r="P14164" i="60"/>
  <c r="L14164" i="60"/>
  <c r="P14165" i="60" l="1"/>
  <c r="L14165" i="60"/>
  <c r="M14166" i="60"/>
  <c r="I14167" i="60" s="1"/>
  <c r="K14166" i="60"/>
  <c r="J14166" i="60"/>
  <c r="L14166" i="60" l="1"/>
  <c r="P14166" i="60"/>
  <c r="J14167" i="60"/>
  <c r="K14167" i="60"/>
  <c r="M14167" i="60"/>
  <c r="I14168" i="60" s="1"/>
  <c r="K14168" i="60" l="1"/>
  <c r="J14168" i="60"/>
  <c r="M14168" i="60"/>
  <c r="I14169" i="60" s="1"/>
  <c r="L14167" i="60"/>
  <c r="P14167" i="60"/>
  <c r="M14169" i="60" l="1"/>
  <c r="I14170" i="60" s="1"/>
  <c r="K14169" i="60"/>
  <c r="J14169" i="60"/>
  <c r="L14168" i="60"/>
  <c r="P14168" i="60"/>
  <c r="L14169" i="60" l="1"/>
  <c r="P14169" i="60"/>
  <c r="J14170" i="60"/>
  <c r="K14170" i="60"/>
  <c r="M14170" i="60"/>
  <c r="I14171" i="60" s="1"/>
  <c r="K14171" i="60" l="1"/>
  <c r="J14171" i="60"/>
  <c r="M14171" i="60"/>
  <c r="I14172" i="60" s="1"/>
  <c r="L14170" i="60"/>
  <c r="P14170" i="60"/>
  <c r="J14172" i="60" l="1"/>
  <c r="K14172" i="60"/>
  <c r="M14172" i="60"/>
  <c r="I14173" i="60" s="1"/>
  <c r="P14171" i="60"/>
  <c r="L14171" i="60"/>
  <c r="M14173" i="60" l="1"/>
  <c r="I14174" i="60" s="1"/>
  <c r="K14173" i="60"/>
  <c r="J14173" i="60"/>
  <c r="L14172" i="60"/>
  <c r="P14172" i="60"/>
  <c r="L14173" i="60" l="1"/>
  <c r="P14173" i="60"/>
  <c r="J14174" i="60"/>
  <c r="M14174" i="60"/>
  <c r="I14175" i="60" s="1"/>
  <c r="K14174" i="60"/>
  <c r="K14175" i="60" l="1"/>
  <c r="J14175" i="60"/>
  <c r="M14175" i="60"/>
  <c r="I14176" i="60" s="1"/>
  <c r="P14174" i="60"/>
  <c r="L14174" i="60"/>
  <c r="K14176" i="60" l="1"/>
  <c r="J14176" i="60"/>
  <c r="M14176" i="60"/>
  <c r="I14177" i="60" s="1"/>
  <c r="P14175" i="60"/>
  <c r="L14175" i="60"/>
  <c r="K14177" i="60" l="1"/>
  <c r="J14177" i="60"/>
  <c r="M14177" i="60"/>
  <c r="I14178" i="60" s="1"/>
  <c r="P14176" i="60"/>
  <c r="L14176" i="60"/>
  <c r="K14178" i="60" l="1"/>
  <c r="M14178" i="60"/>
  <c r="I14179" i="60" s="1"/>
  <c r="J14178" i="60"/>
  <c r="P14177" i="60"/>
  <c r="L14177" i="60"/>
  <c r="L14178" i="60" l="1"/>
  <c r="K14179" i="60"/>
  <c r="M14179" i="60"/>
  <c r="I14180" i="60" s="1"/>
  <c r="J14179" i="60"/>
  <c r="L14179" i="60" l="1"/>
  <c r="P14179" i="60"/>
  <c r="M14180" i="60"/>
  <c r="I14181" i="60" s="1"/>
  <c r="K14180" i="60"/>
  <c r="J14180" i="60"/>
  <c r="P14178" i="60"/>
  <c r="L14180" i="60" l="1"/>
  <c r="P14180" i="60"/>
  <c r="M14181" i="60"/>
  <c r="I14182" i="60" s="1"/>
  <c r="J14181" i="60"/>
  <c r="K14181" i="60"/>
  <c r="P14181" i="60" l="1"/>
  <c r="L14181" i="60"/>
  <c r="K14182" i="60"/>
  <c r="J14182" i="60"/>
  <c r="M14182" i="60"/>
  <c r="I14183" i="60" s="1"/>
  <c r="K14183" i="60" l="1"/>
  <c r="J14183" i="60"/>
  <c r="M14183" i="60"/>
  <c r="I14184" i="60" s="1"/>
  <c r="P14182" i="60"/>
  <c r="L14182" i="60"/>
  <c r="M14184" i="60" l="1"/>
  <c r="I14185" i="60" s="1"/>
  <c r="K14184" i="60"/>
  <c r="J14184" i="60"/>
  <c r="P14183" i="60"/>
  <c r="L14183" i="60"/>
  <c r="P14184" i="60" l="1"/>
  <c r="L14184" i="60"/>
  <c r="J14185" i="60"/>
  <c r="M14185" i="60"/>
  <c r="I14186" i="60" s="1"/>
  <c r="K14185" i="60"/>
  <c r="P14185" i="60" l="1"/>
  <c r="L14185" i="60"/>
  <c r="J14186" i="60"/>
  <c r="K14186" i="60"/>
  <c r="M14186" i="60"/>
  <c r="I14187" i="60" s="1"/>
  <c r="M14187" i="60" l="1"/>
  <c r="I14188" i="60" s="1"/>
  <c r="K14187" i="60"/>
  <c r="J14187" i="60"/>
  <c r="L14186" i="60"/>
  <c r="P14186" i="60"/>
  <c r="L14187" i="60" l="1"/>
  <c r="P14187" i="60"/>
  <c r="M14188" i="60"/>
  <c r="I14189" i="60" s="1"/>
  <c r="K14188" i="60"/>
  <c r="J14188" i="60"/>
  <c r="P14188" i="60" l="1"/>
  <c r="L14188" i="60"/>
  <c r="K14189" i="60"/>
  <c r="J14189" i="60"/>
  <c r="M14189" i="60"/>
  <c r="I14190" i="60" s="1"/>
  <c r="K14190" i="60" l="1"/>
  <c r="M14190" i="60"/>
  <c r="I14191" i="60" s="1"/>
  <c r="J14190" i="60"/>
  <c r="P14189" i="60"/>
  <c r="L14189" i="60"/>
  <c r="L14190" i="60" l="1"/>
  <c r="P14190" i="60"/>
  <c r="M14191" i="60"/>
  <c r="I14192" i="60" s="1"/>
  <c r="K14191" i="60"/>
  <c r="J14191" i="60"/>
  <c r="P14191" i="60" l="1"/>
  <c r="L14191" i="60"/>
  <c r="M14192" i="60"/>
  <c r="I14193" i="60" s="1"/>
  <c r="K14192" i="60"/>
  <c r="J14192" i="60"/>
  <c r="P14192" i="60" l="1"/>
  <c r="L14192" i="60"/>
  <c r="K14193" i="60"/>
  <c r="J14193" i="60"/>
  <c r="M14193" i="60"/>
  <c r="I14194" i="60" s="1"/>
  <c r="M14194" i="60" l="1"/>
  <c r="I14195" i="60" s="1"/>
  <c r="K14194" i="60"/>
  <c r="J14194" i="60"/>
  <c r="P14193" i="60"/>
  <c r="L14193" i="60"/>
  <c r="L14194" i="60" l="1"/>
  <c r="P14194" i="60"/>
  <c r="M14195" i="60"/>
  <c r="I14196" i="60" s="1"/>
  <c r="J14195" i="60"/>
  <c r="K14195" i="60"/>
  <c r="P14195" i="60" l="1"/>
  <c r="L14195" i="60"/>
  <c r="K14196" i="60"/>
  <c r="J14196" i="60"/>
  <c r="M14196" i="60"/>
  <c r="I14197" i="60" s="1"/>
  <c r="K14197" i="60" l="1"/>
  <c r="J14197" i="60"/>
  <c r="M14197" i="60"/>
  <c r="I14198" i="60" s="1"/>
  <c r="L14196" i="60"/>
  <c r="P14196" i="60"/>
  <c r="M14198" i="60" l="1"/>
  <c r="I14199" i="60" s="1"/>
  <c r="J14198" i="60"/>
  <c r="K14198" i="60"/>
  <c r="L14197" i="60"/>
  <c r="P14197" i="60"/>
  <c r="P14198" i="60" l="1"/>
  <c r="L14198" i="60"/>
  <c r="K14199" i="60"/>
  <c r="M14199" i="60"/>
  <c r="I14200" i="60" s="1"/>
  <c r="J14199" i="60"/>
  <c r="P14199" i="60" l="1"/>
  <c r="L14199" i="60"/>
  <c r="K14200" i="60"/>
  <c r="J14200" i="60"/>
  <c r="M14200" i="60"/>
  <c r="I14201" i="60" s="1"/>
  <c r="M14201" i="60" l="1"/>
  <c r="I14202" i="60" s="1"/>
  <c r="K14201" i="60"/>
  <c r="J14201" i="60"/>
  <c r="P14200" i="60"/>
  <c r="L14200" i="60"/>
  <c r="L14201" i="60" l="1"/>
  <c r="P14201" i="60"/>
  <c r="M14202" i="60"/>
  <c r="I14203" i="60" s="1"/>
  <c r="K14202" i="60"/>
  <c r="J14202" i="60"/>
  <c r="P14202" i="60" l="1"/>
  <c r="L14202" i="60"/>
  <c r="K14203" i="60"/>
  <c r="J14203" i="60"/>
  <c r="M14203" i="60"/>
  <c r="I14204" i="60" s="1"/>
  <c r="P14203" i="60" l="1"/>
  <c r="L14203" i="60"/>
  <c r="K14204" i="60"/>
  <c r="M14204" i="60"/>
  <c r="I14205" i="60" s="1"/>
  <c r="J14204" i="60"/>
  <c r="P14204" i="60" l="1"/>
  <c r="L14204" i="60"/>
  <c r="K14205" i="60"/>
  <c r="M14205" i="60"/>
  <c r="I14206" i="60" s="1"/>
  <c r="J14205" i="60"/>
  <c r="P14205" i="60" l="1"/>
  <c r="L14205" i="60"/>
  <c r="J14206" i="60"/>
  <c r="M14206" i="60"/>
  <c r="I14207" i="60" s="1"/>
  <c r="K14206" i="60"/>
  <c r="P14206" i="60" l="1"/>
  <c r="L14206" i="60"/>
  <c r="K14207" i="60"/>
  <c r="J14207" i="60"/>
  <c r="M14207" i="60"/>
  <c r="I14208" i="60" s="1"/>
  <c r="M14208" i="60" l="1"/>
  <c r="I14209" i="60" s="1"/>
  <c r="K14208" i="60"/>
  <c r="J14208" i="60"/>
  <c r="L14207" i="60"/>
  <c r="P14207" i="60"/>
  <c r="L14208" i="60" l="1"/>
  <c r="P14208" i="60"/>
  <c r="M14209" i="60"/>
  <c r="I14210" i="60" s="1"/>
  <c r="J14209" i="60"/>
  <c r="K14209" i="60"/>
  <c r="P14209" i="60" l="1"/>
  <c r="L14209" i="60"/>
  <c r="K14210" i="60"/>
  <c r="J14210" i="60"/>
  <c r="M14210" i="60"/>
  <c r="I14211" i="60" s="1"/>
  <c r="K14211" i="60" l="1"/>
  <c r="M14211" i="60"/>
  <c r="I14212" i="60" s="1"/>
  <c r="J14211" i="60"/>
  <c r="P14210" i="60"/>
  <c r="L14210" i="60"/>
  <c r="L14211" i="60" l="1"/>
  <c r="P14211" i="60"/>
  <c r="M14212" i="60"/>
  <c r="I14213" i="60" s="1"/>
  <c r="K14212" i="60"/>
  <c r="J14212" i="60"/>
  <c r="P14212" i="60" l="1"/>
  <c r="L14212" i="60"/>
  <c r="J14213" i="60"/>
  <c r="M14213" i="60"/>
  <c r="I14214" i="60" s="1"/>
  <c r="K14213" i="60"/>
  <c r="P14213" i="60" l="1"/>
  <c r="L14213" i="60"/>
  <c r="J14214" i="60"/>
  <c r="K14214" i="60"/>
  <c r="M14214" i="60"/>
  <c r="I14215" i="60" s="1"/>
  <c r="M14215" i="60" l="1"/>
  <c r="I14216" i="60" s="1"/>
  <c r="J14215" i="60"/>
  <c r="K14215" i="60"/>
  <c r="L14214" i="60"/>
  <c r="P14214" i="60"/>
  <c r="L14215" i="60" l="1"/>
  <c r="P14215" i="60"/>
  <c r="M14216" i="60"/>
  <c r="I14217" i="60" s="1"/>
  <c r="K14216" i="60"/>
  <c r="J14216" i="60"/>
  <c r="P14216" i="60" l="1"/>
  <c r="L14216" i="60"/>
  <c r="K14217" i="60"/>
  <c r="J14217" i="60"/>
  <c r="M14217" i="60"/>
  <c r="I14218" i="60" s="1"/>
  <c r="K14218" i="60" l="1"/>
  <c r="M14218" i="60"/>
  <c r="I14219" i="60" s="1"/>
  <c r="J14218" i="60"/>
  <c r="L14217" i="60"/>
  <c r="P14217" i="60"/>
  <c r="P14218" i="60" l="1"/>
  <c r="L14218" i="60"/>
  <c r="M14219" i="60"/>
  <c r="I14220" i="60" s="1"/>
  <c r="K14219" i="60"/>
  <c r="J14219" i="60"/>
  <c r="J14220" i="60" l="1"/>
  <c r="M14220" i="60"/>
  <c r="I14221" i="60" s="1"/>
  <c r="K14220" i="60"/>
  <c r="L14219" i="60"/>
  <c r="P14219" i="60"/>
  <c r="M14221" i="60" l="1"/>
  <c r="I14222" i="60" s="1"/>
  <c r="K14221" i="60"/>
  <c r="J14221" i="60"/>
  <c r="P14220" i="60"/>
  <c r="L14220" i="60"/>
  <c r="P14221" i="60" l="1"/>
  <c r="L14221" i="60"/>
  <c r="M14222" i="60"/>
  <c r="I14223" i="60" s="1"/>
  <c r="J14222" i="60"/>
  <c r="K14222" i="60"/>
  <c r="L14222" i="60" l="1"/>
  <c r="P14222" i="60"/>
  <c r="M14223" i="60"/>
  <c r="I14224" i="60" s="1"/>
  <c r="K14223" i="60"/>
  <c r="J14223" i="60"/>
  <c r="L14223" i="60" l="1"/>
  <c r="P14223" i="60"/>
  <c r="K14224" i="60"/>
  <c r="J14224" i="60"/>
  <c r="M14224" i="60"/>
  <c r="I14225" i="60" s="1"/>
  <c r="K14225" i="60" l="1"/>
  <c r="J14225" i="60"/>
  <c r="M14225" i="60"/>
  <c r="I14226" i="60" s="1"/>
  <c r="P14224" i="60"/>
  <c r="L14224" i="60"/>
  <c r="K14226" i="60" l="1"/>
  <c r="J14226" i="60"/>
  <c r="M14226" i="60"/>
  <c r="I14227" i="60" s="1"/>
  <c r="P14225" i="60"/>
  <c r="L14225" i="60"/>
  <c r="J14227" i="60" l="1"/>
  <c r="K14227" i="60"/>
  <c r="M14227" i="60"/>
  <c r="I14228" i="60" s="1"/>
  <c r="L14226" i="60"/>
  <c r="P14226" i="60"/>
  <c r="K14228" i="60" l="1"/>
  <c r="M14228" i="60"/>
  <c r="I14229" i="60" s="1"/>
  <c r="J14228" i="60"/>
  <c r="P14227" i="60"/>
  <c r="L14227" i="60"/>
  <c r="L14228" i="60" l="1"/>
  <c r="P14228" i="60"/>
  <c r="M14229" i="60"/>
  <c r="I14230" i="60" s="1"/>
  <c r="J14229" i="60"/>
  <c r="K14229" i="60"/>
  <c r="L14229" i="60" l="1"/>
  <c r="P14229" i="60"/>
  <c r="M14230" i="60"/>
  <c r="I14231" i="60" s="1"/>
  <c r="K14230" i="60"/>
  <c r="J14230" i="60"/>
  <c r="P14230" i="60" l="1"/>
  <c r="L14230" i="60"/>
  <c r="K14231" i="60"/>
  <c r="J14231" i="60"/>
  <c r="M14231" i="60"/>
  <c r="I14232" i="60" s="1"/>
  <c r="L14231" i="60" l="1"/>
  <c r="P14231" i="60"/>
  <c r="K14232" i="60"/>
  <c r="M14232" i="60"/>
  <c r="I14233" i="60" s="1"/>
  <c r="J14232" i="60"/>
  <c r="P14232" i="60" l="1"/>
  <c r="L14232" i="60"/>
  <c r="J14233" i="60"/>
  <c r="K14233" i="60"/>
  <c r="M14233" i="60"/>
  <c r="I14234" i="60" s="1"/>
  <c r="J14234" i="60" l="1"/>
  <c r="K14234" i="60"/>
  <c r="M14234" i="60"/>
  <c r="I14235" i="60" s="1"/>
  <c r="P14233" i="60"/>
  <c r="L14233" i="60"/>
  <c r="K14235" i="60" l="1"/>
  <c r="J14235" i="60"/>
  <c r="M14235" i="60"/>
  <c r="I14236" i="60" s="1"/>
  <c r="P14234" i="60"/>
  <c r="L14234" i="60"/>
  <c r="M14236" i="60" l="1"/>
  <c r="I14237" i="60" s="1"/>
  <c r="K14236" i="60"/>
  <c r="J14236" i="60"/>
  <c r="L14235" i="60"/>
  <c r="P14235" i="60"/>
  <c r="L14236" i="60" l="1"/>
  <c r="P14236" i="60"/>
  <c r="M14237" i="60"/>
  <c r="I14238" i="60" s="1"/>
  <c r="K14237" i="60"/>
  <c r="J14237" i="60"/>
  <c r="L14237" i="60" l="1"/>
  <c r="P14237" i="60"/>
  <c r="K14238" i="60"/>
  <c r="J14238" i="60"/>
  <c r="M14238" i="60"/>
  <c r="I14239" i="60" s="1"/>
  <c r="K14239" i="60" l="1"/>
  <c r="M14239" i="60"/>
  <c r="I14240" i="60" s="1"/>
  <c r="J14239" i="60"/>
  <c r="L14238" i="60"/>
  <c r="P14239" i="60" l="1"/>
  <c r="L14239" i="60"/>
  <c r="P14238" i="60"/>
  <c r="M14240" i="60"/>
  <c r="I14241" i="60" s="1"/>
  <c r="J14240" i="60"/>
  <c r="K14240" i="60"/>
  <c r="M14241" i="60" l="1"/>
  <c r="I14242" i="60" s="1"/>
  <c r="K14241" i="60"/>
  <c r="J14241" i="60"/>
  <c r="P14240" i="60"/>
  <c r="L14240" i="60"/>
  <c r="P14241" i="60" l="1"/>
  <c r="L14241" i="60"/>
  <c r="J14242" i="60"/>
  <c r="M14242" i="60"/>
  <c r="I14243" i="60" s="1"/>
  <c r="K14242" i="60"/>
  <c r="J14243" i="60" l="1"/>
  <c r="M14243" i="60"/>
  <c r="I14244" i="60" s="1"/>
  <c r="K14243" i="60"/>
  <c r="P14242" i="60"/>
  <c r="L14242" i="60"/>
  <c r="K14244" i="60" l="1"/>
  <c r="J14244" i="60"/>
  <c r="M14244" i="60"/>
  <c r="I14245" i="60" s="1"/>
  <c r="L14243" i="60"/>
  <c r="P14243" i="60"/>
  <c r="J14245" i="60" l="1"/>
  <c r="M14245" i="60"/>
  <c r="I14246" i="60" s="1"/>
  <c r="K14245" i="60"/>
  <c r="L14244" i="60"/>
  <c r="P14244" i="60"/>
  <c r="M14246" i="60" l="1"/>
  <c r="I14247" i="60" s="1"/>
  <c r="J14246" i="60"/>
  <c r="K14246" i="60"/>
  <c r="P14245" i="60"/>
  <c r="L14245" i="60"/>
  <c r="P14246" i="60" l="1"/>
  <c r="L14246" i="60"/>
  <c r="M14247" i="60"/>
  <c r="I14248" i="60" s="1"/>
  <c r="K14247" i="60"/>
  <c r="J14247" i="60"/>
  <c r="L14247" i="60" l="1"/>
  <c r="P14247" i="60"/>
  <c r="M14248" i="60"/>
  <c r="I14249" i="60" s="1"/>
  <c r="J14248" i="60"/>
  <c r="K14248" i="60"/>
  <c r="K14249" i="60" l="1"/>
  <c r="J14249" i="60"/>
  <c r="M14249" i="60"/>
  <c r="I14250" i="60" s="1"/>
  <c r="P14248" i="60"/>
  <c r="L14248" i="60"/>
  <c r="M14250" i="60" l="1"/>
  <c r="I14251" i="60" s="1"/>
  <c r="K14250" i="60"/>
  <c r="J14250" i="60"/>
  <c r="L14249" i="60"/>
  <c r="P14249" i="60"/>
  <c r="L14250" i="60" l="1"/>
  <c r="P14250" i="60"/>
  <c r="K14251" i="60"/>
  <c r="J14251" i="60"/>
  <c r="M14251" i="60"/>
  <c r="I14252" i="60" s="1"/>
  <c r="L14251" i="60" l="1"/>
  <c r="J14252" i="60"/>
  <c r="M14252" i="60"/>
  <c r="I14253" i="60" s="1"/>
  <c r="K14252" i="60"/>
  <c r="J14253" i="60" l="1"/>
  <c r="M14253" i="60"/>
  <c r="I14254" i="60" s="1"/>
  <c r="K14253" i="60"/>
  <c r="L14252" i="60"/>
  <c r="P14252" i="60"/>
  <c r="P14251" i="60"/>
  <c r="K14254" i="60" l="1"/>
  <c r="J14254" i="60"/>
  <c r="M14254" i="60"/>
  <c r="I14255" i="60" s="1"/>
  <c r="P14253" i="60"/>
  <c r="L14253" i="60"/>
  <c r="L14254" i="60" l="1"/>
  <c r="K14255" i="60"/>
  <c r="M14255" i="60"/>
  <c r="I14256" i="60" s="1"/>
  <c r="J14255" i="60"/>
  <c r="P14254" i="60" l="1"/>
  <c r="P14255" i="60"/>
  <c r="L14255" i="60"/>
  <c r="J14256" i="60"/>
  <c r="K14256" i="60"/>
  <c r="M14256" i="60"/>
  <c r="I14257" i="60" s="1"/>
  <c r="L14256" i="60" l="1"/>
  <c r="P14256" i="60"/>
  <c r="M14257" i="60"/>
  <c r="I14258" i="60" s="1"/>
  <c r="K14257" i="60"/>
  <c r="J14257" i="60"/>
  <c r="L14257" i="60" l="1"/>
  <c r="P14257" i="60"/>
  <c r="M14258" i="60"/>
  <c r="I14259" i="60" s="1"/>
  <c r="K14258" i="60"/>
  <c r="J14258" i="60"/>
  <c r="P14258" i="60" l="1"/>
  <c r="L14258" i="60"/>
  <c r="J14259" i="60"/>
  <c r="M14259" i="60"/>
  <c r="I14260" i="60" s="1"/>
  <c r="K14259" i="60"/>
  <c r="M14260" i="60" l="1"/>
  <c r="I14261" i="60" s="1"/>
  <c r="K14260" i="60"/>
  <c r="J14260" i="60"/>
  <c r="L14259" i="60"/>
  <c r="P14259" i="60"/>
  <c r="P14260" i="60" l="1"/>
  <c r="L14260" i="60"/>
  <c r="K14261" i="60"/>
  <c r="J14261" i="60"/>
  <c r="M14261" i="60"/>
  <c r="I14262" i="60" s="1"/>
  <c r="M14262" i="60" l="1"/>
  <c r="I14263" i="60" s="1"/>
  <c r="K14262" i="60"/>
  <c r="J14262" i="60"/>
  <c r="P14261" i="60"/>
  <c r="L14261" i="60"/>
  <c r="P14262" i="60" l="1"/>
  <c r="L14262" i="60"/>
  <c r="M14263" i="60"/>
  <c r="I14264" i="60" s="1"/>
  <c r="K14263" i="60"/>
  <c r="J14263" i="60"/>
  <c r="P14263" i="60" l="1"/>
  <c r="L14263" i="60"/>
  <c r="M14264" i="60"/>
  <c r="I14265" i="60" s="1"/>
  <c r="K14264" i="60"/>
  <c r="J14264" i="60"/>
  <c r="L14264" i="60" l="1"/>
  <c r="P14264" i="60"/>
  <c r="M14265" i="60"/>
  <c r="I14266" i="60" s="1"/>
  <c r="J14265" i="60"/>
  <c r="K14265" i="60"/>
  <c r="P14265" i="60" l="1"/>
  <c r="L14265" i="60"/>
  <c r="J14266" i="60"/>
  <c r="K14266" i="60"/>
  <c r="M14266" i="60"/>
  <c r="I14267" i="60" s="1"/>
  <c r="J14267" i="60" l="1"/>
  <c r="M14267" i="60"/>
  <c r="I14268" i="60" s="1"/>
  <c r="K14267" i="60"/>
  <c r="L14266" i="60"/>
  <c r="P14266" i="60"/>
  <c r="K14268" i="60" l="1"/>
  <c r="J14268" i="60"/>
  <c r="M14268" i="60"/>
  <c r="I14269" i="60" s="1"/>
  <c r="L14267" i="60"/>
  <c r="P14267" i="60"/>
  <c r="K14269" i="60" l="1"/>
  <c r="M14269" i="60"/>
  <c r="I14270" i="60" s="1"/>
  <c r="J14269" i="60"/>
  <c r="L14268" i="60"/>
  <c r="P14268" i="60"/>
  <c r="L14269" i="60" l="1"/>
  <c r="J14270" i="60"/>
  <c r="M14270" i="60"/>
  <c r="I14271" i="60" s="1"/>
  <c r="K14270" i="60"/>
  <c r="J14271" i="60" l="1"/>
  <c r="M14271" i="60"/>
  <c r="I14272" i="60" s="1"/>
  <c r="K14271" i="60"/>
  <c r="P14270" i="60"/>
  <c r="L14270" i="60"/>
  <c r="P14269" i="60"/>
  <c r="J14272" i="60" l="1"/>
  <c r="M14272" i="60"/>
  <c r="I14273" i="60" s="1"/>
  <c r="K14272" i="60"/>
  <c r="L14271" i="60"/>
  <c r="P14271" i="60"/>
  <c r="J14273" i="60" l="1"/>
  <c r="K14273" i="60"/>
  <c r="M14273" i="60"/>
  <c r="I14274" i="60" s="1"/>
  <c r="L14272" i="60"/>
  <c r="P14272" i="60"/>
  <c r="K14274" i="60" l="1"/>
  <c r="J14274" i="60"/>
  <c r="M14274" i="60"/>
  <c r="I14275" i="60" s="1"/>
  <c r="P14273" i="60"/>
  <c r="L14273" i="60"/>
  <c r="M14275" i="60" l="1"/>
  <c r="I14276" i="60" s="1"/>
  <c r="K14275" i="60"/>
  <c r="J14275" i="60"/>
  <c r="L14274" i="60"/>
  <c r="P14274" i="60"/>
  <c r="P14275" i="60" l="1"/>
  <c r="L14275" i="60"/>
  <c r="J14276" i="60"/>
  <c r="K14276" i="60"/>
  <c r="M14276" i="60"/>
  <c r="I14277" i="60" s="1"/>
  <c r="M14277" i="60" l="1"/>
  <c r="I14278" i="60" s="1"/>
  <c r="K14277" i="60"/>
  <c r="J14277" i="60"/>
  <c r="P14276" i="60"/>
  <c r="L14276" i="60"/>
  <c r="P14277" i="60" l="1"/>
  <c r="L14277" i="60"/>
  <c r="M14278" i="60"/>
  <c r="I14279" i="60" s="1"/>
  <c r="K14278" i="60"/>
  <c r="J14278" i="60"/>
  <c r="L14278" i="60" l="1"/>
  <c r="P14278" i="60"/>
  <c r="M14279" i="60"/>
  <c r="I14280" i="60" s="1"/>
  <c r="J14279" i="60"/>
  <c r="K14279" i="60"/>
  <c r="L14279" i="60" l="1"/>
  <c r="P14279" i="60"/>
  <c r="J14280" i="60"/>
  <c r="K14280" i="60"/>
  <c r="M14280" i="60"/>
  <c r="I14281" i="60" s="1"/>
  <c r="K14281" i="60" l="1"/>
  <c r="M14281" i="60"/>
  <c r="I14282" i="60" s="1"/>
  <c r="J14281" i="60"/>
  <c r="P14280" i="60"/>
  <c r="L14280" i="60"/>
  <c r="L14281" i="60" l="1"/>
  <c r="P14281" i="60"/>
  <c r="M14282" i="60"/>
  <c r="I14283" i="60" s="1"/>
  <c r="K14282" i="60"/>
  <c r="J14282" i="60"/>
  <c r="L14282" i="60" l="1"/>
  <c r="K14283" i="60"/>
  <c r="J14283" i="60"/>
  <c r="M14283" i="60"/>
  <c r="I14284" i="60" s="1"/>
  <c r="P14283" i="60" l="1"/>
  <c r="L14283" i="60"/>
  <c r="K14284" i="60"/>
  <c r="J14284" i="60"/>
  <c r="M14284" i="60"/>
  <c r="I14285" i="60" s="1"/>
  <c r="P14282" i="60"/>
  <c r="J14285" i="60" l="1"/>
  <c r="K14285" i="60"/>
  <c r="M14285" i="60"/>
  <c r="I14286" i="60" s="1"/>
  <c r="L14284" i="60"/>
  <c r="P14284" i="60"/>
  <c r="K14286" i="60" l="1"/>
  <c r="M14286" i="60"/>
  <c r="I14287" i="60" s="1"/>
  <c r="J14286" i="60"/>
  <c r="L14285" i="60"/>
  <c r="P14285" i="60"/>
  <c r="L14286" i="60" l="1"/>
  <c r="J14287" i="60"/>
  <c r="M14287" i="60"/>
  <c r="I14288" i="60" s="1"/>
  <c r="K14287" i="60"/>
  <c r="J14288" i="60" l="1"/>
  <c r="M14288" i="60"/>
  <c r="I14289" i="60" s="1"/>
  <c r="K14288" i="60"/>
  <c r="P14286" i="60"/>
  <c r="P14287" i="60"/>
  <c r="L14287" i="60"/>
  <c r="M14289" i="60" l="1"/>
  <c r="I14290" i="60" s="1"/>
  <c r="K14289" i="60"/>
  <c r="J14289" i="60"/>
  <c r="P14288" i="60"/>
  <c r="L14288" i="60"/>
  <c r="L14289" i="60" l="1"/>
  <c r="M14290" i="60"/>
  <c r="I14291" i="60" s="1"/>
  <c r="J14290" i="60"/>
  <c r="K14290" i="60"/>
  <c r="P14290" i="60" l="1"/>
  <c r="L14290" i="60"/>
  <c r="K14291" i="60"/>
  <c r="J14291" i="60"/>
  <c r="M14291" i="60"/>
  <c r="I14292" i="60" s="1"/>
  <c r="P14289" i="60"/>
  <c r="K14292" i="60" l="1"/>
  <c r="J14292" i="60"/>
  <c r="M14292" i="60"/>
  <c r="I14293" i="60" s="1"/>
  <c r="P14291" i="60"/>
  <c r="L14291" i="60"/>
  <c r="M14293" i="60" l="1"/>
  <c r="I14294" i="60" s="1"/>
  <c r="K14293" i="60"/>
  <c r="J14293" i="60"/>
  <c r="L14292" i="60"/>
  <c r="P14292" i="60"/>
  <c r="L14293" i="60" l="1"/>
  <c r="P14293" i="60"/>
  <c r="J14294" i="60"/>
  <c r="M14294" i="60"/>
  <c r="I14295" i="60" s="1"/>
  <c r="K14294" i="60"/>
  <c r="M14295" i="60" l="1"/>
  <c r="I14296" i="60" s="1"/>
  <c r="K14295" i="60"/>
  <c r="J14295" i="60"/>
  <c r="P14294" i="60"/>
  <c r="L14294" i="60"/>
  <c r="P14295" i="60" l="1"/>
  <c r="L14295" i="60"/>
  <c r="M14296" i="60"/>
  <c r="I14297" i="60" s="1"/>
  <c r="J14296" i="60"/>
  <c r="K14296" i="60"/>
  <c r="M14297" i="60" l="1"/>
  <c r="I14298" i="60" s="1"/>
  <c r="J14297" i="60"/>
  <c r="K14297" i="60"/>
  <c r="L14296" i="60"/>
  <c r="P14296" i="60"/>
  <c r="P14297" i="60" l="1"/>
  <c r="L14297" i="60"/>
  <c r="K14298" i="60"/>
  <c r="M14298" i="60"/>
  <c r="I14299" i="60" s="1"/>
  <c r="J14298" i="60"/>
  <c r="L14298" i="60" l="1"/>
  <c r="P14298" i="60"/>
  <c r="M14299" i="60"/>
  <c r="I14300" i="60" s="1"/>
  <c r="K14299" i="60"/>
  <c r="J14299" i="60"/>
  <c r="L14299" i="60" l="1"/>
  <c r="P14299" i="60"/>
  <c r="K14300" i="60"/>
  <c r="J14300" i="60"/>
  <c r="M14300" i="60"/>
  <c r="I14301" i="60" s="1"/>
  <c r="J14301" i="60" l="1"/>
  <c r="M14301" i="60"/>
  <c r="I14302" i="60" s="1"/>
  <c r="K14301" i="60"/>
  <c r="L14300" i="60"/>
  <c r="P14300" i="60" l="1"/>
  <c r="J14302" i="60"/>
  <c r="M14302" i="60"/>
  <c r="I14303" i="60" s="1"/>
  <c r="K14302" i="60"/>
  <c r="L14301" i="60"/>
  <c r="P14301" i="60"/>
  <c r="P14302" i="60" l="1"/>
  <c r="L14302" i="60"/>
  <c r="K14303" i="60"/>
  <c r="J14303" i="60"/>
  <c r="M14303" i="60"/>
  <c r="I14304" i="60" s="1"/>
  <c r="L14303" i="60" l="1"/>
  <c r="P14303" i="60"/>
  <c r="K14304" i="60"/>
  <c r="J14304" i="60"/>
  <c r="M14304" i="60"/>
  <c r="I14305" i="60" s="1"/>
  <c r="J14305" i="60" l="1"/>
  <c r="M14305" i="60"/>
  <c r="I14306" i="60" s="1"/>
  <c r="K14305" i="60"/>
  <c r="P14304" i="60"/>
  <c r="L14304" i="60"/>
  <c r="M14306" i="60" l="1"/>
  <c r="I14307" i="60" s="1"/>
  <c r="J14306" i="60"/>
  <c r="K14306" i="60"/>
  <c r="L14305" i="60"/>
  <c r="P14305" i="60"/>
  <c r="L14306" i="60" l="1"/>
  <c r="P14306" i="60"/>
  <c r="M14307" i="60"/>
  <c r="I14308" i="60" s="1"/>
  <c r="K14307" i="60"/>
  <c r="J14307" i="60"/>
  <c r="P14307" i="60" l="1"/>
  <c r="L14307" i="60"/>
  <c r="J14308" i="60"/>
  <c r="M14308" i="60"/>
  <c r="I14309" i="60" s="1"/>
  <c r="K14308" i="60"/>
  <c r="M14309" i="60" l="1"/>
  <c r="I14310" i="60" s="1"/>
  <c r="J14309" i="60"/>
  <c r="K14309" i="60"/>
  <c r="P14308" i="60"/>
  <c r="L14308" i="60"/>
  <c r="P14309" i="60" l="1"/>
  <c r="L14309" i="60"/>
  <c r="J14310" i="60"/>
  <c r="M14310" i="60"/>
  <c r="I14311" i="60" s="1"/>
  <c r="K14310" i="60"/>
  <c r="M14311" i="60" l="1"/>
  <c r="I14312" i="60" s="1"/>
  <c r="K14311" i="60"/>
  <c r="J14311" i="60"/>
  <c r="L14310" i="60"/>
  <c r="P14310" i="60"/>
  <c r="P14311" i="60" l="1"/>
  <c r="L14311" i="60"/>
  <c r="K14312" i="60"/>
  <c r="J14312" i="60"/>
  <c r="M14312" i="60"/>
  <c r="I14313" i="60" s="1"/>
  <c r="P14312" i="60" l="1"/>
  <c r="L14312" i="60"/>
  <c r="M14313" i="60"/>
  <c r="I14314" i="60" s="1"/>
  <c r="K14313" i="60"/>
  <c r="J14313" i="60"/>
  <c r="L14313" i="60" l="1"/>
  <c r="P14313" i="60"/>
  <c r="M14314" i="60"/>
  <c r="I14315" i="60" s="1"/>
  <c r="K14314" i="60"/>
  <c r="J14314" i="60"/>
  <c r="P14314" i="60" l="1"/>
  <c r="L14314" i="60"/>
  <c r="J14315" i="60"/>
  <c r="K14315" i="60"/>
  <c r="M14315" i="60"/>
  <c r="I14316" i="60" s="1"/>
  <c r="K14316" i="60" l="1"/>
  <c r="J14316" i="60"/>
  <c r="M14316" i="60"/>
  <c r="I14317" i="60" s="1"/>
  <c r="L14315" i="60"/>
  <c r="P14315" i="60"/>
  <c r="K14317" i="60" l="1"/>
  <c r="J14317" i="60"/>
  <c r="M14317" i="60"/>
  <c r="I14318" i="60" s="1"/>
  <c r="L14316" i="60"/>
  <c r="P14316" i="60"/>
  <c r="K14318" i="60" l="1"/>
  <c r="M14318" i="60"/>
  <c r="I14319" i="60" s="1"/>
  <c r="J14318" i="60"/>
  <c r="P14317" i="60"/>
  <c r="L14317" i="60"/>
  <c r="P14318" i="60" l="1"/>
  <c r="L14318" i="60"/>
  <c r="J14319" i="60"/>
  <c r="M14319" i="60"/>
  <c r="I14320" i="60" s="1"/>
  <c r="K14319" i="60"/>
  <c r="J14320" i="60" l="1"/>
  <c r="M14320" i="60"/>
  <c r="I14321" i="60" s="1"/>
  <c r="K14320" i="60"/>
  <c r="P14319" i="60"/>
  <c r="L14319" i="60"/>
  <c r="K14321" i="60" l="1"/>
  <c r="J14321" i="60"/>
  <c r="M14321" i="60"/>
  <c r="I14322" i="60" s="1"/>
  <c r="L14320" i="60"/>
  <c r="P14320" i="60"/>
  <c r="L14321" i="60" l="1"/>
  <c r="J14322" i="60"/>
  <c r="M14322" i="60"/>
  <c r="I14323" i="60" s="1"/>
  <c r="K14322" i="60"/>
  <c r="L14322" i="60" l="1"/>
  <c r="P14322" i="60"/>
  <c r="P14321" i="60"/>
  <c r="M14323" i="60"/>
  <c r="I14324" i="60" s="1"/>
  <c r="K14323" i="60"/>
  <c r="J14323" i="60"/>
  <c r="L14323" i="60" l="1"/>
  <c r="P14323" i="60"/>
  <c r="M14324" i="60"/>
  <c r="I14325" i="60" s="1"/>
  <c r="K14324" i="60"/>
  <c r="J14324" i="60"/>
  <c r="P14324" i="60" l="1"/>
  <c r="L14324" i="60"/>
  <c r="M14325" i="60"/>
  <c r="I14326" i="60" s="1"/>
  <c r="K14325" i="60"/>
  <c r="J14325" i="60"/>
  <c r="M14326" i="60" l="1"/>
  <c r="I14327" i="60" s="1"/>
  <c r="K14326" i="60"/>
  <c r="J14326" i="60"/>
  <c r="P14325" i="60"/>
  <c r="L14325" i="60"/>
  <c r="P14326" i="60" l="1"/>
  <c r="L14326" i="60"/>
  <c r="J14327" i="60"/>
  <c r="M14327" i="60"/>
  <c r="I14328" i="60" s="1"/>
  <c r="K14327" i="60"/>
  <c r="L14327" i="60" l="1"/>
  <c r="P14327" i="60"/>
  <c r="M14328" i="60"/>
  <c r="I14329" i="60" s="1"/>
  <c r="K14328" i="60"/>
  <c r="J14328" i="60"/>
  <c r="L14328" i="60" l="1"/>
  <c r="P14328" i="60"/>
  <c r="J14329" i="60"/>
  <c r="M14329" i="60"/>
  <c r="I14330" i="60" s="1"/>
  <c r="K14329" i="60"/>
  <c r="K14330" i="60" l="1"/>
  <c r="M14330" i="60"/>
  <c r="I14331" i="60" s="1"/>
  <c r="J14330" i="60"/>
  <c r="P14329" i="60"/>
  <c r="L14329" i="60"/>
  <c r="L14330" i="60" l="1"/>
  <c r="P14330" i="60"/>
  <c r="M14331" i="60"/>
  <c r="I14332" i="60" s="1"/>
  <c r="K14331" i="60"/>
  <c r="J14331" i="60"/>
  <c r="L14331" i="60" l="1"/>
  <c r="P14331" i="60"/>
  <c r="K14332" i="60"/>
  <c r="J14332" i="60"/>
  <c r="M14332" i="60"/>
  <c r="I14333" i="60" s="1"/>
  <c r="J14333" i="60" l="1"/>
  <c r="K14333" i="60"/>
  <c r="M14333" i="60"/>
  <c r="I14334" i="60" s="1"/>
  <c r="P14332" i="60"/>
  <c r="L14332" i="60"/>
  <c r="J14334" i="60" l="1"/>
  <c r="M14334" i="60"/>
  <c r="I14335" i="60" s="1"/>
  <c r="K14334" i="60"/>
  <c r="L14333" i="60"/>
  <c r="P14333" i="60"/>
  <c r="K14335" i="60" l="1"/>
  <c r="M14335" i="60"/>
  <c r="I14336" i="60" s="1"/>
  <c r="J14335" i="60"/>
  <c r="L14334" i="60"/>
  <c r="P14334" i="60"/>
  <c r="L14335" i="60" l="1"/>
  <c r="P14335" i="60"/>
  <c r="J14336" i="60"/>
  <c r="M14336" i="60"/>
  <c r="I14337" i="60" s="1"/>
  <c r="K14336" i="60"/>
  <c r="J14337" i="60" l="1"/>
  <c r="M14337" i="60"/>
  <c r="I14338" i="60" s="1"/>
  <c r="K14337" i="60"/>
  <c r="L14336" i="60"/>
  <c r="P14336" i="60"/>
  <c r="J14338" i="60" l="1"/>
  <c r="K14338" i="60"/>
  <c r="M14338" i="60"/>
  <c r="I14339" i="60" s="1"/>
  <c r="P14337" i="60"/>
  <c r="L14337" i="60"/>
  <c r="J14339" i="60" l="1"/>
  <c r="M14339" i="60"/>
  <c r="I14340" i="60" s="1"/>
  <c r="K14339" i="60"/>
  <c r="L14338" i="60"/>
  <c r="P14338" i="60"/>
  <c r="K14340" i="60" l="1"/>
  <c r="J14340" i="60"/>
  <c r="M14340" i="60"/>
  <c r="I14341" i="60" s="1"/>
  <c r="P14339" i="60"/>
  <c r="L14339" i="60"/>
  <c r="M14341" i="60" l="1"/>
  <c r="I14342" i="60" s="1"/>
  <c r="K14341" i="60"/>
  <c r="J14341" i="60"/>
  <c r="L14340" i="60"/>
  <c r="P14340" i="60" l="1"/>
  <c r="L14341" i="60"/>
  <c r="P14341" i="60"/>
  <c r="M14342" i="60"/>
  <c r="I14343" i="60" s="1"/>
  <c r="K14342" i="60"/>
  <c r="J14342" i="60"/>
  <c r="P14342" i="60" l="1"/>
  <c r="L14342" i="60"/>
  <c r="J14343" i="60"/>
  <c r="M14343" i="60"/>
  <c r="I14344" i="60" s="1"/>
  <c r="K14343" i="60"/>
  <c r="P14343" i="60" l="1"/>
  <c r="L14343" i="60"/>
  <c r="M14344" i="60"/>
  <c r="I14345" i="60" s="1"/>
  <c r="K14344" i="60"/>
  <c r="J14344" i="60"/>
  <c r="P14344" i="60" l="1"/>
  <c r="L14344" i="60"/>
  <c r="M14345" i="60"/>
  <c r="I14346" i="60" s="1"/>
  <c r="J14345" i="60"/>
  <c r="K14345" i="60"/>
  <c r="L14345" i="60" l="1"/>
  <c r="P14345" i="60"/>
  <c r="M14346" i="60"/>
  <c r="I14347" i="60" s="1"/>
  <c r="K14346" i="60"/>
  <c r="J14346" i="60"/>
  <c r="K14347" i="60" l="1"/>
  <c r="M14347" i="60"/>
  <c r="I14348" i="60" s="1"/>
  <c r="J14347" i="60"/>
  <c r="P14346" i="60"/>
  <c r="L14346" i="60"/>
  <c r="L14347" i="60" l="1"/>
  <c r="P14347" i="60"/>
  <c r="M14348" i="60"/>
  <c r="I14349" i="60" s="1"/>
  <c r="J14348" i="60"/>
  <c r="K14348" i="60"/>
  <c r="K14349" i="60" l="1"/>
  <c r="J14349" i="60"/>
  <c r="M14349" i="60"/>
  <c r="I14350" i="60" s="1"/>
  <c r="L14348" i="60"/>
  <c r="P14348" i="60"/>
  <c r="J14350" i="60" l="1"/>
  <c r="M14350" i="60"/>
  <c r="I14351" i="60" s="1"/>
  <c r="K14350" i="60"/>
  <c r="P14349" i="60"/>
  <c r="L14349" i="60"/>
  <c r="J14351" i="60" l="1"/>
  <c r="K14351" i="60"/>
  <c r="M14351" i="60"/>
  <c r="I14352" i="60" s="1"/>
  <c r="L14350" i="60"/>
  <c r="P14350" i="60"/>
  <c r="K14352" i="60" l="1"/>
  <c r="J14352" i="60"/>
  <c r="M14352" i="60"/>
  <c r="I14353" i="60" s="1"/>
  <c r="L14351" i="60"/>
  <c r="P14351" i="60"/>
  <c r="M14353" i="60" l="1"/>
  <c r="I14354" i="60" s="1"/>
  <c r="K14353" i="60"/>
  <c r="J14353" i="60"/>
  <c r="L14352" i="60"/>
  <c r="P14352" i="60"/>
  <c r="P14353" i="60" l="1"/>
  <c r="L14353" i="60"/>
  <c r="J14354" i="60"/>
  <c r="M14354" i="60"/>
  <c r="I14355" i="60" s="1"/>
  <c r="K14354" i="60"/>
  <c r="P14354" i="60" l="1"/>
  <c r="L14354" i="60"/>
  <c r="J14355" i="60"/>
  <c r="M14355" i="60"/>
  <c r="I14356" i="60" s="1"/>
  <c r="K14355" i="60"/>
  <c r="K14356" i="60" l="1"/>
  <c r="J14356" i="60"/>
  <c r="M14356" i="60"/>
  <c r="I14357" i="60" s="1"/>
  <c r="L14355" i="60"/>
  <c r="P14355" i="60"/>
  <c r="J14357" i="60" l="1"/>
  <c r="K14357" i="60"/>
  <c r="M14357" i="60"/>
  <c r="I14358" i="60" s="1"/>
  <c r="P14356" i="60"/>
  <c r="L14356" i="60"/>
  <c r="M14358" i="60" l="1"/>
  <c r="I14359" i="60" s="1"/>
  <c r="K14358" i="60"/>
  <c r="J14358" i="60"/>
  <c r="P14357" i="60"/>
  <c r="L14357" i="60"/>
  <c r="P14358" i="60" l="1"/>
  <c r="L14358" i="60"/>
  <c r="M14359" i="60"/>
  <c r="I14360" i="60" s="1"/>
  <c r="K14359" i="60"/>
  <c r="J14359" i="60"/>
  <c r="L14359" i="60" l="1"/>
  <c r="P14359" i="60"/>
  <c r="M14360" i="60"/>
  <c r="I14361" i="60" s="1"/>
  <c r="J14360" i="60"/>
  <c r="K14360" i="60"/>
  <c r="P14360" i="60" l="1"/>
  <c r="L14360" i="60"/>
  <c r="M14361" i="60"/>
  <c r="I14362" i="60" s="1"/>
  <c r="K14361" i="60"/>
  <c r="J14361" i="60"/>
  <c r="P14361" i="60" l="1"/>
  <c r="L14361" i="60"/>
  <c r="M14362" i="60"/>
  <c r="I14363" i="60" s="1"/>
  <c r="K14362" i="60"/>
  <c r="J14362" i="60"/>
  <c r="K14363" i="60" l="1"/>
  <c r="M14363" i="60"/>
  <c r="I14364" i="60" s="1"/>
  <c r="J14363" i="60"/>
  <c r="L14362" i="60"/>
  <c r="P14362" i="60"/>
  <c r="P14363" i="60" l="1"/>
  <c r="L14363" i="60"/>
  <c r="K14364" i="60"/>
  <c r="J14364" i="60"/>
  <c r="M14364" i="60"/>
  <c r="I14365" i="60" s="1"/>
  <c r="K14365" i="60" l="1"/>
  <c r="J14365" i="60"/>
  <c r="M14365" i="60"/>
  <c r="I14366" i="60" s="1"/>
  <c r="P14364" i="60"/>
  <c r="L14364" i="60"/>
  <c r="M14366" i="60" l="1"/>
  <c r="I14367" i="60" s="1"/>
  <c r="K14366" i="60"/>
  <c r="J14366" i="60"/>
  <c r="P14365" i="60"/>
  <c r="L14365" i="60"/>
  <c r="P14366" i="60" l="1"/>
  <c r="L14366" i="60"/>
  <c r="J14367" i="60"/>
  <c r="K14367" i="60"/>
  <c r="M14367" i="60"/>
  <c r="I14368" i="60" s="1"/>
  <c r="M14368" i="60" l="1"/>
  <c r="I14369" i="60" s="1"/>
  <c r="K14368" i="60"/>
  <c r="J14368" i="60"/>
  <c r="P14367" i="60"/>
  <c r="L14367" i="60"/>
  <c r="P14368" i="60" l="1"/>
  <c r="L14368" i="60"/>
  <c r="M14369" i="60"/>
  <c r="I14370" i="60" s="1"/>
  <c r="K14369" i="60"/>
  <c r="J14369" i="60"/>
  <c r="L14369" i="60" l="1"/>
  <c r="P14369" i="60"/>
  <c r="M14370" i="60"/>
  <c r="I14371" i="60" s="1"/>
  <c r="J14370" i="60"/>
  <c r="K14370" i="60"/>
  <c r="P14370" i="60" l="1"/>
  <c r="L14370" i="60"/>
  <c r="K14371" i="60"/>
  <c r="J14371" i="60"/>
  <c r="M14371" i="60"/>
  <c r="I14372" i="60" s="1"/>
  <c r="L14371" i="60" l="1"/>
  <c r="P14371" i="60"/>
  <c r="K14372" i="60"/>
  <c r="M14372" i="60"/>
  <c r="I14373" i="60" s="1"/>
  <c r="J14372" i="60"/>
  <c r="L14372" i="60" l="1"/>
  <c r="P14372" i="60"/>
  <c r="K14373" i="60"/>
  <c r="J14373" i="60"/>
  <c r="M14373" i="60"/>
  <c r="I14374" i="60" s="1"/>
  <c r="K14374" i="60" l="1"/>
  <c r="M14374" i="60"/>
  <c r="I14375" i="60" s="1"/>
  <c r="J14374" i="60"/>
  <c r="L14373" i="60"/>
  <c r="P14373" i="60" l="1"/>
  <c r="L14374" i="60"/>
  <c r="J14375" i="60"/>
  <c r="K14375" i="60"/>
  <c r="M14375" i="60"/>
  <c r="I14376" i="60" s="1"/>
  <c r="M14376" i="60" l="1"/>
  <c r="I14377" i="60" s="1"/>
  <c r="K14376" i="60"/>
  <c r="J14376" i="60"/>
  <c r="L14375" i="60"/>
  <c r="P14374" i="60"/>
  <c r="P14375" i="60" l="1"/>
  <c r="L14376" i="60"/>
  <c r="P14376" i="60"/>
  <c r="M14377" i="60"/>
  <c r="I14378" i="60" s="1"/>
  <c r="K14377" i="60"/>
  <c r="J14377" i="60"/>
  <c r="L14377" i="60" l="1"/>
  <c r="P14377" i="60"/>
  <c r="M14378" i="60"/>
  <c r="I14379" i="60" s="1"/>
  <c r="J14378" i="60"/>
  <c r="K14378" i="60"/>
  <c r="K14379" i="60" l="1"/>
  <c r="M14379" i="60"/>
  <c r="I14380" i="60" s="1"/>
  <c r="J14379" i="60"/>
  <c r="P14378" i="60"/>
  <c r="L14378" i="60"/>
  <c r="P14379" i="60" l="1"/>
  <c r="L14379" i="60"/>
  <c r="M14380" i="60"/>
  <c r="I14381" i="60" s="1"/>
  <c r="K14380" i="60"/>
  <c r="J14380" i="60"/>
  <c r="P14380" i="60" l="1"/>
  <c r="L14380" i="60"/>
  <c r="J14381" i="60"/>
  <c r="M14381" i="60"/>
  <c r="I14382" i="60" s="1"/>
  <c r="K14381" i="60"/>
  <c r="P14381" i="60" l="1"/>
  <c r="L14381" i="60"/>
  <c r="M14382" i="60"/>
  <c r="I14383" i="60" s="1"/>
  <c r="K14382" i="60"/>
  <c r="J14382" i="60"/>
  <c r="P14382" i="60" l="1"/>
  <c r="L14382" i="60"/>
  <c r="J14383" i="60"/>
  <c r="M14383" i="60"/>
  <c r="I14384" i="60" s="1"/>
  <c r="K14383" i="60"/>
  <c r="P14383" i="60" l="1"/>
  <c r="L14383" i="60"/>
  <c r="M14384" i="60"/>
  <c r="I14385" i="60" s="1"/>
  <c r="K14384" i="60"/>
  <c r="J14384" i="60"/>
  <c r="P14384" i="60" l="1"/>
  <c r="L14384" i="60"/>
  <c r="K14385" i="60"/>
  <c r="J14385" i="60"/>
  <c r="M14385" i="60"/>
  <c r="I14386" i="60" s="1"/>
  <c r="L14385" i="60" l="1"/>
  <c r="K14386" i="60"/>
  <c r="M14386" i="60"/>
  <c r="I14387" i="60" s="1"/>
  <c r="J14386" i="60"/>
  <c r="M14387" i="60" l="1"/>
  <c r="I14388" i="60" s="1"/>
  <c r="K14387" i="60"/>
  <c r="J14387" i="60"/>
  <c r="L14386" i="60"/>
  <c r="P14386" i="60"/>
  <c r="P14385" i="60"/>
  <c r="L14387" i="60" l="1"/>
  <c r="P14387" i="60"/>
  <c r="K14388" i="60"/>
  <c r="M14388" i="60"/>
  <c r="I14389" i="60" s="1"/>
  <c r="J14388" i="60"/>
  <c r="L14388" i="60" l="1"/>
  <c r="P14388" i="60"/>
  <c r="M14389" i="60"/>
  <c r="I14390" i="60" s="1"/>
  <c r="K14389" i="60"/>
  <c r="J14389" i="60"/>
  <c r="P14389" i="60" l="1"/>
  <c r="L14389" i="60"/>
  <c r="K14390" i="60"/>
  <c r="J14390" i="60"/>
  <c r="M14390" i="60"/>
  <c r="I14391" i="60" s="1"/>
  <c r="M14391" i="60" l="1"/>
  <c r="I14392" i="60" s="1"/>
  <c r="K14391" i="60"/>
  <c r="J14391" i="60"/>
  <c r="P14390" i="60"/>
  <c r="L14390" i="60"/>
  <c r="P14391" i="60" l="1"/>
  <c r="L14391" i="60"/>
  <c r="J14392" i="60"/>
  <c r="K14392" i="60"/>
  <c r="M14392" i="60"/>
  <c r="I14393" i="60" s="1"/>
  <c r="K14393" i="60" l="1"/>
  <c r="M14393" i="60"/>
  <c r="I14394" i="60" s="1"/>
  <c r="J14393" i="60"/>
  <c r="P14392" i="60"/>
  <c r="L14392" i="60"/>
  <c r="P14393" i="60" l="1"/>
  <c r="L14393" i="60"/>
  <c r="J14394" i="60"/>
  <c r="M14394" i="60"/>
  <c r="I14395" i="60" s="1"/>
  <c r="K14394" i="60"/>
  <c r="P14394" i="60" l="1"/>
  <c r="L14394" i="60"/>
  <c r="J14395" i="60"/>
  <c r="M14395" i="60"/>
  <c r="I14396" i="60" s="1"/>
  <c r="K14395" i="60"/>
  <c r="P14395" i="60" l="1"/>
  <c r="L14395" i="60"/>
  <c r="K14396" i="60"/>
  <c r="J14396" i="60"/>
  <c r="M14396" i="60"/>
  <c r="I14397" i="60" s="1"/>
  <c r="J14397" i="60" l="1"/>
  <c r="M14397" i="60"/>
  <c r="I14398" i="60" s="1"/>
  <c r="K14397" i="60"/>
  <c r="L14396" i="60"/>
  <c r="P14396" i="60"/>
  <c r="M14398" i="60" l="1"/>
  <c r="I14399" i="60" s="1"/>
  <c r="K14398" i="60"/>
  <c r="J14398" i="60"/>
  <c r="P14397" i="60"/>
  <c r="L14397" i="60"/>
  <c r="L14398" i="60" l="1"/>
  <c r="P14398" i="60"/>
  <c r="M14399" i="60"/>
  <c r="I14400" i="60" s="1"/>
  <c r="K14399" i="60"/>
  <c r="J14399" i="60"/>
  <c r="P14399" i="60" l="1"/>
  <c r="L14399" i="60"/>
  <c r="K14400" i="60"/>
  <c r="M14400" i="60"/>
  <c r="I14401" i="60" s="1"/>
  <c r="J14400" i="60"/>
  <c r="P14400" i="60" l="1"/>
  <c r="L14400" i="60"/>
  <c r="M14401" i="60"/>
  <c r="I14402" i="60" s="1"/>
  <c r="K14401" i="60"/>
  <c r="J14401" i="60"/>
  <c r="M14402" i="60" l="1"/>
  <c r="I14403" i="60" s="1"/>
  <c r="K14402" i="60"/>
  <c r="J14402" i="60"/>
  <c r="L14401" i="60"/>
  <c r="P14401" i="60"/>
  <c r="P14402" i="60" l="1"/>
  <c r="L14402" i="60"/>
  <c r="K14403" i="60"/>
  <c r="J14403" i="60"/>
  <c r="M14403" i="60"/>
  <c r="I14404" i="60" s="1"/>
  <c r="L14403" i="60" l="1"/>
  <c r="P14403" i="60"/>
  <c r="M14404" i="60"/>
  <c r="I14405" i="60" s="1"/>
  <c r="K14404" i="60"/>
  <c r="J14404" i="60"/>
  <c r="P14404" i="60" l="1"/>
  <c r="L14404" i="60"/>
  <c r="M14405" i="60"/>
  <c r="I14406" i="60" s="1"/>
  <c r="K14405" i="60"/>
  <c r="J14405" i="60"/>
  <c r="L14405" i="60" l="1"/>
  <c r="P14405" i="60"/>
  <c r="M14406" i="60"/>
  <c r="I14407" i="60" s="1"/>
  <c r="K14406" i="60"/>
  <c r="J14406" i="60"/>
  <c r="L14406" i="60" l="1"/>
  <c r="P14406" i="60"/>
  <c r="K14407" i="60"/>
  <c r="J14407" i="60"/>
  <c r="M14407" i="60"/>
  <c r="I14408" i="60" s="1"/>
  <c r="K14408" i="60" l="1"/>
  <c r="M14408" i="60"/>
  <c r="I14409" i="60" s="1"/>
  <c r="J14408" i="60"/>
  <c r="L14407" i="60"/>
  <c r="P14407" i="60"/>
  <c r="L14408" i="60" l="1"/>
  <c r="P14408" i="60"/>
  <c r="J14409" i="60"/>
  <c r="K14409" i="60"/>
  <c r="M14409" i="60"/>
  <c r="I14410" i="60" s="1"/>
  <c r="J14410" i="60" l="1"/>
  <c r="K14410" i="60"/>
  <c r="M14410" i="60"/>
  <c r="I14411" i="60" s="1"/>
  <c r="P14409" i="60"/>
  <c r="L14409" i="60"/>
  <c r="M14411" i="60" l="1"/>
  <c r="I14412" i="60" s="1"/>
  <c r="J14411" i="60"/>
  <c r="K14411" i="60"/>
  <c r="L14410" i="60"/>
  <c r="P14410" i="60"/>
  <c r="L14411" i="60" l="1"/>
  <c r="P14411" i="60"/>
  <c r="M14412" i="60"/>
  <c r="I14413" i="60" s="1"/>
  <c r="K14412" i="60"/>
  <c r="J14412" i="60"/>
  <c r="P14412" i="60" l="1"/>
  <c r="L14412" i="60"/>
  <c r="J14413" i="60"/>
  <c r="K14413" i="60"/>
  <c r="M14413" i="60"/>
  <c r="I14414" i="60" s="1"/>
  <c r="P14413" i="60" l="1"/>
  <c r="L14413" i="60"/>
  <c r="K14414" i="60"/>
  <c r="M14414" i="60"/>
  <c r="I14415" i="60" s="1"/>
  <c r="J14414" i="60"/>
  <c r="P14414" i="60" l="1"/>
  <c r="L14414" i="60"/>
  <c r="K14415" i="60"/>
  <c r="M14415" i="60"/>
  <c r="I14416" i="60" s="1"/>
  <c r="J14415" i="60"/>
  <c r="M14416" i="60" l="1"/>
  <c r="I14417" i="60" s="1"/>
  <c r="K14416" i="60"/>
  <c r="J14416" i="60"/>
  <c r="P14415" i="60"/>
  <c r="L14415" i="60"/>
  <c r="P14416" i="60" l="1"/>
  <c r="L14416" i="60"/>
  <c r="M14417" i="60"/>
  <c r="I14418" i="60" s="1"/>
  <c r="K14417" i="60"/>
  <c r="J14417" i="60"/>
  <c r="P14417" i="60" l="1"/>
  <c r="L14417" i="60"/>
  <c r="M14418" i="60"/>
  <c r="I14419" i="60" s="1"/>
  <c r="K14418" i="60"/>
  <c r="J14418" i="60"/>
  <c r="L14418" i="60" l="1"/>
  <c r="P14418" i="60"/>
  <c r="M14419" i="60"/>
  <c r="I14420" i="60" s="1"/>
  <c r="J14419" i="60"/>
  <c r="K14419" i="60"/>
  <c r="K14420" i="60" l="1"/>
  <c r="J14420" i="60"/>
  <c r="M14420" i="60"/>
  <c r="I14421" i="60" s="1"/>
  <c r="P14419" i="60"/>
  <c r="L14419" i="60"/>
  <c r="K14421" i="60" l="1"/>
  <c r="M14421" i="60"/>
  <c r="I14422" i="60" s="1"/>
  <c r="J14421" i="60"/>
  <c r="L14420" i="60"/>
  <c r="P14420" i="60"/>
  <c r="P14421" i="60" l="1"/>
  <c r="L14421" i="60"/>
  <c r="K14422" i="60"/>
  <c r="J14422" i="60"/>
  <c r="M14422" i="60"/>
  <c r="I14423" i="60" s="1"/>
  <c r="M14423" i="60" l="1"/>
  <c r="I14424" i="60" s="1"/>
  <c r="K14423" i="60"/>
  <c r="J14423" i="60"/>
  <c r="L14422" i="60"/>
  <c r="P14422" i="60"/>
  <c r="L14423" i="60" l="1"/>
  <c r="P14423" i="60"/>
  <c r="J14424" i="60"/>
  <c r="M14424" i="60"/>
  <c r="I14425" i="60" s="1"/>
  <c r="K14424" i="60"/>
  <c r="K14425" i="60" l="1"/>
  <c r="J14425" i="60"/>
  <c r="M14425" i="60"/>
  <c r="I14426" i="60" s="1"/>
  <c r="P14424" i="60"/>
  <c r="L14424" i="60"/>
  <c r="M14426" i="60" l="1"/>
  <c r="I14427" i="60" s="1"/>
  <c r="J14426" i="60"/>
  <c r="K14426" i="60"/>
  <c r="P14425" i="60"/>
  <c r="L14425" i="60"/>
  <c r="L14426" i="60" l="1"/>
  <c r="P14426" i="60"/>
  <c r="J14427" i="60"/>
  <c r="K14427" i="60"/>
  <c r="M14427" i="60"/>
  <c r="I14428" i="60" s="1"/>
  <c r="P14427" i="60" l="1"/>
  <c r="L14427" i="60"/>
  <c r="K14428" i="60"/>
  <c r="M14428" i="60"/>
  <c r="I14429" i="60" s="1"/>
  <c r="J14428" i="60"/>
  <c r="L14428" i="60" l="1"/>
  <c r="P14428" i="60"/>
  <c r="M14429" i="60"/>
  <c r="I14430" i="60" s="1"/>
  <c r="K14429" i="60"/>
  <c r="J14429" i="60"/>
  <c r="P14429" i="60" l="1"/>
  <c r="L14429" i="60"/>
  <c r="M14430" i="60"/>
  <c r="I14431" i="60" s="1"/>
  <c r="K14430" i="60"/>
  <c r="J14430" i="60"/>
  <c r="P14430" i="60" l="1"/>
  <c r="L14430" i="60"/>
  <c r="M14431" i="60"/>
  <c r="I14432" i="60" s="1"/>
  <c r="K14431" i="60"/>
  <c r="J14431" i="60"/>
  <c r="P14431" i="60" l="1"/>
  <c r="L14431" i="60"/>
  <c r="J14432" i="60"/>
  <c r="M14432" i="60"/>
  <c r="I14433" i="60" s="1"/>
  <c r="K14432" i="60"/>
  <c r="P14432" i="60" l="1"/>
  <c r="L14432" i="60"/>
  <c r="M14433" i="60"/>
  <c r="I14434" i="60" s="1"/>
  <c r="J14433" i="60"/>
  <c r="K14433" i="60"/>
  <c r="P14433" i="60" l="1"/>
  <c r="L14433" i="60"/>
  <c r="M14434" i="60"/>
  <c r="I14435" i="60" s="1"/>
  <c r="K14434" i="60"/>
  <c r="J14434" i="60"/>
  <c r="P14434" i="60" l="1"/>
  <c r="L14434" i="60"/>
  <c r="K14435" i="60"/>
  <c r="M14435" i="60"/>
  <c r="I14436" i="60" s="1"/>
  <c r="J14435" i="60"/>
  <c r="M14436" i="60" l="1"/>
  <c r="I14437" i="60" s="1"/>
  <c r="K14436" i="60"/>
  <c r="J14436" i="60"/>
  <c r="L14435" i="60"/>
  <c r="P14435" i="60"/>
  <c r="P14436" i="60" l="1"/>
  <c r="L14436" i="60"/>
  <c r="K14437" i="60"/>
  <c r="J14437" i="60"/>
  <c r="M14437" i="60"/>
  <c r="I14438" i="60" s="1"/>
  <c r="L14437" i="60" l="1"/>
  <c r="P14437" i="60"/>
  <c r="M14438" i="60"/>
  <c r="I14439" i="60" s="1"/>
  <c r="K14438" i="60"/>
  <c r="J14438" i="60"/>
  <c r="L14438" i="60" l="1"/>
  <c r="P14438" i="60"/>
  <c r="K14439" i="60"/>
  <c r="J14439" i="60"/>
  <c r="M14439" i="60"/>
  <c r="I14440" i="60" s="1"/>
  <c r="M14440" i="60" l="1"/>
  <c r="I14441" i="60" s="1"/>
  <c r="K14440" i="60"/>
  <c r="J14440" i="60"/>
  <c r="L14439" i="60"/>
  <c r="P14439" i="60"/>
  <c r="L14440" i="60" l="1"/>
  <c r="P14440" i="60"/>
  <c r="J14441" i="60"/>
  <c r="M14441" i="60"/>
  <c r="I14442" i="60" s="1"/>
  <c r="K14441" i="60"/>
  <c r="K14442" i="60" l="1"/>
  <c r="J14442" i="60"/>
  <c r="M14442" i="60"/>
  <c r="I14443" i="60" s="1"/>
  <c r="P14441" i="60"/>
  <c r="L14441" i="60"/>
  <c r="J14443" i="60" l="1"/>
  <c r="K14443" i="60"/>
  <c r="M14443" i="60"/>
  <c r="I14444" i="60" s="1"/>
  <c r="P14442" i="60"/>
  <c r="L14442" i="60"/>
  <c r="J14444" i="60" l="1"/>
  <c r="M14444" i="60"/>
  <c r="I14445" i="60" s="1"/>
  <c r="K14444" i="60"/>
  <c r="P14443" i="60"/>
  <c r="L14443" i="60"/>
  <c r="K14445" i="60" l="1"/>
  <c r="J14445" i="60"/>
  <c r="M14445" i="60"/>
  <c r="I14446" i="60" s="1"/>
  <c r="P14444" i="60"/>
  <c r="L14444" i="60"/>
  <c r="K14446" i="60" l="1"/>
  <c r="J14446" i="60"/>
  <c r="M14446" i="60"/>
  <c r="I14447" i="60" s="1"/>
  <c r="L14445" i="60"/>
  <c r="P14445" i="60" l="1"/>
  <c r="M14447" i="60"/>
  <c r="I14448" i="60" s="1"/>
  <c r="K14447" i="60"/>
  <c r="J14447" i="60"/>
  <c r="P14446" i="60"/>
  <c r="L14446" i="60"/>
  <c r="M14448" i="60" l="1"/>
  <c r="I14449" i="60" s="1"/>
  <c r="K14448" i="60"/>
  <c r="J14448" i="60"/>
  <c r="P14447" i="60"/>
  <c r="L14447" i="60"/>
  <c r="P14448" i="60" l="1"/>
  <c r="L14448" i="60"/>
  <c r="K14449" i="60"/>
  <c r="M14449" i="60"/>
  <c r="I14450" i="60" s="1"/>
  <c r="J14449" i="60"/>
  <c r="M14450" i="60" l="1"/>
  <c r="I14451" i="60" s="1"/>
  <c r="K14450" i="60"/>
  <c r="J14450" i="60"/>
  <c r="P14449" i="60"/>
  <c r="L14449" i="60"/>
  <c r="L14450" i="60" l="1"/>
  <c r="P14450" i="60"/>
  <c r="K14451" i="60"/>
  <c r="M14451" i="60"/>
  <c r="I14452" i="60" s="1"/>
  <c r="J14451" i="60"/>
  <c r="L14451" i="60" l="1"/>
  <c r="K14452" i="60"/>
  <c r="M14452" i="60"/>
  <c r="I14453" i="60" s="1"/>
  <c r="J14452" i="60"/>
  <c r="M14453" i="60" l="1"/>
  <c r="I14454" i="60" s="1"/>
  <c r="K14453" i="60"/>
  <c r="J14453" i="60"/>
  <c r="L14452" i="60"/>
  <c r="P14452" i="60"/>
  <c r="P14451" i="60"/>
  <c r="P14453" i="60" l="1"/>
  <c r="L14453" i="60"/>
  <c r="M14454" i="60"/>
  <c r="I14455" i="60" s="1"/>
  <c r="K14454" i="60"/>
  <c r="J14454" i="60"/>
  <c r="P14454" i="60" l="1"/>
  <c r="L14454" i="60"/>
  <c r="M14455" i="60"/>
  <c r="I14456" i="60" s="1"/>
  <c r="K14455" i="60"/>
  <c r="J14455" i="60"/>
  <c r="L14455" i="60" l="1"/>
  <c r="P14455" i="60"/>
  <c r="K14456" i="60"/>
  <c r="J14456" i="60"/>
  <c r="M14456" i="60"/>
  <c r="I14457" i="60" s="1"/>
  <c r="P14456" i="60" l="1"/>
  <c r="L14456" i="60"/>
  <c r="K14457" i="60"/>
  <c r="J14457" i="60"/>
  <c r="M14457" i="60"/>
  <c r="I14458" i="60" s="1"/>
  <c r="J14458" i="60" l="1"/>
  <c r="M14458" i="60"/>
  <c r="I14459" i="60" s="1"/>
  <c r="K14458" i="60"/>
  <c r="L14457" i="60"/>
  <c r="P14457" i="60"/>
  <c r="J14459" i="60" l="1"/>
  <c r="M14459" i="60"/>
  <c r="I14460" i="60" s="1"/>
  <c r="K14459" i="60"/>
  <c r="P14458" i="60"/>
  <c r="L14458" i="60"/>
  <c r="M14460" i="60" l="1"/>
  <c r="I14461" i="60" s="1"/>
  <c r="J14460" i="60"/>
  <c r="K14460" i="60"/>
  <c r="L14459" i="60"/>
  <c r="P14459" i="60"/>
  <c r="L14460" i="60" l="1"/>
  <c r="P14460" i="60"/>
  <c r="M14461" i="60"/>
  <c r="I14462" i="60" s="1"/>
  <c r="J14461" i="60"/>
  <c r="K14461" i="60"/>
  <c r="J14462" i="60" l="1"/>
  <c r="K14462" i="60"/>
  <c r="M14462" i="60"/>
  <c r="I14463" i="60" s="1"/>
  <c r="P14461" i="60"/>
  <c r="L14461" i="60"/>
  <c r="K14463" i="60" l="1"/>
  <c r="J14463" i="60"/>
  <c r="M14463" i="60"/>
  <c r="I14464" i="60" s="1"/>
  <c r="L14462" i="60"/>
  <c r="P14462" i="60"/>
  <c r="K14464" i="60" l="1"/>
  <c r="J14464" i="60"/>
  <c r="M14464" i="60"/>
  <c r="I14465" i="60" s="1"/>
  <c r="P14463" i="60"/>
  <c r="L14463" i="60"/>
  <c r="M14465" i="60" l="1"/>
  <c r="I14466" i="60" s="1"/>
  <c r="K14465" i="60"/>
  <c r="J14465" i="60"/>
  <c r="L14464" i="60"/>
  <c r="P14464" i="60"/>
  <c r="P14465" i="60" l="1"/>
  <c r="L14465" i="60"/>
  <c r="M14466" i="60"/>
  <c r="I14467" i="60" s="1"/>
  <c r="J14466" i="60"/>
  <c r="K14466" i="60"/>
  <c r="P14466" i="60" l="1"/>
  <c r="L14466" i="60"/>
  <c r="M14467" i="60"/>
  <c r="I14468" i="60" s="1"/>
  <c r="K14467" i="60"/>
  <c r="J14467" i="60"/>
  <c r="M14468" i="60" l="1"/>
  <c r="I14469" i="60" s="1"/>
  <c r="K14468" i="60"/>
  <c r="J14468" i="60"/>
  <c r="L14467" i="60"/>
  <c r="P14467" i="60"/>
  <c r="P14468" i="60" l="1"/>
  <c r="L14468" i="60"/>
  <c r="K14469" i="60"/>
  <c r="J14469" i="60"/>
  <c r="M14469" i="60"/>
  <c r="I14470" i="60" s="1"/>
  <c r="K14470" i="60" l="1"/>
  <c r="M14470" i="60"/>
  <c r="I14471" i="60" s="1"/>
  <c r="J14470" i="60"/>
  <c r="L14469" i="60"/>
  <c r="P14469" i="60"/>
  <c r="L14470" i="60" l="1"/>
  <c r="P14470" i="60"/>
  <c r="K14471" i="60"/>
  <c r="J14471" i="60"/>
  <c r="M14471" i="60"/>
  <c r="I14472" i="60" s="1"/>
  <c r="K14472" i="60" l="1"/>
  <c r="J14472" i="60"/>
  <c r="M14472" i="60"/>
  <c r="I14473" i="60" s="1"/>
  <c r="L14471" i="60"/>
  <c r="P14471" i="60" l="1"/>
  <c r="J14473" i="60"/>
  <c r="K14473" i="60"/>
  <c r="M14473" i="60"/>
  <c r="I14474" i="60" s="1"/>
  <c r="L14472" i="60"/>
  <c r="P14472" i="60"/>
  <c r="K14474" i="60" l="1"/>
  <c r="J14474" i="60"/>
  <c r="M14474" i="60"/>
  <c r="I14475" i="60" s="1"/>
  <c r="P14473" i="60"/>
  <c r="L14473" i="60"/>
  <c r="M14475" i="60" l="1"/>
  <c r="I14476" i="60" s="1"/>
  <c r="K14475" i="60"/>
  <c r="J14475" i="60"/>
  <c r="L14474" i="60"/>
  <c r="P14474" i="60"/>
  <c r="P14475" i="60" l="1"/>
  <c r="L14475" i="60"/>
  <c r="M14476" i="60"/>
  <c r="I14477" i="60" s="1"/>
  <c r="K14476" i="60"/>
  <c r="J14476" i="60"/>
  <c r="L14476" i="60" l="1"/>
  <c r="P14476" i="60"/>
  <c r="M14477" i="60"/>
  <c r="I14478" i="60" s="1"/>
  <c r="K14477" i="60"/>
  <c r="J14477" i="60"/>
  <c r="L14477" i="60" l="1"/>
  <c r="P14477" i="60"/>
  <c r="M14478" i="60"/>
  <c r="I14479" i="60" s="1"/>
  <c r="J14478" i="60"/>
  <c r="K14478" i="60"/>
  <c r="P14478" i="60" l="1"/>
  <c r="L14478" i="60"/>
  <c r="K14479" i="60"/>
  <c r="J14479" i="60"/>
  <c r="M14479" i="60"/>
  <c r="I14480" i="60" s="1"/>
  <c r="P14479" i="60" l="1"/>
  <c r="L14479" i="60"/>
  <c r="K14480" i="60"/>
  <c r="J14480" i="60"/>
  <c r="M14480" i="60"/>
  <c r="I14481" i="60" s="1"/>
  <c r="J14481" i="60" l="1"/>
  <c r="M14481" i="60"/>
  <c r="I14482" i="60" s="1"/>
  <c r="K14481" i="60"/>
  <c r="P14480" i="60"/>
  <c r="L14480" i="60"/>
  <c r="M14482" i="60" l="1"/>
  <c r="I14483" i="60" s="1"/>
  <c r="K14482" i="60"/>
  <c r="J14482" i="60"/>
  <c r="P14481" i="60"/>
  <c r="L14481" i="60"/>
  <c r="P14482" i="60" l="1"/>
  <c r="L14482" i="60"/>
  <c r="J14483" i="60"/>
  <c r="M14483" i="60"/>
  <c r="I14484" i="60" s="1"/>
  <c r="K14483" i="60"/>
  <c r="P14483" i="60" l="1"/>
  <c r="L14483" i="60"/>
  <c r="M14484" i="60"/>
  <c r="I14485" i="60" s="1"/>
  <c r="K14484" i="60"/>
  <c r="J14484" i="60"/>
  <c r="L14484" i="60" l="1"/>
  <c r="P14484" i="60"/>
  <c r="K14485" i="60"/>
  <c r="J14485" i="60"/>
  <c r="M14485" i="60"/>
  <c r="I14486" i="60" s="1"/>
  <c r="K14486" i="60" l="1"/>
  <c r="J14486" i="60"/>
  <c r="M14486" i="60"/>
  <c r="I14487" i="60" s="1"/>
  <c r="P14485" i="60"/>
  <c r="L14485" i="60"/>
  <c r="M14487" i="60" l="1"/>
  <c r="I14488" i="60" s="1"/>
  <c r="K14487" i="60"/>
  <c r="J14487" i="60"/>
  <c r="L14486" i="60"/>
  <c r="P14486" i="60"/>
  <c r="L14487" i="60" l="1"/>
  <c r="P14487" i="60"/>
  <c r="M14488" i="60"/>
  <c r="I14489" i="60" s="1"/>
  <c r="J14488" i="60"/>
  <c r="K14488" i="60"/>
  <c r="L14488" i="60" l="1"/>
  <c r="P14488" i="60"/>
  <c r="M14489" i="60"/>
  <c r="I14490" i="60" s="1"/>
  <c r="K14489" i="60"/>
  <c r="J14489" i="60"/>
  <c r="P14489" i="60" l="1"/>
  <c r="L14489" i="60"/>
  <c r="M14490" i="60"/>
  <c r="I14491" i="60" s="1"/>
  <c r="K14490" i="60"/>
  <c r="J14490" i="60"/>
  <c r="P14490" i="60" l="1"/>
  <c r="L14490" i="60"/>
  <c r="M14491" i="60"/>
  <c r="I14492" i="60" s="1"/>
  <c r="K14491" i="60"/>
  <c r="J14491" i="60"/>
  <c r="L14491" i="60" l="1"/>
  <c r="P14491" i="60"/>
  <c r="K14492" i="60"/>
  <c r="J14492" i="60"/>
  <c r="M14492" i="60"/>
  <c r="I14493" i="60" s="1"/>
  <c r="K14493" i="60" l="1"/>
  <c r="J14493" i="60"/>
  <c r="M14493" i="60"/>
  <c r="I14494" i="60" s="1"/>
  <c r="P14492" i="60"/>
  <c r="L14492" i="60"/>
  <c r="J14494" i="60" l="1"/>
  <c r="M14494" i="60"/>
  <c r="I14495" i="60" s="1"/>
  <c r="K14494" i="60"/>
  <c r="P14493" i="60"/>
  <c r="L14493" i="60"/>
  <c r="K14495" i="60" l="1"/>
  <c r="J14495" i="60"/>
  <c r="M14495" i="60"/>
  <c r="I14496" i="60" s="1"/>
  <c r="P14494" i="60"/>
  <c r="L14494" i="60"/>
  <c r="M14496" i="60" l="1"/>
  <c r="I14497" i="60" s="1"/>
  <c r="K14496" i="60"/>
  <c r="J14496" i="60"/>
  <c r="L14495" i="60"/>
  <c r="P14495" i="60"/>
  <c r="P14496" i="60" l="1"/>
  <c r="L14496" i="60"/>
  <c r="K14497" i="60"/>
  <c r="M14497" i="60"/>
  <c r="I14498" i="60" s="1"/>
  <c r="J14497" i="60"/>
  <c r="L14497" i="60" l="1"/>
  <c r="P14497" i="60"/>
  <c r="M14498" i="60"/>
  <c r="I14499" i="60" s="1"/>
  <c r="K14498" i="60"/>
  <c r="J14498" i="60"/>
  <c r="L14498" i="60" l="1"/>
  <c r="P14498" i="60"/>
  <c r="M14499" i="60"/>
  <c r="I14500" i="60" s="1"/>
  <c r="K14499" i="60"/>
  <c r="J14499" i="60"/>
  <c r="L14499" i="60" l="1"/>
  <c r="P14499" i="60"/>
  <c r="K14500" i="60"/>
  <c r="J14500" i="60"/>
  <c r="M14500" i="60"/>
  <c r="I14501" i="60" s="1"/>
  <c r="M14501" i="60" l="1"/>
  <c r="I14502" i="60" s="1"/>
  <c r="K14501" i="60"/>
  <c r="J14501" i="60"/>
  <c r="P14500" i="60"/>
  <c r="L14500" i="60"/>
  <c r="P14501" i="60" l="1"/>
  <c r="L14501" i="60"/>
  <c r="K14502" i="60"/>
  <c r="J14502" i="60"/>
  <c r="M14502" i="60"/>
  <c r="I14503" i="60" s="1"/>
  <c r="M14503" i="60" l="1"/>
  <c r="I14504" i="60" s="1"/>
  <c r="K14503" i="60"/>
  <c r="J14503" i="60"/>
  <c r="L14502" i="60"/>
  <c r="P14502" i="60"/>
  <c r="P14503" i="60" l="1"/>
  <c r="L14503" i="60"/>
  <c r="J14504" i="60"/>
  <c r="K14504" i="60"/>
  <c r="M14504" i="60"/>
  <c r="I14505" i="60" s="1"/>
  <c r="P14504" i="60" l="1"/>
  <c r="L14504" i="60"/>
  <c r="M14505" i="60"/>
  <c r="I14506" i="60" s="1"/>
  <c r="K14505" i="60"/>
  <c r="J14505" i="60"/>
  <c r="L14505" i="60" l="1"/>
  <c r="P14505" i="60"/>
  <c r="K14506" i="60"/>
  <c r="J14506" i="60"/>
  <c r="M14506" i="60"/>
  <c r="I14507" i="60" s="1"/>
  <c r="K14507" i="60" l="1"/>
  <c r="J14507" i="60"/>
  <c r="M14507" i="60"/>
  <c r="I14508" i="60" s="1"/>
  <c r="P14506" i="60"/>
  <c r="L14506" i="60"/>
  <c r="K14508" i="60" l="1"/>
  <c r="J14508" i="60"/>
  <c r="M14508" i="60"/>
  <c r="I14509" i="60" s="1"/>
  <c r="P14507" i="60"/>
  <c r="L14507" i="60"/>
  <c r="M14509" i="60" l="1"/>
  <c r="I14510" i="60" s="1"/>
  <c r="J14509" i="60"/>
  <c r="K14509" i="60"/>
  <c r="L14508" i="60"/>
  <c r="P14508" i="60" l="1"/>
  <c r="L14509" i="60"/>
  <c r="P14509" i="60"/>
  <c r="M14510" i="60"/>
  <c r="I14511" i="60" s="1"/>
  <c r="K14510" i="60"/>
  <c r="J14510" i="60"/>
  <c r="P14510" i="60" l="1"/>
  <c r="L14510" i="60"/>
  <c r="M14511" i="60"/>
  <c r="I14512" i="60" s="1"/>
  <c r="K14511" i="60"/>
  <c r="J14511" i="60"/>
  <c r="L14511" i="60" l="1"/>
  <c r="P14511" i="60"/>
  <c r="M14512" i="60"/>
  <c r="I14513" i="60" s="1"/>
  <c r="K14512" i="60"/>
  <c r="J14512" i="60"/>
  <c r="M14513" i="60" l="1"/>
  <c r="I14514" i="60" s="1"/>
  <c r="K14513" i="60"/>
  <c r="J14513" i="60"/>
  <c r="L14512" i="60"/>
  <c r="P14512" i="60"/>
  <c r="L14513" i="60" l="1"/>
  <c r="P14513" i="60"/>
  <c r="K14514" i="60"/>
  <c r="J14514" i="60"/>
  <c r="M14514" i="60"/>
  <c r="I14515" i="60" s="1"/>
  <c r="J14515" i="60" l="1"/>
  <c r="K14515" i="60"/>
  <c r="M14515" i="60"/>
  <c r="I14516" i="60" s="1"/>
  <c r="L14514" i="60"/>
  <c r="P14514" i="60"/>
  <c r="M14516" i="60" l="1"/>
  <c r="I14517" i="60" s="1"/>
  <c r="K14516" i="60"/>
  <c r="J14516" i="60"/>
  <c r="L14515" i="60"/>
  <c r="P14515" i="60"/>
  <c r="L14516" i="60" l="1"/>
  <c r="P14516" i="60"/>
  <c r="M14517" i="60"/>
  <c r="I14518" i="60" s="1"/>
  <c r="K14517" i="60"/>
  <c r="J14517" i="60"/>
  <c r="P14517" i="60" l="1"/>
  <c r="L14517" i="60"/>
  <c r="M14518" i="60"/>
  <c r="I14519" i="60" s="1"/>
  <c r="K14518" i="60"/>
  <c r="J14518" i="60"/>
  <c r="P14518" i="60" l="1"/>
  <c r="L14518" i="60"/>
  <c r="M14519" i="60"/>
  <c r="I14520" i="60" s="1"/>
  <c r="K14519" i="60"/>
  <c r="J14519" i="60"/>
  <c r="L14519" i="60" l="1"/>
  <c r="P14519" i="60"/>
  <c r="M14520" i="60"/>
  <c r="I14521" i="60" s="1"/>
  <c r="K14520" i="60"/>
  <c r="J14520" i="60"/>
  <c r="L14520" i="60" l="1"/>
  <c r="P14520" i="60"/>
  <c r="K14521" i="60"/>
  <c r="J14521" i="60"/>
  <c r="M14521" i="60"/>
  <c r="I14522" i="60" s="1"/>
  <c r="J14522" i="60" l="1"/>
  <c r="M14522" i="60"/>
  <c r="I14523" i="60" s="1"/>
  <c r="K14522" i="60"/>
  <c r="L14521" i="60"/>
  <c r="P14521" i="60" l="1"/>
  <c r="K14523" i="60"/>
  <c r="M14523" i="60"/>
  <c r="I14524" i="60" s="1"/>
  <c r="J14523" i="60"/>
  <c r="P14522" i="60"/>
  <c r="L14522" i="60"/>
  <c r="L14523" i="60" l="1"/>
  <c r="P14523" i="60"/>
  <c r="M14524" i="60"/>
  <c r="I14525" i="60" s="1"/>
  <c r="K14524" i="60"/>
  <c r="J14524" i="60"/>
  <c r="P14524" i="60" l="1"/>
  <c r="L14524" i="60"/>
  <c r="M14525" i="60"/>
  <c r="I14526" i="60" s="1"/>
  <c r="K14525" i="60"/>
  <c r="J14525" i="60"/>
  <c r="L14525" i="60" l="1"/>
  <c r="P14525" i="60"/>
  <c r="M14526" i="60"/>
  <c r="I14527" i="60" s="1"/>
  <c r="K14526" i="60"/>
  <c r="J14526" i="60"/>
  <c r="L14526" i="60" l="1"/>
  <c r="P14526" i="60"/>
  <c r="M14527" i="60"/>
  <c r="I14528" i="60" s="1"/>
  <c r="K14527" i="60"/>
  <c r="J14527" i="60"/>
  <c r="L14527" i="60" l="1"/>
  <c r="K14528" i="60"/>
  <c r="J14528" i="60"/>
  <c r="M14528" i="60"/>
  <c r="I14529" i="60" s="1"/>
  <c r="P14528" i="60" l="1"/>
  <c r="L14528" i="60"/>
  <c r="J14529" i="60"/>
  <c r="K14529" i="60"/>
  <c r="M14529" i="60"/>
  <c r="I14530" i="60" s="1"/>
  <c r="P14527" i="60"/>
  <c r="P14529" i="60" l="1"/>
  <c r="L14529" i="60"/>
  <c r="M14530" i="60"/>
  <c r="I14531" i="60" s="1"/>
  <c r="K14530" i="60"/>
  <c r="J14530" i="60"/>
  <c r="P14530" i="60" l="1"/>
  <c r="L14530" i="60"/>
  <c r="M14531" i="60"/>
  <c r="I14532" i="60" s="1"/>
  <c r="K14531" i="60"/>
  <c r="J14531" i="60"/>
  <c r="J14532" i="60" l="1"/>
  <c r="M14532" i="60"/>
  <c r="I14533" i="60" s="1"/>
  <c r="K14532" i="60"/>
  <c r="P14531" i="60"/>
  <c r="L14531" i="60"/>
  <c r="M14533" i="60" l="1"/>
  <c r="I14534" i="60" s="1"/>
  <c r="K14533" i="60"/>
  <c r="J14533" i="60"/>
  <c r="P14532" i="60"/>
  <c r="L14532" i="60"/>
  <c r="L14533" i="60" l="1"/>
  <c r="P14533" i="60"/>
  <c r="K14534" i="60"/>
  <c r="M14534" i="60"/>
  <c r="I14535" i="60" s="1"/>
  <c r="J14534" i="60"/>
  <c r="L14534" i="60" l="1"/>
  <c r="K14535" i="60"/>
  <c r="J14535" i="60"/>
  <c r="M14535" i="60"/>
  <c r="I14536" i="60" s="1"/>
  <c r="J14536" i="60" l="1"/>
  <c r="M14536" i="60"/>
  <c r="I14537" i="60" s="1"/>
  <c r="K14536" i="60"/>
  <c r="L14535" i="60"/>
  <c r="P14535" i="60"/>
  <c r="P14534" i="60"/>
  <c r="M14537" i="60" l="1"/>
  <c r="I14538" i="60" s="1"/>
  <c r="K14537" i="60"/>
  <c r="J14537" i="60"/>
  <c r="L14536" i="60"/>
  <c r="P14536" i="60"/>
  <c r="L14537" i="60" l="1"/>
  <c r="P14537" i="60"/>
  <c r="M14538" i="60"/>
  <c r="I14539" i="60" s="1"/>
  <c r="K14538" i="60"/>
  <c r="J14538" i="60"/>
  <c r="P14538" i="60" l="1"/>
  <c r="L14538" i="60"/>
  <c r="J14539" i="60"/>
  <c r="K14539" i="60"/>
  <c r="M14539" i="60"/>
  <c r="I14540" i="60" s="1"/>
  <c r="M14540" i="60" l="1"/>
  <c r="I14541" i="60" s="1"/>
  <c r="K14540" i="60"/>
  <c r="J14540" i="60"/>
  <c r="P14539" i="60"/>
  <c r="L14539" i="60"/>
  <c r="P14540" i="60" l="1"/>
  <c r="L14540" i="60"/>
  <c r="K14541" i="60"/>
  <c r="M14541" i="60"/>
  <c r="I14542" i="60" s="1"/>
  <c r="J14541" i="60"/>
  <c r="P14541" i="60" l="1"/>
  <c r="L14541" i="60"/>
  <c r="M14542" i="60"/>
  <c r="I14543" i="60" s="1"/>
  <c r="K14542" i="60"/>
  <c r="J14542" i="60"/>
  <c r="P14542" i="60" l="1"/>
  <c r="L14542" i="60"/>
  <c r="M14543" i="60"/>
  <c r="I14544" i="60" s="1"/>
  <c r="K14543" i="60"/>
  <c r="J14543" i="60"/>
  <c r="P14543" i="60" l="1"/>
  <c r="L14543" i="60"/>
  <c r="M14544" i="60"/>
  <c r="I14545" i="60" s="1"/>
  <c r="K14544" i="60"/>
  <c r="J14544" i="60"/>
  <c r="L14544" i="60" l="1"/>
  <c r="P14544" i="60"/>
  <c r="K14545" i="60"/>
  <c r="J14545" i="60"/>
  <c r="M14545" i="60"/>
  <c r="I14546" i="60" s="1"/>
  <c r="J14546" i="60" l="1"/>
  <c r="K14546" i="60"/>
  <c r="M14546" i="60"/>
  <c r="I14547" i="60" s="1"/>
  <c r="P14545" i="60"/>
  <c r="L14545" i="60"/>
  <c r="M14547" i="60" l="1"/>
  <c r="I14548" i="60" s="1"/>
  <c r="K14547" i="60"/>
  <c r="J14547" i="60"/>
  <c r="L14546" i="60"/>
  <c r="P14546" i="60"/>
  <c r="P14547" i="60" l="1"/>
  <c r="L14547" i="60"/>
  <c r="K14548" i="60"/>
  <c r="J14548" i="60"/>
  <c r="M14548" i="60"/>
  <c r="I14549" i="60" s="1"/>
  <c r="L14548" i="60" l="1"/>
  <c r="P14548" i="60"/>
  <c r="K14549" i="60"/>
  <c r="J14549" i="60"/>
  <c r="M14549" i="60"/>
  <c r="I14550" i="60" s="1"/>
  <c r="J14550" i="60" l="1"/>
  <c r="K14550" i="60"/>
  <c r="M14550" i="60"/>
  <c r="I14551" i="60" s="1"/>
  <c r="L14549" i="60"/>
  <c r="P14549" i="60" l="1"/>
  <c r="M14551" i="60"/>
  <c r="I14552" i="60" s="1"/>
  <c r="J14551" i="60"/>
  <c r="K14551" i="60"/>
  <c r="P14550" i="60"/>
  <c r="L14550" i="60"/>
  <c r="K14552" i="60" l="1"/>
  <c r="J14552" i="60"/>
  <c r="M14552" i="60"/>
  <c r="I14553" i="60" s="1"/>
  <c r="L14551" i="60"/>
  <c r="P14551" i="60"/>
  <c r="J14553" i="60" l="1"/>
  <c r="K14553" i="60"/>
  <c r="M14553" i="60"/>
  <c r="I14554" i="60" s="1"/>
  <c r="L14552" i="60"/>
  <c r="P14552" i="60"/>
  <c r="K14554" i="60" l="1"/>
  <c r="J14554" i="60"/>
  <c r="M14554" i="60"/>
  <c r="I14555" i="60" s="1"/>
  <c r="P14553" i="60"/>
  <c r="L14553" i="60"/>
  <c r="M14555" i="60" l="1"/>
  <c r="I14556" i="60" s="1"/>
  <c r="J14555" i="60"/>
  <c r="K14555" i="60"/>
  <c r="L14554" i="60"/>
  <c r="P14554" i="60"/>
  <c r="P14555" i="60" l="1"/>
  <c r="L14555" i="60"/>
  <c r="M14556" i="60"/>
  <c r="I14557" i="60" s="1"/>
  <c r="K14556" i="60"/>
  <c r="J14556" i="60"/>
  <c r="P14556" i="60" l="1"/>
  <c r="L14556" i="60"/>
  <c r="M14557" i="60"/>
  <c r="I14558" i="60" s="1"/>
  <c r="K14557" i="60"/>
  <c r="J14557" i="60"/>
  <c r="P14557" i="60" l="1"/>
  <c r="L14557" i="60"/>
  <c r="M14558" i="60"/>
  <c r="I14559" i="60" s="1"/>
  <c r="K14558" i="60"/>
  <c r="J14558" i="60"/>
  <c r="L14558" i="60" l="1"/>
  <c r="P14558" i="60"/>
  <c r="M14559" i="60"/>
  <c r="I14560" i="60" s="1"/>
  <c r="K14559" i="60"/>
  <c r="J14559" i="60"/>
  <c r="L14559" i="60" l="1"/>
  <c r="P14559" i="60"/>
  <c r="J14560" i="60"/>
  <c r="M14560" i="60"/>
  <c r="I14561" i="60" s="1"/>
  <c r="K14560" i="60"/>
  <c r="K14561" i="60" l="1"/>
  <c r="J14561" i="60"/>
  <c r="M14561" i="60"/>
  <c r="I14562" i="60" s="1"/>
  <c r="L14560" i="60"/>
  <c r="P14560" i="60"/>
  <c r="J14562" i="60" l="1"/>
  <c r="M14562" i="60"/>
  <c r="I14563" i="60" s="1"/>
  <c r="K14562" i="60"/>
  <c r="L14561" i="60"/>
  <c r="P14561" i="60"/>
  <c r="K14563" i="60" l="1"/>
  <c r="J14563" i="60"/>
  <c r="M14563" i="60"/>
  <c r="I14564" i="60" s="1"/>
  <c r="P14562" i="60"/>
  <c r="L14562" i="60"/>
  <c r="M14564" i="60" l="1"/>
  <c r="I14565" i="60" s="1"/>
  <c r="J14564" i="60"/>
  <c r="K14564" i="60"/>
  <c r="P14563" i="60"/>
  <c r="L14563" i="60"/>
  <c r="P14564" i="60" l="1"/>
  <c r="L14564" i="60"/>
  <c r="K14565" i="60"/>
  <c r="J14565" i="60"/>
  <c r="M14565" i="60"/>
  <c r="I14566" i="60" s="1"/>
  <c r="K14566" i="60" l="1"/>
  <c r="M14566" i="60"/>
  <c r="I14567" i="60" s="1"/>
  <c r="J14566" i="60"/>
  <c r="P14565" i="60"/>
  <c r="L14565" i="60"/>
  <c r="L14566" i="60" l="1"/>
  <c r="P14566" i="60"/>
  <c r="J14567" i="60"/>
  <c r="M14567" i="60"/>
  <c r="I14568" i="60" s="1"/>
  <c r="K14567" i="60"/>
  <c r="M14568" i="60" l="1"/>
  <c r="I14569" i="60" s="1"/>
  <c r="J14568" i="60"/>
  <c r="K14568" i="60"/>
  <c r="L14567" i="60"/>
  <c r="P14567" i="60"/>
  <c r="P14568" i="60" l="1"/>
  <c r="L14568" i="60"/>
  <c r="J14569" i="60"/>
  <c r="M14569" i="60"/>
  <c r="I14570" i="60" s="1"/>
  <c r="K14569" i="60"/>
  <c r="L14569" i="60" l="1"/>
  <c r="P14569" i="60"/>
  <c r="J14570" i="60"/>
  <c r="M14570" i="60"/>
  <c r="I14571" i="60" s="1"/>
  <c r="K14570" i="60"/>
  <c r="M14571" i="60" l="1"/>
  <c r="I14572" i="60" s="1"/>
  <c r="K14571" i="60"/>
  <c r="J14571" i="60"/>
  <c r="P14570" i="60"/>
  <c r="L14570" i="60"/>
  <c r="L14571" i="60" l="1"/>
  <c r="P14571" i="60"/>
  <c r="J14572" i="60"/>
  <c r="K14572" i="60"/>
  <c r="M14572" i="60"/>
  <c r="I14573" i="60" s="1"/>
  <c r="M14573" i="60" l="1"/>
  <c r="I14574" i="60" s="1"/>
  <c r="K14573" i="60"/>
  <c r="J14573" i="60"/>
  <c r="P14572" i="60"/>
  <c r="L14572" i="60"/>
  <c r="L14573" i="60" l="1"/>
  <c r="P14573" i="60"/>
  <c r="J14574" i="60"/>
  <c r="K14574" i="60"/>
  <c r="M14574" i="60"/>
  <c r="I14575" i="60" s="1"/>
  <c r="M14575" i="60" l="1"/>
  <c r="I14576" i="60" s="1"/>
  <c r="K14575" i="60"/>
  <c r="J14575" i="60"/>
  <c r="L14574" i="60"/>
  <c r="P14574" i="60"/>
  <c r="L14575" i="60" l="1"/>
  <c r="P14575" i="60"/>
  <c r="J14576" i="60"/>
  <c r="M14576" i="60"/>
  <c r="I14577" i="60" s="1"/>
  <c r="K14576" i="60"/>
  <c r="M14577" i="60" l="1"/>
  <c r="I14578" i="60" s="1"/>
  <c r="K14577" i="60"/>
  <c r="J14577" i="60"/>
  <c r="P14576" i="60"/>
  <c r="L14576" i="60"/>
  <c r="P14577" i="60" l="1"/>
  <c r="L14577" i="60"/>
  <c r="M14578" i="60"/>
  <c r="I14579" i="60" s="1"/>
  <c r="K14578" i="60"/>
  <c r="J14578" i="60"/>
  <c r="L14578" i="60" l="1"/>
  <c r="P14578" i="60"/>
  <c r="M14579" i="60"/>
  <c r="I14580" i="60" s="1"/>
  <c r="K14579" i="60"/>
  <c r="J14579" i="60"/>
  <c r="P14579" i="60" l="1"/>
  <c r="L14579" i="60"/>
  <c r="K14580" i="60"/>
  <c r="J14580" i="60"/>
  <c r="M14580" i="60"/>
  <c r="I14581" i="60" s="1"/>
  <c r="K14581" i="60" l="1"/>
  <c r="J14581" i="60"/>
  <c r="M14581" i="60"/>
  <c r="I14582" i="60" s="1"/>
  <c r="L14580" i="60"/>
  <c r="P14580" i="60"/>
  <c r="K14582" i="60" l="1"/>
  <c r="J14582" i="60"/>
  <c r="M14582" i="60"/>
  <c r="I14583" i="60" s="1"/>
  <c r="L14581" i="60"/>
  <c r="P14581" i="60"/>
  <c r="J14583" i="60" l="1"/>
  <c r="M14583" i="60"/>
  <c r="I14584" i="60" s="1"/>
  <c r="K14583" i="60"/>
  <c r="L14582" i="60"/>
  <c r="P14582" i="60"/>
  <c r="J14584" i="60" l="1"/>
  <c r="K14584" i="60"/>
  <c r="M14584" i="60"/>
  <c r="I14585" i="60" s="1"/>
  <c r="P14583" i="60"/>
  <c r="L14583" i="60"/>
  <c r="K14585" i="60" l="1"/>
  <c r="J14585" i="60"/>
  <c r="M14585" i="60"/>
  <c r="I14586" i="60" s="1"/>
  <c r="P14584" i="60"/>
  <c r="L14584" i="60"/>
  <c r="M14586" i="60" l="1"/>
  <c r="I14587" i="60" s="1"/>
  <c r="K14586" i="60"/>
  <c r="J14586" i="60"/>
  <c r="P14585" i="60"/>
  <c r="L14585" i="60"/>
  <c r="P14586" i="60" l="1"/>
  <c r="L14586" i="60"/>
  <c r="K14587" i="60"/>
  <c r="J14587" i="60"/>
  <c r="M14587" i="60"/>
  <c r="I14588" i="60" s="1"/>
  <c r="K14588" i="60" l="1"/>
  <c r="J14588" i="60"/>
  <c r="M14588" i="60"/>
  <c r="I14589" i="60" s="1"/>
  <c r="P14587" i="60"/>
  <c r="L14587" i="60"/>
  <c r="M14589" i="60" l="1"/>
  <c r="I14590" i="60" s="1"/>
  <c r="K14589" i="60"/>
  <c r="J14589" i="60"/>
  <c r="L14588" i="60"/>
  <c r="P14588" i="60"/>
  <c r="L14589" i="60" l="1"/>
  <c r="J14590" i="60"/>
  <c r="M14590" i="60"/>
  <c r="I14591" i="60" s="1"/>
  <c r="K14590" i="60"/>
  <c r="J14591" i="60" l="1"/>
  <c r="K14591" i="60"/>
  <c r="M14591" i="60"/>
  <c r="I14592" i="60" s="1"/>
  <c r="P14590" i="60"/>
  <c r="L14590" i="60"/>
  <c r="P14589" i="60"/>
  <c r="J14592" i="60" l="1"/>
  <c r="M14592" i="60"/>
  <c r="I14593" i="60" s="1"/>
  <c r="K14592" i="60"/>
  <c r="P14591" i="60"/>
  <c r="L14591" i="60"/>
  <c r="M14593" i="60" l="1"/>
  <c r="I14594" i="60" s="1"/>
  <c r="J14593" i="60"/>
  <c r="K14593" i="60"/>
  <c r="L14592" i="60"/>
  <c r="P14592" i="60"/>
  <c r="P14593" i="60" l="1"/>
  <c r="L14593" i="60"/>
  <c r="M14594" i="60"/>
  <c r="I14595" i="60" s="1"/>
  <c r="K14594" i="60"/>
  <c r="J14594" i="60"/>
  <c r="K14595" i="60" l="1"/>
  <c r="J14595" i="60"/>
  <c r="M14595" i="60"/>
  <c r="I14596" i="60" s="1"/>
  <c r="P14594" i="60"/>
  <c r="L14594" i="60"/>
  <c r="M14596" i="60" l="1"/>
  <c r="I14597" i="60" s="1"/>
  <c r="K14596" i="60"/>
  <c r="J14596" i="60"/>
  <c r="L14595" i="60"/>
  <c r="P14595" i="60" l="1"/>
  <c r="L14596" i="60"/>
  <c r="J14597" i="60"/>
  <c r="M14597" i="60"/>
  <c r="I14598" i="60" s="1"/>
  <c r="K14597" i="60"/>
  <c r="J14598" i="60" l="1"/>
  <c r="M14598" i="60"/>
  <c r="I14599" i="60" s="1"/>
  <c r="K14598" i="60"/>
  <c r="P14596" i="60"/>
  <c r="P14597" i="60"/>
  <c r="L14597" i="60"/>
  <c r="M14599" i="60" l="1"/>
  <c r="I14600" i="60" s="1"/>
  <c r="K14599" i="60"/>
  <c r="J14599" i="60"/>
  <c r="P14598" i="60"/>
  <c r="L14598" i="60"/>
  <c r="P14599" i="60" l="1"/>
  <c r="L14599" i="60"/>
  <c r="M14600" i="60"/>
  <c r="I14601" i="60" s="1"/>
  <c r="K14600" i="60"/>
  <c r="J14600" i="60"/>
  <c r="P14600" i="60" l="1"/>
  <c r="L14600" i="60"/>
  <c r="J14601" i="60"/>
  <c r="M14601" i="60"/>
  <c r="I14602" i="60" s="1"/>
  <c r="K14601" i="60"/>
  <c r="P14601" i="60" l="1"/>
  <c r="L14601" i="60"/>
  <c r="K14602" i="60"/>
  <c r="J14602" i="60"/>
  <c r="M14602" i="60"/>
  <c r="I14603" i="60" s="1"/>
  <c r="M14603" i="60" l="1"/>
  <c r="I14604" i="60" s="1"/>
  <c r="J14603" i="60"/>
  <c r="K14603" i="60"/>
  <c r="L14602" i="60"/>
  <c r="P14602" i="60"/>
  <c r="P14603" i="60" l="1"/>
  <c r="L14603" i="60"/>
  <c r="J14604" i="60"/>
  <c r="K14604" i="60"/>
  <c r="M14604" i="60"/>
  <c r="I14605" i="60" s="1"/>
  <c r="L14604" i="60" l="1"/>
  <c r="P14604" i="60"/>
  <c r="J14605" i="60"/>
  <c r="K14605" i="60"/>
  <c r="M14605" i="60"/>
  <c r="I14606" i="60" s="1"/>
  <c r="M14606" i="60" l="1"/>
  <c r="I14607" i="60" s="1"/>
  <c r="K14606" i="60"/>
  <c r="J14606" i="60"/>
  <c r="P14605" i="60"/>
  <c r="L14605" i="60"/>
  <c r="L14606" i="60" l="1"/>
  <c r="P14606" i="60"/>
  <c r="M14607" i="60"/>
  <c r="I14608" i="60" s="1"/>
  <c r="K14607" i="60"/>
  <c r="J14607" i="60"/>
  <c r="M14608" i="60" l="1"/>
  <c r="I14609" i="60" s="1"/>
  <c r="K14608" i="60"/>
  <c r="J14608" i="60"/>
  <c r="P14607" i="60"/>
  <c r="L14607" i="60"/>
  <c r="P14608" i="60" l="1"/>
  <c r="L14608" i="60"/>
  <c r="K14609" i="60"/>
  <c r="J14609" i="60"/>
  <c r="M14609" i="60"/>
  <c r="I14610" i="60" s="1"/>
  <c r="L14609" i="60" l="1"/>
  <c r="P14609" i="60"/>
  <c r="M14610" i="60"/>
  <c r="I14611" i="60" s="1"/>
  <c r="K14610" i="60"/>
  <c r="J14610" i="60"/>
  <c r="J14611" i="60" l="1"/>
  <c r="K14611" i="60"/>
  <c r="M14611" i="60"/>
  <c r="I14612" i="60" s="1"/>
  <c r="P14610" i="60"/>
  <c r="L14610" i="60"/>
  <c r="J14612" i="60" l="1"/>
  <c r="M14612" i="60"/>
  <c r="I14613" i="60" s="1"/>
  <c r="K14612" i="60"/>
  <c r="L14611" i="60"/>
  <c r="P14611" i="60"/>
  <c r="K14613" i="60" l="1"/>
  <c r="J14613" i="60"/>
  <c r="M14613" i="60"/>
  <c r="I14614" i="60" s="1"/>
  <c r="P14612" i="60"/>
  <c r="L14612" i="60"/>
  <c r="M14614" i="60" l="1"/>
  <c r="I14615" i="60" s="1"/>
  <c r="K14614" i="60"/>
  <c r="J14614" i="60"/>
  <c r="P14613" i="60"/>
  <c r="L14613" i="60"/>
  <c r="P14614" i="60" l="1"/>
  <c r="L14614" i="60"/>
  <c r="K14615" i="60"/>
  <c r="J14615" i="60"/>
  <c r="M14615" i="60"/>
  <c r="I14616" i="60" s="1"/>
  <c r="K14616" i="60" l="1"/>
  <c r="J14616" i="60"/>
  <c r="M14616" i="60"/>
  <c r="I14617" i="60" s="1"/>
  <c r="L14615" i="60"/>
  <c r="P14615" i="60"/>
  <c r="M14617" i="60" l="1"/>
  <c r="I14618" i="60" s="1"/>
  <c r="K14617" i="60"/>
  <c r="J14617" i="60"/>
  <c r="L14616" i="60"/>
  <c r="P14616" i="60"/>
  <c r="L14617" i="60" l="1"/>
  <c r="P14617" i="60"/>
  <c r="J14618" i="60"/>
  <c r="K14618" i="60"/>
  <c r="M14618" i="60"/>
  <c r="I14619" i="60" s="1"/>
  <c r="M14619" i="60" l="1"/>
  <c r="I14620" i="60" s="1"/>
  <c r="J14619" i="60"/>
  <c r="K14619" i="60"/>
  <c r="P14618" i="60"/>
  <c r="L14618" i="60"/>
  <c r="P14619" i="60" l="1"/>
  <c r="L14619" i="60"/>
  <c r="K14620" i="60"/>
  <c r="M14620" i="60"/>
  <c r="I14621" i="60" s="1"/>
  <c r="J14620" i="60"/>
  <c r="M14621" i="60" l="1"/>
  <c r="I14622" i="60" s="1"/>
  <c r="K14621" i="60"/>
  <c r="J14621" i="60"/>
  <c r="P14620" i="60"/>
  <c r="L14620" i="60"/>
  <c r="P14621" i="60" l="1"/>
  <c r="L14621" i="60"/>
  <c r="J14622" i="60"/>
  <c r="K14622" i="60"/>
  <c r="M14622" i="60"/>
  <c r="I14623" i="60" s="1"/>
  <c r="L14622" i="60" l="1"/>
  <c r="P14622" i="60"/>
  <c r="K14623" i="60"/>
  <c r="J14623" i="60"/>
  <c r="M14623" i="60"/>
  <c r="I14624" i="60" s="1"/>
  <c r="K14624" i="60" l="1"/>
  <c r="J14624" i="60"/>
  <c r="M14624" i="60"/>
  <c r="I14625" i="60" s="1"/>
  <c r="L14623" i="60"/>
  <c r="P14623" i="60"/>
  <c r="J14625" i="60" l="1"/>
  <c r="K14625" i="60"/>
  <c r="M14625" i="60"/>
  <c r="I14626" i="60" s="1"/>
  <c r="L14624" i="60"/>
  <c r="K14626" i="60" l="1"/>
  <c r="J14626" i="60"/>
  <c r="M14626" i="60"/>
  <c r="I14627" i="60" s="1"/>
  <c r="P14624" i="60"/>
  <c r="L14625" i="60"/>
  <c r="P14625" i="60"/>
  <c r="M14627" i="60" l="1"/>
  <c r="I14628" i="60" s="1"/>
  <c r="J14627" i="60"/>
  <c r="K14627" i="60"/>
  <c r="P14626" i="60"/>
  <c r="L14626" i="60"/>
  <c r="P14627" i="60" l="1"/>
  <c r="L14627" i="60"/>
  <c r="M14628" i="60"/>
  <c r="I14629" i="60" s="1"/>
  <c r="K14628" i="60"/>
  <c r="J14628" i="60"/>
  <c r="J14629" i="60" l="1"/>
  <c r="M14629" i="60"/>
  <c r="I14630" i="60" s="1"/>
  <c r="K14629" i="60"/>
  <c r="P14628" i="60"/>
  <c r="L14628" i="60"/>
  <c r="K14630" i="60" l="1"/>
  <c r="J14630" i="60"/>
  <c r="M14630" i="60"/>
  <c r="I14631" i="60" s="1"/>
  <c r="L14629" i="60"/>
  <c r="P14629" i="60"/>
  <c r="K14631" i="60" l="1"/>
  <c r="J14631" i="60"/>
  <c r="M14631" i="60"/>
  <c r="I14632" i="60" s="1"/>
  <c r="L14630" i="60"/>
  <c r="P14630" i="60"/>
  <c r="J14632" i="60" l="1"/>
  <c r="K14632" i="60"/>
  <c r="M14632" i="60"/>
  <c r="I14633" i="60" s="1"/>
  <c r="L14631" i="60"/>
  <c r="J14633" i="60" l="1"/>
  <c r="M14633" i="60"/>
  <c r="I14634" i="60" s="1"/>
  <c r="K14633" i="60"/>
  <c r="P14631" i="60"/>
  <c r="P14632" i="60"/>
  <c r="L14632" i="60"/>
  <c r="M14634" i="60" l="1"/>
  <c r="I14635" i="60" s="1"/>
  <c r="J14634" i="60"/>
  <c r="K14634" i="60"/>
  <c r="P14633" i="60"/>
  <c r="L14633" i="60"/>
  <c r="P14634" i="60" l="1"/>
  <c r="L14634" i="60"/>
  <c r="M14635" i="60"/>
  <c r="I14636" i="60" s="1"/>
  <c r="K14635" i="60"/>
  <c r="J14635" i="60"/>
  <c r="K14636" i="60" l="1"/>
  <c r="J14636" i="60"/>
  <c r="M14636" i="60"/>
  <c r="I14637" i="60" s="1"/>
  <c r="P14635" i="60"/>
  <c r="L14635" i="60"/>
  <c r="K14637" i="60" l="1"/>
  <c r="J14637" i="60"/>
  <c r="M14637" i="60"/>
  <c r="I14638" i="60" s="1"/>
  <c r="L14636" i="60"/>
  <c r="P14636" i="60"/>
  <c r="M14638" i="60" l="1"/>
  <c r="I14639" i="60" s="1"/>
  <c r="K14638" i="60"/>
  <c r="J14638" i="60"/>
  <c r="L14637" i="60"/>
  <c r="P14637" i="60"/>
  <c r="P14638" i="60" l="1"/>
  <c r="L14638" i="60"/>
  <c r="J14639" i="60"/>
  <c r="K14639" i="60"/>
  <c r="M14639" i="60"/>
  <c r="I14640" i="60" s="1"/>
  <c r="M14640" i="60" l="1"/>
  <c r="I14641" i="60" s="1"/>
  <c r="K14640" i="60"/>
  <c r="J14640" i="60"/>
  <c r="P14639" i="60"/>
  <c r="L14639" i="60"/>
  <c r="P14640" i="60" l="1"/>
  <c r="L14640" i="60"/>
  <c r="M14641" i="60"/>
  <c r="I14642" i="60" s="1"/>
  <c r="J14641" i="60"/>
  <c r="K14641" i="60"/>
  <c r="M14642" i="60" l="1"/>
  <c r="I14643" i="60" s="1"/>
  <c r="J14642" i="60"/>
  <c r="K14642" i="60"/>
  <c r="P14641" i="60"/>
  <c r="L14641" i="60"/>
  <c r="P14642" i="60" l="1"/>
  <c r="L14642" i="60"/>
  <c r="M14643" i="60"/>
  <c r="I14644" i="60" s="1"/>
  <c r="K14643" i="60"/>
  <c r="J14643" i="60"/>
  <c r="L14643" i="60" l="1"/>
  <c r="P14643" i="60"/>
  <c r="K14644" i="60"/>
  <c r="J14644" i="60"/>
  <c r="M14644" i="60"/>
  <c r="I14645" i="60" s="1"/>
  <c r="L14644" i="60" l="1"/>
  <c r="P14644" i="60"/>
  <c r="J14645" i="60"/>
  <c r="K14645" i="60"/>
  <c r="M14645" i="60"/>
  <c r="I14646" i="60" s="1"/>
  <c r="J14646" i="60" l="1"/>
  <c r="M14646" i="60"/>
  <c r="I14647" i="60" s="1"/>
  <c r="K14646" i="60"/>
  <c r="L14645" i="60"/>
  <c r="P14645" i="60"/>
  <c r="M14647" i="60" l="1"/>
  <c r="I14648" i="60" s="1"/>
  <c r="K14647" i="60"/>
  <c r="J14647" i="60"/>
  <c r="P14646" i="60"/>
  <c r="L14646" i="60"/>
  <c r="P14647" i="60" l="1"/>
  <c r="L14647" i="60"/>
  <c r="M14648" i="60"/>
  <c r="I14649" i="60" s="1"/>
  <c r="K14648" i="60"/>
  <c r="J14648" i="60"/>
  <c r="M14649" i="60" l="1"/>
  <c r="I14650" i="60" s="1"/>
  <c r="J14649" i="60"/>
  <c r="K14649" i="60"/>
  <c r="P14648" i="60"/>
  <c r="L14648" i="60"/>
  <c r="P14649" i="60" l="1"/>
  <c r="L14649" i="60"/>
  <c r="K14650" i="60"/>
  <c r="J14650" i="60"/>
  <c r="M14650" i="60"/>
  <c r="I14651" i="60" s="1"/>
  <c r="P14650" i="60" l="1"/>
  <c r="L14650" i="60"/>
  <c r="K14651" i="60"/>
  <c r="J14651" i="60"/>
  <c r="M14651" i="60"/>
  <c r="I14652" i="60" s="1"/>
  <c r="M14652" i="60" l="1"/>
  <c r="I14653" i="60" s="1"/>
  <c r="K14652" i="60"/>
  <c r="J14652" i="60"/>
  <c r="L14651" i="60"/>
  <c r="P14651" i="60"/>
  <c r="P14652" i="60" l="1"/>
  <c r="L14652" i="60"/>
  <c r="J14653" i="60"/>
  <c r="K14653" i="60"/>
  <c r="M14653" i="60"/>
  <c r="I14654" i="60" s="1"/>
  <c r="L14653" i="60" l="1"/>
  <c r="P14653" i="60"/>
  <c r="M14654" i="60"/>
  <c r="I14655" i="60" s="1"/>
  <c r="K14654" i="60"/>
  <c r="J14654" i="60"/>
  <c r="M14655" i="60" l="1"/>
  <c r="I14656" i="60" s="1"/>
  <c r="K14655" i="60"/>
  <c r="J14655" i="60"/>
  <c r="P14654" i="60"/>
  <c r="L14654" i="60"/>
  <c r="L14655" i="60" l="1"/>
  <c r="P14655" i="60"/>
  <c r="M14656" i="60"/>
  <c r="I14657" i="60" s="1"/>
  <c r="J14656" i="60"/>
  <c r="K14656" i="60"/>
  <c r="P14656" i="60" l="1"/>
  <c r="L14656" i="60"/>
  <c r="M14657" i="60"/>
  <c r="I14658" i="60" s="1"/>
  <c r="K14657" i="60"/>
  <c r="J14657" i="60"/>
  <c r="P14657" i="60" l="1"/>
  <c r="L14657" i="60"/>
  <c r="K14658" i="60"/>
  <c r="J14658" i="60"/>
  <c r="M14658" i="60"/>
  <c r="I14659" i="60" s="1"/>
  <c r="M14659" i="60" l="1"/>
  <c r="I14660" i="60" s="1"/>
  <c r="J14659" i="60"/>
  <c r="K14659" i="60"/>
  <c r="L14658" i="60"/>
  <c r="P14658" i="60"/>
  <c r="P14659" i="60" l="1"/>
  <c r="L14659" i="60"/>
  <c r="J14660" i="60"/>
  <c r="M14660" i="60"/>
  <c r="I14661" i="60" s="1"/>
  <c r="K14660" i="60"/>
  <c r="L14660" i="60" l="1"/>
  <c r="M14661" i="60"/>
  <c r="I14662" i="60" s="1"/>
  <c r="K14661" i="60"/>
  <c r="J14661" i="60"/>
  <c r="P14661" i="60" l="1"/>
  <c r="L14661" i="60"/>
  <c r="K14662" i="60"/>
  <c r="J14662" i="60"/>
  <c r="M14662" i="60"/>
  <c r="I14663" i="60" s="1"/>
  <c r="P14660" i="60"/>
  <c r="P14662" i="60" l="1"/>
  <c r="L14662" i="60"/>
  <c r="M14663" i="60"/>
  <c r="I14664" i="60" s="1"/>
  <c r="J14663" i="60"/>
  <c r="K14663" i="60"/>
  <c r="K14664" i="60" l="1"/>
  <c r="J14664" i="60"/>
  <c r="M14664" i="60"/>
  <c r="I14665" i="60" s="1"/>
  <c r="P14663" i="60"/>
  <c r="L14663" i="60"/>
  <c r="K14665" i="60" l="1"/>
  <c r="J14665" i="60"/>
  <c r="M14665" i="60"/>
  <c r="I14666" i="60" s="1"/>
  <c r="L14664" i="60"/>
  <c r="P14664" i="60"/>
  <c r="M14666" i="60" l="1"/>
  <c r="I14667" i="60" s="1"/>
  <c r="K14666" i="60"/>
  <c r="J14666" i="60"/>
  <c r="L14665" i="60"/>
  <c r="P14665" i="60"/>
  <c r="L14666" i="60" l="1"/>
  <c r="P14666" i="60"/>
  <c r="J14667" i="60"/>
  <c r="M14667" i="60"/>
  <c r="I14668" i="60" s="1"/>
  <c r="K14667" i="60"/>
  <c r="M14668" i="60" l="1"/>
  <c r="I14669" i="60" s="1"/>
  <c r="K14668" i="60"/>
  <c r="J14668" i="60"/>
  <c r="P14667" i="60"/>
  <c r="L14667" i="60"/>
  <c r="P14668" i="60" l="1"/>
  <c r="L14668" i="60"/>
  <c r="K14669" i="60"/>
  <c r="M14669" i="60"/>
  <c r="I14670" i="60" s="1"/>
  <c r="J14669" i="60"/>
  <c r="P14669" i="60" l="1"/>
  <c r="L14669" i="60"/>
  <c r="M14670" i="60"/>
  <c r="I14671" i="60" s="1"/>
  <c r="J14670" i="60"/>
  <c r="K14670" i="60"/>
  <c r="J14671" i="60" l="1"/>
  <c r="M14671" i="60"/>
  <c r="I14672" i="60" s="1"/>
  <c r="K14671" i="60"/>
  <c r="P14670" i="60"/>
  <c r="L14670" i="60"/>
  <c r="K14672" i="60" l="1"/>
  <c r="J14672" i="60"/>
  <c r="M14672" i="60"/>
  <c r="I14673" i="60" s="1"/>
  <c r="P14671" i="60"/>
  <c r="L14671" i="60"/>
  <c r="K14673" i="60" l="1"/>
  <c r="J14673" i="60"/>
  <c r="M14673" i="60"/>
  <c r="I14674" i="60" s="1"/>
  <c r="L14672" i="60"/>
  <c r="P14672" i="60"/>
  <c r="J14674" i="60" l="1"/>
  <c r="M14674" i="60"/>
  <c r="I14675" i="60" s="1"/>
  <c r="K14674" i="60"/>
  <c r="L14673" i="60"/>
  <c r="P14673" i="60"/>
  <c r="K14675" i="60" l="1"/>
  <c r="J14675" i="60"/>
  <c r="M14675" i="60"/>
  <c r="I14676" i="60" s="1"/>
  <c r="P14674" i="60"/>
  <c r="L14674" i="60"/>
  <c r="K14676" i="60" l="1"/>
  <c r="J14676" i="60"/>
  <c r="M14676" i="60"/>
  <c r="I14677" i="60" s="1"/>
  <c r="P14675" i="60"/>
  <c r="L14675" i="60"/>
  <c r="M14677" i="60" l="1"/>
  <c r="I14678" i="60" s="1"/>
  <c r="K14677" i="60"/>
  <c r="J14677" i="60"/>
  <c r="P14676" i="60"/>
  <c r="L14676" i="60"/>
  <c r="P14677" i="60" l="1"/>
  <c r="L14677" i="60"/>
  <c r="M14678" i="60"/>
  <c r="I14679" i="60" s="1"/>
  <c r="K14678" i="60"/>
  <c r="J14678" i="60"/>
  <c r="P14678" i="60" l="1"/>
  <c r="L14678" i="60"/>
  <c r="K14679" i="60"/>
  <c r="J14679" i="60"/>
  <c r="M14679" i="60"/>
  <c r="I14680" i="60" s="1"/>
  <c r="M14680" i="60" l="1"/>
  <c r="I14681" i="60" s="1"/>
  <c r="J14680" i="60"/>
  <c r="K14680" i="60"/>
  <c r="L14679" i="60"/>
  <c r="P14679" i="60"/>
  <c r="L14680" i="60" l="1"/>
  <c r="P14680" i="60"/>
  <c r="J14681" i="60"/>
  <c r="M14681" i="60"/>
  <c r="I14682" i="60" s="1"/>
  <c r="K14681" i="60"/>
  <c r="J14682" i="60" l="1"/>
  <c r="M14682" i="60"/>
  <c r="I14683" i="60" s="1"/>
  <c r="K14682" i="60"/>
  <c r="P14681" i="60"/>
  <c r="L14681" i="60"/>
  <c r="K14683" i="60" l="1"/>
  <c r="M14683" i="60"/>
  <c r="I14684" i="60" s="1"/>
  <c r="J14683" i="60"/>
  <c r="P14682" i="60"/>
  <c r="L14682" i="60"/>
  <c r="L14683" i="60" l="1"/>
  <c r="P14683" i="60"/>
  <c r="M14684" i="60"/>
  <c r="I14685" i="60" s="1"/>
  <c r="K14684" i="60"/>
  <c r="J14684" i="60"/>
  <c r="P14684" i="60" l="1"/>
  <c r="L14684" i="60"/>
  <c r="K14685" i="60"/>
  <c r="J14685" i="60"/>
  <c r="M14685" i="60"/>
  <c r="I14686" i="60" s="1"/>
  <c r="K14686" i="60" l="1"/>
  <c r="J14686" i="60"/>
  <c r="M14686" i="60"/>
  <c r="I14687" i="60" s="1"/>
  <c r="P14685" i="60"/>
  <c r="L14685" i="60"/>
  <c r="K14687" i="60" l="1"/>
  <c r="J14687" i="60"/>
  <c r="M14687" i="60"/>
  <c r="I14688" i="60" s="1"/>
  <c r="L14686" i="60"/>
  <c r="P14686" i="60"/>
  <c r="J14688" i="60" l="1"/>
  <c r="M14688" i="60"/>
  <c r="I14689" i="60" s="1"/>
  <c r="K14688" i="60"/>
  <c r="L14687" i="60"/>
  <c r="P14687" i="60"/>
  <c r="M14689" i="60" l="1"/>
  <c r="I14690" i="60" s="1"/>
  <c r="J14689" i="60"/>
  <c r="K14689" i="60"/>
  <c r="P14688" i="60"/>
  <c r="L14688" i="60"/>
  <c r="P14689" i="60" l="1"/>
  <c r="L14689" i="60"/>
  <c r="K14690" i="60"/>
  <c r="J14690" i="60"/>
  <c r="M14690" i="60"/>
  <c r="I14691" i="60" s="1"/>
  <c r="L14690" i="60" l="1"/>
  <c r="P14690" i="60"/>
  <c r="M14691" i="60"/>
  <c r="I14692" i="60" s="1"/>
  <c r="K14691" i="60"/>
  <c r="J14691" i="60"/>
  <c r="P14691" i="60" l="1"/>
  <c r="L14691" i="60"/>
  <c r="M14692" i="60"/>
  <c r="I14693" i="60" s="1"/>
  <c r="K14692" i="60"/>
  <c r="J14692" i="60"/>
  <c r="P14692" i="60" l="1"/>
  <c r="L14692" i="60"/>
  <c r="K14693" i="60"/>
  <c r="J14693" i="60"/>
  <c r="M14693" i="60"/>
  <c r="I14694" i="60" s="1"/>
  <c r="L14693" i="60" l="1"/>
  <c r="P14693" i="60"/>
  <c r="K14694" i="60"/>
  <c r="J14694" i="60"/>
  <c r="M14694" i="60"/>
  <c r="I14695" i="60" s="1"/>
  <c r="J14695" i="60" l="1"/>
  <c r="M14695" i="60"/>
  <c r="I14696" i="60" s="1"/>
  <c r="K14695" i="60"/>
  <c r="L14694" i="60"/>
  <c r="J14696" i="60" l="1"/>
  <c r="M14696" i="60"/>
  <c r="I14697" i="60" s="1"/>
  <c r="K14696" i="60"/>
  <c r="P14694" i="60"/>
  <c r="P14695" i="60"/>
  <c r="L14695" i="60"/>
  <c r="M14697" i="60" l="1"/>
  <c r="I14698" i="60" s="1"/>
  <c r="K14697" i="60"/>
  <c r="J14697" i="60"/>
  <c r="P14696" i="60"/>
  <c r="L14696" i="60"/>
  <c r="P14697" i="60" l="1"/>
  <c r="L14697" i="60"/>
  <c r="M14698" i="60"/>
  <c r="I14699" i="60" s="1"/>
  <c r="K14698" i="60"/>
  <c r="J14698" i="60"/>
  <c r="P14698" i="60" l="1"/>
  <c r="L14698" i="60"/>
  <c r="M14699" i="60"/>
  <c r="I14700" i="60" s="1"/>
  <c r="K14699" i="60"/>
  <c r="J14699" i="60"/>
  <c r="P14699" i="60" l="1"/>
  <c r="L14699" i="60"/>
  <c r="K14700" i="60"/>
  <c r="J14700" i="60"/>
  <c r="M14700" i="60"/>
  <c r="I14701" i="60" s="1"/>
  <c r="K14701" i="60" l="1"/>
  <c r="J14701" i="60"/>
  <c r="M14701" i="60"/>
  <c r="I14702" i="60" s="1"/>
  <c r="L14700" i="60"/>
  <c r="P14700" i="60"/>
  <c r="J14702" i="60" l="1"/>
  <c r="K14702" i="60"/>
  <c r="M14702" i="60"/>
  <c r="I14703" i="60" s="1"/>
  <c r="L14701" i="60"/>
  <c r="P14701" i="60"/>
  <c r="J14703" i="60" l="1"/>
  <c r="K14703" i="60"/>
  <c r="M14703" i="60"/>
  <c r="I14704" i="60" s="1"/>
  <c r="L14702" i="60"/>
  <c r="P14702" i="60"/>
  <c r="M14704" i="60" l="1"/>
  <c r="I14705" i="60" s="1"/>
  <c r="K14704" i="60"/>
  <c r="J14704" i="60"/>
  <c r="P14703" i="60"/>
  <c r="L14703" i="60"/>
  <c r="L14704" i="60" l="1"/>
  <c r="P14704" i="60"/>
  <c r="M14705" i="60"/>
  <c r="I14706" i="60" s="1"/>
  <c r="K14705" i="60"/>
  <c r="J14705" i="60"/>
  <c r="P14705" i="60" l="1"/>
  <c r="L14705" i="60"/>
  <c r="M14706" i="60"/>
  <c r="I14707" i="60" s="1"/>
  <c r="J14706" i="60"/>
  <c r="K14706" i="60"/>
  <c r="P14706" i="60" l="1"/>
  <c r="L14706" i="60"/>
  <c r="K14707" i="60"/>
  <c r="J14707" i="60"/>
  <c r="M14707" i="60"/>
  <c r="I14708" i="60" s="1"/>
  <c r="L14707" i="60" l="1"/>
  <c r="P14707" i="60"/>
  <c r="M14708" i="60"/>
  <c r="I14709" i="60" s="1"/>
  <c r="K14708" i="60"/>
  <c r="J14708" i="60"/>
  <c r="P14708" i="60" l="1"/>
  <c r="L14708" i="60"/>
  <c r="J14709" i="60"/>
  <c r="K14709" i="60"/>
  <c r="M14709" i="60"/>
  <c r="I14710" i="60" s="1"/>
  <c r="P14709" i="60" l="1"/>
  <c r="L14709" i="60"/>
  <c r="K14710" i="60"/>
  <c r="J14710" i="60"/>
  <c r="M14710" i="60"/>
  <c r="I14711" i="60" s="1"/>
  <c r="P14710" i="60" l="1"/>
  <c r="L14710" i="60"/>
  <c r="K14711" i="60"/>
  <c r="J14711" i="60"/>
  <c r="M14711" i="60"/>
  <c r="I14712" i="60" s="1"/>
  <c r="M14712" i="60" l="1"/>
  <c r="I14713" i="60" s="1"/>
  <c r="J14712" i="60"/>
  <c r="K14712" i="60"/>
  <c r="P14711" i="60"/>
  <c r="L14711" i="60"/>
  <c r="P14712" i="60" l="1"/>
  <c r="L14712" i="60"/>
  <c r="K14713" i="60"/>
  <c r="J14713" i="60"/>
  <c r="M14713" i="60"/>
  <c r="I14714" i="60" s="1"/>
  <c r="K14714" i="60" l="1"/>
  <c r="J14714" i="60"/>
  <c r="M14714" i="60"/>
  <c r="I14715" i="60" s="1"/>
  <c r="L14713" i="60"/>
  <c r="P14713" i="60"/>
  <c r="M14715" i="60" l="1"/>
  <c r="I14716" i="60" s="1"/>
  <c r="K14715" i="60"/>
  <c r="J14715" i="60"/>
  <c r="L14714" i="60"/>
  <c r="P14714" i="60"/>
  <c r="L14715" i="60" l="1"/>
  <c r="P14715" i="60"/>
  <c r="J14716" i="60"/>
  <c r="M14716" i="60"/>
  <c r="I14717" i="60" s="1"/>
  <c r="K14716" i="60"/>
  <c r="M14717" i="60" l="1"/>
  <c r="I14718" i="60" s="1"/>
  <c r="J14717" i="60"/>
  <c r="K14717" i="60"/>
  <c r="P14716" i="60"/>
  <c r="L14716" i="60"/>
  <c r="P14717" i="60" l="1"/>
  <c r="L14717" i="60"/>
  <c r="J14718" i="60"/>
  <c r="M14718" i="60"/>
  <c r="I14719" i="60" s="1"/>
  <c r="K14718" i="60"/>
  <c r="L14718" i="60" l="1"/>
  <c r="P14718" i="60"/>
  <c r="M14719" i="60"/>
  <c r="I14720" i="60" s="1"/>
  <c r="K14719" i="60"/>
  <c r="J14719" i="60"/>
  <c r="P14719" i="60" l="1"/>
  <c r="L14719" i="60"/>
  <c r="J14720" i="60"/>
  <c r="M14720" i="60"/>
  <c r="I14721" i="60" s="1"/>
  <c r="K14720" i="60"/>
  <c r="L14720" i="60" l="1"/>
  <c r="P14720" i="60"/>
  <c r="K14721" i="60"/>
  <c r="J14721" i="60"/>
  <c r="M14721" i="60"/>
  <c r="I14722" i="60" s="1"/>
  <c r="K14722" i="60" l="1"/>
  <c r="J14722" i="60"/>
  <c r="M14722" i="60"/>
  <c r="I14723" i="60" s="1"/>
  <c r="L14721" i="60"/>
  <c r="P14721" i="60"/>
  <c r="J14723" i="60" l="1"/>
  <c r="M14723" i="60"/>
  <c r="I14724" i="60" s="1"/>
  <c r="K14723" i="60"/>
  <c r="P14722" i="60"/>
  <c r="L14722" i="60"/>
  <c r="K14724" i="60" l="1"/>
  <c r="J14724" i="60"/>
  <c r="M14724" i="60"/>
  <c r="I14725" i="60" s="1"/>
  <c r="P14723" i="60"/>
  <c r="L14723" i="60"/>
  <c r="M14725" i="60" l="1"/>
  <c r="I14726" i="60" s="1"/>
  <c r="J14725" i="60"/>
  <c r="K14725" i="60"/>
  <c r="P14724" i="60"/>
  <c r="L14724" i="60"/>
  <c r="P14725" i="60" l="1"/>
  <c r="L14725" i="60"/>
  <c r="M14726" i="60"/>
  <c r="I14727" i="60" s="1"/>
  <c r="K14726" i="60"/>
  <c r="J14726" i="60"/>
  <c r="M14727" i="60" l="1"/>
  <c r="I14728" i="60" s="1"/>
  <c r="J14727" i="60"/>
  <c r="K14727" i="60"/>
  <c r="P14726" i="60"/>
  <c r="L14726" i="60"/>
  <c r="P14727" i="60" l="1"/>
  <c r="L14727" i="60"/>
  <c r="K14728" i="60"/>
  <c r="J14728" i="60"/>
  <c r="M14728" i="60"/>
  <c r="I14729" i="60" s="1"/>
  <c r="K14729" i="60" l="1"/>
  <c r="J14729" i="60"/>
  <c r="M14729" i="60"/>
  <c r="I14730" i="60" s="1"/>
  <c r="P14728" i="60"/>
  <c r="L14728" i="60"/>
  <c r="M14730" i="60" l="1"/>
  <c r="I14731" i="60" s="1"/>
  <c r="K14730" i="60"/>
  <c r="J14730" i="60"/>
  <c r="L14729" i="60"/>
  <c r="P14729" i="60" l="1"/>
  <c r="P14730" i="60"/>
  <c r="L14730" i="60"/>
  <c r="J14731" i="60"/>
  <c r="K14731" i="60"/>
  <c r="M14731" i="60"/>
  <c r="I14732" i="60" s="1"/>
  <c r="P14731" i="60" l="1"/>
  <c r="L14731" i="60"/>
  <c r="K14732" i="60"/>
  <c r="J14732" i="60"/>
  <c r="M14732" i="60"/>
  <c r="I14733" i="60" s="1"/>
  <c r="M14733" i="60" l="1"/>
  <c r="I14734" i="60" s="1"/>
  <c r="K14733" i="60"/>
  <c r="J14733" i="60"/>
  <c r="L14732" i="60"/>
  <c r="P14732" i="60"/>
  <c r="L14733" i="60" l="1"/>
  <c r="P14733" i="60"/>
  <c r="J14734" i="60"/>
  <c r="M14734" i="60"/>
  <c r="I14735" i="60" s="1"/>
  <c r="K14734" i="60"/>
  <c r="J14735" i="60" l="1"/>
  <c r="M14735" i="60"/>
  <c r="I14736" i="60" s="1"/>
  <c r="K14735" i="60"/>
  <c r="P14734" i="60"/>
  <c r="L14734" i="60"/>
  <c r="K14736" i="60" l="1"/>
  <c r="M14736" i="60"/>
  <c r="I14737" i="60" s="1"/>
  <c r="J14736" i="60"/>
  <c r="P14735" i="60"/>
  <c r="L14735" i="60"/>
  <c r="M14737" i="60" l="1"/>
  <c r="I14738" i="60" s="1"/>
  <c r="K14737" i="60"/>
  <c r="J14737" i="60"/>
  <c r="L14736" i="60"/>
  <c r="P14736" i="60"/>
  <c r="L14737" i="60" l="1"/>
  <c r="M14738" i="60"/>
  <c r="I14739" i="60" s="1"/>
  <c r="K14738" i="60"/>
  <c r="J14738" i="60"/>
  <c r="P14738" i="60" l="1"/>
  <c r="L14738" i="60"/>
  <c r="K14739" i="60"/>
  <c r="J14739" i="60"/>
  <c r="M14739" i="60"/>
  <c r="I14740" i="60" s="1"/>
  <c r="P14737" i="60"/>
  <c r="L14739" i="60" l="1"/>
  <c r="P14739" i="60"/>
  <c r="M14740" i="60"/>
  <c r="I14741" i="60" s="1"/>
  <c r="K14740" i="60"/>
  <c r="J14740" i="60"/>
  <c r="L14740" i="60" l="1"/>
  <c r="P14740" i="60"/>
  <c r="J14741" i="60"/>
  <c r="K14741" i="60"/>
  <c r="M14741" i="60"/>
  <c r="I14742" i="60" s="1"/>
  <c r="J14742" i="60" l="1"/>
  <c r="K14742" i="60"/>
  <c r="M14742" i="60"/>
  <c r="I14743" i="60" s="1"/>
  <c r="P14741" i="60"/>
  <c r="L14741" i="60"/>
  <c r="K14743" i="60" l="1"/>
  <c r="J14743" i="60"/>
  <c r="M14743" i="60"/>
  <c r="I14744" i="60" s="1"/>
  <c r="P14742" i="60"/>
  <c r="L14742" i="60"/>
  <c r="M14744" i="60" l="1"/>
  <c r="I14745" i="60" s="1"/>
  <c r="K14744" i="60"/>
  <c r="J14744" i="60"/>
  <c r="L14743" i="60"/>
  <c r="P14743" i="60"/>
  <c r="P14744" i="60" l="1"/>
  <c r="L14744" i="60"/>
  <c r="K14745" i="60"/>
  <c r="J14745" i="60"/>
  <c r="M14745" i="60"/>
  <c r="I14746" i="60" s="1"/>
  <c r="P14745" i="60" l="1"/>
  <c r="L14745" i="60"/>
  <c r="K14746" i="60"/>
  <c r="J14746" i="60"/>
  <c r="M14746" i="60"/>
  <c r="I14747" i="60" s="1"/>
  <c r="L14746" i="60" l="1"/>
  <c r="M14747" i="60"/>
  <c r="I14748" i="60" s="1"/>
  <c r="K14747" i="60"/>
  <c r="J14747" i="60"/>
  <c r="L14747" i="60" l="1"/>
  <c r="P14747" i="60"/>
  <c r="J14748" i="60"/>
  <c r="M14748" i="60"/>
  <c r="I14749" i="60" s="1"/>
  <c r="K14748" i="60"/>
  <c r="P14746" i="60"/>
  <c r="J14749" i="60" l="1"/>
  <c r="K14749" i="60"/>
  <c r="M14749" i="60"/>
  <c r="I14750" i="60" s="1"/>
  <c r="P14748" i="60"/>
  <c r="L14748" i="60"/>
  <c r="M14750" i="60" l="1"/>
  <c r="I14751" i="60" s="1"/>
  <c r="K14750" i="60"/>
  <c r="J14750" i="60"/>
  <c r="P14749" i="60"/>
  <c r="L14749" i="60"/>
  <c r="P14750" i="60" l="1"/>
  <c r="L14750" i="60"/>
  <c r="M14751" i="60"/>
  <c r="I14752" i="60" s="1"/>
  <c r="J14751" i="60"/>
  <c r="K14751" i="60"/>
  <c r="M14752" i="60" l="1"/>
  <c r="I14753" i="60" s="1"/>
  <c r="J14752" i="60"/>
  <c r="K14752" i="60"/>
  <c r="P14751" i="60"/>
  <c r="L14751" i="60"/>
  <c r="P14752" i="60" l="1"/>
  <c r="L14752" i="60"/>
  <c r="K14753" i="60"/>
  <c r="J14753" i="60"/>
  <c r="M14753" i="60"/>
  <c r="I14754" i="60" s="1"/>
  <c r="K14754" i="60" l="1"/>
  <c r="M14754" i="60"/>
  <c r="I14755" i="60" s="1"/>
  <c r="J14754" i="60"/>
  <c r="L14753" i="60"/>
  <c r="P14753" i="60"/>
  <c r="J14755" i="60" l="1"/>
  <c r="M14755" i="60"/>
  <c r="I14756" i="60" s="1"/>
  <c r="K14755" i="60"/>
  <c r="L14754" i="60"/>
  <c r="P14754" i="60" l="1"/>
  <c r="M14756" i="60"/>
  <c r="I14757" i="60" s="1"/>
  <c r="K14756" i="60"/>
  <c r="J14756" i="60"/>
  <c r="P14755" i="60"/>
  <c r="L14755" i="60"/>
  <c r="P14756" i="60" l="1"/>
  <c r="L14756" i="60"/>
  <c r="M14757" i="60"/>
  <c r="I14758" i="60" s="1"/>
  <c r="K14757" i="60"/>
  <c r="J14757" i="60"/>
  <c r="M14758" i="60" l="1"/>
  <c r="I14759" i="60" s="1"/>
  <c r="K14758" i="60"/>
  <c r="J14758" i="60"/>
  <c r="P14757" i="60"/>
  <c r="L14757" i="60"/>
  <c r="P14758" i="60" l="1"/>
  <c r="L14758" i="60"/>
  <c r="M14759" i="60"/>
  <c r="I14760" i="60" s="1"/>
  <c r="K14759" i="60"/>
  <c r="J14759" i="60"/>
  <c r="P14759" i="60" l="1"/>
  <c r="L14759" i="60"/>
  <c r="K14760" i="60"/>
  <c r="J14760" i="60"/>
  <c r="M14760" i="60"/>
  <c r="I14761" i="60" s="1"/>
  <c r="K14761" i="60" l="1"/>
  <c r="J14761" i="60"/>
  <c r="M14761" i="60"/>
  <c r="I14762" i="60" s="1"/>
  <c r="L14760" i="60"/>
  <c r="P14760" i="60"/>
  <c r="J14762" i="60" l="1"/>
  <c r="K14762" i="60"/>
  <c r="M14762" i="60"/>
  <c r="I14763" i="60" s="1"/>
  <c r="L14761" i="60"/>
  <c r="P14761" i="60"/>
  <c r="J14763" i="60" l="1"/>
  <c r="K14763" i="60"/>
  <c r="M14763" i="60"/>
  <c r="I14764" i="60" s="1"/>
  <c r="P14762" i="60"/>
  <c r="L14762" i="60"/>
  <c r="M14764" i="60" l="1"/>
  <c r="I14765" i="60" s="1"/>
  <c r="K14764" i="60"/>
  <c r="J14764" i="60"/>
  <c r="P14763" i="60"/>
  <c r="L14763" i="60"/>
  <c r="L14764" i="60" l="1"/>
  <c r="P14764" i="60"/>
  <c r="M14765" i="60"/>
  <c r="I14766" i="60" s="1"/>
  <c r="K14765" i="60"/>
  <c r="J14765" i="60"/>
  <c r="P14765" i="60" l="1"/>
  <c r="L14765" i="60"/>
  <c r="M14766" i="60"/>
  <c r="I14767" i="60" s="1"/>
  <c r="K14766" i="60"/>
  <c r="J14766" i="60"/>
  <c r="L14766" i="60" l="1"/>
  <c r="P14766" i="60"/>
  <c r="M14767" i="60"/>
  <c r="I14768" i="60" s="1"/>
  <c r="K14767" i="60"/>
  <c r="J14767" i="60"/>
  <c r="P14767" i="60" l="1"/>
  <c r="L14767" i="60"/>
  <c r="K14768" i="60"/>
  <c r="J14768" i="60"/>
  <c r="M14768" i="60"/>
  <c r="I14769" i="60" s="1"/>
  <c r="P14768" i="60" l="1"/>
  <c r="L14768" i="60"/>
  <c r="K14769" i="60"/>
  <c r="M14769" i="60"/>
  <c r="I14770" i="60" s="1"/>
  <c r="J14769" i="60"/>
  <c r="P14769" i="60" l="1"/>
  <c r="L14769" i="60"/>
  <c r="M14770" i="60"/>
  <c r="I14771" i="60" s="1"/>
  <c r="K14770" i="60"/>
  <c r="J14770" i="60"/>
  <c r="P14770" i="60" l="1"/>
  <c r="L14770" i="60"/>
  <c r="M14771" i="60"/>
  <c r="I14772" i="60" s="1"/>
  <c r="K14771" i="60"/>
  <c r="J14771" i="60"/>
  <c r="L14771" i="60" l="1"/>
  <c r="P14771" i="60"/>
  <c r="K14772" i="60"/>
  <c r="J14772" i="60"/>
  <c r="M14772" i="60"/>
  <c r="I14773" i="60" s="1"/>
  <c r="K14773" i="60" l="1"/>
  <c r="J14773" i="60"/>
  <c r="M14773" i="60"/>
  <c r="I14774" i="60" s="1"/>
  <c r="L14772" i="60"/>
  <c r="P14772" i="60"/>
  <c r="M14774" i="60" l="1"/>
  <c r="I14775" i="60" s="1"/>
  <c r="K14774" i="60"/>
  <c r="J14774" i="60"/>
  <c r="L14773" i="60"/>
  <c r="P14773" i="60"/>
  <c r="P14774" i="60" l="1"/>
  <c r="L14774" i="60"/>
  <c r="K14775" i="60"/>
  <c r="J14775" i="60"/>
  <c r="M14775" i="60"/>
  <c r="I14776" i="60" s="1"/>
  <c r="K14776" i="60" l="1"/>
  <c r="J14776" i="60"/>
  <c r="M14776" i="60"/>
  <c r="I14777" i="60" s="1"/>
  <c r="P14775" i="60"/>
  <c r="L14775" i="60"/>
  <c r="J14777" i="60" l="1"/>
  <c r="M14777" i="60"/>
  <c r="I14778" i="60" s="1"/>
  <c r="K14777" i="60"/>
  <c r="L14776" i="60"/>
  <c r="P14776" i="60"/>
  <c r="J14778" i="60" l="1"/>
  <c r="M14778" i="60"/>
  <c r="I14779" i="60" s="1"/>
  <c r="K14778" i="60"/>
  <c r="P14777" i="60"/>
  <c r="L14777" i="60"/>
  <c r="J14779" i="60" l="1"/>
  <c r="K14779" i="60"/>
  <c r="M14779" i="60"/>
  <c r="I14780" i="60" s="1"/>
  <c r="P14778" i="60"/>
  <c r="L14778" i="60"/>
  <c r="M14780" i="60" l="1"/>
  <c r="I14781" i="60" s="1"/>
  <c r="K14780" i="60"/>
  <c r="J14780" i="60"/>
  <c r="P14779" i="60"/>
  <c r="L14779" i="60"/>
  <c r="P14780" i="60" l="1"/>
  <c r="L14780" i="60"/>
  <c r="M14781" i="60"/>
  <c r="I14782" i="60" s="1"/>
  <c r="K14781" i="60"/>
  <c r="J14781" i="60"/>
  <c r="L14781" i="60" l="1"/>
  <c r="P14781" i="60"/>
  <c r="M14782" i="60"/>
  <c r="I14783" i="60" s="1"/>
  <c r="K14782" i="60"/>
  <c r="J14782" i="60"/>
  <c r="P14782" i="60" l="1"/>
  <c r="L14782" i="60"/>
  <c r="K14783" i="60"/>
  <c r="J14783" i="60"/>
  <c r="M14783" i="60"/>
  <c r="I14784" i="60" s="1"/>
  <c r="P14783" i="60" l="1"/>
  <c r="L14783" i="60"/>
  <c r="M14784" i="60"/>
  <c r="I14785" i="60" s="1"/>
  <c r="K14784" i="60"/>
  <c r="J14784" i="60"/>
  <c r="P14784" i="60" l="1"/>
  <c r="L14784" i="60"/>
  <c r="M14785" i="60"/>
  <c r="I14786" i="60" s="1"/>
  <c r="K14785" i="60"/>
  <c r="J14785" i="60"/>
  <c r="P14785" i="60" l="1"/>
  <c r="L14785" i="60"/>
  <c r="M14786" i="60"/>
  <c r="I14787" i="60" s="1"/>
  <c r="K14786" i="60"/>
  <c r="J14786" i="60"/>
  <c r="M14787" i="60" l="1"/>
  <c r="I14788" i="60" s="1"/>
  <c r="K14787" i="60"/>
  <c r="J14787" i="60"/>
  <c r="L14786" i="60"/>
  <c r="P14786" i="60"/>
  <c r="P14787" i="60" l="1"/>
  <c r="L14787" i="60"/>
  <c r="M14788" i="60"/>
  <c r="I14789" i="60" s="1"/>
  <c r="K14788" i="60"/>
  <c r="J14788" i="60"/>
  <c r="L14788" i="60" l="1"/>
  <c r="P14788" i="60"/>
  <c r="K14789" i="60"/>
  <c r="M14789" i="60"/>
  <c r="I14790" i="60" s="1"/>
  <c r="J14789" i="60"/>
  <c r="L14789" i="60" l="1"/>
  <c r="P14789" i="60"/>
  <c r="K14790" i="60"/>
  <c r="M14790" i="60"/>
  <c r="I14791" i="60" s="1"/>
  <c r="J14790" i="60"/>
  <c r="L14790" i="60" l="1"/>
  <c r="P14790" i="60"/>
  <c r="M14791" i="60"/>
  <c r="I14792" i="60" s="1"/>
  <c r="K14791" i="60"/>
  <c r="J14791" i="60"/>
  <c r="P14791" i="60" l="1"/>
  <c r="L14791" i="60"/>
  <c r="M14792" i="60"/>
  <c r="I14793" i="60" s="1"/>
  <c r="K14792" i="60"/>
  <c r="J14792" i="60"/>
  <c r="L14792" i="60" l="1"/>
  <c r="P14792" i="60"/>
  <c r="M14793" i="60"/>
  <c r="I14794" i="60" s="1"/>
  <c r="K14793" i="60"/>
  <c r="J14793" i="60"/>
  <c r="P14793" i="60" l="1"/>
  <c r="L14793" i="60"/>
  <c r="M14794" i="60"/>
  <c r="I14795" i="60" s="1"/>
  <c r="K14794" i="60"/>
  <c r="J14794" i="60"/>
  <c r="P14794" i="60" l="1"/>
  <c r="L14794" i="60"/>
  <c r="M14795" i="60"/>
  <c r="I14796" i="60" s="1"/>
  <c r="J14795" i="60"/>
  <c r="K14795" i="60"/>
  <c r="K14796" i="60" l="1"/>
  <c r="J14796" i="60"/>
  <c r="M14796" i="60"/>
  <c r="I14797" i="60" s="1"/>
  <c r="P14795" i="60"/>
  <c r="L14795" i="60"/>
  <c r="K14797" i="60" l="1"/>
  <c r="J14797" i="60"/>
  <c r="M14797" i="60"/>
  <c r="I14798" i="60" s="1"/>
  <c r="L14796" i="60"/>
  <c r="K14798" i="60" l="1"/>
  <c r="J14798" i="60"/>
  <c r="M14798" i="60"/>
  <c r="I14799" i="60" s="1"/>
  <c r="L14797" i="60"/>
  <c r="P14796" i="60"/>
  <c r="M14799" i="60" l="1"/>
  <c r="I14800" i="60" s="1"/>
  <c r="K14799" i="60"/>
  <c r="J14799" i="60"/>
  <c r="L14798" i="60"/>
  <c r="P14797" i="60"/>
  <c r="P14798" i="60" l="1"/>
  <c r="L14799" i="60"/>
  <c r="K14800" i="60"/>
  <c r="J14800" i="60"/>
  <c r="M14800" i="60"/>
  <c r="I14801" i="60" s="1"/>
  <c r="L14800" i="60" l="1"/>
  <c r="M14801" i="60"/>
  <c r="I14802" i="60" s="1"/>
  <c r="K14801" i="60"/>
  <c r="J14801" i="60"/>
  <c r="P14799" i="60"/>
  <c r="M14802" i="60" l="1"/>
  <c r="I14803" i="60" s="1"/>
  <c r="K14802" i="60"/>
  <c r="J14802" i="60"/>
  <c r="P14801" i="60"/>
  <c r="L14801" i="60"/>
  <c r="P14800" i="60"/>
  <c r="P14802" i="60" l="1"/>
  <c r="L14802" i="60"/>
  <c r="K14803" i="60"/>
  <c r="J14803" i="60"/>
  <c r="M14803" i="60"/>
  <c r="I14804" i="60" s="1"/>
  <c r="L14803" i="60" l="1"/>
  <c r="P14803" i="60"/>
  <c r="K14804" i="60"/>
  <c r="M14804" i="60"/>
  <c r="I14805" i="60" s="1"/>
  <c r="J14804" i="60"/>
  <c r="P14804" i="60" l="1"/>
  <c r="L14804" i="60"/>
  <c r="J14805" i="60"/>
  <c r="K14805" i="60"/>
  <c r="M14805" i="60"/>
  <c r="I14806" i="60" s="1"/>
  <c r="K14806" i="60" l="1"/>
  <c r="J14806" i="60"/>
  <c r="M14806" i="60"/>
  <c r="I14807" i="60" s="1"/>
  <c r="L14805" i="60"/>
  <c r="P14805" i="60"/>
  <c r="M14807" i="60" l="1"/>
  <c r="I14808" i="60" s="1"/>
  <c r="J14807" i="60"/>
  <c r="K14807" i="60"/>
  <c r="P14806" i="60"/>
  <c r="L14806" i="60"/>
  <c r="L14807" i="60" l="1"/>
  <c r="P14807" i="60"/>
  <c r="M14808" i="60"/>
  <c r="I14809" i="60" s="1"/>
  <c r="K14808" i="60"/>
  <c r="J14808" i="60"/>
  <c r="P14808" i="60" l="1"/>
  <c r="L14808" i="60"/>
  <c r="M14809" i="60"/>
  <c r="I14810" i="60" s="1"/>
  <c r="K14809" i="60"/>
  <c r="J14809" i="60"/>
  <c r="P14809" i="60" l="1"/>
  <c r="L14809" i="60"/>
  <c r="K14810" i="60"/>
  <c r="J14810" i="60"/>
  <c r="M14810" i="60"/>
  <c r="I14811" i="60" s="1"/>
  <c r="K14811" i="60" l="1"/>
  <c r="J14811" i="60"/>
  <c r="M14811" i="60"/>
  <c r="I14812" i="60" s="1"/>
  <c r="L14810" i="60"/>
  <c r="P14810" i="60"/>
  <c r="J14812" i="60" l="1"/>
  <c r="M14812" i="60"/>
  <c r="I14813" i="60" s="1"/>
  <c r="K14812" i="60"/>
  <c r="P14811" i="60"/>
  <c r="L14811" i="60"/>
  <c r="M14813" i="60" l="1"/>
  <c r="I14814" i="60" s="1"/>
  <c r="K14813" i="60"/>
  <c r="J14813" i="60"/>
  <c r="P14812" i="60"/>
  <c r="L14812" i="60"/>
  <c r="P14813" i="60" l="1"/>
  <c r="L14813" i="60"/>
  <c r="M14814" i="60"/>
  <c r="I14815" i="60" s="1"/>
  <c r="K14814" i="60"/>
  <c r="J14814" i="60"/>
  <c r="P14814" i="60" l="1"/>
  <c r="L14814" i="60"/>
  <c r="M14815" i="60"/>
  <c r="I14816" i="60" s="1"/>
  <c r="J14815" i="60"/>
  <c r="K14815" i="60"/>
  <c r="M14816" i="60" l="1"/>
  <c r="I14817" i="60" s="1"/>
  <c r="J14816" i="60"/>
  <c r="K14816" i="60"/>
  <c r="P14815" i="60"/>
  <c r="L14815" i="60"/>
  <c r="L14816" i="60" l="1"/>
  <c r="P14816" i="60"/>
  <c r="K14817" i="60"/>
  <c r="J14817" i="60"/>
  <c r="M14817" i="60"/>
  <c r="I14818" i="60" s="1"/>
  <c r="K14818" i="60" l="1"/>
  <c r="M14818" i="60"/>
  <c r="I14819" i="60" s="1"/>
  <c r="J14818" i="60"/>
  <c r="L14817" i="60"/>
  <c r="P14817" i="60"/>
  <c r="L14818" i="60" l="1"/>
  <c r="P14818" i="60"/>
  <c r="J14819" i="60"/>
  <c r="M14819" i="60"/>
  <c r="I14820" i="60" s="1"/>
  <c r="K14819" i="60"/>
  <c r="M14820" i="60" l="1"/>
  <c r="I14821" i="60" s="1"/>
  <c r="K14820" i="60"/>
  <c r="J14820" i="60"/>
  <c r="P14819" i="60"/>
  <c r="L14819" i="60"/>
  <c r="P14820" i="60" l="1"/>
  <c r="L14820" i="60"/>
  <c r="J14821" i="60"/>
  <c r="M14821" i="60"/>
  <c r="I14822" i="60" s="1"/>
  <c r="K14821" i="60"/>
  <c r="P14821" i="60" l="1"/>
  <c r="L14821" i="60"/>
  <c r="M14822" i="60"/>
  <c r="I14823" i="60" s="1"/>
  <c r="J14822" i="60"/>
  <c r="K14822" i="60"/>
  <c r="M14823" i="60" l="1"/>
  <c r="I14824" i="60" s="1"/>
  <c r="K14823" i="60"/>
  <c r="J14823" i="60"/>
  <c r="P14822" i="60"/>
  <c r="L14822" i="60"/>
  <c r="L14823" i="60" l="1"/>
  <c r="P14823" i="60"/>
  <c r="K14824" i="60"/>
  <c r="J14824" i="60"/>
  <c r="M14824" i="60"/>
  <c r="I14825" i="60" s="1"/>
  <c r="K14825" i="60" l="1"/>
  <c r="M14825" i="60"/>
  <c r="I14826" i="60" s="1"/>
  <c r="J14825" i="60"/>
  <c r="L14824" i="60"/>
  <c r="P14824" i="60"/>
  <c r="P14825" i="60" l="1"/>
  <c r="L14825" i="60"/>
  <c r="J14826" i="60"/>
  <c r="M14826" i="60"/>
  <c r="I14827" i="60" s="1"/>
  <c r="K14826" i="60"/>
  <c r="L14826" i="60" l="1"/>
  <c r="P14826" i="60"/>
  <c r="J14827" i="60"/>
  <c r="K14827" i="60"/>
  <c r="M14827" i="60"/>
  <c r="I14828" i="60" s="1"/>
  <c r="K14828" i="60" l="1"/>
  <c r="J14828" i="60"/>
  <c r="M14828" i="60"/>
  <c r="I14829" i="60" s="1"/>
  <c r="P14827" i="60"/>
  <c r="L14827" i="60"/>
  <c r="M14829" i="60" l="1"/>
  <c r="I14830" i="60" s="1"/>
  <c r="K14829" i="60"/>
  <c r="J14829" i="60"/>
  <c r="L14828" i="60"/>
  <c r="P14828" i="60"/>
  <c r="P14829" i="60" l="1"/>
  <c r="L14829" i="60"/>
  <c r="M14830" i="60"/>
  <c r="I14831" i="60" s="1"/>
  <c r="J14830" i="60"/>
  <c r="K14830" i="60"/>
  <c r="K14831" i="60" l="1"/>
  <c r="J14831" i="60"/>
  <c r="M14831" i="60"/>
  <c r="I14832" i="60" s="1"/>
  <c r="P14830" i="60"/>
  <c r="L14830" i="60"/>
  <c r="K14832" i="60" l="1"/>
  <c r="J14832" i="60"/>
  <c r="M14832" i="60"/>
  <c r="I14833" i="60" s="1"/>
  <c r="L14831" i="60"/>
  <c r="P14831" i="60"/>
  <c r="J14833" i="60" l="1"/>
  <c r="K14833" i="60"/>
  <c r="M14833" i="60"/>
  <c r="I14834" i="60" s="1"/>
  <c r="L14832" i="60"/>
  <c r="P14832" i="60"/>
  <c r="J14834" i="60" l="1"/>
  <c r="K14834" i="60"/>
  <c r="M14834" i="60"/>
  <c r="I14835" i="60" s="1"/>
  <c r="L14833" i="60"/>
  <c r="P14833" i="60"/>
  <c r="M14835" i="60" l="1"/>
  <c r="I14836" i="60" s="1"/>
  <c r="K14835" i="60"/>
  <c r="J14835" i="60"/>
  <c r="P14834" i="60"/>
  <c r="L14834" i="60"/>
  <c r="P14835" i="60" l="1"/>
  <c r="L14835" i="60"/>
  <c r="M14836" i="60"/>
  <c r="I14837" i="60" s="1"/>
  <c r="K14836" i="60"/>
  <c r="J14836" i="60"/>
  <c r="P14836" i="60" l="1"/>
  <c r="L14836" i="60"/>
  <c r="M14837" i="60"/>
  <c r="I14838" i="60" s="1"/>
  <c r="K14837" i="60"/>
  <c r="J14837" i="60"/>
  <c r="K14838" i="60" l="1"/>
  <c r="J14838" i="60"/>
  <c r="M14838" i="60"/>
  <c r="I14839" i="60" s="1"/>
  <c r="L14837" i="60"/>
  <c r="P14837" i="60"/>
  <c r="L14838" i="60" l="1"/>
  <c r="K14839" i="60"/>
  <c r="J14839" i="60"/>
  <c r="M14839" i="60"/>
  <c r="I14840" i="60" s="1"/>
  <c r="J14840" i="60" l="1"/>
  <c r="M14840" i="60"/>
  <c r="I14841" i="60" s="1"/>
  <c r="K14840" i="60"/>
  <c r="L14839" i="60"/>
  <c r="P14839" i="60"/>
  <c r="P14838" i="60"/>
  <c r="J14841" i="60" l="1"/>
  <c r="K14841" i="60"/>
  <c r="M14841" i="60"/>
  <c r="I14842" i="60" s="1"/>
  <c r="P14840" i="60"/>
  <c r="L14840" i="60"/>
  <c r="M14842" i="60" l="1"/>
  <c r="I14843" i="60" s="1"/>
  <c r="K14842" i="60"/>
  <c r="J14842" i="60"/>
  <c r="P14841" i="60"/>
  <c r="L14841" i="60"/>
  <c r="P14842" i="60" l="1"/>
  <c r="L14842" i="60"/>
  <c r="M14843" i="60"/>
  <c r="I14844" i="60" s="1"/>
  <c r="K14843" i="60"/>
  <c r="J14843" i="60"/>
  <c r="P14843" i="60" l="1"/>
  <c r="L14843" i="60"/>
  <c r="M14844" i="60"/>
  <c r="I14845" i="60" s="1"/>
  <c r="K14844" i="60"/>
  <c r="J14844" i="60"/>
  <c r="K14845" i="60" l="1"/>
  <c r="J14845" i="60"/>
  <c r="M14845" i="60"/>
  <c r="I14846" i="60" s="1"/>
  <c r="L14844" i="60"/>
  <c r="P14844" i="60"/>
  <c r="K14846" i="60" l="1"/>
  <c r="J14846" i="60"/>
  <c r="M14846" i="60"/>
  <c r="I14847" i="60" s="1"/>
  <c r="L14845" i="60"/>
  <c r="P14845" i="60"/>
  <c r="J14847" i="60" l="1"/>
  <c r="M14847" i="60"/>
  <c r="I14848" i="60" s="1"/>
  <c r="K14847" i="60"/>
  <c r="L14846" i="60"/>
  <c r="J14848" i="60" l="1"/>
  <c r="K14848" i="60"/>
  <c r="M14848" i="60"/>
  <c r="I14849" i="60" s="1"/>
  <c r="P14846" i="60"/>
  <c r="P14847" i="60"/>
  <c r="L14847" i="60"/>
  <c r="K14849" i="60" l="1"/>
  <c r="M14849" i="60"/>
  <c r="I14850" i="60" s="1"/>
  <c r="J14849" i="60"/>
  <c r="P14848" i="60"/>
  <c r="L14848" i="60"/>
  <c r="L14849" i="60" l="1"/>
  <c r="P14849" i="60"/>
  <c r="M14850" i="60"/>
  <c r="I14851" i="60" s="1"/>
  <c r="K14850" i="60"/>
  <c r="J14850" i="60"/>
  <c r="P14850" i="60" l="1"/>
  <c r="L14850" i="60"/>
  <c r="M14851" i="60"/>
  <c r="I14852" i="60" s="1"/>
  <c r="K14851" i="60"/>
  <c r="J14851" i="60"/>
  <c r="P14851" i="60" l="1"/>
  <c r="L14851" i="60"/>
  <c r="K14852" i="60"/>
  <c r="J14852" i="60"/>
  <c r="M14852" i="60"/>
  <c r="I14853" i="60" s="1"/>
  <c r="K14853" i="60" l="1"/>
  <c r="J14853" i="60"/>
  <c r="M14853" i="60"/>
  <c r="I14854" i="60" s="1"/>
  <c r="L14852" i="60"/>
  <c r="P14852" i="60"/>
  <c r="J14854" i="60" l="1"/>
  <c r="K14854" i="60"/>
  <c r="M14854" i="60"/>
  <c r="I14855" i="60" s="1"/>
  <c r="L14853" i="60"/>
  <c r="K14855" i="60" l="1"/>
  <c r="J14855" i="60"/>
  <c r="M14855" i="60"/>
  <c r="I14856" i="60" s="1"/>
  <c r="P14853" i="60"/>
  <c r="P14854" i="60"/>
  <c r="L14854" i="60"/>
  <c r="M14856" i="60" l="1"/>
  <c r="I14857" i="60" s="1"/>
  <c r="K14856" i="60"/>
  <c r="J14856" i="60"/>
  <c r="L14855" i="60"/>
  <c r="P14855" i="60" l="1"/>
  <c r="L14856" i="60"/>
  <c r="P14856" i="60"/>
  <c r="M14857" i="60"/>
  <c r="I14858" i="60" s="1"/>
  <c r="K14857" i="60"/>
  <c r="J14857" i="60"/>
  <c r="P14857" i="60" l="1"/>
  <c r="L14857" i="60"/>
  <c r="M14858" i="60"/>
  <c r="I14859" i="60" s="1"/>
  <c r="K14858" i="60"/>
  <c r="J14858" i="60"/>
  <c r="L14858" i="60" l="1"/>
  <c r="P14858" i="60"/>
  <c r="K14859" i="60"/>
  <c r="J14859" i="60"/>
  <c r="M14859" i="60"/>
  <c r="I14860" i="60" s="1"/>
  <c r="K14860" i="60" l="1"/>
  <c r="J14860" i="60"/>
  <c r="M14860" i="60"/>
  <c r="I14861" i="60" s="1"/>
  <c r="L14859" i="60"/>
  <c r="P14859" i="60"/>
  <c r="J14861" i="60" l="1"/>
  <c r="M14861" i="60"/>
  <c r="I14862" i="60" s="1"/>
  <c r="K14861" i="60"/>
  <c r="P14860" i="60"/>
  <c r="L14860" i="60"/>
  <c r="M14862" i="60" l="1"/>
  <c r="I14863" i="60" s="1"/>
  <c r="K14862" i="60"/>
  <c r="J14862" i="60"/>
  <c r="P14861" i="60"/>
  <c r="L14861" i="60"/>
  <c r="P14862" i="60" l="1"/>
  <c r="L14862" i="60"/>
  <c r="K14863" i="60"/>
  <c r="J14863" i="60"/>
  <c r="M14863" i="60"/>
  <c r="I14864" i="60" s="1"/>
  <c r="L14863" i="60" l="1"/>
  <c r="P14863" i="60"/>
  <c r="M14864" i="60"/>
  <c r="I14865" i="60" s="1"/>
  <c r="J14864" i="60"/>
  <c r="K14864" i="60"/>
  <c r="M14865" i="60" l="1"/>
  <c r="I14866" i="60" s="1"/>
  <c r="J14865" i="60"/>
  <c r="K14865" i="60"/>
  <c r="P14864" i="60"/>
  <c r="L14864" i="60"/>
  <c r="L14865" i="60" l="1"/>
  <c r="P14865" i="60"/>
  <c r="K14866" i="60"/>
  <c r="J14866" i="60"/>
  <c r="M14866" i="60"/>
  <c r="I14867" i="60" s="1"/>
  <c r="K14867" i="60" l="1"/>
  <c r="M14867" i="60"/>
  <c r="I14868" i="60" s="1"/>
  <c r="J14867" i="60"/>
  <c r="L14866" i="60"/>
  <c r="P14866" i="60"/>
  <c r="L14867" i="60" l="1"/>
  <c r="P14867" i="60"/>
  <c r="J14868" i="60"/>
  <c r="M14868" i="60"/>
  <c r="I14869" i="60" s="1"/>
  <c r="K14868" i="60"/>
  <c r="M14869" i="60" l="1"/>
  <c r="I14870" i="60" s="1"/>
  <c r="K14869" i="60"/>
  <c r="J14869" i="60"/>
  <c r="L14868" i="60"/>
  <c r="P14868" i="60"/>
  <c r="P14869" i="60" l="1"/>
  <c r="L14869" i="60"/>
  <c r="J14870" i="60"/>
  <c r="K14870" i="60"/>
  <c r="M14870" i="60"/>
  <c r="I14871" i="60" s="1"/>
  <c r="L14870" i="60" l="1"/>
  <c r="P14870" i="60"/>
  <c r="M14871" i="60"/>
  <c r="I14872" i="60" s="1"/>
  <c r="J14871" i="60"/>
  <c r="K14871" i="60"/>
  <c r="P14871" i="60" l="1"/>
  <c r="L14871" i="60"/>
  <c r="M14872" i="60"/>
  <c r="I14873" i="60" s="1"/>
  <c r="K14872" i="60"/>
  <c r="J14872" i="60"/>
  <c r="L14872" i="60" l="1"/>
  <c r="P14872" i="60"/>
  <c r="K14873" i="60"/>
  <c r="J14873" i="60"/>
  <c r="M14873" i="60"/>
  <c r="I14874" i="60" s="1"/>
  <c r="L14873" i="60" l="1"/>
  <c r="P14873" i="60"/>
  <c r="K14874" i="60"/>
  <c r="M14874" i="60"/>
  <c r="I14875" i="60" s="1"/>
  <c r="J14874" i="60"/>
  <c r="P14874" i="60" l="1"/>
  <c r="L14874" i="60"/>
  <c r="J14875" i="60"/>
  <c r="M14875" i="60"/>
  <c r="I14876" i="60" s="1"/>
  <c r="K14875" i="60"/>
  <c r="J14876" i="60" l="1"/>
  <c r="M14876" i="60"/>
  <c r="I14877" i="60" s="1"/>
  <c r="K14876" i="60"/>
  <c r="P14875" i="60"/>
  <c r="L14875" i="60"/>
  <c r="K14877" i="60" l="1"/>
  <c r="J14877" i="60"/>
  <c r="M14877" i="60"/>
  <c r="I14878" i="60" s="1"/>
  <c r="P14876" i="60"/>
  <c r="L14876" i="60"/>
  <c r="M14878" i="60" l="1"/>
  <c r="I14879" i="60" s="1"/>
  <c r="J14878" i="60"/>
  <c r="K14878" i="60"/>
  <c r="L14877" i="60"/>
  <c r="P14877" i="60"/>
  <c r="P14878" i="60" l="1"/>
  <c r="L14878" i="60"/>
  <c r="M14879" i="60"/>
  <c r="I14880" i="60" s="1"/>
  <c r="K14879" i="60"/>
  <c r="J14879" i="60"/>
  <c r="K14880" i="60" l="1"/>
  <c r="J14880" i="60"/>
  <c r="M14880" i="60"/>
  <c r="I14881" i="60" s="1"/>
  <c r="P14879" i="60"/>
  <c r="L14879" i="60"/>
  <c r="K14881" i="60" l="1"/>
  <c r="M14881" i="60"/>
  <c r="I14882" i="60" s="1"/>
  <c r="J14881" i="60"/>
  <c r="L14880" i="60"/>
  <c r="J14882" i="60" l="1"/>
  <c r="K14882" i="60"/>
  <c r="M14882" i="60"/>
  <c r="I14883" i="60" s="1"/>
  <c r="P14880" i="60"/>
  <c r="L14881" i="60"/>
  <c r="P14881" i="60" l="1"/>
  <c r="M14883" i="60"/>
  <c r="I14884" i="60" s="1"/>
  <c r="K14883" i="60"/>
  <c r="J14883" i="60"/>
  <c r="L14882" i="60"/>
  <c r="P14882" i="60"/>
  <c r="P14883" i="60" l="1"/>
  <c r="L14883" i="60"/>
  <c r="M14884" i="60"/>
  <c r="I14885" i="60" s="1"/>
  <c r="K14884" i="60"/>
  <c r="J14884" i="60"/>
  <c r="P14884" i="60" l="1"/>
  <c r="L14884" i="60"/>
  <c r="M14885" i="60"/>
  <c r="I14886" i="60" s="1"/>
  <c r="K14885" i="60"/>
  <c r="J14885" i="60"/>
  <c r="P14885" i="60" l="1"/>
  <c r="L14885" i="60"/>
  <c r="M14886" i="60"/>
  <c r="I14887" i="60" s="1"/>
  <c r="K14886" i="60"/>
  <c r="J14886" i="60"/>
  <c r="P14886" i="60" l="1"/>
  <c r="L14886" i="60"/>
  <c r="K14887" i="60"/>
  <c r="J14887" i="60"/>
  <c r="M14887" i="60"/>
  <c r="I14888" i="60" s="1"/>
  <c r="K14888" i="60" l="1"/>
  <c r="M14888" i="60"/>
  <c r="I14889" i="60" s="1"/>
  <c r="J14888" i="60"/>
  <c r="L14887" i="60"/>
  <c r="P14887" i="60"/>
  <c r="L14888" i="60" l="1"/>
  <c r="P14888" i="60"/>
  <c r="J14889" i="60"/>
  <c r="M14889" i="60"/>
  <c r="I14890" i="60" s="1"/>
  <c r="K14889" i="60"/>
  <c r="M14890" i="60" l="1"/>
  <c r="I14891" i="60" s="1"/>
  <c r="K14890" i="60"/>
  <c r="J14890" i="60"/>
  <c r="P14889" i="60"/>
  <c r="L14889" i="60"/>
  <c r="P14890" i="60" l="1"/>
  <c r="L14890" i="60"/>
  <c r="M14891" i="60"/>
  <c r="I14892" i="60" s="1"/>
  <c r="K14891" i="60"/>
  <c r="J14891" i="60"/>
  <c r="L14891" i="60" l="1"/>
  <c r="M14892" i="60"/>
  <c r="I14893" i="60" s="1"/>
  <c r="K14892" i="60"/>
  <c r="J14892" i="60"/>
  <c r="M14893" i="60" l="1"/>
  <c r="I14894" i="60" s="1"/>
  <c r="K14893" i="60"/>
  <c r="J14893" i="60"/>
  <c r="P14892" i="60"/>
  <c r="L14892" i="60"/>
  <c r="P14891" i="60"/>
  <c r="P14893" i="60" l="1"/>
  <c r="L14893" i="60"/>
  <c r="K14894" i="60"/>
  <c r="J14894" i="60"/>
  <c r="M14894" i="60"/>
  <c r="I14895" i="60" s="1"/>
  <c r="K14895" i="60" l="1"/>
  <c r="M14895" i="60"/>
  <c r="I14896" i="60" s="1"/>
  <c r="J14895" i="60"/>
  <c r="L14894" i="60"/>
  <c r="J14896" i="60" l="1"/>
  <c r="K14896" i="60"/>
  <c r="M14896" i="60"/>
  <c r="I14897" i="60" s="1"/>
  <c r="P14894" i="60"/>
  <c r="P14895" i="60"/>
  <c r="L14895" i="60"/>
  <c r="M14897" i="60" l="1"/>
  <c r="I14898" i="60" s="1"/>
  <c r="K14897" i="60"/>
  <c r="J14897" i="60"/>
  <c r="P14896" i="60"/>
  <c r="L14896" i="60"/>
  <c r="L14897" i="60" l="1"/>
  <c r="K14898" i="60"/>
  <c r="M14898" i="60"/>
  <c r="I14899" i="60" s="1"/>
  <c r="J14898" i="60"/>
  <c r="L14898" i="60" l="1"/>
  <c r="M14899" i="60"/>
  <c r="I14900" i="60" s="1"/>
  <c r="K14899" i="60"/>
  <c r="J14899" i="60"/>
  <c r="P14897" i="60"/>
  <c r="P14899" i="60" l="1"/>
  <c r="L14899" i="60"/>
  <c r="M14900" i="60"/>
  <c r="I14901" i="60" s="1"/>
  <c r="K14900" i="60"/>
  <c r="J14900" i="60"/>
  <c r="P14898" i="60"/>
  <c r="K14901" i="60" l="1"/>
  <c r="J14901" i="60"/>
  <c r="M14901" i="60"/>
  <c r="I14902" i="60" s="1"/>
  <c r="P14900" i="60"/>
  <c r="L14900" i="60"/>
  <c r="L14901" i="60" l="1"/>
  <c r="K14902" i="60"/>
  <c r="M14902" i="60"/>
  <c r="I14903" i="60" s="1"/>
  <c r="J14902" i="60"/>
  <c r="P14902" i="60" l="1"/>
  <c r="L14902" i="60"/>
  <c r="J14903" i="60"/>
  <c r="K14903" i="60"/>
  <c r="M14903" i="60"/>
  <c r="I14904" i="60" s="1"/>
  <c r="P14901" i="60"/>
  <c r="K14904" i="60" l="1"/>
  <c r="J14904" i="60"/>
  <c r="M14904" i="60"/>
  <c r="I14905" i="60" s="1"/>
  <c r="L14903" i="60"/>
  <c r="L14904" i="60" l="1"/>
  <c r="P14903" i="60"/>
  <c r="M14905" i="60"/>
  <c r="I14906" i="60" s="1"/>
  <c r="J14905" i="60"/>
  <c r="K14905" i="60"/>
  <c r="M14906" i="60" l="1"/>
  <c r="I14907" i="60" s="1"/>
  <c r="K14906" i="60"/>
  <c r="J14906" i="60"/>
  <c r="P14905" i="60"/>
  <c r="L14905" i="60"/>
  <c r="P14904" i="60"/>
  <c r="P14906" i="60" l="1"/>
  <c r="L14906" i="60"/>
  <c r="M14907" i="60"/>
  <c r="I14908" i="60" s="1"/>
  <c r="J14907" i="60"/>
  <c r="K14907" i="60"/>
  <c r="P14907" i="60" l="1"/>
  <c r="L14907" i="60"/>
  <c r="K14908" i="60"/>
  <c r="J14908" i="60"/>
  <c r="M14908" i="60"/>
  <c r="I14909" i="60" s="1"/>
  <c r="L14908" i="60" l="1"/>
  <c r="K14909" i="60"/>
  <c r="J14909" i="60"/>
  <c r="M14909" i="60"/>
  <c r="I14910" i="60" s="1"/>
  <c r="J14910" i="60" l="1"/>
  <c r="M14910" i="60"/>
  <c r="I14911" i="60" s="1"/>
  <c r="K14910" i="60"/>
  <c r="P14908" i="60"/>
  <c r="P14909" i="60"/>
  <c r="L14909" i="60"/>
  <c r="M14911" i="60" l="1"/>
  <c r="K14911" i="60"/>
  <c r="J14911" i="60"/>
  <c r="P14910" i="60"/>
  <c r="L14910" i="60"/>
  <c r="P14911" i="60" l="1"/>
  <c r="L14911" i="60"/>
</calcChain>
</file>

<file path=xl/sharedStrings.xml><?xml version="1.0" encoding="utf-8"?>
<sst xmlns="http://schemas.openxmlformats.org/spreadsheetml/2006/main" count="43476" uniqueCount="1778">
  <si>
    <t>Fund Umbrella Name</t>
  </si>
  <si>
    <t>Fund Name</t>
  </si>
  <si>
    <t>Share Class</t>
  </si>
  <si>
    <t>ISIN</t>
  </si>
  <si>
    <t>HMRC share class reference</t>
  </si>
  <si>
    <t>Reporting Period</t>
  </si>
  <si>
    <t xml:space="preserve">Currency </t>
  </si>
  <si>
    <t>Statement Under Regulation 92(1)(e)</t>
  </si>
  <si>
    <t>Excess of Reported Income per Unit</t>
  </si>
  <si>
    <t>Fund Distribution Date</t>
  </si>
  <si>
    <t>Meets definition of a Bond Fund for the period</t>
  </si>
  <si>
    <t>Actual Distribution 1 per Unit</t>
  </si>
  <si>
    <t>Actual Distribution Date 1</t>
  </si>
  <si>
    <t>Actual Distribution per Unit 2</t>
  </si>
  <si>
    <t>Actual Distribution Date 2</t>
  </si>
  <si>
    <t>Actual Distribution per Unit 3</t>
  </si>
  <si>
    <t>Actual Distribution Date 3</t>
  </si>
  <si>
    <t>Actual Distribution per Unit 4</t>
  </si>
  <si>
    <t>Actual Distribution Date 4</t>
  </si>
  <si>
    <t>Actual Distribution per Unit 5</t>
  </si>
  <si>
    <t>Actual Distribution Date 5</t>
  </si>
  <si>
    <t>Actual Distribution per Unit 6</t>
  </si>
  <si>
    <t>Actual Distribution Date 6</t>
  </si>
  <si>
    <t>Actual Distribution per Unit 7</t>
  </si>
  <si>
    <t>Actual Distribution Date 7</t>
  </si>
  <si>
    <t>Actual Distribution per Unit 8</t>
  </si>
  <si>
    <t>Actual Distribution Date 8</t>
  </si>
  <si>
    <t>Actual Distribution per Unit 9</t>
  </si>
  <si>
    <t>Actual Distribution Date 9</t>
  </si>
  <si>
    <t>Actual Distribution per Unit 10</t>
  </si>
  <si>
    <t>Actual Distribution Date 10</t>
  </si>
  <si>
    <t>Actual Distribution per Unit 11</t>
  </si>
  <si>
    <t>Actual Distribution Date 11</t>
  </si>
  <si>
    <t>Actual Distribution per Unit 12</t>
  </si>
  <si>
    <t>Actual Distribution Date 12</t>
  </si>
  <si>
    <t>Institutional Cash Series plc</t>
  </si>
  <si>
    <t>BlackRock ICS Euro Government Liquidity Fund</t>
  </si>
  <si>
    <t>Core (Acc) Shares</t>
  </si>
  <si>
    <t>IE00B39VCB93</t>
  </si>
  <si>
    <t>I0025-0200</t>
  </si>
  <si>
    <t>01 October 2024 to 30 September 2025</t>
  </si>
  <si>
    <t>EUR</t>
  </si>
  <si>
    <t>The Fund remains a reporting fund for the purposes of the Regulations as at the Fund publication date.</t>
  </si>
  <si>
    <t>Yes</t>
  </si>
  <si>
    <t/>
  </si>
  <si>
    <t>Premier (Acc) Shares</t>
  </si>
  <si>
    <t>IE00B455LS29</t>
  </si>
  <si>
    <t>I0025-0075</t>
  </si>
  <si>
    <t>Core (Acc T0) Shares</t>
  </si>
  <si>
    <t>IE00B39VC974</t>
  </si>
  <si>
    <t>I0025-0020</t>
  </si>
  <si>
    <t>G Accumulating Shares</t>
  </si>
  <si>
    <t>IE00B3KDBM82</t>
  </si>
  <si>
    <t>I0025-0202</t>
  </si>
  <si>
    <t>G T0 Accumulating Shares</t>
  </si>
  <si>
    <t>IE00B3KDBN99</t>
  </si>
  <si>
    <t>I0025-0022</t>
  </si>
  <si>
    <t>Agency (Acc) Shares</t>
  </si>
  <si>
    <t>IE00B3KDBL75</t>
  </si>
  <si>
    <t>I0025-0203</t>
  </si>
  <si>
    <t>Premier (Acc T0) Shares</t>
  </si>
  <si>
    <t>IE00B41N0724</t>
  </si>
  <si>
    <t>I0025-0002</t>
  </si>
  <si>
    <t>Heritage (Acc T0) Shares</t>
  </si>
  <si>
    <t>IE00B46F8029</t>
  </si>
  <si>
    <t>I0025-0018</t>
  </si>
  <si>
    <t>Heritage (Acc) Shares</t>
  </si>
  <si>
    <t>IE00B3ZW1S68</t>
  </si>
  <si>
    <t>I0025-0201</t>
  </si>
  <si>
    <t>Select (Acc T0) Shares</t>
  </si>
  <si>
    <t>IE00B44QK126</t>
  </si>
  <si>
    <t>I0025-0019</t>
  </si>
  <si>
    <t>Admin III (Acc T0) Shares</t>
  </si>
  <si>
    <t>IE000F32YKT1</t>
  </si>
  <si>
    <t>I0025-0239</t>
  </si>
  <si>
    <t>Banking Circle (Acc T0) Shares</t>
  </si>
  <si>
    <t>IE0001UGJBA0</t>
  </si>
  <si>
    <t>I0025-0257</t>
  </si>
  <si>
    <t>04 September 2025 to 30 September 2025</t>
  </si>
  <si>
    <t>BlackRock ICS Euro Liquid Environmentally Aware Fund</t>
  </si>
  <si>
    <t>IE00B8N9LN96</t>
  </si>
  <si>
    <t>I0025-0134</t>
  </si>
  <si>
    <t>Agency (Acc T0) Shares</t>
  </si>
  <si>
    <t>IE00B9346255</t>
  </si>
  <si>
    <t>I0025-0046</t>
  </si>
  <si>
    <t>IE00B8C1FB24</t>
  </si>
  <si>
    <t>I0025-0136</t>
  </si>
  <si>
    <t>Admin III (Acc) Shares</t>
  </si>
  <si>
    <t>IE00B91T7078</t>
  </si>
  <si>
    <t>I0025-0139</t>
  </si>
  <si>
    <t>IE00B971B497</t>
  </si>
  <si>
    <t>I0025-0072</t>
  </si>
  <si>
    <t>IE00B94G6Z36</t>
  </si>
  <si>
    <t>I0025-0076</t>
  </si>
  <si>
    <t>IE00B9CRD243</t>
  </si>
  <si>
    <t>I0025-0082</t>
  </si>
  <si>
    <t>IE00B91YWP20</t>
  </si>
  <si>
    <t>I0025-0137</t>
  </si>
  <si>
    <t>Select (Acc) Shares</t>
  </si>
  <si>
    <t>IE00B8V9MF07</t>
  </si>
  <si>
    <t>I0025-0131</t>
  </si>
  <si>
    <t>IE000XHNDBQ6</t>
  </si>
  <si>
    <t>I0025-0219</t>
  </si>
  <si>
    <t>Premier (Acc T2) Shares</t>
  </si>
  <si>
    <t>IE0003KBXLX0</t>
  </si>
  <si>
    <t>I0025-0222</t>
  </si>
  <si>
    <t>Premier (Dis) Shares</t>
  </si>
  <si>
    <t>IE000H1F8HJ7</t>
  </si>
  <si>
    <t>I0025-0167</t>
  </si>
  <si>
    <t>BlackRock ICS Euro Liquidity Fund</t>
  </si>
  <si>
    <t>IE0005023910</t>
  </si>
  <si>
    <t>I0025-0182</t>
  </si>
  <si>
    <t>IE00B568BM13</t>
  </si>
  <si>
    <t>I0025-0010</t>
  </si>
  <si>
    <t>Admin I (Acc T0) Shares</t>
  </si>
  <si>
    <t>IE0030004943</t>
  </si>
  <si>
    <t>I0025-0003</t>
  </si>
  <si>
    <t>Admin II (Acc T0) Shares</t>
  </si>
  <si>
    <t>IE0030005023</t>
  </si>
  <si>
    <t>I0025-0004</t>
  </si>
  <si>
    <t>IE0030005130</t>
  </si>
  <si>
    <t>I0025-0005</t>
  </si>
  <si>
    <t>IE00B3ZJFC95</t>
  </si>
  <si>
    <t>I0025-0140</t>
  </si>
  <si>
    <t>Admin II (Acc) Shares</t>
  </si>
  <si>
    <t>IE00B29LM231</t>
  </si>
  <si>
    <t>I0025-0183</t>
  </si>
  <si>
    <t>IE00B29LM454</t>
  </si>
  <si>
    <t>I0025-0184</t>
  </si>
  <si>
    <t>Admin IV (Acc) Shares</t>
  </si>
  <si>
    <t>IE00B3L10463</t>
  </si>
  <si>
    <t>I0025-0185</t>
  </si>
  <si>
    <t>Admin I (Acc) Shares</t>
  </si>
  <si>
    <t>IE00B3KDB060</t>
  </si>
  <si>
    <t>I0025-0189</t>
  </si>
  <si>
    <t>IE0005023803</t>
  </si>
  <si>
    <t>I0025-0023</t>
  </si>
  <si>
    <t>Aon Captives (Acc T0)</t>
  </si>
  <si>
    <t>IE00B41VNY40</t>
  </si>
  <si>
    <t>I0025-0011</t>
  </si>
  <si>
    <t>IE00B2B3JC63</t>
  </si>
  <si>
    <t>I0025-0006</t>
  </si>
  <si>
    <t>IE00B3KF1681</t>
  </si>
  <si>
    <t>I0025-0190</t>
  </si>
  <si>
    <t>IE00B3L10570</t>
  </si>
  <si>
    <t>I0025-0031</t>
  </si>
  <si>
    <t>IE00B4004M78</t>
  </si>
  <si>
    <t>I0025-0009</t>
  </si>
  <si>
    <t>IE00B3WGJF45</t>
  </si>
  <si>
    <t>I0025-0186</t>
  </si>
  <si>
    <t>IE00B44QSK78</t>
  </si>
  <si>
    <t>I0025-0069</t>
  </si>
  <si>
    <t>IE00B40FZ075</t>
  </si>
  <si>
    <t>I0025-0007</t>
  </si>
  <si>
    <t>IE000X03J1K6</t>
  </si>
  <si>
    <t>I0025-0228</t>
  </si>
  <si>
    <t>BlackRock ICS Euro Ultra Short Bond Fund</t>
  </si>
  <si>
    <t>IE00B1B82251</t>
  </si>
  <si>
    <t>I0025-0176</t>
  </si>
  <si>
    <t>IE00B5781752</t>
  </si>
  <si>
    <t>I0025-0096</t>
  </si>
  <si>
    <t>IE00B41NRZ94</t>
  </si>
  <si>
    <t>I0025-0177</t>
  </si>
  <si>
    <t>IE00BFZD2244</t>
  </si>
  <si>
    <t>I0025-0085</t>
  </si>
  <si>
    <t>IE00B51PQR74</t>
  </si>
  <si>
    <t>I0025-0067</t>
  </si>
  <si>
    <t>IE00BD8PXZ30</t>
  </si>
  <si>
    <t>I0025-0226</t>
  </si>
  <si>
    <t>IE00BZ11XY16</t>
  </si>
  <si>
    <t>I0025-0088</t>
  </si>
  <si>
    <t>Heritage (Dis) Shares</t>
  </si>
  <si>
    <t>IE00BZ11XX09</t>
  </si>
  <si>
    <t>I0025-0087</t>
  </si>
  <si>
    <t>J (Acc) Shares</t>
  </si>
  <si>
    <t>IE00BL0BM031</t>
  </si>
  <si>
    <t>I0025-0142</t>
  </si>
  <si>
    <t>J (Dis) Shares</t>
  </si>
  <si>
    <t>IE00BL0BM148</t>
  </si>
  <si>
    <t>I0025-0143</t>
  </si>
  <si>
    <t>BlackRock Euro Ultra Short Core Bond Fund</t>
  </si>
  <si>
    <t>Accumulating Shares</t>
  </si>
  <si>
    <t>IE00BMYPM319</t>
  </si>
  <si>
    <t>I0025-0221</t>
  </si>
  <si>
    <t>BlackRock ICS Sterling Government Liquidity Fund</t>
  </si>
  <si>
    <t>IE00B3X84Y31</t>
  </si>
  <si>
    <t>I0025-0207</t>
  </si>
  <si>
    <t>GBP</t>
  </si>
  <si>
    <t>IE00B3ZYT991</t>
  </si>
  <si>
    <t>I0025-0030</t>
  </si>
  <si>
    <t>IE00B43PVC83</t>
  </si>
  <si>
    <t>I0025-0074</t>
  </si>
  <si>
    <t>IE00B40G6S53</t>
  </si>
  <si>
    <t>I0025-0027</t>
  </si>
  <si>
    <t>IE00B40L6351</t>
  </si>
  <si>
    <t>I0025-0024</t>
  </si>
  <si>
    <t>IE00B3ZB7P28</t>
  </si>
  <si>
    <t>I0025-0017</t>
  </si>
  <si>
    <t>IE00B42NKT31</t>
  </si>
  <si>
    <t>I0025-0080</t>
  </si>
  <si>
    <t>Select (Acc T0 ) Shares</t>
  </si>
  <si>
    <t>IE00B464PJ74</t>
  </si>
  <si>
    <t>I0025-0026</t>
  </si>
  <si>
    <t>BlackRock ICS Sterling Liquid Environmentally Aware Fund</t>
  </si>
  <si>
    <t>IE00BH3Z8Z11</t>
  </si>
  <si>
    <t>I0025-0125</t>
  </si>
  <si>
    <t>IE00BK8M8S12</t>
  </si>
  <si>
    <t>I0025-0129</t>
  </si>
  <si>
    <t>Agency (Dis) Shares</t>
  </si>
  <si>
    <t>IE00BK8M8R05</t>
  </si>
  <si>
    <t>I0025-0130</t>
  </si>
  <si>
    <t>IE00BH3Z8W89</t>
  </si>
  <si>
    <t>I0025-0116</t>
  </si>
  <si>
    <t>Core (Dis) Shares</t>
  </si>
  <si>
    <t>IE00BK8M8Q97</t>
  </si>
  <si>
    <t>I0025-0127</t>
  </si>
  <si>
    <t>IE00BGBN6K13</t>
  </si>
  <si>
    <t>I0025-0128</t>
  </si>
  <si>
    <t>IE00BK8M8M59</t>
  </si>
  <si>
    <t>I0025-0118</t>
  </si>
  <si>
    <t>IE00BK8M8W57</t>
  </si>
  <si>
    <t>I0025-0121</t>
  </si>
  <si>
    <t>IE00BH3Z8X96</t>
  </si>
  <si>
    <t>I0025-0119</t>
  </si>
  <si>
    <t>IE00BK8M8N66</t>
  </si>
  <si>
    <t>I0025-0120</t>
  </si>
  <si>
    <t>IE00BKC9GJ54</t>
  </si>
  <si>
    <t>I0025-0117</t>
  </si>
  <si>
    <t>IE00BK8M8V41</t>
  </si>
  <si>
    <t>I0025-0126</t>
  </si>
  <si>
    <t>08 November 2024 to 30 September 2025</t>
  </si>
  <si>
    <t>J (Acc T3) Shares</t>
  </si>
  <si>
    <t>IE000MOL6BV3</t>
  </si>
  <si>
    <t>I0025-0149</t>
  </si>
  <si>
    <t>BlackRock ICS Sterling Liquidity Fund</t>
  </si>
  <si>
    <t>IE0004807107</t>
  </si>
  <si>
    <t>I0025-0083</t>
  </si>
  <si>
    <t>IE00B43FT809</t>
  </si>
  <si>
    <t>I0025-0079</t>
  </si>
  <si>
    <t>IE00B29LM561</t>
  </si>
  <si>
    <t>I0025-0204</t>
  </si>
  <si>
    <t>IE00B29LM678</t>
  </si>
  <si>
    <t>I0025-0205</t>
  </si>
  <si>
    <t>IE00B3L10240</t>
  </si>
  <si>
    <t>I0025-0206</t>
  </si>
  <si>
    <t>IE00B3KDB409</t>
  </si>
  <si>
    <t>I0025-0212</t>
  </si>
  <si>
    <t>IE00B3KF1798</t>
  </si>
  <si>
    <t>I0025-0213</t>
  </si>
  <si>
    <t>IE00B438G991</t>
  </si>
  <si>
    <t>I0025-0078</t>
  </si>
  <si>
    <t>IE00B461S113</t>
  </si>
  <si>
    <t>I0025-0070</t>
  </si>
  <si>
    <t>S (Acc) Shares</t>
  </si>
  <si>
    <t>IE00B74W3891</t>
  </si>
  <si>
    <t>I0025-0043</t>
  </si>
  <si>
    <t>BlackRock ICS Sterling Ultra Short Bond Fund</t>
  </si>
  <si>
    <t>IE00B05LZG85</t>
  </si>
  <si>
    <t>I0025-0178</t>
  </si>
  <si>
    <t>IE00B518PK28</t>
  </si>
  <si>
    <t>I0025-0097</t>
  </si>
  <si>
    <t>IE00BFZD2350</t>
  </si>
  <si>
    <t>I0025-0081</t>
  </si>
  <si>
    <t>IE00B51CGP65</t>
  </si>
  <si>
    <t>I0025-0033</t>
  </si>
  <si>
    <t>IE00B05LZH92</t>
  </si>
  <si>
    <t>I0025-0044</t>
  </si>
  <si>
    <t>IE00BD8PXX16</t>
  </si>
  <si>
    <t>I0025-0098</t>
  </si>
  <si>
    <t>IE00BZ11Y374</t>
  </si>
  <si>
    <t>I0025-0090</t>
  </si>
  <si>
    <t>IE00BZ11Y267</t>
  </si>
  <si>
    <t>I0025-0089</t>
  </si>
  <si>
    <t>J Shares (Acc)</t>
  </si>
  <si>
    <t>IE00BL0BM254</t>
  </si>
  <si>
    <t>I0025-0144</t>
  </si>
  <si>
    <t>J Shares (Dis)</t>
  </si>
  <si>
    <t>IE00BL0BM585</t>
  </si>
  <si>
    <t>I0025-0145</t>
  </si>
  <si>
    <t>BlackRock ICS US Dollar Liquid Environmentally Aware Fund</t>
  </si>
  <si>
    <t>IE00BH3Z9365</t>
  </si>
  <si>
    <t>I0025-0110</t>
  </si>
  <si>
    <t>USD</t>
  </si>
  <si>
    <t>IE00BK8MB266</t>
  </si>
  <si>
    <t>I0025-0115</t>
  </si>
  <si>
    <t>IE00BH3Z9035</t>
  </si>
  <si>
    <t>I0025-0101</t>
  </si>
  <si>
    <t>IE00BK8MB597</t>
  </si>
  <si>
    <t>I0025-0112</t>
  </si>
  <si>
    <t>IE00BGBN6L20</t>
  </si>
  <si>
    <t>I0025-0113</t>
  </si>
  <si>
    <t>IE00BK8M9336</t>
  </si>
  <si>
    <t>I0025-0103</t>
  </si>
  <si>
    <t>IE00BK8MB373</t>
  </si>
  <si>
    <t>I0025-0106</t>
  </si>
  <si>
    <t>IE00BH3Z9142</t>
  </si>
  <si>
    <t>I0025-0104</t>
  </si>
  <si>
    <t>Select (Dis) Shares</t>
  </si>
  <si>
    <t>IE00BK8M9559</t>
  </si>
  <si>
    <t>I0025-0109</t>
  </si>
  <si>
    <t>IE00BK8MBJ34</t>
  </si>
  <si>
    <t>I0025-0105</t>
  </si>
  <si>
    <t>IE00BK8M9229</t>
  </si>
  <si>
    <t>I0025-0102</t>
  </si>
  <si>
    <t>IE00BK8MB480</t>
  </si>
  <si>
    <t>I0025-0111</t>
  </si>
  <si>
    <t>BlackRock ICS US Dollar Liquidity Fund</t>
  </si>
  <si>
    <t>IE0004810143</t>
  </si>
  <si>
    <t>I0025-0191</t>
  </si>
  <si>
    <t>IE00B29LM785</t>
  </si>
  <si>
    <t>I0025-0192</t>
  </si>
  <si>
    <t>IE00B29LM892</t>
  </si>
  <si>
    <t>I0025-0193</t>
  </si>
  <si>
    <t>IE00B3L10687</t>
  </si>
  <si>
    <t>I0025-0194</t>
  </si>
  <si>
    <t>IE00B3KDB730</t>
  </si>
  <si>
    <t>I0025-0199</t>
  </si>
  <si>
    <t>IE00B2B3JL54</t>
  </si>
  <si>
    <t>I0025-0198</t>
  </si>
  <si>
    <t>G II Accumulating Shares</t>
  </si>
  <si>
    <t>IE00B3KDB847</t>
  </si>
  <si>
    <t>I0025-0196</t>
  </si>
  <si>
    <t>IE00B3KF1806</t>
  </si>
  <si>
    <t>I0025-0045</t>
  </si>
  <si>
    <t>IE00B4KZ8V93</t>
  </si>
  <si>
    <t>I0025-0093</t>
  </si>
  <si>
    <t>IE00B3W57P77</t>
  </si>
  <si>
    <t>I0025-0086</t>
  </si>
  <si>
    <t>IE00B40G7Q05</t>
  </si>
  <si>
    <t>I0025-0071</t>
  </si>
  <si>
    <t>IE00BJRD4H94</t>
  </si>
  <si>
    <t>I0025-0223</t>
  </si>
  <si>
    <t>IE00BJ2KFH24</t>
  </si>
  <si>
    <t>I0025-0099</t>
  </si>
  <si>
    <t>IE00BHRWWX48</t>
  </si>
  <si>
    <t>I0025-0155</t>
  </si>
  <si>
    <t>IE00BHRWWY54</t>
  </si>
  <si>
    <t>I0025-0224</t>
  </si>
  <si>
    <t>G Heritage (Acc) Shares</t>
  </si>
  <si>
    <t>IE0007HA1KH6</t>
  </si>
  <si>
    <t>I0025-0151</t>
  </si>
  <si>
    <t>Admin IV (Acc T0) Shares</t>
  </si>
  <si>
    <t>IE000Z1K1QV3</t>
  </si>
  <si>
    <t>I0025-0237</t>
  </si>
  <si>
    <t>BlackRock ICS US Dollar Ultra Short Bond Fund</t>
  </si>
  <si>
    <t>IE00B3WVN351</t>
  </si>
  <si>
    <t>I0025-0180</t>
  </si>
  <si>
    <t>IE00B4XYJQ55</t>
  </si>
  <si>
    <t>I0025-0100</t>
  </si>
  <si>
    <t>IE00B50KBD40</t>
  </si>
  <si>
    <t>I0025-0179</t>
  </si>
  <si>
    <t>18 March 2025 to 30 September 2025</t>
  </si>
  <si>
    <t>IE00BFZD2467</t>
  </si>
  <si>
    <t>I0025-0084</t>
  </si>
  <si>
    <t>IE00B3YKVN66</t>
  </si>
  <si>
    <t>I0025-0066</t>
  </si>
  <si>
    <t>IE00BD8PXY23</t>
  </si>
  <si>
    <t>I0025-0220</t>
  </si>
  <si>
    <t>IE00BZ11Y713</t>
  </si>
  <si>
    <t>I0025-0092</t>
  </si>
  <si>
    <t>IE00BZ11Y606</t>
  </si>
  <si>
    <t>I0025-0091</t>
  </si>
  <si>
    <t>IE00BL0BM478</t>
  </si>
  <si>
    <t>I0025-0146</t>
  </si>
  <si>
    <t>IE00BL0BM361</t>
  </si>
  <si>
    <t>I0025-0147</t>
  </si>
  <si>
    <t>Heritage (SGD Hedged) Shares</t>
  </si>
  <si>
    <t>IE00BN776959</t>
  </si>
  <si>
    <t>I0025-0218</t>
  </si>
  <si>
    <t>Heritage (CHF Hedged) Shares</t>
  </si>
  <si>
    <t>IE00BN776736</t>
  </si>
  <si>
    <t>I0025-0154</t>
  </si>
  <si>
    <t>BlackRock ICS US Treasury Fund</t>
  </si>
  <si>
    <t>IE00B3KDBK68</t>
  </si>
  <si>
    <t>I0025-0215</t>
  </si>
  <si>
    <t>IE00B45H7020</t>
  </si>
  <si>
    <t>I0025-0077</t>
  </si>
  <si>
    <t>IE00B3KDBH30</t>
  </si>
  <si>
    <t>I0025-0094</t>
  </si>
  <si>
    <t>IE00B44K4783</t>
  </si>
  <si>
    <t>I0025-0068</t>
  </si>
  <si>
    <t>IE00B95PH019</t>
  </si>
  <si>
    <t>I0025-0214</t>
  </si>
  <si>
    <t>IE000DVB5JV2</t>
  </si>
  <si>
    <t>I0025-0153</t>
  </si>
  <si>
    <t>The following funds meet the definition of a "constant NAV fund" under regulation 118 of the Offshore Funds (Tax) Regulations 2009, and as such, are not required to report their income each year.</t>
  </si>
  <si>
    <t>Share Class Name</t>
  </si>
  <si>
    <t>G Heritage (Dis) Shares</t>
  </si>
  <si>
    <t>IE000QY4SAN7</t>
  </si>
  <si>
    <t>E (Dis) Shares</t>
  </si>
  <si>
    <t>IE000PR97AV4</t>
  </si>
  <si>
    <t>IE000UDHSLS6</t>
  </si>
  <si>
    <t>IE0006DUUEA7</t>
  </si>
  <si>
    <t>IE000MZVPVK9</t>
  </si>
  <si>
    <t>IE000PSVNC46</t>
  </si>
  <si>
    <t>IE000Y2WHS69</t>
  </si>
  <si>
    <t>Admin III (Dis) Shares</t>
  </si>
  <si>
    <t>IE000EDZ1JM3</t>
  </si>
  <si>
    <t>IE000TDE83F1</t>
  </si>
  <si>
    <t>IE000OWO50G8</t>
  </si>
  <si>
    <t>IE000OZ7PR78</t>
  </si>
  <si>
    <t>IE000R3ODAC3</t>
  </si>
  <si>
    <t>IE0004IFO9I8</t>
  </si>
  <si>
    <t>IE000IMSEJX3</t>
  </si>
  <si>
    <t>Banking Circle (Dis) Shares</t>
  </si>
  <si>
    <t>IE000YHH77M3</t>
  </si>
  <si>
    <t>IE000BAFXJO9</t>
  </si>
  <si>
    <t>IE000DFF4WA8</t>
  </si>
  <si>
    <t>IE000GWTNRJ7</t>
  </si>
  <si>
    <t>IE000LX4OIZ9</t>
  </si>
  <si>
    <t>IE0002KOYAG1</t>
  </si>
  <si>
    <t>IE0003FFK4Y4</t>
  </si>
  <si>
    <t>IE0004WWOG99</t>
  </si>
  <si>
    <t>IE00B52L4369</t>
  </si>
  <si>
    <t>Admin I (Dis) Shares</t>
  </si>
  <si>
    <t>IE0030005247</t>
  </si>
  <si>
    <t>Admin II (Dis) Shares</t>
  </si>
  <si>
    <t>IE0030005353</t>
  </si>
  <si>
    <t>IE0030005460</t>
  </si>
  <si>
    <t>IE0004806687</t>
  </si>
  <si>
    <t>Aon Captives Shares</t>
  </si>
  <si>
    <t>IE00B45TV843</t>
  </si>
  <si>
    <t>G I Distributing Shares</t>
  </si>
  <si>
    <t>IE00B2B3JJ33</t>
  </si>
  <si>
    <t>G II Distributing Shares</t>
  </si>
  <si>
    <t>IE00B2B3JK48</t>
  </si>
  <si>
    <t>IE00B3L10356</t>
  </si>
  <si>
    <t>IE00B3X1KB16</t>
  </si>
  <si>
    <t>IE00B404XK09</t>
  </si>
  <si>
    <t>Premier (Dis T1) Shares</t>
  </si>
  <si>
    <t>IE000GUTL0G7</t>
  </si>
  <si>
    <t>IE00B50QMP13</t>
  </si>
  <si>
    <t>IE0030005577</t>
  </si>
  <si>
    <t>IE0030005684</t>
  </si>
  <si>
    <t>IE0030005791</t>
  </si>
  <si>
    <t>IE00B44BQ083</t>
  </si>
  <si>
    <t>IE0004809582</t>
  </si>
  <si>
    <t>IE00B3YQLT09</t>
  </si>
  <si>
    <t>G Distributing Shares</t>
  </si>
  <si>
    <t>IE00B2B3JM61</t>
  </si>
  <si>
    <t>IE00B2B3JN78</t>
  </si>
  <si>
    <t>IE00B44RW319</t>
  </si>
  <si>
    <t>IE00B42FSK65</t>
  </si>
  <si>
    <t>N Class</t>
  </si>
  <si>
    <t>IE00BD49V559</t>
  </si>
  <si>
    <t>IE000M3E1XA7</t>
  </si>
  <si>
    <t>Admin IV (Dis) Shares</t>
  </si>
  <si>
    <t>IE000GEDF4T8</t>
  </si>
  <si>
    <t>IE00B3YQRB45</t>
  </si>
  <si>
    <t>IE00B3KDBG23</t>
  </si>
  <si>
    <t>IE00B39VC867</t>
  </si>
  <si>
    <t>IE00B3KDBJ53</t>
  </si>
  <si>
    <t>IE00B4M70B77</t>
  </si>
  <si>
    <t>IE00B8BG7V29</t>
  </si>
  <si>
    <t>IE00B40ZZ073</t>
  </si>
  <si>
    <t>IE00BD49V666</t>
  </si>
  <si>
    <t>BlackRock UK Equity Hedge Fund Limited</t>
  </si>
  <si>
    <t>Reportable Income Calculation</t>
  </si>
  <si>
    <t>Period ended - 31 December 2024</t>
  </si>
  <si>
    <t>Sub Fund name</t>
  </si>
  <si>
    <t>SCN</t>
  </si>
  <si>
    <t>Share Class name</t>
  </si>
  <si>
    <t>KYG1315Q2101</t>
  </si>
  <si>
    <t>KYG1315Q2440</t>
  </si>
  <si>
    <t>KYG1315Q1038</t>
  </si>
  <si>
    <t>KYG1315Q1459</t>
  </si>
  <si>
    <t>KYG1315Q1376</t>
  </si>
  <si>
    <t>KYG1315Q1525</t>
  </si>
  <si>
    <t>LD</t>
  </si>
  <si>
    <t>Launch date/Beginning of Period</t>
  </si>
  <si>
    <t>YE</t>
  </si>
  <si>
    <t>Year end date</t>
  </si>
  <si>
    <t>SCC</t>
  </si>
  <si>
    <t>Sub fund currency</t>
  </si>
  <si>
    <t>SFC</t>
  </si>
  <si>
    <t>Share class currency</t>
  </si>
  <si>
    <t>Schedule 2 - Reportable Income calculation</t>
  </si>
  <si>
    <t>TCI</t>
  </si>
  <si>
    <t>Increase/(decrease) in net assets attributable to redeemable shareholders</t>
  </si>
  <si>
    <t>DIVDIST</t>
  </si>
  <si>
    <t>Dividend distribution to holders of redeemable participating shares</t>
  </si>
  <si>
    <t>Adjustments per regulations:</t>
  </si>
  <si>
    <t>Capital items following IMA SORP (regulation 64)</t>
  </si>
  <si>
    <t>REALISED</t>
  </si>
  <si>
    <t>Realised gain/(loss) on Financial Assets at fair value through profit or loss</t>
  </si>
  <si>
    <t>Reg 64</t>
  </si>
  <si>
    <t>UNREALISED</t>
  </si>
  <si>
    <t>Unrealised gain/(loss) on Financial Assets at fair value through profit or loss</t>
  </si>
  <si>
    <t>FUT</t>
  </si>
  <si>
    <t>Adjustments for investments in Futures</t>
  </si>
  <si>
    <t>OPT</t>
  </si>
  <si>
    <t>Adjustments for investments in Options</t>
  </si>
  <si>
    <t>CDS</t>
  </si>
  <si>
    <t>Adjustments for investments in Credit Default Swaps</t>
  </si>
  <si>
    <t>TRS</t>
  </si>
  <si>
    <t>Adjustments for investments in Total Return Swaps</t>
  </si>
  <si>
    <t>IRS</t>
  </si>
  <si>
    <t>Adjustments for investments in Interest Rate Swaps</t>
  </si>
  <si>
    <t>MBS</t>
  </si>
  <si>
    <t>Adjustments for investments in Mortgage Backed Securities</t>
  </si>
  <si>
    <t>UKACC</t>
  </si>
  <si>
    <t>Adjustments for holdings in UK accumulation units</t>
  </si>
  <si>
    <t>Other capital items (regulation 65)</t>
  </si>
  <si>
    <t>CAPEX</t>
  </si>
  <si>
    <t>Capital expenses adjustment Taxe d'abonnement- Reg 65</t>
  </si>
  <si>
    <t>Reg 65</t>
  </si>
  <si>
    <t>Capital expenses adjustment Transaction fees- Reg 65</t>
  </si>
  <si>
    <t>Capital expenses adjustment Performance fees- Reg 65</t>
  </si>
  <si>
    <t>Capital expenses adjustment liquidation fees- Reg 65</t>
  </si>
  <si>
    <t>If effective interest income method or a comparable amount not used (regulation 66)</t>
  </si>
  <si>
    <t>EY</t>
  </si>
  <si>
    <t>Effective yield adjustment - Reg 66</t>
  </si>
  <si>
    <t>Reg 66</t>
  </si>
  <si>
    <t>If reporting fund has a wholly-owned subsidiary (regulation 67)</t>
  </si>
  <si>
    <t>SUB</t>
  </si>
  <si>
    <t>Wholly-owned subsidiary adjustment - Reg 67</t>
  </si>
  <si>
    <t>Reg 67</t>
  </si>
  <si>
    <t>Income from other reporting funds (regulation 68)</t>
  </si>
  <si>
    <t>RF</t>
  </si>
  <si>
    <t>Income from reporting funds adjustment - Reg 68</t>
  </si>
  <si>
    <t>Reg 68</t>
  </si>
  <si>
    <t>Income from non-reporting funds: notional reporting (regulation 69)</t>
  </si>
  <si>
    <t>NRFa</t>
  </si>
  <si>
    <t>Income from non-reporting funds adjustment - Reg 69</t>
  </si>
  <si>
    <t>Reg 69</t>
  </si>
  <si>
    <t>Income from non-reporting funds: mark to market (regulation 70)</t>
  </si>
  <si>
    <t>NRFb</t>
  </si>
  <si>
    <t>Income from non-reporting funds adjustment - Reg 70</t>
  </si>
  <si>
    <t>Reg 70</t>
  </si>
  <si>
    <t>EQ</t>
  </si>
  <si>
    <t>Treatment of reporting funds operating equalisation arrangements (regulation 72)</t>
  </si>
  <si>
    <t>Reg 72</t>
  </si>
  <si>
    <t>Sub Total</t>
  </si>
  <si>
    <t>Reportable Income (nil if negative - regulation 63(5))</t>
  </si>
  <si>
    <t>Currency exchange rate</t>
  </si>
  <si>
    <t>RI</t>
  </si>
  <si>
    <t>Reportable Income in reporting currency (nil if negative - regulation 63(5))</t>
  </si>
  <si>
    <t>Schedule 3a - Excess reportable income calculation</t>
  </si>
  <si>
    <t>Distribution</t>
  </si>
  <si>
    <t>GROSS</t>
  </si>
  <si>
    <t>Date of distribution</t>
  </si>
  <si>
    <t>Number of units at distribution date</t>
  </si>
  <si>
    <t>Distribution made per unit</t>
  </si>
  <si>
    <t>Distribution made</t>
  </si>
  <si>
    <t>Total Gross distributions</t>
  </si>
  <si>
    <t>Excess of reportable income over gross distributions (nil if negative - regulation 63(5))</t>
  </si>
  <si>
    <t>Number of units in issue at the end of the period</t>
  </si>
  <si>
    <t>ERI</t>
  </si>
  <si>
    <t>Excess of reportable income over distributions per unit (nil if negative - regulation 63(5))</t>
  </si>
  <si>
    <t>Reg 92(4)</t>
  </si>
  <si>
    <t>RI per unit</t>
  </si>
  <si>
    <t>Dists per unit</t>
  </si>
  <si>
    <t>Excess of reportable income per unit - distributions per unit (regulation 92(4))</t>
  </si>
  <si>
    <t>BlackRock Analytics:</t>
  </si>
  <si>
    <t>YE NAV</t>
  </si>
  <si>
    <t>Fund Yield:</t>
  </si>
  <si>
    <t>Share Class Accounting Income Yield</t>
  </si>
  <si>
    <t>RI Yield (before Nil capping)</t>
  </si>
  <si>
    <t>Tax Variation</t>
  </si>
  <si>
    <t>- Reg 64: Derivative Adjustments</t>
  </si>
  <si>
    <t>- Reg 65: Capital Adjustments</t>
  </si>
  <si>
    <t>- Reg 66: Bond Adjustments</t>
  </si>
  <si>
    <t>- Reg 67: Subsidiary Adjustments</t>
  </si>
  <si>
    <t>- Reg 68: Reporting funds</t>
  </si>
  <si>
    <t>- Reg 69: Non-Reporting Fund Adjustments (Notional)</t>
  </si>
  <si>
    <t>- Reg 70: Non-Reporting fund Adjustments (MTM)</t>
  </si>
  <si>
    <t>- Reg 72: Equalisation</t>
  </si>
  <si>
    <t>Confirm Variation</t>
  </si>
  <si>
    <t>Check</t>
  </si>
  <si>
    <t>Equalisation as a percentage of RI before Equalisation</t>
  </si>
  <si>
    <t>WANAV</t>
  </si>
  <si>
    <t>Average shares outstanding</t>
  </si>
  <si>
    <t>Fund YE NAV</t>
  </si>
  <si>
    <t>Deloitte analytics</t>
  </si>
  <si>
    <t>RI/YE NAV</t>
  </si>
  <si>
    <t>ERI/YE NAV</t>
  </si>
  <si>
    <t>RI/WANAV</t>
  </si>
  <si>
    <t>ERI/WANAV</t>
  </si>
  <si>
    <t>Management fee</t>
  </si>
  <si>
    <t>Check NII</t>
  </si>
  <si>
    <t>Check TCI</t>
  </si>
  <si>
    <t>Current Year ("CY") Reportable Income (pre Reg 70)</t>
  </si>
  <si>
    <t>Period ended 31 July 2025</t>
  </si>
  <si>
    <t>Adjustment in respect of holdings in other non-reporting offshore funds</t>
  </si>
  <si>
    <t>NRF gains/(losses) in the period by NRF</t>
  </si>
  <si>
    <t>Prior period losses</t>
  </si>
  <si>
    <t>Loss utilisation</t>
  </si>
  <si>
    <t>Loss carryforward by NRF</t>
  </si>
  <si>
    <t>Columns to assist the calculation - Not to be provided to the client</t>
  </si>
  <si>
    <t>Fund Code</t>
  </si>
  <si>
    <t>Subfund</t>
  </si>
  <si>
    <t>TF-Name</t>
  </si>
  <si>
    <t>CY Total Capital Gains</t>
  </si>
  <si>
    <t>CY Total Capital Losses (can offset against any gain)</t>
  </si>
  <si>
    <t xml:space="preserve">PY excess Losses b/f (can only offset against gains of the same NRF) </t>
  </si>
  <si>
    <t>Prior year losses available to use</t>
  </si>
  <si>
    <t>Target Fund position held EoP?</t>
  </si>
  <si>
    <t>Current Year Losses used for TF sold</t>
  </si>
  <si>
    <t>Current Year Losses used for TF not sold</t>
  </si>
  <si>
    <t>Prior Year Losses used for TF sold</t>
  </si>
  <si>
    <t>Prior Year Losses used for TF not sold</t>
  </si>
  <si>
    <t>Total Current Year Losses used</t>
  </si>
  <si>
    <t>Total Prior Year Losses used</t>
  </si>
  <si>
    <t>CY losses not used</t>
  </si>
  <si>
    <t>PY losses not used</t>
  </si>
  <si>
    <t xml:space="preserve">Total losses carried forward </t>
  </si>
  <si>
    <t>Total Current Year Losses</t>
  </si>
  <si>
    <t>Total current year losses used</t>
  </si>
  <si>
    <t>Current Year Loss available for TF sold</t>
  </si>
  <si>
    <t>Total Current Year Loss available to use from TF positions sold</t>
  </si>
  <si>
    <t>Total current year losses used and not already allocated</t>
  </si>
  <si>
    <t>Current Year Loss available for TF not sold</t>
  </si>
  <si>
    <t>Total Current Year Loss available to use from TF positions not sold</t>
  </si>
  <si>
    <t>Total prior year losses available</t>
  </si>
  <si>
    <t>Total prior year losses used</t>
  </si>
  <si>
    <t>Prior Year Loss available for TF sold</t>
  </si>
  <si>
    <t>Total Prior Year Loss available to use from TF positions sold</t>
  </si>
  <si>
    <t>Total prior year losses used and not already allocated</t>
  </si>
  <si>
    <t>Prior Year Loss available for TF not sold</t>
  </si>
  <si>
    <t>Total Prior Year Loss available to use from TF positions not sold</t>
  </si>
  <si>
    <t>Check Plausibility of CY Losses not used</t>
  </si>
  <si>
    <t>Check Plausibility of prev.year losses not used</t>
  </si>
  <si>
    <t>Reg 70 adjustments by share class and Sub Fund</t>
  </si>
  <si>
    <t>Sub Fund code</t>
  </si>
  <si>
    <t>Sub Fund</t>
  </si>
  <si>
    <t xml:space="preserve">Share Class </t>
  </si>
  <si>
    <t xml:space="preserve">RF status </t>
  </si>
  <si>
    <t xml:space="preserve">WANAV % </t>
  </si>
  <si>
    <t>CY Capital Gains</t>
  </si>
  <si>
    <t>RI after gains</t>
  </si>
  <si>
    <t>Distributions</t>
  </si>
  <si>
    <t>Excess RI after distributions</t>
  </si>
  <si>
    <t>Total Current Year Losses that can be used in CY</t>
  </si>
  <si>
    <t>Remaining Excess RI after use of CY Losses</t>
  </si>
  <si>
    <t>Total Prior Year Losses that can be used in CY</t>
  </si>
  <si>
    <t>Remaining RI after use of losses</t>
  </si>
  <si>
    <t>Reg. 70 Adjustment</t>
  </si>
  <si>
    <t>UNIK</t>
  </si>
  <si>
    <t>CCY</t>
  </si>
  <si>
    <t>Dates</t>
  </si>
  <si>
    <t>EX-Rate</t>
  </si>
  <si>
    <t>USD/SEK45505</t>
  </si>
  <si>
    <t>USD/SEK</t>
  </si>
  <si>
    <t>USD/SEK45506</t>
  </si>
  <si>
    <t>USD/SEK45507</t>
  </si>
  <si>
    <t>USD/SEK45508</t>
  </si>
  <si>
    <t>USD/SEK45509</t>
  </si>
  <si>
    <t>USD/SEK45510</t>
  </si>
  <si>
    <t>USD/SEK45511</t>
  </si>
  <si>
    <t>USD/SEK45512</t>
  </si>
  <si>
    <t>USD/SEK45513</t>
  </si>
  <si>
    <t>USD/SEK45514</t>
  </si>
  <si>
    <t>USD/SEK45515</t>
  </si>
  <si>
    <t>USD/SEK45516</t>
  </si>
  <si>
    <t>USD/SEK45517</t>
  </si>
  <si>
    <t>USD/SEK45518</t>
  </si>
  <si>
    <t>USD/SEK45519</t>
  </si>
  <si>
    <t>USD/SEK45520</t>
  </si>
  <si>
    <t>USD/SEK45521</t>
  </si>
  <si>
    <t>USD/SEK45522</t>
  </si>
  <si>
    <t>USD/SEK45523</t>
  </si>
  <si>
    <t>USD/SEK45524</t>
  </si>
  <si>
    <t>USD/SEK45525</t>
  </si>
  <si>
    <t>USD/SEK45526</t>
  </si>
  <si>
    <t>USD/SEK45527</t>
  </si>
  <si>
    <t>USD/SEK45528</t>
  </si>
  <si>
    <t>USD/SEK45529</t>
  </si>
  <si>
    <t>USD/SEK45530</t>
  </si>
  <si>
    <t>USD/SEK45531</t>
  </si>
  <si>
    <t>USD/SEK45532</t>
  </si>
  <si>
    <t>USD/SEK45533</t>
  </si>
  <si>
    <t>USD/SEK45534</t>
  </si>
  <si>
    <t>USD/SEK45535</t>
  </si>
  <si>
    <t>USD/SEK45536</t>
  </si>
  <si>
    <t>USD/SEK45537</t>
  </si>
  <si>
    <t>USD/SEK45538</t>
  </si>
  <si>
    <t>USD/SEK45539</t>
  </si>
  <si>
    <t>USD/SEK45540</t>
  </si>
  <si>
    <t>USD/SEK45541</t>
  </si>
  <si>
    <t>USD/SEK45542</t>
  </si>
  <si>
    <t>USD/SEK45543</t>
  </si>
  <si>
    <t>USD/SEK45544</t>
  </si>
  <si>
    <t>USD/SEK45545</t>
  </si>
  <si>
    <t>USD/SEK45546</t>
  </si>
  <si>
    <t>USD/SEK45547</t>
  </si>
  <si>
    <t>USD/SEK45548</t>
  </si>
  <si>
    <t>USD/SEK45549</t>
  </si>
  <si>
    <t>USD/SEK45550</t>
  </si>
  <si>
    <t>USD/SEK45551</t>
  </si>
  <si>
    <t>USD/SEK45552</t>
  </si>
  <si>
    <t>USD/SEK45553</t>
  </si>
  <si>
    <t>USD/SEK45554</t>
  </si>
  <si>
    <t>USD/SEK45555</t>
  </si>
  <si>
    <t>USD/SEK45556</t>
  </si>
  <si>
    <t>USD/SEK45557</t>
  </si>
  <si>
    <t>USD/SEK45558</t>
  </si>
  <si>
    <t>USD/SEK45559</t>
  </si>
  <si>
    <t>USD/SEK45560</t>
  </si>
  <si>
    <t>USD/SEK45561</t>
  </si>
  <si>
    <t>USD/SEK45562</t>
  </si>
  <si>
    <t>USD/SEK45563</t>
  </si>
  <si>
    <t>USD/SEK45564</t>
  </si>
  <si>
    <t>USD/SEK45565</t>
  </si>
  <si>
    <t>USD/SEK45566</t>
  </si>
  <si>
    <t>USD/SEK45567</t>
  </si>
  <si>
    <t>USD/SEK45568</t>
  </si>
  <si>
    <t>USD/SEK45569</t>
  </si>
  <si>
    <t>USD/SEK45570</t>
  </si>
  <si>
    <t>USD/SEK45571</t>
  </si>
  <si>
    <t>USD/SEK45572</t>
  </si>
  <si>
    <t>USD/SEK45573</t>
  </si>
  <si>
    <t>USD/SEK45574</t>
  </si>
  <si>
    <t>USD/SEK45575</t>
  </si>
  <si>
    <t>USD/SEK45576</t>
  </si>
  <si>
    <t>USD/SEK45577</t>
  </si>
  <si>
    <t>USD/SEK45578</t>
  </si>
  <si>
    <t>USD/SEK45579</t>
  </si>
  <si>
    <t>USD/SEK45580</t>
  </si>
  <si>
    <t>USD/SEK45581</t>
  </si>
  <si>
    <t>USD/SEK45582</t>
  </si>
  <si>
    <t>USD/SEK45583</t>
  </si>
  <si>
    <t>USD/SEK45584</t>
  </si>
  <si>
    <t>USD/SEK45585</t>
  </si>
  <si>
    <t>USD/SEK45586</t>
  </si>
  <si>
    <t>USD/SEK45587</t>
  </si>
  <si>
    <t>USD/SEK45588</t>
  </si>
  <si>
    <t>USD/SEK45589</t>
  </si>
  <si>
    <t>USD/SEK45590</t>
  </si>
  <si>
    <t>USD/SEK45591</t>
  </si>
  <si>
    <t>USD/SEK45592</t>
  </si>
  <si>
    <t>USD/SEK45593</t>
  </si>
  <si>
    <t>USD/SEK45594</t>
  </si>
  <si>
    <t>USD/SEK45595</t>
  </si>
  <si>
    <t>USD/SEK45596</t>
  </si>
  <si>
    <t>USD/SEK45597</t>
  </si>
  <si>
    <t>USD/SEK45598</t>
  </si>
  <si>
    <t>USD/SEK45599</t>
  </si>
  <si>
    <t>USD/SEK45600</t>
  </si>
  <si>
    <t>USD/SEK45601</t>
  </si>
  <si>
    <t>USD/SEK45602</t>
  </si>
  <si>
    <t>USD/SEK45603</t>
  </si>
  <si>
    <t>USD/SEK45604</t>
  </si>
  <si>
    <t>USD/SEK45605</t>
  </si>
  <si>
    <t>USD/SEK45606</t>
  </si>
  <si>
    <t>USD/SEK45607</t>
  </si>
  <si>
    <t>USD/SEK45608</t>
  </si>
  <si>
    <t>USD/SEK45609</t>
  </si>
  <si>
    <t>USD/SEK45610</t>
  </si>
  <si>
    <t>USD/SEK45611</t>
  </si>
  <si>
    <t>USD/SEK45612</t>
  </si>
  <si>
    <t>USD/SEK45613</t>
  </si>
  <si>
    <t>USD/SEK45614</t>
  </si>
  <si>
    <t>USD/SEK45615</t>
  </si>
  <si>
    <t>USD/SEK45616</t>
  </si>
  <si>
    <t>USD/SEK45617</t>
  </si>
  <si>
    <t>USD/SEK45618</t>
  </si>
  <si>
    <t>USD/SEK45619</t>
  </si>
  <si>
    <t>USD/SEK45620</t>
  </si>
  <si>
    <t>USD/SEK45621</t>
  </si>
  <si>
    <t>USD/SEK45622</t>
  </si>
  <si>
    <t>USD/SEK45623</t>
  </si>
  <si>
    <t>USD/SEK45624</t>
  </si>
  <si>
    <t>USD/SEK45625</t>
  </si>
  <si>
    <t>USD/SEK45626</t>
  </si>
  <si>
    <t>USD/SEK45627</t>
  </si>
  <si>
    <t>USD/SEK45628</t>
  </si>
  <si>
    <t>USD/SEK45629</t>
  </si>
  <si>
    <t>USD/SEK45630</t>
  </si>
  <si>
    <t>USD/SEK45631</t>
  </si>
  <si>
    <t>USD/SEK45632</t>
  </si>
  <si>
    <t>USD/SEK45633</t>
  </si>
  <si>
    <t>USD/SEK45634</t>
  </si>
  <si>
    <t>USD/SEK45635</t>
  </si>
  <si>
    <t>USD/SEK45636</t>
  </si>
  <si>
    <t>USD/SEK45637</t>
  </si>
  <si>
    <t>USD/SEK45638</t>
  </si>
  <si>
    <t>USD/SEK45639</t>
  </si>
  <si>
    <t>USD/SEK45640</t>
  </si>
  <si>
    <t>USD/SEK45641</t>
  </si>
  <si>
    <t>USD/SEK45642</t>
  </si>
  <si>
    <t>USD/SEK45643</t>
  </si>
  <si>
    <t>USD/SEK45644</t>
  </si>
  <si>
    <t>USD/SEK45645</t>
  </si>
  <si>
    <t>USD/SEK45646</t>
  </si>
  <si>
    <t>USD/SEK45647</t>
  </si>
  <si>
    <t>USD/SEK45648</t>
  </si>
  <si>
    <t>USD/SEK45649</t>
  </si>
  <si>
    <t>USD/SEK45650</t>
  </si>
  <si>
    <t>USD/SEK45651</t>
  </si>
  <si>
    <t>USD/SEK45652</t>
  </si>
  <si>
    <t>USD/SEK45653</t>
  </si>
  <si>
    <t>USD/SEK45654</t>
  </si>
  <si>
    <t>USD/SEK45655</t>
  </si>
  <si>
    <t>USD/SEK45656</t>
  </si>
  <si>
    <t>USD/SEK45657</t>
  </si>
  <si>
    <t>USD/SEK45658</t>
  </si>
  <si>
    <t>USD/SEK45659</t>
  </si>
  <si>
    <t>USD/SEK45660</t>
  </si>
  <si>
    <t>USD/SEK45661</t>
  </si>
  <si>
    <t>USD/SEK45662</t>
  </si>
  <si>
    <t>USD/SEK45663</t>
  </si>
  <si>
    <t>USD/SEK45664</t>
  </si>
  <si>
    <t>USD/SEK45665</t>
  </si>
  <si>
    <t>USD/SEK45666</t>
  </si>
  <si>
    <t>USD/SEK45667</t>
  </si>
  <si>
    <t>USD/SEK45668</t>
  </si>
  <si>
    <t>USD/SEK45669</t>
  </si>
  <si>
    <t>USD/SEK45670</t>
  </si>
  <si>
    <t>USD/SEK45671</t>
  </si>
  <si>
    <t>USD/SEK45672</t>
  </si>
  <si>
    <t>USD/SEK45673</t>
  </si>
  <si>
    <t>USD/SEK45674</t>
  </si>
  <si>
    <t>USD/SEK45675</t>
  </si>
  <si>
    <t>USD/SEK45676</t>
  </si>
  <si>
    <t>USD/SEK45677</t>
  </si>
  <si>
    <t>USD/SEK45678</t>
  </si>
  <si>
    <t>USD/SEK45679</t>
  </si>
  <si>
    <t>USD/SEK45680</t>
  </si>
  <si>
    <t>USD/SEK45681</t>
  </si>
  <si>
    <t>USD/SEK45682</t>
  </si>
  <si>
    <t>USD/SEK45683</t>
  </si>
  <si>
    <t>USD/SEK45684</t>
  </si>
  <si>
    <t>USD/SEK45685</t>
  </si>
  <si>
    <t>USD/SEK45686</t>
  </si>
  <si>
    <t>USD/SEK45687</t>
  </si>
  <si>
    <t>USD/SEK45688</t>
  </si>
  <si>
    <t>USD/SEK45689</t>
  </si>
  <si>
    <t>USD/SEK45690</t>
  </si>
  <si>
    <t>USD/SEK45691</t>
  </si>
  <si>
    <t>USD/SEK45692</t>
  </si>
  <si>
    <t>USD/SEK45693</t>
  </si>
  <si>
    <t>USD/SEK45694</t>
  </si>
  <si>
    <t>USD/SEK45695</t>
  </si>
  <si>
    <t>USD/SEK45696</t>
  </si>
  <si>
    <t>USD/SEK45697</t>
  </si>
  <si>
    <t>USD/SEK45698</t>
  </si>
  <si>
    <t>USD/SEK45699</t>
  </si>
  <si>
    <t>USD/SEK45700</t>
  </si>
  <si>
    <t>USD/SEK45701</t>
  </si>
  <si>
    <t>USD/SEK45702</t>
  </si>
  <si>
    <t>USD/SEK45703</t>
  </si>
  <si>
    <t>USD/SEK45704</t>
  </si>
  <si>
    <t>USD/SEK45705</t>
  </si>
  <si>
    <t>USD/SEK45706</t>
  </si>
  <si>
    <t>USD/SEK45707</t>
  </si>
  <si>
    <t>USD/SEK45708</t>
  </si>
  <si>
    <t>USD/SEK45709</t>
  </si>
  <si>
    <t>USD/SEK45710</t>
  </si>
  <si>
    <t>USD/SEK45711</t>
  </si>
  <si>
    <t>USD/SEK45712</t>
  </si>
  <si>
    <t>USD/SEK45713</t>
  </si>
  <si>
    <t>USD/SEK45714</t>
  </si>
  <si>
    <t>USD/SEK45715</t>
  </si>
  <si>
    <t>USD/SEK45716</t>
  </si>
  <si>
    <t>USD/SEK45717</t>
  </si>
  <si>
    <t>USD/SEK45718</t>
  </si>
  <si>
    <t>USD/SEK45719</t>
  </si>
  <si>
    <t>USD/SEK45720</t>
  </si>
  <si>
    <t>USD/SEK45721</t>
  </si>
  <si>
    <t>USD/SEK45722</t>
  </si>
  <si>
    <t>USD/SEK45723</t>
  </si>
  <si>
    <t>USD/SEK45724</t>
  </si>
  <si>
    <t>USD/SEK45725</t>
  </si>
  <si>
    <t>USD/SEK45726</t>
  </si>
  <si>
    <t>USD/SEK45727</t>
  </si>
  <si>
    <t>USD/SEK45728</t>
  </si>
  <si>
    <t>USD/SEK45729</t>
  </si>
  <si>
    <t>USD/SEK45730</t>
  </si>
  <si>
    <t>USD/SEK45731</t>
  </si>
  <si>
    <t>USD/SEK45732</t>
  </si>
  <si>
    <t>USD/SEK45733</t>
  </si>
  <si>
    <t>USD/SEK45734</t>
  </si>
  <si>
    <t>USD/SEK45735</t>
  </si>
  <si>
    <t>USD/SEK45736</t>
  </si>
  <si>
    <t>USD/SEK45737</t>
  </si>
  <si>
    <t>USD/SEK45738</t>
  </si>
  <si>
    <t>USD/SEK45739</t>
  </si>
  <si>
    <t>USD/SEK45740</t>
  </si>
  <si>
    <t>USD/SEK45741</t>
  </si>
  <si>
    <t>USD/SEK45742</t>
  </si>
  <si>
    <t>USD/SEK45743</t>
  </si>
  <si>
    <t>USD/SEK45744</t>
  </si>
  <si>
    <t>USD/SEK45745</t>
  </si>
  <si>
    <t>USD/SEK45746</t>
  </si>
  <si>
    <t>USD/SEK45747</t>
  </si>
  <si>
    <t>USD/SEK45748</t>
  </si>
  <si>
    <t>USD/SEK45749</t>
  </si>
  <si>
    <t>USD/SEK45750</t>
  </si>
  <si>
    <t>USD/SEK45751</t>
  </si>
  <si>
    <t>USD/SEK45752</t>
  </si>
  <si>
    <t>USD/SEK45753</t>
  </si>
  <si>
    <t>USD/SEK45754</t>
  </si>
  <si>
    <t>USD/SEK45755</t>
  </si>
  <si>
    <t>USD/SEK45756</t>
  </si>
  <si>
    <t>USD/SEK45757</t>
  </si>
  <si>
    <t>USD/SEK45758</t>
  </si>
  <si>
    <t>USD/SEK45759</t>
  </si>
  <si>
    <t>USD/SEK45760</t>
  </si>
  <si>
    <t>USD/SEK45761</t>
  </si>
  <si>
    <t>USD/SEK45762</t>
  </si>
  <si>
    <t>USD/SEK45763</t>
  </si>
  <si>
    <t>USD/SEK45764</t>
  </si>
  <si>
    <t>USD/SEK45765</t>
  </si>
  <si>
    <t>USD/SEK45766</t>
  </si>
  <si>
    <t>USD/SEK45767</t>
  </si>
  <si>
    <t>USD/SEK45768</t>
  </si>
  <si>
    <t>USD/SEK45769</t>
  </si>
  <si>
    <t>USD/SEK45770</t>
  </si>
  <si>
    <t>USD/SEK45771</t>
  </si>
  <si>
    <t>USD/SEK45772</t>
  </si>
  <si>
    <t>USD/SEK45773</t>
  </si>
  <si>
    <t>USD/SEK45774</t>
  </si>
  <si>
    <t>USD/SEK45775</t>
  </si>
  <si>
    <t>USD/SEK45776</t>
  </si>
  <si>
    <t>USD/SEK45777</t>
  </si>
  <si>
    <t>USD/SEK45778</t>
  </si>
  <si>
    <t>USD/SEK45779</t>
  </si>
  <si>
    <t>USD/SEK45780</t>
  </si>
  <si>
    <t>USD/SEK45781</t>
  </si>
  <si>
    <t>USD/SEK45782</t>
  </si>
  <si>
    <t>USD/SEK45783</t>
  </si>
  <si>
    <t>USD/SEK45784</t>
  </si>
  <si>
    <t>USD/SEK45785</t>
  </si>
  <si>
    <t>USD/SEK45786</t>
  </si>
  <si>
    <t>USD/SEK45787</t>
  </si>
  <si>
    <t>USD/SEK45788</t>
  </si>
  <si>
    <t>USD/SEK45789</t>
  </si>
  <si>
    <t>USD/SEK45790</t>
  </si>
  <si>
    <t>USD/SEK45791</t>
  </si>
  <si>
    <t>USD/SEK45792</t>
  </si>
  <si>
    <t>USD/SEK45793</t>
  </si>
  <si>
    <t>USD/SEK45794</t>
  </si>
  <si>
    <t>USD/SEK45795</t>
  </si>
  <si>
    <t>USD/SEK45796</t>
  </si>
  <si>
    <t>USD/SEK45797</t>
  </si>
  <si>
    <t>USD/SEK45798</t>
  </si>
  <si>
    <t>USD/SEK45799</t>
  </si>
  <si>
    <t>USD/SEK45800</t>
  </si>
  <si>
    <t>USD/SEK45801</t>
  </si>
  <si>
    <t>USD/SEK45802</t>
  </si>
  <si>
    <t>USD/SEK45803</t>
  </si>
  <si>
    <t>USD/SEK45804</t>
  </si>
  <si>
    <t>USD/SEK45805</t>
  </si>
  <si>
    <t>USD/SEK45806</t>
  </si>
  <si>
    <t>USD/SEK45807</t>
  </si>
  <si>
    <t>USD/SEK45808</t>
  </si>
  <si>
    <t>USD/SEK45809</t>
  </si>
  <si>
    <t>USD/SEK45810</t>
  </si>
  <si>
    <t>USD/SEK45811</t>
  </si>
  <si>
    <t>USD/SEK45812</t>
  </si>
  <si>
    <t>USD/SEK45813</t>
  </si>
  <si>
    <t>USD/SEK45814</t>
  </si>
  <si>
    <t>USD/SEK45815</t>
  </si>
  <si>
    <t>USD/SEK45816</t>
  </si>
  <si>
    <t>USD/SEK45817</t>
  </si>
  <si>
    <t>USD/SEK45818</t>
  </si>
  <si>
    <t>USD/SEK45819</t>
  </si>
  <si>
    <t>USD/SEK45820</t>
  </si>
  <si>
    <t>USD/SEK45821</t>
  </si>
  <si>
    <t>USD/SEK45822</t>
  </si>
  <si>
    <t>USD/SEK45823</t>
  </si>
  <si>
    <t>USD/SEK45824</t>
  </si>
  <si>
    <t>USD/SEK45825</t>
  </si>
  <si>
    <t>USD/SEK45826</t>
  </si>
  <si>
    <t>USD/SEK45827</t>
  </si>
  <si>
    <t>USD/SEK45828</t>
  </si>
  <si>
    <t>USD/SEK45829</t>
  </si>
  <si>
    <t>USD/SEK45830</t>
  </si>
  <si>
    <t>USD/SEK45831</t>
  </si>
  <si>
    <t>USD/SEK45832</t>
  </si>
  <si>
    <t>USD/SEK45833</t>
  </si>
  <si>
    <t>USD/SEK45834</t>
  </si>
  <si>
    <t>USD/SEK45835</t>
  </si>
  <si>
    <t>USD/SEK45836</t>
  </si>
  <si>
    <t>USD/SEK45837</t>
  </si>
  <si>
    <t>USD/SEK45838</t>
  </si>
  <si>
    <t>USD/SEK45839</t>
  </si>
  <si>
    <t>USD/SEK45840</t>
  </si>
  <si>
    <t>USD/SEK45841</t>
  </si>
  <si>
    <t>USD/SEK45842</t>
  </si>
  <si>
    <t>USD/SEK45843</t>
  </si>
  <si>
    <t>USD/SEK45844</t>
  </si>
  <si>
    <t>USD/SEK45845</t>
  </si>
  <si>
    <t>USD/SEK45846</t>
  </si>
  <si>
    <t>USD/SEK45847</t>
  </si>
  <si>
    <t>USD/SEK45848</t>
  </si>
  <si>
    <t>USD/SEK45849</t>
  </si>
  <si>
    <t>USD/SEK45850</t>
  </si>
  <si>
    <t>USD/SEK45851</t>
  </si>
  <si>
    <t>USD/SEK45852</t>
  </si>
  <si>
    <t>USD/SEK45853</t>
  </si>
  <si>
    <t>USD/SEK45854</t>
  </si>
  <si>
    <t>USD/SEK45855</t>
  </si>
  <si>
    <t>USD/SEK45856</t>
  </si>
  <si>
    <t>USD/SEK45857</t>
  </si>
  <si>
    <t>USD/SEK45858</t>
  </si>
  <si>
    <t>USD/SEK45859</t>
  </si>
  <si>
    <t>USD/SEK45860</t>
  </si>
  <si>
    <t>USD/SEK45861</t>
  </si>
  <si>
    <t>USD/SEK45862</t>
  </si>
  <si>
    <t>USD/SEK45863</t>
  </si>
  <si>
    <t>USD/SEK45864</t>
  </si>
  <si>
    <t>USD/SEK45865</t>
  </si>
  <si>
    <t>USD/SEK45866</t>
  </si>
  <si>
    <t>USD/SEK45867</t>
  </si>
  <si>
    <t>USD/SEK45868</t>
  </si>
  <si>
    <t>USD/SEK45869</t>
  </si>
  <si>
    <t>USD/EUR45505</t>
  </si>
  <si>
    <t>USD/EUR</t>
  </si>
  <si>
    <t>USD/EUR45506</t>
  </si>
  <si>
    <t>USD/EUR45507</t>
  </si>
  <si>
    <t>USD/EUR45508</t>
  </si>
  <si>
    <t>USD/EUR45509</t>
  </si>
  <si>
    <t>USD/EUR45510</t>
  </si>
  <si>
    <t>USD/EUR45511</t>
  </si>
  <si>
    <t>USD/EUR45512</t>
  </si>
  <si>
    <t>USD/EUR45513</t>
  </si>
  <si>
    <t>USD/EUR45514</t>
  </si>
  <si>
    <t>USD/EUR45515</t>
  </si>
  <si>
    <t>USD/EUR45516</t>
  </si>
  <si>
    <t>USD/EUR45517</t>
  </si>
  <si>
    <t>USD/EUR45518</t>
  </si>
  <si>
    <t>USD/EUR45519</t>
  </si>
  <si>
    <t>USD/EUR45520</t>
  </si>
  <si>
    <t>USD/EUR45521</t>
  </si>
  <si>
    <t>USD/EUR45522</t>
  </si>
  <si>
    <t>USD/EUR45523</t>
  </si>
  <si>
    <t>USD/EUR45524</t>
  </si>
  <si>
    <t>USD/EUR45525</t>
  </si>
  <si>
    <t>USD/EUR45526</t>
  </si>
  <si>
    <t>USD/EUR45527</t>
  </si>
  <si>
    <t>USD/EUR45528</t>
  </si>
  <si>
    <t>USD/EUR45529</t>
  </si>
  <si>
    <t>USD/EUR45530</t>
  </si>
  <si>
    <t>USD/EUR45531</t>
  </si>
  <si>
    <t>USD/EUR45532</t>
  </si>
  <si>
    <t>USD/EUR45533</t>
  </si>
  <si>
    <t>USD/EUR45534</t>
  </si>
  <si>
    <t>USD/EUR45535</t>
  </si>
  <si>
    <t>USD/EUR45536</t>
  </si>
  <si>
    <t>USD/EUR45537</t>
  </si>
  <si>
    <t>USD/EUR45538</t>
  </si>
  <si>
    <t>USD/EUR45539</t>
  </si>
  <si>
    <t>USD/EUR45540</t>
  </si>
  <si>
    <t>USD/EUR45541</t>
  </si>
  <si>
    <t>USD/EUR45542</t>
  </si>
  <si>
    <t>USD/EUR45543</t>
  </si>
  <si>
    <t>USD/EUR45544</t>
  </si>
  <si>
    <t>USD/EUR45545</t>
  </si>
  <si>
    <t>USD/EUR45546</t>
  </si>
  <si>
    <t>USD/EUR45547</t>
  </si>
  <si>
    <t>USD/EUR45548</t>
  </si>
  <si>
    <t>USD/EUR45549</t>
  </si>
  <si>
    <t>USD/EUR45550</t>
  </si>
  <si>
    <t>USD/EUR45551</t>
  </si>
  <si>
    <t>USD/EUR45552</t>
  </si>
  <si>
    <t>USD/EUR45553</t>
  </si>
  <si>
    <t>USD/EUR45554</t>
  </si>
  <si>
    <t>USD/EUR45555</t>
  </si>
  <si>
    <t>USD/EUR45556</t>
  </si>
  <si>
    <t>USD/EUR45557</t>
  </si>
  <si>
    <t>USD/EUR45558</t>
  </si>
  <si>
    <t>USD/EUR45559</t>
  </si>
  <si>
    <t>USD/EUR45560</t>
  </si>
  <si>
    <t>USD/EUR45561</t>
  </si>
  <si>
    <t>USD/EUR45562</t>
  </si>
  <si>
    <t>USD/EUR45563</t>
  </si>
  <si>
    <t>USD/EUR45564</t>
  </si>
  <si>
    <t>USD/EUR45565</t>
  </si>
  <si>
    <t>USD/EUR45566</t>
  </si>
  <si>
    <t>USD/EUR45567</t>
  </si>
  <si>
    <t>USD/EUR45568</t>
  </si>
  <si>
    <t>USD/EUR45569</t>
  </si>
  <si>
    <t>USD/EUR45570</t>
  </si>
  <si>
    <t>USD/EUR45571</t>
  </si>
  <si>
    <t>USD/EUR45572</t>
  </si>
  <si>
    <t>USD/EUR45573</t>
  </si>
  <si>
    <t>USD/EUR45574</t>
  </si>
  <si>
    <t>USD/EUR45575</t>
  </si>
  <si>
    <t>USD/EUR45576</t>
  </si>
  <si>
    <t>USD/EUR45577</t>
  </si>
  <si>
    <t>USD/EUR45578</t>
  </si>
  <si>
    <t>USD/EUR45579</t>
  </si>
  <si>
    <t>USD/EUR45580</t>
  </si>
  <si>
    <t>USD/EUR45581</t>
  </si>
  <si>
    <t>USD/EUR45582</t>
  </si>
  <si>
    <t>USD/EUR45583</t>
  </si>
  <si>
    <t>USD/EUR45584</t>
  </si>
  <si>
    <t>USD/EUR45585</t>
  </si>
  <si>
    <t>USD/EUR45586</t>
  </si>
  <si>
    <t>USD/EUR45587</t>
  </si>
  <si>
    <t>USD/EUR45588</t>
  </si>
  <si>
    <t>USD/EUR45589</t>
  </si>
  <si>
    <t>USD/EUR45590</t>
  </si>
  <si>
    <t>USD/EUR45591</t>
  </si>
  <si>
    <t>USD/EUR45592</t>
  </si>
  <si>
    <t>USD/EUR45593</t>
  </si>
  <si>
    <t>USD/EUR45594</t>
  </si>
  <si>
    <t>USD/EUR45595</t>
  </si>
  <si>
    <t>USD/EUR45596</t>
  </si>
  <si>
    <t>USD/EUR45597</t>
  </si>
  <si>
    <t>USD/EUR45598</t>
  </si>
  <si>
    <t>USD/EUR45599</t>
  </si>
  <si>
    <t>USD/EUR45600</t>
  </si>
  <si>
    <t>USD/EUR45601</t>
  </si>
  <si>
    <t>USD/EUR45602</t>
  </si>
  <si>
    <t>USD/EUR45603</t>
  </si>
  <si>
    <t>USD/EUR45604</t>
  </si>
  <si>
    <t>USD/EUR45605</t>
  </si>
  <si>
    <t>USD/EUR45606</t>
  </si>
  <si>
    <t>USD/EUR45607</t>
  </si>
  <si>
    <t>USD/EUR45608</t>
  </si>
  <si>
    <t>USD/EUR45609</t>
  </si>
  <si>
    <t>USD/EUR45610</t>
  </si>
  <si>
    <t>USD/EUR45611</t>
  </si>
  <si>
    <t>USD/EUR45612</t>
  </si>
  <si>
    <t>USD/EUR45613</t>
  </si>
  <si>
    <t>USD/EUR45614</t>
  </si>
  <si>
    <t>USD/EUR45615</t>
  </si>
  <si>
    <t>USD/EUR45616</t>
  </si>
  <si>
    <t>USD/EUR45617</t>
  </si>
  <si>
    <t>USD/EUR45618</t>
  </si>
  <si>
    <t>USD/EUR45619</t>
  </si>
  <si>
    <t>USD/EUR45620</t>
  </si>
  <si>
    <t>USD/EUR45621</t>
  </si>
  <si>
    <t>USD/EUR45622</t>
  </si>
  <si>
    <t>USD/EUR45623</t>
  </si>
  <si>
    <t>USD/EUR45624</t>
  </si>
  <si>
    <t>USD/EUR45625</t>
  </si>
  <si>
    <t>USD/EUR45626</t>
  </si>
  <si>
    <t>USD/EUR45627</t>
  </si>
  <si>
    <t>USD/EUR45628</t>
  </si>
  <si>
    <t>USD/EUR45629</t>
  </si>
  <si>
    <t>USD/EUR45630</t>
  </si>
  <si>
    <t>USD/EUR45631</t>
  </si>
  <si>
    <t>USD/EUR45632</t>
  </si>
  <si>
    <t>USD/EUR45633</t>
  </si>
  <si>
    <t>USD/EUR45634</t>
  </si>
  <si>
    <t>USD/EUR45635</t>
  </si>
  <si>
    <t>USD/EUR45636</t>
  </si>
  <si>
    <t>USD/EUR45637</t>
  </si>
  <si>
    <t>USD/EUR45638</t>
  </si>
  <si>
    <t>USD/EUR45639</t>
  </si>
  <si>
    <t>USD/EUR45640</t>
  </si>
  <si>
    <t>USD/EUR45641</t>
  </si>
  <si>
    <t>USD/EUR45642</t>
  </si>
  <si>
    <t>USD/EUR45643</t>
  </si>
  <si>
    <t>USD/EUR45644</t>
  </si>
  <si>
    <t>USD/EUR45645</t>
  </si>
  <si>
    <t>USD/EUR45646</t>
  </si>
  <si>
    <t>USD/EUR45647</t>
  </si>
  <si>
    <t>USD/EUR45648</t>
  </si>
  <si>
    <t>USD/EUR45649</t>
  </si>
  <si>
    <t>USD/EUR45650</t>
  </si>
  <si>
    <t>USD/EUR45651</t>
  </si>
  <si>
    <t>USD/EUR45652</t>
  </si>
  <si>
    <t>USD/EUR45653</t>
  </si>
  <si>
    <t>USD/EUR45654</t>
  </si>
  <si>
    <t>USD/EUR45655</t>
  </si>
  <si>
    <t>USD/EUR45656</t>
  </si>
  <si>
    <t>USD/EUR45657</t>
  </si>
  <si>
    <t>USD/EUR45658</t>
  </si>
  <si>
    <t>USD/EUR45659</t>
  </si>
  <si>
    <t>USD/EUR45660</t>
  </si>
  <si>
    <t>USD/EUR45661</t>
  </si>
  <si>
    <t>USD/EUR45662</t>
  </si>
  <si>
    <t>USD/EUR45663</t>
  </si>
  <si>
    <t>USD/EUR45664</t>
  </si>
  <si>
    <t>USD/EUR45665</t>
  </si>
  <si>
    <t>USD/EUR45666</t>
  </si>
  <si>
    <t>USD/EUR45667</t>
  </si>
  <si>
    <t>USD/EUR45668</t>
  </si>
  <si>
    <t>USD/EUR45669</t>
  </si>
  <si>
    <t>USD/EUR45670</t>
  </si>
  <si>
    <t>USD/EUR45671</t>
  </si>
  <si>
    <t>USD/EUR45672</t>
  </si>
  <si>
    <t>USD/EUR45673</t>
  </si>
  <si>
    <t>USD/EUR45674</t>
  </si>
  <si>
    <t>USD/EUR45675</t>
  </si>
  <si>
    <t>USD/EUR45676</t>
  </si>
  <si>
    <t>USD/EUR45677</t>
  </si>
  <si>
    <t>USD/EUR45678</t>
  </si>
  <si>
    <t>USD/EUR45679</t>
  </si>
  <si>
    <t>USD/EUR45680</t>
  </si>
  <si>
    <t>USD/EUR45681</t>
  </si>
  <si>
    <t>USD/EUR45682</t>
  </si>
  <si>
    <t>USD/EUR45683</t>
  </si>
  <si>
    <t>USD/EUR45684</t>
  </si>
  <si>
    <t>USD/EUR45685</t>
  </si>
  <si>
    <t>USD/EUR45686</t>
  </si>
  <si>
    <t>USD/EUR45687</t>
  </si>
  <si>
    <t>USD/EUR45688</t>
  </si>
  <si>
    <t>USD/EUR45689</t>
  </si>
  <si>
    <t>USD/EUR45690</t>
  </si>
  <si>
    <t>USD/EUR45691</t>
  </si>
  <si>
    <t>USD/EUR45692</t>
  </si>
  <si>
    <t>USD/EUR45693</t>
  </si>
  <si>
    <t>USD/EUR45694</t>
  </si>
  <si>
    <t>USD/EUR45695</t>
  </si>
  <si>
    <t>USD/EUR45696</t>
  </si>
  <si>
    <t>USD/EUR45697</t>
  </si>
  <si>
    <t>USD/EUR45698</t>
  </si>
  <si>
    <t>USD/EUR45699</t>
  </si>
  <si>
    <t>USD/EUR45700</t>
  </si>
  <si>
    <t>USD/EUR45701</t>
  </si>
  <si>
    <t>USD/EUR45702</t>
  </si>
  <si>
    <t>USD/EUR45703</t>
  </si>
  <si>
    <t>USD/EUR45704</t>
  </si>
  <si>
    <t>USD/EUR45705</t>
  </si>
  <si>
    <t>USD/EUR45706</t>
  </si>
  <si>
    <t>USD/EUR45707</t>
  </si>
  <si>
    <t>USD/EUR45708</t>
  </si>
  <si>
    <t>USD/EUR45709</t>
  </si>
  <si>
    <t>USD/EUR45710</t>
  </si>
  <si>
    <t>USD/EUR45711</t>
  </si>
  <si>
    <t>USD/EUR45712</t>
  </si>
  <si>
    <t>USD/EUR45713</t>
  </si>
  <si>
    <t>USD/EUR45714</t>
  </si>
  <si>
    <t>USD/EUR45715</t>
  </si>
  <si>
    <t>USD/EUR45716</t>
  </si>
  <si>
    <t>USD/EUR45717</t>
  </si>
  <si>
    <t>USD/EUR45718</t>
  </si>
  <si>
    <t>USD/EUR45719</t>
  </si>
  <si>
    <t>USD/EUR45720</t>
  </si>
  <si>
    <t>USD/EUR45721</t>
  </si>
  <si>
    <t>USD/EUR45722</t>
  </si>
  <si>
    <t>USD/EUR45723</t>
  </si>
  <si>
    <t>USD/EUR45724</t>
  </si>
  <si>
    <t>USD/EUR45725</t>
  </si>
  <si>
    <t>USD/EUR45726</t>
  </si>
  <si>
    <t>USD/EUR45727</t>
  </si>
  <si>
    <t>USD/EUR45728</t>
  </si>
  <si>
    <t>USD/EUR45729</t>
  </si>
  <si>
    <t>USD/EUR45730</t>
  </si>
  <si>
    <t>USD/EUR45731</t>
  </si>
  <si>
    <t>USD/EUR45732</t>
  </si>
  <si>
    <t>USD/EUR45733</t>
  </si>
  <si>
    <t>USD/EUR45734</t>
  </si>
  <si>
    <t>USD/EUR45735</t>
  </si>
  <si>
    <t>USD/EUR45736</t>
  </si>
  <si>
    <t>USD/EUR45737</t>
  </si>
  <si>
    <t>USD/EUR45738</t>
  </si>
  <si>
    <t>USD/EUR45739</t>
  </si>
  <si>
    <t>USD/EUR45740</t>
  </si>
  <si>
    <t>USD/EUR45741</t>
  </si>
  <si>
    <t>USD/EUR45742</t>
  </si>
  <si>
    <t>USD/EUR45743</t>
  </si>
  <si>
    <t>USD/EUR45744</t>
  </si>
  <si>
    <t>USD/EUR45745</t>
  </si>
  <si>
    <t>USD/EUR45746</t>
  </si>
  <si>
    <t>USD/EUR45747</t>
  </si>
  <si>
    <t>USD/EUR45748</t>
  </si>
  <si>
    <t>USD/EUR45749</t>
  </si>
  <si>
    <t>USD/EUR45750</t>
  </si>
  <si>
    <t>USD/EUR45751</t>
  </si>
  <si>
    <t>USD/EUR45752</t>
  </si>
  <si>
    <t>USD/EUR45753</t>
  </si>
  <si>
    <t>USD/EUR45754</t>
  </si>
  <si>
    <t>USD/EUR45755</t>
  </si>
  <si>
    <t>USD/EUR45756</t>
  </si>
  <si>
    <t>USD/EUR45757</t>
  </si>
  <si>
    <t>USD/EUR45758</t>
  </si>
  <si>
    <t>USD/EUR45759</t>
  </si>
  <si>
    <t>USD/EUR45760</t>
  </si>
  <si>
    <t>USD/EUR45761</t>
  </si>
  <si>
    <t>USD/EUR45762</t>
  </si>
  <si>
    <t>USD/EUR45763</t>
  </si>
  <si>
    <t>USD/EUR45764</t>
  </si>
  <si>
    <t>USD/EUR45765</t>
  </si>
  <si>
    <t>USD/EUR45766</t>
  </si>
  <si>
    <t>USD/EUR45767</t>
  </si>
  <si>
    <t>USD/EUR45768</t>
  </si>
  <si>
    <t>USD/EUR45769</t>
  </si>
  <si>
    <t>USD/EUR45770</t>
  </si>
  <si>
    <t>USD/EUR45771</t>
  </si>
  <si>
    <t>USD/EUR45772</t>
  </si>
  <si>
    <t>USD/EUR45773</t>
  </si>
  <si>
    <t>USD/EUR45774</t>
  </si>
  <si>
    <t>USD/EUR45775</t>
  </si>
  <si>
    <t>USD/EUR45776</t>
  </si>
  <si>
    <t>USD/EUR45777</t>
  </si>
  <si>
    <t>USD/EUR45778</t>
  </si>
  <si>
    <t>USD/EUR45779</t>
  </si>
  <si>
    <t>USD/EUR45780</t>
  </si>
  <si>
    <t>USD/EUR45781</t>
  </si>
  <si>
    <t>USD/EUR45782</t>
  </si>
  <si>
    <t>USD/EUR45783</t>
  </si>
  <si>
    <t>USD/EUR45784</t>
  </si>
  <si>
    <t>USD/EUR45785</t>
  </si>
  <si>
    <t>USD/EUR45786</t>
  </si>
  <si>
    <t>USD/EUR45787</t>
  </si>
  <si>
    <t>USD/EUR45788</t>
  </si>
  <si>
    <t>USD/EUR45789</t>
  </si>
  <si>
    <t>USD/EUR45790</t>
  </si>
  <si>
    <t>USD/EUR45791</t>
  </si>
  <si>
    <t>USD/EUR45792</t>
  </si>
  <si>
    <t>USD/EUR45793</t>
  </si>
  <si>
    <t>USD/EUR45794</t>
  </si>
  <si>
    <t>USD/EUR45795</t>
  </si>
  <si>
    <t>USD/EUR45796</t>
  </si>
  <si>
    <t>USD/EUR45797</t>
  </si>
  <si>
    <t>USD/EUR45798</t>
  </si>
  <si>
    <t>USD/EUR45799</t>
  </si>
  <si>
    <t>USD/EUR45800</t>
  </si>
  <si>
    <t>USD/EUR45801</t>
  </si>
  <si>
    <t>USD/EUR45802</t>
  </si>
  <si>
    <t>USD/EUR45803</t>
  </si>
  <si>
    <t>USD/EUR45804</t>
  </si>
  <si>
    <t>USD/EUR45805</t>
  </si>
  <si>
    <t>USD/EUR45806</t>
  </si>
  <si>
    <t>USD/EUR45807</t>
  </si>
  <si>
    <t>USD/EUR45808</t>
  </si>
  <si>
    <t>USD/EUR45809</t>
  </si>
  <si>
    <t>USD/EUR45810</t>
  </si>
  <si>
    <t>USD/EUR45811</t>
  </si>
  <si>
    <t>USD/EUR45812</t>
  </si>
  <si>
    <t>USD/EUR45813</t>
  </si>
  <si>
    <t>USD/EUR45814</t>
  </si>
  <si>
    <t>USD/EUR45815</t>
  </si>
  <si>
    <t>USD/EUR45816</t>
  </si>
  <si>
    <t>USD/EUR45817</t>
  </si>
  <si>
    <t>USD/EUR45818</t>
  </si>
  <si>
    <t>USD/EUR45819</t>
  </si>
  <si>
    <t>USD/EUR45820</t>
  </si>
  <si>
    <t>USD/EUR45821</t>
  </si>
  <si>
    <t>USD/EUR45822</t>
  </si>
  <si>
    <t>USD/EUR45823</t>
  </si>
  <si>
    <t>USD/EUR45824</t>
  </si>
  <si>
    <t>USD/EUR45825</t>
  </si>
  <si>
    <t>USD/EUR45826</t>
  </si>
  <si>
    <t>USD/EUR45827</t>
  </si>
  <si>
    <t>USD/EUR45828</t>
  </si>
  <si>
    <t>USD/EUR45829</t>
  </si>
  <si>
    <t>USD/EUR45830</t>
  </si>
  <si>
    <t>USD/EUR45831</t>
  </si>
  <si>
    <t>USD/EUR45832</t>
  </si>
  <si>
    <t>USD/EUR45833</t>
  </si>
  <si>
    <t>USD/EUR45834</t>
  </si>
  <si>
    <t>USD/EUR45835</t>
  </si>
  <si>
    <t>USD/EUR45836</t>
  </si>
  <si>
    <t>USD/EUR45837</t>
  </si>
  <si>
    <t>USD/EUR45838</t>
  </si>
  <si>
    <t>USD/EUR45839</t>
  </si>
  <si>
    <t>USD/EUR45840</t>
  </si>
  <si>
    <t>USD/EUR45841</t>
  </si>
  <si>
    <t>USD/EUR45842</t>
  </si>
  <si>
    <t>USD/EUR45843</t>
  </si>
  <si>
    <t>USD/EUR45844</t>
  </si>
  <si>
    <t>USD/EUR45845</t>
  </si>
  <si>
    <t>USD/EUR45846</t>
  </si>
  <si>
    <t>USD/EUR45847</t>
  </si>
  <si>
    <t>USD/EUR45848</t>
  </si>
  <si>
    <t>USD/EUR45849</t>
  </si>
  <si>
    <t>USD/EUR45850</t>
  </si>
  <si>
    <t>USD/EUR45851</t>
  </si>
  <si>
    <t>USD/EUR45852</t>
  </si>
  <si>
    <t>USD/EUR45853</t>
  </si>
  <si>
    <t>USD/EUR45854</t>
  </si>
  <si>
    <t>USD/EUR45855</t>
  </si>
  <si>
    <t>USD/EUR45856</t>
  </si>
  <si>
    <t>USD/EUR45857</t>
  </si>
  <si>
    <t>USD/EUR45858</t>
  </si>
  <si>
    <t>USD/EUR45859</t>
  </si>
  <si>
    <t>USD/EUR45860</t>
  </si>
  <si>
    <t>USD/EUR45861</t>
  </si>
  <si>
    <t>USD/EUR45862</t>
  </si>
  <si>
    <t>USD/EUR45863</t>
  </si>
  <si>
    <t>USD/EUR45864</t>
  </si>
  <si>
    <t>USD/EUR45865</t>
  </si>
  <si>
    <t>USD/EUR45866</t>
  </si>
  <si>
    <t>USD/EUR45867</t>
  </si>
  <si>
    <t>USD/EUR45868</t>
  </si>
  <si>
    <t>USD/EUR45869</t>
  </si>
  <si>
    <t>USD/GBP45505</t>
  </si>
  <si>
    <t>USD/GBP</t>
  </si>
  <si>
    <t>USD/GBP45506</t>
  </si>
  <si>
    <t>USD/GBP45507</t>
  </si>
  <si>
    <t>USD/GBP45508</t>
  </si>
  <si>
    <t>USD/GBP45509</t>
  </si>
  <si>
    <t>USD/GBP45510</t>
  </si>
  <si>
    <t>USD/GBP45511</t>
  </si>
  <si>
    <t>USD/GBP45512</t>
  </si>
  <si>
    <t>USD/GBP45513</t>
  </si>
  <si>
    <t>USD/GBP45514</t>
  </si>
  <si>
    <t>USD/GBP45515</t>
  </si>
  <si>
    <t>USD/GBP45516</t>
  </si>
  <si>
    <t>USD/GBP45517</t>
  </si>
  <si>
    <t>USD/GBP45518</t>
  </si>
  <si>
    <t>USD/GBP45519</t>
  </si>
  <si>
    <t>USD/GBP45520</t>
  </si>
  <si>
    <t>USD/GBP45521</t>
  </si>
  <si>
    <t>USD/GBP45522</t>
  </si>
  <si>
    <t>USD/GBP45523</t>
  </si>
  <si>
    <t>USD/GBP45524</t>
  </si>
  <si>
    <t>USD/GBP45525</t>
  </si>
  <si>
    <t>USD/GBP45526</t>
  </si>
  <si>
    <t>USD/GBP45527</t>
  </si>
  <si>
    <t>USD/GBP45528</t>
  </si>
  <si>
    <t>USD/GBP45529</t>
  </si>
  <si>
    <t>USD/GBP45530</t>
  </si>
  <si>
    <t>USD/GBP45531</t>
  </si>
  <si>
    <t>USD/GBP45532</t>
  </si>
  <si>
    <t>USD/GBP45533</t>
  </si>
  <si>
    <t>USD/GBP45534</t>
  </si>
  <si>
    <t>USD/GBP45535</t>
  </si>
  <si>
    <t>USD/GBP45536</t>
  </si>
  <si>
    <t>USD/GBP45537</t>
  </si>
  <si>
    <t>USD/GBP45538</t>
  </si>
  <si>
    <t>USD/GBP45539</t>
  </si>
  <si>
    <t>USD/GBP45540</t>
  </si>
  <si>
    <t>USD/GBP45541</t>
  </si>
  <si>
    <t>USD/GBP45542</t>
  </si>
  <si>
    <t>USD/GBP45543</t>
  </si>
  <si>
    <t>USD/GBP45544</t>
  </si>
  <si>
    <t>USD/GBP45545</t>
  </si>
  <si>
    <t>USD/GBP45546</t>
  </si>
  <si>
    <t>USD/GBP45547</t>
  </si>
  <si>
    <t>USD/GBP45548</t>
  </si>
  <si>
    <t>USD/GBP45549</t>
  </si>
  <si>
    <t>USD/GBP45550</t>
  </si>
  <si>
    <t>USD/GBP45551</t>
  </si>
  <si>
    <t>USD/GBP45552</t>
  </si>
  <si>
    <t>USD/GBP45553</t>
  </si>
  <si>
    <t>USD/GBP45554</t>
  </si>
  <si>
    <t>USD/GBP45555</t>
  </si>
  <si>
    <t>USD/GBP45556</t>
  </si>
  <si>
    <t>USD/GBP45557</t>
  </si>
  <si>
    <t>USD/GBP45558</t>
  </si>
  <si>
    <t>USD/GBP45559</t>
  </si>
  <si>
    <t>USD/GBP45560</t>
  </si>
  <si>
    <t>USD/GBP45561</t>
  </si>
  <si>
    <t>USD/GBP45562</t>
  </si>
  <si>
    <t>USD/GBP45563</t>
  </si>
  <si>
    <t>USD/GBP45564</t>
  </si>
  <si>
    <t>USD/GBP45565</t>
  </si>
  <si>
    <t>USD/GBP45566</t>
  </si>
  <si>
    <t>USD/GBP45567</t>
  </si>
  <si>
    <t>USD/GBP45568</t>
  </si>
  <si>
    <t>USD/GBP45569</t>
  </si>
  <si>
    <t>USD/GBP45570</t>
  </si>
  <si>
    <t>USD/GBP45571</t>
  </si>
  <si>
    <t>USD/GBP45572</t>
  </si>
  <si>
    <t>USD/GBP45573</t>
  </si>
  <si>
    <t>USD/GBP45574</t>
  </si>
  <si>
    <t>USD/GBP45575</t>
  </si>
  <si>
    <t>USD/GBP45576</t>
  </si>
  <si>
    <t>USD/GBP45577</t>
  </si>
  <si>
    <t>USD/GBP45578</t>
  </si>
  <si>
    <t>USD/GBP45579</t>
  </si>
  <si>
    <t>USD/GBP45580</t>
  </si>
  <si>
    <t>USD/GBP45581</t>
  </si>
  <si>
    <t>USD/GBP45582</t>
  </si>
  <si>
    <t>USD/GBP45583</t>
  </si>
  <si>
    <t>USD/GBP45584</t>
  </si>
  <si>
    <t>USD/GBP45585</t>
  </si>
  <si>
    <t>USD/GBP45586</t>
  </si>
  <si>
    <t>USD/GBP45587</t>
  </si>
  <si>
    <t>USD/GBP45588</t>
  </si>
  <si>
    <t>USD/GBP45589</t>
  </si>
  <si>
    <t>USD/GBP45590</t>
  </si>
  <si>
    <t>USD/GBP45591</t>
  </si>
  <si>
    <t>USD/GBP45592</t>
  </si>
  <si>
    <t>USD/GBP45593</t>
  </si>
  <si>
    <t>USD/GBP45594</t>
  </si>
  <si>
    <t>USD/GBP45595</t>
  </si>
  <si>
    <t>USD/GBP45596</t>
  </si>
  <si>
    <t>USD/GBP45597</t>
  </si>
  <si>
    <t>USD/GBP45598</t>
  </si>
  <si>
    <t>USD/GBP45599</t>
  </si>
  <si>
    <t>USD/GBP45600</t>
  </si>
  <si>
    <t>USD/GBP45601</t>
  </si>
  <si>
    <t>USD/GBP45602</t>
  </si>
  <si>
    <t>USD/GBP45603</t>
  </si>
  <si>
    <t>USD/GBP45604</t>
  </si>
  <si>
    <t>USD/GBP45605</t>
  </si>
  <si>
    <t>USD/GBP45606</t>
  </si>
  <si>
    <t>USD/GBP45607</t>
  </si>
  <si>
    <t>USD/GBP45608</t>
  </si>
  <si>
    <t>USD/GBP45609</t>
  </si>
  <si>
    <t>USD/GBP45610</t>
  </si>
  <si>
    <t>USD/GBP45611</t>
  </si>
  <si>
    <t>USD/GBP45612</t>
  </si>
  <si>
    <t>USD/GBP45613</t>
  </si>
  <si>
    <t>USD/GBP45614</t>
  </si>
  <si>
    <t>USD/GBP45615</t>
  </si>
  <si>
    <t>USD/GBP45616</t>
  </si>
  <si>
    <t>USD/GBP45617</t>
  </si>
  <si>
    <t>USD/GBP45618</t>
  </si>
  <si>
    <t>USD/GBP45619</t>
  </si>
  <si>
    <t>USD/GBP45620</t>
  </si>
  <si>
    <t>USD/GBP45621</t>
  </si>
  <si>
    <t>USD/GBP45622</t>
  </si>
  <si>
    <t>USD/GBP45623</t>
  </si>
  <si>
    <t>USD/GBP45624</t>
  </si>
  <si>
    <t>USD/GBP45625</t>
  </si>
  <si>
    <t>USD/GBP45626</t>
  </si>
  <si>
    <t>USD/GBP45627</t>
  </si>
  <si>
    <t>USD/GBP45628</t>
  </si>
  <si>
    <t>USD/GBP45629</t>
  </si>
  <si>
    <t>USD/GBP45630</t>
  </si>
  <si>
    <t>USD/GBP45631</t>
  </si>
  <si>
    <t>USD/GBP45632</t>
  </si>
  <si>
    <t>USD/GBP45633</t>
  </si>
  <si>
    <t>USD/GBP45634</t>
  </si>
  <si>
    <t>USD/GBP45635</t>
  </si>
  <si>
    <t>USD/GBP45636</t>
  </si>
  <si>
    <t>USD/GBP45637</t>
  </si>
  <si>
    <t>USD/GBP45638</t>
  </si>
  <si>
    <t>USD/GBP45639</t>
  </si>
  <si>
    <t>USD/GBP45640</t>
  </si>
  <si>
    <t>USD/GBP45641</t>
  </si>
  <si>
    <t>USD/GBP45642</t>
  </si>
  <si>
    <t>USD/GBP45643</t>
  </si>
  <si>
    <t>USD/GBP45644</t>
  </si>
  <si>
    <t>USD/GBP45645</t>
  </si>
  <si>
    <t>USD/GBP45646</t>
  </si>
  <si>
    <t>USD/GBP45647</t>
  </si>
  <si>
    <t>USD/GBP45648</t>
  </si>
  <si>
    <t>USD/GBP45649</t>
  </si>
  <si>
    <t>USD/GBP45650</t>
  </si>
  <si>
    <t>USD/GBP45651</t>
  </si>
  <si>
    <t>USD/GBP45652</t>
  </si>
  <si>
    <t>USD/GBP45653</t>
  </si>
  <si>
    <t>USD/GBP45654</t>
  </si>
  <si>
    <t>USD/GBP45655</t>
  </si>
  <si>
    <t>USD/GBP45656</t>
  </si>
  <si>
    <t>USD/GBP45657</t>
  </si>
  <si>
    <t>USD/GBP45658</t>
  </si>
  <si>
    <t>USD/GBP45659</t>
  </si>
  <si>
    <t>USD/GBP45660</t>
  </si>
  <si>
    <t>USD/GBP45661</t>
  </si>
  <si>
    <t>USD/GBP45662</t>
  </si>
  <si>
    <t>USD/GBP45663</t>
  </si>
  <si>
    <t>USD/GBP45664</t>
  </si>
  <si>
    <t>USD/GBP45665</t>
  </si>
  <si>
    <t>USD/GBP45666</t>
  </si>
  <si>
    <t>USD/GBP45667</t>
  </si>
  <si>
    <t>USD/GBP45668</t>
  </si>
  <si>
    <t>USD/GBP45669</t>
  </si>
  <si>
    <t>USD/GBP45670</t>
  </si>
  <si>
    <t>USD/GBP45671</t>
  </si>
  <si>
    <t>USD/GBP45672</t>
  </si>
  <si>
    <t>USD/GBP45673</t>
  </si>
  <si>
    <t>USD/GBP45674</t>
  </si>
  <si>
    <t>USD/GBP45675</t>
  </si>
  <si>
    <t>USD/GBP45676</t>
  </si>
  <si>
    <t>USD/GBP45677</t>
  </si>
  <si>
    <t>USD/GBP45678</t>
  </si>
  <si>
    <t>USD/GBP45679</t>
  </si>
  <si>
    <t>USD/GBP45680</t>
  </si>
  <si>
    <t>USD/GBP45681</t>
  </si>
  <si>
    <t>USD/GBP45682</t>
  </si>
  <si>
    <t>USD/GBP45683</t>
  </si>
  <si>
    <t>USD/GBP45684</t>
  </si>
  <si>
    <t>USD/GBP45685</t>
  </si>
  <si>
    <t>USD/GBP45686</t>
  </si>
  <si>
    <t>USD/GBP45687</t>
  </si>
  <si>
    <t>USD/GBP45688</t>
  </si>
  <si>
    <t>USD/GBP45689</t>
  </si>
  <si>
    <t>USD/GBP45690</t>
  </si>
  <si>
    <t>USD/GBP45691</t>
  </si>
  <si>
    <t>USD/GBP45692</t>
  </si>
  <si>
    <t>USD/GBP45693</t>
  </si>
  <si>
    <t>USD/GBP45694</t>
  </si>
  <si>
    <t>USD/GBP45695</t>
  </si>
  <si>
    <t>USD/GBP45696</t>
  </si>
  <si>
    <t>USD/GBP45697</t>
  </si>
  <si>
    <t>USD/GBP45698</t>
  </si>
  <si>
    <t>USD/GBP45699</t>
  </si>
  <si>
    <t>USD/GBP45700</t>
  </si>
  <si>
    <t>USD/GBP45701</t>
  </si>
  <si>
    <t>USD/GBP45702</t>
  </si>
  <si>
    <t>USD/GBP45703</t>
  </si>
  <si>
    <t>USD/GBP45704</t>
  </si>
  <si>
    <t>USD/GBP45705</t>
  </si>
  <si>
    <t>USD/GBP45706</t>
  </si>
  <si>
    <t>USD/GBP45707</t>
  </si>
  <si>
    <t>USD/GBP45708</t>
  </si>
  <si>
    <t>USD/GBP45709</t>
  </si>
  <si>
    <t>USD/GBP45710</t>
  </si>
  <si>
    <t>USD/GBP45711</t>
  </si>
  <si>
    <t>USD/GBP45712</t>
  </si>
  <si>
    <t>USD/GBP45713</t>
  </si>
  <si>
    <t>USD/GBP45714</t>
  </si>
  <si>
    <t>USD/GBP45715</t>
  </si>
  <si>
    <t>USD/GBP45716</t>
  </si>
  <si>
    <t>USD/GBP45717</t>
  </si>
  <si>
    <t>USD/GBP45718</t>
  </si>
  <si>
    <t>USD/GBP45719</t>
  </si>
  <si>
    <t>USD/GBP45720</t>
  </si>
  <si>
    <t>USD/GBP45721</t>
  </si>
  <si>
    <t>USD/GBP45722</t>
  </si>
  <si>
    <t>USD/GBP45723</t>
  </si>
  <si>
    <t>USD/GBP45724</t>
  </si>
  <si>
    <t>USD/GBP45725</t>
  </si>
  <si>
    <t>USD/GBP45726</t>
  </si>
  <si>
    <t>USD/GBP45727</t>
  </si>
  <si>
    <t>USD/GBP45728</t>
  </si>
  <si>
    <t>USD/GBP45729</t>
  </si>
  <si>
    <t>USD/GBP45730</t>
  </si>
  <si>
    <t>USD/GBP45731</t>
  </si>
  <si>
    <t>USD/GBP45732</t>
  </si>
  <si>
    <t>USD/GBP45733</t>
  </si>
  <si>
    <t>USD/GBP45734</t>
  </si>
  <si>
    <t>USD/GBP45735</t>
  </si>
  <si>
    <t>USD/GBP45736</t>
  </si>
  <si>
    <t>USD/GBP45737</t>
  </si>
  <si>
    <t>USD/GBP45738</t>
  </si>
  <si>
    <t>USD/GBP45739</t>
  </si>
  <si>
    <t>USD/GBP45740</t>
  </si>
  <si>
    <t>USD/GBP45741</t>
  </si>
  <si>
    <t>USD/GBP45742</t>
  </si>
  <si>
    <t>USD/GBP45743</t>
  </si>
  <si>
    <t>USD/GBP45744</t>
  </si>
  <si>
    <t>USD/GBP45745</t>
  </si>
  <si>
    <t>USD/GBP45746</t>
  </si>
  <si>
    <t>USD/GBP45747</t>
  </si>
  <si>
    <t>USD/GBP45748</t>
  </si>
  <si>
    <t>USD/GBP45749</t>
  </si>
  <si>
    <t>USD/GBP45750</t>
  </si>
  <si>
    <t>USD/GBP45751</t>
  </si>
  <si>
    <t>USD/GBP45752</t>
  </si>
  <si>
    <t>USD/GBP45753</t>
  </si>
  <si>
    <t>USD/GBP45754</t>
  </si>
  <si>
    <t>USD/GBP45755</t>
  </si>
  <si>
    <t>USD/GBP45756</t>
  </si>
  <si>
    <t>USD/GBP45757</t>
  </si>
  <si>
    <t>USD/GBP45758</t>
  </si>
  <si>
    <t>USD/GBP45759</t>
  </si>
  <si>
    <t>USD/GBP45760</t>
  </si>
  <si>
    <t>USD/GBP45761</t>
  </si>
  <si>
    <t>USD/GBP45762</t>
  </si>
  <si>
    <t>USD/GBP45763</t>
  </si>
  <si>
    <t>USD/GBP45764</t>
  </si>
  <si>
    <t>USD/GBP45765</t>
  </si>
  <si>
    <t>USD/GBP45766</t>
  </si>
  <si>
    <t>USD/GBP45767</t>
  </si>
  <si>
    <t>USD/GBP45768</t>
  </si>
  <si>
    <t>USD/GBP45769</t>
  </si>
  <si>
    <t>USD/GBP45770</t>
  </si>
  <si>
    <t>USD/GBP45771</t>
  </si>
  <si>
    <t>USD/GBP45772</t>
  </si>
  <si>
    <t>USD/GBP45773</t>
  </si>
  <si>
    <t>USD/GBP45774</t>
  </si>
  <si>
    <t>USD/GBP45775</t>
  </si>
  <si>
    <t>USD/GBP45776</t>
  </si>
  <si>
    <t>USD/GBP45777</t>
  </si>
  <si>
    <t>USD/GBP45778</t>
  </si>
  <si>
    <t>USD/GBP45779</t>
  </si>
  <si>
    <t>USD/GBP45780</t>
  </si>
  <si>
    <t>USD/GBP45781</t>
  </si>
  <si>
    <t>USD/GBP45782</t>
  </si>
  <si>
    <t>USD/GBP45783</t>
  </si>
  <si>
    <t>USD/GBP45784</t>
  </si>
  <si>
    <t>USD/GBP45785</t>
  </si>
  <si>
    <t>USD/GBP45786</t>
  </si>
  <si>
    <t>USD/GBP45787</t>
  </si>
  <si>
    <t>USD/GBP45788</t>
  </si>
  <si>
    <t>USD/GBP45789</t>
  </si>
  <si>
    <t>USD/GBP45790</t>
  </si>
  <si>
    <t>USD/GBP45791</t>
  </si>
  <si>
    <t>USD/GBP45792</t>
  </si>
  <si>
    <t>USD/GBP45793</t>
  </si>
  <si>
    <t>USD/GBP45794</t>
  </si>
  <si>
    <t>USD/GBP45795</t>
  </si>
  <si>
    <t>USD/GBP45796</t>
  </si>
  <si>
    <t>USD/GBP45797</t>
  </si>
  <si>
    <t>USD/GBP45798</t>
  </si>
  <si>
    <t>USD/GBP45799</t>
  </si>
  <si>
    <t>USD/GBP45800</t>
  </si>
  <si>
    <t>USD/GBP45801</t>
  </si>
  <si>
    <t>USD/GBP45802</t>
  </si>
  <si>
    <t>USD/GBP45803</t>
  </si>
  <si>
    <t>USD/GBP45804</t>
  </si>
  <si>
    <t>USD/GBP45805</t>
  </si>
  <si>
    <t>USD/GBP45806</t>
  </si>
  <si>
    <t>USD/GBP45807</t>
  </si>
  <si>
    <t>USD/GBP45808</t>
  </si>
  <si>
    <t>USD/GBP45809</t>
  </si>
  <si>
    <t>USD/GBP45810</t>
  </si>
  <si>
    <t>USD/GBP45811</t>
  </si>
  <si>
    <t>USD/GBP45812</t>
  </si>
  <si>
    <t>USD/GBP45813</t>
  </si>
  <si>
    <t>USD/GBP45814</t>
  </si>
  <si>
    <t>USD/GBP45815</t>
  </si>
  <si>
    <t>USD/GBP45816</t>
  </si>
  <si>
    <t>USD/GBP45817</t>
  </si>
  <si>
    <t>USD/GBP45818</t>
  </si>
  <si>
    <t>USD/GBP45819</t>
  </si>
  <si>
    <t>USD/GBP45820</t>
  </si>
  <si>
    <t>USD/GBP45821</t>
  </si>
  <si>
    <t>USD/GBP45822</t>
  </si>
  <si>
    <t>USD/GBP45823</t>
  </si>
  <si>
    <t>USD/GBP45824</t>
  </si>
  <si>
    <t>USD/GBP45825</t>
  </si>
  <si>
    <t>USD/GBP45826</t>
  </si>
  <si>
    <t>USD/GBP45827</t>
  </si>
  <si>
    <t>USD/GBP45828</t>
  </si>
  <si>
    <t>USD/GBP45829</t>
  </si>
  <si>
    <t>USD/GBP45830</t>
  </si>
  <si>
    <t>USD/GBP45831</t>
  </si>
  <si>
    <t>USD/GBP45832</t>
  </si>
  <si>
    <t>USD/GBP45833</t>
  </si>
  <si>
    <t>USD/GBP45834</t>
  </si>
  <si>
    <t>USD/GBP45835</t>
  </si>
  <si>
    <t>USD/GBP45836</t>
  </si>
  <si>
    <t>USD/GBP45837</t>
  </si>
  <si>
    <t>USD/GBP45838</t>
  </si>
  <si>
    <t>USD/GBP45839</t>
  </si>
  <si>
    <t>USD/GBP45840</t>
  </si>
  <si>
    <t>USD/GBP45841</t>
  </si>
  <si>
    <t>USD/GBP45842</t>
  </si>
  <si>
    <t>USD/GBP45843</t>
  </si>
  <si>
    <t>USD/GBP45844</t>
  </si>
  <si>
    <t>USD/GBP45845</t>
  </si>
  <si>
    <t>USD/GBP45846</t>
  </si>
  <si>
    <t>USD/GBP45847</t>
  </si>
  <si>
    <t>USD/GBP45848</t>
  </si>
  <si>
    <t>USD/GBP45849</t>
  </si>
  <si>
    <t>USD/GBP45850</t>
  </si>
  <si>
    <t>USD/GBP45851</t>
  </si>
  <si>
    <t>USD/GBP45852</t>
  </si>
  <si>
    <t>USD/GBP45853</t>
  </si>
  <si>
    <t>USD/GBP45854</t>
  </si>
  <si>
    <t>USD/GBP45855</t>
  </si>
  <si>
    <t>USD/GBP45856</t>
  </si>
  <si>
    <t>USD/GBP45857</t>
  </si>
  <si>
    <t>USD/GBP45858</t>
  </si>
  <si>
    <t>USD/GBP45859</t>
  </si>
  <si>
    <t>USD/GBP45860</t>
  </si>
  <si>
    <t>USD/GBP45861</t>
  </si>
  <si>
    <t>USD/GBP45862</t>
  </si>
  <si>
    <t>USD/GBP45863</t>
  </si>
  <si>
    <t>USD/GBP45864</t>
  </si>
  <si>
    <t>USD/GBP45865</t>
  </si>
  <si>
    <t>USD/GBP45866</t>
  </si>
  <si>
    <t>USD/GBP45867</t>
  </si>
  <si>
    <t>USD/GBP45868</t>
  </si>
  <si>
    <t>USD/GBP45869</t>
  </si>
  <si>
    <t>Counter</t>
  </si>
  <si>
    <t>SubfundCurrency</t>
  </si>
  <si>
    <t>ShareClassCurrency</t>
  </si>
  <si>
    <t>Start Date</t>
  </si>
  <si>
    <t>Sub-Fund CCY</t>
  </si>
  <si>
    <t>Share Class CCY</t>
  </si>
  <si>
    <t>Identifier</t>
  </si>
  <si>
    <t>NAV Date</t>
  </si>
  <si>
    <t>Conversion Fd CCY in EUR</t>
  </si>
  <si>
    <t>Conversion EUR in Class CCY</t>
  </si>
  <si>
    <t>Exchange Rate to be used</t>
  </si>
  <si>
    <t>End Date</t>
  </si>
  <si>
    <t>JPY</t>
  </si>
  <si>
    <t>CHF</t>
  </si>
  <si>
    <t>SEK</t>
  </si>
  <si>
    <t>BRL</t>
  </si>
  <si>
    <t>AUD</t>
  </si>
  <si>
    <t>NZD</t>
  </si>
  <si>
    <t>SGD</t>
  </si>
  <si>
    <t>CAD</t>
  </si>
  <si>
    <t>HKD</t>
  </si>
  <si>
    <t>CNY</t>
  </si>
  <si>
    <t>T4VCNG7WQA1J99VTW38K5F7T3QMA46VDE3R3QJZA5A5DE4T9EQCG</t>
  </si>
  <si>
    <t>Goberdhan, Sobhashnee</t>
  </si>
  <si>
    <t>Create</t>
  </si>
  <si>
    <t>b27d9da3-7b44-47bc-8f88-b888817b93df</t>
  </si>
  <si>
    <t>{"id":"b27d9da3-7b44-47bc-8f88-b888817b93df","type":1,"name":"workbookId","value":"50cd17c0-7b9f-45bb-abbe-6b569c2074a6"}</t>
  </si>
  <si>
    <t>ea95e4ec-fed2-465b-879d-29e7b6386d6a</t>
  </si>
  <si>
    <t>{"id":"ea95e4ec-fed2-465b-879d-29e7b6386d6a","type":0,"name":"dataSnipperSheetDeleted","value":"false"}</t>
  </si>
  <si>
    <t>b37d02ec-e9db-44e7-95d5-2691234528e0</t>
  </si>
  <si>
    <t>{"id":"b37d02ec-e9db-44e7-95d5-2691234528e0","type":0,"name":"embed-documents","value":"true"}</t>
  </si>
  <si>
    <t>e5bda39f-2712-4369-82b6-bc2a90323239</t>
  </si>
  <si>
    <t>{"id":"e5bda39f-2712-4369-82b6-bc2a90323239","type":1,"name":"migratedFssProjectId","value":""}</t>
  </si>
  <si>
    <t>f4d9af29-958f-445d-a286-43056147b977</t>
  </si>
  <si>
    <t>{"id":"f4d9af29-958f-445d-a286-43056147b977","type":1,"name":"migratedFssProjectPath","value":""}</t>
  </si>
  <si>
    <t>Valuation Date</t>
  </si>
  <si>
    <t>ISIN code</t>
  </si>
  <si>
    <t>IE Rate Net Expenses Base ccy</t>
  </si>
  <si>
    <t>IE000KUIZDD3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</si>
</sst>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_-* #,##0.00_-;\-* #,##0.00_-;_-* &quot;-&quot;??_-;_-@_-"/>
    <numFmt numFmtId="165" formatCode="_ * #,##0.00_)_ ;_ * \(#,##0.00\)_ ;_ * &quot;-&quot;??_)_ ;_ @_ "/>
    <numFmt numFmtId="166" formatCode="_(#,##0_);_(\(#,##0\);_(&quot;-&quot;?_);_(@_)"/>
    <numFmt numFmtId="167" formatCode="_(* #,##0_);_(* \(#,##0\);_(* &quot;-&quot;??_);_(@_)"/>
    <numFmt numFmtId="168" formatCode="[$-F800]dddd\,\ mmmm\ dd\,\ yyyy"/>
    <numFmt numFmtId="169" formatCode="[$-809]dd\ mmmm\ yyyy;@"/>
    <numFmt numFmtId="170" formatCode="#,##0;\(#,##0\)"/>
    <numFmt numFmtId="171" formatCode="_(* #,##0.0000_);_(* \(#,##0.0000\);_(* &quot;-&quot;??_);_(@_)"/>
    <numFmt numFmtId="172" formatCode="0.0000"/>
    <numFmt numFmtId="173" formatCode="#,##0.0000"/>
    <numFmt numFmtId="174" formatCode="_(#,##0_);_(\(#,##0\);_(&quot;-&quot;_);_(@_)"/>
    <numFmt numFmtId="175" formatCode="dd/mm/yyyy;@"/>
    <numFmt numFmtId="176" formatCode="_ * #,##0.00_ ;_ * \-#,##0.00_ ;_ * &quot;-&quot;??_ ;_ @_ "/>
    <numFmt numFmtId="177" formatCode="_ * #,##0.00_)\ _€_ ;_ * \(#,##0.00\)\ _€_ ;_ * &quot;-&quot;??_)\ _€_ ;_ @_ "/>
    <numFmt numFmtId="178" formatCode="#,##0;[Red]\(#,##0\)"/>
    <numFmt numFmtId="179" formatCode="_-* #,##0.00\ _€_-;\-* #,##0.00\ _€_-;_-* &quot;-&quot;??\ _€_-;_-@_-"/>
    <numFmt numFmtId="180" formatCode="_-* #,##0.00\ _D_M_-;\-* #,##0.00\ _D_M_-;_-* &quot;-&quot;??\ _D_M_-;_-@_-"/>
    <numFmt numFmtId="181" formatCode="_-* #,##0\ _D_M_-;\-* #,##0\ _D_M_-;_-* &quot;-&quot;??\ _D_M_-;_-@_-"/>
    <numFmt numFmtId="182" formatCode="_ * #,##0.0000_)_ ;_ * \(#,##0.0000\)_ ;_ * &quot;-&quot;??_)_ ;_ @_ "/>
  </numFmts>
  <fonts count="62" x14ac:knownFonts="1"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i/>
      <sz val="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6"/>
      <color theme="10"/>
      <name val="Arial"/>
      <family val="2"/>
    </font>
    <font>
      <sz val="10"/>
      <color rgb="FF3F3F76"/>
      <name val="Arial"/>
      <family val="2"/>
    </font>
    <font>
      <b/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 tint="4.9989318521683403E-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  <scheme val="minor"/>
    </font>
    <font>
      <sz val="14"/>
      <name val="Arial"/>
      <family val="2"/>
    </font>
    <font>
      <sz val="9"/>
      <name val="Arial"/>
      <family val="2"/>
    </font>
    <font>
      <sz val="8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rgb="FF3F3F76"/>
      <name val="Arial"/>
      <family val="2"/>
    </font>
    <font>
      <sz val="12"/>
      <color rgb="FF000000"/>
      <name val="Arial"/>
      <family val="2"/>
    </font>
    <font>
      <sz val="12"/>
      <color rgb="FFFFFFFF"/>
      <name val="Arial"/>
      <family val="2"/>
    </font>
    <font>
      <sz val="10"/>
      <color rgb="FF000000"/>
      <name val="Arial"/>
      <family val="2"/>
    </font>
    <font>
      <b/>
      <u/>
      <sz val="12"/>
      <color rgb="FF000000"/>
      <name val="Arial"/>
      <family val="2"/>
    </font>
    <font>
      <u/>
      <sz val="12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FFFFFF"/>
      <name val="Arial"/>
      <family val="2"/>
    </font>
    <font>
      <b/>
      <sz val="10"/>
      <color rgb="FF000000"/>
      <name val="Arial"/>
      <family val="2"/>
    </font>
    <font>
      <sz val="14"/>
      <color rgb="FF000000"/>
      <name val="Arial"/>
      <family val="2"/>
    </font>
    <font>
      <sz val="10"/>
      <color theme="1"/>
      <name val="Calibri"/>
      <scheme val="minor"/>
    </font>
    <font>
      <sz val="10"/>
      <color indexed="8"/>
      <name val="Courier New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6">
    <xf numFmtId="0" fontId="0" fillId="0" borderId="0"/>
    <xf numFmtId="164" fontId="20" fillId="0" borderId="0" applyFont="0" applyFill="0" applyBorder="0" applyAlignment="0" applyProtection="0"/>
    <xf numFmtId="166" fontId="21" fillId="2" borderId="0">
      <alignment horizontal="right" indent="6" readingOrder="1"/>
    </xf>
    <xf numFmtId="167" fontId="25" fillId="2" borderId="0">
      <alignment horizontal="center"/>
    </xf>
    <xf numFmtId="167" fontId="27" fillId="2" borderId="0">
      <protection locked="0"/>
    </xf>
    <xf numFmtId="0" fontId="30" fillId="0" borderId="0"/>
    <xf numFmtId="9" fontId="20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19" fillId="0" borderId="0"/>
    <xf numFmtId="0" fontId="20" fillId="0" borderId="0"/>
    <xf numFmtId="0" fontId="30" fillId="0" borderId="0"/>
    <xf numFmtId="0" fontId="19" fillId="0" borderId="0"/>
    <xf numFmtId="0" fontId="30" fillId="0" borderId="0"/>
    <xf numFmtId="176" fontId="19" fillId="0" borderId="0" applyFont="0" applyFill="0" applyBorder="0" applyAlignment="0" applyProtection="0"/>
    <xf numFmtId="0" fontId="3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36" fillId="7" borderId="17">
      <alignment horizontal="left"/>
    </xf>
    <xf numFmtId="0" fontId="30" fillId="0" borderId="0"/>
    <xf numFmtId="9" fontId="20" fillId="0" borderId="0" applyFont="0" applyFill="0" applyBorder="0" applyAlignment="0" applyProtection="0"/>
    <xf numFmtId="0" fontId="18" fillId="0" borderId="0"/>
    <xf numFmtId="164" fontId="31" fillId="0" borderId="0" applyFont="0" applyFill="0" applyBorder="0" applyAlignment="0" applyProtection="0"/>
    <xf numFmtId="177" fontId="20" fillId="0" borderId="0" applyFont="0" applyFill="0" applyBorder="0" applyAlignment="0" applyProtection="0"/>
    <xf numFmtId="0" fontId="31" fillId="0" borderId="0"/>
    <xf numFmtId="0" fontId="20" fillId="0" borderId="0"/>
    <xf numFmtId="0" fontId="18" fillId="0" borderId="0"/>
    <xf numFmtId="0" fontId="20" fillId="2" borderId="0" applyNumberFormat="0" applyFont="0" applyAlignment="0" applyProtection="0"/>
    <xf numFmtId="17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8" fillId="0" borderId="0"/>
    <xf numFmtId="0" fontId="20" fillId="0" borderId="0"/>
    <xf numFmtId="0" fontId="44" fillId="0" borderId="0">
      <alignment vertical="top"/>
    </xf>
    <xf numFmtId="0" fontId="30" fillId="0" borderId="0"/>
    <xf numFmtId="0" fontId="31" fillId="0" borderId="0"/>
    <xf numFmtId="9" fontId="17" fillId="0" borderId="0" applyFont="0" applyFill="0" applyBorder="0" applyAlignment="0" applyProtection="0"/>
    <xf numFmtId="0" fontId="45" fillId="0" borderId="0"/>
    <xf numFmtId="0" fontId="31" fillId="0" borderId="0"/>
    <xf numFmtId="0" fontId="20" fillId="0" borderId="0"/>
    <xf numFmtId="0" fontId="31" fillId="0" borderId="0"/>
    <xf numFmtId="0" fontId="32" fillId="0" borderId="0"/>
    <xf numFmtId="0" fontId="16" fillId="0" borderId="0"/>
    <xf numFmtId="164" fontId="31" fillId="0" borderId="0" applyFont="0" applyFill="0" applyBorder="0" applyAlignment="0" applyProtection="0"/>
    <xf numFmtId="0" fontId="30" fillId="0" borderId="0">
      <alignment horizontal="left" wrapText="1"/>
    </xf>
    <xf numFmtId="0" fontId="30" fillId="0" borderId="0">
      <alignment horizontal="left" wrapText="1"/>
    </xf>
    <xf numFmtId="180" fontId="30" fillId="0" borderId="0" applyFont="0" applyFill="0" applyBorder="0" applyAlignment="0" applyProtection="0"/>
    <xf numFmtId="0" fontId="30" fillId="0" borderId="0">
      <alignment horizontal="left" wrapText="1"/>
    </xf>
    <xf numFmtId="0" fontId="15" fillId="0" borderId="0"/>
    <xf numFmtId="0" fontId="31" fillId="0" borderId="0"/>
    <xf numFmtId="0" fontId="14" fillId="0" borderId="0"/>
    <xf numFmtId="179" fontId="14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13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9" fontId="11" fillId="0" borderId="0"/>
    <xf numFmtId="2" fontId="11" fillId="0" borderId="0"/>
    <xf numFmtId="43" fontId="30" fillId="0" borderId="0" applyFont="0" applyFill="0" applyBorder="0" applyAlignment="0" applyProtection="0"/>
    <xf numFmtId="0" fontId="10" fillId="0" borderId="0"/>
    <xf numFmtId="0" fontId="9" fillId="0" borderId="0"/>
    <xf numFmtId="164" fontId="8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1" fillId="0" borderId="0"/>
    <xf numFmtId="0" fontId="31" fillId="0" borderId="0"/>
    <xf numFmtId="0" fontId="6" fillId="0" borderId="0"/>
    <xf numFmtId="179" fontId="6" fillId="0" borderId="0" applyFont="0" applyFill="0" applyBorder="0" applyAlignment="0" applyProtection="0"/>
    <xf numFmtId="2" fontId="49" fillId="14" borderId="0"/>
    <xf numFmtId="14" fontId="5" fillId="0" borderId="0"/>
    <xf numFmtId="165" fontId="31" fillId="0" borderId="0" applyFont="0" applyFill="0" applyBorder="0" applyAlignment="0" applyProtection="0"/>
    <xf numFmtId="0" fontId="50" fillId="7" borderId="17"/>
    <xf numFmtId="164" fontId="31" fillId="0" borderId="0" applyFont="0" applyFill="0" applyBorder="0" applyAlignment="0" applyProtection="0"/>
    <xf numFmtId="0" fontId="4" fillId="0" borderId="0"/>
    <xf numFmtId="17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9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49" fontId="2" fillId="0" borderId="0"/>
    <xf numFmtId="2" fontId="2" fillId="0" borderId="0"/>
    <xf numFmtId="165" fontId="30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14" fontId="2" fillId="0" borderId="0"/>
    <xf numFmtId="165" fontId="31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0" fillId="0" borderId="0"/>
  </cellStyleXfs>
  <cellXfs count="222">
    <xf numFmtId="0" fontId="0" fillId="0" borderId="0" xfId="0"/>
    <xf numFmtId="0" fontId="0" fillId="0" borderId="0" xfId="0" applyAlignment="1">
      <alignment horizontal="right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 vertical="center"/>
    </xf>
    <xf numFmtId="14" fontId="0" fillId="0" borderId="0" xfId="0" applyNumberFormat="1"/>
    <xf numFmtId="166" fontId="22" fillId="0" borderId="1" xfId="2" applyFont="1" applyFill="1" applyBorder="1" applyAlignment="1">
      <alignment horizontal="left" indent="1" readingOrder="1"/>
    </xf>
    <xf numFmtId="166" fontId="21" fillId="0" borderId="2" xfId="2" applyFill="1" applyBorder="1" applyAlignment="1">
      <alignment horizontal="left" indent="1" readingOrder="1"/>
    </xf>
    <xf numFmtId="0" fontId="0" fillId="0" borderId="0" xfId="0" applyAlignment="1">
      <alignment horizontal="center" vertical="center"/>
    </xf>
    <xf numFmtId="14" fontId="21" fillId="0" borderId="0" xfId="0" applyNumberFormat="1" applyFont="1"/>
    <xf numFmtId="166" fontId="21" fillId="0" borderId="3" xfId="2" applyFill="1" applyBorder="1" applyAlignment="1">
      <alignment horizontal="left" indent="1" readingOrder="1"/>
    </xf>
    <xf numFmtId="166" fontId="21" fillId="0" borderId="0" xfId="2" applyFill="1" applyAlignment="1">
      <alignment horizontal="left" indent="1" readingOrder="1"/>
    </xf>
    <xf numFmtId="166" fontId="23" fillId="0" borderId="0" xfId="2" applyFont="1" applyFill="1" applyAlignment="1">
      <alignment horizontal="right" vertical="center" wrapText="1"/>
    </xf>
    <xf numFmtId="166" fontId="23" fillId="0" borderId="4" xfId="2" applyFont="1" applyFill="1" applyBorder="1" applyAlignment="1">
      <alignment horizontal="center" vertical="center" wrapText="1" readingOrder="1"/>
    </xf>
    <xf numFmtId="166" fontId="21" fillId="0" borderId="0" xfId="2" applyFill="1" applyAlignment="1">
      <alignment horizontal="right"/>
    </xf>
    <xf numFmtId="168" fontId="21" fillId="0" borderId="0" xfId="2" applyNumberFormat="1" applyFill="1" applyAlignment="1">
      <alignment horizontal="right"/>
    </xf>
    <xf numFmtId="169" fontId="21" fillId="0" borderId="5" xfId="2" applyNumberFormat="1" applyFill="1" applyBorder="1" applyAlignment="1">
      <alignment horizontal="center" readingOrder="1"/>
    </xf>
    <xf numFmtId="167" fontId="0" fillId="0" borderId="0" xfId="0" applyNumberFormat="1"/>
    <xf numFmtId="166" fontId="21" fillId="0" borderId="6" xfId="2" applyFill="1" applyBorder="1" applyAlignment="1">
      <alignment horizontal="center" readingOrder="1"/>
    </xf>
    <xf numFmtId="0" fontId="24" fillId="0" borderId="0" xfId="0" applyFont="1"/>
    <xf numFmtId="167" fontId="25" fillId="0" borderId="0" xfId="3" applyFill="1" applyAlignment="1">
      <alignment horizontal="right" vertical="center"/>
    </xf>
    <xf numFmtId="166" fontId="21" fillId="0" borderId="0" xfId="2" applyFill="1" applyAlignment="1">
      <alignment horizontal="left" wrapText="1" readingOrder="1"/>
    </xf>
    <xf numFmtId="167" fontId="21" fillId="0" borderId="7" xfId="2" applyNumberFormat="1" applyFill="1" applyBorder="1" applyAlignment="1">
      <alignment horizontal="right" readingOrder="1"/>
    </xf>
    <xf numFmtId="170" fontId="21" fillId="0" borderId="0" xfId="0" applyNumberFormat="1" applyFont="1"/>
    <xf numFmtId="0" fontId="23" fillId="0" borderId="0" xfId="0" applyFont="1" applyAlignment="1">
      <alignment wrapText="1"/>
    </xf>
    <xf numFmtId="170" fontId="21" fillId="0" borderId="0" xfId="0" applyNumberFormat="1" applyFont="1" applyAlignment="1">
      <alignment wrapText="1"/>
    </xf>
    <xf numFmtId="170" fontId="23" fillId="0" borderId="0" xfId="0" applyNumberFormat="1" applyFont="1" applyAlignment="1">
      <alignment wrapText="1"/>
    </xf>
    <xf numFmtId="166" fontId="21" fillId="0" borderId="0" xfId="2" applyFill="1" applyAlignment="1">
      <alignment horizontal="left" readingOrder="1"/>
    </xf>
    <xf numFmtId="167" fontId="21" fillId="0" borderId="0" xfId="2" applyNumberFormat="1" applyFill="1" applyAlignment="1">
      <alignment horizontal="right"/>
    </xf>
    <xf numFmtId="167" fontId="21" fillId="0" borderId="0" xfId="2" applyNumberFormat="1" applyFill="1" applyAlignment="1">
      <alignment horizontal="right" readingOrder="1"/>
    </xf>
    <xf numFmtId="170" fontId="26" fillId="0" borderId="0" xfId="0" applyNumberFormat="1" applyFont="1" applyAlignment="1">
      <alignment wrapText="1"/>
    </xf>
    <xf numFmtId="167" fontId="25" fillId="0" borderId="0" xfId="3" applyFill="1" applyAlignment="1">
      <alignment horizontal="right"/>
    </xf>
    <xf numFmtId="167" fontId="25" fillId="0" borderId="8" xfId="3" applyFill="1" applyBorder="1" applyAlignment="1">
      <alignment horizontal="right"/>
    </xf>
    <xf numFmtId="167" fontId="25" fillId="0" borderId="9" xfId="3" applyFill="1" applyBorder="1" applyAlignment="1">
      <alignment horizontal="right"/>
    </xf>
    <xf numFmtId="171" fontId="27" fillId="0" borderId="0" xfId="4" applyNumberFormat="1" applyFill="1" applyAlignment="1">
      <alignment horizontal="right"/>
      <protection locked="0"/>
    </xf>
    <xf numFmtId="0" fontId="28" fillId="0" borderId="0" xfId="0" applyFont="1" applyAlignment="1">
      <alignment wrapText="1"/>
    </xf>
    <xf numFmtId="172" fontId="27" fillId="0" borderId="7" xfId="4" applyNumberFormat="1" applyFill="1" applyBorder="1">
      <protection locked="0"/>
    </xf>
    <xf numFmtId="0" fontId="0" fillId="0" borderId="10" xfId="0" applyBorder="1" applyAlignment="1">
      <alignment horizontal="right"/>
    </xf>
    <xf numFmtId="0" fontId="0" fillId="0" borderId="10" xfId="0" applyBorder="1"/>
    <xf numFmtId="166" fontId="21" fillId="0" borderId="0" xfId="2" applyFill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168" fontId="21" fillId="0" borderId="0" xfId="2" applyNumberFormat="1" applyFill="1" applyAlignment="1">
      <alignment horizontal="right" vertical="center"/>
    </xf>
    <xf numFmtId="0" fontId="23" fillId="0" borderId="0" xfId="2" applyNumberFormat="1" applyFont="1" applyFill="1" applyAlignment="1">
      <alignment wrapText="1" readingOrder="1"/>
    </xf>
    <xf numFmtId="0" fontId="0" fillId="0" borderId="0" xfId="0" applyAlignment="1">
      <alignment wrapText="1"/>
    </xf>
    <xf numFmtId="167" fontId="27" fillId="0" borderId="4" xfId="4" applyFill="1" applyBorder="1" applyAlignment="1">
      <alignment horizontal="center"/>
      <protection locked="0"/>
    </xf>
    <xf numFmtId="0" fontId="0" fillId="0" borderId="5" xfId="0" applyBorder="1"/>
    <xf numFmtId="164" fontId="0" fillId="0" borderId="0" xfId="1" applyFont="1" applyFill="1" applyAlignment="1">
      <alignment wrapText="1"/>
    </xf>
    <xf numFmtId="164" fontId="0" fillId="0" borderId="5" xfId="1" applyFont="1" applyFill="1" applyBorder="1"/>
    <xf numFmtId="164" fontId="0" fillId="0" borderId="0" xfId="1" applyFont="1" applyFill="1"/>
    <xf numFmtId="164" fontId="21" fillId="0" borderId="6" xfId="1" applyFont="1" applyFill="1" applyBorder="1" applyAlignment="1">
      <alignment horizontal="center" readingOrder="1"/>
    </xf>
    <xf numFmtId="4" fontId="25" fillId="0" borderId="7" xfId="3" applyNumberFormat="1" applyFill="1" applyBorder="1" applyAlignment="1">
      <alignment horizontal="right"/>
    </xf>
    <xf numFmtId="164" fontId="27" fillId="0" borderId="0" xfId="1" applyFont="1" applyFill="1" applyAlignment="1" applyProtection="1">
      <alignment horizontal="right"/>
      <protection locked="0"/>
    </xf>
    <xf numFmtId="14" fontId="27" fillId="0" borderId="0" xfId="4" applyNumberFormat="1" applyFill="1" applyAlignment="1">
      <alignment horizontal="right"/>
      <protection locked="0"/>
    </xf>
    <xf numFmtId="171" fontId="25" fillId="0" borderId="0" xfId="3" applyNumberFormat="1" applyFill="1" applyAlignment="1">
      <alignment horizontal="right"/>
    </xf>
    <xf numFmtId="167" fontId="28" fillId="0" borderId="0" xfId="0" applyNumberFormat="1" applyFont="1" applyAlignment="1">
      <alignment wrapText="1"/>
    </xf>
    <xf numFmtId="171" fontId="25" fillId="0" borderId="0" xfId="3" applyNumberFormat="1" applyFill="1">
      <alignment horizontal="center"/>
    </xf>
    <xf numFmtId="174" fontId="27" fillId="0" borderId="0" xfId="4" applyNumberFormat="1" applyFill="1" applyAlignment="1">
      <alignment horizontal="right" indent="2"/>
      <protection locked="0"/>
    </xf>
    <xf numFmtId="171" fontId="25" fillId="0" borderId="8" xfId="3" applyNumberFormat="1" applyFill="1" applyBorder="1" applyAlignment="1">
      <alignment horizontal="right"/>
    </xf>
    <xf numFmtId="0" fontId="0" fillId="3" borderId="0" xfId="0" applyFill="1" applyAlignment="1">
      <alignment horizontal="right"/>
    </xf>
    <xf numFmtId="0" fontId="0" fillId="3" borderId="0" xfId="0" applyFill="1"/>
    <xf numFmtId="0" fontId="28" fillId="3" borderId="0" xfId="0" applyFont="1" applyFill="1" applyAlignment="1">
      <alignment horizontal="right"/>
    </xf>
    <xf numFmtId="0" fontId="28" fillId="3" borderId="0" xfId="0" applyFont="1" applyFill="1"/>
    <xf numFmtId="169" fontId="23" fillId="0" borderId="5" xfId="2" applyNumberFormat="1" applyFont="1" applyFill="1" applyBorder="1" applyAlignment="1">
      <alignment horizontal="center" wrapText="1" readingOrder="1"/>
    </xf>
    <xf numFmtId="0" fontId="31" fillId="0" borderId="0" xfId="7"/>
    <xf numFmtId="14" fontId="31" fillId="0" borderId="0" xfId="7" applyNumberFormat="1"/>
    <xf numFmtId="0" fontId="20" fillId="0" borderId="0" xfId="12"/>
    <xf numFmtId="10" fontId="20" fillId="0" borderId="0" xfId="25" applyNumberFormat="1" applyFont="1" applyFill="1" applyAlignment="1">
      <alignment horizontal="center"/>
    </xf>
    <xf numFmtId="178" fontId="38" fillId="3" borderId="0" xfId="12" applyNumberFormat="1" applyFont="1" applyFill="1" applyAlignment="1">
      <alignment horizontal="center" vertical="center"/>
    </xf>
    <xf numFmtId="178" fontId="38" fillId="5" borderId="20" xfId="12" applyNumberFormat="1" applyFont="1" applyFill="1" applyBorder="1" applyAlignment="1">
      <alignment horizontal="center" vertical="center"/>
    </xf>
    <xf numFmtId="0" fontId="38" fillId="0" borderId="0" xfId="12" applyFont="1"/>
    <xf numFmtId="0" fontId="33" fillId="3" borderId="0" xfId="12" applyFont="1" applyFill="1"/>
    <xf numFmtId="178" fontId="40" fillId="4" borderId="18" xfId="12" applyNumberFormat="1" applyFont="1" applyFill="1" applyBorder="1" applyAlignment="1">
      <alignment horizontal="center" vertical="center"/>
    </xf>
    <xf numFmtId="178" fontId="40" fillId="4" borderId="19" xfId="12" applyNumberFormat="1" applyFont="1" applyFill="1" applyBorder="1" applyAlignment="1">
      <alignment horizontal="center" vertical="center" wrapText="1"/>
    </xf>
    <xf numFmtId="178" fontId="40" fillId="4" borderId="19" xfId="12" applyNumberFormat="1" applyFont="1" applyFill="1" applyBorder="1" applyAlignment="1">
      <alignment horizontal="center" vertical="center"/>
    </xf>
    <xf numFmtId="178" fontId="40" fillId="4" borderId="20" xfId="12" applyNumberFormat="1" applyFont="1" applyFill="1" applyBorder="1" applyAlignment="1">
      <alignment horizontal="center" vertical="center" wrapText="1"/>
    </xf>
    <xf numFmtId="178" fontId="40" fillId="4" borderId="21" xfId="12" applyNumberFormat="1" applyFont="1" applyFill="1" applyBorder="1" applyAlignment="1">
      <alignment horizontal="center" vertical="center" wrapText="1"/>
    </xf>
    <xf numFmtId="178" fontId="40" fillId="4" borderId="18" xfId="12" applyNumberFormat="1" applyFont="1" applyFill="1" applyBorder="1" applyAlignment="1">
      <alignment horizontal="center" vertical="center" wrapText="1"/>
    </xf>
    <xf numFmtId="178" fontId="34" fillId="3" borderId="0" xfId="12" applyNumberFormat="1" applyFont="1" applyFill="1" applyAlignment="1">
      <alignment horizontal="center" vertical="center" wrapText="1"/>
    </xf>
    <xf numFmtId="4" fontId="38" fillId="5" borderId="2" xfId="27" applyNumberFormat="1" applyFont="1" applyFill="1" applyBorder="1" applyAlignment="1">
      <alignment horizontal="center" vertical="center"/>
    </xf>
    <xf numFmtId="4" fontId="38" fillId="9" borderId="0" xfId="27" applyNumberFormat="1" applyFont="1" applyFill="1" applyBorder="1" applyAlignment="1">
      <alignment horizontal="center" vertical="center"/>
    </xf>
    <xf numFmtId="4" fontId="38" fillId="5" borderId="22" xfId="28" applyNumberFormat="1" applyFont="1" applyFill="1" applyBorder="1" applyAlignment="1">
      <alignment horizontal="center" vertical="center"/>
    </xf>
    <xf numFmtId="4" fontId="38" fillId="5" borderId="0" xfId="28" applyNumberFormat="1" applyFont="1" applyFill="1" applyBorder="1" applyAlignment="1">
      <alignment horizontal="center" vertical="center"/>
    </xf>
    <xf numFmtId="4" fontId="33" fillId="5" borderId="0" xfId="28" applyNumberFormat="1" applyFont="1" applyFill="1" applyBorder="1" applyAlignment="1">
      <alignment horizontal="center" vertical="center"/>
    </xf>
    <xf numFmtId="4" fontId="38" fillId="5" borderId="16" xfId="12" applyNumberFormat="1" applyFont="1" applyFill="1" applyBorder="1" applyAlignment="1">
      <alignment horizontal="center" vertical="center"/>
    </xf>
    <xf numFmtId="178" fontId="20" fillId="2" borderId="0" xfId="12" applyNumberFormat="1" applyFill="1"/>
    <xf numFmtId="164" fontId="20" fillId="2" borderId="0" xfId="12" applyNumberFormat="1" applyFill="1"/>
    <xf numFmtId="14" fontId="21" fillId="2" borderId="0" xfId="12" applyNumberFormat="1" applyFont="1" applyFill="1"/>
    <xf numFmtId="178" fontId="21" fillId="2" borderId="0" xfId="12" applyNumberFormat="1" applyFont="1" applyFill="1"/>
    <xf numFmtId="178" fontId="21" fillId="2" borderId="0" xfId="2" applyNumberFormat="1" applyAlignment="1">
      <alignment horizontal="left" vertical="center" wrapText="1" readingOrder="1"/>
    </xf>
    <xf numFmtId="178" fontId="28" fillId="2" borderId="0" xfId="29" applyNumberFormat="1" applyFont="1" applyFill="1"/>
    <xf numFmtId="178" fontId="20" fillId="2" borderId="0" xfId="12" applyNumberFormat="1" applyFill="1" applyAlignment="1">
      <alignment horizontal="center" vertical="center"/>
    </xf>
    <xf numFmtId="178" fontId="41" fillId="2" borderId="0" xfId="12" applyNumberFormat="1" applyFont="1" applyFill="1" applyAlignment="1">
      <alignment horizontal="center" vertical="center"/>
    </xf>
    <xf numFmtId="178" fontId="42" fillId="2" borderId="0" xfId="12" applyNumberFormat="1" applyFont="1" applyFill="1" applyAlignment="1">
      <alignment horizontal="center" vertical="center"/>
    </xf>
    <xf numFmtId="164" fontId="41" fillId="2" borderId="0" xfId="12" applyNumberFormat="1" applyFont="1" applyFill="1" applyAlignment="1">
      <alignment horizontal="center" vertical="center"/>
    </xf>
    <xf numFmtId="178" fontId="20" fillId="2" borderId="0" xfId="12" applyNumberFormat="1" applyFill="1" applyAlignment="1">
      <alignment horizontal="center" vertical="center" wrapText="1"/>
    </xf>
    <xf numFmtId="178" fontId="37" fillId="4" borderId="18" xfId="12" applyNumberFormat="1" applyFont="1" applyFill="1" applyBorder="1" applyAlignment="1">
      <alignment horizontal="center" vertical="center" wrapText="1"/>
    </xf>
    <xf numFmtId="178" fontId="37" fillId="4" borderId="19" xfId="12" applyNumberFormat="1" applyFont="1" applyFill="1" applyBorder="1" applyAlignment="1">
      <alignment horizontal="center" vertical="center" wrapText="1"/>
    </xf>
    <xf numFmtId="164" fontId="37" fillId="4" borderId="19" xfId="12" applyNumberFormat="1" applyFont="1" applyFill="1" applyBorder="1" applyAlignment="1">
      <alignment horizontal="center" vertical="center" wrapText="1"/>
    </xf>
    <xf numFmtId="178" fontId="43" fillId="4" borderId="21" xfId="12" applyNumberFormat="1" applyFont="1" applyFill="1" applyBorder="1" applyAlignment="1">
      <alignment horizontal="center" vertical="center" wrapText="1"/>
    </xf>
    <xf numFmtId="164" fontId="20" fillId="0" borderId="0" xfId="12" applyNumberFormat="1"/>
    <xf numFmtId="4" fontId="20" fillId="2" borderId="0" xfId="12" applyNumberFormat="1" applyFill="1" applyAlignment="1">
      <alignment horizontal="center" vertical="center"/>
    </xf>
    <xf numFmtId="4" fontId="20" fillId="10" borderId="0" xfId="12" applyNumberFormat="1" applyFill="1" applyAlignment="1">
      <alignment horizontal="center" vertical="center"/>
    </xf>
    <xf numFmtId="171" fontId="21" fillId="0" borderId="7" xfId="3" applyNumberFormat="1" applyFont="1" applyFill="1" applyBorder="1" applyAlignment="1">
      <alignment horizontal="right" wrapText="1"/>
    </xf>
    <xf numFmtId="175" fontId="21" fillId="0" borderId="7" xfId="3" applyNumberFormat="1" applyFont="1" applyFill="1" applyBorder="1" applyAlignment="1">
      <alignment horizontal="right" wrapText="1"/>
    </xf>
    <xf numFmtId="43" fontId="21" fillId="0" borderId="7" xfId="3" applyNumberFormat="1" applyFont="1" applyFill="1" applyBorder="1" applyAlignment="1">
      <alignment horizontal="right" wrapText="1"/>
    </xf>
    <xf numFmtId="1" fontId="29" fillId="0" borderId="0" xfId="0" applyNumberFormat="1" applyFont="1"/>
    <xf numFmtId="1" fontId="0" fillId="0" borderId="0" xfId="0" applyNumberFormat="1" applyAlignment="1">
      <alignment horizontal="right"/>
    </xf>
    <xf numFmtId="1" fontId="0" fillId="0" borderId="0" xfId="1" applyNumberFormat="1" applyFont="1" applyFill="1" applyAlignment="1">
      <alignment horizontal="right"/>
    </xf>
    <xf numFmtId="1" fontId="0" fillId="0" borderId="0" xfId="0" applyNumberFormat="1"/>
    <xf numFmtId="1" fontId="27" fillId="0" borderId="0" xfId="1" applyNumberFormat="1" applyFont="1" applyFill="1" applyAlignment="1" applyProtection="1">
      <alignment horizontal="right"/>
      <protection locked="0"/>
    </xf>
    <xf numFmtId="178" fontId="23" fillId="2" borderId="19" xfId="0" applyNumberFormat="1" applyFont="1" applyFill="1" applyBorder="1" applyAlignment="1">
      <alignment horizontal="left" vertical="center"/>
    </xf>
    <xf numFmtId="0" fontId="22" fillId="0" borderId="0" xfId="41" applyFont="1"/>
    <xf numFmtId="14" fontId="22" fillId="0" borderId="0" xfId="41" applyNumberFormat="1" applyFont="1"/>
    <xf numFmtId="4" fontId="22" fillId="0" borderId="0" xfId="41" applyNumberFormat="1" applyFont="1"/>
    <xf numFmtId="0" fontId="45" fillId="0" borderId="0" xfId="41"/>
    <xf numFmtId="14" fontId="45" fillId="0" borderId="0" xfId="41" applyNumberFormat="1"/>
    <xf numFmtId="4" fontId="45" fillId="0" borderId="0" xfId="41" applyNumberFormat="1"/>
    <xf numFmtId="0" fontId="46" fillId="0" borderId="0" xfId="48" applyFont="1" applyAlignment="1">
      <alignment horizontal="center" vertical="center"/>
    </xf>
    <xf numFmtId="0" fontId="46" fillId="0" borderId="0" xfId="49" applyFont="1" applyAlignment="1">
      <alignment horizontal="center" vertical="center" wrapText="1"/>
    </xf>
    <xf numFmtId="172" fontId="46" fillId="0" borderId="13" xfId="48" applyNumberFormat="1" applyFont="1" applyBorder="1" applyAlignment="1">
      <alignment horizontal="center" vertical="center"/>
    </xf>
    <xf numFmtId="0" fontId="47" fillId="0" borderId="0" xfId="48" applyFont="1" applyAlignment="1" applyProtection="1">
      <protection locked="0"/>
    </xf>
    <xf numFmtId="0" fontId="0" fillId="12" borderId="0" xfId="0" applyFill="1"/>
    <xf numFmtId="10" fontId="0" fillId="12" borderId="0" xfId="6" applyNumberFormat="1" applyFont="1" applyFill="1"/>
    <xf numFmtId="0" fontId="28" fillId="12" borderId="0" xfId="0" applyFont="1" applyFill="1"/>
    <xf numFmtId="0" fontId="0" fillId="6" borderId="0" xfId="0" applyFill="1"/>
    <xf numFmtId="0" fontId="28" fillId="0" borderId="10" xfId="0" applyFont="1" applyBorder="1"/>
    <xf numFmtId="0" fontId="0" fillId="12" borderId="0" xfId="0" applyFill="1" applyAlignment="1">
      <alignment horizontal="right"/>
    </xf>
    <xf numFmtId="10" fontId="0" fillId="12" borderId="0" xfId="0" applyNumberFormat="1" applyFill="1"/>
    <xf numFmtId="0" fontId="28" fillId="11" borderId="0" xfId="0" applyFont="1" applyFill="1"/>
    <xf numFmtId="0" fontId="0" fillId="11" borderId="0" xfId="0" applyFill="1"/>
    <xf numFmtId="4" fontId="0" fillId="11" borderId="0" xfId="0" applyNumberFormat="1" applyFill="1"/>
    <xf numFmtId="10" fontId="0" fillId="11" borderId="0" xfId="0" applyNumberFormat="1" applyFill="1"/>
    <xf numFmtId="10" fontId="0" fillId="11" borderId="0" xfId="6" applyNumberFormat="1" applyFont="1" applyFill="1"/>
    <xf numFmtId="10" fontId="28" fillId="11" borderId="0" xfId="6" applyNumberFormat="1" applyFont="1" applyFill="1"/>
    <xf numFmtId="0" fontId="0" fillId="11" borderId="0" xfId="0" quotePrefix="1" applyFill="1"/>
    <xf numFmtId="0" fontId="0" fillId="11" borderId="0" xfId="0" applyFill="1" applyAlignment="1">
      <alignment horizontal="right"/>
    </xf>
    <xf numFmtId="4" fontId="0" fillId="11" borderId="0" xfId="6" applyNumberFormat="1" applyFont="1" applyFill="1"/>
    <xf numFmtId="3" fontId="0" fillId="11" borderId="0" xfId="0" applyNumberFormat="1" applyFill="1"/>
    <xf numFmtId="167" fontId="0" fillId="6" borderId="0" xfId="0" applyNumberFormat="1" applyFill="1"/>
    <xf numFmtId="0" fontId="0" fillId="13" borderId="0" xfId="0" applyFill="1"/>
    <xf numFmtId="173" fontId="0" fillId="13" borderId="13" xfId="0" applyNumberFormat="1" applyFill="1" applyBorder="1"/>
    <xf numFmtId="173" fontId="0" fillId="13" borderId="0" xfId="0" applyNumberFormat="1" applyFill="1"/>
    <xf numFmtId="0" fontId="28" fillId="13" borderId="0" xfId="0" applyFont="1" applyFill="1"/>
    <xf numFmtId="173" fontId="28" fillId="13" borderId="13" xfId="0" applyNumberFormat="1" applyFont="1" applyFill="1" applyBorder="1"/>
    <xf numFmtId="43" fontId="21" fillId="0" borderId="7" xfId="2" applyNumberFormat="1" applyFill="1" applyBorder="1" applyAlignment="1">
      <alignment horizontal="right" readingOrder="1"/>
    </xf>
    <xf numFmtId="4" fontId="0" fillId="8" borderId="0" xfId="28" applyNumberFormat="1" applyFont="1" applyFill="1" applyAlignment="1">
      <alignment horizontal="center" vertical="center"/>
    </xf>
    <xf numFmtId="0" fontId="21" fillId="3" borderId="0" xfId="0" applyFont="1" applyFill="1"/>
    <xf numFmtId="14" fontId="46" fillId="0" borderId="13" xfId="51" applyNumberFormat="1" applyFont="1" applyBorder="1" applyAlignment="1">
      <alignment horizontal="left" vertical="center"/>
    </xf>
    <xf numFmtId="14" fontId="46" fillId="0" borderId="13" xfId="51" applyNumberFormat="1" applyFont="1" applyBorder="1" applyAlignment="1">
      <alignment horizontal="center" vertical="center"/>
    </xf>
    <xf numFmtId="0" fontId="46" fillId="0" borderId="13" xfId="51" applyFont="1" applyBorder="1" applyAlignment="1">
      <alignment horizontal="center" vertical="center"/>
    </xf>
    <xf numFmtId="173" fontId="46" fillId="0" borderId="13" xfId="50" applyNumberFormat="1" applyFont="1" applyFill="1" applyBorder="1" applyAlignment="1" applyProtection="1">
      <alignment horizontal="left" vertical="center"/>
      <protection locked="0"/>
    </xf>
    <xf numFmtId="172" fontId="46" fillId="0" borderId="13" xfId="48" applyNumberFormat="1" applyFont="1" applyBorder="1" applyAlignment="1">
      <alignment vertical="center"/>
    </xf>
    <xf numFmtId="14" fontId="46" fillId="0" borderId="13" xfId="48" applyNumberFormat="1" applyFont="1" applyBorder="1" applyAlignment="1">
      <alignment vertical="center"/>
    </xf>
    <xf numFmtId="164" fontId="20" fillId="5" borderId="0" xfId="12" applyNumberFormat="1" applyFill="1" applyAlignment="1">
      <alignment horizontal="center"/>
    </xf>
    <xf numFmtId="4" fontId="20" fillId="5" borderId="0" xfId="12" applyNumberFormat="1" applyFill="1" applyAlignment="1">
      <alignment horizontal="center" vertical="center"/>
    </xf>
    <xf numFmtId="0" fontId="46" fillId="0" borderId="13" xfId="48" applyFont="1" applyBorder="1" applyAlignment="1">
      <alignment horizontal="center" vertical="center" wrapText="1"/>
    </xf>
    <xf numFmtId="14" fontId="46" fillId="0" borderId="13" xfId="49" applyNumberFormat="1" applyFont="1" applyBorder="1" applyAlignment="1">
      <alignment horizontal="center" vertical="center"/>
    </xf>
    <xf numFmtId="178" fontId="21" fillId="2" borderId="0" xfId="2" applyNumberFormat="1" applyAlignment="1">
      <alignment horizontal="left" wrapText="1" indent="1" readingOrder="1"/>
    </xf>
    <xf numFmtId="178" fontId="21" fillId="2" borderId="10" xfId="2" applyNumberFormat="1" applyBorder="1" applyAlignment="1">
      <alignment horizontal="left" wrapText="1" indent="1" readingOrder="1"/>
    </xf>
    <xf numFmtId="0" fontId="31" fillId="0" borderId="0" xfId="56"/>
    <xf numFmtId="164" fontId="20" fillId="2" borderId="0" xfId="1" applyFill="1" applyAlignment="1">
      <alignment horizontal="center" vertical="center"/>
    </xf>
    <xf numFmtId="14" fontId="31" fillId="0" borderId="0" xfId="56" applyNumberFormat="1"/>
    <xf numFmtId="182" fontId="0" fillId="0" borderId="0" xfId="81" applyNumberFormat="1" applyFont="1"/>
    <xf numFmtId="0" fontId="51" fillId="15" borderId="12" xfId="48" applyFont="1" applyFill="1" applyBorder="1" applyAlignment="1"/>
    <xf numFmtId="0" fontId="51" fillId="15" borderId="12" xfId="48" applyFont="1" applyFill="1" applyBorder="1" applyAlignment="1">
      <alignment horizontal="center"/>
    </xf>
    <xf numFmtId="0" fontId="52" fillId="15" borderId="12" xfId="48" applyFont="1" applyFill="1" applyBorder="1" applyAlignment="1"/>
    <xf numFmtId="14" fontId="52" fillId="15" borderId="12" xfId="48" applyNumberFormat="1" applyFont="1" applyFill="1" applyBorder="1" applyAlignment="1"/>
    <xf numFmtId="0" fontId="52" fillId="15" borderId="0" xfId="48" applyFont="1" applyFill="1" applyAlignment="1"/>
    <xf numFmtId="14" fontId="52" fillId="15" borderId="0" xfId="48" applyNumberFormat="1" applyFont="1" applyFill="1" applyAlignment="1"/>
    <xf numFmtId="0" fontId="53" fillId="15" borderId="0" xfId="48" applyFont="1" applyFill="1" applyAlignment="1"/>
    <xf numFmtId="0" fontId="51" fillId="15" borderId="11" xfId="48" applyFont="1" applyFill="1" applyBorder="1" applyAlignment="1"/>
    <xf numFmtId="0" fontId="51" fillId="15" borderId="11" xfId="48" applyFont="1" applyFill="1" applyBorder="1" applyAlignment="1">
      <alignment horizontal="center"/>
    </xf>
    <xf numFmtId="14" fontId="51" fillId="15" borderId="11" xfId="48" applyNumberFormat="1" applyFont="1" applyFill="1" applyBorder="1" applyAlignment="1"/>
    <xf numFmtId="0" fontId="51" fillId="15" borderId="0" xfId="48" applyFont="1" applyFill="1" applyAlignment="1"/>
    <xf numFmtId="14" fontId="51" fillId="15" borderId="0" xfId="48" applyNumberFormat="1" applyFont="1" applyFill="1" applyAlignment="1"/>
    <xf numFmtId="0" fontId="51" fillId="15" borderId="0" xfId="48" applyFont="1" applyFill="1" applyAlignment="1" applyProtection="1">
      <protection locked="0"/>
    </xf>
    <xf numFmtId="0" fontId="51" fillId="15" borderId="0" xfId="48" applyFont="1" applyFill="1" applyAlignment="1" applyProtection="1">
      <alignment horizontal="center"/>
      <protection locked="0"/>
    </xf>
    <xf numFmtId="14" fontId="51" fillId="15" borderId="0" xfId="48" applyNumberFormat="1" applyFont="1" applyFill="1" applyAlignment="1" applyProtection="1">
      <protection locked="0"/>
    </xf>
    <xf numFmtId="0" fontId="53" fillId="0" borderId="0" xfId="48" applyFont="1" applyAlignment="1" applyProtection="1">
      <protection locked="0"/>
    </xf>
    <xf numFmtId="0" fontId="54" fillId="15" borderId="0" xfId="48" applyFont="1" applyFill="1" applyAlignment="1"/>
    <xf numFmtId="0" fontId="55" fillId="15" borderId="0" xfId="48" applyFont="1" applyFill="1" applyAlignment="1"/>
    <xf numFmtId="0" fontId="55" fillId="15" borderId="0" xfId="48" applyFont="1" applyFill="1" applyAlignment="1">
      <alignment horizontal="center"/>
    </xf>
    <xf numFmtId="0" fontId="51" fillId="0" borderId="0" xfId="48" applyFont="1" applyAlignment="1" applyProtection="1">
      <protection locked="0"/>
    </xf>
    <xf numFmtId="0" fontId="51" fillId="0" borderId="0" xfId="48" applyFont="1" applyAlignment="1" applyProtection="1">
      <alignment horizontal="center"/>
      <protection locked="0"/>
    </xf>
    <xf numFmtId="14" fontId="51" fillId="0" borderId="0" xfId="48" applyNumberFormat="1" applyFont="1" applyAlignment="1" applyProtection="1">
      <protection locked="0"/>
    </xf>
    <xf numFmtId="0" fontId="56" fillId="0" borderId="11" xfId="48" applyFont="1" applyBorder="1" applyAlignment="1" applyProtection="1">
      <protection locked="0"/>
    </xf>
    <xf numFmtId="14" fontId="56" fillId="0" borderId="11" xfId="48" applyNumberFormat="1" applyFont="1" applyBorder="1" applyAlignment="1" applyProtection="1">
      <protection locked="0"/>
    </xf>
    <xf numFmtId="0" fontId="56" fillId="0" borderId="0" xfId="48" applyFont="1" applyAlignment="1" applyProtection="1">
      <alignment horizontal="center" wrapText="1"/>
      <protection locked="0"/>
    </xf>
    <xf numFmtId="14" fontId="56" fillId="0" borderId="0" xfId="48" applyNumberFormat="1" applyFont="1" applyAlignment="1" applyProtection="1">
      <alignment horizontal="center" wrapText="1"/>
      <protection locked="0"/>
    </xf>
    <xf numFmtId="0" fontId="57" fillId="16" borderId="13" xfId="48" applyFont="1" applyFill="1" applyBorder="1" applyAlignment="1">
      <alignment horizontal="center" vertical="center"/>
    </xf>
    <xf numFmtId="0" fontId="57" fillId="16" borderId="13" xfId="48" applyFont="1" applyFill="1" applyBorder="1" applyAlignment="1">
      <alignment horizontal="center" vertical="center" wrapText="1"/>
    </xf>
    <xf numFmtId="181" fontId="57" fillId="16" borderId="13" xfId="50" applyNumberFormat="1" applyFont="1" applyFill="1" applyBorder="1" applyAlignment="1" applyProtection="1">
      <alignment horizontal="center" vertical="center"/>
    </xf>
    <xf numFmtId="14" fontId="57" fillId="16" borderId="13" xfId="48" applyNumberFormat="1" applyFont="1" applyFill="1" applyBorder="1" applyAlignment="1">
      <alignment horizontal="center" vertical="center" wrapText="1"/>
    </xf>
    <xf numFmtId="14" fontId="57" fillId="16" borderId="14" xfId="48" applyNumberFormat="1" applyFont="1" applyFill="1" applyBorder="1" applyAlignment="1">
      <alignment horizontal="center" vertical="center" wrapText="1"/>
    </xf>
    <xf numFmtId="0" fontId="58" fillId="0" borderId="0" xfId="48" applyFont="1" applyAlignment="1" applyProtection="1">
      <alignment horizontal="center" vertical="center"/>
      <protection locked="0"/>
    </xf>
    <xf numFmtId="0" fontId="59" fillId="0" borderId="0" xfId="48" applyFont="1" applyAlignment="1" applyProtection="1">
      <protection locked="0"/>
    </xf>
    <xf numFmtId="0" fontId="59" fillId="0" borderId="0" xfId="48" applyFont="1" applyAlignment="1" applyProtection="1">
      <alignment horizontal="center"/>
      <protection locked="0"/>
    </xf>
    <xf numFmtId="172" fontId="59" fillId="0" borderId="0" xfId="48" applyNumberFormat="1" applyFont="1" applyAlignment="1" applyProtection="1">
      <protection locked="0"/>
    </xf>
    <xf numFmtId="0" fontId="57" fillId="16" borderId="13" xfId="48" applyFont="1" applyFill="1" applyBorder="1" applyAlignment="1">
      <alignment horizontal="center" wrapText="1"/>
    </xf>
    <xf numFmtId="0" fontId="57" fillId="16" borderId="13" xfId="48" applyFont="1" applyFill="1" applyBorder="1" applyAlignment="1">
      <alignment horizontal="center"/>
    </xf>
    <xf numFmtId="178" fontId="38" fillId="5" borderId="18" xfId="12" applyNumberFormat="1" applyFont="1" applyFill="1" applyBorder="1" applyAlignment="1">
      <alignment horizontal="center" vertical="center"/>
    </xf>
    <xf numFmtId="178" fontId="38" fillId="5" borderId="19" xfId="12" applyNumberFormat="1" applyFont="1" applyFill="1" applyBorder="1" applyAlignment="1">
      <alignment horizontal="center" vertical="center"/>
    </xf>
    <xf numFmtId="178" fontId="38" fillId="5" borderId="21" xfId="12" applyNumberFormat="1" applyFont="1" applyFill="1" applyBorder="1" applyAlignment="1">
      <alignment horizontal="center" vertical="center"/>
    </xf>
    <xf numFmtId="178" fontId="39" fillId="8" borderId="19" xfId="12" applyNumberFormat="1" applyFont="1" applyFill="1" applyBorder="1" applyAlignment="1">
      <alignment horizontal="center" vertical="center"/>
    </xf>
    <xf numFmtId="178" fontId="22" fillId="2" borderId="23" xfId="2" applyNumberFormat="1" applyFont="1" applyBorder="1" applyAlignment="1">
      <alignment horizontal="left" indent="1" readingOrder="1"/>
    </xf>
    <xf numFmtId="178" fontId="22" fillId="2" borderId="15" xfId="2" applyNumberFormat="1" applyFont="1" applyBorder="1" applyAlignment="1">
      <alignment horizontal="left" indent="1" readingOrder="1"/>
    </xf>
    <xf numFmtId="178" fontId="23" fillId="2" borderId="22" xfId="2" applyNumberFormat="1" applyFont="1" applyBorder="1" applyAlignment="1">
      <alignment horizontal="left" indent="1" readingOrder="1"/>
    </xf>
    <xf numFmtId="178" fontId="23" fillId="2" borderId="16" xfId="2" applyNumberFormat="1" applyFont="1" applyBorder="1" applyAlignment="1">
      <alignment horizontal="left" indent="1" readingOrder="1"/>
    </xf>
    <xf numFmtId="178" fontId="21" fillId="2" borderId="24" xfId="2" applyNumberFormat="1" applyBorder="1" applyAlignment="1">
      <alignment horizontal="left" wrapText="1" indent="1" readingOrder="1"/>
    </xf>
    <xf numFmtId="178" fontId="21" fillId="2" borderId="25" xfId="2" applyNumberFormat="1" applyBorder="1" applyAlignment="1">
      <alignment horizontal="left" wrapText="1" indent="1" readingOrder="1"/>
    </xf>
    <xf numFmtId="178" fontId="28" fillId="5" borderId="18" xfId="12" applyNumberFormat="1" applyFont="1" applyFill="1" applyBorder="1" applyAlignment="1">
      <alignment horizontal="left" vertical="center"/>
    </xf>
    <xf numFmtId="178" fontId="28" fillId="5" borderId="19" xfId="12" applyNumberFormat="1" applyFont="1" applyFill="1" applyBorder="1" applyAlignment="1">
      <alignment horizontal="left" vertical="center"/>
    </xf>
    <xf numFmtId="178" fontId="28" fillId="5" borderId="21" xfId="12" applyNumberFormat="1" applyFont="1" applyFill="1" applyBorder="1" applyAlignment="1">
      <alignment horizontal="left" vertical="center"/>
    </xf>
    <xf numFmtId="0" fontId="61" fillId="17" borderId="20" xfId="0" applyFont="1" applyFill="1" applyBorder="1" applyAlignment="1">
      <alignment horizontal="left"/>
    </xf>
    <xf numFmtId="15" fontId="61" fillId="17" borderId="26" xfId="0" applyNumberFormat="1" applyFont="1" applyFill="1" applyBorder="1" applyAlignment="1">
      <alignment horizontal="center"/>
    </xf>
    <xf numFmtId="0" fontId="61" fillId="17" borderId="27" xfId="0" applyFont="1" applyFill="1" applyBorder="1" applyAlignment="1">
      <alignment horizontal="left"/>
    </xf>
    <xf numFmtId="0" fontId="61" fillId="17" borderId="27" xfId="0" applyFont="1" applyFill="1" applyBorder="1" applyAlignment="1">
      <alignment horizontal="right"/>
    </xf>
    <xf numFmtId="15" fontId="61" fillId="17" borderId="28" xfId="0" applyNumberFormat="1" applyFont="1" applyFill="1" applyBorder="1" applyAlignment="1">
      <alignment horizontal="center"/>
    </xf>
    <xf numFmtId="0" fontId="61" fillId="17" borderId="13" xfId="0" applyFont="1" applyFill="1" applyBorder="1" applyAlignment="1">
      <alignment horizontal="left"/>
    </xf>
    <xf numFmtId="0" fontId="61" fillId="17" borderId="13" xfId="0" applyFont="1" applyFill="1" applyBorder="1" applyAlignment="1">
      <alignment horizontal="right"/>
    </xf>
    <xf numFmtId="15" fontId="61" fillId="17" borderId="29" xfId="0" applyNumberFormat="1" applyFont="1" applyFill="1" applyBorder="1" applyAlignment="1">
      <alignment horizontal="center"/>
    </xf>
    <xf numFmtId="0" fontId="61" fillId="17" borderId="30" xfId="0" applyFont="1" applyFill="1" applyBorder="1" applyAlignment="1">
      <alignment horizontal="left"/>
    </xf>
    <xf numFmtId="0" fontId="61" fillId="17" borderId="30" xfId="0" applyFont="1" applyFill="1" applyBorder="1" applyAlignment="1">
      <alignment horizontal="right"/>
    </xf>
  </cellXfs>
  <cellStyles count="126">
    <cellStyle name="Calcul" xfId="3" xr:uid="{B72547BD-948A-4D93-86F6-D7452ABF9520}"/>
    <cellStyle name="Comma" xfId="1" builtinId="3"/>
    <cellStyle name="Comma 10" xfId="66" xr:uid="{461A9A83-EB14-4B6E-ACF3-DEA738D86041}"/>
    <cellStyle name="Comma 10 2" xfId="106" xr:uid="{738BDF1E-9A95-46F6-B1E8-1116BD229661}"/>
    <cellStyle name="Comma 11" xfId="72" xr:uid="{903CEE30-5223-408C-9E39-5636C7F39C87}"/>
    <cellStyle name="Comma 11 2" xfId="112" xr:uid="{CEB255D7-7CC7-4AB2-88A6-058C1254CF03}"/>
    <cellStyle name="Comma 11 2 3 2" xfId="63" xr:uid="{F5E795A3-B8D0-422A-B07D-665A4E5EA13D}"/>
    <cellStyle name="Comma 11 2 3 2 2" xfId="103" xr:uid="{04DE4A54-A86B-4BB3-8016-450691248959}"/>
    <cellStyle name="Comma 13" xfId="69" xr:uid="{44C032C3-9A80-4808-B186-F718D6925CBB}"/>
    <cellStyle name="Comma 13 2" xfId="109" xr:uid="{FA0F11B8-BD8A-475F-B24A-DFB85F2DCFBB}"/>
    <cellStyle name="Comma 13 6 2 3" xfId="47" xr:uid="{2574EE0E-D783-4FB5-9658-D961D75C0049}"/>
    <cellStyle name="Comma 2" xfId="8" xr:uid="{5DC880E4-F266-47DD-A2BA-1323C5692116}"/>
    <cellStyle name="Comma 2 10 4" xfId="33" xr:uid="{7C7D418E-CC34-4DEB-BC12-A2122BCBBF8C}"/>
    <cellStyle name="Comma 2 10 4 2" xfId="55" xr:uid="{C3DF0B46-5E05-4582-9DCA-1C2F1A2A8532}"/>
    <cellStyle name="Comma 2 10 4 2 2" xfId="85" xr:uid="{17AE2019-146E-4C78-8F68-043441666A5D}"/>
    <cellStyle name="Comma 2 10 4 2 2 2" xfId="120" xr:uid="{844F2C62-56A3-481C-80D4-C2887A959D64}"/>
    <cellStyle name="Comma 2 10 4 2 3" xfId="101" xr:uid="{B439A2A0-346A-4741-8C6A-3B04BEAE9779}"/>
    <cellStyle name="Comma 2 10 4 3" xfId="78" xr:uid="{7C0F09EC-4DDA-4C92-812E-3EB8BF9272C5}"/>
    <cellStyle name="Comma 2 10 4 3 2" xfId="116" xr:uid="{24DB47B9-4FF7-47FE-B0B6-D4D3C4E1836C}"/>
    <cellStyle name="Comma 2 10 4 4" xfId="95" xr:uid="{D6154F45-879F-471D-B7B3-3517D6AC09C8}"/>
    <cellStyle name="Comma 2 2" xfId="83" xr:uid="{F56BA00D-6971-4C89-9A52-2905A842F14F}"/>
    <cellStyle name="Comma 2 4 2" xfId="27" xr:uid="{6F91F3C8-2455-4E5E-8FE4-5B892771C1B4}"/>
    <cellStyle name="Comma 25 2" xfId="16" xr:uid="{3E113A92-87C3-4CD4-A751-CBB8B2EF0E70}"/>
    <cellStyle name="Comma 25 2 2" xfId="89" xr:uid="{7509400E-5755-4E1B-8C9C-13B245D6568E}"/>
    <cellStyle name="Comma 3" xfId="21" xr:uid="{DB4EB1C5-F962-4EFA-952C-1B9453964F35}"/>
    <cellStyle name="Comma 3 2" xfId="91" xr:uid="{3C39348A-BC9A-49D0-9D1D-69B3056DCE01}"/>
    <cellStyle name="Comma 4" xfId="73" xr:uid="{6992F851-45F7-4946-95C1-037C7FE56CF1}"/>
    <cellStyle name="Comma 4 2" xfId="113" xr:uid="{CF6B9FFC-E1C0-40D1-B416-C87493A69BC6}"/>
    <cellStyle name="Comma 5" xfId="28" xr:uid="{885E8093-3B2E-4546-84AA-D8E4F8386269}"/>
    <cellStyle name="Comma 6" xfId="81" xr:uid="{9F8F1ACC-F5E1-4483-A1C4-82A7AB8A6FB5}"/>
    <cellStyle name="Comma 6 2" xfId="118" xr:uid="{BB21DDB8-4989-4B98-AA0A-93026E740AC8}"/>
    <cellStyle name="Comma 7" xfId="124" xr:uid="{EE0DB2C7-25FF-496C-812B-74EDFC8896B3}"/>
    <cellStyle name="Comma_EIGER Sample WM Report (2) 2" xfId="50" xr:uid="{5F85BC66-0B4B-4271-9AAE-47E713381ADB}"/>
    <cellStyle name="DateTime" xfId="80" xr:uid="{1D955A6C-7822-4004-A182-0C7CCA44BDC5}"/>
    <cellStyle name="DateTime 2" xfId="117" xr:uid="{D818ECD4-3EAC-40F6-9E5F-72ED529D2F55}"/>
    <cellStyle name="Double" xfId="68" xr:uid="{F5BCC051-DAF7-477D-910E-4AA110D1288D}"/>
    <cellStyle name="Double 2" xfId="108" xr:uid="{FDD80E5F-1DA1-4137-A539-684F30CFDE66}"/>
    <cellStyle name="Header" xfId="79" xr:uid="{3DB4F088-47AD-453B-A53E-BF77A340CEF7}"/>
    <cellStyle name="Hyperlink 2" xfId="18" xr:uid="{4ACFE94D-372C-4209-BAD6-562822E71202}"/>
    <cellStyle name="Linked Cells" xfId="2" xr:uid="{C3C15D3F-8E8D-40FB-A6D4-A6CE3D67EF15}"/>
    <cellStyle name="Manual" xfId="4" xr:uid="{3983BD86-D2A5-4AB7-9AC0-AA85F5FB15B4}"/>
    <cellStyle name="Normal" xfId="0" builtinId="0"/>
    <cellStyle name="Normal 10 2 2 2" xfId="59" xr:uid="{F9D99852-F460-4079-89AA-03184D17D43A}"/>
    <cellStyle name="Normal 10 2 5 2 3" xfId="24" xr:uid="{4087C026-AE60-428A-8C7F-6A3FC388AD9A}"/>
    <cellStyle name="Normal 104" xfId="56" xr:uid="{345ED6DD-5D0E-4075-A95B-39E6C1500FA0}"/>
    <cellStyle name="Normal 12 2" xfId="11" xr:uid="{F7C4CBEB-4590-42CD-B8ED-36B9F5619731}"/>
    <cellStyle name="Normal 12 2 2" xfId="86" xr:uid="{91A679DB-2567-4CE0-B10B-24F2BC78BC74}"/>
    <cellStyle name="Normal 12 2 2 2" xfId="121" xr:uid="{A02222CE-FFE2-4E9E-A115-18486BC12E49}"/>
    <cellStyle name="Normal 12 2 3" xfId="14" xr:uid="{B8A0BB09-F00C-41B4-91EB-81D0C497C2EC}"/>
    <cellStyle name="Normal 12 2 3 2" xfId="88" xr:uid="{82BEA1E4-FCFD-4B66-AD08-BF918E067EF7}"/>
    <cellStyle name="Normal 12 2 4" xfId="87" xr:uid="{3C089F44-CFC2-4ADD-95CC-1ADE3DA26279}"/>
    <cellStyle name="Normal 2" xfId="7" xr:uid="{3912C10B-0268-4BF7-BD88-9DFB64CDF7CB}"/>
    <cellStyle name="Normal 2 11" xfId="22" xr:uid="{4D7B5C7F-FDDF-46A1-A752-88824A4B050C}"/>
    <cellStyle name="Normal 2 11 2" xfId="92" xr:uid="{A9479DF6-47C4-4CD4-8289-E65E56EC08E4}"/>
    <cellStyle name="Normal 2 11 3" xfId="58" xr:uid="{F5B1132A-526F-412B-9A50-9BE012E1F6D5}"/>
    <cellStyle name="Normal 2 11 3 2" xfId="102" xr:uid="{5175B744-6092-4F69-9443-5A2F8EAF376C}"/>
    <cellStyle name="Normal 2 16" xfId="43" xr:uid="{EB0147E3-A0B0-4074-8D59-88D48007F77A}"/>
    <cellStyle name="Normal 2 2" xfId="10" xr:uid="{FCB80A7E-121E-4C92-89FB-ACB2AA1C99A9}"/>
    <cellStyle name="Normal 2 2 17" xfId="12" xr:uid="{31C0491C-E44A-47A9-83B5-3F62B1A95E9B}"/>
    <cellStyle name="Normal 2 2 2 2 2" xfId="15" xr:uid="{DEC38E29-EB22-4168-B310-6A9C05091DDF}"/>
    <cellStyle name="Normal 2 2 2 2 2 2 2" xfId="38" xr:uid="{4A66B0E6-436A-40ED-9710-0AE06F91F2C7}"/>
    <cellStyle name="Normal 2 3" xfId="36" xr:uid="{FF669283-4B5C-4C2F-AB1F-9FE8989DEB12}"/>
    <cellStyle name="Normal 2 4" xfId="29" xr:uid="{A2E6A09A-36EA-456A-B998-8C07D61A24F9}"/>
    <cellStyle name="Normal 22" xfId="41" xr:uid="{12F7AEFD-6E30-4FD9-98A6-01C59CBA8AB3}"/>
    <cellStyle name="Normal 24" xfId="37" xr:uid="{DE408007-DF22-4F86-89FC-FBBD512319AC}"/>
    <cellStyle name="Normal 25 2 3" xfId="76" xr:uid="{C1891096-28D2-47DE-BBE5-2EDE7B239FF8}"/>
    <cellStyle name="Normal 251" xfId="64" xr:uid="{CC441E71-F14E-4079-A664-C291C8B6AB6E}"/>
    <cellStyle name="Normal 251 2" xfId="104" xr:uid="{22B0EDC8-D5CE-41A0-8F6F-24CEEED05121}"/>
    <cellStyle name="Normal 252" xfId="65" xr:uid="{84956176-3A62-47AD-BC43-85CB6F3E5207}"/>
    <cellStyle name="Normal 252 2" xfId="105" xr:uid="{0F29D0AE-9B63-47A9-844E-BD35EE858579}"/>
    <cellStyle name="Normal 3" xfId="45" xr:uid="{26F6B10C-3D74-4045-A587-C2A451302F3C}"/>
    <cellStyle name="Normal 3 2 2" xfId="19" xr:uid="{1C992C6F-81CA-4C85-B8F8-373644891BFB}"/>
    <cellStyle name="Normal 3 2 2 3" xfId="61" xr:uid="{C90D9567-C1A1-4433-A7D7-E72711E8148C}"/>
    <cellStyle name="Normal 3 2 3 2" xfId="62" xr:uid="{197BCF3B-2409-4DF4-A333-CE82A26FDE98}"/>
    <cellStyle name="Normal 3 5" xfId="31" xr:uid="{DBFDDFD0-BFDF-4250-A376-BD1E3455D163}"/>
    <cellStyle name="Normal 3 5 2" xfId="54" xr:uid="{DF26783D-84AB-44E3-9213-96B89FF26634}"/>
    <cellStyle name="Normal 3 5 2 2" xfId="84" xr:uid="{F09900A2-DB15-4465-B889-7280351CC0D2}"/>
    <cellStyle name="Normal 3 5 2 2 2" xfId="119" xr:uid="{9160F3DA-4B69-4FDE-980D-4F19B38AFDFE}"/>
    <cellStyle name="Normal 3 5 2 3" xfId="100" xr:uid="{9CB47825-AFEC-486B-8E70-6984D3585CDF}"/>
    <cellStyle name="Normal 3 5 3" xfId="77" xr:uid="{2733E7CB-735A-4DA2-B198-8F5555AD7684}"/>
    <cellStyle name="Normal 3 5 3 2" xfId="115" xr:uid="{89D23C05-29D7-4B0E-B1A9-60E16B40E0AB}"/>
    <cellStyle name="Normal 3 5 4" xfId="94" xr:uid="{A55B977C-0F76-41E3-A277-2574FFDFC14A}"/>
    <cellStyle name="Normal 32 3 2" xfId="20" xr:uid="{55574C60-C20F-472A-A1B3-ECAD6F898D68}"/>
    <cellStyle name="Normal 32 3 2 2" xfId="26" xr:uid="{87FFA3FB-BE43-4E32-9ECE-A84BD97A6382}"/>
    <cellStyle name="Normal 32 3 2 2 2" xfId="93" xr:uid="{50983989-CA0D-4B0F-AA7E-567F907B598C}"/>
    <cellStyle name="Normal 32 3 2 3" xfId="90" xr:uid="{183BC690-B299-4E93-AF35-B629D7C18ECA}"/>
    <cellStyle name="Normal 4" xfId="46" xr:uid="{AB3C14F9-2C93-4924-8769-7DB4F4D387EC}"/>
    <cellStyle name="Normal 4 2" xfId="30" xr:uid="{CE038CDA-3FDE-4C57-9BC6-13BE83C9D95B}"/>
    <cellStyle name="Normal 4 3" xfId="5" xr:uid="{45C62B4B-A25E-4419-BE04-C60F162DE1E4}"/>
    <cellStyle name="Normal 4 4" xfId="75" xr:uid="{71D4840D-41DE-495E-9856-B982D6AF6EB3}"/>
    <cellStyle name="Normal 4 5" xfId="98" xr:uid="{61108326-B461-45BF-A362-D49E1D6FA2E2}"/>
    <cellStyle name="Normal 40 2 2 2 2" xfId="17" xr:uid="{5517C4D7-14D9-489F-A6CE-6F71AC4DEAE9}"/>
    <cellStyle name="Normal 40 2 2 2 2 4" xfId="60" xr:uid="{A69418DA-B467-4518-890B-0C1FDACB6FEB}"/>
    <cellStyle name="Normal 41" xfId="42" xr:uid="{B16E7AD2-A60E-4288-A611-94176D1044C5}"/>
    <cellStyle name="Normal 5" xfId="35" xr:uid="{AD01E15B-BFEA-428F-8964-C12C5AC62FC3}"/>
    <cellStyle name="Normal 5 2" xfId="39" xr:uid="{7FD1E508-6C15-4026-9594-E522D1E29D92}"/>
    <cellStyle name="Normal 5 3" xfId="96" xr:uid="{36B57044-9BC3-47F8-AC5F-6DE752B8372D}"/>
    <cellStyle name="Normal 6" xfId="52" xr:uid="{2109AF08-8434-4E32-BB10-7780870E5DC9}"/>
    <cellStyle name="Normal 6 2" xfId="70" xr:uid="{8FDA8A09-FDDD-4842-9EBD-CFFD7C5E0FB8}"/>
    <cellStyle name="Normal 6 2 2" xfId="110" xr:uid="{F430EB86-2088-4445-AEFB-52F9843208C6}"/>
    <cellStyle name="Normal 6 3" xfId="99" xr:uid="{4889C015-7C53-47AD-AD86-A822CF84F87B}"/>
    <cellStyle name="Normal 7" xfId="71" xr:uid="{5B9C9D06-D07E-4B2C-B7A6-A8D69B12E886}"/>
    <cellStyle name="Normal 7 2" xfId="111" xr:uid="{9FB0F231-26C2-496C-AF08-4EA624048F7C}"/>
    <cellStyle name="Normal 7 2 2" xfId="13" xr:uid="{79191A8E-9BD2-42E3-B676-8A37C6DEF79D}"/>
    <cellStyle name="Normal 7 2 4" xfId="44" xr:uid="{526FB30E-34E7-4C04-9637-82F86DE74D35}"/>
    <cellStyle name="Normal 7 5" xfId="53" xr:uid="{04130B5C-30A2-438E-B3AC-2E2D0B1A256E}"/>
    <cellStyle name="Normal 8" xfId="122" xr:uid="{45CAD8CB-882D-4E9F-AD78-F16E1CA2EAD6}"/>
    <cellStyle name="Normal 9" xfId="125" xr:uid="{A1795DDA-F91C-4D62-9953-2F85DE8DFF9F}"/>
    <cellStyle name="Normal_EIGER Sample WM Report (2) 2" xfId="48" xr:uid="{2A2E4EB9-6C95-485F-B022-5A9656182CD1}"/>
    <cellStyle name="Normal_Switch Vendor File Macro-test page save" xfId="49" xr:uid="{D6A0408A-1457-40C3-A629-42453E19F06B}"/>
    <cellStyle name="Note 14" xfId="32" xr:uid="{5EE62990-4C46-414A-B507-18CD13CC3108}"/>
    <cellStyle name="Percent" xfId="6" builtinId="5"/>
    <cellStyle name="Percent 11" xfId="57" xr:uid="{89AD06F6-FAEC-41FB-8566-A39941DAB410}"/>
    <cellStyle name="Percent 2" xfId="9" xr:uid="{58DE94B2-7958-4388-87F7-47D46D22525E}"/>
    <cellStyle name="Percent 2 2" xfId="25" xr:uid="{F31A5B97-74C1-4071-9083-E9F28E0CDE69}"/>
    <cellStyle name="Percent 3" xfId="40" xr:uid="{60155966-CBD1-4674-B732-33397923B14A}"/>
    <cellStyle name="Percent 3 2" xfId="97" xr:uid="{EFE3095B-AB0B-4C48-9BAB-D29EC858BFAA}"/>
    <cellStyle name="Percent 4" xfId="74" xr:uid="{C6C8E65C-614B-402F-BD22-0254BF045C7C}"/>
    <cellStyle name="Percent 4 2" xfId="114" xr:uid="{953D2ED6-D2FB-48D8-A4D1-08B3298EA086}"/>
    <cellStyle name="Percent 5" xfId="123" xr:uid="{2750AE8C-5BB6-41B6-B21C-FBCB009A1A2A}"/>
    <cellStyle name="Percent 9" xfId="34" xr:uid="{AE0448E1-0C1E-4BD8-B5B1-26833827402F}"/>
    <cellStyle name="String" xfId="67" xr:uid="{B7444DAB-060B-4E8A-B844-F1999015B05A}"/>
    <cellStyle name="String 2" xfId="107" xr:uid="{115881CE-95C6-4BDA-81CD-8ABD85CE1503}"/>
    <cellStyle name="Style 1" xfId="51" xr:uid="{3A1D8EB8-4DA8-4C21-87D6-F4812AD579BB}"/>
    <cellStyle name="Text Snip" xfId="23" xr:uid="{D3FACDDB-09C4-48C1-AB46-5004DD15A18C}"/>
    <cellStyle name="Text Snip 2" xfId="82" xr:uid="{4FA99452-A04E-4DBD-BE02-57619637BBCB}"/>
  </cellStyles>
  <dxfs count="0"/>
  <tableStyles count="0" defaultTableStyle="TableStyleMedium2" defaultPivotStyle="PivotStyleLight16"/>
  <colors>
    <mruColors>
      <color rgb="FFFFD9FF"/>
      <color rgb="FFFF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theme/theme1.xml" Type="http://schemas.openxmlformats.org/officeDocument/2006/relationships/theme"/><Relationship Id="rId13" Target="styles.xml" Type="http://schemas.openxmlformats.org/officeDocument/2006/relationships/styles"/><Relationship Id="rId14" Target="sharedStrings.xml" Type="http://schemas.openxmlformats.org/officeDocument/2006/relationships/sharedStrings"/><Relationship Id="rId15" Target="calcChain.xml" Type="http://schemas.openxmlformats.org/officeDocument/2006/relationships/calcChain"/><Relationship Id="rId16" Target="../customXml/item1.xml" Type="http://schemas.openxmlformats.org/officeDocument/2006/relationships/customXml"/><Relationship Id="rId17" Target="../customXml/item2.xml" Type="http://schemas.openxmlformats.org/officeDocument/2006/relationships/customXml"/><Relationship Id="rId18" Target="../customXml/item3.xml" Type="http://schemas.openxmlformats.org/officeDocument/2006/relationships/customXml"/><Relationship Id="rId19" Target="../customXml/item4.xml" Type="http://schemas.openxmlformats.org/officeDocument/2006/relationships/customXml"/><Relationship Id="rId2" Target="worksheets/sheet2.xml" Type="http://schemas.openxmlformats.org/officeDocument/2006/relationships/worksheet"/><Relationship Id="rId20" Target="../customXml/item5.xml" Type="http://schemas.openxmlformats.org/officeDocument/2006/relationships/customXml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drawings/_rels/drawing1.xml.rels><?xml version="1.0" encoding="UTF-8" standalone="no"?><Relationships xmlns="http://schemas.openxmlformats.org/package/2006/relationships"><Relationship Id="rId1" Target="../media/image1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0</xdr:row>
      <xdr:rowOff>82550</xdr:rowOff>
    </xdr:from>
    <xdr:to>
      <xdr:col>7</xdr:col>
      <xdr:colOff>1619249</xdr:colOff>
      <xdr:row>2</xdr:row>
      <xdr:rowOff>174625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5B13ECE-417B-4D96-B4FB-AA0C47423AC8}"/>
            </a:ext>
          </a:extLst>
        </xdr:cNvPr>
        <xdr:cNvSpPr txBox="1">
          <a:spLocks noChangeArrowheads="1"/>
        </xdr:cNvSpPr>
      </xdr:nvSpPr>
      <xdr:spPr bwMode="auto">
        <a:xfrm>
          <a:off x="15817849" y="82550"/>
          <a:ext cx="97250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n-IE" sz="2200" b="0" i="1" u="none" strike="noStrike" baseline="0">
              <a:solidFill>
                <a:srgbClr val="000000"/>
              </a:solidFill>
              <a:latin typeface="Arial"/>
              <a:cs typeface="Arial"/>
            </a:rPr>
            <a:t>UK Reportable Income </a:t>
          </a:r>
        </a:p>
      </xdr:txBody>
    </xdr:sp>
    <xdr:clientData/>
  </xdr:twoCellAnchor>
  <xdr:twoCellAnchor editAs="oneCell">
    <xdr:from>
      <xdr:col>0</xdr:col>
      <xdr:colOff>294368</xdr:colOff>
      <xdr:row>0</xdr:row>
      <xdr:rowOff>0</xdr:rowOff>
    </xdr:from>
    <xdr:to>
      <xdr:col>0</xdr:col>
      <xdr:colOff>2419350</xdr:colOff>
      <xdr:row>5</xdr:row>
      <xdr:rowOff>57150</xdr:rowOff>
    </xdr:to>
    <xdr:pic>
      <xdr:nvPicPr>
        <xdr:cNvPr id="3" name="Picture 441" descr="BlackRock_k_51mm_2in_HR">
          <a:extLst>
            <a:ext uri="{FF2B5EF4-FFF2-40B4-BE49-F238E27FC236}">
              <a16:creationId xmlns:a16="http://schemas.microsoft.com/office/drawing/2014/main" id="{DA0F4D2E-B0D0-4219-82EB-8D0B04FED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68" y="0"/>
          <a:ext cx="2124982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013D3-DFA5-4753-88BA-55BB02C6192C}">
  <sheetPr>
    <tabColor theme="9" tint="0.59999389629810485"/>
    <pageSetUpPr fitToPage="1"/>
  </sheetPr>
  <dimension ref="A1:AK212"/>
  <sheetViews>
    <sheetView showGridLines="0" tabSelected="1" view="pageBreakPreview" zoomScale="60" zoomScaleNormal="60" workbookViewId="0">
      <selection activeCell="F13" sqref="F13"/>
    </sheetView>
  </sheetViews>
  <sheetFormatPr defaultColWidth="13.33203125" defaultRowHeight="15" x14ac:dyDescent="0.2"/>
  <cols>
    <col min="1" max="1" width="62.6640625" style="181" bestFit="1" customWidth="1"/>
    <col min="2" max="2" width="93.5" style="181" customWidth="1"/>
    <col min="3" max="3" width="113.1640625" style="181" bestFit="1" customWidth="1"/>
    <col min="4" max="4" width="28.1640625" style="181" customWidth="1"/>
    <col min="5" max="5" width="24.83203125" style="181" customWidth="1"/>
    <col min="6" max="6" width="73.33203125" style="181" customWidth="1"/>
    <col min="7" max="7" width="23" style="182" customWidth="1"/>
    <col min="8" max="8" width="121" style="181" customWidth="1"/>
    <col min="9" max="9" width="24.5" style="181" customWidth="1"/>
    <col min="10" max="10" width="32.33203125" style="181" bestFit="1" customWidth="1"/>
    <col min="11" max="11" width="30" style="181" customWidth="1"/>
    <col min="12" max="12" width="29" style="181" bestFit="1" customWidth="1"/>
    <col min="13" max="13" width="28" style="183" customWidth="1"/>
    <col min="14" max="15" width="28" style="181" customWidth="1"/>
    <col min="16" max="16" width="28" style="183" customWidth="1"/>
    <col min="17" max="20" width="28" style="181" customWidth="1"/>
    <col min="21" max="21" width="28" style="183" customWidth="1"/>
    <col min="22" max="22" width="28" style="181" customWidth="1"/>
    <col min="23" max="23" width="28" style="183" customWidth="1"/>
    <col min="24" max="24" width="28" style="181" customWidth="1"/>
    <col min="25" max="25" width="28" style="183" customWidth="1"/>
    <col min="26" max="26" width="28" style="181" customWidth="1"/>
    <col min="27" max="27" width="28" style="183" customWidth="1"/>
    <col min="28" max="28" width="28" style="181" customWidth="1"/>
    <col min="29" max="29" width="28" style="183" customWidth="1"/>
    <col min="30" max="30" width="28" style="181" customWidth="1"/>
    <col min="31" max="31" width="28" style="183" customWidth="1"/>
    <col min="32" max="32" width="28" style="181" customWidth="1"/>
    <col min="33" max="33" width="28" style="183" customWidth="1"/>
    <col min="34" max="34" width="28" style="181" customWidth="1"/>
    <col min="35" max="35" width="28" style="183" customWidth="1"/>
    <col min="36" max="277" width="13.33203125" style="177"/>
    <col min="278" max="278" width="51.5" style="177" customWidth="1"/>
    <col min="279" max="279" width="70.1640625" style="177" customWidth="1"/>
    <col min="280" max="280" width="30.1640625" style="177" customWidth="1"/>
    <col min="281" max="281" width="24.83203125" style="177" bestFit="1" customWidth="1"/>
    <col min="282" max="284" width="0" style="177" hidden="1" customWidth="1"/>
    <col min="285" max="286" width="24.5" style="177" customWidth="1"/>
    <col min="287" max="287" width="29" style="177" bestFit="1" customWidth="1"/>
    <col min="288" max="288" width="28" style="177" customWidth="1"/>
    <col min="289" max="533" width="13.33203125" style="177"/>
    <col min="534" max="534" width="51.5" style="177" customWidth="1"/>
    <col min="535" max="535" width="70.1640625" style="177" customWidth="1"/>
    <col min="536" max="536" width="30.1640625" style="177" customWidth="1"/>
    <col min="537" max="537" width="24.83203125" style="177" bestFit="1" customWidth="1"/>
    <col min="538" max="540" width="0" style="177" hidden="1" customWidth="1"/>
    <col min="541" max="542" width="24.5" style="177" customWidth="1"/>
    <col min="543" max="543" width="29" style="177" bestFit="1" customWidth="1"/>
    <col min="544" max="544" width="28" style="177" customWidth="1"/>
    <col min="545" max="789" width="13.33203125" style="177"/>
    <col min="790" max="790" width="51.5" style="177" customWidth="1"/>
    <col min="791" max="791" width="70.1640625" style="177" customWidth="1"/>
    <col min="792" max="792" width="30.1640625" style="177" customWidth="1"/>
    <col min="793" max="793" width="24.83203125" style="177" bestFit="1" customWidth="1"/>
    <col min="794" max="796" width="0" style="177" hidden="1" customWidth="1"/>
    <col min="797" max="798" width="24.5" style="177" customWidth="1"/>
    <col min="799" max="799" width="29" style="177" bestFit="1" customWidth="1"/>
    <col min="800" max="800" width="28" style="177" customWidth="1"/>
    <col min="801" max="1045" width="13.33203125" style="177"/>
    <col min="1046" max="1046" width="51.5" style="177" customWidth="1"/>
    <col min="1047" max="1047" width="70.1640625" style="177" customWidth="1"/>
    <col min="1048" max="1048" width="30.1640625" style="177" customWidth="1"/>
    <col min="1049" max="1049" width="24.83203125" style="177" bestFit="1" customWidth="1"/>
    <col min="1050" max="1052" width="0" style="177" hidden="1" customWidth="1"/>
    <col min="1053" max="1054" width="24.5" style="177" customWidth="1"/>
    <col min="1055" max="1055" width="29" style="177" bestFit="1" customWidth="1"/>
    <col min="1056" max="1056" width="28" style="177" customWidth="1"/>
    <col min="1057" max="1301" width="13.33203125" style="177"/>
    <col min="1302" max="1302" width="51.5" style="177" customWidth="1"/>
    <col min="1303" max="1303" width="70.1640625" style="177" customWidth="1"/>
    <col min="1304" max="1304" width="30.1640625" style="177" customWidth="1"/>
    <col min="1305" max="1305" width="24.83203125" style="177" bestFit="1" customWidth="1"/>
    <col min="1306" max="1308" width="0" style="177" hidden="1" customWidth="1"/>
    <col min="1309" max="1310" width="24.5" style="177" customWidth="1"/>
    <col min="1311" max="1311" width="29" style="177" bestFit="1" customWidth="1"/>
    <col min="1312" max="1312" width="28" style="177" customWidth="1"/>
    <col min="1313" max="1557" width="13.33203125" style="177"/>
    <col min="1558" max="1558" width="51.5" style="177" customWidth="1"/>
    <col min="1559" max="1559" width="70.1640625" style="177" customWidth="1"/>
    <col min="1560" max="1560" width="30.1640625" style="177" customWidth="1"/>
    <col min="1561" max="1561" width="24.83203125" style="177" bestFit="1" customWidth="1"/>
    <col min="1562" max="1564" width="0" style="177" hidden="1" customWidth="1"/>
    <col min="1565" max="1566" width="24.5" style="177" customWidth="1"/>
    <col min="1567" max="1567" width="29" style="177" bestFit="1" customWidth="1"/>
    <col min="1568" max="1568" width="28" style="177" customWidth="1"/>
    <col min="1569" max="1813" width="13.33203125" style="177"/>
    <col min="1814" max="1814" width="51.5" style="177" customWidth="1"/>
    <col min="1815" max="1815" width="70.1640625" style="177" customWidth="1"/>
    <col min="1816" max="1816" width="30.1640625" style="177" customWidth="1"/>
    <col min="1817" max="1817" width="24.83203125" style="177" bestFit="1" customWidth="1"/>
    <col min="1818" max="1820" width="0" style="177" hidden="1" customWidth="1"/>
    <col min="1821" max="1822" width="24.5" style="177" customWidth="1"/>
    <col min="1823" max="1823" width="29" style="177" bestFit="1" customWidth="1"/>
    <col min="1824" max="1824" width="28" style="177" customWidth="1"/>
    <col min="1825" max="2069" width="13.33203125" style="177"/>
    <col min="2070" max="2070" width="51.5" style="177" customWidth="1"/>
    <col min="2071" max="2071" width="70.1640625" style="177" customWidth="1"/>
    <col min="2072" max="2072" width="30.1640625" style="177" customWidth="1"/>
    <col min="2073" max="2073" width="24.83203125" style="177" bestFit="1" customWidth="1"/>
    <col min="2074" max="2076" width="0" style="177" hidden="1" customWidth="1"/>
    <col min="2077" max="2078" width="24.5" style="177" customWidth="1"/>
    <col min="2079" max="2079" width="29" style="177" bestFit="1" customWidth="1"/>
    <col min="2080" max="2080" width="28" style="177" customWidth="1"/>
    <col min="2081" max="2325" width="13.33203125" style="177"/>
    <col min="2326" max="2326" width="51.5" style="177" customWidth="1"/>
    <col min="2327" max="2327" width="70.1640625" style="177" customWidth="1"/>
    <col min="2328" max="2328" width="30.1640625" style="177" customWidth="1"/>
    <col min="2329" max="2329" width="24.83203125" style="177" bestFit="1" customWidth="1"/>
    <col min="2330" max="2332" width="0" style="177" hidden="1" customWidth="1"/>
    <col min="2333" max="2334" width="24.5" style="177" customWidth="1"/>
    <col min="2335" max="2335" width="29" style="177" bestFit="1" customWidth="1"/>
    <col min="2336" max="2336" width="28" style="177" customWidth="1"/>
    <col min="2337" max="2581" width="13.33203125" style="177"/>
    <col min="2582" max="2582" width="51.5" style="177" customWidth="1"/>
    <col min="2583" max="2583" width="70.1640625" style="177" customWidth="1"/>
    <col min="2584" max="2584" width="30.1640625" style="177" customWidth="1"/>
    <col min="2585" max="2585" width="24.83203125" style="177" bestFit="1" customWidth="1"/>
    <col min="2586" max="2588" width="0" style="177" hidden="1" customWidth="1"/>
    <col min="2589" max="2590" width="24.5" style="177" customWidth="1"/>
    <col min="2591" max="2591" width="29" style="177" bestFit="1" customWidth="1"/>
    <col min="2592" max="2592" width="28" style="177" customWidth="1"/>
    <col min="2593" max="2837" width="13.33203125" style="177"/>
    <col min="2838" max="2838" width="51.5" style="177" customWidth="1"/>
    <col min="2839" max="2839" width="70.1640625" style="177" customWidth="1"/>
    <col min="2840" max="2840" width="30.1640625" style="177" customWidth="1"/>
    <col min="2841" max="2841" width="24.83203125" style="177" bestFit="1" customWidth="1"/>
    <col min="2842" max="2844" width="0" style="177" hidden="1" customWidth="1"/>
    <col min="2845" max="2846" width="24.5" style="177" customWidth="1"/>
    <col min="2847" max="2847" width="29" style="177" bestFit="1" customWidth="1"/>
    <col min="2848" max="2848" width="28" style="177" customWidth="1"/>
    <col min="2849" max="3093" width="13.33203125" style="177"/>
    <col min="3094" max="3094" width="51.5" style="177" customWidth="1"/>
    <col min="3095" max="3095" width="70.1640625" style="177" customWidth="1"/>
    <col min="3096" max="3096" width="30.1640625" style="177" customWidth="1"/>
    <col min="3097" max="3097" width="24.83203125" style="177" bestFit="1" customWidth="1"/>
    <col min="3098" max="3100" width="0" style="177" hidden="1" customWidth="1"/>
    <col min="3101" max="3102" width="24.5" style="177" customWidth="1"/>
    <col min="3103" max="3103" width="29" style="177" bestFit="1" customWidth="1"/>
    <col min="3104" max="3104" width="28" style="177" customWidth="1"/>
    <col min="3105" max="3349" width="13.33203125" style="177"/>
    <col min="3350" max="3350" width="51.5" style="177" customWidth="1"/>
    <col min="3351" max="3351" width="70.1640625" style="177" customWidth="1"/>
    <col min="3352" max="3352" width="30.1640625" style="177" customWidth="1"/>
    <col min="3353" max="3353" width="24.83203125" style="177" bestFit="1" customWidth="1"/>
    <col min="3354" max="3356" width="0" style="177" hidden="1" customWidth="1"/>
    <col min="3357" max="3358" width="24.5" style="177" customWidth="1"/>
    <col min="3359" max="3359" width="29" style="177" bestFit="1" customWidth="1"/>
    <col min="3360" max="3360" width="28" style="177" customWidth="1"/>
    <col min="3361" max="3605" width="13.33203125" style="177"/>
    <col min="3606" max="3606" width="51.5" style="177" customWidth="1"/>
    <col min="3607" max="3607" width="70.1640625" style="177" customWidth="1"/>
    <col min="3608" max="3608" width="30.1640625" style="177" customWidth="1"/>
    <col min="3609" max="3609" width="24.83203125" style="177" bestFit="1" customWidth="1"/>
    <col min="3610" max="3612" width="0" style="177" hidden="1" customWidth="1"/>
    <col min="3613" max="3614" width="24.5" style="177" customWidth="1"/>
    <col min="3615" max="3615" width="29" style="177" bestFit="1" customWidth="1"/>
    <col min="3616" max="3616" width="28" style="177" customWidth="1"/>
    <col min="3617" max="3861" width="13.33203125" style="177"/>
    <col min="3862" max="3862" width="51.5" style="177" customWidth="1"/>
    <col min="3863" max="3863" width="70.1640625" style="177" customWidth="1"/>
    <col min="3864" max="3864" width="30.1640625" style="177" customWidth="1"/>
    <col min="3865" max="3865" width="24.83203125" style="177" bestFit="1" customWidth="1"/>
    <col min="3866" max="3868" width="0" style="177" hidden="1" customWidth="1"/>
    <col min="3869" max="3870" width="24.5" style="177" customWidth="1"/>
    <col min="3871" max="3871" width="29" style="177" bestFit="1" customWidth="1"/>
    <col min="3872" max="3872" width="28" style="177" customWidth="1"/>
    <col min="3873" max="4117" width="13.33203125" style="177"/>
    <col min="4118" max="4118" width="51.5" style="177" customWidth="1"/>
    <col min="4119" max="4119" width="70.1640625" style="177" customWidth="1"/>
    <col min="4120" max="4120" width="30.1640625" style="177" customWidth="1"/>
    <col min="4121" max="4121" width="24.83203125" style="177" bestFit="1" customWidth="1"/>
    <col min="4122" max="4124" width="0" style="177" hidden="1" customWidth="1"/>
    <col min="4125" max="4126" width="24.5" style="177" customWidth="1"/>
    <col min="4127" max="4127" width="29" style="177" bestFit="1" customWidth="1"/>
    <col min="4128" max="4128" width="28" style="177" customWidth="1"/>
    <col min="4129" max="4373" width="13.33203125" style="177"/>
    <col min="4374" max="4374" width="51.5" style="177" customWidth="1"/>
    <col min="4375" max="4375" width="70.1640625" style="177" customWidth="1"/>
    <col min="4376" max="4376" width="30.1640625" style="177" customWidth="1"/>
    <col min="4377" max="4377" width="24.83203125" style="177" bestFit="1" customWidth="1"/>
    <col min="4378" max="4380" width="0" style="177" hidden="1" customWidth="1"/>
    <col min="4381" max="4382" width="24.5" style="177" customWidth="1"/>
    <col min="4383" max="4383" width="29" style="177" bestFit="1" customWidth="1"/>
    <col min="4384" max="4384" width="28" style="177" customWidth="1"/>
    <col min="4385" max="4629" width="13.33203125" style="177"/>
    <col min="4630" max="4630" width="51.5" style="177" customWidth="1"/>
    <col min="4631" max="4631" width="70.1640625" style="177" customWidth="1"/>
    <col min="4632" max="4632" width="30.1640625" style="177" customWidth="1"/>
    <col min="4633" max="4633" width="24.83203125" style="177" bestFit="1" customWidth="1"/>
    <col min="4634" max="4636" width="0" style="177" hidden="1" customWidth="1"/>
    <col min="4637" max="4638" width="24.5" style="177" customWidth="1"/>
    <col min="4639" max="4639" width="29" style="177" bestFit="1" customWidth="1"/>
    <col min="4640" max="4640" width="28" style="177" customWidth="1"/>
    <col min="4641" max="4885" width="13.33203125" style="177"/>
    <col min="4886" max="4886" width="51.5" style="177" customWidth="1"/>
    <col min="4887" max="4887" width="70.1640625" style="177" customWidth="1"/>
    <col min="4888" max="4888" width="30.1640625" style="177" customWidth="1"/>
    <col min="4889" max="4889" width="24.83203125" style="177" bestFit="1" customWidth="1"/>
    <col min="4890" max="4892" width="0" style="177" hidden="1" customWidth="1"/>
    <col min="4893" max="4894" width="24.5" style="177" customWidth="1"/>
    <col min="4895" max="4895" width="29" style="177" bestFit="1" customWidth="1"/>
    <col min="4896" max="4896" width="28" style="177" customWidth="1"/>
    <col min="4897" max="5141" width="13.33203125" style="177"/>
    <col min="5142" max="5142" width="51.5" style="177" customWidth="1"/>
    <col min="5143" max="5143" width="70.1640625" style="177" customWidth="1"/>
    <col min="5144" max="5144" width="30.1640625" style="177" customWidth="1"/>
    <col min="5145" max="5145" width="24.83203125" style="177" bestFit="1" customWidth="1"/>
    <col min="5146" max="5148" width="0" style="177" hidden="1" customWidth="1"/>
    <col min="5149" max="5150" width="24.5" style="177" customWidth="1"/>
    <col min="5151" max="5151" width="29" style="177" bestFit="1" customWidth="1"/>
    <col min="5152" max="5152" width="28" style="177" customWidth="1"/>
    <col min="5153" max="5397" width="13.33203125" style="177"/>
    <col min="5398" max="5398" width="51.5" style="177" customWidth="1"/>
    <col min="5399" max="5399" width="70.1640625" style="177" customWidth="1"/>
    <col min="5400" max="5400" width="30.1640625" style="177" customWidth="1"/>
    <col min="5401" max="5401" width="24.83203125" style="177" bestFit="1" customWidth="1"/>
    <col min="5402" max="5404" width="0" style="177" hidden="1" customWidth="1"/>
    <col min="5405" max="5406" width="24.5" style="177" customWidth="1"/>
    <col min="5407" max="5407" width="29" style="177" bestFit="1" customWidth="1"/>
    <col min="5408" max="5408" width="28" style="177" customWidth="1"/>
    <col min="5409" max="5653" width="13.33203125" style="177"/>
    <col min="5654" max="5654" width="51.5" style="177" customWidth="1"/>
    <col min="5655" max="5655" width="70.1640625" style="177" customWidth="1"/>
    <col min="5656" max="5656" width="30.1640625" style="177" customWidth="1"/>
    <col min="5657" max="5657" width="24.83203125" style="177" bestFit="1" customWidth="1"/>
    <col min="5658" max="5660" width="0" style="177" hidden="1" customWidth="1"/>
    <col min="5661" max="5662" width="24.5" style="177" customWidth="1"/>
    <col min="5663" max="5663" width="29" style="177" bestFit="1" customWidth="1"/>
    <col min="5664" max="5664" width="28" style="177" customWidth="1"/>
    <col min="5665" max="5909" width="13.33203125" style="177"/>
    <col min="5910" max="5910" width="51.5" style="177" customWidth="1"/>
    <col min="5911" max="5911" width="70.1640625" style="177" customWidth="1"/>
    <col min="5912" max="5912" width="30.1640625" style="177" customWidth="1"/>
    <col min="5913" max="5913" width="24.83203125" style="177" bestFit="1" customWidth="1"/>
    <col min="5914" max="5916" width="0" style="177" hidden="1" customWidth="1"/>
    <col min="5917" max="5918" width="24.5" style="177" customWidth="1"/>
    <col min="5919" max="5919" width="29" style="177" bestFit="1" customWidth="1"/>
    <col min="5920" max="5920" width="28" style="177" customWidth="1"/>
    <col min="5921" max="6165" width="13.33203125" style="177"/>
    <col min="6166" max="6166" width="51.5" style="177" customWidth="1"/>
    <col min="6167" max="6167" width="70.1640625" style="177" customWidth="1"/>
    <col min="6168" max="6168" width="30.1640625" style="177" customWidth="1"/>
    <col min="6169" max="6169" width="24.83203125" style="177" bestFit="1" customWidth="1"/>
    <col min="6170" max="6172" width="0" style="177" hidden="1" customWidth="1"/>
    <col min="6173" max="6174" width="24.5" style="177" customWidth="1"/>
    <col min="6175" max="6175" width="29" style="177" bestFit="1" customWidth="1"/>
    <col min="6176" max="6176" width="28" style="177" customWidth="1"/>
    <col min="6177" max="6421" width="13.33203125" style="177"/>
    <col min="6422" max="6422" width="51.5" style="177" customWidth="1"/>
    <col min="6423" max="6423" width="70.1640625" style="177" customWidth="1"/>
    <col min="6424" max="6424" width="30.1640625" style="177" customWidth="1"/>
    <col min="6425" max="6425" width="24.83203125" style="177" bestFit="1" customWidth="1"/>
    <col min="6426" max="6428" width="0" style="177" hidden="1" customWidth="1"/>
    <col min="6429" max="6430" width="24.5" style="177" customWidth="1"/>
    <col min="6431" max="6431" width="29" style="177" bestFit="1" customWidth="1"/>
    <col min="6432" max="6432" width="28" style="177" customWidth="1"/>
    <col min="6433" max="6677" width="13.33203125" style="177"/>
    <col min="6678" max="6678" width="51.5" style="177" customWidth="1"/>
    <col min="6679" max="6679" width="70.1640625" style="177" customWidth="1"/>
    <col min="6680" max="6680" width="30.1640625" style="177" customWidth="1"/>
    <col min="6681" max="6681" width="24.83203125" style="177" bestFit="1" customWidth="1"/>
    <col min="6682" max="6684" width="0" style="177" hidden="1" customWidth="1"/>
    <col min="6685" max="6686" width="24.5" style="177" customWidth="1"/>
    <col min="6687" max="6687" width="29" style="177" bestFit="1" customWidth="1"/>
    <col min="6688" max="6688" width="28" style="177" customWidth="1"/>
    <col min="6689" max="6933" width="13.33203125" style="177"/>
    <col min="6934" max="6934" width="51.5" style="177" customWidth="1"/>
    <col min="6935" max="6935" width="70.1640625" style="177" customWidth="1"/>
    <col min="6936" max="6936" width="30.1640625" style="177" customWidth="1"/>
    <col min="6937" max="6937" width="24.83203125" style="177" bestFit="1" customWidth="1"/>
    <col min="6938" max="6940" width="0" style="177" hidden="1" customWidth="1"/>
    <col min="6941" max="6942" width="24.5" style="177" customWidth="1"/>
    <col min="6943" max="6943" width="29" style="177" bestFit="1" customWidth="1"/>
    <col min="6944" max="6944" width="28" style="177" customWidth="1"/>
    <col min="6945" max="7189" width="13.33203125" style="177"/>
    <col min="7190" max="7190" width="51.5" style="177" customWidth="1"/>
    <col min="7191" max="7191" width="70.1640625" style="177" customWidth="1"/>
    <col min="7192" max="7192" width="30.1640625" style="177" customWidth="1"/>
    <col min="7193" max="7193" width="24.83203125" style="177" bestFit="1" customWidth="1"/>
    <col min="7194" max="7196" width="0" style="177" hidden="1" customWidth="1"/>
    <col min="7197" max="7198" width="24.5" style="177" customWidth="1"/>
    <col min="7199" max="7199" width="29" style="177" bestFit="1" customWidth="1"/>
    <col min="7200" max="7200" width="28" style="177" customWidth="1"/>
    <col min="7201" max="7445" width="13.33203125" style="177"/>
    <col min="7446" max="7446" width="51.5" style="177" customWidth="1"/>
    <col min="7447" max="7447" width="70.1640625" style="177" customWidth="1"/>
    <col min="7448" max="7448" width="30.1640625" style="177" customWidth="1"/>
    <col min="7449" max="7449" width="24.83203125" style="177" bestFit="1" customWidth="1"/>
    <col min="7450" max="7452" width="0" style="177" hidden="1" customWidth="1"/>
    <col min="7453" max="7454" width="24.5" style="177" customWidth="1"/>
    <col min="7455" max="7455" width="29" style="177" bestFit="1" customWidth="1"/>
    <col min="7456" max="7456" width="28" style="177" customWidth="1"/>
    <col min="7457" max="7701" width="13.33203125" style="177"/>
    <col min="7702" max="7702" width="51.5" style="177" customWidth="1"/>
    <col min="7703" max="7703" width="70.1640625" style="177" customWidth="1"/>
    <col min="7704" max="7704" width="30.1640625" style="177" customWidth="1"/>
    <col min="7705" max="7705" width="24.83203125" style="177" bestFit="1" customWidth="1"/>
    <col min="7706" max="7708" width="0" style="177" hidden="1" customWidth="1"/>
    <col min="7709" max="7710" width="24.5" style="177" customWidth="1"/>
    <col min="7711" max="7711" width="29" style="177" bestFit="1" customWidth="1"/>
    <col min="7712" max="7712" width="28" style="177" customWidth="1"/>
    <col min="7713" max="7957" width="13.33203125" style="177"/>
    <col min="7958" max="7958" width="51.5" style="177" customWidth="1"/>
    <col min="7959" max="7959" width="70.1640625" style="177" customWidth="1"/>
    <col min="7960" max="7960" width="30.1640625" style="177" customWidth="1"/>
    <col min="7961" max="7961" width="24.83203125" style="177" bestFit="1" customWidth="1"/>
    <col min="7962" max="7964" width="0" style="177" hidden="1" customWidth="1"/>
    <col min="7965" max="7966" width="24.5" style="177" customWidth="1"/>
    <col min="7967" max="7967" width="29" style="177" bestFit="1" customWidth="1"/>
    <col min="7968" max="7968" width="28" style="177" customWidth="1"/>
    <col min="7969" max="8213" width="13.33203125" style="177"/>
    <col min="8214" max="8214" width="51.5" style="177" customWidth="1"/>
    <col min="8215" max="8215" width="70.1640625" style="177" customWidth="1"/>
    <col min="8216" max="8216" width="30.1640625" style="177" customWidth="1"/>
    <col min="8217" max="8217" width="24.83203125" style="177" bestFit="1" customWidth="1"/>
    <col min="8218" max="8220" width="0" style="177" hidden="1" customWidth="1"/>
    <col min="8221" max="8222" width="24.5" style="177" customWidth="1"/>
    <col min="8223" max="8223" width="29" style="177" bestFit="1" customWidth="1"/>
    <col min="8224" max="8224" width="28" style="177" customWidth="1"/>
    <col min="8225" max="8469" width="13.33203125" style="177"/>
    <col min="8470" max="8470" width="51.5" style="177" customWidth="1"/>
    <col min="8471" max="8471" width="70.1640625" style="177" customWidth="1"/>
    <col min="8472" max="8472" width="30.1640625" style="177" customWidth="1"/>
    <col min="8473" max="8473" width="24.83203125" style="177" bestFit="1" customWidth="1"/>
    <col min="8474" max="8476" width="0" style="177" hidden="1" customWidth="1"/>
    <col min="8477" max="8478" width="24.5" style="177" customWidth="1"/>
    <col min="8479" max="8479" width="29" style="177" bestFit="1" customWidth="1"/>
    <col min="8480" max="8480" width="28" style="177" customWidth="1"/>
    <col min="8481" max="8725" width="13.33203125" style="177"/>
    <col min="8726" max="8726" width="51.5" style="177" customWidth="1"/>
    <col min="8727" max="8727" width="70.1640625" style="177" customWidth="1"/>
    <col min="8728" max="8728" width="30.1640625" style="177" customWidth="1"/>
    <col min="8729" max="8729" width="24.83203125" style="177" bestFit="1" customWidth="1"/>
    <col min="8730" max="8732" width="0" style="177" hidden="1" customWidth="1"/>
    <col min="8733" max="8734" width="24.5" style="177" customWidth="1"/>
    <col min="8735" max="8735" width="29" style="177" bestFit="1" customWidth="1"/>
    <col min="8736" max="8736" width="28" style="177" customWidth="1"/>
    <col min="8737" max="8981" width="13.33203125" style="177"/>
    <col min="8982" max="8982" width="51.5" style="177" customWidth="1"/>
    <col min="8983" max="8983" width="70.1640625" style="177" customWidth="1"/>
    <col min="8984" max="8984" width="30.1640625" style="177" customWidth="1"/>
    <col min="8985" max="8985" width="24.83203125" style="177" bestFit="1" customWidth="1"/>
    <col min="8986" max="8988" width="0" style="177" hidden="1" customWidth="1"/>
    <col min="8989" max="8990" width="24.5" style="177" customWidth="1"/>
    <col min="8991" max="8991" width="29" style="177" bestFit="1" customWidth="1"/>
    <col min="8992" max="8992" width="28" style="177" customWidth="1"/>
    <col min="8993" max="9237" width="13.33203125" style="177"/>
    <col min="9238" max="9238" width="51.5" style="177" customWidth="1"/>
    <col min="9239" max="9239" width="70.1640625" style="177" customWidth="1"/>
    <col min="9240" max="9240" width="30.1640625" style="177" customWidth="1"/>
    <col min="9241" max="9241" width="24.83203125" style="177" bestFit="1" customWidth="1"/>
    <col min="9242" max="9244" width="0" style="177" hidden="1" customWidth="1"/>
    <col min="9245" max="9246" width="24.5" style="177" customWidth="1"/>
    <col min="9247" max="9247" width="29" style="177" bestFit="1" customWidth="1"/>
    <col min="9248" max="9248" width="28" style="177" customWidth="1"/>
    <col min="9249" max="9493" width="13.33203125" style="177"/>
    <col min="9494" max="9494" width="51.5" style="177" customWidth="1"/>
    <col min="9495" max="9495" width="70.1640625" style="177" customWidth="1"/>
    <col min="9496" max="9496" width="30.1640625" style="177" customWidth="1"/>
    <col min="9497" max="9497" width="24.83203125" style="177" bestFit="1" customWidth="1"/>
    <col min="9498" max="9500" width="0" style="177" hidden="1" customWidth="1"/>
    <col min="9501" max="9502" width="24.5" style="177" customWidth="1"/>
    <col min="9503" max="9503" width="29" style="177" bestFit="1" customWidth="1"/>
    <col min="9504" max="9504" width="28" style="177" customWidth="1"/>
    <col min="9505" max="9749" width="13.33203125" style="177"/>
    <col min="9750" max="9750" width="51.5" style="177" customWidth="1"/>
    <col min="9751" max="9751" width="70.1640625" style="177" customWidth="1"/>
    <col min="9752" max="9752" width="30.1640625" style="177" customWidth="1"/>
    <col min="9753" max="9753" width="24.83203125" style="177" bestFit="1" customWidth="1"/>
    <col min="9754" max="9756" width="0" style="177" hidden="1" customWidth="1"/>
    <col min="9757" max="9758" width="24.5" style="177" customWidth="1"/>
    <col min="9759" max="9759" width="29" style="177" bestFit="1" customWidth="1"/>
    <col min="9760" max="9760" width="28" style="177" customWidth="1"/>
    <col min="9761" max="10005" width="13.33203125" style="177"/>
    <col min="10006" max="10006" width="51.5" style="177" customWidth="1"/>
    <col min="10007" max="10007" width="70.1640625" style="177" customWidth="1"/>
    <col min="10008" max="10008" width="30.1640625" style="177" customWidth="1"/>
    <col min="10009" max="10009" width="24.83203125" style="177" bestFit="1" customWidth="1"/>
    <col min="10010" max="10012" width="0" style="177" hidden="1" customWidth="1"/>
    <col min="10013" max="10014" width="24.5" style="177" customWidth="1"/>
    <col min="10015" max="10015" width="29" style="177" bestFit="1" customWidth="1"/>
    <col min="10016" max="10016" width="28" style="177" customWidth="1"/>
    <col min="10017" max="10261" width="13.33203125" style="177"/>
    <col min="10262" max="10262" width="51.5" style="177" customWidth="1"/>
    <col min="10263" max="10263" width="70.1640625" style="177" customWidth="1"/>
    <col min="10264" max="10264" width="30.1640625" style="177" customWidth="1"/>
    <col min="10265" max="10265" width="24.83203125" style="177" bestFit="1" customWidth="1"/>
    <col min="10266" max="10268" width="0" style="177" hidden="1" customWidth="1"/>
    <col min="10269" max="10270" width="24.5" style="177" customWidth="1"/>
    <col min="10271" max="10271" width="29" style="177" bestFit="1" customWidth="1"/>
    <col min="10272" max="10272" width="28" style="177" customWidth="1"/>
    <col min="10273" max="10517" width="13.33203125" style="177"/>
    <col min="10518" max="10518" width="51.5" style="177" customWidth="1"/>
    <col min="10519" max="10519" width="70.1640625" style="177" customWidth="1"/>
    <col min="10520" max="10520" width="30.1640625" style="177" customWidth="1"/>
    <col min="10521" max="10521" width="24.83203125" style="177" bestFit="1" customWidth="1"/>
    <col min="10522" max="10524" width="0" style="177" hidden="1" customWidth="1"/>
    <col min="10525" max="10526" width="24.5" style="177" customWidth="1"/>
    <col min="10527" max="10527" width="29" style="177" bestFit="1" customWidth="1"/>
    <col min="10528" max="10528" width="28" style="177" customWidth="1"/>
    <col min="10529" max="10773" width="13.33203125" style="177"/>
    <col min="10774" max="10774" width="51.5" style="177" customWidth="1"/>
    <col min="10775" max="10775" width="70.1640625" style="177" customWidth="1"/>
    <col min="10776" max="10776" width="30.1640625" style="177" customWidth="1"/>
    <col min="10777" max="10777" width="24.83203125" style="177" bestFit="1" customWidth="1"/>
    <col min="10778" max="10780" width="0" style="177" hidden="1" customWidth="1"/>
    <col min="10781" max="10782" width="24.5" style="177" customWidth="1"/>
    <col min="10783" max="10783" width="29" style="177" bestFit="1" customWidth="1"/>
    <col min="10784" max="10784" width="28" style="177" customWidth="1"/>
    <col min="10785" max="11029" width="13.33203125" style="177"/>
    <col min="11030" max="11030" width="51.5" style="177" customWidth="1"/>
    <col min="11031" max="11031" width="70.1640625" style="177" customWidth="1"/>
    <col min="11032" max="11032" width="30.1640625" style="177" customWidth="1"/>
    <col min="11033" max="11033" width="24.83203125" style="177" bestFit="1" customWidth="1"/>
    <col min="11034" max="11036" width="0" style="177" hidden="1" customWidth="1"/>
    <col min="11037" max="11038" width="24.5" style="177" customWidth="1"/>
    <col min="11039" max="11039" width="29" style="177" bestFit="1" customWidth="1"/>
    <col min="11040" max="11040" width="28" style="177" customWidth="1"/>
    <col min="11041" max="11285" width="13.33203125" style="177"/>
    <col min="11286" max="11286" width="51.5" style="177" customWidth="1"/>
    <col min="11287" max="11287" width="70.1640625" style="177" customWidth="1"/>
    <col min="11288" max="11288" width="30.1640625" style="177" customWidth="1"/>
    <col min="11289" max="11289" width="24.83203125" style="177" bestFit="1" customWidth="1"/>
    <col min="11290" max="11292" width="0" style="177" hidden="1" customWidth="1"/>
    <col min="11293" max="11294" width="24.5" style="177" customWidth="1"/>
    <col min="11295" max="11295" width="29" style="177" bestFit="1" customWidth="1"/>
    <col min="11296" max="11296" width="28" style="177" customWidth="1"/>
    <col min="11297" max="11541" width="13.33203125" style="177"/>
    <col min="11542" max="11542" width="51.5" style="177" customWidth="1"/>
    <col min="11543" max="11543" width="70.1640625" style="177" customWidth="1"/>
    <col min="11544" max="11544" width="30.1640625" style="177" customWidth="1"/>
    <col min="11545" max="11545" width="24.83203125" style="177" bestFit="1" customWidth="1"/>
    <col min="11546" max="11548" width="0" style="177" hidden="1" customWidth="1"/>
    <col min="11549" max="11550" width="24.5" style="177" customWidth="1"/>
    <col min="11551" max="11551" width="29" style="177" bestFit="1" customWidth="1"/>
    <col min="11552" max="11552" width="28" style="177" customWidth="1"/>
    <col min="11553" max="11797" width="13.33203125" style="177"/>
    <col min="11798" max="11798" width="51.5" style="177" customWidth="1"/>
    <col min="11799" max="11799" width="70.1640625" style="177" customWidth="1"/>
    <col min="11800" max="11800" width="30.1640625" style="177" customWidth="1"/>
    <col min="11801" max="11801" width="24.83203125" style="177" bestFit="1" customWidth="1"/>
    <col min="11802" max="11804" width="0" style="177" hidden="1" customWidth="1"/>
    <col min="11805" max="11806" width="24.5" style="177" customWidth="1"/>
    <col min="11807" max="11807" width="29" style="177" bestFit="1" customWidth="1"/>
    <col min="11808" max="11808" width="28" style="177" customWidth="1"/>
    <col min="11809" max="12053" width="13.33203125" style="177"/>
    <col min="12054" max="12054" width="51.5" style="177" customWidth="1"/>
    <col min="12055" max="12055" width="70.1640625" style="177" customWidth="1"/>
    <col min="12056" max="12056" width="30.1640625" style="177" customWidth="1"/>
    <col min="12057" max="12057" width="24.83203125" style="177" bestFit="1" customWidth="1"/>
    <col min="12058" max="12060" width="0" style="177" hidden="1" customWidth="1"/>
    <col min="12061" max="12062" width="24.5" style="177" customWidth="1"/>
    <col min="12063" max="12063" width="29" style="177" bestFit="1" customWidth="1"/>
    <col min="12064" max="12064" width="28" style="177" customWidth="1"/>
    <col min="12065" max="12309" width="13.33203125" style="177"/>
    <col min="12310" max="12310" width="51.5" style="177" customWidth="1"/>
    <col min="12311" max="12311" width="70.1640625" style="177" customWidth="1"/>
    <col min="12312" max="12312" width="30.1640625" style="177" customWidth="1"/>
    <col min="12313" max="12313" width="24.83203125" style="177" bestFit="1" customWidth="1"/>
    <col min="12314" max="12316" width="0" style="177" hidden="1" customWidth="1"/>
    <col min="12317" max="12318" width="24.5" style="177" customWidth="1"/>
    <col min="12319" max="12319" width="29" style="177" bestFit="1" customWidth="1"/>
    <col min="12320" max="12320" width="28" style="177" customWidth="1"/>
    <col min="12321" max="12565" width="13.33203125" style="177"/>
    <col min="12566" max="12566" width="51.5" style="177" customWidth="1"/>
    <col min="12567" max="12567" width="70.1640625" style="177" customWidth="1"/>
    <col min="12568" max="12568" width="30.1640625" style="177" customWidth="1"/>
    <col min="12569" max="12569" width="24.83203125" style="177" bestFit="1" customWidth="1"/>
    <col min="12570" max="12572" width="0" style="177" hidden="1" customWidth="1"/>
    <col min="12573" max="12574" width="24.5" style="177" customWidth="1"/>
    <col min="12575" max="12575" width="29" style="177" bestFit="1" customWidth="1"/>
    <col min="12576" max="12576" width="28" style="177" customWidth="1"/>
    <col min="12577" max="12821" width="13.33203125" style="177"/>
    <col min="12822" max="12822" width="51.5" style="177" customWidth="1"/>
    <col min="12823" max="12823" width="70.1640625" style="177" customWidth="1"/>
    <col min="12824" max="12824" width="30.1640625" style="177" customWidth="1"/>
    <col min="12825" max="12825" width="24.83203125" style="177" bestFit="1" customWidth="1"/>
    <col min="12826" max="12828" width="0" style="177" hidden="1" customWidth="1"/>
    <col min="12829" max="12830" width="24.5" style="177" customWidth="1"/>
    <col min="12831" max="12831" width="29" style="177" bestFit="1" customWidth="1"/>
    <col min="12832" max="12832" width="28" style="177" customWidth="1"/>
    <col min="12833" max="13077" width="13.33203125" style="177"/>
    <col min="13078" max="13078" width="51.5" style="177" customWidth="1"/>
    <col min="13079" max="13079" width="70.1640625" style="177" customWidth="1"/>
    <col min="13080" max="13080" width="30.1640625" style="177" customWidth="1"/>
    <col min="13081" max="13081" width="24.83203125" style="177" bestFit="1" customWidth="1"/>
    <col min="13082" max="13084" width="0" style="177" hidden="1" customWidth="1"/>
    <col min="13085" max="13086" width="24.5" style="177" customWidth="1"/>
    <col min="13087" max="13087" width="29" style="177" bestFit="1" customWidth="1"/>
    <col min="13088" max="13088" width="28" style="177" customWidth="1"/>
    <col min="13089" max="13333" width="13.33203125" style="177"/>
    <col min="13334" max="13334" width="51.5" style="177" customWidth="1"/>
    <col min="13335" max="13335" width="70.1640625" style="177" customWidth="1"/>
    <col min="13336" max="13336" width="30.1640625" style="177" customWidth="1"/>
    <col min="13337" max="13337" width="24.83203125" style="177" bestFit="1" customWidth="1"/>
    <col min="13338" max="13340" width="0" style="177" hidden="1" customWidth="1"/>
    <col min="13341" max="13342" width="24.5" style="177" customWidth="1"/>
    <col min="13343" max="13343" width="29" style="177" bestFit="1" customWidth="1"/>
    <col min="13344" max="13344" width="28" style="177" customWidth="1"/>
    <col min="13345" max="13589" width="13.33203125" style="177"/>
    <col min="13590" max="13590" width="51.5" style="177" customWidth="1"/>
    <col min="13591" max="13591" width="70.1640625" style="177" customWidth="1"/>
    <col min="13592" max="13592" width="30.1640625" style="177" customWidth="1"/>
    <col min="13593" max="13593" width="24.83203125" style="177" bestFit="1" customWidth="1"/>
    <col min="13594" max="13596" width="0" style="177" hidden="1" customWidth="1"/>
    <col min="13597" max="13598" width="24.5" style="177" customWidth="1"/>
    <col min="13599" max="13599" width="29" style="177" bestFit="1" customWidth="1"/>
    <col min="13600" max="13600" width="28" style="177" customWidth="1"/>
    <col min="13601" max="13845" width="13.33203125" style="177"/>
    <col min="13846" max="13846" width="51.5" style="177" customWidth="1"/>
    <col min="13847" max="13847" width="70.1640625" style="177" customWidth="1"/>
    <col min="13848" max="13848" width="30.1640625" style="177" customWidth="1"/>
    <col min="13849" max="13849" width="24.83203125" style="177" bestFit="1" customWidth="1"/>
    <col min="13850" max="13852" width="0" style="177" hidden="1" customWidth="1"/>
    <col min="13853" max="13854" width="24.5" style="177" customWidth="1"/>
    <col min="13855" max="13855" width="29" style="177" bestFit="1" customWidth="1"/>
    <col min="13856" max="13856" width="28" style="177" customWidth="1"/>
    <col min="13857" max="14101" width="13.33203125" style="177"/>
    <col min="14102" max="14102" width="51.5" style="177" customWidth="1"/>
    <col min="14103" max="14103" width="70.1640625" style="177" customWidth="1"/>
    <col min="14104" max="14104" width="30.1640625" style="177" customWidth="1"/>
    <col min="14105" max="14105" width="24.83203125" style="177" bestFit="1" customWidth="1"/>
    <col min="14106" max="14108" width="0" style="177" hidden="1" customWidth="1"/>
    <col min="14109" max="14110" width="24.5" style="177" customWidth="1"/>
    <col min="14111" max="14111" width="29" style="177" bestFit="1" customWidth="1"/>
    <col min="14112" max="14112" width="28" style="177" customWidth="1"/>
    <col min="14113" max="14357" width="13.33203125" style="177"/>
    <col min="14358" max="14358" width="51.5" style="177" customWidth="1"/>
    <col min="14359" max="14359" width="70.1640625" style="177" customWidth="1"/>
    <col min="14360" max="14360" width="30.1640625" style="177" customWidth="1"/>
    <col min="14361" max="14361" width="24.83203125" style="177" bestFit="1" customWidth="1"/>
    <col min="14362" max="14364" width="0" style="177" hidden="1" customWidth="1"/>
    <col min="14365" max="14366" width="24.5" style="177" customWidth="1"/>
    <col min="14367" max="14367" width="29" style="177" bestFit="1" customWidth="1"/>
    <col min="14368" max="14368" width="28" style="177" customWidth="1"/>
    <col min="14369" max="14613" width="13.33203125" style="177"/>
    <col min="14614" max="14614" width="51.5" style="177" customWidth="1"/>
    <col min="14615" max="14615" width="70.1640625" style="177" customWidth="1"/>
    <col min="14616" max="14616" width="30.1640625" style="177" customWidth="1"/>
    <col min="14617" max="14617" width="24.83203125" style="177" bestFit="1" customWidth="1"/>
    <col min="14618" max="14620" width="0" style="177" hidden="1" customWidth="1"/>
    <col min="14621" max="14622" width="24.5" style="177" customWidth="1"/>
    <col min="14623" max="14623" width="29" style="177" bestFit="1" customWidth="1"/>
    <col min="14624" max="14624" width="28" style="177" customWidth="1"/>
    <col min="14625" max="14869" width="13.33203125" style="177"/>
    <col min="14870" max="14870" width="51.5" style="177" customWidth="1"/>
    <col min="14871" max="14871" width="70.1640625" style="177" customWidth="1"/>
    <col min="14872" max="14872" width="30.1640625" style="177" customWidth="1"/>
    <col min="14873" max="14873" width="24.83203125" style="177" bestFit="1" customWidth="1"/>
    <col min="14874" max="14876" width="0" style="177" hidden="1" customWidth="1"/>
    <col min="14877" max="14878" width="24.5" style="177" customWidth="1"/>
    <col min="14879" max="14879" width="29" style="177" bestFit="1" customWidth="1"/>
    <col min="14880" max="14880" width="28" style="177" customWidth="1"/>
    <col min="14881" max="15125" width="13.33203125" style="177"/>
    <col min="15126" max="15126" width="51.5" style="177" customWidth="1"/>
    <col min="15127" max="15127" width="70.1640625" style="177" customWidth="1"/>
    <col min="15128" max="15128" width="30.1640625" style="177" customWidth="1"/>
    <col min="15129" max="15129" width="24.83203125" style="177" bestFit="1" customWidth="1"/>
    <col min="15130" max="15132" width="0" style="177" hidden="1" customWidth="1"/>
    <col min="15133" max="15134" width="24.5" style="177" customWidth="1"/>
    <col min="15135" max="15135" width="29" style="177" bestFit="1" customWidth="1"/>
    <col min="15136" max="15136" width="28" style="177" customWidth="1"/>
    <col min="15137" max="15381" width="13.33203125" style="177"/>
    <col min="15382" max="15382" width="51.5" style="177" customWidth="1"/>
    <col min="15383" max="15383" width="70.1640625" style="177" customWidth="1"/>
    <col min="15384" max="15384" width="30.1640625" style="177" customWidth="1"/>
    <col min="15385" max="15385" width="24.83203125" style="177" bestFit="1" customWidth="1"/>
    <col min="15386" max="15388" width="0" style="177" hidden="1" customWidth="1"/>
    <col min="15389" max="15390" width="24.5" style="177" customWidth="1"/>
    <col min="15391" max="15391" width="29" style="177" bestFit="1" customWidth="1"/>
    <col min="15392" max="15392" width="28" style="177" customWidth="1"/>
    <col min="15393" max="15637" width="13.33203125" style="177"/>
    <col min="15638" max="15638" width="51.5" style="177" customWidth="1"/>
    <col min="15639" max="15639" width="70.1640625" style="177" customWidth="1"/>
    <col min="15640" max="15640" width="30.1640625" style="177" customWidth="1"/>
    <col min="15641" max="15641" width="24.83203125" style="177" bestFit="1" customWidth="1"/>
    <col min="15642" max="15644" width="0" style="177" hidden="1" customWidth="1"/>
    <col min="15645" max="15646" width="24.5" style="177" customWidth="1"/>
    <col min="15647" max="15647" width="29" style="177" bestFit="1" customWidth="1"/>
    <col min="15648" max="15648" width="28" style="177" customWidth="1"/>
    <col min="15649" max="15893" width="13.33203125" style="177"/>
    <col min="15894" max="15894" width="51.5" style="177" customWidth="1"/>
    <col min="15895" max="15895" width="70.1640625" style="177" customWidth="1"/>
    <col min="15896" max="15896" width="30.1640625" style="177" customWidth="1"/>
    <col min="15897" max="15897" width="24.83203125" style="177" bestFit="1" customWidth="1"/>
    <col min="15898" max="15900" width="0" style="177" hidden="1" customWidth="1"/>
    <col min="15901" max="15902" width="24.5" style="177" customWidth="1"/>
    <col min="15903" max="15903" width="29" style="177" bestFit="1" customWidth="1"/>
    <col min="15904" max="15904" width="28" style="177" customWidth="1"/>
    <col min="15905" max="16149" width="13.33203125" style="177"/>
    <col min="16150" max="16150" width="51.5" style="177" customWidth="1"/>
    <col min="16151" max="16151" width="70.1640625" style="177" customWidth="1"/>
    <col min="16152" max="16152" width="30.1640625" style="177" customWidth="1"/>
    <col min="16153" max="16153" width="24.83203125" style="177" bestFit="1" customWidth="1"/>
    <col min="16154" max="16156" width="0" style="177" hidden="1" customWidth="1"/>
    <col min="16157" max="16158" width="24.5" style="177" customWidth="1"/>
    <col min="16159" max="16159" width="29" style="177" bestFit="1" customWidth="1"/>
    <col min="16160" max="16160" width="28" style="177" customWidth="1"/>
    <col min="16161" max="16384" width="13.33203125" style="177"/>
  </cols>
  <sheetData>
    <row r="1" spans="1:37" s="168" customFormat="1" ht="16.5" customHeight="1" x14ac:dyDescent="0.2">
      <c r="A1" s="162"/>
      <c r="B1" s="162"/>
      <c r="C1" s="162"/>
      <c r="D1" s="162"/>
      <c r="E1" s="162"/>
      <c r="F1" s="162"/>
      <c r="G1" s="163"/>
      <c r="H1" s="162"/>
      <c r="I1" s="162"/>
      <c r="J1" s="162"/>
      <c r="K1" s="162"/>
      <c r="L1" s="164">
        <v>1</v>
      </c>
      <c r="M1" s="165">
        <v>1</v>
      </c>
      <c r="N1" s="166">
        <v>2</v>
      </c>
      <c r="O1" s="166">
        <v>2</v>
      </c>
      <c r="P1" s="167">
        <v>3</v>
      </c>
      <c r="Q1" s="166">
        <v>3</v>
      </c>
      <c r="R1" s="166">
        <v>4</v>
      </c>
      <c r="S1" s="166">
        <v>4</v>
      </c>
      <c r="T1" s="166">
        <v>4</v>
      </c>
      <c r="U1" s="167">
        <v>4</v>
      </c>
      <c r="V1" s="166">
        <v>4</v>
      </c>
      <c r="W1" s="167">
        <v>4</v>
      </c>
      <c r="X1" s="166">
        <v>4</v>
      </c>
      <c r="Y1" s="167">
        <v>4</v>
      </c>
      <c r="Z1" s="166">
        <v>4</v>
      </c>
      <c r="AA1" s="167">
        <v>4</v>
      </c>
      <c r="AB1" s="166">
        <v>4</v>
      </c>
      <c r="AC1" s="167">
        <v>4</v>
      </c>
      <c r="AD1" s="166">
        <v>4</v>
      </c>
      <c r="AE1" s="167">
        <v>4</v>
      </c>
      <c r="AF1" s="166">
        <v>4</v>
      </c>
      <c r="AG1" s="167">
        <v>4</v>
      </c>
      <c r="AH1" s="166">
        <v>4</v>
      </c>
      <c r="AI1" s="167">
        <v>4</v>
      </c>
    </row>
    <row r="2" spans="1:37" s="168" customFormat="1" ht="42.75" customHeight="1" x14ac:dyDescent="0.2">
      <c r="A2" s="169"/>
      <c r="B2" s="169"/>
      <c r="C2" s="169"/>
      <c r="D2" s="169"/>
      <c r="E2" s="169"/>
      <c r="F2" s="169"/>
      <c r="G2" s="170"/>
      <c r="H2" s="169"/>
      <c r="I2" s="169"/>
      <c r="J2" s="169"/>
      <c r="K2" s="169"/>
      <c r="L2" s="169"/>
      <c r="M2" s="171"/>
      <c r="N2" s="172"/>
      <c r="O2" s="172"/>
      <c r="P2" s="173"/>
      <c r="Q2" s="172"/>
      <c r="R2" s="172"/>
      <c r="S2" s="172"/>
      <c r="T2" s="172"/>
      <c r="U2" s="173"/>
      <c r="V2" s="172"/>
      <c r="W2" s="173"/>
      <c r="X2" s="172"/>
      <c r="Y2" s="173"/>
      <c r="Z2" s="172"/>
      <c r="AA2" s="173"/>
      <c r="AB2" s="172"/>
      <c r="AC2" s="173"/>
      <c r="AD2" s="172"/>
      <c r="AE2" s="173"/>
      <c r="AF2" s="172"/>
      <c r="AG2" s="173"/>
      <c r="AH2" s="172"/>
      <c r="AI2" s="173"/>
    </row>
    <row r="3" spans="1:37" x14ac:dyDescent="0.2">
      <c r="A3" s="174"/>
      <c r="B3" s="174"/>
      <c r="C3" s="174"/>
      <c r="D3" s="174"/>
      <c r="E3" s="174"/>
      <c r="F3" s="174"/>
      <c r="G3" s="175"/>
      <c r="H3" s="174"/>
      <c r="I3" s="174"/>
      <c r="J3" s="174"/>
      <c r="K3" s="174"/>
      <c r="L3" s="174"/>
      <c r="M3" s="176"/>
      <c r="N3" s="174"/>
      <c r="O3" s="174"/>
      <c r="P3" s="176"/>
      <c r="Q3" s="174"/>
      <c r="R3" s="174"/>
      <c r="S3" s="174"/>
      <c r="T3" s="174"/>
      <c r="U3" s="176"/>
      <c r="V3" s="174"/>
      <c r="W3" s="176"/>
      <c r="X3" s="174"/>
      <c r="Y3" s="176"/>
      <c r="Z3" s="174"/>
      <c r="AA3" s="176"/>
      <c r="AB3" s="174"/>
      <c r="AC3" s="176"/>
      <c r="AD3" s="174"/>
      <c r="AE3" s="176"/>
      <c r="AF3" s="174"/>
      <c r="AG3" s="176"/>
      <c r="AH3" s="174"/>
      <c r="AI3" s="176"/>
    </row>
    <row r="4" spans="1:37" ht="15.75" x14ac:dyDescent="0.25">
      <c r="A4" s="178"/>
      <c r="B4" s="178"/>
      <c r="C4" s="178"/>
      <c r="D4" s="179"/>
      <c r="E4" s="179"/>
      <c r="F4" s="179"/>
      <c r="G4" s="180"/>
      <c r="H4" s="179"/>
      <c r="I4" s="172"/>
      <c r="J4" s="172"/>
      <c r="K4" s="172"/>
      <c r="L4" s="172"/>
      <c r="M4" s="173"/>
      <c r="N4" s="172"/>
      <c r="O4" s="172"/>
      <c r="P4" s="173"/>
      <c r="Q4" s="172"/>
      <c r="R4" s="172"/>
      <c r="S4" s="172"/>
      <c r="T4" s="172"/>
      <c r="U4" s="173"/>
      <c r="V4" s="172"/>
      <c r="W4" s="173"/>
      <c r="X4" s="172"/>
      <c r="Y4" s="173"/>
      <c r="Z4" s="172"/>
      <c r="AA4" s="173"/>
      <c r="AB4" s="172"/>
      <c r="AC4" s="173"/>
      <c r="AD4" s="172"/>
      <c r="AE4" s="173"/>
      <c r="AF4" s="172"/>
      <c r="AG4" s="173"/>
      <c r="AH4" s="172"/>
      <c r="AI4" s="173"/>
    </row>
    <row r="5" spans="1:37" ht="11.25" customHeight="1" x14ac:dyDescent="0.2"/>
    <row r="6" spans="1:37" ht="18" customHeight="1" x14ac:dyDescent="0.25">
      <c r="A6" s="184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>
        <v>1</v>
      </c>
      <c r="M6" s="185"/>
      <c r="N6" s="186">
        <v>2</v>
      </c>
      <c r="O6" s="186"/>
      <c r="P6" s="186">
        <v>3</v>
      </c>
      <c r="Q6" s="186"/>
      <c r="R6" s="186">
        <v>4</v>
      </c>
      <c r="S6" s="186"/>
      <c r="T6" s="186">
        <v>5</v>
      </c>
      <c r="U6" s="187"/>
      <c r="V6" s="186">
        <v>6</v>
      </c>
      <c r="W6" s="187"/>
      <c r="X6" s="186">
        <v>7</v>
      </c>
      <c r="Y6" s="187"/>
      <c r="Z6" s="186">
        <v>8</v>
      </c>
      <c r="AA6" s="187"/>
      <c r="AB6" s="186">
        <v>9</v>
      </c>
      <c r="AC6" s="187"/>
      <c r="AD6" s="186">
        <v>10</v>
      </c>
      <c r="AE6" s="187"/>
      <c r="AF6" s="186">
        <v>11</v>
      </c>
      <c r="AG6" s="187"/>
      <c r="AH6" s="186">
        <v>12</v>
      </c>
      <c r="AI6" s="187"/>
      <c r="AJ6" s="116"/>
      <c r="AK6" s="117"/>
    </row>
    <row r="7" spans="1:37" s="193" customFormat="1" ht="72" x14ac:dyDescent="0.2">
      <c r="A7" s="188" t="s">
        <v>0</v>
      </c>
      <c r="B7" s="188" t="s">
        <v>1</v>
      </c>
      <c r="C7" s="188" t="s">
        <v>2</v>
      </c>
      <c r="D7" s="188" t="s">
        <v>3</v>
      </c>
      <c r="E7" s="189" t="s">
        <v>4</v>
      </c>
      <c r="F7" s="188" t="s">
        <v>5</v>
      </c>
      <c r="G7" s="188" t="s">
        <v>6</v>
      </c>
      <c r="H7" s="190" t="s">
        <v>7</v>
      </c>
      <c r="I7" s="189" t="s">
        <v>8</v>
      </c>
      <c r="J7" s="189" t="s">
        <v>9</v>
      </c>
      <c r="K7" s="189" t="s">
        <v>10</v>
      </c>
      <c r="L7" s="189" t="s">
        <v>11</v>
      </c>
      <c r="M7" s="191" t="s">
        <v>12</v>
      </c>
      <c r="N7" s="189" t="s">
        <v>13</v>
      </c>
      <c r="O7" s="189" t="s">
        <v>14</v>
      </c>
      <c r="P7" s="191" t="s">
        <v>15</v>
      </c>
      <c r="Q7" s="189" t="s">
        <v>16</v>
      </c>
      <c r="R7" s="189" t="s">
        <v>17</v>
      </c>
      <c r="S7" s="189" t="s">
        <v>18</v>
      </c>
      <c r="T7" s="189" t="s">
        <v>19</v>
      </c>
      <c r="U7" s="192" t="s">
        <v>20</v>
      </c>
      <c r="V7" s="189" t="s">
        <v>21</v>
      </c>
      <c r="W7" s="192" t="s">
        <v>22</v>
      </c>
      <c r="X7" s="189" t="s">
        <v>23</v>
      </c>
      <c r="Y7" s="192" t="s">
        <v>24</v>
      </c>
      <c r="Z7" s="189" t="s">
        <v>25</v>
      </c>
      <c r="AA7" s="192" t="s">
        <v>26</v>
      </c>
      <c r="AB7" s="189" t="s">
        <v>27</v>
      </c>
      <c r="AC7" s="192" t="s">
        <v>28</v>
      </c>
      <c r="AD7" s="189" t="s">
        <v>29</v>
      </c>
      <c r="AE7" s="192" t="s">
        <v>30</v>
      </c>
      <c r="AF7" s="189" t="s">
        <v>31</v>
      </c>
      <c r="AG7" s="192" t="s">
        <v>32</v>
      </c>
      <c r="AH7" s="189" t="s">
        <v>33</v>
      </c>
      <c r="AI7" s="191" t="s">
        <v>34</v>
      </c>
    </row>
    <row r="8" spans="1:37" s="119" customFormat="1" ht="18" x14ac:dyDescent="0.2">
      <c r="A8" s="146" t="s">
        <v>35</v>
      </c>
      <c r="B8" s="146" t="s">
        <v>36</v>
      </c>
      <c r="C8" s="147" t="s">
        <v>37</v>
      </c>
      <c r="D8" s="147" t="s">
        <v>38</v>
      </c>
      <c r="E8" s="147" t="s">
        <v>39</v>
      </c>
      <c r="F8" s="147" t="s">
        <v>40</v>
      </c>
      <c r="G8" s="148" t="s">
        <v>41</v>
      </c>
      <c r="H8" s="149" t="s">
        <v>42</v>
      </c>
      <c r="I8" s="118">
        <v>2.4333728583757264</v>
      </c>
      <c r="J8" s="155">
        <v>46112</v>
      </c>
      <c r="K8" s="154" t="s">
        <v>43</v>
      </c>
      <c r="L8" s="150" t="s">
        <v>44</v>
      </c>
      <c r="M8" s="151" t="s">
        <v>44</v>
      </c>
      <c r="N8" s="150" t="s">
        <v>44</v>
      </c>
      <c r="O8" s="151" t="s">
        <v>44</v>
      </c>
      <c r="P8" s="150" t="s">
        <v>44</v>
      </c>
      <c r="Q8" s="151" t="s">
        <v>44</v>
      </c>
      <c r="R8" s="150" t="s">
        <v>44</v>
      </c>
      <c r="S8" s="151" t="s">
        <v>44</v>
      </c>
      <c r="T8" s="150" t="s">
        <v>44</v>
      </c>
      <c r="U8" s="151" t="s">
        <v>44</v>
      </c>
      <c r="V8" s="150" t="s">
        <v>44</v>
      </c>
      <c r="W8" s="151" t="s">
        <v>44</v>
      </c>
      <c r="X8" s="150" t="s">
        <v>44</v>
      </c>
      <c r="Y8" s="151" t="s">
        <v>44</v>
      </c>
      <c r="Z8" s="150" t="s">
        <v>44</v>
      </c>
      <c r="AA8" s="151" t="s">
        <v>44</v>
      </c>
      <c r="AB8" s="150" t="s">
        <v>44</v>
      </c>
      <c r="AC8" s="151" t="s">
        <v>44</v>
      </c>
      <c r="AD8" s="150" t="s">
        <v>44</v>
      </c>
      <c r="AE8" s="151" t="s">
        <v>44</v>
      </c>
      <c r="AF8" s="150" t="s">
        <v>44</v>
      </c>
      <c r="AG8" s="151" t="s">
        <v>44</v>
      </c>
      <c r="AH8" s="150" t="s">
        <v>44</v>
      </c>
      <c r="AI8" s="151" t="s">
        <v>44</v>
      </c>
    </row>
    <row r="9" spans="1:37" s="119" customFormat="1" ht="18" x14ac:dyDescent="0.2">
      <c r="A9" s="146" t="s">
        <v>35</v>
      </c>
      <c r="B9" s="146" t="s">
        <v>36</v>
      </c>
      <c r="C9" s="147" t="s">
        <v>45</v>
      </c>
      <c r="D9" s="147" t="s">
        <v>46</v>
      </c>
      <c r="E9" s="147" t="s">
        <v>47</v>
      </c>
      <c r="F9" s="147" t="s">
        <v>40</v>
      </c>
      <c r="G9" s="148" t="s">
        <v>41</v>
      </c>
      <c r="H9" s="149" t="s">
        <v>42</v>
      </c>
      <c r="I9" s="118">
        <v>2.5167610799274343</v>
      </c>
      <c r="J9" s="155">
        <v>46111</v>
      </c>
      <c r="K9" s="154" t="s">
        <v>43</v>
      </c>
      <c r="L9" s="150" t="s">
        <v>44</v>
      </c>
      <c r="M9" s="151" t="s">
        <v>44</v>
      </c>
      <c r="N9" s="150" t="s">
        <v>44</v>
      </c>
      <c r="O9" s="151" t="s">
        <v>44</v>
      </c>
      <c r="P9" s="150" t="s">
        <v>44</v>
      </c>
      <c r="Q9" s="151" t="s">
        <v>44</v>
      </c>
      <c r="R9" s="150" t="s">
        <v>44</v>
      </c>
      <c r="S9" s="151" t="s">
        <v>44</v>
      </c>
      <c r="T9" s="150" t="s">
        <v>44</v>
      </c>
      <c r="U9" s="151" t="s">
        <v>44</v>
      </c>
      <c r="V9" s="150" t="s">
        <v>44</v>
      </c>
      <c r="W9" s="151" t="s">
        <v>44</v>
      </c>
      <c r="X9" s="150" t="s">
        <v>44</v>
      </c>
      <c r="Y9" s="151" t="s">
        <v>44</v>
      </c>
      <c r="Z9" s="150" t="s">
        <v>44</v>
      </c>
      <c r="AA9" s="151" t="s">
        <v>44</v>
      </c>
      <c r="AB9" s="150" t="s">
        <v>44</v>
      </c>
      <c r="AC9" s="151" t="s">
        <v>44</v>
      </c>
      <c r="AD9" s="150" t="s">
        <v>44</v>
      </c>
      <c r="AE9" s="151" t="s">
        <v>44</v>
      </c>
      <c r="AF9" s="150" t="s">
        <v>44</v>
      </c>
      <c r="AG9" s="151" t="s">
        <v>44</v>
      </c>
      <c r="AH9" s="150" t="s">
        <v>44</v>
      </c>
      <c r="AI9" s="151" t="s">
        <v>44</v>
      </c>
    </row>
    <row r="10" spans="1:37" s="119" customFormat="1" ht="18" x14ac:dyDescent="0.2">
      <c r="A10" s="146" t="s">
        <v>35</v>
      </c>
      <c r="B10" s="146" t="s">
        <v>36</v>
      </c>
      <c r="C10" s="147" t="s">
        <v>48</v>
      </c>
      <c r="D10" s="147" t="s">
        <v>49</v>
      </c>
      <c r="E10" s="147" t="s">
        <v>50</v>
      </c>
      <c r="F10" s="147" t="s">
        <v>40</v>
      </c>
      <c r="G10" s="148" t="s">
        <v>41</v>
      </c>
      <c r="H10" s="149" t="s">
        <v>42</v>
      </c>
      <c r="I10" s="118">
        <v>2.5059131181170811</v>
      </c>
      <c r="J10" s="155">
        <v>46111</v>
      </c>
      <c r="K10" s="154" t="s">
        <v>43</v>
      </c>
      <c r="L10" s="150" t="s">
        <v>44</v>
      </c>
      <c r="M10" s="151" t="s">
        <v>44</v>
      </c>
      <c r="N10" s="150" t="s">
        <v>44</v>
      </c>
      <c r="O10" s="151" t="s">
        <v>44</v>
      </c>
      <c r="P10" s="150" t="s">
        <v>44</v>
      </c>
      <c r="Q10" s="151" t="s">
        <v>44</v>
      </c>
      <c r="R10" s="150" t="s">
        <v>44</v>
      </c>
      <c r="S10" s="151" t="s">
        <v>44</v>
      </c>
      <c r="T10" s="150" t="s">
        <v>44</v>
      </c>
      <c r="U10" s="151" t="s">
        <v>44</v>
      </c>
      <c r="V10" s="150" t="s">
        <v>44</v>
      </c>
      <c r="W10" s="151" t="s">
        <v>44</v>
      </c>
      <c r="X10" s="150" t="s">
        <v>44</v>
      </c>
      <c r="Y10" s="151" t="s">
        <v>44</v>
      </c>
      <c r="Z10" s="150" t="s">
        <v>44</v>
      </c>
      <c r="AA10" s="151" t="s">
        <v>44</v>
      </c>
      <c r="AB10" s="150" t="s">
        <v>44</v>
      </c>
      <c r="AC10" s="151" t="s">
        <v>44</v>
      </c>
      <c r="AD10" s="150" t="s">
        <v>44</v>
      </c>
      <c r="AE10" s="151" t="s">
        <v>44</v>
      </c>
      <c r="AF10" s="150" t="s">
        <v>44</v>
      </c>
      <c r="AG10" s="151" t="s">
        <v>44</v>
      </c>
      <c r="AH10" s="150" t="s">
        <v>44</v>
      </c>
      <c r="AI10" s="151" t="s">
        <v>44</v>
      </c>
    </row>
    <row r="11" spans="1:37" s="119" customFormat="1" ht="18" x14ac:dyDescent="0.2">
      <c r="A11" s="146" t="s">
        <v>35</v>
      </c>
      <c r="B11" s="146" t="s">
        <v>36</v>
      </c>
      <c r="C11" s="147" t="s">
        <v>51</v>
      </c>
      <c r="D11" s="147" t="s">
        <v>52</v>
      </c>
      <c r="E11" s="147" t="s">
        <v>53</v>
      </c>
      <c r="F11" s="147" t="s">
        <v>40</v>
      </c>
      <c r="G11" s="148" t="s">
        <v>41</v>
      </c>
      <c r="H11" s="149" t="s">
        <v>42</v>
      </c>
      <c r="I11" s="118">
        <v>24.068476830819751</v>
      </c>
      <c r="J11" s="155">
        <v>46111</v>
      </c>
      <c r="K11" s="154" t="s">
        <v>43</v>
      </c>
      <c r="L11" s="150" t="s">
        <v>44</v>
      </c>
      <c r="M11" s="151" t="s">
        <v>44</v>
      </c>
      <c r="N11" s="150" t="s">
        <v>44</v>
      </c>
      <c r="O11" s="151" t="s">
        <v>44</v>
      </c>
      <c r="P11" s="150" t="s">
        <v>44</v>
      </c>
      <c r="Q11" s="151" t="s">
        <v>44</v>
      </c>
      <c r="R11" s="150" t="s">
        <v>44</v>
      </c>
      <c r="S11" s="151" t="s">
        <v>44</v>
      </c>
      <c r="T11" s="150" t="s">
        <v>44</v>
      </c>
      <c r="U11" s="151" t="s">
        <v>44</v>
      </c>
      <c r="V11" s="150" t="s">
        <v>44</v>
      </c>
      <c r="W11" s="151" t="s">
        <v>44</v>
      </c>
      <c r="X11" s="150" t="s">
        <v>44</v>
      </c>
      <c r="Y11" s="151" t="s">
        <v>44</v>
      </c>
      <c r="Z11" s="150" t="s">
        <v>44</v>
      </c>
      <c r="AA11" s="151" t="s">
        <v>44</v>
      </c>
      <c r="AB11" s="150" t="s">
        <v>44</v>
      </c>
      <c r="AC11" s="151" t="s">
        <v>44</v>
      </c>
      <c r="AD11" s="150" t="s">
        <v>44</v>
      </c>
      <c r="AE11" s="151" t="s">
        <v>44</v>
      </c>
      <c r="AF11" s="150" t="s">
        <v>44</v>
      </c>
      <c r="AG11" s="151" t="s">
        <v>44</v>
      </c>
      <c r="AH11" s="150" t="s">
        <v>44</v>
      </c>
      <c r="AI11" s="151" t="s">
        <v>44</v>
      </c>
    </row>
    <row r="12" spans="1:37" s="119" customFormat="1" ht="18" x14ac:dyDescent="0.2">
      <c r="A12" s="146" t="s">
        <v>35</v>
      </c>
      <c r="B12" s="146" t="s">
        <v>36</v>
      </c>
      <c r="C12" s="147" t="s">
        <v>54</v>
      </c>
      <c r="D12" s="147" t="s">
        <v>55</v>
      </c>
      <c r="E12" s="147" t="s">
        <v>56</v>
      </c>
      <c r="F12" s="147" t="s">
        <v>40</v>
      </c>
      <c r="G12" s="148" t="s">
        <v>41</v>
      </c>
      <c r="H12" s="149" t="s">
        <v>42</v>
      </c>
      <c r="I12" s="118">
        <v>2.4667893435356416</v>
      </c>
      <c r="J12" s="155">
        <v>46111</v>
      </c>
      <c r="K12" s="154" t="s">
        <v>43</v>
      </c>
      <c r="L12" s="150" t="s">
        <v>44</v>
      </c>
      <c r="M12" s="151" t="s">
        <v>44</v>
      </c>
      <c r="N12" s="150" t="s">
        <v>44</v>
      </c>
      <c r="O12" s="151" t="s">
        <v>44</v>
      </c>
      <c r="P12" s="150" t="s">
        <v>44</v>
      </c>
      <c r="Q12" s="151" t="s">
        <v>44</v>
      </c>
      <c r="R12" s="150" t="s">
        <v>44</v>
      </c>
      <c r="S12" s="151" t="s">
        <v>44</v>
      </c>
      <c r="T12" s="150" t="s">
        <v>44</v>
      </c>
      <c r="U12" s="151" t="s">
        <v>44</v>
      </c>
      <c r="V12" s="150" t="s">
        <v>44</v>
      </c>
      <c r="W12" s="151" t="s">
        <v>44</v>
      </c>
      <c r="X12" s="150" t="s">
        <v>44</v>
      </c>
      <c r="Y12" s="151" t="s">
        <v>44</v>
      </c>
      <c r="Z12" s="150" t="s">
        <v>44</v>
      </c>
      <c r="AA12" s="151" t="s">
        <v>44</v>
      </c>
      <c r="AB12" s="150" t="s">
        <v>44</v>
      </c>
      <c r="AC12" s="151" t="s">
        <v>44</v>
      </c>
      <c r="AD12" s="150" t="s">
        <v>44</v>
      </c>
      <c r="AE12" s="151" t="s">
        <v>44</v>
      </c>
      <c r="AF12" s="150" t="s">
        <v>44</v>
      </c>
      <c r="AG12" s="151" t="s">
        <v>44</v>
      </c>
      <c r="AH12" s="150" t="s">
        <v>44</v>
      </c>
      <c r="AI12" s="151" t="s">
        <v>44</v>
      </c>
    </row>
    <row r="13" spans="1:37" s="119" customFormat="1" ht="18" x14ac:dyDescent="0.2">
      <c r="A13" s="146" t="s">
        <v>35</v>
      </c>
      <c r="B13" s="146" t="s">
        <v>36</v>
      </c>
      <c r="C13" s="147" t="s">
        <v>57</v>
      </c>
      <c r="D13" s="147" t="s">
        <v>58</v>
      </c>
      <c r="E13" s="147" t="s">
        <v>59</v>
      </c>
      <c r="F13" s="147" t="s">
        <v>40</v>
      </c>
      <c r="G13" s="148" t="s">
        <v>41</v>
      </c>
      <c r="H13" s="149" t="s">
        <v>42</v>
      </c>
      <c r="I13" s="118">
        <v>2.6463953811839369</v>
      </c>
      <c r="J13" s="155">
        <v>46111</v>
      </c>
      <c r="K13" s="154" t="s">
        <v>43</v>
      </c>
      <c r="L13" s="150" t="s">
        <v>44</v>
      </c>
      <c r="M13" s="151" t="s">
        <v>44</v>
      </c>
      <c r="N13" s="150" t="s">
        <v>44</v>
      </c>
      <c r="O13" s="151" t="s">
        <v>44</v>
      </c>
      <c r="P13" s="150" t="s">
        <v>44</v>
      </c>
      <c r="Q13" s="151" t="s">
        <v>44</v>
      </c>
      <c r="R13" s="150" t="s">
        <v>44</v>
      </c>
      <c r="S13" s="151" t="s">
        <v>44</v>
      </c>
      <c r="T13" s="150" t="s">
        <v>44</v>
      </c>
      <c r="U13" s="151" t="s">
        <v>44</v>
      </c>
      <c r="V13" s="150" t="s">
        <v>44</v>
      </c>
      <c r="W13" s="151" t="s">
        <v>44</v>
      </c>
      <c r="X13" s="150" t="s">
        <v>44</v>
      </c>
      <c r="Y13" s="151" t="s">
        <v>44</v>
      </c>
      <c r="Z13" s="150" t="s">
        <v>44</v>
      </c>
      <c r="AA13" s="151" t="s">
        <v>44</v>
      </c>
      <c r="AB13" s="150" t="s">
        <v>44</v>
      </c>
      <c r="AC13" s="151" t="s">
        <v>44</v>
      </c>
      <c r="AD13" s="150" t="s">
        <v>44</v>
      </c>
      <c r="AE13" s="151" t="s">
        <v>44</v>
      </c>
      <c r="AF13" s="150" t="s">
        <v>44</v>
      </c>
      <c r="AG13" s="151" t="s">
        <v>44</v>
      </c>
      <c r="AH13" s="150" t="s">
        <v>44</v>
      </c>
      <c r="AI13" s="151" t="s">
        <v>44</v>
      </c>
    </row>
    <row r="14" spans="1:37" s="119" customFormat="1" ht="18" x14ac:dyDescent="0.2">
      <c r="A14" s="146" t="s">
        <v>35</v>
      </c>
      <c r="B14" s="146" t="s">
        <v>36</v>
      </c>
      <c r="C14" s="147" t="s">
        <v>60</v>
      </c>
      <c r="D14" s="147" t="s">
        <v>61</v>
      </c>
      <c r="E14" s="147" t="s">
        <v>62</v>
      </c>
      <c r="F14" s="147" t="s">
        <v>40</v>
      </c>
      <c r="G14" s="148" t="s">
        <v>41</v>
      </c>
      <c r="H14" s="149" t="s">
        <v>42</v>
      </c>
      <c r="I14" s="118">
        <v>2.5749060889752742</v>
      </c>
      <c r="J14" s="155">
        <v>46111</v>
      </c>
      <c r="K14" s="154" t="s">
        <v>43</v>
      </c>
      <c r="L14" s="150" t="s">
        <v>44</v>
      </c>
      <c r="M14" s="151" t="s">
        <v>44</v>
      </c>
      <c r="N14" s="150" t="s">
        <v>44</v>
      </c>
      <c r="O14" s="151" t="s">
        <v>44</v>
      </c>
      <c r="P14" s="150" t="s">
        <v>44</v>
      </c>
      <c r="Q14" s="151" t="s">
        <v>44</v>
      </c>
      <c r="R14" s="150" t="s">
        <v>44</v>
      </c>
      <c r="S14" s="151" t="s">
        <v>44</v>
      </c>
      <c r="T14" s="150" t="s">
        <v>44</v>
      </c>
      <c r="U14" s="151" t="s">
        <v>44</v>
      </c>
      <c r="V14" s="150" t="s">
        <v>44</v>
      </c>
      <c r="W14" s="151" t="s">
        <v>44</v>
      </c>
      <c r="X14" s="150" t="s">
        <v>44</v>
      </c>
      <c r="Y14" s="151" t="s">
        <v>44</v>
      </c>
      <c r="Z14" s="150" t="s">
        <v>44</v>
      </c>
      <c r="AA14" s="151" t="s">
        <v>44</v>
      </c>
      <c r="AB14" s="150" t="s">
        <v>44</v>
      </c>
      <c r="AC14" s="151" t="s">
        <v>44</v>
      </c>
      <c r="AD14" s="150" t="s">
        <v>44</v>
      </c>
      <c r="AE14" s="151" t="s">
        <v>44</v>
      </c>
      <c r="AF14" s="150" t="s">
        <v>44</v>
      </c>
      <c r="AG14" s="151" t="s">
        <v>44</v>
      </c>
      <c r="AH14" s="150" t="s">
        <v>44</v>
      </c>
      <c r="AI14" s="151" t="s">
        <v>44</v>
      </c>
    </row>
    <row r="15" spans="1:37" s="119" customFormat="1" ht="18" x14ac:dyDescent="0.2">
      <c r="A15" s="146" t="s">
        <v>35</v>
      </c>
      <c r="B15" s="146" t="s">
        <v>36</v>
      </c>
      <c r="C15" s="147" t="s">
        <v>63</v>
      </c>
      <c r="D15" s="147" t="s">
        <v>64</v>
      </c>
      <c r="E15" s="147" t="s">
        <v>65</v>
      </c>
      <c r="F15" s="147" t="s">
        <v>40</v>
      </c>
      <c r="G15" s="148" t="s">
        <v>41</v>
      </c>
      <c r="H15" s="149" t="s">
        <v>42</v>
      </c>
      <c r="I15" s="118">
        <v>2.5470919358336754</v>
      </c>
      <c r="J15" s="155">
        <v>46111</v>
      </c>
      <c r="K15" s="154" t="s">
        <v>43</v>
      </c>
      <c r="L15" s="150" t="s">
        <v>44</v>
      </c>
      <c r="M15" s="151" t="s">
        <v>44</v>
      </c>
      <c r="N15" s="150" t="s">
        <v>44</v>
      </c>
      <c r="O15" s="151" t="s">
        <v>44</v>
      </c>
      <c r="P15" s="150" t="s">
        <v>44</v>
      </c>
      <c r="Q15" s="151" t="s">
        <v>44</v>
      </c>
      <c r="R15" s="150" t="s">
        <v>44</v>
      </c>
      <c r="S15" s="151" t="s">
        <v>44</v>
      </c>
      <c r="T15" s="150" t="s">
        <v>44</v>
      </c>
      <c r="U15" s="151" t="s">
        <v>44</v>
      </c>
      <c r="V15" s="150" t="s">
        <v>44</v>
      </c>
      <c r="W15" s="151" t="s">
        <v>44</v>
      </c>
      <c r="X15" s="150" t="s">
        <v>44</v>
      </c>
      <c r="Y15" s="151" t="s">
        <v>44</v>
      </c>
      <c r="Z15" s="150" t="s">
        <v>44</v>
      </c>
      <c r="AA15" s="151" t="s">
        <v>44</v>
      </c>
      <c r="AB15" s="150" t="s">
        <v>44</v>
      </c>
      <c r="AC15" s="151" t="s">
        <v>44</v>
      </c>
      <c r="AD15" s="150" t="s">
        <v>44</v>
      </c>
      <c r="AE15" s="151" t="s">
        <v>44</v>
      </c>
      <c r="AF15" s="150" t="s">
        <v>44</v>
      </c>
      <c r="AG15" s="151" t="s">
        <v>44</v>
      </c>
      <c r="AH15" s="150" t="s">
        <v>44</v>
      </c>
      <c r="AI15" s="151" t="s">
        <v>44</v>
      </c>
    </row>
    <row r="16" spans="1:37" s="119" customFormat="1" ht="18" x14ac:dyDescent="0.2">
      <c r="A16" s="146" t="s">
        <v>35</v>
      </c>
      <c r="B16" s="146" t="s">
        <v>36</v>
      </c>
      <c r="C16" s="147" t="s">
        <v>66</v>
      </c>
      <c r="D16" s="147" t="s">
        <v>67</v>
      </c>
      <c r="E16" s="147" t="s">
        <v>68</v>
      </c>
      <c r="F16" s="147" t="s">
        <v>40</v>
      </c>
      <c r="G16" s="148" t="s">
        <v>41</v>
      </c>
      <c r="H16" s="149" t="s">
        <v>42</v>
      </c>
      <c r="I16" s="118">
        <v>2.6052278605745349</v>
      </c>
      <c r="J16" s="155">
        <v>46111</v>
      </c>
      <c r="K16" s="154" t="s">
        <v>43</v>
      </c>
      <c r="L16" s="150" t="s">
        <v>44</v>
      </c>
      <c r="M16" s="151" t="s">
        <v>44</v>
      </c>
      <c r="N16" s="150" t="s">
        <v>44</v>
      </c>
      <c r="O16" s="151" t="s">
        <v>44</v>
      </c>
      <c r="P16" s="150" t="s">
        <v>44</v>
      </c>
      <c r="Q16" s="151" t="s">
        <v>44</v>
      </c>
      <c r="R16" s="150" t="s">
        <v>44</v>
      </c>
      <c r="S16" s="151" t="s">
        <v>44</v>
      </c>
      <c r="T16" s="150" t="s">
        <v>44</v>
      </c>
      <c r="U16" s="151" t="s">
        <v>44</v>
      </c>
      <c r="V16" s="150" t="s">
        <v>44</v>
      </c>
      <c r="W16" s="151" t="s">
        <v>44</v>
      </c>
      <c r="X16" s="150" t="s">
        <v>44</v>
      </c>
      <c r="Y16" s="151" t="s">
        <v>44</v>
      </c>
      <c r="Z16" s="150" t="s">
        <v>44</v>
      </c>
      <c r="AA16" s="151" t="s">
        <v>44</v>
      </c>
      <c r="AB16" s="150" t="s">
        <v>44</v>
      </c>
      <c r="AC16" s="151" t="s">
        <v>44</v>
      </c>
      <c r="AD16" s="150" t="s">
        <v>44</v>
      </c>
      <c r="AE16" s="151" t="s">
        <v>44</v>
      </c>
      <c r="AF16" s="150" t="s">
        <v>44</v>
      </c>
      <c r="AG16" s="151" t="s">
        <v>44</v>
      </c>
      <c r="AH16" s="150" t="s">
        <v>44</v>
      </c>
      <c r="AI16" s="151" t="s">
        <v>44</v>
      </c>
    </row>
    <row r="17" spans="1:35" s="119" customFormat="1" ht="18" x14ac:dyDescent="0.2">
      <c r="A17" s="146" t="s">
        <v>35</v>
      </c>
      <c r="B17" s="146" t="s">
        <v>36</v>
      </c>
      <c r="C17" s="147" t="s">
        <v>69</v>
      </c>
      <c r="D17" s="147" t="s">
        <v>70</v>
      </c>
      <c r="E17" s="147" t="s">
        <v>71</v>
      </c>
      <c r="F17" s="147" t="s">
        <v>40</v>
      </c>
      <c r="G17" s="148" t="s">
        <v>41</v>
      </c>
      <c r="H17" s="149" t="s">
        <v>42</v>
      </c>
      <c r="I17" s="118">
        <v>2.5211150342964141</v>
      </c>
      <c r="J17" s="155">
        <v>46111</v>
      </c>
      <c r="K17" s="154" t="s">
        <v>43</v>
      </c>
      <c r="L17" s="150" t="s">
        <v>44</v>
      </c>
      <c r="M17" s="151" t="s">
        <v>44</v>
      </c>
      <c r="N17" s="150" t="s">
        <v>44</v>
      </c>
      <c r="O17" s="151" t="s">
        <v>44</v>
      </c>
      <c r="P17" s="150" t="s">
        <v>44</v>
      </c>
      <c r="Q17" s="151" t="s">
        <v>44</v>
      </c>
      <c r="R17" s="150" t="s">
        <v>44</v>
      </c>
      <c r="S17" s="151" t="s">
        <v>44</v>
      </c>
      <c r="T17" s="150" t="s">
        <v>44</v>
      </c>
      <c r="U17" s="151" t="s">
        <v>44</v>
      </c>
      <c r="V17" s="150" t="s">
        <v>44</v>
      </c>
      <c r="W17" s="151" t="s">
        <v>44</v>
      </c>
      <c r="X17" s="150" t="s">
        <v>44</v>
      </c>
      <c r="Y17" s="151" t="s">
        <v>44</v>
      </c>
      <c r="Z17" s="150" t="s">
        <v>44</v>
      </c>
      <c r="AA17" s="151" t="s">
        <v>44</v>
      </c>
      <c r="AB17" s="150" t="s">
        <v>44</v>
      </c>
      <c r="AC17" s="151" t="s">
        <v>44</v>
      </c>
      <c r="AD17" s="150" t="s">
        <v>44</v>
      </c>
      <c r="AE17" s="151" t="s">
        <v>44</v>
      </c>
      <c r="AF17" s="150" t="s">
        <v>44</v>
      </c>
      <c r="AG17" s="151" t="s">
        <v>44</v>
      </c>
      <c r="AH17" s="150" t="s">
        <v>44</v>
      </c>
      <c r="AI17" s="151" t="s">
        <v>44</v>
      </c>
    </row>
    <row r="18" spans="1:35" s="119" customFormat="1" ht="18" x14ac:dyDescent="0.2">
      <c r="A18" s="146" t="s">
        <v>35</v>
      </c>
      <c r="B18" s="146" t="s">
        <v>36</v>
      </c>
      <c r="C18" s="147" t="s">
        <v>72</v>
      </c>
      <c r="D18" s="147" t="s">
        <v>73</v>
      </c>
      <c r="E18" s="147" t="s">
        <v>74</v>
      </c>
      <c r="F18" s="147" t="s">
        <v>40</v>
      </c>
      <c r="G18" s="148" t="s">
        <v>41</v>
      </c>
      <c r="H18" s="149" t="s">
        <v>42</v>
      </c>
      <c r="I18" s="118">
        <v>2.1773092779777055</v>
      </c>
      <c r="J18" s="155">
        <v>46111</v>
      </c>
      <c r="K18" s="154" t="s">
        <v>43</v>
      </c>
      <c r="L18" s="150" t="s">
        <v>44</v>
      </c>
      <c r="M18" s="151" t="s">
        <v>44</v>
      </c>
      <c r="N18" s="150" t="s">
        <v>44</v>
      </c>
      <c r="O18" s="151" t="s">
        <v>44</v>
      </c>
      <c r="P18" s="150" t="s">
        <v>44</v>
      </c>
      <c r="Q18" s="151" t="s">
        <v>44</v>
      </c>
      <c r="R18" s="150" t="s">
        <v>44</v>
      </c>
      <c r="S18" s="151" t="s">
        <v>44</v>
      </c>
      <c r="T18" s="150" t="s">
        <v>44</v>
      </c>
      <c r="U18" s="151" t="s">
        <v>44</v>
      </c>
      <c r="V18" s="150" t="s">
        <v>44</v>
      </c>
      <c r="W18" s="151" t="s">
        <v>44</v>
      </c>
      <c r="X18" s="150" t="s">
        <v>44</v>
      </c>
      <c r="Y18" s="151" t="s">
        <v>44</v>
      </c>
      <c r="Z18" s="150" t="s">
        <v>44</v>
      </c>
      <c r="AA18" s="151" t="s">
        <v>44</v>
      </c>
      <c r="AB18" s="150" t="s">
        <v>44</v>
      </c>
      <c r="AC18" s="151" t="s">
        <v>44</v>
      </c>
      <c r="AD18" s="150" t="s">
        <v>44</v>
      </c>
      <c r="AE18" s="151" t="s">
        <v>44</v>
      </c>
      <c r="AF18" s="150" t="s">
        <v>44</v>
      </c>
      <c r="AG18" s="151" t="s">
        <v>44</v>
      </c>
      <c r="AH18" s="150" t="s">
        <v>44</v>
      </c>
      <c r="AI18" s="151" t="s">
        <v>44</v>
      </c>
    </row>
    <row r="19" spans="1:35" s="119" customFormat="1" ht="18" x14ac:dyDescent="0.2">
      <c r="A19" s="146" t="s">
        <v>35</v>
      </c>
      <c r="B19" s="146" t="s">
        <v>36</v>
      </c>
      <c r="C19" s="147" t="s">
        <v>75</v>
      </c>
      <c r="D19" s="147" t="s">
        <v>76</v>
      </c>
      <c r="E19" s="147" t="s">
        <v>77</v>
      </c>
      <c r="F19" s="147" t="s">
        <v>78</v>
      </c>
      <c r="G19" s="148" t="s">
        <v>41</v>
      </c>
      <c r="H19" s="149" t="s">
        <v>42</v>
      </c>
      <c r="I19" s="118">
        <v>0.13962405373019862</v>
      </c>
      <c r="J19" s="155">
        <v>46111</v>
      </c>
      <c r="K19" s="154" t="s">
        <v>43</v>
      </c>
      <c r="L19" s="150" t="s">
        <v>44</v>
      </c>
      <c r="M19" s="151" t="s">
        <v>44</v>
      </c>
      <c r="N19" s="150" t="s">
        <v>44</v>
      </c>
      <c r="O19" s="151" t="s">
        <v>44</v>
      </c>
      <c r="P19" s="150" t="s">
        <v>44</v>
      </c>
      <c r="Q19" s="151" t="s">
        <v>44</v>
      </c>
      <c r="R19" s="150" t="s">
        <v>44</v>
      </c>
      <c r="S19" s="151" t="s">
        <v>44</v>
      </c>
      <c r="T19" s="150" t="s">
        <v>44</v>
      </c>
      <c r="U19" s="151" t="s">
        <v>44</v>
      </c>
      <c r="V19" s="150" t="s">
        <v>44</v>
      </c>
      <c r="W19" s="151" t="s">
        <v>44</v>
      </c>
      <c r="X19" s="150" t="s">
        <v>44</v>
      </c>
      <c r="Y19" s="151" t="s">
        <v>44</v>
      </c>
      <c r="Z19" s="150" t="s">
        <v>44</v>
      </c>
      <c r="AA19" s="151" t="s">
        <v>44</v>
      </c>
      <c r="AB19" s="150" t="s">
        <v>44</v>
      </c>
      <c r="AC19" s="151" t="s">
        <v>44</v>
      </c>
      <c r="AD19" s="150" t="s">
        <v>44</v>
      </c>
      <c r="AE19" s="151" t="s">
        <v>44</v>
      </c>
      <c r="AF19" s="150" t="s">
        <v>44</v>
      </c>
      <c r="AG19" s="151" t="s">
        <v>44</v>
      </c>
      <c r="AH19" s="150" t="s">
        <v>44</v>
      </c>
      <c r="AI19" s="151" t="s">
        <v>44</v>
      </c>
    </row>
    <row r="20" spans="1:35" s="119" customFormat="1" ht="18" x14ac:dyDescent="0.2">
      <c r="A20" s="146" t="s">
        <v>35</v>
      </c>
      <c r="B20" s="146" t="s">
        <v>79</v>
      </c>
      <c r="C20" s="147" t="s">
        <v>37</v>
      </c>
      <c r="D20" s="147" t="s">
        <v>80</v>
      </c>
      <c r="E20" s="147" t="s">
        <v>81</v>
      </c>
      <c r="F20" s="147" t="s">
        <v>40</v>
      </c>
      <c r="G20" s="148" t="s">
        <v>41</v>
      </c>
      <c r="H20" s="149" t="s">
        <v>42</v>
      </c>
      <c r="I20" s="118">
        <v>2.5623051123302942</v>
      </c>
      <c r="J20" s="155">
        <v>46111</v>
      </c>
      <c r="K20" s="154" t="s">
        <v>43</v>
      </c>
      <c r="L20" s="150" t="s">
        <v>44</v>
      </c>
      <c r="M20" s="151" t="s">
        <v>44</v>
      </c>
      <c r="N20" s="150" t="s">
        <v>44</v>
      </c>
      <c r="O20" s="151" t="s">
        <v>44</v>
      </c>
      <c r="P20" s="150" t="s">
        <v>44</v>
      </c>
      <c r="Q20" s="151" t="s">
        <v>44</v>
      </c>
      <c r="R20" s="150" t="s">
        <v>44</v>
      </c>
      <c r="S20" s="151" t="s">
        <v>44</v>
      </c>
      <c r="T20" s="150" t="s">
        <v>44</v>
      </c>
      <c r="U20" s="151" t="s">
        <v>44</v>
      </c>
      <c r="V20" s="150" t="s">
        <v>44</v>
      </c>
      <c r="W20" s="151" t="s">
        <v>44</v>
      </c>
      <c r="X20" s="150" t="s">
        <v>44</v>
      </c>
      <c r="Y20" s="151" t="s">
        <v>44</v>
      </c>
      <c r="Z20" s="150" t="s">
        <v>44</v>
      </c>
      <c r="AA20" s="151" t="s">
        <v>44</v>
      </c>
      <c r="AB20" s="150" t="s">
        <v>44</v>
      </c>
      <c r="AC20" s="151" t="s">
        <v>44</v>
      </c>
      <c r="AD20" s="150" t="s">
        <v>44</v>
      </c>
      <c r="AE20" s="151" t="s">
        <v>44</v>
      </c>
      <c r="AF20" s="150" t="s">
        <v>44</v>
      </c>
      <c r="AG20" s="151" t="s">
        <v>44</v>
      </c>
      <c r="AH20" s="150" t="s">
        <v>44</v>
      </c>
      <c r="AI20" s="151" t="s">
        <v>44</v>
      </c>
    </row>
    <row r="21" spans="1:35" s="119" customFormat="1" ht="18" x14ac:dyDescent="0.2">
      <c r="A21" s="146" t="s">
        <v>35</v>
      </c>
      <c r="B21" s="146" t="s">
        <v>79</v>
      </c>
      <c r="C21" s="147" t="s">
        <v>82</v>
      </c>
      <c r="D21" s="147" t="s">
        <v>83</v>
      </c>
      <c r="E21" s="147" t="s">
        <v>84</v>
      </c>
      <c r="F21" s="147" t="s">
        <v>40</v>
      </c>
      <c r="G21" s="148" t="s">
        <v>41</v>
      </c>
      <c r="H21" s="149" t="s">
        <v>42</v>
      </c>
      <c r="I21" s="118">
        <v>2.8019311984276851</v>
      </c>
      <c r="J21" s="155">
        <v>46111</v>
      </c>
      <c r="K21" s="154" t="s">
        <v>43</v>
      </c>
      <c r="L21" s="150" t="s">
        <v>44</v>
      </c>
      <c r="M21" s="151" t="s">
        <v>44</v>
      </c>
      <c r="N21" s="150" t="s">
        <v>44</v>
      </c>
      <c r="O21" s="151" t="s">
        <v>44</v>
      </c>
      <c r="P21" s="150" t="s">
        <v>44</v>
      </c>
      <c r="Q21" s="151" t="s">
        <v>44</v>
      </c>
      <c r="R21" s="150" t="s">
        <v>44</v>
      </c>
      <c r="S21" s="151" t="s">
        <v>44</v>
      </c>
      <c r="T21" s="150" t="s">
        <v>44</v>
      </c>
      <c r="U21" s="151" t="s">
        <v>44</v>
      </c>
      <c r="V21" s="150" t="s">
        <v>44</v>
      </c>
      <c r="W21" s="151" t="s">
        <v>44</v>
      </c>
      <c r="X21" s="150" t="s">
        <v>44</v>
      </c>
      <c r="Y21" s="151" t="s">
        <v>44</v>
      </c>
      <c r="Z21" s="150" t="s">
        <v>44</v>
      </c>
      <c r="AA21" s="151" t="s">
        <v>44</v>
      </c>
      <c r="AB21" s="150" t="s">
        <v>44</v>
      </c>
      <c r="AC21" s="151" t="s">
        <v>44</v>
      </c>
      <c r="AD21" s="150" t="s">
        <v>44</v>
      </c>
      <c r="AE21" s="151" t="s">
        <v>44</v>
      </c>
      <c r="AF21" s="150" t="s">
        <v>44</v>
      </c>
      <c r="AG21" s="151" t="s">
        <v>44</v>
      </c>
      <c r="AH21" s="150" t="s">
        <v>44</v>
      </c>
      <c r="AI21" s="151" t="s">
        <v>44</v>
      </c>
    </row>
    <row r="22" spans="1:35" s="119" customFormat="1" ht="18" x14ac:dyDescent="0.2">
      <c r="A22" s="146" t="s">
        <v>35</v>
      </c>
      <c r="B22" s="146" t="s">
        <v>79</v>
      </c>
      <c r="C22" s="147" t="s">
        <v>45</v>
      </c>
      <c r="D22" s="147" t="s">
        <v>85</v>
      </c>
      <c r="E22" s="147" t="s">
        <v>86</v>
      </c>
      <c r="F22" s="147" t="s">
        <v>40</v>
      </c>
      <c r="G22" s="148" t="s">
        <v>41</v>
      </c>
      <c r="H22" s="149" t="s">
        <v>42</v>
      </c>
      <c r="I22" s="118">
        <v>2.7231279398953436</v>
      </c>
      <c r="J22" s="155">
        <v>46111</v>
      </c>
      <c r="K22" s="154" t="s">
        <v>43</v>
      </c>
      <c r="L22" s="150" t="s">
        <v>44</v>
      </c>
      <c r="M22" s="151" t="s">
        <v>44</v>
      </c>
      <c r="N22" s="150" t="s">
        <v>44</v>
      </c>
      <c r="O22" s="151" t="s">
        <v>44</v>
      </c>
      <c r="P22" s="150" t="s">
        <v>44</v>
      </c>
      <c r="Q22" s="151" t="s">
        <v>44</v>
      </c>
      <c r="R22" s="150" t="s">
        <v>44</v>
      </c>
      <c r="S22" s="151" t="s">
        <v>44</v>
      </c>
      <c r="T22" s="150" t="s">
        <v>44</v>
      </c>
      <c r="U22" s="151" t="s">
        <v>44</v>
      </c>
      <c r="V22" s="150" t="s">
        <v>44</v>
      </c>
      <c r="W22" s="151" t="s">
        <v>44</v>
      </c>
      <c r="X22" s="150" t="s">
        <v>44</v>
      </c>
      <c r="Y22" s="151" t="s">
        <v>44</v>
      </c>
      <c r="Z22" s="150" t="s">
        <v>44</v>
      </c>
      <c r="AA22" s="151" t="s">
        <v>44</v>
      </c>
      <c r="AB22" s="150" t="s">
        <v>44</v>
      </c>
      <c r="AC22" s="151" t="s">
        <v>44</v>
      </c>
      <c r="AD22" s="150" t="s">
        <v>44</v>
      </c>
      <c r="AE22" s="151" t="s">
        <v>44</v>
      </c>
      <c r="AF22" s="150" t="s">
        <v>44</v>
      </c>
      <c r="AG22" s="151" t="s">
        <v>44</v>
      </c>
      <c r="AH22" s="150" t="s">
        <v>44</v>
      </c>
      <c r="AI22" s="151" t="s">
        <v>44</v>
      </c>
    </row>
    <row r="23" spans="1:35" s="119" customFormat="1" ht="18" x14ac:dyDescent="0.2">
      <c r="A23" s="146" t="s">
        <v>35</v>
      </c>
      <c r="B23" s="146" t="s">
        <v>79</v>
      </c>
      <c r="C23" s="147" t="s">
        <v>87</v>
      </c>
      <c r="D23" s="147" t="s">
        <v>88</v>
      </c>
      <c r="E23" s="147" t="s">
        <v>89</v>
      </c>
      <c r="F23" s="147" t="s">
        <v>40</v>
      </c>
      <c r="G23" s="148" t="s">
        <v>41</v>
      </c>
      <c r="H23" s="149" t="s">
        <v>42</v>
      </c>
      <c r="I23" s="118">
        <v>2.2452312968584325</v>
      </c>
      <c r="J23" s="155">
        <v>46111</v>
      </c>
      <c r="K23" s="154" t="s">
        <v>43</v>
      </c>
      <c r="L23" s="150" t="s">
        <v>44</v>
      </c>
      <c r="M23" s="151" t="s">
        <v>44</v>
      </c>
      <c r="N23" s="150" t="s">
        <v>44</v>
      </c>
      <c r="O23" s="151" t="s">
        <v>44</v>
      </c>
      <c r="P23" s="150" t="s">
        <v>44</v>
      </c>
      <c r="Q23" s="151" t="s">
        <v>44</v>
      </c>
      <c r="R23" s="150" t="s">
        <v>44</v>
      </c>
      <c r="S23" s="151" t="s">
        <v>44</v>
      </c>
      <c r="T23" s="150" t="s">
        <v>44</v>
      </c>
      <c r="U23" s="151" t="s">
        <v>44</v>
      </c>
      <c r="V23" s="150" t="s">
        <v>44</v>
      </c>
      <c r="W23" s="151" t="s">
        <v>44</v>
      </c>
      <c r="X23" s="150" t="s">
        <v>44</v>
      </c>
      <c r="Y23" s="151" t="s">
        <v>44</v>
      </c>
      <c r="Z23" s="150" t="s">
        <v>44</v>
      </c>
      <c r="AA23" s="151" t="s">
        <v>44</v>
      </c>
      <c r="AB23" s="150" t="s">
        <v>44</v>
      </c>
      <c r="AC23" s="151" t="s">
        <v>44</v>
      </c>
      <c r="AD23" s="150" t="s">
        <v>44</v>
      </c>
      <c r="AE23" s="151" t="s">
        <v>44</v>
      </c>
      <c r="AF23" s="150" t="s">
        <v>44</v>
      </c>
      <c r="AG23" s="151" t="s">
        <v>44</v>
      </c>
      <c r="AH23" s="150" t="s">
        <v>44</v>
      </c>
      <c r="AI23" s="151" t="s">
        <v>44</v>
      </c>
    </row>
    <row r="24" spans="1:35" s="119" customFormat="1" ht="18" x14ac:dyDescent="0.2">
      <c r="A24" s="146" t="s">
        <v>35</v>
      </c>
      <c r="B24" s="146" t="s">
        <v>79</v>
      </c>
      <c r="C24" s="147" t="s">
        <v>48</v>
      </c>
      <c r="D24" s="147" t="s">
        <v>90</v>
      </c>
      <c r="E24" s="147" t="s">
        <v>91</v>
      </c>
      <c r="F24" s="147" t="s">
        <v>40</v>
      </c>
      <c r="G24" s="148" t="s">
        <v>41</v>
      </c>
      <c r="H24" s="149" t="s">
        <v>42</v>
      </c>
      <c r="I24" s="118">
        <v>2.5988056760830327</v>
      </c>
      <c r="J24" s="155">
        <v>46111</v>
      </c>
      <c r="K24" s="154" t="s">
        <v>43</v>
      </c>
      <c r="L24" s="150" t="s">
        <v>44</v>
      </c>
      <c r="M24" s="151" t="s">
        <v>44</v>
      </c>
      <c r="N24" s="150" t="s">
        <v>44</v>
      </c>
      <c r="O24" s="151" t="s">
        <v>44</v>
      </c>
      <c r="P24" s="150" t="s">
        <v>44</v>
      </c>
      <c r="Q24" s="151" t="s">
        <v>44</v>
      </c>
      <c r="R24" s="150" t="s">
        <v>44</v>
      </c>
      <c r="S24" s="151" t="s">
        <v>44</v>
      </c>
      <c r="T24" s="150" t="s">
        <v>44</v>
      </c>
      <c r="U24" s="151" t="s">
        <v>44</v>
      </c>
      <c r="V24" s="150" t="s">
        <v>44</v>
      </c>
      <c r="W24" s="151" t="s">
        <v>44</v>
      </c>
      <c r="X24" s="150" t="s">
        <v>44</v>
      </c>
      <c r="Y24" s="151" t="s">
        <v>44</v>
      </c>
      <c r="Z24" s="150" t="s">
        <v>44</v>
      </c>
      <c r="AA24" s="151" t="s">
        <v>44</v>
      </c>
      <c r="AB24" s="150" t="s">
        <v>44</v>
      </c>
      <c r="AC24" s="151" t="s">
        <v>44</v>
      </c>
      <c r="AD24" s="150" t="s">
        <v>44</v>
      </c>
      <c r="AE24" s="151" t="s">
        <v>44</v>
      </c>
      <c r="AF24" s="150" t="s">
        <v>44</v>
      </c>
      <c r="AG24" s="151" t="s">
        <v>44</v>
      </c>
      <c r="AH24" s="150" t="s">
        <v>44</v>
      </c>
      <c r="AI24" s="151" t="s">
        <v>44</v>
      </c>
    </row>
    <row r="25" spans="1:35" s="119" customFormat="1" ht="18" x14ac:dyDescent="0.2">
      <c r="A25" s="146" t="s">
        <v>35</v>
      </c>
      <c r="B25" s="146" t="s">
        <v>79</v>
      </c>
      <c r="C25" s="147" t="s">
        <v>60</v>
      </c>
      <c r="D25" s="147" t="s">
        <v>92</v>
      </c>
      <c r="E25" s="147" t="s">
        <v>93</v>
      </c>
      <c r="F25" s="147" t="s">
        <v>40</v>
      </c>
      <c r="G25" s="148" t="s">
        <v>41</v>
      </c>
      <c r="H25" s="149" t="s">
        <v>42</v>
      </c>
      <c r="I25" s="118">
        <v>2.7188691526133115</v>
      </c>
      <c r="J25" s="155">
        <v>46111</v>
      </c>
      <c r="K25" s="154" t="s">
        <v>43</v>
      </c>
      <c r="L25" s="150" t="s">
        <v>44</v>
      </c>
      <c r="M25" s="151" t="s">
        <v>44</v>
      </c>
      <c r="N25" s="150" t="s">
        <v>44</v>
      </c>
      <c r="O25" s="151" t="s">
        <v>44</v>
      </c>
      <c r="P25" s="150" t="s">
        <v>44</v>
      </c>
      <c r="Q25" s="151" t="s">
        <v>44</v>
      </c>
      <c r="R25" s="150" t="s">
        <v>44</v>
      </c>
      <c r="S25" s="151" t="s">
        <v>44</v>
      </c>
      <c r="T25" s="150" t="s">
        <v>44</v>
      </c>
      <c r="U25" s="151" t="s">
        <v>44</v>
      </c>
      <c r="V25" s="150" t="s">
        <v>44</v>
      </c>
      <c r="W25" s="151" t="s">
        <v>44</v>
      </c>
      <c r="X25" s="150" t="s">
        <v>44</v>
      </c>
      <c r="Y25" s="151" t="s">
        <v>44</v>
      </c>
      <c r="Z25" s="150" t="s">
        <v>44</v>
      </c>
      <c r="AA25" s="151" t="s">
        <v>44</v>
      </c>
      <c r="AB25" s="150" t="s">
        <v>44</v>
      </c>
      <c r="AC25" s="151" t="s">
        <v>44</v>
      </c>
      <c r="AD25" s="150" t="s">
        <v>44</v>
      </c>
      <c r="AE25" s="151" t="s">
        <v>44</v>
      </c>
      <c r="AF25" s="150" t="s">
        <v>44</v>
      </c>
      <c r="AG25" s="151" t="s">
        <v>44</v>
      </c>
      <c r="AH25" s="150" t="s">
        <v>44</v>
      </c>
      <c r="AI25" s="151" t="s">
        <v>44</v>
      </c>
    </row>
    <row r="26" spans="1:35" s="119" customFormat="1" ht="18" x14ac:dyDescent="0.2">
      <c r="A26" s="146" t="s">
        <v>35</v>
      </c>
      <c r="B26" s="146" t="s">
        <v>79</v>
      </c>
      <c r="C26" s="147" t="s">
        <v>63</v>
      </c>
      <c r="D26" s="147" t="s">
        <v>94</v>
      </c>
      <c r="E26" s="147" t="s">
        <v>95</v>
      </c>
      <c r="F26" s="147" t="s">
        <v>40</v>
      </c>
      <c r="G26" s="148" t="s">
        <v>41</v>
      </c>
      <c r="H26" s="149" t="s">
        <v>42</v>
      </c>
      <c r="I26" s="118">
        <v>2.6863616953179523</v>
      </c>
      <c r="J26" s="155">
        <v>46111</v>
      </c>
      <c r="K26" s="154" t="s">
        <v>43</v>
      </c>
      <c r="L26" s="150" t="s">
        <v>44</v>
      </c>
      <c r="M26" s="151" t="s">
        <v>44</v>
      </c>
      <c r="N26" s="150" t="s">
        <v>44</v>
      </c>
      <c r="O26" s="151" t="s">
        <v>44</v>
      </c>
      <c r="P26" s="150" t="s">
        <v>44</v>
      </c>
      <c r="Q26" s="151" t="s">
        <v>44</v>
      </c>
      <c r="R26" s="150" t="s">
        <v>44</v>
      </c>
      <c r="S26" s="151" t="s">
        <v>44</v>
      </c>
      <c r="T26" s="150" t="s">
        <v>44</v>
      </c>
      <c r="U26" s="151" t="s">
        <v>44</v>
      </c>
      <c r="V26" s="150" t="s">
        <v>44</v>
      </c>
      <c r="W26" s="151" t="s">
        <v>44</v>
      </c>
      <c r="X26" s="150" t="s">
        <v>44</v>
      </c>
      <c r="Y26" s="151" t="s">
        <v>44</v>
      </c>
      <c r="Z26" s="150" t="s">
        <v>44</v>
      </c>
      <c r="AA26" s="151" t="s">
        <v>44</v>
      </c>
      <c r="AB26" s="150" t="s">
        <v>44</v>
      </c>
      <c r="AC26" s="151" t="s">
        <v>44</v>
      </c>
      <c r="AD26" s="150" t="s">
        <v>44</v>
      </c>
      <c r="AE26" s="151" t="s">
        <v>44</v>
      </c>
      <c r="AF26" s="150" t="s">
        <v>44</v>
      </c>
      <c r="AG26" s="151" t="s">
        <v>44</v>
      </c>
      <c r="AH26" s="150" t="s">
        <v>44</v>
      </c>
      <c r="AI26" s="151" t="s">
        <v>44</v>
      </c>
    </row>
    <row r="27" spans="1:35" s="119" customFormat="1" ht="18" x14ac:dyDescent="0.2">
      <c r="A27" s="146" t="s">
        <v>35</v>
      </c>
      <c r="B27" s="146" t="s">
        <v>79</v>
      </c>
      <c r="C27" s="147" t="s">
        <v>66</v>
      </c>
      <c r="D27" s="147" t="s">
        <v>96</v>
      </c>
      <c r="E27" s="147" t="s">
        <v>97</v>
      </c>
      <c r="F27" s="147" t="s">
        <v>40</v>
      </c>
      <c r="G27" s="148" t="s">
        <v>41</v>
      </c>
      <c r="H27" s="149" t="s">
        <v>42</v>
      </c>
      <c r="I27" s="118">
        <v>2.6967176832397985</v>
      </c>
      <c r="J27" s="155">
        <v>46111</v>
      </c>
      <c r="K27" s="154" t="s">
        <v>43</v>
      </c>
      <c r="L27" s="150" t="s">
        <v>44</v>
      </c>
      <c r="M27" s="151" t="s">
        <v>44</v>
      </c>
      <c r="N27" s="150" t="s">
        <v>44</v>
      </c>
      <c r="O27" s="151" t="s">
        <v>44</v>
      </c>
      <c r="P27" s="150" t="s">
        <v>44</v>
      </c>
      <c r="Q27" s="151" t="s">
        <v>44</v>
      </c>
      <c r="R27" s="150" t="s">
        <v>44</v>
      </c>
      <c r="S27" s="151" t="s">
        <v>44</v>
      </c>
      <c r="T27" s="150" t="s">
        <v>44</v>
      </c>
      <c r="U27" s="151" t="s">
        <v>44</v>
      </c>
      <c r="V27" s="150" t="s">
        <v>44</v>
      </c>
      <c r="W27" s="151" t="s">
        <v>44</v>
      </c>
      <c r="X27" s="150" t="s">
        <v>44</v>
      </c>
      <c r="Y27" s="151" t="s">
        <v>44</v>
      </c>
      <c r="Z27" s="150" t="s">
        <v>44</v>
      </c>
      <c r="AA27" s="151" t="s">
        <v>44</v>
      </c>
      <c r="AB27" s="150" t="s">
        <v>44</v>
      </c>
      <c r="AC27" s="151" t="s">
        <v>44</v>
      </c>
      <c r="AD27" s="150" t="s">
        <v>44</v>
      </c>
      <c r="AE27" s="151" t="s">
        <v>44</v>
      </c>
      <c r="AF27" s="150" t="s">
        <v>44</v>
      </c>
      <c r="AG27" s="151" t="s">
        <v>44</v>
      </c>
      <c r="AH27" s="150" t="s">
        <v>44</v>
      </c>
      <c r="AI27" s="151" t="s">
        <v>44</v>
      </c>
    </row>
    <row r="28" spans="1:35" s="119" customFormat="1" ht="18" x14ac:dyDescent="0.2">
      <c r="A28" s="146" t="s">
        <v>35</v>
      </c>
      <c r="B28" s="146" t="s">
        <v>79</v>
      </c>
      <c r="C28" s="147" t="s">
        <v>98</v>
      </c>
      <c r="D28" s="147" t="s">
        <v>99</v>
      </c>
      <c r="E28" s="147" t="s">
        <v>100</v>
      </c>
      <c r="F28" s="147" t="s">
        <v>40</v>
      </c>
      <c r="G28" s="148" t="s">
        <v>41</v>
      </c>
      <c r="H28" s="149" t="s">
        <v>42</v>
      </c>
      <c r="I28" s="118">
        <v>2.7174487251892581</v>
      </c>
      <c r="J28" s="155">
        <v>46111</v>
      </c>
      <c r="K28" s="154" t="s">
        <v>43</v>
      </c>
      <c r="L28" s="150" t="s">
        <v>44</v>
      </c>
      <c r="M28" s="151" t="s">
        <v>44</v>
      </c>
      <c r="N28" s="150" t="s">
        <v>44</v>
      </c>
      <c r="O28" s="151" t="s">
        <v>44</v>
      </c>
      <c r="P28" s="150" t="s">
        <v>44</v>
      </c>
      <c r="Q28" s="151" t="s">
        <v>44</v>
      </c>
      <c r="R28" s="150" t="s">
        <v>44</v>
      </c>
      <c r="S28" s="151" t="s">
        <v>44</v>
      </c>
      <c r="T28" s="150" t="s">
        <v>44</v>
      </c>
      <c r="U28" s="151" t="s">
        <v>44</v>
      </c>
      <c r="V28" s="150" t="s">
        <v>44</v>
      </c>
      <c r="W28" s="151" t="s">
        <v>44</v>
      </c>
      <c r="X28" s="150" t="s">
        <v>44</v>
      </c>
      <c r="Y28" s="151" t="s">
        <v>44</v>
      </c>
      <c r="Z28" s="150" t="s">
        <v>44</v>
      </c>
      <c r="AA28" s="151" t="s">
        <v>44</v>
      </c>
      <c r="AB28" s="150" t="s">
        <v>44</v>
      </c>
      <c r="AC28" s="151" t="s">
        <v>44</v>
      </c>
      <c r="AD28" s="150" t="s">
        <v>44</v>
      </c>
      <c r="AE28" s="151" t="s">
        <v>44</v>
      </c>
      <c r="AF28" s="150" t="s">
        <v>44</v>
      </c>
      <c r="AG28" s="151" t="s">
        <v>44</v>
      </c>
      <c r="AH28" s="150" t="s">
        <v>44</v>
      </c>
      <c r="AI28" s="151" t="s">
        <v>44</v>
      </c>
    </row>
    <row r="29" spans="1:35" s="119" customFormat="1" ht="18" x14ac:dyDescent="0.2">
      <c r="A29" s="146" t="s">
        <v>35</v>
      </c>
      <c r="B29" s="146" t="s">
        <v>79</v>
      </c>
      <c r="C29" s="147" t="s">
        <v>69</v>
      </c>
      <c r="D29" s="147" t="s">
        <v>101</v>
      </c>
      <c r="E29" s="147" t="s">
        <v>102</v>
      </c>
      <c r="F29" s="147" t="s">
        <v>40</v>
      </c>
      <c r="G29" s="148" t="s">
        <v>41</v>
      </c>
      <c r="H29" s="149" t="s">
        <v>42</v>
      </c>
      <c r="I29" s="118">
        <v>2.7082775318699723</v>
      </c>
      <c r="J29" s="155">
        <v>46111</v>
      </c>
      <c r="K29" s="154" t="s">
        <v>43</v>
      </c>
      <c r="L29" s="150" t="s">
        <v>44</v>
      </c>
      <c r="M29" s="151" t="s">
        <v>44</v>
      </c>
      <c r="N29" s="150" t="s">
        <v>44</v>
      </c>
      <c r="O29" s="151" t="s">
        <v>44</v>
      </c>
      <c r="P29" s="150" t="s">
        <v>44</v>
      </c>
      <c r="Q29" s="151" t="s">
        <v>44</v>
      </c>
      <c r="R29" s="150" t="s">
        <v>44</v>
      </c>
      <c r="S29" s="151" t="s">
        <v>44</v>
      </c>
      <c r="T29" s="150" t="s">
        <v>44</v>
      </c>
      <c r="U29" s="151" t="s">
        <v>44</v>
      </c>
      <c r="V29" s="150" t="s">
        <v>44</v>
      </c>
      <c r="W29" s="151" t="s">
        <v>44</v>
      </c>
      <c r="X29" s="150" t="s">
        <v>44</v>
      </c>
      <c r="Y29" s="151" t="s">
        <v>44</v>
      </c>
      <c r="Z29" s="150" t="s">
        <v>44</v>
      </c>
      <c r="AA29" s="151" t="s">
        <v>44</v>
      </c>
      <c r="AB29" s="150" t="s">
        <v>44</v>
      </c>
      <c r="AC29" s="151" t="s">
        <v>44</v>
      </c>
      <c r="AD29" s="150" t="s">
        <v>44</v>
      </c>
      <c r="AE29" s="151" t="s">
        <v>44</v>
      </c>
      <c r="AF29" s="150" t="s">
        <v>44</v>
      </c>
      <c r="AG29" s="151" t="s">
        <v>44</v>
      </c>
      <c r="AH29" s="150" t="s">
        <v>44</v>
      </c>
      <c r="AI29" s="151" t="s">
        <v>44</v>
      </c>
    </row>
    <row r="30" spans="1:35" s="119" customFormat="1" ht="18" x14ac:dyDescent="0.2">
      <c r="A30" s="146" t="s">
        <v>35</v>
      </c>
      <c r="B30" s="146" t="s">
        <v>79</v>
      </c>
      <c r="C30" s="147" t="s">
        <v>103</v>
      </c>
      <c r="D30" s="147" t="s">
        <v>104</v>
      </c>
      <c r="E30" s="147" t="s">
        <v>105</v>
      </c>
      <c r="F30" s="147" t="s">
        <v>40</v>
      </c>
      <c r="G30" s="148" t="s">
        <v>41</v>
      </c>
      <c r="H30" s="149" t="s">
        <v>42</v>
      </c>
      <c r="I30" s="118">
        <v>2.7651059417453117</v>
      </c>
      <c r="J30" s="155">
        <v>46111</v>
      </c>
      <c r="K30" s="154" t="s">
        <v>43</v>
      </c>
      <c r="L30" s="150" t="s">
        <v>44</v>
      </c>
      <c r="M30" s="151" t="s">
        <v>44</v>
      </c>
      <c r="N30" s="150" t="s">
        <v>44</v>
      </c>
      <c r="O30" s="151" t="s">
        <v>44</v>
      </c>
      <c r="P30" s="150" t="s">
        <v>44</v>
      </c>
      <c r="Q30" s="151" t="s">
        <v>44</v>
      </c>
      <c r="R30" s="150" t="s">
        <v>44</v>
      </c>
      <c r="S30" s="151" t="s">
        <v>44</v>
      </c>
      <c r="T30" s="150" t="s">
        <v>44</v>
      </c>
      <c r="U30" s="151" t="s">
        <v>44</v>
      </c>
      <c r="V30" s="150" t="s">
        <v>44</v>
      </c>
      <c r="W30" s="151" t="s">
        <v>44</v>
      </c>
      <c r="X30" s="150" t="s">
        <v>44</v>
      </c>
      <c r="Y30" s="151" t="s">
        <v>44</v>
      </c>
      <c r="Z30" s="150" t="s">
        <v>44</v>
      </c>
      <c r="AA30" s="151" t="s">
        <v>44</v>
      </c>
      <c r="AB30" s="150" t="s">
        <v>44</v>
      </c>
      <c r="AC30" s="151" t="s">
        <v>44</v>
      </c>
      <c r="AD30" s="150" t="s">
        <v>44</v>
      </c>
      <c r="AE30" s="151" t="s">
        <v>44</v>
      </c>
      <c r="AF30" s="150" t="s">
        <v>44</v>
      </c>
      <c r="AG30" s="151" t="s">
        <v>44</v>
      </c>
      <c r="AH30" s="150" t="s">
        <v>44</v>
      </c>
      <c r="AI30" s="151" t="s">
        <v>44</v>
      </c>
    </row>
    <row r="31" spans="1:35" s="119" customFormat="1" ht="18" x14ac:dyDescent="0.2">
      <c r="A31" s="146" t="s">
        <v>35</v>
      </c>
      <c r="B31" s="146" t="s">
        <v>79</v>
      </c>
      <c r="C31" s="147" t="s">
        <v>106</v>
      </c>
      <c r="D31" s="147" t="s">
        <v>107</v>
      </c>
      <c r="E31" s="147" t="s">
        <v>108</v>
      </c>
      <c r="F31" s="147" t="s">
        <v>40</v>
      </c>
      <c r="G31" s="148" t="s">
        <v>41</v>
      </c>
      <c r="H31" s="149" t="s">
        <v>42</v>
      </c>
      <c r="I31" s="118">
        <v>0</v>
      </c>
      <c r="J31" s="155">
        <v>46111</v>
      </c>
      <c r="K31" s="154" t="s">
        <v>43</v>
      </c>
      <c r="L31" s="150">
        <v>0.29113095516780274</v>
      </c>
      <c r="M31" s="151">
        <v>45597</v>
      </c>
      <c r="N31" s="150">
        <v>0.26691759410683158</v>
      </c>
      <c r="O31" s="151">
        <v>45628</v>
      </c>
      <c r="P31" s="150">
        <v>0.26730726602971727</v>
      </c>
      <c r="Q31" s="151">
        <v>45659</v>
      </c>
      <c r="R31" s="150">
        <v>0.25086805326971989</v>
      </c>
      <c r="S31" s="151">
        <v>45691</v>
      </c>
      <c r="T31" s="150">
        <v>0.21344899027051933</v>
      </c>
      <c r="U31" s="151">
        <v>45719</v>
      </c>
      <c r="V31" s="150">
        <v>0.21961969286521882</v>
      </c>
      <c r="W31" s="151">
        <v>45748</v>
      </c>
      <c r="X31" s="150">
        <v>0.19895665980918689</v>
      </c>
      <c r="Y31" s="151">
        <v>45778</v>
      </c>
      <c r="Z31" s="150">
        <v>0.19188662474576879</v>
      </c>
      <c r="AA31" s="151">
        <v>45810</v>
      </c>
      <c r="AB31" s="150">
        <v>0.17389988684524074</v>
      </c>
      <c r="AC31" s="151">
        <v>45839</v>
      </c>
      <c r="AD31" s="150">
        <v>0.17171556732204329</v>
      </c>
      <c r="AE31" s="151">
        <v>45872</v>
      </c>
      <c r="AF31" s="150">
        <v>0.16955242947293245</v>
      </c>
      <c r="AG31" s="151">
        <v>45901</v>
      </c>
      <c r="AH31" s="150">
        <v>0.1643026389044818</v>
      </c>
      <c r="AI31" s="151">
        <v>45931</v>
      </c>
    </row>
    <row r="32" spans="1:35" s="119" customFormat="1" ht="18" x14ac:dyDescent="0.2">
      <c r="A32" s="146" t="s">
        <v>35</v>
      </c>
      <c r="B32" s="146" t="s">
        <v>109</v>
      </c>
      <c r="C32" s="147" t="s">
        <v>37</v>
      </c>
      <c r="D32" s="147" t="s">
        <v>110</v>
      </c>
      <c r="E32" s="147" t="s">
        <v>111</v>
      </c>
      <c r="F32" s="147" t="s">
        <v>40</v>
      </c>
      <c r="G32" s="148" t="s">
        <v>41</v>
      </c>
      <c r="H32" s="149" t="s">
        <v>42</v>
      </c>
      <c r="I32" s="118">
        <v>3.5347339454704763</v>
      </c>
      <c r="J32" s="155">
        <v>46111</v>
      </c>
      <c r="K32" s="154" t="s">
        <v>43</v>
      </c>
      <c r="L32" s="150" t="s">
        <v>44</v>
      </c>
      <c r="M32" s="151" t="s">
        <v>44</v>
      </c>
      <c r="N32" s="150" t="s">
        <v>44</v>
      </c>
      <c r="O32" s="151" t="s">
        <v>44</v>
      </c>
      <c r="P32" s="150" t="s">
        <v>44</v>
      </c>
      <c r="Q32" s="151" t="s">
        <v>44</v>
      </c>
      <c r="R32" s="150" t="s">
        <v>44</v>
      </c>
      <c r="S32" s="151" t="s">
        <v>44</v>
      </c>
      <c r="T32" s="150" t="s">
        <v>44</v>
      </c>
      <c r="U32" s="151" t="s">
        <v>44</v>
      </c>
      <c r="V32" s="150" t="s">
        <v>44</v>
      </c>
      <c r="W32" s="151" t="s">
        <v>44</v>
      </c>
      <c r="X32" s="150" t="s">
        <v>44</v>
      </c>
      <c r="Y32" s="151" t="s">
        <v>44</v>
      </c>
      <c r="Z32" s="150" t="s">
        <v>44</v>
      </c>
      <c r="AA32" s="151" t="s">
        <v>44</v>
      </c>
      <c r="AB32" s="150" t="s">
        <v>44</v>
      </c>
      <c r="AC32" s="151" t="s">
        <v>44</v>
      </c>
      <c r="AD32" s="150" t="s">
        <v>44</v>
      </c>
      <c r="AE32" s="151" t="s">
        <v>44</v>
      </c>
      <c r="AF32" s="150" t="s">
        <v>44</v>
      </c>
      <c r="AG32" s="151" t="s">
        <v>44</v>
      </c>
      <c r="AH32" s="150" t="s">
        <v>44</v>
      </c>
      <c r="AI32" s="151" t="s">
        <v>44</v>
      </c>
    </row>
    <row r="33" spans="1:35" s="119" customFormat="1" ht="18" x14ac:dyDescent="0.2">
      <c r="A33" s="146" t="s">
        <v>35</v>
      </c>
      <c r="B33" s="146" t="s">
        <v>109</v>
      </c>
      <c r="C33" s="147" t="s">
        <v>82</v>
      </c>
      <c r="D33" s="147" t="s">
        <v>112</v>
      </c>
      <c r="E33" s="147" t="s">
        <v>113</v>
      </c>
      <c r="F33" s="147" t="s">
        <v>40</v>
      </c>
      <c r="G33" s="148" t="s">
        <v>41</v>
      </c>
      <c r="H33" s="149" t="s">
        <v>42</v>
      </c>
      <c r="I33" s="118">
        <v>2.7828279370131512</v>
      </c>
      <c r="J33" s="155">
        <v>46111</v>
      </c>
      <c r="K33" s="154" t="s">
        <v>43</v>
      </c>
      <c r="L33" s="150" t="s">
        <v>44</v>
      </c>
      <c r="M33" s="151" t="s">
        <v>44</v>
      </c>
      <c r="N33" s="150" t="s">
        <v>44</v>
      </c>
      <c r="O33" s="151" t="s">
        <v>44</v>
      </c>
      <c r="P33" s="150" t="s">
        <v>44</v>
      </c>
      <c r="Q33" s="151" t="s">
        <v>44</v>
      </c>
      <c r="R33" s="150" t="s">
        <v>44</v>
      </c>
      <c r="S33" s="151" t="s">
        <v>44</v>
      </c>
      <c r="T33" s="150" t="s">
        <v>44</v>
      </c>
      <c r="U33" s="151" t="s">
        <v>44</v>
      </c>
      <c r="V33" s="150" t="s">
        <v>44</v>
      </c>
      <c r="W33" s="151" t="s">
        <v>44</v>
      </c>
      <c r="X33" s="150" t="s">
        <v>44</v>
      </c>
      <c r="Y33" s="151" t="s">
        <v>44</v>
      </c>
      <c r="Z33" s="150" t="s">
        <v>44</v>
      </c>
      <c r="AA33" s="151" t="s">
        <v>44</v>
      </c>
      <c r="AB33" s="150" t="s">
        <v>44</v>
      </c>
      <c r="AC33" s="151" t="s">
        <v>44</v>
      </c>
      <c r="AD33" s="150" t="s">
        <v>44</v>
      </c>
      <c r="AE33" s="151" t="s">
        <v>44</v>
      </c>
      <c r="AF33" s="150" t="s">
        <v>44</v>
      </c>
      <c r="AG33" s="151" t="s">
        <v>44</v>
      </c>
      <c r="AH33" s="150" t="s">
        <v>44</v>
      </c>
      <c r="AI33" s="151" t="s">
        <v>44</v>
      </c>
    </row>
    <row r="34" spans="1:35" s="119" customFormat="1" ht="18" x14ac:dyDescent="0.2">
      <c r="A34" s="146" t="s">
        <v>35</v>
      </c>
      <c r="B34" s="146" t="s">
        <v>109</v>
      </c>
      <c r="C34" s="147" t="s">
        <v>114</v>
      </c>
      <c r="D34" s="147" t="s">
        <v>115</v>
      </c>
      <c r="E34" s="147" t="s">
        <v>116</v>
      </c>
      <c r="F34" s="147" t="s">
        <v>40</v>
      </c>
      <c r="G34" s="148" t="s">
        <v>41</v>
      </c>
      <c r="H34" s="149" t="s">
        <v>42</v>
      </c>
      <c r="I34" s="118">
        <v>2.5333643084485935</v>
      </c>
      <c r="J34" s="155">
        <v>46111</v>
      </c>
      <c r="K34" s="154" t="s">
        <v>43</v>
      </c>
      <c r="L34" s="150" t="s">
        <v>44</v>
      </c>
      <c r="M34" s="151" t="s">
        <v>44</v>
      </c>
      <c r="N34" s="150" t="s">
        <v>44</v>
      </c>
      <c r="O34" s="151" t="s">
        <v>44</v>
      </c>
      <c r="P34" s="150" t="s">
        <v>44</v>
      </c>
      <c r="Q34" s="151" t="s">
        <v>44</v>
      </c>
      <c r="R34" s="150" t="s">
        <v>44</v>
      </c>
      <c r="S34" s="151" t="s">
        <v>44</v>
      </c>
      <c r="T34" s="150" t="s">
        <v>44</v>
      </c>
      <c r="U34" s="151" t="s">
        <v>44</v>
      </c>
      <c r="V34" s="150" t="s">
        <v>44</v>
      </c>
      <c r="W34" s="151" t="s">
        <v>44</v>
      </c>
      <c r="X34" s="150" t="s">
        <v>44</v>
      </c>
      <c r="Y34" s="151" t="s">
        <v>44</v>
      </c>
      <c r="Z34" s="150" t="s">
        <v>44</v>
      </c>
      <c r="AA34" s="151" t="s">
        <v>44</v>
      </c>
      <c r="AB34" s="150" t="s">
        <v>44</v>
      </c>
      <c r="AC34" s="151" t="s">
        <v>44</v>
      </c>
      <c r="AD34" s="150" t="s">
        <v>44</v>
      </c>
      <c r="AE34" s="151" t="s">
        <v>44</v>
      </c>
      <c r="AF34" s="150" t="s">
        <v>44</v>
      </c>
      <c r="AG34" s="151" t="s">
        <v>44</v>
      </c>
      <c r="AH34" s="150" t="s">
        <v>44</v>
      </c>
      <c r="AI34" s="151" t="s">
        <v>44</v>
      </c>
    </row>
    <row r="35" spans="1:35" s="119" customFormat="1" ht="18" x14ac:dyDescent="0.2">
      <c r="A35" s="146" t="s">
        <v>35</v>
      </c>
      <c r="B35" s="146" t="s">
        <v>109</v>
      </c>
      <c r="C35" s="147" t="s">
        <v>117</v>
      </c>
      <c r="D35" s="147" t="s">
        <v>118</v>
      </c>
      <c r="E35" s="147" t="s">
        <v>119</v>
      </c>
      <c r="F35" s="147" t="s">
        <v>40</v>
      </c>
      <c r="G35" s="148" t="s">
        <v>41</v>
      </c>
      <c r="H35" s="149" t="s">
        <v>42</v>
      </c>
      <c r="I35" s="118">
        <v>2.4200189525495022</v>
      </c>
      <c r="J35" s="155">
        <v>46111</v>
      </c>
      <c r="K35" s="154" t="s">
        <v>43</v>
      </c>
      <c r="L35" s="150" t="s">
        <v>44</v>
      </c>
      <c r="M35" s="151" t="s">
        <v>44</v>
      </c>
      <c r="N35" s="150" t="s">
        <v>44</v>
      </c>
      <c r="O35" s="151" t="s">
        <v>44</v>
      </c>
      <c r="P35" s="150" t="s">
        <v>44</v>
      </c>
      <c r="Q35" s="151" t="s">
        <v>44</v>
      </c>
      <c r="R35" s="150" t="s">
        <v>44</v>
      </c>
      <c r="S35" s="151" t="s">
        <v>44</v>
      </c>
      <c r="T35" s="150" t="s">
        <v>44</v>
      </c>
      <c r="U35" s="151" t="s">
        <v>44</v>
      </c>
      <c r="V35" s="150" t="s">
        <v>44</v>
      </c>
      <c r="W35" s="151" t="s">
        <v>44</v>
      </c>
      <c r="X35" s="150" t="s">
        <v>44</v>
      </c>
      <c r="Y35" s="151" t="s">
        <v>44</v>
      </c>
      <c r="Z35" s="150" t="s">
        <v>44</v>
      </c>
      <c r="AA35" s="151" t="s">
        <v>44</v>
      </c>
      <c r="AB35" s="150" t="s">
        <v>44</v>
      </c>
      <c r="AC35" s="151" t="s">
        <v>44</v>
      </c>
      <c r="AD35" s="150" t="s">
        <v>44</v>
      </c>
      <c r="AE35" s="151" t="s">
        <v>44</v>
      </c>
      <c r="AF35" s="150" t="s">
        <v>44</v>
      </c>
      <c r="AG35" s="151" t="s">
        <v>44</v>
      </c>
      <c r="AH35" s="150" t="s">
        <v>44</v>
      </c>
      <c r="AI35" s="151" t="s">
        <v>44</v>
      </c>
    </row>
    <row r="36" spans="1:35" s="119" customFormat="1" ht="18" x14ac:dyDescent="0.2">
      <c r="A36" s="146" t="s">
        <v>35</v>
      </c>
      <c r="B36" s="146" t="s">
        <v>109</v>
      </c>
      <c r="C36" s="147" t="s">
        <v>72</v>
      </c>
      <c r="D36" s="147" t="s">
        <v>120</v>
      </c>
      <c r="E36" s="147" t="s">
        <v>121</v>
      </c>
      <c r="F36" s="147" t="s">
        <v>40</v>
      </c>
      <c r="G36" s="148" t="s">
        <v>41</v>
      </c>
      <c r="H36" s="149" t="s">
        <v>42</v>
      </c>
      <c r="I36" s="118">
        <v>2.3432788361381189</v>
      </c>
      <c r="J36" s="155">
        <v>46111</v>
      </c>
      <c r="K36" s="154" t="s">
        <v>43</v>
      </c>
      <c r="L36" s="150" t="s">
        <v>44</v>
      </c>
      <c r="M36" s="151" t="s">
        <v>44</v>
      </c>
      <c r="N36" s="150" t="s">
        <v>44</v>
      </c>
      <c r="O36" s="151" t="s">
        <v>44</v>
      </c>
      <c r="P36" s="150" t="s">
        <v>44</v>
      </c>
      <c r="Q36" s="151" t="s">
        <v>44</v>
      </c>
      <c r="R36" s="150" t="s">
        <v>44</v>
      </c>
      <c r="S36" s="151" t="s">
        <v>44</v>
      </c>
      <c r="T36" s="150" t="s">
        <v>44</v>
      </c>
      <c r="U36" s="151" t="s">
        <v>44</v>
      </c>
      <c r="V36" s="150" t="s">
        <v>44</v>
      </c>
      <c r="W36" s="151" t="s">
        <v>44</v>
      </c>
      <c r="X36" s="150" t="s">
        <v>44</v>
      </c>
      <c r="Y36" s="151" t="s">
        <v>44</v>
      </c>
      <c r="Z36" s="150" t="s">
        <v>44</v>
      </c>
      <c r="AA36" s="151" t="s">
        <v>44</v>
      </c>
      <c r="AB36" s="150" t="s">
        <v>44</v>
      </c>
      <c r="AC36" s="151" t="s">
        <v>44</v>
      </c>
      <c r="AD36" s="150" t="s">
        <v>44</v>
      </c>
      <c r="AE36" s="151" t="s">
        <v>44</v>
      </c>
      <c r="AF36" s="150" t="s">
        <v>44</v>
      </c>
      <c r="AG36" s="151" t="s">
        <v>44</v>
      </c>
      <c r="AH36" s="150" t="s">
        <v>44</v>
      </c>
      <c r="AI36" s="151" t="s">
        <v>44</v>
      </c>
    </row>
    <row r="37" spans="1:35" s="119" customFormat="1" ht="18" x14ac:dyDescent="0.2">
      <c r="A37" s="146" t="s">
        <v>35</v>
      </c>
      <c r="B37" s="146" t="s">
        <v>109</v>
      </c>
      <c r="C37" s="147" t="s">
        <v>45</v>
      </c>
      <c r="D37" s="147" t="s">
        <v>122</v>
      </c>
      <c r="E37" s="147" t="s">
        <v>123</v>
      </c>
      <c r="F37" s="147" t="s">
        <v>40</v>
      </c>
      <c r="G37" s="148" t="s">
        <v>41</v>
      </c>
      <c r="H37" s="149" t="s">
        <v>42</v>
      </c>
      <c r="I37" s="118">
        <v>2.7011617001487784</v>
      </c>
      <c r="J37" s="155">
        <v>46111</v>
      </c>
      <c r="K37" s="154" t="s">
        <v>43</v>
      </c>
      <c r="L37" s="150" t="s">
        <v>44</v>
      </c>
      <c r="M37" s="151" t="s">
        <v>44</v>
      </c>
      <c r="N37" s="150" t="s">
        <v>44</v>
      </c>
      <c r="O37" s="151" t="s">
        <v>44</v>
      </c>
      <c r="P37" s="150" t="s">
        <v>44</v>
      </c>
      <c r="Q37" s="151" t="s">
        <v>44</v>
      </c>
      <c r="R37" s="150" t="s">
        <v>44</v>
      </c>
      <c r="S37" s="151" t="s">
        <v>44</v>
      </c>
      <c r="T37" s="150" t="s">
        <v>44</v>
      </c>
      <c r="U37" s="151" t="s">
        <v>44</v>
      </c>
      <c r="V37" s="150" t="s">
        <v>44</v>
      </c>
      <c r="W37" s="151" t="s">
        <v>44</v>
      </c>
      <c r="X37" s="150" t="s">
        <v>44</v>
      </c>
      <c r="Y37" s="151" t="s">
        <v>44</v>
      </c>
      <c r="Z37" s="150" t="s">
        <v>44</v>
      </c>
      <c r="AA37" s="151" t="s">
        <v>44</v>
      </c>
      <c r="AB37" s="150" t="s">
        <v>44</v>
      </c>
      <c r="AC37" s="151" t="s">
        <v>44</v>
      </c>
      <c r="AD37" s="150" t="s">
        <v>44</v>
      </c>
      <c r="AE37" s="151" t="s">
        <v>44</v>
      </c>
      <c r="AF37" s="150" t="s">
        <v>44</v>
      </c>
      <c r="AG37" s="151" t="s">
        <v>44</v>
      </c>
      <c r="AH37" s="150" t="s">
        <v>44</v>
      </c>
      <c r="AI37" s="151" t="s">
        <v>44</v>
      </c>
    </row>
    <row r="38" spans="1:35" s="119" customFormat="1" ht="18" x14ac:dyDescent="0.2">
      <c r="A38" s="146" t="s">
        <v>35</v>
      </c>
      <c r="B38" s="146" t="s">
        <v>109</v>
      </c>
      <c r="C38" s="147" t="s">
        <v>124</v>
      </c>
      <c r="D38" s="147" t="s">
        <v>125</v>
      </c>
      <c r="E38" s="147" t="s">
        <v>126</v>
      </c>
      <c r="F38" s="147" t="s">
        <v>40</v>
      </c>
      <c r="G38" s="148" t="s">
        <v>41</v>
      </c>
      <c r="H38" s="149" t="s">
        <v>42</v>
      </c>
      <c r="I38" s="118">
        <v>2.488252040324145</v>
      </c>
      <c r="J38" s="155">
        <v>46111</v>
      </c>
      <c r="K38" s="154" t="s">
        <v>43</v>
      </c>
      <c r="L38" s="150" t="s">
        <v>44</v>
      </c>
      <c r="M38" s="151" t="s">
        <v>44</v>
      </c>
      <c r="N38" s="150" t="s">
        <v>44</v>
      </c>
      <c r="O38" s="151" t="s">
        <v>44</v>
      </c>
      <c r="P38" s="150" t="s">
        <v>44</v>
      </c>
      <c r="Q38" s="151" t="s">
        <v>44</v>
      </c>
      <c r="R38" s="150" t="s">
        <v>44</v>
      </c>
      <c r="S38" s="151" t="s">
        <v>44</v>
      </c>
      <c r="T38" s="150" t="s">
        <v>44</v>
      </c>
      <c r="U38" s="151" t="s">
        <v>44</v>
      </c>
      <c r="V38" s="150" t="s">
        <v>44</v>
      </c>
      <c r="W38" s="151" t="s">
        <v>44</v>
      </c>
      <c r="X38" s="150" t="s">
        <v>44</v>
      </c>
      <c r="Y38" s="151" t="s">
        <v>44</v>
      </c>
      <c r="Z38" s="150" t="s">
        <v>44</v>
      </c>
      <c r="AA38" s="151" t="s">
        <v>44</v>
      </c>
      <c r="AB38" s="150" t="s">
        <v>44</v>
      </c>
      <c r="AC38" s="151" t="s">
        <v>44</v>
      </c>
      <c r="AD38" s="150" t="s">
        <v>44</v>
      </c>
      <c r="AE38" s="151" t="s">
        <v>44</v>
      </c>
      <c r="AF38" s="150" t="s">
        <v>44</v>
      </c>
      <c r="AG38" s="151" t="s">
        <v>44</v>
      </c>
      <c r="AH38" s="150" t="s">
        <v>44</v>
      </c>
      <c r="AI38" s="151" t="s">
        <v>44</v>
      </c>
    </row>
    <row r="39" spans="1:35" s="119" customFormat="1" ht="18" x14ac:dyDescent="0.2">
      <c r="A39" s="146" t="s">
        <v>35</v>
      </c>
      <c r="B39" s="146" t="s">
        <v>109</v>
      </c>
      <c r="C39" s="147" t="s">
        <v>87</v>
      </c>
      <c r="D39" s="147" t="s">
        <v>127</v>
      </c>
      <c r="E39" s="147" t="s">
        <v>128</v>
      </c>
      <c r="F39" s="147" t="s">
        <v>40</v>
      </c>
      <c r="G39" s="148" t="s">
        <v>41</v>
      </c>
      <c r="H39" s="149" t="s">
        <v>42</v>
      </c>
      <c r="I39" s="118">
        <v>2.3598714561502563</v>
      </c>
      <c r="J39" s="155">
        <v>46111</v>
      </c>
      <c r="K39" s="154" t="s">
        <v>43</v>
      </c>
      <c r="L39" s="150" t="s">
        <v>44</v>
      </c>
      <c r="M39" s="151" t="s">
        <v>44</v>
      </c>
      <c r="N39" s="150" t="s">
        <v>44</v>
      </c>
      <c r="O39" s="151" t="s">
        <v>44</v>
      </c>
      <c r="P39" s="150" t="s">
        <v>44</v>
      </c>
      <c r="Q39" s="151" t="s">
        <v>44</v>
      </c>
      <c r="R39" s="150" t="s">
        <v>44</v>
      </c>
      <c r="S39" s="151" t="s">
        <v>44</v>
      </c>
      <c r="T39" s="150" t="s">
        <v>44</v>
      </c>
      <c r="U39" s="151" t="s">
        <v>44</v>
      </c>
      <c r="V39" s="150" t="s">
        <v>44</v>
      </c>
      <c r="W39" s="151" t="s">
        <v>44</v>
      </c>
      <c r="X39" s="150" t="s">
        <v>44</v>
      </c>
      <c r="Y39" s="151" t="s">
        <v>44</v>
      </c>
      <c r="Z39" s="150" t="s">
        <v>44</v>
      </c>
      <c r="AA39" s="151" t="s">
        <v>44</v>
      </c>
      <c r="AB39" s="150" t="s">
        <v>44</v>
      </c>
      <c r="AC39" s="151" t="s">
        <v>44</v>
      </c>
      <c r="AD39" s="150" t="s">
        <v>44</v>
      </c>
      <c r="AE39" s="151" t="s">
        <v>44</v>
      </c>
      <c r="AF39" s="150" t="s">
        <v>44</v>
      </c>
      <c r="AG39" s="151" t="s">
        <v>44</v>
      </c>
      <c r="AH39" s="150" t="s">
        <v>44</v>
      </c>
      <c r="AI39" s="151" t="s">
        <v>44</v>
      </c>
    </row>
    <row r="40" spans="1:35" s="119" customFormat="1" ht="18" x14ac:dyDescent="0.2">
      <c r="A40" s="146" t="s">
        <v>35</v>
      </c>
      <c r="B40" s="146" t="s">
        <v>109</v>
      </c>
      <c r="C40" s="147" t="s">
        <v>129</v>
      </c>
      <c r="D40" s="147" t="s">
        <v>130</v>
      </c>
      <c r="E40" s="147" t="s">
        <v>131</v>
      </c>
      <c r="F40" s="147" t="s">
        <v>40</v>
      </c>
      <c r="G40" s="148" t="s">
        <v>41</v>
      </c>
      <c r="H40" s="149" t="s">
        <v>42</v>
      </c>
      <c r="I40" s="118">
        <v>1.9271112078090571</v>
      </c>
      <c r="J40" s="155">
        <v>46111</v>
      </c>
      <c r="K40" s="154" t="s">
        <v>43</v>
      </c>
      <c r="L40" s="150" t="s">
        <v>44</v>
      </c>
      <c r="M40" s="151" t="s">
        <v>44</v>
      </c>
      <c r="N40" s="150" t="s">
        <v>44</v>
      </c>
      <c r="O40" s="151" t="s">
        <v>44</v>
      </c>
      <c r="P40" s="150" t="s">
        <v>44</v>
      </c>
      <c r="Q40" s="151" t="s">
        <v>44</v>
      </c>
      <c r="R40" s="150" t="s">
        <v>44</v>
      </c>
      <c r="S40" s="151" t="s">
        <v>44</v>
      </c>
      <c r="T40" s="150" t="s">
        <v>44</v>
      </c>
      <c r="U40" s="151" t="s">
        <v>44</v>
      </c>
      <c r="V40" s="150" t="s">
        <v>44</v>
      </c>
      <c r="W40" s="151" t="s">
        <v>44</v>
      </c>
      <c r="X40" s="150" t="s">
        <v>44</v>
      </c>
      <c r="Y40" s="151" t="s">
        <v>44</v>
      </c>
      <c r="Z40" s="150" t="s">
        <v>44</v>
      </c>
      <c r="AA40" s="151" t="s">
        <v>44</v>
      </c>
      <c r="AB40" s="150" t="s">
        <v>44</v>
      </c>
      <c r="AC40" s="151" t="s">
        <v>44</v>
      </c>
      <c r="AD40" s="150" t="s">
        <v>44</v>
      </c>
      <c r="AE40" s="151" t="s">
        <v>44</v>
      </c>
      <c r="AF40" s="150" t="s">
        <v>44</v>
      </c>
      <c r="AG40" s="151" t="s">
        <v>44</v>
      </c>
      <c r="AH40" s="150" t="s">
        <v>44</v>
      </c>
      <c r="AI40" s="151" t="s">
        <v>44</v>
      </c>
    </row>
    <row r="41" spans="1:35" s="119" customFormat="1" ht="18" x14ac:dyDescent="0.2">
      <c r="A41" s="146" t="s">
        <v>35</v>
      </c>
      <c r="B41" s="146" t="s">
        <v>109</v>
      </c>
      <c r="C41" s="147" t="s">
        <v>132</v>
      </c>
      <c r="D41" s="147" t="s">
        <v>133</v>
      </c>
      <c r="E41" s="147" t="s">
        <v>134</v>
      </c>
      <c r="F41" s="147" t="s">
        <v>40</v>
      </c>
      <c r="G41" s="148" t="s">
        <v>41</v>
      </c>
      <c r="H41" s="149" t="s">
        <v>42</v>
      </c>
      <c r="I41" s="118">
        <v>2.4643270134504021</v>
      </c>
      <c r="J41" s="155">
        <v>46111</v>
      </c>
      <c r="K41" s="154" t="s">
        <v>43</v>
      </c>
      <c r="L41" s="150" t="s">
        <v>44</v>
      </c>
      <c r="M41" s="151" t="s">
        <v>44</v>
      </c>
      <c r="N41" s="150" t="s">
        <v>44</v>
      </c>
      <c r="O41" s="151" t="s">
        <v>44</v>
      </c>
      <c r="P41" s="150" t="s">
        <v>44</v>
      </c>
      <c r="Q41" s="151" t="s">
        <v>44</v>
      </c>
      <c r="R41" s="150" t="s">
        <v>44</v>
      </c>
      <c r="S41" s="151" t="s">
        <v>44</v>
      </c>
      <c r="T41" s="150" t="s">
        <v>44</v>
      </c>
      <c r="U41" s="151" t="s">
        <v>44</v>
      </c>
      <c r="V41" s="150" t="s">
        <v>44</v>
      </c>
      <c r="W41" s="151" t="s">
        <v>44</v>
      </c>
      <c r="X41" s="150" t="s">
        <v>44</v>
      </c>
      <c r="Y41" s="151" t="s">
        <v>44</v>
      </c>
      <c r="Z41" s="150" t="s">
        <v>44</v>
      </c>
      <c r="AA41" s="151" t="s">
        <v>44</v>
      </c>
      <c r="AB41" s="150" t="s">
        <v>44</v>
      </c>
      <c r="AC41" s="151" t="s">
        <v>44</v>
      </c>
      <c r="AD41" s="150" t="s">
        <v>44</v>
      </c>
      <c r="AE41" s="151" t="s">
        <v>44</v>
      </c>
      <c r="AF41" s="150" t="s">
        <v>44</v>
      </c>
      <c r="AG41" s="151" t="s">
        <v>44</v>
      </c>
      <c r="AH41" s="150" t="s">
        <v>44</v>
      </c>
      <c r="AI41" s="151" t="s">
        <v>44</v>
      </c>
    </row>
    <row r="42" spans="1:35" s="119" customFormat="1" ht="18" x14ac:dyDescent="0.2">
      <c r="A42" s="146" t="s">
        <v>35</v>
      </c>
      <c r="B42" s="146" t="s">
        <v>109</v>
      </c>
      <c r="C42" s="147" t="s">
        <v>48</v>
      </c>
      <c r="D42" s="147" t="s">
        <v>135</v>
      </c>
      <c r="E42" s="147" t="s">
        <v>136</v>
      </c>
      <c r="F42" s="147" t="s">
        <v>40</v>
      </c>
      <c r="G42" s="148" t="s">
        <v>41</v>
      </c>
      <c r="H42" s="149" t="s">
        <v>42</v>
      </c>
      <c r="I42" s="118">
        <v>2.5804381153995872</v>
      </c>
      <c r="J42" s="155">
        <v>46111</v>
      </c>
      <c r="K42" s="154" t="s">
        <v>43</v>
      </c>
      <c r="L42" s="150" t="s">
        <v>44</v>
      </c>
      <c r="M42" s="151" t="s">
        <v>44</v>
      </c>
      <c r="N42" s="150" t="s">
        <v>44</v>
      </c>
      <c r="O42" s="151" t="s">
        <v>44</v>
      </c>
      <c r="P42" s="150" t="s">
        <v>44</v>
      </c>
      <c r="Q42" s="151" t="s">
        <v>44</v>
      </c>
      <c r="R42" s="150" t="s">
        <v>44</v>
      </c>
      <c r="S42" s="151" t="s">
        <v>44</v>
      </c>
      <c r="T42" s="150" t="s">
        <v>44</v>
      </c>
      <c r="U42" s="151" t="s">
        <v>44</v>
      </c>
      <c r="V42" s="150" t="s">
        <v>44</v>
      </c>
      <c r="W42" s="151" t="s">
        <v>44</v>
      </c>
      <c r="X42" s="150" t="s">
        <v>44</v>
      </c>
      <c r="Y42" s="151" t="s">
        <v>44</v>
      </c>
      <c r="Z42" s="150" t="s">
        <v>44</v>
      </c>
      <c r="AA42" s="151" t="s">
        <v>44</v>
      </c>
      <c r="AB42" s="150" t="s">
        <v>44</v>
      </c>
      <c r="AC42" s="151" t="s">
        <v>44</v>
      </c>
      <c r="AD42" s="150" t="s">
        <v>44</v>
      </c>
      <c r="AE42" s="151" t="s">
        <v>44</v>
      </c>
      <c r="AF42" s="150" t="s">
        <v>44</v>
      </c>
      <c r="AG42" s="151" t="s">
        <v>44</v>
      </c>
      <c r="AH42" s="150" t="s">
        <v>44</v>
      </c>
      <c r="AI42" s="151" t="s">
        <v>44</v>
      </c>
    </row>
    <row r="43" spans="1:35" s="119" customFormat="1" ht="18" x14ac:dyDescent="0.2">
      <c r="A43" s="146" t="s">
        <v>35</v>
      </c>
      <c r="B43" s="146" t="s">
        <v>109</v>
      </c>
      <c r="C43" s="147" t="s">
        <v>137</v>
      </c>
      <c r="D43" s="147" t="s">
        <v>138</v>
      </c>
      <c r="E43" s="147" t="s">
        <v>139</v>
      </c>
      <c r="F43" s="147" t="s">
        <v>40</v>
      </c>
      <c r="G43" s="148" t="s">
        <v>41</v>
      </c>
      <c r="H43" s="149" t="s">
        <v>42</v>
      </c>
      <c r="I43" s="118">
        <v>2.6410803585416098</v>
      </c>
      <c r="J43" s="155">
        <v>46111</v>
      </c>
      <c r="K43" s="154" t="s">
        <v>43</v>
      </c>
      <c r="L43" s="150" t="s">
        <v>44</v>
      </c>
      <c r="M43" s="151" t="s">
        <v>44</v>
      </c>
      <c r="N43" s="150" t="s">
        <v>44</v>
      </c>
      <c r="O43" s="151" t="s">
        <v>44</v>
      </c>
      <c r="P43" s="150" t="s">
        <v>44</v>
      </c>
      <c r="Q43" s="151" t="s">
        <v>44</v>
      </c>
      <c r="R43" s="150" t="s">
        <v>44</v>
      </c>
      <c r="S43" s="151" t="s">
        <v>44</v>
      </c>
      <c r="T43" s="150" t="s">
        <v>44</v>
      </c>
      <c r="U43" s="151" t="s">
        <v>44</v>
      </c>
      <c r="V43" s="150" t="s">
        <v>44</v>
      </c>
      <c r="W43" s="151" t="s">
        <v>44</v>
      </c>
      <c r="X43" s="150" t="s">
        <v>44</v>
      </c>
      <c r="Y43" s="151" t="s">
        <v>44</v>
      </c>
      <c r="Z43" s="150" t="s">
        <v>44</v>
      </c>
      <c r="AA43" s="151" t="s">
        <v>44</v>
      </c>
      <c r="AB43" s="150" t="s">
        <v>44</v>
      </c>
      <c r="AC43" s="151" t="s">
        <v>44</v>
      </c>
      <c r="AD43" s="150" t="s">
        <v>44</v>
      </c>
      <c r="AE43" s="151" t="s">
        <v>44</v>
      </c>
      <c r="AF43" s="150" t="s">
        <v>44</v>
      </c>
      <c r="AG43" s="151" t="s">
        <v>44</v>
      </c>
      <c r="AH43" s="150" t="s">
        <v>44</v>
      </c>
      <c r="AI43" s="151" t="s">
        <v>44</v>
      </c>
    </row>
    <row r="44" spans="1:35" s="119" customFormat="1" ht="18" x14ac:dyDescent="0.2">
      <c r="A44" s="146" t="s">
        <v>35</v>
      </c>
      <c r="B44" s="146" t="s">
        <v>109</v>
      </c>
      <c r="C44" s="147" t="s">
        <v>54</v>
      </c>
      <c r="D44" s="147" t="s">
        <v>140</v>
      </c>
      <c r="E44" s="147" t="s">
        <v>141</v>
      </c>
      <c r="F44" s="147" t="s">
        <v>40</v>
      </c>
      <c r="G44" s="148" t="s">
        <v>41</v>
      </c>
      <c r="H44" s="149" t="s">
        <v>42</v>
      </c>
      <c r="I44" s="118">
        <v>2.5894308185017918</v>
      </c>
      <c r="J44" s="155">
        <v>46111</v>
      </c>
      <c r="K44" s="154" t="s">
        <v>43</v>
      </c>
      <c r="L44" s="150" t="s">
        <v>44</v>
      </c>
      <c r="M44" s="151" t="s">
        <v>44</v>
      </c>
      <c r="N44" s="150" t="s">
        <v>44</v>
      </c>
      <c r="O44" s="151" t="s">
        <v>44</v>
      </c>
      <c r="P44" s="150" t="s">
        <v>44</v>
      </c>
      <c r="Q44" s="151" t="s">
        <v>44</v>
      </c>
      <c r="R44" s="150" t="s">
        <v>44</v>
      </c>
      <c r="S44" s="151" t="s">
        <v>44</v>
      </c>
      <c r="T44" s="150" t="s">
        <v>44</v>
      </c>
      <c r="U44" s="151" t="s">
        <v>44</v>
      </c>
      <c r="V44" s="150" t="s">
        <v>44</v>
      </c>
      <c r="W44" s="151" t="s">
        <v>44</v>
      </c>
      <c r="X44" s="150" t="s">
        <v>44</v>
      </c>
      <c r="Y44" s="151" t="s">
        <v>44</v>
      </c>
      <c r="Z44" s="150" t="s">
        <v>44</v>
      </c>
      <c r="AA44" s="151" t="s">
        <v>44</v>
      </c>
      <c r="AB44" s="150" t="s">
        <v>44</v>
      </c>
      <c r="AC44" s="151" t="s">
        <v>44</v>
      </c>
      <c r="AD44" s="150" t="s">
        <v>44</v>
      </c>
      <c r="AE44" s="151" t="s">
        <v>44</v>
      </c>
      <c r="AF44" s="150" t="s">
        <v>44</v>
      </c>
      <c r="AG44" s="151" t="s">
        <v>44</v>
      </c>
      <c r="AH44" s="150" t="s">
        <v>44</v>
      </c>
      <c r="AI44" s="151" t="s">
        <v>44</v>
      </c>
    </row>
    <row r="45" spans="1:35" s="119" customFormat="1" ht="18" x14ac:dyDescent="0.2">
      <c r="A45" s="146" t="s">
        <v>35</v>
      </c>
      <c r="B45" s="146" t="s">
        <v>109</v>
      </c>
      <c r="C45" s="147" t="s">
        <v>57</v>
      </c>
      <c r="D45" s="147" t="s">
        <v>142</v>
      </c>
      <c r="E45" s="147" t="s">
        <v>143</v>
      </c>
      <c r="F45" s="147" t="s">
        <v>40</v>
      </c>
      <c r="G45" s="148" t="s">
        <v>41</v>
      </c>
      <c r="H45" s="149" t="s">
        <v>42</v>
      </c>
      <c r="I45" s="118">
        <v>2.8321127042670398</v>
      </c>
      <c r="J45" s="155">
        <v>46111</v>
      </c>
      <c r="K45" s="154" t="s">
        <v>43</v>
      </c>
      <c r="L45" s="150" t="s">
        <v>44</v>
      </c>
      <c r="M45" s="151" t="s">
        <v>44</v>
      </c>
      <c r="N45" s="150" t="s">
        <v>44</v>
      </c>
      <c r="O45" s="151" t="s">
        <v>44</v>
      </c>
      <c r="P45" s="150" t="s">
        <v>44</v>
      </c>
      <c r="Q45" s="151" t="s">
        <v>44</v>
      </c>
      <c r="R45" s="150" t="s">
        <v>44</v>
      </c>
      <c r="S45" s="151" t="s">
        <v>44</v>
      </c>
      <c r="T45" s="150" t="s">
        <v>44</v>
      </c>
      <c r="U45" s="151" t="s">
        <v>44</v>
      </c>
      <c r="V45" s="150" t="s">
        <v>44</v>
      </c>
      <c r="W45" s="151" t="s">
        <v>44</v>
      </c>
      <c r="X45" s="150" t="s">
        <v>44</v>
      </c>
      <c r="Y45" s="151" t="s">
        <v>44</v>
      </c>
      <c r="Z45" s="150" t="s">
        <v>44</v>
      </c>
      <c r="AA45" s="151" t="s">
        <v>44</v>
      </c>
      <c r="AB45" s="150" t="s">
        <v>44</v>
      </c>
      <c r="AC45" s="151" t="s">
        <v>44</v>
      </c>
      <c r="AD45" s="150" t="s">
        <v>44</v>
      </c>
      <c r="AE45" s="151" t="s">
        <v>44</v>
      </c>
      <c r="AF45" s="150" t="s">
        <v>44</v>
      </c>
      <c r="AG45" s="151" t="s">
        <v>44</v>
      </c>
      <c r="AH45" s="150" t="s">
        <v>44</v>
      </c>
      <c r="AI45" s="151" t="s">
        <v>44</v>
      </c>
    </row>
    <row r="46" spans="1:35" s="119" customFormat="1" ht="18" x14ac:dyDescent="0.2">
      <c r="A46" s="146" t="s">
        <v>35</v>
      </c>
      <c r="B46" s="146" t="s">
        <v>109</v>
      </c>
      <c r="C46" s="147" t="s">
        <v>60</v>
      </c>
      <c r="D46" s="147" t="s">
        <v>144</v>
      </c>
      <c r="E46" s="147" t="s">
        <v>145</v>
      </c>
      <c r="F46" s="147" t="s">
        <v>40</v>
      </c>
      <c r="G46" s="148" t="s">
        <v>41</v>
      </c>
      <c r="H46" s="149" t="s">
        <v>42</v>
      </c>
      <c r="I46" s="118">
        <v>2.6999827950097917</v>
      </c>
      <c r="J46" s="155">
        <v>46111</v>
      </c>
      <c r="K46" s="154" t="s">
        <v>43</v>
      </c>
      <c r="L46" s="150" t="s">
        <v>44</v>
      </c>
      <c r="M46" s="151" t="s">
        <v>44</v>
      </c>
      <c r="N46" s="150" t="s">
        <v>44</v>
      </c>
      <c r="O46" s="151" t="s">
        <v>44</v>
      </c>
      <c r="P46" s="150" t="s">
        <v>44</v>
      </c>
      <c r="Q46" s="151" t="s">
        <v>44</v>
      </c>
      <c r="R46" s="150" t="s">
        <v>44</v>
      </c>
      <c r="S46" s="151" t="s">
        <v>44</v>
      </c>
      <c r="T46" s="150" t="s">
        <v>44</v>
      </c>
      <c r="U46" s="151" t="s">
        <v>44</v>
      </c>
      <c r="V46" s="150" t="s">
        <v>44</v>
      </c>
      <c r="W46" s="151" t="s">
        <v>44</v>
      </c>
      <c r="X46" s="150" t="s">
        <v>44</v>
      </c>
      <c r="Y46" s="151" t="s">
        <v>44</v>
      </c>
      <c r="Z46" s="150" t="s">
        <v>44</v>
      </c>
      <c r="AA46" s="151" t="s">
        <v>44</v>
      </c>
      <c r="AB46" s="150" t="s">
        <v>44</v>
      </c>
      <c r="AC46" s="151" t="s">
        <v>44</v>
      </c>
      <c r="AD46" s="150" t="s">
        <v>44</v>
      </c>
      <c r="AE46" s="151" t="s">
        <v>44</v>
      </c>
      <c r="AF46" s="150" t="s">
        <v>44</v>
      </c>
      <c r="AG46" s="151" t="s">
        <v>44</v>
      </c>
      <c r="AH46" s="150" t="s">
        <v>44</v>
      </c>
      <c r="AI46" s="151" t="s">
        <v>44</v>
      </c>
    </row>
    <row r="47" spans="1:35" s="119" customFormat="1" ht="18" x14ac:dyDescent="0.2">
      <c r="A47" s="146" t="s">
        <v>35</v>
      </c>
      <c r="B47" s="146" t="s">
        <v>109</v>
      </c>
      <c r="C47" s="147" t="s">
        <v>63</v>
      </c>
      <c r="D47" s="147" t="s">
        <v>146</v>
      </c>
      <c r="E47" s="147" t="s">
        <v>147</v>
      </c>
      <c r="F47" s="147" t="s">
        <v>40</v>
      </c>
      <c r="G47" s="148" t="s">
        <v>41</v>
      </c>
      <c r="H47" s="149" t="s">
        <v>42</v>
      </c>
      <c r="I47" s="118">
        <v>2.6699834927108816</v>
      </c>
      <c r="J47" s="155">
        <v>46111</v>
      </c>
      <c r="K47" s="154" t="s">
        <v>43</v>
      </c>
      <c r="L47" s="150" t="s">
        <v>44</v>
      </c>
      <c r="M47" s="151" t="s">
        <v>44</v>
      </c>
      <c r="N47" s="150" t="s">
        <v>44</v>
      </c>
      <c r="O47" s="151" t="s">
        <v>44</v>
      </c>
      <c r="P47" s="150" t="s">
        <v>44</v>
      </c>
      <c r="Q47" s="151" t="s">
        <v>44</v>
      </c>
      <c r="R47" s="150" t="s">
        <v>44</v>
      </c>
      <c r="S47" s="151" t="s">
        <v>44</v>
      </c>
      <c r="T47" s="150" t="s">
        <v>44</v>
      </c>
      <c r="U47" s="151" t="s">
        <v>44</v>
      </c>
      <c r="V47" s="150" t="s">
        <v>44</v>
      </c>
      <c r="W47" s="151" t="s">
        <v>44</v>
      </c>
      <c r="X47" s="150" t="s">
        <v>44</v>
      </c>
      <c r="Y47" s="151" t="s">
        <v>44</v>
      </c>
      <c r="Z47" s="150" t="s">
        <v>44</v>
      </c>
      <c r="AA47" s="151" t="s">
        <v>44</v>
      </c>
      <c r="AB47" s="150" t="s">
        <v>44</v>
      </c>
      <c r="AC47" s="151" t="s">
        <v>44</v>
      </c>
      <c r="AD47" s="150" t="s">
        <v>44</v>
      </c>
      <c r="AE47" s="151" t="s">
        <v>44</v>
      </c>
      <c r="AF47" s="150" t="s">
        <v>44</v>
      </c>
      <c r="AG47" s="151" t="s">
        <v>44</v>
      </c>
      <c r="AH47" s="150" t="s">
        <v>44</v>
      </c>
      <c r="AI47" s="151" t="s">
        <v>44</v>
      </c>
    </row>
    <row r="48" spans="1:35" s="119" customFormat="1" ht="18" x14ac:dyDescent="0.2">
      <c r="A48" s="146" t="s">
        <v>35</v>
      </c>
      <c r="B48" s="146" t="s">
        <v>109</v>
      </c>
      <c r="C48" s="147" t="s">
        <v>66</v>
      </c>
      <c r="D48" s="147" t="s">
        <v>148</v>
      </c>
      <c r="E48" s="147" t="s">
        <v>149</v>
      </c>
      <c r="F48" s="147" t="s">
        <v>40</v>
      </c>
      <c r="G48" s="148" t="s">
        <v>41</v>
      </c>
      <c r="H48" s="149" t="s">
        <v>42</v>
      </c>
      <c r="I48" s="118">
        <v>2.6664086736696109</v>
      </c>
      <c r="J48" s="155">
        <v>46111</v>
      </c>
      <c r="K48" s="154" t="s">
        <v>43</v>
      </c>
      <c r="L48" s="150" t="s">
        <v>44</v>
      </c>
      <c r="M48" s="151" t="s">
        <v>44</v>
      </c>
      <c r="N48" s="150" t="s">
        <v>44</v>
      </c>
      <c r="O48" s="151" t="s">
        <v>44</v>
      </c>
      <c r="P48" s="150" t="s">
        <v>44</v>
      </c>
      <c r="Q48" s="151" t="s">
        <v>44</v>
      </c>
      <c r="R48" s="150" t="s">
        <v>44</v>
      </c>
      <c r="S48" s="151" t="s">
        <v>44</v>
      </c>
      <c r="T48" s="150" t="s">
        <v>44</v>
      </c>
      <c r="U48" s="151" t="s">
        <v>44</v>
      </c>
      <c r="V48" s="150" t="s">
        <v>44</v>
      </c>
      <c r="W48" s="151" t="s">
        <v>44</v>
      </c>
      <c r="X48" s="150" t="s">
        <v>44</v>
      </c>
      <c r="Y48" s="151" t="s">
        <v>44</v>
      </c>
      <c r="Z48" s="150" t="s">
        <v>44</v>
      </c>
      <c r="AA48" s="151" t="s">
        <v>44</v>
      </c>
      <c r="AB48" s="150" t="s">
        <v>44</v>
      </c>
      <c r="AC48" s="151" t="s">
        <v>44</v>
      </c>
      <c r="AD48" s="150" t="s">
        <v>44</v>
      </c>
      <c r="AE48" s="151" t="s">
        <v>44</v>
      </c>
      <c r="AF48" s="150" t="s">
        <v>44</v>
      </c>
      <c r="AG48" s="151" t="s">
        <v>44</v>
      </c>
      <c r="AH48" s="150" t="s">
        <v>44</v>
      </c>
      <c r="AI48" s="151" t="s">
        <v>44</v>
      </c>
    </row>
    <row r="49" spans="1:35" s="119" customFormat="1" ht="18" x14ac:dyDescent="0.2">
      <c r="A49" s="146" t="s">
        <v>35</v>
      </c>
      <c r="B49" s="146" t="s">
        <v>109</v>
      </c>
      <c r="C49" s="147" t="s">
        <v>98</v>
      </c>
      <c r="D49" s="147" t="s">
        <v>150</v>
      </c>
      <c r="E49" s="147" t="s">
        <v>151</v>
      </c>
      <c r="F49" s="147" t="s">
        <v>40</v>
      </c>
      <c r="G49" s="148" t="s">
        <v>41</v>
      </c>
      <c r="H49" s="149" t="s">
        <v>42</v>
      </c>
      <c r="I49" s="118">
        <v>2.6003122321893617</v>
      </c>
      <c r="J49" s="155">
        <v>46111</v>
      </c>
      <c r="K49" s="154" t="s">
        <v>43</v>
      </c>
      <c r="L49" s="150" t="s">
        <v>44</v>
      </c>
      <c r="M49" s="151" t="s">
        <v>44</v>
      </c>
      <c r="N49" s="150" t="s">
        <v>44</v>
      </c>
      <c r="O49" s="151" t="s">
        <v>44</v>
      </c>
      <c r="P49" s="150" t="s">
        <v>44</v>
      </c>
      <c r="Q49" s="151" t="s">
        <v>44</v>
      </c>
      <c r="R49" s="150" t="s">
        <v>44</v>
      </c>
      <c r="S49" s="151" t="s">
        <v>44</v>
      </c>
      <c r="T49" s="150" t="s">
        <v>44</v>
      </c>
      <c r="U49" s="151" t="s">
        <v>44</v>
      </c>
      <c r="V49" s="150" t="s">
        <v>44</v>
      </c>
      <c r="W49" s="151" t="s">
        <v>44</v>
      </c>
      <c r="X49" s="150" t="s">
        <v>44</v>
      </c>
      <c r="Y49" s="151" t="s">
        <v>44</v>
      </c>
      <c r="Z49" s="150" t="s">
        <v>44</v>
      </c>
      <c r="AA49" s="151" t="s">
        <v>44</v>
      </c>
      <c r="AB49" s="150" t="s">
        <v>44</v>
      </c>
      <c r="AC49" s="151" t="s">
        <v>44</v>
      </c>
      <c r="AD49" s="150" t="s">
        <v>44</v>
      </c>
      <c r="AE49" s="151" t="s">
        <v>44</v>
      </c>
      <c r="AF49" s="150" t="s">
        <v>44</v>
      </c>
      <c r="AG49" s="151" t="s">
        <v>44</v>
      </c>
      <c r="AH49" s="150" t="s">
        <v>44</v>
      </c>
      <c r="AI49" s="151" t="s">
        <v>44</v>
      </c>
    </row>
    <row r="50" spans="1:35" s="119" customFormat="1" ht="18" x14ac:dyDescent="0.2">
      <c r="A50" s="146" t="s">
        <v>35</v>
      </c>
      <c r="B50" s="146" t="s">
        <v>109</v>
      </c>
      <c r="C50" s="147" t="s">
        <v>69</v>
      </c>
      <c r="D50" s="147" t="s">
        <v>152</v>
      </c>
      <c r="E50" s="147" t="s">
        <v>153</v>
      </c>
      <c r="F50" s="147" t="s">
        <v>40</v>
      </c>
      <c r="G50" s="148" t="s">
        <v>41</v>
      </c>
      <c r="H50" s="149" t="s">
        <v>42</v>
      </c>
      <c r="I50" s="118">
        <v>2.6409813906871826</v>
      </c>
      <c r="J50" s="155">
        <v>46111</v>
      </c>
      <c r="K50" s="154" t="s">
        <v>43</v>
      </c>
      <c r="L50" s="150" t="s">
        <v>44</v>
      </c>
      <c r="M50" s="151" t="s">
        <v>44</v>
      </c>
      <c r="N50" s="150" t="s">
        <v>44</v>
      </c>
      <c r="O50" s="151" t="s">
        <v>44</v>
      </c>
      <c r="P50" s="150" t="s">
        <v>44</v>
      </c>
      <c r="Q50" s="151" t="s">
        <v>44</v>
      </c>
      <c r="R50" s="150" t="s">
        <v>44</v>
      </c>
      <c r="S50" s="151" t="s">
        <v>44</v>
      </c>
      <c r="T50" s="150" t="s">
        <v>44</v>
      </c>
      <c r="U50" s="151" t="s">
        <v>44</v>
      </c>
      <c r="V50" s="150" t="s">
        <v>44</v>
      </c>
      <c r="W50" s="151" t="s">
        <v>44</v>
      </c>
      <c r="X50" s="150" t="s">
        <v>44</v>
      </c>
      <c r="Y50" s="151" t="s">
        <v>44</v>
      </c>
      <c r="Z50" s="150" t="s">
        <v>44</v>
      </c>
      <c r="AA50" s="151" t="s">
        <v>44</v>
      </c>
      <c r="AB50" s="150" t="s">
        <v>44</v>
      </c>
      <c r="AC50" s="151" t="s">
        <v>44</v>
      </c>
      <c r="AD50" s="150" t="s">
        <v>44</v>
      </c>
      <c r="AE50" s="151" t="s">
        <v>44</v>
      </c>
      <c r="AF50" s="150" t="s">
        <v>44</v>
      </c>
      <c r="AG50" s="151" t="s">
        <v>44</v>
      </c>
      <c r="AH50" s="150" t="s">
        <v>44</v>
      </c>
      <c r="AI50" s="151" t="s">
        <v>44</v>
      </c>
    </row>
    <row r="51" spans="1:35" s="119" customFormat="1" ht="18" x14ac:dyDescent="0.2">
      <c r="A51" s="146" t="s">
        <v>35</v>
      </c>
      <c r="B51" s="146" t="s">
        <v>109</v>
      </c>
      <c r="C51" s="147" t="s">
        <v>103</v>
      </c>
      <c r="D51" s="147" t="s">
        <v>154</v>
      </c>
      <c r="E51" s="147" t="s">
        <v>155</v>
      </c>
      <c r="F51" s="147" t="s">
        <v>40</v>
      </c>
      <c r="G51" s="148" t="s">
        <v>41</v>
      </c>
      <c r="H51" s="149" t="s">
        <v>42</v>
      </c>
      <c r="I51" s="118">
        <v>2.7458550002872881</v>
      </c>
      <c r="J51" s="155">
        <v>46111</v>
      </c>
      <c r="K51" s="154" t="s">
        <v>43</v>
      </c>
      <c r="L51" s="150" t="s">
        <v>44</v>
      </c>
      <c r="M51" s="151" t="s">
        <v>44</v>
      </c>
      <c r="N51" s="150" t="s">
        <v>44</v>
      </c>
      <c r="O51" s="151" t="s">
        <v>44</v>
      </c>
      <c r="P51" s="150" t="s">
        <v>44</v>
      </c>
      <c r="Q51" s="151" t="s">
        <v>44</v>
      </c>
      <c r="R51" s="150" t="s">
        <v>44</v>
      </c>
      <c r="S51" s="151" t="s">
        <v>44</v>
      </c>
      <c r="T51" s="150" t="s">
        <v>44</v>
      </c>
      <c r="U51" s="151" t="s">
        <v>44</v>
      </c>
      <c r="V51" s="150" t="s">
        <v>44</v>
      </c>
      <c r="W51" s="151" t="s">
        <v>44</v>
      </c>
      <c r="X51" s="150" t="s">
        <v>44</v>
      </c>
      <c r="Y51" s="151" t="s">
        <v>44</v>
      </c>
      <c r="Z51" s="150" t="s">
        <v>44</v>
      </c>
      <c r="AA51" s="151" t="s">
        <v>44</v>
      </c>
      <c r="AB51" s="150" t="s">
        <v>44</v>
      </c>
      <c r="AC51" s="151" t="s">
        <v>44</v>
      </c>
      <c r="AD51" s="150" t="s">
        <v>44</v>
      </c>
      <c r="AE51" s="151" t="s">
        <v>44</v>
      </c>
      <c r="AF51" s="150" t="s">
        <v>44</v>
      </c>
      <c r="AG51" s="151" t="s">
        <v>44</v>
      </c>
      <c r="AH51" s="150" t="s">
        <v>44</v>
      </c>
      <c r="AI51" s="151" t="s">
        <v>44</v>
      </c>
    </row>
    <row r="52" spans="1:35" s="119" customFormat="1" ht="18" x14ac:dyDescent="0.2">
      <c r="A52" s="146" t="s">
        <v>35</v>
      </c>
      <c r="B52" s="146" t="s">
        <v>156</v>
      </c>
      <c r="C52" s="147" t="s">
        <v>37</v>
      </c>
      <c r="D52" s="147" t="s">
        <v>157</v>
      </c>
      <c r="E52" s="147" t="s">
        <v>158</v>
      </c>
      <c r="F52" s="147" t="s">
        <v>40</v>
      </c>
      <c r="G52" s="148" t="s">
        <v>41</v>
      </c>
      <c r="H52" s="149" t="s">
        <v>42</v>
      </c>
      <c r="I52" s="118">
        <v>3.3626122581060818</v>
      </c>
      <c r="J52" s="155">
        <v>46111</v>
      </c>
      <c r="K52" s="154" t="s">
        <v>43</v>
      </c>
      <c r="L52" s="150" t="s">
        <v>44</v>
      </c>
      <c r="M52" s="151" t="s">
        <v>44</v>
      </c>
      <c r="N52" s="150" t="s">
        <v>44</v>
      </c>
      <c r="O52" s="151" t="s">
        <v>44</v>
      </c>
      <c r="P52" s="150" t="s">
        <v>44</v>
      </c>
      <c r="Q52" s="151" t="s">
        <v>44</v>
      </c>
      <c r="R52" s="150" t="s">
        <v>44</v>
      </c>
      <c r="S52" s="151" t="s">
        <v>44</v>
      </c>
      <c r="T52" s="150" t="s">
        <v>44</v>
      </c>
      <c r="U52" s="151" t="s">
        <v>44</v>
      </c>
      <c r="V52" s="150" t="s">
        <v>44</v>
      </c>
      <c r="W52" s="151" t="s">
        <v>44</v>
      </c>
      <c r="X52" s="150" t="s">
        <v>44</v>
      </c>
      <c r="Y52" s="151" t="s">
        <v>44</v>
      </c>
      <c r="Z52" s="150" t="s">
        <v>44</v>
      </c>
      <c r="AA52" s="151" t="s">
        <v>44</v>
      </c>
      <c r="AB52" s="150" t="s">
        <v>44</v>
      </c>
      <c r="AC52" s="151" t="s">
        <v>44</v>
      </c>
      <c r="AD52" s="150" t="s">
        <v>44</v>
      </c>
      <c r="AE52" s="151" t="s">
        <v>44</v>
      </c>
      <c r="AF52" s="150" t="s">
        <v>44</v>
      </c>
      <c r="AG52" s="151" t="s">
        <v>44</v>
      </c>
      <c r="AH52" s="150" t="s">
        <v>44</v>
      </c>
      <c r="AI52" s="151" t="s">
        <v>44</v>
      </c>
    </row>
    <row r="53" spans="1:35" s="119" customFormat="1" ht="18" x14ac:dyDescent="0.2">
      <c r="A53" s="146" t="s">
        <v>35</v>
      </c>
      <c r="B53" s="146" t="s">
        <v>156</v>
      </c>
      <c r="C53" s="147" t="s">
        <v>57</v>
      </c>
      <c r="D53" s="147" t="s">
        <v>159</v>
      </c>
      <c r="E53" s="147" t="s">
        <v>160</v>
      </c>
      <c r="F53" s="147" t="s">
        <v>40</v>
      </c>
      <c r="G53" s="148" t="s">
        <v>41</v>
      </c>
      <c r="H53" s="149" t="s">
        <v>42</v>
      </c>
      <c r="I53" s="118">
        <v>3.5045395321440167</v>
      </c>
      <c r="J53" s="155">
        <v>46111</v>
      </c>
      <c r="K53" s="154" t="s">
        <v>43</v>
      </c>
      <c r="L53" s="150" t="s">
        <v>44</v>
      </c>
      <c r="M53" s="151" t="s">
        <v>44</v>
      </c>
      <c r="N53" s="150" t="s">
        <v>44</v>
      </c>
      <c r="O53" s="151" t="s">
        <v>44</v>
      </c>
      <c r="P53" s="150" t="s">
        <v>44</v>
      </c>
      <c r="Q53" s="151" t="s">
        <v>44</v>
      </c>
      <c r="R53" s="150" t="s">
        <v>44</v>
      </c>
      <c r="S53" s="151" t="s">
        <v>44</v>
      </c>
      <c r="T53" s="150" t="s">
        <v>44</v>
      </c>
      <c r="U53" s="151" t="s">
        <v>44</v>
      </c>
      <c r="V53" s="150" t="s">
        <v>44</v>
      </c>
      <c r="W53" s="151" t="s">
        <v>44</v>
      </c>
      <c r="X53" s="150" t="s">
        <v>44</v>
      </c>
      <c r="Y53" s="151" t="s">
        <v>44</v>
      </c>
      <c r="Z53" s="150" t="s">
        <v>44</v>
      </c>
      <c r="AA53" s="151" t="s">
        <v>44</v>
      </c>
      <c r="AB53" s="150" t="s">
        <v>44</v>
      </c>
      <c r="AC53" s="151" t="s">
        <v>44</v>
      </c>
      <c r="AD53" s="150" t="s">
        <v>44</v>
      </c>
      <c r="AE53" s="151" t="s">
        <v>44</v>
      </c>
      <c r="AF53" s="150" t="s">
        <v>44</v>
      </c>
      <c r="AG53" s="151" t="s">
        <v>44</v>
      </c>
      <c r="AH53" s="150" t="s">
        <v>44</v>
      </c>
      <c r="AI53" s="151" t="s">
        <v>44</v>
      </c>
    </row>
    <row r="54" spans="1:35" s="119" customFormat="1" ht="18" x14ac:dyDescent="0.2">
      <c r="A54" s="146" t="s">
        <v>35</v>
      </c>
      <c r="B54" s="146" t="s">
        <v>156</v>
      </c>
      <c r="C54" s="147" t="s">
        <v>87</v>
      </c>
      <c r="D54" s="147" t="s">
        <v>161</v>
      </c>
      <c r="E54" s="147" t="s">
        <v>162</v>
      </c>
      <c r="F54" s="147" t="s">
        <v>40</v>
      </c>
      <c r="G54" s="148" t="s">
        <v>41</v>
      </c>
      <c r="H54" s="149" t="s">
        <v>42</v>
      </c>
      <c r="I54" s="118">
        <v>2.5839669317959397</v>
      </c>
      <c r="J54" s="155">
        <v>46111</v>
      </c>
      <c r="K54" s="154" t="s">
        <v>43</v>
      </c>
      <c r="L54" s="150" t="s">
        <v>44</v>
      </c>
      <c r="M54" s="151" t="s">
        <v>44</v>
      </c>
      <c r="N54" s="150" t="s">
        <v>44</v>
      </c>
      <c r="O54" s="151" t="s">
        <v>44</v>
      </c>
      <c r="P54" s="150" t="s">
        <v>44</v>
      </c>
      <c r="Q54" s="151" t="s">
        <v>44</v>
      </c>
      <c r="R54" s="150" t="s">
        <v>44</v>
      </c>
      <c r="S54" s="151" t="s">
        <v>44</v>
      </c>
      <c r="T54" s="150" t="s">
        <v>44</v>
      </c>
      <c r="U54" s="151" t="s">
        <v>44</v>
      </c>
      <c r="V54" s="150" t="s">
        <v>44</v>
      </c>
      <c r="W54" s="151" t="s">
        <v>44</v>
      </c>
      <c r="X54" s="150" t="s">
        <v>44</v>
      </c>
      <c r="Y54" s="151" t="s">
        <v>44</v>
      </c>
      <c r="Z54" s="150" t="s">
        <v>44</v>
      </c>
      <c r="AA54" s="151" t="s">
        <v>44</v>
      </c>
      <c r="AB54" s="150" t="s">
        <v>44</v>
      </c>
      <c r="AC54" s="151" t="s">
        <v>44</v>
      </c>
      <c r="AD54" s="150" t="s">
        <v>44</v>
      </c>
      <c r="AE54" s="151" t="s">
        <v>44</v>
      </c>
      <c r="AF54" s="150" t="s">
        <v>44</v>
      </c>
      <c r="AG54" s="151" t="s">
        <v>44</v>
      </c>
      <c r="AH54" s="150" t="s">
        <v>44</v>
      </c>
      <c r="AI54" s="151" t="s">
        <v>44</v>
      </c>
    </row>
    <row r="55" spans="1:35" s="119" customFormat="1" ht="18" x14ac:dyDescent="0.2">
      <c r="A55" s="146" t="s">
        <v>35</v>
      </c>
      <c r="B55" s="146" t="s">
        <v>156</v>
      </c>
      <c r="C55" s="147" t="s">
        <v>45</v>
      </c>
      <c r="D55" s="147" t="s">
        <v>163</v>
      </c>
      <c r="E55" s="147" t="s">
        <v>164</v>
      </c>
      <c r="F55" s="147" t="s">
        <v>40</v>
      </c>
      <c r="G55" s="148" t="s">
        <v>41</v>
      </c>
      <c r="H55" s="149" t="s">
        <v>42</v>
      </c>
      <c r="I55" s="118">
        <v>3.0616116850172861</v>
      </c>
      <c r="J55" s="155">
        <v>46111</v>
      </c>
      <c r="K55" s="154" t="s">
        <v>43</v>
      </c>
      <c r="L55" s="150" t="s">
        <v>44</v>
      </c>
      <c r="M55" s="151" t="s">
        <v>44</v>
      </c>
      <c r="N55" s="150" t="s">
        <v>44</v>
      </c>
      <c r="O55" s="151" t="s">
        <v>44</v>
      </c>
      <c r="P55" s="150" t="s">
        <v>44</v>
      </c>
      <c r="Q55" s="151" t="s">
        <v>44</v>
      </c>
      <c r="R55" s="150" t="s">
        <v>44</v>
      </c>
      <c r="S55" s="151" t="s">
        <v>44</v>
      </c>
      <c r="T55" s="150" t="s">
        <v>44</v>
      </c>
      <c r="U55" s="151" t="s">
        <v>44</v>
      </c>
      <c r="V55" s="150" t="s">
        <v>44</v>
      </c>
      <c r="W55" s="151" t="s">
        <v>44</v>
      </c>
      <c r="X55" s="150" t="s">
        <v>44</v>
      </c>
      <c r="Y55" s="151" t="s">
        <v>44</v>
      </c>
      <c r="Z55" s="150" t="s">
        <v>44</v>
      </c>
      <c r="AA55" s="151" t="s">
        <v>44</v>
      </c>
      <c r="AB55" s="150" t="s">
        <v>44</v>
      </c>
      <c r="AC55" s="151" t="s">
        <v>44</v>
      </c>
      <c r="AD55" s="150" t="s">
        <v>44</v>
      </c>
      <c r="AE55" s="151" t="s">
        <v>44</v>
      </c>
      <c r="AF55" s="150" t="s">
        <v>44</v>
      </c>
      <c r="AG55" s="151" t="s">
        <v>44</v>
      </c>
      <c r="AH55" s="150" t="s">
        <v>44</v>
      </c>
      <c r="AI55" s="151" t="s">
        <v>44</v>
      </c>
    </row>
    <row r="56" spans="1:35" s="119" customFormat="1" ht="18" x14ac:dyDescent="0.2">
      <c r="A56" s="146" t="s">
        <v>35</v>
      </c>
      <c r="B56" s="146" t="s">
        <v>156</v>
      </c>
      <c r="C56" s="147" t="s">
        <v>98</v>
      </c>
      <c r="D56" s="147" t="s">
        <v>165</v>
      </c>
      <c r="E56" s="147" t="s">
        <v>166</v>
      </c>
      <c r="F56" s="147" t="s">
        <v>40</v>
      </c>
      <c r="G56" s="148" t="s">
        <v>41</v>
      </c>
      <c r="H56" s="149" t="s">
        <v>42</v>
      </c>
      <c r="I56" s="118">
        <v>3.0011443574690757</v>
      </c>
      <c r="J56" s="155">
        <v>46111</v>
      </c>
      <c r="K56" s="154" t="s">
        <v>43</v>
      </c>
      <c r="L56" s="150" t="s">
        <v>44</v>
      </c>
      <c r="M56" s="151" t="s">
        <v>44</v>
      </c>
      <c r="N56" s="150" t="s">
        <v>44</v>
      </c>
      <c r="O56" s="151" t="s">
        <v>44</v>
      </c>
      <c r="P56" s="150" t="s">
        <v>44</v>
      </c>
      <c r="Q56" s="151" t="s">
        <v>44</v>
      </c>
      <c r="R56" s="150" t="s">
        <v>44</v>
      </c>
      <c r="S56" s="151" t="s">
        <v>44</v>
      </c>
      <c r="T56" s="150" t="s">
        <v>44</v>
      </c>
      <c r="U56" s="151" t="s">
        <v>44</v>
      </c>
      <c r="V56" s="150" t="s">
        <v>44</v>
      </c>
      <c r="W56" s="151" t="s">
        <v>44</v>
      </c>
      <c r="X56" s="150" t="s">
        <v>44</v>
      </c>
      <c r="Y56" s="151" t="s">
        <v>44</v>
      </c>
      <c r="Z56" s="150" t="s">
        <v>44</v>
      </c>
      <c r="AA56" s="151" t="s">
        <v>44</v>
      </c>
      <c r="AB56" s="150" t="s">
        <v>44</v>
      </c>
      <c r="AC56" s="151" t="s">
        <v>44</v>
      </c>
      <c r="AD56" s="150" t="s">
        <v>44</v>
      </c>
      <c r="AE56" s="151" t="s">
        <v>44</v>
      </c>
      <c r="AF56" s="150" t="s">
        <v>44</v>
      </c>
      <c r="AG56" s="151" t="s">
        <v>44</v>
      </c>
      <c r="AH56" s="150" t="s">
        <v>44</v>
      </c>
      <c r="AI56" s="151" t="s">
        <v>44</v>
      </c>
    </row>
    <row r="57" spans="1:35" s="119" customFormat="1" ht="18" x14ac:dyDescent="0.2">
      <c r="A57" s="146" t="s">
        <v>35</v>
      </c>
      <c r="B57" s="146" t="s">
        <v>156</v>
      </c>
      <c r="C57" s="147" t="s">
        <v>66</v>
      </c>
      <c r="D57" s="147" t="s">
        <v>167</v>
      </c>
      <c r="E57" s="147" t="s">
        <v>168</v>
      </c>
      <c r="F57" s="147" t="s">
        <v>40</v>
      </c>
      <c r="G57" s="148" t="s">
        <v>41</v>
      </c>
      <c r="H57" s="149" t="s">
        <v>42</v>
      </c>
      <c r="I57" s="118">
        <v>3.0975582356577291</v>
      </c>
      <c r="J57" s="155">
        <v>46111</v>
      </c>
      <c r="K57" s="154" t="s">
        <v>43</v>
      </c>
      <c r="L57" s="150" t="s">
        <v>44</v>
      </c>
      <c r="M57" s="151" t="s">
        <v>44</v>
      </c>
      <c r="N57" s="150" t="s">
        <v>44</v>
      </c>
      <c r="O57" s="151" t="s">
        <v>44</v>
      </c>
      <c r="P57" s="150" t="s">
        <v>44</v>
      </c>
      <c r="Q57" s="151" t="s">
        <v>44</v>
      </c>
      <c r="R57" s="150" t="s">
        <v>44</v>
      </c>
      <c r="S57" s="151" t="s">
        <v>44</v>
      </c>
      <c r="T57" s="150" t="s">
        <v>44</v>
      </c>
      <c r="U57" s="151" t="s">
        <v>44</v>
      </c>
      <c r="V57" s="150" t="s">
        <v>44</v>
      </c>
      <c r="W57" s="151" t="s">
        <v>44</v>
      </c>
      <c r="X57" s="150" t="s">
        <v>44</v>
      </c>
      <c r="Y57" s="151" t="s">
        <v>44</v>
      </c>
      <c r="Z57" s="150" t="s">
        <v>44</v>
      </c>
      <c r="AA57" s="151" t="s">
        <v>44</v>
      </c>
      <c r="AB57" s="150" t="s">
        <v>44</v>
      </c>
      <c r="AC57" s="151" t="s">
        <v>44</v>
      </c>
      <c r="AD57" s="150" t="s">
        <v>44</v>
      </c>
      <c r="AE57" s="151" t="s">
        <v>44</v>
      </c>
      <c r="AF57" s="150" t="s">
        <v>44</v>
      </c>
      <c r="AG57" s="151" t="s">
        <v>44</v>
      </c>
      <c r="AH57" s="150" t="s">
        <v>44</v>
      </c>
      <c r="AI57" s="151" t="s">
        <v>44</v>
      </c>
    </row>
    <row r="58" spans="1:35" s="119" customFormat="1" ht="18" x14ac:dyDescent="0.2">
      <c r="A58" s="146" t="s">
        <v>35</v>
      </c>
      <c r="B58" s="146" t="s">
        <v>156</v>
      </c>
      <c r="C58" s="147" t="s">
        <v>106</v>
      </c>
      <c r="D58" s="147" t="s">
        <v>169</v>
      </c>
      <c r="E58" s="147" t="s">
        <v>170</v>
      </c>
      <c r="F58" s="147" t="s">
        <v>40</v>
      </c>
      <c r="G58" s="148" t="s">
        <v>41</v>
      </c>
      <c r="H58" s="149" t="s">
        <v>42</v>
      </c>
      <c r="I58" s="118">
        <v>0</v>
      </c>
      <c r="J58" s="155">
        <v>46111</v>
      </c>
      <c r="K58" s="154" t="s">
        <v>43</v>
      </c>
      <c r="L58" s="150">
        <v>1.625895634970622</v>
      </c>
      <c r="M58" s="151">
        <v>45748</v>
      </c>
      <c r="N58" s="150">
        <v>1.1850875487747636</v>
      </c>
      <c r="O58" s="151">
        <v>45931</v>
      </c>
      <c r="P58" s="150" t="s">
        <v>44</v>
      </c>
      <c r="Q58" s="151" t="s">
        <v>44</v>
      </c>
      <c r="R58" s="150" t="s">
        <v>44</v>
      </c>
      <c r="S58" s="151" t="s">
        <v>44</v>
      </c>
      <c r="T58" s="150" t="s">
        <v>44</v>
      </c>
      <c r="U58" s="151" t="s">
        <v>44</v>
      </c>
      <c r="V58" s="150" t="s">
        <v>44</v>
      </c>
      <c r="W58" s="151" t="s">
        <v>44</v>
      </c>
      <c r="X58" s="150" t="s">
        <v>44</v>
      </c>
      <c r="Y58" s="151" t="s">
        <v>44</v>
      </c>
      <c r="Z58" s="150" t="s">
        <v>44</v>
      </c>
      <c r="AA58" s="151" t="s">
        <v>44</v>
      </c>
      <c r="AB58" s="150" t="s">
        <v>44</v>
      </c>
      <c r="AC58" s="151" t="s">
        <v>44</v>
      </c>
      <c r="AD58" s="150" t="s">
        <v>44</v>
      </c>
      <c r="AE58" s="151" t="s">
        <v>44</v>
      </c>
      <c r="AF58" s="150" t="s">
        <v>44</v>
      </c>
      <c r="AG58" s="151" t="s">
        <v>44</v>
      </c>
      <c r="AH58" s="150" t="s">
        <v>44</v>
      </c>
      <c r="AI58" s="151" t="s">
        <v>44</v>
      </c>
    </row>
    <row r="59" spans="1:35" s="119" customFormat="1" ht="18" x14ac:dyDescent="0.2">
      <c r="A59" s="146" t="s">
        <v>35</v>
      </c>
      <c r="B59" s="146" t="s">
        <v>156</v>
      </c>
      <c r="C59" s="147" t="s">
        <v>171</v>
      </c>
      <c r="D59" s="147" t="s">
        <v>172</v>
      </c>
      <c r="E59" s="147" t="s">
        <v>173</v>
      </c>
      <c r="F59" s="147" t="s">
        <v>40</v>
      </c>
      <c r="G59" s="148" t="s">
        <v>41</v>
      </c>
      <c r="H59" s="149" t="s">
        <v>42</v>
      </c>
      <c r="I59" s="118">
        <v>9.3691585787132325E-2</v>
      </c>
      <c r="J59" s="155">
        <v>46111</v>
      </c>
      <c r="K59" s="154" t="s">
        <v>43</v>
      </c>
      <c r="L59" s="150">
        <v>1.8500000000000005</v>
      </c>
      <c r="M59" s="151">
        <v>45748</v>
      </c>
      <c r="N59" s="150">
        <v>1.5500000000000005</v>
      </c>
      <c r="O59" s="151">
        <v>45931</v>
      </c>
      <c r="P59" s="150" t="s">
        <v>44</v>
      </c>
      <c r="Q59" s="151" t="s">
        <v>44</v>
      </c>
      <c r="R59" s="150" t="s">
        <v>44</v>
      </c>
      <c r="S59" s="151" t="s">
        <v>44</v>
      </c>
      <c r="T59" s="150" t="s">
        <v>44</v>
      </c>
      <c r="U59" s="151" t="s">
        <v>44</v>
      </c>
      <c r="V59" s="150" t="s">
        <v>44</v>
      </c>
      <c r="W59" s="151" t="s">
        <v>44</v>
      </c>
      <c r="X59" s="150" t="s">
        <v>44</v>
      </c>
      <c r="Y59" s="151" t="s">
        <v>44</v>
      </c>
      <c r="Z59" s="150" t="s">
        <v>44</v>
      </c>
      <c r="AA59" s="151" t="s">
        <v>44</v>
      </c>
      <c r="AB59" s="150" t="s">
        <v>44</v>
      </c>
      <c r="AC59" s="151" t="s">
        <v>44</v>
      </c>
      <c r="AD59" s="150" t="s">
        <v>44</v>
      </c>
      <c r="AE59" s="151" t="s">
        <v>44</v>
      </c>
      <c r="AF59" s="150" t="s">
        <v>44</v>
      </c>
      <c r="AG59" s="151" t="s">
        <v>44</v>
      </c>
      <c r="AH59" s="150" t="s">
        <v>44</v>
      </c>
      <c r="AI59" s="151" t="s">
        <v>44</v>
      </c>
    </row>
    <row r="60" spans="1:35" s="119" customFormat="1" ht="18" x14ac:dyDescent="0.2">
      <c r="A60" s="146" t="s">
        <v>35</v>
      </c>
      <c r="B60" s="146" t="s">
        <v>156</v>
      </c>
      <c r="C60" s="147" t="s">
        <v>174</v>
      </c>
      <c r="D60" s="147" t="s">
        <v>175</v>
      </c>
      <c r="E60" s="147" t="s">
        <v>176</v>
      </c>
      <c r="F60" s="147" t="s">
        <v>40</v>
      </c>
      <c r="G60" s="148" t="s">
        <v>41</v>
      </c>
      <c r="H60" s="149" t="s">
        <v>42</v>
      </c>
      <c r="I60" s="118">
        <v>3.1941650307386591</v>
      </c>
      <c r="J60" s="155">
        <v>46111</v>
      </c>
      <c r="K60" s="154" t="s">
        <v>43</v>
      </c>
      <c r="L60" s="150" t="s">
        <v>44</v>
      </c>
      <c r="M60" s="151" t="s">
        <v>44</v>
      </c>
      <c r="N60" s="150" t="s">
        <v>44</v>
      </c>
      <c r="O60" s="151" t="s">
        <v>44</v>
      </c>
      <c r="P60" s="150" t="s">
        <v>44</v>
      </c>
      <c r="Q60" s="151" t="s">
        <v>44</v>
      </c>
      <c r="R60" s="150" t="s">
        <v>44</v>
      </c>
      <c r="S60" s="151" t="s">
        <v>44</v>
      </c>
      <c r="T60" s="150" t="s">
        <v>44</v>
      </c>
      <c r="U60" s="151" t="s">
        <v>44</v>
      </c>
      <c r="V60" s="150" t="s">
        <v>44</v>
      </c>
      <c r="W60" s="151" t="s">
        <v>44</v>
      </c>
      <c r="X60" s="150" t="s">
        <v>44</v>
      </c>
      <c r="Y60" s="151" t="s">
        <v>44</v>
      </c>
      <c r="Z60" s="150" t="s">
        <v>44</v>
      </c>
      <c r="AA60" s="151" t="s">
        <v>44</v>
      </c>
      <c r="AB60" s="150" t="s">
        <v>44</v>
      </c>
      <c r="AC60" s="151" t="s">
        <v>44</v>
      </c>
      <c r="AD60" s="150" t="s">
        <v>44</v>
      </c>
      <c r="AE60" s="151" t="s">
        <v>44</v>
      </c>
      <c r="AF60" s="150" t="s">
        <v>44</v>
      </c>
      <c r="AG60" s="151" t="s">
        <v>44</v>
      </c>
      <c r="AH60" s="150" t="s">
        <v>44</v>
      </c>
      <c r="AI60" s="151" t="s">
        <v>44</v>
      </c>
    </row>
    <row r="61" spans="1:35" s="119" customFormat="1" ht="18" x14ac:dyDescent="0.2">
      <c r="A61" s="146" t="s">
        <v>35</v>
      </c>
      <c r="B61" s="146" t="s">
        <v>156</v>
      </c>
      <c r="C61" s="147" t="s">
        <v>177</v>
      </c>
      <c r="D61" s="147" t="s">
        <v>178</v>
      </c>
      <c r="E61" s="147" t="s">
        <v>179</v>
      </c>
      <c r="F61" s="147" t="s">
        <v>40</v>
      </c>
      <c r="G61" s="148" t="s">
        <v>41</v>
      </c>
      <c r="H61" s="149" t="s">
        <v>42</v>
      </c>
      <c r="I61" s="118">
        <v>0.18381741955558523</v>
      </c>
      <c r="J61" s="155">
        <v>46111</v>
      </c>
      <c r="K61" s="154" t="s">
        <v>43</v>
      </c>
      <c r="L61" s="150">
        <v>1.6498211241406231</v>
      </c>
      <c r="M61" s="151">
        <v>45748</v>
      </c>
      <c r="N61" s="150">
        <v>1.2074324526957236</v>
      </c>
      <c r="O61" s="151">
        <v>45931</v>
      </c>
      <c r="P61" s="150" t="s">
        <v>44</v>
      </c>
      <c r="Q61" s="151" t="s">
        <v>44</v>
      </c>
      <c r="R61" s="150" t="s">
        <v>44</v>
      </c>
      <c r="S61" s="151" t="s">
        <v>44</v>
      </c>
      <c r="T61" s="150" t="s">
        <v>44</v>
      </c>
      <c r="U61" s="151" t="s">
        <v>44</v>
      </c>
      <c r="V61" s="150" t="s">
        <v>44</v>
      </c>
      <c r="W61" s="151" t="s">
        <v>44</v>
      </c>
      <c r="X61" s="150" t="s">
        <v>44</v>
      </c>
      <c r="Y61" s="151" t="s">
        <v>44</v>
      </c>
      <c r="Z61" s="150" t="s">
        <v>44</v>
      </c>
      <c r="AA61" s="151" t="s">
        <v>44</v>
      </c>
      <c r="AB61" s="150" t="s">
        <v>44</v>
      </c>
      <c r="AC61" s="151" t="s">
        <v>44</v>
      </c>
      <c r="AD61" s="150" t="s">
        <v>44</v>
      </c>
      <c r="AE61" s="151" t="s">
        <v>44</v>
      </c>
      <c r="AF61" s="150" t="s">
        <v>44</v>
      </c>
      <c r="AG61" s="151" t="s">
        <v>44</v>
      </c>
      <c r="AH61" s="150" t="s">
        <v>44</v>
      </c>
      <c r="AI61" s="151" t="s">
        <v>44</v>
      </c>
    </row>
    <row r="62" spans="1:35" s="119" customFormat="1" ht="18" x14ac:dyDescent="0.2">
      <c r="A62" s="146" t="s">
        <v>35</v>
      </c>
      <c r="B62" s="146" t="s">
        <v>180</v>
      </c>
      <c r="C62" s="147" t="s">
        <v>181</v>
      </c>
      <c r="D62" s="147" t="s">
        <v>182</v>
      </c>
      <c r="E62" s="147" t="s">
        <v>183</v>
      </c>
      <c r="F62" s="147" t="s">
        <v>40</v>
      </c>
      <c r="G62" s="148" t="s">
        <v>41</v>
      </c>
      <c r="H62" s="149" t="s">
        <v>42</v>
      </c>
      <c r="I62" s="118">
        <v>0.31069401465800345</v>
      </c>
      <c r="J62" s="155">
        <v>46111</v>
      </c>
      <c r="K62" s="154" t="s">
        <v>43</v>
      </c>
      <c r="L62" s="150" t="s">
        <v>44</v>
      </c>
      <c r="M62" s="151" t="s">
        <v>44</v>
      </c>
      <c r="N62" s="150" t="s">
        <v>44</v>
      </c>
      <c r="O62" s="151" t="s">
        <v>44</v>
      </c>
      <c r="P62" s="150" t="s">
        <v>44</v>
      </c>
      <c r="Q62" s="151" t="s">
        <v>44</v>
      </c>
      <c r="R62" s="150" t="s">
        <v>44</v>
      </c>
      <c r="S62" s="151" t="s">
        <v>44</v>
      </c>
      <c r="T62" s="150" t="s">
        <v>44</v>
      </c>
      <c r="U62" s="151" t="s">
        <v>44</v>
      </c>
      <c r="V62" s="150" t="s">
        <v>44</v>
      </c>
      <c r="W62" s="151" t="s">
        <v>44</v>
      </c>
      <c r="X62" s="150" t="s">
        <v>44</v>
      </c>
      <c r="Y62" s="151" t="s">
        <v>44</v>
      </c>
      <c r="Z62" s="150" t="s">
        <v>44</v>
      </c>
      <c r="AA62" s="151" t="s">
        <v>44</v>
      </c>
      <c r="AB62" s="150" t="s">
        <v>44</v>
      </c>
      <c r="AC62" s="151" t="s">
        <v>44</v>
      </c>
      <c r="AD62" s="150" t="s">
        <v>44</v>
      </c>
      <c r="AE62" s="151" t="s">
        <v>44</v>
      </c>
      <c r="AF62" s="150" t="s">
        <v>44</v>
      </c>
      <c r="AG62" s="151" t="s">
        <v>44</v>
      </c>
      <c r="AH62" s="150" t="s">
        <v>44</v>
      </c>
      <c r="AI62" s="151" t="s">
        <v>44</v>
      </c>
    </row>
    <row r="63" spans="1:35" s="119" customFormat="1" ht="18" x14ac:dyDescent="0.2">
      <c r="A63" s="146" t="s">
        <v>35</v>
      </c>
      <c r="B63" s="146" t="s">
        <v>184</v>
      </c>
      <c r="C63" s="147" t="s">
        <v>37</v>
      </c>
      <c r="D63" s="147" t="s">
        <v>185</v>
      </c>
      <c r="E63" s="147" t="s">
        <v>186</v>
      </c>
      <c r="F63" s="147" t="s">
        <v>40</v>
      </c>
      <c r="G63" s="148" t="s">
        <v>187</v>
      </c>
      <c r="H63" s="149" t="s">
        <v>42</v>
      </c>
      <c r="I63" s="118">
        <v>4.9316179076543003</v>
      </c>
      <c r="J63" s="155">
        <v>46111</v>
      </c>
      <c r="K63" s="154" t="s">
        <v>43</v>
      </c>
      <c r="L63" s="150" t="s">
        <v>44</v>
      </c>
      <c r="M63" s="151" t="s">
        <v>44</v>
      </c>
      <c r="N63" s="150" t="s">
        <v>44</v>
      </c>
      <c r="O63" s="151" t="s">
        <v>44</v>
      </c>
      <c r="P63" s="150" t="s">
        <v>44</v>
      </c>
      <c r="Q63" s="151" t="s">
        <v>44</v>
      </c>
      <c r="R63" s="150" t="s">
        <v>44</v>
      </c>
      <c r="S63" s="151" t="s">
        <v>44</v>
      </c>
      <c r="T63" s="150" t="s">
        <v>44</v>
      </c>
      <c r="U63" s="151" t="s">
        <v>44</v>
      </c>
      <c r="V63" s="150" t="s">
        <v>44</v>
      </c>
      <c r="W63" s="151" t="s">
        <v>44</v>
      </c>
      <c r="X63" s="150" t="s">
        <v>44</v>
      </c>
      <c r="Y63" s="151" t="s">
        <v>44</v>
      </c>
      <c r="Z63" s="150" t="s">
        <v>44</v>
      </c>
      <c r="AA63" s="151" t="s">
        <v>44</v>
      </c>
      <c r="AB63" s="150" t="s">
        <v>44</v>
      </c>
      <c r="AC63" s="151" t="s">
        <v>44</v>
      </c>
      <c r="AD63" s="150" t="s">
        <v>44</v>
      </c>
      <c r="AE63" s="151" t="s">
        <v>44</v>
      </c>
      <c r="AF63" s="150" t="s">
        <v>44</v>
      </c>
      <c r="AG63" s="151" t="s">
        <v>44</v>
      </c>
      <c r="AH63" s="150" t="s">
        <v>44</v>
      </c>
      <c r="AI63" s="151" t="s">
        <v>44</v>
      </c>
    </row>
    <row r="64" spans="1:35" s="119" customFormat="1" ht="18" x14ac:dyDescent="0.2">
      <c r="A64" s="146" t="s">
        <v>35</v>
      </c>
      <c r="B64" s="146" t="s">
        <v>184</v>
      </c>
      <c r="C64" s="147" t="s">
        <v>82</v>
      </c>
      <c r="D64" s="147" t="s">
        <v>188</v>
      </c>
      <c r="E64" s="147" t="s">
        <v>189</v>
      </c>
      <c r="F64" s="147" t="s">
        <v>40</v>
      </c>
      <c r="G64" s="148" t="s">
        <v>187</v>
      </c>
      <c r="H64" s="149" t="s">
        <v>42</v>
      </c>
      <c r="I64" s="118">
        <v>5.0296775257936694</v>
      </c>
      <c r="J64" s="155">
        <v>46111</v>
      </c>
      <c r="K64" s="154" t="s">
        <v>43</v>
      </c>
      <c r="L64" s="150" t="s">
        <v>44</v>
      </c>
      <c r="M64" s="151" t="s">
        <v>44</v>
      </c>
      <c r="N64" s="150" t="s">
        <v>44</v>
      </c>
      <c r="O64" s="151" t="s">
        <v>44</v>
      </c>
      <c r="P64" s="150" t="s">
        <v>44</v>
      </c>
      <c r="Q64" s="151" t="s">
        <v>44</v>
      </c>
      <c r="R64" s="150" t="s">
        <v>44</v>
      </c>
      <c r="S64" s="151" t="s">
        <v>44</v>
      </c>
      <c r="T64" s="150" t="s">
        <v>44</v>
      </c>
      <c r="U64" s="151" t="s">
        <v>44</v>
      </c>
      <c r="V64" s="150" t="s">
        <v>44</v>
      </c>
      <c r="W64" s="151" t="s">
        <v>44</v>
      </c>
      <c r="X64" s="150" t="s">
        <v>44</v>
      </c>
      <c r="Y64" s="151" t="s">
        <v>44</v>
      </c>
      <c r="Z64" s="150" t="s">
        <v>44</v>
      </c>
      <c r="AA64" s="151" t="s">
        <v>44</v>
      </c>
      <c r="AB64" s="150" t="s">
        <v>44</v>
      </c>
      <c r="AC64" s="151" t="s">
        <v>44</v>
      </c>
      <c r="AD64" s="150" t="s">
        <v>44</v>
      </c>
      <c r="AE64" s="151" t="s">
        <v>44</v>
      </c>
      <c r="AF64" s="150" t="s">
        <v>44</v>
      </c>
      <c r="AG64" s="151" t="s">
        <v>44</v>
      </c>
      <c r="AH64" s="150" t="s">
        <v>44</v>
      </c>
      <c r="AI64" s="151" t="s">
        <v>44</v>
      </c>
    </row>
    <row r="65" spans="1:35" s="119" customFormat="1" ht="18" x14ac:dyDescent="0.2">
      <c r="A65" s="146" t="s">
        <v>35</v>
      </c>
      <c r="B65" s="146" t="s">
        <v>184</v>
      </c>
      <c r="C65" s="147" t="s">
        <v>45</v>
      </c>
      <c r="D65" s="147" t="s">
        <v>190</v>
      </c>
      <c r="E65" s="147" t="s">
        <v>191</v>
      </c>
      <c r="F65" s="147" t="s">
        <v>40</v>
      </c>
      <c r="G65" s="148" t="s">
        <v>187</v>
      </c>
      <c r="H65" s="149" t="s">
        <v>42</v>
      </c>
      <c r="I65" s="118">
        <v>5.061189543398811</v>
      </c>
      <c r="J65" s="155">
        <v>46111</v>
      </c>
      <c r="K65" s="154" t="s">
        <v>43</v>
      </c>
      <c r="L65" s="150" t="s">
        <v>44</v>
      </c>
      <c r="M65" s="151" t="s">
        <v>44</v>
      </c>
      <c r="N65" s="150" t="s">
        <v>44</v>
      </c>
      <c r="O65" s="151" t="s">
        <v>44</v>
      </c>
      <c r="P65" s="150" t="s">
        <v>44</v>
      </c>
      <c r="Q65" s="151" t="s">
        <v>44</v>
      </c>
      <c r="R65" s="150" t="s">
        <v>44</v>
      </c>
      <c r="S65" s="151" t="s">
        <v>44</v>
      </c>
      <c r="T65" s="150" t="s">
        <v>44</v>
      </c>
      <c r="U65" s="151" t="s">
        <v>44</v>
      </c>
      <c r="V65" s="150" t="s">
        <v>44</v>
      </c>
      <c r="W65" s="151" t="s">
        <v>44</v>
      </c>
      <c r="X65" s="150" t="s">
        <v>44</v>
      </c>
      <c r="Y65" s="151" t="s">
        <v>44</v>
      </c>
      <c r="Z65" s="150" t="s">
        <v>44</v>
      </c>
      <c r="AA65" s="151" t="s">
        <v>44</v>
      </c>
      <c r="AB65" s="150" t="s">
        <v>44</v>
      </c>
      <c r="AC65" s="151" t="s">
        <v>44</v>
      </c>
      <c r="AD65" s="150" t="s">
        <v>44</v>
      </c>
      <c r="AE65" s="151" t="s">
        <v>44</v>
      </c>
      <c r="AF65" s="150" t="s">
        <v>44</v>
      </c>
      <c r="AG65" s="151" t="s">
        <v>44</v>
      </c>
      <c r="AH65" s="150" t="s">
        <v>44</v>
      </c>
      <c r="AI65" s="151" t="s">
        <v>44</v>
      </c>
    </row>
    <row r="66" spans="1:35" s="119" customFormat="1" ht="18" x14ac:dyDescent="0.2">
      <c r="A66" s="146" t="s">
        <v>35</v>
      </c>
      <c r="B66" s="146" t="s">
        <v>184</v>
      </c>
      <c r="C66" s="147" t="s">
        <v>48</v>
      </c>
      <c r="D66" s="147" t="s">
        <v>192</v>
      </c>
      <c r="E66" s="147" t="s">
        <v>193</v>
      </c>
      <c r="F66" s="147" t="s">
        <v>40</v>
      </c>
      <c r="G66" s="148" t="s">
        <v>187</v>
      </c>
      <c r="H66" s="149" t="s">
        <v>42</v>
      </c>
      <c r="I66" s="118">
        <v>4.8118147697318356</v>
      </c>
      <c r="J66" s="155">
        <v>46111</v>
      </c>
      <c r="K66" s="154" t="s">
        <v>43</v>
      </c>
      <c r="L66" s="150" t="s">
        <v>44</v>
      </c>
      <c r="M66" s="151" t="s">
        <v>44</v>
      </c>
      <c r="N66" s="150" t="s">
        <v>44</v>
      </c>
      <c r="O66" s="151" t="s">
        <v>44</v>
      </c>
      <c r="P66" s="150" t="s">
        <v>44</v>
      </c>
      <c r="Q66" s="151" t="s">
        <v>44</v>
      </c>
      <c r="R66" s="150" t="s">
        <v>44</v>
      </c>
      <c r="S66" s="151" t="s">
        <v>44</v>
      </c>
      <c r="T66" s="150" t="s">
        <v>44</v>
      </c>
      <c r="U66" s="151" t="s">
        <v>44</v>
      </c>
      <c r="V66" s="150" t="s">
        <v>44</v>
      </c>
      <c r="W66" s="151" t="s">
        <v>44</v>
      </c>
      <c r="X66" s="150" t="s">
        <v>44</v>
      </c>
      <c r="Y66" s="151" t="s">
        <v>44</v>
      </c>
      <c r="Z66" s="150" t="s">
        <v>44</v>
      </c>
      <c r="AA66" s="151" t="s">
        <v>44</v>
      </c>
      <c r="AB66" s="150" t="s">
        <v>44</v>
      </c>
      <c r="AC66" s="151" t="s">
        <v>44</v>
      </c>
      <c r="AD66" s="150" t="s">
        <v>44</v>
      </c>
      <c r="AE66" s="151" t="s">
        <v>44</v>
      </c>
      <c r="AF66" s="150" t="s">
        <v>44</v>
      </c>
      <c r="AG66" s="151" t="s">
        <v>44</v>
      </c>
      <c r="AH66" s="150" t="s">
        <v>44</v>
      </c>
      <c r="AI66" s="151" t="s">
        <v>44</v>
      </c>
    </row>
    <row r="67" spans="1:35" s="119" customFormat="1" ht="18" x14ac:dyDescent="0.2">
      <c r="A67" s="146" t="s">
        <v>35</v>
      </c>
      <c r="B67" s="146" t="s">
        <v>184</v>
      </c>
      <c r="C67" s="147" t="s">
        <v>60</v>
      </c>
      <c r="D67" s="147" t="s">
        <v>194</v>
      </c>
      <c r="E67" s="147" t="s">
        <v>195</v>
      </c>
      <c r="F67" s="147" t="s">
        <v>40</v>
      </c>
      <c r="G67" s="148" t="s">
        <v>187</v>
      </c>
      <c r="H67" s="149" t="s">
        <v>42</v>
      </c>
      <c r="I67" s="118">
        <v>4.9395184984929097</v>
      </c>
      <c r="J67" s="155">
        <v>46111</v>
      </c>
      <c r="K67" s="154" t="s">
        <v>43</v>
      </c>
      <c r="L67" s="150" t="s">
        <v>44</v>
      </c>
      <c r="M67" s="151" t="s">
        <v>44</v>
      </c>
      <c r="N67" s="150" t="s">
        <v>44</v>
      </c>
      <c r="O67" s="151" t="s">
        <v>44</v>
      </c>
      <c r="P67" s="150" t="s">
        <v>44</v>
      </c>
      <c r="Q67" s="151" t="s">
        <v>44</v>
      </c>
      <c r="R67" s="150" t="s">
        <v>44</v>
      </c>
      <c r="S67" s="151" t="s">
        <v>44</v>
      </c>
      <c r="T67" s="150" t="s">
        <v>44</v>
      </c>
      <c r="U67" s="151" t="s">
        <v>44</v>
      </c>
      <c r="V67" s="150" t="s">
        <v>44</v>
      </c>
      <c r="W67" s="151" t="s">
        <v>44</v>
      </c>
      <c r="X67" s="150" t="s">
        <v>44</v>
      </c>
      <c r="Y67" s="151" t="s">
        <v>44</v>
      </c>
      <c r="Z67" s="150" t="s">
        <v>44</v>
      </c>
      <c r="AA67" s="151" t="s">
        <v>44</v>
      </c>
      <c r="AB67" s="150" t="s">
        <v>44</v>
      </c>
      <c r="AC67" s="151" t="s">
        <v>44</v>
      </c>
      <c r="AD67" s="150" t="s">
        <v>44</v>
      </c>
      <c r="AE67" s="151" t="s">
        <v>44</v>
      </c>
      <c r="AF67" s="150" t="s">
        <v>44</v>
      </c>
      <c r="AG67" s="151" t="s">
        <v>44</v>
      </c>
      <c r="AH67" s="150" t="s">
        <v>44</v>
      </c>
      <c r="AI67" s="151" t="s">
        <v>44</v>
      </c>
    </row>
    <row r="68" spans="1:35" s="119" customFormat="1" ht="18" x14ac:dyDescent="0.2">
      <c r="A68" s="146" t="s">
        <v>35</v>
      </c>
      <c r="B68" s="146" t="s">
        <v>184</v>
      </c>
      <c r="C68" s="147" t="s">
        <v>63</v>
      </c>
      <c r="D68" s="147" t="s">
        <v>196</v>
      </c>
      <c r="E68" s="147" t="s">
        <v>197</v>
      </c>
      <c r="F68" s="147" t="s">
        <v>40</v>
      </c>
      <c r="G68" s="148" t="s">
        <v>187</v>
      </c>
      <c r="H68" s="149" t="s">
        <v>42</v>
      </c>
      <c r="I68" s="118">
        <v>4.9074765548239521</v>
      </c>
      <c r="J68" s="155">
        <v>46111</v>
      </c>
      <c r="K68" s="154" t="s">
        <v>43</v>
      </c>
      <c r="L68" s="150" t="s">
        <v>44</v>
      </c>
      <c r="M68" s="151" t="s">
        <v>44</v>
      </c>
      <c r="N68" s="150" t="s">
        <v>44</v>
      </c>
      <c r="O68" s="151" t="s">
        <v>44</v>
      </c>
      <c r="P68" s="150" t="s">
        <v>44</v>
      </c>
      <c r="Q68" s="151" t="s">
        <v>44</v>
      </c>
      <c r="R68" s="150" t="s">
        <v>44</v>
      </c>
      <c r="S68" s="151" t="s">
        <v>44</v>
      </c>
      <c r="T68" s="150" t="s">
        <v>44</v>
      </c>
      <c r="U68" s="151" t="s">
        <v>44</v>
      </c>
      <c r="V68" s="150" t="s">
        <v>44</v>
      </c>
      <c r="W68" s="151" t="s">
        <v>44</v>
      </c>
      <c r="X68" s="150" t="s">
        <v>44</v>
      </c>
      <c r="Y68" s="151" t="s">
        <v>44</v>
      </c>
      <c r="Z68" s="150" t="s">
        <v>44</v>
      </c>
      <c r="AA68" s="151" t="s">
        <v>44</v>
      </c>
      <c r="AB68" s="150" t="s">
        <v>44</v>
      </c>
      <c r="AC68" s="151" t="s">
        <v>44</v>
      </c>
      <c r="AD68" s="150" t="s">
        <v>44</v>
      </c>
      <c r="AE68" s="151" t="s">
        <v>44</v>
      </c>
      <c r="AF68" s="150" t="s">
        <v>44</v>
      </c>
      <c r="AG68" s="151" t="s">
        <v>44</v>
      </c>
      <c r="AH68" s="150" t="s">
        <v>44</v>
      </c>
      <c r="AI68" s="151" t="s">
        <v>44</v>
      </c>
    </row>
    <row r="69" spans="1:35" s="119" customFormat="1" ht="18" x14ac:dyDescent="0.2">
      <c r="A69" s="146" t="s">
        <v>35</v>
      </c>
      <c r="B69" s="146" t="s">
        <v>184</v>
      </c>
      <c r="C69" s="147" t="s">
        <v>66</v>
      </c>
      <c r="D69" s="147" t="s">
        <v>198</v>
      </c>
      <c r="E69" s="147" t="s">
        <v>199</v>
      </c>
      <c r="F69" s="147" t="s">
        <v>40</v>
      </c>
      <c r="G69" s="148" t="s">
        <v>187</v>
      </c>
      <c r="H69" s="149" t="s">
        <v>42</v>
      </c>
      <c r="I69" s="118">
        <v>5.0632870626959896</v>
      </c>
      <c r="J69" s="155">
        <v>46111</v>
      </c>
      <c r="K69" s="154" t="s">
        <v>43</v>
      </c>
      <c r="L69" s="150" t="s">
        <v>44</v>
      </c>
      <c r="M69" s="151" t="s">
        <v>44</v>
      </c>
      <c r="N69" s="150" t="s">
        <v>44</v>
      </c>
      <c r="O69" s="151" t="s">
        <v>44</v>
      </c>
      <c r="P69" s="150" t="s">
        <v>44</v>
      </c>
      <c r="Q69" s="151" t="s">
        <v>44</v>
      </c>
      <c r="R69" s="150" t="s">
        <v>44</v>
      </c>
      <c r="S69" s="151" t="s">
        <v>44</v>
      </c>
      <c r="T69" s="150" t="s">
        <v>44</v>
      </c>
      <c r="U69" s="151" t="s">
        <v>44</v>
      </c>
      <c r="V69" s="150" t="s">
        <v>44</v>
      </c>
      <c r="W69" s="151" t="s">
        <v>44</v>
      </c>
      <c r="X69" s="150" t="s">
        <v>44</v>
      </c>
      <c r="Y69" s="151" t="s">
        <v>44</v>
      </c>
      <c r="Z69" s="150" t="s">
        <v>44</v>
      </c>
      <c r="AA69" s="151" t="s">
        <v>44</v>
      </c>
      <c r="AB69" s="150" t="s">
        <v>44</v>
      </c>
      <c r="AC69" s="151" t="s">
        <v>44</v>
      </c>
      <c r="AD69" s="150" t="s">
        <v>44</v>
      </c>
      <c r="AE69" s="151" t="s">
        <v>44</v>
      </c>
      <c r="AF69" s="150" t="s">
        <v>44</v>
      </c>
      <c r="AG69" s="151" t="s">
        <v>44</v>
      </c>
      <c r="AH69" s="150" t="s">
        <v>44</v>
      </c>
      <c r="AI69" s="151" t="s">
        <v>44</v>
      </c>
    </row>
    <row r="70" spans="1:35" s="119" customFormat="1" ht="18" x14ac:dyDescent="0.2">
      <c r="A70" s="146" t="s">
        <v>35</v>
      </c>
      <c r="B70" s="146" t="s">
        <v>184</v>
      </c>
      <c r="C70" s="147" t="s">
        <v>200</v>
      </c>
      <c r="D70" s="147" t="s">
        <v>201</v>
      </c>
      <c r="E70" s="147" t="s">
        <v>202</v>
      </c>
      <c r="F70" s="147" t="s">
        <v>40</v>
      </c>
      <c r="G70" s="148" t="s">
        <v>187</v>
      </c>
      <c r="H70" s="149" t="s">
        <v>42</v>
      </c>
      <c r="I70" s="118">
        <v>4.8755216614090955</v>
      </c>
      <c r="J70" s="155">
        <v>46111</v>
      </c>
      <c r="K70" s="154" t="s">
        <v>43</v>
      </c>
      <c r="L70" s="150" t="s">
        <v>44</v>
      </c>
      <c r="M70" s="151" t="s">
        <v>44</v>
      </c>
      <c r="N70" s="150" t="s">
        <v>44</v>
      </c>
      <c r="O70" s="151" t="s">
        <v>44</v>
      </c>
      <c r="P70" s="150" t="s">
        <v>44</v>
      </c>
      <c r="Q70" s="151" t="s">
        <v>44</v>
      </c>
      <c r="R70" s="150" t="s">
        <v>44</v>
      </c>
      <c r="S70" s="151" t="s">
        <v>44</v>
      </c>
      <c r="T70" s="150" t="s">
        <v>44</v>
      </c>
      <c r="U70" s="151" t="s">
        <v>44</v>
      </c>
      <c r="V70" s="150" t="s">
        <v>44</v>
      </c>
      <c r="W70" s="151" t="s">
        <v>44</v>
      </c>
      <c r="X70" s="150" t="s">
        <v>44</v>
      </c>
      <c r="Y70" s="151" t="s">
        <v>44</v>
      </c>
      <c r="Z70" s="150" t="s">
        <v>44</v>
      </c>
      <c r="AA70" s="151" t="s">
        <v>44</v>
      </c>
      <c r="AB70" s="150" t="s">
        <v>44</v>
      </c>
      <c r="AC70" s="151" t="s">
        <v>44</v>
      </c>
      <c r="AD70" s="150" t="s">
        <v>44</v>
      </c>
      <c r="AE70" s="151" t="s">
        <v>44</v>
      </c>
      <c r="AF70" s="150" t="s">
        <v>44</v>
      </c>
      <c r="AG70" s="151" t="s">
        <v>44</v>
      </c>
      <c r="AH70" s="150" t="s">
        <v>44</v>
      </c>
      <c r="AI70" s="151" t="s">
        <v>44</v>
      </c>
    </row>
    <row r="71" spans="1:35" s="119" customFormat="1" ht="18" x14ac:dyDescent="0.2">
      <c r="A71" s="146" t="s">
        <v>35</v>
      </c>
      <c r="B71" s="146" t="s">
        <v>203</v>
      </c>
      <c r="C71" s="147" t="s">
        <v>48</v>
      </c>
      <c r="D71" s="147" t="s">
        <v>204</v>
      </c>
      <c r="E71" s="147" t="s">
        <v>205</v>
      </c>
      <c r="F71" s="147" t="s">
        <v>40</v>
      </c>
      <c r="G71" s="148" t="s">
        <v>187</v>
      </c>
      <c r="H71" s="149" t="s">
        <v>42</v>
      </c>
      <c r="I71" s="118">
        <v>4.8386609793383091</v>
      </c>
      <c r="J71" s="155">
        <v>46111</v>
      </c>
      <c r="K71" s="154" t="s">
        <v>43</v>
      </c>
      <c r="L71" s="150" t="s">
        <v>44</v>
      </c>
      <c r="M71" s="151" t="s">
        <v>44</v>
      </c>
      <c r="N71" s="150" t="s">
        <v>44</v>
      </c>
      <c r="O71" s="151" t="s">
        <v>44</v>
      </c>
      <c r="P71" s="150" t="s">
        <v>44</v>
      </c>
      <c r="Q71" s="151" t="s">
        <v>44</v>
      </c>
      <c r="R71" s="150" t="s">
        <v>44</v>
      </c>
      <c r="S71" s="151" t="s">
        <v>44</v>
      </c>
      <c r="T71" s="150" t="s">
        <v>44</v>
      </c>
      <c r="U71" s="151" t="s">
        <v>44</v>
      </c>
      <c r="V71" s="150" t="s">
        <v>44</v>
      </c>
      <c r="W71" s="151" t="s">
        <v>44</v>
      </c>
      <c r="X71" s="150" t="s">
        <v>44</v>
      </c>
      <c r="Y71" s="151" t="s">
        <v>44</v>
      </c>
      <c r="Z71" s="150" t="s">
        <v>44</v>
      </c>
      <c r="AA71" s="151" t="s">
        <v>44</v>
      </c>
      <c r="AB71" s="150" t="s">
        <v>44</v>
      </c>
      <c r="AC71" s="151" t="s">
        <v>44</v>
      </c>
      <c r="AD71" s="150" t="s">
        <v>44</v>
      </c>
      <c r="AE71" s="151" t="s">
        <v>44</v>
      </c>
      <c r="AF71" s="150" t="s">
        <v>44</v>
      </c>
      <c r="AG71" s="151" t="s">
        <v>44</v>
      </c>
      <c r="AH71" s="150" t="s">
        <v>44</v>
      </c>
      <c r="AI71" s="151" t="s">
        <v>44</v>
      </c>
    </row>
    <row r="72" spans="1:35" s="119" customFormat="1" ht="18" x14ac:dyDescent="0.2">
      <c r="A72" s="146" t="s">
        <v>35</v>
      </c>
      <c r="B72" s="146" t="s">
        <v>203</v>
      </c>
      <c r="C72" s="147" t="s">
        <v>57</v>
      </c>
      <c r="D72" s="147" t="s">
        <v>206</v>
      </c>
      <c r="E72" s="147" t="s">
        <v>207</v>
      </c>
      <c r="F72" s="147" t="s">
        <v>40</v>
      </c>
      <c r="G72" s="148" t="s">
        <v>187</v>
      </c>
      <c r="H72" s="149" t="s">
        <v>42</v>
      </c>
      <c r="I72" s="118">
        <v>0</v>
      </c>
      <c r="J72" s="155">
        <v>46111</v>
      </c>
      <c r="K72" s="154" t="s">
        <v>43</v>
      </c>
      <c r="L72" s="150" t="s">
        <v>44</v>
      </c>
      <c r="M72" s="151" t="s">
        <v>44</v>
      </c>
      <c r="N72" s="150" t="s">
        <v>44</v>
      </c>
      <c r="O72" s="151" t="s">
        <v>44</v>
      </c>
      <c r="P72" s="150" t="s">
        <v>44</v>
      </c>
      <c r="Q72" s="151" t="s">
        <v>44</v>
      </c>
      <c r="R72" s="150" t="s">
        <v>44</v>
      </c>
      <c r="S72" s="151" t="s">
        <v>44</v>
      </c>
      <c r="T72" s="150" t="s">
        <v>44</v>
      </c>
      <c r="U72" s="151" t="s">
        <v>44</v>
      </c>
      <c r="V72" s="150" t="s">
        <v>44</v>
      </c>
      <c r="W72" s="151" t="s">
        <v>44</v>
      </c>
      <c r="X72" s="150" t="s">
        <v>44</v>
      </c>
      <c r="Y72" s="151" t="s">
        <v>44</v>
      </c>
      <c r="Z72" s="150" t="s">
        <v>44</v>
      </c>
      <c r="AA72" s="151" t="s">
        <v>44</v>
      </c>
      <c r="AB72" s="150" t="s">
        <v>44</v>
      </c>
      <c r="AC72" s="151" t="s">
        <v>44</v>
      </c>
      <c r="AD72" s="150" t="s">
        <v>44</v>
      </c>
      <c r="AE72" s="151" t="s">
        <v>44</v>
      </c>
      <c r="AF72" s="150" t="s">
        <v>44</v>
      </c>
      <c r="AG72" s="151" t="s">
        <v>44</v>
      </c>
      <c r="AH72" s="150" t="s">
        <v>44</v>
      </c>
      <c r="AI72" s="151" t="s">
        <v>44</v>
      </c>
    </row>
    <row r="73" spans="1:35" s="119" customFormat="1" ht="18" x14ac:dyDescent="0.2">
      <c r="A73" s="146" t="s">
        <v>35</v>
      </c>
      <c r="B73" s="146" t="s">
        <v>203</v>
      </c>
      <c r="C73" s="147" t="s">
        <v>208</v>
      </c>
      <c r="D73" s="147" t="s">
        <v>209</v>
      </c>
      <c r="E73" s="147" t="s">
        <v>210</v>
      </c>
      <c r="F73" s="147" t="s">
        <v>40</v>
      </c>
      <c r="G73" s="148" t="s">
        <v>187</v>
      </c>
      <c r="H73" s="149" t="s">
        <v>42</v>
      </c>
      <c r="I73" s="118">
        <v>0</v>
      </c>
      <c r="J73" s="155">
        <v>46111</v>
      </c>
      <c r="K73" s="154" t="s">
        <v>43</v>
      </c>
      <c r="L73" s="150">
        <v>0.42619743144362943</v>
      </c>
      <c r="M73" s="151">
        <v>45597</v>
      </c>
      <c r="N73" s="150">
        <v>0.40176498174872283</v>
      </c>
      <c r="O73" s="151">
        <v>45628</v>
      </c>
      <c r="P73" s="150">
        <v>0.41058535152453962</v>
      </c>
      <c r="Q73" s="151">
        <v>45659</v>
      </c>
      <c r="R73" s="150">
        <v>0.40836781740327238</v>
      </c>
      <c r="S73" s="151">
        <v>45691</v>
      </c>
      <c r="T73" s="150">
        <v>0.35629670195988905</v>
      </c>
      <c r="U73" s="151">
        <v>45719</v>
      </c>
      <c r="V73" s="150">
        <v>0.38840543268051531</v>
      </c>
      <c r="W73" s="151">
        <v>45748</v>
      </c>
      <c r="X73" s="150">
        <v>0.37261403533474802</v>
      </c>
      <c r="Y73" s="151">
        <v>45778</v>
      </c>
      <c r="Z73" s="150">
        <v>0.37472650787414002</v>
      </c>
      <c r="AA73" s="151">
        <v>45810</v>
      </c>
      <c r="AB73" s="150">
        <v>0.35896455681509049</v>
      </c>
      <c r="AC73" s="151">
        <v>45839</v>
      </c>
      <c r="AD73" s="150">
        <v>0.36745882132894103</v>
      </c>
      <c r="AE73" s="151">
        <v>45872</v>
      </c>
      <c r="AF73" s="150">
        <v>0.3538844733508455</v>
      </c>
      <c r="AG73" s="151">
        <v>45901</v>
      </c>
      <c r="AH73" s="150">
        <v>0.33848210503128018</v>
      </c>
      <c r="AI73" s="151">
        <v>45931</v>
      </c>
    </row>
    <row r="74" spans="1:35" s="119" customFormat="1" ht="18" x14ac:dyDescent="0.2">
      <c r="A74" s="146" t="s">
        <v>35</v>
      </c>
      <c r="B74" s="146" t="s">
        <v>203</v>
      </c>
      <c r="C74" s="147" t="s">
        <v>60</v>
      </c>
      <c r="D74" s="147" t="s">
        <v>211</v>
      </c>
      <c r="E74" s="147" t="s">
        <v>212</v>
      </c>
      <c r="F74" s="147" t="s">
        <v>40</v>
      </c>
      <c r="G74" s="148" t="s">
        <v>187</v>
      </c>
      <c r="H74" s="149" t="s">
        <v>42</v>
      </c>
      <c r="I74" s="118">
        <v>5.0790311147105989</v>
      </c>
      <c r="J74" s="155">
        <v>46111</v>
      </c>
      <c r="K74" s="154" t="s">
        <v>43</v>
      </c>
      <c r="L74" s="150" t="s">
        <v>44</v>
      </c>
      <c r="M74" s="151" t="s">
        <v>44</v>
      </c>
      <c r="N74" s="150" t="s">
        <v>44</v>
      </c>
      <c r="O74" s="151" t="s">
        <v>44</v>
      </c>
      <c r="P74" s="150" t="s">
        <v>44</v>
      </c>
      <c r="Q74" s="151" t="s">
        <v>44</v>
      </c>
      <c r="R74" s="150" t="s">
        <v>44</v>
      </c>
      <c r="S74" s="151" t="s">
        <v>44</v>
      </c>
      <c r="T74" s="150" t="s">
        <v>44</v>
      </c>
      <c r="U74" s="151" t="s">
        <v>44</v>
      </c>
      <c r="V74" s="150" t="s">
        <v>44</v>
      </c>
      <c r="W74" s="151" t="s">
        <v>44</v>
      </c>
      <c r="X74" s="150" t="s">
        <v>44</v>
      </c>
      <c r="Y74" s="151" t="s">
        <v>44</v>
      </c>
      <c r="Z74" s="150" t="s">
        <v>44</v>
      </c>
      <c r="AA74" s="151" t="s">
        <v>44</v>
      </c>
      <c r="AB74" s="150" t="s">
        <v>44</v>
      </c>
      <c r="AC74" s="151" t="s">
        <v>44</v>
      </c>
      <c r="AD74" s="150" t="s">
        <v>44</v>
      </c>
      <c r="AE74" s="151" t="s">
        <v>44</v>
      </c>
      <c r="AF74" s="150" t="s">
        <v>44</v>
      </c>
      <c r="AG74" s="151" t="s">
        <v>44</v>
      </c>
      <c r="AH74" s="150" t="s">
        <v>44</v>
      </c>
      <c r="AI74" s="151" t="s">
        <v>44</v>
      </c>
    </row>
    <row r="75" spans="1:35" s="119" customFormat="1" ht="18" x14ac:dyDescent="0.2">
      <c r="A75" s="146" t="s">
        <v>35</v>
      </c>
      <c r="B75" s="146" t="s">
        <v>203</v>
      </c>
      <c r="C75" s="147" t="s">
        <v>213</v>
      </c>
      <c r="D75" s="147" t="s">
        <v>214</v>
      </c>
      <c r="E75" s="147" t="s">
        <v>215</v>
      </c>
      <c r="F75" s="147" t="s">
        <v>40</v>
      </c>
      <c r="G75" s="148" t="s">
        <v>187</v>
      </c>
      <c r="H75" s="149" t="s">
        <v>42</v>
      </c>
      <c r="I75" s="118">
        <v>0</v>
      </c>
      <c r="J75" s="155">
        <v>46111</v>
      </c>
      <c r="K75" s="154" t="s">
        <v>43</v>
      </c>
      <c r="L75" s="150">
        <v>0.41178285652623808</v>
      </c>
      <c r="M75" s="151">
        <v>45597</v>
      </c>
      <c r="N75" s="150">
        <v>0.38781697899704803</v>
      </c>
      <c r="O75" s="151">
        <v>45628</v>
      </c>
      <c r="P75" s="150">
        <v>0.39615567350049308</v>
      </c>
      <c r="Q75" s="151">
        <v>45659</v>
      </c>
      <c r="R75" s="150">
        <v>0.39392839622960263</v>
      </c>
      <c r="S75" s="151">
        <v>45691</v>
      </c>
      <c r="T75" s="150">
        <v>0.3432416709631716</v>
      </c>
      <c r="U75" s="151">
        <v>45719</v>
      </c>
      <c r="V75" s="150">
        <v>0.37395622095465941</v>
      </c>
      <c r="W75" s="151">
        <v>45748</v>
      </c>
      <c r="X75" s="150">
        <v>0.35863845587347326</v>
      </c>
      <c r="Y75" s="151">
        <v>45778</v>
      </c>
      <c r="Z75" s="150">
        <v>0.36029005102980566</v>
      </c>
      <c r="AA75" s="151">
        <v>45810</v>
      </c>
      <c r="AB75" s="150">
        <v>0.34499833317556294</v>
      </c>
      <c r="AC75" s="151">
        <v>45839</v>
      </c>
      <c r="AD75" s="150">
        <v>0.35302672486649805</v>
      </c>
      <c r="AE75" s="151">
        <v>45872</v>
      </c>
      <c r="AF75" s="150">
        <v>0.33945220896881562</v>
      </c>
      <c r="AG75" s="151">
        <v>45901</v>
      </c>
      <c r="AH75" s="150">
        <v>0.32451590573838512</v>
      </c>
      <c r="AI75" s="151">
        <v>45931</v>
      </c>
    </row>
    <row r="76" spans="1:35" s="119" customFormat="1" ht="18" x14ac:dyDescent="0.2">
      <c r="A76" s="146" t="s">
        <v>35</v>
      </c>
      <c r="B76" s="146" t="s">
        <v>203</v>
      </c>
      <c r="C76" s="147" t="s">
        <v>82</v>
      </c>
      <c r="D76" s="147" t="s">
        <v>216</v>
      </c>
      <c r="E76" s="147" t="s">
        <v>217</v>
      </c>
      <c r="F76" s="147" t="s">
        <v>40</v>
      </c>
      <c r="G76" s="148" t="s">
        <v>187</v>
      </c>
      <c r="H76" s="149" t="s">
        <v>42</v>
      </c>
      <c r="I76" s="118">
        <v>5.1765777671760391</v>
      </c>
      <c r="J76" s="155">
        <v>46111</v>
      </c>
      <c r="K76" s="154" t="s">
        <v>43</v>
      </c>
      <c r="L76" s="150" t="s">
        <v>44</v>
      </c>
      <c r="M76" s="151" t="s">
        <v>44</v>
      </c>
      <c r="N76" s="150" t="s">
        <v>44</v>
      </c>
      <c r="O76" s="151" t="s">
        <v>44</v>
      </c>
      <c r="P76" s="150" t="s">
        <v>44</v>
      </c>
      <c r="Q76" s="151" t="s">
        <v>44</v>
      </c>
      <c r="R76" s="150" t="s">
        <v>44</v>
      </c>
      <c r="S76" s="151" t="s">
        <v>44</v>
      </c>
      <c r="T76" s="150" t="s">
        <v>44</v>
      </c>
      <c r="U76" s="151" t="s">
        <v>44</v>
      </c>
      <c r="V76" s="150" t="s">
        <v>44</v>
      </c>
      <c r="W76" s="151" t="s">
        <v>44</v>
      </c>
      <c r="X76" s="150" t="s">
        <v>44</v>
      </c>
      <c r="Y76" s="151" t="s">
        <v>44</v>
      </c>
      <c r="Z76" s="150" t="s">
        <v>44</v>
      </c>
      <c r="AA76" s="151" t="s">
        <v>44</v>
      </c>
      <c r="AB76" s="150" t="s">
        <v>44</v>
      </c>
      <c r="AC76" s="151" t="s">
        <v>44</v>
      </c>
      <c r="AD76" s="150" t="s">
        <v>44</v>
      </c>
      <c r="AE76" s="151" t="s">
        <v>44</v>
      </c>
      <c r="AF76" s="150" t="s">
        <v>44</v>
      </c>
      <c r="AG76" s="151" t="s">
        <v>44</v>
      </c>
      <c r="AH76" s="150" t="s">
        <v>44</v>
      </c>
      <c r="AI76" s="151" t="s">
        <v>44</v>
      </c>
    </row>
    <row r="77" spans="1:35" s="119" customFormat="1" ht="18" x14ac:dyDescent="0.2">
      <c r="A77" s="146" t="s">
        <v>35</v>
      </c>
      <c r="B77" s="146" t="s">
        <v>203</v>
      </c>
      <c r="C77" s="147" t="s">
        <v>106</v>
      </c>
      <c r="D77" s="147" t="s">
        <v>218</v>
      </c>
      <c r="E77" s="147" t="s">
        <v>219</v>
      </c>
      <c r="F77" s="147" t="s">
        <v>40</v>
      </c>
      <c r="G77" s="148" t="s">
        <v>187</v>
      </c>
      <c r="H77" s="149" t="s">
        <v>42</v>
      </c>
      <c r="I77" s="118">
        <v>0</v>
      </c>
      <c r="J77" s="155">
        <v>46111</v>
      </c>
      <c r="K77" s="154" t="s">
        <v>43</v>
      </c>
      <c r="L77" s="150">
        <v>0.41990910381735774</v>
      </c>
      <c r="M77" s="151">
        <v>45597</v>
      </c>
      <c r="N77" s="150">
        <v>0.39568906271336418</v>
      </c>
      <c r="O77" s="151">
        <v>45628</v>
      </c>
      <c r="P77" s="150">
        <v>0.40430371260473141</v>
      </c>
      <c r="Q77" s="151">
        <v>45659</v>
      </c>
      <c r="R77" s="150">
        <v>0.40208396405070579</v>
      </c>
      <c r="S77" s="151">
        <v>45691</v>
      </c>
      <c r="T77" s="150">
        <v>0.35062617813606423</v>
      </c>
      <c r="U77" s="151">
        <v>45719</v>
      </c>
      <c r="V77" s="150">
        <v>0.38213632820404109</v>
      </c>
      <c r="W77" s="151">
        <v>45748</v>
      </c>
      <c r="X77" s="150">
        <v>0.36655862561442026</v>
      </c>
      <c r="Y77" s="151">
        <v>45778</v>
      </c>
      <c r="Z77" s="150">
        <v>0.36848235090180514</v>
      </c>
      <c r="AA77" s="151">
        <v>45810</v>
      </c>
      <c r="AB77" s="150">
        <v>0.35292908635014208</v>
      </c>
      <c r="AC77" s="151">
        <v>45839</v>
      </c>
      <c r="AD77" s="150">
        <v>0.36122466585323065</v>
      </c>
      <c r="AE77" s="151">
        <v>45872</v>
      </c>
      <c r="AF77" s="150">
        <v>0.34766133576341884</v>
      </c>
      <c r="AG77" s="151">
        <v>45901</v>
      </c>
      <c r="AH77" s="150">
        <v>0.33246330332388141</v>
      </c>
      <c r="AI77" s="151">
        <v>45931</v>
      </c>
    </row>
    <row r="78" spans="1:35" s="119" customFormat="1" ht="18" x14ac:dyDescent="0.2">
      <c r="A78" s="146" t="s">
        <v>35</v>
      </c>
      <c r="B78" s="146" t="s">
        <v>203</v>
      </c>
      <c r="C78" s="147" t="s">
        <v>171</v>
      </c>
      <c r="D78" s="147" t="s">
        <v>220</v>
      </c>
      <c r="E78" s="147" t="s">
        <v>221</v>
      </c>
      <c r="F78" s="147" t="s">
        <v>40</v>
      </c>
      <c r="G78" s="148" t="s">
        <v>187</v>
      </c>
      <c r="H78" s="149" t="s">
        <v>42</v>
      </c>
      <c r="I78" s="118">
        <v>0</v>
      </c>
      <c r="J78" s="155">
        <v>46111</v>
      </c>
      <c r="K78" s="154" t="s">
        <v>43</v>
      </c>
      <c r="L78" s="150">
        <v>0.41814937863451357</v>
      </c>
      <c r="M78" s="151">
        <v>45597</v>
      </c>
      <c r="N78" s="150">
        <v>0.3939771510104223</v>
      </c>
      <c r="O78" s="151">
        <v>45628</v>
      </c>
      <c r="P78" s="150">
        <v>0.4025284331425541</v>
      </c>
      <c r="Q78" s="151">
        <v>45659</v>
      </c>
      <c r="R78" s="150">
        <v>0.40030540799720804</v>
      </c>
      <c r="S78" s="151">
        <v>45691</v>
      </c>
      <c r="T78" s="150">
        <v>0.34900704268018184</v>
      </c>
      <c r="U78" s="151">
        <v>45719</v>
      </c>
      <c r="V78" s="150">
        <v>0.38033865139279116</v>
      </c>
      <c r="W78" s="151">
        <v>45748</v>
      </c>
      <c r="X78" s="150">
        <v>0.36481587602181487</v>
      </c>
      <c r="Y78" s="151">
        <v>45778</v>
      </c>
      <c r="Z78" s="150">
        <v>0.36667281476475916</v>
      </c>
      <c r="AA78" s="151">
        <v>45810</v>
      </c>
      <c r="AB78" s="150">
        <v>0.35117481446157228</v>
      </c>
      <c r="AC78" s="151">
        <v>45839</v>
      </c>
      <c r="AD78" s="150">
        <v>0.35940885933794264</v>
      </c>
      <c r="AE78" s="151">
        <v>45872</v>
      </c>
      <c r="AF78" s="150">
        <v>0.3458340527009825</v>
      </c>
      <c r="AG78" s="151">
        <v>45901</v>
      </c>
      <c r="AH78" s="150">
        <v>0.33069172567078714</v>
      </c>
      <c r="AI78" s="151">
        <v>45931</v>
      </c>
    </row>
    <row r="79" spans="1:35" s="119" customFormat="1" ht="18" x14ac:dyDescent="0.2">
      <c r="A79" s="146" t="s">
        <v>35</v>
      </c>
      <c r="B79" s="146" t="s">
        <v>203</v>
      </c>
      <c r="C79" s="147" t="s">
        <v>63</v>
      </c>
      <c r="D79" s="147" t="s">
        <v>222</v>
      </c>
      <c r="E79" s="147" t="s">
        <v>223</v>
      </c>
      <c r="F79" s="147" t="s">
        <v>40</v>
      </c>
      <c r="G79" s="148" t="s">
        <v>187</v>
      </c>
      <c r="H79" s="149" t="s">
        <v>42</v>
      </c>
      <c r="I79" s="118">
        <v>5.044885918916246</v>
      </c>
      <c r="J79" s="155">
        <v>46111</v>
      </c>
      <c r="K79" s="154" t="s">
        <v>43</v>
      </c>
      <c r="L79" s="150" t="s">
        <v>44</v>
      </c>
      <c r="M79" s="151" t="s">
        <v>44</v>
      </c>
      <c r="N79" s="150" t="s">
        <v>44</v>
      </c>
      <c r="O79" s="151" t="s">
        <v>44</v>
      </c>
      <c r="P79" s="150" t="s">
        <v>44</v>
      </c>
      <c r="Q79" s="151" t="s">
        <v>44</v>
      </c>
      <c r="R79" s="150" t="s">
        <v>44</v>
      </c>
      <c r="S79" s="151" t="s">
        <v>44</v>
      </c>
      <c r="T79" s="150" t="s">
        <v>44</v>
      </c>
      <c r="U79" s="151" t="s">
        <v>44</v>
      </c>
      <c r="V79" s="150" t="s">
        <v>44</v>
      </c>
      <c r="W79" s="151" t="s">
        <v>44</v>
      </c>
      <c r="X79" s="150" t="s">
        <v>44</v>
      </c>
      <c r="Y79" s="151" t="s">
        <v>44</v>
      </c>
      <c r="Z79" s="150" t="s">
        <v>44</v>
      </c>
      <c r="AA79" s="151" t="s">
        <v>44</v>
      </c>
      <c r="AB79" s="150" t="s">
        <v>44</v>
      </c>
      <c r="AC79" s="151" t="s">
        <v>44</v>
      </c>
      <c r="AD79" s="150" t="s">
        <v>44</v>
      </c>
      <c r="AE79" s="151" t="s">
        <v>44</v>
      </c>
      <c r="AF79" s="150" t="s">
        <v>44</v>
      </c>
      <c r="AG79" s="151" t="s">
        <v>44</v>
      </c>
      <c r="AH79" s="150" t="s">
        <v>44</v>
      </c>
      <c r="AI79" s="151" t="s">
        <v>44</v>
      </c>
    </row>
    <row r="80" spans="1:35" s="119" customFormat="1" ht="18" x14ac:dyDescent="0.2">
      <c r="A80" s="146" t="s">
        <v>35</v>
      </c>
      <c r="B80" s="146" t="s">
        <v>203</v>
      </c>
      <c r="C80" s="147" t="s">
        <v>66</v>
      </c>
      <c r="D80" s="147" t="s">
        <v>224</v>
      </c>
      <c r="E80" s="147" t="s">
        <v>225</v>
      </c>
      <c r="F80" s="147" t="s">
        <v>40</v>
      </c>
      <c r="G80" s="148" t="s">
        <v>187</v>
      </c>
      <c r="H80" s="149" t="s">
        <v>42</v>
      </c>
      <c r="I80" s="118">
        <v>5.0452530437612282</v>
      </c>
      <c r="J80" s="155">
        <v>46111</v>
      </c>
      <c r="K80" s="154" t="s">
        <v>43</v>
      </c>
      <c r="L80" s="150" t="s">
        <v>44</v>
      </c>
      <c r="M80" s="151" t="s">
        <v>44</v>
      </c>
      <c r="N80" s="150" t="s">
        <v>44</v>
      </c>
      <c r="O80" s="151" t="s">
        <v>44</v>
      </c>
      <c r="P80" s="150" t="s">
        <v>44</v>
      </c>
      <c r="Q80" s="151" t="s">
        <v>44</v>
      </c>
      <c r="R80" s="150" t="s">
        <v>44</v>
      </c>
      <c r="S80" s="151" t="s">
        <v>44</v>
      </c>
      <c r="T80" s="150" t="s">
        <v>44</v>
      </c>
      <c r="U80" s="151" t="s">
        <v>44</v>
      </c>
      <c r="V80" s="150" t="s">
        <v>44</v>
      </c>
      <c r="W80" s="151" t="s">
        <v>44</v>
      </c>
      <c r="X80" s="150" t="s">
        <v>44</v>
      </c>
      <c r="Y80" s="151" t="s">
        <v>44</v>
      </c>
      <c r="Z80" s="150" t="s">
        <v>44</v>
      </c>
      <c r="AA80" s="151" t="s">
        <v>44</v>
      </c>
      <c r="AB80" s="150" t="s">
        <v>44</v>
      </c>
      <c r="AC80" s="151" t="s">
        <v>44</v>
      </c>
      <c r="AD80" s="150" t="s">
        <v>44</v>
      </c>
      <c r="AE80" s="151" t="s">
        <v>44</v>
      </c>
      <c r="AF80" s="150" t="s">
        <v>44</v>
      </c>
      <c r="AG80" s="151" t="s">
        <v>44</v>
      </c>
      <c r="AH80" s="150" t="s">
        <v>44</v>
      </c>
      <c r="AI80" s="151" t="s">
        <v>44</v>
      </c>
    </row>
    <row r="81" spans="1:35" s="119" customFormat="1" ht="18" x14ac:dyDescent="0.2">
      <c r="A81" s="146" t="s">
        <v>35</v>
      </c>
      <c r="B81" s="146" t="s">
        <v>203</v>
      </c>
      <c r="C81" s="147" t="s">
        <v>45</v>
      </c>
      <c r="D81" s="147" t="s">
        <v>226</v>
      </c>
      <c r="E81" s="147" t="s">
        <v>227</v>
      </c>
      <c r="F81" s="147" t="s">
        <v>40</v>
      </c>
      <c r="G81" s="148" t="s">
        <v>187</v>
      </c>
      <c r="H81" s="149" t="s">
        <v>42</v>
      </c>
      <c r="I81" s="118">
        <v>5.0791478363442426</v>
      </c>
      <c r="J81" s="155">
        <v>46111</v>
      </c>
      <c r="K81" s="154" t="s">
        <v>43</v>
      </c>
      <c r="L81" s="150" t="s">
        <v>44</v>
      </c>
      <c r="M81" s="151" t="s">
        <v>44</v>
      </c>
      <c r="N81" s="150" t="s">
        <v>44</v>
      </c>
      <c r="O81" s="151" t="s">
        <v>44</v>
      </c>
      <c r="P81" s="150" t="s">
        <v>44</v>
      </c>
      <c r="Q81" s="151" t="s">
        <v>44</v>
      </c>
      <c r="R81" s="150" t="s">
        <v>44</v>
      </c>
      <c r="S81" s="151" t="s">
        <v>44</v>
      </c>
      <c r="T81" s="150" t="s">
        <v>44</v>
      </c>
      <c r="U81" s="151" t="s">
        <v>44</v>
      </c>
      <c r="V81" s="150" t="s">
        <v>44</v>
      </c>
      <c r="W81" s="151" t="s">
        <v>44</v>
      </c>
      <c r="X81" s="150" t="s">
        <v>44</v>
      </c>
      <c r="Y81" s="151" t="s">
        <v>44</v>
      </c>
      <c r="Z81" s="150" t="s">
        <v>44</v>
      </c>
      <c r="AA81" s="151" t="s">
        <v>44</v>
      </c>
      <c r="AB81" s="150" t="s">
        <v>44</v>
      </c>
      <c r="AC81" s="151" t="s">
        <v>44</v>
      </c>
      <c r="AD81" s="150" t="s">
        <v>44</v>
      </c>
      <c r="AE81" s="151" t="s">
        <v>44</v>
      </c>
      <c r="AF81" s="150" t="s">
        <v>44</v>
      </c>
      <c r="AG81" s="151" t="s">
        <v>44</v>
      </c>
      <c r="AH81" s="150" t="s">
        <v>44</v>
      </c>
      <c r="AI81" s="151" t="s">
        <v>44</v>
      </c>
    </row>
    <row r="82" spans="1:35" s="119" customFormat="1" ht="18" x14ac:dyDescent="0.2">
      <c r="A82" s="146" t="s">
        <v>35</v>
      </c>
      <c r="B82" s="146" t="s">
        <v>203</v>
      </c>
      <c r="C82" s="147" t="s">
        <v>37</v>
      </c>
      <c r="D82" s="147" t="s">
        <v>228</v>
      </c>
      <c r="E82" s="147" t="s">
        <v>229</v>
      </c>
      <c r="F82" s="147" t="s">
        <v>230</v>
      </c>
      <c r="G82" s="148" t="s">
        <v>187</v>
      </c>
      <c r="H82" s="149" t="s">
        <v>42</v>
      </c>
      <c r="I82" s="118">
        <v>3.0622565954454752</v>
      </c>
      <c r="J82" s="155">
        <v>46111</v>
      </c>
      <c r="K82" s="154" t="s">
        <v>43</v>
      </c>
      <c r="L82" s="150" t="s">
        <v>44</v>
      </c>
      <c r="M82" s="151" t="s">
        <v>44</v>
      </c>
      <c r="N82" s="150" t="s">
        <v>44</v>
      </c>
      <c r="O82" s="151" t="s">
        <v>44</v>
      </c>
      <c r="P82" s="150" t="s">
        <v>44</v>
      </c>
      <c r="Q82" s="151" t="s">
        <v>44</v>
      </c>
      <c r="R82" s="150" t="s">
        <v>44</v>
      </c>
      <c r="S82" s="151" t="s">
        <v>44</v>
      </c>
      <c r="T82" s="150" t="s">
        <v>44</v>
      </c>
      <c r="U82" s="151" t="s">
        <v>44</v>
      </c>
      <c r="V82" s="150" t="s">
        <v>44</v>
      </c>
      <c r="W82" s="151" t="s">
        <v>44</v>
      </c>
      <c r="X82" s="150" t="s">
        <v>44</v>
      </c>
      <c r="Y82" s="151" t="s">
        <v>44</v>
      </c>
      <c r="Z82" s="150" t="s">
        <v>44</v>
      </c>
      <c r="AA82" s="151" t="s">
        <v>44</v>
      </c>
      <c r="AB82" s="150" t="s">
        <v>44</v>
      </c>
      <c r="AC82" s="151" t="s">
        <v>44</v>
      </c>
      <c r="AD82" s="150" t="s">
        <v>44</v>
      </c>
      <c r="AE82" s="151" t="s">
        <v>44</v>
      </c>
      <c r="AF82" s="150" t="s">
        <v>44</v>
      </c>
      <c r="AG82" s="151" t="s">
        <v>44</v>
      </c>
      <c r="AH82" s="150" t="s">
        <v>44</v>
      </c>
      <c r="AI82" s="151" t="s">
        <v>44</v>
      </c>
    </row>
    <row r="83" spans="1:35" s="119" customFormat="1" ht="18" x14ac:dyDescent="0.2">
      <c r="A83" s="146" t="s">
        <v>35</v>
      </c>
      <c r="B83" s="146" t="s">
        <v>203</v>
      </c>
      <c r="C83" s="147" t="s">
        <v>231</v>
      </c>
      <c r="D83" s="147" t="s">
        <v>232</v>
      </c>
      <c r="E83" s="147" t="s">
        <v>233</v>
      </c>
      <c r="F83" s="147" t="s">
        <v>40</v>
      </c>
      <c r="G83" s="148" t="s">
        <v>187</v>
      </c>
      <c r="H83" s="149" t="s">
        <v>42</v>
      </c>
      <c r="I83" s="118">
        <v>5.1023600499911472</v>
      </c>
      <c r="J83" s="155">
        <v>46111</v>
      </c>
      <c r="K83" s="154" t="s">
        <v>43</v>
      </c>
      <c r="L83" s="150" t="s">
        <v>44</v>
      </c>
      <c r="M83" s="151" t="s">
        <v>44</v>
      </c>
      <c r="N83" s="150" t="s">
        <v>44</v>
      </c>
      <c r="O83" s="151" t="s">
        <v>44</v>
      </c>
      <c r="P83" s="150" t="s">
        <v>44</v>
      </c>
      <c r="Q83" s="151" t="s">
        <v>44</v>
      </c>
      <c r="R83" s="150" t="s">
        <v>44</v>
      </c>
      <c r="S83" s="151" t="s">
        <v>44</v>
      </c>
      <c r="T83" s="150" t="s">
        <v>44</v>
      </c>
      <c r="U83" s="151" t="s">
        <v>44</v>
      </c>
      <c r="V83" s="150" t="s">
        <v>44</v>
      </c>
      <c r="W83" s="151" t="s">
        <v>44</v>
      </c>
      <c r="X83" s="150" t="s">
        <v>44</v>
      </c>
      <c r="Y83" s="151" t="s">
        <v>44</v>
      </c>
      <c r="Z83" s="150" t="s">
        <v>44</v>
      </c>
      <c r="AA83" s="151" t="s">
        <v>44</v>
      </c>
      <c r="AB83" s="150" t="s">
        <v>44</v>
      </c>
      <c r="AC83" s="151" t="s">
        <v>44</v>
      </c>
      <c r="AD83" s="150" t="s">
        <v>44</v>
      </c>
      <c r="AE83" s="151" t="s">
        <v>44</v>
      </c>
      <c r="AF83" s="150" t="s">
        <v>44</v>
      </c>
      <c r="AG83" s="151" t="s">
        <v>44</v>
      </c>
      <c r="AH83" s="150" t="s">
        <v>44</v>
      </c>
      <c r="AI83" s="151" t="s">
        <v>44</v>
      </c>
    </row>
    <row r="84" spans="1:35" s="119" customFormat="1" ht="18" x14ac:dyDescent="0.2">
      <c r="A84" s="146" t="s">
        <v>35</v>
      </c>
      <c r="B84" s="146" t="s">
        <v>234</v>
      </c>
      <c r="C84" s="147" t="s">
        <v>37</v>
      </c>
      <c r="D84" s="147" t="s">
        <v>235</v>
      </c>
      <c r="E84" s="147" t="s">
        <v>236</v>
      </c>
      <c r="F84" s="147" t="s">
        <v>40</v>
      </c>
      <c r="G84" s="148" t="s">
        <v>187</v>
      </c>
      <c r="H84" s="149" t="s">
        <v>42</v>
      </c>
      <c r="I84" s="118">
        <v>8.3807827368370944</v>
      </c>
      <c r="J84" s="155">
        <v>46111</v>
      </c>
      <c r="K84" s="154" t="s">
        <v>43</v>
      </c>
      <c r="L84" s="150" t="s">
        <v>44</v>
      </c>
      <c r="M84" s="151" t="s">
        <v>44</v>
      </c>
      <c r="N84" s="150" t="s">
        <v>44</v>
      </c>
      <c r="O84" s="151" t="s">
        <v>44</v>
      </c>
      <c r="P84" s="150" t="s">
        <v>44</v>
      </c>
      <c r="Q84" s="151" t="s">
        <v>44</v>
      </c>
      <c r="R84" s="150" t="s">
        <v>44</v>
      </c>
      <c r="S84" s="151" t="s">
        <v>44</v>
      </c>
      <c r="T84" s="150" t="s">
        <v>44</v>
      </c>
      <c r="U84" s="151" t="s">
        <v>44</v>
      </c>
      <c r="V84" s="150" t="s">
        <v>44</v>
      </c>
      <c r="W84" s="151" t="s">
        <v>44</v>
      </c>
      <c r="X84" s="150" t="s">
        <v>44</v>
      </c>
      <c r="Y84" s="151" t="s">
        <v>44</v>
      </c>
      <c r="Z84" s="150" t="s">
        <v>44</v>
      </c>
      <c r="AA84" s="151" t="s">
        <v>44</v>
      </c>
      <c r="AB84" s="150" t="s">
        <v>44</v>
      </c>
      <c r="AC84" s="151" t="s">
        <v>44</v>
      </c>
      <c r="AD84" s="150" t="s">
        <v>44</v>
      </c>
      <c r="AE84" s="151" t="s">
        <v>44</v>
      </c>
      <c r="AF84" s="150" t="s">
        <v>44</v>
      </c>
      <c r="AG84" s="151" t="s">
        <v>44</v>
      </c>
      <c r="AH84" s="150" t="s">
        <v>44</v>
      </c>
      <c r="AI84" s="151" t="s">
        <v>44</v>
      </c>
    </row>
    <row r="85" spans="1:35" s="119" customFormat="1" ht="18" x14ac:dyDescent="0.2">
      <c r="A85" s="146" t="s">
        <v>35</v>
      </c>
      <c r="B85" s="146" t="s">
        <v>234</v>
      </c>
      <c r="C85" s="147" t="s">
        <v>45</v>
      </c>
      <c r="D85" s="147" t="s">
        <v>237</v>
      </c>
      <c r="E85" s="147" t="s">
        <v>238</v>
      </c>
      <c r="F85" s="147" t="s">
        <v>40</v>
      </c>
      <c r="G85" s="148" t="s">
        <v>187</v>
      </c>
      <c r="H85" s="149" t="s">
        <v>42</v>
      </c>
      <c r="I85" s="118">
        <v>5.3297820726424989</v>
      </c>
      <c r="J85" s="155">
        <v>46111</v>
      </c>
      <c r="K85" s="154" t="s">
        <v>43</v>
      </c>
      <c r="L85" s="150" t="s">
        <v>44</v>
      </c>
      <c r="M85" s="151" t="s">
        <v>44</v>
      </c>
      <c r="N85" s="150" t="s">
        <v>44</v>
      </c>
      <c r="O85" s="151" t="s">
        <v>44</v>
      </c>
      <c r="P85" s="150" t="s">
        <v>44</v>
      </c>
      <c r="Q85" s="151" t="s">
        <v>44</v>
      </c>
      <c r="R85" s="150" t="s">
        <v>44</v>
      </c>
      <c r="S85" s="151" t="s">
        <v>44</v>
      </c>
      <c r="T85" s="150" t="s">
        <v>44</v>
      </c>
      <c r="U85" s="151" t="s">
        <v>44</v>
      </c>
      <c r="V85" s="150" t="s">
        <v>44</v>
      </c>
      <c r="W85" s="151" t="s">
        <v>44</v>
      </c>
      <c r="X85" s="150" t="s">
        <v>44</v>
      </c>
      <c r="Y85" s="151" t="s">
        <v>44</v>
      </c>
      <c r="Z85" s="150" t="s">
        <v>44</v>
      </c>
      <c r="AA85" s="151" t="s">
        <v>44</v>
      </c>
      <c r="AB85" s="150" t="s">
        <v>44</v>
      </c>
      <c r="AC85" s="151" t="s">
        <v>44</v>
      </c>
      <c r="AD85" s="150" t="s">
        <v>44</v>
      </c>
      <c r="AE85" s="151" t="s">
        <v>44</v>
      </c>
      <c r="AF85" s="150" t="s">
        <v>44</v>
      </c>
      <c r="AG85" s="151" t="s">
        <v>44</v>
      </c>
      <c r="AH85" s="150" t="s">
        <v>44</v>
      </c>
      <c r="AI85" s="151" t="s">
        <v>44</v>
      </c>
    </row>
    <row r="86" spans="1:35" s="119" customFormat="1" ht="18" x14ac:dyDescent="0.2">
      <c r="A86" s="146" t="s">
        <v>35</v>
      </c>
      <c r="B86" s="146" t="s">
        <v>234</v>
      </c>
      <c r="C86" s="147" t="s">
        <v>124</v>
      </c>
      <c r="D86" s="147" t="s">
        <v>239</v>
      </c>
      <c r="E86" s="147" t="s">
        <v>240</v>
      </c>
      <c r="F86" s="147" t="s">
        <v>40</v>
      </c>
      <c r="G86" s="148" t="s">
        <v>187</v>
      </c>
      <c r="H86" s="149" t="s">
        <v>42</v>
      </c>
      <c r="I86" s="118">
        <v>5.1181767888705592</v>
      </c>
      <c r="J86" s="155">
        <v>46111</v>
      </c>
      <c r="K86" s="154" t="s">
        <v>43</v>
      </c>
      <c r="L86" s="150" t="s">
        <v>44</v>
      </c>
      <c r="M86" s="151" t="s">
        <v>44</v>
      </c>
      <c r="N86" s="150" t="s">
        <v>44</v>
      </c>
      <c r="O86" s="151" t="s">
        <v>44</v>
      </c>
      <c r="P86" s="150" t="s">
        <v>44</v>
      </c>
      <c r="Q86" s="151" t="s">
        <v>44</v>
      </c>
      <c r="R86" s="150" t="s">
        <v>44</v>
      </c>
      <c r="S86" s="151" t="s">
        <v>44</v>
      </c>
      <c r="T86" s="150" t="s">
        <v>44</v>
      </c>
      <c r="U86" s="151" t="s">
        <v>44</v>
      </c>
      <c r="V86" s="150" t="s">
        <v>44</v>
      </c>
      <c r="W86" s="151" t="s">
        <v>44</v>
      </c>
      <c r="X86" s="150" t="s">
        <v>44</v>
      </c>
      <c r="Y86" s="151" t="s">
        <v>44</v>
      </c>
      <c r="Z86" s="150" t="s">
        <v>44</v>
      </c>
      <c r="AA86" s="151" t="s">
        <v>44</v>
      </c>
      <c r="AB86" s="150" t="s">
        <v>44</v>
      </c>
      <c r="AC86" s="151" t="s">
        <v>44</v>
      </c>
      <c r="AD86" s="150" t="s">
        <v>44</v>
      </c>
      <c r="AE86" s="151" t="s">
        <v>44</v>
      </c>
      <c r="AF86" s="150" t="s">
        <v>44</v>
      </c>
      <c r="AG86" s="151" t="s">
        <v>44</v>
      </c>
      <c r="AH86" s="150" t="s">
        <v>44</v>
      </c>
      <c r="AI86" s="151" t="s">
        <v>44</v>
      </c>
    </row>
    <row r="87" spans="1:35" s="119" customFormat="1" ht="18" x14ac:dyDescent="0.2">
      <c r="A87" s="146" t="s">
        <v>35</v>
      </c>
      <c r="B87" s="146" t="s">
        <v>234</v>
      </c>
      <c r="C87" s="147" t="s">
        <v>87</v>
      </c>
      <c r="D87" s="147" t="s">
        <v>241</v>
      </c>
      <c r="E87" s="147" t="s">
        <v>242</v>
      </c>
      <c r="F87" s="147" t="s">
        <v>40</v>
      </c>
      <c r="G87" s="148" t="s">
        <v>187</v>
      </c>
      <c r="H87" s="149" t="s">
        <v>42</v>
      </c>
      <c r="I87" s="118">
        <v>5.0161935509774684</v>
      </c>
      <c r="J87" s="155">
        <v>46111</v>
      </c>
      <c r="K87" s="154" t="s">
        <v>43</v>
      </c>
      <c r="L87" s="150" t="s">
        <v>44</v>
      </c>
      <c r="M87" s="151" t="s">
        <v>44</v>
      </c>
      <c r="N87" s="150" t="s">
        <v>44</v>
      </c>
      <c r="O87" s="151" t="s">
        <v>44</v>
      </c>
      <c r="P87" s="150" t="s">
        <v>44</v>
      </c>
      <c r="Q87" s="151" t="s">
        <v>44</v>
      </c>
      <c r="R87" s="150" t="s">
        <v>44</v>
      </c>
      <c r="S87" s="151" t="s">
        <v>44</v>
      </c>
      <c r="T87" s="150" t="s">
        <v>44</v>
      </c>
      <c r="U87" s="151" t="s">
        <v>44</v>
      </c>
      <c r="V87" s="150" t="s">
        <v>44</v>
      </c>
      <c r="W87" s="151" t="s">
        <v>44</v>
      </c>
      <c r="X87" s="150" t="s">
        <v>44</v>
      </c>
      <c r="Y87" s="151" t="s">
        <v>44</v>
      </c>
      <c r="Z87" s="150" t="s">
        <v>44</v>
      </c>
      <c r="AA87" s="151" t="s">
        <v>44</v>
      </c>
      <c r="AB87" s="150" t="s">
        <v>44</v>
      </c>
      <c r="AC87" s="151" t="s">
        <v>44</v>
      </c>
      <c r="AD87" s="150" t="s">
        <v>44</v>
      </c>
      <c r="AE87" s="151" t="s">
        <v>44</v>
      </c>
      <c r="AF87" s="150" t="s">
        <v>44</v>
      </c>
      <c r="AG87" s="151" t="s">
        <v>44</v>
      </c>
      <c r="AH87" s="150" t="s">
        <v>44</v>
      </c>
      <c r="AI87" s="151" t="s">
        <v>44</v>
      </c>
    </row>
    <row r="88" spans="1:35" s="119" customFormat="1" ht="18" x14ac:dyDescent="0.2">
      <c r="A88" s="146" t="s">
        <v>35</v>
      </c>
      <c r="B88" s="146" t="s">
        <v>234</v>
      </c>
      <c r="C88" s="147" t="s">
        <v>129</v>
      </c>
      <c r="D88" s="147" t="s">
        <v>243</v>
      </c>
      <c r="E88" s="147" t="s">
        <v>244</v>
      </c>
      <c r="F88" s="147" t="s">
        <v>40</v>
      </c>
      <c r="G88" s="148" t="s">
        <v>187</v>
      </c>
      <c r="H88" s="149" t="s">
        <v>42</v>
      </c>
      <c r="I88" s="118">
        <v>4.6382195311390877</v>
      </c>
      <c r="J88" s="155">
        <v>46111</v>
      </c>
      <c r="K88" s="154" t="s">
        <v>43</v>
      </c>
      <c r="L88" s="150" t="s">
        <v>44</v>
      </c>
      <c r="M88" s="151" t="s">
        <v>44</v>
      </c>
      <c r="N88" s="150" t="s">
        <v>44</v>
      </c>
      <c r="O88" s="151" t="s">
        <v>44</v>
      </c>
      <c r="P88" s="150" t="s">
        <v>44</v>
      </c>
      <c r="Q88" s="151" t="s">
        <v>44</v>
      </c>
      <c r="R88" s="150" t="s">
        <v>44</v>
      </c>
      <c r="S88" s="151" t="s">
        <v>44</v>
      </c>
      <c r="T88" s="150" t="s">
        <v>44</v>
      </c>
      <c r="U88" s="151" t="s">
        <v>44</v>
      </c>
      <c r="V88" s="150" t="s">
        <v>44</v>
      </c>
      <c r="W88" s="151" t="s">
        <v>44</v>
      </c>
      <c r="X88" s="150" t="s">
        <v>44</v>
      </c>
      <c r="Y88" s="151" t="s">
        <v>44</v>
      </c>
      <c r="Z88" s="150" t="s">
        <v>44</v>
      </c>
      <c r="AA88" s="151" t="s">
        <v>44</v>
      </c>
      <c r="AB88" s="150" t="s">
        <v>44</v>
      </c>
      <c r="AC88" s="151" t="s">
        <v>44</v>
      </c>
      <c r="AD88" s="150" t="s">
        <v>44</v>
      </c>
      <c r="AE88" s="151" t="s">
        <v>44</v>
      </c>
      <c r="AF88" s="150" t="s">
        <v>44</v>
      </c>
      <c r="AG88" s="151" t="s">
        <v>44</v>
      </c>
      <c r="AH88" s="150" t="s">
        <v>44</v>
      </c>
      <c r="AI88" s="151" t="s">
        <v>44</v>
      </c>
    </row>
    <row r="89" spans="1:35" s="119" customFormat="1" ht="18" x14ac:dyDescent="0.2">
      <c r="A89" s="146" t="s">
        <v>35</v>
      </c>
      <c r="B89" s="146" t="s">
        <v>234</v>
      </c>
      <c r="C89" s="147" t="s">
        <v>132</v>
      </c>
      <c r="D89" s="147" t="s">
        <v>245</v>
      </c>
      <c r="E89" s="147" t="s">
        <v>246</v>
      </c>
      <c r="F89" s="147" t="s">
        <v>40</v>
      </c>
      <c r="G89" s="148" t="s">
        <v>187</v>
      </c>
      <c r="H89" s="149" t="s">
        <v>42</v>
      </c>
      <c r="I89" s="118">
        <v>4.9743455462148676</v>
      </c>
      <c r="J89" s="155">
        <v>46111</v>
      </c>
      <c r="K89" s="154" t="s">
        <v>43</v>
      </c>
      <c r="L89" s="150" t="s">
        <v>44</v>
      </c>
      <c r="M89" s="151" t="s">
        <v>44</v>
      </c>
      <c r="N89" s="150" t="s">
        <v>44</v>
      </c>
      <c r="O89" s="151" t="s">
        <v>44</v>
      </c>
      <c r="P89" s="150" t="s">
        <v>44</v>
      </c>
      <c r="Q89" s="151" t="s">
        <v>44</v>
      </c>
      <c r="R89" s="150" t="s">
        <v>44</v>
      </c>
      <c r="S89" s="151" t="s">
        <v>44</v>
      </c>
      <c r="T89" s="150" t="s">
        <v>44</v>
      </c>
      <c r="U89" s="151" t="s">
        <v>44</v>
      </c>
      <c r="V89" s="150" t="s">
        <v>44</v>
      </c>
      <c r="W89" s="151" t="s">
        <v>44</v>
      </c>
      <c r="X89" s="150" t="s">
        <v>44</v>
      </c>
      <c r="Y89" s="151" t="s">
        <v>44</v>
      </c>
      <c r="Z89" s="150" t="s">
        <v>44</v>
      </c>
      <c r="AA89" s="151" t="s">
        <v>44</v>
      </c>
      <c r="AB89" s="150" t="s">
        <v>44</v>
      </c>
      <c r="AC89" s="151" t="s">
        <v>44</v>
      </c>
      <c r="AD89" s="150" t="s">
        <v>44</v>
      </c>
      <c r="AE89" s="151" t="s">
        <v>44</v>
      </c>
      <c r="AF89" s="150" t="s">
        <v>44</v>
      </c>
      <c r="AG89" s="151" t="s">
        <v>44</v>
      </c>
      <c r="AH89" s="150" t="s">
        <v>44</v>
      </c>
      <c r="AI89" s="151" t="s">
        <v>44</v>
      </c>
    </row>
    <row r="90" spans="1:35" s="119" customFormat="1" ht="18" x14ac:dyDescent="0.2">
      <c r="A90" s="146" t="s">
        <v>35</v>
      </c>
      <c r="B90" s="146" t="s">
        <v>234</v>
      </c>
      <c r="C90" s="147" t="s">
        <v>57</v>
      </c>
      <c r="D90" s="147" t="s">
        <v>247</v>
      </c>
      <c r="E90" s="147" t="s">
        <v>248</v>
      </c>
      <c r="F90" s="147" t="s">
        <v>40</v>
      </c>
      <c r="G90" s="148" t="s">
        <v>187</v>
      </c>
      <c r="H90" s="149" t="s">
        <v>42</v>
      </c>
      <c r="I90" s="118">
        <v>5.5996513544345374</v>
      </c>
      <c r="J90" s="155">
        <v>46111</v>
      </c>
      <c r="K90" s="154" t="s">
        <v>43</v>
      </c>
      <c r="L90" s="150" t="s">
        <v>44</v>
      </c>
      <c r="M90" s="151" t="s">
        <v>44</v>
      </c>
      <c r="N90" s="150" t="s">
        <v>44</v>
      </c>
      <c r="O90" s="151" t="s">
        <v>44</v>
      </c>
      <c r="P90" s="150" t="s">
        <v>44</v>
      </c>
      <c r="Q90" s="151" t="s">
        <v>44</v>
      </c>
      <c r="R90" s="150" t="s">
        <v>44</v>
      </c>
      <c r="S90" s="151" t="s">
        <v>44</v>
      </c>
      <c r="T90" s="150" t="s">
        <v>44</v>
      </c>
      <c r="U90" s="151" t="s">
        <v>44</v>
      </c>
      <c r="V90" s="150" t="s">
        <v>44</v>
      </c>
      <c r="W90" s="151" t="s">
        <v>44</v>
      </c>
      <c r="X90" s="150" t="s">
        <v>44</v>
      </c>
      <c r="Y90" s="151" t="s">
        <v>44</v>
      </c>
      <c r="Z90" s="150" t="s">
        <v>44</v>
      </c>
      <c r="AA90" s="151" t="s">
        <v>44</v>
      </c>
      <c r="AB90" s="150" t="s">
        <v>44</v>
      </c>
      <c r="AC90" s="151" t="s">
        <v>44</v>
      </c>
      <c r="AD90" s="150" t="s">
        <v>44</v>
      </c>
      <c r="AE90" s="151" t="s">
        <v>44</v>
      </c>
      <c r="AF90" s="150" t="s">
        <v>44</v>
      </c>
      <c r="AG90" s="151" t="s">
        <v>44</v>
      </c>
      <c r="AH90" s="150" t="s">
        <v>44</v>
      </c>
      <c r="AI90" s="151" t="s">
        <v>44</v>
      </c>
    </row>
    <row r="91" spans="1:35" s="119" customFormat="1" ht="18" x14ac:dyDescent="0.2">
      <c r="A91" s="146" t="s">
        <v>35</v>
      </c>
      <c r="B91" s="146" t="s">
        <v>234</v>
      </c>
      <c r="C91" s="147" t="s">
        <v>66</v>
      </c>
      <c r="D91" s="147" t="s">
        <v>249</v>
      </c>
      <c r="E91" s="147" t="s">
        <v>250</v>
      </c>
      <c r="F91" s="147" t="s">
        <v>40</v>
      </c>
      <c r="G91" s="148" t="s">
        <v>187</v>
      </c>
      <c r="H91" s="149" t="s">
        <v>42</v>
      </c>
      <c r="I91" s="118">
        <v>5.2829021299164314</v>
      </c>
      <c r="J91" s="155">
        <v>46111</v>
      </c>
      <c r="K91" s="154" t="s">
        <v>43</v>
      </c>
      <c r="L91" s="150" t="s">
        <v>44</v>
      </c>
      <c r="M91" s="151" t="s">
        <v>44</v>
      </c>
      <c r="N91" s="150" t="s">
        <v>44</v>
      </c>
      <c r="O91" s="151" t="s">
        <v>44</v>
      </c>
      <c r="P91" s="150" t="s">
        <v>44</v>
      </c>
      <c r="Q91" s="151" t="s">
        <v>44</v>
      </c>
      <c r="R91" s="150" t="s">
        <v>44</v>
      </c>
      <c r="S91" s="151" t="s">
        <v>44</v>
      </c>
      <c r="T91" s="150" t="s">
        <v>44</v>
      </c>
      <c r="U91" s="151" t="s">
        <v>44</v>
      </c>
      <c r="V91" s="150" t="s">
        <v>44</v>
      </c>
      <c r="W91" s="151" t="s">
        <v>44</v>
      </c>
      <c r="X91" s="150" t="s">
        <v>44</v>
      </c>
      <c r="Y91" s="151" t="s">
        <v>44</v>
      </c>
      <c r="Z91" s="150" t="s">
        <v>44</v>
      </c>
      <c r="AA91" s="151" t="s">
        <v>44</v>
      </c>
      <c r="AB91" s="150" t="s">
        <v>44</v>
      </c>
      <c r="AC91" s="151" t="s">
        <v>44</v>
      </c>
      <c r="AD91" s="150" t="s">
        <v>44</v>
      </c>
      <c r="AE91" s="151" t="s">
        <v>44</v>
      </c>
      <c r="AF91" s="150" t="s">
        <v>44</v>
      </c>
      <c r="AG91" s="151" t="s">
        <v>44</v>
      </c>
      <c r="AH91" s="150" t="s">
        <v>44</v>
      </c>
      <c r="AI91" s="151" t="s">
        <v>44</v>
      </c>
    </row>
    <row r="92" spans="1:35" s="119" customFormat="1" ht="18" x14ac:dyDescent="0.2">
      <c r="A92" s="146" t="s">
        <v>35</v>
      </c>
      <c r="B92" s="146" t="s">
        <v>234</v>
      </c>
      <c r="C92" s="147" t="s">
        <v>98</v>
      </c>
      <c r="D92" s="147" t="s">
        <v>251</v>
      </c>
      <c r="E92" s="147" t="s">
        <v>252</v>
      </c>
      <c r="F92" s="147" t="s">
        <v>40</v>
      </c>
      <c r="G92" s="148" t="s">
        <v>187</v>
      </c>
      <c r="H92" s="149" t="s">
        <v>42</v>
      </c>
      <c r="I92" s="118">
        <v>5.2277449728647492</v>
      </c>
      <c r="J92" s="155">
        <v>46111</v>
      </c>
      <c r="K92" s="154" t="s">
        <v>43</v>
      </c>
      <c r="L92" s="150" t="s">
        <v>44</v>
      </c>
      <c r="M92" s="151" t="s">
        <v>44</v>
      </c>
      <c r="N92" s="150" t="s">
        <v>44</v>
      </c>
      <c r="O92" s="151" t="s">
        <v>44</v>
      </c>
      <c r="P92" s="150" t="s">
        <v>44</v>
      </c>
      <c r="Q92" s="151" t="s">
        <v>44</v>
      </c>
      <c r="R92" s="150" t="s">
        <v>44</v>
      </c>
      <c r="S92" s="151" t="s">
        <v>44</v>
      </c>
      <c r="T92" s="150" t="s">
        <v>44</v>
      </c>
      <c r="U92" s="151" t="s">
        <v>44</v>
      </c>
      <c r="V92" s="150" t="s">
        <v>44</v>
      </c>
      <c r="W92" s="151" t="s">
        <v>44</v>
      </c>
      <c r="X92" s="150" t="s">
        <v>44</v>
      </c>
      <c r="Y92" s="151" t="s">
        <v>44</v>
      </c>
      <c r="Z92" s="150" t="s">
        <v>44</v>
      </c>
      <c r="AA92" s="151" t="s">
        <v>44</v>
      </c>
      <c r="AB92" s="150" t="s">
        <v>44</v>
      </c>
      <c r="AC92" s="151" t="s">
        <v>44</v>
      </c>
      <c r="AD92" s="150" t="s">
        <v>44</v>
      </c>
      <c r="AE92" s="151" t="s">
        <v>44</v>
      </c>
      <c r="AF92" s="150" t="s">
        <v>44</v>
      </c>
      <c r="AG92" s="151" t="s">
        <v>44</v>
      </c>
      <c r="AH92" s="150" t="s">
        <v>44</v>
      </c>
      <c r="AI92" s="151" t="s">
        <v>44</v>
      </c>
    </row>
    <row r="93" spans="1:35" s="119" customFormat="1" ht="18" x14ac:dyDescent="0.2">
      <c r="A93" s="146" t="s">
        <v>35</v>
      </c>
      <c r="B93" s="146" t="s">
        <v>234</v>
      </c>
      <c r="C93" s="147" t="s">
        <v>253</v>
      </c>
      <c r="D93" s="147" t="s">
        <v>254</v>
      </c>
      <c r="E93" s="147" t="s">
        <v>255</v>
      </c>
      <c r="F93" s="147" t="s">
        <v>40</v>
      </c>
      <c r="G93" s="148" t="s">
        <v>187</v>
      </c>
      <c r="H93" s="149" t="s">
        <v>42</v>
      </c>
      <c r="I93" s="118">
        <v>5.2785396986085535</v>
      </c>
      <c r="J93" s="155">
        <v>46111</v>
      </c>
      <c r="K93" s="154" t="s">
        <v>43</v>
      </c>
      <c r="L93" s="150" t="s">
        <v>44</v>
      </c>
      <c r="M93" s="151" t="s">
        <v>44</v>
      </c>
      <c r="N93" s="150" t="s">
        <v>44</v>
      </c>
      <c r="O93" s="151" t="s">
        <v>44</v>
      </c>
      <c r="P93" s="150" t="s">
        <v>44</v>
      </c>
      <c r="Q93" s="151" t="s">
        <v>44</v>
      </c>
      <c r="R93" s="150" t="s">
        <v>44</v>
      </c>
      <c r="S93" s="151" t="s">
        <v>44</v>
      </c>
      <c r="T93" s="150" t="s">
        <v>44</v>
      </c>
      <c r="U93" s="151" t="s">
        <v>44</v>
      </c>
      <c r="V93" s="150" t="s">
        <v>44</v>
      </c>
      <c r="W93" s="151" t="s">
        <v>44</v>
      </c>
      <c r="X93" s="150" t="s">
        <v>44</v>
      </c>
      <c r="Y93" s="151" t="s">
        <v>44</v>
      </c>
      <c r="Z93" s="150" t="s">
        <v>44</v>
      </c>
      <c r="AA93" s="151" t="s">
        <v>44</v>
      </c>
      <c r="AB93" s="150" t="s">
        <v>44</v>
      </c>
      <c r="AC93" s="151" t="s">
        <v>44</v>
      </c>
      <c r="AD93" s="150" t="s">
        <v>44</v>
      </c>
      <c r="AE93" s="151" t="s">
        <v>44</v>
      </c>
      <c r="AF93" s="150" t="s">
        <v>44</v>
      </c>
      <c r="AG93" s="151" t="s">
        <v>44</v>
      </c>
      <c r="AH93" s="150" t="s">
        <v>44</v>
      </c>
      <c r="AI93" s="151" t="s">
        <v>44</v>
      </c>
    </row>
    <row r="94" spans="1:35" s="119" customFormat="1" ht="18" x14ac:dyDescent="0.2">
      <c r="A94" s="146" t="s">
        <v>35</v>
      </c>
      <c r="B94" s="146" t="s">
        <v>256</v>
      </c>
      <c r="C94" s="147" t="s">
        <v>37</v>
      </c>
      <c r="D94" s="147" t="s">
        <v>257</v>
      </c>
      <c r="E94" s="147" t="s">
        <v>258</v>
      </c>
      <c r="F94" s="147" t="s">
        <v>40</v>
      </c>
      <c r="G94" s="148" t="s">
        <v>187</v>
      </c>
      <c r="H94" s="149" t="s">
        <v>42</v>
      </c>
      <c r="I94" s="118">
        <v>6.6251924851519055</v>
      </c>
      <c r="J94" s="155">
        <v>46111</v>
      </c>
      <c r="K94" s="154" t="s">
        <v>43</v>
      </c>
      <c r="L94" s="150" t="s">
        <v>44</v>
      </c>
      <c r="M94" s="151" t="s">
        <v>44</v>
      </c>
      <c r="N94" s="150" t="s">
        <v>44</v>
      </c>
      <c r="O94" s="151" t="s">
        <v>44</v>
      </c>
      <c r="P94" s="150" t="s">
        <v>44</v>
      </c>
      <c r="Q94" s="151" t="s">
        <v>44</v>
      </c>
      <c r="R94" s="150" t="s">
        <v>44</v>
      </c>
      <c r="S94" s="151" t="s">
        <v>44</v>
      </c>
      <c r="T94" s="150" t="s">
        <v>44</v>
      </c>
      <c r="U94" s="151" t="s">
        <v>44</v>
      </c>
      <c r="V94" s="150" t="s">
        <v>44</v>
      </c>
      <c r="W94" s="151" t="s">
        <v>44</v>
      </c>
      <c r="X94" s="150" t="s">
        <v>44</v>
      </c>
      <c r="Y94" s="151" t="s">
        <v>44</v>
      </c>
      <c r="Z94" s="150" t="s">
        <v>44</v>
      </c>
      <c r="AA94" s="151" t="s">
        <v>44</v>
      </c>
      <c r="AB94" s="150" t="s">
        <v>44</v>
      </c>
      <c r="AC94" s="151" t="s">
        <v>44</v>
      </c>
      <c r="AD94" s="150" t="s">
        <v>44</v>
      </c>
      <c r="AE94" s="151" t="s">
        <v>44</v>
      </c>
      <c r="AF94" s="150" t="s">
        <v>44</v>
      </c>
      <c r="AG94" s="151" t="s">
        <v>44</v>
      </c>
      <c r="AH94" s="150" t="s">
        <v>44</v>
      </c>
      <c r="AI94" s="151" t="s">
        <v>44</v>
      </c>
    </row>
    <row r="95" spans="1:35" s="119" customFormat="1" ht="18" x14ac:dyDescent="0.2">
      <c r="A95" s="146" t="s">
        <v>35</v>
      </c>
      <c r="B95" s="146" t="s">
        <v>256</v>
      </c>
      <c r="C95" s="147" t="s">
        <v>57</v>
      </c>
      <c r="D95" s="147" t="s">
        <v>259</v>
      </c>
      <c r="E95" s="147" t="s">
        <v>260</v>
      </c>
      <c r="F95" s="147" t="s">
        <v>40</v>
      </c>
      <c r="G95" s="148" t="s">
        <v>187</v>
      </c>
      <c r="H95" s="149" t="s">
        <v>42</v>
      </c>
      <c r="I95" s="118">
        <v>7.1045999899921251</v>
      </c>
      <c r="J95" s="155">
        <v>46111</v>
      </c>
      <c r="K95" s="154" t="s">
        <v>43</v>
      </c>
      <c r="L95" s="150" t="s">
        <v>44</v>
      </c>
      <c r="M95" s="151" t="s">
        <v>44</v>
      </c>
      <c r="N95" s="150" t="s">
        <v>44</v>
      </c>
      <c r="O95" s="151" t="s">
        <v>44</v>
      </c>
      <c r="P95" s="150" t="s">
        <v>44</v>
      </c>
      <c r="Q95" s="151" t="s">
        <v>44</v>
      </c>
      <c r="R95" s="150" t="s">
        <v>44</v>
      </c>
      <c r="S95" s="151" t="s">
        <v>44</v>
      </c>
      <c r="T95" s="150" t="s">
        <v>44</v>
      </c>
      <c r="U95" s="151" t="s">
        <v>44</v>
      </c>
      <c r="V95" s="150" t="s">
        <v>44</v>
      </c>
      <c r="W95" s="151" t="s">
        <v>44</v>
      </c>
      <c r="X95" s="150" t="s">
        <v>44</v>
      </c>
      <c r="Y95" s="151" t="s">
        <v>44</v>
      </c>
      <c r="Z95" s="150" t="s">
        <v>44</v>
      </c>
      <c r="AA95" s="151" t="s">
        <v>44</v>
      </c>
      <c r="AB95" s="150" t="s">
        <v>44</v>
      </c>
      <c r="AC95" s="151" t="s">
        <v>44</v>
      </c>
      <c r="AD95" s="150" t="s">
        <v>44</v>
      </c>
      <c r="AE95" s="151" t="s">
        <v>44</v>
      </c>
      <c r="AF95" s="150" t="s">
        <v>44</v>
      </c>
      <c r="AG95" s="151" t="s">
        <v>44</v>
      </c>
      <c r="AH95" s="150" t="s">
        <v>44</v>
      </c>
      <c r="AI95" s="151" t="s">
        <v>44</v>
      </c>
    </row>
    <row r="96" spans="1:35" s="119" customFormat="1" ht="18" x14ac:dyDescent="0.2">
      <c r="A96" s="146" t="s">
        <v>35</v>
      </c>
      <c r="B96" s="146" t="s">
        <v>256</v>
      </c>
      <c r="C96" s="147" t="s">
        <v>45</v>
      </c>
      <c r="D96" s="147" t="s">
        <v>261</v>
      </c>
      <c r="E96" s="147" t="s">
        <v>262</v>
      </c>
      <c r="F96" s="147" t="s">
        <v>40</v>
      </c>
      <c r="G96" s="148" t="s">
        <v>187</v>
      </c>
      <c r="H96" s="149" t="s">
        <v>42</v>
      </c>
      <c r="I96" s="118">
        <v>5.3680497640226159</v>
      </c>
      <c r="J96" s="155">
        <v>46111</v>
      </c>
      <c r="K96" s="154" t="s">
        <v>43</v>
      </c>
      <c r="L96" s="150" t="s">
        <v>44</v>
      </c>
      <c r="M96" s="151" t="s">
        <v>44</v>
      </c>
      <c r="N96" s="150" t="s">
        <v>44</v>
      </c>
      <c r="O96" s="151" t="s">
        <v>44</v>
      </c>
      <c r="P96" s="150" t="s">
        <v>44</v>
      </c>
      <c r="Q96" s="151" t="s">
        <v>44</v>
      </c>
      <c r="R96" s="150" t="s">
        <v>44</v>
      </c>
      <c r="S96" s="151" t="s">
        <v>44</v>
      </c>
      <c r="T96" s="150" t="s">
        <v>44</v>
      </c>
      <c r="U96" s="151" t="s">
        <v>44</v>
      </c>
      <c r="V96" s="150" t="s">
        <v>44</v>
      </c>
      <c r="W96" s="151" t="s">
        <v>44</v>
      </c>
      <c r="X96" s="150" t="s">
        <v>44</v>
      </c>
      <c r="Y96" s="151" t="s">
        <v>44</v>
      </c>
      <c r="Z96" s="150" t="s">
        <v>44</v>
      </c>
      <c r="AA96" s="151" t="s">
        <v>44</v>
      </c>
      <c r="AB96" s="150" t="s">
        <v>44</v>
      </c>
      <c r="AC96" s="151" t="s">
        <v>44</v>
      </c>
      <c r="AD96" s="150" t="s">
        <v>44</v>
      </c>
      <c r="AE96" s="151" t="s">
        <v>44</v>
      </c>
      <c r="AF96" s="150" t="s">
        <v>44</v>
      </c>
      <c r="AG96" s="151" t="s">
        <v>44</v>
      </c>
      <c r="AH96" s="150" t="s">
        <v>44</v>
      </c>
      <c r="AI96" s="151" t="s">
        <v>44</v>
      </c>
    </row>
    <row r="97" spans="1:35" s="119" customFormat="1" ht="18" x14ac:dyDescent="0.2">
      <c r="A97" s="146" t="s">
        <v>35</v>
      </c>
      <c r="B97" s="146" t="s">
        <v>256</v>
      </c>
      <c r="C97" s="147" t="s">
        <v>208</v>
      </c>
      <c r="D97" s="147" t="s">
        <v>263</v>
      </c>
      <c r="E97" s="147" t="s">
        <v>264</v>
      </c>
      <c r="F97" s="147" t="s">
        <v>40</v>
      </c>
      <c r="G97" s="148" t="s">
        <v>187</v>
      </c>
      <c r="H97" s="149" t="s">
        <v>42</v>
      </c>
      <c r="I97" s="118">
        <v>0</v>
      </c>
      <c r="J97" s="155">
        <v>46111</v>
      </c>
      <c r="K97" s="154" t="s">
        <v>43</v>
      </c>
      <c r="L97" s="150">
        <v>2.4935979411587792</v>
      </c>
      <c r="M97" s="151">
        <v>45748</v>
      </c>
      <c r="N97" s="150">
        <v>2.2795964115931531</v>
      </c>
      <c r="O97" s="151">
        <v>45931</v>
      </c>
      <c r="P97" s="150" t="s">
        <v>44</v>
      </c>
      <c r="Q97" s="151" t="s">
        <v>44</v>
      </c>
      <c r="R97" s="150" t="s">
        <v>44</v>
      </c>
      <c r="S97" s="151" t="s">
        <v>44</v>
      </c>
      <c r="T97" s="150" t="s">
        <v>44</v>
      </c>
      <c r="U97" s="151" t="s">
        <v>44</v>
      </c>
      <c r="V97" s="150" t="s">
        <v>44</v>
      </c>
      <c r="W97" s="151" t="s">
        <v>44</v>
      </c>
      <c r="X97" s="150" t="s">
        <v>44</v>
      </c>
      <c r="Y97" s="151" t="s">
        <v>44</v>
      </c>
      <c r="Z97" s="150" t="s">
        <v>44</v>
      </c>
      <c r="AA97" s="151" t="s">
        <v>44</v>
      </c>
      <c r="AB97" s="150" t="s">
        <v>44</v>
      </c>
      <c r="AC97" s="151" t="s">
        <v>44</v>
      </c>
      <c r="AD97" s="150" t="s">
        <v>44</v>
      </c>
      <c r="AE97" s="151" t="s">
        <v>44</v>
      </c>
      <c r="AF97" s="150" t="s">
        <v>44</v>
      </c>
      <c r="AG97" s="151" t="s">
        <v>44</v>
      </c>
      <c r="AH97" s="150" t="s">
        <v>44</v>
      </c>
      <c r="AI97" s="151" t="s">
        <v>44</v>
      </c>
    </row>
    <row r="98" spans="1:35" s="119" customFormat="1" ht="18" x14ac:dyDescent="0.2">
      <c r="A98" s="146" t="s">
        <v>35</v>
      </c>
      <c r="B98" s="146" t="s">
        <v>256</v>
      </c>
      <c r="C98" s="147" t="s">
        <v>98</v>
      </c>
      <c r="D98" s="147" t="s">
        <v>265</v>
      </c>
      <c r="E98" s="147" t="s">
        <v>266</v>
      </c>
      <c r="F98" s="147" t="s">
        <v>40</v>
      </c>
      <c r="G98" s="148" t="s">
        <v>187</v>
      </c>
      <c r="H98" s="149" t="s">
        <v>42</v>
      </c>
      <c r="I98" s="118">
        <v>6.6491647325755716</v>
      </c>
      <c r="J98" s="155">
        <v>46111</v>
      </c>
      <c r="K98" s="154" t="s">
        <v>43</v>
      </c>
      <c r="L98" s="150" t="s">
        <v>44</v>
      </c>
      <c r="M98" s="151" t="s">
        <v>44</v>
      </c>
      <c r="N98" s="150" t="s">
        <v>44</v>
      </c>
      <c r="O98" s="151" t="s">
        <v>44</v>
      </c>
      <c r="P98" s="150" t="s">
        <v>44</v>
      </c>
      <c r="Q98" s="151" t="s">
        <v>44</v>
      </c>
      <c r="R98" s="150" t="s">
        <v>44</v>
      </c>
      <c r="S98" s="151" t="s">
        <v>44</v>
      </c>
      <c r="T98" s="150" t="s">
        <v>44</v>
      </c>
      <c r="U98" s="151" t="s">
        <v>44</v>
      </c>
      <c r="V98" s="150" t="s">
        <v>44</v>
      </c>
      <c r="W98" s="151" t="s">
        <v>44</v>
      </c>
      <c r="X98" s="150" t="s">
        <v>44</v>
      </c>
      <c r="Y98" s="151" t="s">
        <v>44</v>
      </c>
      <c r="Z98" s="150" t="s">
        <v>44</v>
      </c>
      <c r="AA98" s="151" t="s">
        <v>44</v>
      </c>
      <c r="AB98" s="150" t="s">
        <v>44</v>
      </c>
      <c r="AC98" s="151" t="s">
        <v>44</v>
      </c>
      <c r="AD98" s="150" t="s">
        <v>44</v>
      </c>
      <c r="AE98" s="151" t="s">
        <v>44</v>
      </c>
      <c r="AF98" s="150" t="s">
        <v>44</v>
      </c>
      <c r="AG98" s="151" t="s">
        <v>44</v>
      </c>
      <c r="AH98" s="150" t="s">
        <v>44</v>
      </c>
      <c r="AI98" s="151" t="s">
        <v>44</v>
      </c>
    </row>
    <row r="99" spans="1:35" s="119" customFormat="1" ht="18" x14ac:dyDescent="0.2">
      <c r="A99" s="146" t="s">
        <v>35</v>
      </c>
      <c r="B99" s="146" t="s">
        <v>256</v>
      </c>
      <c r="C99" s="147" t="s">
        <v>66</v>
      </c>
      <c r="D99" s="147" t="s">
        <v>267</v>
      </c>
      <c r="E99" s="147" t="s">
        <v>268</v>
      </c>
      <c r="F99" s="147" t="s">
        <v>40</v>
      </c>
      <c r="G99" s="148" t="s">
        <v>187</v>
      </c>
      <c r="H99" s="149" t="s">
        <v>42</v>
      </c>
      <c r="I99" s="118">
        <v>5.1776169912684482</v>
      </c>
      <c r="J99" s="155">
        <v>46111</v>
      </c>
      <c r="K99" s="154" t="s">
        <v>43</v>
      </c>
      <c r="L99" s="150" t="s">
        <v>44</v>
      </c>
      <c r="M99" s="151" t="s">
        <v>44</v>
      </c>
      <c r="N99" s="150" t="s">
        <v>44</v>
      </c>
      <c r="O99" s="151" t="s">
        <v>44</v>
      </c>
      <c r="P99" s="150" t="s">
        <v>44</v>
      </c>
      <c r="Q99" s="151" t="s">
        <v>44</v>
      </c>
      <c r="R99" s="150" t="s">
        <v>44</v>
      </c>
      <c r="S99" s="151" t="s">
        <v>44</v>
      </c>
      <c r="T99" s="150" t="s">
        <v>44</v>
      </c>
      <c r="U99" s="151" t="s">
        <v>44</v>
      </c>
      <c r="V99" s="150" t="s">
        <v>44</v>
      </c>
      <c r="W99" s="151" t="s">
        <v>44</v>
      </c>
      <c r="X99" s="150" t="s">
        <v>44</v>
      </c>
      <c r="Y99" s="151" t="s">
        <v>44</v>
      </c>
      <c r="Z99" s="150" t="s">
        <v>44</v>
      </c>
      <c r="AA99" s="151" t="s">
        <v>44</v>
      </c>
      <c r="AB99" s="150" t="s">
        <v>44</v>
      </c>
      <c r="AC99" s="151" t="s">
        <v>44</v>
      </c>
      <c r="AD99" s="150" t="s">
        <v>44</v>
      </c>
      <c r="AE99" s="151" t="s">
        <v>44</v>
      </c>
      <c r="AF99" s="150" t="s">
        <v>44</v>
      </c>
      <c r="AG99" s="151" t="s">
        <v>44</v>
      </c>
      <c r="AH99" s="150" t="s">
        <v>44</v>
      </c>
      <c r="AI99" s="151" t="s">
        <v>44</v>
      </c>
    </row>
    <row r="100" spans="1:35" s="119" customFormat="1" ht="18" x14ac:dyDescent="0.2">
      <c r="A100" s="146" t="s">
        <v>35</v>
      </c>
      <c r="B100" s="146" t="s">
        <v>256</v>
      </c>
      <c r="C100" s="147" t="s">
        <v>106</v>
      </c>
      <c r="D100" s="147" t="s">
        <v>269</v>
      </c>
      <c r="E100" s="147" t="s">
        <v>270</v>
      </c>
      <c r="F100" s="147" t="s">
        <v>40</v>
      </c>
      <c r="G100" s="148" t="s">
        <v>187</v>
      </c>
      <c r="H100" s="149" t="s">
        <v>42</v>
      </c>
      <c r="I100" s="118">
        <v>0</v>
      </c>
      <c r="J100" s="155">
        <v>46111</v>
      </c>
      <c r="K100" s="154" t="s">
        <v>43</v>
      </c>
      <c r="L100" s="150">
        <v>2.4552982483526149</v>
      </c>
      <c r="M100" s="151">
        <v>45748</v>
      </c>
      <c r="N100" s="150">
        <v>2.2407305540567637</v>
      </c>
      <c r="O100" s="151">
        <v>45931</v>
      </c>
      <c r="P100" s="150" t="s">
        <v>44</v>
      </c>
      <c r="Q100" s="151" t="s">
        <v>44</v>
      </c>
      <c r="R100" s="150" t="s">
        <v>44</v>
      </c>
      <c r="S100" s="151" t="s">
        <v>44</v>
      </c>
      <c r="T100" s="150" t="s">
        <v>44</v>
      </c>
      <c r="U100" s="151" t="s">
        <v>44</v>
      </c>
      <c r="V100" s="150" t="s">
        <v>44</v>
      </c>
      <c r="W100" s="151" t="s">
        <v>44</v>
      </c>
      <c r="X100" s="150" t="s">
        <v>44</v>
      </c>
      <c r="Y100" s="151" t="s">
        <v>44</v>
      </c>
      <c r="Z100" s="150" t="s">
        <v>44</v>
      </c>
      <c r="AA100" s="151" t="s">
        <v>44</v>
      </c>
      <c r="AB100" s="150" t="s">
        <v>44</v>
      </c>
      <c r="AC100" s="151" t="s">
        <v>44</v>
      </c>
      <c r="AD100" s="150" t="s">
        <v>44</v>
      </c>
      <c r="AE100" s="151" t="s">
        <v>44</v>
      </c>
      <c r="AF100" s="150" t="s">
        <v>44</v>
      </c>
      <c r="AG100" s="151" t="s">
        <v>44</v>
      </c>
      <c r="AH100" s="150" t="s">
        <v>44</v>
      </c>
      <c r="AI100" s="151" t="s">
        <v>44</v>
      </c>
    </row>
    <row r="101" spans="1:35" s="119" customFormat="1" ht="18" x14ac:dyDescent="0.2">
      <c r="A101" s="146" t="s">
        <v>35</v>
      </c>
      <c r="B101" s="146" t="s">
        <v>256</v>
      </c>
      <c r="C101" s="147" t="s">
        <v>171</v>
      </c>
      <c r="D101" s="147" t="s">
        <v>271</v>
      </c>
      <c r="E101" s="147" t="s">
        <v>272</v>
      </c>
      <c r="F101" s="147" t="s">
        <v>40</v>
      </c>
      <c r="G101" s="148" t="s">
        <v>187</v>
      </c>
      <c r="H101" s="149" t="s">
        <v>42</v>
      </c>
      <c r="I101" s="118">
        <v>0</v>
      </c>
      <c r="J101" s="155">
        <v>46111</v>
      </c>
      <c r="K101" s="154" t="s">
        <v>43</v>
      </c>
      <c r="L101" s="150">
        <v>3.3500000000000005</v>
      </c>
      <c r="M101" s="151">
        <v>45748</v>
      </c>
      <c r="N101" s="150">
        <v>3.1900000000000013</v>
      </c>
      <c r="O101" s="151">
        <v>45931</v>
      </c>
      <c r="P101" s="150" t="s">
        <v>44</v>
      </c>
      <c r="Q101" s="151" t="s">
        <v>44</v>
      </c>
      <c r="R101" s="150" t="s">
        <v>44</v>
      </c>
      <c r="S101" s="151" t="s">
        <v>44</v>
      </c>
      <c r="T101" s="150" t="s">
        <v>44</v>
      </c>
      <c r="U101" s="151" t="s">
        <v>44</v>
      </c>
      <c r="V101" s="150" t="s">
        <v>44</v>
      </c>
      <c r="W101" s="151" t="s">
        <v>44</v>
      </c>
      <c r="X101" s="150" t="s">
        <v>44</v>
      </c>
      <c r="Y101" s="151" t="s">
        <v>44</v>
      </c>
      <c r="Z101" s="150" t="s">
        <v>44</v>
      </c>
      <c r="AA101" s="151" t="s">
        <v>44</v>
      </c>
      <c r="AB101" s="150" t="s">
        <v>44</v>
      </c>
      <c r="AC101" s="151" t="s">
        <v>44</v>
      </c>
      <c r="AD101" s="150" t="s">
        <v>44</v>
      </c>
      <c r="AE101" s="151" t="s">
        <v>44</v>
      </c>
      <c r="AF101" s="150" t="s">
        <v>44</v>
      </c>
      <c r="AG101" s="151" t="s">
        <v>44</v>
      </c>
      <c r="AH101" s="150" t="s">
        <v>44</v>
      </c>
      <c r="AI101" s="151" t="s">
        <v>44</v>
      </c>
    </row>
    <row r="102" spans="1:35" s="119" customFormat="1" ht="18" x14ac:dyDescent="0.2">
      <c r="A102" s="146" t="s">
        <v>35</v>
      </c>
      <c r="B102" s="146" t="s">
        <v>256</v>
      </c>
      <c r="C102" s="147" t="s">
        <v>273</v>
      </c>
      <c r="D102" s="147" t="s">
        <v>274</v>
      </c>
      <c r="E102" s="147" t="s">
        <v>275</v>
      </c>
      <c r="F102" s="147" t="s">
        <v>40</v>
      </c>
      <c r="G102" s="148" t="s">
        <v>187</v>
      </c>
      <c r="H102" s="149" t="s">
        <v>42</v>
      </c>
      <c r="I102" s="118">
        <v>5.2437374988721146</v>
      </c>
      <c r="J102" s="155">
        <v>46111</v>
      </c>
      <c r="K102" s="154" t="s">
        <v>43</v>
      </c>
      <c r="L102" s="150" t="s">
        <v>44</v>
      </c>
      <c r="M102" s="151" t="s">
        <v>44</v>
      </c>
      <c r="N102" s="150" t="s">
        <v>44</v>
      </c>
      <c r="O102" s="151" t="s">
        <v>44</v>
      </c>
      <c r="P102" s="150" t="s">
        <v>44</v>
      </c>
      <c r="Q102" s="151" t="s">
        <v>44</v>
      </c>
      <c r="R102" s="150" t="s">
        <v>44</v>
      </c>
      <c r="S102" s="151" t="s">
        <v>44</v>
      </c>
      <c r="T102" s="150" t="s">
        <v>44</v>
      </c>
      <c r="U102" s="151" t="s">
        <v>44</v>
      </c>
      <c r="V102" s="150" t="s">
        <v>44</v>
      </c>
      <c r="W102" s="151" t="s">
        <v>44</v>
      </c>
      <c r="X102" s="150" t="s">
        <v>44</v>
      </c>
      <c r="Y102" s="151" t="s">
        <v>44</v>
      </c>
      <c r="Z102" s="150" t="s">
        <v>44</v>
      </c>
      <c r="AA102" s="151" t="s">
        <v>44</v>
      </c>
      <c r="AB102" s="150" t="s">
        <v>44</v>
      </c>
      <c r="AC102" s="151" t="s">
        <v>44</v>
      </c>
      <c r="AD102" s="150" t="s">
        <v>44</v>
      </c>
      <c r="AE102" s="151" t="s">
        <v>44</v>
      </c>
      <c r="AF102" s="150" t="s">
        <v>44</v>
      </c>
      <c r="AG102" s="151" t="s">
        <v>44</v>
      </c>
      <c r="AH102" s="150" t="s">
        <v>44</v>
      </c>
      <c r="AI102" s="151" t="s">
        <v>44</v>
      </c>
    </row>
    <row r="103" spans="1:35" s="119" customFormat="1" ht="18" x14ac:dyDescent="0.2">
      <c r="A103" s="146" t="s">
        <v>35</v>
      </c>
      <c r="B103" s="146" t="s">
        <v>256</v>
      </c>
      <c r="C103" s="147" t="s">
        <v>276</v>
      </c>
      <c r="D103" s="147" t="s">
        <v>277</v>
      </c>
      <c r="E103" s="147" t="s">
        <v>278</v>
      </c>
      <c r="F103" s="147" t="s">
        <v>40</v>
      </c>
      <c r="G103" s="148" t="s">
        <v>187</v>
      </c>
      <c r="H103" s="149" t="s">
        <v>42</v>
      </c>
      <c r="I103" s="118">
        <v>0</v>
      </c>
      <c r="J103" s="155">
        <v>46111</v>
      </c>
      <c r="K103" s="154" t="s">
        <v>43</v>
      </c>
      <c r="L103" s="150">
        <v>2.4755615470521821</v>
      </c>
      <c r="M103" s="151">
        <v>45748</v>
      </c>
      <c r="N103" s="150">
        <v>2.2612832541840016</v>
      </c>
      <c r="O103" s="151">
        <v>45931</v>
      </c>
      <c r="P103" s="150" t="s">
        <v>44</v>
      </c>
      <c r="Q103" s="151" t="s">
        <v>44</v>
      </c>
      <c r="R103" s="150" t="s">
        <v>44</v>
      </c>
      <c r="S103" s="151" t="s">
        <v>44</v>
      </c>
      <c r="T103" s="150" t="s">
        <v>44</v>
      </c>
      <c r="U103" s="151" t="s">
        <v>44</v>
      </c>
      <c r="V103" s="150" t="s">
        <v>44</v>
      </c>
      <c r="W103" s="151" t="s">
        <v>44</v>
      </c>
      <c r="X103" s="150" t="s">
        <v>44</v>
      </c>
      <c r="Y103" s="151" t="s">
        <v>44</v>
      </c>
      <c r="Z103" s="150" t="s">
        <v>44</v>
      </c>
      <c r="AA103" s="151" t="s">
        <v>44</v>
      </c>
      <c r="AB103" s="150" t="s">
        <v>44</v>
      </c>
      <c r="AC103" s="151" t="s">
        <v>44</v>
      </c>
      <c r="AD103" s="150" t="s">
        <v>44</v>
      </c>
      <c r="AE103" s="151" t="s">
        <v>44</v>
      </c>
      <c r="AF103" s="150" t="s">
        <v>44</v>
      </c>
      <c r="AG103" s="151" t="s">
        <v>44</v>
      </c>
      <c r="AH103" s="150" t="s">
        <v>44</v>
      </c>
      <c r="AI103" s="151" t="s">
        <v>44</v>
      </c>
    </row>
    <row r="104" spans="1:35" s="119" customFormat="1" ht="18" x14ac:dyDescent="0.2">
      <c r="A104" s="146" t="s">
        <v>35</v>
      </c>
      <c r="B104" s="146" t="s">
        <v>279</v>
      </c>
      <c r="C104" s="147" t="s">
        <v>48</v>
      </c>
      <c r="D104" s="147" t="s">
        <v>280</v>
      </c>
      <c r="E104" s="147" t="s">
        <v>281</v>
      </c>
      <c r="F104" s="147" t="s">
        <v>40</v>
      </c>
      <c r="G104" s="148" t="s">
        <v>282</v>
      </c>
      <c r="H104" s="149" t="s">
        <v>42</v>
      </c>
      <c r="I104" s="118">
        <v>4.7857742463912381</v>
      </c>
      <c r="J104" s="155">
        <v>46111</v>
      </c>
      <c r="K104" s="154" t="s">
        <v>43</v>
      </c>
      <c r="L104" s="150" t="s">
        <v>44</v>
      </c>
      <c r="M104" s="151" t="s">
        <v>44</v>
      </c>
      <c r="N104" s="150" t="s">
        <v>44</v>
      </c>
      <c r="O104" s="151" t="s">
        <v>44</v>
      </c>
      <c r="P104" s="150" t="s">
        <v>44</v>
      </c>
      <c r="Q104" s="151" t="s">
        <v>44</v>
      </c>
      <c r="R104" s="150" t="s">
        <v>44</v>
      </c>
      <c r="S104" s="151" t="s">
        <v>44</v>
      </c>
      <c r="T104" s="150" t="s">
        <v>44</v>
      </c>
      <c r="U104" s="151" t="s">
        <v>44</v>
      </c>
      <c r="V104" s="150" t="s">
        <v>44</v>
      </c>
      <c r="W104" s="151" t="s">
        <v>44</v>
      </c>
      <c r="X104" s="150" t="s">
        <v>44</v>
      </c>
      <c r="Y104" s="151" t="s">
        <v>44</v>
      </c>
      <c r="Z104" s="150" t="s">
        <v>44</v>
      </c>
      <c r="AA104" s="151" t="s">
        <v>44</v>
      </c>
      <c r="AB104" s="150" t="s">
        <v>44</v>
      </c>
      <c r="AC104" s="151" t="s">
        <v>44</v>
      </c>
      <c r="AD104" s="150" t="s">
        <v>44</v>
      </c>
      <c r="AE104" s="151" t="s">
        <v>44</v>
      </c>
      <c r="AF104" s="150" t="s">
        <v>44</v>
      </c>
      <c r="AG104" s="151" t="s">
        <v>44</v>
      </c>
      <c r="AH104" s="150" t="s">
        <v>44</v>
      </c>
      <c r="AI104" s="151" t="s">
        <v>44</v>
      </c>
    </row>
    <row r="105" spans="1:35" s="119" customFormat="1" ht="18" x14ac:dyDescent="0.2">
      <c r="A105" s="146" t="s">
        <v>35</v>
      </c>
      <c r="B105" s="146" t="s">
        <v>279</v>
      </c>
      <c r="C105" s="147" t="s">
        <v>208</v>
      </c>
      <c r="D105" s="147" t="s">
        <v>283</v>
      </c>
      <c r="E105" s="147" t="s">
        <v>284</v>
      </c>
      <c r="F105" s="147" t="s">
        <v>40</v>
      </c>
      <c r="G105" s="148" t="s">
        <v>282</v>
      </c>
      <c r="H105" s="149" t="s">
        <v>42</v>
      </c>
      <c r="I105" s="118">
        <v>0</v>
      </c>
      <c r="J105" s="155">
        <v>46111</v>
      </c>
      <c r="K105" s="154" t="s">
        <v>43</v>
      </c>
      <c r="L105" s="150">
        <v>0.42945291419028314</v>
      </c>
      <c r="M105" s="151">
        <v>45597</v>
      </c>
      <c r="N105" s="150">
        <v>0.39893666734269878</v>
      </c>
      <c r="O105" s="151">
        <v>45628</v>
      </c>
      <c r="P105" s="150">
        <v>0.40270145930770646</v>
      </c>
      <c r="Q105" s="151">
        <v>45659</v>
      </c>
      <c r="R105" s="150">
        <v>0.39052418933337957</v>
      </c>
      <c r="S105" s="151">
        <v>45691</v>
      </c>
      <c r="T105" s="150">
        <v>0.34912045595064051</v>
      </c>
      <c r="U105" s="151">
        <v>45719</v>
      </c>
      <c r="V105" s="150">
        <v>0.38207202394270995</v>
      </c>
      <c r="W105" s="151">
        <v>45748</v>
      </c>
      <c r="X105" s="150">
        <v>0.36706118033988017</v>
      </c>
      <c r="Y105" s="151">
        <v>45778</v>
      </c>
      <c r="Z105" s="150">
        <v>0.37892661745802853</v>
      </c>
      <c r="AA105" s="151">
        <v>45810</v>
      </c>
      <c r="AB105" s="150">
        <v>0.36619500891377671</v>
      </c>
      <c r="AC105" s="151">
        <v>45839</v>
      </c>
      <c r="AD105" s="150">
        <v>0.37820365721650157</v>
      </c>
      <c r="AE105" s="151">
        <v>45872</v>
      </c>
      <c r="AF105" s="150">
        <v>0.37712927693064158</v>
      </c>
      <c r="AG105" s="151">
        <v>45901</v>
      </c>
      <c r="AH105" s="150">
        <v>0.36027191812842013</v>
      </c>
      <c r="AI105" s="151">
        <v>45931</v>
      </c>
    </row>
    <row r="106" spans="1:35" s="119" customFormat="1" ht="18" x14ac:dyDescent="0.2">
      <c r="A106" s="146" t="s">
        <v>35</v>
      </c>
      <c r="B106" s="146" t="s">
        <v>279</v>
      </c>
      <c r="C106" s="147" t="s">
        <v>60</v>
      </c>
      <c r="D106" s="147" t="s">
        <v>285</v>
      </c>
      <c r="E106" s="147" t="s">
        <v>286</v>
      </c>
      <c r="F106" s="147" t="s">
        <v>40</v>
      </c>
      <c r="G106" s="148" t="s">
        <v>282</v>
      </c>
      <c r="H106" s="149" t="s">
        <v>42</v>
      </c>
      <c r="I106" s="118">
        <v>5.2092822277209798</v>
      </c>
      <c r="J106" s="155">
        <v>46111</v>
      </c>
      <c r="K106" s="154" t="s">
        <v>43</v>
      </c>
      <c r="L106" s="150" t="s">
        <v>44</v>
      </c>
      <c r="M106" s="151" t="s">
        <v>44</v>
      </c>
      <c r="N106" s="150" t="s">
        <v>44</v>
      </c>
      <c r="O106" s="151" t="s">
        <v>44</v>
      </c>
      <c r="P106" s="150" t="s">
        <v>44</v>
      </c>
      <c r="Q106" s="151" t="s">
        <v>44</v>
      </c>
      <c r="R106" s="150" t="s">
        <v>44</v>
      </c>
      <c r="S106" s="151" t="s">
        <v>44</v>
      </c>
      <c r="T106" s="150" t="s">
        <v>44</v>
      </c>
      <c r="U106" s="151" t="s">
        <v>44</v>
      </c>
      <c r="V106" s="150" t="s">
        <v>44</v>
      </c>
      <c r="W106" s="151" t="s">
        <v>44</v>
      </c>
      <c r="X106" s="150" t="s">
        <v>44</v>
      </c>
      <c r="Y106" s="151" t="s">
        <v>44</v>
      </c>
      <c r="Z106" s="150" t="s">
        <v>44</v>
      </c>
      <c r="AA106" s="151" t="s">
        <v>44</v>
      </c>
      <c r="AB106" s="150" t="s">
        <v>44</v>
      </c>
      <c r="AC106" s="151" t="s">
        <v>44</v>
      </c>
      <c r="AD106" s="150" t="s">
        <v>44</v>
      </c>
      <c r="AE106" s="151" t="s">
        <v>44</v>
      </c>
      <c r="AF106" s="150" t="s">
        <v>44</v>
      </c>
      <c r="AG106" s="151" t="s">
        <v>44</v>
      </c>
      <c r="AH106" s="150" t="s">
        <v>44</v>
      </c>
      <c r="AI106" s="151" t="s">
        <v>44</v>
      </c>
    </row>
    <row r="107" spans="1:35" s="119" customFormat="1" ht="18" x14ac:dyDescent="0.2">
      <c r="A107" s="146" t="s">
        <v>35</v>
      </c>
      <c r="B107" s="146" t="s">
        <v>279</v>
      </c>
      <c r="C107" s="147" t="s">
        <v>213</v>
      </c>
      <c r="D107" s="147" t="s">
        <v>287</v>
      </c>
      <c r="E107" s="147" t="s">
        <v>288</v>
      </c>
      <c r="F107" s="147" t="s">
        <v>40</v>
      </c>
      <c r="G107" s="148" t="s">
        <v>282</v>
      </c>
      <c r="H107" s="149" t="s">
        <v>42</v>
      </c>
      <c r="I107" s="118">
        <v>0</v>
      </c>
      <c r="J107" s="155">
        <v>46111</v>
      </c>
      <c r="K107" s="154" t="s">
        <v>43</v>
      </c>
      <c r="L107" s="150">
        <v>0.41500966919182142</v>
      </c>
      <c r="M107" s="151">
        <v>45597</v>
      </c>
      <c r="N107" s="150">
        <v>0.38496239527066045</v>
      </c>
      <c r="O107" s="151">
        <v>45628</v>
      </c>
      <c r="P107" s="150">
        <v>0.38824134628967449</v>
      </c>
      <c r="Q107" s="151">
        <v>45659</v>
      </c>
      <c r="R107" s="150">
        <v>0.37604634994026165</v>
      </c>
      <c r="S107" s="151">
        <v>45691</v>
      </c>
      <c r="T107" s="150">
        <v>0.33604472761150866</v>
      </c>
      <c r="U107" s="151">
        <v>45719</v>
      </c>
      <c r="V107" s="150">
        <v>0.36760053206240556</v>
      </c>
      <c r="W107" s="151">
        <v>45748</v>
      </c>
      <c r="X107" s="150">
        <v>0.35306392499729849</v>
      </c>
      <c r="Y107" s="151">
        <v>45778</v>
      </c>
      <c r="Z107" s="150">
        <v>0.36445394290464284</v>
      </c>
      <c r="AA107" s="151">
        <v>45810</v>
      </c>
      <c r="AB107" s="150">
        <v>0.35219282212443964</v>
      </c>
      <c r="AC107" s="151">
        <v>45839</v>
      </c>
      <c r="AD107" s="150">
        <v>0.36373527072016587</v>
      </c>
      <c r="AE107" s="151">
        <v>45872</v>
      </c>
      <c r="AF107" s="150">
        <v>0.3626600862441326</v>
      </c>
      <c r="AG107" s="151">
        <v>45901</v>
      </c>
      <c r="AH107" s="150">
        <v>0.34626789924154661</v>
      </c>
      <c r="AI107" s="151">
        <v>45931</v>
      </c>
    </row>
    <row r="108" spans="1:35" s="119" customFormat="1" ht="18" x14ac:dyDescent="0.2">
      <c r="A108" s="146" t="s">
        <v>35</v>
      </c>
      <c r="B108" s="146" t="s">
        <v>279</v>
      </c>
      <c r="C108" s="147" t="s">
        <v>82</v>
      </c>
      <c r="D108" s="147" t="s">
        <v>289</v>
      </c>
      <c r="E108" s="147" t="s">
        <v>290</v>
      </c>
      <c r="F108" s="147" t="s">
        <v>40</v>
      </c>
      <c r="G108" s="148" t="s">
        <v>282</v>
      </c>
      <c r="H108" s="149" t="s">
        <v>42</v>
      </c>
      <c r="I108" s="118">
        <v>5.3125901110001834</v>
      </c>
      <c r="J108" s="155">
        <v>46111</v>
      </c>
      <c r="K108" s="154" t="s">
        <v>43</v>
      </c>
      <c r="L108" s="150" t="s">
        <v>44</v>
      </c>
      <c r="M108" s="151" t="s">
        <v>44</v>
      </c>
      <c r="N108" s="150" t="s">
        <v>44</v>
      </c>
      <c r="O108" s="151" t="s">
        <v>44</v>
      </c>
      <c r="P108" s="150" t="s">
        <v>44</v>
      </c>
      <c r="Q108" s="151" t="s">
        <v>44</v>
      </c>
      <c r="R108" s="150" t="s">
        <v>44</v>
      </c>
      <c r="S108" s="151" t="s">
        <v>44</v>
      </c>
      <c r="T108" s="150" t="s">
        <v>44</v>
      </c>
      <c r="U108" s="151" t="s">
        <v>44</v>
      </c>
      <c r="V108" s="150" t="s">
        <v>44</v>
      </c>
      <c r="W108" s="151" t="s">
        <v>44</v>
      </c>
      <c r="X108" s="150" t="s">
        <v>44</v>
      </c>
      <c r="Y108" s="151" t="s">
        <v>44</v>
      </c>
      <c r="Z108" s="150" t="s">
        <v>44</v>
      </c>
      <c r="AA108" s="151" t="s">
        <v>44</v>
      </c>
      <c r="AB108" s="150" t="s">
        <v>44</v>
      </c>
      <c r="AC108" s="151" t="s">
        <v>44</v>
      </c>
      <c r="AD108" s="150" t="s">
        <v>44</v>
      </c>
      <c r="AE108" s="151" t="s">
        <v>44</v>
      </c>
      <c r="AF108" s="150" t="s">
        <v>44</v>
      </c>
      <c r="AG108" s="151" t="s">
        <v>44</v>
      </c>
      <c r="AH108" s="150" t="s">
        <v>44</v>
      </c>
      <c r="AI108" s="151" t="s">
        <v>44</v>
      </c>
    </row>
    <row r="109" spans="1:35" s="119" customFormat="1" ht="18" x14ac:dyDescent="0.2">
      <c r="A109" s="146" t="s">
        <v>35</v>
      </c>
      <c r="B109" s="146" t="s">
        <v>279</v>
      </c>
      <c r="C109" s="147" t="s">
        <v>106</v>
      </c>
      <c r="D109" s="147" t="s">
        <v>291</v>
      </c>
      <c r="E109" s="147" t="s">
        <v>292</v>
      </c>
      <c r="F109" s="147" t="s">
        <v>40</v>
      </c>
      <c r="G109" s="148" t="s">
        <v>282</v>
      </c>
      <c r="H109" s="149" t="s">
        <v>42</v>
      </c>
      <c r="I109" s="118">
        <v>0</v>
      </c>
      <c r="J109" s="155">
        <v>46111</v>
      </c>
      <c r="K109" s="154" t="s">
        <v>43</v>
      </c>
      <c r="L109" s="150">
        <v>0.42349041333356124</v>
      </c>
      <c r="M109" s="151">
        <v>45597</v>
      </c>
      <c r="N109" s="150">
        <v>0.39316827671205706</v>
      </c>
      <c r="O109" s="151">
        <v>45628</v>
      </c>
      <c r="P109" s="150">
        <v>0.39673277336051416</v>
      </c>
      <c r="Q109" s="151">
        <v>45659</v>
      </c>
      <c r="R109" s="150">
        <v>0.38454843550749185</v>
      </c>
      <c r="S109" s="151">
        <v>45691</v>
      </c>
      <c r="T109" s="150">
        <v>0.34372356466132692</v>
      </c>
      <c r="U109" s="151">
        <v>45719</v>
      </c>
      <c r="V109" s="150">
        <v>0.37609912516947513</v>
      </c>
      <c r="W109" s="151">
        <v>45748</v>
      </c>
      <c r="X109" s="150">
        <v>0.36128406972689342</v>
      </c>
      <c r="Y109" s="151">
        <v>45778</v>
      </c>
      <c r="Z109" s="150">
        <v>0.37295454698269986</v>
      </c>
      <c r="AA109" s="151">
        <v>45810</v>
      </c>
      <c r="AB109" s="150">
        <v>0.360419428321891</v>
      </c>
      <c r="AC109" s="151">
        <v>45839</v>
      </c>
      <c r="AD109" s="150">
        <v>0.37223553640398266</v>
      </c>
      <c r="AE109" s="151">
        <v>45872</v>
      </c>
      <c r="AF109" s="150">
        <v>0.3711606188576585</v>
      </c>
      <c r="AG109" s="151">
        <v>45901</v>
      </c>
      <c r="AH109" s="150">
        <v>0.35449522734066935</v>
      </c>
      <c r="AI109" s="151">
        <v>45931</v>
      </c>
    </row>
    <row r="110" spans="1:35" s="119" customFormat="1" ht="18" x14ac:dyDescent="0.2">
      <c r="A110" s="146" t="s">
        <v>35</v>
      </c>
      <c r="B110" s="146" t="s">
        <v>279</v>
      </c>
      <c r="C110" s="147" t="s">
        <v>171</v>
      </c>
      <c r="D110" s="147" t="s">
        <v>293</v>
      </c>
      <c r="E110" s="147" t="s">
        <v>294</v>
      </c>
      <c r="F110" s="147" t="s">
        <v>40</v>
      </c>
      <c r="G110" s="148" t="s">
        <v>282</v>
      </c>
      <c r="H110" s="149" t="s">
        <v>42</v>
      </c>
      <c r="I110" s="118">
        <v>0</v>
      </c>
      <c r="J110" s="155">
        <v>46111</v>
      </c>
      <c r="K110" s="154" t="s">
        <v>43</v>
      </c>
      <c r="L110" s="150">
        <v>0.42137033353483488</v>
      </c>
      <c r="M110" s="151">
        <v>45597</v>
      </c>
      <c r="N110" s="150">
        <v>0.39111680590842057</v>
      </c>
      <c r="O110" s="151">
        <v>45628</v>
      </c>
      <c r="P110" s="150">
        <v>0.3946098866832195</v>
      </c>
      <c r="Q110" s="151">
        <v>45659</v>
      </c>
      <c r="R110" s="150">
        <v>0.38242282411602174</v>
      </c>
      <c r="S110" s="151">
        <v>45691</v>
      </c>
      <c r="T110" s="150">
        <v>0.34180383898716804</v>
      </c>
      <c r="U110" s="151">
        <v>45719</v>
      </c>
      <c r="V110" s="150">
        <v>0.37397436755882774</v>
      </c>
      <c r="W110" s="151">
        <v>45748</v>
      </c>
      <c r="X110" s="150">
        <v>0.35922907532732767</v>
      </c>
      <c r="Y110" s="151">
        <v>45778</v>
      </c>
      <c r="Z110" s="150">
        <v>0.37082952215772702</v>
      </c>
      <c r="AA110" s="151">
        <v>45810</v>
      </c>
      <c r="AB110" s="150">
        <v>0.3583631006981266</v>
      </c>
      <c r="AC110" s="151">
        <v>45839</v>
      </c>
      <c r="AD110" s="150">
        <v>0.37011059932005902</v>
      </c>
      <c r="AE110" s="151">
        <v>45872</v>
      </c>
      <c r="AF110" s="150">
        <v>0.36903538605285058</v>
      </c>
      <c r="AG110" s="151">
        <v>45901</v>
      </c>
      <c r="AH110" s="150">
        <v>0.35243833649115197</v>
      </c>
      <c r="AI110" s="151">
        <v>45931</v>
      </c>
    </row>
    <row r="111" spans="1:35" s="119" customFormat="1" ht="18" x14ac:dyDescent="0.2">
      <c r="A111" s="146" t="s">
        <v>35</v>
      </c>
      <c r="B111" s="146" t="s">
        <v>279</v>
      </c>
      <c r="C111" s="147" t="s">
        <v>63</v>
      </c>
      <c r="D111" s="147" t="s">
        <v>295</v>
      </c>
      <c r="E111" s="147" t="s">
        <v>296</v>
      </c>
      <c r="F111" s="147" t="s">
        <v>40</v>
      </c>
      <c r="G111" s="148" t="s">
        <v>282</v>
      </c>
      <c r="H111" s="149" t="s">
        <v>42</v>
      </c>
      <c r="I111" s="118">
        <v>4.5695408518689673</v>
      </c>
      <c r="J111" s="155">
        <v>46111</v>
      </c>
      <c r="K111" s="154" t="s">
        <v>43</v>
      </c>
      <c r="L111" s="150" t="s">
        <v>44</v>
      </c>
      <c r="M111" s="151" t="s">
        <v>44</v>
      </c>
      <c r="N111" s="150" t="s">
        <v>44</v>
      </c>
      <c r="O111" s="151" t="s">
        <v>44</v>
      </c>
      <c r="P111" s="150" t="s">
        <v>44</v>
      </c>
      <c r="Q111" s="151" t="s">
        <v>44</v>
      </c>
      <c r="R111" s="150" t="s">
        <v>44</v>
      </c>
      <c r="S111" s="151" t="s">
        <v>44</v>
      </c>
      <c r="T111" s="150" t="s">
        <v>44</v>
      </c>
      <c r="U111" s="151" t="s">
        <v>44</v>
      </c>
      <c r="V111" s="150" t="s">
        <v>44</v>
      </c>
      <c r="W111" s="151" t="s">
        <v>44</v>
      </c>
      <c r="X111" s="150" t="s">
        <v>44</v>
      </c>
      <c r="Y111" s="151" t="s">
        <v>44</v>
      </c>
      <c r="Z111" s="150" t="s">
        <v>44</v>
      </c>
      <c r="AA111" s="151" t="s">
        <v>44</v>
      </c>
      <c r="AB111" s="150" t="s">
        <v>44</v>
      </c>
      <c r="AC111" s="151" t="s">
        <v>44</v>
      </c>
      <c r="AD111" s="150" t="s">
        <v>44</v>
      </c>
      <c r="AE111" s="151" t="s">
        <v>44</v>
      </c>
      <c r="AF111" s="150" t="s">
        <v>44</v>
      </c>
      <c r="AG111" s="151" t="s">
        <v>44</v>
      </c>
      <c r="AH111" s="150" t="s">
        <v>44</v>
      </c>
      <c r="AI111" s="151" t="s">
        <v>44</v>
      </c>
    </row>
    <row r="112" spans="1:35" s="119" customFormat="1" ht="18" x14ac:dyDescent="0.2">
      <c r="A112" s="146" t="s">
        <v>35</v>
      </c>
      <c r="B112" s="146" t="s">
        <v>279</v>
      </c>
      <c r="C112" s="147" t="s">
        <v>297</v>
      </c>
      <c r="D112" s="147" t="s">
        <v>298</v>
      </c>
      <c r="E112" s="147" t="s">
        <v>299</v>
      </c>
      <c r="F112" s="147" t="s">
        <v>40</v>
      </c>
      <c r="G112" s="148" t="s">
        <v>282</v>
      </c>
      <c r="H112" s="149" t="s">
        <v>42</v>
      </c>
      <c r="I112" s="118">
        <v>0</v>
      </c>
      <c r="J112" s="155">
        <v>46111</v>
      </c>
      <c r="K112" s="154" t="s">
        <v>43</v>
      </c>
      <c r="L112" s="150">
        <v>0.41924743687397348</v>
      </c>
      <c r="M112" s="151">
        <v>45597</v>
      </c>
      <c r="N112" s="150">
        <v>0.38906542920645404</v>
      </c>
      <c r="O112" s="151">
        <v>45628</v>
      </c>
      <c r="P112" s="150">
        <v>0.3924871446411225</v>
      </c>
      <c r="Q112" s="151">
        <v>45659</v>
      </c>
      <c r="R112" s="150">
        <v>0.38029512386187592</v>
      </c>
      <c r="S112" s="151">
        <v>45691</v>
      </c>
      <c r="T112" s="150">
        <v>0.33988164586965419</v>
      </c>
      <c r="U112" s="151">
        <v>45719</v>
      </c>
      <c r="V112" s="150">
        <v>0.37184853990912864</v>
      </c>
      <c r="W112" s="151">
        <v>45748</v>
      </c>
      <c r="X112" s="150">
        <v>0.35716680082600138</v>
      </c>
      <c r="Y112" s="151">
        <v>45778</v>
      </c>
      <c r="Z112" s="150">
        <v>0.36871025991913525</v>
      </c>
      <c r="AA112" s="151">
        <v>45810</v>
      </c>
      <c r="AB112" s="150">
        <v>0.35629793778837193</v>
      </c>
      <c r="AC112" s="151">
        <v>45839</v>
      </c>
      <c r="AD112" s="150">
        <v>0.3679866277634779</v>
      </c>
      <c r="AE112" s="151">
        <v>45872</v>
      </c>
      <c r="AF112" s="150">
        <v>0.36689830824797731</v>
      </c>
      <c r="AG112" s="151">
        <v>45901</v>
      </c>
      <c r="AH112" s="150">
        <v>0.35038615537509621</v>
      </c>
      <c r="AI112" s="151">
        <v>45931</v>
      </c>
    </row>
    <row r="113" spans="1:35" s="119" customFormat="1" ht="18" x14ac:dyDescent="0.2">
      <c r="A113" s="146" t="s">
        <v>35</v>
      </c>
      <c r="B113" s="146" t="s">
        <v>279</v>
      </c>
      <c r="C113" s="147" t="s">
        <v>66</v>
      </c>
      <c r="D113" s="147" t="s">
        <v>300</v>
      </c>
      <c r="E113" s="147" t="s">
        <v>301</v>
      </c>
      <c r="F113" s="147" t="s">
        <v>40</v>
      </c>
      <c r="G113" s="148" t="s">
        <v>282</v>
      </c>
      <c r="H113" s="149" t="s">
        <v>42</v>
      </c>
      <c r="I113" s="118">
        <v>5.1323528586944551</v>
      </c>
      <c r="J113" s="155">
        <v>46111</v>
      </c>
      <c r="K113" s="154" t="s">
        <v>43</v>
      </c>
      <c r="L113" s="150" t="s">
        <v>44</v>
      </c>
      <c r="M113" s="151" t="s">
        <v>44</v>
      </c>
      <c r="N113" s="150" t="s">
        <v>44</v>
      </c>
      <c r="O113" s="151" t="s">
        <v>44</v>
      </c>
      <c r="P113" s="150" t="s">
        <v>44</v>
      </c>
      <c r="Q113" s="151" t="s">
        <v>44</v>
      </c>
      <c r="R113" s="150" t="s">
        <v>44</v>
      </c>
      <c r="S113" s="151" t="s">
        <v>44</v>
      </c>
      <c r="T113" s="150" t="s">
        <v>44</v>
      </c>
      <c r="U113" s="151" t="s">
        <v>44</v>
      </c>
      <c r="V113" s="150" t="s">
        <v>44</v>
      </c>
      <c r="W113" s="151" t="s">
        <v>44</v>
      </c>
      <c r="X113" s="150" t="s">
        <v>44</v>
      </c>
      <c r="Y113" s="151" t="s">
        <v>44</v>
      </c>
      <c r="Z113" s="150" t="s">
        <v>44</v>
      </c>
      <c r="AA113" s="151" t="s">
        <v>44</v>
      </c>
      <c r="AB113" s="150" t="s">
        <v>44</v>
      </c>
      <c r="AC113" s="151" t="s">
        <v>44</v>
      </c>
      <c r="AD113" s="150" t="s">
        <v>44</v>
      </c>
      <c r="AE113" s="151" t="s">
        <v>44</v>
      </c>
      <c r="AF113" s="150" t="s">
        <v>44</v>
      </c>
      <c r="AG113" s="151" t="s">
        <v>44</v>
      </c>
      <c r="AH113" s="150" t="s">
        <v>44</v>
      </c>
      <c r="AI113" s="151" t="s">
        <v>44</v>
      </c>
    </row>
    <row r="114" spans="1:35" s="119" customFormat="1" ht="18" x14ac:dyDescent="0.2">
      <c r="A114" s="146" t="s">
        <v>35</v>
      </c>
      <c r="B114" s="146" t="s">
        <v>279</v>
      </c>
      <c r="C114" s="147" t="s">
        <v>45</v>
      </c>
      <c r="D114" s="147" t="s">
        <v>302</v>
      </c>
      <c r="E114" s="147" t="s">
        <v>303</v>
      </c>
      <c r="F114" s="147" t="s">
        <v>40</v>
      </c>
      <c r="G114" s="148" t="s">
        <v>282</v>
      </c>
      <c r="H114" s="149" t="s">
        <v>42</v>
      </c>
      <c r="I114" s="118">
        <v>5.208047918871423</v>
      </c>
      <c r="J114" s="155">
        <v>46111</v>
      </c>
      <c r="K114" s="154" t="s">
        <v>43</v>
      </c>
      <c r="L114" s="150" t="s">
        <v>44</v>
      </c>
      <c r="M114" s="151" t="s">
        <v>44</v>
      </c>
      <c r="N114" s="150" t="s">
        <v>44</v>
      </c>
      <c r="O114" s="151" t="s">
        <v>44</v>
      </c>
      <c r="P114" s="150" t="s">
        <v>44</v>
      </c>
      <c r="Q114" s="151" t="s">
        <v>44</v>
      </c>
      <c r="R114" s="150" t="s">
        <v>44</v>
      </c>
      <c r="S114" s="151" t="s">
        <v>44</v>
      </c>
      <c r="T114" s="150" t="s">
        <v>44</v>
      </c>
      <c r="U114" s="151" t="s">
        <v>44</v>
      </c>
      <c r="V114" s="150" t="s">
        <v>44</v>
      </c>
      <c r="W114" s="151" t="s">
        <v>44</v>
      </c>
      <c r="X114" s="150" t="s">
        <v>44</v>
      </c>
      <c r="Y114" s="151" t="s">
        <v>44</v>
      </c>
      <c r="Z114" s="150" t="s">
        <v>44</v>
      </c>
      <c r="AA114" s="151" t="s">
        <v>44</v>
      </c>
      <c r="AB114" s="150" t="s">
        <v>44</v>
      </c>
      <c r="AC114" s="151" t="s">
        <v>44</v>
      </c>
      <c r="AD114" s="150" t="s">
        <v>44</v>
      </c>
      <c r="AE114" s="151" t="s">
        <v>44</v>
      </c>
      <c r="AF114" s="150" t="s">
        <v>44</v>
      </c>
      <c r="AG114" s="151" t="s">
        <v>44</v>
      </c>
      <c r="AH114" s="150" t="s">
        <v>44</v>
      </c>
      <c r="AI114" s="151" t="s">
        <v>44</v>
      </c>
    </row>
    <row r="115" spans="1:35" s="119" customFormat="1" ht="18" x14ac:dyDescent="0.2">
      <c r="A115" s="146" t="s">
        <v>35</v>
      </c>
      <c r="B115" s="146" t="s">
        <v>279</v>
      </c>
      <c r="C115" s="147" t="s">
        <v>37</v>
      </c>
      <c r="D115" s="147" t="s">
        <v>304</v>
      </c>
      <c r="E115" s="147" t="s">
        <v>305</v>
      </c>
      <c r="F115" s="147" t="s">
        <v>40</v>
      </c>
      <c r="G115" s="148" t="s">
        <v>282</v>
      </c>
      <c r="H115" s="149" t="s">
        <v>42</v>
      </c>
      <c r="I115" s="118">
        <v>5.0698199939957842</v>
      </c>
      <c r="J115" s="155">
        <v>46111</v>
      </c>
      <c r="K115" s="154" t="s">
        <v>43</v>
      </c>
      <c r="L115" s="150" t="s">
        <v>44</v>
      </c>
      <c r="M115" s="151" t="s">
        <v>44</v>
      </c>
      <c r="N115" s="150" t="s">
        <v>44</v>
      </c>
      <c r="O115" s="151" t="s">
        <v>44</v>
      </c>
      <c r="P115" s="150" t="s">
        <v>44</v>
      </c>
      <c r="Q115" s="151" t="s">
        <v>44</v>
      </c>
      <c r="R115" s="150" t="s">
        <v>44</v>
      </c>
      <c r="S115" s="151" t="s">
        <v>44</v>
      </c>
      <c r="T115" s="150" t="s">
        <v>44</v>
      </c>
      <c r="U115" s="151" t="s">
        <v>44</v>
      </c>
      <c r="V115" s="150" t="s">
        <v>44</v>
      </c>
      <c r="W115" s="151" t="s">
        <v>44</v>
      </c>
      <c r="X115" s="150" t="s">
        <v>44</v>
      </c>
      <c r="Y115" s="151" t="s">
        <v>44</v>
      </c>
      <c r="Z115" s="150" t="s">
        <v>44</v>
      </c>
      <c r="AA115" s="151" t="s">
        <v>44</v>
      </c>
      <c r="AB115" s="150" t="s">
        <v>44</v>
      </c>
      <c r="AC115" s="151" t="s">
        <v>44</v>
      </c>
      <c r="AD115" s="150" t="s">
        <v>44</v>
      </c>
      <c r="AE115" s="151" t="s">
        <v>44</v>
      </c>
      <c r="AF115" s="150" t="s">
        <v>44</v>
      </c>
      <c r="AG115" s="151" t="s">
        <v>44</v>
      </c>
      <c r="AH115" s="150" t="s">
        <v>44</v>
      </c>
      <c r="AI115" s="151" t="s">
        <v>44</v>
      </c>
    </row>
    <row r="116" spans="1:35" s="119" customFormat="1" ht="18" x14ac:dyDescent="0.2">
      <c r="A116" s="146" t="s">
        <v>35</v>
      </c>
      <c r="B116" s="146" t="s">
        <v>306</v>
      </c>
      <c r="C116" s="147" t="s">
        <v>37</v>
      </c>
      <c r="D116" s="147" t="s">
        <v>307</v>
      </c>
      <c r="E116" s="147" t="s">
        <v>308</v>
      </c>
      <c r="F116" s="147" t="s">
        <v>40</v>
      </c>
      <c r="G116" s="148" t="s">
        <v>282</v>
      </c>
      <c r="H116" s="149" t="s">
        <v>42</v>
      </c>
      <c r="I116" s="118">
        <v>7.6778438478442661</v>
      </c>
      <c r="J116" s="155">
        <v>46111</v>
      </c>
      <c r="K116" s="154" t="s">
        <v>43</v>
      </c>
      <c r="L116" s="150" t="s">
        <v>44</v>
      </c>
      <c r="M116" s="151" t="s">
        <v>44</v>
      </c>
      <c r="N116" s="150" t="s">
        <v>44</v>
      </c>
      <c r="O116" s="151" t="s">
        <v>44</v>
      </c>
      <c r="P116" s="150" t="s">
        <v>44</v>
      </c>
      <c r="Q116" s="151" t="s">
        <v>44</v>
      </c>
      <c r="R116" s="150" t="s">
        <v>44</v>
      </c>
      <c r="S116" s="151" t="s">
        <v>44</v>
      </c>
      <c r="T116" s="150" t="s">
        <v>44</v>
      </c>
      <c r="U116" s="151" t="s">
        <v>44</v>
      </c>
      <c r="V116" s="150" t="s">
        <v>44</v>
      </c>
      <c r="W116" s="151" t="s">
        <v>44</v>
      </c>
      <c r="X116" s="150" t="s">
        <v>44</v>
      </c>
      <c r="Y116" s="151" t="s">
        <v>44</v>
      </c>
      <c r="Z116" s="150" t="s">
        <v>44</v>
      </c>
      <c r="AA116" s="151" t="s">
        <v>44</v>
      </c>
      <c r="AB116" s="150" t="s">
        <v>44</v>
      </c>
      <c r="AC116" s="151" t="s">
        <v>44</v>
      </c>
      <c r="AD116" s="150" t="s">
        <v>44</v>
      </c>
      <c r="AE116" s="151" t="s">
        <v>44</v>
      </c>
      <c r="AF116" s="150" t="s">
        <v>44</v>
      </c>
      <c r="AG116" s="151" t="s">
        <v>44</v>
      </c>
      <c r="AH116" s="150" t="s">
        <v>44</v>
      </c>
      <c r="AI116" s="151" t="s">
        <v>44</v>
      </c>
    </row>
    <row r="117" spans="1:35" s="119" customFormat="1" ht="18" x14ac:dyDescent="0.2">
      <c r="A117" s="146" t="s">
        <v>35</v>
      </c>
      <c r="B117" s="146" t="s">
        <v>306</v>
      </c>
      <c r="C117" s="147" t="s">
        <v>124</v>
      </c>
      <c r="D117" s="147" t="s">
        <v>309</v>
      </c>
      <c r="E117" s="147" t="s">
        <v>310</v>
      </c>
      <c r="F117" s="147" t="s">
        <v>40</v>
      </c>
      <c r="G117" s="148" t="s">
        <v>282</v>
      </c>
      <c r="H117" s="149" t="s">
        <v>42</v>
      </c>
      <c r="I117" s="118">
        <v>5.2546246564709902</v>
      </c>
      <c r="J117" s="155">
        <v>46111</v>
      </c>
      <c r="K117" s="154" t="s">
        <v>43</v>
      </c>
      <c r="L117" s="150" t="s">
        <v>44</v>
      </c>
      <c r="M117" s="151" t="s">
        <v>44</v>
      </c>
      <c r="N117" s="150" t="s">
        <v>44</v>
      </c>
      <c r="O117" s="151" t="s">
        <v>44</v>
      </c>
      <c r="P117" s="150" t="s">
        <v>44</v>
      </c>
      <c r="Q117" s="151" t="s">
        <v>44</v>
      </c>
      <c r="R117" s="150" t="s">
        <v>44</v>
      </c>
      <c r="S117" s="151" t="s">
        <v>44</v>
      </c>
      <c r="T117" s="150" t="s">
        <v>44</v>
      </c>
      <c r="U117" s="151" t="s">
        <v>44</v>
      </c>
      <c r="V117" s="150" t="s">
        <v>44</v>
      </c>
      <c r="W117" s="151" t="s">
        <v>44</v>
      </c>
      <c r="X117" s="150" t="s">
        <v>44</v>
      </c>
      <c r="Y117" s="151" t="s">
        <v>44</v>
      </c>
      <c r="Z117" s="150" t="s">
        <v>44</v>
      </c>
      <c r="AA117" s="151" t="s">
        <v>44</v>
      </c>
      <c r="AB117" s="150" t="s">
        <v>44</v>
      </c>
      <c r="AC117" s="151" t="s">
        <v>44</v>
      </c>
      <c r="AD117" s="150" t="s">
        <v>44</v>
      </c>
      <c r="AE117" s="151" t="s">
        <v>44</v>
      </c>
      <c r="AF117" s="150" t="s">
        <v>44</v>
      </c>
      <c r="AG117" s="151" t="s">
        <v>44</v>
      </c>
      <c r="AH117" s="150" t="s">
        <v>44</v>
      </c>
      <c r="AI117" s="151" t="s">
        <v>44</v>
      </c>
    </row>
    <row r="118" spans="1:35" s="119" customFormat="1" ht="18" x14ac:dyDescent="0.2">
      <c r="A118" s="146" t="s">
        <v>35</v>
      </c>
      <c r="B118" s="146" t="s">
        <v>306</v>
      </c>
      <c r="C118" s="147" t="s">
        <v>87</v>
      </c>
      <c r="D118" s="147" t="s">
        <v>311</v>
      </c>
      <c r="E118" s="147" t="s">
        <v>312</v>
      </c>
      <c r="F118" s="147" t="s">
        <v>40</v>
      </c>
      <c r="G118" s="148" t="s">
        <v>282</v>
      </c>
      <c r="H118" s="149" t="s">
        <v>42</v>
      </c>
      <c r="I118" s="118">
        <v>5.1138841389274932</v>
      </c>
      <c r="J118" s="155">
        <v>46111</v>
      </c>
      <c r="K118" s="154" t="s">
        <v>43</v>
      </c>
      <c r="L118" s="150" t="s">
        <v>44</v>
      </c>
      <c r="M118" s="151" t="s">
        <v>44</v>
      </c>
      <c r="N118" s="150" t="s">
        <v>44</v>
      </c>
      <c r="O118" s="151" t="s">
        <v>44</v>
      </c>
      <c r="P118" s="150" t="s">
        <v>44</v>
      </c>
      <c r="Q118" s="151" t="s">
        <v>44</v>
      </c>
      <c r="R118" s="150" t="s">
        <v>44</v>
      </c>
      <c r="S118" s="151" t="s">
        <v>44</v>
      </c>
      <c r="T118" s="150" t="s">
        <v>44</v>
      </c>
      <c r="U118" s="151" t="s">
        <v>44</v>
      </c>
      <c r="V118" s="150" t="s">
        <v>44</v>
      </c>
      <c r="W118" s="151" t="s">
        <v>44</v>
      </c>
      <c r="X118" s="150" t="s">
        <v>44</v>
      </c>
      <c r="Y118" s="151" t="s">
        <v>44</v>
      </c>
      <c r="Z118" s="150" t="s">
        <v>44</v>
      </c>
      <c r="AA118" s="151" t="s">
        <v>44</v>
      </c>
      <c r="AB118" s="150" t="s">
        <v>44</v>
      </c>
      <c r="AC118" s="151" t="s">
        <v>44</v>
      </c>
      <c r="AD118" s="150" t="s">
        <v>44</v>
      </c>
      <c r="AE118" s="151" t="s">
        <v>44</v>
      </c>
      <c r="AF118" s="150" t="s">
        <v>44</v>
      </c>
      <c r="AG118" s="151" t="s">
        <v>44</v>
      </c>
      <c r="AH118" s="150" t="s">
        <v>44</v>
      </c>
      <c r="AI118" s="151" t="s">
        <v>44</v>
      </c>
    </row>
    <row r="119" spans="1:35" s="119" customFormat="1" ht="18" x14ac:dyDescent="0.2">
      <c r="A119" s="146" t="s">
        <v>35</v>
      </c>
      <c r="B119" s="146" t="s">
        <v>306</v>
      </c>
      <c r="C119" s="147" t="s">
        <v>129</v>
      </c>
      <c r="D119" s="147" t="s">
        <v>313</v>
      </c>
      <c r="E119" s="147" t="s">
        <v>314</v>
      </c>
      <c r="F119" s="147" t="s">
        <v>40</v>
      </c>
      <c r="G119" s="148" t="s">
        <v>282</v>
      </c>
      <c r="H119" s="149" t="s">
        <v>42</v>
      </c>
      <c r="I119" s="118">
        <v>4.7312808316943871</v>
      </c>
      <c r="J119" s="155">
        <v>46111</v>
      </c>
      <c r="K119" s="154" t="s">
        <v>43</v>
      </c>
      <c r="L119" s="150" t="s">
        <v>44</v>
      </c>
      <c r="M119" s="151" t="s">
        <v>44</v>
      </c>
      <c r="N119" s="150" t="s">
        <v>44</v>
      </c>
      <c r="O119" s="151" t="s">
        <v>44</v>
      </c>
      <c r="P119" s="150" t="s">
        <v>44</v>
      </c>
      <c r="Q119" s="151" t="s">
        <v>44</v>
      </c>
      <c r="R119" s="150" t="s">
        <v>44</v>
      </c>
      <c r="S119" s="151" t="s">
        <v>44</v>
      </c>
      <c r="T119" s="150" t="s">
        <v>44</v>
      </c>
      <c r="U119" s="151" t="s">
        <v>44</v>
      </c>
      <c r="V119" s="150" t="s">
        <v>44</v>
      </c>
      <c r="W119" s="151" t="s">
        <v>44</v>
      </c>
      <c r="X119" s="150" t="s">
        <v>44</v>
      </c>
      <c r="Y119" s="151" t="s">
        <v>44</v>
      </c>
      <c r="Z119" s="150" t="s">
        <v>44</v>
      </c>
      <c r="AA119" s="151" t="s">
        <v>44</v>
      </c>
      <c r="AB119" s="150" t="s">
        <v>44</v>
      </c>
      <c r="AC119" s="151" t="s">
        <v>44</v>
      </c>
      <c r="AD119" s="150" t="s">
        <v>44</v>
      </c>
      <c r="AE119" s="151" t="s">
        <v>44</v>
      </c>
      <c r="AF119" s="150" t="s">
        <v>44</v>
      </c>
      <c r="AG119" s="151" t="s">
        <v>44</v>
      </c>
      <c r="AH119" s="150" t="s">
        <v>44</v>
      </c>
      <c r="AI119" s="151" t="s">
        <v>44</v>
      </c>
    </row>
    <row r="120" spans="1:35" s="119" customFormat="1" ht="18" x14ac:dyDescent="0.2">
      <c r="A120" s="146" t="s">
        <v>35</v>
      </c>
      <c r="B120" s="146" t="s">
        <v>306</v>
      </c>
      <c r="C120" s="147" t="s">
        <v>132</v>
      </c>
      <c r="D120" s="147" t="s">
        <v>315</v>
      </c>
      <c r="E120" s="147" t="s">
        <v>316</v>
      </c>
      <c r="F120" s="147" t="s">
        <v>40</v>
      </c>
      <c r="G120" s="148" t="s">
        <v>282</v>
      </c>
      <c r="H120" s="149" t="s">
        <v>42</v>
      </c>
      <c r="I120" s="118">
        <v>5.2609376379434591</v>
      </c>
      <c r="J120" s="155">
        <v>46111</v>
      </c>
      <c r="K120" s="154" t="s">
        <v>43</v>
      </c>
      <c r="L120" s="150" t="s">
        <v>44</v>
      </c>
      <c r="M120" s="151" t="s">
        <v>44</v>
      </c>
      <c r="N120" s="150" t="s">
        <v>44</v>
      </c>
      <c r="O120" s="151" t="s">
        <v>44</v>
      </c>
      <c r="P120" s="150" t="s">
        <v>44</v>
      </c>
      <c r="Q120" s="151" t="s">
        <v>44</v>
      </c>
      <c r="R120" s="150" t="s">
        <v>44</v>
      </c>
      <c r="S120" s="151" t="s">
        <v>44</v>
      </c>
      <c r="T120" s="150" t="s">
        <v>44</v>
      </c>
      <c r="U120" s="151" t="s">
        <v>44</v>
      </c>
      <c r="V120" s="150" t="s">
        <v>44</v>
      </c>
      <c r="W120" s="151" t="s">
        <v>44</v>
      </c>
      <c r="X120" s="150" t="s">
        <v>44</v>
      </c>
      <c r="Y120" s="151" t="s">
        <v>44</v>
      </c>
      <c r="Z120" s="150" t="s">
        <v>44</v>
      </c>
      <c r="AA120" s="151" t="s">
        <v>44</v>
      </c>
      <c r="AB120" s="150" t="s">
        <v>44</v>
      </c>
      <c r="AC120" s="151" t="s">
        <v>44</v>
      </c>
      <c r="AD120" s="150" t="s">
        <v>44</v>
      </c>
      <c r="AE120" s="151" t="s">
        <v>44</v>
      </c>
      <c r="AF120" s="150" t="s">
        <v>44</v>
      </c>
      <c r="AG120" s="151" t="s">
        <v>44</v>
      </c>
      <c r="AH120" s="150" t="s">
        <v>44</v>
      </c>
      <c r="AI120" s="151" t="s">
        <v>44</v>
      </c>
    </row>
    <row r="121" spans="1:35" s="119" customFormat="1" ht="18" x14ac:dyDescent="0.2">
      <c r="A121" s="146" t="s">
        <v>35</v>
      </c>
      <c r="B121" s="146" t="s">
        <v>306</v>
      </c>
      <c r="C121" s="147" t="s">
        <v>51</v>
      </c>
      <c r="D121" s="147" t="s">
        <v>317</v>
      </c>
      <c r="E121" s="147" t="s">
        <v>318</v>
      </c>
      <c r="F121" s="147" t="s">
        <v>40</v>
      </c>
      <c r="G121" s="148" t="s">
        <v>282</v>
      </c>
      <c r="H121" s="149" t="s">
        <v>42</v>
      </c>
      <c r="I121" s="118">
        <v>550.71853568100983</v>
      </c>
      <c r="J121" s="155">
        <v>46111</v>
      </c>
      <c r="K121" s="154" t="s">
        <v>43</v>
      </c>
      <c r="L121" s="150" t="s">
        <v>44</v>
      </c>
      <c r="M121" s="151" t="s">
        <v>44</v>
      </c>
      <c r="N121" s="150" t="s">
        <v>44</v>
      </c>
      <c r="O121" s="151" t="s">
        <v>44</v>
      </c>
      <c r="P121" s="150" t="s">
        <v>44</v>
      </c>
      <c r="Q121" s="151" t="s">
        <v>44</v>
      </c>
      <c r="R121" s="150" t="s">
        <v>44</v>
      </c>
      <c r="S121" s="151" t="s">
        <v>44</v>
      </c>
      <c r="T121" s="150" t="s">
        <v>44</v>
      </c>
      <c r="U121" s="151" t="s">
        <v>44</v>
      </c>
      <c r="V121" s="150" t="s">
        <v>44</v>
      </c>
      <c r="W121" s="151" t="s">
        <v>44</v>
      </c>
      <c r="X121" s="150" t="s">
        <v>44</v>
      </c>
      <c r="Y121" s="151" t="s">
        <v>44</v>
      </c>
      <c r="Z121" s="150" t="s">
        <v>44</v>
      </c>
      <c r="AA121" s="151" t="s">
        <v>44</v>
      </c>
      <c r="AB121" s="150" t="s">
        <v>44</v>
      </c>
      <c r="AC121" s="151" t="s">
        <v>44</v>
      </c>
      <c r="AD121" s="150" t="s">
        <v>44</v>
      </c>
      <c r="AE121" s="151" t="s">
        <v>44</v>
      </c>
      <c r="AF121" s="150" t="s">
        <v>44</v>
      </c>
      <c r="AG121" s="151" t="s">
        <v>44</v>
      </c>
      <c r="AH121" s="150" t="s">
        <v>44</v>
      </c>
      <c r="AI121" s="151" t="s">
        <v>44</v>
      </c>
    </row>
    <row r="122" spans="1:35" s="119" customFormat="1" ht="18" x14ac:dyDescent="0.2">
      <c r="A122" s="146" t="s">
        <v>35</v>
      </c>
      <c r="B122" s="146" t="s">
        <v>306</v>
      </c>
      <c r="C122" s="147" t="s">
        <v>319</v>
      </c>
      <c r="D122" s="147" t="s">
        <v>320</v>
      </c>
      <c r="E122" s="147" t="s">
        <v>321</v>
      </c>
      <c r="F122" s="147" t="s">
        <v>40</v>
      </c>
      <c r="G122" s="148" t="s">
        <v>282</v>
      </c>
      <c r="H122" s="149" t="s">
        <v>42</v>
      </c>
      <c r="I122" s="118">
        <v>52.729096432575361</v>
      </c>
      <c r="J122" s="155">
        <v>46111</v>
      </c>
      <c r="K122" s="154" t="s">
        <v>43</v>
      </c>
      <c r="L122" s="150" t="s">
        <v>44</v>
      </c>
      <c r="M122" s="151" t="s">
        <v>44</v>
      </c>
      <c r="N122" s="150" t="s">
        <v>44</v>
      </c>
      <c r="O122" s="151" t="s">
        <v>44</v>
      </c>
      <c r="P122" s="150" t="s">
        <v>44</v>
      </c>
      <c r="Q122" s="151" t="s">
        <v>44</v>
      </c>
      <c r="R122" s="150" t="s">
        <v>44</v>
      </c>
      <c r="S122" s="151" t="s">
        <v>44</v>
      </c>
      <c r="T122" s="150" t="s">
        <v>44</v>
      </c>
      <c r="U122" s="151" t="s">
        <v>44</v>
      </c>
      <c r="V122" s="150" t="s">
        <v>44</v>
      </c>
      <c r="W122" s="151" t="s">
        <v>44</v>
      </c>
      <c r="X122" s="150" t="s">
        <v>44</v>
      </c>
      <c r="Y122" s="151" t="s">
        <v>44</v>
      </c>
      <c r="Z122" s="150" t="s">
        <v>44</v>
      </c>
      <c r="AA122" s="151" t="s">
        <v>44</v>
      </c>
      <c r="AB122" s="150" t="s">
        <v>44</v>
      </c>
      <c r="AC122" s="151" t="s">
        <v>44</v>
      </c>
      <c r="AD122" s="150" t="s">
        <v>44</v>
      </c>
      <c r="AE122" s="151" t="s">
        <v>44</v>
      </c>
      <c r="AF122" s="150" t="s">
        <v>44</v>
      </c>
      <c r="AG122" s="151" t="s">
        <v>44</v>
      </c>
      <c r="AH122" s="150" t="s">
        <v>44</v>
      </c>
      <c r="AI122" s="151" t="s">
        <v>44</v>
      </c>
    </row>
    <row r="123" spans="1:35" s="119" customFormat="1" ht="18" x14ac:dyDescent="0.2">
      <c r="A123" s="146" t="s">
        <v>35</v>
      </c>
      <c r="B123" s="146" t="s">
        <v>306</v>
      </c>
      <c r="C123" s="147" t="s">
        <v>57</v>
      </c>
      <c r="D123" s="147" t="s">
        <v>322</v>
      </c>
      <c r="E123" s="147" t="s">
        <v>323</v>
      </c>
      <c r="F123" s="147" t="s">
        <v>40</v>
      </c>
      <c r="G123" s="148" t="s">
        <v>282</v>
      </c>
      <c r="H123" s="149" t="s">
        <v>42</v>
      </c>
      <c r="I123" s="118">
        <v>5.6673484014292024</v>
      </c>
      <c r="J123" s="155">
        <v>46111</v>
      </c>
      <c r="K123" s="154" t="s">
        <v>43</v>
      </c>
      <c r="L123" s="150" t="s">
        <v>44</v>
      </c>
      <c r="M123" s="151" t="s">
        <v>44</v>
      </c>
      <c r="N123" s="150" t="s">
        <v>44</v>
      </c>
      <c r="O123" s="151" t="s">
        <v>44</v>
      </c>
      <c r="P123" s="150" t="s">
        <v>44</v>
      </c>
      <c r="Q123" s="151" t="s">
        <v>44</v>
      </c>
      <c r="R123" s="150" t="s">
        <v>44</v>
      </c>
      <c r="S123" s="151" t="s">
        <v>44</v>
      </c>
      <c r="T123" s="150" t="s">
        <v>44</v>
      </c>
      <c r="U123" s="151" t="s">
        <v>44</v>
      </c>
      <c r="V123" s="150" t="s">
        <v>44</v>
      </c>
      <c r="W123" s="151" t="s">
        <v>44</v>
      </c>
      <c r="X123" s="150" t="s">
        <v>44</v>
      </c>
      <c r="Y123" s="151" t="s">
        <v>44</v>
      </c>
      <c r="Z123" s="150" t="s">
        <v>44</v>
      </c>
      <c r="AA123" s="151" t="s">
        <v>44</v>
      </c>
      <c r="AB123" s="150" t="s">
        <v>44</v>
      </c>
      <c r="AC123" s="151" t="s">
        <v>44</v>
      </c>
      <c r="AD123" s="150" t="s">
        <v>44</v>
      </c>
      <c r="AE123" s="151" t="s">
        <v>44</v>
      </c>
      <c r="AF123" s="150" t="s">
        <v>44</v>
      </c>
      <c r="AG123" s="151" t="s">
        <v>44</v>
      </c>
      <c r="AH123" s="150" t="s">
        <v>44</v>
      </c>
      <c r="AI123" s="151" t="s">
        <v>44</v>
      </c>
    </row>
    <row r="124" spans="1:35" s="119" customFormat="1" ht="18" x14ac:dyDescent="0.2">
      <c r="A124" s="146" t="s">
        <v>35</v>
      </c>
      <c r="B124" s="146" t="s">
        <v>306</v>
      </c>
      <c r="C124" s="147" t="s">
        <v>45</v>
      </c>
      <c r="D124" s="147" t="s">
        <v>324</v>
      </c>
      <c r="E124" s="147" t="s">
        <v>325</v>
      </c>
      <c r="F124" s="147" t="s">
        <v>40</v>
      </c>
      <c r="G124" s="148" t="s">
        <v>282</v>
      </c>
      <c r="H124" s="149" t="s">
        <v>42</v>
      </c>
      <c r="I124" s="118">
        <v>5.5344596246171687</v>
      </c>
      <c r="J124" s="155">
        <v>46111</v>
      </c>
      <c r="K124" s="154" t="s">
        <v>43</v>
      </c>
      <c r="L124" s="150" t="s">
        <v>44</v>
      </c>
      <c r="M124" s="151" t="s">
        <v>44</v>
      </c>
      <c r="N124" s="150" t="s">
        <v>44</v>
      </c>
      <c r="O124" s="151" t="s">
        <v>44</v>
      </c>
      <c r="P124" s="150" t="s">
        <v>44</v>
      </c>
      <c r="Q124" s="151" t="s">
        <v>44</v>
      </c>
      <c r="R124" s="150" t="s">
        <v>44</v>
      </c>
      <c r="S124" s="151" t="s">
        <v>44</v>
      </c>
      <c r="T124" s="150" t="s">
        <v>44</v>
      </c>
      <c r="U124" s="151" t="s">
        <v>44</v>
      </c>
      <c r="V124" s="150" t="s">
        <v>44</v>
      </c>
      <c r="W124" s="151" t="s">
        <v>44</v>
      </c>
      <c r="X124" s="150" t="s">
        <v>44</v>
      </c>
      <c r="Y124" s="151" t="s">
        <v>44</v>
      </c>
      <c r="Z124" s="150" t="s">
        <v>44</v>
      </c>
      <c r="AA124" s="151" t="s">
        <v>44</v>
      </c>
      <c r="AB124" s="150" t="s">
        <v>44</v>
      </c>
      <c r="AC124" s="151" t="s">
        <v>44</v>
      </c>
      <c r="AD124" s="150" t="s">
        <v>44</v>
      </c>
      <c r="AE124" s="151" t="s">
        <v>44</v>
      </c>
      <c r="AF124" s="150" t="s">
        <v>44</v>
      </c>
      <c r="AG124" s="151" t="s">
        <v>44</v>
      </c>
      <c r="AH124" s="150" t="s">
        <v>44</v>
      </c>
      <c r="AI124" s="151" t="s">
        <v>44</v>
      </c>
    </row>
    <row r="125" spans="1:35" s="119" customFormat="1" ht="18" x14ac:dyDescent="0.2">
      <c r="A125" s="146" t="s">
        <v>35</v>
      </c>
      <c r="B125" s="146" t="s">
        <v>306</v>
      </c>
      <c r="C125" s="147" t="s">
        <v>66</v>
      </c>
      <c r="D125" s="147" t="s">
        <v>326</v>
      </c>
      <c r="E125" s="147" t="s">
        <v>327</v>
      </c>
      <c r="F125" s="147" t="s">
        <v>40</v>
      </c>
      <c r="G125" s="148" t="s">
        <v>282</v>
      </c>
      <c r="H125" s="149" t="s">
        <v>42</v>
      </c>
      <c r="I125" s="118">
        <v>5.5022697802255331</v>
      </c>
      <c r="J125" s="155">
        <v>46111</v>
      </c>
      <c r="K125" s="154" t="s">
        <v>43</v>
      </c>
      <c r="L125" s="150" t="s">
        <v>44</v>
      </c>
      <c r="M125" s="151" t="s">
        <v>44</v>
      </c>
      <c r="N125" s="150" t="s">
        <v>44</v>
      </c>
      <c r="O125" s="151" t="s">
        <v>44</v>
      </c>
      <c r="P125" s="150" t="s">
        <v>44</v>
      </c>
      <c r="Q125" s="151" t="s">
        <v>44</v>
      </c>
      <c r="R125" s="150" t="s">
        <v>44</v>
      </c>
      <c r="S125" s="151" t="s">
        <v>44</v>
      </c>
      <c r="T125" s="150" t="s">
        <v>44</v>
      </c>
      <c r="U125" s="151" t="s">
        <v>44</v>
      </c>
      <c r="V125" s="150" t="s">
        <v>44</v>
      </c>
      <c r="W125" s="151" t="s">
        <v>44</v>
      </c>
      <c r="X125" s="150" t="s">
        <v>44</v>
      </c>
      <c r="Y125" s="151" t="s">
        <v>44</v>
      </c>
      <c r="Z125" s="150" t="s">
        <v>44</v>
      </c>
      <c r="AA125" s="151" t="s">
        <v>44</v>
      </c>
      <c r="AB125" s="150" t="s">
        <v>44</v>
      </c>
      <c r="AC125" s="151" t="s">
        <v>44</v>
      </c>
      <c r="AD125" s="150" t="s">
        <v>44</v>
      </c>
      <c r="AE125" s="151" t="s">
        <v>44</v>
      </c>
      <c r="AF125" s="150" t="s">
        <v>44</v>
      </c>
      <c r="AG125" s="151" t="s">
        <v>44</v>
      </c>
      <c r="AH125" s="150" t="s">
        <v>44</v>
      </c>
      <c r="AI125" s="151" t="s">
        <v>44</v>
      </c>
    </row>
    <row r="126" spans="1:35" s="119" customFormat="1" ht="18" x14ac:dyDescent="0.2">
      <c r="A126" s="146" t="s">
        <v>35</v>
      </c>
      <c r="B126" s="146" t="s">
        <v>306</v>
      </c>
      <c r="C126" s="147" t="s">
        <v>98</v>
      </c>
      <c r="D126" s="147" t="s">
        <v>328</v>
      </c>
      <c r="E126" s="147" t="s">
        <v>329</v>
      </c>
      <c r="F126" s="147" t="s">
        <v>40</v>
      </c>
      <c r="G126" s="148" t="s">
        <v>282</v>
      </c>
      <c r="H126" s="149" t="s">
        <v>42</v>
      </c>
      <c r="I126" s="118">
        <v>5.4494476802799205</v>
      </c>
      <c r="J126" s="155">
        <v>46111</v>
      </c>
      <c r="K126" s="154" t="s">
        <v>43</v>
      </c>
      <c r="L126" s="150" t="s">
        <v>44</v>
      </c>
      <c r="M126" s="151" t="s">
        <v>44</v>
      </c>
      <c r="N126" s="150" t="s">
        <v>44</v>
      </c>
      <c r="O126" s="151" t="s">
        <v>44</v>
      </c>
      <c r="P126" s="150" t="s">
        <v>44</v>
      </c>
      <c r="Q126" s="151" t="s">
        <v>44</v>
      </c>
      <c r="R126" s="150" t="s">
        <v>44</v>
      </c>
      <c r="S126" s="151" t="s">
        <v>44</v>
      </c>
      <c r="T126" s="150" t="s">
        <v>44</v>
      </c>
      <c r="U126" s="151" t="s">
        <v>44</v>
      </c>
      <c r="V126" s="150" t="s">
        <v>44</v>
      </c>
      <c r="W126" s="151" t="s">
        <v>44</v>
      </c>
      <c r="X126" s="150" t="s">
        <v>44</v>
      </c>
      <c r="Y126" s="151" t="s">
        <v>44</v>
      </c>
      <c r="Z126" s="150" t="s">
        <v>44</v>
      </c>
      <c r="AA126" s="151" t="s">
        <v>44</v>
      </c>
      <c r="AB126" s="150" t="s">
        <v>44</v>
      </c>
      <c r="AC126" s="151" t="s">
        <v>44</v>
      </c>
      <c r="AD126" s="150" t="s">
        <v>44</v>
      </c>
      <c r="AE126" s="151" t="s">
        <v>44</v>
      </c>
      <c r="AF126" s="150" t="s">
        <v>44</v>
      </c>
      <c r="AG126" s="151" t="s">
        <v>44</v>
      </c>
      <c r="AH126" s="150" t="s">
        <v>44</v>
      </c>
      <c r="AI126" s="151" t="s">
        <v>44</v>
      </c>
    </row>
    <row r="127" spans="1:35" s="119" customFormat="1" ht="18" x14ac:dyDescent="0.2">
      <c r="A127" s="146" t="s">
        <v>35</v>
      </c>
      <c r="B127" s="146" t="s">
        <v>306</v>
      </c>
      <c r="C127" s="147" t="s">
        <v>63</v>
      </c>
      <c r="D127" s="147" t="s">
        <v>330</v>
      </c>
      <c r="E127" s="147" t="s">
        <v>331</v>
      </c>
      <c r="F127" s="147" t="s">
        <v>40</v>
      </c>
      <c r="G127" s="148" t="s">
        <v>282</v>
      </c>
      <c r="H127" s="149" t="s">
        <v>42</v>
      </c>
      <c r="I127" s="118">
        <v>5.1990542219591918</v>
      </c>
      <c r="J127" s="155">
        <v>46111</v>
      </c>
      <c r="K127" s="154" t="s">
        <v>43</v>
      </c>
      <c r="L127" s="150" t="s">
        <v>44</v>
      </c>
      <c r="M127" s="151" t="s">
        <v>44</v>
      </c>
      <c r="N127" s="150" t="s">
        <v>44</v>
      </c>
      <c r="O127" s="151" t="s">
        <v>44</v>
      </c>
      <c r="P127" s="150" t="s">
        <v>44</v>
      </c>
      <c r="Q127" s="151" t="s">
        <v>44</v>
      </c>
      <c r="R127" s="150" t="s">
        <v>44</v>
      </c>
      <c r="S127" s="151" t="s">
        <v>44</v>
      </c>
      <c r="T127" s="150" t="s">
        <v>44</v>
      </c>
      <c r="U127" s="151" t="s">
        <v>44</v>
      </c>
      <c r="V127" s="150" t="s">
        <v>44</v>
      </c>
      <c r="W127" s="151" t="s">
        <v>44</v>
      </c>
      <c r="X127" s="150" t="s">
        <v>44</v>
      </c>
      <c r="Y127" s="151" t="s">
        <v>44</v>
      </c>
      <c r="Z127" s="150" t="s">
        <v>44</v>
      </c>
      <c r="AA127" s="151" t="s">
        <v>44</v>
      </c>
      <c r="AB127" s="150" t="s">
        <v>44</v>
      </c>
      <c r="AC127" s="151" t="s">
        <v>44</v>
      </c>
      <c r="AD127" s="150" t="s">
        <v>44</v>
      </c>
      <c r="AE127" s="151" t="s">
        <v>44</v>
      </c>
      <c r="AF127" s="150" t="s">
        <v>44</v>
      </c>
      <c r="AG127" s="151" t="s">
        <v>44</v>
      </c>
      <c r="AH127" s="150" t="s">
        <v>44</v>
      </c>
      <c r="AI127" s="151" t="s">
        <v>44</v>
      </c>
    </row>
    <row r="128" spans="1:35" s="119" customFormat="1" ht="18" x14ac:dyDescent="0.2">
      <c r="A128" s="146" t="s">
        <v>35</v>
      </c>
      <c r="B128" s="146" t="s">
        <v>306</v>
      </c>
      <c r="C128" s="147" t="s">
        <v>82</v>
      </c>
      <c r="D128" s="147" t="s">
        <v>332</v>
      </c>
      <c r="E128" s="147" t="s">
        <v>333</v>
      </c>
      <c r="F128" s="147" t="s">
        <v>40</v>
      </c>
      <c r="G128" s="148" t="s">
        <v>282</v>
      </c>
      <c r="H128" s="149" t="s">
        <v>42</v>
      </c>
      <c r="I128" s="118">
        <v>5.1222514980018374</v>
      </c>
      <c r="J128" s="155">
        <v>46111</v>
      </c>
      <c r="K128" s="154" t="s">
        <v>43</v>
      </c>
      <c r="L128" s="150" t="s">
        <v>44</v>
      </c>
      <c r="M128" s="151" t="s">
        <v>44</v>
      </c>
      <c r="N128" s="150" t="s">
        <v>44</v>
      </c>
      <c r="O128" s="151" t="s">
        <v>44</v>
      </c>
      <c r="P128" s="150" t="s">
        <v>44</v>
      </c>
      <c r="Q128" s="151" t="s">
        <v>44</v>
      </c>
      <c r="R128" s="150" t="s">
        <v>44</v>
      </c>
      <c r="S128" s="151" t="s">
        <v>44</v>
      </c>
      <c r="T128" s="150" t="s">
        <v>44</v>
      </c>
      <c r="U128" s="151" t="s">
        <v>44</v>
      </c>
      <c r="V128" s="150" t="s">
        <v>44</v>
      </c>
      <c r="W128" s="151" t="s">
        <v>44</v>
      </c>
      <c r="X128" s="150" t="s">
        <v>44</v>
      </c>
      <c r="Y128" s="151" t="s">
        <v>44</v>
      </c>
      <c r="Z128" s="150" t="s">
        <v>44</v>
      </c>
      <c r="AA128" s="151" t="s">
        <v>44</v>
      </c>
      <c r="AB128" s="150" t="s">
        <v>44</v>
      </c>
      <c r="AC128" s="151" t="s">
        <v>44</v>
      </c>
      <c r="AD128" s="150" t="s">
        <v>44</v>
      </c>
      <c r="AE128" s="151" t="s">
        <v>44</v>
      </c>
      <c r="AF128" s="150" t="s">
        <v>44</v>
      </c>
      <c r="AG128" s="151" t="s">
        <v>44</v>
      </c>
      <c r="AH128" s="150" t="s">
        <v>44</v>
      </c>
      <c r="AI128" s="151" t="s">
        <v>44</v>
      </c>
    </row>
    <row r="129" spans="1:35" s="119" customFormat="1" ht="18" x14ac:dyDescent="0.2">
      <c r="A129" s="146" t="s">
        <v>35</v>
      </c>
      <c r="B129" s="146" t="s">
        <v>306</v>
      </c>
      <c r="C129" s="147" t="s">
        <v>60</v>
      </c>
      <c r="D129" s="147" t="s">
        <v>334</v>
      </c>
      <c r="E129" s="147" t="s">
        <v>335</v>
      </c>
      <c r="F129" s="147" t="s">
        <v>40</v>
      </c>
      <c r="G129" s="148" t="s">
        <v>282</v>
      </c>
      <c r="H129" s="149" t="s">
        <v>42</v>
      </c>
      <c r="I129" s="118">
        <v>5.2365670594975144</v>
      </c>
      <c r="J129" s="155">
        <v>46111</v>
      </c>
      <c r="K129" s="154" t="s">
        <v>43</v>
      </c>
      <c r="L129" s="150" t="s">
        <v>44</v>
      </c>
      <c r="M129" s="151" t="s">
        <v>44</v>
      </c>
      <c r="N129" s="150" t="s">
        <v>44</v>
      </c>
      <c r="O129" s="151" t="s">
        <v>44</v>
      </c>
      <c r="P129" s="150" t="s">
        <v>44</v>
      </c>
      <c r="Q129" s="151" t="s">
        <v>44</v>
      </c>
      <c r="R129" s="150" t="s">
        <v>44</v>
      </c>
      <c r="S129" s="151" t="s">
        <v>44</v>
      </c>
      <c r="T129" s="150" t="s">
        <v>44</v>
      </c>
      <c r="U129" s="151" t="s">
        <v>44</v>
      </c>
      <c r="V129" s="150" t="s">
        <v>44</v>
      </c>
      <c r="W129" s="151" t="s">
        <v>44</v>
      </c>
      <c r="X129" s="150" t="s">
        <v>44</v>
      </c>
      <c r="Y129" s="151" t="s">
        <v>44</v>
      </c>
      <c r="Z129" s="150" t="s">
        <v>44</v>
      </c>
      <c r="AA129" s="151" t="s">
        <v>44</v>
      </c>
      <c r="AB129" s="150" t="s">
        <v>44</v>
      </c>
      <c r="AC129" s="151" t="s">
        <v>44</v>
      </c>
      <c r="AD129" s="150" t="s">
        <v>44</v>
      </c>
      <c r="AE129" s="151" t="s">
        <v>44</v>
      </c>
      <c r="AF129" s="150" t="s">
        <v>44</v>
      </c>
      <c r="AG129" s="151" t="s">
        <v>44</v>
      </c>
      <c r="AH129" s="150" t="s">
        <v>44</v>
      </c>
      <c r="AI129" s="151" t="s">
        <v>44</v>
      </c>
    </row>
    <row r="130" spans="1:35" s="119" customFormat="1" ht="18" x14ac:dyDescent="0.2">
      <c r="A130" s="146" t="s">
        <v>35</v>
      </c>
      <c r="B130" s="146" t="s">
        <v>306</v>
      </c>
      <c r="C130" s="147" t="s">
        <v>48</v>
      </c>
      <c r="D130" s="147" t="s">
        <v>336</v>
      </c>
      <c r="E130" s="147" t="s">
        <v>337</v>
      </c>
      <c r="F130" s="147" t="s">
        <v>40</v>
      </c>
      <c r="G130" s="148" t="s">
        <v>282</v>
      </c>
      <c r="H130" s="149" t="s">
        <v>42</v>
      </c>
      <c r="I130" s="118">
        <v>5.0528011466017739</v>
      </c>
      <c r="J130" s="155">
        <v>46111</v>
      </c>
      <c r="K130" s="154" t="s">
        <v>43</v>
      </c>
      <c r="L130" s="150" t="s">
        <v>44</v>
      </c>
      <c r="M130" s="151" t="s">
        <v>44</v>
      </c>
      <c r="N130" s="150" t="s">
        <v>44</v>
      </c>
      <c r="O130" s="151" t="s">
        <v>44</v>
      </c>
      <c r="P130" s="150" t="s">
        <v>44</v>
      </c>
      <c r="Q130" s="151" t="s">
        <v>44</v>
      </c>
      <c r="R130" s="150" t="s">
        <v>44</v>
      </c>
      <c r="S130" s="151" t="s">
        <v>44</v>
      </c>
      <c r="T130" s="150" t="s">
        <v>44</v>
      </c>
      <c r="U130" s="151" t="s">
        <v>44</v>
      </c>
      <c r="V130" s="150" t="s">
        <v>44</v>
      </c>
      <c r="W130" s="151" t="s">
        <v>44</v>
      </c>
      <c r="X130" s="150" t="s">
        <v>44</v>
      </c>
      <c r="Y130" s="151" t="s">
        <v>44</v>
      </c>
      <c r="Z130" s="150" t="s">
        <v>44</v>
      </c>
      <c r="AA130" s="151" t="s">
        <v>44</v>
      </c>
      <c r="AB130" s="150" t="s">
        <v>44</v>
      </c>
      <c r="AC130" s="151" t="s">
        <v>44</v>
      </c>
      <c r="AD130" s="150" t="s">
        <v>44</v>
      </c>
      <c r="AE130" s="151" t="s">
        <v>44</v>
      </c>
      <c r="AF130" s="150" t="s">
        <v>44</v>
      </c>
      <c r="AG130" s="151" t="s">
        <v>44</v>
      </c>
      <c r="AH130" s="150" t="s">
        <v>44</v>
      </c>
      <c r="AI130" s="151" t="s">
        <v>44</v>
      </c>
    </row>
    <row r="131" spans="1:35" s="119" customFormat="1" ht="18" x14ac:dyDescent="0.2">
      <c r="A131" s="146" t="s">
        <v>35</v>
      </c>
      <c r="B131" s="146" t="s">
        <v>306</v>
      </c>
      <c r="C131" s="147" t="s">
        <v>338</v>
      </c>
      <c r="D131" s="147" t="s">
        <v>339</v>
      </c>
      <c r="E131" s="147" t="s">
        <v>340</v>
      </c>
      <c r="F131" s="147" t="s">
        <v>40</v>
      </c>
      <c r="G131" s="148" t="s">
        <v>282</v>
      </c>
      <c r="H131" s="149" t="s">
        <v>42</v>
      </c>
      <c r="I131" s="118">
        <v>510.99932961223459</v>
      </c>
      <c r="J131" s="155">
        <v>46111</v>
      </c>
      <c r="K131" s="154" t="s">
        <v>43</v>
      </c>
      <c r="L131" s="150" t="s">
        <v>44</v>
      </c>
      <c r="M131" s="151" t="s">
        <v>44</v>
      </c>
      <c r="N131" s="150" t="s">
        <v>44</v>
      </c>
      <c r="O131" s="151" t="s">
        <v>44</v>
      </c>
      <c r="P131" s="150" t="s">
        <v>44</v>
      </c>
      <c r="Q131" s="151" t="s">
        <v>44</v>
      </c>
      <c r="R131" s="150" t="s">
        <v>44</v>
      </c>
      <c r="S131" s="151" t="s">
        <v>44</v>
      </c>
      <c r="T131" s="150" t="s">
        <v>44</v>
      </c>
      <c r="U131" s="151" t="s">
        <v>44</v>
      </c>
      <c r="V131" s="150" t="s">
        <v>44</v>
      </c>
      <c r="W131" s="151" t="s">
        <v>44</v>
      </c>
      <c r="X131" s="150" t="s">
        <v>44</v>
      </c>
      <c r="Y131" s="151" t="s">
        <v>44</v>
      </c>
      <c r="Z131" s="150" t="s">
        <v>44</v>
      </c>
      <c r="AA131" s="151" t="s">
        <v>44</v>
      </c>
      <c r="AB131" s="150" t="s">
        <v>44</v>
      </c>
      <c r="AC131" s="151" t="s">
        <v>44</v>
      </c>
      <c r="AD131" s="150" t="s">
        <v>44</v>
      </c>
      <c r="AE131" s="151" t="s">
        <v>44</v>
      </c>
      <c r="AF131" s="150" t="s">
        <v>44</v>
      </c>
      <c r="AG131" s="151" t="s">
        <v>44</v>
      </c>
      <c r="AH131" s="150" t="s">
        <v>44</v>
      </c>
      <c r="AI131" s="151" t="s">
        <v>44</v>
      </c>
    </row>
    <row r="132" spans="1:35" s="119" customFormat="1" ht="18" x14ac:dyDescent="0.2">
      <c r="A132" s="146" t="s">
        <v>35</v>
      </c>
      <c r="B132" s="146" t="s">
        <v>306</v>
      </c>
      <c r="C132" s="147" t="s">
        <v>341</v>
      </c>
      <c r="D132" s="147" t="s">
        <v>342</v>
      </c>
      <c r="E132" s="147" t="s">
        <v>343</v>
      </c>
      <c r="F132" s="147" t="s">
        <v>40</v>
      </c>
      <c r="G132" s="148" t="s">
        <v>282</v>
      </c>
      <c r="H132" s="149" t="s">
        <v>42</v>
      </c>
      <c r="I132" s="118">
        <v>4.1275565180470632</v>
      </c>
      <c r="J132" s="155">
        <v>46111</v>
      </c>
      <c r="K132" s="154" t="s">
        <v>43</v>
      </c>
      <c r="L132" s="150" t="s">
        <v>44</v>
      </c>
      <c r="M132" s="151" t="s">
        <v>44</v>
      </c>
      <c r="N132" s="150" t="s">
        <v>44</v>
      </c>
      <c r="O132" s="151" t="s">
        <v>44</v>
      </c>
      <c r="P132" s="150" t="s">
        <v>44</v>
      </c>
      <c r="Q132" s="151" t="s">
        <v>44</v>
      </c>
      <c r="R132" s="150" t="s">
        <v>44</v>
      </c>
      <c r="S132" s="151" t="s">
        <v>44</v>
      </c>
      <c r="T132" s="150" t="s">
        <v>44</v>
      </c>
      <c r="U132" s="151" t="s">
        <v>44</v>
      </c>
      <c r="V132" s="150" t="s">
        <v>44</v>
      </c>
      <c r="W132" s="151" t="s">
        <v>44</v>
      </c>
      <c r="X132" s="150" t="s">
        <v>44</v>
      </c>
      <c r="Y132" s="151" t="s">
        <v>44</v>
      </c>
      <c r="Z132" s="150" t="s">
        <v>44</v>
      </c>
      <c r="AA132" s="151" t="s">
        <v>44</v>
      </c>
      <c r="AB132" s="150" t="s">
        <v>44</v>
      </c>
      <c r="AC132" s="151" t="s">
        <v>44</v>
      </c>
      <c r="AD132" s="150" t="s">
        <v>44</v>
      </c>
      <c r="AE132" s="151" t="s">
        <v>44</v>
      </c>
      <c r="AF132" s="150" t="s">
        <v>44</v>
      </c>
      <c r="AG132" s="151" t="s">
        <v>44</v>
      </c>
      <c r="AH132" s="150" t="s">
        <v>44</v>
      </c>
      <c r="AI132" s="151" t="s">
        <v>44</v>
      </c>
    </row>
    <row r="133" spans="1:35" s="119" customFormat="1" ht="18" x14ac:dyDescent="0.2">
      <c r="A133" s="146" t="s">
        <v>35</v>
      </c>
      <c r="B133" s="146" t="s">
        <v>344</v>
      </c>
      <c r="C133" s="147" t="s">
        <v>37</v>
      </c>
      <c r="D133" s="147" t="s">
        <v>345</v>
      </c>
      <c r="E133" s="147" t="s">
        <v>346</v>
      </c>
      <c r="F133" s="147" t="s">
        <v>40</v>
      </c>
      <c r="G133" s="148" t="s">
        <v>282</v>
      </c>
      <c r="H133" s="149" t="s">
        <v>42</v>
      </c>
      <c r="I133" s="118">
        <v>5.1196633195506127</v>
      </c>
      <c r="J133" s="155">
        <v>46111</v>
      </c>
      <c r="K133" s="154" t="s">
        <v>43</v>
      </c>
      <c r="L133" s="150" t="s">
        <v>44</v>
      </c>
      <c r="M133" s="151" t="s">
        <v>44</v>
      </c>
      <c r="N133" s="150" t="s">
        <v>44</v>
      </c>
      <c r="O133" s="151" t="s">
        <v>44</v>
      </c>
      <c r="P133" s="150" t="s">
        <v>44</v>
      </c>
      <c r="Q133" s="151" t="s">
        <v>44</v>
      </c>
      <c r="R133" s="150" t="s">
        <v>44</v>
      </c>
      <c r="S133" s="151" t="s">
        <v>44</v>
      </c>
      <c r="T133" s="150" t="s">
        <v>44</v>
      </c>
      <c r="U133" s="151" t="s">
        <v>44</v>
      </c>
      <c r="V133" s="150" t="s">
        <v>44</v>
      </c>
      <c r="W133" s="151" t="s">
        <v>44</v>
      </c>
      <c r="X133" s="150" t="s">
        <v>44</v>
      </c>
      <c r="Y133" s="151" t="s">
        <v>44</v>
      </c>
      <c r="Z133" s="150" t="s">
        <v>44</v>
      </c>
      <c r="AA133" s="151" t="s">
        <v>44</v>
      </c>
      <c r="AB133" s="150" t="s">
        <v>44</v>
      </c>
      <c r="AC133" s="151" t="s">
        <v>44</v>
      </c>
      <c r="AD133" s="150" t="s">
        <v>44</v>
      </c>
      <c r="AE133" s="151" t="s">
        <v>44</v>
      </c>
      <c r="AF133" s="150" t="s">
        <v>44</v>
      </c>
      <c r="AG133" s="151" t="s">
        <v>44</v>
      </c>
      <c r="AH133" s="150" t="s">
        <v>44</v>
      </c>
      <c r="AI133" s="151" t="s">
        <v>44</v>
      </c>
    </row>
    <row r="134" spans="1:35" s="119" customFormat="1" ht="18" x14ac:dyDescent="0.2">
      <c r="A134" s="146" t="s">
        <v>35</v>
      </c>
      <c r="B134" s="146" t="s">
        <v>344</v>
      </c>
      <c r="C134" s="147" t="s">
        <v>57</v>
      </c>
      <c r="D134" s="147" t="s">
        <v>347</v>
      </c>
      <c r="E134" s="147" t="s">
        <v>348</v>
      </c>
      <c r="F134" s="147" t="s">
        <v>40</v>
      </c>
      <c r="G134" s="148" t="s">
        <v>282</v>
      </c>
      <c r="H134" s="149" t="s">
        <v>42</v>
      </c>
      <c r="I134" s="118">
        <v>6.0607444721099437</v>
      </c>
      <c r="J134" s="155">
        <v>46111</v>
      </c>
      <c r="K134" s="154" t="s">
        <v>43</v>
      </c>
      <c r="L134" s="150" t="s">
        <v>44</v>
      </c>
      <c r="M134" s="151" t="s">
        <v>44</v>
      </c>
      <c r="N134" s="150" t="s">
        <v>44</v>
      </c>
      <c r="O134" s="151" t="s">
        <v>44</v>
      </c>
      <c r="P134" s="150" t="s">
        <v>44</v>
      </c>
      <c r="Q134" s="151" t="s">
        <v>44</v>
      </c>
      <c r="R134" s="150" t="s">
        <v>44</v>
      </c>
      <c r="S134" s="151" t="s">
        <v>44</v>
      </c>
      <c r="T134" s="150" t="s">
        <v>44</v>
      </c>
      <c r="U134" s="151" t="s">
        <v>44</v>
      </c>
      <c r="V134" s="150" t="s">
        <v>44</v>
      </c>
      <c r="W134" s="151" t="s">
        <v>44</v>
      </c>
      <c r="X134" s="150" t="s">
        <v>44</v>
      </c>
      <c r="Y134" s="151" t="s">
        <v>44</v>
      </c>
      <c r="Z134" s="150" t="s">
        <v>44</v>
      </c>
      <c r="AA134" s="151" t="s">
        <v>44</v>
      </c>
      <c r="AB134" s="150" t="s">
        <v>44</v>
      </c>
      <c r="AC134" s="151" t="s">
        <v>44</v>
      </c>
      <c r="AD134" s="150" t="s">
        <v>44</v>
      </c>
      <c r="AE134" s="151" t="s">
        <v>44</v>
      </c>
      <c r="AF134" s="150" t="s">
        <v>44</v>
      </c>
      <c r="AG134" s="151" t="s">
        <v>44</v>
      </c>
      <c r="AH134" s="150" t="s">
        <v>44</v>
      </c>
      <c r="AI134" s="151" t="s">
        <v>44</v>
      </c>
    </row>
    <row r="135" spans="1:35" s="119" customFormat="1" ht="18" x14ac:dyDescent="0.2">
      <c r="A135" s="146" t="s">
        <v>35</v>
      </c>
      <c r="B135" s="146" t="s">
        <v>344</v>
      </c>
      <c r="C135" s="147" t="s">
        <v>124</v>
      </c>
      <c r="D135" s="147" t="s">
        <v>349</v>
      </c>
      <c r="E135" s="147" t="s">
        <v>350</v>
      </c>
      <c r="F135" s="147" t="s">
        <v>351</v>
      </c>
      <c r="G135" s="148" t="s">
        <v>282</v>
      </c>
      <c r="H135" s="149" t="s">
        <v>42</v>
      </c>
      <c r="I135" s="118">
        <v>2.3131110068186604</v>
      </c>
      <c r="J135" s="155">
        <v>46111</v>
      </c>
      <c r="K135" s="154" t="s">
        <v>43</v>
      </c>
      <c r="L135" s="150" t="s">
        <v>44</v>
      </c>
      <c r="M135" s="151" t="s">
        <v>44</v>
      </c>
      <c r="N135" s="150" t="s">
        <v>44</v>
      </c>
      <c r="O135" s="151" t="s">
        <v>44</v>
      </c>
      <c r="P135" s="150" t="s">
        <v>44</v>
      </c>
      <c r="Q135" s="151" t="s">
        <v>44</v>
      </c>
      <c r="R135" s="150" t="s">
        <v>44</v>
      </c>
      <c r="S135" s="151" t="s">
        <v>44</v>
      </c>
      <c r="T135" s="150" t="s">
        <v>44</v>
      </c>
      <c r="U135" s="151" t="s">
        <v>44</v>
      </c>
      <c r="V135" s="150" t="s">
        <v>44</v>
      </c>
      <c r="W135" s="151" t="s">
        <v>44</v>
      </c>
      <c r="X135" s="150" t="s">
        <v>44</v>
      </c>
      <c r="Y135" s="151" t="s">
        <v>44</v>
      </c>
      <c r="Z135" s="150" t="s">
        <v>44</v>
      </c>
      <c r="AA135" s="151" t="s">
        <v>44</v>
      </c>
      <c r="AB135" s="150" t="s">
        <v>44</v>
      </c>
      <c r="AC135" s="151" t="s">
        <v>44</v>
      </c>
      <c r="AD135" s="150" t="s">
        <v>44</v>
      </c>
      <c r="AE135" s="151" t="s">
        <v>44</v>
      </c>
      <c r="AF135" s="150" t="s">
        <v>44</v>
      </c>
      <c r="AG135" s="151" t="s">
        <v>44</v>
      </c>
      <c r="AH135" s="150" t="s">
        <v>44</v>
      </c>
      <c r="AI135" s="151" t="s">
        <v>44</v>
      </c>
    </row>
    <row r="136" spans="1:35" s="119" customFormat="1" ht="18" x14ac:dyDescent="0.2">
      <c r="A136" s="146" t="s">
        <v>35</v>
      </c>
      <c r="B136" s="146" t="s">
        <v>344</v>
      </c>
      <c r="C136" s="147" t="s">
        <v>45</v>
      </c>
      <c r="D136" s="147" t="s">
        <v>352</v>
      </c>
      <c r="E136" s="147" t="s">
        <v>353</v>
      </c>
      <c r="F136" s="147" t="s">
        <v>40</v>
      </c>
      <c r="G136" s="148" t="s">
        <v>282</v>
      </c>
      <c r="H136" s="149" t="s">
        <v>42</v>
      </c>
      <c r="I136" s="118">
        <v>5.7081420187680134</v>
      </c>
      <c r="J136" s="155">
        <v>46111</v>
      </c>
      <c r="K136" s="154" t="s">
        <v>43</v>
      </c>
      <c r="L136" s="150" t="s">
        <v>44</v>
      </c>
      <c r="M136" s="151" t="s">
        <v>44</v>
      </c>
      <c r="N136" s="150" t="s">
        <v>44</v>
      </c>
      <c r="O136" s="151" t="s">
        <v>44</v>
      </c>
      <c r="P136" s="150" t="s">
        <v>44</v>
      </c>
      <c r="Q136" s="151" t="s">
        <v>44</v>
      </c>
      <c r="R136" s="150" t="s">
        <v>44</v>
      </c>
      <c r="S136" s="151" t="s">
        <v>44</v>
      </c>
      <c r="T136" s="150" t="s">
        <v>44</v>
      </c>
      <c r="U136" s="151" t="s">
        <v>44</v>
      </c>
      <c r="V136" s="150" t="s">
        <v>44</v>
      </c>
      <c r="W136" s="151" t="s">
        <v>44</v>
      </c>
      <c r="X136" s="150" t="s">
        <v>44</v>
      </c>
      <c r="Y136" s="151" t="s">
        <v>44</v>
      </c>
      <c r="Z136" s="150" t="s">
        <v>44</v>
      </c>
      <c r="AA136" s="151" t="s">
        <v>44</v>
      </c>
      <c r="AB136" s="150" t="s">
        <v>44</v>
      </c>
      <c r="AC136" s="151" t="s">
        <v>44</v>
      </c>
      <c r="AD136" s="150" t="s">
        <v>44</v>
      </c>
      <c r="AE136" s="151" t="s">
        <v>44</v>
      </c>
      <c r="AF136" s="150" t="s">
        <v>44</v>
      </c>
      <c r="AG136" s="151" t="s">
        <v>44</v>
      </c>
      <c r="AH136" s="150" t="s">
        <v>44</v>
      </c>
      <c r="AI136" s="151" t="s">
        <v>44</v>
      </c>
    </row>
    <row r="137" spans="1:35" s="119" customFormat="1" ht="18" x14ac:dyDescent="0.2">
      <c r="A137" s="146" t="s">
        <v>35</v>
      </c>
      <c r="B137" s="146" t="s">
        <v>344</v>
      </c>
      <c r="C137" s="147" t="s">
        <v>98</v>
      </c>
      <c r="D137" s="147" t="s">
        <v>354</v>
      </c>
      <c r="E137" s="147" t="s">
        <v>355</v>
      </c>
      <c r="F137" s="147" t="s">
        <v>40</v>
      </c>
      <c r="G137" s="148" t="s">
        <v>282</v>
      </c>
      <c r="H137" s="149" t="s">
        <v>42</v>
      </c>
      <c r="I137" s="118">
        <v>5.7507979828241789</v>
      </c>
      <c r="J137" s="155">
        <v>46111</v>
      </c>
      <c r="K137" s="154" t="s">
        <v>43</v>
      </c>
      <c r="L137" s="150" t="s">
        <v>44</v>
      </c>
      <c r="M137" s="151" t="s">
        <v>44</v>
      </c>
      <c r="N137" s="150" t="s">
        <v>44</v>
      </c>
      <c r="O137" s="151" t="s">
        <v>44</v>
      </c>
      <c r="P137" s="150" t="s">
        <v>44</v>
      </c>
      <c r="Q137" s="151" t="s">
        <v>44</v>
      </c>
      <c r="R137" s="150" t="s">
        <v>44</v>
      </c>
      <c r="S137" s="151" t="s">
        <v>44</v>
      </c>
      <c r="T137" s="150" t="s">
        <v>44</v>
      </c>
      <c r="U137" s="151" t="s">
        <v>44</v>
      </c>
      <c r="V137" s="150" t="s">
        <v>44</v>
      </c>
      <c r="W137" s="151" t="s">
        <v>44</v>
      </c>
      <c r="X137" s="150" t="s">
        <v>44</v>
      </c>
      <c r="Y137" s="151" t="s">
        <v>44</v>
      </c>
      <c r="Z137" s="150" t="s">
        <v>44</v>
      </c>
      <c r="AA137" s="151" t="s">
        <v>44</v>
      </c>
      <c r="AB137" s="150" t="s">
        <v>44</v>
      </c>
      <c r="AC137" s="151" t="s">
        <v>44</v>
      </c>
      <c r="AD137" s="150" t="s">
        <v>44</v>
      </c>
      <c r="AE137" s="151" t="s">
        <v>44</v>
      </c>
      <c r="AF137" s="150" t="s">
        <v>44</v>
      </c>
      <c r="AG137" s="151" t="s">
        <v>44</v>
      </c>
      <c r="AH137" s="150" t="s">
        <v>44</v>
      </c>
      <c r="AI137" s="151" t="s">
        <v>44</v>
      </c>
    </row>
    <row r="138" spans="1:35" s="119" customFormat="1" ht="18" x14ac:dyDescent="0.2">
      <c r="A138" s="146" t="s">
        <v>35</v>
      </c>
      <c r="B138" s="146" t="s">
        <v>344</v>
      </c>
      <c r="C138" s="147" t="s">
        <v>66</v>
      </c>
      <c r="D138" s="147" t="s">
        <v>356</v>
      </c>
      <c r="E138" s="147" t="s">
        <v>357</v>
      </c>
      <c r="F138" s="147" t="s">
        <v>40</v>
      </c>
      <c r="G138" s="148" t="s">
        <v>282</v>
      </c>
      <c r="H138" s="149" t="s">
        <v>42</v>
      </c>
      <c r="I138" s="118">
        <v>5.414694679922996</v>
      </c>
      <c r="J138" s="155">
        <v>46111</v>
      </c>
      <c r="K138" s="154" t="s">
        <v>43</v>
      </c>
      <c r="L138" s="150" t="s">
        <v>44</v>
      </c>
      <c r="M138" s="151" t="s">
        <v>44</v>
      </c>
      <c r="N138" s="150" t="s">
        <v>44</v>
      </c>
      <c r="O138" s="151" t="s">
        <v>44</v>
      </c>
      <c r="P138" s="150" t="s">
        <v>44</v>
      </c>
      <c r="Q138" s="151" t="s">
        <v>44</v>
      </c>
      <c r="R138" s="150" t="s">
        <v>44</v>
      </c>
      <c r="S138" s="151" t="s">
        <v>44</v>
      </c>
      <c r="T138" s="150" t="s">
        <v>44</v>
      </c>
      <c r="U138" s="151" t="s">
        <v>44</v>
      </c>
      <c r="V138" s="150" t="s">
        <v>44</v>
      </c>
      <c r="W138" s="151" t="s">
        <v>44</v>
      </c>
      <c r="X138" s="150" t="s">
        <v>44</v>
      </c>
      <c r="Y138" s="151" t="s">
        <v>44</v>
      </c>
      <c r="Z138" s="150" t="s">
        <v>44</v>
      </c>
      <c r="AA138" s="151" t="s">
        <v>44</v>
      </c>
      <c r="AB138" s="150" t="s">
        <v>44</v>
      </c>
      <c r="AC138" s="151" t="s">
        <v>44</v>
      </c>
      <c r="AD138" s="150" t="s">
        <v>44</v>
      </c>
      <c r="AE138" s="151" t="s">
        <v>44</v>
      </c>
      <c r="AF138" s="150" t="s">
        <v>44</v>
      </c>
      <c r="AG138" s="151" t="s">
        <v>44</v>
      </c>
      <c r="AH138" s="150" t="s">
        <v>44</v>
      </c>
      <c r="AI138" s="151" t="s">
        <v>44</v>
      </c>
    </row>
    <row r="139" spans="1:35" s="119" customFormat="1" ht="18" x14ac:dyDescent="0.2">
      <c r="A139" s="146" t="s">
        <v>35</v>
      </c>
      <c r="B139" s="146" t="s">
        <v>344</v>
      </c>
      <c r="C139" s="147" t="s">
        <v>106</v>
      </c>
      <c r="D139" s="147" t="s">
        <v>358</v>
      </c>
      <c r="E139" s="147" t="s">
        <v>359</v>
      </c>
      <c r="F139" s="147" t="s">
        <v>40</v>
      </c>
      <c r="G139" s="148" t="s">
        <v>282</v>
      </c>
      <c r="H139" s="149" t="s">
        <v>42</v>
      </c>
      <c r="I139" s="118">
        <v>0</v>
      </c>
      <c r="J139" s="155">
        <v>46111</v>
      </c>
      <c r="K139" s="154" t="s">
        <v>43</v>
      </c>
      <c r="L139" s="150">
        <v>2.4001679401707596</v>
      </c>
      <c r="M139" s="151">
        <v>45748</v>
      </c>
      <c r="N139" s="150">
        <v>2.2606235448571939</v>
      </c>
      <c r="O139" s="151">
        <v>45931</v>
      </c>
      <c r="P139" s="150" t="s">
        <v>44</v>
      </c>
      <c r="Q139" s="151" t="s">
        <v>44</v>
      </c>
      <c r="R139" s="150" t="s">
        <v>44</v>
      </c>
      <c r="S139" s="151" t="s">
        <v>44</v>
      </c>
      <c r="T139" s="150" t="s">
        <v>44</v>
      </c>
      <c r="U139" s="151" t="s">
        <v>44</v>
      </c>
      <c r="V139" s="150" t="s">
        <v>44</v>
      </c>
      <c r="W139" s="151" t="s">
        <v>44</v>
      </c>
      <c r="X139" s="150" t="s">
        <v>44</v>
      </c>
      <c r="Y139" s="151" t="s">
        <v>44</v>
      </c>
      <c r="Z139" s="150" t="s">
        <v>44</v>
      </c>
      <c r="AA139" s="151" t="s">
        <v>44</v>
      </c>
      <c r="AB139" s="150" t="s">
        <v>44</v>
      </c>
      <c r="AC139" s="151" t="s">
        <v>44</v>
      </c>
      <c r="AD139" s="150" t="s">
        <v>44</v>
      </c>
      <c r="AE139" s="151" t="s">
        <v>44</v>
      </c>
      <c r="AF139" s="150" t="s">
        <v>44</v>
      </c>
      <c r="AG139" s="151" t="s">
        <v>44</v>
      </c>
      <c r="AH139" s="150" t="s">
        <v>44</v>
      </c>
      <c r="AI139" s="151" t="s">
        <v>44</v>
      </c>
    </row>
    <row r="140" spans="1:35" s="119" customFormat="1" ht="18" x14ac:dyDescent="0.2">
      <c r="A140" s="146" t="s">
        <v>35</v>
      </c>
      <c r="B140" s="146" t="s">
        <v>344</v>
      </c>
      <c r="C140" s="147" t="s">
        <v>171</v>
      </c>
      <c r="D140" s="147" t="s">
        <v>360</v>
      </c>
      <c r="E140" s="147" t="s">
        <v>361</v>
      </c>
      <c r="F140" s="147" t="s">
        <v>40</v>
      </c>
      <c r="G140" s="148" t="s">
        <v>282</v>
      </c>
      <c r="H140" s="149" t="s">
        <v>42</v>
      </c>
      <c r="I140" s="118">
        <v>7.5051255906535275E-3</v>
      </c>
      <c r="J140" s="155">
        <v>46111</v>
      </c>
      <c r="K140" s="154" t="s">
        <v>43</v>
      </c>
      <c r="L140" s="150">
        <v>2.0300000000000002</v>
      </c>
      <c r="M140" s="151">
        <v>45748</v>
      </c>
      <c r="N140" s="150">
        <v>2.2800000000000007</v>
      </c>
      <c r="O140" s="151">
        <v>45931</v>
      </c>
      <c r="P140" s="150" t="s">
        <v>44</v>
      </c>
      <c r="Q140" s="151" t="s">
        <v>44</v>
      </c>
      <c r="R140" s="150" t="s">
        <v>44</v>
      </c>
      <c r="S140" s="151" t="s">
        <v>44</v>
      </c>
      <c r="T140" s="150" t="s">
        <v>44</v>
      </c>
      <c r="U140" s="151" t="s">
        <v>44</v>
      </c>
      <c r="V140" s="150" t="s">
        <v>44</v>
      </c>
      <c r="W140" s="151" t="s">
        <v>44</v>
      </c>
      <c r="X140" s="150" t="s">
        <v>44</v>
      </c>
      <c r="Y140" s="151" t="s">
        <v>44</v>
      </c>
      <c r="Z140" s="150" t="s">
        <v>44</v>
      </c>
      <c r="AA140" s="151" t="s">
        <v>44</v>
      </c>
      <c r="AB140" s="150" t="s">
        <v>44</v>
      </c>
      <c r="AC140" s="151" t="s">
        <v>44</v>
      </c>
      <c r="AD140" s="150" t="s">
        <v>44</v>
      </c>
      <c r="AE140" s="151" t="s">
        <v>44</v>
      </c>
      <c r="AF140" s="150" t="s">
        <v>44</v>
      </c>
      <c r="AG140" s="151" t="s">
        <v>44</v>
      </c>
      <c r="AH140" s="150" t="s">
        <v>44</v>
      </c>
      <c r="AI140" s="151" t="s">
        <v>44</v>
      </c>
    </row>
    <row r="141" spans="1:35" s="119" customFormat="1" ht="18" x14ac:dyDescent="0.2">
      <c r="A141" s="146" t="s">
        <v>35</v>
      </c>
      <c r="B141" s="146" t="s">
        <v>344</v>
      </c>
      <c r="C141" s="147" t="s">
        <v>273</v>
      </c>
      <c r="D141" s="147" t="s">
        <v>362</v>
      </c>
      <c r="E141" s="147" t="s">
        <v>363</v>
      </c>
      <c r="F141" s="147" t="s">
        <v>40</v>
      </c>
      <c r="G141" s="148" t="s">
        <v>282</v>
      </c>
      <c r="H141" s="149" t="s">
        <v>42</v>
      </c>
      <c r="I141" s="118">
        <v>5.3187336153149136</v>
      </c>
      <c r="J141" s="155">
        <v>46111</v>
      </c>
      <c r="K141" s="154" t="s">
        <v>43</v>
      </c>
      <c r="L141" s="150" t="s">
        <v>44</v>
      </c>
      <c r="M141" s="151" t="s">
        <v>44</v>
      </c>
      <c r="N141" s="150" t="s">
        <v>44</v>
      </c>
      <c r="O141" s="151" t="s">
        <v>44</v>
      </c>
      <c r="P141" s="150" t="s">
        <v>44</v>
      </c>
      <c r="Q141" s="151" t="s">
        <v>44</v>
      </c>
      <c r="R141" s="150" t="s">
        <v>44</v>
      </c>
      <c r="S141" s="151" t="s">
        <v>44</v>
      </c>
      <c r="T141" s="150" t="s">
        <v>44</v>
      </c>
      <c r="U141" s="151" t="s">
        <v>44</v>
      </c>
      <c r="V141" s="150" t="s">
        <v>44</v>
      </c>
      <c r="W141" s="151" t="s">
        <v>44</v>
      </c>
      <c r="X141" s="150" t="s">
        <v>44</v>
      </c>
      <c r="Y141" s="151" t="s">
        <v>44</v>
      </c>
      <c r="Z141" s="150" t="s">
        <v>44</v>
      </c>
      <c r="AA141" s="151" t="s">
        <v>44</v>
      </c>
      <c r="AB141" s="150" t="s">
        <v>44</v>
      </c>
      <c r="AC141" s="151" t="s">
        <v>44</v>
      </c>
      <c r="AD141" s="150" t="s">
        <v>44</v>
      </c>
      <c r="AE141" s="151" t="s">
        <v>44</v>
      </c>
      <c r="AF141" s="150" t="s">
        <v>44</v>
      </c>
      <c r="AG141" s="151" t="s">
        <v>44</v>
      </c>
      <c r="AH141" s="150" t="s">
        <v>44</v>
      </c>
      <c r="AI141" s="151" t="s">
        <v>44</v>
      </c>
    </row>
    <row r="142" spans="1:35" s="119" customFormat="1" ht="18" x14ac:dyDescent="0.2">
      <c r="A142" s="146" t="s">
        <v>35</v>
      </c>
      <c r="B142" s="146" t="s">
        <v>344</v>
      </c>
      <c r="C142" s="147" t="s">
        <v>276</v>
      </c>
      <c r="D142" s="147" t="s">
        <v>364</v>
      </c>
      <c r="E142" s="147" t="s">
        <v>365</v>
      </c>
      <c r="F142" s="147" t="s">
        <v>40</v>
      </c>
      <c r="G142" s="148" t="s">
        <v>282</v>
      </c>
      <c r="H142" s="149" t="s">
        <v>42</v>
      </c>
      <c r="I142" s="118">
        <v>0</v>
      </c>
      <c r="J142" s="155">
        <v>46111</v>
      </c>
      <c r="K142" s="154" t="s">
        <v>43</v>
      </c>
      <c r="L142" s="150">
        <v>2.414490580500682</v>
      </c>
      <c r="M142" s="151">
        <v>45748</v>
      </c>
      <c r="N142" s="150">
        <v>2.2743170256622531</v>
      </c>
      <c r="O142" s="151">
        <v>45931</v>
      </c>
      <c r="P142" s="150" t="s">
        <v>44</v>
      </c>
      <c r="Q142" s="151" t="s">
        <v>44</v>
      </c>
      <c r="R142" s="150" t="s">
        <v>44</v>
      </c>
      <c r="S142" s="151" t="s">
        <v>44</v>
      </c>
      <c r="T142" s="150" t="s">
        <v>44</v>
      </c>
      <c r="U142" s="151" t="s">
        <v>44</v>
      </c>
      <c r="V142" s="150" t="s">
        <v>44</v>
      </c>
      <c r="W142" s="151" t="s">
        <v>44</v>
      </c>
      <c r="X142" s="150" t="s">
        <v>44</v>
      </c>
      <c r="Y142" s="151" t="s">
        <v>44</v>
      </c>
      <c r="Z142" s="150" t="s">
        <v>44</v>
      </c>
      <c r="AA142" s="151" t="s">
        <v>44</v>
      </c>
      <c r="AB142" s="150" t="s">
        <v>44</v>
      </c>
      <c r="AC142" s="151" t="s">
        <v>44</v>
      </c>
      <c r="AD142" s="150" t="s">
        <v>44</v>
      </c>
      <c r="AE142" s="151" t="s">
        <v>44</v>
      </c>
      <c r="AF142" s="150" t="s">
        <v>44</v>
      </c>
      <c r="AG142" s="151" t="s">
        <v>44</v>
      </c>
      <c r="AH142" s="150" t="s">
        <v>44</v>
      </c>
      <c r="AI142" s="151" t="s">
        <v>44</v>
      </c>
    </row>
    <row r="143" spans="1:35" s="119" customFormat="1" ht="18" x14ac:dyDescent="0.2">
      <c r="A143" s="146" t="s">
        <v>35</v>
      </c>
      <c r="B143" s="146" t="s">
        <v>344</v>
      </c>
      <c r="C143" s="147" t="s">
        <v>366</v>
      </c>
      <c r="D143" s="147" t="s">
        <v>367</v>
      </c>
      <c r="E143" s="147" t="s">
        <v>368</v>
      </c>
      <c r="F143" s="147" t="s">
        <v>40</v>
      </c>
      <c r="G143" s="148" t="s">
        <v>282</v>
      </c>
      <c r="H143" s="149" t="s">
        <v>42</v>
      </c>
      <c r="I143" s="118">
        <v>3.8048830755917464</v>
      </c>
      <c r="J143" s="155">
        <v>46111</v>
      </c>
      <c r="K143" s="154" t="s">
        <v>43</v>
      </c>
      <c r="L143" s="150" t="s">
        <v>44</v>
      </c>
      <c r="M143" s="151" t="s">
        <v>44</v>
      </c>
      <c r="N143" s="150" t="s">
        <v>44</v>
      </c>
      <c r="O143" s="151" t="s">
        <v>44</v>
      </c>
      <c r="P143" s="150" t="s">
        <v>44</v>
      </c>
      <c r="Q143" s="151" t="s">
        <v>44</v>
      </c>
      <c r="R143" s="150" t="s">
        <v>44</v>
      </c>
      <c r="S143" s="151" t="s">
        <v>44</v>
      </c>
      <c r="T143" s="150" t="s">
        <v>44</v>
      </c>
      <c r="U143" s="151" t="s">
        <v>44</v>
      </c>
      <c r="V143" s="150" t="s">
        <v>44</v>
      </c>
      <c r="W143" s="151" t="s">
        <v>44</v>
      </c>
      <c r="X143" s="150" t="s">
        <v>44</v>
      </c>
      <c r="Y143" s="151" t="s">
        <v>44</v>
      </c>
      <c r="Z143" s="150" t="s">
        <v>44</v>
      </c>
      <c r="AA143" s="151" t="s">
        <v>44</v>
      </c>
      <c r="AB143" s="150" t="s">
        <v>44</v>
      </c>
      <c r="AC143" s="151" t="s">
        <v>44</v>
      </c>
      <c r="AD143" s="150" t="s">
        <v>44</v>
      </c>
      <c r="AE143" s="151" t="s">
        <v>44</v>
      </c>
      <c r="AF143" s="150" t="s">
        <v>44</v>
      </c>
      <c r="AG143" s="151" t="s">
        <v>44</v>
      </c>
      <c r="AH143" s="150" t="s">
        <v>44</v>
      </c>
      <c r="AI143" s="151" t="s">
        <v>44</v>
      </c>
    </row>
    <row r="144" spans="1:35" s="119" customFormat="1" ht="18" x14ac:dyDescent="0.2">
      <c r="A144" s="146" t="s">
        <v>35</v>
      </c>
      <c r="B144" s="146" t="s">
        <v>344</v>
      </c>
      <c r="C144" s="147" t="s">
        <v>369</v>
      </c>
      <c r="D144" s="147" t="s">
        <v>370</v>
      </c>
      <c r="E144" s="147" t="s">
        <v>371</v>
      </c>
      <c r="F144" s="147" t="s">
        <v>40</v>
      </c>
      <c r="G144" s="148" t="s">
        <v>282</v>
      </c>
      <c r="H144" s="149" t="s">
        <v>42</v>
      </c>
      <c r="I144" s="118">
        <v>5.4239746659898724</v>
      </c>
      <c r="J144" s="155">
        <v>46111</v>
      </c>
      <c r="K144" s="154" t="s">
        <v>43</v>
      </c>
      <c r="L144" s="150" t="s">
        <v>44</v>
      </c>
      <c r="M144" s="151" t="s">
        <v>44</v>
      </c>
      <c r="N144" s="150" t="s">
        <v>44</v>
      </c>
      <c r="O144" s="151" t="s">
        <v>44</v>
      </c>
      <c r="P144" s="150" t="s">
        <v>44</v>
      </c>
      <c r="Q144" s="151" t="s">
        <v>44</v>
      </c>
      <c r="R144" s="150" t="s">
        <v>44</v>
      </c>
      <c r="S144" s="151" t="s">
        <v>44</v>
      </c>
      <c r="T144" s="150" t="s">
        <v>44</v>
      </c>
      <c r="U144" s="151" t="s">
        <v>44</v>
      </c>
      <c r="V144" s="150" t="s">
        <v>44</v>
      </c>
      <c r="W144" s="151" t="s">
        <v>44</v>
      </c>
      <c r="X144" s="150" t="s">
        <v>44</v>
      </c>
      <c r="Y144" s="151" t="s">
        <v>44</v>
      </c>
      <c r="Z144" s="150" t="s">
        <v>44</v>
      </c>
      <c r="AA144" s="151" t="s">
        <v>44</v>
      </c>
      <c r="AB144" s="150" t="s">
        <v>44</v>
      </c>
      <c r="AC144" s="151" t="s">
        <v>44</v>
      </c>
      <c r="AD144" s="150" t="s">
        <v>44</v>
      </c>
      <c r="AE144" s="151" t="s">
        <v>44</v>
      </c>
      <c r="AF144" s="150" t="s">
        <v>44</v>
      </c>
      <c r="AG144" s="151" t="s">
        <v>44</v>
      </c>
      <c r="AH144" s="150" t="s">
        <v>44</v>
      </c>
      <c r="AI144" s="151" t="s">
        <v>44</v>
      </c>
    </row>
    <row r="145" spans="1:35" s="119" customFormat="1" ht="18" x14ac:dyDescent="0.2">
      <c r="A145" s="146" t="s">
        <v>35</v>
      </c>
      <c r="B145" s="146" t="s">
        <v>372</v>
      </c>
      <c r="C145" s="147" t="s">
        <v>37</v>
      </c>
      <c r="D145" s="147" t="s">
        <v>373</v>
      </c>
      <c r="E145" s="147" t="s">
        <v>374</v>
      </c>
      <c r="F145" s="147" t="s">
        <v>40</v>
      </c>
      <c r="G145" s="148" t="s">
        <v>282</v>
      </c>
      <c r="H145" s="149" t="s">
        <v>42</v>
      </c>
      <c r="I145" s="118">
        <v>5.0425692342202151</v>
      </c>
      <c r="J145" s="155">
        <v>46111</v>
      </c>
      <c r="K145" s="154" t="s">
        <v>43</v>
      </c>
      <c r="L145" s="150" t="s">
        <v>44</v>
      </c>
      <c r="M145" s="151" t="s">
        <v>44</v>
      </c>
      <c r="N145" s="150" t="s">
        <v>44</v>
      </c>
      <c r="O145" s="151" t="s">
        <v>44</v>
      </c>
      <c r="P145" s="150" t="s">
        <v>44</v>
      </c>
      <c r="Q145" s="151" t="s">
        <v>44</v>
      </c>
      <c r="R145" s="150" t="s">
        <v>44</v>
      </c>
      <c r="S145" s="151" t="s">
        <v>44</v>
      </c>
      <c r="T145" s="150" t="s">
        <v>44</v>
      </c>
      <c r="U145" s="151" t="s">
        <v>44</v>
      </c>
      <c r="V145" s="150" t="s">
        <v>44</v>
      </c>
      <c r="W145" s="151" t="s">
        <v>44</v>
      </c>
      <c r="X145" s="150" t="s">
        <v>44</v>
      </c>
      <c r="Y145" s="151" t="s">
        <v>44</v>
      </c>
      <c r="Z145" s="150" t="s">
        <v>44</v>
      </c>
      <c r="AA145" s="151" t="s">
        <v>44</v>
      </c>
      <c r="AB145" s="150" t="s">
        <v>44</v>
      </c>
      <c r="AC145" s="151" t="s">
        <v>44</v>
      </c>
      <c r="AD145" s="150" t="s">
        <v>44</v>
      </c>
      <c r="AE145" s="151" t="s">
        <v>44</v>
      </c>
      <c r="AF145" s="150" t="s">
        <v>44</v>
      </c>
      <c r="AG145" s="151" t="s">
        <v>44</v>
      </c>
      <c r="AH145" s="150" t="s">
        <v>44</v>
      </c>
      <c r="AI145" s="151" t="s">
        <v>44</v>
      </c>
    </row>
    <row r="146" spans="1:35" s="119" customFormat="1" ht="18" x14ac:dyDescent="0.2">
      <c r="A146" s="146" t="s">
        <v>35</v>
      </c>
      <c r="B146" s="146" t="s">
        <v>372</v>
      </c>
      <c r="C146" s="147" t="s">
        <v>45</v>
      </c>
      <c r="D146" s="147" t="s">
        <v>375</v>
      </c>
      <c r="E146" s="147" t="s">
        <v>376</v>
      </c>
      <c r="F146" s="147" t="s">
        <v>40</v>
      </c>
      <c r="G146" s="148" t="s">
        <v>282</v>
      </c>
      <c r="H146" s="149" t="s">
        <v>42</v>
      </c>
      <c r="I146" s="118">
        <v>5.1982691384729147</v>
      </c>
      <c r="J146" s="155">
        <v>46111</v>
      </c>
      <c r="K146" s="154" t="s">
        <v>43</v>
      </c>
      <c r="L146" s="150" t="s">
        <v>44</v>
      </c>
      <c r="M146" s="151" t="s">
        <v>44</v>
      </c>
      <c r="N146" s="150" t="s">
        <v>44</v>
      </c>
      <c r="O146" s="151" t="s">
        <v>44</v>
      </c>
      <c r="P146" s="150" t="s">
        <v>44</v>
      </c>
      <c r="Q146" s="151" t="s">
        <v>44</v>
      </c>
      <c r="R146" s="150" t="s">
        <v>44</v>
      </c>
      <c r="S146" s="151" t="s">
        <v>44</v>
      </c>
      <c r="T146" s="150" t="s">
        <v>44</v>
      </c>
      <c r="U146" s="151" t="s">
        <v>44</v>
      </c>
      <c r="V146" s="150" t="s">
        <v>44</v>
      </c>
      <c r="W146" s="151" t="s">
        <v>44</v>
      </c>
      <c r="X146" s="150" t="s">
        <v>44</v>
      </c>
      <c r="Y146" s="151" t="s">
        <v>44</v>
      </c>
      <c r="Z146" s="150" t="s">
        <v>44</v>
      </c>
      <c r="AA146" s="151" t="s">
        <v>44</v>
      </c>
      <c r="AB146" s="150" t="s">
        <v>44</v>
      </c>
      <c r="AC146" s="151" t="s">
        <v>44</v>
      </c>
      <c r="AD146" s="150" t="s">
        <v>44</v>
      </c>
      <c r="AE146" s="151" t="s">
        <v>44</v>
      </c>
      <c r="AF146" s="150" t="s">
        <v>44</v>
      </c>
      <c r="AG146" s="151" t="s">
        <v>44</v>
      </c>
      <c r="AH146" s="150" t="s">
        <v>44</v>
      </c>
      <c r="AI146" s="151" t="s">
        <v>44</v>
      </c>
    </row>
    <row r="147" spans="1:35" s="119" customFormat="1" ht="18" x14ac:dyDescent="0.2">
      <c r="A147" s="146" t="s">
        <v>35</v>
      </c>
      <c r="B147" s="146" t="s">
        <v>372</v>
      </c>
      <c r="C147" s="147" t="s">
        <v>51</v>
      </c>
      <c r="D147" s="147" t="s">
        <v>377</v>
      </c>
      <c r="E147" s="147" t="s">
        <v>378</v>
      </c>
      <c r="F147" s="147" t="s">
        <v>40</v>
      </c>
      <c r="G147" s="148" t="s">
        <v>282</v>
      </c>
      <c r="H147" s="149" t="s">
        <v>42</v>
      </c>
      <c r="I147" s="118">
        <v>487.95872453944202</v>
      </c>
      <c r="J147" s="155">
        <v>46111</v>
      </c>
      <c r="K147" s="154" t="s">
        <v>43</v>
      </c>
      <c r="L147" s="150" t="s">
        <v>44</v>
      </c>
      <c r="M147" s="151" t="s">
        <v>44</v>
      </c>
      <c r="N147" s="150" t="s">
        <v>44</v>
      </c>
      <c r="O147" s="151" t="s">
        <v>44</v>
      </c>
      <c r="P147" s="150" t="s">
        <v>44</v>
      </c>
      <c r="Q147" s="151" t="s">
        <v>44</v>
      </c>
      <c r="R147" s="150" t="s">
        <v>44</v>
      </c>
      <c r="S147" s="151" t="s">
        <v>44</v>
      </c>
      <c r="T147" s="150" t="s">
        <v>44</v>
      </c>
      <c r="U147" s="151" t="s">
        <v>44</v>
      </c>
      <c r="V147" s="150" t="s">
        <v>44</v>
      </c>
      <c r="W147" s="151" t="s">
        <v>44</v>
      </c>
      <c r="X147" s="150" t="s">
        <v>44</v>
      </c>
      <c r="Y147" s="151" t="s">
        <v>44</v>
      </c>
      <c r="Z147" s="150" t="s">
        <v>44</v>
      </c>
      <c r="AA147" s="151" t="s">
        <v>44</v>
      </c>
      <c r="AB147" s="150" t="s">
        <v>44</v>
      </c>
      <c r="AC147" s="151" t="s">
        <v>44</v>
      </c>
      <c r="AD147" s="150" t="s">
        <v>44</v>
      </c>
      <c r="AE147" s="151" t="s">
        <v>44</v>
      </c>
      <c r="AF147" s="150" t="s">
        <v>44</v>
      </c>
      <c r="AG147" s="151" t="s">
        <v>44</v>
      </c>
      <c r="AH147" s="150" t="s">
        <v>44</v>
      </c>
      <c r="AI147" s="151" t="s">
        <v>44</v>
      </c>
    </row>
    <row r="148" spans="1:35" s="119" customFormat="1" ht="18" x14ac:dyDescent="0.2">
      <c r="A148" s="146" t="s">
        <v>35</v>
      </c>
      <c r="B148" s="146" t="s">
        <v>372</v>
      </c>
      <c r="C148" s="147" t="s">
        <v>57</v>
      </c>
      <c r="D148" s="147" t="s">
        <v>379</v>
      </c>
      <c r="E148" s="147" t="s">
        <v>380</v>
      </c>
      <c r="F148" s="147" t="s">
        <v>40</v>
      </c>
      <c r="G148" s="148" t="s">
        <v>282</v>
      </c>
      <c r="H148" s="149" t="s">
        <v>42</v>
      </c>
      <c r="I148" s="118">
        <v>5.3174087933198324</v>
      </c>
      <c r="J148" s="155">
        <v>46111</v>
      </c>
      <c r="K148" s="154" t="s">
        <v>43</v>
      </c>
      <c r="L148" s="150" t="s">
        <v>44</v>
      </c>
      <c r="M148" s="151" t="s">
        <v>44</v>
      </c>
      <c r="N148" s="150" t="s">
        <v>44</v>
      </c>
      <c r="O148" s="151" t="s">
        <v>44</v>
      </c>
      <c r="P148" s="150" t="s">
        <v>44</v>
      </c>
      <c r="Q148" s="151" t="s">
        <v>44</v>
      </c>
      <c r="R148" s="150" t="s">
        <v>44</v>
      </c>
      <c r="S148" s="151" t="s">
        <v>44</v>
      </c>
      <c r="T148" s="150" t="s">
        <v>44</v>
      </c>
      <c r="U148" s="151" t="s">
        <v>44</v>
      </c>
      <c r="V148" s="150" t="s">
        <v>44</v>
      </c>
      <c r="W148" s="151" t="s">
        <v>44</v>
      </c>
      <c r="X148" s="150" t="s">
        <v>44</v>
      </c>
      <c r="Y148" s="151" t="s">
        <v>44</v>
      </c>
      <c r="Z148" s="150" t="s">
        <v>44</v>
      </c>
      <c r="AA148" s="151" t="s">
        <v>44</v>
      </c>
      <c r="AB148" s="150" t="s">
        <v>44</v>
      </c>
      <c r="AC148" s="151" t="s">
        <v>44</v>
      </c>
      <c r="AD148" s="150" t="s">
        <v>44</v>
      </c>
      <c r="AE148" s="151" t="s">
        <v>44</v>
      </c>
      <c r="AF148" s="150" t="s">
        <v>44</v>
      </c>
      <c r="AG148" s="151" t="s">
        <v>44</v>
      </c>
      <c r="AH148" s="150" t="s">
        <v>44</v>
      </c>
      <c r="AI148" s="151" t="s">
        <v>44</v>
      </c>
    </row>
    <row r="149" spans="1:35" s="119" customFormat="1" ht="18" x14ac:dyDescent="0.2">
      <c r="A149" s="146" t="s">
        <v>35</v>
      </c>
      <c r="B149" s="146" t="s">
        <v>372</v>
      </c>
      <c r="C149" s="147" t="s">
        <v>66</v>
      </c>
      <c r="D149" s="147" t="s">
        <v>381</v>
      </c>
      <c r="E149" s="147" t="s">
        <v>382</v>
      </c>
      <c r="F149" s="147" t="s">
        <v>40</v>
      </c>
      <c r="G149" s="148" t="s">
        <v>282</v>
      </c>
      <c r="H149" s="149" t="s">
        <v>42</v>
      </c>
      <c r="I149" s="118">
        <v>5.1441132882030933</v>
      </c>
      <c r="J149" s="155">
        <v>46111</v>
      </c>
      <c r="K149" s="154" t="s">
        <v>43</v>
      </c>
      <c r="L149" s="150" t="s">
        <v>44</v>
      </c>
      <c r="M149" s="151" t="s">
        <v>44</v>
      </c>
      <c r="N149" s="150" t="s">
        <v>44</v>
      </c>
      <c r="O149" s="151" t="s">
        <v>44</v>
      </c>
      <c r="P149" s="150" t="s">
        <v>44</v>
      </c>
      <c r="Q149" s="151" t="s">
        <v>44</v>
      </c>
      <c r="R149" s="150" t="s">
        <v>44</v>
      </c>
      <c r="S149" s="151" t="s">
        <v>44</v>
      </c>
      <c r="T149" s="150" t="s">
        <v>44</v>
      </c>
      <c r="U149" s="151" t="s">
        <v>44</v>
      </c>
      <c r="V149" s="150" t="s">
        <v>44</v>
      </c>
      <c r="W149" s="151" t="s">
        <v>44</v>
      </c>
      <c r="X149" s="150" t="s">
        <v>44</v>
      </c>
      <c r="Y149" s="151" t="s">
        <v>44</v>
      </c>
      <c r="Z149" s="150" t="s">
        <v>44</v>
      </c>
      <c r="AA149" s="151" t="s">
        <v>44</v>
      </c>
      <c r="AB149" s="150" t="s">
        <v>44</v>
      </c>
      <c r="AC149" s="151" t="s">
        <v>44</v>
      </c>
      <c r="AD149" s="150" t="s">
        <v>44</v>
      </c>
      <c r="AE149" s="151" t="s">
        <v>44</v>
      </c>
      <c r="AF149" s="150" t="s">
        <v>44</v>
      </c>
      <c r="AG149" s="151" t="s">
        <v>44</v>
      </c>
      <c r="AH149" s="150" t="s">
        <v>44</v>
      </c>
      <c r="AI149" s="151" t="s">
        <v>44</v>
      </c>
    </row>
    <row r="150" spans="1:35" s="119" customFormat="1" ht="18" x14ac:dyDescent="0.2">
      <c r="A150" s="146" t="s">
        <v>35</v>
      </c>
      <c r="B150" s="146" t="s">
        <v>372</v>
      </c>
      <c r="C150" s="147" t="s">
        <v>338</v>
      </c>
      <c r="D150" s="147" t="s">
        <v>383</v>
      </c>
      <c r="E150" s="147" t="s">
        <v>384</v>
      </c>
      <c r="F150" s="147" t="s">
        <v>40</v>
      </c>
      <c r="G150" s="148" t="s">
        <v>282</v>
      </c>
      <c r="H150" s="149" t="s">
        <v>42</v>
      </c>
      <c r="I150" s="118">
        <v>489.16233035757853</v>
      </c>
      <c r="J150" s="155">
        <v>46111</v>
      </c>
      <c r="K150" s="154" t="s">
        <v>43</v>
      </c>
      <c r="L150" s="150" t="s">
        <v>44</v>
      </c>
      <c r="M150" s="151" t="s">
        <v>44</v>
      </c>
      <c r="N150" s="150" t="s">
        <v>44</v>
      </c>
      <c r="O150" s="151" t="s">
        <v>44</v>
      </c>
      <c r="P150" s="150" t="s">
        <v>44</v>
      </c>
      <c r="Q150" s="151" t="s">
        <v>44</v>
      </c>
      <c r="R150" s="150" t="s">
        <v>44</v>
      </c>
      <c r="S150" s="151" t="s">
        <v>44</v>
      </c>
      <c r="T150" s="150" t="s">
        <v>44</v>
      </c>
      <c r="U150" s="151" t="s">
        <v>44</v>
      </c>
      <c r="V150" s="150" t="s">
        <v>44</v>
      </c>
      <c r="W150" s="151" t="s">
        <v>44</v>
      </c>
      <c r="X150" s="150" t="s">
        <v>44</v>
      </c>
      <c r="Y150" s="151" t="s">
        <v>44</v>
      </c>
      <c r="Z150" s="150" t="s">
        <v>44</v>
      </c>
      <c r="AA150" s="151" t="s">
        <v>44</v>
      </c>
      <c r="AB150" s="150" t="s">
        <v>44</v>
      </c>
      <c r="AC150" s="151" t="s">
        <v>44</v>
      </c>
      <c r="AD150" s="150" t="s">
        <v>44</v>
      </c>
      <c r="AE150" s="151" t="s">
        <v>44</v>
      </c>
      <c r="AF150" s="150" t="s">
        <v>44</v>
      </c>
      <c r="AG150" s="151" t="s">
        <v>44</v>
      </c>
      <c r="AH150" s="150" t="s">
        <v>44</v>
      </c>
      <c r="AI150" s="151" t="s">
        <v>44</v>
      </c>
    </row>
    <row r="153" spans="1:35" s="194" customFormat="1" ht="18" x14ac:dyDescent="0.25">
      <c r="A153" s="194" t="s">
        <v>385</v>
      </c>
      <c r="F153" s="195"/>
      <c r="N153" s="196"/>
      <c r="P153" s="196"/>
      <c r="R153" s="196"/>
      <c r="T153" s="196"/>
      <c r="V153" s="196"/>
      <c r="X153" s="196"/>
      <c r="Z153" s="196"/>
      <c r="AB153" s="196"/>
      <c r="AD153" s="196"/>
      <c r="AF153" s="196"/>
    </row>
    <row r="155" spans="1:35" s="194" customFormat="1" ht="18" x14ac:dyDescent="0.25">
      <c r="A155" s="197" t="s">
        <v>0</v>
      </c>
      <c r="B155" s="197" t="s">
        <v>1</v>
      </c>
      <c r="C155" s="197" t="s">
        <v>386</v>
      </c>
      <c r="D155" s="198" t="s">
        <v>3</v>
      </c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</row>
    <row r="156" spans="1:35" s="119" customFormat="1" ht="18" x14ac:dyDescent="0.2">
      <c r="A156" s="146" t="s">
        <v>35</v>
      </c>
      <c r="B156" s="146" t="s">
        <v>372</v>
      </c>
      <c r="C156" s="147" t="s">
        <v>387</v>
      </c>
      <c r="D156" s="147" t="s">
        <v>388</v>
      </c>
    </row>
    <row r="157" spans="1:35" s="119" customFormat="1" ht="18" x14ac:dyDescent="0.2">
      <c r="A157" s="146" t="s">
        <v>35</v>
      </c>
      <c r="B157" s="146" t="s">
        <v>372</v>
      </c>
      <c r="C157" s="147" t="s">
        <v>389</v>
      </c>
      <c r="D157" s="147" t="s">
        <v>390</v>
      </c>
    </row>
    <row r="158" spans="1:35" s="119" customFormat="1" ht="18" x14ac:dyDescent="0.2">
      <c r="A158" s="146" t="s">
        <v>35</v>
      </c>
      <c r="B158" s="146" t="s">
        <v>184</v>
      </c>
      <c r="C158" s="147" t="s">
        <v>213</v>
      </c>
      <c r="D158" s="147" t="s">
        <v>391</v>
      </c>
    </row>
    <row r="159" spans="1:35" s="119" customFormat="1" ht="18" x14ac:dyDescent="0.2">
      <c r="A159" s="146" t="s">
        <v>35</v>
      </c>
      <c r="B159" s="146" t="s">
        <v>184</v>
      </c>
      <c r="C159" s="147" t="s">
        <v>171</v>
      </c>
      <c r="D159" s="147" t="s">
        <v>392</v>
      </c>
    </row>
    <row r="160" spans="1:35" s="119" customFormat="1" ht="18" x14ac:dyDescent="0.2">
      <c r="A160" s="146" t="s">
        <v>35</v>
      </c>
      <c r="B160" s="146" t="s">
        <v>184</v>
      </c>
      <c r="C160" s="147" t="s">
        <v>106</v>
      </c>
      <c r="D160" s="147" t="s">
        <v>393</v>
      </c>
    </row>
    <row r="161" spans="1:4" s="119" customFormat="1" ht="18" x14ac:dyDescent="0.2">
      <c r="A161" s="146" t="s">
        <v>35</v>
      </c>
      <c r="B161" s="146" t="s">
        <v>184</v>
      </c>
      <c r="C161" s="147" t="s">
        <v>208</v>
      </c>
      <c r="D161" s="147" t="s">
        <v>394</v>
      </c>
    </row>
    <row r="162" spans="1:4" s="119" customFormat="1" ht="18" x14ac:dyDescent="0.2">
      <c r="A162" s="146" t="s">
        <v>35</v>
      </c>
      <c r="B162" s="146" t="s">
        <v>184</v>
      </c>
      <c r="C162" s="147" t="s">
        <v>297</v>
      </c>
      <c r="D162" s="147" t="s">
        <v>395</v>
      </c>
    </row>
    <row r="163" spans="1:4" s="119" customFormat="1" ht="18" x14ac:dyDescent="0.2">
      <c r="A163" s="146" t="s">
        <v>35</v>
      </c>
      <c r="B163" s="146" t="s">
        <v>184</v>
      </c>
      <c r="C163" s="147" t="s">
        <v>396</v>
      </c>
      <c r="D163" s="147" t="s">
        <v>397</v>
      </c>
    </row>
    <row r="164" spans="1:4" s="119" customFormat="1" ht="18" x14ac:dyDescent="0.2">
      <c r="A164" s="146" t="s">
        <v>35</v>
      </c>
      <c r="B164" s="146" t="s">
        <v>36</v>
      </c>
      <c r="C164" s="147" t="s">
        <v>213</v>
      </c>
      <c r="D164" s="147" t="s">
        <v>398</v>
      </c>
    </row>
    <row r="165" spans="1:4" s="119" customFormat="1" ht="18" x14ac:dyDescent="0.2">
      <c r="A165" s="146" t="s">
        <v>35</v>
      </c>
      <c r="B165" s="146" t="s">
        <v>36</v>
      </c>
      <c r="C165" s="147" t="s">
        <v>171</v>
      </c>
      <c r="D165" s="147" t="s">
        <v>399</v>
      </c>
    </row>
    <row r="166" spans="1:4" s="119" customFormat="1" ht="18" x14ac:dyDescent="0.2">
      <c r="A166" s="146" t="s">
        <v>35</v>
      </c>
      <c r="B166" s="146" t="s">
        <v>36</v>
      </c>
      <c r="C166" s="147" t="s">
        <v>106</v>
      </c>
      <c r="D166" s="147" t="s">
        <v>400</v>
      </c>
    </row>
    <row r="167" spans="1:4" s="119" customFormat="1" ht="18" x14ac:dyDescent="0.2">
      <c r="A167" s="146" t="s">
        <v>35</v>
      </c>
      <c r="B167" s="146" t="s">
        <v>36</v>
      </c>
      <c r="C167" s="147" t="s">
        <v>208</v>
      </c>
      <c r="D167" s="147" t="s">
        <v>401</v>
      </c>
    </row>
    <row r="168" spans="1:4" s="119" customFormat="1" ht="18" x14ac:dyDescent="0.2">
      <c r="A168" s="146" t="s">
        <v>35</v>
      </c>
      <c r="B168" s="146" t="s">
        <v>36</v>
      </c>
      <c r="C168" s="147" t="s">
        <v>297</v>
      </c>
      <c r="D168" s="147" t="s">
        <v>402</v>
      </c>
    </row>
    <row r="169" spans="1:4" s="119" customFormat="1" ht="18" x14ac:dyDescent="0.2">
      <c r="A169" s="146" t="s">
        <v>35</v>
      </c>
      <c r="B169" s="146" t="s">
        <v>36</v>
      </c>
      <c r="C169" s="147" t="s">
        <v>396</v>
      </c>
      <c r="D169" s="147" t="s">
        <v>403</v>
      </c>
    </row>
    <row r="170" spans="1:4" s="119" customFormat="1" ht="18" x14ac:dyDescent="0.2">
      <c r="A170" s="146" t="s">
        <v>35</v>
      </c>
      <c r="B170" s="146" t="s">
        <v>36</v>
      </c>
      <c r="C170" s="147" t="s">
        <v>404</v>
      </c>
      <c r="D170" s="147" t="s">
        <v>405</v>
      </c>
    </row>
    <row r="171" spans="1:4" s="119" customFormat="1" ht="18" x14ac:dyDescent="0.2">
      <c r="A171" s="146" t="s">
        <v>35</v>
      </c>
      <c r="B171" s="146" t="s">
        <v>109</v>
      </c>
      <c r="C171" s="147" t="s">
        <v>213</v>
      </c>
      <c r="D171" s="147" t="s">
        <v>406</v>
      </c>
    </row>
    <row r="172" spans="1:4" s="119" customFormat="1" ht="18" x14ac:dyDescent="0.2">
      <c r="A172" s="146" t="s">
        <v>35</v>
      </c>
      <c r="B172" s="146" t="s">
        <v>109</v>
      </c>
      <c r="C172" s="147" t="s">
        <v>171</v>
      </c>
      <c r="D172" s="147" t="s">
        <v>407</v>
      </c>
    </row>
    <row r="173" spans="1:4" s="119" customFormat="1" ht="18" x14ac:dyDescent="0.2">
      <c r="A173" s="146" t="s">
        <v>35</v>
      </c>
      <c r="B173" s="146" t="s">
        <v>109</v>
      </c>
      <c r="C173" s="147" t="s">
        <v>106</v>
      </c>
      <c r="D173" s="147" t="s">
        <v>408</v>
      </c>
    </row>
    <row r="174" spans="1:4" s="119" customFormat="1" ht="18" x14ac:dyDescent="0.2">
      <c r="A174" s="146" t="s">
        <v>35</v>
      </c>
      <c r="B174" s="146" t="s">
        <v>109</v>
      </c>
      <c r="C174" s="147" t="s">
        <v>208</v>
      </c>
      <c r="D174" s="147" t="s">
        <v>409</v>
      </c>
    </row>
    <row r="175" spans="1:4" s="119" customFormat="1" ht="18" x14ac:dyDescent="0.2">
      <c r="A175" s="146" t="s">
        <v>35</v>
      </c>
      <c r="B175" s="146" t="s">
        <v>109</v>
      </c>
      <c r="C175" s="147" t="s">
        <v>297</v>
      </c>
      <c r="D175" s="147" t="s">
        <v>410</v>
      </c>
    </row>
    <row r="176" spans="1:4" s="119" customFormat="1" ht="18" x14ac:dyDescent="0.2">
      <c r="A176" s="146" t="s">
        <v>35</v>
      </c>
      <c r="B176" s="146" t="s">
        <v>109</v>
      </c>
      <c r="C176" s="147" t="s">
        <v>396</v>
      </c>
      <c r="D176" s="147" t="s">
        <v>411</v>
      </c>
    </row>
    <row r="177" spans="1:4" s="119" customFormat="1" ht="18" x14ac:dyDescent="0.2">
      <c r="A177" s="146" t="s">
        <v>35</v>
      </c>
      <c r="B177" s="146" t="s">
        <v>372</v>
      </c>
      <c r="C177" s="147" t="s">
        <v>404</v>
      </c>
      <c r="D177" s="147" t="s">
        <v>412</v>
      </c>
    </row>
    <row r="178" spans="1:4" s="119" customFormat="1" ht="18" x14ac:dyDescent="0.2">
      <c r="A178" s="146" t="s">
        <v>35</v>
      </c>
      <c r="B178" s="146" t="s">
        <v>234</v>
      </c>
      <c r="C178" s="147" t="s">
        <v>208</v>
      </c>
      <c r="D178" s="147" t="s">
        <v>413</v>
      </c>
    </row>
    <row r="179" spans="1:4" s="119" customFormat="1" ht="18" x14ac:dyDescent="0.2">
      <c r="A179" s="146" t="s">
        <v>35</v>
      </c>
      <c r="B179" s="146" t="s">
        <v>234</v>
      </c>
      <c r="C179" s="147" t="s">
        <v>414</v>
      </c>
      <c r="D179" s="147" t="s">
        <v>415</v>
      </c>
    </row>
    <row r="180" spans="1:4" s="119" customFormat="1" ht="18" x14ac:dyDescent="0.2">
      <c r="A180" s="146" t="s">
        <v>35</v>
      </c>
      <c r="B180" s="146" t="s">
        <v>234</v>
      </c>
      <c r="C180" s="147" t="s">
        <v>416</v>
      </c>
      <c r="D180" s="147" t="s">
        <v>417</v>
      </c>
    </row>
    <row r="181" spans="1:4" s="119" customFormat="1" ht="18" x14ac:dyDescent="0.2">
      <c r="A181" s="146" t="s">
        <v>35</v>
      </c>
      <c r="B181" s="146" t="s">
        <v>234</v>
      </c>
      <c r="C181" s="147" t="s">
        <v>396</v>
      </c>
      <c r="D181" s="147" t="s">
        <v>418</v>
      </c>
    </row>
    <row r="182" spans="1:4" s="119" customFormat="1" ht="18" x14ac:dyDescent="0.2">
      <c r="A182" s="146" t="s">
        <v>35</v>
      </c>
      <c r="B182" s="146" t="s">
        <v>234</v>
      </c>
      <c r="C182" s="147" t="s">
        <v>213</v>
      </c>
      <c r="D182" s="147" t="s">
        <v>419</v>
      </c>
    </row>
    <row r="183" spans="1:4" s="119" customFormat="1" ht="18" x14ac:dyDescent="0.2">
      <c r="A183" s="146" t="s">
        <v>35</v>
      </c>
      <c r="B183" s="146" t="s">
        <v>234</v>
      </c>
      <c r="C183" s="147" t="s">
        <v>420</v>
      </c>
      <c r="D183" s="147" t="s">
        <v>421</v>
      </c>
    </row>
    <row r="184" spans="1:4" s="119" customFormat="1" ht="18" x14ac:dyDescent="0.2">
      <c r="A184" s="146" t="s">
        <v>35</v>
      </c>
      <c r="B184" s="146" t="s">
        <v>234</v>
      </c>
      <c r="C184" s="147" t="s">
        <v>422</v>
      </c>
      <c r="D184" s="147" t="s">
        <v>423</v>
      </c>
    </row>
    <row r="185" spans="1:4" s="119" customFormat="1" ht="18" x14ac:dyDescent="0.2">
      <c r="A185" s="146" t="s">
        <v>35</v>
      </c>
      <c r="B185" s="146" t="s">
        <v>234</v>
      </c>
      <c r="C185" s="147" t="s">
        <v>424</v>
      </c>
      <c r="D185" s="147" t="s">
        <v>425</v>
      </c>
    </row>
    <row r="186" spans="1:4" s="119" customFormat="1" ht="18" x14ac:dyDescent="0.2">
      <c r="A186" s="146" t="s">
        <v>35</v>
      </c>
      <c r="B186" s="146" t="s">
        <v>234</v>
      </c>
      <c r="C186" s="147" t="s">
        <v>106</v>
      </c>
      <c r="D186" s="147" t="s">
        <v>426</v>
      </c>
    </row>
    <row r="187" spans="1:4" s="119" customFormat="1" ht="18" x14ac:dyDescent="0.2">
      <c r="A187" s="146" t="s">
        <v>35</v>
      </c>
      <c r="B187" s="146" t="s">
        <v>234</v>
      </c>
      <c r="C187" s="147" t="s">
        <v>171</v>
      </c>
      <c r="D187" s="147" t="s">
        <v>427</v>
      </c>
    </row>
    <row r="188" spans="1:4" s="119" customFormat="1" ht="18" x14ac:dyDescent="0.2">
      <c r="A188" s="146" t="s">
        <v>35</v>
      </c>
      <c r="B188" s="146" t="s">
        <v>234</v>
      </c>
      <c r="C188" s="147" t="s">
        <v>297</v>
      </c>
      <c r="D188" s="147" t="s">
        <v>428</v>
      </c>
    </row>
    <row r="189" spans="1:4" s="119" customFormat="1" ht="18" x14ac:dyDescent="0.2">
      <c r="A189" s="146" t="s">
        <v>35</v>
      </c>
      <c r="B189" s="146" t="s">
        <v>234</v>
      </c>
      <c r="C189" s="147" t="s">
        <v>429</v>
      </c>
      <c r="D189" s="147" t="s">
        <v>430</v>
      </c>
    </row>
    <row r="190" spans="1:4" s="119" customFormat="1" ht="18" x14ac:dyDescent="0.2">
      <c r="A190" s="146" t="s">
        <v>35</v>
      </c>
      <c r="B190" s="146" t="s">
        <v>306</v>
      </c>
      <c r="C190" s="147" t="s">
        <v>208</v>
      </c>
      <c r="D190" s="147" t="s">
        <v>431</v>
      </c>
    </row>
    <row r="191" spans="1:4" s="119" customFormat="1" ht="18" x14ac:dyDescent="0.2">
      <c r="A191" s="146" t="s">
        <v>35</v>
      </c>
      <c r="B191" s="146" t="s">
        <v>306</v>
      </c>
      <c r="C191" s="147" t="s">
        <v>414</v>
      </c>
      <c r="D191" s="147" t="s">
        <v>432</v>
      </c>
    </row>
    <row r="192" spans="1:4" s="119" customFormat="1" ht="18" x14ac:dyDescent="0.2">
      <c r="A192" s="146" t="s">
        <v>35</v>
      </c>
      <c r="B192" s="146" t="s">
        <v>306</v>
      </c>
      <c r="C192" s="147" t="s">
        <v>416</v>
      </c>
      <c r="D192" s="147" t="s">
        <v>433</v>
      </c>
    </row>
    <row r="193" spans="1:4" s="119" customFormat="1" ht="18" x14ac:dyDescent="0.2">
      <c r="A193" s="146" t="s">
        <v>35</v>
      </c>
      <c r="B193" s="146" t="s">
        <v>306</v>
      </c>
      <c r="C193" s="147" t="s">
        <v>396</v>
      </c>
      <c r="D193" s="147" t="s">
        <v>434</v>
      </c>
    </row>
    <row r="194" spans="1:4" s="119" customFormat="1" ht="18" x14ac:dyDescent="0.2">
      <c r="A194" s="146" t="s">
        <v>35</v>
      </c>
      <c r="B194" s="146" t="s">
        <v>306</v>
      </c>
      <c r="C194" s="147" t="s">
        <v>106</v>
      </c>
      <c r="D194" s="147" t="s">
        <v>435</v>
      </c>
    </row>
    <row r="195" spans="1:4" s="119" customFormat="1" ht="18" x14ac:dyDescent="0.2">
      <c r="A195" s="146" t="s">
        <v>35</v>
      </c>
      <c r="B195" s="146" t="s">
        <v>306</v>
      </c>
      <c r="C195" s="147" t="s">
        <v>213</v>
      </c>
      <c r="D195" s="147" t="s">
        <v>436</v>
      </c>
    </row>
    <row r="196" spans="1:4" s="119" customFormat="1" ht="18" x14ac:dyDescent="0.2">
      <c r="A196" s="146" t="s">
        <v>35</v>
      </c>
      <c r="B196" s="146" t="s">
        <v>306</v>
      </c>
      <c r="C196" s="147" t="s">
        <v>420</v>
      </c>
      <c r="D196" s="147" t="s">
        <v>437</v>
      </c>
    </row>
    <row r="197" spans="1:4" s="119" customFormat="1" ht="18" x14ac:dyDescent="0.2">
      <c r="A197" s="146" t="s">
        <v>35</v>
      </c>
      <c r="B197" s="146" t="s">
        <v>306</v>
      </c>
      <c r="C197" s="147" t="s">
        <v>438</v>
      </c>
      <c r="D197" s="147" t="s">
        <v>439</v>
      </c>
    </row>
    <row r="198" spans="1:4" s="119" customFormat="1" ht="18" x14ac:dyDescent="0.2">
      <c r="A198" s="146" t="s">
        <v>35</v>
      </c>
      <c r="B198" s="146" t="s">
        <v>306</v>
      </c>
      <c r="C198" s="147" t="s">
        <v>422</v>
      </c>
      <c r="D198" s="147" t="s">
        <v>440</v>
      </c>
    </row>
    <row r="199" spans="1:4" s="119" customFormat="1" ht="18" x14ac:dyDescent="0.2">
      <c r="A199" s="146" t="s">
        <v>35</v>
      </c>
      <c r="B199" s="146" t="s">
        <v>306</v>
      </c>
      <c r="C199" s="147" t="s">
        <v>171</v>
      </c>
      <c r="D199" s="147" t="s">
        <v>441</v>
      </c>
    </row>
    <row r="200" spans="1:4" s="119" customFormat="1" ht="18" x14ac:dyDescent="0.2">
      <c r="A200" s="146" t="s">
        <v>35</v>
      </c>
      <c r="B200" s="146" t="s">
        <v>306</v>
      </c>
      <c r="C200" s="147" t="s">
        <v>297</v>
      </c>
      <c r="D200" s="147" t="s">
        <v>442</v>
      </c>
    </row>
    <row r="201" spans="1:4" s="119" customFormat="1" ht="18" x14ac:dyDescent="0.2">
      <c r="A201" s="146" t="s">
        <v>35</v>
      </c>
      <c r="B201" s="146" t="s">
        <v>306</v>
      </c>
      <c r="C201" s="147" t="s">
        <v>443</v>
      </c>
      <c r="D201" s="147" t="s">
        <v>444</v>
      </c>
    </row>
    <row r="202" spans="1:4" s="119" customFormat="1" ht="18" x14ac:dyDescent="0.2">
      <c r="A202" s="146" t="s">
        <v>35</v>
      </c>
      <c r="B202" s="146" t="s">
        <v>306</v>
      </c>
      <c r="C202" s="147" t="s">
        <v>387</v>
      </c>
      <c r="D202" s="147" t="s">
        <v>445</v>
      </c>
    </row>
    <row r="203" spans="1:4" s="119" customFormat="1" ht="18" x14ac:dyDescent="0.2">
      <c r="A203" s="146" t="s">
        <v>35</v>
      </c>
      <c r="B203" s="146" t="s">
        <v>306</v>
      </c>
      <c r="C203" s="147" t="s">
        <v>446</v>
      </c>
      <c r="D203" s="147" t="s">
        <v>447</v>
      </c>
    </row>
    <row r="204" spans="1:4" s="119" customFormat="1" ht="18" x14ac:dyDescent="0.2">
      <c r="A204" s="146" t="s">
        <v>35</v>
      </c>
      <c r="B204" s="146" t="s">
        <v>372</v>
      </c>
      <c r="C204" s="147" t="s">
        <v>208</v>
      </c>
      <c r="D204" s="147" t="s">
        <v>448</v>
      </c>
    </row>
    <row r="205" spans="1:4" s="119" customFormat="1" ht="18" x14ac:dyDescent="0.2">
      <c r="A205" s="146" t="s">
        <v>35</v>
      </c>
      <c r="B205" s="146" t="s">
        <v>372</v>
      </c>
      <c r="C205" s="147" t="s">
        <v>396</v>
      </c>
      <c r="D205" s="147" t="s">
        <v>449</v>
      </c>
    </row>
    <row r="206" spans="1:4" s="119" customFormat="1" ht="18" x14ac:dyDescent="0.2">
      <c r="A206" s="146" t="s">
        <v>35</v>
      </c>
      <c r="B206" s="146" t="s">
        <v>372</v>
      </c>
      <c r="C206" s="147" t="s">
        <v>213</v>
      </c>
      <c r="D206" s="147" t="s">
        <v>450</v>
      </c>
    </row>
    <row r="207" spans="1:4" s="119" customFormat="1" ht="18" x14ac:dyDescent="0.2">
      <c r="A207" s="146" t="s">
        <v>35</v>
      </c>
      <c r="B207" s="146" t="s">
        <v>372</v>
      </c>
      <c r="C207" s="147" t="s">
        <v>438</v>
      </c>
      <c r="D207" s="147" t="s">
        <v>451</v>
      </c>
    </row>
    <row r="208" spans="1:4" s="119" customFormat="1" ht="18" x14ac:dyDescent="0.2">
      <c r="A208" s="146" t="s">
        <v>35</v>
      </c>
      <c r="B208" s="146" t="s">
        <v>372</v>
      </c>
      <c r="C208" s="147" t="s">
        <v>106</v>
      </c>
      <c r="D208" s="147" t="s">
        <v>452</v>
      </c>
    </row>
    <row r="209" spans="1:35" s="119" customFormat="1" ht="18" x14ac:dyDescent="0.2">
      <c r="A209" s="146" t="s">
        <v>35</v>
      </c>
      <c r="B209" s="146" t="s">
        <v>372</v>
      </c>
      <c r="C209" s="147" t="s">
        <v>171</v>
      </c>
      <c r="D209" s="147" t="s">
        <v>453</v>
      </c>
    </row>
    <row r="210" spans="1:35" s="119" customFormat="1" ht="18" x14ac:dyDescent="0.2">
      <c r="A210" s="146" t="s">
        <v>35</v>
      </c>
      <c r="B210" s="146" t="s">
        <v>372</v>
      </c>
      <c r="C210" s="147" t="s">
        <v>297</v>
      </c>
      <c r="D210" s="147" t="s">
        <v>454</v>
      </c>
    </row>
    <row r="211" spans="1:35" s="119" customFormat="1" ht="18" x14ac:dyDescent="0.2">
      <c r="A211" s="146" t="s">
        <v>35</v>
      </c>
      <c r="B211" s="146" t="s">
        <v>372</v>
      </c>
      <c r="C211" s="147" t="s">
        <v>443</v>
      </c>
      <c r="D211" s="147" t="s">
        <v>455</v>
      </c>
    </row>
    <row r="212" spans="1:35" x14ac:dyDescent="0.2"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</row>
  </sheetData>
  <autoFilter ref="A7:AK150" xr:uid="{872013D3-DFA5-4753-88BA-55BB02C6192C}"/>
  <sortState xmlns:xlrd2="http://schemas.microsoft.com/office/spreadsheetml/2017/richdata2" ref="B8:S8">
    <sortCondition ref="B8"/>
    <sortCondition ref="C8"/>
  </sortState>
  <phoneticPr fontId="48" type="noConversion"/>
  <pageMargins left="0.7" right="0.7" top="0.75" bottom="0.75" header="0.3" footer="0.3"/>
  <pageSetup paperSize="9" scale="1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52E6-1C85-4ED0-9AC7-ABBBE060C6CE}">
  <dimension ref="A1:D1"/>
  <sheetViews>
    <sheetView workbookViewId="0"/>
  </sheetViews>
  <sheetFormatPr defaultRowHeight="12" x14ac:dyDescent="0.2"/>
  <sheetData>
    <row r="1" spans="1:4" x14ac:dyDescent="0.2">
      <c r="A1">
        <v>1770118533413</v>
      </c>
      <c r="B1" t="s">
        <v>1761</v>
      </c>
      <c r="C1" t="s">
        <v>1762</v>
      </c>
      <c r="D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DCC8-0D17-444F-8B15-C8306230436A}">
  <dimension ref="A1:D1"/>
  <sheetViews>
    <sheetView workbookViewId="0"/>
  </sheetViews>
  <sheetFormatPr defaultRowHeight="12" x14ac:dyDescent="0.2"/>
  <sheetData>
    <row r="1" spans="1:4" x14ac:dyDescent="0.2">
      <c r="A1">
        <v>1770118533630</v>
      </c>
      <c r="B1" t="s">
        <v>1761</v>
      </c>
      <c r="C1" t="s">
        <v>1762</v>
      </c>
      <c r="D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41A94-734B-46A0-AB36-4A9711FB2335}">
  <dimension ref="A1:C36208"/>
  <sheetViews>
    <sheetView topLeftCell="A36156" workbookViewId="0">
      <selection activeCell="C2" sqref="C2:C36208"/>
    </sheetView>
  </sheetViews>
  <sheetFormatPr defaultRowHeight="12" x14ac:dyDescent="0.2"/>
  <cols>
    <col min="1" max="1" width="21.1640625" customWidth="1"/>
    <col min="2" max="2" width="18.33203125" customWidth="1"/>
    <col min="3" max="3" width="43.1640625" customWidth="1"/>
    <col min="257" max="257" width="21.1640625" customWidth="1"/>
    <col min="258" max="258" width="18.33203125" customWidth="1"/>
    <col min="259" max="259" width="43.1640625" customWidth="1"/>
    <col min="513" max="513" width="21.1640625" customWidth="1"/>
    <col min="514" max="514" width="18.33203125" customWidth="1"/>
    <col min="515" max="515" width="43.1640625" customWidth="1"/>
    <col min="769" max="769" width="21.1640625" customWidth="1"/>
    <col min="770" max="770" width="18.33203125" customWidth="1"/>
    <col min="771" max="771" width="43.1640625" customWidth="1"/>
    <col min="1025" max="1025" width="21.1640625" customWidth="1"/>
    <col min="1026" max="1026" width="18.33203125" customWidth="1"/>
    <col min="1027" max="1027" width="43.1640625" customWidth="1"/>
    <col min="1281" max="1281" width="21.1640625" customWidth="1"/>
    <col min="1282" max="1282" width="18.33203125" customWidth="1"/>
    <col min="1283" max="1283" width="43.1640625" customWidth="1"/>
    <col min="1537" max="1537" width="21.1640625" customWidth="1"/>
    <col min="1538" max="1538" width="18.33203125" customWidth="1"/>
    <col min="1539" max="1539" width="43.1640625" customWidth="1"/>
    <col min="1793" max="1793" width="21.1640625" customWidth="1"/>
    <col min="1794" max="1794" width="18.33203125" customWidth="1"/>
    <col min="1795" max="1795" width="43.1640625" customWidth="1"/>
    <col min="2049" max="2049" width="21.1640625" customWidth="1"/>
    <col min="2050" max="2050" width="18.33203125" customWidth="1"/>
    <col min="2051" max="2051" width="43.1640625" customWidth="1"/>
    <col min="2305" max="2305" width="21.1640625" customWidth="1"/>
    <col min="2306" max="2306" width="18.33203125" customWidth="1"/>
    <col min="2307" max="2307" width="43.1640625" customWidth="1"/>
    <col min="2561" max="2561" width="21.1640625" customWidth="1"/>
    <col min="2562" max="2562" width="18.33203125" customWidth="1"/>
    <col min="2563" max="2563" width="43.1640625" customWidth="1"/>
    <col min="2817" max="2817" width="21.1640625" customWidth="1"/>
    <col min="2818" max="2818" width="18.33203125" customWidth="1"/>
    <col min="2819" max="2819" width="43.1640625" customWidth="1"/>
    <col min="3073" max="3073" width="21.1640625" customWidth="1"/>
    <col min="3074" max="3074" width="18.33203125" customWidth="1"/>
    <col min="3075" max="3075" width="43.1640625" customWidth="1"/>
    <col min="3329" max="3329" width="21.1640625" customWidth="1"/>
    <col min="3330" max="3330" width="18.33203125" customWidth="1"/>
    <col min="3331" max="3331" width="43.1640625" customWidth="1"/>
    <col min="3585" max="3585" width="21.1640625" customWidth="1"/>
    <col min="3586" max="3586" width="18.33203125" customWidth="1"/>
    <col min="3587" max="3587" width="43.1640625" customWidth="1"/>
    <col min="3841" max="3841" width="21.1640625" customWidth="1"/>
    <col min="3842" max="3842" width="18.33203125" customWidth="1"/>
    <col min="3843" max="3843" width="43.1640625" customWidth="1"/>
    <col min="4097" max="4097" width="21.1640625" customWidth="1"/>
    <col min="4098" max="4098" width="18.33203125" customWidth="1"/>
    <col min="4099" max="4099" width="43.1640625" customWidth="1"/>
    <col min="4353" max="4353" width="21.1640625" customWidth="1"/>
    <col min="4354" max="4354" width="18.33203125" customWidth="1"/>
    <col min="4355" max="4355" width="43.1640625" customWidth="1"/>
    <col min="4609" max="4609" width="21.1640625" customWidth="1"/>
    <col min="4610" max="4610" width="18.33203125" customWidth="1"/>
    <col min="4611" max="4611" width="43.1640625" customWidth="1"/>
    <col min="4865" max="4865" width="21.1640625" customWidth="1"/>
    <col min="4866" max="4866" width="18.33203125" customWidth="1"/>
    <col min="4867" max="4867" width="43.1640625" customWidth="1"/>
    <col min="5121" max="5121" width="21.1640625" customWidth="1"/>
    <col min="5122" max="5122" width="18.33203125" customWidth="1"/>
    <col min="5123" max="5123" width="43.1640625" customWidth="1"/>
    <col min="5377" max="5377" width="21.1640625" customWidth="1"/>
    <col min="5378" max="5378" width="18.33203125" customWidth="1"/>
    <col min="5379" max="5379" width="43.1640625" customWidth="1"/>
    <col min="5633" max="5633" width="21.1640625" customWidth="1"/>
    <col min="5634" max="5634" width="18.33203125" customWidth="1"/>
    <col min="5635" max="5635" width="43.1640625" customWidth="1"/>
    <col min="5889" max="5889" width="21.1640625" customWidth="1"/>
    <col min="5890" max="5890" width="18.33203125" customWidth="1"/>
    <col min="5891" max="5891" width="43.1640625" customWidth="1"/>
    <col min="6145" max="6145" width="21.1640625" customWidth="1"/>
    <col min="6146" max="6146" width="18.33203125" customWidth="1"/>
    <col min="6147" max="6147" width="43.1640625" customWidth="1"/>
    <col min="6401" max="6401" width="21.1640625" customWidth="1"/>
    <col min="6402" max="6402" width="18.33203125" customWidth="1"/>
    <col min="6403" max="6403" width="43.1640625" customWidth="1"/>
    <col min="6657" max="6657" width="21.1640625" customWidth="1"/>
    <col min="6658" max="6658" width="18.33203125" customWidth="1"/>
    <col min="6659" max="6659" width="43.1640625" customWidth="1"/>
    <col min="6913" max="6913" width="21.1640625" customWidth="1"/>
    <col min="6914" max="6914" width="18.33203125" customWidth="1"/>
    <col min="6915" max="6915" width="43.1640625" customWidth="1"/>
    <col min="7169" max="7169" width="21.1640625" customWidth="1"/>
    <col min="7170" max="7170" width="18.33203125" customWidth="1"/>
    <col min="7171" max="7171" width="43.1640625" customWidth="1"/>
    <col min="7425" max="7425" width="21.1640625" customWidth="1"/>
    <col min="7426" max="7426" width="18.33203125" customWidth="1"/>
    <col min="7427" max="7427" width="43.1640625" customWidth="1"/>
    <col min="7681" max="7681" width="21.1640625" customWidth="1"/>
    <col min="7682" max="7682" width="18.33203125" customWidth="1"/>
    <col min="7683" max="7683" width="43.1640625" customWidth="1"/>
    <col min="7937" max="7937" width="21.1640625" customWidth="1"/>
    <col min="7938" max="7938" width="18.33203125" customWidth="1"/>
    <col min="7939" max="7939" width="43.1640625" customWidth="1"/>
    <col min="8193" max="8193" width="21.1640625" customWidth="1"/>
    <col min="8194" max="8194" width="18.33203125" customWidth="1"/>
    <col min="8195" max="8195" width="43.1640625" customWidth="1"/>
    <col min="8449" max="8449" width="21.1640625" customWidth="1"/>
    <col min="8450" max="8450" width="18.33203125" customWidth="1"/>
    <col min="8451" max="8451" width="43.1640625" customWidth="1"/>
    <col min="8705" max="8705" width="21.1640625" customWidth="1"/>
    <col min="8706" max="8706" width="18.33203125" customWidth="1"/>
    <col min="8707" max="8707" width="43.1640625" customWidth="1"/>
    <col min="8961" max="8961" width="21.1640625" customWidth="1"/>
    <col min="8962" max="8962" width="18.33203125" customWidth="1"/>
    <col min="8963" max="8963" width="43.1640625" customWidth="1"/>
    <col min="9217" max="9217" width="21.1640625" customWidth="1"/>
    <col min="9218" max="9218" width="18.33203125" customWidth="1"/>
    <col min="9219" max="9219" width="43.1640625" customWidth="1"/>
    <col min="9473" max="9473" width="21.1640625" customWidth="1"/>
    <col min="9474" max="9474" width="18.33203125" customWidth="1"/>
    <col min="9475" max="9475" width="43.1640625" customWidth="1"/>
    <col min="9729" max="9729" width="21.1640625" customWidth="1"/>
    <col min="9730" max="9730" width="18.33203125" customWidth="1"/>
    <col min="9731" max="9731" width="43.1640625" customWidth="1"/>
    <col min="9985" max="9985" width="21.1640625" customWidth="1"/>
    <col min="9986" max="9986" width="18.33203125" customWidth="1"/>
    <col min="9987" max="9987" width="43.1640625" customWidth="1"/>
    <col min="10241" max="10241" width="21.1640625" customWidth="1"/>
    <col min="10242" max="10242" width="18.33203125" customWidth="1"/>
    <col min="10243" max="10243" width="43.1640625" customWidth="1"/>
    <col min="10497" max="10497" width="21.1640625" customWidth="1"/>
    <col min="10498" max="10498" width="18.33203125" customWidth="1"/>
    <col min="10499" max="10499" width="43.1640625" customWidth="1"/>
    <col min="10753" max="10753" width="21.1640625" customWidth="1"/>
    <col min="10754" max="10754" width="18.33203125" customWidth="1"/>
    <col min="10755" max="10755" width="43.1640625" customWidth="1"/>
    <col min="11009" max="11009" width="21.1640625" customWidth="1"/>
    <col min="11010" max="11010" width="18.33203125" customWidth="1"/>
    <col min="11011" max="11011" width="43.1640625" customWidth="1"/>
    <col min="11265" max="11265" width="21.1640625" customWidth="1"/>
    <col min="11266" max="11266" width="18.33203125" customWidth="1"/>
    <col min="11267" max="11267" width="43.1640625" customWidth="1"/>
    <col min="11521" max="11521" width="21.1640625" customWidth="1"/>
    <col min="11522" max="11522" width="18.33203125" customWidth="1"/>
    <col min="11523" max="11523" width="43.1640625" customWidth="1"/>
    <col min="11777" max="11777" width="21.1640625" customWidth="1"/>
    <col min="11778" max="11778" width="18.33203125" customWidth="1"/>
    <col min="11779" max="11779" width="43.1640625" customWidth="1"/>
    <col min="12033" max="12033" width="21.1640625" customWidth="1"/>
    <col min="12034" max="12034" width="18.33203125" customWidth="1"/>
    <col min="12035" max="12035" width="43.1640625" customWidth="1"/>
    <col min="12289" max="12289" width="21.1640625" customWidth="1"/>
    <col min="12290" max="12290" width="18.33203125" customWidth="1"/>
    <col min="12291" max="12291" width="43.1640625" customWidth="1"/>
    <col min="12545" max="12545" width="21.1640625" customWidth="1"/>
    <col min="12546" max="12546" width="18.33203125" customWidth="1"/>
    <col min="12547" max="12547" width="43.1640625" customWidth="1"/>
    <col min="12801" max="12801" width="21.1640625" customWidth="1"/>
    <col min="12802" max="12802" width="18.33203125" customWidth="1"/>
    <col min="12803" max="12803" width="43.1640625" customWidth="1"/>
    <col min="13057" max="13057" width="21.1640625" customWidth="1"/>
    <col min="13058" max="13058" width="18.33203125" customWidth="1"/>
    <col min="13059" max="13059" width="43.1640625" customWidth="1"/>
    <col min="13313" max="13313" width="21.1640625" customWidth="1"/>
    <col min="13314" max="13314" width="18.33203125" customWidth="1"/>
    <col min="13315" max="13315" width="43.1640625" customWidth="1"/>
    <col min="13569" max="13569" width="21.1640625" customWidth="1"/>
    <col min="13570" max="13570" width="18.33203125" customWidth="1"/>
    <col min="13571" max="13571" width="43.1640625" customWidth="1"/>
    <col min="13825" max="13825" width="21.1640625" customWidth="1"/>
    <col min="13826" max="13826" width="18.33203125" customWidth="1"/>
    <col min="13827" max="13827" width="43.1640625" customWidth="1"/>
    <col min="14081" max="14081" width="21.1640625" customWidth="1"/>
    <col min="14082" max="14082" width="18.33203125" customWidth="1"/>
    <col min="14083" max="14083" width="43.1640625" customWidth="1"/>
    <col min="14337" max="14337" width="21.1640625" customWidth="1"/>
    <col min="14338" max="14338" width="18.33203125" customWidth="1"/>
    <col min="14339" max="14339" width="43.1640625" customWidth="1"/>
    <col min="14593" max="14593" width="21.1640625" customWidth="1"/>
    <col min="14594" max="14594" width="18.33203125" customWidth="1"/>
    <col min="14595" max="14595" width="43.1640625" customWidth="1"/>
    <col min="14849" max="14849" width="21.1640625" customWidth="1"/>
    <col min="14850" max="14850" width="18.33203125" customWidth="1"/>
    <col min="14851" max="14851" width="43.1640625" customWidth="1"/>
    <col min="15105" max="15105" width="21.1640625" customWidth="1"/>
    <col min="15106" max="15106" width="18.33203125" customWidth="1"/>
    <col min="15107" max="15107" width="43.1640625" customWidth="1"/>
    <col min="15361" max="15361" width="21.1640625" customWidth="1"/>
    <col min="15362" max="15362" width="18.33203125" customWidth="1"/>
    <col min="15363" max="15363" width="43.1640625" customWidth="1"/>
    <col min="15617" max="15617" width="21.1640625" customWidth="1"/>
    <col min="15618" max="15618" width="18.33203125" customWidth="1"/>
    <col min="15619" max="15619" width="43.1640625" customWidth="1"/>
    <col min="15873" max="15873" width="21.1640625" customWidth="1"/>
    <col min="15874" max="15874" width="18.33203125" customWidth="1"/>
    <col min="15875" max="15875" width="43.1640625" customWidth="1"/>
    <col min="16129" max="16129" width="21.1640625" customWidth="1"/>
    <col min="16130" max="16130" width="18.33203125" customWidth="1"/>
    <col min="16131" max="16131" width="43.1640625" customWidth="1"/>
  </cols>
  <sheetData>
    <row r="1" spans="1:3" ht="15" customHeight="1" thickBot="1" x14ac:dyDescent="0.3">
      <c r="A1" s="212" t="s">
        <v>1774</v>
      </c>
      <c r="B1" s="212" t="s">
        <v>1775</v>
      </c>
      <c r="C1" s="212" t="s">
        <v>1776</v>
      </c>
    </row>
    <row r="2" spans="1:3" ht="15" customHeight="1" x14ac:dyDescent="0.25">
      <c r="A2" s="213">
        <v>45904</v>
      </c>
      <c r="B2" s="214" t="s">
        <v>76</v>
      </c>
      <c r="C2" s="215">
        <v>5.1999999999999998E-3</v>
      </c>
    </row>
    <row r="3" spans="1:3" ht="15" customHeight="1" x14ac:dyDescent="0.25">
      <c r="A3" s="216">
        <v>45905</v>
      </c>
      <c r="B3" s="217" t="s">
        <v>76</v>
      </c>
      <c r="C3" s="218">
        <v>2.07E-2</v>
      </c>
    </row>
    <row r="4" spans="1:3" ht="15" customHeight="1" x14ac:dyDescent="0.25">
      <c r="A4" s="216">
        <v>45908</v>
      </c>
      <c r="B4" s="217" t="s">
        <v>76</v>
      </c>
      <c r="C4" s="218">
        <v>2.5899999999999999E-2</v>
      </c>
    </row>
    <row r="5" spans="1:3" ht="15" customHeight="1" x14ac:dyDescent="0.25">
      <c r="A5" s="216">
        <v>45909</v>
      </c>
      <c r="B5" s="217" t="s">
        <v>76</v>
      </c>
      <c r="C5" s="218">
        <v>3.1099999999999999E-2</v>
      </c>
    </row>
    <row r="6" spans="1:3" ht="15" customHeight="1" x14ac:dyDescent="0.25">
      <c r="A6" s="216">
        <v>45910</v>
      </c>
      <c r="B6" s="217" t="s">
        <v>76</v>
      </c>
      <c r="C6" s="218">
        <v>3.6299999999999999E-2</v>
      </c>
    </row>
    <row r="7" spans="1:3" ht="15" customHeight="1" x14ac:dyDescent="0.25">
      <c r="A7" s="216">
        <v>45911</v>
      </c>
      <c r="B7" s="217" t="s">
        <v>76</v>
      </c>
      <c r="C7" s="218">
        <v>4.1500000000000002E-2</v>
      </c>
    </row>
    <row r="8" spans="1:3" ht="15" customHeight="1" x14ac:dyDescent="0.25">
      <c r="A8" s="216">
        <v>45912</v>
      </c>
      <c r="B8" s="217" t="s">
        <v>76</v>
      </c>
      <c r="C8" s="218">
        <v>5.7099999999999998E-2</v>
      </c>
    </row>
    <row r="9" spans="1:3" ht="15" customHeight="1" x14ac:dyDescent="0.25">
      <c r="A9" s="216">
        <v>45915</v>
      </c>
      <c r="B9" s="217" t="s">
        <v>76</v>
      </c>
      <c r="C9" s="218">
        <v>6.2300000000000001E-2</v>
      </c>
    </row>
    <row r="10" spans="1:3" ht="15" customHeight="1" x14ac:dyDescent="0.25">
      <c r="A10" s="216">
        <v>45916</v>
      </c>
      <c r="B10" s="217" t="s">
        <v>76</v>
      </c>
      <c r="C10" s="218">
        <v>6.7500000000000004E-2</v>
      </c>
    </row>
    <row r="11" spans="1:3" ht="15" customHeight="1" x14ac:dyDescent="0.25">
      <c r="A11" s="216">
        <v>45917</v>
      </c>
      <c r="B11" s="217" t="s">
        <v>76</v>
      </c>
      <c r="C11" s="218">
        <v>7.2700000000000001E-2</v>
      </c>
    </row>
    <row r="12" spans="1:3" ht="15" customHeight="1" x14ac:dyDescent="0.25">
      <c r="A12" s="216">
        <v>45918</v>
      </c>
      <c r="B12" s="217" t="s">
        <v>76</v>
      </c>
      <c r="C12" s="218">
        <v>7.7899999999999997E-2</v>
      </c>
    </row>
    <row r="13" spans="1:3" ht="15" customHeight="1" x14ac:dyDescent="0.25">
      <c r="A13" s="216">
        <v>45919</v>
      </c>
      <c r="B13" s="217" t="s">
        <v>76</v>
      </c>
      <c r="C13" s="218">
        <v>9.35E-2</v>
      </c>
    </row>
    <row r="14" spans="1:3" ht="15" customHeight="1" x14ac:dyDescent="0.25">
      <c r="A14" s="216">
        <v>45922</v>
      </c>
      <c r="B14" s="217" t="s">
        <v>76</v>
      </c>
      <c r="C14" s="218">
        <v>9.8699999999999996E-2</v>
      </c>
    </row>
    <row r="15" spans="1:3" ht="15" customHeight="1" x14ac:dyDescent="0.25">
      <c r="A15" s="216">
        <v>45923</v>
      </c>
      <c r="B15" s="217" t="s">
        <v>76</v>
      </c>
      <c r="C15" s="218">
        <v>0.10390000000000001</v>
      </c>
    </row>
    <row r="16" spans="1:3" ht="15" customHeight="1" x14ac:dyDescent="0.25">
      <c r="A16" s="216">
        <v>45924</v>
      </c>
      <c r="B16" s="217" t="s">
        <v>76</v>
      </c>
      <c r="C16" s="218">
        <v>0.109</v>
      </c>
    </row>
    <row r="17" spans="1:3" ht="15" customHeight="1" x14ac:dyDescent="0.25">
      <c r="A17" s="216">
        <v>45925</v>
      </c>
      <c r="B17" s="217" t="s">
        <v>76</v>
      </c>
      <c r="C17" s="218">
        <v>0.1142</v>
      </c>
    </row>
    <row r="18" spans="1:3" ht="15" customHeight="1" x14ac:dyDescent="0.25">
      <c r="A18" s="216">
        <v>45926</v>
      </c>
      <c r="B18" s="217" t="s">
        <v>76</v>
      </c>
      <c r="C18" s="218">
        <v>0.12970000000000001</v>
      </c>
    </row>
    <row r="19" spans="1:3" ht="15" customHeight="1" x14ac:dyDescent="0.25">
      <c r="A19" s="216">
        <v>45929</v>
      </c>
      <c r="B19" s="217" t="s">
        <v>76</v>
      </c>
      <c r="C19" s="218">
        <v>0.13489999999999999</v>
      </c>
    </row>
    <row r="20" spans="1:3" ht="15" customHeight="1" x14ac:dyDescent="0.25">
      <c r="A20" s="216">
        <v>45930</v>
      </c>
      <c r="B20" s="217" t="s">
        <v>76</v>
      </c>
      <c r="C20" s="218">
        <v>0.14000000000000001</v>
      </c>
    </row>
    <row r="21" spans="1:3" ht="15" customHeight="1" x14ac:dyDescent="0.25">
      <c r="A21" s="216">
        <v>45566</v>
      </c>
      <c r="B21" s="217" t="s">
        <v>104</v>
      </c>
      <c r="C21" s="218">
        <v>1.0200000000000001E-2</v>
      </c>
    </row>
    <row r="22" spans="1:3" ht="15" customHeight="1" x14ac:dyDescent="0.25">
      <c r="A22" s="216">
        <v>45567</v>
      </c>
      <c r="B22" s="217" t="s">
        <v>104</v>
      </c>
      <c r="C22" s="218">
        <v>2.0299999999999999E-2</v>
      </c>
    </row>
    <row r="23" spans="1:3" ht="15" customHeight="1" x14ac:dyDescent="0.25">
      <c r="A23" s="216">
        <v>45568</v>
      </c>
      <c r="B23" s="217" t="s">
        <v>104</v>
      </c>
      <c r="C23" s="218">
        <v>3.0499999999999999E-2</v>
      </c>
    </row>
    <row r="24" spans="1:3" ht="15" customHeight="1" x14ac:dyDescent="0.25">
      <c r="A24" s="216">
        <v>45569</v>
      </c>
      <c r="B24" s="217" t="s">
        <v>104</v>
      </c>
      <c r="C24" s="218">
        <v>6.1100000000000002E-2</v>
      </c>
    </row>
    <row r="25" spans="1:3" ht="15" customHeight="1" x14ac:dyDescent="0.25">
      <c r="A25" s="216">
        <v>45572</v>
      </c>
      <c r="B25" s="217" t="s">
        <v>104</v>
      </c>
      <c r="C25" s="218">
        <v>7.1199999999999999E-2</v>
      </c>
    </row>
    <row r="26" spans="1:3" ht="15" customHeight="1" x14ac:dyDescent="0.25">
      <c r="A26" s="216">
        <v>45573</v>
      </c>
      <c r="B26" s="217" t="s">
        <v>104</v>
      </c>
      <c r="C26" s="218">
        <v>8.14E-2</v>
      </c>
    </row>
    <row r="27" spans="1:3" ht="15" customHeight="1" x14ac:dyDescent="0.25">
      <c r="A27" s="216">
        <v>45574</v>
      </c>
      <c r="B27" s="217" t="s">
        <v>104</v>
      </c>
      <c r="C27" s="218">
        <v>9.1499999999999998E-2</v>
      </c>
    </row>
    <row r="28" spans="1:3" ht="15" customHeight="1" x14ac:dyDescent="0.25">
      <c r="A28" s="216">
        <v>45575</v>
      </c>
      <c r="B28" s="217" t="s">
        <v>104</v>
      </c>
      <c r="C28" s="218">
        <v>0.1017</v>
      </c>
    </row>
    <row r="29" spans="1:3" ht="15" customHeight="1" x14ac:dyDescent="0.25">
      <c r="A29" s="216">
        <v>45576</v>
      </c>
      <c r="B29" s="217" t="s">
        <v>104</v>
      </c>
      <c r="C29" s="218">
        <v>0.1321</v>
      </c>
    </row>
    <row r="30" spans="1:3" ht="15" customHeight="1" x14ac:dyDescent="0.25">
      <c r="A30" s="216">
        <v>45579</v>
      </c>
      <c r="B30" s="217" t="s">
        <v>104</v>
      </c>
      <c r="C30" s="218">
        <v>0.14230000000000001</v>
      </c>
    </row>
    <row r="31" spans="1:3" ht="15" customHeight="1" x14ac:dyDescent="0.25">
      <c r="A31" s="216">
        <v>45580</v>
      </c>
      <c r="B31" s="217" t="s">
        <v>104</v>
      </c>
      <c r="C31" s="218">
        <v>0.15240000000000001</v>
      </c>
    </row>
    <row r="32" spans="1:3" ht="15" customHeight="1" x14ac:dyDescent="0.25">
      <c r="A32" s="216">
        <v>45581</v>
      </c>
      <c r="B32" s="217" t="s">
        <v>104</v>
      </c>
      <c r="C32" s="218">
        <v>0.16250000000000001</v>
      </c>
    </row>
    <row r="33" spans="1:3" ht="15" customHeight="1" x14ac:dyDescent="0.25">
      <c r="A33" s="216">
        <v>45582</v>
      </c>
      <c r="B33" s="217" t="s">
        <v>104</v>
      </c>
      <c r="C33" s="218">
        <v>0.1726</v>
      </c>
    </row>
    <row r="34" spans="1:3" ht="15" customHeight="1" x14ac:dyDescent="0.25">
      <c r="A34" s="216">
        <v>45583</v>
      </c>
      <c r="B34" s="217" t="s">
        <v>104</v>
      </c>
      <c r="C34" s="218">
        <v>0.2029</v>
      </c>
    </row>
    <row r="35" spans="1:3" ht="15" customHeight="1" x14ac:dyDescent="0.25">
      <c r="A35" s="216">
        <v>45586</v>
      </c>
      <c r="B35" s="217" t="s">
        <v>104</v>
      </c>
      <c r="C35" s="218">
        <v>0.21290000000000001</v>
      </c>
    </row>
    <row r="36" spans="1:3" ht="15" customHeight="1" x14ac:dyDescent="0.25">
      <c r="A36" s="216">
        <v>45587</v>
      </c>
      <c r="B36" s="217" t="s">
        <v>104</v>
      </c>
      <c r="C36" s="218">
        <v>0.22289999999999999</v>
      </c>
    </row>
    <row r="37" spans="1:3" ht="15" customHeight="1" x14ac:dyDescent="0.25">
      <c r="A37" s="216">
        <v>45588</v>
      </c>
      <c r="B37" s="217" t="s">
        <v>104</v>
      </c>
      <c r="C37" s="218">
        <v>0.23269999999999999</v>
      </c>
    </row>
    <row r="38" spans="1:3" ht="15" customHeight="1" x14ac:dyDescent="0.25">
      <c r="A38" s="216">
        <v>45589</v>
      </c>
      <c r="B38" s="217" t="s">
        <v>104</v>
      </c>
      <c r="C38" s="218">
        <v>0.24229999999999999</v>
      </c>
    </row>
    <row r="39" spans="1:3" ht="15" customHeight="1" x14ac:dyDescent="0.25">
      <c r="A39" s="216">
        <v>45590</v>
      </c>
      <c r="B39" s="217" t="s">
        <v>104</v>
      </c>
      <c r="C39" s="218">
        <v>0.27129999999999999</v>
      </c>
    </row>
    <row r="40" spans="1:3" ht="15" customHeight="1" x14ac:dyDescent="0.25">
      <c r="A40" s="216">
        <v>45593</v>
      </c>
      <c r="B40" s="217" t="s">
        <v>104</v>
      </c>
      <c r="C40" s="218">
        <v>0.28100000000000003</v>
      </c>
    </row>
    <row r="41" spans="1:3" ht="15" customHeight="1" x14ac:dyDescent="0.25">
      <c r="A41" s="216">
        <v>45594</v>
      </c>
      <c r="B41" s="217" t="s">
        <v>104</v>
      </c>
      <c r="C41" s="218">
        <v>0.29060000000000002</v>
      </c>
    </row>
    <row r="42" spans="1:3" ht="15" customHeight="1" x14ac:dyDescent="0.25">
      <c r="A42" s="216">
        <v>45595</v>
      </c>
      <c r="B42" s="217" t="s">
        <v>104</v>
      </c>
      <c r="C42" s="218">
        <v>0.30020000000000002</v>
      </c>
    </row>
    <row r="43" spans="1:3" ht="15" customHeight="1" x14ac:dyDescent="0.25">
      <c r="A43" s="216">
        <v>45596</v>
      </c>
      <c r="B43" s="217" t="s">
        <v>104</v>
      </c>
      <c r="C43" s="218">
        <v>0.30980000000000002</v>
      </c>
    </row>
    <row r="44" spans="1:3" ht="15" customHeight="1" x14ac:dyDescent="0.25">
      <c r="A44" s="216">
        <v>45597</v>
      </c>
      <c r="B44" s="217" t="s">
        <v>104</v>
      </c>
      <c r="C44" s="218">
        <v>0.33850000000000002</v>
      </c>
    </row>
    <row r="45" spans="1:3" ht="15" customHeight="1" x14ac:dyDescent="0.25">
      <c r="A45" s="216">
        <v>45600</v>
      </c>
      <c r="B45" s="217" t="s">
        <v>104</v>
      </c>
      <c r="C45" s="218">
        <v>0.34799999999999998</v>
      </c>
    </row>
    <row r="46" spans="1:3" ht="15" customHeight="1" x14ac:dyDescent="0.25">
      <c r="A46" s="216">
        <v>45601</v>
      </c>
      <c r="B46" s="217" t="s">
        <v>104</v>
      </c>
      <c r="C46" s="218">
        <v>0.35759999999999997</v>
      </c>
    </row>
    <row r="47" spans="1:3" ht="15" customHeight="1" x14ac:dyDescent="0.25">
      <c r="A47" s="216">
        <v>45602</v>
      </c>
      <c r="B47" s="217" t="s">
        <v>104</v>
      </c>
      <c r="C47" s="218">
        <v>0.36709999999999998</v>
      </c>
    </row>
    <row r="48" spans="1:3" ht="15" customHeight="1" x14ac:dyDescent="0.25">
      <c r="A48" s="216">
        <v>45603</v>
      </c>
      <c r="B48" s="217" t="s">
        <v>104</v>
      </c>
      <c r="C48" s="218">
        <v>0.37659999999999999</v>
      </c>
    </row>
    <row r="49" spans="1:3" ht="15" customHeight="1" x14ac:dyDescent="0.25">
      <c r="A49" s="216">
        <v>45604</v>
      </c>
      <c r="B49" s="217" t="s">
        <v>104</v>
      </c>
      <c r="C49" s="218">
        <v>0.40500000000000003</v>
      </c>
    </row>
    <row r="50" spans="1:3" ht="15" customHeight="1" x14ac:dyDescent="0.25">
      <c r="A50" s="216">
        <v>45607</v>
      </c>
      <c r="B50" s="217" t="s">
        <v>104</v>
      </c>
      <c r="C50" s="218">
        <v>0.41449999999999998</v>
      </c>
    </row>
    <row r="51" spans="1:3" ht="15" customHeight="1" x14ac:dyDescent="0.25">
      <c r="A51" s="216">
        <v>45608</v>
      </c>
      <c r="B51" s="217" t="s">
        <v>104</v>
      </c>
      <c r="C51" s="218">
        <v>0.42399999999999999</v>
      </c>
    </row>
    <row r="52" spans="1:3" ht="15" customHeight="1" x14ac:dyDescent="0.25">
      <c r="A52" s="216">
        <v>45609</v>
      </c>
      <c r="B52" s="217" t="s">
        <v>104</v>
      </c>
      <c r="C52" s="218">
        <v>0.43359999999999999</v>
      </c>
    </row>
    <row r="53" spans="1:3" ht="15" customHeight="1" x14ac:dyDescent="0.25">
      <c r="A53" s="216">
        <v>45610</v>
      </c>
      <c r="B53" s="217" t="s">
        <v>104</v>
      </c>
      <c r="C53" s="218">
        <v>0.44309999999999999</v>
      </c>
    </row>
    <row r="54" spans="1:3" ht="15" customHeight="1" x14ac:dyDescent="0.25">
      <c r="A54" s="216">
        <v>45611</v>
      </c>
      <c r="B54" s="217" t="s">
        <v>104</v>
      </c>
      <c r="C54" s="218">
        <v>0.47149999999999997</v>
      </c>
    </row>
    <row r="55" spans="1:3" ht="15" customHeight="1" x14ac:dyDescent="0.25">
      <c r="A55" s="216">
        <v>45614</v>
      </c>
      <c r="B55" s="217" t="s">
        <v>104</v>
      </c>
      <c r="C55" s="218">
        <v>0.48099999999999998</v>
      </c>
    </row>
    <row r="56" spans="1:3" ht="15" customHeight="1" x14ac:dyDescent="0.25">
      <c r="A56" s="216">
        <v>45615</v>
      </c>
      <c r="B56" s="217" t="s">
        <v>104</v>
      </c>
      <c r="C56" s="218">
        <v>0.49059999999999998</v>
      </c>
    </row>
    <row r="57" spans="1:3" ht="15" customHeight="1" x14ac:dyDescent="0.25">
      <c r="A57" s="216">
        <v>45616</v>
      </c>
      <c r="B57" s="217" t="s">
        <v>104</v>
      </c>
      <c r="C57" s="218">
        <v>0.50009999999999999</v>
      </c>
    </row>
    <row r="58" spans="1:3" ht="15" customHeight="1" x14ac:dyDescent="0.25">
      <c r="A58" s="216">
        <v>45617</v>
      </c>
      <c r="B58" s="217" t="s">
        <v>104</v>
      </c>
      <c r="C58" s="218">
        <v>0.50960000000000005</v>
      </c>
    </row>
    <row r="59" spans="1:3" ht="15" customHeight="1" x14ac:dyDescent="0.25">
      <c r="A59" s="216">
        <v>45618</v>
      </c>
      <c r="B59" s="217" t="s">
        <v>104</v>
      </c>
      <c r="C59" s="218">
        <v>0.53800000000000003</v>
      </c>
    </row>
    <row r="60" spans="1:3" ht="15" customHeight="1" x14ac:dyDescent="0.25">
      <c r="A60" s="216">
        <v>45621</v>
      </c>
      <c r="B60" s="217" t="s">
        <v>104</v>
      </c>
      <c r="C60" s="218">
        <v>0.54749999999999999</v>
      </c>
    </row>
    <row r="61" spans="1:3" ht="15" customHeight="1" x14ac:dyDescent="0.25">
      <c r="A61" s="216">
        <v>45622</v>
      </c>
      <c r="B61" s="217" t="s">
        <v>104</v>
      </c>
      <c r="C61" s="218">
        <v>0.55689999999999995</v>
      </c>
    </row>
    <row r="62" spans="1:3" ht="15" customHeight="1" x14ac:dyDescent="0.25">
      <c r="A62" s="216">
        <v>45623</v>
      </c>
      <c r="B62" s="217" t="s">
        <v>104</v>
      </c>
      <c r="C62" s="218">
        <v>0.56630000000000003</v>
      </c>
    </row>
    <row r="63" spans="1:3" ht="15" customHeight="1" x14ac:dyDescent="0.25">
      <c r="A63" s="216">
        <v>45624</v>
      </c>
      <c r="B63" s="217" t="s">
        <v>104</v>
      </c>
      <c r="C63" s="218">
        <v>0.57569999999999999</v>
      </c>
    </row>
    <row r="64" spans="1:3" ht="15" customHeight="1" x14ac:dyDescent="0.25">
      <c r="A64" s="216">
        <v>45625</v>
      </c>
      <c r="B64" s="217" t="s">
        <v>104</v>
      </c>
      <c r="C64" s="218">
        <v>0.60399999999999998</v>
      </c>
    </row>
    <row r="65" spans="1:3" ht="15" customHeight="1" x14ac:dyDescent="0.25">
      <c r="A65" s="216">
        <v>45628</v>
      </c>
      <c r="B65" s="217" t="s">
        <v>104</v>
      </c>
      <c r="C65" s="218">
        <v>0.61339999999999995</v>
      </c>
    </row>
    <row r="66" spans="1:3" ht="15" customHeight="1" x14ac:dyDescent="0.25">
      <c r="A66" s="216">
        <v>45629</v>
      </c>
      <c r="B66" s="217" t="s">
        <v>104</v>
      </c>
      <c r="C66" s="218">
        <v>0.62280000000000002</v>
      </c>
    </row>
    <row r="67" spans="1:3" ht="15" customHeight="1" x14ac:dyDescent="0.25">
      <c r="A67" s="216">
        <v>45630</v>
      </c>
      <c r="B67" s="217" t="s">
        <v>104</v>
      </c>
      <c r="C67" s="218">
        <v>0.63219999999999998</v>
      </c>
    </row>
    <row r="68" spans="1:3" ht="15" customHeight="1" x14ac:dyDescent="0.25">
      <c r="A68" s="216">
        <v>45631</v>
      </c>
      <c r="B68" s="217" t="s">
        <v>104</v>
      </c>
      <c r="C68" s="218">
        <v>0.64159999999999995</v>
      </c>
    </row>
    <row r="69" spans="1:3" ht="15" customHeight="1" x14ac:dyDescent="0.25">
      <c r="A69" s="216">
        <v>45632</v>
      </c>
      <c r="B69" s="217" t="s">
        <v>104</v>
      </c>
      <c r="C69" s="218">
        <v>0.66979999999999995</v>
      </c>
    </row>
    <row r="70" spans="1:3" ht="15" customHeight="1" x14ac:dyDescent="0.25">
      <c r="A70" s="216">
        <v>45635</v>
      </c>
      <c r="B70" s="217" t="s">
        <v>104</v>
      </c>
      <c r="C70" s="218">
        <v>0.67910000000000004</v>
      </c>
    </row>
    <row r="71" spans="1:3" ht="15" customHeight="1" x14ac:dyDescent="0.25">
      <c r="A71" s="216">
        <v>45636</v>
      </c>
      <c r="B71" s="217" t="s">
        <v>104</v>
      </c>
      <c r="C71" s="218">
        <v>0.68840000000000001</v>
      </c>
    </row>
    <row r="72" spans="1:3" ht="15" customHeight="1" x14ac:dyDescent="0.25">
      <c r="A72" s="216">
        <v>45637</v>
      </c>
      <c r="B72" s="217" t="s">
        <v>104</v>
      </c>
      <c r="C72" s="218">
        <v>0.69779999999999998</v>
      </c>
    </row>
    <row r="73" spans="1:3" ht="15" customHeight="1" x14ac:dyDescent="0.25">
      <c r="A73" s="216">
        <v>45638</v>
      </c>
      <c r="B73" s="217" t="s">
        <v>104</v>
      </c>
      <c r="C73" s="218">
        <v>0.70709999999999995</v>
      </c>
    </row>
    <row r="74" spans="1:3" ht="15" customHeight="1" x14ac:dyDescent="0.25">
      <c r="A74" s="216">
        <v>45639</v>
      </c>
      <c r="B74" s="217" t="s">
        <v>104</v>
      </c>
      <c r="C74" s="218">
        <v>0.73519999999999996</v>
      </c>
    </row>
    <row r="75" spans="1:3" ht="15" customHeight="1" x14ac:dyDescent="0.25">
      <c r="A75" s="216">
        <v>45642</v>
      </c>
      <c r="B75" s="217" t="s">
        <v>104</v>
      </c>
      <c r="C75" s="218">
        <v>0.74460000000000004</v>
      </c>
    </row>
    <row r="76" spans="1:3" ht="15" customHeight="1" x14ac:dyDescent="0.25">
      <c r="A76" s="216">
        <v>45643</v>
      </c>
      <c r="B76" s="217" t="s">
        <v>104</v>
      </c>
      <c r="C76" s="218">
        <v>0.75390000000000001</v>
      </c>
    </row>
    <row r="77" spans="1:3" ht="15" customHeight="1" x14ac:dyDescent="0.25">
      <c r="A77" s="216">
        <v>45644</v>
      </c>
      <c r="B77" s="217" t="s">
        <v>104</v>
      </c>
      <c r="C77" s="218">
        <v>0.76300000000000001</v>
      </c>
    </row>
    <row r="78" spans="1:3" ht="15" customHeight="1" x14ac:dyDescent="0.25">
      <c r="A78" s="216">
        <v>45645</v>
      </c>
      <c r="B78" s="217" t="s">
        <v>104</v>
      </c>
      <c r="C78" s="218">
        <v>0.77210000000000001</v>
      </c>
    </row>
    <row r="79" spans="1:3" ht="15" customHeight="1" x14ac:dyDescent="0.25">
      <c r="A79" s="216">
        <v>45646</v>
      </c>
      <c r="B79" s="217" t="s">
        <v>104</v>
      </c>
      <c r="C79" s="218">
        <v>0.79930000000000001</v>
      </c>
    </row>
    <row r="80" spans="1:3" ht="15" customHeight="1" x14ac:dyDescent="0.25">
      <c r="A80" s="216">
        <v>45649</v>
      </c>
      <c r="B80" s="217" t="s">
        <v>104</v>
      </c>
      <c r="C80" s="218">
        <v>0.80830000000000002</v>
      </c>
    </row>
    <row r="81" spans="1:3" ht="15" customHeight="1" x14ac:dyDescent="0.25">
      <c r="A81" s="216">
        <v>45650</v>
      </c>
      <c r="B81" s="217" t="s">
        <v>104</v>
      </c>
      <c r="C81" s="218">
        <v>0.81740000000000002</v>
      </c>
    </row>
    <row r="82" spans="1:3" ht="15" customHeight="1" x14ac:dyDescent="0.25">
      <c r="A82" s="216">
        <v>45651</v>
      </c>
      <c r="B82" s="217" t="s">
        <v>104</v>
      </c>
      <c r="C82" s="218">
        <v>0.82650000000000001</v>
      </c>
    </row>
    <row r="83" spans="1:3" ht="15" customHeight="1" x14ac:dyDescent="0.25">
      <c r="A83" s="216">
        <v>45652</v>
      </c>
      <c r="B83" s="217" t="s">
        <v>104</v>
      </c>
      <c r="C83" s="218">
        <v>0.83550000000000002</v>
      </c>
    </row>
    <row r="84" spans="1:3" ht="15" customHeight="1" x14ac:dyDescent="0.25">
      <c r="A84" s="216">
        <v>45653</v>
      </c>
      <c r="B84" s="217" t="s">
        <v>104</v>
      </c>
      <c r="C84" s="218">
        <v>0.86270000000000002</v>
      </c>
    </row>
    <row r="85" spans="1:3" ht="15" customHeight="1" x14ac:dyDescent="0.25">
      <c r="A85" s="216">
        <v>45656</v>
      </c>
      <c r="B85" s="217" t="s">
        <v>104</v>
      </c>
      <c r="C85" s="218">
        <v>0.87170000000000003</v>
      </c>
    </row>
    <row r="86" spans="1:3" ht="15" customHeight="1" x14ac:dyDescent="0.25">
      <c r="A86" s="216">
        <v>45657</v>
      </c>
      <c r="B86" s="217" t="s">
        <v>104</v>
      </c>
      <c r="C86" s="218">
        <v>0.88060000000000005</v>
      </c>
    </row>
    <row r="87" spans="1:3" ht="15" customHeight="1" x14ac:dyDescent="0.25">
      <c r="A87" s="216">
        <v>45659</v>
      </c>
      <c r="B87" s="217" t="s">
        <v>104</v>
      </c>
      <c r="C87" s="218">
        <v>0.89810000000000001</v>
      </c>
    </row>
    <row r="88" spans="1:3" ht="15" customHeight="1" x14ac:dyDescent="0.25">
      <c r="A88" s="216">
        <v>45660</v>
      </c>
      <c r="B88" s="217" t="s">
        <v>104</v>
      </c>
      <c r="C88" s="218">
        <v>0.92449999999999999</v>
      </c>
    </row>
    <row r="89" spans="1:3" ht="15" customHeight="1" x14ac:dyDescent="0.25">
      <c r="A89" s="216">
        <v>45663</v>
      </c>
      <c r="B89" s="217" t="s">
        <v>104</v>
      </c>
      <c r="C89" s="218">
        <v>0.93330000000000002</v>
      </c>
    </row>
    <row r="90" spans="1:3" ht="15" customHeight="1" x14ac:dyDescent="0.25">
      <c r="A90" s="216">
        <v>45664</v>
      </c>
      <c r="B90" s="217" t="s">
        <v>104</v>
      </c>
      <c r="C90" s="218">
        <v>0.94210000000000005</v>
      </c>
    </row>
    <row r="91" spans="1:3" ht="15" customHeight="1" x14ac:dyDescent="0.25">
      <c r="A91" s="216">
        <v>45665</v>
      </c>
      <c r="B91" s="217" t="s">
        <v>104</v>
      </c>
      <c r="C91" s="218">
        <v>0.95079999999999998</v>
      </c>
    </row>
    <row r="92" spans="1:3" ht="15" customHeight="1" x14ac:dyDescent="0.25">
      <c r="A92" s="216">
        <v>45666</v>
      </c>
      <c r="B92" s="217" t="s">
        <v>104</v>
      </c>
      <c r="C92" s="218">
        <v>0.95950000000000002</v>
      </c>
    </row>
    <row r="93" spans="1:3" ht="15" customHeight="1" x14ac:dyDescent="0.25">
      <c r="A93" s="216">
        <v>45667</v>
      </c>
      <c r="B93" s="217" t="s">
        <v>104</v>
      </c>
      <c r="C93" s="218">
        <v>0.98560000000000003</v>
      </c>
    </row>
    <row r="94" spans="1:3" ht="15" customHeight="1" x14ac:dyDescent="0.25">
      <c r="A94" s="216">
        <v>45670</v>
      </c>
      <c r="B94" s="217" t="s">
        <v>104</v>
      </c>
      <c r="C94" s="218">
        <v>0.99429999999999996</v>
      </c>
    </row>
    <row r="95" spans="1:3" ht="15" customHeight="1" x14ac:dyDescent="0.25">
      <c r="A95" s="216">
        <v>45671</v>
      </c>
      <c r="B95" s="217" t="s">
        <v>104</v>
      </c>
      <c r="C95" s="218">
        <v>1.0029999999999999</v>
      </c>
    </row>
    <row r="96" spans="1:3" ht="15" customHeight="1" x14ac:dyDescent="0.25">
      <c r="A96" s="216">
        <v>45672</v>
      </c>
      <c r="B96" s="217" t="s">
        <v>104</v>
      </c>
      <c r="C96" s="218">
        <v>1.0116000000000001</v>
      </c>
    </row>
    <row r="97" spans="1:3" ht="15" customHeight="1" x14ac:dyDescent="0.25">
      <c r="A97" s="216">
        <v>45673</v>
      </c>
      <c r="B97" s="217" t="s">
        <v>104</v>
      </c>
      <c r="C97" s="218">
        <v>1.0203</v>
      </c>
    </row>
    <row r="98" spans="1:3" ht="15" customHeight="1" x14ac:dyDescent="0.25">
      <c r="A98" s="216">
        <v>45674</v>
      </c>
      <c r="B98" s="217" t="s">
        <v>104</v>
      </c>
      <c r="C98" s="218">
        <v>1.0462</v>
      </c>
    </row>
    <row r="99" spans="1:3" ht="15" customHeight="1" x14ac:dyDescent="0.25">
      <c r="A99" s="216">
        <v>45677</v>
      </c>
      <c r="B99" s="217" t="s">
        <v>104</v>
      </c>
      <c r="C99" s="218">
        <v>1.0548999999999999</v>
      </c>
    </row>
    <row r="100" spans="1:3" ht="15" customHeight="1" x14ac:dyDescent="0.25">
      <c r="A100" s="216">
        <v>45678</v>
      </c>
      <c r="B100" s="217" t="s">
        <v>104</v>
      </c>
      <c r="C100" s="218">
        <v>1.0634999999999999</v>
      </c>
    </row>
    <row r="101" spans="1:3" ht="15" customHeight="1" x14ac:dyDescent="0.25">
      <c r="A101" s="216">
        <v>45679</v>
      </c>
      <c r="B101" s="217" t="s">
        <v>104</v>
      </c>
      <c r="C101" s="218">
        <v>1.0722</v>
      </c>
    </row>
    <row r="102" spans="1:3" ht="15" customHeight="1" x14ac:dyDescent="0.25">
      <c r="A102" s="216">
        <v>45680</v>
      </c>
      <c r="B102" s="217" t="s">
        <v>104</v>
      </c>
      <c r="C102" s="218">
        <v>1.0808</v>
      </c>
    </row>
    <row r="103" spans="1:3" ht="15" customHeight="1" x14ac:dyDescent="0.25">
      <c r="A103" s="216">
        <v>45681</v>
      </c>
      <c r="B103" s="217" t="s">
        <v>104</v>
      </c>
      <c r="C103" s="218">
        <v>1.1066</v>
      </c>
    </row>
    <row r="104" spans="1:3" ht="15" customHeight="1" x14ac:dyDescent="0.25">
      <c r="A104" s="216">
        <v>45684</v>
      </c>
      <c r="B104" s="217" t="s">
        <v>104</v>
      </c>
      <c r="C104" s="218">
        <v>1.1153</v>
      </c>
    </row>
    <row r="105" spans="1:3" ht="15" customHeight="1" x14ac:dyDescent="0.25">
      <c r="A105" s="216">
        <v>45685</v>
      </c>
      <c r="B105" s="217" t="s">
        <v>104</v>
      </c>
      <c r="C105" s="218">
        <v>1.1238999999999999</v>
      </c>
    </row>
    <row r="106" spans="1:3" ht="15" customHeight="1" x14ac:dyDescent="0.25">
      <c r="A106" s="216">
        <v>45686</v>
      </c>
      <c r="B106" s="217" t="s">
        <v>104</v>
      </c>
      <c r="C106" s="218">
        <v>1.1324000000000001</v>
      </c>
    </row>
    <row r="107" spans="1:3" ht="15" customHeight="1" x14ac:dyDescent="0.25">
      <c r="A107" s="216">
        <v>45687</v>
      </c>
      <c r="B107" s="217" t="s">
        <v>104</v>
      </c>
      <c r="C107" s="218">
        <v>1.141</v>
      </c>
    </row>
    <row r="108" spans="1:3" ht="15" customHeight="1" x14ac:dyDescent="0.25">
      <c r="A108" s="216">
        <v>45688</v>
      </c>
      <c r="B108" s="217" t="s">
        <v>104</v>
      </c>
      <c r="C108" s="218">
        <v>1.1667000000000001</v>
      </c>
    </row>
    <row r="109" spans="1:3" ht="15" customHeight="1" x14ac:dyDescent="0.25">
      <c r="A109" s="216">
        <v>45691</v>
      </c>
      <c r="B109" s="217" t="s">
        <v>104</v>
      </c>
      <c r="C109" s="218">
        <v>1.1753</v>
      </c>
    </row>
    <row r="110" spans="1:3" ht="15" customHeight="1" x14ac:dyDescent="0.25">
      <c r="A110" s="216">
        <v>45692</v>
      </c>
      <c r="B110" s="217" t="s">
        <v>104</v>
      </c>
      <c r="C110" s="218">
        <v>1.1838</v>
      </c>
    </row>
    <row r="111" spans="1:3" ht="15" customHeight="1" x14ac:dyDescent="0.25">
      <c r="A111" s="216">
        <v>45693</v>
      </c>
      <c r="B111" s="217" t="s">
        <v>104</v>
      </c>
      <c r="C111" s="218">
        <v>1.1921999999999999</v>
      </c>
    </row>
    <row r="112" spans="1:3" ht="15" customHeight="1" x14ac:dyDescent="0.25">
      <c r="A112" s="216">
        <v>45694</v>
      </c>
      <c r="B112" s="217" t="s">
        <v>104</v>
      </c>
      <c r="C112" s="218">
        <v>1.2004999999999999</v>
      </c>
    </row>
    <row r="113" spans="1:3" ht="15" customHeight="1" x14ac:dyDescent="0.25">
      <c r="A113" s="216">
        <v>45695</v>
      </c>
      <c r="B113" s="217" t="s">
        <v>104</v>
      </c>
      <c r="C113" s="218">
        <v>1.2253000000000001</v>
      </c>
    </row>
    <row r="114" spans="1:3" ht="15" customHeight="1" x14ac:dyDescent="0.25">
      <c r="A114" s="216">
        <v>45698</v>
      </c>
      <c r="B114" s="217" t="s">
        <v>104</v>
      </c>
      <c r="C114" s="218">
        <v>1.2335</v>
      </c>
    </row>
    <row r="115" spans="1:3" ht="15" customHeight="1" x14ac:dyDescent="0.25">
      <c r="A115" s="216">
        <v>45699</v>
      </c>
      <c r="B115" s="217" t="s">
        <v>104</v>
      </c>
      <c r="C115" s="218">
        <v>1.2417</v>
      </c>
    </row>
    <row r="116" spans="1:3" ht="15" customHeight="1" x14ac:dyDescent="0.25">
      <c r="A116" s="216">
        <v>45700</v>
      </c>
      <c r="B116" s="217" t="s">
        <v>104</v>
      </c>
      <c r="C116" s="218">
        <v>1.2498</v>
      </c>
    </row>
    <row r="117" spans="1:3" ht="15" customHeight="1" x14ac:dyDescent="0.25">
      <c r="A117" s="216">
        <v>45701</v>
      </c>
      <c r="B117" s="217" t="s">
        <v>104</v>
      </c>
      <c r="C117" s="218">
        <v>1.2579</v>
      </c>
    </row>
    <row r="118" spans="1:3" ht="15" customHeight="1" x14ac:dyDescent="0.25">
      <c r="A118" s="216">
        <v>45702</v>
      </c>
      <c r="B118" s="217" t="s">
        <v>104</v>
      </c>
      <c r="C118" s="218">
        <v>1.2823</v>
      </c>
    </row>
    <row r="119" spans="1:3" ht="15" customHeight="1" x14ac:dyDescent="0.25">
      <c r="A119" s="216">
        <v>45705</v>
      </c>
      <c r="B119" s="217" t="s">
        <v>104</v>
      </c>
      <c r="C119" s="218">
        <v>1.2905</v>
      </c>
    </row>
    <row r="120" spans="1:3" ht="15" customHeight="1" x14ac:dyDescent="0.25">
      <c r="A120" s="216">
        <v>45706</v>
      </c>
      <c r="B120" s="217" t="s">
        <v>104</v>
      </c>
      <c r="C120" s="218">
        <v>1.2986</v>
      </c>
    </row>
    <row r="121" spans="1:3" ht="15" customHeight="1" x14ac:dyDescent="0.25">
      <c r="A121" s="216">
        <v>45707</v>
      </c>
      <c r="B121" s="217" t="s">
        <v>104</v>
      </c>
      <c r="C121" s="218">
        <v>1.3066</v>
      </c>
    </row>
    <row r="122" spans="1:3" ht="15" customHeight="1" x14ac:dyDescent="0.25">
      <c r="A122" s="216">
        <v>45708</v>
      </c>
      <c r="B122" s="217" t="s">
        <v>104</v>
      </c>
      <c r="C122" s="218">
        <v>1.3147</v>
      </c>
    </row>
    <row r="123" spans="1:3" ht="15" customHeight="1" x14ac:dyDescent="0.25">
      <c r="A123" s="216">
        <v>45709</v>
      </c>
      <c r="B123" s="217" t="s">
        <v>104</v>
      </c>
      <c r="C123" s="218">
        <v>1.3389</v>
      </c>
    </row>
    <row r="124" spans="1:3" ht="15" customHeight="1" x14ac:dyDescent="0.25">
      <c r="A124" s="216">
        <v>45712</v>
      </c>
      <c r="B124" s="217" t="s">
        <v>104</v>
      </c>
      <c r="C124" s="218">
        <v>1.3469</v>
      </c>
    </row>
    <row r="125" spans="1:3" ht="15" customHeight="1" x14ac:dyDescent="0.25">
      <c r="A125" s="216">
        <v>45713</v>
      </c>
      <c r="B125" s="217" t="s">
        <v>104</v>
      </c>
      <c r="C125" s="218">
        <v>1.355</v>
      </c>
    </row>
    <row r="126" spans="1:3" ht="15" customHeight="1" x14ac:dyDescent="0.25">
      <c r="A126" s="216">
        <v>45714</v>
      </c>
      <c r="B126" s="217" t="s">
        <v>104</v>
      </c>
      <c r="C126" s="218">
        <v>1.363</v>
      </c>
    </row>
    <row r="127" spans="1:3" ht="15" customHeight="1" x14ac:dyDescent="0.25">
      <c r="A127" s="216">
        <v>45715</v>
      </c>
      <c r="B127" s="217" t="s">
        <v>104</v>
      </c>
      <c r="C127" s="218">
        <v>1.3711</v>
      </c>
    </row>
    <row r="128" spans="1:3" ht="15" customHeight="1" x14ac:dyDescent="0.25">
      <c r="A128" s="216">
        <v>45716</v>
      </c>
      <c r="B128" s="217" t="s">
        <v>104</v>
      </c>
      <c r="C128" s="218">
        <v>1.395</v>
      </c>
    </row>
    <row r="129" spans="1:3" ht="15" customHeight="1" x14ac:dyDescent="0.25">
      <c r="A129" s="216">
        <v>45719</v>
      </c>
      <c r="B129" s="217" t="s">
        <v>104</v>
      </c>
      <c r="C129" s="218">
        <v>1.403</v>
      </c>
    </row>
    <row r="130" spans="1:3" ht="15" customHeight="1" x14ac:dyDescent="0.25">
      <c r="A130" s="216">
        <v>45720</v>
      </c>
      <c r="B130" s="217" t="s">
        <v>104</v>
      </c>
      <c r="C130" s="218">
        <v>1.4109</v>
      </c>
    </row>
    <row r="131" spans="1:3" ht="15" customHeight="1" x14ac:dyDescent="0.25">
      <c r="A131" s="216">
        <v>45721</v>
      </c>
      <c r="B131" s="217" t="s">
        <v>104</v>
      </c>
      <c r="C131" s="218">
        <v>1.4189000000000001</v>
      </c>
    </row>
    <row r="132" spans="1:3" ht="15" customHeight="1" x14ac:dyDescent="0.25">
      <c r="A132" s="216">
        <v>45722</v>
      </c>
      <c r="B132" s="217" t="s">
        <v>104</v>
      </c>
      <c r="C132" s="218">
        <v>1.4268000000000001</v>
      </c>
    </row>
    <row r="133" spans="1:3" ht="15" customHeight="1" x14ac:dyDescent="0.25">
      <c r="A133" s="216">
        <v>45723</v>
      </c>
      <c r="B133" s="217" t="s">
        <v>104</v>
      </c>
      <c r="C133" s="218">
        <v>1.4504999999999999</v>
      </c>
    </row>
    <row r="134" spans="1:3" ht="15" customHeight="1" x14ac:dyDescent="0.25">
      <c r="A134" s="216">
        <v>45726</v>
      </c>
      <c r="B134" s="217" t="s">
        <v>104</v>
      </c>
      <c r="C134" s="218">
        <v>1.4583999999999999</v>
      </c>
    </row>
    <row r="135" spans="1:3" ht="15" customHeight="1" x14ac:dyDescent="0.25">
      <c r="A135" s="216">
        <v>45727</v>
      </c>
      <c r="B135" s="217" t="s">
        <v>104</v>
      </c>
      <c r="C135" s="218">
        <v>1.4662999999999999</v>
      </c>
    </row>
    <row r="136" spans="1:3" ht="15" customHeight="1" x14ac:dyDescent="0.25">
      <c r="A136" s="216">
        <v>45728</v>
      </c>
      <c r="B136" s="217" t="s">
        <v>104</v>
      </c>
      <c r="C136" s="218">
        <v>1.4739</v>
      </c>
    </row>
    <row r="137" spans="1:3" ht="15" customHeight="1" x14ac:dyDescent="0.25">
      <c r="A137" s="216">
        <v>45729</v>
      </c>
      <c r="B137" s="217" t="s">
        <v>104</v>
      </c>
      <c r="C137" s="218">
        <v>1.4814000000000001</v>
      </c>
    </row>
    <row r="138" spans="1:3" ht="15" customHeight="1" x14ac:dyDescent="0.25">
      <c r="A138" s="216">
        <v>45730</v>
      </c>
      <c r="B138" s="217" t="s">
        <v>104</v>
      </c>
      <c r="C138" s="218">
        <v>1.504</v>
      </c>
    </row>
    <row r="139" spans="1:3" ht="15" customHeight="1" x14ac:dyDescent="0.25">
      <c r="A139" s="216">
        <v>45733</v>
      </c>
      <c r="B139" s="217" t="s">
        <v>104</v>
      </c>
      <c r="C139" s="218">
        <v>1.5115000000000001</v>
      </c>
    </row>
    <row r="140" spans="1:3" ht="15" customHeight="1" x14ac:dyDescent="0.25">
      <c r="A140" s="216">
        <v>45734</v>
      </c>
      <c r="B140" s="217" t="s">
        <v>104</v>
      </c>
      <c r="C140" s="218">
        <v>1.5188999999999999</v>
      </c>
    </row>
    <row r="141" spans="1:3" ht="15" customHeight="1" x14ac:dyDescent="0.25">
      <c r="A141" s="216">
        <v>45735</v>
      </c>
      <c r="B141" s="217" t="s">
        <v>104</v>
      </c>
      <c r="C141" s="218">
        <v>1.5264</v>
      </c>
    </row>
    <row r="142" spans="1:3" ht="15" customHeight="1" x14ac:dyDescent="0.25">
      <c r="A142" s="216">
        <v>45736</v>
      </c>
      <c r="B142" s="217" t="s">
        <v>104</v>
      </c>
      <c r="C142" s="218">
        <v>1.5338000000000001</v>
      </c>
    </row>
    <row r="143" spans="1:3" ht="15" customHeight="1" x14ac:dyDescent="0.25">
      <c r="A143" s="216">
        <v>45737</v>
      </c>
      <c r="B143" s="217" t="s">
        <v>104</v>
      </c>
      <c r="C143" s="218">
        <v>1.5562</v>
      </c>
    </row>
    <row r="144" spans="1:3" ht="15" customHeight="1" x14ac:dyDescent="0.25">
      <c r="A144" s="216">
        <v>45740</v>
      </c>
      <c r="B144" s="217" t="s">
        <v>104</v>
      </c>
      <c r="C144" s="218">
        <v>1.5637000000000001</v>
      </c>
    </row>
    <row r="145" spans="1:3" ht="15" customHeight="1" x14ac:dyDescent="0.25">
      <c r="A145" s="216">
        <v>45741</v>
      </c>
      <c r="B145" s="217" t="s">
        <v>104</v>
      </c>
      <c r="C145" s="218">
        <v>1.5710999999999999</v>
      </c>
    </row>
    <row r="146" spans="1:3" ht="15" customHeight="1" x14ac:dyDescent="0.25">
      <c r="A146" s="216">
        <v>45742</v>
      </c>
      <c r="B146" s="217" t="s">
        <v>104</v>
      </c>
      <c r="C146" s="218">
        <v>1.5785</v>
      </c>
    </row>
    <row r="147" spans="1:3" ht="15" customHeight="1" x14ac:dyDescent="0.25">
      <c r="A147" s="216">
        <v>45743</v>
      </c>
      <c r="B147" s="217" t="s">
        <v>104</v>
      </c>
      <c r="C147" s="218">
        <v>1.5859000000000001</v>
      </c>
    </row>
    <row r="148" spans="1:3" ht="15" customHeight="1" x14ac:dyDescent="0.25">
      <c r="A148" s="216">
        <v>45744</v>
      </c>
      <c r="B148" s="217" t="s">
        <v>104</v>
      </c>
      <c r="C148" s="218">
        <v>1.6082000000000001</v>
      </c>
    </row>
    <row r="149" spans="1:3" ht="15" customHeight="1" x14ac:dyDescent="0.25">
      <c r="A149" s="216">
        <v>45747</v>
      </c>
      <c r="B149" s="217" t="s">
        <v>104</v>
      </c>
      <c r="C149" s="218">
        <v>1.6156999999999999</v>
      </c>
    </row>
    <row r="150" spans="1:3" ht="15" customHeight="1" x14ac:dyDescent="0.25">
      <c r="A150" s="216">
        <v>45748</v>
      </c>
      <c r="B150" s="217" t="s">
        <v>104</v>
      </c>
      <c r="C150" s="218">
        <v>1.6231</v>
      </c>
    </row>
    <row r="151" spans="1:3" ht="15" customHeight="1" x14ac:dyDescent="0.25">
      <c r="A151" s="216">
        <v>45749</v>
      </c>
      <c r="B151" s="217" t="s">
        <v>104</v>
      </c>
      <c r="C151" s="218">
        <v>1.6304000000000001</v>
      </c>
    </row>
    <row r="152" spans="1:3" ht="15" customHeight="1" x14ac:dyDescent="0.25">
      <c r="A152" s="216">
        <v>45750</v>
      </c>
      <c r="B152" s="217" t="s">
        <v>104</v>
      </c>
      <c r="C152" s="218">
        <v>1.6377999999999999</v>
      </c>
    </row>
    <row r="153" spans="1:3" ht="15" customHeight="1" x14ac:dyDescent="0.25">
      <c r="A153" s="216">
        <v>45751</v>
      </c>
      <c r="B153" s="217" t="s">
        <v>104</v>
      </c>
      <c r="C153" s="218">
        <v>1.6596</v>
      </c>
    </row>
    <row r="154" spans="1:3" ht="15" customHeight="1" x14ac:dyDescent="0.25">
      <c r="A154" s="216">
        <v>45754</v>
      </c>
      <c r="B154" s="217" t="s">
        <v>104</v>
      </c>
      <c r="C154" s="218">
        <v>1.6669</v>
      </c>
    </row>
    <row r="155" spans="1:3" ht="15" customHeight="1" x14ac:dyDescent="0.25">
      <c r="A155" s="216">
        <v>45755</v>
      </c>
      <c r="B155" s="217" t="s">
        <v>104</v>
      </c>
      <c r="C155" s="218">
        <v>1.6741999999999999</v>
      </c>
    </row>
    <row r="156" spans="1:3" ht="15" customHeight="1" x14ac:dyDescent="0.25">
      <c r="A156" s="216">
        <v>45756</v>
      </c>
      <c r="B156" s="217" t="s">
        <v>104</v>
      </c>
      <c r="C156" s="218">
        <v>1.6815</v>
      </c>
    </row>
    <row r="157" spans="1:3" ht="15" customHeight="1" x14ac:dyDescent="0.25">
      <c r="A157" s="216">
        <v>45757</v>
      </c>
      <c r="B157" s="217" t="s">
        <v>104</v>
      </c>
      <c r="C157" s="218">
        <v>1.6887000000000001</v>
      </c>
    </row>
    <row r="158" spans="1:3" ht="15" customHeight="1" x14ac:dyDescent="0.25">
      <c r="A158" s="216">
        <v>45758</v>
      </c>
      <c r="B158" s="217" t="s">
        <v>104</v>
      </c>
      <c r="C158" s="218">
        <v>1.7105999999999999</v>
      </c>
    </row>
    <row r="159" spans="1:3" ht="15" customHeight="1" x14ac:dyDescent="0.25">
      <c r="A159" s="216">
        <v>45761</v>
      </c>
      <c r="B159" s="217" t="s">
        <v>104</v>
      </c>
      <c r="C159" s="218">
        <v>1.7179</v>
      </c>
    </row>
    <row r="160" spans="1:3" ht="15" customHeight="1" x14ac:dyDescent="0.25">
      <c r="A160" s="216">
        <v>45762</v>
      </c>
      <c r="B160" s="217" t="s">
        <v>104</v>
      </c>
      <c r="C160" s="218">
        <v>1.7251000000000001</v>
      </c>
    </row>
    <row r="161" spans="1:3" ht="15" customHeight="1" x14ac:dyDescent="0.25">
      <c r="A161" s="216">
        <v>45763</v>
      </c>
      <c r="B161" s="217" t="s">
        <v>104</v>
      </c>
      <c r="C161" s="218">
        <v>1.7323999999999999</v>
      </c>
    </row>
    <row r="162" spans="1:3" ht="15" customHeight="1" x14ac:dyDescent="0.25">
      <c r="A162" s="216">
        <v>45764</v>
      </c>
      <c r="B162" s="217" t="s">
        <v>104</v>
      </c>
      <c r="C162" s="218">
        <v>1.7685999999999999</v>
      </c>
    </row>
    <row r="163" spans="1:3" ht="15" customHeight="1" x14ac:dyDescent="0.25">
      <c r="A163" s="216">
        <v>45769</v>
      </c>
      <c r="B163" s="217" t="s">
        <v>104</v>
      </c>
      <c r="C163" s="218">
        <v>1.7758</v>
      </c>
    </row>
    <row r="164" spans="1:3" ht="15" customHeight="1" x14ac:dyDescent="0.25">
      <c r="A164" s="216">
        <v>45770</v>
      </c>
      <c r="B164" s="217" t="s">
        <v>104</v>
      </c>
      <c r="C164" s="218">
        <v>1.7827</v>
      </c>
    </row>
    <row r="165" spans="1:3" ht="15" customHeight="1" x14ac:dyDescent="0.25">
      <c r="A165" s="216">
        <v>45771</v>
      </c>
      <c r="B165" s="217" t="s">
        <v>104</v>
      </c>
      <c r="C165" s="218">
        <v>1.7896000000000001</v>
      </c>
    </row>
    <row r="166" spans="1:3" ht="15" customHeight="1" x14ac:dyDescent="0.25">
      <c r="A166" s="216">
        <v>45772</v>
      </c>
      <c r="B166" s="217" t="s">
        <v>104</v>
      </c>
      <c r="C166" s="218">
        <v>1.8101</v>
      </c>
    </row>
    <row r="167" spans="1:3" ht="15" customHeight="1" x14ac:dyDescent="0.25">
      <c r="A167" s="216">
        <v>45775</v>
      </c>
      <c r="B167" s="217" t="s">
        <v>104</v>
      </c>
      <c r="C167" s="218">
        <v>1.8169</v>
      </c>
    </row>
    <row r="168" spans="1:3" ht="15" customHeight="1" x14ac:dyDescent="0.25">
      <c r="A168" s="216">
        <v>45776</v>
      </c>
      <c r="B168" s="217" t="s">
        <v>104</v>
      </c>
      <c r="C168" s="218">
        <v>1.8237000000000001</v>
      </c>
    </row>
    <row r="169" spans="1:3" ht="15" customHeight="1" x14ac:dyDescent="0.25">
      <c r="A169" s="216">
        <v>45777</v>
      </c>
      <c r="B169" s="217" t="s">
        <v>104</v>
      </c>
      <c r="C169" s="218">
        <v>1.8372999999999999</v>
      </c>
    </row>
    <row r="170" spans="1:3" ht="15" customHeight="1" x14ac:dyDescent="0.25">
      <c r="A170" s="216">
        <v>45779</v>
      </c>
      <c r="B170" s="217" t="s">
        <v>104</v>
      </c>
      <c r="C170" s="218">
        <v>1.8574999999999999</v>
      </c>
    </row>
    <row r="171" spans="1:3" ht="15" customHeight="1" x14ac:dyDescent="0.25">
      <c r="A171" s="216">
        <v>45782</v>
      </c>
      <c r="B171" s="217" t="s">
        <v>104</v>
      </c>
      <c r="C171" s="218">
        <v>1.8643000000000001</v>
      </c>
    </row>
    <row r="172" spans="1:3" ht="15" customHeight="1" x14ac:dyDescent="0.25">
      <c r="A172" s="216">
        <v>45783</v>
      </c>
      <c r="B172" s="217" t="s">
        <v>104</v>
      </c>
      <c r="C172" s="218">
        <v>1.871</v>
      </c>
    </row>
    <row r="173" spans="1:3" ht="15" customHeight="1" x14ac:dyDescent="0.25">
      <c r="A173" s="216">
        <v>45784</v>
      </c>
      <c r="B173" s="217" t="s">
        <v>104</v>
      </c>
      <c r="C173" s="218">
        <v>1.8777999999999999</v>
      </c>
    </row>
    <row r="174" spans="1:3" ht="15" customHeight="1" x14ac:dyDescent="0.25">
      <c r="A174" s="216">
        <v>45785</v>
      </c>
      <c r="B174" s="217" t="s">
        <v>104</v>
      </c>
      <c r="C174" s="218">
        <v>1.8845000000000001</v>
      </c>
    </row>
    <row r="175" spans="1:3" ht="15" customHeight="1" x14ac:dyDescent="0.25">
      <c r="A175" s="216">
        <v>45786</v>
      </c>
      <c r="B175" s="217" t="s">
        <v>104</v>
      </c>
      <c r="C175" s="218">
        <v>1.9048</v>
      </c>
    </row>
    <row r="176" spans="1:3" ht="15" customHeight="1" x14ac:dyDescent="0.25">
      <c r="A176" s="216">
        <v>45789</v>
      </c>
      <c r="B176" s="217" t="s">
        <v>104</v>
      </c>
      <c r="C176" s="218">
        <v>1.9115</v>
      </c>
    </row>
    <row r="177" spans="1:3" ht="15" customHeight="1" x14ac:dyDescent="0.25">
      <c r="A177" s="216">
        <v>45790</v>
      </c>
      <c r="B177" s="217" t="s">
        <v>104</v>
      </c>
      <c r="C177" s="218">
        <v>1.9181999999999999</v>
      </c>
    </row>
    <row r="178" spans="1:3" ht="15" customHeight="1" x14ac:dyDescent="0.25">
      <c r="A178" s="216">
        <v>45791</v>
      </c>
      <c r="B178" s="217" t="s">
        <v>104</v>
      </c>
      <c r="C178" s="218">
        <v>1.925</v>
      </c>
    </row>
    <row r="179" spans="1:3" ht="15" customHeight="1" x14ac:dyDescent="0.25">
      <c r="A179" s="216">
        <v>45792</v>
      </c>
      <c r="B179" s="217" t="s">
        <v>104</v>
      </c>
      <c r="C179" s="218">
        <v>1.9317</v>
      </c>
    </row>
    <row r="180" spans="1:3" ht="15" customHeight="1" x14ac:dyDescent="0.25">
      <c r="A180" s="216">
        <v>45793</v>
      </c>
      <c r="B180" s="217" t="s">
        <v>104</v>
      </c>
      <c r="C180" s="218">
        <v>1.9516</v>
      </c>
    </row>
    <row r="181" spans="1:3" ht="15" customHeight="1" x14ac:dyDescent="0.25">
      <c r="A181" s="216">
        <v>45796</v>
      </c>
      <c r="B181" s="217" t="s">
        <v>104</v>
      </c>
      <c r="C181" s="218">
        <v>1.9581999999999999</v>
      </c>
    </row>
    <row r="182" spans="1:3" ht="15" customHeight="1" x14ac:dyDescent="0.25">
      <c r="A182" s="216">
        <v>45797</v>
      </c>
      <c r="B182" s="217" t="s">
        <v>104</v>
      </c>
      <c r="C182" s="218">
        <v>1.9649000000000001</v>
      </c>
    </row>
    <row r="183" spans="1:3" ht="15" customHeight="1" x14ac:dyDescent="0.25">
      <c r="A183" s="216">
        <v>45798</v>
      </c>
      <c r="B183" s="217" t="s">
        <v>104</v>
      </c>
      <c r="C183" s="218">
        <v>1.9715</v>
      </c>
    </row>
    <row r="184" spans="1:3" ht="15" customHeight="1" x14ac:dyDescent="0.25">
      <c r="A184" s="216">
        <v>45799</v>
      </c>
      <c r="B184" s="217" t="s">
        <v>104</v>
      </c>
      <c r="C184" s="218">
        <v>1.9782</v>
      </c>
    </row>
    <row r="185" spans="1:3" ht="15" customHeight="1" x14ac:dyDescent="0.25">
      <c r="A185" s="216">
        <v>45800</v>
      </c>
      <c r="B185" s="217" t="s">
        <v>104</v>
      </c>
      <c r="C185" s="218">
        <v>1.9982</v>
      </c>
    </row>
    <row r="186" spans="1:3" ht="15" customHeight="1" x14ac:dyDescent="0.25">
      <c r="A186" s="216">
        <v>45803</v>
      </c>
      <c r="B186" s="217" t="s">
        <v>104</v>
      </c>
      <c r="C186" s="218">
        <v>2.0049000000000001</v>
      </c>
    </row>
    <row r="187" spans="1:3" ht="15" customHeight="1" x14ac:dyDescent="0.25">
      <c r="A187" s="216">
        <v>45804</v>
      </c>
      <c r="B187" s="217" t="s">
        <v>104</v>
      </c>
      <c r="C187" s="218">
        <v>2.0116000000000001</v>
      </c>
    </row>
    <row r="188" spans="1:3" ht="15" customHeight="1" x14ac:dyDescent="0.25">
      <c r="A188" s="216">
        <v>45805</v>
      </c>
      <c r="B188" s="217" t="s">
        <v>104</v>
      </c>
      <c r="C188" s="218">
        <v>2.0182000000000002</v>
      </c>
    </row>
    <row r="189" spans="1:3" ht="15" customHeight="1" x14ac:dyDescent="0.25">
      <c r="A189" s="216">
        <v>45806</v>
      </c>
      <c r="B189" s="217" t="s">
        <v>104</v>
      </c>
      <c r="C189" s="218">
        <v>2.0249000000000001</v>
      </c>
    </row>
    <row r="190" spans="1:3" ht="15" customHeight="1" x14ac:dyDescent="0.25">
      <c r="A190" s="216">
        <v>45807</v>
      </c>
      <c r="B190" s="217" t="s">
        <v>104</v>
      </c>
      <c r="C190" s="218">
        <v>2.0447000000000002</v>
      </c>
    </row>
    <row r="191" spans="1:3" ht="15" customHeight="1" x14ac:dyDescent="0.25">
      <c r="A191" s="216">
        <v>45810</v>
      </c>
      <c r="B191" s="217" t="s">
        <v>104</v>
      </c>
      <c r="C191" s="218">
        <v>2.0512999999999999</v>
      </c>
    </row>
    <row r="192" spans="1:3" ht="15" customHeight="1" x14ac:dyDescent="0.25">
      <c r="A192" s="216">
        <v>45811</v>
      </c>
      <c r="B192" s="217" t="s">
        <v>104</v>
      </c>
      <c r="C192" s="218">
        <v>2.0579000000000001</v>
      </c>
    </row>
    <row r="193" spans="1:3" ht="15" customHeight="1" x14ac:dyDescent="0.25">
      <c r="A193" s="216">
        <v>45812</v>
      </c>
      <c r="B193" s="217" t="s">
        <v>104</v>
      </c>
      <c r="C193" s="218">
        <v>2.0644999999999998</v>
      </c>
    </row>
    <row r="194" spans="1:3" ht="15" customHeight="1" x14ac:dyDescent="0.25">
      <c r="A194" s="216">
        <v>45813</v>
      </c>
      <c r="B194" s="217" t="s">
        <v>104</v>
      </c>
      <c r="C194" s="218">
        <v>2.0710999999999999</v>
      </c>
    </row>
    <row r="195" spans="1:3" ht="15" customHeight="1" x14ac:dyDescent="0.25">
      <c r="A195" s="216">
        <v>45814</v>
      </c>
      <c r="B195" s="217" t="s">
        <v>104</v>
      </c>
      <c r="C195" s="218">
        <v>2.0908000000000002</v>
      </c>
    </row>
    <row r="196" spans="1:3" ht="15" customHeight="1" x14ac:dyDescent="0.25">
      <c r="A196" s="216">
        <v>45817</v>
      </c>
      <c r="B196" s="217" t="s">
        <v>104</v>
      </c>
      <c r="C196" s="218">
        <v>2.0973999999999999</v>
      </c>
    </row>
    <row r="197" spans="1:3" ht="15" customHeight="1" x14ac:dyDescent="0.25">
      <c r="A197" s="216">
        <v>45818</v>
      </c>
      <c r="B197" s="217" t="s">
        <v>104</v>
      </c>
      <c r="C197" s="218">
        <v>2.1040000000000001</v>
      </c>
    </row>
    <row r="198" spans="1:3" ht="15" customHeight="1" x14ac:dyDescent="0.25">
      <c r="A198" s="216">
        <v>45819</v>
      </c>
      <c r="B198" s="217" t="s">
        <v>104</v>
      </c>
      <c r="C198" s="218">
        <v>2.1103000000000001</v>
      </c>
    </row>
    <row r="199" spans="1:3" ht="15" customHeight="1" x14ac:dyDescent="0.25">
      <c r="A199" s="216">
        <v>45820</v>
      </c>
      <c r="B199" s="217" t="s">
        <v>104</v>
      </c>
      <c r="C199" s="218">
        <v>2.1164999999999998</v>
      </c>
    </row>
    <row r="200" spans="1:3" ht="15" customHeight="1" x14ac:dyDescent="0.25">
      <c r="A200" s="216">
        <v>45821</v>
      </c>
      <c r="B200" s="217" t="s">
        <v>104</v>
      </c>
      <c r="C200" s="218">
        <v>2.1351</v>
      </c>
    </row>
    <row r="201" spans="1:3" ht="15" customHeight="1" x14ac:dyDescent="0.25">
      <c r="A201" s="216">
        <v>45824</v>
      </c>
      <c r="B201" s="217" t="s">
        <v>104</v>
      </c>
      <c r="C201" s="218">
        <v>2.1413000000000002</v>
      </c>
    </row>
    <row r="202" spans="1:3" ht="15" customHeight="1" x14ac:dyDescent="0.25">
      <c r="A202" s="216">
        <v>45825</v>
      </c>
      <c r="B202" s="217" t="s">
        <v>104</v>
      </c>
      <c r="C202" s="218">
        <v>2.1474000000000002</v>
      </c>
    </row>
    <row r="203" spans="1:3" ht="15" customHeight="1" x14ac:dyDescent="0.25">
      <c r="A203" s="216">
        <v>45826</v>
      </c>
      <c r="B203" s="217" t="s">
        <v>104</v>
      </c>
      <c r="C203" s="218">
        <v>2.1535000000000002</v>
      </c>
    </row>
    <row r="204" spans="1:3" ht="15" customHeight="1" x14ac:dyDescent="0.25">
      <c r="A204" s="216">
        <v>45827</v>
      </c>
      <c r="B204" s="217" t="s">
        <v>104</v>
      </c>
      <c r="C204" s="218">
        <v>2.1596000000000002</v>
      </c>
    </row>
    <row r="205" spans="1:3" ht="15" customHeight="1" x14ac:dyDescent="0.25">
      <c r="A205" s="216">
        <v>45828</v>
      </c>
      <c r="B205" s="217" t="s">
        <v>104</v>
      </c>
      <c r="C205" s="218">
        <v>2.1779000000000002</v>
      </c>
    </row>
    <row r="206" spans="1:3" ht="15" customHeight="1" x14ac:dyDescent="0.25">
      <c r="A206" s="216">
        <v>45831</v>
      </c>
      <c r="B206" s="217" t="s">
        <v>104</v>
      </c>
      <c r="C206" s="218">
        <v>2.1840000000000002</v>
      </c>
    </row>
    <row r="207" spans="1:3" ht="15" customHeight="1" x14ac:dyDescent="0.25">
      <c r="A207" s="216">
        <v>45832</v>
      </c>
      <c r="B207" s="217" t="s">
        <v>104</v>
      </c>
      <c r="C207" s="218">
        <v>2.19</v>
      </c>
    </row>
    <row r="208" spans="1:3" ht="15" customHeight="1" x14ac:dyDescent="0.25">
      <c r="A208" s="216">
        <v>45833</v>
      </c>
      <c r="B208" s="217" t="s">
        <v>104</v>
      </c>
      <c r="C208" s="218">
        <v>2.1960999999999999</v>
      </c>
    </row>
    <row r="209" spans="1:3" ht="15" customHeight="1" x14ac:dyDescent="0.25">
      <c r="A209" s="216">
        <v>45834</v>
      </c>
      <c r="B209" s="217" t="s">
        <v>104</v>
      </c>
      <c r="C209" s="218">
        <v>2.2021999999999999</v>
      </c>
    </row>
    <row r="210" spans="1:3" ht="15" customHeight="1" x14ac:dyDescent="0.25">
      <c r="A210" s="216">
        <v>45835</v>
      </c>
      <c r="B210" s="217" t="s">
        <v>104</v>
      </c>
      <c r="C210" s="218">
        <v>2.2204999999999999</v>
      </c>
    </row>
    <row r="211" spans="1:3" ht="15" customHeight="1" x14ac:dyDescent="0.25">
      <c r="A211" s="216">
        <v>45838</v>
      </c>
      <c r="B211" s="217" t="s">
        <v>104</v>
      </c>
      <c r="C211" s="218">
        <v>2.2265999999999999</v>
      </c>
    </row>
    <row r="212" spans="1:3" ht="15" customHeight="1" x14ac:dyDescent="0.25">
      <c r="A212" s="216">
        <v>45839</v>
      </c>
      <c r="B212" s="217" t="s">
        <v>104</v>
      </c>
      <c r="C212" s="218">
        <v>2.2326000000000001</v>
      </c>
    </row>
    <row r="213" spans="1:3" ht="15" customHeight="1" x14ac:dyDescent="0.25">
      <c r="A213" s="216">
        <v>45840</v>
      </c>
      <c r="B213" s="217" t="s">
        <v>104</v>
      </c>
      <c r="C213" s="218">
        <v>2.2387000000000001</v>
      </c>
    </row>
    <row r="214" spans="1:3" ht="15" customHeight="1" x14ac:dyDescent="0.25">
      <c r="A214" s="216">
        <v>45841</v>
      </c>
      <c r="B214" s="217" t="s">
        <v>104</v>
      </c>
      <c r="C214" s="218">
        <v>2.2448000000000001</v>
      </c>
    </row>
    <row r="215" spans="1:3" ht="15" customHeight="1" x14ac:dyDescent="0.25">
      <c r="A215" s="216">
        <v>45842</v>
      </c>
      <c r="B215" s="217" t="s">
        <v>104</v>
      </c>
      <c r="C215" s="218">
        <v>2.2629999999999999</v>
      </c>
    </row>
    <row r="216" spans="1:3" ht="15" customHeight="1" x14ac:dyDescent="0.25">
      <c r="A216" s="216">
        <v>45845</v>
      </c>
      <c r="B216" s="217" t="s">
        <v>104</v>
      </c>
      <c r="C216" s="218">
        <v>2.2690000000000001</v>
      </c>
    </row>
    <row r="217" spans="1:3" ht="15" customHeight="1" x14ac:dyDescent="0.25">
      <c r="A217" s="216">
        <v>45846</v>
      </c>
      <c r="B217" s="217" t="s">
        <v>104</v>
      </c>
      <c r="C217" s="218">
        <v>2.2751000000000001</v>
      </c>
    </row>
    <row r="218" spans="1:3" ht="15" customHeight="1" x14ac:dyDescent="0.25">
      <c r="A218" s="216">
        <v>45847</v>
      </c>
      <c r="B218" s="217" t="s">
        <v>104</v>
      </c>
      <c r="C218" s="218">
        <v>2.2810999999999999</v>
      </c>
    </row>
    <row r="219" spans="1:3" ht="15" customHeight="1" x14ac:dyDescent="0.25">
      <c r="A219" s="216">
        <v>45848</v>
      </c>
      <c r="B219" s="217" t="s">
        <v>104</v>
      </c>
      <c r="C219" s="218">
        <v>2.2871000000000001</v>
      </c>
    </row>
    <row r="220" spans="1:3" ht="15" customHeight="1" x14ac:dyDescent="0.25">
      <c r="A220" s="216">
        <v>45849</v>
      </c>
      <c r="B220" s="217" t="s">
        <v>104</v>
      </c>
      <c r="C220" s="218">
        <v>2.3052000000000001</v>
      </c>
    </row>
    <row r="221" spans="1:3" ht="15" customHeight="1" x14ac:dyDescent="0.25">
      <c r="A221" s="216">
        <v>45852</v>
      </c>
      <c r="B221" s="217" t="s">
        <v>104</v>
      </c>
      <c r="C221" s="218">
        <v>2.3111999999999999</v>
      </c>
    </row>
    <row r="222" spans="1:3" ht="15" customHeight="1" x14ac:dyDescent="0.25">
      <c r="A222" s="216">
        <v>45853</v>
      </c>
      <c r="B222" s="217" t="s">
        <v>104</v>
      </c>
      <c r="C222" s="218">
        <v>2.3172000000000001</v>
      </c>
    </row>
    <row r="223" spans="1:3" ht="15" customHeight="1" x14ac:dyDescent="0.25">
      <c r="A223" s="216">
        <v>45854</v>
      </c>
      <c r="B223" s="217" t="s">
        <v>104</v>
      </c>
      <c r="C223" s="218">
        <v>2.3231999999999999</v>
      </c>
    </row>
    <row r="224" spans="1:3" ht="15" customHeight="1" x14ac:dyDescent="0.25">
      <c r="A224" s="216">
        <v>45855</v>
      </c>
      <c r="B224" s="217" t="s">
        <v>104</v>
      </c>
      <c r="C224" s="218">
        <v>2.3292000000000002</v>
      </c>
    </row>
    <row r="225" spans="1:3" ht="15" customHeight="1" x14ac:dyDescent="0.25">
      <c r="A225" s="216">
        <v>45856</v>
      </c>
      <c r="B225" s="217" t="s">
        <v>104</v>
      </c>
      <c r="C225" s="218">
        <v>2.3471000000000002</v>
      </c>
    </row>
    <row r="226" spans="1:3" ht="15" customHeight="1" x14ac:dyDescent="0.25">
      <c r="A226" s="216">
        <v>45859</v>
      </c>
      <c r="B226" s="217" t="s">
        <v>104</v>
      </c>
      <c r="C226" s="218">
        <v>2.3530000000000002</v>
      </c>
    </row>
    <row r="227" spans="1:3" ht="15" customHeight="1" x14ac:dyDescent="0.25">
      <c r="A227" s="216">
        <v>45860</v>
      </c>
      <c r="B227" s="217" t="s">
        <v>104</v>
      </c>
      <c r="C227" s="218">
        <v>2.359</v>
      </c>
    </row>
    <row r="228" spans="1:3" ht="15" customHeight="1" x14ac:dyDescent="0.25">
      <c r="A228" s="216">
        <v>45861</v>
      </c>
      <c r="B228" s="217" t="s">
        <v>104</v>
      </c>
      <c r="C228" s="218">
        <v>2.3650000000000002</v>
      </c>
    </row>
    <row r="229" spans="1:3" ht="15" customHeight="1" x14ac:dyDescent="0.25">
      <c r="A229" s="216">
        <v>45862</v>
      </c>
      <c r="B229" s="217" t="s">
        <v>104</v>
      </c>
      <c r="C229" s="218">
        <v>2.371</v>
      </c>
    </row>
    <row r="230" spans="1:3" ht="15" customHeight="1" x14ac:dyDescent="0.25">
      <c r="A230" s="216">
        <v>45863</v>
      </c>
      <c r="B230" s="217" t="s">
        <v>104</v>
      </c>
      <c r="C230" s="218">
        <v>2.3889999999999998</v>
      </c>
    </row>
    <row r="231" spans="1:3" ht="15" customHeight="1" x14ac:dyDescent="0.25">
      <c r="A231" s="216">
        <v>45866</v>
      </c>
      <c r="B231" s="217" t="s">
        <v>104</v>
      </c>
      <c r="C231" s="218">
        <v>2.395</v>
      </c>
    </row>
    <row r="232" spans="1:3" ht="15" customHeight="1" x14ac:dyDescent="0.25">
      <c r="A232" s="216">
        <v>45867</v>
      </c>
      <c r="B232" s="217" t="s">
        <v>104</v>
      </c>
      <c r="C232" s="218">
        <v>2.4009999999999998</v>
      </c>
    </row>
    <row r="233" spans="1:3" ht="15" customHeight="1" x14ac:dyDescent="0.25">
      <c r="A233" s="216">
        <v>45868</v>
      </c>
      <c r="B233" s="217" t="s">
        <v>104</v>
      </c>
      <c r="C233" s="218">
        <v>2.407</v>
      </c>
    </row>
    <row r="234" spans="1:3" ht="15" customHeight="1" x14ac:dyDescent="0.25">
      <c r="A234" s="216">
        <v>45869</v>
      </c>
      <c r="B234" s="217" t="s">
        <v>104</v>
      </c>
      <c r="C234" s="218">
        <v>2.4129999999999998</v>
      </c>
    </row>
    <row r="235" spans="1:3" ht="15" customHeight="1" x14ac:dyDescent="0.25">
      <c r="A235" s="216">
        <v>45870</v>
      </c>
      <c r="B235" s="217" t="s">
        <v>104</v>
      </c>
      <c r="C235" s="218">
        <v>2.4308999999999998</v>
      </c>
    </row>
    <row r="236" spans="1:3" ht="15" customHeight="1" x14ac:dyDescent="0.25">
      <c r="A236" s="216">
        <v>45873</v>
      </c>
      <c r="B236" s="217" t="s">
        <v>104</v>
      </c>
      <c r="C236" s="218">
        <v>2.4369000000000001</v>
      </c>
    </row>
    <row r="237" spans="1:3" ht="15" customHeight="1" x14ac:dyDescent="0.25">
      <c r="A237" s="216">
        <v>45874</v>
      </c>
      <c r="B237" s="217" t="s">
        <v>104</v>
      </c>
      <c r="C237" s="218">
        <v>2.4428000000000001</v>
      </c>
    </row>
    <row r="238" spans="1:3" ht="15" customHeight="1" x14ac:dyDescent="0.25">
      <c r="A238" s="216">
        <v>45875</v>
      </c>
      <c r="B238" s="217" t="s">
        <v>104</v>
      </c>
      <c r="C238" s="218">
        <v>2.4487999999999999</v>
      </c>
    </row>
    <row r="239" spans="1:3" ht="15" customHeight="1" x14ac:dyDescent="0.25">
      <c r="A239" s="216">
        <v>45876</v>
      </c>
      <c r="B239" s="217" t="s">
        <v>104</v>
      </c>
      <c r="C239" s="218">
        <v>2.4546999999999999</v>
      </c>
    </row>
    <row r="240" spans="1:3" ht="15" customHeight="1" x14ac:dyDescent="0.25">
      <c r="A240" s="216">
        <v>45877</v>
      </c>
      <c r="B240" s="217" t="s">
        <v>104</v>
      </c>
      <c r="C240" s="218">
        <v>2.4725999999999999</v>
      </c>
    </row>
    <row r="241" spans="1:3" ht="15" customHeight="1" x14ac:dyDescent="0.25">
      <c r="A241" s="216">
        <v>45880</v>
      </c>
      <c r="B241" s="217" t="s">
        <v>104</v>
      </c>
      <c r="C241" s="218">
        <v>2.4786000000000001</v>
      </c>
    </row>
    <row r="242" spans="1:3" ht="15" customHeight="1" x14ac:dyDescent="0.25">
      <c r="A242" s="216">
        <v>45881</v>
      </c>
      <c r="B242" s="217" t="s">
        <v>104</v>
      </c>
      <c r="C242" s="218">
        <v>2.4845000000000002</v>
      </c>
    </row>
    <row r="243" spans="1:3" ht="15" customHeight="1" x14ac:dyDescent="0.25">
      <c r="A243" s="216">
        <v>45882</v>
      </c>
      <c r="B243" s="217" t="s">
        <v>104</v>
      </c>
      <c r="C243" s="218">
        <v>2.4904999999999999</v>
      </c>
    </row>
    <row r="244" spans="1:3" ht="15" customHeight="1" x14ac:dyDescent="0.25">
      <c r="A244" s="216">
        <v>45883</v>
      </c>
      <c r="B244" s="217" t="s">
        <v>104</v>
      </c>
      <c r="C244" s="218">
        <v>2.4964</v>
      </c>
    </row>
    <row r="245" spans="1:3" ht="15" customHeight="1" x14ac:dyDescent="0.25">
      <c r="A245" s="216">
        <v>45884</v>
      </c>
      <c r="B245" s="217" t="s">
        <v>104</v>
      </c>
      <c r="C245" s="218">
        <v>2.5143</v>
      </c>
    </row>
    <row r="246" spans="1:3" ht="15" customHeight="1" x14ac:dyDescent="0.25">
      <c r="A246" s="216">
        <v>45887</v>
      </c>
      <c r="B246" s="217" t="s">
        <v>104</v>
      </c>
      <c r="C246" s="218">
        <v>2.5203000000000002</v>
      </c>
    </row>
    <row r="247" spans="1:3" ht="15" customHeight="1" x14ac:dyDescent="0.25">
      <c r="A247" s="216">
        <v>45888</v>
      </c>
      <c r="B247" s="217" t="s">
        <v>104</v>
      </c>
      <c r="C247" s="218">
        <v>2.5261999999999998</v>
      </c>
    </row>
    <row r="248" spans="1:3" ht="15" customHeight="1" x14ac:dyDescent="0.25">
      <c r="A248" s="216">
        <v>45889</v>
      </c>
      <c r="B248" s="217" t="s">
        <v>104</v>
      </c>
      <c r="C248" s="218">
        <v>2.5322</v>
      </c>
    </row>
    <row r="249" spans="1:3" ht="15" customHeight="1" x14ac:dyDescent="0.25">
      <c r="A249" s="216">
        <v>45890</v>
      </c>
      <c r="B249" s="217" t="s">
        <v>104</v>
      </c>
      <c r="C249" s="218">
        <v>2.5381</v>
      </c>
    </row>
    <row r="250" spans="1:3" ht="15" customHeight="1" x14ac:dyDescent="0.25">
      <c r="A250" s="216">
        <v>45891</v>
      </c>
      <c r="B250" s="217" t="s">
        <v>104</v>
      </c>
      <c r="C250" s="218">
        <v>2.556</v>
      </c>
    </row>
    <row r="251" spans="1:3" ht="15" customHeight="1" x14ac:dyDescent="0.25">
      <c r="A251" s="216">
        <v>45894</v>
      </c>
      <c r="B251" s="217" t="s">
        <v>104</v>
      </c>
      <c r="C251" s="218">
        <v>2.5619000000000001</v>
      </c>
    </row>
    <row r="252" spans="1:3" ht="15" customHeight="1" x14ac:dyDescent="0.25">
      <c r="A252" s="216">
        <v>45895</v>
      </c>
      <c r="B252" s="217" t="s">
        <v>104</v>
      </c>
      <c r="C252" s="218">
        <v>2.5678999999999998</v>
      </c>
    </row>
    <row r="253" spans="1:3" ht="15" customHeight="1" x14ac:dyDescent="0.25">
      <c r="A253" s="216">
        <v>45896</v>
      </c>
      <c r="B253" s="217" t="s">
        <v>104</v>
      </c>
      <c r="C253" s="218">
        <v>2.5737999999999999</v>
      </c>
    </row>
    <row r="254" spans="1:3" ht="15" customHeight="1" x14ac:dyDescent="0.25">
      <c r="A254" s="216">
        <v>45897</v>
      </c>
      <c r="B254" s="217" t="s">
        <v>104</v>
      </c>
      <c r="C254" s="218">
        <v>2.5796999999999999</v>
      </c>
    </row>
    <row r="255" spans="1:3" ht="15" customHeight="1" x14ac:dyDescent="0.25">
      <c r="A255" s="216">
        <v>45898</v>
      </c>
      <c r="B255" s="217" t="s">
        <v>104</v>
      </c>
      <c r="C255" s="218">
        <v>2.5973999999999999</v>
      </c>
    </row>
    <row r="256" spans="1:3" ht="15" customHeight="1" x14ac:dyDescent="0.25">
      <c r="A256" s="216">
        <v>45901</v>
      </c>
      <c r="B256" s="217" t="s">
        <v>104</v>
      </c>
      <c r="C256" s="218">
        <v>2.6032999999999999</v>
      </c>
    </row>
    <row r="257" spans="1:3" ht="15" customHeight="1" x14ac:dyDescent="0.25">
      <c r="A257" s="216">
        <v>45902</v>
      </c>
      <c r="B257" s="217" t="s">
        <v>104</v>
      </c>
      <c r="C257" s="218">
        <v>2.6093000000000002</v>
      </c>
    </row>
    <row r="258" spans="1:3" ht="15" customHeight="1" x14ac:dyDescent="0.25">
      <c r="A258" s="216">
        <v>45903</v>
      </c>
      <c r="B258" s="217" t="s">
        <v>104</v>
      </c>
      <c r="C258" s="218">
        <v>2.6152000000000002</v>
      </c>
    </row>
    <row r="259" spans="1:3" ht="15" customHeight="1" x14ac:dyDescent="0.25">
      <c r="A259" s="216">
        <v>45904</v>
      </c>
      <c r="B259" s="217" t="s">
        <v>104</v>
      </c>
      <c r="C259" s="218">
        <v>2.6212</v>
      </c>
    </row>
    <row r="260" spans="1:3" ht="15" customHeight="1" x14ac:dyDescent="0.25">
      <c r="A260" s="216">
        <v>45905</v>
      </c>
      <c r="B260" s="217" t="s">
        <v>104</v>
      </c>
      <c r="C260" s="218">
        <v>2.6391</v>
      </c>
    </row>
    <row r="261" spans="1:3" ht="15" customHeight="1" x14ac:dyDescent="0.25">
      <c r="A261" s="216">
        <v>45908</v>
      </c>
      <c r="B261" s="217" t="s">
        <v>104</v>
      </c>
      <c r="C261" s="218">
        <v>2.645</v>
      </c>
    </row>
    <row r="262" spans="1:3" ht="15" customHeight="1" x14ac:dyDescent="0.25">
      <c r="A262" s="216">
        <v>45909</v>
      </c>
      <c r="B262" s="217" t="s">
        <v>104</v>
      </c>
      <c r="C262" s="218">
        <v>2.6509999999999998</v>
      </c>
    </row>
    <row r="263" spans="1:3" ht="15" customHeight="1" x14ac:dyDescent="0.25">
      <c r="A263" s="216">
        <v>45910</v>
      </c>
      <c r="B263" s="217" t="s">
        <v>104</v>
      </c>
      <c r="C263" s="218">
        <v>2.6568999999999998</v>
      </c>
    </row>
    <row r="264" spans="1:3" ht="15" customHeight="1" x14ac:dyDescent="0.25">
      <c r="A264" s="216">
        <v>45911</v>
      </c>
      <c r="B264" s="217" t="s">
        <v>104</v>
      </c>
      <c r="C264" s="218">
        <v>2.6629</v>
      </c>
    </row>
    <row r="265" spans="1:3" ht="15" customHeight="1" x14ac:dyDescent="0.25">
      <c r="A265" s="216">
        <v>45912</v>
      </c>
      <c r="B265" s="217" t="s">
        <v>104</v>
      </c>
      <c r="C265" s="218">
        <v>2.6808000000000001</v>
      </c>
    </row>
    <row r="266" spans="1:3" ht="15" customHeight="1" x14ac:dyDescent="0.25">
      <c r="A266" s="216">
        <v>45915</v>
      </c>
      <c r="B266" s="217" t="s">
        <v>104</v>
      </c>
      <c r="C266" s="218">
        <v>2.6867000000000001</v>
      </c>
    </row>
    <row r="267" spans="1:3" ht="15" customHeight="1" x14ac:dyDescent="0.25">
      <c r="A267" s="216">
        <v>45916</v>
      </c>
      <c r="B267" s="217" t="s">
        <v>104</v>
      </c>
      <c r="C267" s="218">
        <v>2.6926999999999999</v>
      </c>
    </row>
    <row r="268" spans="1:3" ht="15" customHeight="1" x14ac:dyDescent="0.25">
      <c r="A268" s="216">
        <v>45917</v>
      </c>
      <c r="B268" s="217" t="s">
        <v>104</v>
      </c>
      <c r="C268" s="218">
        <v>2.6987000000000001</v>
      </c>
    </row>
    <row r="269" spans="1:3" ht="15" customHeight="1" x14ac:dyDescent="0.25">
      <c r="A269" s="216">
        <v>45918</v>
      </c>
      <c r="B269" s="217" t="s">
        <v>104</v>
      </c>
      <c r="C269" s="218">
        <v>2.7046000000000001</v>
      </c>
    </row>
    <row r="270" spans="1:3" ht="15" customHeight="1" x14ac:dyDescent="0.25">
      <c r="A270" s="216">
        <v>45919</v>
      </c>
      <c r="B270" s="217" t="s">
        <v>104</v>
      </c>
      <c r="C270" s="218">
        <v>2.7225999999999999</v>
      </c>
    </row>
    <row r="271" spans="1:3" ht="15" customHeight="1" x14ac:dyDescent="0.25">
      <c r="A271" s="216">
        <v>45922</v>
      </c>
      <c r="B271" s="217" t="s">
        <v>104</v>
      </c>
      <c r="C271" s="218">
        <v>2.7284999999999999</v>
      </c>
    </row>
    <row r="272" spans="1:3" ht="15" customHeight="1" x14ac:dyDescent="0.25">
      <c r="A272" s="216">
        <v>45923</v>
      </c>
      <c r="B272" s="217" t="s">
        <v>104</v>
      </c>
      <c r="C272" s="218">
        <v>2.7345000000000002</v>
      </c>
    </row>
    <row r="273" spans="1:3" ht="15" customHeight="1" x14ac:dyDescent="0.25">
      <c r="A273" s="216">
        <v>45924</v>
      </c>
      <c r="B273" s="217" t="s">
        <v>104</v>
      </c>
      <c r="C273" s="218">
        <v>2.7404999999999999</v>
      </c>
    </row>
    <row r="274" spans="1:3" ht="15" customHeight="1" x14ac:dyDescent="0.25">
      <c r="A274" s="216">
        <v>45925</v>
      </c>
      <c r="B274" s="217" t="s">
        <v>104</v>
      </c>
      <c r="C274" s="218">
        <v>2.7465000000000002</v>
      </c>
    </row>
    <row r="275" spans="1:3" ht="15" customHeight="1" x14ac:dyDescent="0.25">
      <c r="A275" s="216">
        <v>45926</v>
      </c>
      <c r="B275" s="217" t="s">
        <v>104</v>
      </c>
      <c r="C275" s="218">
        <v>2.7644000000000002</v>
      </c>
    </row>
    <row r="276" spans="1:3" ht="15" customHeight="1" x14ac:dyDescent="0.25">
      <c r="A276" s="216">
        <v>45929</v>
      </c>
      <c r="B276" s="217" t="s">
        <v>104</v>
      </c>
      <c r="C276" s="218">
        <v>2.7704</v>
      </c>
    </row>
    <row r="277" spans="1:3" ht="15" customHeight="1" x14ac:dyDescent="0.25">
      <c r="A277" s="216">
        <v>45930</v>
      </c>
      <c r="B277" s="217" t="s">
        <v>104</v>
      </c>
      <c r="C277" s="218">
        <v>2.7764000000000002</v>
      </c>
    </row>
    <row r="278" spans="1:3" ht="15" customHeight="1" x14ac:dyDescent="0.25">
      <c r="A278" s="216">
        <v>45566</v>
      </c>
      <c r="B278" s="217" t="s">
        <v>235</v>
      </c>
      <c r="C278" s="218">
        <v>2.4899999999999999E-2</v>
      </c>
    </row>
    <row r="279" spans="1:3" ht="15" customHeight="1" x14ac:dyDescent="0.25">
      <c r="A279" s="216">
        <v>45567</v>
      </c>
      <c r="B279" s="217" t="s">
        <v>235</v>
      </c>
      <c r="C279" s="218">
        <v>4.9799999999999997E-2</v>
      </c>
    </row>
    <row r="280" spans="1:3" ht="15" customHeight="1" x14ac:dyDescent="0.25">
      <c r="A280" s="216">
        <v>45568</v>
      </c>
      <c r="B280" s="217" t="s">
        <v>235</v>
      </c>
      <c r="C280" s="218">
        <v>7.4700000000000003E-2</v>
      </c>
    </row>
    <row r="281" spans="1:3" ht="15" customHeight="1" x14ac:dyDescent="0.25">
      <c r="A281" s="216">
        <v>45569</v>
      </c>
      <c r="B281" s="217" t="s">
        <v>235</v>
      </c>
      <c r="C281" s="218">
        <v>0.14940000000000001</v>
      </c>
    </row>
    <row r="282" spans="1:3" ht="15" customHeight="1" x14ac:dyDescent="0.25">
      <c r="A282" s="216">
        <v>45572</v>
      </c>
      <c r="B282" s="217" t="s">
        <v>235</v>
      </c>
      <c r="C282" s="218">
        <v>0.17430000000000001</v>
      </c>
    </row>
    <row r="283" spans="1:3" ht="15" customHeight="1" x14ac:dyDescent="0.25">
      <c r="A283" s="216">
        <v>45573</v>
      </c>
      <c r="B283" s="217" t="s">
        <v>235</v>
      </c>
      <c r="C283" s="218">
        <v>0.19919999999999999</v>
      </c>
    </row>
    <row r="284" spans="1:3" ht="15" customHeight="1" x14ac:dyDescent="0.25">
      <c r="A284" s="216">
        <v>45574</v>
      </c>
      <c r="B284" s="217" t="s">
        <v>235</v>
      </c>
      <c r="C284" s="218">
        <v>0.22409999999999999</v>
      </c>
    </row>
    <row r="285" spans="1:3" ht="15" customHeight="1" x14ac:dyDescent="0.25">
      <c r="A285" s="216">
        <v>45575</v>
      </c>
      <c r="B285" s="217" t="s">
        <v>235</v>
      </c>
      <c r="C285" s="218">
        <v>0.249</v>
      </c>
    </row>
    <row r="286" spans="1:3" ht="15" customHeight="1" x14ac:dyDescent="0.25">
      <c r="A286" s="216">
        <v>45576</v>
      </c>
      <c r="B286" s="217" t="s">
        <v>235</v>
      </c>
      <c r="C286" s="218">
        <v>0.3236</v>
      </c>
    </row>
    <row r="287" spans="1:3" ht="15" customHeight="1" x14ac:dyDescent="0.25">
      <c r="A287" s="216">
        <v>45579</v>
      </c>
      <c r="B287" s="217" t="s">
        <v>235</v>
      </c>
      <c r="C287" s="218">
        <v>0.34849999999999998</v>
      </c>
    </row>
    <row r="288" spans="1:3" ht="15" customHeight="1" x14ac:dyDescent="0.25">
      <c r="A288" s="216">
        <v>45580</v>
      </c>
      <c r="B288" s="217" t="s">
        <v>235</v>
      </c>
      <c r="C288" s="218">
        <v>0.3735</v>
      </c>
    </row>
    <row r="289" spans="1:3" ht="15" customHeight="1" x14ac:dyDescent="0.25">
      <c r="A289" s="216">
        <v>45581</v>
      </c>
      <c r="B289" s="217" t="s">
        <v>235</v>
      </c>
      <c r="C289" s="218">
        <v>0.39839999999999998</v>
      </c>
    </row>
    <row r="290" spans="1:3" ht="15" customHeight="1" x14ac:dyDescent="0.25">
      <c r="A290" s="216">
        <v>45582</v>
      </c>
      <c r="B290" s="217" t="s">
        <v>235</v>
      </c>
      <c r="C290" s="218">
        <v>0.4234</v>
      </c>
    </row>
    <row r="291" spans="1:3" ht="15" customHeight="1" x14ac:dyDescent="0.25">
      <c r="A291" s="216">
        <v>45583</v>
      </c>
      <c r="B291" s="217" t="s">
        <v>235</v>
      </c>
      <c r="C291" s="218">
        <v>0.498</v>
      </c>
    </row>
    <row r="292" spans="1:3" ht="15" customHeight="1" x14ac:dyDescent="0.25">
      <c r="A292" s="216">
        <v>45586</v>
      </c>
      <c r="B292" s="217" t="s">
        <v>235</v>
      </c>
      <c r="C292" s="218">
        <v>0.52290000000000003</v>
      </c>
    </row>
    <row r="293" spans="1:3" ht="15" customHeight="1" x14ac:dyDescent="0.25">
      <c r="A293" s="216">
        <v>45587</v>
      </c>
      <c r="B293" s="217" t="s">
        <v>235</v>
      </c>
      <c r="C293" s="218">
        <v>0.54779999999999995</v>
      </c>
    </row>
    <row r="294" spans="1:3" ht="15" customHeight="1" x14ac:dyDescent="0.25">
      <c r="A294" s="216">
        <v>45588</v>
      </c>
      <c r="B294" s="217" t="s">
        <v>235</v>
      </c>
      <c r="C294" s="218">
        <v>0.57269999999999999</v>
      </c>
    </row>
    <row r="295" spans="1:3" ht="15" customHeight="1" x14ac:dyDescent="0.25">
      <c r="A295" s="216">
        <v>45589</v>
      </c>
      <c r="B295" s="217" t="s">
        <v>235</v>
      </c>
      <c r="C295" s="218">
        <v>0.59760000000000002</v>
      </c>
    </row>
    <row r="296" spans="1:3" ht="15" customHeight="1" x14ac:dyDescent="0.25">
      <c r="A296" s="216">
        <v>45590</v>
      </c>
      <c r="B296" s="217" t="s">
        <v>235</v>
      </c>
      <c r="C296" s="218">
        <v>0.6724</v>
      </c>
    </row>
    <row r="297" spans="1:3" ht="15" customHeight="1" x14ac:dyDescent="0.25">
      <c r="A297" s="216">
        <v>45593</v>
      </c>
      <c r="B297" s="217" t="s">
        <v>235</v>
      </c>
      <c r="C297" s="218">
        <v>0.69740000000000002</v>
      </c>
    </row>
    <row r="298" spans="1:3" ht="15" customHeight="1" x14ac:dyDescent="0.25">
      <c r="A298" s="216">
        <v>45594</v>
      </c>
      <c r="B298" s="217" t="s">
        <v>235</v>
      </c>
      <c r="C298" s="218">
        <v>0.72230000000000005</v>
      </c>
    </row>
    <row r="299" spans="1:3" ht="15" customHeight="1" x14ac:dyDescent="0.25">
      <c r="A299" s="216">
        <v>45595</v>
      </c>
      <c r="B299" s="217" t="s">
        <v>235</v>
      </c>
      <c r="C299" s="218">
        <v>0.74719999999999998</v>
      </c>
    </row>
    <row r="300" spans="1:3" ht="15" customHeight="1" x14ac:dyDescent="0.25">
      <c r="A300" s="216">
        <v>45596</v>
      </c>
      <c r="B300" s="217" t="s">
        <v>235</v>
      </c>
      <c r="C300" s="218">
        <v>0.7722</v>
      </c>
    </row>
    <row r="301" spans="1:3" ht="15" customHeight="1" x14ac:dyDescent="0.25">
      <c r="A301" s="216">
        <v>45597</v>
      </c>
      <c r="B301" s="217" t="s">
        <v>235</v>
      </c>
      <c r="C301" s="218">
        <v>0.84689999999999999</v>
      </c>
    </row>
    <row r="302" spans="1:3" ht="15" customHeight="1" x14ac:dyDescent="0.25">
      <c r="A302" s="216">
        <v>45600</v>
      </c>
      <c r="B302" s="217" t="s">
        <v>235</v>
      </c>
      <c r="C302" s="218">
        <v>0.87170000000000003</v>
      </c>
    </row>
    <row r="303" spans="1:3" ht="15" customHeight="1" x14ac:dyDescent="0.25">
      <c r="A303" s="216">
        <v>45601</v>
      </c>
      <c r="B303" s="217" t="s">
        <v>235</v>
      </c>
      <c r="C303" s="218">
        <v>0.89659999999999995</v>
      </c>
    </row>
    <row r="304" spans="1:3" ht="15" customHeight="1" x14ac:dyDescent="0.25">
      <c r="A304" s="216">
        <v>45602</v>
      </c>
      <c r="B304" s="217" t="s">
        <v>235</v>
      </c>
      <c r="C304" s="218">
        <v>0.9214</v>
      </c>
    </row>
    <row r="305" spans="1:3" ht="15" customHeight="1" x14ac:dyDescent="0.25">
      <c r="A305" s="216">
        <v>45603</v>
      </c>
      <c r="B305" s="217" t="s">
        <v>235</v>
      </c>
      <c r="C305" s="218">
        <v>0.94589999999999996</v>
      </c>
    </row>
    <row r="306" spans="1:3" ht="15" customHeight="1" x14ac:dyDescent="0.25">
      <c r="A306" s="216">
        <v>45604</v>
      </c>
      <c r="B306" s="217" t="s">
        <v>235</v>
      </c>
      <c r="C306" s="218">
        <v>1.0190999999999999</v>
      </c>
    </row>
    <row r="307" spans="1:3" ht="15" customHeight="1" x14ac:dyDescent="0.25">
      <c r="A307" s="216">
        <v>45607</v>
      </c>
      <c r="B307" s="217" t="s">
        <v>235</v>
      </c>
      <c r="C307" s="218">
        <v>1.0434000000000001</v>
      </c>
    </row>
    <row r="308" spans="1:3" ht="15" customHeight="1" x14ac:dyDescent="0.25">
      <c r="A308" s="216">
        <v>45608</v>
      </c>
      <c r="B308" s="217" t="s">
        <v>235</v>
      </c>
      <c r="C308" s="218">
        <v>1.0678000000000001</v>
      </c>
    </row>
    <row r="309" spans="1:3" ht="15" customHeight="1" x14ac:dyDescent="0.25">
      <c r="A309" s="216">
        <v>45609</v>
      </c>
      <c r="B309" s="217" t="s">
        <v>235</v>
      </c>
      <c r="C309" s="218">
        <v>1.0921000000000001</v>
      </c>
    </row>
    <row r="310" spans="1:3" ht="15" customHeight="1" x14ac:dyDescent="0.25">
      <c r="A310" s="216">
        <v>45610</v>
      </c>
      <c r="B310" s="217" t="s">
        <v>235</v>
      </c>
      <c r="C310" s="218">
        <v>1.1163000000000001</v>
      </c>
    </row>
    <row r="311" spans="1:3" ht="15" customHeight="1" x14ac:dyDescent="0.25">
      <c r="A311" s="216">
        <v>45611</v>
      </c>
      <c r="B311" s="217" t="s">
        <v>235</v>
      </c>
      <c r="C311" s="218">
        <v>1.1891</v>
      </c>
    </row>
    <row r="312" spans="1:3" ht="15" customHeight="1" x14ac:dyDescent="0.25">
      <c r="A312" s="216">
        <v>45614</v>
      </c>
      <c r="B312" s="217" t="s">
        <v>235</v>
      </c>
      <c r="C312" s="218">
        <v>1.2133</v>
      </c>
    </row>
    <row r="313" spans="1:3" ht="15" customHeight="1" x14ac:dyDescent="0.25">
      <c r="A313" s="216">
        <v>45615</v>
      </c>
      <c r="B313" s="217" t="s">
        <v>235</v>
      </c>
      <c r="C313" s="218">
        <v>1.2375</v>
      </c>
    </row>
    <row r="314" spans="1:3" ht="15" customHeight="1" x14ac:dyDescent="0.25">
      <c r="A314" s="216">
        <v>45616</v>
      </c>
      <c r="B314" s="217" t="s">
        <v>235</v>
      </c>
      <c r="C314" s="218">
        <v>1.2617</v>
      </c>
    </row>
    <row r="315" spans="1:3" ht="15" customHeight="1" x14ac:dyDescent="0.25">
      <c r="A315" s="216">
        <v>45617</v>
      </c>
      <c r="B315" s="217" t="s">
        <v>235</v>
      </c>
      <c r="C315" s="218">
        <v>1.2858000000000001</v>
      </c>
    </row>
    <row r="316" spans="1:3" ht="15" customHeight="1" x14ac:dyDescent="0.25">
      <c r="A316" s="216">
        <v>45618</v>
      </c>
      <c r="B316" s="217" t="s">
        <v>235</v>
      </c>
      <c r="C316" s="218">
        <v>1.3583000000000001</v>
      </c>
    </row>
    <row r="317" spans="1:3" ht="15" customHeight="1" x14ac:dyDescent="0.25">
      <c r="A317" s="216">
        <v>45621</v>
      </c>
      <c r="B317" s="217" t="s">
        <v>235</v>
      </c>
      <c r="C317" s="218">
        <v>1.3825000000000001</v>
      </c>
    </row>
    <row r="318" spans="1:3" ht="15" customHeight="1" x14ac:dyDescent="0.25">
      <c r="A318" s="216">
        <v>45622</v>
      </c>
      <c r="B318" s="217" t="s">
        <v>235</v>
      </c>
      <c r="C318" s="218">
        <v>1.4067000000000001</v>
      </c>
    </row>
    <row r="319" spans="1:3" ht="15" customHeight="1" x14ac:dyDescent="0.25">
      <c r="A319" s="216">
        <v>45623</v>
      </c>
      <c r="B319" s="217" t="s">
        <v>235</v>
      </c>
      <c r="C319" s="218">
        <v>1.431</v>
      </c>
    </row>
    <row r="320" spans="1:3" ht="15" customHeight="1" x14ac:dyDescent="0.25">
      <c r="A320" s="216">
        <v>45624</v>
      </c>
      <c r="B320" s="217" t="s">
        <v>235</v>
      </c>
      <c r="C320" s="218">
        <v>1.4552</v>
      </c>
    </row>
    <row r="321" spans="1:3" ht="15" customHeight="1" x14ac:dyDescent="0.25">
      <c r="A321" s="216">
        <v>45625</v>
      </c>
      <c r="B321" s="217" t="s">
        <v>235</v>
      </c>
      <c r="C321" s="218">
        <v>1.5277000000000001</v>
      </c>
    </row>
    <row r="322" spans="1:3" ht="15" customHeight="1" x14ac:dyDescent="0.25">
      <c r="A322" s="216">
        <v>45628</v>
      </c>
      <c r="B322" s="217" t="s">
        <v>235</v>
      </c>
      <c r="C322" s="218">
        <v>1.5518000000000001</v>
      </c>
    </row>
    <row r="323" spans="1:3" ht="15" customHeight="1" x14ac:dyDescent="0.25">
      <c r="A323" s="216">
        <v>45629</v>
      </c>
      <c r="B323" s="217" t="s">
        <v>235</v>
      </c>
      <c r="C323" s="218">
        <v>1.5760000000000001</v>
      </c>
    </row>
    <row r="324" spans="1:3" ht="15" customHeight="1" x14ac:dyDescent="0.25">
      <c r="A324" s="216">
        <v>45630</v>
      </c>
      <c r="B324" s="217" t="s">
        <v>235</v>
      </c>
      <c r="C324" s="218">
        <v>1.6001000000000001</v>
      </c>
    </row>
    <row r="325" spans="1:3" ht="15" customHeight="1" x14ac:dyDescent="0.25">
      <c r="A325" s="216">
        <v>45631</v>
      </c>
      <c r="B325" s="217" t="s">
        <v>235</v>
      </c>
      <c r="C325" s="218">
        <v>1.6242000000000001</v>
      </c>
    </row>
    <row r="326" spans="1:3" ht="15" customHeight="1" x14ac:dyDescent="0.25">
      <c r="A326" s="216">
        <v>45632</v>
      </c>
      <c r="B326" s="217" t="s">
        <v>235</v>
      </c>
      <c r="C326" s="218">
        <v>1.6967000000000001</v>
      </c>
    </row>
    <row r="327" spans="1:3" ht="15" customHeight="1" x14ac:dyDescent="0.25">
      <c r="A327" s="216">
        <v>45635</v>
      </c>
      <c r="B327" s="217" t="s">
        <v>235</v>
      </c>
      <c r="C327" s="218">
        <v>1.7208000000000001</v>
      </c>
    </row>
    <row r="328" spans="1:3" ht="15" customHeight="1" x14ac:dyDescent="0.25">
      <c r="A328" s="216">
        <v>45636</v>
      </c>
      <c r="B328" s="217" t="s">
        <v>235</v>
      </c>
      <c r="C328" s="218">
        <v>1.7450000000000001</v>
      </c>
    </row>
    <row r="329" spans="1:3" ht="15" customHeight="1" x14ac:dyDescent="0.25">
      <c r="A329" s="216">
        <v>45637</v>
      </c>
      <c r="B329" s="217" t="s">
        <v>235</v>
      </c>
      <c r="C329" s="218">
        <v>1.7692000000000001</v>
      </c>
    </row>
    <row r="330" spans="1:3" ht="15" customHeight="1" x14ac:dyDescent="0.25">
      <c r="A330" s="216">
        <v>45638</v>
      </c>
      <c r="B330" s="217" t="s">
        <v>235</v>
      </c>
      <c r="C330" s="218">
        <v>1.7932999999999999</v>
      </c>
    </row>
    <row r="331" spans="1:3" ht="15" customHeight="1" x14ac:dyDescent="0.25">
      <c r="A331" s="216">
        <v>45639</v>
      </c>
      <c r="B331" s="217" t="s">
        <v>235</v>
      </c>
      <c r="C331" s="218">
        <v>1.8657999999999999</v>
      </c>
    </row>
    <row r="332" spans="1:3" ht="15" customHeight="1" x14ac:dyDescent="0.25">
      <c r="A332" s="216">
        <v>45642</v>
      </c>
      <c r="B332" s="217" t="s">
        <v>235</v>
      </c>
      <c r="C332" s="218">
        <v>1.89</v>
      </c>
    </row>
    <row r="333" spans="1:3" ht="15" customHeight="1" x14ac:dyDescent="0.25">
      <c r="A333" s="216">
        <v>45643</v>
      </c>
      <c r="B333" s="217" t="s">
        <v>235</v>
      </c>
      <c r="C333" s="218">
        <v>1.9141999999999999</v>
      </c>
    </row>
    <row r="334" spans="1:3" ht="15" customHeight="1" x14ac:dyDescent="0.25">
      <c r="A334" s="216">
        <v>45644</v>
      </c>
      <c r="B334" s="217" t="s">
        <v>235</v>
      </c>
      <c r="C334" s="218">
        <v>1.9382999999999999</v>
      </c>
    </row>
    <row r="335" spans="1:3" ht="15" customHeight="1" x14ac:dyDescent="0.25">
      <c r="A335" s="216">
        <v>45645</v>
      </c>
      <c r="B335" s="217" t="s">
        <v>235</v>
      </c>
      <c r="C335" s="218">
        <v>1.9624999999999999</v>
      </c>
    </row>
    <row r="336" spans="1:3" ht="15" customHeight="1" x14ac:dyDescent="0.25">
      <c r="A336" s="216">
        <v>45646</v>
      </c>
      <c r="B336" s="217" t="s">
        <v>235</v>
      </c>
      <c r="C336" s="218">
        <v>2.0350999999999999</v>
      </c>
    </row>
    <row r="337" spans="1:3" ht="15" customHeight="1" x14ac:dyDescent="0.25">
      <c r="A337" s="216">
        <v>45649</v>
      </c>
      <c r="B337" s="217" t="s">
        <v>235</v>
      </c>
      <c r="C337" s="218">
        <v>2.0592999999999999</v>
      </c>
    </row>
    <row r="338" spans="1:3" ht="15" customHeight="1" x14ac:dyDescent="0.25">
      <c r="A338" s="216">
        <v>45650</v>
      </c>
      <c r="B338" s="217" t="s">
        <v>235</v>
      </c>
      <c r="C338" s="218">
        <v>2.0834999999999999</v>
      </c>
    </row>
    <row r="339" spans="1:3" ht="15" customHeight="1" x14ac:dyDescent="0.25">
      <c r="A339" s="216">
        <v>45651</v>
      </c>
      <c r="B339" s="217" t="s">
        <v>235</v>
      </c>
      <c r="C339" s="218">
        <v>2.1076999999999999</v>
      </c>
    </row>
    <row r="340" spans="1:3" ht="15" customHeight="1" x14ac:dyDescent="0.25">
      <c r="A340" s="216">
        <v>45652</v>
      </c>
      <c r="B340" s="217" t="s">
        <v>235</v>
      </c>
      <c r="C340" s="218">
        <v>2.1318999999999999</v>
      </c>
    </row>
    <row r="341" spans="1:3" ht="15" customHeight="1" x14ac:dyDescent="0.25">
      <c r="A341" s="216">
        <v>45653</v>
      </c>
      <c r="B341" s="217" t="s">
        <v>235</v>
      </c>
      <c r="C341" s="218">
        <v>2.2046000000000001</v>
      </c>
    </row>
    <row r="342" spans="1:3" ht="15" customHeight="1" x14ac:dyDescent="0.25">
      <c r="A342" s="216">
        <v>45656</v>
      </c>
      <c r="B342" s="217" t="s">
        <v>235</v>
      </c>
      <c r="C342" s="218">
        <v>2.2288000000000001</v>
      </c>
    </row>
    <row r="343" spans="1:3" ht="15" customHeight="1" x14ac:dyDescent="0.25">
      <c r="A343" s="216">
        <v>45657</v>
      </c>
      <c r="B343" s="217" t="s">
        <v>235</v>
      </c>
      <c r="C343" s="218">
        <v>2.2532000000000001</v>
      </c>
    </row>
    <row r="344" spans="1:3" ht="15" customHeight="1" x14ac:dyDescent="0.25">
      <c r="A344" s="216">
        <v>45659</v>
      </c>
      <c r="B344" s="217" t="s">
        <v>235</v>
      </c>
      <c r="C344" s="218">
        <v>2.3016999999999999</v>
      </c>
    </row>
    <row r="345" spans="1:3" ht="15" customHeight="1" x14ac:dyDescent="0.25">
      <c r="A345" s="216">
        <v>45660</v>
      </c>
      <c r="B345" s="217" t="s">
        <v>235</v>
      </c>
      <c r="C345" s="218">
        <v>2.3740000000000001</v>
      </c>
    </row>
    <row r="346" spans="1:3" ht="15" customHeight="1" x14ac:dyDescent="0.25">
      <c r="A346" s="216">
        <v>45663</v>
      </c>
      <c r="B346" s="217" t="s">
        <v>235</v>
      </c>
      <c r="C346" s="218">
        <v>2.3980999999999999</v>
      </c>
    </row>
    <row r="347" spans="1:3" ht="15" customHeight="1" x14ac:dyDescent="0.25">
      <c r="A347" s="216">
        <v>45664</v>
      </c>
      <c r="B347" s="217" t="s">
        <v>235</v>
      </c>
      <c r="C347" s="218">
        <v>2.4222999999999999</v>
      </c>
    </row>
    <row r="348" spans="1:3" ht="15" customHeight="1" x14ac:dyDescent="0.25">
      <c r="A348" s="216">
        <v>45665</v>
      </c>
      <c r="B348" s="217" t="s">
        <v>235</v>
      </c>
      <c r="C348" s="218">
        <v>2.4464000000000001</v>
      </c>
    </row>
    <row r="349" spans="1:3" ht="15" customHeight="1" x14ac:dyDescent="0.25">
      <c r="A349" s="216">
        <v>45666</v>
      </c>
      <c r="B349" s="217" t="s">
        <v>235</v>
      </c>
      <c r="C349" s="218">
        <v>2.4704999999999999</v>
      </c>
    </row>
    <row r="350" spans="1:3" ht="15" customHeight="1" x14ac:dyDescent="0.25">
      <c r="A350" s="216">
        <v>45667</v>
      </c>
      <c r="B350" s="217" t="s">
        <v>235</v>
      </c>
      <c r="C350" s="218">
        <v>2.5428999999999999</v>
      </c>
    </row>
    <row r="351" spans="1:3" ht="15" customHeight="1" x14ac:dyDescent="0.25">
      <c r="A351" s="216">
        <v>45670</v>
      </c>
      <c r="B351" s="217" t="s">
        <v>235</v>
      </c>
      <c r="C351" s="218">
        <v>2.5670000000000002</v>
      </c>
    </row>
    <row r="352" spans="1:3" ht="15" customHeight="1" x14ac:dyDescent="0.25">
      <c r="A352" s="216">
        <v>45671</v>
      </c>
      <c r="B352" s="217" t="s">
        <v>235</v>
      </c>
      <c r="C352" s="218">
        <v>2.5910000000000002</v>
      </c>
    </row>
    <row r="353" spans="1:3" ht="15" customHeight="1" x14ac:dyDescent="0.25">
      <c r="A353" s="216">
        <v>45672</v>
      </c>
      <c r="B353" s="217" t="s">
        <v>235</v>
      </c>
      <c r="C353" s="218">
        <v>2.6150000000000002</v>
      </c>
    </row>
    <row r="354" spans="1:3" ht="15" customHeight="1" x14ac:dyDescent="0.25">
      <c r="A354" s="216">
        <v>45673</v>
      </c>
      <c r="B354" s="217" t="s">
        <v>235</v>
      </c>
      <c r="C354" s="218">
        <v>2.6391</v>
      </c>
    </row>
    <row r="355" spans="1:3" ht="15" customHeight="1" x14ac:dyDescent="0.25">
      <c r="A355" s="216">
        <v>45674</v>
      </c>
      <c r="B355" s="217" t="s">
        <v>235</v>
      </c>
      <c r="C355" s="218">
        <v>2.7113999999999998</v>
      </c>
    </row>
    <row r="356" spans="1:3" ht="15" customHeight="1" x14ac:dyDescent="0.25">
      <c r="A356" s="216">
        <v>45677</v>
      </c>
      <c r="B356" s="217" t="s">
        <v>235</v>
      </c>
      <c r="C356" s="218">
        <v>2.7353999999999998</v>
      </c>
    </row>
    <row r="357" spans="1:3" ht="15" customHeight="1" x14ac:dyDescent="0.25">
      <c r="A357" s="216">
        <v>45678</v>
      </c>
      <c r="B357" s="217" t="s">
        <v>235</v>
      </c>
      <c r="C357" s="218">
        <v>2.7595000000000001</v>
      </c>
    </row>
    <row r="358" spans="1:3" ht="15" customHeight="1" x14ac:dyDescent="0.25">
      <c r="A358" s="216">
        <v>45679</v>
      </c>
      <c r="B358" s="217" t="s">
        <v>235</v>
      </c>
      <c r="C358" s="218">
        <v>2.7835999999999999</v>
      </c>
    </row>
    <row r="359" spans="1:3" ht="15" customHeight="1" x14ac:dyDescent="0.25">
      <c r="A359" s="216">
        <v>45680</v>
      </c>
      <c r="B359" s="217" t="s">
        <v>235</v>
      </c>
      <c r="C359" s="218">
        <v>2.8077000000000001</v>
      </c>
    </row>
    <row r="360" spans="1:3" ht="15" customHeight="1" x14ac:dyDescent="0.25">
      <c r="A360" s="216">
        <v>45681</v>
      </c>
      <c r="B360" s="217" t="s">
        <v>235</v>
      </c>
      <c r="C360" s="218">
        <v>2.88</v>
      </c>
    </row>
    <row r="361" spans="1:3" ht="15" customHeight="1" x14ac:dyDescent="0.25">
      <c r="A361" s="216">
        <v>45684</v>
      </c>
      <c r="B361" s="217" t="s">
        <v>235</v>
      </c>
      <c r="C361" s="218">
        <v>2.9039999999999999</v>
      </c>
    </row>
    <row r="362" spans="1:3" ht="15" customHeight="1" x14ac:dyDescent="0.25">
      <c r="A362" s="216">
        <v>45685</v>
      </c>
      <c r="B362" s="217" t="s">
        <v>235</v>
      </c>
      <c r="C362" s="218">
        <v>2.9281000000000001</v>
      </c>
    </row>
    <row r="363" spans="1:3" ht="15" customHeight="1" x14ac:dyDescent="0.25">
      <c r="A363" s="216">
        <v>45686</v>
      </c>
      <c r="B363" s="217" t="s">
        <v>235</v>
      </c>
      <c r="C363" s="218">
        <v>2.9521999999999999</v>
      </c>
    </row>
    <row r="364" spans="1:3" ht="15" customHeight="1" x14ac:dyDescent="0.25">
      <c r="A364" s="216">
        <v>45687</v>
      </c>
      <c r="B364" s="217" t="s">
        <v>235</v>
      </c>
      <c r="C364" s="218">
        <v>2.9763000000000002</v>
      </c>
    </row>
    <row r="365" spans="1:3" ht="15" customHeight="1" x14ac:dyDescent="0.25">
      <c r="A365" s="216">
        <v>45688</v>
      </c>
      <c r="B365" s="217" t="s">
        <v>235</v>
      </c>
      <c r="C365" s="218">
        <v>3.0482999999999998</v>
      </c>
    </row>
    <row r="366" spans="1:3" ht="15" customHeight="1" x14ac:dyDescent="0.25">
      <c r="A366" s="216">
        <v>45691</v>
      </c>
      <c r="B366" s="217" t="s">
        <v>235</v>
      </c>
      <c r="C366" s="218">
        <v>3.0722</v>
      </c>
    </row>
    <row r="367" spans="1:3" ht="15" customHeight="1" x14ac:dyDescent="0.25">
      <c r="A367" s="216">
        <v>45692</v>
      </c>
      <c r="B367" s="217" t="s">
        <v>235</v>
      </c>
      <c r="C367" s="218">
        <v>3.0960999999999999</v>
      </c>
    </row>
    <row r="368" spans="1:3" ht="15" customHeight="1" x14ac:dyDescent="0.25">
      <c r="A368" s="216">
        <v>45693</v>
      </c>
      <c r="B368" s="217" t="s">
        <v>235</v>
      </c>
      <c r="C368" s="218">
        <v>3.1198999999999999</v>
      </c>
    </row>
    <row r="369" spans="1:3" ht="15" customHeight="1" x14ac:dyDescent="0.25">
      <c r="A369" s="216">
        <v>45694</v>
      </c>
      <c r="B369" s="217" t="s">
        <v>235</v>
      </c>
      <c r="C369" s="218">
        <v>3.1433</v>
      </c>
    </row>
    <row r="370" spans="1:3" ht="15" customHeight="1" x14ac:dyDescent="0.25">
      <c r="A370" s="216">
        <v>45695</v>
      </c>
      <c r="B370" s="217" t="s">
        <v>235</v>
      </c>
      <c r="C370" s="218">
        <v>3.2132000000000001</v>
      </c>
    </row>
    <row r="371" spans="1:3" ht="15" customHeight="1" x14ac:dyDescent="0.25">
      <c r="A371" s="216">
        <v>45698</v>
      </c>
      <c r="B371" s="217" t="s">
        <v>235</v>
      </c>
      <c r="C371" s="218">
        <v>3.2366000000000001</v>
      </c>
    </row>
    <row r="372" spans="1:3" ht="15" customHeight="1" x14ac:dyDescent="0.25">
      <c r="A372" s="216">
        <v>45699</v>
      </c>
      <c r="B372" s="217" t="s">
        <v>235</v>
      </c>
      <c r="C372" s="218">
        <v>3.26</v>
      </c>
    </row>
    <row r="373" spans="1:3" ht="15" customHeight="1" x14ac:dyDescent="0.25">
      <c r="A373" s="216">
        <v>45700</v>
      </c>
      <c r="B373" s="217" t="s">
        <v>235</v>
      </c>
      <c r="C373" s="218">
        <v>3.2833000000000001</v>
      </c>
    </row>
    <row r="374" spans="1:3" ht="15" customHeight="1" x14ac:dyDescent="0.25">
      <c r="A374" s="216">
        <v>45701</v>
      </c>
      <c r="B374" s="217" t="s">
        <v>235</v>
      </c>
      <c r="C374" s="218">
        <v>3.3066</v>
      </c>
    </row>
    <row r="375" spans="1:3" ht="15" customHeight="1" x14ac:dyDescent="0.25">
      <c r="A375" s="216">
        <v>45702</v>
      </c>
      <c r="B375" s="217" t="s">
        <v>235</v>
      </c>
      <c r="C375" s="218">
        <v>3.3763000000000001</v>
      </c>
    </row>
    <row r="376" spans="1:3" ht="15" customHeight="1" x14ac:dyDescent="0.25">
      <c r="A376" s="216">
        <v>45705</v>
      </c>
      <c r="B376" s="217" t="s">
        <v>235</v>
      </c>
      <c r="C376" s="218">
        <v>3.3995000000000002</v>
      </c>
    </row>
    <row r="377" spans="1:3" ht="15" customHeight="1" x14ac:dyDescent="0.25">
      <c r="A377" s="216">
        <v>45706</v>
      </c>
      <c r="B377" s="217" t="s">
        <v>235</v>
      </c>
      <c r="C377" s="218">
        <v>3.4228000000000001</v>
      </c>
    </row>
    <row r="378" spans="1:3" ht="15" customHeight="1" x14ac:dyDescent="0.25">
      <c r="A378" s="216">
        <v>45707</v>
      </c>
      <c r="B378" s="217" t="s">
        <v>235</v>
      </c>
      <c r="C378" s="218">
        <v>3.4460999999999999</v>
      </c>
    </row>
    <row r="379" spans="1:3" ht="15" customHeight="1" x14ac:dyDescent="0.25">
      <c r="A379" s="216">
        <v>45708</v>
      </c>
      <c r="B379" s="217" t="s">
        <v>235</v>
      </c>
      <c r="C379" s="218">
        <v>3.4693000000000001</v>
      </c>
    </row>
    <row r="380" spans="1:3" ht="15" customHeight="1" x14ac:dyDescent="0.25">
      <c r="A380" s="216">
        <v>45709</v>
      </c>
      <c r="B380" s="217" t="s">
        <v>235</v>
      </c>
      <c r="C380" s="218">
        <v>3.5388000000000002</v>
      </c>
    </row>
    <row r="381" spans="1:3" ht="15" customHeight="1" x14ac:dyDescent="0.25">
      <c r="A381" s="216">
        <v>45712</v>
      </c>
      <c r="B381" s="217" t="s">
        <v>235</v>
      </c>
      <c r="C381" s="218">
        <v>3.5619000000000001</v>
      </c>
    </row>
    <row r="382" spans="1:3" ht="15" customHeight="1" x14ac:dyDescent="0.25">
      <c r="A382" s="216">
        <v>45713</v>
      </c>
      <c r="B382" s="217" t="s">
        <v>235</v>
      </c>
      <c r="C382" s="218">
        <v>3.5851000000000002</v>
      </c>
    </row>
    <row r="383" spans="1:3" ht="15" customHeight="1" x14ac:dyDescent="0.25">
      <c r="A383" s="216">
        <v>45714</v>
      </c>
      <c r="B383" s="217" t="s">
        <v>235</v>
      </c>
      <c r="C383" s="218">
        <v>3.6082000000000001</v>
      </c>
    </row>
    <row r="384" spans="1:3" ht="15" customHeight="1" x14ac:dyDescent="0.25">
      <c r="A384" s="216">
        <v>45715</v>
      </c>
      <c r="B384" s="217" t="s">
        <v>235</v>
      </c>
      <c r="C384" s="218">
        <v>3.6313</v>
      </c>
    </row>
    <row r="385" spans="1:3" ht="15" customHeight="1" x14ac:dyDescent="0.25">
      <c r="A385" s="216">
        <v>45716</v>
      </c>
      <c r="B385" s="217" t="s">
        <v>235</v>
      </c>
      <c r="C385" s="218">
        <v>3.7006999999999999</v>
      </c>
    </row>
    <row r="386" spans="1:3" ht="15" customHeight="1" x14ac:dyDescent="0.25">
      <c r="A386" s="216">
        <v>45719</v>
      </c>
      <c r="B386" s="217" t="s">
        <v>235</v>
      </c>
      <c r="C386" s="218">
        <v>3.7237</v>
      </c>
    </row>
    <row r="387" spans="1:3" ht="15" customHeight="1" x14ac:dyDescent="0.25">
      <c r="A387" s="216">
        <v>45720</v>
      </c>
      <c r="B387" s="217" t="s">
        <v>235</v>
      </c>
      <c r="C387" s="218">
        <v>3.7467999999999999</v>
      </c>
    </row>
    <row r="388" spans="1:3" ht="15" customHeight="1" x14ac:dyDescent="0.25">
      <c r="A388" s="216">
        <v>45721</v>
      </c>
      <c r="B388" s="217" t="s">
        <v>235</v>
      </c>
      <c r="C388" s="218">
        <v>3.7698999999999998</v>
      </c>
    </row>
    <row r="389" spans="1:3" ht="15" customHeight="1" x14ac:dyDescent="0.25">
      <c r="A389" s="216">
        <v>45722</v>
      </c>
      <c r="B389" s="217" t="s">
        <v>235</v>
      </c>
      <c r="C389" s="218">
        <v>3.7930000000000001</v>
      </c>
    </row>
    <row r="390" spans="1:3" ht="15" customHeight="1" x14ac:dyDescent="0.25">
      <c r="A390" s="216">
        <v>45723</v>
      </c>
      <c r="B390" s="217" t="s">
        <v>235</v>
      </c>
      <c r="C390" s="218">
        <v>3.8622000000000001</v>
      </c>
    </row>
    <row r="391" spans="1:3" ht="15" customHeight="1" x14ac:dyDescent="0.25">
      <c r="A391" s="216">
        <v>45726</v>
      </c>
      <c r="B391" s="217" t="s">
        <v>235</v>
      </c>
      <c r="C391" s="218">
        <v>3.8852000000000002</v>
      </c>
    </row>
    <row r="392" spans="1:3" ht="15" customHeight="1" x14ac:dyDescent="0.25">
      <c r="A392" s="216">
        <v>45727</v>
      </c>
      <c r="B392" s="217" t="s">
        <v>235</v>
      </c>
      <c r="C392" s="218">
        <v>3.9083000000000001</v>
      </c>
    </row>
    <row r="393" spans="1:3" ht="15" customHeight="1" x14ac:dyDescent="0.25">
      <c r="A393" s="216">
        <v>45728</v>
      </c>
      <c r="B393" s="217" t="s">
        <v>235</v>
      </c>
      <c r="C393" s="218">
        <v>3.9314</v>
      </c>
    </row>
    <row r="394" spans="1:3" ht="15" customHeight="1" x14ac:dyDescent="0.25">
      <c r="A394" s="216">
        <v>45729</v>
      </c>
      <c r="B394" s="217" t="s">
        <v>235</v>
      </c>
      <c r="C394" s="218">
        <v>3.9544000000000001</v>
      </c>
    </row>
    <row r="395" spans="1:3" ht="15" customHeight="1" x14ac:dyDescent="0.25">
      <c r="A395" s="216">
        <v>45730</v>
      </c>
      <c r="B395" s="217" t="s">
        <v>235</v>
      </c>
      <c r="C395" s="218">
        <v>4.0236000000000001</v>
      </c>
    </row>
    <row r="396" spans="1:3" ht="15" customHeight="1" x14ac:dyDescent="0.25">
      <c r="A396" s="216">
        <v>45733</v>
      </c>
      <c r="B396" s="217" t="s">
        <v>235</v>
      </c>
      <c r="C396" s="218">
        <v>4.0467000000000004</v>
      </c>
    </row>
    <row r="397" spans="1:3" ht="15" customHeight="1" x14ac:dyDescent="0.25">
      <c r="A397" s="216">
        <v>45734</v>
      </c>
      <c r="B397" s="217" t="s">
        <v>235</v>
      </c>
      <c r="C397" s="218">
        <v>4.0697000000000001</v>
      </c>
    </row>
    <row r="398" spans="1:3" ht="15" customHeight="1" x14ac:dyDescent="0.25">
      <c r="A398" s="216">
        <v>45735</v>
      </c>
      <c r="B398" s="217" t="s">
        <v>235</v>
      </c>
      <c r="C398" s="218">
        <v>4.0928000000000004</v>
      </c>
    </row>
    <row r="399" spans="1:3" ht="15" customHeight="1" x14ac:dyDescent="0.25">
      <c r="A399" s="216">
        <v>45736</v>
      </c>
      <c r="B399" s="217" t="s">
        <v>235</v>
      </c>
      <c r="C399" s="218">
        <v>4.1158999999999999</v>
      </c>
    </row>
    <row r="400" spans="1:3" ht="15" customHeight="1" x14ac:dyDescent="0.25">
      <c r="A400" s="216">
        <v>45737</v>
      </c>
      <c r="B400" s="217" t="s">
        <v>235</v>
      </c>
      <c r="C400" s="218">
        <v>4.1851000000000003</v>
      </c>
    </row>
    <row r="401" spans="1:3" ht="15" customHeight="1" x14ac:dyDescent="0.25">
      <c r="A401" s="216">
        <v>45740</v>
      </c>
      <c r="B401" s="217" t="s">
        <v>235</v>
      </c>
      <c r="C401" s="218">
        <v>4.2081999999999997</v>
      </c>
    </row>
    <row r="402" spans="1:3" ht="15" customHeight="1" x14ac:dyDescent="0.25">
      <c r="A402" s="216">
        <v>45741</v>
      </c>
      <c r="B402" s="217" t="s">
        <v>235</v>
      </c>
      <c r="C402" s="218">
        <v>4.2313000000000001</v>
      </c>
    </row>
    <row r="403" spans="1:3" ht="15" customHeight="1" x14ac:dyDescent="0.25">
      <c r="A403" s="216">
        <v>45742</v>
      </c>
      <c r="B403" s="217" t="s">
        <v>235</v>
      </c>
      <c r="C403" s="218">
        <v>4.2544000000000004</v>
      </c>
    </row>
    <row r="404" spans="1:3" ht="15" customHeight="1" x14ac:dyDescent="0.25">
      <c r="A404" s="216">
        <v>45743</v>
      </c>
      <c r="B404" s="217" t="s">
        <v>235</v>
      </c>
      <c r="C404" s="218">
        <v>4.2774999999999999</v>
      </c>
    </row>
    <row r="405" spans="1:3" ht="15" customHeight="1" x14ac:dyDescent="0.25">
      <c r="A405" s="216">
        <v>45744</v>
      </c>
      <c r="B405" s="217" t="s">
        <v>235</v>
      </c>
      <c r="C405" s="218">
        <v>4.3467000000000002</v>
      </c>
    </row>
    <row r="406" spans="1:3" ht="15" customHeight="1" x14ac:dyDescent="0.25">
      <c r="A406" s="216">
        <v>45747</v>
      </c>
      <c r="B406" s="217" t="s">
        <v>235</v>
      </c>
      <c r="C406" s="218">
        <v>4.3699000000000003</v>
      </c>
    </row>
    <row r="407" spans="1:3" ht="15" customHeight="1" x14ac:dyDescent="0.25">
      <c r="A407" s="216">
        <v>45748</v>
      </c>
      <c r="B407" s="217" t="s">
        <v>235</v>
      </c>
      <c r="C407" s="218">
        <v>4.3929</v>
      </c>
    </row>
    <row r="408" spans="1:3" ht="15" customHeight="1" x14ac:dyDescent="0.25">
      <c r="A408" s="216">
        <v>45749</v>
      </c>
      <c r="B408" s="217" t="s">
        <v>235</v>
      </c>
      <c r="C408" s="218">
        <v>4.4158999999999997</v>
      </c>
    </row>
    <row r="409" spans="1:3" ht="15" customHeight="1" x14ac:dyDescent="0.25">
      <c r="A409" s="216">
        <v>45750</v>
      </c>
      <c r="B409" s="217" t="s">
        <v>235</v>
      </c>
      <c r="C409" s="218">
        <v>4.4389000000000003</v>
      </c>
    </row>
    <row r="410" spans="1:3" ht="15" customHeight="1" x14ac:dyDescent="0.25">
      <c r="A410" s="216">
        <v>45751</v>
      </c>
      <c r="B410" s="217" t="s">
        <v>235</v>
      </c>
      <c r="C410" s="218">
        <v>4.5079000000000002</v>
      </c>
    </row>
    <row r="411" spans="1:3" ht="15" customHeight="1" x14ac:dyDescent="0.25">
      <c r="A411" s="216">
        <v>45754</v>
      </c>
      <c r="B411" s="217" t="s">
        <v>235</v>
      </c>
      <c r="C411" s="218">
        <v>4.5308999999999999</v>
      </c>
    </row>
    <row r="412" spans="1:3" ht="15" customHeight="1" x14ac:dyDescent="0.25">
      <c r="A412" s="216">
        <v>45755</v>
      </c>
      <c r="B412" s="217" t="s">
        <v>235</v>
      </c>
      <c r="C412" s="218">
        <v>4.5537999999999998</v>
      </c>
    </row>
    <row r="413" spans="1:3" ht="15" customHeight="1" x14ac:dyDescent="0.25">
      <c r="A413" s="216">
        <v>45756</v>
      </c>
      <c r="B413" s="217" t="s">
        <v>235</v>
      </c>
      <c r="C413" s="218">
        <v>4.5768000000000004</v>
      </c>
    </row>
    <row r="414" spans="1:3" ht="15" customHeight="1" x14ac:dyDescent="0.25">
      <c r="A414" s="216">
        <v>45757</v>
      </c>
      <c r="B414" s="217" t="s">
        <v>235</v>
      </c>
      <c r="C414" s="218">
        <v>4.5998000000000001</v>
      </c>
    </row>
    <row r="415" spans="1:3" ht="15" customHeight="1" x14ac:dyDescent="0.25">
      <c r="A415" s="216">
        <v>45758</v>
      </c>
      <c r="B415" s="217" t="s">
        <v>235</v>
      </c>
      <c r="C415" s="218">
        <v>4.6687000000000003</v>
      </c>
    </row>
    <row r="416" spans="1:3" ht="15" customHeight="1" x14ac:dyDescent="0.25">
      <c r="A416" s="216">
        <v>45761</v>
      </c>
      <c r="B416" s="217" t="s">
        <v>235</v>
      </c>
      <c r="C416" s="218">
        <v>4.6917</v>
      </c>
    </row>
    <row r="417" spans="1:3" ht="15" customHeight="1" x14ac:dyDescent="0.25">
      <c r="A417" s="216">
        <v>45762</v>
      </c>
      <c r="B417" s="217" t="s">
        <v>235</v>
      </c>
      <c r="C417" s="218">
        <v>4.7146999999999997</v>
      </c>
    </row>
    <row r="418" spans="1:3" ht="15" customHeight="1" x14ac:dyDescent="0.25">
      <c r="A418" s="216">
        <v>45763</v>
      </c>
      <c r="B418" s="217" t="s">
        <v>235</v>
      </c>
      <c r="C418" s="218">
        <v>4.7375999999999996</v>
      </c>
    </row>
    <row r="419" spans="1:3" ht="15" customHeight="1" x14ac:dyDescent="0.25">
      <c r="A419" s="216">
        <v>45764</v>
      </c>
      <c r="B419" s="217" t="s">
        <v>235</v>
      </c>
      <c r="C419" s="218">
        <v>4.8522999999999996</v>
      </c>
    </row>
    <row r="420" spans="1:3" ht="15" customHeight="1" x14ac:dyDescent="0.25">
      <c r="A420" s="216">
        <v>45769</v>
      </c>
      <c r="B420" s="217" t="s">
        <v>235</v>
      </c>
      <c r="C420" s="218">
        <v>4.8753000000000002</v>
      </c>
    </row>
    <row r="421" spans="1:3" ht="15" customHeight="1" x14ac:dyDescent="0.25">
      <c r="A421" s="216">
        <v>45770</v>
      </c>
      <c r="B421" s="217" t="s">
        <v>235</v>
      </c>
      <c r="C421" s="218">
        <v>4.8982999999999999</v>
      </c>
    </row>
    <row r="422" spans="1:3" ht="15" customHeight="1" x14ac:dyDescent="0.25">
      <c r="A422" s="216">
        <v>45771</v>
      </c>
      <c r="B422" s="217" t="s">
        <v>235</v>
      </c>
      <c r="C422" s="218">
        <v>4.9211999999999998</v>
      </c>
    </row>
    <row r="423" spans="1:3" ht="15" customHeight="1" x14ac:dyDescent="0.25">
      <c r="A423" s="216">
        <v>45772</v>
      </c>
      <c r="B423" s="217" t="s">
        <v>235</v>
      </c>
      <c r="C423" s="218">
        <v>4.9901</v>
      </c>
    </row>
    <row r="424" spans="1:3" ht="15" customHeight="1" x14ac:dyDescent="0.25">
      <c r="A424" s="216">
        <v>45775</v>
      </c>
      <c r="B424" s="217" t="s">
        <v>235</v>
      </c>
      <c r="C424" s="218">
        <v>5.0130999999999997</v>
      </c>
    </row>
    <row r="425" spans="1:3" ht="15" customHeight="1" x14ac:dyDescent="0.25">
      <c r="A425" s="216">
        <v>45776</v>
      </c>
      <c r="B425" s="217" t="s">
        <v>235</v>
      </c>
      <c r="C425" s="218">
        <v>5.0361000000000002</v>
      </c>
    </row>
    <row r="426" spans="1:3" ht="15" customHeight="1" x14ac:dyDescent="0.25">
      <c r="A426" s="216">
        <v>45777</v>
      </c>
      <c r="B426" s="217" t="s">
        <v>235</v>
      </c>
      <c r="C426" s="218">
        <v>5.0590999999999999</v>
      </c>
    </row>
    <row r="427" spans="1:3" ht="15" customHeight="1" x14ac:dyDescent="0.25">
      <c r="A427" s="216">
        <v>45778</v>
      </c>
      <c r="B427" s="217" t="s">
        <v>235</v>
      </c>
      <c r="C427" s="218">
        <v>5.0819999999999999</v>
      </c>
    </row>
    <row r="428" spans="1:3" ht="15" customHeight="1" x14ac:dyDescent="0.25">
      <c r="A428" s="216">
        <v>45779</v>
      </c>
      <c r="B428" s="217" t="s">
        <v>235</v>
      </c>
      <c r="C428" s="218">
        <v>5.1738</v>
      </c>
    </row>
    <row r="429" spans="1:3" ht="15" customHeight="1" x14ac:dyDescent="0.25">
      <c r="A429" s="216">
        <v>45783</v>
      </c>
      <c r="B429" s="217" t="s">
        <v>235</v>
      </c>
      <c r="C429" s="218">
        <v>5.1966999999999999</v>
      </c>
    </row>
    <row r="430" spans="1:3" ht="15" customHeight="1" x14ac:dyDescent="0.25">
      <c r="A430" s="216">
        <v>45784</v>
      </c>
      <c r="B430" s="217" t="s">
        <v>235</v>
      </c>
      <c r="C430" s="218">
        <v>5.2195999999999998</v>
      </c>
    </row>
    <row r="431" spans="1:3" ht="15" customHeight="1" x14ac:dyDescent="0.25">
      <c r="A431" s="216">
        <v>45785</v>
      </c>
      <c r="B431" s="217" t="s">
        <v>235</v>
      </c>
      <c r="C431" s="218">
        <v>5.242</v>
      </c>
    </row>
    <row r="432" spans="1:3" ht="15" customHeight="1" x14ac:dyDescent="0.25">
      <c r="A432" s="216">
        <v>45786</v>
      </c>
      <c r="B432" s="217" t="s">
        <v>235</v>
      </c>
      <c r="C432" s="218">
        <v>5.3090000000000002</v>
      </c>
    </row>
    <row r="433" spans="1:3" ht="15" customHeight="1" x14ac:dyDescent="0.25">
      <c r="A433" s="216">
        <v>45789</v>
      </c>
      <c r="B433" s="217" t="s">
        <v>235</v>
      </c>
      <c r="C433" s="218">
        <v>5.3315000000000001</v>
      </c>
    </row>
    <row r="434" spans="1:3" ht="15" customHeight="1" x14ac:dyDescent="0.25">
      <c r="A434" s="216">
        <v>45790</v>
      </c>
      <c r="B434" s="217" t="s">
        <v>235</v>
      </c>
      <c r="C434" s="218">
        <v>5.3537999999999997</v>
      </c>
    </row>
    <row r="435" spans="1:3" ht="15" customHeight="1" x14ac:dyDescent="0.25">
      <c r="A435" s="216">
        <v>45791</v>
      </c>
      <c r="B435" s="217" t="s">
        <v>235</v>
      </c>
      <c r="C435" s="218">
        <v>5.3761999999999999</v>
      </c>
    </row>
    <row r="436" spans="1:3" ht="15" customHeight="1" x14ac:dyDescent="0.25">
      <c r="A436" s="216">
        <v>45792</v>
      </c>
      <c r="B436" s="217" t="s">
        <v>235</v>
      </c>
      <c r="C436" s="218">
        <v>5.3982999999999999</v>
      </c>
    </row>
    <row r="437" spans="1:3" ht="15" customHeight="1" x14ac:dyDescent="0.25">
      <c r="A437" s="216">
        <v>45793</v>
      </c>
      <c r="B437" s="217" t="s">
        <v>235</v>
      </c>
      <c r="C437" s="218">
        <v>5.4648000000000003</v>
      </c>
    </row>
    <row r="438" spans="1:3" ht="15" customHeight="1" x14ac:dyDescent="0.25">
      <c r="A438" s="216">
        <v>45796</v>
      </c>
      <c r="B438" s="217" t="s">
        <v>235</v>
      </c>
      <c r="C438" s="218">
        <v>5.4870000000000001</v>
      </c>
    </row>
    <row r="439" spans="1:3" ht="15" customHeight="1" x14ac:dyDescent="0.25">
      <c r="A439" s="216">
        <v>45797</v>
      </c>
      <c r="B439" s="217" t="s">
        <v>235</v>
      </c>
      <c r="C439" s="218">
        <v>5.5091999999999999</v>
      </c>
    </row>
    <row r="440" spans="1:3" ht="15" customHeight="1" x14ac:dyDescent="0.25">
      <c r="A440" s="216">
        <v>45798</v>
      </c>
      <c r="B440" s="217" t="s">
        <v>235</v>
      </c>
      <c r="C440" s="218">
        <v>5.5313999999999997</v>
      </c>
    </row>
    <row r="441" spans="1:3" ht="15" customHeight="1" x14ac:dyDescent="0.25">
      <c r="A441" s="216">
        <v>45799</v>
      </c>
      <c r="B441" s="217" t="s">
        <v>235</v>
      </c>
      <c r="C441" s="218">
        <v>5.5536000000000003</v>
      </c>
    </row>
    <row r="442" spans="1:3" ht="15" customHeight="1" x14ac:dyDescent="0.25">
      <c r="A442" s="216">
        <v>45800</v>
      </c>
      <c r="B442" s="217" t="s">
        <v>235</v>
      </c>
      <c r="C442" s="218">
        <v>5.6424000000000003</v>
      </c>
    </row>
    <row r="443" spans="1:3" ht="15" customHeight="1" x14ac:dyDescent="0.25">
      <c r="A443" s="216">
        <v>45804</v>
      </c>
      <c r="B443" s="217" t="s">
        <v>235</v>
      </c>
      <c r="C443" s="218">
        <v>5.6646000000000001</v>
      </c>
    </row>
    <row r="444" spans="1:3" ht="15" customHeight="1" x14ac:dyDescent="0.25">
      <c r="A444" s="216">
        <v>45805</v>
      </c>
      <c r="B444" s="217" t="s">
        <v>235</v>
      </c>
      <c r="C444" s="218">
        <v>5.6867999999999999</v>
      </c>
    </row>
    <row r="445" spans="1:3" ht="15" customHeight="1" x14ac:dyDescent="0.25">
      <c r="A445" s="216">
        <v>45806</v>
      </c>
      <c r="B445" s="217" t="s">
        <v>235</v>
      </c>
      <c r="C445" s="218">
        <v>5.7089999999999996</v>
      </c>
    </row>
    <row r="446" spans="1:3" ht="15" customHeight="1" x14ac:dyDescent="0.25">
      <c r="A446" s="216">
        <v>45807</v>
      </c>
      <c r="B446" s="217" t="s">
        <v>235</v>
      </c>
      <c r="C446" s="218">
        <v>5.7756999999999996</v>
      </c>
    </row>
    <row r="447" spans="1:3" ht="15" customHeight="1" x14ac:dyDescent="0.25">
      <c r="A447" s="216">
        <v>45810</v>
      </c>
      <c r="B447" s="217" t="s">
        <v>235</v>
      </c>
      <c r="C447" s="218">
        <v>5.7977999999999996</v>
      </c>
    </row>
    <row r="448" spans="1:3" ht="15" customHeight="1" x14ac:dyDescent="0.25">
      <c r="A448" s="216">
        <v>45811</v>
      </c>
      <c r="B448" s="217" t="s">
        <v>235</v>
      </c>
      <c r="C448" s="218">
        <v>5.8198999999999996</v>
      </c>
    </row>
    <row r="449" spans="1:3" ht="15" customHeight="1" x14ac:dyDescent="0.25">
      <c r="A449" s="216">
        <v>45812</v>
      </c>
      <c r="B449" s="217" t="s">
        <v>235</v>
      </c>
      <c r="C449" s="218">
        <v>5.8421000000000003</v>
      </c>
    </row>
    <row r="450" spans="1:3" ht="15" customHeight="1" x14ac:dyDescent="0.25">
      <c r="A450" s="216">
        <v>45813</v>
      </c>
      <c r="B450" s="217" t="s">
        <v>235</v>
      </c>
      <c r="C450" s="218">
        <v>5.8640999999999996</v>
      </c>
    </row>
    <row r="451" spans="1:3" ht="15" customHeight="1" x14ac:dyDescent="0.25">
      <c r="A451" s="216">
        <v>45814</v>
      </c>
      <c r="B451" s="217" t="s">
        <v>235</v>
      </c>
      <c r="C451" s="218">
        <v>5.9302000000000001</v>
      </c>
    </row>
    <row r="452" spans="1:3" ht="15" customHeight="1" x14ac:dyDescent="0.25">
      <c r="A452" s="216">
        <v>45817</v>
      </c>
      <c r="B452" s="217" t="s">
        <v>235</v>
      </c>
      <c r="C452" s="218">
        <v>5.9523000000000001</v>
      </c>
    </row>
    <row r="453" spans="1:3" ht="15" customHeight="1" x14ac:dyDescent="0.25">
      <c r="A453" s="216">
        <v>45818</v>
      </c>
      <c r="B453" s="217" t="s">
        <v>235</v>
      </c>
      <c r="C453" s="218">
        <v>5.9743000000000004</v>
      </c>
    </row>
    <row r="454" spans="1:3" ht="15" customHeight="1" x14ac:dyDescent="0.25">
      <c r="A454" s="216">
        <v>45819</v>
      </c>
      <c r="B454" s="217" t="s">
        <v>235</v>
      </c>
      <c r="C454" s="218">
        <v>5.9964000000000004</v>
      </c>
    </row>
    <row r="455" spans="1:3" ht="15" customHeight="1" x14ac:dyDescent="0.25">
      <c r="A455" s="216">
        <v>45820</v>
      </c>
      <c r="B455" s="217" t="s">
        <v>235</v>
      </c>
      <c r="C455" s="218">
        <v>6.0185000000000004</v>
      </c>
    </row>
    <row r="456" spans="1:3" ht="15" customHeight="1" x14ac:dyDescent="0.25">
      <c r="A456" s="216">
        <v>45821</v>
      </c>
      <c r="B456" s="217" t="s">
        <v>235</v>
      </c>
      <c r="C456" s="218">
        <v>6.0849000000000002</v>
      </c>
    </row>
    <row r="457" spans="1:3" ht="15" customHeight="1" x14ac:dyDescent="0.25">
      <c r="A457" s="216">
        <v>45824</v>
      </c>
      <c r="B457" s="217" t="s">
        <v>235</v>
      </c>
      <c r="C457" s="218">
        <v>6.1070000000000002</v>
      </c>
    </row>
    <row r="458" spans="1:3" ht="15" customHeight="1" x14ac:dyDescent="0.25">
      <c r="A458" s="216">
        <v>45825</v>
      </c>
      <c r="B458" s="217" t="s">
        <v>235</v>
      </c>
      <c r="C458" s="218">
        <v>6.1291000000000002</v>
      </c>
    </row>
    <row r="459" spans="1:3" ht="15" customHeight="1" x14ac:dyDescent="0.25">
      <c r="A459" s="216">
        <v>45826</v>
      </c>
      <c r="B459" s="217" t="s">
        <v>235</v>
      </c>
      <c r="C459" s="218">
        <v>6.1512000000000002</v>
      </c>
    </row>
    <row r="460" spans="1:3" ht="15" customHeight="1" x14ac:dyDescent="0.25">
      <c r="A460" s="216">
        <v>45827</v>
      </c>
      <c r="B460" s="217" t="s">
        <v>235</v>
      </c>
      <c r="C460" s="218">
        <v>6.1733000000000002</v>
      </c>
    </row>
    <row r="461" spans="1:3" ht="15" customHeight="1" x14ac:dyDescent="0.25">
      <c r="A461" s="216">
        <v>45828</v>
      </c>
      <c r="B461" s="217" t="s">
        <v>235</v>
      </c>
      <c r="C461" s="218">
        <v>6.2397</v>
      </c>
    </row>
    <row r="462" spans="1:3" ht="15" customHeight="1" x14ac:dyDescent="0.25">
      <c r="A462" s="216">
        <v>45831</v>
      </c>
      <c r="B462" s="217" t="s">
        <v>235</v>
      </c>
      <c r="C462" s="218">
        <v>6.2618</v>
      </c>
    </row>
    <row r="463" spans="1:3" ht="15" customHeight="1" x14ac:dyDescent="0.25">
      <c r="A463" s="216">
        <v>45832</v>
      </c>
      <c r="B463" s="217" t="s">
        <v>235</v>
      </c>
      <c r="C463" s="218">
        <v>6.2839999999999998</v>
      </c>
    </row>
    <row r="464" spans="1:3" ht="15" customHeight="1" x14ac:dyDescent="0.25">
      <c r="A464" s="216">
        <v>45833</v>
      </c>
      <c r="B464" s="217" t="s">
        <v>235</v>
      </c>
      <c r="C464" s="218">
        <v>6.3061999999999996</v>
      </c>
    </row>
    <row r="465" spans="1:3" ht="15" customHeight="1" x14ac:dyDescent="0.25">
      <c r="A465" s="216">
        <v>45834</v>
      </c>
      <c r="B465" s="217" t="s">
        <v>235</v>
      </c>
      <c r="C465" s="218">
        <v>6.3284000000000002</v>
      </c>
    </row>
    <row r="466" spans="1:3" ht="15" customHeight="1" x14ac:dyDescent="0.25">
      <c r="A466" s="216">
        <v>45835</v>
      </c>
      <c r="B466" s="217" t="s">
        <v>235</v>
      </c>
      <c r="C466" s="218">
        <v>6.3948</v>
      </c>
    </row>
    <row r="467" spans="1:3" ht="15" customHeight="1" x14ac:dyDescent="0.25">
      <c r="A467" s="216">
        <v>45838</v>
      </c>
      <c r="B467" s="217" t="s">
        <v>235</v>
      </c>
      <c r="C467" s="218">
        <v>6.4170999999999996</v>
      </c>
    </row>
    <row r="468" spans="1:3" ht="15" customHeight="1" x14ac:dyDescent="0.25">
      <c r="A468" s="216">
        <v>45839</v>
      </c>
      <c r="B468" s="217" t="s">
        <v>235</v>
      </c>
      <c r="C468" s="218">
        <v>6.4391999999999996</v>
      </c>
    </row>
    <row r="469" spans="1:3" ht="15" customHeight="1" x14ac:dyDescent="0.25">
      <c r="A469" s="216">
        <v>45840</v>
      </c>
      <c r="B469" s="217" t="s">
        <v>235</v>
      </c>
      <c r="C469" s="218">
        <v>6.4612999999999996</v>
      </c>
    </row>
    <row r="470" spans="1:3" ht="15" customHeight="1" x14ac:dyDescent="0.25">
      <c r="A470" s="216">
        <v>45841</v>
      </c>
      <c r="B470" s="217" t="s">
        <v>235</v>
      </c>
      <c r="C470" s="218">
        <v>6.4833999999999996</v>
      </c>
    </row>
    <row r="471" spans="1:3" ht="15" customHeight="1" x14ac:dyDescent="0.25">
      <c r="A471" s="216">
        <v>45842</v>
      </c>
      <c r="B471" s="217" t="s">
        <v>235</v>
      </c>
      <c r="C471" s="218">
        <v>6.5495000000000001</v>
      </c>
    </row>
    <row r="472" spans="1:3" ht="15" customHeight="1" x14ac:dyDescent="0.25">
      <c r="A472" s="216">
        <v>45845</v>
      </c>
      <c r="B472" s="217" t="s">
        <v>235</v>
      </c>
      <c r="C472" s="218">
        <v>6.5716000000000001</v>
      </c>
    </row>
    <row r="473" spans="1:3" ht="15" customHeight="1" x14ac:dyDescent="0.25">
      <c r="A473" s="216">
        <v>45846</v>
      </c>
      <c r="B473" s="217" t="s">
        <v>235</v>
      </c>
      <c r="C473" s="218">
        <v>6.5936000000000003</v>
      </c>
    </row>
    <row r="474" spans="1:3" ht="15" customHeight="1" x14ac:dyDescent="0.25">
      <c r="A474" s="216">
        <v>45847</v>
      </c>
      <c r="B474" s="217" t="s">
        <v>235</v>
      </c>
      <c r="C474" s="218">
        <v>6.6155999999999997</v>
      </c>
    </row>
    <row r="475" spans="1:3" ht="15" customHeight="1" x14ac:dyDescent="0.25">
      <c r="A475" s="216">
        <v>45848</v>
      </c>
      <c r="B475" s="217" t="s">
        <v>235</v>
      </c>
      <c r="C475" s="218">
        <v>6.6376999999999997</v>
      </c>
    </row>
    <row r="476" spans="1:3" ht="15" customHeight="1" x14ac:dyDescent="0.25">
      <c r="A476" s="216">
        <v>45849</v>
      </c>
      <c r="B476" s="217" t="s">
        <v>235</v>
      </c>
      <c r="C476" s="218">
        <v>6.7038000000000002</v>
      </c>
    </row>
    <row r="477" spans="1:3" ht="15" customHeight="1" x14ac:dyDescent="0.25">
      <c r="A477" s="216">
        <v>45852</v>
      </c>
      <c r="B477" s="217" t="s">
        <v>235</v>
      </c>
      <c r="C477" s="218">
        <v>6.7259000000000002</v>
      </c>
    </row>
    <row r="478" spans="1:3" ht="15" customHeight="1" x14ac:dyDescent="0.25">
      <c r="A478" s="216">
        <v>45853</v>
      </c>
      <c r="B478" s="217" t="s">
        <v>235</v>
      </c>
      <c r="C478" s="218">
        <v>6.7478999999999996</v>
      </c>
    </row>
    <row r="479" spans="1:3" ht="15" customHeight="1" x14ac:dyDescent="0.25">
      <c r="A479" s="216">
        <v>45854</v>
      </c>
      <c r="B479" s="217" t="s">
        <v>235</v>
      </c>
      <c r="C479" s="218">
        <v>6.77</v>
      </c>
    </row>
    <row r="480" spans="1:3" ht="15" customHeight="1" x14ac:dyDescent="0.25">
      <c r="A480" s="216">
        <v>45855</v>
      </c>
      <c r="B480" s="217" t="s">
        <v>235</v>
      </c>
      <c r="C480" s="218">
        <v>6.7919999999999998</v>
      </c>
    </row>
    <row r="481" spans="1:3" ht="15" customHeight="1" x14ac:dyDescent="0.25">
      <c r="A481" s="216">
        <v>45856</v>
      </c>
      <c r="B481" s="217" t="s">
        <v>235</v>
      </c>
      <c r="C481" s="218">
        <v>6.8582000000000001</v>
      </c>
    </row>
    <row r="482" spans="1:3" ht="15" customHeight="1" x14ac:dyDescent="0.25">
      <c r="A482" s="216">
        <v>45859</v>
      </c>
      <c r="B482" s="217" t="s">
        <v>235</v>
      </c>
      <c r="C482" s="218">
        <v>6.8802000000000003</v>
      </c>
    </row>
    <row r="483" spans="1:3" ht="15" customHeight="1" x14ac:dyDescent="0.25">
      <c r="A483" s="216">
        <v>45860</v>
      </c>
      <c r="B483" s="217" t="s">
        <v>235</v>
      </c>
      <c r="C483" s="218">
        <v>6.9023000000000003</v>
      </c>
    </row>
    <row r="484" spans="1:3" ht="15" customHeight="1" x14ac:dyDescent="0.25">
      <c r="A484" s="216">
        <v>45861</v>
      </c>
      <c r="B484" s="217" t="s">
        <v>235</v>
      </c>
      <c r="C484" s="218">
        <v>6.9242999999999997</v>
      </c>
    </row>
    <row r="485" spans="1:3" ht="15" customHeight="1" x14ac:dyDescent="0.25">
      <c r="A485" s="216">
        <v>45862</v>
      </c>
      <c r="B485" s="217" t="s">
        <v>235</v>
      </c>
      <c r="C485" s="218">
        <v>6.9463999999999997</v>
      </c>
    </row>
    <row r="486" spans="1:3" ht="15" customHeight="1" x14ac:dyDescent="0.25">
      <c r="A486" s="216">
        <v>45863</v>
      </c>
      <c r="B486" s="217" t="s">
        <v>235</v>
      </c>
      <c r="C486" s="218">
        <v>7.0126999999999997</v>
      </c>
    </row>
    <row r="487" spans="1:3" ht="15" customHeight="1" x14ac:dyDescent="0.25">
      <c r="A487" s="216">
        <v>45866</v>
      </c>
      <c r="B487" s="217" t="s">
        <v>235</v>
      </c>
      <c r="C487" s="218">
        <v>7.0347999999999997</v>
      </c>
    </row>
    <row r="488" spans="1:3" ht="15" customHeight="1" x14ac:dyDescent="0.25">
      <c r="A488" s="216">
        <v>45867</v>
      </c>
      <c r="B488" s="217" t="s">
        <v>235</v>
      </c>
      <c r="C488" s="218">
        <v>7.0568</v>
      </c>
    </row>
    <row r="489" spans="1:3" ht="15" customHeight="1" x14ac:dyDescent="0.25">
      <c r="A489" s="216">
        <v>45868</v>
      </c>
      <c r="B489" s="217" t="s">
        <v>235</v>
      </c>
      <c r="C489" s="218">
        <v>7.0788000000000002</v>
      </c>
    </row>
    <row r="490" spans="1:3" ht="15" customHeight="1" x14ac:dyDescent="0.25">
      <c r="A490" s="216">
        <v>45869</v>
      </c>
      <c r="B490" s="217" t="s">
        <v>235</v>
      </c>
      <c r="C490" s="218">
        <v>7.1009000000000002</v>
      </c>
    </row>
    <row r="491" spans="1:3" ht="15" customHeight="1" x14ac:dyDescent="0.25">
      <c r="A491" s="216">
        <v>45870</v>
      </c>
      <c r="B491" s="217" t="s">
        <v>235</v>
      </c>
      <c r="C491" s="218">
        <v>7.1668000000000003</v>
      </c>
    </row>
    <row r="492" spans="1:3" ht="15" customHeight="1" x14ac:dyDescent="0.25">
      <c r="A492" s="216">
        <v>45873</v>
      </c>
      <c r="B492" s="217" t="s">
        <v>235</v>
      </c>
      <c r="C492" s="218">
        <v>7.1887999999999996</v>
      </c>
    </row>
    <row r="493" spans="1:3" ht="15" customHeight="1" x14ac:dyDescent="0.25">
      <c r="A493" s="216">
        <v>45874</v>
      </c>
      <c r="B493" s="217" t="s">
        <v>235</v>
      </c>
      <c r="C493" s="218">
        <v>7.2107000000000001</v>
      </c>
    </row>
    <row r="494" spans="1:3" ht="15" customHeight="1" x14ac:dyDescent="0.25">
      <c r="A494" s="216">
        <v>45875</v>
      </c>
      <c r="B494" s="217" t="s">
        <v>235</v>
      </c>
      <c r="C494" s="218">
        <v>7.2325999999999997</v>
      </c>
    </row>
    <row r="495" spans="1:3" ht="15" customHeight="1" x14ac:dyDescent="0.25">
      <c r="A495" s="216">
        <v>45876</v>
      </c>
      <c r="B495" s="217" t="s">
        <v>235</v>
      </c>
      <c r="C495" s="218">
        <v>7.2539999999999996</v>
      </c>
    </row>
    <row r="496" spans="1:3" ht="15" customHeight="1" x14ac:dyDescent="0.25">
      <c r="A496" s="216">
        <v>45877</v>
      </c>
      <c r="B496" s="217" t="s">
        <v>235</v>
      </c>
      <c r="C496" s="218">
        <v>7.3178999999999998</v>
      </c>
    </row>
    <row r="497" spans="1:3" ht="15" customHeight="1" x14ac:dyDescent="0.25">
      <c r="A497" s="216">
        <v>45880</v>
      </c>
      <c r="B497" s="217" t="s">
        <v>235</v>
      </c>
      <c r="C497" s="218">
        <v>7.3392999999999997</v>
      </c>
    </row>
    <row r="498" spans="1:3" ht="15" customHeight="1" x14ac:dyDescent="0.25">
      <c r="A498" s="216">
        <v>45881</v>
      </c>
      <c r="B498" s="217" t="s">
        <v>235</v>
      </c>
      <c r="C498" s="218">
        <v>7.3605999999999998</v>
      </c>
    </row>
    <row r="499" spans="1:3" ht="15" customHeight="1" x14ac:dyDescent="0.25">
      <c r="A499" s="216">
        <v>45882</v>
      </c>
      <c r="B499" s="217" t="s">
        <v>235</v>
      </c>
      <c r="C499" s="218">
        <v>7.3818999999999999</v>
      </c>
    </row>
    <row r="500" spans="1:3" ht="15" customHeight="1" x14ac:dyDescent="0.25">
      <c r="A500" s="216">
        <v>45883</v>
      </c>
      <c r="B500" s="217" t="s">
        <v>235</v>
      </c>
      <c r="C500" s="218">
        <v>7.4032</v>
      </c>
    </row>
    <row r="501" spans="1:3" ht="15" customHeight="1" x14ac:dyDescent="0.25">
      <c r="A501" s="216">
        <v>45884</v>
      </c>
      <c r="B501" s="217" t="s">
        <v>235</v>
      </c>
      <c r="C501" s="218">
        <v>7.4668000000000001</v>
      </c>
    </row>
    <row r="502" spans="1:3" ht="15" customHeight="1" x14ac:dyDescent="0.25">
      <c r="A502" s="216">
        <v>45887</v>
      </c>
      <c r="B502" s="217" t="s">
        <v>235</v>
      </c>
      <c r="C502" s="218">
        <v>7.4880000000000004</v>
      </c>
    </row>
    <row r="503" spans="1:3" ht="15" customHeight="1" x14ac:dyDescent="0.25">
      <c r="A503" s="216">
        <v>45888</v>
      </c>
      <c r="B503" s="217" t="s">
        <v>235</v>
      </c>
      <c r="C503" s="218">
        <v>7.5091999999999999</v>
      </c>
    </row>
    <row r="504" spans="1:3" ht="15" customHeight="1" x14ac:dyDescent="0.25">
      <c r="A504" s="216">
        <v>45889</v>
      </c>
      <c r="B504" s="217" t="s">
        <v>235</v>
      </c>
      <c r="C504" s="218">
        <v>7.5304000000000002</v>
      </c>
    </row>
    <row r="505" spans="1:3" ht="15" customHeight="1" x14ac:dyDescent="0.25">
      <c r="A505" s="216">
        <v>45890</v>
      </c>
      <c r="B505" s="217" t="s">
        <v>235</v>
      </c>
      <c r="C505" s="218">
        <v>7.5514999999999999</v>
      </c>
    </row>
    <row r="506" spans="1:3" ht="15" customHeight="1" x14ac:dyDescent="0.25">
      <c r="A506" s="216">
        <v>45891</v>
      </c>
      <c r="B506" s="217" t="s">
        <v>235</v>
      </c>
      <c r="C506" s="218">
        <v>7.6365999999999996</v>
      </c>
    </row>
    <row r="507" spans="1:3" ht="15" customHeight="1" x14ac:dyDescent="0.25">
      <c r="A507" s="216">
        <v>45895</v>
      </c>
      <c r="B507" s="217" t="s">
        <v>235</v>
      </c>
      <c r="C507" s="218">
        <v>7.6578999999999997</v>
      </c>
    </row>
    <row r="508" spans="1:3" ht="15" customHeight="1" x14ac:dyDescent="0.25">
      <c r="A508" s="216">
        <v>45896</v>
      </c>
      <c r="B508" s="217" t="s">
        <v>235</v>
      </c>
      <c r="C508" s="218">
        <v>7.6791999999999998</v>
      </c>
    </row>
    <row r="509" spans="1:3" ht="15" customHeight="1" x14ac:dyDescent="0.25">
      <c r="A509" s="216">
        <v>45897</v>
      </c>
      <c r="B509" s="217" t="s">
        <v>235</v>
      </c>
      <c r="C509" s="218">
        <v>7.7004000000000001</v>
      </c>
    </row>
    <row r="510" spans="1:3" ht="15" customHeight="1" x14ac:dyDescent="0.25">
      <c r="A510" s="216">
        <v>45898</v>
      </c>
      <c r="B510" s="217" t="s">
        <v>235</v>
      </c>
      <c r="C510" s="218">
        <v>7.7645</v>
      </c>
    </row>
    <row r="511" spans="1:3" ht="15" customHeight="1" x14ac:dyDescent="0.25">
      <c r="A511" s="216">
        <v>45901</v>
      </c>
      <c r="B511" s="217" t="s">
        <v>235</v>
      </c>
      <c r="C511" s="218">
        <v>7.7857000000000003</v>
      </c>
    </row>
    <row r="512" spans="1:3" ht="15" customHeight="1" x14ac:dyDescent="0.25">
      <c r="A512" s="216">
        <v>45902</v>
      </c>
      <c r="B512" s="217" t="s">
        <v>235</v>
      </c>
      <c r="C512" s="218">
        <v>7.8068999999999997</v>
      </c>
    </row>
    <row r="513" spans="1:3" ht="15" customHeight="1" x14ac:dyDescent="0.25">
      <c r="A513" s="216">
        <v>45903</v>
      </c>
      <c r="B513" s="217" t="s">
        <v>235</v>
      </c>
      <c r="C513" s="218">
        <v>7.8281000000000001</v>
      </c>
    </row>
    <row r="514" spans="1:3" ht="15" customHeight="1" x14ac:dyDescent="0.25">
      <c r="A514" s="216">
        <v>45904</v>
      </c>
      <c r="B514" s="217" t="s">
        <v>235</v>
      </c>
      <c r="C514" s="218">
        <v>7.8493000000000004</v>
      </c>
    </row>
    <row r="515" spans="1:3" ht="15" customHeight="1" x14ac:dyDescent="0.25">
      <c r="A515" s="216">
        <v>45905</v>
      </c>
      <c r="B515" s="217" t="s">
        <v>235</v>
      </c>
      <c r="C515" s="218">
        <v>7.9128999999999996</v>
      </c>
    </row>
    <row r="516" spans="1:3" ht="15" customHeight="1" x14ac:dyDescent="0.25">
      <c r="A516" s="216">
        <v>45908</v>
      </c>
      <c r="B516" s="217" t="s">
        <v>235</v>
      </c>
      <c r="C516" s="218">
        <v>7.9340999999999999</v>
      </c>
    </row>
    <row r="517" spans="1:3" ht="15" customHeight="1" x14ac:dyDescent="0.25">
      <c r="A517" s="216">
        <v>45909</v>
      </c>
      <c r="B517" s="217" t="s">
        <v>235</v>
      </c>
      <c r="C517" s="218">
        <v>7.9551999999999996</v>
      </c>
    </row>
    <row r="518" spans="1:3" ht="15" customHeight="1" x14ac:dyDescent="0.25">
      <c r="A518" s="216">
        <v>45910</v>
      </c>
      <c r="B518" s="217" t="s">
        <v>235</v>
      </c>
      <c r="C518" s="218">
        <v>7.9763999999999999</v>
      </c>
    </row>
    <row r="519" spans="1:3" ht="15" customHeight="1" x14ac:dyDescent="0.25">
      <c r="A519" s="216">
        <v>45911</v>
      </c>
      <c r="B519" s="217" t="s">
        <v>235</v>
      </c>
      <c r="C519" s="218">
        <v>7.9974999999999996</v>
      </c>
    </row>
    <row r="520" spans="1:3" ht="15" customHeight="1" x14ac:dyDescent="0.25">
      <c r="A520" s="216">
        <v>45912</v>
      </c>
      <c r="B520" s="217" t="s">
        <v>235</v>
      </c>
      <c r="C520" s="218">
        <v>8.0609999999999999</v>
      </c>
    </row>
    <row r="521" spans="1:3" ht="15" customHeight="1" x14ac:dyDescent="0.25">
      <c r="A521" s="216">
        <v>45915</v>
      </c>
      <c r="B521" s="217" t="s">
        <v>235</v>
      </c>
      <c r="C521" s="218">
        <v>8.0821000000000005</v>
      </c>
    </row>
    <row r="522" spans="1:3" ht="15" customHeight="1" x14ac:dyDescent="0.25">
      <c r="A522" s="216">
        <v>45916</v>
      </c>
      <c r="B522" s="217" t="s">
        <v>235</v>
      </c>
      <c r="C522" s="218">
        <v>8.1033000000000008</v>
      </c>
    </row>
    <row r="523" spans="1:3" ht="15" customHeight="1" x14ac:dyDescent="0.25">
      <c r="A523" s="216">
        <v>45917</v>
      </c>
      <c r="B523" s="217" t="s">
        <v>235</v>
      </c>
      <c r="C523" s="218">
        <v>8.1244999999999994</v>
      </c>
    </row>
    <row r="524" spans="1:3" ht="15" customHeight="1" x14ac:dyDescent="0.25">
      <c r="A524" s="216">
        <v>45918</v>
      </c>
      <c r="B524" s="217" t="s">
        <v>235</v>
      </c>
      <c r="C524" s="218">
        <v>8.1456</v>
      </c>
    </row>
    <row r="525" spans="1:3" ht="15" customHeight="1" x14ac:dyDescent="0.25">
      <c r="A525" s="216">
        <v>45919</v>
      </c>
      <c r="B525" s="217" t="s">
        <v>235</v>
      </c>
      <c r="C525" s="218">
        <v>8.2090999999999994</v>
      </c>
    </row>
    <row r="526" spans="1:3" ht="15" customHeight="1" x14ac:dyDescent="0.25">
      <c r="A526" s="216">
        <v>45922</v>
      </c>
      <c r="B526" s="217" t="s">
        <v>235</v>
      </c>
      <c r="C526" s="218">
        <v>8.2302999999999997</v>
      </c>
    </row>
    <row r="527" spans="1:3" ht="15" customHeight="1" x14ac:dyDescent="0.25">
      <c r="A527" s="216">
        <v>45923</v>
      </c>
      <c r="B527" s="217" t="s">
        <v>235</v>
      </c>
      <c r="C527" s="218">
        <v>8.2515000000000001</v>
      </c>
    </row>
    <row r="528" spans="1:3" ht="15" customHeight="1" x14ac:dyDescent="0.25">
      <c r="A528" s="216">
        <v>45924</v>
      </c>
      <c r="B528" s="217" t="s">
        <v>235</v>
      </c>
      <c r="C528" s="218">
        <v>8.2727000000000004</v>
      </c>
    </row>
    <row r="529" spans="1:3" ht="15" customHeight="1" x14ac:dyDescent="0.25">
      <c r="A529" s="216">
        <v>45925</v>
      </c>
      <c r="B529" s="217" t="s">
        <v>235</v>
      </c>
      <c r="C529" s="218">
        <v>8.2939000000000007</v>
      </c>
    </row>
    <row r="530" spans="1:3" ht="15" customHeight="1" x14ac:dyDescent="0.25">
      <c r="A530" s="216">
        <v>45926</v>
      </c>
      <c r="B530" s="217" t="s">
        <v>235</v>
      </c>
      <c r="C530" s="218">
        <v>8.3575999999999997</v>
      </c>
    </row>
    <row r="531" spans="1:3" ht="15" customHeight="1" x14ac:dyDescent="0.25">
      <c r="A531" s="216">
        <v>45929</v>
      </c>
      <c r="B531" s="217" t="s">
        <v>235</v>
      </c>
      <c r="C531" s="218">
        <v>8.3788999999999998</v>
      </c>
    </row>
    <row r="532" spans="1:3" ht="15" customHeight="1" x14ac:dyDescent="0.25">
      <c r="A532" s="216">
        <v>45930</v>
      </c>
      <c r="B532" s="217" t="s">
        <v>235</v>
      </c>
      <c r="C532" s="218">
        <v>8.4002999999999997</v>
      </c>
    </row>
    <row r="533" spans="1:3" ht="15" customHeight="1" x14ac:dyDescent="0.25">
      <c r="A533" s="216">
        <v>45566</v>
      </c>
      <c r="B533" s="217" t="s">
        <v>307</v>
      </c>
      <c r="C533" s="218">
        <v>2.3099999999999999E-2</v>
      </c>
    </row>
    <row r="534" spans="1:3" ht="15" customHeight="1" x14ac:dyDescent="0.25">
      <c r="A534" s="216">
        <v>45567</v>
      </c>
      <c r="B534" s="217" t="s">
        <v>307</v>
      </c>
      <c r="C534" s="218">
        <v>4.6199999999999998E-2</v>
      </c>
    </row>
    <row r="535" spans="1:3" ht="15" customHeight="1" x14ac:dyDescent="0.25">
      <c r="A535" s="216">
        <v>45568</v>
      </c>
      <c r="B535" s="217" t="s">
        <v>307</v>
      </c>
      <c r="C535" s="218">
        <v>6.93E-2</v>
      </c>
    </row>
    <row r="536" spans="1:3" ht="15" customHeight="1" x14ac:dyDescent="0.25">
      <c r="A536" s="216">
        <v>45569</v>
      </c>
      <c r="B536" s="217" t="s">
        <v>307</v>
      </c>
      <c r="C536" s="218">
        <v>0.13800000000000001</v>
      </c>
    </row>
    <row r="537" spans="1:3" ht="15" customHeight="1" x14ac:dyDescent="0.25">
      <c r="A537" s="216">
        <v>45572</v>
      </c>
      <c r="B537" s="217" t="s">
        <v>307</v>
      </c>
      <c r="C537" s="218">
        <v>0.16089999999999999</v>
      </c>
    </row>
    <row r="538" spans="1:3" ht="15" customHeight="1" x14ac:dyDescent="0.25">
      <c r="A538" s="216">
        <v>45573</v>
      </c>
      <c r="B538" s="217" t="s">
        <v>307</v>
      </c>
      <c r="C538" s="218">
        <v>0.18379999999999999</v>
      </c>
    </row>
    <row r="539" spans="1:3" ht="15" customHeight="1" x14ac:dyDescent="0.25">
      <c r="A539" s="216">
        <v>45574</v>
      </c>
      <c r="B539" s="217" t="s">
        <v>307</v>
      </c>
      <c r="C539" s="218">
        <v>0.20669999999999999</v>
      </c>
    </row>
    <row r="540" spans="1:3" ht="15" customHeight="1" x14ac:dyDescent="0.25">
      <c r="A540" s="216">
        <v>45575</v>
      </c>
      <c r="B540" s="217" t="s">
        <v>307</v>
      </c>
      <c r="C540" s="218">
        <v>0.2296</v>
      </c>
    </row>
    <row r="541" spans="1:3" ht="15" customHeight="1" x14ac:dyDescent="0.25">
      <c r="A541" s="216">
        <v>45576</v>
      </c>
      <c r="B541" s="217" t="s">
        <v>307</v>
      </c>
      <c r="C541" s="218">
        <v>0.29820000000000002</v>
      </c>
    </row>
    <row r="542" spans="1:3" ht="15" customHeight="1" x14ac:dyDescent="0.25">
      <c r="A542" s="216">
        <v>45579</v>
      </c>
      <c r="B542" s="217" t="s">
        <v>307</v>
      </c>
      <c r="C542" s="218">
        <v>0.3211</v>
      </c>
    </row>
    <row r="543" spans="1:3" ht="15" customHeight="1" x14ac:dyDescent="0.25">
      <c r="A543" s="216">
        <v>45580</v>
      </c>
      <c r="B543" s="217" t="s">
        <v>307</v>
      </c>
      <c r="C543" s="218">
        <v>0.34389999999999998</v>
      </c>
    </row>
    <row r="544" spans="1:3" ht="15" customHeight="1" x14ac:dyDescent="0.25">
      <c r="A544" s="216">
        <v>45581</v>
      </c>
      <c r="B544" s="217" t="s">
        <v>307</v>
      </c>
      <c r="C544" s="218">
        <v>0.36680000000000001</v>
      </c>
    </row>
    <row r="545" spans="1:3" ht="15" customHeight="1" x14ac:dyDescent="0.25">
      <c r="A545" s="216">
        <v>45582</v>
      </c>
      <c r="B545" s="217" t="s">
        <v>307</v>
      </c>
      <c r="C545" s="218">
        <v>0.3896</v>
      </c>
    </row>
    <row r="546" spans="1:3" ht="15" customHeight="1" x14ac:dyDescent="0.25">
      <c r="A546" s="216">
        <v>45583</v>
      </c>
      <c r="B546" s="217" t="s">
        <v>307</v>
      </c>
      <c r="C546" s="218">
        <v>0.45810000000000001</v>
      </c>
    </row>
    <row r="547" spans="1:3" ht="15" customHeight="1" x14ac:dyDescent="0.25">
      <c r="A547" s="216">
        <v>45586</v>
      </c>
      <c r="B547" s="217" t="s">
        <v>307</v>
      </c>
      <c r="C547" s="218">
        <v>0.48089999999999999</v>
      </c>
    </row>
    <row r="548" spans="1:3" ht="15" customHeight="1" x14ac:dyDescent="0.25">
      <c r="A548" s="216">
        <v>45587</v>
      </c>
      <c r="B548" s="217" t="s">
        <v>307</v>
      </c>
      <c r="C548" s="218">
        <v>0.50370000000000004</v>
      </c>
    </row>
    <row r="549" spans="1:3" ht="15" customHeight="1" x14ac:dyDescent="0.25">
      <c r="A549" s="216">
        <v>45588</v>
      </c>
      <c r="B549" s="217" t="s">
        <v>307</v>
      </c>
      <c r="C549" s="218">
        <v>0.52649999999999997</v>
      </c>
    </row>
    <row r="550" spans="1:3" ht="15" customHeight="1" x14ac:dyDescent="0.25">
      <c r="A550" s="216">
        <v>45589</v>
      </c>
      <c r="B550" s="217" t="s">
        <v>307</v>
      </c>
      <c r="C550" s="218">
        <v>0.54930000000000001</v>
      </c>
    </row>
    <row r="551" spans="1:3" ht="15" customHeight="1" x14ac:dyDescent="0.25">
      <c r="A551" s="216">
        <v>45590</v>
      </c>
      <c r="B551" s="217" t="s">
        <v>307</v>
      </c>
      <c r="C551" s="218">
        <v>0.61739999999999995</v>
      </c>
    </row>
    <row r="552" spans="1:3" ht="15" customHeight="1" x14ac:dyDescent="0.25">
      <c r="A552" s="216">
        <v>45593</v>
      </c>
      <c r="B552" s="217" t="s">
        <v>307</v>
      </c>
      <c r="C552" s="218">
        <v>0.64019999999999999</v>
      </c>
    </row>
    <row r="553" spans="1:3" ht="15" customHeight="1" x14ac:dyDescent="0.25">
      <c r="A553" s="216">
        <v>45594</v>
      </c>
      <c r="B553" s="217" t="s">
        <v>307</v>
      </c>
      <c r="C553" s="218">
        <v>0.66290000000000004</v>
      </c>
    </row>
    <row r="554" spans="1:3" ht="15" customHeight="1" x14ac:dyDescent="0.25">
      <c r="A554" s="216">
        <v>45595</v>
      </c>
      <c r="B554" s="217" t="s">
        <v>307</v>
      </c>
      <c r="C554" s="218">
        <v>0.68559999999999999</v>
      </c>
    </row>
    <row r="555" spans="1:3" ht="15" customHeight="1" x14ac:dyDescent="0.25">
      <c r="A555" s="216">
        <v>45596</v>
      </c>
      <c r="B555" s="217" t="s">
        <v>307</v>
      </c>
      <c r="C555" s="218">
        <v>0.70830000000000004</v>
      </c>
    </row>
    <row r="556" spans="1:3" ht="15" customHeight="1" x14ac:dyDescent="0.25">
      <c r="A556" s="216">
        <v>45597</v>
      </c>
      <c r="B556" s="217" t="s">
        <v>307</v>
      </c>
      <c r="C556" s="218">
        <v>0.77629999999999999</v>
      </c>
    </row>
    <row r="557" spans="1:3" ht="15" customHeight="1" x14ac:dyDescent="0.25">
      <c r="A557" s="216">
        <v>45600</v>
      </c>
      <c r="B557" s="217" t="s">
        <v>307</v>
      </c>
      <c r="C557" s="218">
        <v>0.79890000000000005</v>
      </c>
    </row>
    <row r="558" spans="1:3" ht="15" customHeight="1" x14ac:dyDescent="0.25">
      <c r="A558" s="216">
        <v>45601</v>
      </c>
      <c r="B558" s="217" t="s">
        <v>307</v>
      </c>
      <c r="C558" s="218">
        <v>0.82150000000000001</v>
      </c>
    </row>
    <row r="559" spans="1:3" ht="15" customHeight="1" x14ac:dyDescent="0.25">
      <c r="A559" s="216">
        <v>45602</v>
      </c>
      <c r="B559" s="217" t="s">
        <v>307</v>
      </c>
      <c r="C559" s="218">
        <v>0.84399999999999997</v>
      </c>
    </row>
    <row r="560" spans="1:3" ht="15" customHeight="1" x14ac:dyDescent="0.25">
      <c r="A560" s="216">
        <v>45603</v>
      </c>
      <c r="B560" s="217" t="s">
        <v>307</v>
      </c>
      <c r="C560" s="218">
        <v>0.86660000000000004</v>
      </c>
    </row>
    <row r="561" spans="1:3" ht="15" customHeight="1" x14ac:dyDescent="0.25">
      <c r="A561" s="216">
        <v>45604</v>
      </c>
      <c r="B561" s="217" t="s">
        <v>307</v>
      </c>
      <c r="C561" s="218">
        <v>0.93300000000000005</v>
      </c>
    </row>
    <row r="562" spans="1:3" ht="15" customHeight="1" x14ac:dyDescent="0.25">
      <c r="A562" s="216">
        <v>45607</v>
      </c>
      <c r="B562" s="217" t="s">
        <v>307</v>
      </c>
      <c r="C562" s="218">
        <v>0.95509999999999995</v>
      </c>
    </row>
    <row r="563" spans="1:3" ht="15" customHeight="1" x14ac:dyDescent="0.25">
      <c r="A563" s="216">
        <v>45608</v>
      </c>
      <c r="B563" s="217" t="s">
        <v>307</v>
      </c>
      <c r="C563" s="218">
        <v>0.97709999999999997</v>
      </c>
    </row>
    <row r="564" spans="1:3" ht="15" customHeight="1" x14ac:dyDescent="0.25">
      <c r="A564" s="216">
        <v>45609</v>
      </c>
      <c r="B564" s="217" t="s">
        <v>307</v>
      </c>
      <c r="C564" s="218">
        <v>0.999</v>
      </c>
    </row>
    <row r="565" spans="1:3" ht="15" customHeight="1" x14ac:dyDescent="0.25">
      <c r="A565" s="216">
        <v>45610</v>
      </c>
      <c r="B565" s="217" t="s">
        <v>307</v>
      </c>
      <c r="C565" s="218">
        <v>1.0208999999999999</v>
      </c>
    </row>
    <row r="566" spans="1:3" ht="15" customHeight="1" x14ac:dyDescent="0.25">
      <c r="A566" s="216">
        <v>45611</v>
      </c>
      <c r="B566" s="217" t="s">
        <v>307</v>
      </c>
      <c r="C566" s="218">
        <v>1.0866</v>
      </c>
    </row>
    <row r="567" spans="1:3" ht="15" customHeight="1" x14ac:dyDescent="0.25">
      <c r="A567" s="216">
        <v>45614</v>
      </c>
      <c r="B567" s="217" t="s">
        <v>307</v>
      </c>
      <c r="C567" s="218">
        <v>1.1084000000000001</v>
      </c>
    </row>
    <row r="568" spans="1:3" ht="15" customHeight="1" x14ac:dyDescent="0.25">
      <c r="A568" s="216">
        <v>45615</v>
      </c>
      <c r="B568" s="217" t="s">
        <v>307</v>
      </c>
      <c r="C568" s="218">
        <v>1.1303000000000001</v>
      </c>
    </row>
    <row r="569" spans="1:3" ht="15" customHeight="1" x14ac:dyDescent="0.25">
      <c r="A569" s="216">
        <v>45616</v>
      </c>
      <c r="B569" s="217" t="s">
        <v>307</v>
      </c>
      <c r="C569" s="218">
        <v>1.1521999999999999</v>
      </c>
    </row>
    <row r="570" spans="1:3" ht="15" customHeight="1" x14ac:dyDescent="0.25">
      <c r="A570" s="216">
        <v>45617</v>
      </c>
      <c r="B570" s="217" t="s">
        <v>307</v>
      </c>
      <c r="C570" s="218">
        <v>1.1739999999999999</v>
      </c>
    </row>
    <row r="571" spans="1:3" ht="15" customHeight="1" x14ac:dyDescent="0.25">
      <c r="A571" s="216">
        <v>45618</v>
      </c>
      <c r="B571" s="217" t="s">
        <v>307</v>
      </c>
      <c r="C571" s="218">
        <v>1.2395</v>
      </c>
    </row>
    <row r="572" spans="1:3" ht="15" customHeight="1" x14ac:dyDescent="0.25">
      <c r="A572" s="216">
        <v>45621</v>
      </c>
      <c r="B572" s="217" t="s">
        <v>307</v>
      </c>
      <c r="C572" s="218">
        <v>1.2614000000000001</v>
      </c>
    </row>
    <row r="573" spans="1:3" ht="15" customHeight="1" x14ac:dyDescent="0.25">
      <c r="A573" s="216">
        <v>45622</v>
      </c>
      <c r="B573" s="217" t="s">
        <v>307</v>
      </c>
      <c r="C573" s="218">
        <v>1.2833000000000001</v>
      </c>
    </row>
    <row r="574" spans="1:3" ht="15" customHeight="1" x14ac:dyDescent="0.25">
      <c r="A574" s="216">
        <v>45623</v>
      </c>
      <c r="B574" s="217" t="s">
        <v>307</v>
      </c>
      <c r="C574" s="218">
        <v>1.3050999999999999</v>
      </c>
    </row>
    <row r="575" spans="1:3" ht="15" customHeight="1" x14ac:dyDescent="0.25">
      <c r="A575" s="216">
        <v>45624</v>
      </c>
      <c r="B575" s="217" t="s">
        <v>307</v>
      </c>
      <c r="C575" s="218">
        <v>1.327</v>
      </c>
    </row>
    <row r="576" spans="1:3" ht="15" customHeight="1" x14ac:dyDescent="0.25">
      <c r="A576" s="216">
        <v>45625</v>
      </c>
      <c r="B576" s="217" t="s">
        <v>307</v>
      </c>
      <c r="C576" s="218">
        <v>1.3926000000000001</v>
      </c>
    </row>
    <row r="577" spans="1:3" ht="15" customHeight="1" x14ac:dyDescent="0.25">
      <c r="A577" s="216">
        <v>45628</v>
      </c>
      <c r="B577" s="217" t="s">
        <v>307</v>
      </c>
      <c r="C577" s="218">
        <v>1.4144000000000001</v>
      </c>
    </row>
    <row r="578" spans="1:3" ht="15" customHeight="1" x14ac:dyDescent="0.25">
      <c r="A578" s="216">
        <v>45629</v>
      </c>
      <c r="B578" s="217" t="s">
        <v>307</v>
      </c>
      <c r="C578" s="218">
        <v>1.4361999999999999</v>
      </c>
    </row>
    <row r="579" spans="1:3" ht="15" customHeight="1" x14ac:dyDescent="0.25">
      <c r="A579" s="216">
        <v>45630</v>
      </c>
      <c r="B579" s="217" t="s">
        <v>307</v>
      </c>
      <c r="C579" s="218">
        <v>1.458</v>
      </c>
    </row>
    <row r="580" spans="1:3" ht="15" customHeight="1" x14ac:dyDescent="0.25">
      <c r="A580" s="216">
        <v>45631</v>
      </c>
      <c r="B580" s="217" t="s">
        <v>307</v>
      </c>
      <c r="C580" s="218">
        <v>1.4798</v>
      </c>
    </row>
    <row r="581" spans="1:3" ht="15" customHeight="1" x14ac:dyDescent="0.25">
      <c r="A581" s="216">
        <v>45632</v>
      </c>
      <c r="B581" s="217" t="s">
        <v>307</v>
      </c>
      <c r="C581" s="218">
        <v>1.5450999999999999</v>
      </c>
    </row>
    <row r="582" spans="1:3" ht="15" customHeight="1" x14ac:dyDescent="0.25">
      <c r="A582" s="216">
        <v>45635</v>
      </c>
      <c r="B582" s="217" t="s">
        <v>307</v>
      </c>
      <c r="C582" s="218">
        <v>1.5668</v>
      </c>
    </row>
    <row r="583" spans="1:3" ht="15" customHeight="1" x14ac:dyDescent="0.25">
      <c r="A583" s="216">
        <v>45636</v>
      </c>
      <c r="B583" s="217" t="s">
        <v>307</v>
      </c>
      <c r="C583" s="218">
        <v>1.5886</v>
      </c>
    </row>
    <row r="584" spans="1:3" ht="15" customHeight="1" x14ac:dyDescent="0.25">
      <c r="A584" s="216">
        <v>45637</v>
      </c>
      <c r="B584" s="217" t="s">
        <v>307</v>
      </c>
      <c r="C584" s="218">
        <v>1.6104000000000001</v>
      </c>
    </row>
    <row r="585" spans="1:3" ht="15" customHeight="1" x14ac:dyDescent="0.25">
      <c r="A585" s="216">
        <v>45638</v>
      </c>
      <c r="B585" s="217" t="s">
        <v>307</v>
      </c>
      <c r="C585" s="218">
        <v>1.6322000000000001</v>
      </c>
    </row>
    <row r="586" spans="1:3" ht="15" customHeight="1" x14ac:dyDescent="0.25">
      <c r="A586" s="216">
        <v>45639</v>
      </c>
      <c r="B586" s="217" t="s">
        <v>307</v>
      </c>
      <c r="C586" s="218">
        <v>1.6973</v>
      </c>
    </row>
    <row r="587" spans="1:3" ht="15" customHeight="1" x14ac:dyDescent="0.25">
      <c r="A587" s="216">
        <v>45642</v>
      </c>
      <c r="B587" s="217" t="s">
        <v>307</v>
      </c>
      <c r="C587" s="218">
        <v>1.7191000000000001</v>
      </c>
    </row>
    <row r="588" spans="1:3" ht="15" customHeight="1" x14ac:dyDescent="0.25">
      <c r="A588" s="216">
        <v>45643</v>
      </c>
      <c r="B588" s="217" t="s">
        <v>307</v>
      </c>
      <c r="C588" s="218">
        <v>1.7407999999999999</v>
      </c>
    </row>
    <row r="589" spans="1:3" ht="15" customHeight="1" x14ac:dyDescent="0.25">
      <c r="A589" s="216">
        <v>45644</v>
      </c>
      <c r="B589" s="217" t="s">
        <v>307</v>
      </c>
      <c r="C589" s="218">
        <v>1.7625</v>
      </c>
    </row>
    <row r="590" spans="1:3" ht="15" customHeight="1" x14ac:dyDescent="0.25">
      <c r="A590" s="216">
        <v>45645</v>
      </c>
      <c r="B590" s="217" t="s">
        <v>307</v>
      </c>
      <c r="C590" s="218">
        <v>1.7839</v>
      </c>
    </row>
    <row r="591" spans="1:3" ht="15" customHeight="1" x14ac:dyDescent="0.25">
      <c r="A591" s="216">
        <v>45646</v>
      </c>
      <c r="B591" s="217" t="s">
        <v>307</v>
      </c>
      <c r="C591" s="218">
        <v>1.8478000000000001</v>
      </c>
    </row>
    <row r="592" spans="1:3" ht="15" customHeight="1" x14ac:dyDescent="0.25">
      <c r="A592" s="216">
        <v>45649</v>
      </c>
      <c r="B592" s="217" t="s">
        <v>307</v>
      </c>
      <c r="C592" s="218">
        <v>1.8689</v>
      </c>
    </row>
    <row r="593" spans="1:3" ht="15" customHeight="1" x14ac:dyDescent="0.25">
      <c r="A593" s="216">
        <v>45650</v>
      </c>
      <c r="B593" s="217" t="s">
        <v>307</v>
      </c>
      <c r="C593" s="218">
        <v>1.8900999999999999</v>
      </c>
    </row>
    <row r="594" spans="1:3" ht="15" customHeight="1" x14ac:dyDescent="0.25">
      <c r="A594" s="216">
        <v>45651</v>
      </c>
      <c r="B594" s="217" t="s">
        <v>307</v>
      </c>
      <c r="C594" s="218">
        <v>1.9113</v>
      </c>
    </row>
    <row r="595" spans="1:3" ht="15" customHeight="1" x14ac:dyDescent="0.25">
      <c r="A595" s="216">
        <v>45652</v>
      </c>
      <c r="B595" s="217" t="s">
        <v>307</v>
      </c>
      <c r="C595" s="218">
        <v>1.9327000000000001</v>
      </c>
    </row>
    <row r="596" spans="1:3" ht="15" customHeight="1" x14ac:dyDescent="0.25">
      <c r="A596" s="216">
        <v>45653</v>
      </c>
      <c r="B596" s="217" t="s">
        <v>307</v>
      </c>
      <c r="C596" s="218">
        <v>1.9968999999999999</v>
      </c>
    </row>
    <row r="597" spans="1:3" ht="15" customHeight="1" x14ac:dyDescent="0.25">
      <c r="A597" s="216">
        <v>45656</v>
      </c>
      <c r="B597" s="217" t="s">
        <v>307</v>
      </c>
      <c r="C597" s="218">
        <v>2.0183</v>
      </c>
    </row>
    <row r="598" spans="1:3" ht="15" customHeight="1" x14ac:dyDescent="0.25">
      <c r="A598" s="216">
        <v>45657</v>
      </c>
      <c r="B598" s="217" t="s">
        <v>307</v>
      </c>
      <c r="C598" s="218">
        <v>2.0396000000000001</v>
      </c>
    </row>
    <row r="599" spans="1:3" ht="15" customHeight="1" x14ac:dyDescent="0.25">
      <c r="A599" s="216">
        <v>45659</v>
      </c>
      <c r="B599" s="217" t="s">
        <v>307</v>
      </c>
      <c r="C599" s="218">
        <v>2.0815000000000001</v>
      </c>
    </row>
    <row r="600" spans="1:3" ht="15" customHeight="1" x14ac:dyDescent="0.25">
      <c r="A600" s="216">
        <v>45660</v>
      </c>
      <c r="B600" s="217" t="s">
        <v>307</v>
      </c>
      <c r="C600" s="218">
        <v>2.1446000000000001</v>
      </c>
    </row>
    <row r="601" spans="1:3" ht="15" customHeight="1" x14ac:dyDescent="0.25">
      <c r="A601" s="216">
        <v>45663</v>
      </c>
      <c r="B601" s="217" t="s">
        <v>307</v>
      </c>
      <c r="C601" s="218">
        <v>2.1655000000000002</v>
      </c>
    </row>
    <row r="602" spans="1:3" ht="15" customHeight="1" x14ac:dyDescent="0.25">
      <c r="A602" s="216">
        <v>45664</v>
      </c>
      <c r="B602" s="217" t="s">
        <v>307</v>
      </c>
      <c r="C602" s="218">
        <v>2.1863999999999999</v>
      </c>
    </row>
    <row r="603" spans="1:3" ht="15" customHeight="1" x14ac:dyDescent="0.25">
      <c r="A603" s="216">
        <v>45665</v>
      </c>
      <c r="B603" s="217" t="s">
        <v>307</v>
      </c>
      <c r="C603" s="218">
        <v>2.2071999999999998</v>
      </c>
    </row>
    <row r="604" spans="1:3" ht="15" customHeight="1" x14ac:dyDescent="0.25">
      <c r="A604" s="216">
        <v>45666</v>
      </c>
      <c r="B604" s="217" t="s">
        <v>307</v>
      </c>
      <c r="C604" s="218">
        <v>2.2281</v>
      </c>
    </row>
    <row r="605" spans="1:3" ht="15" customHeight="1" x14ac:dyDescent="0.25">
      <c r="A605" s="216">
        <v>45667</v>
      </c>
      <c r="B605" s="217" t="s">
        <v>307</v>
      </c>
      <c r="C605" s="218">
        <v>2.2907000000000002</v>
      </c>
    </row>
    <row r="606" spans="1:3" ht="15" customHeight="1" x14ac:dyDescent="0.25">
      <c r="A606" s="216">
        <v>45670</v>
      </c>
      <c r="B606" s="217" t="s">
        <v>307</v>
      </c>
      <c r="C606" s="218">
        <v>2.3115999999999999</v>
      </c>
    </row>
    <row r="607" spans="1:3" ht="15" customHeight="1" x14ac:dyDescent="0.25">
      <c r="A607" s="216">
        <v>45671</v>
      </c>
      <c r="B607" s="217" t="s">
        <v>307</v>
      </c>
      <c r="C607" s="218">
        <v>2.3323999999999998</v>
      </c>
    </row>
    <row r="608" spans="1:3" ht="15" customHeight="1" x14ac:dyDescent="0.25">
      <c r="A608" s="216">
        <v>45672</v>
      </c>
      <c r="B608" s="217" t="s">
        <v>307</v>
      </c>
      <c r="C608" s="218">
        <v>2.3532000000000002</v>
      </c>
    </row>
    <row r="609" spans="1:3" ht="15" customHeight="1" x14ac:dyDescent="0.25">
      <c r="A609" s="216">
        <v>45673</v>
      </c>
      <c r="B609" s="217" t="s">
        <v>307</v>
      </c>
      <c r="C609" s="218">
        <v>2.3740000000000001</v>
      </c>
    </row>
    <row r="610" spans="1:3" ht="15" customHeight="1" x14ac:dyDescent="0.25">
      <c r="A610" s="216">
        <v>45674</v>
      </c>
      <c r="B610" s="217" t="s">
        <v>307</v>
      </c>
      <c r="C610" s="218">
        <v>2.4571999999999998</v>
      </c>
    </row>
    <row r="611" spans="1:3" ht="15" customHeight="1" x14ac:dyDescent="0.25">
      <c r="A611" s="216">
        <v>45678</v>
      </c>
      <c r="B611" s="217" t="s">
        <v>307</v>
      </c>
      <c r="C611" s="218">
        <v>2.4780000000000002</v>
      </c>
    </row>
    <row r="612" spans="1:3" ht="15" customHeight="1" x14ac:dyDescent="0.25">
      <c r="A612" s="216">
        <v>45679</v>
      </c>
      <c r="B612" s="217" t="s">
        <v>307</v>
      </c>
      <c r="C612" s="218">
        <v>2.4988000000000001</v>
      </c>
    </row>
    <row r="613" spans="1:3" ht="15" customHeight="1" x14ac:dyDescent="0.25">
      <c r="A613" s="216">
        <v>45680</v>
      </c>
      <c r="B613" s="217" t="s">
        <v>307</v>
      </c>
      <c r="C613" s="218">
        <v>2.5196000000000001</v>
      </c>
    </row>
    <row r="614" spans="1:3" ht="15" customHeight="1" x14ac:dyDescent="0.25">
      <c r="A614" s="216">
        <v>45681</v>
      </c>
      <c r="B614" s="217" t="s">
        <v>307</v>
      </c>
      <c r="C614" s="218">
        <v>2.5819999999999999</v>
      </c>
    </row>
    <row r="615" spans="1:3" ht="15" customHeight="1" x14ac:dyDescent="0.25">
      <c r="A615" s="216">
        <v>45684</v>
      </c>
      <c r="B615" s="217" t="s">
        <v>307</v>
      </c>
      <c r="C615" s="218">
        <v>2.6029</v>
      </c>
    </row>
    <row r="616" spans="1:3" ht="15" customHeight="1" x14ac:dyDescent="0.25">
      <c r="A616" s="216">
        <v>45685</v>
      </c>
      <c r="B616" s="217" t="s">
        <v>307</v>
      </c>
      <c r="C616" s="218">
        <v>2.6238000000000001</v>
      </c>
    </row>
    <row r="617" spans="1:3" ht="15" customHeight="1" x14ac:dyDescent="0.25">
      <c r="A617" s="216">
        <v>45686</v>
      </c>
      <c r="B617" s="217" t="s">
        <v>307</v>
      </c>
      <c r="C617" s="218">
        <v>2.6446999999999998</v>
      </c>
    </row>
    <row r="618" spans="1:3" ht="15" customHeight="1" x14ac:dyDescent="0.25">
      <c r="A618" s="216">
        <v>45687</v>
      </c>
      <c r="B618" s="217" t="s">
        <v>307</v>
      </c>
      <c r="C618" s="218">
        <v>2.6656</v>
      </c>
    </row>
    <row r="619" spans="1:3" ht="15" customHeight="1" x14ac:dyDescent="0.25">
      <c r="A619" s="216">
        <v>45688</v>
      </c>
      <c r="B619" s="217" t="s">
        <v>307</v>
      </c>
      <c r="C619" s="218">
        <v>2.7282999999999999</v>
      </c>
    </row>
    <row r="620" spans="1:3" ht="15" customHeight="1" x14ac:dyDescent="0.25">
      <c r="A620" s="216">
        <v>45691</v>
      </c>
      <c r="B620" s="217" t="s">
        <v>307</v>
      </c>
      <c r="C620" s="218">
        <v>2.7490999999999999</v>
      </c>
    </row>
    <row r="621" spans="1:3" ht="15" customHeight="1" x14ac:dyDescent="0.25">
      <c r="A621" s="216">
        <v>45692</v>
      </c>
      <c r="B621" s="217" t="s">
        <v>307</v>
      </c>
      <c r="C621" s="218">
        <v>2.7698999999999998</v>
      </c>
    </row>
    <row r="622" spans="1:3" ht="15" customHeight="1" x14ac:dyDescent="0.25">
      <c r="A622" s="216">
        <v>45693</v>
      </c>
      <c r="B622" s="217" t="s">
        <v>307</v>
      </c>
      <c r="C622" s="218">
        <v>2.7907000000000002</v>
      </c>
    </row>
    <row r="623" spans="1:3" ht="15" customHeight="1" x14ac:dyDescent="0.25">
      <c r="A623" s="216">
        <v>45694</v>
      </c>
      <c r="B623" s="217" t="s">
        <v>307</v>
      </c>
      <c r="C623" s="218">
        <v>2.8115000000000001</v>
      </c>
    </row>
    <row r="624" spans="1:3" ht="15" customHeight="1" x14ac:dyDescent="0.25">
      <c r="A624" s="216">
        <v>45695</v>
      </c>
      <c r="B624" s="217" t="s">
        <v>307</v>
      </c>
      <c r="C624" s="218">
        <v>2.8740000000000001</v>
      </c>
    </row>
    <row r="625" spans="1:3" ht="15" customHeight="1" x14ac:dyDescent="0.25">
      <c r="A625" s="216">
        <v>45698</v>
      </c>
      <c r="B625" s="217" t="s">
        <v>307</v>
      </c>
      <c r="C625" s="218">
        <v>2.8948</v>
      </c>
    </row>
    <row r="626" spans="1:3" ht="15" customHeight="1" x14ac:dyDescent="0.25">
      <c r="A626" s="216">
        <v>45699</v>
      </c>
      <c r="B626" s="217" t="s">
        <v>307</v>
      </c>
      <c r="C626" s="218">
        <v>2.9156</v>
      </c>
    </row>
    <row r="627" spans="1:3" ht="15" customHeight="1" x14ac:dyDescent="0.25">
      <c r="A627" s="216">
        <v>45700</v>
      </c>
      <c r="B627" s="217" t="s">
        <v>307</v>
      </c>
      <c r="C627" s="218">
        <v>2.9365000000000001</v>
      </c>
    </row>
    <row r="628" spans="1:3" ht="15" customHeight="1" x14ac:dyDescent="0.25">
      <c r="A628" s="216">
        <v>45701</v>
      </c>
      <c r="B628" s="217" t="s">
        <v>307</v>
      </c>
      <c r="C628" s="218">
        <v>2.9573</v>
      </c>
    </row>
    <row r="629" spans="1:3" ht="15" customHeight="1" x14ac:dyDescent="0.25">
      <c r="A629" s="216">
        <v>45702</v>
      </c>
      <c r="B629" s="217" t="s">
        <v>307</v>
      </c>
      <c r="C629" s="218">
        <v>3.0404</v>
      </c>
    </row>
    <row r="630" spans="1:3" ht="15" customHeight="1" x14ac:dyDescent="0.25">
      <c r="A630" s="216">
        <v>45706</v>
      </c>
      <c r="B630" s="217" t="s">
        <v>307</v>
      </c>
      <c r="C630" s="218">
        <v>3.0611999999999999</v>
      </c>
    </row>
    <row r="631" spans="1:3" ht="15" customHeight="1" x14ac:dyDescent="0.25">
      <c r="A631" s="216">
        <v>45707</v>
      </c>
      <c r="B631" s="217" t="s">
        <v>307</v>
      </c>
      <c r="C631" s="218">
        <v>3.0819999999999999</v>
      </c>
    </row>
    <row r="632" spans="1:3" ht="15" customHeight="1" x14ac:dyDescent="0.25">
      <c r="A632" s="216">
        <v>45708</v>
      </c>
      <c r="B632" s="217" t="s">
        <v>307</v>
      </c>
      <c r="C632" s="218">
        <v>3.1027999999999998</v>
      </c>
    </row>
    <row r="633" spans="1:3" ht="15" customHeight="1" x14ac:dyDescent="0.25">
      <c r="A633" s="216">
        <v>45709</v>
      </c>
      <c r="B633" s="217" t="s">
        <v>307</v>
      </c>
      <c r="C633" s="218">
        <v>3.1650999999999998</v>
      </c>
    </row>
    <row r="634" spans="1:3" ht="15" customHeight="1" x14ac:dyDescent="0.25">
      <c r="A634" s="216">
        <v>45712</v>
      </c>
      <c r="B634" s="217" t="s">
        <v>307</v>
      </c>
      <c r="C634" s="218">
        <v>3.1859000000000002</v>
      </c>
    </row>
    <row r="635" spans="1:3" ht="15" customHeight="1" x14ac:dyDescent="0.25">
      <c r="A635" s="216">
        <v>45713</v>
      </c>
      <c r="B635" s="217" t="s">
        <v>307</v>
      </c>
      <c r="C635" s="218">
        <v>3.2065999999999999</v>
      </c>
    </row>
    <row r="636" spans="1:3" ht="15" customHeight="1" x14ac:dyDescent="0.25">
      <c r="A636" s="216">
        <v>45714</v>
      </c>
      <c r="B636" s="217" t="s">
        <v>307</v>
      </c>
      <c r="C636" s="218">
        <v>3.2275</v>
      </c>
    </row>
    <row r="637" spans="1:3" ht="15" customHeight="1" x14ac:dyDescent="0.25">
      <c r="A637" s="216">
        <v>45715</v>
      </c>
      <c r="B637" s="217" t="s">
        <v>307</v>
      </c>
      <c r="C637" s="218">
        <v>3.2483</v>
      </c>
    </row>
    <row r="638" spans="1:3" ht="15" customHeight="1" x14ac:dyDescent="0.25">
      <c r="A638" s="216">
        <v>45716</v>
      </c>
      <c r="B638" s="217" t="s">
        <v>307</v>
      </c>
      <c r="C638" s="218">
        <v>3.3106</v>
      </c>
    </row>
    <row r="639" spans="1:3" ht="15" customHeight="1" x14ac:dyDescent="0.25">
      <c r="A639" s="216">
        <v>45719</v>
      </c>
      <c r="B639" s="217" t="s">
        <v>307</v>
      </c>
      <c r="C639" s="218">
        <v>3.3313999999999999</v>
      </c>
    </row>
    <row r="640" spans="1:3" ht="15" customHeight="1" x14ac:dyDescent="0.25">
      <c r="A640" s="216">
        <v>45720</v>
      </c>
      <c r="B640" s="217" t="s">
        <v>307</v>
      </c>
      <c r="C640" s="218">
        <v>3.3521999999999998</v>
      </c>
    </row>
    <row r="641" spans="1:3" ht="15" customHeight="1" x14ac:dyDescent="0.25">
      <c r="A641" s="216">
        <v>45721</v>
      </c>
      <c r="B641" s="217" t="s">
        <v>307</v>
      </c>
      <c r="C641" s="218">
        <v>3.3729</v>
      </c>
    </row>
    <row r="642" spans="1:3" ht="15" customHeight="1" x14ac:dyDescent="0.25">
      <c r="A642" s="216">
        <v>45722</v>
      </c>
      <c r="B642" s="217" t="s">
        <v>307</v>
      </c>
      <c r="C642" s="218">
        <v>3.3936000000000002</v>
      </c>
    </row>
    <row r="643" spans="1:3" ht="15" customHeight="1" x14ac:dyDescent="0.25">
      <c r="A643" s="216">
        <v>45723</v>
      </c>
      <c r="B643" s="217" t="s">
        <v>307</v>
      </c>
      <c r="C643" s="218">
        <v>3.4557000000000002</v>
      </c>
    </row>
    <row r="644" spans="1:3" ht="15" customHeight="1" x14ac:dyDescent="0.25">
      <c r="A644" s="216">
        <v>45726</v>
      </c>
      <c r="B644" s="217" t="s">
        <v>307</v>
      </c>
      <c r="C644" s="218">
        <v>3.4763999999999999</v>
      </c>
    </row>
    <row r="645" spans="1:3" ht="15" customHeight="1" x14ac:dyDescent="0.25">
      <c r="A645" s="216">
        <v>45727</v>
      </c>
      <c r="B645" s="217" t="s">
        <v>307</v>
      </c>
      <c r="C645" s="218">
        <v>3.4971000000000001</v>
      </c>
    </row>
    <row r="646" spans="1:3" ht="15" customHeight="1" x14ac:dyDescent="0.25">
      <c r="A646" s="216">
        <v>45728</v>
      </c>
      <c r="B646" s="217" t="s">
        <v>307</v>
      </c>
      <c r="C646" s="218">
        <v>3.5177</v>
      </c>
    </row>
    <row r="647" spans="1:3" ht="15" customHeight="1" x14ac:dyDescent="0.25">
      <c r="A647" s="216">
        <v>45729</v>
      </c>
      <c r="B647" s="217" t="s">
        <v>307</v>
      </c>
      <c r="C647" s="218">
        <v>3.5384000000000002</v>
      </c>
    </row>
    <row r="648" spans="1:3" ht="15" customHeight="1" x14ac:dyDescent="0.25">
      <c r="A648" s="216">
        <v>45730</v>
      </c>
      <c r="B648" s="217" t="s">
        <v>307</v>
      </c>
      <c r="C648" s="218">
        <v>3.6002000000000001</v>
      </c>
    </row>
    <row r="649" spans="1:3" ht="15" customHeight="1" x14ac:dyDescent="0.25">
      <c r="A649" s="216">
        <v>45733</v>
      </c>
      <c r="B649" s="217" t="s">
        <v>307</v>
      </c>
      <c r="C649" s="218">
        <v>3.6208</v>
      </c>
    </row>
    <row r="650" spans="1:3" ht="15" customHeight="1" x14ac:dyDescent="0.25">
      <c r="A650" s="216">
        <v>45734</v>
      </c>
      <c r="B650" s="217" t="s">
        <v>307</v>
      </c>
      <c r="C650" s="218">
        <v>3.6415000000000002</v>
      </c>
    </row>
    <row r="651" spans="1:3" ht="15" customHeight="1" x14ac:dyDescent="0.25">
      <c r="A651" s="216">
        <v>45735</v>
      </c>
      <c r="B651" s="217" t="s">
        <v>307</v>
      </c>
      <c r="C651" s="218">
        <v>3.6621999999999999</v>
      </c>
    </row>
    <row r="652" spans="1:3" ht="15" customHeight="1" x14ac:dyDescent="0.25">
      <c r="A652" s="216">
        <v>45736</v>
      </c>
      <c r="B652" s="217" t="s">
        <v>307</v>
      </c>
      <c r="C652" s="218">
        <v>3.6829000000000001</v>
      </c>
    </row>
    <row r="653" spans="1:3" ht="15" customHeight="1" x14ac:dyDescent="0.25">
      <c r="A653" s="216">
        <v>45737</v>
      </c>
      <c r="B653" s="217" t="s">
        <v>307</v>
      </c>
      <c r="C653" s="218">
        <v>3.7448999999999999</v>
      </c>
    </row>
    <row r="654" spans="1:3" ht="15" customHeight="1" x14ac:dyDescent="0.25">
      <c r="A654" s="216">
        <v>45740</v>
      </c>
      <c r="B654" s="217" t="s">
        <v>307</v>
      </c>
      <c r="C654" s="218">
        <v>3.7656000000000001</v>
      </c>
    </row>
    <row r="655" spans="1:3" ht="15" customHeight="1" x14ac:dyDescent="0.25">
      <c r="A655" s="216">
        <v>45741</v>
      </c>
      <c r="B655" s="217" t="s">
        <v>307</v>
      </c>
      <c r="C655" s="218">
        <v>3.7863000000000002</v>
      </c>
    </row>
    <row r="656" spans="1:3" ht="15" customHeight="1" x14ac:dyDescent="0.25">
      <c r="A656" s="216">
        <v>45742</v>
      </c>
      <c r="B656" s="217" t="s">
        <v>307</v>
      </c>
      <c r="C656" s="218">
        <v>3.8071000000000002</v>
      </c>
    </row>
    <row r="657" spans="1:3" ht="15" customHeight="1" x14ac:dyDescent="0.25">
      <c r="A657" s="216">
        <v>45743</v>
      </c>
      <c r="B657" s="217" t="s">
        <v>307</v>
      </c>
      <c r="C657" s="218">
        <v>3.8277999999999999</v>
      </c>
    </row>
    <row r="658" spans="1:3" ht="15" customHeight="1" x14ac:dyDescent="0.25">
      <c r="A658" s="216">
        <v>45744</v>
      </c>
      <c r="B658" s="217" t="s">
        <v>307</v>
      </c>
      <c r="C658" s="218">
        <v>3.8902000000000001</v>
      </c>
    </row>
    <row r="659" spans="1:3" ht="15" customHeight="1" x14ac:dyDescent="0.25">
      <c r="A659" s="216">
        <v>45747</v>
      </c>
      <c r="B659" s="217" t="s">
        <v>307</v>
      </c>
      <c r="C659" s="218">
        <v>3.911</v>
      </c>
    </row>
    <row r="660" spans="1:3" ht="15" customHeight="1" x14ac:dyDescent="0.25">
      <c r="A660" s="216">
        <v>45748</v>
      </c>
      <c r="B660" s="217" t="s">
        <v>307</v>
      </c>
      <c r="C660" s="218">
        <v>3.9317000000000002</v>
      </c>
    </row>
    <row r="661" spans="1:3" ht="15" customHeight="1" x14ac:dyDescent="0.25">
      <c r="A661" s="216">
        <v>45749</v>
      </c>
      <c r="B661" s="217" t="s">
        <v>307</v>
      </c>
      <c r="C661" s="218">
        <v>3.9525000000000001</v>
      </c>
    </row>
    <row r="662" spans="1:3" ht="15" customHeight="1" x14ac:dyDescent="0.25">
      <c r="A662" s="216">
        <v>45750</v>
      </c>
      <c r="B662" s="217" t="s">
        <v>307</v>
      </c>
      <c r="C662" s="218">
        <v>3.9731999999999998</v>
      </c>
    </row>
    <row r="663" spans="1:3" ht="15" customHeight="1" x14ac:dyDescent="0.25">
      <c r="A663" s="216">
        <v>45751</v>
      </c>
      <c r="B663" s="217" t="s">
        <v>307</v>
      </c>
      <c r="C663" s="218">
        <v>4.0354000000000001</v>
      </c>
    </row>
    <row r="664" spans="1:3" ht="15" customHeight="1" x14ac:dyDescent="0.25">
      <c r="A664" s="216">
        <v>45754</v>
      </c>
      <c r="B664" s="217" t="s">
        <v>307</v>
      </c>
      <c r="C664" s="218">
        <v>4.0561999999999996</v>
      </c>
    </row>
    <row r="665" spans="1:3" ht="15" customHeight="1" x14ac:dyDescent="0.25">
      <c r="A665" s="216">
        <v>45755</v>
      </c>
      <c r="B665" s="217" t="s">
        <v>307</v>
      </c>
      <c r="C665" s="218">
        <v>4.0768000000000004</v>
      </c>
    </row>
    <row r="666" spans="1:3" ht="15" customHeight="1" x14ac:dyDescent="0.25">
      <c r="A666" s="216">
        <v>45756</v>
      </c>
      <c r="B666" s="217" t="s">
        <v>307</v>
      </c>
      <c r="C666" s="218">
        <v>4.0975000000000001</v>
      </c>
    </row>
    <row r="667" spans="1:3" ht="15" customHeight="1" x14ac:dyDescent="0.25">
      <c r="A667" s="216">
        <v>45757</v>
      </c>
      <c r="B667" s="217" t="s">
        <v>307</v>
      </c>
      <c r="C667" s="218">
        <v>4.1182999999999996</v>
      </c>
    </row>
    <row r="668" spans="1:3" ht="15" customHeight="1" x14ac:dyDescent="0.25">
      <c r="A668" s="216">
        <v>45758</v>
      </c>
      <c r="B668" s="217" t="s">
        <v>307</v>
      </c>
      <c r="C668" s="218">
        <v>4.1803999999999997</v>
      </c>
    </row>
    <row r="669" spans="1:3" ht="15" customHeight="1" x14ac:dyDescent="0.25">
      <c r="A669" s="216">
        <v>45761</v>
      </c>
      <c r="B669" s="217" t="s">
        <v>307</v>
      </c>
      <c r="C669" s="218">
        <v>4.2011000000000003</v>
      </c>
    </row>
    <row r="670" spans="1:3" ht="15" customHeight="1" x14ac:dyDescent="0.25">
      <c r="A670" s="216">
        <v>45762</v>
      </c>
      <c r="B670" s="217" t="s">
        <v>307</v>
      </c>
      <c r="C670" s="218">
        <v>4.2217000000000002</v>
      </c>
    </row>
    <row r="671" spans="1:3" ht="15" customHeight="1" x14ac:dyDescent="0.25">
      <c r="A671" s="216">
        <v>45763</v>
      </c>
      <c r="B671" s="217" t="s">
        <v>307</v>
      </c>
      <c r="C671" s="218">
        <v>4.2423999999999999</v>
      </c>
    </row>
    <row r="672" spans="1:3" ht="15" customHeight="1" x14ac:dyDescent="0.25">
      <c r="A672" s="216">
        <v>45764</v>
      </c>
      <c r="B672" s="217" t="s">
        <v>307</v>
      </c>
      <c r="C672" s="218">
        <v>4.3250999999999999</v>
      </c>
    </row>
    <row r="673" spans="1:3" ht="15" customHeight="1" x14ac:dyDescent="0.25">
      <c r="A673" s="216">
        <v>45768</v>
      </c>
      <c r="B673" s="217" t="s">
        <v>307</v>
      </c>
      <c r="C673" s="218">
        <v>4.3457999999999997</v>
      </c>
    </row>
    <row r="674" spans="1:3" ht="15" customHeight="1" x14ac:dyDescent="0.25">
      <c r="A674" s="216">
        <v>45769</v>
      </c>
      <c r="B674" s="217" t="s">
        <v>307</v>
      </c>
      <c r="C674" s="218">
        <v>4.3665000000000003</v>
      </c>
    </row>
    <row r="675" spans="1:3" ht="15" customHeight="1" x14ac:dyDescent="0.25">
      <c r="A675" s="216">
        <v>45770</v>
      </c>
      <c r="B675" s="217" t="s">
        <v>307</v>
      </c>
      <c r="C675" s="218">
        <v>4.3871000000000002</v>
      </c>
    </row>
    <row r="676" spans="1:3" ht="15" customHeight="1" x14ac:dyDescent="0.25">
      <c r="A676" s="216">
        <v>45771</v>
      </c>
      <c r="B676" s="217" t="s">
        <v>307</v>
      </c>
      <c r="C676" s="218">
        <v>4.4077999999999999</v>
      </c>
    </row>
    <row r="677" spans="1:3" ht="15" customHeight="1" x14ac:dyDescent="0.25">
      <c r="A677" s="216">
        <v>45772</v>
      </c>
      <c r="B677" s="217" t="s">
        <v>307</v>
      </c>
      <c r="C677" s="218">
        <v>4.4696999999999996</v>
      </c>
    </row>
    <row r="678" spans="1:3" ht="15" customHeight="1" x14ac:dyDescent="0.25">
      <c r="A678" s="216">
        <v>45775</v>
      </c>
      <c r="B678" s="217" t="s">
        <v>307</v>
      </c>
      <c r="C678" s="218">
        <v>4.4904000000000002</v>
      </c>
    </row>
    <row r="679" spans="1:3" ht="15" customHeight="1" x14ac:dyDescent="0.25">
      <c r="A679" s="216">
        <v>45776</v>
      </c>
      <c r="B679" s="217" t="s">
        <v>307</v>
      </c>
      <c r="C679" s="218">
        <v>4.5110999999999999</v>
      </c>
    </row>
    <row r="680" spans="1:3" ht="15" customHeight="1" x14ac:dyDescent="0.25">
      <c r="A680" s="216">
        <v>45777</v>
      </c>
      <c r="B680" s="217" t="s">
        <v>307</v>
      </c>
      <c r="C680" s="218">
        <v>4.5319000000000003</v>
      </c>
    </row>
    <row r="681" spans="1:3" ht="15" customHeight="1" x14ac:dyDescent="0.25">
      <c r="A681" s="216">
        <v>45778</v>
      </c>
      <c r="B681" s="217" t="s">
        <v>307</v>
      </c>
      <c r="C681" s="218">
        <v>4.5526</v>
      </c>
    </row>
    <row r="682" spans="1:3" ht="15" customHeight="1" x14ac:dyDescent="0.25">
      <c r="A682" s="216">
        <v>45779</v>
      </c>
      <c r="B682" s="217" t="s">
        <v>307</v>
      </c>
      <c r="C682" s="218">
        <v>4.6147999999999998</v>
      </c>
    </row>
    <row r="683" spans="1:3" ht="15" customHeight="1" x14ac:dyDescent="0.25">
      <c r="A683" s="216">
        <v>45782</v>
      </c>
      <c r="B683" s="217" t="s">
        <v>307</v>
      </c>
      <c r="C683" s="218">
        <v>4.6355000000000004</v>
      </c>
    </row>
    <row r="684" spans="1:3" ht="15" customHeight="1" x14ac:dyDescent="0.25">
      <c r="A684" s="216">
        <v>45783</v>
      </c>
      <c r="B684" s="217" t="s">
        <v>307</v>
      </c>
      <c r="C684" s="218">
        <v>4.6562000000000001</v>
      </c>
    </row>
    <row r="685" spans="1:3" ht="15" customHeight="1" x14ac:dyDescent="0.25">
      <c r="A685" s="216">
        <v>45784</v>
      </c>
      <c r="B685" s="217" t="s">
        <v>307</v>
      </c>
      <c r="C685" s="218">
        <v>4.6768000000000001</v>
      </c>
    </row>
    <row r="686" spans="1:3" ht="15" customHeight="1" x14ac:dyDescent="0.25">
      <c r="A686" s="216">
        <v>45785</v>
      </c>
      <c r="B686" s="217" t="s">
        <v>307</v>
      </c>
      <c r="C686" s="218">
        <v>4.6974999999999998</v>
      </c>
    </row>
    <row r="687" spans="1:3" ht="15" customHeight="1" x14ac:dyDescent="0.25">
      <c r="A687" s="216">
        <v>45786</v>
      </c>
      <c r="B687" s="217" t="s">
        <v>307</v>
      </c>
      <c r="C687" s="218">
        <v>4.7594000000000003</v>
      </c>
    </row>
    <row r="688" spans="1:3" ht="15" customHeight="1" x14ac:dyDescent="0.25">
      <c r="A688" s="216">
        <v>45789</v>
      </c>
      <c r="B688" s="217" t="s">
        <v>307</v>
      </c>
      <c r="C688" s="218">
        <v>4.7801</v>
      </c>
    </row>
    <row r="689" spans="1:3" ht="15" customHeight="1" x14ac:dyDescent="0.25">
      <c r="A689" s="216">
        <v>45790</v>
      </c>
      <c r="B689" s="217" t="s">
        <v>307</v>
      </c>
      <c r="C689" s="218">
        <v>4.8007</v>
      </c>
    </row>
    <row r="690" spans="1:3" ht="15" customHeight="1" x14ac:dyDescent="0.25">
      <c r="A690" s="216">
        <v>45791</v>
      </c>
      <c r="B690" s="217" t="s">
        <v>307</v>
      </c>
      <c r="C690" s="218">
        <v>4.8212999999999999</v>
      </c>
    </row>
    <row r="691" spans="1:3" ht="15" customHeight="1" x14ac:dyDescent="0.25">
      <c r="A691" s="216">
        <v>45792</v>
      </c>
      <c r="B691" s="217" t="s">
        <v>307</v>
      </c>
      <c r="C691" s="218">
        <v>4.8419999999999996</v>
      </c>
    </row>
    <row r="692" spans="1:3" ht="15" customHeight="1" x14ac:dyDescent="0.25">
      <c r="A692" s="216">
        <v>45793</v>
      </c>
      <c r="B692" s="217" t="s">
        <v>307</v>
      </c>
      <c r="C692" s="218">
        <v>4.9040999999999997</v>
      </c>
    </row>
    <row r="693" spans="1:3" ht="15" customHeight="1" x14ac:dyDescent="0.25">
      <c r="A693" s="216">
        <v>45796</v>
      </c>
      <c r="B693" s="217" t="s">
        <v>307</v>
      </c>
      <c r="C693" s="218">
        <v>4.9248000000000003</v>
      </c>
    </row>
    <row r="694" spans="1:3" ht="15" customHeight="1" x14ac:dyDescent="0.25">
      <c r="A694" s="216">
        <v>45797</v>
      </c>
      <c r="B694" s="217" t="s">
        <v>307</v>
      </c>
      <c r="C694" s="218">
        <v>4.9455</v>
      </c>
    </row>
    <row r="695" spans="1:3" ht="15" customHeight="1" x14ac:dyDescent="0.25">
      <c r="A695" s="216">
        <v>45798</v>
      </c>
      <c r="B695" s="217" t="s">
        <v>307</v>
      </c>
      <c r="C695" s="218">
        <v>4.9661999999999997</v>
      </c>
    </row>
    <row r="696" spans="1:3" ht="15" customHeight="1" x14ac:dyDescent="0.25">
      <c r="A696" s="216">
        <v>45799</v>
      </c>
      <c r="B696" s="217" t="s">
        <v>307</v>
      </c>
      <c r="C696" s="218">
        <v>4.9867999999999997</v>
      </c>
    </row>
    <row r="697" spans="1:3" ht="15" customHeight="1" x14ac:dyDescent="0.25">
      <c r="A697" s="216">
        <v>45800</v>
      </c>
      <c r="B697" s="217" t="s">
        <v>307</v>
      </c>
      <c r="C697" s="218">
        <v>5.0693000000000001</v>
      </c>
    </row>
    <row r="698" spans="1:3" ht="15" customHeight="1" x14ac:dyDescent="0.25">
      <c r="A698" s="216">
        <v>45804</v>
      </c>
      <c r="B698" s="217" t="s">
        <v>307</v>
      </c>
      <c r="C698" s="218">
        <v>5.09</v>
      </c>
    </row>
    <row r="699" spans="1:3" ht="15" customHeight="1" x14ac:dyDescent="0.25">
      <c r="A699" s="216">
        <v>45805</v>
      </c>
      <c r="B699" s="217" t="s">
        <v>307</v>
      </c>
      <c r="C699" s="218">
        <v>5.1106999999999996</v>
      </c>
    </row>
    <row r="700" spans="1:3" ht="15" customHeight="1" x14ac:dyDescent="0.25">
      <c r="A700" s="216">
        <v>45806</v>
      </c>
      <c r="B700" s="217" t="s">
        <v>307</v>
      </c>
      <c r="C700" s="218">
        <v>5.1314000000000002</v>
      </c>
    </row>
    <row r="701" spans="1:3" ht="15" customHeight="1" x14ac:dyDescent="0.25">
      <c r="A701" s="216">
        <v>45807</v>
      </c>
      <c r="B701" s="217" t="s">
        <v>307</v>
      </c>
      <c r="C701" s="218">
        <v>5.1936999999999998</v>
      </c>
    </row>
    <row r="702" spans="1:3" ht="15" customHeight="1" x14ac:dyDescent="0.25">
      <c r="A702" s="216">
        <v>45810</v>
      </c>
      <c r="B702" s="217" t="s">
        <v>307</v>
      </c>
      <c r="C702" s="218">
        <v>5.2144000000000004</v>
      </c>
    </row>
    <row r="703" spans="1:3" ht="15" customHeight="1" x14ac:dyDescent="0.25">
      <c r="A703" s="216">
        <v>45811</v>
      </c>
      <c r="B703" s="217" t="s">
        <v>307</v>
      </c>
      <c r="C703" s="218">
        <v>5.2351000000000001</v>
      </c>
    </row>
    <row r="704" spans="1:3" ht="15" customHeight="1" x14ac:dyDescent="0.25">
      <c r="A704" s="216">
        <v>45812</v>
      </c>
      <c r="B704" s="217" t="s">
        <v>307</v>
      </c>
      <c r="C704" s="218">
        <v>5.2557</v>
      </c>
    </row>
    <row r="705" spans="1:3" ht="15" customHeight="1" x14ac:dyDescent="0.25">
      <c r="A705" s="216">
        <v>45813</v>
      </c>
      <c r="B705" s="217" t="s">
        <v>307</v>
      </c>
      <c r="C705" s="218">
        <v>5.2763999999999998</v>
      </c>
    </row>
    <row r="706" spans="1:3" ht="15" customHeight="1" x14ac:dyDescent="0.25">
      <c r="A706" s="216">
        <v>45814</v>
      </c>
      <c r="B706" s="217" t="s">
        <v>307</v>
      </c>
      <c r="C706" s="218">
        <v>5.3381999999999996</v>
      </c>
    </row>
    <row r="707" spans="1:3" ht="15" customHeight="1" x14ac:dyDescent="0.25">
      <c r="A707" s="216">
        <v>45817</v>
      </c>
      <c r="B707" s="217" t="s">
        <v>307</v>
      </c>
      <c r="C707" s="218">
        <v>5.3589000000000002</v>
      </c>
    </row>
    <row r="708" spans="1:3" ht="15" customHeight="1" x14ac:dyDescent="0.25">
      <c r="A708" s="216">
        <v>45818</v>
      </c>
      <c r="B708" s="217" t="s">
        <v>307</v>
      </c>
      <c r="C708" s="218">
        <v>5.3795000000000002</v>
      </c>
    </row>
    <row r="709" spans="1:3" ht="15" customHeight="1" x14ac:dyDescent="0.25">
      <c r="A709" s="216">
        <v>45819</v>
      </c>
      <c r="B709" s="217" t="s">
        <v>307</v>
      </c>
      <c r="C709" s="218">
        <v>5.4001000000000001</v>
      </c>
    </row>
    <row r="710" spans="1:3" ht="15" customHeight="1" x14ac:dyDescent="0.25">
      <c r="A710" s="216">
        <v>45820</v>
      </c>
      <c r="B710" s="217" t="s">
        <v>307</v>
      </c>
      <c r="C710" s="218">
        <v>5.4207999999999998</v>
      </c>
    </row>
    <row r="711" spans="1:3" ht="15" customHeight="1" x14ac:dyDescent="0.25">
      <c r="A711" s="216">
        <v>45821</v>
      </c>
      <c r="B711" s="217" t="s">
        <v>307</v>
      </c>
      <c r="C711" s="218">
        <v>5.4828000000000001</v>
      </c>
    </row>
    <row r="712" spans="1:3" ht="15" customHeight="1" x14ac:dyDescent="0.25">
      <c r="A712" s="216">
        <v>45824</v>
      </c>
      <c r="B712" s="217" t="s">
        <v>307</v>
      </c>
      <c r="C712" s="218">
        <v>5.5034000000000001</v>
      </c>
    </row>
    <row r="713" spans="1:3" ht="15" customHeight="1" x14ac:dyDescent="0.25">
      <c r="A713" s="216">
        <v>45825</v>
      </c>
      <c r="B713" s="217" t="s">
        <v>307</v>
      </c>
      <c r="C713" s="218">
        <v>5.5240999999999998</v>
      </c>
    </row>
    <row r="714" spans="1:3" ht="15" customHeight="1" x14ac:dyDescent="0.25">
      <c r="A714" s="216">
        <v>45826</v>
      </c>
      <c r="B714" s="217" t="s">
        <v>307</v>
      </c>
      <c r="C714" s="218">
        <v>5.5655000000000001</v>
      </c>
    </row>
    <row r="715" spans="1:3" ht="15" customHeight="1" x14ac:dyDescent="0.25">
      <c r="A715" s="216">
        <v>45828</v>
      </c>
      <c r="B715" s="217" t="s">
        <v>307</v>
      </c>
      <c r="C715" s="218">
        <v>5.6276000000000002</v>
      </c>
    </row>
    <row r="716" spans="1:3" ht="15" customHeight="1" x14ac:dyDescent="0.25">
      <c r="A716" s="216">
        <v>45831</v>
      </c>
      <c r="B716" s="217" t="s">
        <v>307</v>
      </c>
      <c r="C716" s="218">
        <v>5.6482999999999999</v>
      </c>
    </row>
    <row r="717" spans="1:3" ht="15" customHeight="1" x14ac:dyDescent="0.25">
      <c r="A717" s="216">
        <v>45832</v>
      </c>
      <c r="B717" s="217" t="s">
        <v>307</v>
      </c>
      <c r="C717" s="218">
        <v>5.6689999999999996</v>
      </c>
    </row>
    <row r="718" spans="1:3" ht="15" customHeight="1" x14ac:dyDescent="0.25">
      <c r="A718" s="216">
        <v>45833</v>
      </c>
      <c r="B718" s="217" t="s">
        <v>307</v>
      </c>
      <c r="C718" s="218">
        <v>5.6897000000000002</v>
      </c>
    </row>
    <row r="719" spans="1:3" ht="15" customHeight="1" x14ac:dyDescent="0.25">
      <c r="A719" s="216">
        <v>45834</v>
      </c>
      <c r="B719" s="217" t="s">
        <v>307</v>
      </c>
      <c r="C719" s="218">
        <v>5.7104999999999997</v>
      </c>
    </row>
    <row r="720" spans="1:3" ht="15" customHeight="1" x14ac:dyDescent="0.25">
      <c r="A720" s="216">
        <v>45835</v>
      </c>
      <c r="B720" s="217" t="s">
        <v>307</v>
      </c>
      <c r="C720" s="218">
        <v>5.7728999999999999</v>
      </c>
    </row>
    <row r="721" spans="1:3" ht="15" customHeight="1" x14ac:dyDescent="0.25">
      <c r="A721" s="216">
        <v>45838</v>
      </c>
      <c r="B721" s="217" t="s">
        <v>307</v>
      </c>
      <c r="C721" s="218">
        <v>5.7937000000000003</v>
      </c>
    </row>
    <row r="722" spans="1:3" ht="15" customHeight="1" x14ac:dyDescent="0.25">
      <c r="A722" s="216">
        <v>45839</v>
      </c>
      <c r="B722" s="217" t="s">
        <v>307</v>
      </c>
      <c r="C722" s="218">
        <v>5.8144999999999998</v>
      </c>
    </row>
    <row r="723" spans="1:3" ht="15" customHeight="1" x14ac:dyDescent="0.25">
      <c r="A723" s="216">
        <v>45840</v>
      </c>
      <c r="B723" s="217" t="s">
        <v>307</v>
      </c>
      <c r="C723" s="218">
        <v>5.8353000000000002</v>
      </c>
    </row>
    <row r="724" spans="1:3" ht="15" customHeight="1" x14ac:dyDescent="0.25">
      <c r="A724" s="216">
        <v>45841</v>
      </c>
      <c r="B724" s="217" t="s">
        <v>307</v>
      </c>
      <c r="C724" s="218">
        <v>5.9185999999999996</v>
      </c>
    </row>
    <row r="725" spans="1:3" ht="15" customHeight="1" x14ac:dyDescent="0.25">
      <c r="A725" s="216">
        <v>45845</v>
      </c>
      <c r="B725" s="217" t="s">
        <v>307</v>
      </c>
      <c r="C725" s="218">
        <v>5.9393000000000002</v>
      </c>
    </row>
    <row r="726" spans="1:3" ht="15" customHeight="1" x14ac:dyDescent="0.25">
      <c r="A726" s="216">
        <v>45846</v>
      </c>
      <c r="B726" s="217" t="s">
        <v>307</v>
      </c>
      <c r="C726" s="218">
        <v>5.9600999999999997</v>
      </c>
    </row>
    <row r="727" spans="1:3" ht="15" customHeight="1" x14ac:dyDescent="0.25">
      <c r="A727" s="216">
        <v>45847</v>
      </c>
      <c r="B727" s="217" t="s">
        <v>307</v>
      </c>
      <c r="C727" s="218">
        <v>5.9808000000000003</v>
      </c>
    </row>
    <row r="728" spans="1:3" ht="15" customHeight="1" x14ac:dyDescent="0.25">
      <c r="A728" s="216">
        <v>45848</v>
      </c>
      <c r="B728" s="217" t="s">
        <v>307</v>
      </c>
      <c r="C728" s="218">
        <v>6.0015000000000001</v>
      </c>
    </row>
    <row r="729" spans="1:3" ht="15" customHeight="1" x14ac:dyDescent="0.25">
      <c r="A729" s="216">
        <v>45849</v>
      </c>
      <c r="B729" s="217" t="s">
        <v>307</v>
      </c>
      <c r="C729" s="218">
        <v>6.0636000000000001</v>
      </c>
    </row>
    <row r="730" spans="1:3" ht="15" customHeight="1" x14ac:dyDescent="0.25">
      <c r="A730" s="216">
        <v>45852</v>
      </c>
      <c r="B730" s="217" t="s">
        <v>307</v>
      </c>
      <c r="C730" s="218">
        <v>6.0842999999999998</v>
      </c>
    </row>
    <row r="731" spans="1:3" ht="15" customHeight="1" x14ac:dyDescent="0.25">
      <c r="A731" s="216">
        <v>45853</v>
      </c>
      <c r="B731" s="217" t="s">
        <v>307</v>
      </c>
      <c r="C731" s="218">
        <v>6.1051000000000002</v>
      </c>
    </row>
    <row r="732" spans="1:3" ht="15" customHeight="1" x14ac:dyDescent="0.25">
      <c r="A732" s="216">
        <v>45854</v>
      </c>
      <c r="B732" s="217" t="s">
        <v>307</v>
      </c>
      <c r="C732" s="218">
        <v>6.1257999999999999</v>
      </c>
    </row>
    <row r="733" spans="1:3" ht="15" customHeight="1" x14ac:dyDescent="0.25">
      <c r="A733" s="216">
        <v>45855</v>
      </c>
      <c r="B733" s="217" t="s">
        <v>307</v>
      </c>
      <c r="C733" s="218">
        <v>6.1467000000000001</v>
      </c>
    </row>
    <row r="734" spans="1:3" ht="15" customHeight="1" x14ac:dyDescent="0.25">
      <c r="A734" s="216">
        <v>45856</v>
      </c>
      <c r="B734" s="217" t="s">
        <v>307</v>
      </c>
      <c r="C734" s="218">
        <v>6.2089999999999996</v>
      </c>
    </row>
    <row r="735" spans="1:3" ht="15" customHeight="1" x14ac:dyDescent="0.25">
      <c r="A735" s="216">
        <v>45859</v>
      </c>
      <c r="B735" s="217" t="s">
        <v>307</v>
      </c>
      <c r="C735" s="218">
        <v>6.2297000000000002</v>
      </c>
    </row>
    <row r="736" spans="1:3" ht="15" customHeight="1" x14ac:dyDescent="0.25">
      <c r="A736" s="216">
        <v>45860</v>
      </c>
      <c r="B736" s="217" t="s">
        <v>307</v>
      </c>
      <c r="C736" s="218">
        <v>6.2504</v>
      </c>
    </row>
    <row r="737" spans="1:3" ht="15" customHeight="1" x14ac:dyDescent="0.25">
      <c r="A737" s="216">
        <v>45861</v>
      </c>
      <c r="B737" s="217" t="s">
        <v>307</v>
      </c>
      <c r="C737" s="218">
        <v>6.2712000000000003</v>
      </c>
    </row>
    <row r="738" spans="1:3" ht="15" customHeight="1" x14ac:dyDescent="0.25">
      <c r="A738" s="216">
        <v>45862</v>
      </c>
      <c r="B738" s="217" t="s">
        <v>307</v>
      </c>
      <c r="C738" s="218">
        <v>6.2919</v>
      </c>
    </row>
    <row r="739" spans="1:3" ht="15" customHeight="1" x14ac:dyDescent="0.25">
      <c r="A739" s="216">
        <v>45863</v>
      </c>
      <c r="B739" s="217" t="s">
        <v>307</v>
      </c>
      <c r="C739" s="218">
        <v>6.3543000000000003</v>
      </c>
    </row>
    <row r="740" spans="1:3" ht="15" customHeight="1" x14ac:dyDescent="0.25">
      <c r="A740" s="216">
        <v>45866</v>
      </c>
      <c r="B740" s="217" t="s">
        <v>307</v>
      </c>
      <c r="C740" s="218">
        <v>6.3750999999999998</v>
      </c>
    </row>
    <row r="741" spans="1:3" ht="15" customHeight="1" x14ac:dyDescent="0.25">
      <c r="A741" s="216">
        <v>45867</v>
      </c>
      <c r="B741" s="217" t="s">
        <v>307</v>
      </c>
      <c r="C741" s="218">
        <v>6.3959999999999999</v>
      </c>
    </row>
    <row r="742" spans="1:3" ht="15" customHeight="1" x14ac:dyDescent="0.25">
      <c r="A742" s="216">
        <v>45868</v>
      </c>
      <c r="B742" s="217" t="s">
        <v>307</v>
      </c>
      <c r="C742" s="218">
        <v>6.4169</v>
      </c>
    </row>
    <row r="743" spans="1:3" ht="15" customHeight="1" x14ac:dyDescent="0.25">
      <c r="A743" s="216">
        <v>45869</v>
      </c>
      <c r="B743" s="217" t="s">
        <v>307</v>
      </c>
      <c r="C743" s="218">
        <v>6.4377000000000004</v>
      </c>
    </row>
    <row r="744" spans="1:3" ht="15" customHeight="1" x14ac:dyDescent="0.25">
      <c r="A744" s="216">
        <v>45870</v>
      </c>
      <c r="B744" s="217" t="s">
        <v>307</v>
      </c>
      <c r="C744" s="218">
        <v>6.5</v>
      </c>
    </row>
    <row r="745" spans="1:3" ht="15" customHeight="1" x14ac:dyDescent="0.25">
      <c r="A745" s="216">
        <v>45873</v>
      </c>
      <c r="B745" s="217" t="s">
        <v>307</v>
      </c>
      <c r="C745" s="218">
        <v>6.5208000000000004</v>
      </c>
    </row>
    <row r="746" spans="1:3" ht="15" customHeight="1" x14ac:dyDescent="0.25">
      <c r="A746" s="216">
        <v>45874</v>
      </c>
      <c r="B746" s="217" t="s">
        <v>307</v>
      </c>
      <c r="C746" s="218">
        <v>6.5415000000000001</v>
      </c>
    </row>
    <row r="747" spans="1:3" ht="15" customHeight="1" x14ac:dyDescent="0.25">
      <c r="A747" s="216">
        <v>45875</v>
      </c>
      <c r="B747" s="217" t="s">
        <v>307</v>
      </c>
      <c r="C747" s="218">
        <v>6.5622999999999996</v>
      </c>
    </row>
    <row r="748" spans="1:3" ht="15" customHeight="1" x14ac:dyDescent="0.25">
      <c r="A748" s="216">
        <v>45876</v>
      </c>
      <c r="B748" s="217" t="s">
        <v>307</v>
      </c>
      <c r="C748" s="218">
        <v>6.5831</v>
      </c>
    </row>
    <row r="749" spans="1:3" ht="15" customHeight="1" x14ac:dyDescent="0.25">
      <c r="A749" s="216">
        <v>45877</v>
      </c>
      <c r="B749" s="217" t="s">
        <v>307</v>
      </c>
      <c r="C749" s="218">
        <v>6.6454000000000004</v>
      </c>
    </row>
    <row r="750" spans="1:3" ht="15" customHeight="1" x14ac:dyDescent="0.25">
      <c r="A750" s="216">
        <v>45880</v>
      </c>
      <c r="B750" s="217" t="s">
        <v>307</v>
      </c>
      <c r="C750" s="218">
        <v>6.6661999999999999</v>
      </c>
    </row>
    <row r="751" spans="1:3" ht="15" customHeight="1" x14ac:dyDescent="0.25">
      <c r="A751" s="216">
        <v>45881</v>
      </c>
      <c r="B751" s="217" t="s">
        <v>307</v>
      </c>
      <c r="C751" s="218">
        <v>6.6870000000000003</v>
      </c>
    </row>
    <row r="752" spans="1:3" ht="15" customHeight="1" x14ac:dyDescent="0.25">
      <c r="A752" s="216">
        <v>45882</v>
      </c>
      <c r="B752" s="217" t="s">
        <v>307</v>
      </c>
      <c r="C752" s="218">
        <v>6.7077999999999998</v>
      </c>
    </row>
    <row r="753" spans="1:3" ht="15" customHeight="1" x14ac:dyDescent="0.25">
      <c r="A753" s="216">
        <v>45883</v>
      </c>
      <c r="B753" s="217" t="s">
        <v>307</v>
      </c>
      <c r="C753" s="218">
        <v>6.7286000000000001</v>
      </c>
    </row>
    <row r="754" spans="1:3" ht="15" customHeight="1" x14ac:dyDescent="0.25">
      <c r="A754" s="216">
        <v>45884</v>
      </c>
      <c r="B754" s="217" t="s">
        <v>307</v>
      </c>
      <c r="C754" s="218">
        <v>6.7910000000000004</v>
      </c>
    </row>
    <row r="755" spans="1:3" ht="15" customHeight="1" x14ac:dyDescent="0.25">
      <c r="A755" s="216">
        <v>45887</v>
      </c>
      <c r="B755" s="217" t="s">
        <v>307</v>
      </c>
      <c r="C755" s="218">
        <v>6.8117999999999999</v>
      </c>
    </row>
    <row r="756" spans="1:3" ht="15" customHeight="1" x14ac:dyDescent="0.25">
      <c r="A756" s="216">
        <v>45888</v>
      </c>
      <c r="B756" s="217" t="s">
        <v>307</v>
      </c>
      <c r="C756" s="218">
        <v>6.8326000000000002</v>
      </c>
    </row>
    <row r="757" spans="1:3" ht="15" customHeight="1" x14ac:dyDescent="0.25">
      <c r="A757" s="216">
        <v>45889</v>
      </c>
      <c r="B757" s="217" t="s">
        <v>307</v>
      </c>
      <c r="C757" s="218">
        <v>6.8533999999999997</v>
      </c>
    </row>
    <row r="758" spans="1:3" ht="15" customHeight="1" x14ac:dyDescent="0.25">
      <c r="A758" s="216">
        <v>45890</v>
      </c>
      <c r="B758" s="217" t="s">
        <v>307</v>
      </c>
      <c r="C758" s="218">
        <v>6.8741000000000003</v>
      </c>
    </row>
    <row r="759" spans="1:3" ht="15" customHeight="1" x14ac:dyDescent="0.25">
      <c r="A759" s="216">
        <v>45891</v>
      </c>
      <c r="B759" s="217" t="s">
        <v>307</v>
      </c>
      <c r="C759" s="218">
        <v>6.9366000000000003</v>
      </c>
    </row>
    <row r="760" spans="1:3" ht="15" customHeight="1" x14ac:dyDescent="0.25">
      <c r="A760" s="216">
        <v>45894</v>
      </c>
      <c r="B760" s="217" t="s">
        <v>307</v>
      </c>
      <c r="C760" s="218">
        <v>6.9573999999999998</v>
      </c>
    </row>
    <row r="761" spans="1:3" ht="15" customHeight="1" x14ac:dyDescent="0.25">
      <c r="A761" s="216">
        <v>45895</v>
      </c>
      <c r="B761" s="217" t="s">
        <v>307</v>
      </c>
      <c r="C761" s="218">
        <v>6.9782999999999999</v>
      </c>
    </row>
    <row r="762" spans="1:3" ht="15" customHeight="1" x14ac:dyDescent="0.25">
      <c r="A762" s="216">
        <v>45896</v>
      </c>
      <c r="B762" s="217" t="s">
        <v>307</v>
      </c>
      <c r="C762" s="218">
        <v>6.9992000000000001</v>
      </c>
    </row>
    <row r="763" spans="1:3" ht="15" customHeight="1" x14ac:dyDescent="0.25">
      <c r="A763" s="216">
        <v>45897</v>
      </c>
      <c r="B763" s="217" t="s">
        <v>307</v>
      </c>
      <c r="C763" s="218">
        <v>7.0201000000000002</v>
      </c>
    </row>
    <row r="764" spans="1:3" ht="15" customHeight="1" x14ac:dyDescent="0.25">
      <c r="A764" s="216">
        <v>45898</v>
      </c>
      <c r="B764" s="217" t="s">
        <v>307</v>
      </c>
      <c r="C764" s="218">
        <v>7.1035000000000004</v>
      </c>
    </row>
    <row r="765" spans="1:3" ht="15" customHeight="1" x14ac:dyDescent="0.25">
      <c r="A765" s="216">
        <v>45902</v>
      </c>
      <c r="B765" s="217" t="s">
        <v>307</v>
      </c>
      <c r="C765" s="218">
        <v>7.1242999999999999</v>
      </c>
    </row>
    <row r="766" spans="1:3" ht="15" customHeight="1" x14ac:dyDescent="0.25">
      <c r="A766" s="216">
        <v>45903</v>
      </c>
      <c r="B766" s="217" t="s">
        <v>307</v>
      </c>
      <c r="C766" s="218">
        <v>7.1452</v>
      </c>
    </row>
    <row r="767" spans="1:3" ht="15" customHeight="1" x14ac:dyDescent="0.25">
      <c r="A767" s="216">
        <v>45904</v>
      </c>
      <c r="B767" s="217" t="s">
        <v>307</v>
      </c>
      <c r="C767" s="218">
        <v>7.1660000000000004</v>
      </c>
    </row>
    <row r="768" spans="1:3" ht="15" customHeight="1" x14ac:dyDescent="0.25">
      <c r="A768" s="216">
        <v>45905</v>
      </c>
      <c r="B768" s="217" t="s">
        <v>307</v>
      </c>
      <c r="C768" s="218">
        <v>7.2286000000000001</v>
      </c>
    </row>
    <row r="769" spans="1:3" ht="15" customHeight="1" x14ac:dyDescent="0.25">
      <c r="A769" s="216">
        <v>45908</v>
      </c>
      <c r="B769" s="217" t="s">
        <v>307</v>
      </c>
      <c r="C769" s="218">
        <v>7.2496</v>
      </c>
    </row>
    <row r="770" spans="1:3" ht="15" customHeight="1" x14ac:dyDescent="0.25">
      <c r="A770" s="216">
        <v>45909</v>
      </c>
      <c r="B770" s="217" t="s">
        <v>307</v>
      </c>
      <c r="C770" s="218">
        <v>7.2704000000000004</v>
      </c>
    </row>
    <row r="771" spans="1:3" ht="15" customHeight="1" x14ac:dyDescent="0.25">
      <c r="A771" s="216">
        <v>45910</v>
      </c>
      <c r="B771" s="217" t="s">
        <v>307</v>
      </c>
      <c r="C771" s="218">
        <v>7.2912999999999997</v>
      </c>
    </row>
    <row r="772" spans="1:3" ht="15" customHeight="1" x14ac:dyDescent="0.25">
      <c r="A772" s="216">
        <v>45911</v>
      </c>
      <c r="B772" s="217" t="s">
        <v>307</v>
      </c>
      <c r="C772" s="218">
        <v>7.3121999999999998</v>
      </c>
    </row>
    <row r="773" spans="1:3" ht="15" customHeight="1" x14ac:dyDescent="0.25">
      <c r="A773" s="216">
        <v>45912</v>
      </c>
      <c r="B773" s="217" t="s">
        <v>307</v>
      </c>
      <c r="C773" s="218">
        <v>7.3746999999999998</v>
      </c>
    </row>
    <row r="774" spans="1:3" ht="15" customHeight="1" x14ac:dyDescent="0.25">
      <c r="A774" s="216">
        <v>45915</v>
      </c>
      <c r="B774" s="217" t="s">
        <v>307</v>
      </c>
      <c r="C774" s="218">
        <v>7.3956999999999997</v>
      </c>
    </row>
    <row r="775" spans="1:3" ht="15" customHeight="1" x14ac:dyDescent="0.25">
      <c r="A775" s="216">
        <v>45916</v>
      </c>
      <c r="B775" s="217" t="s">
        <v>307</v>
      </c>
      <c r="C775" s="218">
        <v>7.4165999999999999</v>
      </c>
    </row>
    <row r="776" spans="1:3" ht="15" customHeight="1" x14ac:dyDescent="0.25">
      <c r="A776" s="216">
        <v>45917</v>
      </c>
      <c r="B776" s="217" t="s">
        <v>307</v>
      </c>
      <c r="C776" s="218">
        <v>7.4375</v>
      </c>
    </row>
    <row r="777" spans="1:3" ht="15" customHeight="1" x14ac:dyDescent="0.25">
      <c r="A777" s="216">
        <v>45918</v>
      </c>
      <c r="B777" s="217" t="s">
        <v>307</v>
      </c>
      <c r="C777" s="218">
        <v>7.4579000000000004</v>
      </c>
    </row>
    <row r="778" spans="1:3" ht="15" customHeight="1" x14ac:dyDescent="0.25">
      <c r="A778" s="216">
        <v>45919</v>
      </c>
      <c r="B778" s="217" t="s">
        <v>307</v>
      </c>
      <c r="C778" s="218">
        <v>7.5186999999999999</v>
      </c>
    </row>
    <row r="779" spans="1:3" ht="15" customHeight="1" x14ac:dyDescent="0.25">
      <c r="A779" s="216">
        <v>45922</v>
      </c>
      <c r="B779" s="217" t="s">
        <v>307</v>
      </c>
      <c r="C779" s="218">
        <v>7.5388000000000002</v>
      </c>
    </row>
    <row r="780" spans="1:3" ht="15" customHeight="1" x14ac:dyDescent="0.25">
      <c r="A780" s="216">
        <v>45923</v>
      </c>
      <c r="B780" s="217" t="s">
        <v>307</v>
      </c>
      <c r="C780" s="218">
        <v>7.5589000000000004</v>
      </c>
    </row>
    <row r="781" spans="1:3" ht="15" customHeight="1" x14ac:dyDescent="0.25">
      <c r="A781" s="216">
        <v>45924</v>
      </c>
      <c r="B781" s="217" t="s">
        <v>307</v>
      </c>
      <c r="C781" s="218">
        <v>7.5791000000000004</v>
      </c>
    </row>
    <row r="782" spans="1:3" ht="15" customHeight="1" x14ac:dyDescent="0.25">
      <c r="A782" s="216">
        <v>45925</v>
      </c>
      <c r="B782" s="217" t="s">
        <v>307</v>
      </c>
      <c r="C782" s="218">
        <v>7.5993000000000004</v>
      </c>
    </row>
    <row r="783" spans="1:3" ht="15" customHeight="1" x14ac:dyDescent="0.25">
      <c r="A783" s="216">
        <v>45926</v>
      </c>
      <c r="B783" s="217" t="s">
        <v>307</v>
      </c>
      <c r="C783" s="218">
        <v>7.6597999999999997</v>
      </c>
    </row>
    <row r="784" spans="1:3" ht="15" customHeight="1" x14ac:dyDescent="0.25">
      <c r="A784" s="216">
        <v>45929</v>
      </c>
      <c r="B784" s="217" t="s">
        <v>307</v>
      </c>
      <c r="C784" s="218">
        <v>7.6801000000000004</v>
      </c>
    </row>
    <row r="785" spans="1:3" ht="15" customHeight="1" x14ac:dyDescent="0.25">
      <c r="A785" s="216">
        <v>45930</v>
      </c>
      <c r="B785" s="217" t="s">
        <v>307</v>
      </c>
      <c r="C785" s="218">
        <v>7.7003000000000004</v>
      </c>
    </row>
    <row r="786" spans="1:3" ht="15" customHeight="1" x14ac:dyDescent="0.25">
      <c r="A786" s="216">
        <v>45566</v>
      </c>
      <c r="B786" s="217" t="s">
        <v>135</v>
      </c>
      <c r="C786" s="218">
        <v>9.7000000000000003E-3</v>
      </c>
    </row>
    <row r="787" spans="1:3" ht="15" customHeight="1" x14ac:dyDescent="0.25">
      <c r="A787" s="216">
        <v>45567</v>
      </c>
      <c r="B787" s="217" t="s">
        <v>135</v>
      </c>
      <c r="C787" s="218">
        <v>1.9300000000000001E-2</v>
      </c>
    </row>
    <row r="788" spans="1:3" ht="15" customHeight="1" x14ac:dyDescent="0.25">
      <c r="A788" s="216">
        <v>45568</v>
      </c>
      <c r="B788" s="217" t="s">
        <v>135</v>
      </c>
      <c r="C788" s="218">
        <v>2.9000000000000001E-2</v>
      </c>
    </row>
    <row r="789" spans="1:3" ht="15" customHeight="1" x14ac:dyDescent="0.25">
      <c r="A789" s="216">
        <v>45569</v>
      </c>
      <c r="B789" s="217" t="s">
        <v>135</v>
      </c>
      <c r="C789" s="218">
        <v>5.79E-2</v>
      </c>
    </row>
    <row r="790" spans="1:3" ht="15" customHeight="1" x14ac:dyDescent="0.25">
      <c r="A790" s="216">
        <v>45572</v>
      </c>
      <c r="B790" s="217" t="s">
        <v>135</v>
      </c>
      <c r="C790" s="218">
        <v>6.7500000000000004E-2</v>
      </c>
    </row>
    <row r="791" spans="1:3" ht="15" customHeight="1" x14ac:dyDescent="0.25">
      <c r="A791" s="216">
        <v>45573</v>
      </c>
      <c r="B791" s="217" t="s">
        <v>135</v>
      </c>
      <c r="C791" s="218">
        <v>7.7100000000000002E-2</v>
      </c>
    </row>
    <row r="792" spans="1:3" ht="15" customHeight="1" x14ac:dyDescent="0.25">
      <c r="A792" s="216">
        <v>45574</v>
      </c>
      <c r="B792" s="217" t="s">
        <v>135</v>
      </c>
      <c r="C792" s="218">
        <v>8.6699999999999999E-2</v>
      </c>
    </row>
    <row r="793" spans="1:3" ht="15" customHeight="1" x14ac:dyDescent="0.25">
      <c r="A793" s="216">
        <v>45575</v>
      </c>
      <c r="B793" s="217" t="s">
        <v>135</v>
      </c>
      <c r="C793" s="218">
        <v>9.6299999999999997E-2</v>
      </c>
    </row>
    <row r="794" spans="1:3" ht="15" customHeight="1" x14ac:dyDescent="0.25">
      <c r="A794" s="216">
        <v>45576</v>
      </c>
      <c r="B794" s="217" t="s">
        <v>135</v>
      </c>
      <c r="C794" s="218">
        <v>0.125</v>
      </c>
    </row>
    <row r="795" spans="1:3" ht="15" customHeight="1" x14ac:dyDescent="0.25">
      <c r="A795" s="216">
        <v>45579</v>
      </c>
      <c r="B795" s="217" t="s">
        <v>135</v>
      </c>
      <c r="C795" s="218">
        <v>0.13450000000000001</v>
      </c>
    </row>
    <row r="796" spans="1:3" ht="15" customHeight="1" x14ac:dyDescent="0.25">
      <c r="A796" s="216">
        <v>45580</v>
      </c>
      <c r="B796" s="217" t="s">
        <v>135</v>
      </c>
      <c r="C796" s="218">
        <v>0.14410000000000001</v>
      </c>
    </row>
    <row r="797" spans="1:3" ht="15" customHeight="1" x14ac:dyDescent="0.25">
      <c r="A797" s="216">
        <v>45581</v>
      </c>
      <c r="B797" s="217" t="s">
        <v>135</v>
      </c>
      <c r="C797" s="218">
        <v>0.15359999999999999</v>
      </c>
    </row>
    <row r="798" spans="1:3" ht="15" customHeight="1" x14ac:dyDescent="0.25">
      <c r="A798" s="216">
        <v>45582</v>
      </c>
      <c r="B798" s="217" t="s">
        <v>135</v>
      </c>
      <c r="C798" s="218">
        <v>0.16309999999999999</v>
      </c>
    </row>
    <row r="799" spans="1:3" ht="15" customHeight="1" x14ac:dyDescent="0.25">
      <c r="A799" s="216">
        <v>45583</v>
      </c>
      <c r="B799" s="217" t="s">
        <v>135</v>
      </c>
      <c r="C799" s="218">
        <v>0.19170000000000001</v>
      </c>
    </row>
    <row r="800" spans="1:3" ht="15" customHeight="1" x14ac:dyDescent="0.25">
      <c r="A800" s="216">
        <v>45586</v>
      </c>
      <c r="B800" s="217" t="s">
        <v>135</v>
      </c>
      <c r="C800" s="218">
        <v>0.20119999999999999</v>
      </c>
    </row>
    <row r="801" spans="1:3" ht="15" customHeight="1" x14ac:dyDescent="0.25">
      <c r="A801" s="216">
        <v>45587</v>
      </c>
      <c r="B801" s="217" t="s">
        <v>135</v>
      </c>
      <c r="C801" s="218">
        <v>0.21079999999999999</v>
      </c>
    </row>
    <row r="802" spans="1:3" ht="15" customHeight="1" x14ac:dyDescent="0.25">
      <c r="A802" s="216">
        <v>45588</v>
      </c>
      <c r="B802" s="217" t="s">
        <v>135</v>
      </c>
      <c r="C802" s="218">
        <v>0.22009999999999999</v>
      </c>
    </row>
    <row r="803" spans="1:3" ht="15" customHeight="1" x14ac:dyDescent="0.25">
      <c r="A803" s="216">
        <v>45589</v>
      </c>
      <c r="B803" s="217" t="s">
        <v>135</v>
      </c>
      <c r="C803" s="218">
        <v>0.2293</v>
      </c>
    </row>
    <row r="804" spans="1:3" ht="15" customHeight="1" x14ac:dyDescent="0.25">
      <c r="A804" s="216">
        <v>45590</v>
      </c>
      <c r="B804" s="217" t="s">
        <v>135</v>
      </c>
      <c r="C804" s="218">
        <v>0.25700000000000001</v>
      </c>
    </row>
    <row r="805" spans="1:3" ht="15" customHeight="1" x14ac:dyDescent="0.25">
      <c r="A805" s="216">
        <v>45593</v>
      </c>
      <c r="B805" s="217" t="s">
        <v>135</v>
      </c>
      <c r="C805" s="218">
        <v>0.26619999999999999</v>
      </c>
    </row>
    <row r="806" spans="1:3" ht="15" customHeight="1" x14ac:dyDescent="0.25">
      <c r="A806" s="216">
        <v>45594</v>
      </c>
      <c r="B806" s="217" t="s">
        <v>135</v>
      </c>
      <c r="C806" s="218">
        <v>0.27539999999999998</v>
      </c>
    </row>
    <row r="807" spans="1:3" ht="15" customHeight="1" x14ac:dyDescent="0.25">
      <c r="A807" s="216">
        <v>45595</v>
      </c>
      <c r="B807" s="217" t="s">
        <v>135</v>
      </c>
      <c r="C807" s="218">
        <v>0.28460000000000002</v>
      </c>
    </row>
    <row r="808" spans="1:3" ht="15" customHeight="1" x14ac:dyDescent="0.25">
      <c r="A808" s="216">
        <v>45596</v>
      </c>
      <c r="B808" s="217" t="s">
        <v>135</v>
      </c>
      <c r="C808" s="218">
        <v>0.29370000000000002</v>
      </c>
    </row>
    <row r="809" spans="1:3" ht="15" customHeight="1" x14ac:dyDescent="0.25">
      <c r="A809" s="216">
        <v>45597</v>
      </c>
      <c r="B809" s="217" t="s">
        <v>135</v>
      </c>
      <c r="C809" s="218">
        <v>0.32090000000000002</v>
      </c>
    </row>
    <row r="810" spans="1:3" ht="15" customHeight="1" x14ac:dyDescent="0.25">
      <c r="A810" s="216">
        <v>45600</v>
      </c>
      <c r="B810" s="217" t="s">
        <v>135</v>
      </c>
      <c r="C810" s="218">
        <v>0.33</v>
      </c>
    </row>
    <row r="811" spans="1:3" ht="15" customHeight="1" x14ac:dyDescent="0.25">
      <c r="A811" s="216">
        <v>45601</v>
      </c>
      <c r="B811" s="217" t="s">
        <v>135</v>
      </c>
      <c r="C811" s="218">
        <v>0.33900000000000002</v>
      </c>
    </row>
    <row r="812" spans="1:3" ht="15" customHeight="1" x14ac:dyDescent="0.25">
      <c r="A812" s="216">
        <v>45602</v>
      </c>
      <c r="B812" s="217" t="s">
        <v>135</v>
      </c>
      <c r="C812" s="218">
        <v>0.34799999999999998</v>
      </c>
    </row>
    <row r="813" spans="1:3" ht="15" customHeight="1" x14ac:dyDescent="0.25">
      <c r="A813" s="216">
        <v>45603</v>
      </c>
      <c r="B813" s="217" t="s">
        <v>135</v>
      </c>
      <c r="C813" s="218">
        <v>0.35699999999999998</v>
      </c>
    </row>
    <row r="814" spans="1:3" ht="15" customHeight="1" x14ac:dyDescent="0.25">
      <c r="A814" s="216">
        <v>45604</v>
      </c>
      <c r="B814" s="217" t="s">
        <v>135</v>
      </c>
      <c r="C814" s="218">
        <v>0.38390000000000002</v>
      </c>
    </row>
    <row r="815" spans="1:3" ht="15" customHeight="1" x14ac:dyDescent="0.25">
      <c r="A815" s="216">
        <v>45607</v>
      </c>
      <c r="B815" s="217" t="s">
        <v>135</v>
      </c>
      <c r="C815" s="218">
        <v>0.39290000000000003</v>
      </c>
    </row>
    <row r="816" spans="1:3" ht="15" customHeight="1" x14ac:dyDescent="0.25">
      <c r="A816" s="216">
        <v>45608</v>
      </c>
      <c r="B816" s="217" t="s">
        <v>135</v>
      </c>
      <c r="C816" s="218">
        <v>0.40189999999999998</v>
      </c>
    </row>
    <row r="817" spans="1:3" ht="15" customHeight="1" x14ac:dyDescent="0.25">
      <c r="A817" s="216">
        <v>45609</v>
      </c>
      <c r="B817" s="217" t="s">
        <v>135</v>
      </c>
      <c r="C817" s="218">
        <v>0.4108</v>
      </c>
    </row>
    <row r="818" spans="1:3" ht="15" customHeight="1" x14ac:dyDescent="0.25">
      <c r="A818" s="216">
        <v>45610</v>
      </c>
      <c r="B818" s="217" t="s">
        <v>135</v>
      </c>
      <c r="C818" s="218">
        <v>0.41980000000000001</v>
      </c>
    </row>
    <row r="819" spans="1:3" ht="15" customHeight="1" x14ac:dyDescent="0.25">
      <c r="A819" s="216">
        <v>45611</v>
      </c>
      <c r="B819" s="217" t="s">
        <v>135</v>
      </c>
      <c r="C819" s="218">
        <v>0.4466</v>
      </c>
    </row>
    <row r="820" spans="1:3" ht="15" customHeight="1" x14ac:dyDescent="0.25">
      <c r="A820" s="216">
        <v>45614</v>
      </c>
      <c r="B820" s="217" t="s">
        <v>135</v>
      </c>
      <c r="C820" s="218">
        <v>0.45550000000000002</v>
      </c>
    </row>
    <row r="821" spans="1:3" ht="15" customHeight="1" x14ac:dyDescent="0.25">
      <c r="A821" s="216">
        <v>45615</v>
      </c>
      <c r="B821" s="217" t="s">
        <v>135</v>
      </c>
      <c r="C821" s="218">
        <v>0.46439999999999998</v>
      </c>
    </row>
    <row r="822" spans="1:3" ht="15" customHeight="1" x14ac:dyDescent="0.25">
      <c r="A822" s="216">
        <v>45616</v>
      </c>
      <c r="B822" s="217" t="s">
        <v>135</v>
      </c>
      <c r="C822" s="218">
        <v>0.4733</v>
      </c>
    </row>
    <row r="823" spans="1:3" ht="15" customHeight="1" x14ac:dyDescent="0.25">
      <c r="A823" s="216">
        <v>45617</v>
      </c>
      <c r="B823" s="217" t="s">
        <v>135</v>
      </c>
      <c r="C823" s="218">
        <v>0.48220000000000002</v>
      </c>
    </row>
    <row r="824" spans="1:3" ht="15" customHeight="1" x14ac:dyDescent="0.25">
      <c r="A824" s="216">
        <v>45618</v>
      </c>
      <c r="B824" s="217" t="s">
        <v>135</v>
      </c>
      <c r="C824" s="218">
        <v>0.50870000000000004</v>
      </c>
    </row>
    <row r="825" spans="1:3" ht="15" customHeight="1" x14ac:dyDescent="0.25">
      <c r="A825" s="216">
        <v>45621</v>
      </c>
      <c r="B825" s="217" t="s">
        <v>135</v>
      </c>
      <c r="C825" s="218">
        <v>0.51759999999999995</v>
      </c>
    </row>
    <row r="826" spans="1:3" ht="15" customHeight="1" x14ac:dyDescent="0.25">
      <c r="A826" s="216">
        <v>45622</v>
      </c>
      <c r="B826" s="217" t="s">
        <v>135</v>
      </c>
      <c r="C826" s="218">
        <v>0.52639999999999998</v>
      </c>
    </row>
    <row r="827" spans="1:3" ht="15" customHeight="1" x14ac:dyDescent="0.25">
      <c r="A827" s="216">
        <v>45623</v>
      </c>
      <c r="B827" s="217" t="s">
        <v>135</v>
      </c>
      <c r="C827" s="218">
        <v>0.53520000000000001</v>
      </c>
    </row>
    <row r="828" spans="1:3" ht="15" customHeight="1" x14ac:dyDescent="0.25">
      <c r="A828" s="216">
        <v>45624</v>
      </c>
      <c r="B828" s="217" t="s">
        <v>135</v>
      </c>
      <c r="C828" s="218">
        <v>0.54410000000000003</v>
      </c>
    </row>
    <row r="829" spans="1:3" ht="15" customHeight="1" x14ac:dyDescent="0.25">
      <c r="A829" s="216">
        <v>45625</v>
      </c>
      <c r="B829" s="217" t="s">
        <v>135</v>
      </c>
      <c r="C829" s="218">
        <v>0.57050000000000001</v>
      </c>
    </row>
    <row r="830" spans="1:3" ht="15" customHeight="1" x14ac:dyDescent="0.25">
      <c r="A830" s="216">
        <v>45628</v>
      </c>
      <c r="B830" s="217" t="s">
        <v>135</v>
      </c>
      <c r="C830" s="218">
        <v>0.57930000000000004</v>
      </c>
    </row>
    <row r="831" spans="1:3" ht="15" customHeight="1" x14ac:dyDescent="0.25">
      <c r="A831" s="216">
        <v>45629</v>
      </c>
      <c r="B831" s="217" t="s">
        <v>135</v>
      </c>
      <c r="C831" s="218">
        <v>0.58809999999999996</v>
      </c>
    </row>
    <row r="832" spans="1:3" ht="15" customHeight="1" x14ac:dyDescent="0.25">
      <c r="A832" s="216">
        <v>45630</v>
      </c>
      <c r="B832" s="217" t="s">
        <v>135</v>
      </c>
      <c r="C832" s="218">
        <v>0.5968</v>
      </c>
    </row>
    <row r="833" spans="1:3" ht="15" customHeight="1" x14ac:dyDescent="0.25">
      <c r="A833" s="216">
        <v>45631</v>
      </c>
      <c r="B833" s="217" t="s">
        <v>135</v>
      </c>
      <c r="C833" s="218">
        <v>0.60560000000000003</v>
      </c>
    </row>
    <row r="834" spans="1:3" ht="15" customHeight="1" x14ac:dyDescent="0.25">
      <c r="A834" s="216">
        <v>45632</v>
      </c>
      <c r="B834" s="217" t="s">
        <v>135</v>
      </c>
      <c r="C834" s="218">
        <v>0.63190000000000002</v>
      </c>
    </row>
    <row r="835" spans="1:3" ht="15" customHeight="1" x14ac:dyDescent="0.25">
      <c r="A835" s="216">
        <v>45635</v>
      </c>
      <c r="B835" s="217" t="s">
        <v>135</v>
      </c>
      <c r="C835" s="218">
        <v>0.64070000000000005</v>
      </c>
    </row>
    <row r="836" spans="1:3" ht="15" customHeight="1" x14ac:dyDescent="0.25">
      <c r="A836" s="216">
        <v>45636</v>
      </c>
      <c r="B836" s="217" t="s">
        <v>135</v>
      </c>
      <c r="C836" s="218">
        <v>0.64949999999999997</v>
      </c>
    </row>
    <row r="837" spans="1:3" ht="15" customHeight="1" x14ac:dyDescent="0.25">
      <c r="A837" s="216">
        <v>45637</v>
      </c>
      <c r="B837" s="217" t="s">
        <v>135</v>
      </c>
      <c r="C837" s="218">
        <v>0.6583</v>
      </c>
    </row>
    <row r="838" spans="1:3" ht="15" customHeight="1" x14ac:dyDescent="0.25">
      <c r="A838" s="216">
        <v>45638</v>
      </c>
      <c r="B838" s="217" t="s">
        <v>135</v>
      </c>
      <c r="C838" s="218">
        <v>0.66700000000000004</v>
      </c>
    </row>
    <row r="839" spans="1:3" ht="15" customHeight="1" x14ac:dyDescent="0.25">
      <c r="A839" s="216">
        <v>45639</v>
      </c>
      <c r="B839" s="217" t="s">
        <v>135</v>
      </c>
      <c r="C839" s="218">
        <v>0.69330000000000003</v>
      </c>
    </row>
    <row r="840" spans="1:3" ht="15" customHeight="1" x14ac:dyDescent="0.25">
      <c r="A840" s="216">
        <v>45642</v>
      </c>
      <c r="B840" s="217" t="s">
        <v>135</v>
      </c>
      <c r="C840" s="218">
        <v>0.70199999999999996</v>
      </c>
    </row>
    <row r="841" spans="1:3" ht="15" customHeight="1" x14ac:dyDescent="0.25">
      <c r="A841" s="216">
        <v>45643</v>
      </c>
      <c r="B841" s="217" t="s">
        <v>135</v>
      </c>
      <c r="C841" s="218">
        <v>0.71079999999999999</v>
      </c>
    </row>
    <row r="842" spans="1:3" ht="15" customHeight="1" x14ac:dyDescent="0.25">
      <c r="A842" s="216">
        <v>45644</v>
      </c>
      <c r="B842" s="217" t="s">
        <v>135</v>
      </c>
      <c r="C842" s="218">
        <v>0.71940000000000004</v>
      </c>
    </row>
    <row r="843" spans="1:3" ht="15" customHeight="1" x14ac:dyDescent="0.25">
      <c r="A843" s="216">
        <v>45645</v>
      </c>
      <c r="B843" s="217" t="s">
        <v>135</v>
      </c>
      <c r="C843" s="218">
        <v>0.72789999999999999</v>
      </c>
    </row>
    <row r="844" spans="1:3" ht="15" customHeight="1" x14ac:dyDescent="0.25">
      <c r="A844" s="216">
        <v>45646</v>
      </c>
      <c r="B844" s="217" t="s">
        <v>135</v>
      </c>
      <c r="C844" s="218">
        <v>0.75349999999999995</v>
      </c>
    </row>
    <row r="845" spans="1:3" ht="15" customHeight="1" x14ac:dyDescent="0.25">
      <c r="A845" s="216">
        <v>45649</v>
      </c>
      <c r="B845" s="217" t="s">
        <v>135</v>
      </c>
      <c r="C845" s="218">
        <v>0.76190000000000002</v>
      </c>
    </row>
    <row r="846" spans="1:3" ht="15" customHeight="1" x14ac:dyDescent="0.25">
      <c r="A846" s="216">
        <v>45650</v>
      </c>
      <c r="B846" s="217" t="s">
        <v>135</v>
      </c>
      <c r="C846" s="218">
        <v>0.77039999999999997</v>
      </c>
    </row>
    <row r="847" spans="1:3" ht="15" customHeight="1" x14ac:dyDescent="0.25">
      <c r="A847" s="216">
        <v>45651</v>
      </c>
      <c r="B847" s="217" t="s">
        <v>135</v>
      </c>
      <c r="C847" s="218">
        <v>0.77890000000000004</v>
      </c>
    </row>
    <row r="848" spans="1:3" ht="15" customHeight="1" x14ac:dyDescent="0.25">
      <c r="A848" s="216">
        <v>45652</v>
      </c>
      <c r="B848" s="217" t="s">
        <v>135</v>
      </c>
      <c r="C848" s="218">
        <v>0.78739999999999999</v>
      </c>
    </row>
    <row r="849" spans="1:3" ht="15" customHeight="1" x14ac:dyDescent="0.25">
      <c r="A849" s="216">
        <v>45653</v>
      </c>
      <c r="B849" s="217" t="s">
        <v>135</v>
      </c>
      <c r="C849" s="218">
        <v>0.81279999999999997</v>
      </c>
    </row>
    <row r="850" spans="1:3" ht="15" customHeight="1" x14ac:dyDescent="0.25">
      <c r="A850" s="216">
        <v>45656</v>
      </c>
      <c r="B850" s="217" t="s">
        <v>135</v>
      </c>
      <c r="C850" s="218">
        <v>0.82120000000000004</v>
      </c>
    </row>
    <row r="851" spans="1:3" ht="15" customHeight="1" x14ac:dyDescent="0.25">
      <c r="A851" s="216">
        <v>45657</v>
      </c>
      <c r="B851" s="217" t="s">
        <v>135</v>
      </c>
      <c r="C851" s="218">
        <v>0.82940000000000003</v>
      </c>
    </row>
    <row r="852" spans="1:3" ht="15" customHeight="1" x14ac:dyDescent="0.25">
      <c r="A852" s="216">
        <v>45659</v>
      </c>
      <c r="B852" s="217" t="s">
        <v>135</v>
      </c>
      <c r="C852" s="218">
        <v>0.8458</v>
      </c>
    </row>
    <row r="853" spans="1:3" ht="15" customHeight="1" x14ac:dyDescent="0.25">
      <c r="A853" s="216">
        <v>45660</v>
      </c>
      <c r="B853" s="217" t="s">
        <v>135</v>
      </c>
      <c r="C853" s="218">
        <v>0.87070000000000003</v>
      </c>
    </row>
    <row r="854" spans="1:3" ht="15" customHeight="1" x14ac:dyDescent="0.25">
      <c r="A854" s="216">
        <v>45663</v>
      </c>
      <c r="B854" s="217" t="s">
        <v>135</v>
      </c>
      <c r="C854" s="218">
        <v>0.87890000000000001</v>
      </c>
    </row>
    <row r="855" spans="1:3" ht="15" customHeight="1" x14ac:dyDescent="0.25">
      <c r="A855" s="216">
        <v>45664</v>
      </c>
      <c r="B855" s="217" t="s">
        <v>135</v>
      </c>
      <c r="C855" s="218">
        <v>0.8871</v>
      </c>
    </row>
    <row r="856" spans="1:3" ht="15" customHeight="1" x14ac:dyDescent="0.25">
      <c r="A856" s="216">
        <v>45665</v>
      </c>
      <c r="B856" s="217" t="s">
        <v>135</v>
      </c>
      <c r="C856" s="218">
        <v>0.89529999999999998</v>
      </c>
    </row>
    <row r="857" spans="1:3" ht="15" customHeight="1" x14ac:dyDescent="0.25">
      <c r="A857" s="216">
        <v>45666</v>
      </c>
      <c r="B857" s="217" t="s">
        <v>135</v>
      </c>
      <c r="C857" s="218">
        <v>0.90349999999999997</v>
      </c>
    </row>
    <row r="858" spans="1:3" ht="15" customHeight="1" x14ac:dyDescent="0.25">
      <c r="A858" s="216">
        <v>45667</v>
      </c>
      <c r="B858" s="217" t="s">
        <v>135</v>
      </c>
      <c r="C858" s="218">
        <v>0.92810000000000004</v>
      </c>
    </row>
    <row r="859" spans="1:3" ht="15" customHeight="1" x14ac:dyDescent="0.25">
      <c r="A859" s="216">
        <v>45670</v>
      </c>
      <c r="B859" s="217" t="s">
        <v>135</v>
      </c>
      <c r="C859" s="218">
        <v>0.93620000000000003</v>
      </c>
    </row>
    <row r="860" spans="1:3" ht="15" customHeight="1" x14ac:dyDescent="0.25">
      <c r="A860" s="216">
        <v>45671</v>
      </c>
      <c r="B860" s="217" t="s">
        <v>135</v>
      </c>
      <c r="C860" s="218">
        <v>0.94440000000000002</v>
      </c>
    </row>
    <row r="861" spans="1:3" ht="15" customHeight="1" x14ac:dyDescent="0.25">
      <c r="A861" s="216">
        <v>45672</v>
      </c>
      <c r="B861" s="217" t="s">
        <v>135</v>
      </c>
      <c r="C861" s="218">
        <v>0.9526</v>
      </c>
    </row>
    <row r="862" spans="1:3" ht="15" customHeight="1" x14ac:dyDescent="0.25">
      <c r="A862" s="216">
        <v>45673</v>
      </c>
      <c r="B862" s="217" t="s">
        <v>135</v>
      </c>
      <c r="C862" s="218">
        <v>0.9607</v>
      </c>
    </row>
    <row r="863" spans="1:3" ht="15" customHeight="1" x14ac:dyDescent="0.25">
      <c r="A863" s="216">
        <v>45674</v>
      </c>
      <c r="B863" s="217" t="s">
        <v>135</v>
      </c>
      <c r="C863" s="218">
        <v>0.98509999999999998</v>
      </c>
    </row>
    <row r="864" spans="1:3" ht="15" customHeight="1" x14ac:dyDescent="0.25">
      <c r="A864" s="216">
        <v>45677</v>
      </c>
      <c r="B864" s="217" t="s">
        <v>135</v>
      </c>
      <c r="C864" s="218">
        <v>0.99319999999999997</v>
      </c>
    </row>
    <row r="865" spans="1:3" ht="15" customHeight="1" x14ac:dyDescent="0.25">
      <c r="A865" s="216">
        <v>45678</v>
      </c>
      <c r="B865" s="217" t="s">
        <v>135</v>
      </c>
      <c r="C865" s="218">
        <v>1.0014000000000001</v>
      </c>
    </row>
    <row r="866" spans="1:3" ht="15" customHeight="1" x14ac:dyDescent="0.25">
      <c r="A866" s="216">
        <v>45679</v>
      </c>
      <c r="B866" s="217" t="s">
        <v>135</v>
      </c>
      <c r="C866" s="218">
        <v>1.0095000000000001</v>
      </c>
    </row>
    <row r="867" spans="1:3" ht="15" customHeight="1" x14ac:dyDescent="0.25">
      <c r="A867" s="216">
        <v>45680</v>
      </c>
      <c r="B867" s="217" t="s">
        <v>135</v>
      </c>
      <c r="C867" s="218">
        <v>1.0175000000000001</v>
      </c>
    </row>
    <row r="868" spans="1:3" ht="15" customHeight="1" x14ac:dyDescent="0.25">
      <c r="A868" s="216">
        <v>45681</v>
      </c>
      <c r="B868" s="217" t="s">
        <v>135</v>
      </c>
      <c r="C868" s="218">
        <v>1.0418000000000001</v>
      </c>
    </row>
    <row r="869" spans="1:3" ht="15" customHeight="1" x14ac:dyDescent="0.25">
      <c r="A869" s="216">
        <v>45684</v>
      </c>
      <c r="B869" s="217" t="s">
        <v>135</v>
      </c>
      <c r="C869" s="218">
        <v>1.0499000000000001</v>
      </c>
    </row>
    <row r="870" spans="1:3" ht="15" customHeight="1" x14ac:dyDescent="0.25">
      <c r="A870" s="216">
        <v>45685</v>
      </c>
      <c r="B870" s="217" t="s">
        <v>135</v>
      </c>
      <c r="C870" s="218">
        <v>1.0579000000000001</v>
      </c>
    </row>
    <row r="871" spans="1:3" ht="15" customHeight="1" x14ac:dyDescent="0.25">
      <c r="A871" s="216">
        <v>45686</v>
      </c>
      <c r="B871" s="217" t="s">
        <v>135</v>
      </c>
      <c r="C871" s="218">
        <v>1.0659000000000001</v>
      </c>
    </row>
    <row r="872" spans="1:3" ht="15" customHeight="1" x14ac:dyDescent="0.25">
      <c r="A872" s="216">
        <v>45687</v>
      </c>
      <c r="B872" s="217" t="s">
        <v>135</v>
      </c>
      <c r="C872" s="218">
        <v>1.0740000000000001</v>
      </c>
    </row>
    <row r="873" spans="1:3" ht="15" customHeight="1" x14ac:dyDescent="0.25">
      <c r="A873" s="216">
        <v>45688</v>
      </c>
      <c r="B873" s="217" t="s">
        <v>135</v>
      </c>
      <c r="C873" s="218">
        <v>1.0979000000000001</v>
      </c>
    </row>
    <row r="874" spans="1:3" ht="15" customHeight="1" x14ac:dyDescent="0.25">
      <c r="A874" s="216">
        <v>45691</v>
      </c>
      <c r="B874" s="217" t="s">
        <v>135</v>
      </c>
      <c r="C874" s="218">
        <v>1.1059000000000001</v>
      </c>
    </row>
    <row r="875" spans="1:3" ht="15" customHeight="1" x14ac:dyDescent="0.25">
      <c r="A875" s="216">
        <v>45692</v>
      </c>
      <c r="B875" s="217" t="s">
        <v>135</v>
      </c>
      <c r="C875" s="218">
        <v>1.1138999999999999</v>
      </c>
    </row>
    <row r="876" spans="1:3" ht="15" customHeight="1" x14ac:dyDescent="0.25">
      <c r="A876" s="216">
        <v>45693</v>
      </c>
      <c r="B876" s="217" t="s">
        <v>135</v>
      </c>
      <c r="C876" s="218">
        <v>1.1215999999999999</v>
      </c>
    </row>
    <row r="877" spans="1:3" ht="15" customHeight="1" x14ac:dyDescent="0.25">
      <c r="A877" s="216">
        <v>45694</v>
      </c>
      <c r="B877" s="217" t="s">
        <v>135</v>
      </c>
      <c r="C877" s="218">
        <v>1.1292</v>
      </c>
    </row>
    <row r="878" spans="1:3" ht="15" customHeight="1" x14ac:dyDescent="0.25">
      <c r="A878" s="216">
        <v>45695</v>
      </c>
      <c r="B878" s="217" t="s">
        <v>135</v>
      </c>
      <c r="C878" s="218">
        <v>1.1519999999999999</v>
      </c>
    </row>
    <row r="879" spans="1:3" ht="15" customHeight="1" x14ac:dyDescent="0.25">
      <c r="A879" s="216">
        <v>45698</v>
      </c>
      <c r="B879" s="217" t="s">
        <v>135</v>
      </c>
      <c r="C879" s="218">
        <v>1.1596</v>
      </c>
    </row>
    <row r="880" spans="1:3" ht="15" customHeight="1" x14ac:dyDescent="0.25">
      <c r="A880" s="216">
        <v>45699</v>
      </c>
      <c r="B880" s="217" t="s">
        <v>135</v>
      </c>
      <c r="C880" s="218">
        <v>1.1672</v>
      </c>
    </row>
    <row r="881" spans="1:3" ht="15" customHeight="1" x14ac:dyDescent="0.25">
      <c r="A881" s="216">
        <v>45700</v>
      </c>
      <c r="B881" s="217" t="s">
        <v>135</v>
      </c>
      <c r="C881" s="218">
        <v>1.1748000000000001</v>
      </c>
    </row>
    <row r="882" spans="1:3" ht="15" customHeight="1" x14ac:dyDescent="0.25">
      <c r="A882" s="216">
        <v>45701</v>
      </c>
      <c r="B882" s="217" t="s">
        <v>135</v>
      </c>
      <c r="C882" s="218">
        <v>1.1822999999999999</v>
      </c>
    </row>
    <row r="883" spans="1:3" ht="15" customHeight="1" x14ac:dyDescent="0.25">
      <c r="A883" s="216">
        <v>45702</v>
      </c>
      <c r="B883" s="217" t="s">
        <v>135</v>
      </c>
      <c r="C883" s="218">
        <v>1.2049000000000001</v>
      </c>
    </row>
    <row r="884" spans="1:3" ht="15" customHeight="1" x14ac:dyDescent="0.25">
      <c r="A884" s="216">
        <v>45705</v>
      </c>
      <c r="B884" s="217" t="s">
        <v>135</v>
      </c>
      <c r="C884" s="218">
        <v>1.2123999999999999</v>
      </c>
    </row>
    <row r="885" spans="1:3" ht="15" customHeight="1" x14ac:dyDescent="0.25">
      <c r="A885" s="216">
        <v>45706</v>
      </c>
      <c r="B885" s="217" t="s">
        <v>135</v>
      </c>
      <c r="C885" s="218">
        <v>1.2199</v>
      </c>
    </row>
    <row r="886" spans="1:3" ht="15" customHeight="1" x14ac:dyDescent="0.25">
      <c r="A886" s="216">
        <v>45707</v>
      </c>
      <c r="B886" s="217" t="s">
        <v>135</v>
      </c>
      <c r="C886" s="218">
        <v>1.2274</v>
      </c>
    </row>
    <row r="887" spans="1:3" ht="15" customHeight="1" x14ac:dyDescent="0.25">
      <c r="A887" s="216">
        <v>45708</v>
      </c>
      <c r="B887" s="217" t="s">
        <v>135</v>
      </c>
      <c r="C887" s="218">
        <v>1.2349000000000001</v>
      </c>
    </row>
    <row r="888" spans="1:3" ht="15" customHeight="1" x14ac:dyDescent="0.25">
      <c r="A888" s="216">
        <v>45709</v>
      </c>
      <c r="B888" s="217" t="s">
        <v>135</v>
      </c>
      <c r="C888" s="218">
        <v>1.2574000000000001</v>
      </c>
    </row>
    <row r="889" spans="1:3" ht="15" customHeight="1" x14ac:dyDescent="0.25">
      <c r="A889" s="216">
        <v>45712</v>
      </c>
      <c r="B889" s="217" t="s">
        <v>135</v>
      </c>
      <c r="C889" s="218">
        <v>1.2648999999999999</v>
      </c>
    </row>
    <row r="890" spans="1:3" ht="15" customHeight="1" x14ac:dyDescent="0.25">
      <c r="A890" s="216">
        <v>45713</v>
      </c>
      <c r="B890" s="217" t="s">
        <v>135</v>
      </c>
      <c r="C890" s="218">
        <v>1.2724</v>
      </c>
    </row>
    <row r="891" spans="1:3" ht="15" customHeight="1" x14ac:dyDescent="0.25">
      <c r="A891" s="216">
        <v>45714</v>
      </c>
      <c r="B891" s="217" t="s">
        <v>135</v>
      </c>
      <c r="C891" s="218">
        <v>1.2799</v>
      </c>
    </row>
    <row r="892" spans="1:3" ht="15" customHeight="1" x14ac:dyDescent="0.25">
      <c r="A892" s="216">
        <v>45715</v>
      </c>
      <c r="B892" s="217" t="s">
        <v>135</v>
      </c>
      <c r="C892" s="218">
        <v>1.2873000000000001</v>
      </c>
    </row>
    <row r="893" spans="1:3" ht="15" customHeight="1" x14ac:dyDescent="0.25">
      <c r="A893" s="216">
        <v>45716</v>
      </c>
      <c r="B893" s="217" t="s">
        <v>135</v>
      </c>
      <c r="C893" s="218">
        <v>1.3096000000000001</v>
      </c>
    </row>
    <row r="894" spans="1:3" ht="15" customHeight="1" x14ac:dyDescent="0.25">
      <c r="A894" s="216">
        <v>45719</v>
      </c>
      <c r="B894" s="217" t="s">
        <v>135</v>
      </c>
      <c r="C894" s="218">
        <v>1.3170999999999999</v>
      </c>
    </row>
    <row r="895" spans="1:3" ht="15" customHeight="1" x14ac:dyDescent="0.25">
      <c r="A895" s="216">
        <v>45720</v>
      </c>
      <c r="B895" s="217" t="s">
        <v>135</v>
      </c>
      <c r="C895" s="218">
        <v>1.3245</v>
      </c>
    </row>
    <row r="896" spans="1:3" ht="15" customHeight="1" x14ac:dyDescent="0.25">
      <c r="A896" s="216">
        <v>45721</v>
      </c>
      <c r="B896" s="217" t="s">
        <v>135</v>
      </c>
      <c r="C896" s="218">
        <v>1.3319000000000001</v>
      </c>
    </row>
    <row r="897" spans="1:3" ht="15" customHeight="1" x14ac:dyDescent="0.25">
      <c r="A897" s="216">
        <v>45722</v>
      </c>
      <c r="B897" s="217" t="s">
        <v>135</v>
      </c>
      <c r="C897" s="218">
        <v>1.3391999999999999</v>
      </c>
    </row>
    <row r="898" spans="1:3" ht="15" customHeight="1" x14ac:dyDescent="0.25">
      <c r="A898" s="216">
        <v>45723</v>
      </c>
      <c r="B898" s="217" t="s">
        <v>135</v>
      </c>
      <c r="C898" s="218">
        <v>1.3613</v>
      </c>
    </row>
    <row r="899" spans="1:3" ht="15" customHeight="1" x14ac:dyDescent="0.25">
      <c r="A899" s="216">
        <v>45726</v>
      </c>
      <c r="B899" s="217" t="s">
        <v>135</v>
      </c>
      <c r="C899" s="218">
        <v>1.3687</v>
      </c>
    </row>
    <row r="900" spans="1:3" ht="15" customHeight="1" x14ac:dyDescent="0.25">
      <c r="A900" s="216">
        <v>45727</v>
      </c>
      <c r="B900" s="217" t="s">
        <v>135</v>
      </c>
      <c r="C900" s="218">
        <v>1.3759999999999999</v>
      </c>
    </row>
    <row r="901" spans="1:3" ht="15" customHeight="1" x14ac:dyDescent="0.25">
      <c r="A901" s="216">
        <v>45728</v>
      </c>
      <c r="B901" s="217" t="s">
        <v>135</v>
      </c>
      <c r="C901" s="218">
        <v>1.3831</v>
      </c>
    </row>
    <row r="902" spans="1:3" ht="15" customHeight="1" x14ac:dyDescent="0.25">
      <c r="A902" s="216">
        <v>45729</v>
      </c>
      <c r="B902" s="217" t="s">
        <v>135</v>
      </c>
      <c r="C902" s="218">
        <v>1.3900999999999999</v>
      </c>
    </row>
    <row r="903" spans="1:3" ht="15" customHeight="1" x14ac:dyDescent="0.25">
      <c r="A903" s="216">
        <v>45730</v>
      </c>
      <c r="B903" s="217" t="s">
        <v>135</v>
      </c>
      <c r="C903" s="218">
        <v>1.4111</v>
      </c>
    </row>
    <row r="904" spans="1:3" ht="15" customHeight="1" x14ac:dyDescent="0.25">
      <c r="A904" s="216">
        <v>45733</v>
      </c>
      <c r="B904" s="217" t="s">
        <v>135</v>
      </c>
      <c r="C904" s="218">
        <v>1.4180999999999999</v>
      </c>
    </row>
    <row r="905" spans="1:3" ht="15" customHeight="1" x14ac:dyDescent="0.25">
      <c r="A905" s="216">
        <v>45734</v>
      </c>
      <c r="B905" s="217" t="s">
        <v>135</v>
      </c>
      <c r="C905" s="218">
        <v>1.4251</v>
      </c>
    </row>
    <row r="906" spans="1:3" ht="15" customHeight="1" x14ac:dyDescent="0.25">
      <c r="A906" s="216">
        <v>45735</v>
      </c>
      <c r="B906" s="217" t="s">
        <v>135</v>
      </c>
      <c r="C906" s="218">
        <v>1.4319999999999999</v>
      </c>
    </row>
    <row r="907" spans="1:3" ht="15" customHeight="1" x14ac:dyDescent="0.25">
      <c r="A907" s="216">
        <v>45736</v>
      </c>
      <c r="B907" s="217" t="s">
        <v>135</v>
      </c>
      <c r="C907" s="218">
        <v>1.4390000000000001</v>
      </c>
    </row>
    <row r="908" spans="1:3" ht="15" customHeight="1" x14ac:dyDescent="0.25">
      <c r="A908" s="216">
        <v>45737</v>
      </c>
      <c r="B908" s="217" t="s">
        <v>135</v>
      </c>
      <c r="C908" s="218">
        <v>1.4598</v>
      </c>
    </row>
    <row r="909" spans="1:3" ht="15" customHeight="1" x14ac:dyDescent="0.25">
      <c r="A909" s="216">
        <v>45740</v>
      </c>
      <c r="B909" s="217" t="s">
        <v>135</v>
      </c>
      <c r="C909" s="218">
        <v>1.4668000000000001</v>
      </c>
    </row>
    <row r="910" spans="1:3" ht="15" customHeight="1" x14ac:dyDescent="0.25">
      <c r="A910" s="216">
        <v>45741</v>
      </c>
      <c r="B910" s="217" t="s">
        <v>135</v>
      </c>
      <c r="C910" s="218">
        <v>1.4737</v>
      </c>
    </row>
    <row r="911" spans="1:3" ht="15" customHeight="1" x14ac:dyDescent="0.25">
      <c r="A911" s="216">
        <v>45742</v>
      </c>
      <c r="B911" s="217" t="s">
        <v>135</v>
      </c>
      <c r="C911" s="218">
        <v>1.4805999999999999</v>
      </c>
    </row>
    <row r="912" spans="1:3" ht="15" customHeight="1" x14ac:dyDescent="0.25">
      <c r="A912" s="216">
        <v>45743</v>
      </c>
      <c r="B912" s="217" t="s">
        <v>135</v>
      </c>
      <c r="C912" s="218">
        <v>1.4876</v>
      </c>
    </row>
    <row r="913" spans="1:3" ht="15" customHeight="1" x14ac:dyDescent="0.25">
      <c r="A913" s="216">
        <v>45744</v>
      </c>
      <c r="B913" s="217" t="s">
        <v>135</v>
      </c>
      <c r="C913" s="218">
        <v>1.5084</v>
      </c>
    </row>
    <row r="914" spans="1:3" ht="15" customHeight="1" x14ac:dyDescent="0.25">
      <c r="A914" s="216">
        <v>45747</v>
      </c>
      <c r="B914" s="217" t="s">
        <v>135</v>
      </c>
      <c r="C914" s="218">
        <v>1.5154000000000001</v>
      </c>
    </row>
    <row r="915" spans="1:3" ht="15" customHeight="1" x14ac:dyDescent="0.25">
      <c r="A915" s="216">
        <v>45748</v>
      </c>
      <c r="B915" s="217" t="s">
        <v>135</v>
      </c>
      <c r="C915" s="218">
        <v>1.5223</v>
      </c>
    </row>
    <row r="916" spans="1:3" ht="15" customHeight="1" x14ac:dyDescent="0.25">
      <c r="A916" s="216">
        <v>45749</v>
      </c>
      <c r="B916" s="217" t="s">
        <v>135</v>
      </c>
      <c r="C916" s="218">
        <v>1.5291999999999999</v>
      </c>
    </row>
    <row r="917" spans="1:3" ht="15" customHeight="1" x14ac:dyDescent="0.25">
      <c r="A917" s="216">
        <v>45750</v>
      </c>
      <c r="B917" s="217" t="s">
        <v>135</v>
      </c>
      <c r="C917" s="218">
        <v>1.536</v>
      </c>
    </row>
    <row r="918" spans="1:3" ht="15" customHeight="1" x14ac:dyDescent="0.25">
      <c r="A918" s="216">
        <v>45751</v>
      </c>
      <c r="B918" s="217" t="s">
        <v>135</v>
      </c>
      <c r="C918" s="218">
        <v>1.5565</v>
      </c>
    </row>
    <row r="919" spans="1:3" ht="15" customHeight="1" x14ac:dyDescent="0.25">
      <c r="A919" s="216">
        <v>45754</v>
      </c>
      <c r="B919" s="217" t="s">
        <v>135</v>
      </c>
      <c r="C919" s="218">
        <v>1.5632999999999999</v>
      </c>
    </row>
    <row r="920" spans="1:3" ht="15" customHeight="1" x14ac:dyDescent="0.25">
      <c r="A920" s="216">
        <v>45755</v>
      </c>
      <c r="B920" s="217" t="s">
        <v>135</v>
      </c>
      <c r="C920" s="218">
        <v>1.5701000000000001</v>
      </c>
    </row>
    <row r="921" spans="1:3" ht="15" customHeight="1" x14ac:dyDescent="0.25">
      <c r="A921" s="216">
        <v>45756</v>
      </c>
      <c r="B921" s="217" t="s">
        <v>135</v>
      </c>
      <c r="C921" s="218">
        <v>1.5769</v>
      </c>
    </row>
    <row r="922" spans="1:3" ht="15" customHeight="1" x14ac:dyDescent="0.25">
      <c r="A922" s="216">
        <v>45757</v>
      </c>
      <c r="B922" s="217" t="s">
        <v>135</v>
      </c>
      <c r="C922" s="218">
        <v>1.5837000000000001</v>
      </c>
    </row>
    <row r="923" spans="1:3" ht="15" customHeight="1" x14ac:dyDescent="0.25">
      <c r="A923" s="216">
        <v>45758</v>
      </c>
      <c r="B923" s="217" t="s">
        <v>135</v>
      </c>
      <c r="C923" s="218">
        <v>1.6040000000000001</v>
      </c>
    </row>
    <row r="924" spans="1:3" ht="15" customHeight="1" x14ac:dyDescent="0.25">
      <c r="A924" s="216">
        <v>45761</v>
      </c>
      <c r="B924" s="217" t="s">
        <v>135</v>
      </c>
      <c r="C924" s="218">
        <v>1.6108</v>
      </c>
    </row>
    <row r="925" spans="1:3" ht="15" customHeight="1" x14ac:dyDescent="0.25">
      <c r="A925" s="216">
        <v>45762</v>
      </c>
      <c r="B925" s="217" t="s">
        <v>135</v>
      </c>
      <c r="C925" s="218">
        <v>1.6175999999999999</v>
      </c>
    </row>
    <row r="926" spans="1:3" ht="15" customHeight="1" x14ac:dyDescent="0.25">
      <c r="A926" s="216">
        <v>45763</v>
      </c>
      <c r="B926" s="217" t="s">
        <v>135</v>
      </c>
      <c r="C926" s="218">
        <v>1.6243000000000001</v>
      </c>
    </row>
    <row r="927" spans="1:3" ht="15" customHeight="1" x14ac:dyDescent="0.25">
      <c r="A927" s="216">
        <v>45764</v>
      </c>
      <c r="B927" s="217" t="s">
        <v>135</v>
      </c>
      <c r="C927" s="218">
        <v>1.6580999999999999</v>
      </c>
    </row>
    <row r="928" spans="1:3" ht="15" customHeight="1" x14ac:dyDescent="0.25">
      <c r="A928" s="216">
        <v>45769</v>
      </c>
      <c r="B928" s="217" t="s">
        <v>135</v>
      </c>
      <c r="C928" s="218">
        <v>1.6649</v>
      </c>
    </row>
    <row r="929" spans="1:3" ht="15" customHeight="1" x14ac:dyDescent="0.25">
      <c r="A929" s="216">
        <v>45770</v>
      </c>
      <c r="B929" s="217" t="s">
        <v>135</v>
      </c>
      <c r="C929" s="218">
        <v>1.6714</v>
      </c>
    </row>
    <row r="930" spans="1:3" ht="15" customHeight="1" x14ac:dyDescent="0.25">
      <c r="A930" s="216">
        <v>45771</v>
      </c>
      <c r="B930" s="217" t="s">
        <v>135</v>
      </c>
      <c r="C930" s="218">
        <v>1.6778</v>
      </c>
    </row>
    <row r="931" spans="1:3" ht="15" customHeight="1" x14ac:dyDescent="0.25">
      <c r="A931" s="216">
        <v>45772</v>
      </c>
      <c r="B931" s="217" t="s">
        <v>135</v>
      </c>
      <c r="C931" s="218">
        <v>1.6970000000000001</v>
      </c>
    </row>
    <row r="932" spans="1:3" ht="15" customHeight="1" x14ac:dyDescent="0.25">
      <c r="A932" s="216">
        <v>45775</v>
      </c>
      <c r="B932" s="217" t="s">
        <v>135</v>
      </c>
      <c r="C932" s="218">
        <v>1.7033</v>
      </c>
    </row>
    <row r="933" spans="1:3" ht="15" customHeight="1" x14ac:dyDescent="0.25">
      <c r="A933" s="216">
        <v>45776</v>
      </c>
      <c r="B933" s="217" t="s">
        <v>135</v>
      </c>
      <c r="C933" s="218">
        <v>1.7097</v>
      </c>
    </row>
    <row r="934" spans="1:3" ht="15" customHeight="1" x14ac:dyDescent="0.25">
      <c r="A934" s="216">
        <v>45777</v>
      </c>
      <c r="B934" s="217" t="s">
        <v>135</v>
      </c>
      <c r="C934" s="218">
        <v>1.7222999999999999</v>
      </c>
    </row>
    <row r="935" spans="1:3" ht="15" customHeight="1" x14ac:dyDescent="0.25">
      <c r="A935" s="216">
        <v>45779</v>
      </c>
      <c r="B935" s="217" t="s">
        <v>135</v>
      </c>
      <c r="C935" s="218">
        <v>1.7411000000000001</v>
      </c>
    </row>
    <row r="936" spans="1:3" ht="15" customHeight="1" x14ac:dyDescent="0.25">
      <c r="A936" s="216">
        <v>45782</v>
      </c>
      <c r="B936" s="217" t="s">
        <v>135</v>
      </c>
      <c r="C936" s="218">
        <v>1.7474000000000001</v>
      </c>
    </row>
    <row r="937" spans="1:3" ht="15" customHeight="1" x14ac:dyDescent="0.25">
      <c r="A937" s="216">
        <v>45783</v>
      </c>
      <c r="B937" s="217" t="s">
        <v>135</v>
      </c>
      <c r="C937" s="218">
        <v>1.7537</v>
      </c>
    </row>
    <row r="938" spans="1:3" ht="15" customHeight="1" x14ac:dyDescent="0.25">
      <c r="A938" s="216">
        <v>45784</v>
      </c>
      <c r="B938" s="217" t="s">
        <v>135</v>
      </c>
      <c r="C938" s="218">
        <v>1.76</v>
      </c>
    </row>
    <row r="939" spans="1:3" ht="15" customHeight="1" x14ac:dyDescent="0.25">
      <c r="A939" s="216">
        <v>45785</v>
      </c>
      <c r="B939" s="217" t="s">
        <v>135</v>
      </c>
      <c r="C939" s="218">
        <v>1.7662</v>
      </c>
    </row>
    <row r="940" spans="1:3" ht="15" customHeight="1" x14ac:dyDescent="0.25">
      <c r="A940" s="216">
        <v>45786</v>
      </c>
      <c r="B940" s="217" t="s">
        <v>135</v>
      </c>
      <c r="C940" s="218">
        <v>1.7848999999999999</v>
      </c>
    </row>
    <row r="941" spans="1:3" ht="15" customHeight="1" x14ac:dyDescent="0.25">
      <c r="A941" s="216">
        <v>45789</v>
      </c>
      <c r="B941" s="217" t="s">
        <v>135</v>
      </c>
      <c r="C941" s="218">
        <v>1.7910999999999999</v>
      </c>
    </row>
    <row r="942" spans="1:3" ht="15" customHeight="1" x14ac:dyDescent="0.25">
      <c r="A942" s="216">
        <v>45790</v>
      </c>
      <c r="B942" s="217" t="s">
        <v>135</v>
      </c>
      <c r="C942" s="218">
        <v>1.7972999999999999</v>
      </c>
    </row>
    <row r="943" spans="1:3" ht="15" customHeight="1" x14ac:dyDescent="0.25">
      <c r="A943" s="216">
        <v>45791</v>
      </c>
      <c r="B943" s="217" t="s">
        <v>135</v>
      </c>
      <c r="C943" s="218">
        <v>1.8036000000000001</v>
      </c>
    </row>
    <row r="944" spans="1:3" ht="15" customHeight="1" x14ac:dyDescent="0.25">
      <c r="A944" s="216">
        <v>45792</v>
      </c>
      <c r="B944" s="217" t="s">
        <v>135</v>
      </c>
      <c r="C944" s="218">
        <v>1.8097000000000001</v>
      </c>
    </row>
    <row r="945" spans="1:3" ht="15" customHeight="1" x14ac:dyDescent="0.25">
      <c r="A945" s="216">
        <v>45793</v>
      </c>
      <c r="B945" s="217" t="s">
        <v>135</v>
      </c>
      <c r="C945" s="218">
        <v>1.8284</v>
      </c>
    </row>
    <row r="946" spans="1:3" ht="15" customHeight="1" x14ac:dyDescent="0.25">
      <c r="A946" s="216">
        <v>45796</v>
      </c>
      <c r="B946" s="217" t="s">
        <v>135</v>
      </c>
      <c r="C946" s="218">
        <v>1.8346</v>
      </c>
    </row>
    <row r="947" spans="1:3" ht="15" customHeight="1" x14ac:dyDescent="0.25">
      <c r="A947" s="216">
        <v>45797</v>
      </c>
      <c r="B947" s="217" t="s">
        <v>135</v>
      </c>
      <c r="C947" s="218">
        <v>1.8408</v>
      </c>
    </row>
    <row r="948" spans="1:3" ht="15" customHeight="1" x14ac:dyDescent="0.25">
      <c r="A948" s="216">
        <v>45798</v>
      </c>
      <c r="B948" s="217" t="s">
        <v>135</v>
      </c>
      <c r="C948" s="218">
        <v>1.847</v>
      </c>
    </row>
    <row r="949" spans="1:3" ht="15" customHeight="1" x14ac:dyDescent="0.25">
      <c r="A949" s="216">
        <v>45799</v>
      </c>
      <c r="B949" s="217" t="s">
        <v>135</v>
      </c>
      <c r="C949" s="218">
        <v>1.8532</v>
      </c>
    </row>
    <row r="950" spans="1:3" ht="15" customHeight="1" x14ac:dyDescent="0.25">
      <c r="A950" s="216">
        <v>45800</v>
      </c>
      <c r="B950" s="217" t="s">
        <v>135</v>
      </c>
      <c r="C950" s="218">
        <v>1.8717999999999999</v>
      </c>
    </row>
    <row r="951" spans="1:3" ht="15" customHeight="1" x14ac:dyDescent="0.25">
      <c r="A951" s="216">
        <v>45803</v>
      </c>
      <c r="B951" s="217" t="s">
        <v>135</v>
      </c>
      <c r="C951" s="218">
        <v>1.8779999999999999</v>
      </c>
    </row>
    <row r="952" spans="1:3" ht="15" customHeight="1" x14ac:dyDescent="0.25">
      <c r="A952" s="216">
        <v>45804</v>
      </c>
      <c r="B952" s="217" t="s">
        <v>135</v>
      </c>
      <c r="C952" s="218">
        <v>1.8842000000000001</v>
      </c>
    </row>
    <row r="953" spans="1:3" ht="15" customHeight="1" x14ac:dyDescent="0.25">
      <c r="A953" s="216">
        <v>45805</v>
      </c>
      <c r="B953" s="217" t="s">
        <v>135</v>
      </c>
      <c r="C953" s="218">
        <v>1.8904000000000001</v>
      </c>
    </row>
    <row r="954" spans="1:3" ht="15" customHeight="1" x14ac:dyDescent="0.25">
      <c r="A954" s="216">
        <v>45806</v>
      </c>
      <c r="B954" s="217" t="s">
        <v>135</v>
      </c>
      <c r="C954" s="218">
        <v>1.8966000000000001</v>
      </c>
    </row>
    <row r="955" spans="1:3" ht="15" customHeight="1" x14ac:dyDescent="0.25">
      <c r="A955" s="216">
        <v>45807</v>
      </c>
      <c r="B955" s="217" t="s">
        <v>135</v>
      </c>
      <c r="C955" s="218">
        <v>1.9152</v>
      </c>
    </row>
    <row r="956" spans="1:3" ht="15" customHeight="1" x14ac:dyDescent="0.25">
      <c r="A956" s="216">
        <v>45810</v>
      </c>
      <c r="B956" s="217" t="s">
        <v>135</v>
      </c>
      <c r="C956" s="218">
        <v>1.9214</v>
      </c>
    </row>
    <row r="957" spans="1:3" ht="15" customHeight="1" x14ac:dyDescent="0.25">
      <c r="A957" s="216">
        <v>45811</v>
      </c>
      <c r="B957" s="217" t="s">
        <v>135</v>
      </c>
      <c r="C957" s="218">
        <v>1.9275</v>
      </c>
    </row>
    <row r="958" spans="1:3" ht="15" customHeight="1" x14ac:dyDescent="0.25">
      <c r="A958" s="216">
        <v>45812</v>
      </c>
      <c r="B958" s="217" t="s">
        <v>135</v>
      </c>
      <c r="C958" s="218">
        <v>1.9336</v>
      </c>
    </row>
    <row r="959" spans="1:3" ht="15" customHeight="1" x14ac:dyDescent="0.25">
      <c r="A959" s="216">
        <v>45813</v>
      </c>
      <c r="B959" s="217" t="s">
        <v>135</v>
      </c>
      <c r="C959" s="218">
        <v>1.9397</v>
      </c>
    </row>
    <row r="960" spans="1:3" ht="15" customHeight="1" x14ac:dyDescent="0.25">
      <c r="A960" s="216">
        <v>45814</v>
      </c>
      <c r="B960" s="217" t="s">
        <v>135</v>
      </c>
      <c r="C960" s="218">
        <v>1.9579</v>
      </c>
    </row>
    <row r="961" spans="1:3" ht="15" customHeight="1" x14ac:dyDescent="0.25">
      <c r="A961" s="216">
        <v>45817</v>
      </c>
      <c r="B961" s="217" t="s">
        <v>135</v>
      </c>
      <c r="C961" s="218">
        <v>1.964</v>
      </c>
    </row>
    <row r="962" spans="1:3" ht="15" customHeight="1" x14ac:dyDescent="0.25">
      <c r="A962" s="216">
        <v>45818</v>
      </c>
      <c r="B962" s="217" t="s">
        <v>135</v>
      </c>
      <c r="C962" s="218">
        <v>1.97</v>
      </c>
    </row>
    <row r="963" spans="1:3" ht="15" customHeight="1" x14ac:dyDescent="0.25">
      <c r="A963" s="216">
        <v>45819</v>
      </c>
      <c r="B963" s="217" t="s">
        <v>135</v>
      </c>
      <c r="C963" s="218">
        <v>1.9758</v>
      </c>
    </row>
    <row r="964" spans="1:3" ht="15" customHeight="1" x14ac:dyDescent="0.25">
      <c r="A964" s="216">
        <v>45820</v>
      </c>
      <c r="B964" s="217" t="s">
        <v>135</v>
      </c>
      <c r="C964" s="218">
        <v>1.9815</v>
      </c>
    </row>
    <row r="965" spans="1:3" ht="15" customHeight="1" x14ac:dyDescent="0.25">
      <c r="A965" s="216">
        <v>45821</v>
      </c>
      <c r="B965" s="217" t="s">
        <v>135</v>
      </c>
      <c r="C965" s="218">
        <v>1.9985999999999999</v>
      </c>
    </row>
    <row r="966" spans="1:3" ht="15" customHeight="1" x14ac:dyDescent="0.25">
      <c r="A966" s="216">
        <v>45824</v>
      </c>
      <c r="B966" s="217" t="s">
        <v>135</v>
      </c>
      <c r="C966" s="218">
        <v>2.0043000000000002</v>
      </c>
    </row>
    <row r="967" spans="1:3" ht="15" customHeight="1" x14ac:dyDescent="0.25">
      <c r="A967" s="216">
        <v>45825</v>
      </c>
      <c r="B967" s="217" t="s">
        <v>135</v>
      </c>
      <c r="C967" s="218">
        <v>2.0099</v>
      </c>
    </row>
    <row r="968" spans="1:3" ht="15" customHeight="1" x14ac:dyDescent="0.25">
      <c r="A968" s="216">
        <v>45826</v>
      </c>
      <c r="B968" s="217" t="s">
        <v>135</v>
      </c>
      <c r="C968" s="218">
        <v>2.0154999999999998</v>
      </c>
    </row>
    <row r="969" spans="1:3" ht="15" customHeight="1" x14ac:dyDescent="0.25">
      <c r="A969" s="216">
        <v>45827</v>
      </c>
      <c r="B969" s="217" t="s">
        <v>135</v>
      </c>
      <c r="C969" s="218">
        <v>2.0211999999999999</v>
      </c>
    </row>
    <row r="970" spans="1:3" ht="15" customHeight="1" x14ac:dyDescent="0.25">
      <c r="A970" s="216">
        <v>45828</v>
      </c>
      <c r="B970" s="217" t="s">
        <v>135</v>
      </c>
      <c r="C970" s="218">
        <v>2.0381</v>
      </c>
    </row>
    <row r="971" spans="1:3" ht="15" customHeight="1" x14ac:dyDescent="0.25">
      <c r="A971" s="216">
        <v>45831</v>
      </c>
      <c r="B971" s="217" t="s">
        <v>135</v>
      </c>
      <c r="C971" s="218">
        <v>2.0436999999999999</v>
      </c>
    </row>
    <row r="972" spans="1:3" ht="15" customHeight="1" x14ac:dyDescent="0.25">
      <c r="A972" s="216">
        <v>45832</v>
      </c>
      <c r="B972" s="217" t="s">
        <v>135</v>
      </c>
      <c r="C972" s="218">
        <v>2.0493000000000001</v>
      </c>
    </row>
    <row r="973" spans="1:3" ht="15" customHeight="1" x14ac:dyDescent="0.25">
      <c r="A973" s="216">
        <v>45833</v>
      </c>
      <c r="B973" s="217" t="s">
        <v>135</v>
      </c>
      <c r="C973" s="218">
        <v>2.0550000000000002</v>
      </c>
    </row>
    <row r="974" spans="1:3" ht="15" customHeight="1" x14ac:dyDescent="0.25">
      <c r="A974" s="216">
        <v>45834</v>
      </c>
      <c r="B974" s="217" t="s">
        <v>135</v>
      </c>
      <c r="C974" s="218">
        <v>2.0606</v>
      </c>
    </row>
    <row r="975" spans="1:3" ht="15" customHeight="1" x14ac:dyDescent="0.25">
      <c r="A975" s="216">
        <v>45835</v>
      </c>
      <c r="B975" s="217" t="s">
        <v>135</v>
      </c>
      <c r="C975" s="218">
        <v>2.0775999999999999</v>
      </c>
    </row>
    <row r="976" spans="1:3" ht="15" customHeight="1" x14ac:dyDescent="0.25">
      <c r="A976" s="216">
        <v>45838</v>
      </c>
      <c r="B976" s="217" t="s">
        <v>135</v>
      </c>
      <c r="C976" s="218">
        <v>2.0832000000000002</v>
      </c>
    </row>
    <row r="977" spans="1:3" ht="15" customHeight="1" x14ac:dyDescent="0.25">
      <c r="A977" s="216">
        <v>45839</v>
      </c>
      <c r="B977" s="217" t="s">
        <v>135</v>
      </c>
      <c r="C977" s="218">
        <v>2.0888</v>
      </c>
    </row>
    <row r="978" spans="1:3" ht="15" customHeight="1" x14ac:dyDescent="0.25">
      <c r="A978" s="216">
        <v>45840</v>
      </c>
      <c r="B978" s="217" t="s">
        <v>135</v>
      </c>
      <c r="C978" s="218">
        <v>2.0945</v>
      </c>
    </row>
    <row r="979" spans="1:3" ht="15" customHeight="1" x14ac:dyDescent="0.25">
      <c r="A979" s="216">
        <v>45841</v>
      </c>
      <c r="B979" s="217" t="s">
        <v>135</v>
      </c>
      <c r="C979" s="218">
        <v>2.1000999999999999</v>
      </c>
    </row>
    <row r="980" spans="1:3" ht="15" customHeight="1" x14ac:dyDescent="0.25">
      <c r="A980" s="216">
        <v>45842</v>
      </c>
      <c r="B980" s="217" t="s">
        <v>135</v>
      </c>
      <c r="C980" s="218">
        <v>2.1168</v>
      </c>
    </row>
    <row r="981" spans="1:3" ht="15" customHeight="1" x14ac:dyDescent="0.25">
      <c r="A981" s="216">
        <v>45845</v>
      </c>
      <c r="B981" s="217" t="s">
        <v>135</v>
      </c>
      <c r="C981" s="218">
        <v>2.1223999999999998</v>
      </c>
    </row>
    <row r="982" spans="1:3" ht="15" customHeight="1" x14ac:dyDescent="0.25">
      <c r="A982" s="216">
        <v>45846</v>
      </c>
      <c r="B982" s="217" t="s">
        <v>135</v>
      </c>
      <c r="C982" s="218">
        <v>2.1280000000000001</v>
      </c>
    </row>
    <row r="983" spans="1:3" ht="15" customHeight="1" x14ac:dyDescent="0.25">
      <c r="A983" s="216">
        <v>45847</v>
      </c>
      <c r="B983" s="217" t="s">
        <v>135</v>
      </c>
      <c r="C983" s="218">
        <v>2.1335999999999999</v>
      </c>
    </row>
    <row r="984" spans="1:3" ht="15" customHeight="1" x14ac:dyDescent="0.25">
      <c r="A984" s="216">
        <v>45848</v>
      </c>
      <c r="B984" s="217" t="s">
        <v>135</v>
      </c>
      <c r="C984" s="218">
        <v>2.1392000000000002</v>
      </c>
    </row>
    <row r="985" spans="1:3" ht="15" customHeight="1" x14ac:dyDescent="0.25">
      <c r="A985" s="216">
        <v>45849</v>
      </c>
      <c r="B985" s="217" t="s">
        <v>135</v>
      </c>
      <c r="C985" s="218">
        <v>2.1558999999999999</v>
      </c>
    </row>
    <row r="986" spans="1:3" ht="15" customHeight="1" x14ac:dyDescent="0.25">
      <c r="A986" s="216">
        <v>45852</v>
      </c>
      <c r="B986" s="217" t="s">
        <v>135</v>
      </c>
      <c r="C986" s="218">
        <v>2.1615000000000002</v>
      </c>
    </row>
    <row r="987" spans="1:3" ht="15" customHeight="1" x14ac:dyDescent="0.25">
      <c r="A987" s="216">
        <v>45853</v>
      </c>
      <c r="B987" s="217" t="s">
        <v>135</v>
      </c>
      <c r="C987" s="218">
        <v>2.1671</v>
      </c>
    </row>
    <row r="988" spans="1:3" ht="15" customHeight="1" x14ac:dyDescent="0.25">
      <c r="A988" s="216">
        <v>45854</v>
      </c>
      <c r="B988" s="217" t="s">
        <v>135</v>
      </c>
      <c r="C988" s="218">
        <v>2.1726999999999999</v>
      </c>
    </row>
    <row r="989" spans="1:3" ht="15" customHeight="1" x14ac:dyDescent="0.25">
      <c r="A989" s="216">
        <v>45855</v>
      </c>
      <c r="B989" s="217" t="s">
        <v>135</v>
      </c>
      <c r="C989" s="218">
        <v>2.1783000000000001</v>
      </c>
    </row>
    <row r="990" spans="1:3" ht="15" customHeight="1" x14ac:dyDescent="0.25">
      <c r="A990" s="216">
        <v>45856</v>
      </c>
      <c r="B990" s="217" t="s">
        <v>135</v>
      </c>
      <c r="C990" s="218">
        <v>2.1949000000000001</v>
      </c>
    </row>
    <row r="991" spans="1:3" ht="15" customHeight="1" x14ac:dyDescent="0.25">
      <c r="A991" s="216">
        <v>45859</v>
      </c>
      <c r="B991" s="217" t="s">
        <v>135</v>
      </c>
      <c r="C991" s="218">
        <v>2.2004999999999999</v>
      </c>
    </row>
    <row r="992" spans="1:3" ht="15" customHeight="1" x14ac:dyDescent="0.25">
      <c r="A992" s="216">
        <v>45860</v>
      </c>
      <c r="B992" s="217" t="s">
        <v>135</v>
      </c>
      <c r="C992" s="218">
        <v>2.206</v>
      </c>
    </row>
    <row r="993" spans="1:3" ht="15" customHeight="1" x14ac:dyDescent="0.25">
      <c r="A993" s="216">
        <v>45861</v>
      </c>
      <c r="B993" s="217" t="s">
        <v>135</v>
      </c>
      <c r="C993" s="218">
        <v>2.2115999999999998</v>
      </c>
    </row>
    <row r="994" spans="1:3" ht="15" customHeight="1" x14ac:dyDescent="0.25">
      <c r="A994" s="216">
        <v>45862</v>
      </c>
      <c r="B994" s="217" t="s">
        <v>135</v>
      </c>
      <c r="C994" s="218">
        <v>2.2172000000000001</v>
      </c>
    </row>
    <row r="995" spans="1:3" ht="15" customHeight="1" x14ac:dyDescent="0.25">
      <c r="A995" s="216">
        <v>45863</v>
      </c>
      <c r="B995" s="217" t="s">
        <v>135</v>
      </c>
      <c r="C995" s="218">
        <v>2.2339000000000002</v>
      </c>
    </row>
    <row r="996" spans="1:3" ht="15" customHeight="1" x14ac:dyDescent="0.25">
      <c r="A996" s="216">
        <v>45866</v>
      </c>
      <c r="B996" s="217" t="s">
        <v>135</v>
      </c>
      <c r="C996" s="218">
        <v>2.2393999999999998</v>
      </c>
    </row>
    <row r="997" spans="1:3" ht="15" customHeight="1" x14ac:dyDescent="0.25">
      <c r="A997" s="216">
        <v>45867</v>
      </c>
      <c r="B997" s="217" t="s">
        <v>135</v>
      </c>
      <c r="C997" s="218">
        <v>2.2450000000000001</v>
      </c>
    </row>
    <row r="998" spans="1:3" ht="15" customHeight="1" x14ac:dyDescent="0.25">
      <c r="A998" s="216">
        <v>45868</v>
      </c>
      <c r="B998" s="217" t="s">
        <v>135</v>
      </c>
      <c r="C998" s="218">
        <v>2.2505000000000002</v>
      </c>
    </row>
    <row r="999" spans="1:3" ht="15" customHeight="1" x14ac:dyDescent="0.25">
      <c r="A999" s="216">
        <v>45869</v>
      </c>
      <c r="B999" s="217" t="s">
        <v>135</v>
      </c>
      <c r="C999" s="218">
        <v>2.2561</v>
      </c>
    </row>
    <row r="1000" spans="1:3" ht="15" customHeight="1" x14ac:dyDescent="0.25">
      <c r="A1000" s="216">
        <v>45870</v>
      </c>
      <c r="B1000" s="217" t="s">
        <v>135</v>
      </c>
      <c r="C1000" s="218">
        <v>2.2726999999999999</v>
      </c>
    </row>
    <row r="1001" spans="1:3" ht="15" customHeight="1" x14ac:dyDescent="0.25">
      <c r="A1001" s="216">
        <v>45873</v>
      </c>
      <c r="B1001" s="217" t="s">
        <v>135</v>
      </c>
      <c r="C1001" s="218">
        <v>2.2783000000000002</v>
      </c>
    </row>
    <row r="1002" spans="1:3" ht="15" customHeight="1" x14ac:dyDescent="0.25">
      <c r="A1002" s="216">
        <v>45874</v>
      </c>
      <c r="B1002" s="217" t="s">
        <v>135</v>
      </c>
      <c r="C1002" s="218">
        <v>2.2837999999999998</v>
      </c>
    </row>
    <row r="1003" spans="1:3" ht="15" customHeight="1" x14ac:dyDescent="0.25">
      <c r="A1003" s="216">
        <v>45875</v>
      </c>
      <c r="B1003" s="217" t="s">
        <v>135</v>
      </c>
      <c r="C1003" s="218">
        <v>2.2894000000000001</v>
      </c>
    </row>
    <row r="1004" spans="1:3" ht="15" customHeight="1" x14ac:dyDescent="0.25">
      <c r="A1004" s="216">
        <v>45876</v>
      </c>
      <c r="B1004" s="217" t="s">
        <v>135</v>
      </c>
      <c r="C1004" s="218">
        <v>2.2949000000000002</v>
      </c>
    </row>
    <row r="1005" spans="1:3" ht="15" customHeight="1" x14ac:dyDescent="0.25">
      <c r="A1005" s="216">
        <v>45877</v>
      </c>
      <c r="B1005" s="217" t="s">
        <v>135</v>
      </c>
      <c r="C1005" s="218">
        <v>2.3113999999999999</v>
      </c>
    </row>
    <row r="1006" spans="1:3" ht="15" customHeight="1" x14ac:dyDescent="0.25">
      <c r="A1006" s="216">
        <v>45880</v>
      </c>
      <c r="B1006" s="217" t="s">
        <v>135</v>
      </c>
      <c r="C1006" s="218">
        <v>2.3170000000000002</v>
      </c>
    </row>
    <row r="1007" spans="1:3" ht="15" customHeight="1" x14ac:dyDescent="0.25">
      <c r="A1007" s="216">
        <v>45881</v>
      </c>
      <c r="B1007" s="217" t="s">
        <v>135</v>
      </c>
      <c r="C1007" s="218">
        <v>2.3224999999999998</v>
      </c>
    </row>
    <row r="1008" spans="1:3" ht="15" customHeight="1" x14ac:dyDescent="0.25">
      <c r="A1008" s="216">
        <v>45882</v>
      </c>
      <c r="B1008" s="217" t="s">
        <v>135</v>
      </c>
      <c r="C1008" s="218">
        <v>2.3279999999999998</v>
      </c>
    </row>
    <row r="1009" spans="1:3" ht="15" customHeight="1" x14ac:dyDescent="0.25">
      <c r="A1009" s="216">
        <v>45883</v>
      </c>
      <c r="B1009" s="217" t="s">
        <v>135</v>
      </c>
      <c r="C1009" s="218">
        <v>2.3336000000000001</v>
      </c>
    </row>
    <row r="1010" spans="1:3" ht="15" customHeight="1" x14ac:dyDescent="0.25">
      <c r="A1010" s="216">
        <v>45884</v>
      </c>
      <c r="B1010" s="217" t="s">
        <v>135</v>
      </c>
      <c r="C1010" s="218">
        <v>2.3502000000000001</v>
      </c>
    </row>
    <row r="1011" spans="1:3" ht="15" customHeight="1" x14ac:dyDescent="0.25">
      <c r="A1011" s="216">
        <v>45887</v>
      </c>
      <c r="B1011" s="217" t="s">
        <v>135</v>
      </c>
      <c r="C1011" s="218">
        <v>2.3557000000000001</v>
      </c>
    </row>
    <row r="1012" spans="1:3" ht="15" customHeight="1" x14ac:dyDescent="0.25">
      <c r="A1012" s="216">
        <v>45888</v>
      </c>
      <c r="B1012" s="217" t="s">
        <v>135</v>
      </c>
      <c r="C1012" s="218">
        <v>2.3612000000000002</v>
      </c>
    </row>
    <row r="1013" spans="1:3" ht="15" customHeight="1" x14ac:dyDescent="0.25">
      <c r="A1013" s="216">
        <v>45889</v>
      </c>
      <c r="B1013" s="217" t="s">
        <v>135</v>
      </c>
      <c r="C1013" s="218">
        <v>2.3666999999999998</v>
      </c>
    </row>
    <row r="1014" spans="1:3" ht="15" customHeight="1" x14ac:dyDescent="0.25">
      <c r="A1014" s="216">
        <v>45890</v>
      </c>
      <c r="B1014" s="217" t="s">
        <v>135</v>
      </c>
      <c r="C1014" s="218">
        <v>2.3723000000000001</v>
      </c>
    </row>
    <row r="1015" spans="1:3" ht="15" customHeight="1" x14ac:dyDescent="0.25">
      <c r="A1015" s="216">
        <v>45891</v>
      </c>
      <c r="B1015" s="217" t="s">
        <v>135</v>
      </c>
      <c r="C1015" s="218">
        <v>2.3887999999999998</v>
      </c>
    </row>
    <row r="1016" spans="1:3" ht="15" customHeight="1" x14ac:dyDescent="0.25">
      <c r="A1016" s="216">
        <v>45894</v>
      </c>
      <c r="B1016" s="217" t="s">
        <v>135</v>
      </c>
      <c r="C1016" s="218">
        <v>2.3942999999999999</v>
      </c>
    </row>
    <row r="1017" spans="1:3" ht="15" customHeight="1" x14ac:dyDescent="0.25">
      <c r="A1017" s="216">
        <v>45895</v>
      </c>
      <c r="B1017" s="217" t="s">
        <v>135</v>
      </c>
      <c r="C1017" s="218">
        <v>2.3997999999999999</v>
      </c>
    </row>
    <row r="1018" spans="1:3" ht="15" customHeight="1" x14ac:dyDescent="0.25">
      <c r="A1018" s="216">
        <v>45896</v>
      </c>
      <c r="B1018" s="217" t="s">
        <v>135</v>
      </c>
      <c r="C1018" s="218">
        <v>2.4053</v>
      </c>
    </row>
    <row r="1019" spans="1:3" ht="15" customHeight="1" x14ac:dyDescent="0.25">
      <c r="A1019" s="216">
        <v>45897</v>
      </c>
      <c r="B1019" s="217" t="s">
        <v>135</v>
      </c>
      <c r="C1019" s="218">
        <v>2.4108000000000001</v>
      </c>
    </row>
    <row r="1020" spans="1:3" ht="15" customHeight="1" x14ac:dyDescent="0.25">
      <c r="A1020" s="216">
        <v>45898</v>
      </c>
      <c r="B1020" s="217" t="s">
        <v>135</v>
      </c>
      <c r="C1020" s="218">
        <v>2.4274</v>
      </c>
    </row>
    <row r="1021" spans="1:3" ht="15" customHeight="1" x14ac:dyDescent="0.25">
      <c r="A1021" s="216">
        <v>45901</v>
      </c>
      <c r="B1021" s="217" t="s">
        <v>135</v>
      </c>
      <c r="C1021" s="218">
        <v>2.4329000000000001</v>
      </c>
    </row>
    <row r="1022" spans="1:3" ht="15" customHeight="1" x14ac:dyDescent="0.25">
      <c r="A1022" s="216">
        <v>45902</v>
      </c>
      <c r="B1022" s="217" t="s">
        <v>135</v>
      </c>
      <c r="C1022" s="218">
        <v>2.4384000000000001</v>
      </c>
    </row>
    <row r="1023" spans="1:3" ht="15" customHeight="1" x14ac:dyDescent="0.25">
      <c r="A1023" s="216">
        <v>45903</v>
      </c>
      <c r="B1023" s="217" t="s">
        <v>135</v>
      </c>
      <c r="C1023" s="218">
        <v>2.4439000000000002</v>
      </c>
    </row>
    <row r="1024" spans="1:3" ht="15" customHeight="1" x14ac:dyDescent="0.25">
      <c r="A1024" s="216">
        <v>45904</v>
      </c>
      <c r="B1024" s="217" t="s">
        <v>135</v>
      </c>
      <c r="C1024" s="218">
        <v>2.4493999999999998</v>
      </c>
    </row>
    <row r="1025" spans="1:3" ht="15" customHeight="1" x14ac:dyDescent="0.25">
      <c r="A1025" s="216">
        <v>45905</v>
      </c>
      <c r="B1025" s="217" t="s">
        <v>135</v>
      </c>
      <c r="C1025" s="218">
        <v>2.4659</v>
      </c>
    </row>
    <row r="1026" spans="1:3" ht="15" customHeight="1" x14ac:dyDescent="0.25">
      <c r="A1026" s="216">
        <v>45908</v>
      </c>
      <c r="B1026" s="217" t="s">
        <v>135</v>
      </c>
      <c r="C1026" s="218">
        <v>2.4714999999999998</v>
      </c>
    </row>
    <row r="1027" spans="1:3" ht="15" customHeight="1" x14ac:dyDescent="0.25">
      <c r="A1027" s="216">
        <v>45909</v>
      </c>
      <c r="B1027" s="217" t="s">
        <v>135</v>
      </c>
      <c r="C1027" s="218">
        <v>2.4769999999999999</v>
      </c>
    </row>
    <row r="1028" spans="1:3" ht="15" customHeight="1" x14ac:dyDescent="0.25">
      <c r="A1028" s="216">
        <v>45910</v>
      </c>
      <c r="B1028" s="217" t="s">
        <v>135</v>
      </c>
      <c r="C1028" s="218">
        <v>2.4824999999999999</v>
      </c>
    </row>
    <row r="1029" spans="1:3" ht="15" customHeight="1" x14ac:dyDescent="0.25">
      <c r="A1029" s="216">
        <v>45911</v>
      </c>
      <c r="B1029" s="217" t="s">
        <v>135</v>
      </c>
      <c r="C1029" s="218">
        <v>2.488</v>
      </c>
    </row>
    <row r="1030" spans="1:3" ht="15" customHeight="1" x14ac:dyDescent="0.25">
      <c r="A1030" s="216">
        <v>45912</v>
      </c>
      <c r="B1030" s="217" t="s">
        <v>135</v>
      </c>
      <c r="C1030" s="218">
        <v>2.5045000000000002</v>
      </c>
    </row>
    <row r="1031" spans="1:3" ht="15" customHeight="1" x14ac:dyDescent="0.25">
      <c r="A1031" s="216">
        <v>45915</v>
      </c>
      <c r="B1031" s="217" t="s">
        <v>135</v>
      </c>
      <c r="C1031" s="218">
        <v>2.5099999999999998</v>
      </c>
    </row>
    <row r="1032" spans="1:3" ht="15" customHeight="1" x14ac:dyDescent="0.25">
      <c r="A1032" s="216">
        <v>45916</v>
      </c>
      <c r="B1032" s="217" t="s">
        <v>135</v>
      </c>
      <c r="C1032" s="218">
        <v>2.5154999999999998</v>
      </c>
    </row>
    <row r="1033" spans="1:3" ht="15" customHeight="1" x14ac:dyDescent="0.25">
      <c r="A1033" s="216">
        <v>45917</v>
      </c>
      <c r="B1033" s="217" t="s">
        <v>135</v>
      </c>
      <c r="C1033" s="218">
        <v>2.5209999999999999</v>
      </c>
    </row>
    <row r="1034" spans="1:3" ht="15" customHeight="1" x14ac:dyDescent="0.25">
      <c r="A1034" s="216">
        <v>45918</v>
      </c>
      <c r="B1034" s="217" t="s">
        <v>135</v>
      </c>
      <c r="C1034" s="218">
        <v>2.5265</v>
      </c>
    </row>
    <row r="1035" spans="1:3" ht="15" customHeight="1" x14ac:dyDescent="0.25">
      <c r="A1035" s="216">
        <v>45919</v>
      </c>
      <c r="B1035" s="217" t="s">
        <v>135</v>
      </c>
      <c r="C1035" s="218">
        <v>2.5430000000000001</v>
      </c>
    </row>
    <row r="1036" spans="1:3" ht="15" customHeight="1" x14ac:dyDescent="0.25">
      <c r="A1036" s="216">
        <v>45922</v>
      </c>
      <c r="B1036" s="217" t="s">
        <v>135</v>
      </c>
      <c r="C1036" s="218">
        <v>2.5486</v>
      </c>
    </row>
    <row r="1037" spans="1:3" ht="15" customHeight="1" x14ac:dyDescent="0.25">
      <c r="A1037" s="216">
        <v>45923</v>
      </c>
      <c r="B1037" s="217" t="s">
        <v>135</v>
      </c>
      <c r="C1037" s="218">
        <v>2.5541</v>
      </c>
    </row>
    <row r="1038" spans="1:3" ht="15" customHeight="1" x14ac:dyDescent="0.25">
      <c r="A1038" s="216">
        <v>45924</v>
      </c>
      <c r="B1038" s="217" t="s">
        <v>135</v>
      </c>
      <c r="C1038" s="218">
        <v>2.5596000000000001</v>
      </c>
    </row>
    <row r="1039" spans="1:3" ht="15" customHeight="1" x14ac:dyDescent="0.25">
      <c r="A1039" s="216">
        <v>45925</v>
      </c>
      <c r="B1039" s="217" t="s">
        <v>135</v>
      </c>
      <c r="C1039" s="218">
        <v>2.5651999999999999</v>
      </c>
    </row>
    <row r="1040" spans="1:3" ht="15" customHeight="1" x14ac:dyDescent="0.25">
      <c r="A1040" s="216">
        <v>45926</v>
      </c>
      <c r="B1040" s="217" t="s">
        <v>135</v>
      </c>
      <c r="C1040" s="218">
        <v>2.5817999999999999</v>
      </c>
    </row>
    <row r="1041" spans="1:3" ht="15" customHeight="1" x14ac:dyDescent="0.25">
      <c r="A1041" s="216">
        <v>45929</v>
      </c>
      <c r="B1041" s="217" t="s">
        <v>135</v>
      </c>
      <c r="C1041" s="218">
        <v>2.5872999999999999</v>
      </c>
    </row>
    <row r="1042" spans="1:3" ht="15" customHeight="1" x14ac:dyDescent="0.25">
      <c r="A1042" s="216">
        <v>45930</v>
      </c>
      <c r="B1042" s="217" t="s">
        <v>135</v>
      </c>
      <c r="C1042" s="218">
        <v>2.5928</v>
      </c>
    </row>
    <row r="1043" spans="1:3" ht="15" customHeight="1" x14ac:dyDescent="0.25">
      <c r="A1043" s="216">
        <v>45566</v>
      </c>
      <c r="B1043" s="217" t="s">
        <v>110</v>
      </c>
      <c r="C1043" s="218">
        <v>1.32E-2</v>
      </c>
    </row>
    <row r="1044" spans="1:3" ht="15" customHeight="1" x14ac:dyDescent="0.25">
      <c r="A1044" s="216">
        <v>45567</v>
      </c>
      <c r="B1044" s="217" t="s">
        <v>110</v>
      </c>
      <c r="C1044" s="218">
        <v>2.6499999999999999E-2</v>
      </c>
    </row>
    <row r="1045" spans="1:3" ht="15" customHeight="1" x14ac:dyDescent="0.25">
      <c r="A1045" s="216">
        <v>45568</v>
      </c>
      <c r="B1045" s="217" t="s">
        <v>110</v>
      </c>
      <c r="C1045" s="218">
        <v>3.9699999999999999E-2</v>
      </c>
    </row>
    <row r="1046" spans="1:3" ht="15" customHeight="1" x14ac:dyDescent="0.25">
      <c r="A1046" s="216">
        <v>45569</v>
      </c>
      <c r="B1046" s="217" t="s">
        <v>110</v>
      </c>
      <c r="C1046" s="218">
        <v>7.9299999999999995E-2</v>
      </c>
    </row>
    <row r="1047" spans="1:3" ht="15" customHeight="1" x14ac:dyDescent="0.25">
      <c r="A1047" s="216">
        <v>45572</v>
      </c>
      <c r="B1047" s="217" t="s">
        <v>110</v>
      </c>
      <c r="C1047" s="218">
        <v>9.2499999999999999E-2</v>
      </c>
    </row>
    <row r="1048" spans="1:3" ht="15" customHeight="1" x14ac:dyDescent="0.25">
      <c r="A1048" s="216">
        <v>45573</v>
      </c>
      <c r="B1048" s="217" t="s">
        <v>110</v>
      </c>
      <c r="C1048" s="218">
        <v>0.1056</v>
      </c>
    </row>
    <row r="1049" spans="1:3" ht="15" customHeight="1" x14ac:dyDescent="0.25">
      <c r="A1049" s="216">
        <v>45574</v>
      </c>
      <c r="B1049" s="217" t="s">
        <v>110</v>
      </c>
      <c r="C1049" s="218">
        <v>0.1188</v>
      </c>
    </row>
    <row r="1050" spans="1:3" ht="15" customHeight="1" x14ac:dyDescent="0.25">
      <c r="A1050" s="216">
        <v>45575</v>
      </c>
      <c r="B1050" s="217" t="s">
        <v>110</v>
      </c>
      <c r="C1050" s="218">
        <v>0.13189999999999999</v>
      </c>
    </row>
    <row r="1051" spans="1:3" ht="15" customHeight="1" x14ac:dyDescent="0.25">
      <c r="A1051" s="216">
        <v>45576</v>
      </c>
      <c r="B1051" s="217" t="s">
        <v>110</v>
      </c>
      <c r="C1051" s="218">
        <v>0.17119999999999999</v>
      </c>
    </row>
    <row r="1052" spans="1:3" ht="15" customHeight="1" x14ac:dyDescent="0.25">
      <c r="A1052" s="216">
        <v>45579</v>
      </c>
      <c r="B1052" s="217" t="s">
        <v>110</v>
      </c>
      <c r="C1052" s="218">
        <v>0.18429999999999999</v>
      </c>
    </row>
    <row r="1053" spans="1:3" ht="15" customHeight="1" x14ac:dyDescent="0.25">
      <c r="A1053" s="216">
        <v>45580</v>
      </c>
      <c r="B1053" s="217" t="s">
        <v>110</v>
      </c>
      <c r="C1053" s="218">
        <v>0.1973</v>
      </c>
    </row>
    <row r="1054" spans="1:3" ht="15" customHeight="1" x14ac:dyDescent="0.25">
      <c r="A1054" s="216">
        <v>45581</v>
      </c>
      <c r="B1054" s="217" t="s">
        <v>110</v>
      </c>
      <c r="C1054" s="218">
        <v>0.2104</v>
      </c>
    </row>
    <row r="1055" spans="1:3" ht="15" customHeight="1" x14ac:dyDescent="0.25">
      <c r="A1055" s="216">
        <v>45582</v>
      </c>
      <c r="B1055" s="217" t="s">
        <v>110</v>
      </c>
      <c r="C1055" s="218">
        <v>0.2235</v>
      </c>
    </row>
    <row r="1056" spans="1:3" ht="15" customHeight="1" x14ac:dyDescent="0.25">
      <c r="A1056" s="216">
        <v>45583</v>
      </c>
      <c r="B1056" s="217" t="s">
        <v>110</v>
      </c>
      <c r="C1056" s="218">
        <v>0.2626</v>
      </c>
    </row>
    <row r="1057" spans="1:3" ht="15" customHeight="1" x14ac:dyDescent="0.25">
      <c r="A1057" s="216">
        <v>45586</v>
      </c>
      <c r="B1057" s="217" t="s">
        <v>110</v>
      </c>
      <c r="C1057" s="218">
        <v>0.27560000000000001</v>
      </c>
    </row>
    <row r="1058" spans="1:3" ht="15" customHeight="1" x14ac:dyDescent="0.25">
      <c r="A1058" s="216">
        <v>45587</v>
      </c>
      <c r="B1058" s="217" t="s">
        <v>110</v>
      </c>
      <c r="C1058" s="218">
        <v>0.28870000000000001</v>
      </c>
    </row>
    <row r="1059" spans="1:3" ht="15" customHeight="1" x14ac:dyDescent="0.25">
      <c r="A1059" s="216">
        <v>45588</v>
      </c>
      <c r="B1059" s="217" t="s">
        <v>110</v>
      </c>
      <c r="C1059" s="218">
        <v>0.30149999999999999</v>
      </c>
    </row>
    <row r="1060" spans="1:3" ht="15" customHeight="1" x14ac:dyDescent="0.25">
      <c r="A1060" s="216">
        <v>45589</v>
      </c>
      <c r="B1060" s="217" t="s">
        <v>110</v>
      </c>
      <c r="C1060" s="218">
        <v>0.31419999999999998</v>
      </c>
    </row>
    <row r="1061" spans="1:3" ht="15" customHeight="1" x14ac:dyDescent="0.25">
      <c r="A1061" s="216">
        <v>45590</v>
      </c>
      <c r="B1061" s="217" t="s">
        <v>110</v>
      </c>
      <c r="C1061" s="218">
        <v>0.35210000000000002</v>
      </c>
    </row>
    <row r="1062" spans="1:3" ht="15" customHeight="1" x14ac:dyDescent="0.25">
      <c r="A1062" s="216">
        <v>45593</v>
      </c>
      <c r="B1062" s="217" t="s">
        <v>110</v>
      </c>
      <c r="C1062" s="218">
        <v>0.36470000000000002</v>
      </c>
    </row>
    <row r="1063" spans="1:3" ht="15" customHeight="1" x14ac:dyDescent="0.25">
      <c r="A1063" s="216">
        <v>45594</v>
      </c>
      <c r="B1063" s="217" t="s">
        <v>110</v>
      </c>
      <c r="C1063" s="218">
        <v>0.37730000000000002</v>
      </c>
    </row>
    <row r="1064" spans="1:3" ht="15" customHeight="1" x14ac:dyDescent="0.25">
      <c r="A1064" s="216">
        <v>45595</v>
      </c>
      <c r="B1064" s="217" t="s">
        <v>110</v>
      </c>
      <c r="C1064" s="218">
        <v>0.38979999999999998</v>
      </c>
    </row>
    <row r="1065" spans="1:3" ht="15" customHeight="1" x14ac:dyDescent="0.25">
      <c r="A1065" s="216">
        <v>45596</v>
      </c>
      <c r="B1065" s="217" t="s">
        <v>110</v>
      </c>
      <c r="C1065" s="218">
        <v>0.40229999999999999</v>
      </c>
    </row>
    <row r="1066" spans="1:3" ht="15" customHeight="1" x14ac:dyDescent="0.25">
      <c r="A1066" s="216">
        <v>45597</v>
      </c>
      <c r="B1066" s="217" t="s">
        <v>110</v>
      </c>
      <c r="C1066" s="218">
        <v>0.43959999999999999</v>
      </c>
    </row>
    <row r="1067" spans="1:3" ht="15" customHeight="1" x14ac:dyDescent="0.25">
      <c r="A1067" s="216">
        <v>45600</v>
      </c>
      <c r="B1067" s="217" t="s">
        <v>110</v>
      </c>
      <c r="C1067" s="218">
        <v>0.45200000000000001</v>
      </c>
    </row>
    <row r="1068" spans="1:3" ht="15" customHeight="1" x14ac:dyDescent="0.25">
      <c r="A1068" s="216">
        <v>45601</v>
      </c>
      <c r="B1068" s="217" t="s">
        <v>110</v>
      </c>
      <c r="C1068" s="218">
        <v>0.46429999999999999</v>
      </c>
    </row>
    <row r="1069" spans="1:3" ht="15" customHeight="1" x14ac:dyDescent="0.25">
      <c r="A1069" s="216">
        <v>45602</v>
      </c>
      <c r="B1069" s="217" t="s">
        <v>110</v>
      </c>
      <c r="C1069" s="218">
        <v>0.47670000000000001</v>
      </c>
    </row>
    <row r="1070" spans="1:3" ht="15" customHeight="1" x14ac:dyDescent="0.25">
      <c r="A1070" s="216">
        <v>45603</v>
      </c>
      <c r="B1070" s="217" t="s">
        <v>110</v>
      </c>
      <c r="C1070" s="218">
        <v>0.48899999999999999</v>
      </c>
    </row>
    <row r="1071" spans="1:3" ht="15" customHeight="1" x14ac:dyDescent="0.25">
      <c r="A1071" s="216">
        <v>45604</v>
      </c>
      <c r="B1071" s="217" t="s">
        <v>110</v>
      </c>
      <c r="C1071" s="218">
        <v>0.52590000000000003</v>
      </c>
    </row>
    <row r="1072" spans="1:3" ht="15" customHeight="1" x14ac:dyDescent="0.25">
      <c r="A1072" s="216">
        <v>45607</v>
      </c>
      <c r="B1072" s="217" t="s">
        <v>110</v>
      </c>
      <c r="C1072" s="218">
        <v>0.53820000000000001</v>
      </c>
    </row>
    <row r="1073" spans="1:3" ht="15" customHeight="1" x14ac:dyDescent="0.25">
      <c r="A1073" s="216">
        <v>45608</v>
      </c>
      <c r="B1073" s="217" t="s">
        <v>110</v>
      </c>
      <c r="C1073" s="218">
        <v>0.55049999999999999</v>
      </c>
    </row>
    <row r="1074" spans="1:3" ht="15" customHeight="1" x14ac:dyDescent="0.25">
      <c r="A1074" s="216">
        <v>45609</v>
      </c>
      <c r="B1074" s="217" t="s">
        <v>110</v>
      </c>
      <c r="C1074" s="218">
        <v>0.56279999999999997</v>
      </c>
    </row>
    <row r="1075" spans="1:3" ht="15" customHeight="1" x14ac:dyDescent="0.25">
      <c r="A1075" s="216">
        <v>45610</v>
      </c>
      <c r="B1075" s="217" t="s">
        <v>110</v>
      </c>
      <c r="C1075" s="218">
        <v>0.57499999999999996</v>
      </c>
    </row>
    <row r="1076" spans="1:3" ht="15" customHeight="1" x14ac:dyDescent="0.25">
      <c r="A1076" s="216">
        <v>45611</v>
      </c>
      <c r="B1076" s="217" t="s">
        <v>110</v>
      </c>
      <c r="C1076" s="218">
        <v>0.61170000000000002</v>
      </c>
    </row>
    <row r="1077" spans="1:3" ht="15" customHeight="1" x14ac:dyDescent="0.25">
      <c r="A1077" s="216">
        <v>45614</v>
      </c>
      <c r="B1077" s="217" t="s">
        <v>110</v>
      </c>
      <c r="C1077" s="218">
        <v>0.62390000000000001</v>
      </c>
    </row>
    <row r="1078" spans="1:3" ht="15" customHeight="1" x14ac:dyDescent="0.25">
      <c r="A1078" s="216">
        <v>45615</v>
      </c>
      <c r="B1078" s="217" t="s">
        <v>110</v>
      </c>
      <c r="C1078" s="218">
        <v>0.6361</v>
      </c>
    </row>
    <row r="1079" spans="1:3" ht="15" customHeight="1" x14ac:dyDescent="0.25">
      <c r="A1079" s="216">
        <v>45616</v>
      </c>
      <c r="B1079" s="217" t="s">
        <v>110</v>
      </c>
      <c r="C1079" s="218">
        <v>0.64829999999999999</v>
      </c>
    </row>
    <row r="1080" spans="1:3" ht="15" customHeight="1" x14ac:dyDescent="0.25">
      <c r="A1080" s="216">
        <v>45617</v>
      </c>
      <c r="B1080" s="217" t="s">
        <v>110</v>
      </c>
      <c r="C1080" s="218">
        <v>0.66049999999999998</v>
      </c>
    </row>
    <row r="1081" spans="1:3" ht="15" customHeight="1" x14ac:dyDescent="0.25">
      <c r="A1081" s="216">
        <v>45618</v>
      </c>
      <c r="B1081" s="217" t="s">
        <v>110</v>
      </c>
      <c r="C1081" s="218">
        <v>0.69689999999999996</v>
      </c>
    </row>
    <row r="1082" spans="1:3" ht="15" customHeight="1" x14ac:dyDescent="0.25">
      <c r="A1082" s="216">
        <v>45621</v>
      </c>
      <c r="B1082" s="217" t="s">
        <v>110</v>
      </c>
      <c r="C1082" s="218">
        <v>0.70899999999999996</v>
      </c>
    </row>
    <row r="1083" spans="1:3" ht="15" customHeight="1" x14ac:dyDescent="0.25">
      <c r="A1083" s="216">
        <v>45622</v>
      </c>
      <c r="B1083" s="217" t="s">
        <v>110</v>
      </c>
      <c r="C1083" s="218">
        <v>0.72109999999999996</v>
      </c>
    </row>
    <row r="1084" spans="1:3" ht="15" customHeight="1" x14ac:dyDescent="0.25">
      <c r="A1084" s="216">
        <v>45623</v>
      </c>
      <c r="B1084" s="217" t="s">
        <v>110</v>
      </c>
      <c r="C1084" s="218">
        <v>0.73319999999999996</v>
      </c>
    </row>
    <row r="1085" spans="1:3" ht="15" customHeight="1" x14ac:dyDescent="0.25">
      <c r="A1085" s="216">
        <v>45624</v>
      </c>
      <c r="B1085" s="217" t="s">
        <v>110</v>
      </c>
      <c r="C1085" s="218">
        <v>0.74529999999999996</v>
      </c>
    </row>
    <row r="1086" spans="1:3" ht="15" customHeight="1" x14ac:dyDescent="0.25">
      <c r="A1086" s="216">
        <v>45625</v>
      </c>
      <c r="B1086" s="217" t="s">
        <v>110</v>
      </c>
      <c r="C1086" s="218">
        <v>0.78149999999999997</v>
      </c>
    </row>
    <row r="1087" spans="1:3" ht="15" customHeight="1" x14ac:dyDescent="0.25">
      <c r="A1087" s="216">
        <v>45628</v>
      </c>
      <c r="B1087" s="217" t="s">
        <v>110</v>
      </c>
      <c r="C1087" s="218">
        <v>0.79359999999999997</v>
      </c>
    </row>
    <row r="1088" spans="1:3" ht="15" customHeight="1" x14ac:dyDescent="0.25">
      <c r="A1088" s="216">
        <v>45629</v>
      </c>
      <c r="B1088" s="217" t="s">
        <v>110</v>
      </c>
      <c r="C1088" s="218">
        <v>0.80559999999999998</v>
      </c>
    </row>
    <row r="1089" spans="1:3" ht="15" customHeight="1" x14ac:dyDescent="0.25">
      <c r="A1089" s="216">
        <v>45630</v>
      </c>
      <c r="B1089" s="217" t="s">
        <v>110</v>
      </c>
      <c r="C1089" s="218">
        <v>0.81759999999999999</v>
      </c>
    </row>
    <row r="1090" spans="1:3" ht="15" customHeight="1" x14ac:dyDescent="0.25">
      <c r="A1090" s="216">
        <v>45631</v>
      </c>
      <c r="B1090" s="217" t="s">
        <v>110</v>
      </c>
      <c r="C1090" s="218">
        <v>0.8296</v>
      </c>
    </row>
    <row r="1091" spans="1:3" ht="15" customHeight="1" x14ac:dyDescent="0.25">
      <c r="A1091" s="216">
        <v>45632</v>
      </c>
      <c r="B1091" s="217" t="s">
        <v>110</v>
      </c>
      <c r="C1091" s="218">
        <v>0.86560000000000004</v>
      </c>
    </row>
    <row r="1092" spans="1:3" ht="15" customHeight="1" x14ac:dyDescent="0.25">
      <c r="A1092" s="216">
        <v>45635</v>
      </c>
      <c r="B1092" s="217" t="s">
        <v>110</v>
      </c>
      <c r="C1092" s="218">
        <v>0.87760000000000005</v>
      </c>
    </row>
    <row r="1093" spans="1:3" ht="15" customHeight="1" x14ac:dyDescent="0.25">
      <c r="A1093" s="216">
        <v>45636</v>
      </c>
      <c r="B1093" s="217" t="s">
        <v>110</v>
      </c>
      <c r="C1093" s="218">
        <v>0.88959999999999995</v>
      </c>
    </row>
    <row r="1094" spans="1:3" ht="15" customHeight="1" x14ac:dyDescent="0.25">
      <c r="A1094" s="216">
        <v>45637</v>
      </c>
      <c r="B1094" s="217" t="s">
        <v>110</v>
      </c>
      <c r="C1094" s="218">
        <v>0.90169999999999995</v>
      </c>
    </row>
    <row r="1095" spans="1:3" ht="15" customHeight="1" x14ac:dyDescent="0.25">
      <c r="A1095" s="216">
        <v>45638</v>
      </c>
      <c r="B1095" s="217" t="s">
        <v>110</v>
      </c>
      <c r="C1095" s="218">
        <v>0.91359999999999997</v>
      </c>
    </row>
    <row r="1096" spans="1:3" ht="15" customHeight="1" x14ac:dyDescent="0.25">
      <c r="A1096" s="216">
        <v>45639</v>
      </c>
      <c r="B1096" s="217" t="s">
        <v>110</v>
      </c>
      <c r="C1096" s="218">
        <v>0.94969999999999999</v>
      </c>
    </row>
    <row r="1097" spans="1:3" ht="15" customHeight="1" x14ac:dyDescent="0.25">
      <c r="A1097" s="216">
        <v>45642</v>
      </c>
      <c r="B1097" s="217" t="s">
        <v>110</v>
      </c>
      <c r="C1097" s="218">
        <v>0.9617</v>
      </c>
    </row>
    <row r="1098" spans="1:3" ht="15" customHeight="1" x14ac:dyDescent="0.25">
      <c r="A1098" s="216">
        <v>45643</v>
      </c>
      <c r="B1098" s="217" t="s">
        <v>110</v>
      </c>
      <c r="C1098" s="218">
        <v>0.97370000000000001</v>
      </c>
    </row>
    <row r="1099" spans="1:3" ht="15" customHeight="1" x14ac:dyDescent="0.25">
      <c r="A1099" s="216">
        <v>45644</v>
      </c>
      <c r="B1099" s="217" t="s">
        <v>110</v>
      </c>
      <c r="C1099" s="218">
        <v>0.98540000000000005</v>
      </c>
    </row>
    <row r="1100" spans="1:3" ht="15" customHeight="1" x14ac:dyDescent="0.25">
      <c r="A1100" s="216">
        <v>45645</v>
      </c>
      <c r="B1100" s="217" t="s">
        <v>110</v>
      </c>
      <c r="C1100" s="218">
        <v>0.99709999999999999</v>
      </c>
    </row>
    <row r="1101" spans="1:3" ht="15" customHeight="1" x14ac:dyDescent="0.25">
      <c r="A1101" s="216">
        <v>45646</v>
      </c>
      <c r="B1101" s="217" t="s">
        <v>110</v>
      </c>
      <c r="C1101" s="218">
        <v>1.0321</v>
      </c>
    </row>
    <row r="1102" spans="1:3" ht="15" customHeight="1" x14ac:dyDescent="0.25">
      <c r="A1102" s="216">
        <v>45649</v>
      </c>
      <c r="B1102" s="217" t="s">
        <v>110</v>
      </c>
      <c r="C1102" s="218">
        <v>1.0437000000000001</v>
      </c>
    </row>
    <row r="1103" spans="1:3" ht="15" customHeight="1" x14ac:dyDescent="0.25">
      <c r="A1103" s="216">
        <v>45650</v>
      </c>
      <c r="B1103" s="217" t="s">
        <v>110</v>
      </c>
      <c r="C1103" s="218">
        <v>1.0552999999999999</v>
      </c>
    </row>
    <row r="1104" spans="1:3" ht="15" customHeight="1" x14ac:dyDescent="0.25">
      <c r="A1104" s="216">
        <v>45651</v>
      </c>
      <c r="B1104" s="217" t="s">
        <v>110</v>
      </c>
      <c r="C1104" s="218">
        <v>1.0669999999999999</v>
      </c>
    </row>
    <row r="1105" spans="1:3" ht="15" customHeight="1" x14ac:dyDescent="0.25">
      <c r="A1105" s="216">
        <v>45652</v>
      </c>
      <c r="B1105" s="217" t="s">
        <v>110</v>
      </c>
      <c r="C1105" s="218">
        <v>1.0786</v>
      </c>
    </row>
    <row r="1106" spans="1:3" ht="15" customHeight="1" x14ac:dyDescent="0.25">
      <c r="A1106" s="216">
        <v>45653</v>
      </c>
      <c r="B1106" s="217" t="s">
        <v>110</v>
      </c>
      <c r="C1106" s="218">
        <v>1.1133</v>
      </c>
    </row>
    <row r="1107" spans="1:3" ht="15" customHeight="1" x14ac:dyDescent="0.25">
      <c r="A1107" s="216">
        <v>45656</v>
      </c>
      <c r="B1107" s="217" t="s">
        <v>110</v>
      </c>
      <c r="C1107" s="218">
        <v>1.1249</v>
      </c>
    </row>
    <row r="1108" spans="1:3" ht="15" customHeight="1" x14ac:dyDescent="0.25">
      <c r="A1108" s="216">
        <v>45657</v>
      </c>
      <c r="B1108" s="217" t="s">
        <v>110</v>
      </c>
      <c r="C1108" s="218">
        <v>1.1361000000000001</v>
      </c>
    </row>
    <row r="1109" spans="1:3" ht="15" customHeight="1" x14ac:dyDescent="0.25">
      <c r="A1109" s="216">
        <v>45659</v>
      </c>
      <c r="B1109" s="217" t="s">
        <v>110</v>
      </c>
      <c r="C1109" s="218">
        <v>1.1576</v>
      </c>
    </row>
    <row r="1110" spans="1:3" ht="15" customHeight="1" x14ac:dyDescent="0.25">
      <c r="A1110" s="216">
        <v>45660</v>
      </c>
      <c r="B1110" s="217" t="s">
        <v>110</v>
      </c>
      <c r="C1110" s="218">
        <v>1.1917</v>
      </c>
    </row>
    <row r="1111" spans="1:3" ht="15" customHeight="1" x14ac:dyDescent="0.25">
      <c r="A1111" s="216">
        <v>45663</v>
      </c>
      <c r="B1111" s="217" t="s">
        <v>110</v>
      </c>
      <c r="C1111" s="218">
        <v>1.2030000000000001</v>
      </c>
    </row>
    <row r="1112" spans="1:3" ht="15" customHeight="1" x14ac:dyDescent="0.25">
      <c r="A1112" s="216">
        <v>45664</v>
      </c>
      <c r="B1112" s="217" t="s">
        <v>110</v>
      </c>
      <c r="C1112" s="218">
        <v>1.2142999999999999</v>
      </c>
    </row>
    <row r="1113" spans="1:3" ht="15" customHeight="1" x14ac:dyDescent="0.25">
      <c r="A1113" s="216">
        <v>45665</v>
      </c>
      <c r="B1113" s="217" t="s">
        <v>110</v>
      </c>
      <c r="C1113" s="218">
        <v>1.2255</v>
      </c>
    </row>
    <row r="1114" spans="1:3" ht="15" customHeight="1" x14ac:dyDescent="0.25">
      <c r="A1114" s="216">
        <v>45666</v>
      </c>
      <c r="B1114" s="217" t="s">
        <v>110</v>
      </c>
      <c r="C1114" s="218">
        <v>1.2366999999999999</v>
      </c>
    </row>
    <row r="1115" spans="1:3" ht="15" customHeight="1" x14ac:dyDescent="0.25">
      <c r="A1115" s="216">
        <v>45667</v>
      </c>
      <c r="B1115" s="217" t="s">
        <v>110</v>
      </c>
      <c r="C1115" s="218">
        <v>1.2703</v>
      </c>
    </row>
    <row r="1116" spans="1:3" ht="15" customHeight="1" x14ac:dyDescent="0.25">
      <c r="A1116" s="216">
        <v>45670</v>
      </c>
      <c r="B1116" s="217" t="s">
        <v>110</v>
      </c>
      <c r="C1116" s="218">
        <v>1.2815000000000001</v>
      </c>
    </row>
    <row r="1117" spans="1:3" ht="15" customHeight="1" x14ac:dyDescent="0.25">
      <c r="A1117" s="216">
        <v>45671</v>
      </c>
      <c r="B1117" s="217" t="s">
        <v>110</v>
      </c>
      <c r="C1117" s="218">
        <v>1.2927</v>
      </c>
    </row>
    <row r="1118" spans="1:3" ht="15" customHeight="1" x14ac:dyDescent="0.25">
      <c r="A1118" s="216">
        <v>45672</v>
      </c>
      <c r="B1118" s="217" t="s">
        <v>110</v>
      </c>
      <c r="C1118" s="218">
        <v>1.3039000000000001</v>
      </c>
    </row>
    <row r="1119" spans="1:3" ht="15" customHeight="1" x14ac:dyDescent="0.25">
      <c r="A1119" s="216">
        <v>45673</v>
      </c>
      <c r="B1119" s="217" t="s">
        <v>110</v>
      </c>
      <c r="C1119" s="218">
        <v>1.3150999999999999</v>
      </c>
    </row>
    <row r="1120" spans="1:3" ht="15" customHeight="1" x14ac:dyDescent="0.25">
      <c r="A1120" s="216">
        <v>45674</v>
      </c>
      <c r="B1120" s="217" t="s">
        <v>110</v>
      </c>
      <c r="C1120" s="218">
        <v>1.3485</v>
      </c>
    </row>
    <row r="1121" spans="1:3" ht="15" customHeight="1" x14ac:dyDescent="0.25">
      <c r="A1121" s="216">
        <v>45677</v>
      </c>
      <c r="B1121" s="217" t="s">
        <v>110</v>
      </c>
      <c r="C1121" s="218">
        <v>1.3595999999999999</v>
      </c>
    </row>
    <row r="1122" spans="1:3" ht="15" customHeight="1" x14ac:dyDescent="0.25">
      <c r="A1122" s="216">
        <v>45678</v>
      </c>
      <c r="B1122" s="217" t="s">
        <v>110</v>
      </c>
      <c r="C1122" s="218">
        <v>1.3707</v>
      </c>
    </row>
    <row r="1123" spans="1:3" ht="15" customHeight="1" x14ac:dyDescent="0.25">
      <c r="A1123" s="216">
        <v>45679</v>
      </c>
      <c r="B1123" s="217" t="s">
        <v>110</v>
      </c>
      <c r="C1123" s="218">
        <v>1.3817999999999999</v>
      </c>
    </row>
    <row r="1124" spans="1:3" ht="15" customHeight="1" x14ac:dyDescent="0.25">
      <c r="A1124" s="216">
        <v>45680</v>
      </c>
      <c r="B1124" s="217" t="s">
        <v>110</v>
      </c>
      <c r="C1124" s="218">
        <v>1.3929</v>
      </c>
    </row>
    <row r="1125" spans="1:3" ht="15" customHeight="1" x14ac:dyDescent="0.25">
      <c r="A1125" s="216">
        <v>45681</v>
      </c>
      <c r="B1125" s="217" t="s">
        <v>110</v>
      </c>
      <c r="C1125" s="218">
        <v>1.4260999999999999</v>
      </c>
    </row>
    <row r="1126" spans="1:3" ht="15" customHeight="1" x14ac:dyDescent="0.25">
      <c r="A1126" s="216">
        <v>45684</v>
      </c>
      <c r="B1126" s="217" t="s">
        <v>110</v>
      </c>
      <c r="C1126" s="218">
        <v>1.4372</v>
      </c>
    </row>
    <row r="1127" spans="1:3" ht="15" customHeight="1" x14ac:dyDescent="0.25">
      <c r="A1127" s="216">
        <v>45685</v>
      </c>
      <c r="B1127" s="217" t="s">
        <v>110</v>
      </c>
      <c r="C1127" s="218">
        <v>1.4481999999999999</v>
      </c>
    </row>
    <row r="1128" spans="1:3" ht="15" customHeight="1" x14ac:dyDescent="0.25">
      <c r="A1128" s="216">
        <v>45686</v>
      </c>
      <c r="B1128" s="217" t="s">
        <v>110</v>
      </c>
      <c r="C1128" s="218">
        <v>1.4592000000000001</v>
      </c>
    </row>
    <row r="1129" spans="1:3" ht="15" customHeight="1" x14ac:dyDescent="0.25">
      <c r="A1129" s="216">
        <v>45687</v>
      </c>
      <c r="B1129" s="217" t="s">
        <v>110</v>
      </c>
      <c r="C1129" s="218">
        <v>1.4702</v>
      </c>
    </row>
    <row r="1130" spans="1:3" ht="15" customHeight="1" x14ac:dyDescent="0.25">
      <c r="A1130" s="216">
        <v>45688</v>
      </c>
      <c r="B1130" s="217" t="s">
        <v>110</v>
      </c>
      <c r="C1130" s="218">
        <v>1.5029999999999999</v>
      </c>
    </row>
    <row r="1131" spans="1:3" ht="15" customHeight="1" x14ac:dyDescent="0.25">
      <c r="A1131" s="216">
        <v>45691</v>
      </c>
      <c r="B1131" s="217" t="s">
        <v>110</v>
      </c>
      <c r="C1131" s="218">
        <v>1.5139</v>
      </c>
    </row>
    <row r="1132" spans="1:3" ht="15" customHeight="1" x14ac:dyDescent="0.25">
      <c r="A1132" s="216">
        <v>45692</v>
      </c>
      <c r="B1132" s="217" t="s">
        <v>110</v>
      </c>
      <c r="C1132" s="218">
        <v>1.5247999999999999</v>
      </c>
    </row>
    <row r="1133" spans="1:3" ht="15" customHeight="1" x14ac:dyDescent="0.25">
      <c r="A1133" s="216">
        <v>45693</v>
      </c>
      <c r="B1133" s="217" t="s">
        <v>110</v>
      </c>
      <c r="C1133" s="218">
        <v>1.5354000000000001</v>
      </c>
    </row>
    <row r="1134" spans="1:3" ht="15" customHeight="1" x14ac:dyDescent="0.25">
      <c r="A1134" s="216">
        <v>45694</v>
      </c>
      <c r="B1134" s="217" t="s">
        <v>110</v>
      </c>
      <c r="C1134" s="218">
        <v>1.5459000000000001</v>
      </c>
    </row>
    <row r="1135" spans="1:3" ht="15" customHeight="1" x14ac:dyDescent="0.25">
      <c r="A1135" s="216">
        <v>45695</v>
      </c>
      <c r="B1135" s="217" t="s">
        <v>110</v>
      </c>
      <c r="C1135" s="218">
        <v>1.5770999999999999</v>
      </c>
    </row>
    <row r="1136" spans="1:3" ht="15" customHeight="1" x14ac:dyDescent="0.25">
      <c r="A1136" s="216">
        <v>45698</v>
      </c>
      <c r="B1136" s="217" t="s">
        <v>110</v>
      </c>
      <c r="C1136" s="218">
        <v>1.5874999999999999</v>
      </c>
    </row>
    <row r="1137" spans="1:3" ht="15" customHeight="1" x14ac:dyDescent="0.25">
      <c r="A1137" s="216">
        <v>45699</v>
      </c>
      <c r="B1137" s="217" t="s">
        <v>110</v>
      </c>
      <c r="C1137" s="218">
        <v>1.5979000000000001</v>
      </c>
    </row>
    <row r="1138" spans="1:3" ht="15" customHeight="1" x14ac:dyDescent="0.25">
      <c r="A1138" s="216">
        <v>45700</v>
      </c>
      <c r="B1138" s="217" t="s">
        <v>110</v>
      </c>
      <c r="C1138" s="218">
        <v>1.6082000000000001</v>
      </c>
    </row>
    <row r="1139" spans="1:3" ht="15" customHeight="1" x14ac:dyDescent="0.25">
      <c r="A1139" s="216">
        <v>45701</v>
      </c>
      <c r="B1139" s="217" t="s">
        <v>110</v>
      </c>
      <c r="C1139" s="218">
        <v>1.6185</v>
      </c>
    </row>
    <row r="1140" spans="1:3" ht="15" customHeight="1" x14ac:dyDescent="0.25">
      <c r="A1140" s="216">
        <v>45702</v>
      </c>
      <c r="B1140" s="217" t="s">
        <v>110</v>
      </c>
      <c r="C1140" s="218">
        <v>1.6495</v>
      </c>
    </row>
    <row r="1141" spans="1:3" ht="15" customHeight="1" x14ac:dyDescent="0.25">
      <c r="A1141" s="216">
        <v>45705</v>
      </c>
      <c r="B1141" s="217" t="s">
        <v>110</v>
      </c>
      <c r="C1141" s="218">
        <v>1.6597999999999999</v>
      </c>
    </row>
    <row r="1142" spans="1:3" ht="15" customHeight="1" x14ac:dyDescent="0.25">
      <c r="A1142" s="216">
        <v>45706</v>
      </c>
      <c r="B1142" s="217" t="s">
        <v>110</v>
      </c>
      <c r="C1142" s="218">
        <v>1.6700999999999999</v>
      </c>
    </row>
    <row r="1143" spans="1:3" ht="15" customHeight="1" x14ac:dyDescent="0.25">
      <c r="A1143" s="216">
        <v>45707</v>
      </c>
      <c r="B1143" s="217" t="s">
        <v>110</v>
      </c>
      <c r="C1143" s="218">
        <v>1.6803999999999999</v>
      </c>
    </row>
    <row r="1144" spans="1:3" ht="15" customHeight="1" x14ac:dyDescent="0.25">
      <c r="A1144" s="216">
        <v>45708</v>
      </c>
      <c r="B1144" s="217" t="s">
        <v>110</v>
      </c>
      <c r="C1144" s="218">
        <v>1.6907000000000001</v>
      </c>
    </row>
    <row r="1145" spans="1:3" ht="15" customHeight="1" x14ac:dyDescent="0.25">
      <c r="A1145" s="216">
        <v>45709</v>
      </c>
      <c r="B1145" s="217" t="s">
        <v>110</v>
      </c>
      <c r="C1145" s="218">
        <v>1.7215</v>
      </c>
    </row>
    <row r="1146" spans="1:3" ht="15" customHeight="1" x14ac:dyDescent="0.25">
      <c r="A1146" s="216">
        <v>45712</v>
      </c>
      <c r="B1146" s="217" t="s">
        <v>110</v>
      </c>
      <c r="C1146" s="218">
        <v>1.7317</v>
      </c>
    </row>
    <row r="1147" spans="1:3" ht="15" customHeight="1" x14ac:dyDescent="0.25">
      <c r="A1147" s="216">
        <v>45713</v>
      </c>
      <c r="B1147" s="217" t="s">
        <v>110</v>
      </c>
      <c r="C1147" s="218">
        <v>1.742</v>
      </c>
    </row>
    <row r="1148" spans="1:3" ht="15" customHeight="1" x14ac:dyDescent="0.25">
      <c r="A1148" s="216">
        <v>45714</v>
      </c>
      <c r="B1148" s="217" t="s">
        <v>110</v>
      </c>
      <c r="C1148" s="218">
        <v>1.7522</v>
      </c>
    </row>
    <row r="1149" spans="1:3" ht="15" customHeight="1" x14ac:dyDescent="0.25">
      <c r="A1149" s="216">
        <v>45715</v>
      </c>
      <c r="B1149" s="217" t="s">
        <v>110</v>
      </c>
      <c r="C1149" s="218">
        <v>1.7624</v>
      </c>
    </row>
    <row r="1150" spans="1:3" ht="15" customHeight="1" x14ac:dyDescent="0.25">
      <c r="A1150" s="216">
        <v>45716</v>
      </c>
      <c r="B1150" s="217" t="s">
        <v>110</v>
      </c>
      <c r="C1150" s="218">
        <v>1.7929999999999999</v>
      </c>
    </row>
    <row r="1151" spans="1:3" ht="15" customHeight="1" x14ac:dyDescent="0.25">
      <c r="A1151" s="216">
        <v>45719</v>
      </c>
      <c r="B1151" s="217" t="s">
        <v>110</v>
      </c>
      <c r="C1151" s="218">
        <v>1.8031999999999999</v>
      </c>
    </row>
    <row r="1152" spans="1:3" ht="15" customHeight="1" x14ac:dyDescent="0.25">
      <c r="A1152" s="216">
        <v>45720</v>
      </c>
      <c r="B1152" s="217" t="s">
        <v>110</v>
      </c>
      <c r="C1152" s="218">
        <v>1.8132999999999999</v>
      </c>
    </row>
    <row r="1153" spans="1:3" ht="15" customHeight="1" x14ac:dyDescent="0.25">
      <c r="A1153" s="216">
        <v>45721</v>
      </c>
      <c r="B1153" s="217" t="s">
        <v>110</v>
      </c>
      <c r="C1153" s="218">
        <v>1.8233999999999999</v>
      </c>
    </row>
    <row r="1154" spans="1:3" ht="15" customHeight="1" x14ac:dyDescent="0.25">
      <c r="A1154" s="216">
        <v>45722</v>
      </c>
      <c r="B1154" s="217" t="s">
        <v>110</v>
      </c>
      <c r="C1154" s="218">
        <v>1.8335999999999999</v>
      </c>
    </row>
    <row r="1155" spans="1:3" ht="15" customHeight="1" x14ac:dyDescent="0.25">
      <c r="A1155" s="216">
        <v>45723</v>
      </c>
      <c r="B1155" s="217" t="s">
        <v>110</v>
      </c>
      <c r="C1155" s="218">
        <v>1.8637999999999999</v>
      </c>
    </row>
    <row r="1156" spans="1:3" ht="15" customHeight="1" x14ac:dyDescent="0.25">
      <c r="A1156" s="216">
        <v>45726</v>
      </c>
      <c r="B1156" s="217" t="s">
        <v>110</v>
      </c>
      <c r="C1156" s="218">
        <v>1.8738999999999999</v>
      </c>
    </row>
    <row r="1157" spans="1:3" ht="15" customHeight="1" x14ac:dyDescent="0.25">
      <c r="A1157" s="216">
        <v>45727</v>
      </c>
      <c r="B1157" s="217" t="s">
        <v>110</v>
      </c>
      <c r="C1157" s="218">
        <v>1.8839999999999999</v>
      </c>
    </row>
    <row r="1158" spans="1:3" ht="15" customHeight="1" x14ac:dyDescent="0.25">
      <c r="A1158" s="216">
        <v>45728</v>
      </c>
      <c r="B1158" s="217" t="s">
        <v>110</v>
      </c>
      <c r="C1158" s="218">
        <v>1.8935999999999999</v>
      </c>
    </row>
    <row r="1159" spans="1:3" ht="15" customHeight="1" x14ac:dyDescent="0.25">
      <c r="A1159" s="216">
        <v>45729</v>
      </c>
      <c r="B1159" s="217" t="s">
        <v>110</v>
      </c>
      <c r="C1159" s="218">
        <v>1.9032</v>
      </c>
    </row>
    <row r="1160" spans="1:3" ht="15" customHeight="1" x14ac:dyDescent="0.25">
      <c r="A1160" s="216">
        <v>45730</v>
      </c>
      <c r="B1160" s="217" t="s">
        <v>110</v>
      </c>
      <c r="C1160" s="218">
        <v>1.9319999999999999</v>
      </c>
    </row>
    <row r="1161" spans="1:3" ht="15" customHeight="1" x14ac:dyDescent="0.25">
      <c r="A1161" s="216">
        <v>45733</v>
      </c>
      <c r="B1161" s="217" t="s">
        <v>110</v>
      </c>
      <c r="C1161" s="218">
        <v>1.9416</v>
      </c>
    </row>
    <row r="1162" spans="1:3" ht="15" customHeight="1" x14ac:dyDescent="0.25">
      <c r="A1162" s="216">
        <v>45734</v>
      </c>
      <c r="B1162" s="217" t="s">
        <v>110</v>
      </c>
      <c r="C1162" s="218">
        <v>1.9511000000000001</v>
      </c>
    </row>
    <row r="1163" spans="1:3" ht="15" customHeight="1" x14ac:dyDescent="0.25">
      <c r="A1163" s="216">
        <v>45735</v>
      </c>
      <c r="B1163" s="217" t="s">
        <v>110</v>
      </c>
      <c r="C1163" s="218">
        <v>1.9607000000000001</v>
      </c>
    </row>
    <row r="1164" spans="1:3" ht="15" customHeight="1" x14ac:dyDescent="0.25">
      <c r="A1164" s="216">
        <v>45736</v>
      </c>
      <c r="B1164" s="217" t="s">
        <v>110</v>
      </c>
      <c r="C1164" s="218">
        <v>1.9702</v>
      </c>
    </row>
    <row r="1165" spans="1:3" ht="15" customHeight="1" x14ac:dyDescent="0.25">
      <c r="A1165" s="216">
        <v>45737</v>
      </c>
      <c r="B1165" s="217" t="s">
        <v>110</v>
      </c>
      <c r="C1165" s="218">
        <v>1.9986999999999999</v>
      </c>
    </row>
    <row r="1166" spans="1:3" ht="15" customHeight="1" x14ac:dyDescent="0.25">
      <c r="A1166" s="216">
        <v>45740</v>
      </c>
      <c r="B1166" s="217" t="s">
        <v>110</v>
      </c>
      <c r="C1166" s="218">
        <v>2.0083000000000002</v>
      </c>
    </row>
    <row r="1167" spans="1:3" ht="15" customHeight="1" x14ac:dyDescent="0.25">
      <c r="A1167" s="216">
        <v>45741</v>
      </c>
      <c r="B1167" s="217" t="s">
        <v>110</v>
      </c>
      <c r="C1167" s="218">
        <v>2.0177999999999998</v>
      </c>
    </row>
    <row r="1168" spans="1:3" ht="15" customHeight="1" x14ac:dyDescent="0.25">
      <c r="A1168" s="216">
        <v>45742</v>
      </c>
      <c r="B1168" s="217" t="s">
        <v>110</v>
      </c>
      <c r="C1168" s="218">
        <v>2.0272000000000001</v>
      </c>
    </row>
    <row r="1169" spans="1:3" ht="15" customHeight="1" x14ac:dyDescent="0.25">
      <c r="A1169" s="216">
        <v>45743</v>
      </c>
      <c r="B1169" s="217" t="s">
        <v>110</v>
      </c>
      <c r="C1169" s="218">
        <v>2.0367999999999999</v>
      </c>
    </row>
    <row r="1170" spans="1:3" ht="15" customHeight="1" x14ac:dyDescent="0.25">
      <c r="A1170" s="216">
        <v>45744</v>
      </c>
      <c r="B1170" s="217" t="s">
        <v>110</v>
      </c>
      <c r="C1170" s="218">
        <v>2.0653000000000001</v>
      </c>
    </row>
    <row r="1171" spans="1:3" ht="15" customHeight="1" x14ac:dyDescent="0.25">
      <c r="A1171" s="216">
        <v>45747</v>
      </c>
      <c r="B1171" s="217" t="s">
        <v>110</v>
      </c>
      <c r="C1171" s="218">
        <v>2.0748000000000002</v>
      </c>
    </row>
    <row r="1172" spans="1:3" ht="15" customHeight="1" x14ac:dyDescent="0.25">
      <c r="A1172" s="216">
        <v>45748</v>
      </c>
      <c r="B1172" s="217" t="s">
        <v>110</v>
      </c>
      <c r="C1172" s="218">
        <v>2.0842999999999998</v>
      </c>
    </row>
    <row r="1173" spans="1:3" ht="15" customHeight="1" x14ac:dyDescent="0.25">
      <c r="A1173" s="216">
        <v>45749</v>
      </c>
      <c r="B1173" s="217" t="s">
        <v>110</v>
      </c>
      <c r="C1173" s="218">
        <v>2.0937000000000001</v>
      </c>
    </row>
    <row r="1174" spans="1:3" ht="15" customHeight="1" x14ac:dyDescent="0.25">
      <c r="A1174" s="216">
        <v>45750</v>
      </c>
      <c r="B1174" s="217" t="s">
        <v>110</v>
      </c>
      <c r="C1174" s="218">
        <v>2.1031</v>
      </c>
    </row>
    <row r="1175" spans="1:3" ht="15" customHeight="1" x14ac:dyDescent="0.25">
      <c r="A1175" s="216">
        <v>45751</v>
      </c>
      <c r="B1175" s="217" t="s">
        <v>110</v>
      </c>
      <c r="C1175" s="218">
        <v>2.1312000000000002</v>
      </c>
    </row>
    <row r="1176" spans="1:3" ht="15" customHeight="1" x14ac:dyDescent="0.25">
      <c r="A1176" s="216">
        <v>45754</v>
      </c>
      <c r="B1176" s="217" t="s">
        <v>110</v>
      </c>
      <c r="C1176" s="218">
        <v>2.1404999999999998</v>
      </c>
    </row>
    <row r="1177" spans="1:3" ht="15" customHeight="1" x14ac:dyDescent="0.25">
      <c r="A1177" s="216">
        <v>45755</v>
      </c>
      <c r="B1177" s="217" t="s">
        <v>110</v>
      </c>
      <c r="C1177" s="218">
        <v>2.1497999999999999</v>
      </c>
    </row>
    <row r="1178" spans="1:3" ht="15" customHeight="1" x14ac:dyDescent="0.25">
      <c r="A1178" s="216">
        <v>45756</v>
      </c>
      <c r="B1178" s="217" t="s">
        <v>110</v>
      </c>
      <c r="C1178" s="218">
        <v>2.1591</v>
      </c>
    </row>
    <row r="1179" spans="1:3" ht="15" customHeight="1" x14ac:dyDescent="0.25">
      <c r="A1179" s="216">
        <v>45757</v>
      </c>
      <c r="B1179" s="217" t="s">
        <v>110</v>
      </c>
      <c r="C1179" s="218">
        <v>2.1684000000000001</v>
      </c>
    </row>
    <row r="1180" spans="1:3" ht="15" customHeight="1" x14ac:dyDescent="0.25">
      <c r="A1180" s="216">
        <v>45758</v>
      </c>
      <c r="B1180" s="217" t="s">
        <v>110</v>
      </c>
      <c r="C1180" s="218">
        <v>2.1962000000000002</v>
      </c>
    </row>
    <row r="1181" spans="1:3" ht="15" customHeight="1" x14ac:dyDescent="0.25">
      <c r="A1181" s="216">
        <v>45761</v>
      </c>
      <c r="B1181" s="217" t="s">
        <v>110</v>
      </c>
      <c r="C1181" s="218">
        <v>2.2054999999999998</v>
      </c>
    </row>
    <row r="1182" spans="1:3" ht="15" customHeight="1" x14ac:dyDescent="0.25">
      <c r="A1182" s="216">
        <v>45762</v>
      </c>
      <c r="B1182" s="217" t="s">
        <v>110</v>
      </c>
      <c r="C1182" s="218">
        <v>2.2147999999999999</v>
      </c>
    </row>
    <row r="1183" spans="1:3" ht="15" customHeight="1" x14ac:dyDescent="0.25">
      <c r="A1183" s="216">
        <v>45763</v>
      </c>
      <c r="B1183" s="217" t="s">
        <v>110</v>
      </c>
      <c r="C1183" s="218">
        <v>2.2241</v>
      </c>
    </row>
    <row r="1184" spans="1:3" ht="15" customHeight="1" x14ac:dyDescent="0.25">
      <c r="A1184" s="216">
        <v>45764</v>
      </c>
      <c r="B1184" s="217" t="s">
        <v>110</v>
      </c>
      <c r="C1184" s="218">
        <v>2.2704</v>
      </c>
    </row>
    <row r="1185" spans="1:3" ht="15" customHeight="1" x14ac:dyDescent="0.25">
      <c r="A1185" s="216">
        <v>45769</v>
      </c>
      <c r="B1185" s="217" t="s">
        <v>110</v>
      </c>
      <c r="C1185" s="218">
        <v>2.2797000000000001</v>
      </c>
    </row>
    <row r="1186" spans="1:3" ht="15" customHeight="1" x14ac:dyDescent="0.25">
      <c r="A1186" s="216">
        <v>45770</v>
      </c>
      <c r="B1186" s="217" t="s">
        <v>110</v>
      </c>
      <c r="C1186" s="218">
        <v>2.2885</v>
      </c>
    </row>
    <row r="1187" spans="1:3" ht="15" customHeight="1" x14ac:dyDescent="0.25">
      <c r="A1187" s="216">
        <v>45771</v>
      </c>
      <c r="B1187" s="217" t="s">
        <v>110</v>
      </c>
      <c r="C1187" s="218">
        <v>2.2972999999999999</v>
      </c>
    </row>
    <row r="1188" spans="1:3" ht="15" customHeight="1" x14ac:dyDescent="0.25">
      <c r="A1188" s="216">
        <v>45772</v>
      </c>
      <c r="B1188" s="217" t="s">
        <v>110</v>
      </c>
      <c r="C1188" s="218">
        <v>2.3235999999999999</v>
      </c>
    </row>
    <row r="1189" spans="1:3" ht="15" customHeight="1" x14ac:dyDescent="0.25">
      <c r="A1189" s="216">
        <v>45775</v>
      </c>
      <c r="B1189" s="217" t="s">
        <v>110</v>
      </c>
      <c r="C1189" s="218">
        <v>2.3323</v>
      </c>
    </row>
    <row r="1190" spans="1:3" ht="15" customHeight="1" x14ac:dyDescent="0.25">
      <c r="A1190" s="216">
        <v>45776</v>
      </c>
      <c r="B1190" s="217" t="s">
        <v>110</v>
      </c>
      <c r="C1190" s="218">
        <v>2.3410000000000002</v>
      </c>
    </row>
    <row r="1191" spans="1:3" ht="15" customHeight="1" x14ac:dyDescent="0.25">
      <c r="A1191" s="216">
        <v>45777</v>
      </c>
      <c r="B1191" s="217" t="s">
        <v>110</v>
      </c>
      <c r="C1191" s="218">
        <v>2.3582999999999998</v>
      </c>
    </row>
    <row r="1192" spans="1:3" ht="15" customHeight="1" x14ac:dyDescent="0.25">
      <c r="A1192" s="216">
        <v>45779</v>
      </c>
      <c r="B1192" s="217" t="s">
        <v>110</v>
      </c>
      <c r="C1192" s="218">
        <v>2.3841000000000001</v>
      </c>
    </row>
    <row r="1193" spans="1:3" ht="15" customHeight="1" x14ac:dyDescent="0.25">
      <c r="A1193" s="216">
        <v>45782</v>
      </c>
      <c r="B1193" s="217" t="s">
        <v>110</v>
      </c>
      <c r="C1193" s="218">
        <v>2.3927</v>
      </c>
    </row>
    <row r="1194" spans="1:3" ht="15" customHeight="1" x14ac:dyDescent="0.25">
      <c r="A1194" s="216">
        <v>45783</v>
      </c>
      <c r="B1194" s="217" t="s">
        <v>110</v>
      </c>
      <c r="C1194" s="218">
        <v>2.4013</v>
      </c>
    </row>
    <row r="1195" spans="1:3" ht="15" customHeight="1" x14ac:dyDescent="0.25">
      <c r="A1195" s="216">
        <v>45784</v>
      </c>
      <c r="B1195" s="217" t="s">
        <v>110</v>
      </c>
      <c r="C1195" s="218">
        <v>2.4098999999999999</v>
      </c>
    </row>
    <row r="1196" spans="1:3" ht="15" customHeight="1" x14ac:dyDescent="0.25">
      <c r="A1196" s="216">
        <v>45785</v>
      </c>
      <c r="B1196" s="217" t="s">
        <v>110</v>
      </c>
      <c r="C1196" s="218">
        <v>2.4184999999999999</v>
      </c>
    </row>
    <row r="1197" spans="1:3" ht="15" customHeight="1" x14ac:dyDescent="0.25">
      <c r="A1197" s="216">
        <v>45786</v>
      </c>
      <c r="B1197" s="217" t="s">
        <v>110</v>
      </c>
      <c r="C1197" s="218">
        <v>2.444</v>
      </c>
    </row>
    <row r="1198" spans="1:3" ht="15" customHeight="1" x14ac:dyDescent="0.25">
      <c r="A1198" s="216">
        <v>45789</v>
      </c>
      <c r="B1198" s="217" t="s">
        <v>110</v>
      </c>
      <c r="C1198" s="218">
        <v>2.4525000000000001</v>
      </c>
    </row>
    <row r="1199" spans="1:3" ht="15" customHeight="1" x14ac:dyDescent="0.25">
      <c r="A1199" s="216">
        <v>45790</v>
      </c>
      <c r="B1199" s="217" t="s">
        <v>110</v>
      </c>
      <c r="C1199" s="218">
        <v>2.4609999999999999</v>
      </c>
    </row>
    <row r="1200" spans="1:3" ht="15" customHeight="1" x14ac:dyDescent="0.25">
      <c r="A1200" s="216">
        <v>45791</v>
      </c>
      <c r="B1200" s="217" t="s">
        <v>110</v>
      </c>
      <c r="C1200" s="218">
        <v>2.4695999999999998</v>
      </c>
    </row>
    <row r="1201" spans="1:3" ht="15" customHeight="1" x14ac:dyDescent="0.25">
      <c r="A1201" s="216">
        <v>45792</v>
      </c>
      <c r="B1201" s="217" t="s">
        <v>110</v>
      </c>
      <c r="C1201" s="218">
        <v>2.4781</v>
      </c>
    </row>
    <row r="1202" spans="1:3" ht="15" customHeight="1" x14ac:dyDescent="0.25">
      <c r="A1202" s="216">
        <v>45793</v>
      </c>
      <c r="B1202" s="217" t="s">
        <v>110</v>
      </c>
      <c r="C1202" s="218">
        <v>2.5036</v>
      </c>
    </row>
    <row r="1203" spans="1:3" ht="15" customHeight="1" x14ac:dyDescent="0.25">
      <c r="A1203" s="216">
        <v>45796</v>
      </c>
      <c r="B1203" s="217" t="s">
        <v>110</v>
      </c>
      <c r="C1203" s="218">
        <v>2.5121000000000002</v>
      </c>
    </row>
    <row r="1204" spans="1:3" ht="15" customHeight="1" x14ac:dyDescent="0.25">
      <c r="A1204" s="216">
        <v>45797</v>
      </c>
      <c r="B1204" s="217" t="s">
        <v>110</v>
      </c>
      <c r="C1204" s="218">
        <v>2.5206</v>
      </c>
    </row>
    <row r="1205" spans="1:3" ht="15" customHeight="1" x14ac:dyDescent="0.25">
      <c r="A1205" s="216">
        <v>45798</v>
      </c>
      <c r="B1205" s="217" t="s">
        <v>110</v>
      </c>
      <c r="C1205" s="218">
        <v>2.5291000000000001</v>
      </c>
    </row>
    <row r="1206" spans="1:3" ht="15" customHeight="1" x14ac:dyDescent="0.25">
      <c r="A1206" s="216">
        <v>45799</v>
      </c>
      <c r="B1206" s="217" t="s">
        <v>110</v>
      </c>
      <c r="C1206" s="218">
        <v>2.5375999999999999</v>
      </c>
    </row>
    <row r="1207" spans="1:3" ht="15" customHeight="1" x14ac:dyDescent="0.25">
      <c r="A1207" s="216">
        <v>45800</v>
      </c>
      <c r="B1207" s="217" t="s">
        <v>110</v>
      </c>
      <c r="C1207" s="218">
        <v>2.5630999999999999</v>
      </c>
    </row>
    <row r="1208" spans="1:3" ht="15" customHeight="1" x14ac:dyDescent="0.25">
      <c r="A1208" s="216">
        <v>45803</v>
      </c>
      <c r="B1208" s="217" t="s">
        <v>110</v>
      </c>
      <c r="C1208" s="218">
        <v>2.5714999999999999</v>
      </c>
    </row>
    <row r="1209" spans="1:3" ht="15" customHeight="1" x14ac:dyDescent="0.25">
      <c r="A1209" s="216">
        <v>45804</v>
      </c>
      <c r="B1209" s="217" t="s">
        <v>110</v>
      </c>
      <c r="C1209" s="218">
        <v>2.5800999999999998</v>
      </c>
    </row>
    <row r="1210" spans="1:3" ht="15" customHeight="1" x14ac:dyDescent="0.25">
      <c r="A1210" s="216">
        <v>45805</v>
      </c>
      <c r="B1210" s="217" t="s">
        <v>110</v>
      </c>
      <c r="C1210" s="218">
        <v>2.5886</v>
      </c>
    </row>
    <row r="1211" spans="1:3" ht="15" customHeight="1" x14ac:dyDescent="0.25">
      <c r="A1211" s="216">
        <v>45806</v>
      </c>
      <c r="B1211" s="217" t="s">
        <v>110</v>
      </c>
      <c r="C1211" s="218">
        <v>2.5971000000000002</v>
      </c>
    </row>
    <row r="1212" spans="1:3" ht="15" customHeight="1" x14ac:dyDescent="0.25">
      <c r="A1212" s="216">
        <v>45807</v>
      </c>
      <c r="B1212" s="217" t="s">
        <v>110</v>
      </c>
      <c r="C1212" s="218">
        <v>2.6225000000000001</v>
      </c>
    </row>
    <row r="1213" spans="1:3" ht="15" customHeight="1" x14ac:dyDescent="0.25">
      <c r="A1213" s="216">
        <v>45810</v>
      </c>
      <c r="B1213" s="217" t="s">
        <v>110</v>
      </c>
      <c r="C1213" s="218">
        <v>2.6309</v>
      </c>
    </row>
    <row r="1214" spans="1:3" ht="15" customHeight="1" x14ac:dyDescent="0.25">
      <c r="A1214" s="216">
        <v>45811</v>
      </c>
      <c r="B1214" s="217" t="s">
        <v>110</v>
      </c>
      <c r="C1214" s="218">
        <v>2.6394000000000002</v>
      </c>
    </row>
    <row r="1215" spans="1:3" ht="15" customHeight="1" x14ac:dyDescent="0.25">
      <c r="A1215" s="216">
        <v>45812</v>
      </c>
      <c r="B1215" s="217" t="s">
        <v>110</v>
      </c>
      <c r="C1215" s="218">
        <v>2.6476999999999999</v>
      </c>
    </row>
    <row r="1216" spans="1:3" ht="15" customHeight="1" x14ac:dyDescent="0.25">
      <c r="A1216" s="216">
        <v>45813</v>
      </c>
      <c r="B1216" s="217" t="s">
        <v>110</v>
      </c>
      <c r="C1216" s="218">
        <v>2.6560999999999999</v>
      </c>
    </row>
    <row r="1217" spans="1:3" ht="15" customHeight="1" x14ac:dyDescent="0.25">
      <c r="A1217" s="216">
        <v>45814</v>
      </c>
      <c r="B1217" s="217" t="s">
        <v>110</v>
      </c>
      <c r="C1217" s="218">
        <v>2.681</v>
      </c>
    </row>
    <row r="1218" spans="1:3" ht="15" customHeight="1" x14ac:dyDescent="0.25">
      <c r="A1218" s="216">
        <v>45817</v>
      </c>
      <c r="B1218" s="217" t="s">
        <v>110</v>
      </c>
      <c r="C1218" s="218">
        <v>2.6892999999999998</v>
      </c>
    </row>
    <row r="1219" spans="1:3" ht="15" customHeight="1" x14ac:dyDescent="0.25">
      <c r="A1219" s="216">
        <v>45818</v>
      </c>
      <c r="B1219" s="217" t="s">
        <v>110</v>
      </c>
      <c r="C1219" s="218">
        <v>2.6976</v>
      </c>
    </row>
    <row r="1220" spans="1:3" ht="15" customHeight="1" x14ac:dyDescent="0.25">
      <c r="A1220" s="216">
        <v>45819</v>
      </c>
      <c r="B1220" s="217" t="s">
        <v>110</v>
      </c>
      <c r="C1220" s="218">
        <v>2.7054999999999998</v>
      </c>
    </row>
    <row r="1221" spans="1:3" ht="15" customHeight="1" x14ac:dyDescent="0.25">
      <c r="A1221" s="216">
        <v>45820</v>
      </c>
      <c r="B1221" s="217" t="s">
        <v>110</v>
      </c>
      <c r="C1221" s="218">
        <v>2.7134</v>
      </c>
    </row>
    <row r="1222" spans="1:3" ht="15" customHeight="1" x14ac:dyDescent="0.25">
      <c r="A1222" s="216">
        <v>45821</v>
      </c>
      <c r="B1222" s="217" t="s">
        <v>110</v>
      </c>
      <c r="C1222" s="218">
        <v>2.7366999999999999</v>
      </c>
    </row>
    <row r="1223" spans="1:3" ht="15" customHeight="1" x14ac:dyDescent="0.25">
      <c r="A1223" s="216">
        <v>45824</v>
      </c>
      <c r="B1223" s="217" t="s">
        <v>110</v>
      </c>
      <c r="C1223" s="218">
        <v>2.7444999999999999</v>
      </c>
    </row>
    <row r="1224" spans="1:3" ht="15" customHeight="1" x14ac:dyDescent="0.25">
      <c r="A1224" s="216">
        <v>45825</v>
      </c>
      <c r="B1224" s="217" t="s">
        <v>110</v>
      </c>
      <c r="C1224" s="218">
        <v>2.7523</v>
      </c>
    </row>
    <row r="1225" spans="1:3" ht="15" customHeight="1" x14ac:dyDescent="0.25">
      <c r="A1225" s="216">
        <v>45826</v>
      </c>
      <c r="B1225" s="217" t="s">
        <v>110</v>
      </c>
      <c r="C1225" s="218">
        <v>2.76</v>
      </c>
    </row>
    <row r="1226" spans="1:3" ht="15" customHeight="1" x14ac:dyDescent="0.25">
      <c r="A1226" s="216">
        <v>45827</v>
      </c>
      <c r="B1226" s="217" t="s">
        <v>110</v>
      </c>
      <c r="C1226" s="218">
        <v>2.7677</v>
      </c>
    </row>
    <row r="1227" spans="1:3" ht="15" customHeight="1" x14ac:dyDescent="0.25">
      <c r="A1227" s="216">
        <v>45828</v>
      </c>
      <c r="B1227" s="217" t="s">
        <v>110</v>
      </c>
      <c r="C1227" s="218">
        <v>2.7907999999999999</v>
      </c>
    </row>
    <row r="1228" spans="1:3" ht="15" customHeight="1" x14ac:dyDescent="0.25">
      <c r="A1228" s="216">
        <v>45831</v>
      </c>
      <c r="B1228" s="217" t="s">
        <v>110</v>
      </c>
      <c r="C1228" s="218">
        <v>2.7985000000000002</v>
      </c>
    </row>
    <row r="1229" spans="1:3" ht="15" customHeight="1" x14ac:dyDescent="0.25">
      <c r="A1229" s="216">
        <v>45832</v>
      </c>
      <c r="B1229" s="217" t="s">
        <v>110</v>
      </c>
      <c r="C1229" s="218">
        <v>2.8062</v>
      </c>
    </row>
    <row r="1230" spans="1:3" ht="15" customHeight="1" x14ac:dyDescent="0.25">
      <c r="A1230" s="216">
        <v>45833</v>
      </c>
      <c r="B1230" s="217" t="s">
        <v>110</v>
      </c>
      <c r="C1230" s="218">
        <v>2.8140000000000001</v>
      </c>
    </row>
    <row r="1231" spans="1:3" ht="15" customHeight="1" x14ac:dyDescent="0.25">
      <c r="A1231" s="216">
        <v>45834</v>
      </c>
      <c r="B1231" s="217" t="s">
        <v>110</v>
      </c>
      <c r="C1231" s="218">
        <v>2.8216999999999999</v>
      </c>
    </row>
    <row r="1232" spans="1:3" ht="15" customHeight="1" x14ac:dyDescent="0.25">
      <c r="A1232" s="216">
        <v>45835</v>
      </c>
      <c r="B1232" s="217" t="s">
        <v>110</v>
      </c>
      <c r="C1232" s="218">
        <v>2.8449</v>
      </c>
    </row>
    <row r="1233" spans="1:3" ht="15" customHeight="1" x14ac:dyDescent="0.25">
      <c r="A1233" s="216">
        <v>45838</v>
      </c>
      <c r="B1233" s="217" t="s">
        <v>110</v>
      </c>
      <c r="C1233" s="218">
        <v>2.8525999999999998</v>
      </c>
    </row>
    <row r="1234" spans="1:3" ht="15" customHeight="1" x14ac:dyDescent="0.25">
      <c r="A1234" s="216">
        <v>45839</v>
      </c>
      <c r="B1234" s="217" t="s">
        <v>110</v>
      </c>
      <c r="C1234" s="218">
        <v>2.8603000000000001</v>
      </c>
    </row>
    <row r="1235" spans="1:3" ht="15" customHeight="1" x14ac:dyDescent="0.25">
      <c r="A1235" s="216">
        <v>45840</v>
      </c>
      <c r="B1235" s="217" t="s">
        <v>110</v>
      </c>
      <c r="C1235" s="218">
        <v>2.8681000000000001</v>
      </c>
    </row>
    <row r="1236" spans="1:3" ht="15" customHeight="1" x14ac:dyDescent="0.25">
      <c r="A1236" s="216">
        <v>45841</v>
      </c>
      <c r="B1236" s="217" t="s">
        <v>110</v>
      </c>
      <c r="C1236" s="218">
        <v>2.8757000000000001</v>
      </c>
    </row>
    <row r="1237" spans="1:3" ht="15" customHeight="1" x14ac:dyDescent="0.25">
      <c r="A1237" s="216">
        <v>45842</v>
      </c>
      <c r="B1237" s="217" t="s">
        <v>110</v>
      </c>
      <c r="C1237" s="218">
        <v>2.8986999999999998</v>
      </c>
    </row>
    <row r="1238" spans="1:3" ht="15" customHeight="1" x14ac:dyDescent="0.25">
      <c r="A1238" s="216">
        <v>45845</v>
      </c>
      <c r="B1238" s="217" t="s">
        <v>110</v>
      </c>
      <c r="C1238" s="218">
        <v>2.9062999999999999</v>
      </c>
    </row>
    <row r="1239" spans="1:3" ht="15" customHeight="1" x14ac:dyDescent="0.25">
      <c r="A1239" s="216">
        <v>45846</v>
      </c>
      <c r="B1239" s="217" t="s">
        <v>110</v>
      </c>
      <c r="C1239" s="218">
        <v>2.9140000000000001</v>
      </c>
    </row>
    <row r="1240" spans="1:3" ht="15" customHeight="1" x14ac:dyDescent="0.25">
      <c r="A1240" s="216">
        <v>45847</v>
      </c>
      <c r="B1240" s="217" t="s">
        <v>110</v>
      </c>
      <c r="C1240" s="218">
        <v>2.9216000000000002</v>
      </c>
    </row>
    <row r="1241" spans="1:3" ht="15" customHeight="1" x14ac:dyDescent="0.25">
      <c r="A1241" s="216">
        <v>45848</v>
      </c>
      <c r="B1241" s="217" t="s">
        <v>110</v>
      </c>
      <c r="C1241" s="218">
        <v>2.9293</v>
      </c>
    </row>
    <row r="1242" spans="1:3" ht="15" customHeight="1" x14ac:dyDescent="0.25">
      <c r="A1242" s="216">
        <v>45849</v>
      </c>
      <c r="B1242" s="217" t="s">
        <v>110</v>
      </c>
      <c r="C1242" s="218">
        <v>2.9521999999999999</v>
      </c>
    </row>
    <row r="1243" spans="1:3" ht="15" customHeight="1" x14ac:dyDescent="0.25">
      <c r="A1243" s="216">
        <v>45852</v>
      </c>
      <c r="B1243" s="217" t="s">
        <v>110</v>
      </c>
      <c r="C1243" s="218">
        <v>2.9599000000000002</v>
      </c>
    </row>
    <row r="1244" spans="1:3" ht="15" customHeight="1" x14ac:dyDescent="0.25">
      <c r="A1244" s="216">
        <v>45853</v>
      </c>
      <c r="B1244" s="217" t="s">
        <v>110</v>
      </c>
      <c r="C1244" s="218">
        <v>2.9676</v>
      </c>
    </row>
    <row r="1245" spans="1:3" ht="15" customHeight="1" x14ac:dyDescent="0.25">
      <c r="A1245" s="216">
        <v>45854</v>
      </c>
      <c r="B1245" s="217" t="s">
        <v>110</v>
      </c>
      <c r="C1245" s="218">
        <v>2.9752000000000001</v>
      </c>
    </row>
    <row r="1246" spans="1:3" ht="15" customHeight="1" x14ac:dyDescent="0.25">
      <c r="A1246" s="216">
        <v>45855</v>
      </c>
      <c r="B1246" s="217" t="s">
        <v>110</v>
      </c>
      <c r="C1246" s="218">
        <v>2.9828000000000001</v>
      </c>
    </row>
    <row r="1247" spans="1:3" ht="15" customHeight="1" x14ac:dyDescent="0.25">
      <c r="A1247" s="216">
        <v>45856</v>
      </c>
      <c r="B1247" s="217" t="s">
        <v>110</v>
      </c>
      <c r="C1247" s="218">
        <v>3.0057</v>
      </c>
    </row>
    <row r="1248" spans="1:3" ht="15" customHeight="1" x14ac:dyDescent="0.25">
      <c r="A1248" s="216">
        <v>45859</v>
      </c>
      <c r="B1248" s="217" t="s">
        <v>110</v>
      </c>
      <c r="C1248" s="218">
        <v>3.0133000000000001</v>
      </c>
    </row>
    <row r="1249" spans="1:3" ht="15" customHeight="1" x14ac:dyDescent="0.25">
      <c r="A1249" s="216">
        <v>45860</v>
      </c>
      <c r="B1249" s="217" t="s">
        <v>110</v>
      </c>
      <c r="C1249" s="218">
        <v>3.0209000000000001</v>
      </c>
    </row>
    <row r="1250" spans="1:3" ht="15" customHeight="1" x14ac:dyDescent="0.25">
      <c r="A1250" s="216">
        <v>45861</v>
      </c>
      <c r="B1250" s="217" t="s">
        <v>110</v>
      </c>
      <c r="C1250" s="218">
        <v>3.0285000000000002</v>
      </c>
    </row>
    <row r="1251" spans="1:3" ht="15" customHeight="1" x14ac:dyDescent="0.25">
      <c r="A1251" s="216">
        <v>45862</v>
      </c>
      <c r="B1251" s="217" t="s">
        <v>110</v>
      </c>
      <c r="C1251" s="218">
        <v>3.0362</v>
      </c>
    </row>
    <row r="1252" spans="1:3" ht="15" customHeight="1" x14ac:dyDescent="0.25">
      <c r="A1252" s="216">
        <v>45863</v>
      </c>
      <c r="B1252" s="217" t="s">
        <v>110</v>
      </c>
      <c r="C1252" s="218">
        <v>3.0590000000000002</v>
      </c>
    </row>
    <row r="1253" spans="1:3" ht="15" customHeight="1" x14ac:dyDescent="0.25">
      <c r="A1253" s="216">
        <v>45866</v>
      </c>
      <c r="B1253" s="217" t="s">
        <v>110</v>
      </c>
      <c r="C1253" s="218">
        <v>3.0666000000000002</v>
      </c>
    </row>
    <row r="1254" spans="1:3" ht="15" customHeight="1" x14ac:dyDescent="0.25">
      <c r="A1254" s="216">
        <v>45867</v>
      </c>
      <c r="B1254" s="217" t="s">
        <v>110</v>
      </c>
      <c r="C1254" s="218">
        <v>3.0741999999999998</v>
      </c>
    </row>
    <row r="1255" spans="1:3" ht="15" customHeight="1" x14ac:dyDescent="0.25">
      <c r="A1255" s="216">
        <v>45868</v>
      </c>
      <c r="B1255" s="217" t="s">
        <v>110</v>
      </c>
      <c r="C1255" s="218">
        <v>3.0819000000000001</v>
      </c>
    </row>
    <row r="1256" spans="1:3" ht="15" customHeight="1" x14ac:dyDescent="0.25">
      <c r="A1256" s="216">
        <v>45869</v>
      </c>
      <c r="B1256" s="217" t="s">
        <v>110</v>
      </c>
      <c r="C1256" s="218">
        <v>3.0895000000000001</v>
      </c>
    </row>
    <row r="1257" spans="1:3" ht="15" customHeight="1" x14ac:dyDescent="0.25">
      <c r="A1257" s="216">
        <v>45870</v>
      </c>
      <c r="B1257" s="217" t="s">
        <v>110</v>
      </c>
      <c r="C1257" s="218">
        <v>3.1122999999999998</v>
      </c>
    </row>
    <row r="1258" spans="1:3" ht="15" customHeight="1" x14ac:dyDescent="0.25">
      <c r="A1258" s="216">
        <v>45873</v>
      </c>
      <c r="B1258" s="217" t="s">
        <v>110</v>
      </c>
      <c r="C1258" s="218">
        <v>3.1198999999999999</v>
      </c>
    </row>
    <row r="1259" spans="1:3" ht="15" customHeight="1" x14ac:dyDescent="0.25">
      <c r="A1259" s="216">
        <v>45874</v>
      </c>
      <c r="B1259" s="217" t="s">
        <v>110</v>
      </c>
      <c r="C1259" s="218">
        <v>3.1274999999999999</v>
      </c>
    </row>
    <row r="1260" spans="1:3" ht="15" customHeight="1" x14ac:dyDescent="0.25">
      <c r="A1260" s="216">
        <v>45875</v>
      </c>
      <c r="B1260" s="217" t="s">
        <v>110</v>
      </c>
      <c r="C1260" s="218">
        <v>3.1349999999999998</v>
      </c>
    </row>
    <row r="1261" spans="1:3" ht="15" customHeight="1" x14ac:dyDescent="0.25">
      <c r="A1261" s="216">
        <v>45876</v>
      </c>
      <c r="B1261" s="217" t="s">
        <v>110</v>
      </c>
      <c r="C1261" s="218">
        <v>3.1425999999999998</v>
      </c>
    </row>
    <row r="1262" spans="1:3" ht="15" customHeight="1" x14ac:dyDescent="0.25">
      <c r="A1262" s="216">
        <v>45877</v>
      </c>
      <c r="B1262" s="217" t="s">
        <v>110</v>
      </c>
      <c r="C1262" s="218">
        <v>3.1652999999999998</v>
      </c>
    </row>
    <row r="1263" spans="1:3" ht="15" customHeight="1" x14ac:dyDescent="0.25">
      <c r="A1263" s="216">
        <v>45880</v>
      </c>
      <c r="B1263" s="217" t="s">
        <v>110</v>
      </c>
      <c r="C1263" s="218">
        <v>3.1728999999999998</v>
      </c>
    </row>
    <row r="1264" spans="1:3" ht="15" customHeight="1" x14ac:dyDescent="0.25">
      <c r="A1264" s="216">
        <v>45881</v>
      </c>
      <c r="B1264" s="217" t="s">
        <v>110</v>
      </c>
      <c r="C1264" s="218">
        <v>3.1804000000000001</v>
      </c>
    </row>
    <row r="1265" spans="1:3" ht="15" customHeight="1" x14ac:dyDescent="0.25">
      <c r="A1265" s="216">
        <v>45882</v>
      </c>
      <c r="B1265" s="217" t="s">
        <v>110</v>
      </c>
      <c r="C1265" s="218">
        <v>3.1880000000000002</v>
      </c>
    </row>
    <row r="1266" spans="1:3" ht="15" customHeight="1" x14ac:dyDescent="0.25">
      <c r="A1266" s="216">
        <v>45883</v>
      </c>
      <c r="B1266" s="217" t="s">
        <v>110</v>
      </c>
      <c r="C1266" s="218">
        <v>3.1956000000000002</v>
      </c>
    </row>
    <row r="1267" spans="1:3" ht="15" customHeight="1" x14ac:dyDescent="0.25">
      <c r="A1267" s="216">
        <v>45884</v>
      </c>
      <c r="B1267" s="217" t="s">
        <v>110</v>
      </c>
      <c r="C1267" s="218">
        <v>3.2183000000000002</v>
      </c>
    </row>
    <row r="1268" spans="1:3" ht="15" customHeight="1" x14ac:dyDescent="0.25">
      <c r="A1268" s="216">
        <v>45887</v>
      </c>
      <c r="B1268" s="217" t="s">
        <v>110</v>
      </c>
      <c r="C1268" s="218">
        <v>3.2259000000000002</v>
      </c>
    </row>
    <row r="1269" spans="1:3" ht="15" customHeight="1" x14ac:dyDescent="0.25">
      <c r="A1269" s="216">
        <v>45888</v>
      </c>
      <c r="B1269" s="217" t="s">
        <v>110</v>
      </c>
      <c r="C1269" s="218">
        <v>3.2334999999999998</v>
      </c>
    </row>
    <row r="1270" spans="1:3" ht="15" customHeight="1" x14ac:dyDescent="0.25">
      <c r="A1270" s="216">
        <v>45889</v>
      </c>
      <c r="B1270" s="217" t="s">
        <v>110</v>
      </c>
      <c r="C1270" s="218">
        <v>3.2410999999999999</v>
      </c>
    </row>
    <row r="1271" spans="1:3" ht="15" customHeight="1" x14ac:dyDescent="0.25">
      <c r="A1271" s="216">
        <v>45890</v>
      </c>
      <c r="B1271" s="217" t="s">
        <v>110</v>
      </c>
      <c r="C1271" s="218">
        <v>3.2486000000000002</v>
      </c>
    </row>
    <row r="1272" spans="1:3" ht="15" customHeight="1" x14ac:dyDescent="0.25">
      <c r="A1272" s="216">
        <v>45891</v>
      </c>
      <c r="B1272" s="217" t="s">
        <v>110</v>
      </c>
      <c r="C1272" s="218">
        <v>3.2713000000000001</v>
      </c>
    </row>
    <row r="1273" spans="1:3" ht="15" customHeight="1" x14ac:dyDescent="0.25">
      <c r="A1273" s="216">
        <v>45894</v>
      </c>
      <c r="B1273" s="217" t="s">
        <v>110</v>
      </c>
      <c r="C1273" s="218">
        <v>3.2787999999999999</v>
      </c>
    </row>
    <row r="1274" spans="1:3" ht="15" customHeight="1" x14ac:dyDescent="0.25">
      <c r="A1274" s="216">
        <v>45895</v>
      </c>
      <c r="B1274" s="217" t="s">
        <v>110</v>
      </c>
      <c r="C1274" s="218">
        <v>3.2864</v>
      </c>
    </row>
    <row r="1275" spans="1:3" ht="15" customHeight="1" x14ac:dyDescent="0.25">
      <c r="A1275" s="216">
        <v>45896</v>
      </c>
      <c r="B1275" s="217" t="s">
        <v>110</v>
      </c>
      <c r="C1275" s="218">
        <v>3.2938999999999998</v>
      </c>
    </row>
    <row r="1276" spans="1:3" ht="15" customHeight="1" x14ac:dyDescent="0.25">
      <c r="A1276" s="216">
        <v>45897</v>
      </c>
      <c r="B1276" s="217" t="s">
        <v>110</v>
      </c>
      <c r="C1276" s="218">
        <v>3.3014000000000001</v>
      </c>
    </row>
    <row r="1277" spans="1:3" ht="15" customHeight="1" x14ac:dyDescent="0.25">
      <c r="A1277" s="216">
        <v>45898</v>
      </c>
      <c r="B1277" s="217" t="s">
        <v>110</v>
      </c>
      <c r="C1277" s="218">
        <v>3.3241000000000001</v>
      </c>
    </row>
    <row r="1278" spans="1:3" ht="15" customHeight="1" x14ac:dyDescent="0.25">
      <c r="A1278" s="216">
        <v>45901</v>
      </c>
      <c r="B1278" s="217" t="s">
        <v>110</v>
      </c>
      <c r="C1278" s="218">
        <v>3.3317000000000001</v>
      </c>
    </row>
    <row r="1279" spans="1:3" ht="15" customHeight="1" x14ac:dyDescent="0.25">
      <c r="A1279" s="216">
        <v>45902</v>
      </c>
      <c r="B1279" s="217" t="s">
        <v>110</v>
      </c>
      <c r="C1279" s="218">
        <v>3.3391999999999999</v>
      </c>
    </row>
    <row r="1280" spans="1:3" ht="15" customHeight="1" x14ac:dyDescent="0.25">
      <c r="A1280" s="216">
        <v>45903</v>
      </c>
      <c r="B1280" s="217" t="s">
        <v>110</v>
      </c>
      <c r="C1280" s="218">
        <v>3.3466999999999998</v>
      </c>
    </row>
    <row r="1281" spans="1:3" ht="15" customHeight="1" x14ac:dyDescent="0.25">
      <c r="A1281" s="216">
        <v>45904</v>
      </c>
      <c r="B1281" s="217" t="s">
        <v>110</v>
      </c>
      <c r="C1281" s="218">
        <v>3.3542999999999998</v>
      </c>
    </row>
    <row r="1282" spans="1:3" ht="15" customHeight="1" x14ac:dyDescent="0.25">
      <c r="A1282" s="216">
        <v>45905</v>
      </c>
      <c r="B1282" s="217" t="s">
        <v>110</v>
      </c>
      <c r="C1282" s="218">
        <v>3.3769</v>
      </c>
    </row>
    <row r="1283" spans="1:3" ht="15" customHeight="1" x14ac:dyDescent="0.25">
      <c r="A1283" s="216">
        <v>45908</v>
      </c>
      <c r="B1283" s="217" t="s">
        <v>110</v>
      </c>
      <c r="C1283" s="218">
        <v>3.3845000000000001</v>
      </c>
    </row>
    <row r="1284" spans="1:3" ht="15" customHeight="1" x14ac:dyDescent="0.25">
      <c r="A1284" s="216">
        <v>45909</v>
      </c>
      <c r="B1284" s="217" t="s">
        <v>110</v>
      </c>
      <c r="C1284" s="218">
        <v>3.3919999999999999</v>
      </c>
    </row>
    <row r="1285" spans="1:3" ht="15" customHeight="1" x14ac:dyDescent="0.25">
      <c r="A1285" s="216">
        <v>45910</v>
      </c>
      <c r="B1285" s="217" t="s">
        <v>110</v>
      </c>
      <c r="C1285" s="218">
        <v>3.3996</v>
      </c>
    </row>
    <row r="1286" spans="1:3" ht="15" customHeight="1" x14ac:dyDescent="0.25">
      <c r="A1286" s="216">
        <v>45911</v>
      </c>
      <c r="B1286" s="217" t="s">
        <v>110</v>
      </c>
      <c r="C1286" s="218">
        <v>3.4070999999999998</v>
      </c>
    </row>
    <row r="1287" spans="1:3" ht="15" customHeight="1" x14ac:dyDescent="0.25">
      <c r="A1287" s="216">
        <v>45912</v>
      </c>
      <c r="B1287" s="217" t="s">
        <v>110</v>
      </c>
      <c r="C1287" s="218">
        <v>3.4297</v>
      </c>
    </row>
    <row r="1288" spans="1:3" ht="15" customHeight="1" x14ac:dyDescent="0.25">
      <c r="A1288" s="216">
        <v>45915</v>
      </c>
      <c r="B1288" s="217" t="s">
        <v>110</v>
      </c>
      <c r="C1288" s="218">
        <v>3.4373</v>
      </c>
    </row>
    <row r="1289" spans="1:3" ht="15" customHeight="1" x14ac:dyDescent="0.25">
      <c r="A1289" s="216">
        <v>45916</v>
      </c>
      <c r="B1289" s="217" t="s">
        <v>110</v>
      </c>
      <c r="C1289" s="218">
        <v>3.4447999999999999</v>
      </c>
    </row>
    <row r="1290" spans="1:3" ht="15" customHeight="1" x14ac:dyDescent="0.25">
      <c r="A1290" s="216">
        <v>45917</v>
      </c>
      <c r="B1290" s="217" t="s">
        <v>110</v>
      </c>
      <c r="C1290" s="218">
        <v>3.4523999999999999</v>
      </c>
    </row>
    <row r="1291" spans="1:3" ht="15" customHeight="1" x14ac:dyDescent="0.25">
      <c r="A1291" s="216">
        <v>45918</v>
      </c>
      <c r="B1291" s="217" t="s">
        <v>110</v>
      </c>
      <c r="C1291" s="218">
        <v>3.4599000000000002</v>
      </c>
    </row>
    <row r="1292" spans="1:3" ht="15" customHeight="1" x14ac:dyDescent="0.25">
      <c r="A1292" s="216">
        <v>45919</v>
      </c>
      <c r="B1292" s="217" t="s">
        <v>110</v>
      </c>
      <c r="C1292" s="218">
        <v>3.4824999999999999</v>
      </c>
    </row>
    <row r="1293" spans="1:3" ht="15" customHeight="1" x14ac:dyDescent="0.25">
      <c r="A1293" s="216">
        <v>45922</v>
      </c>
      <c r="B1293" s="217" t="s">
        <v>110</v>
      </c>
      <c r="C1293" s="218">
        <v>3.4901</v>
      </c>
    </row>
    <row r="1294" spans="1:3" ht="15" customHeight="1" x14ac:dyDescent="0.25">
      <c r="A1294" s="216">
        <v>45923</v>
      </c>
      <c r="B1294" s="217" t="s">
        <v>110</v>
      </c>
      <c r="C1294" s="218">
        <v>3.4977</v>
      </c>
    </row>
    <row r="1295" spans="1:3" ht="15" customHeight="1" x14ac:dyDescent="0.25">
      <c r="A1295" s="216">
        <v>45924</v>
      </c>
      <c r="B1295" s="217" t="s">
        <v>110</v>
      </c>
      <c r="C1295" s="218">
        <v>3.5053000000000001</v>
      </c>
    </row>
    <row r="1296" spans="1:3" ht="15" customHeight="1" x14ac:dyDescent="0.25">
      <c r="A1296" s="216">
        <v>45925</v>
      </c>
      <c r="B1296" s="217" t="s">
        <v>110</v>
      </c>
      <c r="C1296" s="218">
        <v>3.5129000000000001</v>
      </c>
    </row>
    <row r="1297" spans="1:3" ht="15" customHeight="1" x14ac:dyDescent="0.25">
      <c r="A1297" s="216">
        <v>45926</v>
      </c>
      <c r="B1297" s="217" t="s">
        <v>110</v>
      </c>
      <c r="C1297" s="218">
        <v>3.5356000000000001</v>
      </c>
    </row>
    <row r="1298" spans="1:3" ht="15" customHeight="1" x14ac:dyDescent="0.25">
      <c r="A1298" s="216">
        <v>45929</v>
      </c>
      <c r="B1298" s="217" t="s">
        <v>110</v>
      </c>
      <c r="C1298" s="218">
        <v>3.5432000000000001</v>
      </c>
    </row>
    <row r="1299" spans="1:3" ht="15" customHeight="1" x14ac:dyDescent="0.25">
      <c r="A1299" s="216">
        <v>45930</v>
      </c>
      <c r="B1299" s="217" t="s">
        <v>110</v>
      </c>
      <c r="C1299" s="218">
        <v>3.5508000000000002</v>
      </c>
    </row>
    <row r="1300" spans="1:3" ht="15" customHeight="1" x14ac:dyDescent="0.25">
      <c r="A1300" s="216">
        <v>45566</v>
      </c>
      <c r="B1300" s="217" t="s">
        <v>339</v>
      </c>
      <c r="C1300" s="218">
        <v>1.5330999999999999</v>
      </c>
    </row>
    <row r="1301" spans="1:3" ht="15" customHeight="1" x14ac:dyDescent="0.25">
      <c r="A1301" s="216">
        <v>45567</v>
      </c>
      <c r="B1301" s="217" t="s">
        <v>339</v>
      </c>
      <c r="C1301" s="218">
        <v>3.0710999999999999</v>
      </c>
    </row>
    <row r="1302" spans="1:3" ht="15" customHeight="1" x14ac:dyDescent="0.25">
      <c r="A1302" s="216">
        <v>45568</v>
      </c>
      <c r="B1302" s="217" t="s">
        <v>339</v>
      </c>
      <c r="C1302" s="218">
        <v>4.6013999999999999</v>
      </c>
    </row>
    <row r="1303" spans="1:3" ht="15" customHeight="1" x14ac:dyDescent="0.25">
      <c r="A1303" s="216">
        <v>45569</v>
      </c>
      <c r="B1303" s="217" t="s">
        <v>339</v>
      </c>
      <c r="C1303" s="218">
        <v>9.1630000000000003</v>
      </c>
    </row>
    <row r="1304" spans="1:3" ht="15" customHeight="1" x14ac:dyDescent="0.25">
      <c r="A1304" s="216">
        <v>45572</v>
      </c>
      <c r="B1304" s="217" t="s">
        <v>339</v>
      </c>
      <c r="C1304" s="218">
        <v>10.686999999999999</v>
      </c>
    </row>
    <row r="1305" spans="1:3" ht="15" customHeight="1" x14ac:dyDescent="0.25">
      <c r="A1305" s="216">
        <v>45573</v>
      </c>
      <c r="B1305" s="217" t="s">
        <v>339</v>
      </c>
      <c r="C1305" s="218">
        <v>12.209</v>
      </c>
    </row>
    <row r="1306" spans="1:3" ht="15" customHeight="1" x14ac:dyDescent="0.25">
      <c r="A1306" s="216">
        <v>45574</v>
      </c>
      <c r="B1306" s="217" t="s">
        <v>339</v>
      </c>
      <c r="C1306" s="218">
        <v>13.7285</v>
      </c>
    </row>
    <row r="1307" spans="1:3" ht="15" customHeight="1" x14ac:dyDescent="0.25">
      <c r="A1307" s="216">
        <v>45575</v>
      </c>
      <c r="B1307" s="217" t="s">
        <v>339</v>
      </c>
      <c r="C1307" s="218">
        <v>15.250400000000001</v>
      </c>
    </row>
    <row r="1308" spans="1:3" ht="15" customHeight="1" x14ac:dyDescent="0.25">
      <c r="A1308" s="216">
        <v>45576</v>
      </c>
      <c r="B1308" s="217" t="s">
        <v>339</v>
      </c>
      <c r="C1308" s="218">
        <v>19.805399999999999</v>
      </c>
    </row>
    <row r="1309" spans="1:3" ht="15" customHeight="1" x14ac:dyDescent="0.25">
      <c r="A1309" s="216">
        <v>45579</v>
      </c>
      <c r="B1309" s="217" t="s">
        <v>339</v>
      </c>
      <c r="C1309" s="218">
        <v>21.324000000000002</v>
      </c>
    </row>
    <row r="1310" spans="1:3" ht="15" customHeight="1" x14ac:dyDescent="0.25">
      <c r="A1310" s="216">
        <v>45580</v>
      </c>
      <c r="B1310" s="217" t="s">
        <v>339</v>
      </c>
      <c r="C1310" s="218">
        <v>22.8429</v>
      </c>
    </row>
    <row r="1311" spans="1:3" ht="15" customHeight="1" x14ac:dyDescent="0.25">
      <c r="A1311" s="216">
        <v>45581</v>
      </c>
      <c r="B1311" s="217" t="s">
        <v>339</v>
      </c>
      <c r="C1311" s="218">
        <v>24.3598</v>
      </c>
    </row>
    <row r="1312" spans="1:3" ht="15" customHeight="1" x14ac:dyDescent="0.25">
      <c r="A1312" s="216">
        <v>45582</v>
      </c>
      <c r="B1312" s="217" t="s">
        <v>339</v>
      </c>
      <c r="C1312" s="218">
        <v>25.878699999999998</v>
      </c>
    </row>
    <row r="1313" spans="1:3" ht="15" customHeight="1" x14ac:dyDescent="0.25">
      <c r="A1313" s="216">
        <v>45583</v>
      </c>
      <c r="B1313" s="217" t="s">
        <v>339</v>
      </c>
      <c r="C1313" s="218">
        <v>30.428599999999999</v>
      </c>
    </row>
    <row r="1314" spans="1:3" ht="15" customHeight="1" x14ac:dyDescent="0.25">
      <c r="A1314" s="216">
        <v>45586</v>
      </c>
      <c r="B1314" s="217" t="s">
        <v>339</v>
      </c>
      <c r="C1314" s="218">
        <v>31.942399999999999</v>
      </c>
    </row>
    <row r="1315" spans="1:3" ht="15" customHeight="1" x14ac:dyDescent="0.25">
      <c r="A1315" s="216">
        <v>45587</v>
      </c>
      <c r="B1315" s="217" t="s">
        <v>339</v>
      </c>
      <c r="C1315" s="218">
        <v>33.458799999999997</v>
      </c>
    </row>
    <row r="1316" spans="1:3" ht="15" customHeight="1" x14ac:dyDescent="0.25">
      <c r="A1316" s="216">
        <v>45588</v>
      </c>
      <c r="B1316" s="217" t="s">
        <v>339</v>
      </c>
      <c r="C1316" s="218">
        <v>34.971800000000002</v>
      </c>
    </row>
    <row r="1317" spans="1:3" ht="15" customHeight="1" x14ac:dyDescent="0.25">
      <c r="A1317" s="216">
        <v>45589</v>
      </c>
      <c r="B1317" s="217" t="s">
        <v>339</v>
      </c>
      <c r="C1317" s="218">
        <v>36.482700000000001</v>
      </c>
    </row>
    <row r="1318" spans="1:3" ht="15" customHeight="1" x14ac:dyDescent="0.25">
      <c r="A1318" s="216">
        <v>45590</v>
      </c>
      <c r="B1318" s="217" t="s">
        <v>339</v>
      </c>
      <c r="C1318" s="218">
        <v>41.012799999999999</v>
      </c>
    </row>
    <row r="1319" spans="1:3" ht="15" customHeight="1" x14ac:dyDescent="0.25">
      <c r="A1319" s="216">
        <v>45593</v>
      </c>
      <c r="B1319" s="217" t="s">
        <v>339</v>
      </c>
      <c r="C1319" s="218">
        <v>42.5244</v>
      </c>
    </row>
    <row r="1320" spans="1:3" ht="15" customHeight="1" x14ac:dyDescent="0.25">
      <c r="A1320" s="216">
        <v>45594</v>
      </c>
      <c r="B1320" s="217" t="s">
        <v>339</v>
      </c>
      <c r="C1320" s="218">
        <v>44.0349</v>
      </c>
    </row>
    <row r="1321" spans="1:3" ht="15" customHeight="1" x14ac:dyDescent="0.25">
      <c r="A1321" s="216">
        <v>45595</v>
      </c>
      <c r="B1321" s="217" t="s">
        <v>339</v>
      </c>
      <c r="C1321" s="218">
        <v>45.542099999999998</v>
      </c>
    </row>
    <row r="1322" spans="1:3" ht="15" customHeight="1" x14ac:dyDescent="0.25">
      <c r="A1322" s="216">
        <v>45596</v>
      </c>
      <c r="B1322" s="217" t="s">
        <v>339</v>
      </c>
      <c r="C1322" s="218">
        <v>47.050199999999997</v>
      </c>
    </row>
    <row r="1323" spans="1:3" ht="15" customHeight="1" x14ac:dyDescent="0.25">
      <c r="A1323" s="216">
        <v>45597</v>
      </c>
      <c r="B1323" s="217" t="s">
        <v>339</v>
      </c>
      <c r="C1323" s="218">
        <v>51.563899999999997</v>
      </c>
    </row>
    <row r="1324" spans="1:3" ht="15" customHeight="1" x14ac:dyDescent="0.25">
      <c r="A1324" s="216">
        <v>45600</v>
      </c>
      <c r="B1324" s="217" t="s">
        <v>339</v>
      </c>
      <c r="C1324" s="218">
        <v>53.066899999999997</v>
      </c>
    </row>
    <row r="1325" spans="1:3" ht="15" customHeight="1" x14ac:dyDescent="0.25">
      <c r="A1325" s="216">
        <v>45601</v>
      </c>
      <c r="B1325" s="217" t="s">
        <v>339</v>
      </c>
      <c r="C1325" s="218">
        <v>54.568399999999997</v>
      </c>
    </row>
    <row r="1326" spans="1:3" ht="15" customHeight="1" x14ac:dyDescent="0.25">
      <c r="A1326" s="216">
        <v>45602</v>
      </c>
      <c r="B1326" s="217" t="s">
        <v>339</v>
      </c>
      <c r="C1326" s="218">
        <v>56.066299999999998</v>
      </c>
    </row>
    <row r="1327" spans="1:3" ht="15" customHeight="1" x14ac:dyDescent="0.25">
      <c r="A1327" s="216">
        <v>45603</v>
      </c>
      <c r="B1327" s="217" t="s">
        <v>339</v>
      </c>
      <c r="C1327" s="218">
        <v>57.563400000000001</v>
      </c>
    </row>
    <row r="1328" spans="1:3" ht="15" customHeight="1" x14ac:dyDescent="0.25">
      <c r="A1328" s="216">
        <v>45604</v>
      </c>
      <c r="B1328" s="217" t="s">
        <v>339</v>
      </c>
      <c r="C1328" s="218">
        <v>61.976900000000001</v>
      </c>
    </row>
    <row r="1329" spans="1:3" ht="15" customHeight="1" x14ac:dyDescent="0.25">
      <c r="A1329" s="216">
        <v>45607</v>
      </c>
      <c r="B1329" s="217" t="s">
        <v>339</v>
      </c>
      <c r="C1329" s="218">
        <v>63.448399999999999</v>
      </c>
    </row>
    <row r="1330" spans="1:3" ht="15" customHeight="1" x14ac:dyDescent="0.25">
      <c r="A1330" s="216">
        <v>45608</v>
      </c>
      <c r="B1330" s="217" t="s">
        <v>339</v>
      </c>
      <c r="C1330" s="218">
        <v>64.910200000000003</v>
      </c>
    </row>
    <row r="1331" spans="1:3" ht="15" customHeight="1" x14ac:dyDescent="0.25">
      <c r="A1331" s="216">
        <v>45609</v>
      </c>
      <c r="B1331" s="217" t="s">
        <v>339</v>
      </c>
      <c r="C1331" s="218">
        <v>66.368600000000001</v>
      </c>
    </row>
    <row r="1332" spans="1:3" ht="15" customHeight="1" x14ac:dyDescent="0.25">
      <c r="A1332" s="216">
        <v>45610</v>
      </c>
      <c r="B1332" s="217" t="s">
        <v>339</v>
      </c>
      <c r="C1332" s="218">
        <v>67.8249</v>
      </c>
    </row>
    <row r="1333" spans="1:3" ht="15" customHeight="1" x14ac:dyDescent="0.25">
      <c r="A1333" s="216">
        <v>45611</v>
      </c>
      <c r="B1333" s="217" t="s">
        <v>339</v>
      </c>
      <c r="C1333" s="218">
        <v>72.188400000000001</v>
      </c>
    </row>
    <row r="1334" spans="1:3" ht="15" customHeight="1" x14ac:dyDescent="0.25">
      <c r="A1334" s="216">
        <v>45614</v>
      </c>
      <c r="B1334" s="217" t="s">
        <v>339</v>
      </c>
      <c r="C1334" s="218">
        <v>73.642200000000003</v>
      </c>
    </row>
    <row r="1335" spans="1:3" ht="15" customHeight="1" x14ac:dyDescent="0.25">
      <c r="A1335" s="216">
        <v>45615</v>
      </c>
      <c r="B1335" s="217" t="s">
        <v>339</v>
      </c>
      <c r="C1335" s="218">
        <v>75.096299999999999</v>
      </c>
    </row>
    <row r="1336" spans="1:3" ht="15" customHeight="1" x14ac:dyDescent="0.25">
      <c r="A1336" s="216">
        <v>45616</v>
      </c>
      <c r="B1336" s="217" t="s">
        <v>339</v>
      </c>
      <c r="C1336" s="218">
        <v>76.547799999999995</v>
      </c>
    </row>
    <row r="1337" spans="1:3" ht="15" customHeight="1" x14ac:dyDescent="0.25">
      <c r="A1337" s="216">
        <v>45617</v>
      </c>
      <c r="B1337" s="217" t="s">
        <v>339</v>
      </c>
      <c r="C1337" s="218">
        <v>77.999899999999997</v>
      </c>
    </row>
    <row r="1338" spans="1:3" ht="15" customHeight="1" x14ac:dyDescent="0.25">
      <c r="A1338" s="216">
        <v>45618</v>
      </c>
      <c r="B1338" s="217" t="s">
        <v>339</v>
      </c>
      <c r="C1338" s="218">
        <v>82.356300000000005</v>
      </c>
    </row>
    <row r="1339" spans="1:3" ht="15" customHeight="1" x14ac:dyDescent="0.25">
      <c r="A1339" s="216">
        <v>45621</v>
      </c>
      <c r="B1339" s="217" t="s">
        <v>339</v>
      </c>
      <c r="C1339" s="218">
        <v>83.810100000000006</v>
      </c>
    </row>
    <row r="1340" spans="1:3" ht="15" customHeight="1" x14ac:dyDescent="0.25">
      <c r="A1340" s="216">
        <v>45622</v>
      </c>
      <c r="B1340" s="217" t="s">
        <v>339</v>
      </c>
      <c r="C1340" s="218">
        <v>85.265199999999993</v>
      </c>
    </row>
    <row r="1341" spans="1:3" ht="15" customHeight="1" x14ac:dyDescent="0.25">
      <c r="A1341" s="216">
        <v>45623</v>
      </c>
      <c r="B1341" s="217" t="s">
        <v>339</v>
      </c>
      <c r="C1341" s="218">
        <v>86.717799999999997</v>
      </c>
    </row>
    <row r="1342" spans="1:3" ht="15" customHeight="1" x14ac:dyDescent="0.25">
      <c r="A1342" s="216">
        <v>45624</v>
      </c>
      <c r="B1342" s="217" t="s">
        <v>339</v>
      </c>
      <c r="C1342" s="218">
        <v>88.171599999999998</v>
      </c>
    </row>
    <row r="1343" spans="1:3" ht="15" customHeight="1" x14ac:dyDescent="0.25">
      <c r="A1343" s="216">
        <v>45625</v>
      </c>
      <c r="B1343" s="217" t="s">
        <v>339</v>
      </c>
      <c r="C1343" s="218">
        <v>92.531000000000006</v>
      </c>
    </row>
    <row r="1344" spans="1:3" ht="15" customHeight="1" x14ac:dyDescent="0.25">
      <c r="A1344" s="216">
        <v>45628</v>
      </c>
      <c r="B1344" s="217" t="s">
        <v>339</v>
      </c>
      <c r="C1344" s="218">
        <v>93.980900000000005</v>
      </c>
    </row>
    <row r="1345" spans="1:3" ht="15" customHeight="1" x14ac:dyDescent="0.25">
      <c r="A1345" s="216">
        <v>45629</v>
      </c>
      <c r="B1345" s="217" t="s">
        <v>339</v>
      </c>
      <c r="C1345" s="218">
        <v>95.431200000000004</v>
      </c>
    </row>
    <row r="1346" spans="1:3" ht="15" customHeight="1" x14ac:dyDescent="0.25">
      <c r="A1346" s="216">
        <v>45630</v>
      </c>
      <c r="B1346" s="217" t="s">
        <v>339</v>
      </c>
      <c r="C1346" s="218">
        <v>96.882199999999997</v>
      </c>
    </row>
    <row r="1347" spans="1:3" ht="15" customHeight="1" x14ac:dyDescent="0.25">
      <c r="A1347" s="216">
        <v>45631</v>
      </c>
      <c r="B1347" s="217" t="s">
        <v>339</v>
      </c>
      <c r="C1347" s="218">
        <v>98.33</v>
      </c>
    </row>
    <row r="1348" spans="1:3" ht="15" customHeight="1" x14ac:dyDescent="0.25">
      <c r="A1348" s="216">
        <v>45632</v>
      </c>
      <c r="B1348" s="217" t="s">
        <v>339</v>
      </c>
      <c r="C1348" s="218">
        <v>102.67140000000001</v>
      </c>
    </row>
    <row r="1349" spans="1:3" ht="15" customHeight="1" x14ac:dyDescent="0.25">
      <c r="A1349" s="216">
        <v>45635</v>
      </c>
      <c r="B1349" s="217" t="s">
        <v>339</v>
      </c>
      <c r="C1349" s="218">
        <v>104.1185</v>
      </c>
    </row>
    <row r="1350" spans="1:3" ht="15" customHeight="1" x14ac:dyDescent="0.25">
      <c r="A1350" s="216">
        <v>45636</v>
      </c>
      <c r="B1350" s="217" t="s">
        <v>339</v>
      </c>
      <c r="C1350" s="218">
        <v>105.56740000000001</v>
      </c>
    </row>
    <row r="1351" spans="1:3" ht="15" customHeight="1" x14ac:dyDescent="0.25">
      <c r="A1351" s="216">
        <v>45637</v>
      </c>
      <c r="B1351" s="217" t="s">
        <v>339</v>
      </c>
      <c r="C1351" s="218">
        <v>107.0158</v>
      </c>
    </row>
    <row r="1352" spans="1:3" ht="15" customHeight="1" x14ac:dyDescent="0.25">
      <c r="A1352" s="216">
        <v>45638</v>
      </c>
      <c r="B1352" s="217" t="s">
        <v>339</v>
      </c>
      <c r="C1352" s="218">
        <v>108.46120000000001</v>
      </c>
    </row>
    <row r="1353" spans="1:3" ht="15" customHeight="1" x14ac:dyDescent="0.25">
      <c r="A1353" s="216">
        <v>45639</v>
      </c>
      <c r="B1353" s="217" t="s">
        <v>339</v>
      </c>
      <c r="C1353" s="218">
        <v>112.7936</v>
      </c>
    </row>
    <row r="1354" spans="1:3" ht="15" customHeight="1" x14ac:dyDescent="0.25">
      <c r="A1354" s="216">
        <v>45642</v>
      </c>
      <c r="B1354" s="217" t="s">
        <v>339</v>
      </c>
      <c r="C1354" s="218">
        <v>114.2401</v>
      </c>
    </row>
    <row r="1355" spans="1:3" ht="15" customHeight="1" x14ac:dyDescent="0.25">
      <c r="A1355" s="216">
        <v>45643</v>
      </c>
      <c r="B1355" s="217" t="s">
        <v>339</v>
      </c>
      <c r="C1355" s="218">
        <v>115.6858</v>
      </c>
    </row>
    <row r="1356" spans="1:3" ht="15" customHeight="1" x14ac:dyDescent="0.25">
      <c r="A1356" s="216">
        <v>45644</v>
      </c>
      <c r="B1356" s="217" t="s">
        <v>339</v>
      </c>
      <c r="C1356" s="218">
        <v>117.13030000000001</v>
      </c>
    </row>
    <row r="1357" spans="1:3" ht="15" customHeight="1" x14ac:dyDescent="0.25">
      <c r="A1357" s="216">
        <v>45645</v>
      </c>
      <c r="B1357" s="217" t="s">
        <v>339</v>
      </c>
      <c r="C1357" s="218">
        <v>118.5538</v>
      </c>
    </row>
    <row r="1358" spans="1:3" ht="15" customHeight="1" x14ac:dyDescent="0.25">
      <c r="A1358" s="216">
        <v>45646</v>
      </c>
      <c r="B1358" s="217" t="s">
        <v>339</v>
      </c>
      <c r="C1358" s="218">
        <v>122.8005</v>
      </c>
    </row>
    <row r="1359" spans="1:3" ht="15" customHeight="1" x14ac:dyDescent="0.25">
      <c r="A1359" s="216">
        <v>45649</v>
      </c>
      <c r="B1359" s="217" t="s">
        <v>339</v>
      </c>
      <c r="C1359" s="218">
        <v>124.2073</v>
      </c>
    </row>
    <row r="1360" spans="1:3" ht="15" customHeight="1" x14ac:dyDescent="0.25">
      <c r="A1360" s="216">
        <v>45650</v>
      </c>
      <c r="B1360" s="217" t="s">
        <v>339</v>
      </c>
      <c r="C1360" s="218">
        <v>125.61709999999999</v>
      </c>
    </row>
    <row r="1361" spans="1:3" ht="15" customHeight="1" x14ac:dyDescent="0.25">
      <c r="A1361" s="216">
        <v>45651</v>
      </c>
      <c r="B1361" s="217" t="s">
        <v>339</v>
      </c>
      <c r="C1361" s="218">
        <v>127.029</v>
      </c>
    </row>
    <row r="1362" spans="1:3" ht="15" customHeight="1" x14ac:dyDescent="0.25">
      <c r="A1362" s="216">
        <v>45652</v>
      </c>
      <c r="B1362" s="217" t="s">
        <v>339</v>
      </c>
      <c r="C1362" s="218">
        <v>128.4494</v>
      </c>
    </row>
    <row r="1363" spans="1:3" ht="15" customHeight="1" x14ac:dyDescent="0.25">
      <c r="A1363" s="216">
        <v>45653</v>
      </c>
      <c r="B1363" s="217" t="s">
        <v>339</v>
      </c>
      <c r="C1363" s="218">
        <v>132.7218</v>
      </c>
    </row>
    <row r="1364" spans="1:3" ht="15" customHeight="1" x14ac:dyDescent="0.25">
      <c r="A1364" s="216">
        <v>45656</v>
      </c>
      <c r="B1364" s="217" t="s">
        <v>339</v>
      </c>
      <c r="C1364" s="218">
        <v>134.14230000000001</v>
      </c>
    </row>
    <row r="1365" spans="1:3" ht="15" customHeight="1" x14ac:dyDescent="0.25">
      <c r="A1365" s="216">
        <v>45657</v>
      </c>
      <c r="B1365" s="217" t="s">
        <v>339</v>
      </c>
      <c r="C1365" s="218">
        <v>135.5607</v>
      </c>
    </row>
    <row r="1366" spans="1:3" ht="15" customHeight="1" x14ac:dyDescent="0.25">
      <c r="A1366" s="216">
        <v>45659</v>
      </c>
      <c r="B1366" s="217" t="s">
        <v>339</v>
      </c>
      <c r="C1366" s="218">
        <v>138.38329999999999</v>
      </c>
    </row>
    <row r="1367" spans="1:3" ht="15" customHeight="1" x14ac:dyDescent="0.25">
      <c r="A1367" s="216">
        <v>45660</v>
      </c>
      <c r="B1367" s="217" t="s">
        <v>339</v>
      </c>
      <c r="C1367" s="218">
        <v>142.58150000000001</v>
      </c>
    </row>
    <row r="1368" spans="1:3" ht="15" customHeight="1" x14ac:dyDescent="0.25">
      <c r="A1368" s="216">
        <v>45663</v>
      </c>
      <c r="B1368" s="217" t="s">
        <v>339</v>
      </c>
      <c r="C1368" s="218">
        <v>143.9727</v>
      </c>
    </row>
    <row r="1369" spans="1:3" ht="15" customHeight="1" x14ac:dyDescent="0.25">
      <c r="A1369" s="216">
        <v>45664</v>
      </c>
      <c r="B1369" s="217" t="s">
        <v>339</v>
      </c>
      <c r="C1369" s="218">
        <v>145.36019999999999</v>
      </c>
    </row>
    <row r="1370" spans="1:3" ht="15" customHeight="1" x14ac:dyDescent="0.25">
      <c r="A1370" s="216">
        <v>45665</v>
      </c>
      <c r="B1370" s="217" t="s">
        <v>339</v>
      </c>
      <c r="C1370" s="218">
        <v>146.74799999999999</v>
      </c>
    </row>
    <row r="1371" spans="1:3" ht="15" customHeight="1" x14ac:dyDescent="0.25">
      <c r="A1371" s="216">
        <v>45666</v>
      </c>
      <c r="B1371" s="217" t="s">
        <v>339</v>
      </c>
      <c r="C1371" s="218">
        <v>148.13659999999999</v>
      </c>
    </row>
    <row r="1372" spans="1:3" ht="15" customHeight="1" x14ac:dyDescent="0.25">
      <c r="A1372" s="216">
        <v>45667</v>
      </c>
      <c r="B1372" s="217" t="s">
        <v>339</v>
      </c>
      <c r="C1372" s="218">
        <v>152.30430000000001</v>
      </c>
    </row>
    <row r="1373" spans="1:3" ht="15" customHeight="1" x14ac:dyDescent="0.25">
      <c r="A1373" s="216">
        <v>45670</v>
      </c>
      <c r="B1373" s="217" t="s">
        <v>339</v>
      </c>
      <c r="C1373" s="218">
        <v>153.69550000000001</v>
      </c>
    </row>
    <row r="1374" spans="1:3" ht="15" customHeight="1" x14ac:dyDescent="0.25">
      <c r="A1374" s="216">
        <v>45671</v>
      </c>
      <c r="B1374" s="217" t="s">
        <v>339</v>
      </c>
      <c r="C1374" s="218">
        <v>155.08029999999999</v>
      </c>
    </row>
    <row r="1375" spans="1:3" ht="15" customHeight="1" x14ac:dyDescent="0.25">
      <c r="A1375" s="216">
        <v>45672</v>
      </c>
      <c r="B1375" s="217" t="s">
        <v>339</v>
      </c>
      <c r="C1375" s="218">
        <v>156.4615</v>
      </c>
    </row>
    <row r="1376" spans="1:3" ht="15" customHeight="1" x14ac:dyDescent="0.25">
      <c r="A1376" s="216">
        <v>45673</v>
      </c>
      <c r="B1376" s="217" t="s">
        <v>339</v>
      </c>
      <c r="C1376" s="218">
        <v>157.84710000000001</v>
      </c>
    </row>
    <row r="1377" spans="1:3" ht="15" customHeight="1" x14ac:dyDescent="0.25">
      <c r="A1377" s="216">
        <v>45674</v>
      </c>
      <c r="B1377" s="217" t="s">
        <v>339</v>
      </c>
      <c r="C1377" s="218">
        <v>163.38550000000001</v>
      </c>
    </row>
    <row r="1378" spans="1:3" ht="15" customHeight="1" x14ac:dyDescent="0.25">
      <c r="A1378" s="216">
        <v>45678</v>
      </c>
      <c r="B1378" s="217" t="s">
        <v>339</v>
      </c>
      <c r="C1378" s="218">
        <v>164.77010000000001</v>
      </c>
    </row>
    <row r="1379" spans="1:3" ht="15" customHeight="1" x14ac:dyDescent="0.25">
      <c r="A1379" s="216">
        <v>45679</v>
      </c>
      <c r="B1379" s="217" t="s">
        <v>339</v>
      </c>
      <c r="C1379" s="218">
        <v>166.1523</v>
      </c>
    </row>
    <row r="1380" spans="1:3" ht="15" customHeight="1" x14ac:dyDescent="0.25">
      <c r="A1380" s="216">
        <v>45680</v>
      </c>
      <c r="B1380" s="217" t="s">
        <v>339</v>
      </c>
      <c r="C1380" s="218">
        <v>167.5378</v>
      </c>
    </row>
    <row r="1381" spans="1:3" ht="15" customHeight="1" x14ac:dyDescent="0.25">
      <c r="A1381" s="216">
        <v>45681</v>
      </c>
      <c r="B1381" s="217" t="s">
        <v>339</v>
      </c>
      <c r="C1381" s="218">
        <v>171.69</v>
      </c>
    </row>
    <row r="1382" spans="1:3" ht="15" customHeight="1" x14ac:dyDescent="0.25">
      <c r="A1382" s="216">
        <v>45684</v>
      </c>
      <c r="B1382" s="217" t="s">
        <v>339</v>
      </c>
      <c r="C1382" s="218">
        <v>173.07939999999999</v>
      </c>
    </row>
    <row r="1383" spans="1:3" ht="15" customHeight="1" x14ac:dyDescent="0.25">
      <c r="A1383" s="216">
        <v>45685</v>
      </c>
      <c r="B1383" s="217" t="s">
        <v>339</v>
      </c>
      <c r="C1383" s="218">
        <v>174.4726</v>
      </c>
    </row>
    <row r="1384" spans="1:3" ht="15" customHeight="1" x14ac:dyDescent="0.25">
      <c r="A1384" s="216">
        <v>45686</v>
      </c>
      <c r="B1384" s="217" t="s">
        <v>339</v>
      </c>
      <c r="C1384" s="218">
        <v>175.86439999999999</v>
      </c>
    </row>
    <row r="1385" spans="1:3" ht="15" customHeight="1" x14ac:dyDescent="0.25">
      <c r="A1385" s="216">
        <v>45687</v>
      </c>
      <c r="B1385" s="217" t="s">
        <v>339</v>
      </c>
      <c r="C1385" s="218">
        <v>177.25569999999999</v>
      </c>
    </row>
    <row r="1386" spans="1:3" ht="15" customHeight="1" x14ac:dyDescent="0.25">
      <c r="A1386" s="216">
        <v>45688</v>
      </c>
      <c r="B1386" s="217" t="s">
        <v>339</v>
      </c>
      <c r="C1386" s="218">
        <v>181.42529999999999</v>
      </c>
    </row>
    <row r="1387" spans="1:3" ht="15" customHeight="1" x14ac:dyDescent="0.25">
      <c r="A1387" s="216">
        <v>45691</v>
      </c>
      <c r="B1387" s="217" t="s">
        <v>339</v>
      </c>
      <c r="C1387" s="218">
        <v>182.81299999999999</v>
      </c>
    </row>
    <row r="1388" spans="1:3" ht="15" customHeight="1" x14ac:dyDescent="0.25">
      <c r="A1388" s="216">
        <v>45692</v>
      </c>
      <c r="B1388" s="217" t="s">
        <v>339</v>
      </c>
      <c r="C1388" s="218">
        <v>184.19659999999999</v>
      </c>
    </row>
    <row r="1389" spans="1:3" ht="15" customHeight="1" x14ac:dyDescent="0.25">
      <c r="A1389" s="216">
        <v>45693</v>
      </c>
      <c r="B1389" s="217" t="s">
        <v>339</v>
      </c>
      <c r="C1389" s="218">
        <v>185.57910000000001</v>
      </c>
    </row>
    <row r="1390" spans="1:3" ht="15" customHeight="1" x14ac:dyDescent="0.25">
      <c r="A1390" s="216">
        <v>45694</v>
      </c>
      <c r="B1390" s="217" t="s">
        <v>339</v>
      </c>
      <c r="C1390" s="218">
        <v>186.96610000000001</v>
      </c>
    </row>
    <row r="1391" spans="1:3" ht="15" customHeight="1" x14ac:dyDescent="0.25">
      <c r="A1391" s="216">
        <v>45695</v>
      </c>
      <c r="B1391" s="217" t="s">
        <v>339</v>
      </c>
      <c r="C1391" s="218">
        <v>191.12379999999999</v>
      </c>
    </row>
    <row r="1392" spans="1:3" ht="15" customHeight="1" x14ac:dyDescent="0.25">
      <c r="A1392" s="216">
        <v>45698</v>
      </c>
      <c r="B1392" s="217" t="s">
        <v>339</v>
      </c>
      <c r="C1392" s="218">
        <v>192.50909999999999</v>
      </c>
    </row>
    <row r="1393" spans="1:3" ht="15" customHeight="1" x14ac:dyDescent="0.25">
      <c r="A1393" s="216">
        <v>45699</v>
      </c>
      <c r="B1393" s="217" t="s">
        <v>339</v>
      </c>
      <c r="C1393" s="218">
        <v>193.8948</v>
      </c>
    </row>
    <row r="1394" spans="1:3" ht="15" customHeight="1" x14ac:dyDescent="0.25">
      <c r="A1394" s="216">
        <v>45700</v>
      </c>
      <c r="B1394" s="217" t="s">
        <v>339</v>
      </c>
      <c r="C1394" s="218">
        <v>195.28110000000001</v>
      </c>
    </row>
    <row r="1395" spans="1:3" ht="15" customHeight="1" x14ac:dyDescent="0.25">
      <c r="A1395" s="216">
        <v>45701</v>
      </c>
      <c r="B1395" s="217" t="s">
        <v>339</v>
      </c>
      <c r="C1395" s="218">
        <v>196.66630000000001</v>
      </c>
    </row>
    <row r="1396" spans="1:3" ht="15" customHeight="1" x14ac:dyDescent="0.25">
      <c r="A1396" s="216">
        <v>45702</v>
      </c>
      <c r="B1396" s="217" t="s">
        <v>339</v>
      </c>
      <c r="C1396" s="218">
        <v>202.2002</v>
      </c>
    </row>
    <row r="1397" spans="1:3" ht="15" customHeight="1" x14ac:dyDescent="0.25">
      <c r="A1397" s="216">
        <v>45706</v>
      </c>
      <c r="B1397" s="217" t="s">
        <v>339</v>
      </c>
      <c r="C1397" s="218">
        <v>203.584</v>
      </c>
    </row>
    <row r="1398" spans="1:3" ht="15" customHeight="1" x14ac:dyDescent="0.25">
      <c r="A1398" s="216">
        <v>45707</v>
      </c>
      <c r="B1398" s="217" t="s">
        <v>339</v>
      </c>
      <c r="C1398" s="218">
        <v>204.96770000000001</v>
      </c>
    </row>
    <row r="1399" spans="1:3" ht="15" customHeight="1" x14ac:dyDescent="0.25">
      <c r="A1399" s="216">
        <v>45708</v>
      </c>
      <c r="B1399" s="217" t="s">
        <v>339</v>
      </c>
      <c r="C1399" s="218">
        <v>206.35140000000001</v>
      </c>
    </row>
    <row r="1400" spans="1:3" ht="15" customHeight="1" x14ac:dyDescent="0.25">
      <c r="A1400" s="216">
        <v>45709</v>
      </c>
      <c r="B1400" s="217" t="s">
        <v>339</v>
      </c>
      <c r="C1400" s="218">
        <v>210.49770000000001</v>
      </c>
    </row>
    <row r="1401" spans="1:3" ht="15" customHeight="1" x14ac:dyDescent="0.25">
      <c r="A1401" s="216">
        <v>45712</v>
      </c>
      <c r="B1401" s="217" t="s">
        <v>339</v>
      </c>
      <c r="C1401" s="218">
        <v>211.8826</v>
      </c>
    </row>
    <row r="1402" spans="1:3" ht="15" customHeight="1" x14ac:dyDescent="0.25">
      <c r="A1402" s="216">
        <v>45713</v>
      </c>
      <c r="B1402" s="217" t="s">
        <v>339</v>
      </c>
      <c r="C1402" s="218">
        <v>213.26570000000001</v>
      </c>
    </row>
    <row r="1403" spans="1:3" ht="15" customHeight="1" x14ac:dyDescent="0.25">
      <c r="A1403" s="216">
        <v>45714</v>
      </c>
      <c r="B1403" s="217" t="s">
        <v>339</v>
      </c>
      <c r="C1403" s="218">
        <v>214.6514</v>
      </c>
    </row>
    <row r="1404" spans="1:3" ht="15" customHeight="1" x14ac:dyDescent="0.25">
      <c r="A1404" s="216">
        <v>45715</v>
      </c>
      <c r="B1404" s="217" t="s">
        <v>339</v>
      </c>
      <c r="C1404" s="218">
        <v>216.0359</v>
      </c>
    </row>
    <row r="1405" spans="1:3" ht="15" customHeight="1" x14ac:dyDescent="0.25">
      <c r="A1405" s="216">
        <v>45716</v>
      </c>
      <c r="B1405" s="217" t="s">
        <v>339</v>
      </c>
      <c r="C1405" s="218">
        <v>220.18680000000001</v>
      </c>
    </row>
    <row r="1406" spans="1:3" ht="15" customHeight="1" x14ac:dyDescent="0.25">
      <c r="A1406" s="216">
        <v>45719</v>
      </c>
      <c r="B1406" s="217" t="s">
        <v>339</v>
      </c>
      <c r="C1406" s="218">
        <v>221.5718</v>
      </c>
    </row>
    <row r="1407" spans="1:3" ht="15" customHeight="1" x14ac:dyDescent="0.25">
      <c r="A1407" s="216">
        <v>45720</v>
      </c>
      <c r="B1407" s="217" t="s">
        <v>339</v>
      </c>
      <c r="C1407" s="218">
        <v>222.953</v>
      </c>
    </row>
    <row r="1408" spans="1:3" ht="15" customHeight="1" x14ac:dyDescent="0.25">
      <c r="A1408" s="216">
        <v>45721</v>
      </c>
      <c r="B1408" s="217" t="s">
        <v>339</v>
      </c>
      <c r="C1408" s="218">
        <v>224.33109999999999</v>
      </c>
    </row>
    <row r="1409" spans="1:3" ht="15" customHeight="1" x14ac:dyDescent="0.25">
      <c r="A1409" s="216">
        <v>45722</v>
      </c>
      <c r="B1409" s="217" t="s">
        <v>339</v>
      </c>
      <c r="C1409" s="218">
        <v>225.70769999999999</v>
      </c>
    </row>
    <row r="1410" spans="1:3" ht="15" customHeight="1" x14ac:dyDescent="0.25">
      <c r="A1410" s="216">
        <v>45723</v>
      </c>
      <c r="B1410" s="217" t="s">
        <v>339</v>
      </c>
      <c r="C1410" s="218">
        <v>229.8426</v>
      </c>
    </row>
    <row r="1411" spans="1:3" ht="15" customHeight="1" x14ac:dyDescent="0.25">
      <c r="A1411" s="216">
        <v>45726</v>
      </c>
      <c r="B1411" s="217" t="s">
        <v>339</v>
      </c>
      <c r="C1411" s="218">
        <v>231.22280000000001</v>
      </c>
    </row>
    <row r="1412" spans="1:3" ht="15" customHeight="1" x14ac:dyDescent="0.25">
      <c r="A1412" s="216">
        <v>45727</v>
      </c>
      <c r="B1412" s="217" t="s">
        <v>339</v>
      </c>
      <c r="C1412" s="218">
        <v>232.60069999999999</v>
      </c>
    </row>
    <row r="1413" spans="1:3" ht="15" customHeight="1" x14ac:dyDescent="0.25">
      <c r="A1413" s="216">
        <v>45728</v>
      </c>
      <c r="B1413" s="217" t="s">
        <v>339</v>
      </c>
      <c r="C1413" s="218">
        <v>233.97329999999999</v>
      </c>
    </row>
    <row r="1414" spans="1:3" ht="15" customHeight="1" x14ac:dyDescent="0.25">
      <c r="A1414" s="216">
        <v>45729</v>
      </c>
      <c r="B1414" s="217" t="s">
        <v>339</v>
      </c>
      <c r="C1414" s="218">
        <v>235.34970000000001</v>
      </c>
    </row>
    <row r="1415" spans="1:3" ht="15" customHeight="1" x14ac:dyDescent="0.25">
      <c r="A1415" s="216">
        <v>45730</v>
      </c>
      <c r="B1415" s="217" t="s">
        <v>339</v>
      </c>
      <c r="C1415" s="218">
        <v>239.4616</v>
      </c>
    </row>
    <row r="1416" spans="1:3" ht="15" customHeight="1" x14ac:dyDescent="0.25">
      <c r="A1416" s="216">
        <v>45733</v>
      </c>
      <c r="B1416" s="217" t="s">
        <v>339</v>
      </c>
      <c r="C1416" s="218">
        <v>240.83779999999999</v>
      </c>
    </row>
    <row r="1417" spans="1:3" ht="15" customHeight="1" x14ac:dyDescent="0.25">
      <c r="A1417" s="216">
        <v>45734</v>
      </c>
      <c r="B1417" s="217" t="s">
        <v>339</v>
      </c>
      <c r="C1417" s="218">
        <v>242.2159</v>
      </c>
    </row>
    <row r="1418" spans="1:3" ht="15" customHeight="1" x14ac:dyDescent="0.25">
      <c r="A1418" s="216">
        <v>45735</v>
      </c>
      <c r="B1418" s="217" t="s">
        <v>339</v>
      </c>
      <c r="C1418" s="218">
        <v>243.5949</v>
      </c>
    </row>
    <row r="1419" spans="1:3" ht="15" customHeight="1" x14ac:dyDescent="0.25">
      <c r="A1419" s="216">
        <v>45736</v>
      </c>
      <c r="B1419" s="217" t="s">
        <v>339</v>
      </c>
      <c r="C1419" s="218">
        <v>244.97120000000001</v>
      </c>
    </row>
    <row r="1420" spans="1:3" ht="15" customHeight="1" x14ac:dyDescent="0.25">
      <c r="A1420" s="216">
        <v>45737</v>
      </c>
      <c r="B1420" s="217" t="s">
        <v>339</v>
      </c>
      <c r="C1420" s="218">
        <v>249.10050000000001</v>
      </c>
    </row>
    <row r="1421" spans="1:3" ht="15" customHeight="1" x14ac:dyDescent="0.25">
      <c r="A1421" s="216">
        <v>45740</v>
      </c>
      <c r="B1421" s="217" t="s">
        <v>339</v>
      </c>
      <c r="C1421" s="218">
        <v>250.4776</v>
      </c>
    </row>
    <row r="1422" spans="1:3" ht="15" customHeight="1" x14ac:dyDescent="0.25">
      <c r="A1422" s="216">
        <v>45741</v>
      </c>
      <c r="B1422" s="217" t="s">
        <v>339</v>
      </c>
      <c r="C1422" s="218">
        <v>251.85740000000001</v>
      </c>
    </row>
    <row r="1423" spans="1:3" ht="15" customHeight="1" x14ac:dyDescent="0.25">
      <c r="A1423" s="216">
        <v>45742</v>
      </c>
      <c r="B1423" s="217" t="s">
        <v>339</v>
      </c>
      <c r="C1423" s="218">
        <v>253.23759999999999</v>
      </c>
    </row>
    <row r="1424" spans="1:3" ht="15" customHeight="1" x14ac:dyDescent="0.25">
      <c r="A1424" s="216">
        <v>45743</v>
      </c>
      <c r="B1424" s="217" t="s">
        <v>339</v>
      </c>
      <c r="C1424" s="218">
        <v>254.6191</v>
      </c>
    </row>
    <row r="1425" spans="1:3" ht="15" customHeight="1" x14ac:dyDescent="0.25">
      <c r="A1425" s="216">
        <v>45744</v>
      </c>
      <c r="B1425" s="217" t="s">
        <v>339</v>
      </c>
      <c r="C1425" s="218">
        <v>258.7713</v>
      </c>
    </row>
    <row r="1426" spans="1:3" ht="15" customHeight="1" x14ac:dyDescent="0.25">
      <c r="A1426" s="216">
        <v>45747</v>
      </c>
      <c r="B1426" s="217" t="s">
        <v>339</v>
      </c>
      <c r="C1426" s="218">
        <v>260.15550000000002</v>
      </c>
    </row>
    <row r="1427" spans="1:3" ht="15" customHeight="1" x14ac:dyDescent="0.25">
      <c r="A1427" s="216">
        <v>45748</v>
      </c>
      <c r="B1427" s="217" t="s">
        <v>339</v>
      </c>
      <c r="C1427" s="218">
        <v>261.536</v>
      </c>
    </row>
    <row r="1428" spans="1:3" ht="15" customHeight="1" x14ac:dyDescent="0.25">
      <c r="A1428" s="216">
        <v>45749</v>
      </c>
      <c r="B1428" s="217" t="s">
        <v>339</v>
      </c>
      <c r="C1428" s="218">
        <v>262.91719999999998</v>
      </c>
    </row>
    <row r="1429" spans="1:3" ht="15" customHeight="1" x14ac:dyDescent="0.25">
      <c r="A1429" s="216">
        <v>45750</v>
      </c>
      <c r="B1429" s="217" t="s">
        <v>339</v>
      </c>
      <c r="C1429" s="218">
        <v>264.29910000000001</v>
      </c>
    </row>
    <row r="1430" spans="1:3" ht="15" customHeight="1" x14ac:dyDescent="0.25">
      <c r="A1430" s="216">
        <v>45751</v>
      </c>
      <c r="B1430" s="217" t="s">
        <v>339</v>
      </c>
      <c r="C1430" s="218">
        <v>268.44040000000001</v>
      </c>
    </row>
    <row r="1431" spans="1:3" ht="15" customHeight="1" x14ac:dyDescent="0.25">
      <c r="A1431" s="216">
        <v>45754</v>
      </c>
      <c r="B1431" s="217" t="s">
        <v>339</v>
      </c>
      <c r="C1431" s="218">
        <v>269.82080000000002</v>
      </c>
    </row>
    <row r="1432" spans="1:3" ht="15" customHeight="1" x14ac:dyDescent="0.25">
      <c r="A1432" s="216">
        <v>45755</v>
      </c>
      <c r="B1432" s="217" t="s">
        <v>339</v>
      </c>
      <c r="C1432" s="218">
        <v>271.19670000000002</v>
      </c>
    </row>
    <row r="1433" spans="1:3" ht="15" customHeight="1" x14ac:dyDescent="0.25">
      <c r="A1433" s="216">
        <v>45756</v>
      </c>
      <c r="B1433" s="217" t="s">
        <v>339</v>
      </c>
      <c r="C1433" s="218">
        <v>272.57569999999998</v>
      </c>
    </row>
    <row r="1434" spans="1:3" ht="15" customHeight="1" x14ac:dyDescent="0.25">
      <c r="A1434" s="216">
        <v>45757</v>
      </c>
      <c r="B1434" s="217" t="s">
        <v>339</v>
      </c>
      <c r="C1434" s="218">
        <v>273.95510000000002</v>
      </c>
    </row>
    <row r="1435" spans="1:3" ht="15" customHeight="1" x14ac:dyDescent="0.25">
      <c r="A1435" s="216">
        <v>45758</v>
      </c>
      <c r="B1435" s="217" t="s">
        <v>339</v>
      </c>
      <c r="C1435" s="218">
        <v>278.09429999999998</v>
      </c>
    </row>
    <row r="1436" spans="1:3" ht="15" customHeight="1" x14ac:dyDescent="0.25">
      <c r="A1436" s="216">
        <v>45761</v>
      </c>
      <c r="B1436" s="217" t="s">
        <v>339</v>
      </c>
      <c r="C1436" s="218">
        <v>279.46800000000002</v>
      </c>
    </row>
    <row r="1437" spans="1:3" ht="15" customHeight="1" x14ac:dyDescent="0.25">
      <c r="A1437" s="216">
        <v>45762</v>
      </c>
      <c r="B1437" s="217" t="s">
        <v>339</v>
      </c>
      <c r="C1437" s="218">
        <v>280.84399999999999</v>
      </c>
    </row>
    <row r="1438" spans="1:3" ht="15" customHeight="1" x14ac:dyDescent="0.25">
      <c r="A1438" s="216">
        <v>45763</v>
      </c>
      <c r="B1438" s="217" t="s">
        <v>339</v>
      </c>
      <c r="C1438" s="218">
        <v>282.21820000000002</v>
      </c>
    </row>
    <row r="1439" spans="1:3" ht="15" customHeight="1" x14ac:dyDescent="0.25">
      <c r="A1439" s="216">
        <v>45764</v>
      </c>
      <c r="B1439" s="217" t="s">
        <v>339</v>
      </c>
      <c r="C1439" s="218">
        <v>287.7269</v>
      </c>
    </row>
    <row r="1440" spans="1:3" ht="15" customHeight="1" x14ac:dyDescent="0.25">
      <c r="A1440" s="216">
        <v>45768</v>
      </c>
      <c r="B1440" s="217" t="s">
        <v>339</v>
      </c>
      <c r="C1440" s="218">
        <v>289.10489999999999</v>
      </c>
    </row>
    <row r="1441" spans="1:3" ht="15" customHeight="1" x14ac:dyDescent="0.25">
      <c r="A1441" s="216">
        <v>45769</v>
      </c>
      <c r="B1441" s="217" t="s">
        <v>339</v>
      </c>
      <c r="C1441" s="218">
        <v>290.4812</v>
      </c>
    </row>
    <row r="1442" spans="1:3" ht="15" customHeight="1" x14ac:dyDescent="0.25">
      <c r="A1442" s="216">
        <v>45770</v>
      </c>
      <c r="B1442" s="217" t="s">
        <v>339</v>
      </c>
      <c r="C1442" s="218">
        <v>291.85700000000003</v>
      </c>
    </row>
    <row r="1443" spans="1:3" ht="15" customHeight="1" x14ac:dyDescent="0.25">
      <c r="A1443" s="216">
        <v>45771</v>
      </c>
      <c r="B1443" s="217" t="s">
        <v>339</v>
      </c>
      <c r="C1443" s="218">
        <v>293.23169999999999</v>
      </c>
    </row>
    <row r="1444" spans="1:3" ht="15" customHeight="1" x14ac:dyDescent="0.25">
      <c r="A1444" s="216">
        <v>45772</v>
      </c>
      <c r="B1444" s="217" t="s">
        <v>339</v>
      </c>
      <c r="C1444" s="218">
        <v>297.35750000000002</v>
      </c>
    </row>
    <row r="1445" spans="1:3" ht="15" customHeight="1" x14ac:dyDescent="0.25">
      <c r="A1445" s="216">
        <v>45775</v>
      </c>
      <c r="B1445" s="217" t="s">
        <v>339</v>
      </c>
      <c r="C1445" s="218">
        <v>298.73410000000001</v>
      </c>
    </row>
    <row r="1446" spans="1:3" ht="15" customHeight="1" x14ac:dyDescent="0.25">
      <c r="A1446" s="216">
        <v>45776</v>
      </c>
      <c r="B1446" s="217" t="s">
        <v>339</v>
      </c>
      <c r="C1446" s="218">
        <v>300.11399999999998</v>
      </c>
    </row>
    <row r="1447" spans="1:3" ht="15" customHeight="1" x14ac:dyDescent="0.25">
      <c r="A1447" s="216">
        <v>45777</v>
      </c>
      <c r="B1447" s="217" t="s">
        <v>339</v>
      </c>
      <c r="C1447" s="218">
        <v>301.49579999999997</v>
      </c>
    </row>
    <row r="1448" spans="1:3" ht="15" customHeight="1" x14ac:dyDescent="0.25">
      <c r="A1448" s="216">
        <v>45778</v>
      </c>
      <c r="B1448" s="217" t="s">
        <v>339</v>
      </c>
      <c r="C1448" s="218">
        <v>302.87650000000002</v>
      </c>
    </row>
    <row r="1449" spans="1:3" ht="15" customHeight="1" x14ac:dyDescent="0.25">
      <c r="A1449" s="216">
        <v>45779</v>
      </c>
      <c r="B1449" s="217" t="s">
        <v>339</v>
      </c>
      <c r="C1449" s="218">
        <v>307.0147</v>
      </c>
    </row>
    <row r="1450" spans="1:3" ht="15" customHeight="1" x14ac:dyDescent="0.25">
      <c r="A1450" s="216">
        <v>45782</v>
      </c>
      <c r="B1450" s="217" t="s">
        <v>339</v>
      </c>
      <c r="C1450" s="218">
        <v>308.39440000000002</v>
      </c>
    </row>
    <row r="1451" spans="1:3" ht="15" customHeight="1" x14ac:dyDescent="0.25">
      <c r="A1451" s="216">
        <v>45783</v>
      </c>
      <c r="B1451" s="217" t="s">
        <v>339</v>
      </c>
      <c r="C1451" s="218">
        <v>309.77120000000002</v>
      </c>
    </row>
    <row r="1452" spans="1:3" ht="15" customHeight="1" x14ac:dyDescent="0.25">
      <c r="A1452" s="216">
        <v>45784</v>
      </c>
      <c r="B1452" s="217" t="s">
        <v>339</v>
      </c>
      <c r="C1452" s="218">
        <v>311.14479999999998</v>
      </c>
    </row>
    <row r="1453" spans="1:3" ht="15" customHeight="1" x14ac:dyDescent="0.25">
      <c r="A1453" s="216">
        <v>45785</v>
      </c>
      <c r="B1453" s="217" t="s">
        <v>339</v>
      </c>
      <c r="C1453" s="218">
        <v>312.52069999999998</v>
      </c>
    </row>
    <row r="1454" spans="1:3" ht="15" customHeight="1" x14ac:dyDescent="0.25">
      <c r="A1454" s="216">
        <v>45786</v>
      </c>
      <c r="B1454" s="217" t="s">
        <v>339</v>
      </c>
      <c r="C1454" s="218">
        <v>316.64490000000001</v>
      </c>
    </row>
    <row r="1455" spans="1:3" ht="15" customHeight="1" x14ac:dyDescent="0.25">
      <c r="A1455" s="216">
        <v>45789</v>
      </c>
      <c r="B1455" s="217" t="s">
        <v>339</v>
      </c>
      <c r="C1455" s="218">
        <v>318.0215</v>
      </c>
    </row>
    <row r="1456" spans="1:3" ht="15" customHeight="1" x14ac:dyDescent="0.25">
      <c r="A1456" s="216">
        <v>45790</v>
      </c>
      <c r="B1456" s="217" t="s">
        <v>339</v>
      </c>
      <c r="C1456" s="218">
        <v>319.39600000000002</v>
      </c>
    </row>
    <row r="1457" spans="1:3" ht="15" customHeight="1" x14ac:dyDescent="0.25">
      <c r="A1457" s="216">
        <v>45791</v>
      </c>
      <c r="B1457" s="217" t="s">
        <v>339</v>
      </c>
      <c r="C1457" s="218">
        <v>320.7706</v>
      </c>
    </row>
    <row r="1458" spans="1:3" ht="15" customHeight="1" x14ac:dyDescent="0.25">
      <c r="A1458" s="216">
        <v>45792</v>
      </c>
      <c r="B1458" s="217" t="s">
        <v>339</v>
      </c>
      <c r="C1458" s="218">
        <v>322.14800000000002</v>
      </c>
    </row>
    <row r="1459" spans="1:3" ht="15" customHeight="1" x14ac:dyDescent="0.25">
      <c r="A1459" s="216">
        <v>45793</v>
      </c>
      <c r="B1459" s="217" t="s">
        <v>339</v>
      </c>
      <c r="C1459" s="218">
        <v>326.28039999999999</v>
      </c>
    </row>
    <row r="1460" spans="1:3" ht="15" customHeight="1" x14ac:dyDescent="0.25">
      <c r="A1460" s="216">
        <v>45796</v>
      </c>
      <c r="B1460" s="217" t="s">
        <v>339</v>
      </c>
      <c r="C1460" s="218">
        <v>327.6583</v>
      </c>
    </row>
    <row r="1461" spans="1:3" ht="15" customHeight="1" x14ac:dyDescent="0.25">
      <c r="A1461" s="216">
        <v>45797</v>
      </c>
      <c r="B1461" s="217" t="s">
        <v>339</v>
      </c>
      <c r="C1461" s="218">
        <v>329.03730000000002</v>
      </c>
    </row>
    <row r="1462" spans="1:3" ht="15" customHeight="1" x14ac:dyDescent="0.25">
      <c r="A1462" s="216">
        <v>45798</v>
      </c>
      <c r="B1462" s="217" t="s">
        <v>339</v>
      </c>
      <c r="C1462" s="218">
        <v>330.41340000000002</v>
      </c>
    </row>
    <row r="1463" spans="1:3" ht="15" customHeight="1" x14ac:dyDescent="0.25">
      <c r="A1463" s="216">
        <v>45799</v>
      </c>
      <c r="B1463" s="217" t="s">
        <v>339</v>
      </c>
      <c r="C1463" s="218">
        <v>331.78949999999998</v>
      </c>
    </row>
    <row r="1464" spans="1:3" ht="15" customHeight="1" x14ac:dyDescent="0.25">
      <c r="A1464" s="216">
        <v>45800</v>
      </c>
      <c r="B1464" s="217" t="s">
        <v>339</v>
      </c>
      <c r="C1464" s="218">
        <v>337.28390000000002</v>
      </c>
    </row>
    <row r="1465" spans="1:3" ht="15" customHeight="1" x14ac:dyDescent="0.25">
      <c r="A1465" s="216">
        <v>45804</v>
      </c>
      <c r="B1465" s="217" t="s">
        <v>339</v>
      </c>
      <c r="C1465" s="218">
        <v>338.66390000000001</v>
      </c>
    </row>
    <row r="1466" spans="1:3" ht="15" customHeight="1" x14ac:dyDescent="0.25">
      <c r="A1466" s="216">
        <v>45805</v>
      </c>
      <c r="B1466" s="217" t="s">
        <v>339</v>
      </c>
      <c r="C1466" s="218">
        <v>340.04129999999998</v>
      </c>
    </row>
    <row r="1467" spans="1:3" ht="15" customHeight="1" x14ac:dyDescent="0.25">
      <c r="A1467" s="216">
        <v>45806</v>
      </c>
      <c r="B1467" s="217" t="s">
        <v>339</v>
      </c>
      <c r="C1467" s="218">
        <v>341.42110000000002</v>
      </c>
    </row>
    <row r="1468" spans="1:3" ht="15" customHeight="1" x14ac:dyDescent="0.25">
      <c r="A1468" s="216">
        <v>45807</v>
      </c>
      <c r="B1468" s="217" t="s">
        <v>339</v>
      </c>
      <c r="C1468" s="218">
        <v>345.56360000000001</v>
      </c>
    </row>
    <row r="1469" spans="1:3" ht="15" customHeight="1" x14ac:dyDescent="0.25">
      <c r="A1469" s="216">
        <v>45810</v>
      </c>
      <c r="B1469" s="217" t="s">
        <v>339</v>
      </c>
      <c r="C1469" s="218">
        <v>346.94200000000001</v>
      </c>
    </row>
    <row r="1470" spans="1:3" ht="15" customHeight="1" x14ac:dyDescent="0.25">
      <c r="A1470" s="216">
        <v>45811</v>
      </c>
      <c r="B1470" s="217" t="s">
        <v>339</v>
      </c>
      <c r="C1470" s="218">
        <v>348.32049999999998</v>
      </c>
    </row>
    <row r="1471" spans="1:3" ht="15" customHeight="1" x14ac:dyDescent="0.25">
      <c r="A1471" s="216">
        <v>45812</v>
      </c>
      <c r="B1471" s="217" t="s">
        <v>339</v>
      </c>
      <c r="C1471" s="218">
        <v>349.69869999999997</v>
      </c>
    </row>
    <row r="1472" spans="1:3" ht="15" customHeight="1" x14ac:dyDescent="0.25">
      <c r="A1472" s="216">
        <v>45813</v>
      </c>
      <c r="B1472" s="217" t="s">
        <v>339</v>
      </c>
      <c r="C1472" s="218">
        <v>351.07249999999999</v>
      </c>
    </row>
    <row r="1473" spans="1:3" ht="15" customHeight="1" x14ac:dyDescent="0.25">
      <c r="A1473" s="216">
        <v>45814</v>
      </c>
      <c r="B1473" s="217" t="s">
        <v>339</v>
      </c>
      <c r="C1473" s="218">
        <v>355.19150000000002</v>
      </c>
    </row>
    <row r="1474" spans="1:3" ht="15" customHeight="1" x14ac:dyDescent="0.25">
      <c r="A1474" s="216">
        <v>45817</v>
      </c>
      <c r="B1474" s="217" t="s">
        <v>339</v>
      </c>
      <c r="C1474" s="218">
        <v>356.56619999999998</v>
      </c>
    </row>
    <row r="1475" spans="1:3" ht="15" customHeight="1" x14ac:dyDescent="0.25">
      <c r="A1475" s="216">
        <v>45818</v>
      </c>
      <c r="B1475" s="217" t="s">
        <v>339</v>
      </c>
      <c r="C1475" s="218">
        <v>357.94069999999999</v>
      </c>
    </row>
    <row r="1476" spans="1:3" ht="15" customHeight="1" x14ac:dyDescent="0.25">
      <c r="A1476" s="216">
        <v>45819</v>
      </c>
      <c r="B1476" s="217" t="s">
        <v>339</v>
      </c>
      <c r="C1476" s="218">
        <v>359.31380000000001</v>
      </c>
    </row>
    <row r="1477" spans="1:3" ht="15" customHeight="1" x14ac:dyDescent="0.25">
      <c r="A1477" s="216">
        <v>45820</v>
      </c>
      <c r="B1477" s="217" t="s">
        <v>339</v>
      </c>
      <c r="C1477" s="218">
        <v>360.68860000000001</v>
      </c>
    </row>
    <row r="1478" spans="1:3" ht="15" customHeight="1" x14ac:dyDescent="0.25">
      <c r="A1478" s="216">
        <v>45821</v>
      </c>
      <c r="B1478" s="217" t="s">
        <v>339</v>
      </c>
      <c r="C1478" s="218">
        <v>364.8175</v>
      </c>
    </row>
    <row r="1479" spans="1:3" ht="15" customHeight="1" x14ac:dyDescent="0.25">
      <c r="A1479" s="216">
        <v>45824</v>
      </c>
      <c r="B1479" s="217" t="s">
        <v>339</v>
      </c>
      <c r="C1479" s="218">
        <v>366.1943</v>
      </c>
    </row>
    <row r="1480" spans="1:3" ht="15" customHeight="1" x14ac:dyDescent="0.25">
      <c r="A1480" s="216">
        <v>45825</v>
      </c>
      <c r="B1480" s="217" t="s">
        <v>339</v>
      </c>
      <c r="C1480" s="218">
        <v>367.57190000000003</v>
      </c>
    </row>
    <row r="1481" spans="1:3" ht="15" customHeight="1" x14ac:dyDescent="0.25">
      <c r="A1481" s="216">
        <v>45826</v>
      </c>
      <c r="B1481" s="217" t="s">
        <v>339</v>
      </c>
      <c r="C1481" s="218">
        <v>370.3313</v>
      </c>
    </row>
    <row r="1482" spans="1:3" ht="15" customHeight="1" x14ac:dyDescent="0.25">
      <c r="A1482" s="216">
        <v>45828</v>
      </c>
      <c r="B1482" s="217" t="s">
        <v>339</v>
      </c>
      <c r="C1482" s="218">
        <v>374.46390000000002</v>
      </c>
    </row>
    <row r="1483" spans="1:3" ht="15" customHeight="1" x14ac:dyDescent="0.25">
      <c r="A1483" s="216">
        <v>45831</v>
      </c>
      <c r="B1483" s="217" t="s">
        <v>339</v>
      </c>
      <c r="C1483" s="218">
        <v>375.84120000000001</v>
      </c>
    </row>
    <row r="1484" spans="1:3" ht="15" customHeight="1" x14ac:dyDescent="0.25">
      <c r="A1484" s="216">
        <v>45832</v>
      </c>
      <c r="B1484" s="217" t="s">
        <v>339</v>
      </c>
      <c r="C1484" s="218">
        <v>377.21879999999999</v>
      </c>
    </row>
    <row r="1485" spans="1:3" ht="15" customHeight="1" x14ac:dyDescent="0.25">
      <c r="A1485" s="216">
        <v>45833</v>
      </c>
      <c r="B1485" s="217" t="s">
        <v>339</v>
      </c>
      <c r="C1485" s="218">
        <v>378.59800000000001</v>
      </c>
    </row>
    <row r="1486" spans="1:3" ht="15" customHeight="1" x14ac:dyDescent="0.25">
      <c r="A1486" s="216">
        <v>45834</v>
      </c>
      <c r="B1486" s="217" t="s">
        <v>339</v>
      </c>
      <c r="C1486" s="218">
        <v>379.98320000000001</v>
      </c>
    </row>
    <row r="1487" spans="1:3" ht="15" customHeight="1" x14ac:dyDescent="0.25">
      <c r="A1487" s="216">
        <v>45835</v>
      </c>
      <c r="B1487" s="217" t="s">
        <v>339</v>
      </c>
      <c r="C1487" s="218">
        <v>384.14069999999998</v>
      </c>
    </row>
    <row r="1488" spans="1:3" ht="15" customHeight="1" x14ac:dyDescent="0.25">
      <c r="A1488" s="216">
        <v>45838</v>
      </c>
      <c r="B1488" s="217" t="s">
        <v>339</v>
      </c>
      <c r="C1488" s="218">
        <v>385.52460000000002</v>
      </c>
    </row>
    <row r="1489" spans="1:3" ht="15" customHeight="1" x14ac:dyDescent="0.25">
      <c r="A1489" s="216">
        <v>45839</v>
      </c>
      <c r="B1489" s="217" t="s">
        <v>339</v>
      </c>
      <c r="C1489" s="218">
        <v>386.90890000000002</v>
      </c>
    </row>
    <row r="1490" spans="1:3" ht="15" customHeight="1" x14ac:dyDescent="0.25">
      <c r="A1490" s="216">
        <v>45840</v>
      </c>
      <c r="B1490" s="217" t="s">
        <v>339</v>
      </c>
      <c r="C1490" s="218">
        <v>388.29919999999998</v>
      </c>
    </row>
    <row r="1491" spans="1:3" ht="15" customHeight="1" x14ac:dyDescent="0.25">
      <c r="A1491" s="216">
        <v>45841</v>
      </c>
      <c r="B1491" s="217" t="s">
        <v>339</v>
      </c>
      <c r="C1491" s="218">
        <v>393.84190000000001</v>
      </c>
    </row>
    <row r="1492" spans="1:3" ht="15" customHeight="1" x14ac:dyDescent="0.25">
      <c r="A1492" s="216">
        <v>45845</v>
      </c>
      <c r="B1492" s="217" t="s">
        <v>339</v>
      </c>
      <c r="C1492" s="218">
        <v>395.2251</v>
      </c>
    </row>
    <row r="1493" spans="1:3" ht="15" customHeight="1" x14ac:dyDescent="0.25">
      <c r="A1493" s="216">
        <v>45846</v>
      </c>
      <c r="B1493" s="217" t="s">
        <v>339</v>
      </c>
      <c r="C1493" s="218">
        <v>396.60590000000002</v>
      </c>
    </row>
    <row r="1494" spans="1:3" ht="15" customHeight="1" x14ac:dyDescent="0.25">
      <c r="A1494" s="216">
        <v>45847</v>
      </c>
      <c r="B1494" s="217" t="s">
        <v>339</v>
      </c>
      <c r="C1494" s="218">
        <v>397.98570000000001</v>
      </c>
    </row>
    <row r="1495" spans="1:3" ht="15" customHeight="1" x14ac:dyDescent="0.25">
      <c r="A1495" s="216">
        <v>45848</v>
      </c>
      <c r="B1495" s="217" t="s">
        <v>339</v>
      </c>
      <c r="C1495" s="218">
        <v>399.36399999999998</v>
      </c>
    </row>
    <row r="1496" spans="1:3" ht="15" customHeight="1" x14ac:dyDescent="0.25">
      <c r="A1496" s="216">
        <v>45849</v>
      </c>
      <c r="B1496" s="217" t="s">
        <v>339</v>
      </c>
      <c r="C1496" s="218">
        <v>403.49849999999998</v>
      </c>
    </row>
    <row r="1497" spans="1:3" ht="15" customHeight="1" x14ac:dyDescent="0.25">
      <c r="A1497" s="216">
        <v>45852</v>
      </c>
      <c r="B1497" s="217" t="s">
        <v>339</v>
      </c>
      <c r="C1497" s="218">
        <v>404.88010000000003</v>
      </c>
    </row>
    <row r="1498" spans="1:3" ht="15" customHeight="1" x14ac:dyDescent="0.25">
      <c r="A1498" s="216">
        <v>45853</v>
      </c>
      <c r="B1498" s="217" t="s">
        <v>339</v>
      </c>
      <c r="C1498" s="218">
        <v>406.26260000000002</v>
      </c>
    </row>
    <row r="1499" spans="1:3" ht="15" customHeight="1" x14ac:dyDescent="0.25">
      <c r="A1499" s="216">
        <v>45854</v>
      </c>
      <c r="B1499" s="217" t="s">
        <v>339</v>
      </c>
      <c r="C1499" s="218">
        <v>407.64670000000001</v>
      </c>
    </row>
    <row r="1500" spans="1:3" ht="15" customHeight="1" x14ac:dyDescent="0.25">
      <c r="A1500" s="216">
        <v>45855</v>
      </c>
      <c r="B1500" s="217" t="s">
        <v>339</v>
      </c>
      <c r="C1500" s="218">
        <v>409.03379999999999</v>
      </c>
    </row>
    <row r="1501" spans="1:3" ht="15" customHeight="1" x14ac:dyDescent="0.25">
      <c r="A1501" s="216">
        <v>45856</v>
      </c>
      <c r="B1501" s="217" t="s">
        <v>339</v>
      </c>
      <c r="C1501" s="218">
        <v>413.18239999999997</v>
      </c>
    </row>
    <row r="1502" spans="1:3" ht="15" customHeight="1" x14ac:dyDescent="0.25">
      <c r="A1502" s="216">
        <v>45859</v>
      </c>
      <c r="B1502" s="217" t="s">
        <v>339</v>
      </c>
      <c r="C1502" s="218">
        <v>414.56270000000001</v>
      </c>
    </row>
    <row r="1503" spans="1:3" ht="15" customHeight="1" x14ac:dyDescent="0.25">
      <c r="A1503" s="216">
        <v>45860</v>
      </c>
      <c r="B1503" s="217" t="s">
        <v>339</v>
      </c>
      <c r="C1503" s="218">
        <v>415.9427</v>
      </c>
    </row>
    <row r="1504" spans="1:3" ht="15" customHeight="1" x14ac:dyDescent="0.25">
      <c r="A1504" s="216">
        <v>45861</v>
      </c>
      <c r="B1504" s="217" t="s">
        <v>339</v>
      </c>
      <c r="C1504" s="218">
        <v>417.32740000000001</v>
      </c>
    </row>
    <row r="1505" spans="1:3" ht="15" customHeight="1" x14ac:dyDescent="0.25">
      <c r="A1505" s="216">
        <v>45862</v>
      </c>
      <c r="B1505" s="217" t="s">
        <v>339</v>
      </c>
      <c r="C1505" s="218">
        <v>418.70870000000002</v>
      </c>
    </row>
    <row r="1506" spans="1:3" ht="15" customHeight="1" x14ac:dyDescent="0.25">
      <c r="A1506" s="216">
        <v>45863</v>
      </c>
      <c r="B1506" s="217" t="s">
        <v>339</v>
      </c>
      <c r="C1506" s="218">
        <v>422.8646</v>
      </c>
    </row>
    <row r="1507" spans="1:3" ht="15" customHeight="1" x14ac:dyDescent="0.25">
      <c r="A1507" s="216">
        <v>45866</v>
      </c>
      <c r="B1507" s="217" t="s">
        <v>339</v>
      </c>
      <c r="C1507" s="218">
        <v>424.24959999999999</v>
      </c>
    </row>
    <row r="1508" spans="1:3" ht="15" customHeight="1" x14ac:dyDescent="0.25">
      <c r="A1508" s="216">
        <v>45867</v>
      </c>
      <c r="B1508" s="217" t="s">
        <v>339</v>
      </c>
      <c r="C1508" s="218">
        <v>425.64170000000001</v>
      </c>
    </row>
    <row r="1509" spans="1:3" ht="15" customHeight="1" x14ac:dyDescent="0.25">
      <c r="A1509" s="216">
        <v>45868</v>
      </c>
      <c r="B1509" s="217" t="s">
        <v>339</v>
      </c>
      <c r="C1509" s="218">
        <v>427.02929999999998</v>
      </c>
    </row>
    <row r="1510" spans="1:3" ht="15" customHeight="1" x14ac:dyDescent="0.25">
      <c r="A1510" s="216">
        <v>45869</v>
      </c>
      <c r="B1510" s="217" t="s">
        <v>339</v>
      </c>
      <c r="C1510" s="218">
        <v>428.41759999999999</v>
      </c>
    </row>
    <row r="1511" spans="1:3" ht="15" customHeight="1" x14ac:dyDescent="0.25">
      <c r="A1511" s="216">
        <v>45870</v>
      </c>
      <c r="B1511" s="217" t="s">
        <v>339</v>
      </c>
      <c r="C1511" s="218">
        <v>432.56659999999999</v>
      </c>
    </row>
    <row r="1512" spans="1:3" ht="15" customHeight="1" x14ac:dyDescent="0.25">
      <c r="A1512" s="216">
        <v>45873</v>
      </c>
      <c r="B1512" s="217" t="s">
        <v>339</v>
      </c>
      <c r="C1512" s="218">
        <v>433.95089999999999</v>
      </c>
    </row>
    <row r="1513" spans="1:3" ht="15" customHeight="1" x14ac:dyDescent="0.25">
      <c r="A1513" s="216">
        <v>45874</v>
      </c>
      <c r="B1513" s="217" t="s">
        <v>339</v>
      </c>
      <c r="C1513" s="218">
        <v>435.33440000000002</v>
      </c>
    </row>
    <row r="1514" spans="1:3" ht="15" customHeight="1" x14ac:dyDescent="0.25">
      <c r="A1514" s="216">
        <v>45875</v>
      </c>
      <c r="B1514" s="217" t="s">
        <v>339</v>
      </c>
      <c r="C1514" s="218">
        <v>436.71789999999999</v>
      </c>
    </row>
    <row r="1515" spans="1:3" ht="15" customHeight="1" x14ac:dyDescent="0.25">
      <c r="A1515" s="216">
        <v>45876</v>
      </c>
      <c r="B1515" s="217" t="s">
        <v>339</v>
      </c>
      <c r="C1515" s="218">
        <v>438.10199999999998</v>
      </c>
    </row>
    <row r="1516" spans="1:3" ht="15" customHeight="1" x14ac:dyDescent="0.25">
      <c r="A1516" s="216">
        <v>45877</v>
      </c>
      <c r="B1516" s="217" t="s">
        <v>339</v>
      </c>
      <c r="C1516" s="218">
        <v>442.25389999999999</v>
      </c>
    </row>
    <row r="1517" spans="1:3" ht="15" customHeight="1" x14ac:dyDescent="0.25">
      <c r="A1517" s="216">
        <v>45880</v>
      </c>
      <c r="B1517" s="217" t="s">
        <v>339</v>
      </c>
      <c r="C1517" s="218">
        <v>443.63720000000001</v>
      </c>
    </row>
    <row r="1518" spans="1:3" ht="15" customHeight="1" x14ac:dyDescent="0.25">
      <c r="A1518" s="216">
        <v>45881</v>
      </c>
      <c r="B1518" s="217" t="s">
        <v>339</v>
      </c>
      <c r="C1518" s="218">
        <v>445.02260000000001</v>
      </c>
    </row>
    <row r="1519" spans="1:3" ht="15" customHeight="1" x14ac:dyDescent="0.25">
      <c r="A1519" s="216">
        <v>45882</v>
      </c>
      <c r="B1519" s="217" t="s">
        <v>339</v>
      </c>
      <c r="C1519" s="218">
        <v>446.4076</v>
      </c>
    </row>
    <row r="1520" spans="1:3" ht="15" customHeight="1" x14ac:dyDescent="0.25">
      <c r="A1520" s="216">
        <v>45883</v>
      </c>
      <c r="B1520" s="217" t="s">
        <v>339</v>
      </c>
      <c r="C1520" s="218">
        <v>447.79219999999998</v>
      </c>
    </row>
    <row r="1521" spans="1:3" ht="15" customHeight="1" x14ac:dyDescent="0.25">
      <c r="A1521" s="216">
        <v>45884</v>
      </c>
      <c r="B1521" s="217" t="s">
        <v>339</v>
      </c>
      <c r="C1521" s="218">
        <v>451.9502</v>
      </c>
    </row>
    <row r="1522" spans="1:3" ht="15" customHeight="1" x14ac:dyDescent="0.25">
      <c r="A1522" s="216">
        <v>45887</v>
      </c>
      <c r="B1522" s="217" t="s">
        <v>339</v>
      </c>
      <c r="C1522" s="218">
        <v>453.33749999999998</v>
      </c>
    </row>
    <row r="1523" spans="1:3" ht="15" customHeight="1" x14ac:dyDescent="0.25">
      <c r="A1523" s="216">
        <v>45888</v>
      </c>
      <c r="B1523" s="217" t="s">
        <v>339</v>
      </c>
      <c r="C1523" s="218">
        <v>454.72340000000003</v>
      </c>
    </row>
    <row r="1524" spans="1:3" ht="15" customHeight="1" x14ac:dyDescent="0.25">
      <c r="A1524" s="216">
        <v>45889</v>
      </c>
      <c r="B1524" s="217" t="s">
        <v>339</v>
      </c>
      <c r="C1524" s="218">
        <v>456.1053</v>
      </c>
    </row>
    <row r="1525" spans="1:3" ht="15" customHeight="1" x14ac:dyDescent="0.25">
      <c r="A1525" s="216">
        <v>45890</v>
      </c>
      <c r="B1525" s="217" t="s">
        <v>339</v>
      </c>
      <c r="C1525" s="218">
        <v>457.48930000000001</v>
      </c>
    </row>
    <row r="1526" spans="1:3" ht="15" customHeight="1" x14ac:dyDescent="0.25">
      <c r="A1526" s="216">
        <v>45891</v>
      </c>
      <c r="B1526" s="217" t="s">
        <v>339</v>
      </c>
      <c r="C1526" s="218">
        <v>461.64679999999998</v>
      </c>
    </row>
    <row r="1527" spans="1:3" ht="15" customHeight="1" x14ac:dyDescent="0.25">
      <c r="A1527" s="216">
        <v>45894</v>
      </c>
      <c r="B1527" s="217" t="s">
        <v>339</v>
      </c>
      <c r="C1527" s="218">
        <v>463.0369</v>
      </c>
    </row>
    <row r="1528" spans="1:3" ht="15" customHeight="1" x14ac:dyDescent="0.25">
      <c r="A1528" s="216">
        <v>45895</v>
      </c>
      <c r="B1528" s="217" t="s">
        <v>339</v>
      </c>
      <c r="C1528" s="218">
        <v>464.42930000000001</v>
      </c>
    </row>
    <row r="1529" spans="1:3" ht="15" customHeight="1" x14ac:dyDescent="0.25">
      <c r="A1529" s="216">
        <v>45896</v>
      </c>
      <c r="B1529" s="217" t="s">
        <v>339</v>
      </c>
      <c r="C1529" s="218">
        <v>465.82060000000001</v>
      </c>
    </row>
    <row r="1530" spans="1:3" ht="15" customHeight="1" x14ac:dyDescent="0.25">
      <c r="A1530" s="216">
        <v>45897</v>
      </c>
      <c r="B1530" s="217" t="s">
        <v>339</v>
      </c>
      <c r="C1530" s="218">
        <v>467.21</v>
      </c>
    </row>
    <row r="1531" spans="1:3" ht="15" customHeight="1" x14ac:dyDescent="0.25">
      <c r="A1531" s="216">
        <v>45898</v>
      </c>
      <c r="B1531" s="217" t="s">
        <v>339</v>
      </c>
      <c r="C1531" s="218">
        <v>472.76780000000002</v>
      </c>
    </row>
    <row r="1532" spans="1:3" ht="15" customHeight="1" x14ac:dyDescent="0.25">
      <c r="A1532" s="216">
        <v>45902</v>
      </c>
      <c r="B1532" s="217" t="s">
        <v>339</v>
      </c>
      <c r="C1532" s="218">
        <v>474.15350000000001</v>
      </c>
    </row>
    <row r="1533" spans="1:3" ht="15" customHeight="1" x14ac:dyDescent="0.25">
      <c r="A1533" s="216">
        <v>45903</v>
      </c>
      <c r="B1533" s="217" t="s">
        <v>339</v>
      </c>
      <c r="C1533" s="218">
        <v>475.54129999999998</v>
      </c>
    </row>
    <row r="1534" spans="1:3" ht="15" customHeight="1" x14ac:dyDescent="0.25">
      <c r="A1534" s="216">
        <v>45904</v>
      </c>
      <c r="B1534" s="217" t="s">
        <v>339</v>
      </c>
      <c r="C1534" s="218">
        <v>476.93079999999998</v>
      </c>
    </row>
    <row r="1535" spans="1:3" ht="15" customHeight="1" x14ac:dyDescent="0.25">
      <c r="A1535" s="216">
        <v>45905</v>
      </c>
      <c r="B1535" s="217" t="s">
        <v>339</v>
      </c>
      <c r="C1535" s="218">
        <v>481.10230000000001</v>
      </c>
    </row>
    <row r="1536" spans="1:3" ht="15" customHeight="1" x14ac:dyDescent="0.25">
      <c r="A1536" s="216">
        <v>45908</v>
      </c>
      <c r="B1536" s="217" t="s">
        <v>339</v>
      </c>
      <c r="C1536" s="218">
        <v>482.49509999999998</v>
      </c>
    </row>
    <row r="1537" spans="1:3" ht="15" customHeight="1" x14ac:dyDescent="0.25">
      <c r="A1537" s="216">
        <v>45909</v>
      </c>
      <c r="B1537" s="217" t="s">
        <v>339</v>
      </c>
      <c r="C1537" s="218">
        <v>483.88499999999999</v>
      </c>
    </row>
    <row r="1538" spans="1:3" ht="15" customHeight="1" x14ac:dyDescent="0.25">
      <c r="A1538" s="216">
        <v>45910</v>
      </c>
      <c r="B1538" s="217" t="s">
        <v>339</v>
      </c>
      <c r="C1538" s="218">
        <v>485.27440000000001</v>
      </c>
    </row>
    <row r="1539" spans="1:3" ht="15" customHeight="1" x14ac:dyDescent="0.25">
      <c r="A1539" s="216">
        <v>45911</v>
      </c>
      <c r="B1539" s="217" t="s">
        <v>339</v>
      </c>
      <c r="C1539" s="218">
        <v>486.66489999999999</v>
      </c>
    </row>
    <row r="1540" spans="1:3" ht="15" customHeight="1" x14ac:dyDescent="0.25">
      <c r="A1540" s="216">
        <v>45912</v>
      </c>
      <c r="B1540" s="217" t="s">
        <v>339</v>
      </c>
      <c r="C1540" s="218">
        <v>490.83249999999998</v>
      </c>
    </row>
    <row r="1541" spans="1:3" ht="15" customHeight="1" x14ac:dyDescent="0.25">
      <c r="A1541" s="216">
        <v>45915</v>
      </c>
      <c r="B1541" s="217" t="s">
        <v>339</v>
      </c>
      <c r="C1541" s="218">
        <v>492.23039999999997</v>
      </c>
    </row>
    <row r="1542" spans="1:3" ht="15" customHeight="1" x14ac:dyDescent="0.25">
      <c r="A1542" s="216">
        <v>45916</v>
      </c>
      <c r="B1542" s="217" t="s">
        <v>339</v>
      </c>
      <c r="C1542" s="218">
        <v>493.62439999999998</v>
      </c>
    </row>
    <row r="1543" spans="1:3" ht="15" customHeight="1" x14ac:dyDescent="0.25">
      <c r="A1543" s="216">
        <v>45917</v>
      </c>
      <c r="B1543" s="217" t="s">
        <v>339</v>
      </c>
      <c r="C1543" s="218">
        <v>495.01620000000003</v>
      </c>
    </row>
    <row r="1544" spans="1:3" ht="15" customHeight="1" x14ac:dyDescent="0.25">
      <c r="A1544" s="216">
        <v>45918</v>
      </c>
      <c r="B1544" s="217" t="s">
        <v>339</v>
      </c>
      <c r="C1544" s="218">
        <v>496.37599999999998</v>
      </c>
    </row>
    <row r="1545" spans="1:3" ht="15" customHeight="1" x14ac:dyDescent="0.25">
      <c r="A1545" s="216">
        <v>45919</v>
      </c>
      <c r="B1545" s="217" t="s">
        <v>339</v>
      </c>
      <c r="C1545" s="218">
        <v>500.42579999999998</v>
      </c>
    </row>
    <row r="1546" spans="1:3" ht="15" customHeight="1" x14ac:dyDescent="0.25">
      <c r="A1546" s="216">
        <v>45922</v>
      </c>
      <c r="B1546" s="217" t="s">
        <v>339</v>
      </c>
      <c r="C1546" s="218">
        <v>501.76710000000003</v>
      </c>
    </row>
    <row r="1547" spans="1:3" ht="15" customHeight="1" x14ac:dyDescent="0.25">
      <c r="A1547" s="216">
        <v>45923</v>
      </c>
      <c r="B1547" s="217" t="s">
        <v>339</v>
      </c>
      <c r="C1547" s="218">
        <v>503.1087</v>
      </c>
    </row>
    <row r="1548" spans="1:3" ht="15" customHeight="1" x14ac:dyDescent="0.25">
      <c r="A1548" s="216">
        <v>45924</v>
      </c>
      <c r="B1548" s="217" t="s">
        <v>339</v>
      </c>
      <c r="C1548" s="218">
        <v>504.45080000000002</v>
      </c>
    </row>
    <row r="1549" spans="1:3" ht="15" customHeight="1" x14ac:dyDescent="0.25">
      <c r="A1549" s="216">
        <v>45925</v>
      </c>
      <c r="B1549" s="217" t="s">
        <v>339</v>
      </c>
      <c r="C1549" s="218">
        <v>505.79790000000003</v>
      </c>
    </row>
    <row r="1550" spans="1:3" ht="15" customHeight="1" x14ac:dyDescent="0.25">
      <c r="A1550" s="216">
        <v>45926</v>
      </c>
      <c r="B1550" s="217" t="s">
        <v>339</v>
      </c>
      <c r="C1550" s="218">
        <v>509.83359999999999</v>
      </c>
    </row>
    <row r="1551" spans="1:3" ht="15" customHeight="1" x14ac:dyDescent="0.25">
      <c r="A1551" s="216">
        <v>45929</v>
      </c>
      <c r="B1551" s="217" t="s">
        <v>339</v>
      </c>
      <c r="C1551" s="218">
        <v>511.18259999999998</v>
      </c>
    </row>
    <row r="1552" spans="1:3" ht="15" customHeight="1" x14ac:dyDescent="0.25">
      <c r="A1552" s="216">
        <v>45930</v>
      </c>
      <c r="B1552" s="217" t="s">
        <v>339</v>
      </c>
      <c r="C1552" s="218">
        <v>512.5326</v>
      </c>
    </row>
    <row r="1553" spans="1:3" ht="15" customHeight="1" x14ac:dyDescent="0.25">
      <c r="A1553" s="216">
        <v>45566</v>
      </c>
      <c r="B1553" s="217" t="s">
        <v>383</v>
      </c>
      <c r="C1553" s="218">
        <v>1.4836</v>
      </c>
    </row>
    <row r="1554" spans="1:3" ht="15" customHeight="1" x14ac:dyDescent="0.25">
      <c r="A1554" s="216">
        <v>45567</v>
      </c>
      <c r="B1554" s="217" t="s">
        <v>383</v>
      </c>
      <c r="C1554" s="218">
        <v>2.9611000000000001</v>
      </c>
    </row>
    <row r="1555" spans="1:3" ht="15" customHeight="1" x14ac:dyDescent="0.25">
      <c r="A1555" s="216">
        <v>45568</v>
      </c>
      <c r="B1555" s="217" t="s">
        <v>383</v>
      </c>
      <c r="C1555" s="218">
        <v>4.4303999999999997</v>
      </c>
    </row>
    <row r="1556" spans="1:3" ht="15" customHeight="1" x14ac:dyDescent="0.25">
      <c r="A1556" s="216">
        <v>45569</v>
      </c>
      <c r="B1556" s="217" t="s">
        <v>383</v>
      </c>
      <c r="C1556" s="218">
        <v>8.8399000000000001</v>
      </c>
    </row>
    <row r="1557" spans="1:3" ht="15" customHeight="1" x14ac:dyDescent="0.25">
      <c r="A1557" s="216">
        <v>45572</v>
      </c>
      <c r="B1557" s="217" t="s">
        <v>383</v>
      </c>
      <c r="C1557" s="218">
        <v>10.3103</v>
      </c>
    </row>
    <row r="1558" spans="1:3" ht="15" customHeight="1" x14ac:dyDescent="0.25">
      <c r="A1558" s="216">
        <v>45573</v>
      </c>
      <c r="B1558" s="217" t="s">
        <v>383</v>
      </c>
      <c r="C1558" s="218">
        <v>11.777799999999999</v>
      </c>
    </row>
    <row r="1559" spans="1:3" ht="15" customHeight="1" x14ac:dyDescent="0.25">
      <c r="A1559" s="216">
        <v>45574</v>
      </c>
      <c r="B1559" s="217" t="s">
        <v>383</v>
      </c>
      <c r="C1559" s="218">
        <v>13.2454</v>
      </c>
    </row>
    <row r="1560" spans="1:3" ht="15" customHeight="1" x14ac:dyDescent="0.25">
      <c r="A1560" s="216">
        <v>45575</v>
      </c>
      <c r="B1560" s="217" t="s">
        <v>383</v>
      </c>
      <c r="C1560" s="218">
        <v>14.709099999999999</v>
      </c>
    </row>
    <row r="1561" spans="1:3" ht="15" customHeight="1" x14ac:dyDescent="0.25">
      <c r="A1561" s="216">
        <v>45576</v>
      </c>
      <c r="B1561" s="217" t="s">
        <v>383</v>
      </c>
      <c r="C1561" s="218">
        <v>19.1035</v>
      </c>
    </row>
    <row r="1562" spans="1:3" ht="15" customHeight="1" x14ac:dyDescent="0.25">
      <c r="A1562" s="216">
        <v>45579</v>
      </c>
      <c r="B1562" s="217" t="s">
        <v>383</v>
      </c>
      <c r="C1562" s="218">
        <v>20.5686</v>
      </c>
    </row>
    <row r="1563" spans="1:3" ht="15" customHeight="1" x14ac:dyDescent="0.25">
      <c r="A1563" s="216">
        <v>45580</v>
      </c>
      <c r="B1563" s="217" t="s">
        <v>383</v>
      </c>
      <c r="C1563" s="218">
        <v>22.035599999999999</v>
      </c>
    </row>
    <row r="1564" spans="1:3" ht="15" customHeight="1" x14ac:dyDescent="0.25">
      <c r="A1564" s="216">
        <v>45581</v>
      </c>
      <c r="B1564" s="217" t="s">
        <v>383</v>
      </c>
      <c r="C1564" s="218">
        <v>23.501799999999999</v>
      </c>
    </row>
    <row r="1565" spans="1:3" ht="15" customHeight="1" x14ac:dyDescent="0.25">
      <c r="A1565" s="216">
        <v>45582</v>
      </c>
      <c r="B1565" s="217" t="s">
        <v>383</v>
      </c>
      <c r="C1565" s="218">
        <v>24.965299999999999</v>
      </c>
    </row>
    <row r="1566" spans="1:3" ht="15" customHeight="1" x14ac:dyDescent="0.25">
      <c r="A1566" s="216">
        <v>45583</v>
      </c>
      <c r="B1566" s="217" t="s">
        <v>383</v>
      </c>
      <c r="C1566" s="218">
        <v>29.351700000000001</v>
      </c>
    </row>
    <row r="1567" spans="1:3" ht="15" customHeight="1" x14ac:dyDescent="0.25">
      <c r="A1567" s="216">
        <v>45586</v>
      </c>
      <c r="B1567" s="217" t="s">
        <v>383</v>
      </c>
      <c r="C1567" s="218">
        <v>30.813500000000001</v>
      </c>
    </row>
    <row r="1568" spans="1:3" ht="15" customHeight="1" x14ac:dyDescent="0.25">
      <c r="A1568" s="216">
        <v>45587</v>
      </c>
      <c r="B1568" s="217" t="s">
        <v>383</v>
      </c>
      <c r="C1568" s="218">
        <v>32.271799999999999</v>
      </c>
    </row>
    <row r="1569" spans="1:3" ht="15" customHeight="1" x14ac:dyDescent="0.25">
      <c r="A1569" s="216">
        <v>45588</v>
      </c>
      <c r="B1569" s="217" t="s">
        <v>383</v>
      </c>
      <c r="C1569" s="218">
        <v>33.7301</v>
      </c>
    </row>
    <row r="1570" spans="1:3" ht="15" customHeight="1" x14ac:dyDescent="0.25">
      <c r="A1570" s="216">
        <v>45589</v>
      </c>
      <c r="B1570" s="217" t="s">
        <v>383</v>
      </c>
      <c r="C1570" s="218">
        <v>35.187600000000003</v>
      </c>
    </row>
    <row r="1571" spans="1:3" ht="15" customHeight="1" x14ac:dyDescent="0.25">
      <c r="A1571" s="216">
        <v>45590</v>
      </c>
      <c r="B1571" s="217" t="s">
        <v>383</v>
      </c>
      <c r="C1571" s="218">
        <v>39.560099999999998</v>
      </c>
    </row>
    <row r="1572" spans="1:3" ht="15" customHeight="1" x14ac:dyDescent="0.25">
      <c r="A1572" s="216">
        <v>45593</v>
      </c>
      <c r="B1572" s="217" t="s">
        <v>383</v>
      </c>
      <c r="C1572" s="218">
        <v>41.0167</v>
      </c>
    </row>
    <row r="1573" spans="1:3" ht="15" customHeight="1" x14ac:dyDescent="0.25">
      <c r="A1573" s="216">
        <v>45594</v>
      </c>
      <c r="B1573" s="217" t="s">
        <v>383</v>
      </c>
      <c r="C1573" s="218">
        <v>42.4724</v>
      </c>
    </row>
    <row r="1574" spans="1:3" ht="15" customHeight="1" x14ac:dyDescent="0.25">
      <c r="A1574" s="216">
        <v>45595</v>
      </c>
      <c r="B1574" s="217" t="s">
        <v>383</v>
      </c>
      <c r="C1574" s="218">
        <v>43.927700000000002</v>
      </c>
    </row>
    <row r="1575" spans="1:3" ht="15" customHeight="1" x14ac:dyDescent="0.25">
      <c r="A1575" s="216">
        <v>45596</v>
      </c>
      <c r="B1575" s="217" t="s">
        <v>383</v>
      </c>
      <c r="C1575" s="218">
        <v>45.387300000000003</v>
      </c>
    </row>
    <row r="1576" spans="1:3" ht="15" customHeight="1" x14ac:dyDescent="0.25">
      <c r="A1576" s="216">
        <v>45597</v>
      </c>
      <c r="B1576" s="217" t="s">
        <v>383</v>
      </c>
      <c r="C1576" s="218">
        <v>49.742800000000003</v>
      </c>
    </row>
    <row r="1577" spans="1:3" ht="15" customHeight="1" x14ac:dyDescent="0.25">
      <c r="A1577" s="216">
        <v>45600</v>
      </c>
      <c r="B1577" s="217" t="s">
        <v>383</v>
      </c>
      <c r="C1577" s="218">
        <v>51.192799999999998</v>
      </c>
    </row>
    <row r="1578" spans="1:3" ht="15" customHeight="1" x14ac:dyDescent="0.25">
      <c r="A1578" s="216">
        <v>45601</v>
      </c>
      <c r="B1578" s="217" t="s">
        <v>383</v>
      </c>
      <c r="C1578" s="218">
        <v>52.638199999999998</v>
      </c>
    </row>
    <row r="1579" spans="1:3" ht="15" customHeight="1" x14ac:dyDescent="0.25">
      <c r="A1579" s="216">
        <v>45602</v>
      </c>
      <c r="B1579" s="217" t="s">
        <v>383</v>
      </c>
      <c r="C1579" s="218">
        <v>54.081600000000002</v>
      </c>
    </row>
    <row r="1580" spans="1:3" ht="15" customHeight="1" x14ac:dyDescent="0.25">
      <c r="A1580" s="216">
        <v>45603</v>
      </c>
      <c r="B1580" s="217" t="s">
        <v>383</v>
      </c>
      <c r="C1580" s="218">
        <v>55.520499999999998</v>
      </c>
    </row>
    <row r="1581" spans="1:3" ht="15" customHeight="1" x14ac:dyDescent="0.25">
      <c r="A1581" s="216">
        <v>45604</v>
      </c>
      <c r="B1581" s="217" t="s">
        <v>383</v>
      </c>
      <c r="C1581" s="218">
        <v>59.745399999999997</v>
      </c>
    </row>
    <row r="1582" spans="1:3" ht="15" customHeight="1" x14ac:dyDescent="0.25">
      <c r="A1582" s="216">
        <v>45607</v>
      </c>
      <c r="B1582" s="217" t="s">
        <v>383</v>
      </c>
      <c r="C1582" s="218">
        <v>61.1539</v>
      </c>
    </row>
    <row r="1583" spans="1:3" ht="15" customHeight="1" x14ac:dyDescent="0.25">
      <c r="A1583" s="216">
        <v>45608</v>
      </c>
      <c r="B1583" s="217" t="s">
        <v>383</v>
      </c>
      <c r="C1583" s="218">
        <v>62.564399999999999</v>
      </c>
    </row>
    <row r="1584" spans="1:3" ht="15" customHeight="1" x14ac:dyDescent="0.25">
      <c r="A1584" s="216">
        <v>45609</v>
      </c>
      <c r="B1584" s="217" t="s">
        <v>383</v>
      </c>
      <c r="C1584" s="218">
        <v>63.973700000000001</v>
      </c>
    </row>
    <row r="1585" spans="1:3" ht="15" customHeight="1" x14ac:dyDescent="0.25">
      <c r="A1585" s="216">
        <v>45610</v>
      </c>
      <c r="B1585" s="217" t="s">
        <v>383</v>
      </c>
      <c r="C1585" s="218">
        <v>65.379199999999997</v>
      </c>
    </row>
    <row r="1586" spans="1:3" ht="15" customHeight="1" x14ac:dyDescent="0.25">
      <c r="A1586" s="216">
        <v>45611</v>
      </c>
      <c r="B1586" s="217" t="s">
        <v>383</v>
      </c>
      <c r="C1586" s="218">
        <v>69.592399999999998</v>
      </c>
    </row>
    <row r="1587" spans="1:3" ht="15" customHeight="1" x14ac:dyDescent="0.25">
      <c r="A1587" s="216">
        <v>45614</v>
      </c>
      <c r="B1587" s="217" t="s">
        <v>383</v>
      </c>
      <c r="C1587" s="218">
        <v>70.996499999999997</v>
      </c>
    </row>
    <row r="1588" spans="1:3" ht="15" customHeight="1" x14ac:dyDescent="0.25">
      <c r="A1588" s="216">
        <v>45615</v>
      </c>
      <c r="B1588" s="217" t="s">
        <v>383</v>
      </c>
      <c r="C1588" s="218">
        <v>72.398499999999999</v>
      </c>
    </row>
    <row r="1589" spans="1:3" ht="15" customHeight="1" x14ac:dyDescent="0.25">
      <c r="A1589" s="216">
        <v>45616</v>
      </c>
      <c r="B1589" s="217" t="s">
        <v>383</v>
      </c>
      <c r="C1589" s="218">
        <v>73.800399999999996</v>
      </c>
    </row>
    <row r="1590" spans="1:3" ht="15" customHeight="1" x14ac:dyDescent="0.25">
      <c r="A1590" s="216">
        <v>45617</v>
      </c>
      <c r="B1590" s="217" t="s">
        <v>383</v>
      </c>
      <c r="C1590" s="218">
        <v>75.197199999999995</v>
      </c>
    </row>
    <row r="1591" spans="1:3" ht="15" customHeight="1" x14ac:dyDescent="0.25">
      <c r="A1591" s="216">
        <v>45618</v>
      </c>
      <c r="B1591" s="217" t="s">
        <v>383</v>
      </c>
      <c r="C1591" s="218">
        <v>79.393500000000003</v>
      </c>
    </row>
    <row r="1592" spans="1:3" ht="15" customHeight="1" x14ac:dyDescent="0.25">
      <c r="A1592" s="216">
        <v>45621</v>
      </c>
      <c r="B1592" s="217" t="s">
        <v>383</v>
      </c>
      <c r="C1592" s="218">
        <v>80.7941</v>
      </c>
    </row>
    <row r="1593" spans="1:3" ht="15" customHeight="1" x14ac:dyDescent="0.25">
      <c r="A1593" s="216">
        <v>45622</v>
      </c>
      <c r="B1593" s="217" t="s">
        <v>383</v>
      </c>
      <c r="C1593" s="218">
        <v>82.19</v>
      </c>
    </row>
    <row r="1594" spans="1:3" ht="15" customHeight="1" x14ac:dyDescent="0.25">
      <c r="A1594" s="216">
        <v>45623</v>
      </c>
      <c r="B1594" s="217" t="s">
        <v>383</v>
      </c>
      <c r="C1594" s="218">
        <v>83.585599999999999</v>
      </c>
    </row>
    <row r="1595" spans="1:3" ht="15" customHeight="1" x14ac:dyDescent="0.25">
      <c r="A1595" s="216">
        <v>45624</v>
      </c>
      <c r="B1595" s="217" t="s">
        <v>383</v>
      </c>
      <c r="C1595" s="218">
        <v>84.981300000000005</v>
      </c>
    </row>
    <row r="1596" spans="1:3" ht="15" customHeight="1" x14ac:dyDescent="0.25">
      <c r="A1596" s="216">
        <v>45625</v>
      </c>
      <c r="B1596" s="217" t="s">
        <v>383</v>
      </c>
      <c r="C1596" s="218">
        <v>89.161000000000001</v>
      </c>
    </row>
    <row r="1597" spans="1:3" ht="15" customHeight="1" x14ac:dyDescent="0.25">
      <c r="A1597" s="216">
        <v>45628</v>
      </c>
      <c r="B1597" s="217" t="s">
        <v>383</v>
      </c>
      <c r="C1597" s="218">
        <v>90.552300000000002</v>
      </c>
    </row>
    <row r="1598" spans="1:3" ht="15" customHeight="1" x14ac:dyDescent="0.25">
      <c r="A1598" s="216">
        <v>45629</v>
      </c>
      <c r="B1598" s="217" t="s">
        <v>383</v>
      </c>
      <c r="C1598" s="218">
        <v>91.942700000000002</v>
      </c>
    </row>
    <row r="1599" spans="1:3" ht="15" customHeight="1" x14ac:dyDescent="0.25">
      <c r="A1599" s="216">
        <v>45630</v>
      </c>
      <c r="B1599" s="217" t="s">
        <v>383</v>
      </c>
      <c r="C1599" s="218">
        <v>93.331199999999995</v>
      </c>
    </row>
    <row r="1600" spans="1:3" ht="15" customHeight="1" x14ac:dyDescent="0.25">
      <c r="A1600" s="216">
        <v>45631</v>
      </c>
      <c r="B1600" s="217" t="s">
        <v>383</v>
      </c>
      <c r="C1600" s="218">
        <v>94.716300000000004</v>
      </c>
    </row>
    <row r="1601" spans="1:3" ht="15" customHeight="1" x14ac:dyDescent="0.25">
      <c r="A1601" s="216">
        <v>45632</v>
      </c>
      <c r="B1601" s="217" t="s">
        <v>383</v>
      </c>
      <c r="C1601" s="218">
        <v>98.876900000000006</v>
      </c>
    </row>
    <row r="1602" spans="1:3" ht="15" customHeight="1" x14ac:dyDescent="0.25">
      <c r="A1602" s="216">
        <v>45635</v>
      </c>
      <c r="B1602" s="217" t="s">
        <v>383</v>
      </c>
      <c r="C1602" s="218">
        <v>100.26649999999999</v>
      </c>
    </row>
    <row r="1603" spans="1:3" ht="15" customHeight="1" x14ac:dyDescent="0.25">
      <c r="A1603" s="216">
        <v>45636</v>
      </c>
      <c r="B1603" s="217" t="s">
        <v>383</v>
      </c>
      <c r="C1603" s="218">
        <v>101.6527</v>
      </c>
    </row>
    <row r="1604" spans="1:3" ht="15" customHeight="1" x14ac:dyDescent="0.25">
      <c r="A1604" s="216">
        <v>45637</v>
      </c>
      <c r="B1604" s="217" t="s">
        <v>383</v>
      </c>
      <c r="C1604" s="218">
        <v>103.0369</v>
      </c>
    </row>
    <row r="1605" spans="1:3" ht="15" customHeight="1" x14ac:dyDescent="0.25">
      <c r="A1605" s="216">
        <v>45638</v>
      </c>
      <c r="B1605" s="217" t="s">
        <v>383</v>
      </c>
      <c r="C1605" s="218">
        <v>104.42010000000001</v>
      </c>
    </row>
    <row r="1606" spans="1:3" ht="15" customHeight="1" x14ac:dyDescent="0.25">
      <c r="A1606" s="216">
        <v>45639</v>
      </c>
      <c r="B1606" s="217" t="s">
        <v>383</v>
      </c>
      <c r="C1606" s="218">
        <v>108.5676</v>
      </c>
    </row>
    <row r="1607" spans="1:3" ht="15" customHeight="1" x14ac:dyDescent="0.25">
      <c r="A1607" s="216">
        <v>45642</v>
      </c>
      <c r="B1607" s="217" t="s">
        <v>383</v>
      </c>
      <c r="C1607" s="218">
        <v>109.95310000000001</v>
      </c>
    </row>
    <row r="1608" spans="1:3" ht="15" customHeight="1" x14ac:dyDescent="0.25">
      <c r="A1608" s="216">
        <v>45643</v>
      </c>
      <c r="B1608" s="217" t="s">
        <v>383</v>
      </c>
      <c r="C1608" s="218">
        <v>111.33459999999999</v>
      </c>
    </row>
    <row r="1609" spans="1:3" ht="15" customHeight="1" x14ac:dyDescent="0.25">
      <c r="A1609" s="216">
        <v>45644</v>
      </c>
      <c r="B1609" s="217" t="s">
        <v>383</v>
      </c>
      <c r="C1609" s="218">
        <v>112.71299999999999</v>
      </c>
    </row>
    <row r="1610" spans="1:3" ht="15" customHeight="1" x14ac:dyDescent="0.25">
      <c r="A1610" s="216">
        <v>45645</v>
      </c>
      <c r="B1610" s="217" t="s">
        <v>383</v>
      </c>
      <c r="C1610" s="218">
        <v>114.051</v>
      </c>
    </row>
    <row r="1611" spans="1:3" ht="15" customHeight="1" x14ac:dyDescent="0.25">
      <c r="A1611" s="216">
        <v>45646</v>
      </c>
      <c r="B1611" s="217" t="s">
        <v>383</v>
      </c>
      <c r="C1611" s="218">
        <v>118.0728</v>
      </c>
    </row>
    <row r="1612" spans="1:3" ht="15" customHeight="1" x14ac:dyDescent="0.25">
      <c r="A1612" s="216">
        <v>45649</v>
      </c>
      <c r="B1612" s="217" t="s">
        <v>383</v>
      </c>
      <c r="C1612" s="218">
        <v>119.4145</v>
      </c>
    </row>
    <row r="1613" spans="1:3" ht="15" customHeight="1" x14ac:dyDescent="0.25">
      <c r="A1613" s="216">
        <v>45650</v>
      </c>
      <c r="B1613" s="217" t="s">
        <v>383</v>
      </c>
      <c r="C1613" s="218">
        <v>120.7637</v>
      </c>
    </row>
    <row r="1614" spans="1:3" ht="15" customHeight="1" x14ac:dyDescent="0.25">
      <c r="A1614" s="216">
        <v>45651</v>
      </c>
      <c r="B1614" s="217" t="s">
        <v>383</v>
      </c>
      <c r="C1614" s="218">
        <v>122.113</v>
      </c>
    </row>
    <row r="1615" spans="1:3" ht="15" customHeight="1" x14ac:dyDescent="0.25">
      <c r="A1615" s="216">
        <v>45652</v>
      </c>
      <c r="B1615" s="217" t="s">
        <v>383</v>
      </c>
      <c r="C1615" s="218">
        <v>123.4755</v>
      </c>
    </row>
    <row r="1616" spans="1:3" ht="15" customHeight="1" x14ac:dyDescent="0.25">
      <c r="A1616" s="216">
        <v>45653</v>
      </c>
      <c r="B1616" s="217" t="s">
        <v>383</v>
      </c>
      <c r="C1616" s="218">
        <v>127.5407</v>
      </c>
    </row>
    <row r="1617" spans="1:3" ht="15" customHeight="1" x14ac:dyDescent="0.25">
      <c r="A1617" s="216">
        <v>45656</v>
      </c>
      <c r="B1617" s="217" t="s">
        <v>383</v>
      </c>
      <c r="C1617" s="218">
        <v>128.88460000000001</v>
      </c>
    </row>
    <row r="1618" spans="1:3" ht="15" customHeight="1" x14ac:dyDescent="0.25">
      <c r="A1618" s="216">
        <v>45657</v>
      </c>
      <c r="B1618" s="217" t="s">
        <v>383</v>
      </c>
      <c r="C1618" s="218">
        <v>130.23699999999999</v>
      </c>
    </row>
    <row r="1619" spans="1:3" ht="15" customHeight="1" x14ac:dyDescent="0.25">
      <c r="A1619" s="216">
        <v>45659</v>
      </c>
      <c r="B1619" s="217" t="s">
        <v>383</v>
      </c>
      <c r="C1619" s="218">
        <v>132.9213</v>
      </c>
    </row>
    <row r="1620" spans="1:3" ht="15" customHeight="1" x14ac:dyDescent="0.25">
      <c r="A1620" s="216">
        <v>45660</v>
      </c>
      <c r="B1620" s="217" t="s">
        <v>383</v>
      </c>
      <c r="C1620" s="218">
        <v>136.89230000000001</v>
      </c>
    </row>
    <row r="1621" spans="1:3" ht="15" customHeight="1" x14ac:dyDescent="0.25">
      <c r="A1621" s="216">
        <v>45663</v>
      </c>
      <c r="B1621" s="217" t="s">
        <v>383</v>
      </c>
      <c r="C1621" s="218">
        <v>138.21209999999999</v>
      </c>
    </row>
    <row r="1622" spans="1:3" ht="15" customHeight="1" x14ac:dyDescent="0.25">
      <c r="A1622" s="216">
        <v>45664</v>
      </c>
      <c r="B1622" s="217" t="s">
        <v>383</v>
      </c>
      <c r="C1622" s="218">
        <v>139.52889999999999</v>
      </c>
    </row>
    <row r="1623" spans="1:3" ht="15" customHeight="1" x14ac:dyDescent="0.25">
      <c r="A1623" s="216">
        <v>45665</v>
      </c>
      <c r="B1623" s="217" t="s">
        <v>383</v>
      </c>
      <c r="C1623" s="218">
        <v>140.84780000000001</v>
      </c>
    </row>
    <row r="1624" spans="1:3" ht="15" customHeight="1" x14ac:dyDescent="0.25">
      <c r="A1624" s="216">
        <v>45666</v>
      </c>
      <c r="B1624" s="217" t="s">
        <v>383</v>
      </c>
      <c r="C1624" s="218">
        <v>142.166</v>
      </c>
    </row>
    <row r="1625" spans="1:3" ht="15" customHeight="1" x14ac:dyDescent="0.25">
      <c r="A1625" s="216">
        <v>45667</v>
      </c>
      <c r="B1625" s="217" t="s">
        <v>383</v>
      </c>
      <c r="C1625" s="218">
        <v>146.1242</v>
      </c>
    </row>
    <row r="1626" spans="1:3" ht="15" customHeight="1" x14ac:dyDescent="0.25">
      <c r="A1626" s="216">
        <v>45670</v>
      </c>
      <c r="B1626" s="217" t="s">
        <v>383</v>
      </c>
      <c r="C1626" s="218">
        <v>147.44300000000001</v>
      </c>
    </row>
    <row r="1627" spans="1:3" ht="15" customHeight="1" x14ac:dyDescent="0.25">
      <c r="A1627" s="216">
        <v>45671</v>
      </c>
      <c r="B1627" s="217" t="s">
        <v>383</v>
      </c>
      <c r="C1627" s="218">
        <v>148.75960000000001</v>
      </c>
    </row>
    <row r="1628" spans="1:3" ht="15" customHeight="1" x14ac:dyDescent="0.25">
      <c r="A1628" s="216">
        <v>45672</v>
      </c>
      <c r="B1628" s="217" t="s">
        <v>383</v>
      </c>
      <c r="C1628" s="218">
        <v>150.07490000000001</v>
      </c>
    </row>
    <row r="1629" spans="1:3" ht="15" customHeight="1" x14ac:dyDescent="0.25">
      <c r="A1629" s="216">
        <v>45673</v>
      </c>
      <c r="B1629" s="217" t="s">
        <v>383</v>
      </c>
      <c r="C1629" s="218">
        <v>151.39150000000001</v>
      </c>
    </row>
    <row r="1630" spans="1:3" ht="15" customHeight="1" x14ac:dyDescent="0.25">
      <c r="A1630" s="216">
        <v>45674</v>
      </c>
      <c r="B1630" s="217" t="s">
        <v>383</v>
      </c>
      <c r="C1630" s="218">
        <v>156.66159999999999</v>
      </c>
    </row>
    <row r="1631" spans="1:3" ht="15" customHeight="1" x14ac:dyDescent="0.25">
      <c r="A1631" s="216">
        <v>45678</v>
      </c>
      <c r="B1631" s="217" t="s">
        <v>383</v>
      </c>
      <c r="C1631" s="218">
        <v>157.97630000000001</v>
      </c>
    </row>
    <row r="1632" spans="1:3" ht="15" customHeight="1" x14ac:dyDescent="0.25">
      <c r="A1632" s="216">
        <v>45679</v>
      </c>
      <c r="B1632" s="217" t="s">
        <v>383</v>
      </c>
      <c r="C1632" s="218">
        <v>159.29320000000001</v>
      </c>
    </row>
    <row r="1633" spans="1:3" ht="15" customHeight="1" x14ac:dyDescent="0.25">
      <c r="A1633" s="216">
        <v>45680</v>
      </c>
      <c r="B1633" s="217" t="s">
        <v>383</v>
      </c>
      <c r="C1633" s="218">
        <v>160.6173</v>
      </c>
    </row>
    <row r="1634" spans="1:3" ht="15" customHeight="1" x14ac:dyDescent="0.25">
      <c r="A1634" s="216">
        <v>45681</v>
      </c>
      <c r="B1634" s="217" t="s">
        <v>383</v>
      </c>
      <c r="C1634" s="218">
        <v>164.58609999999999</v>
      </c>
    </row>
    <row r="1635" spans="1:3" ht="15" customHeight="1" x14ac:dyDescent="0.25">
      <c r="A1635" s="216">
        <v>45684</v>
      </c>
      <c r="B1635" s="217" t="s">
        <v>383</v>
      </c>
      <c r="C1635" s="218">
        <v>165.9083</v>
      </c>
    </row>
    <row r="1636" spans="1:3" ht="15" customHeight="1" x14ac:dyDescent="0.25">
      <c r="A1636" s="216">
        <v>45685</v>
      </c>
      <c r="B1636" s="217" t="s">
        <v>383</v>
      </c>
      <c r="C1636" s="218">
        <v>167.23179999999999</v>
      </c>
    </row>
    <row r="1637" spans="1:3" ht="15" customHeight="1" x14ac:dyDescent="0.25">
      <c r="A1637" s="216">
        <v>45686</v>
      </c>
      <c r="B1637" s="217" t="s">
        <v>383</v>
      </c>
      <c r="C1637" s="218">
        <v>168.5539</v>
      </c>
    </row>
    <row r="1638" spans="1:3" ht="15" customHeight="1" x14ac:dyDescent="0.25">
      <c r="A1638" s="216">
        <v>45687</v>
      </c>
      <c r="B1638" s="217" t="s">
        <v>383</v>
      </c>
      <c r="C1638" s="218">
        <v>169.87719999999999</v>
      </c>
    </row>
    <row r="1639" spans="1:3" ht="15" customHeight="1" x14ac:dyDescent="0.25">
      <c r="A1639" s="216">
        <v>45688</v>
      </c>
      <c r="B1639" s="217" t="s">
        <v>383</v>
      </c>
      <c r="C1639" s="218">
        <v>173.85059999999999</v>
      </c>
    </row>
    <row r="1640" spans="1:3" ht="15" customHeight="1" x14ac:dyDescent="0.25">
      <c r="A1640" s="216">
        <v>45691</v>
      </c>
      <c r="B1640" s="217" t="s">
        <v>383</v>
      </c>
      <c r="C1640" s="218">
        <v>175.16990000000001</v>
      </c>
    </row>
    <row r="1641" spans="1:3" ht="15" customHeight="1" x14ac:dyDescent="0.25">
      <c r="A1641" s="216">
        <v>45692</v>
      </c>
      <c r="B1641" s="217" t="s">
        <v>383</v>
      </c>
      <c r="C1641" s="218">
        <v>176.48670000000001</v>
      </c>
    </row>
    <row r="1642" spans="1:3" ht="15" customHeight="1" x14ac:dyDescent="0.25">
      <c r="A1642" s="216">
        <v>45693</v>
      </c>
      <c r="B1642" s="217" t="s">
        <v>383</v>
      </c>
      <c r="C1642" s="218">
        <v>177.8032</v>
      </c>
    </row>
    <row r="1643" spans="1:3" ht="15" customHeight="1" x14ac:dyDescent="0.25">
      <c r="A1643" s="216">
        <v>45694</v>
      </c>
      <c r="B1643" s="217" t="s">
        <v>383</v>
      </c>
      <c r="C1643" s="218">
        <v>179.12450000000001</v>
      </c>
    </row>
    <row r="1644" spans="1:3" ht="15" customHeight="1" x14ac:dyDescent="0.25">
      <c r="A1644" s="216">
        <v>45695</v>
      </c>
      <c r="B1644" s="217" t="s">
        <v>383</v>
      </c>
      <c r="C1644" s="218">
        <v>183.08500000000001</v>
      </c>
    </row>
    <row r="1645" spans="1:3" ht="15" customHeight="1" x14ac:dyDescent="0.25">
      <c r="A1645" s="216">
        <v>45698</v>
      </c>
      <c r="B1645" s="217" t="s">
        <v>383</v>
      </c>
      <c r="C1645" s="218">
        <v>184.4057</v>
      </c>
    </row>
    <row r="1646" spans="1:3" ht="15" customHeight="1" x14ac:dyDescent="0.25">
      <c r="A1646" s="216">
        <v>45699</v>
      </c>
      <c r="B1646" s="217" t="s">
        <v>383</v>
      </c>
      <c r="C1646" s="218">
        <v>185.72460000000001</v>
      </c>
    </row>
    <row r="1647" spans="1:3" ht="15" customHeight="1" x14ac:dyDescent="0.25">
      <c r="A1647" s="216">
        <v>45700</v>
      </c>
      <c r="B1647" s="217" t="s">
        <v>383</v>
      </c>
      <c r="C1647" s="218">
        <v>187.0421</v>
      </c>
    </row>
    <row r="1648" spans="1:3" ht="15" customHeight="1" x14ac:dyDescent="0.25">
      <c r="A1648" s="216">
        <v>45701</v>
      </c>
      <c r="B1648" s="217" t="s">
        <v>383</v>
      </c>
      <c r="C1648" s="218">
        <v>188.3604</v>
      </c>
    </row>
    <row r="1649" spans="1:3" ht="15" customHeight="1" x14ac:dyDescent="0.25">
      <c r="A1649" s="216">
        <v>45702</v>
      </c>
      <c r="B1649" s="217" t="s">
        <v>383</v>
      </c>
      <c r="C1649" s="218">
        <v>193.62909999999999</v>
      </c>
    </row>
    <row r="1650" spans="1:3" ht="15" customHeight="1" x14ac:dyDescent="0.25">
      <c r="A1650" s="216">
        <v>45706</v>
      </c>
      <c r="B1650" s="217" t="s">
        <v>383</v>
      </c>
      <c r="C1650" s="218">
        <v>194.95179999999999</v>
      </c>
    </row>
    <row r="1651" spans="1:3" ht="15" customHeight="1" x14ac:dyDescent="0.25">
      <c r="A1651" s="216">
        <v>45707</v>
      </c>
      <c r="B1651" s="217" t="s">
        <v>383</v>
      </c>
      <c r="C1651" s="218">
        <v>196.2724</v>
      </c>
    </row>
    <row r="1652" spans="1:3" ht="15" customHeight="1" x14ac:dyDescent="0.25">
      <c r="A1652" s="216">
        <v>45708</v>
      </c>
      <c r="B1652" s="217" t="s">
        <v>383</v>
      </c>
      <c r="C1652" s="218">
        <v>197.589</v>
      </c>
    </row>
    <row r="1653" spans="1:3" ht="15" customHeight="1" x14ac:dyDescent="0.25">
      <c r="A1653" s="216">
        <v>45709</v>
      </c>
      <c r="B1653" s="217" t="s">
        <v>383</v>
      </c>
      <c r="C1653" s="218">
        <v>201.5437</v>
      </c>
    </row>
    <row r="1654" spans="1:3" ht="15" customHeight="1" x14ac:dyDescent="0.25">
      <c r="A1654" s="216">
        <v>45712</v>
      </c>
      <c r="B1654" s="217" t="s">
        <v>383</v>
      </c>
      <c r="C1654" s="218">
        <v>202.86410000000001</v>
      </c>
    </row>
    <row r="1655" spans="1:3" ht="15" customHeight="1" x14ac:dyDescent="0.25">
      <c r="A1655" s="216">
        <v>45713</v>
      </c>
      <c r="B1655" s="217" t="s">
        <v>383</v>
      </c>
      <c r="C1655" s="218">
        <v>204.18029999999999</v>
      </c>
    </row>
    <row r="1656" spans="1:3" ht="15" customHeight="1" x14ac:dyDescent="0.25">
      <c r="A1656" s="216">
        <v>45714</v>
      </c>
      <c r="B1656" s="217" t="s">
        <v>383</v>
      </c>
      <c r="C1656" s="218">
        <v>205.49860000000001</v>
      </c>
    </row>
    <row r="1657" spans="1:3" ht="15" customHeight="1" x14ac:dyDescent="0.25">
      <c r="A1657" s="216">
        <v>45715</v>
      </c>
      <c r="B1657" s="217" t="s">
        <v>383</v>
      </c>
      <c r="C1657" s="218">
        <v>206.82210000000001</v>
      </c>
    </row>
    <row r="1658" spans="1:3" ht="15" customHeight="1" x14ac:dyDescent="0.25">
      <c r="A1658" s="216">
        <v>45716</v>
      </c>
      <c r="B1658" s="217" t="s">
        <v>383</v>
      </c>
      <c r="C1658" s="218">
        <v>210.80289999999999</v>
      </c>
    </row>
    <row r="1659" spans="1:3" ht="15" customHeight="1" x14ac:dyDescent="0.25">
      <c r="A1659" s="216">
        <v>45719</v>
      </c>
      <c r="B1659" s="217" t="s">
        <v>383</v>
      </c>
      <c r="C1659" s="218">
        <v>212.11709999999999</v>
      </c>
    </row>
    <row r="1660" spans="1:3" ht="15" customHeight="1" x14ac:dyDescent="0.25">
      <c r="A1660" s="216">
        <v>45720</v>
      </c>
      <c r="B1660" s="217" t="s">
        <v>383</v>
      </c>
      <c r="C1660" s="218">
        <v>213.4333</v>
      </c>
    </row>
    <row r="1661" spans="1:3" ht="15" customHeight="1" x14ac:dyDescent="0.25">
      <c r="A1661" s="216">
        <v>45721</v>
      </c>
      <c r="B1661" s="217" t="s">
        <v>383</v>
      </c>
      <c r="C1661" s="218">
        <v>214.75139999999999</v>
      </c>
    </row>
    <row r="1662" spans="1:3" ht="15" customHeight="1" x14ac:dyDescent="0.25">
      <c r="A1662" s="216">
        <v>45722</v>
      </c>
      <c r="B1662" s="217" t="s">
        <v>383</v>
      </c>
      <c r="C1662" s="218">
        <v>216.07089999999999</v>
      </c>
    </row>
    <row r="1663" spans="1:3" ht="15" customHeight="1" x14ac:dyDescent="0.25">
      <c r="A1663" s="216">
        <v>45723</v>
      </c>
      <c r="B1663" s="217" t="s">
        <v>383</v>
      </c>
      <c r="C1663" s="218">
        <v>220.0248</v>
      </c>
    </row>
    <row r="1664" spans="1:3" ht="15" customHeight="1" x14ac:dyDescent="0.25">
      <c r="A1664" s="216">
        <v>45726</v>
      </c>
      <c r="B1664" s="217" t="s">
        <v>383</v>
      </c>
      <c r="C1664" s="218">
        <v>221.3417</v>
      </c>
    </row>
    <row r="1665" spans="1:3" ht="15" customHeight="1" x14ac:dyDescent="0.25">
      <c r="A1665" s="216">
        <v>45727</v>
      </c>
      <c r="B1665" s="217" t="s">
        <v>383</v>
      </c>
      <c r="C1665" s="218">
        <v>222.65700000000001</v>
      </c>
    </row>
    <row r="1666" spans="1:3" ht="15" customHeight="1" x14ac:dyDescent="0.25">
      <c r="A1666" s="216">
        <v>45728</v>
      </c>
      <c r="B1666" s="217" t="s">
        <v>383</v>
      </c>
      <c r="C1666" s="218">
        <v>223.97069999999999</v>
      </c>
    </row>
    <row r="1667" spans="1:3" ht="15" customHeight="1" x14ac:dyDescent="0.25">
      <c r="A1667" s="216">
        <v>45729</v>
      </c>
      <c r="B1667" s="217" t="s">
        <v>383</v>
      </c>
      <c r="C1667" s="218">
        <v>225.2818</v>
      </c>
    </row>
    <row r="1668" spans="1:3" ht="15" customHeight="1" x14ac:dyDescent="0.25">
      <c r="A1668" s="216">
        <v>45730</v>
      </c>
      <c r="B1668" s="217" t="s">
        <v>383</v>
      </c>
      <c r="C1668" s="218">
        <v>229.2192</v>
      </c>
    </row>
    <row r="1669" spans="1:3" ht="15" customHeight="1" x14ac:dyDescent="0.25">
      <c r="A1669" s="216">
        <v>45733</v>
      </c>
      <c r="B1669" s="217" t="s">
        <v>383</v>
      </c>
      <c r="C1669" s="218">
        <v>230.5359</v>
      </c>
    </row>
    <row r="1670" spans="1:3" ht="15" customHeight="1" x14ac:dyDescent="0.25">
      <c r="A1670" s="216">
        <v>45734</v>
      </c>
      <c r="B1670" s="217" t="s">
        <v>383</v>
      </c>
      <c r="C1670" s="218">
        <v>231.8509</v>
      </c>
    </row>
    <row r="1671" spans="1:3" ht="15" customHeight="1" x14ac:dyDescent="0.25">
      <c r="A1671" s="216">
        <v>45735</v>
      </c>
      <c r="B1671" s="217" t="s">
        <v>383</v>
      </c>
      <c r="C1671" s="218">
        <v>233.1627</v>
      </c>
    </row>
    <row r="1672" spans="1:3" ht="15" customHeight="1" x14ac:dyDescent="0.25">
      <c r="A1672" s="216">
        <v>45736</v>
      </c>
      <c r="B1672" s="217" t="s">
        <v>383</v>
      </c>
      <c r="C1672" s="218">
        <v>234.47460000000001</v>
      </c>
    </row>
    <row r="1673" spans="1:3" ht="15" customHeight="1" x14ac:dyDescent="0.25">
      <c r="A1673" s="216">
        <v>45737</v>
      </c>
      <c r="B1673" s="217" t="s">
        <v>383</v>
      </c>
      <c r="C1673" s="218">
        <v>238.41630000000001</v>
      </c>
    </row>
    <row r="1674" spans="1:3" ht="15" customHeight="1" x14ac:dyDescent="0.25">
      <c r="A1674" s="216">
        <v>45740</v>
      </c>
      <c r="B1674" s="217" t="s">
        <v>383</v>
      </c>
      <c r="C1674" s="218">
        <v>239.73249999999999</v>
      </c>
    </row>
    <row r="1675" spans="1:3" ht="15" customHeight="1" x14ac:dyDescent="0.25">
      <c r="A1675" s="216">
        <v>45741</v>
      </c>
      <c r="B1675" s="217" t="s">
        <v>383</v>
      </c>
      <c r="C1675" s="218">
        <v>241.0498</v>
      </c>
    </row>
    <row r="1676" spans="1:3" ht="15" customHeight="1" x14ac:dyDescent="0.25">
      <c r="A1676" s="216">
        <v>45742</v>
      </c>
      <c r="B1676" s="217" t="s">
        <v>383</v>
      </c>
      <c r="C1676" s="218">
        <v>242.37209999999999</v>
      </c>
    </row>
    <row r="1677" spans="1:3" ht="15" customHeight="1" x14ac:dyDescent="0.25">
      <c r="A1677" s="216">
        <v>45743</v>
      </c>
      <c r="B1677" s="217" t="s">
        <v>383</v>
      </c>
      <c r="C1677" s="218">
        <v>243.69399999999999</v>
      </c>
    </row>
    <row r="1678" spans="1:3" ht="15" customHeight="1" x14ac:dyDescent="0.25">
      <c r="A1678" s="216">
        <v>45744</v>
      </c>
      <c r="B1678" s="217" t="s">
        <v>383</v>
      </c>
      <c r="C1678" s="218">
        <v>247.6568</v>
      </c>
    </row>
    <row r="1679" spans="1:3" ht="15" customHeight="1" x14ac:dyDescent="0.25">
      <c r="A1679" s="216">
        <v>45747</v>
      </c>
      <c r="B1679" s="217" t="s">
        <v>383</v>
      </c>
      <c r="C1679" s="218">
        <v>248.9845</v>
      </c>
    </row>
    <row r="1680" spans="1:3" ht="15" customHeight="1" x14ac:dyDescent="0.25">
      <c r="A1680" s="216">
        <v>45748</v>
      </c>
      <c r="B1680" s="217" t="s">
        <v>383</v>
      </c>
      <c r="C1680" s="218">
        <v>250.3057</v>
      </c>
    </row>
    <row r="1681" spans="1:3" ht="15" customHeight="1" x14ac:dyDescent="0.25">
      <c r="A1681" s="216">
        <v>45749</v>
      </c>
      <c r="B1681" s="217" t="s">
        <v>383</v>
      </c>
      <c r="C1681" s="218">
        <v>251.62559999999999</v>
      </c>
    </row>
    <row r="1682" spans="1:3" ht="15" customHeight="1" x14ac:dyDescent="0.25">
      <c r="A1682" s="216">
        <v>45750</v>
      </c>
      <c r="B1682" s="217" t="s">
        <v>383</v>
      </c>
      <c r="C1682" s="218">
        <v>252.9512</v>
      </c>
    </row>
    <row r="1683" spans="1:3" ht="15" customHeight="1" x14ac:dyDescent="0.25">
      <c r="A1683" s="216">
        <v>45751</v>
      </c>
      <c r="B1683" s="217" t="s">
        <v>383</v>
      </c>
      <c r="C1683" s="218">
        <v>256.90929999999997</v>
      </c>
    </row>
    <row r="1684" spans="1:3" ht="15" customHeight="1" x14ac:dyDescent="0.25">
      <c r="A1684" s="216">
        <v>45754</v>
      </c>
      <c r="B1684" s="217" t="s">
        <v>383</v>
      </c>
      <c r="C1684" s="218">
        <v>258.2251</v>
      </c>
    </row>
    <row r="1685" spans="1:3" ht="15" customHeight="1" x14ac:dyDescent="0.25">
      <c r="A1685" s="216">
        <v>45755</v>
      </c>
      <c r="B1685" s="217" t="s">
        <v>383</v>
      </c>
      <c r="C1685" s="218">
        <v>259.55279999999999</v>
      </c>
    </row>
    <row r="1686" spans="1:3" ht="15" customHeight="1" x14ac:dyDescent="0.25">
      <c r="A1686" s="216">
        <v>45756</v>
      </c>
      <c r="B1686" s="217" t="s">
        <v>383</v>
      </c>
      <c r="C1686" s="218">
        <v>260.88479999999998</v>
      </c>
    </row>
    <row r="1687" spans="1:3" ht="15" customHeight="1" x14ac:dyDescent="0.25">
      <c r="A1687" s="216">
        <v>45757</v>
      </c>
      <c r="B1687" s="217" t="s">
        <v>383</v>
      </c>
      <c r="C1687" s="218">
        <v>262.21030000000002</v>
      </c>
    </row>
    <row r="1688" spans="1:3" ht="15" customHeight="1" x14ac:dyDescent="0.25">
      <c r="A1688" s="216">
        <v>45758</v>
      </c>
      <c r="B1688" s="217" t="s">
        <v>383</v>
      </c>
      <c r="C1688" s="218">
        <v>266.1678</v>
      </c>
    </row>
    <row r="1689" spans="1:3" ht="15" customHeight="1" x14ac:dyDescent="0.25">
      <c r="A1689" s="216">
        <v>45761</v>
      </c>
      <c r="B1689" s="217" t="s">
        <v>383</v>
      </c>
      <c r="C1689" s="218">
        <v>267.48840000000001</v>
      </c>
    </row>
    <row r="1690" spans="1:3" ht="15" customHeight="1" x14ac:dyDescent="0.25">
      <c r="A1690" s="216">
        <v>45762</v>
      </c>
      <c r="B1690" s="217" t="s">
        <v>383</v>
      </c>
      <c r="C1690" s="218">
        <v>268.8159</v>
      </c>
    </row>
    <row r="1691" spans="1:3" ht="15" customHeight="1" x14ac:dyDescent="0.25">
      <c r="A1691" s="216">
        <v>45763</v>
      </c>
      <c r="B1691" s="217" t="s">
        <v>383</v>
      </c>
      <c r="C1691" s="218">
        <v>270.1345</v>
      </c>
    </row>
    <row r="1692" spans="1:3" ht="15" customHeight="1" x14ac:dyDescent="0.25">
      <c r="A1692" s="216">
        <v>45764</v>
      </c>
      <c r="B1692" s="217" t="s">
        <v>383</v>
      </c>
      <c r="C1692" s="218">
        <v>275.41849999999999</v>
      </c>
    </row>
    <row r="1693" spans="1:3" ht="15" customHeight="1" x14ac:dyDescent="0.25">
      <c r="A1693" s="216">
        <v>45768</v>
      </c>
      <c r="B1693" s="217" t="s">
        <v>383</v>
      </c>
      <c r="C1693" s="218">
        <v>276.74149999999997</v>
      </c>
    </row>
    <row r="1694" spans="1:3" ht="15" customHeight="1" x14ac:dyDescent="0.25">
      <c r="A1694" s="216">
        <v>45769</v>
      </c>
      <c r="B1694" s="217" t="s">
        <v>383</v>
      </c>
      <c r="C1694" s="218">
        <v>278.06049999999999</v>
      </c>
    </row>
    <row r="1695" spans="1:3" ht="15" customHeight="1" x14ac:dyDescent="0.25">
      <c r="A1695" s="216">
        <v>45770</v>
      </c>
      <c r="B1695" s="217" t="s">
        <v>383</v>
      </c>
      <c r="C1695" s="218">
        <v>279.3759</v>
      </c>
    </row>
    <row r="1696" spans="1:3" ht="15" customHeight="1" x14ac:dyDescent="0.25">
      <c r="A1696" s="216">
        <v>45771</v>
      </c>
      <c r="B1696" s="217" t="s">
        <v>383</v>
      </c>
      <c r="C1696" s="218">
        <v>280.69260000000003</v>
      </c>
    </row>
    <row r="1697" spans="1:3" ht="15" customHeight="1" x14ac:dyDescent="0.25">
      <c r="A1697" s="216">
        <v>45772</v>
      </c>
      <c r="B1697" s="217" t="s">
        <v>383</v>
      </c>
      <c r="C1697" s="218">
        <v>284.67500000000001</v>
      </c>
    </row>
    <row r="1698" spans="1:3" ht="15" customHeight="1" x14ac:dyDescent="0.25">
      <c r="A1698" s="216">
        <v>45775</v>
      </c>
      <c r="B1698" s="217" t="s">
        <v>383</v>
      </c>
      <c r="C1698" s="218">
        <v>286.00850000000003</v>
      </c>
    </row>
    <row r="1699" spans="1:3" ht="15" customHeight="1" x14ac:dyDescent="0.25">
      <c r="A1699" s="216">
        <v>45776</v>
      </c>
      <c r="B1699" s="217" t="s">
        <v>383</v>
      </c>
      <c r="C1699" s="218">
        <v>287.34089999999998</v>
      </c>
    </row>
    <row r="1700" spans="1:3" ht="15" customHeight="1" x14ac:dyDescent="0.25">
      <c r="A1700" s="216">
        <v>45777</v>
      </c>
      <c r="B1700" s="217" t="s">
        <v>383</v>
      </c>
      <c r="C1700" s="218">
        <v>288.67880000000002</v>
      </c>
    </row>
    <row r="1701" spans="1:3" ht="15" customHeight="1" x14ac:dyDescent="0.25">
      <c r="A1701" s="216">
        <v>45778</v>
      </c>
      <c r="B1701" s="217" t="s">
        <v>383</v>
      </c>
      <c r="C1701" s="218">
        <v>290.00850000000003</v>
      </c>
    </row>
    <row r="1702" spans="1:3" ht="15" customHeight="1" x14ac:dyDescent="0.25">
      <c r="A1702" s="216">
        <v>45779</v>
      </c>
      <c r="B1702" s="217" t="s">
        <v>383</v>
      </c>
      <c r="C1702" s="218">
        <v>293.98849999999999</v>
      </c>
    </row>
    <row r="1703" spans="1:3" ht="15" customHeight="1" x14ac:dyDescent="0.25">
      <c r="A1703" s="216">
        <v>45782</v>
      </c>
      <c r="B1703" s="217" t="s">
        <v>383</v>
      </c>
      <c r="C1703" s="218">
        <v>295.31209999999999</v>
      </c>
    </row>
    <row r="1704" spans="1:3" ht="15" customHeight="1" x14ac:dyDescent="0.25">
      <c r="A1704" s="216">
        <v>45783</v>
      </c>
      <c r="B1704" s="217" t="s">
        <v>383</v>
      </c>
      <c r="C1704" s="218">
        <v>296.63619999999997</v>
      </c>
    </row>
    <row r="1705" spans="1:3" ht="15" customHeight="1" x14ac:dyDescent="0.25">
      <c r="A1705" s="216">
        <v>45784</v>
      </c>
      <c r="B1705" s="217" t="s">
        <v>383</v>
      </c>
      <c r="C1705" s="218">
        <v>297.95699999999999</v>
      </c>
    </row>
    <row r="1706" spans="1:3" ht="15" customHeight="1" x14ac:dyDescent="0.25">
      <c r="A1706" s="216">
        <v>45785</v>
      </c>
      <c r="B1706" s="217" t="s">
        <v>383</v>
      </c>
      <c r="C1706" s="218">
        <v>299.2765</v>
      </c>
    </row>
    <row r="1707" spans="1:3" ht="15" customHeight="1" x14ac:dyDescent="0.25">
      <c r="A1707" s="216">
        <v>45786</v>
      </c>
      <c r="B1707" s="217" t="s">
        <v>383</v>
      </c>
      <c r="C1707" s="218">
        <v>303.23079999999999</v>
      </c>
    </row>
    <row r="1708" spans="1:3" ht="15" customHeight="1" x14ac:dyDescent="0.25">
      <c r="A1708" s="216">
        <v>45789</v>
      </c>
      <c r="B1708" s="217" t="s">
        <v>383</v>
      </c>
      <c r="C1708" s="218">
        <v>304.54939999999999</v>
      </c>
    </row>
    <row r="1709" spans="1:3" ht="15" customHeight="1" x14ac:dyDescent="0.25">
      <c r="A1709" s="216">
        <v>45790</v>
      </c>
      <c r="B1709" s="217" t="s">
        <v>383</v>
      </c>
      <c r="C1709" s="218">
        <v>305.87459999999999</v>
      </c>
    </row>
    <row r="1710" spans="1:3" ht="15" customHeight="1" x14ac:dyDescent="0.25">
      <c r="A1710" s="216">
        <v>45791</v>
      </c>
      <c r="B1710" s="217" t="s">
        <v>383</v>
      </c>
      <c r="C1710" s="218">
        <v>307.19850000000002</v>
      </c>
    </row>
    <row r="1711" spans="1:3" ht="15" customHeight="1" x14ac:dyDescent="0.25">
      <c r="A1711" s="216">
        <v>45792</v>
      </c>
      <c r="B1711" s="217" t="s">
        <v>383</v>
      </c>
      <c r="C1711" s="218">
        <v>308.52460000000002</v>
      </c>
    </row>
    <row r="1712" spans="1:3" ht="15" customHeight="1" x14ac:dyDescent="0.25">
      <c r="A1712" s="216">
        <v>45793</v>
      </c>
      <c r="B1712" s="217" t="s">
        <v>383</v>
      </c>
      <c r="C1712" s="218">
        <v>312.49950000000001</v>
      </c>
    </row>
    <row r="1713" spans="1:3" ht="15" customHeight="1" x14ac:dyDescent="0.25">
      <c r="A1713" s="216">
        <v>45796</v>
      </c>
      <c r="B1713" s="217" t="s">
        <v>383</v>
      </c>
      <c r="C1713" s="218">
        <v>313.82209999999998</v>
      </c>
    </row>
    <row r="1714" spans="1:3" ht="15" customHeight="1" x14ac:dyDescent="0.25">
      <c r="A1714" s="216">
        <v>45797</v>
      </c>
      <c r="B1714" s="217" t="s">
        <v>383</v>
      </c>
      <c r="C1714" s="218">
        <v>315.14240000000001</v>
      </c>
    </row>
    <row r="1715" spans="1:3" ht="15" customHeight="1" x14ac:dyDescent="0.25">
      <c r="A1715" s="216">
        <v>45798</v>
      </c>
      <c r="B1715" s="217" t="s">
        <v>383</v>
      </c>
      <c r="C1715" s="218">
        <v>316.46300000000002</v>
      </c>
    </row>
    <row r="1716" spans="1:3" ht="15" customHeight="1" x14ac:dyDescent="0.25">
      <c r="A1716" s="216">
        <v>45799</v>
      </c>
      <c r="B1716" s="217" t="s">
        <v>383</v>
      </c>
      <c r="C1716" s="218">
        <v>317.78379999999999</v>
      </c>
    </row>
    <row r="1717" spans="1:3" ht="15" customHeight="1" x14ac:dyDescent="0.25">
      <c r="A1717" s="216">
        <v>45800</v>
      </c>
      <c r="B1717" s="217" t="s">
        <v>383</v>
      </c>
      <c r="C1717" s="218">
        <v>323.06939999999997</v>
      </c>
    </row>
    <row r="1718" spans="1:3" ht="15" customHeight="1" x14ac:dyDescent="0.25">
      <c r="A1718" s="216">
        <v>45804</v>
      </c>
      <c r="B1718" s="217" t="s">
        <v>383</v>
      </c>
      <c r="C1718" s="218">
        <v>324.39679999999998</v>
      </c>
    </row>
    <row r="1719" spans="1:3" ht="15" customHeight="1" x14ac:dyDescent="0.25">
      <c r="A1719" s="216">
        <v>45805</v>
      </c>
      <c r="B1719" s="217" t="s">
        <v>383</v>
      </c>
      <c r="C1719" s="218">
        <v>325.72710000000001</v>
      </c>
    </row>
    <row r="1720" spans="1:3" ht="15" customHeight="1" x14ac:dyDescent="0.25">
      <c r="A1720" s="216">
        <v>45806</v>
      </c>
      <c r="B1720" s="217" t="s">
        <v>383</v>
      </c>
      <c r="C1720" s="218">
        <v>327.0573</v>
      </c>
    </row>
    <row r="1721" spans="1:3" ht="15" customHeight="1" x14ac:dyDescent="0.25">
      <c r="A1721" s="216">
        <v>45807</v>
      </c>
      <c r="B1721" s="217" t="s">
        <v>383</v>
      </c>
      <c r="C1721" s="218">
        <v>331.05829999999997</v>
      </c>
    </row>
    <row r="1722" spans="1:3" ht="15" customHeight="1" x14ac:dyDescent="0.25">
      <c r="A1722" s="216">
        <v>45810</v>
      </c>
      <c r="B1722" s="217" t="s">
        <v>383</v>
      </c>
      <c r="C1722" s="218">
        <v>332.38510000000002</v>
      </c>
    </row>
    <row r="1723" spans="1:3" ht="15" customHeight="1" x14ac:dyDescent="0.25">
      <c r="A1723" s="216">
        <v>45811</v>
      </c>
      <c r="B1723" s="217" t="s">
        <v>383</v>
      </c>
      <c r="C1723" s="218">
        <v>333.7079</v>
      </c>
    </row>
    <row r="1724" spans="1:3" ht="15" customHeight="1" x14ac:dyDescent="0.25">
      <c r="A1724" s="216">
        <v>45812</v>
      </c>
      <c r="B1724" s="217" t="s">
        <v>383</v>
      </c>
      <c r="C1724" s="218">
        <v>335.02760000000001</v>
      </c>
    </row>
    <row r="1725" spans="1:3" ht="15" customHeight="1" x14ac:dyDescent="0.25">
      <c r="A1725" s="216">
        <v>45813</v>
      </c>
      <c r="B1725" s="217" t="s">
        <v>383</v>
      </c>
      <c r="C1725" s="218">
        <v>336.34730000000002</v>
      </c>
    </row>
    <row r="1726" spans="1:3" ht="15" customHeight="1" x14ac:dyDescent="0.25">
      <c r="A1726" s="216">
        <v>45814</v>
      </c>
      <c r="B1726" s="217" t="s">
        <v>383</v>
      </c>
      <c r="C1726" s="218">
        <v>340.30689999999998</v>
      </c>
    </row>
    <row r="1727" spans="1:3" ht="15" customHeight="1" x14ac:dyDescent="0.25">
      <c r="A1727" s="216">
        <v>45817</v>
      </c>
      <c r="B1727" s="217" t="s">
        <v>383</v>
      </c>
      <c r="C1727" s="218">
        <v>341.62740000000002</v>
      </c>
    </row>
    <row r="1728" spans="1:3" ht="15" customHeight="1" x14ac:dyDescent="0.25">
      <c r="A1728" s="216">
        <v>45818</v>
      </c>
      <c r="B1728" s="217" t="s">
        <v>383</v>
      </c>
      <c r="C1728" s="218">
        <v>342.94810000000001</v>
      </c>
    </row>
    <row r="1729" spans="1:3" ht="15" customHeight="1" x14ac:dyDescent="0.25">
      <c r="A1729" s="216">
        <v>45819</v>
      </c>
      <c r="B1729" s="217" t="s">
        <v>383</v>
      </c>
      <c r="C1729" s="218">
        <v>344.26889999999997</v>
      </c>
    </row>
    <row r="1730" spans="1:3" ht="15" customHeight="1" x14ac:dyDescent="0.25">
      <c r="A1730" s="216">
        <v>45820</v>
      </c>
      <c r="B1730" s="217" t="s">
        <v>383</v>
      </c>
      <c r="C1730" s="218">
        <v>345.5899</v>
      </c>
    </row>
    <row r="1731" spans="1:3" ht="15" customHeight="1" x14ac:dyDescent="0.25">
      <c r="A1731" s="216">
        <v>45821</v>
      </c>
      <c r="B1731" s="217" t="s">
        <v>383</v>
      </c>
      <c r="C1731" s="218">
        <v>349.55290000000002</v>
      </c>
    </row>
    <row r="1732" spans="1:3" ht="15" customHeight="1" x14ac:dyDescent="0.25">
      <c r="A1732" s="216">
        <v>45824</v>
      </c>
      <c r="B1732" s="217" t="s">
        <v>383</v>
      </c>
      <c r="C1732" s="218">
        <v>350.87959999999998</v>
      </c>
    </row>
    <row r="1733" spans="1:3" ht="15" customHeight="1" x14ac:dyDescent="0.25">
      <c r="A1733" s="216">
        <v>45825</v>
      </c>
      <c r="B1733" s="217" t="s">
        <v>383</v>
      </c>
      <c r="C1733" s="218">
        <v>352.20440000000002</v>
      </c>
    </row>
    <row r="1734" spans="1:3" ht="15" customHeight="1" x14ac:dyDescent="0.25">
      <c r="A1734" s="216">
        <v>45826</v>
      </c>
      <c r="B1734" s="217" t="s">
        <v>383</v>
      </c>
      <c r="C1734" s="218">
        <v>354.8485</v>
      </c>
    </row>
    <row r="1735" spans="1:3" ht="15" customHeight="1" x14ac:dyDescent="0.25">
      <c r="A1735" s="216">
        <v>45828</v>
      </c>
      <c r="B1735" s="217" t="s">
        <v>383</v>
      </c>
      <c r="C1735" s="218">
        <v>358.81869999999998</v>
      </c>
    </row>
    <row r="1736" spans="1:3" ht="15" customHeight="1" x14ac:dyDescent="0.25">
      <c r="A1736" s="216">
        <v>45831</v>
      </c>
      <c r="B1736" s="217" t="s">
        <v>383</v>
      </c>
      <c r="C1736" s="218">
        <v>360.14280000000002</v>
      </c>
    </row>
    <row r="1737" spans="1:3" ht="15" customHeight="1" x14ac:dyDescent="0.25">
      <c r="A1737" s="216">
        <v>45832</v>
      </c>
      <c r="B1737" s="217" t="s">
        <v>383</v>
      </c>
      <c r="C1737" s="218">
        <v>361.46690000000001</v>
      </c>
    </row>
    <row r="1738" spans="1:3" ht="15" customHeight="1" x14ac:dyDescent="0.25">
      <c r="A1738" s="216">
        <v>45833</v>
      </c>
      <c r="B1738" s="217" t="s">
        <v>383</v>
      </c>
      <c r="C1738" s="218">
        <v>362.79930000000002</v>
      </c>
    </row>
    <row r="1739" spans="1:3" ht="15" customHeight="1" x14ac:dyDescent="0.25">
      <c r="A1739" s="216">
        <v>45834</v>
      </c>
      <c r="B1739" s="217" t="s">
        <v>383</v>
      </c>
      <c r="C1739" s="218">
        <v>364.14060000000001</v>
      </c>
    </row>
    <row r="1740" spans="1:3" ht="15" customHeight="1" x14ac:dyDescent="0.25">
      <c r="A1740" s="216">
        <v>45835</v>
      </c>
      <c r="B1740" s="217" t="s">
        <v>383</v>
      </c>
      <c r="C1740" s="218">
        <v>368.16120000000001</v>
      </c>
    </row>
    <row r="1741" spans="1:3" ht="15" customHeight="1" x14ac:dyDescent="0.25">
      <c r="A1741" s="216">
        <v>45838</v>
      </c>
      <c r="B1741" s="217" t="s">
        <v>383</v>
      </c>
      <c r="C1741" s="218">
        <v>369.50599999999997</v>
      </c>
    </row>
    <row r="1742" spans="1:3" ht="15" customHeight="1" x14ac:dyDescent="0.25">
      <c r="A1742" s="216">
        <v>45839</v>
      </c>
      <c r="B1742" s="217" t="s">
        <v>383</v>
      </c>
      <c r="C1742" s="218">
        <v>370.84429999999998</v>
      </c>
    </row>
    <row r="1743" spans="1:3" ht="15" customHeight="1" x14ac:dyDescent="0.25">
      <c r="A1743" s="216">
        <v>45840</v>
      </c>
      <c r="B1743" s="217" t="s">
        <v>383</v>
      </c>
      <c r="C1743" s="218">
        <v>372.17950000000002</v>
      </c>
    </row>
    <row r="1744" spans="1:3" ht="15" customHeight="1" x14ac:dyDescent="0.25">
      <c r="A1744" s="216">
        <v>45841</v>
      </c>
      <c r="B1744" s="217" t="s">
        <v>383</v>
      </c>
      <c r="C1744" s="218">
        <v>377.48700000000002</v>
      </c>
    </row>
    <row r="1745" spans="1:3" ht="15" customHeight="1" x14ac:dyDescent="0.25">
      <c r="A1745" s="216">
        <v>45845</v>
      </c>
      <c r="B1745" s="217" t="s">
        <v>383</v>
      </c>
      <c r="C1745" s="218">
        <v>378.81349999999998</v>
      </c>
    </row>
    <row r="1746" spans="1:3" ht="15" customHeight="1" x14ac:dyDescent="0.25">
      <c r="A1746" s="216">
        <v>45846</v>
      </c>
      <c r="B1746" s="217" t="s">
        <v>383</v>
      </c>
      <c r="C1746" s="218">
        <v>380.14229999999998</v>
      </c>
    </row>
    <row r="1747" spans="1:3" ht="15" customHeight="1" x14ac:dyDescent="0.25">
      <c r="A1747" s="216">
        <v>45847</v>
      </c>
      <c r="B1747" s="217" t="s">
        <v>383</v>
      </c>
      <c r="C1747" s="218">
        <v>381.46969999999999</v>
      </c>
    </row>
    <row r="1748" spans="1:3" ht="15" customHeight="1" x14ac:dyDescent="0.25">
      <c r="A1748" s="216">
        <v>45848</v>
      </c>
      <c r="B1748" s="217" t="s">
        <v>383</v>
      </c>
      <c r="C1748" s="218">
        <v>382.79450000000003</v>
      </c>
    </row>
    <row r="1749" spans="1:3" ht="15" customHeight="1" x14ac:dyDescent="0.25">
      <c r="A1749" s="216">
        <v>45849</v>
      </c>
      <c r="B1749" s="217" t="s">
        <v>383</v>
      </c>
      <c r="C1749" s="218">
        <v>386.76960000000003</v>
      </c>
    </row>
    <row r="1750" spans="1:3" ht="15" customHeight="1" x14ac:dyDescent="0.25">
      <c r="A1750" s="216">
        <v>45852</v>
      </c>
      <c r="B1750" s="217" t="s">
        <v>383</v>
      </c>
      <c r="C1750" s="218">
        <v>388.09820000000002</v>
      </c>
    </row>
    <row r="1751" spans="1:3" ht="15" customHeight="1" x14ac:dyDescent="0.25">
      <c r="A1751" s="216">
        <v>45853</v>
      </c>
      <c r="B1751" s="217" t="s">
        <v>383</v>
      </c>
      <c r="C1751" s="218">
        <v>389.43259999999998</v>
      </c>
    </row>
    <row r="1752" spans="1:3" ht="15" customHeight="1" x14ac:dyDescent="0.25">
      <c r="A1752" s="216">
        <v>45854</v>
      </c>
      <c r="B1752" s="217" t="s">
        <v>383</v>
      </c>
      <c r="C1752" s="218">
        <v>390.7629</v>
      </c>
    </row>
    <row r="1753" spans="1:3" ht="15" customHeight="1" x14ac:dyDescent="0.25">
      <c r="A1753" s="216">
        <v>45855</v>
      </c>
      <c r="B1753" s="217" t="s">
        <v>383</v>
      </c>
      <c r="C1753" s="218">
        <v>392.09460000000001</v>
      </c>
    </row>
    <row r="1754" spans="1:3" ht="15" customHeight="1" x14ac:dyDescent="0.25">
      <c r="A1754" s="216">
        <v>45856</v>
      </c>
      <c r="B1754" s="217" t="s">
        <v>383</v>
      </c>
      <c r="C1754" s="218">
        <v>396.06799999999998</v>
      </c>
    </row>
    <row r="1755" spans="1:3" ht="15" customHeight="1" x14ac:dyDescent="0.25">
      <c r="A1755" s="216">
        <v>45859</v>
      </c>
      <c r="B1755" s="217" t="s">
        <v>383</v>
      </c>
      <c r="C1755" s="218">
        <v>397.39010000000002</v>
      </c>
    </row>
    <row r="1756" spans="1:3" ht="15" customHeight="1" x14ac:dyDescent="0.25">
      <c r="A1756" s="216">
        <v>45860</v>
      </c>
      <c r="B1756" s="217" t="s">
        <v>383</v>
      </c>
      <c r="C1756" s="218">
        <v>398.71159999999998</v>
      </c>
    </row>
    <row r="1757" spans="1:3" ht="15" customHeight="1" x14ac:dyDescent="0.25">
      <c r="A1757" s="216">
        <v>45861</v>
      </c>
      <c r="B1757" s="217" t="s">
        <v>383</v>
      </c>
      <c r="C1757" s="218">
        <v>400.03379999999999</v>
      </c>
    </row>
    <row r="1758" spans="1:3" ht="15" customHeight="1" x14ac:dyDescent="0.25">
      <c r="A1758" s="216">
        <v>45862</v>
      </c>
      <c r="B1758" s="217" t="s">
        <v>383</v>
      </c>
      <c r="C1758" s="218">
        <v>401.35980000000001</v>
      </c>
    </row>
    <row r="1759" spans="1:3" ht="15" customHeight="1" x14ac:dyDescent="0.25">
      <c r="A1759" s="216">
        <v>45863</v>
      </c>
      <c r="B1759" s="217" t="s">
        <v>383</v>
      </c>
      <c r="C1759" s="218">
        <v>405.36290000000002</v>
      </c>
    </row>
    <row r="1760" spans="1:3" ht="15" customHeight="1" x14ac:dyDescent="0.25">
      <c r="A1760" s="216">
        <v>45866</v>
      </c>
      <c r="B1760" s="217" t="s">
        <v>383</v>
      </c>
      <c r="C1760" s="218">
        <v>406.69810000000001</v>
      </c>
    </row>
    <row r="1761" spans="1:3" ht="15" customHeight="1" x14ac:dyDescent="0.25">
      <c r="A1761" s="216">
        <v>45867</v>
      </c>
      <c r="B1761" s="217" t="s">
        <v>383</v>
      </c>
      <c r="C1761" s="218">
        <v>408.03149999999999</v>
      </c>
    </row>
    <row r="1762" spans="1:3" ht="15" customHeight="1" x14ac:dyDescent="0.25">
      <c r="A1762" s="216">
        <v>45868</v>
      </c>
      <c r="B1762" s="217" t="s">
        <v>383</v>
      </c>
      <c r="C1762" s="218">
        <v>409.36110000000002</v>
      </c>
    </row>
    <row r="1763" spans="1:3" ht="15" customHeight="1" x14ac:dyDescent="0.25">
      <c r="A1763" s="216">
        <v>45869</v>
      </c>
      <c r="B1763" s="217" t="s">
        <v>383</v>
      </c>
      <c r="C1763" s="218">
        <v>410.69810000000001</v>
      </c>
    </row>
    <row r="1764" spans="1:3" ht="15" customHeight="1" x14ac:dyDescent="0.25">
      <c r="A1764" s="216">
        <v>45870</v>
      </c>
      <c r="B1764" s="217" t="s">
        <v>383</v>
      </c>
      <c r="C1764" s="218">
        <v>414.68150000000003</v>
      </c>
    </row>
    <row r="1765" spans="1:3" ht="15" customHeight="1" x14ac:dyDescent="0.25">
      <c r="A1765" s="216">
        <v>45873</v>
      </c>
      <c r="B1765" s="217" t="s">
        <v>383</v>
      </c>
      <c r="C1765" s="218">
        <v>416.00909999999999</v>
      </c>
    </row>
    <row r="1766" spans="1:3" ht="15" customHeight="1" x14ac:dyDescent="0.25">
      <c r="A1766" s="216">
        <v>45874</v>
      </c>
      <c r="B1766" s="217" t="s">
        <v>383</v>
      </c>
      <c r="C1766" s="218">
        <v>417.33690000000001</v>
      </c>
    </row>
    <row r="1767" spans="1:3" ht="15" customHeight="1" x14ac:dyDescent="0.25">
      <c r="A1767" s="216">
        <v>45875</v>
      </c>
      <c r="B1767" s="217" t="s">
        <v>383</v>
      </c>
      <c r="C1767" s="218">
        <v>418.66359999999997</v>
      </c>
    </row>
    <row r="1768" spans="1:3" ht="15" customHeight="1" x14ac:dyDescent="0.25">
      <c r="A1768" s="216">
        <v>45876</v>
      </c>
      <c r="B1768" s="217" t="s">
        <v>383</v>
      </c>
      <c r="C1768" s="218">
        <v>419.99040000000002</v>
      </c>
    </row>
    <row r="1769" spans="1:3" ht="15" customHeight="1" x14ac:dyDescent="0.25">
      <c r="A1769" s="216">
        <v>45877</v>
      </c>
      <c r="B1769" s="217" t="s">
        <v>383</v>
      </c>
      <c r="C1769" s="218">
        <v>423.9701</v>
      </c>
    </row>
    <row r="1770" spans="1:3" ht="15" customHeight="1" x14ac:dyDescent="0.25">
      <c r="A1770" s="216">
        <v>45880</v>
      </c>
      <c r="B1770" s="217" t="s">
        <v>383</v>
      </c>
      <c r="C1770" s="218">
        <v>425.29719999999998</v>
      </c>
    </row>
    <row r="1771" spans="1:3" ht="15" customHeight="1" x14ac:dyDescent="0.25">
      <c r="A1771" s="216">
        <v>45881</v>
      </c>
      <c r="B1771" s="217" t="s">
        <v>383</v>
      </c>
      <c r="C1771" s="218">
        <v>426.62450000000001</v>
      </c>
    </row>
    <row r="1772" spans="1:3" ht="15" customHeight="1" x14ac:dyDescent="0.25">
      <c r="A1772" s="216">
        <v>45882</v>
      </c>
      <c r="B1772" s="217" t="s">
        <v>383</v>
      </c>
      <c r="C1772" s="218">
        <v>427.94909999999999</v>
      </c>
    </row>
    <row r="1773" spans="1:3" ht="15" customHeight="1" x14ac:dyDescent="0.25">
      <c r="A1773" s="216">
        <v>45883</v>
      </c>
      <c r="B1773" s="217" t="s">
        <v>383</v>
      </c>
      <c r="C1773" s="218">
        <v>429.2724</v>
      </c>
    </row>
    <row r="1774" spans="1:3" ht="15" customHeight="1" x14ac:dyDescent="0.25">
      <c r="A1774" s="216">
        <v>45884</v>
      </c>
      <c r="B1774" s="217" t="s">
        <v>383</v>
      </c>
      <c r="C1774" s="218">
        <v>433.25130000000001</v>
      </c>
    </row>
    <row r="1775" spans="1:3" ht="15" customHeight="1" x14ac:dyDescent="0.25">
      <c r="A1775" s="216">
        <v>45887</v>
      </c>
      <c r="B1775" s="217" t="s">
        <v>383</v>
      </c>
      <c r="C1775" s="218">
        <v>434.57729999999998</v>
      </c>
    </row>
    <row r="1776" spans="1:3" ht="15" customHeight="1" x14ac:dyDescent="0.25">
      <c r="A1776" s="216">
        <v>45888</v>
      </c>
      <c r="B1776" s="217" t="s">
        <v>383</v>
      </c>
      <c r="C1776" s="218">
        <v>435.89980000000003</v>
      </c>
    </row>
    <row r="1777" spans="1:3" ht="15" customHeight="1" x14ac:dyDescent="0.25">
      <c r="A1777" s="216">
        <v>45889</v>
      </c>
      <c r="B1777" s="217" t="s">
        <v>383</v>
      </c>
      <c r="C1777" s="218">
        <v>437.22190000000001</v>
      </c>
    </row>
    <row r="1778" spans="1:3" ht="15" customHeight="1" x14ac:dyDescent="0.25">
      <c r="A1778" s="216">
        <v>45890</v>
      </c>
      <c r="B1778" s="217" t="s">
        <v>383</v>
      </c>
      <c r="C1778" s="218">
        <v>438.54570000000001</v>
      </c>
    </row>
    <row r="1779" spans="1:3" ht="15" customHeight="1" x14ac:dyDescent="0.25">
      <c r="A1779" s="216">
        <v>45891</v>
      </c>
      <c r="B1779" s="217" t="s">
        <v>383</v>
      </c>
      <c r="C1779" s="218">
        <v>442.52699999999999</v>
      </c>
    </row>
    <row r="1780" spans="1:3" ht="15" customHeight="1" x14ac:dyDescent="0.25">
      <c r="A1780" s="216">
        <v>45894</v>
      </c>
      <c r="B1780" s="217" t="s">
        <v>383</v>
      </c>
      <c r="C1780" s="218">
        <v>443.85489999999999</v>
      </c>
    </row>
    <row r="1781" spans="1:3" ht="15" customHeight="1" x14ac:dyDescent="0.25">
      <c r="A1781" s="216">
        <v>45895</v>
      </c>
      <c r="B1781" s="217" t="s">
        <v>383</v>
      </c>
      <c r="C1781" s="218">
        <v>445.18430000000001</v>
      </c>
    </row>
    <row r="1782" spans="1:3" ht="15" customHeight="1" x14ac:dyDescent="0.25">
      <c r="A1782" s="216">
        <v>45896</v>
      </c>
      <c r="B1782" s="217" t="s">
        <v>383</v>
      </c>
      <c r="C1782" s="218">
        <v>446.51170000000002</v>
      </c>
    </row>
    <row r="1783" spans="1:3" ht="15" customHeight="1" x14ac:dyDescent="0.25">
      <c r="A1783" s="216">
        <v>45897</v>
      </c>
      <c r="B1783" s="217" t="s">
        <v>383</v>
      </c>
      <c r="C1783" s="218">
        <v>447.83589999999998</v>
      </c>
    </row>
    <row r="1784" spans="1:3" ht="15" customHeight="1" x14ac:dyDescent="0.25">
      <c r="A1784" s="216">
        <v>45898</v>
      </c>
      <c r="B1784" s="217" t="s">
        <v>383</v>
      </c>
      <c r="C1784" s="218">
        <v>453.13240000000002</v>
      </c>
    </row>
    <row r="1785" spans="1:3" ht="15" customHeight="1" x14ac:dyDescent="0.25">
      <c r="A1785" s="216">
        <v>45902</v>
      </c>
      <c r="B1785" s="217" t="s">
        <v>383</v>
      </c>
      <c r="C1785" s="218">
        <v>454.45769999999999</v>
      </c>
    </row>
    <row r="1786" spans="1:3" ht="15" customHeight="1" x14ac:dyDescent="0.25">
      <c r="A1786" s="216">
        <v>45903</v>
      </c>
      <c r="B1786" s="217" t="s">
        <v>383</v>
      </c>
      <c r="C1786" s="218">
        <v>455.78140000000002</v>
      </c>
    </row>
    <row r="1787" spans="1:3" ht="15" customHeight="1" x14ac:dyDescent="0.25">
      <c r="A1787" s="216">
        <v>45904</v>
      </c>
      <c r="B1787" s="217" t="s">
        <v>383</v>
      </c>
      <c r="C1787" s="218">
        <v>457.1026</v>
      </c>
    </row>
    <row r="1788" spans="1:3" ht="15" customHeight="1" x14ac:dyDescent="0.25">
      <c r="A1788" s="216">
        <v>45905</v>
      </c>
      <c r="B1788" s="217" t="s">
        <v>383</v>
      </c>
      <c r="C1788" s="218">
        <v>461.07139999999998</v>
      </c>
    </row>
    <row r="1789" spans="1:3" ht="15" customHeight="1" x14ac:dyDescent="0.25">
      <c r="A1789" s="216">
        <v>45908</v>
      </c>
      <c r="B1789" s="217" t="s">
        <v>383</v>
      </c>
      <c r="C1789" s="218">
        <v>462.39460000000003</v>
      </c>
    </row>
    <row r="1790" spans="1:3" ht="15" customHeight="1" x14ac:dyDescent="0.25">
      <c r="A1790" s="216">
        <v>45909</v>
      </c>
      <c r="B1790" s="217" t="s">
        <v>383</v>
      </c>
      <c r="C1790" s="218">
        <v>463.71269999999998</v>
      </c>
    </row>
    <row r="1791" spans="1:3" ht="15" customHeight="1" x14ac:dyDescent="0.25">
      <c r="A1791" s="216">
        <v>45910</v>
      </c>
      <c r="B1791" s="217" t="s">
        <v>383</v>
      </c>
      <c r="C1791" s="218">
        <v>465.02910000000003</v>
      </c>
    </row>
    <row r="1792" spans="1:3" ht="15" customHeight="1" x14ac:dyDescent="0.25">
      <c r="A1792" s="216">
        <v>45911</v>
      </c>
      <c r="B1792" s="217" t="s">
        <v>383</v>
      </c>
      <c r="C1792" s="218">
        <v>466.34530000000001</v>
      </c>
    </row>
    <row r="1793" spans="1:3" ht="15" customHeight="1" x14ac:dyDescent="0.25">
      <c r="A1793" s="216">
        <v>45912</v>
      </c>
      <c r="B1793" s="217" t="s">
        <v>383</v>
      </c>
      <c r="C1793" s="218">
        <v>470.29520000000002</v>
      </c>
    </row>
    <row r="1794" spans="1:3" ht="15" customHeight="1" x14ac:dyDescent="0.25">
      <c r="A1794" s="216">
        <v>45915</v>
      </c>
      <c r="B1794" s="217" t="s">
        <v>383</v>
      </c>
      <c r="C1794" s="218">
        <v>471.62450000000001</v>
      </c>
    </row>
    <row r="1795" spans="1:3" ht="15" customHeight="1" x14ac:dyDescent="0.25">
      <c r="A1795" s="216">
        <v>45916</v>
      </c>
      <c r="B1795" s="217" t="s">
        <v>383</v>
      </c>
      <c r="C1795" s="218">
        <v>472.9341</v>
      </c>
    </row>
    <row r="1796" spans="1:3" ht="15" customHeight="1" x14ac:dyDescent="0.25">
      <c r="A1796" s="216">
        <v>45917</v>
      </c>
      <c r="B1796" s="217" t="s">
        <v>383</v>
      </c>
      <c r="C1796" s="218">
        <v>474.24349999999998</v>
      </c>
    </row>
    <row r="1797" spans="1:3" ht="15" customHeight="1" x14ac:dyDescent="0.25">
      <c r="A1797" s="216">
        <v>45918</v>
      </c>
      <c r="B1797" s="217" t="s">
        <v>383</v>
      </c>
      <c r="C1797" s="218">
        <v>475.52330000000001</v>
      </c>
    </row>
    <row r="1798" spans="1:3" ht="15" customHeight="1" x14ac:dyDescent="0.25">
      <c r="A1798" s="216">
        <v>45919</v>
      </c>
      <c r="B1798" s="217" t="s">
        <v>383</v>
      </c>
      <c r="C1798" s="218">
        <v>479.36619999999999</v>
      </c>
    </row>
    <row r="1799" spans="1:3" ht="15" customHeight="1" x14ac:dyDescent="0.25">
      <c r="A1799" s="216">
        <v>45922</v>
      </c>
      <c r="B1799" s="217" t="s">
        <v>383</v>
      </c>
      <c r="C1799" s="218">
        <v>480.6474</v>
      </c>
    </row>
    <row r="1800" spans="1:3" ht="15" customHeight="1" x14ac:dyDescent="0.25">
      <c r="A1800" s="216">
        <v>45923</v>
      </c>
      <c r="B1800" s="217" t="s">
        <v>383</v>
      </c>
      <c r="C1800" s="218">
        <v>481.9203</v>
      </c>
    </row>
    <row r="1801" spans="1:3" ht="15" customHeight="1" x14ac:dyDescent="0.25">
      <c r="A1801" s="216">
        <v>45924</v>
      </c>
      <c r="B1801" s="217" t="s">
        <v>383</v>
      </c>
      <c r="C1801" s="218">
        <v>483.19709999999998</v>
      </c>
    </row>
    <row r="1802" spans="1:3" ht="15" customHeight="1" x14ac:dyDescent="0.25">
      <c r="A1802" s="216">
        <v>45925</v>
      </c>
      <c r="B1802" s="217" t="s">
        <v>383</v>
      </c>
      <c r="C1802" s="218">
        <v>484.47890000000001</v>
      </c>
    </row>
    <row r="1803" spans="1:3" ht="15" customHeight="1" x14ac:dyDescent="0.25">
      <c r="A1803" s="216">
        <v>45926</v>
      </c>
      <c r="B1803" s="217" t="s">
        <v>383</v>
      </c>
      <c r="C1803" s="218">
        <v>488.31450000000001</v>
      </c>
    </row>
    <row r="1804" spans="1:3" ht="15" customHeight="1" x14ac:dyDescent="0.25">
      <c r="A1804" s="216">
        <v>45929</v>
      </c>
      <c r="B1804" s="217" t="s">
        <v>383</v>
      </c>
      <c r="C1804" s="218">
        <v>489.59129999999999</v>
      </c>
    </row>
    <row r="1805" spans="1:3" ht="15" customHeight="1" x14ac:dyDescent="0.25">
      <c r="A1805" s="216">
        <v>45930</v>
      </c>
      <c r="B1805" s="217" t="s">
        <v>383</v>
      </c>
      <c r="C1805" s="218">
        <v>490.87819999999999</v>
      </c>
    </row>
    <row r="1806" spans="1:3" ht="15" customHeight="1" x14ac:dyDescent="0.25">
      <c r="A1806" s="216">
        <v>45566</v>
      </c>
      <c r="B1806" s="217" t="s">
        <v>73</v>
      </c>
      <c r="C1806" s="218">
        <v>8.6E-3</v>
      </c>
    </row>
    <row r="1807" spans="1:3" ht="15" customHeight="1" x14ac:dyDescent="0.25">
      <c r="A1807" s="216">
        <v>45567</v>
      </c>
      <c r="B1807" s="217" t="s">
        <v>73</v>
      </c>
      <c r="C1807" s="218">
        <v>1.72E-2</v>
      </c>
    </row>
    <row r="1808" spans="1:3" ht="15" customHeight="1" x14ac:dyDescent="0.25">
      <c r="A1808" s="216">
        <v>45568</v>
      </c>
      <c r="B1808" s="217" t="s">
        <v>73</v>
      </c>
      <c r="C1808" s="218">
        <v>2.5700000000000001E-2</v>
      </c>
    </row>
    <row r="1809" spans="1:3" ht="15" customHeight="1" x14ac:dyDescent="0.25">
      <c r="A1809" s="216">
        <v>45569</v>
      </c>
      <c r="B1809" s="217" t="s">
        <v>73</v>
      </c>
      <c r="C1809" s="218">
        <v>5.1200000000000002E-2</v>
      </c>
    </row>
    <row r="1810" spans="1:3" ht="15" customHeight="1" x14ac:dyDescent="0.25">
      <c r="A1810" s="216">
        <v>45572</v>
      </c>
      <c r="B1810" s="217" t="s">
        <v>73</v>
      </c>
      <c r="C1810" s="218">
        <v>5.9700000000000003E-2</v>
      </c>
    </row>
    <row r="1811" spans="1:3" ht="15" customHeight="1" x14ac:dyDescent="0.25">
      <c r="A1811" s="216">
        <v>45573</v>
      </c>
      <c r="B1811" s="217" t="s">
        <v>73</v>
      </c>
      <c r="C1811" s="218">
        <v>6.8199999999999997E-2</v>
      </c>
    </row>
    <row r="1812" spans="1:3" ht="15" customHeight="1" x14ac:dyDescent="0.25">
      <c r="A1812" s="216">
        <v>45574</v>
      </c>
      <c r="B1812" s="217" t="s">
        <v>73</v>
      </c>
      <c r="C1812" s="218">
        <v>7.6700000000000004E-2</v>
      </c>
    </row>
    <row r="1813" spans="1:3" ht="15" customHeight="1" x14ac:dyDescent="0.25">
      <c r="A1813" s="216">
        <v>45575</v>
      </c>
      <c r="B1813" s="217" t="s">
        <v>73</v>
      </c>
      <c r="C1813" s="218">
        <v>8.5199999999999998E-2</v>
      </c>
    </row>
    <row r="1814" spans="1:3" ht="15" customHeight="1" x14ac:dyDescent="0.25">
      <c r="A1814" s="216">
        <v>45576</v>
      </c>
      <c r="B1814" s="217" t="s">
        <v>73</v>
      </c>
      <c r="C1814" s="218">
        <v>0.1106</v>
      </c>
    </row>
    <row r="1815" spans="1:3" ht="15" customHeight="1" x14ac:dyDescent="0.25">
      <c r="A1815" s="216">
        <v>45579</v>
      </c>
      <c r="B1815" s="217" t="s">
        <v>73</v>
      </c>
      <c r="C1815" s="218">
        <v>0.1191</v>
      </c>
    </row>
    <row r="1816" spans="1:3" ht="15" customHeight="1" x14ac:dyDescent="0.25">
      <c r="A1816" s="216">
        <v>45580</v>
      </c>
      <c r="B1816" s="217" t="s">
        <v>73</v>
      </c>
      <c r="C1816" s="218">
        <v>0.12759999999999999</v>
      </c>
    </row>
    <row r="1817" spans="1:3" ht="15" customHeight="1" x14ac:dyDescent="0.25">
      <c r="A1817" s="216">
        <v>45581</v>
      </c>
      <c r="B1817" s="217" t="s">
        <v>73</v>
      </c>
      <c r="C1817" s="218">
        <v>0.1361</v>
      </c>
    </row>
    <row r="1818" spans="1:3" ht="15" customHeight="1" x14ac:dyDescent="0.25">
      <c r="A1818" s="216">
        <v>45582</v>
      </c>
      <c r="B1818" s="217" t="s">
        <v>73</v>
      </c>
      <c r="C1818" s="218">
        <v>0.14449999999999999</v>
      </c>
    </row>
    <row r="1819" spans="1:3" ht="15" customHeight="1" x14ac:dyDescent="0.25">
      <c r="A1819" s="216">
        <v>45583</v>
      </c>
      <c r="B1819" s="217" t="s">
        <v>73</v>
      </c>
      <c r="C1819" s="218">
        <v>0.1699</v>
      </c>
    </row>
    <row r="1820" spans="1:3" ht="15" customHeight="1" x14ac:dyDescent="0.25">
      <c r="A1820" s="216">
        <v>45586</v>
      </c>
      <c r="B1820" s="217" t="s">
        <v>73</v>
      </c>
      <c r="C1820" s="218">
        <v>0.1784</v>
      </c>
    </row>
    <row r="1821" spans="1:3" ht="15" customHeight="1" x14ac:dyDescent="0.25">
      <c r="A1821" s="216">
        <v>45587</v>
      </c>
      <c r="B1821" s="217" t="s">
        <v>73</v>
      </c>
      <c r="C1821" s="218">
        <v>0.18679999999999999</v>
      </c>
    </row>
    <row r="1822" spans="1:3" ht="15" customHeight="1" x14ac:dyDescent="0.25">
      <c r="A1822" s="216">
        <v>45588</v>
      </c>
      <c r="B1822" s="217" t="s">
        <v>73</v>
      </c>
      <c r="C1822" s="218">
        <v>0.1948</v>
      </c>
    </row>
    <row r="1823" spans="1:3" ht="15" customHeight="1" x14ac:dyDescent="0.25">
      <c r="A1823" s="216">
        <v>45589</v>
      </c>
      <c r="B1823" s="217" t="s">
        <v>73</v>
      </c>
      <c r="C1823" s="218">
        <v>0.20280000000000001</v>
      </c>
    </row>
    <row r="1824" spans="1:3" ht="15" customHeight="1" x14ac:dyDescent="0.25">
      <c r="A1824" s="216">
        <v>45590</v>
      </c>
      <c r="B1824" s="217" t="s">
        <v>73</v>
      </c>
      <c r="C1824" s="218">
        <v>0.22670000000000001</v>
      </c>
    </row>
    <row r="1825" spans="1:3" ht="15" customHeight="1" x14ac:dyDescent="0.25">
      <c r="A1825" s="216">
        <v>45593</v>
      </c>
      <c r="B1825" s="217" t="s">
        <v>73</v>
      </c>
      <c r="C1825" s="218">
        <v>0.23469999999999999</v>
      </c>
    </row>
    <row r="1826" spans="1:3" ht="15" customHeight="1" x14ac:dyDescent="0.25">
      <c r="A1826" s="216">
        <v>45594</v>
      </c>
      <c r="B1826" s="217" t="s">
        <v>73</v>
      </c>
      <c r="C1826" s="218">
        <v>0.2427</v>
      </c>
    </row>
    <row r="1827" spans="1:3" ht="15" customHeight="1" x14ac:dyDescent="0.25">
      <c r="A1827" s="216">
        <v>45595</v>
      </c>
      <c r="B1827" s="217" t="s">
        <v>73</v>
      </c>
      <c r="C1827" s="218">
        <v>0.25069999999999998</v>
      </c>
    </row>
    <row r="1828" spans="1:3" ht="15" customHeight="1" x14ac:dyDescent="0.25">
      <c r="A1828" s="216">
        <v>45596</v>
      </c>
      <c r="B1828" s="217" t="s">
        <v>73</v>
      </c>
      <c r="C1828" s="218">
        <v>0.2586</v>
      </c>
    </row>
    <row r="1829" spans="1:3" ht="15" customHeight="1" x14ac:dyDescent="0.25">
      <c r="A1829" s="216">
        <v>45597</v>
      </c>
      <c r="B1829" s="217" t="s">
        <v>73</v>
      </c>
      <c r="C1829" s="218">
        <v>0.28260000000000002</v>
      </c>
    </row>
    <row r="1830" spans="1:3" ht="15" customHeight="1" x14ac:dyDescent="0.25">
      <c r="A1830" s="216">
        <v>45600</v>
      </c>
      <c r="B1830" s="217" t="s">
        <v>73</v>
      </c>
      <c r="C1830" s="218">
        <v>0.29049999999999998</v>
      </c>
    </row>
    <row r="1831" spans="1:3" ht="15" customHeight="1" x14ac:dyDescent="0.25">
      <c r="A1831" s="216">
        <v>45601</v>
      </c>
      <c r="B1831" s="217" t="s">
        <v>73</v>
      </c>
      <c r="C1831" s="218">
        <v>0.29849999999999999</v>
      </c>
    </row>
    <row r="1832" spans="1:3" ht="15" customHeight="1" x14ac:dyDescent="0.25">
      <c r="A1832" s="216">
        <v>45602</v>
      </c>
      <c r="B1832" s="217" t="s">
        <v>73</v>
      </c>
      <c r="C1832" s="218">
        <v>0.30640000000000001</v>
      </c>
    </row>
    <row r="1833" spans="1:3" ht="15" customHeight="1" x14ac:dyDescent="0.25">
      <c r="A1833" s="216">
        <v>45603</v>
      </c>
      <c r="B1833" s="217" t="s">
        <v>73</v>
      </c>
      <c r="C1833" s="218">
        <v>0.31430000000000002</v>
      </c>
    </row>
    <row r="1834" spans="1:3" ht="15" customHeight="1" x14ac:dyDescent="0.25">
      <c r="A1834" s="216">
        <v>45604</v>
      </c>
      <c r="B1834" s="217" t="s">
        <v>73</v>
      </c>
      <c r="C1834" s="218">
        <v>0.33800000000000002</v>
      </c>
    </row>
    <row r="1835" spans="1:3" ht="15" customHeight="1" x14ac:dyDescent="0.25">
      <c r="A1835" s="216">
        <v>45607</v>
      </c>
      <c r="B1835" s="217" t="s">
        <v>73</v>
      </c>
      <c r="C1835" s="218">
        <v>0.34589999999999999</v>
      </c>
    </row>
    <row r="1836" spans="1:3" ht="15" customHeight="1" x14ac:dyDescent="0.25">
      <c r="A1836" s="216">
        <v>45608</v>
      </c>
      <c r="B1836" s="217" t="s">
        <v>73</v>
      </c>
      <c r="C1836" s="218">
        <v>0.3538</v>
      </c>
    </row>
    <row r="1837" spans="1:3" ht="15" customHeight="1" x14ac:dyDescent="0.25">
      <c r="A1837" s="216">
        <v>45609</v>
      </c>
      <c r="B1837" s="217" t="s">
        <v>73</v>
      </c>
      <c r="C1837" s="218">
        <v>0.36170000000000002</v>
      </c>
    </row>
    <row r="1838" spans="1:3" ht="15" customHeight="1" x14ac:dyDescent="0.25">
      <c r="A1838" s="216">
        <v>45610</v>
      </c>
      <c r="B1838" s="217" t="s">
        <v>73</v>
      </c>
      <c r="C1838" s="218">
        <v>0.3695</v>
      </c>
    </row>
    <row r="1839" spans="1:3" ht="15" customHeight="1" x14ac:dyDescent="0.25">
      <c r="A1839" s="216">
        <v>45611</v>
      </c>
      <c r="B1839" s="217" t="s">
        <v>73</v>
      </c>
      <c r="C1839" s="218">
        <v>0.39279999999999998</v>
      </c>
    </row>
    <row r="1840" spans="1:3" ht="15" customHeight="1" x14ac:dyDescent="0.25">
      <c r="A1840" s="216">
        <v>45614</v>
      </c>
      <c r="B1840" s="217" t="s">
        <v>73</v>
      </c>
      <c r="C1840" s="218">
        <v>0.40060000000000001</v>
      </c>
    </row>
    <row r="1841" spans="1:3" ht="15" customHeight="1" x14ac:dyDescent="0.25">
      <c r="A1841" s="216">
        <v>45615</v>
      </c>
      <c r="B1841" s="217" t="s">
        <v>73</v>
      </c>
      <c r="C1841" s="218">
        <v>0.4083</v>
      </c>
    </row>
    <row r="1842" spans="1:3" ht="15" customHeight="1" x14ac:dyDescent="0.25">
      <c r="A1842" s="216">
        <v>45616</v>
      </c>
      <c r="B1842" s="217" t="s">
        <v>73</v>
      </c>
      <c r="C1842" s="218">
        <v>0.41610000000000003</v>
      </c>
    </row>
    <row r="1843" spans="1:3" ht="15" customHeight="1" x14ac:dyDescent="0.25">
      <c r="A1843" s="216">
        <v>45617</v>
      </c>
      <c r="B1843" s="217" t="s">
        <v>73</v>
      </c>
      <c r="C1843" s="218">
        <v>0.42380000000000001</v>
      </c>
    </row>
    <row r="1844" spans="1:3" ht="15" customHeight="1" x14ac:dyDescent="0.25">
      <c r="A1844" s="216">
        <v>45618</v>
      </c>
      <c r="B1844" s="217" t="s">
        <v>73</v>
      </c>
      <c r="C1844" s="218">
        <v>0.44690000000000002</v>
      </c>
    </row>
    <row r="1845" spans="1:3" ht="15" customHeight="1" x14ac:dyDescent="0.25">
      <c r="A1845" s="216">
        <v>45621</v>
      </c>
      <c r="B1845" s="217" t="s">
        <v>73</v>
      </c>
      <c r="C1845" s="218">
        <v>0.4546</v>
      </c>
    </row>
    <row r="1846" spans="1:3" ht="15" customHeight="1" x14ac:dyDescent="0.25">
      <c r="A1846" s="216">
        <v>45622</v>
      </c>
      <c r="B1846" s="217" t="s">
        <v>73</v>
      </c>
      <c r="C1846" s="218">
        <v>0.46229999999999999</v>
      </c>
    </row>
    <row r="1847" spans="1:3" ht="15" customHeight="1" x14ac:dyDescent="0.25">
      <c r="A1847" s="216">
        <v>45623</v>
      </c>
      <c r="B1847" s="217" t="s">
        <v>73</v>
      </c>
      <c r="C1847" s="218">
        <v>0.47</v>
      </c>
    </row>
    <row r="1848" spans="1:3" ht="15" customHeight="1" x14ac:dyDescent="0.25">
      <c r="A1848" s="216">
        <v>45624</v>
      </c>
      <c r="B1848" s="217" t="s">
        <v>73</v>
      </c>
      <c r="C1848" s="218">
        <v>0.4778</v>
      </c>
    </row>
    <row r="1849" spans="1:3" ht="15" customHeight="1" x14ac:dyDescent="0.25">
      <c r="A1849" s="216">
        <v>45625</v>
      </c>
      <c r="B1849" s="217" t="s">
        <v>73</v>
      </c>
      <c r="C1849" s="218">
        <v>0.50090000000000001</v>
      </c>
    </row>
    <row r="1850" spans="1:3" ht="15" customHeight="1" x14ac:dyDescent="0.25">
      <c r="A1850" s="216">
        <v>45628</v>
      </c>
      <c r="B1850" s="217" t="s">
        <v>73</v>
      </c>
      <c r="C1850" s="218">
        <v>0.50860000000000005</v>
      </c>
    </row>
    <row r="1851" spans="1:3" ht="15" customHeight="1" x14ac:dyDescent="0.25">
      <c r="A1851" s="216">
        <v>45629</v>
      </c>
      <c r="B1851" s="217" t="s">
        <v>73</v>
      </c>
      <c r="C1851" s="218">
        <v>0.51629999999999998</v>
      </c>
    </row>
    <row r="1852" spans="1:3" ht="15" customHeight="1" x14ac:dyDescent="0.25">
      <c r="A1852" s="216">
        <v>45630</v>
      </c>
      <c r="B1852" s="217" t="s">
        <v>73</v>
      </c>
      <c r="C1852" s="218">
        <v>0.52400000000000002</v>
      </c>
    </row>
    <row r="1853" spans="1:3" ht="15" customHeight="1" x14ac:dyDescent="0.25">
      <c r="A1853" s="216">
        <v>45631</v>
      </c>
      <c r="B1853" s="217" t="s">
        <v>73</v>
      </c>
      <c r="C1853" s="218">
        <v>0.53169999999999995</v>
      </c>
    </row>
    <row r="1854" spans="1:3" ht="15" customHeight="1" x14ac:dyDescent="0.25">
      <c r="A1854" s="216">
        <v>45632</v>
      </c>
      <c r="B1854" s="217" t="s">
        <v>73</v>
      </c>
      <c r="C1854" s="218">
        <v>0.55479999999999996</v>
      </c>
    </row>
    <row r="1855" spans="1:3" ht="15" customHeight="1" x14ac:dyDescent="0.25">
      <c r="A1855" s="216">
        <v>45635</v>
      </c>
      <c r="B1855" s="217" t="s">
        <v>73</v>
      </c>
      <c r="C1855" s="218">
        <v>0.5625</v>
      </c>
    </row>
    <row r="1856" spans="1:3" ht="15" customHeight="1" x14ac:dyDescent="0.25">
      <c r="A1856" s="216">
        <v>45636</v>
      </c>
      <c r="B1856" s="217" t="s">
        <v>73</v>
      </c>
      <c r="C1856" s="218">
        <v>0.57020000000000004</v>
      </c>
    </row>
    <row r="1857" spans="1:3" ht="15" customHeight="1" x14ac:dyDescent="0.25">
      <c r="A1857" s="216">
        <v>45637</v>
      </c>
      <c r="B1857" s="217" t="s">
        <v>73</v>
      </c>
      <c r="C1857" s="218">
        <v>0.57789999999999997</v>
      </c>
    </row>
    <row r="1858" spans="1:3" ht="15" customHeight="1" x14ac:dyDescent="0.25">
      <c r="A1858" s="216">
        <v>45638</v>
      </c>
      <c r="B1858" s="217" t="s">
        <v>73</v>
      </c>
      <c r="C1858" s="218">
        <v>0.58560000000000001</v>
      </c>
    </row>
    <row r="1859" spans="1:3" ht="15" customHeight="1" x14ac:dyDescent="0.25">
      <c r="A1859" s="216">
        <v>45639</v>
      </c>
      <c r="B1859" s="217" t="s">
        <v>73</v>
      </c>
      <c r="C1859" s="218">
        <v>0.60870000000000002</v>
      </c>
    </row>
    <row r="1860" spans="1:3" ht="15" customHeight="1" x14ac:dyDescent="0.25">
      <c r="A1860" s="216">
        <v>45642</v>
      </c>
      <c r="B1860" s="217" t="s">
        <v>73</v>
      </c>
      <c r="C1860" s="218">
        <v>0.61629999999999996</v>
      </c>
    </row>
    <row r="1861" spans="1:3" ht="15" customHeight="1" x14ac:dyDescent="0.25">
      <c r="A1861" s="216">
        <v>45643</v>
      </c>
      <c r="B1861" s="217" t="s">
        <v>73</v>
      </c>
      <c r="C1861" s="218">
        <v>0.624</v>
      </c>
    </row>
    <row r="1862" spans="1:3" ht="15" customHeight="1" x14ac:dyDescent="0.25">
      <c r="A1862" s="216">
        <v>45644</v>
      </c>
      <c r="B1862" s="217" t="s">
        <v>73</v>
      </c>
      <c r="C1862" s="218">
        <v>0.63119999999999998</v>
      </c>
    </row>
    <row r="1863" spans="1:3" ht="15" customHeight="1" x14ac:dyDescent="0.25">
      <c r="A1863" s="216">
        <v>45645</v>
      </c>
      <c r="B1863" s="217" t="s">
        <v>73</v>
      </c>
      <c r="C1863" s="218">
        <v>0.63849999999999996</v>
      </c>
    </row>
    <row r="1864" spans="1:3" ht="15" customHeight="1" x14ac:dyDescent="0.25">
      <c r="A1864" s="216">
        <v>45646</v>
      </c>
      <c r="B1864" s="217" t="s">
        <v>73</v>
      </c>
      <c r="C1864" s="218">
        <v>0.66010000000000002</v>
      </c>
    </row>
    <row r="1865" spans="1:3" ht="15" customHeight="1" x14ac:dyDescent="0.25">
      <c r="A1865" s="216">
        <v>45649</v>
      </c>
      <c r="B1865" s="217" t="s">
        <v>73</v>
      </c>
      <c r="C1865" s="218">
        <v>0.6673</v>
      </c>
    </row>
    <row r="1866" spans="1:3" ht="15" customHeight="1" x14ac:dyDescent="0.25">
      <c r="A1866" s="216">
        <v>45650</v>
      </c>
      <c r="B1866" s="217" t="s">
        <v>73</v>
      </c>
      <c r="C1866" s="218">
        <v>0.67449999999999999</v>
      </c>
    </row>
    <row r="1867" spans="1:3" ht="15" customHeight="1" x14ac:dyDescent="0.25">
      <c r="A1867" s="216">
        <v>45651</v>
      </c>
      <c r="B1867" s="217" t="s">
        <v>73</v>
      </c>
      <c r="C1867" s="218">
        <v>0.68169999999999997</v>
      </c>
    </row>
    <row r="1868" spans="1:3" ht="15" customHeight="1" x14ac:dyDescent="0.25">
      <c r="A1868" s="216">
        <v>45652</v>
      </c>
      <c r="B1868" s="217" t="s">
        <v>73</v>
      </c>
      <c r="C1868" s="218">
        <v>0.68889999999999996</v>
      </c>
    </row>
    <row r="1869" spans="1:3" ht="15" customHeight="1" x14ac:dyDescent="0.25">
      <c r="A1869" s="216">
        <v>45653</v>
      </c>
      <c r="B1869" s="217" t="s">
        <v>73</v>
      </c>
      <c r="C1869" s="218">
        <v>0.71050000000000002</v>
      </c>
    </row>
    <row r="1870" spans="1:3" ht="15" customHeight="1" x14ac:dyDescent="0.25">
      <c r="A1870" s="216">
        <v>45656</v>
      </c>
      <c r="B1870" s="217" t="s">
        <v>73</v>
      </c>
      <c r="C1870" s="218">
        <v>0.7177</v>
      </c>
    </row>
    <row r="1871" spans="1:3" ht="15" customHeight="1" x14ac:dyDescent="0.25">
      <c r="A1871" s="216">
        <v>45657</v>
      </c>
      <c r="B1871" s="217" t="s">
        <v>73</v>
      </c>
      <c r="C1871" s="218">
        <v>0.7238</v>
      </c>
    </row>
    <row r="1872" spans="1:3" ht="15" customHeight="1" x14ac:dyDescent="0.25">
      <c r="A1872" s="216">
        <v>45659</v>
      </c>
      <c r="B1872" s="217" t="s">
        <v>73</v>
      </c>
      <c r="C1872" s="218">
        <v>0.73709999999999998</v>
      </c>
    </row>
    <row r="1873" spans="1:3" ht="15" customHeight="1" x14ac:dyDescent="0.25">
      <c r="A1873" s="216">
        <v>45660</v>
      </c>
      <c r="B1873" s="217" t="s">
        <v>73</v>
      </c>
      <c r="C1873" s="218">
        <v>0.75870000000000004</v>
      </c>
    </row>
    <row r="1874" spans="1:3" ht="15" customHeight="1" x14ac:dyDescent="0.25">
      <c r="A1874" s="216">
        <v>45663</v>
      </c>
      <c r="B1874" s="217" t="s">
        <v>73</v>
      </c>
      <c r="C1874" s="218">
        <v>0.76590000000000003</v>
      </c>
    </row>
    <row r="1875" spans="1:3" ht="15" customHeight="1" x14ac:dyDescent="0.25">
      <c r="A1875" s="216">
        <v>45664</v>
      </c>
      <c r="B1875" s="217" t="s">
        <v>73</v>
      </c>
      <c r="C1875" s="218">
        <v>0.77310000000000001</v>
      </c>
    </row>
    <row r="1876" spans="1:3" ht="15" customHeight="1" x14ac:dyDescent="0.25">
      <c r="A1876" s="216">
        <v>45665</v>
      </c>
      <c r="B1876" s="217" t="s">
        <v>73</v>
      </c>
      <c r="C1876" s="218">
        <v>0.7802</v>
      </c>
    </row>
    <row r="1877" spans="1:3" ht="15" customHeight="1" x14ac:dyDescent="0.25">
      <c r="A1877" s="216">
        <v>45666</v>
      </c>
      <c r="B1877" s="217" t="s">
        <v>73</v>
      </c>
      <c r="C1877" s="218">
        <v>0.7873</v>
      </c>
    </row>
    <row r="1878" spans="1:3" ht="15" customHeight="1" x14ac:dyDescent="0.25">
      <c r="A1878" s="216">
        <v>45667</v>
      </c>
      <c r="B1878" s="217" t="s">
        <v>73</v>
      </c>
      <c r="C1878" s="218">
        <v>0.80859999999999999</v>
      </c>
    </row>
    <row r="1879" spans="1:3" ht="15" customHeight="1" x14ac:dyDescent="0.25">
      <c r="A1879" s="216">
        <v>45670</v>
      </c>
      <c r="B1879" s="217" t="s">
        <v>73</v>
      </c>
      <c r="C1879" s="218">
        <v>0.81569999999999998</v>
      </c>
    </row>
    <row r="1880" spans="1:3" ht="15" customHeight="1" x14ac:dyDescent="0.25">
      <c r="A1880" s="216">
        <v>45671</v>
      </c>
      <c r="B1880" s="217" t="s">
        <v>73</v>
      </c>
      <c r="C1880" s="218">
        <v>0.82279999999999998</v>
      </c>
    </row>
    <row r="1881" spans="1:3" ht="15" customHeight="1" x14ac:dyDescent="0.25">
      <c r="A1881" s="216">
        <v>45672</v>
      </c>
      <c r="B1881" s="217" t="s">
        <v>73</v>
      </c>
      <c r="C1881" s="218">
        <v>0.82989999999999997</v>
      </c>
    </row>
    <row r="1882" spans="1:3" ht="15" customHeight="1" x14ac:dyDescent="0.25">
      <c r="A1882" s="216">
        <v>45673</v>
      </c>
      <c r="B1882" s="217" t="s">
        <v>73</v>
      </c>
      <c r="C1882" s="218">
        <v>0.83699999999999997</v>
      </c>
    </row>
    <row r="1883" spans="1:3" ht="15" customHeight="1" x14ac:dyDescent="0.25">
      <c r="A1883" s="216">
        <v>45674</v>
      </c>
      <c r="B1883" s="217" t="s">
        <v>73</v>
      </c>
      <c r="C1883" s="218">
        <v>0.85819999999999996</v>
      </c>
    </row>
    <row r="1884" spans="1:3" ht="15" customHeight="1" x14ac:dyDescent="0.25">
      <c r="A1884" s="216">
        <v>45677</v>
      </c>
      <c r="B1884" s="217" t="s">
        <v>73</v>
      </c>
      <c r="C1884" s="218">
        <v>0.86529999999999996</v>
      </c>
    </row>
    <row r="1885" spans="1:3" ht="15" customHeight="1" x14ac:dyDescent="0.25">
      <c r="A1885" s="216">
        <v>45678</v>
      </c>
      <c r="B1885" s="217" t="s">
        <v>73</v>
      </c>
      <c r="C1885" s="218">
        <v>0.87239999999999995</v>
      </c>
    </row>
    <row r="1886" spans="1:3" ht="15" customHeight="1" x14ac:dyDescent="0.25">
      <c r="A1886" s="216">
        <v>45679</v>
      </c>
      <c r="B1886" s="217" t="s">
        <v>73</v>
      </c>
      <c r="C1886" s="218">
        <v>0.87949999999999995</v>
      </c>
    </row>
    <row r="1887" spans="1:3" ht="15" customHeight="1" x14ac:dyDescent="0.25">
      <c r="A1887" s="216">
        <v>45680</v>
      </c>
      <c r="B1887" s="217" t="s">
        <v>73</v>
      </c>
      <c r="C1887" s="218">
        <v>0.88660000000000005</v>
      </c>
    </row>
    <row r="1888" spans="1:3" ht="15" customHeight="1" x14ac:dyDescent="0.25">
      <c r="A1888" s="216">
        <v>45681</v>
      </c>
      <c r="B1888" s="217" t="s">
        <v>73</v>
      </c>
      <c r="C1888" s="218">
        <v>0.90759999999999996</v>
      </c>
    </row>
    <row r="1889" spans="1:3" ht="15" customHeight="1" x14ac:dyDescent="0.25">
      <c r="A1889" s="216">
        <v>45684</v>
      </c>
      <c r="B1889" s="217" t="s">
        <v>73</v>
      </c>
      <c r="C1889" s="218">
        <v>0.91459999999999997</v>
      </c>
    </row>
    <row r="1890" spans="1:3" ht="15" customHeight="1" x14ac:dyDescent="0.25">
      <c r="A1890" s="216">
        <v>45685</v>
      </c>
      <c r="B1890" s="217" t="s">
        <v>73</v>
      </c>
      <c r="C1890" s="218">
        <v>0.92169999999999996</v>
      </c>
    </row>
    <row r="1891" spans="1:3" ht="15" customHeight="1" x14ac:dyDescent="0.25">
      <c r="A1891" s="216">
        <v>45686</v>
      </c>
      <c r="B1891" s="217" t="s">
        <v>73</v>
      </c>
      <c r="C1891" s="218">
        <v>0.92869999999999997</v>
      </c>
    </row>
    <row r="1892" spans="1:3" ht="15" customHeight="1" x14ac:dyDescent="0.25">
      <c r="A1892" s="216">
        <v>45687</v>
      </c>
      <c r="B1892" s="217" t="s">
        <v>73</v>
      </c>
      <c r="C1892" s="218">
        <v>0.93559999999999999</v>
      </c>
    </row>
    <row r="1893" spans="1:3" ht="15" customHeight="1" x14ac:dyDescent="0.25">
      <c r="A1893" s="216">
        <v>45688</v>
      </c>
      <c r="B1893" s="217" t="s">
        <v>73</v>
      </c>
      <c r="C1893" s="218">
        <v>0.95640000000000003</v>
      </c>
    </row>
    <row r="1894" spans="1:3" ht="15" customHeight="1" x14ac:dyDescent="0.25">
      <c r="A1894" s="216">
        <v>45691</v>
      </c>
      <c r="B1894" s="217" t="s">
        <v>73</v>
      </c>
      <c r="C1894" s="218">
        <v>0.96330000000000005</v>
      </c>
    </row>
    <row r="1895" spans="1:3" ht="15" customHeight="1" x14ac:dyDescent="0.25">
      <c r="A1895" s="216">
        <v>45692</v>
      </c>
      <c r="B1895" s="217" t="s">
        <v>73</v>
      </c>
      <c r="C1895" s="218">
        <v>0.97019999999999995</v>
      </c>
    </row>
    <row r="1896" spans="1:3" ht="15" customHeight="1" x14ac:dyDescent="0.25">
      <c r="A1896" s="216">
        <v>45693</v>
      </c>
      <c r="B1896" s="217" t="s">
        <v>73</v>
      </c>
      <c r="C1896" s="218">
        <v>0.97670000000000001</v>
      </c>
    </row>
    <row r="1897" spans="1:3" ht="15" customHeight="1" x14ac:dyDescent="0.25">
      <c r="A1897" s="216">
        <v>45694</v>
      </c>
      <c r="B1897" s="217" t="s">
        <v>73</v>
      </c>
      <c r="C1897" s="218">
        <v>0.98309999999999997</v>
      </c>
    </row>
    <row r="1898" spans="1:3" ht="15" customHeight="1" x14ac:dyDescent="0.25">
      <c r="A1898" s="216">
        <v>45695</v>
      </c>
      <c r="B1898" s="217" t="s">
        <v>73</v>
      </c>
      <c r="C1898" s="218">
        <v>1.0024</v>
      </c>
    </row>
    <row r="1899" spans="1:3" ht="15" customHeight="1" x14ac:dyDescent="0.25">
      <c r="A1899" s="216">
        <v>45698</v>
      </c>
      <c r="B1899" s="217" t="s">
        <v>73</v>
      </c>
      <c r="C1899" s="218">
        <v>1.0088999999999999</v>
      </c>
    </row>
    <row r="1900" spans="1:3" ht="15" customHeight="1" x14ac:dyDescent="0.25">
      <c r="A1900" s="216">
        <v>45699</v>
      </c>
      <c r="B1900" s="217" t="s">
        <v>73</v>
      </c>
      <c r="C1900" s="218">
        <v>1.0153000000000001</v>
      </c>
    </row>
    <row r="1901" spans="1:3" ht="15" customHeight="1" x14ac:dyDescent="0.25">
      <c r="A1901" s="216">
        <v>45700</v>
      </c>
      <c r="B1901" s="217" t="s">
        <v>73</v>
      </c>
      <c r="C1901" s="218">
        <v>1.0217000000000001</v>
      </c>
    </row>
    <row r="1902" spans="1:3" ht="15" customHeight="1" x14ac:dyDescent="0.25">
      <c r="A1902" s="216">
        <v>45701</v>
      </c>
      <c r="B1902" s="217" t="s">
        <v>73</v>
      </c>
      <c r="C1902" s="218">
        <v>1.0281</v>
      </c>
    </row>
    <row r="1903" spans="1:3" ht="15" customHeight="1" x14ac:dyDescent="0.25">
      <c r="A1903" s="216">
        <v>45702</v>
      </c>
      <c r="B1903" s="217" t="s">
        <v>73</v>
      </c>
      <c r="C1903" s="218">
        <v>1.0474000000000001</v>
      </c>
    </row>
    <row r="1904" spans="1:3" ht="15" customHeight="1" x14ac:dyDescent="0.25">
      <c r="A1904" s="216">
        <v>45705</v>
      </c>
      <c r="B1904" s="217" t="s">
        <v>73</v>
      </c>
      <c r="C1904" s="218">
        <v>1.0539000000000001</v>
      </c>
    </row>
    <row r="1905" spans="1:3" ht="15" customHeight="1" x14ac:dyDescent="0.25">
      <c r="A1905" s="216">
        <v>45706</v>
      </c>
      <c r="B1905" s="217" t="s">
        <v>73</v>
      </c>
      <c r="C1905" s="218">
        <v>1.0603</v>
      </c>
    </row>
    <row r="1906" spans="1:3" ht="15" customHeight="1" x14ac:dyDescent="0.25">
      <c r="A1906" s="216">
        <v>45707</v>
      </c>
      <c r="B1906" s="217" t="s">
        <v>73</v>
      </c>
      <c r="C1906" s="218">
        <v>1.0666</v>
      </c>
    </row>
    <row r="1907" spans="1:3" ht="15" customHeight="1" x14ac:dyDescent="0.25">
      <c r="A1907" s="216">
        <v>45708</v>
      </c>
      <c r="B1907" s="217" t="s">
        <v>73</v>
      </c>
      <c r="C1907" s="218">
        <v>1.073</v>
      </c>
    </row>
    <row r="1908" spans="1:3" ht="15" customHeight="1" x14ac:dyDescent="0.25">
      <c r="A1908" s="216">
        <v>45709</v>
      </c>
      <c r="B1908" s="217" t="s">
        <v>73</v>
      </c>
      <c r="C1908" s="218">
        <v>1.0921000000000001</v>
      </c>
    </row>
    <row r="1909" spans="1:3" ht="15" customHeight="1" x14ac:dyDescent="0.25">
      <c r="A1909" s="216">
        <v>45712</v>
      </c>
      <c r="B1909" s="217" t="s">
        <v>73</v>
      </c>
      <c r="C1909" s="218">
        <v>1.0984</v>
      </c>
    </row>
    <row r="1910" spans="1:3" ht="15" customHeight="1" x14ac:dyDescent="0.25">
      <c r="A1910" s="216">
        <v>45713</v>
      </c>
      <c r="B1910" s="217" t="s">
        <v>73</v>
      </c>
      <c r="C1910" s="218">
        <v>1.1048</v>
      </c>
    </row>
    <row r="1911" spans="1:3" ht="15" customHeight="1" x14ac:dyDescent="0.25">
      <c r="A1911" s="216">
        <v>45714</v>
      </c>
      <c r="B1911" s="217" t="s">
        <v>73</v>
      </c>
      <c r="C1911" s="218">
        <v>1.1112</v>
      </c>
    </row>
    <row r="1912" spans="1:3" ht="15" customHeight="1" x14ac:dyDescent="0.25">
      <c r="A1912" s="216">
        <v>45715</v>
      </c>
      <c r="B1912" s="217" t="s">
        <v>73</v>
      </c>
      <c r="C1912" s="218">
        <v>1.1174999999999999</v>
      </c>
    </row>
    <row r="1913" spans="1:3" ht="15" customHeight="1" x14ac:dyDescent="0.25">
      <c r="A1913" s="216">
        <v>45716</v>
      </c>
      <c r="B1913" s="217" t="s">
        <v>73</v>
      </c>
      <c r="C1913" s="218">
        <v>1.1366000000000001</v>
      </c>
    </row>
    <row r="1914" spans="1:3" ht="15" customHeight="1" x14ac:dyDescent="0.25">
      <c r="A1914" s="216">
        <v>45719</v>
      </c>
      <c r="B1914" s="217" t="s">
        <v>73</v>
      </c>
      <c r="C1914" s="218">
        <v>1.143</v>
      </c>
    </row>
    <row r="1915" spans="1:3" ht="15" customHeight="1" x14ac:dyDescent="0.25">
      <c r="A1915" s="216">
        <v>45720</v>
      </c>
      <c r="B1915" s="217" t="s">
        <v>73</v>
      </c>
      <c r="C1915" s="218">
        <v>1.1493</v>
      </c>
    </row>
    <row r="1916" spans="1:3" ht="15" customHeight="1" x14ac:dyDescent="0.25">
      <c r="A1916" s="216">
        <v>45721</v>
      </c>
      <c r="B1916" s="217" t="s">
        <v>73</v>
      </c>
      <c r="C1916" s="218">
        <v>1.1556999999999999</v>
      </c>
    </row>
    <row r="1917" spans="1:3" ht="15" customHeight="1" x14ac:dyDescent="0.25">
      <c r="A1917" s="216">
        <v>45722</v>
      </c>
      <c r="B1917" s="217" t="s">
        <v>73</v>
      </c>
      <c r="C1917" s="218">
        <v>1.1619999999999999</v>
      </c>
    </row>
    <row r="1918" spans="1:3" ht="15" customHeight="1" x14ac:dyDescent="0.25">
      <c r="A1918" s="216">
        <v>45723</v>
      </c>
      <c r="B1918" s="217" t="s">
        <v>73</v>
      </c>
      <c r="C1918" s="218">
        <v>1.181</v>
      </c>
    </row>
    <row r="1919" spans="1:3" ht="15" customHeight="1" x14ac:dyDescent="0.25">
      <c r="A1919" s="216">
        <v>45726</v>
      </c>
      <c r="B1919" s="217" t="s">
        <v>73</v>
      </c>
      <c r="C1919" s="218">
        <v>1.1874</v>
      </c>
    </row>
    <row r="1920" spans="1:3" ht="15" customHeight="1" x14ac:dyDescent="0.25">
      <c r="A1920" s="216">
        <v>45727</v>
      </c>
      <c r="B1920" s="217" t="s">
        <v>73</v>
      </c>
      <c r="C1920" s="218">
        <v>1.1937</v>
      </c>
    </row>
    <row r="1921" spans="1:3" ht="15" customHeight="1" x14ac:dyDescent="0.25">
      <c r="A1921" s="216">
        <v>45728</v>
      </c>
      <c r="B1921" s="217" t="s">
        <v>73</v>
      </c>
      <c r="C1921" s="218">
        <v>1.1996</v>
      </c>
    </row>
    <row r="1922" spans="1:3" ht="15" customHeight="1" x14ac:dyDescent="0.25">
      <c r="A1922" s="216">
        <v>45729</v>
      </c>
      <c r="B1922" s="217" t="s">
        <v>73</v>
      </c>
      <c r="C1922" s="218">
        <v>1.2054</v>
      </c>
    </row>
    <row r="1923" spans="1:3" ht="15" customHeight="1" x14ac:dyDescent="0.25">
      <c r="A1923" s="216">
        <v>45730</v>
      </c>
      <c r="B1923" s="217" t="s">
        <v>73</v>
      </c>
      <c r="C1923" s="218">
        <v>1.2231000000000001</v>
      </c>
    </row>
    <row r="1924" spans="1:3" ht="15" customHeight="1" x14ac:dyDescent="0.25">
      <c r="A1924" s="216">
        <v>45733</v>
      </c>
      <c r="B1924" s="217" t="s">
        <v>73</v>
      </c>
      <c r="C1924" s="218">
        <v>1.2289000000000001</v>
      </c>
    </row>
    <row r="1925" spans="1:3" ht="15" customHeight="1" x14ac:dyDescent="0.25">
      <c r="A1925" s="216">
        <v>45734</v>
      </c>
      <c r="B1925" s="217" t="s">
        <v>73</v>
      </c>
      <c r="C1925" s="218">
        <v>1.2347999999999999</v>
      </c>
    </row>
    <row r="1926" spans="1:3" ht="15" customHeight="1" x14ac:dyDescent="0.25">
      <c r="A1926" s="216">
        <v>45735</v>
      </c>
      <c r="B1926" s="217" t="s">
        <v>73</v>
      </c>
      <c r="C1926" s="218">
        <v>1.2406999999999999</v>
      </c>
    </row>
    <row r="1927" spans="1:3" ht="15" customHeight="1" x14ac:dyDescent="0.25">
      <c r="A1927" s="216">
        <v>45736</v>
      </c>
      <c r="B1927" s="217" t="s">
        <v>73</v>
      </c>
      <c r="C1927" s="218">
        <v>1.2464999999999999</v>
      </c>
    </row>
    <row r="1928" spans="1:3" ht="15" customHeight="1" x14ac:dyDescent="0.25">
      <c r="A1928" s="216">
        <v>45737</v>
      </c>
      <c r="B1928" s="217" t="s">
        <v>73</v>
      </c>
      <c r="C1928" s="218">
        <v>1.2642</v>
      </c>
    </row>
    <row r="1929" spans="1:3" ht="15" customHeight="1" x14ac:dyDescent="0.25">
      <c r="A1929" s="216">
        <v>45740</v>
      </c>
      <c r="B1929" s="217" t="s">
        <v>73</v>
      </c>
      <c r="C1929" s="218">
        <v>1.27</v>
      </c>
    </row>
    <row r="1930" spans="1:3" ht="15" customHeight="1" x14ac:dyDescent="0.25">
      <c r="A1930" s="216">
        <v>45741</v>
      </c>
      <c r="B1930" s="217" t="s">
        <v>73</v>
      </c>
      <c r="C1930" s="218">
        <v>1.2759</v>
      </c>
    </row>
    <row r="1931" spans="1:3" ht="15" customHeight="1" x14ac:dyDescent="0.25">
      <c r="A1931" s="216">
        <v>45742</v>
      </c>
      <c r="B1931" s="217" t="s">
        <v>73</v>
      </c>
      <c r="C1931" s="218">
        <v>1.2817000000000001</v>
      </c>
    </row>
    <row r="1932" spans="1:3" ht="15" customHeight="1" x14ac:dyDescent="0.25">
      <c r="A1932" s="216">
        <v>45743</v>
      </c>
      <c r="B1932" s="217" t="s">
        <v>73</v>
      </c>
      <c r="C1932" s="218">
        <v>1.2876000000000001</v>
      </c>
    </row>
    <row r="1933" spans="1:3" ht="15" customHeight="1" x14ac:dyDescent="0.25">
      <c r="A1933" s="216">
        <v>45744</v>
      </c>
      <c r="B1933" s="217" t="s">
        <v>73</v>
      </c>
      <c r="C1933" s="218">
        <v>1.3050999999999999</v>
      </c>
    </row>
    <row r="1934" spans="1:3" ht="15" customHeight="1" x14ac:dyDescent="0.25">
      <c r="A1934" s="216">
        <v>45747</v>
      </c>
      <c r="B1934" s="217" t="s">
        <v>73</v>
      </c>
      <c r="C1934" s="218">
        <v>1.3109999999999999</v>
      </c>
    </row>
    <row r="1935" spans="1:3" ht="15" customHeight="1" x14ac:dyDescent="0.25">
      <c r="A1935" s="216">
        <v>45748</v>
      </c>
      <c r="B1935" s="217" t="s">
        <v>73</v>
      </c>
      <c r="C1935" s="218">
        <v>1.3168</v>
      </c>
    </row>
    <row r="1936" spans="1:3" ht="15" customHeight="1" x14ac:dyDescent="0.25">
      <c r="A1936" s="216">
        <v>45749</v>
      </c>
      <c r="B1936" s="217" t="s">
        <v>73</v>
      </c>
      <c r="C1936" s="218">
        <v>1.3227</v>
      </c>
    </row>
    <row r="1937" spans="1:3" ht="15" customHeight="1" x14ac:dyDescent="0.25">
      <c r="A1937" s="216">
        <v>45750</v>
      </c>
      <c r="B1937" s="217" t="s">
        <v>73</v>
      </c>
      <c r="C1937" s="218">
        <v>1.3285</v>
      </c>
    </row>
    <row r="1938" spans="1:3" ht="15" customHeight="1" x14ac:dyDescent="0.25">
      <c r="A1938" s="216">
        <v>45751</v>
      </c>
      <c r="B1938" s="217" t="s">
        <v>73</v>
      </c>
      <c r="C1938" s="218">
        <v>1.3461000000000001</v>
      </c>
    </row>
    <row r="1939" spans="1:3" ht="15" customHeight="1" x14ac:dyDescent="0.25">
      <c r="A1939" s="216">
        <v>45754</v>
      </c>
      <c r="B1939" s="217" t="s">
        <v>73</v>
      </c>
      <c r="C1939" s="218">
        <v>1.3519000000000001</v>
      </c>
    </row>
    <row r="1940" spans="1:3" ht="15" customHeight="1" x14ac:dyDescent="0.25">
      <c r="A1940" s="216">
        <v>45755</v>
      </c>
      <c r="B1940" s="217" t="s">
        <v>73</v>
      </c>
      <c r="C1940" s="218">
        <v>1.3576999999999999</v>
      </c>
    </row>
    <row r="1941" spans="1:3" ht="15" customHeight="1" x14ac:dyDescent="0.25">
      <c r="A1941" s="216">
        <v>45756</v>
      </c>
      <c r="B1941" s="217" t="s">
        <v>73</v>
      </c>
      <c r="C1941" s="218">
        <v>1.3635999999999999</v>
      </c>
    </row>
    <row r="1942" spans="1:3" ht="15" customHeight="1" x14ac:dyDescent="0.25">
      <c r="A1942" s="216">
        <v>45757</v>
      </c>
      <c r="B1942" s="217" t="s">
        <v>73</v>
      </c>
      <c r="C1942" s="218">
        <v>1.3694</v>
      </c>
    </row>
    <row r="1943" spans="1:3" ht="15" customHeight="1" x14ac:dyDescent="0.25">
      <c r="A1943" s="216">
        <v>45758</v>
      </c>
      <c r="B1943" s="217" t="s">
        <v>73</v>
      </c>
      <c r="C1943" s="218">
        <v>1.3869</v>
      </c>
    </row>
    <row r="1944" spans="1:3" ht="15" customHeight="1" x14ac:dyDescent="0.25">
      <c r="A1944" s="216">
        <v>45761</v>
      </c>
      <c r="B1944" s="217" t="s">
        <v>73</v>
      </c>
      <c r="C1944" s="218">
        <v>1.3927</v>
      </c>
    </row>
    <row r="1945" spans="1:3" ht="15" customHeight="1" x14ac:dyDescent="0.25">
      <c r="A1945" s="216">
        <v>45762</v>
      </c>
      <c r="B1945" s="217" t="s">
        <v>73</v>
      </c>
      <c r="C1945" s="218">
        <v>1.3985000000000001</v>
      </c>
    </row>
    <row r="1946" spans="1:3" ht="15" customHeight="1" x14ac:dyDescent="0.25">
      <c r="A1946" s="216">
        <v>45763</v>
      </c>
      <c r="B1946" s="217" t="s">
        <v>73</v>
      </c>
      <c r="C1946" s="218">
        <v>1.4043000000000001</v>
      </c>
    </row>
    <row r="1947" spans="1:3" ht="15" customHeight="1" x14ac:dyDescent="0.25">
      <c r="A1947" s="216">
        <v>45764</v>
      </c>
      <c r="B1947" s="217" t="s">
        <v>73</v>
      </c>
      <c r="C1947" s="218">
        <v>1.4330000000000001</v>
      </c>
    </row>
    <row r="1948" spans="1:3" ht="15" customHeight="1" x14ac:dyDescent="0.25">
      <c r="A1948" s="216">
        <v>45769</v>
      </c>
      <c r="B1948" s="217" t="s">
        <v>73</v>
      </c>
      <c r="C1948" s="218">
        <v>1.4387000000000001</v>
      </c>
    </row>
    <row r="1949" spans="1:3" ht="15" customHeight="1" x14ac:dyDescent="0.25">
      <c r="A1949" s="216">
        <v>45770</v>
      </c>
      <c r="B1949" s="217" t="s">
        <v>73</v>
      </c>
      <c r="C1949" s="218">
        <v>1.444</v>
      </c>
    </row>
    <row r="1950" spans="1:3" ht="15" customHeight="1" x14ac:dyDescent="0.25">
      <c r="A1950" s="216">
        <v>45771</v>
      </c>
      <c r="B1950" s="217" t="s">
        <v>73</v>
      </c>
      <c r="C1950" s="218">
        <v>1.4492</v>
      </c>
    </row>
    <row r="1951" spans="1:3" ht="15" customHeight="1" x14ac:dyDescent="0.25">
      <c r="A1951" s="216">
        <v>45772</v>
      </c>
      <c r="B1951" s="217" t="s">
        <v>73</v>
      </c>
      <c r="C1951" s="218">
        <v>1.4649000000000001</v>
      </c>
    </row>
    <row r="1952" spans="1:3" ht="15" customHeight="1" x14ac:dyDescent="0.25">
      <c r="A1952" s="216">
        <v>45775</v>
      </c>
      <c r="B1952" s="217" t="s">
        <v>73</v>
      </c>
      <c r="C1952" s="218">
        <v>1.4701</v>
      </c>
    </row>
    <row r="1953" spans="1:3" ht="15" customHeight="1" x14ac:dyDescent="0.25">
      <c r="A1953" s="216">
        <v>45776</v>
      </c>
      <c r="B1953" s="217" t="s">
        <v>73</v>
      </c>
      <c r="C1953" s="218">
        <v>1.4753000000000001</v>
      </c>
    </row>
    <row r="1954" spans="1:3" ht="15" customHeight="1" x14ac:dyDescent="0.25">
      <c r="A1954" s="216">
        <v>45777</v>
      </c>
      <c r="B1954" s="217" t="s">
        <v>73</v>
      </c>
      <c r="C1954" s="218">
        <v>1.4855</v>
      </c>
    </row>
    <row r="1955" spans="1:3" ht="15" customHeight="1" x14ac:dyDescent="0.25">
      <c r="A1955" s="216">
        <v>45779</v>
      </c>
      <c r="B1955" s="217" t="s">
        <v>73</v>
      </c>
      <c r="C1955" s="218">
        <v>1.5008999999999999</v>
      </c>
    </row>
    <row r="1956" spans="1:3" ht="15" customHeight="1" x14ac:dyDescent="0.25">
      <c r="A1956" s="216">
        <v>45782</v>
      </c>
      <c r="B1956" s="217" t="s">
        <v>73</v>
      </c>
      <c r="C1956" s="218">
        <v>1.5061</v>
      </c>
    </row>
    <row r="1957" spans="1:3" ht="15" customHeight="1" x14ac:dyDescent="0.25">
      <c r="A1957" s="216">
        <v>45783</v>
      </c>
      <c r="B1957" s="217" t="s">
        <v>73</v>
      </c>
      <c r="C1957" s="218">
        <v>1.5112000000000001</v>
      </c>
    </row>
    <row r="1958" spans="1:3" ht="15" customHeight="1" x14ac:dyDescent="0.25">
      <c r="A1958" s="216">
        <v>45784</v>
      </c>
      <c r="B1958" s="217" t="s">
        <v>73</v>
      </c>
      <c r="C1958" s="218">
        <v>1.5163</v>
      </c>
    </row>
    <row r="1959" spans="1:3" ht="15" customHeight="1" x14ac:dyDescent="0.25">
      <c r="A1959" s="216">
        <v>45785</v>
      </c>
      <c r="B1959" s="217" t="s">
        <v>73</v>
      </c>
      <c r="C1959" s="218">
        <v>1.5214000000000001</v>
      </c>
    </row>
    <row r="1960" spans="1:3" ht="15" customHeight="1" x14ac:dyDescent="0.25">
      <c r="A1960" s="216">
        <v>45786</v>
      </c>
      <c r="B1960" s="217" t="s">
        <v>73</v>
      </c>
      <c r="C1960" s="218">
        <v>1.5366</v>
      </c>
    </row>
    <row r="1961" spans="1:3" ht="15" customHeight="1" x14ac:dyDescent="0.25">
      <c r="A1961" s="216">
        <v>45789</v>
      </c>
      <c r="B1961" s="217" t="s">
        <v>73</v>
      </c>
      <c r="C1961" s="218">
        <v>1.5416000000000001</v>
      </c>
    </row>
    <row r="1962" spans="1:3" ht="15" customHeight="1" x14ac:dyDescent="0.25">
      <c r="A1962" s="216">
        <v>45790</v>
      </c>
      <c r="B1962" s="217" t="s">
        <v>73</v>
      </c>
      <c r="C1962" s="218">
        <v>1.5467</v>
      </c>
    </row>
    <row r="1963" spans="1:3" ht="15" customHeight="1" x14ac:dyDescent="0.25">
      <c r="A1963" s="216">
        <v>45791</v>
      </c>
      <c r="B1963" s="217" t="s">
        <v>73</v>
      </c>
      <c r="C1963" s="218">
        <v>1.5517000000000001</v>
      </c>
    </row>
    <row r="1964" spans="1:3" ht="15" customHeight="1" x14ac:dyDescent="0.25">
      <c r="A1964" s="216">
        <v>45792</v>
      </c>
      <c r="B1964" s="217" t="s">
        <v>73</v>
      </c>
      <c r="C1964" s="218">
        <v>1.5567</v>
      </c>
    </row>
    <row r="1965" spans="1:3" ht="15" customHeight="1" x14ac:dyDescent="0.25">
      <c r="A1965" s="216">
        <v>45793</v>
      </c>
      <c r="B1965" s="217" t="s">
        <v>73</v>
      </c>
      <c r="C1965" s="218">
        <v>1.5718000000000001</v>
      </c>
    </row>
    <row r="1966" spans="1:3" ht="15" customHeight="1" x14ac:dyDescent="0.25">
      <c r="A1966" s="216">
        <v>45796</v>
      </c>
      <c r="B1966" s="217" t="s">
        <v>73</v>
      </c>
      <c r="C1966" s="218">
        <v>1.5768</v>
      </c>
    </row>
    <row r="1967" spans="1:3" ht="15" customHeight="1" x14ac:dyDescent="0.25">
      <c r="A1967" s="216">
        <v>45797</v>
      </c>
      <c r="B1967" s="217" t="s">
        <v>73</v>
      </c>
      <c r="C1967" s="218">
        <v>1.5819000000000001</v>
      </c>
    </row>
    <row r="1968" spans="1:3" ht="15" customHeight="1" x14ac:dyDescent="0.25">
      <c r="A1968" s="216">
        <v>45798</v>
      </c>
      <c r="B1968" s="217" t="s">
        <v>73</v>
      </c>
      <c r="C1968" s="218">
        <v>1.5869</v>
      </c>
    </row>
    <row r="1969" spans="1:3" ht="15" customHeight="1" x14ac:dyDescent="0.25">
      <c r="A1969" s="216">
        <v>45799</v>
      </c>
      <c r="B1969" s="217" t="s">
        <v>73</v>
      </c>
      <c r="C1969" s="218">
        <v>1.5919000000000001</v>
      </c>
    </row>
    <row r="1970" spans="1:3" ht="15" customHeight="1" x14ac:dyDescent="0.25">
      <c r="A1970" s="216">
        <v>45800</v>
      </c>
      <c r="B1970" s="217" t="s">
        <v>73</v>
      </c>
      <c r="C1970" s="218">
        <v>1.6069</v>
      </c>
    </row>
    <row r="1971" spans="1:3" ht="15" customHeight="1" x14ac:dyDescent="0.25">
      <c r="A1971" s="216">
        <v>45803</v>
      </c>
      <c r="B1971" s="217" t="s">
        <v>73</v>
      </c>
      <c r="C1971" s="218">
        <v>1.6119000000000001</v>
      </c>
    </row>
    <row r="1972" spans="1:3" ht="15" customHeight="1" x14ac:dyDescent="0.25">
      <c r="A1972" s="216">
        <v>45804</v>
      </c>
      <c r="B1972" s="217" t="s">
        <v>73</v>
      </c>
      <c r="C1972" s="218">
        <v>1.617</v>
      </c>
    </row>
    <row r="1973" spans="1:3" ht="15" customHeight="1" x14ac:dyDescent="0.25">
      <c r="A1973" s="216">
        <v>45805</v>
      </c>
      <c r="B1973" s="217" t="s">
        <v>73</v>
      </c>
      <c r="C1973" s="218">
        <v>1.6218999999999999</v>
      </c>
    </row>
    <row r="1974" spans="1:3" ht="15" customHeight="1" x14ac:dyDescent="0.25">
      <c r="A1974" s="216">
        <v>45806</v>
      </c>
      <c r="B1974" s="217" t="s">
        <v>73</v>
      </c>
      <c r="C1974" s="218">
        <v>1.6269</v>
      </c>
    </row>
    <row r="1975" spans="1:3" ht="15" customHeight="1" x14ac:dyDescent="0.25">
      <c r="A1975" s="216">
        <v>45807</v>
      </c>
      <c r="B1975" s="217" t="s">
        <v>73</v>
      </c>
      <c r="C1975" s="218">
        <v>1.6417999999999999</v>
      </c>
    </row>
    <row r="1976" spans="1:3" ht="15" customHeight="1" x14ac:dyDescent="0.25">
      <c r="A1976" s="216">
        <v>45810</v>
      </c>
      <c r="B1976" s="217" t="s">
        <v>73</v>
      </c>
      <c r="C1976" s="218">
        <v>1.6468</v>
      </c>
    </row>
    <row r="1977" spans="1:3" ht="15" customHeight="1" x14ac:dyDescent="0.25">
      <c r="A1977" s="216">
        <v>45811</v>
      </c>
      <c r="B1977" s="217" t="s">
        <v>73</v>
      </c>
      <c r="C1977" s="218">
        <v>1.6517999999999999</v>
      </c>
    </row>
    <row r="1978" spans="1:3" ht="15" customHeight="1" x14ac:dyDescent="0.25">
      <c r="A1978" s="216">
        <v>45812</v>
      </c>
      <c r="B1978" s="217" t="s">
        <v>73</v>
      </c>
      <c r="C1978" s="218">
        <v>1.6567000000000001</v>
      </c>
    </row>
    <row r="1979" spans="1:3" ht="15" customHeight="1" x14ac:dyDescent="0.25">
      <c r="A1979" s="216">
        <v>45813</v>
      </c>
      <c r="B1979" s="217" t="s">
        <v>73</v>
      </c>
      <c r="C1979" s="218">
        <v>1.6617</v>
      </c>
    </row>
    <row r="1980" spans="1:3" ht="15" customHeight="1" x14ac:dyDescent="0.25">
      <c r="A1980" s="216">
        <v>45814</v>
      </c>
      <c r="B1980" s="217" t="s">
        <v>73</v>
      </c>
      <c r="C1980" s="218">
        <v>1.6766000000000001</v>
      </c>
    </row>
    <row r="1981" spans="1:3" ht="15" customHeight="1" x14ac:dyDescent="0.25">
      <c r="A1981" s="216">
        <v>45817</v>
      </c>
      <c r="B1981" s="217" t="s">
        <v>73</v>
      </c>
      <c r="C1981" s="218">
        <v>1.6815</v>
      </c>
    </row>
    <row r="1982" spans="1:3" ht="15" customHeight="1" x14ac:dyDescent="0.25">
      <c r="A1982" s="216">
        <v>45818</v>
      </c>
      <c r="B1982" s="217" t="s">
        <v>73</v>
      </c>
      <c r="C1982" s="218">
        <v>1.6865000000000001</v>
      </c>
    </row>
    <row r="1983" spans="1:3" ht="15" customHeight="1" x14ac:dyDescent="0.25">
      <c r="A1983" s="216">
        <v>45819</v>
      </c>
      <c r="B1983" s="217" t="s">
        <v>73</v>
      </c>
      <c r="C1983" s="218">
        <v>1.6910000000000001</v>
      </c>
    </row>
    <row r="1984" spans="1:3" ht="15" customHeight="1" x14ac:dyDescent="0.25">
      <c r="A1984" s="216">
        <v>45820</v>
      </c>
      <c r="B1984" s="217" t="s">
        <v>73</v>
      </c>
      <c r="C1984" s="218">
        <v>1.6954</v>
      </c>
    </row>
    <row r="1985" spans="1:3" ht="15" customHeight="1" x14ac:dyDescent="0.25">
      <c r="A1985" s="216">
        <v>45821</v>
      </c>
      <c r="B1985" s="217" t="s">
        <v>73</v>
      </c>
      <c r="C1985" s="218">
        <v>1.7089000000000001</v>
      </c>
    </row>
    <row r="1986" spans="1:3" ht="15" customHeight="1" x14ac:dyDescent="0.25">
      <c r="A1986" s="216">
        <v>45824</v>
      </c>
      <c r="B1986" s="217" t="s">
        <v>73</v>
      </c>
      <c r="C1986" s="218">
        <v>1.7134</v>
      </c>
    </row>
    <row r="1987" spans="1:3" ht="15" customHeight="1" x14ac:dyDescent="0.25">
      <c r="A1987" s="216">
        <v>45825</v>
      </c>
      <c r="B1987" s="217" t="s">
        <v>73</v>
      </c>
      <c r="C1987" s="218">
        <v>1.7179</v>
      </c>
    </row>
    <row r="1988" spans="1:3" ht="15" customHeight="1" x14ac:dyDescent="0.25">
      <c r="A1988" s="216">
        <v>45826</v>
      </c>
      <c r="B1988" s="217" t="s">
        <v>73</v>
      </c>
      <c r="C1988" s="218">
        <v>1.7222999999999999</v>
      </c>
    </row>
    <row r="1989" spans="1:3" ht="15" customHeight="1" x14ac:dyDescent="0.25">
      <c r="A1989" s="216">
        <v>45827</v>
      </c>
      <c r="B1989" s="217" t="s">
        <v>73</v>
      </c>
      <c r="C1989" s="218">
        <v>1.7267999999999999</v>
      </c>
    </row>
    <row r="1990" spans="1:3" ht="15" customHeight="1" x14ac:dyDescent="0.25">
      <c r="A1990" s="216">
        <v>45828</v>
      </c>
      <c r="B1990" s="217" t="s">
        <v>73</v>
      </c>
      <c r="C1990" s="218">
        <v>1.7403</v>
      </c>
    </row>
    <row r="1991" spans="1:3" ht="15" customHeight="1" x14ac:dyDescent="0.25">
      <c r="A1991" s="216">
        <v>45831</v>
      </c>
      <c r="B1991" s="217" t="s">
        <v>73</v>
      </c>
      <c r="C1991" s="218">
        <v>1.7447999999999999</v>
      </c>
    </row>
    <row r="1992" spans="1:3" ht="15" customHeight="1" x14ac:dyDescent="0.25">
      <c r="A1992" s="216">
        <v>45832</v>
      </c>
      <c r="B1992" s="217" t="s">
        <v>73</v>
      </c>
      <c r="C1992" s="218">
        <v>1.7493000000000001</v>
      </c>
    </row>
    <row r="1993" spans="1:3" ht="15" customHeight="1" x14ac:dyDescent="0.25">
      <c r="A1993" s="216">
        <v>45833</v>
      </c>
      <c r="B1993" s="217" t="s">
        <v>73</v>
      </c>
      <c r="C1993" s="218">
        <v>1.7537</v>
      </c>
    </row>
    <row r="1994" spans="1:3" ht="15" customHeight="1" x14ac:dyDescent="0.25">
      <c r="A1994" s="216">
        <v>45834</v>
      </c>
      <c r="B1994" s="217" t="s">
        <v>73</v>
      </c>
      <c r="C1994" s="218">
        <v>1.7582</v>
      </c>
    </row>
    <row r="1995" spans="1:3" ht="15" customHeight="1" x14ac:dyDescent="0.25">
      <c r="A1995" s="216">
        <v>45835</v>
      </c>
      <c r="B1995" s="217" t="s">
        <v>73</v>
      </c>
      <c r="C1995" s="218">
        <v>1.7717000000000001</v>
      </c>
    </row>
    <row r="1996" spans="1:3" ht="15" customHeight="1" x14ac:dyDescent="0.25">
      <c r="A1996" s="216">
        <v>45838</v>
      </c>
      <c r="B1996" s="217" t="s">
        <v>73</v>
      </c>
      <c r="C1996" s="218">
        <v>1.7761</v>
      </c>
    </row>
    <row r="1997" spans="1:3" ht="15" customHeight="1" x14ac:dyDescent="0.25">
      <c r="A1997" s="216">
        <v>45839</v>
      </c>
      <c r="B1997" s="217" t="s">
        <v>73</v>
      </c>
      <c r="C1997" s="218">
        <v>1.7806</v>
      </c>
    </row>
    <row r="1998" spans="1:3" ht="15" customHeight="1" x14ac:dyDescent="0.25">
      <c r="A1998" s="216">
        <v>45840</v>
      </c>
      <c r="B1998" s="217" t="s">
        <v>73</v>
      </c>
      <c r="C1998" s="218">
        <v>1.7850999999999999</v>
      </c>
    </row>
    <row r="1999" spans="1:3" ht="15" customHeight="1" x14ac:dyDescent="0.25">
      <c r="A1999" s="216">
        <v>45841</v>
      </c>
      <c r="B1999" s="217" t="s">
        <v>73</v>
      </c>
      <c r="C1999" s="218">
        <v>1.7896000000000001</v>
      </c>
    </row>
    <row r="2000" spans="1:3" ht="15" customHeight="1" x14ac:dyDescent="0.25">
      <c r="A2000" s="216">
        <v>45842</v>
      </c>
      <c r="B2000" s="217" t="s">
        <v>73</v>
      </c>
      <c r="C2000" s="218">
        <v>1.8029999999999999</v>
      </c>
    </row>
    <row r="2001" spans="1:3" ht="15" customHeight="1" x14ac:dyDescent="0.25">
      <c r="A2001" s="216">
        <v>45845</v>
      </c>
      <c r="B2001" s="217" t="s">
        <v>73</v>
      </c>
      <c r="C2001" s="218">
        <v>1.8073999999999999</v>
      </c>
    </row>
    <row r="2002" spans="1:3" ht="15" customHeight="1" x14ac:dyDescent="0.25">
      <c r="A2002" s="216">
        <v>45846</v>
      </c>
      <c r="B2002" s="217" t="s">
        <v>73</v>
      </c>
      <c r="C2002" s="218">
        <v>1.8119000000000001</v>
      </c>
    </row>
    <row r="2003" spans="1:3" ht="15" customHeight="1" x14ac:dyDescent="0.25">
      <c r="A2003" s="216">
        <v>45847</v>
      </c>
      <c r="B2003" s="217" t="s">
        <v>73</v>
      </c>
      <c r="C2003" s="218">
        <v>1.8163</v>
      </c>
    </row>
    <row r="2004" spans="1:3" ht="15" customHeight="1" x14ac:dyDescent="0.25">
      <c r="A2004" s="216">
        <v>45848</v>
      </c>
      <c r="B2004" s="217" t="s">
        <v>73</v>
      </c>
      <c r="C2004" s="218">
        <v>1.8208</v>
      </c>
    </row>
    <row r="2005" spans="1:3" ht="15" customHeight="1" x14ac:dyDescent="0.25">
      <c r="A2005" s="216">
        <v>45849</v>
      </c>
      <c r="B2005" s="217" t="s">
        <v>73</v>
      </c>
      <c r="C2005" s="218">
        <v>1.8341000000000001</v>
      </c>
    </row>
    <row r="2006" spans="1:3" ht="15" customHeight="1" x14ac:dyDescent="0.25">
      <c r="A2006" s="216">
        <v>45852</v>
      </c>
      <c r="B2006" s="217" t="s">
        <v>73</v>
      </c>
      <c r="C2006" s="218">
        <v>1.8386</v>
      </c>
    </row>
    <row r="2007" spans="1:3" ht="15" customHeight="1" x14ac:dyDescent="0.25">
      <c r="A2007" s="216">
        <v>45853</v>
      </c>
      <c r="B2007" s="217" t="s">
        <v>73</v>
      </c>
      <c r="C2007" s="218">
        <v>1.843</v>
      </c>
    </row>
    <row r="2008" spans="1:3" ht="15" customHeight="1" x14ac:dyDescent="0.25">
      <c r="A2008" s="216">
        <v>45854</v>
      </c>
      <c r="B2008" s="217" t="s">
        <v>73</v>
      </c>
      <c r="C2008" s="218">
        <v>1.8474999999999999</v>
      </c>
    </row>
    <row r="2009" spans="1:3" ht="15" customHeight="1" x14ac:dyDescent="0.25">
      <c r="A2009" s="216">
        <v>45855</v>
      </c>
      <c r="B2009" s="217" t="s">
        <v>73</v>
      </c>
      <c r="C2009" s="218">
        <v>1.8519000000000001</v>
      </c>
    </row>
    <row r="2010" spans="1:3" ht="15" customHeight="1" x14ac:dyDescent="0.25">
      <c r="A2010" s="216">
        <v>45856</v>
      </c>
      <c r="B2010" s="217" t="s">
        <v>73</v>
      </c>
      <c r="C2010" s="218">
        <v>1.8652</v>
      </c>
    </row>
    <row r="2011" spans="1:3" ht="15" customHeight="1" x14ac:dyDescent="0.25">
      <c r="A2011" s="216">
        <v>45859</v>
      </c>
      <c r="B2011" s="217" t="s">
        <v>73</v>
      </c>
      <c r="C2011" s="218">
        <v>1.8696999999999999</v>
      </c>
    </row>
    <row r="2012" spans="1:3" ht="15" customHeight="1" x14ac:dyDescent="0.25">
      <c r="A2012" s="216">
        <v>45860</v>
      </c>
      <c r="B2012" s="217" t="s">
        <v>73</v>
      </c>
      <c r="C2012" s="218">
        <v>1.8741000000000001</v>
      </c>
    </row>
    <row r="2013" spans="1:3" ht="15" customHeight="1" x14ac:dyDescent="0.25">
      <c r="A2013" s="216">
        <v>45861</v>
      </c>
      <c r="B2013" s="217" t="s">
        <v>73</v>
      </c>
      <c r="C2013" s="218">
        <v>1.8786</v>
      </c>
    </row>
    <row r="2014" spans="1:3" ht="15" customHeight="1" x14ac:dyDescent="0.25">
      <c r="A2014" s="216">
        <v>45862</v>
      </c>
      <c r="B2014" s="217" t="s">
        <v>73</v>
      </c>
      <c r="C2014" s="218">
        <v>1.883</v>
      </c>
    </row>
    <row r="2015" spans="1:3" ht="15" customHeight="1" x14ac:dyDescent="0.25">
      <c r="A2015" s="216">
        <v>45863</v>
      </c>
      <c r="B2015" s="217" t="s">
        <v>73</v>
      </c>
      <c r="C2015" s="218">
        <v>1.8963000000000001</v>
      </c>
    </row>
    <row r="2016" spans="1:3" ht="15" customHeight="1" x14ac:dyDescent="0.25">
      <c r="A2016" s="216">
        <v>45866</v>
      </c>
      <c r="B2016" s="217" t="s">
        <v>73</v>
      </c>
      <c r="C2016" s="218">
        <v>1.9007000000000001</v>
      </c>
    </row>
    <row r="2017" spans="1:3" ht="15" customHeight="1" x14ac:dyDescent="0.25">
      <c r="A2017" s="216">
        <v>45867</v>
      </c>
      <c r="B2017" s="217" t="s">
        <v>73</v>
      </c>
      <c r="C2017" s="218">
        <v>1.9052</v>
      </c>
    </row>
    <row r="2018" spans="1:3" ht="15" customHeight="1" x14ac:dyDescent="0.25">
      <c r="A2018" s="216">
        <v>45868</v>
      </c>
      <c r="B2018" s="217" t="s">
        <v>73</v>
      </c>
      <c r="C2018" s="218">
        <v>1.9096</v>
      </c>
    </row>
    <row r="2019" spans="1:3" ht="15" customHeight="1" x14ac:dyDescent="0.25">
      <c r="A2019" s="216">
        <v>45869</v>
      </c>
      <c r="B2019" s="217" t="s">
        <v>73</v>
      </c>
      <c r="C2019" s="218">
        <v>1.9139999999999999</v>
      </c>
    </row>
    <row r="2020" spans="1:3" ht="15" customHeight="1" x14ac:dyDescent="0.25">
      <c r="A2020" s="216">
        <v>45870</v>
      </c>
      <c r="B2020" s="217" t="s">
        <v>73</v>
      </c>
      <c r="C2020" s="218">
        <v>1.9273</v>
      </c>
    </row>
    <row r="2021" spans="1:3" ht="15" customHeight="1" x14ac:dyDescent="0.25">
      <c r="A2021" s="216">
        <v>45873</v>
      </c>
      <c r="B2021" s="217" t="s">
        <v>73</v>
      </c>
      <c r="C2021" s="218">
        <v>1.9317</v>
      </c>
    </row>
    <row r="2022" spans="1:3" ht="15" customHeight="1" x14ac:dyDescent="0.25">
      <c r="A2022" s="216">
        <v>45874</v>
      </c>
      <c r="B2022" s="217" t="s">
        <v>73</v>
      </c>
      <c r="C2022" s="218">
        <v>1.9360999999999999</v>
      </c>
    </row>
    <row r="2023" spans="1:3" ht="15" customHeight="1" x14ac:dyDescent="0.25">
      <c r="A2023" s="216">
        <v>45875</v>
      </c>
      <c r="B2023" s="217" t="s">
        <v>73</v>
      </c>
      <c r="C2023" s="218">
        <v>1.9406000000000001</v>
      </c>
    </row>
    <row r="2024" spans="1:3" ht="15" customHeight="1" x14ac:dyDescent="0.25">
      <c r="A2024" s="216">
        <v>45876</v>
      </c>
      <c r="B2024" s="217" t="s">
        <v>73</v>
      </c>
      <c r="C2024" s="218">
        <v>1.9450000000000001</v>
      </c>
    </row>
    <row r="2025" spans="1:3" ht="15" customHeight="1" x14ac:dyDescent="0.25">
      <c r="A2025" s="216">
        <v>45877</v>
      </c>
      <c r="B2025" s="217" t="s">
        <v>73</v>
      </c>
      <c r="C2025" s="218">
        <v>1.9581999999999999</v>
      </c>
    </row>
    <row r="2026" spans="1:3" ht="15" customHeight="1" x14ac:dyDescent="0.25">
      <c r="A2026" s="216">
        <v>45880</v>
      </c>
      <c r="B2026" s="217" t="s">
        <v>73</v>
      </c>
      <c r="C2026" s="218">
        <v>1.9625999999999999</v>
      </c>
    </row>
    <row r="2027" spans="1:3" ht="15" customHeight="1" x14ac:dyDescent="0.25">
      <c r="A2027" s="216">
        <v>45881</v>
      </c>
      <c r="B2027" s="217" t="s">
        <v>73</v>
      </c>
      <c r="C2027" s="218">
        <v>1.9670000000000001</v>
      </c>
    </row>
    <row r="2028" spans="1:3" ht="15" customHeight="1" x14ac:dyDescent="0.25">
      <c r="A2028" s="216">
        <v>45882</v>
      </c>
      <c r="B2028" s="217" t="s">
        <v>73</v>
      </c>
      <c r="C2028" s="218">
        <v>1.9714</v>
      </c>
    </row>
    <row r="2029" spans="1:3" ht="15" customHeight="1" x14ac:dyDescent="0.25">
      <c r="A2029" s="216">
        <v>45883</v>
      </c>
      <c r="B2029" s="217" t="s">
        <v>73</v>
      </c>
      <c r="C2029" s="218">
        <v>1.9758</v>
      </c>
    </row>
    <row r="2030" spans="1:3" ht="15" customHeight="1" x14ac:dyDescent="0.25">
      <c r="A2030" s="216">
        <v>45884</v>
      </c>
      <c r="B2030" s="217" t="s">
        <v>73</v>
      </c>
      <c r="C2030" s="218">
        <v>1.9891000000000001</v>
      </c>
    </row>
    <row r="2031" spans="1:3" ht="15" customHeight="1" x14ac:dyDescent="0.25">
      <c r="A2031" s="216">
        <v>45887</v>
      </c>
      <c r="B2031" s="217" t="s">
        <v>73</v>
      </c>
      <c r="C2031" s="218">
        <v>1.9935</v>
      </c>
    </row>
    <row r="2032" spans="1:3" ht="15" customHeight="1" x14ac:dyDescent="0.25">
      <c r="A2032" s="216">
        <v>45888</v>
      </c>
      <c r="B2032" s="217" t="s">
        <v>73</v>
      </c>
      <c r="C2032" s="218">
        <v>1.9979</v>
      </c>
    </row>
    <row r="2033" spans="1:3" ht="15" customHeight="1" x14ac:dyDescent="0.25">
      <c r="A2033" s="216">
        <v>45889</v>
      </c>
      <c r="B2033" s="217" t="s">
        <v>73</v>
      </c>
      <c r="C2033" s="218">
        <v>2.0024000000000002</v>
      </c>
    </row>
    <row r="2034" spans="1:3" ht="15" customHeight="1" x14ac:dyDescent="0.25">
      <c r="A2034" s="216">
        <v>45890</v>
      </c>
      <c r="B2034" s="217" t="s">
        <v>73</v>
      </c>
      <c r="C2034" s="218">
        <v>2.0068000000000001</v>
      </c>
    </row>
    <row r="2035" spans="1:3" ht="15" customHeight="1" x14ac:dyDescent="0.25">
      <c r="A2035" s="216">
        <v>45891</v>
      </c>
      <c r="B2035" s="217" t="s">
        <v>73</v>
      </c>
      <c r="C2035" s="218">
        <v>2.0200999999999998</v>
      </c>
    </row>
    <row r="2036" spans="1:3" ht="15" customHeight="1" x14ac:dyDescent="0.25">
      <c r="A2036" s="216">
        <v>45894</v>
      </c>
      <c r="B2036" s="217" t="s">
        <v>73</v>
      </c>
      <c r="C2036" s="218">
        <v>2.0246</v>
      </c>
    </row>
    <row r="2037" spans="1:3" ht="15" customHeight="1" x14ac:dyDescent="0.25">
      <c r="A2037" s="216">
        <v>45895</v>
      </c>
      <c r="B2037" s="217" t="s">
        <v>73</v>
      </c>
      <c r="C2037" s="218">
        <v>2.0289999999999999</v>
      </c>
    </row>
    <row r="2038" spans="1:3" ht="15" customHeight="1" x14ac:dyDescent="0.25">
      <c r="A2038" s="216">
        <v>45896</v>
      </c>
      <c r="B2038" s="217" t="s">
        <v>73</v>
      </c>
      <c r="C2038" s="218">
        <v>2.0333999999999999</v>
      </c>
    </row>
    <row r="2039" spans="1:3" ht="15" customHeight="1" x14ac:dyDescent="0.25">
      <c r="A2039" s="216">
        <v>45897</v>
      </c>
      <c r="B2039" s="217" t="s">
        <v>73</v>
      </c>
      <c r="C2039" s="218">
        <v>2.0377999999999998</v>
      </c>
    </row>
    <row r="2040" spans="1:3" ht="15" customHeight="1" x14ac:dyDescent="0.25">
      <c r="A2040" s="216">
        <v>45898</v>
      </c>
      <c r="B2040" s="217" t="s">
        <v>73</v>
      </c>
      <c r="C2040" s="218">
        <v>2.0510999999999999</v>
      </c>
    </row>
    <row r="2041" spans="1:3" ht="15" customHeight="1" x14ac:dyDescent="0.25">
      <c r="A2041" s="216">
        <v>45901</v>
      </c>
      <c r="B2041" s="217" t="s">
        <v>73</v>
      </c>
      <c r="C2041" s="218">
        <v>2.0554999999999999</v>
      </c>
    </row>
    <row r="2042" spans="1:3" ht="15" customHeight="1" x14ac:dyDescent="0.25">
      <c r="A2042" s="216">
        <v>45902</v>
      </c>
      <c r="B2042" s="217" t="s">
        <v>73</v>
      </c>
      <c r="C2042" s="218">
        <v>2.0598999999999998</v>
      </c>
    </row>
    <row r="2043" spans="1:3" ht="15" customHeight="1" x14ac:dyDescent="0.25">
      <c r="A2043" s="216">
        <v>45903</v>
      </c>
      <c r="B2043" s="217" t="s">
        <v>73</v>
      </c>
      <c r="C2043" s="218">
        <v>2.0642999999999998</v>
      </c>
    </row>
    <row r="2044" spans="1:3" ht="15" customHeight="1" x14ac:dyDescent="0.25">
      <c r="A2044" s="216">
        <v>45904</v>
      </c>
      <c r="B2044" s="217" t="s">
        <v>73</v>
      </c>
      <c r="C2044" s="218">
        <v>2.0687000000000002</v>
      </c>
    </row>
    <row r="2045" spans="1:3" ht="15" customHeight="1" x14ac:dyDescent="0.25">
      <c r="A2045" s="216">
        <v>45905</v>
      </c>
      <c r="B2045" s="217" t="s">
        <v>73</v>
      </c>
      <c r="C2045" s="218">
        <v>2.0819000000000001</v>
      </c>
    </row>
    <row r="2046" spans="1:3" ht="15" customHeight="1" x14ac:dyDescent="0.25">
      <c r="A2046" s="216">
        <v>45908</v>
      </c>
      <c r="B2046" s="217" t="s">
        <v>73</v>
      </c>
      <c r="C2046" s="218">
        <v>2.0863</v>
      </c>
    </row>
    <row r="2047" spans="1:3" ht="15" customHeight="1" x14ac:dyDescent="0.25">
      <c r="A2047" s="216">
        <v>45909</v>
      </c>
      <c r="B2047" s="217" t="s">
        <v>73</v>
      </c>
      <c r="C2047" s="218">
        <v>2.0907</v>
      </c>
    </row>
    <row r="2048" spans="1:3" ht="15" customHeight="1" x14ac:dyDescent="0.25">
      <c r="A2048" s="216">
        <v>45910</v>
      </c>
      <c r="B2048" s="217" t="s">
        <v>73</v>
      </c>
      <c r="C2048" s="218">
        <v>2.0951</v>
      </c>
    </row>
    <row r="2049" spans="1:3" ht="15" customHeight="1" x14ac:dyDescent="0.25">
      <c r="A2049" s="216">
        <v>45911</v>
      </c>
      <c r="B2049" s="217" t="s">
        <v>73</v>
      </c>
      <c r="C2049" s="218">
        <v>2.0994999999999999</v>
      </c>
    </row>
    <row r="2050" spans="1:3" ht="15" customHeight="1" x14ac:dyDescent="0.25">
      <c r="A2050" s="216">
        <v>45912</v>
      </c>
      <c r="B2050" s="217" t="s">
        <v>73</v>
      </c>
      <c r="C2050" s="218">
        <v>2.1126999999999998</v>
      </c>
    </row>
    <row r="2051" spans="1:3" ht="15" customHeight="1" x14ac:dyDescent="0.25">
      <c r="A2051" s="216">
        <v>45915</v>
      </c>
      <c r="B2051" s="217" t="s">
        <v>73</v>
      </c>
      <c r="C2051" s="218">
        <v>2.1171000000000002</v>
      </c>
    </row>
    <row r="2052" spans="1:3" ht="15" customHeight="1" x14ac:dyDescent="0.25">
      <c r="A2052" s="216">
        <v>45916</v>
      </c>
      <c r="B2052" s="217" t="s">
        <v>73</v>
      </c>
      <c r="C2052" s="218">
        <v>2.1215000000000002</v>
      </c>
    </row>
    <row r="2053" spans="1:3" ht="15" customHeight="1" x14ac:dyDescent="0.25">
      <c r="A2053" s="216">
        <v>45917</v>
      </c>
      <c r="B2053" s="217" t="s">
        <v>73</v>
      </c>
      <c r="C2053" s="218">
        <v>2.1259000000000001</v>
      </c>
    </row>
    <row r="2054" spans="1:3" ht="15" customHeight="1" x14ac:dyDescent="0.25">
      <c r="A2054" s="216">
        <v>45918</v>
      </c>
      <c r="B2054" s="217" t="s">
        <v>73</v>
      </c>
      <c r="C2054" s="218">
        <v>2.1303000000000001</v>
      </c>
    </row>
    <row r="2055" spans="1:3" ht="15" customHeight="1" x14ac:dyDescent="0.25">
      <c r="A2055" s="216">
        <v>45919</v>
      </c>
      <c r="B2055" s="217" t="s">
        <v>73</v>
      </c>
      <c r="C2055" s="218">
        <v>2.1435</v>
      </c>
    </row>
    <row r="2056" spans="1:3" ht="15" customHeight="1" x14ac:dyDescent="0.25">
      <c r="A2056" s="216">
        <v>45922</v>
      </c>
      <c r="B2056" s="217" t="s">
        <v>73</v>
      </c>
      <c r="C2056" s="218">
        <v>2.1478999999999999</v>
      </c>
    </row>
    <row r="2057" spans="1:3" ht="15" customHeight="1" x14ac:dyDescent="0.25">
      <c r="A2057" s="216">
        <v>45923</v>
      </c>
      <c r="B2057" s="217" t="s">
        <v>73</v>
      </c>
      <c r="C2057" s="218">
        <v>2.1522999999999999</v>
      </c>
    </row>
    <row r="2058" spans="1:3" ht="15" customHeight="1" x14ac:dyDescent="0.25">
      <c r="A2058" s="216">
        <v>45924</v>
      </c>
      <c r="B2058" s="217" t="s">
        <v>73</v>
      </c>
      <c r="C2058" s="218">
        <v>2.1566999999999998</v>
      </c>
    </row>
    <row r="2059" spans="1:3" ht="15" customHeight="1" x14ac:dyDescent="0.25">
      <c r="A2059" s="216">
        <v>45925</v>
      </c>
      <c r="B2059" s="217" t="s">
        <v>73</v>
      </c>
      <c r="C2059" s="218">
        <v>2.1610999999999998</v>
      </c>
    </row>
    <row r="2060" spans="1:3" ht="15" customHeight="1" x14ac:dyDescent="0.25">
      <c r="A2060" s="216">
        <v>45926</v>
      </c>
      <c r="B2060" s="217" t="s">
        <v>73</v>
      </c>
      <c r="C2060" s="218">
        <v>2.1741999999999999</v>
      </c>
    </row>
    <row r="2061" spans="1:3" ht="15" customHeight="1" x14ac:dyDescent="0.25">
      <c r="A2061" s="216">
        <v>45929</v>
      </c>
      <c r="B2061" s="217" t="s">
        <v>73</v>
      </c>
      <c r="C2061" s="218">
        <v>2.1785999999999999</v>
      </c>
    </row>
    <row r="2062" spans="1:3" ht="15" customHeight="1" x14ac:dyDescent="0.25">
      <c r="A2062" s="216">
        <v>45930</v>
      </c>
      <c r="B2062" s="217" t="s">
        <v>73</v>
      </c>
      <c r="C2062" s="218">
        <v>2.1829000000000001</v>
      </c>
    </row>
    <row r="2063" spans="1:3" ht="15" customHeight="1" x14ac:dyDescent="0.25">
      <c r="A2063" s="216">
        <v>45566</v>
      </c>
      <c r="B2063" s="217" t="s">
        <v>107</v>
      </c>
      <c r="C2063" s="218">
        <v>0</v>
      </c>
    </row>
    <row r="2064" spans="1:3" ht="15" customHeight="1" x14ac:dyDescent="0.25">
      <c r="A2064" s="216">
        <v>45567</v>
      </c>
      <c r="B2064" s="217" t="s">
        <v>107</v>
      </c>
      <c r="C2064" s="218">
        <v>0</v>
      </c>
    </row>
    <row r="2065" spans="1:3" ht="15" customHeight="1" x14ac:dyDescent="0.25">
      <c r="A2065" s="216">
        <v>45568</v>
      </c>
      <c r="B2065" s="217" t="s">
        <v>107</v>
      </c>
      <c r="C2065" s="218">
        <v>0</v>
      </c>
    </row>
    <row r="2066" spans="1:3" ht="15" customHeight="1" x14ac:dyDescent="0.25">
      <c r="A2066" s="216">
        <v>45569</v>
      </c>
      <c r="B2066" s="217" t="s">
        <v>107</v>
      </c>
      <c r="C2066" s="218">
        <v>0</v>
      </c>
    </row>
    <row r="2067" spans="1:3" ht="15" customHeight="1" x14ac:dyDescent="0.25">
      <c r="A2067" s="216">
        <v>45572</v>
      </c>
      <c r="B2067" s="217" t="s">
        <v>107</v>
      </c>
      <c r="C2067" s="218">
        <v>0</v>
      </c>
    </row>
    <row r="2068" spans="1:3" ht="15" customHeight="1" x14ac:dyDescent="0.25">
      <c r="A2068" s="216">
        <v>45573</v>
      </c>
      <c r="B2068" s="217" t="s">
        <v>107</v>
      </c>
      <c r="C2068" s="218">
        <v>0</v>
      </c>
    </row>
    <row r="2069" spans="1:3" ht="15" customHeight="1" x14ac:dyDescent="0.25">
      <c r="A2069" s="216">
        <v>45574</v>
      </c>
      <c r="B2069" s="217" t="s">
        <v>107</v>
      </c>
      <c r="C2069" s="218">
        <v>0</v>
      </c>
    </row>
    <row r="2070" spans="1:3" ht="15" customHeight="1" x14ac:dyDescent="0.25">
      <c r="A2070" s="216">
        <v>45575</v>
      </c>
      <c r="B2070" s="217" t="s">
        <v>107</v>
      </c>
      <c r="C2070" s="218">
        <v>0</v>
      </c>
    </row>
    <row r="2071" spans="1:3" ht="15" customHeight="1" x14ac:dyDescent="0.25">
      <c r="A2071" s="216">
        <v>45576</v>
      </c>
      <c r="B2071" s="217" t="s">
        <v>107</v>
      </c>
      <c r="C2071" s="218">
        <v>0</v>
      </c>
    </row>
    <row r="2072" spans="1:3" ht="15" customHeight="1" x14ac:dyDescent="0.25">
      <c r="A2072" s="216">
        <v>45579</v>
      </c>
      <c r="B2072" s="217" t="s">
        <v>107</v>
      </c>
      <c r="C2072" s="218">
        <v>0</v>
      </c>
    </row>
    <row r="2073" spans="1:3" ht="15" customHeight="1" x14ac:dyDescent="0.25">
      <c r="A2073" s="216">
        <v>45580</v>
      </c>
      <c r="B2073" s="217" t="s">
        <v>107</v>
      </c>
      <c r="C2073" s="218">
        <v>0</v>
      </c>
    </row>
    <row r="2074" spans="1:3" ht="15" customHeight="1" x14ac:dyDescent="0.25">
      <c r="A2074" s="216">
        <v>45581</v>
      </c>
      <c r="B2074" s="217" t="s">
        <v>107</v>
      </c>
      <c r="C2074" s="218">
        <v>0</v>
      </c>
    </row>
    <row r="2075" spans="1:3" ht="15" customHeight="1" x14ac:dyDescent="0.25">
      <c r="A2075" s="216">
        <v>45582</v>
      </c>
      <c r="B2075" s="217" t="s">
        <v>107</v>
      </c>
      <c r="C2075" s="218">
        <v>0</v>
      </c>
    </row>
    <row r="2076" spans="1:3" ht="15" customHeight="1" x14ac:dyDescent="0.25">
      <c r="A2076" s="216">
        <v>45583</v>
      </c>
      <c r="B2076" s="217" t="s">
        <v>107</v>
      </c>
      <c r="C2076" s="218">
        <v>0</v>
      </c>
    </row>
    <row r="2077" spans="1:3" ht="15" customHeight="1" x14ac:dyDescent="0.25">
      <c r="A2077" s="216">
        <v>45586</v>
      </c>
      <c r="B2077" s="217" t="s">
        <v>107</v>
      </c>
      <c r="C2077" s="218">
        <v>0</v>
      </c>
    </row>
    <row r="2078" spans="1:3" ht="15" customHeight="1" x14ac:dyDescent="0.25">
      <c r="A2078" s="216">
        <v>45587</v>
      </c>
      <c r="B2078" s="217" t="s">
        <v>107</v>
      </c>
      <c r="C2078" s="218">
        <v>0</v>
      </c>
    </row>
    <row r="2079" spans="1:3" ht="15" customHeight="1" x14ac:dyDescent="0.25">
      <c r="A2079" s="216">
        <v>45588</v>
      </c>
      <c r="B2079" s="217" t="s">
        <v>107</v>
      </c>
      <c r="C2079" s="218">
        <v>0</v>
      </c>
    </row>
    <row r="2080" spans="1:3" ht="15" customHeight="1" x14ac:dyDescent="0.25">
      <c r="A2080" s="216">
        <v>45589</v>
      </c>
      <c r="B2080" s="217" t="s">
        <v>107</v>
      </c>
      <c r="C2080" s="218">
        <v>0</v>
      </c>
    </row>
    <row r="2081" spans="1:3" ht="15" customHeight="1" x14ac:dyDescent="0.25">
      <c r="A2081" s="216">
        <v>45590</v>
      </c>
      <c r="B2081" s="217" t="s">
        <v>107</v>
      </c>
      <c r="C2081" s="218">
        <v>0</v>
      </c>
    </row>
    <row r="2082" spans="1:3" ht="15" customHeight="1" x14ac:dyDescent="0.25">
      <c r="A2082" s="216">
        <v>45593</v>
      </c>
      <c r="B2082" s="217" t="s">
        <v>107</v>
      </c>
      <c r="C2082" s="218">
        <v>0</v>
      </c>
    </row>
    <row r="2083" spans="1:3" ht="15" customHeight="1" x14ac:dyDescent="0.25">
      <c r="A2083" s="216">
        <v>45594</v>
      </c>
      <c r="B2083" s="217" t="s">
        <v>107</v>
      </c>
      <c r="C2083" s="218">
        <v>0</v>
      </c>
    </row>
    <row r="2084" spans="1:3" ht="15" customHeight="1" x14ac:dyDescent="0.25">
      <c r="A2084" s="216">
        <v>45595</v>
      </c>
      <c r="B2084" s="217" t="s">
        <v>107</v>
      </c>
      <c r="C2084" s="218">
        <v>0</v>
      </c>
    </row>
    <row r="2085" spans="1:3" ht="15" customHeight="1" x14ac:dyDescent="0.25">
      <c r="A2085" s="216">
        <v>45596</v>
      </c>
      <c r="B2085" s="217" t="s">
        <v>107</v>
      </c>
      <c r="C2085" s="218">
        <v>0</v>
      </c>
    </row>
    <row r="2086" spans="1:3" ht="15" customHeight="1" x14ac:dyDescent="0.25">
      <c r="A2086" s="216">
        <v>45597</v>
      </c>
      <c r="B2086" s="217" t="s">
        <v>107</v>
      </c>
      <c r="C2086" s="218">
        <v>0</v>
      </c>
    </row>
    <row r="2087" spans="1:3" ht="15" customHeight="1" x14ac:dyDescent="0.25">
      <c r="A2087" s="216">
        <v>45600</v>
      </c>
      <c r="B2087" s="217" t="s">
        <v>107</v>
      </c>
      <c r="C2087" s="218">
        <v>0</v>
      </c>
    </row>
    <row r="2088" spans="1:3" ht="15" customHeight="1" x14ac:dyDescent="0.25">
      <c r="A2088" s="216">
        <v>45601</v>
      </c>
      <c r="B2088" s="217" t="s">
        <v>107</v>
      </c>
      <c r="C2088" s="218">
        <v>0</v>
      </c>
    </row>
    <row r="2089" spans="1:3" ht="15" customHeight="1" x14ac:dyDescent="0.25">
      <c r="A2089" s="216">
        <v>45602</v>
      </c>
      <c r="B2089" s="217" t="s">
        <v>107</v>
      </c>
      <c r="C2089" s="218">
        <v>0</v>
      </c>
    </row>
    <row r="2090" spans="1:3" ht="15" customHeight="1" x14ac:dyDescent="0.25">
      <c r="A2090" s="216">
        <v>45603</v>
      </c>
      <c r="B2090" s="217" t="s">
        <v>107</v>
      </c>
      <c r="C2090" s="218">
        <v>0</v>
      </c>
    </row>
    <row r="2091" spans="1:3" ht="15" customHeight="1" x14ac:dyDescent="0.25">
      <c r="A2091" s="216">
        <v>45604</v>
      </c>
      <c r="B2091" s="217" t="s">
        <v>107</v>
      </c>
      <c r="C2091" s="218">
        <v>0</v>
      </c>
    </row>
    <row r="2092" spans="1:3" ht="15" customHeight="1" x14ac:dyDescent="0.25">
      <c r="A2092" s="216">
        <v>45607</v>
      </c>
      <c r="B2092" s="217" t="s">
        <v>107</v>
      </c>
      <c r="C2092" s="218">
        <v>0</v>
      </c>
    </row>
    <row r="2093" spans="1:3" ht="15" customHeight="1" x14ac:dyDescent="0.25">
      <c r="A2093" s="216">
        <v>45608</v>
      </c>
      <c r="B2093" s="217" t="s">
        <v>107</v>
      </c>
      <c r="C2093" s="218">
        <v>0</v>
      </c>
    </row>
    <row r="2094" spans="1:3" ht="15" customHeight="1" x14ac:dyDescent="0.25">
      <c r="A2094" s="216">
        <v>45609</v>
      </c>
      <c r="B2094" s="217" t="s">
        <v>107</v>
      </c>
      <c r="C2094" s="218">
        <v>0</v>
      </c>
    </row>
    <row r="2095" spans="1:3" ht="15" customHeight="1" x14ac:dyDescent="0.25">
      <c r="A2095" s="216">
        <v>45610</v>
      </c>
      <c r="B2095" s="217" t="s">
        <v>107</v>
      </c>
      <c r="C2095" s="218">
        <v>0</v>
      </c>
    </row>
    <row r="2096" spans="1:3" ht="15" customHeight="1" x14ac:dyDescent="0.25">
      <c r="A2096" s="216">
        <v>45611</v>
      </c>
      <c r="B2096" s="217" t="s">
        <v>107</v>
      </c>
      <c r="C2096" s="218">
        <v>0</v>
      </c>
    </row>
    <row r="2097" spans="1:3" ht="15" customHeight="1" x14ac:dyDescent="0.25">
      <c r="A2097" s="216">
        <v>45614</v>
      </c>
      <c r="B2097" s="217" t="s">
        <v>107</v>
      </c>
      <c r="C2097" s="218">
        <v>0</v>
      </c>
    </row>
    <row r="2098" spans="1:3" ht="15" customHeight="1" x14ac:dyDescent="0.25">
      <c r="A2098" s="216">
        <v>45615</v>
      </c>
      <c r="B2098" s="217" t="s">
        <v>107</v>
      </c>
      <c r="C2098" s="218">
        <v>0</v>
      </c>
    </row>
    <row r="2099" spans="1:3" ht="15" customHeight="1" x14ac:dyDescent="0.25">
      <c r="A2099" s="216">
        <v>45616</v>
      </c>
      <c r="B2099" s="217" t="s">
        <v>107</v>
      </c>
      <c r="C2099" s="218">
        <v>0</v>
      </c>
    </row>
    <row r="2100" spans="1:3" ht="15" customHeight="1" x14ac:dyDescent="0.25">
      <c r="A2100" s="216">
        <v>45617</v>
      </c>
      <c r="B2100" s="217" t="s">
        <v>107</v>
      </c>
      <c r="C2100" s="218">
        <v>0</v>
      </c>
    </row>
    <row r="2101" spans="1:3" ht="15" customHeight="1" x14ac:dyDescent="0.25">
      <c r="A2101" s="216">
        <v>45618</v>
      </c>
      <c r="B2101" s="217" t="s">
        <v>107</v>
      </c>
      <c r="C2101" s="218">
        <v>0</v>
      </c>
    </row>
    <row r="2102" spans="1:3" ht="15" customHeight="1" x14ac:dyDescent="0.25">
      <c r="A2102" s="216">
        <v>45621</v>
      </c>
      <c r="B2102" s="217" t="s">
        <v>107</v>
      </c>
      <c r="C2102" s="218">
        <v>0</v>
      </c>
    </row>
    <row r="2103" spans="1:3" ht="15" customHeight="1" x14ac:dyDescent="0.25">
      <c r="A2103" s="216">
        <v>45622</v>
      </c>
      <c r="B2103" s="217" t="s">
        <v>107</v>
      </c>
      <c r="C2103" s="218">
        <v>0</v>
      </c>
    </row>
    <row r="2104" spans="1:3" ht="15" customHeight="1" x14ac:dyDescent="0.25">
      <c r="A2104" s="216">
        <v>45623</v>
      </c>
      <c r="B2104" s="217" t="s">
        <v>107</v>
      </c>
      <c r="C2104" s="218">
        <v>0</v>
      </c>
    </row>
    <row r="2105" spans="1:3" ht="15" customHeight="1" x14ac:dyDescent="0.25">
      <c r="A2105" s="216">
        <v>45624</v>
      </c>
      <c r="B2105" s="217" t="s">
        <v>107</v>
      </c>
      <c r="C2105" s="218">
        <v>0</v>
      </c>
    </row>
    <row r="2106" spans="1:3" ht="15" customHeight="1" x14ac:dyDescent="0.25">
      <c r="A2106" s="216">
        <v>45625</v>
      </c>
      <c r="B2106" s="217" t="s">
        <v>107</v>
      </c>
      <c r="C2106" s="218">
        <v>0</v>
      </c>
    </row>
    <row r="2107" spans="1:3" ht="15" customHeight="1" x14ac:dyDescent="0.25">
      <c r="A2107" s="216">
        <v>45628</v>
      </c>
      <c r="B2107" s="217" t="s">
        <v>107</v>
      </c>
      <c r="C2107" s="218">
        <v>0</v>
      </c>
    </row>
    <row r="2108" spans="1:3" ht="15" customHeight="1" x14ac:dyDescent="0.25">
      <c r="A2108" s="216">
        <v>45629</v>
      </c>
      <c r="B2108" s="217" t="s">
        <v>107</v>
      </c>
      <c r="C2108" s="218">
        <v>0</v>
      </c>
    </row>
    <row r="2109" spans="1:3" ht="15" customHeight="1" x14ac:dyDescent="0.25">
      <c r="A2109" s="216">
        <v>45630</v>
      </c>
      <c r="B2109" s="217" t="s">
        <v>107</v>
      </c>
      <c r="C2109" s="218">
        <v>0</v>
      </c>
    </row>
    <row r="2110" spans="1:3" ht="15" customHeight="1" x14ac:dyDescent="0.25">
      <c r="A2110" s="216">
        <v>45631</v>
      </c>
      <c r="B2110" s="217" t="s">
        <v>107</v>
      </c>
      <c r="C2110" s="218">
        <v>0</v>
      </c>
    </row>
    <row r="2111" spans="1:3" ht="15" customHeight="1" x14ac:dyDescent="0.25">
      <c r="A2111" s="216">
        <v>45632</v>
      </c>
      <c r="B2111" s="217" t="s">
        <v>107</v>
      </c>
      <c r="C2111" s="218">
        <v>0</v>
      </c>
    </row>
    <row r="2112" spans="1:3" ht="15" customHeight="1" x14ac:dyDescent="0.25">
      <c r="A2112" s="216">
        <v>45635</v>
      </c>
      <c r="B2112" s="217" t="s">
        <v>107</v>
      </c>
      <c r="C2112" s="218">
        <v>0</v>
      </c>
    </row>
    <row r="2113" spans="1:3" ht="15" customHeight="1" x14ac:dyDescent="0.25">
      <c r="A2113" s="216">
        <v>45636</v>
      </c>
      <c r="B2113" s="217" t="s">
        <v>107</v>
      </c>
      <c r="C2113" s="218">
        <v>0</v>
      </c>
    </row>
    <row r="2114" spans="1:3" ht="15" customHeight="1" x14ac:dyDescent="0.25">
      <c r="A2114" s="216">
        <v>45637</v>
      </c>
      <c r="B2114" s="217" t="s">
        <v>107</v>
      </c>
      <c r="C2114" s="218">
        <v>0</v>
      </c>
    </row>
    <row r="2115" spans="1:3" ht="15" customHeight="1" x14ac:dyDescent="0.25">
      <c r="A2115" s="216">
        <v>45638</v>
      </c>
      <c r="B2115" s="217" t="s">
        <v>107</v>
      </c>
      <c r="C2115" s="218">
        <v>0</v>
      </c>
    </row>
    <row r="2116" spans="1:3" ht="15" customHeight="1" x14ac:dyDescent="0.25">
      <c r="A2116" s="216">
        <v>45639</v>
      </c>
      <c r="B2116" s="217" t="s">
        <v>107</v>
      </c>
      <c r="C2116" s="218">
        <v>0</v>
      </c>
    </row>
    <row r="2117" spans="1:3" ht="15" customHeight="1" x14ac:dyDescent="0.25">
      <c r="A2117" s="216">
        <v>45642</v>
      </c>
      <c r="B2117" s="217" t="s">
        <v>107</v>
      </c>
      <c r="C2117" s="218">
        <v>0</v>
      </c>
    </row>
    <row r="2118" spans="1:3" ht="15" customHeight="1" x14ac:dyDescent="0.25">
      <c r="A2118" s="216">
        <v>45643</v>
      </c>
      <c r="B2118" s="217" t="s">
        <v>107</v>
      </c>
      <c r="C2118" s="218">
        <v>0</v>
      </c>
    </row>
    <row r="2119" spans="1:3" ht="15" customHeight="1" x14ac:dyDescent="0.25">
      <c r="A2119" s="216">
        <v>45644</v>
      </c>
      <c r="B2119" s="217" t="s">
        <v>107</v>
      </c>
      <c r="C2119" s="218">
        <v>0</v>
      </c>
    </row>
    <row r="2120" spans="1:3" ht="15" customHeight="1" x14ac:dyDescent="0.25">
      <c r="A2120" s="216">
        <v>45645</v>
      </c>
      <c r="B2120" s="217" t="s">
        <v>107</v>
      </c>
      <c r="C2120" s="218">
        <v>0</v>
      </c>
    </row>
    <row r="2121" spans="1:3" ht="15" customHeight="1" x14ac:dyDescent="0.25">
      <c r="A2121" s="216">
        <v>45646</v>
      </c>
      <c r="B2121" s="217" t="s">
        <v>107</v>
      </c>
      <c r="C2121" s="218">
        <v>0</v>
      </c>
    </row>
    <row r="2122" spans="1:3" ht="15" customHeight="1" x14ac:dyDescent="0.25">
      <c r="A2122" s="216">
        <v>45649</v>
      </c>
      <c r="B2122" s="217" t="s">
        <v>107</v>
      </c>
      <c r="C2122" s="218">
        <v>0</v>
      </c>
    </row>
    <row r="2123" spans="1:3" ht="15" customHeight="1" x14ac:dyDescent="0.25">
      <c r="A2123" s="216">
        <v>45650</v>
      </c>
      <c r="B2123" s="217" t="s">
        <v>107</v>
      </c>
      <c r="C2123" s="218">
        <v>0</v>
      </c>
    </row>
    <row r="2124" spans="1:3" ht="15" customHeight="1" x14ac:dyDescent="0.25">
      <c r="A2124" s="216">
        <v>45651</v>
      </c>
      <c r="B2124" s="217" t="s">
        <v>107</v>
      </c>
      <c r="C2124" s="218">
        <v>0</v>
      </c>
    </row>
    <row r="2125" spans="1:3" ht="15" customHeight="1" x14ac:dyDescent="0.25">
      <c r="A2125" s="216">
        <v>45652</v>
      </c>
      <c r="B2125" s="217" t="s">
        <v>107</v>
      </c>
      <c r="C2125" s="218">
        <v>0</v>
      </c>
    </row>
    <row r="2126" spans="1:3" ht="15" customHeight="1" x14ac:dyDescent="0.25">
      <c r="A2126" s="216">
        <v>45653</v>
      </c>
      <c r="B2126" s="217" t="s">
        <v>107</v>
      </c>
      <c r="C2126" s="218">
        <v>0</v>
      </c>
    </row>
    <row r="2127" spans="1:3" ht="15" customHeight="1" x14ac:dyDescent="0.25">
      <c r="A2127" s="216">
        <v>45656</v>
      </c>
      <c r="B2127" s="217" t="s">
        <v>107</v>
      </c>
      <c r="C2127" s="218">
        <v>0</v>
      </c>
    </row>
    <row r="2128" spans="1:3" ht="15" customHeight="1" x14ac:dyDescent="0.25">
      <c r="A2128" s="216">
        <v>45657</v>
      </c>
      <c r="B2128" s="217" t="s">
        <v>107</v>
      </c>
      <c r="C2128" s="218">
        <v>0</v>
      </c>
    </row>
    <row r="2129" spans="1:3" ht="15" customHeight="1" x14ac:dyDescent="0.25">
      <c r="A2129" s="216">
        <v>45659</v>
      </c>
      <c r="B2129" s="217" t="s">
        <v>107</v>
      </c>
      <c r="C2129" s="218">
        <v>0</v>
      </c>
    </row>
    <row r="2130" spans="1:3" ht="15" customHeight="1" x14ac:dyDescent="0.25">
      <c r="A2130" s="216">
        <v>45660</v>
      </c>
      <c r="B2130" s="217" t="s">
        <v>107</v>
      </c>
      <c r="C2130" s="218">
        <v>0</v>
      </c>
    </row>
    <row r="2131" spans="1:3" ht="15" customHeight="1" x14ac:dyDescent="0.25">
      <c r="A2131" s="216">
        <v>45663</v>
      </c>
      <c r="B2131" s="217" t="s">
        <v>107</v>
      </c>
      <c r="C2131" s="218">
        <v>0</v>
      </c>
    </row>
    <row r="2132" spans="1:3" ht="15" customHeight="1" x14ac:dyDescent="0.25">
      <c r="A2132" s="216">
        <v>45664</v>
      </c>
      <c r="B2132" s="217" t="s">
        <v>107</v>
      </c>
      <c r="C2132" s="218">
        <v>0</v>
      </c>
    </row>
    <row r="2133" spans="1:3" ht="15" customHeight="1" x14ac:dyDescent="0.25">
      <c r="A2133" s="216">
        <v>45665</v>
      </c>
      <c r="B2133" s="217" t="s">
        <v>107</v>
      </c>
      <c r="C2133" s="218">
        <v>0</v>
      </c>
    </row>
    <row r="2134" spans="1:3" ht="15" customHeight="1" x14ac:dyDescent="0.25">
      <c r="A2134" s="216">
        <v>45666</v>
      </c>
      <c r="B2134" s="217" t="s">
        <v>107</v>
      </c>
      <c r="C2134" s="218">
        <v>0</v>
      </c>
    </row>
    <row r="2135" spans="1:3" ht="15" customHeight="1" x14ac:dyDescent="0.25">
      <c r="A2135" s="216">
        <v>45667</v>
      </c>
      <c r="B2135" s="217" t="s">
        <v>107</v>
      </c>
      <c r="C2135" s="218">
        <v>0</v>
      </c>
    </row>
    <row r="2136" spans="1:3" ht="15" customHeight="1" x14ac:dyDescent="0.25">
      <c r="A2136" s="216">
        <v>45670</v>
      </c>
      <c r="B2136" s="217" t="s">
        <v>107</v>
      </c>
      <c r="C2136" s="218">
        <v>0</v>
      </c>
    </row>
    <row r="2137" spans="1:3" ht="15" customHeight="1" x14ac:dyDescent="0.25">
      <c r="A2137" s="216">
        <v>45671</v>
      </c>
      <c r="B2137" s="217" t="s">
        <v>107</v>
      </c>
      <c r="C2137" s="218">
        <v>0</v>
      </c>
    </row>
    <row r="2138" spans="1:3" ht="15" customHeight="1" x14ac:dyDescent="0.25">
      <c r="A2138" s="216">
        <v>45672</v>
      </c>
      <c r="B2138" s="217" t="s">
        <v>107</v>
      </c>
      <c r="C2138" s="218">
        <v>0</v>
      </c>
    </row>
    <row r="2139" spans="1:3" ht="15" customHeight="1" x14ac:dyDescent="0.25">
      <c r="A2139" s="216">
        <v>45673</v>
      </c>
      <c r="B2139" s="217" t="s">
        <v>107</v>
      </c>
      <c r="C2139" s="218">
        <v>0</v>
      </c>
    </row>
    <row r="2140" spans="1:3" ht="15" customHeight="1" x14ac:dyDescent="0.25">
      <c r="A2140" s="216">
        <v>45674</v>
      </c>
      <c r="B2140" s="217" t="s">
        <v>107</v>
      </c>
      <c r="C2140" s="218">
        <v>0</v>
      </c>
    </row>
    <row r="2141" spans="1:3" ht="15" customHeight="1" x14ac:dyDescent="0.25">
      <c r="A2141" s="216">
        <v>45677</v>
      </c>
      <c r="B2141" s="217" t="s">
        <v>107</v>
      </c>
      <c r="C2141" s="218">
        <v>0</v>
      </c>
    </row>
    <row r="2142" spans="1:3" ht="15" customHeight="1" x14ac:dyDescent="0.25">
      <c r="A2142" s="216">
        <v>45678</v>
      </c>
      <c r="B2142" s="217" t="s">
        <v>107</v>
      </c>
      <c r="C2142" s="218">
        <v>0</v>
      </c>
    </row>
    <row r="2143" spans="1:3" ht="15" customHeight="1" x14ac:dyDescent="0.25">
      <c r="A2143" s="216">
        <v>45679</v>
      </c>
      <c r="B2143" s="217" t="s">
        <v>107</v>
      </c>
      <c r="C2143" s="218">
        <v>0</v>
      </c>
    </row>
    <row r="2144" spans="1:3" ht="15" customHeight="1" x14ac:dyDescent="0.25">
      <c r="A2144" s="216">
        <v>45680</v>
      </c>
      <c r="B2144" s="217" t="s">
        <v>107</v>
      </c>
      <c r="C2144" s="218">
        <v>0</v>
      </c>
    </row>
    <row r="2145" spans="1:3" ht="15" customHeight="1" x14ac:dyDescent="0.25">
      <c r="A2145" s="216">
        <v>45681</v>
      </c>
      <c r="B2145" s="217" t="s">
        <v>107</v>
      </c>
      <c r="C2145" s="218">
        <v>0</v>
      </c>
    </row>
    <row r="2146" spans="1:3" ht="15" customHeight="1" x14ac:dyDescent="0.25">
      <c r="A2146" s="216">
        <v>45684</v>
      </c>
      <c r="B2146" s="217" t="s">
        <v>107</v>
      </c>
      <c r="C2146" s="218">
        <v>0</v>
      </c>
    </row>
    <row r="2147" spans="1:3" ht="15" customHeight="1" x14ac:dyDescent="0.25">
      <c r="A2147" s="216">
        <v>45685</v>
      </c>
      <c r="B2147" s="217" t="s">
        <v>107</v>
      </c>
      <c r="C2147" s="218">
        <v>0</v>
      </c>
    </row>
    <row r="2148" spans="1:3" ht="15" customHeight="1" x14ac:dyDescent="0.25">
      <c r="A2148" s="216">
        <v>45686</v>
      </c>
      <c r="B2148" s="217" t="s">
        <v>107</v>
      </c>
      <c r="C2148" s="218">
        <v>0</v>
      </c>
    </row>
    <row r="2149" spans="1:3" ht="15" customHeight="1" x14ac:dyDescent="0.25">
      <c r="A2149" s="216">
        <v>45687</v>
      </c>
      <c r="B2149" s="217" t="s">
        <v>107</v>
      </c>
      <c r="C2149" s="218">
        <v>0</v>
      </c>
    </row>
    <row r="2150" spans="1:3" ht="15" customHeight="1" x14ac:dyDescent="0.25">
      <c r="A2150" s="216">
        <v>45688</v>
      </c>
      <c r="B2150" s="217" t="s">
        <v>107</v>
      </c>
      <c r="C2150" s="218">
        <v>0</v>
      </c>
    </row>
    <row r="2151" spans="1:3" ht="15" customHeight="1" x14ac:dyDescent="0.25">
      <c r="A2151" s="216">
        <v>45691</v>
      </c>
      <c r="B2151" s="217" t="s">
        <v>107</v>
      </c>
      <c r="C2151" s="218">
        <v>0</v>
      </c>
    </row>
    <row r="2152" spans="1:3" ht="15" customHeight="1" x14ac:dyDescent="0.25">
      <c r="A2152" s="216">
        <v>45692</v>
      </c>
      <c r="B2152" s="217" t="s">
        <v>107</v>
      </c>
      <c r="C2152" s="218">
        <v>0</v>
      </c>
    </row>
    <row r="2153" spans="1:3" ht="15" customHeight="1" x14ac:dyDescent="0.25">
      <c r="A2153" s="216">
        <v>45693</v>
      </c>
      <c r="B2153" s="217" t="s">
        <v>107</v>
      </c>
      <c r="C2153" s="218">
        <v>0</v>
      </c>
    </row>
    <row r="2154" spans="1:3" ht="15" customHeight="1" x14ac:dyDescent="0.25">
      <c r="A2154" s="216">
        <v>45694</v>
      </c>
      <c r="B2154" s="217" t="s">
        <v>107</v>
      </c>
      <c r="C2154" s="218">
        <v>0</v>
      </c>
    </row>
    <row r="2155" spans="1:3" ht="15" customHeight="1" x14ac:dyDescent="0.25">
      <c r="A2155" s="216">
        <v>45695</v>
      </c>
      <c r="B2155" s="217" t="s">
        <v>107</v>
      </c>
      <c r="C2155" s="218">
        <v>0</v>
      </c>
    </row>
    <row r="2156" spans="1:3" ht="15" customHeight="1" x14ac:dyDescent="0.25">
      <c r="A2156" s="216">
        <v>45698</v>
      </c>
      <c r="B2156" s="217" t="s">
        <v>107</v>
      </c>
      <c r="C2156" s="218">
        <v>0</v>
      </c>
    </row>
    <row r="2157" spans="1:3" ht="15" customHeight="1" x14ac:dyDescent="0.25">
      <c r="A2157" s="216">
        <v>45699</v>
      </c>
      <c r="B2157" s="217" t="s">
        <v>107</v>
      </c>
      <c r="C2157" s="218">
        <v>0</v>
      </c>
    </row>
    <row r="2158" spans="1:3" ht="15" customHeight="1" x14ac:dyDescent="0.25">
      <c r="A2158" s="216">
        <v>45700</v>
      </c>
      <c r="B2158" s="217" t="s">
        <v>107</v>
      </c>
      <c r="C2158" s="218">
        <v>0</v>
      </c>
    </row>
    <row r="2159" spans="1:3" ht="15" customHeight="1" x14ac:dyDescent="0.25">
      <c r="A2159" s="216">
        <v>45701</v>
      </c>
      <c r="B2159" s="217" t="s">
        <v>107</v>
      </c>
      <c r="C2159" s="218">
        <v>0</v>
      </c>
    </row>
    <row r="2160" spans="1:3" ht="15" customHeight="1" x14ac:dyDescent="0.25">
      <c r="A2160" s="216">
        <v>45702</v>
      </c>
      <c r="B2160" s="217" t="s">
        <v>107</v>
      </c>
      <c r="C2160" s="218">
        <v>0</v>
      </c>
    </row>
    <row r="2161" spans="1:3" ht="15" customHeight="1" x14ac:dyDescent="0.25">
      <c r="A2161" s="216">
        <v>45705</v>
      </c>
      <c r="B2161" s="217" t="s">
        <v>107</v>
      </c>
      <c r="C2161" s="218">
        <v>0</v>
      </c>
    </row>
    <row r="2162" spans="1:3" ht="15" customHeight="1" x14ac:dyDescent="0.25">
      <c r="A2162" s="216">
        <v>45706</v>
      </c>
      <c r="B2162" s="217" t="s">
        <v>107</v>
      </c>
      <c r="C2162" s="218">
        <v>0</v>
      </c>
    </row>
    <row r="2163" spans="1:3" ht="15" customHeight="1" x14ac:dyDescent="0.25">
      <c r="A2163" s="216">
        <v>45707</v>
      </c>
      <c r="B2163" s="217" t="s">
        <v>107</v>
      </c>
      <c r="C2163" s="218">
        <v>0</v>
      </c>
    </row>
    <row r="2164" spans="1:3" ht="15" customHeight="1" x14ac:dyDescent="0.25">
      <c r="A2164" s="216">
        <v>45708</v>
      </c>
      <c r="B2164" s="217" t="s">
        <v>107</v>
      </c>
      <c r="C2164" s="218">
        <v>0</v>
      </c>
    </row>
    <row r="2165" spans="1:3" ht="15" customHeight="1" x14ac:dyDescent="0.25">
      <c r="A2165" s="216">
        <v>45709</v>
      </c>
      <c r="B2165" s="217" t="s">
        <v>107</v>
      </c>
      <c r="C2165" s="218">
        <v>0</v>
      </c>
    </row>
    <row r="2166" spans="1:3" ht="15" customHeight="1" x14ac:dyDescent="0.25">
      <c r="A2166" s="216">
        <v>45712</v>
      </c>
      <c r="B2166" s="217" t="s">
        <v>107</v>
      </c>
      <c r="C2166" s="218">
        <v>0</v>
      </c>
    </row>
    <row r="2167" spans="1:3" ht="15" customHeight="1" x14ac:dyDescent="0.25">
      <c r="A2167" s="216">
        <v>45713</v>
      </c>
      <c r="B2167" s="217" t="s">
        <v>107</v>
      </c>
      <c r="C2167" s="218">
        <v>0</v>
      </c>
    </row>
    <row r="2168" spans="1:3" ht="15" customHeight="1" x14ac:dyDescent="0.25">
      <c r="A2168" s="216">
        <v>45714</v>
      </c>
      <c r="B2168" s="217" t="s">
        <v>107</v>
      </c>
      <c r="C2168" s="218">
        <v>0</v>
      </c>
    </row>
    <row r="2169" spans="1:3" ht="15" customHeight="1" x14ac:dyDescent="0.25">
      <c r="A2169" s="216">
        <v>45715</v>
      </c>
      <c r="B2169" s="217" t="s">
        <v>107</v>
      </c>
      <c r="C2169" s="218">
        <v>0</v>
      </c>
    </row>
    <row r="2170" spans="1:3" ht="15" customHeight="1" x14ac:dyDescent="0.25">
      <c r="A2170" s="216">
        <v>45716</v>
      </c>
      <c r="B2170" s="217" t="s">
        <v>107</v>
      </c>
      <c r="C2170" s="218">
        <v>0</v>
      </c>
    </row>
    <row r="2171" spans="1:3" ht="15" customHeight="1" x14ac:dyDescent="0.25">
      <c r="A2171" s="216">
        <v>45719</v>
      </c>
      <c r="B2171" s="217" t="s">
        <v>107</v>
      </c>
      <c r="C2171" s="218">
        <v>0</v>
      </c>
    </row>
    <row r="2172" spans="1:3" ht="15" customHeight="1" x14ac:dyDescent="0.25">
      <c r="A2172" s="216">
        <v>45720</v>
      </c>
      <c r="B2172" s="217" t="s">
        <v>107</v>
      </c>
      <c r="C2172" s="218">
        <v>0</v>
      </c>
    </row>
    <row r="2173" spans="1:3" ht="15" customHeight="1" x14ac:dyDescent="0.25">
      <c r="A2173" s="216">
        <v>45721</v>
      </c>
      <c r="B2173" s="217" t="s">
        <v>107</v>
      </c>
      <c r="C2173" s="218">
        <v>0</v>
      </c>
    </row>
    <row r="2174" spans="1:3" ht="15" customHeight="1" x14ac:dyDescent="0.25">
      <c r="A2174" s="216">
        <v>45722</v>
      </c>
      <c r="B2174" s="217" t="s">
        <v>107</v>
      </c>
      <c r="C2174" s="218">
        <v>0</v>
      </c>
    </row>
    <row r="2175" spans="1:3" ht="15" customHeight="1" x14ac:dyDescent="0.25">
      <c r="A2175" s="216">
        <v>45723</v>
      </c>
      <c r="B2175" s="217" t="s">
        <v>107</v>
      </c>
      <c r="C2175" s="218">
        <v>0</v>
      </c>
    </row>
    <row r="2176" spans="1:3" ht="15" customHeight="1" x14ac:dyDescent="0.25">
      <c r="A2176" s="216">
        <v>45726</v>
      </c>
      <c r="B2176" s="217" t="s">
        <v>107</v>
      </c>
      <c r="C2176" s="218">
        <v>0</v>
      </c>
    </row>
    <row r="2177" spans="1:3" ht="15" customHeight="1" x14ac:dyDescent="0.25">
      <c r="A2177" s="216">
        <v>45727</v>
      </c>
      <c r="B2177" s="217" t="s">
        <v>107</v>
      </c>
      <c r="C2177" s="218">
        <v>0</v>
      </c>
    </row>
    <row r="2178" spans="1:3" ht="15" customHeight="1" x14ac:dyDescent="0.25">
      <c r="A2178" s="216">
        <v>45728</v>
      </c>
      <c r="B2178" s="217" t="s">
        <v>107</v>
      </c>
      <c r="C2178" s="218">
        <v>0</v>
      </c>
    </row>
    <row r="2179" spans="1:3" ht="15" customHeight="1" x14ac:dyDescent="0.25">
      <c r="A2179" s="216">
        <v>45729</v>
      </c>
      <c r="B2179" s="217" t="s">
        <v>107</v>
      </c>
      <c r="C2179" s="218">
        <v>0</v>
      </c>
    </row>
    <row r="2180" spans="1:3" ht="15" customHeight="1" x14ac:dyDescent="0.25">
      <c r="A2180" s="216">
        <v>45730</v>
      </c>
      <c r="B2180" s="217" t="s">
        <v>107</v>
      </c>
      <c r="C2180" s="218">
        <v>0</v>
      </c>
    </row>
    <row r="2181" spans="1:3" ht="15" customHeight="1" x14ac:dyDescent="0.25">
      <c r="A2181" s="216">
        <v>45733</v>
      </c>
      <c r="B2181" s="217" t="s">
        <v>107</v>
      </c>
      <c r="C2181" s="218">
        <v>0</v>
      </c>
    </row>
    <row r="2182" spans="1:3" ht="15" customHeight="1" x14ac:dyDescent="0.25">
      <c r="A2182" s="216">
        <v>45734</v>
      </c>
      <c r="B2182" s="217" t="s">
        <v>107</v>
      </c>
      <c r="C2182" s="218">
        <v>0</v>
      </c>
    </row>
    <row r="2183" spans="1:3" ht="15" customHeight="1" x14ac:dyDescent="0.25">
      <c r="A2183" s="216">
        <v>45735</v>
      </c>
      <c r="B2183" s="217" t="s">
        <v>107</v>
      </c>
      <c r="C2183" s="218">
        <v>0</v>
      </c>
    </row>
    <row r="2184" spans="1:3" ht="15" customHeight="1" x14ac:dyDescent="0.25">
      <c r="A2184" s="216">
        <v>45736</v>
      </c>
      <c r="B2184" s="217" t="s">
        <v>107</v>
      </c>
      <c r="C2184" s="218">
        <v>0</v>
      </c>
    </row>
    <row r="2185" spans="1:3" ht="15" customHeight="1" x14ac:dyDescent="0.25">
      <c r="A2185" s="216">
        <v>45737</v>
      </c>
      <c r="B2185" s="217" t="s">
        <v>107</v>
      </c>
      <c r="C2185" s="218">
        <v>0</v>
      </c>
    </row>
    <row r="2186" spans="1:3" ht="15" customHeight="1" x14ac:dyDescent="0.25">
      <c r="A2186" s="216">
        <v>45740</v>
      </c>
      <c r="B2186" s="217" t="s">
        <v>107</v>
      </c>
      <c r="C2186" s="218">
        <v>0</v>
      </c>
    </row>
    <row r="2187" spans="1:3" ht="15" customHeight="1" x14ac:dyDescent="0.25">
      <c r="A2187" s="216">
        <v>45741</v>
      </c>
      <c r="B2187" s="217" t="s">
        <v>107</v>
      </c>
      <c r="C2187" s="218">
        <v>0</v>
      </c>
    </row>
    <row r="2188" spans="1:3" ht="15" customHeight="1" x14ac:dyDescent="0.25">
      <c r="A2188" s="216">
        <v>45742</v>
      </c>
      <c r="B2188" s="217" t="s">
        <v>107</v>
      </c>
      <c r="C2188" s="218">
        <v>0</v>
      </c>
    </row>
    <row r="2189" spans="1:3" ht="15" customHeight="1" x14ac:dyDescent="0.25">
      <c r="A2189" s="216">
        <v>45743</v>
      </c>
      <c r="B2189" s="217" t="s">
        <v>107</v>
      </c>
      <c r="C2189" s="218">
        <v>0</v>
      </c>
    </row>
    <row r="2190" spans="1:3" ht="15" customHeight="1" x14ac:dyDescent="0.25">
      <c r="A2190" s="216">
        <v>45744</v>
      </c>
      <c r="B2190" s="217" t="s">
        <v>107</v>
      </c>
      <c r="C2190" s="218">
        <v>0</v>
      </c>
    </row>
    <row r="2191" spans="1:3" ht="15" customHeight="1" x14ac:dyDescent="0.25">
      <c r="A2191" s="216">
        <v>45747</v>
      </c>
      <c r="B2191" s="217" t="s">
        <v>107</v>
      </c>
      <c r="C2191" s="218">
        <v>0</v>
      </c>
    </row>
    <row r="2192" spans="1:3" ht="15" customHeight="1" x14ac:dyDescent="0.25">
      <c r="A2192" s="216">
        <v>45748</v>
      </c>
      <c r="B2192" s="217" t="s">
        <v>107</v>
      </c>
      <c r="C2192" s="218">
        <v>0</v>
      </c>
    </row>
    <row r="2193" spans="1:3" ht="15" customHeight="1" x14ac:dyDescent="0.25">
      <c r="A2193" s="216">
        <v>45749</v>
      </c>
      <c r="B2193" s="217" t="s">
        <v>107</v>
      </c>
      <c r="C2193" s="218">
        <v>0</v>
      </c>
    </row>
    <row r="2194" spans="1:3" ht="15" customHeight="1" x14ac:dyDescent="0.25">
      <c r="A2194" s="216">
        <v>45750</v>
      </c>
      <c r="B2194" s="217" t="s">
        <v>107</v>
      </c>
      <c r="C2194" s="218">
        <v>0</v>
      </c>
    </row>
    <row r="2195" spans="1:3" ht="15" customHeight="1" x14ac:dyDescent="0.25">
      <c r="A2195" s="216">
        <v>45751</v>
      </c>
      <c r="B2195" s="217" t="s">
        <v>107</v>
      </c>
      <c r="C2195" s="218">
        <v>0</v>
      </c>
    </row>
    <row r="2196" spans="1:3" ht="15" customHeight="1" x14ac:dyDescent="0.25">
      <c r="A2196" s="216">
        <v>45754</v>
      </c>
      <c r="B2196" s="217" t="s">
        <v>107</v>
      </c>
      <c r="C2196" s="218">
        <v>0</v>
      </c>
    </row>
    <row r="2197" spans="1:3" ht="15" customHeight="1" x14ac:dyDescent="0.25">
      <c r="A2197" s="216">
        <v>45755</v>
      </c>
      <c r="B2197" s="217" t="s">
        <v>107</v>
      </c>
      <c r="C2197" s="218">
        <v>0</v>
      </c>
    </row>
    <row r="2198" spans="1:3" ht="15" customHeight="1" x14ac:dyDescent="0.25">
      <c r="A2198" s="216">
        <v>45756</v>
      </c>
      <c r="B2198" s="217" t="s">
        <v>107</v>
      </c>
      <c r="C2198" s="218">
        <v>0</v>
      </c>
    </row>
    <row r="2199" spans="1:3" ht="15" customHeight="1" x14ac:dyDescent="0.25">
      <c r="A2199" s="216">
        <v>45757</v>
      </c>
      <c r="B2199" s="217" t="s">
        <v>107</v>
      </c>
      <c r="C2199" s="218">
        <v>0</v>
      </c>
    </row>
    <row r="2200" spans="1:3" ht="15" customHeight="1" x14ac:dyDescent="0.25">
      <c r="A2200" s="216">
        <v>45758</v>
      </c>
      <c r="B2200" s="217" t="s">
        <v>107</v>
      </c>
      <c r="C2200" s="218">
        <v>0</v>
      </c>
    </row>
    <row r="2201" spans="1:3" ht="15" customHeight="1" x14ac:dyDescent="0.25">
      <c r="A2201" s="216">
        <v>45761</v>
      </c>
      <c r="B2201" s="217" t="s">
        <v>107</v>
      </c>
      <c r="C2201" s="218">
        <v>0</v>
      </c>
    </row>
    <row r="2202" spans="1:3" ht="15" customHeight="1" x14ac:dyDescent="0.25">
      <c r="A2202" s="216">
        <v>45762</v>
      </c>
      <c r="B2202" s="217" t="s">
        <v>107</v>
      </c>
      <c r="C2202" s="218">
        <v>0</v>
      </c>
    </row>
    <row r="2203" spans="1:3" ht="15" customHeight="1" x14ac:dyDescent="0.25">
      <c r="A2203" s="216">
        <v>45763</v>
      </c>
      <c r="B2203" s="217" t="s">
        <v>107</v>
      </c>
      <c r="C2203" s="218">
        <v>0</v>
      </c>
    </row>
    <row r="2204" spans="1:3" ht="15" customHeight="1" x14ac:dyDescent="0.25">
      <c r="A2204" s="216">
        <v>45764</v>
      </c>
      <c r="B2204" s="217" t="s">
        <v>107</v>
      </c>
      <c r="C2204" s="218">
        <v>0</v>
      </c>
    </row>
    <row r="2205" spans="1:3" ht="15" customHeight="1" x14ac:dyDescent="0.25">
      <c r="A2205" s="216">
        <v>45769</v>
      </c>
      <c r="B2205" s="217" t="s">
        <v>107</v>
      </c>
      <c r="C2205" s="218">
        <v>0</v>
      </c>
    </row>
    <row r="2206" spans="1:3" ht="15" customHeight="1" x14ac:dyDescent="0.25">
      <c r="A2206" s="216">
        <v>45770</v>
      </c>
      <c r="B2206" s="217" t="s">
        <v>107</v>
      </c>
      <c r="C2206" s="218">
        <v>0</v>
      </c>
    </row>
    <row r="2207" spans="1:3" ht="15" customHeight="1" x14ac:dyDescent="0.25">
      <c r="A2207" s="216">
        <v>45771</v>
      </c>
      <c r="B2207" s="217" t="s">
        <v>107</v>
      </c>
      <c r="C2207" s="218">
        <v>0</v>
      </c>
    </row>
    <row r="2208" spans="1:3" ht="15" customHeight="1" x14ac:dyDescent="0.25">
      <c r="A2208" s="216">
        <v>45772</v>
      </c>
      <c r="B2208" s="217" t="s">
        <v>107</v>
      </c>
      <c r="C2208" s="218">
        <v>0</v>
      </c>
    </row>
    <row r="2209" spans="1:3" ht="15" customHeight="1" x14ac:dyDescent="0.25">
      <c r="A2209" s="216">
        <v>45775</v>
      </c>
      <c r="B2209" s="217" t="s">
        <v>107</v>
      </c>
      <c r="C2209" s="218">
        <v>0</v>
      </c>
    </row>
    <row r="2210" spans="1:3" ht="15" customHeight="1" x14ac:dyDescent="0.25">
      <c r="A2210" s="216">
        <v>45776</v>
      </c>
      <c r="B2210" s="217" t="s">
        <v>107</v>
      </c>
      <c r="C2210" s="218">
        <v>0</v>
      </c>
    </row>
    <row r="2211" spans="1:3" ht="15" customHeight="1" x14ac:dyDescent="0.25">
      <c r="A2211" s="216">
        <v>45777</v>
      </c>
      <c r="B2211" s="217" t="s">
        <v>107</v>
      </c>
      <c r="C2211" s="218">
        <v>0</v>
      </c>
    </row>
    <row r="2212" spans="1:3" ht="15" customHeight="1" x14ac:dyDescent="0.25">
      <c r="A2212" s="216">
        <v>45779</v>
      </c>
      <c r="B2212" s="217" t="s">
        <v>107</v>
      </c>
      <c r="C2212" s="218">
        <v>0</v>
      </c>
    </row>
    <row r="2213" spans="1:3" ht="15" customHeight="1" x14ac:dyDescent="0.25">
      <c r="A2213" s="216">
        <v>45782</v>
      </c>
      <c r="B2213" s="217" t="s">
        <v>107</v>
      </c>
      <c r="C2213" s="218">
        <v>0</v>
      </c>
    </row>
    <row r="2214" spans="1:3" ht="15" customHeight="1" x14ac:dyDescent="0.25">
      <c r="A2214" s="216">
        <v>45783</v>
      </c>
      <c r="B2214" s="217" t="s">
        <v>107</v>
      </c>
      <c r="C2214" s="218">
        <v>0</v>
      </c>
    </row>
    <row r="2215" spans="1:3" ht="15" customHeight="1" x14ac:dyDescent="0.25">
      <c r="A2215" s="216">
        <v>45784</v>
      </c>
      <c r="B2215" s="217" t="s">
        <v>107</v>
      </c>
      <c r="C2215" s="218">
        <v>0</v>
      </c>
    </row>
    <row r="2216" spans="1:3" ht="15" customHeight="1" x14ac:dyDescent="0.25">
      <c r="A2216" s="216">
        <v>45785</v>
      </c>
      <c r="B2216" s="217" t="s">
        <v>107</v>
      </c>
      <c r="C2216" s="218">
        <v>0</v>
      </c>
    </row>
    <row r="2217" spans="1:3" ht="15" customHeight="1" x14ac:dyDescent="0.25">
      <c r="A2217" s="216">
        <v>45786</v>
      </c>
      <c r="B2217" s="217" t="s">
        <v>107</v>
      </c>
      <c r="C2217" s="218">
        <v>0</v>
      </c>
    </row>
    <row r="2218" spans="1:3" ht="15" customHeight="1" x14ac:dyDescent="0.25">
      <c r="A2218" s="216">
        <v>45789</v>
      </c>
      <c r="B2218" s="217" t="s">
        <v>107</v>
      </c>
      <c r="C2218" s="218">
        <v>0</v>
      </c>
    </row>
    <row r="2219" spans="1:3" ht="15" customHeight="1" x14ac:dyDescent="0.25">
      <c r="A2219" s="216">
        <v>45790</v>
      </c>
      <c r="B2219" s="217" t="s">
        <v>107</v>
      </c>
      <c r="C2219" s="218">
        <v>0</v>
      </c>
    </row>
    <row r="2220" spans="1:3" ht="15" customHeight="1" x14ac:dyDescent="0.25">
      <c r="A2220" s="216">
        <v>45791</v>
      </c>
      <c r="B2220" s="217" t="s">
        <v>107</v>
      </c>
      <c r="C2220" s="218">
        <v>0</v>
      </c>
    </row>
    <row r="2221" spans="1:3" ht="15" customHeight="1" x14ac:dyDescent="0.25">
      <c r="A2221" s="216">
        <v>45792</v>
      </c>
      <c r="B2221" s="217" t="s">
        <v>107</v>
      </c>
      <c r="C2221" s="218">
        <v>0</v>
      </c>
    </row>
    <row r="2222" spans="1:3" ht="15" customHeight="1" x14ac:dyDescent="0.25">
      <c r="A2222" s="216">
        <v>45793</v>
      </c>
      <c r="B2222" s="217" t="s">
        <v>107</v>
      </c>
      <c r="C2222" s="218">
        <v>0</v>
      </c>
    </row>
    <row r="2223" spans="1:3" ht="15" customHeight="1" x14ac:dyDescent="0.25">
      <c r="A2223" s="216">
        <v>45796</v>
      </c>
      <c r="B2223" s="217" t="s">
        <v>107</v>
      </c>
      <c r="C2223" s="218">
        <v>0</v>
      </c>
    </row>
    <row r="2224" spans="1:3" ht="15" customHeight="1" x14ac:dyDescent="0.25">
      <c r="A2224" s="216">
        <v>45797</v>
      </c>
      <c r="B2224" s="217" t="s">
        <v>107</v>
      </c>
      <c r="C2224" s="218">
        <v>0</v>
      </c>
    </row>
    <row r="2225" spans="1:3" ht="15" customHeight="1" x14ac:dyDescent="0.25">
      <c r="A2225" s="216">
        <v>45798</v>
      </c>
      <c r="B2225" s="217" t="s">
        <v>107</v>
      </c>
      <c r="C2225" s="218">
        <v>0</v>
      </c>
    </row>
    <row r="2226" spans="1:3" ht="15" customHeight="1" x14ac:dyDescent="0.25">
      <c r="A2226" s="216">
        <v>45799</v>
      </c>
      <c r="B2226" s="217" t="s">
        <v>107</v>
      </c>
      <c r="C2226" s="218">
        <v>0</v>
      </c>
    </row>
    <row r="2227" spans="1:3" ht="15" customHeight="1" x14ac:dyDescent="0.25">
      <c r="A2227" s="216">
        <v>45800</v>
      </c>
      <c r="B2227" s="217" t="s">
        <v>107</v>
      </c>
      <c r="C2227" s="218">
        <v>0</v>
      </c>
    </row>
    <row r="2228" spans="1:3" ht="15" customHeight="1" x14ac:dyDescent="0.25">
      <c r="A2228" s="216">
        <v>45803</v>
      </c>
      <c r="B2228" s="217" t="s">
        <v>107</v>
      </c>
      <c r="C2228" s="218">
        <v>0</v>
      </c>
    </row>
    <row r="2229" spans="1:3" ht="15" customHeight="1" x14ac:dyDescent="0.25">
      <c r="A2229" s="216">
        <v>45804</v>
      </c>
      <c r="B2229" s="217" t="s">
        <v>107</v>
      </c>
      <c r="C2229" s="218">
        <v>0</v>
      </c>
    </row>
    <row r="2230" spans="1:3" ht="15" customHeight="1" x14ac:dyDescent="0.25">
      <c r="A2230" s="216">
        <v>45805</v>
      </c>
      <c r="B2230" s="217" t="s">
        <v>107</v>
      </c>
      <c r="C2230" s="218">
        <v>0</v>
      </c>
    </row>
    <row r="2231" spans="1:3" ht="15" customHeight="1" x14ac:dyDescent="0.25">
      <c r="A2231" s="216">
        <v>45806</v>
      </c>
      <c r="B2231" s="217" t="s">
        <v>107</v>
      </c>
      <c r="C2231" s="218">
        <v>0</v>
      </c>
    </row>
    <row r="2232" spans="1:3" ht="15" customHeight="1" x14ac:dyDescent="0.25">
      <c r="A2232" s="216">
        <v>45807</v>
      </c>
      <c r="B2232" s="217" t="s">
        <v>107</v>
      </c>
      <c r="C2232" s="218">
        <v>0</v>
      </c>
    </row>
    <row r="2233" spans="1:3" ht="15" customHeight="1" x14ac:dyDescent="0.25">
      <c r="A2233" s="216">
        <v>45810</v>
      </c>
      <c r="B2233" s="217" t="s">
        <v>107</v>
      </c>
      <c r="C2233" s="218">
        <v>0</v>
      </c>
    </row>
    <row r="2234" spans="1:3" ht="15" customHeight="1" x14ac:dyDescent="0.25">
      <c r="A2234" s="216">
        <v>45811</v>
      </c>
      <c r="B2234" s="217" t="s">
        <v>107</v>
      </c>
      <c r="C2234" s="218">
        <v>0</v>
      </c>
    </row>
    <row r="2235" spans="1:3" ht="15" customHeight="1" x14ac:dyDescent="0.25">
      <c r="A2235" s="216">
        <v>45812</v>
      </c>
      <c r="B2235" s="217" t="s">
        <v>107</v>
      </c>
      <c r="C2235" s="218">
        <v>0</v>
      </c>
    </row>
    <row r="2236" spans="1:3" ht="15" customHeight="1" x14ac:dyDescent="0.25">
      <c r="A2236" s="216">
        <v>45813</v>
      </c>
      <c r="B2236" s="217" t="s">
        <v>107</v>
      </c>
      <c r="C2236" s="218">
        <v>0</v>
      </c>
    </row>
    <row r="2237" spans="1:3" ht="15" customHeight="1" x14ac:dyDescent="0.25">
      <c r="A2237" s="216">
        <v>45814</v>
      </c>
      <c r="B2237" s="217" t="s">
        <v>107</v>
      </c>
      <c r="C2237" s="218">
        <v>0</v>
      </c>
    </row>
    <row r="2238" spans="1:3" ht="15" customHeight="1" x14ac:dyDescent="0.25">
      <c r="A2238" s="216">
        <v>45817</v>
      </c>
      <c r="B2238" s="217" t="s">
        <v>107</v>
      </c>
      <c r="C2238" s="218">
        <v>0</v>
      </c>
    </row>
    <row r="2239" spans="1:3" ht="15" customHeight="1" x14ac:dyDescent="0.25">
      <c r="A2239" s="216">
        <v>45818</v>
      </c>
      <c r="B2239" s="217" t="s">
        <v>107</v>
      </c>
      <c r="C2239" s="218">
        <v>0</v>
      </c>
    </row>
    <row r="2240" spans="1:3" ht="15" customHeight="1" x14ac:dyDescent="0.25">
      <c r="A2240" s="216">
        <v>45819</v>
      </c>
      <c r="B2240" s="217" t="s">
        <v>107</v>
      </c>
      <c r="C2240" s="218">
        <v>0</v>
      </c>
    </row>
    <row r="2241" spans="1:3" ht="15" customHeight="1" x14ac:dyDescent="0.25">
      <c r="A2241" s="216">
        <v>45820</v>
      </c>
      <c r="B2241" s="217" t="s">
        <v>107</v>
      </c>
      <c r="C2241" s="218">
        <v>0</v>
      </c>
    </row>
    <row r="2242" spans="1:3" ht="15" customHeight="1" x14ac:dyDescent="0.25">
      <c r="A2242" s="216">
        <v>45821</v>
      </c>
      <c r="B2242" s="217" t="s">
        <v>107</v>
      </c>
      <c r="C2242" s="218">
        <v>0</v>
      </c>
    </row>
    <row r="2243" spans="1:3" ht="15" customHeight="1" x14ac:dyDescent="0.25">
      <c r="A2243" s="216">
        <v>45824</v>
      </c>
      <c r="B2243" s="217" t="s">
        <v>107</v>
      </c>
      <c r="C2243" s="218">
        <v>0</v>
      </c>
    </row>
    <row r="2244" spans="1:3" ht="15" customHeight="1" x14ac:dyDescent="0.25">
      <c r="A2244" s="216">
        <v>45825</v>
      </c>
      <c r="B2244" s="217" t="s">
        <v>107</v>
      </c>
      <c r="C2244" s="218">
        <v>0</v>
      </c>
    </row>
    <row r="2245" spans="1:3" ht="15" customHeight="1" x14ac:dyDescent="0.25">
      <c r="A2245" s="216">
        <v>45826</v>
      </c>
      <c r="B2245" s="217" t="s">
        <v>107</v>
      </c>
      <c r="C2245" s="218">
        <v>0</v>
      </c>
    </row>
    <row r="2246" spans="1:3" ht="15" customHeight="1" x14ac:dyDescent="0.25">
      <c r="A2246" s="216">
        <v>45827</v>
      </c>
      <c r="B2246" s="217" t="s">
        <v>107</v>
      </c>
      <c r="C2246" s="218">
        <v>0</v>
      </c>
    </row>
    <row r="2247" spans="1:3" ht="15" customHeight="1" x14ac:dyDescent="0.25">
      <c r="A2247" s="216">
        <v>45828</v>
      </c>
      <c r="B2247" s="217" t="s">
        <v>107</v>
      </c>
      <c r="C2247" s="218">
        <v>0</v>
      </c>
    </row>
    <row r="2248" spans="1:3" ht="15" customHeight="1" x14ac:dyDescent="0.25">
      <c r="A2248" s="216">
        <v>45831</v>
      </c>
      <c r="B2248" s="217" t="s">
        <v>107</v>
      </c>
      <c r="C2248" s="218">
        <v>0</v>
      </c>
    </row>
    <row r="2249" spans="1:3" ht="15" customHeight="1" x14ac:dyDescent="0.25">
      <c r="A2249" s="216">
        <v>45832</v>
      </c>
      <c r="B2249" s="217" t="s">
        <v>107</v>
      </c>
      <c r="C2249" s="218">
        <v>0</v>
      </c>
    </row>
    <row r="2250" spans="1:3" ht="15" customHeight="1" x14ac:dyDescent="0.25">
      <c r="A2250" s="216">
        <v>45833</v>
      </c>
      <c r="B2250" s="217" t="s">
        <v>107</v>
      </c>
      <c r="C2250" s="218">
        <v>0</v>
      </c>
    </row>
    <row r="2251" spans="1:3" ht="15" customHeight="1" x14ac:dyDescent="0.25">
      <c r="A2251" s="216">
        <v>45834</v>
      </c>
      <c r="B2251" s="217" t="s">
        <v>107</v>
      </c>
      <c r="C2251" s="218">
        <v>0</v>
      </c>
    </row>
    <row r="2252" spans="1:3" ht="15" customHeight="1" x14ac:dyDescent="0.25">
      <c r="A2252" s="216">
        <v>45835</v>
      </c>
      <c r="B2252" s="217" t="s">
        <v>107</v>
      </c>
      <c r="C2252" s="218">
        <v>0</v>
      </c>
    </row>
    <row r="2253" spans="1:3" ht="15" customHeight="1" x14ac:dyDescent="0.25">
      <c r="A2253" s="216">
        <v>45838</v>
      </c>
      <c r="B2253" s="217" t="s">
        <v>107</v>
      </c>
      <c r="C2253" s="218">
        <v>0</v>
      </c>
    </row>
    <row r="2254" spans="1:3" ht="15" customHeight="1" x14ac:dyDescent="0.25">
      <c r="A2254" s="216">
        <v>45839</v>
      </c>
      <c r="B2254" s="217" t="s">
        <v>107</v>
      </c>
      <c r="C2254" s="218">
        <v>0</v>
      </c>
    </row>
    <row r="2255" spans="1:3" ht="15" customHeight="1" x14ac:dyDescent="0.25">
      <c r="A2255" s="216">
        <v>45840</v>
      </c>
      <c r="B2255" s="217" t="s">
        <v>107</v>
      </c>
      <c r="C2255" s="218">
        <v>0</v>
      </c>
    </row>
    <row r="2256" spans="1:3" ht="15" customHeight="1" x14ac:dyDescent="0.25">
      <c r="A2256" s="216">
        <v>45841</v>
      </c>
      <c r="B2256" s="217" t="s">
        <v>107</v>
      </c>
      <c r="C2256" s="218">
        <v>0</v>
      </c>
    </row>
    <row r="2257" spans="1:3" ht="15" customHeight="1" x14ac:dyDescent="0.25">
      <c r="A2257" s="216">
        <v>45842</v>
      </c>
      <c r="B2257" s="217" t="s">
        <v>107</v>
      </c>
      <c r="C2257" s="218">
        <v>0</v>
      </c>
    </row>
    <row r="2258" spans="1:3" ht="15" customHeight="1" x14ac:dyDescent="0.25">
      <c r="A2258" s="216">
        <v>45845</v>
      </c>
      <c r="B2258" s="217" t="s">
        <v>107</v>
      </c>
      <c r="C2258" s="218">
        <v>0</v>
      </c>
    </row>
    <row r="2259" spans="1:3" ht="15" customHeight="1" x14ac:dyDescent="0.25">
      <c r="A2259" s="216">
        <v>45846</v>
      </c>
      <c r="B2259" s="217" t="s">
        <v>107</v>
      </c>
      <c r="C2259" s="218">
        <v>0</v>
      </c>
    </row>
    <row r="2260" spans="1:3" ht="15" customHeight="1" x14ac:dyDescent="0.25">
      <c r="A2260" s="216">
        <v>45847</v>
      </c>
      <c r="B2260" s="217" t="s">
        <v>107</v>
      </c>
      <c r="C2260" s="218">
        <v>0</v>
      </c>
    </row>
    <row r="2261" spans="1:3" ht="15" customHeight="1" x14ac:dyDescent="0.25">
      <c r="A2261" s="216">
        <v>45848</v>
      </c>
      <c r="B2261" s="217" t="s">
        <v>107</v>
      </c>
      <c r="C2261" s="218">
        <v>0</v>
      </c>
    </row>
    <row r="2262" spans="1:3" ht="15" customHeight="1" x14ac:dyDescent="0.25">
      <c r="A2262" s="216">
        <v>45849</v>
      </c>
      <c r="B2262" s="217" t="s">
        <v>107</v>
      </c>
      <c r="C2262" s="218">
        <v>0</v>
      </c>
    </row>
    <row r="2263" spans="1:3" ht="15" customHeight="1" x14ac:dyDescent="0.25">
      <c r="A2263" s="216">
        <v>45852</v>
      </c>
      <c r="B2263" s="217" t="s">
        <v>107</v>
      </c>
      <c r="C2263" s="218">
        <v>0</v>
      </c>
    </row>
    <row r="2264" spans="1:3" ht="15" customHeight="1" x14ac:dyDescent="0.25">
      <c r="A2264" s="216">
        <v>45853</v>
      </c>
      <c r="B2264" s="217" t="s">
        <v>107</v>
      </c>
      <c r="C2264" s="218">
        <v>0</v>
      </c>
    </row>
    <row r="2265" spans="1:3" ht="15" customHeight="1" x14ac:dyDescent="0.25">
      <c r="A2265" s="216">
        <v>45854</v>
      </c>
      <c r="B2265" s="217" t="s">
        <v>107</v>
      </c>
      <c r="C2265" s="218">
        <v>0</v>
      </c>
    </row>
    <row r="2266" spans="1:3" ht="15" customHeight="1" x14ac:dyDescent="0.25">
      <c r="A2266" s="216">
        <v>45855</v>
      </c>
      <c r="B2266" s="217" t="s">
        <v>107</v>
      </c>
      <c r="C2266" s="218">
        <v>0</v>
      </c>
    </row>
    <row r="2267" spans="1:3" ht="15" customHeight="1" x14ac:dyDescent="0.25">
      <c r="A2267" s="216">
        <v>45856</v>
      </c>
      <c r="B2267" s="217" t="s">
        <v>107</v>
      </c>
      <c r="C2267" s="218">
        <v>0</v>
      </c>
    </row>
    <row r="2268" spans="1:3" ht="15" customHeight="1" x14ac:dyDescent="0.25">
      <c r="A2268" s="216">
        <v>45859</v>
      </c>
      <c r="B2268" s="217" t="s">
        <v>107</v>
      </c>
      <c r="C2268" s="218">
        <v>0</v>
      </c>
    </row>
    <row r="2269" spans="1:3" ht="15" customHeight="1" x14ac:dyDescent="0.25">
      <c r="A2269" s="216">
        <v>45860</v>
      </c>
      <c r="B2269" s="217" t="s">
        <v>107</v>
      </c>
      <c r="C2269" s="218">
        <v>0</v>
      </c>
    </row>
    <row r="2270" spans="1:3" ht="15" customHeight="1" x14ac:dyDescent="0.25">
      <c r="A2270" s="216">
        <v>45861</v>
      </c>
      <c r="B2270" s="217" t="s">
        <v>107</v>
      </c>
      <c r="C2270" s="218">
        <v>0</v>
      </c>
    </row>
    <row r="2271" spans="1:3" ht="15" customHeight="1" x14ac:dyDescent="0.25">
      <c r="A2271" s="216">
        <v>45862</v>
      </c>
      <c r="B2271" s="217" t="s">
        <v>107</v>
      </c>
      <c r="C2271" s="218">
        <v>0</v>
      </c>
    </row>
    <row r="2272" spans="1:3" ht="15" customHeight="1" x14ac:dyDescent="0.25">
      <c r="A2272" s="216">
        <v>45863</v>
      </c>
      <c r="B2272" s="217" t="s">
        <v>107</v>
      </c>
      <c r="C2272" s="218">
        <v>0</v>
      </c>
    </row>
    <row r="2273" spans="1:3" ht="15" customHeight="1" x14ac:dyDescent="0.25">
      <c r="A2273" s="216">
        <v>45866</v>
      </c>
      <c r="B2273" s="217" t="s">
        <v>107</v>
      </c>
      <c r="C2273" s="218">
        <v>0</v>
      </c>
    </row>
    <row r="2274" spans="1:3" ht="15" customHeight="1" x14ac:dyDescent="0.25">
      <c r="A2274" s="216">
        <v>45867</v>
      </c>
      <c r="B2274" s="217" t="s">
        <v>107</v>
      </c>
      <c r="C2274" s="218">
        <v>0</v>
      </c>
    </row>
    <row r="2275" spans="1:3" ht="15" customHeight="1" x14ac:dyDescent="0.25">
      <c r="A2275" s="216">
        <v>45868</v>
      </c>
      <c r="B2275" s="217" t="s">
        <v>107</v>
      </c>
      <c r="C2275" s="218">
        <v>0</v>
      </c>
    </row>
    <row r="2276" spans="1:3" ht="15" customHeight="1" x14ac:dyDescent="0.25">
      <c r="A2276" s="216">
        <v>45869</v>
      </c>
      <c r="B2276" s="217" t="s">
        <v>107</v>
      </c>
      <c r="C2276" s="218">
        <v>0</v>
      </c>
    </row>
    <row r="2277" spans="1:3" ht="15" customHeight="1" x14ac:dyDescent="0.25">
      <c r="A2277" s="216">
        <v>45870</v>
      </c>
      <c r="B2277" s="217" t="s">
        <v>107</v>
      </c>
      <c r="C2277" s="218">
        <v>0</v>
      </c>
    </row>
    <row r="2278" spans="1:3" ht="15" customHeight="1" x14ac:dyDescent="0.25">
      <c r="A2278" s="216">
        <v>45873</v>
      </c>
      <c r="B2278" s="217" t="s">
        <v>107</v>
      </c>
      <c r="C2278" s="218">
        <v>0</v>
      </c>
    </row>
    <row r="2279" spans="1:3" ht="15" customHeight="1" x14ac:dyDescent="0.25">
      <c r="A2279" s="216">
        <v>45874</v>
      </c>
      <c r="B2279" s="217" t="s">
        <v>107</v>
      </c>
      <c r="C2279" s="218">
        <v>0</v>
      </c>
    </row>
    <row r="2280" spans="1:3" ht="15" customHeight="1" x14ac:dyDescent="0.25">
      <c r="A2280" s="216">
        <v>45875</v>
      </c>
      <c r="B2280" s="217" t="s">
        <v>107</v>
      </c>
      <c r="C2280" s="218">
        <v>0</v>
      </c>
    </row>
    <row r="2281" spans="1:3" ht="15" customHeight="1" x14ac:dyDescent="0.25">
      <c r="A2281" s="216">
        <v>45876</v>
      </c>
      <c r="B2281" s="217" t="s">
        <v>107</v>
      </c>
      <c r="C2281" s="218">
        <v>0</v>
      </c>
    </row>
    <row r="2282" spans="1:3" ht="15" customHeight="1" x14ac:dyDescent="0.25">
      <c r="A2282" s="216">
        <v>45877</v>
      </c>
      <c r="B2282" s="217" t="s">
        <v>107</v>
      </c>
      <c r="C2282" s="218">
        <v>0</v>
      </c>
    </row>
    <row r="2283" spans="1:3" ht="15" customHeight="1" x14ac:dyDescent="0.25">
      <c r="A2283" s="216">
        <v>45880</v>
      </c>
      <c r="B2283" s="217" t="s">
        <v>107</v>
      </c>
      <c r="C2283" s="218">
        <v>0</v>
      </c>
    </row>
    <row r="2284" spans="1:3" ht="15" customHeight="1" x14ac:dyDescent="0.25">
      <c r="A2284" s="216">
        <v>45881</v>
      </c>
      <c r="B2284" s="217" t="s">
        <v>107</v>
      </c>
      <c r="C2284" s="218">
        <v>0</v>
      </c>
    </row>
    <row r="2285" spans="1:3" ht="15" customHeight="1" x14ac:dyDescent="0.25">
      <c r="A2285" s="216">
        <v>45882</v>
      </c>
      <c r="B2285" s="217" t="s">
        <v>107</v>
      </c>
      <c r="C2285" s="218">
        <v>0</v>
      </c>
    </row>
    <row r="2286" spans="1:3" ht="15" customHeight="1" x14ac:dyDescent="0.25">
      <c r="A2286" s="216">
        <v>45883</v>
      </c>
      <c r="B2286" s="217" t="s">
        <v>107</v>
      </c>
      <c r="C2286" s="218">
        <v>0</v>
      </c>
    </row>
    <row r="2287" spans="1:3" ht="15" customHeight="1" x14ac:dyDescent="0.25">
      <c r="A2287" s="216">
        <v>45884</v>
      </c>
      <c r="B2287" s="217" t="s">
        <v>107</v>
      </c>
      <c r="C2287" s="218">
        <v>0</v>
      </c>
    </row>
    <row r="2288" spans="1:3" ht="15" customHeight="1" x14ac:dyDescent="0.25">
      <c r="A2288" s="216">
        <v>45887</v>
      </c>
      <c r="B2288" s="217" t="s">
        <v>107</v>
      </c>
      <c r="C2288" s="218">
        <v>0</v>
      </c>
    </row>
    <row r="2289" spans="1:3" ht="15" customHeight="1" x14ac:dyDescent="0.25">
      <c r="A2289" s="216">
        <v>45888</v>
      </c>
      <c r="B2289" s="217" t="s">
        <v>107</v>
      </c>
      <c r="C2289" s="218">
        <v>0</v>
      </c>
    </row>
    <row r="2290" spans="1:3" ht="15" customHeight="1" x14ac:dyDescent="0.25">
      <c r="A2290" s="216">
        <v>45889</v>
      </c>
      <c r="B2290" s="217" t="s">
        <v>107</v>
      </c>
      <c r="C2290" s="218">
        <v>0</v>
      </c>
    </row>
    <row r="2291" spans="1:3" ht="15" customHeight="1" x14ac:dyDescent="0.25">
      <c r="A2291" s="216">
        <v>45890</v>
      </c>
      <c r="B2291" s="217" t="s">
        <v>107</v>
      </c>
      <c r="C2291" s="218">
        <v>0</v>
      </c>
    </row>
    <row r="2292" spans="1:3" ht="15" customHeight="1" x14ac:dyDescent="0.25">
      <c r="A2292" s="216">
        <v>45891</v>
      </c>
      <c r="B2292" s="217" t="s">
        <v>107</v>
      </c>
      <c r="C2292" s="218">
        <v>0</v>
      </c>
    </row>
    <row r="2293" spans="1:3" ht="15" customHeight="1" x14ac:dyDescent="0.25">
      <c r="A2293" s="216">
        <v>45894</v>
      </c>
      <c r="B2293" s="217" t="s">
        <v>107</v>
      </c>
      <c r="C2293" s="218">
        <v>0</v>
      </c>
    </row>
    <row r="2294" spans="1:3" ht="15" customHeight="1" x14ac:dyDescent="0.25">
      <c r="A2294" s="216">
        <v>45895</v>
      </c>
      <c r="B2294" s="217" t="s">
        <v>107</v>
      </c>
      <c r="C2294" s="218">
        <v>0</v>
      </c>
    </row>
    <row r="2295" spans="1:3" ht="15" customHeight="1" x14ac:dyDescent="0.25">
      <c r="A2295" s="216">
        <v>45896</v>
      </c>
      <c r="B2295" s="217" t="s">
        <v>107</v>
      </c>
      <c r="C2295" s="218">
        <v>0</v>
      </c>
    </row>
    <row r="2296" spans="1:3" ht="15" customHeight="1" x14ac:dyDescent="0.25">
      <c r="A2296" s="216">
        <v>45897</v>
      </c>
      <c r="B2296" s="217" t="s">
        <v>107</v>
      </c>
      <c r="C2296" s="218">
        <v>0</v>
      </c>
    </row>
    <row r="2297" spans="1:3" ht="15" customHeight="1" x14ac:dyDescent="0.25">
      <c r="A2297" s="216">
        <v>45898</v>
      </c>
      <c r="B2297" s="217" t="s">
        <v>107</v>
      </c>
      <c r="C2297" s="218">
        <v>0</v>
      </c>
    </row>
    <row r="2298" spans="1:3" ht="15" customHeight="1" x14ac:dyDescent="0.25">
      <c r="A2298" s="216">
        <v>45901</v>
      </c>
      <c r="B2298" s="217" t="s">
        <v>107</v>
      </c>
      <c r="C2298" s="218">
        <v>0</v>
      </c>
    </row>
    <row r="2299" spans="1:3" ht="15" customHeight="1" x14ac:dyDescent="0.25">
      <c r="A2299" s="216">
        <v>45902</v>
      </c>
      <c r="B2299" s="217" t="s">
        <v>107</v>
      </c>
      <c r="C2299" s="218">
        <v>0</v>
      </c>
    </row>
    <row r="2300" spans="1:3" ht="15" customHeight="1" x14ac:dyDescent="0.25">
      <c r="A2300" s="216">
        <v>45903</v>
      </c>
      <c r="B2300" s="217" t="s">
        <v>107</v>
      </c>
      <c r="C2300" s="218">
        <v>0</v>
      </c>
    </row>
    <row r="2301" spans="1:3" ht="15" customHeight="1" x14ac:dyDescent="0.25">
      <c r="A2301" s="216">
        <v>45904</v>
      </c>
      <c r="B2301" s="217" t="s">
        <v>107</v>
      </c>
      <c r="C2301" s="218">
        <v>0</v>
      </c>
    </row>
    <row r="2302" spans="1:3" ht="15" customHeight="1" x14ac:dyDescent="0.25">
      <c r="A2302" s="216">
        <v>45905</v>
      </c>
      <c r="B2302" s="217" t="s">
        <v>107</v>
      </c>
      <c r="C2302" s="218">
        <v>0</v>
      </c>
    </row>
    <row r="2303" spans="1:3" ht="15" customHeight="1" x14ac:dyDescent="0.25">
      <c r="A2303" s="216">
        <v>45908</v>
      </c>
      <c r="B2303" s="217" t="s">
        <v>107</v>
      </c>
      <c r="C2303" s="218">
        <v>0</v>
      </c>
    </row>
    <row r="2304" spans="1:3" ht="15" customHeight="1" x14ac:dyDescent="0.25">
      <c r="A2304" s="216">
        <v>45909</v>
      </c>
      <c r="B2304" s="217" t="s">
        <v>107</v>
      </c>
      <c r="C2304" s="218">
        <v>0</v>
      </c>
    </row>
    <row r="2305" spans="1:3" ht="15" customHeight="1" x14ac:dyDescent="0.25">
      <c r="A2305" s="216">
        <v>45910</v>
      </c>
      <c r="B2305" s="217" t="s">
        <v>107</v>
      </c>
      <c r="C2305" s="218">
        <v>0</v>
      </c>
    </row>
    <row r="2306" spans="1:3" ht="15" customHeight="1" x14ac:dyDescent="0.25">
      <c r="A2306" s="216">
        <v>45911</v>
      </c>
      <c r="B2306" s="217" t="s">
        <v>107</v>
      </c>
      <c r="C2306" s="218">
        <v>0</v>
      </c>
    </row>
    <row r="2307" spans="1:3" ht="15" customHeight="1" x14ac:dyDescent="0.25">
      <c r="A2307" s="216">
        <v>45912</v>
      </c>
      <c r="B2307" s="217" t="s">
        <v>107</v>
      </c>
      <c r="C2307" s="218">
        <v>0</v>
      </c>
    </row>
    <row r="2308" spans="1:3" ht="15" customHeight="1" x14ac:dyDescent="0.25">
      <c r="A2308" s="216">
        <v>45915</v>
      </c>
      <c r="B2308" s="217" t="s">
        <v>107</v>
      </c>
      <c r="C2308" s="218">
        <v>0</v>
      </c>
    </row>
    <row r="2309" spans="1:3" ht="15" customHeight="1" x14ac:dyDescent="0.25">
      <c r="A2309" s="216">
        <v>45916</v>
      </c>
      <c r="B2309" s="217" t="s">
        <v>107</v>
      </c>
      <c r="C2309" s="218">
        <v>0</v>
      </c>
    </row>
    <row r="2310" spans="1:3" ht="15" customHeight="1" x14ac:dyDescent="0.25">
      <c r="A2310" s="216">
        <v>45917</v>
      </c>
      <c r="B2310" s="217" t="s">
        <v>107</v>
      </c>
      <c r="C2310" s="218">
        <v>0</v>
      </c>
    </row>
    <row r="2311" spans="1:3" ht="15" customHeight="1" x14ac:dyDescent="0.25">
      <c r="A2311" s="216">
        <v>45918</v>
      </c>
      <c r="B2311" s="217" t="s">
        <v>107</v>
      </c>
      <c r="C2311" s="218">
        <v>0</v>
      </c>
    </row>
    <row r="2312" spans="1:3" ht="15" customHeight="1" x14ac:dyDescent="0.25">
      <c r="A2312" s="216">
        <v>45919</v>
      </c>
      <c r="B2312" s="217" t="s">
        <v>107</v>
      </c>
      <c r="C2312" s="218">
        <v>0</v>
      </c>
    </row>
    <row r="2313" spans="1:3" ht="15" customHeight="1" x14ac:dyDescent="0.25">
      <c r="A2313" s="216">
        <v>45922</v>
      </c>
      <c r="B2313" s="217" t="s">
        <v>107</v>
      </c>
      <c r="C2313" s="218">
        <v>0</v>
      </c>
    </row>
    <row r="2314" spans="1:3" ht="15" customHeight="1" x14ac:dyDescent="0.25">
      <c r="A2314" s="216">
        <v>45923</v>
      </c>
      <c r="B2314" s="217" t="s">
        <v>107</v>
      </c>
      <c r="C2314" s="218">
        <v>0</v>
      </c>
    </row>
    <row r="2315" spans="1:3" ht="15" customHeight="1" x14ac:dyDescent="0.25">
      <c r="A2315" s="216">
        <v>45924</v>
      </c>
      <c r="B2315" s="217" t="s">
        <v>107</v>
      </c>
      <c r="C2315" s="218">
        <v>0</v>
      </c>
    </row>
    <row r="2316" spans="1:3" ht="15" customHeight="1" x14ac:dyDescent="0.25">
      <c r="A2316" s="216">
        <v>45925</v>
      </c>
      <c r="B2316" s="217" t="s">
        <v>107</v>
      </c>
      <c r="C2316" s="218">
        <v>0</v>
      </c>
    </row>
    <row r="2317" spans="1:3" ht="15" customHeight="1" x14ac:dyDescent="0.25">
      <c r="A2317" s="216">
        <v>45926</v>
      </c>
      <c r="B2317" s="217" t="s">
        <v>107</v>
      </c>
      <c r="C2317" s="218">
        <v>0</v>
      </c>
    </row>
    <row r="2318" spans="1:3" ht="15" customHeight="1" x14ac:dyDescent="0.25">
      <c r="A2318" s="216">
        <v>45929</v>
      </c>
      <c r="B2318" s="217" t="s">
        <v>107</v>
      </c>
      <c r="C2318" s="218">
        <v>0</v>
      </c>
    </row>
    <row r="2319" spans="1:3" ht="15" customHeight="1" x14ac:dyDescent="0.25">
      <c r="A2319" s="216">
        <v>45930</v>
      </c>
      <c r="B2319" s="217" t="s">
        <v>107</v>
      </c>
      <c r="C2319" s="218">
        <v>0</v>
      </c>
    </row>
    <row r="2320" spans="1:3" ht="15" customHeight="1" x14ac:dyDescent="0.25">
      <c r="A2320" s="216">
        <v>45743</v>
      </c>
      <c r="B2320" s="217" t="s">
        <v>1777</v>
      </c>
      <c r="C2320" s="218">
        <v>0</v>
      </c>
    </row>
    <row r="2321" spans="1:3" ht="15" customHeight="1" x14ac:dyDescent="0.25">
      <c r="A2321" s="216">
        <v>45744</v>
      </c>
      <c r="B2321" s="217" t="s">
        <v>1777</v>
      </c>
      <c r="C2321" s="218">
        <v>0</v>
      </c>
    </row>
    <row r="2322" spans="1:3" ht="15" customHeight="1" x14ac:dyDescent="0.25">
      <c r="A2322" s="216">
        <v>45747</v>
      </c>
      <c r="B2322" s="217" t="s">
        <v>1777</v>
      </c>
      <c r="C2322" s="218">
        <v>0</v>
      </c>
    </row>
    <row r="2323" spans="1:3" ht="15" customHeight="1" x14ac:dyDescent="0.25">
      <c r="A2323" s="216">
        <v>45748</v>
      </c>
      <c r="B2323" s="217" t="s">
        <v>1777</v>
      </c>
      <c r="C2323" s="218">
        <v>0</v>
      </c>
    </row>
    <row r="2324" spans="1:3" ht="15" customHeight="1" x14ac:dyDescent="0.25">
      <c r="A2324" s="216">
        <v>45749</v>
      </c>
      <c r="B2324" s="217" t="s">
        <v>1777</v>
      </c>
      <c r="C2324" s="218">
        <v>0</v>
      </c>
    </row>
    <row r="2325" spans="1:3" ht="15" customHeight="1" x14ac:dyDescent="0.25">
      <c r="A2325" s="216">
        <v>45750</v>
      </c>
      <c r="B2325" s="217" t="s">
        <v>1777</v>
      </c>
      <c r="C2325" s="218">
        <v>0</v>
      </c>
    </row>
    <row r="2326" spans="1:3" ht="15" customHeight="1" x14ac:dyDescent="0.25">
      <c r="A2326" s="216">
        <v>45751</v>
      </c>
      <c r="B2326" s="217" t="s">
        <v>1777</v>
      </c>
      <c r="C2326" s="218">
        <v>0</v>
      </c>
    </row>
    <row r="2327" spans="1:3" ht="15" customHeight="1" x14ac:dyDescent="0.25">
      <c r="A2327" s="216">
        <v>45754</v>
      </c>
      <c r="B2327" s="217" t="s">
        <v>1777</v>
      </c>
      <c r="C2327" s="218">
        <v>0</v>
      </c>
    </row>
    <row r="2328" spans="1:3" ht="15" customHeight="1" x14ac:dyDescent="0.25">
      <c r="A2328" s="216">
        <v>45755</v>
      </c>
      <c r="B2328" s="217" t="s">
        <v>1777</v>
      </c>
      <c r="C2328" s="218">
        <v>0</v>
      </c>
    </row>
    <row r="2329" spans="1:3" ht="15" customHeight="1" x14ac:dyDescent="0.25">
      <c r="A2329" s="216">
        <v>45756</v>
      </c>
      <c r="B2329" s="217" t="s">
        <v>1777</v>
      </c>
      <c r="C2329" s="218">
        <v>0</v>
      </c>
    </row>
    <row r="2330" spans="1:3" ht="15" customHeight="1" x14ac:dyDescent="0.25">
      <c r="A2330" s="216">
        <v>45757</v>
      </c>
      <c r="B2330" s="217" t="s">
        <v>1777</v>
      </c>
      <c r="C2330" s="218">
        <v>0</v>
      </c>
    </row>
    <row r="2331" spans="1:3" ht="15" customHeight="1" x14ac:dyDescent="0.25">
      <c r="A2331" s="216">
        <v>45758</v>
      </c>
      <c r="B2331" s="217" t="s">
        <v>1777</v>
      </c>
      <c r="C2331" s="218">
        <v>0</v>
      </c>
    </row>
    <row r="2332" spans="1:3" ht="15" customHeight="1" x14ac:dyDescent="0.25">
      <c r="A2332" s="216">
        <v>45761</v>
      </c>
      <c r="B2332" s="217" t="s">
        <v>1777</v>
      </c>
      <c r="C2332" s="218">
        <v>0</v>
      </c>
    </row>
    <row r="2333" spans="1:3" ht="15" customHeight="1" x14ac:dyDescent="0.25">
      <c r="A2333" s="216">
        <v>45762</v>
      </c>
      <c r="B2333" s="217" t="s">
        <v>1777</v>
      </c>
      <c r="C2333" s="218">
        <v>0</v>
      </c>
    </row>
    <row r="2334" spans="1:3" ht="15" customHeight="1" x14ac:dyDescent="0.25">
      <c r="A2334" s="216">
        <v>45763</v>
      </c>
      <c r="B2334" s="217" t="s">
        <v>1777</v>
      </c>
      <c r="C2334" s="218">
        <v>0</v>
      </c>
    </row>
    <row r="2335" spans="1:3" ht="15" customHeight="1" x14ac:dyDescent="0.25">
      <c r="A2335" s="216">
        <v>45764</v>
      </c>
      <c r="B2335" s="217" t="s">
        <v>1777</v>
      </c>
      <c r="C2335" s="218">
        <v>0</v>
      </c>
    </row>
    <row r="2336" spans="1:3" ht="15" customHeight="1" x14ac:dyDescent="0.25">
      <c r="A2336" s="216">
        <v>45769</v>
      </c>
      <c r="B2336" s="217" t="s">
        <v>1777</v>
      </c>
      <c r="C2336" s="218">
        <v>0</v>
      </c>
    </row>
    <row r="2337" spans="1:3" ht="15" customHeight="1" x14ac:dyDescent="0.25">
      <c r="A2337" s="216">
        <v>45770</v>
      </c>
      <c r="B2337" s="217" t="s">
        <v>1777</v>
      </c>
      <c r="C2337" s="218">
        <v>0</v>
      </c>
    </row>
    <row r="2338" spans="1:3" ht="15" customHeight="1" x14ac:dyDescent="0.25">
      <c r="A2338" s="216">
        <v>45771</v>
      </c>
      <c r="B2338" s="217" t="s">
        <v>1777</v>
      </c>
      <c r="C2338" s="218">
        <v>0</v>
      </c>
    </row>
    <row r="2339" spans="1:3" ht="15" customHeight="1" x14ac:dyDescent="0.25">
      <c r="A2339" s="216">
        <v>45772</v>
      </c>
      <c r="B2339" s="217" t="s">
        <v>1777</v>
      </c>
      <c r="C2339" s="218">
        <v>0</v>
      </c>
    </row>
    <row r="2340" spans="1:3" ht="15" customHeight="1" x14ac:dyDescent="0.25">
      <c r="A2340" s="216">
        <v>45775</v>
      </c>
      <c r="B2340" s="217" t="s">
        <v>1777</v>
      </c>
      <c r="C2340" s="218">
        <v>0</v>
      </c>
    </row>
    <row r="2341" spans="1:3" ht="15" customHeight="1" x14ac:dyDescent="0.25">
      <c r="A2341" s="216">
        <v>45776</v>
      </c>
      <c r="B2341" s="217" t="s">
        <v>1777</v>
      </c>
      <c r="C2341" s="218">
        <v>0</v>
      </c>
    </row>
    <row r="2342" spans="1:3" ht="15" customHeight="1" x14ac:dyDescent="0.25">
      <c r="A2342" s="216">
        <v>45777</v>
      </c>
      <c r="B2342" s="217" t="s">
        <v>1777</v>
      </c>
      <c r="C2342" s="218">
        <v>0</v>
      </c>
    </row>
    <row r="2343" spans="1:3" ht="15" customHeight="1" x14ac:dyDescent="0.25">
      <c r="A2343" s="216">
        <v>45779</v>
      </c>
      <c r="B2343" s="217" t="s">
        <v>1777</v>
      </c>
      <c r="C2343" s="218">
        <v>0</v>
      </c>
    </row>
    <row r="2344" spans="1:3" ht="15" customHeight="1" x14ac:dyDescent="0.25">
      <c r="A2344" s="216">
        <v>45782</v>
      </c>
      <c r="B2344" s="217" t="s">
        <v>1777</v>
      </c>
      <c r="C2344" s="218">
        <v>0</v>
      </c>
    </row>
    <row r="2345" spans="1:3" ht="15" customHeight="1" x14ac:dyDescent="0.25">
      <c r="A2345" s="216">
        <v>45783</v>
      </c>
      <c r="B2345" s="217" t="s">
        <v>1777</v>
      </c>
      <c r="C2345" s="218">
        <v>0</v>
      </c>
    </row>
    <row r="2346" spans="1:3" ht="15" customHeight="1" x14ac:dyDescent="0.25">
      <c r="A2346" s="216">
        <v>45784</v>
      </c>
      <c r="B2346" s="217" t="s">
        <v>1777</v>
      </c>
      <c r="C2346" s="218">
        <v>0</v>
      </c>
    </row>
    <row r="2347" spans="1:3" ht="15" customHeight="1" x14ac:dyDescent="0.25">
      <c r="A2347" s="216">
        <v>45785</v>
      </c>
      <c r="B2347" s="217" t="s">
        <v>1777</v>
      </c>
      <c r="C2347" s="218">
        <v>0</v>
      </c>
    </row>
    <row r="2348" spans="1:3" ht="15" customHeight="1" x14ac:dyDescent="0.25">
      <c r="A2348" s="216">
        <v>45786</v>
      </c>
      <c r="B2348" s="217" t="s">
        <v>1777</v>
      </c>
      <c r="C2348" s="218">
        <v>0</v>
      </c>
    </row>
    <row r="2349" spans="1:3" ht="15" customHeight="1" x14ac:dyDescent="0.25">
      <c r="A2349" s="216">
        <v>45789</v>
      </c>
      <c r="B2349" s="217" t="s">
        <v>1777</v>
      </c>
      <c r="C2349" s="218">
        <v>0</v>
      </c>
    </row>
    <row r="2350" spans="1:3" ht="15" customHeight="1" x14ac:dyDescent="0.25">
      <c r="A2350" s="216">
        <v>45790</v>
      </c>
      <c r="B2350" s="217" t="s">
        <v>1777</v>
      </c>
      <c r="C2350" s="218">
        <v>0</v>
      </c>
    </row>
    <row r="2351" spans="1:3" ht="15" customHeight="1" x14ac:dyDescent="0.25">
      <c r="A2351" s="216">
        <v>45791</v>
      </c>
      <c r="B2351" s="217" t="s">
        <v>1777</v>
      </c>
      <c r="C2351" s="218">
        <v>0</v>
      </c>
    </row>
    <row r="2352" spans="1:3" ht="15" customHeight="1" x14ac:dyDescent="0.25">
      <c r="A2352" s="216">
        <v>45792</v>
      </c>
      <c r="B2352" s="217" t="s">
        <v>1777</v>
      </c>
      <c r="C2352" s="218">
        <v>0</v>
      </c>
    </row>
    <row r="2353" spans="1:3" ht="15" customHeight="1" x14ac:dyDescent="0.25">
      <c r="A2353" s="216">
        <v>45793</v>
      </c>
      <c r="B2353" s="217" t="s">
        <v>1777</v>
      </c>
      <c r="C2353" s="218">
        <v>0</v>
      </c>
    </row>
    <row r="2354" spans="1:3" ht="15" customHeight="1" x14ac:dyDescent="0.25">
      <c r="A2354" s="216">
        <v>45796</v>
      </c>
      <c r="B2354" s="217" t="s">
        <v>1777</v>
      </c>
      <c r="C2354" s="218">
        <v>0</v>
      </c>
    </row>
    <row r="2355" spans="1:3" ht="15" customHeight="1" x14ac:dyDescent="0.25">
      <c r="A2355" s="216">
        <v>45797</v>
      </c>
      <c r="B2355" s="217" t="s">
        <v>1777</v>
      </c>
      <c r="C2355" s="218">
        <v>0</v>
      </c>
    </row>
    <row r="2356" spans="1:3" ht="15" customHeight="1" x14ac:dyDescent="0.25">
      <c r="A2356" s="216">
        <v>45798</v>
      </c>
      <c r="B2356" s="217" t="s">
        <v>1777</v>
      </c>
      <c r="C2356" s="218">
        <v>0</v>
      </c>
    </row>
    <row r="2357" spans="1:3" ht="15" customHeight="1" x14ac:dyDescent="0.25">
      <c r="A2357" s="216">
        <v>45799</v>
      </c>
      <c r="B2357" s="217" t="s">
        <v>1777</v>
      </c>
      <c r="C2357" s="218">
        <v>0</v>
      </c>
    </row>
    <row r="2358" spans="1:3" ht="15" customHeight="1" x14ac:dyDescent="0.25">
      <c r="A2358" s="216">
        <v>45800</v>
      </c>
      <c r="B2358" s="217" t="s">
        <v>1777</v>
      </c>
      <c r="C2358" s="218">
        <v>0</v>
      </c>
    </row>
    <row r="2359" spans="1:3" ht="15" customHeight="1" x14ac:dyDescent="0.25">
      <c r="A2359" s="216">
        <v>45803</v>
      </c>
      <c r="B2359" s="217" t="s">
        <v>1777</v>
      </c>
      <c r="C2359" s="218">
        <v>0</v>
      </c>
    </row>
    <row r="2360" spans="1:3" ht="15" customHeight="1" x14ac:dyDescent="0.25">
      <c r="A2360" s="216">
        <v>45804</v>
      </c>
      <c r="B2360" s="217" t="s">
        <v>1777</v>
      </c>
      <c r="C2360" s="218">
        <v>0</v>
      </c>
    </row>
    <row r="2361" spans="1:3" ht="15" customHeight="1" x14ac:dyDescent="0.25">
      <c r="A2361" s="216">
        <v>45805</v>
      </c>
      <c r="B2361" s="217" t="s">
        <v>1777</v>
      </c>
      <c r="C2361" s="218">
        <v>0</v>
      </c>
    </row>
    <row r="2362" spans="1:3" ht="15" customHeight="1" x14ac:dyDescent="0.25">
      <c r="A2362" s="216">
        <v>45806</v>
      </c>
      <c r="B2362" s="217" t="s">
        <v>1777</v>
      </c>
      <c r="C2362" s="218">
        <v>0</v>
      </c>
    </row>
    <row r="2363" spans="1:3" ht="15" customHeight="1" x14ac:dyDescent="0.25">
      <c r="A2363" s="216">
        <v>45807</v>
      </c>
      <c r="B2363" s="217" t="s">
        <v>1777</v>
      </c>
      <c r="C2363" s="218">
        <v>0</v>
      </c>
    </row>
    <row r="2364" spans="1:3" ht="15" customHeight="1" x14ac:dyDescent="0.25">
      <c r="A2364" s="216">
        <v>45810</v>
      </c>
      <c r="B2364" s="217" t="s">
        <v>1777</v>
      </c>
      <c r="C2364" s="218">
        <v>0</v>
      </c>
    </row>
    <row r="2365" spans="1:3" ht="15" customHeight="1" x14ac:dyDescent="0.25">
      <c r="A2365" s="216">
        <v>45811</v>
      </c>
      <c r="B2365" s="217" t="s">
        <v>1777</v>
      </c>
      <c r="C2365" s="218">
        <v>0</v>
      </c>
    </row>
    <row r="2366" spans="1:3" ht="15" customHeight="1" x14ac:dyDescent="0.25">
      <c r="A2366" s="216">
        <v>45812</v>
      </c>
      <c r="B2366" s="217" t="s">
        <v>1777</v>
      </c>
      <c r="C2366" s="218">
        <v>0</v>
      </c>
    </row>
    <row r="2367" spans="1:3" ht="15" customHeight="1" x14ac:dyDescent="0.25">
      <c r="A2367" s="216">
        <v>45813</v>
      </c>
      <c r="B2367" s="217" t="s">
        <v>1777</v>
      </c>
      <c r="C2367" s="218">
        <v>0</v>
      </c>
    </row>
    <row r="2368" spans="1:3" ht="15" customHeight="1" x14ac:dyDescent="0.25">
      <c r="A2368" s="216">
        <v>45814</v>
      </c>
      <c r="B2368" s="217" t="s">
        <v>1777</v>
      </c>
      <c r="C2368" s="218">
        <v>0</v>
      </c>
    </row>
    <row r="2369" spans="1:3" ht="15" customHeight="1" x14ac:dyDescent="0.25">
      <c r="A2369" s="216">
        <v>45817</v>
      </c>
      <c r="B2369" s="217" t="s">
        <v>1777</v>
      </c>
      <c r="C2369" s="218">
        <v>0</v>
      </c>
    </row>
    <row r="2370" spans="1:3" ht="15" customHeight="1" x14ac:dyDescent="0.25">
      <c r="A2370" s="216">
        <v>45818</v>
      </c>
      <c r="B2370" s="217" t="s">
        <v>1777</v>
      </c>
      <c r="C2370" s="218">
        <v>0</v>
      </c>
    </row>
    <row r="2371" spans="1:3" ht="15" customHeight="1" x14ac:dyDescent="0.25">
      <c r="A2371" s="216">
        <v>45819</v>
      </c>
      <c r="B2371" s="217" t="s">
        <v>1777</v>
      </c>
      <c r="C2371" s="218">
        <v>0</v>
      </c>
    </row>
    <row r="2372" spans="1:3" ht="15" customHeight="1" x14ac:dyDescent="0.25">
      <c r="A2372" s="216">
        <v>45820</v>
      </c>
      <c r="B2372" s="217" t="s">
        <v>1777</v>
      </c>
      <c r="C2372" s="218">
        <v>0</v>
      </c>
    </row>
    <row r="2373" spans="1:3" ht="15" customHeight="1" x14ac:dyDescent="0.25">
      <c r="A2373" s="216">
        <v>45821</v>
      </c>
      <c r="B2373" s="217" t="s">
        <v>1777</v>
      </c>
      <c r="C2373" s="218">
        <v>0</v>
      </c>
    </row>
    <row r="2374" spans="1:3" ht="15" customHeight="1" x14ac:dyDescent="0.25">
      <c r="A2374" s="216">
        <v>45824</v>
      </c>
      <c r="B2374" s="217" t="s">
        <v>1777</v>
      </c>
      <c r="C2374" s="218">
        <v>0</v>
      </c>
    </row>
    <row r="2375" spans="1:3" ht="15" customHeight="1" x14ac:dyDescent="0.25">
      <c r="A2375" s="216">
        <v>45825</v>
      </c>
      <c r="B2375" s="217" t="s">
        <v>1777</v>
      </c>
      <c r="C2375" s="218">
        <v>0</v>
      </c>
    </row>
    <row r="2376" spans="1:3" ht="15" customHeight="1" x14ac:dyDescent="0.25">
      <c r="A2376" s="216">
        <v>45826</v>
      </c>
      <c r="B2376" s="217" t="s">
        <v>1777</v>
      </c>
      <c r="C2376" s="218">
        <v>0</v>
      </c>
    </row>
    <row r="2377" spans="1:3" ht="15" customHeight="1" x14ac:dyDescent="0.25">
      <c r="A2377" s="216">
        <v>45827</v>
      </c>
      <c r="B2377" s="217" t="s">
        <v>1777</v>
      </c>
      <c r="C2377" s="218">
        <v>0</v>
      </c>
    </row>
    <row r="2378" spans="1:3" ht="15" customHeight="1" x14ac:dyDescent="0.25">
      <c r="A2378" s="216">
        <v>45828</v>
      </c>
      <c r="B2378" s="217" t="s">
        <v>1777</v>
      </c>
      <c r="C2378" s="218">
        <v>0</v>
      </c>
    </row>
    <row r="2379" spans="1:3" ht="15" customHeight="1" x14ac:dyDescent="0.25">
      <c r="A2379" s="216">
        <v>45831</v>
      </c>
      <c r="B2379" s="217" t="s">
        <v>1777</v>
      </c>
      <c r="C2379" s="218">
        <v>0</v>
      </c>
    </row>
    <row r="2380" spans="1:3" ht="15" customHeight="1" x14ac:dyDescent="0.25">
      <c r="A2380" s="216">
        <v>45832</v>
      </c>
      <c r="B2380" s="217" t="s">
        <v>1777</v>
      </c>
      <c r="C2380" s="218">
        <v>0</v>
      </c>
    </row>
    <row r="2381" spans="1:3" ht="15" customHeight="1" x14ac:dyDescent="0.25">
      <c r="A2381" s="216">
        <v>45833</v>
      </c>
      <c r="B2381" s="217" t="s">
        <v>1777</v>
      </c>
      <c r="C2381" s="218">
        <v>0</v>
      </c>
    </row>
    <row r="2382" spans="1:3" ht="15" customHeight="1" x14ac:dyDescent="0.25">
      <c r="A2382" s="216">
        <v>45834</v>
      </c>
      <c r="B2382" s="217" t="s">
        <v>1777</v>
      </c>
      <c r="C2382" s="218">
        <v>0</v>
      </c>
    </row>
    <row r="2383" spans="1:3" ht="15" customHeight="1" x14ac:dyDescent="0.25">
      <c r="A2383" s="216">
        <v>45835</v>
      </c>
      <c r="B2383" s="217" t="s">
        <v>1777</v>
      </c>
      <c r="C2383" s="218">
        <v>0</v>
      </c>
    </row>
    <row r="2384" spans="1:3" ht="15" customHeight="1" x14ac:dyDescent="0.25">
      <c r="A2384" s="216">
        <v>45838</v>
      </c>
      <c r="B2384" s="217" t="s">
        <v>1777</v>
      </c>
      <c r="C2384" s="218">
        <v>0</v>
      </c>
    </row>
    <row r="2385" spans="1:3" ht="15" customHeight="1" x14ac:dyDescent="0.25">
      <c r="A2385" s="216">
        <v>45839</v>
      </c>
      <c r="B2385" s="217" t="s">
        <v>1777</v>
      </c>
      <c r="C2385" s="218">
        <v>0</v>
      </c>
    </row>
    <row r="2386" spans="1:3" ht="15" customHeight="1" x14ac:dyDescent="0.25">
      <c r="A2386" s="216">
        <v>45840</v>
      </c>
      <c r="B2386" s="217" t="s">
        <v>1777</v>
      </c>
      <c r="C2386" s="218">
        <v>0</v>
      </c>
    </row>
    <row r="2387" spans="1:3" ht="15" customHeight="1" x14ac:dyDescent="0.25">
      <c r="A2387" s="216">
        <v>45841</v>
      </c>
      <c r="B2387" s="217" t="s">
        <v>1777</v>
      </c>
      <c r="C2387" s="218">
        <v>0</v>
      </c>
    </row>
    <row r="2388" spans="1:3" ht="15" customHeight="1" x14ac:dyDescent="0.25">
      <c r="A2388" s="216">
        <v>45842</v>
      </c>
      <c r="B2388" s="217" t="s">
        <v>1777</v>
      </c>
      <c r="C2388" s="218">
        <v>0</v>
      </c>
    </row>
    <row r="2389" spans="1:3" ht="15" customHeight="1" x14ac:dyDescent="0.25">
      <c r="A2389" s="216">
        <v>45845</v>
      </c>
      <c r="B2389" s="217" t="s">
        <v>1777</v>
      </c>
      <c r="C2389" s="218">
        <v>0</v>
      </c>
    </row>
    <row r="2390" spans="1:3" ht="15" customHeight="1" x14ac:dyDescent="0.25">
      <c r="A2390" s="216">
        <v>45846</v>
      </c>
      <c r="B2390" s="217" t="s">
        <v>1777</v>
      </c>
      <c r="C2390" s="218">
        <v>0</v>
      </c>
    </row>
    <row r="2391" spans="1:3" ht="15" customHeight="1" x14ac:dyDescent="0.25">
      <c r="A2391" s="216">
        <v>45847</v>
      </c>
      <c r="B2391" s="217" t="s">
        <v>1777</v>
      </c>
      <c r="C2391" s="218">
        <v>0</v>
      </c>
    </row>
    <row r="2392" spans="1:3" ht="15" customHeight="1" x14ac:dyDescent="0.25">
      <c r="A2392" s="216">
        <v>45848</v>
      </c>
      <c r="B2392" s="217" t="s">
        <v>1777</v>
      </c>
      <c r="C2392" s="218">
        <v>0</v>
      </c>
    </row>
    <row r="2393" spans="1:3" ht="15" customHeight="1" x14ac:dyDescent="0.25">
      <c r="A2393" s="216">
        <v>45849</v>
      </c>
      <c r="B2393" s="217" t="s">
        <v>1777</v>
      </c>
      <c r="C2393" s="218">
        <v>0</v>
      </c>
    </row>
    <row r="2394" spans="1:3" ht="15" customHeight="1" x14ac:dyDescent="0.25">
      <c r="A2394" s="216">
        <v>45852</v>
      </c>
      <c r="B2394" s="217" t="s">
        <v>1777</v>
      </c>
      <c r="C2394" s="218">
        <v>0</v>
      </c>
    </row>
    <row r="2395" spans="1:3" ht="15" customHeight="1" x14ac:dyDescent="0.25">
      <c r="A2395" s="216">
        <v>45853</v>
      </c>
      <c r="B2395" s="217" t="s">
        <v>1777</v>
      </c>
      <c r="C2395" s="218">
        <v>0</v>
      </c>
    </row>
    <row r="2396" spans="1:3" ht="15" customHeight="1" x14ac:dyDescent="0.25">
      <c r="A2396" s="216">
        <v>45854</v>
      </c>
      <c r="B2396" s="217" t="s">
        <v>1777</v>
      </c>
      <c r="C2396" s="218">
        <v>0</v>
      </c>
    </row>
    <row r="2397" spans="1:3" ht="15" customHeight="1" x14ac:dyDescent="0.25">
      <c r="A2397" s="216">
        <v>45855</v>
      </c>
      <c r="B2397" s="217" t="s">
        <v>1777</v>
      </c>
      <c r="C2397" s="218">
        <v>0</v>
      </c>
    </row>
    <row r="2398" spans="1:3" ht="15" customHeight="1" x14ac:dyDescent="0.25">
      <c r="A2398" s="216">
        <v>45856</v>
      </c>
      <c r="B2398" s="217" t="s">
        <v>1777</v>
      </c>
      <c r="C2398" s="218">
        <v>0</v>
      </c>
    </row>
    <row r="2399" spans="1:3" ht="15" customHeight="1" x14ac:dyDescent="0.25">
      <c r="A2399" s="216">
        <v>45859</v>
      </c>
      <c r="B2399" s="217" t="s">
        <v>1777</v>
      </c>
      <c r="C2399" s="218">
        <v>0</v>
      </c>
    </row>
    <row r="2400" spans="1:3" ht="15" customHeight="1" x14ac:dyDescent="0.25">
      <c r="A2400" s="216">
        <v>45860</v>
      </c>
      <c r="B2400" s="217" t="s">
        <v>1777</v>
      </c>
      <c r="C2400" s="218">
        <v>0</v>
      </c>
    </row>
    <row r="2401" spans="1:3" ht="15" customHeight="1" x14ac:dyDescent="0.25">
      <c r="A2401" s="216">
        <v>45861</v>
      </c>
      <c r="B2401" s="217" t="s">
        <v>1777</v>
      </c>
      <c r="C2401" s="218">
        <v>0</v>
      </c>
    </row>
    <row r="2402" spans="1:3" ht="15" customHeight="1" x14ac:dyDescent="0.25">
      <c r="A2402" s="216">
        <v>45862</v>
      </c>
      <c r="B2402" s="217" t="s">
        <v>1777</v>
      </c>
      <c r="C2402" s="218">
        <v>0</v>
      </c>
    </row>
    <row r="2403" spans="1:3" ht="15" customHeight="1" x14ac:dyDescent="0.25">
      <c r="A2403" s="216">
        <v>45863</v>
      </c>
      <c r="B2403" s="217" t="s">
        <v>1777</v>
      </c>
      <c r="C2403" s="218">
        <v>0</v>
      </c>
    </row>
    <row r="2404" spans="1:3" ht="15" customHeight="1" x14ac:dyDescent="0.25">
      <c r="A2404" s="216">
        <v>45866</v>
      </c>
      <c r="B2404" s="217" t="s">
        <v>1777</v>
      </c>
      <c r="C2404" s="218">
        <v>0</v>
      </c>
    </row>
    <row r="2405" spans="1:3" ht="15" customHeight="1" x14ac:dyDescent="0.25">
      <c r="A2405" s="216">
        <v>45867</v>
      </c>
      <c r="B2405" s="217" t="s">
        <v>1777</v>
      </c>
      <c r="C2405" s="218">
        <v>0</v>
      </c>
    </row>
    <row r="2406" spans="1:3" ht="15" customHeight="1" x14ac:dyDescent="0.25">
      <c r="A2406" s="216">
        <v>45868</v>
      </c>
      <c r="B2406" s="217" t="s">
        <v>1777</v>
      </c>
      <c r="C2406" s="218">
        <v>0</v>
      </c>
    </row>
    <row r="2407" spans="1:3" ht="15" customHeight="1" x14ac:dyDescent="0.25">
      <c r="A2407" s="216">
        <v>45869</v>
      </c>
      <c r="B2407" s="217" t="s">
        <v>1777</v>
      </c>
      <c r="C2407" s="218">
        <v>0</v>
      </c>
    </row>
    <row r="2408" spans="1:3" ht="15" customHeight="1" x14ac:dyDescent="0.25">
      <c r="A2408" s="216">
        <v>45870</v>
      </c>
      <c r="B2408" s="217" t="s">
        <v>1777</v>
      </c>
      <c r="C2408" s="218">
        <v>0</v>
      </c>
    </row>
    <row r="2409" spans="1:3" ht="15" customHeight="1" x14ac:dyDescent="0.25">
      <c r="A2409" s="216">
        <v>45873</v>
      </c>
      <c r="B2409" s="217" t="s">
        <v>1777</v>
      </c>
      <c r="C2409" s="218">
        <v>0</v>
      </c>
    </row>
    <row r="2410" spans="1:3" ht="15" customHeight="1" x14ac:dyDescent="0.25">
      <c r="A2410" s="216">
        <v>45874</v>
      </c>
      <c r="B2410" s="217" t="s">
        <v>1777</v>
      </c>
      <c r="C2410" s="218">
        <v>0</v>
      </c>
    </row>
    <row r="2411" spans="1:3" ht="15" customHeight="1" x14ac:dyDescent="0.25">
      <c r="A2411" s="216">
        <v>45875</v>
      </c>
      <c r="B2411" s="217" t="s">
        <v>1777</v>
      </c>
      <c r="C2411" s="218">
        <v>0</v>
      </c>
    </row>
    <row r="2412" spans="1:3" ht="15" customHeight="1" x14ac:dyDescent="0.25">
      <c r="A2412" s="216">
        <v>45876</v>
      </c>
      <c r="B2412" s="217" t="s">
        <v>1777</v>
      </c>
      <c r="C2412" s="218">
        <v>0</v>
      </c>
    </row>
    <row r="2413" spans="1:3" ht="15" customHeight="1" x14ac:dyDescent="0.25">
      <c r="A2413" s="216">
        <v>45877</v>
      </c>
      <c r="B2413" s="217" t="s">
        <v>1777</v>
      </c>
      <c r="C2413" s="218">
        <v>0</v>
      </c>
    </row>
    <row r="2414" spans="1:3" ht="15" customHeight="1" x14ac:dyDescent="0.25">
      <c r="A2414" s="216">
        <v>45880</v>
      </c>
      <c r="B2414" s="217" t="s">
        <v>1777</v>
      </c>
      <c r="C2414" s="218">
        <v>0</v>
      </c>
    </row>
    <row r="2415" spans="1:3" ht="15" customHeight="1" x14ac:dyDescent="0.25">
      <c r="A2415" s="216">
        <v>45881</v>
      </c>
      <c r="B2415" s="217" t="s">
        <v>1777</v>
      </c>
      <c r="C2415" s="218">
        <v>0</v>
      </c>
    </row>
    <row r="2416" spans="1:3" ht="15" customHeight="1" x14ac:dyDescent="0.25">
      <c r="A2416" s="216">
        <v>45882</v>
      </c>
      <c r="B2416" s="217" t="s">
        <v>1777</v>
      </c>
      <c r="C2416" s="218">
        <v>0</v>
      </c>
    </row>
    <row r="2417" spans="1:3" ht="15" customHeight="1" x14ac:dyDescent="0.25">
      <c r="A2417" s="216">
        <v>45883</v>
      </c>
      <c r="B2417" s="217" t="s">
        <v>1777</v>
      </c>
      <c r="C2417" s="218">
        <v>0</v>
      </c>
    </row>
    <row r="2418" spans="1:3" ht="15" customHeight="1" x14ac:dyDescent="0.25">
      <c r="A2418" s="216">
        <v>45884</v>
      </c>
      <c r="B2418" s="217" t="s">
        <v>1777</v>
      </c>
      <c r="C2418" s="218">
        <v>0</v>
      </c>
    </row>
    <row r="2419" spans="1:3" ht="15" customHeight="1" x14ac:dyDescent="0.25">
      <c r="A2419" s="216">
        <v>45887</v>
      </c>
      <c r="B2419" s="217" t="s">
        <v>1777</v>
      </c>
      <c r="C2419" s="218">
        <v>0</v>
      </c>
    </row>
    <row r="2420" spans="1:3" ht="15" customHeight="1" x14ac:dyDescent="0.25">
      <c r="A2420" s="216">
        <v>45888</v>
      </c>
      <c r="B2420" s="217" t="s">
        <v>1777</v>
      </c>
      <c r="C2420" s="218">
        <v>0</v>
      </c>
    </row>
    <row r="2421" spans="1:3" ht="15" customHeight="1" x14ac:dyDescent="0.25">
      <c r="A2421" s="216">
        <v>45889</v>
      </c>
      <c r="B2421" s="217" t="s">
        <v>1777</v>
      </c>
      <c r="C2421" s="218">
        <v>0</v>
      </c>
    </row>
    <row r="2422" spans="1:3" ht="15" customHeight="1" x14ac:dyDescent="0.25">
      <c r="A2422" s="216">
        <v>45890</v>
      </c>
      <c r="B2422" s="217" t="s">
        <v>1777</v>
      </c>
      <c r="C2422" s="218">
        <v>0</v>
      </c>
    </row>
    <row r="2423" spans="1:3" ht="15" customHeight="1" x14ac:dyDescent="0.25">
      <c r="A2423" s="216">
        <v>45891</v>
      </c>
      <c r="B2423" s="217" t="s">
        <v>1777</v>
      </c>
      <c r="C2423" s="218">
        <v>0</v>
      </c>
    </row>
    <row r="2424" spans="1:3" ht="15" customHeight="1" x14ac:dyDescent="0.25">
      <c r="A2424" s="216">
        <v>45894</v>
      </c>
      <c r="B2424" s="217" t="s">
        <v>1777</v>
      </c>
      <c r="C2424" s="218">
        <v>0</v>
      </c>
    </row>
    <row r="2425" spans="1:3" ht="15" customHeight="1" x14ac:dyDescent="0.25">
      <c r="A2425" s="216">
        <v>45895</v>
      </c>
      <c r="B2425" s="217" t="s">
        <v>1777</v>
      </c>
      <c r="C2425" s="218">
        <v>0</v>
      </c>
    </row>
    <row r="2426" spans="1:3" ht="15" customHeight="1" x14ac:dyDescent="0.25">
      <c r="A2426" s="216">
        <v>45896</v>
      </c>
      <c r="B2426" s="217" t="s">
        <v>1777</v>
      </c>
      <c r="C2426" s="218">
        <v>0</v>
      </c>
    </row>
    <row r="2427" spans="1:3" ht="15" customHeight="1" x14ac:dyDescent="0.25">
      <c r="A2427" s="216">
        <v>45897</v>
      </c>
      <c r="B2427" s="217" t="s">
        <v>1777</v>
      </c>
      <c r="C2427" s="218">
        <v>0</v>
      </c>
    </row>
    <row r="2428" spans="1:3" ht="15" customHeight="1" x14ac:dyDescent="0.25">
      <c r="A2428" s="216">
        <v>45898</v>
      </c>
      <c r="B2428" s="217" t="s">
        <v>1777</v>
      </c>
      <c r="C2428" s="218">
        <v>0</v>
      </c>
    </row>
    <row r="2429" spans="1:3" ht="15" customHeight="1" x14ac:dyDescent="0.25">
      <c r="A2429" s="216">
        <v>45901</v>
      </c>
      <c r="B2429" s="217" t="s">
        <v>1777</v>
      </c>
      <c r="C2429" s="218">
        <v>0</v>
      </c>
    </row>
    <row r="2430" spans="1:3" ht="15" customHeight="1" x14ac:dyDescent="0.25">
      <c r="A2430" s="216">
        <v>45902</v>
      </c>
      <c r="B2430" s="217" t="s">
        <v>1777</v>
      </c>
      <c r="C2430" s="218">
        <v>0</v>
      </c>
    </row>
    <row r="2431" spans="1:3" ht="15" customHeight="1" x14ac:dyDescent="0.25">
      <c r="A2431" s="216">
        <v>45903</v>
      </c>
      <c r="B2431" s="217" t="s">
        <v>1777</v>
      </c>
      <c r="C2431" s="218">
        <v>0</v>
      </c>
    </row>
    <row r="2432" spans="1:3" ht="15" customHeight="1" x14ac:dyDescent="0.25">
      <c r="A2432" s="216">
        <v>45904</v>
      </c>
      <c r="B2432" s="217" t="s">
        <v>1777</v>
      </c>
      <c r="C2432" s="218">
        <v>0</v>
      </c>
    </row>
    <row r="2433" spans="1:3" ht="15" customHeight="1" x14ac:dyDescent="0.25">
      <c r="A2433" s="216">
        <v>45905</v>
      </c>
      <c r="B2433" s="217" t="s">
        <v>1777</v>
      </c>
      <c r="C2433" s="218">
        <v>0</v>
      </c>
    </row>
    <row r="2434" spans="1:3" ht="15" customHeight="1" x14ac:dyDescent="0.25">
      <c r="A2434" s="216">
        <v>45908</v>
      </c>
      <c r="B2434" s="217" t="s">
        <v>1777</v>
      </c>
      <c r="C2434" s="218">
        <v>0</v>
      </c>
    </row>
    <row r="2435" spans="1:3" ht="15" customHeight="1" x14ac:dyDescent="0.25">
      <c r="A2435" s="216">
        <v>45909</v>
      </c>
      <c r="B2435" s="217" t="s">
        <v>1777</v>
      </c>
      <c r="C2435" s="218">
        <v>0</v>
      </c>
    </row>
    <row r="2436" spans="1:3" ht="15" customHeight="1" x14ac:dyDescent="0.25">
      <c r="A2436" s="216">
        <v>45910</v>
      </c>
      <c r="B2436" s="217" t="s">
        <v>1777</v>
      </c>
      <c r="C2436" s="218">
        <v>0</v>
      </c>
    </row>
    <row r="2437" spans="1:3" ht="15" customHeight="1" x14ac:dyDescent="0.25">
      <c r="A2437" s="216">
        <v>45911</v>
      </c>
      <c r="B2437" s="217" t="s">
        <v>1777</v>
      </c>
      <c r="C2437" s="218">
        <v>0</v>
      </c>
    </row>
    <row r="2438" spans="1:3" ht="15" customHeight="1" x14ac:dyDescent="0.25">
      <c r="A2438" s="216">
        <v>45912</v>
      </c>
      <c r="B2438" s="217" t="s">
        <v>1777</v>
      </c>
      <c r="C2438" s="218">
        <v>0</v>
      </c>
    </row>
    <row r="2439" spans="1:3" ht="15" customHeight="1" x14ac:dyDescent="0.25">
      <c r="A2439" s="216">
        <v>45915</v>
      </c>
      <c r="B2439" s="217" t="s">
        <v>1777</v>
      </c>
      <c r="C2439" s="218">
        <v>0</v>
      </c>
    </row>
    <row r="2440" spans="1:3" ht="15" customHeight="1" x14ac:dyDescent="0.25">
      <c r="A2440" s="216">
        <v>45916</v>
      </c>
      <c r="B2440" s="217" t="s">
        <v>1777</v>
      </c>
      <c r="C2440" s="218">
        <v>0</v>
      </c>
    </row>
    <row r="2441" spans="1:3" ht="15" customHeight="1" x14ac:dyDescent="0.25">
      <c r="A2441" s="216">
        <v>45917</v>
      </c>
      <c r="B2441" s="217" t="s">
        <v>1777</v>
      </c>
      <c r="C2441" s="218">
        <v>0</v>
      </c>
    </row>
    <row r="2442" spans="1:3" ht="15" customHeight="1" x14ac:dyDescent="0.25">
      <c r="A2442" s="216">
        <v>45918</v>
      </c>
      <c r="B2442" s="217" t="s">
        <v>1777</v>
      </c>
      <c r="C2442" s="218">
        <v>0</v>
      </c>
    </row>
    <row r="2443" spans="1:3" ht="15" customHeight="1" x14ac:dyDescent="0.25">
      <c r="A2443" s="216">
        <v>45919</v>
      </c>
      <c r="B2443" s="217" t="s">
        <v>1777</v>
      </c>
      <c r="C2443" s="218">
        <v>0</v>
      </c>
    </row>
    <row r="2444" spans="1:3" ht="15" customHeight="1" x14ac:dyDescent="0.25">
      <c r="A2444" s="216">
        <v>45922</v>
      </c>
      <c r="B2444" s="217" t="s">
        <v>1777</v>
      </c>
      <c r="C2444" s="218">
        <v>0</v>
      </c>
    </row>
    <row r="2445" spans="1:3" ht="15" customHeight="1" x14ac:dyDescent="0.25">
      <c r="A2445" s="216">
        <v>45923</v>
      </c>
      <c r="B2445" s="217" t="s">
        <v>1777</v>
      </c>
      <c r="C2445" s="218">
        <v>0</v>
      </c>
    </row>
    <row r="2446" spans="1:3" ht="15" customHeight="1" x14ac:dyDescent="0.25">
      <c r="A2446" s="216">
        <v>45924</v>
      </c>
      <c r="B2446" s="217" t="s">
        <v>1777</v>
      </c>
      <c r="C2446" s="218">
        <v>0</v>
      </c>
    </row>
    <row r="2447" spans="1:3" ht="15" customHeight="1" x14ac:dyDescent="0.25">
      <c r="A2447" s="216">
        <v>45925</v>
      </c>
      <c r="B2447" s="217" t="s">
        <v>1777</v>
      </c>
      <c r="C2447" s="218">
        <v>0</v>
      </c>
    </row>
    <row r="2448" spans="1:3" ht="15" customHeight="1" x14ac:dyDescent="0.25">
      <c r="A2448" s="216">
        <v>45926</v>
      </c>
      <c r="B2448" s="217" t="s">
        <v>1777</v>
      </c>
      <c r="C2448" s="218">
        <v>0</v>
      </c>
    </row>
    <row r="2449" spans="1:3" ht="15" customHeight="1" x14ac:dyDescent="0.25">
      <c r="A2449" s="216">
        <v>45929</v>
      </c>
      <c r="B2449" s="217" t="s">
        <v>1777</v>
      </c>
      <c r="C2449" s="218">
        <v>0</v>
      </c>
    </row>
    <row r="2450" spans="1:3" ht="15" customHeight="1" x14ac:dyDescent="0.25">
      <c r="A2450" s="216">
        <v>45930</v>
      </c>
      <c r="B2450" s="217" t="s">
        <v>1777</v>
      </c>
      <c r="C2450" s="218">
        <v>0</v>
      </c>
    </row>
    <row r="2451" spans="1:3" ht="15" customHeight="1" x14ac:dyDescent="0.25">
      <c r="A2451" s="216">
        <v>45566</v>
      </c>
      <c r="B2451" s="217" t="s">
        <v>232</v>
      </c>
      <c r="C2451" s="218">
        <v>1.5100000000000001E-2</v>
      </c>
    </row>
    <row r="2452" spans="1:3" ht="15" customHeight="1" x14ac:dyDescent="0.25">
      <c r="A2452" s="216">
        <v>45567</v>
      </c>
      <c r="B2452" s="217" t="s">
        <v>232</v>
      </c>
      <c r="C2452" s="218">
        <v>3.0300000000000001E-2</v>
      </c>
    </row>
    <row r="2453" spans="1:3" ht="15" customHeight="1" x14ac:dyDescent="0.25">
      <c r="A2453" s="216">
        <v>45568</v>
      </c>
      <c r="B2453" s="217" t="s">
        <v>232</v>
      </c>
      <c r="C2453" s="218">
        <v>4.5400000000000003E-2</v>
      </c>
    </row>
    <row r="2454" spans="1:3" ht="15" customHeight="1" x14ac:dyDescent="0.25">
      <c r="A2454" s="216">
        <v>45569</v>
      </c>
      <c r="B2454" s="217" t="s">
        <v>232</v>
      </c>
      <c r="C2454" s="218">
        <v>9.0700000000000003E-2</v>
      </c>
    </row>
    <row r="2455" spans="1:3" ht="15" customHeight="1" x14ac:dyDescent="0.25">
      <c r="A2455" s="216">
        <v>45572</v>
      </c>
      <c r="B2455" s="217" t="s">
        <v>232</v>
      </c>
      <c r="C2455" s="218">
        <v>0.10589999999999999</v>
      </c>
    </row>
    <row r="2456" spans="1:3" ht="15" customHeight="1" x14ac:dyDescent="0.25">
      <c r="A2456" s="216">
        <v>45573</v>
      </c>
      <c r="B2456" s="217" t="s">
        <v>232</v>
      </c>
      <c r="C2456" s="218">
        <v>0.1211</v>
      </c>
    </row>
    <row r="2457" spans="1:3" ht="15" customHeight="1" x14ac:dyDescent="0.25">
      <c r="A2457" s="216">
        <v>45574</v>
      </c>
      <c r="B2457" s="217" t="s">
        <v>232</v>
      </c>
      <c r="C2457" s="218">
        <v>0.13619999999999999</v>
      </c>
    </row>
    <row r="2458" spans="1:3" ht="15" customHeight="1" x14ac:dyDescent="0.25">
      <c r="A2458" s="216">
        <v>45575</v>
      </c>
      <c r="B2458" s="217" t="s">
        <v>232</v>
      </c>
      <c r="C2458" s="218">
        <v>0.15140000000000001</v>
      </c>
    </row>
    <row r="2459" spans="1:3" ht="15" customHeight="1" x14ac:dyDescent="0.25">
      <c r="A2459" s="216">
        <v>45576</v>
      </c>
      <c r="B2459" s="217" t="s">
        <v>232</v>
      </c>
      <c r="C2459" s="218">
        <v>0.1968</v>
      </c>
    </row>
    <row r="2460" spans="1:3" ht="15" customHeight="1" x14ac:dyDescent="0.25">
      <c r="A2460" s="216">
        <v>45579</v>
      </c>
      <c r="B2460" s="217" t="s">
        <v>232</v>
      </c>
      <c r="C2460" s="218">
        <v>0.21190000000000001</v>
      </c>
    </row>
    <row r="2461" spans="1:3" ht="15" customHeight="1" x14ac:dyDescent="0.25">
      <c r="A2461" s="216">
        <v>45580</v>
      </c>
      <c r="B2461" s="217" t="s">
        <v>232</v>
      </c>
      <c r="C2461" s="218">
        <v>0.2271</v>
      </c>
    </row>
    <row r="2462" spans="1:3" ht="15" customHeight="1" x14ac:dyDescent="0.25">
      <c r="A2462" s="216">
        <v>45581</v>
      </c>
      <c r="B2462" s="217" t="s">
        <v>232</v>
      </c>
      <c r="C2462" s="218">
        <v>0.2422</v>
      </c>
    </row>
    <row r="2463" spans="1:3" ht="15" customHeight="1" x14ac:dyDescent="0.25">
      <c r="A2463" s="216">
        <v>45582</v>
      </c>
      <c r="B2463" s="217" t="s">
        <v>232</v>
      </c>
      <c r="C2463" s="218">
        <v>0.25729999999999997</v>
      </c>
    </row>
    <row r="2464" spans="1:3" ht="15" customHeight="1" x14ac:dyDescent="0.25">
      <c r="A2464" s="216">
        <v>45583</v>
      </c>
      <c r="B2464" s="217" t="s">
        <v>232</v>
      </c>
      <c r="C2464" s="218">
        <v>0.30259999999999998</v>
      </c>
    </row>
    <row r="2465" spans="1:3" ht="15" customHeight="1" x14ac:dyDescent="0.25">
      <c r="A2465" s="216">
        <v>45586</v>
      </c>
      <c r="B2465" s="217" t="s">
        <v>232</v>
      </c>
      <c r="C2465" s="218">
        <v>0.31769999999999998</v>
      </c>
    </row>
    <row r="2466" spans="1:3" ht="15" customHeight="1" x14ac:dyDescent="0.25">
      <c r="A2466" s="216">
        <v>45587</v>
      </c>
      <c r="B2466" s="217" t="s">
        <v>232</v>
      </c>
      <c r="C2466" s="218">
        <v>0.33279999999999998</v>
      </c>
    </row>
    <row r="2467" spans="1:3" ht="15" customHeight="1" x14ac:dyDescent="0.25">
      <c r="A2467" s="216">
        <v>45588</v>
      </c>
      <c r="B2467" s="217" t="s">
        <v>232</v>
      </c>
      <c r="C2467" s="218">
        <v>0.34789999999999999</v>
      </c>
    </row>
    <row r="2468" spans="1:3" ht="15" customHeight="1" x14ac:dyDescent="0.25">
      <c r="A2468" s="216">
        <v>45589</v>
      </c>
      <c r="B2468" s="217" t="s">
        <v>232</v>
      </c>
      <c r="C2468" s="218">
        <v>0.36299999999999999</v>
      </c>
    </row>
    <row r="2469" spans="1:3" ht="15" customHeight="1" x14ac:dyDescent="0.25">
      <c r="A2469" s="216">
        <v>45590</v>
      </c>
      <c r="B2469" s="217" t="s">
        <v>232</v>
      </c>
      <c r="C2469" s="218">
        <v>0.4083</v>
      </c>
    </row>
    <row r="2470" spans="1:3" ht="15" customHeight="1" x14ac:dyDescent="0.25">
      <c r="A2470" s="216">
        <v>45593</v>
      </c>
      <c r="B2470" s="217" t="s">
        <v>232</v>
      </c>
      <c r="C2470" s="218">
        <v>0.4234</v>
      </c>
    </row>
    <row r="2471" spans="1:3" ht="15" customHeight="1" x14ac:dyDescent="0.25">
      <c r="A2471" s="216">
        <v>45594</v>
      </c>
      <c r="B2471" s="217" t="s">
        <v>232</v>
      </c>
      <c r="C2471" s="218">
        <v>0.4385</v>
      </c>
    </row>
    <row r="2472" spans="1:3" ht="15" customHeight="1" x14ac:dyDescent="0.25">
      <c r="A2472" s="216">
        <v>45595</v>
      </c>
      <c r="B2472" s="217" t="s">
        <v>232</v>
      </c>
      <c r="C2472" s="218">
        <v>0.4536</v>
      </c>
    </row>
    <row r="2473" spans="1:3" ht="15" customHeight="1" x14ac:dyDescent="0.25">
      <c r="A2473" s="216">
        <v>45596</v>
      </c>
      <c r="B2473" s="217" t="s">
        <v>232</v>
      </c>
      <c r="C2473" s="218">
        <v>0.46870000000000001</v>
      </c>
    </row>
    <row r="2474" spans="1:3" ht="15" customHeight="1" x14ac:dyDescent="0.25">
      <c r="A2474" s="216">
        <v>45597</v>
      </c>
      <c r="B2474" s="217" t="s">
        <v>232</v>
      </c>
      <c r="C2474" s="218">
        <v>0.51390000000000002</v>
      </c>
    </row>
    <row r="2475" spans="1:3" ht="15" customHeight="1" x14ac:dyDescent="0.25">
      <c r="A2475" s="216">
        <v>45600</v>
      </c>
      <c r="B2475" s="217" t="s">
        <v>232</v>
      </c>
      <c r="C2475" s="218">
        <v>0.52900000000000003</v>
      </c>
    </row>
    <row r="2476" spans="1:3" ht="15" customHeight="1" x14ac:dyDescent="0.25">
      <c r="A2476" s="216">
        <v>45601</v>
      </c>
      <c r="B2476" s="217" t="s">
        <v>232</v>
      </c>
      <c r="C2476" s="218">
        <v>0.54410000000000003</v>
      </c>
    </row>
    <row r="2477" spans="1:3" ht="15" customHeight="1" x14ac:dyDescent="0.25">
      <c r="A2477" s="216">
        <v>45602</v>
      </c>
      <c r="B2477" s="217" t="s">
        <v>232</v>
      </c>
      <c r="C2477" s="218">
        <v>0.55910000000000004</v>
      </c>
    </row>
    <row r="2478" spans="1:3" ht="15" customHeight="1" x14ac:dyDescent="0.25">
      <c r="A2478" s="216">
        <v>45603</v>
      </c>
      <c r="B2478" s="217" t="s">
        <v>232</v>
      </c>
      <c r="C2478" s="218">
        <v>0.57389999999999997</v>
      </c>
    </row>
    <row r="2479" spans="1:3" ht="15" customHeight="1" x14ac:dyDescent="0.25">
      <c r="A2479" s="216">
        <v>45604</v>
      </c>
      <c r="B2479" s="217" t="s">
        <v>232</v>
      </c>
      <c r="C2479" s="218">
        <v>0.61809999999999998</v>
      </c>
    </row>
    <row r="2480" spans="1:3" ht="15" customHeight="1" x14ac:dyDescent="0.25">
      <c r="A2480" s="216">
        <v>45607</v>
      </c>
      <c r="B2480" s="217" t="s">
        <v>232</v>
      </c>
      <c r="C2480" s="218">
        <v>0.63290000000000002</v>
      </c>
    </row>
    <row r="2481" spans="1:3" ht="15" customHeight="1" x14ac:dyDescent="0.25">
      <c r="A2481" s="216">
        <v>45608</v>
      </c>
      <c r="B2481" s="217" t="s">
        <v>232</v>
      </c>
      <c r="C2481" s="218">
        <v>0.64759999999999995</v>
      </c>
    </row>
    <row r="2482" spans="1:3" ht="15" customHeight="1" x14ac:dyDescent="0.25">
      <c r="A2482" s="216">
        <v>45609</v>
      </c>
      <c r="B2482" s="217" t="s">
        <v>232</v>
      </c>
      <c r="C2482" s="218">
        <v>0.66239999999999999</v>
      </c>
    </row>
    <row r="2483" spans="1:3" ht="15" customHeight="1" x14ac:dyDescent="0.25">
      <c r="A2483" s="216">
        <v>45610</v>
      </c>
      <c r="B2483" s="217" t="s">
        <v>232</v>
      </c>
      <c r="C2483" s="218">
        <v>0.67710000000000004</v>
      </c>
    </row>
    <row r="2484" spans="1:3" ht="15" customHeight="1" x14ac:dyDescent="0.25">
      <c r="A2484" s="216">
        <v>45611</v>
      </c>
      <c r="B2484" s="217" t="s">
        <v>232</v>
      </c>
      <c r="C2484" s="218">
        <v>0.72119999999999995</v>
      </c>
    </row>
    <row r="2485" spans="1:3" ht="15" customHeight="1" x14ac:dyDescent="0.25">
      <c r="A2485" s="216">
        <v>45614</v>
      </c>
      <c r="B2485" s="217" t="s">
        <v>232</v>
      </c>
      <c r="C2485" s="218">
        <v>0.7359</v>
      </c>
    </row>
    <row r="2486" spans="1:3" ht="15" customHeight="1" x14ac:dyDescent="0.25">
      <c r="A2486" s="216">
        <v>45615</v>
      </c>
      <c r="B2486" s="217" t="s">
        <v>232</v>
      </c>
      <c r="C2486" s="218">
        <v>0.75060000000000004</v>
      </c>
    </row>
    <row r="2487" spans="1:3" ht="15" customHeight="1" x14ac:dyDescent="0.25">
      <c r="A2487" s="216">
        <v>45616</v>
      </c>
      <c r="B2487" s="217" t="s">
        <v>232</v>
      </c>
      <c r="C2487" s="218">
        <v>0.76529999999999998</v>
      </c>
    </row>
    <row r="2488" spans="1:3" ht="15" customHeight="1" x14ac:dyDescent="0.25">
      <c r="A2488" s="216">
        <v>45617</v>
      </c>
      <c r="B2488" s="217" t="s">
        <v>232</v>
      </c>
      <c r="C2488" s="218">
        <v>0.78</v>
      </c>
    </row>
    <row r="2489" spans="1:3" ht="15" customHeight="1" x14ac:dyDescent="0.25">
      <c r="A2489" s="216">
        <v>45618</v>
      </c>
      <c r="B2489" s="217" t="s">
        <v>232</v>
      </c>
      <c r="C2489" s="218">
        <v>0.82399999999999995</v>
      </c>
    </row>
    <row r="2490" spans="1:3" ht="15" customHeight="1" x14ac:dyDescent="0.25">
      <c r="A2490" s="216">
        <v>45621</v>
      </c>
      <c r="B2490" s="217" t="s">
        <v>232</v>
      </c>
      <c r="C2490" s="218">
        <v>0.8387</v>
      </c>
    </row>
    <row r="2491" spans="1:3" ht="15" customHeight="1" x14ac:dyDescent="0.25">
      <c r="A2491" s="216">
        <v>45622</v>
      </c>
      <c r="B2491" s="217" t="s">
        <v>232</v>
      </c>
      <c r="C2491" s="218">
        <v>0.85340000000000005</v>
      </c>
    </row>
    <row r="2492" spans="1:3" ht="15" customHeight="1" x14ac:dyDescent="0.25">
      <c r="A2492" s="216">
        <v>45623</v>
      </c>
      <c r="B2492" s="217" t="s">
        <v>232</v>
      </c>
      <c r="C2492" s="218">
        <v>0.86809999999999998</v>
      </c>
    </row>
    <row r="2493" spans="1:3" ht="15" customHeight="1" x14ac:dyDescent="0.25">
      <c r="A2493" s="216">
        <v>45624</v>
      </c>
      <c r="B2493" s="217" t="s">
        <v>232</v>
      </c>
      <c r="C2493" s="218">
        <v>0.88280000000000003</v>
      </c>
    </row>
    <row r="2494" spans="1:3" ht="15" customHeight="1" x14ac:dyDescent="0.25">
      <c r="A2494" s="216">
        <v>45625</v>
      </c>
      <c r="B2494" s="217" t="s">
        <v>232</v>
      </c>
      <c r="C2494" s="218">
        <v>0.92700000000000005</v>
      </c>
    </row>
    <row r="2495" spans="1:3" ht="15" customHeight="1" x14ac:dyDescent="0.25">
      <c r="A2495" s="216">
        <v>45628</v>
      </c>
      <c r="B2495" s="217" t="s">
        <v>232</v>
      </c>
      <c r="C2495" s="218">
        <v>0.94159999999999999</v>
      </c>
    </row>
    <row r="2496" spans="1:3" ht="15" customHeight="1" x14ac:dyDescent="0.25">
      <c r="A2496" s="216">
        <v>45629</v>
      </c>
      <c r="B2496" s="217" t="s">
        <v>232</v>
      </c>
      <c r="C2496" s="218">
        <v>0.95630000000000004</v>
      </c>
    </row>
    <row r="2497" spans="1:3" ht="15" customHeight="1" x14ac:dyDescent="0.25">
      <c r="A2497" s="216">
        <v>45630</v>
      </c>
      <c r="B2497" s="217" t="s">
        <v>232</v>
      </c>
      <c r="C2497" s="218">
        <v>0.97089999999999999</v>
      </c>
    </row>
    <row r="2498" spans="1:3" ht="15" customHeight="1" x14ac:dyDescent="0.25">
      <c r="A2498" s="216">
        <v>45631</v>
      </c>
      <c r="B2498" s="217" t="s">
        <v>232</v>
      </c>
      <c r="C2498" s="218">
        <v>0.98560000000000003</v>
      </c>
    </row>
    <row r="2499" spans="1:3" ht="15" customHeight="1" x14ac:dyDescent="0.25">
      <c r="A2499" s="216">
        <v>45632</v>
      </c>
      <c r="B2499" s="217" t="s">
        <v>232</v>
      </c>
      <c r="C2499" s="218">
        <v>1.0294000000000001</v>
      </c>
    </row>
    <row r="2500" spans="1:3" ht="15" customHeight="1" x14ac:dyDescent="0.25">
      <c r="A2500" s="216">
        <v>45635</v>
      </c>
      <c r="B2500" s="217" t="s">
        <v>232</v>
      </c>
      <c r="C2500" s="218">
        <v>1.0441</v>
      </c>
    </row>
    <row r="2501" spans="1:3" ht="15" customHeight="1" x14ac:dyDescent="0.25">
      <c r="A2501" s="216">
        <v>45636</v>
      </c>
      <c r="B2501" s="217" t="s">
        <v>232</v>
      </c>
      <c r="C2501" s="218">
        <v>1.0587</v>
      </c>
    </row>
    <row r="2502" spans="1:3" ht="15" customHeight="1" x14ac:dyDescent="0.25">
      <c r="A2502" s="216">
        <v>45637</v>
      </c>
      <c r="B2502" s="217" t="s">
        <v>232</v>
      </c>
      <c r="C2502" s="218">
        <v>1.0733999999999999</v>
      </c>
    </row>
    <row r="2503" spans="1:3" ht="15" customHeight="1" x14ac:dyDescent="0.25">
      <c r="A2503" s="216">
        <v>45638</v>
      </c>
      <c r="B2503" s="217" t="s">
        <v>232</v>
      </c>
      <c r="C2503" s="218">
        <v>1.0880000000000001</v>
      </c>
    </row>
    <row r="2504" spans="1:3" ht="15" customHeight="1" x14ac:dyDescent="0.25">
      <c r="A2504" s="216">
        <v>45639</v>
      </c>
      <c r="B2504" s="217" t="s">
        <v>232</v>
      </c>
      <c r="C2504" s="218">
        <v>1.1319999999999999</v>
      </c>
    </row>
    <row r="2505" spans="1:3" ht="15" customHeight="1" x14ac:dyDescent="0.25">
      <c r="A2505" s="216">
        <v>45642</v>
      </c>
      <c r="B2505" s="217" t="s">
        <v>232</v>
      </c>
      <c r="C2505" s="218">
        <v>1.1467000000000001</v>
      </c>
    </row>
    <row r="2506" spans="1:3" ht="15" customHeight="1" x14ac:dyDescent="0.25">
      <c r="A2506" s="216">
        <v>45643</v>
      </c>
      <c r="B2506" s="217" t="s">
        <v>232</v>
      </c>
      <c r="C2506" s="218">
        <v>1.1614</v>
      </c>
    </row>
    <row r="2507" spans="1:3" ht="15" customHeight="1" x14ac:dyDescent="0.25">
      <c r="A2507" s="216">
        <v>45644</v>
      </c>
      <c r="B2507" s="217" t="s">
        <v>232</v>
      </c>
      <c r="C2507" s="218">
        <v>1.1759999999999999</v>
      </c>
    </row>
    <row r="2508" spans="1:3" ht="15" customHeight="1" x14ac:dyDescent="0.25">
      <c r="A2508" s="216">
        <v>45645</v>
      </c>
      <c r="B2508" s="217" t="s">
        <v>232</v>
      </c>
      <c r="C2508" s="218">
        <v>1.1908000000000001</v>
      </c>
    </row>
    <row r="2509" spans="1:3" ht="15" customHeight="1" x14ac:dyDescent="0.25">
      <c r="A2509" s="216">
        <v>45646</v>
      </c>
      <c r="B2509" s="217" t="s">
        <v>232</v>
      </c>
      <c r="C2509" s="218">
        <v>1.2349000000000001</v>
      </c>
    </row>
    <row r="2510" spans="1:3" ht="15" customHeight="1" x14ac:dyDescent="0.25">
      <c r="A2510" s="216">
        <v>45649</v>
      </c>
      <c r="B2510" s="217" t="s">
        <v>232</v>
      </c>
      <c r="C2510" s="218">
        <v>1.2496</v>
      </c>
    </row>
    <row r="2511" spans="1:3" ht="15" customHeight="1" x14ac:dyDescent="0.25">
      <c r="A2511" s="216">
        <v>45650</v>
      </c>
      <c r="B2511" s="217" t="s">
        <v>232</v>
      </c>
      <c r="C2511" s="218">
        <v>1.2644</v>
      </c>
    </row>
    <row r="2512" spans="1:3" ht="15" customHeight="1" x14ac:dyDescent="0.25">
      <c r="A2512" s="216">
        <v>45651</v>
      </c>
      <c r="B2512" s="217" t="s">
        <v>232</v>
      </c>
      <c r="C2512" s="218">
        <v>1.2790999999999999</v>
      </c>
    </row>
    <row r="2513" spans="1:3" ht="15" customHeight="1" x14ac:dyDescent="0.25">
      <c r="A2513" s="216">
        <v>45652</v>
      </c>
      <c r="B2513" s="217" t="s">
        <v>232</v>
      </c>
      <c r="C2513" s="218">
        <v>1.2938000000000001</v>
      </c>
    </row>
    <row r="2514" spans="1:3" ht="15" customHeight="1" x14ac:dyDescent="0.25">
      <c r="A2514" s="216">
        <v>45653</v>
      </c>
      <c r="B2514" s="217" t="s">
        <v>232</v>
      </c>
      <c r="C2514" s="218">
        <v>1.3379000000000001</v>
      </c>
    </row>
    <row r="2515" spans="1:3" ht="15" customHeight="1" x14ac:dyDescent="0.25">
      <c r="A2515" s="216">
        <v>45656</v>
      </c>
      <c r="B2515" s="217" t="s">
        <v>232</v>
      </c>
      <c r="C2515" s="218">
        <v>1.3526</v>
      </c>
    </row>
    <row r="2516" spans="1:3" ht="15" customHeight="1" x14ac:dyDescent="0.25">
      <c r="A2516" s="216">
        <v>45657</v>
      </c>
      <c r="B2516" s="217" t="s">
        <v>232</v>
      </c>
      <c r="C2516" s="218">
        <v>1.3673999999999999</v>
      </c>
    </row>
    <row r="2517" spans="1:3" ht="15" customHeight="1" x14ac:dyDescent="0.25">
      <c r="A2517" s="216">
        <v>45659</v>
      </c>
      <c r="B2517" s="217" t="s">
        <v>232</v>
      </c>
      <c r="C2517" s="218">
        <v>1.3969</v>
      </c>
    </row>
    <row r="2518" spans="1:3" ht="15" customHeight="1" x14ac:dyDescent="0.25">
      <c r="A2518" s="216">
        <v>45660</v>
      </c>
      <c r="B2518" s="217" t="s">
        <v>232</v>
      </c>
      <c r="C2518" s="218">
        <v>1.4409000000000001</v>
      </c>
    </row>
    <row r="2519" spans="1:3" ht="15" customHeight="1" x14ac:dyDescent="0.25">
      <c r="A2519" s="216">
        <v>45663</v>
      </c>
      <c r="B2519" s="217" t="s">
        <v>232</v>
      </c>
      <c r="C2519" s="218">
        <v>1.4556</v>
      </c>
    </row>
    <row r="2520" spans="1:3" ht="15" customHeight="1" x14ac:dyDescent="0.25">
      <c r="A2520" s="216">
        <v>45664</v>
      </c>
      <c r="B2520" s="217" t="s">
        <v>232</v>
      </c>
      <c r="C2520" s="218">
        <v>1.4702999999999999</v>
      </c>
    </row>
    <row r="2521" spans="1:3" ht="15" customHeight="1" x14ac:dyDescent="0.25">
      <c r="A2521" s="216">
        <v>45665</v>
      </c>
      <c r="B2521" s="217" t="s">
        <v>232</v>
      </c>
      <c r="C2521" s="218">
        <v>1.4849000000000001</v>
      </c>
    </row>
    <row r="2522" spans="1:3" ht="15" customHeight="1" x14ac:dyDescent="0.25">
      <c r="A2522" s="216">
        <v>45666</v>
      </c>
      <c r="B2522" s="217" t="s">
        <v>232</v>
      </c>
      <c r="C2522" s="218">
        <v>1.4996</v>
      </c>
    </row>
    <row r="2523" spans="1:3" ht="15" customHeight="1" x14ac:dyDescent="0.25">
      <c r="A2523" s="216">
        <v>45667</v>
      </c>
      <c r="B2523" s="217" t="s">
        <v>232</v>
      </c>
      <c r="C2523" s="218">
        <v>1.5436000000000001</v>
      </c>
    </row>
    <row r="2524" spans="1:3" ht="15" customHeight="1" x14ac:dyDescent="0.25">
      <c r="A2524" s="216">
        <v>45670</v>
      </c>
      <c r="B2524" s="217" t="s">
        <v>232</v>
      </c>
      <c r="C2524" s="218">
        <v>1.5583</v>
      </c>
    </row>
    <row r="2525" spans="1:3" ht="15" customHeight="1" x14ac:dyDescent="0.25">
      <c r="A2525" s="216">
        <v>45671</v>
      </c>
      <c r="B2525" s="217" t="s">
        <v>232</v>
      </c>
      <c r="C2525" s="218">
        <v>1.5729</v>
      </c>
    </row>
    <row r="2526" spans="1:3" ht="15" customHeight="1" x14ac:dyDescent="0.25">
      <c r="A2526" s="216">
        <v>45672</v>
      </c>
      <c r="B2526" s="217" t="s">
        <v>232</v>
      </c>
      <c r="C2526" s="218">
        <v>1.5875999999999999</v>
      </c>
    </row>
    <row r="2527" spans="1:3" ht="15" customHeight="1" x14ac:dyDescent="0.25">
      <c r="A2527" s="216">
        <v>45673</v>
      </c>
      <c r="B2527" s="217" t="s">
        <v>232</v>
      </c>
      <c r="C2527" s="218">
        <v>1.6023000000000001</v>
      </c>
    </row>
    <row r="2528" spans="1:3" ht="15" customHeight="1" x14ac:dyDescent="0.25">
      <c r="A2528" s="216">
        <v>45674</v>
      </c>
      <c r="B2528" s="217" t="s">
        <v>232</v>
      </c>
      <c r="C2528" s="218">
        <v>1.6463000000000001</v>
      </c>
    </row>
    <row r="2529" spans="1:3" ht="15" customHeight="1" x14ac:dyDescent="0.25">
      <c r="A2529" s="216">
        <v>45677</v>
      </c>
      <c r="B2529" s="217" t="s">
        <v>232</v>
      </c>
      <c r="C2529" s="218">
        <v>1.661</v>
      </c>
    </row>
    <row r="2530" spans="1:3" ht="15" customHeight="1" x14ac:dyDescent="0.25">
      <c r="A2530" s="216">
        <v>45678</v>
      </c>
      <c r="B2530" s="217" t="s">
        <v>232</v>
      </c>
      <c r="C2530" s="218">
        <v>1.6756</v>
      </c>
    </row>
    <row r="2531" spans="1:3" ht="15" customHeight="1" x14ac:dyDescent="0.25">
      <c r="A2531" s="216">
        <v>45679</v>
      </c>
      <c r="B2531" s="217" t="s">
        <v>232</v>
      </c>
      <c r="C2531" s="218">
        <v>1.6902999999999999</v>
      </c>
    </row>
    <row r="2532" spans="1:3" ht="15" customHeight="1" x14ac:dyDescent="0.25">
      <c r="A2532" s="216">
        <v>45680</v>
      </c>
      <c r="B2532" s="217" t="s">
        <v>232</v>
      </c>
      <c r="C2532" s="218">
        <v>1.7049000000000001</v>
      </c>
    </row>
    <row r="2533" spans="1:3" ht="15" customHeight="1" x14ac:dyDescent="0.25">
      <c r="A2533" s="216">
        <v>45681</v>
      </c>
      <c r="B2533" s="217" t="s">
        <v>232</v>
      </c>
      <c r="C2533" s="218">
        <v>1.7486999999999999</v>
      </c>
    </row>
    <row r="2534" spans="1:3" ht="15" customHeight="1" x14ac:dyDescent="0.25">
      <c r="A2534" s="216">
        <v>45684</v>
      </c>
      <c r="B2534" s="217" t="s">
        <v>232</v>
      </c>
      <c r="C2534" s="218">
        <v>1.7634000000000001</v>
      </c>
    </row>
    <row r="2535" spans="1:3" ht="15" customHeight="1" x14ac:dyDescent="0.25">
      <c r="A2535" s="216">
        <v>45685</v>
      </c>
      <c r="B2535" s="217" t="s">
        <v>232</v>
      </c>
      <c r="C2535" s="218">
        <v>1.778</v>
      </c>
    </row>
    <row r="2536" spans="1:3" ht="15" customHeight="1" x14ac:dyDescent="0.25">
      <c r="A2536" s="216">
        <v>45686</v>
      </c>
      <c r="B2536" s="217" t="s">
        <v>232</v>
      </c>
      <c r="C2536" s="218">
        <v>1.7926</v>
      </c>
    </row>
    <row r="2537" spans="1:3" ht="15" customHeight="1" x14ac:dyDescent="0.25">
      <c r="A2537" s="216">
        <v>45687</v>
      </c>
      <c r="B2537" s="217" t="s">
        <v>232</v>
      </c>
      <c r="C2537" s="218">
        <v>1.8071999999999999</v>
      </c>
    </row>
    <row r="2538" spans="1:3" ht="15" customHeight="1" x14ac:dyDescent="0.25">
      <c r="A2538" s="216">
        <v>45688</v>
      </c>
      <c r="B2538" s="217" t="s">
        <v>232</v>
      </c>
      <c r="C2538" s="218">
        <v>1.851</v>
      </c>
    </row>
    <row r="2539" spans="1:3" ht="15" customHeight="1" x14ac:dyDescent="0.25">
      <c r="A2539" s="216">
        <v>45691</v>
      </c>
      <c r="B2539" s="217" t="s">
        <v>232</v>
      </c>
      <c r="C2539" s="218">
        <v>1.8655999999999999</v>
      </c>
    </row>
    <row r="2540" spans="1:3" ht="15" customHeight="1" x14ac:dyDescent="0.25">
      <c r="A2540" s="216">
        <v>45692</v>
      </c>
      <c r="B2540" s="217" t="s">
        <v>232</v>
      </c>
      <c r="C2540" s="218">
        <v>1.8802000000000001</v>
      </c>
    </row>
    <row r="2541" spans="1:3" ht="15" customHeight="1" x14ac:dyDescent="0.25">
      <c r="A2541" s="216">
        <v>45693</v>
      </c>
      <c r="B2541" s="217" t="s">
        <v>232</v>
      </c>
      <c r="C2541" s="218">
        <v>1.8948</v>
      </c>
    </row>
    <row r="2542" spans="1:3" ht="15" customHeight="1" x14ac:dyDescent="0.25">
      <c r="A2542" s="216">
        <v>45694</v>
      </c>
      <c r="B2542" s="217" t="s">
        <v>232</v>
      </c>
      <c r="C2542" s="218">
        <v>1.909</v>
      </c>
    </row>
    <row r="2543" spans="1:3" ht="15" customHeight="1" x14ac:dyDescent="0.25">
      <c r="A2543" s="216">
        <v>45695</v>
      </c>
      <c r="B2543" s="217" t="s">
        <v>232</v>
      </c>
      <c r="C2543" s="218">
        <v>1.9517</v>
      </c>
    </row>
    <row r="2544" spans="1:3" ht="15" customHeight="1" x14ac:dyDescent="0.25">
      <c r="A2544" s="216">
        <v>45698</v>
      </c>
      <c r="B2544" s="217" t="s">
        <v>232</v>
      </c>
      <c r="C2544" s="218">
        <v>1.9659</v>
      </c>
    </row>
    <row r="2545" spans="1:3" ht="15" customHeight="1" x14ac:dyDescent="0.25">
      <c r="A2545" s="216">
        <v>45699</v>
      </c>
      <c r="B2545" s="217" t="s">
        <v>232</v>
      </c>
      <c r="C2545" s="218">
        <v>1.9802</v>
      </c>
    </row>
    <row r="2546" spans="1:3" ht="15" customHeight="1" x14ac:dyDescent="0.25">
      <c r="A2546" s="216">
        <v>45700</v>
      </c>
      <c r="B2546" s="217" t="s">
        <v>232</v>
      </c>
      <c r="C2546" s="218">
        <v>1.9944</v>
      </c>
    </row>
    <row r="2547" spans="1:3" ht="15" customHeight="1" x14ac:dyDescent="0.25">
      <c r="A2547" s="216">
        <v>45701</v>
      </c>
      <c r="B2547" s="217" t="s">
        <v>232</v>
      </c>
      <c r="C2547" s="218">
        <v>2.0085000000000002</v>
      </c>
    </row>
    <row r="2548" spans="1:3" ht="15" customHeight="1" x14ac:dyDescent="0.25">
      <c r="A2548" s="216">
        <v>45702</v>
      </c>
      <c r="B2548" s="217" t="s">
        <v>232</v>
      </c>
      <c r="C2548" s="218">
        <v>2.0508999999999999</v>
      </c>
    </row>
    <row r="2549" spans="1:3" ht="15" customHeight="1" x14ac:dyDescent="0.25">
      <c r="A2549" s="216">
        <v>45705</v>
      </c>
      <c r="B2549" s="217" t="s">
        <v>232</v>
      </c>
      <c r="C2549" s="218">
        <v>2.0651000000000002</v>
      </c>
    </row>
    <row r="2550" spans="1:3" ht="15" customHeight="1" x14ac:dyDescent="0.25">
      <c r="A2550" s="216">
        <v>45706</v>
      </c>
      <c r="B2550" s="217" t="s">
        <v>232</v>
      </c>
      <c r="C2550" s="218">
        <v>2.0792000000000002</v>
      </c>
    </row>
    <row r="2551" spans="1:3" ht="15" customHeight="1" x14ac:dyDescent="0.25">
      <c r="A2551" s="216">
        <v>45707</v>
      </c>
      <c r="B2551" s="217" t="s">
        <v>232</v>
      </c>
      <c r="C2551" s="218">
        <v>2.0933999999999999</v>
      </c>
    </row>
    <row r="2552" spans="1:3" ht="15" customHeight="1" x14ac:dyDescent="0.25">
      <c r="A2552" s="216">
        <v>45708</v>
      </c>
      <c r="B2552" s="217" t="s">
        <v>232</v>
      </c>
      <c r="C2552" s="218">
        <v>2.1074999999999999</v>
      </c>
    </row>
    <row r="2553" spans="1:3" ht="15" customHeight="1" x14ac:dyDescent="0.25">
      <c r="A2553" s="216">
        <v>45709</v>
      </c>
      <c r="B2553" s="217" t="s">
        <v>232</v>
      </c>
      <c r="C2553" s="218">
        <v>2.1496</v>
      </c>
    </row>
    <row r="2554" spans="1:3" ht="15" customHeight="1" x14ac:dyDescent="0.25">
      <c r="A2554" s="216">
        <v>45712</v>
      </c>
      <c r="B2554" s="217" t="s">
        <v>232</v>
      </c>
      <c r="C2554" s="218">
        <v>2.1636000000000002</v>
      </c>
    </row>
    <row r="2555" spans="1:3" ht="15" customHeight="1" x14ac:dyDescent="0.25">
      <c r="A2555" s="216">
        <v>45713</v>
      </c>
      <c r="B2555" s="217" t="s">
        <v>232</v>
      </c>
      <c r="C2555" s="218">
        <v>2.1776</v>
      </c>
    </row>
    <row r="2556" spans="1:3" ht="15" customHeight="1" x14ac:dyDescent="0.25">
      <c r="A2556" s="216">
        <v>45714</v>
      </c>
      <c r="B2556" s="217" t="s">
        <v>232</v>
      </c>
      <c r="C2556" s="218">
        <v>2.1917</v>
      </c>
    </row>
    <row r="2557" spans="1:3" ht="15" customHeight="1" x14ac:dyDescent="0.25">
      <c r="A2557" s="216">
        <v>45715</v>
      </c>
      <c r="B2557" s="217" t="s">
        <v>232</v>
      </c>
      <c r="C2557" s="218">
        <v>2.2057000000000002</v>
      </c>
    </row>
    <row r="2558" spans="1:3" ht="15" customHeight="1" x14ac:dyDescent="0.25">
      <c r="A2558" s="216">
        <v>45716</v>
      </c>
      <c r="B2558" s="217" t="s">
        <v>232</v>
      </c>
      <c r="C2558" s="218">
        <v>2.2479</v>
      </c>
    </row>
    <row r="2559" spans="1:3" ht="15" customHeight="1" x14ac:dyDescent="0.25">
      <c r="A2559" s="216">
        <v>45719</v>
      </c>
      <c r="B2559" s="217" t="s">
        <v>232</v>
      </c>
      <c r="C2559" s="218">
        <v>2.2618999999999998</v>
      </c>
    </row>
    <row r="2560" spans="1:3" ht="15" customHeight="1" x14ac:dyDescent="0.25">
      <c r="A2560" s="216">
        <v>45720</v>
      </c>
      <c r="B2560" s="217" t="s">
        <v>232</v>
      </c>
      <c r="C2560" s="218">
        <v>2.2759999999999998</v>
      </c>
    </row>
    <row r="2561" spans="1:3" ht="15" customHeight="1" x14ac:dyDescent="0.25">
      <c r="A2561" s="216">
        <v>45721</v>
      </c>
      <c r="B2561" s="217" t="s">
        <v>232</v>
      </c>
      <c r="C2561" s="218">
        <v>2.2900999999999998</v>
      </c>
    </row>
    <row r="2562" spans="1:3" ht="15" customHeight="1" x14ac:dyDescent="0.25">
      <c r="A2562" s="216">
        <v>45722</v>
      </c>
      <c r="B2562" s="217" t="s">
        <v>232</v>
      </c>
      <c r="C2562" s="218">
        <v>2.3041</v>
      </c>
    </row>
    <row r="2563" spans="1:3" ht="15" customHeight="1" x14ac:dyDescent="0.25">
      <c r="A2563" s="216">
        <v>45723</v>
      </c>
      <c r="B2563" s="217" t="s">
        <v>232</v>
      </c>
      <c r="C2563" s="218">
        <v>2.3462000000000001</v>
      </c>
    </row>
    <row r="2564" spans="1:3" ht="15" customHeight="1" x14ac:dyDescent="0.25">
      <c r="A2564" s="216">
        <v>45726</v>
      </c>
      <c r="B2564" s="217" t="s">
        <v>232</v>
      </c>
      <c r="C2564" s="218">
        <v>2.3601000000000001</v>
      </c>
    </row>
    <row r="2565" spans="1:3" ht="15" customHeight="1" x14ac:dyDescent="0.25">
      <c r="A2565" s="216">
        <v>45727</v>
      </c>
      <c r="B2565" s="217" t="s">
        <v>232</v>
      </c>
      <c r="C2565" s="218">
        <v>2.3740999999999999</v>
      </c>
    </row>
    <row r="2566" spans="1:3" ht="15" customHeight="1" x14ac:dyDescent="0.25">
      <c r="A2566" s="216">
        <v>45728</v>
      </c>
      <c r="B2566" s="217" t="s">
        <v>232</v>
      </c>
      <c r="C2566" s="218">
        <v>2.3881999999999999</v>
      </c>
    </row>
    <row r="2567" spans="1:3" ht="15" customHeight="1" x14ac:dyDescent="0.25">
      <c r="A2567" s="216">
        <v>45729</v>
      </c>
      <c r="B2567" s="217" t="s">
        <v>232</v>
      </c>
      <c r="C2567" s="218">
        <v>2.4022000000000001</v>
      </c>
    </row>
    <row r="2568" spans="1:3" ht="15" customHeight="1" x14ac:dyDescent="0.25">
      <c r="A2568" s="216">
        <v>45730</v>
      </c>
      <c r="B2568" s="217" t="s">
        <v>232</v>
      </c>
      <c r="C2568" s="218">
        <v>2.4443999999999999</v>
      </c>
    </row>
    <row r="2569" spans="1:3" ht="15" customHeight="1" x14ac:dyDescent="0.25">
      <c r="A2569" s="216">
        <v>45733</v>
      </c>
      <c r="B2569" s="217" t="s">
        <v>232</v>
      </c>
      <c r="C2569" s="218">
        <v>2.4584999999999999</v>
      </c>
    </row>
    <row r="2570" spans="1:3" ht="15" customHeight="1" x14ac:dyDescent="0.25">
      <c r="A2570" s="216">
        <v>45734</v>
      </c>
      <c r="B2570" s="217" t="s">
        <v>232</v>
      </c>
      <c r="C2570" s="218">
        <v>2.4725000000000001</v>
      </c>
    </row>
    <row r="2571" spans="1:3" ht="15" customHeight="1" x14ac:dyDescent="0.25">
      <c r="A2571" s="216">
        <v>45735</v>
      </c>
      <c r="B2571" s="217" t="s">
        <v>232</v>
      </c>
      <c r="C2571" s="218">
        <v>2.4866000000000001</v>
      </c>
    </row>
    <row r="2572" spans="1:3" ht="15" customHeight="1" x14ac:dyDescent="0.25">
      <c r="A2572" s="216">
        <v>45736</v>
      </c>
      <c r="B2572" s="217" t="s">
        <v>232</v>
      </c>
      <c r="C2572" s="218">
        <v>2.5005999999999999</v>
      </c>
    </row>
    <row r="2573" spans="1:3" ht="15" customHeight="1" x14ac:dyDescent="0.25">
      <c r="A2573" s="216">
        <v>45737</v>
      </c>
      <c r="B2573" s="217" t="s">
        <v>232</v>
      </c>
      <c r="C2573" s="218">
        <v>2.5428000000000002</v>
      </c>
    </row>
    <row r="2574" spans="1:3" ht="15" customHeight="1" x14ac:dyDescent="0.25">
      <c r="A2574" s="216">
        <v>45740</v>
      </c>
      <c r="B2574" s="217" t="s">
        <v>232</v>
      </c>
      <c r="C2574" s="218">
        <v>2.5568</v>
      </c>
    </row>
    <row r="2575" spans="1:3" ht="15" customHeight="1" x14ac:dyDescent="0.25">
      <c r="A2575" s="216">
        <v>45741</v>
      </c>
      <c r="B2575" s="217" t="s">
        <v>232</v>
      </c>
      <c r="C2575" s="218">
        <v>2.5708000000000002</v>
      </c>
    </row>
    <row r="2576" spans="1:3" ht="15" customHeight="1" x14ac:dyDescent="0.25">
      <c r="A2576" s="216">
        <v>45742</v>
      </c>
      <c r="B2576" s="217" t="s">
        <v>232</v>
      </c>
      <c r="C2576" s="218">
        <v>2.5849000000000002</v>
      </c>
    </row>
    <row r="2577" spans="1:3" ht="15" customHeight="1" x14ac:dyDescent="0.25">
      <c r="A2577" s="216">
        <v>45743</v>
      </c>
      <c r="B2577" s="217" t="s">
        <v>232</v>
      </c>
      <c r="C2577" s="218">
        <v>2.5989</v>
      </c>
    </row>
    <row r="2578" spans="1:3" ht="15" customHeight="1" x14ac:dyDescent="0.25">
      <c r="A2578" s="216">
        <v>45744</v>
      </c>
      <c r="B2578" s="217" t="s">
        <v>232</v>
      </c>
      <c r="C2578" s="218">
        <v>2.6410999999999998</v>
      </c>
    </row>
    <row r="2579" spans="1:3" ht="15" customHeight="1" x14ac:dyDescent="0.25">
      <c r="A2579" s="216">
        <v>45747</v>
      </c>
      <c r="B2579" s="217" t="s">
        <v>232</v>
      </c>
      <c r="C2579" s="218">
        <v>2.6551</v>
      </c>
    </row>
    <row r="2580" spans="1:3" ht="15" customHeight="1" x14ac:dyDescent="0.25">
      <c r="A2580" s="216">
        <v>45748</v>
      </c>
      <c r="B2580" s="217" t="s">
        <v>232</v>
      </c>
      <c r="C2580" s="218">
        <v>2.6692</v>
      </c>
    </row>
    <row r="2581" spans="1:3" ht="15" customHeight="1" x14ac:dyDescent="0.25">
      <c r="A2581" s="216">
        <v>45749</v>
      </c>
      <c r="B2581" s="217" t="s">
        <v>232</v>
      </c>
      <c r="C2581" s="218">
        <v>2.6831999999999998</v>
      </c>
    </row>
    <row r="2582" spans="1:3" ht="15" customHeight="1" x14ac:dyDescent="0.25">
      <c r="A2582" s="216">
        <v>45750</v>
      </c>
      <c r="B2582" s="217" t="s">
        <v>232</v>
      </c>
      <c r="C2582" s="218">
        <v>2.6972</v>
      </c>
    </row>
    <row r="2583" spans="1:3" ht="15" customHeight="1" x14ac:dyDescent="0.25">
      <c r="A2583" s="216">
        <v>45751</v>
      </c>
      <c r="B2583" s="217" t="s">
        <v>232</v>
      </c>
      <c r="C2583" s="218">
        <v>2.7391000000000001</v>
      </c>
    </row>
    <row r="2584" spans="1:3" ht="15" customHeight="1" x14ac:dyDescent="0.25">
      <c r="A2584" s="216">
        <v>45754</v>
      </c>
      <c r="B2584" s="217" t="s">
        <v>232</v>
      </c>
      <c r="C2584" s="218">
        <v>2.7530999999999999</v>
      </c>
    </row>
    <row r="2585" spans="1:3" ht="15" customHeight="1" x14ac:dyDescent="0.25">
      <c r="A2585" s="216">
        <v>45755</v>
      </c>
      <c r="B2585" s="217" t="s">
        <v>232</v>
      </c>
      <c r="C2585" s="218">
        <v>2.7671000000000001</v>
      </c>
    </row>
    <row r="2586" spans="1:3" ht="15" customHeight="1" x14ac:dyDescent="0.25">
      <c r="A2586" s="216">
        <v>45756</v>
      </c>
      <c r="B2586" s="217" t="s">
        <v>232</v>
      </c>
      <c r="C2586" s="218">
        <v>2.7812000000000001</v>
      </c>
    </row>
    <row r="2587" spans="1:3" ht="15" customHeight="1" x14ac:dyDescent="0.25">
      <c r="A2587" s="216">
        <v>45757</v>
      </c>
      <c r="B2587" s="217" t="s">
        <v>232</v>
      </c>
      <c r="C2587" s="218">
        <v>2.7951999999999999</v>
      </c>
    </row>
    <row r="2588" spans="1:3" ht="15" customHeight="1" x14ac:dyDescent="0.25">
      <c r="A2588" s="216">
        <v>45758</v>
      </c>
      <c r="B2588" s="217" t="s">
        <v>232</v>
      </c>
      <c r="C2588" s="218">
        <v>2.8369</v>
      </c>
    </row>
    <row r="2589" spans="1:3" ht="15" customHeight="1" x14ac:dyDescent="0.25">
      <c r="A2589" s="216">
        <v>45761</v>
      </c>
      <c r="B2589" s="217" t="s">
        <v>232</v>
      </c>
      <c r="C2589" s="218">
        <v>2.8509000000000002</v>
      </c>
    </row>
    <row r="2590" spans="1:3" ht="15" customHeight="1" x14ac:dyDescent="0.25">
      <c r="A2590" s="216">
        <v>45762</v>
      </c>
      <c r="B2590" s="217" t="s">
        <v>232</v>
      </c>
      <c r="C2590" s="218">
        <v>2.8647999999999998</v>
      </c>
    </row>
    <row r="2591" spans="1:3" ht="15" customHeight="1" x14ac:dyDescent="0.25">
      <c r="A2591" s="216">
        <v>45763</v>
      </c>
      <c r="B2591" s="217" t="s">
        <v>232</v>
      </c>
      <c r="C2591" s="218">
        <v>2.8788</v>
      </c>
    </row>
    <row r="2592" spans="1:3" ht="15" customHeight="1" x14ac:dyDescent="0.25">
      <c r="A2592" s="216">
        <v>45764</v>
      </c>
      <c r="B2592" s="217" t="s">
        <v>232</v>
      </c>
      <c r="C2592" s="218">
        <v>2.9487000000000001</v>
      </c>
    </row>
    <row r="2593" spans="1:3" ht="15" customHeight="1" x14ac:dyDescent="0.25">
      <c r="A2593" s="216">
        <v>45769</v>
      </c>
      <c r="B2593" s="217" t="s">
        <v>232</v>
      </c>
      <c r="C2593" s="218">
        <v>2.9626999999999999</v>
      </c>
    </row>
    <row r="2594" spans="1:3" ht="15" customHeight="1" x14ac:dyDescent="0.25">
      <c r="A2594" s="216">
        <v>45770</v>
      </c>
      <c r="B2594" s="217" t="s">
        <v>232</v>
      </c>
      <c r="C2594" s="218">
        <v>2.9765999999999999</v>
      </c>
    </row>
    <row r="2595" spans="1:3" ht="15" customHeight="1" x14ac:dyDescent="0.25">
      <c r="A2595" s="216">
        <v>45771</v>
      </c>
      <c r="B2595" s="217" t="s">
        <v>232</v>
      </c>
      <c r="C2595" s="218">
        <v>2.9904999999999999</v>
      </c>
    </row>
    <row r="2596" spans="1:3" ht="15" customHeight="1" x14ac:dyDescent="0.25">
      <c r="A2596" s="216">
        <v>45772</v>
      </c>
      <c r="B2596" s="217" t="s">
        <v>232</v>
      </c>
      <c r="C2596" s="218">
        <v>3.0323000000000002</v>
      </c>
    </row>
    <row r="2597" spans="1:3" ht="15" customHeight="1" x14ac:dyDescent="0.25">
      <c r="A2597" s="216">
        <v>45775</v>
      </c>
      <c r="B2597" s="217" t="s">
        <v>232</v>
      </c>
      <c r="C2597" s="218">
        <v>3.0464000000000002</v>
      </c>
    </row>
    <row r="2598" spans="1:3" ht="15" customHeight="1" x14ac:dyDescent="0.25">
      <c r="A2598" s="216">
        <v>45776</v>
      </c>
      <c r="B2598" s="217" t="s">
        <v>232</v>
      </c>
      <c r="C2598" s="218">
        <v>3.0604</v>
      </c>
    </row>
    <row r="2599" spans="1:3" ht="15" customHeight="1" x14ac:dyDescent="0.25">
      <c r="A2599" s="216">
        <v>45777</v>
      </c>
      <c r="B2599" s="217" t="s">
        <v>232</v>
      </c>
      <c r="C2599" s="218">
        <v>3.0743999999999998</v>
      </c>
    </row>
    <row r="2600" spans="1:3" ht="15" customHeight="1" x14ac:dyDescent="0.25">
      <c r="A2600" s="216">
        <v>45778</v>
      </c>
      <c r="B2600" s="217" t="s">
        <v>232</v>
      </c>
      <c r="C2600" s="218">
        <v>3.0882999999999998</v>
      </c>
    </row>
    <row r="2601" spans="1:3" ht="15" customHeight="1" x14ac:dyDescent="0.25">
      <c r="A2601" s="216">
        <v>45779</v>
      </c>
      <c r="B2601" s="217" t="s">
        <v>232</v>
      </c>
      <c r="C2601" s="218">
        <v>3.1442000000000001</v>
      </c>
    </row>
    <row r="2602" spans="1:3" ht="15" customHeight="1" x14ac:dyDescent="0.25">
      <c r="A2602" s="216">
        <v>45783</v>
      </c>
      <c r="B2602" s="217" t="s">
        <v>232</v>
      </c>
      <c r="C2602" s="218">
        <v>3.1581999999999999</v>
      </c>
    </row>
    <row r="2603" spans="1:3" ht="15" customHeight="1" x14ac:dyDescent="0.25">
      <c r="A2603" s="216">
        <v>45784</v>
      </c>
      <c r="B2603" s="217" t="s">
        <v>232</v>
      </c>
      <c r="C2603" s="218">
        <v>3.1722000000000001</v>
      </c>
    </row>
    <row r="2604" spans="1:3" ht="15" customHeight="1" x14ac:dyDescent="0.25">
      <c r="A2604" s="216">
        <v>45785</v>
      </c>
      <c r="B2604" s="217" t="s">
        <v>232</v>
      </c>
      <c r="C2604" s="218">
        <v>3.1858</v>
      </c>
    </row>
    <row r="2605" spans="1:3" ht="15" customHeight="1" x14ac:dyDescent="0.25">
      <c r="A2605" s="216">
        <v>45786</v>
      </c>
      <c r="B2605" s="217" t="s">
        <v>232</v>
      </c>
      <c r="C2605" s="218">
        <v>3.2267000000000001</v>
      </c>
    </row>
    <row r="2606" spans="1:3" ht="15" customHeight="1" x14ac:dyDescent="0.25">
      <c r="A2606" s="216">
        <v>45789</v>
      </c>
      <c r="B2606" s="217" t="s">
        <v>232</v>
      </c>
      <c r="C2606" s="218">
        <v>3.2403</v>
      </c>
    </row>
    <row r="2607" spans="1:3" ht="15" customHeight="1" x14ac:dyDescent="0.25">
      <c r="A2607" s="216">
        <v>45790</v>
      </c>
      <c r="B2607" s="217" t="s">
        <v>232</v>
      </c>
      <c r="C2607" s="218">
        <v>3.2538999999999998</v>
      </c>
    </row>
    <row r="2608" spans="1:3" ht="15" customHeight="1" x14ac:dyDescent="0.25">
      <c r="A2608" s="216">
        <v>45791</v>
      </c>
      <c r="B2608" s="217" t="s">
        <v>232</v>
      </c>
      <c r="C2608" s="218">
        <v>3.2675999999999998</v>
      </c>
    </row>
    <row r="2609" spans="1:3" ht="15" customHeight="1" x14ac:dyDescent="0.25">
      <c r="A2609" s="216">
        <v>45792</v>
      </c>
      <c r="B2609" s="217" t="s">
        <v>232</v>
      </c>
      <c r="C2609" s="218">
        <v>3.2810999999999999</v>
      </c>
    </row>
    <row r="2610" spans="1:3" ht="15" customHeight="1" x14ac:dyDescent="0.25">
      <c r="A2610" s="216">
        <v>45793</v>
      </c>
      <c r="B2610" s="217" t="s">
        <v>232</v>
      </c>
      <c r="C2610" s="218">
        <v>3.3216000000000001</v>
      </c>
    </row>
    <row r="2611" spans="1:3" ht="15" customHeight="1" x14ac:dyDescent="0.25">
      <c r="A2611" s="216">
        <v>45796</v>
      </c>
      <c r="B2611" s="217" t="s">
        <v>232</v>
      </c>
      <c r="C2611" s="218">
        <v>3.3351000000000002</v>
      </c>
    </row>
    <row r="2612" spans="1:3" ht="15" customHeight="1" x14ac:dyDescent="0.25">
      <c r="A2612" s="216">
        <v>45797</v>
      </c>
      <c r="B2612" s="217" t="s">
        <v>232</v>
      </c>
      <c r="C2612" s="218">
        <v>3.3487</v>
      </c>
    </row>
    <row r="2613" spans="1:3" ht="15" customHeight="1" x14ac:dyDescent="0.25">
      <c r="A2613" s="216">
        <v>45798</v>
      </c>
      <c r="B2613" s="217" t="s">
        <v>232</v>
      </c>
      <c r="C2613" s="218">
        <v>3.3622999999999998</v>
      </c>
    </row>
    <row r="2614" spans="1:3" ht="15" customHeight="1" x14ac:dyDescent="0.25">
      <c r="A2614" s="216">
        <v>45799</v>
      </c>
      <c r="B2614" s="217" t="s">
        <v>232</v>
      </c>
      <c r="C2614" s="218">
        <v>3.3759000000000001</v>
      </c>
    </row>
    <row r="2615" spans="1:3" ht="15" customHeight="1" x14ac:dyDescent="0.25">
      <c r="A2615" s="216">
        <v>45800</v>
      </c>
      <c r="B2615" s="217" t="s">
        <v>232</v>
      </c>
      <c r="C2615" s="218">
        <v>3.43</v>
      </c>
    </row>
    <row r="2616" spans="1:3" ht="15" customHeight="1" x14ac:dyDescent="0.25">
      <c r="A2616" s="216">
        <v>45804</v>
      </c>
      <c r="B2616" s="217" t="s">
        <v>232</v>
      </c>
      <c r="C2616" s="218">
        <v>3.4434</v>
      </c>
    </row>
    <row r="2617" spans="1:3" ht="15" customHeight="1" x14ac:dyDescent="0.25">
      <c r="A2617" s="216">
        <v>45805</v>
      </c>
      <c r="B2617" s="217" t="s">
        <v>232</v>
      </c>
      <c r="C2617" s="218">
        <v>3.4569000000000001</v>
      </c>
    </row>
    <row r="2618" spans="1:3" ht="15" customHeight="1" x14ac:dyDescent="0.25">
      <c r="A2618" s="216">
        <v>45806</v>
      </c>
      <c r="B2618" s="217" t="s">
        <v>232</v>
      </c>
      <c r="C2618" s="218">
        <v>3.4704000000000002</v>
      </c>
    </row>
    <row r="2619" spans="1:3" ht="15" customHeight="1" x14ac:dyDescent="0.25">
      <c r="A2619" s="216">
        <v>45807</v>
      </c>
      <c r="B2619" s="217" t="s">
        <v>232</v>
      </c>
      <c r="C2619" s="218">
        <v>3.5110000000000001</v>
      </c>
    </row>
    <row r="2620" spans="1:3" ht="15" customHeight="1" x14ac:dyDescent="0.25">
      <c r="A2620" s="216">
        <v>45810</v>
      </c>
      <c r="B2620" s="217" t="s">
        <v>232</v>
      </c>
      <c r="C2620" s="218">
        <v>3.5245000000000002</v>
      </c>
    </row>
    <row r="2621" spans="1:3" ht="15" customHeight="1" x14ac:dyDescent="0.25">
      <c r="A2621" s="216">
        <v>45811</v>
      </c>
      <c r="B2621" s="217" t="s">
        <v>232</v>
      </c>
      <c r="C2621" s="218">
        <v>3.5379999999999998</v>
      </c>
    </row>
    <row r="2622" spans="1:3" ht="15" customHeight="1" x14ac:dyDescent="0.25">
      <c r="A2622" s="216">
        <v>45812</v>
      </c>
      <c r="B2622" s="217" t="s">
        <v>232</v>
      </c>
      <c r="C2622" s="218">
        <v>3.5516000000000001</v>
      </c>
    </row>
    <row r="2623" spans="1:3" ht="15" customHeight="1" x14ac:dyDescent="0.25">
      <c r="A2623" s="216">
        <v>45813</v>
      </c>
      <c r="B2623" s="217" t="s">
        <v>232</v>
      </c>
      <c r="C2623" s="218">
        <v>3.5651000000000002</v>
      </c>
    </row>
    <row r="2624" spans="1:3" ht="15" customHeight="1" x14ac:dyDescent="0.25">
      <c r="A2624" s="216">
        <v>45814</v>
      </c>
      <c r="B2624" s="217" t="s">
        <v>232</v>
      </c>
      <c r="C2624" s="218">
        <v>3.6059000000000001</v>
      </c>
    </row>
    <row r="2625" spans="1:3" ht="15" customHeight="1" x14ac:dyDescent="0.25">
      <c r="A2625" s="216">
        <v>45817</v>
      </c>
      <c r="B2625" s="217" t="s">
        <v>232</v>
      </c>
      <c r="C2625" s="218">
        <v>3.6194999999999999</v>
      </c>
    </row>
    <row r="2626" spans="1:3" ht="15" customHeight="1" x14ac:dyDescent="0.25">
      <c r="A2626" s="216">
        <v>45818</v>
      </c>
      <c r="B2626" s="217" t="s">
        <v>232</v>
      </c>
      <c r="C2626" s="218">
        <v>3.633</v>
      </c>
    </row>
    <row r="2627" spans="1:3" ht="15" customHeight="1" x14ac:dyDescent="0.25">
      <c r="A2627" s="216">
        <v>45819</v>
      </c>
      <c r="B2627" s="217" t="s">
        <v>232</v>
      </c>
      <c r="C2627" s="218">
        <v>3.6465999999999998</v>
      </c>
    </row>
    <row r="2628" spans="1:3" ht="15" customHeight="1" x14ac:dyDescent="0.25">
      <c r="A2628" s="216">
        <v>45820</v>
      </c>
      <c r="B2628" s="217" t="s">
        <v>232</v>
      </c>
      <c r="C2628" s="218">
        <v>3.6602000000000001</v>
      </c>
    </row>
    <row r="2629" spans="1:3" ht="15" customHeight="1" x14ac:dyDescent="0.25">
      <c r="A2629" s="216">
        <v>45821</v>
      </c>
      <c r="B2629" s="217" t="s">
        <v>232</v>
      </c>
      <c r="C2629" s="218">
        <v>3.7008000000000001</v>
      </c>
    </row>
    <row r="2630" spans="1:3" ht="15" customHeight="1" x14ac:dyDescent="0.25">
      <c r="A2630" s="216">
        <v>45824</v>
      </c>
      <c r="B2630" s="217" t="s">
        <v>232</v>
      </c>
      <c r="C2630" s="218">
        <v>3.7143000000000002</v>
      </c>
    </row>
    <row r="2631" spans="1:3" ht="15" customHeight="1" x14ac:dyDescent="0.25">
      <c r="A2631" s="216">
        <v>45825</v>
      </c>
      <c r="B2631" s="217" t="s">
        <v>232</v>
      </c>
      <c r="C2631" s="218">
        <v>3.7279</v>
      </c>
    </row>
    <row r="2632" spans="1:3" ht="15" customHeight="1" x14ac:dyDescent="0.25">
      <c r="A2632" s="216">
        <v>45826</v>
      </c>
      <c r="B2632" s="217" t="s">
        <v>232</v>
      </c>
      <c r="C2632" s="218">
        <v>3.7414000000000001</v>
      </c>
    </row>
    <row r="2633" spans="1:3" ht="15" customHeight="1" x14ac:dyDescent="0.25">
      <c r="A2633" s="216">
        <v>45827</v>
      </c>
      <c r="B2633" s="217" t="s">
        <v>232</v>
      </c>
      <c r="C2633" s="218">
        <v>3.7549999999999999</v>
      </c>
    </row>
    <row r="2634" spans="1:3" ht="15" customHeight="1" x14ac:dyDescent="0.25">
      <c r="A2634" s="216">
        <v>45828</v>
      </c>
      <c r="B2634" s="217" t="s">
        <v>232</v>
      </c>
      <c r="C2634" s="218">
        <v>3.7955999999999999</v>
      </c>
    </row>
    <row r="2635" spans="1:3" ht="15" customHeight="1" x14ac:dyDescent="0.25">
      <c r="A2635" s="216">
        <v>45831</v>
      </c>
      <c r="B2635" s="217" t="s">
        <v>232</v>
      </c>
      <c r="C2635" s="218">
        <v>3.8092000000000001</v>
      </c>
    </row>
    <row r="2636" spans="1:3" ht="15" customHeight="1" x14ac:dyDescent="0.25">
      <c r="A2636" s="216">
        <v>45832</v>
      </c>
      <c r="B2636" s="217" t="s">
        <v>232</v>
      </c>
      <c r="C2636" s="218">
        <v>3.8228</v>
      </c>
    </row>
    <row r="2637" spans="1:3" ht="15" customHeight="1" x14ac:dyDescent="0.25">
      <c r="A2637" s="216">
        <v>45833</v>
      </c>
      <c r="B2637" s="217" t="s">
        <v>232</v>
      </c>
      <c r="C2637" s="218">
        <v>3.8363</v>
      </c>
    </row>
    <row r="2638" spans="1:3" ht="15" customHeight="1" x14ac:dyDescent="0.25">
      <c r="A2638" s="216">
        <v>45834</v>
      </c>
      <c r="B2638" s="217" t="s">
        <v>232</v>
      </c>
      <c r="C2638" s="218">
        <v>3.8498999999999999</v>
      </c>
    </row>
    <row r="2639" spans="1:3" ht="15" customHeight="1" x14ac:dyDescent="0.25">
      <c r="A2639" s="216">
        <v>45835</v>
      </c>
      <c r="B2639" s="217" t="s">
        <v>232</v>
      </c>
      <c r="C2639" s="218">
        <v>3.8906000000000001</v>
      </c>
    </row>
    <row r="2640" spans="1:3" ht="15" customHeight="1" x14ac:dyDescent="0.25">
      <c r="A2640" s="216">
        <v>45838</v>
      </c>
      <c r="B2640" s="217" t="s">
        <v>232</v>
      </c>
      <c r="C2640" s="218">
        <v>3.9043000000000001</v>
      </c>
    </row>
    <row r="2641" spans="1:3" ht="15" customHeight="1" x14ac:dyDescent="0.25">
      <c r="A2641" s="216">
        <v>45839</v>
      </c>
      <c r="B2641" s="217" t="s">
        <v>232</v>
      </c>
      <c r="C2641" s="218">
        <v>3.9178000000000002</v>
      </c>
    </row>
    <row r="2642" spans="1:3" ht="15" customHeight="1" x14ac:dyDescent="0.25">
      <c r="A2642" s="216">
        <v>45840</v>
      </c>
      <c r="B2642" s="217" t="s">
        <v>232</v>
      </c>
      <c r="C2642" s="218">
        <v>3.9314</v>
      </c>
    </row>
    <row r="2643" spans="1:3" ht="15" customHeight="1" x14ac:dyDescent="0.25">
      <c r="A2643" s="216">
        <v>45841</v>
      </c>
      <c r="B2643" s="217" t="s">
        <v>232</v>
      </c>
      <c r="C2643" s="218">
        <v>3.9449000000000001</v>
      </c>
    </row>
    <row r="2644" spans="1:3" ht="15" customHeight="1" x14ac:dyDescent="0.25">
      <c r="A2644" s="216">
        <v>45842</v>
      </c>
      <c r="B2644" s="217" t="s">
        <v>232</v>
      </c>
      <c r="C2644" s="218">
        <v>3.9855</v>
      </c>
    </row>
    <row r="2645" spans="1:3" ht="15" customHeight="1" x14ac:dyDescent="0.25">
      <c r="A2645" s="216">
        <v>45845</v>
      </c>
      <c r="B2645" s="217" t="s">
        <v>232</v>
      </c>
      <c r="C2645" s="218">
        <v>3.9990000000000001</v>
      </c>
    </row>
    <row r="2646" spans="1:3" ht="15" customHeight="1" x14ac:dyDescent="0.25">
      <c r="A2646" s="216">
        <v>45846</v>
      </c>
      <c r="B2646" s="217" t="s">
        <v>232</v>
      </c>
      <c r="C2646" s="218">
        <v>4.0125000000000002</v>
      </c>
    </row>
    <row r="2647" spans="1:3" ht="15" customHeight="1" x14ac:dyDescent="0.25">
      <c r="A2647" s="216">
        <v>45847</v>
      </c>
      <c r="B2647" s="217" t="s">
        <v>232</v>
      </c>
      <c r="C2647" s="218">
        <v>4.0259999999999998</v>
      </c>
    </row>
    <row r="2648" spans="1:3" ht="15" customHeight="1" x14ac:dyDescent="0.25">
      <c r="A2648" s="216">
        <v>45848</v>
      </c>
      <c r="B2648" s="217" t="s">
        <v>232</v>
      </c>
      <c r="C2648" s="218">
        <v>4.0396000000000001</v>
      </c>
    </row>
    <row r="2649" spans="1:3" ht="15" customHeight="1" x14ac:dyDescent="0.25">
      <c r="A2649" s="216">
        <v>45849</v>
      </c>
      <c r="B2649" s="217" t="s">
        <v>232</v>
      </c>
      <c r="C2649" s="218">
        <v>4.0800999999999998</v>
      </c>
    </row>
    <row r="2650" spans="1:3" ht="15" customHeight="1" x14ac:dyDescent="0.25">
      <c r="A2650" s="216">
        <v>45852</v>
      </c>
      <c r="B2650" s="217" t="s">
        <v>232</v>
      </c>
      <c r="C2650" s="218">
        <v>4.0936000000000003</v>
      </c>
    </row>
    <row r="2651" spans="1:3" ht="15" customHeight="1" x14ac:dyDescent="0.25">
      <c r="A2651" s="216">
        <v>45853</v>
      </c>
      <c r="B2651" s="217" t="s">
        <v>232</v>
      </c>
      <c r="C2651" s="218">
        <v>4.1071</v>
      </c>
    </row>
    <row r="2652" spans="1:3" ht="15" customHeight="1" x14ac:dyDescent="0.25">
      <c r="A2652" s="216">
        <v>45854</v>
      </c>
      <c r="B2652" s="217" t="s">
        <v>232</v>
      </c>
      <c r="C2652" s="218">
        <v>4.1205999999999996</v>
      </c>
    </row>
    <row r="2653" spans="1:3" ht="15" customHeight="1" x14ac:dyDescent="0.25">
      <c r="A2653" s="216">
        <v>45855</v>
      </c>
      <c r="B2653" s="217" t="s">
        <v>232</v>
      </c>
      <c r="C2653" s="218">
        <v>4.1340000000000003</v>
      </c>
    </row>
    <row r="2654" spans="1:3" ht="15" customHeight="1" x14ac:dyDescent="0.25">
      <c r="A2654" s="216">
        <v>45856</v>
      </c>
      <c r="B2654" s="217" t="s">
        <v>232</v>
      </c>
      <c r="C2654" s="218">
        <v>4.1744000000000003</v>
      </c>
    </row>
    <row r="2655" spans="1:3" ht="15" customHeight="1" x14ac:dyDescent="0.25">
      <c r="A2655" s="216">
        <v>45859</v>
      </c>
      <c r="B2655" s="217" t="s">
        <v>232</v>
      </c>
      <c r="C2655" s="218">
        <v>4.1878000000000002</v>
      </c>
    </row>
    <row r="2656" spans="1:3" ht="15" customHeight="1" x14ac:dyDescent="0.25">
      <c r="A2656" s="216">
        <v>45860</v>
      </c>
      <c r="B2656" s="217" t="s">
        <v>232</v>
      </c>
      <c r="C2656" s="218">
        <v>4.2012999999999998</v>
      </c>
    </row>
    <row r="2657" spans="1:3" ht="15" customHeight="1" x14ac:dyDescent="0.25">
      <c r="A2657" s="216">
        <v>45861</v>
      </c>
      <c r="B2657" s="217" t="s">
        <v>232</v>
      </c>
      <c r="C2657" s="218">
        <v>4.2146999999999997</v>
      </c>
    </row>
    <row r="2658" spans="1:3" ht="15" customHeight="1" x14ac:dyDescent="0.25">
      <c r="A2658" s="216">
        <v>45862</v>
      </c>
      <c r="B2658" s="217" t="s">
        <v>232</v>
      </c>
      <c r="C2658" s="218">
        <v>4.2282000000000002</v>
      </c>
    </row>
    <row r="2659" spans="1:3" ht="15" customHeight="1" x14ac:dyDescent="0.25">
      <c r="A2659" s="216">
        <v>45863</v>
      </c>
      <c r="B2659" s="217" t="s">
        <v>232</v>
      </c>
      <c r="C2659" s="218">
        <v>4.2683999999999997</v>
      </c>
    </row>
    <row r="2660" spans="1:3" ht="15" customHeight="1" x14ac:dyDescent="0.25">
      <c r="A2660" s="216">
        <v>45866</v>
      </c>
      <c r="B2660" s="217" t="s">
        <v>232</v>
      </c>
      <c r="C2660" s="218">
        <v>4.2817999999999996</v>
      </c>
    </row>
    <row r="2661" spans="1:3" ht="15" customHeight="1" x14ac:dyDescent="0.25">
      <c r="A2661" s="216">
        <v>45867</v>
      </c>
      <c r="B2661" s="217" t="s">
        <v>232</v>
      </c>
      <c r="C2661" s="218">
        <v>4.2952000000000004</v>
      </c>
    </row>
    <row r="2662" spans="1:3" ht="15" customHeight="1" x14ac:dyDescent="0.25">
      <c r="A2662" s="216">
        <v>45868</v>
      </c>
      <c r="B2662" s="217" t="s">
        <v>232</v>
      </c>
      <c r="C2662" s="218">
        <v>4.3087</v>
      </c>
    </row>
    <row r="2663" spans="1:3" ht="15" customHeight="1" x14ac:dyDescent="0.25">
      <c r="A2663" s="216">
        <v>45869</v>
      </c>
      <c r="B2663" s="217" t="s">
        <v>232</v>
      </c>
      <c r="C2663" s="218">
        <v>4.3220999999999998</v>
      </c>
    </row>
    <row r="2664" spans="1:3" ht="15" customHeight="1" x14ac:dyDescent="0.25">
      <c r="A2664" s="216">
        <v>45870</v>
      </c>
      <c r="B2664" s="217" t="s">
        <v>232</v>
      </c>
      <c r="C2664" s="218">
        <v>4.3624999999999998</v>
      </c>
    </row>
    <row r="2665" spans="1:3" ht="15" customHeight="1" x14ac:dyDescent="0.25">
      <c r="A2665" s="216">
        <v>45873</v>
      </c>
      <c r="B2665" s="217" t="s">
        <v>232</v>
      </c>
      <c r="C2665" s="218">
        <v>4.3758999999999997</v>
      </c>
    </row>
    <row r="2666" spans="1:3" ht="15" customHeight="1" x14ac:dyDescent="0.25">
      <c r="A2666" s="216">
        <v>45874</v>
      </c>
      <c r="B2666" s="217" t="s">
        <v>232</v>
      </c>
      <c r="C2666" s="218">
        <v>4.3893000000000004</v>
      </c>
    </row>
    <row r="2667" spans="1:3" ht="15" customHeight="1" x14ac:dyDescent="0.25">
      <c r="A2667" s="216">
        <v>45875</v>
      </c>
      <c r="B2667" s="217" t="s">
        <v>232</v>
      </c>
      <c r="C2667" s="218">
        <v>4.4027000000000003</v>
      </c>
    </row>
    <row r="2668" spans="1:3" ht="15" customHeight="1" x14ac:dyDescent="0.25">
      <c r="A2668" s="216">
        <v>45876</v>
      </c>
      <c r="B2668" s="217" t="s">
        <v>232</v>
      </c>
      <c r="C2668" s="218">
        <v>4.4157000000000002</v>
      </c>
    </row>
    <row r="2669" spans="1:3" ht="15" customHeight="1" x14ac:dyDescent="0.25">
      <c r="A2669" s="216">
        <v>45877</v>
      </c>
      <c r="B2669" s="217" t="s">
        <v>232</v>
      </c>
      <c r="C2669" s="218">
        <v>4.4545000000000003</v>
      </c>
    </row>
    <row r="2670" spans="1:3" ht="15" customHeight="1" x14ac:dyDescent="0.25">
      <c r="A2670" s="216">
        <v>45880</v>
      </c>
      <c r="B2670" s="217" t="s">
        <v>232</v>
      </c>
      <c r="C2670" s="218">
        <v>4.4675000000000002</v>
      </c>
    </row>
    <row r="2671" spans="1:3" ht="15" customHeight="1" x14ac:dyDescent="0.25">
      <c r="A2671" s="216">
        <v>45881</v>
      </c>
      <c r="B2671" s="217" t="s">
        <v>232</v>
      </c>
      <c r="C2671" s="218">
        <v>4.4804000000000004</v>
      </c>
    </row>
    <row r="2672" spans="1:3" ht="15" customHeight="1" x14ac:dyDescent="0.25">
      <c r="A2672" s="216">
        <v>45882</v>
      </c>
      <c r="B2672" s="217" t="s">
        <v>232</v>
      </c>
      <c r="C2672" s="218">
        <v>4.4932999999999996</v>
      </c>
    </row>
    <row r="2673" spans="1:3" ht="15" customHeight="1" x14ac:dyDescent="0.25">
      <c r="A2673" s="216">
        <v>45883</v>
      </c>
      <c r="B2673" s="217" t="s">
        <v>232</v>
      </c>
      <c r="C2673" s="218">
        <v>4.5063000000000004</v>
      </c>
    </row>
    <row r="2674" spans="1:3" ht="15" customHeight="1" x14ac:dyDescent="0.25">
      <c r="A2674" s="216">
        <v>45884</v>
      </c>
      <c r="B2674" s="217" t="s">
        <v>232</v>
      </c>
      <c r="C2674" s="218">
        <v>4.5449999999999999</v>
      </c>
    </row>
    <row r="2675" spans="1:3" ht="15" customHeight="1" x14ac:dyDescent="0.25">
      <c r="A2675" s="216">
        <v>45887</v>
      </c>
      <c r="B2675" s="217" t="s">
        <v>232</v>
      </c>
      <c r="C2675" s="218">
        <v>4.5579000000000001</v>
      </c>
    </row>
    <row r="2676" spans="1:3" ht="15" customHeight="1" x14ac:dyDescent="0.25">
      <c r="A2676" s="216">
        <v>45888</v>
      </c>
      <c r="B2676" s="217" t="s">
        <v>232</v>
      </c>
      <c r="C2676" s="218">
        <v>4.5708000000000002</v>
      </c>
    </row>
    <row r="2677" spans="1:3" ht="15" customHeight="1" x14ac:dyDescent="0.25">
      <c r="A2677" s="216">
        <v>45889</v>
      </c>
      <c r="B2677" s="217" t="s">
        <v>232</v>
      </c>
      <c r="C2677" s="218">
        <v>4.5837000000000003</v>
      </c>
    </row>
    <row r="2678" spans="1:3" ht="15" customHeight="1" x14ac:dyDescent="0.25">
      <c r="A2678" s="216">
        <v>45890</v>
      </c>
      <c r="B2678" s="217" t="s">
        <v>232</v>
      </c>
      <c r="C2678" s="218">
        <v>4.5965999999999996</v>
      </c>
    </row>
    <row r="2679" spans="1:3" ht="15" customHeight="1" x14ac:dyDescent="0.25">
      <c r="A2679" s="216">
        <v>45891</v>
      </c>
      <c r="B2679" s="217" t="s">
        <v>232</v>
      </c>
      <c r="C2679" s="218">
        <v>4.6482999999999999</v>
      </c>
    </row>
    <row r="2680" spans="1:3" ht="15" customHeight="1" x14ac:dyDescent="0.25">
      <c r="A2680" s="216">
        <v>45895</v>
      </c>
      <c r="B2680" s="217" t="s">
        <v>232</v>
      </c>
      <c r="C2680" s="218">
        <v>4.6612</v>
      </c>
    </row>
    <row r="2681" spans="1:3" ht="15" customHeight="1" x14ac:dyDescent="0.25">
      <c r="A2681" s="216">
        <v>45896</v>
      </c>
      <c r="B2681" s="217" t="s">
        <v>232</v>
      </c>
      <c r="C2681" s="218">
        <v>4.6741000000000001</v>
      </c>
    </row>
    <row r="2682" spans="1:3" ht="15" customHeight="1" x14ac:dyDescent="0.25">
      <c r="A2682" s="216">
        <v>45897</v>
      </c>
      <c r="B2682" s="217" t="s">
        <v>232</v>
      </c>
      <c r="C2682" s="218">
        <v>4.6871</v>
      </c>
    </row>
    <row r="2683" spans="1:3" ht="15" customHeight="1" x14ac:dyDescent="0.25">
      <c r="A2683" s="216">
        <v>45898</v>
      </c>
      <c r="B2683" s="217" t="s">
        <v>232</v>
      </c>
      <c r="C2683" s="218">
        <v>4.7259000000000002</v>
      </c>
    </row>
    <row r="2684" spans="1:3" ht="15" customHeight="1" x14ac:dyDescent="0.25">
      <c r="A2684" s="216">
        <v>45901</v>
      </c>
      <c r="B2684" s="217" t="s">
        <v>232</v>
      </c>
      <c r="C2684" s="218">
        <v>4.7388000000000003</v>
      </c>
    </row>
    <row r="2685" spans="1:3" ht="15" customHeight="1" x14ac:dyDescent="0.25">
      <c r="A2685" s="216">
        <v>45902</v>
      </c>
      <c r="B2685" s="217" t="s">
        <v>232</v>
      </c>
      <c r="C2685" s="218">
        <v>4.7516999999999996</v>
      </c>
    </row>
    <row r="2686" spans="1:3" ht="15" customHeight="1" x14ac:dyDescent="0.25">
      <c r="A2686" s="216">
        <v>45903</v>
      </c>
      <c r="B2686" s="217" t="s">
        <v>232</v>
      </c>
      <c r="C2686" s="218">
        <v>4.7645999999999997</v>
      </c>
    </row>
    <row r="2687" spans="1:3" ht="15" customHeight="1" x14ac:dyDescent="0.25">
      <c r="A2687" s="216">
        <v>45904</v>
      </c>
      <c r="B2687" s="217" t="s">
        <v>232</v>
      </c>
      <c r="C2687" s="218">
        <v>4.7774999999999999</v>
      </c>
    </row>
    <row r="2688" spans="1:3" ht="15" customHeight="1" x14ac:dyDescent="0.25">
      <c r="A2688" s="216">
        <v>45905</v>
      </c>
      <c r="B2688" s="217" t="s">
        <v>232</v>
      </c>
      <c r="C2688" s="218">
        <v>4.8160999999999996</v>
      </c>
    </row>
    <row r="2689" spans="1:3" ht="15" customHeight="1" x14ac:dyDescent="0.25">
      <c r="A2689" s="216">
        <v>45908</v>
      </c>
      <c r="B2689" s="217" t="s">
        <v>232</v>
      </c>
      <c r="C2689" s="218">
        <v>4.8289999999999997</v>
      </c>
    </row>
    <row r="2690" spans="1:3" ht="15" customHeight="1" x14ac:dyDescent="0.25">
      <c r="A2690" s="216">
        <v>45909</v>
      </c>
      <c r="B2690" s="217" t="s">
        <v>232</v>
      </c>
      <c r="C2690" s="218">
        <v>4.8418999999999999</v>
      </c>
    </row>
    <row r="2691" spans="1:3" ht="15" customHeight="1" x14ac:dyDescent="0.25">
      <c r="A2691" s="216">
        <v>45910</v>
      </c>
      <c r="B2691" s="217" t="s">
        <v>232</v>
      </c>
      <c r="C2691" s="218">
        <v>4.8548</v>
      </c>
    </row>
    <row r="2692" spans="1:3" ht="15" customHeight="1" x14ac:dyDescent="0.25">
      <c r="A2692" s="216">
        <v>45911</v>
      </c>
      <c r="B2692" s="217" t="s">
        <v>232</v>
      </c>
      <c r="C2692" s="218">
        <v>4.8677000000000001</v>
      </c>
    </row>
    <row r="2693" spans="1:3" ht="15" customHeight="1" x14ac:dyDescent="0.25">
      <c r="A2693" s="216">
        <v>45912</v>
      </c>
      <c r="B2693" s="217" t="s">
        <v>232</v>
      </c>
      <c r="C2693" s="218">
        <v>4.9065000000000003</v>
      </c>
    </row>
    <row r="2694" spans="1:3" ht="15" customHeight="1" x14ac:dyDescent="0.25">
      <c r="A2694" s="216">
        <v>45915</v>
      </c>
      <c r="B2694" s="217" t="s">
        <v>232</v>
      </c>
      <c r="C2694" s="218">
        <v>4.9194000000000004</v>
      </c>
    </row>
    <row r="2695" spans="1:3" ht="15" customHeight="1" x14ac:dyDescent="0.25">
      <c r="A2695" s="216">
        <v>45916</v>
      </c>
      <c r="B2695" s="217" t="s">
        <v>232</v>
      </c>
      <c r="C2695" s="218">
        <v>4.9324000000000003</v>
      </c>
    </row>
    <row r="2696" spans="1:3" ht="15" customHeight="1" x14ac:dyDescent="0.25">
      <c r="A2696" s="216">
        <v>45917</v>
      </c>
      <c r="B2696" s="217" t="s">
        <v>232</v>
      </c>
      <c r="C2696" s="218">
        <v>4.9452999999999996</v>
      </c>
    </row>
    <row r="2697" spans="1:3" ht="15" customHeight="1" x14ac:dyDescent="0.25">
      <c r="A2697" s="216">
        <v>45918</v>
      </c>
      <c r="B2697" s="217" t="s">
        <v>232</v>
      </c>
      <c r="C2697" s="218">
        <v>4.9581999999999997</v>
      </c>
    </row>
    <row r="2698" spans="1:3" ht="15" customHeight="1" x14ac:dyDescent="0.25">
      <c r="A2698" s="216">
        <v>45919</v>
      </c>
      <c r="B2698" s="217" t="s">
        <v>232</v>
      </c>
      <c r="C2698" s="218">
        <v>4.9969000000000001</v>
      </c>
    </row>
    <row r="2699" spans="1:3" ht="15" customHeight="1" x14ac:dyDescent="0.25">
      <c r="A2699" s="216">
        <v>45922</v>
      </c>
      <c r="B2699" s="217" t="s">
        <v>232</v>
      </c>
      <c r="C2699" s="218">
        <v>5.0098000000000003</v>
      </c>
    </row>
    <row r="2700" spans="1:3" ht="15" customHeight="1" x14ac:dyDescent="0.25">
      <c r="A2700" s="216">
        <v>45923</v>
      </c>
      <c r="B2700" s="217" t="s">
        <v>232</v>
      </c>
      <c r="C2700" s="218">
        <v>5.0228000000000002</v>
      </c>
    </row>
    <row r="2701" spans="1:3" ht="15" customHeight="1" x14ac:dyDescent="0.25">
      <c r="A2701" s="216">
        <v>45924</v>
      </c>
      <c r="B2701" s="217" t="s">
        <v>232</v>
      </c>
      <c r="C2701" s="218">
        <v>5.0355999999999996</v>
      </c>
    </row>
    <row r="2702" spans="1:3" ht="15" customHeight="1" x14ac:dyDescent="0.25">
      <c r="A2702" s="216">
        <v>45925</v>
      </c>
      <c r="B2702" s="217" t="s">
        <v>232</v>
      </c>
      <c r="C2702" s="218">
        <v>5.0486000000000004</v>
      </c>
    </row>
    <row r="2703" spans="1:3" ht="15" customHeight="1" x14ac:dyDescent="0.25">
      <c r="A2703" s="216">
        <v>45926</v>
      </c>
      <c r="B2703" s="217" t="s">
        <v>232</v>
      </c>
      <c r="C2703" s="218">
        <v>5.0873999999999997</v>
      </c>
    </row>
    <row r="2704" spans="1:3" ht="15" customHeight="1" x14ac:dyDescent="0.25">
      <c r="A2704" s="216">
        <v>45929</v>
      </c>
      <c r="B2704" s="217" t="s">
        <v>232</v>
      </c>
      <c r="C2704" s="218">
        <v>5.1002999999999998</v>
      </c>
    </row>
    <row r="2705" spans="1:3" ht="15" customHeight="1" x14ac:dyDescent="0.25">
      <c r="A2705" s="216">
        <v>45930</v>
      </c>
      <c r="B2705" s="217" t="s">
        <v>232</v>
      </c>
      <c r="C2705" s="218">
        <v>5.1134000000000004</v>
      </c>
    </row>
    <row r="2706" spans="1:3" ht="15" customHeight="1" x14ac:dyDescent="0.25">
      <c r="A2706" s="216">
        <v>45566</v>
      </c>
      <c r="B2706" s="217" t="s">
        <v>154</v>
      </c>
      <c r="C2706" s="218">
        <v>1.0200000000000001E-2</v>
      </c>
    </row>
    <row r="2707" spans="1:3" ht="15" customHeight="1" x14ac:dyDescent="0.25">
      <c r="A2707" s="216">
        <v>45567</v>
      </c>
      <c r="B2707" s="217" t="s">
        <v>154</v>
      </c>
      <c r="C2707" s="218">
        <v>2.0299999999999999E-2</v>
      </c>
    </row>
    <row r="2708" spans="1:3" ht="15" customHeight="1" x14ac:dyDescent="0.25">
      <c r="A2708" s="216">
        <v>45568</v>
      </c>
      <c r="B2708" s="217" t="s">
        <v>154</v>
      </c>
      <c r="C2708" s="218">
        <v>3.0499999999999999E-2</v>
      </c>
    </row>
    <row r="2709" spans="1:3" ht="15" customHeight="1" x14ac:dyDescent="0.25">
      <c r="A2709" s="216">
        <v>45569</v>
      </c>
      <c r="B2709" s="217" t="s">
        <v>154</v>
      </c>
      <c r="C2709" s="218">
        <v>6.0900000000000003E-2</v>
      </c>
    </row>
    <row r="2710" spans="1:3" ht="15" customHeight="1" x14ac:dyDescent="0.25">
      <c r="A2710" s="216">
        <v>45572</v>
      </c>
      <c r="B2710" s="217" t="s">
        <v>154</v>
      </c>
      <c r="C2710" s="218">
        <v>7.0999999999999994E-2</v>
      </c>
    </row>
    <row r="2711" spans="1:3" ht="15" customHeight="1" x14ac:dyDescent="0.25">
      <c r="A2711" s="216">
        <v>45573</v>
      </c>
      <c r="B2711" s="217" t="s">
        <v>154</v>
      </c>
      <c r="C2711" s="218">
        <v>8.1100000000000005E-2</v>
      </c>
    </row>
    <row r="2712" spans="1:3" ht="15" customHeight="1" x14ac:dyDescent="0.25">
      <c r="A2712" s="216">
        <v>45574</v>
      </c>
      <c r="B2712" s="217" t="s">
        <v>154</v>
      </c>
      <c r="C2712" s="218">
        <v>9.1200000000000003E-2</v>
      </c>
    </row>
    <row r="2713" spans="1:3" ht="15" customHeight="1" x14ac:dyDescent="0.25">
      <c r="A2713" s="216">
        <v>45575</v>
      </c>
      <c r="B2713" s="217" t="s">
        <v>154</v>
      </c>
      <c r="C2713" s="218">
        <v>0.1013</v>
      </c>
    </row>
    <row r="2714" spans="1:3" ht="15" customHeight="1" x14ac:dyDescent="0.25">
      <c r="A2714" s="216">
        <v>45576</v>
      </c>
      <c r="B2714" s="217" t="s">
        <v>154</v>
      </c>
      <c r="C2714" s="218">
        <v>0.13150000000000001</v>
      </c>
    </row>
    <row r="2715" spans="1:3" ht="15" customHeight="1" x14ac:dyDescent="0.25">
      <c r="A2715" s="216">
        <v>45579</v>
      </c>
      <c r="B2715" s="217" t="s">
        <v>154</v>
      </c>
      <c r="C2715" s="218">
        <v>0.1416</v>
      </c>
    </row>
    <row r="2716" spans="1:3" ht="15" customHeight="1" x14ac:dyDescent="0.25">
      <c r="A2716" s="216">
        <v>45580</v>
      </c>
      <c r="B2716" s="217" t="s">
        <v>154</v>
      </c>
      <c r="C2716" s="218">
        <v>0.15160000000000001</v>
      </c>
    </row>
    <row r="2717" spans="1:3" ht="15" customHeight="1" x14ac:dyDescent="0.25">
      <c r="A2717" s="216">
        <v>45581</v>
      </c>
      <c r="B2717" s="217" t="s">
        <v>154</v>
      </c>
      <c r="C2717" s="218">
        <v>0.16159999999999999</v>
      </c>
    </row>
    <row r="2718" spans="1:3" ht="15" customHeight="1" x14ac:dyDescent="0.25">
      <c r="A2718" s="216">
        <v>45582</v>
      </c>
      <c r="B2718" s="217" t="s">
        <v>154</v>
      </c>
      <c r="C2718" s="218">
        <v>0.1716</v>
      </c>
    </row>
    <row r="2719" spans="1:3" ht="15" customHeight="1" x14ac:dyDescent="0.25">
      <c r="A2719" s="216">
        <v>45583</v>
      </c>
      <c r="B2719" s="217" t="s">
        <v>154</v>
      </c>
      <c r="C2719" s="218">
        <v>0.20169999999999999</v>
      </c>
    </row>
    <row r="2720" spans="1:3" ht="15" customHeight="1" x14ac:dyDescent="0.25">
      <c r="A2720" s="216">
        <v>45586</v>
      </c>
      <c r="B2720" s="217" t="s">
        <v>154</v>
      </c>
      <c r="C2720" s="218">
        <v>0.21179999999999999</v>
      </c>
    </row>
    <row r="2721" spans="1:3" ht="15" customHeight="1" x14ac:dyDescent="0.25">
      <c r="A2721" s="216">
        <v>45587</v>
      </c>
      <c r="B2721" s="217" t="s">
        <v>154</v>
      </c>
      <c r="C2721" s="218">
        <v>0.2218</v>
      </c>
    </row>
    <row r="2722" spans="1:3" ht="15" customHeight="1" x14ac:dyDescent="0.25">
      <c r="A2722" s="216">
        <v>45588</v>
      </c>
      <c r="B2722" s="217" t="s">
        <v>154</v>
      </c>
      <c r="C2722" s="218">
        <v>0.2316</v>
      </c>
    </row>
    <row r="2723" spans="1:3" ht="15" customHeight="1" x14ac:dyDescent="0.25">
      <c r="A2723" s="216">
        <v>45589</v>
      </c>
      <c r="B2723" s="217" t="s">
        <v>154</v>
      </c>
      <c r="C2723" s="218">
        <v>0.2414</v>
      </c>
    </row>
    <row r="2724" spans="1:3" ht="15" customHeight="1" x14ac:dyDescent="0.25">
      <c r="A2724" s="216">
        <v>45590</v>
      </c>
      <c r="B2724" s="217" t="s">
        <v>154</v>
      </c>
      <c r="C2724" s="218">
        <v>0.27050000000000002</v>
      </c>
    </row>
    <row r="2725" spans="1:3" ht="15" customHeight="1" x14ac:dyDescent="0.25">
      <c r="A2725" s="216">
        <v>45593</v>
      </c>
      <c r="B2725" s="217" t="s">
        <v>154</v>
      </c>
      <c r="C2725" s="218">
        <v>0.2802</v>
      </c>
    </row>
    <row r="2726" spans="1:3" ht="15" customHeight="1" x14ac:dyDescent="0.25">
      <c r="A2726" s="216">
        <v>45594</v>
      </c>
      <c r="B2726" s="217" t="s">
        <v>154</v>
      </c>
      <c r="C2726" s="218">
        <v>0.28989999999999999</v>
      </c>
    </row>
    <row r="2727" spans="1:3" ht="15" customHeight="1" x14ac:dyDescent="0.25">
      <c r="A2727" s="216">
        <v>45595</v>
      </c>
      <c r="B2727" s="217" t="s">
        <v>154</v>
      </c>
      <c r="C2727" s="218">
        <v>0.29949999999999999</v>
      </c>
    </row>
    <row r="2728" spans="1:3" ht="15" customHeight="1" x14ac:dyDescent="0.25">
      <c r="A2728" s="216">
        <v>45596</v>
      </c>
      <c r="B2728" s="217" t="s">
        <v>154</v>
      </c>
      <c r="C2728" s="218">
        <v>0.30909999999999999</v>
      </c>
    </row>
    <row r="2729" spans="1:3" ht="15" customHeight="1" x14ac:dyDescent="0.25">
      <c r="A2729" s="216">
        <v>45597</v>
      </c>
      <c r="B2729" s="217" t="s">
        <v>154</v>
      </c>
      <c r="C2729" s="218">
        <v>0.33789999999999998</v>
      </c>
    </row>
    <row r="2730" spans="1:3" ht="15" customHeight="1" x14ac:dyDescent="0.25">
      <c r="A2730" s="216">
        <v>45600</v>
      </c>
      <c r="B2730" s="217" t="s">
        <v>154</v>
      </c>
      <c r="C2730" s="218">
        <v>0.34739999999999999</v>
      </c>
    </row>
    <row r="2731" spans="1:3" ht="15" customHeight="1" x14ac:dyDescent="0.25">
      <c r="A2731" s="216">
        <v>45601</v>
      </c>
      <c r="B2731" s="217" t="s">
        <v>154</v>
      </c>
      <c r="C2731" s="218">
        <v>0.3569</v>
      </c>
    </row>
    <row r="2732" spans="1:3" ht="15" customHeight="1" x14ac:dyDescent="0.25">
      <c r="A2732" s="216">
        <v>45602</v>
      </c>
      <c r="B2732" s="217" t="s">
        <v>154</v>
      </c>
      <c r="C2732" s="218">
        <v>0.3664</v>
      </c>
    </row>
    <row r="2733" spans="1:3" ht="15" customHeight="1" x14ac:dyDescent="0.25">
      <c r="A2733" s="216">
        <v>45603</v>
      </c>
      <c r="B2733" s="217" t="s">
        <v>154</v>
      </c>
      <c r="C2733" s="218">
        <v>0.37590000000000001</v>
      </c>
    </row>
    <row r="2734" spans="1:3" ht="15" customHeight="1" x14ac:dyDescent="0.25">
      <c r="A2734" s="216">
        <v>45604</v>
      </c>
      <c r="B2734" s="217" t="s">
        <v>154</v>
      </c>
      <c r="C2734" s="218">
        <v>0.40429999999999999</v>
      </c>
    </row>
    <row r="2735" spans="1:3" ht="15" customHeight="1" x14ac:dyDescent="0.25">
      <c r="A2735" s="216">
        <v>45607</v>
      </c>
      <c r="B2735" s="217" t="s">
        <v>154</v>
      </c>
      <c r="C2735" s="218">
        <v>0.4138</v>
      </c>
    </row>
    <row r="2736" spans="1:3" ht="15" customHeight="1" x14ac:dyDescent="0.25">
      <c r="A2736" s="216">
        <v>45608</v>
      </c>
      <c r="B2736" s="217" t="s">
        <v>154</v>
      </c>
      <c r="C2736" s="218">
        <v>0.42320000000000002</v>
      </c>
    </row>
    <row r="2737" spans="1:3" ht="15" customHeight="1" x14ac:dyDescent="0.25">
      <c r="A2737" s="216">
        <v>45609</v>
      </c>
      <c r="B2737" s="217" t="s">
        <v>154</v>
      </c>
      <c r="C2737" s="218">
        <v>0.43259999999999998</v>
      </c>
    </row>
    <row r="2738" spans="1:3" ht="15" customHeight="1" x14ac:dyDescent="0.25">
      <c r="A2738" s="216">
        <v>45610</v>
      </c>
      <c r="B2738" s="217" t="s">
        <v>154</v>
      </c>
      <c r="C2738" s="218">
        <v>0.44209999999999999</v>
      </c>
    </row>
    <row r="2739" spans="1:3" ht="15" customHeight="1" x14ac:dyDescent="0.25">
      <c r="A2739" s="216">
        <v>45611</v>
      </c>
      <c r="B2739" s="217" t="s">
        <v>154</v>
      </c>
      <c r="C2739" s="218">
        <v>0.4703</v>
      </c>
    </row>
    <row r="2740" spans="1:3" ht="15" customHeight="1" x14ac:dyDescent="0.25">
      <c r="A2740" s="216">
        <v>45614</v>
      </c>
      <c r="B2740" s="217" t="s">
        <v>154</v>
      </c>
      <c r="C2740" s="218">
        <v>0.47970000000000002</v>
      </c>
    </row>
    <row r="2741" spans="1:3" ht="15" customHeight="1" x14ac:dyDescent="0.25">
      <c r="A2741" s="216">
        <v>45615</v>
      </c>
      <c r="B2741" s="217" t="s">
        <v>154</v>
      </c>
      <c r="C2741" s="218">
        <v>0.48909999999999998</v>
      </c>
    </row>
    <row r="2742" spans="1:3" ht="15" customHeight="1" x14ac:dyDescent="0.25">
      <c r="A2742" s="216">
        <v>45616</v>
      </c>
      <c r="B2742" s="217" t="s">
        <v>154</v>
      </c>
      <c r="C2742" s="218">
        <v>0.4985</v>
      </c>
    </row>
    <row r="2743" spans="1:3" ht="15" customHeight="1" x14ac:dyDescent="0.25">
      <c r="A2743" s="216">
        <v>45617</v>
      </c>
      <c r="B2743" s="217" t="s">
        <v>154</v>
      </c>
      <c r="C2743" s="218">
        <v>0.50790000000000002</v>
      </c>
    </row>
    <row r="2744" spans="1:3" ht="15" customHeight="1" x14ac:dyDescent="0.25">
      <c r="A2744" s="216">
        <v>45618</v>
      </c>
      <c r="B2744" s="217" t="s">
        <v>154</v>
      </c>
      <c r="C2744" s="218">
        <v>0.53590000000000004</v>
      </c>
    </row>
    <row r="2745" spans="1:3" ht="15" customHeight="1" x14ac:dyDescent="0.25">
      <c r="A2745" s="216">
        <v>45621</v>
      </c>
      <c r="B2745" s="217" t="s">
        <v>154</v>
      </c>
      <c r="C2745" s="218">
        <v>0.54520000000000002</v>
      </c>
    </row>
    <row r="2746" spans="1:3" ht="15" customHeight="1" x14ac:dyDescent="0.25">
      <c r="A2746" s="216">
        <v>45622</v>
      </c>
      <c r="B2746" s="217" t="s">
        <v>154</v>
      </c>
      <c r="C2746" s="218">
        <v>0.55449999999999999</v>
      </c>
    </row>
    <row r="2747" spans="1:3" ht="15" customHeight="1" x14ac:dyDescent="0.25">
      <c r="A2747" s="216">
        <v>45623</v>
      </c>
      <c r="B2747" s="217" t="s">
        <v>154</v>
      </c>
      <c r="C2747" s="218">
        <v>0.56389999999999996</v>
      </c>
    </row>
    <row r="2748" spans="1:3" ht="15" customHeight="1" x14ac:dyDescent="0.25">
      <c r="A2748" s="216">
        <v>45624</v>
      </c>
      <c r="B2748" s="217" t="s">
        <v>154</v>
      </c>
      <c r="C2748" s="218">
        <v>0.57320000000000004</v>
      </c>
    </row>
    <row r="2749" spans="1:3" ht="15" customHeight="1" x14ac:dyDescent="0.25">
      <c r="A2749" s="216">
        <v>45625</v>
      </c>
      <c r="B2749" s="217" t="s">
        <v>154</v>
      </c>
      <c r="C2749" s="218">
        <v>0.60109999999999997</v>
      </c>
    </row>
    <row r="2750" spans="1:3" ht="15" customHeight="1" x14ac:dyDescent="0.25">
      <c r="A2750" s="216">
        <v>45628</v>
      </c>
      <c r="B2750" s="217" t="s">
        <v>154</v>
      </c>
      <c r="C2750" s="218">
        <v>0.61040000000000005</v>
      </c>
    </row>
    <row r="2751" spans="1:3" ht="15" customHeight="1" x14ac:dyDescent="0.25">
      <c r="A2751" s="216">
        <v>45629</v>
      </c>
      <c r="B2751" s="217" t="s">
        <v>154</v>
      </c>
      <c r="C2751" s="218">
        <v>0.61960000000000004</v>
      </c>
    </row>
    <row r="2752" spans="1:3" ht="15" customHeight="1" x14ac:dyDescent="0.25">
      <c r="A2752" s="216">
        <v>45630</v>
      </c>
      <c r="B2752" s="217" t="s">
        <v>154</v>
      </c>
      <c r="C2752" s="218">
        <v>0.62880000000000003</v>
      </c>
    </row>
    <row r="2753" spans="1:3" ht="15" customHeight="1" x14ac:dyDescent="0.25">
      <c r="A2753" s="216">
        <v>45631</v>
      </c>
      <c r="B2753" s="217" t="s">
        <v>154</v>
      </c>
      <c r="C2753" s="218">
        <v>0.6381</v>
      </c>
    </row>
    <row r="2754" spans="1:3" ht="15" customHeight="1" x14ac:dyDescent="0.25">
      <c r="A2754" s="216">
        <v>45632</v>
      </c>
      <c r="B2754" s="217" t="s">
        <v>154</v>
      </c>
      <c r="C2754" s="218">
        <v>0.66579999999999995</v>
      </c>
    </row>
    <row r="2755" spans="1:3" ht="15" customHeight="1" x14ac:dyDescent="0.25">
      <c r="A2755" s="216">
        <v>45635</v>
      </c>
      <c r="B2755" s="217" t="s">
        <v>154</v>
      </c>
      <c r="C2755" s="218">
        <v>0.67510000000000003</v>
      </c>
    </row>
    <row r="2756" spans="1:3" ht="15" customHeight="1" x14ac:dyDescent="0.25">
      <c r="A2756" s="216">
        <v>45636</v>
      </c>
      <c r="B2756" s="217" t="s">
        <v>154</v>
      </c>
      <c r="C2756" s="218">
        <v>0.68440000000000001</v>
      </c>
    </row>
    <row r="2757" spans="1:3" ht="15" customHeight="1" x14ac:dyDescent="0.25">
      <c r="A2757" s="216">
        <v>45637</v>
      </c>
      <c r="B2757" s="217" t="s">
        <v>154</v>
      </c>
      <c r="C2757" s="218">
        <v>0.69369999999999998</v>
      </c>
    </row>
    <row r="2758" spans="1:3" ht="15" customHeight="1" x14ac:dyDescent="0.25">
      <c r="A2758" s="216">
        <v>45638</v>
      </c>
      <c r="B2758" s="217" t="s">
        <v>154</v>
      </c>
      <c r="C2758" s="218">
        <v>0.70289999999999997</v>
      </c>
    </row>
    <row r="2759" spans="1:3" ht="15" customHeight="1" x14ac:dyDescent="0.25">
      <c r="A2759" s="216">
        <v>45639</v>
      </c>
      <c r="B2759" s="217" t="s">
        <v>154</v>
      </c>
      <c r="C2759" s="218">
        <v>0.73060000000000003</v>
      </c>
    </row>
    <row r="2760" spans="1:3" ht="15" customHeight="1" x14ac:dyDescent="0.25">
      <c r="A2760" s="216">
        <v>45642</v>
      </c>
      <c r="B2760" s="217" t="s">
        <v>154</v>
      </c>
      <c r="C2760" s="218">
        <v>0.7399</v>
      </c>
    </row>
    <row r="2761" spans="1:3" ht="15" customHeight="1" x14ac:dyDescent="0.25">
      <c r="A2761" s="216">
        <v>45643</v>
      </c>
      <c r="B2761" s="217" t="s">
        <v>154</v>
      </c>
      <c r="C2761" s="218">
        <v>0.74909999999999999</v>
      </c>
    </row>
    <row r="2762" spans="1:3" ht="15" customHeight="1" x14ac:dyDescent="0.25">
      <c r="A2762" s="216">
        <v>45644</v>
      </c>
      <c r="B2762" s="217" t="s">
        <v>154</v>
      </c>
      <c r="C2762" s="218">
        <v>0.75819999999999999</v>
      </c>
    </row>
    <row r="2763" spans="1:3" ht="15" customHeight="1" x14ac:dyDescent="0.25">
      <c r="A2763" s="216">
        <v>45645</v>
      </c>
      <c r="B2763" s="217" t="s">
        <v>154</v>
      </c>
      <c r="C2763" s="218">
        <v>0.76719999999999999</v>
      </c>
    </row>
    <row r="2764" spans="1:3" ht="15" customHeight="1" x14ac:dyDescent="0.25">
      <c r="A2764" s="216">
        <v>45646</v>
      </c>
      <c r="B2764" s="217" t="s">
        <v>154</v>
      </c>
      <c r="C2764" s="218">
        <v>0.79420000000000002</v>
      </c>
    </row>
    <row r="2765" spans="1:3" ht="15" customHeight="1" x14ac:dyDescent="0.25">
      <c r="A2765" s="216">
        <v>45649</v>
      </c>
      <c r="B2765" s="217" t="s">
        <v>154</v>
      </c>
      <c r="C2765" s="218">
        <v>0.80310000000000004</v>
      </c>
    </row>
    <row r="2766" spans="1:3" ht="15" customHeight="1" x14ac:dyDescent="0.25">
      <c r="A2766" s="216">
        <v>45650</v>
      </c>
      <c r="B2766" s="217" t="s">
        <v>154</v>
      </c>
      <c r="C2766" s="218">
        <v>0.81210000000000004</v>
      </c>
    </row>
    <row r="2767" spans="1:3" ht="15" customHeight="1" x14ac:dyDescent="0.25">
      <c r="A2767" s="216">
        <v>45651</v>
      </c>
      <c r="B2767" s="217" t="s">
        <v>154</v>
      </c>
      <c r="C2767" s="218">
        <v>0.82110000000000005</v>
      </c>
    </row>
    <row r="2768" spans="1:3" ht="15" customHeight="1" x14ac:dyDescent="0.25">
      <c r="A2768" s="216">
        <v>45652</v>
      </c>
      <c r="B2768" s="217" t="s">
        <v>154</v>
      </c>
      <c r="C2768" s="218">
        <v>0.83009999999999995</v>
      </c>
    </row>
    <row r="2769" spans="1:3" ht="15" customHeight="1" x14ac:dyDescent="0.25">
      <c r="A2769" s="216">
        <v>45653</v>
      </c>
      <c r="B2769" s="217" t="s">
        <v>154</v>
      </c>
      <c r="C2769" s="218">
        <v>0.8569</v>
      </c>
    </row>
    <row r="2770" spans="1:3" ht="15" customHeight="1" x14ac:dyDescent="0.25">
      <c r="A2770" s="216">
        <v>45656</v>
      </c>
      <c r="B2770" s="217" t="s">
        <v>154</v>
      </c>
      <c r="C2770" s="218">
        <v>0.86580000000000001</v>
      </c>
    </row>
    <row r="2771" spans="1:3" ht="15" customHeight="1" x14ac:dyDescent="0.25">
      <c r="A2771" s="216">
        <v>45657</v>
      </c>
      <c r="B2771" s="217" t="s">
        <v>154</v>
      </c>
      <c r="C2771" s="218">
        <v>0.87450000000000006</v>
      </c>
    </row>
    <row r="2772" spans="1:3" ht="15" customHeight="1" x14ac:dyDescent="0.25">
      <c r="A2772" s="216">
        <v>45659</v>
      </c>
      <c r="B2772" s="217" t="s">
        <v>154</v>
      </c>
      <c r="C2772" s="218">
        <v>0.89200000000000002</v>
      </c>
    </row>
    <row r="2773" spans="1:3" ht="15" customHeight="1" x14ac:dyDescent="0.25">
      <c r="A2773" s="216">
        <v>45660</v>
      </c>
      <c r="B2773" s="217" t="s">
        <v>154</v>
      </c>
      <c r="C2773" s="218">
        <v>0.91830000000000001</v>
      </c>
    </row>
    <row r="2774" spans="1:3" ht="15" customHeight="1" x14ac:dyDescent="0.25">
      <c r="A2774" s="216">
        <v>45663</v>
      </c>
      <c r="B2774" s="217" t="s">
        <v>154</v>
      </c>
      <c r="C2774" s="218">
        <v>0.92700000000000005</v>
      </c>
    </row>
    <row r="2775" spans="1:3" ht="15" customHeight="1" x14ac:dyDescent="0.25">
      <c r="A2775" s="216">
        <v>45664</v>
      </c>
      <c r="B2775" s="217" t="s">
        <v>154</v>
      </c>
      <c r="C2775" s="218">
        <v>0.93569999999999998</v>
      </c>
    </row>
    <row r="2776" spans="1:3" ht="15" customHeight="1" x14ac:dyDescent="0.25">
      <c r="A2776" s="216">
        <v>45665</v>
      </c>
      <c r="B2776" s="217" t="s">
        <v>154</v>
      </c>
      <c r="C2776" s="218">
        <v>0.94440000000000002</v>
      </c>
    </row>
    <row r="2777" spans="1:3" ht="15" customHeight="1" x14ac:dyDescent="0.25">
      <c r="A2777" s="216">
        <v>45666</v>
      </c>
      <c r="B2777" s="217" t="s">
        <v>154</v>
      </c>
      <c r="C2777" s="218">
        <v>0.95299999999999996</v>
      </c>
    </row>
    <row r="2778" spans="1:3" ht="15" customHeight="1" x14ac:dyDescent="0.25">
      <c r="A2778" s="216">
        <v>45667</v>
      </c>
      <c r="B2778" s="217" t="s">
        <v>154</v>
      </c>
      <c r="C2778" s="218">
        <v>0.97899999999999998</v>
      </c>
    </row>
    <row r="2779" spans="1:3" ht="15" customHeight="1" x14ac:dyDescent="0.25">
      <c r="A2779" s="216">
        <v>45670</v>
      </c>
      <c r="B2779" s="217" t="s">
        <v>154</v>
      </c>
      <c r="C2779" s="218">
        <v>0.98760000000000003</v>
      </c>
    </row>
    <row r="2780" spans="1:3" ht="15" customHeight="1" x14ac:dyDescent="0.25">
      <c r="A2780" s="216">
        <v>45671</v>
      </c>
      <c r="B2780" s="217" t="s">
        <v>154</v>
      </c>
      <c r="C2780" s="218">
        <v>0.99629999999999996</v>
      </c>
    </row>
    <row r="2781" spans="1:3" ht="15" customHeight="1" x14ac:dyDescent="0.25">
      <c r="A2781" s="216">
        <v>45672</v>
      </c>
      <c r="B2781" s="217" t="s">
        <v>154</v>
      </c>
      <c r="C2781" s="218">
        <v>1.0048999999999999</v>
      </c>
    </row>
    <row r="2782" spans="1:3" ht="15" customHeight="1" x14ac:dyDescent="0.25">
      <c r="A2782" s="216">
        <v>45673</v>
      </c>
      <c r="B2782" s="217" t="s">
        <v>154</v>
      </c>
      <c r="C2782" s="218">
        <v>1.0136000000000001</v>
      </c>
    </row>
    <row r="2783" spans="1:3" ht="15" customHeight="1" x14ac:dyDescent="0.25">
      <c r="A2783" s="216">
        <v>45674</v>
      </c>
      <c r="B2783" s="217" t="s">
        <v>154</v>
      </c>
      <c r="C2783" s="218">
        <v>1.0394000000000001</v>
      </c>
    </row>
    <row r="2784" spans="1:3" ht="15" customHeight="1" x14ac:dyDescent="0.25">
      <c r="A2784" s="216">
        <v>45677</v>
      </c>
      <c r="B2784" s="217" t="s">
        <v>154</v>
      </c>
      <c r="C2784" s="218">
        <v>1.048</v>
      </c>
    </row>
    <row r="2785" spans="1:3" ht="15" customHeight="1" x14ac:dyDescent="0.25">
      <c r="A2785" s="216">
        <v>45678</v>
      </c>
      <c r="B2785" s="217" t="s">
        <v>154</v>
      </c>
      <c r="C2785" s="218">
        <v>1.0566</v>
      </c>
    </row>
    <row r="2786" spans="1:3" ht="15" customHeight="1" x14ac:dyDescent="0.25">
      <c r="A2786" s="216">
        <v>45679</v>
      </c>
      <c r="B2786" s="217" t="s">
        <v>154</v>
      </c>
      <c r="C2786" s="218">
        <v>1.0650999999999999</v>
      </c>
    </row>
    <row r="2787" spans="1:3" ht="15" customHeight="1" x14ac:dyDescent="0.25">
      <c r="A2787" s="216">
        <v>45680</v>
      </c>
      <c r="B2787" s="217" t="s">
        <v>154</v>
      </c>
      <c r="C2787" s="218">
        <v>1.0737000000000001</v>
      </c>
    </row>
    <row r="2788" spans="1:3" ht="15" customHeight="1" x14ac:dyDescent="0.25">
      <c r="A2788" s="216">
        <v>45681</v>
      </c>
      <c r="B2788" s="217" t="s">
        <v>154</v>
      </c>
      <c r="C2788" s="218">
        <v>1.0993999999999999</v>
      </c>
    </row>
    <row r="2789" spans="1:3" ht="15" customHeight="1" x14ac:dyDescent="0.25">
      <c r="A2789" s="216">
        <v>45684</v>
      </c>
      <c r="B2789" s="217" t="s">
        <v>154</v>
      </c>
      <c r="C2789" s="218">
        <v>1.1079000000000001</v>
      </c>
    </row>
    <row r="2790" spans="1:3" ht="15" customHeight="1" x14ac:dyDescent="0.25">
      <c r="A2790" s="216">
        <v>45685</v>
      </c>
      <c r="B2790" s="217" t="s">
        <v>154</v>
      </c>
      <c r="C2790" s="218">
        <v>1.1164000000000001</v>
      </c>
    </row>
    <row r="2791" spans="1:3" ht="15" customHeight="1" x14ac:dyDescent="0.25">
      <c r="A2791" s="216">
        <v>45686</v>
      </c>
      <c r="B2791" s="217" t="s">
        <v>154</v>
      </c>
      <c r="C2791" s="218">
        <v>1.125</v>
      </c>
    </row>
    <row r="2792" spans="1:3" ht="15" customHeight="1" x14ac:dyDescent="0.25">
      <c r="A2792" s="216">
        <v>45687</v>
      </c>
      <c r="B2792" s="217" t="s">
        <v>154</v>
      </c>
      <c r="C2792" s="218">
        <v>1.1335</v>
      </c>
    </row>
    <row r="2793" spans="1:3" ht="15" customHeight="1" x14ac:dyDescent="0.25">
      <c r="A2793" s="216">
        <v>45688</v>
      </c>
      <c r="B2793" s="217" t="s">
        <v>154</v>
      </c>
      <c r="C2793" s="218">
        <v>1.1588000000000001</v>
      </c>
    </row>
    <row r="2794" spans="1:3" ht="15" customHeight="1" x14ac:dyDescent="0.25">
      <c r="A2794" s="216">
        <v>45691</v>
      </c>
      <c r="B2794" s="217" t="s">
        <v>154</v>
      </c>
      <c r="C2794" s="218">
        <v>1.1673</v>
      </c>
    </row>
    <row r="2795" spans="1:3" ht="15" customHeight="1" x14ac:dyDescent="0.25">
      <c r="A2795" s="216">
        <v>45692</v>
      </c>
      <c r="B2795" s="217" t="s">
        <v>154</v>
      </c>
      <c r="C2795" s="218">
        <v>1.1757</v>
      </c>
    </row>
    <row r="2796" spans="1:3" ht="15" customHeight="1" x14ac:dyDescent="0.25">
      <c r="A2796" s="216">
        <v>45693</v>
      </c>
      <c r="B2796" s="217" t="s">
        <v>154</v>
      </c>
      <c r="C2796" s="218">
        <v>1.1839</v>
      </c>
    </row>
    <row r="2797" spans="1:3" ht="15" customHeight="1" x14ac:dyDescent="0.25">
      <c r="A2797" s="216">
        <v>45694</v>
      </c>
      <c r="B2797" s="217" t="s">
        <v>154</v>
      </c>
      <c r="C2797" s="218">
        <v>1.1919999999999999</v>
      </c>
    </row>
    <row r="2798" spans="1:3" ht="15" customHeight="1" x14ac:dyDescent="0.25">
      <c r="A2798" s="216">
        <v>45695</v>
      </c>
      <c r="B2798" s="217" t="s">
        <v>154</v>
      </c>
      <c r="C2798" s="218">
        <v>1.2161999999999999</v>
      </c>
    </row>
    <row r="2799" spans="1:3" ht="15" customHeight="1" x14ac:dyDescent="0.25">
      <c r="A2799" s="216">
        <v>45698</v>
      </c>
      <c r="B2799" s="217" t="s">
        <v>154</v>
      </c>
      <c r="C2799" s="218">
        <v>1.2242999999999999</v>
      </c>
    </row>
    <row r="2800" spans="1:3" ht="15" customHeight="1" x14ac:dyDescent="0.25">
      <c r="A2800" s="216">
        <v>45699</v>
      </c>
      <c r="B2800" s="217" t="s">
        <v>154</v>
      </c>
      <c r="C2800" s="218">
        <v>1.2323</v>
      </c>
    </row>
    <row r="2801" spans="1:3" ht="15" customHeight="1" x14ac:dyDescent="0.25">
      <c r="A2801" s="216">
        <v>45700</v>
      </c>
      <c r="B2801" s="217" t="s">
        <v>154</v>
      </c>
      <c r="C2801" s="218">
        <v>1.2403</v>
      </c>
    </row>
    <row r="2802" spans="1:3" ht="15" customHeight="1" x14ac:dyDescent="0.25">
      <c r="A2802" s="216">
        <v>45701</v>
      </c>
      <c r="B2802" s="217" t="s">
        <v>154</v>
      </c>
      <c r="C2802" s="218">
        <v>1.2483</v>
      </c>
    </row>
    <row r="2803" spans="1:3" ht="15" customHeight="1" x14ac:dyDescent="0.25">
      <c r="A2803" s="216">
        <v>45702</v>
      </c>
      <c r="B2803" s="217" t="s">
        <v>154</v>
      </c>
      <c r="C2803" s="218">
        <v>1.2723</v>
      </c>
    </row>
    <row r="2804" spans="1:3" ht="15" customHeight="1" x14ac:dyDescent="0.25">
      <c r="A2804" s="216">
        <v>45705</v>
      </c>
      <c r="B2804" s="217" t="s">
        <v>154</v>
      </c>
      <c r="C2804" s="218">
        <v>1.2803</v>
      </c>
    </row>
    <row r="2805" spans="1:3" ht="15" customHeight="1" x14ac:dyDescent="0.25">
      <c r="A2805" s="216">
        <v>45706</v>
      </c>
      <c r="B2805" s="217" t="s">
        <v>154</v>
      </c>
      <c r="C2805" s="218">
        <v>1.2882</v>
      </c>
    </row>
    <row r="2806" spans="1:3" ht="15" customHeight="1" x14ac:dyDescent="0.25">
      <c r="A2806" s="216">
        <v>45707</v>
      </c>
      <c r="B2806" s="217" t="s">
        <v>154</v>
      </c>
      <c r="C2806" s="218">
        <v>1.2962</v>
      </c>
    </row>
    <row r="2807" spans="1:3" ht="15" customHeight="1" x14ac:dyDescent="0.25">
      <c r="A2807" s="216">
        <v>45708</v>
      </c>
      <c r="B2807" s="217" t="s">
        <v>154</v>
      </c>
      <c r="C2807" s="218">
        <v>1.3042</v>
      </c>
    </row>
    <row r="2808" spans="1:3" ht="15" customHeight="1" x14ac:dyDescent="0.25">
      <c r="A2808" s="216">
        <v>45709</v>
      </c>
      <c r="B2808" s="217" t="s">
        <v>154</v>
      </c>
      <c r="C2808" s="218">
        <v>1.3280000000000001</v>
      </c>
    </row>
    <row r="2809" spans="1:3" ht="15" customHeight="1" x14ac:dyDescent="0.25">
      <c r="A2809" s="216">
        <v>45712</v>
      </c>
      <c r="B2809" s="217" t="s">
        <v>154</v>
      </c>
      <c r="C2809" s="218">
        <v>1.3360000000000001</v>
      </c>
    </row>
    <row r="2810" spans="1:3" ht="15" customHeight="1" x14ac:dyDescent="0.25">
      <c r="A2810" s="216">
        <v>45713</v>
      </c>
      <c r="B2810" s="217" t="s">
        <v>154</v>
      </c>
      <c r="C2810" s="218">
        <v>1.3439000000000001</v>
      </c>
    </row>
    <row r="2811" spans="1:3" ht="15" customHeight="1" x14ac:dyDescent="0.25">
      <c r="A2811" s="216">
        <v>45714</v>
      </c>
      <c r="B2811" s="217" t="s">
        <v>154</v>
      </c>
      <c r="C2811" s="218">
        <v>1.3519000000000001</v>
      </c>
    </row>
    <row r="2812" spans="1:3" ht="15" customHeight="1" x14ac:dyDescent="0.25">
      <c r="A2812" s="216">
        <v>45715</v>
      </c>
      <c r="B2812" s="217" t="s">
        <v>154</v>
      </c>
      <c r="C2812" s="218">
        <v>1.3597999999999999</v>
      </c>
    </row>
    <row r="2813" spans="1:3" ht="15" customHeight="1" x14ac:dyDescent="0.25">
      <c r="A2813" s="216">
        <v>45716</v>
      </c>
      <c r="B2813" s="217" t="s">
        <v>154</v>
      </c>
      <c r="C2813" s="218">
        <v>1.3835</v>
      </c>
    </row>
    <row r="2814" spans="1:3" ht="15" customHeight="1" x14ac:dyDescent="0.25">
      <c r="A2814" s="216">
        <v>45719</v>
      </c>
      <c r="B2814" s="217" t="s">
        <v>154</v>
      </c>
      <c r="C2814" s="218">
        <v>1.3913</v>
      </c>
    </row>
    <row r="2815" spans="1:3" ht="15" customHeight="1" x14ac:dyDescent="0.25">
      <c r="A2815" s="216">
        <v>45720</v>
      </c>
      <c r="B2815" s="217" t="s">
        <v>154</v>
      </c>
      <c r="C2815" s="218">
        <v>1.3992</v>
      </c>
    </row>
    <row r="2816" spans="1:3" ht="15" customHeight="1" x14ac:dyDescent="0.25">
      <c r="A2816" s="216">
        <v>45721</v>
      </c>
      <c r="B2816" s="217" t="s">
        <v>154</v>
      </c>
      <c r="C2816" s="218">
        <v>1.4071</v>
      </c>
    </row>
    <row r="2817" spans="1:3" ht="15" customHeight="1" x14ac:dyDescent="0.25">
      <c r="A2817" s="216">
        <v>45722</v>
      </c>
      <c r="B2817" s="217" t="s">
        <v>154</v>
      </c>
      <c r="C2817" s="218">
        <v>1.4149</v>
      </c>
    </row>
    <row r="2818" spans="1:3" ht="15" customHeight="1" x14ac:dyDescent="0.25">
      <c r="A2818" s="216">
        <v>45723</v>
      </c>
      <c r="B2818" s="217" t="s">
        <v>154</v>
      </c>
      <c r="C2818" s="218">
        <v>1.4383999999999999</v>
      </c>
    </row>
    <row r="2819" spans="1:3" ht="15" customHeight="1" x14ac:dyDescent="0.25">
      <c r="A2819" s="216">
        <v>45726</v>
      </c>
      <c r="B2819" s="217" t="s">
        <v>154</v>
      </c>
      <c r="C2819" s="218">
        <v>1.4461999999999999</v>
      </c>
    </row>
    <row r="2820" spans="1:3" ht="15" customHeight="1" x14ac:dyDescent="0.25">
      <c r="A2820" s="216">
        <v>45727</v>
      </c>
      <c r="B2820" s="217" t="s">
        <v>154</v>
      </c>
      <c r="C2820" s="218">
        <v>1.454</v>
      </c>
    </row>
    <row r="2821" spans="1:3" ht="15" customHeight="1" x14ac:dyDescent="0.25">
      <c r="A2821" s="216">
        <v>45728</v>
      </c>
      <c r="B2821" s="217" t="s">
        <v>154</v>
      </c>
      <c r="C2821" s="218">
        <v>1.4615</v>
      </c>
    </row>
    <row r="2822" spans="1:3" ht="15" customHeight="1" x14ac:dyDescent="0.25">
      <c r="A2822" s="216">
        <v>45729</v>
      </c>
      <c r="B2822" s="217" t="s">
        <v>154</v>
      </c>
      <c r="C2822" s="218">
        <v>1.4690000000000001</v>
      </c>
    </row>
    <row r="2823" spans="1:3" ht="15" customHeight="1" x14ac:dyDescent="0.25">
      <c r="A2823" s="216">
        <v>45730</v>
      </c>
      <c r="B2823" s="217" t="s">
        <v>154</v>
      </c>
      <c r="C2823" s="218">
        <v>1.4913000000000001</v>
      </c>
    </row>
    <row r="2824" spans="1:3" ht="15" customHeight="1" x14ac:dyDescent="0.25">
      <c r="A2824" s="216">
        <v>45733</v>
      </c>
      <c r="B2824" s="217" t="s">
        <v>154</v>
      </c>
      <c r="C2824" s="218">
        <v>1.4986999999999999</v>
      </c>
    </row>
    <row r="2825" spans="1:3" ht="15" customHeight="1" x14ac:dyDescent="0.25">
      <c r="A2825" s="216">
        <v>45734</v>
      </c>
      <c r="B2825" s="217" t="s">
        <v>154</v>
      </c>
      <c r="C2825" s="218">
        <v>1.5062</v>
      </c>
    </row>
    <row r="2826" spans="1:3" ht="15" customHeight="1" x14ac:dyDescent="0.25">
      <c r="A2826" s="216">
        <v>45735</v>
      </c>
      <c r="B2826" s="217" t="s">
        <v>154</v>
      </c>
      <c r="C2826" s="218">
        <v>1.5136000000000001</v>
      </c>
    </row>
    <row r="2827" spans="1:3" ht="15" customHeight="1" x14ac:dyDescent="0.25">
      <c r="A2827" s="216">
        <v>45736</v>
      </c>
      <c r="B2827" s="217" t="s">
        <v>154</v>
      </c>
      <c r="C2827" s="218">
        <v>1.5209999999999999</v>
      </c>
    </row>
    <row r="2828" spans="1:3" ht="15" customHeight="1" x14ac:dyDescent="0.25">
      <c r="A2828" s="216">
        <v>45737</v>
      </c>
      <c r="B2828" s="217" t="s">
        <v>154</v>
      </c>
      <c r="C2828" s="218">
        <v>1.5431999999999999</v>
      </c>
    </row>
    <row r="2829" spans="1:3" ht="15" customHeight="1" x14ac:dyDescent="0.25">
      <c r="A2829" s="216">
        <v>45740</v>
      </c>
      <c r="B2829" s="217" t="s">
        <v>154</v>
      </c>
      <c r="C2829" s="218">
        <v>1.5506</v>
      </c>
    </row>
    <row r="2830" spans="1:3" ht="15" customHeight="1" x14ac:dyDescent="0.25">
      <c r="A2830" s="216">
        <v>45741</v>
      </c>
      <c r="B2830" s="217" t="s">
        <v>154</v>
      </c>
      <c r="C2830" s="218">
        <v>1.5579000000000001</v>
      </c>
    </row>
    <row r="2831" spans="1:3" ht="15" customHeight="1" x14ac:dyDescent="0.25">
      <c r="A2831" s="216">
        <v>45742</v>
      </c>
      <c r="B2831" s="217" t="s">
        <v>154</v>
      </c>
      <c r="C2831" s="218">
        <v>1.5652999999999999</v>
      </c>
    </row>
    <row r="2832" spans="1:3" ht="15" customHeight="1" x14ac:dyDescent="0.25">
      <c r="A2832" s="216">
        <v>45743</v>
      </c>
      <c r="B2832" s="217" t="s">
        <v>154</v>
      </c>
      <c r="C2832" s="218">
        <v>1.5727</v>
      </c>
    </row>
    <row r="2833" spans="1:3" ht="15" customHeight="1" x14ac:dyDescent="0.25">
      <c r="A2833" s="216">
        <v>45744</v>
      </c>
      <c r="B2833" s="217" t="s">
        <v>154</v>
      </c>
      <c r="C2833" s="218">
        <v>1.5949</v>
      </c>
    </row>
    <row r="2834" spans="1:3" ht="15" customHeight="1" x14ac:dyDescent="0.25">
      <c r="A2834" s="216">
        <v>45747</v>
      </c>
      <c r="B2834" s="217" t="s">
        <v>154</v>
      </c>
      <c r="C2834" s="218">
        <v>1.6023000000000001</v>
      </c>
    </row>
    <row r="2835" spans="1:3" ht="15" customHeight="1" x14ac:dyDescent="0.25">
      <c r="A2835" s="216">
        <v>45748</v>
      </c>
      <c r="B2835" s="217" t="s">
        <v>154</v>
      </c>
      <c r="C2835" s="218">
        <v>1.6096999999999999</v>
      </c>
    </row>
    <row r="2836" spans="1:3" ht="15" customHeight="1" x14ac:dyDescent="0.25">
      <c r="A2836" s="216">
        <v>45749</v>
      </c>
      <c r="B2836" s="217" t="s">
        <v>154</v>
      </c>
      <c r="C2836" s="218">
        <v>1.617</v>
      </c>
    </row>
    <row r="2837" spans="1:3" ht="15" customHeight="1" x14ac:dyDescent="0.25">
      <c r="A2837" s="216">
        <v>45750</v>
      </c>
      <c r="B2837" s="217" t="s">
        <v>154</v>
      </c>
      <c r="C2837" s="218">
        <v>1.6243000000000001</v>
      </c>
    </row>
    <row r="2838" spans="1:3" ht="15" customHeight="1" x14ac:dyDescent="0.25">
      <c r="A2838" s="216">
        <v>45751</v>
      </c>
      <c r="B2838" s="217" t="s">
        <v>154</v>
      </c>
      <c r="C2838" s="218">
        <v>1.6462000000000001</v>
      </c>
    </row>
    <row r="2839" spans="1:3" ht="15" customHeight="1" x14ac:dyDescent="0.25">
      <c r="A2839" s="216">
        <v>45754</v>
      </c>
      <c r="B2839" s="217" t="s">
        <v>154</v>
      </c>
      <c r="C2839" s="218">
        <v>1.6534</v>
      </c>
    </row>
    <row r="2840" spans="1:3" ht="15" customHeight="1" x14ac:dyDescent="0.25">
      <c r="A2840" s="216">
        <v>45755</v>
      </c>
      <c r="B2840" s="217" t="s">
        <v>154</v>
      </c>
      <c r="C2840" s="218">
        <v>1.6607000000000001</v>
      </c>
    </row>
    <row r="2841" spans="1:3" ht="15" customHeight="1" x14ac:dyDescent="0.25">
      <c r="A2841" s="216">
        <v>45756</v>
      </c>
      <c r="B2841" s="217" t="s">
        <v>154</v>
      </c>
      <c r="C2841" s="218">
        <v>1.6678999999999999</v>
      </c>
    </row>
    <row r="2842" spans="1:3" ht="15" customHeight="1" x14ac:dyDescent="0.25">
      <c r="A2842" s="216">
        <v>45757</v>
      </c>
      <c r="B2842" s="217" t="s">
        <v>154</v>
      </c>
      <c r="C2842" s="218">
        <v>1.6751</v>
      </c>
    </row>
    <row r="2843" spans="1:3" ht="15" customHeight="1" x14ac:dyDescent="0.25">
      <c r="A2843" s="216">
        <v>45758</v>
      </c>
      <c r="B2843" s="217" t="s">
        <v>154</v>
      </c>
      <c r="C2843" s="218">
        <v>1.6968000000000001</v>
      </c>
    </row>
    <row r="2844" spans="1:3" ht="15" customHeight="1" x14ac:dyDescent="0.25">
      <c r="A2844" s="216">
        <v>45761</v>
      </c>
      <c r="B2844" s="217" t="s">
        <v>154</v>
      </c>
      <c r="C2844" s="218">
        <v>1.7040999999999999</v>
      </c>
    </row>
    <row r="2845" spans="1:3" ht="15" customHeight="1" x14ac:dyDescent="0.25">
      <c r="A2845" s="216">
        <v>45762</v>
      </c>
      <c r="B2845" s="217" t="s">
        <v>154</v>
      </c>
      <c r="C2845" s="218">
        <v>1.7113</v>
      </c>
    </row>
    <row r="2846" spans="1:3" ht="15" customHeight="1" x14ac:dyDescent="0.25">
      <c r="A2846" s="216">
        <v>45763</v>
      </c>
      <c r="B2846" s="217" t="s">
        <v>154</v>
      </c>
      <c r="C2846" s="218">
        <v>1.7184999999999999</v>
      </c>
    </row>
    <row r="2847" spans="1:3" ht="15" customHeight="1" x14ac:dyDescent="0.25">
      <c r="A2847" s="216">
        <v>45764</v>
      </c>
      <c r="B2847" s="217" t="s">
        <v>154</v>
      </c>
      <c r="C2847" s="218">
        <v>1.7544999999999999</v>
      </c>
    </row>
    <row r="2848" spans="1:3" ht="15" customHeight="1" x14ac:dyDescent="0.25">
      <c r="A2848" s="216">
        <v>45769</v>
      </c>
      <c r="B2848" s="217" t="s">
        <v>154</v>
      </c>
      <c r="C2848" s="218">
        <v>1.7617</v>
      </c>
    </row>
    <row r="2849" spans="1:3" ht="15" customHeight="1" x14ac:dyDescent="0.25">
      <c r="A2849" s="216">
        <v>45770</v>
      </c>
      <c r="B2849" s="217" t="s">
        <v>154</v>
      </c>
      <c r="C2849" s="218">
        <v>1.7685999999999999</v>
      </c>
    </row>
    <row r="2850" spans="1:3" ht="15" customHeight="1" x14ac:dyDescent="0.25">
      <c r="A2850" s="216">
        <v>45771</v>
      </c>
      <c r="B2850" s="217" t="s">
        <v>154</v>
      </c>
      <c r="C2850" s="218">
        <v>1.7755000000000001</v>
      </c>
    </row>
    <row r="2851" spans="1:3" ht="15" customHeight="1" x14ac:dyDescent="0.25">
      <c r="A2851" s="216">
        <v>45772</v>
      </c>
      <c r="B2851" s="217" t="s">
        <v>154</v>
      </c>
      <c r="C2851" s="218">
        <v>1.796</v>
      </c>
    </row>
    <row r="2852" spans="1:3" ht="15" customHeight="1" x14ac:dyDescent="0.25">
      <c r="A2852" s="216">
        <v>45775</v>
      </c>
      <c r="B2852" s="217" t="s">
        <v>154</v>
      </c>
      <c r="C2852" s="218">
        <v>1.8027</v>
      </c>
    </row>
    <row r="2853" spans="1:3" ht="15" customHeight="1" x14ac:dyDescent="0.25">
      <c r="A2853" s="216">
        <v>45776</v>
      </c>
      <c r="B2853" s="217" t="s">
        <v>154</v>
      </c>
      <c r="C2853" s="218">
        <v>1.8095000000000001</v>
      </c>
    </row>
    <row r="2854" spans="1:3" ht="15" customHeight="1" x14ac:dyDescent="0.25">
      <c r="A2854" s="216">
        <v>45777</v>
      </c>
      <c r="B2854" s="217" t="s">
        <v>154</v>
      </c>
      <c r="C2854" s="218">
        <v>1.823</v>
      </c>
    </row>
    <row r="2855" spans="1:3" ht="15" customHeight="1" x14ac:dyDescent="0.25">
      <c r="A2855" s="216">
        <v>45779</v>
      </c>
      <c r="B2855" s="217" t="s">
        <v>154</v>
      </c>
      <c r="C2855" s="218">
        <v>1.8431999999999999</v>
      </c>
    </row>
    <row r="2856" spans="1:3" ht="15" customHeight="1" x14ac:dyDescent="0.25">
      <c r="A2856" s="216">
        <v>45782</v>
      </c>
      <c r="B2856" s="217" t="s">
        <v>154</v>
      </c>
      <c r="C2856" s="218">
        <v>1.8499000000000001</v>
      </c>
    </row>
    <row r="2857" spans="1:3" ht="15" customHeight="1" x14ac:dyDescent="0.25">
      <c r="A2857" s="216">
        <v>45783</v>
      </c>
      <c r="B2857" s="217" t="s">
        <v>154</v>
      </c>
      <c r="C2857" s="218">
        <v>1.8566</v>
      </c>
    </row>
    <row r="2858" spans="1:3" ht="15" customHeight="1" x14ac:dyDescent="0.25">
      <c r="A2858" s="216">
        <v>45784</v>
      </c>
      <c r="B2858" s="217" t="s">
        <v>154</v>
      </c>
      <c r="C2858" s="218">
        <v>1.8633</v>
      </c>
    </row>
    <row r="2859" spans="1:3" ht="15" customHeight="1" x14ac:dyDescent="0.25">
      <c r="A2859" s="216">
        <v>45785</v>
      </c>
      <c r="B2859" s="217" t="s">
        <v>154</v>
      </c>
      <c r="C2859" s="218">
        <v>1.87</v>
      </c>
    </row>
    <row r="2860" spans="1:3" ht="15" customHeight="1" x14ac:dyDescent="0.25">
      <c r="A2860" s="216">
        <v>45786</v>
      </c>
      <c r="B2860" s="217" t="s">
        <v>154</v>
      </c>
      <c r="C2860" s="218">
        <v>1.8898999999999999</v>
      </c>
    </row>
    <row r="2861" spans="1:3" ht="15" customHeight="1" x14ac:dyDescent="0.25">
      <c r="A2861" s="216">
        <v>45789</v>
      </c>
      <c r="B2861" s="217" t="s">
        <v>154</v>
      </c>
      <c r="C2861" s="218">
        <v>1.8966000000000001</v>
      </c>
    </row>
    <row r="2862" spans="1:3" ht="15" customHeight="1" x14ac:dyDescent="0.25">
      <c r="A2862" s="216">
        <v>45790</v>
      </c>
      <c r="B2862" s="217" t="s">
        <v>154</v>
      </c>
      <c r="C2862" s="218">
        <v>1.9032</v>
      </c>
    </row>
    <row r="2863" spans="1:3" ht="15" customHeight="1" x14ac:dyDescent="0.25">
      <c r="A2863" s="216">
        <v>45791</v>
      </c>
      <c r="B2863" s="217" t="s">
        <v>154</v>
      </c>
      <c r="C2863" s="218">
        <v>1.9098999999999999</v>
      </c>
    </row>
    <row r="2864" spans="1:3" ht="15" customHeight="1" x14ac:dyDescent="0.25">
      <c r="A2864" s="216">
        <v>45792</v>
      </c>
      <c r="B2864" s="217" t="s">
        <v>154</v>
      </c>
      <c r="C2864" s="218">
        <v>1.9165000000000001</v>
      </c>
    </row>
    <row r="2865" spans="1:3" ht="15" customHeight="1" x14ac:dyDescent="0.25">
      <c r="A2865" s="216">
        <v>45793</v>
      </c>
      <c r="B2865" s="217" t="s">
        <v>154</v>
      </c>
      <c r="C2865" s="218">
        <v>1.9363999999999999</v>
      </c>
    </row>
    <row r="2866" spans="1:3" ht="15" customHeight="1" x14ac:dyDescent="0.25">
      <c r="A2866" s="216">
        <v>45796</v>
      </c>
      <c r="B2866" s="217" t="s">
        <v>154</v>
      </c>
      <c r="C2866" s="218">
        <v>1.9430000000000001</v>
      </c>
    </row>
    <row r="2867" spans="1:3" ht="15" customHeight="1" x14ac:dyDescent="0.25">
      <c r="A2867" s="216">
        <v>45797</v>
      </c>
      <c r="B2867" s="217" t="s">
        <v>154</v>
      </c>
      <c r="C2867" s="218">
        <v>1.9497</v>
      </c>
    </row>
    <row r="2868" spans="1:3" ht="15" customHeight="1" x14ac:dyDescent="0.25">
      <c r="A2868" s="216">
        <v>45798</v>
      </c>
      <c r="B2868" s="217" t="s">
        <v>154</v>
      </c>
      <c r="C2868" s="218">
        <v>1.9562999999999999</v>
      </c>
    </row>
    <row r="2869" spans="1:3" ht="15" customHeight="1" x14ac:dyDescent="0.25">
      <c r="A2869" s="216">
        <v>45799</v>
      </c>
      <c r="B2869" s="217" t="s">
        <v>154</v>
      </c>
      <c r="C2869" s="218">
        <v>1.9629000000000001</v>
      </c>
    </row>
    <row r="2870" spans="1:3" ht="15" customHeight="1" x14ac:dyDescent="0.25">
      <c r="A2870" s="216">
        <v>45800</v>
      </c>
      <c r="B2870" s="217" t="s">
        <v>154</v>
      </c>
      <c r="C2870" s="218">
        <v>1.9829000000000001</v>
      </c>
    </row>
    <row r="2871" spans="1:3" ht="15" customHeight="1" x14ac:dyDescent="0.25">
      <c r="A2871" s="216">
        <v>45803</v>
      </c>
      <c r="B2871" s="217" t="s">
        <v>154</v>
      </c>
      <c r="C2871" s="218">
        <v>1.9895</v>
      </c>
    </row>
    <row r="2872" spans="1:3" ht="15" customHeight="1" x14ac:dyDescent="0.25">
      <c r="A2872" s="216">
        <v>45804</v>
      </c>
      <c r="B2872" s="217" t="s">
        <v>154</v>
      </c>
      <c r="C2872" s="218">
        <v>1.9962</v>
      </c>
    </row>
    <row r="2873" spans="1:3" ht="15" customHeight="1" x14ac:dyDescent="0.25">
      <c r="A2873" s="216">
        <v>45805</v>
      </c>
      <c r="B2873" s="217" t="s">
        <v>154</v>
      </c>
      <c r="C2873" s="218">
        <v>2.0028000000000001</v>
      </c>
    </row>
    <row r="2874" spans="1:3" ht="15" customHeight="1" x14ac:dyDescent="0.25">
      <c r="A2874" s="216">
        <v>45806</v>
      </c>
      <c r="B2874" s="217" t="s">
        <v>154</v>
      </c>
      <c r="C2874" s="218">
        <v>2.0093999999999999</v>
      </c>
    </row>
    <row r="2875" spans="1:3" ht="15" customHeight="1" x14ac:dyDescent="0.25">
      <c r="A2875" s="216">
        <v>45807</v>
      </c>
      <c r="B2875" s="217" t="s">
        <v>154</v>
      </c>
      <c r="C2875" s="218">
        <v>2.0293000000000001</v>
      </c>
    </row>
    <row r="2876" spans="1:3" ht="15" customHeight="1" x14ac:dyDescent="0.25">
      <c r="A2876" s="216">
        <v>45810</v>
      </c>
      <c r="B2876" s="217" t="s">
        <v>154</v>
      </c>
      <c r="C2876" s="218">
        <v>2.0358999999999998</v>
      </c>
    </row>
    <row r="2877" spans="1:3" ht="15" customHeight="1" x14ac:dyDescent="0.25">
      <c r="A2877" s="216">
        <v>45811</v>
      </c>
      <c r="B2877" s="217" t="s">
        <v>154</v>
      </c>
      <c r="C2877" s="218">
        <v>2.0425</v>
      </c>
    </row>
    <row r="2878" spans="1:3" ht="15" customHeight="1" x14ac:dyDescent="0.25">
      <c r="A2878" s="216">
        <v>45812</v>
      </c>
      <c r="B2878" s="217" t="s">
        <v>154</v>
      </c>
      <c r="C2878" s="218">
        <v>2.0491000000000001</v>
      </c>
    </row>
    <row r="2879" spans="1:3" ht="15" customHeight="1" x14ac:dyDescent="0.25">
      <c r="A2879" s="216">
        <v>45813</v>
      </c>
      <c r="B2879" s="217" t="s">
        <v>154</v>
      </c>
      <c r="C2879" s="218">
        <v>2.0556000000000001</v>
      </c>
    </row>
    <row r="2880" spans="1:3" ht="15" customHeight="1" x14ac:dyDescent="0.25">
      <c r="A2880" s="216">
        <v>45814</v>
      </c>
      <c r="B2880" s="217" t="s">
        <v>154</v>
      </c>
      <c r="C2880" s="218">
        <v>2.0750999999999999</v>
      </c>
    </row>
    <row r="2881" spans="1:3" ht="15" customHeight="1" x14ac:dyDescent="0.25">
      <c r="A2881" s="216">
        <v>45817</v>
      </c>
      <c r="B2881" s="217" t="s">
        <v>154</v>
      </c>
      <c r="C2881" s="218">
        <v>2.0815999999999999</v>
      </c>
    </row>
    <row r="2882" spans="1:3" ht="15" customHeight="1" x14ac:dyDescent="0.25">
      <c r="A2882" s="216">
        <v>45818</v>
      </c>
      <c r="B2882" s="217" t="s">
        <v>154</v>
      </c>
      <c r="C2882" s="218">
        <v>2.0880999999999998</v>
      </c>
    </row>
    <row r="2883" spans="1:3" ht="15" customHeight="1" x14ac:dyDescent="0.25">
      <c r="A2883" s="216">
        <v>45819</v>
      </c>
      <c r="B2883" s="217" t="s">
        <v>154</v>
      </c>
      <c r="C2883" s="218">
        <v>2.0943000000000001</v>
      </c>
    </row>
    <row r="2884" spans="1:3" ht="15" customHeight="1" x14ac:dyDescent="0.25">
      <c r="A2884" s="216">
        <v>45820</v>
      </c>
      <c r="B2884" s="217" t="s">
        <v>154</v>
      </c>
      <c r="C2884" s="218">
        <v>2.1004</v>
      </c>
    </row>
    <row r="2885" spans="1:3" ht="15" customHeight="1" x14ac:dyDescent="0.25">
      <c r="A2885" s="216">
        <v>45821</v>
      </c>
      <c r="B2885" s="217" t="s">
        <v>154</v>
      </c>
      <c r="C2885" s="218">
        <v>2.1187999999999998</v>
      </c>
    </row>
    <row r="2886" spans="1:3" ht="15" customHeight="1" x14ac:dyDescent="0.25">
      <c r="A2886" s="216">
        <v>45824</v>
      </c>
      <c r="B2886" s="217" t="s">
        <v>154</v>
      </c>
      <c r="C2886" s="218">
        <v>2.1248</v>
      </c>
    </row>
    <row r="2887" spans="1:3" ht="15" customHeight="1" x14ac:dyDescent="0.25">
      <c r="A2887" s="216">
        <v>45825</v>
      </c>
      <c r="B2887" s="217" t="s">
        <v>154</v>
      </c>
      <c r="C2887" s="218">
        <v>2.1309</v>
      </c>
    </row>
    <row r="2888" spans="1:3" ht="15" customHeight="1" x14ac:dyDescent="0.25">
      <c r="A2888" s="216">
        <v>45826</v>
      </c>
      <c r="B2888" s="217" t="s">
        <v>154</v>
      </c>
      <c r="C2888" s="218">
        <v>2.137</v>
      </c>
    </row>
    <row r="2889" spans="1:3" ht="15" customHeight="1" x14ac:dyDescent="0.25">
      <c r="A2889" s="216">
        <v>45827</v>
      </c>
      <c r="B2889" s="217" t="s">
        <v>154</v>
      </c>
      <c r="C2889" s="218">
        <v>2.1429999999999998</v>
      </c>
    </row>
    <row r="2890" spans="1:3" ht="15" customHeight="1" x14ac:dyDescent="0.25">
      <c r="A2890" s="216">
        <v>45828</v>
      </c>
      <c r="B2890" s="217" t="s">
        <v>154</v>
      </c>
      <c r="C2890" s="218">
        <v>2.1612</v>
      </c>
    </row>
    <row r="2891" spans="1:3" ht="15" customHeight="1" x14ac:dyDescent="0.25">
      <c r="A2891" s="216">
        <v>45831</v>
      </c>
      <c r="B2891" s="217" t="s">
        <v>154</v>
      </c>
      <c r="C2891" s="218">
        <v>2.1671999999999998</v>
      </c>
    </row>
    <row r="2892" spans="1:3" ht="15" customHeight="1" x14ac:dyDescent="0.25">
      <c r="A2892" s="216">
        <v>45832</v>
      </c>
      <c r="B2892" s="217" t="s">
        <v>154</v>
      </c>
      <c r="C2892" s="218">
        <v>2.1732999999999998</v>
      </c>
    </row>
    <row r="2893" spans="1:3" ht="15" customHeight="1" x14ac:dyDescent="0.25">
      <c r="A2893" s="216">
        <v>45833</v>
      </c>
      <c r="B2893" s="217" t="s">
        <v>154</v>
      </c>
      <c r="C2893" s="218">
        <v>2.1793999999999998</v>
      </c>
    </row>
    <row r="2894" spans="1:3" ht="15" customHeight="1" x14ac:dyDescent="0.25">
      <c r="A2894" s="216">
        <v>45834</v>
      </c>
      <c r="B2894" s="217" t="s">
        <v>154</v>
      </c>
      <c r="C2894" s="218">
        <v>2.1854</v>
      </c>
    </row>
    <row r="2895" spans="1:3" ht="15" customHeight="1" x14ac:dyDescent="0.25">
      <c r="A2895" s="216">
        <v>45835</v>
      </c>
      <c r="B2895" s="217" t="s">
        <v>154</v>
      </c>
      <c r="C2895" s="218">
        <v>2.2037</v>
      </c>
    </row>
    <row r="2896" spans="1:3" ht="15" customHeight="1" x14ac:dyDescent="0.25">
      <c r="A2896" s="216">
        <v>45838</v>
      </c>
      <c r="B2896" s="217" t="s">
        <v>154</v>
      </c>
      <c r="C2896" s="218">
        <v>2.2097000000000002</v>
      </c>
    </row>
    <row r="2897" spans="1:3" ht="15" customHeight="1" x14ac:dyDescent="0.25">
      <c r="A2897" s="216">
        <v>45839</v>
      </c>
      <c r="B2897" s="217" t="s">
        <v>154</v>
      </c>
      <c r="C2897" s="218">
        <v>2.2158000000000002</v>
      </c>
    </row>
    <row r="2898" spans="1:3" ht="15" customHeight="1" x14ac:dyDescent="0.25">
      <c r="A2898" s="216">
        <v>45840</v>
      </c>
      <c r="B2898" s="217" t="s">
        <v>154</v>
      </c>
      <c r="C2898" s="218">
        <v>2.2218</v>
      </c>
    </row>
    <row r="2899" spans="1:3" ht="15" customHeight="1" x14ac:dyDescent="0.25">
      <c r="A2899" s="216">
        <v>45841</v>
      </c>
      <c r="B2899" s="217" t="s">
        <v>154</v>
      </c>
      <c r="C2899" s="218">
        <v>2.2279</v>
      </c>
    </row>
    <row r="2900" spans="1:3" ht="15" customHeight="1" x14ac:dyDescent="0.25">
      <c r="A2900" s="216">
        <v>45842</v>
      </c>
      <c r="B2900" s="217" t="s">
        <v>154</v>
      </c>
      <c r="C2900" s="218">
        <v>2.2458999999999998</v>
      </c>
    </row>
    <row r="2901" spans="1:3" ht="15" customHeight="1" x14ac:dyDescent="0.25">
      <c r="A2901" s="216">
        <v>45845</v>
      </c>
      <c r="B2901" s="217" t="s">
        <v>154</v>
      </c>
      <c r="C2901" s="218">
        <v>2.2519</v>
      </c>
    </row>
    <row r="2902" spans="1:3" ht="15" customHeight="1" x14ac:dyDescent="0.25">
      <c r="A2902" s="216">
        <v>45846</v>
      </c>
      <c r="B2902" s="217" t="s">
        <v>154</v>
      </c>
      <c r="C2902" s="218">
        <v>2.2578999999999998</v>
      </c>
    </row>
    <row r="2903" spans="1:3" ht="15" customHeight="1" x14ac:dyDescent="0.25">
      <c r="A2903" s="216">
        <v>45847</v>
      </c>
      <c r="B2903" s="217" t="s">
        <v>154</v>
      </c>
      <c r="C2903" s="218">
        <v>2.2639999999999998</v>
      </c>
    </row>
    <row r="2904" spans="1:3" ht="15" customHeight="1" x14ac:dyDescent="0.25">
      <c r="A2904" s="216">
        <v>45848</v>
      </c>
      <c r="B2904" s="217" t="s">
        <v>154</v>
      </c>
      <c r="C2904" s="218">
        <v>2.27</v>
      </c>
    </row>
    <row r="2905" spans="1:3" ht="15" customHeight="1" x14ac:dyDescent="0.25">
      <c r="A2905" s="216">
        <v>45849</v>
      </c>
      <c r="B2905" s="217" t="s">
        <v>154</v>
      </c>
      <c r="C2905" s="218">
        <v>2.2879999999999998</v>
      </c>
    </row>
    <row r="2906" spans="1:3" ht="15" customHeight="1" x14ac:dyDescent="0.25">
      <c r="A2906" s="216">
        <v>45852</v>
      </c>
      <c r="B2906" s="217" t="s">
        <v>154</v>
      </c>
      <c r="C2906" s="218">
        <v>2.294</v>
      </c>
    </row>
    <row r="2907" spans="1:3" ht="15" customHeight="1" x14ac:dyDescent="0.25">
      <c r="A2907" s="216">
        <v>45853</v>
      </c>
      <c r="B2907" s="217" t="s">
        <v>154</v>
      </c>
      <c r="C2907" s="218">
        <v>2.2999999999999998</v>
      </c>
    </row>
    <row r="2908" spans="1:3" ht="15" customHeight="1" x14ac:dyDescent="0.25">
      <c r="A2908" s="216">
        <v>45854</v>
      </c>
      <c r="B2908" s="217" t="s">
        <v>154</v>
      </c>
      <c r="C2908" s="218">
        <v>2.306</v>
      </c>
    </row>
    <row r="2909" spans="1:3" ht="15" customHeight="1" x14ac:dyDescent="0.25">
      <c r="A2909" s="216">
        <v>45855</v>
      </c>
      <c r="B2909" s="217" t="s">
        <v>154</v>
      </c>
      <c r="C2909" s="218">
        <v>2.3121</v>
      </c>
    </row>
    <row r="2910" spans="1:3" ht="15" customHeight="1" x14ac:dyDescent="0.25">
      <c r="A2910" s="216">
        <v>45856</v>
      </c>
      <c r="B2910" s="217" t="s">
        <v>154</v>
      </c>
      <c r="C2910" s="218">
        <v>2.33</v>
      </c>
    </row>
    <row r="2911" spans="1:3" ht="15" customHeight="1" x14ac:dyDescent="0.25">
      <c r="A2911" s="216">
        <v>45859</v>
      </c>
      <c r="B2911" s="217" t="s">
        <v>154</v>
      </c>
      <c r="C2911" s="218">
        <v>2.3359999999999999</v>
      </c>
    </row>
    <row r="2912" spans="1:3" ht="15" customHeight="1" x14ac:dyDescent="0.25">
      <c r="A2912" s="216">
        <v>45860</v>
      </c>
      <c r="B2912" s="217" t="s">
        <v>154</v>
      </c>
      <c r="C2912" s="218">
        <v>2.3420000000000001</v>
      </c>
    </row>
    <row r="2913" spans="1:3" ht="15" customHeight="1" x14ac:dyDescent="0.25">
      <c r="A2913" s="216">
        <v>45861</v>
      </c>
      <c r="B2913" s="217" t="s">
        <v>154</v>
      </c>
      <c r="C2913" s="218">
        <v>2.3479999999999999</v>
      </c>
    </row>
    <row r="2914" spans="1:3" ht="15" customHeight="1" x14ac:dyDescent="0.25">
      <c r="A2914" s="216">
        <v>45862</v>
      </c>
      <c r="B2914" s="217" t="s">
        <v>154</v>
      </c>
      <c r="C2914" s="218">
        <v>2.3540000000000001</v>
      </c>
    </row>
    <row r="2915" spans="1:3" ht="15" customHeight="1" x14ac:dyDescent="0.25">
      <c r="A2915" s="216">
        <v>45863</v>
      </c>
      <c r="B2915" s="217" t="s">
        <v>154</v>
      </c>
      <c r="C2915" s="218">
        <v>2.3719000000000001</v>
      </c>
    </row>
    <row r="2916" spans="1:3" ht="15" customHeight="1" x14ac:dyDescent="0.25">
      <c r="A2916" s="216">
        <v>45866</v>
      </c>
      <c r="B2916" s="217" t="s">
        <v>154</v>
      </c>
      <c r="C2916" s="218">
        <v>2.3778999999999999</v>
      </c>
    </row>
    <row r="2917" spans="1:3" ht="15" customHeight="1" x14ac:dyDescent="0.25">
      <c r="A2917" s="216">
        <v>45867</v>
      </c>
      <c r="B2917" s="217" t="s">
        <v>154</v>
      </c>
      <c r="C2917" s="218">
        <v>2.3839000000000001</v>
      </c>
    </row>
    <row r="2918" spans="1:3" ht="15" customHeight="1" x14ac:dyDescent="0.25">
      <c r="A2918" s="216">
        <v>45868</v>
      </c>
      <c r="B2918" s="217" t="s">
        <v>154</v>
      </c>
      <c r="C2918" s="218">
        <v>2.3898999999999999</v>
      </c>
    </row>
    <row r="2919" spans="1:3" ht="15" customHeight="1" x14ac:dyDescent="0.25">
      <c r="A2919" s="216">
        <v>45869</v>
      </c>
      <c r="B2919" s="217" t="s">
        <v>154</v>
      </c>
      <c r="C2919" s="218">
        <v>2.3957999999999999</v>
      </c>
    </row>
    <row r="2920" spans="1:3" ht="15" customHeight="1" x14ac:dyDescent="0.25">
      <c r="A2920" s="216">
        <v>45870</v>
      </c>
      <c r="B2920" s="217" t="s">
        <v>154</v>
      </c>
      <c r="C2920" s="218">
        <v>2.4138000000000002</v>
      </c>
    </row>
    <row r="2921" spans="1:3" ht="15" customHeight="1" x14ac:dyDescent="0.25">
      <c r="A2921" s="216">
        <v>45873</v>
      </c>
      <c r="B2921" s="217" t="s">
        <v>154</v>
      </c>
      <c r="C2921" s="218">
        <v>2.4198</v>
      </c>
    </row>
    <row r="2922" spans="1:3" ht="15" customHeight="1" x14ac:dyDescent="0.25">
      <c r="A2922" s="216">
        <v>45874</v>
      </c>
      <c r="B2922" s="217" t="s">
        <v>154</v>
      </c>
      <c r="C2922" s="218">
        <v>2.4257</v>
      </c>
    </row>
    <row r="2923" spans="1:3" ht="15" customHeight="1" x14ac:dyDescent="0.25">
      <c r="A2923" s="216">
        <v>45875</v>
      </c>
      <c r="B2923" s="217" t="s">
        <v>154</v>
      </c>
      <c r="C2923" s="218">
        <v>2.4317000000000002</v>
      </c>
    </row>
    <row r="2924" spans="1:3" ht="15" customHeight="1" x14ac:dyDescent="0.25">
      <c r="A2924" s="216">
        <v>45876</v>
      </c>
      <c r="B2924" s="217" t="s">
        <v>154</v>
      </c>
      <c r="C2924" s="218">
        <v>2.4376000000000002</v>
      </c>
    </row>
    <row r="2925" spans="1:3" ht="15" customHeight="1" x14ac:dyDescent="0.25">
      <c r="A2925" s="216">
        <v>45877</v>
      </c>
      <c r="B2925" s="217" t="s">
        <v>154</v>
      </c>
      <c r="C2925" s="218">
        <v>2.4554999999999998</v>
      </c>
    </row>
    <row r="2926" spans="1:3" ht="15" customHeight="1" x14ac:dyDescent="0.25">
      <c r="A2926" s="216">
        <v>45880</v>
      </c>
      <c r="B2926" s="217" t="s">
        <v>154</v>
      </c>
      <c r="C2926" s="218">
        <v>2.4613999999999998</v>
      </c>
    </row>
    <row r="2927" spans="1:3" ht="15" customHeight="1" x14ac:dyDescent="0.25">
      <c r="A2927" s="216">
        <v>45881</v>
      </c>
      <c r="B2927" s="217" t="s">
        <v>154</v>
      </c>
      <c r="C2927" s="218">
        <v>2.4674</v>
      </c>
    </row>
    <row r="2928" spans="1:3" ht="15" customHeight="1" x14ac:dyDescent="0.25">
      <c r="A2928" s="216">
        <v>45882</v>
      </c>
      <c r="B2928" s="217" t="s">
        <v>154</v>
      </c>
      <c r="C2928" s="218">
        <v>2.4733999999999998</v>
      </c>
    </row>
    <row r="2929" spans="1:3" ht="15" customHeight="1" x14ac:dyDescent="0.25">
      <c r="A2929" s="216">
        <v>45883</v>
      </c>
      <c r="B2929" s="217" t="s">
        <v>154</v>
      </c>
      <c r="C2929" s="218">
        <v>2.4792999999999998</v>
      </c>
    </row>
    <row r="2930" spans="1:3" ht="15" customHeight="1" x14ac:dyDescent="0.25">
      <c r="A2930" s="216">
        <v>45884</v>
      </c>
      <c r="B2930" s="217" t="s">
        <v>154</v>
      </c>
      <c r="C2930" s="218">
        <v>2.4971999999999999</v>
      </c>
    </row>
    <row r="2931" spans="1:3" ht="15" customHeight="1" x14ac:dyDescent="0.25">
      <c r="A2931" s="216">
        <v>45887</v>
      </c>
      <c r="B2931" s="217" t="s">
        <v>154</v>
      </c>
      <c r="C2931" s="218">
        <v>2.5030999999999999</v>
      </c>
    </row>
    <row r="2932" spans="1:3" ht="15" customHeight="1" x14ac:dyDescent="0.25">
      <c r="A2932" s="216">
        <v>45888</v>
      </c>
      <c r="B2932" s="217" t="s">
        <v>154</v>
      </c>
      <c r="C2932" s="218">
        <v>2.5091000000000001</v>
      </c>
    </row>
    <row r="2933" spans="1:3" ht="15" customHeight="1" x14ac:dyDescent="0.25">
      <c r="A2933" s="216">
        <v>45889</v>
      </c>
      <c r="B2933" s="217" t="s">
        <v>154</v>
      </c>
      <c r="C2933" s="218">
        <v>2.5150000000000001</v>
      </c>
    </row>
    <row r="2934" spans="1:3" ht="15" customHeight="1" x14ac:dyDescent="0.25">
      <c r="A2934" s="216">
        <v>45890</v>
      </c>
      <c r="B2934" s="217" t="s">
        <v>154</v>
      </c>
      <c r="C2934" s="218">
        <v>2.5209999999999999</v>
      </c>
    </row>
    <row r="2935" spans="1:3" ht="15" customHeight="1" x14ac:dyDescent="0.25">
      <c r="A2935" s="216">
        <v>45891</v>
      </c>
      <c r="B2935" s="217" t="s">
        <v>154</v>
      </c>
      <c r="C2935" s="218">
        <v>2.5388000000000002</v>
      </c>
    </row>
    <row r="2936" spans="1:3" ht="15" customHeight="1" x14ac:dyDescent="0.25">
      <c r="A2936" s="216">
        <v>45894</v>
      </c>
      <c r="B2936" s="217" t="s">
        <v>154</v>
      </c>
      <c r="C2936" s="218">
        <v>2.5447000000000002</v>
      </c>
    </row>
    <row r="2937" spans="1:3" ht="15" customHeight="1" x14ac:dyDescent="0.25">
      <c r="A2937" s="216">
        <v>45895</v>
      </c>
      <c r="B2937" s="217" t="s">
        <v>154</v>
      </c>
      <c r="C2937" s="218">
        <v>2.5506000000000002</v>
      </c>
    </row>
    <row r="2938" spans="1:3" ht="15" customHeight="1" x14ac:dyDescent="0.25">
      <c r="A2938" s="216">
        <v>45896</v>
      </c>
      <c r="B2938" s="217" t="s">
        <v>154</v>
      </c>
      <c r="C2938" s="218">
        <v>2.5566</v>
      </c>
    </row>
    <row r="2939" spans="1:3" ht="15" customHeight="1" x14ac:dyDescent="0.25">
      <c r="A2939" s="216">
        <v>45897</v>
      </c>
      <c r="B2939" s="217" t="s">
        <v>154</v>
      </c>
      <c r="C2939" s="218">
        <v>2.5625</v>
      </c>
    </row>
    <row r="2940" spans="1:3" ht="15" customHeight="1" x14ac:dyDescent="0.25">
      <c r="A2940" s="216">
        <v>45898</v>
      </c>
      <c r="B2940" s="217" t="s">
        <v>154</v>
      </c>
      <c r="C2940" s="218">
        <v>2.5802999999999998</v>
      </c>
    </row>
    <row r="2941" spans="1:3" ht="15" customHeight="1" x14ac:dyDescent="0.25">
      <c r="A2941" s="216">
        <v>45901</v>
      </c>
      <c r="B2941" s="217" t="s">
        <v>154</v>
      </c>
      <c r="C2941" s="218">
        <v>2.5863</v>
      </c>
    </row>
    <row r="2942" spans="1:3" ht="15" customHeight="1" x14ac:dyDescent="0.25">
      <c r="A2942" s="216">
        <v>45902</v>
      </c>
      <c r="B2942" s="217" t="s">
        <v>154</v>
      </c>
      <c r="C2942" s="218">
        <v>2.5922000000000001</v>
      </c>
    </row>
    <row r="2943" spans="1:3" ht="15" customHeight="1" x14ac:dyDescent="0.25">
      <c r="A2943" s="216">
        <v>45903</v>
      </c>
      <c r="B2943" s="217" t="s">
        <v>154</v>
      </c>
      <c r="C2943" s="218">
        <v>2.5981999999999998</v>
      </c>
    </row>
    <row r="2944" spans="1:3" ht="15" customHeight="1" x14ac:dyDescent="0.25">
      <c r="A2944" s="216">
        <v>45904</v>
      </c>
      <c r="B2944" s="217" t="s">
        <v>154</v>
      </c>
      <c r="C2944" s="218">
        <v>2.6040999999999999</v>
      </c>
    </row>
    <row r="2945" spans="1:3" ht="15" customHeight="1" x14ac:dyDescent="0.25">
      <c r="A2945" s="216">
        <v>45905</v>
      </c>
      <c r="B2945" s="217" t="s">
        <v>154</v>
      </c>
      <c r="C2945" s="218">
        <v>2.6219000000000001</v>
      </c>
    </row>
    <row r="2946" spans="1:3" ht="15" customHeight="1" x14ac:dyDescent="0.25">
      <c r="A2946" s="216">
        <v>45908</v>
      </c>
      <c r="B2946" s="217" t="s">
        <v>154</v>
      </c>
      <c r="C2946" s="218">
        <v>2.6278000000000001</v>
      </c>
    </row>
    <row r="2947" spans="1:3" ht="15" customHeight="1" x14ac:dyDescent="0.25">
      <c r="A2947" s="216">
        <v>45909</v>
      </c>
      <c r="B2947" s="217" t="s">
        <v>154</v>
      </c>
      <c r="C2947" s="218">
        <v>2.6337999999999999</v>
      </c>
    </row>
    <row r="2948" spans="1:3" ht="15" customHeight="1" x14ac:dyDescent="0.25">
      <c r="A2948" s="216">
        <v>45910</v>
      </c>
      <c r="B2948" s="217" t="s">
        <v>154</v>
      </c>
      <c r="C2948" s="218">
        <v>2.6396999999999999</v>
      </c>
    </row>
    <row r="2949" spans="1:3" ht="15" customHeight="1" x14ac:dyDescent="0.25">
      <c r="A2949" s="216">
        <v>45911</v>
      </c>
      <c r="B2949" s="217" t="s">
        <v>154</v>
      </c>
      <c r="C2949" s="218">
        <v>2.6456</v>
      </c>
    </row>
    <row r="2950" spans="1:3" ht="15" customHeight="1" x14ac:dyDescent="0.25">
      <c r="A2950" s="216">
        <v>45912</v>
      </c>
      <c r="B2950" s="217" t="s">
        <v>154</v>
      </c>
      <c r="C2950" s="218">
        <v>2.6634000000000002</v>
      </c>
    </row>
    <row r="2951" spans="1:3" ht="15" customHeight="1" x14ac:dyDescent="0.25">
      <c r="A2951" s="216">
        <v>45915</v>
      </c>
      <c r="B2951" s="217" t="s">
        <v>154</v>
      </c>
      <c r="C2951" s="218">
        <v>2.6694</v>
      </c>
    </row>
    <row r="2952" spans="1:3" ht="15" customHeight="1" x14ac:dyDescent="0.25">
      <c r="A2952" s="216">
        <v>45916</v>
      </c>
      <c r="B2952" s="217" t="s">
        <v>154</v>
      </c>
      <c r="C2952" s="218">
        <v>2.6753</v>
      </c>
    </row>
    <row r="2953" spans="1:3" ht="15" customHeight="1" x14ac:dyDescent="0.25">
      <c r="A2953" s="216">
        <v>45917</v>
      </c>
      <c r="B2953" s="217" t="s">
        <v>154</v>
      </c>
      <c r="C2953" s="218">
        <v>2.6812</v>
      </c>
    </row>
    <row r="2954" spans="1:3" ht="15" customHeight="1" x14ac:dyDescent="0.25">
      <c r="A2954" s="216">
        <v>45918</v>
      </c>
      <c r="B2954" s="217" t="s">
        <v>154</v>
      </c>
      <c r="C2954" s="218">
        <v>2.6871999999999998</v>
      </c>
    </row>
    <row r="2955" spans="1:3" ht="15" customHeight="1" x14ac:dyDescent="0.25">
      <c r="A2955" s="216">
        <v>45919</v>
      </c>
      <c r="B2955" s="217" t="s">
        <v>154</v>
      </c>
      <c r="C2955" s="218">
        <v>2.7050000000000001</v>
      </c>
    </row>
    <row r="2956" spans="1:3" ht="15" customHeight="1" x14ac:dyDescent="0.25">
      <c r="A2956" s="216">
        <v>45922</v>
      </c>
      <c r="B2956" s="217" t="s">
        <v>154</v>
      </c>
      <c r="C2956" s="218">
        <v>2.7109000000000001</v>
      </c>
    </row>
    <row r="2957" spans="1:3" ht="15" customHeight="1" x14ac:dyDescent="0.25">
      <c r="A2957" s="216">
        <v>45923</v>
      </c>
      <c r="B2957" s="217" t="s">
        <v>154</v>
      </c>
      <c r="C2957" s="218">
        <v>2.7168999999999999</v>
      </c>
    </row>
    <row r="2958" spans="1:3" ht="15" customHeight="1" x14ac:dyDescent="0.25">
      <c r="A2958" s="216">
        <v>45924</v>
      </c>
      <c r="B2958" s="217" t="s">
        <v>154</v>
      </c>
      <c r="C2958" s="218">
        <v>2.7229000000000001</v>
      </c>
    </row>
    <row r="2959" spans="1:3" ht="15" customHeight="1" x14ac:dyDescent="0.25">
      <c r="A2959" s="216">
        <v>45925</v>
      </c>
      <c r="B2959" s="217" t="s">
        <v>154</v>
      </c>
      <c r="C2959" s="218">
        <v>2.7288999999999999</v>
      </c>
    </row>
    <row r="2960" spans="1:3" ht="15" customHeight="1" x14ac:dyDescent="0.25">
      <c r="A2960" s="216">
        <v>45926</v>
      </c>
      <c r="B2960" s="217" t="s">
        <v>154</v>
      </c>
      <c r="C2960" s="218">
        <v>2.7467999999999999</v>
      </c>
    </row>
    <row r="2961" spans="1:3" ht="15" customHeight="1" x14ac:dyDescent="0.25">
      <c r="A2961" s="216">
        <v>45929</v>
      </c>
      <c r="B2961" s="217" t="s">
        <v>154</v>
      </c>
      <c r="C2961" s="218">
        <v>2.7526999999999999</v>
      </c>
    </row>
    <row r="2962" spans="1:3" ht="15" customHeight="1" x14ac:dyDescent="0.25">
      <c r="A2962" s="216">
        <v>45930</v>
      </c>
      <c r="B2962" s="217" t="s">
        <v>154</v>
      </c>
      <c r="C2962" s="218">
        <v>2.7587000000000002</v>
      </c>
    </row>
    <row r="2963" spans="1:3" ht="15" customHeight="1" x14ac:dyDescent="0.25">
      <c r="A2963" s="216">
        <v>45566</v>
      </c>
      <c r="B2963" s="217" t="s">
        <v>101</v>
      </c>
      <c r="C2963" s="218">
        <v>0.01</v>
      </c>
    </row>
    <row r="2964" spans="1:3" ht="15" customHeight="1" x14ac:dyDescent="0.25">
      <c r="A2964" s="216">
        <v>45567</v>
      </c>
      <c r="B2964" s="217" t="s">
        <v>101</v>
      </c>
      <c r="C2964" s="218">
        <v>0.02</v>
      </c>
    </row>
    <row r="2965" spans="1:3" ht="15" customHeight="1" x14ac:dyDescent="0.25">
      <c r="A2965" s="216">
        <v>45568</v>
      </c>
      <c r="B2965" s="217" t="s">
        <v>101</v>
      </c>
      <c r="C2965" s="218">
        <v>0.03</v>
      </c>
    </row>
    <row r="2966" spans="1:3" ht="15" customHeight="1" x14ac:dyDescent="0.25">
      <c r="A2966" s="216">
        <v>45569</v>
      </c>
      <c r="B2966" s="217" t="s">
        <v>101</v>
      </c>
      <c r="C2966" s="218">
        <v>6.0199999999999997E-2</v>
      </c>
    </row>
    <row r="2967" spans="1:3" ht="15" customHeight="1" x14ac:dyDescent="0.25">
      <c r="A2967" s="216">
        <v>45572</v>
      </c>
      <c r="B2967" s="217" t="s">
        <v>101</v>
      </c>
      <c r="C2967" s="218">
        <v>7.0199999999999999E-2</v>
      </c>
    </row>
    <row r="2968" spans="1:3" ht="15" customHeight="1" x14ac:dyDescent="0.25">
      <c r="A2968" s="216">
        <v>45573</v>
      </c>
      <c r="B2968" s="217" t="s">
        <v>101</v>
      </c>
      <c r="C2968" s="218">
        <v>8.0100000000000005E-2</v>
      </c>
    </row>
    <row r="2969" spans="1:3" ht="15" customHeight="1" x14ac:dyDescent="0.25">
      <c r="A2969" s="216">
        <v>45574</v>
      </c>
      <c r="B2969" s="217" t="s">
        <v>101</v>
      </c>
      <c r="C2969" s="218">
        <v>9.01E-2</v>
      </c>
    </row>
    <row r="2970" spans="1:3" ht="15" customHeight="1" x14ac:dyDescent="0.25">
      <c r="A2970" s="216">
        <v>45575</v>
      </c>
      <c r="B2970" s="217" t="s">
        <v>101</v>
      </c>
      <c r="C2970" s="218">
        <v>0.10009999999999999</v>
      </c>
    </row>
    <row r="2971" spans="1:3" ht="15" customHeight="1" x14ac:dyDescent="0.25">
      <c r="A2971" s="216">
        <v>45576</v>
      </c>
      <c r="B2971" s="217" t="s">
        <v>101</v>
      </c>
      <c r="C2971" s="218">
        <v>0.13009999999999999</v>
      </c>
    </row>
    <row r="2972" spans="1:3" ht="15" customHeight="1" x14ac:dyDescent="0.25">
      <c r="A2972" s="216">
        <v>45579</v>
      </c>
      <c r="B2972" s="217" t="s">
        <v>101</v>
      </c>
      <c r="C2972" s="218">
        <v>0.1401</v>
      </c>
    </row>
    <row r="2973" spans="1:3" ht="15" customHeight="1" x14ac:dyDescent="0.25">
      <c r="A2973" s="216">
        <v>45580</v>
      </c>
      <c r="B2973" s="217" t="s">
        <v>101</v>
      </c>
      <c r="C2973" s="218">
        <v>0.15010000000000001</v>
      </c>
    </row>
    <row r="2974" spans="1:3" ht="15" customHeight="1" x14ac:dyDescent="0.25">
      <c r="A2974" s="216">
        <v>45581</v>
      </c>
      <c r="B2974" s="217" t="s">
        <v>101</v>
      </c>
      <c r="C2974" s="218">
        <v>0.16</v>
      </c>
    </row>
    <row r="2975" spans="1:3" ht="15" customHeight="1" x14ac:dyDescent="0.25">
      <c r="A2975" s="216">
        <v>45582</v>
      </c>
      <c r="B2975" s="217" t="s">
        <v>101</v>
      </c>
      <c r="C2975" s="218">
        <v>0.1699</v>
      </c>
    </row>
    <row r="2976" spans="1:3" ht="15" customHeight="1" x14ac:dyDescent="0.25">
      <c r="A2976" s="216">
        <v>45583</v>
      </c>
      <c r="B2976" s="217" t="s">
        <v>101</v>
      </c>
      <c r="C2976" s="218">
        <v>0.19980000000000001</v>
      </c>
    </row>
    <row r="2977" spans="1:3" ht="15" customHeight="1" x14ac:dyDescent="0.25">
      <c r="A2977" s="216">
        <v>45586</v>
      </c>
      <c r="B2977" s="217" t="s">
        <v>101</v>
      </c>
      <c r="C2977" s="218">
        <v>0.2097</v>
      </c>
    </row>
    <row r="2978" spans="1:3" ht="15" customHeight="1" x14ac:dyDescent="0.25">
      <c r="A2978" s="216">
        <v>45587</v>
      </c>
      <c r="B2978" s="217" t="s">
        <v>101</v>
      </c>
      <c r="C2978" s="218">
        <v>0.2195</v>
      </c>
    </row>
    <row r="2979" spans="1:3" ht="15" customHeight="1" x14ac:dyDescent="0.25">
      <c r="A2979" s="216">
        <v>45588</v>
      </c>
      <c r="B2979" s="217" t="s">
        <v>101</v>
      </c>
      <c r="C2979" s="218">
        <v>0.2291</v>
      </c>
    </row>
    <row r="2980" spans="1:3" ht="15" customHeight="1" x14ac:dyDescent="0.25">
      <c r="A2980" s="216">
        <v>45589</v>
      </c>
      <c r="B2980" s="217" t="s">
        <v>101</v>
      </c>
      <c r="C2980" s="218">
        <v>0.23860000000000001</v>
      </c>
    </row>
    <row r="2981" spans="1:3" ht="15" customHeight="1" x14ac:dyDescent="0.25">
      <c r="A2981" s="216">
        <v>45590</v>
      </c>
      <c r="B2981" s="217" t="s">
        <v>101</v>
      </c>
      <c r="C2981" s="218">
        <v>0.2671</v>
      </c>
    </row>
    <row r="2982" spans="1:3" ht="15" customHeight="1" x14ac:dyDescent="0.25">
      <c r="A2982" s="216">
        <v>45593</v>
      </c>
      <c r="B2982" s="217" t="s">
        <v>101</v>
      </c>
      <c r="C2982" s="218">
        <v>0.2767</v>
      </c>
    </row>
    <row r="2983" spans="1:3" ht="15" customHeight="1" x14ac:dyDescent="0.25">
      <c r="A2983" s="216">
        <v>45594</v>
      </c>
      <c r="B2983" s="217" t="s">
        <v>101</v>
      </c>
      <c r="C2983" s="218">
        <v>0.28610000000000002</v>
      </c>
    </row>
    <row r="2984" spans="1:3" ht="15" customHeight="1" x14ac:dyDescent="0.25">
      <c r="A2984" s="216">
        <v>45595</v>
      </c>
      <c r="B2984" s="217" t="s">
        <v>101</v>
      </c>
      <c r="C2984" s="218">
        <v>0.29559999999999997</v>
      </c>
    </row>
    <row r="2985" spans="1:3" ht="15" customHeight="1" x14ac:dyDescent="0.25">
      <c r="A2985" s="216">
        <v>45596</v>
      </c>
      <c r="B2985" s="217" t="s">
        <v>101</v>
      </c>
      <c r="C2985" s="218">
        <v>0.30499999999999999</v>
      </c>
    </row>
    <row r="2986" spans="1:3" ht="15" customHeight="1" x14ac:dyDescent="0.25">
      <c r="A2986" s="216">
        <v>45597</v>
      </c>
      <c r="B2986" s="217" t="s">
        <v>101</v>
      </c>
      <c r="C2986" s="218">
        <v>0.33329999999999999</v>
      </c>
    </row>
    <row r="2987" spans="1:3" ht="15" customHeight="1" x14ac:dyDescent="0.25">
      <c r="A2987" s="216">
        <v>45600</v>
      </c>
      <c r="B2987" s="217" t="s">
        <v>101</v>
      </c>
      <c r="C2987" s="218">
        <v>0.34260000000000002</v>
      </c>
    </row>
    <row r="2988" spans="1:3" ht="15" customHeight="1" x14ac:dyDescent="0.25">
      <c r="A2988" s="216">
        <v>45601</v>
      </c>
      <c r="B2988" s="217" t="s">
        <v>101</v>
      </c>
      <c r="C2988" s="218">
        <v>0.35199999999999998</v>
      </c>
    </row>
    <row r="2989" spans="1:3" ht="15" customHeight="1" x14ac:dyDescent="0.25">
      <c r="A2989" s="216">
        <v>45602</v>
      </c>
      <c r="B2989" s="217" t="s">
        <v>101</v>
      </c>
      <c r="C2989" s="218">
        <v>0.36130000000000001</v>
      </c>
    </row>
    <row r="2990" spans="1:3" ht="15" customHeight="1" x14ac:dyDescent="0.25">
      <c r="A2990" s="216">
        <v>45603</v>
      </c>
      <c r="B2990" s="217" t="s">
        <v>101</v>
      </c>
      <c r="C2990" s="218">
        <v>0.37069999999999997</v>
      </c>
    </row>
    <row r="2991" spans="1:3" ht="15" customHeight="1" x14ac:dyDescent="0.25">
      <c r="A2991" s="216">
        <v>45604</v>
      </c>
      <c r="B2991" s="217" t="s">
        <v>101</v>
      </c>
      <c r="C2991" s="218">
        <v>0.3987</v>
      </c>
    </row>
    <row r="2992" spans="1:3" ht="15" customHeight="1" x14ac:dyDescent="0.25">
      <c r="A2992" s="216">
        <v>45607</v>
      </c>
      <c r="B2992" s="217" t="s">
        <v>101</v>
      </c>
      <c r="C2992" s="218">
        <v>0.40810000000000002</v>
      </c>
    </row>
    <row r="2993" spans="1:3" ht="15" customHeight="1" x14ac:dyDescent="0.25">
      <c r="A2993" s="216">
        <v>45608</v>
      </c>
      <c r="B2993" s="217" t="s">
        <v>101</v>
      </c>
      <c r="C2993" s="218">
        <v>0.41739999999999999</v>
      </c>
    </row>
    <row r="2994" spans="1:3" ht="15" customHeight="1" x14ac:dyDescent="0.25">
      <c r="A2994" s="216">
        <v>45609</v>
      </c>
      <c r="B2994" s="217" t="s">
        <v>101</v>
      </c>
      <c r="C2994" s="218">
        <v>0.42680000000000001</v>
      </c>
    </row>
    <row r="2995" spans="1:3" ht="15" customHeight="1" x14ac:dyDescent="0.25">
      <c r="A2995" s="216">
        <v>45610</v>
      </c>
      <c r="B2995" s="217" t="s">
        <v>101</v>
      </c>
      <c r="C2995" s="218">
        <v>0.43609999999999999</v>
      </c>
    </row>
    <row r="2996" spans="1:3" ht="15" customHeight="1" x14ac:dyDescent="0.25">
      <c r="A2996" s="216">
        <v>45611</v>
      </c>
      <c r="B2996" s="217" t="s">
        <v>101</v>
      </c>
      <c r="C2996" s="218">
        <v>0.46410000000000001</v>
      </c>
    </row>
    <row r="2997" spans="1:3" ht="15" customHeight="1" x14ac:dyDescent="0.25">
      <c r="A2997" s="216">
        <v>45614</v>
      </c>
      <c r="B2997" s="217" t="s">
        <v>101</v>
      </c>
      <c r="C2997" s="218">
        <v>0.47349999999999998</v>
      </c>
    </row>
    <row r="2998" spans="1:3" ht="15" customHeight="1" x14ac:dyDescent="0.25">
      <c r="A2998" s="216">
        <v>45615</v>
      </c>
      <c r="B2998" s="217" t="s">
        <v>101</v>
      </c>
      <c r="C2998" s="218">
        <v>0.48280000000000001</v>
      </c>
    </row>
    <row r="2999" spans="1:3" ht="15" customHeight="1" x14ac:dyDescent="0.25">
      <c r="A2999" s="216">
        <v>45616</v>
      </c>
      <c r="B2999" s="217" t="s">
        <v>101</v>
      </c>
      <c r="C2999" s="218">
        <v>0.49220000000000003</v>
      </c>
    </row>
    <row r="3000" spans="1:3" ht="15" customHeight="1" x14ac:dyDescent="0.25">
      <c r="A3000" s="216">
        <v>45617</v>
      </c>
      <c r="B3000" s="217" t="s">
        <v>101</v>
      </c>
      <c r="C3000" s="218">
        <v>0.50149999999999995</v>
      </c>
    </row>
    <row r="3001" spans="1:3" ht="15" customHeight="1" x14ac:dyDescent="0.25">
      <c r="A3001" s="216">
        <v>45618</v>
      </c>
      <c r="B3001" s="217" t="s">
        <v>101</v>
      </c>
      <c r="C3001" s="218">
        <v>0.52949999999999997</v>
      </c>
    </row>
    <row r="3002" spans="1:3" ht="15" customHeight="1" x14ac:dyDescent="0.25">
      <c r="A3002" s="216">
        <v>45621</v>
      </c>
      <c r="B3002" s="217" t="s">
        <v>101</v>
      </c>
      <c r="C3002" s="218">
        <v>0.53879999999999995</v>
      </c>
    </row>
    <row r="3003" spans="1:3" ht="15" customHeight="1" x14ac:dyDescent="0.25">
      <c r="A3003" s="216">
        <v>45622</v>
      </c>
      <c r="B3003" s="217" t="s">
        <v>101</v>
      </c>
      <c r="C3003" s="218">
        <v>0.54810000000000003</v>
      </c>
    </row>
    <row r="3004" spans="1:3" ht="15" customHeight="1" x14ac:dyDescent="0.25">
      <c r="A3004" s="216">
        <v>45623</v>
      </c>
      <c r="B3004" s="217" t="s">
        <v>101</v>
      </c>
      <c r="C3004" s="218">
        <v>0.55740000000000001</v>
      </c>
    </row>
    <row r="3005" spans="1:3" ht="15" customHeight="1" x14ac:dyDescent="0.25">
      <c r="A3005" s="216">
        <v>45624</v>
      </c>
      <c r="B3005" s="217" t="s">
        <v>101</v>
      </c>
      <c r="C3005" s="218">
        <v>0.56659999999999999</v>
      </c>
    </row>
    <row r="3006" spans="1:3" ht="15" customHeight="1" x14ac:dyDescent="0.25">
      <c r="A3006" s="216">
        <v>45625</v>
      </c>
      <c r="B3006" s="217" t="s">
        <v>101</v>
      </c>
      <c r="C3006" s="218">
        <v>0.59440000000000004</v>
      </c>
    </row>
    <row r="3007" spans="1:3" ht="15" customHeight="1" x14ac:dyDescent="0.25">
      <c r="A3007" s="216">
        <v>45628</v>
      </c>
      <c r="B3007" s="217" t="s">
        <v>101</v>
      </c>
      <c r="C3007" s="218">
        <v>0.60370000000000001</v>
      </c>
    </row>
    <row r="3008" spans="1:3" ht="15" customHeight="1" x14ac:dyDescent="0.25">
      <c r="A3008" s="216">
        <v>45629</v>
      </c>
      <c r="B3008" s="217" t="s">
        <v>101</v>
      </c>
      <c r="C3008" s="218">
        <v>0.6129</v>
      </c>
    </row>
    <row r="3009" spans="1:3" ht="15" customHeight="1" x14ac:dyDescent="0.25">
      <c r="A3009" s="216">
        <v>45630</v>
      </c>
      <c r="B3009" s="217" t="s">
        <v>101</v>
      </c>
      <c r="C3009" s="218">
        <v>0.62219999999999998</v>
      </c>
    </row>
    <row r="3010" spans="1:3" ht="15" customHeight="1" x14ac:dyDescent="0.25">
      <c r="A3010" s="216">
        <v>45631</v>
      </c>
      <c r="B3010" s="217" t="s">
        <v>101</v>
      </c>
      <c r="C3010" s="218">
        <v>0.63139999999999996</v>
      </c>
    </row>
    <row r="3011" spans="1:3" ht="15" customHeight="1" x14ac:dyDescent="0.25">
      <c r="A3011" s="216">
        <v>45632</v>
      </c>
      <c r="B3011" s="217" t="s">
        <v>101</v>
      </c>
      <c r="C3011" s="218">
        <v>0.65910000000000002</v>
      </c>
    </row>
    <row r="3012" spans="1:3" ht="15" customHeight="1" x14ac:dyDescent="0.25">
      <c r="A3012" s="216">
        <v>45635</v>
      </c>
      <c r="B3012" s="217" t="s">
        <v>101</v>
      </c>
      <c r="C3012" s="218">
        <v>0.66830000000000001</v>
      </c>
    </row>
    <row r="3013" spans="1:3" ht="15" customHeight="1" x14ac:dyDescent="0.25">
      <c r="A3013" s="216">
        <v>45636</v>
      </c>
      <c r="B3013" s="217" t="s">
        <v>101</v>
      </c>
      <c r="C3013" s="218">
        <v>0.6774</v>
      </c>
    </row>
    <row r="3014" spans="1:3" ht="15" customHeight="1" x14ac:dyDescent="0.25">
      <c r="A3014" s="216">
        <v>45637</v>
      </c>
      <c r="B3014" s="217" t="s">
        <v>101</v>
      </c>
      <c r="C3014" s="218">
        <v>0.68659999999999999</v>
      </c>
    </row>
    <row r="3015" spans="1:3" ht="15" customHeight="1" x14ac:dyDescent="0.25">
      <c r="A3015" s="216">
        <v>45638</v>
      </c>
      <c r="B3015" s="217" t="s">
        <v>101</v>
      </c>
      <c r="C3015" s="218">
        <v>0.69579999999999997</v>
      </c>
    </row>
    <row r="3016" spans="1:3" ht="15" customHeight="1" x14ac:dyDescent="0.25">
      <c r="A3016" s="216">
        <v>45639</v>
      </c>
      <c r="B3016" s="217" t="s">
        <v>101</v>
      </c>
      <c r="C3016" s="218">
        <v>0.72350000000000003</v>
      </c>
    </row>
    <row r="3017" spans="1:3" ht="15" customHeight="1" x14ac:dyDescent="0.25">
      <c r="A3017" s="216">
        <v>45642</v>
      </c>
      <c r="B3017" s="217" t="s">
        <v>101</v>
      </c>
      <c r="C3017" s="218">
        <v>0.73270000000000002</v>
      </c>
    </row>
    <row r="3018" spans="1:3" ht="15" customHeight="1" x14ac:dyDescent="0.25">
      <c r="A3018" s="216">
        <v>45643</v>
      </c>
      <c r="B3018" s="217" t="s">
        <v>101</v>
      </c>
      <c r="C3018" s="218">
        <v>0.74180000000000001</v>
      </c>
    </row>
    <row r="3019" spans="1:3" ht="15" customHeight="1" x14ac:dyDescent="0.25">
      <c r="A3019" s="216">
        <v>45644</v>
      </c>
      <c r="B3019" s="217" t="s">
        <v>101</v>
      </c>
      <c r="C3019" s="218">
        <v>0.75080000000000002</v>
      </c>
    </row>
    <row r="3020" spans="1:3" ht="15" customHeight="1" x14ac:dyDescent="0.25">
      <c r="A3020" s="216">
        <v>45645</v>
      </c>
      <c r="B3020" s="217" t="s">
        <v>101</v>
      </c>
      <c r="C3020" s="218">
        <v>0.75970000000000004</v>
      </c>
    </row>
    <row r="3021" spans="1:3" ht="15" customHeight="1" x14ac:dyDescent="0.25">
      <c r="A3021" s="216">
        <v>45646</v>
      </c>
      <c r="B3021" s="217" t="s">
        <v>101</v>
      </c>
      <c r="C3021" s="218">
        <v>0.78639999999999999</v>
      </c>
    </row>
    <row r="3022" spans="1:3" ht="15" customHeight="1" x14ac:dyDescent="0.25">
      <c r="A3022" s="216">
        <v>45649</v>
      </c>
      <c r="B3022" s="217" t="s">
        <v>101</v>
      </c>
      <c r="C3022" s="218">
        <v>0.79530000000000001</v>
      </c>
    </row>
    <row r="3023" spans="1:3" ht="15" customHeight="1" x14ac:dyDescent="0.25">
      <c r="A3023" s="216">
        <v>45650</v>
      </c>
      <c r="B3023" s="217" t="s">
        <v>101</v>
      </c>
      <c r="C3023" s="218">
        <v>0.80430000000000001</v>
      </c>
    </row>
    <row r="3024" spans="1:3" ht="15" customHeight="1" x14ac:dyDescent="0.25">
      <c r="A3024" s="216">
        <v>45651</v>
      </c>
      <c r="B3024" s="217" t="s">
        <v>101</v>
      </c>
      <c r="C3024" s="218">
        <v>0.81320000000000003</v>
      </c>
    </row>
    <row r="3025" spans="1:3" ht="15" customHeight="1" x14ac:dyDescent="0.25">
      <c r="A3025" s="216">
        <v>45652</v>
      </c>
      <c r="B3025" s="217" t="s">
        <v>101</v>
      </c>
      <c r="C3025" s="218">
        <v>0.82210000000000005</v>
      </c>
    </row>
    <row r="3026" spans="1:3" ht="15" customHeight="1" x14ac:dyDescent="0.25">
      <c r="A3026" s="216">
        <v>45653</v>
      </c>
      <c r="B3026" s="217" t="s">
        <v>101</v>
      </c>
      <c r="C3026" s="218">
        <v>0.84870000000000001</v>
      </c>
    </row>
    <row r="3027" spans="1:3" ht="15" customHeight="1" x14ac:dyDescent="0.25">
      <c r="A3027" s="216">
        <v>45656</v>
      </c>
      <c r="B3027" s="217" t="s">
        <v>101</v>
      </c>
      <c r="C3027" s="218">
        <v>0.85760000000000003</v>
      </c>
    </row>
    <row r="3028" spans="1:3" ht="15" customHeight="1" x14ac:dyDescent="0.25">
      <c r="A3028" s="216">
        <v>45657</v>
      </c>
      <c r="B3028" s="217" t="s">
        <v>101</v>
      </c>
      <c r="C3028" s="218">
        <v>0.86629999999999996</v>
      </c>
    </row>
    <row r="3029" spans="1:3" ht="15" customHeight="1" x14ac:dyDescent="0.25">
      <c r="A3029" s="216">
        <v>45659</v>
      </c>
      <c r="B3029" s="217" t="s">
        <v>101</v>
      </c>
      <c r="C3029" s="218">
        <v>0.88370000000000004</v>
      </c>
    </row>
    <row r="3030" spans="1:3" ht="15" customHeight="1" x14ac:dyDescent="0.25">
      <c r="A3030" s="216">
        <v>45660</v>
      </c>
      <c r="B3030" s="217" t="s">
        <v>101</v>
      </c>
      <c r="C3030" s="218">
        <v>0.90959999999999996</v>
      </c>
    </row>
    <row r="3031" spans="1:3" ht="15" customHeight="1" x14ac:dyDescent="0.25">
      <c r="A3031" s="216">
        <v>45663</v>
      </c>
      <c r="B3031" s="217" t="s">
        <v>101</v>
      </c>
      <c r="C3031" s="218">
        <v>0.91820000000000002</v>
      </c>
    </row>
    <row r="3032" spans="1:3" ht="15" customHeight="1" x14ac:dyDescent="0.25">
      <c r="A3032" s="216">
        <v>45664</v>
      </c>
      <c r="B3032" s="217" t="s">
        <v>101</v>
      </c>
      <c r="C3032" s="218">
        <v>0.92689999999999995</v>
      </c>
    </row>
    <row r="3033" spans="1:3" ht="15" customHeight="1" x14ac:dyDescent="0.25">
      <c r="A3033" s="216">
        <v>45665</v>
      </c>
      <c r="B3033" s="217" t="s">
        <v>101</v>
      </c>
      <c r="C3033" s="218">
        <v>0.9355</v>
      </c>
    </row>
    <row r="3034" spans="1:3" ht="15" customHeight="1" x14ac:dyDescent="0.25">
      <c r="A3034" s="216">
        <v>45666</v>
      </c>
      <c r="B3034" s="217" t="s">
        <v>101</v>
      </c>
      <c r="C3034" s="218">
        <v>0.94399999999999995</v>
      </c>
    </row>
    <row r="3035" spans="1:3" ht="15" customHeight="1" x14ac:dyDescent="0.25">
      <c r="A3035" s="216">
        <v>45667</v>
      </c>
      <c r="B3035" s="217" t="s">
        <v>101</v>
      </c>
      <c r="C3035" s="218">
        <v>0.96960000000000002</v>
      </c>
    </row>
    <row r="3036" spans="1:3" ht="15" customHeight="1" x14ac:dyDescent="0.25">
      <c r="A3036" s="216">
        <v>45670</v>
      </c>
      <c r="B3036" s="217" t="s">
        <v>101</v>
      </c>
      <c r="C3036" s="218">
        <v>0.97809999999999997</v>
      </c>
    </row>
    <row r="3037" spans="1:3" ht="15" customHeight="1" x14ac:dyDescent="0.25">
      <c r="A3037" s="216">
        <v>45671</v>
      </c>
      <c r="B3037" s="217" t="s">
        <v>101</v>
      </c>
      <c r="C3037" s="218">
        <v>0.98670000000000002</v>
      </c>
    </row>
    <row r="3038" spans="1:3" ht="15" customHeight="1" x14ac:dyDescent="0.25">
      <c r="A3038" s="216">
        <v>45672</v>
      </c>
      <c r="B3038" s="217" t="s">
        <v>101</v>
      </c>
      <c r="C3038" s="218">
        <v>0.99519999999999997</v>
      </c>
    </row>
    <row r="3039" spans="1:3" ht="15" customHeight="1" x14ac:dyDescent="0.25">
      <c r="A3039" s="216">
        <v>45673</v>
      </c>
      <c r="B3039" s="217" t="s">
        <v>101</v>
      </c>
      <c r="C3039" s="218">
        <v>1.0037</v>
      </c>
    </row>
    <row r="3040" spans="1:3" ht="15" customHeight="1" x14ac:dyDescent="0.25">
      <c r="A3040" s="216">
        <v>45674</v>
      </c>
      <c r="B3040" s="217" t="s">
        <v>101</v>
      </c>
      <c r="C3040" s="218">
        <v>1.0291999999999999</v>
      </c>
    </row>
    <row r="3041" spans="1:3" ht="15" customHeight="1" x14ac:dyDescent="0.25">
      <c r="A3041" s="216">
        <v>45677</v>
      </c>
      <c r="B3041" s="217" t="s">
        <v>101</v>
      </c>
      <c r="C3041" s="218">
        <v>1.0376000000000001</v>
      </c>
    </row>
    <row r="3042" spans="1:3" ht="15" customHeight="1" x14ac:dyDescent="0.25">
      <c r="A3042" s="216">
        <v>45678</v>
      </c>
      <c r="B3042" s="217" t="s">
        <v>101</v>
      </c>
      <c r="C3042" s="218">
        <v>1.0461</v>
      </c>
    </row>
    <row r="3043" spans="1:3" ht="15" customHeight="1" x14ac:dyDescent="0.25">
      <c r="A3043" s="216">
        <v>45679</v>
      </c>
      <c r="B3043" s="217" t="s">
        <v>101</v>
      </c>
      <c r="C3043" s="218">
        <v>1.0546</v>
      </c>
    </row>
    <row r="3044" spans="1:3" ht="15" customHeight="1" x14ac:dyDescent="0.25">
      <c r="A3044" s="216">
        <v>45680</v>
      </c>
      <c r="B3044" s="217" t="s">
        <v>101</v>
      </c>
      <c r="C3044" s="218">
        <v>1.0630999999999999</v>
      </c>
    </row>
    <row r="3045" spans="1:3" ht="15" customHeight="1" x14ac:dyDescent="0.25">
      <c r="A3045" s="216">
        <v>45681</v>
      </c>
      <c r="B3045" s="217" t="s">
        <v>101</v>
      </c>
      <c r="C3045" s="218">
        <v>1.0885</v>
      </c>
    </row>
    <row r="3046" spans="1:3" ht="15" customHeight="1" x14ac:dyDescent="0.25">
      <c r="A3046" s="216">
        <v>45684</v>
      </c>
      <c r="B3046" s="217" t="s">
        <v>101</v>
      </c>
      <c r="C3046" s="218">
        <v>1.0969</v>
      </c>
    </row>
    <row r="3047" spans="1:3" ht="15" customHeight="1" x14ac:dyDescent="0.25">
      <c r="A3047" s="216">
        <v>45685</v>
      </c>
      <c r="B3047" s="217" t="s">
        <v>101</v>
      </c>
      <c r="C3047" s="218">
        <v>1.1053999999999999</v>
      </c>
    </row>
    <row r="3048" spans="1:3" ht="15" customHeight="1" x14ac:dyDescent="0.25">
      <c r="A3048" s="216">
        <v>45686</v>
      </c>
      <c r="B3048" s="217" t="s">
        <v>101</v>
      </c>
      <c r="C3048" s="218">
        <v>1.1137999999999999</v>
      </c>
    </row>
    <row r="3049" spans="1:3" ht="15" customHeight="1" x14ac:dyDescent="0.25">
      <c r="A3049" s="216">
        <v>45687</v>
      </c>
      <c r="B3049" s="217" t="s">
        <v>101</v>
      </c>
      <c r="C3049" s="218">
        <v>1.1222000000000001</v>
      </c>
    </row>
    <row r="3050" spans="1:3" ht="15" customHeight="1" x14ac:dyDescent="0.25">
      <c r="A3050" s="216">
        <v>45688</v>
      </c>
      <c r="B3050" s="217" t="s">
        <v>101</v>
      </c>
      <c r="C3050" s="218">
        <v>1.1475</v>
      </c>
    </row>
    <row r="3051" spans="1:3" ht="15" customHeight="1" x14ac:dyDescent="0.25">
      <c r="A3051" s="216">
        <v>45691</v>
      </c>
      <c r="B3051" s="217" t="s">
        <v>101</v>
      </c>
      <c r="C3051" s="218">
        <v>1.1558999999999999</v>
      </c>
    </row>
    <row r="3052" spans="1:3" ht="15" customHeight="1" x14ac:dyDescent="0.25">
      <c r="A3052" s="216">
        <v>45692</v>
      </c>
      <c r="B3052" s="217" t="s">
        <v>101</v>
      </c>
      <c r="C3052" s="218">
        <v>1.1642999999999999</v>
      </c>
    </row>
    <row r="3053" spans="1:3" ht="15" customHeight="1" x14ac:dyDescent="0.25">
      <c r="A3053" s="216">
        <v>45693</v>
      </c>
      <c r="B3053" s="217" t="s">
        <v>101</v>
      </c>
      <c r="C3053" s="218">
        <v>1.1724000000000001</v>
      </c>
    </row>
    <row r="3054" spans="1:3" ht="15" customHeight="1" x14ac:dyDescent="0.25">
      <c r="A3054" s="216">
        <v>45694</v>
      </c>
      <c r="B3054" s="217" t="s">
        <v>101</v>
      </c>
      <c r="C3054" s="218">
        <v>1.1806000000000001</v>
      </c>
    </row>
    <row r="3055" spans="1:3" ht="15" customHeight="1" x14ac:dyDescent="0.25">
      <c r="A3055" s="216">
        <v>45695</v>
      </c>
      <c r="B3055" s="217" t="s">
        <v>101</v>
      </c>
      <c r="C3055" s="218">
        <v>1.2049000000000001</v>
      </c>
    </row>
    <row r="3056" spans="1:3" ht="15" customHeight="1" x14ac:dyDescent="0.25">
      <c r="A3056" s="216">
        <v>45698</v>
      </c>
      <c r="B3056" s="217" t="s">
        <v>101</v>
      </c>
      <c r="C3056" s="218">
        <v>1.2130000000000001</v>
      </c>
    </row>
    <row r="3057" spans="1:3" ht="15" customHeight="1" x14ac:dyDescent="0.25">
      <c r="A3057" s="216">
        <v>45699</v>
      </c>
      <c r="B3057" s="217" t="s">
        <v>101</v>
      </c>
      <c r="C3057" s="218">
        <v>1.2210000000000001</v>
      </c>
    </row>
    <row r="3058" spans="1:3" ht="15" customHeight="1" x14ac:dyDescent="0.25">
      <c r="A3058" s="216">
        <v>45700</v>
      </c>
      <c r="B3058" s="217" t="s">
        <v>101</v>
      </c>
      <c r="C3058" s="218">
        <v>1.2290000000000001</v>
      </c>
    </row>
    <row r="3059" spans="1:3" ht="15" customHeight="1" x14ac:dyDescent="0.25">
      <c r="A3059" s="216">
        <v>45701</v>
      </c>
      <c r="B3059" s="217" t="s">
        <v>101</v>
      </c>
      <c r="C3059" s="218">
        <v>1.2370000000000001</v>
      </c>
    </row>
    <row r="3060" spans="1:3" ht="15" customHeight="1" x14ac:dyDescent="0.25">
      <c r="A3060" s="216">
        <v>45702</v>
      </c>
      <c r="B3060" s="217" t="s">
        <v>101</v>
      </c>
      <c r="C3060" s="218">
        <v>1.2608999999999999</v>
      </c>
    </row>
    <row r="3061" spans="1:3" ht="15" customHeight="1" x14ac:dyDescent="0.25">
      <c r="A3061" s="216">
        <v>45705</v>
      </c>
      <c r="B3061" s="217" t="s">
        <v>101</v>
      </c>
      <c r="C3061" s="218">
        <v>1.2688999999999999</v>
      </c>
    </row>
    <row r="3062" spans="1:3" ht="15" customHeight="1" x14ac:dyDescent="0.25">
      <c r="A3062" s="216">
        <v>45706</v>
      </c>
      <c r="B3062" s="217" t="s">
        <v>101</v>
      </c>
      <c r="C3062" s="218">
        <v>1.2767999999999999</v>
      </c>
    </row>
    <row r="3063" spans="1:3" ht="15" customHeight="1" x14ac:dyDescent="0.25">
      <c r="A3063" s="216">
        <v>45707</v>
      </c>
      <c r="B3063" s="217" t="s">
        <v>101</v>
      </c>
      <c r="C3063" s="218">
        <v>1.2847</v>
      </c>
    </row>
    <row r="3064" spans="1:3" ht="15" customHeight="1" x14ac:dyDescent="0.25">
      <c r="A3064" s="216">
        <v>45708</v>
      </c>
      <c r="B3064" s="217" t="s">
        <v>101</v>
      </c>
      <c r="C3064" s="218">
        <v>1.2927</v>
      </c>
    </row>
    <row r="3065" spans="1:3" ht="15" customHeight="1" x14ac:dyDescent="0.25">
      <c r="A3065" s="216">
        <v>45709</v>
      </c>
      <c r="B3065" s="217" t="s">
        <v>101</v>
      </c>
      <c r="C3065" s="218">
        <v>1.3164</v>
      </c>
    </row>
    <row r="3066" spans="1:3" ht="15" customHeight="1" x14ac:dyDescent="0.25">
      <c r="A3066" s="216">
        <v>45712</v>
      </c>
      <c r="B3066" s="217" t="s">
        <v>101</v>
      </c>
      <c r="C3066" s="218">
        <v>1.3242</v>
      </c>
    </row>
    <row r="3067" spans="1:3" ht="15" customHeight="1" x14ac:dyDescent="0.25">
      <c r="A3067" s="216">
        <v>45713</v>
      </c>
      <c r="B3067" s="217" t="s">
        <v>101</v>
      </c>
      <c r="C3067" s="218">
        <v>1.3321000000000001</v>
      </c>
    </row>
    <row r="3068" spans="1:3" ht="15" customHeight="1" x14ac:dyDescent="0.25">
      <c r="A3068" s="216">
        <v>45714</v>
      </c>
      <c r="B3068" s="217" t="s">
        <v>101</v>
      </c>
      <c r="C3068" s="218">
        <v>1.34</v>
      </c>
    </row>
    <row r="3069" spans="1:3" ht="15" customHeight="1" x14ac:dyDescent="0.25">
      <c r="A3069" s="216">
        <v>45715</v>
      </c>
      <c r="B3069" s="217" t="s">
        <v>101</v>
      </c>
      <c r="C3069" s="218">
        <v>1.3479000000000001</v>
      </c>
    </row>
    <row r="3070" spans="1:3" ht="15" customHeight="1" x14ac:dyDescent="0.25">
      <c r="A3070" s="216">
        <v>45716</v>
      </c>
      <c r="B3070" s="217" t="s">
        <v>101</v>
      </c>
      <c r="C3070" s="218">
        <v>1.3714</v>
      </c>
    </row>
    <row r="3071" spans="1:3" ht="15" customHeight="1" x14ac:dyDescent="0.25">
      <c r="A3071" s="216">
        <v>45719</v>
      </c>
      <c r="B3071" s="217" t="s">
        <v>101</v>
      </c>
      <c r="C3071" s="218">
        <v>1.3792</v>
      </c>
    </row>
    <row r="3072" spans="1:3" ht="15" customHeight="1" x14ac:dyDescent="0.25">
      <c r="A3072" s="216">
        <v>45720</v>
      </c>
      <c r="B3072" s="217" t="s">
        <v>101</v>
      </c>
      <c r="C3072" s="218">
        <v>1.387</v>
      </c>
    </row>
    <row r="3073" spans="1:3" ht="15" customHeight="1" x14ac:dyDescent="0.25">
      <c r="A3073" s="216">
        <v>45721</v>
      </c>
      <c r="B3073" s="217" t="s">
        <v>101</v>
      </c>
      <c r="C3073" s="218">
        <v>1.3948</v>
      </c>
    </row>
    <row r="3074" spans="1:3" ht="15" customHeight="1" x14ac:dyDescent="0.25">
      <c r="A3074" s="216">
        <v>45722</v>
      </c>
      <c r="B3074" s="217" t="s">
        <v>101</v>
      </c>
      <c r="C3074" s="218">
        <v>1.4026000000000001</v>
      </c>
    </row>
    <row r="3075" spans="1:3" ht="15" customHeight="1" x14ac:dyDescent="0.25">
      <c r="A3075" s="216">
        <v>45723</v>
      </c>
      <c r="B3075" s="217" t="s">
        <v>101</v>
      </c>
      <c r="C3075" s="218">
        <v>1.4258</v>
      </c>
    </row>
    <row r="3076" spans="1:3" ht="15" customHeight="1" x14ac:dyDescent="0.25">
      <c r="A3076" s="216">
        <v>45726</v>
      </c>
      <c r="B3076" s="217" t="s">
        <v>101</v>
      </c>
      <c r="C3076" s="218">
        <v>1.4335</v>
      </c>
    </row>
    <row r="3077" spans="1:3" ht="15" customHeight="1" x14ac:dyDescent="0.25">
      <c r="A3077" s="216">
        <v>45727</v>
      </c>
      <c r="B3077" s="217" t="s">
        <v>101</v>
      </c>
      <c r="C3077" s="218">
        <v>1.4412</v>
      </c>
    </row>
    <row r="3078" spans="1:3" ht="15" customHeight="1" x14ac:dyDescent="0.25">
      <c r="A3078" s="216">
        <v>45728</v>
      </c>
      <c r="B3078" s="217" t="s">
        <v>101</v>
      </c>
      <c r="C3078" s="218">
        <v>1.4487000000000001</v>
      </c>
    </row>
    <row r="3079" spans="1:3" ht="15" customHeight="1" x14ac:dyDescent="0.25">
      <c r="A3079" s="216">
        <v>45729</v>
      </c>
      <c r="B3079" s="217" t="s">
        <v>101</v>
      </c>
      <c r="C3079" s="218">
        <v>1.4560999999999999</v>
      </c>
    </row>
    <row r="3080" spans="1:3" ht="15" customHeight="1" x14ac:dyDescent="0.25">
      <c r="A3080" s="216">
        <v>45730</v>
      </c>
      <c r="B3080" s="217" t="s">
        <v>101</v>
      </c>
      <c r="C3080" s="218">
        <v>1.4782</v>
      </c>
    </row>
    <row r="3081" spans="1:3" ht="15" customHeight="1" x14ac:dyDescent="0.25">
      <c r="A3081" s="216">
        <v>45733</v>
      </c>
      <c r="B3081" s="217" t="s">
        <v>101</v>
      </c>
      <c r="C3081" s="218">
        <v>1.4855</v>
      </c>
    </row>
    <row r="3082" spans="1:3" ht="15" customHeight="1" x14ac:dyDescent="0.25">
      <c r="A3082" s="216">
        <v>45734</v>
      </c>
      <c r="B3082" s="217" t="s">
        <v>101</v>
      </c>
      <c r="C3082" s="218">
        <v>1.4927999999999999</v>
      </c>
    </row>
    <row r="3083" spans="1:3" ht="15" customHeight="1" x14ac:dyDescent="0.25">
      <c r="A3083" s="216">
        <v>45735</v>
      </c>
      <c r="B3083" s="217" t="s">
        <v>101</v>
      </c>
      <c r="C3083" s="218">
        <v>1.5001</v>
      </c>
    </row>
    <row r="3084" spans="1:3" ht="15" customHeight="1" x14ac:dyDescent="0.25">
      <c r="A3084" s="216">
        <v>45736</v>
      </c>
      <c r="B3084" s="217" t="s">
        <v>101</v>
      </c>
      <c r="C3084" s="218">
        <v>1.5074000000000001</v>
      </c>
    </row>
    <row r="3085" spans="1:3" ht="15" customHeight="1" x14ac:dyDescent="0.25">
      <c r="A3085" s="216">
        <v>45737</v>
      </c>
      <c r="B3085" s="217" t="s">
        <v>101</v>
      </c>
      <c r="C3085" s="218">
        <v>1.5294000000000001</v>
      </c>
    </row>
    <row r="3086" spans="1:3" ht="15" customHeight="1" x14ac:dyDescent="0.25">
      <c r="A3086" s="216">
        <v>45740</v>
      </c>
      <c r="B3086" s="217" t="s">
        <v>101</v>
      </c>
      <c r="C3086" s="218">
        <v>1.5366</v>
      </c>
    </row>
    <row r="3087" spans="1:3" ht="15" customHeight="1" x14ac:dyDescent="0.25">
      <c r="A3087" s="216">
        <v>45741</v>
      </c>
      <c r="B3087" s="217" t="s">
        <v>101</v>
      </c>
      <c r="C3087" s="218">
        <v>1.5439000000000001</v>
      </c>
    </row>
    <row r="3088" spans="1:3" ht="15" customHeight="1" x14ac:dyDescent="0.25">
      <c r="A3088" s="216">
        <v>45742</v>
      </c>
      <c r="B3088" s="217" t="s">
        <v>101</v>
      </c>
      <c r="C3088" s="218">
        <v>1.5511999999999999</v>
      </c>
    </row>
    <row r="3089" spans="1:3" ht="15" customHeight="1" x14ac:dyDescent="0.25">
      <c r="A3089" s="216">
        <v>45743</v>
      </c>
      <c r="B3089" s="217" t="s">
        <v>101</v>
      </c>
      <c r="C3089" s="218">
        <v>1.5584</v>
      </c>
    </row>
    <row r="3090" spans="1:3" ht="15" customHeight="1" x14ac:dyDescent="0.25">
      <c r="A3090" s="216">
        <v>45744</v>
      </c>
      <c r="B3090" s="217" t="s">
        <v>101</v>
      </c>
      <c r="C3090" s="218">
        <v>1.5803</v>
      </c>
    </row>
    <row r="3091" spans="1:3" ht="15" customHeight="1" x14ac:dyDescent="0.25">
      <c r="A3091" s="216">
        <v>45747</v>
      </c>
      <c r="B3091" s="217" t="s">
        <v>101</v>
      </c>
      <c r="C3091" s="218">
        <v>1.5875999999999999</v>
      </c>
    </row>
    <row r="3092" spans="1:3" ht="15" customHeight="1" x14ac:dyDescent="0.25">
      <c r="A3092" s="216">
        <v>45748</v>
      </c>
      <c r="B3092" s="217" t="s">
        <v>101</v>
      </c>
      <c r="C3092" s="218">
        <v>1.5948</v>
      </c>
    </row>
    <row r="3093" spans="1:3" ht="15" customHeight="1" x14ac:dyDescent="0.25">
      <c r="A3093" s="216">
        <v>45749</v>
      </c>
      <c r="B3093" s="217" t="s">
        <v>101</v>
      </c>
      <c r="C3093" s="218">
        <v>1.6020000000000001</v>
      </c>
    </row>
    <row r="3094" spans="1:3" ht="15" customHeight="1" x14ac:dyDescent="0.25">
      <c r="A3094" s="216">
        <v>45750</v>
      </c>
      <c r="B3094" s="217" t="s">
        <v>101</v>
      </c>
      <c r="C3094" s="218">
        <v>1.6092</v>
      </c>
    </row>
    <row r="3095" spans="1:3" ht="15" customHeight="1" x14ac:dyDescent="0.25">
      <c r="A3095" s="216">
        <v>45751</v>
      </c>
      <c r="B3095" s="217" t="s">
        <v>101</v>
      </c>
      <c r="C3095" s="218">
        <v>1.6306</v>
      </c>
    </row>
    <row r="3096" spans="1:3" ht="15" customHeight="1" x14ac:dyDescent="0.25">
      <c r="A3096" s="216">
        <v>45754</v>
      </c>
      <c r="B3096" s="217" t="s">
        <v>101</v>
      </c>
      <c r="C3096" s="218">
        <v>1.6376999999999999</v>
      </c>
    </row>
    <row r="3097" spans="1:3" ht="15" customHeight="1" x14ac:dyDescent="0.25">
      <c r="A3097" s="216">
        <v>45755</v>
      </c>
      <c r="B3097" s="217" t="s">
        <v>101</v>
      </c>
      <c r="C3097" s="218">
        <v>1.6448</v>
      </c>
    </row>
    <row r="3098" spans="1:3" ht="15" customHeight="1" x14ac:dyDescent="0.25">
      <c r="A3098" s="216">
        <v>45756</v>
      </c>
      <c r="B3098" s="217" t="s">
        <v>101</v>
      </c>
      <c r="C3098" s="218">
        <v>1.6519999999999999</v>
      </c>
    </row>
    <row r="3099" spans="1:3" ht="15" customHeight="1" x14ac:dyDescent="0.25">
      <c r="A3099" s="216">
        <v>45757</v>
      </c>
      <c r="B3099" s="217" t="s">
        <v>101</v>
      </c>
      <c r="C3099" s="218">
        <v>1.659</v>
      </c>
    </row>
    <row r="3100" spans="1:3" ht="15" customHeight="1" x14ac:dyDescent="0.25">
      <c r="A3100" s="216">
        <v>45758</v>
      </c>
      <c r="B3100" s="217" t="s">
        <v>101</v>
      </c>
      <c r="C3100" s="218">
        <v>1.6805000000000001</v>
      </c>
    </row>
    <row r="3101" spans="1:3" ht="15" customHeight="1" x14ac:dyDescent="0.25">
      <c r="A3101" s="216">
        <v>45761</v>
      </c>
      <c r="B3101" s="217" t="s">
        <v>101</v>
      </c>
      <c r="C3101" s="218">
        <v>1.6875</v>
      </c>
    </row>
    <row r="3102" spans="1:3" ht="15" customHeight="1" x14ac:dyDescent="0.25">
      <c r="A3102" s="216">
        <v>45762</v>
      </c>
      <c r="B3102" s="217" t="s">
        <v>101</v>
      </c>
      <c r="C3102" s="218">
        <v>1.6946000000000001</v>
      </c>
    </row>
    <row r="3103" spans="1:3" ht="15" customHeight="1" x14ac:dyDescent="0.25">
      <c r="A3103" s="216">
        <v>45763</v>
      </c>
      <c r="B3103" s="217" t="s">
        <v>101</v>
      </c>
      <c r="C3103" s="218">
        <v>1.7017</v>
      </c>
    </row>
    <row r="3104" spans="1:3" ht="15" customHeight="1" x14ac:dyDescent="0.25">
      <c r="A3104" s="216">
        <v>45764</v>
      </c>
      <c r="B3104" s="217" t="s">
        <v>101</v>
      </c>
      <c r="C3104" s="218">
        <v>1.7372000000000001</v>
      </c>
    </row>
    <row r="3105" spans="1:3" ht="15" customHeight="1" x14ac:dyDescent="0.25">
      <c r="A3105" s="216">
        <v>45769</v>
      </c>
      <c r="B3105" s="217" t="s">
        <v>101</v>
      </c>
      <c r="C3105" s="218">
        <v>1.7442</v>
      </c>
    </row>
    <row r="3106" spans="1:3" ht="15" customHeight="1" x14ac:dyDescent="0.25">
      <c r="A3106" s="216">
        <v>45770</v>
      </c>
      <c r="B3106" s="217" t="s">
        <v>101</v>
      </c>
      <c r="C3106" s="218">
        <v>1.7509999999999999</v>
      </c>
    </row>
    <row r="3107" spans="1:3" ht="15" customHeight="1" x14ac:dyDescent="0.25">
      <c r="A3107" s="216">
        <v>45771</v>
      </c>
      <c r="B3107" s="217" t="s">
        <v>101</v>
      </c>
      <c r="C3107" s="218">
        <v>1.7577</v>
      </c>
    </row>
    <row r="3108" spans="1:3" ht="15" customHeight="1" x14ac:dyDescent="0.25">
      <c r="A3108" s="216">
        <v>45772</v>
      </c>
      <c r="B3108" s="217" t="s">
        <v>101</v>
      </c>
      <c r="C3108" s="218">
        <v>1.7778</v>
      </c>
    </row>
    <row r="3109" spans="1:3" ht="15" customHeight="1" x14ac:dyDescent="0.25">
      <c r="A3109" s="216">
        <v>45775</v>
      </c>
      <c r="B3109" s="217" t="s">
        <v>101</v>
      </c>
      <c r="C3109" s="218">
        <v>1.7844</v>
      </c>
    </row>
    <row r="3110" spans="1:3" ht="15" customHeight="1" x14ac:dyDescent="0.25">
      <c r="A3110" s="216">
        <v>45776</v>
      </c>
      <c r="B3110" s="217" t="s">
        <v>101</v>
      </c>
      <c r="C3110" s="218">
        <v>1.7910999999999999</v>
      </c>
    </row>
    <row r="3111" spans="1:3" ht="15" customHeight="1" x14ac:dyDescent="0.25">
      <c r="A3111" s="216">
        <v>45777</v>
      </c>
      <c r="B3111" s="217" t="s">
        <v>101</v>
      </c>
      <c r="C3111" s="218">
        <v>1.8043</v>
      </c>
    </row>
    <row r="3112" spans="1:3" ht="15" customHeight="1" x14ac:dyDescent="0.25">
      <c r="A3112" s="216">
        <v>45779</v>
      </c>
      <c r="B3112" s="217" t="s">
        <v>101</v>
      </c>
      <c r="C3112" s="218">
        <v>1.8241000000000001</v>
      </c>
    </row>
    <row r="3113" spans="1:3" ht="15" customHeight="1" x14ac:dyDescent="0.25">
      <c r="A3113" s="216">
        <v>45782</v>
      </c>
      <c r="B3113" s="217" t="s">
        <v>101</v>
      </c>
      <c r="C3113" s="218">
        <v>1.8307</v>
      </c>
    </row>
    <row r="3114" spans="1:3" ht="15" customHeight="1" x14ac:dyDescent="0.25">
      <c r="A3114" s="216">
        <v>45783</v>
      </c>
      <c r="B3114" s="217" t="s">
        <v>101</v>
      </c>
      <c r="C3114" s="218">
        <v>1.8372999999999999</v>
      </c>
    </row>
    <row r="3115" spans="1:3" ht="15" customHeight="1" x14ac:dyDescent="0.25">
      <c r="A3115" s="216">
        <v>45784</v>
      </c>
      <c r="B3115" s="217" t="s">
        <v>101</v>
      </c>
      <c r="C3115" s="218">
        <v>1.8439000000000001</v>
      </c>
    </row>
    <row r="3116" spans="1:3" ht="15" customHeight="1" x14ac:dyDescent="0.25">
      <c r="A3116" s="216">
        <v>45785</v>
      </c>
      <c r="B3116" s="217" t="s">
        <v>101</v>
      </c>
      <c r="C3116" s="218">
        <v>1.8505</v>
      </c>
    </row>
    <row r="3117" spans="1:3" ht="15" customHeight="1" x14ac:dyDescent="0.25">
      <c r="A3117" s="216">
        <v>45786</v>
      </c>
      <c r="B3117" s="217" t="s">
        <v>101</v>
      </c>
      <c r="C3117" s="218">
        <v>1.8702000000000001</v>
      </c>
    </row>
    <row r="3118" spans="1:3" ht="15" customHeight="1" x14ac:dyDescent="0.25">
      <c r="A3118" s="216">
        <v>45789</v>
      </c>
      <c r="B3118" s="217" t="s">
        <v>101</v>
      </c>
      <c r="C3118" s="218">
        <v>1.8768</v>
      </c>
    </row>
    <row r="3119" spans="1:3" ht="15" customHeight="1" x14ac:dyDescent="0.25">
      <c r="A3119" s="216">
        <v>45790</v>
      </c>
      <c r="B3119" s="217" t="s">
        <v>101</v>
      </c>
      <c r="C3119" s="218">
        <v>1.8834</v>
      </c>
    </row>
    <row r="3120" spans="1:3" ht="15" customHeight="1" x14ac:dyDescent="0.25">
      <c r="A3120" s="216">
        <v>45791</v>
      </c>
      <c r="B3120" s="217" t="s">
        <v>101</v>
      </c>
      <c r="C3120" s="218">
        <v>1.89</v>
      </c>
    </row>
    <row r="3121" spans="1:3" ht="15" customHeight="1" x14ac:dyDescent="0.25">
      <c r="A3121" s="216">
        <v>45792</v>
      </c>
      <c r="B3121" s="217" t="s">
        <v>101</v>
      </c>
      <c r="C3121" s="218">
        <v>1.8965000000000001</v>
      </c>
    </row>
    <row r="3122" spans="1:3" ht="15" customHeight="1" x14ac:dyDescent="0.25">
      <c r="A3122" s="216">
        <v>45793</v>
      </c>
      <c r="B3122" s="217" t="s">
        <v>101</v>
      </c>
      <c r="C3122" s="218">
        <v>1.9159999999999999</v>
      </c>
    </row>
    <row r="3123" spans="1:3" ht="15" customHeight="1" x14ac:dyDescent="0.25">
      <c r="A3123" s="216">
        <v>45796</v>
      </c>
      <c r="B3123" s="217" t="s">
        <v>101</v>
      </c>
      <c r="C3123" s="218">
        <v>1.9224000000000001</v>
      </c>
    </row>
    <row r="3124" spans="1:3" ht="15" customHeight="1" x14ac:dyDescent="0.25">
      <c r="A3124" s="216">
        <v>45797</v>
      </c>
      <c r="B3124" s="217" t="s">
        <v>101</v>
      </c>
      <c r="C3124" s="218">
        <v>1.9289000000000001</v>
      </c>
    </row>
    <row r="3125" spans="1:3" ht="15" customHeight="1" x14ac:dyDescent="0.25">
      <c r="A3125" s="216">
        <v>45798</v>
      </c>
      <c r="B3125" s="217" t="s">
        <v>101</v>
      </c>
      <c r="C3125" s="218">
        <v>1.9354</v>
      </c>
    </row>
    <row r="3126" spans="1:3" ht="15" customHeight="1" x14ac:dyDescent="0.25">
      <c r="A3126" s="216">
        <v>45799</v>
      </c>
      <c r="B3126" s="217" t="s">
        <v>101</v>
      </c>
      <c r="C3126" s="218">
        <v>1.9419</v>
      </c>
    </row>
    <row r="3127" spans="1:3" ht="15" customHeight="1" x14ac:dyDescent="0.25">
      <c r="A3127" s="216">
        <v>45800</v>
      </c>
      <c r="B3127" s="217" t="s">
        <v>101</v>
      </c>
      <c r="C3127" s="218">
        <v>1.9615</v>
      </c>
    </row>
    <row r="3128" spans="1:3" ht="15" customHeight="1" x14ac:dyDescent="0.25">
      <c r="A3128" s="216">
        <v>45803</v>
      </c>
      <c r="B3128" s="217" t="s">
        <v>101</v>
      </c>
      <c r="C3128" s="218">
        <v>1.9681</v>
      </c>
    </row>
    <row r="3129" spans="1:3" ht="15" customHeight="1" x14ac:dyDescent="0.25">
      <c r="A3129" s="216">
        <v>45804</v>
      </c>
      <c r="B3129" s="217" t="s">
        <v>101</v>
      </c>
      <c r="C3129" s="218">
        <v>1.9745999999999999</v>
      </c>
    </row>
    <row r="3130" spans="1:3" ht="15" customHeight="1" x14ac:dyDescent="0.25">
      <c r="A3130" s="216">
        <v>45805</v>
      </c>
      <c r="B3130" s="217" t="s">
        <v>101</v>
      </c>
      <c r="C3130" s="218">
        <v>1.9810000000000001</v>
      </c>
    </row>
    <row r="3131" spans="1:3" ht="15" customHeight="1" x14ac:dyDescent="0.25">
      <c r="A3131" s="216">
        <v>45806</v>
      </c>
      <c r="B3131" s="217" t="s">
        <v>101</v>
      </c>
      <c r="C3131" s="218">
        <v>1.9875</v>
      </c>
    </row>
    <row r="3132" spans="1:3" ht="15" customHeight="1" x14ac:dyDescent="0.25">
      <c r="A3132" s="216">
        <v>45807</v>
      </c>
      <c r="B3132" s="217" t="s">
        <v>101</v>
      </c>
      <c r="C3132" s="218">
        <v>2.0068999999999999</v>
      </c>
    </row>
    <row r="3133" spans="1:3" ht="15" customHeight="1" x14ac:dyDescent="0.25">
      <c r="A3133" s="216">
        <v>45810</v>
      </c>
      <c r="B3133" s="217" t="s">
        <v>101</v>
      </c>
      <c r="C3133" s="218">
        <v>2.0133999999999999</v>
      </c>
    </row>
    <row r="3134" spans="1:3" ht="15" customHeight="1" x14ac:dyDescent="0.25">
      <c r="A3134" s="216">
        <v>45811</v>
      </c>
      <c r="B3134" s="217" t="s">
        <v>101</v>
      </c>
      <c r="C3134" s="218">
        <v>2.0198</v>
      </c>
    </row>
    <row r="3135" spans="1:3" ht="15" customHeight="1" x14ac:dyDescent="0.25">
      <c r="A3135" s="216">
        <v>45812</v>
      </c>
      <c r="B3135" s="217" t="s">
        <v>101</v>
      </c>
      <c r="C3135" s="218">
        <v>2.0263</v>
      </c>
    </row>
    <row r="3136" spans="1:3" ht="15" customHeight="1" x14ac:dyDescent="0.25">
      <c r="A3136" s="216">
        <v>45813</v>
      </c>
      <c r="B3136" s="217" t="s">
        <v>101</v>
      </c>
      <c r="C3136" s="218">
        <v>2.0327000000000002</v>
      </c>
    </row>
    <row r="3137" spans="1:3" ht="15" customHeight="1" x14ac:dyDescent="0.25">
      <c r="A3137" s="216">
        <v>45814</v>
      </c>
      <c r="B3137" s="217" t="s">
        <v>101</v>
      </c>
      <c r="C3137" s="218">
        <v>2.0518999999999998</v>
      </c>
    </row>
    <row r="3138" spans="1:3" ht="15" customHeight="1" x14ac:dyDescent="0.25">
      <c r="A3138" s="216">
        <v>45817</v>
      </c>
      <c r="B3138" s="217" t="s">
        <v>101</v>
      </c>
      <c r="C3138" s="218">
        <v>2.0583</v>
      </c>
    </row>
    <row r="3139" spans="1:3" ht="15" customHeight="1" x14ac:dyDescent="0.25">
      <c r="A3139" s="216">
        <v>45818</v>
      </c>
      <c r="B3139" s="217" t="s">
        <v>101</v>
      </c>
      <c r="C3139" s="218">
        <v>2.0647000000000002</v>
      </c>
    </row>
    <row r="3140" spans="1:3" ht="15" customHeight="1" x14ac:dyDescent="0.25">
      <c r="A3140" s="216">
        <v>45819</v>
      </c>
      <c r="B3140" s="217" t="s">
        <v>101</v>
      </c>
      <c r="C3140" s="218">
        <v>2.0709</v>
      </c>
    </row>
    <row r="3141" spans="1:3" ht="15" customHeight="1" x14ac:dyDescent="0.25">
      <c r="A3141" s="216">
        <v>45820</v>
      </c>
      <c r="B3141" s="217" t="s">
        <v>101</v>
      </c>
      <c r="C3141" s="218">
        <v>2.077</v>
      </c>
    </row>
    <row r="3142" spans="1:3" ht="15" customHeight="1" x14ac:dyDescent="0.25">
      <c r="A3142" s="216">
        <v>45821</v>
      </c>
      <c r="B3142" s="217" t="s">
        <v>101</v>
      </c>
      <c r="C3142" s="218">
        <v>2.0951</v>
      </c>
    </row>
    <row r="3143" spans="1:3" ht="15" customHeight="1" x14ac:dyDescent="0.25">
      <c r="A3143" s="216">
        <v>45824</v>
      </c>
      <c r="B3143" s="217" t="s">
        <v>101</v>
      </c>
      <c r="C3143" s="218">
        <v>2.1011000000000002</v>
      </c>
    </row>
    <row r="3144" spans="1:3" ht="15" customHeight="1" x14ac:dyDescent="0.25">
      <c r="A3144" s="216">
        <v>45825</v>
      </c>
      <c r="B3144" s="217" t="s">
        <v>101</v>
      </c>
      <c r="C3144" s="218">
        <v>2.1071</v>
      </c>
    </row>
    <row r="3145" spans="1:3" ht="15" customHeight="1" x14ac:dyDescent="0.25">
      <c r="A3145" s="216">
        <v>45826</v>
      </c>
      <c r="B3145" s="217" t="s">
        <v>101</v>
      </c>
      <c r="C3145" s="218">
        <v>2.1131000000000002</v>
      </c>
    </row>
    <row r="3146" spans="1:3" ht="15" customHeight="1" x14ac:dyDescent="0.25">
      <c r="A3146" s="216">
        <v>45827</v>
      </c>
      <c r="B3146" s="217" t="s">
        <v>101</v>
      </c>
      <c r="C3146" s="218">
        <v>2.1190000000000002</v>
      </c>
    </row>
    <row r="3147" spans="1:3" ht="15" customHeight="1" x14ac:dyDescent="0.25">
      <c r="A3147" s="216">
        <v>45828</v>
      </c>
      <c r="B3147" s="217" t="s">
        <v>101</v>
      </c>
      <c r="C3147" s="218">
        <v>2.1368</v>
      </c>
    </row>
    <row r="3148" spans="1:3" ht="15" customHeight="1" x14ac:dyDescent="0.25">
      <c r="A3148" s="216">
        <v>45831</v>
      </c>
      <c r="B3148" s="217" t="s">
        <v>101</v>
      </c>
      <c r="C3148" s="218">
        <v>2.1427</v>
      </c>
    </row>
    <row r="3149" spans="1:3" ht="15" customHeight="1" x14ac:dyDescent="0.25">
      <c r="A3149" s="216">
        <v>45832</v>
      </c>
      <c r="B3149" s="217" t="s">
        <v>101</v>
      </c>
      <c r="C3149" s="218">
        <v>2.1486000000000001</v>
      </c>
    </row>
    <row r="3150" spans="1:3" ht="15" customHeight="1" x14ac:dyDescent="0.25">
      <c r="A3150" s="216">
        <v>45833</v>
      </c>
      <c r="B3150" s="217" t="s">
        <v>101</v>
      </c>
      <c r="C3150" s="218">
        <v>2.1545999999999998</v>
      </c>
    </row>
    <row r="3151" spans="1:3" ht="15" customHeight="1" x14ac:dyDescent="0.25">
      <c r="A3151" s="216">
        <v>45834</v>
      </c>
      <c r="B3151" s="217" t="s">
        <v>101</v>
      </c>
      <c r="C3151" s="218">
        <v>2.1604999999999999</v>
      </c>
    </row>
    <row r="3152" spans="1:3" ht="15" customHeight="1" x14ac:dyDescent="0.25">
      <c r="A3152" s="216">
        <v>45835</v>
      </c>
      <c r="B3152" s="217" t="s">
        <v>101</v>
      </c>
      <c r="C3152" s="218">
        <v>2.1783000000000001</v>
      </c>
    </row>
    <row r="3153" spans="1:3" ht="15" customHeight="1" x14ac:dyDescent="0.25">
      <c r="A3153" s="216">
        <v>45838</v>
      </c>
      <c r="B3153" s="217" t="s">
        <v>101</v>
      </c>
      <c r="C3153" s="218">
        <v>2.1842999999999999</v>
      </c>
    </row>
    <row r="3154" spans="1:3" ht="15" customHeight="1" x14ac:dyDescent="0.25">
      <c r="A3154" s="216">
        <v>45839</v>
      </c>
      <c r="B3154" s="217" t="s">
        <v>101</v>
      </c>
      <c r="C3154" s="218">
        <v>2.1901999999999999</v>
      </c>
    </row>
    <row r="3155" spans="1:3" ht="15" customHeight="1" x14ac:dyDescent="0.25">
      <c r="A3155" s="216">
        <v>45840</v>
      </c>
      <c r="B3155" s="217" t="s">
        <v>101</v>
      </c>
      <c r="C3155" s="218">
        <v>2.1960999999999999</v>
      </c>
    </row>
    <row r="3156" spans="1:3" ht="15" customHeight="1" x14ac:dyDescent="0.25">
      <c r="A3156" s="216">
        <v>45841</v>
      </c>
      <c r="B3156" s="217" t="s">
        <v>101</v>
      </c>
      <c r="C3156" s="218">
        <v>2.202</v>
      </c>
    </row>
    <row r="3157" spans="1:3" ht="15" customHeight="1" x14ac:dyDescent="0.25">
      <c r="A3157" s="216">
        <v>45842</v>
      </c>
      <c r="B3157" s="217" t="s">
        <v>101</v>
      </c>
      <c r="C3157" s="218">
        <v>2.2197</v>
      </c>
    </row>
    <row r="3158" spans="1:3" ht="15" customHeight="1" x14ac:dyDescent="0.25">
      <c r="A3158" s="216">
        <v>45845</v>
      </c>
      <c r="B3158" s="217" t="s">
        <v>101</v>
      </c>
      <c r="C3158" s="218">
        <v>2.2256</v>
      </c>
    </row>
    <row r="3159" spans="1:3" ht="15" customHeight="1" x14ac:dyDescent="0.25">
      <c r="A3159" s="216">
        <v>45846</v>
      </c>
      <c r="B3159" s="217" t="s">
        <v>101</v>
      </c>
      <c r="C3159" s="218">
        <v>2.2315</v>
      </c>
    </row>
    <row r="3160" spans="1:3" ht="15" customHeight="1" x14ac:dyDescent="0.25">
      <c r="A3160" s="216">
        <v>45847</v>
      </c>
      <c r="B3160" s="217" t="s">
        <v>101</v>
      </c>
      <c r="C3160" s="218">
        <v>2.2374000000000001</v>
      </c>
    </row>
    <row r="3161" spans="1:3" ht="15" customHeight="1" x14ac:dyDescent="0.25">
      <c r="A3161" s="216">
        <v>45848</v>
      </c>
      <c r="B3161" s="217" t="s">
        <v>101</v>
      </c>
      <c r="C3161" s="218">
        <v>2.2433000000000001</v>
      </c>
    </row>
    <row r="3162" spans="1:3" ht="15" customHeight="1" x14ac:dyDescent="0.25">
      <c r="A3162" s="216">
        <v>45849</v>
      </c>
      <c r="B3162" s="217" t="s">
        <v>101</v>
      </c>
      <c r="C3162" s="218">
        <v>2.2608000000000001</v>
      </c>
    </row>
    <row r="3163" spans="1:3" ht="15" customHeight="1" x14ac:dyDescent="0.25">
      <c r="A3163" s="216">
        <v>45852</v>
      </c>
      <c r="B3163" s="217" t="s">
        <v>101</v>
      </c>
      <c r="C3163" s="218">
        <v>2.2667000000000002</v>
      </c>
    </row>
    <row r="3164" spans="1:3" ht="15" customHeight="1" x14ac:dyDescent="0.25">
      <c r="A3164" s="216">
        <v>45853</v>
      </c>
      <c r="B3164" s="217" t="s">
        <v>101</v>
      </c>
      <c r="C3164" s="218">
        <v>2.2725</v>
      </c>
    </row>
    <row r="3165" spans="1:3" ht="15" customHeight="1" x14ac:dyDescent="0.25">
      <c r="A3165" s="216">
        <v>45854</v>
      </c>
      <c r="B3165" s="217" t="s">
        <v>101</v>
      </c>
      <c r="C3165" s="218">
        <v>2.2783000000000002</v>
      </c>
    </row>
    <row r="3166" spans="1:3" ht="15" customHeight="1" x14ac:dyDescent="0.25">
      <c r="A3166" s="216">
        <v>45855</v>
      </c>
      <c r="B3166" s="217" t="s">
        <v>101</v>
      </c>
      <c r="C3166" s="218">
        <v>2.2841999999999998</v>
      </c>
    </row>
    <row r="3167" spans="1:3" ht="15" customHeight="1" x14ac:dyDescent="0.25">
      <c r="A3167" s="216">
        <v>45856</v>
      </c>
      <c r="B3167" s="217" t="s">
        <v>101</v>
      </c>
      <c r="C3167" s="218">
        <v>2.3016000000000001</v>
      </c>
    </row>
    <row r="3168" spans="1:3" ht="15" customHeight="1" x14ac:dyDescent="0.25">
      <c r="A3168" s="216">
        <v>45859</v>
      </c>
      <c r="B3168" s="217" t="s">
        <v>101</v>
      </c>
      <c r="C3168" s="218">
        <v>2.3073999999999999</v>
      </c>
    </row>
    <row r="3169" spans="1:3" ht="15" customHeight="1" x14ac:dyDescent="0.25">
      <c r="A3169" s="216">
        <v>45860</v>
      </c>
      <c r="B3169" s="217" t="s">
        <v>101</v>
      </c>
      <c r="C3169" s="218">
        <v>2.3132000000000001</v>
      </c>
    </row>
    <row r="3170" spans="1:3" ht="15" customHeight="1" x14ac:dyDescent="0.25">
      <c r="A3170" s="216">
        <v>45861</v>
      </c>
      <c r="B3170" s="217" t="s">
        <v>101</v>
      </c>
      <c r="C3170" s="218">
        <v>2.3191000000000002</v>
      </c>
    </row>
    <row r="3171" spans="1:3" ht="15" customHeight="1" x14ac:dyDescent="0.25">
      <c r="A3171" s="216">
        <v>45862</v>
      </c>
      <c r="B3171" s="217" t="s">
        <v>101</v>
      </c>
      <c r="C3171" s="218">
        <v>2.3249</v>
      </c>
    </row>
    <row r="3172" spans="1:3" ht="15" customHeight="1" x14ac:dyDescent="0.25">
      <c r="A3172" s="216">
        <v>45863</v>
      </c>
      <c r="B3172" s="217" t="s">
        <v>101</v>
      </c>
      <c r="C3172" s="218">
        <v>2.3424999999999998</v>
      </c>
    </row>
    <row r="3173" spans="1:3" ht="15" customHeight="1" x14ac:dyDescent="0.25">
      <c r="A3173" s="216">
        <v>45866</v>
      </c>
      <c r="B3173" s="217" t="s">
        <v>101</v>
      </c>
      <c r="C3173" s="218">
        <v>2.3483000000000001</v>
      </c>
    </row>
    <row r="3174" spans="1:3" ht="15" customHeight="1" x14ac:dyDescent="0.25">
      <c r="A3174" s="216">
        <v>45867</v>
      </c>
      <c r="B3174" s="217" t="s">
        <v>101</v>
      </c>
      <c r="C3174" s="218">
        <v>2.3542000000000001</v>
      </c>
    </row>
    <row r="3175" spans="1:3" ht="15" customHeight="1" x14ac:dyDescent="0.25">
      <c r="A3175" s="216">
        <v>45868</v>
      </c>
      <c r="B3175" s="217" t="s">
        <v>101</v>
      </c>
      <c r="C3175" s="218">
        <v>2.36</v>
      </c>
    </row>
    <row r="3176" spans="1:3" ht="15" customHeight="1" x14ac:dyDescent="0.25">
      <c r="A3176" s="216">
        <v>45869</v>
      </c>
      <c r="B3176" s="217" t="s">
        <v>101</v>
      </c>
      <c r="C3176" s="218">
        <v>2.3658999999999999</v>
      </c>
    </row>
    <row r="3177" spans="1:3" ht="15" customHeight="1" x14ac:dyDescent="0.25">
      <c r="A3177" s="216">
        <v>45870</v>
      </c>
      <c r="B3177" s="217" t="s">
        <v>101</v>
      </c>
      <c r="C3177" s="218">
        <v>2.3833000000000002</v>
      </c>
    </row>
    <row r="3178" spans="1:3" ht="15" customHeight="1" x14ac:dyDescent="0.25">
      <c r="A3178" s="216">
        <v>45873</v>
      </c>
      <c r="B3178" s="217" t="s">
        <v>101</v>
      </c>
      <c r="C3178" s="218">
        <v>2.3891</v>
      </c>
    </row>
    <row r="3179" spans="1:3" ht="15" customHeight="1" x14ac:dyDescent="0.25">
      <c r="A3179" s="216">
        <v>45874</v>
      </c>
      <c r="B3179" s="217" t="s">
        <v>101</v>
      </c>
      <c r="C3179" s="218">
        <v>2.3948999999999998</v>
      </c>
    </row>
    <row r="3180" spans="1:3" ht="15" customHeight="1" x14ac:dyDescent="0.25">
      <c r="A3180" s="216">
        <v>45875</v>
      </c>
      <c r="B3180" s="217" t="s">
        <v>101</v>
      </c>
      <c r="C3180" s="218">
        <v>2.4007000000000001</v>
      </c>
    </row>
    <row r="3181" spans="1:3" ht="15" customHeight="1" x14ac:dyDescent="0.25">
      <c r="A3181" s="216">
        <v>45876</v>
      </c>
      <c r="B3181" s="217" t="s">
        <v>101</v>
      </c>
      <c r="C3181" s="218">
        <v>2.4064999999999999</v>
      </c>
    </row>
    <row r="3182" spans="1:3" ht="15" customHeight="1" x14ac:dyDescent="0.25">
      <c r="A3182" s="216">
        <v>45877</v>
      </c>
      <c r="B3182" s="217" t="s">
        <v>101</v>
      </c>
      <c r="C3182" s="218">
        <v>2.4239000000000002</v>
      </c>
    </row>
    <row r="3183" spans="1:3" ht="15" customHeight="1" x14ac:dyDescent="0.25">
      <c r="A3183" s="216">
        <v>45880</v>
      </c>
      <c r="B3183" s="217" t="s">
        <v>101</v>
      </c>
      <c r="C3183" s="218">
        <v>2.4297</v>
      </c>
    </row>
    <row r="3184" spans="1:3" ht="15" customHeight="1" x14ac:dyDescent="0.25">
      <c r="A3184" s="216">
        <v>45881</v>
      </c>
      <c r="B3184" s="217" t="s">
        <v>101</v>
      </c>
      <c r="C3184" s="218">
        <v>2.4355000000000002</v>
      </c>
    </row>
    <row r="3185" spans="1:3" ht="15" customHeight="1" x14ac:dyDescent="0.25">
      <c r="A3185" s="216">
        <v>45882</v>
      </c>
      <c r="B3185" s="217" t="s">
        <v>101</v>
      </c>
      <c r="C3185" s="218">
        <v>2.4413</v>
      </c>
    </row>
    <row r="3186" spans="1:3" ht="15" customHeight="1" x14ac:dyDescent="0.25">
      <c r="A3186" s="216">
        <v>45883</v>
      </c>
      <c r="B3186" s="217" t="s">
        <v>101</v>
      </c>
      <c r="C3186" s="218">
        <v>2.4470999999999998</v>
      </c>
    </row>
    <row r="3187" spans="1:3" ht="15" customHeight="1" x14ac:dyDescent="0.25">
      <c r="A3187" s="216">
        <v>45884</v>
      </c>
      <c r="B3187" s="217" t="s">
        <v>101</v>
      </c>
      <c r="C3187" s="218">
        <v>2.4645000000000001</v>
      </c>
    </row>
    <row r="3188" spans="1:3" ht="15" customHeight="1" x14ac:dyDescent="0.25">
      <c r="A3188" s="216">
        <v>45887</v>
      </c>
      <c r="B3188" s="217" t="s">
        <v>101</v>
      </c>
      <c r="C3188" s="218">
        <v>2.4702999999999999</v>
      </c>
    </row>
    <row r="3189" spans="1:3" ht="15" customHeight="1" x14ac:dyDescent="0.25">
      <c r="A3189" s="216">
        <v>45888</v>
      </c>
      <c r="B3189" s="217" t="s">
        <v>101</v>
      </c>
      <c r="C3189" s="218">
        <v>2.4761000000000002</v>
      </c>
    </row>
    <row r="3190" spans="1:3" ht="15" customHeight="1" x14ac:dyDescent="0.25">
      <c r="A3190" s="216">
        <v>45889</v>
      </c>
      <c r="B3190" s="217" t="s">
        <v>101</v>
      </c>
      <c r="C3190" s="218">
        <v>2.4819</v>
      </c>
    </row>
    <row r="3191" spans="1:3" ht="15" customHeight="1" x14ac:dyDescent="0.25">
      <c r="A3191" s="216">
        <v>45890</v>
      </c>
      <c r="B3191" s="217" t="s">
        <v>101</v>
      </c>
      <c r="C3191" s="218">
        <v>2.4876999999999998</v>
      </c>
    </row>
    <row r="3192" spans="1:3" ht="15" customHeight="1" x14ac:dyDescent="0.25">
      <c r="A3192" s="216">
        <v>45891</v>
      </c>
      <c r="B3192" s="217" t="s">
        <v>101</v>
      </c>
      <c r="C3192" s="218">
        <v>2.5051000000000001</v>
      </c>
    </row>
    <row r="3193" spans="1:3" ht="15" customHeight="1" x14ac:dyDescent="0.25">
      <c r="A3193" s="216">
        <v>45894</v>
      </c>
      <c r="B3193" s="217" t="s">
        <v>101</v>
      </c>
      <c r="C3193" s="218">
        <v>2.5108000000000001</v>
      </c>
    </row>
    <row r="3194" spans="1:3" ht="15" customHeight="1" x14ac:dyDescent="0.25">
      <c r="A3194" s="216">
        <v>45895</v>
      </c>
      <c r="B3194" s="217" t="s">
        <v>101</v>
      </c>
      <c r="C3194" s="218">
        <v>2.5165999999999999</v>
      </c>
    </row>
    <row r="3195" spans="1:3" ht="15" customHeight="1" x14ac:dyDescent="0.25">
      <c r="A3195" s="216">
        <v>45896</v>
      </c>
      <c r="B3195" s="217" t="s">
        <v>101</v>
      </c>
      <c r="C3195" s="218">
        <v>2.5224000000000002</v>
      </c>
    </row>
    <row r="3196" spans="1:3" ht="15" customHeight="1" x14ac:dyDescent="0.25">
      <c r="A3196" s="216">
        <v>45897</v>
      </c>
      <c r="B3196" s="217" t="s">
        <v>101</v>
      </c>
      <c r="C3196" s="218">
        <v>2.5280999999999998</v>
      </c>
    </row>
    <row r="3197" spans="1:3" ht="15" customHeight="1" x14ac:dyDescent="0.25">
      <c r="A3197" s="216">
        <v>45898</v>
      </c>
      <c r="B3197" s="217" t="s">
        <v>101</v>
      </c>
      <c r="C3197" s="218">
        <v>2.5453999999999999</v>
      </c>
    </row>
    <row r="3198" spans="1:3" ht="15" customHeight="1" x14ac:dyDescent="0.25">
      <c r="A3198" s="216">
        <v>45901</v>
      </c>
      <c r="B3198" s="217" t="s">
        <v>101</v>
      </c>
      <c r="C3198" s="218">
        <v>2.5512000000000001</v>
      </c>
    </row>
    <row r="3199" spans="1:3" ht="15" customHeight="1" x14ac:dyDescent="0.25">
      <c r="A3199" s="216">
        <v>45902</v>
      </c>
      <c r="B3199" s="217" t="s">
        <v>101</v>
      </c>
      <c r="C3199" s="218">
        <v>2.5569999999999999</v>
      </c>
    </row>
    <row r="3200" spans="1:3" ht="15" customHeight="1" x14ac:dyDescent="0.25">
      <c r="A3200" s="216">
        <v>45903</v>
      </c>
      <c r="B3200" s="217" t="s">
        <v>101</v>
      </c>
      <c r="C3200" s="218">
        <v>2.5628000000000002</v>
      </c>
    </row>
    <row r="3201" spans="1:3" ht="15" customHeight="1" x14ac:dyDescent="0.25">
      <c r="A3201" s="216">
        <v>45904</v>
      </c>
      <c r="B3201" s="217" t="s">
        <v>101</v>
      </c>
      <c r="C3201" s="218">
        <v>2.5686</v>
      </c>
    </row>
    <row r="3202" spans="1:3" ht="15" customHeight="1" x14ac:dyDescent="0.25">
      <c r="A3202" s="216">
        <v>45905</v>
      </c>
      <c r="B3202" s="217" t="s">
        <v>101</v>
      </c>
      <c r="C3202" s="218">
        <v>2.5859999999999999</v>
      </c>
    </row>
    <row r="3203" spans="1:3" ht="15" customHeight="1" x14ac:dyDescent="0.25">
      <c r="A3203" s="216">
        <v>45908</v>
      </c>
      <c r="B3203" s="217" t="s">
        <v>101</v>
      </c>
      <c r="C3203" s="218">
        <v>2.5918000000000001</v>
      </c>
    </row>
    <row r="3204" spans="1:3" ht="15" customHeight="1" x14ac:dyDescent="0.25">
      <c r="A3204" s="216">
        <v>45909</v>
      </c>
      <c r="B3204" s="217" t="s">
        <v>101</v>
      </c>
      <c r="C3204" s="218">
        <v>2.5975999999999999</v>
      </c>
    </row>
    <row r="3205" spans="1:3" ht="15" customHeight="1" x14ac:dyDescent="0.25">
      <c r="A3205" s="216">
        <v>45910</v>
      </c>
      <c r="B3205" s="217" t="s">
        <v>101</v>
      </c>
      <c r="C3205" s="218">
        <v>2.6034000000000002</v>
      </c>
    </row>
    <row r="3206" spans="1:3" ht="15" customHeight="1" x14ac:dyDescent="0.25">
      <c r="A3206" s="216">
        <v>45911</v>
      </c>
      <c r="B3206" s="217" t="s">
        <v>101</v>
      </c>
      <c r="C3206" s="218">
        <v>2.6092</v>
      </c>
    </row>
    <row r="3207" spans="1:3" ht="15" customHeight="1" x14ac:dyDescent="0.25">
      <c r="A3207" s="216">
        <v>45912</v>
      </c>
      <c r="B3207" s="217" t="s">
        <v>101</v>
      </c>
      <c r="C3207" s="218">
        <v>2.6265999999999998</v>
      </c>
    </row>
    <row r="3208" spans="1:3" ht="15" customHeight="1" x14ac:dyDescent="0.25">
      <c r="A3208" s="216">
        <v>45915</v>
      </c>
      <c r="B3208" s="217" t="s">
        <v>101</v>
      </c>
      <c r="C3208" s="218">
        <v>2.6324000000000001</v>
      </c>
    </row>
    <row r="3209" spans="1:3" ht="15" customHeight="1" x14ac:dyDescent="0.25">
      <c r="A3209" s="216">
        <v>45916</v>
      </c>
      <c r="B3209" s="217" t="s">
        <v>101</v>
      </c>
      <c r="C3209" s="218">
        <v>2.6381999999999999</v>
      </c>
    </row>
    <row r="3210" spans="1:3" ht="15" customHeight="1" x14ac:dyDescent="0.25">
      <c r="A3210" s="216">
        <v>45917</v>
      </c>
      <c r="B3210" s="217" t="s">
        <v>101</v>
      </c>
      <c r="C3210" s="218">
        <v>2.6440000000000001</v>
      </c>
    </row>
    <row r="3211" spans="1:3" ht="15" customHeight="1" x14ac:dyDescent="0.25">
      <c r="A3211" s="216">
        <v>45918</v>
      </c>
      <c r="B3211" s="217" t="s">
        <v>101</v>
      </c>
      <c r="C3211" s="218">
        <v>2.6497999999999999</v>
      </c>
    </row>
    <row r="3212" spans="1:3" ht="15" customHeight="1" x14ac:dyDescent="0.25">
      <c r="A3212" s="216">
        <v>45919</v>
      </c>
      <c r="B3212" s="217" t="s">
        <v>101</v>
      </c>
      <c r="C3212" s="218">
        <v>2.6671999999999998</v>
      </c>
    </row>
    <row r="3213" spans="1:3" ht="15" customHeight="1" x14ac:dyDescent="0.25">
      <c r="A3213" s="216">
        <v>45922</v>
      </c>
      <c r="B3213" s="217" t="s">
        <v>101</v>
      </c>
      <c r="C3213" s="218">
        <v>2.673</v>
      </c>
    </row>
    <row r="3214" spans="1:3" ht="15" customHeight="1" x14ac:dyDescent="0.25">
      <c r="A3214" s="216">
        <v>45923</v>
      </c>
      <c r="B3214" s="217" t="s">
        <v>101</v>
      </c>
      <c r="C3214" s="218">
        <v>2.6789000000000001</v>
      </c>
    </row>
    <row r="3215" spans="1:3" ht="15" customHeight="1" x14ac:dyDescent="0.25">
      <c r="A3215" s="216">
        <v>45924</v>
      </c>
      <c r="B3215" s="217" t="s">
        <v>101</v>
      </c>
      <c r="C3215" s="218">
        <v>2.6846999999999999</v>
      </c>
    </row>
    <row r="3216" spans="1:3" ht="15" customHeight="1" x14ac:dyDescent="0.25">
      <c r="A3216" s="216">
        <v>45925</v>
      </c>
      <c r="B3216" s="217" t="s">
        <v>101</v>
      </c>
      <c r="C3216" s="218">
        <v>2.6905000000000001</v>
      </c>
    </row>
    <row r="3217" spans="1:3" ht="15" customHeight="1" x14ac:dyDescent="0.25">
      <c r="A3217" s="216">
        <v>45926</v>
      </c>
      <c r="B3217" s="217" t="s">
        <v>101</v>
      </c>
      <c r="C3217" s="218">
        <v>2.7080000000000002</v>
      </c>
    </row>
    <row r="3218" spans="1:3" ht="15" customHeight="1" x14ac:dyDescent="0.25">
      <c r="A3218" s="216">
        <v>45929</v>
      </c>
      <c r="B3218" s="217" t="s">
        <v>101</v>
      </c>
      <c r="C3218" s="218">
        <v>2.7138</v>
      </c>
    </row>
    <row r="3219" spans="1:3" ht="15" customHeight="1" x14ac:dyDescent="0.25">
      <c r="A3219" s="216">
        <v>45930</v>
      </c>
      <c r="B3219" s="217" t="s">
        <v>101</v>
      </c>
      <c r="C3219" s="218">
        <v>2.7197</v>
      </c>
    </row>
    <row r="3220" spans="1:3" ht="15" customHeight="1" x14ac:dyDescent="0.25">
      <c r="A3220" s="216">
        <v>45566</v>
      </c>
      <c r="B3220" s="217" t="s">
        <v>342</v>
      </c>
      <c r="C3220" s="218">
        <v>1.26E-2</v>
      </c>
    </row>
    <row r="3221" spans="1:3" ht="15" customHeight="1" x14ac:dyDescent="0.25">
      <c r="A3221" s="216">
        <v>45567</v>
      </c>
      <c r="B3221" s="217" t="s">
        <v>342</v>
      </c>
      <c r="C3221" s="218">
        <v>2.53E-2</v>
      </c>
    </row>
    <row r="3222" spans="1:3" ht="15" customHeight="1" x14ac:dyDescent="0.25">
      <c r="A3222" s="216">
        <v>45568</v>
      </c>
      <c r="B3222" s="217" t="s">
        <v>342</v>
      </c>
      <c r="C3222" s="218">
        <v>3.7900000000000003E-2</v>
      </c>
    </row>
    <row r="3223" spans="1:3" ht="15" customHeight="1" x14ac:dyDescent="0.25">
      <c r="A3223" s="216">
        <v>45569</v>
      </c>
      <c r="B3223" s="217" t="s">
        <v>342</v>
      </c>
      <c r="C3223" s="218">
        <v>7.5399999999999995E-2</v>
      </c>
    </row>
    <row r="3224" spans="1:3" ht="15" customHeight="1" x14ac:dyDescent="0.25">
      <c r="A3224" s="216">
        <v>45572</v>
      </c>
      <c r="B3224" s="217" t="s">
        <v>342</v>
      </c>
      <c r="C3224" s="218">
        <v>8.7999999999999995E-2</v>
      </c>
    </row>
    <row r="3225" spans="1:3" ht="15" customHeight="1" x14ac:dyDescent="0.25">
      <c r="A3225" s="216">
        <v>45573</v>
      </c>
      <c r="B3225" s="217" t="s">
        <v>342</v>
      </c>
      <c r="C3225" s="218">
        <v>0.10050000000000001</v>
      </c>
    </row>
    <row r="3226" spans="1:3" ht="15" customHeight="1" x14ac:dyDescent="0.25">
      <c r="A3226" s="216">
        <v>45574</v>
      </c>
      <c r="B3226" s="217" t="s">
        <v>342</v>
      </c>
      <c r="C3226" s="218">
        <v>0.1129</v>
      </c>
    </row>
    <row r="3227" spans="1:3" ht="15" customHeight="1" x14ac:dyDescent="0.25">
      <c r="A3227" s="216">
        <v>45575</v>
      </c>
      <c r="B3227" s="217" t="s">
        <v>342</v>
      </c>
      <c r="C3227" s="218">
        <v>0.12540000000000001</v>
      </c>
    </row>
    <row r="3228" spans="1:3" ht="15" customHeight="1" x14ac:dyDescent="0.25">
      <c r="A3228" s="216">
        <v>45576</v>
      </c>
      <c r="B3228" s="217" t="s">
        <v>342</v>
      </c>
      <c r="C3228" s="218">
        <v>0.16289999999999999</v>
      </c>
    </row>
    <row r="3229" spans="1:3" ht="15" customHeight="1" x14ac:dyDescent="0.25">
      <c r="A3229" s="216">
        <v>45579</v>
      </c>
      <c r="B3229" s="217" t="s">
        <v>342</v>
      </c>
      <c r="C3229" s="218">
        <v>0.1754</v>
      </c>
    </row>
    <row r="3230" spans="1:3" ht="15" customHeight="1" x14ac:dyDescent="0.25">
      <c r="A3230" s="216">
        <v>45580</v>
      </c>
      <c r="B3230" s="217" t="s">
        <v>342</v>
      </c>
      <c r="C3230" s="218">
        <v>0.18790000000000001</v>
      </c>
    </row>
    <row r="3231" spans="1:3" ht="15" customHeight="1" x14ac:dyDescent="0.25">
      <c r="A3231" s="216">
        <v>45581</v>
      </c>
      <c r="B3231" s="217" t="s">
        <v>342</v>
      </c>
      <c r="C3231" s="218">
        <v>0.20039999999999999</v>
      </c>
    </row>
    <row r="3232" spans="1:3" ht="15" customHeight="1" x14ac:dyDescent="0.25">
      <c r="A3232" s="216">
        <v>45582</v>
      </c>
      <c r="B3232" s="217" t="s">
        <v>342</v>
      </c>
      <c r="C3232" s="218">
        <v>0.21290000000000001</v>
      </c>
    </row>
    <row r="3233" spans="1:3" ht="15" customHeight="1" x14ac:dyDescent="0.25">
      <c r="A3233" s="216">
        <v>45583</v>
      </c>
      <c r="B3233" s="217" t="s">
        <v>342</v>
      </c>
      <c r="C3233" s="218">
        <v>0.25019999999999998</v>
      </c>
    </row>
    <row r="3234" spans="1:3" ht="15" customHeight="1" x14ac:dyDescent="0.25">
      <c r="A3234" s="216">
        <v>45586</v>
      </c>
      <c r="B3234" s="217" t="s">
        <v>342</v>
      </c>
      <c r="C3234" s="218">
        <v>0.2626</v>
      </c>
    </row>
    <row r="3235" spans="1:3" ht="15" customHeight="1" x14ac:dyDescent="0.25">
      <c r="A3235" s="216">
        <v>45587</v>
      </c>
      <c r="B3235" s="217" t="s">
        <v>342</v>
      </c>
      <c r="C3235" s="218">
        <v>0.27510000000000001</v>
      </c>
    </row>
    <row r="3236" spans="1:3" ht="15" customHeight="1" x14ac:dyDescent="0.25">
      <c r="A3236" s="216">
        <v>45588</v>
      </c>
      <c r="B3236" s="217" t="s">
        <v>342</v>
      </c>
      <c r="C3236" s="218">
        <v>0.28749999999999998</v>
      </c>
    </row>
    <row r="3237" spans="1:3" ht="15" customHeight="1" x14ac:dyDescent="0.25">
      <c r="A3237" s="216">
        <v>45589</v>
      </c>
      <c r="B3237" s="217" t="s">
        <v>342</v>
      </c>
      <c r="C3237" s="218">
        <v>0.2999</v>
      </c>
    </row>
    <row r="3238" spans="1:3" ht="15" customHeight="1" x14ac:dyDescent="0.25">
      <c r="A3238" s="216">
        <v>45590</v>
      </c>
      <c r="B3238" s="217" t="s">
        <v>342</v>
      </c>
      <c r="C3238" s="218">
        <v>0.33710000000000001</v>
      </c>
    </row>
    <row r="3239" spans="1:3" ht="15" customHeight="1" x14ac:dyDescent="0.25">
      <c r="A3239" s="216">
        <v>45593</v>
      </c>
      <c r="B3239" s="217" t="s">
        <v>342</v>
      </c>
      <c r="C3239" s="218">
        <v>0.34949999999999998</v>
      </c>
    </row>
    <row r="3240" spans="1:3" ht="15" customHeight="1" x14ac:dyDescent="0.25">
      <c r="A3240" s="216">
        <v>45594</v>
      </c>
      <c r="B3240" s="217" t="s">
        <v>342</v>
      </c>
      <c r="C3240" s="218">
        <v>0.3619</v>
      </c>
    </row>
    <row r="3241" spans="1:3" ht="15" customHeight="1" x14ac:dyDescent="0.25">
      <c r="A3241" s="216">
        <v>45595</v>
      </c>
      <c r="B3241" s="217" t="s">
        <v>342</v>
      </c>
      <c r="C3241" s="218">
        <v>0.37430000000000002</v>
      </c>
    </row>
    <row r="3242" spans="1:3" ht="15" customHeight="1" x14ac:dyDescent="0.25">
      <c r="A3242" s="216">
        <v>45596</v>
      </c>
      <c r="B3242" s="217" t="s">
        <v>342</v>
      </c>
      <c r="C3242" s="218">
        <v>0.38669999999999999</v>
      </c>
    </row>
    <row r="3243" spans="1:3" ht="15" customHeight="1" x14ac:dyDescent="0.25">
      <c r="A3243" s="216">
        <v>45597</v>
      </c>
      <c r="B3243" s="217" t="s">
        <v>342</v>
      </c>
      <c r="C3243" s="218">
        <v>0.42380000000000001</v>
      </c>
    </row>
    <row r="3244" spans="1:3" ht="15" customHeight="1" x14ac:dyDescent="0.25">
      <c r="A3244" s="216">
        <v>45600</v>
      </c>
      <c r="B3244" s="217" t="s">
        <v>342</v>
      </c>
      <c r="C3244" s="218">
        <v>0.43609999999999999</v>
      </c>
    </row>
    <row r="3245" spans="1:3" ht="15" customHeight="1" x14ac:dyDescent="0.25">
      <c r="A3245" s="216">
        <v>45601</v>
      </c>
      <c r="B3245" s="217" t="s">
        <v>342</v>
      </c>
      <c r="C3245" s="218">
        <v>0.44840000000000002</v>
      </c>
    </row>
    <row r="3246" spans="1:3" ht="15" customHeight="1" x14ac:dyDescent="0.25">
      <c r="A3246" s="216">
        <v>45602</v>
      </c>
      <c r="B3246" s="217" t="s">
        <v>342</v>
      </c>
      <c r="C3246" s="218">
        <v>0.46060000000000001</v>
      </c>
    </row>
    <row r="3247" spans="1:3" ht="15" customHeight="1" x14ac:dyDescent="0.25">
      <c r="A3247" s="216">
        <v>45603</v>
      </c>
      <c r="B3247" s="217" t="s">
        <v>342</v>
      </c>
      <c r="C3247" s="218">
        <v>0.47289999999999999</v>
      </c>
    </row>
    <row r="3248" spans="1:3" ht="15" customHeight="1" x14ac:dyDescent="0.25">
      <c r="A3248" s="216">
        <v>45604</v>
      </c>
      <c r="B3248" s="217" t="s">
        <v>342</v>
      </c>
      <c r="C3248" s="218">
        <v>0.50900000000000001</v>
      </c>
    </row>
    <row r="3249" spans="1:3" ht="15" customHeight="1" x14ac:dyDescent="0.25">
      <c r="A3249" s="216">
        <v>45607</v>
      </c>
      <c r="B3249" s="217" t="s">
        <v>342</v>
      </c>
      <c r="C3249" s="218">
        <v>0.52100000000000002</v>
      </c>
    </row>
    <row r="3250" spans="1:3" ht="15" customHeight="1" x14ac:dyDescent="0.25">
      <c r="A3250" s="216">
        <v>45608</v>
      </c>
      <c r="B3250" s="217" t="s">
        <v>342</v>
      </c>
      <c r="C3250" s="218">
        <v>0.53290000000000004</v>
      </c>
    </row>
    <row r="3251" spans="1:3" ht="15" customHeight="1" x14ac:dyDescent="0.25">
      <c r="A3251" s="216">
        <v>45609</v>
      </c>
      <c r="B3251" s="217" t="s">
        <v>342</v>
      </c>
      <c r="C3251" s="218">
        <v>0.54479999999999995</v>
      </c>
    </row>
    <row r="3252" spans="1:3" ht="15" customHeight="1" x14ac:dyDescent="0.25">
      <c r="A3252" s="216">
        <v>45610</v>
      </c>
      <c r="B3252" s="217" t="s">
        <v>342</v>
      </c>
      <c r="C3252" s="218">
        <v>0.55669999999999997</v>
      </c>
    </row>
    <row r="3253" spans="1:3" ht="15" customHeight="1" x14ac:dyDescent="0.25">
      <c r="A3253" s="216">
        <v>45611</v>
      </c>
      <c r="B3253" s="217" t="s">
        <v>342</v>
      </c>
      <c r="C3253" s="218">
        <v>0.59230000000000005</v>
      </c>
    </row>
    <row r="3254" spans="1:3" ht="15" customHeight="1" x14ac:dyDescent="0.25">
      <c r="A3254" s="216">
        <v>45614</v>
      </c>
      <c r="B3254" s="217" t="s">
        <v>342</v>
      </c>
      <c r="C3254" s="218">
        <v>0.60409999999999997</v>
      </c>
    </row>
    <row r="3255" spans="1:3" ht="15" customHeight="1" x14ac:dyDescent="0.25">
      <c r="A3255" s="216">
        <v>45615</v>
      </c>
      <c r="B3255" s="217" t="s">
        <v>342</v>
      </c>
      <c r="C3255" s="218">
        <v>0.61599999999999999</v>
      </c>
    </row>
    <row r="3256" spans="1:3" ht="15" customHeight="1" x14ac:dyDescent="0.25">
      <c r="A3256" s="216">
        <v>45616</v>
      </c>
      <c r="B3256" s="217" t="s">
        <v>342</v>
      </c>
      <c r="C3256" s="218">
        <v>0.62780000000000002</v>
      </c>
    </row>
    <row r="3257" spans="1:3" ht="15" customHeight="1" x14ac:dyDescent="0.25">
      <c r="A3257" s="216">
        <v>45617</v>
      </c>
      <c r="B3257" s="217" t="s">
        <v>342</v>
      </c>
      <c r="C3257" s="218">
        <v>0.63970000000000005</v>
      </c>
    </row>
    <row r="3258" spans="1:3" ht="15" customHeight="1" x14ac:dyDescent="0.25">
      <c r="A3258" s="216">
        <v>45618</v>
      </c>
      <c r="B3258" s="217" t="s">
        <v>342</v>
      </c>
      <c r="C3258" s="218">
        <v>0.67510000000000003</v>
      </c>
    </row>
    <row r="3259" spans="1:3" ht="15" customHeight="1" x14ac:dyDescent="0.25">
      <c r="A3259" s="216">
        <v>45621</v>
      </c>
      <c r="B3259" s="217" t="s">
        <v>342</v>
      </c>
      <c r="C3259" s="218">
        <v>0.68700000000000006</v>
      </c>
    </row>
    <row r="3260" spans="1:3" ht="15" customHeight="1" x14ac:dyDescent="0.25">
      <c r="A3260" s="216">
        <v>45622</v>
      </c>
      <c r="B3260" s="217" t="s">
        <v>342</v>
      </c>
      <c r="C3260" s="218">
        <v>0.69879999999999998</v>
      </c>
    </row>
    <row r="3261" spans="1:3" ht="15" customHeight="1" x14ac:dyDescent="0.25">
      <c r="A3261" s="216">
        <v>45623</v>
      </c>
      <c r="B3261" s="217" t="s">
        <v>342</v>
      </c>
      <c r="C3261" s="218">
        <v>0.7107</v>
      </c>
    </row>
    <row r="3262" spans="1:3" ht="15" customHeight="1" x14ac:dyDescent="0.25">
      <c r="A3262" s="216">
        <v>45624</v>
      </c>
      <c r="B3262" s="217" t="s">
        <v>342</v>
      </c>
      <c r="C3262" s="218">
        <v>0.72250000000000003</v>
      </c>
    </row>
    <row r="3263" spans="1:3" ht="15" customHeight="1" x14ac:dyDescent="0.25">
      <c r="A3263" s="216">
        <v>45625</v>
      </c>
      <c r="B3263" s="217" t="s">
        <v>342</v>
      </c>
      <c r="C3263" s="218">
        <v>0.75800000000000001</v>
      </c>
    </row>
    <row r="3264" spans="1:3" ht="15" customHeight="1" x14ac:dyDescent="0.25">
      <c r="A3264" s="216">
        <v>45628</v>
      </c>
      <c r="B3264" s="217" t="s">
        <v>342</v>
      </c>
      <c r="C3264" s="218">
        <v>0.76980000000000004</v>
      </c>
    </row>
    <row r="3265" spans="1:3" ht="15" customHeight="1" x14ac:dyDescent="0.25">
      <c r="A3265" s="216">
        <v>45629</v>
      </c>
      <c r="B3265" s="217" t="s">
        <v>342</v>
      </c>
      <c r="C3265" s="218">
        <v>0.78159999999999996</v>
      </c>
    </row>
    <row r="3266" spans="1:3" ht="15" customHeight="1" x14ac:dyDescent="0.25">
      <c r="A3266" s="216">
        <v>45630</v>
      </c>
      <c r="B3266" s="217" t="s">
        <v>342</v>
      </c>
      <c r="C3266" s="218">
        <v>0.79339999999999999</v>
      </c>
    </row>
    <row r="3267" spans="1:3" ht="15" customHeight="1" x14ac:dyDescent="0.25">
      <c r="A3267" s="216">
        <v>45631</v>
      </c>
      <c r="B3267" s="217" t="s">
        <v>342</v>
      </c>
      <c r="C3267" s="218">
        <v>0.80520000000000003</v>
      </c>
    </row>
    <row r="3268" spans="1:3" ht="15" customHeight="1" x14ac:dyDescent="0.25">
      <c r="A3268" s="216">
        <v>45632</v>
      </c>
      <c r="B3268" s="217" t="s">
        <v>342</v>
      </c>
      <c r="C3268" s="218">
        <v>0.84060000000000001</v>
      </c>
    </row>
    <row r="3269" spans="1:3" ht="15" customHeight="1" x14ac:dyDescent="0.25">
      <c r="A3269" s="216">
        <v>45635</v>
      </c>
      <c r="B3269" s="217" t="s">
        <v>342</v>
      </c>
      <c r="C3269" s="218">
        <v>0.85229999999999995</v>
      </c>
    </row>
    <row r="3270" spans="1:3" ht="15" customHeight="1" x14ac:dyDescent="0.25">
      <c r="A3270" s="216">
        <v>45636</v>
      </c>
      <c r="B3270" s="217" t="s">
        <v>342</v>
      </c>
      <c r="C3270" s="218">
        <v>0.86409999999999998</v>
      </c>
    </row>
    <row r="3271" spans="1:3" ht="15" customHeight="1" x14ac:dyDescent="0.25">
      <c r="A3271" s="216">
        <v>45637</v>
      </c>
      <c r="B3271" s="217" t="s">
        <v>342</v>
      </c>
      <c r="C3271" s="218">
        <v>0.87590000000000001</v>
      </c>
    </row>
    <row r="3272" spans="1:3" ht="15" customHeight="1" x14ac:dyDescent="0.25">
      <c r="A3272" s="216">
        <v>45638</v>
      </c>
      <c r="B3272" s="217" t="s">
        <v>342</v>
      </c>
      <c r="C3272" s="218">
        <v>0.88770000000000004</v>
      </c>
    </row>
    <row r="3273" spans="1:3" ht="15" customHeight="1" x14ac:dyDescent="0.25">
      <c r="A3273" s="216">
        <v>45639</v>
      </c>
      <c r="B3273" s="217" t="s">
        <v>342</v>
      </c>
      <c r="C3273" s="218">
        <v>0.92300000000000004</v>
      </c>
    </row>
    <row r="3274" spans="1:3" ht="15" customHeight="1" x14ac:dyDescent="0.25">
      <c r="A3274" s="216">
        <v>45642</v>
      </c>
      <c r="B3274" s="217" t="s">
        <v>342</v>
      </c>
      <c r="C3274" s="218">
        <v>0.93479999999999996</v>
      </c>
    </row>
    <row r="3275" spans="1:3" ht="15" customHeight="1" x14ac:dyDescent="0.25">
      <c r="A3275" s="216">
        <v>45643</v>
      </c>
      <c r="B3275" s="217" t="s">
        <v>342</v>
      </c>
      <c r="C3275" s="218">
        <v>0.9466</v>
      </c>
    </row>
    <row r="3276" spans="1:3" ht="15" customHeight="1" x14ac:dyDescent="0.25">
      <c r="A3276" s="216">
        <v>45644</v>
      </c>
      <c r="B3276" s="217" t="s">
        <v>342</v>
      </c>
      <c r="C3276" s="218">
        <v>0.95830000000000004</v>
      </c>
    </row>
    <row r="3277" spans="1:3" ht="15" customHeight="1" x14ac:dyDescent="0.25">
      <c r="A3277" s="216">
        <v>45645</v>
      </c>
      <c r="B3277" s="217" t="s">
        <v>342</v>
      </c>
      <c r="C3277" s="218">
        <v>0.96989999999999998</v>
      </c>
    </row>
    <row r="3278" spans="1:3" ht="15" customHeight="1" x14ac:dyDescent="0.25">
      <c r="A3278" s="216">
        <v>45646</v>
      </c>
      <c r="B3278" s="217" t="s">
        <v>342</v>
      </c>
      <c r="C3278" s="218">
        <v>1.0044</v>
      </c>
    </row>
    <row r="3279" spans="1:3" ht="15" customHeight="1" x14ac:dyDescent="0.25">
      <c r="A3279" s="216">
        <v>45649</v>
      </c>
      <c r="B3279" s="217" t="s">
        <v>342</v>
      </c>
      <c r="C3279" s="218">
        <v>1.0158</v>
      </c>
    </row>
    <row r="3280" spans="1:3" ht="15" customHeight="1" x14ac:dyDescent="0.25">
      <c r="A3280" s="216">
        <v>45650</v>
      </c>
      <c r="B3280" s="217" t="s">
        <v>342</v>
      </c>
      <c r="C3280" s="218">
        <v>1.0271999999999999</v>
      </c>
    </row>
    <row r="3281" spans="1:3" ht="15" customHeight="1" x14ac:dyDescent="0.25">
      <c r="A3281" s="216">
        <v>45651</v>
      </c>
      <c r="B3281" s="217" t="s">
        <v>342</v>
      </c>
      <c r="C3281" s="218">
        <v>1.0387</v>
      </c>
    </row>
    <row r="3282" spans="1:3" ht="15" customHeight="1" x14ac:dyDescent="0.25">
      <c r="A3282" s="216">
        <v>45652</v>
      </c>
      <c r="B3282" s="217" t="s">
        <v>342</v>
      </c>
      <c r="C3282" s="218">
        <v>1.0502</v>
      </c>
    </row>
    <row r="3283" spans="1:3" ht="15" customHeight="1" x14ac:dyDescent="0.25">
      <c r="A3283" s="216">
        <v>45653</v>
      </c>
      <c r="B3283" s="217" t="s">
        <v>342</v>
      </c>
      <c r="C3283" s="218">
        <v>1.0849</v>
      </c>
    </row>
    <row r="3284" spans="1:3" ht="15" customHeight="1" x14ac:dyDescent="0.25">
      <c r="A3284" s="216">
        <v>45656</v>
      </c>
      <c r="B3284" s="217" t="s">
        <v>342</v>
      </c>
      <c r="C3284" s="218">
        <v>1.0964</v>
      </c>
    </row>
    <row r="3285" spans="1:3" ht="15" customHeight="1" x14ac:dyDescent="0.25">
      <c r="A3285" s="216">
        <v>45657</v>
      </c>
      <c r="B3285" s="217" t="s">
        <v>342</v>
      </c>
      <c r="C3285" s="218">
        <v>1.1079000000000001</v>
      </c>
    </row>
    <row r="3286" spans="1:3" ht="15" customHeight="1" x14ac:dyDescent="0.25">
      <c r="A3286" s="216">
        <v>45659</v>
      </c>
      <c r="B3286" s="217" t="s">
        <v>342</v>
      </c>
      <c r="C3286" s="218">
        <v>1.1309</v>
      </c>
    </row>
    <row r="3287" spans="1:3" ht="15" customHeight="1" x14ac:dyDescent="0.25">
      <c r="A3287" s="216">
        <v>45660</v>
      </c>
      <c r="B3287" s="217" t="s">
        <v>342</v>
      </c>
      <c r="C3287" s="218">
        <v>1.1649</v>
      </c>
    </row>
    <row r="3288" spans="1:3" ht="15" customHeight="1" x14ac:dyDescent="0.25">
      <c r="A3288" s="216">
        <v>45663</v>
      </c>
      <c r="B3288" s="217" t="s">
        <v>342</v>
      </c>
      <c r="C3288" s="218">
        <v>1.1760999999999999</v>
      </c>
    </row>
    <row r="3289" spans="1:3" ht="15" customHeight="1" x14ac:dyDescent="0.25">
      <c r="A3289" s="216">
        <v>45664</v>
      </c>
      <c r="B3289" s="217" t="s">
        <v>342</v>
      </c>
      <c r="C3289" s="218">
        <v>1.1874</v>
      </c>
    </row>
    <row r="3290" spans="1:3" ht="15" customHeight="1" x14ac:dyDescent="0.25">
      <c r="A3290" s="216">
        <v>45665</v>
      </c>
      <c r="B3290" s="217" t="s">
        <v>342</v>
      </c>
      <c r="C3290" s="218">
        <v>1.1986000000000001</v>
      </c>
    </row>
    <row r="3291" spans="1:3" ht="15" customHeight="1" x14ac:dyDescent="0.25">
      <c r="A3291" s="216">
        <v>45666</v>
      </c>
      <c r="B3291" s="217" t="s">
        <v>342</v>
      </c>
      <c r="C3291" s="218">
        <v>1.2098</v>
      </c>
    </row>
    <row r="3292" spans="1:3" ht="15" customHeight="1" x14ac:dyDescent="0.25">
      <c r="A3292" s="216">
        <v>45667</v>
      </c>
      <c r="B3292" s="217" t="s">
        <v>342</v>
      </c>
      <c r="C3292" s="218">
        <v>1.2435</v>
      </c>
    </row>
    <row r="3293" spans="1:3" ht="15" customHeight="1" x14ac:dyDescent="0.25">
      <c r="A3293" s="216">
        <v>45670</v>
      </c>
      <c r="B3293" s="217" t="s">
        <v>342</v>
      </c>
      <c r="C3293" s="218">
        <v>1.2547999999999999</v>
      </c>
    </row>
    <row r="3294" spans="1:3" ht="15" customHeight="1" x14ac:dyDescent="0.25">
      <c r="A3294" s="216">
        <v>45671</v>
      </c>
      <c r="B3294" s="217" t="s">
        <v>342</v>
      </c>
      <c r="C3294" s="218">
        <v>1.266</v>
      </c>
    </row>
    <row r="3295" spans="1:3" ht="15" customHeight="1" x14ac:dyDescent="0.25">
      <c r="A3295" s="216">
        <v>45672</v>
      </c>
      <c r="B3295" s="217" t="s">
        <v>342</v>
      </c>
      <c r="C3295" s="218">
        <v>1.2770999999999999</v>
      </c>
    </row>
    <row r="3296" spans="1:3" ht="15" customHeight="1" x14ac:dyDescent="0.25">
      <c r="A3296" s="216">
        <v>45673</v>
      </c>
      <c r="B3296" s="217" t="s">
        <v>342</v>
      </c>
      <c r="C3296" s="218">
        <v>1.2883</v>
      </c>
    </row>
    <row r="3297" spans="1:3" ht="15" customHeight="1" x14ac:dyDescent="0.25">
      <c r="A3297" s="216">
        <v>45674</v>
      </c>
      <c r="B3297" s="217" t="s">
        <v>342</v>
      </c>
      <c r="C3297" s="218">
        <v>1.3331</v>
      </c>
    </row>
    <row r="3298" spans="1:3" ht="15" customHeight="1" x14ac:dyDescent="0.25">
      <c r="A3298" s="216">
        <v>45678</v>
      </c>
      <c r="B3298" s="217" t="s">
        <v>342</v>
      </c>
      <c r="C3298" s="218">
        <v>1.3443000000000001</v>
      </c>
    </row>
    <row r="3299" spans="1:3" ht="15" customHeight="1" x14ac:dyDescent="0.25">
      <c r="A3299" s="216">
        <v>45679</v>
      </c>
      <c r="B3299" s="217" t="s">
        <v>342</v>
      </c>
      <c r="C3299" s="218">
        <v>1.3554999999999999</v>
      </c>
    </row>
    <row r="3300" spans="1:3" ht="15" customHeight="1" x14ac:dyDescent="0.25">
      <c r="A3300" s="216">
        <v>45680</v>
      </c>
      <c r="B3300" s="217" t="s">
        <v>342</v>
      </c>
      <c r="C3300" s="218">
        <v>1.3667</v>
      </c>
    </row>
    <row r="3301" spans="1:3" ht="15" customHeight="1" x14ac:dyDescent="0.25">
      <c r="A3301" s="216">
        <v>45681</v>
      </c>
      <c r="B3301" s="217" t="s">
        <v>342</v>
      </c>
      <c r="C3301" s="218">
        <v>1.4001999999999999</v>
      </c>
    </row>
    <row r="3302" spans="1:3" ht="15" customHeight="1" x14ac:dyDescent="0.25">
      <c r="A3302" s="216">
        <v>45684</v>
      </c>
      <c r="B3302" s="217" t="s">
        <v>342</v>
      </c>
      <c r="C3302" s="218">
        <v>1.4114</v>
      </c>
    </row>
    <row r="3303" spans="1:3" ht="15" customHeight="1" x14ac:dyDescent="0.25">
      <c r="A3303" s="216">
        <v>45685</v>
      </c>
      <c r="B3303" s="217" t="s">
        <v>342</v>
      </c>
      <c r="C3303" s="218">
        <v>1.4227000000000001</v>
      </c>
    </row>
    <row r="3304" spans="1:3" ht="15" customHeight="1" x14ac:dyDescent="0.25">
      <c r="A3304" s="216">
        <v>45686</v>
      </c>
      <c r="B3304" s="217" t="s">
        <v>342</v>
      </c>
      <c r="C3304" s="218">
        <v>1.4339999999999999</v>
      </c>
    </row>
    <row r="3305" spans="1:3" ht="15" customHeight="1" x14ac:dyDescent="0.25">
      <c r="A3305" s="216">
        <v>45687</v>
      </c>
      <c r="B3305" s="217" t="s">
        <v>342</v>
      </c>
      <c r="C3305" s="218">
        <v>1.4452</v>
      </c>
    </row>
    <row r="3306" spans="1:3" ht="15" customHeight="1" x14ac:dyDescent="0.25">
      <c r="A3306" s="216">
        <v>45688</v>
      </c>
      <c r="B3306" s="217" t="s">
        <v>342</v>
      </c>
      <c r="C3306" s="218">
        <v>1.4789000000000001</v>
      </c>
    </row>
    <row r="3307" spans="1:3" ht="15" customHeight="1" x14ac:dyDescent="0.25">
      <c r="A3307" s="216">
        <v>45691</v>
      </c>
      <c r="B3307" s="217" t="s">
        <v>342</v>
      </c>
      <c r="C3307" s="218">
        <v>1.4901</v>
      </c>
    </row>
    <row r="3308" spans="1:3" ht="15" customHeight="1" x14ac:dyDescent="0.25">
      <c r="A3308" s="216">
        <v>45692</v>
      </c>
      <c r="B3308" s="217" t="s">
        <v>342</v>
      </c>
      <c r="C3308" s="218">
        <v>1.5013000000000001</v>
      </c>
    </row>
    <row r="3309" spans="1:3" ht="15" customHeight="1" x14ac:dyDescent="0.25">
      <c r="A3309" s="216">
        <v>45693</v>
      </c>
      <c r="B3309" s="217" t="s">
        <v>342</v>
      </c>
      <c r="C3309" s="218">
        <v>1.5125</v>
      </c>
    </row>
    <row r="3310" spans="1:3" ht="15" customHeight="1" x14ac:dyDescent="0.25">
      <c r="A3310" s="216">
        <v>45694</v>
      </c>
      <c r="B3310" s="217" t="s">
        <v>342</v>
      </c>
      <c r="C3310" s="218">
        <v>1.5237000000000001</v>
      </c>
    </row>
    <row r="3311" spans="1:3" ht="15" customHeight="1" x14ac:dyDescent="0.25">
      <c r="A3311" s="216">
        <v>45695</v>
      </c>
      <c r="B3311" s="217" t="s">
        <v>342</v>
      </c>
      <c r="C3311" s="218">
        <v>1.5572999999999999</v>
      </c>
    </row>
    <row r="3312" spans="1:3" ht="15" customHeight="1" x14ac:dyDescent="0.25">
      <c r="A3312" s="216">
        <v>45698</v>
      </c>
      <c r="B3312" s="217" t="s">
        <v>342</v>
      </c>
      <c r="C3312" s="218">
        <v>1.5685</v>
      </c>
    </row>
    <row r="3313" spans="1:3" ht="15" customHeight="1" x14ac:dyDescent="0.25">
      <c r="A3313" s="216">
        <v>45699</v>
      </c>
      <c r="B3313" s="217" t="s">
        <v>342</v>
      </c>
      <c r="C3313" s="218">
        <v>1.5795999999999999</v>
      </c>
    </row>
    <row r="3314" spans="1:3" ht="15" customHeight="1" x14ac:dyDescent="0.25">
      <c r="A3314" s="216">
        <v>45700</v>
      </c>
      <c r="B3314" s="217" t="s">
        <v>342</v>
      </c>
      <c r="C3314" s="218">
        <v>1.5908</v>
      </c>
    </row>
    <row r="3315" spans="1:3" ht="15" customHeight="1" x14ac:dyDescent="0.25">
      <c r="A3315" s="216">
        <v>45701</v>
      </c>
      <c r="B3315" s="217" t="s">
        <v>342</v>
      </c>
      <c r="C3315" s="218">
        <v>1.6020000000000001</v>
      </c>
    </row>
    <row r="3316" spans="1:3" ht="15" customHeight="1" x14ac:dyDescent="0.25">
      <c r="A3316" s="216">
        <v>45702</v>
      </c>
      <c r="B3316" s="217" t="s">
        <v>342</v>
      </c>
      <c r="C3316" s="218">
        <v>1.6467000000000001</v>
      </c>
    </row>
    <row r="3317" spans="1:3" ht="15" customHeight="1" x14ac:dyDescent="0.25">
      <c r="A3317" s="216">
        <v>45706</v>
      </c>
      <c r="B3317" s="217" t="s">
        <v>342</v>
      </c>
      <c r="C3317" s="218">
        <v>1.6578999999999999</v>
      </c>
    </row>
    <row r="3318" spans="1:3" ht="15" customHeight="1" x14ac:dyDescent="0.25">
      <c r="A3318" s="216">
        <v>45707</v>
      </c>
      <c r="B3318" s="217" t="s">
        <v>342</v>
      </c>
      <c r="C3318" s="218">
        <v>1.669</v>
      </c>
    </row>
    <row r="3319" spans="1:3" ht="15" customHeight="1" x14ac:dyDescent="0.25">
      <c r="A3319" s="216">
        <v>45708</v>
      </c>
      <c r="B3319" s="217" t="s">
        <v>342</v>
      </c>
      <c r="C3319" s="218">
        <v>1.6801999999999999</v>
      </c>
    </row>
    <row r="3320" spans="1:3" ht="15" customHeight="1" x14ac:dyDescent="0.25">
      <c r="A3320" s="216">
        <v>45709</v>
      </c>
      <c r="B3320" s="217" t="s">
        <v>342</v>
      </c>
      <c r="C3320" s="218">
        <v>1.7137</v>
      </c>
    </row>
    <row r="3321" spans="1:3" ht="15" customHeight="1" x14ac:dyDescent="0.25">
      <c r="A3321" s="216">
        <v>45712</v>
      </c>
      <c r="B3321" s="217" t="s">
        <v>342</v>
      </c>
      <c r="C3321" s="218">
        <v>1.7249000000000001</v>
      </c>
    </row>
    <row r="3322" spans="1:3" ht="15" customHeight="1" x14ac:dyDescent="0.25">
      <c r="A3322" s="216">
        <v>45713</v>
      </c>
      <c r="B3322" s="217" t="s">
        <v>342</v>
      </c>
      <c r="C3322" s="218">
        <v>1.736</v>
      </c>
    </row>
    <row r="3323" spans="1:3" ht="15" customHeight="1" x14ac:dyDescent="0.25">
      <c r="A3323" s="216">
        <v>45714</v>
      </c>
      <c r="B3323" s="217" t="s">
        <v>342</v>
      </c>
      <c r="C3323" s="218">
        <v>1.7472000000000001</v>
      </c>
    </row>
    <row r="3324" spans="1:3" ht="15" customHeight="1" x14ac:dyDescent="0.25">
      <c r="A3324" s="216">
        <v>45715</v>
      </c>
      <c r="B3324" s="217" t="s">
        <v>342</v>
      </c>
      <c r="C3324" s="218">
        <v>1.7584</v>
      </c>
    </row>
    <row r="3325" spans="1:3" ht="15" customHeight="1" x14ac:dyDescent="0.25">
      <c r="A3325" s="216">
        <v>45716</v>
      </c>
      <c r="B3325" s="217" t="s">
        <v>342</v>
      </c>
      <c r="C3325" s="218">
        <v>1.7919</v>
      </c>
    </row>
    <row r="3326" spans="1:3" ht="15" customHeight="1" x14ac:dyDescent="0.25">
      <c r="A3326" s="216">
        <v>45719</v>
      </c>
      <c r="B3326" s="217" t="s">
        <v>342</v>
      </c>
      <c r="C3326" s="218">
        <v>1.8030999999999999</v>
      </c>
    </row>
    <row r="3327" spans="1:3" ht="15" customHeight="1" x14ac:dyDescent="0.25">
      <c r="A3327" s="216">
        <v>45720</v>
      </c>
      <c r="B3327" s="217" t="s">
        <v>342</v>
      </c>
      <c r="C3327" s="218">
        <v>1.8142</v>
      </c>
    </row>
    <row r="3328" spans="1:3" ht="15" customHeight="1" x14ac:dyDescent="0.25">
      <c r="A3328" s="216">
        <v>45721</v>
      </c>
      <c r="B3328" s="217" t="s">
        <v>342</v>
      </c>
      <c r="C3328" s="218">
        <v>1.8252999999999999</v>
      </c>
    </row>
    <row r="3329" spans="1:3" ht="15" customHeight="1" x14ac:dyDescent="0.25">
      <c r="A3329" s="216">
        <v>45722</v>
      </c>
      <c r="B3329" s="217" t="s">
        <v>342</v>
      </c>
      <c r="C3329" s="218">
        <v>1.8364</v>
      </c>
    </row>
    <row r="3330" spans="1:3" ht="15" customHeight="1" x14ac:dyDescent="0.25">
      <c r="A3330" s="216">
        <v>45723</v>
      </c>
      <c r="B3330" s="217" t="s">
        <v>342</v>
      </c>
      <c r="C3330" s="218">
        <v>1.8697999999999999</v>
      </c>
    </row>
    <row r="3331" spans="1:3" ht="15" customHeight="1" x14ac:dyDescent="0.25">
      <c r="A3331" s="216">
        <v>45726</v>
      </c>
      <c r="B3331" s="217" t="s">
        <v>342</v>
      </c>
      <c r="C3331" s="218">
        <v>1.8809</v>
      </c>
    </row>
    <row r="3332" spans="1:3" ht="15" customHeight="1" x14ac:dyDescent="0.25">
      <c r="A3332" s="216">
        <v>45727</v>
      </c>
      <c r="B3332" s="217" t="s">
        <v>342</v>
      </c>
      <c r="C3332" s="218">
        <v>1.8919999999999999</v>
      </c>
    </row>
    <row r="3333" spans="1:3" ht="15" customHeight="1" x14ac:dyDescent="0.25">
      <c r="A3333" s="216">
        <v>45728</v>
      </c>
      <c r="B3333" s="217" t="s">
        <v>342</v>
      </c>
      <c r="C3333" s="218">
        <v>1.9031</v>
      </c>
    </row>
    <row r="3334" spans="1:3" ht="15" customHeight="1" x14ac:dyDescent="0.25">
      <c r="A3334" s="216">
        <v>45729</v>
      </c>
      <c r="B3334" s="217" t="s">
        <v>342</v>
      </c>
      <c r="C3334" s="218">
        <v>1.9141999999999999</v>
      </c>
    </row>
    <row r="3335" spans="1:3" ht="15" customHeight="1" x14ac:dyDescent="0.25">
      <c r="A3335" s="216">
        <v>45730</v>
      </c>
      <c r="B3335" s="217" t="s">
        <v>342</v>
      </c>
      <c r="C3335" s="218">
        <v>1.9473</v>
      </c>
    </row>
    <row r="3336" spans="1:3" ht="15" customHeight="1" x14ac:dyDescent="0.25">
      <c r="A3336" s="216">
        <v>45733</v>
      </c>
      <c r="B3336" s="217" t="s">
        <v>342</v>
      </c>
      <c r="C3336" s="218">
        <v>1.9583999999999999</v>
      </c>
    </row>
    <row r="3337" spans="1:3" ht="15" customHeight="1" x14ac:dyDescent="0.25">
      <c r="A3337" s="216">
        <v>45734</v>
      </c>
      <c r="B3337" s="217" t="s">
        <v>342</v>
      </c>
      <c r="C3337" s="218">
        <v>1.9695</v>
      </c>
    </row>
    <row r="3338" spans="1:3" ht="15" customHeight="1" x14ac:dyDescent="0.25">
      <c r="A3338" s="216">
        <v>45735</v>
      </c>
      <c r="B3338" s="217" t="s">
        <v>342</v>
      </c>
      <c r="C3338" s="218">
        <v>1.9805999999999999</v>
      </c>
    </row>
    <row r="3339" spans="1:3" ht="15" customHeight="1" x14ac:dyDescent="0.25">
      <c r="A3339" s="216">
        <v>45736</v>
      </c>
      <c r="B3339" s="217" t="s">
        <v>342</v>
      </c>
      <c r="C3339" s="218">
        <v>1.9917</v>
      </c>
    </row>
    <row r="3340" spans="1:3" ht="15" customHeight="1" x14ac:dyDescent="0.25">
      <c r="A3340" s="216">
        <v>45737</v>
      </c>
      <c r="B3340" s="217" t="s">
        <v>342</v>
      </c>
      <c r="C3340" s="218">
        <v>2.0249999999999999</v>
      </c>
    </row>
    <row r="3341" spans="1:3" ht="15" customHeight="1" x14ac:dyDescent="0.25">
      <c r="A3341" s="216">
        <v>45740</v>
      </c>
      <c r="B3341" s="217" t="s">
        <v>342</v>
      </c>
      <c r="C3341" s="218">
        <v>2.036</v>
      </c>
    </row>
    <row r="3342" spans="1:3" ht="15" customHeight="1" x14ac:dyDescent="0.25">
      <c r="A3342" s="216">
        <v>45741</v>
      </c>
      <c r="B3342" s="217" t="s">
        <v>342</v>
      </c>
      <c r="C3342" s="218">
        <v>2.0472000000000001</v>
      </c>
    </row>
    <row r="3343" spans="1:3" ht="15" customHeight="1" x14ac:dyDescent="0.25">
      <c r="A3343" s="216">
        <v>45742</v>
      </c>
      <c r="B3343" s="217" t="s">
        <v>342</v>
      </c>
      <c r="C3343" s="218">
        <v>2.0583</v>
      </c>
    </row>
    <row r="3344" spans="1:3" ht="15" customHeight="1" x14ac:dyDescent="0.25">
      <c r="A3344" s="216">
        <v>45743</v>
      </c>
      <c r="B3344" s="217" t="s">
        <v>342</v>
      </c>
      <c r="C3344" s="218">
        <v>2.0693999999999999</v>
      </c>
    </row>
    <row r="3345" spans="1:3" ht="15" customHeight="1" x14ac:dyDescent="0.25">
      <c r="A3345" s="216">
        <v>45744</v>
      </c>
      <c r="B3345" s="217" t="s">
        <v>342</v>
      </c>
      <c r="C3345" s="218">
        <v>2.1029</v>
      </c>
    </row>
    <row r="3346" spans="1:3" ht="15" customHeight="1" x14ac:dyDescent="0.25">
      <c r="A3346" s="216">
        <v>45747</v>
      </c>
      <c r="B3346" s="217" t="s">
        <v>342</v>
      </c>
      <c r="C3346" s="218">
        <v>2.1141000000000001</v>
      </c>
    </row>
    <row r="3347" spans="1:3" ht="15" customHeight="1" x14ac:dyDescent="0.25">
      <c r="A3347" s="216">
        <v>45748</v>
      </c>
      <c r="B3347" s="217" t="s">
        <v>342</v>
      </c>
      <c r="C3347" s="218">
        <v>2.1252</v>
      </c>
    </row>
    <row r="3348" spans="1:3" ht="15" customHeight="1" x14ac:dyDescent="0.25">
      <c r="A3348" s="216">
        <v>45749</v>
      </c>
      <c r="B3348" s="217" t="s">
        <v>342</v>
      </c>
      <c r="C3348" s="218">
        <v>2.1362999999999999</v>
      </c>
    </row>
    <row r="3349" spans="1:3" ht="15" customHeight="1" x14ac:dyDescent="0.25">
      <c r="A3349" s="216">
        <v>45750</v>
      </c>
      <c r="B3349" s="217" t="s">
        <v>342</v>
      </c>
      <c r="C3349" s="218">
        <v>2.1475</v>
      </c>
    </row>
    <row r="3350" spans="1:3" ht="15" customHeight="1" x14ac:dyDescent="0.25">
      <c r="A3350" s="216">
        <v>45751</v>
      </c>
      <c r="B3350" s="217" t="s">
        <v>342</v>
      </c>
      <c r="C3350" s="218">
        <v>2.1808000000000001</v>
      </c>
    </row>
    <row r="3351" spans="1:3" ht="15" customHeight="1" x14ac:dyDescent="0.25">
      <c r="A3351" s="216">
        <v>45754</v>
      </c>
      <c r="B3351" s="217" t="s">
        <v>342</v>
      </c>
      <c r="C3351" s="218">
        <v>2.1920000000000002</v>
      </c>
    </row>
    <row r="3352" spans="1:3" ht="15" customHeight="1" x14ac:dyDescent="0.25">
      <c r="A3352" s="216">
        <v>45755</v>
      </c>
      <c r="B3352" s="217" t="s">
        <v>342</v>
      </c>
      <c r="C3352" s="218">
        <v>2.2029999999999998</v>
      </c>
    </row>
    <row r="3353" spans="1:3" ht="15" customHeight="1" x14ac:dyDescent="0.25">
      <c r="A3353" s="216">
        <v>45756</v>
      </c>
      <c r="B3353" s="217" t="s">
        <v>342</v>
      </c>
      <c r="C3353" s="218">
        <v>2.2141000000000002</v>
      </c>
    </row>
    <row r="3354" spans="1:3" ht="15" customHeight="1" x14ac:dyDescent="0.25">
      <c r="A3354" s="216">
        <v>45757</v>
      </c>
      <c r="B3354" s="217" t="s">
        <v>342</v>
      </c>
      <c r="C3354" s="218">
        <v>2.2252999999999998</v>
      </c>
    </row>
    <row r="3355" spans="1:3" ht="15" customHeight="1" x14ac:dyDescent="0.25">
      <c r="A3355" s="216">
        <v>45758</v>
      </c>
      <c r="B3355" s="217" t="s">
        <v>342</v>
      </c>
      <c r="C3355" s="218">
        <v>2.2585999999999999</v>
      </c>
    </row>
    <row r="3356" spans="1:3" ht="15" customHeight="1" x14ac:dyDescent="0.25">
      <c r="A3356" s="216">
        <v>45761</v>
      </c>
      <c r="B3356" s="217" t="s">
        <v>342</v>
      </c>
      <c r="C3356" s="218">
        <v>2.2696999999999998</v>
      </c>
    </row>
    <row r="3357" spans="1:3" ht="15" customHeight="1" x14ac:dyDescent="0.25">
      <c r="A3357" s="216">
        <v>45762</v>
      </c>
      <c r="B3357" s="217" t="s">
        <v>342</v>
      </c>
      <c r="C3357" s="218">
        <v>2.2806999999999999</v>
      </c>
    </row>
    <row r="3358" spans="1:3" ht="15" customHeight="1" x14ac:dyDescent="0.25">
      <c r="A3358" s="216">
        <v>45763</v>
      </c>
      <c r="B3358" s="217" t="s">
        <v>342</v>
      </c>
      <c r="C3358" s="218">
        <v>2.2917999999999998</v>
      </c>
    </row>
    <row r="3359" spans="1:3" ht="15" customHeight="1" x14ac:dyDescent="0.25">
      <c r="A3359" s="216">
        <v>45764</v>
      </c>
      <c r="B3359" s="217" t="s">
        <v>342</v>
      </c>
      <c r="C3359" s="218">
        <v>2.3361000000000001</v>
      </c>
    </row>
    <row r="3360" spans="1:3" ht="15" customHeight="1" x14ac:dyDescent="0.25">
      <c r="A3360" s="216">
        <v>45768</v>
      </c>
      <c r="B3360" s="217" t="s">
        <v>342</v>
      </c>
      <c r="C3360" s="218">
        <v>2.3472</v>
      </c>
    </row>
    <row r="3361" spans="1:3" ht="15" customHeight="1" x14ac:dyDescent="0.25">
      <c r="A3361" s="216">
        <v>45769</v>
      </c>
      <c r="B3361" s="217" t="s">
        <v>342</v>
      </c>
      <c r="C3361" s="218">
        <v>2.3582999999999998</v>
      </c>
    </row>
    <row r="3362" spans="1:3" ht="15" customHeight="1" x14ac:dyDescent="0.25">
      <c r="A3362" s="216">
        <v>45770</v>
      </c>
      <c r="B3362" s="217" t="s">
        <v>342</v>
      </c>
      <c r="C3362" s="218">
        <v>2.3694000000000002</v>
      </c>
    </row>
    <row r="3363" spans="1:3" ht="15" customHeight="1" x14ac:dyDescent="0.25">
      <c r="A3363" s="216">
        <v>45771</v>
      </c>
      <c r="B3363" s="217" t="s">
        <v>342</v>
      </c>
      <c r="C3363" s="218">
        <v>2.3805000000000001</v>
      </c>
    </row>
    <row r="3364" spans="1:3" ht="15" customHeight="1" x14ac:dyDescent="0.25">
      <c r="A3364" s="216">
        <v>45772</v>
      </c>
      <c r="B3364" s="217" t="s">
        <v>342</v>
      </c>
      <c r="C3364" s="218">
        <v>2.4137</v>
      </c>
    </row>
    <row r="3365" spans="1:3" ht="15" customHeight="1" x14ac:dyDescent="0.25">
      <c r="A3365" s="216">
        <v>45775</v>
      </c>
      <c r="B3365" s="217" t="s">
        <v>342</v>
      </c>
      <c r="C3365" s="218">
        <v>2.4247000000000001</v>
      </c>
    </row>
    <row r="3366" spans="1:3" ht="15" customHeight="1" x14ac:dyDescent="0.25">
      <c r="A3366" s="216">
        <v>45776</v>
      </c>
      <c r="B3366" s="217" t="s">
        <v>342</v>
      </c>
      <c r="C3366" s="218">
        <v>2.4358</v>
      </c>
    </row>
    <row r="3367" spans="1:3" ht="15" customHeight="1" x14ac:dyDescent="0.25">
      <c r="A3367" s="216">
        <v>45777</v>
      </c>
      <c r="B3367" s="217" t="s">
        <v>342</v>
      </c>
      <c r="C3367" s="218">
        <v>2.4470000000000001</v>
      </c>
    </row>
    <row r="3368" spans="1:3" ht="15" customHeight="1" x14ac:dyDescent="0.25">
      <c r="A3368" s="216">
        <v>45778</v>
      </c>
      <c r="B3368" s="217" t="s">
        <v>342</v>
      </c>
      <c r="C3368" s="218">
        <v>2.4581</v>
      </c>
    </row>
    <row r="3369" spans="1:3" ht="15" customHeight="1" x14ac:dyDescent="0.25">
      <c r="A3369" s="216">
        <v>45779</v>
      </c>
      <c r="B3369" s="217" t="s">
        <v>342</v>
      </c>
      <c r="C3369" s="218">
        <v>2.4914000000000001</v>
      </c>
    </row>
    <row r="3370" spans="1:3" ht="15" customHeight="1" x14ac:dyDescent="0.25">
      <c r="A3370" s="216">
        <v>45782</v>
      </c>
      <c r="B3370" s="217" t="s">
        <v>342</v>
      </c>
      <c r="C3370" s="218">
        <v>2.5024999999999999</v>
      </c>
    </row>
    <row r="3371" spans="1:3" ht="15" customHeight="1" x14ac:dyDescent="0.25">
      <c r="A3371" s="216">
        <v>45783</v>
      </c>
      <c r="B3371" s="217" t="s">
        <v>342</v>
      </c>
      <c r="C3371" s="218">
        <v>2.5135999999999998</v>
      </c>
    </row>
    <row r="3372" spans="1:3" ht="15" customHeight="1" x14ac:dyDescent="0.25">
      <c r="A3372" s="216">
        <v>45784</v>
      </c>
      <c r="B3372" s="217" t="s">
        <v>342</v>
      </c>
      <c r="C3372" s="218">
        <v>2.5246</v>
      </c>
    </row>
    <row r="3373" spans="1:3" ht="15" customHeight="1" x14ac:dyDescent="0.25">
      <c r="A3373" s="216">
        <v>45785</v>
      </c>
      <c r="B3373" s="217" t="s">
        <v>342</v>
      </c>
      <c r="C3373" s="218">
        <v>2.5356999999999998</v>
      </c>
    </row>
    <row r="3374" spans="1:3" ht="15" customHeight="1" x14ac:dyDescent="0.25">
      <c r="A3374" s="216">
        <v>45786</v>
      </c>
      <c r="B3374" s="217" t="s">
        <v>342</v>
      </c>
      <c r="C3374" s="218">
        <v>2.5689000000000002</v>
      </c>
    </row>
    <row r="3375" spans="1:3" ht="15" customHeight="1" x14ac:dyDescent="0.25">
      <c r="A3375" s="216">
        <v>45789</v>
      </c>
      <c r="B3375" s="217" t="s">
        <v>342</v>
      </c>
      <c r="C3375" s="218">
        <v>2.5798999999999999</v>
      </c>
    </row>
    <row r="3376" spans="1:3" ht="15" customHeight="1" x14ac:dyDescent="0.25">
      <c r="A3376" s="216">
        <v>45790</v>
      </c>
      <c r="B3376" s="217" t="s">
        <v>342</v>
      </c>
      <c r="C3376" s="218">
        <v>2.5910000000000002</v>
      </c>
    </row>
    <row r="3377" spans="1:3" ht="15" customHeight="1" x14ac:dyDescent="0.25">
      <c r="A3377" s="216">
        <v>45791</v>
      </c>
      <c r="B3377" s="217" t="s">
        <v>342</v>
      </c>
      <c r="C3377" s="218">
        <v>2.6021000000000001</v>
      </c>
    </row>
    <row r="3378" spans="1:3" ht="15" customHeight="1" x14ac:dyDescent="0.25">
      <c r="A3378" s="216">
        <v>45792</v>
      </c>
      <c r="B3378" s="217" t="s">
        <v>342</v>
      </c>
      <c r="C3378" s="218">
        <v>2.6131000000000002</v>
      </c>
    </row>
    <row r="3379" spans="1:3" ht="15" customHeight="1" x14ac:dyDescent="0.25">
      <c r="A3379" s="216">
        <v>45793</v>
      </c>
      <c r="B3379" s="217" t="s">
        <v>342</v>
      </c>
      <c r="C3379" s="218">
        <v>2.6463999999999999</v>
      </c>
    </row>
    <row r="3380" spans="1:3" ht="15" customHeight="1" x14ac:dyDescent="0.25">
      <c r="A3380" s="216">
        <v>45796</v>
      </c>
      <c r="B3380" s="217" t="s">
        <v>342</v>
      </c>
      <c r="C3380" s="218">
        <v>2.6575000000000002</v>
      </c>
    </row>
    <row r="3381" spans="1:3" ht="15" customHeight="1" x14ac:dyDescent="0.25">
      <c r="A3381" s="216">
        <v>45797</v>
      </c>
      <c r="B3381" s="217" t="s">
        <v>342</v>
      </c>
      <c r="C3381" s="218">
        <v>2.6684999999999999</v>
      </c>
    </row>
    <row r="3382" spans="1:3" ht="15" customHeight="1" x14ac:dyDescent="0.25">
      <c r="A3382" s="216">
        <v>45798</v>
      </c>
      <c r="B3382" s="217" t="s">
        <v>342</v>
      </c>
      <c r="C3382" s="218">
        <v>2.6796000000000002</v>
      </c>
    </row>
    <row r="3383" spans="1:3" ht="15" customHeight="1" x14ac:dyDescent="0.25">
      <c r="A3383" s="216">
        <v>45799</v>
      </c>
      <c r="B3383" s="217" t="s">
        <v>342</v>
      </c>
      <c r="C3383" s="218">
        <v>2.6907000000000001</v>
      </c>
    </row>
    <row r="3384" spans="1:3" ht="15" customHeight="1" x14ac:dyDescent="0.25">
      <c r="A3384" s="216">
        <v>45800</v>
      </c>
      <c r="B3384" s="217" t="s">
        <v>342</v>
      </c>
      <c r="C3384" s="218">
        <v>2.7347999999999999</v>
      </c>
    </row>
    <row r="3385" spans="1:3" ht="15" customHeight="1" x14ac:dyDescent="0.25">
      <c r="A3385" s="216">
        <v>45804</v>
      </c>
      <c r="B3385" s="217" t="s">
        <v>342</v>
      </c>
      <c r="C3385" s="218">
        <v>2.7458999999999998</v>
      </c>
    </row>
    <row r="3386" spans="1:3" ht="15" customHeight="1" x14ac:dyDescent="0.25">
      <c r="A3386" s="216">
        <v>45805</v>
      </c>
      <c r="B3386" s="217" t="s">
        <v>342</v>
      </c>
      <c r="C3386" s="218">
        <v>2.7570000000000001</v>
      </c>
    </row>
    <row r="3387" spans="1:3" ht="15" customHeight="1" x14ac:dyDescent="0.25">
      <c r="A3387" s="216">
        <v>45806</v>
      </c>
      <c r="B3387" s="217" t="s">
        <v>342</v>
      </c>
      <c r="C3387" s="218">
        <v>2.7681</v>
      </c>
    </row>
    <row r="3388" spans="1:3" ht="15" customHeight="1" x14ac:dyDescent="0.25">
      <c r="A3388" s="216">
        <v>45807</v>
      </c>
      <c r="B3388" s="217" t="s">
        <v>342</v>
      </c>
      <c r="C3388" s="218">
        <v>2.8014000000000001</v>
      </c>
    </row>
    <row r="3389" spans="1:3" ht="15" customHeight="1" x14ac:dyDescent="0.25">
      <c r="A3389" s="216">
        <v>45810</v>
      </c>
      <c r="B3389" s="217" t="s">
        <v>342</v>
      </c>
      <c r="C3389" s="218">
        <v>2.8125</v>
      </c>
    </row>
    <row r="3390" spans="1:3" ht="15" customHeight="1" x14ac:dyDescent="0.25">
      <c r="A3390" s="216">
        <v>45811</v>
      </c>
      <c r="B3390" s="217" t="s">
        <v>342</v>
      </c>
      <c r="C3390" s="218">
        <v>2.8235999999999999</v>
      </c>
    </row>
    <row r="3391" spans="1:3" ht="15" customHeight="1" x14ac:dyDescent="0.25">
      <c r="A3391" s="216">
        <v>45812</v>
      </c>
      <c r="B3391" s="217" t="s">
        <v>342</v>
      </c>
      <c r="C3391" s="218">
        <v>2.8347000000000002</v>
      </c>
    </row>
    <row r="3392" spans="1:3" ht="15" customHeight="1" x14ac:dyDescent="0.25">
      <c r="A3392" s="216">
        <v>45813</v>
      </c>
      <c r="B3392" s="217" t="s">
        <v>342</v>
      </c>
      <c r="C3392" s="218">
        <v>2.8456999999999999</v>
      </c>
    </row>
    <row r="3393" spans="1:3" ht="15" customHeight="1" x14ac:dyDescent="0.25">
      <c r="A3393" s="216">
        <v>45814</v>
      </c>
      <c r="B3393" s="217" t="s">
        <v>342</v>
      </c>
      <c r="C3393" s="218">
        <v>2.8788</v>
      </c>
    </row>
    <row r="3394" spans="1:3" ht="15" customHeight="1" x14ac:dyDescent="0.25">
      <c r="A3394" s="216">
        <v>45817</v>
      </c>
      <c r="B3394" s="217" t="s">
        <v>342</v>
      </c>
      <c r="C3394" s="218">
        <v>2.8898999999999999</v>
      </c>
    </row>
    <row r="3395" spans="1:3" ht="15" customHeight="1" x14ac:dyDescent="0.25">
      <c r="A3395" s="216">
        <v>45818</v>
      </c>
      <c r="B3395" s="217" t="s">
        <v>342</v>
      </c>
      <c r="C3395" s="218">
        <v>2.9009</v>
      </c>
    </row>
    <row r="3396" spans="1:3" ht="15" customHeight="1" x14ac:dyDescent="0.25">
      <c r="A3396" s="216">
        <v>45819</v>
      </c>
      <c r="B3396" s="217" t="s">
        <v>342</v>
      </c>
      <c r="C3396" s="218">
        <v>2.9119000000000002</v>
      </c>
    </row>
    <row r="3397" spans="1:3" ht="15" customHeight="1" x14ac:dyDescent="0.25">
      <c r="A3397" s="216">
        <v>45820</v>
      </c>
      <c r="B3397" s="217" t="s">
        <v>342</v>
      </c>
      <c r="C3397" s="218">
        <v>2.923</v>
      </c>
    </row>
    <row r="3398" spans="1:3" ht="15" customHeight="1" x14ac:dyDescent="0.25">
      <c r="A3398" s="216">
        <v>45821</v>
      </c>
      <c r="B3398" s="217" t="s">
        <v>342</v>
      </c>
      <c r="C3398" s="218">
        <v>2.9561999999999999</v>
      </c>
    </row>
    <row r="3399" spans="1:3" ht="15" customHeight="1" x14ac:dyDescent="0.25">
      <c r="A3399" s="216">
        <v>45824</v>
      </c>
      <c r="B3399" s="217" t="s">
        <v>342</v>
      </c>
      <c r="C3399" s="218">
        <v>2.9672000000000001</v>
      </c>
    </row>
    <row r="3400" spans="1:3" ht="15" customHeight="1" x14ac:dyDescent="0.25">
      <c r="A3400" s="216">
        <v>45825</v>
      </c>
      <c r="B3400" s="217" t="s">
        <v>342</v>
      </c>
      <c r="C3400" s="218">
        <v>2.9782999999999999</v>
      </c>
    </row>
    <row r="3401" spans="1:3" ht="15" customHeight="1" x14ac:dyDescent="0.25">
      <c r="A3401" s="216">
        <v>45826</v>
      </c>
      <c r="B3401" s="217" t="s">
        <v>342</v>
      </c>
      <c r="C3401" s="218">
        <v>3.0005000000000002</v>
      </c>
    </row>
    <row r="3402" spans="1:3" ht="15" customHeight="1" x14ac:dyDescent="0.25">
      <c r="A3402" s="216">
        <v>45828</v>
      </c>
      <c r="B3402" s="217" t="s">
        <v>342</v>
      </c>
      <c r="C3402" s="218">
        <v>3.0337000000000001</v>
      </c>
    </row>
    <row r="3403" spans="1:3" ht="15" customHeight="1" x14ac:dyDescent="0.25">
      <c r="A3403" s="216">
        <v>45831</v>
      </c>
      <c r="B3403" s="217" t="s">
        <v>342</v>
      </c>
      <c r="C3403" s="218">
        <v>3.0447000000000002</v>
      </c>
    </row>
    <row r="3404" spans="1:3" ht="15" customHeight="1" x14ac:dyDescent="0.25">
      <c r="A3404" s="216">
        <v>45832</v>
      </c>
      <c r="B3404" s="217" t="s">
        <v>342</v>
      </c>
      <c r="C3404" s="218">
        <v>3.0558000000000001</v>
      </c>
    </row>
    <row r="3405" spans="1:3" ht="15" customHeight="1" x14ac:dyDescent="0.25">
      <c r="A3405" s="216">
        <v>45833</v>
      </c>
      <c r="B3405" s="217" t="s">
        <v>342</v>
      </c>
      <c r="C3405" s="218">
        <v>3.0669</v>
      </c>
    </row>
    <row r="3406" spans="1:3" ht="15" customHeight="1" x14ac:dyDescent="0.25">
      <c r="A3406" s="216">
        <v>45834</v>
      </c>
      <c r="B3406" s="217" t="s">
        <v>342</v>
      </c>
      <c r="C3406" s="218">
        <v>3.0779999999999998</v>
      </c>
    </row>
    <row r="3407" spans="1:3" ht="15" customHeight="1" x14ac:dyDescent="0.25">
      <c r="A3407" s="216">
        <v>45835</v>
      </c>
      <c r="B3407" s="217" t="s">
        <v>342</v>
      </c>
      <c r="C3407" s="218">
        <v>3.1114000000000002</v>
      </c>
    </row>
    <row r="3408" spans="1:3" ht="15" customHeight="1" x14ac:dyDescent="0.25">
      <c r="A3408" s="216">
        <v>45838</v>
      </c>
      <c r="B3408" s="217" t="s">
        <v>342</v>
      </c>
      <c r="C3408" s="218">
        <v>3.1225999999999998</v>
      </c>
    </row>
    <row r="3409" spans="1:3" ht="15" customHeight="1" x14ac:dyDescent="0.25">
      <c r="A3409" s="216">
        <v>45839</v>
      </c>
      <c r="B3409" s="217" t="s">
        <v>342</v>
      </c>
      <c r="C3409" s="218">
        <v>3.1337000000000002</v>
      </c>
    </row>
    <row r="3410" spans="1:3" ht="15" customHeight="1" x14ac:dyDescent="0.25">
      <c r="A3410" s="216">
        <v>45840</v>
      </c>
      <c r="B3410" s="217" t="s">
        <v>342</v>
      </c>
      <c r="C3410" s="218">
        <v>3.1448999999999998</v>
      </c>
    </row>
    <row r="3411" spans="1:3" ht="15" customHeight="1" x14ac:dyDescent="0.25">
      <c r="A3411" s="216">
        <v>45841</v>
      </c>
      <c r="B3411" s="217" t="s">
        <v>342</v>
      </c>
      <c r="C3411" s="218">
        <v>3.1894</v>
      </c>
    </row>
    <row r="3412" spans="1:3" ht="15" customHeight="1" x14ac:dyDescent="0.25">
      <c r="A3412" s="216">
        <v>45845</v>
      </c>
      <c r="B3412" s="217" t="s">
        <v>342</v>
      </c>
      <c r="C3412" s="218">
        <v>3.2004999999999999</v>
      </c>
    </row>
    <row r="3413" spans="1:3" ht="15" customHeight="1" x14ac:dyDescent="0.25">
      <c r="A3413" s="216">
        <v>45846</v>
      </c>
      <c r="B3413" s="217" t="s">
        <v>342</v>
      </c>
      <c r="C3413" s="218">
        <v>3.2115999999999998</v>
      </c>
    </row>
    <row r="3414" spans="1:3" ht="15" customHeight="1" x14ac:dyDescent="0.25">
      <c r="A3414" s="216">
        <v>45847</v>
      </c>
      <c r="B3414" s="217" t="s">
        <v>342</v>
      </c>
      <c r="C3414" s="218">
        <v>3.2227000000000001</v>
      </c>
    </row>
    <row r="3415" spans="1:3" ht="15" customHeight="1" x14ac:dyDescent="0.25">
      <c r="A3415" s="216">
        <v>45848</v>
      </c>
      <c r="B3415" s="217" t="s">
        <v>342</v>
      </c>
      <c r="C3415" s="218">
        <v>3.2338</v>
      </c>
    </row>
    <row r="3416" spans="1:3" ht="15" customHeight="1" x14ac:dyDescent="0.25">
      <c r="A3416" s="216">
        <v>45849</v>
      </c>
      <c r="B3416" s="217" t="s">
        <v>342</v>
      </c>
      <c r="C3416" s="218">
        <v>3.2669999999999999</v>
      </c>
    </row>
    <row r="3417" spans="1:3" ht="15" customHeight="1" x14ac:dyDescent="0.25">
      <c r="A3417" s="216">
        <v>45852</v>
      </c>
      <c r="B3417" s="217" t="s">
        <v>342</v>
      </c>
      <c r="C3417" s="218">
        <v>3.2780999999999998</v>
      </c>
    </row>
    <row r="3418" spans="1:3" ht="15" customHeight="1" x14ac:dyDescent="0.25">
      <c r="A3418" s="216">
        <v>45853</v>
      </c>
      <c r="B3418" s="217" t="s">
        <v>342</v>
      </c>
      <c r="C3418" s="218">
        <v>3.2892000000000001</v>
      </c>
    </row>
    <row r="3419" spans="1:3" ht="15" customHeight="1" x14ac:dyDescent="0.25">
      <c r="A3419" s="216">
        <v>45854</v>
      </c>
      <c r="B3419" s="217" t="s">
        <v>342</v>
      </c>
      <c r="C3419" s="218">
        <v>3.3003</v>
      </c>
    </row>
    <row r="3420" spans="1:3" ht="15" customHeight="1" x14ac:dyDescent="0.25">
      <c r="A3420" s="216">
        <v>45855</v>
      </c>
      <c r="B3420" s="217" t="s">
        <v>342</v>
      </c>
      <c r="C3420" s="218">
        <v>3.3113999999999999</v>
      </c>
    </row>
    <row r="3421" spans="1:3" ht="15" customHeight="1" x14ac:dyDescent="0.25">
      <c r="A3421" s="216">
        <v>45856</v>
      </c>
      <c r="B3421" s="217" t="s">
        <v>342</v>
      </c>
      <c r="C3421" s="218">
        <v>3.3448000000000002</v>
      </c>
    </row>
    <row r="3422" spans="1:3" ht="15" customHeight="1" x14ac:dyDescent="0.25">
      <c r="A3422" s="216">
        <v>45859</v>
      </c>
      <c r="B3422" s="217" t="s">
        <v>342</v>
      </c>
      <c r="C3422" s="218">
        <v>3.3557999999999999</v>
      </c>
    </row>
    <row r="3423" spans="1:3" ht="15" customHeight="1" x14ac:dyDescent="0.25">
      <c r="A3423" s="216">
        <v>45860</v>
      </c>
      <c r="B3423" s="217" t="s">
        <v>342</v>
      </c>
      <c r="C3423" s="218">
        <v>3.3668999999999998</v>
      </c>
    </row>
    <row r="3424" spans="1:3" ht="15" customHeight="1" x14ac:dyDescent="0.25">
      <c r="A3424" s="216">
        <v>45861</v>
      </c>
      <c r="B3424" s="217" t="s">
        <v>342</v>
      </c>
      <c r="C3424" s="218">
        <v>3.3780000000000001</v>
      </c>
    </row>
    <row r="3425" spans="1:3" ht="15" customHeight="1" x14ac:dyDescent="0.25">
      <c r="A3425" s="216">
        <v>45862</v>
      </c>
      <c r="B3425" s="217" t="s">
        <v>342</v>
      </c>
      <c r="C3425" s="218">
        <v>3.3891</v>
      </c>
    </row>
    <row r="3426" spans="1:3" ht="15" customHeight="1" x14ac:dyDescent="0.25">
      <c r="A3426" s="216">
        <v>45863</v>
      </c>
      <c r="B3426" s="217" t="s">
        <v>342</v>
      </c>
      <c r="C3426" s="218">
        <v>3.4224999999999999</v>
      </c>
    </row>
    <row r="3427" spans="1:3" ht="15" customHeight="1" x14ac:dyDescent="0.25">
      <c r="A3427" s="216">
        <v>45866</v>
      </c>
      <c r="B3427" s="217" t="s">
        <v>342</v>
      </c>
      <c r="C3427" s="218">
        <v>3.4336000000000002</v>
      </c>
    </row>
    <row r="3428" spans="1:3" ht="15" customHeight="1" x14ac:dyDescent="0.25">
      <c r="A3428" s="216">
        <v>45867</v>
      </c>
      <c r="B3428" s="217" t="s">
        <v>342</v>
      </c>
      <c r="C3428" s="218">
        <v>3.4447999999999999</v>
      </c>
    </row>
    <row r="3429" spans="1:3" ht="15" customHeight="1" x14ac:dyDescent="0.25">
      <c r="A3429" s="216">
        <v>45868</v>
      </c>
      <c r="B3429" s="217" t="s">
        <v>342</v>
      </c>
      <c r="C3429" s="218">
        <v>3.456</v>
      </c>
    </row>
    <row r="3430" spans="1:3" ht="15" customHeight="1" x14ac:dyDescent="0.25">
      <c r="A3430" s="216">
        <v>45869</v>
      </c>
      <c r="B3430" s="217" t="s">
        <v>342</v>
      </c>
      <c r="C3430" s="218">
        <v>3.4670999999999998</v>
      </c>
    </row>
    <row r="3431" spans="1:3" ht="15" customHeight="1" x14ac:dyDescent="0.25">
      <c r="A3431" s="216">
        <v>45870</v>
      </c>
      <c r="B3431" s="217" t="s">
        <v>342</v>
      </c>
      <c r="C3431" s="218">
        <v>3.5004</v>
      </c>
    </row>
    <row r="3432" spans="1:3" ht="15" customHeight="1" x14ac:dyDescent="0.25">
      <c r="A3432" s="216">
        <v>45873</v>
      </c>
      <c r="B3432" s="217" t="s">
        <v>342</v>
      </c>
      <c r="C3432" s="218">
        <v>3.5114999999999998</v>
      </c>
    </row>
    <row r="3433" spans="1:3" ht="15" customHeight="1" x14ac:dyDescent="0.25">
      <c r="A3433" s="216">
        <v>45874</v>
      </c>
      <c r="B3433" s="217" t="s">
        <v>342</v>
      </c>
      <c r="C3433" s="218">
        <v>3.5226000000000002</v>
      </c>
    </row>
    <row r="3434" spans="1:3" ht="15" customHeight="1" x14ac:dyDescent="0.25">
      <c r="A3434" s="216">
        <v>45875</v>
      </c>
      <c r="B3434" s="217" t="s">
        <v>342</v>
      </c>
      <c r="C3434" s="218">
        <v>3.5337000000000001</v>
      </c>
    </row>
    <row r="3435" spans="1:3" ht="15" customHeight="1" x14ac:dyDescent="0.25">
      <c r="A3435" s="216">
        <v>45876</v>
      </c>
      <c r="B3435" s="217" t="s">
        <v>342</v>
      </c>
      <c r="C3435" s="218">
        <v>3.5449000000000002</v>
      </c>
    </row>
    <row r="3436" spans="1:3" ht="15" customHeight="1" x14ac:dyDescent="0.25">
      <c r="A3436" s="216">
        <v>45877</v>
      </c>
      <c r="B3436" s="217" t="s">
        <v>342</v>
      </c>
      <c r="C3436" s="218">
        <v>3.5781999999999998</v>
      </c>
    </row>
    <row r="3437" spans="1:3" ht="15" customHeight="1" x14ac:dyDescent="0.25">
      <c r="A3437" s="216">
        <v>45880</v>
      </c>
      <c r="B3437" s="217" t="s">
        <v>342</v>
      </c>
      <c r="C3437" s="218">
        <v>3.5893000000000002</v>
      </c>
    </row>
    <row r="3438" spans="1:3" ht="15" customHeight="1" x14ac:dyDescent="0.25">
      <c r="A3438" s="216">
        <v>45881</v>
      </c>
      <c r="B3438" s="217" t="s">
        <v>342</v>
      </c>
      <c r="C3438" s="218">
        <v>3.6004</v>
      </c>
    </row>
    <row r="3439" spans="1:3" ht="15" customHeight="1" x14ac:dyDescent="0.25">
      <c r="A3439" s="216">
        <v>45882</v>
      </c>
      <c r="B3439" s="217" t="s">
        <v>342</v>
      </c>
      <c r="C3439" s="218">
        <v>3.6114999999999999</v>
      </c>
    </row>
    <row r="3440" spans="1:3" ht="15" customHeight="1" x14ac:dyDescent="0.25">
      <c r="A3440" s="216">
        <v>45883</v>
      </c>
      <c r="B3440" s="217" t="s">
        <v>342</v>
      </c>
      <c r="C3440" s="218">
        <v>3.6225999999999998</v>
      </c>
    </row>
    <row r="3441" spans="1:3" ht="15" customHeight="1" x14ac:dyDescent="0.25">
      <c r="A3441" s="216">
        <v>45884</v>
      </c>
      <c r="B3441" s="217" t="s">
        <v>342</v>
      </c>
      <c r="C3441" s="218">
        <v>3.6560000000000001</v>
      </c>
    </row>
    <row r="3442" spans="1:3" ht="15" customHeight="1" x14ac:dyDescent="0.25">
      <c r="A3442" s="216">
        <v>45887</v>
      </c>
      <c r="B3442" s="217" t="s">
        <v>342</v>
      </c>
      <c r="C3442" s="218">
        <v>3.6671</v>
      </c>
    </row>
    <row r="3443" spans="1:3" ht="15" customHeight="1" x14ac:dyDescent="0.25">
      <c r="A3443" s="216">
        <v>45888</v>
      </c>
      <c r="B3443" s="217" t="s">
        <v>342</v>
      </c>
      <c r="C3443" s="218">
        <v>3.6783000000000001</v>
      </c>
    </row>
    <row r="3444" spans="1:3" ht="15" customHeight="1" x14ac:dyDescent="0.25">
      <c r="A3444" s="216">
        <v>45889</v>
      </c>
      <c r="B3444" s="217" t="s">
        <v>342</v>
      </c>
      <c r="C3444" s="218">
        <v>3.6892999999999998</v>
      </c>
    </row>
    <row r="3445" spans="1:3" ht="15" customHeight="1" x14ac:dyDescent="0.25">
      <c r="A3445" s="216">
        <v>45890</v>
      </c>
      <c r="B3445" s="217" t="s">
        <v>342</v>
      </c>
      <c r="C3445" s="218">
        <v>3.7004999999999999</v>
      </c>
    </row>
    <row r="3446" spans="1:3" ht="15" customHeight="1" x14ac:dyDescent="0.25">
      <c r="A3446" s="216">
        <v>45891</v>
      </c>
      <c r="B3446" s="217" t="s">
        <v>342</v>
      </c>
      <c r="C3446" s="218">
        <v>3.7338</v>
      </c>
    </row>
    <row r="3447" spans="1:3" ht="15" customHeight="1" x14ac:dyDescent="0.25">
      <c r="A3447" s="216">
        <v>45894</v>
      </c>
      <c r="B3447" s="217" t="s">
        <v>342</v>
      </c>
      <c r="C3447" s="218">
        <v>3.7450000000000001</v>
      </c>
    </row>
    <row r="3448" spans="1:3" ht="15" customHeight="1" x14ac:dyDescent="0.25">
      <c r="A3448" s="216">
        <v>45895</v>
      </c>
      <c r="B3448" s="217" t="s">
        <v>342</v>
      </c>
      <c r="C3448" s="218">
        <v>3.7562000000000002</v>
      </c>
    </row>
    <row r="3449" spans="1:3" ht="15" customHeight="1" x14ac:dyDescent="0.25">
      <c r="A3449" s="216">
        <v>45896</v>
      </c>
      <c r="B3449" s="217" t="s">
        <v>342</v>
      </c>
      <c r="C3449" s="218">
        <v>3.7673000000000001</v>
      </c>
    </row>
    <row r="3450" spans="1:3" ht="15" customHeight="1" x14ac:dyDescent="0.25">
      <c r="A3450" s="216">
        <v>45897</v>
      </c>
      <c r="B3450" s="217" t="s">
        <v>342</v>
      </c>
      <c r="C3450" s="218">
        <v>3.7785000000000002</v>
      </c>
    </row>
    <row r="3451" spans="1:3" ht="15" customHeight="1" x14ac:dyDescent="0.25">
      <c r="A3451" s="216">
        <v>45898</v>
      </c>
      <c r="B3451" s="217" t="s">
        <v>342</v>
      </c>
      <c r="C3451" s="218">
        <v>3.8231000000000002</v>
      </c>
    </row>
    <row r="3452" spans="1:3" ht="15" customHeight="1" x14ac:dyDescent="0.25">
      <c r="A3452" s="216">
        <v>45902</v>
      </c>
      <c r="B3452" s="217" t="s">
        <v>342</v>
      </c>
      <c r="C3452" s="218">
        <v>3.8342000000000001</v>
      </c>
    </row>
    <row r="3453" spans="1:3" ht="15" customHeight="1" x14ac:dyDescent="0.25">
      <c r="A3453" s="216">
        <v>45903</v>
      </c>
      <c r="B3453" s="217" t="s">
        <v>342</v>
      </c>
      <c r="C3453" s="218">
        <v>3.8452999999999999</v>
      </c>
    </row>
    <row r="3454" spans="1:3" ht="15" customHeight="1" x14ac:dyDescent="0.25">
      <c r="A3454" s="216">
        <v>45904</v>
      </c>
      <c r="B3454" s="217" t="s">
        <v>342</v>
      </c>
      <c r="C3454" s="218">
        <v>3.8565</v>
      </c>
    </row>
    <row r="3455" spans="1:3" ht="15" customHeight="1" x14ac:dyDescent="0.25">
      <c r="A3455" s="216">
        <v>45905</v>
      </c>
      <c r="B3455" s="217" t="s">
        <v>342</v>
      </c>
      <c r="C3455" s="218">
        <v>3.89</v>
      </c>
    </row>
    <row r="3456" spans="1:3" ht="15" customHeight="1" x14ac:dyDescent="0.25">
      <c r="A3456" s="216">
        <v>45908</v>
      </c>
      <c r="B3456" s="217" t="s">
        <v>342</v>
      </c>
      <c r="C3456" s="218">
        <v>3.9011</v>
      </c>
    </row>
    <row r="3457" spans="1:3" ht="15" customHeight="1" x14ac:dyDescent="0.25">
      <c r="A3457" s="216">
        <v>45909</v>
      </c>
      <c r="B3457" s="217" t="s">
        <v>342</v>
      </c>
      <c r="C3457" s="218">
        <v>3.9123000000000001</v>
      </c>
    </row>
    <row r="3458" spans="1:3" ht="15" customHeight="1" x14ac:dyDescent="0.25">
      <c r="A3458" s="216">
        <v>45910</v>
      </c>
      <c r="B3458" s="217" t="s">
        <v>342</v>
      </c>
      <c r="C3458" s="218">
        <v>3.9234</v>
      </c>
    </row>
    <row r="3459" spans="1:3" ht="15" customHeight="1" x14ac:dyDescent="0.25">
      <c r="A3459" s="216">
        <v>45911</v>
      </c>
      <c r="B3459" s="217" t="s">
        <v>342</v>
      </c>
      <c r="C3459" s="218">
        <v>3.9346000000000001</v>
      </c>
    </row>
    <row r="3460" spans="1:3" ht="15" customHeight="1" x14ac:dyDescent="0.25">
      <c r="A3460" s="216">
        <v>45912</v>
      </c>
      <c r="B3460" s="217" t="s">
        <v>342</v>
      </c>
      <c r="C3460" s="218">
        <v>3.968</v>
      </c>
    </row>
    <row r="3461" spans="1:3" ht="15" customHeight="1" x14ac:dyDescent="0.25">
      <c r="A3461" s="216">
        <v>45915</v>
      </c>
      <c r="B3461" s="217" t="s">
        <v>342</v>
      </c>
      <c r="C3461" s="218">
        <v>3.9792000000000001</v>
      </c>
    </row>
    <row r="3462" spans="1:3" ht="15" customHeight="1" x14ac:dyDescent="0.25">
      <c r="A3462" s="216">
        <v>45916</v>
      </c>
      <c r="B3462" s="217" t="s">
        <v>342</v>
      </c>
      <c r="C3462" s="218">
        <v>3.9904000000000002</v>
      </c>
    </row>
    <row r="3463" spans="1:3" ht="15" customHeight="1" x14ac:dyDescent="0.25">
      <c r="A3463" s="216">
        <v>45917</v>
      </c>
      <c r="B3463" s="217" t="s">
        <v>342</v>
      </c>
      <c r="C3463" s="218">
        <v>4.0015999999999998</v>
      </c>
    </row>
    <row r="3464" spans="1:3" ht="15" customHeight="1" x14ac:dyDescent="0.25">
      <c r="A3464" s="216">
        <v>45918</v>
      </c>
      <c r="B3464" s="217" t="s">
        <v>342</v>
      </c>
      <c r="C3464" s="218">
        <v>4.0125000000000002</v>
      </c>
    </row>
    <row r="3465" spans="1:3" ht="15" customHeight="1" x14ac:dyDescent="0.25">
      <c r="A3465" s="216">
        <v>45919</v>
      </c>
      <c r="B3465" s="217" t="s">
        <v>342</v>
      </c>
      <c r="C3465" s="218">
        <v>4.0448000000000004</v>
      </c>
    </row>
    <row r="3466" spans="1:3" ht="15" customHeight="1" x14ac:dyDescent="0.25">
      <c r="A3466" s="216">
        <v>45922</v>
      </c>
      <c r="B3466" s="217" t="s">
        <v>342</v>
      </c>
      <c r="C3466" s="218">
        <v>4.0555000000000003</v>
      </c>
    </row>
    <row r="3467" spans="1:3" ht="15" customHeight="1" x14ac:dyDescent="0.25">
      <c r="A3467" s="216">
        <v>45923</v>
      </c>
      <c r="B3467" s="217" t="s">
        <v>342</v>
      </c>
      <c r="C3467" s="218">
        <v>4.0662000000000003</v>
      </c>
    </row>
    <row r="3468" spans="1:3" ht="15" customHeight="1" x14ac:dyDescent="0.25">
      <c r="A3468" s="216">
        <v>45924</v>
      </c>
      <c r="B3468" s="217" t="s">
        <v>342</v>
      </c>
      <c r="C3468" s="218">
        <v>4.0769000000000002</v>
      </c>
    </row>
    <row r="3469" spans="1:3" ht="15" customHeight="1" x14ac:dyDescent="0.25">
      <c r="A3469" s="216">
        <v>45925</v>
      </c>
      <c r="B3469" s="217" t="s">
        <v>342</v>
      </c>
      <c r="C3469" s="218">
        <v>4.0876999999999999</v>
      </c>
    </row>
    <row r="3470" spans="1:3" ht="15" customHeight="1" x14ac:dyDescent="0.25">
      <c r="A3470" s="216">
        <v>45926</v>
      </c>
      <c r="B3470" s="217" t="s">
        <v>342</v>
      </c>
      <c r="C3470" s="218">
        <v>4.1197999999999997</v>
      </c>
    </row>
    <row r="3471" spans="1:3" ht="15" customHeight="1" x14ac:dyDescent="0.25">
      <c r="A3471" s="216">
        <v>45929</v>
      </c>
      <c r="B3471" s="217" t="s">
        <v>342</v>
      </c>
      <c r="C3471" s="218">
        <v>4.1306000000000003</v>
      </c>
    </row>
    <row r="3472" spans="1:3" ht="15" customHeight="1" x14ac:dyDescent="0.25">
      <c r="A3472" s="216">
        <v>45930</v>
      </c>
      <c r="B3472" s="217" t="s">
        <v>342</v>
      </c>
      <c r="C3472" s="218">
        <v>4.1414</v>
      </c>
    </row>
    <row r="3473" spans="1:3" ht="15" customHeight="1" x14ac:dyDescent="0.25">
      <c r="A3473" s="216">
        <v>45566</v>
      </c>
      <c r="B3473" s="217" t="s">
        <v>115</v>
      </c>
      <c r="C3473" s="218">
        <v>9.4999999999999998E-3</v>
      </c>
    </row>
    <row r="3474" spans="1:3" ht="15" customHeight="1" x14ac:dyDescent="0.25">
      <c r="A3474" s="216">
        <v>45567</v>
      </c>
      <c r="B3474" s="217" t="s">
        <v>115</v>
      </c>
      <c r="C3474" s="218">
        <v>1.9099999999999999E-2</v>
      </c>
    </row>
    <row r="3475" spans="1:3" ht="15" customHeight="1" x14ac:dyDescent="0.25">
      <c r="A3475" s="216">
        <v>45568</v>
      </c>
      <c r="B3475" s="217" t="s">
        <v>115</v>
      </c>
      <c r="C3475" s="218">
        <v>2.86E-2</v>
      </c>
    </row>
    <row r="3476" spans="1:3" ht="15" customHeight="1" x14ac:dyDescent="0.25">
      <c r="A3476" s="216">
        <v>45569</v>
      </c>
      <c r="B3476" s="217" t="s">
        <v>115</v>
      </c>
      <c r="C3476" s="218">
        <v>5.7200000000000001E-2</v>
      </c>
    </row>
    <row r="3477" spans="1:3" ht="15" customHeight="1" x14ac:dyDescent="0.25">
      <c r="A3477" s="216">
        <v>45572</v>
      </c>
      <c r="B3477" s="217" t="s">
        <v>115</v>
      </c>
      <c r="C3477" s="218">
        <v>6.6699999999999995E-2</v>
      </c>
    </row>
    <row r="3478" spans="1:3" ht="15" customHeight="1" x14ac:dyDescent="0.25">
      <c r="A3478" s="216">
        <v>45573</v>
      </c>
      <c r="B3478" s="217" t="s">
        <v>115</v>
      </c>
      <c r="C3478" s="218">
        <v>7.6200000000000004E-2</v>
      </c>
    </row>
    <row r="3479" spans="1:3" ht="15" customHeight="1" x14ac:dyDescent="0.25">
      <c r="A3479" s="216">
        <v>45574</v>
      </c>
      <c r="B3479" s="217" t="s">
        <v>115</v>
      </c>
      <c r="C3479" s="218">
        <v>8.5599999999999996E-2</v>
      </c>
    </row>
    <row r="3480" spans="1:3" ht="15" customHeight="1" x14ac:dyDescent="0.25">
      <c r="A3480" s="216">
        <v>45575</v>
      </c>
      <c r="B3480" s="217" t="s">
        <v>115</v>
      </c>
      <c r="C3480" s="218">
        <v>9.5100000000000004E-2</v>
      </c>
    </row>
    <row r="3481" spans="1:3" ht="15" customHeight="1" x14ac:dyDescent="0.25">
      <c r="A3481" s="216">
        <v>45576</v>
      </c>
      <c r="B3481" s="217" t="s">
        <v>115</v>
      </c>
      <c r="C3481" s="218">
        <v>0.1234</v>
      </c>
    </row>
    <row r="3482" spans="1:3" ht="15" customHeight="1" x14ac:dyDescent="0.25">
      <c r="A3482" s="216">
        <v>45579</v>
      </c>
      <c r="B3482" s="217" t="s">
        <v>115</v>
      </c>
      <c r="C3482" s="218">
        <v>0.13289999999999999</v>
      </c>
    </row>
    <row r="3483" spans="1:3" ht="15" customHeight="1" x14ac:dyDescent="0.25">
      <c r="A3483" s="216">
        <v>45580</v>
      </c>
      <c r="B3483" s="217" t="s">
        <v>115</v>
      </c>
      <c r="C3483" s="218">
        <v>0.14230000000000001</v>
      </c>
    </row>
    <row r="3484" spans="1:3" ht="15" customHeight="1" x14ac:dyDescent="0.25">
      <c r="A3484" s="216">
        <v>45581</v>
      </c>
      <c r="B3484" s="217" t="s">
        <v>115</v>
      </c>
      <c r="C3484" s="218">
        <v>0.1517</v>
      </c>
    </row>
    <row r="3485" spans="1:3" ht="15" customHeight="1" x14ac:dyDescent="0.25">
      <c r="A3485" s="216">
        <v>45582</v>
      </c>
      <c r="B3485" s="217" t="s">
        <v>115</v>
      </c>
      <c r="C3485" s="218">
        <v>0.16109999999999999</v>
      </c>
    </row>
    <row r="3486" spans="1:3" ht="15" customHeight="1" x14ac:dyDescent="0.25">
      <c r="A3486" s="216">
        <v>45583</v>
      </c>
      <c r="B3486" s="217" t="s">
        <v>115</v>
      </c>
      <c r="C3486" s="218">
        <v>0.1893</v>
      </c>
    </row>
    <row r="3487" spans="1:3" ht="15" customHeight="1" x14ac:dyDescent="0.25">
      <c r="A3487" s="216">
        <v>45586</v>
      </c>
      <c r="B3487" s="217" t="s">
        <v>115</v>
      </c>
      <c r="C3487" s="218">
        <v>0.19869999999999999</v>
      </c>
    </row>
    <row r="3488" spans="1:3" ht="15" customHeight="1" x14ac:dyDescent="0.25">
      <c r="A3488" s="216">
        <v>45587</v>
      </c>
      <c r="B3488" s="217" t="s">
        <v>115</v>
      </c>
      <c r="C3488" s="218">
        <v>0.20810000000000001</v>
      </c>
    </row>
    <row r="3489" spans="1:3" ht="15" customHeight="1" x14ac:dyDescent="0.25">
      <c r="A3489" s="216">
        <v>45588</v>
      </c>
      <c r="B3489" s="217" t="s">
        <v>115</v>
      </c>
      <c r="C3489" s="218">
        <v>0.21740000000000001</v>
      </c>
    </row>
    <row r="3490" spans="1:3" ht="15" customHeight="1" x14ac:dyDescent="0.25">
      <c r="A3490" s="216">
        <v>45589</v>
      </c>
      <c r="B3490" s="217" t="s">
        <v>115</v>
      </c>
      <c r="C3490" s="218">
        <v>0.22650000000000001</v>
      </c>
    </row>
    <row r="3491" spans="1:3" ht="15" customHeight="1" x14ac:dyDescent="0.25">
      <c r="A3491" s="216">
        <v>45590</v>
      </c>
      <c r="B3491" s="217" t="s">
        <v>115</v>
      </c>
      <c r="C3491" s="218">
        <v>0.25380000000000003</v>
      </c>
    </row>
    <row r="3492" spans="1:3" ht="15" customHeight="1" x14ac:dyDescent="0.25">
      <c r="A3492" s="216">
        <v>45593</v>
      </c>
      <c r="B3492" s="217" t="s">
        <v>115</v>
      </c>
      <c r="C3492" s="218">
        <v>0.26290000000000002</v>
      </c>
    </row>
    <row r="3493" spans="1:3" ht="15" customHeight="1" x14ac:dyDescent="0.25">
      <c r="A3493" s="216">
        <v>45594</v>
      </c>
      <c r="B3493" s="217" t="s">
        <v>115</v>
      </c>
      <c r="C3493" s="218">
        <v>0.27189999999999998</v>
      </c>
    </row>
    <row r="3494" spans="1:3" ht="15" customHeight="1" x14ac:dyDescent="0.25">
      <c r="A3494" s="216">
        <v>45595</v>
      </c>
      <c r="B3494" s="217" t="s">
        <v>115</v>
      </c>
      <c r="C3494" s="218">
        <v>0.28100000000000003</v>
      </c>
    </row>
    <row r="3495" spans="1:3" ht="15" customHeight="1" x14ac:dyDescent="0.25">
      <c r="A3495" s="216">
        <v>45596</v>
      </c>
      <c r="B3495" s="217" t="s">
        <v>115</v>
      </c>
      <c r="C3495" s="218">
        <v>0.28989999999999999</v>
      </c>
    </row>
    <row r="3496" spans="1:3" ht="15" customHeight="1" x14ac:dyDescent="0.25">
      <c r="A3496" s="216">
        <v>45597</v>
      </c>
      <c r="B3496" s="217" t="s">
        <v>115</v>
      </c>
      <c r="C3496" s="218">
        <v>0.31690000000000002</v>
      </c>
    </row>
    <row r="3497" spans="1:3" ht="15" customHeight="1" x14ac:dyDescent="0.25">
      <c r="A3497" s="216">
        <v>45600</v>
      </c>
      <c r="B3497" s="217" t="s">
        <v>115</v>
      </c>
      <c r="C3497" s="218">
        <v>0.32579999999999998</v>
      </c>
    </row>
    <row r="3498" spans="1:3" ht="15" customHeight="1" x14ac:dyDescent="0.25">
      <c r="A3498" s="216">
        <v>45601</v>
      </c>
      <c r="B3498" s="217" t="s">
        <v>115</v>
      </c>
      <c r="C3498" s="218">
        <v>0.3347</v>
      </c>
    </row>
    <row r="3499" spans="1:3" ht="15" customHeight="1" x14ac:dyDescent="0.25">
      <c r="A3499" s="216">
        <v>45602</v>
      </c>
      <c r="B3499" s="217" t="s">
        <v>115</v>
      </c>
      <c r="C3499" s="218">
        <v>0.34350000000000003</v>
      </c>
    </row>
    <row r="3500" spans="1:3" ht="15" customHeight="1" x14ac:dyDescent="0.25">
      <c r="A3500" s="216">
        <v>45603</v>
      </c>
      <c r="B3500" s="217" t="s">
        <v>115</v>
      </c>
      <c r="C3500" s="218">
        <v>0.35239999999999999</v>
      </c>
    </row>
    <row r="3501" spans="1:3" ht="15" customHeight="1" x14ac:dyDescent="0.25">
      <c r="A3501" s="216">
        <v>45604</v>
      </c>
      <c r="B3501" s="217" t="s">
        <v>115</v>
      </c>
      <c r="C3501" s="218">
        <v>0.379</v>
      </c>
    </row>
    <row r="3502" spans="1:3" ht="15" customHeight="1" x14ac:dyDescent="0.25">
      <c r="A3502" s="216">
        <v>45607</v>
      </c>
      <c r="B3502" s="217" t="s">
        <v>115</v>
      </c>
      <c r="C3502" s="218">
        <v>0.38790000000000002</v>
      </c>
    </row>
    <row r="3503" spans="1:3" ht="15" customHeight="1" x14ac:dyDescent="0.25">
      <c r="A3503" s="216">
        <v>45608</v>
      </c>
      <c r="B3503" s="217" t="s">
        <v>115</v>
      </c>
      <c r="C3503" s="218">
        <v>0.3967</v>
      </c>
    </row>
    <row r="3504" spans="1:3" ht="15" customHeight="1" x14ac:dyDescent="0.25">
      <c r="A3504" s="216">
        <v>45609</v>
      </c>
      <c r="B3504" s="217" t="s">
        <v>115</v>
      </c>
      <c r="C3504" s="218">
        <v>0.40550000000000003</v>
      </c>
    </row>
    <row r="3505" spans="1:3" ht="15" customHeight="1" x14ac:dyDescent="0.25">
      <c r="A3505" s="216">
        <v>45610</v>
      </c>
      <c r="B3505" s="217" t="s">
        <v>115</v>
      </c>
      <c r="C3505" s="218">
        <v>0.41439999999999999</v>
      </c>
    </row>
    <row r="3506" spans="1:3" ht="15" customHeight="1" x14ac:dyDescent="0.25">
      <c r="A3506" s="216">
        <v>45611</v>
      </c>
      <c r="B3506" s="217" t="s">
        <v>115</v>
      </c>
      <c r="C3506" s="218">
        <v>0.44080000000000003</v>
      </c>
    </row>
    <row r="3507" spans="1:3" ht="15" customHeight="1" x14ac:dyDescent="0.25">
      <c r="A3507" s="216">
        <v>45614</v>
      </c>
      <c r="B3507" s="217" t="s">
        <v>115</v>
      </c>
      <c r="C3507" s="218">
        <v>0.4496</v>
      </c>
    </row>
    <row r="3508" spans="1:3" ht="15" customHeight="1" x14ac:dyDescent="0.25">
      <c r="A3508" s="216">
        <v>45615</v>
      </c>
      <c r="B3508" s="217" t="s">
        <v>115</v>
      </c>
      <c r="C3508" s="218">
        <v>0.45839999999999997</v>
      </c>
    </row>
    <row r="3509" spans="1:3" ht="15" customHeight="1" x14ac:dyDescent="0.25">
      <c r="A3509" s="216">
        <v>45616</v>
      </c>
      <c r="B3509" s="217" t="s">
        <v>115</v>
      </c>
      <c r="C3509" s="218">
        <v>0.4672</v>
      </c>
    </row>
    <row r="3510" spans="1:3" ht="15" customHeight="1" x14ac:dyDescent="0.25">
      <c r="A3510" s="216">
        <v>45617</v>
      </c>
      <c r="B3510" s="217" t="s">
        <v>115</v>
      </c>
      <c r="C3510" s="218">
        <v>0.47589999999999999</v>
      </c>
    </row>
    <row r="3511" spans="1:3" ht="15" customHeight="1" x14ac:dyDescent="0.25">
      <c r="A3511" s="216">
        <v>45618</v>
      </c>
      <c r="B3511" s="217" t="s">
        <v>115</v>
      </c>
      <c r="C3511" s="218">
        <v>0.50209999999999999</v>
      </c>
    </row>
    <row r="3512" spans="1:3" ht="15" customHeight="1" x14ac:dyDescent="0.25">
      <c r="A3512" s="216">
        <v>45621</v>
      </c>
      <c r="B3512" s="217" t="s">
        <v>115</v>
      </c>
      <c r="C3512" s="218">
        <v>0.51080000000000003</v>
      </c>
    </row>
    <row r="3513" spans="1:3" ht="15" customHeight="1" x14ac:dyDescent="0.25">
      <c r="A3513" s="216">
        <v>45622</v>
      </c>
      <c r="B3513" s="217" t="s">
        <v>115</v>
      </c>
      <c r="C3513" s="218">
        <v>0.51949999999999996</v>
      </c>
    </row>
    <row r="3514" spans="1:3" ht="15" customHeight="1" x14ac:dyDescent="0.25">
      <c r="A3514" s="216">
        <v>45623</v>
      </c>
      <c r="B3514" s="217" t="s">
        <v>115</v>
      </c>
      <c r="C3514" s="218">
        <v>0.5282</v>
      </c>
    </row>
    <row r="3515" spans="1:3" ht="15" customHeight="1" x14ac:dyDescent="0.25">
      <c r="A3515" s="216">
        <v>45624</v>
      </c>
      <c r="B3515" s="217" t="s">
        <v>115</v>
      </c>
      <c r="C3515" s="218">
        <v>0.53700000000000003</v>
      </c>
    </row>
    <row r="3516" spans="1:3" ht="15" customHeight="1" x14ac:dyDescent="0.25">
      <c r="A3516" s="216">
        <v>45625</v>
      </c>
      <c r="B3516" s="217" t="s">
        <v>115</v>
      </c>
      <c r="C3516" s="218">
        <v>0.56299999999999994</v>
      </c>
    </row>
    <row r="3517" spans="1:3" ht="15" customHeight="1" x14ac:dyDescent="0.25">
      <c r="A3517" s="216">
        <v>45628</v>
      </c>
      <c r="B3517" s="217" t="s">
        <v>115</v>
      </c>
      <c r="C3517" s="218">
        <v>0.57169999999999999</v>
      </c>
    </row>
    <row r="3518" spans="1:3" ht="15" customHeight="1" x14ac:dyDescent="0.25">
      <c r="A3518" s="216">
        <v>45629</v>
      </c>
      <c r="B3518" s="217" t="s">
        <v>115</v>
      </c>
      <c r="C3518" s="218">
        <v>0.58040000000000003</v>
      </c>
    </row>
    <row r="3519" spans="1:3" ht="15" customHeight="1" x14ac:dyDescent="0.25">
      <c r="A3519" s="216">
        <v>45630</v>
      </c>
      <c r="B3519" s="217" t="s">
        <v>115</v>
      </c>
      <c r="C3519" s="218">
        <v>0.58899999999999997</v>
      </c>
    </row>
    <row r="3520" spans="1:3" ht="15" customHeight="1" x14ac:dyDescent="0.25">
      <c r="A3520" s="216">
        <v>45631</v>
      </c>
      <c r="B3520" s="217" t="s">
        <v>115</v>
      </c>
      <c r="C3520" s="218">
        <v>0.59760000000000002</v>
      </c>
    </row>
    <row r="3521" spans="1:3" ht="15" customHeight="1" x14ac:dyDescent="0.25">
      <c r="A3521" s="216">
        <v>45632</v>
      </c>
      <c r="B3521" s="217" t="s">
        <v>115</v>
      </c>
      <c r="C3521" s="218">
        <v>0.62350000000000005</v>
      </c>
    </row>
    <row r="3522" spans="1:3" ht="15" customHeight="1" x14ac:dyDescent="0.25">
      <c r="A3522" s="216">
        <v>45635</v>
      </c>
      <c r="B3522" s="217" t="s">
        <v>115</v>
      </c>
      <c r="C3522" s="218">
        <v>0.63219999999999998</v>
      </c>
    </row>
    <row r="3523" spans="1:3" ht="15" customHeight="1" x14ac:dyDescent="0.25">
      <c r="A3523" s="216">
        <v>45636</v>
      </c>
      <c r="B3523" s="217" t="s">
        <v>115</v>
      </c>
      <c r="C3523" s="218">
        <v>0.64090000000000003</v>
      </c>
    </row>
    <row r="3524" spans="1:3" ht="15" customHeight="1" x14ac:dyDescent="0.25">
      <c r="A3524" s="216">
        <v>45637</v>
      </c>
      <c r="B3524" s="217" t="s">
        <v>115</v>
      </c>
      <c r="C3524" s="218">
        <v>0.64949999999999997</v>
      </c>
    </row>
    <row r="3525" spans="1:3" ht="15" customHeight="1" x14ac:dyDescent="0.25">
      <c r="A3525" s="216">
        <v>45638</v>
      </c>
      <c r="B3525" s="217" t="s">
        <v>115</v>
      </c>
      <c r="C3525" s="218">
        <v>0.65810000000000002</v>
      </c>
    </row>
    <row r="3526" spans="1:3" ht="15" customHeight="1" x14ac:dyDescent="0.25">
      <c r="A3526" s="216">
        <v>45639</v>
      </c>
      <c r="B3526" s="217" t="s">
        <v>115</v>
      </c>
      <c r="C3526" s="218">
        <v>0.68410000000000004</v>
      </c>
    </row>
    <row r="3527" spans="1:3" ht="15" customHeight="1" x14ac:dyDescent="0.25">
      <c r="A3527" s="216">
        <v>45642</v>
      </c>
      <c r="B3527" s="217" t="s">
        <v>115</v>
      </c>
      <c r="C3527" s="218">
        <v>0.69269999999999998</v>
      </c>
    </row>
    <row r="3528" spans="1:3" ht="15" customHeight="1" x14ac:dyDescent="0.25">
      <c r="A3528" s="216">
        <v>45643</v>
      </c>
      <c r="B3528" s="217" t="s">
        <v>115</v>
      </c>
      <c r="C3528" s="218">
        <v>0.70140000000000002</v>
      </c>
    </row>
    <row r="3529" spans="1:3" ht="15" customHeight="1" x14ac:dyDescent="0.25">
      <c r="A3529" s="216">
        <v>45644</v>
      </c>
      <c r="B3529" s="217" t="s">
        <v>115</v>
      </c>
      <c r="C3529" s="218">
        <v>0.70979999999999999</v>
      </c>
    </row>
    <row r="3530" spans="1:3" ht="15" customHeight="1" x14ac:dyDescent="0.25">
      <c r="A3530" s="216">
        <v>45645</v>
      </c>
      <c r="B3530" s="217" t="s">
        <v>115</v>
      </c>
      <c r="C3530" s="218">
        <v>0.71819999999999995</v>
      </c>
    </row>
    <row r="3531" spans="1:3" ht="15" customHeight="1" x14ac:dyDescent="0.25">
      <c r="A3531" s="216">
        <v>45646</v>
      </c>
      <c r="B3531" s="217" t="s">
        <v>115</v>
      </c>
      <c r="C3531" s="218">
        <v>0.74339999999999995</v>
      </c>
    </row>
    <row r="3532" spans="1:3" ht="15" customHeight="1" x14ac:dyDescent="0.25">
      <c r="A3532" s="216">
        <v>45649</v>
      </c>
      <c r="B3532" s="217" t="s">
        <v>115</v>
      </c>
      <c r="C3532" s="218">
        <v>0.75170000000000003</v>
      </c>
    </row>
    <row r="3533" spans="1:3" ht="15" customHeight="1" x14ac:dyDescent="0.25">
      <c r="A3533" s="216">
        <v>45650</v>
      </c>
      <c r="B3533" s="217" t="s">
        <v>115</v>
      </c>
      <c r="C3533" s="218">
        <v>0.7601</v>
      </c>
    </row>
    <row r="3534" spans="1:3" ht="15" customHeight="1" x14ac:dyDescent="0.25">
      <c r="A3534" s="216">
        <v>45651</v>
      </c>
      <c r="B3534" s="217" t="s">
        <v>115</v>
      </c>
      <c r="C3534" s="218">
        <v>0.76849999999999996</v>
      </c>
    </row>
    <row r="3535" spans="1:3" ht="15" customHeight="1" x14ac:dyDescent="0.25">
      <c r="A3535" s="216">
        <v>45652</v>
      </c>
      <c r="B3535" s="217" t="s">
        <v>115</v>
      </c>
      <c r="C3535" s="218">
        <v>0.77680000000000005</v>
      </c>
    </row>
    <row r="3536" spans="1:3" ht="15" customHeight="1" x14ac:dyDescent="0.25">
      <c r="A3536" s="216">
        <v>45653</v>
      </c>
      <c r="B3536" s="217" t="s">
        <v>115</v>
      </c>
      <c r="C3536" s="218">
        <v>0.80179999999999996</v>
      </c>
    </row>
    <row r="3537" spans="1:3" ht="15" customHeight="1" x14ac:dyDescent="0.25">
      <c r="A3537" s="216">
        <v>45656</v>
      </c>
      <c r="B3537" s="217" t="s">
        <v>115</v>
      </c>
      <c r="C3537" s="218">
        <v>0.81010000000000004</v>
      </c>
    </row>
    <row r="3538" spans="1:3" ht="15" customHeight="1" x14ac:dyDescent="0.25">
      <c r="A3538" s="216">
        <v>45657</v>
      </c>
      <c r="B3538" s="217" t="s">
        <v>115</v>
      </c>
      <c r="C3538" s="218">
        <v>0.81820000000000004</v>
      </c>
    </row>
    <row r="3539" spans="1:3" ht="15" customHeight="1" x14ac:dyDescent="0.25">
      <c r="A3539" s="216">
        <v>45659</v>
      </c>
      <c r="B3539" s="217" t="s">
        <v>115</v>
      </c>
      <c r="C3539" s="218">
        <v>0.83450000000000002</v>
      </c>
    </row>
    <row r="3540" spans="1:3" ht="15" customHeight="1" x14ac:dyDescent="0.25">
      <c r="A3540" s="216">
        <v>45660</v>
      </c>
      <c r="B3540" s="217" t="s">
        <v>115</v>
      </c>
      <c r="C3540" s="218">
        <v>0.85899999999999999</v>
      </c>
    </row>
    <row r="3541" spans="1:3" ht="15" customHeight="1" x14ac:dyDescent="0.25">
      <c r="A3541" s="216">
        <v>45663</v>
      </c>
      <c r="B3541" s="217" t="s">
        <v>115</v>
      </c>
      <c r="C3541" s="218">
        <v>0.86709999999999998</v>
      </c>
    </row>
    <row r="3542" spans="1:3" ht="15" customHeight="1" x14ac:dyDescent="0.25">
      <c r="A3542" s="216">
        <v>45664</v>
      </c>
      <c r="B3542" s="217" t="s">
        <v>115</v>
      </c>
      <c r="C3542" s="218">
        <v>0.87519999999999998</v>
      </c>
    </row>
    <row r="3543" spans="1:3" ht="15" customHeight="1" x14ac:dyDescent="0.25">
      <c r="A3543" s="216">
        <v>45665</v>
      </c>
      <c r="B3543" s="217" t="s">
        <v>115</v>
      </c>
      <c r="C3543" s="218">
        <v>0.88329999999999997</v>
      </c>
    </row>
    <row r="3544" spans="1:3" ht="15" customHeight="1" x14ac:dyDescent="0.25">
      <c r="A3544" s="216">
        <v>45666</v>
      </c>
      <c r="B3544" s="217" t="s">
        <v>115</v>
      </c>
      <c r="C3544" s="218">
        <v>0.89139999999999997</v>
      </c>
    </row>
    <row r="3545" spans="1:3" ht="15" customHeight="1" x14ac:dyDescent="0.25">
      <c r="A3545" s="216">
        <v>45667</v>
      </c>
      <c r="B3545" s="217" t="s">
        <v>115</v>
      </c>
      <c r="C3545" s="218">
        <v>0.91549999999999998</v>
      </c>
    </row>
    <row r="3546" spans="1:3" ht="15" customHeight="1" x14ac:dyDescent="0.25">
      <c r="A3546" s="216">
        <v>45670</v>
      </c>
      <c r="B3546" s="217" t="s">
        <v>115</v>
      </c>
      <c r="C3546" s="218">
        <v>0.92359999999999998</v>
      </c>
    </row>
    <row r="3547" spans="1:3" ht="15" customHeight="1" x14ac:dyDescent="0.25">
      <c r="A3547" s="216">
        <v>45671</v>
      </c>
      <c r="B3547" s="217" t="s">
        <v>115</v>
      </c>
      <c r="C3547" s="218">
        <v>0.93159999999999998</v>
      </c>
    </row>
    <row r="3548" spans="1:3" ht="15" customHeight="1" x14ac:dyDescent="0.25">
      <c r="A3548" s="216">
        <v>45672</v>
      </c>
      <c r="B3548" s="217" t="s">
        <v>115</v>
      </c>
      <c r="C3548" s="218">
        <v>0.93969999999999998</v>
      </c>
    </row>
    <row r="3549" spans="1:3" ht="15" customHeight="1" x14ac:dyDescent="0.25">
      <c r="A3549" s="216">
        <v>45673</v>
      </c>
      <c r="B3549" s="217" t="s">
        <v>115</v>
      </c>
      <c r="C3549" s="218">
        <v>0.94769999999999999</v>
      </c>
    </row>
    <row r="3550" spans="1:3" ht="15" customHeight="1" x14ac:dyDescent="0.25">
      <c r="A3550" s="216">
        <v>45674</v>
      </c>
      <c r="B3550" s="217" t="s">
        <v>115</v>
      </c>
      <c r="C3550" s="218">
        <v>0.97170000000000001</v>
      </c>
    </row>
    <row r="3551" spans="1:3" ht="15" customHeight="1" x14ac:dyDescent="0.25">
      <c r="A3551" s="216">
        <v>45677</v>
      </c>
      <c r="B3551" s="217" t="s">
        <v>115</v>
      </c>
      <c r="C3551" s="218">
        <v>0.97970000000000002</v>
      </c>
    </row>
    <row r="3552" spans="1:3" ht="15" customHeight="1" x14ac:dyDescent="0.25">
      <c r="A3552" s="216">
        <v>45678</v>
      </c>
      <c r="B3552" s="217" t="s">
        <v>115</v>
      </c>
      <c r="C3552" s="218">
        <v>0.98770000000000002</v>
      </c>
    </row>
    <row r="3553" spans="1:3" ht="15" customHeight="1" x14ac:dyDescent="0.25">
      <c r="A3553" s="216">
        <v>45679</v>
      </c>
      <c r="B3553" s="217" t="s">
        <v>115</v>
      </c>
      <c r="C3553" s="218">
        <v>0.99570000000000003</v>
      </c>
    </row>
    <row r="3554" spans="1:3" ht="15" customHeight="1" x14ac:dyDescent="0.25">
      <c r="A3554" s="216">
        <v>45680</v>
      </c>
      <c r="B3554" s="217" t="s">
        <v>115</v>
      </c>
      <c r="C3554" s="218">
        <v>1.0036</v>
      </c>
    </row>
    <row r="3555" spans="1:3" ht="15" customHeight="1" x14ac:dyDescent="0.25">
      <c r="A3555" s="216">
        <v>45681</v>
      </c>
      <c r="B3555" s="217" t="s">
        <v>115</v>
      </c>
      <c r="C3555" s="218">
        <v>1.0275000000000001</v>
      </c>
    </row>
    <row r="3556" spans="1:3" ht="15" customHeight="1" x14ac:dyDescent="0.25">
      <c r="A3556" s="216">
        <v>45684</v>
      </c>
      <c r="B3556" s="217" t="s">
        <v>115</v>
      </c>
      <c r="C3556" s="218">
        <v>1.0355000000000001</v>
      </c>
    </row>
    <row r="3557" spans="1:3" ht="15" customHeight="1" x14ac:dyDescent="0.25">
      <c r="A3557" s="216">
        <v>45685</v>
      </c>
      <c r="B3557" s="217" t="s">
        <v>115</v>
      </c>
      <c r="C3557" s="218">
        <v>1.0434000000000001</v>
      </c>
    </row>
    <row r="3558" spans="1:3" ht="15" customHeight="1" x14ac:dyDescent="0.25">
      <c r="A3558" s="216">
        <v>45686</v>
      </c>
      <c r="B3558" s="217" t="s">
        <v>115</v>
      </c>
      <c r="C3558" s="218">
        <v>1.0512999999999999</v>
      </c>
    </row>
    <row r="3559" spans="1:3" ht="15" customHeight="1" x14ac:dyDescent="0.25">
      <c r="A3559" s="216">
        <v>45687</v>
      </c>
      <c r="B3559" s="217" t="s">
        <v>115</v>
      </c>
      <c r="C3559" s="218">
        <v>1.0591999999999999</v>
      </c>
    </row>
    <row r="3560" spans="1:3" ht="15" customHeight="1" x14ac:dyDescent="0.25">
      <c r="A3560" s="216">
        <v>45688</v>
      </c>
      <c r="B3560" s="217" t="s">
        <v>115</v>
      </c>
      <c r="C3560" s="218">
        <v>1.0828</v>
      </c>
    </row>
    <row r="3561" spans="1:3" ht="15" customHeight="1" x14ac:dyDescent="0.25">
      <c r="A3561" s="216">
        <v>45691</v>
      </c>
      <c r="B3561" s="217" t="s">
        <v>115</v>
      </c>
      <c r="C3561" s="218">
        <v>1.0906</v>
      </c>
    </row>
    <row r="3562" spans="1:3" ht="15" customHeight="1" x14ac:dyDescent="0.25">
      <c r="A3562" s="216">
        <v>45692</v>
      </c>
      <c r="B3562" s="217" t="s">
        <v>115</v>
      </c>
      <c r="C3562" s="218">
        <v>1.0984</v>
      </c>
    </row>
    <row r="3563" spans="1:3" ht="15" customHeight="1" x14ac:dyDescent="0.25">
      <c r="A3563" s="216">
        <v>45693</v>
      </c>
      <c r="B3563" s="217" t="s">
        <v>115</v>
      </c>
      <c r="C3563" s="218">
        <v>1.1060000000000001</v>
      </c>
    </row>
    <row r="3564" spans="1:3" ht="15" customHeight="1" x14ac:dyDescent="0.25">
      <c r="A3564" s="216">
        <v>45694</v>
      </c>
      <c r="B3564" s="217" t="s">
        <v>115</v>
      </c>
      <c r="C3564" s="218">
        <v>1.1134999999999999</v>
      </c>
    </row>
    <row r="3565" spans="1:3" ht="15" customHeight="1" x14ac:dyDescent="0.25">
      <c r="A3565" s="216">
        <v>45695</v>
      </c>
      <c r="B3565" s="217" t="s">
        <v>115</v>
      </c>
      <c r="C3565" s="218">
        <v>1.1359999999999999</v>
      </c>
    </row>
    <row r="3566" spans="1:3" ht="15" customHeight="1" x14ac:dyDescent="0.25">
      <c r="A3566" s="216">
        <v>45698</v>
      </c>
      <c r="B3566" s="217" t="s">
        <v>115</v>
      </c>
      <c r="C3566" s="218">
        <v>1.1434</v>
      </c>
    </row>
    <row r="3567" spans="1:3" ht="15" customHeight="1" x14ac:dyDescent="0.25">
      <c r="A3567" s="216">
        <v>45699</v>
      </c>
      <c r="B3567" s="217" t="s">
        <v>115</v>
      </c>
      <c r="C3567" s="218">
        <v>1.1509</v>
      </c>
    </row>
    <row r="3568" spans="1:3" ht="15" customHeight="1" x14ac:dyDescent="0.25">
      <c r="A3568" s="216">
        <v>45700</v>
      </c>
      <c r="B3568" s="217" t="s">
        <v>115</v>
      </c>
      <c r="C3568" s="218">
        <v>1.1583000000000001</v>
      </c>
    </row>
    <row r="3569" spans="1:3" ht="15" customHeight="1" x14ac:dyDescent="0.25">
      <c r="A3569" s="216">
        <v>45701</v>
      </c>
      <c r="B3569" s="217" t="s">
        <v>115</v>
      </c>
      <c r="C3569" s="218">
        <v>1.1657</v>
      </c>
    </row>
    <row r="3570" spans="1:3" ht="15" customHeight="1" x14ac:dyDescent="0.25">
      <c r="A3570" s="216">
        <v>45702</v>
      </c>
      <c r="B3570" s="217" t="s">
        <v>115</v>
      </c>
      <c r="C3570" s="218">
        <v>1.1879</v>
      </c>
    </row>
    <row r="3571" spans="1:3" ht="15" customHeight="1" x14ac:dyDescent="0.25">
      <c r="A3571" s="216">
        <v>45705</v>
      </c>
      <c r="B3571" s="217" t="s">
        <v>115</v>
      </c>
      <c r="C3571" s="218">
        <v>1.1953</v>
      </c>
    </row>
    <row r="3572" spans="1:3" ht="15" customHeight="1" x14ac:dyDescent="0.25">
      <c r="A3572" s="216">
        <v>45706</v>
      </c>
      <c r="B3572" s="217" t="s">
        <v>115</v>
      </c>
      <c r="C3572" s="218">
        <v>1.2027000000000001</v>
      </c>
    </row>
    <row r="3573" spans="1:3" ht="15" customHeight="1" x14ac:dyDescent="0.25">
      <c r="A3573" s="216">
        <v>45707</v>
      </c>
      <c r="B3573" s="217" t="s">
        <v>115</v>
      </c>
      <c r="C3573" s="218">
        <v>1.2101</v>
      </c>
    </row>
    <row r="3574" spans="1:3" ht="15" customHeight="1" x14ac:dyDescent="0.25">
      <c r="A3574" s="216">
        <v>45708</v>
      </c>
      <c r="B3574" s="217" t="s">
        <v>115</v>
      </c>
      <c r="C3574" s="218">
        <v>1.2175</v>
      </c>
    </row>
    <row r="3575" spans="1:3" ht="15" customHeight="1" x14ac:dyDescent="0.25">
      <c r="A3575" s="216">
        <v>45709</v>
      </c>
      <c r="B3575" s="217" t="s">
        <v>115</v>
      </c>
      <c r="C3575" s="218">
        <v>1.2396</v>
      </c>
    </row>
    <row r="3576" spans="1:3" ht="15" customHeight="1" x14ac:dyDescent="0.25">
      <c r="A3576" s="216">
        <v>45712</v>
      </c>
      <c r="B3576" s="217" t="s">
        <v>115</v>
      </c>
      <c r="C3576" s="218">
        <v>1.2468999999999999</v>
      </c>
    </row>
    <row r="3577" spans="1:3" ht="15" customHeight="1" x14ac:dyDescent="0.25">
      <c r="A3577" s="216">
        <v>45713</v>
      </c>
      <c r="B3577" s="217" t="s">
        <v>115</v>
      </c>
      <c r="C3577" s="218">
        <v>1.2543</v>
      </c>
    </row>
    <row r="3578" spans="1:3" ht="15" customHeight="1" x14ac:dyDescent="0.25">
      <c r="A3578" s="216">
        <v>45714</v>
      </c>
      <c r="B3578" s="217" t="s">
        <v>115</v>
      </c>
      <c r="C3578" s="218">
        <v>1.2616000000000001</v>
      </c>
    </row>
    <row r="3579" spans="1:3" ht="15" customHeight="1" x14ac:dyDescent="0.25">
      <c r="A3579" s="216">
        <v>45715</v>
      </c>
      <c r="B3579" s="217" t="s">
        <v>115</v>
      </c>
      <c r="C3579" s="218">
        <v>1.2689999999999999</v>
      </c>
    </row>
    <row r="3580" spans="1:3" ht="15" customHeight="1" x14ac:dyDescent="0.25">
      <c r="A3580" s="216">
        <v>45716</v>
      </c>
      <c r="B3580" s="217" t="s">
        <v>115</v>
      </c>
      <c r="C3580" s="218">
        <v>1.2908999999999999</v>
      </c>
    </row>
    <row r="3581" spans="1:3" ht="15" customHeight="1" x14ac:dyDescent="0.25">
      <c r="A3581" s="216">
        <v>45719</v>
      </c>
      <c r="B3581" s="217" t="s">
        <v>115</v>
      </c>
      <c r="C3581" s="218">
        <v>1.2982</v>
      </c>
    </row>
    <row r="3582" spans="1:3" ht="15" customHeight="1" x14ac:dyDescent="0.25">
      <c r="A3582" s="216">
        <v>45720</v>
      </c>
      <c r="B3582" s="217" t="s">
        <v>115</v>
      </c>
      <c r="C3582" s="218">
        <v>1.3055000000000001</v>
      </c>
    </row>
    <row r="3583" spans="1:3" ht="15" customHeight="1" x14ac:dyDescent="0.25">
      <c r="A3583" s="216">
        <v>45721</v>
      </c>
      <c r="B3583" s="217" t="s">
        <v>115</v>
      </c>
      <c r="C3583" s="218">
        <v>1.3127</v>
      </c>
    </row>
    <row r="3584" spans="1:3" ht="15" customHeight="1" x14ac:dyDescent="0.25">
      <c r="A3584" s="216">
        <v>45722</v>
      </c>
      <c r="B3584" s="217" t="s">
        <v>115</v>
      </c>
      <c r="C3584" s="218">
        <v>1.32</v>
      </c>
    </row>
    <row r="3585" spans="1:3" ht="15" customHeight="1" x14ac:dyDescent="0.25">
      <c r="A3585" s="216">
        <v>45723</v>
      </c>
      <c r="B3585" s="217" t="s">
        <v>115</v>
      </c>
      <c r="C3585" s="218">
        <v>1.3416999999999999</v>
      </c>
    </row>
    <row r="3586" spans="1:3" ht="15" customHeight="1" x14ac:dyDescent="0.25">
      <c r="A3586" s="216">
        <v>45726</v>
      </c>
      <c r="B3586" s="217" t="s">
        <v>115</v>
      </c>
      <c r="C3586" s="218">
        <v>1.3489</v>
      </c>
    </row>
    <row r="3587" spans="1:3" ht="15" customHeight="1" x14ac:dyDescent="0.25">
      <c r="A3587" s="216">
        <v>45727</v>
      </c>
      <c r="B3587" s="217" t="s">
        <v>115</v>
      </c>
      <c r="C3587" s="218">
        <v>1.3561000000000001</v>
      </c>
    </row>
    <row r="3588" spans="1:3" ht="15" customHeight="1" x14ac:dyDescent="0.25">
      <c r="A3588" s="216">
        <v>45728</v>
      </c>
      <c r="B3588" s="217" t="s">
        <v>115</v>
      </c>
      <c r="C3588" s="218">
        <v>1.363</v>
      </c>
    </row>
    <row r="3589" spans="1:3" ht="15" customHeight="1" x14ac:dyDescent="0.25">
      <c r="A3589" s="216">
        <v>45729</v>
      </c>
      <c r="B3589" s="217" t="s">
        <v>115</v>
      </c>
      <c r="C3589" s="218">
        <v>1.37</v>
      </c>
    </row>
    <row r="3590" spans="1:3" ht="15" customHeight="1" x14ac:dyDescent="0.25">
      <c r="A3590" s="216">
        <v>45730</v>
      </c>
      <c r="B3590" s="217" t="s">
        <v>115</v>
      </c>
      <c r="C3590" s="218">
        <v>1.3906000000000001</v>
      </c>
    </row>
    <row r="3591" spans="1:3" ht="15" customHeight="1" x14ac:dyDescent="0.25">
      <c r="A3591" s="216">
        <v>45733</v>
      </c>
      <c r="B3591" s="217" t="s">
        <v>115</v>
      </c>
      <c r="C3591" s="218">
        <v>1.3974</v>
      </c>
    </row>
    <row r="3592" spans="1:3" ht="15" customHeight="1" x14ac:dyDescent="0.25">
      <c r="A3592" s="216">
        <v>45734</v>
      </c>
      <c r="B3592" s="217" t="s">
        <v>115</v>
      </c>
      <c r="C3592" s="218">
        <v>1.4043000000000001</v>
      </c>
    </row>
    <row r="3593" spans="1:3" ht="15" customHeight="1" x14ac:dyDescent="0.25">
      <c r="A3593" s="216">
        <v>45735</v>
      </c>
      <c r="B3593" s="217" t="s">
        <v>115</v>
      </c>
      <c r="C3593" s="218">
        <v>1.4111</v>
      </c>
    </row>
    <row r="3594" spans="1:3" ht="15" customHeight="1" x14ac:dyDescent="0.25">
      <c r="A3594" s="216">
        <v>45736</v>
      </c>
      <c r="B3594" s="217" t="s">
        <v>115</v>
      </c>
      <c r="C3594" s="218">
        <v>1.4178999999999999</v>
      </c>
    </row>
    <row r="3595" spans="1:3" ht="15" customHeight="1" x14ac:dyDescent="0.25">
      <c r="A3595" s="216">
        <v>45737</v>
      </c>
      <c r="B3595" s="217" t="s">
        <v>115</v>
      </c>
      <c r="C3595" s="218">
        <v>1.4383999999999999</v>
      </c>
    </row>
    <row r="3596" spans="1:3" ht="15" customHeight="1" x14ac:dyDescent="0.25">
      <c r="A3596" s="216">
        <v>45740</v>
      </c>
      <c r="B3596" s="217" t="s">
        <v>115</v>
      </c>
      <c r="C3596" s="218">
        <v>1.4452</v>
      </c>
    </row>
    <row r="3597" spans="1:3" ht="15" customHeight="1" x14ac:dyDescent="0.25">
      <c r="A3597" s="216">
        <v>45741</v>
      </c>
      <c r="B3597" s="217" t="s">
        <v>115</v>
      </c>
      <c r="C3597" s="218">
        <v>1.452</v>
      </c>
    </row>
    <row r="3598" spans="1:3" ht="15" customHeight="1" x14ac:dyDescent="0.25">
      <c r="A3598" s="216">
        <v>45742</v>
      </c>
      <c r="B3598" s="217" t="s">
        <v>115</v>
      </c>
      <c r="C3598" s="218">
        <v>1.4588000000000001</v>
      </c>
    </row>
    <row r="3599" spans="1:3" ht="15" customHeight="1" x14ac:dyDescent="0.25">
      <c r="A3599" s="216">
        <v>45743</v>
      </c>
      <c r="B3599" s="217" t="s">
        <v>115</v>
      </c>
      <c r="C3599" s="218">
        <v>1.4656</v>
      </c>
    </row>
    <row r="3600" spans="1:3" ht="15" customHeight="1" x14ac:dyDescent="0.25">
      <c r="A3600" s="216">
        <v>45744</v>
      </c>
      <c r="B3600" s="217" t="s">
        <v>115</v>
      </c>
      <c r="C3600" s="218">
        <v>1.486</v>
      </c>
    </row>
    <row r="3601" spans="1:3" ht="15" customHeight="1" x14ac:dyDescent="0.25">
      <c r="A3601" s="216">
        <v>45747</v>
      </c>
      <c r="B3601" s="217" t="s">
        <v>115</v>
      </c>
      <c r="C3601" s="218">
        <v>1.4928999999999999</v>
      </c>
    </row>
    <row r="3602" spans="1:3" ht="15" customHeight="1" x14ac:dyDescent="0.25">
      <c r="A3602" s="216">
        <v>45748</v>
      </c>
      <c r="B3602" s="217" t="s">
        <v>115</v>
      </c>
      <c r="C3602" s="218">
        <v>1.4996</v>
      </c>
    </row>
    <row r="3603" spans="1:3" ht="15" customHeight="1" x14ac:dyDescent="0.25">
      <c r="A3603" s="216">
        <v>45749</v>
      </c>
      <c r="B3603" s="217" t="s">
        <v>115</v>
      </c>
      <c r="C3603" s="218">
        <v>1.5064</v>
      </c>
    </row>
    <row r="3604" spans="1:3" ht="15" customHeight="1" x14ac:dyDescent="0.25">
      <c r="A3604" s="216">
        <v>45750</v>
      </c>
      <c r="B3604" s="217" t="s">
        <v>115</v>
      </c>
      <c r="C3604" s="218">
        <v>1.5130999999999999</v>
      </c>
    </row>
    <row r="3605" spans="1:3" ht="15" customHeight="1" x14ac:dyDescent="0.25">
      <c r="A3605" s="216">
        <v>45751</v>
      </c>
      <c r="B3605" s="217" t="s">
        <v>115</v>
      </c>
      <c r="C3605" s="218">
        <v>1.5331999999999999</v>
      </c>
    </row>
    <row r="3606" spans="1:3" ht="15" customHeight="1" x14ac:dyDescent="0.25">
      <c r="A3606" s="216">
        <v>45754</v>
      </c>
      <c r="B3606" s="217" t="s">
        <v>115</v>
      </c>
      <c r="C3606" s="218">
        <v>1.5399</v>
      </c>
    </row>
    <row r="3607" spans="1:3" ht="15" customHeight="1" x14ac:dyDescent="0.25">
      <c r="A3607" s="216">
        <v>45755</v>
      </c>
      <c r="B3607" s="217" t="s">
        <v>115</v>
      </c>
      <c r="C3607" s="218">
        <v>1.5466</v>
      </c>
    </row>
    <row r="3608" spans="1:3" ht="15" customHeight="1" x14ac:dyDescent="0.25">
      <c r="A3608" s="216">
        <v>45756</v>
      </c>
      <c r="B3608" s="217" t="s">
        <v>115</v>
      </c>
      <c r="C3608" s="218">
        <v>1.5531999999999999</v>
      </c>
    </row>
    <row r="3609" spans="1:3" ht="15" customHeight="1" x14ac:dyDescent="0.25">
      <c r="A3609" s="216">
        <v>45757</v>
      </c>
      <c r="B3609" s="217" t="s">
        <v>115</v>
      </c>
      <c r="C3609" s="218">
        <v>1.5599000000000001</v>
      </c>
    </row>
    <row r="3610" spans="1:3" ht="15" customHeight="1" x14ac:dyDescent="0.25">
      <c r="A3610" s="216">
        <v>45758</v>
      </c>
      <c r="B3610" s="217" t="s">
        <v>115</v>
      </c>
      <c r="C3610" s="218">
        <v>1.5798000000000001</v>
      </c>
    </row>
    <row r="3611" spans="1:3" ht="15" customHeight="1" x14ac:dyDescent="0.25">
      <c r="A3611" s="216">
        <v>45761</v>
      </c>
      <c r="B3611" s="217" t="s">
        <v>115</v>
      </c>
      <c r="C3611" s="218">
        <v>1.5865</v>
      </c>
    </row>
    <row r="3612" spans="1:3" ht="15" customHeight="1" x14ac:dyDescent="0.25">
      <c r="A3612" s="216">
        <v>45762</v>
      </c>
      <c r="B3612" s="217" t="s">
        <v>115</v>
      </c>
      <c r="C3612" s="218">
        <v>1.5931</v>
      </c>
    </row>
    <row r="3613" spans="1:3" ht="15" customHeight="1" x14ac:dyDescent="0.25">
      <c r="A3613" s="216">
        <v>45763</v>
      </c>
      <c r="B3613" s="217" t="s">
        <v>115</v>
      </c>
      <c r="C3613" s="218">
        <v>1.5998000000000001</v>
      </c>
    </row>
    <row r="3614" spans="1:3" ht="15" customHeight="1" x14ac:dyDescent="0.25">
      <c r="A3614" s="216">
        <v>45764</v>
      </c>
      <c r="B3614" s="217" t="s">
        <v>115</v>
      </c>
      <c r="C3614" s="218">
        <v>1.6329</v>
      </c>
    </row>
    <row r="3615" spans="1:3" ht="15" customHeight="1" x14ac:dyDescent="0.25">
      <c r="A3615" s="216">
        <v>45769</v>
      </c>
      <c r="B3615" s="217" t="s">
        <v>115</v>
      </c>
      <c r="C3615" s="218">
        <v>1.6395999999999999</v>
      </c>
    </row>
    <row r="3616" spans="1:3" ht="15" customHeight="1" x14ac:dyDescent="0.25">
      <c r="A3616" s="216">
        <v>45770</v>
      </c>
      <c r="B3616" s="217" t="s">
        <v>115</v>
      </c>
      <c r="C3616" s="218">
        <v>1.6458999999999999</v>
      </c>
    </row>
    <row r="3617" spans="1:3" ht="15" customHeight="1" x14ac:dyDescent="0.25">
      <c r="A3617" s="216">
        <v>45771</v>
      </c>
      <c r="B3617" s="217" t="s">
        <v>115</v>
      </c>
      <c r="C3617" s="218">
        <v>1.6521999999999999</v>
      </c>
    </row>
    <row r="3618" spans="1:3" ht="15" customHeight="1" x14ac:dyDescent="0.25">
      <c r="A3618" s="216">
        <v>45772</v>
      </c>
      <c r="B3618" s="217" t="s">
        <v>115</v>
      </c>
      <c r="C3618" s="218">
        <v>1.671</v>
      </c>
    </row>
    <row r="3619" spans="1:3" ht="15" customHeight="1" x14ac:dyDescent="0.25">
      <c r="A3619" s="216">
        <v>45775</v>
      </c>
      <c r="B3619" s="217" t="s">
        <v>115</v>
      </c>
      <c r="C3619" s="218">
        <v>1.6772</v>
      </c>
    </row>
    <row r="3620" spans="1:3" ht="15" customHeight="1" x14ac:dyDescent="0.25">
      <c r="A3620" s="216">
        <v>45776</v>
      </c>
      <c r="B3620" s="217" t="s">
        <v>115</v>
      </c>
      <c r="C3620" s="218">
        <v>1.6834</v>
      </c>
    </row>
    <row r="3621" spans="1:3" ht="15" customHeight="1" x14ac:dyDescent="0.25">
      <c r="A3621" s="216">
        <v>45777</v>
      </c>
      <c r="B3621" s="217" t="s">
        <v>115</v>
      </c>
      <c r="C3621" s="218">
        <v>1.6958</v>
      </c>
    </row>
    <row r="3622" spans="1:3" ht="15" customHeight="1" x14ac:dyDescent="0.25">
      <c r="A3622" s="216">
        <v>45779</v>
      </c>
      <c r="B3622" s="217" t="s">
        <v>115</v>
      </c>
      <c r="C3622" s="218">
        <v>1.7141999999999999</v>
      </c>
    </row>
    <row r="3623" spans="1:3" ht="15" customHeight="1" x14ac:dyDescent="0.25">
      <c r="A3623" s="216">
        <v>45782</v>
      </c>
      <c r="B3623" s="217" t="s">
        <v>115</v>
      </c>
      <c r="C3623" s="218">
        <v>1.7203999999999999</v>
      </c>
    </row>
    <row r="3624" spans="1:3" ht="15" customHeight="1" x14ac:dyDescent="0.25">
      <c r="A3624" s="216">
        <v>45783</v>
      </c>
      <c r="B3624" s="217" t="s">
        <v>115</v>
      </c>
      <c r="C3624" s="218">
        <v>1.7264999999999999</v>
      </c>
    </row>
    <row r="3625" spans="1:3" ht="15" customHeight="1" x14ac:dyDescent="0.25">
      <c r="A3625" s="216">
        <v>45784</v>
      </c>
      <c r="B3625" s="217" t="s">
        <v>115</v>
      </c>
      <c r="C3625" s="218">
        <v>1.7325999999999999</v>
      </c>
    </row>
    <row r="3626" spans="1:3" ht="15" customHeight="1" x14ac:dyDescent="0.25">
      <c r="A3626" s="216">
        <v>45785</v>
      </c>
      <c r="B3626" s="217" t="s">
        <v>115</v>
      </c>
      <c r="C3626" s="218">
        <v>1.7387999999999999</v>
      </c>
    </row>
    <row r="3627" spans="1:3" ht="15" customHeight="1" x14ac:dyDescent="0.25">
      <c r="A3627" s="216">
        <v>45786</v>
      </c>
      <c r="B3627" s="217" t="s">
        <v>115</v>
      </c>
      <c r="C3627" s="218">
        <v>1.7569999999999999</v>
      </c>
    </row>
    <row r="3628" spans="1:3" ht="15" customHeight="1" x14ac:dyDescent="0.25">
      <c r="A3628" s="216">
        <v>45789</v>
      </c>
      <c r="B3628" s="217" t="s">
        <v>115</v>
      </c>
      <c r="C3628" s="218">
        <v>1.7630999999999999</v>
      </c>
    </row>
    <row r="3629" spans="1:3" ht="15" customHeight="1" x14ac:dyDescent="0.25">
      <c r="A3629" s="216">
        <v>45790</v>
      </c>
      <c r="B3629" s="217" t="s">
        <v>115</v>
      </c>
      <c r="C3629" s="218">
        <v>1.7692000000000001</v>
      </c>
    </row>
    <row r="3630" spans="1:3" ht="15" customHeight="1" x14ac:dyDescent="0.25">
      <c r="A3630" s="216">
        <v>45791</v>
      </c>
      <c r="B3630" s="217" t="s">
        <v>115</v>
      </c>
      <c r="C3630" s="218">
        <v>1.7753000000000001</v>
      </c>
    </row>
    <row r="3631" spans="1:3" ht="15" customHeight="1" x14ac:dyDescent="0.25">
      <c r="A3631" s="216">
        <v>45792</v>
      </c>
      <c r="B3631" s="217" t="s">
        <v>115</v>
      </c>
      <c r="C3631" s="218">
        <v>1.7814000000000001</v>
      </c>
    </row>
    <row r="3632" spans="1:3" ht="15" customHeight="1" x14ac:dyDescent="0.25">
      <c r="A3632" s="216">
        <v>45793</v>
      </c>
      <c r="B3632" s="217" t="s">
        <v>115</v>
      </c>
      <c r="C3632" s="218">
        <v>1.7996000000000001</v>
      </c>
    </row>
    <row r="3633" spans="1:3" ht="15" customHeight="1" x14ac:dyDescent="0.25">
      <c r="A3633" s="216">
        <v>45796</v>
      </c>
      <c r="B3633" s="217" t="s">
        <v>115</v>
      </c>
      <c r="C3633" s="218">
        <v>1.8057000000000001</v>
      </c>
    </row>
    <row r="3634" spans="1:3" ht="15" customHeight="1" x14ac:dyDescent="0.25">
      <c r="A3634" s="216">
        <v>45797</v>
      </c>
      <c r="B3634" s="217" t="s">
        <v>115</v>
      </c>
      <c r="C3634" s="218">
        <v>1.8117000000000001</v>
      </c>
    </row>
    <row r="3635" spans="1:3" ht="15" customHeight="1" x14ac:dyDescent="0.25">
      <c r="A3635" s="216">
        <v>45798</v>
      </c>
      <c r="B3635" s="217" t="s">
        <v>115</v>
      </c>
      <c r="C3635" s="218">
        <v>1.8178000000000001</v>
      </c>
    </row>
    <row r="3636" spans="1:3" ht="15" customHeight="1" x14ac:dyDescent="0.25">
      <c r="A3636" s="216">
        <v>45799</v>
      </c>
      <c r="B3636" s="217" t="s">
        <v>115</v>
      </c>
      <c r="C3636" s="218">
        <v>1.8239000000000001</v>
      </c>
    </row>
    <row r="3637" spans="1:3" ht="15" customHeight="1" x14ac:dyDescent="0.25">
      <c r="A3637" s="216">
        <v>45800</v>
      </c>
      <c r="B3637" s="217" t="s">
        <v>115</v>
      </c>
      <c r="C3637" s="218">
        <v>1.8421000000000001</v>
      </c>
    </row>
    <row r="3638" spans="1:3" ht="15" customHeight="1" x14ac:dyDescent="0.25">
      <c r="A3638" s="216">
        <v>45803</v>
      </c>
      <c r="B3638" s="217" t="s">
        <v>115</v>
      </c>
      <c r="C3638" s="218">
        <v>1.8482000000000001</v>
      </c>
    </row>
    <row r="3639" spans="1:3" ht="15" customHeight="1" x14ac:dyDescent="0.25">
      <c r="A3639" s="216">
        <v>45804</v>
      </c>
      <c r="B3639" s="217" t="s">
        <v>115</v>
      </c>
      <c r="C3639" s="218">
        <v>1.8542000000000001</v>
      </c>
    </row>
    <row r="3640" spans="1:3" ht="15" customHeight="1" x14ac:dyDescent="0.25">
      <c r="A3640" s="216">
        <v>45805</v>
      </c>
      <c r="B3640" s="217" t="s">
        <v>115</v>
      </c>
      <c r="C3640" s="218">
        <v>1.8603000000000001</v>
      </c>
    </row>
    <row r="3641" spans="1:3" ht="15" customHeight="1" x14ac:dyDescent="0.25">
      <c r="A3641" s="216">
        <v>45806</v>
      </c>
      <c r="B3641" s="217" t="s">
        <v>115</v>
      </c>
      <c r="C3641" s="218">
        <v>1.8664000000000001</v>
      </c>
    </row>
    <row r="3642" spans="1:3" ht="15" customHeight="1" x14ac:dyDescent="0.25">
      <c r="A3642" s="216">
        <v>45807</v>
      </c>
      <c r="B3642" s="217" t="s">
        <v>115</v>
      </c>
      <c r="C3642" s="218">
        <v>1.8846000000000001</v>
      </c>
    </row>
    <row r="3643" spans="1:3" ht="15" customHeight="1" x14ac:dyDescent="0.25">
      <c r="A3643" s="216">
        <v>45810</v>
      </c>
      <c r="B3643" s="217" t="s">
        <v>115</v>
      </c>
      <c r="C3643" s="218">
        <v>1.8906000000000001</v>
      </c>
    </row>
    <row r="3644" spans="1:3" ht="15" customHeight="1" x14ac:dyDescent="0.25">
      <c r="A3644" s="216">
        <v>45811</v>
      </c>
      <c r="B3644" s="217" t="s">
        <v>115</v>
      </c>
      <c r="C3644" s="218">
        <v>1.8966000000000001</v>
      </c>
    </row>
    <row r="3645" spans="1:3" ht="15" customHeight="1" x14ac:dyDescent="0.25">
      <c r="A3645" s="216">
        <v>45812</v>
      </c>
      <c r="B3645" s="217" t="s">
        <v>115</v>
      </c>
      <c r="C3645" s="218">
        <v>1.9026000000000001</v>
      </c>
    </row>
    <row r="3646" spans="1:3" ht="15" customHeight="1" x14ac:dyDescent="0.25">
      <c r="A3646" s="216">
        <v>45813</v>
      </c>
      <c r="B3646" s="217" t="s">
        <v>115</v>
      </c>
      <c r="C3646" s="218">
        <v>1.9085000000000001</v>
      </c>
    </row>
    <row r="3647" spans="1:3" ht="15" customHeight="1" x14ac:dyDescent="0.25">
      <c r="A3647" s="216">
        <v>45814</v>
      </c>
      <c r="B3647" s="217" t="s">
        <v>115</v>
      </c>
      <c r="C3647" s="218">
        <v>1.9262999999999999</v>
      </c>
    </row>
    <row r="3648" spans="1:3" ht="15" customHeight="1" x14ac:dyDescent="0.25">
      <c r="A3648" s="216">
        <v>45817</v>
      </c>
      <c r="B3648" s="217" t="s">
        <v>115</v>
      </c>
      <c r="C3648" s="218">
        <v>1.9322999999999999</v>
      </c>
    </row>
    <row r="3649" spans="1:3" ht="15" customHeight="1" x14ac:dyDescent="0.25">
      <c r="A3649" s="216">
        <v>45818</v>
      </c>
      <c r="B3649" s="217" t="s">
        <v>115</v>
      </c>
      <c r="C3649" s="218">
        <v>1.9381999999999999</v>
      </c>
    </row>
    <row r="3650" spans="1:3" ht="15" customHeight="1" x14ac:dyDescent="0.25">
      <c r="A3650" s="216">
        <v>45819</v>
      </c>
      <c r="B3650" s="217" t="s">
        <v>115</v>
      </c>
      <c r="C3650" s="218">
        <v>1.9439</v>
      </c>
    </row>
    <row r="3651" spans="1:3" ht="15" customHeight="1" x14ac:dyDescent="0.25">
      <c r="A3651" s="216">
        <v>45820</v>
      </c>
      <c r="B3651" s="217" t="s">
        <v>115</v>
      </c>
      <c r="C3651" s="218">
        <v>1.9494</v>
      </c>
    </row>
    <row r="3652" spans="1:3" ht="15" customHeight="1" x14ac:dyDescent="0.25">
      <c r="A3652" s="216">
        <v>45821</v>
      </c>
      <c r="B3652" s="217" t="s">
        <v>115</v>
      </c>
      <c r="C3652" s="218">
        <v>1.9661</v>
      </c>
    </row>
    <row r="3653" spans="1:3" ht="15" customHeight="1" x14ac:dyDescent="0.25">
      <c r="A3653" s="216">
        <v>45824</v>
      </c>
      <c r="B3653" s="217" t="s">
        <v>115</v>
      </c>
      <c r="C3653" s="218">
        <v>1.9716</v>
      </c>
    </row>
    <row r="3654" spans="1:3" ht="15" customHeight="1" x14ac:dyDescent="0.25">
      <c r="A3654" s="216">
        <v>45825</v>
      </c>
      <c r="B3654" s="217" t="s">
        <v>115</v>
      </c>
      <c r="C3654" s="218">
        <v>1.9772000000000001</v>
      </c>
    </row>
    <row r="3655" spans="1:3" ht="15" customHeight="1" x14ac:dyDescent="0.25">
      <c r="A3655" s="216">
        <v>45826</v>
      </c>
      <c r="B3655" s="217" t="s">
        <v>115</v>
      </c>
      <c r="C3655" s="218">
        <v>1.9826999999999999</v>
      </c>
    </row>
    <row r="3656" spans="1:3" ht="15" customHeight="1" x14ac:dyDescent="0.25">
      <c r="A3656" s="216">
        <v>45827</v>
      </c>
      <c r="B3656" s="217" t="s">
        <v>115</v>
      </c>
      <c r="C3656" s="218">
        <v>1.9882</v>
      </c>
    </row>
    <row r="3657" spans="1:3" ht="15" customHeight="1" x14ac:dyDescent="0.25">
      <c r="A3657" s="216">
        <v>45828</v>
      </c>
      <c r="B3657" s="217" t="s">
        <v>115</v>
      </c>
      <c r="C3657" s="218">
        <v>2.0045999999999999</v>
      </c>
    </row>
    <row r="3658" spans="1:3" ht="15" customHeight="1" x14ac:dyDescent="0.25">
      <c r="A3658" s="216">
        <v>45831</v>
      </c>
      <c r="B3658" s="217" t="s">
        <v>115</v>
      </c>
      <c r="C3658" s="218">
        <v>2.0101</v>
      </c>
    </row>
    <row r="3659" spans="1:3" ht="15" customHeight="1" x14ac:dyDescent="0.25">
      <c r="A3659" s="216">
        <v>45832</v>
      </c>
      <c r="B3659" s="217" t="s">
        <v>115</v>
      </c>
      <c r="C3659" s="218">
        <v>2.0156000000000001</v>
      </c>
    </row>
    <row r="3660" spans="1:3" ht="15" customHeight="1" x14ac:dyDescent="0.25">
      <c r="A3660" s="216">
        <v>45833</v>
      </c>
      <c r="B3660" s="217" t="s">
        <v>115</v>
      </c>
      <c r="C3660" s="218">
        <v>2.0211000000000001</v>
      </c>
    </row>
    <row r="3661" spans="1:3" ht="15" customHeight="1" x14ac:dyDescent="0.25">
      <c r="A3661" s="216">
        <v>45834</v>
      </c>
      <c r="B3661" s="217" t="s">
        <v>115</v>
      </c>
      <c r="C3661" s="218">
        <v>2.0266000000000002</v>
      </c>
    </row>
    <row r="3662" spans="1:3" ht="15" customHeight="1" x14ac:dyDescent="0.25">
      <c r="A3662" s="216">
        <v>45835</v>
      </c>
      <c r="B3662" s="217" t="s">
        <v>115</v>
      </c>
      <c r="C3662" s="218">
        <v>2.0432000000000001</v>
      </c>
    </row>
    <row r="3663" spans="1:3" ht="15" customHeight="1" x14ac:dyDescent="0.25">
      <c r="A3663" s="216">
        <v>45838</v>
      </c>
      <c r="B3663" s="217" t="s">
        <v>115</v>
      </c>
      <c r="C3663" s="218">
        <v>2.0487000000000002</v>
      </c>
    </row>
    <row r="3664" spans="1:3" ht="15" customHeight="1" x14ac:dyDescent="0.25">
      <c r="A3664" s="216">
        <v>45839</v>
      </c>
      <c r="B3664" s="217" t="s">
        <v>115</v>
      </c>
      <c r="C3664" s="218">
        <v>2.0541999999999998</v>
      </c>
    </row>
    <row r="3665" spans="1:3" ht="15" customHeight="1" x14ac:dyDescent="0.25">
      <c r="A3665" s="216">
        <v>45840</v>
      </c>
      <c r="B3665" s="217" t="s">
        <v>115</v>
      </c>
      <c r="C3665" s="218">
        <v>2.0596999999999999</v>
      </c>
    </row>
    <row r="3666" spans="1:3" ht="15" customHeight="1" x14ac:dyDescent="0.25">
      <c r="A3666" s="216">
        <v>45841</v>
      </c>
      <c r="B3666" s="217" t="s">
        <v>115</v>
      </c>
      <c r="C3666" s="218">
        <v>2.0651999999999999</v>
      </c>
    </row>
    <row r="3667" spans="1:3" ht="15" customHeight="1" x14ac:dyDescent="0.25">
      <c r="A3667" s="216">
        <v>45842</v>
      </c>
      <c r="B3667" s="217" t="s">
        <v>115</v>
      </c>
      <c r="C3667" s="218">
        <v>2.0815000000000001</v>
      </c>
    </row>
    <row r="3668" spans="1:3" ht="15" customHeight="1" x14ac:dyDescent="0.25">
      <c r="A3668" s="216">
        <v>45845</v>
      </c>
      <c r="B3668" s="217" t="s">
        <v>115</v>
      </c>
      <c r="C3668" s="218">
        <v>2.0870000000000002</v>
      </c>
    </row>
    <row r="3669" spans="1:3" ht="15" customHeight="1" x14ac:dyDescent="0.25">
      <c r="A3669" s="216">
        <v>45846</v>
      </c>
      <c r="B3669" s="217" t="s">
        <v>115</v>
      </c>
      <c r="C3669" s="218">
        <v>2.0924</v>
      </c>
    </row>
    <row r="3670" spans="1:3" ht="15" customHeight="1" x14ac:dyDescent="0.25">
      <c r="A3670" s="216">
        <v>45847</v>
      </c>
      <c r="B3670" s="217" t="s">
        <v>115</v>
      </c>
      <c r="C3670" s="218">
        <v>2.0979000000000001</v>
      </c>
    </row>
    <row r="3671" spans="1:3" ht="15" customHeight="1" x14ac:dyDescent="0.25">
      <c r="A3671" s="216">
        <v>45848</v>
      </c>
      <c r="B3671" s="217" t="s">
        <v>115</v>
      </c>
      <c r="C3671" s="218">
        <v>2.1032999999999999</v>
      </c>
    </row>
    <row r="3672" spans="1:3" ht="15" customHeight="1" x14ac:dyDescent="0.25">
      <c r="A3672" s="216">
        <v>45849</v>
      </c>
      <c r="B3672" s="217" t="s">
        <v>115</v>
      </c>
      <c r="C3672" s="218">
        <v>2.1196999999999999</v>
      </c>
    </row>
    <row r="3673" spans="1:3" ht="15" customHeight="1" x14ac:dyDescent="0.25">
      <c r="A3673" s="216">
        <v>45852</v>
      </c>
      <c r="B3673" s="217" t="s">
        <v>115</v>
      </c>
      <c r="C3673" s="218">
        <v>2.1251000000000002</v>
      </c>
    </row>
    <row r="3674" spans="1:3" ht="15" customHeight="1" x14ac:dyDescent="0.25">
      <c r="A3674" s="216">
        <v>45853</v>
      </c>
      <c r="B3674" s="217" t="s">
        <v>115</v>
      </c>
      <c r="C3674" s="218">
        <v>2.1305999999999998</v>
      </c>
    </row>
    <row r="3675" spans="1:3" ht="15" customHeight="1" x14ac:dyDescent="0.25">
      <c r="A3675" s="216">
        <v>45854</v>
      </c>
      <c r="B3675" s="217" t="s">
        <v>115</v>
      </c>
      <c r="C3675" s="218">
        <v>2.1360000000000001</v>
      </c>
    </row>
    <row r="3676" spans="1:3" ht="15" customHeight="1" x14ac:dyDescent="0.25">
      <c r="A3676" s="216">
        <v>45855</v>
      </c>
      <c r="B3676" s="217" t="s">
        <v>115</v>
      </c>
      <c r="C3676" s="218">
        <v>2.1415000000000002</v>
      </c>
    </row>
    <row r="3677" spans="1:3" ht="15" customHeight="1" x14ac:dyDescent="0.25">
      <c r="A3677" s="216">
        <v>45856</v>
      </c>
      <c r="B3677" s="217" t="s">
        <v>115</v>
      </c>
      <c r="C3677" s="218">
        <v>2.1577000000000002</v>
      </c>
    </row>
    <row r="3678" spans="1:3" ht="15" customHeight="1" x14ac:dyDescent="0.25">
      <c r="A3678" s="216">
        <v>45859</v>
      </c>
      <c r="B3678" s="217" t="s">
        <v>115</v>
      </c>
      <c r="C3678" s="218">
        <v>2.1631999999999998</v>
      </c>
    </row>
    <row r="3679" spans="1:3" ht="15" customHeight="1" x14ac:dyDescent="0.25">
      <c r="A3679" s="216">
        <v>45860</v>
      </c>
      <c r="B3679" s="217" t="s">
        <v>115</v>
      </c>
      <c r="C3679" s="218">
        <v>2.1686000000000001</v>
      </c>
    </row>
    <row r="3680" spans="1:3" ht="15" customHeight="1" x14ac:dyDescent="0.25">
      <c r="A3680" s="216">
        <v>45861</v>
      </c>
      <c r="B3680" s="217" t="s">
        <v>115</v>
      </c>
      <c r="C3680" s="218">
        <v>2.1739999999999999</v>
      </c>
    </row>
    <row r="3681" spans="1:3" ht="15" customHeight="1" x14ac:dyDescent="0.25">
      <c r="A3681" s="216">
        <v>45862</v>
      </c>
      <c r="B3681" s="217" t="s">
        <v>115</v>
      </c>
      <c r="C3681" s="218">
        <v>2.1793999999999998</v>
      </c>
    </row>
    <row r="3682" spans="1:3" ht="15" customHeight="1" x14ac:dyDescent="0.25">
      <c r="A3682" s="216">
        <v>45863</v>
      </c>
      <c r="B3682" s="217" t="s">
        <v>115</v>
      </c>
      <c r="C3682" s="218">
        <v>2.1957</v>
      </c>
    </row>
    <row r="3683" spans="1:3" ht="15" customHeight="1" x14ac:dyDescent="0.25">
      <c r="A3683" s="216">
        <v>45866</v>
      </c>
      <c r="B3683" s="217" t="s">
        <v>115</v>
      </c>
      <c r="C3683" s="218">
        <v>2.2012</v>
      </c>
    </row>
    <row r="3684" spans="1:3" ht="15" customHeight="1" x14ac:dyDescent="0.25">
      <c r="A3684" s="216">
        <v>45867</v>
      </c>
      <c r="B3684" s="217" t="s">
        <v>115</v>
      </c>
      <c r="C3684" s="218">
        <v>2.2065999999999999</v>
      </c>
    </row>
    <row r="3685" spans="1:3" ht="15" customHeight="1" x14ac:dyDescent="0.25">
      <c r="A3685" s="216">
        <v>45868</v>
      </c>
      <c r="B3685" s="217" t="s">
        <v>115</v>
      </c>
      <c r="C3685" s="218">
        <v>2.2120000000000002</v>
      </c>
    </row>
    <row r="3686" spans="1:3" ht="15" customHeight="1" x14ac:dyDescent="0.25">
      <c r="A3686" s="216">
        <v>45869</v>
      </c>
      <c r="B3686" s="217" t="s">
        <v>115</v>
      </c>
      <c r="C3686" s="218">
        <v>2.2174</v>
      </c>
    </row>
    <row r="3687" spans="1:3" ht="15" customHeight="1" x14ac:dyDescent="0.25">
      <c r="A3687" s="216">
        <v>45870</v>
      </c>
      <c r="B3687" s="217" t="s">
        <v>115</v>
      </c>
      <c r="C3687" s="218">
        <v>2.2336999999999998</v>
      </c>
    </row>
    <row r="3688" spans="1:3" ht="15" customHeight="1" x14ac:dyDescent="0.25">
      <c r="A3688" s="216">
        <v>45873</v>
      </c>
      <c r="B3688" s="217" t="s">
        <v>115</v>
      </c>
      <c r="C3688" s="218">
        <v>2.2391000000000001</v>
      </c>
    </row>
    <row r="3689" spans="1:3" ht="15" customHeight="1" x14ac:dyDescent="0.25">
      <c r="A3689" s="216">
        <v>45874</v>
      </c>
      <c r="B3689" s="217" t="s">
        <v>115</v>
      </c>
      <c r="C3689" s="218">
        <v>2.2444999999999999</v>
      </c>
    </row>
    <row r="3690" spans="1:3" ht="15" customHeight="1" x14ac:dyDescent="0.25">
      <c r="A3690" s="216">
        <v>45875</v>
      </c>
      <c r="B3690" s="217" t="s">
        <v>115</v>
      </c>
      <c r="C3690" s="218">
        <v>2.2498999999999998</v>
      </c>
    </row>
    <row r="3691" spans="1:3" ht="15" customHeight="1" x14ac:dyDescent="0.25">
      <c r="A3691" s="216">
        <v>45876</v>
      </c>
      <c r="B3691" s="217" t="s">
        <v>115</v>
      </c>
      <c r="C3691" s="218">
        <v>2.2553000000000001</v>
      </c>
    </row>
    <row r="3692" spans="1:3" ht="15" customHeight="1" x14ac:dyDescent="0.25">
      <c r="A3692" s="216">
        <v>45877</v>
      </c>
      <c r="B3692" s="217" t="s">
        <v>115</v>
      </c>
      <c r="C3692" s="218">
        <v>2.2713999999999999</v>
      </c>
    </row>
    <row r="3693" spans="1:3" ht="15" customHeight="1" x14ac:dyDescent="0.25">
      <c r="A3693" s="216">
        <v>45880</v>
      </c>
      <c r="B3693" s="217" t="s">
        <v>115</v>
      </c>
      <c r="C3693" s="218">
        <v>2.2768000000000002</v>
      </c>
    </row>
    <row r="3694" spans="1:3" ht="15" customHeight="1" x14ac:dyDescent="0.25">
      <c r="A3694" s="216">
        <v>45881</v>
      </c>
      <c r="B3694" s="217" t="s">
        <v>115</v>
      </c>
      <c r="C3694" s="218">
        <v>2.2822</v>
      </c>
    </row>
    <row r="3695" spans="1:3" ht="15" customHeight="1" x14ac:dyDescent="0.25">
      <c r="A3695" s="216">
        <v>45882</v>
      </c>
      <c r="B3695" s="217" t="s">
        <v>115</v>
      </c>
      <c r="C3695" s="218">
        <v>2.2875999999999999</v>
      </c>
    </row>
    <row r="3696" spans="1:3" ht="15" customHeight="1" x14ac:dyDescent="0.25">
      <c r="A3696" s="216">
        <v>45883</v>
      </c>
      <c r="B3696" s="217" t="s">
        <v>115</v>
      </c>
      <c r="C3696" s="218">
        <v>2.2930000000000001</v>
      </c>
    </row>
    <row r="3697" spans="1:3" ht="15" customHeight="1" x14ac:dyDescent="0.25">
      <c r="A3697" s="216">
        <v>45884</v>
      </c>
      <c r="B3697" s="217" t="s">
        <v>115</v>
      </c>
      <c r="C3697" s="218">
        <v>2.3092000000000001</v>
      </c>
    </row>
    <row r="3698" spans="1:3" ht="15" customHeight="1" x14ac:dyDescent="0.25">
      <c r="A3698" s="216">
        <v>45887</v>
      </c>
      <c r="B3698" s="217" t="s">
        <v>115</v>
      </c>
      <c r="C3698" s="218">
        <v>2.3146</v>
      </c>
    </row>
    <row r="3699" spans="1:3" ht="15" customHeight="1" x14ac:dyDescent="0.25">
      <c r="A3699" s="216">
        <v>45888</v>
      </c>
      <c r="B3699" s="217" t="s">
        <v>115</v>
      </c>
      <c r="C3699" s="218">
        <v>2.3199999999999998</v>
      </c>
    </row>
    <row r="3700" spans="1:3" ht="15" customHeight="1" x14ac:dyDescent="0.25">
      <c r="A3700" s="216">
        <v>45889</v>
      </c>
      <c r="B3700" s="217" t="s">
        <v>115</v>
      </c>
      <c r="C3700" s="218">
        <v>2.3254000000000001</v>
      </c>
    </row>
    <row r="3701" spans="1:3" ht="15" customHeight="1" x14ac:dyDescent="0.25">
      <c r="A3701" s="216">
        <v>45890</v>
      </c>
      <c r="B3701" s="217" t="s">
        <v>115</v>
      </c>
      <c r="C3701" s="218">
        <v>2.3308</v>
      </c>
    </row>
    <row r="3702" spans="1:3" ht="15" customHeight="1" x14ac:dyDescent="0.25">
      <c r="A3702" s="216">
        <v>45891</v>
      </c>
      <c r="B3702" s="217" t="s">
        <v>115</v>
      </c>
      <c r="C3702" s="218">
        <v>2.3469000000000002</v>
      </c>
    </row>
    <row r="3703" spans="1:3" ht="15" customHeight="1" x14ac:dyDescent="0.25">
      <c r="A3703" s="216">
        <v>45894</v>
      </c>
      <c r="B3703" s="217" t="s">
        <v>115</v>
      </c>
      <c r="C3703" s="218">
        <v>2.3523000000000001</v>
      </c>
    </row>
    <row r="3704" spans="1:3" ht="15" customHeight="1" x14ac:dyDescent="0.25">
      <c r="A3704" s="216">
        <v>45895</v>
      </c>
      <c r="B3704" s="217" t="s">
        <v>115</v>
      </c>
      <c r="C3704" s="218">
        <v>2.3576999999999999</v>
      </c>
    </row>
    <row r="3705" spans="1:3" ht="15" customHeight="1" x14ac:dyDescent="0.25">
      <c r="A3705" s="216">
        <v>45896</v>
      </c>
      <c r="B3705" s="217" t="s">
        <v>115</v>
      </c>
      <c r="C3705" s="218">
        <v>2.363</v>
      </c>
    </row>
    <row r="3706" spans="1:3" ht="15" customHeight="1" x14ac:dyDescent="0.25">
      <c r="A3706" s="216">
        <v>45897</v>
      </c>
      <c r="B3706" s="217" t="s">
        <v>115</v>
      </c>
      <c r="C3706" s="218">
        <v>2.3683999999999998</v>
      </c>
    </row>
    <row r="3707" spans="1:3" ht="15" customHeight="1" x14ac:dyDescent="0.25">
      <c r="A3707" s="216">
        <v>45898</v>
      </c>
      <c r="B3707" s="217" t="s">
        <v>115</v>
      </c>
      <c r="C3707" s="218">
        <v>2.3845000000000001</v>
      </c>
    </row>
    <row r="3708" spans="1:3" ht="15" customHeight="1" x14ac:dyDescent="0.25">
      <c r="A3708" s="216">
        <v>45901</v>
      </c>
      <c r="B3708" s="217" t="s">
        <v>115</v>
      </c>
      <c r="C3708" s="218">
        <v>2.3898999999999999</v>
      </c>
    </row>
    <row r="3709" spans="1:3" ht="15" customHeight="1" x14ac:dyDescent="0.25">
      <c r="A3709" s="216">
        <v>45902</v>
      </c>
      <c r="B3709" s="217" t="s">
        <v>115</v>
      </c>
      <c r="C3709" s="218">
        <v>2.3953000000000002</v>
      </c>
    </row>
    <row r="3710" spans="1:3" ht="15" customHeight="1" x14ac:dyDescent="0.25">
      <c r="A3710" s="216">
        <v>45903</v>
      </c>
      <c r="B3710" s="217" t="s">
        <v>115</v>
      </c>
      <c r="C3710" s="218">
        <v>2.4007000000000001</v>
      </c>
    </row>
    <row r="3711" spans="1:3" ht="15" customHeight="1" x14ac:dyDescent="0.25">
      <c r="A3711" s="216">
        <v>45904</v>
      </c>
      <c r="B3711" s="217" t="s">
        <v>115</v>
      </c>
      <c r="C3711" s="218">
        <v>2.4060000000000001</v>
      </c>
    </row>
    <row r="3712" spans="1:3" ht="15" customHeight="1" x14ac:dyDescent="0.25">
      <c r="A3712" s="216">
        <v>45905</v>
      </c>
      <c r="B3712" s="217" t="s">
        <v>115</v>
      </c>
      <c r="C3712" s="218">
        <v>2.4222000000000001</v>
      </c>
    </row>
    <row r="3713" spans="1:3" ht="15" customHeight="1" x14ac:dyDescent="0.25">
      <c r="A3713" s="216">
        <v>45908</v>
      </c>
      <c r="B3713" s="217" t="s">
        <v>115</v>
      </c>
      <c r="C3713" s="218">
        <v>2.4275000000000002</v>
      </c>
    </row>
    <row r="3714" spans="1:3" ht="15" customHeight="1" x14ac:dyDescent="0.25">
      <c r="A3714" s="216">
        <v>45909</v>
      </c>
      <c r="B3714" s="217" t="s">
        <v>115</v>
      </c>
      <c r="C3714" s="218">
        <v>2.4329000000000001</v>
      </c>
    </row>
    <row r="3715" spans="1:3" ht="15" customHeight="1" x14ac:dyDescent="0.25">
      <c r="A3715" s="216">
        <v>45910</v>
      </c>
      <c r="B3715" s="217" t="s">
        <v>115</v>
      </c>
      <c r="C3715" s="218">
        <v>2.4382999999999999</v>
      </c>
    </row>
    <row r="3716" spans="1:3" ht="15" customHeight="1" x14ac:dyDescent="0.25">
      <c r="A3716" s="216">
        <v>45911</v>
      </c>
      <c r="B3716" s="217" t="s">
        <v>115</v>
      </c>
      <c r="C3716" s="218">
        <v>2.4437000000000002</v>
      </c>
    </row>
    <row r="3717" spans="1:3" ht="15" customHeight="1" x14ac:dyDescent="0.25">
      <c r="A3717" s="216">
        <v>45912</v>
      </c>
      <c r="B3717" s="217" t="s">
        <v>115</v>
      </c>
      <c r="C3717" s="218">
        <v>2.4598</v>
      </c>
    </row>
    <row r="3718" spans="1:3" ht="15" customHeight="1" x14ac:dyDescent="0.25">
      <c r="A3718" s="216">
        <v>45915</v>
      </c>
      <c r="B3718" s="217" t="s">
        <v>115</v>
      </c>
      <c r="C3718" s="218">
        <v>2.4651000000000001</v>
      </c>
    </row>
    <row r="3719" spans="1:3" ht="15" customHeight="1" x14ac:dyDescent="0.25">
      <c r="A3719" s="216">
        <v>45916</v>
      </c>
      <c r="B3719" s="217" t="s">
        <v>115</v>
      </c>
      <c r="C3719" s="218">
        <v>2.4704999999999999</v>
      </c>
    </row>
    <row r="3720" spans="1:3" ht="15" customHeight="1" x14ac:dyDescent="0.25">
      <c r="A3720" s="216">
        <v>45917</v>
      </c>
      <c r="B3720" s="217" t="s">
        <v>115</v>
      </c>
      <c r="C3720" s="218">
        <v>2.4759000000000002</v>
      </c>
    </row>
    <row r="3721" spans="1:3" ht="15" customHeight="1" x14ac:dyDescent="0.25">
      <c r="A3721" s="216">
        <v>45918</v>
      </c>
      <c r="B3721" s="217" t="s">
        <v>115</v>
      </c>
      <c r="C3721" s="218">
        <v>2.4811999999999999</v>
      </c>
    </row>
    <row r="3722" spans="1:3" ht="15" customHeight="1" x14ac:dyDescent="0.25">
      <c r="A3722" s="216">
        <v>45919</v>
      </c>
      <c r="B3722" s="217" t="s">
        <v>115</v>
      </c>
      <c r="C3722" s="218">
        <v>2.4973999999999998</v>
      </c>
    </row>
    <row r="3723" spans="1:3" ht="15" customHeight="1" x14ac:dyDescent="0.25">
      <c r="A3723" s="216">
        <v>45922</v>
      </c>
      <c r="B3723" s="217" t="s">
        <v>115</v>
      </c>
      <c r="C3723" s="218">
        <v>2.5026999999999999</v>
      </c>
    </row>
    <row r="3724" spans="1:3" ht="15" customHeight="1" x14ac:dyDescent="0.25">
      <c r="A3724" s="216">
        <v>45923</v>
      </c>
      <c r="B3724" s="217" t="s">
        <v>115</v>
      </c>
      <c r="C3724" s="218">
        <v>2.5081000000000002</v>
      </c>
    </row>
    <row r="3725" spans="1:3" ht="15" customHeight="1" x14ac:dyDescent="0.25">
      <c r="A3725" s="216">
        <v>45924</v>
      </c>
      <c r="B3725" s="217" t="s">
        <v>115</v>
      </c>
      <c r="C3725" s="218">
        <v>2.5135999999999998</v>
      </c>
    </row>
    <row r="3726" spans="1:3" ht="15" customHeight="1" x14ac:dyDescent="0.25">
      <c r="A3726" s="216">
        <v>45925</v>
      </c>
      <c r="B3726" s="217" t="s">
        <v>115</v>
      </c>
      <c r="C3726" s="218">
        <v>2.5190000000000001</v>
      </c>
    </row>
    <row r="3727" spans="1:3" ht="15" customHeight="1" x14ac:dyDescent="0.25">
      <c r="A3727" s="216">
        <v>45926</v>
      </c>
      <c r="B3727" s="217" t="s">
        <v>115</v>
      </c>
      <c r="C3727" s="218">
        <v>2.5352000000000001</v>
      </c>
    </row>
    <row r="3728" spans="1:3" ht="15" customHeight="1" x14ac:dyDescent="0.25">
      <c r="A3728" s="216">
        <v>45929</v>
      </c>
      <c r="B3728" s="217" t="s">
        <v>115</v>
      </c>
      <c r="C3728" s="218">
        <v>2.5406</v>
      </c>
    </row>
    <row r="3729" spans="1:3" ht="15" customHeight="1" x14ac:dyDescent="0.25">
      <c r="A3729" s="216">
        <v>45930</v>
      </c>
      <c r="B3729" s="217" t="s">
        <v>115</v>
      </c>
      <c r="C3729" s="218">
        <v>2.5459000000000001</v>
      </c>
    </row>
    <row r="3730" spans="1:3" ht="15" customHeight="1" x14ac:dyDescent="0.25">
      <c r="A3730" s="216">
        <v>45566</v>
      </c>
      <c r="B3730" s="217" t="s">
        <v>118</v>
      </c>
      <c r="C3730" s="218">
        <v>9.1999999999999998E-3</v>
      </c>
    </row>
    <row r="3731" spans="1:3" ht="15" customHeight="1" x14ac:dyDescent="0.25">
      <c r="A3731" s="216">
        <v>45567</v>
      </c>
      <c r="B3731" s="217" t="s">
        <v>118</v>
      </c>
      <c r="C3731" s="218">
        <v>1.83E-2</v>
      </c>
    </row>
    <row r="3732" spans="1:3" ht="15" customHeight="1" x14ac:dyDescent="0.25">
      <c r="A3732" s="216">
        <v>45568</v>
      </c>
      <c r="B3732" s="217" t="s">
        <v>118</v>
      </c>
      <c r="C3732" s="218">
        <v>2.75E-2</v>
      </c>
    </row>
    <row r="3733" spans="1:3" ht="15" customHeight="1" x14ac:dyDescent="0.25">
      <c r="A3733" s="216">
        <v>45569</v>
      </c>
      <c r="B3733" s="217" t="s">
        <v>118</v>
      </c>
      <c r="C3733" s="218">
        <v>5.5E-2</v>
      </c>
    </row>
    <row r="3734" spans="1:3" ht="15" customHeight="1" x14ac:dyDescent="0.25">
      <c r="A3734" s="216">
        <v>45572</v>
      </c>
      <c r="B3734" s="217" t="s">
        <v>118</v>
      </c>
      <c r="C3734" s="218">
        <v>6.4100000000000004E-2</v>
      </c>
    </row>
    <row r="3735" spans="1:3" ht="15" customHeight="1" x14ac:dyDescent="0.25">
      <c r="A3735" s="216">
        <v>45573</v>
      </c>
      <c r="B3735" s="217" t="s">
        <v>118</v>
      </c>
      <c r="C3735" s="218">
        <v>7.3200000000000001E-2</v>
      </c>
    </row>
    <row r="3736" spans="1:3" ht="15" customHeight="1" x14ac:dyDescent="0.25">
      <c r="A3736" s="216">
        <v>45574</v>
      </c>
      <c r="B3736" s="217" t="s">
        <v>118</v>
      </c>
      <c r="C3736" s="218">
        <v>8.2299999999999998E-2</v>
      </c>
    </row>
    <row r="3737" spans="1:3" ht="15" customHeight="1" x14ac:dyDescent="0.25">
      <c r="A3737" s="216">
        <v>45575</v>
      </c>
      <c r="B3737" s="217" t="s">
        <v>118</v>
      </c>
      <c r="C3737" s="218">
        <v>9.1399999999999995E-2</v>
      </c>
    </row>
    <row r="3738" spans="1:3" ht="15" customHeight="1" x14ac:dyDescent="0.25">
      <c r="A3738" s="216">
        <v>45576</v>
      </c>
      <c r="B3738" s="217" t="s">
        <v>118</v>
      </c>
      <c r="C3738" s="218">
        <v>0.1187</v>
      </c>
    </row>
    <row r="3739" spans="1:3" ht="15" customHeight="1" x14ac:dyDescent="0.25">
      <c r="A3739" s="216">
        <v>45579</v>
      </c>
      <c r="B3739" s="217" t="s">
        <v>118</v>
      </c>
      <c r="C3739" s="218">
        <v>0.12770000000000001</v>
      </c>
    </row>
    <row r="3740" spans="1:3" ht="15" customHeight="1" x14ac:dyDescent="0.25">
      <c r="A3740" s="216">
        <v>45580</v>
      </c>
      <c r="B3740" s="217" t="s">
        <v>118</v>
      </c>
      <c r="C3740" s="218">
        <v>0.13669999999999999</v>
      </c>
    </row>
    <row r="3741" spans="1:3" ht="15" customHeight="1" x14ac:dyDescent="0.25">
      <c r="A3741" s="216">
        <v>45581</v>
      </c>
      <c r="B3741" s="217" t="s">
        <v>118</v>
      </c>
      <c r="C3741" s="218">
        <v>0.14580000000000001</v>
      </c>
    </row>
    <row r="3742" spans="1:3" ht="15" customHeight="1" x14ac:dyDescent="0.25">
      <c r="A3742" s="216">
        <v>45582</v>
      </c>
      <c r="B3742" s="217" t="s">
        <v>118</v>
      </c>
      <c r="C3742" s="218">
        <v>0.15479999999999999</v>
      </c>
    </row>
    <row r="3743" spans="1:3" ht="15" customHeight="1" x14ac:dyDescent="0.25">
      <c r="A3743" s="216">
        <v>45583</v>
      </c>
      <c r="B3743" s="217" t="s">
        <v>118</v>
      </c>
      <c r="C3743" s="218">
        <v>0.182</v>
      </c>
    </row>
    <row r="3744" spans="1:3" ht="15" customHeight="1" x14ac:dyDescent="0.25">
      <c r="A3744" s="216">
        <v>45586</v>
      </c>
      <c r="B3744" s="217" t="s">
        <v>118</v>
      </c>
      <c r="C3744" s="218">
        <v>0.191</v>
      </c>
    </row>
    <row r="3745" spans="1:3" ht="15" customHeight="1" x14ac:dyDescent="0.25">
      <c r="A3745" s="216">
        <v>45587</v>
      </c>
      <c r="B3745" s="217" t="s">
        <v>118</v>
      </c>
      <c r="C3745" s="218">
        <v>0.2</v>
      </c>
    </row>
    <row r="3746" spans="1:3" ht="15" customHeight="1" x14ac:dyDescent="0.25">
      <c r="A3746" s="216">
        <v>45588</v>
      </c>
      <c r="B3746" s="217" t="s">
        <v>118</v>
      </c>
      <c r="C3746" s="218">
        <v>0.2089</v>
      </c>
    </row>
    <row r="3747" spans="1:3" ht="15" customHeight="1" x14ac:dyDescent="0.25">
      <c r="A3747" s="216">
        <v>45589</v>
      </c>
      <c r="B3747" s="217" t="s">
        <v>118</v>
      </c>
      <c r="C3747" s="218">
        <v>0.2177</v>
      </c>
    </row>
    <row r="3748" spans="1:3" ht="15" customHeight="1" x14ac:dyDescent="0.25">
      <c r="A3748" s="216">
        <v>45590</v>
      </c>
      <c r="B3748" s="217" t="s">
        <v>118</v>
      </c>
      <c r="C3748" s="218">
        <v>0.24390000000000001</v>
      </c>
    </row>
    <row r="3749" spans="1:3" ht="15" customHeight="1" x14ac:dyDescent="0.25">
      <c r="A3749" s="216">
        <v>45593</v>
      </c>
      <c r="B3749" s="217" t="s">
        <v>118</v>
      </c>
      <c r="C3749" s="218">
        <v>0.25259999999999999</v>
      </c>
    </row>
    <row r="3750" spans="1:3" ht="15" customHeight="1" x14ac:dyDescent="0.25">
      <c r="A3750" s="216">
        <v>45594</v>
      </c>
      <c r="B3750" s="217" t="s">
        <v>118</v>
      </c>
      <c r="C3750" s="218">
        <v>0.26129999999999998</v>
      </c>
    </row>
    <row r="3751" spans="1:3" ht="15" customHeight="1" x14ac:dyDescent="0.25">
      <c r="A3751" s="216">
        <v>45595</v>
      </c>
      <c r="B3751" s="217" t="s">
        <v>118</v>
      </c>
      <c r="C3751" s="218">
        <v>0.27</v>
      </c>
    </row>
    <row r="3752" spans="1:3" ht="15" customHeight="1" x14ac:dyDescent="0.25">
      <c r="A3752" s="216">
        <v>45596</v>
      </c>
      <c r="B3752" s="217" t="s">
        <v>118</v>
      </c>
      <c r="C3752" s="218">
        <v>0.27860000000000001</v>
      </c>
    </row>
    <row r="3753" spans="1:3" ht="15" customHeight="1" x14ac:dyDescent="0.25">
      <c r="A3753" s="216">
        <v>45597</v>
      </c>
      <c r="B3753" s="217" t="s">
        <v>118</v>
      </c>
      <c r="C3753" s="218">
        <v>0.3044</v>
      </c>
    </row>
    <row r="3754" spans="1:3" ht="15" customHeight="1" x14ac:dyDescent="0.25">
      <c r="A3754" s="216">
        <v>45600</v>
      </c>
      <c r="B3754" s="217" t="s">
        <v>118</v>
      </c>
      <c r="C3754" s="218">
        <v>0.313</v>
      </c>
    </row>
    <row r="3755" spans="1:3" ht="15" customHeight="1" x14ac:dyDescent="0.25">
      <c r="A3755" s="216">
        <v>45601</v>
      </c>
      <c r="B3755" s="217" t="s">
        <v>118</v>
      </c>
      <c r="C3755" s="218">
        <v>0.32150000000000001</v>
      </c>
    </row>
    <row r="3756" spans="1:3" ht="15" customHeight="1" x14ac:dyDescent="0.25">
      <c r="A3756" s="216">
        <v>45602</v>
      </c>
      <c r="B3756" s="217" t="s">
        <v>118</v>
      </c>
      <c r="C3756" s="218">
        <v>0.3301</v>
      </c>
    </row>
    <row r="3757" spans="1:3" ht="15" customHeight="1" x14ac:dyDescent="0.25">
      <c r="A3757" s="216">
        <v>45603</v>
      </c>
      <c r="B3757" s="217" t="s">
        <v>118</v>
      </c>
      <c r="C3757" s="218">
        <v>0.33860000000000001</v>
      </c>
    </row>
    <row r="3758" spans="1:3" ht="15" customHeight="1" x14ac:dyDescent="0.25">
      <c r="A3758" s="216">
        <v>45604</v>
      </c>
      <c r="B3758" s="217" t="s">
        <v>118</v>
      </c>
      <c r="C3758" s="218">
        <v>0.36409999999999998</v>
      </c>
    </row>
    <row r="3759" spans="1:3" ht="15" customHeight="1" x14ac:dyDescent="0.25">
      <c r="A3759" s="216">
        <v>45607</v>
      </c>
      <c r="B3759" s="217" t="s">
        <v>118</v>
      </c>
      <c r="C3759" s="218">
        <v>0.37259999999999999</v>
      </c>
    </row>
    <row r="3760" spans="1:3" ht="15" customHeight="1" x14ac:dyDescent="0.25">
      <c r="A3760" s="216">
        <v>45608</v>
      </c>
      <c r="B3760" s="217" t="s">
        <v>118</v>
      </c>
      <c r="C3760" s="218">
        <v>0.38109999999999999</v>
      </c>
    </row>
    <row r="3761" spans="1:3" ht="15" customHeight="1" x14ac:dyDescent="0.25">
      <c r="A3761" s="216">
        <v>45609</v>
      </c>
      <c r="B3761" s="217" t="s">
        <v>118</v>
      </c>
      <c r="C3761" s="218">
        <v>0.3896</v>
      </c>
    </row>
    <row r="3762" spans="1:3" ht="15" customHeight="1" x14ac:dyDescent="0.25">
      <c r="A3762" s="216">
        <v>45610</v>
      </c>
      <c r="B3762" s="217" t="s">
        <v>118</v>
      </c>
      <c r="C3762" s="218">
        <v>0.39810000000000001</v>
      </c>
    </row>
    <row r="3763" spans="1:3" ht="15" customHeight="1" x14ac:dyDescent="0.25">
      <c r="A3763" s="216">
        <v>45611</v>
      </c>
      <c r="B3763" s="217" t="s">
        <v>118</v>
      </c>
      <c r="C3763" s="218">
        <v>0.4234</v>
      </c>
    </row>
    <row r="3764" spans="1:3" ht="15" customHeight="1" x14ac:dyDescent="0.25">
      <c r="A3764" s="216">
        <v>45614</v>
      </c>
      <c r="B3764" s="217" t="s">
        <v>118</v>
      </c>
      <c r="C3764" s="218">
        <v>0.43190000000000001</v>
      </c>
    </row>
    <row r="3765" spans="1:3" ht="15" customHeight="1" x14ac:dyDescent="0.25">
      <c r="A3765" s="216">
        <v>45615</v>
      </c>
      <c r="B3765" s="217" t="s">
        <v>118</v>
      </c>
      <c r="C3765" s="218">
        <v>0.44030000000000002</v>
      </c>
    </row>
    <row r="3766" spans="1:3" ht="15" customHeight="1" x14ac:dyDescent="0.25">
      <c r="A3766" s="216">
        <v>45616</v>
      </c>
      <c r="B3766" s="217" t="s">
        <v>118</v>
      </c>
      <c r="C3766" s="218">
        <v>0.44869999999999999</v>
      </c>
    </row>
    <row r="3767" spans="1:3" ht="15" customHeight="1" x14ac:dyDescent="0.25">
      <c r="A3767" s="216">
        <v>45617</v>
      </c>
      <c r="B3767" s="217" t="s">
        <v>118</v>
      </c>
      <c r="C3767" s="218">
        <v>0.45710000000000001</v>
      </c>
    </row>
    <row r="3768" spans="1:3" ht="15" customHeight="1" x14ac:dyDescent="0.25">
      <c r="A3768" s="216">
        <v>45618</v>
      </c>
      <c r="B3768" s="217" t="s">
        <v>118</v>
      </c>
      <c r="C3768" s="218">
        <v>0.48230000000000001</v>
      </c>
    </row>
    <row r="3769" spans="1:3" ht="15" customHeight="1" x14ac:dyDescent="0.25">
      <c r="A3769" s="216">
        <v>45621</v>
      </c>
      <c r="B3769" s="217" t="s">
        <v>118</v>
      </c>
      <c r="C3769" s="218">
        <v>0.49059999999999998</v>
      </c>
    </row>
    <row r="3770" spans="1:3" ht="15" customHeight="1" x14ac:dyDescent="0.25">
      <c r="A3770" s="216">
        <v>45622</v>
      </c>
      <c r="B3770" s="217" t="s">
        <v>118</v>
      </c>
      <c r="C3770" s="218">
        <v>0.499</v>
      </c>
    </row>
    <row r="3771" spans="1:3" ht="15" customHeight="1" x14ac:dyDescent="0.25">
      <c r="A3771" s="216">
        <v>45623</v>
      </c>
      <c r="B3771" s="217" t="s">
        <v>118</v>
      </c>
      <c r="C3771" s="218">
        <v>0.50739999999999996</v>
      </c>
    </row>
    <row r="3772" spans="1:3" ht="15" customHeight="1" x14ac:dyDescent="0.25">
      <c r="A3772" s="216">
        <v>45624</v>
      </c>
      <c r="B3772" s="217" t="s">
        <v>118</v>
      </c>
      <c r="C3772" s="218">
        <v>0.51570000000000005</v>
      </c>
    </row>
    <row r="3773" spans="1:3" ht="15" customHeight="1" x14ac:dyDescent="0.25">
      <c r="A3773" s="216">
        <v>45625</v>
      </c>
      <c r="B3773" s="217" t="s">
        <v>118</v>
      </c>
      <c r="C3773" s="218">
        <v>0.54079999999999995</v>
      </c>
    </row>
    <row r="3774" spans="1:3" ht="15" customHeight="1" x14ac:dyDescent="0.25">
      <c r="A3774" s="216">
        <v>45628</v>
      </c>
      <c r="B3774" s="217" t="s">
        <v>118</v>
      </c>
      <c r="C3774" s="218">
        <v>0.54910000000000003</v>
      </c>
    </row>
    <row r="3775" spans="1:3" ht="15" customHeight="1" x14ac:dyDescent="0.25">
      <c r="A3775" s="216">
        <v>45629</v>
      </c>
      <c r="B3775" s="217" t="s">
        <v>118</v>
      </c>
      <c r="C3775" s="218">
        <v>0.55740000000000001</v>
      </c>
    </row>
    <row r="3776" spans="1:3" ht="15" customHeight="1" x14ac:dyDescent="0.25">
      <c r="A3776" s="216">
        <v>45630</v>
      </c>
      <c r="B3776" s="217" t="s">
        <v>118</v>
      </c>
      <c r="C3776" s="218">
        <v>0.56559999999999999</v>
      </c>
    </row>
    <row r="3777" spans="1:3" ht="15" customHeight="1" x14ac:dyDescent="0.25">
      <c r="A3777" s="216">
        <v>45631</v>
      </c>
      <c r="B3777" s="217" t="s">
        <v>118</v>
      </c>
      <c r="C3777" s="218">
        <v>0.57389999999999997</v>
      </c>
    </row>
    <row r="3778" spans="1:3" ht="15" customHeight="1" x14ac:dyDescent="0.25">
      <c r="A3778" s="216">
        <v>45632</v>
      </c>
      <c r="B3778" s="217" t="s">
        <v>118</v>
      </c>
      <c r="C3778" s="218">
        <v>0.5988</v>
      </c>
    </row>
    <row r="3779" spans="1:3" ht="15" customHeight="1" x14ac:dyDescent="0.25">
      <c r="A3779" s="216">
        <v>45635</v>
      </c>
      <c r="B3779" s="217" t="s">
        <v>118</v>
      </c>
      <c r="C3779" s="218">
        <v>0.60709999999999997</v>
      </c>
    </row>
    <row r="3780" spans="1:3" ht="15" customHeight="1" x14ac:dyDescent="0.25">
      <c r="A3780" s="216">
        <v>45636</v>
      </c>
      <c r="B3780" s="217" t="s">
        <v>118</v>
      </c>
      <c r="C3780" s="218">
        <v>0.61539999999999995</v>
      </c>
    </row>
    <row r="3781" spans="1:3" ht="15" customHeight="1" x14ac:dyDescent="0.25">
      <c r="A3781" s="216">
        <v>45637</v>
      </c>
      <c r="B3781" s="217" t="s">
        <v>118</v>
      </c>
      <c r="C3781" s="218">
        <v>0.62380000000000002</v>
      </c>
    </row>
    <row r="3782" spans="1:3" ht="15" customHeight="1" x14ac:dyDescent="0.25">
      <c r="A3782" s="216">
        <v>45638</v>
      </c>
      <c r="B3782" s="217" t="s">
        <v>118</v>
      </c>
      <c r="C3782" s="218">
        <v>0.63200000000000001</v>
      </c>
    </row>
    <row r="3783" spans="1:3" ht="15" customHeight="1" x14ac:dyDescent="0.25">
      <c r="A3783" s="216">
        <v>45639</v>
      </c>
      <c r="B3783" s="217" t="s">
        <v>118</v>
      </c>
      <c r="C3783" s="218">
        <v>0.65690000000000004</v>
      </c>
    </row>
    <row r="3784" spans="1:3" ht="15" customHeight="1" x14ac:dyDescent="0.25">
      <c r="A3784" s="216">
        <v>45642</v>
      </c>
      <c r="B3784" s="217" t="s">
        <v>118</v>
      </c>
      <c r="C3784" s="218">
        <v>0.66520000000000001</v>
      </c>
    </row>
    <row r="3785" spans="1:3" ht="15" customHeight="1" x14ac:dyDescent="0.25">
      <c r="A3785" s="216">
        <v>45643</v>
      </c>
      <c r="B3785" s="217" t="s">
        <v>118</v>
      </c>
      <c r="C3785" s="218">
        <v>0.67349999999999999</v>
      </c>
    </row>
    <row r="3786" spans="1:3" ht="15" customHeight="1" x14ac:dyDescent="0.25">
      <c r="A3786" s="216">
        <v>45644</v>
      </c>
      <c r="B3786" s="217" t="s">
        <v>118</v>
      </c>
      <c r="C3786" s="218">
        <v>0.68159999999999998</v>
      </c>
    </row>
    <row r="3787" spans="1:3" ht="15" customHeight="1" x14ac:dyDescent="0.25">
      <c r="A3787" s="216">
        <v>45645</v>
      </c>
      <c r="B3787" s="217" t="s">
        <v>118</v>
      </c>
      <c r="C3787" s="218">
        <v>0.68959999999999999</v>
      </c>
    </row>
    <row r="3788" spans="1:3" ht="15" customHeight="1" x14ac:dyDescent="0.25">
      <c r="A3788" s="216">
        <v>45646</v>
      </c>
      <c r="B3788" s="217" t="s">
        <v>118</v>
      </c>
      <c r="C3788" s="218">
        <v>0.71379999999999999</v>
      </c>
    </row>
    <row r="3789" spans="1:3" ht="15" customHeight="1" x14ac:dyDescent="0.25">
      <c r="A3789" s="216">
        <v>45649</v>
      </c>
      <c r="B3789" s="217" t="s">
        <v>118</v>
      </c>
      <c r="C3789" s="218">
        <v>0.7218</v>
      </c>
    </row>
    <row r="3790" spans="1:3" ht="15" customHeight="1" x14ac:dyDescent="0.25">
      <c r="A3790" s="216">
        <v>45650</v>
      </c>
      <c r="B3790" s="217" t="s">
        <v>118</v>
      </c>
      <c r="C3790" s="218">
        <v>0.7298</v>
      </c>
    </row>
    <row r="3791" spans="1:3" ht="15" customHeight="1" x14ac:dyDescent="0.25">
      <c r="A3791" s="216">
        <v>45651</v>
      </c>
      <c r="B3791" s="217" t="s">
        <v>118</v>
      </c>
      <c r="C3791" s="218">
        <v>0.73780000000000001</v>
      </c>
    </row>
    <row r="3792" spans="1:3" ht="15" customHeight="1" x14ac:dyDescent="0.25">
      <c r="A3792" s="216">
        <v>45652</v>
      </c>
      <c r="B3792" s="217" t="s">
        <v>118</v>
      </c>
      <c r="C3792" s="218">
        <v>0.74590000000000001</v>
      </c>
    </row>
    <row r="3793" spans="1:3" ht="15" customHeight="1" x14ac:dyDescent="0.25">
      <c r="A3793" s="216">
        <v>45653</v>
      </c>
      <c r="B3793" s="217" t="s">
        <v>118</v>
      </c>
      <c r="C3793" s="218">
        <v>0.76980000000000004</v>
      </c>
    </row>
    <row r="3794" spans="1:3" ht="15" customHeight="1" x14ac:dyDescent="0.25">
      <c r="A3794" s="216">
        <v>45656</v>
      </c>
      <c r="B3794" s="217" t="s">
        <v>118</v>
      </c>
      <c r="C3794" s="218">
        <v>0.77780000000000005</v>
      </c>
    </row>
    <row r="3795" spans="1:3" ht="15" customHeight="1" x14ac:dyDescent="0.25">
      <c r="A3795" s="216">
        <v>45657</v>
      </c>
      <c r="B3795" s="217" t="s">
        <v>118</v>
      </c>
      <c r="C3795" s="218">
        <v>0.78549999999999998</v>
      </c>
    </row>
    <row r="3796" spans="1:3" ht="15" customHeight="1" x14ac:dyDescent="0.25">
      <c r="A3796" s="216">
        <v>45659</v>
      </c>
      <c r="B3796" s="217" t="s">
        <v>118</v>
      </c>
      <c r="C3796" s="218">
        <v>0.80189999999999995</v>
      </c>
    </row>
    <row r="3797" spans="1:3" ht="15" customHeight="1" x14ac:dyDescent="0.25">
      <c r="A3797" s="216">
        <v>45660</v>
      </c>
      <c r="B3797" s="217" t="s">
        <v>118</v>
      </c>
      <c r="C3797" s="218">
        <v>0.82540000000000002</v>
      </c>
    </row>
    <row r="3798" spans="1:3" ht="15" customHeight="1" x14ac:dyDescent="0.25">
      <c r="A3798" s="216">
        <v>45663</v>
      </c>
      <c r="B3798" s="217" t="s">
        <v>118</v>
      </c>
      <c r="C3798" s="218">
        <v>0.83320000000000005</v>
      </c>
    </row>
    <row r="3799" spans="1:3" ht="15" customHeight="1" x14ac:dyDescent="0.25">
      <c r="A3799" s="216">
        <v>45664</v>
      </c>
      <c r="B3799" s="217" t="s">
        <v>118</v>
      </c>
      <c r="C3799" s="218">
        <v>0.84089999999999998</v>
      </c>
    </row>
    <row r="3800" spans="1:3" ht="15" customHeight="1" x14ac:dyDescent="0.25">
      <c r="A3800" s="216">
        <v>45665</v>
      </c>
      <c r="B3800" s="217" t="s">
        <v>118</v>
      </c>
      <c r="C3800" s="218">
        <v>0.84870000000000001</v>
      </c>
    </row>
    <row r="3801" spans="1:3" ht="15" customHeight="1" x14ac:dyDescent="0.25">
      <c r="A3801" s="216">
        <v>45666</v>
      </c>
      <c r="B3801" s="217" t="s">
        <v>118</v>
      </c>
      <c r="C3801" s="218">
        <v>0.85640000000000005</v>
      </c>
    </row>
    <row r="3802" spans="1:3" ht="15" customHeight="1" x14ac:dyDescent="0.25">
      <c r="A3802" s="216">
        <v>45667</v>
      </c>
      <c r="B3802" s="217" t="s">
        <v>118</v>
      </c>
      <c r="C3802" s="218">
        <v>0.87949999999999995</v>
      </c>
    </row>
    <row r="3803" spans="1:3" ht="15" customHeight="1" x14ac:dyDescent="0.25">
      <c r="A3803" s="216">
        <v>45670</v>
      </c>
      <c r="B3803" s="217" t="s">
        <v>118</v>
      </c>
      <c r="C3803" s="218">
        <v>0.88729999999999998</v>
      </c>
    </row>
    <row r="3804" spans="1:3" ht="15" customHeight="1" x14ac:dyDescent="0.25">
      <c r="A3804" s="216">
        <v>45671</v>
      </c>
      <c r="B3804" s="217" t="s">
        <v>118</v>
      </c>
      <c r="C3804" s="218">
        <v>0.89500000000000002</v>
      </c>
    </row>
    <row r="3805" spans="1:3" ht="15" customHeight="1" x14ac:dyDescent="0.25">
      <c r="A3805" s="216">
        <v>45672</v>
      </c>
      <c r="B3805" s="217" t="s">
        <v>118</v>
      </c>
      <c r="C3805" s="218">
        <v>0.90269999999999995</v>
      </c>
    </row>
    <row r="3806" spans="1:3" ht="15" customHeight="1" x14ac:dyDescent="0.25">
      <c r="A3806" s="216">
        <v>45673</v>
      </c>
      <c r="B3806" s="217" t="s">
        <v>118</v>
      </c>
      <c r="C3806" s="218">
        <v>0.91039999999999999</v>
      </c>
    </row>
    <row r="3807" spans="1:3" ht="15" customHeight="1" x14ac:dyDescent="0.25">
      <c r="A3807" s="216">
        <v>45674</v>
      </c>
      <c r="B3807" s="217" t="s">
        <v>118</v>
      </c>
      <c r="C3807" s="218">
        <v>0.93340000000000001</v>
      </c>
    </row>
    <row r="3808" spans="1:3" ht="15" customHeight="1" x14ac:dyDescent="0.25">
      <c r="A3808" s="216">
        <v>45677</v>
      </c>
      <c r="B3808" s="217" t="s">
        <v>118</v>
      </c>
      <c r="C3808" s="218">
        <v>0.94099999999999995</v>
      </c>
    </row>
    <row r="3809" spans="1:3" ht="15" customHeight="1" x14ac:dyDescent="0.25">
      <c r="A3809" s="216">
        <v>45678</v>
      </c>
      <c r="B3809" s="217" t="s">
        <v>118</v>
      </c>
      <c r="C3809" s="218">
        <v>0.94869999999999999</v>
      </c>
    </row>
    <row r="3810" spans="1:3" ht="15" customHeight="1" x14ac:dyDescent="0.25">
      <c r="A3810" s="216">
        <v>45679</v>
      </c>
      <c r="B3810" s="217" t="s">
        <v>118</v>
      </c>
      <c r="C3810" s="218">
        <v>0.95630000000000004</v>
      </c>
    </row>
    <row r="3811" spans="1:3" ht="15" customHeight="1" x14ac:dyDescent="0.25">
      <c r="A3811" s="216">
        <v>45680</v>
      </c>
      <c r="B3811" s="217" t="s">
        <v>118</v>
      </c>
      <c r="C3811" s="218">
        <v>0.96399999999999997</v>
      </c>
    </row>
    <row r="3812" spans="1:3" ht="15" customHeight="1" x14ac:dyDescent="0.25">
      <c r="A3812" s="216">
        <v>45681</v>
      </c>
      <c r="B3812" s="217" t="s">
        <v>118</v>
      </c>
      <c r="C3812" s="218">
        <v>0.98680000000000001</v>
      </c>
    </row>
    <row r="3813" spans="1:3" ht="15" customHeight="1" x14ac:dyDescent="0.25">
      <c r="A3813" s="216">
        <v>45684</v>
      </c>
      <c r="B3813" s="217" t="s">
        <v>118</v>
      </c>
      <c r="C3813" s="218">
        <v>0.99439999999999995</v>
      </c>
    </row>
    <row r="3814" spans="1:3" ht="15" customHeight="1" x14ac:dyDescent="0.25">
      <c r="A3814" s="216">
        <v>45685</v>
      </c>
      <c r="B3814" s="217" t="s">
        <v>118</v>
      </c>
      <c r="C3814" s="218">
        <v>1.002</v>
      </c>
    </row>
    <row r="3815" spans="1:3" ht="15" customHeight="1" x14ac:dyDescent="0.25">
      <c r="A3815" s="216">
        <v>45686</v>
      </c>
      <c r="B3815" s="217" t="s">
        <v>118</v>
      </c>
      <c r="C3815" s="218">
        <v>1.0096000000000001</v>
      </c>
    </row>
    <row r="3816" spans="1:3" ht="15" customHeight="1" x14ac:dyDescent="0.25">
      <c r="A3816" s="216">
        <v>45687</v>
      </c>
      <c r="B3816" s="217" t="s">
        <v>118</v>
      </c>
      <c r="C3816" s="218">
        <v>1.0172000000000001</v>
      </c>
    </row>
    <row r="3817" spans="1:3" ht="15" customHeight="1" x14ac:dyDescent="0.25">
      <c r="A3817" s="216">
        <v>45688</v>
      </c>
      <c r="B3817" s="217" t="s">
        <v>118</v>
      </c>
      <c r="C3817" s="218">
        <v>1.0398000000000001</v>
      </c>
    </row>
    <row r="3818" spans="1:3" ht="15" customHeight="1" x14ac:dyDescent="0.25">
      <c r="A3818" s="216">
        <v>45691</v>
      </c>
      <c r="B3818" s="217" t="s">
        <v>118</v>
      </c>
      <c r="C3818" s="218">
        <v>1.0472999999999999</v>
      </c>
    </row>
    <row r="3819" spans="1:3" ht="15" customHeight="1" x14ac:dyDescent="0.25">
      <c r="A3819" s="216">
        <v>45692</v>
      </c>
      <c r="B3819" s="217" t="s">
        <v>118</v>
      </c>
      <c r="C3819" s="218">
        <v>1.0548</v>
      </c>
    </row>
    <row r="3820" spans="1:3" ht="15" customHeight="1" x14ac:dyDescent="0.25">
      <c r="A3820" s="216">
        <v>45693</v>
      </c>
      <c r="B3820" s="217" t="s">
        <v>118</v>
      </c>
      <c r="C3820" s="218">
        <v>1.0620000000000001</v>
      </c>
    </row>
    <row r="3821" spans="1:3" ht="15" customHeight="1" x14ac:dyDescent="0.25">
      <c r="A3821" s="216">
        <v>45694</v>
      </c>
      <c r="B3821" s="217" t="s">
        <v>118</v>
      </c>
      <c r="C3821" s="218">
        <v>1.0691999999999999</v>
      </c>
    </row>
    <row r="3822" spans="1:3" ht="15" customHeight="1" x14ac:dyDescent="0.25">
      <c r="A3822" s="216">
        <v>45695</v>
      </c>
      <c r="B3822" s="217" t="s">
        <v>118</v>
      </c>
      <c r="C3822" s="218">
        <v>1.0907</v>
      </c>
    </row>
    <row r="3823" spans="1:3" ht="15" customHeight="1" x14ac:dyDescent="0.25">
      <c r="A3823" s="216">
        <v>45698</v>
      </c>
      <c r="B3823" s="217" t="s">
        <v>118</v>
      </c>
      <c r="C3823" s="218">
        <v>1.0978000000000001</v>
      </c>
    </row>
    <row r="3824" spans="1:3" ht="15" customHeight="1" x14ac:dyDescent="0.25">
      <c r="A3824" s="216">
        <v>45699</v>
      </c>
      <c r="B3824" s="217" t="s">
        <v>118</v>
      </c>
      <c r="C3824" s="218">
        <v>1.105</v>
      </c>
    </row>
    <row r="3825" spans="1:3" ht="15" customHeight="1" x14ac:dyDescent="0.25">
      <c r="A3825" s="216">
        <v>45700</v>
      </c>
      <c r="B3825" s="217" t="s">
        <v>118</v>
      </c>
      <c r="C3825" s="218">
        <v>1.1121000000000001</v>
      </c>
    </row>
    <row r="3826" spans="1:3" ht="15" customHeight="1" x14ac:dyDescent="0.25">
      <c r="A3826" s="216">
        <v>45701</v>
      </c>
      <c r="B3826" s="217" t="s">
        <v>118</v>
      </c>
      <c r="C3826" s="218">
        <v>1.1191</v>
      </c>
    </row>
    <row r="3827" spans="1:3" ht="15" customHeight="1" x14ac:dyDescent="0.25">
      <c r="A3827" s="216">
        <v>45702</v>
      </c>
      <c r="B3827" s="217" t="s">
        <v>118</v>
      </c>
      <c r="C3827" s="218">
        <v>1.1404000000000001</v>
      </c>
    </row>
    <row r="3828" spans="1:3" ht="15" customHeight="1" x14ac:dyDescent="0.25">
      <c r="A3828" s="216">
        <v>45705</v>
      </c>
      <c r="B3828" s="217" t="s">
        <v>118</v>
      </c>
      <c r="C3828" s="218">
        <v>1.1475</v>
      </c>
    </row>
    <row r="3829" spans="1:3" ht="15" customHeight="1" x14ac:dyDescent="0.25">
      <c r="A3829" s="216">
        <v>45706</v>
      </c>
      <c r="B3829" s="217" t="s">
        <v>118</v>
      </c>
      <c r="C3829" s="218">
        <v>1.1545000000000001</v>
      </c>
    </row>
    <row r="3830" spans="1:3" ht="15" customHeight="1" x14ac:dyDescent="0.25">
      <c r="A3830" s="216">
        <v>45707</v>
      </c>
      <c r="B3830" s="217" t="s">
        <v>118</v>
      </c>
      <c r="C3830" s="218">
        <v>1.1616</v>
      </c>
    </row>
    <row r="3831" spans="1:3" ht="15" customHeight="1" x14ac:dyDescent="0.25">
      <c r="A3831" s="216">
        <v>45708</v>
      </c>
      <c r="B3831" s="217" t="s">
        <v>118</v>
      </c>
      <c r="C3831" s="218">
        <v>1.1686000000000001</v>
      </c>
    </row>
    <row r="3832" spans="1:3" ht="15" customHeight="1" x14ac:dyDescent="0.25">
      <c r="A3832" s="216">
        <v>45709</v>
      </c>
      <c r="B3832" s="217" t="s">
        <v>118</v>
      </c>
      <c r="C3832" s="218">
        <v>1.1898</v>
      </c>
    </row>
    <row r="3833" spans="1:3" ht="15" customHeight="1" x14ac:dyDescent="0.25">
      <c r="A3833" s="216">
        <v>45712</v>
      </c>
      <c r="B3833" s="217" t="s">
        <v>118</v>
      </c>
      <c r="C3833" s="218">
        <v>1.1968000000000001</v>
      </c>
    </row>
    <row r="3834" spans="1:3" ht="15" customHeight="1" x14ac:dyDescent="0.25">
      <c r="A3834" s="216">
        <v>45713</v>
      </c>
      <c r="B3834" s="217" t="s">
        <v>118</v>
      </c>
      <c r="C3834" s="218">
        <v>1.2039</v>
      </c>
    </row>
    <row r="3835" spans="1:3" ht="15" customHeight="1" x14ac:dyDescent="0.25">
      <c r="A3835" s="216">
        <v>45714</v>
      </c>
      <c r="B3835" s="217" t="s">
        <v>118</v>
      </c>
      <c r="C3835" s="218">
        <v>1.2109000000000001</v>
      </c>
    </row>
    <row r="3836" spans="1:3" ht="15" customHeight="1" x14ac:dyDescent="0.25">
      <c r="A3836" s="216">
        <v>45715</v>
      </c>
      <c r="B3836" s="217" t="s">
        <v>118</v>
      </c>
      <c r="C3836" s="218">
        <v>1.2179</v>
      </c>
    </row>
    <row r="3837" spans="1:3" ht="15" customHeight="1" x14ac:dyDescent="0.25">
      <c r="A3837" s="216">
        <v>45716</v>
      </c>
      <c r="B3837" s="217" t="s">
        <v>118</v>
      </c>
      <c r="C3837" s="218">
        <v>1.2388999999999999</v>
      </c>
    </row>
    <row r="3838" spans="1:3" ht="15" customHeight="1" x14ac:dyDescent="0.25">
      <c r="A3838" s="216">
        <v>45719</v>
      </c>
      <c r="B3838" s="217" t="s">
        <v>118</v>
      </c>
      <c r="C3838" s="218">
        <v>1.2459</v>
      </c>
    </row>
    <row r="3839" spans="1:3" ht="15" customHeight="1" x14ac:dyDescent="0.25">
      <c r="A3839" s="216">
        <v>45720</v>
      </c>
      <c r="B3839" s="217" t="s">
        <v>118</v>
      </c>
      <c r="C3839" s="218">
        <v>1.2527999999999999</v>
      </c>
    </row>
    <row r="3840" spans="1:3" ht="15" customHeight="1" x14ac:dyDescent="0.25">
      <c r="A3840" s="216">
        <v>45721</v>
      </c>
      <c r="B3840" s="217" t="s">
        <v>118</v>
      </c>
      <c r="C3840" s="218">
        <v>1.2598</v>
      </c>
    </row>
    <row r="3841" spans="1:3" ht="15" customHeight="1" x14ac:dyDescent="0.25">
      <c r="A3841" s="216">
        <v>45722</v>
      </c>
      <c r="B3841" s="217" t="s">
        <v>118</v>
      </c>
      <c r="C3841" s="218">
        <v>1.2666999999999999</v>
      </c>
    </row>
    <row r="3842" spans="1:3" ht="15" customHeight="1" x14ac:dyDescent="0.25">
      <c r="A3842" s="216">
        <v>45723</v>
      </c>
      <c r="B3842" s="217" t="s">
        <v>118</v>
      </c>
      <c r="C3842" s="218">
        <v>1.2874000000000001</v>
      </c>
    </row>
    <row r="3843" spans="1:3" ht="15" customHeight="1" x14ac:dyDescent="0.25">
      <c r="A3843" s="216">
        <v>45726</v>
      </c>
      <c r="B3843" s="217" t="s">
        <v>118</v>
      </c>
      <c r="C3843" s="218">
        <v>1.2944</v>
      </c>
    </row>
    <row r="3844" spans="1:3" ht="15" customHeight="1" x14ac:dyDescent="0.25">
      <c r="A3844" s="216">
        <v>45727</v>
      </c>
      <c r="B3844" s="217" t="s">
        <v>118</v>
      </c>
      <c r="C3844" s="218">
        <v>1.3012999999999999</v>
      </c>
    </row>
    <row r="3845" spans="1:3" ht="15" customHeight="1" x14ac:dyDescent="0.25">
      <c r="A3845" s="216">
        <v>45728</v>
      </c>
      <c r="B3845" s="217" t="s">
        <v>118</v>
      </c>
      <c r="C3845" s="218">
        <v>1.3079000000000001</v>
      </c>
    </row>
    <row r="3846" spans="1:3" ht="15" customHeight="1" x14ac:dyDescent="0.25">
      <c r="A3846" s="216">
        <v>45729</v>
      </c>
      <c r="B3846" s="217" t="s">
        <v>118</v>
      </c>
      <c r="C3846" s="218">
        <v>1.3145</v>
      </c>
    </row>
    <row r="3847" spans="1:3" ht="15" customHeight="1" x14ac:dyDescent="0.25">
      <c r="A3847" s="216">
        <v>45730</v>
      </c>
      <c r="B3847" s="217" t="s">
        <v>118</v>
      </c>
      <c r="C3847" s="218">
        <v>1.3341000000000001</v>
      </c>
    </row>
    <row r="3848" spans="1:3" ht="15" customHeight="1" x14ac:dyDescent="0.25">
      <c r="A3848" s="216">
        <v>45733</v>
      </c>
      <c r="B3848" s="217" t="s">
        <v>118</v>
      </c>
      <c r="C3848" s="218">
        <v>1.3407</v>
      </c>
    </row>
    <row r="3849" spans="1:3" ht="15" customHeight="1" x14ac:dyDescent="0.25">
      <c r="A3849" s="216">
        <v>45734</v>
      </c>
      <c r="B3849" s="217" t="s">
        <v>118</v>
      </c>
      <c r="C3849" s="218">
        <v>1.3472</v>
      </c>
    </row>
    <row r="3850" spans="1:3" ht="15" customHeight="1" x14ac:dyDescent="0.25">
      <c r="A3850" s="216">
        <v>45735</v>
      </c>
      <c r="B3850" s="217" t="s">
        <v>118</v>
      </c>
      <c r="C3850" s="218">
        <v>1.3536999999999999</v>
      </c>
    </row>
    <row r="3851" spans="1:3" ht="15" customHeight="1" x14ac:dyDescent="0.25">
      <c r="A3851" s="216">
        <v>45736</v>
      </c>
      <c r="B3851" s="217" t="s">
        <v>118</v>
      </c>
      <c r="C3851" s="218">
        <v>1.3603000000000001</v>
      </c>
    </row>
    <row r="3852" spans="1:3" ht="15" customHeight="1" x14ac:dyDescent="0.25">
      <c r="A3852" s="216">
        <v>45737</v>
      </c>
      <c r="B3852" s="217" t="s">
        <v>118</v>
      </c>
      <c r="C3852" s="218">
        <v>1.3797999999999999</v>
      </c>
    </row>
    <row r="3853" spans="1:3" ht="15" customHeight="1" x14ac:dyDescent="0.25">
      <c r="A3853" s="216">
        <v>45740</v>
      </c>
      <c r="B3853" s="217" t="s">
        <v>118</v>
      </c>
      <c r="C3853" s="218">
        <v>1.3863000000000001</v>
      </c>
    </row>
    <row r="3854" spans="1:3" ht="15" customHeight="1" x14ac:dyDescent="0.25">
      <c r="A3854" s="216">
        <v>45741</v>
      </c>
      <c r="B3854" s="217" t="s">
        <v>118</v>
      </c>
      <c r="C3854" s="218">
        <v>1.3928</v>
      </c>
    </row>
    <row r="3855" spans="1:3" ht="15" customHeight="1" x14ac:dyDescent="0.25">
      <c r="A3855" s="216">
        <v>45742</v>
      </c>
      <c r="B3855" s="217" t="s">
        <v>118</v>
      </c>
      <c r="C3855" s="218">
        <v>1.3993</v>
      </c>
    </row>
    <row r="3856" spans="1:3" ht="15" customHeight="1" x14ac:dyDescent="0.25">
      <c r="A3856" s="216">
        <v>45743</v>
      </c>
      <c r="B3856" s="217" t="s">
        <v>118</v>
      </c>
      <c r="C3856" s="218">
        <v>1.4057999999999999</v>
      </c>
    </row>
    <row r="3857" spans="1:3" ht="15" customHeight="1" x14ac:dyDescent="0.25">
      <c r="A3857" s="216">
        <v>45744</v>
      </c>
      <c r="B3857" s="217" t="s">
        <v>118</v>
      </c>
      <c r="C3857" s="218">
        <v>1.4253</v>
      </c>
    </row>
    <row r="3858" spans="1:3" ht="15" customHeight="1" x14ac:dyDescent="0.25">
      <c r="A3858" s="216">
        <v>45747</v>
      </c>
      <c r="B3858" s="217" t="s">
        <v>118</v>
      </c>
      <c r="C3858" s="218">
        <v>1.4318</v>
      </c>
    </row>
    <row r="3859" spans="1:3" ht="15" customHeight="1" x14ac:dyDescent="0.25">
      <c r="A3859" s="216">
        <v>45748</v>
      </c>
      <c r="B3859" s="217" t="s">
        <v>118</v>
      </c>
      <c r="C3859" s="218">
        <v>1.4382999999999999</v>
      </c>
    </row>
    <row r="3860" spans="1:3" ht="15" customHeight="1" x14ac:dyDescent="0.25">
      <c r="A3860" s="216">
        <v>45749</v>
      </c>
      <c r="B3860" s="217" t="s">
        <v>118</v>
      </c>
      <c r="C3860" s="218">
        <v>1.4447000000000001</v>
      </c>
    </row>
    <row r="3861" spans="1:3" ht="15" customHeight="1" x14ac:dyDescent="0.25">
      <c r="A3861" s="216">
        <v>45750</v>
      </c>
      <c r="B3861" s="217" t="s">
        <v>118</v>
      </c>
      <c r="C3861" s="218">
        <v>1.4512</v>
      </c>
    </row>
    <row r="3862" spans="1:3" ht="15" customHeight="1" x14ac:dyDescent="0.25">
      <c r="A3862" s="216">
        <v>45751</v>
      </c>
      <c r="B3862" s="217" t="s">
        <v>118</v>
      </c>
      <c r="C3862" s="218">
        <v>1.4703999999999999</v>
      </c>
    </row>
    <row r="3863" spans="1:3" ht="15" customHeight="1" x14ac:dyDescent="0.25">
      <c r="A3863" s="216">
        <v>45754</v>
      </c>
      <c r="B3863" s="217" t="s">
        <v>118</v>
      </c>
      <c r="C3863" s="218">
        <v>1.4766999999999999</v>
      </c>
    </row>
    <row r="3864" spans="1:3" ht="15" customHeight="1" x14ac:dyDescent="0.25">
      <c r="A3864" s="216">
        <v>45755</v>
      </c>
      <c r="B3864" s="217" t="s">
        <v>118</v>
      </c>
      <c r="C3864" s="218">
        <v>1.4831000000000001</v>
      </c>
    </row>
    <row r="3865" spans="1:3" ht="15" customHeight="1" x14ac:dyDescent="0.25">
      <c r="A3865" s="216">
        <v>45756</v>
      </c>
      <c r="B3865" s="217" t="s">
        <v>118</v>
      </c>
      <c r="C3865" s="218">
        <v>1.4894000000000001</v>
      </c>
    </row>
    <row r="3866" spans="1:3" ht="15" customHeight="1" x14ac:dyDescent="0.25">
      <c r="A3866" s="216">
        <v>45757</v>
      </c>
      <c r="B3866" s="217" t="s">
        <v>118</v>
      </c>
      <c r="C3866" s="218">
        <v>1.4958</v>
      </c>
    </row>
    <row r="3867" spans="1:3" ht="15" customHeight="1" x14ac:dyDescent="0.25">
      <c r="A3867" s="216">
        <v>45758</v>
      </c>
      <c r="B3867" s="217" t="s">
        <v>118</v>
      </c>
      <c r="C3867" s="218">
        <v>1.5147999999999999</v>
      </c>
    </row>
    <row r="3868" spans="1:3" ht="15" customHeight="1" x14ac:dyDescent="0.25">
      <c r="A3868" s="216">
        <v>45761</v>
      </c>
      <c r="B3868" s="217" t="s">
        <v>118</v>
      </c>
      <c r="C3868" s="218">
        <v>1.5212000000000001</v>
      </c>
    </row>
    <row r="3869" spans="1:3" ht="15" customHeight="1" x14ac:dyDescent="0.25">
      <c r="A3869" s="216">
        <v>45762</v>
      </c>
      <c r="B3869" s="217" t="s">
        <v>118</v>
      </c>
      <c r="C3869" s="218">
        <v>1.5275000000000001</v>
      </c>
    </row>
    <row r="3870" spans="1:3" ht="15" customHeight="1" x14ac:dyDescent="0.25">
      <c r="A3870" s="216">
        <v>45763</v>
      </c>
      <c r="B3870" s="217" t="s">
        <v>118</v>
      </c>
      <c r="C3870" s="218">
        <v>1.5338000000000001</v>
      </c>
    </row>
    <row r="3871" spans="1:3" ht="15" customHeight="1" x14ac:dyDescent="0.25">
      <c r="A3871" s="216">
        <v>45764</v>
      </c>
      <c r="B3871" s="217" t="s">
        <v>118</v>
      </c>
      <c r="C3871" s="218">
        <v>1.5654999999999999</v>
      </c>
    </row>
    <row r="3872" spans="1:3" ht="15" customHeight="1" x14ac:dyDescent="0.25">
      <c r="A3872" s="216">
        <v>45769</v>
      </c>
      <c r="B3872" s="217" t="s">
        <v>118</v>
      </c>
      <c r="C3872" s="218">
        <v>1.5718000000000001</v>
      </c>
    </row>
    <row r="3873" spans="1:3" ht="15" customHeight="1" x14ac:dyDescent="0.25">
      <c r="A3873" s="216">
        <v>45770</v>
      </c>
      <c r="B3873" s="217" t="s">
        <v>118</v>
      </c>
      <c r="C3873" s="218">
        <v>1.5778000000000001</v>
      </c>
    </row>
    <row r="3874" spans="1:3" ht="15" customHeight="1" x14ac:dyDescent="0.25">
      <c r="A3874" s="216">
        <v>45771</v>
      </c>
      <c r="B3874" s="217" t="s">
        <v>118</v>
      </c>
      <c r="C3874" s="218">
        <v>1.5838000000000001</v>
      </c>
    </row>
    <row r="3875" spans="1:3" ht="15" customHeight="1" x14ac:dyDescent="0.25">
      <c r="A3875" s="216">
        <v>45772</v>
      </c>
      <c r="B3875" s="217" t="s">
        <v>118</v>
      </c>
      <c r="C3875" s="218">
        <v>1.6017999999999999</v>
      </c>
    </row>
    <row r="3876" spans="1:3" ht="15" customHeight="1" x14ac:dyDescent="0.25">
      <c r="A3876" s="216">
        <v>45775</v>
      </c>
      <c r="B3876" s="217" t="s">
        <v>118</v>
      </c>
      <c r="C3876" s="218">
        <v>1.6076999999999999</v>
      </c>
    </row>
    <row r="3877" spans="1:3" ht="15" customHeight="1" x14ac:dyDescent="0.25">
      <c r="A3877" s="216">
        <v>45776</v>
      </c>
      <c r="B3877" s="217" t="s">
        <v>118</v>
      </c>
      <c r="C3877" s="218">
        <v>1.6135999999999999</v>
      </c>
    </row>
    <row r="3878" spans="1:3" ht="15" customHeight="1" x14ac:dyDescent="0.25">
      <c r="A3878" s="216">
        <v>45777</v>
      </c>
      <c r="B3878" s="217" t="s">
        <v>118</v>
      </c>
      <c r="C3878" s="218">
        <v>1.6254</v>
      </c>
    </row>
    <row r="3879" spans="1:3" ht="15" customHeight="1" x14ac:dyDescent="0.25">
      <c r="A3879" s="216">
        <v>45779</v>
      </c>
      <c r="B3879" s="217" t="s">
        <v>118</v>
      </c>
      <c r="C3879" s="218">
        <v>1.6429</v>
      </c>
    </row>
    <row r="3880" spans="1:3" ht="15" customHeight="1" x14ac:dyDescent="0.25">
      <c r="A3880" s="216">
        <v>45782</v>
      </c>
      <c r="B3880" s="217" t="s">
        <v>118</v>
      </c>
      <c r="C3880" s="218">
        <v>1.6488</v>
      </c>
    </row>
    <row r="3881" spans="1:3" ht="15" customHeight="1" x14ac:dyDescent="0.25">
      <c r="A3881" s="216">
        <v>45783</v>
      </c>
      <c r="B3881" s="217" t="s">
        <v>118</v>
      </c>
      <c r="C3881" s="218">
        <v>1.6547000000000001</v>
      </c>
    </row>
    <row r="3882" spans="1:3" ht="15" customHeight="1" x14ac:dyDescent="0.25">
      <c r="A3882" s="216">
        <v>45784</v>
      </c>
      <c r="B3882" s="217" t="s">
        <v>118</v>
      </c>
      <c r="C3882" s="218">
        <v>1.6605000000000001</v>
      </c>
    </row>
    <row r="3883" spans="1:3" ht="15" customHeight="1" x14ac:dyDescent="0.25">
      <c r="A3883" s="216">
        <v>45785</v>
      </c>
      <c r="B3883" s="217" t="s">
        <v>118</v>
      </c>
      <c r="C3883" s="218">
        <v>1.6662999999999999</v>
      </c>
    </row>
    <row r="3884" spans="1:3" ht="15" customHeight="1" x14ac:dyDescent="0.25">
      <c r="A3884" s="216">
        <v>45786</v>
      </c>
      <c r="B3884" s="217" t="s">
        <v>118</v>
      </c>
      <c r="C3884" s="218">
        <v>1.6837</v>
      </c>
    </row>
    <row r="3885" spans="1:3" ht="15" customHeight="1" x14ac:dyDescent="0.25">
      <c r="A3885" s="216">
        <v>45789</v>
      </c>
      <c r="B3885" s="217" t="s">
        <v>118</v>
      </c>
      <c r="C3885" s="218">
        <v>1.6895</v>
      </c>
    </row>
    <row r="3886" spans="1:3" ht="15" customHeight="1" x14ac:dyDescent="0.25">
      <c r="A3886" s="216">
        <v>45790</v>
      </c>
      <c r="B3886" s="217" t="s">
        <v>118</v>
      </c>
      <c r="C3886" s="218">
        <v>1.6953</v>
      </c>
    </row>
    <row r="3887" spans="1:3" ht="15" customHeight="1" x14ac:dyDescent="0.25">
      <c r="A3887" s="216">
        <v>45791</v>
      </c>
      <c r="B3887" s="217" t="s">
        <v>118</v>
      </c>
      <c r="C3887" s="218">
        <v>1.7011000000000001</v>
      </c>
    </row>
    <row r="3888" spans="1:3" ht="15" customHeight="1" x14ac:dyDescent="0.25">
      <c r="A3888" s="216">
        <v>45792</v>
      </c>
      <c r="B3888" s="217" t="s">
        <v>118</v>
      </c>
      <c r="C3888" s="218">
        <v>1.7069000000000001</v>
      </c>
    </row>
    <row r="3889" spans="1:3" ht="15" customHeight="1" x14ac:dyDescent="0.25">
      <c r="A3889" s="216">
        <v>45793</v>
      </c>
      <c r="B3889" s="217" t="s">
        <v>118</v>
      </c>
      <c r="C3889" s="218">
        <v>1.7242999999999999</v>
      </c>
    </row>
    <row r="3890" spans="1:3" ht="15" customHeight="1" x14ac:dyDescent="0.25">
      <c r="A3890" s="216">
        <v>45796</v>
      </c>
      <c r="B3890" s="217" t="s">
        <v>118</v>
      </c>
      <c r="C3890" s="218">
        <v>1.73</v>
      </c>
    </row>
    <row r="3891" spans="1:3" ht="15" customHeight="1" x14ac:dyDescent="0.25">
      <c r="A3891" s="216">
        <v>45797</v>
      </c>
      <c r="B3891" s="217" t="s">
        <v>118</v>
      </c>
      <c r="C3891" s="218">
        <v>1.7358</v>
      </c>
    </row>
    <row r="3892" spans="1:3" ht="15" customHeight="1" x14ac:dyDescent="0.25">
      <c r="A3892" s="216">
        <v>45798</v>
      </c>
      <c r="B3892" s="217" t="s">
        <v>118</v>
      </c>
      <c r="C3892" s="218">
        <v>1.7416</v>
      </c>
    </row>
    <row r="3893" spans="1:3" ht="15" customHeight="1" x14ac:dyDescent="0.25">
      <c r="A3893" s="216">
        <v>45799</v>
      </c>
      <c r="B3893" s="217" t="s">
        <v>118</v>
      </c>
      <c r="C3893" s="218">
        <v>1.7474000000000001</v>
      </c>
    </row>
    <row r="3894" spans="1:3" ht="15" customHeight="1" x14ac:dyDescent="0.25">
      <c r="A3894" s="216">
        <v>45800</v>
      </c>
      <c r="B3894" s="217" t="s">
        <v>118</v>
      </c>
      <c r="C3894" s="218">
        <v>1.7646999999999999</v>
      </c>
    </row>
    <row r="3895" spans="1:3" ht="15" customHeight="1" x14ac:dyDescent="0.25">
      <c r="A3895" s="216">
        <v>45803</v>
      </c>
      <c r="B3895" s="217" t="s">
        <v>118</v>
      </c>
      <c r="C3895" s="218">
        <v>1.7705</v>
      </c>
    </row>
    <row r="3896" spans="1:3" ht="15" customHeight="1" x14ac:dyDescent="0.25">
      <c r="A3896" s="216">
        <v>45804</v>
      </c>
      <c r="B3896" s="217" t="s">
        <v>118</v>
      </c>
      <c r="C3896" s="218">
        <v>1.7763</v>
      </c>
    </row>
    <row r="3897" spans="1:3" ht="15" customHeight="1" x14ac:dyDescent="0.25">
      <c r="A3897" s="216">
        <v>45805</v>
      </c>
      <c r="B3897" s="217" t="s">
        <v>118</v>
      </c>
      <c r="C3897" s="218">
        <v>1.7821</v>
      </c>
    </row>
    <row r="3898" spans="1:3" ht="15" customHeight="1" x14ac:dyDescent="0.25">
      <c r="A3898" s="216">
        <v>45806</v>
      </c>
      <c r="B3898" s="217" t="s">
        <v>118</v>
      </c>
      <c r="C3898" s="218">
        <v>1.7879</v>
      </c>
    </row>
    <row r="3899" spans="1:3" ht="15" customHeight="1" x14ac:dyDescent="0.25">
      <c r="A3899" s="216">
        <v>45807</v>
      </c>
      <c r="B3899" s="217" t="s">
        <v>118</v>
      </c>
      <c r="C3899" s="218">
        <v>1.8051999999999999</v>
      </c>
    </row>
    <row r="3900" spans="1:3" ht="15" customHeight="1" x14ac:dyDescent="0.25">
      <c r="A3900" s="216">
        <v>45810</v>
      </c>
      <c r="B3900" s="217" t="s">
        <v>118</v>
      </c>
      <c r="C3900" s="218">
        <v>1.8109</v>
      </c>
    </row>
    <row r="3901" spans="1:3" ht="15" customHeight="1" x14ac:dyDescent="0.25">
      <c r="A3901" s="216">
        <v>45811</v>
      </c>
      <c r="B3901" s="217" t="s">
        <v>118</v>
      </c>
      <c r="C3901" s="218">
        <v>1.8166</v>
      </c>
    </row>
    <row r="3902" spans="1:3" ht="15" customHeight="1" x14ac:dyDescent="0.25">
      <c r="A3902" s="216">
        <v>45812</v>
      </c>
      <c r="B3902" s="217" t="s">
        <v>118</v>
      </c>
      <c r="C3902" s="218">
        <v>1.8223</v>
      </c>
    </row>
    <row r="3903" spans="1:3" ht="15" customHeight="1" x14ac:dyDescent="0.25">
      <c r="A3903" s="216">
        <v>45813</v>
      </c>
      <c r="B3903" s="217" t="s">
        <v>118</v>
      </c>
      <c r="C3903" s="218">
        <v>1.8280000000000001</v>
      </c>
    </row>
    <row r="3904" spans="1:3" ht="15" customHeight="1" x14ac:dyDescent="0.25">
      <c r="A3904" s="216">
        <v>45814</v>
      </c>
      <c r="B3904" s="217" t="s">
        <v>118</v>
      </c>
      <c r="C3904" s="218">
        <v>1.8449</v>
      </c>
    </row>
    <row r="3905" spans="1:3" ht="15" customHeight="1" x14ac:dyDescent="0.25">
      <c r="A3905" s="216">
        <v>45817</v>
      </c>
      <c r="B3905" s="217" t="s">
        <v>118</v>
      </c>
      <c r="C3905" s="218">
        <v>1.8506</v>
      </c>
    </row>
    <row r="3906" spans="1:3" ht="15" customHeight="1" x14ac:dyDescent="0.25">
      <c r="A3906" s="216">
        <v>45818</v>
      </c>
      <c r="B3906" s="217" t="s">
        <v>118</v>
      </c>
      <c r="C3906" s="218">
        <v>1.8562000000000001</v>
      </c>
    </row>
    <row r="3907" spans="1:3" ht="15" customHeight="1" x14ac:dyDescent="0.25">
      <c r="A3907" s="216">
        <v>45819</v>
      </c>
      <c r="B3907" s="217" t="s">
        <v>118</v>
      </c>
      <c r="C3907" s="218">
        <v>1.8615999999999999</v>
      </c>
    </row>
    <row r="3908" spans="1:3" ht="15" customHeight="1" x14ac:dyDescent="0.25">
      <c r="A3908" s="216">
        <v>45820</v>
      </c>
      <c r="B3908" s="217" t="s">
        <v>118</v>
      </c>
      <c r="C3908" s="218">
        <v>1.8669</v>
      </c>
    </row>
    <row r="3909" spans="1:3" ht="15" customHeight="1" x14ac:dyDescent="0.25">
      <c r="A3909" s="216">
        <v>45821</v>
      </c>
      <c r="B3909" s="217" t="s">
        <v>118</v>
      </c>
      <c r="C3909" s="218">
        <v>1.8827</v>
      </c>
    </row>
    <row r="3910" spans="1:3" ht="15" customHeight="1" x14ac:dyDescent="0.25">
      <c r="A3910" s="216">
        <v>45824</v>
      </c>
      <c r="B3910" s="217" t="s">
        <v>118</v>
      </c>
      <c r="C3910" s="218">
        <v>1.8879999999999999</v>
      </c>
    </row>
    <row r="3911" spans="1:3" ht="15" customHeight="1" x14ac:dyDescent="0.25">
      <c r="A3911" s="216">
        <v>45825</v>
      </c>
      <c r="B3911" s="217" t="s">
        <v>118</v>
      </c>
      <c r="C3911" s="218">
        <v>1.8932</v>
      </c>
    </row>
    <row r="3912" spans="1:3" ht="15" customHeight="1" x14ac:dyDescent="0.25">
      <c r="A3912" s="216">
        <v>45826</v>
      </c>
      <c r="B3912" s="217" t="s">
        <v>118</v>
      </c>
      <c r="C3912" s="218">
        <v>1.8984000000000001</v>
      </c>
    </row>
    <row r="3913" spans="1:3" ht="15" customHeight="1" x14ac:dyDescent="0.25">
      <c r="A3913" s="216">
        <v>45827</v>
      </c>
      <c r="B3913" s="217" t="s">
        <v>118</v>
      </c>
      <c r="C3913" s="218">
        <v>1.9036999999999999</v>
      </c>
    </row>
    <row r="3914" spans="1:3" ht="15" customHeight="1" x14ac:dyDescent="0.25">
      <c r="A3914" s="216">
        <v>45828</v>
      </c>
      <c r="B3914" s="217" t="s">
        <v>118</v>
      </c>
      <c r="C3914" s="218">
        <v>1.9193</v>
      </c>
    </row>
    <row r="3915" spans="1:3" ht="15" customHeight="1" x14ac:dyDescent="0.25">
      <c r="A3915" s="216">
        <v>45831</v>
      </c>
      <c r="B3915" s="217" t="s">
        <v>118</v>
      </c>
      <c r="C3915" s="218">
        <v>1.9245000000000001</v>
      </c>
    </row>
    <row r="3916" spans="1:3" ht="15" customHeight="1" x14ac:dyDescent="0.25">
      <c r="A3916" s="216">
        <v>45832</v>
      </c>
      <c r="B3916" s="217" t="s">
        <v>118</v>
      </c>
      <c r="C3916" s="218">
        <v>1.9297</v>
      </c>
    </row>
    <row r="3917" spans="1:3" ht="15" customHeight="1" x14ac:dyDescent="0.25">
      <c r="A3917" s="216">
        <v>45833</v>
      </c>
      <c r="B3917" s="217" t="s">
        <v>118</v>
      </c>
      <c r="C3917" s="218">
        <v>1.9350000000000001</v>
      </c>
    </row>
    <row r="3918" spans="1:3" ht="15" customHeight="1" x14ac:dyDescent="0.25">
      <c r="A3918" s="216">
        <v>45834</v>
      </c>
      <c r="B3918" s="217" t="s">
        <v>118</v>
      </c>
      <c r="C3918" s="218">
        <v>1.9401999999999999</v>
      </c>
    </row>
    <row r="3919" spans="1:3" ht="15" customHeight="1" x14ac:dyDescent="0.25">
      <c r="A3919" s="216">
        <v>45835</v>
      </c>
      <c r="B3919" s="217" t="s">
        <v>118</v>
      </c>
      <c r="C3919" s="218">
        <v>1.9559</v>
      </c>
    </row>
    <row r="3920" spans="1:3" ht="15" customHeight="1" x14ac:dyDescent="0.25">
      <c r="A3920" s="216">
        <v>45838</v>
      </c>
      <c r="B3920" s="217" t="s">
        <v>118</v>
      </c>
      <c r="C3920" s="218">
        <v>1.9612000000000001</v>
      </c>
    </row>
    <row r="3921" spans="1:3" ht="15" customHeight="1" x14ac:dyDescent="0.25">
      <c r="A3921" s="216">
        <v>45839</v>
      </c>
      <c r="B3921" s="217" t="s">
        <v>118</v>
      </c>
      <c r="C3921" s="218">
        <v>1.9663999999999999</v>
      </c>
    </row>
    <row r="3922" spans="1:3" ht="15" customHeight="1" x14ac:dyDescent="0.25">
      <c r="A3922" s="216">
        <v>45840</v>
      </c>
      <c r="B3922" s="217" t="s">
        <v>118</v>
      </c>
      <c r="C3922" s="218">
        <v>1.9716</v>
      </c>
    </row>
    <row r="3923" spans="1:3" ht="15" customHeight="1" x14ac:dyDescent="0.25">
      <c r="A3923" s="216">
        <v>45841</v>
      </c>
      <c r="B3923" s="217" t="s">
        <v>118</v>
      </c>
      <c r="C3923" s="218">
        <v>1.9767999999999999</v>
      </c>
    </row>
    <row r="3924" spans="1:3" ht="15" customHeight="1" x14ac:dyDescent="0.25">
      <c r="A3924" s="216">
        <v>45842</v>
      </c>
      <c r="B3924" s="217" t="s">
        <v>118</v>
      </c>
      <c r="C3924" s="218">
        <v>1.9923</v>
      </c>
    </row>
    <row r="3925" spans="1:3" ht="15" customHeight="1" x14ac:dyDescent="0.25">
      <c r="A3925" s="216">
        <v>45845</v>
      </c>
      <c r="B3925" s="217" t="s">
        <v>118</v>
      </c>
      <c r="C3925" s="218">
        <v>1.9975000000000001</v>
      </c>
    </row>
    <row r="3926" spans="1:3" ht="15" customHeight="1" x14ac:dyDescent="0.25">
      <c r="A3926" s="216">
        <v>45846</v>
      </c>
      <c r="B3926" s="217" t="s">
        <v>118</v>
      </c>
      <c r="C3926" s="218">
        <v>2.0026999999999999</v>
      </c>
    </row>
    <row r="3927" spans="1:3" ht="15" customHeight="1" x14ac:dyDescent="0.25">
      <c r="A3927" s="216">
        <v>45847</v>
      </c>
      <c r="B3927" s="217" t="s">
        <v>118</v>
      </c>
      <c r="C3927" s="218">
        <v>2.0078</v>
      </c>
    </row>
    <row r="3928" spans="1:3" ht="15" customHeight="1" x14ac:dyDescent="0.25">
      <c r="A3928" s="216">
        <v>45848</v>
      </c>
      <c r="B3928" s="217" t="s">
        <v>118</v>
      </c>
      <c r="C3928" s="218">
        <v>2.0129999999999999</v>
      </c>
    </row>
    <row r="3929" spans="1:3" ht="15" customHeight="1" x14ac:dyDescent="0.25">
      <c r="A3929" s="216">
        <v>45849</v>
      </c>
      <c r="B3929" s="217" t="s">
        <v>118</v>
      </c>
      <c r="C3929" s="218">
        <v>2.0285000000000002</v>
      </c>
    </row>
    <row r="3930" spans="1:3" ht="15" customHeight="1" x14ac:dyDescent="0.25">
      <c r="A3930" s="216">
        <v>45852</v>
      </c>
      <c r="B3930" s="217" t="s">
        <v>118</v>
      </c>
      <c r="C3930" s="218">
        <v>2.0337000000000001</v>
      </c>
    </row>
    <row r="3931" spans="1:3" ht="15" customHeight="1" x14ac:dyDescent="0.25">
      <c r="A3931" s="216">
        <v>45853</v>
      </c>
      <c r="B3931" s="217" t="s">
        <v>118</v>
      </c>
      <c r="C3931" s="218">
        <v>2.0388999999999999</v>
      </c>
    </row>
    <row r="3932" spans="1:3" ht="15" customHeight="1" x14ac:dyDescent="0.25">
      <c r="A3932" s="216">
        <v>45854</v>
      </c>
      <c r="B3932" s="217" t="s">
        <v>118</v>
      </c>
      <c r="C3932" s="218">
        <v>2.0440999999999998</v>
      </c>
    </row>
    <row r="3933" spans="1:3" ht="15" customHeight="1" x14ac:dyDescent="0.25">
      <c r="A3933" s="216">
        <v>45855</v>
      </c>
      <c r="B3933" s="217" t="s">
        <v>118</v>
      </c>
      <c r="C3933" s="218">
        <v>2.0491999999999999</v>
      </c>
    </row>
    <row r="3934" spans="1:3" ht="15" customHeight="1" x14ac:dyDescent="0.25">
      <c r="A3934" s="216">
        <v>45856</v>
      </c>
      <c r="B3934" s="217" t="s">
        <v>118</v>
      </c>
      <c r="C3934" s="218">
        <v>2.0647000000000002</v>
      </c>
    </row>
    <row r="3935" spans="1:3" ht="15" customHeight="1" x14ac:dyDescent="0.25">
      <c r="A3935" s="216">
        <v>45859</v>
      </c>
      <c r="B3935" s="217" t="s">
        <v>118</v>
      </c>
      <c r="C3935" s="218">
        <v>2.0697999999999999</v>
      </c>
    </row>
    <row r="3936" spans="1:3" ht="15" customHeight="1" x14ac:dyDescent="0.25">
      <c r="A3936" s="216">
        <v>45860</v>
      </c>
      <c r="B3936" s="217" t="s">
        <v>118</v>
      </c>
      <c r="C3936" s="218">
        <v>2.0750000000000002</v>
      </c>
    </row>
    <row r="3937" spans="1:3" ht="15" customHeight="1" x14ac:dyDescent="0.25">
      <c r="A3937" s="216">
        <v>45861</v>
      </c>
      <c r="B3937" s="217" t="s">
        <v>118</v>
      </c>
      <c r="C3937" s="218">
        <v>2.0800999999999998</v>
      </c>
    </row>
    <row r="3938" spans="1:3" ht="15" customHeight="1" x14ac:dyDescent="0.25">
      <c r="A3938" s="216">
        <v>45862</v>
      </c>
      <c r="B3938" s="217" t="s">
        <v>118</v>
      </c>
      <c r="C3938" s="218">
        <v>2.0853000000000002</v>
      </c>
    </row>
    <row r="3939" spans="1:3" ht="15" customHeight="1" x14ac:dyDescent="0.25">
      <c r="A3939" s="216">
        <v>45863</v>
      </c>
      <c r="B3939" s="217" t="s">
        <v>118</v>
      </c>
      <c r="C3939" s="218">
        <v>2.1006999999999998</v>
      </c>
    </row>
    <row r="3940" spans="1:3" ht="15" customHeight="1" x14ac:dyDescent="0.25">
      <c r="A3940" s="216">
        <v>45866</v>
      </c>
      <c r="B3940" s="217" t="s">
        <v>118</v>
      </c>
      <c r="C3940" s="218">
        <v>2.1059000000000001</v>
      </c>
    </row>
    <row r="3941" spans="1:3" ht="15" customHeight="1" x14ac:dyDescent="0.25">
      <c r="A3941" s="216">
        <v>45867</v>
      </c>
      <c r="B3941" s="217" t="s">
        <v>118</v>
      </c>
      <c r="C3941" s="218">
        <v>2.1110000000000002</v>
      </c>
    </row>
    <row r="3942" spans="1:3" ht="15" customHeight="1" x14ac:dyDescent="0.25">
      <c r="A3942" s="216">
        <v>45868</v>
      </c>
      <c r="B3942" s="217" t="s">
        <v>118</v>
      </c>
      <c r="C3942" s="218">
        <v>2.1162000000000001</v>
      </c>
    </row>
    <row r="3943" spans="1:3" ht="15" customHeight="1" x14ac:dyDescent="0.25">
      <c r="A3943" s="216">
        <v>45869</v>
      </c>
      <c r="B3943" s="217" t="s">
        <v>118</v>
      </c>
      <c r="C3943" s="218">
        <v>2.1213000000000002</v>
      </c>
    </row>
    <row r="3944" spans="1:3" ht="15" customHeight="1" x14ac:dyDescent="0.25">
      <c r="A3944" s="216">
        <v>45870</v>
      </c>
      <c r="B3944" s="217" t="s">
        <v>118</v>
      </c>
      <c r="C3944" s="218">
        <v>2.1366999999999998</v>
      </c>
    </row>
    <row r="3945" spans="1:3" ht="15" customHeight="1" x14ac:dyDescent="0.25">
      <c r="A3945" s="216">
        <v>45873</v>
      </c>
      <c r="B3945" s="217" t="s">
        <v>118</v>
      </c>
      <c r="C3945" s="218">
        <v>2.1419000000000001</v>
      </c>
    </row>
    <row r="3946" spans="1:3" ht="15" customHeight="1" x14ac:dyDescent="0.25">
      <c r="A3946" s="216">
        <v>45874</v>
      </c>
      <c r="B3946" s="217" t="s">
        <v>118</v>
      </c>
      <c r="C3946" s="218">
        <v>2.1469999999999998</v>
      </c>
    </row>
    <row r="3947" spans="1:3" ht="15" customHeight="1" x14ac:dyDescent="0.25">
      <c r="A3947" s="216">
        <v>45875</v>
      </c>
      <c r="B3947" s="217" t="s">
        <v>118</v>
      </c>
      <c r="C3947" s="218">
        <v>2.1520999999999999</v>
      </c>
    </row>
    <row r="3948" spans="1:3" ht="15" customHeight="1" x14ac:dyDescent="0.25">
      <c r="A3948" s="216">
        <v>45876</v>
      </c>
      <c r="B3948" s="217" t="s">
        <v>118</v>
      </c>
      <c r="C3948" s="218">
        <v>2.1572</v>
      </c>
    </row>
    <row r="3949" spans="1:3" ht="15" customHeight="1" x14ac:dyDescent="0.25">
      <c r="A3949" s="216">
        <v>45877</v>
      </c>
      <c r="B3949" s="217" t="s">
        <v>118</v>
      </c>
      <c r="C3949" s="218">
        <v>2.1726000000000001</v>
      </c>
    </row>
    <row r="3950" spans="1:3" ht="15" customHeight="1" x14ac:dyDescent="0.25">
      <c r="A3950" s="216">
        <v>45880</v>
      </c>
      <c r="B3950" s="217" t="s">
        <v>118</v>
      </c>
      <c r="C3950" s="218">
        <v>2.1777000000000002</v>
      </c>
    </row>
    <row r="3951" spans="1:3" ht="15" customHeight="1" x14ac:dyDescent="0.25">
      <c r="A3951" s="216">
        <v>45881</v>
      </c>
      <c r="B3951" s="217" t="s">
        <v>118</v>
      </c>
      <c r="C3951" s="218">
        <v>2.1827999999999999</v>
      </c>
    </row>
    <row r="3952" spans="1:3" ht="15" customHeight="1" x14ac:dyDescent="0.25">
      <c r="A3952" s="216">
        <v>45882</v>
      </c>
      <c r="B3952" s="217" t="s">
        <v>118</v>
      </c>
      <c r="C3952" s="218">
        <v>2.1880000000000002</v>
      </c>
    </row>
    <row r="3953" spans="1:3" ht="15" customHeight="1" x14ac:dyDescent="0.25">
      <c r="A3953" s="216">
        <v>45883</v>
      </c>
      <c r="B3953" s="217" t="s">
        <v>118</v>
      </c>
      <c r="C3953" s="218">
        <v>2.1930999999999998</v>
      </c>
    </row>
    <row r="3954" spans="1:3" ht="15" customHeight="1" x14ac:dyDescent="0.25">
      <c r="A3954" s="216">
        <v>45884</v>
      </c>
      <c r="B3954" s="217" t="s">
        <v>118</v>
      </c>
      <c r="C3954" s="218">
        <v>2.2084000000000001</v>
      </c>
    </row>
    <row r="3955" spans="1:3" ht="15" customHeight="1" x14ac:dyDescent="0.25">
      <c r="A3955" s="216">
        <v>45887</v>
      </c>
      <c r="B3955" s="217" t="s">
        <v>118</v>
      </c>
      <c r="C3955" s="218">
        <v>2.2136</v>
      </c>
    </row>
    <row r="3956" spans="1:3" ht="15" customHeight="1" x14ac:dyDescent="0.25">
      <c r="A3956" s="216">
        <v>45888</v>
      </c>
      <c r="B3956" s="217" t="s">
        <v>118</v>
      </c>
      <c r="C3956" s="218">
        <v>2.2187000000000001</v>
      </c>
    </row>
    <row r="3957" spans="1:3" ht="15" customHeight="1" x14ac:dyDescent="0.25">
      <c r="A3957" s="216">
        <v>45889</v>
      </c>
      <c r="B3957" s="217" t="s">
        <v>118</v>
      </c>
      <c r="C3957" s="218">
        <v>2.2238000000000002</v>
      </c>
    </row>
    <row r="3958" spans="1:3" ht="15" customHeight="1" x14ac:dyDescent="0.25">
      <c r="A3958" s="216">
        <v>45890</v>
      </c>
      <c r="B3958" s="217" t="s">
        <v>118</v>
      </c>
      <c r="C3958" s="218">
        <v>2.2288999999999999</v>
      </c>
    </row>
    <row r="3959" spans="1:3" ht="15" customHeight="1" x14ac:dyDescent="0.25">
      <c r="A3959" s="216">
        <v>45891</v>
      </c>
      <c r="B3959" s="217" t="s">
        <v>118</v>
      </c>
      <c r="C3959" s="218">
        <v>2.2442000000000002</v>
      </c>
    </row>
    <row r="3960" spans="1:3" ht="15" customHeight="1" x14ac:dyDescent="0.25">
      <c r="A3960" s="216">
        <v>45894</v>
      </c>
      <c r="B3960" s="217" t="s">
        <v>118</v>
      </c>
      <c r="C3960" s="218">
        <v>2.2492999999999999</v>
      </c>
    </row>
    <row r="3961" spans="1:3" ht="15" customHeight="1" x14ac:dyDescent="0.25">
      <c r="A3961" s="216">
        <v>45895</v>
      </c>
      <c r="B3961" s="217" t="s">
        <v>118</v>
      </c>
      <c r="C3961" s="218">
        <v>2.2544</v>
      </c>
    </row>
    <row r="3962" spans="1:3" ht="15" customHeight="1" x14ac:dyDescent="0.25">
      <c r="A3962" s="216">
        <v>45896</v>
      </c>
      <c r="B3962" s="217" t="s">
        <v>118</v>
      </c>
      <c r="C3962" s="218">
        <v>2.2595000000000001</v>
      </c>
    </row>
    <row r="3963" spans="1:3" ht="15" customHeight="1" x14ac:dyDescent="0.25">
      <c r="A3963" s="216">
        <v>45897</v>
      </c>
      <c r="B3963" s="217" t="s">
        <v>118</v>
      </c>
      <c r="C3963" s="218">
        <v>2.2646000000000002</v>
      </c>
    </row>
    <row r="3964" spans="1:3" ht="15" customHeight="1" x14ac:dyDescent="0.25">
      <c r="A3964" s="216">
        <v>45898</v>
      </c>
      <c r="B3964" s="217" t="s">
        <v>118</v>
      </c>
      <c r="C3964" s="218">
        <v>2.2799</v>
      </c>
    </row>
    <row r="3965" spans="1:3" ht="15" customHeight="1" x14ac:dyDescent="0.25">
      <c r="A3965" s="216">
        <v>45901</v>
      </c>
      <c r="B3965" s="217" t="s">
        <v>118</v>
      </c>
      <c r="C3965" s="218">
        <v>2.2850000000000001</v>
      </c>
    </row>
    <row r="3966" spans="1:3" ht="15" customHeight="1" x14ac:dyDescent="0.25">
      <c r="A3966" s="216">
        <v>45902</v>
      </c>
      <c r="B3966" s="217" t="s">
        <v>118</v>
      </c>
      <c r="C3966" s="218">
        <v>2.2900999999999998</v>
      </c>
    </row>
    <row r="3967" spans="1:3" ht="15" customHeight="1" x14ac:dyDescent="0.25">
      <c r="A3967" s="216">
        <v>45903</v>
      </c>
      <c r="B3967" s="217" t="s">
        <v>118</v>
      </c>
      <c r="C3967" s="218">
        <v>2.2951999999999999</v>
      </c>
    </row>
    <row r="3968" spans="1:3" ht="15" customHeight="1" x14ac:dyDescent="0.25">
      <c r="A3968" s="216">
        <v>45904</v>
      </c>
      <c r="B3968" s="217" t="s">
        <v>118</v>
      </c>
      <c r="C3968" s="218">
        <v>2.3003</v>
      </c>
    </row>
    <row r="3969" spans="1:3" ht="15" customHeight="1" x14ac:dyDescent="0.25">
      <c r="A3969" s="216">
        <v>45905</v>
      </c>
      <c r="B3969" s="217" t="s">
        <v>118</v>
      </c>
      <c r="C3969" s="218">
        <v>2.3155999999999999</v>
      </c>
    </row>
    <row r="3970" spans="1:3" ht="15" customHeight="1" x14ac:dyDescent="0.25">
      <c r="A3970" s="216">
        <v>45908</v>
      </c>
      <c r="B3970" s="217" t="s">
        <v>118</v>
      </c>
      <c r="C3970" s="218">
        <v>2.3207</v>
      </c>
    </row>
    <row r="3971" spans="1:3" ht="15" customHeight="1" x14ac:dyDescent="0.25">
      <c r="A3971" s="216">
        <v>45909</v>
      </c>
      <c r="B3971" s="217" t="s">
        <v>118</v>
      </c>
      <c r="C3971" s="218">
        <v>2.3258000000000001</v>
      </c>
    </row>
    <row r="3972" spans="1:3" ht="15" customHeight="1" x14ac:dyDescent="0.25">
      <c r="A3972" s="216">
        <v>45910</v>
      </c>
      <c r="B3972" s="217" t="s">
        <v>118</v>
      </c>
      <c r="C3972" s="218">
        <v>2.3309000000000002</v>
      </c>
    </row>
    <row r="3973" spans="1:3" ht="15" customHeight="1" x14ac:dyDescent="0.25">
      <c r="A3973" s="216">
        <v>45911</v>
      </c>
      <c r="B3973" s="217" t="s">
        <v>118</v>
      </c>
      <c r="C3973" s="218">
        <v>2.3359999999999999</v>
      </c>
    </row>
    <row r="3974" spans="1:3" ht="15" customHeight="1" x14ac:dyDescent="0.25">
      <c r="A3974" s="216">
        <v>45912</v>
      </c>
      <c r="B3974" s="217" t="s">
        <v>118</v>
      </c>
      <c r="C3974" s="218">
        <v>2.3513000000000002</v>
      </c>
    </row>
    <row r="3975" spans="1:3" ht="15" customHeight="1" x14ac:dyDescent="0.25">
      <c r="A3975" s="216">
        <v>45915</v>
      </c>
      <c r="B3975" s="217" t="s">
        <v>118</v>
      </c>
      <c r="C3975" s="218">
        <v>2.3563999999999998</v>
      </c>
    </row>
    <row r="3976" spans="1:3" ht="15" customHeight="1" x14ac:dyDescent="0.25">
      <c r="A3976" s="216">
        <v>45916</v>
      </c>
      <c r="B3976" s="217" t="s">
        <v>118</v>
      </c>
      <c r="C3976" s="218">
        <v>2.3614999999999999</v>
      </c>
    </row>
    <row r="3977" spans="1:3" ht="15" customHeight="1" x14ac:dyDescent="0.25">
      <c r="A3977" s="216">
        <v>45917</v>
      </c>
      <c r="B3977" s="217" t="s">
        <v>118</v>
      </c>
      <c r="C3977" s="218">
        <v>2.3666</v>
      </c>
    </row>
    <row r="3978" spans="1:3" ht="15" customHeight="1" x14ac:dyDescent="0.25">
      <c r="A3978" s="216">
        <v>45918</v>
      </c>
      <c r="B3978" s="217" t="s">
        <v>118</v>
      </c>
      <c r="C3978" s="218">
        <v>2.3717000000000001</v>
      </c>
    </row>
    <row r="3979" spans="1:3" ht="15" customHeight="1" x14ac:dyDescent="0.25">
      <c r="A3979" s="216">
        <v>45919</v>
      </c>
      <c r="B3979" s="217" t="s">
        <v>118</v>
      </c>
      <c r="C3979" s="218">
        <v>2.387</v>
      </c>
    </row>
    <row r="3980" spans="1:3" ht="15" customHeight="1" x14ac:dyDescent="0.25">
      <c r="A3980" s="216">
        <v>45922</v>
      </c>
      <c r="B3980" s="217" t="s">
        <v>118</v>
      </c>
      <c r="C3980" s="218">
        <v>2.3921000000000001</v>
      </c>
    </row>
    <row r="3981" spans="1:3" ht="15" customHeight="1" x14ac:dyDescent="0.25">
      <c r="A3981" s="216">
        <v>45923</v>
      </c>
      <c r="B3981" s="217" t="s">
        <v>118</v>
      </c>
      <c r="C3981" s="218">
        <v>2.3972000000000002</v>
      </c>
    </row>
    <row r="3982" spans="1:3" ht="15" customHeight="1" x14ac:dyDescent="0.25">
      <c r="A3982" s="216">
        <v>45924</v>
      </c>
      <c r="B3982" s="217" t="s">
        <v>118</v>
      </c>
      <c r="C3982" s="218">
        <v>2.4022999999999999</v>
      </c>
    </row>
    <row r="3983" spans="1:3" ht="15" customHeight="1" x14ac:dyDescent="0.25">
      <c r="A3983" s="216">
        <v>45925</v>
      </c>
      <c r="B3983" s="217" t="s">
        <v>118</v>
      </c>
      <c r="C3983" s="218">
        <v>2.4075000000000002</v>
      </c>
    </row>
    <row r="3984" spans="1:3" ht="15" customHeight="1" x14ac:dyDescent="0.25">
      <c r="A3984" s="216">
        <v>45926</v>
      </c>
      <c r="B3984" s="217" t="s">
        <v>118</v>
      </c>
      <c r="C3984" s="218">
        <v>2.4228000000000001</v>
      </c>
    </row>
    <row r="3985" spans="1:3" ht="15" customHeight="1" x14ac:dyDescent="0.25">
      <c r="A3985" s="216">
        <v>45929</v>
      </c>
      <c r="B3985" s="217" t="s">
        <v>118</v>
      </c>
      <c r="C3985" s="218">
        <v>2.4279999999999999</v>
      </c>
    </row>
    <row r="3986" spans="1:3" ht="15" customHeight="1" x14ac:dyDescent="0.25">
      <c r="A3986" s="216">
        <v>45930</v>
      </c>
      <c r="B3986" s="217" t="s">
        <v>118</v>
      </c>
      <c r="C3986" s="218">
        <v>2.4331</v>
      </c>
    </row>
    <row r="3987" spans="1:3" ht="15" customHeight="1" x14ac:dyDescent="0.25">
      <c r="A3987" s="216">
        <v>45566</v>
      </c>
      <c r="B3987" s="217" t="s">
        <v>120</v>
      </c>
      <c r="C3987" s="218">
        <v>9.1000000000000004E-3</v>
      </c>
    </row>
    <row r="3988" spans="1:3" ht="15" customHeight="1" x14ac:dyDescent="0.25">
      <c r="A3988" s="216">
        <v>45567</v>
      </c>
      <c r="B3988" s="217" t="s">
        <v>120</v>
      </c>
      <c r="C3988" s="218">
        <v>1.8100000000000002E-2</v>
      </c>
    </row>
    <row r="3989" spans="1:3" ht="15" customHeight="1" x14ac:dyDescent="0.25">
      <c r="A3989" s="216">
        <v>45568</v>
      </c>
      <c r="B3989" s="217" t="s">
        <v>120</v>
      </c>
      <c r="C3989" s="218">
        <v>2.7199999999999998E-2</v>
      </c>
    </row>
    <row r="3990" spans="1:3" ht="15" customHeight="1" x14ac:dyDescent="0.25">
      <c r="A3990" s="216">
        <v>45569</v>
      </c>
      <c r="B3990" s="217" t="s">
        <v>120</v>
      </c>
      <c r="C3990" s="218">
        <v>5.4300000000000001E-2</v>
      </c>
    </row>
    <row r="3991" spans="1:3" ht="15" customHeight="1" x14ac:dyDescent="0.25">
      <c r="A3991" s="216">
        <v>45572</v>
      </c>
      <c r="B3991" s="217" t="s">
        <v>120</v>
      </c>
      <c r="C3991" s="218">
        <v>6.3299999999999995E-2</v>
      </c>
    </row>
    <row r="3992" spans="1:3" ht="15" customHeight="1" x14ac:dyDescent="0.25">
      <c r="A3992" s="216">
        <v>45573</v>
      </c>
      <c r="B3992" s="217" t="s">
        <v>120</v>
      </c>
      <c r="C3992" s="218">
        <v>7.2300000000000003E-2</v>
      </c>
    </row>
    <row r="3993" spans="1:3" ht="15" customHeight="1" x14ac:dyDescent="0.25">
      <c r="A3993" s="216">
        <v>45574</v>
      </c>
      <c r="B3993" s="217" t="s">
        <v>120</v>
      </c>
      <c r="C3993" s="218">
        <v>8.1299999999999997E-2</v>
      </c>
    </row>
    <row r="3994" spans="1:3" ht="15" customHeight="1" x14ac:dyDescent="0.25">
      <c r="A3994" s="216">
        <v>45575</v>
      </c>
      <c r="B3994" s="217" t="s">
        <v>120</v>
      </c>
      <c r="C3994" s="218">
        <v>9.0300000000000005E-2</v>
      </c>
    </row>
    <row r="3995" spans="1:3" ht="15" customHeight="1" x14ac:dyDescent="0.25">
      <c r="A3995" s="216">
        <v>45576</v>
      </c>
      <c r="B3995" s="217" t="s">
        <v>120</v>
      </c>
      <c r="C3995" s="218">
        <v>0.1172</v>
      </c>
    </row>
    <row r="3996" spans="1:3" ht="15" customHeight="1" x14ac:dyDescent="0.25">
      <c r="A3996" s="216">
        <v>45579</v>
      </c>
      <c r="B3996" s="217" t="s">
        <v>120</v>
      </c>
      <c r="C3996" s="218">
        <v>0.12609999999999999</v>
      </c>
    </row>
    <row r="3997" spans="1:3" ht="15" customHeight="1" x14ac:dyDescent="0.25">
      <c r="A3997" s="216">
        <v>45580</v>
      </c>
      <c r="B3997" s="217" t="s">
        <v>120</v>
      </c>
      <c r="C3997" s="218">
        <v>0.13500000000000001</v>
      </c>
    </row>
    <row r="3998" spans="1:3" ht="15" customHeight="1" x14ac:dyDescent="0.25">
      <c r="A3998" s="216">
        <v>45581</v>
      </c>
      <c r="B3998" s="217" t="s">
        <v>120</v>
      </c>
      <c r="C3998" s="218">
        <v>0.14399999999999999</v>
      </c>
    </row>
    <row r="3999" spans="1:3" ht="15" customHeight="1" x14ac:dyDescent="0.25">
      <c r="A3999" s="216">
        <v>45582</v>
      </c>
      <c r="B3999" s="217" t="s">
        <v>120</v>
      </c>
      <c r="C3999" s="218">
        <v>0.15290000000000001</v>
      </c>
    </row>
    <row r="4000" spans="1:3" ht="15" customHeight="1" x14ac:dyDescent="0.25">
      <c r="A4000" s="216">
        <v>45583</v>
      </c>
      <c r="B4000" s="217" t="s">
        <v>120</v>
      </c>
      <c r="C4000" s="218">
        <v>0.1797</v>
      </c>
    </row>
    <row r="4001" spans="1:3" ht="15" customHeight="1" x14ac:dyDescent="0.25">
      <c r="A4001" s="216">
        <v>45586</v>
      </c>
      <c r="B4001" s="217" t="s">
        <v>120</v>
      </c>
      <c r="C4001" s="218">
        <v>0.18859999999999999</v>
      </c>
    </row>
    <row r="4002" spans="1:3" ht="15" customHeight="1" x14ac:dyDescent="0.25">
      <c r="A4002" s="216">
        <v>45587</v>
      </c>
      <c r="B4002" s="217" t="s">
        <v>120</v>
      </c>
      <c r="C4002" s="218">
        <v>0.19750000000000001</v>
      </c>
    </row>
    <row r="4003" spans="1:3" ht="15" customHeight="1" x14ac:dyDescent="0.25">
      <c r="A4003" s="216">
        <v>45588</v>
      </c>
      <c r="B4003" s="217" t="s">
        <v>120</v>
      </c>
      <c r="C4003" s="218">
        <v>0.20630000000000001</v>
      </c>
    </row>
    <row r="4004" spans="1:3" ht="15" customHeight="1" x14ac:dyDescent="0.25">
      <c r="A4004" s="216">
        <v>45589</v>
      </c>
      <c r="B4004" s="217" t="s">
        <v>120</v>
      </c>
      <c r="C4004" s="218">
        <v>0.21490000000000001</v>
      </c>
    </row>
    <row r="4005" spans="1:3" ht="15" customHeight="1" x14ac:dyDescent="0.25">
      <c r="A4005" s="216">
        <v>45590</v>
      </c>
      <c r="B4005" s="217" t="s">
        <v>120</v>
      </c>
      <c r="C4005" s="218">
        <v>0.24079999999999999</v>
      </c>
    </row>
    <row r="4006" spans="1:3" ht="15" customHeight="1" x14ac:dyDescent="0.25">
      <c r="A4006" s="216">
        <v>45593</v>
      </c>
      <c r="B4006" s="217" t="s">
        <v>120</v>
      </c>
      <c r="C4006" s="218">
        <v>0.24929999999999999</v>
      </c>
    </row>
    <row r="4007" spans="1:3" ht="15" customHeight="1" x14ac:dyDescent="0.25">
      <c r="A4007" s="216">
        <v>45594</v>
      </c>
      <c r="B4007" s="217" t="s">
        <v>120</v>
      </c>
      <c r="C4007" s="218">
        <v>0.25790000000000002</v>
      </c>
    </row>
    <row r="4008" spans="1:3" ht="15" customHeight="1" x14ac:dyDescent="0.25">
      <c r="A4008" s="216">
        <v>45595</v>
      </c>
      <c r="B4008" s="217" t="s">
        <v>120</v>
      </c>
      <c r="C4008" s="218">
        <v>0.26650000000000001</v>
      </c>
    </row>
    <row r="4009" spans="1:3" ht="15" customHeight="1" x14ac:dyDescent="0.25">
      <c r="A4009" s="216">
        <v>45596</v>
      </c>
      <c r="B4009" s="217" t="s">
        <v>120</v>
      </c>
      <c r="C4009" s="218">
        <v>0.27500000000000002</v>
      </c>
    </row>
    <row r="4010" spans="1:3" ht="15" customHeight="1" x14ac:dyDescent="0.25">
      <c r="A4010" s="216">
        <v>45597</v>
      </c>
      <c r="B4010" s="217" t="s">
        <v>120</v>
      </c>
      <c r="C4010" s="218">
        <v>0.3004</v>
      </c>
    </row>
    <row r="4011" spans="1:3" ht="15" customHeight="1" x14ac:dyDescent="0.25">
      <c r="A4011" s="216">
        <v>45600</v>
      </c>
      <c r="B4011" s="217" t="s">
        <v>120</v>
      </c>
      <c r="C4011" s="218">
        <v>0.30880000000000002</v>
      </c>
    </row>
    <row r="4012" spans="1:3" ht="15" customHeight="1" x14ac:dyDescent="0.25">
      <c r="A4012" s="216">
        <v>45601</v>
      </c>
      <c r="B4012" s="217" t="s">
        <v>120</v>
      </c>
      <c r="C4012" s="218">
        <v>0.31719999999999998</v>
      </c>
    </row>
    <row r="4013" spans="1:3" ht="15" customHeight="1" x14ac:dyDescent="0.25">
      <c r="A4013" s="216">
        <v>45602</v>
      </c>
      <c r="B4013" s="217" t="s">
        <v>120</v>
      </c>
      <c r="C4013" s="218">
        <v>0.3256</v>
      </c>
    </row>
    <row r="4014" spans="1:3" ht="15" customHeight="1" x14ac:dyDescent="0.25">
      <c r="A4014" s="216">
        <v>45603</v>
      </c>
      <c r="B4014" s="217" t="s">
        <v>120</v>
      </c>
      <c r="C4014" s="218">
        <v>0.33400000000000002</v>
      </c>
    </row>
    <row r="4015" spans="1:3" ht="15" customHeight="1" x14ac:dyDescent="0.25">
      <c r="A4015" s="216">
        <v>45604</v>
      </c>
      <c r="B4015" s="217" t="s">
        <v>120</v>
      </c>
      <c r="C4015" s="218">
        <v>0.35909999999999997</v>
      </c>
    </row>
    <row r="4016" spans="1:3" ht="15" customHeight="1" x14ac:dyDescent="0.25">
      <c r="A4016" s="216">
        <v>45607</v>
      </c>
      <c r="B4016" s="217" t="s">
        <v>120</v>
      </c>
      <c r="C4016" s="218">
        <v>0.36749999999999999</v>
      </c>
    </row>
    <row r="4017" spans="1:3" ht="15" customHeight="1" x14ac:dyDescent="0.25">
      <c r="A4017" s="216">
        <v>45608</v>
      </c>
      <c r="B4017" s="217" t="s">
        <v>120</v>
      </c>
      <c r="C4017" s="218">
        <v>0.37580000000000002</v>
      </c>
    </row>
    <row r="4018" spans="1:3" ht="15" customHeight="1" x14ac:dyDescent="0.25">
      <c r="A4018" s="216">
        <v>45609</v>
      </c>
      <c r="B4018" s="217" t="s">
        <v>120</v>
      </c>
      <c r="C4018" s="218">
        <v>0.38419999999999999</v>
      </c>
    </row>
    <row r="4019" spans="1:3" ht="15" customHeight="1" x14ac:dyDescent="0.25">
      <c r="A4019" s="216">
        <v>45610</v>
      </c>
      <c r="B4019" s="217" t="s">
        <v>120</v>
      </c>
      <c r="C4019" s="218">
        <v>0.39250000000000002</v>
      </c>
    </row>
    <row r="4020" spans="1:3" ht="15" customHeight="1" x14ac:dyDescent="0.25">
      <c r="A4020" s="216">
        <v>45611</v>
      </c>
      <c r="B4020" s="217" t="s">
        <v>120</v>
      </c>
      <c r="C4020" s="218">
        <v>0.41739999999999999</v>
      </c>
    </row>
    <row r="4021" spans="1:3" ht="15" customHeight="1" x14ac:dyDescent="0.25">
      <c r="A4021" s="216">
        <v>45614</v>
      </c>
      <c r="B4021" s="217" t="s">
        <v>120</v>
      </c>
      <c r="C4021" s="218">
        <v>0.42580000000000001</v>
      </c>
    </row>
    <row r="4022" spans="1:3" ht="15" customHeight="1" x14ac:dyDescent="0.25">
      <c r="A4022" s="216">
        <v>45615</v>
      </c>
      <c r="B4022" s="217" t="s">
        <v>120</v>
      </c>
      <c r="C4022" s="218">
        <v>0.43409999999999999</v>
      </c>
    </row>
    <row r="4023" spans="1:3" ht="15" customHeight="1" x14ac:dyDescent="0.25">
      <c r="A4023" s="216">
        <v>45616</v>
      </c>
      <c r="B4023" s="217" t="s">
        <v>120</v>
      </c>
      <c r="C4023" s="218">
        <v>0.44230000000000003</v>
      </c>
    </row>
    <row r="4024" spans="1:3" ht="15" customHeight="1" x14ac:dyDescent="0.25">
      <c r="A4024" s="216">
        <v>45617</v>
      </c>
      <c r="B4024" s="217" t="s">
        <v>120</v>
      </c>
      <c r="C4024" s="218">
        <v>0.4506</v>
      </c>
    </row>
    <row r="4025" spans="1:3" ht="15" customHeight="1" x14ac:dyDescent="0.25">
      <c r="A4025" s="216">
        <v>45618</v>
      </c>
      <c r="B4025" s="217" t="s">
        <v>120</v>
      </c>
      <c r="C4025" s="218">
        <v>0.4753</v>
      </c>
    </row>
    <row r="4026" spans="1:3" ht="15" customHeight="1" x14ac:dyDescent="0.25">
      <c r="A4026" s="216">
        <v>45621</v>
      </c>
      <c r="B4026" s="217" t="s">
        <v>120</v>
      </c>
      <c r="C4026" s="218">
        <v>0.48349999999999999</v>
      </c>
    </row>
    <row r="4027" spans="1:3" ht="15" customHeight="1" x14ac:dyDescent="0.25">
      <c r="A4027" s="216">
        <v>45622</v>
      </c>
      <c r="B4027" s="217" t="s">
        <v>120</v>
      </c>
      <c r="C4027" s="218">
        <v>0.49170000000000003</v>
      </c>
    </row>
    <row r="4028" spans="1:3" ht="15" customHeight="1" x14ac:dyDescent="0.25">
      <c r="A4028" s="216">
        <v>45623</v>
      </c>
      <c r="B4028" s="217" t="s">
        <v>120</v>
      </c>
      <c r="C4028" s="218">
        <v>0.5</v>
      </c>
    </row>
    <row r="4029" spans="1:3" ht="15" customHeight="1" x14ac:dyDescent="0.25">
      <c r="A4029" s="216">
        <v>45624</v>
      </c>
      <c r="B4029" s="217" t="s">
        <v>120</v>
      </c>
      <c r="C4029" s="218">
        <v>0.50819999999999999</v>
      </c>
    </row>
    <row r="4030" spans="1:3" ht="15" customHeight="1" x14ac:dyDescent="0.25">
      <c r="A4030" s="216">
        <v>45625</v>
      </c>
      <c r="B4030" s="217" t="s">
        <v>120</v>
      </c>
      <c r="C4030" s="218">
        <v>0.53280000000000005</v>
      </c>
    </row>
    <row r="4031" spans="1:3" ht="15" customHeight="1" x14ac:dyDescent="0.25">
      <c r="A4031" s="216">
        <v>45628</v>
      </c>
      <c r="B4031" s="217" t="s">
        <v>120</v>
      </c>
      <c r="C4031" s="218">
        <v>0.54100000000000004</v>
      </c>
    </row>
    <row r="4032" spans="1:3" ht="15" customHeight="1" x14ac:dyDescent="0.25">
      <c r="A4032" s="216">
        <v>45629</v>
      </c>
      <c r="B4032" s="217" t="s">
        <v>120</v>
      </c>
      <c r="C4032" s="218">
        <v>0.54910000000000003</v>
      </c>
    </row>
    <row r="4033" spans="1:3" ht="15" customHeight="1" x14ac:dyDescent="0.25">
      <c r="A4033" s="216">
        <v>45630</v>
      </c>
      <c r="B4033" s="217" t="s">
        <v>120</v>
      </c>
      <c r="C4033" s="218">
        <v>0.55730000000000002</v>
      </c>
    </row>
    <row r="4034" spans="1:3" ht="15" customHeight="1" x14ac:dyDescent="0.25">
      <c r="A4034" s="216">
        <v>45631</v>
      </c>
      <c r="B4034" s="217" t="s">
        <v>120</v>
      </c>
      <c r="C4034" s="218">
        <v>0.56540000000000001</v>
      </c>
    </row>
    <row r="4035" spans="1:3" ht="15" customHeight="1" x14ac:dyDescent="0.25">
      <c r="A4035" s="216">
        <v>45632</v>
      </c>
      <c r="B4035" s="217" t="s">
        <v>120</v>
      </c>
      <c r="C4035" s="218">
        <v>0.58979999999999999</v>
      </c>
    </row>
    <row r="4036" spans="1:3" ht="15" customHeight="1" x14ac:dyDescent="0.25">
      <c r="A4036" s="216">
        <v>45635</v>
      </c>
      <c r="B4036" s="217" t="s">
        <v>120</v>
      </c>
      <c r="C4036" s="218">
        <v>0.59799999999999998</v>
      </c>
    </row>
    <row r="4037" spans="1:3" ht="15" customHeight="1" x14ac:dyDescent="0.25">
      <c r="A4037" s="216">
        <v>45636</v>
      </c>
      <c r="B4037" s="217" t="s">
        <v>120</v>
      </c>
      <c r="C4037" s="218">
        <v>0.60619999999999996</v>
      </c>
    </row>
    <row r="4038" spans="1:3" ht="15" customHeight="1" x14ac:dyDescent="0.25">
      <c r="A4038" s="216">
        <v>45637</v>
      </c>
      <c r="B4038" s="217" t="s">
        <v>120</v>
      </c>
      <c r="C4038" s="218">
        <v>0.61429999999999996</v>
      </c>
    </row>
    <row r="4039" spans="1:3" ht="15" customHeight="1" x14ac:dyDescent="0.25">
      <c r="A4039" s="216">
        <v>45638</v>
      </c>
      <c r="B4039" s="217" t="s">
        <v>120</v>
      </c>
      <c r="C4039" s="218">
        <v>0.62239999999999995</v>
      </c>
    </row>
    <row r="4040" spans="1:3" ht="15" customHeight="1" x14ac:dyDescent="0.25">
      <c r="A4040" s="216">
        <v>45639</v>
      </c>
      <c r="B4040" s="217" t="s">
        <v>120</v>
      </c>
      <c r="C4040" s="218">
        <v>0.64690000000000003</v>
      </c>
    </row>
    <row r="4041" spans="1:3" ht="15" customHeight="1" x14ac:dyDescent="0.25">
      <c r="A4041" s="216">
        <v>45642</v>
      </c>
      <c r="B4041" s="217" t="s">
        <v>120</v>
      </c>
      <c r="C4041" s="218">
        <v>0.65500000000000003</v>
      </c>
    </row>
    <row r="4042" spans="1:3" ht="15" customHeight="1" x14ac:dyDescent="0.25">
      <c r="A4042" s="216">
        <v>45643</v>
      </c>
      <c r="B4042" s="217" t="s">
        <v>120</v>
      </c>
      <c r="C4042" s="218">
        <v>0.66320000000000001</v>
      </c>
    </row>
    <row r="4043" spans="1:3" ht="15" customHeight="1" x14ac:dyDescent="0.25">
      <c r="A4043" s="216">
        <v>45644</v>
      </c>
      <c r="B4043" s="217" t="s">
        <v>120</v>
      </c>
      <c r="C4043" s="218">
        <v>0.67110000000000003</v>
      </c>
    </row>
    <row r="4044" spans="1:3" ht="15" customHeight="1" x14ac:dyDescent="0.25">
      <c r="A4044" s="216">
        <v>45645</v>
      </c>
      <c r="B4044" s="217" t="s">
        <v>120</v>
      </c>
      <c r="C4044" s="218">
        <v>0.67900000000000005</v>
      </c>
    </row>
    <row r="4045" spans="1:3" ht="15" customHeight="1" x14ac:dyDescent="0.25">
      <c r="A4045" s="216">
        <v>45646</v>
      </c>
      <c r="B4045" s="217" t="s">
        <v>120</v>
      </c>
      <c r="C4045" s="218">
        <v>0.70269999999999999</v>
      </c>
    </row>
    <row r="4046" spans="1:3" ht="15" customHeight="1" x14ac:dyDescent="0.25">
      <c r="A4046" s="216">
        <v>45649</v>
      </c>
      <c r="B4046" s="217" t="s">
        <v>120</v>
      </c>
      <c r="C4046" s="218">
        <v>0.71060000000000001</v>
      </c>
    </row>
    <row r="4047" spans="1:3" ht="15" customHeight="1" x14ac:dyDescent="0.25">
      <c r="A4047" s="216">
        <v>45650</v>
      </c>
      <c r="B4047" s="217" t="s">
        <v>120</v>
      </c>
      <c r="C4047" s="218">
        <v>0.71840000000000004</v>
      </c>
    </row>
    <row r="4048" spans="1:3" ht="15" customHeight="1" x14ac:dyDescent="0.25">
      <c r="A4048" s="216">
        <v>45651</v>
      </c>
      <c r="B4048" s="217" t="s">
        <v>120</v>
      </c>
      <c r="C4048" s="218">
        <v>0.72629999999999995</v>
      </c>
    </row>
    <row r="4049" spans="1:3" ht="15" customHeight="1" x14ac:dyDescent="0.25">
      <c r="A4049" s="216">
        <v>45652</v>
      </c>
      <c r="B4049" s="217" t="s">
        <v>120</v>
      </c>
      <c r="C4049" s="218">
        <v>0.73419999999999996</v>
      </c>
    </row>
    <row r="4050" spans="1:3" ht="15" customHeight="1" x14ac:dyDescent="0.25">
      <c r="A4050" s="216">
        <v>45653</v>
      </c>
      <c r="B4050" s="217" t="s">
        <v>120</v>
      </c>
      <c r="C4050" s="218">
        <v>0.75760000000000005</v>
      </c>
    </row>
    <row r="4051" spans="1:3" ht="15" customHeight="1" x14ac:dyDescent="0.25">
      <c r="A4051" s="216">
        <v>45656</v>
      </c>
      <c r="B4051" s="217" t="s">
        <v>120</v>
      </c>
      <c r="C4051" s="218">
        <v>0.76539999999999997</v>
      </c>
    </row>
    <row r="4052" spans="1:3" ht="15" customHeight="1" x14ac:dyDescent="0.25">
      <c r="A4052" s="216">
        <v>45657</v>
      </c>
      <c r="B4052" s="217" t="s">
        <v>120</v>
      </c>
      <c r="C4052" s="218">
        <v>0.77300000000000002</v>
      </c>
    </row>
    <row r="4053" spans="1:3" ht="15" customHeight="1" x14ac:dyDescent="0.25">
      <c r="A4053" s="216">
        <v>45659</v>
      </c>
      <c r="B4053" s="217" t="s">
        <v>120</v>
      </c>
      <c r="C4053" s="218">
        <v>0.7883</v>
      </c>
    </row>
    <row r="4054" spans="1:3" ht="15" customHeight="1" x14ac:dyDescent="0.25">
      <c r="A4054" s="216">
        <v>45660</v>
      </c>
      <c r="B4054" s="217" t="s">
        <v>120</v>
      </c>
      <c r="C4054" s="218">
        <v>0.81130000000000002</v>
      </c>
    </row>
    <row r="4055" spans="1:3" ht="15" customHeight="1" x14ac:dyDescent="0.25">
      <c r="A4055" s="216">
        <v>45663</v>
      </c>
      <c r="B4055" s="217" t="s">
        <v>120</v>
      </c>
      <c r="C4055" s="218">
        <v>0.81889999999999996</v>
      </c>
    </row>
    <row r="4056" spans="1:3" ht="15" customHeight="1" x14ac:dyDescent="0.25">
      <c r="A4056" s="216">
        <v>45664</v>
      </c>
      <c r="B4056" s="217" t="s">
        <v>120</v>
      </c>
      <c r="C4056" s="218">
        <v>0.82650000000000001</v>
      </c>
    </row>
    <row r="4057" spans="1:3" ht="15" customHeight="1" x14ac:dyDescent="0.25">
      <c r="A4057" s="216">
        <v>45665</v>
      </c>
      <c r="B4057" s="217" t="s">
        <v>120</v>
      </c>
      <c r="C4057" s="218">
        <v>0.83409999999999995</v>
      </c>
    </row>
    <row r="4058" spans="1:3" ht="15" customHeight="1" x14ac:dyDescent="0.25">
      <c r="A4058" s="216">
        <v>45666</v>
      </c>
      <c r="B4058" s="217" t="s">
        <v>120</v>
      </c>
      <c r="C4058" s="218">
        <v>0.84160000000000001</v>
      </c>
    </row>
    <row r="4059" spans="1:3" ht="15" customHeight="1" x14ac:dyDescent="0.25">
      <c r="A4059" s="216">
        <v>45667</v>
      </c>
      <c r="B4059" s="217" t="s">
        <v>120</v>
      </c>
      <c r="C4059" s="218">
        <v>0.86429999999999996</v>
      </c>
    </row>
    <row r="4060" spans="1:3" ht="15" customHeight="1" x14ac:dyDescent="0.25">
      <c r="A4060" s="216">
        <v>45670</v>
      </c>
      <c r="B4060" s="217" t="s">
        <v>120</v>
      </c>
      <c r="C4060" s="218">
        <v>0.87180000000000002</v>
      </c>
    </row>
    <row r="4061" spans="1:3" ht="15" customHeight="1" x14ac:dyDescent="0.25">
      <c r="A4061" s="216">
        <v>45671</v>
      </c>
      <c r="B4061" s="217" t="s">
        <v>120</v>
      </c>
      <c r="C4061" s="218">
        <v>0.87929999999999997</v>
      </c>
    </row>
    <row r="4062" spans="1:3" ht="15" customHeight="1" x14ac:dyDescent="0.25">
      <c r="A4062" s="216">
        <v>45672</v>
      </c>
      <c r="B4062" s="217" t="s">
        <v>120</v>
      </c>
      <c r="C4062" s="218">
        <v>0.88690000000000002</v>
      </c>
    </row>
    <row r="4063" spans="1:3" ht="15" customHeight="1" x14ac:dyDescent="0.25">
      <c r="A4063" s="216">
        <v>45673</v>
      </c>
      <c r="B4063" s="217" t="s">
        <v>120</v>
      </c>
      <c r="C4063" s="218">
        <v>0.89439999999999997</v>
      </c>
    </row>
    <row r="4064" spans="1:3" ht="15" customHeight="1" x14ac:dyDescent="0.25">
      <c r="A4064" s="216">
        <v>45674</v>
      </c>
      <c r="B4064" s="217" t="s">
        <v>120</v>
      </c>
      <c r="C4064" s="218">
        <v>0.91690000000000005</v>
      </c>
    </row>
    <row r="4065" spans="1:3" ht="15" customHeight="1" x14ac:dyDescent="0.25">
      <c r="A4065" s="216">
        <v>45677</v>
      </c>
      <c r="B4065" s="217" t="s">
        <v>120</v>
      </c>
      <c r="C4065" s="218">
        <v>0.9244</v>
      </c>
    </row>
    <row r="4066" spans="1:3" ht="15" customHeight="1" x14ac:dyDescent="0.25">
      <c r="A4066" s="216">
        <v>45678</v>
      </c>
      <c r="B4066" s="217" t="s">
        <v>120</v>
      </c>
      <c r="C4066" s="218">
        <v>0.93189999999999995</v>
      </c>
    </row>
    <row r="4067" spans="1:3" ht="15" customHeight="1" x14ac:dyDescent="0.25">
      <c r="A4067" s="216">
        <v>45679</v>
      </c>
      <c r="B4067" s="217" t="s">
        <v>120</v>
      </c>
      <c r="C4067" s="218">
        <v>0.93930000000000002</v>
      </c>
    </row>
    <row r="4068" spans="1:3" ht="15" customHeight="1" x14ac:dyDescent="0.25">
      <c r="A4068" s="216">
        <v>45680</v>
      </c>
      <c r="B4068" s="217" t="s">
        <v>120</v>
      </c>
      <c r="C4068" s="218">
        <v>0.94679999999999997</v>
      </c>
    </row>
    <row r="4069" spans="1:3" ht="15" customHeight="1" x14ac:dyDescent="0.25">
      <c r="A4069" s="216">
        <v>45681</v>
      </c>
      <c r="B4069" s="217" t="s">
        <v>120</v>
      </c>
      <c r="C4069" s="218">
        <v>0.96909999999999996</v>
      </c>
    </row>
    <row r="4070" spans="1:3" ht="15" customHeight="1" x14ac:dyDescent="0.25">
      <c r="A4070" s="216">
        <v>45684</v>
      </c>
      <c r="B4070" s="217" t="s">
        <v>120</v>
      </c>
      <c r="C4070" s="218">
        <v>0.97660000000000002</v>
      </c>
    </row>
    <row r="4071" spans="1:3" ht="15" customHeight="1" x14ac:dyDescent="0.25">
      <c r="A4071" s="216">
        <v>45685</v>
      </c>
      <c r="B4071" s="217" t="s">
        <v>120</v>
      </c>
      <c r="C4071" s="218">
        <v>0.98399999999999999</v>
      </c>
    </row>
    <row r="4072" spans="1:3" ht="15" customHeight="1" x14ac:dyDescent="0.25">
      <c r="A4072" s="216">
        <v>45686</v>
      </c>
      <c r="B4072" s="217" t="s">
        <v>120</v>
      </c>
      <c r="C4072" s="218">
        <v>0.99139999999999995</v>
      </c>
    </row>
    <row r="4073" spans="1:3" ht="15" customHeight="1" x14ac:dyDescent="0.25">
      <c r="A4073" s="216">
        <v>45687</v>
      </c>
      <c r="B4073" s="217" t="s">
        <v>120</v>
      </c>
      <c r="C4073" s="218">
        <v>0.99880000000000002</v>
      </c>
    </row>
    <row r="4074" spans="1:3" ht="15" customHeight="1" x14ac:dyDescent="0.25">
      <c r="A4074" s="216">
        <v>45688</v>
      </c>
      <c r="B4074" s="217" t="s">
        <v>120</v>
      </c>
      <c r="C4074" s="218">
        <v>1.0207999999999999</v>
      </c>
    </row>
    <row r="4075" spans="1:3" ht="15" customHeight="1" x14ac:dyDescent="0.25">
      <c r="A4075" s="216">
        <v>45691</v>
      </c>
      <c r="B4075" s="217" t="s">
        <v>120</v>
      </c>
      <c r="C4075" s="218">
        <v>1.0282</v>
      </c>
    </row>
    <row r="4076" spans="1:3" ht="15" customHeight="1" x14ac:dyDescent="0.25">
      <c r="A4076" s="216">
        <v>45692</v>
      </c>
      <c r="B4076" s="217" t="s">
        <v>120</v>
      </c>
      <c r="C4076" s="218">
        <v>1.0355000000000001</v>
      </c>
    </row>
    <row r="4077" spans="1:3" ht="15" customHeight="1" x14ac:dyDescent="0.25">
      <c r="A4077" s="216">
        <v>45693</v>
      </c>
      <c r="B4077" s="217" t="s">
        <v>120</v>
      </c>
      <c r="C4077" s="218">
        <v>1.0426</v>
      </c>
    </row>
    <row r="4078" spans="1:3" ht="15" customHeight="1" x14ac:dyDescent="0.25">
      <c r="A4078" s="216">
        <v>45694</v>
      </c>
      <c r="B4078" s="217" t="s">
        <v>120</v>
      </c>
      <c r="C4078" s="218">
        <v>1.0496000000000001</v>
      </c>
    </row>
    <row r="4079" spans="1:3" ht="15" customHeight="1" x14ac:dyDescent="0.25">
      <c r="A4079" s="216">
        <v>45695</v>
      </c>
      <c r="B4079" s="217" t="s">
        <v>120</v>
      </c>
      <c r="C4079" s="218">
        <v>1.0705</v>
      </c>
    </row>
    <row r="4080" spans="1:3" ht="15" customHeight="1" x14ac:dyDescent="0.25">
      <c r="A4080" s="216">
        <v>45698</v>
      </c>
      <c r="B4080" s="217" t="s">
        <v>120</v>
      </c>
      <c r="C4080" s="218">
        <v>1.0773999999999999</v>
      </c>
    </row>
    <row r="4081" spans="1:3" ht="15" customHeight="1" x14ac:dyDescent="0.25">
      <c r="A4081" s="216">
        <v>45699</v>
      </c>
      <c r="B4081" s="217" t="s">
        <v>120</v>
      </c>
      <c r="C4081" s="218">
        <v>1.0843</v>
      </c>
    </row>
    <row r="4082" spans="1:3" ht="15" customHeight="1" x14ac:dyDescent="0.25">
      <c r="A4082" s="216">
        <v>45700</v>
      </c>
      <c r="B4082" s="217" t="s">
        <v>120</v>
      </c>
      <c r="C4082" s="218">
        <v>1.0912999999999999</v>
      </c>
    </row>
    <row r="4083" spans="1:3" ht="15" customHeight="1" x14ac:dyDescent="0.25">
      <c r="A4083" s="216">
        <v>45701</v>
      </c>
      <c r="B4083" s="217" t="s">
        <v>120</v>
      </c>
      <c r="C4083" s="218">
        <v>1.0981000000000001</v>
      </c>
    </row>
    <row r="4084" spans="1:3" ht="15" customHeight="1" x14ac:dyDescent="0.25">
      <c r="A4084" s="216">
        <v>45702</v>
      </c>
      <c r="B4084" s="217" t="s">
        <v>120</v>
      </c>
      <c r="C4084" s="218">
        <v>1.1188</v>
      </c>
    </row>
    <row r="4085" spans="1:3" ht="15" customHeight="1" x14ac:dyDescent="0.25">
      <c r="A4085" s="216">
        <v>45705</v>
      </c>
      <c r="B4085" s="217" t="s">
        <v>120</v>
      </c>
      <c r="C4085" s="218">
        <v>1.1256999999999999</v>
      </c>
    </row>
    <row r="4086" spans="1:3" ht="15" customHeight="1" x14ac:dyDescent="0.25">
      <c r="A4086" s="216">
        <v>45706</v>
      </c>
      <c r="B4086" s="217" t="s">
        <v>120</v>
      </c>
      <c r="C4086" s="218">
        <v>1.1326000000000001</v>
      </c>
    </row>
    <row r="4087" spans="1:3" ht="15" customHeight="1" x14ac:dyDescent="0.25">
      <c r="A4087" s="216">
        <v>45707</v>
      </c>
      <c r="B4087" s="217" t="s">
        <v>120</v>
      </c>
      <c r="C4087" s="218">
        <v>1.1394</v>
      </c>
    </row>
    <row r="4088" spans="1:3" ht="15" customHeight="1" x14ac:dyDescent="0.25">
      <c r="A4088" s="216">
        <v>45708</v>
      </c>
      <c r="B4088" s="217" t="s">
        <v>120</v>
      </c>
      <c r="C4088" s="218">
        <v>1.1463000000000001</v>
      </c>
    </row>
    <row r="4089" spans="1:3" ht="15" customHeight="1" x14ac:dyDescent="0.25">
      <c r="A4089" s="216">
        <v>45709</v>
      </c>
      <c r="B4089" s="217" t="s">
        <v>120</v>
      </c>
      <c r="C4089" s="218">
        <v>1.1669</v>
      </c>
    </row>
    <row r="4090" spans="1:3" ht="15" customHeight="1" x14ac:dyDescent="0.25">
      <c r="A4090" s="216">
        <v>45712</v>
      </c>
      <c r="B4090" s="217" t="s">
        <v>120</v>
      </c>
      <c r="C4090" s="218">
        <v>1.1737</v>
      </c>
    </row>
    <row r="4091" spans="1:3" ht="15" customHeight="1" x14ac:dyDescent="0.25">
      <c r="A4091" s="216">
        <v>45713</v>
      </c>
      <c r="B4091" s="217" t="s">
        <v>120</v>
      </c>
      <c r="C4091" s="218">
        <v>1.1805000000000001</v>
      </c>
    </row>
    <row r="4092" spans="1:3" ht="15" customHeight="1" x14ac:dyDescent="0.25">
      <c r="A4092" s="216">
        <v>45714</v>
      </c>
      <c r="B4092" s="217" t="s">
        <v>120</v>
      </c>
      <c r="C4092" s="218">
        <v>1.1874</v>
      </c>
    </row>
    <row r="4093" spans="1:3" ht="15" customHeight="1" x14ac:dyDescent="0.25">
      <c r="A4093" s="216">
        <v>45715</v>
      </c>
      <c r="B4093" s="217" t="s">
        <v>120</v>
      </c>
      <c r="C4093" s="218">
        <v>1.1941999999999999</v>
      </c>
    </row>
    <row r="4094" spans="1:3" ht="15" customHeight="1" x14ac:dyDescent="0.25">
      <c r="A4094" s="216">
        <v>45716</v>
      </c>
      <c r="B4094" s="217" t="s">
        <v>120</v>
      </c>
      <c r="C4094" s="218">
        <v>1.2145999999999999</v>
      </c>
    </row>
    <row r="4095" spans="1:3" ht="15" customHeight="1" x14ac:dyDescent="0.25">
      <c r="A4095" s="216">
        <v>45719</v>
      </c>
      <c r="B4095" s="217" t="s">
        <v>120</v>
      </c>
      <c r="C4095" s="218">
        <v>1.2213000000000001</v>
      </c>
    </row>
    <row r="4096" spans="1:3" ht="15" customHeight="1" x14ac:dyDescent="0.25">
      <c r="A4096" s="216">
        <v>45720</v>
      </c>
      <c r="B4096" s="217" t="s">
        <v>120</v>
      </c>
      <c r="C4096" s="218">
        <v>1.2281</v>
      </c>
    </row>
    <row r="4097" spans="1:3" ht="15" customHeight="1" x14ac:dyDescent="0.25">
      <c r="A4097" s="216">
        <v>45721</v>
      </c>
      <c r="B4097" s="217" t="s">
        <v>120</v>
      </c>
      <c r="C4097" s="218">
        <v>1.2347999999999999</v>
      </c>
    </row>
    <row r="4098" spans="1:3" ht="15" customHeight="1" x14ac:dyDescent="0.25">
      <c r="A4098" s="216">
        <v>45722</v>
      </c>
      <c r="B4098" s="217" t="s">
        <v>120</v>
      </c>
      <c r="C4098" s="218">
        <v>1.2416</v>
      </c>
    </row>
    <row r="4099" spans="1:3" ht="15" customHeight="1" x14ac:dyDescent="0.25">
      <c r="A4099" s="216">
        <v>45723</v>
      </c>
      <c r="B4099" s="217" t="s">
        <v>120</v>
      </c>
      <c r="C4099" s="218">
        <v>1.2617</v>
      </c>
    </row>
    <row r="4100" spans="1:3" ht="15" customHeight="1" x14ac:dyDescent="0.25">
      <c r="A4100" s="216">
        <v>45726</v>
      </c>
      <c r="B4100" s="217" t="s">
        <v>120</v>
      </c>
      <c r="C4100" s="218">
        <v>1.2684</v>
      </c>
    </row>
    <row r="4101" spans="1:3" ht="15" customHeight="1" x14ac:dyDescent="0.25">
      <c r="A4101" s="216">
        <v>45727</v>
      </c>
      <c r="B4101" s="217" t="s">
        <v>120</v>
      </c>
      <c r="C4101" s="218">
        <v>1.2750999999999999</v>
      </c>
    </row>
    <row r="4102" spans="1:3" ht="15" customHeight="1" x14ac:dyDescent="0.25">
      <c r="A4102" s="216">
        <v>45728</v>
      </c>
      <c r="B4102" s="217" t="s">
        <v>120</v>
      </c>
      <c r="C4102" s="218">
        <v>1.2815000000000001</v>
      </c>
    </row>
    <row r="4103" spans="1:3" ht="15" customHeight="1" x14ac:dyDescent="0.25">
      <c r="A4103" s="216">
        <v>45729</v>
      </c>
      <c r="B4103" s="217" t="s">
        <v>120</v>
      </c>
      <c r="C4103" s="218">
        <v>1.2879</v>
      </c>
    </row>
    <row r="4104" spans="1:3" ht="15" customHeight="1" x14ac:dyDescent="0.25">
      <c r="A4104" s="216">
        <v>45730</v>
      </c>
      <c r="B4104" s="217" t="s">
        <v>120</v>
      </c>
      <c r="C4104" s="218">
        <v>1.3069999999999999</v>
      </c>
    </row>
    <row r="4105" spans="1:3" ht="15" customHeight="1" x14ac:dyDescent="0.25">
      <c r="A4105" s="216">
        <v>45733</v>
      </c>
      <c r="B4105" s="217" t="s">
        <v>120</v>
      </c>
      <c r="C4105" s="218">
        <v>1.3132999999999999</v>
      </c>
    </row>
    <row r="4106" spans="1:3" ht="15" customHeight="1" x14ac:dyDescent="0.25">
      <c r="A4106" s="216">
        <v>45734</v>
      </c>
      <c r="B4106" s="217" t="s">
        <v>120</v>
      </c>
      <c r="C4106" s="218">
        <v>1.3196000000000001</v>
      </c>
    </row>
    <row r="4107" spans="1:3" ht="15" customHeight="1" x14ac:dyDescent="0.25">
      <c r="A4107" s="216">
        <v>45735</v>
      </c>
      <c r="B4107" s="217" t="s">
        <v>120</v>
      </c>
      <c r="C4107" s="218">
        <v>1.3259000000000001</v>
      </c>
    </row>
    <row r="4108" spans="1:3" ht="15" customHeight="1" x14ac:dyDescent="0.25">
      <c r="A4108" s="216">
        <v>45736</v>
      </c>
      <c r="B4108" s="217" t="s">
        <v>120</v>
      </c>
      <c r="C4108" s="218">
        <v>1.3322000000000001</v>
      </c>
    </row>
    <row r="4109" spans="1:3" ht="15" customHeight="1" x14ac:dyDescent="0.25">
      <c r="A4109" s="216">
        <v>45737</v>
      </c>
      <c r="B4109" s="217" t="s">
        <v>120</v>
      </c>
      <c r="C4109" s="218">
        <v>1.3511</v>
      </c>
    </row>
    <row r="4110" spans="1:3" ht="15" customHeight="1" x14ac:dyDescent="0.25">
      <c r="A4110" s="216">
        <v>45740</v>
      </c>
      <c r="B4110" s="217" t="s">
        <v>120</v>
      </c>
      <c r="C4110" s="218">
        <v>1.3573999999999999</v>
      </c>
    </row>
    <row r="4111" spans="1:3" ht="15" customHeight="1" x14ac:dyDescent="0.25">
      <c r="A4111" s="216">
        <v>45741</v>
      </c>
      <c r="B4111" s="217" t="s">
        <v>120</v>
      </c>
      <c r="C4111" s="218">
        <v>1.3636999999999999</v>
      </c>
    </row>
    <row r="4112" spans="1:3" ht="15" customHeight="1" x14ac:dyDescent="0.25">
      <c r="A4112" s="216">
        <v>45742</v>
      </c>
      <c r="B4112" s="217" t="s">
        <v>120</v>
      </c>
      <c r="C4112" s="218">
        <v>1.37</v>
      </c>
    </row>
    <row r="4113" spans="1:3" ht="15" customHeight="1" x14ac:dyDescent="0.25">
      <c r="A4113" s="216">
        <v>45743</v>
      </c>
      <c r="B4113" s="217" t="s">
        <v>120</v>
      </c>
      <c r="C4113" s="218">
        <v>1.3763000000000001</v>
      </c>
    </row>
    <row r="4114" spans="1:3" ht="15" customHeight="1" x14ac:dyDescent="0.25">
      <c r="A4114" s="216">
        <v>45744</v>
      </c>
      <c r="B4114" s="217" t="s">
        <v>120</v>
      </c>
      <c r="C4114" s="218">
        <v>1.3951</v>
      </c>
    </row>
    <row r="4115" spans="1:3" ht="15" customHeight="1" x14ac:dyDescent="0.25">
      <c r="A4115" s="216">
        <v>45747</v>
      </c>
      <c r="B4115" s="217" t="s">
        <v>120</v>
      </c>
      <c r="C4115" s="218">
        <v>1.4014</v>
      </c>
    </row>
    <row r="4116" spans="1:3" ht="15" customHeight="1" x14ac:dyDescent="0.25">
      <c r="A4116" s="216">
        <v>45748</v>
      </c>
      <c r="B4116" s="217" t="s">
        <v>120</v>
      </c>
      <c r="C4116" s="218">
        <v>1.4077</v>
      </c>
    </row>
    <row r="4117" spans="1:3" ht="15" customHeight="1" x14ac:dyDescent="0.25">
      <c r="A4117" s="216">
        <v>45749</v>
      </c>
      <c r="B4117" s="217" t="s">
        <v>120</v>
      </c>
      <c r="C4117" s="218">
        <v>1.4138999999999999</v>
      </c>
    </row>
    <row r="4118" spans="1:3" ht="15" customHeight="1" x14ac:dyDescent="0.25">
      <c r="A4118" s="216">
        <v>45750</v>
      </c>
      <c r="B4118" s="217" t="s">
        <v>120</v>
      </c>
      <c r="C4118" s="218">
        <v>1.4200999999999999</v>
      </c>
    </row>
    <row r="4119" spans="1:3" ht="15" customHeight="1" x14ac:dyDescent="0.25">
      <c r="A4119" s="216">
        <v>45751</v>
      </c>
      <c r="B4119" s="217" t="s">
        <v>120</v>
      </c>
      <c r="C4119" s="218">
        <v>1.4386000000000001</v>
      </c>
    </row>
    <row r="4120" spans="1:3" ht="15" customHeight="1" x14ac:dyDescent="0.25">
      <c r="A4120" s="216">
        <v>45754</v>
      </c>
      <c r="B4120" s="217" t="s">
        <v>120</v>
      </c>
      <c r="C4120" s="218">
        <v>1.4448000000000001</v>
      </c>
    </row>
    <row r="4121" spans="1:3" ht="15" customHeight="1" x14ac:dyDescent="0.25">
      <c r="A4121" s="216">
        <v>45755</v>
      </c>
      <c r="B4121" s="217" t="s">
        <v>120</v>
      </c>
      <c r="C4121" s="218">
        <v>1.4509000000000001</v>
      </c>
    </row>
    <row r="4122" spans="1:3" ht="15" customHeight="1" x14ac:dyDescent="0.25">
      <c r="A4122" s="216">
        <v>45756</v>
      </c>
      <c r="B4122" s="217" t="s">
        <v>120</v>
      </c>
      <c r="C4122" s="218">
        <v>1.4571000000000001</v>
      </c>
    </row>
    <row r="4123" spans="1:3" ht="15" customHeight="1" x14ac:dyDescent="0.25">
      <c r="A4123" s="216">
        <v>45757</v>
      </c>
      <c r="B4123" s="217" t="s">
        <v>120</v>
      </c>
      <c r="C4123" s="218">
        <v>1.4632000000000001</v>
      </c>
    </row>
    <row r="4124" spans="1:3" ht="15" customHeight="1" x14ac:dyDescent="0.25">
      <c r="A4124" s="216">
        <v>45758</v>
      </c>
      <c r="B4124" s="217" t="s">
        <v>120</v>
      </c>
      <c r="C4124" s="218">
        <v>1.4816</v>
      </c>
    </row>
    <row r="4125" spans="1:3" ht="15" customHeight="1" x14ac:dyDescent="0.25">
      <c r="A4125" s="216">
        <v>45761</v>
      </c>
      <c r="B4125" s="217" t="s">
        <v>120</v>
      </c>
      <c r="C4125" s="218">
        <v>1.4877</v>
      </c>
    </row>
    <row r="4126" spans="1:3" ht="15" customHeight="1" x14ac:dyDescent="0.25">
      <c r="A4126" s="216">
        <v>45762</v>
      </c>
      <c r="B4126" s="217" t="s">
        <v>120</v>
      </c>
      <c r="C4126" s="218">
        <v>1.4938</v>
      </c>
    </row>
    <row r="4127" spans="1:3" ht="15" customHeight="1" x14ac:dyDescent="0.25">
      <c r="A4127" s="216">
        <v>45763</v>
      </c>
      <c r="B4127" s="217" t="s">
        <v>120</v>
      </c>
      <c r="C4127" s="218">
        <v>1.4999</v>
      </c>
    </row>
    <row r="4128" spans="1:3" ht="15" customHeight="1" x14ac:dyDescent="0.25">
      <c r="A4128" s="216">
        <v>45764</v>
      </c>
      <c r="B4128" s="217" t="s">
        <v>120</v>
      </c>
      <c r="C4128" s="218">
        <v>1.5304</v>
      </c>
    </row>
    <row r="4129" spans="1:3" ht="15" customHeight="1" x14ac:dyDescent="0.25">
      <c r="A4129" s="216">
        <v>45769</v>
      </c>
      <c r="B4129" s="217" t="s">
        <v>120</v>
      </c>
      <c r="C4129" s="218">
        <v>1.5366</v>
      </c>
    </row>
    <row r="4130" spans="1:3" ht="15" customHeight="1" x14ac:dyDescent="0.25">
      <c r="A4130" s="216">
        <v>45770</v>
      </c>
      <c r="B4130" s="217" t="s">
        <v>120</v>
      </c>
      <c r="C4130" s="218">
        <v>1.5424</v>
      </c>
    </row>
    <row r="4131" spans="1:3" ht="15" customHeight="1" x14ac:dyDescent="0.25">
      <c r="A4131" s="216">
        <v>45771</v>
      </c>
      <c r="B4131" s="217" t="s">
        <v>120</v>
      </c>
      <c r="C4131" s="218">
        <v>1.5481</v>
      </c>
    </row>
    <row r="4132" spans="1:3" ht="15" customHeight="1" x14ac:dyDescent="0.25">
      <c r="A4132" s="216">
        <v>45772</v>
      </c>
      <c r="B4132" s="217" t="s">
        <v>120</v>
      </c>
      <c r="C4132" s="218">
        <v>1.5652999999999999</v>
      </c>
    </row>
    <row r="4133" spans="1:3" ht="15" customHeight="1" x14ac:dyDescent="0.25">
      <c r="A4133" s="216">
        <v>45775</v>
      </c>
      <c r="B4133" s="217" t="s">
        <v>120</v>
      </c>
      <c r="C4133" s="218">
        <v>1.571</v>
      </c>
    </row>
    <row r="4134" spans="1:3" ht="15" customHeight="1" x14ac:dyDescent="0.25">
      <c r="A4134" s="216">
        <v>45776</v>
      </c>
      <c r="B4134" s="217" t="s">
        <v>120</v>
      </c>
      <c r="C4134" s="218">
        <v>1.5767</v>
      </c>
    </row>
    <row r="4135" spans="1:3" ht="15" customHeight="1" x14ac:dyDescent="0.25">
      <c r="A4135" s="216">
        <v>45777</v>
      </c>
      <c r="B4135" s="217" t="s">
        <v>120</v>
      </c>
      <c r="C4135" s="218">
        <v>1.5880000000000001</v>
      </c>
    </row>
    <row r="4136" spans="1:3" ht="15" customHeight="1" x14ac:dyDescent="0.25">
      <c r="A4136" s="216">
        <v>45779</v>
      </c>
      <c r="B4136" s="217" t="s">
        <v>120</v>
      </c>
      <c r="C4136" s="218">
        <v>1.6048</v>
      </c>
    </row>
    <row r="4137" spans="1:3" ht="15" customHeight="1" x14ac:dyDescent="0.25">
      <c r="A4137" s="216">
        <v>45782</v>
      </c>
      <c r="B4137" s="217" t="s">
        <v>120</v>
      </c>
      <c r="C4137" s="218">
        <v>1.6105</v>
      </c>
    </row>
    <row r="4138" spans="1:3" ht="15" customHeight="1" x14ac:dyDescent="0.25">
      <c r="A4138" s="216">
        <v>45783</v>
      </c>
      <c r="B4138" s="217" t="s">
        <v>120</v>
      </c>
      <c r="C4138" s="218">
        <v>1.6161000000000001</v>
      </c>
    </row>
    <row r="4139" spans="1:3" ht="15" customHeight="1" x14ac:dyDescent="0.25">
      <c r="A4139" s="216">
        <v>45784</v>
      </c>
      <c r="B4139" s="217" t="s">
        <v>120</v>
      </c>
      <c r="C4139" s="218">
        <v>1.6216999999999999</v>
      </c>
    </row>
    <row r="4140" spans="1:3" ht="15" customHeight="1" x14ac:dyDescent="0.25">
      <c r="A4140" s="216">
        <v>45785</v>
      </c>
      <c r="B4140" s="217" t="s">
        <v>120</v>
      </c>
      <c r="C4140" s="218">
        <v>1.6273</v>
      </c>
    </row>
    <row r="4141" spans="1:3" ht="15" customHeight="1" x14ac:dyDescent="0.25">
      <c r="A4141" s="216">
        <v>45786</v>
      </c>
      <c r="B4141" s="217" t="s">
        <v>120</v>
      </c>
      <c r="C4141" s="218">
        <v>1.6438999999999999</v>
      </c>
    </row>
    <row r="4142" spans="1:3" ht="15" customHeight="1" x14ac:dyDescent="0.25">
      <c r="A4142" s="216">
        <v>45789</v>
      </c>
      <c r="B4142" s="217" t="s">
        <v>120</v>
      </c>
      <c r="C4142" s="218">
        <v>1.6495</v>
      </c>
    </row>
    <row r="4143" spans="1:3" ht="15" customHeight="1" x14ac:dyDescent="0.25">
      <c r="A4143" s="216">
        <v>45790</v>
      </c>
      <c r="B4143" s="217" t="s">
        <v>120</v>
      </c>
      <c r="C4143" s="218">
        <v>1.655</v>
      </c>
    </row>
    <row r="4144" spans="1:3" ht="15" customHeight="1" x14ac:dyDescent="0.25">
      <c r="A4144" s="216">
        <v>45791</v>
      </c>
      <c r="B4144" s="217" t="s">
        <v>120</v>
      </c>
      <c r="C4144" s="218">
        <v>1.6606000000000001</v>
      </c>
    </row>
    <row r="4145" spans="1:3" ht="15" customHeight="1" x14ac:dyDescent="0.25">
      <c r="A4145" s="216">
        <v>45792</v>
      </c>
      <c r="B4145" s="217" t="s">
        <v>120</v>
      </c>
      <c r="C4145" s="218">
        <v>1.6660999999999999</v>
      </c>
    </row>
    <row r="4146" spans="1:3" ht="15" customHeight="1" x14ac:dyDescent="0.25">
      <c r="A4146" s="216">
        <v>45793</v>
      </c>
      <c r="B4146" s="217" t="s">
        <v>120</v>
      </c>
      <c r="C4146" s="218">
        <v>1.6828000000000001</v>
      </c>
    </row>
    <row r="4147" spans="1:3" ht="15" customHeight="1" x14ac:dyDescent="0.25">
      <c r="A4147" s="216">
        <v>45796</v>
      </c>
      <c r="B4147" s="217" t="s">
        <v>120</v>
      </c>
      <c r="C4147" s="218">
        <v>1.6882999999999999</v>
      </c>
    </row>
    <row r="4148" spans="1:3" ht="15" customHeight="1" x14ac:dyDescent="0.25">
      <c r="A4148" s="216">
        <v>45797</v>
      </c>
      <c r="B4148" s="217" t="s">
        <v>120</v>
      </c>
      <c r="C4148" s="218">
        <v>1.6939</v>
      </c>
    </row>
    <row r="4149" spans="1:3" ht="15" customHeight="1" x14ac:dyDescent="0.25">
      <c r="A4149" s="216">
        <v>45798</v>
      </c>
      <c r="B4149" s="217" t="s">
        <v>120</v>
      </c>
      <c r="C4149" s="218">
        <v>1.6994</v>
      </c>
    </row>
    <row r="4150" spans="1:3" ht="15" customHeight="1" x14ac:dyDescent="0.25">
      <c r="A4150" s="216">
        <v>45799</v>
      </c>
      <c r="B4150" s="217" t="s">
        <v>120</v>
      </c>
      <c r="C4150" s="218">
        <v>1.7049000000000001</v>
      </c>
    </row>
    <row r="4151" spans="1:3" ht="15" customHeight="1" x14ac:dyDescent="0.25">
      <c r="A4151" s="216">
        <v>45800</v>
      </c>
      <c r="B4151" s="217" t="s">
        <v>120</v>
      </c>
      <c r="C4151" s="218">
        <v>1.7215</v>
      </c>
    </row>
    <row r="4152" spans="1:3" ht="15" customHeight="1" x14ac:dyDescent="0.25">
      <c r="A4152" s="216">
        <v>45803</v>
      </c>
      <c r="B4152" s="217" t="s">
        <v>120</v>
      </c>
      <c r="C4152" s="218">
        <v>1.7271000000000001</v>
      </c>
    </row>
    <row r="4153" spans="1:3" ht="15" customHeight="1" x14ac:dyDescent="0.25">
      <c r="A4153" s="216">
        <v>45804</v>
      </c>
      <c r="B4153" s="217" t="s">
        <v>120</v>
      </c>
      <c r="C4153" s="218">
        <v>1.7325999999999999</v>
      </c>
    </row>
    <row r="4154" spans="1:3" ht="15" customHeight="1" x14ac:dyDescent="0.25">
      <c r="A4154" s="216">
        <v>45805</v>
      </c>
      <c r="B4154" s="217" t="s">
        <v>120</v>
      </c>
      <c r="C4154" s="218">
        <v>1.7382</v>
      </c>
    </row>
    <row r="4155" spans="1:3" ht="15" customHeight="1" x14ac:dyDescent="0.25">
      <c r="A4155" s="216">
        <v>45806</v>
      </c>
      <c r="B4155" s="217" t="s">
        <v>120</v>
      </c>
      <c r="C4155" s="218">
        <v>1.7437</v>
      </c>
    </row>
    <row r="4156" spans="1:3" ht="15" customHeight="1" x14ac:dyDescent="0.25">
      <c r="A4156" s="216">
        <v>45807</v>
      </c>
      <c r="B4156" s="217" t="s">
        <v>120</v>
      </c>
      <c r="C4156" s="218">
        <v>1.7603</v>
      </c>
    </row>
    <row r="4157" spans="1:3" ht="15" customHeight="1" x14ac:dyDescent="0.25">
      <c r="A4157" s="216">
        <v>45810</v>
      </c>
      <c r="B4157" s="217" t="s">
        <v>120</v>
      </c>
      <c r="C4157" s="218">
        <v>1.7658</v>
      </c>
    </row>
    <row r="4158" spans="1:3" ht="15" customHeight="1" x14ac:dyDescent="0.25">
      <c r="A4158" s="216">
        <v>45811</v>
      </c>
      <c r="B4158" s="217" t="s">
        <v>120</v>
      </c>
      <c r="C4158" s="218">
        <v>1.7712000000000001</v>
      </c>
    </row>
    <row r="4159" spans="1:3" ht="15" customHeight="1" x14ac:dyDescent="0.25">
      <c r="A4159" s="216">
        <v>45812</v>
      </c>
      <c r="B4159" s="217" t="s">
        <v>120</v>
      </c>
      <c r="C4159" s="218">
        <v>1.7766999999999999</v>
      </c>
    </row>
    <row r="4160" spans="1:3" ht="15" customHeight="1" x14ac:dyDescent="0.25">
      <c r="A4160" s="216">
        <v>45813</v>
      </c>
      <c r="B4160" s="217" t="s">
        <v>120</v>
      </c>
      <c r="C4160" s="218">
        <v>1.7821</v>
      </c>
    </row>
    <row r="4161" spans="1:3" ht="15" customHeight="1" x14ac:dyDescent="0.25">
      <c r="A4161" s="216">
        <v>45814</v>
      </c>
      <c r="B4161" s="217" t="s">
        <v>120</v>
      </c>
      <c r="C4161" s="218">
        <v>1.7983</v>
      </c>
    </row>
    <row r="4162" spans="1:3" ht="15" customHeight="1" x14ac:dyDescent="0.25">
      <c r="A4162" s="216">
        <v>45817</v>
      </c>
      <c r="B4162" s="217" t="s">
        <v>120</v>
      </c>
      <c r="C4162" s="218">
        <v>1.8037000000000001</v>
      </c>
    </row>
    <row r="4163" spans="1:3" ht="15" customHeight="1" x14ac:dyDescent="0.25">
      <c r="A4163" s="216">
        <v>45818</v>
      </c>
      <c r="B4163" s="217" t="s">
        <v>120</v>
      </c>
      <c r="C4163" s="218">
        <v>1.8090999999999999</v>
      </c>
    </row>
    <row r="4164" spans="1:3" ht="15" customHeight="1" x14ac:dyDescent="0.25">
      <c r="A4164" s="216">
        <v>45819</v>
      </c>
      <c r="B4164" s="217" t="s">
        <v>120</v>
      </c>
      <c r="C4164" s="218">
        <v>1.8142</v>
      </c>
    </row>
    <row r="4165" spans="1:3" ht="15" customHeight="1" x14ac:dyDescent="0.25">
      <c r="A4165" s="216">
        <v>45820</v>
      </c>
      <c r="B4165" s="217" t="s">
        <v>120</v>
      </c>
      <c r="C4165" s="218">
        <v>1.8191999999999999</v>
      </c>
    </row>
    <row r="4166" spans="1:3" ht="15" customHeight="1" x14ac:dyDescent="0.25">
      <c r="A4166" s="216">
        <v>45821</v>
      </c>
      <c r="B4166" s="217" t="s">
        <v>120</v>
      </c>
      <c r="C4166" s="218">
        <v>1.8343</v>
      </c>
    </row>
    <row r="4167" spans="1:3" ht="15" customHeight="1" x14ac:dyDescent="0.25">
      <c r="A4167" s="216">
        <v>45824</v>
      </c>
      <c r="B4167" s="217" t="s">
        <v>120</v>
      </c>
      <c r="C4167" s="218">
        <v>1.8392999999999999</v>
      </c>
    </row>
    <row r="4168" spans="1:3" ht="15" customHeight="1" x14ac:dyDescent="0.25">
      <c r="A4168" s="216">
        <v>45825</v>
      </c>
      <c r="B4168" s="217" t="s">
        <v>120</v>
      </c>
      <c r="C4168" s="218">
        <v>1.8443000000000001</v>
      </c>
    </row>
    <row r="4169" spans="1:3" ht="15" customHeight="1" x14ac:dyDescent="0.25">
      <c r="A4169" s="216">
        <v>45826</v>
      </c>
      <c r="B4169" s="217" t="s">
        <v>120</v>
      </c>
      <c r="C4169" s="218">
        <v>1.8492</v>
      </c>
    </row>
    <row r="4170" spans="1:3" ht="15" customHeight="1" x14ac:dyDescent="0.25">
      <c r="A4170" s="216">
        <v>45827</v>
      </c>
      <c r="B4170" s="217" t="s">
        <v>120</v>
      </c>
      <c r="C4170" s="218">
        <v>1.8542000000000001</v>
      </c>
    </row>
    <row r="4171" spans="1:3" ht="15" customHeight="1" x14ac:dyDescent="0.25">
      <c r="A4171" s="216">
        <v>45828</v>
      </c>
      <c r="B4171" s="217" t="s">
        <v>120</v>
      </c>
      <c r="C4171" s="218">
        <v>1.869</v>
      </c>
    </row>
    <row r="4172" spans="1:3" ht="15" customHeight="1" x14ac:dyDescent="0.25">
      <c r="A4172" s="216">
        <v>45831</v>
      </c>
      <c r="B4172" s="217" t="s">
        <v>120</v>
      </c>
      <c r="C4172" s="218">
        <v>1.8740000000000001</v>
      </c>
    </row>
    <row r="4173" spans="1:3" ht="15" customHeight="1" x14ac:dyDescent="0.25">
      <c r="A4173" s="216">
        <v>45832</v>
      </c>
      <c r="B4173" s="217" t="s">
        <v>120</v>
      </c>
      <c r="C4173" s="218">
        <v>1.8789</v>
      </c>
    </row>
    <row r="4174" spans="1:3" ht="15" customHeight="1" x14ac:dyDescent="0.25">
      <c r="A4174" s="216">
        <v>45833</v>
      </c>
      <c r="B4174" s="217" t="s">
        <v>120</v>
      </c>
      <c r="C4174" s="218">
        <v>1.8838999999999999</v>
      </c>
    </row>
    <row r="4175" spans="1:3" ht="15" customHeight="1" x14ac:dyDescent="0.25">
      <c r="A4175" s="216">
        <v>45834</v>
      </c>
      <c r="B4175" s="217" t="s">
        <v>120</v>
      </c>
      <c r="C4175" s="218">
        <v>1.8889</v>
      </c>
    </row>
    <row r="4176" spans="1:3" ht="15" customHeight="1" x14ac:dyDescent="0.25">
      <c r="A4176" s="216">
        <v>45835</v>
      </c>
      <c r="B4176" s="217" t="s">
        <v>120</v>
      </c>
      <c r="C4176" s="218">
        <v>1.9037999999999999</v>
      </c>
    </row>
    <row r="4177" spans="1:3" ht="15" customHeight="1" x14ac:dyDescent="0.25">
      <c r="A4177" s="216">
        <v>45838</v>
      </c>
      <c r="B4177" s="217" t="s">
        <v>120</v>
      </c>
      <c r="C4177" s="218">
        <v>1.9088000000000001</v>
      </c>
    </row>
    <row r="4178" spans="1:3" ht="15" customHeight="1" x14ac:dyDescent="0.25">
      <c r="A4178" s="216">
        <v>45839</v>
      </c>
      <c r="B4178" s="217" t="s">
        <v>120</v>
      </c>
      <c r="C4178" s="218">
        <v>1.9137</v>
      </c>
    </row>
    <row r="4179" spans="1:3" ht="15" customHeight="1" x14ac:dyDescent="0.25">
      <c r="A4179" s="216">
        <v>45840</v>
      </c>
      <c r="B4179" s="217" t="s">
        <v>120</v>
      </c>
      <c r="C4179" s="218">
        <v>1.9187000000000001</v>
      </c>
    </row>
    <row r="4180" spans="1:3" ht="15" customHeight="1" x14ac:dyDescent="0.25">
      <c r="A4180" s="216">
        <v>45841</v>
      </c>
      <c r="B4180" s="217" t="s">
        <v>120</v>
      </c>
      <c r="C4180" s="218">
        <v>1.9236</v>
      </c>
    </row>
    <row r="4181" spans="1:3" ht="15" customHeight="1" x14ac:dyDescent="0.25">
      <c r="A4181" s="216">
        <v>45842</v>
      </c>
      <c r="B4181" s="217" t="s">
        <v>120</v>
      </c>
      <c r="C4181" s="218">
        <v>1.9382999999999999</v>
      </c>
    </row>
    <row r="4182" spans="1:3" ht="15" customHeight="1" x14ac:dyDescent="0.25">
      <c r="A4182" s="216">
        <v>45845</v>
      </c>
      <c r="B4182" s="217" t="s">
        <v>120</v>
      </c>
      <c r="C4182" s="218">
        <v>1.9432</v>
      </c>
    </row>
    <row r="4183" spans="1:3" ht="15" customHeight="1" x14ac:dyDescent="0.25">
      <c r="A4183" s="216">
        <v>45846</v>
      </c>
      <c r="B4183" s="217" t="s">
        <v>120</v>
      </c>
      <c r="C4183" s="218">
        <v>1.9481999999999999</v>
      </c>
    </row>
    <row r="4184" spans="1:3" ht="15" customHeight="1" x14ac:dyDescent="0.25">
      <c r="A4184" s="216">
        <v>45847</v>
      </c>
      <c r="B4184" s="217" t="s">
        <v>120</v>
      </c>
      <c r="C4184" s="218">
        <v>1.9531000000000001</v>
      </c>
    </row>
    <row r="4185" spans="1:3" ht="15" customHeight="1" x14ac:dyDescent="0.25">
      <c r="A4185" s="216">
        <v>45848</v>
      </c>
      <c r="B4185" s="217" t="s">
        <v>120</v>
      </c>
      <c r="C4185" s="218">
        <v>1.958</v>
      </c>
    </row>
    <row r="4186" spans="1:3" ht="15" customHeight="1" x14ac:dyDescent="0.25">
      <c r="A4186" s="216">
        <v>45849</v>
      </c>
      <c r="B4186" s="217" t="s">
        <v>120</v>
      </c>
      <c r="C4186" s="218">
        <v>1.9726999999999999</v>
      </c>
    </row>
    <row r="4187" spans="1:3" ht="15" customHeight="1" x14ac:dyDescent="0.25">
      <c r="A4187" s="216">
        <v>45852</v>
      </c>
      <c r="B4187" s="217" t="s">
        <v>120</v>
      </c>
      <c r="C4187" s="218">
        <v>1.9776</v>
      </c>
    </row>
    <row r="4188" spans="1:3" ht="15" customHeight="1" x14ac:dyDescent="0.25">
      <c r="A4188" s="216">
        <v>45853</v>
      </c>
      <c r="B4188" s="217" t="s">
        <v>120</v>
      </c>
      <c r="C4188" s="218">
        <v>1.9824999999999999</v>
      </c>
    </row>
    <row r="4189" spans="1:3" ht="15" customHeight="1" x14ac:dyDescent="0.25">
      <c r="A4189" s="216">
        <v>45854</v>
      </c>
      <c r="B4189" s="217" t="s">
        <v>120</v>
      </c>
      <c r="C4189" s="218">
        <v>1.9875</v>
      </c>
    </row>
    <row r="4190" spans="1:3" ht="15" customHeight="1" x14ac:dyDescent="0.25">
      <c r="A4190" s="216">
        <v>45855</v>
      </c>
      <c r="B4190" s="217" t="s">
        <v>120</v>
      </c>
      <c r="C4190" s="218">
        <v>1.9923999999999999</v>
      </c>
    </row>
    <row r="4191" spans="1:3" ht="15" customHeight="1" x14ac:dyDescent="0.25">
      <c r="A4191" s="216">
        <v>45856</v>
      </c>
      <c r="B4191" s="217" t="s">
        <v>120</v>
      </c>
      <c r="C4191" s="218">
        <v>2.0070000000000001</v>
      </c>
    </row>
    <row r="4192" spans="1:3" ht="15" customHeight="1" x14ac:dyDescent="0.25">
      <c r="A4192" s="216">
        <v>45859</v>
      </c>
      <c r="B4192" s="217" t="s">
        <v>120</v>
      </c>
      <c r="C4192" s="218">
        <v>2.0118999999999998</v>
      </c>
    </row>
    <row r="4193" spans="1:3" ht="15" customHeight="1" x14ac:dyDescent="0.25">
      <c r="A4193" s="216">
        <v>45860</v>
      </c>
      <c r="B4193" s="217" t="s">
        <v>120</v>
      </c>
      <c r="C4193" s="218">
        <v>2.0167999999999999</v>
      </c>
    </row>
    <row r="4194" spans="1:3" ht="15" customHeight="1" x14ac:dyDescent="0.25">
      <c r="A4194" s="216">
        <v>45861</v>
      </c>
      <c r="B4194" s="217" t="s">
        <v>120</v>
      </c>
      <c r="C4194" s="218">
        <v>2.0215999999999998</v>
      </c>
    </row>
    <row r="4195" spans="1:3" ht="15" customHeight="1" x14ac:dyDescent="0.25">
      <c r="A4195" s="216">
        <v>45862</v>
      </c>
      <c r="B4195" s="217" t="s">
        <v>120</v>
      </c>
      <c r="C4195" s="218">
        <v>2.0265</v>
      </c>
    </row>
    <row r="4196" spans="1:3" ht="15" customHeight="1" x14ac:dyDescent="0.25">
      <c r="A4196" s="216">
        <v>45863</v>
      </c>
      <c r="B4196" s="217" t="s">
        <v>120</v>
      </c>
      <c r="C4196" s="218">
        <v>2.0411999999999999</v>
      </c>
    </row>
    <row r="4197" spans="1:3" ht="15" customHeight="1" x14ac:dyDescent="0.25">
      <c r="A4197" s="216">
        <v>45866</v>
      </c>
      <c r="B4197" s="217" t="s">
        <v>120</v>
      </c>
      <c r="C4197" s="218">
        <v>2.0461</v>
      </c>
    </row>
    <row r="4198" spans="1:3" ht="15" customHeight="1" x14ac:dyDescent="0.25">
      <c r="A4198" s="216">
        <v>45867</v>
      </c>
      <c r="B4198" s="217" t="s">
        <v>120</v>
      </c>
      <c r="C4198" s="218">
        <v>2.0508999999999999</v>
      </c>
    </row>
    <row r="4199" spans="1:3" ht="15" customHeight="1" x14ac:dyDescent="0.25">
      <c r="A4199" s="216">
        <v>45868</v>
      </c>
      <c r="B4199" s="217" t="s">
        <v>120</v>
      </c>
      <c r="C4199" s="218">
        <v>2.0558000000000001</v>
      </c>
    </row>
    <row r="4200" spans="1:3" ht="15" customHeight="1" x14ac:dyDescent="0.25">
      <c r="A4200" s="216">
        <v>45869</v>
      </c>
      <c r="B4200" s="217" t="s">
        <v>120</v>
      </c>
      <c r="C4200" s="218">
        <v>2.0607000000000002</v>
      </c>
    </row>
    <row r="4201" spans="1:3" ht="15" customHeight="1" x14ac:dyDescent="0.25">
      <c r="A4201" s="216">
        <v>45870</v>
      </c>
      <c r="B4201" s="217" t="s">
        <v>120</v>
      </c>
      <c r="C4201" s="218">
        <v>2.0752999999999999</v>
      </c>
    </row>
    <row r="4202" spans="1:3" ht="15" customHeight="1" x14ac:dyDescent="0.25">
      <c r="A4202" s="216">
        <v>45873</v>
      </c>
      <c r="B4202" s="217" t="s">
        <v>120</v>
      </c>
      <c r="C4202" s="218">
        <v>2.0802</v>
      </c>
    </row>
    <row r="4203" spans="1:3" ht="15" customHeight="1" x14ac:dyDescent="0.25">
      <c r="A4203" s="216">
        <v>45874</v>
      </c>
      <c r="B4203" s="217" t="s">
        <v>120</v>
      </c>
      <c r="C4203" s="218">
        <v>2.0851000000000002</v>
      </c>
    </row>
    <row r="4204" spans="1:3" ht="15" customHeight="1" x14ac:dyDescent="0.25">
      <c r="A4204" s="216">
        <v>45875</v>
      </c>
      <c r="B4204" s="217" t="s">
        <v>120</v>
      </c>
      <c r="C4204" s="218">
        <v>2.0899000000000001</v>
      </c>
    </row>
    <row r="4205" spans="1:3" ht="15" customHeight="1" x14ac:dyDescent="0.25">
      <c r="A4205" s="216">
        <v>45876</v>
      </c>
      <c r="B4205" s="217" t="s">
        <v>120</v>
      </c>
      <c r="C4205" s="218">
        <v>2.0948000000000002</v>
      </c>
    </row>
    <row r="4206" spans="1:3" ht="15" customHeight="1" x14ac:dyDescent="0.25">
      <c r="A4206" s="216">
        <v>45877</v>
      </c>
      <c r="B4206" s="217" t="s">
        <v>120</v>
      </c>
      <c r="C4206" s="218">
        <v>2.1093000000000002</v>
      </c>
    </row>
    <row r="4207" spans="1:3" ht="15" customHeight="1" x14ac:dyDescent="0.25">
      <c r="A4207" s="216">
        <v>45880</v>
      </c>
      <c r="B4207" s="217" t="s">
        <v>120</v>
      </c>
      <c r="C4207" s="218">
        <v>2.1141000000000001</v>
      </c>
    </row>
    <row r="4208" spans="1:3" ht="15" customHeight="1" x14ac:dyDescent="0.25">
      <c r="A4208" s="216">
        <v>45881</v>
      </c>
      <c r="B4208" s="217" t="s">
        <v>120</v>
      </c>
      <c r="C4208" s="218">
        <v>2.1190000000000002</v>
      </c>
    </row>
    <row r="4209" spans="1:3" ht="15" customHeight="1" x14ac:dyDescent="0.25">
      <c r="A4209" s="216">
        <v>45882</v>
      </c>
      <c r="B4209" s="217" t="s">
        <v>120</v>
      </c>
      <c r="C4209" s="218">
        <v>2.1238000000000001</v>
      </c>
    </row>
    <row r="4210" spans="1:3" ht="15" customHeight="1" x14ac:dyDescent="0.25">
      <c r="A4210" s="216">
        <v>45883</v>
      </c>
      <c r="B4210" s="217" t="s">
        <v>120</v>
      </c>
      <c r="C4210" s="218">
        <v>2.1286999999999998</v>
      </c>
    </row>
    <row r="4211" spans="1:3" ht="15" customHeight="1" x14ac:dyDescent="0.25">
      <c r="A4211" s="216">
        <v>45884</v>
      </c>
      <c r="B4211" s="217" t="s">
        <v>120</v>
      </c>
      <c r="C4211" s="218">
        <v>2.1432000000000002</v>
      </c>
    </row>
    <row r="4212" spans="1:3" ht="15" customHeight="1" x14ac:dyDescent="0.25">
      <c r="A4212" s="216">
        <v>45887</v>
      </c>
      <c r="B4212" s="217" t="s">
        <v>120</v>
      </c>
      <c r="C4212" s="218">
        <v>2.1480999999999999</v>
      </c>
    </row>
    <row r="4213" spans="1:3" ht="15" customHeight="1" x14ac:dyDescent="0.25">
      <c r="A4213" s="216">
        <v>45888</v>
      </c>
      <c r="B4213" s="217" t="s">
        <v>120</v>
      </c>
      <c r="C4213" s="218">
        <v>2.1528999999999998</v>
      </c>
    </row>
    <row r="4214" spans="1:3" ht="15" customHeight="1" x14ac:dyDescent="0.25">
      <c r="A4214" s="216">
        <v>45889</v>
      </c>
      <c r="B4214" s="217" t="s">
        <v>120</v>
      </c>
      <c r="C4214" s="218">
        <v>2.1577999999999999</v>
      </c>
    </row>
    <row r="4215" spans="1:3" ht="15" customHeight="1" x14ac:dyDescent="0.25">
      <c r="A4215" s="216">
        <v>45890</v>
      </c>
      <c r="B4215" s="217" t="s">
        <v>120</v>
      </c>
      <c r="C4215" s="218">
        <v>2.1625999999999999</v>
      </c>
    </row>
    <row r="4216" spans="1:3" ht="15" customHeight="1" x14ac:dyDescent="0.25">
      <c r="A4216" s="216">
        <v>45891</v>
      </c>
      <c r="B4216" s="217" t="s">
        <v>120</v>
      </c>
      <c r="C4216" s="218">
        <v>2.1770999999999998</v>
      </c>
    </row>
    <row r="4217" spans="1:3" ht="15" customHeight="1" x14ac:dyDescent="0.25">
      <c r="A4217" s="216">
        <v>45894</v>
      </c>
      <c r="B4217" s="217" t="s">
        <v>120</v>
      </c>
      <c r="C4217" s="218">
        <v>2.1819999999999999</v>
      </c>
    </row>
    <row r="4218" spans="1:3" ht="15" customHeight="1" x14ac:dyDescent="0.25">
      <c r="A4218" s="216">
        <v>45895</v>
      </c>
      <c r="B4218" s="217" t="s">
        <v>120</v>
      </c>
      <c r="C4218" s="218">
        <v>2.1867999999999999</v>
      </c>
    </row>
    <row r="4219" spans="1:3" ht="15" customHeight="1" x14ac:dyDescent="0.25">
      <c r="A4219" s="216">
        <v>45896</v>
      </c>
      <c r="B4219" s="217" t="s">
        <v>120</v>
      </c>
      <c r="C4219" s="218">
        <v>2.1916000000000002</v>
      </c>
    </row>
    <row r="4220" spans="1:3" ht="15" customHeight="1" x14ac:dyDescent="0.25">
      <c r="A4220" s="216">
        <v>45897</v>
      </c>
      <c r="B4220" s="217" t="s">
        <v>120</v>
      </c>
      <c r="C4220" s="218">
        <v>2.1964000000000001</v>
      </c>
    </row>
    <row r="4221" spans="1:3" ht="15" customHeight="1" x14ac:dyDescent="0.25">
      <c r="A4221" s="216">
        <v>45898</v>
      </c>
      <c r="B4221" s="217" t="s">
        <v>120</v>
      </c>
      <c r="C4221" s="218">
        <v>2.2109000000000001</v>
      </c>
    </row>
    <row r="4222" spans="1:3" ht="15" customHeight="1" x14ac:dyDescent="0.25">
      <c r="A4222" s="216">
        <v>45901</v>
      </c>
      <c r="B4222" s="217" t="s">
        <v>120</v>
      </c>
      <c r="C4222" s="218">
        <v>2.2158000000000002</v>
      </c>
    </row>
    <row r="4223" spans="1:3" ht="15" customHeight="1" x14ac:dyDescent="0.25">
      <c r="A4223" s="216">
        <v>45902</v>
      </c>
      <c r="B4223" s="217" t="s">
        <v>120</v>
      </c>
      <c r="C4223" s="218">
        <v>2.2206000000000001</v>
      </c>
    </row>
    <row r="4224" spans="1:3" ht="15" customHeight="1" x14ac:dyDescent="0.25">
      <c r="A4224" s="216">
        <v>45903</v>
      </c>
      <c r="B4224" s="217" t="s">
        <v>120</v>
      </c>
      <c r="C4224" s="218">
        <v>2.2254</v>
      </c>
    </row>
    <row r="4225" spans="1:3" ht="15" customHeight="1" x14ac:dyDescent="0.25">
      <c r="A4225" s="216">
        <v>45904</v>
      </c>
      <c r="B4225" s="217" t="s">
        <v>120</v>
      </c>
      <c r="C4225" s="218">
        <v>2.2303000000000002</v>
      </c>
    </row>
    <row r="4226" spans="1:3" ht="15" customHeight="1" x14ac:dyDescent="0.25">
      <c r="A4226" s="216">
        <v>45905</v>
      </c>
      <c r="B4226" s="217" t="s">
        <v>120</v>
      </c>
      <c r="C4226" s="218">
        <v>2.2446999999999999</v>
      </c>
    </row>
    <row r="4227" spans="1:3" ht="15" customHeight="1" x14ac:dyDescent="0.25">
      <c r="A4227" s="216">
        <v>45908</v>
      </c>
      <c r="B4227" s="217" t="s">
        <v>120</v>
      </c>
      <c r="C4227" s="218">
        <v>2.2496</v>
      </c>
    </row>
    <row r="4228" spans="1:3" ht="15" customHeight="1" x14ac:dyDescent="0.25">
      <c r="A4228" s="216">
        <v>45909</v>
      </c>
      <c r="B4228" s="217" t="s">
        <v>120</v>
      </c>
      <c r="C4228" s="218">
        <v>2.2544</v>
      </c>
    </row>
    <row r="4229" spans="1:3" ht="15" customHeight="1" x14ac:dyDescent="0.25">
      <c r="A4229" s="216">
        <v>45910</v>
      </c>
      <c r="B4229" s="217" t="s">
        <v>120</v>
      </c>
      <c r="C4229" s="218">
        <v>2.2591999999999999</v>
      </c>
    </row>
    <row r="4230" spans="1:3" ht="15" customHeight="1" x14ac:dyDescent="0.25">
      <c r="A4230" s="216">
        <v>45911</v>
      </c>
      <c r="B4230" s="217" t="s">
        <v>120</v>
      </c>
      <c r="C4230" s="218">
        <v>2.2641</v>
      </c>
    </row>
    <row r="4231" spans="1:3" ht="15" customHeight="1" x14ac:dyDescent="0.25">
      <c r="A4231" s="216">
        <v>45912</v>
      </c>
      <c r="B4231" s="217" t="s">
        <v>120</v>
      </c>
      <c r="C4231" s="218">
        <v>2.2785000000000002</v>
      </c>
    </row>
    <row r="4232" spans="1:3" ht="15" customHeight="1" x14ac:dyDescent="0.25">
      <c r="A4232" s="216">
        <v>45915</v>
      </c>
      <c r="B4232" s="217" t="s">
        <v>120</v>
      </c>
      <c r="C4232" s="218">
        <v>2.2833999999999999</v>
      </c>
    </row>
    <row r="4233" spans="1:3" ht="15" customHeight="1" x14ac:dyDescent="0.25">
      <c r="A4233" s="216">
        <v>45916</v>
      </c>
      <c r="B4233" s="217" t="s">
        <v>120</v>
      </c>
      <c r="C4233" s="218">
        <v>2.2881999999999998</v>
      </c>
    </row>
    <row r="4234" spans="1:3" ht="15" customHeight="1" x14ac:dyDescent="0.25">
      <c r="A4234" s="216">
        <v>45917</v>
      </c>
      <c r="B4234" s="217" t="s">
        <v>120</v>
      </c>
      <c r="C4234" s="218">
        <v>2.2930000000000001</v>
      </c>
    </row>
    <row r="4235" spans="1:3" ht="15" customHeight="1" x14ac:dyDescent="0.25">
      <c r="A4235" s="216">
        <v>45918</v>
      </c>
      <c r="B4235" s="217" t="s">
        <v>120</v>
      </c>
      <c r="C4235" s="218">
        <v>2.2978000000000001</v>
      </c>
    </row>
    <row r="4236" spans="1:3" ht="15" customHeight="1" x14ac:dyDescent="0.25">
      <c r="A4236" s="216">
        <v>45919</v>
      </c>
      <c r="B4236" s="217" t="s">
        <v>120</v>
      </c>
      <c r="C4236" s="218">
        <v>2.3123</v>
      </c>
    </row>
    <row r="4237" spans="1:3" ht="15" customHeight="1" x14ac:dyDescent="0.25">
      <c r="A4237" s="216">
        <v>45922</v>
      </c>
      <c r="B4237" s="217" t="s">
        <v>120</v>
      </c>
      <c r="C4237" s="218">
        <v>2.3170999999999999</v>
      </c>
    </row>
    <row r="4238" spans="1:3" ht="15" customHeight="1" x14ac:dyDescent="0.25">
      <c r="A4238" s="216">
        <v>45923</v>
      </c>
      <c r="B4238" s="217" t="s">
        <v>120</v>
      </c>
      <c r="C4238" s="218">
        <v>2.3220000000000001</v>
      </c>
    </row>
    <row r="4239" spans="1:3" ht="15" customHeight="1" x14ac:dyDescent="0.25">
      <c r="A4239" s="216">
        <v>45924</v>
      </c>
      <c r="B4239" s="217" t="s">
        <v>120</v>
      </c>
      <c r="C4239" s="218">
        <v>2.3269000000000002</v>
      </c>
    </row>
    <row r="4240" spans="1:3" ht="15" customHeight="1" x14ac:dyDescent="0.25">
      <c r="A4240" s="216">
        <v>45925</v>
      </c>
      <c r="B4240" s="217" t="s">
        <v>120</v>
      </c>
      <c r="C4240" s="218">
        <v>2.3317000000000001</v>
      </c>
    </row>
    <row r="4241" spans="1:3" ht="15" customHeight="1" x14ac:dyDescent="0.25">
      <c r="A4241" s="216">
        <v>45926</v>
      </c>
      <c r="B4241" s="217" t="s">
        <v>120</v>
      </c>
      <c r="C4241" s="218">
        <v>2.3462999999999998</v>
      </c>
    </row>
    <row r="4242" spans="1:3" ht="15" customHeight="1" x14ac:dyDescent="0.25">
      <c r="A4242" s="216">
        <v>45929</v>
      </c>
      <c r="B4242" s="217" t="s">
        <v>120</v>
      </c>
      <c r="C4242" s="218">
        <v>2.3511000000000002</v>
      </c>
    </row>
    <row r="4243" spans="1:3" ht="15" customHeight="1" x14ac:dyDescent="0.25">
      <c r="A4243" s="216">
        <v>45930</v>
      </c>
      <c r="B4243" s="217" t="s">
        <v>120</v>
      </c>
      <c r="C4243" s="218">
        <v>2.3559999999999999</v>
      </c>
    </row>
    <row r="4244" spans="1:3" ht="15" customHeight="1" x14ac:dyDescent="0.25">
      <c r="A4244" s="216">
        <v>45566</v>
      </c>
      <c r="B4244" s="217" t="s">
        <v>257</v>
      </c>
      <c r="C4244" s="218">
        <v>1.9099999999999999E-2</v>
      </c>
    </row>
    <row r="4245" spans="1:3" ht="15" customHeight="1" x14ac:dyDescent="0.25">
      <c r="A4245" s="216">
        <v>45567</v>
      </c>
      <c r="B4245" s="217" t="s">
        <v>257</v>
      </c>
      <c r="C4245" s="218">
        <v>3.8300000000000001E-2</v>
      </c>
    </row>
    <row r="4246" spans="1:3" ht="15" customHeight="1" x14ac:dyDescent="0.25">
      <c r="A4246" s="216">
        <v>45568</v>
      </c>
      <c r="B4246" s="217" t="s">
        <v>257</v>
      </c>
      <c r="C4246" s="218">
        <v>5.7500000000000002E-2</v>
      </c>
    </row>
    <row r="4247" spans="1:3" ht="15" customHeight="1" x14ac:dyDescent="0.25">
      <c r="A4247" s="216">
        <v>45569</v>
      </c>
      <c r="B4247" s="217" t="s">
        <v>257</v>
      </c>
      <c r="C4247" s="218">
        <v>7.5499999999999998E-2</v>
      </c>
    </row>
    <row r="4248" spans="1:3" ht="15" customHeight="1" x14ac:dyDescent="0.25">
      <c r="A4248" s="216">
        <v>45572</v>
      </c>
      <c r="B4248" s="217" t="s">
        <v>257</v>
      </c>
      <c r="C4248" s="218">
        <v>0.13389999999999999</v>
      </c>
    </row>
    <row r="4249" spans="1:3" ht="15" customHeight="1" x14ac:dyDescent="0.25">
      <c r="A4249" s="216">
        <v>45573</v>
      </c>
      <c r="B4249" s="217" t="s">
        <v>257</v>
      </c>
      <c r="C4249" s="218">
        <v>0.1532</v>
      </c>
    </row>
    <row r="4250" spans="1:3" ht="15" customHeight="1" x14ac:dyDescent="0.25">
      <c r="A4250" s="216">
        <v>45574</v>
      </c>
      <c r="B4250" s="217" t="s">
        <v>257</v>
      </c>
      <c r="C4250" s="218">
        <v>0.1729</v>
      </c>
    </row>
    <row r="4251" spans="1:3" ht="15" customHeight="1" x14ac:dyDescent="0.25">
      <c r="A4251" s="216">
        <v>45575</v>
      </c>
      <c r="B4251" s="217" t="s">
        <v>257</v>
      </c>
      <c r="C4251" s="218">
        <v>0.19220000000000001</v>
      </c>
    </row>
    <row r="4252" spans="1:3" ht="15" customHeight="1" x14ac:dyDescent="0.25">
      <c r="A4252" s="216">
        <v>45576</v>
      </c>
      <c r="B4252" s="217" t="s">
        <v>257</v>
      </c>
      <c r="C4252" s="218">
        <v>0.21149999999999999</v>
      </c>
    </row>
    <row r="4253" spans="1:3" ht="15" customHeight="1" x14ac:dyDescent="0.25">
      <c r="A4253" s="216">
        <v>45579</v>
      </c>
      <c r="B4253" s="217" t="s">
        <v>257</v>
      </c>
      <c r="C4253" s="218">
        <v>0.26950000000000002</v>
      </c>
    </row>
    <row r="4254" spans="1:3" ht="15" customHeight="1" x14ac:dyDescent="0.25">
      <c r="A4254" s="216">
        <v>45580</v>
      </c>
      <c r="B4254" s="217" t="s">
        <v>257</v>
      </c>
      <c r="C4254" s="218">
        <v>0.28889999999999999</v>
      </c>
    </row>
    <row r="4255" spans="1:3" ht="15" customHeight="1" x14ac:dyDescent="0.25">
      <c r="A4255" s="216">
        <v>45581</v>
      </c>
      <c r="B4255" s="217" t="s">
        <v>257</v>
      </c>
      <c r="C4255" s="218">
        <v>0.30840000000000001</v>
      </c>
    </row>
    <row r="4256" spans="1:3" ht="15" customHeight="1" x14ac:dyDescent="0.25">
      <c r="A4256" s="216">
        <v>45582</v>
      </c>
      <c r="B4256" s="217" t="s">
        <v>257</v>
      </c>
      <c r="C4256" s="218">
        <v>0.32829999999999998</v>
      </c>
    </row>
    <row r="4257" spans="1:3" ht="15" customHeight="1" x14ac:dyDescent="0.25">
      <c r="A4257" s="216">
        <v>45583</v>
      </c>
      <c r="B4257" s="217" t="s">
        <v>257</v>
      </c>
      <c r="C4257" s="218">
        <v>0.34770000000000001</v>
      </c>
    </row>
    <row r="4258" spans="1:3" ht="15" customHeight="1" x14ac:dyDescent="0.25">
      <c r="A4258" s="216">
        <v>45586</v>
      </c>
      <c r="B4258" s="217" t="s">
        <v>257</v>
      </c>
      <c r="C4258" s="218">
        <v>0.40579999999999999</v>
      </c>
    </row>
    <row r="4259" spans="1:3" ht="15" customHeight="1" x14ac:dyDescent="0.25">
      <c r="A4259" s="216">
        <v>45587</v>
      </c>
      <c r="B4259" s="217" t="s">
        <v>257</v>
      </c>
      <c r="C4259" s="218">
        <v>0.42630000000000001</v>
      </c>
    </row>
    <row r="4260" spans="1:3" ht="15" customHeight="1" x14ac:dyDescent="0.25">
      <c r="A4260" s="216">
        <v>45588</v>
      </c>
      <c r="B4260" s="217" t="s">
        <v>257</v>
      </c>
      <c r="C4260" s="218">
        <v>0.44579999999999997</v>
      </c>
    </row>
    <row r="4261" spans="1:3" ht="15" customHeight="1" x14ac:dyDescent="0.25">
      <c r="A4261" s="216">
        <v>45589</v>
      </c>
      <c r="B4261" s="217" t="s">
        <v>257</v>
      </c>
      <c r="C4261" s="218">
        <v>0.46500000000000002</v>
      </c>
    </row>
    <row r="4262" spans="1:3" ht="15" customHeight="1" x14ac:dyDescent="0.25">
      <c r="A4262" s="216">
        <v>45590</v>
      </c>
      <c r="B4262" s="217" t="s">
        <v>257</v>
      </c>
      <c r="C4262" s="218">
        <v>0.48420000000000002</v>
      </c>
    </row>
    <row r="4263" spans="1:3" ht="15" customHeight="1" x14ac:dyDescent="0.25">
      <c r="A4263" s="216">
        <v>45593</v>
      </c>
      <c r="B4263" s="217" t="s">
        <v>257</v>
      </c>
      <c r="C4263" s="218">
        <v>0.54190000000000005</v>
      </c>
    </row>
    <row r="4264" spans="1:3" ht="15" customHeight="1" x14ac:dyDescent="0.25">
      <c r="A4264" s="216">
        <v>45594</v>
      </c>
      <c r="B4264" s="217" t="s">
        <v>257</v>
      </c>
      <c r="C4264" s="218">
        <v>0.56110000000000004</v>
      </c>
    </row>
    <row r="4265" spans="1:3" ht="15" customHeight="1" x14ac:dyDescent="0.25">
      <c r="A4265" s="216">
        <v>45595</v>
      </c>
      <c r="B4265" s="217" t="s">
        <v>257</v>
      </c>
      <c r="C4265" s="218">
        <v>0.58040000000000003</v>
      </c>
    </row>
    <row r="4266" spans="1:3" ht="15" customHeight="1" x14ac:dyDescent="0.25">
      <c r="A4266" s="216">
        <v>45596</v>
      </c>
      <c r="B4266" s="217" t="s">
        <v>257</v>
      </c>
      <c r="C4266" s="218">
        <v>0.59960000000000002</v>
      </c>
    </row>
    <row r="4267" spans="1:3" ht="15" customHeight="1" x14ac:dyDescent="0.25">
      <c r="A4267" s="216">
        <v>45597</v>
      </c>
      <c r="B4267" s="217" t="s">
        <v>257</v>
      </c>
      <c r="C4267" s="218">
        <v>0.62370000000000003</v>
      </c>
    </row>
    <row r="4268" spans="1:3" ht="15" customHeight="1" x14ac:dyDescent="0.25">
      <c r="A4268" s="216">
        <v>45600</v>
      </c>
      <c r="B4268" s="217" t="s">
        <v>257</v>
      </c>
      <c r="C4268" s="218">
        <v>0.68469999999999998</v>
      </c>
    </row>
    <row r="4269" spans="1:3" ht="15" customHeight="1" x14ac:dyDescent="0.25">
      <c r="A4269" s="216">
        <v>45601</v>
      </c>
      <c r="B4269" s="217" t="s">
        <v>257</v>
      </c>
      <c r="C4269" s="218">
        <v>0.70369999999999999</v>
      </c>
    </row>
    <row r="4270" spans="1:3" ht="15" customHeight="1" x14ac:dyDescent="0.25">
      <c r="A4270" s="216">
        <v>45602</v>
      </c>
      <c r="B4270" s="217" t="s">
        <v>257</v>
      </c>
      <c r="C4270" s="218">
        <v>0.7228</v>
      </c>
    </row>
    <row r="4271" spans="1:3" ht="15" customHeight="1" x14ac:dyDescent="0.25">
      <c r="A4271" s="216">
        <v>45603</v>
      </c>
      <c r="B4271" s="217" t="s">
        <v>257</v>
      </c>
      <c r="C4271" s="218">
        <v>0.7419</v>
      </c>
    </row>
    <row r="4272" spans="1:3" ht="15" customHeight="1" x14ac:dyDescent="0.25">
      <c r="A4272" s="216">
        <v>45604</v>
      </c>
      <c r="B4272" s="217" t="s">
        <v>257</v>
      </c>
      <c r="C4272" s="218">
        <v>0.76060000000000005</v>
      </c>
    </row>
    <row r="4273" spans="1:3" ht="15" customHeight="1" x14ac:dyDescent="0.25">
      <c r="A4273" s="216">
        <v>45607</v>
      </c>
      <c r="B4273" s="217" t="s">
        <v>257</v>
      </c>
      <c r="C4273" s="218">
        <v>0.81740000000000002</v>
      </c>
    </row>
    <row r="4274" spans="1:3" ht="15" customHeight="1" x14ac:dyDescent="0.25">
      <c r="A4274" s="216">
        <v>45608</v>
      </c>
      <c r="B4274" s="217" t="s">
        <v>257</v>
      </c>
      <c r="C4274" s="218">
        <v>0.8367</v>
      </c>
    </row>
    <row r="4275" spans="1:3" ht="15" customHeight="1" x14ac:dyDescent="0.25">
      <c r="A4275" s="216">
        <v>45609</v>
      </c>
      <c r="B4275" s="217" t="s">
        <v>257</v>
      </c>
      <c r="C4275" s="218">
        <v>0.85560000000000003</v>
      </c>
    </row>
    <row r="4276" spans="1:3" ht="15" customHeight="1" x14ac:dyDescent="0.25">
      <c r="A4276" s="216">
        <v>45610</v>
      </c>
      <c r="B4276" s="217" t="s">
        <v>257</v>
      </c>
      <c r="C4276" s="218">
        <v>0.87429999999999997</v>
      </c>
    </row>
    <row r="4277" spans="1:3" ht="15" customHeight="1" x14ac:dyDescent="0.25">
      <c r="A4277" s="216">
        <v>45611</v>
      </c>
      <c r="B4277" s="217" t="s">
        <v>257</v>
      </c>
      <c r="C4277" s="218">
        <v>0.89300000000000002</v>
      </c>
    </row>
    <row r="4278" spans="1:3" ht="15" customHeight="1" x14ac:dyDescent="0.25">
      <c r="A4278" s="216">
        <v>45614</v>
      </c>
      <c r="B4278" s="217" t="s">
        <v>257</v>
      </c>
      <c r="C4278" s="218">
        <v>0.94450000000000001</v>
      </c>
    </row>
    <row r="4279" spans="1:3" ht="15" customHeight="1" x14ac:dyDescent="0.25">
      <c r="A4279" s="216">
        <v>45615</v>
      </c>
      <c r="B4279" s="217" t="s">
        <v>257</v>
      </c>
      <c r="C4279" s="218">
        <v>0.96330000000000005</v>
      </c>
    </row>
    <row r="4280" spans="1:3" ht="15" customHeight="1" x14ac:dyDescent="0.25">
      <c r="A4280" s="216">
        <v>45616</v>
      </c>
      <c r="B4280" s="217" t="s">
        <v>257</v>
      </c>
      <c r="C4280" s="218">
        <v>0.98199999999999998</v>
      </c>
    </row>
    <row r="4281" spans="1:3" ht="15" customHeight="1" x14ac:dyDescent="0.25">
      <c r="A4281" s="216">
        <v>45617</v>
      </c>
      <c r="B4281" s="217" t="s">
        <v>257</v>
      </c>
      <c r="C4281" s="218">
        <v>1.0006999999999999</v>
      </c>
    </row>
    <row r="4282" spans="1:3" ht="15" customHeight="1" x14ac:dyDescent="0.25">
      <c r="A4282" s="216">
        <v>45618</v>
      </c>
      <c r="B4282" s="217" t="s">
        <v>257</v>
      </c>
      <c r="C4282" s="218">
        <v>1.0197000000000001</v>
      </c>
    </row>
    <row r="4283" spans="1:3" ht="15" customHeight="1" x14ac:dyDescent="0.25">
      <c r="A4283" s="216">
        <v>45621</v>
      </c>
      <c r="B4283" s="217" t="s">
        <v>257</v>
      </c>
      <c r="C4283" s="218">
        <v>1.0589999999999999</v>
      </c>
    </row>
    <row r="4284" spans="1:3" ht="15" customHeight="1" x14ac:dyDescent="0.25">
      <c r="A4284" s="216">
        <v>45622</v>
      </c>
      <c r="B4284" s="217" t="s">
        <v>257</v>
      </c>
      <c r="C4284" s="218">
        <v>1.0777000000000001</v>
      </c>
    </row>
    <row r="4285" spans="1:3" ht="15" customHeight="1" x14ac:dyDescent="0.25">
      <c r="A4285" s="216">
        <v>45623</v>
      </c>
      <c r="B4285" s="217" t="s">
        <v>257</v>
      </c>
      <c r="C4285" s="218">
        <v>1.0965</v>
      </c>
    </row>
    <row r="4286" spans="1:3" ht="15" customHeight="1" x14ac:dyDescent="0.25">
      <c r="A4286" s="216">
        <v>45624</v>
      </c>
      <c r="B4286" s="217" t="s">
        <v>257</v>
      </c>
      <c r="C4286" s="218">
        <v>1.1152</v>
      </c>
    </row>
    <row r="4287" spans="1:3" ht="15" customHeight="1" x14ac:dyDescent="0.25">
      <c r="A4287" s="216">
        <v>45625</v>
      </c>
      <c r="B4287" s="217" t="s">
        <v>257</v>
      </c>
      <c r="C4287" s="218">
        <v>1.1339999999999999</v>
      </c>
    </row>
    <row r="4288" spans="1:3" ht="15" customHeight="1" x14ac:dyDescent="0.25">
      <c r="A4288" s="216">
        <v>45628</v>
      </c>
      <c r="B4288" s="217" t="s">
        <v>257</v>
      </c>
      <c r="C4288" s="218">
        <v>1.1901999999999999</v>
      </c>
    </row>
    <row r="4289" spans="1:3" ht="15" customHeight="1" x14ac:dyDescent="0.25">
      <c r="A4289" s="216">
        <v>45629</v>
      </c>
      <c r="B4289" s="217" t="s">
        <v>257</v>
      </c>
      <c r="C4289" s="218">
        <v>1.2090000000000001</v>
      </c>
    </row>
    <row r="4290" spans="1:3" ht="15" customHeight="1" x14ac:dyDescent="0.25">
      <c r="A4290" s="216">
        <v>45630</v>
      </c>
      <c r="B4290" s="217" t="s">
        <v>257</v>
      </c>
      <c r="C4290" s="218">
        <v>1.2258</v>
      </c>
    </row>
    <row r="4291" spans="1:3" ht="15" customHeight="1" x14ac:dyDescent="0.25">
      <c r="A4291" s="216">
        <v>45631</v>
      </c>
      <c r="B4291" s="217" t="s">
        <v>257</v>
      </c>
      <c r="C4291" s="218">
        <v>1.2468999999999999</v>
      </c>
    </row>
    <row r="4292" spans="1:3" ht="15" customHeight="1" x14ac:dyDescent="0.25">
      <c r="A4292" s="216">
        <v>45632</v>
      </c>
      <c r="B4292" s="217" t="s">
        <v>257</v>
      </c>
      <c r="C4292" s="218">
        <v>1.2661</v>
      </c>
    </row>
    <row r="4293" spans="1:3" ht="15" customHeight="1" x14ac:dyDescent="0.25">
      <c r="A4293" s="216">
        <v>45635</v>
      </c>
      <c r="B4293" s="217" t="s">
        <v>257</v>
      </c>
      <c r="C4293" s="218">
        <v>1.3224</v>
      </c>
    </row>
    <row r="4294" spans="1:3" ht="15" customHeight="1" x14ac:dyDescent="0.25">
      <c r="A4294" s="216">
        <v>45636</v>
      </c>
      <c r="B4294" s="217" t="s">
        <v>257</v>
      </c>
      <c r="C4294" s="218">
        <v>1.3411</v>
      </c>
    </row>
    <row r="4295" spans="1:3" ht="15" customHeight="1" x14ac:dyDescent="0.25">
      <c r="A4295" s="216">
        <v>45637</v>
      </c>
      <c r="B4295" s="217" t="s">
        <v>257</v>
      </c>
      <c r="C4295" s="218">
        <v>1.3599000000000001</v>
      </c>
    </row>
    <row r="4296" spans="1:3" ht="15" customHeight="1" x14ac:dyDescent="0.25">
      <c r="A4296" s="216">
        <v>45638</v>
      </c>
      <c r="B4296" s="217" t="s">
        <v>257</v>
      </c>
      <c r="C4296" s="218">
        <v>1.3788</v>
      </c>
    </row>
    <row r="4297" spans="1:3" ht="15" customHeight="1" x14ac:dyDescent="0.25">
      <c r="A4297" s="216">
        <v>45639</v>
      </c>
      <c r="B4297" s="217" t="s">
        <v>257</v>
      </c>
      <c r="C4297" s="218">
        <v>1.3976</v>
      </c>
    </row>
    <row r="4298" spans="1:3" ht="15" customHeight="1" x14ac:dyDescent="0.25">
      <c r="A4298" s="216">
        <v>45642</v>
      </c>
      <c r="B4298" s="217" t="s">
        <v>257</v>
      </c>
      <c r="C4298" s="218">
        <v>1.4541999999999999</v>
      </c>
    </row>
    <row r="4299" spans="1:3" ht="15" customHeight="1" x14ac:dyDescent="0.25">
      <c r="A4299" s="216">
        <v>45643</v>
      </c>
      <c r="B4299" s="217" t="s">
        <v>257</v>
      </c>
      <c r="C4299" s="218">
        <v>1.4735</v>
      </c>
    </row>
    <row r="4300" spans="1:3" ht="15" customHeight="1" x14ac:dyDescent="0.25">
      <c r="A4300" s="216">
        <v>45644</v>
      </c>
      <c r="B4300" s="217" t="s">
        <v>257</v>
      </c>
      <c r="C4300" s="218">
        <v>1.4953000000000001</v>
      </c>
    </row>
    <row r="4301" spans="1:3" ht="15" customHeight="1" x14ac:dyDescent="0.25">
      <c r="A4301" s="216">
        <v>45645</v>
      </c>
      <c r="B4301" s="217" t="s">
        <v>257</v>
      </c>
      <c r="C4301" s="218">
        <v>1.5121</v>
      </c>
    </row>
    <row r="4302" spans="1:3" ht="15" customHeight="1" x14ac:dyDescent="0.25">
      <c r="A4302" s="216">
        <v>45646</v>
      </c>
      <c r="B4302" s="217" t="s">
        <v>257</v>
      </c>
      <c r="C4302" s="218">
        <v>1.5309999999999999</v>
      </c>
    </row>
    <row r="4303" spans="1:3" ht="15" customHeight="1" x14ac:dyDescent="0.25">
      <c r="A4303" s="216">
        <v>45649</v>
      </c>
      <c r="B4303" s="217" t="s">
        <v>257</v>
      </c>
      <c r="C4303" s="218">
        <v>1.5874999999999999</v>
      </c>
    </row>
    <row r="4304" spans="1:3" ht="15" customHeight="1" x14ac:dyDescent="0.25">
      <c r="A4304" s="216">
        <v>45650</v>
      </c>
      <c r="B4304" s="217" t="s">
        <v>257</v>
      </c>
      <c r="C4304" s="218">
        <v>1.6063000000000001</v>
      </c>
    </row>
    <row r="4305" spans="1:3" ht="15" customHeight="1" x14ac:dyDescent="0.25">
      <c r="A4305" s="216">
        <v>45651</v>
      </c>
      <c r="B4305" s="217" t="s">
        <v>257</v>
      </c>
      <c r="C4305" s="218">
        <v>1.6251</v>
      </c>
    </row>
    <row r="4306" spans="1:3" ht="15" customHeight="1" x14ac:dyDescent="0.25">
      <c r="A4306" s="216">
        <v>45652</v>
      </c>
      <c r="B4306" s="217" t="s">
        <v>257</v>
      </c>
      <c r="C4306" s="218">
        <v>1.6446000000000001</v>
      </c>
    </row>
    <row r="4307" spans="1:3" ht="15" customHeight="1" x14ac:dyDescent="0.25">
      <c r="A4307" s="216">
        <v>45653</v>
      </c>
      <c r="B4307" s="217" t="s">
        <v>257</v>
      </c>
      <c r="C4307" s="218">
        <v>1.6634</v>
      </c>
    </row>
    <row r="4308" spans="1:3" ht="15" customHeight="1" x14ac:dyDescent="0.25">
      <c r="A4308" s="216">
        <v>45656</v>
      </c>
      <c r="B4308" s="217" t="s">
        <v>257</v>
      </c>
      <c r="C4308" s="218">
        <v>1.7197</v>
      </c>
    </row>
    <row r="4309" spans="1:3" ht="15" customHeight="1" x14ac:dyDescent="0.25">
      <c r="A4309" s="216">
        <v>45657</v>
      </c>
      <c r="B4309" s="217" t="s">
        <v>257</v>
      </c>
      <c r="C4309" s="218">
        <v>1.7384999999999999</v>
      </c>
    </row>
    <row r="4310" spans="1:3" ht="15" customHeight="1" x14ac:dyDescent="0.25">
      <c r="A4310" s="216">
        <v>45659</v>
      </c>
      <c r="B4310" s="217" t="s">
        <v>257</v>
      </c>
      <c r="C4310" s="218">
        <v>1.778</v>
      </c>
    </row>
    <row r="4311" spans="1:3" ht="15" customHeight="1" x14ac:dyDescent="0.25">
      <c r="A4311" s="216">
        <v>45660</v>
      </c>
      <c r="B4311" s="217" t="s">
        <v>257</v>
      </c>
      <c r="C4311" s="218">
        <v>1.7968</v>
      </c>
    </row>
    <row r="4312" spans="1:3" ht="15" customHeight="1" x14ac:dyDescent="0.25">
      <c r="A4312" s="216">
        <v>45663</v>
      </c>
      <c r="B4312" s="217" t="s">
        <v>257</v>
      </c>
      <c r="C4312" s="218">
        <v>1.8531</v>
      </c>
    </row>
    <row r="4313" spans="1:3" ht="15" customHeight="1" x14ac:dyDescent="0.25">
      <c r="A4313" s="216">
        <v>45664</v>
      </c>
      <c r="B4313" s="217" t="s">
        <v>257</v>
      </c>
      <c r="C4313" s="218">
        <v>1.8718999999999999</v>
      </c>
    </row>
    <row r="4314" spans="1:3" ht="15" customHeight="1" x14ac:dyDescent="0.25">
      <c r="A4314" s="216">
        <v>45665</v>
      </c>
      <c r="B4314" s="217" t="s">
        <v>257</v>
      </c>
      <c r="C4314" s="218">
        <v>1.8907</v>
      </c>
    </row>
    <row r="4315" spans="1:3" ht="15" customHeight="1" x14ac:dyDescent="0.25">
      <c r="A4315" s="216">
        <v>45666</v>
      </c>
      <c r="B4315" s="217" t="s">
        <v>257</v>
      </c>
      <c r="C4315" s="218">
        <v>1.9094</v>
      </c>
    </row>
    <row r="4316" spans="1:3" ht="15" customHeight="1" x14ac:dyDescent="0.25">
      <c r="A4316" s="216">
        <v>45667</v>
      </c>
      <c r="B4316" s="217" t="s">
        <v>257</v>
      </c>
      <c r="C4316" s="218">
        <v>1.9281999999999999</v>
      </c>
    </row>
    <row r="4317" spans="1:3" ht="15" customHeight="1" x14ac:dyDescent="0.25">
      <c r="A4317" s="216">
        <v>45670</v>
      </c>
      <c r="B4317" s="217" t="s">
        <v>257</v>
      </c>
      <c r="C4317" s="218">
        <v>1.9845999999999999</v>
      </c>
    </row>
    <row r="4318" spans="1:3" ht="15" customHeight="1" x14ac:dyDescent="0.25">
      <c r="A4318" s="216">
        <v>45671</v>
      </c>
      <c r="B4318" s="217" t="s">
        <v>257</v>
      </c>
      <c r="C4318" s="218">
        <v>2.0034000000000001</v>
      </c>
    </row>
    <row r="4319" spans="1:3" ht="15" customHeight="1" x14ac:dyDescent="0.25">
      <c r="A4319" s="216">
        <v>45672</v>
      </c>
      <c r="B4319" s="217" t="s">
        <v>257</v>
      </c>
      <c r="C4319" s="218">
        <v>2.0215000000000001</v>
      </c>
    </row>
    <row r="4320" spans="1:3" ht="15" customHeight="1" x14ac:dyDescent="0.25">
      <c r="A4320" s="216">
        <v>45673</v>
      </c>
      <c r="B4320" s="217" t="s">
        <v>257</v>
      </c>
      <c r="C4320" s="218">
        <v>2.0404</v>
      </c>
    </row>
    <row r="4321" spans="1:3" ht="15" customHeight="1" x14ac:dyDescent="0.25">
      <c r="A4321" s="216">
        <v>45674</v>
      </c>
      <c r="B4321" s="217" t="s">
        <v>257</v>
      </c>
      <c r="C4321" s="218">
        <v>2.0598999999999998</v>
      </c>
    </row>
    <row r="4322" spans="1:3" ht="15" customHeight="1" x14ac:dyDescent="0.25">
      <c r="A4322" s="216">
        <v>45677</v>
      </c>
      <c r="B4322" s="217" t="s">
        <v>257</v>
      </c>
      <c r="C4322" s="218">
        <v>2.1162000000000001</v>
      </c>
    </row>
    <row r="4323" spans="1:3" ht="15" customHeight="1" x14ac:dyDescent="0.25">
      <c r="A4323" s="216">
        <v>45678</v>
      </c>
      <c r="B4323" s="217" t="s">
        <v>257</v>
      </c>
      <c r="C4323" s="218">
        <v>2.1349999999999998</v>
      </c>
    </row>
    <row r="4324" spans="1:3" ht="15" customHeight="1" x14ac:dyDescent="0.25">
      <c r="A4324" s="216">
        <v>45679</v>
      </c>
      <c r="B4324" s="217" t="s">
        <v>257</v>
      </c>
      <c r="C4324" s="218">
        <v>2.1537999999999999</v>
      </c>
    </row>
    <row r="4325" spans="1:3" ht="15" customHeight="1" x14ac:dyDescent="0.25">
      <c r="A4325" s="216">
        <v>45680</v>
      </c>
      <c r="B4325" s="217" t="s">
        <v>257</v>
      </c>
      <c r="C4325" s="218">
        <v>2.1726000000000001</v>
      </c>
    </row>
    <row r="4326" spans="1:3" ht="15" customHeight="1" x14ac:dyDescent="0.25">
      <c r="A4326" s="216">
        <v>45681</v>
      </c>
      <c r="B4326" s="217" t="s">
        <v>257</v>
      </c>
      <c r="C4326" s="218">
        <v>2.1916000000000002</v>
      </c>
    </row>
    <row r="4327" spans="1:3" ht="15" customHeight="1" x14ac:dyDescent="0.25">
      <c r="A4327" s="216">
        <v>45684</v>
      </c>
      <c r="B4327" s="217" t="s">
        <v>257</v>
      </c>
      <c r="C4327" s="218">
        <v>2.2480000000000002</v>
      </c>
    </row>
    <row r="4328" spans="1:3" ht="15" customHeight="1" x14ac:dyDescent="0.25">
      <c r="A4328" s="216">
        <v>45685</v>
      </c>
      <c r="B4328" s="217" t="s">
        <v>257</v>
      </c>
      <c r="C4328" s="218">
        <v>2.2667000000000002</v>
      </c>
    </row>
    <row r="4329" spans="1:3" ht="15" customHeight="1" x14ac:dyDescent="0.25">
      <c r="A4329" s="216">
        <v>45686</v>
      </c>
      <c r="B4329" s="217" t="s">
        <v>257</v>
      </c>
      <c r="C4329" s="218">
        <v>2.2854999999999999</v>
      </c>
    </row>
    <row r="4330" spans="1:3" ht="15" customHeight="1" x14ac:dyDescent="0.25">
      <c r="A4330" s="216">
        <v>45687</v>
      </c>
      <c r="B4330" s="217" t="s">
        <v>257</v>
      </c>
      <c r="C4330" s="218">
        <v>2.3047</v>
      </c>
    </row>
    <row r="4331" spans="1:3" ht="15" customHeight="1" x14ac:dyDescent="0.25">
      <c r="A4331" s="216">
        <v>45688</v>
      </c>
      <c r="B4331" s="217" t="s">
        <v>257</v>
      </c>
      <c r="C4331" s="218">
        <v>2.3233999999999999</v>
      </c>
    </row>
    <row r="4332" spans="1:3" ht="15" customHeight="1" x14ac:dyDescent="0.25">
      <c r="A4332" s="216">
        <v>45691</v>
      </c>
      <c r="B4332" s="217" t="s">
        <v>257</v>
      </c>
      <c r="C4332" s="218">
        <v>2.3795999999999999</v>
      </c>
    </row>
    <row r="4333" spans="1:3" ht="15" customHeight="1" x14ac:dyDescent="0.25">
      <c r="A4333" s="216">
        <v>45692</v>
      </c>
      <c r="B4333" s="217" t="s">
        <v>257</v>
      </c>
      <c r="C4333" s="218">
        <v>2.3988</v>
      </c>
    </row>
    <row r="4334" spans="1:3" ht="15" customHeight="1" x14ac:dyDescent="0.25">
      <c r="A4334" s="216">
        <v>45693</v>
      </c>
      <c r="B4334" s="217" t="s">
        <v>257</v>
      </c>
      <c r="C4334" s="218">
        <v>2.4174000000000002</v>
      </c>
    </row>
    <row r="4335" spans="1:3" ht="15" customHeight="1" x14ac:dyDescent="0.25">
      <c r="A4335" s="216">
        <v>45694</v>
      </c>
      <c r="B4335" s="217" t="s">
        <v>257</v>
      </c>
      <c r="C4335" s="218">
        <v>2.4359999999999999</v>
      </c>
    </row>
    <row r="4336" spans="1:3" ht="15" customHeight="1" x14ac:dyDescent="0.25">
      <c r="A4336" s="216">
        <v>45695</v>
      </c>
      <c r="B4336" s="217" t="s">
        <v>257</v>
      </c>
      <c r="C4336" s="218">
        <v>2.4544000000000001</v>
      </c>
    </row>
    <row r="4337" spans="1:3" ht="15" customHeight="1" x14ac:dyDescent="0.25">
      <c r="A4337" s="216">
        <v>45698</v>
      </c>
      <c r="B4337" s="217" t="s">
        <v>257</v>
      </c>
      <c r="C4337" s="218">
        <v>2.5103</v>
      </c>
    </row>
    <row r="4338" spans="1:3" ht="15" customHeight="1" x14ac:dyDescent="0.25">
      <c r="A4338" s="216">
        <v>45699</v>
      </c>
      <c r="B4338" s="217" t="s">
        <v>257</v>
      </c>
      <c r="C4338" s="218">
        <v>2.5289000000000001</v>
      </c>
    </row>
    <row r="4339" spans="1:3" ht="15" customHeight="1" x14ac:dyDescent="0.25">
      <c r="A4339" s="216">
        <v>45700</v>
      </c>
      <c r="B4339" s="217" t="s">
        <v>257</v>
      </c>
      <c r="C4339" s="218">
        <v>2.5472000000000001</v>
      </c>
    </row>
    <row r="4340" spans="1:3" ht="15" customHeight="1" x14ac:dyDescent="0.25">
      <c r="A4340" s="216">
        <v>45701</v>
      </c>
      <c r="B4340" s="217" t="s">
        <v>257</v>
      </c>
      <c r="C4340" s="218">
        <v>2.5655000000000001</v>
      </c>
    </row>
    <row r="4341" spans="1:3" ht="15" customHeight="1" x14ac:dyDescent="0.25">
      <c r="A4341" s="216">
        <v>45702</v>
      </c>
      <c r="B4341" s="217" t="s">
        <v>257</v>
      </c>
      <c r="C4341" s="218">
        <v>2.5836000000000001</v>
      </c>
    </row>
    <row r="4342" spans="1:3" ht="15" customHeight="1" x14ac:dyDescent="0.25">
      <c r="A4342" s="216">
        <v>45705</v>
      </c>
      <c r="B4342" s="217" t="s">
        <v>257</v>
      </c>
      <c r="C4342" s="218">
        <v>2.6393</v>
      </c>
    </row>
    <row r="4343" spans="1:3" ht="15" customHeight="1" x14ac:dyDescent="0.25">
      <c r="A4343" s="216">
        <v>45706</v>
      </c>
      <c r="B4343" s="217" t="s">
        <v>257</v>
      </c>
      <c r="C4343" s="218">
        <v>2.6574</v>
      </c>
    </row>
    <row r="4344" spans="1:3" ht="15" customHeight="1" x14ac:dyDescent="0.25">
      <c r="A4344" s="216">
        <v>45707</v>
      </c>
      <c r="B4344" s="217" t="s">
        <v>257</v>
      </c>
      <c r="C4344" s="218">
        <v>2.6758000000000002</v>
      </c>
    </row>
    <row r="4345" spans="1:3" ht="15" customHeight="1" x14ac:dyDescent="0.25">
      <c r="A4345" s="216">
        <v>45708</v>
      </c>
      <c r="B4345" s="217" t="s">
        <v>257</v>
      </c>
      <c r="C4345" s="218">
        <v>2.6941999999999999</v>
      </c>
    </row>
    <row r="4346" spans="1:3" ht="15" customHeight="1" x14ac:dyDescent="0.25">
      <c r="A4346" s="216">
        <v>45709</v>
      </c>
      <c r="B4346" s="217" t="s">
        <v>257</v>
      </c>
      <c r="C4346" s="218">
        <v>2.7126000000000001</v>
      </c>
    </row>
    <row r="4347" spans="1:3" ht="15" customHeight="1" x14ac:dyDescent="0.25">
      <c r="A4347" s="216">
        <v>45712</v>
      </c>
      <c r="B4347" s="217" t="s">
        <v>257</v>
      </c>
      <c r="C4347" s="218">
        <v>2.7606000000000002</v>
      </c>
    </row>
    <row r="4348" spans="1:3" ht="15" customHeight="1" x14ac:dyDescent="0.25">
      <c r="A4348" s="216">
        <v>45713</v>
      </c>
      <c r="B4348" s="217" t="s">
        <v>257</v>
      </c>
      <c r="C4348" s="218">
        <v>2.7791000000000001</v>
      </c>
    </row>
    <row r="4349" spans="1:3" ht="15" customHeight="1" x14ac:dyDescent="0.25">
      <c r="A4349" s="216">
        <v>45714</v>
      </c>
      <c r="B4349" s="217" t="s">
        <v>257</v>
      </c>
      <c r="C4349" s="218">
        <v>2.7974999999999999</v>
      </c>
    </row>
    <row r="4350" spans="1:3" ht="15" customHeight="1" x14ac:dyDescent="0.25">
      <c r="A4350" s="216">
        <v>45715</v>
      </c>
      <c r="B4350" s="217" t="s">
        <v>257</v>
      </c>
      <c r="C4350" s="218">
        <v>2.8159000000000001</v>
      </c>
    </row>
    <row r="4351" spans="1:3" ht="15" customHeight="1" x14ac:dyDescent="0.25">
      <c r="A4351" s="216">
        <v>45716</v>
      </c>
      <c r="B4351" s="217" t="s">
        <v>257</v>
      </c>
      <c r="C4351" s="218">
        <v>2.8344</v>
      </c>
    </row>
    <row r="4352" spans="1:3" ht="15" customHeight="1" x14ac:dyDescent="0.25">
      <c r="A4352" s="216">
        <v>45719</v>
      </c>
      <c r="B4352" s="217" t="s">
        <v>257</v>
      </c>
      <c r="C4352" s="218">
        <v>2.8809999999999998</v>
      </c>
    </row>
    <row r="4353" spans="1:3" ht="15" customHeight="1" x14ac:dyDescent="0.25">
      <c r="A4353" s="216">
        <v>45720</v>
      </c>
      <c r="B4353" s="217" t="s">
        <v>257</v>
      </c>
      <c r="C4353" s="218">
        <v>2.8994</v>
      </c>
    </row>
    <row r="4354" spans="1:3" ht="15" customHeight="1" x14ac:dyDescent="0.25">
      <c r="A4354" s="216">
        <v>45721</v>
      </c>
      <c r="B4354" s="217" t="s">
        <v>257</v>
      </c>
      <c r="C4354" s="218">
        <v>2.9180000000000001</v>
      </c>
    </row>
    <row r="4355" spans="1:3" ht="15" customHeight="1" x14ac:dyDescent="0.25">
      <c r="A4355" s="216">
        <v>45722</v>
      </c>
      <c r="B4355" s="217" t="s">
        <v>257</v>
      </c>
      <c r="C4355" s="218">
        <v>2.9449000000000001</v>
      </c>
    </row>
    <row r="4356" spans="1:3" ht="15" customHeight="1" x14ac:dyDescent="0.25">
      <c r="A4356" s="216">
        <v>45723</v>
      </c>
      <c r="B4356" s="217" t="s">
        <v>257</v>
      </c>
      <c r="C4356" s="218">
        <v>2.9621</v>
      </c>
    </row>
    <row r="4357" spans="1:3" ht="15" customHeight="1" x14ac:dyDescent="0.25">
      <c r="A4357" s="216">
        <v>45726</v>
      </c>
      <c r="B4357" s="217" t="s">
        <v>257</v>
      </c>
      <c r="C4357" s="218">
        <v>3.0181</v>
      </c>
    </row>
    <row r="4358" spans="1:3" ht="15" customHeight="1" x14ac:dyDescent="0.25">
      <c r="A4358" s="216">
        <v>45727</v>
      </c>
      <c r="B4358" s="217" t="s">
        <v>257</v>
      </c>
      <c r="C4358" s="218">
        <v>3.0365000000000002</v>
      </c>
    </row>
    <row r="4359" spans="1:3" ht="15" customHeight="1" x14ac:dyDescent="0.25">
      <c r="A4359" s="216">
        <v>45728</v>
      </c>
      <c r="B4359" s="217" t="s">
        <v>257</v>
      </c>
      <c r="C4359" s="218">
        <v>3.0550000000000002</v>
      </c>
    </row>
    <row r="4360" spans="1:3" ht="15" customHeight="1" x14ac:dyDescent="0.25">
      <c r="A4360" s="216">
        <v>45729</v>
      </c>
      <c r="B4360" s="217" t="s">
        <v>257</v>
      </c>
      <c r="C4360" s="218">
        <v>3.0739999999999998</v>
      </c>
    </row>
    <row r="4361" spans="1:3" ht="15" customHeight="1" x14ac:dyDescent="0.25">
      <c r="A4361" s="216">
        <v>45730</v>
      </c>
      <c r="B4361" s="217" t="s">
        <v>257</v>
      </c>
      <c r="C4361" s="218">
        <v>3.0926</v>
      </c>
    </row>
    <row r="4362" spans="1:3" ht="15" customHeight="1" x14ac:dyDescent="0.25">
      <c r="A4362" s="216">
        <v>45733</v>
      </c>
      <c r="B4362" s="217" t="s">
        <v>257</v>
      </c>
      <c r="C4362" s="218">
        <v>3.1476000000000002</v>
      </c>
    </row>
    <row r="4363" spans="1:3" ht="15" customHeight="1" x14ac:dyDescent="0.25">
      <c r="A4363" s="216">
        <v>45734</v>
      </c>
      <c r="B4363" s="217" t="s">
        <v>257</v>
      </c>
      <c r="C4363" s="218">
        <v>3.1659000000000002</v>
      </c>
    </row>
    <row r="4364" spans="1:3" ht="15" customHeight="1" x14ac:dyDescent="0.25">
      <c r="A4364" s="216">
        <v>45735</v>
      </c>
      <c r="B4364" s="217" t="s">
        <v>257</v>
      </c>
      <c r="C4364" s="218">
        <v>3.1844999999999999</v>
      </c>
    </row>
    <row r="4365" spans="1:3" ht="15" customHeight="1" x14ac:dyDescent="0.25">
      <c r="A4365" s="216">
        <v>45736</v>
      </c>
      <c r="B4365" s="217" t="s">
        <v>257</v>
      </c>
      <c r="C4365" s="218">
        <v>3.2033</v>
      </c>
    </row>
    <row r="4366" spans="1:3" ht="15" customHeight="1" x14ac:dyDescent="0.25">
      <c r="A4366" s="216">
        <v>45737</v>
      </c>
      <c r="B4366" s="217" t="s">
        <v>257</v>
      </c>
      <c r="C4366" s="218">
        <v>3.2218</v>
      </c>
    </row>
    <row r="4367" spans="1:3" ht="15" customHeight="1" x14ac:dyDescent="0.25">
      <c r="A4367" s="216">
        <v>45740</v>
      </c>
      <c r="B4367" s="217" t="s">
        <v>257</v>
      </c>
      <c r="C4367" s="218">
        <v>3.2764000000000002</v>
      </c>
    </row>
    <row r="4368" spans="1:3" ht="15" customHeight="1" x14ac:dyDescent="0.25">
      <c r="A4368" s="216">
        <v>45741</v>
      </c>
      <c r="B4368" s="217" t="s">
        <v>257</v>
      </c>
      <c r="C4368" s="218">
        <v>3.2946</v>
      </c>
    </row>
    <row r="4369" spans="1:3" ht="15" customHeight="1" x14ac:dyDescent="0.25">
      <c r="A4369" s="216">
        <v>45742</v>
      </c>
      <c r="B4369" s="217" t="s">
        <v>257</v>
      </c>
      <c r="C4369" s="218">
        <v>3.3130000000000002</v>
      </c>
    </row>
    <row r="4370" spans="1:3" ht="15" customHeight="1" x14ac:dyDescent="0.25">
      <c r="A4370" s="216">
        <v>45743</v>
      </c>
      <c r="B4370" s="217" t="s">
        <v>257</v>
      </c>
      <c r="C4370" s="218">
        <v>3.3315000000000001</v>
      </c>
    </row>
    <row r="4371" spans="1:3" ht="15" customHeight="1" x14ac:dyDescent="0.25">
      <c r="A4371" s="216">
        <v>45744</v>
      </c>
      <c r="B4371" s="217" t="s">
        <v>257</v>
      </c>
      <c r="C4371" s="218">
        <v>3.3502999999999998</v>
      </c>
    </row>
    <row r="4372" spans="1:3" ht="15" customHeight="1" x14ac:dyDescent="0.25">
      <c r="A4372" s="216">
        <v>45747</v>
      </c>
      <c r="B4372" s="217" t="s">
        <v>257</v>
      </c>
      <c r="C4372" s="218">
        <v>3.4051</v>
      </c>
    </row>
    <row r="4373" spans="1:3" ht="15" customHeight="1" x14ac:dyDescent="0.25">
      <c r="A4373" s="216">
        <v>45748</v>
      </c>
      <c r="B4373" s="217" t="s">
        <v>257</v>
      </c>
      <c r="C4373" s="218">
        <v>3.4232999999999998</v>
      </c>
    </row>
    <row r="4374" spans="1:3" ht="15" customHeight="1" x14ac:dyDescent="0.25">
      <c r="A4374" s="216">
        <v>45749</v>
      </c>
      <c r="B4374" s="217" t="s">
        <v>257</v>
      </c>
      <c r="C4374" s="218">
        <v>3.4417</v>
      </c>
    </row>
    <row r="4375" spans="1:3" ht="15" customHeight="1" x14ac:dyDescent="0.25">
      <c r="A4375" s="216">
        <v>45750</v>
      </c>
      <c r="B4375" s="217" t="s">
        <v>257</v>
      </c>
      <c r="C4375" s="218">
        <v>3.46</v>
      </c>
    </row>
    <row r="4376" spans="1:3" ht="15" customHeight="1" x14ac:dyDescent="0.25">
      <c r="A4376" s="216">
        <v>45751</v>
      </c>
      <c r="B4376" s="217" t="s">
        <v>257</v>
      </c>
      <c r="C4376" s="218">
        <v>3.4782999999999999</v>
      </c>
    </row>
    <row r="4377" spans="1:3" ht="15" customHeight="1" x14ac:dyDescent="0.25">
      <c r="A4377" s="216">
        <v>45754</v>
      </c>
      <c r="B4377" s="217" t="s">
        <v>257</v>
      </c>
      <c r="C4377" s="218">
        <v>3.5341</v>
      </c>
    </row>
    <row r="4378" spans="1:3" ht="15" customHeight="1" x14ac:dyDescent="0.25">
      <c r="A4378" s="216">
        <v>45755</v>
      </c>
      <c r="B4378" s="217" t="s">
        <v>257</v>
      </c>
      <c r="C4378" s="218">
        <v>3.5525000000000002</v>
      </c>
    </row>
    <row r="4379" spans="1:3" ht="15" customHeight="1" x14ac:dyDescent="0.25">
      <c r="A4379" s="216">
        <v>45756</v>
      </c>
      <c r="B4379" s="217" t="s">
        <v>257</v>
      </c>
      <c r="C4379" s="218">
        <v>3.5709</v>
      </c>
    </row>
    <row r="4380" spans="1:3" ht="15" customHeight="1" x14ac:dyDescent="0.25">
      <c r="A4380" s="216">
        <v>45757</v>
      </c>
      <c r="B4380" s="217" t="s">
        <v>257</v>
      </c>
      <c r="C4380" s="218">
        <v>3.5891000000000002</v>
      </c>
    </row>
    <row r="4381" spans="1:3" ht="15" customHeight="1" x14ac:dyDescent="0.25">
      <c r="A4381" s="216">
        <v>45758</v>
      </c>
      <c r="B4381" s="217" t="s">
        <v>257</v>
      </c>
      <c r="C4381" s="218">
        <v>3.6076999999999999</v>
      </c>
    </row>
    <row r="4382" spans="1:3" ht="15" customHeight="1" x14ac:dyDescent="0.25">
      <c r="A4382" s="216">
        <v>45761</v>
      </c>
      <c r="B4382" s="217" t="s">
        <v>257</v>
      </c>
      <c r="C4382" s="218">
        <v>3.6553</v>
      </c>
    </row>
    <row r="4383" spans="1:3" ht="15" customHeight="1" x14ac:dyDescent="0.25">
      <c r="A4383" s="216">
        <v>45762</v>
      </c>
      <c r="B4383" s="217" t="s">
        <v>257</v>
      </c>
      <c r="C4383" s="218">
        <v>3.6739000000000002</v>
      </c>
    </row>
    <row r="4384" spans="1:3" ht="15" customHeight="1" x14ac:dyDescent="0.25">
      <c r="A4384" s="216">
        <v>45763</v>
      </c>
      <c r="B4384" s="217" t="s">
        <v>257</v>
      </c>
      <c r="C4384" s="218">
        <v>3.6922999999999999</v>
      </c>
    </row>
    <row r="4385" spans="1:3" ht="15" customHeight="1" x14ac:dyDescent="0.25">
      <c r="A4385" s="216">
        <v>45764</v>
      </c>
      <c r="B4385" s="217" t="s">
        <v>257</v>
      </c>
      <c r="C4385" s="218">
        <v>3.7105999999999999</v>
      </c>
    </row>
    <row r="4386" spans="1:3" ht="15" customHeight="1" x14ac:dyDescent="0.25">
      <c r="A4386" s="216">
        <v>45769</v>
      </c>
      <c r="B4386" s="217" t="s">
        <v>257</v>
      </c>
      <c r="C4386" s="218">
        <v>3.8024</v>
      </c>
    </row>
    <row r="4387" spans="1:3" ht="15" customHeight="1" x14ac:dyDescent="0.25">
      <c r="A4387" s="216">
        <v>45770</v>
      </c>
      <c r="B4387" s="217" t="s">
        <v>257</v>
      </c>
      <c r="C4387" s="218">
        <v>3.8201000000000001</v>
      </c>
    </row>
    <row r="4388" spans="1:3" ht="15" customHeight="1" x14ac:dyDescent="0.25">
      <c r="A4388" s="216">
        <v>45771</v>
      </c>
      <c r="B4388" s="217" t="s">
        <v>257</v>
      </c>
      <c r="C4388" s="218">
        <v>3.8384999999999998</v>
      </c>
    </row>
    <row r="4389" spans="1:3" ht="15" customHeight="1" x14ac:dyDescent="0.25">
      <c r="A4389" s="216">
        <v>45772</v>
      </c>
      <c r="B4389" s="217" t="s">
        <v>257</v>
      </c>
      <c r="C4389" s="218">
        <v>3.8574999999999999</v>
      </c>
    </row>
    <row r="4390" spans="1:3" ht="15" customHeight="1" x14ac:dyDescent="0.25">
      <c r="A4390" s="216">
        <v>45775</v>
      </c>
      <c r="B4390" s="217" t="s">
        <v>257</v>
      </c>
      <c r="C4390" s="218">
        <v>3.9131</v>
      </c>
    </row>
    <row r="4391" spans="1:3" ht="15" customHeight="1" x14ac:dyDescent="0.25">
      <c r="A4391" s="216">
        <v>45776</v>
      </c>
      <c r="B4391" s="217" t="s">
        <v>257</v>
      </c>
      <c r="C4391" s="218">
        <v>3.9315000000000002</v>
      </c>
    </row>
    <row r="4392" spans="1:3" ht="15" customHeight="1" x14ac:dyDescent="0.25">
      <c r="A4392" s="216">
        <v>45777</v>
      </c>
      <c r="B4392" s="217" t="s">
        <v>257</v>
      </c>
      <c r="C4392" s="218">
        <v>3.9502999999999999</v>
      </c>
    </row>
    <row r="4393" spans="1:3" ht="15" customHeight="1" x14ac:dyDescent="0.25">
      <c r="A4393" s="216">
        <v>45778</v>
      </c>
      <c r="B4393" s="217" t="s">
        <v>257</v>
      </c>
      <c r="C4393" s="218">
        <v>3.9691000000000001</v>
      </c>
    </row>
    <row r="4394" spans="1:3" ht="15" customHeight="1" x14ac:dyDescent="0.25">
      <c r="A4394" s="216">
        <v>45779</v>
      </c>
      <c r="B4394" s="217" t="s">
        <v>257</v>
      </c>
      <c r="C4394" s="218">
        <v>3.9874000000000001</v>
      </c>
    </row>
    <row r="4395" spans="1:3" ht="15" customHeight="1" x14ac:dyDescent="0.25">
      <c r="A4395" s="216">
        <v>45783</v>
      </c>
      <c r="B4395" s="217" t="s">
        <v>257</v>
      </c>
      <c r="C4395" s="218">
        <v>4.0606999999999998</v>
      </c>
    </row>
    <row r="4396" spans="1:3" ht="15" customHeight="1" x14ac:dyDescent="0.25">
      <c r="A4396" s="216">
        <v>45784</v>
      </c>
      <c r="B4396" s="217" t="s">
        <v>257</v>
      </c>
      <c r="C4396" s="218">
        <v>4.0799000000000003</v>
      </c>
    </row>
    <row r="4397" spans="1:3" ht="15" customHeight="1" x14ac:dyDescent="0.25">
      <c r="A4397" s="216">
        <v>45785</v>
      </c>
      <c r="B4397" s="217" t="s">
        <v>257</v>
      </c>
      <c r="C4397" s="218">
        <v>4.0987</v>
      </c>
    </row>
    <row r="4398" spans="1:3" ht="15" customHeight="1" x14ac:dyDescent="0.25">
      <c r="A4398" s="216">
        <v>45786</v>
      </c>
      <c r="B4398" s="217" t="s">
        <v>257</v>
      </c>
      <c r="C4398" s="218">
        <v>4.1170999999999998</v>
      </c>
    </row>
    <row r="4399" spans="1:3" ht="15" customHeight="1" x14ac:dyDescent="0.25">
      <c r="A4399" s="216">
        <v>45789</v>
      </c>
      <c r="B4399" s="217" t="s">
        <v>257</v>
      </c>
      <c r="C4399" s="218">
        <v>4.1725000000000003</v>
      </c>
    </row>
    <row r="4400" spans="1:3" ht="15" customHeight="1" x14ac:dyDescent="0.25">
      <c r="A4400" s="216">
        <v>45790</v>
      </c>
      <c r="B4400" s="217" t="s">
        <v>257</v>
      </c>
      <c r="C4400" s="218">
        <v>4.1914999999999996</v>
      </c>
    </row>
    <row r="4401" spans="1:3" ht="15" customHeight="1" x14ac:dyDescent="0.25">
      <c r="A4401" s="216">
        <v>45791</v>
      </c>
      <c r="B4401" s="217" t="s">
        <v>257</v>
      </c>
      <c r="C4401" s="218">
        <v>4.2093999999999996</v>
      </c>
    </row>
    <row r="4402" spans="1:3" ht="15" customHeight="1" x14ac:dyDescent="0.25">
      <c r="A4402" s="216">
        <v>45792</v>
      </c>
      <c r="B4402" s="217" t="s">
        <v>257</v>
      </c>
      <c r="C4402" s="218">
        <v>4.2271000000000001</v>
      </c>
    </row>
    <row r="4403" spans="1:3" ht="15" customHeight="1" x14ac:dyDescent="0.25">
      <c r="A4403" s="216">
        <v>45793</v>
      </c>
      <c r="B4403" s="217" t="s">
        <v>257</v>
      </c>
      <c r="C4403" s="218">
        <v>4.2447999999999997</v>
      </c>
    </row>
    <row r="4404" spans="1:3" ht="15" customHeight="1" x14ac:dyDescent="0.25">
      <c r="A4404" s="216">
        <v>45796</v>
      </c>
      <c r="B4404" s="217" t="s">
        <v>257</v>
      </c>
      <c r="C4404" s="218">
        <v>4.2976999999999999</v>
      </c>
    </row>
    <row r="4405" spans="1:3" ht="15" customHeight="1" x14ac:dyDescent="0.25">
      <c r="A4405" s="216">
        <v>45797</v>
      </c>
      <c r="B4405" s="217" t="s">
        <v>257</v>
      </c>
      <c r="C4405" s="218">
        <v>4.3159999999999998</v>
      </c>
    </row>
    <row r="4406" spans="1:3" ht="15" customHeight="1" x14ac:dyDescent="0.25">
      <c r="A4406" s="216">
        <v>45798</v>
      </c>
      <c r="B4406" s="217" t="s">
        <v>257</v>
      </c>
      <c r="C4406" s="218">
        <v>4.3334999999999999</v>
      </c>
    </row>
    <row r="4407" spans="1:3" ht="15" customHeight="1" x14ac:dyDescent="0.25">
      <c r="A4407" s="216">
        <v>45799</v>
      </c>
      <c r="B4407" s="217" t="s">
        <v>257</v>
      </c>
      <c r="C4407" s="218">
        <v>4.3510999999999997</v>
      </c>
    </row>
    <row r="4408" spans="1:3" ht="15" customHeight="1" x14ac:dyDescent="0.25">
      <c r="A4408" s="216">
        <v>45800</v>
      </c>
      <c r="B4408" s="217" t="s">
        <v>257</v>
      </c>
      <c r="C4408" s="218">
        <v>4.3682999999999996</v>
      </c>
    </row>
    <row r="4409" spans="1:3" ht="15" customHeight="1" x14ac:dyDescent="0.25">
      <c r="A4409" s="216">
        <v>45804</v>
      </c>
      <c r="B4409" s="217" t="s">
        <v>257</v>
      </c>
      <c r="C4409" s="218">
        <v>4.4387999999999996</v>
      </c>
    </row>
    <row r="4410" spans="1:3" ht="15" customHeight="1" x14ac:dyDescent="0.25">
      <c r="A4410" s="216">
        <v>45805</v>
      </c>
      <c r="B4410" s="217" t="s">
        <v>257</v>
      </c>
      <c r="C4410" s="218">
        <v>4.4568000000000003</v>
      </c>
    </row>
    <row r="4411" spans="1:3" ht="15" customHeight="1" x14ac:dyDescent="0.25">
      <c r="A4411" s="216">
        <v>45806</v>
      </c>
      <c r="B4411" s="217" t="s">
        <v>257</v>
      </c>
      <c r="C4411" s="218">
        <v>4.4752000000000001</v>
      </c>
    </row>
    <row r="4412" spans="1:3" ht="15" customHeight="1" x14ac:dyDescent="0.25">
      <c r="A4412" s="216">
        <v>45807</v>
      </c>
      <c r="B4412" s="217" t="s">
        <v>257</v>
      </c>
      <c r="C4412" s="218">
        <v>4.4935</v>
      </c>
    </row>
    <row r="4413" spans="1:3" ht="15" customHeight="1" x14ac:dyDescent="0.25">
      <c r="A4413" s="216">
        <v>45810</v>
      </c>
      <c r="B4413" s="217" t="s">
        <v>257</v>
      </c>
      <c r="C4413" s="218">
        <v>4.5481999999999996</v>
      </c>
    </row>
    <row r="4414" spans="1:3" ht="15" customHeight="1" x14ac:dyDescent="0.25">
      <c r="A4414" s="216">
        <v>45811</v>
      </c>
      <c r="B4414" s="217" t="s">
        <v>257</v>
      </c>
      <c r="C4414" s="218">
        <v>4.5658000000000003</v>
      </c>
    </row>
    <row r="4415" spans="1:3" ht="15" customHeight="1" x14ac:dyDescent="0.25">
      <c r="A4415" s="216">
        <v>45812</v>
      </c>
      <c r="B4415" s="217" t="s">
        <v>257</v>
      </c>
      <c r="C4415" s="218">
        <v>4.5834000000000001</v>
      </c>
    </row>
    <row r="4416" spans="1:3" ht="15" customHeight="1" x14ac:dyDescent="0.25">
      <c r="A4416" s="216">
        <v>45813</v>
      </c>
      <c r="B4416" s="217" t="s">
        <v>257</v>
      </c>
      <c r="C4416" s="218">
        <v>4.6013999999999999</v>
      </c>
    </row>
    <row r="4417" spans="1:3" ht="15" customHeight="1" x14ac:dyDescent="0.25">
      <c r="A4417" s="216">
        <v>45814</v>
      </c>
      <c r="B4417" s="217" t="s">
        <v>257</v>
      </c>
      <c r="C4417" s="218">
        <v>4.6193</v>
      </c>
    </row>
    <row r="4418" spans="1:3" ht="15" customHeight="1" x14ac:dyDescent="0.25">
      <c r="A4418" s="216">
        <v>45817</v>
      </c>
      <c r="B4418" s="217" t="s">
        <v>257</v>
      </c>
      <c r="C4418" s="218">
        <v>4.6737000000000002</v>
      </c>
    </row>
    <row r="4419" spans="1:3" ht="15" customHeight="1" x14ac:dyDescent="0.25">
      <c r="A4419" s="216">
        <v>45818</v>
      </c>
      <c r="B4419" s="217" t="s">
        <v>257</v>
      </c>
      <c r="C4419" s="218">
        <v>4.6912000000000003</v>
      </c>
    </row>
    <row r="4420" spans="1:3" ht="15" customHeight="1" x14ac:dyDescent="0.25">
      <c r="A4420" s="216">
        <v>45819</v>
      </c>
      <c r="B4420" s="217" t="s">
        <v>257</v>
      </c>
      <c r="C4420" s="218">
        <v>4.7088000000000001</v>
      </c>
    </row>
    <row r="4421" spans="1:3" ht="15" customHeight="1" x14ac:dyDescent="0.25">
      <c r="A4421" s="216">
        <v>45820</v>
      </c>
      <c r="B4421" s="217" t="s">
        <v>257</v>
      </c>
      <c r="C4421" s="218">
        <v>4.7267999999999999</v>
      </c>
    </row>
    <row r="4422" spans="1:3" ht="15" customHeight="1" x14ac:dyDescent="0.25">
      <c r="A4422" s="216">
        <v>45821</v>
      </c>
      <c r="B4422" s="217" t="s">
        <v>257</v>
      </c>
      <c r="C4422" s="218">
        <v>4.7460000000000004</v>
      </c>
    </row>
    <row r="4423" spans="1:3" ht="15" customHeight="1" x14ac:dyDescent="0.25">
      <c r="A4423" s="216">
        <v>45824</v>
      </c>
      <c r="B4423" s="217" t="s">
        <v>257</v>
      </c>
      <c r="C4423" s="218">
        <v>4.7994000000000003</v>
      </c>
    </row>
    <row r="4424" spans="1:3" ht="15" customHeight="1" x14ac:dyDescent="0.25">
      <c r="A4424" s="216">
        <v>45825</v>
      </c>
      <c r="B4424" s="217" t="s">
        <v>257</v>
      </c>
      <c r="C4424" s="218">
        <v>4.8169000000000004</v>
      </c>
    </row>
    <row r="4425" spans="1:3" ht="15" customHeight="1" x14ac:dyDescent="0.25">
      <c r="A4425" s="216">
        <v>45826</v>
      </c>
      <c r="B4425" s="217" t="s">
        <v>257</v>
      </c>
      <c r="C4425" s="218">
        <v>4.8338999999999999</v>
      </c>
    </row>
    <row r="4426" spans="1:3" ht="15" customHeight="1" x14ac:dyDescent="0.25">
      <c r="A4426" s="216">
        <v>45827</v>
      </c>
      <c r="B4426" s="217" t="s">
        <v>257</v>
      </c>
      <c r="C4426" s="218">
        <v>4.8510999999999997</v>
      </c>
    </row>
    <row r="4427" spans="1:3" ht="15" customHeight="1" x14ac:dyDescent="0.25">
      <c r="A4427" s="216">
        <v>45828</v>
      </c>
      <c r="B4427" s="217" t="s">
        <v>257</v>
      </c>
      <c r="C4427" s="218">
        <v>4.8680000000000003</v>
      </c>
    </row>
    <row r="4428" spans="1:3" ht="15" customHeight="1" x14ac:dyDescent="0.25">
      <c r="A4428" s="216">
        <v>45831</v>
      </c>
      <c r="B4428" s="217" t="s">
        <v>257</v>
      </c>
      <c r="C4428" s="218">
        <v>4.9218000000000002</v>
      </c>
    </row>
    <row r="4429" spans="1:3" ht="15" customHeight="1" x14ac:dyDescent="0.25">
      <c r="A4429" s="216">
        <v>45832</v>
      </c>
      <c r="B4429" s="217" t="s">
        <v>257</v>
      </c>
      <c r="C4429" s="218">
        <v>4.9386999999999999</v>
      </c>
    </row>
    <row r="4430" spans="1:3" ht="15" customHeight="1" x14ac:dyDescent="0.25">
      <c r="A4430" s="216">
        <v>45833</v>
      </c>
      <c r="B4430" s="217" t="s">
        <v>257</v>
      </c>
      <c r="C4430" s="218">
        <v>4.9555999999999996</v>
      </c>
    </row>
    <row r="4431" spans="1:3" ht="15" customHeight="1" x14ac:dyDescent="0.25">
      <c r="A4431" s="216">
        <v>45834</v>
      </c>
      <c r="B4431" s="217" t="s">
        <v>257</v>
      </c>
      <c r="C4431" s="218">
        <v>4.9729999999999999</v>
      </c>
    </row>
    <row r="4432" spans="1:3" ht="15" customHeight="1" x14ac:dyDescent="0.25">
      <c r="A4432" s="216">
        <v>45835</v>
      </c>
      <c r="B4432" s="217" t="s">
        <v>257</v>
      </c>
      <c r="C4432" s="218">
        <v>4.99</v>
      </c>
    </row>
    <row r="4433" spans="1:3" ht="15" customHeight="1" x14ac:dyDescent="0.25">
      <c r="A4433" s="216">
        <v>45838</v>
      </c>
      <c r="B4433" s="217" t="s">
        <v>257</v>
      </c>
      <c r="C4433" s="218">
        <v>5.0408999999999997</v>
      </c>
    </row>
    <row r="4434" spans="1:3" ht="15" customHeight="1" x14ac:dyDescent="0.25">
      <c r="A4434" s="216">
        <v>45839</v>
      </c>
      <c r="B4434" s="217" t="s">
        <v>257</v>
      </c>
      <c r="C4434" s="218">
        <v>5.0583999999999998</v>
      </c>
    </row>
    <row r="4435" spans="1:3" ht="15" customHeight="1" x14ac:dyDescent="0.25">
      <c r="A4435" s="216">
        <v>45840</v>
      </c>
      <c r="B4435" s="217" t="s">
        <v>257</v>
      </c>
      <c r="C4435" s="218">
        <v>5.0757000000000003</v>
      </c>
    </row>
    <row r="4436" spans="1:3" ht="15" customHeight="1" x14ac:dyDescent="0.25">
      <c r="A4436" s="216">
        <v>45841</v>
      </c>
      <c r="B4436" s="217" t="s">
        <v>257</v>
      </c>
      <c r="C4436" s="218">
        <v>5.0926999999999998</v>
      </c>
    </row>
    <row r="4437" spans="1:3" ht="15" customHeight="1" x14ac:dyDescent="0.25">
      <c r="A4437" s="216">
        <v>45842</v>
      </c>
      <c r="B4437" s="217" t="s">
        <v>257</v>
      </c>
      <c r="C4437" s="218">
        <v>5.1097000000000001</v>
      </c>
    </row>
    <row r="4438" spans="1:3" ht="15" customHeight="1" x14ac:dyDescent="0.25">
      <c r="A4438" s="216">
        <v>45845</v>
      </c>
      <c r="B4438" s="217" t="s">
        <v>257</v>
      </c>
      <c r="C4438" s="218">
        <v>5.1607000000000003</v>
      </c>
    </row>
    <row r="4439" spans="1:3" ht="15" customHeight="1" x14ac:dyDescent="0.25">
      <c r="A4439" s="216">
        <v>45846</v>
      </c>
      <c r="B4439" s="217" t="s">
        <v>257</v>
      </c>
      <c r="C4439" s="218">
        <v>5.1776999999999997</v>
      </c>
    </row>
    <row r="4440" spans="1:3" ht="15" customHeight="1" x14ac:dyDescent="0.25">
      <c r="A4440" s="216">
        <v>45847</v>
      </c>
      <c r="B4440" s="217" t="s">
        <v>257</v>
      </c>
      <c r="C4440" s="218">
        <v>5.1947000000000001</v>
      </c>
    </row>
    <row r="4441" spans="1:3" ht="15" customHeight="1" x14ac:dyDescent="0.25">
      <c r="A4441" s="216">
        <v>45848</v>
      </c>
      <c r="B4441" s="217" t="s">
        <v>257</v>
      </c>
      <c r="C4441" s="218">
        <v>5.2118000000000002</v>
      </c>
    </row>
    <row r="4442" spans="1:3" ht="15" customHeight="1" x14ac:dyDescent="0.25">
      <c r="A4442" s="216">
        <v>45849</v>
      </c>
      <c r="B4442" s="217" t="s">
        <v>257</v>
      </c>
      <c r="C4442" s="218">
        <v>5.2289000000000003</v>
      </c>
    </row>
    <row r="4443" spans="1:3" ht="15" customHeight="1" x14ac:dyDescent="0.25">
      <c r="A4443" s="216">
        <v>45852</v>
      </c>
      <c r="B4443" s="217" t="s">
        <v>257</v>
      </c>
      <c r="C4443" s="218">
        <v>5.2804000000000002</v>
      </c>
    </row>
    <row r="4444" spans="1:3" ht="15" customHeight="1" x14ac:dyDescent="0.25">
      <c r="A4444" s="216">
        <v>45853</v>
      </c>
      <c r="B4444" s="217" t="s">
        <v>257</v>
      </c>
      <c r="C4444" s="218">
        <v>5.2973999999999997</v>
      </c>
    </row>
    <row r="4445" spans="1:3" ht="15" customHeight="1" x14ac:dyDescent="0.25">
      <c r="A4445" s="216">
        <v>45854</v>
      </c>
      <c r="B4445" s="217" t="s">
        <v>257</v>
      </c>
      <c r="C4445" s="218">
        <v>5.3144999999999998</v>
      </c>
    </row>
    <row r="4446" spans="1:3" ht="15" customHeight="1" x14ac:dyDescent="0.25">
      <c r="A4446" s="216">
        <v>45855</v>
      </c>
      <c r="B4446" s="217" t="s">
        <v>257</v>
      </c>
      <c r="C4446" s="218">
        <v>5.3323999999999998</v>
      </c>
    </row>
    <row r="4447" spans="1:3" ht="15" customHeight="1" x14ac:dyDescent="0.25">
      <c r="A4447" s="216">
        <v>45856</v>
      </c>
      <c r="B4447" s="217" t="s">
        <v>257</v>
      </c>
      <c r="C4447" s="218">
        <v>5.3502999999999998</v>
      </c>
    </row>
    <row r="4448" spans="1:3" ht="15" customHeight="1" x14ac:dyDescent="0.25">
      <c r="A4448" s="216">
        <v>45859</v>
      </c>
      <c r="B4448" s="217" t="s">
        <v>257</v>
      </c>
      <c r="C4448" s="218">
        <v>5.4013</v>
      </c>
    </row>
    <row r="4449" spans="1:3" ht="15" customHeight="1" x14ac:dyDescent="0.25">
      <c r="A4449" s="216">
        <v>45860</v>
      </c>
      <c r="B4449" s="217" t="s">
        <v>257</v>
      </c>
      <c r="C4449" s="218">
        <v>5.4179000000000004</v>
      </c>
    </row>
    <row r="4450" spans="1:3" ht="15" customHeight="1" x14ac:dyDescent="0.25">
      <c r="A4450" s="216">
        <v>45861</v>
      </c>
      <c r="B4450" s="217" t="s">
        <v>257</v>
      </c>
      <c r="C4450" s="218">
        <v>5.4344999999999999</v>
      </c>
    </row>
    <row r="4451" spans="1:3" ht="15" customHeight="1" x14ac:dyDescent="0.25">
      <c r="A4451" s="216">
        <v>45862</v>
      </c>
      <c r="B4451" s="217" t="s">
        <v>257</v>
      </c>
      <c r="C4451" s="218">
        <v>5.4512</v>
      </c>
    </row>
    <row r="4452" spans="1:3" ht="15" customHeight="1" x14ac:dyDescent="0.25">
      <c r="A4452" s="216">
        <v>45863</v>
      </c>
      <c r="B4452" s="217" t="s">
        <v>257</v>
      </c>
      <c r="C4452" s="218">
        <v>5.4680999999999997</v>
      </c>
    </row>
    <row r="4453" spans="1:3" ht="15" customHeight="1" x14ac:dyDescent="0.25">
      <c r="A4453" s="216">
        <v>45866</v>
      </c>
      <c r="B4453" s="217" t="s">
        <v>257</v>
      </c>
      <c r="C4453" s="218">
        <v>5.5331000000000001</v>
      </c>
    </row>
    <row r="4454" spans="1:3" ht="15" customHeight="1" x14ac:dyDescent="0.25">
      <c r="A4454" s="216">
        <v>45867</v>
      </c>
      <c r="B4454" s="217" t="s">
        <v>257</v>
      </c>
      <c r="C4454" s="218">
        <v>5.5328999999999997</v>
      </c>
    </row>
    <row r="4455" spans="1:3" ht="15" customHeight="1" x14ac:dyDescent="0.25">
      <c r="A4455" s="216">
        <v>45868</v>
      </c>
      <c r="B4455" s="217" t="s">
        <v>257</v>
      </c>
      <c r="C4455" s="218">
        <v>5.5495000000000001</v>
      </c>
    </row>
    <row r="4456" spans="1:3" ht="15" customHeight="1" x14ac:dyDescent="0.25">
      <c r="A4456" s="216">
        <v>45869</v>
      </c>
      <c r="B4456" s="217" t="s">
        <v>257</v>
      </c>
      <c r="C4456" s="218">
        <v>5.5660999999999996</v>
      </c>
    </row>
    <row r="4457" spans="1:3" ht="15" customHeight="1" x14ac:dyDescent="0.25">
      <c r="A4457" s="216">
        <v>45870</v>
      </c>
      <c r="B4457" s="217" t="s">
        <v>257</v>
      </c>
      <c r="C4457" s="218">
        <v>5.5827</v>
      </c>
    </row>
    <row r="4458" spans="1:3" ht="15" customHeight="1" x14ac:dyDescent="0.25">
      <c r="A4458" s="216">
        <v>45873</v>
      </c>
      <c r="B4458" s="217" t="s">
        <v>257</v>
      </c>
      <c r="C4458" s="218">
        <v>5.6325000000000003</v>
      </c>
    </row>
    <row r="4459" spans="1:3" ht="15" customHeight="1" x14ac:dyDescent="0.25">
      <c r="A4459" s="216">
        <v>45874</v>
      </c>
      <c r="B4459" s="217" t="s">
        <v>257</v>
      </c>
      <c r="C4459" s="218">
        <v>5.6493000000000002</v>
      </c>
    </row>
    <row r="4460" spans="1:3" ht="15" customHeight="1" x14ac:dyDescent="0.25">
      <c r="A4460" s="216">
        <v>45875</v>
      </c>
      <c r="B4460" s="217" t="s">
        <v>257</v>
      </c>
      <c r="C4460" s="218">
        <v>5.6664000000000003</v>
      </c>
    </row>
    <row r="4461" spans="1:3" ht="15" customHeight="1" x14ac:dyDescent="0.25">
      <c r="A4461" s="216">
        <v>45876</v>
      </c>
      <c r="B4461" s="217" t="s">
        <v>257</v>
      </c>
      <c r="C4461" s="218">
        <v>5.6828000000000003</v>
      </c>
    </row>
    <row r="4462" spans="1:3" ht="15" customHeight="1" x14ac:dyDescent="0.25">
      <c r="A4462" s="216">
        <v>45877</v>
      </c>
      <c r="B4462" s="217" t="s">
        <v>257</v>
      </c>
      <c r="C4462" s="218">
        <v>5.6997</v>
      </c>
    </row>
    <row r="4463" spans="1:3" ht="15" customHeight="1" x14ac:dyDescent="0.25">
      <c r="A4463" s="216">
        <v>45880</v>
      </c>
      <c r="B4463" s="217" t="s">
        <v>257</v>
      </c>
      <c r="C4463" s="218">
        <v>5.7495000000000003</v>
      </c>
    </row>
    <row r="4464" spans="1:3" ht="15" customHeight="1" x14ac:dyDescent="0.25">
      <c r="A4464" s="216">
        <v>45881</v>
      </c>
      <c r="B4464" s="217" t="s">
        <v>257</v>
      </c>
      <c r="C4464" s="218">
        <v>5.7662000000000004</v>
      </c>
    </row>
    <row r="4465" spans="1:3" ht="15" customHeight="1" x14ac:dyDescent="0.25">
      <c r="A4465" s="216">
        <v>45882</v>
      </c>
      <c r="B4465" s="217" t="s">
        <v>257</v>
      </c>
      <c r="C4465" s="218">
        <v>5.7827000000000002</v>
      </c>
    </row>
    <row r="4466" spans="1:3" ht="15" customHeight="1" x14ac:dyDescent="0.25">
      <c r="A4466" s="216">
        <v>45883</v>
      </c>
      <c r="B4466" s="217" t="s">
        <v>257</v>
      </c>
      <c r="C4466" s="218">
        <v>5.7988</v>
      </c>
    </row>
    <row r="4467" spans="1:3" ht="15" customHeight="1" x14ac:dyDescent="0.25">
      <c r="A4467" s="216">
        <v>45884</v>
      </c>
      <c r="B4467" s="217" t="s">
        <v>257</v>
      </c>
      <c r="C4467" s="218">
        <v>5.8151000000000002</v>
      </c>
    </row>
    <row r="4468" spans="1:3" ht="15" customHeight="1" x14ac:dyDescent="0.25">
      <c r="A4468" s="216">
        <v>45887</v>
      </c>
      <c r="B4468" s="217" t="s">
        <v>257</v>
      </c>
      <c r="C4468" s="218">
        <v>5.8639999999999999</v>
      </c>
    </row>
    <row r="4469" spans="1:3" ht="15" customHeight="1" x14ac:dyDescent="0.25">
      <c r="A4469" s="216">
        <v>45888</v>
      </c>
      <c r="B4469" s="217" t="s">
        <v>257</v>
      </c>
      <c r="C4469" s="218">
        <v>5.8803000000000001</v>
      </c>
    </row>
    <row r="4470" spans="1:3" ht="15" customHeight="1" x14ac:dyDescent="0.25">
      <c r="A4470" s="216">
        <v>45889</v>
      </c>
      <c r="B4470" s="217" t="s">
        <v>257</v>
      </c>
      <c r="C4470" s="218">
        <v>5.8964999999999996</v>
      </c>
    </row>
    <row r="4471" spans="1:3" ht="15" customHeight="1" x14ac:dyDescent="0.25">
      <c r="A4471" s="216">
        <v>45890</v>
      </c>
      <c r="B4471" s="217" t="s">
        <v>257</v>
      </c>
      <c r="C4471" s="218">
        <v>5.9127999999999998</v>
      </c>
    </row>
    <row r="4472" spans="1:3" ht="15" customHeight="1" x14ac:dyDescent="0.25">
      <c r="A4472" s="216">
        <v>45891</v>
      </c>
      <c r="B4472" s="217" t="s">
        <v>257</v>
      </c>
      <c r="C4472" s="218">
        <v>5.9291</v>
      </c>
    </row>
    <row r="4473" spans="1:3" ht="15" customHeight="1" x14ac:dyDescent="0.25">
      <c r="A4473" s="216">
        <v>45895</v>
      </c>
      <c r="B4473" s="217" t="s">
        <v>257</v>
      </c>
      <c r="C4473" s="218">
        <v>5.9942000000000002</v>
      </c>
    </row>
    <row r="4474" spans="1:3" ht="15" customHeight="1" x14ac:dyDescent="0.25">
      <c r="A4474" s="216">
        <v>45896</v>
      </c>
      <c r="B4474" s="217" t="s">
        <v>257</v>
      </c>
      <c r="C4474" s="218">
        <v>6.0103999999999997</v>
      </c>
    </row>
    <row r="4475" spans="1:3" ht="15" customHeight="1" x14ac:dyDescent="0.25">
      <c r="A4475" s="216">
        <v>45897</v>
      </c>
      <c r="B4475" s="217" t="s">
        <v>257</v>
      </c>
      <c r="C4475" s="218">
        <v>6.0267999999999997</v>
      </c>
    </row>
    <row r="4476" spans="1:3" ht="15" customHeight="1" x14ac:dyDescent="0.25">
      <c r="A4476" s="216">
        <v>45898</v>
      </c>
      <c r="B4476" s="217" t="s">
        <v>257</v>
      </c>
      <c r="C4476" s="218">
        <v>6.0430999999999999</v>
      </c>
    </row>
    <row r="4477" spans="1:3" ht="15" customHeight="1" x14ac:dyDescent="0.25">
      <c r="A4477" s="216">
        <v>45901</v>
      </c>
      <c r="B4477" s="217" t="s">
        <v>257</v>
      </c>
      <c r="C4477" s="218">
        <v>6.0919999999999996</v>
      </c>
    </row>
    <row r="4478" spans="1:3" ht="15" customHeight="1" x14ac:dyDescent="0.25">
      <c r="A4478" s="216">
        <v>45902</v>
      </c>
      <c r="B4478" s="217" t="s">
        <v>257</v>
      </c>
      <c r="C4478" s="218">
        <v>6.1087999999999996</v>
      </c>
    </row>
    <row r="4479" spans="1:3" ht="15" customHeight="1" x14ac:dyDescent="0.25">
      <c r="A4479" s="216">
        <v>45903</v>
      </c>
      <c r="B4479" s="217" t="s">
        <v>257</v>
      </c>
      <c r="C4479" s="218">
        <v>6.1250999999999998</v>
      </c>
    </row>
    <row r="4480" spans="1:3" ht="15" customHeight="1" x14ac:dyDescent="0.25">
      <c r="A4480" s="216">
        <v>45904</v>
      </c>
      <c r="B4480" s="217" t="s">
        <v>257</v>
      </c>
      <c r="C4480" s="218">
        <v>6.1416000000000004</v>
      </c>
    </row>
    <row r="4481" spans="1:3" ht="15" customHeight="1" x14ac:dyDescent="0.25">
      <c r="A4481" s="216">
        <v>45905</v>
      </c>
      <c r="B4481" s="217" t="s">
        <v>257</v>
      </c>
      <c r="C4481" s="218">
        <v>6.1578999999999997</v>
      </c>
    </row>
    <row r="4482" spans="1:3" ht="15" customHeight="1" x14ac:dyDescent="0.25">
      <c r="A4482" s="216">
        <v>45908</v>
      </c>
      <c r="B4482" s="217" t="s">
        <v>257</v>
      </c>
      <c r="C4482" s="218">
        <v>6.2068000000000003</v>
      </c>
    </row>
    <row r="4483" spans="1:3" ht="15" customHeight="1" x14ac:dyDescent="0.25">
      <c r="A4483" s="216">
        <v>45909</v>
      </c>
      <c r="B4483" s="217" t="s">
        <v>257</v>
      </c>
      <c r="C4483" s="218">
        <v>6.2228000000000003</v>
      </c>
    </row>
    <row r="4484" spans="1:3" ht="15" customHeight="1" x14ac:dyDescent="0.25">
      <c r="A4484" s="216">
        <v>45910</v>
      </c>
      <c r="B4484" s="217" t="s">
        <v>257</v>
      </c>
      <c r="C4484" s="218">
        <v>6.2390999999999996</v>
      </c>
    </row>
    <row r="4485" spans="1:3" ht="15" customHeight="1" x14ac:dyDescent="0.25">
      <c r="A4485" s="216">
        <v>45911</v>
      </c>
      <c r="B4485" s="217" t="s">
        <v>257</v>
      </c>
      <c r="C4485" s="218">
        <v>6.2553999999999998</v>
      </c>
    </row>
    <row r="4486" spans="1:3" ht="15" customHeight="1" x14ac:dyDescent="0.25">
      <c r="A4486" s="216">
        <v>45912</v>
      </c>
      <c r="B4486" s="217" t="s">
        <v>257</v>
      </c>
      <c r="C4486" s="218">
        <v>6.2721</v>
      </c>
    </row>
    <row r="4487" spans="1:3" ht="15" customHeight="1" x14ac:dyDescent="0.25">
      <c r="A4487" s="216">
        <v>45915</v>
      </c>
      <c r="B4487" s="217" t="s">
        <v>257</v>
      </c>
      <c r="C4487" s="218">
        <v>6.3221999999999996</v>
      </c>
    </row>
    <row r="4488" spans="1:3" ht="15" customHeight="1" x14ac:dyDescent="0.25">
      <c r="A4488" s="216">
        <v>45916</v>
      </c>
      <c r="B4488" s="217" t="s">
        <v>257</v>
      </c>
      <c r="C4488" s="218">
        <v>6.3391999999999999</v>
      </c>
    </row>
    <row r="4489" spans="1:3" ht="15" customHeight="1" x14ac:dyDescent="0.25">
      <c r="A4489" s="216">
        <v>45917</v>
      </c>
      <c r="B4489" s="217" t="s">
        <v>257</v>
      </c>
      <c r="C4489" s="218">
        <v>6.3563000000000001</v>
      </c>
    </row>
    <row r="4490" spans="1:3" ht="15" customHeight="1" x14ac:dyDescent="0.25">
      <c r="A4490" s="216">
        <v>45918</v>
      </c>
      <c r="B4490" s="217" t="s">
        <v>257</v>
      </c>
      <c r="C4490" s="218">
        <v>6.3734000000000002</v>
      </c>
    </row>
    <row r="4491" spans="1:3" ht="15" customHeight="1" x14ac:dyDescent="0.25">
      <c r="A4491" s="216">
        <v>45919</v>
      </c>
      <c r="B4491" s="217" t="s">
        <v>257</v>
      </c>
      <c r="C4491" s="218">
        <v>6.39</v>
      </c>
    </row>
    <row r="4492" spans="1:3" ht="15" customHeight="1" x14ac:dyDescent="0.25">
      <c r="A4492" s="216">
        <v>45922</v>
      </c>
      <c r="B4492" s="217" t="s">
        <v>257</v>
      </c>
      <c r="C4492" s="218">
        <v>6.4398</v>
      </c>
    </row>
    <row r="4493" spans="1:3" ht="15" customHeight="1" x14ac:dyDescent="0.25">
      <c r="A4493" s="216">
        <v>45923</v>
      </c>
      <c r="B4493" s="217" t="s">
        <v>257</v>
      </c>
      <c r="C4493" s="218">
        <v>6.4576000000000002</v>
      </c>
    </row>
    <row r="4494" spans="1:3" ht="15" customHeight="1" x14ac:dyDescent="0.25">
      <c r="A4494" s="216">
        <v>45924</v>
      </c>
      <c r="B4494" s="217" t="s">
        <v>257</v>
      </c>
      <c r="C4494" s="218">
        <v>6.4743000000000004</v>
      </c>
    </row>
    <row r="4495" spans="1:3" ht="15" customHeight="1" x14ac:dyDescent="0.25">
      <c r="A4495" s="216">
        <v>45925</v>
      </c>
      <c r="B4495" s="217" t="s">
        <v>257</v>
      </c>
      <c r="C4495" s="218">
        <v>6.4909999999999997</v>
      </c>
    </row>
    <row r="4496" spans="1:3" ht="15" customHeight="1" x14ac:dyDescent="0.25">
      <c r="A4496" s="216">
        <v>45926</v>
      </c>
      <c r="B4496" s="217" t="s">
        <v>257</v>
      </c>
      <c r="C4496" s="218">
        <v>6.5076000000000001</v>
      </c>
    </row>
    <row r="4497" spans="1:3" ht="15" customHeight="1" x14ac:dyDescent="0.25">
      <c r="A4497" s="216">
        <v>45929</v>
      </c>
      <c r="B4497" s="217" t="s">
        <v>257</v>
      </c>
      <c r="C4497" s="218">
        <v>6.5583</v>
      </c>
    </row>
    <row r="4498" spans="1:3" ht="15" customHeight="1" x14ac:dyDescent="0.25">
      <c r="A4498" s="216">
        <v>45930</v>
      </c>
      <c r="B4498" s="217" t="s">
        <v>257</v>
      </c>
      <c r="C4498" s="218">
        <v>6.5750999999999999</v>
      </c>
    </row>
    <row r="4499" spans="1:3" ht="15" customHeight="1" x14ac:dyDescent="0.25">
      <c r="A4499" s="216">
        <v>45566</v>
      </c>
      <c r="B4499" s="217" t="s">
        <v>265</v>
      </c>
      <c r="C4499" s="218">
        <v>1.9199999999999998E-2</v>
      </c>
    </row>
    <row r="4500" spans="1:3" ht="15" customHeight="1" x14ac:dyDescent="0.25">
      <c r="A4500" s="216">
        <v>45567</v>
      </c>
      <c r="B4500" s="217" t="s">
        <v>265</v>
      </c>
      <c r="C4500" s="218">
        <v>3.8399999999999997E-2</v>
      </c>
    </row>
    <row r="4501" spans="1:3" ht="15" customHeight="1" x14ac:dyDescent="0.25">
      <c r="A4501" s="216">
        <v>45568</v>
      </c>
      <c r="B4501" s="217" t="s">
        <v>265</v>
      </c>
      <c r="C4501" s="218">
        <v>5.7599999999999998E-2</v>
      </c>
    </row>
    <row r="4502" spans="1:3" ht="15" customHeight="1" x14ac:dyDescent="0.25">
      <c r="A4502" s="216">
        <v>45569</v>
      </c>
      <c r="B4502" s="217" t="s">
        <v>265</v>
      </c>
      <c r="C4502" s="218">
        <v>7.5700000000000003E-2</v>
      </c>
    </row>
    <row r="4503" spans="1:3" ht="15" customHeight="1" x14ac:dyDescent="0.25">
      <c r="A4503" s="216">
        <v>45572</v>
      </c>
      <c r="B4503" s="217" t="s">
        <v>265</v>
      </c>
      <c r="C4503" s="218">
        <v>0.1343</v>
      </c>
    </row>
    <row r="4504" spans="1:3" ht="15" customHeight="1" x14ac:dyDescent="0.25">
      <c r="A4504" s="216">
        <v>45573</v>
      </c>
      <c r="B4504" s="217" t="s">
        <v>265</v>
      </c>
      <c r="C4504" s="218">
        <v>0.1537</v>
      </c>
    </row>
    <row r="4505" spans="1:3" ht="15" customHeight="1" x14ac:dyDescent="0.25">
      <c r="A4505" s="216">
        <v>45574</v>
      </c>
      <c r="B4505" s="217" t="s">
        <v>265</v>
      </c>
      <c r="C4505" s="218">
        <v>0.1734</v>
      </c>
    </row>
    <row r="4506" spans="1:3" ht="15" customHeight="1" x14ac:dyDescent="0.25">
      <c r="A4506" s="216">
        <v>45575</v>
      </c>
      <c r="B4506" s="217" t="s">
        <v>265</v>
      </c>
      <c r="C4506" s="218">
        <v>0.1928</v>
      </c>
    </row>
    <row r="4507" spans="1:3" ht="15" customHeight="1" x14ac:dyDescent="0.25">
      <c r="A4507" s="216">
        <v>45576</v>
      </c>
      <c r="B4507" s="217" t="s">
        <v>265</v>
      </c>
      <c r="C4507" s="218">
        <v>0.2122</v>
      </c>
    </row>
    <row r="4508" spans="1:3" ht="15" customHeight="1" x14ac:dyDescent="0.25">
      <c r="A4508" s="216">
        <v>45579</v>
      </c>
      <c r="B4508" s="217" t="s">
        <v>265</v>
      </c>
      <c r="C4508" s="218">
        <v>0.27039999999999997</v>
      </c>
    </row>
    <row r="4509" spans="1:3" ht="15" customHeight="1" x14ac:dyDescent="0.25">
      <c r="A4509" s="216">
        <v>45580</v>
      </c>
      <c r="B4509" s="217" t="s">
        <v>265</v>
      </c>
      <c r="C4509" s="218">
        <v>0.28989999999999999</v>
      </c>
    </row>
    <row r="4510" spans="1:3" ht="15" customHeight="1" x14ac:dyDescent="0.25">
      <c r="A4510" s="216">
        <v>45581</v>
      </c>
      <c r="B4510" s="217" t="s">
        <v>265</v>
      </c>
      <c r="C4510" s="218">
        <v>0.3095</v>
      </c>
    </row>
    <row r="4511" spans="1:3" ht="15" customHeight="1" x14ac:dyDescent="0.25">
      <c r="A4511" s="216">
        <v>45582</v>
      </c>
      <c r="B4511" s="217" t="s">
        <v>265</v>
      </c>
      <c r="C4511" s="218">
        <v>0.32950000000000002</v>
      </c>
    </row>
    <row r="4512" spans="1:3" ht="15" customHeight="1" x14ac:dyDescent="0.25">
      <c r="A4512" s="216">
        <v>45583</v>
      </c>
      <c r="B4512" s="217" t="s">
        <v>265</v>
      </c>
      <c r="C4512" s="218">
        <v>0.34889999999999999</v>
      </c>
    </row>
    <row r="4513" spans="1:3" ht="15" customHeight="1" x14ac:dyDescent="0.25">
      <c r="A4513" s="216">
        <v>45586</v>
      </c>
      <c r="B4513" s="217" t="s">
        <v>265</v>
      </c>
      <c r="C4513" s="218">
        <v>0.40710000000000002</v>
      </c>
    </row>
    <row r="4514" spans="1:3" ht="15" customHeight="1" x14ac:dyDescent="0.25">
      <c r="A4514" s="216">
        <v>45587</v>
      </c>
      <c r="B4514" s="217" t="s">
        <v>265</v>
      </c>
      <c r="C4514" s="218">
        <v>0.42630000000000001</v>
      </c>
    </row>
    <row r="4515" spans="1:3" ht="15" customHeight="1" x14ac:dyDescent="0.25">
      <c r="A4515" s="216">
        <v>45588</v>
      </c>
      <c r="B4515" s="217" t="s">
        <v>265</v>
      </c>
      <c r="C4515" s="218">
        <v>0.44600000000000001</v>
      </c>
    </row>
    <row r="4516" spans="1:3" ht="15" customHeight="1" x14ac:dyDescent="0.25">
      <c r="A4516" s="216">
        <v>45589</v>
      </c>
      <c r="B4516" s="217" t="s">
        <v>265</v>
      </c>
      <c r="C4516" s="218">
        <v>0.4652</v>
      </c>
    </row>
    <row r="4517" spans="1:3" ht="15" customHeight="1" x14ac:dyDescent="0.25">
      <c r="A4517" s="216">
        <v>45590</v>
      </c>
      <c r="B4517" s="217" t="s">
        <v>265</v>
      </c>
      <c r="C4517" s="218">
        <v>0.48449999999999999</v>
      </c>
    </row>
    <row r="4518" spans="1:3" ht="15" customHeight="1" x14ac:dyDescent="0.25">
      <c r="A4518" s="216">
        <v>45593</v>
      </c>
      <c r="B4518" s="217" t="s">
        <v>265</v>
      </c>
      <c r="C4518" s="218">
        <v>0.5423</v>
      </c>
    </row>
    <row r="4519" spans="1:3" ht="15" customHeight="1" x14ac:dyDescent="0.25">
      <c r="A4519" s="216">
        <v>45594</v>
      </c>
      <c r="B4519" s="217" t="s">
        <v>265</v>
      </c>
      <c r="C4519" s="218">
        <v>0.56159999999999999</v>
      </c>
    </row>
    <row r="4520" spans="1:3" ht="15" customHeight="1" x14ac:dyDescent="0.25">
      <c r="A4520" s="216">
        <v>45595</v>
      </c>
      <c r="B4520" s="217" t="s">
        <v>265</v>
      </c>
      <c r="C4520" s="218">
        <v>0.58089999999999997</v>
      </c>
    </row>
    <row r="4521" spans="1:3" ht="15" customHeight="1" x14ac:dyDescent="0.25">
      <c r="A4521" s="216">
        <v>45596</v>
      </c>
      <c r="B4521" s="217" t="s">
        <v>265</v>
      </c>
      <c r="C4521" s="218">
        <v>0.60019999999999996</v>
      </c>
    </row>
    <row r="4522" spans="1:3" ht="15" customHeight="1" x14ac:dyDescent="0.25">
      <c r="A4522" s="216">
        <v>45597</v>
      </c>
      <c r="B4522" s="217" t="s">
        <v>265</v>
      </c>
      <c r="C4522" s="218">
        <v>0.62439999999999996</v>
      </c>
    </row>
    <row r="4523" spans="1:3" ht="15" customHeight="1" x14ac:dyDescent="0.25">
      <c r="A4523" s="216">
        <v>45600</v>
      </c>
      <c r="B4523" s="217" t="s">
        <v>265</v>
      </c>
      <c r="C4523" s="218">
        <v>0.68559999999999999</v>
      </c>
    </row>
    <row r="4524" spans="1:3" ht="15" customHeight="1" x14ac:dyDescent="0.25">
      <c r="A4524" s="216">
        <v>45601</v>
      </c>
      <c r="B4524" s="217" t="s">
        <v>265</v>
      </c>
      <c r="C4524" s="218">
        <v>0.70469999999999999</v>
      </c>
    </row>
    <row r="4525" spans="1:3" ht="15" customHeight="1" x14ac:dyDescent="0.25">
      <c r="A4525" s="216">
        <v>45602</v>
      </c>
      <c r="B4525" s="217" t="s">
        <v>265</v>
      </c>
      <c r="C4525" s="218">
        <v>0.7238</v>
      </c>
    </row>
    <row r="4526" spans="1:3" ht="15" customHeight="1" x14ac:dyDescent="0.25">
      <c r="A4526" s="216">
        <v>45603</v>
      </c>
      <c r="B4526" s="217" t="s">
        <v>265</v>
      </c>
      <c r="C4526" s="218">
        <v>0.74299999999999999</v>
      </c>
    </row>
    <row r="4527" spans="1:3" ht="15" customHeight="1" x14ac:dyDescent="0.25">
      <c r="A4527" s="216">
        <v>45604</v>
      </c>
      <c r="B4527" s="217" t="s">
        <v>265</v>
      </c>
      <c r="C4527" s="218">
        <v>0.76190000000000002</v>
      </c>
    </row>
    <row r="4528" spans="1:3" ht="15" customHeight="1" x14ac:dyDescent="0.25">
      <c r="A4528" s="216">
        <v>45607</v>
      </c>
      <c r="B4528" s="217" t="s">
        <v>265</v>
      </c>
      <c r="C4528" s="218">
        <v>0.81889999999999996</v>
      </c>
    </row>
    <row r="4529" spans="1:3" ht="15" customHeight="1" x14ac:dyDescent="0.25">
      <c r="A4529" s="216">
        <v>45608</v>
      </c>
      <c r="B4529" s="217" t="s">
        <v>265</v>
      </c>
      <c r="C4529" s="218">
        <v>0.83819999999999995</v>
      </c>
    </row>
    <row r="4530" spans="1:3" ht="15" customHeight="1" x14ac:dyDescent="0.25">
      <c r="A4530" s="216">
        <v>45609</v>
      </c>
      <c r="B4530" s="217" t="s">
        <v>265</v>
      </c>
      <c r="C4530" s="218">
        <v>0.85719999999999996</v>
      </c>
    </row>
    <row r="4531" spans="1:3" ht="15" customHeight="1" x14ac:dyDescent="0.25">
      <c r="A4531" s="216">
        <v>45610</v>
      </c>
      <c r="B4531" s="217" t="s">
        <v>265</v>
      </c>
      <c r="C4531" s="218">
        <v>0.876</v>
      </c>
    </row>
    <row r="4532" spans="1:3" ht="15" customHeight="1" x14ac:dyDescent="0.25">
      <c r="A4532" s="216">
        <v>45611</v>
      </c>
      <c r="B4532" s="217" t="s">
        <v>265</v>
      </c>
      <c r="C4532" s="218">
        <v>0.89480000000000004</v>
      </c>
    </row>
    <row r="4533" spans="1:3" ht="15" customHeight="1" x14ac:dyDescent="0.25">
      <c r="A4533" s="216">
        <v>45614</v>
      </c>
      <c r="B4533" s="217" t="s">
        <v>265</v>
      </c>
      <c r="C4533" s="218">
        <v>0.9466</v>
      </c>
    </row>
    <row r="4534" spans="1:3" ht="15" customHeight="1" x14ac:dyDescent="0.25">
      <c r="A4534" s="216">
        <v>45615</v>
      </c>
      <c r="B4534" s="217" t="s">
        <v>265</v>
      </c>
      <c r="C4534" s="218">
        <v>0.96540000000000004</v>
      </c>
    </row>
    <row r="4535" spans="1:3" ht="15" customHeight="1" x14ac:dyDescent="0.25">
      <c r="A4535" s="216">
        <v>45616</v>
      </c>
      <c r="B4535" s="217" t="s">
        <v>265</v>
      </c>
      <c r="C4535" s="218">
        <v>0.98419999999999996</v>
      </c>
    </row>
    <row r="4536" spans="1:3" ht="15" customHeight="1" x14ac:dyDescent="0.25">
      <c r="A4536" s="216">
        <v>45617</v>
      </c>
      <c r="B4536" s="217" t="s">
        <v>265</v>
      </c>
      <c r="C4536" s="218">
        <v>1.0029999999999999</v>
      </c>
    </row>
    <row r="4537" spans="1:3" ht="15" customHeight="1" x14ac:dyDescent="0.25">
      <c r="A4537" s="216">
        <v>45618</v>
      </c>
      <c r="B4537" s="217" t="s">
        <v>265</v>
      </c>
      <c r="C4537" s="218">
        <v>1.022</v>
      </c>
    </row>
    <row r="4538" spans="1:3" ht="15" customHeight="1" x14ac:dyDescent="0.25">
      <c r="A4538" s="216">
        <v>45621</v>
      </c>
      <c r="B4538" s="217" t="s">
        <v>265</v>
      </c>
      <c r="C4538" s="218">
        <v>1.0785</v>
      </c>
    </row>
    <row r="4539" spans="1:3" ht="15" customHeight="1" x14ac:dyDescent="0.25">
      <c r="A4539" s="216">
        <v>45622</v>
      </c>
      <c r="B4539" s="217" t="s">
        <v>265</v>
      </c>
      <c r="C4539" s="218">
        <v>1.0973999999999999</v>
      </c>
    </row>
    <row r="4540" spans="1:3" ht="15" customHeight="1" x14ac:dyDescent="0.25">
      <c r="A4540" s="216">
        <v>45623</v>
      </c>
      <c r="B4540" s="217" t="s">
        <v>265</v>
      </c>
      <c r="C4540" s="218">
        <v>1.1162000000000001</v>
      </c>
    </row>
    <row r="4541" spans="1:3" ht="15" customHeight="1" x14ac:dyDescent="0.25">
      <c r="A4541" s="216">
        <v>45624</v>
      </c>
      <c r="B4541" s="217" t="s">
        <v>265</v>
      </c>
      <c r="C4541" s="218">
        <v>1.135</v>
      </c>
    </row>
    <row r="4542" spans="1:3" ht="15" customHeight="1" x14ac:dyDescent="0.25">
      <c r="A4542" s="216">
        <v>45625</v>
      </c>
      <c r="B4542" s="217" t="s">
        <v>265</v>
      </c>
      <c r="C4542" s="218">
        <v>1.1538999999999999</v>
      </c>
    </row>
    <row r="4543" spans="1:3" ht="15" customHeight="1" x14ac:dyDescent="0.25">
      <c r="A4543" s="216">
        <v>45628</v>
      </c>
      <c r="B4543" s="217" t="s">
        <v>265</v>
      </c>
      <c r="C4543" s="218">
        <v>1.2102999999999999</v>
      </c>
    </row>
    <row r="4544" spans="1:3" ht="15" customHeight="1" x14ac:dyDescent="0.25">
      <c r="A4544" s="216">
        <v>45629</v>
      </c>
      <c r="B4544" s="217" t="s">
        <v>265</v>
      </c>
      <c r="C4544" s="218">
        <v>1.2291000000000001</v>
      </c>
    </row>
    <row r="4545" spans="1:3" ht="15" customHeight="1" x14ac:dyDescent="0.25">
      <c r="A4545" s="216">
        <v>45630</v>
      </c>
      <c r="B4545" s="217" t="s">
        <v>265</v>
      </c>
      <c r="C4545" s="218">
        <v>1.246</v>
      </c>
    </row>
    <row r="4546" spans="1:3" ht="15" customHeight="1" x14ac:dyDescent="0.25">
      <c r="A4546" s="216">
        <v>45631</v>
      </c>
      <c r="B4546" s="217" t="s">
        <v>265</v>
      </c>
      <c r="C4546" s="218">
        <v>1.2672000000000001</v>
      </c>
    </row>
    <row r="4547" spans="1:3" ht="15" customHeight="1" x14ac:dyDescent="0.25">
      <c r="A4547" s="216">
        <v>45632</v>
      </c>
      <c r="B4547" s="217" t="s">
        <v>265</v>
      </c>
      <c r="C4547" s="218">
        <v>1.2865</v>
      </c>
    </row>
    <row r="4548" spans="1:3" ht="15" customHeight="1" x14ac:dyDescent="0.25">
      <c r="A4548" s="216">
        <v>45635</v>
      </c>
      <c r="B4548" s="217" t="s">
        <v>265</v>
      </c>
      <c r="C4548" s="218">
        <v>1.343</v>
      </c>
    </row>
    <row r="4549" spans="1:3" ht="15" customHeight="1" x14ac:dyDescent="0.25">
      <c r="A4549" s="216">
        <v>45636</v>
      </c>
      <c r="B4549" s="217" t="s">
        <v>265</v>
      </c>
      <c r="C4549" s="218">
        <v>1.3617999999999999</v>
      </c>
    </row>
    <row r="4550" spans="1:3" ht="15" customHeight="1" x14ac:dyDescent="0.25">
      <c r="A4550" s="216">
        <v>45637</v>
      </c>
      <c r="B4550" s="217" t="s">
        <v>265</v>
      </c>
      <c r="C4550" s="218">
        <v>1.3807</v>
      </c>
    </row>
    <row r="4551" spans="1:3" ht="15" customHeight="1" x14ac:dyDescent="0.25">
      <c r="A4551" s="216">
        <v>45638</v>
      </c>
      <c r="B4551" s="217" t="s">
        <v>265</v>
      </c>
      <c r="C4551" s="218">
        <v>1.3996</v>
      </c>
    </row>
    <row r="4552" spans="1:3" ht="15" customHeight="1" x14ac:dyDescent="0.25">
      <c r="A4552" s="216">
        <v>45639</v>
      </c>
      <c r="B4552" s="217" t="s">
        <v>265</v>
      </c>
      <c r="C4552" s="218">
        <v>1.4185000000000001</v>
      </c>
    </row>
    <row r="4553" spans="1:3" ht="15" customHeight="1" x14ac:dyDescent="0.25">
      <c r="A4553" s="216">
        <v>45642</v>
      </c>
      <c r="B4553" s="217" t="s">
        <v>265</v>
      </c>
      <c r="C4553" s="218">
        <v>1.4753000000000001</v>
      </c>
    </row>
    <row r="4554" spans="1:3" ht="15" customHeight="1" x14ac:dyDescent="0.25">
      <c r="A4554" s="216">
        <v>45643</v>
      </c>
      <c r="B4554" s="217" t="s">
        <v>265</v>
      </c>
      <c r="C4554" s="218">
        <v>1.4946999999999999</v>
      </c>
    </row>
    <row r="4555" spans="1:3" ht="15" customHeight="1" x14ac:dyDescent="0.25">
      <c r="A4555" s="216">
        <v>45644</v>
      </c>
      <c r="B4555" s="217" t="s">
        <v>265</v>
      </c>
      <c r="C4555" s="218">
        <v>1.5138</v>
      </c>
    </row>
    <row r="4556" spans="1:3" ht="15" customHeight="1" x14ac:dyDescent="0.25">
      <c r="A4556" s="216">
        <v>45645</v>
      </c>
      <c r="B4556" s="217" t="s">
        <v>265</v>
      </c>
      <c r="C4556" s="218">
        <v>1.5306999999999999</v>
      </c>
    </row>
    <row r="4557" spans="1:3" ht="15" customHeight="1" x14ac:dyDescent="0.25">
      <c r="A4557" s="216">
        <v>45646</v>
      </c>
      <c r="B4557" s="217" t="s">
        <v>265</v>
      </c>
      <c r="C4557" s="218">
        <v>1.5497000000000001</v>
      </c>
    </row>
    <row r="4558" spans="1:3" ht="15" customHeight="1" x14ac:dyDescent="0.25">
      <c r="A4558" s="216">
        <v>45649</v>
      </c>
      <c r="B4558" s="217" t="s">
        <v>265</v>
      </c>
      <c r="C4558" s="218">
        <v>1.6059000000000001</v>
      </c>
    </row>
    <row r="4559" spans="1:3" ht="15" customHeight="1" x14ac:dyDescent="0.25">
      <c r="A4559" s="216">
        <v>45650</v>
      </c>
      <c r="B4559" s="217" t="s">
        <v>265</v>
      </c>
      <c r="C4559" s="218">
        <v>1.6248</v>
      </c>
    </row>
    <row r="4560" spans="1:3" ht="15" customHeight="1" x14ac:dyDescent="0.25">
      <c r="A4560" s="216">
        <v>45651</v>
      </c>
      <c r="B4560" s="217" t="s">
        <v>265</v>
      </c>
      <c r="C4560" s="218">
        <v>1.6435999999999999</v>
      </c>
    </row>
    <row r="4561" spans="1:3" ht="15" customHeight="1" x14ac:dyDescent="0.25">
      <c r="A4561" s="216">
        <v>45652</v>
      </c>
      <c r="B4561" s="217" t="s">
        <v>265</v>
      </c>
      <c r="C4561" s="218">
        <v>1.663</v>
      </c>
    </row>
    <row r="4562" spans="1:3" ht="15" customHeight="1" x14ac:dyDescent="0.25">
      <c r="A4562" s="216">
        <v>45653</v>
      </c>
      <c r="B4562" s="217" t="s">
        <v>265</v>
      </c>
      <c r="C4562" s="218">
        <v>1.6819</v>
      </c>
    </row>
    <row r="4563" spans="1:3" ht="15" customHeight="1" x14ac:dyDescent="0.25">
      <c r="A4563" s="216">
        <v>45656</v>
      </c>
      <c r="B4563" s="217" t="s">
        <v>265</v>
      </c>
      <c r="C4563" s="218">
        <v>1.7383</v>
      </c>
    </row>
    <row r="4564" spans="1:3" ht="15" customHeight="1" x14ac:dyDescent="0.25">
      <c r="A4564" s="216">
        <v>45657</v>
      </c>
      <c r="B4564" s="217" t="s">
        <v>265</v>
      </c>
      <c r="C4564" s="218">
        <v>1.7571000000000001</v>
      </c>
    </row>
    <row r="4565" spans="1:3" ht="15" customHeight="1" x14ac:dyDescent="0.25">
      <c r="A4565" s="216">
        <v>45659</v>
      </c>
      <c r="B4565" s="217" t="s">
        <v>265</v>
      </c>
      <c r="C4565" s="218">
        <v>1.7967</v>
      </c>
    </row>
    <row r="4566" spans="1:3" ht="15" customHeight="1" x14ac:dyDescent="0.25">
      <c r="A4566" s="216">
        <v>45660</v>
      </c>
      <c r="B4566" s="217" t="s">
        <v>265</v>
      </c>
      <c r="C4566" s="218">
        <v>1.8156000000000001</v>
      </c>
    </row>
    <row r="4567" spans="1:3" ht="15" customHeight="1" x14ac:dyDescent="0.25">
      <c r="A4567" s="216">
        <v>45663</v>
      </c>
      <c r="B4567" s="217" t="s">
        <v>265</v>
      </c>
      <c r="C4567" s="218">
        <v>1.8721000000000001</v>
      </c>
    </row>
    <row r="4568" spans="1:3" ht="15" customHeight="1" x14ac:dyDescent="0.25">
      <c r="A4568" s="216">
        <v>45664</v>
      </c>
      <c r="B4568" s="217" t="s">
        <v>265</v>
      </c>
      <c r="C4568" s="218">
        <v>1.891</v>
      </c>
    </row>
    <row r="4569" spans="1:3" ht="15" customHeight="1" x14ac:dyDescent="0.25">
      <c r="A4569" s="216">
        <v>45665</v>
      </c>
      <c r="B4569" s="217" t="s">
        <v>265</v>
      </c>
      <c r="C4569" s="218">
        <v>1.9097999999999999</v>
      </c>
    </row>
    <row r="4570" spans="1:3" ht="15" customHeight="1" x14ac:dyDescent="0.25">
      <c r="A4570" s="216">
        <v>45666</v>
      </c>
      <c r="B4570" s="217" t="s">
        <v>265</v>
      </c>
      <c r="C4570" s="218">
        <v>1.9287000000000001</v>
      </c>
    </row>
    <row r="4571" spans="1:3" ht="15" customHeight="1" x14ac:dyDescent="0.25">
      <c r="A4571" s="216">
        <v>45667</v>
      </c>
      <c r="B4571" s="217" t="s">
        <v>265</v>
      </c>
      <c r="C4571" s="218">
        <v>1.9476</v>
      </c>
    </row>
    <row r="4572" spans="1:3" ht="15" customHeight="1" x14ac:dyDescent="0.25">
      <c r="A4572" s="216">
        <v>45670</v>
      </c>
      <c r="B4572" s="217" t="s">
        <v>265</v>
      </c>
      <c r="C4572" s="218">
        <v>2.0041000000000002</v>
      </c>
    </row>
    <row r="4573" spans="1:3" ht="15" customHeight="1" x14ac:dyDescent="0.25">
      <c r="A4573" s="216">
        <v>45671</v>
      </c>
      <c r="B4573" s="217" t="s">
        <v>265</v>
      </c>
      <c r="C4573" s="218">
        <v>2.0230000000000001</v>
      </c>
    </row>
    <row r="4574" spans="1:3" ht="15" customHeight="1" x14ac:dyDescent="0.25">
      <c r="A4574" s="216">
        <v>45672</v>
      </c>
      <c r="B4574" s="217" t="s">
        <v>265</v>
      </c>
      <c r="C4574" s="218">
        <v>2.0419</v>
      </c>
    </row>
    <row r="4575" spans="1:3" ht="15" customHeight="1" x14ac:dyDescent="0.25">
      <c r="A4575" s="216">
        <v>45673</v>
      </c>
      <c r="B4575" s="217" t="s">
        <v>265</v>
      </c>
      <c r="C4575" s="218">
        <v>2.0608</v>
      </c>
    </row>
    <row r="4576" spans="1:3" ht="15" customHeight="1" x14ac:dyDescent="0.25">
      <c r="A4576" s="216">
        <v>45674</v>
      </c>
      <c r="B4576" s="217" t="s">
        <v>265</v>
      </c>
      <c r="C4576" s="218">
        <v>2.0804</v>
      </c>
    </row>
    <row r="4577" spans="1:3" ht="15" customHeight="1" x14ac:dyDescent="0.25">
      <c r="A4577" s="216">
        <v>45677</v>
      </c>
      <c r="B4577" s="217" t="s">
        <v>265</v>
      </c>
      <c r="C4577" s="218">
        <v>2.1368999999999998</v>
      </c>
    </row>
    <row r="4578" spans="1:3" ht="15" customHeight="1" x14ac:dyDescent="0.25">
      <c r="A4578" s="216">
        <v>45678</v>
      </c>
      <c r="B4578" s="217" t="s">
        <v>265</v>
      </c>
      <c r="C4578" s="218">
        <v>2.1558999999999999</v>
      </c>
    </row>
    <row r="4579" spans="1:3" ht="15" customHeight="1" x14ac:dyDescent="0.25">
      <c r="A4579" s="216">
        <v>45679</v>
      </c>
      <c r="B4579" s="217" t="s">
        <v>265</v>
      </c>
      <c r="C4579" s="218">
        <v>2.1747000000000001</v>
      </c>
    </row>
    <row r="4580" spans="1:3" ht="15" customHeight="1" x14ac:dyDescent="0.25">
      <c r="A4580" s="216">
        <v>45680</v>
      </c>
      <c r="B4580" s="217" t="s">
        <v>265</v>
      </c>
      <c r="C4580" s="218">
        <v>2.1934999999999998</v>
      </c>
    </row>
    <row r="4581" spans="1:3" ht="15" customHeight="1" x14ac:dyDescent="0.25">
      <c r="A4581" s="216">
        <v>45681</v>
      </c>
      <c r="B4581" s="217" t="s">
        <v>265</v>
      </c>
      <c r="C4581" s="218">
        <v>2.2126000000000001</v>
      </c>
    </row>
    <row r="4582" spans="1:3" ht="15" customHeight="1" x14ac:dyDescent="0.25">
      <c r="A4582" s="216">
        <v>45684</v>
      </c>
      <c r="B4582" s="217" t="s">
        <v>265</v>
      </c>
      <c r="C4582" s="218">
        <v>2.2690999999999999</v>
      </c>
    </row>
    <row r="4583" spans="1:3" ht="15" customHeight="1" x14ac:dyDescent="0.25">
      <c r="A4583" s="216">
        <v>45685</v>
      </c>
      <c r="B4583" s="217" t="s">
        <v>265</v>
      </c>
      <c r="C4583" s="218">
        <v>2.2879999999999998</v>
      </c>
    </row>
    <row r="4584" spans="1:3" ht="15" customHeight="1" x14ac:dyDescent="0.25">
      <c r="A4584" s="216">
        <v>45686</v>
      </c>
      <c r="B4584" s="217" t="s">
        <v>265</v>
      </c>
      <c r="C4584" s="218">
        <v>2.3068</v>
      </c>
    </row>
    <row r="4585" spans="1:3" ht="15" customHeight="1" x14ac:dyDescent="0.25">
      <c r="A4585" s="216">
        <v>45687</v>
      </c>
      <c r="B4585" s="217" t="s">
        <v>265</v>
      </c>
      <c r="C4585" s="218">
        <v>2.3260000000000001</v>
      </c>
    </row>
    <row r="4586" spans="1:3" ht="15" customHeight="1" x14ac:dyDescent="0.25">
      <c r="A4586" s="216">
        <v>45688</v>
      </c>
      <c r="B4586" s="217" t="s">
        <v>265</v>
      </c>
      <c r="C4586" s="218">
        <v>2.3448000000000002</v>
      </c>
    </row>
    <row r="4587" spans="1:3" ht="15" customHeight="1" x14ac:dyDescent="0.25">
      <c r="A4587" s="216">
        <v>45691</v>
      </c>
      <c r="B4587" s="217" t="s">
        <v>265</v>
      </c>
      <c r="C4587" s="218">
        <v>2.4011999999999998</v>
      </c>
    </row>
    <row r="4588" spans="1:3" ht="15" customHeight="1" x14ac:dyDescent="0.25">
      <c r="A4588" s="216">
        <v>45692</v>
      </c>
      <c r="B4588" s="217" t="s">
        <v>265</v>
      </c>
      <c r="C4588" s="218">
        <v>2.4205000000000001</v>
      </c>
    </row>
    <row r="4589" spans="1:3" ht="15" customHeight="1" x14ac:dyDescent="0.25">
      <c r="A4589" s="216">
        <v>45693</v>
      </c>
      <c r="B4589" s="217" t="s">
        <v>265</v>
      </c>
      <c r="C4589" s="218">
        <v>2.4392</v>
      </c>
    </row>
    <row r="4590" spans="1:3" ht="15" customHeight="1" x14ac:dyDescent="0.25">
      <c r="A4590" s="216">
        <v>45694</v>
      </c>
      <c r="B4590" s="217" t="s">
        <v>265</v>
      </c>
      <c r="C4590" s="218">
        <v>2.4578000000000002</v>
      </c>
    </row>
    <row r="4591" spans="1:3" ht="15" customHeight="1" x14ac:dyDescent="0.25">
      <c r="A4591" s="216">
        <v>45695</v>
      </c>
      <c r="B4591" s="217" t="s">
        <v>265</v>
      </c>
      <c r="C4591" s="218">
        <v>2.4763999999999999</v>
      </c>
    </row>
    <row r="4592" spans="1:3" ht="15" customHeight="1" x14ac:dyDescent="0.25">
      <c r="A4592" s="216">
        <v>45698</v>
      </c>
      <c r="B4592" s="217" t="s">
        <v>265</v>
      </c>
      <c r="C4592" s="218">
        <v>2.5326</v>
      </c>
    </row>
    <row r="4593" spans="1:3" ht="15" customHeight="1" x14ac:dyDescent="0.25">
      <c r="A4593" s="216">
        <v>45699</v>
      </c>
      <c r="B4593" s="217" t="s">
        <v>265</v>
      </c>
      <c r="C4593" s="218">
        <v>2.5512000000000001</v>
      </c>
    </row>
    <row r="4594" spans="1:3" ht="15" customHeight="1" x14ac:dyDescent="0.25">
      <c r="A4594" s="216">
        <v>45700</v>
      </c>
      <c r="B4594" s="217" t="s">
        <v>265</v>
      </c>
      <c r="C4594" s="218">
        <v>2.5695000000000001</v>
      </c>
    </row>
    <row r="4595" spans="1:3" ht="15" customHeight="1" x14ac:dyDescent="0.25">
      <c r="A4595" s="216">
        <v>45701</v>
      </c>
      <c r="B4595" s="217" t="s">
        <v>265</v>
      </c>
      <c r="C4595" s="218">
        <v>2.5880999999999998</v>
      </c>
    </row>
    <row r="4596" spans="1:3" ht="15" customHeight="1" x14ac:dyDescent="0.25">
      <c r="A4596" s="216">
        <v>45702</v>
      </c>
      <c r="B4596" s="217" t="s">
        <v>265</v>
      </c>
      <c r="C4596" s="218">
        <v>2.6063000000000001</v>
      </c>
    </row>
    <row r="4597" spans="1:3" ht="15" customHeight="1" x14ac:dyDescent="0.25">
      <c r="A4597" s="216">
        <v>45705</v>
      </c>
      <c r="B4597" s="217" t="s">
        <v>265</v>
      </c>
      <c r="C4597" s="218">
        <v>2.6621000000000001</v>
      </c>
    </row>
    <row r="4598" spans="1:3" ht="15" customHeight="1" x14ac:dyDescent="0.25">
      <c r="A4598" s="216">
        <v>45706</v>
      </c>
      <c r="B4598" s="217" t="s">
        <v>265</v>
      </c>
      <c r="C4598" s="218">
        <v>2.6804000000000001</v>
      </c>
    </row>
    <row r="4599" spans="1:3" ht="15" customHeight="1" x14ac:dyDescent="0.25">
      <c r="A4599" s="216">
        <v>45707</v>
      </c>
      <c r="B4599" s="217" t="s">
        <v>265</v>
      </c>
      <c r="C4599" s="218">
        <v>2.6989000000000001</v>
      </c>
    </row>
    <row r="4600" spans="1:3" ht="15" customHeight="1" x14ac:dyDescent="0.25">
      <c r="A4600" s="216">
        <v>45708</v>
      </c>
      <c r="B4600" s="217" t="s">
        <v>265</v>
      </c>
      <c r="C4600" s="218">
        <v>2.7172999999999998</v>
      </c>
    </row>
    <row r="4601" spans="1:3" ht="15" customHeight="1" x14ac:dyDescent="0.25">
      <c r="A4601" s="216">
        <v>45709</v>
      </c>
      <c r="B4601" s="217" t="s">
        <v>265</v>
      </c>
      <c r="C4601" s="218">
        <v>2.7357999999999998</v>
      </c>
    </row>
    <row r="4602" spans="1:3" ht="15" customHeight="1" x14ac:dyDescent="0.25">
      <c r="A4602" s="216">
        <v>45712</v>
      </c>
      <c r="B4602" s="217" t="s">
        <v>265</v>
      </c>
      <c r="C4602" s="218">
        <v>2.7913000000000001</v>
      </c>
    </row>
    <row r="4603" spans="1:3" ht="15" customHeight="1" x14ac:dyDescent="0.25">
      <c r="A4603" s="216">
        <v>45713</v>
      </c>
      <c r="B4603" s="217" t="s">
        <v>265</v>
      </c>
      <c r="C4603" s="218">
        <v>2.8098000000000001</v>
      </c>
    </row>
    <row r="4604" spans="1:3" ht="15" customHeight="1" x14ac:dyDescent="0.25">
      <c r="A4604" s="216">
        <v>45714</v>
      </c>
      <c r="B4604" s="217" t="s">
        <v>265</v>
      </c>
      <c r="C4604" s="218">
        <v>2.8283</v>
      </c>
    </row>
    <row r="4605" spans="1:3" ht="15" customHeight="1" x14ac:dyDescent="0.25">
      <c r="A4605" s="216">
        <v>45715</v>
      </c>
      <c r="B4605" s="217" t="s">
        <v>265</v>
      </c>
      <c r="C4605" s="218">
        <v>2.8469000000000002</v>
      </c>
    </row>
    <row r="4606" spans="1:3" ht="15" customHeight="1" x14ac:dyDescent="0.25">
      <c r="A4606" s="216">
        <v>45716</v>
      </c>
      <c r="B4606" s="217" t="s">
        <v>265</v>
      </c>
      <c r="C4606" s="218">
        <v>2.8654999999999999</v>
      </c>
    </row>
    <row r="4607" spans="1:3" ht="15" customHeight="1" x14ac:dyDescent="0.25">
      <c r="A4607" s="216">
        <v>45719</v>
      </c>
      <c r="B4607" s="217" t="s">
        <v>265</v>
      </c>
      <c r="C4607" s="218">
        <v>2.9123000000000001</v>
      </c>
    </row>
    <row r="4608" spans="1:3" ht="15" customHeight="1" x14ac:dyDescent="0.25">
      <c r="A4608" s="216">
        <v>45720</v>
      </c>
      <c r="B4608" s="217" t="s">
        <v>265</v>
      </c>
      <c r="C4608" s="218">
        <v>2.9308000000000001</v>
      </c>
    </row>
    <row r="4609" spans="1:3" ht="15" customHeight="1" x14ac:dyDescent="0.25">
      <c r="A4609" s="216">
        <v>45721</v>
      </c>
      <c r="B4609" s="217" t="s">
        <v>265</v>
      </c>
      <c r="C4609" s="218">
        <v>2.9493999999999998</v>
      </c>
    </row>
    <row r="4610" spans="1:3" ht="15" customHeight="1" x14ac:dyDescent="0.25">
      <c r="A4610" s="216">
        <v>45722</v>
      </c>
      <c r="B4610" s="217" t="s">
        <v>265</v>
      </c>
      <c r="C4610" s="218">
        <v>2.9763000000000002</v>
      </c>
    </row>
    <row r="4611" spans="1:3" ht="15" customHeight="1" x14ac:dyDescent="0.25">
      <c r="A4611" s="216">
        <v>45723</v>
      </c>
      <c r="B4611" s="217" t="s">
        <v>265</v>
      </c>
      <c r="C4611" s="218">
        <v>2.9935999999999998</v>
      </c>
    </row>
    <row r="4612" spans="1:3" ht="15" customHeight="1" x14ac:dyDescent="0.25">
      <c r="A4612" s="216">
        <v>45726</v>
      </c>
      <c r="B4612" s="217" t="s">
        <v>265</v>
      </c>
      <c r="C4612" s="218">
        <v>3.05</v>
      </c>
    </row>
    <row r="4613" spans="1:3" ht="15" customHeight="1" x14ac:dyDescent="0.25">
      <c r="A4613" s="216">
        <v>45727</v>
      </c>
      <c r="B4613" s="217" t="s">
        <v>265</v>
      </c>
      <c r="C4613" s="218">
        <v>3.0684999999999998</v>
      </c>
    </row>
    <row r="4614" spans="1:3" ht="15" customHeight="1" x14ac:dyDescent="0.25">
      <c r="A4614" s="216">
        <v>45728</v>
      </c>
      <c r="B4614" s="217" t="s">
        <v>265</v>
      </c>
      <c r="C4614" s="218">
        <v>3.0871</v>
      </c>
    </row>
    <row r="4615" spans="1:3" ht="15" customHeight="1" x14ac:dyDescent="0.25">
      <c r="A4615" s="216">
        <v>45729</v>
      </c>
      <c r="B4615" s="217" t="s">
        <v>265</v>
      </c>
      <c r="C4615" s="218">
        <v>3.1061000000000001</v>
      </c>
    </row>
    <row r="4616" spans="1:3" ht="15" customHeight="1" x14ac:dyDescent="0.25">
      <c r="A4616" s="216">
        <v>45730</v>
      </c>
      <c r="B4616" s="217" t="s">
        <v>265</v>
      </c>
      <c r="C4616" s="218">
        <v>3.1248</v>
      </c>
    </row>
    <row r="4617" spans="1:3" ht="15" customHeight="1" x14ac:dyDescent="0.25">
      <c r="A4617" s="216">
        <v>45733</v>
      </c>
      <c r="B4617" s="217" t="s">
        <v>265</v>
      </c>
      <c r="C4617" s="218">
        <v>3.18</v>
      </c>
    </row>
    <row r="4618" spans="1:3" ht="15" customHeight="1" x14ac:dyDescent="0.25">
      <c r="A4618" s="216">
        <v>45734</v>
      </c>
      <c r="B4618" s="217" t="s">
        <v>265</v>
      </c>
      <c r="C4618" s="218">
        <v>3.1983999999999999</v>
      </c>
    </row>
    <row r="4619" spans="1:3" ht="15" customHeight="1" x14ac:dyDescent="0.25">
      <c r="A4619" s="216">
        <v>45735</v>
      </c>
      <c r="B4619" s="217" t="s">
        <v>265</v>
      </c>
      <c r="C4619" s="218">
        <v>3.2170000000000001</v>
      </c>
    </row>
    <row r="4620" spans="1:3" ht="15" customHeight="1" x14ac:dyDescent="0.25">
      <c r="A4620" s="216">
        <v>45736</v>
      </c>
      <c r="B4620" s="217" t="s">
        <v>265</v>
      </c>
      <c r="C4620" s="218">
        <v>3.2360000000000002</v>
      </c>
    </row>
    <row r="4621" spans="1:3" ht="15" customHeight="1" x14ac:dyDescent="0.25">
      <c r="A4621" s="216">
        <v>45737</v>
      </c>
      <c r="B4621" s="217" t="s">
        <v>265</v>
      </c>
      <c r="C4621" s="218">
        <v>3.2543000000000002</v>
      </c>
    </row>
    <row r="4622" spans="1:3" ht="15" customHeight="1" x14ac:dyDescent="0.25">
      <c r="A4622" s="216">
        <v>45740</v>
      </c>
      <c r="B4622" s="217" t="s">
        <v>265</v>
      </c>
      <c r="C4622" s="218">
        <v>3.3090000000000002</v>
      </c>
    </row>
    <row r="4623" spans="1:3" ht="15" customHeight="1" x14ac:dyDescent="0.25">
      <c r="A4623" s="216">
        <v>45741</v>
      </c>
      <c r="B4623" s="217" t="s">
        <v>265</v>
      </c>
      <c r="C4623" s="218">
        <v>3.3273000000000001</v>
      </c>
    </row>
    <row r="4624" spans="1:3" ht="15" customHeight="1" x14ac:dyDescent="0.25">
      <c r="A4624" s="216">
        <v>45742</v>
      </c>
      <c r="B4624" s="217" t="s">
        <v>265</v>
      </c>
      <c r="C4624" s="218">
        <v>3.3456999999999999</v>
      </c>
    </row>
    <row r="4625" spans="1:3" ht="15" customHeight="1" x14ac:dyDescent="0.25">
      <c r="A4625" s="216">
        <v>45743</v>
      </c>
      <c r="B4625" s="217" t="s">
        <v>265</v>
      </c>
      <c r="C4625" s="218">
        <v>3.3643000000000001</v>
      </c>
    </row>
    <row r="4626" spans="1:3" ht="15" customHeight="1" x14ac:dyDescent="0.25">
      <c r="A4626" s="216">
        <v>45744</v>
      </c>
      <c r="B4626" s="217" t="s">
        <v>265</v>
      </c>
      <c r="C4626" s="218">
        <v>3.3833000000000002</v>
      </c>
    </row>
    <row r="4627" spans="1:3" ht="15" customHeight="1" x14ac:dyDescent="0.25">
      <c r="A4627" s="216">
        <v>45747</v>
      </c>
      <c r="B4627" s="217" t="s">
        <v>265</v>
      </c>
      <c r="C4627" s="218">
        <v>3.4386999999999999</v>
      </c>
    </row>
    <row r="4628" spans="1:3" ht="15" customHeight="1" x14ac:dyDescent="0.25">
      <c r="A4628" s="216">
        <v>45748</v>
      </c>
      <c r="B4628" s="217" t="s">
        <v>265</v>
      </c>
      <c r="C4628" s="218">
        <v>3.4569999999999999</v>
      </c>
    </row>
    <row r="4629" spans="1:3" ht="15" customHeight="1" x14ac:dyDescent="0.25">
      <c r="A4629" s="216">
        <v>45749</v>
      </c>
      <c r="B4629" s="217" t="s">
        <v>265</v>
      </c>
      <c r="C4629" s="218">
        <v>3.4754</v>
      </c>
    </row>
    <row r="4630" spans="1:3" ht="15" customHeight="1" x14ac:dyDescent="0.25">
      <c r="A4630" s="216">
        <v>45750</v>
      </c>
      <c r="B4630" s="217" t="s">
        <v>265</v>
      </c>
      <c r="C4630" s="218">
        <v>3.4939</v>
      </c>
    </row>
    <row r="4631" spans="1:3" ht="15" customHeight="1" x14ac:dyDescent="0.25">
      <c r="A4631" s="216">
        <v>45751</v>
      </c>
      <c r="B4631" s="217" t="s">
        <v>265</v>
      </c>
      <c r="C4631" s="218">
        <v>3.5122</v>
      </c>
    </row>
    <row r="4632" spans="1:3" ht="15" customHeight="1" x14ac:dyDescent="0.25">
      <c r="A4632" s="216">
        <v>45754</v>
      </c>
      <c r="B4632" s="217" t="s">
        <v>265</v>
      </c>
      <c r="C4632" s="218">
        <v>3.5680999999999998</v>
      </c>
    </row>
    <row r="4633" spans="1:3" ht="15" customHeight="1" x14ac:dyDescent="0.25">
      <c r="A4633" s="216">
        <v>45755</v>
      </c>
      <c r="B4633" s="217" t="s">
        <v>265</v>
      </c>
      <c r="C4633" s="218">
        <v>3.5865</v>
      </c>
    </row>
    <row r="4634" spans="1:3" ht="15" customHeight="1" x14ac:dyDescent="0.25">
      <c r="A4634" s="216">
        <v>45756</v>
      </c>
      <c r="B4634" s="217" t="s">
        <v>265</v>
      </c>
      <c r="C4634" s="218">
        <v>3.605</v>
      </c>
    </row>
    <row r="4635" spans="1:3" ht="15" customHeight="1" x14ac:dyDescent="0.25">
      <c r="A4635" s="216">
        <v>45757</v>
      </c>
      <c r="B4635" s="217" t="s">
        <v>265</v>
      </c>
      <c r="C4635" s="218">
        <v>3.6233</v>
      </c>
    </row>
    <row r="4636" spans="1:3" ht="15" customHeight="1" x14ac:dyDescent="0.25">
      <c r="A4636" s="216">
        <v>45758</v>
      </c>
      <c r="B4636" s="217" t="s">
        <v>265</v>
      </c>
      <c r="C4636" s="218">
        <v>3.6419000000000001</v>
      </c>
    </row>
    <row r="4637" spans="1:3" ht="15" customHeight="1" x14ac:dyDescent="0.25">
      <c r="A4637" s="216">
        <v>45761</v>
      </c>
      <c r="B4637" s="217" t="s">
        <v>265</v>
      </c>
      <c r="C4637" s="218">
        <v>3.6979000000000002</v>
      </c>
    </row>
    <row r="4638" spans="1:3" ht="15" customHeight="1" x14ac:dyDescent="0.25">
      <c r="A4638" s="216">
        <v>45762</v>
      </c>
      <c r="B4638" s="217" t="s">
        <v>265</v>
      </c>
      <c r="C4638" s="218">
        <v>3.7166999999999999</v>
      </c>
    </row>
    <row r="4639" spans="1:3" ht="15" customHeight="1" x14ac:dyDescent="0.25">
      <c r="A4639" s="216">
        <v>45763</v>
      </c>
      <c r="B4639" s="217" t="s">
        <v>265</v>
      </c>
      <c r="C4639" s="218">
        <v>3.7351000000000001</v>
      </c>
    </row>
    <row r="4640" spans="1:3" ht="15" customHeight="1" x14ac:dyDescent="0.25">
      <c r="A4640" s="216">
        <v>45764</v>
      </c>
      <c r="B4640" s="217" t="s">
        <v>265</v>
      </c>
      <c r="C4640" s="218">
        <v>3.7534999999999998</v>
      </c>
    </row>
    <row r="4641" spans="1:3" ht="15" customHeight="1" x14ac:dyDescent="0.25">
      <c r="A4641" s="216">
        <v>45769</v>
      </c>
      <c r="B4641" s="217" t="s">
        <v>265</v>
      </c>
      <c r="C4641" s="218">
        <v>3.8454000000000002</v>
      </c>
    </row>
    <row r="4642" spans="1:3" ht="15" customHeight="1" x14ac:dyDescent="0.25">
      <c r="A4642" s="216">
        <v>45770</v>
      </c>
      <c r="B4642" s="217" t="s">
        <v>265</v>
      </c>
      <c r="C4642" s="218">
        <v>3.8632</v>
      </c>
    </row>
    <row r="4643" spans="1:3" ht="15" customHeight="1" x14ac:dyDescent="0.25">
      <c r="A4643" s="216">
        <v>45771</v>
      </c>
      <c r="B4643" s="217" t="s">
        <v>265</v>
      </c>
      <c r="C4643" s="218">
        <v>3.8816999999999999</v>
      </c>
    </row>
    <row r="4644" spans="1:3" ht="15" customHeight="1" x14ac:dyDescent="0.25">
      <c r="A4644" s="216">
        <v>45772</v>
      </c>
      <c r="B4644" s="217" t="s">
        <v>265</v>
      </c>
      <c r="C4644" s="218">
        <v>3.9001000000000001</v>
      </c>
    </row>
    <row r="4645" spans="1:3" ht="15" customHeight="1" x14ac:dyDescent="0.25">
      <c r="A4645" s="216">
        <v>45775</v>
      </c>
      <c r="B4645" s="217" t="s">
        <v>265</v>
      </c>
      <c r="C4645" s="218">
        <v>3.9559000000000002</v>
      </c>
    </row>
    <row r="4646" spans="1:3" ht="15" customHeight="1" x14ac:dyDescent="0.25">
      <c r="A4646" s="216">
        <v>45776</v>
      </c>
      <c r="B4646" s="217" t="s">
        <v>265</v>
      </c>
      <c r="C4646" s="218">
        <v>3.9744000000000002</v>
      </c>
    </row>
    <row r="4647" spans="1:3" ht="15" customHeight="1" x14ac:dyDescent="0.25">
      <c r="A4647" s="216">
        <v>45777</v>
      </c>
      <c r="B4647" s="217" t="s">
        <v>265</v>
      </c>
      <c r="C4647" s="218">
        <v>3.9933000000000001</v>
      </c>
    </row>
    <row r="4648" spans="1:3" ht="15" customHeight="1" x14ac:dyDescent="0.25">
      <c r="A4648" s="216">
        <v>45778</v>
      </c>
      <c r="B4648" s="217" t="s">
        <v>265</v>
      </c>
      <c r="C4648" s="218">
        <v>4.0122</v>
      </c>
    </row>
    <row r="4649" spans="1:3" ht="15" customHeight="1" x14ac:dyDescent="0.25">
      <c r="A4649" s="216">
        <v>45779</v>
      </c>
      <c r="B4649" s="217" t="s">
        <v>265</v>
      </c>
      <c r="C4649" s="218">
        <v>4.0305</v>
      </c>
    </row>
    <row r="4650" spans="1:3" ht="15" customHeight="1" x14ac:dyDescent="0.25">
      <c r="A4650" s="216">
        <v>45783</v>
      </c>
      <c r="B4650" s="217" t="s">
        <v>265</v>
      </c>
      <c r="C4650" s="218">
        <v>4.1040999999999999</v>
      </c>
    </row>
    <row r="4651" spans="1:3" ht="15" customHeight="1" x14ac:dyDescent="0.25">
      <c r="A4651" s="216">
        <v>45784</v>
      </c>
      <c r="B4651" s="217" t="s">
        <v>265</v>
      </c>
      <c r="C4651" s="218">
        <v>4.1234000000000002</v>
      </c>
    </row>
    <row r="4652" spans="1:3" ht="15" customHeight="1" x14ac:dyDescent="0.25">
      <c r="A4652" s="216">
        <v>45785</v>
      </c>
      <c r="B4652" s="217" t="s">
        <v>265</v>
      </c>
      <c r="C4652" s="218">
        <v>4.1422999999999996</v>
      </c>
    </row>
    <row r="4653" spans="1:3" ht="15" customHeight="1" x14ac:dyDescent="0.25">
      <c r="A4653" s="216">
        <v>45786</v>
      </c>
      <c r="B4653" s="217" t="s">
        <v>265</v>
      </c>
      <c r="C4653" s="218">
        <v>4.1607000000000003</v>
      </c>
    </row>
    <row r="4654" spans="1:3" ht="15" customHeight="1" x14ac:dyDescent="0.25">
      <c r="A4654" s="216">
        <v>45789</v>
      </c>
      <c r="B4654" s="217" t="s">
        <v>265</v>
      </c>
      <c r="C4654" s="218">
        <v>4.2164000000000001</v>
      </c>
    </row>
    <row r="4655" spans="1:3" ht="15" customHeight="1" x14ac:dyDescent="0.25">
      <c r="A4655" s="216">
        <v>45790</v>
      </c>
      <c r="B4655" s="217" t="s">
        <v>265</v>
      </c>
      <c r="C4655" s="218">
        <v>4.2354000000000003</v>
      </c>
    </row>
    <row r="4656" spans="1:3" ht="15" customHeight="1" x14ac:dyDescent="0.25">
      <c r="A4656" s="216">
        <v>45791</v>
      </c>
      <c r="B4656" s="217" t="s">
        <v>265</v>
      </c>
      <c r="C4656" s="218">
        <v>4.2537000000000003</v>
      </c>
    </row>
    <row r="4657" spans="1:3" ht="15" customHeight="1" x14ac:dyDescent="0.25">
      <c r="A4657" s="216">
        <v>45792</v>
      </c>
      <c r="B4657" s="217" t="s">
        <v>265</v>
      </c>
      <c r="C4657" s="218">
        <v>4.2714999999999996</v>
      </c>
    </row>
    <row r="4658" spans="1:3" ht="15" customHeight="1" x14ac:dyDescent="0.25">
      <c r="A4658" s="216">
        <v>45793</v>
      </c>
      <c r="B4658" s="217" t="s">
        <v>265</v>
      </c>
      <c r="C4658" s="218">
        <v>4.2892999999999999</v>
      </c>
    </row>
    <row r="4659" spans="1:3" ht="15" customHeight="1" x14ac:dyDescent="0.25">
      <c r="A4659" s="216">
        <v>45796</v>
      </c>
      <c r="B4659" s="217" t="s">
        <v>265</v>
      </c>
      <c r="C4659" s="218">
        <v>4.343</v>
      </c>
    </row>
    <row r="4660" spans="1:3" ht="15" customHeight="1" x14ac:dyDescent="0.25">
      <c r="A4660" s="216">
        <v>45797</v>
      </c>
      <c r="B4660" s="217" t="s">
        <v>265</v>
      </c>
      <c r="C4660" s="218">
        <v>4.3613999999999997</v>
      </c>
    </row>
    <row r="4661" spans="1:3" ht="15" customHeight="1" x14ac:dyDescent="0.25">
      <c r="A4661" s="216">
        <v>45798</v>
      </c>
      <c r="B4661" s="217" t="s">
        <v>265</v>
      </c>
      <c r="C4661" s="218">
        <v>4.3789999999999996</v>
      </c>
    </row>
    <row r="4662" spans="1:3" ht="15" customHeight="1" x14ac:dyDescent="0.25">
      <c r="A4662" s="216">
        <v>45799</v>
      </c>
      <c r="B4662" s="217" t="s">
        <v>265</v>
      </c>
      <c r="C4662" s="218">
        <v>4.3966000000000003</v>
      </c>
    </row>
    <row r="4663" spans="1:3" ht="15" customHeight="1" x14ac:dyDescent="0.25">
      <c r="A4663" s="216">
        <v>45800</v>
      </c>
      <c r="B4663" s="217" t="s">
        <v>265</v>
      </c>
      <c r="C4663" s="218">
        <v>4.4138999999999999</v>
      </c>
    </row>
    <row r="4664" spans="1:3" ht="15" customHeight="1" x14ac:dyDescent="0.25">
      <c r="A4664" s="216">
        <v>45804</v>
      </c>
      <c r="B4664" s="217" t="s">
        <v>265</v>
      </c>
      <c r="C4664" s="218">
        <v>4.4847999999999999</v>
      </c>
    </row>
    <row r="4665" spans="1:3" ht="15" customHeight="1" x14ac:dyDescent="0.25">
      <c r="A4665" s="216">
        <v>45805</v>
      </c>
      <c r="B4665" s="217" t="s">
        <v>265</v>
      </c>
      <c r="C4665" s="218">
        <v>4.5029000000000003</v>
      </c>
    </row>
    <row r="4666" spans="1:3" ht="15" customHeight="1" x14ac:dyDescent="0.25">
      <c r="A4666" s="216">
        <v>45806</v>
      </c>
      <c r="B4666" s="217" t="s">
        <v>265</v>
      </c>
      <c r="C4666" s="218">
        <v>4.5208000000000004</v>
      </c>
    </row>
    <row r="4667" spans="1:3" ht="15" customHeight="1" x14ac:dyDescent="0.25">
      <c r="A4667" s="216">
        <v>45807</v>
      </c>
      <c r="B4667" s="217" t="s">
        <v>265</v>
      </c>
      <c r="C4667" s="218">
        <v>4.5392000000000001</v>
      </c>
    </row>
    <row r="4668" spans="1:3" ht="15" customHeight="1" x14ac:dyDescent="0.25">
      <c r="A4668" s="216">
        <v>45810</v>
      </c>
      <c r="B4668" s="217" t="s">
        <v>265</v>
      </c>
      <c r="C4668" s="218">
        <v>4.5930999999999997</v>
      </c>
    </row>
    <row r="4669" spans="1:3" ht="15" customHeight="1" x14ac:dyDescent="0.25">
      <c r="A4669" s="216">
        <v>45811</v>
      </c>
      <c r="B4669" s="217" t="s">
        <v>265</v>
      </c>
      <c r="C4669" s="218">
        <v>4.6108000000000002</v>
      </c>
    </row>
    <row r="4670" spans="1:3" ht="15" customHeight="1" x14ac:dyDescent="0.25">
      <c r="A4670" s="216">
        <v>45812</v>
      </c>
      <c r="B4670" s="217" t="s">
        <v>265</v>
      </c>
      <c r="C4670" s="218">
        <v>4.6284999999999998</v>
      </c>
    </row>
    <row r="4671" spans="1:3" ht="15" customHeight="1" x14ac:dyDescent="0.25">
      <c r="A4671" s="216">
        <v>45813</v>
      </c>
      <c r="B4671" s="217" t="s">
        <v>265</v>
      </c>
      <c r="C4671" s="218">
        <v>4.6466000000000003</v>
      </c>
    </row>
    <row r="4672" spans="1:3" ht="15" customHeight="1" x14ac:dyDescent="0.25">
      <c r="A4672" s="216">
        <v>45814</v>
      </c>
      <c r="B4672" s="217" t="s">
        <v>265</v>
      </c>
      <c r="C4672" s="218">
        <v>4.6646000000000001</v>
      </c>
    </row>
    <row r="4673" spans="1:3" ht="15" customHeight="1" x14ac:dyDescent="0.25">
      <c r="A4673" s="216">
        <v>45817</v>
      </c>
      <c r="B4673" s="217" t="s">
        <v>265</v>
      </c>
      <c r="C4673" s="218">
        <v>4.7192999999999996</v>
      </c>
    </row>
    <row r="4674" spans="1:3" ht="15" customHeight="1" x14ac:dyDescent="0.25">
      <c r="A4674" s="216">
        <v>45818</v>
      </c>
      <c r="B4674" s="217" t="s">
        <v>265</v>
      </c>
      <c r="C4674" s="218">
        <v>4.7369000000000003</v>
      </c>
    </row>
    <row r="4675" spans="1:3" ht="15" customHeight="1" x14ac:dyDescent="0.25">
      <c r="A4675" s="216">
        <v>45819</v>
      </c>
      <c r="B4675" s="217" t="s">
        <v>265</v>
      </c>
      <c r="C4675" s="218">
        <v>4.7545000000000002</v>
      </c>
    </row>
    <row r="4676" spans="1:3" ht="15" customHeight="1" x14ac:dyDescent="0.25">
      <c r="A4676" s="216">
        <v>45820</v>
      </c>
      <c r="B4676" s="217" t="s">
        <v>265</v>
      </c>
      <c r="C4676" s="218">
        <v>4.7725999999999997</v>
      </c>
    </row>
    <row r="4677" spans="1:3" ht="15" customHeight="1" x14ac:dyDescent="0.25">
      <c r="A4677" s="216">
        <v>45821</v>
      </c>
      <c r="B4677" s="217" t="s">
        <v>265</v>
      </c>
      <c r="C4677" s="218">
        <v>4.7919</v>
      </c>
    </row>
    <row r="4678" spans="1:3" ht="15" customHeight="1" x14ac:dyDescent="0.25">
      <c r="A4678" s="216">
        <v>45824</v>
      </c>
      <c r="B4678" s="217" t="s">
        <v>265</v>
      </c>
      <c r="C4678" s="218">
        <v>4.8455000000000004</v>
      </c>
    </row>
    <row r="4679" spans="1:3" ht="15" customHeight="1" x14ac:dyDescent="0.25">
      <c r="A4679" s="216">
        <v>45825</v>
      </c>
      <c r="B4679" s="217" t="s">
        <v>265</v>
      </c>
      <c r="C4679" s="218">
        <v>4.8631000000000002</v>
      </c>
    </row>
    <row r="4680" spans="1:3" ht="15" customHeight="1" x14ac:dyDescent="0.25">
      <c r="A4680" s="216">
        <v>45826</v>
      </c>
      <c r="B4680" s="217" t="s">
        <v>265</v>
      </c>
      <c r="C4680" s="218">
        <v>4.8802000000000003</v>
      </c>
    </row>
    <row r="4681" spans="1:3" ht="15" customHeight="1" x14ac:dyDescent="0.25">
      <c r="A4681" s="216">
        <v>45827</v>
      </c>
      <c r="B4681" s="217" t="s">
        <v>265</v>
      </c>
      <c r="C4681" s="218">
        <v>4.8975</v>
      </c>
    </row>
    <row r="4682" spans="1:3" ht="15" customHeight="1" x14ac:dyDescent="0.25">
      <c r="A4682" s="216">
        <v>45828</v>
      </c>
      <c r="B4682" s="217" t="s">
        <v>265</v>
      </c>
      <c r="C4682" s="218">
        <v>4.9145000000000003</v>
      </c>
    </row>
    <row r="4683" spans="1:3" ht="15" customHeight="1" x14ac:dyDescent="0.25">
      <c r="A4683" s="216">
        <v>45831</v>
      </c>
      <c r="B4683" s="217" t="s">
        <v>265</v>
      </c>
      <c r="C4683" s="218">
        <v>4.9684999999999997</v>
      </c>
    </row>
    <row r="4684" spans="1:3" ht="15" customHeight="1" x14ac:dyDescent="0.25">
      <c r="A4684" s="216">
        <v>45832</v>
      </c>
      <c r="B4684" s="217" t="s">
        <v>265</v>
      </c>
      <c r="C4684" s="218">
        <v>4.9855</v>
      </c>
    </row>
    <row r="4685" spans="1:3" ht="15" customHeight="1" x14ac:dyDescent="0.25">
      <c r="A4685" s="216">
        <v>45833</v>
      </c>
      <c r="B4685" s="217" t="s">
        <v>265</v>
      </c>
      <c r="C4685" s="218">
        <v>5.0025000000000004</v>
      </c>
    </row>
    <row r="4686" spans="1:3" ht="15" customHeight="1" x14ac:dyDescent="0.25">
      <c r="A4686" s="216">
        <v>45834</v>
      </c>
      <c r="B4686" s="217" t="s">
        <v>265</v>
      </c>
      <c r="C4686" s="218">
        <v>5.0199999999999996</v>
      </c>
    </row>
    <row r="4687" spans="1:3" ht="15" customHeight="1" x14ac:dyDescent="0.25">
      <c r="A4687" s="216">
        <v>45835</v>
      </c>
      <c r="B4687" s="217" t="s">
        <v>265</v>
      </c>
      <c r="C4687" s="218">
        <v>5.0370999999999997</v>
      </c>
    </row>
    <row r="4688" spans="1:3" ht="15" customHeight="1" x14ac:dyDescent="0.25">
      <c r="A4688" s="216">
        <v>45838</v>
      </c>
      <c r="B4688" s="217" t="s">
        <v>265</v>
      </c>
      <c r="C4688" s="218">
        <v>5.0883000000000003</v>
      </c>
    </row>
    <row r="4689" spans="1:3" ht="15" customHeight="1" x14ac:dyDescent="0.25">
      <c r="A4689" s="216">
        <v>45839</v>
      </c>
      <c r="B4689" s="217" t="s">
        <v>265</v>
      </c>
      <c r="C4689" s="218">
        <v>5.1058000000000003</v>
      </c>
    </row>
    <row r="4690" spans="1:3" ht="15" customHeight="1" x14ac:dyDescent="0.25">
      <c r="A4690" s="216">
        <v>45840</v>
      </c>
      <c r="B4690" s="217" t="s">
        <v>265</v>
      </c>
      <c r="C4690" s="218">
        <v>5.1231999999999998</v>
      </c>
    </row>
    <row r="4691" spans="1:3" ht="15" customHeight="1" x14ac:dyDescent="0.25">
      <c r="A4691" s="216">
        <v>45841</v>
      </c>
      <c r="B4691" s="217" t="s">
        <v>265</v>
      </c>
      <c r="C4691" s="218">
        <v>5.1402999999999999</v>
      </c>
    </row>
    <row r="4692" spans="1:3" ht="15" customHeight="1" x14ac:dyDescent="0.25">
      <c r="A4692" s="216">
        <v>45842</v>
      </c>
      <c r="B4692" s="217" t="s">
        <v>265</v>
      </c>
      <c r="C4692" s="218">
        <v>5.1574</v>
      </c>
    </row>
    <row r="4693" spans="1:3" ht="15" customHeight="1" x14ac:dyDescent="0.25">
      <c r="A4693" s="216">
        <v>45845</v>
      </c>
      <c r="B4693" s="217" t="s">
        <v>265</v>
      </c>
      <c r="C4693" s="218">
        <v>5.2087000000000003</v>
      </c>
    </row>
    <row r="4694" spans="1:3" ht="15" customHeight="1" x14ac:dyDescent="0.25">
      <c r="A4694" s="216">
        <v>45846</v>
      </c>
      <c r="B4694" s="217" t="s">
        <v>265</v>
      </c>
      <c r="C4694" s="218">
        <v>5.2257999999999996</v>
      </c>
    </row>
    <row r="4695" spans="1:3" ht="15" customHeight="1" x14ac:dyDescent="0.25">
      <c r="A4695" s="216">
        <v>45847</v>
      </c>
      <c r="B4695" s="217" t="s">
        <v>265</v>
      </c>
      <c r="C4695" s="218">
        <v>5.2428999999999997</v>
      </c>
    </row>
    <row r="4696" spans="1:3" ht="15" customHeight="1" x14ac:dyDescent="0.25">
      <c r="A4696" s="216">
        <v>45848</v>
      </c>
      <c r="B4696" s="217" t="s">
        <v>265</v>
      </c>
      <c r="C4696" s="218">
        <v>5.26</v>
      </c>
    </row>
    <row r="4697" spans="1:3" ht="15" customHeight="1" x14ac:dyDescent="0.25">
      <c r="A4697" s="216">
        <v>45849</v>
      </c>
      <c r="B4697" s="217" t="s">
        <v>265</v>
      </c>
      <c r="C4697" s="218">
        <v>5.2770999999999999</v>
      </c>
    </row>
    <row r="4698" spans="1:3" ht="15" customHeight="1" x14ac:dyDescent="0.25">
      <c r="A4698" s="216">
        <v>45852</v>
      </c>
      <c r="B4698" s="217" t="s">
        <v>265</v>
      </c>
      <c r="C4698" s="218">
        <v>5.3288000000000002</v>
      </c>
    </row>
    <row r="4699" spans="1:3" ht="15" customHeight="1" x14ac:dyDescent="0.25">
      <c r="A4699" s="216">
        <v>45853</v>
      </c>
      <c r="B4699" s="217" t="s">
        <v>265</v>
      </c>
      <c r="C4699" s="218">
        <v>5.3459000000000003</v>
      </c>
    </row>
    <row r="4700" spans="1:3" ht="15" customHeight="1" x14ac:dyDescent="0.25">
      <c r="A4700" s="216">
        <v>45854</v>
      </c>
      <c r="B4700" s="217" t="s">
        <v>265</v>
      </c>
      <c r="C4700" s="218">
        <v>5.3632</v>
      </c>
    </row>
    <row r="4701" spans="1:3" ht="15" customHeight="1" x14ac:dyDescent="0.25">
      <c r="A4701" s="216">
        <v>45855</v>
      </c>
      <c r="B4701" s="217" t="s">
        <v>265</v>
      </c>
      <c r="C4701" s="218">
        <v>5.3811</v>
      </c>
    </row>
    <row r="4702" spans="1:3" ht="15" customHeight="1" x14ac:dyDescent="0.25">
      <c r="A4702" s="216">
        <v>45856</v>
      </c>
      <c r="B4702" s="217" t="s">
        <v>265</v>
      </c>
      <c r="C4702" s="218">
        <v>5.3990999999999998</v>
      </c>
    </row>
    <row r="4703" spans="1:3" ht="15" customHeight="1" x14ac:dyDescent="0.25">
      <c r="A4703" s="216">
        <v>45859</v>
      </c>
      <c r="B4703" s="217" t="s">
        <v>265</v>
      </c>
      <c r="C4703" s="218">
        <v>5.4503000000000004</v>
      </c>
    </row>
    <row r="4704" spans="1:3" ht="15" customHeight="1" x14ac:dyDescent="0.25">
      <c r="A4704" s="216">
        <v>45860</v>
      </c>
      <c r="B4704" s="217" t="s">
        <v>265</v>
      </c>
      <c r="C4704" s="218">
        <v>5.4671000000000003</v>
      </c>
    </row>
    <row r="4705" spans="1:3" ht="15" customHeight="1" x14ac:dyDescent="0.25">
      <c r="A4705" s="216">
        <v>45861</v>
      </c>
      <c r="B4705" s="217" t="s">
        <v>265</v>
      </c>
      <c r="C4705" s="218">
        <v>5.4837999999999996</v>
      </c>
    </row>
    <row r="4706" spans="1:3" ht="15" customHeight="1" x14ac:dyDescent="0.25">
      <c r="A4706" s="216">
        <v>45862</v>
      </c>
      <c r="B4706" s="217" t="s">
        <v>265</v>
      </c>
      <c r="C4706" s="218">
        <v>5.5006000000000004</v>
      </c>
    </row>
    <row r="4707" spans="1:3" ht="15" customHeight="1" x14ac:dyDescent="0.25">
      <c r="A4707" s="216">
        <v>45863</v>
      </c>
      <c r="B4707" s="217" t="s">
        <v>265</v>
      </c>
      <c r="C4707" s="218">
        <v>5.5175000000000001</v>
      </c>
    </row>
    <row r="4708" spans="1:3" ht="15" customHeight="1" x14ac:dyDescent="0.25">
      <c r="A4708" s="216">
        <v>45866</v>
      </c>
      <c r="B4708" s="217" t="s">
        <v>265</v>
      </c>
      <c r="C4708" s="218">
        <v>5.5827999999999998</v>
      </c>
    </row>
    <row r="4709" spans="1:3" ht="15" customHeight="1" x14ac:dyDescent="0.25">
      <c r="A4709" s="216">
        <v>45867</v>
      </c>
      <c r="B4709" s="217" t="s">
        <v>265</v>
      </c>
      <c r="C4709" s="218">
        <v>5.5827</v>
      </c>
    </row>
    <row r="4710" spans="1:3" ht="15" customHeight="1" x14ac:dyDescent="0.25">
      <c r="A4710" s="216">
        <v>45868</v>
      </c>
      <c r="B4710" s="217" t="s">
        <v>265</v>
      </c>
      <c r="C4710" s="218">
        <v>5.5994000000000002</v>
      </c>
    </row>
    <row r="4711" spans="1:3" ht="15" customHeight="1" x14ac:dyDescent="0.25">
      <c r="A4711" s="216">
        <v>45869</v>
      </c>
      <c r="B4711" s="217" t="s">
        <v>265</v>
      </c>
      <c r="C4711" s="218">
        <v>5.6161000000000003</v>
      </c>
    </row>
    <row r="4712" spans="1:3" ht="15" customHeight="1" x14ac:dyDescent="0.25">
      <c r="A4712" s="216">
        <v>45870</v>
      </c>
      <c r="B4712" s="217" t="s">
        <v>265</v>
      </c>
      <c r="C4712" s="218">
        <v>5.6327999999999996</v>
      </c>
    </row>
    <row r="4713" spans="1:3" ht="15" customHeight="1" x14ac:dyDescent="0.25">
      <c r="A4713" s="216">
        <v>45873</v>
      </c>
      <c r="B4713" s="217" t="s">
        <v>265</v>
      </c>
      <c r="C4713" s="218">
        <v>5.6829000000000001</v>
      </c>
    </row>
    <row r="4714" spans="1:3" ht="15" customHeight="1" x14ac:dyDescent="0.25">
      <c r="A4714" s="216">
        <v>45874</v>
      </c>
      <c r="B4714" s="217" t="s">
        <v>265</v>
      </c>
      <c r="C4714" s="218">
        <v>5.6997999999999998</v>
      </c>
    </row>
    <row r="4715" spans="1:3" ht="15" customHeight="1" x14ac:dyDescent="0.25">
      <c r="A4715" s="216">
        <v>45875</v>
      </c>
      <c r="B4715" s="217" t="s">
        <v>265</v>
      </c>
      <c r="C4715" s="218">
        <v>5.7169999999999996</v>
      </c>
    </row>
    <row r="4716" spans="1:3" ht="15" customHeight="1" x14ac:dyDescent="0.25">
      <c r="A4716" s="216">
        <v>45876</v>
      </c>
      <c r="B4716" s="217" t="s">
        <v>265</v>
      </c>
      <c r="C4716" s="218">
        <v>5.7336</v>
      </c>
    </row>
    <row r="4717" spans="1:3" ht="15" customHeight="1" x14ac:dyDescent="0.25">
      <c r="A4717" s="216">
        <v>45877</v>
      </c>
      <c r="B4717" s="217" t="s">
        <v>265</v>
      </c>
      <c r="C4717" s="218">
        <v>5.7504999999999997</v>
      </c>
    </row>
    <row r="4718" spans="1:3" ht="15" customHeight="1" x14ac:dyDescent="0.25">
      <c r="A4718" s="216">
        <v>45880</v>
      </c>
      <c r="B4718" s="217" t="s">
        <v>265</v>
      </c>
      <c r="C4718" s="218">
        <v>5.8006000000000002</v>
      </c>
    </row>
    <row r="4719" spans="1:3" ht="15" customHeight="1" x14ac:dyDescent="0.25">
      <c r="A4719" s="216">
        <v>45881</v>
      </c>
      <c r="B4719" s="217" t="s">
        <v>265</v>
      </c>
      <c r="C4719" s="218">
        <v>5.8173000000000004</v>
      </c>
    </row>
    <row r="4720" spans="1:3" ht="15" customHeight="1" x14ac:dyDescent="0.25">
      <c r="A4720" s="216">
        <v>45882</v>
      </c>
      <c r="B4720" s="217" t="s">
        <v>265</v>
      </c>
      <c r="C4720" s="218">
        <v>5.8339999999999996</v>
      </c>
    </row>
    <row r="4721" spans="1:3" ht="15" customHeight="1" x14ac:dyDescent="0.25">
      <c r="A4721" s="216">
        <v>45883</v>
      </c>
      <c r="B4721" s="217" t="s">
        <v>265</v>
      </c>
      <c r="C4721" s="218">
        <v>5.8502999999999998</v>
      </c>
    </row>
    <row r="4722" spans="1:3" ht="15" customHeight="1" x14ac:dyDescent="0.25">
      <c r="A4722" s="216">
        <v>45884</v>
      </c>
      <c r="B4722" s="217" t="s">
        <v>265</v>
      </c>
      <c r="C4722" s="218">
        <v>5.8666999999999998</v>
      </c>
    </row>
    <row r="4723" spans="1:3" ht="15" customHeight="1" x14ac:dyDescent="0.25">
      <c r="A4723" s="216">
        <v>45887</v>
      </c>
      <c r="B4723" s="217" t="s">
        <v>265</v>
      </c>
      <c r="C4723" s="218">
        <v>5.9157999999999999</v>
      </c>
    </row>
    <row r="4724" spans="1:3" ht="15" customHeight="1" x14ac:dyDescent="0.25">
      <c r="A4724" s="216">
        <v>45888</v>
      </c>
      <c r="B4724" s="217" t="s">
        <v>265</v>
      </c>
      <c r="C4724" s="218">
        <v>5.9322999999999997</v>
      </c>
    </row>
    <row r="4725" spans="1:3" ht="15" customHeight="1" x14ac:dyDescent="0.25">
      <c r="A4725" s="216">
        <v>45889</v>
      </c>
      <c r="B4725" s="217" t="s">
        <v>265</v>
      </c>
      <c r="C4725" s="218">
        <v>5.9485999999999999</v>
      </c>
    </row>
    <row r="4726" spans="1:3" ht="15" customHeight="1" x14ac:dyDescent="0.25">
      <c r="A4726" s="216">
        <v>45890</v>
      </c>
      <c r="B4726" s="217" t="s">
        <v>265</v>
      </c>
      <c r="C4726" s="218">
        <v>5.9649999999999999</v>
      </c>
    </row>
    <row r="4727" spans="1:3" ht="15" customHeight="1" x14ac:dyDescent="0.25">
      <c r="A4727" s="216">
        <v>45891</v>
      </c>
      <c r="B4727" s="217" t="s">
        <v>265</v>
      </c>
      <c r="C4727" s="218">
        <v>5.9813000000000001</v>
      </c>
    </row>
    <row r="4728" spans="1:3" ht="15" customHeight="1" x14ac:dyDescent="0.25">
      <c r="A4728" s="216">
        <v>45895</v>
      </c>
      <c r="B4728" s="217" t="s">
        <v>265</v>
      </c>
      <c r="C4728" s="218">
        <v>6.0468000000000002</v>
      </c>
    </row>
    <row r="4729" spans="1:3" ht="15" customHeight="1" x14ac:dyDescent="0.25">
      <c r="A4729" s="216">
        <v>45896</v>
      </c>
      <c r="B4729" s="217" t="s">
        <v>265</v>
      </c>
      <c r="C4729" s="218">
        <v>6.0631000000000004</v>
      </c>
    </row>
    <row r="4730" spans="1:3" ht="15" customHeight="1" x14ac:dyDescent="0.25">
      <c r="A4730" s="216">
        <v>45897</v>
      </c>
      <c r="B4730" s="217" t="s">
        <v>265</v>
      </c>
      <c r="C4730" s="218">
        <v>6.0796000000000001</v>
      </c>
    </row>
    <row r="4731" spans="1:3" ht="15" customHeight="1" x14ac:dyDescent="0.25">
      <c r="A4731" s="216">
        <v>45898</v>
      </c>
      <c r="B4731" s="217" t="s">
        <v>265</v>
      </c>
      <c r="C4731" s="218">
        <v>6.0959000000000003</v>
      </c>
    </row>
    <row r="4732" spans="1:3" ht="15" customHeight="1" x14ac:dyDescent="0.25">
      <c r="A4732" s="216">
        <v>45901</v>
      </c>
      <c r="B4732" s="217" t="s">
        <v>265</v>
      </c>
      <c r="C4732" s="218">
        <v>6.1451000000000002</v>
      </c>
    </row>
    <row r="4733" spans="1:3" ht="15" customHeight="1" x14ac:dyDescent="0.25">
      <c r="A4733" s="216">
        <v>45902</v>
      </c>
      <c r="B4733" s="217" t="s">
        <v>265</v>
      </c>
      <c r="C4733" s="218">
        <v>6.1619999999999999</v>
      </c>
    </row>
    <row r="4734" spans="1:3" ht="15" customHeight="1" x14ac:dyDescent="0.25">
      <c r="A4734" s="216">
        <v>45903</v>
      </c>
      <c r="B4734" s="217" t="s">
        <v>265</v>
      </c>
      <c r="C4734" s="218">
        <v>6.1783999999999999</v>
      </c>
    </row>
    <row r="4735" spans="1:3" ht="15" customHeight="1" x14ac:dyDescent="0.25">
      <c r="A4735" s="216">
        <v>45904</v>
      </c>
      <c r="B4735" s="217" t="s">
        <v>265</v>
      </c>
      <c r="C4735" s="218">
        <v>6.1950000000000003</v>
      </c>
    </row>
    <row r="4736" spans="1:3" ht="15" customHeight="1" x14ac:dyDescent="0.25">
      <c r="A4736" s="216">
        <v>45905</v>
      </c>
      <c r="B4736" s="217" t="s">
        <v>265</v>
      </c>
      <c r="C4736" s="218">
        <v>6.2115</v>
      </c>
    </row>
    <row r="4737" spans="1:3" ht="15" customHeight="1" x14ac:dyDescent="0.25">
      <c r="A4737" s="216">
        <v>45908</v>
      </c>
      <c r="B4737" s="217" t="s">
        <v>265</v>
      </c>
      <c r="C4737" s="218">
        <v>6.2614000000000001</v>
      </c>
    </row>
    <row r="4738" spans="1:3" ht="15" customHeight="1" x14ac:dyDescent="0.25">
      <c r="A4738" s="216">
        <v>45909</v>
      </c>
      <c r="B4738" s="217" t="s">
        <v>265</v>
      </c>
      <c r="C4738" s="218">
        <v>6.2777000000000003</v>
      </c>
    </row>
    <row r="4739" spans="1:3" ht="15" customHeight="1" x14ac:dyDescent="0.25">
      <c r="A4739" s="216">
        <v>45910</v>
      </c>
      <c r="B4739" s="217" t="s">
        <v>265</v>
      </c>
      <c r="C4739" s="218">
        <v>6.2941000000000003</v>
      </c>
    </row>
    <row r="4740" spans="1:3" ht="15" customHeight="1" x14ac:dyDescent="0.25">
      <c r="A4740" s="216">
        <v>45911</v>
      </c>
      <c r="B4740" s="217" t="s">
        <v>265</v>
      </c>
      <c r="C4740" s="218">
        <v>6.3105000000000002</v>
      </c>
    </row>
    <row r="4741" spans="1:3" ht="15" customHeight="1" x14ac:dyDescent="0.25">
      <c r="A4741" s="216">
        <v>45912</v>
      </c>
      <c r="B4741" s="217" t="s">
        <v>265</v>
      </c>
      <c r="C4741" s="218">
        <v>6.3273000000000001</v>
      </c>
    </row>
    <row r="4742" spans="1:3" ht="15" customHeight="1" x14ac:dyDescent="0.25">
      <c r="A4742" s="216">
        <v>45915</v>
      </c>
      <c r="B4742" s="217" t="s">
        <v>265</v>
      </c>
      <c r="C4742" s="218">
        <v>6.3779000000000003</v>
      </c>
    </row>
    <row r="4743" spans="1:3" ht="15" customHeight="1" x14ac:dyDescent="0.25">
      <c r="A4743" s="216">
        <v>45916</v>
      </c>
      <c r="B4743" s="217" t="s">
        <v>265</v>
      </c>
      <c r="C4743" s="218">
        <v>6.3949999999999996</v>
      </c>
    </row>
    <row r="4744" spans="1:3" ht="15" customHeight="1" x14ac:dyDescent="0.25">
      <c r="A4744" s="216">
        <v>45917</v>
      </c>
      <c r="B4744" s="217" t="s">
        <v>265</v>
      </c>
      <c r="C4744" s="218">
        <v>6.4122000000000003</v>
      </c>
    </row>
    <row r="4745" spans="1:3" ht="15" customHeight="1" x14ac:dyDescent="0.25">
      <c r="A4745" s="216">
        <v>45918</v>
      </c>
      <c r="B4745" s="217" t="s">
        <v>265</v>
      </c>
      <c r="C4745" s="218">
        <v>6.4294000000000002</v>
      </c>
    </row>
    <row r="4746" spans="1:3" ht="15" customHeight="1" x14ac:dyDescent="0.25">
      <c r="A4746" s="216">
        <v>45919</v>
      </c>
      <c r="B4746" s="217" t="s">
        <v>265</v>
      </c>
      <c r="C4746" s="218">
        <v>6.4461000000000004</v>
      </c>
    </row>
    <row r="4747" spans="1:3" ht="15" customHeight="1" x14ac:dyDescent="0.25">
      <c r="A4747" s="216">
        <v>45922</v>
      </c>
      <c r="B4747" s="217" t="s">
        <v>265</v>
      </c>
      <c r="C4747" s="218">
        <v>6.4961000000000002</v>
      </c>
    </row>
    <row r="4748" spans="1:3" ht="15" customHeight="1" x14ac:dyDescent="0.25">
      <c r="A4748" s="216">
        <v>45923</v>
      </c>
      <c r="B4748" s="217" t="s">
        <v>265</v>
      </c>
      <c r="C4748" s="218">
        <v>6.5134999999999996</v>
      </c>
    </row>
    <row r="4749" spans="1:3" ht="15" customHeight="1" x14ac:dyDescent="0.25">
      <c r="A4749" s="216">
        <v>45924</v>
      </c>
      <c r="B4749" s="217" t="s">
        <v>265</v>
      </c>
      <c r="C4749" s="218">
        <v>6.5303000000000004</v>
      </c>
    </row>
    <row r="4750" spans="1:3" ht="15" customHeight="1" x14ac:dyDescent="0.25">
      <c r="A4750" s="216">
        <v>45925</v>
      </c>
      <c r="B4750" s="217" t="s">
        <v>265</v>
      </c>
      <c r="C4750" s="218">
        <v>6.5471000000000004</v>
      </c>
    </row>
    <row r="4751" spans="1:3" ht="15" customHeight="1" x14ac:dyDescent="0.25">
      <c r="A4751" s="216">
        <v>45926</v>
      </c>
      <c r="B4751" s="217" t="s">
        <v>265</v>
      </c>
      <c r="C4751" s="218">
        <v>6.5637999999999996</v>
      </c>
    </row>
    <row r="4752" spans="1:3" ht="15" customHeight="1" x14ac:dyDescent="0.25">
      <c r="A4752" s="216">
        <v>45929</v>
      </c>
      <c r="B4752" s="217" t="s">
        <v>265</v>
      </c>
      <c r="C4752" s="218">
        <v>6.6147999999999998</v>
      </c>
    </row>
    <row r="4753" spans="1:3" ht="15" customHeight="1" x14ac:dyDescent="0.25">
      <c r="A4753" s="216">
        <v>45930</v>
      </c>
      <c r="B4753" s="217" t="s">
        <v>265</v>
      </c>
      <c r="C4753" s="218">
        <v>6.6317000000000004</v>
      </c>
    </row>
    <row r="4754" spans="1:3" ht="15" customHeight="1" x14ac:dyDescent="0.25">
      <c r="A4754" s="216">
        <v>45566</v>
      </c>
      <c r="B4754" s="217" t="s">
        <v>157</v>
      </c>
      <c r="C4754" s="218">
        <v>1.2E-2</v>
      </c>
    </row>
    <row r="4755" spans="1:3" ht="15" customHeight="1" x14ac:dyDescent="0.25">
      <c r="A4755" s="216">
        <v>45567</v>
      </c>
      <c r="B4755" s="217" t="s">
        <v>157</v>
      </c>
      <c r="C4755" s="218">
        <v>2.3900000000000001E-2</v>
      </c>
    </row>
    <row r="4756" spans="1:3" ht="15" customHeight="1" x14ac:dyDescent="0.25">
      <c r="A4756" s="216">
        <v>45568</v>
      </c>
      <c r="B4756" s="217" t="s">
        <v>157</v>
      </c>
      <c r="C4756" s="218">
        <v>3.5700000000000003E-2</v>
      </c>
    </row>
    <row r="4757" spans="1:3" ht="15" customHeight="1" x14ac:dyDescent="0.25">
      <c r="A4757" s="216">
        <v>45569</v>
      </c>
      <c r="B4757" s="217" t="s">
        <v>157</v>
      </c>
      <c r="C4757" s="218">
        <v>4.7600000000000003E-2</v>
      </c>
    </row>
    <row r="4758" spans="1:3" ht="15" customHeight="1" x14ac:dyDescent="0.25">
      <c r="A4758" s="216">
        <v>45572</v>
      </c>
      <c r="B4758" s="217" t="s">
        <v>157</v>
      </c>
      <c r="C4758" s="218">
        <v>8.3000000000000004E-2</v>
      </c>
    </row>
    <row r="4759" spans="1:3" ht="15" customHeight="1" x14ac:dyDescent="0.25">
      <c r="A4759" s="216">
        <v>45573</v>
      </c>
      <c r="B4759" s="217" t="s">
        <v>157</v>
      </c>
      <c r="C4759" s="218">
        <v>9.4700000000000006E-2</v>
      </c>
    </row>
    <row r="4760" spans="1:3" ht="15" customHeight="1" x14ac:dyDescent="0.25">
      <c r="A4760" s="216">
        <v>45574</v>
      </c>
      <c r="B4760" s="217" t="s">
        <v>157</v>
      </c>
      <c r="C4760" s="218">
        <v>0.10630000000000001</v>
      </c>
    </row>
    <row r="4761" spans="1:3" ht="15" customHeight="1" x14ac:dyDescent="0.25">
      <c r="A4761" s="216">
        <v>45575</v>
      </c>
      <c r="B4761" s="217" t="s">
        <v>157</v>
      </c>
      <c r="C4761" s="218">
        <v>0.11799999999999999</v>
      </c>
    </row>
    <row r="4762" spans="1:3" ht="15" customHeight="1" x14ac:dyDescent="0.25">
      <c r="A4762" s="216">
        <v>45576</v>
      </c>
      <c r="B4762" s="217" t="s">
        <v>157</v>
      </c>
      <c r="C4762" s="218">
        <v>0.12959999999999999</v>
      </c>
    </row>
    <row r="4763" spans="1:3" ht="15" customHeight="1" x14ac:dyDescent="0.25">
      <c r="A4763" s="216">
        <v>45579</v>
      </c>
      <c r="B4763" s="217" t="s">
        <v>157</v>
      </c>
      <c r="C4763" s="218">
        <v>0.16450000000000001</v>
      </c>
    </row>
    <row r="4764" spans="1:3" ht="15" customHeight="1" x14ac:dyDescent="0.25">
      <c r="A4764" s="216">
        <v>45580</v>
      </c>
      <c r="B4764" s="217" t="s">
        <v>157</v>
      </c>
      <c r="C4764" s="218">
        <v>0.17610000000000001</v>
      </c>
    </row>
    <row r="4765" spans="1:3" ht="15" customHeight="1" x14ac:dyDescent="0.25">
      <c r="A4765" s="216">
        <v>45581</v>
      </c>
      <c r="B4765" s="217" t="s">
        <v>157</v>
      </c>
      <c r="C4765" s="218">
        <v>0.18779999999999999</v>
      </c>
    </row>
    <row r="4766" spans="1:3" ht="15" customHeight="1" x14ac:dyDescent="0.25">
      <c r="A4766" s="216">
        <v>45582</v>
      </c>
      <c r="B4766" s="217" t="s">
        <v>157</v>
      </c>
      <c r="C4766" s="218">
        <v>0.1996</v>
      </c>
    </row>
    <row r="4767" spans="1:3" ht="15" customHeight="1" x14ac:dyDescent="0.25">
      <c r="A4767" s="216">
        <v>45583</v>
      </c>
      <c r="B4767" s="217" t="s">
        <v>157</v>
      </c>
      <c r="C4767" s="218">
        <v>0.2112</v>
      </c>
    </row>
    <row r="4768" spans="1:3" ht="15" customHeight="1" x14ac:dyDescent="0.25">
      <c r="A4768" s="216">
        <v>45586</v>
      </c>
      <c r="B4768" s="217" t="s">
        <v>157</v>
      </c>
      <c r="C4768" s="218">
        <v>0.24540000000000001</v>
      </c>
    </row>
    <row r="4769" spans="1:3" ht="15" customHeight="1" x14ac:dyDescent="0.25">
      <c r="A4769" s="216">
        <v>45587</v>
      </c>
      <c r="B4769" s="217" t="s">
        <v>157</v>
      </c>
      <c r="C4769" s="218">
        <v>0.25669999999999998</v>
      </c>
    </row>
    <row r="4770" spans="1:3" ht="15" customHeight="1" x14ac:dyDescent="0.25">
      <c r="A4770" s="216">
        <v>45588</v>
      </c>
      <c r="B4770" s="217" t="s">
        <v>157</v>
      </c>
      <c r="C4770" s="218">
        <v>0.26800000000000002</v>
      </c>
    </row>
    <row r="4771" spans="1:3" ht="15" customHeight="1" x14ac:dyDescent="0.25">
      <c r="A4771" s="216">
        <v>45589</v>
      </c>
      <c r="B4771" s="217" t="s">
        <v>157</v>
      </c>
      <c r="C4771" s="218">
        <v>0.27939999999999998</v>
      </c>
    </row>
    <row r="4772" spans="1:3" ht="15" customHeight="1" x14ac:dyDescent="0.25">
      <c r="A4772" s="216">
        <v>45590</v>
      </c>
      <c r="B4772" s="217" t="s">
        <v>157</v>
      </c>
      <c r="C4772" s="218">
        <v>0.2908</v>
      </c>
    </row>
    <row r="4773" spans="1:3" ht="15" customHeight="1" x14ac:dyDescent="0.25">
      <c r="A4773" s="216">
        <v>45593</v>
      </c>
      <c r="B4773" s="217" t="s">
        <v>157</v>
      </c>
      <c r="C4773" s="218">
        <v>0.32500000000000001</v>
      </c>
    </row>
    <row r="4774" spans="1:3" ht="15" customHeight="1" x14ac:dyDescent="0.25">
      <c r="A4774" s="216">
        <v>45594</v>
      </c>
      <c r="B4774" s="217" t="s">
        <v>157</v>
      </c>
      <c r="C4774" s="218">
        <v>0.33629999999999999</v>
      </c>
    </row>
    <row r="4775" spans="1:3" ht="15" customHeight="1" x14ac:dyDescent="0.25">
      <c r="A4775" s="216">
        <v>45595</v>
      </c>
      <c r="B4775" s="217" t="s">
        <v>157</v>
      </c>
      <c r="C4775" s="218">
        <v>0.34770000000000001</v>
      </c>
    </row>
    <row r="4776" spans="1:3" ht="15" customHeight="1" x14ac:dyDescent="0.25">
      <c r="A4776" s="216">
        <v>45596</v>
      </c>
      <c r="B4776" s="217" t="s">
        <v>157</v>
      </c>
      <c r="C4776" s="218">
        <v>0.35899999999999999</v>
      </c>
    </row>
    <row r="4777" spans="1:3" ht="15" customHeight="1" x14ac:dyDescent="0.25">
      <c r="A4777" s="216">
        <v>45597</v>
      </c>
      <c r="B4777" s="217" t="s">
        <v>157</v>
      </c>
      <c r="C4777" s="218">
        <v>0.37030000000000002</v>
      </c>
    </row>
    <row r="4778" spans="1:3" ht="15" customHeight="1" x14ac:dyDescent="0.25">
      <c r="A4778" s="216">
        <v>45600</v>
      </c>
      <c r="B4778" s="217" t="s">
        <v>157</v>
      </c>
      <c r="C4778" s="218">
        <v>0.40410000000000001</v>
      </c>
    </row>
    <row r="4779" spans="1:3" ht="15" customHeight="1" x14ac:dyDescent="0.25">
      <c r="A4779" s="216">
        <v>45601</v>
      </c>
      <c r="B4779" s="217" t="s">
        <v>157</v>
      </c>
      <c r="C4779" s="218">
        <v>0.41539999999999999</v>
      </c>
    </row>
    <row r="4780" spans="1:3" ht="15" customHeight="1" x14ac:dyDescent="0.25">
      <c r="A4780" s="216">
        <v>45602</v>
      </c>
      <c r="B4780" s="217" t="s">
        <v>157</v>
      </c>
      <c r="C4780" s="218">
        <v>0.42649999999999999</v>
      </c>
    </row>
    <row r="4781" spans="1:3" ht="15" customHeight="1" x14ac:dyDescent="0.25">
      <c r="A4781" s="216">
        <v>45603</v>
      </c>
      <c r="B4781" s="217" t="s">
        <v>157</v>
      </c>
      <c r="C4781" s="218">
        <v>0.43759999999999999</v>
      </c>
    </row>
    <row r="4782" spans="1:3" ht="15" customHeight="1" x14ac:dyDescent="0.25">
      <c r="A4782" s="216">
        <v>45604</v>
      </c>
      <c r="B4782" s="217" t="s">
        <v>157</v>
      </c>
      <c r="C4782" s="218">
        <v>0.44879999999999998</v>
      </c>
    </row>
    <row r="4783" spans="1:3" ht="15" customHeight="1" x14ac:dyDescent="0.25">
      <c r="A4783" s="216">
        <v>45607</v>
      </c>
      <c r="B4783" s="217" t="s">
        <v>157</v>
      </c>
      <c r="C4783" s="218">
        <v>0.48209999999999997</v>
      </c>
    </row>
    <row r="4784" spans="1:3" ht="15" customHeight="1" x14ac:dyDescent="0.25">
      <c r="A4784" s="216">
        <v>45608</v>
      </c>
      <c r="B4784" s="217" t="s">
        <v>157</v>
      </c>
      <c r="C4784" s="218">
        <v>0.49349999999999999</v>
      </c>
    </row>
    <row r="4785" spans="1:3" ht="15" customHeight="1" x14ac:dyDescent="0.25">
      <c r="A4785" s="216">
        <v>45609</v>
      </c>
      <c r="B4785" s="217" t="s">
        <v>157</v>
      </c>
      <c r="C4785" s="218">
        <v>0.50460000000000005</v>
      </c>
    </row>
    <row r="4786" spans="1:3" ht="15" customHeight="1" x14ac:dyDescent="0.25">
      <c r="A4786" s="216">
        <v>45610</v>
      </c>
      <c r="B4786" s="217" t="s">
        <v>157</v>
      </c>
      <c r="C4786" s="218">
        <v>0.51580000000000004</v>
      </c>
    </row>
    <row r="4787" spans="1:3" ht="15" customHeight="1" x14ac:dyDescent="0.25">
      <c r="A4787" s="216">
        <v>45611</v>
      </c>
      <c r="B4787" s="217" t="s">
        <v>157</v>
      </c>
      <c r="C4787" s="218">
        <v>0.52700000000000002</v>
      </c>
    </row>
    <row r="4788" spans="1:3" ht="15" customHeight="1" x14ac:dyDescent="0.25">
      <c r="A4788" s="216">
        <v>45614</v>
      </c>
      <c r="B4788" s="217" t="s">
        <v>157</v>
      </c>
      <c r="C4788" s="218">
        <v>0.56059999999999999</v>
      </c>
    </row>
    <row r="4789" spans="1:3" ht="15" customHeight="1" x14ac:dyDescent="0.25">
      <c r="A4789" s="216">
        <v>45615</v>
      </c>
      <c r="B4789" s="217" t="s">
        <v>157</v>
      </c>
      <c r="C4789" s="218">
        <v>0.57179999999999997</v>
      </c>
    </row>
    <row r="4790" spans="1:3" ht="15" customHeight="1" x14ac:dyDescent="0.25">
      <c r="A4790" s="216">
        <v>45616</v>
      </c>
      <c r="B4790" s="217" t="s">
        <v>157</v>
      </c>
      <c r="C4790" s="218">
        <v>0.58299999999999996</v>
      </c>
    </row>
    <row r="4791" spans="1:3" ht="15" customHeight="1" x14ac:dyDescent="0.25">
      <c r="A4791" s="216">
        <v>45617</v>
      </c>
      <c r="B4791" s="217" t="s">
        <v>157</v>
      </c>
      <c r="C4791" s="218">
        <v>0.59409999999999996</v>
      </c>
    </row>
    <row r="4792" spans="1:3" ht="15" customHeight="1" x14ac:dyDescent="0.25">
      <c r="A4792" s="216">
        <v>45618</v>
      </c>
      <c r="B4792" s="217" t="s">
        <v>157</v>
      </c>
      <c r="C4792" s="218">
        <v>0.60529999999999995</v>
      </c>
    </row>
    <row r="4793" spans="1:3" ht="15" customHeight="1" x14ac:dyDescent="0.25">
      <c r="A4793" s="216">
        <v>45621</v>
      </c>
      <c r="B4793" s="217" t="s">
        <v>157</v>
      </c>
      <c r="C4793" s="218">
        <v>0.63870000000000005</v>
      </c>
    </row>
    <row r="4794" spans="1:3" ht="15" customHeight="1" x14ac:dyDescent="0.25">
      <c r="A4794" s="216">
        <v>45622</v>
      </c>
      <c r="B4794" s="217" t="s">
        <v>157</v>
      </c>
      <c r="C4794" s="218">
        <v>0.64980000000000004</v>
      </c>
    </row>
    <row r="4795" spans="1:3" ht="15" customHeight="1" x14ac:dyDescent="0.25">
      <c r="A4795" s="216">
        <v>45623</v>
      </c>
      <c r="B4795" s="217" t="s">
        <v>157</v>
      </c>
      <c r="C4795" s="218">
        <v>0.66090000000000004</v>
      </c>
    </row>
    <row r="4796" spans="1:3" ht="15" customHeight="1" x14ac:dyDescent="0.25">
      <c r="A4796" s="216">
        <v>45624</v>
      </c>
      <c r="B4796" s="217" t="s">
        <v>157</v>
      </c>
      <c r="C4796" s="218">
        <v>0.67179999999999995</v>
      </c>
    </row>
    <row r="4797" spans="1:3" ht="15" customHeight="1" x14ac:dyDescent="0.25">
      <c r="A4797" s="216">
        <v>45625</v>
      </c>
      <c r="B4797" s="217" t="s">
        <v>157</v>
      </c>
      <c r="C4797" s="218">
        <v>0.68269999999999997</v>
      </c>
    </row>
    <row r="4798" spans="1:3" ht="15" customHeight="1" x14ac:dyDescent="0.25">
      <c r="A4798" s="216">
        <v>45628</v>
      </c>
      <c r="B4798" s="217" t="s">
        <v>157</v>
      </c>
      <c r="C4798" s="218">
        <v>0.71540000000000004</v>
      </c>
    </row>
    <row r="4799" spans="1:3" ht="15" customHeight="1" x14ac:dyDescent="0.25">
      <c r="A4799" s="216">
        <v>45629</v>
      </c>
      <c r="B4799" s="217" t="s">
        <v>157</v>
      </c>
      <c r="C4799" s="218">
        <v>0.72629999999999995</v>
      </c>
    </row>
    <row r="4800" spans="1:3" ht="15" customHeight="1" x14ac:dyDescent="0.25">
      <c r="A4800" s="216">
        <v>45630</v>
      </c>
      <c r="B4800" s="217" t="s">
        <v>157</v>
      </c>
      <c r="C4800" s="218">
        <v>0.73729999999999996</v>
      </c>
    </row>
    <row r="4801" spans="1:3" ht="15" customHeight="1" x14ac:dyDescent="0.25">
      <c r="A4801" s="216">
        <v>45631</v>
      </c>
      <c r="B4801" s="217" t="s">
        <v>157</v>
      </c>
      <c r="C4801" s="218">
        <v>0.74829999999999997</v>
      </c>
    </row>
    <row r="4802" spans="1:3" ht="15" customHeight="1" x14ac:dyDescent="0.25">
      <c r="A4802" s="216">
        <v>45632</v>
      </c>
      <c r="B4802" s="217" t="s">
        <v>157</v>
      </c>
      <c r="C4802" s="218">
        <v>0.7591</v>
      </c>
    </row>
    <row r="4803" spans="1:3" ht="15" customHeight="1" x14ac:dyDescent="0.25">
      <c r="A4803" s="216">
        <v>45635</v>
      </c>
      <c r="B4803" s="217" t="s">
        <v>157</v>
      </c>
      <c r="C4803" s="218">
        <v>0.79149999999999998</v>
      </c>
    </row>
    <row r="4804" spans="1:3" ht="15" customHeight="1" x14ac:dyDescent="0.25">
      <c r="A4804" s="216">
        <v>45636</v>
      </c>
      <c r="B4804" s="217" t="s">
        <v>157</v>
      </c>
      <c r="C4804" s="218">
        <v>0.80220000000000002</v>
      </c>
    </row>
    <row r="4805" spans="1:3" ht="15" customHeight="1" x14ac:dyDescent="0.25">
      <c r="A4805" s="216">
        <v>45637</v>
      </c>
      <c r="B4805" s="217" t="s">
        <v>157</v>
      </c>
      <c r="C4805" s="218">
        <v>0.81299999999999994</v>
      </c>
    </row>
    <row r="4806" spans="1:3" ht="15" customHeight="1" x14ac:dyDescent="0.25">
      <c r="A4806" s="216">
        <v>45638</v>
      </c>
      <c r="B4806" s="217" t="s">
        <v>157</v>
      </c>
      <c r="C4806" s="218">
        <v>0.82379999999999998</v>
      </c>
    </row>
    <row r="4807" spans="1:3" ht="15" customHeight="1" x14ac:dyDescent="0.25">
      <c r="A4807" s="216">
        <v>45639</v>
      </c>
      <c r="B4807" s="217" t="s">
        <v>157</v>
      </c>
      <c r="C4807" s="218">
        <v>0.83450000000000002</v>
      </c>
    </row>
    <row r="4808" spans="1:3" ht="15" customHeight="1" x14ac:dyDescent="0.25">
      <c r="A4808" s="216">
        <v>45642</v>
      </c>
      <c r="B4808" s="217" t="s">
        <v>157</v>
      </c>
      <c r="C4808" s="218">
        <v>0.86680000000000001</v>
      </c>
    </row>
    <row r="4809" spans="1:3" ht="15" customHeight="1" x14ac:dyDescent="0.25">
      <c r="A4809" s="216">
        <v>45643</v>
      </c>
      <c r="B4809" s="217" t="s">
        <v>157</v>
      </c>
      <c r="C4809" s="218">
        <v>0.87739999999999996</v>
      </c>
    </row>
    <row r="4810" spans="1:3" ht="15" customHeight="1" x14ac:dyDescent="0.25">
      <c r="A4810" s="216">
        <v>45644</v>
      </c>
      <c r="B4810" s="217" t="s">
        <v>157</v>
      </c>
      <c r="C4810" s="218">
        <v>0.88790000000000002</v>
      </c>
    </row>
    <row r="4811" spans="1:3" ht="15" customHeight="1" x14ac:dyDescent="0.25">
      <c r="A4811" s="216">
        <v>45645</v>
      </c>
      <c r="B4811" s="217" t="s">
        <v>157</v>
      </c>
      <c r="C4811" s="218">
        <v>0.89839999999999998</v>
      </c>
    </row>
    <row r="4812" spans="1:3" ht="15" customHeight="1" x14ac:dyDescent="0.25">
      <c r="A4812" s="216">
        <v>45646</v>
      </c>
      <c r="B4812" s="217" t="s">
        <v>157</v>
      </c>
      <c r="C4812" s="218">
        <v>0.90890000000000004</v>
      </c>
    </row>
    <row r="4813" spans="1:3" ht="15" customHeight="1" x14ac:dyDescent="0.25">
      <c r="A4813" s="216">
        <v>45649</v>
      </c>
      <c r="B4813" s="217" t="s">
        <v>157</v>
      </c>
      <c r="C4813" s="218">
        <v>0.94020000000000004</v>
      </c>
    </row>
    <row r="4814" spans="1:3" ht="15" customHeight="1" x14ac:dyDescent="0.25">
      <c r="A4814" s="216">
        <v>45650</v>
      </c>
      <c r="B4814" s="217" t="s">
        <v>157</v>
      </c>
      <c r="C4814" s="218">
        <v>0.9506</v>
      </c>
    </row>
    <row r="4815" spans="1:3" ht="15" customHeight="1" x14ac:dyDescent="0.25">
      <c r="A4815" s="216">
        <v>45651</v>
      </c>
      <c r="B4815" s="217" t="s">
        <v>157</v>
      </c>
      <c r="C4815" s="218">
        <v>0.96099999999999997</v>
      </c>
    </row>
    <row r="4816" spans="1:3" ht="15" customHeight="1" x14ac:dyDescent="0.25">
      <c r="A4816" s="216">
        <v>45652</v>
      </c>
      <c r="B4816" s="217" t="s">
        <v>157</v>
      </c>
      <c r="C4816" s="218">
        <v>0.97209999999999996</v>
      </c>
    </row>
    <row r="4817" spans="1:3" ht="15" customHeight="1" x14ac:dyDescent="0.25">
      <c r="A4817" s="216">
        <v>45653</v>
      </c>
      <c r="B4817" s="217" t="s">
        <v>157</v>
      </c>
      <c r="C4817" s="218">
        <v>0.98250000000000004</v>
      </c>
    </row>
    <row r="4818" spans="1:3" ht="15" customHeight="1" x14ac:dyDescent="0.25">
      <c r="A4818" s="216">
        <v>45656</v>
      </c>
      <c r="B4818" s="217" t="s">
        <v>157</v>
      </c>
      <c r="C4818" s="218">
        <v>1.0137</v>
      </c>
    </row>
    <row r="4819" spans="1:3" ht="15" customHeight="1" x14ac:dyDescent="0.25">
      <c r="A4819" s="216">
        <v>45657</v>
      </c>
      <c r="B4819" s="217" t="s">
        <v>157</v>
      </c>
      <c r="C4819" s="218">
        <v>1.0241</v>
      </c>
    </row>
    <row r="4820" spans="1:3" ht="15" customHeight="1" x14ac:dyDescent="0.25">
      <c r="A4820" s="216">
        <v>45659</v>
      </c>
      <c r="B4820" s="217" t="s">
        <v>157</v>
      </c>
      <c r="C4820" s="218">
        <v>1.0464</v>
      </c>
    </row>
    <row r="4821" spans="1:3" ht="15" customHeight="1" x14ac:dyDescent="0.25">
      <c r="A4821" s="216">
        <v>45660</v>
      </c>
      <c r="B4821" s="217" t="s">
        <v>157</v>
      </c>
      <c r="C4821" s="218">
        <v>1.0569999999999999</v>
      </c>
    </row>
    <row r="4822" spans="1:3" ht="15" customHeight="1" x14ac:dyDescent="0.25">
      <c r="A4822" s="216">
        <v>45663</v>
      </c>
      <c r="B4822" s="217" t="s">
        <v>157</v>
      </c>
      <c r="C4822" s="218">
        <v>1.0879000000000001</v>
      </c>
    </row>
    <row r="4823" spans="1:3" ht="15" customHeight="1" x14ac:dyDescent="0.25">
      <c r="A4823" s="216">
        <v>45664</v>
      </c>
      <c r="B4823" s="217" t="s">
        <v>157</v>
      </c>
      <c r="C4823" s="218">
        <v>1.0986</v>
      </c>
    </row>
    <row r="4824" spans="1:3" ht="15" customHeight="1" x14ac:dyDescent="0.25">
      <c r="A4824" s="216">
        <v>45665</v>
      </c>
      <c r="B4824" s="217" t="s">
        <v>157</v>
      </c>
      <c r="C4824" s="218">
        <v>1.1089</v>
      </c>
    </row>
    <row r="4825" spans="1:3" ht="15" customHeight="1" x14ac:dyDescent="0.25">
      <c r="A4825" s="216">
        <v>45666</v>
      </c>
      <c r="B4825" s="217" t="s">
        <v>157</v>
      </c>
      <c r="C4825" s="218">
        <v>1.1192</v>
      </c>
    </row>
    <row r="4826" spans="1:3" ht="15" customHeight="1" x14ac:dyDescent="0.25">
      <c r="A4826" s="216">
        <v>45667</v>
      </c>
      <c r="B4826" s="217" t="s">
        <v>157</v>
      </c>
      <c r="C4826" s="218">
        <v>1.1294999999999999</v>
      </c>
    </row>
    <row r="4827" spans="1:3" ht="15" customHeight="1" x14ac:dyDescent="0.25">
      <c r="A4827" s="216">
        <v>45670</v>
      </c>
      <c r="B4827" s="217" t="s">
        <v>157</v>
      </c>
      <c r="C4827" s="218">
        <v>1.1599999999999999</v>
      </c>
    </row>
    <row r="4828" spans="1:3" ht="15" customHeight="1" x14ac:dyDescent="0.25">
      <c r="A4828" s="216">
        <v>45671</v>
      </c>
      <c r="B4828" s="217" t="s">
        <v>157</v>
      </c>
      <c r="C4828" s="218">
        <v>1.1701999999999999</v>
      </c>
    </row>
    <row r="4829" spans="1:3" ht="15" customHeight="1" x14ac:dyDescent="0.25">
      <c r="A4829" s="216">
        <v>45672</v>
      </c>
      <c r="B4829" s="217" t="s">
        <v>157</v>
      </c>
      <c r="C4829" s="218">
        <v>1.1806000000000001</v>
      </c>
    </row>
    <row r="4830" spans="1:3" ht="15" customHeight="1" x14ac:dyDescent="0.25">
      <c r="A4830" s="216">
        <v>45673</v>
      </c>
      <c r="B4830" s="217" t="s">
        <v>157</v>
      </c>
      <c r="C4830" s="218">
        <v>1.1908000000000001</v>
      </c>
    </row>
    <row r="4831" spans="1:3" ht="15" customHeight="1" x14ac:dyDescent="0.25">
      <c r="A4831" s="216">
        <v>45674</v>
      </c>
      <c r="B4831" s="217" t="s">
        <v>157</v>
      </c>
      <c r="C4831" s="218">
        <v>1.2009000000000001</v>
      </c>
    </row>
    <row r="4832" spans="1:3" ht="15" customHeight="1" x14ac:dyDescent="0.25">
      <c r="A4832" s="216">
        <v>45677</v>
      </c>
      <c r="B4832" s="217" t="s">
        <v>157</v>
      </c>
      <c r="C4832" s="218">
        <v>1.2315</v>
      </c>
    </row>
    <row r="4833" spans="1:3" ht="15" customHeight="1" x14ac:dyDescent="0.25">
      <c r="A4833" s="216">
        <v>45678</v>
      </c>
      <c r="B4833" s="217" t="s">
        <v>157</v>
      </c>
      <c r="C4833" s="218">
        <v>1.2417</v>
      </c>
    </row>
    <row r="4834" spans="1:3" ht="15" customHeight="1" x14ac:dyDescent="0.25">
      <c r="A4834" s="216">
        <v>45679</v>
      </c>
      <c r="B4834" s="217" t="s">
        <v>157</v>
      </c>
      <c r="C4834" s="218">
        <v>1.2519</v>
      </c>
    </row>
    <row r="4835" spans="1:3" ht="15" customHeight="1" x14ac:dyDescent="0.25">
      <c r="A4835" s="216">
        <v>45680</v>
      </c>
      <c r="B4835" s="217" t="s">
        <v>157</v>
      </c>
      <c r="C4835" s="218">
        <v>1.2618</v>
      </c>
    </row>
    <row r="4836" spans="1:3" ht="15" customHeight="1" x14ac:dyDescent="0.25">
      <c r="A4836" s="216">
        <v>45681</v>
      </c>
      <c r="B4836" s="217" t="s">
        <v>157</v>
      </c>
      <c r="C4836" s="218">
        <v>1.2717000000000001</v>
      </c>
    </row>
    <row r="4837" spans="1:3" ht="15" customHeight="1" x14ac:dyDescent="0.25">
      <c r="A4837" s="216">
        <v>45684</v>
      </c>
      <c r="B4837" s="217" t="s">
        <v>157</v>
      </c>
      <c r="C4837" s="218">
        <v>1.3013999999999999</v>
      </c>
    </row>
    <row r="4838" spans="1:3" ht="15" customHeight="1" x14ac:dyDescent="0.25">
      <c r="A4838" s="216">
        <v>45685</v>
      </c>
      <c r="B4838" s="217" t="s">
        <v>157</v>
      </c>
      <c r="C4838" s="218">
        <v>1.3117000000000001</v>
      </c>
    </row>
    <row r="4839" spans="1:3" ht="15" customHeight="1" x14ac:dyDescent="0.25">
      <c r="A4839" s="216">
        <v>45686</v>
      </c>
      <c r="B4839" s="217" t="s">
        <v>157</v>
      </c>
      <c r="C4839" s="218">
        <v>1.3214999999999999</v>
      </c>
    </row>
    <row r="4840" spans="1:3" ht="15" customHeight="1" x14ac:dyDescent="0.25">
      <c r="A4840" s="216">
        <v>45687</v>
      </c>
      <c r="B4840" s="217" t="s">
        <v>157</v>
      </c>
      <c r="C4840" s="218">
        <v>1.3312999999999999</v>
      </c>
    </row>
    <row r="4841" spans="1:3" ht="15" customHeight="1" x14ac:dyDescent="0.25">
      <c r="A4841" s="216">
        <v>45688</v>
      </c>
      <c r="B4841" s="217" t="s">
        <v>157</v>
      </c>
      <c r="C4841" s="218">
        <v>1.341</v>
      </c>
    </row>
    <row r="4842" spans="1:3" ht="15" customHeight="1" x14ac:dyDescent="0.25">
      <c r="A4842" s="216">
        <v>45691</v>
      </c>
      <c r="B4842" s="217" t="s">
        <v>157</v>
      </c>
      <c r="C4842" s="218">
        <v>1.3623000000000001</v>
      </c>
    </row>
    <row r="4843" spans="1:3" ht="15" customHeight="1" x14ac:dyDescent="0.25">
      <c r="A4843" s="216">
        <v>45692</v>
      </c>
      <c r="B4843" s="217" t="s">
        <v>157</v>
      </c>
      <c r="C4843" s="218">
        <v>1.3720000000000001</v>
      </c>
    </row>
    <row r="4844" spans="1:3" ht="15" customHeight="1" x14ac:dyDescent="0.25">
      <c r="A4844" s="216">
        <v>45693</v>
      </c>
      <c r="B4844" s="217" t="s">
        <v>157</v>
      </c>
      <c r="C4844" s="218">
        <v>1.3816999999999999</v>
      </c>
    </row>
    <row r="4845" spans="1:3" ht="15" customHeight="1" x14ac:dyDescent="0.25">
      <c r="A4845" s="216">
        <v>45694</v>
      </c>
      <c r="B4845" s="217" t="s">
        <v>157</v>
      </c>
      <c r="C4845" s="218">
        <v>1.3913</v>
      </c>
    </row>
    <row r="4846" spans="1:3" ht="15" customHeight="1" x14ac:dyDescent="0.25">
      <c r="A4846" s="216">
        <v>45695</v>
      </c>
      <c r="B4846" s="217" t="s">
        <v>157</v>
      </c>
      <c r="C4846" s="218">
        <v>1.401</v>
      </c>
    </row>
    <row r="4847" spans="1:3" ht="15" customHeight="1" x14ac:dyDescent="0.25">
      <c r="A4847" s="216">
        <v>45698</v>
      </c>
      <c r="B4847" s="217" t="s">
        <v>157</v>
      </c>
      <c r="C4847" s="218">
        <v>1.4298</v>
      </c>
    </row>
    <row r="4848" spans="1:3" ht="15" customHeight="1" x14ac:dyDescent="0.25">
      <c r="A4848" s="216">
        <v>45699</v>
      </c>
      <c r="B4848" s="217" t="s">
        <v>157</v>
      </c>
      <c r="C4848" s="218">
        <v>1.4393</v>
      </c>
    </row>
    <row r="4849" spans="1:3" ht="15" customHeight="1" x14ac:dyDescent="0.25">
      <c r="A4849" s="216">
        <v>45700</v>
      </c>
      <c r="B4849" s="217" t="s">
        <v>157</v>
      </c>
      <c r="C4849" s="218">
        <v>1.4489000000000001</v>
      </c>
    </row>
    <row r="4850" spans="1:3" ht="15" customHeight="1" x14ac:dyDescent="0.25">
      <c r="A4850" s="216">
        <v>45701</v>
      </c>
      <c r="B4850" s="217" t="s">
        <v>157</v>
      </c>
      <c r="C4850" s="218">
        <v>1.4584999999999999</v>
      </c>
    </row>
    <row r="4851" spans="1:3" ht="15" customHeight="1" x14ac:dyDescent="0.25">
      <c r="A4851" s="216">
        <v>45702</v>
      </c>
      <c r="B4851" s="217" t="s">
        <v>157</v>
      </c>
      <c r="C4851" s="218">
        <v>1.468</v>
      </c>
    </row>
    <row r="4852" spans="1:3" ht="15" customHeight="1" x14ac:dyDescent="0.25">
      <c r="A4852" s="216">
        <v>45705</v>
      </c>
      <c r="B4852" s="217" t="s">
        <v>157</v>
      </c>
      <c r="C4852" s="218">
        <v>1.4967999999999999</v>
      </c>
    </row>
    <row r="4853" spans="1:3" ht="15" customHeight="1" x14ac:dyDescent="0.25">
      <c r="A4853" s="216">
        <v>45706</v>
      </c>
      <c r="B4853" s="217" t="s">
        <v>157</v>
      </c>
      <c r="C4853" s="218">
        <v>1.5064</v>
      </c>
    </row>
    <row r="4854" spans="1:3" ht="15" customHeight="1" x14ac:dyDescent="0.25">
      <c r="A4854" s="216">
        <v>45707</v>
      </c>
      <c r="B4854" s="217" t="s">
        <v>157</v>
      </c>
      <c r="C4854" s="218">
        <v>1.5159</v>
      </c>
    </row>
    <row r="4855" spans="1:3" ht="15" customHeight="1" x14ac:dyDescent="0.25">
      <c r="A4855" s="216">
        <v>45708</v>
      </c>
      <c r="B4855" s="217" t="s">
        <v>157</v>
      </c>
      <c r="C4855" s="218">
        <v>1.5255000000000001</v>
      </c>
    </row>
    <row r="4856" spans="1:3" ht="15" customHeight="1" x14ac:dyDescent="0.25">
      <c r="A4856" s="216">
        <v>45709</v>
      </c>
      <c r="B4856" s="217" t="s">
        <v>157</v>
      </c>
      <c r="C4856" s="218">
        <v>1.5351999999999999</v>
      </c>
    </row>
    <row r="4857" spans="1:3" ht="15" customHeight="1" x14ac:dyDescent="0.25">
      <c r="A4857" s="216">
        <v>45712</v>
      </c>
      <c r="B4857" s="217" t="s">
        <v>157</v>
      </c>
      <c r="C4857" s="218">
        <v>1.5634999999999999</v>
      </c>
    </row>
    <row r="4858" spans="1:3" ht="15" customHeight="1" x14ac:dyDescent="0.25">
      <c r="A4858" s="216">
        <v>45713</v>
      </c>
      <c r="B4858" s="217" t="s">
        <v>157</v>
      </c>
      <c r="C4858" s="218">
        <v>1.5728</v>
      </c>
    </row>
    <row r="4859" spans="1:3" ht="15" customHeight="1" x14ac:dyDescent="0.25">
      <c r="A4859" s="216">
        <v>45714</v>
      </c>
      <c r="B4859" s="217" t="s">
        <v>157</v>
      </c>
      <c r="C4859" s="218">
        <v>1.5819000000000001</v>
      </c>
    </row>
    <row r="4860" spans="1:3" ht="15" customHeight="1" x14ac:dyDescent="0.25">
      <c r="A4860" s="216">
        <v>45715</v>
      </c>
      <c r="B4860" s="217" t="s">
        <v>157</v>
      </c>
      <c r="C4860" s="218">
        <v>1.5912999999999999</v>
      </c>
    </row>
    <row r="4861" spans="1:3" ht="15" customHeight="1" x14ac:dyDescent="0.25">
      <c r="A4861" s="216">
        <v>45716</v>
      </c>
      <c r="B4861" s="217" t="s">
        <v>157</v>
      </c>
      <c r="C4861" s="218">
        <v>1.6003000000000001</v>
      </c>
    </row>
    <row r="4862" spans="1:3" ht="15" customHeight="1" x14ac:dyDescent="0.25">
      <c r="A4862" s="216">
        <v>45719</v>
      </c>
      <c r="B4862" s="217" t="s">
        <v>157</v>
      </c>
      <c r="C4862" s="218">
        <v>1.6275999999999999</v>
      </c>
    </row>
    <row r="4863" spans="1:3" ht="15" customHeight="1" x14ac:dyDescent="0.25">
      <c r="A4863" s="216">
        <v>45720</v>
      </c>
      <c r="B4863" s="217" t="s">
        <v>157</v>
      </c>
      <c r="C4863" s="218">
        <v>1.6362000000000001</v>
      </c>
    </row>
    <row r="4864" spans="1:3" ht="15" customHeight="1" x14ac:dyDescent="0.25">
      <c r="A4864" s="216">
        <v>45721</v>
      </c>
      <c r="B4864" s="217" t="s">
        <v>157</v>
      </c>
      <c r="C4864" s="218">
        <v>1.6451</v>
      </c>
    </row>
    <row r="4865" spans="1:3" ht="15" customHeight="1" x14ac:dyDescent="0.25">
      <c r="A4865" s="216">
        <v>45722</v>
      </c>
      <c r="B4865" s="217" t="s">
        <v>157</v>
      </c>
      <c r="C4865" s="218">
        <v>1.6541999999999999</v>
      </c>
    </row>
    <row r="4866" spans="1:3" ht="15" customHeight="1" x14ac:dyDescent="0.25">
      <c r="A4866" s="216">
        <v>45723</v>
      </c>
      <c r="B4866" s="217" t="s">
        <v>157</v>
      </c>
      <c r="C4866" s="218">
        <v>1.6635</v>
      </c>
    </row>
    <row r="4867" spans="1:3" ht="15" customHeight="1" x14ac:dyDescent="0.25">
      <c r="A4867" s="216">
        <v>45726</v>
      </c>
      <c r="B4867" s="217" t="s">
        <v>157</v>
      </c>
      <c r="C4867" s="218">
        <v>1.6907000000000001</v>
      </c>
    </row>
    <row r="4868" spans="1:3" ht="15" customHeight="1" x14ac:dyDescent="0.25">
      <c r="A4868" s="216">
        <v>45727</v>
      </c>
      <c r="B4868" s="217" t="s">
        <v>157</v>
      </c>
      <c r="C4868" s="218">
        <v>1.6994</v>
      </c>
    </row>
    <row r="4869" spans="1:3" ht="15" customHeight="1" x14ac:dyDescent="0.25">
      <c r="A4869" s="216">
        <v>45728</v>
      </c>
      <c r="B4869" s="217" t="s">
        <v>157</v>
      </c>
      <c r="C4869" s="218">
        <v>1.708</v>
      </c>
    </row>
    <row r="4870" spans="1:3" ht="15" customHeight="1" x14ac:dyDescent="0.25">
      <c r="A4870" s="216">
        <v>45729</v>
      </c>
      <c r="B4870" s="217" t="s">
        <v>157</v>
      </c>
      <c r="C4870" s="218">
        <v>1.7164999999999999</v>
      </c>
    </row>
    <row r="4871" spans="1:3" ht="15" customHeight="1" x14ac:dyDescent="0.25">
      <c r="A4871" s="216">
        <v>45730</v>
      </c>
      <c r="B4871" s="217" t="s">
        <v>157</v>
      </c>
      <c r="C4871" s="218">
        <v>1.7253000000000001</v>
      </c>
    </row>
    <row r="4872" spans="1:3" ht="15" customHeight="1" x14ac:dyDescent="0.25">
      <c r="A4872" s="216">
        <v>45733</v>
      </c>
      <c r="B4872" s="217" t="s">
        <v>157</v>
      </c>
      <c r="C4872" s="218">
        <v>1.7524</v>
      </c>
    </row>
    <row r="4873" spans="1:3" ht="15" customHeight="1" x14ac:dyDescent="0.25">
      <c r="A4873" s="216">
        <v>45734</v>
      </c>
      <c r="B4873" s="217" t="s">
        <v>157</v>
      </c>
      <c r="C4873" s="218">
        <v>1.7614000000000001</v>
      </c>
    </row>
    <row r="4874" spans="1:3" ht="15" customHeight="1" x14ac:dyDescent="0.25">
      <c r="A4874" s="216">
        <v>45735</v>
      </c>
      <c r="B4874" s="217" t="s">
        <v>157</v>
      </c>
      <c r="C4874" s="218">
        <v>1.7701</v>
      </c>
    </row>
    <row r="4875" spans="1:3" ht="15" customHeight="1" x14ac:dyDescent="0.25">
      <c r="A4875" s="216">
        <v>45736</v>
      </c>
      <c r="B4875" s="217" t="s">
        <v>157</v>
      </c>
      <c r="C4875" s="218">
        <v>1.7790999999999999</v>
      </c>
    </row>
    <row r="4876" spans="1:3" ht="15" customHeight="1" x14ac:dyDescent="0.25">
      <c r="A4876" s="216">
        <v>45737</v>
      </c>
      <c r="B4876" s="217" t="s">
        <v>157</v>
      </c>
      <c r="C4876" s="218">
        <v>1.7877000000000001</v>
      </c>
    </row>
    <row r="4877" spans="1:3" ht="15" customHeight="1" x14ac:dyDescent="0.25">
      <c r="A4877" s="216">
        <v>45740</v>
      </c>
      <c r="B4877" s="217" t="s">
        <v>157</v>
      </c>
      <c r="C4877" s="218">
        <v>1.8139000000000001</v>
      </c>
    </row>
    <row r="4878" spans="1:3" ht="15" customHeight="1" x14ac:dyDescent="0.25">
      <c r="A4878" s="216">
        <v>45741</v>
      </c>
      <c r="B4878" s="217" t="s">
        <v>157</v>
      </c>
      <c r="C4878" s="218">
        <v>1.8230999999999999</v>
      </c>
    </row>
    <row r="4879" spans="1:3" ht="15" customHeight="1" x14ac:dyDescent="0.25">
      <c r="A4879" s="216">
        <v>45742</v>
      </c>
      <c r="B4879" s="217" t="s">
        <v>157</v>
      </c>
      <c r="C4879" s="218">
        <v>1.8317000000000001</v>
      </c>
    </row>
    <row r="4880" spans="1:3" ht="15" customHeight="1" x14ac:dyDescent="0.25">
      <c r="A4880" s="216">
        <v>45743</v>
      </c>
      <c r="B4880" s="217" t="s">
        <v>157</v>
      </c>
      <c r="C4880" s="218">
        <v>1.8405</v>
      </c>
    </row>
    <row r="4881" spans="1:3" ht="15" customHeight="1" x14ac:dyDescent="0.25">
      <c r="A4881" s="216">
        <v>45744</v>
      </c>
      <c r="B4881" s="217" t="s">
        <v>157</v>
      </c>
      <c r="C4881" s="218">
        <v>1.8492999999999999</v>
      </c>
    </row>
    <row r="4882" spans="1:3" ht="15" customHeight="1" x14ac:dyDescent="0.25">
      <c r="A4882" s="216">
        <v>45747</v>
      </c>
      <c r="B4882" s="217" t="s">
        <v>157</v>
      </c>
      <c r="C4882" s="218">
        <v>1.8747</v>
      </c>
    </row>
    <row r="4883" spans="1:3" ht="15" customHeight="1" x14ac:dyDescent="0.25">
      <c r="A4883" s="216">
        <v>45748</v>
      </c>
      <c r="B4883" s="217" t="s">
        <v>157</v>
      </c>
      <c r="C4883" s="218">
        <v>1.8829</v>
      </c>
    </row>
    <row r="4884" spans="1:3" ht="15" customHeight="1" x14ac:dyDescent="0.25">
      <c r="A4884" s="216">
        <v>45749</v>
      </c>
      <c r="B4884" s="217" t="s">
        <v>157</v>
      </c>
      <c r="C4884" s="218">
        <v>1.8919999999999999</v>
      </c>
    </row>
    <row r="4885" spans="1:3" ht="15" customHeight="1" x14ac:dyDescent="0.25">
      <c r="A4885" s="216">
        <v>45750</v>
      </c>
      <c r="B4885" s="217" t="s">
        <v>157</v>
      </c>
      <c r="C4885" s="218">
        <v>1.9007000000000001</v>
      </c>
    </row>
    <row r="4886" spans="1:3" ht="15" customHeight="1" x14ac:dyDescent="0.25">
      <c r="A4886" s="216">
        <v>45751</v>
      </c>
      <c r="B4886" s="217" t="s">
        <v>157</v>
      </c>
      <c r="C4886" s="218">
        <v>1.9094</v>
      </c>
    </row>
    <row r="4887" spans="1:3" ht="15" customHeight="1" x14ac:dyDescent="0.25">
      <c r="A4887" s="216">
        <v>45754</v>
      </c>
      <c r="B4887" s="217" t="s">
        <v>157</v>
      </c>
      <c r="C4887" s="218">
        <v>1.9359</v>
      </c>
    </row>
    <row r="4888" spans="1:3" ht="15" customHeight="1" x14ac:dyDescent="0.25">
      <c r="A4888" s="216">
        <v>45755</v>
      </c>
      <c r="B4888" s="217" t="s">
        <v>157</v>
      </c>
      <c r="C4888" s="218">
        <v>1.9447000000000001</v>
      </c>
    </row>
    <row r="4889" spans="1:3" ht="15" customHeight="1" x14ac:dyDescent="0.25">
      <c r="A4889" s="216">
        <v>45756</v>
      </c>
      <c r="B4889" s="217" t="s">
        <v>157</v>
      </c>
      <c r="C4889" s="218">
        <v>1.9534</v>
      </c>
    </row>
    <row r="4890" spans="1:3" ht="15" customHeight="1" x14ac:dyDescent="0.25">
      <c r="A4890" s="216">
        <v>45757</v>
      </c>
      <c r="B4890" s="217" t="s">
        <v>157</v>
      </c>
      <c r="C4890" s="218">
        <v>1.962</v>
      </c>
    </row>
    <row r="4891" spans="1:3" ht="15" customHeight="1" x14ac:dyDescent="0.25">
      <c r="A4891" s="216">
        <v>45758</v>
      </c>
      <c r="B4891" s="217" t="s">
        <v>157</v>
      </c>
      <c r="C4891" s="218">
        <v>1.9703999999999999</v>
      </c>
    </row>
    <row r="4892" spans="1:3" ht="15" customHeight="1" x14ac:dyDescent="0.25">
      <c r="A4892" s="216">
        <v>45761</v>
      </c>
      <c r="B4892" s="217" t="s">
        <v>157</v>
      </c>
      <c r="C4892" s="218">
        <v>1.9952000000000001</v>
      </c>
    </row>
    <row r="4893" spans="1:3" ht="15" customHeight="1" x14ac:dyDescent="0.25">
      <c r="A4893" s="216">
        <v>45762</v>
      </c>
      <c r="B4893" s="217" t="s">
        <v>157</v>
      </c>
      <c r="C4893" s="218">
        <v>2.0036</v>
      </c>
    </row>
    <row r="4894" spans="1:3" ht="15" customHeight="1" x14ac:dyDescent="0.25">
      <c r="A4894" s="216">
        <v>45763</v>
      </c>
      <c r="B4894" s="217" t="s">
        <v>157</v>
      </c>
      <c r="C4894" s="218">
        <v>2.0116999999999998</v>
      </c>
    </row>
    <row r="4895" spans="1:3" ht="15" customHeight="1" x14ac:dyDescent="0.25">
      <c r="A4895" s="216">
        <v>45764</v>
      </c>
      <c r="B4895" s="217" t="s">
        <v>157</v>
      </c>
      <c r="C4895" s="218">
        <v>2.0198999999999998</v>
      </c>
    </row>
    <row r="4896" spans="1:3" ht="15" customHeight="1" x14ac:dyDescent="0.25">
      <c r="A4896" s="216">
        <v>45769</v>
      </c>
      <c r="B4896" s="217" t="s">
        <v>157</v>
      </c>
      <c r="C4896" s="218">
        <v>2.0609000000000002</v>
      </c>
    </row>
    <row r="4897" spans="1:3" ht="15" customHeight="1" x14ac:dyDescent="0.25">
      <c r="A4897" s="216">
        <v>45770</v>
      </c>
      <c r="B4897" s="217" t="s">
        <v>157</v>
      </c>
      <c r="C4897" s="218">
        <v>2.069</v>
      </c>
    </row>
    <row r="4898" spans="1:3" ht="15" customHeight="1" x14ac:dyDescent="0.25">
      <c r="A4898" s="216">
        <v>45771</v>
      </c>
      <c r="B4898" s="217" t="s">
        <v>157</v>
      </c>
      <c r="C4898" s="218">
        <v>2.077</v>
      </c>
    </row>
    <row r="4899" spans="1:3" ht="15" customHeight="1" x14ac:dyDescent="0.25">
      <c r="A4899" s="216">
        <v>45772</v>
      </c>
      <c r="B4899" s="217" t="s">
        <v>157</v>
      </c>
      <c r="C4899" s="218">
        <v>2.0849000000000002</v>
      </c>
    </row>
    <row r="4900" spans="1:3" ht="15" customHeight="1" x14ac:dyDescent="0.25">
      <c r="A4900" s="216">
        <v>45775</v>
      </c>
      <c r="B4900" s="217" t="s">
        <v>157</v>
      </c>
      <c r="C4900" s="218">
        <v>2.1086</v>
      </c>
    </row>
    <row r="4901" spans="1:3" ht="15" customHeight="1" x14ac:dyDescent="0.25">
      <c r="A4901" s="216">
        <v>45776</v>
      </c>
      <c r="B4901" s="217" t="s">
        <v>157</v>
      </c>
      <c r="C4901" s="218">
        <v>2.1164999999999998</v>
      </c>
    </row>
    <row r="4902" spans="1:3" ht="15" customHeight="1" x14ac:dyDescent="0.25">
      <c r="A4902" s="216">
        <v>45777</v>
      </c>
      <c r="B4902" s="217" t="s">
        <v>157</v>
      </c>
      <c r="C4902" s="218">
        <v>2.1244000000000001</v>
      </c>
    </row>
    <row r="4903" spans="1:3" ht="15" customHeight="1" x14ac:dyDescent="0.25">
      <c r="A4903" s="216">
        <v>45779</v>
      </c>
      <c r="B4903" s="217" t="s">
        <v>157</v>
      </c>
      <c r="C4903" s="218">
        <v>2.1425000000000001</v>
      </c>
    </row>
    <row r="4904" spans="1:3" ht="15" customHeight="1" x14ac:dyDescent="0.25">
      <c r="A4904" s="216">
        <v>45782</v>
      </c>
      <c r="B4904" s="217" t="s">
        <v>157</v>
      </c>
      <c r="C4904" s="218">
        <v>2.1663000000000001</v>
      </c>
    </row>
    <row r="4905" spans="1:3" ht="15" customHeight="1" x14ac:dyDescent="0.25">
      <c r="A4905" s="216">
        <v>45783</v>
      </c>
      <c r="B4905" s="217" t="s">
        <v>157</v>
      </c>
      <c r="C4905" s="218">
        <v>2.1741000000000001</v>
      </c>
    </row>
    <row r="4906" spans="1:3" ht="15" customHeight="1" x14ac:dyDescent="0.25">
      <c r="A4906" s="216">
        <v>45784</v>
      </c>
      <c r="B4906" s="217" t="s">
        <v>157</v>
      </c>
      <c r="C4906" s="218">
        <v>2.1819999999999999</v>
      </c>
    </row>
    <row r="4907" spans="1:3" ht="15" customHeight="1" x14ac:dyDescent="0.25">
      <c r="A4907" s="216">
        <v>45785</v>
      </c>
      <c r="B4907" s="217" t="s">
        <v>157</v>
      </c>
      <c r="C4907" s="218">
        <v>2.1899000000000002</v>
      </c>
    </row>
    <row r="4908" spans="1:3" ht="15" customHeight="1" x14ac:dyDescent="0.25">
      <c r="A4908" s="216">
        <v>45786</v>
      </c>
      <c r="B4908" s="217" t="s">
        <v>157</v>
      </c>
      <c r="C4908" s="218">
        <v>2.1979000000000002</v>
      </c>
    </row>
    <row r="4909" spans="1:3" ht="15" customHeight="1" x14ac:dyDescent="0.25">
      <c r="A4909" s="216">
        <v>45789</v>
      </c>
      <c r="B4909" s="217" t="s">
        <v>157</v>
      </c>
      <c r="C4909" s="218">
        <v>2.2219000000000002</v>
      </c>
    </row>
    <row r="4910" spans="1:3" ht="15" customHeight="1" x14ac:dyDescent="0.25">
      <c r="A4910" s="216">
        <v>45790</v>
      </c>
      <c r="B4910" s="217" t="s">
        <v>157</v>
      </c>
      <c r="C4910" s="218">
        <v>2.2296999999999998</v>
      </c>
    </row>
    <row r="4911" spans="1:3" ht="15" customHeight="1" x14ac:dyDescent="0.25">
      <c r="A4911" s="216">
        <v>45791</v>
      </c>
      <c r="B4911" s="217" t="s">
        <v>157</v>
      </c>
      <c r="C4911" s="218">
        <v>2.2376999999999998</v>
      </c>
    </row>
    <row r="4912" spans="1:3" ht="15" customHeight="1" x14ac:dyDescent="0.25">
      <c r="A4912" s="216">
        <v>45792</v>
      </c>
      <c r="B4912" s="217" t="s">
        <v>157</v>
      </c>
      <c r="C4912" s="218">
        <v>2.2456999999999998</v>
      </c>
    </row>
    <row r="4913" spans="1:3" ht="15" customHeight="1" x14ac:dyDescent="0.25">
      <c r="A4913" s="216">
        <v>45793</v>
      </c>
      <c r="B4913" s="217" t="s">
        <v>157</v>
      </c>
      <c r="C4913" s="218">
        <v>2.2538999999999998</v>
      </c>
    </row>
    <row r="4914" spans="1:3" ht="15" customHeight="1" x14ac:dyDescent="0.25">
      <c r="A4914" s="216">
        <v>45796</v>
      </c>
      <c r="B4914" s="217" t="s">
        <v>157</v>
      </c>
      <c r="C4914" s="218">
        <v>2.2784</v>
      </c>
    </row>
    <row r="4915" spans="1:3" ht="15" customHeight="1" x14ac:dyDescent="0.25">
      <c r="A4915" s="216">
        <v>45797</v>
      </c>
      <c r="B4915" s="217" t="s">
        <v>157</v>
      </c>
      <c r="C4915" s="218">
        <v>2.2864</v>
      </c>
    </row>
    <row r="4916" spans="1:3" ht="15" customHeight="1" x14ac:dyDescent="0.25">
      <c r="A4916" s="216">
        <v>45798</v>
      </c>
      <c r="B4916" s="217" t="s">
        <v>157</v>
      </c>
      <c r="C4916" s="218">
        <v>2.2945000000000002</v>
      </c>
    </row>
    <row r="4917" spans="1:3" ht="15" customHeight="1" x14ac:dyDescent="0.25">
      <c r="A4917" s="216">
        <v>45799</v>
      </c>
      <c r="B4917" s="217" t="s">
        <v>157</v>
      </c>
      <c r="C4917" s="218">
        <v>2.3026</v>
      </c>
    </row>
    <row r="4918" spans="1:3" ht="15" customHeight="1" x14ac:dyDescent="0.25">
      <c r="A4918" s="216">
        <v>45800</v>
      </c>
      <c r="B4918" s="217" t="s">
        <v>157</v>
      </c>
      <c r="C4918" s="218">
        <v>2.3107000000000002</v>
      </c>
    </row>
    <row r="4919" spans="1:3" ht="15" customHeight="1" x14ac:dyDescent="0.25">
      <c r="A4919" s="216">
        <v>45803</v>
      </c>
      <c r="B4919" s="217" t="s">
        <v>157</v>
      </c>
      <c r="C4919" s="218">
        <v>2.3349000000000002</v>
      </c>
    </row>
    <row r="4920" spans="1:3" ht="15" customHeight="1" x14ac:dyDescent="0.25">
      <c r="A4920" s="216">
        <v>45804</v>
      </c>
      <c r="B4920" s="217" t="s">
        <v>157</v>
      </c>
      <c r="C4920" s="218">
        <v>2.343</v>
      </c>
    </row>
    <row r="4921" spans="1:3" ht="15" customHeight="1" x14ac:dyDescent="0.25">
      <c r="A4921" s="216">
        <v>45805</v>
      </c>
      <c r="B4921" s="217" t="s">
        <v>157</v>
      </c>
      <c r="C4921" s="218">
        <v>2.3511000000000002</v>
      </c>
    </row>
    <row r="4922" spans="1:3" ht="15" customHeight="1" x14ac:dyDescent="0.25">
      <c r="A4922" s="216">
        <v>45806</v>
      </c>
      <c r="B4922" s="217" t="s">
        <v>157</v>
      </c>
      <c r="C4922" s="218">
        <v>2.3593000000000002</v>
      </c>
    </row>
    <row r="4923" spans="1:3" ht="15" customHeight="1" x14ac:dyDescent="0.25">
      <c r="A4923" s="216">
        <v>45807</v>
      </c>
      <c r="B4923" s="217" t="s">
        <v>157</v>
      </c>
      <c r="C4923" s="218">
        <v>2.3675999999999999</v>
      </c>
    </row>
    <row r="4924" spans="1:3" ht="15" customHeight="1" x14ac:dyDescent="0.25">
      <c r="A4924" s="216">
        <v>45810</v>
      </c>
      <c r="B4924" s="217" t="s">
        <v>157</v>
      </c>
      <c r="C4924" s="218">
        <v>2.3917000000000002</v>
      </c>
    </row>
    <row r="4925" spans="1:3" ht="15" customHeight="1" x14ac:dyDescent="0.25">
      <c r="A4925" s="216">
        <v>45811</v>
      </c>
      <c r="B4925" s="217" t="s">
        <v>157</v>
      </c>
      <c r="C4925" s="218">
        <v>2.3997000000000002</v>
      </c>
    </row>
    <row r="4926" spans="1:3" ht="15" customHeight="1" x14ac:dyDescent="0.25">
      <c r="A4926" s="216">
        <v>45812</v>
      </c>
      <c r="B4926" s="217" t="s">
        <v>157</v>
      </c>
      <c r="C4926" s="218">
        <v>2.4079999999999999</v>
      </c>
    </row>
    <row r="4927" spans="1:3" ht="15" customHeight="1" x14ac:dyDescent="0.25">
      <c r="A4927" s="216">
        <v>45813</v>
      </c>
      <c r="B4927" s="217" t="s">
        <v>157</v>
      </c>
      <c r="C4927" s="218">
        <v>2.4159000000000002</v>
      </c>
    </row>
    <row r="4928" spans="1:3" ht="15" customHeight="1" x14ac:dyDescent="0.25">
      <c r="A4928" s="216">
        <v>45814</v>
      </c>
      <c r="B4928" s="217" t="s">
        <v>157</v>
      </c>
      <c r="C4928" s="218">
        <v>2.4241000000000001</v>
      </c>
    </row>
    <row r="4929" spans="1:3" ht="15" customHeight="1" x14ac:dyDescent="0.25">
      <c r="A4929" s="216">
        <v>45817</v>
      </c>
      <c r="B4929" s="217" t="s">
        <v>157</v>
      </c>
      <c r="C4929" s="218">
        <v>2.4485999999999999</v>
      </c>
    </row>
    <row r="4930" spans="1:3" ht="15" customHeight="1" x14ac:dyDescent="0.25">
      <c r="A4930" s="216">
        <v>45818</v>
      </c>
      <c r="B4930" s="217" t="s">
        <v>157</v>
      </c>
      <c r="C4930" s="218">
        <v>2.4567000000000001</v>
      </c>
    </row>
    <row r="4931" spans="1:3" ht="15" customHeight="1" x14ac:dyDescent="0.25">
      <c r="A4931" s="216">
        <v>45819</v>
      </c>
      <c r="B4931" s="217" t="s">
        <v>157</v>
      </c>
      <c r="C4931" s="218">
        <v>2.4643999999999999</v>
      </c>
    </row>
    <row r="4932" spans="1:3" ht="15" customHeight="1" x14ac:dyDescent="0.25">
      <c r="A4932" s="216">
        <v>45820</v>
      </c>
      <c r="B4932" s="217" t="s">
        <v>157</v>
      </c>
      <c r="C4932" s="218">
        <v>2.4721000000000002</v>
      </c>
    </row>
    <row r="4933" spans="1:3" ht="15" customHeight="1" x14ac:dyDescent="0.25">
      <c r="A4933" s="216">
        <v>45821</v>
      </c>
      <c r="B4933" s="217" t="s">
        <v>157</v>
      </c>
      <c r="C4933" s="218">
        <v>2.4798</v>
      </c>
    </row>
    <row r="4934" spans="1:3" ht="15" customHeight="1" x14ac:dyDescent="0.25">
      <c r="A4934" s="216">
        <v>45824</v>
      </c>
      <c r="B4934" s="217" t="s">
        <v>157</v>
      </c>
      <c r="C4934" s="218">
        <v>2.5028999999999999</v>
      </c>
    </row>
    <row r="4935" spans="1:3" ht="15" customHeight="1" x14ac:dyDescent="0.25">
      <c r="A4935" s="216">
        <v>45825</v>
      </c>
      <c r="B4935" s="217" t="s">
        <v>157</v>
      </c>
      <c r="C4935" s="218">
        <v>2.5106999999999999</v>
      </c>
    </row>
    <row r="4936" spans="1:3" ht="15" customHeight="1" x14ac:dyDescent="0.25">
      <c r="A4936" s="216">
        <v>45826</v>
      </c>
      <c r="B4936" s="217" t="s">
        <v>157</v>
      </c>
      <c r="C4936" s="218">
        <v>2.5182000000000002</v>
      </c>
    </row>
    <row r="4937" spans="1:3" ht="15" customHeight="1" x14ac:dyDescent="0.25">
      <c r="A4937" s="216">
        <v>45827</v>
      </c>
      <c r="B4937" s="217" t="s">
        <v>157</v>
      </c>
      <c r="C4937" s="218">
        <v>2.5257000000000001</v>
      </c>
    </row>
    <row r="4938" spans="1:3" ht="15" customHeight="1" x14ac:dyDescent="0.25">
      <c r="A4938" s="216">
        <v>45828</v>
      </c>
      <c r="B4938" s="217" t="s">
        <v>157</v>
      </c>
      <c r="C4938" s="218">
        <v>2.5333000000000001</v>
      </c>
    </row>
    <row r="4939" spans="1:3" ht="15" customHeight="1" x14ac:dyDescent="0.25">
      <c r="A4939" s="216">
        <v>45831</v>
      </c>
      <c r="B4939" s="217" t="s">
        <v>157</v>
      </c>
      <c r="C4939" s="218">
        <v>2.5556999999999999</v>
      </c>
    </row>
    <row r="4940" spans="1:3" ht="15" customHeight="1" x14ac:dyDescent="0.25">
      <c r="A4940" s="216">
        <v>45832</v>
      </c>
      <c r="B4940" s="217" t="s">
        <v>157</v>
      </c>
      <c r="C4940" s="218">
        <v>2.5630999999999999</v>
      </c>
    </row>
    <row r="4941" spans="1:3" ht="15" customHeight="1" x14ac:dyDescent="0.25">
      <c r="A4941" s="216">
        <v>45833</v>
      </c>
      <c r="B4941" s="217" t="s">
        <v>157</v>
      </c>
      <c r="C4941" s="218">
        <v>2.5705</v>
      </c>
    </row>
    <row r="4942" spans="1:3" ht="15" customHeight="1" x14ac:dyDescent="0.25">
      <c r="A4942" s="216">
        <v>45834</v>
      </c>
      <c r="B4942" s="217" t="s">
        <v>157</v>
      </c>
      <c r="C4942" s="218">
        <v>2.5779999999999998</v>
      </c>
    </row>
    <row r="4943" spans="1:3" ht="15" customHeight="1" x14ac:dyDescent="0.25">
      <c r="A4943" s="216">
        <v>45835</v>
      </c>
      <c r="B4943" s="217" t="s">
        <v>157</v>
      </c>
      <c r="C4943" s="218">
        <v>2.5855999999999999</v>
      </c>
    </row>
    <row r="4944" spans="1:3" ht="15" customHeight="1" x14ac:dyDescent="0.25">
      <c r="A4944" s="216">
        <v>45838</v>
      </c>
      <c r="B4944" s="217" t="s">
        <v>157</v>
      </c>
      <c r="C4944" s="218">
        <v>2.6078999999999999</v>
      </c>
    </row>
    <row r="4945" spans="1:3" ht="15" customHeight="1" x14ac:dyDescent="0.25">
      <c r="A4945" s="216">
        <v>45839</v>
      </c>
      <c r="B4945" s="217" t="s">
        <v>157</v>
      </c>
      <c r="C4945" s="218">
        <v>2.6153</v>
      </c>
    </row>
    <row r="4946" spans="1:3" ht="15" customHeight="1" x14ac:dyDescent="0.25">
      <c r="A4946" s="216">
        <v>45840</v>
      </c>
      <c r="B4946" s="217" t="s">
        <v>157</v>
      </c>
      <c r="C4946" s="218">
        <v>2.6227</v>
      </c>
    </row>
    <row r="4947" spans="1:3" ht="15" customHeight="1" x14ac:dyDescent="0.25">
      <c r="A4947" s="216">
        <v>45841</v>
      </c>
      <c r="B4947" s="217" t="s">
        <v>157</v>
      </c>
      <c r="C4947" s="218">
        <v>2.6301000000000001</v>
      </c>
    </row>
    <row r="4948" spans="1:3" ht="15" customHeight="1" x14ac:dyDescent="0.25">
      <c r="A4948" s="216">
        <v>45842</v>
      </c>
      <c r="B4948" s="217" t="s">
        <v>157</v>
      </c>
      <c r="C4948" s="218">
        <v>2.6375000000000002</v>
      </c>
    </row>
    <row r="4949" spans="1:3" ht="15" customHeight="1" x14ac:dyDescent="0.25">
      <c r="A4949" s="216">
        <v>45845</v>
      </c>
      <c r="B4949" s="217" t="s">
        <v>157</v>
      </c>
      <c r="C4949" s="218">
        <v>2.6597</v>
      </c>
    </row>
    <row r="4950" spans="1:3" ht="15" customHeight="1" x14ac:dyDescent="0.25">
      <c r="A4950" s="216">
        <v>45846</v>
      </c>
      <c r="B4950" s="217" t="s">
        <v>157</v>
      </c>
      <c r="C4950" s="218">
        <v>2.6671</v>
      </c>
    </row>
    <row r="4951" spans="1:3" ht="15" customHeight="1" x14ac:dyDescent="0.25">
      <c r="A4951" s="216">
        <v>45847</v>
      </c>
      <c r="B4951" s="217" t="s">
        <v>157</v>
      </c>
      <c r="C4951" s="218">
        <v>2.6743999999999999</v>
      </c>
    </row>
    <row r="4952" spans="1:3" ht="15" customHeight="1" x14ac:dyDescent="0.25">
      <c r="A4952" s="216">
        <v>45848</v>
      </c>
      <c r="B4952" s="217" t="s">
        <v>157</v>
      </c>
      <c r="C4952" s="218">
        <v>2.6817000000000002</v>
      </c>
    </row>
    <row r="4953" spans="1:3" ht="15" customHeight="1" x14ac:dyDescent="0.25">
      <c r="A4953" s="216">
        <v>45849</v>
      </c>
      <c r="B4953" s="217" t="s">
        <v>157</v>
      </c>
      <c r="C4953" s="218">
        <v>2.6892</v>
      </c>
    </row>
    <row r="4954" spans="1:3" ht="15" customHeight="1" x14ac:dyDescent="0.25">
      <c r="A4954" s="216">
        <v>45852</v>
      </c>
      <c r="B4954" s="217" t="s">
        <v>157</v>
      </c>
      <c r="C4954" s="218">
        <v>2.7117</v>
      </c>
    </row>
    <row r="4955" spans="1:3" ht="15" customHeight="1" x14ac:dyDescent="0.25">
      <c r="A4955" s="216">
        <v>45853</v>
      </c>
      <c r="B4955" s="217" t="s">
        <v>157</v>
      </c>
      <c r="C4955" s="218">
        <v>2.7191000000000001</v>
      </c>
    </row>
    <row r="4956" spans="1:3" ht="15" customHeight="1" x14ac:dyDescent="0.25">
      <c r="A4956" s="216">
        <v>45854</v>
      </c>
      <c r="B4956" s="217" t="s">
        <v>157</v>
      </c>
      <c r="C4956" s="218">
        <v>2.7263000000000002</v>
      </c>
    </row>
    <row r="4957" spans="1:3" ht="15" customHeight="1" x14ac:dyDescent="0.25">
      <c r="A4957" s="216">
        <v>45855</v>
      </c>
      <c r="B4957" s="217" t="s">
        <v>157</v>
      </c>
      <c r="C4957" s="218">
        <v>2.7336999999999998</v>
      </c>
    </row>
    <row r="4958" spans="1:3" ht="15" customHeight="1" x14ac:dyDescent="0.25">
      <c r="A4958" s="216">
        <v>45856</v>
      </c>
      <c r="B4958" s="217" t="s">
        <v>157</v>
      </c>
      <c r="C4958" s="218">
        <v>2.7408000000000001</v>
      </c>
    </row>
    <row r="4959" spans="1:3" ht="15" customHeight="1" x14ac:dyDescent="0.25">
      <c r="A4959" s="216">
        <v>45859</v>
      </c>
      <c r="B4959" s="217" t="s">
        <v>157</v>
      </c>
      <c r="C4959" s="218">
        <v>2.762</v>
      </c>
    </row>
    <row r="4960" spans="1:3" ht="15" customHeight="1" x14ac:dyDescent="0.25">
      <c r="A4960" s="216">
        <v>45860</v>
      </c>
      <c r="B4960" s="217" t="s">
        <v>157</v>
      </c>
      <c r="C4960" s="218">
        <v>2.7692000000000001</v>
      </c>
    </row>
    <row r="4961" spans="1:3" ht="15" customHeight="1" x14ac:dyDescent="0.25">
      <c r="A4961" s="216">
        <v>45861</v>
      </c>
      <c r="B4961" s="217" t="s">
        <v>157</v>
      </c>
      <c r="C4961" s="218">
        <v>2.7759999999999998</v>
      </c>
    </row>
    <row r="4962" spans="1:3" ht="15" customHeight="1" x14ac:dyDescent="0.25">
      <c r="A4962" s="216">
        <v>45862</v>
      </c>
      <c r="B4962" s="217" t="s">
        <v>157</v>
      </c>
      <c r="C4962" s="218">
        <v>2.7827999999999999</v>
      </c>
    </row>
    <row r="4963" spans="1:3" ht="15" customHeight="1" x14ac:dyDescent="0.25">
      <c r="A4963" s="216">
        <v>45863</v>
      </c>
      <c r="B4963" s="217" t="s">
        <v>157</v>
      </c>
      <c r="C4963" s="218">
        <v>2.7896000000000001</v>
      </c>
    </row>
    <row r="4964" spans="1:3" ht="15" customHeight="1" x14ac:dyDescent="0.25">
      <c r="A4964" s="216">
        <v>45866</v>
      </c>
      <c r="B4964" s="217" t="s">
        <v>157</v>
      </c>
      <c r="C4964" s="218">
        <v>2.8100999999999998</v>
      </c>
    </row>
    <row r="4965" spans="1:3" ht="15" customHeight="1" x14ac:dyDescent="0.25">
      <c r="A4965" s="216">
        <v>45867</v>
      </c>
      <c r="B4965" s="217" t="s">
        <v>157</v>
      </c>
      <c r="C4965" s="218">
        <v>2.8168000000000002</v>
      </c>
    </row>
    <row r="4966" spans="1:3" ht="15" customHeight="1" x14ac:dyDescent="0.25">
      <c r="A4966" s="216">
        <v>45868</v>
      </c>
      <c r="B4966" s="217" t="s">
        <v>157</v>
      </c>
      <c r="C4966" s="218">
        <v>2.8237000000000001</v>
      </c>
    </row>
    <row r="4967" spans="1:3" ht="15" customHeight="1" x14ac:dyDescent="0.25">
      <c r="A4967" s="216">
        <v>45869</v>
      </c>
      <c r="B4967" s="217" t="s">
        <v>157</v>
      </c>
      <c r="C4967" s="218">
        <v>2.8304999999999998</v>
      </c>
    </row>
    <row r="4968" spans="1:3" ht="15" customHeight="1" x14ac:dyDescent="0.25">
      <c r="A4968" s="216">
        <v>45870</v>
      </c>
      <c r="B4968" s="217" t="s">
        <v>157</v>
      </c>
      <c r="C4968" s="218">
        <v>2.8372999999999999</v>
      </c>
    </row>
    <row r="4969" spans="1:3" ht="15" customHeight="1" x14ac:dyDescent="0.25">
      <c r="A4969" s="216">
        <v>45873</v>
      </c>
      <c r="B4969" s="217" t="s">
        <v>157</v>
      </c>
      <c r="C4969" s="218">
        <v>2.8580000000000001</v>
      </c>
    </row>
    <row r="4970" spans="1:3" ht="15" customHeight="1" x14ac:dyDescent="0.25">
      <c r="A4970" s="216">
        <v>45874</v>
      </c>
      <c r="B4970" s="217" t="s">
        <v>157</v>
      </c>
      <c r="C4970" s="218">
        <v>2.8649</v>
      </c>
    </row>
    <row r="4971" spans="1:3" ht="15" customHeight="1" x14ac:dyDescent="0.25">
      <c r="A4971" s="216">
        <v>45875</v>
      </c>
      <c r="B4971" s="217" t="s">
        <v>157</v>
      </c>
      <c r="C4971" s="218">
        <v>2.8719000000000001</v>
      </c>
    </row>
    <row r="4972" spans="1:3" ht="15" customHeight="1" x14ac:dyDescent="0.25">
      <c r="A4972" s="216">
        <v>45876</v>
      </c>
      <c r="B4972" s="217" t="s">
        <v>157</v>
      </c>
      <c r="C4972" s="218">
        <v>2.8788</v>
      </c>
    </row>
    <row r="4973" spans="1:3" ht="15" customHeight="1" x14ac:dyDescent="0.25">
      <c r="A4973" s="216">
        <v>45877</v>
      </c>
      <c r="B4973" s="217" t="s">
        <v>157</v>
      </c>
      <c r="C4973" s="218">
        <v>2.8856000000000002</v>
      </c>
    </row>
    <row r="4974" spans="1:3" ht="15" customHeight="1" x14ac:dyDescent="0.25">
      <c r="A4974" s="216">
        <v>45880</v>
      </c>
      <c r="B4974" s="217" t="s">
        <v>157</v>
      </c>
      <c r="C4974" s="218">
        <v>2.9060999999999999</v>
      </c>
    </row>
    <row r="4975" spans="1:3" ht="15" customHeight="1" x14ac:dyDescent="0.25">
      <c r="A4975" s="216">
        <v>45881</v>
      </c>
      <c r="B4975" s="217" t="s">
        <v>157</v>
      </c>
      <c r="C4975" s="218">
        <v>2.9131</v>
      </c>
    </row>
    <row r="4976" spans="1:3" ht="15" customHeight="1" x14ac:dyDescent="0.25">
      <c r="A4976" s="216">
        <v>45882</v>
      </c>
      <c r="B4976" s="217" t="s">
        <v>157</v>
      </c>
      <c r="C4976" s="218">
        <v>2.9201999999999999</v>
      </c>
    </row>
    <row r="4977" spans="1:3" ht="15" customHeight="1" x14ac:dyDescent="0.25">
      <c r="A4977" s="216">
        <v>45883</v>
      </c>
      <c r="B4977" s="217" t="s">
        <v>157</v>
      </c>
      <c r="C4977" s="218">
        <v>2.9272999999999998</v>
      </c>
    </row>
    <row r="4978" spans="1:3" ht="15" customHeight="1" x14ac:dyDescent="0.25">
      <c r="A4978" s="216">
        <v>45884</v>
      </c>
      <c r="B4978" s="217" t="s">
        <v>157</v>
      </c>
      <c r="C4978" s="218">
        <v>2.9344000000000001</v>
      </c>
    </row>
    <row r="4979" spans="1:3" ht="15" customHeight="1" x14ac:dyDescent="0.25">
      <c r="A4979" s="216">
        <v>45887</v>
      </c>
      <c r="B4979" s="217" t="s">
        <v>157</v>
      </c>
      <c r="C4979" s="218">
        <v>2.9557000000000002</v>
      </c>
    </row>
    <row r="4980" spans="1:3" ht="15" customHeight="1" x14ac:dyDescent="0.25">
      <c r="A4980" s="216">
        <v>45888</v>
      </c>
      <c r="B4980" s="217" t="s">
        <v>157</v>
      </c>
      <c r="C4980" s="218">
        <v>2.9626999999999999</v>
      </c>
    </row>
    <row r="4981" spans="1:3" ht="15" customHeight="1" x14ac:dyDescent="0.25">
      <c r="A4981" s="216">
        <v>45889</v>
      </c>
      <c r="B4981" s="217" t="s">
        <v>157</v>
      </c>
      <c r="C4981" s="218">
        <v>2.9697</v>
      </c>
    </row>
    <row r="4982" spans="1:3" ht="15" customHeight="1" x14ac:dyDescent="0.25">
      <c r="A4982" s="216">
        <v>45890</v>
      </c>
      <c r="B4982" s="217" t="s">
        <v>157</v>
      </c>
      <c r="C4982" s="218">
        <v>2.9765000000000001</v>
      </c>
    </row>
    <row r="4983" spans="1:3" ht="15" customHeight="1" x14ac:dyDescent="0.25">
      <c r="A4983" s="216">
        <v>45891</v>
      </c>
      <c r="B4983" s="217" t="s">
        <v>157</v>
      </c>
      <c r="C4983" s="218">
        <v>2.9832999999999998</v>
      </c>
    </row>
    <row r="4984" spans="1:3" ht="15" customHeight="1" x14ac:dyDescent="0.25">
      <c r="A4984" s="216">
        <v>45894</v>
      </c>
      <c r="B4984" s="217" t="s">
        <v>157</v>
      </c>
      <c r="C4984" s="218">
        <v>3.0038</v>
      </c>
    </row>
    <row r="4985" spans="1:3" ht="15" customHeight="1" x14ac:dyDescent="0.25">
      <c r="A4985" s="216">
        <v>45895</v>
      </c>
      <c r="B4985" s="217" t="s">
        <v>157</v>
      </c>
      <c r="C4985" s="218">
        <v>3.0105</v>
      </c>
    </row>
    <row r="4986" spans="1:3" ht="15" customHeight="1" x14ac:dyDescent="0.25">
      <c r="A4986" s="216">
        <v>45896</v>
      </c>
      <c r="B4986" s="217" t="s">
        <v>157</v>
      </c>
      <c r="C4986" s="218">
        <v>3.0171999999999999</v>
      </c>
    </row>
    <row r="4987" spans="1:3" ht="15" customHeight="1" x14ac:dyDescent="0.25">
      <c r="A4987" s="216">
        <v>45897</v>
      </c>
      <c r="B4987" s="217" t="s">
        <v>157</v>
      </c>
      <c r="C4987" s="218">
        <v>3.0238999999999998</v>
      </c>
    </row>
    <row r="4988" spans="1:3" ht="15" customHeight="1" x14ac:dyDescent="0.25">
      <c r="A4988" s="216">
        <v>45898</v>
      </c>
      <c r="B4988" s="217" t="s">
        <v>157</v>
      </c>
      <c r="C4988" s="218">
        <v>3.0306999999999999</v>
      </c>
    </row>
    <row r="4989" spans="1:3" ht="15" customHeight="1" x14ac:dyDescent="0.25">
      <c r="A4989" s="216">
        <v>45901</v>
      </c>
      <c r="B4989" s="217" t="s">
        <v>157</v>
      </c>
      <c r="C4989" s="218">
        <v>3.05</v>
      </c>
    </row>
    <row r="4990" spans="1:3" ht="15" customHeight="1" x14ac:dyDescent="0.25">
      <c r="A4990" s="216">
        <v>45902</v>
      </c>
      <c r="B4990" s="217" t="s">
        <v>157</v>
      </c>
      <c r="C4990" s="218">
        <v>3.0568</v>
      </c>
    </row>
    <row r="4991" spans="1:3" ht="15" customHeight="1" x14ac:dyDescent="0.25">
      <c r="A4991" s="216">
        <v>45903</v>
      </c>
      <c r="B4991" s="217" t="s">
        <v>157</v>
      </c>
      <c r="C4991" s="218">
        <v>3.0632000000000001</v>
      </c>
    </row>
    <row r="4992" spans="1:3" ht="15" customHeight="1" x14ac:dyDescent="0.25">
      <c r="A4992" s="216">
        <v>45904</v>
      </c>
      <c r="B4992" s="217" t="s">
        <v>157</v>
      </c>
      <c r="C4992" s="218">
        <v>3.0699000000000001</v>
      </c>
    </row>
    <row r="4993" spans="1:3" ht="15" customHeight="1" x14ac:dyDescent="0.25">
      <c r="A4993" s="216">
        <v>45905</v>
      </c>
      <c r="B4993" s="217" t="s">
        <v>157</v>
      </c>
      <c r="C4993" s="218">
        <v>3.0767000000000002</v>
      </c>
    </row>
    <row r="4994" spans="1:3" ht="15" customHeight="1" x14ac:dyDescent="0.25">
      <c r="A4994" s="216">
        <v>45908</v>
      </c>
      <c r="B4994" s="217" t="s">
        <v>157</v>
      </c>
      <c r="C4994" s="218">
        <v>3.0969000000000002</v>
      </c>
    </row>
    <row r="4995" spans="1:3" ht="15" customHeight="1" x14ac:dyDescent="0.25">
      <c r="A4995" s="216">
        <v>45909</v>
      </c>
      <c r="B4995" s="217" t="s">
        <v>157</v>
      </c>
      <c r="C4995" s="218">
        <v>3.1036999999999999</v>
      </c>
    </row>
    <row r="4996" spans="1:3" ht="15" customHeight="1" x14ac:dyDescent="0.25">
      <c r="A4996" s="216">
        <v>45910</v>
      </c>
      <c r="B4996" s="217" t="s">
        <v>157</v>
      </c>
      <c r="C4996" s="218">
        <v>3.1105</v>
      </c>
    </row>
    <row r="4997" spans="1:3" ht="15" customHeight="1" x14ac:dyDescent="0.25">
      <c r="A4997" s="216">
        <v>45911</v>
      </c>
      <c r="B4997" s="217" t="s">
        <v>157</v>
      </c>
      <c r="C4997" s="218">
        <v>3.1172</v>
      </c>
    </row>
    <row r="4998" spans="1:3" ht="15" customHeight="1" x14ac:dyDescent="0.25">
      <c r="A4998" s="216">
        <v>45912</v>
      </c>
      <c r="B4998" s="217" t="s">
        <v>157</v>
      </c>
      <c r="C4998" s="218">
        <v>3.1238999999999999</v>
      </c>
    </row>
    <row r="4999" spans="1:3" ht="15" customHeight="1" x14ac:dyDescent="0.25">
      <c r="A4999" s="216">
        <v>45915</v>
      </c>
      <c r="B4999" s="217" t="s">
        <v>157</v>
      </c>
      <c r="C4999" s="218">
        <v>3.1440999999999999</v>
      </c>
    </row>
    <row r="5000" spans="1:3" ht="15" customHeight="1" x14ac:dyDescent="0.25">
      <c r="A5000" s="216">
        <v>45916</v>
      </c>
      <c r="B5000" s="217" t="s">
        <v>157</v>
      </c>
      <c r="C5000" s="218">
        <v>3.1509</v>
      </c>
    </row>
    <row r="5001" spans="1:3" ht="15" customHeight="1" x14ac:dyDescent="0.25">
      <c r="A5001" s="216">
        <v>45917</v>
      </c>
      <c r="B5001" s="217" t="s">
        <v>157</v>
      </c>
      <c r="C5001" s="218">
        <v>3.1577000000000002</v>
      </c>
    </row>
    <row r="5002" spans="1:3" ht="15" customHeight="1" x14ac:dyDescent="0.25">
      <c r="A5002" s="216">
        <v>45918</v>
      </c>
      <c r="B5002" s="217" t="s">
        <v>157</v>
      </c>
      <c r="C5002" s="218">
        <v>3.1644000000000001</v>
      </c>
    </row>
    <row r="5003" spans="1:3" ht="15" customHeight="1" x14ac:dyDescent="0.25">
      <c r="A5003" s="216">
        <v>45919</v>
      </c>
      <c r="B5003" s="217" t="s">
        <v>157</v>
      </c>
      <c r="C5003" s="218">
        <v>3.1709000000000001</v>
      </c>
    </row>
    <row r="5004" spans="1:3" ht="15" customHeight="1" x14ac:dyDescent="0.25">
      <c r="A5004" s="216">
        <v>45922</v>
      </c>
      <c r="B5004" s="217" t="s">
        <v>157</v>
      </c>
      <c r="C5004" s="218">
        <v>3.1909000000000001</v>
      </c>
    </row>
    <row r="5005" spans="1:3" ht="15" customHeight="1" x14ac:dyDescent="0.25">
      <c r="A5005" s="216">
        <v>45923</v>
      </c>
      <c r="B5005" s="217" t="s">
        <v>157</v>
      </c>
      <c r="C5005" s="218">
        <v>3.1977000000000002</v>
      </c>
    </row>
    <row r="5006" spans="1:3" ht="15" customHeight="1" x14ac:dyDescent="0.25">
      <c r="A5006" s="216">
        <v>45924</v>
      </c>
      <c r="B5006" s="217" t="s">
        <v>157</v>
      </c>
      <c r="C5006" s="218">
        <v>3.2046000000000001</v>
      </c>
    </row>
    <row r="5007" spans="1:3" ht="15" customHeight="1" x14ac:dyDescent="0.25">
      <c r="A5007" s="216">
        <v>45925</v>
      </c>
      <c r="B5007" s="217" t="s">
        <v>157</v>
      </c>
      <c r="C5007" s="218">
        <v>3.2113</v>
      </c>
    </row>
    <row r="5008" spans="1:3" ht="15" customHeight="1" x14ac:dyDescent="0.25">
      <c r="A5008" s="216">
        <v>45926</v>
      </c>
      <c r="B5008" s="217" t="s">
        <v>157</v>
      </c>
      <c r="C5008" s="218">
        <v>3.2179000000000002</v>
      </c>
    </row>
    <row r="5009" spans="1:3" ht="15" customHeight="1" x14ac:dyDescent="0.25">
      <c r="A5009" s="216">
        <v>45929</v>
      </c>
      <c r="B5009" s="217" t="s">
        <v>157</v>
      </c>
      <c r="C5009" s="218">
        <v>3.2381000000000002</v>
      </c>
    </row>
    <row r="5010" spans="1:3" ht="15" customHeight="1" x14ac:dyDescent="0.25">
      <c r="A5010" s="216">
        <v>45930</v>
      </c>
      <c r="B5010" s="217" t="s">
        <v>157</v>
      </c>
      <c r="C5010" s="218">
        <v>3.2448000000000001</v>
      </c>
    </row>
    <row r="5011" spans="1:3" ht="15" customHeight="1" x14ac:dyDescent="0.25">
      <c r="A5011" s="216">
        <v>45566</v>
      </c>
      <c r="B5011" s="217" t="s">
        <v>125</v>
      </c>
      <c r="C5011" s="218">
        <v>9.4000000000000004E-3</v>
      </c>
    </row>
    <row r="5012" spans="1:3" ht="15" customHeight="1" x14ac:dyDescent="0.25">
      <c r="A5012" s="216">
        <v>45567</v>
      </c>
      <c r="B5012" s="217" t="s">
        <v>125</v>
      </c>
      <c r="C5012" s="218">
        <v>1.89E-2</v>
      </c>
    </row>
    <row r="5013" spans="1:3" ht="15" customHeight="1" x14ac:dyDescent="0.25">
      <c r="A5013" s="216">
        <v>45568</v>
      </c>
      <c r="B5013" s="217" t="s">
        <v>125</v>
      </c>
      <c r="C5013" s="218">
        <v>2.8299999999999999E-2</v>
      </c>
    </row>
    <row r="5014" spans="1:3" ht="15" customHeight="1" x14ac:dyDescent="0.25">
      <c r="A5014" s="216">
        <v>45569</v>
      </c>
      <c r="B5014" s="217" t="s">
        <v>125</v>
      </c>
      <c r="C5014" s="218">
        <v>5.6500000000000002E-2</v>
      </c>
    </row>
    <row r="5015" spans="1:3" ht="15" customHeight="1" x14ac:dyDescent="0.25">
      <c r="A5015" s="216">
        <v>45572</v>
      </c>
      <c r="B5015" s="217" t="s">
        <v>125</v>
      </c>
      <c r="C5015" s="218">
        <v>6.59E-2</v>
      </c>
    </row>
    <row r="5016" spans="1:3" ht="15" customHeight="1" x14ac:dyDescent="0.25">
      <c r="A5016" s="216">
        <v>45573</v>
      </c>
      <c r="B5016" s="217" t="s">
        <v>125</v>
      </c>
      <c r="C5016" s="218">
        <v>7.5300000000000006E-2</v>
      </c>
    </row>
    <row r="5017" spans="1:3" ht="15" customHeight="1" x14ac:dyDescent="0.25">
      <c r="A5017" s="216">
        <v>45574</v>
      </c>
      <c r="B5017" s="217" t="s">
        <v>125</v>
      </c>
      <c r="C5017" s="218">
        <v>8.4599999999999995E-2</v>
      </c>
    </row>
    <row r="5018" spans="1:3" ht="15" customHeight="1" x14ac:dyDescent="0.25">
      <c r="A5018" s="216">
        <v>45575</v>
      </c>
      <c r="B5018" s="217" t="s">
        <v>125</v>
      </c>
      <c r="C5018" s="218">
        <v>9.4E-2</v>
      </c>
    </row>
    <row r="5019" spans="1:3" ht="15" customHeight="1" x14ac:dyDescent="0.25">
      <c r="A5019" s="216">
        <v>45576</v>
      </c>
      <c r="B5019" s="217" t="s">
        <v>125</v>
      </c>
      <c r="C5019" s="218">
        <v>0.122</v>
      </c>
    </row>
    <row r="5020" spans="1:3" ht="15" customHeight="1" x14ac:dyDescent="0.25">
      <c r="A5020" s="216">
        <v>45579</v>
      </c>
      <c r="B5020" s="217" t="s">
        <v>125</v>
      </c>
      <c r="C5020" s="218">
        <v>0.1313</v>
      </c>
    </row>
    <row r="5021" spans="1:3" ht="15" customHeight="1" x14ac:dyDescent="0.25">
      <c r="A5021" s="216">
        <v>45580</v>
      </c>
      <c r="B5021" s="217" t="s">
        <v>125</v>
      </c>
      <c r="C5021" s="218">
        <v>0.1406</v>
      </c>
    </row>
    <row r="5022" spans="1:3" ht="15" customHeight="1" x14ac:dyDescent="0.25">
      <c r="A5022" s="216">
        <v>45581</v>
      </c>
      <c r="B5022" s="217" t="s">
        <v>125</v>
      </c>
      <c r="C5022" s="218">
        <v>0.14990000000000001</v>
      </c>
    </row>
    <row r="5023" spans="1:3" ht="15" customHeight="1" x14ac:dyDescent="0.25">
      <c r="A5023" s="216">
        <v>45582</v>
      </c>
      <c r="B5023" s="217" t="s">
        <v>125</v>
      </c>
      <c r="C5023" s="218">
        <v>0.15920000000000001</v>
      </c>
    </row>
    <row r="5024" spans="1:3" ht="15" customHeight="1" x14ac:dyDescent="0.25">
      <c r="A5024" s="216">
        <v>45583</v>
      </c>
      <c r="B5024" s="217" t="s">
        <v>125</v>
      </c>
      <c r="C5024" s="218">
        <v>0.18709999999999999</v>
      </c>
    </row>
    <row r="5025" spans="1:3" ht="15" customHeight="1" x14ac:dyDescent="0.25">
      <c r="A5025" s="216">
        <v>45586</v>
      </c>
      <c r="B5025" s="217" t="s">
        <v>125</v>
      </c>
      <c r="C5025" s="218">
        <v>0.19639999999999999</v>
      </c>
    </row>
    <row r="5026" spans="1:3" ht="15" customHeight="1" x14ac:dyDescent="0.25">
      <c r="A5026" s="216">
        <v>45587</v>
      </c>
      <c r="B5026" s="217" t="s">
        <v>125</v>
      </c>
      <c r="C5026" s="218">
        <v>0.20569999999999999</v>
      </c>
    </row>
    <row r="5027" spans="1:3" ht="15" customHeight="1" x14ac:dyDescent="0.25">
      <c r="A5027" s="216">
        <v>45588</v>
      </c>
      <c r="B5027" s="217" t="s">
        <v>125</v>
      </c>
      <c r="C5027" s="218">
        <v>0.21479999999999999</v>
      </c>
    </row>
    <row r="5028" spans="1:3" ht="15" customHeight="1" x14ac:dyDescent="0.25">
      <c r="A5028" s="216">
        <v>45589</v>
      </c>
      <c r="B5028" s="217" t="s">
        <v>125</v>
      </c>
      <c r="C5028" s="218">
        <v>0.2238</v>
      </c>
    </row>
    <row r="5029" spans="1:3" ht="15" customHeight="1" x14ac:dyDescent="0.25">
      <c r="A5029" s="216">
        <v>45590</v>
      </c>
      <c r="B5029" s="217" t="s">
        <v>125</v>
      </c>
      <c r="C5029" s="218">
        <v>0.25080000000000002</v>
      </c>
    </row>
    <row r="5030" spans="1:3" ht="15" customHeight="1" x14ac:dyDescent="0.25">
      <c r="A5030" s="216">
        <v>45593</v>
      </c>
      <c r="B5030" s="217" t="s">
        <v>125</v>
      </c>
      <c r="C5030" s="218">
        <v>0.25969999999999999</v>
      </c>
    </row>
    <row r="5031" spans="1:3" ht="15" customHeight="1" x14ac:dyDescent="0.25">
      <c r="A5031" s="216">
        <v>45594</v>
      </c>
      <c r="B5031" s="217" t="s">
        <v>125</v>
      </c>
      <c r="C5031" s="218">
        <v>0.26869999999999999</v>
      </c>
    </row>
    <row r="5032" spans="1:3" ht="15" customHeight="1" x14ac:dyDescent="0.25">
      <c r="A5032" s="216">
        <v>45595</v>
      </c>
      <c r="B5032" s="217" t="s">
        <v>125</v>
      </c>
      <c r="C5032" s="218">
        <v>0.27760000000000001</v>
      </c>
    </row>
    <row r="5033" spans="1:3" ht="15" customHeight="1" x14ac:dyDescent="0.25">
      <c r="A5033" s="216">
        <v>45596</v>
      </c>
      <c r="B5033" s="217" t="s">
        <v>125</v>
      </c>
      <c r="C5033" s="218">
        <v>0.28649999999999998</v>
      </c>
    </row>
    <row r="5034" spans="1:3" ht="15" customHeight="1" x14ac:dyDescent="0.25">
      <c r="A5034" s="216">
        <v>45597</v>
      </c>
      <c r="B5034" s="217" t="s">
        <v>125</v>
      </c>
      <c r="C5034" s="218">
        <v>0.313</v>
      </c>
    </row>
    <row r="5035" spans="1:3" ht="15" customHeight="1" x14ac:dyDescent="0.25">
      <c r="A5035" s="216">
        <v>45600</v>
      </c>
      <c r="B5035" s="217" t="s">
        <v>125</v>
      </c>
      <c r="C5035" s="218">
        <v>0.32179999999999997</v>
      </c>
    </row>
    <row r="5036" spans="1:3" ht="15" customHeight="1" x14ac:dyDescent="0.25">
      <c r="A5036" s="216">
        <v>45601</v>
      </c>
      <c r="B5036" s="217" t="s">
        <v>125</v>
      </c>
      <c r="C5036" s="218">
        <v>0.3306</v>
      </c>
    </row>
    <row r="5037" spans="1:3" ht="15" customHeight="1" x14ac:dyDescent="0.25">
      <c r="A5037" s="216">
        <v>45602</v>
      </c>
      <c r="B5037" s="217" t="s">
        <v>125</v>
      </c>
      <c r="C5037" s="218">
        <v>0.33939999999999998</v>
      </c>
    </row>
    <row r="5038" spans="1:3" ht="15" customHeight="1" x14ac:dyDescent="0.25">
      <c r="A5038" s="216">
        <v>45603</v>
      </c>
      <c r="B5038" s="217" t="s">
        <v>125</v>
      </c>
      <c r="C5038" s="218">
        <v>0.34810000000000002</v>
      </c>
    </row>
    <row r="5039" spans="1:3" ht="15" customHeight="1" x14ac:dyDescent="0.25">
      <c r="A5039" s="216">
        <v>45604</v>
      </c>
      <c r="B5039" s="217" t="s">
        <v>125</v>
      </c>
      <c r="C5039" s="218">
        <v>0.37440000000000001</v>
      </c>
    </row>
    <row r="5040" spans="1:3" ht="15" customHeight="1" x14ac:dyDescent="0.25">
      <c r="A5040" s="216">
        <v>45607</v>
      </c>
      <c r="B5040" s="217" t="s">
        <v>125</v>
      </c>
      <c r="C5040" s="218">
        <v>0.3831</v>
      </c>
    </row>
    <row r="5041" spans="1:3" ht="15" customHeight="1" x14ac:dyDescent="0.25">
      <c r="A5041" s="216">
        <v>45608</v>
      </c>
      <c r="B5041" s="217" t="s">
        <v>125</v>
      </c>
      <c r="C5041" s="218">
        <v>0.39190000000000003</v>
      </c>
    </row>
    <row r="5042" spans="1:3" ht="15" customHeight="1" x14ac:dyDescent="0.25">
      <c r="A5042" s="216">
        <v>45609</v>
      </c>
      <c r="B5042" s="217" t="s">
        <v>125</v>
      </c>
      <c r="C5042" s="218">
        <v>0.40060000000000001</v>
      </c>
    </row>
    <row r="5043" spans="1:3" ht="15" customHeight="1" x14ac:dyDescent="0.25">
      <c r="A5043" s="216">
        <v>45610</v>
      </c>
      <c r="B5043" s="217" t="s">
        <v>125</v>
      </c>
      <c r="C5043" s="218">
        <v>0.4093</v>
      </c>
    </row>
    <row r="5044" spans="1:3" ht="15" customHeight="1" x14ac:dyDescent="0.25">
      <c r="A5044" s="216">
        <v>45611</v>
      </c>
      <c r="B5044" s="217" t="s">
        <v>125</v>
      </c>
      <c r="C5044" s="218">
        <v>0.43540000000000001</v>
      </c>
    </row>
    <row r="5045" spans="1:3" ht="15" customHeight="1" x14ac:dyDescent="0.25">
      <c r="A5045" s="216">
        <v>45614</v>
      </c>
      <c r="B5045" s="217" t="s">
        <v>125</v>
      </c>
      <c r="C5045" s="218">
        <v>0.44400000000000001</v>
      </c>
    </row>
    <row r="5046" spans="1:3" ht="15" customHeight="1" x14ac:dyDescent="0.25">
      <c r="A5046" s="216">
        <v>45615</v>
      </c>
      <c r="B5046" s="217" t="s">
        <v>125</v>
      </c>
      <c r="C5046" s="218">
        <v>0.45269999999999999</v>
      </c>
    </row>
    <row r="5047" spans="1:3" ht="15" customHeight="1" x14ac:dyDescent="0.25">
      <c r="A5047" s="216">
        <v>45616</v>
      </c>
      <c r="B5047" s="217" t="s">
        <v>125</v>
      </c>
      <c r="C5047" s="218">
        <v>0.46139999999999998</v>
      </c>
    </row>
    <row r="5048" spans="1:3" ht="15" customHeight="1" x14ac:dyDescent="0.25">
      <c r="A5048" s="216">
        <v>45617</v>
      </c>
      <c r="B5048" s="217" t="s">
        <v>125</v>
      </c>
      <c r="C5048" s="218">
        <v>0.47</v>
      </c>
    </row>
    <row r="5049" spans="1:3" ht="15" customHeight="1" x14ac:dyDescent="0.25">
      <c r="A5049" s="216">
        <v>45618</v>
      </c>
      <c r="B5049" s="217" t="s">
        <v>125</v>
      </c>
      <c r="C5049" s="218">
        <v>0.49590000000000001</v>
      </c>
    </row>
    <row r="5050" spans="1:3" ht="15" customHeight="1" x14ac:dyDescent="0.25">
      <c r="A5050" s="216">
        <v>45621</v>
      </c>
      <c r="B5050" s="217" t="s">
        <v>125</v>
      </c>
      <c r="C5050" s="218">
        <v>0.50449999999999995</v>
      </c>
    </row>
    <row r="5051" spans="1:3" ht="15" customHeight="1" x14ac:dyDescent="0.25">
      <c r="A5051" s="216">
        <v>45622</v>
      </c>
      <c r="B5051" s="217" t="s">
        <v>125</v>
      </c>
      <c r="C5051" s="218">
        <v>0.5131</v>
      </c>
    </row>
    <row r="5052" spans="1:3" ht="15" customHeight="1" x14ac:dyDescent="0.25">
      <c r="A5052" s="216">
        <v>45623</v>
      </c>
      <c r="B5052" s="217" t="s">
        <v>125</v>
      </c>
      <c r="C5052" s="218">
        <v>0.52170000000000005</v>
      </c>
    </row>
    <row r="5053" spans="1:3" ht="15" customHeight="1" x14ac:dyDescent="0.25">
      <c r="A5053" s="216">
        <v>45624</v>
      </c>
      <c r="B5053" s="217" t="s">
        <v>125</v>
      </c>
      <c r="C5053" s="218">
        <v>0.53029999999999999</v>
      </c>
    </row>
    <row r="5054" spans="1:3" ht="15" customHeight="1" x14ac:dyDescent="0.25">
      <c r="A5054" s="216">
        <v>45625</v>
      </c>
      <c r="B5054" s="217" t="s">
        <v>125</v>
      </c>
      <c r="C5054" s="218">
        <v>0.55600000000000005</v>
      </c>
    </row>
    <row r="5055" spans="1:3" ht="15" customHeight="1" x14ac:dyDescent="0.25">
      <c r="A5055" s="216">
        <v>45628</v>
      </c>
      <c r="B5055" s="217" t="s">
        <v>125</v>
      </c>
      <c r="C5055" s="218">
        <v>0.56459999999999999</v>
      </c>
    </row>
    <row r="5056" spans="1:3" ht="15" customHeight="1" x14ac:dyDescent="0.25">
      <c r="A5056" s="216">
        <v>45629</v>
      </c>
      <c r="B5056" s="217" t="s">
        <v>125</v>
      </c>
      <c r="C5056" s="218">
        <v>0.57310000000000005</v>
      </c>
    </row>
    <row r="5057" spans="1:3" ht="15" customHeight="1" x14ac:dyDescent="0.25">
      <c r="A5057" s="216">
        <v>45630</v>
      </c>
      <c r="B5057" s="217" t="s">
        <v>125</v>
      </c>
      <c r="C5057" s="218">
        <v>0.58160000000000001</v>
      </c>
    </row>
    <row r="5058" spans="1:3" ht="15" customHeight="1" x14ac:dyDescent="0.25">
      <c r="A5058" s="216">
        <v>45631</v>
      </c>
      <c r="B5058" s="217" t="s">
        <v>125</v>
      </c>
      <c r="C5058" s="218">
        <v>0.59009999999999996</v>
      </c>
    </row>
    <row r="5059" spans="1:3" ht="15" customHeight="1" x14ac:dyDescent="0.25">
      <c r="A5059" s="216">
        <v>45632</v>
      </c>
      <c r="B5059" s="217" t="s">
        <v>125</v>
      </c>
      <c r="C5059" s="218">
        <v>0.61570000000000003</v>
      </c>
    </row>
    <row r="5060" spans="1:3" ht="15" customHeight="1" x14ac:dyDescent="0.25">
      <c r="A5060" s="216">
        <v>45635</v>
      </c>
      <c r="B5060" s="217" t="s">
        <v>125</v>
      </c>
      <c r="C5060" s="218">
        <v>0.62419999999999998</v>
      </c>
    </row>
    <row r="5061" spans="1:3" ht="15" customHeight="1" x14ac:dyDescent="0.25">
      <c r="A5061" s="216">
        <v>45636</v>
      </c>
      <c r="B5061" s="217" t="s">
        <v>125</v>
      </c>
      <c r="C5061" s="218">
        <v>0.63280000000000003</v>
      </c>
    </row>
    <row r="5062" spans="1:3" ht="15" customHeight="1" x14ac:dyDescent="0.25">
      <c r="A5062" s="216">
        <v>45637</v>
      </c>
      <c r="B5062" s="217" t="s">
        <v>125</v>
      </c>
      <c r="C5062" s="218">
        <v>0.64129999999999998</v>
      </c>
    </row>
    <row r="5063" spans="1:3" ht="15" customHeight="1" x14ac:dyDescent="0.25">
      <c r="A5063" s="216">
        <v>45638</v>
      </c>
      <c r="B5063" s="217" t="s">
        <v>125</v>
      </c>
      <c r="C5063" s="218">
        <v>0.64980000000000004</v>
      </c>
    </row>
    <row r="5064" spans="1:3" ht="15" customHeight="1" x14ac:dyDescent="0.25">
      <c r="A5064" s="216">
        <v>45639</v>
      </c>
      <c r="B5064" s="217" t="s">
        <v>125</v>
      </c>
      <c r="C5064" s="218">
        <v>0.6754</v>
      </c>
    </row>
    <row r="5065" spans="1:3" ht="15" customHeight="1" x14ac:dyDescent="0.25">
      <c r="A5065" s="216">
        <v>45642</v>
      </c>
      <c r="B5065" s="217" t="s">
        <v>125</v>
      </c>
      <c r="C5065" s="218">
        <v>0.68389999999999995</v>
      </c>
    </row>
    <row r="5066" spans="1:3" ht="15" customHeight="1" x14ac:dyDescent="0.25">
      <c r="A5066" s="216">
        <v>45643</v>
      </c>
      <c r="B5066" s="217" t="s">
        <v>125</v>
      </c>
      <c r="C5066" s="218">
        <v>0.6925</v>
      </c>
    </row>
    <row r="5067" spans="1:3" ht="15" customHeight="1" x14ac:dyDescent="0.25">
      <c r="A5067" s="216">
        <v>45644</v>
      </c>
      <c r="B5067" s="217" t="s">
        <v>125</v>
      </c>
      <c r="C5067" s="218">
        <v>0.70079999999999998</v>
      </c>
    </row>
    <row r="5068" spans="1:3" ht="15" customHeight="1" x14ac:dyDescent="0.25">
      <c r="A5068" s="216">
        <v>45645</v>
      </c>
      <c r="B5068" s="217" t="s">
        <v>125</v>
      </c>
      <c r="C5068" s="218">
        <v>0.70909999999999995</v>
      </c>
    </row>
    <row r="5069" spans="1:3" ht="15" customHeight="1" x14ac:dyDescent="0.25">
      <c r="A5069" s="216">
        <v>45646</v>
      </c>
      <c r="B5069" s="217" t="s">
        <v>125</v>
      </c>
      <c r="C5069" s="218">
        <v>0.7339</v>
      </c>
    </row>
    <row r="5070" spans="1:3" ht="15" customHeight="1" x14ac:dyDescent="0.25">
      <c r="A5070" s="216">
        <v>45649</v>
      </c>
      <c r="B5070" s="217" t="s">
        <v>125</v>
      </c>
      <c r="C5070" s="218">
        <v>0.74209999999999998</v>
      </c>
    </row>
    <row r="5071" spans="1:3" ht="15" customHeight="1" x14ac:dyDescent="0.25">
      <c r="A5071" s="216">
        <v>45650</v>
      </c>
      <c r="B5071" s="217" t="s">
        <v>125</v>
      </c>
      <c r="C5071" s="218">
        <v>0.75039999999999996</v>
      </c>
    </row>
    <row r="5072" spans="1:3" ht="15" customHeight="1" x14ac:dyDescent="0.25">
      <c r="A5072" s="216">
        <v>45651</v>
      </c>
      <c r="B5072" s="217" t="s">
        <v>125</v>
      </c>
      <c r="C5072" s="218">
        <v>0.75860000000000005</v>
      </c>
    </row>
    <row r="5073" spans="1:3" ht="15" customHeight="1" x14ac:dyDescent="0.25">
      <c r="A5073" s="216">
        <v>45652</v>
      </c>
      <c r="B5073" s="217" t="s">
        <v>125</v>
      </c>
      <c r="C5073" s="218">
        <v>0.76690000000000003</v>
      </c>
    </row>
    <row r="5074" spans="1:3" ht="15" customHeight="1" x14ac:dyDescent="0.25">
      <c r="A5074" s="216">
        <v>45653</v>
      </c>
      <c r="B5074" s="217" t="s">
        <v>125</v>
      </c>
      <c r="C5074" s="218">
        <v>0.79149999999999998</v>
      </c>
    </row>
    <row r="5075" spans="1:3" ht="15" customHeight="1" x14ac:dyDescent="0.25">
      <c r="A5075" s="216">
        <v>45656</v>
      </c>
      <c r="B5075" s="217" t="s">
        <v>125</v>
      </c>
      <c r="C5075" s="218">
        <v>0.79969999999999997</v>
      </c>
    </row>
    <row r="5076" spans="1:3" ht="15" customHeight="1" x14ac:dyDescent="0.25">
      <c r="A5076" s="216">
        <v>45657</v>
      </c>
      <c r="B5076" s="217" t="s">
        <v>125</v>
      </c>
      <c r="C5076" s="218">
        <v>0.80769999999999997</v>
      </c>
    </row>
    <row r="5077" spans="1:3" ht="15" customHeight="1" x14ac:dyDescent="0.25">
      <c r="A5077" s="216">
        <v>45659</v>
      </c>
      <c r="B5077" s="217" t="s">
        <v>125</v>
      </c>
      <c r="C5077" s="218">
        <v>0.82369999999999999</v>
      </c>
    </row>
    <row r="5078" spans="1:3" ht="15" customHeight="1" x14ac:dyDescent="0.25">
      <c r="A5078" s="216">
        <v>45660</v>
      </c>
      <c r="B5078" s="217" t="s">
        <v>125</v>
      </c>
      <c r="C5078" s="218">
        <v>0.84789999999999999</v>
      </c>
    </row>
    <row r="5079" spans="1:3" ht="15" customHeight="1" x14ac:dyDescent="0.25">
      <c r="A5079" s="216">
        <v>45663</v>
      </c>
      <c r="B5079" s="217" t="s">
        <v>125</v>
      </c>
      <c r="C5079" s="218">
        <v>0.85589999999999999</v>
      </c>
    </row>
    <row r="5080" spans="1:3" ht="15" customHeight="1" x14ac:dyDescent="0.25">
      <c r="A5080" s="216">
        <v>45664</v>
      </c>
      <c r="B5080" s="217" t="s">
        <v>125</v>
      </c>
      <c r="C5080" s="218">
        <v>0.8639</v>
      </c>
    </row>
    <row r="5081" spans="1:3" ht="15" customHeight="1" x14ac:dyDescent="0.25">
      <c r="A5081" s="216">
        <v>45665</v>
      </c>
      <c r="B5081" s="217" t="s">
        <v>125</v>
      </c>
      <c r="C5081" s="218">
        <v>0.87180000000000002</v>
      </c>
    </row>
    <row r="5082" spans="1:3" ht="15" customHeight="1" x14ac:dyDescent="0.25">
      <c r="A5082" s="216">
        <v>45666</v>
      </c>
      <c r="B5082" s="217" t="s">
        <v>125</v>
      </c>
      <c r="C5082" s="218">
        <v>0.87970000000000004</v>
      </c>
    </row>
    <row r="5083" spans="1:3" ht="15" customHeight="1" x14ac:dyDescent="0.25">
      <c r="A5083" s="216">
        <v>45667</v>
      </c>
      <c r="B5083" s="217" t="s">
        <v>125</v>
      </c>
      <c r="C5083" s="218">
        <v>0.90359999999999996</v>
      </c>
    </row>
    <row r="5084" spans="1:3" ht="15" customHeight="1" x14ac:dyDescent="0.25">
      <c r="A5084" s="216">
        <v>45670</v>
      </c>
      <c r="B5084" s="217" t="s">
        <v>125</v>
      </c>
      <c r="C5084" s="218">
        <v>0.91149999999999998</v>
      </c>
    </row>
    <row r="5085" spans="1:3" ht="15" customHeight="1" x14ac:dyDescent="0.25">
      <c r="A5085" s="216">
        <v>45671</v>
      </c>
      <c r="B5085" s="217" t="s">
        <v>125</v>
      </c>
      <c r="C5085" s="218">
        <v>0.9194</v>
      </c>
    </row>
    <row r="5086" spans="1:3" ht="15" customHeight="1" x14ac:dyDescent="0.25">
      <c r="A5086" s="216">
        <v>45672</v>
      </c>
      <c r="B5086" s="217" t="s">
        <v>125</v>
      </c>
      <c r="C5086" s="218">
        <v>0.92730000000000001</v>
      </c>
    </row>
    <row r="5087" spans="1:3" ht="15" customHeight="1" x14ac:dyDescent="0.25">
      <c r="A5087" s="216">
        <v>45673</v>
      </c>
      <c r="B5087" s="217" t="s">
        <v>125</v>
      </c>
      <c r="C5087" s="218">
        <v>0.93520000000000003</v>
      </c>
    </row>
    <row r="5088" spans="1:3" ht="15" customHeight="1" x14ac:dyDescent="0.25">
      <c r="A5088" s="216">
        <v>45674</v>
      </c>
      <c r="B5088" s="217" t="s">
        <v>125</v>
      </c>
      <c r="C5088" s="218">
        <v>0.95889999999999997</v>
      </c>
    </row>
    <row r="5089" spans="1:3" ht="15" customHeight="1" x14ac:dyDescent="0.25">
      <c r="A5089" s="216">
        <v>45677</v>
      </c>
      <c r="B5089" s="217" t="s">
        <v>125</v>
      </c>
      <c r="C5089" s="218">
        <v>0.96679999999999999</v>
      </c>
    </row>
    <row r="5090" spans="1:3" ht="15" customHeight="1" x14ac:dyDescent="0.25">
      <c r="A5090" s="216">
        <v>45678</v>
      </c>
      <c r="B5090" s="217" t="s">
        <v>125</v>
      </c>
      <c r="C5090" s="218">
        <v>0.97470000000000001</v>
      </c>
    </row>
    <row r="5091" spans="1:3" ht="15" customHeight="1" x14ac:dyDescent="0.25">
      <c r="A5091" s="216">
        <v>45679</v>
      </c>
      <c r="B5091" s="217" t="s">
        <v>125</v>
      </c>
      <c r="C5091" s="218">
        <v>0.98250000000000004</v>
      </c>
    </row>
    <row r="5092" spans="1:3" ht="15" customHeight="1" x14ac:dyDescent="0.25">
      <c r="A5092" s="216">
        <v>45680</v>
      </c>
      <c r="B5092" s="217" t="s">
        <v>125</v>
      </c>
      <c r="C5092" s="218">
        <v>0.99039999999999995</v>
      </c>
    </row>
    <row r="5093" spans="1:3" ht="15" customHeight="1" x14ac:dyDescent="0.25">
      <c r="A5093" s="216">
        <v>45681</v>
      </c>
      <c r="B5093" s="217" t="s">
        <v>125</v>
      </c>
      <c r="C5093" s="218">
        <v>1.0139</v>
      </c>
    </row>
    <row r="5094" spans="1:3" ht="15" customHeight="1" x14ac:dyDescent="0.25">
      <c r="A5094" s="216">
        <v>45684</v>
      </c>
      <c r="B5094" s="217" t="s">
        <v>125</v>
      </c>
      <c r="C5094" s="218">
        <v>1.0217000000000001</v>
      </c>
    </row>
    <row r="5095" spans="1:3" ht="15" customHeight="1" x14ac:dyDescent="0.25">
      <c r="A5095" s="216">
        <v>45685</v>
      </c>
      <c r="B5095" s="217" t="s">
        <v>125</v>
      </c>
      <c r="C5095" s="218">
        <v>1.0295000000000001</v>
      </c>
    </row>
    <row r="5096" spans="1:3" ht="15" customHeight="1" x14ac:dyDescent="0.25">
      <c r="A5096" s="216">
        <v>45686</v>
      </c>
      <c r="B5096" s="217" t="s">
        <v>125</v>
      </c>
      <c r="C5096" s="218">
        <v>1.0373000000000001</v>
      </c>
    </row>
    <row r="5097" spans="1:3" ht="15" customHeight="1" x14ac:dyDescent="0.25">
      <c r="A5097" s="216">
        <v>45687</v>
      </c>
      <c r="B5097" s="217" t="s">
        <v>125</v>
      </c>
      <c r="C5097" s="218">
        <v>1.0450999999999999</v>
      </c>
    </row>
    <row r="5098" spans="1:3" ht="15" customHeight="1" x14ac:dyDescent="0.25">
      <c r="A5098" s="216">
        <v>45688</v>
      </c>
      <c r="B5098" s="217" t="s">
        <v>125</v>
      </c>
      <c r="C5098" s="218">
        <v>1.0683</v>
      </c>
    </row>
    <row r="5099" spans="1:3" ht="15" customHeight="1" x14ac:dyDescent="0.25">
      <c r="A5099" s="216">
        <v>45691</v>
      </c>
      <c r="B5099" s="217" t="s">
        <v>125</v>
      </c>
      <c r="C5099" s="218">
        <v>1.0760000000000001</v>
      </c>
    </row>
    <row r="5100" spans="1:3" ht="15" customHeight="1" x14ac:dyDescent="0.25">
      <c r="A5100" s="216">
        <v>45692</v>
      </c>
      <c r="B5100" s="217" t="s">
        <v>125</v>
      </c>
      <c r="C5100" s="218">
        <v>1.0837000000000001</v>
      </c>
    </row>
    <row r="5101" spans="1:3" ht="15" customHeight="1" x14ac:dyDescent="0.25">
      <c r="A5101" s="216">
        <v>45693</v>
      </c>
      <c r="B5101" s="217" t="s">
        <v>125</v>
      </c>
      <c r="C5101" s="218">
        <v>1.0911999999999999</v>
      </c>
    </row>
    <row r="5102" spans="1:3" ht="15" customHeight="1" x14ac:dyDescent="0.25">
      <c r="A5102" s="216">
        <v>45694</v>
      </c>
      <c r="B5102" s="217" t="s">
        <v>125</v>
      </c>
      <c r="C5102" s="218">
        <v>1.0986</v>
      </c>
    </row>
    <row r="5103" spans="1:3" ht="15" customHeight="1" x14ac:dyDescent="0.25">
      <c r="A5103" s="216">
        <v>45695</v>
      </c>
      <c r="B5103" s="217" t="s">
        <v>125</v>
      </c>
      <c r="C5103" s="218">
        <v>1.1207</v>
      </c>
    </row>
    <row r="5104" spans="1:3" ht="15" customHeight="1" x14ac:dyDescent="0.25">
      <c r="A5104" s="216">
        <v>45698</v>
      </c>
      <c r="B5104" s="217" t="s">
        <v>125</v>
      </c>
      <c r="C5104" s="218">
        <v>1.1279999999999999</v>
      </c>
    </row>
    <row r="5105" spans="1:3" ht="15" customHeight="1" x14ac:dyDescent="0.25">
      <c r="A5105" s="216">
        <v>45699</v>
      </c>
      <c r="B5105" s="217" t="s">
        <v>125</v>
      </c>
      <c r="C5105" s="218">
        <v>1.1353</v>
      </c>
    </row>
    <row r="5106" spans="1:3" ht="15" customHeight="1" x14ac:dyDescent="0.25">
      <c r="A5106" s="216">
        <v>45700</v>
      </c>
      <c r="B5106" s="217" t="s">
        <v>125</v>
      </c>
      <c r="C5106" s="218">
        <v>1.1426000000000001</v>
      </c>
    </row>
    <row r="5107" spans="1:3" ht="15" customHeight="1" x14ac:dyDescent="0.25">
      <c r="A5107" s="216">
        <v>45701</v>
      </c>
      <c r="B5107" s="217" t="s">
        <v>125</v>
      </c>
      <c r="C5107" s="218">
        <v>1.1498999999999999</v>
      </c>
    </row>
    <row r="5108" spans="1:3" ht="15" customHeight="1" x14ac:dyDescent="0.25">
      <c r="A5108" s="216">
        <v>45702</v>
      </c>
      <c r="B5108" s="217" t="s">
        <v>125</v>
      </c>
      <c r="C5108" s="218">
        <v>1.1718</v>
      </c>
    </row>
    <row r="5109" spans="1:3" ht="15" customHeight="1" x14ac:dyDescent="0.25">
      <c r="A5109" s="216">
        <v>45705</v>
      </c>
      <c r="B5109" s="217" t="s">
        <v>125</v>
      </c>
      <c r="C5109" s="218">
        <v>1.179</v>
      </c>
    </row>
    <row r="5110" spans="1:3" ht="15" customHeight="1" x14ac:dyDescent="0.25">
      <c r="A5110" s="216">
        <v>45706</v>
      </c>
      <c r="B5110" s="217" t="s">
        <v>125</v>
      </c>
      <c r="C5110" s="218">
        <v>1.1862999999999999</v>
      </c>
    </row>
    <row r="5111" spans="1:3" ht="15" customHeight="1" x14ac:dyDescent="0.25">
      <c r="A5111" s="216">
        <v>45707</v>
      </c>
      <c r="B5111" s="217" t="s">
        <v>125</v>
      </c>
      <c r="C5111" s="218">
        <v>1.1935</v>
      </c>
    </row>
    <row r="5112" spans="1:3" ht="15" customHeight="1" x14ac:dyDescent="0.25">
      <c r="A5112" s="216">
        <v>45708</v>
      </c>
      <c r="B5112" s="217" t="s">
        <v>125</v>
      </c>
      <c r="C5112" s="218">
        <v>1.2008000000000001</v>
      </c>
    </row>
    <row r="5113" spans="1:3" ht="15" customHeight="1" x14ac:dyDescent="0.25">
      <c r="A5113" s="216">
        <v>45709</v>
      </c>
      <c r="B5113" s="217" t="s">
        <v>125</v>
      </c>
      <c r="C5113" s="218">
        <v>1.2225999999999999</v>
      </c>
    </row>
    <row r="5114" spans="1:3" ht="15" customHeight="1" x14ac:dyDescent="0.25">
      <c r="A5114" s="216">
        <v>45712</v>
      </c>
      <c r="B5114" s="217" t="s">
        <v>125</v>
      </c>
      <c r="C5114" s="218">
        <v>1.2298</v>
      </c>
    </row>
    <row r="5115" spans="1:3" ht="15" customHeight="1" x14ac:dyDescent="0.25">
      <c r="A5115" s="216">
        <v>45713</v>
      </c>
      <c r="B5115" s="217" t="s">
        <v>125</v>
      </c>
      <c r="C5115" s="218">
        <v>1.2370000000000001</v>
      </c>
    </row>
    <row r="5116" spans="1:3" ht="15" customHeight="1" x14ac:dyDescent="0.25">
      <c r="A5116" s="216">
        <v>45714</v>
      </c>
      <c r="B5116" s="217" t="s">
        <v>125</v>
      </c>
      <c r="C5116" s="218">
        <v>1.2442</v>
      </c>
    </row>
    <row r="5117" spans="1:3" ht="15" customHeight="1" x14ac:dyDescent="0.25">
      <c r="A5117" s="216">
        <v>45715</v>
      </c>
      <c r="B5117" s="217" t="s">
        <v>125</v>
      </c>
      <c r="C5117" s="218">
        <v>1.2515000000000001</v>
      </c>
    </row>
    <row r="5118" spans="1:3" ht="15" customHeight="1" x14ac:dyDescent="0.25">
      <c r="A5118" s="216">
        <v>45716</v>
      </c>
      <c r="B5118" s="217" t="s">
        <v>125</v>
      </c>
      <c r="C5118" s="218">
        <v>1.2729999999999999</v>
      </c>
    </row>
    <row r="5119" spans="1:3" ht="15" customHeight="1" x14ac:dyDescent="0.25">
      <c r="A5119" s="216">
        <v>45719</v>
      </c>
      <c r="B5119" s="217" t="s">
        <v>125</v>
      </c>
      <c r="C5119" s="218">
        <v>1.2802</v>
      </c>
    </row>
    <row r="5120" spans="1:3" ht="15" customHeight="1" x14ac:dyDescent="0.25">
      <c r="A5120" s="216">
        <v>45720</v>
      </c>
      <c r="B5120" s="217" t="s">
        <v>125</v>
      </c>
      <c r="C5120" s="218">
        <v>1.2873000000000001</v>
      </c>
    </row>
    <row r="5121" spans="1:3" ht="15" customHeight="1" x14ac:dyDescent="0.25">
      <c r="A5121" s="216">
        <v>45721</v>
      </c>
      <c r="B5121" s="217" t="s">
        <v>125</v>
      </c>
      <c r="C5121" s="218">
        <v>1.2945</v>
      </c>
    </row>
    <row r="5122" spans="1:3" ht="15" customHeight="1" x14ac:dyDescent="0.25">
      <c r="A5122" s="216">
        <v>45722</v>
      </c>
      <c r="B5122" s="217" t="s">
        <v>125</v>
      </c>
      <c r="C5122" s="218">
        <v>1.3016000000000001</v>
      </c>
    </row>
    <row r="5123" spans="1:3" ht="15" customHeight="1" x14ac:dyDescent="0.25">
      <c r="A5123" s="216">
        <v>45723</v>
      </c>
      <c r="B5123" s="217" t="s">
        <v>125</v>
      </c>
      <c r="C5123" s="218">
        <v>1.323</v>
      </c>
    </row>
    <row r="5124" spans="1:3" ht="15" customHeight="1" x14ac:dyDescent="0.25">
      <c r="A5124" s="216">
        <v>45726</v>
      </c>
      <c r="B5124" s="217" t="s">
        <v>125</v>
      </c>
      <c r="C5124" s="218">
        <v>1.3301000000000001</v>
      </c>
    </row>
    <row r="5125" spans="1:3" ht="15" customHeight="1" x14ac:dyDescent="0.25">
      <c r="A5125" s="216">
        <v>45727</v>
      </c>
      <c r="B5125" s="217" t="s">
        <v>125</v>
      </c>
      <c r="C5125" s="218">
        <v>1.3371999999999999</v>
      </c>
    </row>
    <row r="5126" spans="1:3" ht="15" customHeight="1" x14ac:dyDescent="0.25">
      <c r="A5126" s="216">
        <v>45728</v>
      </c>
      <c r="B5126" s="217" t="s">
        <v>125</v>
      </c>
      <c r="C5126" s="218">
        <v>1.3439000000000001</v>
      </c>
    </row>
    <row r="5127" spans="1:3" ht="15" customHeight="1" x14ac:dyDescent="0.25">
      <c r="A5127" s="216">
        <v>45729</v>
      </c>
      <c r="B5127" s="217" t="s">
        <v>125</v>
      </c>
      <c r="C5127" s="218">
        <v>1.3507</v>
      </c>
    </row>
    <row r="5128" spans="1:3" ht="15" customHeight="1" x14ac:dyDescent="0.25">
      <c r="A5128" s="216">
        <v>45730</v>
      </c>
      <c r="B5128" s="217" t="s">
        <v>125</v>
      </c>
      <c r="C5128" s="218">
        <v>1.371</v>
      </c>
    </row>
    <row r="5129" spans="1:3" ht="15" customHeight="1" x14ac:dyDescent="0.25">
      <c r="A5129" s="216">
        <v>45733</v>
      </c>
      <c r="B5129" s="217" t="s">
        <v>125</v>
      </c>
      <c r="C5129" s="218">
        <v>1.3776999999999999</v>
      </c>
    </row>
    <row r="5130" spans="1:3" ht="15" customHeight="1" x14ac:dyDescent="0.25">
      <c r="A5130" s="216">
        <v>45734</v>
      </c>
      <c r="B5130" s="217" t="s">
        <v>125</v>
      </c>
      <c r="C5130" s="218">
        <v>1.3844000000000001</v>
      </c>
    </row>
    <row r="5131" spans="1:3" ht="15" customHeight="1" x14ac:dyDescent="0.25">
      <c r="A5131" s="216">
        <v>45735</v>
      </c>
      <c r="B5131" s="217" t="s">
        <v>125</v>
      </c>
      <c r="C5131" s="218">
        <v>1.3911</v>
      </c>
    </row>
    <row r="5132" spans="1:3" ht="15" customHeight="1" x14ac:dyDescent="0.25">
      <c r="A5132" s="216">
        <v>45736</v>
      </c>
      <c r="B5132" s="217" t="s">
        <v>125</v>
      </c>
      <c r="C5132" s="218">
        <v>1.3977999999999999</v>
      </c>
    </row>
    <row r="5133" spans="1:3" ht="15" customHeight="1" x14ac:dyDescent="0.25">
      <c r="A5133" s="216">
        <v>45737</v>
      </c>
      <c r="B5133" s="217" t="s">
        <v>125</v>
      </c>
      <c r="C5133" s="218">
        <v>1.4178999999999999</v>
      </c>
    </row>
    <row r="5134" spans="1:3" ht="15" customHeight="1" x14ac:dyDescent="0.25">
      <c r="A5134" s="216">
        <v>45740</v>
      </c>
      <c r="B5134" s="217" t="s">
        <v>125</v>
      </c>
      <c r="C5134" s="218">
        <v>1.4246000000000001</v>
      </c>
    </row>
    <row r="5135" spans="1:3" ht="15" customHeight="1" x14ac:dyDescent="0.25">
      <c r="A5135" s="216">
        <v>45741</v>
      </c>
      <c r="B5135" s="217" t="s">
        <v>125</v>
      </c>
      <c r="C5135" s="218">
        <v>1.4313</v>
      </c>
    </row>
    <row r="5136" spans="1:3" ht="15" customHeight="1" x14ac:dyDescent="0.25">
      <c r="A5136" s="216">
        <v>45742</v>
      </c>
      <c r="B5136" s="217" t="s">
        <v>125</v>
      </c>
      <c r="C5136" s="218">
        <v>1.4379999999999999</v>
      </c>
    </row>
    <row r="5137" spans="1:3" ht="15" customHeight="1" x14ac:dyDescent="0.25">
      <c r="A5137" s="216">
        <v>45743</v>
      </c>
      <c r="B5137" s="217" t="s">
        <v>125</v>
      </c>
      <c r="C5137" s="218">
        <v>1.4447000000000001</v>
      </c>
    </row>
    <row r="5138" spans="1:3" ht="15" customHeight="1" x14ac:dyDescent="0.25">
      <c r="A5138" s="216">
        <v>45744</v>
      </c>
      <c r="B5138" s="217" t="s">
        <v>125</v>
      </c>
      <c r="C5138" s="218">
        <v>1.4646999999999999</v>
      </c>
    </row>
    <row r="5139" spans="1:3" ht="15" customHeight="1" x14ac:dyDescent="0.25">
      <c r="A5139" s="216">
        <v>45747</v>
      </c>
      <c r="B5139" s="217" t="s">
        <v>125</v>
      </c>
      <c r="C5139" s="218">
        <v>1.4714</v>
      </c>
    </row>
    <row r="5140" spans="1:3" ht="15" customHeight="1" x14ac:dyDescent="0.25">
      <c r="A5140" s="216">
        <v>45748</v>
      </c>
      <c r="B5140" s="217" t="s">
        <v>125</v>
      </c>
      <c r="C5140" s="218">
        <v>1.4781</v>
      </c>
    </row>
    <row r="5141" spans="1:3" ht="15" customHeight="1" x14ac:dyDescent="0.25">
      <c r="A5141" s="216">
        <v>45749</v>
      </c>
      <c r="B5141" s="217" t="s">
        <v>125</v>
      </c>
      <c r="C5141" s="218">
        <v>1.4846999999999999</v>
      </c>
    </row>
    <row r="5142" spans="1:3" ht="15" customHeight="1" x14ac:dyDescent="0.25">
      <c r="A5142" s="216">
        <v>45750</v>
      </c>
      <c r="B5142" s="217" t="s">
        <v>125</v>
      </c>
      <c r="C5142" s="218">
        <v>1.4913000000000001</v>
      </c>
    </row>
    <row r="5143" spans="1:3" ht="15" customHeight="1" x14ac:dyDescent="0.25">
      <c r="A5143" s="216">
        <v>45751</v>
      </c>
      <c r="B5143" s="217" t="s">
        <v>125</v>
      </c>
      <c r="C5143" s="218">
        <v>1.5109999999999999</v>
      </c>
    </row>
    <row r="5144" spans="1:3" ht="15" customHeight="1" x14ac:dyDescent="0.25">
      <c r="A5144" s="216">
        <v>45754</v>
      </c>
      <c r="B5144" s="217" t="s">
        <v>125</v>
      </c>
      <c r="C5144" s="218">
        <v>1.5176000000000001</v>
      </c>
    </row>
    <row r="5145" spans="1:3" ht="15" customHeight="1" x14ac:dyDescent="0.25">
      <c r="A5145" s="216">
        <v>45755</v>
      </c>
      <c r="B5145" s="217" t="s">
        <v>125</v>
      </c>
      <c r="C5145" s="218">
        <v>1.5241</v>
      </c>
    </row>
    <row r="5146" spans="1:3" ht="15" customHeight="1" x14ac:dyDescent="0.25">
      <c r="A5146" s="216">
        <v>45756</v>
      </c>
      <c r="B5146" s="217" t="s">
        <v>125</v>
      </c>
      <c r="C5146" s="218">
        <v>1.5306</v>
      </c>
    </row>
    <row r="5147" spans="1:3" ht="15" customHeight="1" x14ac:dyDescent="0.25">
      <c r="A5147" s="216">
        <v>45757</v>
      </c>
      <c r="B5147" s="217" t="s">
        <v>125</v>
      </c>
      <c r="C5147" s="218">
        <v>1.5371999999999999</v>
      </c>
    </row>
    <row r="5148" spans="1:3" ht="15" customHeight="1" x14ac:dyDescent="0.25">
      <c r="A5148" s="216">
        <v>45758</v>
      </c>
      <c r="B5148" s="217" t="s">
        <v>125</v>
      </c>
      <c r="C5148" s="218">
        <v>1.5568</v>
      </c>
    </row>
    <row r="5149" spans="1:3" ht="15" customHeight="1" x14ac:dyDescent="0.25">
      <c r="A5149" s="216">
        <v>45761</v>
      </c>
      <c r="B5149" s="217" t="s">
        <v>125</v>
      </c>
      <c r="C5149" s="218">
        <v>1.5632999999999999</v>
      </c>
    </row>
    <row r="5150" spans="1:3" ht="15" customHeight="1" x14ac:dyDescent="0.25">
      <c r="A5150" s="216">
        <v>45762</v>
      </c>
      <c r="B5150" s="217" t="s">
        <v>125</v>
      </c>
      <c r="C5150" s="218">
        <v>1.5698000000000001</v>
      </c>
    </row>
    <row r="5151" spans="1:3" ht="15" customHeight="1" x14ac:dyDescent="0.25">
      <c r="A5151" s="216">
        <v>45763</v>
      </c>
      <c r="B5151" s="217" t="s">
        <v>125</v>
      </c>
      <c r="C5151" s="218">
        <v>1.5763</v>
      </c>
    </row>
    <row r="5152" spans="1:3" ht="15" customHeight="1" x14ac:dyDescent="0.25">
      <c r="A5152" s="216">
        <v>45764</v>
      </c>
      <c r="B5152" s="217" t="s">
        <v>125</v>
      </c>
      <c r="C5152" s="218">
        <v>1.6088</v>
      </c>
    </row>
    <row r="5153" spans="1:3" ht="15" customHeight="1" x14ac:dyDescent="0.25">
      <c r="A5153" s="216">
        <v>45769</v>
      </c>
      <c r="B5153" s="217" t="s">
        <v>125</v>
      </c>
      <c r="C5153" s="218">
        <v>1.6153</v>
      </c>
    </row>
    <row r="5154" spans="1:3" ht="15" customHeight="1" x14ac:dyDescent="0.25">
      <c r="A5154" s="216">
        <v>45770</v>
      </c>
      <c r="B5154" s="217" t="s">
        <v>125</v>
      </c>
      <c r="C5154" s="218">
        <v>1.6214999999999999</v>
      </c>
    </row>
    <row r="5155" spans="1:3" ht="15" customHeight="1" x14ac:dyDescent="0.25">
      <c r="A5155" s="216">
        <v>45771</v>
      </c>
      <c r="B5155" s="217" t="s">
        <v>125</v>
      </c>
      <c r="C5155" s="218">
        <v>1.6276999999999999</v>
      </c>
    </row>
    <row r="5156" spans="1:3" ht="15" customHeight="1" x14ac:dyDescent="0.25">
      <c r="A5156" s="216">
        <v>45772</v>
      </c>
      <c r="B5156" s="217" t="s">
        <v>125</v>
      </c>
      <c r="C5156" s="218">
        <v>1.6460999999999999</v>
      </c>
    </row>
    <row r="5157" spans="1:3" ht="15" customHeight="1" x14ac:dyDescent="0.25">
      <c r="A5157" s="216">
        <v>45775</v>
      </c>
      <c r="B5157" s="217" t="s">
        <v>125</v>
      </c>
      <c r="C5157" s="218">
        <v>1.6521999999999999</v>
      </c>
    </row>
    <row r="5158" spans="1:3" ht="15" customHeight="1" x14ac:dyDescent="0.25">
      <c r="A5158" s="216">
        <v>45776</v>
      </c>
      <c r="B5158" s="217" t="s">
        <v>125</v>
      </c>
      <c r="C5158" s="218">
        <v>1.6583000000000001</v>
      </c>
    </row>
    <row r="5159" spans="1:3" ht="15" customHeight="1" x14ac:dyDescent="0.25">
      <c r="A5159" s="216">
        <v>45777</v>
      </c>
      <c r="B5159" s="217" t="s">
        <v>125</v>
      </c>
      <c r="C5159" s="218">
        <v>1.6704000000000001</v>
      </c>
    </row>
    <row r="5160" spans="1:3" ht="15" customHeight="1" x14ac:dyDescent="0.25">
      <c r="A5160" s="216">
        <v>45779</v>
      </c>
      <c r="B5160" s="217" t="s">
        <v>125</v>
      </c>
      <c r="C5160" s="218">
        <v>1.6884999999999999</v>
      </c>
    </row>
    <row r="5161" spans="1:3" ht="15" customHeight="1" x14ac:dyDescent="0.25">
      <c r="A5161" s="216">
        <v>45782</v>
      </c>
      <c r="B5161" s="217" t="s">
        <v>125</v>
      </c>
      <c r="C5161" s="218">
        <v>1.6944999999999999</v>
      </c>
    </row>
    <row r="5162" spans="1:3" ht="15" customHeight="1" x14ac:dyDescent="0.25">
      <c r="A5162" s="216">
        <v>45783</v>
      </c>
      <c r="B5162" s="217" t="s">
        <v>125</v>
      </c>
      <c r="C5162" s="218">
        <v>1.7004999999999999</v>
      </c>
    </row>
    <row r="5163" spans="1:3" ht="15" customHeight="1" x14ac:dyDescent="0.25">
      <c r="A5163" s="216">
        <v>45784</v>
      </c>
      <c r="B5163" s="217" t="s">
        <v>125</v>
      </c>
      <c r="C5163" s="218">
        <v>1.7064999999999999</v>
      </c>
    </row>
    <row r="5164" spans="1:3" ht="15" customHeight="1" x14ac:dyDescent="0.25">
      <c r="A5164" s="216">
        <v>45785</v>
      </c>
      <c r="B5164" s="217" t="s">
        <v>125</v>
      </c>
      <c r="C5164" s="218">
        <v>1.7124999999999999</v>
      </c>
    </row>
    <row r="5165" spans="1:3" ht="15" customHeight="1" x14ac:dyDescent="0.25">
      <c r="A5165" s="216">
        <v>45786</v>
      </c>
      <c r="B5165" s="217" t="s">
        <v>125</v>
      </c>
      <c r="C5165" s="218">
        <v>1.7303999999999999</v>
      </c>
    </row>
    <row r="5166" spans="1:3" ht="15" customHeight="1" x14ac:dyDescent="0.25">
      <c r="A5166" s="216">
        <v>45789</v>
      </c>
      <c r="B5166" s="217" t="s">
        <v>125</v>
      </c>
      <c r="C5166" s="218">
        <v>1.7363999999999999</v>
      </c>
    </row>
    <row r="5167" spans="1:3" ht="15" customHeight="1" x14ac:dyDescent="0.25">
      <c r="A5167" s="216">
        <v>45790</v>
      </c>
      <c r="B5167" s="217" t="s">
        <v>125</v>
      </c>
      <c r="C5167" s="218">
        <v>1.7423</v>
      </c>
    </row>
    <row r="5168" spans="1:3" ht="15" customHeight="1" x14ac:dyDescent="0.25">
      <c r="A5168" s="216">
        <v>45791</v>
      </c>
      <c r="B5168" s="217" t="s">
        <v>125</v>
      </c>
      <c r="C5168" s="218">
        <v>1.7483</v>
      </c>
    </row>
    <row r="5169" spans="1:3" ht="15" customHeight="1" x14ac:dyDescent="0.25">
      <c r="A5169" s="216">
        <v>45792</v>
      </c>
      <c r="B5169" s="217" t="s">
        <v>125</v>
      </c>
      <c r="C5169" s="218">
        <v>1.7542</v>
      </c>
    </row>
    <row r="5170" spans="1:3" ht="15" customHeight="1" x14ac:dyDescent="0.25">
      <c r="A5170" s="216">
        <v>45793</v>
      </c>
      <c r="B5170" s="217" t="s">
        <v>125</v>
      </c>
      <c r="C5170" s="218">
        <v>1.7721</v>
      </c>
    </row>
    <row r="5171" spans="1:3" ht="15" customHeight="1" x14ac:dyDescent="0.25">
      <c r="A5171" s="216">
        <v>45796</v>
      </c>
      <c r="B5171" s="217" t="s">
        <v>125</v>
      </c>
      <c r="C5171" s="218">
        <v>1.778</v>
      </c>
    </row>
    <row r="5172" spans="1:3" ht="15" customHeight="1" x14ac:dyDescent="0.25">
      <c r="A5172" s="216">
        <v>45797</v>
      </c>
      <c r="B5172" s="217" t="s">
        <v>125</v>
      </c>
      <c r="C5172" s="218">
        <v>1.784</v>
      </c>
    </row>
    <row r="5173" spans="1:3" ht="15" customHeight="1" x14ac:dyDescent="0.25">
      <c r="A5173" s="216">
        <v>45798</v>
      </c>
      <c r="B5173" s="217" t="s">
        <v>125</v>
      </c>
      <c r="C5173" s="218">
        <v>1.7899</v>
      </c>
    </row>
    <row r="5174" spans="1:3" ht="15" customHeight="1" x14ac:dyDescent="0.25">
      <c r="A5174" s="216">
        <v>45799</v>
      </c>
      <c r="B5174" s="217" t="s">
        <v>125</v>
      </c>
      <c r="C5174" s="218">
        <v>1.7959000000000001</v>
      </c>
    </row>
    <row r="5175" spans="1:3" ht="15" customHeight="1" x14ac:dyDescent="0.25">
      <c r="A5175" s="216">
        <v>45800</v>
      </c>
      <c r="B5175" s="217" t="s">
        <v>125</v>
      </c>
      <c r="C5175" s="218">
        <v>1.8137000000000001</v>
      </c>
    </row>
    <row r="5176" spans="1:3" ht="15" customHeight="1" x14ac:dyDescent="0.25">
      <c r="A5176" s="216">
        <v>45803</v>
      </c>
      <c r="B5176" s="217" t="s">
        <v>125</v>
      </c>
      <c r="C5176" s="218">
        <v>1.8196000000000001</v>
      </c>
    </row>
    <row r="5177" spans="1:3" ht="15" customHeight="1" x14ac:dyDescent="0.25">
      <c r="A5177" s="216">
        <v>45804</v>
      </c>
      <c r="B5177" s="217" t="s">
        <v>125</v>
      </c>
      <c r="C5177" s="218">
        <v>1.8255999999999999</v>
      </c>
    </row>
    <row r="5178" spans="1:3" ht="15" customHeight="1" x14ac:dyDescent="0.25">
      <c r="A5178" s="216">
        <v>45805</v>
      </c>
      <c r="B5178" s="217" t="s">
        <v>125</v>
      </c>
      <c r="C5178" s="218">
        <v>1.8314999999999999</v>
      </c>
    </row>
    <row r="5179" spans="1:3" ht="15" customHeight="1" x14ac:dyDescent="0.25">
      <c r="A5179" s="216">
        <v>45806</v>
      </c>
      <c r="B5179" s="217" t="s">
        <v>125</v>
      </c>
      <c r="C5179" s="218">
        <v>1.8374999999999999</v>
      </c>
    </row>
    <row r="5180" spans="1:3" ht="15" customHeight="1" x14ac:dyDescent="0.25">
      <c r="A5180" s="216">
        <v>45807</v>
      </c>
      <c r="B5180" s="217" t="s">
        <v>125</v>
      </c>
      <c r="C5180" s="218">
        <v>1.8552999999999999</v>
      </c>
    </row>
    <row r="5181" spans="1:3" ht="15" customHeight="1" x14ac:dyDescent="0.25">
      <c r="A5181" s="216">
        <v>45810</v>
      </c>
      <c r="B5181" s="217" t="s">
        <v>125</v>
      </c>
      <c r="C5181" s="218">
        <v>1.8612</v>
      </c>
    </row>
    <row r="5182" spans="1:3" ht="15" customHeight="1" x14ac:dyDescent="0.25">
      <c r="A5182" s="216">
        <v>45811</v>
      </c>
      <c r="B5182" s="217" t="s">
        <v>125</v>
      </c>
      <c r="C5182" s="218">
        <v>1.867</v>
      </c>
    </row>
    <row r="5183" spans="1:3" ht="15" customHeight="1" x14ac:dyDescent="0.25">
      <c r="A5183" s="216">
        <v>45812</v>
      </c>
      <c r="B5183" s="217" t="s">
        <v>125</v>
      </c>
      <c r="C5183" s="218">
        <v>1.8729</v>
      </c>
    </row>
    <row r="5184" spans="1:3" ht="15" customHeight="1" x14ac:dyDescent="0.25">
      <c r="A5184" s="216">
        <v>45813</v>
      </c>
      <c r="B5184" s="217" t="s">
        <v>125</v>
      </c>
      <c r="C5184" s="218">
        <v>1.8787</v>
      </c>
    </row>
    <row r="5185" spans="1:3" ht="15" customHeight="1" x14ac:dyDescent="0.25">
      <c r="A5185" s="216">
        <v>45814</v>
      </c>
      <c r="B5185" s="217" t="s">
        <v>125</v>
      </c>
      <c r="C5185" s="218">
        <v>1.8962000000000001</v>
      </c>
    </row>
    <row r="5186" spans="1:3" ht="15" customHeight="1" x14ac:dyDescent="0.25">
      <c r="A5186" s="216">
        <v>45817</v>
      </c>
      <c r="B5186" s="217" t="s">
        <v>125</v>
      </c>
      <c r="C5186" s="218">
        <v>1.9019999999999999</v>
      </c>
    </row>
    <row r="5187" spans="1:3" ht="15" customHeight="1" x14ac:dyDescent="0.25">
      <c r="A5187" s="216">
        <v>45818</v>
      </c>
      <c r="B5187" s="217" t="s">
        <v>125</v>
      </c>
      <c r="C5187" s="218">
        <v>1.9077999999999999</v>
      </c>
    </row>
    <row r="5188" spans="1:3" ht="15" customHeight="1" x14ac:dyDescent="0.25">
      <c r="A5188" s="216">
        <v>45819</v>
      </c>
      <c r="B5188" s="217" t="s">
        <v>125</v>
      </c>
      <c r="C5188" s="218">
        <v>1.9133</v>
      </c>
    </row>
    <row r="5189" spans="1:3" ht="15" customHeight="1" x14ac:dyDescent="0.25">
      <c r="A5189" s="216">
        <v>45820</v>
      </c>
      <c r="B5189" s="217" t="s">
        <v>125</v>
      </c>
      <c r="C5189" s="218">
        <v>1.9187000000000001</v>
      </c>
    </row>
    <row r="5190" spans="1:3" ht="15" customHeight="1" x14ac:dyDescent="0.25">
      <c r="A5190" s="216">
        <v>45821</v>
      </c>
      <c r="B5190" s="217" t="s">
        <v>125</v>
      </c>
      <c r="C5190" s="218">
        <v>1.9350000000000001</v>
      </c>
    </row>
    <row r="5191" spans="1:3" ht="15" customHeight="1" x14ac:dyDescent="0.25">
      <c r="A5191" s="216">
        <v>45824</v>
      </c>
      <c r="B5191" s="217" t="s">
        <v>125</v>
      </c>
      <c r="C5191" s="218">
        <v>1.9403999999999999</v>
      </c>
    </row>
    <row r="5192" spans="1:3" ht="15" customHeight="1" x14ac:dyDescent="0.25">
      <c r="A5192" s="216">
        <v>45825</v>
      </c>
      <c r="B5192" s="217" t="s">
        <v>125</v>
      </c>
      <c r="C5192" s="218">
        <v>1.9458</v>
      </c>
    </row>
    <row r="5193" spans="1:3" ht="15" customHeight="1" x14ac:dyDescent="0.25">
      <c r="A5193" s="216">
        <v>45826</v>
      </c>
      <c r="B5193" s="217" t="s">
        <v>125</v>
      </c>
      <c r="C5193" s="218">
        <v>1.9512</v>
      </c>
    </row>
    <row r="5194" spans="1:3" ht="15" customHeight="1" x14ac:dyDescent="0.25">
      <c r="A5194" s="216">
        <v>45827</v>
      </c>
      <c r="B5194" s="217" t="s">
        <v>125</v>
      </c>
      <c r="C5194" s="218">
        <v>1.9564999999999999</v>
      </c>
    </row>
    <row r="5195" spans="1:3" ht="15" customHeight="1" x14ac:dyDescent="0.25">
      <c r="A5195" s="216">
        <v>45828</v>
      </c>
      <c r="B5195" s="217" t="s">
        <v>125</v>
      </c>
      <c r="C5195" s="218">
        <v>1.9725999999999999</v>
      </c>
    </row>
    <row r="5196" spans="1:3" ht="15" customHeight="1" x14ac:dyDescent="0.25">
      <c r="A5196" s="216">
        <v>45831</v>
      </c>
      <c r="B5196" s="217" t="s">
        <v>125</v>
      </c>
      <c r="C5196" s="218">
        <v>1.978</v>
      </c>
    </row>
    <row r="5197" spans="1:3" ht="15" customHeight="1" x14ac:dyDescent="0.25">
      <c r="A5197" s="216">
        <v>45832</v>
      </c>
      <c r="B5197" s="217" t="s">
        <v>125</v>
      </c>
      <c r="C5197" s="218">
        <v>1.9834000000000001</v>
      </c>
    </row>
    <row r="5198" spans="1:3" ht="15" customHeight="1" x14ac:dyDescent="0.25">
      <c r="A5198" s="216">
        <v>45833</v>
      </c>
      <c r="B5198" s="217" t="s">
        <v>125</v>
      </c>
      <c r="C5198" s="218">
        <v>1.9886999999999999</v>
      </c>
    </row>
    <row r="5199" spans="1:3" ht="15" customHeight="1" x14ac:dyDescent="0.25">
      <c r="A5199" s="216">
        <v>45834</v>
      </c>
      <c r="B5199" s="217" t="s">
        <v>125</v>
      </c>
      <c r="C5199" s="218">
        <v>1.9941</v>
      </c>
    </row>
    <row r="5200" spans="1:3" ht="15" customHeight="1" x14ac:dyDescent="0.25">
      <c r="A5200" s="216">
        <v>45835</v>
      </c>
      <c r="B5200" s="217" t="s">
        <v>125</v>
      </c>
      <c r="C5200" s="218">
        <v>2.0103</v>
      </c>
    </row>
    <row r="5201" spans="1:3" ht="15" customHeight="1" x14ac:dyDescent="0.25">
      <c r="A5201" s="216">
        <v>45838</v>
      </c>
      <c r="B5201" s="217" t="s">
        <v>125</v>
      </c>
      <c r="C5201" s="218">
        <v>2.0156999999999998</v>
      </c>
    </row>
    <row r="5202" spans="1:3" ht="15" customHeight="1" x14ac:dyDescent="0.25">
      <c r="A5202" s="216">
        <v>45839</v>
      </c>
      <c r="B5202" s="217" t="s">
        <v>125</v>
      </c>
      <c r="C5202" s="218">
        <v>2.0209999999999999</v>
      </c>
    </row>
    <row r="5203" spans="1:3" ht="15" customHeight="1" x14ac:dyDescent="0.25">
      <c r="A5203" s="216">
        <v>45840</v>
      </c>
      <c r="B5203" s="217" t="s">
        <v>125</v>
      </c>
      <c r="C5203" s="218">
        <v>2.0264000000000002</v>
      </c>
    </row>
    <row r="5204" spans="1:3" ht="15" customHeight="1" x14ac:dyDescent="0.25">
      <c r="A5204" s="216">
        <v>45841</v>
      </c>
      <c r="B5204" s="217" t="s">
        <v>125</v>
      </c>
      <c r="C5204" s="218">
        <v>2.0316999999999998</v>
      </c>
    </row>
    <row r="5205" spans="1:3" ht="15" customHeight="1" x14ac:dyDescent="0.25">
      <c r="A5205" s="216">
        <v>45842</v>
      </c>
      <c r="B5205" s="217" t="s">
        <v>125</v>
      </c>
      <c r="C5205" s="218">
        <v>2.0476999999999999</v>
      </c>
    </row>
    <row r="5206" spans="1:3" ht="15" customHeight="1" x14ac:dyDescent="0.25">
      <c r="A5206" s="216">
        <v>45845</v>
      </c>
      <c r="B5206" s="217" t="s">
        <v>125</v>
      </c>
      <c r="C5206" s="218">
        <v>2.0529999999999999</v>
      </c>
    </row>
    <row r="5207" spans="1:3" ht="15" customHeight="1" x14ac:dyDescent="0.25">
      <c r="A5207" s="216">
        <v>45846</v>
      </c>
      <c r="B5207" s="217" t="s">
        <v>125</v>
      </c>
      <c r="C5207" s="218">
        <v>2.0583</v>
      </c>
    </row>
    <row r="5208" spans="1:3" ht="15" customHeight="1" x14ac:dyDescent="0.25">
      <c r="A5208" s="216">
        <v>45847</v>
      </c>
      <c r="B5208" s="217" t="s">
        <v>125</v>
      </c>
      <c r="C5208" s="218">
        <v>2.0636999999999999</v>
      </c>
    </row>
    <row r="5209" spans="1:3" ht="15" customHeight="1" x14ac:dyDescent="0.25">
      <c r="A5209" s="216">
        <v>45848</v>
      </c>
      <c r="B5209" s="217" t="s">
        <v>125</v>
      </c>
      <c r="C5209" s="218">
        <v>2.069</v>
      </c>
    </row>
    <row r="5210" spans="1:3" ht="15" customHeight="1" x14ac:dyDescent="0.25">
      <c r="A5210" s="216">
        <v>45849</v>
      </c>
      <c r="B5210" s="217" t="s">
        <v>125</v>
      </c>
      <c r="C5210" s="218">
        <v>2.0849000000000002</v>
      </c>
    </row>
    <row r="5211" spans="1:3" ht="15" customHeight="1" x14ac:dyDescent="0.25">
      <c r="A5211" s="216">
        <v>45852</v>
      </c>
      <c r="B5211" s="217" t="s">
        <v>125</v>
      </c>
      <c r="C5211" s="218">
        <v>2.0903</v>
      </c>
    </row>
    <row r="5212" spans="1:3" ht="15" customHeight="1" x14ac:dyDescent="0.25">
      <c r="A5212" s="216">
        <v>45853</v>
      </c>
      <c r="B5212" s="217" t="s">
        <v>125</v>
      </c>
      <c r="C5212" s="218">
        <v>2.0956000000000001</v>
      </c>
    </row>
    <row r="5213" spans="1:3" ht="15" customHeight="1" x14ac:dyDescent="0.25">
      <c r="A5213" s="216">
        <v>45854</v>
      </c>
      <c r="B5213" s="217" t="s">
        <v>125</v>
      </c>
      <c r="C5213" s="218">
        <v>2.1009000000000002</v>
      </c>
    </row>
    <row r="5214" spans="1:3" ht="15" customHeight="1" x14ac:dyDescent="0.25">
      <c r="A5214" s="216">
        <v>45855</v>
      </c>
      <c r="B5214" s="217" t="s">
        <v>125</v>
      </c>
      <c r="C5214" s="218">
        <v>2.1061999999999999</v>
      </c>
    </row>
    <row r="5215" spans="1:3" ht="15" customHeight="1" x14ac:dyDescent="0.25">
      <c r="A5215" s="216">
        <v>45856</v>
      </c>
      <c r="B5215" s="217" t="s">
        <v>125</v>
      </c>
      <c r="C5215" s="218">
        <v>2.1221000000000001</v>
      </c>
    </row>
    <row r="5216" spans="1:3" ht="15" customHeight="1" x14ac:dyDescent="0.25">
      <c r="A5216" s="216">
        <v>45859</v>
      </c>
      <c r="B5216" s="217" t="s">
        <v>125</v>
      </c>
      <c r="C5216" s="218">
        <v>2.1274000000000002</v>
      </c>
    </row>
    <row r="5217" spans="1:3" ht="15" customHeight="1" x14ac:dyDescent="0.25">
      <c r="A5217" s="216">
        <v>45860</v>
      </c>
      <c r="B5217" s="217" t="s">
        <v>125</v>
      </c>
      <c r="C5217" s="218">
        <v>2.1326999999999998</v>
      </c>
    </row>
    <row r="5218" spans="1:3" ht="15" customHeight="1" x14ac:dyDescent="0.25">
      <c r="A5218" s="216">
        <v>45861</v>
      </c>
      <c r="B5218" s="217" t="s">
        <v>125</v>
      </c>
      <c r="C5218" s="218">
        <v>2.1379999999999999</v>
      </c>
    </row>
    <row r="5219" spans="1:3" ht="15" customHeight="1" x14ac:dyDescent="0.25">
      <c r="A5219" s="216">
        <v>45862</v>
      </c>
      <c r="B5219" s="217" t="s">
        <v>125</v>
      </c>
      <c r="C5219" s="218">
        <v>2.1433</v>
      </c>
    </row>
    <row r="5220" spans="1:3" ht="15" customHeight="1" x14ac:dyDescent="0.25">
      <c r="A5220" s="216">
        <v>45863</v>
      </c>
      <c r="B5220" s="217" t="s">
        <v>125</v>
      </c>
      <c r="C5220" s="218">
        <v>2.1591999999999998</v>
      </c>
    </row>
    <row r="5221" spans="1:3" ht="15" customHeight="1" x14ac:dyDescent="0.25">
      <c r="A5221" s="216">
        <v>45866</v>
      </c>
      <c r="B5221" s="217" t="s">
        <v>125</v>
      </c>
      <c r="C5221" s="218">
        <v>2.1644999999999999</v>
      </c>
    </row>
    <row r="5222" spans="1:3" ht="15" customHeight="1" x14ac:dyDescent="0.25">
      <c r="A5222" s="216">
        <v>45867</v>
      </c>
      <c r="B5222" s="217" t="s">
        <v>125</v>
      </c>
      <c r="C5222" s="218">
        <v>2.1698</v>
      </c>
    </row>
    <row r="5223" spans="1:3" ht="15" customHeight="1" x14ac:dyDescent="0.25">
      <c r="A5223" s="216">
        <v>45868</v>
      </c>
      <c r="B5223" s="217" t="s">
        <v>125</v>
      </c>
      <c r="C5223" s="218">
        <v>2.1751</v>
      </c>
    </row>
    <row r="5224" spans="1:3" ht="15" customHeight="1" x14ac:dyDescent="0.25">
      <c r="A5224" s="216">
        <v>45869</v>
      </c>
      <c r="B5224" s="217" t="s">
        <v>125</v>
      </c>
      <c r="C5224" s="218">
        <v>2.1802999999999999</v>
      </c>
    </row>
    <row r="5225" spans="1:3" ht="15" customHeight="1" x14ac:dyDescent="0.25">
      <c r="A5225" s="216">
        <v>45870</v>
      </c>
      <c r="B5225" s="217" t="s">
        <v>125</v>
      </c>
      <c r="C5225" s="218">
        <v>2.1962000000000002</v>
      </c>
    </row>
    <row r="5226" spans="1:3" ht="15" customHeight="1" x14ac:dyDescent="0.25">
      <c r="A5226" s="216">
        <v>45873</v>
      </c>
      <c r="B5226" s="217" t="s">
        <v>125</v>
      </c>
      <c r="C5226" s="218">
        <v>2.2014999999999998</v>
      </c>
    </row>
    <row r="5227" spans="1:3" ht="15" customHeight="1" x14ac:dyDescent="0.25">
      <c r="A5227" s="216">
        <v>45874</v>
      </c>
      <c r="B5227" s="217" t="s">
        <v>125</v>
      </c>
      <c r="C5227" s="218">
        <v>2.2067999999999999</v>
      </c>
    </row>
    <row r="5228" spans="1:3" ht="15" customHeight="1" x14ac:dyDescent="0.25">
      <c r="A5228" s="216">
        <v>45875</v>
      </c>
      <c r="B5228" s="217" t="s">
        <v>125</v>
      </c>
      <c r="C5228" s="218">
        <v>2.2120000000000002</v>
      </c>
    </row>
    <row r="5229" spans="1:3" ht="15" customHeight="1" x14ac:dyDescent="0.25">
      <c r="A5229" s="216">
        <v>45876</v>
      </c>
      <c r="B5229" s="217" t="s">
        <v>125</v>
      </c>
      <c r="C5229" s="218">
        <v>2.2172999999999998</v>
      </c>
    </row>
    <row r="5230" spans="1:3" ht="15" customHeight="1" x14ac:dyDescent="0.25">
      <c r="A5230" s="216">
        <v>45877</v>
      </c>
      <c r="B5230" s="217" t="s">
        <v>125</v>
      </c>
      <c r="C5230" s="218">
        <v>2.2330999999999999</v>
      </c>
    </row>
    <row r="5231" spans="1:3" ht="15" customHeight="1" x14ac:dyDescent="0.25">
      <c r="A5231" s="216">
        <v>45880</v>
      </c>
      <c r="B5231" s="217" t="s">
        <v>125</v>
      </c>
      <c r="C5231" s="218">
        <v>2.2383000000000002</v>
      </c>
    </row>
    <row r="5232" spans="1:3" ht="15" customHeight="1" x14ac:dyDescent="0.25">
      <c r="A5232" s="216">
        <v>45881</v>
      </c>
      <c r="B5232" s="217" t="s">
        <v>125</v>
      </c>
      <c r="C5232" s="218">
        <v>2.2435999999999998</v>
      </c>
    </row>
    <row r="5233" spans="1:3" ht="15" customHeight="1" x14ac:dyDescent="0.25">
      <c r="A5233" s="216">
        <v>45882</v>
      </c>
      <c r="B5233" s="217" t="s">
        <v>125</v>
      </c>
      <c r="C5233" s="218">
        <v>2.2488999999999999</v>
      </c>
    </row>
    <row r="5234" spans="1:3" ht="15" customHeight="1" x14ac:dyDescent="0.25">
      <c r="A5234" s="216">
        <v>45883</v>
      </c>
      <c r="B5234" s="217" t="s">
        <v>125</v>
      </c>
      <c r="C5234" s="218">
        <v>2.2541000000000002</v>
      </c>
    </row>
    <row r="5235" spans="1:3" ht="15" customHeight="1" x14ac:dyDescent="0.25">
      <c r="A5235" s="216">
        <v>45884</v>
      </c>
      <c r="B5235" s="217" t="s">
        <v>125</v>
      </c>
      <c r="C5235" s="218">
        <v>2.2698999999999998</v>
      </c>
    </row>
    <row r="5236" spans="1:3" ht="15" customHeight="1" x14ac:dyDescent="0.25">
      <c r="A5236" s="216">
        <v>45887</v>
      </c>
      <c r="B5236" s="217" t="s">
        <v>125</v>
      </c>
      <c r="C5236" s="218">
        <v>2.2751999999999999</v>
      </c>
    </row>
    <row r="5237" spans="1:3" ht="15" customHeight="1" x14ac:dyDescent="0.25">
      <c r="A5237" s="216">
        <v>45888</v>
      </c>
      <c r="B5237" s="217" t="s">
        <v>125</v>
      </c>
      <c r="C5237" s="218">
        <v>2.2804000000000002</v>
      </c>
    </row>
    <row r="5238" spans="1:3" ht="15" customHeight="1" x14ac:dyDescent="0.25">
      <c r="A5238" s="216">
        <v>45889</v>
      </c>
      <c r="B5238" s="217" t="s">
        <v>125</v>
      </c>
      <c r="C5238" s="218">
        <v>2.2856999999999998</v>
      </c>
    </row>
    <row r="5239" spans="1:3" ht="15" customHeight="1" x14ac:dyDescent="0.25">
      <c r="A5239" s="216">
        <v>45890</v>
      </c>
      <c r="B5239" s="217" t="s">
        <v>125</v>
      </c>
      <c r="C5239" s="218">
        <v>2.2909000000000002</v>
      </c>
    </row>
    <row r="5240" spans="1:3" ht="15" customHeight="1" x14ac:dyDescent="0.25">
      <c r="A5240" s="216">
        <v>45891</v>
      </c>
      <c r="B5240" s="217" t="s">
        <v>125</v>
      </c>
      <c r="C5240" s="218">
        <v>2.3067000000000002</v>
      </c>
    </row>
    <row r="5241" spans="1:3" ht="15" customHeight="1" x14ac:dyDescent="0.25">
      <c r="A5241" s="216">
        <v>45894</v>
      </c>
      <c r="B5241" s="217" t="s">
        <v>125</v>
      </c>
      <c r="C5241" s="218">
        <v>2.3119000000000001</v>
      </c>
    </row>
    <row r="5242" spans="1:3" ht="15" customHeight="1" x14ac:dyDescent="0.25">
      <c r="A5242" s="216">
        <v>45895</v>
      </c>
      <c r="B5242" s="217" t="s">
        <v>125</v>
      </c>
      <c r="C5242" s="218">
        <v>2.3172000000000001</v>
      </c>
    </row>
    <row r="5243" spans="1:3" ht="15" customHeight="1" x14ac:dyDescent="0.25">
      <c r="A5243" s="216">
        <v>45896</v>
      </c>
      <c r="B5243" s="217" t="s">
        <v>125</v>
      </c>
      <c r="C5243" s="218">
        <v>2.3224</v>
      </c>
    </row>
    <row r="5244" spans="1:3" ht="15" customHeight="1" x14ac:dyDescent="0.25">
      <c r="A5244" s="216">
        <v>45897</v>
      </c>
      <c r="B5244" s="217" t="s">
        <v>125</v>
      </c>
      <c r="C5244" s="218">
        <v>2.3277000000000001</v>
      </c>
    </row>
    <row r="5245" spans="1:3" ht="15" customHeight="1" x14ac:dyDescent="0.25">
      <c r="A5245" s="216">
        <v>45898</v>
      </c>
      <c r="B5245" s="217" t="s">
        <v>125</v>
      </c>
      <c r="C5245" s="218">
        <v>2.3433999999999999</v>
      </c>
    </row>
    <row r="5246" spans="1:3" ht="15" customHeight="1" x14ac:dyDescent="0.25">
      <c r="A5246" s="216">
        <v>45901</v>
      </c>
      <c r="B5246" s="217" t="s">
        <v>125</v>
      </c>
      <c r="C5246" s="218">
        <v>2.3485999999999998</v>
      </c>
    </row>
    <row r="5247" spans="1:3" ht="15" customHeight="1" x14ac:dyDescent="0.25">
      <c r="A5247" s="216">
        <v>45902</v>
      </c>
      <c r="B5247" s="217" t="s">
        <v>125</v>
      </c>
      <c r="C5247" s="218">
        <v>2.3538999999999999</v>
      </c>
    </row>
    <row r="5248" spans="1:3" ht="15" customHeight="1" x14ac:dyDescent="0.25">
      <c r="A5248" s="216">
        <v>45903</v>
      </c>
      <c r="B5248" s="217" t="s">
        <v>125</v>
      </c>
      <c r="C5248" s="218">
        <v>2.3591000000000002</v>
      </c>
    </row>
    <row r="5249" spans="1:3" ht="15" customHeight="1" x14ac:dyDescent="0.25">
      <c r="A5249" s="216">
        <v>45904</v>
      </c>
      <c r="B5249" s="217" t="s">
        <v>125</v>
      </c>
      <c r="C5249" s="218">
        <v>2.3643999999999998</v>
      </c>
    </row>
    <row r="5250" spans="1:3" ht="15" customHeight="1" x14ac:dyDescent="0.25">
      <c r="A5250" s="216">
        <v>45905</v>
      </c>
      <c r="B5250" s="217" t="s">
        <v>125</v>
      </c>
      <c r="C5250" s="218">
        <v>2.3801000000000001</v>
      </c>
    </row>
    <row r="5251" spans="1:3" ht="15" customHeight="1" x14ac:dyDescent="0.25">
      <c r="A5251" s="216">
        <v>45908</v>
      </c>
      <c r="B5251" s="217" t="s">
        <v>125</v>
      </c>
      <c r="C5251" s="218">
        <v>2.3853</v>
      </c>
    </row>
    <row r="5252" spans="1:3" ht="15" customHeight="1" x14ac:dyDescent="0.25">
      <c r="A5252" s="216">
        <v>45909</v>
      </c>
      <c r="B5252" s="217" t="s">
        <v>125</v>
      </c>
      <c r="C5252" s="218">
        <v>2.3906000000000001</v>
      </c>
    </row>
    <row r="5253" spans="1:3" ht="15" customHeight="1" x14ac:dyDescent="0.25">
      <c r="A5253" s="216">
        <v>45910</v>
      </c>
      <c r="B5253" s="217" t="s">
        <v>125</v>
      </c>
      <c r="C5253" s="218">
        <v>2.3957999999999999</v>
      </c>
    </row>
    <row r="5254" spans="1:3" ht="15" customHeight="1" x14ac:dyDescent="0.25">
      <c r="A5254" s="216">
        <v>45911</v>
      </c>
      <c r="B5254" s="217" t="s">
        <v>125</v>
      </c>
      <c r="C5254" s="218">
        <v>2.4011</v>
      </c>
    </row>
    <row r="5255" spans="1:3" ht="15" customHeight="1" x14ac:dyDescent="0.25">
      <c r="A5255" s="216">
        <v>45912</v>
      </c>
      <c r="B5255" s="217" t="s">
        <v>125</v>
      </c>
      <c r="C5255" s="218">
        <v>2.4167999999999998</v>
      </c>
    </row>
    <row r="5256" spans="1:3" ht="15" customHeight="1" x14ac:dyDescent="0.25">
      <c r="A5256" s="216">
        <v>45915</v>
      </c>
      <c r="B5256" s="217" t="s">
        <v>125</v>
      </c>
      <c r="C5256" s="218">
        <v>2.4220000000000002</v>
      </c>
    </row>
    <row r="5257" spans="1:3" ht="15" customHeight="1" x14ac:dyDescent="0.25">
      <c r="A5257" s="216">
        <v>45916</v>
      </c>
      <c r="B5257" s="217" t="s">
        <v>125</v>
      </c>
      <c r="C5257" s="218">
        <v>2.4272999999999998</v>
      </c>
    </row>
    <row r="5258" spans="1:3" ht="15" customHeight="1" x14ac:dyDescent="0.25">
      <c r="A5258" s="216">
        <v>45917</v>
      </c>
      <c r="B5258" s="217" t="s">
        <v>125</v>
      </c>
      <c r="C5258" s="218">
        <v>2.4325000000000001</v>
      </c>
    </row>
    <row r="5259" spans="1:3" ht="15" customHeight="1" x14ac:dyDescent="0.25">
      <c r="A5259" s="216">
        <v>45918</v>
      </c>
      <c r="B5259" s="217" t="s">
        <v>125</v>
      </c>
      <c r="C5259" s="218">
        <v>2.4377</v>
      </c>
    </row>
    <row r="5260" spans="1:3" ht="15" customHeight="1" x14ac:dyDescent="0.25">
      <c r="A5260" s="216">
        <v>45919</v>
      </c>
      <c r="B5260" s="217" t="s">
        <v>125</v>
      </c>
      <c r="C5260" s="218">
        <v>2.4535</v>
      </c>
    </row>
    <row r="5261" spans="1:3" ht="15" customHeight="1" x14ac:dyDescent="0.25">
      <c r="A5261" s="216">
        <v>45922</v>
      </c>
      <c r="B5261" s="217" t="s">
        <v>125</v>
      </c>
      <c r="C5261" s="218">
        <v>2.4586999999999999</v>
      </c>
    </row>
    <row r="5262" spans="1:3" ht="15" customHeight="1" x14ac:dyDescent="0.25">
      <c r="A5262" s="216">
        <v>45923</v>
      </c>
      <c r="B5262" s="217" t="s">
        <v>125</v>
      </c>
      <c r="C5262" s="218">
        <v>2.464</v>
      </c>
    </row>
    <row r="5263" spans="1:3" ht="15" customHeight="1" x14ac:dyDescent="0.25">
      <c r="A5263" s="216">
        <v>45924</v>
      </c>
      <c r="B5263" s="217" t="s">
        <v>125</v>
      </c>
      <c r="C5263" s="218">
        <v>2.4693000000000001</v>
      </c>
    </row>
    <row r="5264" spans="1:3" ht="15" customHeight="1" x14ac:dyDescent="0.25">
      <c r="A5264" s="216">
        <v>45925</v>
      </c>
      <c r="B5264" s="217" t="s">
        <v>125</v>
      </c>
      <c r="C5264" s="218">
        <v>2.4744999999999999</v>
      </c>
    </row>
    <row r="5265" spans="1:3" ht="15" customHeight="1" x14ac:dyDescent="0.25">
      <c r="A5265" s="216">
        <v>45926</v>
      </c>
      <c r="B5265" s="217" t="s">
        <v>125</v>
      </c>
      <c r="C5265" s="218">
        <v>2.4904000000000002</v>
      </c>
    </row>
    <row r="5266" spans="1:3" ht="15" customHeight="1" x14ac:dyDescent="0.25">
      <c r="A5266" s="216">
        <v>45929</v>
      </c>
      <c r="B5266" s="217" t="s">
        <v>125</v>
      </c>
      <c r="C5266" s="218">
        <v>2.4956</v>
      </c>
    </row>
    <row r="5267" spans="1:3" ht="15" customHeight="1" x14ac:dyDescent="0.25">
      <c r="A5267" s="216">
        <v>45930</v>
      </c>
      <c r="B5267" s="217" t="s">
        <v>125</v>
      </c>
      <c r="C5267" s="218">
        <v>2.5009000000000001</v>
      </c>
    </row>
    <row r="5268" spans="1:3" ht="15" customHeight="1" x14ac:dyDescent="0.25">
      <c r="A5268" s="216">
        <v>45566</v>
      </c>
      <c r="B5268" s="217" t="s">
        <v>127</v>
      </c>
      <c r="C5268" s="218">
        <v>9.1000000000000004E-3</v>
      </c>
    </row>
    <row r="5269" spans="1:3" ht="15" customHeight="1" x14ac:dyDescent="0.25">
      <c r="A5269" s="216">
        <v>45567</v>
      </c>
      <c r="B5269" s="217" t="s">
        <v>127</v>
      </c>
      <c r="C5269" s="218">
        <v>1.8200000000000001E-2</v>
      </c>
    </row>
    <row r="5270" spans="1:3" ht="15" customHeight="1" x14ac:dyDescent="0.25">
      <c r="A5270" s="216">
        <v>45568</v>
      </c>
      <c r="B5270" s="217" t="s">
        <v>127</v>
      </c>
      <c r="C5270" s="218">
        <v>2.7400000000000001E-2</v>
      </c>
    </row>
    <row r="5271" spans="1:3" ht="15" customHeight="1" x14ac:dyDescent="0.25">
      <c r="A5271" s="216">
        <v>45569</v>
      </c>
      <c r="B5271" s="217" t="s">
        <v>127</v>
      </c>
      <c r="C5271" s="218">
        <v>5.4699999999999999E-2</v>
      </c>
    </row>
    <row r="5272" spans="1:3" ht="15" customHeight="1" x14ac:dyDescent="0.25">
      <c r="A5272" s="216">
        <v>45572</v>
      </c>
      <c r="B5272" s="217" t="s">
        <v>127</v>
      </c>
      <c r="C5272" s="218">
        <v>6.3799999999999996E-2</v>
      </c>
    </row>
    <row r="5273" spans="1:3" ht="15" customHeight="1" x14ac:dyDescent="0.25">
      <c r="A5273" s="216">
        <v>45573</v>
      </c>
      <c r="B5273" s="217" t="s">
        <v>127</v>
      </c>
      <c r="C5273" s="218">
        <v>7.2800000000000004E-2</v>
      </c>
    </row>
    <row r="5274" spans="1:3" ht="15" customHeight="1" x14ac:dyDescent="0.25">
      <c r="A5274" s="216">
        <v>45574</v>
      </c>
      <c r="B5274" s="217" t="s">
        <v>127</v>
      </c>
      <c r="C5274" s="218">
        <v>8.1900000000000001E-2</v>
      </c>
    </row>
    <row r="5275" spans="1:3" ht="15" customHeight="1" x14ac:dyDescent="0.25">
      <c r="A5275" s="216">
        <v>45575</v>
      </c>
      <c r="B5275" s="217" t="s">
        <v>127</v>
      </c>
      <c r="C5275" s="218">
        <v>9.0899999999999995E-2</v>
      </c>
    </row>
    <row r="5276" spans="1:3" ht="15" customHeight="1" x14ac:dyDescent="0.25">
      <c r="A5276" s="216">
        <v>45576</v>
      </c>
      <c r="B5276" s="217" t="s">
        <v>127</v>
      </c>
      <c r="C5276" s="218">
        <v>0.11799999999999999</v>
      </c>
    </row>
    <row r="5277" spans="1:3" ht="15" customHeight="1" x14ac:dyDescent="0.25">
      <c r="A5277" s="216">
        <v>45579</v>
      </c>
      <c r="B5277" s="217" t="s">
        <v>127</v>
      </c>
      <c r="C5277" s="218">
        <v>0.127</v>
      </c>
    </row>
    <row r="5278" spans="1:3" ht="15" customHeight="1" x14ac:dyDescent="0.25">
      <c r="A5278" s="216">
        <v>45580</v>
      </c>
      <c r="B5278" s="217" t="s">
        <v>127</v>
      </c>
      <c r="C5278" s="218">
        <v>0.13600000000000001</v>
      </c>
    </row>
    <row r="5279" spans="1:3" ht="15" customHeight="1" x14ac:dyDescent="0.25">
      <c r="A5279" s="216">
        <v>45581</v>
      </c>
      <c r="B5279" s="217" t="s">
        <v>127</v>
      </c>
      <c r="C5279" s="218">
        <v>0.14499999999999999</v>
      </c>
    </row>
    <row r="5280" spans="1:3" ht="15" customHeight="1" x14ac:dyDescent="0.25">
      <c r="A5280" s="216">
        <v>45582</v>
      </c>
      <c r="B5280" s="217" t="s">
        <v>127</v>
      </c>
      <c r="C5280" s="218">
        <v>0.154</v>
      </c>
    </row>
    <row r="5281" spans="1:3" ht="15" customHeight="1" x14ac:dyDescent="0.25">
      <c r="A5281" s="216">
        <v>45583</v>
      </c>
      <c r="B5281" s="217" t="s">
        <v>127</v>
      </c>
      <c r="C5281" s="218">
        <v>0.18099999999999999</v>
      </c>
    </row>
    <row r="5282" spans="1:3" ht="15" customHeight="1" x14ac:dyDescent="0.25">
      <c r="A5282" s="216">
        <v>45586</v>
      </c>
      <c r="B5282" s="217" t="s">
        <v>127</v>
      </c>
      <c r="C5282" s="218">
        <v>0.18990000000000001</v>
      </c>
    </row>
    <row r="5283" spans="1:3" ht="15" customHeight="1" x14ac:dyDescent="0.25">
      <c r="A5283" s="216">
        <v>45587</v>
      </c>
      <c r="B5283" s="217" t="s">
        <v>127</v>
      </c>
      <c r="C5283" s="218">
        <v>0.19889999999999999</v>
      </c>
    </row>
    <row r="5284" spans="1:3" ht="15" customHeight="1" x14ac:dyDescent="0.25">
      <c r="A5284" s="216">
        <v>45588</v>
      </c>
      <c r="B5284" s="217" t="s">
        <v>127</v>
      </c>
      <c r="C5284" s="218">
        <v>0.2077</v>
      </c>
    </row>
    <row r="5285" spans="1:3" ht="15" customHeight="1" x14ac:dyDescent="0.25">
      <c r="A5285" s="216">
        <v>45589</v>
      </c>
      <c r="B5285" s="217" t="s">
        <v>127</v>
      </c>
      <c r="C5285" s="218">
        <v>0.21640000000000001</v>
      </c>
    </row>
    <row r="5286" spans="1:3" ht="15" customHeight="1" x14ac:dyDescent="0.25">
      <c r="A5286" s="216">
        <v>45590</v>
      </c>
      <c r="B5286" s="217" t="s">
        <v>127</v>
      </c>
      <c r="C5286" s="218">
        <v>0.24249999999999999</v>
      </c>
    </row>
    <row r="5287" spans="1:3" ht="15" customHeight="1" x14ac:dyDescent="0.25">
      <c r="A5287" s="216">
        <v>45593</v>
      </c>
      <c r="B5287" s="217" t="s">
        <v>127</v>
      </c>
      <c r="C5287" s="218">
        <v>0.25109999999999999</v>
      </c>
    </row>
    <row r="5288" spans="1:3" ht="15" customHeight="1" x14ac:dyDescent="0.25">
      <c r="A5288" s="216">
        <v>45594</v>
      </c>
      <c r="B5288" s="217" t="s">
        <v>127</v>
      </c>
      <c r="C5288" s="218">
        <v>0.25979999999999998</v>
      </c>
    </row>
    <row r="5289" spans="1:3" ht="15" customHeight="1" x14ac:dyDescent="0.25">
      <c r="A5289" s="216">
        <v>45595</v>
      </c>
      <c r="B5289" s="217" t="s">
        <v>127</v>
      </c>
      <c r="C5289" s="218">
        <v>0.26829999999999998</v>
      </c>
    </row>
    <row r="5290" spans="1:3" ht="15" customHeight="1" x14ac:dyDescent="0.25">
      <c r="A5290" s="216">
        <v>45596</v>
      </c>
      <c r="B5290" s="217" t="s">
        <v>127</v>
      </c>
      <c r="C5290" s="218">
        <v>0.27689999999999998</v>
      </c>
    </row>
    <row r="5291" spans="1:3" ht="15" customHeight="1" x14ac:dyDescent="0.25">
      <c r="A5291" s="216">
        <v>45597</v>
      </c>
      <c r="B5291" s="217" t="s">
        <v>127</v>
      </c>
      <c r="C5291" s="218">
        <v>0.30249999999999999</v>
      </c>
    </row>
    <row r="5292" spans="1:3" ht="15" customHeight="1" x14ac:dyDescent="0.25">
      <c r="A5292" s="216">
        <v>45600</v>
      </c>
      <c r="B5292" s="217" t="s">
        <v>127</v>
      </c>
      <c r="C5292" s="218">
        <v>0.311</v>
      </c>
    </row>
    <row r="5293" spans="1:3" ht="15" customHeight="1" x14ac:dyDescent="0.25">
      <c r="A5293" s="216">
        <v>45601</v>
      </c>
      <c r="B5293" s="217" t="s">
        <v>127</v>
      </c>
      <c r="C5293" s="218">
        <v>0.31950000000000001</v>
      </c>
    </row>
    <row r="5294" spans="1:3" ht="15" customHeight="1" x14ac:dyDescent="0.25">
      <c r="A5294" s="216">
        <v>45602</v>
      </c>
      <c r="B5294" s="217" t="s">
        <v>127</v>
      </c>
      <c r="C5294" s="218">
        <v>0.32790000000000002</v>
      </c>
    </row>
    <row r="5295" spans="1:3" ht="15" customHeight="1" x14ac:dyDescent="0.25">
      <c r="A5295" s="216">
        <v>45603</v>
      </c>
      <c r="B5295" s="217" t="s">
        <v>127</v>
      </c>
      <c r="C5295" s="218">
        <v>0.33629999999999999</v>
      </c>
    </row>
    <row r="5296" spans="1:3" ht="15" customHeight="1" x14ac:dyDescent="0.25">
      <c r="A5296" s="216">
        <v>45604</v>
      </c>
      <c r="B5296" s="217" t="s">
        <v>127</v>
      </c>
      <c r="C5296" s="218">
        <v>0.36159999999999998</v>
      </c>
    </row>
    <row r="5297" spans="1:3" ht="15" customHeight="1" x14ac:dyDescent="0.25">
      <c r="A5297" s="216">
        <v>45607</v>
      </c>
      <c r="B5297" s="217" t="s">
        <v>127</v>
      </c>
      <c r="C5297" s="218">
        <v>0.37009999999999998</v>
      </c>
    </row>
    <row r="5298" spans="1:3" ht="15" customHeight="1" x14ac:dyDescent="0.25">
      <c r="A5298" s="216">
        <v>45608</v>
      </c>
      <c r="B5298" s="217" t="s">
        <v>127</v>
      </c>
      <c r="C5298" s="218">
        <v>0.3785</v>
      </c>
    </row>
    <row r="5299" spans="1:3" ht="15" customHeight="1" x14ac:dyDescent="0.25">
      <c r="A5299" s="216">
        <v>45609</v>
      </c>
      <c r="B5299" s="217" t="s">
        <v>127</v>
      </c>
      <c r="C5299" s="218">
        <v>0.38690000000000002</v>
      </c>
    </row>
    <row r="5300" spans="1:3" ht="15" customHeight="1" x14ac:dyDescent="0.25">
      <c r="A5300" s="216">
        <v>45610</v>
      </c>
      <c r="B5300" s="217" t="s">
        <v>127</v>
      </c>
      <c r="C5300" s="218">
        <v>0.39529999999999998</v>
      </c>
    </row>
    <row r="5301" spans="1:3" ht="15" customHeight="1" x14ac:dyDescent="0.25">
      <c r="A5301" s="216">
        <v>45611</v>
      </c>
      <c r="B5301" s="217" t="s">
        <v>127</v>
      </c>
      <c r="C5301" s="218">
        <v>0.4204</v>
      </c>
    </row>
    <row r="5302" spans="1:3" ht="15" customHeight="1" x14ac:dyDescent="0.25">
      <c r="A5302" s="216">
        <v>45614</v>
      </c>
      <c r="B5302" s="217" t="s">
        <v>127</v>
      </c>
      <c r="C5302" s="218">
        <v>0.42880000000000001</v>
      </c>
    </row>
    <row r="5303" spans="1:3" ht="15" customHeight="1" x14ac:dyDescent="0.25">
      <c r="A5303" s="216">
        <v>45615</v>
      </c>
      <c r="B5303" s="217" t="s">
        <v>127</v>
      </c>
      <c r="C5303" s="218">
        <v>0.43709999999999999</v>
      </c>
    </row>
    <row r="5304" spans="1:3" ht="15" customHeight="1" x14ac:dyDescent="0.25">
      <c r="A5304" s="216">
        <v>45616</v>
      </c>
      <c r="B5304" s="217" t="s">
        <v>127</v>
      </c>
      <c r="C5304" s="218">
        <v>0.44550000000000001</v>
      </c>
    </row>
    <row r="5305" spans="1:3" ht="15" customHeight="1" x14ac:dyDescent="0.25">
      <c r="A5305" s="216">
        <v>45617</v>
      </c>
      <c r="B5305" s="217" t="s">
        <v>127</v>
      </c>
      <c r="C5305" s="218">
        <v>0.45379999999999998</v>
      </c>
    </row>
    <row r="5306" spans="1:3" ht="15" customHeight="1" x14ac:dyDescent="0.25">
      <c r="A5306" s="216">
        <v>45618</v>
      </c>
      <c r="B5306" s="217" t="s">
        <v>127</v>
      </c>
      <c r="C5306" s="218">
        <v>0.47870000000000001</v>
      </c>
    </row>
    <row r="5307" spans="1:3" ht="15" customHeight="1" x14ac:dyDescent="0.25">
      <c r="A5307" s="216">
        <v>45621</v>
      </c>
      <c r="B5307" s="217" t="s">
        <v>127</v>
      </c>
      <c r="C5307" s="218">
        <v>0.48699999999999999</v>
      </c>
    </row>
    <row r="5308" spans="1:3" ht="15" customHeight="1" x14ac:dyDescent="0.25">
      <c r="A5308" s="216">
        <v>45622</v>
      </c>
      <c r="B5308" s="217" t="s">
        <v>127</v>
      </c>
      <c r="C5308" s="218">
        <v>0.49519999999999997</v>
      </c>
    </row>
    <row r="5309" spans="1:3" ht="15" customHeight="1" x14ac:dyDescent="0.25">
      <c r="A5309" s="216">
        <v>45623</v>
      </c>
      <c r="B5309" s="217" t="s">
        <v>127</v>
      </c>
      <c r="C5309" s="218">
        <v>0.50349999999999995</v>
      </c>
    </row>
    <row r="5310" spans="1:3" ht="15" customHeight="1" x14ac:dyDescent="0.25">
      <c r="A5310" s="216">
        <v>45624</v>
      </c>
      <c r="B5310" s="217" t="s">
        <v>127</v>
      </c>
      <c r="C5310" s="218">
        <v>0.51180000000000003</v>
      </c>
    </row>
    <row r="5311" spans="1:3" ht="15" customHeight="1" x14ac:dyDescent="0.25">
      <c r="A5311" s="216">
        <v>45625</v>
      </c>
      <c r="B5311" s="217" t="s">
        <v>127</v>
      </c>
      <c r="C5311" s="218">
        <v>0.53659999999999997</v>
      </c>
    </row>
    <row r="5312" spans="1:3" ht="15" customHeight="1" x14ac:dyDescent="0.25">
      <c r="A5312" s="216">
        <v>45628</v>
      </c>
      <c r="B5312" s="217" t="s">
        <v>127</v>
      </c>
      <c r="C5312" s="218">
        <v>0.54479999999999995</v>
      </c>
    </row>
    <row r="5313" spans="1:3" ht="15" customHeight="1" x14ac:dyDescent="0.25">
      <c r="A5313" s="216">
        <v>45629</v>
      </c>
      <c r="B5313" s="217" t="s">
        <v>127</v>
      </c>
      <c r="C5313" s="218">
        <v>0.55300000000000005</v>
      </c>
    </row>
    <row r="5314" spans="1:3" ht="15" customHeight="1" x14ac:dyDescent="0.25">
      <c r="A5314" s="216">
        <v>45630</v>
      </c>
      <c r="B5314" s="217" t="s">
        <v>127</v>
      </c>
      <c r="C5314" s="218">
        <v>0.56120000000000003</v>
      </c>
    </row>
    <row r="5315" spans="1:3" ht="15" customHeight="1" x14ac:dyDescent="0.25">
      <c r="A5315" s="216">
        <v>45631</v>
      </c>
      <c r="B5315" s="217" t="s">
        <v>127</v>
      </c>
      <c r="C5315" s="218">
        <v>0.56940000000000002</v>
      </c>
    </row>
    <row r="5316" spans="1:3" ht="15" customHeight="1" x14ac:dyDescent="0.25">
      <c r="A5316" s="216">
        <v>45632</v>
      </c>
      <c r="B5316" s="217" t="s">
        <v>127</v>
      </c>
      <c r="C5316" s="218">
        <v>0.59399999999999997</v>
      </c>
    </row>
    <row r="5317" spans="1:3" ht="15" customHeight="1" x14ac:dyDescent="0.25">
      <c r="A5317" s="216">
        <v>45635</v>
      </c>
      <c r="B5317" s="217" t="s">
        <v>127</v>
      </c>
      <c r="C5317" s="218">
        <v>0.60219999999999996</v>
      </c>
    </row>
    <row r="5318" spans="1:3" ht="15" customHeight="1" x14ac:dyDescent="0.25">
      <c r="A5318" s="216">
        <v>45636</v>
      </c>
      <c r="B5318" s="217" t="s">
        <v>127</v>
      </c>
      <c r="C5318" s="218">
        <v>0.61050000000000004</v>
      </c>
    </row>
    <row r="5319" spans="1:3" ht="15" customHeight="1" x14ac:dyDescent="0.25">
      <c r="A5319" s="216">
        <v>45637</v>
      </c>
      <c r="B5319" s="217" t="s">
        <v>127</v>
      </c>
      <c r="C5319" s="218">
        <v>0.61870000000000003</v>
      </c>
    </row>
    <row r="5320" spans="1:3" ht="15" customHeight="1" x14ac:dyDescent="0.25">
      <c r="A5320" s="216">
        <v>45638</v>
      </c>
      <c r="B5320" s="217" t="s">
        <v>127</v>
      </c>
      <c r="C5320" s="218">
        <v>0.62690000000000001</v>
      </c>
    </row>
    <row r="5321" spans="1:3" ht="15" customHeight="1" x14ac:dyDescent="0.25">
      <c r="A5321" s="216">
        <v>45639</v>
      </c>
      <c r="B5321" s="217" t="s">
        <v>127</v>
      </c>
      <c r="C5321" s="218">
        <v>0.65149999999999997</v>
      </c>
    </row>
    <row r="5322" spans="1:3" ht="15" customHeight="1" x14ac:dyDescent="0.25">
      <c r="A5322" s="216">
        <v>45642</v>
      </c>
      <c r="B5322" s="217" t="s">
        <v>127</v>
      </c>
      <c r="C5322" s="218">
        <v>0.65969999999999995</v>
      </c>
    </row>
    <row r="5323" spans="1:3" ht="15" customHeight="1" x14ac:dyDescent="0.25">
      <c r="A5323" s="216">
        <v>45643</v>
      </c>
      <c r="B5323" s="217" t="s">
        <v>127</v>
      </c>
      <c r="C5323" s="218">
        <v>0.66790000000000005</v>
      </c>
    </row>
    <row r="5324" spans="1:3" ht="15" customHeight="1" x14ac:dyDescent="0.25">
      <c r="A5324" s="216">
        <v>45644</v>
      </c>
      <c r="B5324" s="217" t="s">
        <v>127</v>
      </c>
      <c r="C5324" s="218">
        <v>0.67589999999999995</v>
      </c>
    </row>
    <row r="5325" spans="1:3" ht="15" customHeight="1" x14ac:dyDescent="0.25">
      <c r="A5325" s="216">
        <v>45645</v>
      </c>
      <c r="B5325" s="217" t="s">
        <v>127</v>
      </c>
      <c r="C5325" s="218">
        <v>0.68379999999999996</v>
      </c>
    </row>
    <row r="5326" spans="1:3" ht="15" customHeight="1" x14ac:dyDescent="0.25">
      <c r="A5326" s="216">
        <v>45646</v>
      </c>
      <c r="B5326" s="217" t="s">
        <v>127</v>
      </c>
      <c r="C5326" s="218">
        <v>0.7077</v>
      </c>
    </row>
    <row r="5327" spans="1:3" ht="15" customHeight="1" x14ac:dyDescent="0.25">
      <c r="A5327" s="216">
        <v>45649</v>
      </c>
      <c r="B5327" s="217" t="s">
        <v>127</v>
      </c>
      <c r="C5327" s="218">
        <v>0.71560000000000001</v>
      </c>
    </row>
    <row r="5328" spans="1:3" ht="15" customHeight="1" x14ac:dyDescent="0.25">
      <c r="A5328" s="216">
        <v>45650</v>
      </c>
      <c r="B5328" s="217" t="s">
        <v>127</v>
      </c>
      <c r="C5328" s="218">
        <v>0.72350000000000003</v>
      </c>
    </row>
    <row r="5329" spans="1:3" ht="15" customHeight="1" x14ac:dyDescent="0.25">
      <c r="A5329" s="216">
        <v>45651</v>
      </c>
      <c r="B5329" s="217" t="s">
        <v>127</v>
      </c>
      <c r="C5329" s="218">
        <v>0.73140000000000005</v>
      </c>
    </row>
    <row r="5330" spans="1:3" ht="15" customHeight="1" x14ac:dyDescent="0.25">
      <c r="A5330" s="216">
        <v>45652</v>
      </c>
      <c r="B5330" s="217" t="s">
        <v>127</v>
      </c>
      <c r="C5330" s="218">
        <v>0.73939999999999995</v>
      </c>
    </row>
    <row r="5331" spans="1:3" ht="15" customHeight="1" x14ac:dyDescent="0.25">
      <c r="A5331" s="216">
        <v>45653</v>
      </c>
      <c r="B5331" s="217" t="s">
        <v>127</v>
      </c>
      <c r="C5331" s="218">
        <v>0.76300000000000001</v>
      </c>
    </row>
    <row r="5332" spans="1:3" ht="15" customHeight="1" x14ac:dyDescent="0.25">
      <c r="A5332" s="216">
        <v>45656</v>
      </c>
      <c r="B5332" s="217" t="s">
        <v>127</v>
      </c>
      <c r="C5332" s="218">
        <v>0.77080000000000004</v>
      </c>
    </row>
    <row r="5333" spans="1:3" ht="15" customHeight="1" x14ac:dyDescent="0.25">
      <c r="A5333" s="216">
        <v>45657</v>
      </c>
      <c r="B5333" s="217" t="s">
        <v>127</v>
      </c>
      <c r="C5333" s="218">
        <v>0.77849999999999997</v>
      </c>
    </row>
    <row r="5334" spans="1:3" ht="15" customHeight="1" x14ac:dyDescent="0.25">
      <c r="A5334" s="216">
        <v>45659</v>
      </c>
      <c r="B5334" s="217" t="s">
        <v>127</v>
      </c>
      <c r="C5334" s="218">
        <v>0.79390000000000005</v>
      </c>
    </row>
    <row r="5335" spans="1:3" ht="15" customHeight="1" x14ac:dyDescent="0.25">
      <c r="A5335" s="216">
        <v>45660</v>
      </c>
      <c r="B5335" s="217" t="s">
        <v>127</v>
      </c>
      <c r="C5335" s="218">
        <v>0.81699999999999995</v>
      </c>
    </row>
    <row r="5336" spans="1:3" ht="15" customHeight="1" x14ac:dyDescent="0.25">
      <c r="A5336" s="216">
        <v>45663</v>
      </c>
      <c r="B5336" s="217" t="s">
        <v>127</v>
      </c>
      <c r="C5336" s="218">
        <v>0.82469999999999999</v>
      </c>
    </row>
    <row r="5337" spans="1:3" ht="15" customHeight="1" x14ac:dyDescent="0.25">
      <c r="A5337" s="216">
        <v>45664</v>
      </c>
      <c r="B5337" s="217" t="s">
        <v>127</v>
      </c>
      <c r="C5337" s="218">
        <v>0.83230000000000004</v>
      </c>
    </row>
    <row r="5338" spans="1:3" ht="15" customHeight="1" x14ac:dyDescent="0.25">
      <c r="A5338" s="216">
        <v>45665</v>
      </c>
      <c r="B5338" s="217" t="s">
        <v>127</v>
      </c>
      <c r="C5338" s="218">
        <v>0.84</v>
      </c>
    </row>
    <row r="5339" spans="1:3" ht="15" customHeight="1" x14ac:dyDescent="0.25">
      <c r="A5339" s="216">
        <v>45666</v>
      </c>
      <c r="B5339" s="217" t="s">
        <v>127</v>
      </c>
      <c r="C5339" s="218">
        <v>0.84760000000000002</v>
      </c>
    </row>
    <row r="5340" spans="1:3" ht="15" customHeight="1" x14ac:dyDescent="0.25">
      <c r="A5340" s="216">
        <v>45667</v>
      </c>
      <c r="B5340" s="217" t="s">
        <v>127</v>
      </c>
      <c r="C5340" s="218">
        <v>0.87039999999999995</v>
      </c>
    </row>
    <row r="5341" spans="1:3" ht="15" customHeight="1" x14ac:dyDescent="0.25">
      <c r="A5341" s="216">
        <v>45670</v>
      </c>
      <c r="B5341" s="217" t="s">
        <v>127</v>
      </c>
      <c r="C5341" s="218">
        <v>0.878</v>
      </c>
    </row>
    <row r="5342" spans="1:3" ht="15" customHeight="1" x14ac:dyDescent="0.25">
      <c r="A5342" s="216">
        <v>45671</v>
      </c>
      <c r="B5342" s="217" t="s">
        <v>127</v>
      </c>
      <c r="C5342" s="218">
        <v>0.88560000000000005</v>
      </c>
    </row>
    <row r="5343" spans="1:3" ht="15" customHeight="1" x14ac:dyDescent="0.25">
      <c r="A5343" s="216">
        <v>45672</v>
      </c>
      <c r="B5343" s="217" t="s">
        <v>127</v>
      </c>
      <c r="C5343" s="218">
        <v>0.89319999999999999</v>
      </c>
    </row>
    <row r="5344" spans="1:3" ht="15" customHeight="1" x14ac:dyDescent="0.25">
      <c r="A5344" s="216">
        <v>45673</v>
      </c>
      <c r="B5344" s="217" t="s">
        <v>127</v>
      </c>
      <c r="C5344" s="218">
        <v>0.90069999999999995</v>
      </c>
    </row>
    <row r="5345" spans="1:3" ht="15" customHeight="1" x14ac:dyDescent="0.25">
      <c r="A5345" s="216">
        <v>45674</v>
      </c>
      <c r="B5345" s="217" t="s">
        <v>127</v>
      </c>
      <c r="C5345" s="218">
        <v>0.9234</v>
      </c>
    </row>
    <row r="5346" spans="1:3" ht="15" customHeight="1" x14ac:dyDescent="0.25">
      <c r="A5346" s="216">
        <v>45677</v>
      </c>
      <c r="B5346" s="217" t="s">
        <v>127</v>
      </c>
      <c r="C5346" s="218">
        <v>0.93089999999999995</v>
      </c>
    </row>
    <row r="5347" spans="1:3" ht="15" customHeight="1" x14ac:dyDescent="0.25">
      <c r="A5347" s="216">
        <v>45678</v>
      </c>
      <c r="B5347" s="217" t="s">
        <v>127</v>
      </c>
      <c r="C5347" s="218">
        <v>0.9385</v>
      </c>
    </row>
    <row r="5348" spans="1:3" ht="15" customHeight="1" x14ac:dyDescent="0.25">
      <c r="A5348" s="216">
        <v>45679</v>
      </c>
      <c r="B5348" s="217" t="s">
        <v>127</v>
      </c>
      <c r="C5348" s="218">
        <v>0.94599999999999995</v>
      </c>
    </row>
    <row r="5349" spans="1:3" ht="15" customHeight="1" x14ac:dyDescent="0.25">
      <c r="A5349" s="216">
        <v>45680</v>
      </c>
      <c r="B5349" s="217" t="s">
        <v>127</v>
      </c>
      <c r="C5349" s="218">
        <v>0.95350000000000001</v>
      </c>
    </row>
    <row r="5350" spans="1:3" ht="15" customHeight="1" x14ac:dyDescent="0.25">
      <c r="A5350" s="216">
        <v>45681</v>
      </c>
      <c r="B5350" s="217" t="s">
        <v>127</v>
      </c>
      <c r="C5350" s="218">
        <v>0.97599999999999998</v>
      </c>
    </row>
    <row r="5351" spans="1:3" ht="15" customHeight="1" x14ac:dyDescent="0.25">
      <c r="A5351" s="216">
        <v>45684</v>
      </c>
      <c r="B5351" s="217" t="s">
        <v>127</v>
      </c>
      <c r="C5351" s="218">
        <v>0.98350000000000004</v>
      </c>
    </row>
    <row r="5352" spans="1:3" ht="15" customHeight="1" x14ac:dyDescent="0.25">
      <c r="A5352" s="216">
        <v>45685</v>
      </c>
      <c r="B5352" s="217" t="s">
        <v>127</v>
      </c>
      <c r="C5352" s="218">
        <v>0.9909</v>
      </c>
    </row>
    <row r="5353" spans="1:3" ht="15" customHeight="1" x14ac:dyDescent="0.25">
      <c r="A5353" s="216">
        <v>45686</v>
      </c>
      <c r="B5353" s="217" t="s">
        <v>127</v>
      </c>
      <c r="C5353" s="218">
        <v>0.99839999999999995</v>
      </c>
    </row>
    <row r="5354" spans="1:3" ht="15" customHeight="1" x14ac:dyDescent="0.25">
      <c r="A5354" s="216">
        <v>45687</v>
      </c>
      <c r="B5354" s="217" t="s">
        <v>127</v>
      </c>
      <c r="C5354" s="218">
        <v>1.0059</v>
      </c>
    </row>
    <row r="5355" spans="1:3" ht="15" customHeight="1" x14ac:dyDescent="0.25">
      <c r="A5355" s="216">
        <v>45688</v>
      </c>
      <c r="B5355" s="217" t="s">
        <v>127</v>
      </c>
      <c r="C5355" s="218">
        <v>1.0281</v>
      </c>
    </row>
    <row r="5356" spans="1:3" ht="15" customHeight="1" x14ac:dyDescent="0.25">
      <c r="A5356" s="216">
        <v>45691</v>
      </c>
      <c r="B5356" s="217" t="s">
        <v>127</v>
      </c>
      <c r="C5356" s="218">
        <v>1.0354000000000001</v>
      </c>
    </row>
    <row r="5357" spans="1:3" ht="15" customHeight="1" x14ac:dyDescent="0.25">
      <c r="A5357" s="216">
        <v>45692</v>
      </c>
      <c r="B5357" s="217" t="s">
        <v>127</v>
      </c>
      <c r="C5357" s="218">
        <v>1.0427999999999999</v>
      </c>
    </row>
    <row r="5358" spans="1:3" ht="15" customHeight="1" x14ac:dyDescent="0.25">
      <c r="A5358" s="216">
        <v>45693</v>
      </c>
      <c r="B5358" s="217" t="s">
        <v>127</v>
      </c>
      <c r="C5358" s="218">
        <v>1.0499000000000001</v>
      </c>
    </row>
    <row r="5359" spans="1:3" ht="15" customHeight="1" x14ac:dyDescent="0.25">
      <c r="A5359" s="216">
        <v>45694</v>
      </c>
      <c r="B5359" s="217" t="s">
        <v>127</v>
      </c>
      <c r="C5359" s="218">
        <v>1.0569999999999999</v>
      </c>
    </row>
    <row r="5360" spans="1:3" ht="15" customHeight="1" x14ac:dyDescent="0.25">
      <c r="A5360" s="216">
        <v>45695</v>
      </c>
      <c r="B5360" s="217" t="s">
        <v>127</v>
      </c>
      <c r="C5360" s="218">
        <v>1.0780000000000001</v>
      </c>
    </row>
    <row r="5361" spans="1:3" ht="15" customHeight="1" x14ac:dyDescent="0.25">
      <c r="A5361" s="216">
        <v>45698</v>
      </c>
      <c r="B5361" s="217" t="s">
        <v>127</v>
      </c>
      <c r="C5361" s="218">
        <v>1.085</v>
      </c>
    </row>
    <row r="5362" spans="1:3" ht="15" customHeight="1" x14ac:dyDescent="0.25">
      <c r="A5362" s="216">
        <v>45699</v>
      </c>
      <c r="B5362" s="217" t="s">
        <v>127</v>
      </c>
      <c r="C5362" s="218">
        <v>1.0920000000000001</v>
      </c>
    </row>
    <row r="5363" spans="1:3" ht="15" customHeight="1" x14ac:dyDescent="0.25">
      <c r="A5363" s="216">
        <v>45700</v>
      </c>
      <c r="B5363" s="217" t="s">
        <v>127</v>
      </c>
      <c r="C5363" s="218">
        <v>1.099</v>
      </c>
    </row>
    <row r="5364" spans="1:3" ht="15" customHeight="1" x14ac:dyDescent="0.25">
      <c r="A5364" s="216">
        <v>45701</v>
      </c>
      <c r="B5364" s="217" t="s">
        <v>127</v>
      </c>
      <c r="C5364" s="218">
        <v>1.1059000000000001</v>
      </c>
    </row>
    <row r="5365" spans="1:3" ht="15" customHeight="1" x14ac:dyDescent="0.25">
      <c r="A5365" s="216">
        <v>45702</v>
      </c>
      <c r="B5365" s="217" t="s">
        <v>127</v>
      </c>
      <c r="C5365" s="218">
        <v>1.1267</v>
      </c>
    </row>
    <row r="5366" spans="1:3" ht="15" customHeight="1" x14ac:dyDescent="0.25">
      <c r="A5366" s="216">
        <v>45705</v>
      </c>
      <c r="B5366" s="217" t="s">
        <v>127</v>
      </c>
      <c r="C5366" s="218">
        <v>1.1336999999999999</v>
      </c>
    </row>
    <row r="5367" spans="1:3" ht="15" customHeight="1" x14ac:dyDescent="0.25">
      <c r="A5367" s="216">
        <v>45706</v>
      </c>
      <c r="B5367" s="217" t="s">
        <v>127</v>
      </c>
      <c r="C5367" s="218">
        <v>1.1406000000000001</v>
      </c>
    </row>
    <row r="5368" spans="1:3" ht="15" customHeight="1" x14ac:dyDescent="0.25">
      <c r="A5368" s="216">
        <v>45707</v>
      </c>
      <c r="B5368" s="217" t="s">
        <v>127</v>
      </c>
      <c r="C5368" s="218">
        <v>1.1475</v>
      </c>
    </row>
    <row r="5369" spans="1:3" ht="15" customHeight="1" x14ac:dyDescent="0.25">
      <c r="A5369" s="216">
        <v>45708</v>
      </c>
      <c r="B5369" s="217" t="s">
        <v>127</v>
      </c>
      <c r="C5369" s="218">
        <v>1.1544000000000001</v>
      </c>
    </row>
    <row r="5370" spans="1:3" ht="15" customHeight="1" x14ac:dyDescent="0.25">
      <c r="A5370" s="216">
        <v>45709</v>
      </c>
      <c r="B5370" s="217" t="s">
        <v>127</v>
      </c>
      <c r="C5370" s="218">
        <v>1.1751</v>
      </c>
    </row>
    <row r="5371" spans="1:3" ht="15" customHeight="1" x14ac:dyDescent="0.25">
      <c r="A5371" s="216">
        <v>45712</v>
      </c>
      <c r="B5371" s="217" t="s">
        <v>127</v>
      </c>
      <c r="C5371" s="218">
        <v>1.1819999999999999</v>
      </c>
    </row>
    <row r="5372" spans="1:3" ht="15" customHeight="1" x14ac:dyDescent="0.25">
      <c r="A5372" s="216">
        <v>45713</v>
      </c>
      <c r="B5372" s="217" t="s">
        <v>127</v>
      </c>
      <c r="C5372" s="218">
        <v>1.1889000000000001</v>
      </c>
    </row>
    <row r="5373" spans="1:3" ht="15" customHeight="1" x14ac:dyDescent="0.25">
      <c r="A5373" s="216">
        <v>45714</v>
      </c>
      <c r="B5373" s="217" t="s">
        <v>127</v>
      </c>
      <c r="C5373" s="218">
        <v>1.1958</v>
      </c>
    </row>
    <row r="5374" spans="1:3" ht="15" customHeight="1" x14ac:dyDescent="0.25">
      <c r="A5374" s="216">
        <v>45715</v>
      </c>
      <c r="B5374" s="217" t="s">
        <v>127</v>
      </c>
      <c r="C5374" s="218">
        <v>1.2025999999999999</v>
      </c>
    </row>
    <row r="5375" spans="1:3" ht="15" customHeight="1" x14ac:dyDescent="0.25">
      <c r="A5375" s="216">
        <v>45716</v>
      </c>
      <c r="B5375" s="217" t="s">
        <v>127</v>
      </c>
      <c r="C5375" s="218">
        <v>1.2232000000000001</v>
      </c>
    </row>
    <row r="5376" spans="1:3" ht="15" customHeight="1" x14ac:dyDescent="0.25">
      <c r="A5376" s="216">
        <v>45719</v>
      </c>
      <c r="B5376" s="217" t="s">
        <v>127</v>
      </c>
      <c r="C5376" s="218">
        <v>1.23</v>
      </c>
    </row>
    <row r="5377" spans="1:3" ht="15" customHeight="1" x14ac:dyDescent="0.25">
      <c r="A5377" s="216">
        <v>45720</v>
      </c>
      <c r="B5377" s="217" t="s">
        <v>127</v>
      </c>
      <c r="C5377" s="218">
        <v>1.2367999999999999</v>
      </c>
    </row>
    <row r="5378" spans="1:3" ht="15" customHeight="1" x14ac:dyDescent="0.25">
      <c r="A5378" s="216">
        <v>45721</v>
      </c>
      <c r="B5378" s="217" t="s">
        <v>127</v>
      </c>
      <c r="C5378" s="218">
        <v>1.2436</v>
      </c>
    </row>
    <row r="5379" spans="1:3" ht="15" customHeight="1" x14ac:dyDescent="0.25">
      <c r="A5379" s="216">
        <v>45722</v>
      </c>
      <c r="B5379" s="217" t="s">
        <v>127</v>
      </c>
      <c r="C5379" s="218">
        <v>1.2504</v>
      </c>
    </row>
    <row r="5380" spans="1:3" ht="15" customHeight="1" x14ac:dyDescent="0.25">
      <c r="A5380" s="216">
        <v>45723</v>
      </c>
      <c r="B5380" s="217" t="s">
        <v>127</v>
      </c>
      <c r="C5380" s="218">
        <v>1.2706999999999999</v>
      </c>
    </row>
    <row r="5381" spans="1:3" ht="15" customHeight="1" x14ac:dyDescent="0.25">
      <c r="A5381" s="216">
        <v>45726</v>
      </c>
      <c r="B5381" s="217" t="s">
        <v>127</v>
      </c>
      <c r="C5381" s="218">
        <v>1.2774000000000001</v>
      </c>
    </row>
    <row r="5382" spans="1:3" ht="15" customHeight="1" x14ac:dyDescent="0.25">
      <c r="A5382" s="216">
        <v>45727</v>
      </c>
      <c r="B5382" s="217" t="s">
        <v>127</v>
      </c>
      <c r="C5382" s="218">
        <v>1.2842</v>
      </c>
    </row>
    <row r="5383" spans="1:3" ht="15" customHeight="1" x14ac:dyDescent="0.25">
      <c r="A5383" s="216">
        <v>45728</v>
      </c>
      <c r="B5383" s="217" t="s">
        <v>127</v>
      </c>
      <c r="C5383" s="218">
        <v>1.2906</v>
      </c>
    </row>
    <row r="5384" spans="1:3" ht="15" customHeight="1" x14ac:dyDescent="0.25">
      <c r="A5384" s="216">
        <v>45729</v>
      </c>
      <c r="B5384" s="217" t="s">
        <v>127</v>
      </c>
      <c r="C5384" s="218">
        <v>1.2969999999999999</v>
      </c>
    </row>
    <row r="5385" spans="1:3" ht="15" customHeight="1" x14ac:dyDescent="0.25">
      <c r="A5385" s="216">
        <v>45730</v>
      </c>
      <c r="B5385" s="217" t="s">
        <v>127</v>
      </c>
      <c r="C5385" s="218">
        <v>1.3162</v>
      </c>
    </row>
    <row r="5386" spans="1:3" ht="15" customHeight="1" x14ac:dyDescent="0.25">
      <c r="A5386" s="216">
        <v>45733</v>
      </c>
      <c r="B5386" s="217" t="s">
        <v>127</v>
      </c>
      <c r="C5386" s="218">
        <v>1.3226</v>
      </c>
    </row>
    <row r="5387" spans="1:3" ht="15" customHeight="1" x14ac:dyDescent="0.25">
      <c r="A5387" s="216">
        <v>45734</v>
      </c>
      <c r="B5387" s="217" t="s">
        <v>127</v>
      </c>
      <c r="C5387" s="218">
        <v>1.329</v>
      </c>
    </row>
    <row r="5388" spans="1:3" ht="15" customHeight="1" x14ac:dyDescent="0.25">
      <c r="A5388" s="216">
        <v>45735</v>
      </c>
      <c r="B5388" s="217" t="s">
        <v>127</v>
      </c>
      <c r="C5388" s="218">
        <v>1.3352999999999999</v>
      </c>
    </row>
    <row r="5389" spans="1:3" ht="15" customHeight="1" x14ac:dyDescent="0.25">
      <c r="A5389" s="216">
        <v>45736</v>
      </c>
      <c r="B5389" s="217" t="s">
        <v>127</v>
      </c>
      <c r="C5389" s="218">
        <v>1.3416999999999999</v>
      </c>
    </row>
    <row r="5390" spans="1:3" ht="15" customHeight="1" x14ac:dyDescent="0.25">
      <c r="A5390" s="216">
        <v>45737</v>
      </c>
      <c r="B5390" s="217" t="s">
        <v>127</v>
      </c>
      <c r="C5390" s="218">
        <v>1.3607</v>
      </c>
    </row>
    <row r="5391" spans="1:3" ht="15" customHeight="1" x14ac:dyDescent="0.25">
      <c r="A5391" s="216">
        <v>45740</v>
      </c>
      <c r="B5391" s="217" t="s">
        <v>127</v>
      </c>
      <c r="C5391" s="218">
        <v>1.367</v>
      </c>
    </row>
    <row r="5392" spans="1:3" ht="15" customHeight="1" x14ac:dyDescent="0.25">
      <c r="A5392" s="216">
        <v>45741</v>
      </c>
      <c r="B5392" s="217" t="s">
        <v>127</v>
      </c>
      <c r="C5392" s="218">
        <v>1.3734</v>
      </c>
    </row>
    <row r="5393" spans="1:3" ht="15" customHeight="1" x14ac:dyDescent="0.25">
      <c r="A5393" s="216">
        <v>45742</v>
      </c>
      <c r="B5393" s="217" t="s">
        <v>127</v>
      </c>
      <c r="C5393" s="218">
        <v>1.3796999999999999</v>
      </c>
    </row>
    <row r="5394" spans="1:3" ht="15" customHeight="1" x14ac:dyDescent="0.25">
      <c r="A5394" s="216">
        <v>45743</v>
      </c>
      <c r="B5394" s="217" t="s">
        <v>127</v>
      </c>
      <c r="C5394" s="218">
        <v>1.3859999999999999</v>
      </c>
    </row>
    <row r="5395" spans="1:3" ht="15" customHeight="1" x14ac:dyDescent="0.25">
      <c r="A5395" s="216">
        <v>45744</v>
      </c>
      <c r="B5395" s="217" t="s">
        <v>127</v>
      </c>
      <c r="C5395" s="218">
        <v>1.405</v>
      </c>
    </row>
    <row r="5396" spans="1:3" ht="15" customHeight="1" x14ac:dyDescent="0.25">
      <c r="A5396" s="216">
        <v>45747</v>
      </c>
      <c r="B5396" s="217" t="s">
        <v>127</v>
      </c>
      <c r="C5396" s="218">
        <v>1.4113</v>
      </c>
    </row>
    <row r="5397" spans="1:3" ht="15" customHeight="1" x14ac:dyDescent="0.25">
      <c r="A5397" s="216">
        <v>45748</v>
      </c>
      <c r="B5397" s="217" t="s">
        <v>127</v>
      </c>
      <c r="C5397" s="218">
        <v>1.4177</v>
      </c>
    </row>
    <row r="5398" spans="1:3" ht="15" customHeight="1" x14ac:dyDescent="0.25">
      <c r="A5398" s="216">
        <v>45749</v>
      </c>
      <c r="B5398" s="217" t="s">
        <v>127</v>
      </c>
      <c r="C5398" s="218">
        <v>1.4238999999999999</v>
      </c>
    </row>
    <row r="5399" spans="1:3" ht="15" customHeight="1" x14ac:dyDescent="0.25">
      <c r="A5399" s="216">
        <v>45750</v>
      </c>
      <c r="B5399" s="217" t="s">
        <v>127</v>
      </c>
      <c r="C5399" s="218">
        <v>1.4301999999999999</v>
      </c>
    </row>
    <row r="5400" spans="1:3" ht="15" customHeight="1" x14ac:dyDescent="0.25">
      <c r="A5400" s="216">
        <v>45751</v>
      </c>
      <c r="B5400" s="217" t="s">
        <v>127</v>
      </c>
      <c r="C5400" s="218">
        <v>1.4488000000000001</v>
      </c>
    </row>
    <row r="5401" spans="1:3" ht="15" customHeight="1" x14ac:dyDescent="0.25">
      <c r="A5401" s="216">
        <v>45754</v>
      </c>
      <c r="B5401" s="217" t="s">
        <v>127</v>
      </c>
      <c r="C5401" s="218">
        <v>1.4550000000000001</v>
      </c>
    </row>
    <row r="5402" spans="1:3" ht="15" customHeight="1" x14ac:dyDescent="0.25">
      <c r="A5402" s="216">
        <v>45755</v>
      </c>
      <c r="B5402" s="217" t="s">
        <v>127</v>
      </c>
      <c r="C5402" s="218">
        <v>1.4612000000000001</v>
      </c>
    </row>
    <row r="5403" spans="1:3" ht="15" customHeight="1" x14ac:dyDescent="0.25">
      <c r="A5403" s="216">
        <v>45756</v>
      </c>
      <c r="B5403" s="217" t="s">
        <v>127</v>
      </c>
      <c r="C5403" s="218">
        <v>1.4674</v>
      </c>
    </row>
    <row r="5404" spans="1:3" ht="15" customHeight="1" x14ac:dyDescent="0.25">
      <c r="A5404" s="216">
        <v>45757</v>
      </c>
      <c r="B5404" s="217" t="s">
        <v>127</v>
      </c>
      <c r="C5404" s="218">
        <v>1.4736</v>
      </c>
    </row>
    <row r="5405" spans="1:3" ht="15" customHeight="1" x14ac:dyDescent="0.25">
      <c r="A5405" s="216">
        <v>45758</v>
      </c>
      <c r="B5405" s="217" t="s">
        <v>127</v>
      </c>
      <c r="C5405" s="218">
        <v>1.4921</v>
      </c>
    </row>
    <row r="5406" spans="1:3" ht="15" customHeight="1" x14ac:dyDescent="0.25">
      <c r="A5406" s="216">
        <v>45761</v>
      </c>
      <c r="B5406" s="217" t="s">
        <v>127</v>
      </c>
      <c r="C5406" s="218">
        <v>1.4982</v>
      </c>
    </row>
    <row r="5407" spans="1:3" ht="15" customHeight="1" x14ac:dyDescent="0.25">
      <c r="A5407" s="216">
        <v>45762</v>
      </c>
      <c r="B5407" s="217" t="s">
        <v>127</v>
      </c>
      <c r="C5407" s="218">
        <v>1.5044</v>
      </c>
    </row>
    <row r="5408" spans="1:3" ht="15" customHeight="1" x14ac:dyDescent="0.25">
      <c r="A5408" s="216">
        <v>45763</v>
      </c>
      <c r="B5408" s="217" t="s">
        <v>127</v>
      </c>
      <c r="C5408" s="218">
        <v>1.5105</v>
      </c>
    </row>
    <row r="5409" spans="1:3" ht="15" customHeight="1" x14ac:dyDescent="0.25">
      <c r="A5409" s="216">
        <v>45764</v>
      </c>
      <c r="B5409" s="217" t="s">
        <v>127</v>
      </c>
      <c r="C5409" s="218">
        <v>1.5412999999999999</v>
      </c>
    </row>
    <row r="5410" spans="1:3" ht="15" customHeight="1" x14ac:dyDescent="0.25">
      <c r="A5410" s="216">
        <v>45769</v>
      </c>
      <c r="B5410" s="217" t="s">
        <v>127</v>
      </c>
      <c r="C5410" s="218">
        <v>1.5474000000000001</v>
      </c>
    </row>
    <row r="5411" spans="1:3" ht="15" customHeight="1" x14ac:dyDescent="0.25">
      <c r="A5411" s="216">
        <v>45770</v>
      </c>
      <c r="B5411" s="217" t="s">
        <v>127</v>
      </c>
      <c r="C5411" s="218">
        <v>1.5532999999999999</v>
      </c>
    </row>
    <row r="5412" spans="1:3" ht="15" customHeight="1" x14ac:dyDescent="0.25">
      <c r="A5412" s="216">
        <v>45771</v>
      </c>
      <c r="B5412" s="217" t="s">
        <v>127</v>
      </c>
      <c r="C5412" s="218">
        <v>1.5590999999999999</v>
      </c>
    </row>
    <row r="5413" spans="1:3" ht="15" customHeight="1" x14ac:dyDescent="0.25">
      <c r="A5413" s="216">
        <v>45772</v>
      </c>
      <c r="B5413" s="217" t="s">
        <v>127</v>
      </c>
      <c r="C5413" s="218">
        <v>1.5764</v>
      </c>
    </row>
    <row r="5414" spans="1:3" ht="15" customHeight="1" x14ac:dyDescent="0.25">
      <c r="A5414" s="216">
        <v>45775</v>
      </c>
      <c r="B5414" s="217" t="s">
        <v>127</v>
      </c>
      <c r="C5414" s="218">
        <v>1.5821000000000001</v>
      </c>
    </row>
    <row r="5415" spans="1:3" ht="15" customHeight="1" x14ac:dyDescent="0.25">
      <c r="A5415" s="216">
        <v>45776</v>
      </c>
      <c r="B5415" s="217" t="s">
        <v>127</v>
      </c>
      <c r="C5415" s="218">
        <v>1.5879000000000001</v>
      </c>
    </row>
    <row r="5416" spans="1:3" ht="15" customHeight="1" x14ac:dyDescent="0.25">
      <c r="A5416" s="216">
        <v>45777</v>
      </c>
      <c r="B5416" s="217" t="s">
        <v>127</v>
      </c>
      <c r="C5416" s="218">
        <v>1.5992</v>
      </c>
    </row>
    <row r="5417" spans="1:3" ht="15" customHeight="1" x14ac:dyDescent="0.25">
      <c r="A5417" s="216">
        <v>45779</v>
      </c>
      <c r="B5417" s="217" t="s">
        <v>127</v>
      </c>
      <c r="C5417" s="218">
        <v>1.6162000000000001</v>
      </c>
    </row>
    <row r="5418" spans="1:3" ht="15" customHeight="1" x14ac:dyDescent="0.25">
      <c r="A5418" s="216">
        <v>45782</v>
      </c>
      <c r="B5418" s="217" t="s">
        <v>127</v>
      </c>
      <c r="C5418" s="218">
        <v>1.6218999999999999</v>
      </c>
    </row>
    <row r="5419" spans="1:3" ht="15" customHeight="1" x14ac:dyDescent="0.25">
      <c r="A5419" s="216">
        <v>45783</v>
      </c>
      <c r="B5419" s="217" t="s">
        <v>127</v>
      </c>
      <c r="C5419" s="218">
        <v>1.6274999999999999</v>
      </c>
    </row>
    <row r="5420" spans="1:3" ht="15" customHeight="1" x14ac:dyDescent="0.25">
      <c r="A5420" s="216">
        <v>45784</v>
      </c>
      <c r="B5420" s="217" t="s">
        <v>127</v>
      </c>
      <c r="C5420" s="218">
        <v>1.6332</v>
      </c>
    </row>
    <row r="5421" spans="1:3" ht="15" customHeight="1" x14ac:dyDescent="0.25">
      <c r="A5421" s="216">
        <v>45785</v>
      </c>
      <c r="B5421" s="217" t="s">
        <v>127</v>
      </c>
      <c r="C5421" s="218">
        <v>1.6388</v>
      </c>
    </row>
    <row r="5422" spans="1:3" ht="15" customHeight="1" x14ac:dyDescent="0.25">
      <c r="A5422" s="216">
        <v>45786</v>
      </c>
      <c r="B5422" s="217" t="s">
        <v>127</v>
      </c>
      <c r="C5422" s="218">
        <v>1.6556</v>
      </c>
    </row>
    <row r="5423" spans="1:3" ht="15" customHeight="1" x14ac:dyDescent="0.25">
      <c r="A5423" s="216">
        <v>45789</v>
      </c>
      <c r="B5423" s="217" t="s">
        <v>127</v>
      </c>
      <c r="C5423" s="218">
        <v>1.6612</v>
      </c>
    </row>
    <row r="5424" spans="1:3" ht="15" customHeight="1" x14ac:dyDescent="0.25">
      <c r="A5424" s="216">
        <v>45790</v>
      </c>
      <c r="B5424" s="217" t="s">
        <v>127</v>
      </c>
      <c r="C5424" s="218">
        <v>1.6668000000000001</v>
      </c>
    </row>
    <row r="5425" spans="1:3" ht="15" customHeight="1" x14ac:dyDescent="0.25">
      <c r="A5425" s="216">
        <v>45791</v>
      </c>
      <c r="B5425" s="217" t="s">
        <v>127</v>
      </c>
      <c r="C5425" s="218">
        <v>1.6724000000000001</v>
      </c>
    </row>
    <row r="5426" spans="1:3" ht="15" customHeight="1" x14ac:dyDescent="0.25">
      <c r="A5426" s="216">
        <v>45792</v>
      </c>
      <c r="B5426" s="217" t="s">
        <v>127</v>
      </c>
      <c r="C5426" s="218">
        <v>1.6778999999999999</v>
      </c>
    </row>
    <row r="5427" spans="1:3" ht="15" customHeight="1" x14ac:dyDescent="0.25">
      <c r="A5427" s="216">
        <v>45793</v>
      </c>
      <c r="B5427" s="217" t="s">
        <v>127</v>
      </c>
      <c r="C5427" s="218">
        <v>1.6947000000000001</v>
      </c>
    </row>
    <row r="5428" spans="1:3" ht="15" customHeight="1" x14ac:dyDescent="0.25">
      <c r="A5428" s="216">
        <v>45796</v>
      </c>
      <c r="B5428" s="217" t="s">
        <v>127</v>
      </c>
      <c r="C5428" s="218">
        <v>1.7002999999999999</v>
      </c>
    </row>
    <row r="5429" spans="1:3" ht="15" customHeight="1" x14ac:dyDescent="0.25">
      <c r="A5429" s="216">
        <v>45797</v>
      </c>
      <c r="B5429" s="217" t="s">
        <v>127</v>
      </c>
      <c r="C5429" s="218">
        <v>1.7058</v>
      </c>
    </row>
    <row r="5430" spans="1:3" ht="15" customHeight="1" x14ac:dyDescent="0.25">
      <c r="A5430" s="216">
        <v>45798</v>
      </c>
      <c r="B5430" s="217" t="s">
        <v>127</v>
      </c>
      <c r="C5430" s="218">
        <v>1.7114</v>
      </c>
    </row>
    <row r="5431" spans="1:3" ht="15" customHeight="1" x14ac:dyDescent="0.25">
      <c r="A5431" s="216">
        <v>45799</v>
      </c>
      <c r="B5431" s="217" t="s">
        <v>127</v>
      </c>
      <c r="C5431" s="218">
        <v>1.7170000000000001</v>
      </c>
    </row>
    <row r="5432" spans="1:3" ht="15" customHeight="1" x14ac:dyDescent="0.25">
      <c r="A5432" s="216">
        <v>45800</v>
      </c>
      <c r="B5432" s="217" t="s">
        <v>127</v>
      </c>
      <c r="C5432" s="218">
        <v>1.7337</v>
      </c>
    </row>
    <row r="5433" spans="1:3" ht="15" customHeight="1" x14ac:dyDescent="0.25">
      <c r="A5433" s="216">
        <v>45803</v>
      </c>
      <c r="B5433" s="217" t="s">
        <v>127</v>
      </c>
      <c r="C5433" s="218">
        <v>1.7393000000000001</v>
      </c>
    </row>
    <row r="5434" spans="1:3" ht="15" customHeight="1" x14ac:dyDescent="0.25">
      <c r="A5434" s="216">
        <v>45804</v>
      </c>
      <c r="B5434" s="217" t="s">
        <v>127</v>
      </c>
      <c r="C5434" s="218">
        <v>1.7448999999999999</v>
      </c>
    </row>
    <row r="5435" spans="1:3" ht="15" customHeight="1" x14ac:dyDescent="0.25">
      <c r="A5435" s="216">
        <v>45805</v>
      </c>
      <c r="B5435" s="217" t="s">
        <v>127</v>
      </c>
      <c r="C5435" s="218">
        <v>1.7504999999999999</v>
      </c>
    </row>
    <row r="5436" spans="1:3" ht="15" customHeight="1" x14ac:dyDescent="0.25">
      <c r="A5436" s="216">
        <v>45806</v>
      </c>
      <c r="B5436" s="217" t="s">
        <v>127</v>
      </c>
      <c r="C5436" s="218">
        <v>1.7561</v>
      </c>
    </row>
    <row r="5437" spans="1:3" ht="15" customHeight="1" x14ac:dyDescent="0.25">
      <c r="A5437" s="216">
        <v>45807</v>
      </c>
      <c r="B5437" s="217" t="s">
        <v>127</v>
      </c>
      <c r="C5437" s="218">
        <v>1.7727999999999999</v>
      </c>
    </row>
    <row r="5438" spans="1:3" ht="15" customHeight="1" x14ac:dyDescent="0.25">
      <c r="A5438" s="216">
        <v>45810</v>
      </c>
      <c r="B5438" s="217" t="s">
        <v>127</v>
      </c>
      <c r="C5438" s="218">
        <v>1.7783</v>
      </c>
    </row>
    <row r="5439" spans="1:3" ht="15" customHeight="1" x14ac:dyDescent="0.25">
      <c r="A5439" s="216">
        <v>45811</v>
      </c>
      <c r="B5439" s="217" t="s">
        <v>127</v>
      </c>
      <c r="C5439" s="218">
        <v>1.7838000000000001</v>
      </c>
    </row>
    <row r="5440" spans="1:3" ht="15" customHeight="1" x14ac:dyDescent="0.25">
      <c r="A5440" s="216">
        <v>45812</v>
      </c>
      <c r="B5440" s="217" t="s">
        <v>127</v>
      </c>
      <c r="C5440" s="218">
        <v>1.7892999999999999</v>
      </c>
    </row>
    <row r="5441" spans="1:3" ht="15" customHeight="1" x14ac:dyDescent="0.25">
      <c r="A5441" s="216">
        <v>45813</v>
      </c>
      <c r="B5441" s="217" t="s">
        <v>127</v>
      </c>
      <c r="C5441" s="218">
        <v>1.7947</v>
      </c>
    </row>
    <row r="5442" spans="1:3" ht="15" customHeight="1" x14ac:dyDescent="0.25">
      <c r="A5442" s="216">
        <v>45814</v>
      </c>
      <c r="B5442" s="217" t="s">
        <v>127</v>
      </c>
      <c r="C5442" s="218">
        <v>1.8109999999999999</v>
      </c>
    </row>
    <row r="5443" spans="1:3" ht="15" customHeight="1" x14ac:dyDescent="0.25">
      <c r="A5443" s="216">
        <v>45817</v>
      </c>
      <c r="B5443" s="217" t="s">
        <v>127</v>
      </c>
      <c r="C5443" s="218">
        <v>1.8165</v>
      </c>
    </row>
    <row r="5444" spans="1:3" ht="15" customHeight="1" x14ac:dyDescent="0.25">
      <c r="A5444" s="216">
        <v>45818</v>
      </c>
      <c r="B5444" s="217" t="s">
        <v>127</v>
      </c>
      <c r="C5444" s="218">
        <v>1.8219000000000001</v>
      </c>
    </row>
    <row r="5445" spans="1:3" ht="15" customHeight="1" x14ac:dyDescent="0.25">
      <c r="A5445" s="216">
        <v>45819</v>
      </c>
      <c r="B5445" s="217" t="s">
        <v>127</v>
      </c>
      <c r="C5445" s="218">
        <v>1.827</v>
      </c>
    </row>
    <row r="5446" spans="1:3" ht="15" customHeight="1" x14ac:dyDescent="0.25">
      <c r="A5446" s="216">
        <v>45820</v>
      </c>
      <c r="B5446" s="217" t="s">
        <v>127</v>
      </c>
      <c r="C5446" s="218">
        <v>1.8321000000000001</v>
      </c>
    </row>
    <row r="5447" spans="1:3" ht="15" customHeight="1" x14ac:dyDescent="0.25">
      <c r="A5447" s="216">
        <v>45821</v>
      </c>
      <c r="B5447" s="217" t="s">
        <v>127</v>
      </c>
      <c r="C5447" s="218">
        <v>1.8472999999999999</v>
      </c>
    </row>
    <row r="5448" spans="1:3" ht="15" customHeight="1" x14ac:dyDescent="0.25">
      <c r="A5448" s="216">
        <v>45824</v>
      </c>
      <c r="B5448" s="217" t="s">
        <v>127</v>
      </c>
      <c r="C5448" s="218">
        <v>1.8523000000000001</v>
      </c>
    </row>
    <row r="5449" spans="1:3" ht="15" customHeight="1" x14ac:dyDescent="0.25">
      <c r="A5449" s="216">
        <v>45825</v>
      </c>
      <c r="B5449" s="217" t="s">
        <v>127</v>
      </c>
      <c r="C5449" s="218">
        <v>1.8573</v>
      </c>
    </row>
    <row r="5450" spans="1:3" ht="15" customHeight="1" x14ac:dyDescent="0.25">
      <c r="A5450" s="216">
        <v>45826</v>
      </c>
      <c r="B5450" s="217" t="s">
        <v>127</v>
      </c>
      <c r="C5450" s="218">
        <v>1.8623000000000001</v>
      </c>
    </row>
    <row r="5451" spans="1:3" ht="15" customHeight="1" x14ac:dyDescent="0.25">
      <c r="A5451" s="216">
        <v>45827</v>
      </c>
      <c r="B5451" s="217" t="s">
        <v>127</v>
      </c>
      <c r="C5451" s="218">
        <v>1.8673</v>
      </c>
    </row>
    <row r="5452" spans="1:3" ht="15" customHeight="1" x14ac:dyDescent="0.25">
      <c r="A5452" s="216">
        <v>45828</v>
      </c>
      <c r="B5452" s="217" t="s">
        <v>127</v>
      </c>
      <c r="C5452" s="218">
        <v>1.8823000000000001</v>
      </c>
    </row>
    <row r="5453" spans="1:3" ht="15" customHeight="1" x14ac:dyDescent="0.25">
      <c r="A5453" s="216">
        <v>45831</v>
      </c>
      <c r="B5453" s="217" t="s">
        <v>127</v>
      </c>
      <c r="C5453" s="218">
        <v>1.8873</v>
      </c>
    </row>
    <row r="5454" spans="1:3" ht="15" customHeight="1" x14ac:dyDescent="0.25">
      <c r="A5454" s="216">
        <v>45832</v>
      </c>
      <c r="B5454" s="217" t="s">
        <v>127</v>
      </c>
      <c r="C5454" s="218">
        <v>1.8923000000000001</v>
      </c>
    </row>
    <row r="5455" spans="1:3" ht="15" customHeight="1" x14ac:dyDescent="0.25">
      <c r="A5455" s="216">
        <v>45833</v>
      </c>
      <c r="B5455" s="217" t="s">
        <v>127</v>
      </c>
      <c r="C5455" s="218">
        <v>1.8973</v>
      </c>
    </row>
    <row r="5456" spans="1:3" ht="15" customHeight="1" x14ac:dyDescent="0.25">
      <c r="A5456" s="216">
        <v>45834</v>
      </c>
      <c r="B5456" s="217" t="s">
        <v>127</v>
      </c>
      <c r="C5456" s="218">
        <v>1.9023000000000001</v>
      </c>
    </row>
    <row r="5457" spans="1:3" ht="15" customHeight="1" x14ac:dyDescent="0.25">
      <c r="A5457" s="216">
        <v>45835</v>
      </c>
      <c r="B5457" s="217" t="s">
        <v>127</v>
      </c>
      <c r="C5457" s="218">
        <v>1.9173</v>
      </c>
    </row>
    <row r="5458" spans="1:3" ht="15" customHeight="1" x14ac:dyDescent="0.25">
      <c r="A5458" s="216">
        <v>45838</v>
      </c>
      <c r="B5458" s="217" t="s">
        <v>127</v>
      </c>
      <c r="C5458" s="218">
        <v>1.9222999999999999</v>
      </c>
    </row>
    <row r="5459" spans="1:3" ht="15" customHeight="1" x14ac:dyDescent="0.25">
      <c r="A5459" s="216">
        <v>45839</v>
      </c>
      <c r="B5459" s="217" t="s">
        <v>127</v>
      </c>
      <c r="C5459" s="218">
        <v>1.9273</v>
      </c>
    </row>
    <row r="5460" spans="1:3" ht="15" customHeight="1" x14ac:dyDescent="0.25">
      <c r="A5460" s="216">
        <v>45840</v>
      </c>
      <c r="B5460" s="217" t="s">
        <v>127</v>
      </c>
      <c r="C5460" s="218">
        <v>1.9322999999999999</v>
      </c>
    </row>
    <row r="5461" spans="1:3" ht="15" customHeight="1" x14ac:dyDescent="0.25">
      <c r="A5461" s="216">
        <v>45841</v>
      </c>
      <c r="B5461" s="217" t="s">
        <v>127</v>
      </c>
      <c r="C5461" s="218">
        <v>1.9372</v>
      </c>
    </row>
    <row r="5462" spans="1:3" ht="15" customHeight="1" x14ac:dyDescent="0.25">
      <c r="A5462" s="216">
        <v>45842</v>
      </c>
      <c r="B5462" s="217" t="s">
        <v>127</v>
      </c>
      <c r="C5462" s="218">
        <v>1.9520999999999999</v>
      </c>
    </row>
    <row r="5463" spans="1:3" ht="15" customHeight="1" x14ac:dyDescent="0.25">
      <c r="A5463" s="216">
        <v>45845</v>
      </c>
      <c r="B5463" s="217" t="s">
        <v>127</v>
      </c>
      <c r="C5463" s="218">
        <v>1.9570000000000001</v>
      </c>
    </row>
    <row r="5464" spans="1:3" ht="15" customHeight="1" x14ac:dyDescent="0.25">
      <c r="A5464" s="216">
        <v>45846</v>
      </c>
      <c r="B5464" s="217" t="s">
        <v>127</v>
      </c>
      <c r="C5464" s="218">
        <v>1.962</v>
      </c>
    </row>
    <row r="5465" spans="1:3" ht="15" customHeight="1" x14ac:dyDescent="0.25">
      <c r="A5465" s="216">
        <v>45847</v>
      </c>
      <c r="B5465" s="217" t="s">
        <v>127</v>
      </c>
      <c r="C5465" s="218">
        <v>1.9669000000000001</v>
      </c>
    </row>
    <row r="5466" spans="1:3" ht="15" customHeight="1" x14ac:dyDescent="0.25">
      <c r="A5466" s="216">
        <v>45848</v>
      </c>
      <c r="B5466" s="217" t="s">
        <v>127</v>
      </c>
      <c r="C5466" s="218">
        <v>1.9719</v>
      </c>
    </row>
    <row r="5467" spans="1:3" ht="15" customHeight="1" x14ac:dyDescent="0.25">
      <c r="A5467" s="216">
        <v>45849</v>
      </c>
      <c r="B5467" s="217" t="s">
        <v>127</v>
      </c>
      <c r="C5467" s="218">
        <v>1.9866999999999999</v>
      </c>
    </row>
    <row r="5468" spans="1:3" ht="15" customHeight="1" x14ac:dyDescent="0.25">
      <c r="A5468" s="216">
        <v>45852</v>
      </c>
      <c r="B5468" s="217" t="s">
        <v>127</v>
      </c>
      <c r="C5468" s="218">
        <v>1.9916</v>
      </c>
    </row>
    <row r="5469" spans="1:3" ht="15" customHeight="1" x14ac:dyDescent="0.25">
      <c r="A5469" s="216">
        <v>45853</v>
      </c>
      <c r="B5469" s="217" t="s">
        <v>127</v>
      </c>
      <c r="C5469" s="218">
        <v>1.9965999999999999</v>
      </c>
    </row>
    <row r="5470" spans="1:3" ht="15" customHeight="1" x14ac:dyDescent="0.25">
      <c r="A5470" s="216">
        <v>45854</v>
      </c>
      <c r="B5470" s="217" t="s">
        <v>127</v>
      </c>
      <c r="C5470" s="218">
        <v>2.0015000000000001</v>
      </c>
    </row>
    <row r="5471" spans="1:3" ht="15" customHeight="1" x14ac:dyDescent="0.25">
      <c r="A5471" s="216">
        <v>45855</v>
      </c>
      <c r="B5471" s="217" t="s">
        <v>127</v>
      </c>
      <c r="C5471" s="218">
        <v>2.0065</v>
      </c>
    </row>
    <row r="5472" spans="1:3" ht="15" customHeight="1" x14ac:dyDescent="0.25">
      <c r="A5472" s="216">
        <v>45856</v>
      </c>
      <c r="B5472" s="217" t="s">
        <v>127</v>
      </c>
      <c r="C5472" s="218">
        <v>2.0211999999999999</v>
      </c>
    </row>
    <row r="5473" spans="1:3" ht="15" customHeight="1" x14ac:dyDescent="0.25">
      <c r="A5473" s="216">
        <v>45859</v>
      </c>
      <c r="B5473" s="217" t="s">
        <v>127</v>
      </c>
      <c r="C5473" s="218">
        <v>2.0261</v>
      </c>
    </row>
    <row r="5474" spans="1:3" ht="15" customHeight="1" x14ac:dyDescent="0.25">
      <c r="A5474" s="216">
        <v>45860</v>
      </c>
      <c r="B5474" s="217" t="s">
        <v>127</v>
      </c>
      <c r="C5474" s="218">
        <v>2.0310000000000001</v>
      </c>
    </row>
    <row r="5475" spans="1:3" ht="15" customHeight="1" x14ac:dyDescent="0.25">
      <c r="A5475" s="216">
        <v>45861</v>
      </c>
      <c r="B5475" s="217" t="s">
        <v>127</v>
      </c>
      <c r="C5475" s="218">
        <v>2.036</v>
      </c>
    </row>
    <row r="5476" spans="1:3" ht="15" customHeight="1" x14ac:dyDescent="0.25">
      <c r="A5476" s="216">
        <v>45862</v>
      </c>
      <c r="B5476" s="217" t="s">
        <v>127</v>
      </c>
      <c r="C5476" s="218">
        <v>2.0409000000000002</v>
      </c>
    </row>
    <row r="5477" spans="1:3" ht="15" customHeight="1" x14ac:dyDescent="0.25">
      <c r="A5477" s="216">
        <v>45863</v>
      </c>
      <c r="B5477" s="217" t="s">
        <v>127</v>
      </c>
      <c r="C5477" s="218">
        <v>2.0556000000000001</v>
      </c>
    </row>
    <row r="5478" spans="1:3" ht="15" customHeight="1" x14ac:dyDescent="0.25">
      <c r="A5478" s="216">
        <v>45866</v>
      </c>
      <c r="B5478" s="217" t="s">
        <v>127</v>
      </c>
      <c r="C5478" s="218">
        <v>2.0606</v>
      </c>
    </row>
    <row r="5479" spans="1:3" ht="15" customHeight="1" x14ac:dyDescent="0.25">
      <c r="A5479" s="216">
        <v>45867</v>
      </c>
      <c r="B5479" s="217" t="s">
        <v>127</v>
      </c>
      <c r="C5479" s="218">
        <v>2.0655000000000001</v>
      </c>
    </row>
    <row r="5480" spans="1:3" ht="15" customHeight="1" x14ac:dyDescent="0.25">
      <c r="A5480" s="216">
        <v>45868</v>
      </c>
      <c r="B5480" s="217" t="s">
        <v>127</v>
      </c>
      <c r="C5480" s="218">
        <v>2.0703999999999998</v>
      </c>
    </row>
    <row r="5481" spans="1:3" ht="15" customHeight="1" x14ac:dyDescent="0.25">
      <c r="A5481" s="216">
        <v>45869</v>
      </c>
      <c r="B5481" s="217" t="s">
        <v>127</v>
      </c>
      <c r="C5481" s="218">
        <v>2.0752999999999999</v>
      </c>
    </row>
    <row r="5482" spans="1:3" ht="15" customHeight="1" x14ac:dyDescent="0.25">
      <c r="A5482" s="216">
        <v>45870</v>
      </c>
      <c r="B5482" s="217" t="s">
        <v>127</v>
      </c>
      <c r="C5482" s="218">
        <v>2.09</v>
      </c>
    </row>
    <row r="5483" spans="1:3" ht="15" customHeight="1" x14ac:dyDescent="0.25">
      <c r="A5483" s="216">
        <v>45873</v>
      </c>
      <c r="B5483" s="217" t="s">
        <v>127</v>
      </c>
      <c r="C5483" s="218">
        <v>2.0949</v>
      </c>
    </row>
    <row r="5484" spans="1:3" ht="15" customHeight="1" x14ac:dyDescent="0.25">
      <c r="A5484" s="216">
        <v>45874</v>
      </c>
      <c r="B5484" s="217" t="s">
        <v>127</v>
      </c>
      <c r="C5484" s="218">
        <v>2.0998000000000001</v>
      </c>
    </row>
    <row r="5485" spans="1:3" ht="15" customHeight="1" x14ac:dyDescent="0.25">
      <c r="A5485" s="216">
        <v>45875</v>
      </c>
      <c r="B5485" s="217" t="s">
        <v>127</v>
      </c>
      <c r="C5485" s="218">
        <v>2.1046999999999998</v>
      </c>
    </row>
    <row r="5486" spans="1:3" ht="15" customHeight="1" x14ac:dyDescent="0.25">
      <c r="A5486" s="216">
        <v>45876</v>
      </c>
      <c r="B5486" s="217" t="s">
        <v>127</v>
      </c>
      <c r="C5486" s="218">
        <v>2.1095999999999999</v>
      </c>
    </row>
    <row r="5487" spans="1:3" ht="15" customHeight="1" x14ac:dyDescent="0.25">
      <c r="A5487" s="216">
        <v>45877</v>
      </c>
      <c r="B5487" s="217" t="s">
        <v>127</v>
      </c>
      <c r="C5487" s="218">
        <v>2.1242000000000001</v>
      </c>
    </row>
    <row r="5488" spans="1:3" ht="15" customHeight="1" x14ac:dyDescent="0.25">
      <c r="A5488" s="216">
        <v>45880</v>
      </c>
      <c r="B5488" s="217" t="s">
        <v>127</v>
      </c>
      <c r="C5488" s="218">
        <v>2.1291000000000002</v>
      </c>
    </row>
    <row r="5489" spans="1:3" ht="15" customHeight="1" x14ac:dyDescent="0.25">
      <c r="A5489" s="216">
        <v>45881</v>
      </c>
      <c r="B5489" s="217" t="s">
        <v>127</v>
      </c>
      <c r="C5489" s="218">
        <v>2.1339999999999999</v>
      </c>
    </row>
    <row r="5490" spans="1:3" ht="15" customHeight="1" x14ac:dyDescent="0.25">
      <c r="A5490" s="216">
        <v>45882</v>
      </c>
      <c r="B5490" s="217" t="s">
        <v>127</v>
      </c>
      <c r="C5490" s="218">
        <v>2.1389</v>
      </c>
    </row>
    <row r="5491" spans="1:3" ht="15" customHeight="1" x14ac:dyDescent="0.25">
      <c r="A5491" s="216">
        <v>45883</v>
      </c>
      <c r="B5491" s="217" t="s">
        <v>127</v>
      </c>
      <c r="C5491" s="218">
        <v>2.1438000000000001</v>
      </c>
    </row>
    <row r="5492" spans="1:3" ht="15" customHeight="1" x14ac:dyDescent="0.25">
      <c r="A5492" s="216">
        <v>45884</v>
      </c>
      <c r="B5492" s="217" t="s">
        <v>127</v>
      </c>
      <c r="C5492" s="218">
        <v>2.1583999999999999</v>
      </c>
    </row>
    <row r="5493" spans="1:3" ht="15" customHeight="1" x14ac:dyDescent="0.25">
      <c r="A5493" s="216">
        <v>45887</v>
      </c>
      <c r="B5493" s="217" t="s">
        <v>127</v>
      </c>
      <c r="C5493" s="218">
        <v>2.1633</v>
      </c>
    </row>
    <row r="5494" spans="1:3" ht="15" customHeight="1" x14ac:dyDescent="0.25">
      <c r="A5494" s="216">
        <v>45888</v>
      </c>
      <c r="B5494" s="217" t="s">
        <v>127</v>
      </c>
      <c r="C5494" s="218">
        <v>2.1682000000000001</v>
      </c>
    </row>
    <row r="5495" spans="1:3" ht="15" customHeight="1" x14ac:dyDescent="0.25">
      <c r="A5495" s="216">
        <v>45889</v>
      </c>
      <c r="B5495" s="217" t="s">
        <v>127</v>
      </c>
      <c r="C5495" s="218">
        <v>2.1730999999999998</v>
      </c>
    </row>
    <row r="5496" spans="1:3" ht="15" customHeight="1" x14ac:dyDescent="0.25">
      <c r="A5496" s="216">
        <v>45890</v>
      </c>
      <c r="B5496" s="217" t="s">
        <v>127</v>
      </c>
      <c r="C5496" s="218">
        <v>2.1779000000000002</v>
      </c>
    </row>
    <row r="5497" spans="1:3" ht="15" customHeight="1" x14ac:dyDescent="0.25">
      <c r="A5497" s="216">
        <v>45891</v>
      </c>
      <c r="B5497" s="217" t="s">
        <v>127</v>
      </c>
      <c r="C5497" s="218">
        <v>2.1926000000000001</v>
      </c>
    </row>
    <row r="5498" spans="1:3" ht="15" customHeight="1" x14ac:dyDescent="0.25">
      <c r="A5498" s="216">
        <v>45894</v>
      </c>
      <c r="B5498" s="217" t="s">
        <v>127</v>
      </c>
      <c r="C5498" s="218">
        <v>2.1974</v>
      </c>
    </row>
    <row r="5499" spans="1:3" ht="15" customHeight="1" x14ac:dyDescent="0.25">
      <c r="A5499" s="216">
        <v>45895</v>
      </c>
      <c r="B5499" s="217" t="s">
        <v>127</v>
      </c>
      <c r="C5499" s="218">
        <v>2.2023000000000001</v>
      </c>
    </row>
    <row r="5500" spans="1:3" ht="15" customHeight="1" x14ac:dyDescent="0.25">
      <c r="A5500" s="216">
        <v>45896</v>
      </c>
      <c r="B5500" s="217" t="s">
        <v>127</v>
      </c>
      <c r="C5500" s="218">
        <v>2.2071000000000001</v>
      </c>
    </row>
    <row r="5501" spans="1:3" ht="15" customHeight="1" x14ac:dyDescent="0.25">
      <c r="A5501" s="216">
        <v>45897</v>
      </c>
      <c r="B5501" s="217" t="s">
        <v>127</v>
      </c>
      <c r="C5501" s="218">
        <v>2.2120000000000002</v>
      </c>
    </row>
    <row r="5502" spans="1:3" ht="15" customHeight="1" x14ac:dyDescent="0.25">
      <c r="A5502" s="216">
        <v>45898</v>
      </c>
      <c r="B5502" s="217" t="s">
        <v>127</v>
      </c>
      <c r="C5502" s="218">
        <v>2.2265999999999999</v>
      </c>
    </row>
    <row r="5503" spans="1:3" ht="15" customHeight="1" x14ac:dyDescent="0.25">
      <c r="A5503" s="216">
        <v>45901</v>
      </c>
      <c r="B5503" s="217" t="s">
        <v>127</v>
      </c>
      <c r="C5503" s="218">
        <v>2.2315</v>
      </c>
    </row>
    <row r="5504" spans="1:3" ht="15" customHeight="1" x14ac:dyDescent="0.25">
      <c r="A5504" s="216">
        <v>45902</v>
      </c>
      <c r="B5504" s="217" t="s">
        <v>127</v>
      </c>
      <c r="C5504" s="218">
        <v>2.2363</v>
      </c>
    </row>
    <row r="5505" spans="1:3" ht="15" customHeight="1" x14ac:dyDescent="0.25">
      <c r="A5505" s="216">
        <v>45903</v>
      </c>
      <c r="B5505" s="217" t="s">
        <v>127</v>
      </c>
      <c r="C5505" s="218">
        <v>2.2412000000000001</v>
      </c>
    </row>
    <row r="5506" spans="1:3" ht="15" customHeight="1" x14ac:dyDescent="0.25">
      <c r="A5506" s="216">
        <v>45904</v>
      </c>
      <c r="B5506" s="217" t="s">
        <v>127</v>
      </c>
      <c r="C5506" s="218">
        <v>2.2461000000000002</v>
      </c>
    </row>
    <row r="5507" spans="1:3" ht="15" customHeight="1" x14ac:dyDescent="0.25">
      <c r="A5507" s="216">
        <v>45905</v>
      </c>
      <c r="B5507" s="217" t="s">
        <v>127</v>
      </c>
      <c r="C5507" s="218">
        <v>2.2606000000000002</v>
      </c>
    </row>
    <row r="5508" spans="1:3" ht="15" customHeight="1" x14ac:dyDescent="0.25">
      <c r="A5508" s="216">
        <v>45908</v>
      </c>
      <c r="B5508" s="217" t="s">
        <v>127</v>
      </c>
      <c r="C5508" s="218">
        <v>2.2654999999999998</v>
      </c>
    </row>
    <row r="5509" spans="1:3" ht="15" customHeight="1" x14ac:dyDescent="0.25">
      <c r="A5509" s="216">
        <v>45909</v>
      </c>
      <c r="B5509" s="217" t="s">
        <v>127</v>
      </c>
      <c r="C5509" s="218">
        <v>2.2704</v>
      </c>
    </row>
    <row r="5510" spans="1:3" ht="15" customHeight="1" x14ac:dyDescent="0.25">
      <c r="A5510" s="216">
        <v>45910</v>
      </c>
      <c r="B5510" s="217" t="s">
        <v>127</v>
      </c>
      <c r="C5510" s="218">
        <v>2.2751999999999999</v>
      </c>
    </row>
    <row r="5511" spans="1:3" ht="15" customHeight="1" x14ac:dyDescent="0.25">
      <c r="A5511" s="216">
        <v>45911</v>
      </c>
      <c r="B5511" s="217" t="s">
        <v>127</v>
      </c>
      <c r="C5511" s="218">
        <v>2.2801</v>
      </c>
    </row>
    <row r="5512" spans="1:3" ht="15" customHeight="1" x14ac:dyDescent="0.25">
      <c r="A5512" s="216">
        <v>45912</v>
      </c>
      <c r="B5512" s="217" t="s">
        <v>127</v>
      </c>
      <c r="C5512" s="218">
        <v>2.2947000000000002</v>
      </c>
    </row>
    <row r="5513" spans="1:3" ht="15" customHeight="1" x14ac:dyDescent="0.25">
      <c r="A5513" s="216">
        <v>45915</v>
      </c>
      <c r="B5513" s="217" t="s">
        <v>127</v>
      </c>
      <c r="C5513" s="218">
        <v>2.2995000000000001</v>
      </c>
    </row>
    <row r="5514" spans="1:3" ht="15" customHeight="1" x14ac:dyDescent="0.25">
      <c r="A5514" s="216">
        <v>45916</v>
      </c>
      <c r="B5514" s="217" t="s">
        <v>127</v>
      </c>
      <c r="C5514" s="218">
        <v>2.3043999999999998</v>
      </c>
    </row>
    <row r="5515" spans="1:3" ht="15" customHeight="1" x14ac:dyDescent="0.25">
      <c r="A5515" s="216">
        <v>45917</v>
      </c>
      <c r="B5515" s="217" t="s">
        <v>127</v>
      </c>
      <c r="C5515" s="218">
        <v>2.3092000000000001</v>
      </c>
    </row>
    <row r="5516" spans="1:3" ht="15" customHeight="1" x14ac:dyDescent="0.25">
      <c r="A5516" s="216">
        <v>45918</v>
      </c>
      <c r="B5516" s="217" t="s">
        <v>127</v>
      </c>
      <c r="C5516" s="218">
        <v>2.3140999999999998</v>
      </c>
    </row>
    <row r="5517" spans="1:3" ht="15" customHeight="1" x14ac:dyDescent="0.25">
      <c r="A5517" s="216">
        <v>45919</v>
      </c>
      <c r="B5517" s="217" t="s">
        <v>127</v>
      </c>
      <c r="C5517" s="218">
        <v>2.3287</v>
      </c>
    </row>
    <row r="5518" spans="1:3" ht="15" customHeight="1" x14ac:dyDescent="0.25">
      <c r="A5518" s="216">
        <v>45922</v>
      </c>
      <c r="B5518" s="217" t="s">
        <v>127</v>
      </c>
      <c r="C5518" s="218">
        <v>2.3334999999999999</v>
      </c>
    </row>
    <row r="5519" spans="1:3" ht="15" customHeight="1" x14ac:dyDescent="0.25">
      <c r="A5519" s="216">
        <v>45923</v>
      </c>
      <c r="B5519" s="217" t="s">
        <v>127</v>
      </c>
      <c r="C5519" s="218">
        <v>2.3384</v>
      </c>
    </row>
    <row r="5520" spans="1:3" ht="15" customHeight="1" x14ac:dyDescent="0.25">
      <c r="A5520" s="216">
        <v>45924</v>
      </c>
      <c r="B5520" s="217" t="s">
        <v>127</v>
      </c>
      <c r="C5520" s="218">
        <v>2.3433000000000002</v>
      </c>
    </row>
    <row r="5521" spans="1:3" ht="15" customHeight="1" x14ac:dyDescent="0.25">
      <c r="A5521" s="216">
        <v>45925</v>
      </c>
      <c r="B5521" s="217" t="s">
        <v>127</v>
      </c>
      <c r="C5521" s="218">
        <v>2.3481999999999998</v>
      </c>
    </row>
    <row r="5522" spans="1:3" ht="15" customHeight="1" x14ac:dyDescent="0.25">
      <c r="A5522" s="216">
        <v>45926</v>
      </c>
      <c r="B5522" s="217" t="s">
        <v>127</v>
      </c>
      <c r="C5522" s="218">
        <v>2.3628999999999998</v>
      </c>
    </row>
    <row r="5523" spans="1:3" ht="15" customHeight="1" x14ac:dyDescent="0.25">
      <c r="A5523" s="216">
        <v>45929</v>
      </c>
      <c r="B5523" s="217" t="s">
        <v>127</v>
      </c>
      <c r="C5523" s="218">
        <v>2.3677999999999999</v>
      </c>
    </row>
    <row r="5524" spans="1:3" ht="15" customHeight="1" x14ac:dyDescent="0.25">
      <c r="A5524" s="216">
        <v>45930</v>
      </c>
      <c r="B5524" s="217" t="s">
        <v>127</v>
      </c>
      <c r="C5524" s="218">
        <v>2.3727</v>
      </c>
    </row>
    <row r="5525" spans="1:3" ht="15" customHeight="1" x14ac:dyDescent="0.25">
      <c r="A5525" s="216">
        <v>45566</v>
      </c>
      <c r="B5525" s="217" t="s">
        <v>239</v>
      </c>
      <c r="C5525" s="218">
        <v>1.5299999999999999E-2</v>
      </c>
    </row>
    <row r="5526" spans="1:3" ht="15" customHeight="1" x14ac:dyDescent="0.25">
      <c r="A5526" s="216">
        <v>45567</v>
      </c>
      <c r="B5526" s="217" t="s">
        <v>239</v>
      </c>
      <c r="C5526" s="218">
        <v>3.0499999999999999E-2</v>
      </c>
    </row>
    <row r="5527" spans="1:3" ht="15" customHeight="1" x14ac:dyDescent="0.25">
      <c r="A5527" s="216">
        <v>45568</v>
      </c>
      <c r="B5527" s="217" t="s">
        <v>239</v>
      </c>
      <c r="C5527" s="218">
        <v>4.5699999999999998E-2</v>
      </c>
    </row>
    <row r="5528" spans="1:3" ht="15" customHeight="1" x14ac:dyDescent="0.25">
      <c r="A5528" s="216">
        <v>45569</v>
      </c>
      <c r="B5528" s="217" t="s">
        <v>239</v>
      </c>
      <c r="C5528" s="218">
        <v>9.1499999999999998E-2</v>
      </c>
    </row>
    <row r="5529" spans="1:3" ht="15" customHeight="1" x14ac:dyDescent="0.25">
      <c r="A5529" s="216">
        <v>45572</v>
      </c>
      <c r="B5529" s="217" t="s">
        <v>239</v>
      </c>
      <c r="C5529" s="218">
        <v>0.1067</v>
      </c>
    </row>
    <row r="5530" spans="1:3" ht="15" customHeight="1" x14ac:dyDescent="0.25">
      <c r="A5530" s="216">
        <v>45573</v>
      </c>
      <c r="B5530" s="217" t="s">
        <v>239</v>
      </c>
      <c r="C5530" s="218">
        <v>0.122</v>
      </c>
    </row>
    <row r="5531" spans="1:3" ht="15" customHeight="1" x14ac:dyDescent="0.25">
      <c r="A5531" s="216">
        <v>45574</v>
      </c>
      <c r="B5531" s="217" t="s">
        <v>239</v>
      </c>
      <c r="C5531" s="218">
        <v>0.13730000000000001</v>
      </c>
    </row>
    <row r="5532" spans="1:3" ht="15" customHeight="1" x14ac:dyDescent="0.25">
      <c r="A5532" s="216">
        <v>45575</v>
      </c>
      <c r="B5532" s="217" t="s">
        <v>239</v>
      </c>
      <c r="C5532" s="218">
        <v>0.1525</v>
      </c>
    </row>
    <row r="5533" spans="1:3" ht="15" customHeight="1" x14ac:dyDescent="0.25">
      <c r="A5533" s="216">
        <v>45576</v>
      </c>
      <c r="B5533" s="217" t="s">
        <v>239</v>
      </c>
      <c r="C5533" s="218">
        <v>0.19819999999999999</v>
      </c>
    </row>
    <row r="5534" spans="1:3" ht="15" customHeight="1" x14ac:dyDescent="0.25">
      <c r="A5534" s="216">
        <v>45579</v>
      </c>
      <c r="B5534" s="217" t="s">
        <v>239</v>
      </c>
      <c r="C5534" s="218">
        <v>0.21340000000000001</v>
      </c>
    </row>
    <row r="5535" spans="1:3" ht="15" customHeight="1" x14ac:dyDescent="0.25">
      <c r="A5535" s="216">
        <v>45580</v>
      </c>
      <c r="B5535" s="217" t="s">
        <v>239</v>
      </c>
      <c r="C5535" s="218">
        <v>0.22869999999999999</v>
      </c>
    </row>
    <row r="5536" spans="1:3" ht="15" customHeight="1" x14ac:dyDescent="0.25">
      <c r="A5536" s="216">
        <v>45581</v>
      </c>
      <c r="B5536" s="217" t="s">
        <v>239</v>
      </c>
      <c r="C5536" s="218">
        <v>0.24399999999999999</v>
      </c>
    </row>
    <row r="5537" spans="1:3" ht="15" customHeight="1" x14ac:dyDescent="0.25">
      <c r="A5537" s="216">
        <v>45582</v>
      </c>
      <c r="B5537" s="217" t="s">
        <v>239</v>
      </c>
      <c r="C5537" s="218">
        <v>0.25929999999999997</v>
      </c>
    </row>
    <row r="5538" spans="1:3" ht="15" customHeight="1" x14ac:dyDescent="0.25">
      <c r="A5538" s="216">
        <v>45583</v>
      </c>
      <c r="B5538" s="217" t="s">
        <v>239</v>
      </c>
      <c r="C5538" s="218">
        <v>0.30499999999999999</v>
      </c>
    </row>
    <row r="5539" spans="1:3" ht="15" customHeight="1" x14ac:dyDescent="0.25">
      <c r="A5539" s="216">
        <v>45586</v>
      </c>
      <c r="B5539" s="217" t="s">
        <v>239</v>
      </c>
      <c r="C5539" s="218">
        <v>0.32019999999999998</v>
      </c>
    </row>
    <row r="5540" spans="1:3" ht="15" customHeight="1" x14ac:dyDescent="0.25">
      <c r="A5540" s="216">
        <v>45587</v>
      </c>
      <c r="B5540" s="217" t="s">
        <v>239</v>
      </c>
      <c r="C5540" s="218">
        <v>0.33550000000000002</v>
      </c>
    </row>
    <row r="5541" spans="1:3" ht="15" customHeight="1" x14ac:dyDescent="0.25">
      <c r="A5541" s="216">
        <v>45588</v>
      </c>
      <c r="B5541" s="217" t="s">
        <v>239</v>
      </c>
      <c r="C5541" s="218">
        <v>0.35070000000000001</v>
      </c>
    </row>
    <row r="5542" spans="1:3" ht="15" customHeight="1" x14ac:dyDescent="0.25">
      <c r="A5542" s="216">
        <v>45589</v>
      </c>
      <c r="B5542" s="217" t="s">
        <v>239</v>
      </c>
      <c r="C5542" s="218">
        <v>0.36599999999999999</v>
      </c>
    </row>
    <row r="5543" spans="1:3" ht="15" customHeight="1" x14ac:dyDescent="0.25">
      <c r="A5543" s="216">
        <v>45590</v>
      </c>
      <c r="B5543" s="217" t="s">
        <v>239</v>
      </c>
      <c r="C5543" s="218">
        <v>0.4118</v>
      </c>
    </row>
    <row r="5544" spans="1:3" ht="15" customHeight="1" x14ac:dyDescent="0.25">
      <c r="A5544" s="216">
        <v>45593</v>
      </c>
      <c r="B5544" s="217" t="s">
        <v>239</v>
      </c>
      <c r="C5544" s="218">
        <v>0.42709999999999998</v>
      </c>
    </row>
    <row r="5545" spans="1:3" ht="15" customHeight="1" x14ac:dyDescent="0.25">
      <c r="A5545" s="216">
        <v>45594</v>
      </c>
      <c r="B5545" s="217" t="s">
        <v>239</v>
      </c>
      <c r="C5545" s="218">
        <v>0.44230000000000003</v>
      </c>
    </row>
    <row r="5546" spans="1:3" ht="15" customHeight="1" x14ac:dyDescent="0.25">
      <c r="A5546" s="216">
        <v>45595</v>
      </c>
      <c r="B5546" s="217" t="s">
        <v>239</v>
      </c>
      <c r="C5546" s="218">
        <v>0.45760000000000001</v>
      </c>
    </row>
    <row r="5547" spans="1:3" ht="15" customHeight="1" x14ac:dyDescent="0.25">
      <c r="A5547" s="216">
        <v>45596</v>
      </c>
      <c r="B5547" s="217" t="s">
        <v>239</v>
      </c>
      <c r="C5547" s="218">
        <v>0.47289999999999999</v>
      </c>
    </row>
    <row r="5548" spans="1:3" ht="15" customHeight="1" x14ac:dyDescent="0.25">
      <c r="A5548" s="216">
        <v>45597</v>
      </c>
      <c r="B5548" s="217" t="s">
        <v>239</v>
      </c>
      <c r="C5548" s="218">
        <v>0.51859999999999995</v>
      </c>
    </row>
    <row r="5549" spans="1:3" ht="15" customHeight="1" x14ac:dyDescent="0.25">
      <c r="A5549" s="216">
        <v>45600</v>
      </c>
      <c r="B5549" s="217" t="s">
        <v>239</v>
      </c>
      <c r="C5549" s="218">
        <v>0.53380000000000005</v>
      </c>
    </row>
    <row r="5550" spans="1:3" ht="15" customHeight="1" x14ac:dyDescent="0.25">
      <c r="A5550" s="216">
        <v>45601</v>
      </c>
      <c r="B5550" s="217" t="s">
        <v>239</v>
      </c>
      <c r="C5550" s="218">
        <v>0.54900000000000004</v>
      </c>
    </row>
    <row r="5551" spans="1:3" ht="15" customHeight="1" x14ac:dyDescent="0.25">
      <c r="A5551" s="216">
        <v>45602</v>
      </c>
      <c r="B5551" s="217" t="s">
        <v>239</v>
      </c>
      <c r="C5551" s="218">
        <v>0.56420000000000003</v>
      </c>
    </row>
    <row r="5552" spans="1:3" ht="15" customHeight="1" x14ac:dyDescent="0.25">
      <c r="A5552" s="216">
        <v>45603</v>
      </c>
      <c r="B5552" s="217" t="s">
        <v>239</v>
      </c>
      <c r="C5552" s="218">
        <v>0.57920000000000005</v>
      </c>
    </row>
    <row r="5553" spans="1:3" ht="15" customHeight="1" x14ac:dyDescent="0.25">
      <c r="A5553" s="216">
        <v>45604</v>
      </c>
      <c r="B5553" s="217" t="s">
        <v>239</v>
      </c>
      <c r="C5553" s="218">
        <v>0.624</v>
      </c>
    </row>
    <row r="5554" spans="1:3" ht="15" customHeight="1" x14ac:dyDescent="0.25">
      <c r="A5554" s="216">
        <v>45607</v>
      </c>
      <c r="B5554" s="217" t="s">
        <v>239</v>
      </c>
      <c r="C5554" s="218">
        <v>0.63890000000000002</v>
      </c>
    </row>
    <row r="5555" spans="1:3" ht="15" customHeight="1" x14ac:dyDescent="0.25">
      <c r="A5555" s="216">
        <v>45608</v>
      </c>
      <c r="B5555" s="217" t="s">
        <v>239</v>
      </c>
      <c r="C5555" s="218">
        <v>0.65380000000000005</v>
      </c>
    </row>
    <row r="5556" spans="1:3" ht="15" customHeight="1" x14ac:dyDescent="0.25">
      <c r="A5556" s="216">
        <v>45609</v>
      </c>
      <c r="B5556" s="217" t="s">
        <v>239</v>
      </c>
      <c r="C5556" s="218">
        <v>0.66869999999999996</v>
      </c>
    </row>
    <row r="5557" spans="1:3" ht="15" customHeight="1" x14ac:dyDescent="0.25">
      <c r="A5557" s="216">
        <v>45610</v>
      </c>
      <c r="B5557" s="217" t="s">
        <v>239</v>
      </c>
      <c r="C5557" s="218">
        <v>0.6835</v>
      </c>
    </row>
    <row r="5558" spans="1:3" ht="15" customHeight="1" x14ac:dyDescent="0.25">
      <c r="A5558" s="216">
        <v>45611</v>
      </c>
      <c r="B5558" s="217" t="s">
        <v>239</v>
      </c>
      <c r="C5558" s="218">
        <v>0.72799999999999998</v>
      </c>
    </row>
    <row r="5559" spans="1:3" ht="15" customHeight="1" x14ac:dyDescent="0.25">
      <c r="A5559" s="216">
        <v>45614</v>
      </c>
      <c r="B5559" s="217" t="s">
        <v>239</v>
      </c>
      <c r="C5559" s="218">
        <v>0.7429</v>
      </c>
    </row>
    <row r="5560" spans="1:3" ht="15" customHeight="1" x14ac:dyDescent="0.25">
      <c r="A5560" s="216">
        <v>45615</v>
      </c>
      <c r="B5560" s="217" t="s">
        <v>239</v>
      </c>
      <c r="C5560" s="218">
        <v>0.75770000000000004</v>
      </c>
    </row>
    <row r="5561" spans="1:3" ht="15" customHeight="1" x14ac:dyDescent="0.25">
      <c r="A5561" s="216">
        <v>45616</v>
      </c>
      <c r="B5561" s="217" t="s">
        <v>239</v>
      </c>
      <c r="C5561" s="218">
        <v>0.77249999999999996</v>
      </c>
    </row>
    <row r="5562" spans="1:3" ht="15" customHeight="1" x14ac:dyDescent="0.25">
      <c r="A5562" s="216">
        <v>45617</v>
      </c>
      <c r="B5562" s="217" t="s">
        <v>239</v>
      </c>
      <c r="C5562" s="218">
        <v>0.7873</v>
      </c>
    </row>
    <row r="5563" spans="1:3" ht="15" customHeight="1" x14ac:dyDescent="0.25">
      <c r="A5563" s="216">
        <v>45618</v>
      </c>
      <c r="B5563" s="217" t="s">
        <v>239</v>
      </c>
      <c r="C5563" s="218">
        <v>0.83160000000000001</v>
      </c>
    </row>
    <row r="5564" spans="1:3" ht="15" customHeight="1" x14ac:dyDescent="0.25">
      <c r="A5564" s="216">
        <v>45621</v>
      </c>
      <c r="B5564" s="217" t="s">
        <v>239</v>
      </c>
      <c r="C5564" s="218">
        <v>0.84640000000000004</v>
      </c>
    </row>
    <row r="5565" spans="1:3" ht="15" customHeight="1" x14ac:dyDescent="0.25">
      <c r="A5565" s="216">
        <v>45622</v>
      </c>
      <c r="B5565" s="217" t="s">
        <v>239</v>
      </c>
      <c r="C5565" s="218">
        <v>0.86119999999999997</v>
      </c>
    </row>
    <row r="5566" spans="1:3" ht="15" customHeight="1" x14ac:dyDescent="0.25">
      <c r="A5566" s="216">
        <v>45623</v>
      </c>
      <c r="B5566" s="217" t="s">
        <v>239</v>
      </c>
      <c r="C5566" s="218">
        <v>0.87609999999999999</v>
      </c>
    </row>
    <row r="5567" spans="1:3" ht="15" customHeight="1" x14ac:dyDescent="0.25">
      <c r="A5567" s="216">
        <v>45624</v>
      </c>
      <c r="B5567" s="217" t="s">
        <v>239</v>
      </c>
      <c r="C5567" s="218">
        <v>0.89090000000000003</v>
      </c>
    </row>
    <row r="5568" spans="1:3" ht="15" customHeight="1" x14ac:dyDescent="0.25">
      <c r="A5568" s="216">
        <v>45625</v>
      </c>
      <c r="B5568" s="217" t="s">
        <v>239</v>
      </c>
      <c r="C5568" s="218">
        <v>0.93530000000000002</v>
      </c>
    </row>
    <row r="5569" spans="1:3" ht="15" customHeight="1" x14ac:dyDescent="0.25">
      <c r="A5569" s="216">
        <v>45628</v>
      </c>
      <c r="B5569" s="217" t="s">
        <v>239</v>
      </c>
      <c r="C5569" s="218">
        <v>0.95</v>
      </c>
    </row>
    <row r="5570" spans="1:3" ht="15" customHeight="1" x14ac:dyDescent="0.25">
      <c r="A5570" s="216">
        <v>45629</v>
      </c>
      <c r="B5570" s="217" t="s">
        <v>239</v>
      </c>
      <c r="C5570" s="218">
        <v>0.96479999999999999</v>
      </c>
    </row>
    <row r="5571" spans="1:3" ht="15" customHeight="1" x14ac:dyDescent="0.25">
      <c r="A5571" s="216">
        <v>45630</v>
      </c>
      <c r="B5571" s="217" t="s">
        <v>239</v>
      </c>
      <c r="C5571" s="218">
        <v>0.97950000000000004</v>
      </c>
    </row>
    <row r="5572" spans="1:3" ht="15" customHeight="1" x14ac:dyDescent="0.25">
      <c r="A5572" s="216">
        <v>45631</v>
      </c>
      <c r="B5572" s="217" t="s">
        <v>239</v>
      </c>
      <c r="C5572" s="218">
        <v>0.99429999999999996</v>
      </c>
    </row>
    <row r="5573" spans="1:3" ht="15" customHeight="1" x14ac:dyDescent="0.25">
      <c r="A5573" s="216">
        <v>45632</v>
      </c>
      <c r="B5573" s="217" t="s">
        <v>239</v>
      </c>
      <c r="C5573" s="218">
        <v>1.0386</v>
      </c>
    </row>
    <row r="5574" spans="1:3" ht="15" customHeight="1" x14ac:dyDescent="0.25">
      <c r="A5574" s="216">
        <v>45635</v>
      </c>
      <c r="B5574" s="217" t="s">
        <v>239</v>
      </c>
      <c r="C5574" s="218">
        <v>1.0533999999999999</v>
      </c>
    </row>
    <row r="5575" spans="1:3" ht="15" customHeight="1" x14ac:dyDescent="0.25">
      <c r="A5575" s="216">
        <v>45636</v>
      </c>
      <c r="B5575" s="217" t="s">
        <v>239</v>
      </c>
      <c r="C5575" s="218">
        <v>1.0682</v>
      </c>
    </row>
    <row r="5576" spans="1:3" ht="15" customHeight="1" x14ac:dyDescent="0.25">
      <c r="A5576" s="216">
        <v>45637</v>
      </c>
      <c r="B5576" s="217" t="s">
        <v>239</v>
      </c>
      <c r="C5576" s="218">
        <v>1.083</v>
      </c>
    </row>
    <row r="5577" spans="1:3" ht="15" customHeight="1" x14ac:dyDescent="0.25">
      <c r="A5577" s="216">
        <v>45638</v>
      </c>
      <c r="B5577" s="217" t="s">
        <v>239</v>
      </c>
      <c r="C5577" s="218">
        <v>1.0976999999999999</v>
      </c>
    </row>
    <row r="5578" spans="1:3" ht="15" customHeight="1" x14ac:dyDescent="0.25">
      <c r="A5578" s="216">
        <v>45639</v>
      </c>
      <c r="B5578" s="217" t="s">
        <v>239</v>
      </c>
      <c r="C5578" s="218">
        <v>1.1420999999999999</v>
      </c>
    </row>
    <row r="5579" spans="1:3" ht="15" customHeight="1" x14ac:dyDescent="0.25">
      <c r="A5579" s="216">
        <v>45642</v>
      </c>
      <c r="B5579" s="217" t="s">
        <v>239</v>
      </c>
      <c r="C5579" s="218">
        <v>1.1569</v>
      </c>
    </row>
    <row r="5580" spans="1:3" ht="15" customHeight="1" x14ac:dyDescent="0.25">
      <c r="A5580" s="216">
        <v>45643</v>
      </c>
      <c r="B5580" s="217" t="s">
        <v>239</v>
      </c>
      <c r="C5580" s="218">
        <v>1.1717</v>
      </c>
    </row>
    <row r="5581" spans="1:3" ht="15" customHeight="1" x14ac:dyDescent="0.25">
      <c r="A5581" s="216">
        <v>45644</v>
      </c>
      <c r="B5581" s="217" t="s">
        <v>239</v>
      </c>
      <c r="C5581" s="218">
        <v>1.1865000000000001</v>
      </c>
    </row>
    <row r="5582" spans="1:3" ht="15" customHeight="1" x14ac:dyDescent="0.25">
      <c r="A5582" s="216">
        <v>45645</v>
      </c>
      <c r="B5582" s="217" t="s">
        <v>239</v>
      </c>
      <c r="C5582" s="218">
        <v>1.2013</v>
      </c>
    </row>
    <row r="5583" spans="1:3" ht="15" customHeight="1" x14ac:dyDescent="0.25">
      <c r="A5583" s="216">
        <v>45646</v>
      </c>
      <c r="B5583" s="217" t="s">
        <v>239</v>
      </c>
      <c r="C5583" s="218">
        <v>1.2457</v>
      </c>
    </row>
    <row r="5584" spans="1:3" ht="15" customHeight="1" x14ac:dyDescent="0.25">
      <c r="A5584" s="216">
        <v>45649</v>
      </c>
      <c r="B5584" s="217" t="s">
        <v>239</v>
      </c>
      <c r="C5584" s="218">
        <v>1.2605</v>
      </c>
    </row>
    <row r="5585" spans="1:3" ht="15" customHeight="1" x14ac:dyDescent="0.25">
      <c r="A5585" s="216">
        <v>45650</v>
      </c>
      <c r="B5585" s="217" t="s">
        <v>239</v>
      </c>
      <c r="C5585" s="218">
        <v>1.2753000000000001</v>
      </c>
    </row>
    <row r="5586" spans="1:3" ht="15" customHeight="1" x14ac:dyDescent="0.25">
      <c r="A5586" s="216">
        <v>45651</v>
      </c>
      <c r="B5586" s="217" t="s">
        <v>239</v>
      </c>
      <c r="C5586" s="218">
        <v>1.2901</v>
      </c>
    </row>
    <row r="5587" spans="1:3" ht="15" customHeight="1" x14ac:dyDescent="0.25">
      <c r="A5587" s="216">
        <v>45652</v>
      </c>
      <c r="B5587" s="217" t="s">
        <v>239</v>
      </c>
      <c r="C5587" s="218">
        <v>1.3048999999999999</v>
      </c>
    </row>
    <row r="5588" spans="1:3" ht="15" customHeight="1" x14ac:dyDescent="0.25">
      <c r="A5588" s="216">
        <v>45653</v>
      </c>
      <c r="B5588" s="217" t="s">
        <v>239</v>
      </c>
      <c r="C5588" s="218">
        <v>1.3493999999999999</v>
      </c>
    </row>
    <row r="5589" spans="1:3" ht="15" customHeight="1" x14ac:dyDescent="0.25">
      <c r="A5589" s="216">
        <v>45656</v>
      </c>
      <c r="B5589" s="217" t="s">
        <v>239</v>
      </c>
      <c r="C5589" s="218">
        <v>1.3642000000000001</v>
      </c>
    </row>
    <row r="5590" spans="1:3" ht="15" customHeight="1" x14ac:dyDescent="0.25">
      <c r="A5590" s="216">
        <v>45657</v>
      </c>
      <c r="B5590" s="217" t="s">
        <v>239</v>
      </c>
      <c r="C5590" s="218">
        <v>1.3791</v>
      </c>
    </row>
    <row r="5591" spans="1:3" ht="15" customHeight="1" x14ac:dyDescent="0.25">
      <c r="A5591" s="216">
        <v>45659</v>
      </c>
      <c r="B5591" s="217" t="s">
        <v>239</v>
      </c>
      <c r="C5591" s="218">
        <v>1.4087000000000001</v>
      </c>
    </row>
    <row r="5592" spans="1:3" ht="15" customHeight="1" x14ac:dyDescent="0.25">
      <c r="A5592" s="216">
        <v>45660</v>
      </c>
      <c r="B5592" s="217" t="s">
        <v>239</v>
      </c>
      <c r="C5592" s="218">
        <v>1.4530000000000001</v>
      </c>
    </row>
    <row r="5593" spans="1:3" ht="15" customHeight="1" x14ac:dyDescent="0.25">
      <c r="A5593" s="216">
        <v>45663</v>
      </c>
      <c r="B5593" s="217" t="s">
        <v>239</v>
      </c>
      <c r="C5593" s="218">
        <v>1.4677</v>
      </c>
    </row>
    <row r="5594" spans="1:3" ht="15" customHeight="1" x14ac:dyDescent="0.25">
      <c r="A5594" s="216">
        <v>45664</v>
      </c>
      <c r="B5594" s="217" t="s">
        <v>239</v>
      </c>
      <c r="C5594" s="218">
        <v>1.4824999999999999</v>
      </c>
    </row>
    <row r="5595" spans="1:3" ht="15" customHeight="1" x14ac:dyDescent="0.25">
      <c r="A5595" s="216">
        <v>45665</v>
      </c>
      <c r="B5595" s="217" t="s">
        <v>239</v>
      </c>
      <c r="C5595" s="218">
        <v>1.4973000000000001</v>
      </c>
    </row>
    <row r="5596" spans="1:3" ht="15" customHeight="1" x14ac:dyDescent="0.25">
      <c r="A5596" s="216">
        <v>45666</v>
      </c>
      <c r="B5596" s="217" t="s">
        <v>239</v>
      </c>
      <c r="C5596" s="218">
        <v>1.512</v>
      </c>
    </row>
    <row r="5597" spans="1:3" ht="15" customHeight="1" x14ac:dyDescent="0.25">
      <c r="A5597" s="216">
        <v>45667</v>
      </c>
      <c r="B5597" s="217" t="s">
        <v>239</v>
      </c>
      <c r="C5597" s="218">
        <v>1.5563</v>
      </c>
    </row>
    <row r="5598" spans="1:3" ht="15" customHeight="1" x14ac:dyDescent="0.25">
      <c r="A5598" s="216">
        <v>45670</v>
      </c>
      <c r="B5598" s="217" t="s">
        <v>239</v>
      </c>
      <c r="C5598" s="218">
        <v>1.571</v>
      </c>
    </row>
    <row r="5599" spans="1:3" ht="15" customHeight="1" x14ac:dyDescent="0.25">
      <c r="A5599" s="216">
        <v>45671</v>
      </c>
      <c r="B5599" s="217" t="s">
        <v>239</v>
      </c>
      <c r="C5599" s="218">
        <v>1.5857000000000001</v>
      </c>
    </row>
    <row r="5600" spans="1:3" ht="15" customHeight="1" x14ac:dyDescent="0.25">
      <c r="A5600" s="216">
        <v>45672</v>
      </c>
      <c r="B5600" s="217" t="s">
        <v>239</v>
      </c>
      <c r="C5600" s="218">
        <v>1.6004</v>
      </c>
    </row>
    <row r="5601" spans="1:3" ht="15" customHeight="1" x14ac:dyDescent="0.25">
      <c r="A5601" s="216">
        <v>45673</v>
      </c>
      <c r="B5601" s="217" t="s">
        <v>239</v>
      </c>
      <c r="C5601" s="218">
        <v>1.6151</v>
      </c>
    </row>
    <row r="5602" spans="1:3" ht="15" customHeight="1" x14ac:dyDescent="0.25">
      <c r="A5602" s="216">
        <v>45674</v>
      </c>
      <c r="B5602" s="217" t="s">
        <v>239</v>
      </c>
      <c r="C5602" s="218">
        <v>1.6593</v>
      </c>
    </row>
    <row r="5603" spans="1:3" ht="15" customHeight="1" x14ac:dyDescent="0.25">
      <c r="A5603" s="216">
        <v>45677</v>
      </c>
      <c r="B5603" s="217" t="s">
        <v>239</v>
      </c>
      <c r="C5603" s="218">
        <v>1.6739999999999999</v>
      </c>
    </row>
    <row r="5604" spans="1:3" ht="15" customHeight="1" x14ac:dyDescent="0.25">
      <c r="A5604" s="216">
        <v>45678</v>
      </c>
      <c r="B5604" s="217" t="s">
        <v>239</v>
      </c>
      <c r="C5604" s="218">
        <v>1.6888000000000001</v>
      </c>
    </row>
    <row r="5605" spans="1:3" ht="15" customHeight="1" x14ac:dyDescent="0.25">
      <c r="A5605" s="216">
        <v>45679</v>
      </c>
      <c r="B5605" s="217" t="s">
        <v>239</v>
      </c>
      <c r="C5605" s="218">
        <v>1.7035</v>
      </c>
    </row>
    <row r="5606" spans="1:3" ht="15" customHeight="1" x14ac:dyDescent="0.25">
      <c r="A5606" s="216">
        <v>45680</v>
      </c>
      <c r="B5606" s="217" t="s">
        <v>239</v>
      </c>
      <c r="C5606" s="218">
        <v>1.7181999999999999</v>
      </c>
    </row>
    <row r="5607" spans="1:3" ht="15" customHeight="1" x14ac:dyDescent="0.25">
      <c r="A5607" s="216">
        <v>45681</v>
      </c>
      <c r="B5607" s="217" t="s">
        <v>239</v>
      </c>
      <c r="C5607" s="218">
        <v>1.7624</v>
      </c>
    </row>
    <row r="5608" spans="1:3" ht="15" customHeight="1" x14ac:dyDescent="0.25">
      <c r="A5608" s="216">
        <v>45684</v>
      </c>
      <c r="B5608" s="217" t="s">
        <v>239</v>
      </c>
      <c r="C5608" s="218">
        <v>1.7771999999999999</v>
      </c>
    </row>
    <row r="5609" spans="1:3" ht="15" customHeight="1" x14ac:dyDescent="0.25">
      <c r="A5609" s="216">
        <v>45685</v>
      </c>
      <c r="B5609" s="217" t="s">
        <v>239</v>
      </c>
      <c r="C5609" s="218">
        <v>1.7919</v>
      </c>
    </row>
    <row r="5610" spans="1:3" ht="15" customHeight="1" x14ac:dyDescent="0.25">
      <c r="A5610" s="216">
        <v>45686</v>
      </c>
      <c r="B5610" s="217" t="s">
        <v>239</v>
      </c>
      <c r="C5610" s="218">
        <v>1.8066</v>
      </c>
    </row>
    <row r="5611" spans="1:3" ht="15" customHeight="1" x14ac:dyDescent="0.25">
      <c r="A5611" s="216">
        <v>45687</v>
      </c>
      <c r="B5611" s="217" t="s">
        <v>239</v>
      </c>
      <c r="C5611" s="218">
        <v>1.8213999999999999</v>
      </c>
    </row>
    <row r="5612" spans="1:3" ht="15" customHeight="1" x14ac:dyDescent="0.25">
      <c r="A5612" s="216">
        <v>45688</v>
      </c>
      <c r="B5612" s="217" t="s">
        <v>239</v>
      </c>
      <c r="C5612" s="218">
        <v>1.8653999999999999</v>
      </c>
    </row>
    <row r="5613" spans="1:3" ht="15" customHeight="1" x14ac:dyDescent="0.25">
      <c r="A5613" s="216">
        <v>45691</v>
      </c>
      <c r="B5613" s="217" t="s">
        <v>239</v>
      </c>
      <c r="C5613" s="218">
        <v>1.88</v>
      </c>
    </row>
    <row r="5614" spans="1:3" ht="15" customHeight="1" x14ac:dyDescent="0.25">
      <c r="A5614" s="216">
        <v>45692</v>
      </c>
      <c r="B5614" s="217" t="s">
        <v>239</v>
      </c>
      <c r="C5614" s="218">
        <v>1.8946000000000001</v>
      </c>
    </row>
    <row r="5615" spans="1:3" ht="15" customHeight="1" x14ac:dyDescent="0.25">
      <c r="A5615" s="216">
        <v>45693</v>
      </c>
      <c r="B5615" s="217" t="s">
        <v>239</v>
      </c>
      <c r="C5615" s="218">
        <v>1.9092</v>
      </c>
    </row>
    <row r="5616" spans="1:3" ht="15" customHeight="1" x14ac:dyDescent="0.25">
      <c r="A5616" s="216">
        <v>45694</v>
      </c>
      <c r="B5616" s="217" t="s">
        <v>239</v>
      </c>
      <c r="C5616" s="218">
        <v>1.9234</v>
      </c>
    </row>
    <row r="5617" spans="1:3" ht="15" customHeight="1" x14ac:dyDescent="0.25">
      <c r="A5617" s="216">
        <v>45695</v>
      </c>
      <c r="B5617" s="217" t="s">
        <v>239</v>
      </c>
      <c r="C5617" s="218">
        <v>1.9661999999999999</v>
      </c>
    </row>
    <row r="5618" spans="1:3" ht="15" customHeight="1" x14ac:dyDescent="0.25">
      <c r="A5618" s="216">
        <v>45698</v>
      </c>
      <c r="B5618" s="217" t="s">
        <v>239</v>
      </c>
      <c r="C5618" s="218">
        <v>1.9803999999999999</v>
      </c>
    </row>
    <row r="5619" spans="1:3" ht="15" customHeight="1" x14ac:dyDescent="0.25">
      <c r="A5619" s="216">
        <v>45699</v>
      </c>
      <c r="B5619" s="217" t="s">
        <v>239</v>
      </c>
      <c r="C5619" s="218">
        <v>1.9946999999999999</v>
      </c>
    </row>
    <row r="5620" spans="1:3" ht="15" customHeight="1" x14ac:dyDescent="0.25">
      <c r="A5620" s="216">
        <v>45700</v>
      </c>
      <c r="B5620" s="217" t="s">
        <v>239</v>
      </c>
      <c r="C5620" s="218">
        <v>2.0089999999999999</v>
      </c>
    </row>
    <row r="5621" spans="1:3" ht="15" customHeight="1" x14ac:dyDescent="0.25">
      <c r="A5621" s="216">
        <v>45701</v>
      </c>
      <c r="B5621" s="217" t="s">
        <v>239</v>
      </c>
      <c r="C5621" s="218">
        <v>2.0232000000000001</v>
      </c>
    </row>
    <row r="5622" spans="1:3" ht="15" customHeight="1" x14ac:dyDescent="0.25">
      <c r="A5622" s="216">
        <v>45702</v>
      </c>
      <c r="B5622" s="217" t="s">
        <v>239</v>
      </c>
      <c r="C5622" s="218">
        <v>2.0657999999999999</v>
      </c>
    </row>
    <row r="5623" spans="1:3" ht="15" customHeight="1" x14ac:dyDescent="0.25">
      <c r="A5623" s="216">
        <v>45705</v>
      </c>
      <c r="B5623" s="217" t="s">
        <v>239</v>
      </c>
      <c r="C5623" s="218">
        <v>2.08</v>
      </c>
    </row>
    <row r="5624" spans="1:3" ht="15" customHeight="1" x14ac:dyDescent="0.25">
      <c r="A5624" s="216">
        <v>45706</v>
      </c>
      <c r="B5624" s="217" t="s">
        <v>239</v>
      </c>
      <c r="C5624" s="218">
        <v>2.0941999999999998</v>
      </c>
    </row>
    <row r="5625" spans="1:3" ht="15" customHeight="1" x14ac:dyDescent="0.25">
      <c r="A5625" s="216">
        <v>45707</v>
      </c>
      <c r="B5625" s="217" t="s">
        <v>239</v>
      </c>
      <c r="C5625" s="218">
        <v>2.1084000000000001</v>
      </c>
    </row>
    <row r="5626" spans="1:3" ht="15" customHeight="1" x14ac:dyDescent="0.25">
      <c r="A5626" s="216">
        <v>45708</v>
      </c>
      <c r="B5626" s="217" t="s">
        <v>239</v>
      </c>
      <c r="C5626" s="218">
        <v>2.1225999999999998</v>
      </c>
    </row>
    <row r="5627" spans="1:3" ht="15" customHeight="1" x14ac:dyDescent="0.25">
      <c r="A5627" s="216">
        <v>45709</v>
      </c>
      <c r="B5627" s="217" t="s">
        <v>239</v>
      </c>
      <c r="C5627" s="218">
        <v>2.1650999999999998</v>
      </c>
    </row>
    <row r="5628" spans="1:3" ht="15" customHeight="1" x14ac:dyDescent="0.25">
      <c r="A5628" s="216">
        <v>45712</v>
      </c>
      <c r="B5628" s="217" t="s">
        <v>239</v>
      </c>
      <c r="C5628" s="218">
        <v>2.1791999999999998</v>
      </c>
    </row>
    <row r="5629" spans="1:3" ht="15" customHeight="1" x14ac:dyDescent="0.25">
      <c r="A5629" s="216">
        <v>45713</v>
      </c>
      <c r="B5629" s="217" t="s">
        <v>239</v>
      </c>
      <c r="C5629" s="218">
        <v>2.1934</v>
      </c>
    </row>
    <row r="5630" spans="1:3" ht="15" customHeight="1" x14ac:dyDescent="0.25">
      <c r="A5630" s="216">
        <v>45714</v>
      </c>
      <c r="B5630" s="217" t="s">
        <v>239</v>
      </c>
      <c r="C5630" s="218">
        <v>2.2075</v>
      </c>
    </row>
    <row r="5631" spans="1:3" ht="15" customHeight="1" x14ac:dyDescent="0.25">
      <c r="A5631" s="216">
        <v>45715</v>
      </c>
      <c r="B5631" s="217" t="s">
        <v>239</v>
      </c>
      <c r="C5631" s="218">
        <v>2.2216</v>
      </c>
    </row>
    <row r="5632" spans="1:3" ht="15" customHeight="1" x14ac:dyDescent="0.25">
      <c r="A5632" s="216">
        <v>45716</v>
      </c>
      <c r="B5632" s="217" t="s">
        <v>239</v>
      </c>
      <c r="C5632" s="218">
        <v>2.2639999999999998</v>
      </c>
    </row>
    <row r="5633" spans="1:3" ht="15" customHeight="1" x14ac:dyDescent="0.25">
      <c r="A5633" s="216">
        <v>45719</v>
      </c>
      <c r="B5633" s="217" t="s">
        <v>239</v>
      </c>
      <c r="C5633" s="218">
        <v>2.2780999999999998</v>
      </c>
    </row>
    <row r="5634" spans="1:3" ht="15" customHeight="1" x14ac:dyDescent="0.25">
      <c r="A5634" s="216">
        <v>45720</v>
      </c>
      <c r="B5634" s="217" t="s">
        <v>239</v>
      </c>
      <c r="C5634" s="218">
        <v>2.2921999999999998</v>
      </c>
    </row>
    <row r="5635" spans="1:3" ht="15" customHeight="1" x14ac:dyDescent="0.25">
      <c r="A5635" s="216">
        <v>45721</v>
      </c>
      <c r="B5635" s="217" t="s">
        <v>239</v>
      </c>
      <c r="C5635" s="218">
        <v>2.3062999999999998</v>
      </c>
    </row>
    <row r="5636" spans="1:3" ht="15" customHeight="1" x14ac:dyDescent="0.25">
      <c r="A5636" s="216">
        <v>45722</v>
      </c>
      <c r="B5636" s="217" t="s">
        <v>239</v>
      </c>
      <c r="C5636" s="218">
        <v>2.3203999999999998</v>
      </c>
    </row>
    <row r="5637" spans="1:3" ht="15" customHeight="1" x14ac:dyDescent="0.25">
      <c r="A5637" s="216">
        <v>45723</v>
      </c>
      <c r="B5637" s="217" t="s">
        <v>239</v>
      </c>
      <c r="C5637" s="218">
        <v>2.3626999999999998</v>
      </c>
    </row>
    <row r="5638" spans="1:3" ht="15" customHeight="1" x14ac:dyDescent="0.25">
      <c r="A5638" s="216">
        <v>45726</v>
      </c>
      <c r="B5638" s="217" t="s">
        <v>239</v>
      </c>
      <c r="C5638" s="218">
        <v>2.3767</v>
      </c>
    </row>
    <row r="5639" spans="1:3" ht="15" customHeight="1" x14ac:dyDescent="0.25">
      <c r="A5639" s="216">
        <v>45727</v>
      </c>
      <c r="B5639" s="217" t="s">
        <v>239</v>
      </c>
      <c r="C5639" s="218">
        <v>2.3908</v>
      </c>
    </row>
    <row r="5640" spans="1:3" ht="15" customHeight="1" x14ac:dyDescent="0.25">
      <c r="A5640" s="216">
        <v>45728</v>
      </c>
      <c r="B5640" s="217" t="s">
        <v>239</v>
      </c>
      <c r="C5640" s="218">
        <v>2.4049</v>
      </c>
    </row>
    <row r="5641" spans="1:3" ht="15" customHeight="1" x14ac:dyDescent="0.25">
      <c r="A5641" s="216">
        <v>45729</v>
      </c>
      <c r="B5641" s="217" t="s">
        <v>239</v>
      </c>
      <c r="C5641" s="218">
        <v>2.419</v>
      </c>
    </row>
    <row r="5642" spans="1:3" ht="15" customHeight="1" x14ac:dyDescent="0.25">
      <c r="A5642" s="216">
        <v>45730</v>
      </c>
      <c r="B5642" s="217" t="s">
        <v>239</v>
      </c>
      <c r="C5642" s="218">
        <v>2.4611999999999998</v>
      </c>
    </row>
    <row r="5643" spans="1:3" ht="15" customHeight="1" x14ac:dyDescent="0.25">
      <c r="A5643" s="216">
        <v>45733</v>
      </c>
      <c r="B5643" s="217" t="s">
        <v>239</v>
      </c>
      <c r="C5643" s="218">
        <v>2.4752999999999998</v>
      </c>
    </row>
    <row r="5644" spans="1:3" ht="15" customHeight="1" x14ac:dyDescent="0.25">
      <c r="A5644" s="216">
        <v>45734</v>
      </c>
      <c r="B5644" s="217" t="s">
        <v>239</v>
      </c>
      <c r="C5644" s="218">
        <v>2.4893999999999998</v>
      </c>
    </row>
    <row r="5645" spans="1:3" ht="15" customHeight="1" x14ac:dyDescent="0.25">
      <c r="A5645" s="216">
        <v>45735</v>
      </c>
      <c r="B5645" s="217" t="s">
        <v>239</v>
      </c>
      <c r="C5645" s="218">
        <v>2.5034999999999998</v>
      </c>
    </row>
    <row r="5646" spans="1:3" ht="15" customHeight="1" x14ac:dyDescent="0.25">
      <c r="A5646" s="216">
        <v>45736</v>
      </c>
      <c r="B5646" s="217" t="s">
        <v>239</v>
      </c>
      <c r="C5646" s="218">
        <v>2.5175999999999998</v>
      </c>
    </row>
    <row r="5647" spans="1:3" ht="15" customHeight="1" x14ac:dyDescent="0.25">
      <c r="A5647" s="216">
        <v>45737</v>
      </c>
      <c r="B5647" s="217" t="s">
        <v>239</v>
      </c>
      <c r="C5647" s="218">
        <v>2.5598999999999998</v>
      </c>
    </row>
    <row r="5648" spans="1:3" ht="15" customHeight="1" x14ac:dyDescent="0.25">
      <c r="A5648" s="216">
        <v>45740</v>
      </c>
      <c r="B5648" s="217" t="s">
        <v>239</v>
      </c>
      <c r="C5648" s="218">
        <v>2.5739999999999998</v>
      </c>
    </row>
    <row r="5649" spans="1:3" ht="15" customHeight="1" x14ac:dyDescent="0.25">
      <c r="A5649" s="216">
        <v>45741</v>
      </c>
      <c r="B5649" s="217" t="s">
        <v>239</v>
      </c>
      <c r="C5649" s="218">
        <v>2.5880999999999998</v>
      </c>
    </row>
    <row r="5650" spans="1:3" ht="15" customHeight="1" x14ac:dyDescent="0.25">
      <c r="A5650" s="216">
        <v>45742</v>
      </c>
      <c r="B5650" s="217" t="s">
        <v>239</v>
      </c>
      <c r="C5650" s="218">
        <v>2.6021999999999998</v>
      </c>
    </row>
    <row r="5651" spans="1:3" ht="15" customHeight="1" x14ac:dyDescent="0.25">
      <c r="A5651" s="216">
        <v>45743</v>
      </c>
      <c r="B5651" s="217" t="s">
        <v>239</v>
      </c>
      <c r="C5651" s="218">
        <v>2.6162999999999998</v>
      </c>
    </row>
    <row r="5652" spans="1:3" ht="15" customHeight="1" x14ac:dyDescent="0.25">
      <c r="A5652" s="216">
        <v>45744</v>
      </c>
      <c r="B5652" s="217" t="s">
        <v>239</v>
      </c>
      <c r="C5652" s="218">
        <v>2.6585999999999999</v>
      </c>
    </row>
    <row r="5653" spans="1:3" ht="15" customHeight="1" x14ac:dyDescent="0.25">
      <c r="A5653" s="216">
        <v>45747</v>
      </c>
      <c r="B5653" s="217" t="s">
        <v>239</v>
      </c>
      <c r="C5653" s="218">
        <v>2.6726999999999999</v>
      </c>
    </row>
    <row r="5654" spans="1:3" ht="15" customHeight="1" x14ac:dyDescent="0.25">
      <c r="A5654" s="216">
        <v>45748</v>
      </c>
      <c r="B5654" s="217" t="s">
        <v>239</v>
      </c>
      <c r="C5654" s="218">
        <v>2.6867999999999999</v>
      </c>
    </row>
    <row r="5655" spans="1:3" ht="15" customHeight="1" x14ac:dyDescent="0.25">
      <c r="A5655" s="216">
        <v>45749</v>
      </c>
      <c r="B5655" s="217" t="s">
        <v>239</v>
      </c>
      <c r="C5655" s="218">
        <v>2.7008000000000001</v>
      </c>
    </row>
    <row r="5656" spans="1:3" ht="15" customHeight="1" x14ac:dyDescent="0.25">
      <c r="A5656" s="216">
        <v>45750</v>
      </c>
      <c r="B5656" s="217" t="s">
        <v>239</v>
      </c>
      <c r="C5656" s="218">
        <v>2.7149000000000001</v>
      </c>
    </row>
    <row r="5657" spans="1:3" ht="15" customHeight="1" x14ac:dyDescent="0.25">
      <c r="A5657" s="216">
        <v>45751</v>
      </c>
      <c r="B5657" s="217" t="s">
        <v>239</v>
      </c>
      <c r="C5657" s="218">
        <v>2.7570000000000001</v>
      </c>
    </row>
    <row r="5658" spans="1:3" ht="15" customHeight="1" x14ac:dyDescent="0.25">
      <c r="A5658" s="216">
        <v>45754</v>
      </c>
      <c r="B5658" s="217" t="s">
        <v>239</v>
      </c>
      <c r="C5658" s="218">
        <v>2.7709999999999999</v>
      </c>
    </row>
    <row r="5659" spans="1:3" ht="15" customHeight="1" x14ac:dyDescent="0.25">
      <c r="A5659" s="216">
        <v>45755</v>
      </c>
      <c r="B5659" s="217" t="s">
        <v>239</v>
      </c>
      <c r="C5659" s="218">
        <v>2.7850999999999999</v>
      </c>
    </row>
    <row r="5660" spans="1:3" ht="15" customHeight="1" x14ac:dyDescent="0.25">
      <c r="A5660" s="216">
        <v>45756</v>
      </c>
      <c r="B5660" s="217" t="s">
        <v>239</v>
      </c>
      <c r="C5660" s="218">
        <v>2.7991000000000001</v>
      </c>
    </row>
    <row r="5661" spans="1:3" ht="15" customHeight="1" x14ac:dyDescent="0.25">
      <c r="A5661" s="216">
        <v>45757</v>
      </c>
      <c r="B5661" s="217" t="s">
        <v>239</v>
      </c>
      <c r="C5661" s="218">
        <v>2.8130999999999999</v>
      </c>
    </row>
    <row r="5662" spans="1:3" ht="15" customHeight="1" x14ac:dyDescent="0.25">
      <c r="A5662" s="216">
        <v>45758</v>
      </c>
      <c r="B5662" s="217" t="s">
        <v>239</v>
      </c>
      <c r="C5662" s="218">
        <v>2.8552</v>
      </c>
    </row>
    <row r="5663" spans="1:3" ht="15" customHeight="1" x14ac:dyDescent="0.25">
      <c r="A5663" s="216">
        <v>45761</v>
      </c>
      <c r="B5663" s="217" t="s">
        <v>239</v>
      </c>
      <c r="C5663" s="218">
        <v>2.8692000000000002</v>
      </c>
    </row>
    <row r="5664" spans="1:3" ht="15" customHeight="1" x14ac:dyDescent="0.25">
      <c r="A5664" s="216">
        <v>45762</v>
      </c>
      <c r="B5664" s="217" t="s">
        <v>239</v>
      </c>
      <c r="C5664" s="218">
        <v>2.8833000000000002</v>
      </c>
    </row>
    <row r="5665" spans="1:3" ht="15" customHeight="1" x14ac:dyDescent="0.25">
      <c r="A5665" s="216">
        <v>45763</v>
      </c>
      <c r="B5665" s="217" t="s">
        <v>239</v>
      </c>
      <c r="C5665" s="218">
        <v>2.8973</v>
      </c>
    </row>
    <row r="5666" spans="1:3" ht="15" customHeight="1" x14ac:dyDescent="0.25">
      <c r="A5666" s="216">
        <v>45764</v>
      </c>
      <c r="B5666" s="217" t="s">
        <v>239</v>
      </c>
      <c r="C5666" s="218">
        <v>2.9674</v>
      </c>
    </row>
    <row r="5667" spans="1:3" ht="15" customHeight="1" x14ac:dyDescent="0.25">
      <c r="A5667" s="216">
        <v>45769</v>
      </c>
      <c r="B5667" s="217" t="s">
        <v>239</v>
      </c>
      <c r="C5667" s="218">
        <v>2.9813999999999998</v>
      </c>
    </row>
    <row r="5668" spans="1:3" ht="15" customHeight="1" x14ac:dyDescent="0.25">
      <c r="A5668" s="216">
        <v>45770</v>
      </c>
      <c r="B5668" s="217" t="s">
        <v>239</v>
      </c>
      <c r="C5668" s="218">
        <v>2.9954000000000001</v>
      </c>
    </row>
    <row r="5669" spans="1:3" ht="15" customHeight="1" x14ac:dyDescent="0.25">
      <c r="A5669" s="216">
        <v>45771</v>
      </c>
      <c r="B5669" s="217" t="s">
        <v>239</v>
      </c>
      <c r="C5669" s="218">
        <v>3.0093999999999999</v>
      </c>
    </row>
    <row r="5670" spans="1:3" ht="15" customHeight="1" x14ac:dyDescent="0.25">
      <c r="A5670" s="216">
        <v>45772</v>
      </c>
      <c r="B5670" s="217" t="s">
        <v>239</v>
      </c>
      <c r="C5670" s="218">
        <v>3.0514999999999999</v>
      </c>
    </row>
    <row r="5671" spans="1:3" ht="15" customHeight="1" x14ac:dyDescent="0.25">
      <c r="A5671" s="216">
        <v>45775</v>
      </c>
      <c r="B5671" s="217" t="s">
        <v>239</v>
      </c>
      <c r="C5671" s="218">
        <v>3.0655000000000001</v>
      </c>
    </row>
    <row r="5672" spans="1:3" ht="15" customHeight="1" x14ac:dyDescent="0.25">
      <c r="A5672" s="216">
        <v>45776</v>
      </c>
      <c r="B5672" s="217" t="s">
        <v>239</v>
      </c>
      <c r="C5672" s="218">
        <v>3.0794999999999999</v>
      </c>
    </row>
    <row r="5673" spans="1:3" ht="15" customHeight="1" x14ac:dyDescent="0.25">
      <c r="A5673" s="216">
        <v>45777</v>
      </c>
      <c r="B5673" s="217" t="s">
        <v>239</v>
      </c>
      <c r="C5673" s="218">
        <v>3.0935999999999999</v>
      </c>
    </row>
    <row r="5674" spans="1:3" ht="15" customHeight="1" x14ac:dyDescent="0.25">
      <c r="A5674" s="216">
        <v>45778</v>
      </c>
      <c r="B5674" s="217" t="s">
        <v>239</v>
      </c>
      <c r="C5674" s="218">
        <v>3.1076000000000001</v>
      </c>
    </row>
    <row r="5675" spans="1:3" ht="15" customHeight="1" x14ac:dyDescent="0.25">
      <c r="A5675" s="216">
        <v>45779</v>
      </c>
      <c r="B5675" s="217" t="s">
        <v>239</v>
      </c>
      <c r="C5675" s="218">
        <v>3.1636000000000002</v>
      </c>
    </row>
    <row r="5676" spans="1:3" ht="15" customHeight="1" x14ac:dyDescent="0.25">
      <c r="A5676" s="216">
        <v>45783</v>
      </c>
      <c r="B5676" s="217" t="s">
        <v>239</v>
      </c>
      <c r="C5676" s="218">
        <v>3.1776</v>
      </c>
    </row>
    <row r="5677" spans="1:3" ht="15" customHeight="1" x14ac:dyDescent="0.25">
      <c r="A5677" s="216">
        <v>45784</v>
      </c>
      <c r="B5677" s="217" t="s">
        <v>239</v>
      </c>
      <c r="C5677" s="218">
        <v>3.1916000000000002</v>
      </c>
    </row>
    <row r="5678" spans="1:3" ht="15" customHeight="1" x14ac:dyDescent="0.25">
      <c r="A5678" s="216">
        <v>45785</v>
      </c>
      <c r="B5678" s="217" t="s">
        <v>239</v>
      </c>
      <c r="C5678" s="218">
        <v>3.2052</v>
      </c>
    </row>
    <row r="5679" spans="1:3" ht="15" customHeight="1" x14ac:dyDescent="0.25">
      <c r="A5679" s="216">
        <v>45786</v>
      </c>
      <c r="B5679" s="217" t="s">
        <v>239</v>
      </c>
      <c r="C5679" s="218">
        <v>3.2462</v>
      </c>
    </row>
    <row r="5680" spans="1:3" ht="15" customHeight="1" x14ac:dyDescent="0.25">
      <c r="A5680" s="216">
        <v>45789</v>
      </c>
      <c r="B5680" s="217" t="s">
        <v>239</v>
      </c>
      <c r="C5680" s="218">
        <v>3.2599</v>
      </c>
    </row>
    <row r="5681" spans="1:3" ht="15" customHeight="1" x14ac:dyDescent="0.25">
      <c r="A5681" s="216">
        <v>45790</v>
      </c>
      <c r="B5681" s="217" t="s">
        <v>239</v>
      </c>
      <c r="C5681" s="218">
        <v>3.2734999999999999</v>
      </c>
    </row>
    <row r="5682" spans="1:3" ht="15" customHeight="1" x14ac:dyDescent="0.25">
      <c r="A5682" s="216">
        <v>45791</v>
      </c>
      <c r="B5682" s="217" t="s">
        <v>239</v>
      </c>
      <c r="C5682" s="218">
        <v>3.2871000000000001</v>
      </c>
    </row>
    <row r="5683" spans="1:3" ht="15" customHeight="1" x14ac:dyDescent="0.25">
      <c r="A5683" s="216">
        <v>45792</v>
      </c>
      <c r="B5683" s="217" t="s">
        <v>239</v>
      </c>
      <c r="C5683" s="218">
        <v>3.3006000000000002</v>
      </c>
    </row>
    <row r="5684" spans="1:3" ht="15" customHeight="1" x14ac:dyDescent="0.25">
      <c r="A5684" s="216">
        <v>45793</v>
      </c>
      <c r="B5684" s="217" t="s">
        <v>239</v>
      </c>
      <c r="C5684" s="218">
        <v>3.3412000000000002</v>
      </c>
    </row>
    <row r="5685" spans="1:3" ht="15" customHeight="1" x14ac:dyDescent="0.25">
      <c r="A5685" s="216">
        <v>45796</v>
      </c>
      <c r="B5685" s="217" t="s">
        <v>239</v>
      </c>
      <c r="C5685" s="218">
        <v>3.3546999999999998</v>
      </c>
    </row>
    <row r="5686" spans="1:3" ht="15" customHeight="1" x14ac:dyDescent="0.25">
      <c r="A5686" s="216">
        <v>45797</v>
      </c>
      <c r="B5686" s="217" t="s">
        <v>239</v>
      </c>
      <c r="C5686" s="218">
        <v>3.3683000000000001</v>
      </c>
    </row>
    <row r="5687" spans="1:3" ht="15" customHeight="1" x14ac:dyDescent="0.25">
      <c r="A5687" s="216">
        <v>45798</v>
      </c>
      <c r="B5687" s="217" t="s">
        <v>239</v>
      </c>
      <c r="C5687" s="218">
        <v>3.3818000000000001</v>
      </c>
    </row>
    <row r="5688" spans="1:3" ht="15" customHeight="1" x14ac:dyDescent="0.25">
      <c r="A5688" s="216">
        <v>45799</v>
      </c>
      <c r="B5688" s="217" t="s">
        <v>239</v>
      </c>
      <c r="C5688" s="218">
        <v>3.3954</v>
      </c>
    </row>
    <row r="5689" spans="1:3" ht="15" customHeight="1" x14ac:dyDescent="0.25">
      <c r="A5689" s="216">
        <v>45800</v>
      </c>
      <c r="B5689" s="217" t="s">
        <v>239</v>
      </c>
      <c r="C5689" s="218">
        <v>3.4495</v>
      </c>
    </row>
    <row r="5690" spans="1:3" ht="15" customHeight="1" x14ac:dyDescent="0.25">
      <c r="A5690" s="216">
        <v>45804</v>
      </c>
      <c r="B5690" s="217" t="s">
        <v>239</v>
      </c>
      <c r="C5690" s="218">
        <v>3.4630999999999998</v>
      </c>
    </row>
    <row r="5691" spans="1:3" ht="15" customHeight="1" x14ac:dyDescent="0.25">
      <c r="A5691" s="216">
        <v>45805</v>
      </c>
      <c r="B5691" s="217" t="s">
        <v>239</v>
      </c>
      <c r="C5691" s="218">
        <v>3.4765999999999999</v>
      </c>
    </row>
    <row r="5692" spans="1:3" ht="15" customHeight="1" x14ac:dyDescent="0.25">
      <c r="A5692" s="216">
        <v>45806</v>
      </c>
      <c r="B5692" s="217" t="s">
        <v>239</v>
      </c>
      <c r="C5692" s="218">
        <v>3.4902000000000002</v>
      </c>
    </row>
    <row r="5693" spans="1:3" ht="15" customHeight="1" x14ac:dyDescent="0.25">
      <c r="A5693" s="216">
        <v>45807</v>
      </c>
      <c r="B5693" s="217" t="s">
        <v>239</v>
      </c>
      <c r="C5693" s="218">
        <v>3.5308000000000002</v>
      </c>
    </row>
    <row r="5694" spans="1:3" ht="15" customHeight="1" x14ac:dyDescent="0.25">
      <c r="A5694" s="216">
        <v>45810</v>
      </c>
      <c r="B5694" s="217" t="s">
        <v>239</v>
      </c>
      <c r="C5694" s="218">
        <v>3.5442999999999998</v>
      </c>
    </row>
    <row r="5695" spans="1:3" ht="15" customHeight="1" x14ac:dyDescent="0.25">
      <c r="A5695" s="216">
        <v>45811</v>
      </c>
      <c r="B5695" s="217" t="s">
        <v>239</v>
      </c>
      <c r="C5695" s="218">
        <v>3.5577999999999999</v>
      </c>
    </row>
    <row r="5696" spans="1:3" ht="15" customHeight="1" x14ac:dyDescent="0.25">
      <c r="A5696" s="216">
        <v>45812</v>
      </c>
      <c r="B5696" s="217" t="s">
        <v>239</v>
      </c>
      <c r="C5696" s="218">
        <v>3.5712999999999999</v>
      </c>
    </row>
    <row r="5697" spans="1:3" ht="15" customHeight="1" x14ac:dyDescent="0.25">
      <c r="A5697" s="216">
        <v>45813</v>
      </c>
      <c r="B5697" s="217" t="s">
        <v>239</v>
      </c>
      <c r="C5697" s="218">
        <v>3.5848</v>
      </c>
    </row>
    <row r="5698" spans="1:3" ht="15" customHeight="1" x14ac:dyDescent="0.25">
      <c r="A5698" s="216">
        <v>45814</v>
      </c>
      <c r="B5698" s="217" t="s">
        <v>239</v>
      </c>
      <c r="C5698" s="218">
        <v>3.6251000000000002</v>
      </c>
    </row>
    <row r="5699" spans="1:3" ht="15" customHeight="1" x14ac:dyDescent="0.25">
      <c r="A5699" s="216">
        <v>45817</v>
      </c>
      <c r="B5699" s="217" t="s">
        <v>239</v>
      </c>
      <c r="C5699" s="218">
        <v>3.6385000000000001</v>
      </c>
    </row>
    <row r="5700" spans="1:3" ht="15" customHeight="1" x14ac:dyDescent="0.25">
      <c r="A5700" s="216">
        <v>45818</v>
      </c>
      <c r="B5700" s="217" t="s">
        <v>239</v>
      </c>
      <c r="C5700" s="218">
        <v>3.6520000000000001</v>
      </c>
    </row>
    <row r="5701" spans="1:3" ht="15" customHeight="1" x14ac:dyDescent="0.25">
      <c r="A5701" s="216">
        <v>45819</v>
      </c>
      <c r="B5701" s="217" t="s">
        <v>239</v>
      </c>
      <c r="C5701" s="218">
        <v>3.6655000000000002</v>
      </c>
    </row>
    <row r="5702" spans="1:3" ht="15" customHeight="1" x14ac:dyDescent="0.25">
      <c r="A5702" s="216">
        <v>45820</v>
      </c>
      <c r="B5702" s="217" t="s">
        <v>239</v>
      </c>
      <c r="C5702" s="218">
        <v>3.6789999999999998</v>
      </c>
    </row>
    <row r="5703" spans="1:3" ht="15" customHeight="1" x14ac:dyDescent="0.25">
      <c r="A5703" s="216">
        <v>45821</v>
      </c>
      <c r="B5703" s="217" t="s">
        <v>239</v>
      </c>
      <c r="C5703" s="218">
        <v>3.7193999999999998</v>
      </c>
    </row>
    <row r="5704" spans="1:3" ht="15" customHeight="1" x14ac:dyDescent="0.25">
      <c r="A5704" s="216">
        <v>45824</v>
      </c>
      <c r="B5704" s="217" t="s">
        <v>239</v>
      </c>
      <c r="C5704" s="218">
        <v>3.7328999999999999</v>
      </c>
    </row>
    <row r="5705" spans="1:3" ht="15" customHeight="1" x14ac:dyDescent="0.25">
      <c r="A5705" s="216">
        <v>45825</v>
      </c>
      <c r="B5705" s="217" t="s">
        <v>239</v>
      </c>
      <c r="C5705" s="218">
        <v>3.7464</v>
      </c>
    </row>
    <row r="5706" spans="1:3" ht="15" customHeight="1" x14ac:dyDescent="0.25">
      <c r="A5706" s="216">
        <v>45826</v>
      </c>
      <c r="B5706" s="217" t="s">
        <v>239</v>
      </c>
      <c r="C5706" s="218">
        <v>3.7597999999999998</v>
      </c>
    </row>
    <row r="5707" spans="1:3" ht="15" customHeight="1" x14ac:dyDescent="0.25">
      <c r="A5707" s="216">
        <v>45827</v>
      </c>
      <c r="B5707" s="217" t="s">
        <v>239</v>
      </c>
      <c r="C5707" s="218">
        <v>3.7734000000000001</v>
      </c>
    </row>
    <row r="5708" spans="1:3" ht="15" customHeight="1" x14ac:dyDescent="0.25">
      <c r="A5708" s="216">
        <v>45828</v>
      </c>
      <c r="B5708" s="217" t="s">
        <v>239</v>
      </c>
      <c r="C5708" s="218">
        <v>3.8138000000000001</v>
      </c>
    </row>
    <row r="5709" spans="1:3" ht="15" customHeight="1" x14ac:dyDescent="0.25">
      <c r="A5709" s="216">
        <v>45831</v>
      </c>
      <c r="B5709" s="217" t="s">
        <v>239</v>
      </c>
      <c r="C5709" s="218">
        <v>3.8273000000000001</v>
      </c>
    </row>
    <row r="5710" spans="1:3" ht="15" customHeight="1" x14ac:dyDescent="0.25">
      <c r="A5710" s="216">
        <v>45832</v>
      </c>
      <c r="B5710" s="217" t="s">
        <v>239</v>
      </c>
      <c r="C5710" s="218">
        <v>3.8409</v>
      </c>
    </row>
    <row r="5711" spans="1:3" ht="15" customHeight="1" x14ac:dyDescent="0.25">
      <c r="A5711" s="216">
        <v>45833</v>
      </c>
      <c r="B5711" s="217" t="s">
        <v>239</v>
      </c>
      <c r="C5711" s="218">
        <v>3.8544</v>
      </c>
    </row>
    <row r="5712" spans="1:3" ht="15" customHeight="1" x14ac:dyDescent="0.25">
      <c r="A5712" s="216">
        <v>45834</v>
      </c>
      <c r="B5712" s="217" t="s">
        <v>239</v>
      </c>
      <c r="C5712" s="218">
        <v>3.8679000000000001</v>
      </c>
    </row>
    <row r="5713" spans="1:3" ht="15" customHeight="1" x14ac:dyDescent="0.25">
      <c r="A5713" s="216">
        <v>45835</v>
      </c>
      <c r="B5713" s="217" t="s">
        <v>239</v>
      </c>
      <c r="C5713" s="218">
        <v>3.9085000000000001</v>
      </c>
    </row>
    <row r="5714" spans="1:3" ht="15" customHeight="1" x14ac:dyDescent="0.25">
      <c r="A5714" s="216">
        <v>45838</v>
      </c>
      <c r="B5714" s="217" t="s">
        <v>239</v>
      </c>
      <c r="C5714" s="218">
        <v>3.9220000000000002</v>
      </c>
    </row>
    <row r="5715" spans="1:3" ht="15" customHeight="1" x14ac:dyDescent="0.25">
      <c r="A5715" s="216">
        <v>45839</v>
      </c>
      <c r="B5715" s="217" t="s">
        <v>239</v>
      </c>
      <c r="C5715" s="218">
        <v>3.9355000000000002</v>
      </c>
    </row>
    <row r="5716" spans="1:3" ht="15" customHeight="1" x14ac:dyDescent="0.25">
      <c r="A5716" s="216">
        <v>45840</v>
      </c>
      <c r="B5716" s="217" t="s">
        <v>239</v>
      </c>
      <c r="C5716" s="218">
        <v>3.9489999999999998</v>
      </c>
    </row>
    <row r="5717" spans="1:3" ht="15" customHeight="1" x14ac:dyDescent="0.25">
      <c r="A5717" s="216">
        <v>45841</v>
      </c>
      <c r="B5717" s="217" t="s">
        <v>239</v>
      </c>
      <c r="C5717" s="218">
        <v>3.9624000000000001</v>
      </c>
    </row>
    <row r="5718" spans="1:3" ht="15" customHeight="1" x14ac:dyDescent="0.25">
      <c r="A5718" s="216">
        <v>45842</v>
      </c>
      <c r="B5718" s="217" t="s">
        <v>239</v>
      </c>
      <c r="C5718" s="218">
        <v>4.0027999999999997</v>
      </c>
    </row>
    <row r="5719" spans="1:3" ht="15" customHeight="1" x14ac:dyDescent="0.25">
      <c r="A5719" s="216">
        <v>45845</v>
      </c>
      <c r="B5719" s="217" t="s">
        <v>239</v>
      </c>
      <c r="C5719" s="218">
        <v>4.0162000000000004</v>
      </c>
    </row>
    <row r="5720" spans="1:3" ht="15" customHeight="1" x14ac:dyDescent="0.25">
      <c r="A5720" s="216">
        <v>45846</v>
      </c>
      <c r="B5720" s="217" t="s">
        <v>239</v>
      </c>
      <c r="C5720" s="218">
        <v>4.0297000000000001</v>
      </c>
    </row>
    <row r="5721" spans="1:3" ht="15" customHeight="1" x14ac:dyDescent="0.25">
      <c r="A5721" s="216">
        <v>45847</v>
      </c>
      <c r="B5721" s="217" t="s">
        <v>239</v>
      </c>
      <c r="C5721" s="218">
        <v>4.0430999999999999</v>
      </c>
    </row>
    <row r="5722" spans="1:3" ht="15" customHeight="1" x14ac:dyDescent="0.25">
      <c r="A5722" s="216">
        <v>45848</v>
      </c>
      <c r="B5722" s="217" t="s">
        <v>239</v>
      </c>
      <c r="C5722" s="218">
        <v>4.0566000000000004</v>
      </c>
    </row>
    <row r="5723" spans="1:3" ht="15" customHeight="1" x14ac:dyDescent="0.25">
      <c r="A5723" s="216">
        <v>45849</v>
      </c>
      <c r="B5723" s="217" t="s">
        <v>239</v>
      </c>
      <c r="C5723" s="218">
        <v>4.0968999999999998</v>
      </c>
    </row>
    <row r="5724" spans="1:3" ht="15" customHeight="1" x14ac:dyDescent="0.25">
      <c r="A5724" s="216">
        <v>45852</v>
      </c>
      <c r="B5724" s="217" t="s">
        <v>239</v>
      </c>
      <c r="C5724" s="218">
        <v>4.1102999999999996</v>
      </c>
    </row>
    <row r="5725" spans="1:3" ht="15" customHeight="1" x14ac:dyDescent="0.25">
      <c r="A5725" s="216">
        <v>45853</v>
      </c>
      <c r="B5725" s="217" t="s">
        <v>239</v>
      </c>
      <c r="C5725" s="218">
        <v>4.1238000000000001</v>
      </c>
    </row>
    <row r="5726" spans="1:3" ht="15" customHeight="1" x14ac:dyDescent="0.25">
      <c r="A5726" s="216">
        <v>45854</v>
      </c>
      <c r="B5726" s="217" t="s">
        <v>239</v>
      </c>
      <c r="C5726" s="218">
        <v>4.1372</v>
      </c>
    </row>
    <row r="5727" spans="1:3" ht="15" customHeight="1" x14ac:dyDescent="0.25">
      <c r="A5727" s="216">
        <v>45855</v>
      </c>
      <c r="B5727" s="217" t="s">
        <v>239</v>
      </c>
      <c r="C5727" s="218">
        <v>4.1505999999999998</v>
      </c>
    </row>
    <row r="5728" spans="1:3" ht="15" customHeight="1" x14ac:dyDescent="0.25">
      <c r="A5728" s="216">
        <v>45856</v>
      </c>
      <c r="B5728" s="217" t="s">
        <v>239</v>
      </c>
      <c r="C5728" s="218">
        <v>4.1909999999999998</v>
      </c>
    </row>
    <row r="5729" spans="1:3" ht="15" customHeight="1" x14ac:dyDescent="0.25">
      <c r="A5729" s="216">
        <v>45859</v>
      </c>
      <c r="B5729" s="217" t="s">
        <v>239</v>
      </c>
      <c r="C5729" s="218">
        <v>4.2043999999999997</v>
      </c>
    </row>
    <row r="5730" spans="1:3" ht="15" customHeight="1" x14ac:dyDescent="0.25">
      <c r="A5730" s="216">
        <v>45860</v>
      </c>
      <c r="B5730" s="217" t="s">
        <v>239</v>
      </c>
      <c r="C5730" s="218">
        <v>4.2179000000000002</v>
      </c>
    </row>
    <row r="5731" spans="1:3" ht="15" customHeight="1" x14ac:dyDescent="0.25">
      <c r="A5731" s="216">
        <v>45861</v>
      </c>
      <c r="B5731" s="217" t="s">
        <v>239</v>
      </c>
      <c r="C5731" s="218">
        <v>4.2313000000000001</v>
      </c>
    </row>
    <row r="5732" spans="1:3" ht="15" customHeight="1" x14ac:dyDescent="0.25">
      <c r="A5732" s="216">
        <v>45862</v>
      </c>
      <c r="B5732" s="217" t="s">
        <v>239</v>
      </c>
      <c r="C5732" s="218">
        <v>4.2447999999999997</v>
      </c>
    </row>
    <row r="5733" spans="1:3" ht="15" customHeight="1" x14ac:dyDescent="0.25">
      <c r="A5733" s="216">
        <v>45863</v>
      </c>
      <c r="B5733" s="217" t="s">
        <v>239</v>
      </c>
      <c r="C5733" s="218">
        <v>4.2851999999999997</v>
      </c>
    </row>
    <row r="5734" spans="1:3" ht="15" customHeight="1" x14ac:dyDescent="0.25">
      <c r="A5734" s="216">
        <v>45866</v>
      </c>
      <c r="B5734" s="217" t="s">
        <v>239</v>
      </c>
      <c r="C5734" s="218">
        <v>4.2987000000000002</v>
      </c>
    </row>
    <row r="5735" spans="1:3" ht="15" customHeight="1" x14ac:dyDescent="0.25">
      <c r="A5735" s="216">
        <v>45867</v>
      </c>
      <c r="B5735" s="217" t="s">
        <v>239</v>
      </c>
      <c r="C5735" s="218">
        <v>4.3121</v>
      </c>
    </row>
    <row r="5736" spans="1:3" ht="15" customHeight="1" x14ac:dyDescent="0.25">
      <c r="A5736" s="216">
        <v>45868</v>
      </c>
      <c r="B5736" s="217" t="s">
        <v>239</v>
      </c>
      <c r="C5736" s="218">
        <v>4.3254999999999999</v>
      </c>
    </row>
    <row r="5737" spans="1:3" ht="15" customHeight="1" x14ac:dyDescent="0.25">
      <c r="A5737" s="216">
        <v>45869</v>
      </c>
      <c r="B5737" s="217" t="s">
        <v>239</v>
      </c>
      <c r="C5737" s="218">
        <v>4.3390000000000004</v>
      </c>
    </row>
    <row r="5738" spans="1:3" ht="15" customHeight="1" x14ac:dyDescent="0.25">
      <c r="A5738" s="216">
        <v>45870</v>
      </c>
      <c r="B5738" s="217" t="s">
        <v>239</v>
      </c>
      <c r="C5738" s="218">
        <v>4.3791000000000002</v>
      </c>
    </row>
    <row r="5739" spans="1:3" ht="15" customHeight="1" x14ac:dyDescent="0.25">
      <c r="A5739" s="216">
        <v>45873</v>
      </c>
      <c r="B5739" s="217" t="s">
        <v>239</v>
      </c>
      <c r="C5739" s="218">
        <v>4.3925000000000001</v>
      </c>
    </row>
    <row r="5740" spans="1:3" ht="15" customHeight="1" x14ac:dyDescent="0.25">
      <c r="A5740" s="216">
        <v>45874</v>
      </c>
      <c r="B5740" s="217" t="s">
        <v>239</v>
      </c>
      <c r="C5740" s="218">
        <v>4.4058999999999999</v>
      </c>
    </row>
    <row r="5741" spans="1:3" ht="15" customHeight="1" x14ac:dyDescent="0.25">
      <c r="A5741" s="216">
        <v>45875</v>
      </c>
      <c r="B5741" s="217" t="s">
        <v>239</v>
      </c>
      <c r="C5741" s="218">
        <v>4.4192999999999998</v>
      </c>
    </row>
    <row r="5742" spans="1:3" ht="15" customHeight="1" x14ac:dyDescent="0.25">
      <c r="A5742" s="216">
        <v>45876</v>
      </c>
      <c r="B5742" s="217" t="s">
        <v>239</v>
      </c>
      <c r="C5742" s="218">
        <v>4.4322999999999997</v>
      </c>
    </row>
    <row r="5743" spans="1:3" ht="15" customHeight="1" x14ac:dyDescent="0.25">
      <c r="A5743" s="216">
        <v>45877</v>
      </c>
      <c r="B5743" s="217" t="s">
        <v>239</v>
      </c>
      <c r="C5743" s="218">
        <v>4.4711999999999996</v>
      </c>
    </row>
    <row r="5744" spans="1:3" ht="15" customHeight="1" x14ac:dyDescent="0.25">
      <c r="A5744" s="216">
        <v>45880</v>
      </c>
      <c r="B5744" s="217" t="s">
        <v>239</v>
      </c>
      <c r="C5744" s="218">
        <v>4.4842000000000004</v>
      </c>
    </row>
    <row r="5745" spans="1:3" ht="15" customHeight="1" x14ac:dyDescent="0.25">
      <c r="A5745" s="216">
        <v>45881</v>
      </c>
      <c r="B5745" s="217" t="s">
        <v>239</v>
      </c>
      <c r="C5745" s="218">
        <v>4.4972000000000003</v>
      </c>
    </row>
    <row r="5746" spans="1:3" ht="15" customHeight="1" x14ac:dyDescent="0.25">
      <c r="A5746" s="216">
        <v>45882</v>
      </c>
      <c r="B5746" s="217" t="s">
        <v>239</v>
      </c>
      <c r="C5746" s="218">
        <v>4.5102000000000002</v>
      </c>
    </row>
    <row r="5747" spans="1:3" ht="15" customHeight="1" x14ac:dyDescent="0.25">
      <c r="A5747" s="216">
        <v>45883</v>
      </c>
      <c r="B5747" s="217" t="s">
        <v>239</v>
      </c>
      <c r="C5747" s="218">
        <v>4.5231000000000003</v>
      </c>
    </row>
    <row r="5748" spans="1:3" ht="15" customHeight="1" x14ac:dyDescent="0.25">
      <c r="A5748" s="216">
        <v>45884</v>
      </c>
      <c r="B5748" s="217" t="s">
        <v>239</v>
      </c>
      <c r="C5748" s="218">
        <v>4.5618999999999996</v>
      </c>
    </row>
    <row r="5749" spans="1:3" ht="15" customHeight="1" x14ac:dyDescent="0.25">
      <c r="A5749" s="216">
        <v>45887</v>
      </c>
      <c r="B5749" s="217" t="s">
        <v>239</v>
      </c>
      <c r="C5749" s="218">
        <v>4.5747999999999998</v>
      </c>
    </row>
    <row r="5750" spans="1:3" ht="15" customHeight="1" x14ac:dyDescent="0.25">
      <c r="A5750" s="216">
        <v>45888</v>
      </c>
      <c r="B5750" s="217" t="s">
        <v>239</v>
      </c>
      <c r="C5750" s="218">
        <v>4.5876999999999999</v>
      </c>
    </row>
    <row r="5751" spans="1:3" ht="15" customHeight="1" x14ac:dyDescent="0.25">
      <c r="A5751" s="216">
        <v>45889</v>
      </c>
      <c r="B5751" s="217" t="s">
        <v>239</v>
      </c>
      <c r="C5751" s="218">
        <v>4.6006</v>
      </c>
    </row>
    <row r="5752" spans="1:3" ht="15" customHeight="1" x14ac:dyDescent="0.25">
      <c r="A5752" s="216">
        <v>45890</v>
      </c>
      <c r="B5752" s="217" t="s">
        <v>239</v>
      </c>
      <c r="C5752" s="218">
        <v>4.6135000000000002</v>
      </c>
    </row>
    <row r="5753" spans="1:3" ht="15" customHeight="1" x14ac:dyDescent="0.25">
      <c r="A5753" s="216">
        <v>45891</v>
      </c>
      <c r="B5753" s="217" t="s">
        <v>239</v>
      </c>
      <c r="C5753" s="218">
        <v>4.6653000000000002</v>
      </c>
    </row>
    <row r="5754" spans="1:3" ht="15" customHeight="1" x14ac:dyDescent="0.25">
      <c r="A5754" s="216">
        <v>45895</v>
      </c>
      <c r="B5754" s="217" t="s">
        <v>239</v>
      </c>
      <c r="C5754" s="218">
        <v>4.6783000000000001</v>
      </c>
    </row>
    <row r="5755" spans="1:3" ht="15" customHeight="1" x14ac:dyDescent="0.25">
      <c r="A5755" s="216">
        <v>45896</v>
      </c>
      <c r="B5755" s="217" t="s">
        <v>239</v>
      </c>
      <c r="C5755" s="218">
        <v>4.6912000000000003</v>
      </c>
    </row>
    <row r="5756" spans="1:3" ht="15" customHeight="1" x14ac:dyDescent="0.25">
      <c r="A5756" s="216">
        <v>45897</v>
      </c>
      <c r="B5756" s="217" t="s">
        <v>239</v>
      </c>
      <c r="C5756" s="218">
        <v>4.7042000000000002</v>
      </c>
    </row>
    <row r="5757" spans="1:3" ht="15" customHeight="1" x14ac:dyDescent="0.25">
      <c r="A5757" s="216">
        <v>45898</v>
      </c>
      <c r="B5757" s="217" t="s">
        <v>239</v>
      </c>
      <c r="C5757" s="218">
        <v>4.7431999999999999</v>
      </c>
    </row>
    <row r="5758" spans="1:3" ht="15" customHeight="1" x14ac:dyDescent="0.25">
      <c r="A5758" s="216">
        <v>45901</v>
      </c>
      <c r="B5758" s="217" t="s">
        <v>239</v>
      </c>
      <c r="C5758" s="218">
        <v>4.7561</v>
      </c>
    </row>
    <row r="5759" spans="1:3" ht="15" customHeight="1" x14ac:dyDescent="0.25">
      <c r="A5759" s="216">
        <v>45902</v>
      </c>
      <c r="B5759" s="217" t="s">
        <v>239</v>
      </c>
      <c r="C5759" s="218">
        <v>4.7690000000000001</v>
      </c>
    </row>
    <row r="5760" spans="1:3" ht="15" customHeight="1" x14ac:dyDescent="0.25">
      <c r="A5760" s="216">
        <v>45903</v>
      </c>
      <c r="B5760" s="217" t="s">
        <v>239</v>
      </c>
      <c r="C5760" s="218">
        <v>4.7819000000000003</v>
      </c>
    </row>
    <row r="5761" spans="1:3" ht="15" customHeight="1" x14ac:dyDescent="0.25">
      <c r="A5761" s="216">
        <v>45904</v>
      </c>
      <c r="B5761" s="217" t="s">
        <v>239</v>
      </c>
      <c r="C5761" s="218">
        <v>4.7948000000000004</v>
      </c>
    </row>
    <row r="5762" spans="1:3" ht="15" customHeight="1" x14ac:dyDescent="0.25">
      <c r="A5762" s="216">
        <v>45905</v>
      </c>
      <c r="B5762" s="217" t="s">
        <v>239</v>
      </c>
      <c r="C5762" s="218">
        <v>4.8335999999999997</v>
      </c>
    </row>
    <row r="5763" spans="1:3" ht="15" customHeight="1" x14ac:dyDescent="0.25">
      <c r="A5763" s="216">
        <v>45908</v>
      </c>
      <c r="B5763" s="217" t="s">
        <v>239</v>
      </c>
      <c r="C5763" s="218">
        <v>4.8464999999999998</v>
      </c>
    </row>
    <row r="5764" spans="1:3" ht="15" customHeight="1" x14ac:dyDescent="0.25">
      <c r="A5764" s="216">
        <v>45909</v>
      </c>
      <c r="B5764" s="217" t="s">
        <v>239</v>
      </c>
      <c r="C5764" s="218">
        <v>4.8593999999999999</v>
      </c>
    </row>
    <row r="5765" spans="1:3" ht="15" customHeight="1" x14ac:dyDescent="0.25">
      <c r="A5765" s="216">
        <v>45910</v>
      </c>
      <c r="B5765" s="217" t="s">
        <v>239</v>
      </c>
      <c r="C5765" s="218">
        <v>4.8723000000000001</v>
      </c>
    </row>
    <row r="5766" spans="1:3" ht="15" customHeight="1" x14ac:dyDescent="0.25">
      <c r="A5766" s="216">
        <v>45911</v>
      </c>
      <c r="B5766" s="217" t="s">
        <v>239</v>
      </c>
      <c r="C5766" s="218">
        <v>4.8851000000000004</v>
      </c>
    </row>
    <row r="5767" spans="1:3" ht="15" customHeight="1" x14ac:dyDescent="0.25">
      <c r="A5767" s="216">
        <v>45912</v>
      </c>
      <c r="B5767" s="217" t="s">
        <v>239</v>
      </c>
      <c r="C5767" s="218">
        <v>4.9237000000000002</v>
      </c>
    </row>
    <row r="5768" spans="1:3" ht="15" customHeight="1" x14ac:dyDescent="0.25">
      <c r="A5768" s="216">
        <v>45915</v>
      </c>
      <c r="B5768" s="217" t="s">
        <v>239</v>
      </c>
      <c r="C5768" s="218">
        <v>4.9366000000000003</v>
      </c>
    </row>
    <row r="5769" spans="1:3" ht="15" customHeight="1" x14ac:dyDescent="0.25">
      <c r="A5769" s="216">
        <v>45916</v>
      </c>
      <c r="B5769" s="217" t="s">
        <v>239</v>
      </c>
      <c r="C5769" s="218">
        <v>4.9494999999999996</v>
      </c>
    </row>
    <row r="5770" spans="1:3" ht="15" customHeight="1" x14ac:dyDescent="0.25">
      <c r="A5770" s="216">
        <v>45917</v>
      </c>
      <c r="B5770" s="217" t="s">
        <v>239</v>
      </c>
      <c r="C5770" s="218">
        <v>4.9623999999999997</v>
      </c>
    </row>
    <row r="5771" spans="1:3" ht="15" customHeight="1" x14ac:dyDescent="0.25">
      <c r="A5771" s="216">
        <v>45918</v>
      </c>
      <c r="B5771" s="217" t="s">
        <v>239</v>
      </c>
      <c r="C5771" s="218">
        <v>4.9752999999999998</v>
      </c>
    </row>
    <row r="5772" spans="1:3" ht="15" customHeight="1" x14ac:dyDescent="0.25">
      <c r="A5772" s="216">
        <v>45919</v>
      </c>
      <c r="B5772" s="217" t="s">
        <v>239</v>
      </c>
      <c r="C5772" s="218">
        <v>5.0140000000000002</v>
      </c>
    </row>
    <row r="5773" spans="1:3" ht="15" customHeight="1" x14ac:dyDescent="0.25">
      <c r="A5773" s="216">
        <v>45922</v>
      </c>
      <c r="B5773" s="217" t="s">
        <v>239</v>
      </c>
      <c r="C5773" s="218">
        <v>5.0269000000000004</v>
      </c>
    </row>
    <row r="5774" spans="1:3" ht="15" customHeight="1" x14ac:dyDescent="0.25">
      <c r="A5774" s="216">
        <v>45923</v>
      </c>
      <c r="B5774" s="217" t="s">
        <v>239</v>
      </c>
      <c r="C5774" s="218">
        <v>5.0397999999999996</v>
      </c>
    </row>
    <row r="5775" spans="1:3" ht="15" customHeight="1" x14ac:dyDescent="0.25">
      <c r="A5775" s="216">
        <v>45924</v>
      </c>
      <c r="B5775" s="217" t="s">
        <v>239</v>
      </c>
      <c r="C5775" s="218">
        <v>5.0526999999999997</v>
      </c>
    </row>
    <row r="5776" spans="1:3" ht="15" customHeight="1" x14ac:dyDescent="0.25">
      <c r="A5776" s="216">
        <v>45925</v>
      </c>
      <c r="B5776" s="217" t="s">
        <v>239</v>
      </c>
      <c r="C5776" s="218">
        <v>5.0655999999999999</v>
      </c>
    </row>
    <row r="5777" spans="1:3" ht="15" customHeight="1" x14ac:dyDescent="0.25">
      <c r="A5777" s="216">
        <v>45926</v>
      </c>
      <c r="B5777" s="217" t="s">
        <v>239</v>
      </c>
      <c r="C5777" s="218">
        <v>5.1044</v>
      </c>
    </row>
    <row r="5778" spans="1:3" ht="15" customHeight="1" x14ac:dyDescent="0.25">
      <c r="A5778" s="216">
        <v>45929</v>
      </c>
      <c r="B5778" s="217" t="s">
        <v>239</v>
      </c>
      <c r="C5778" s="218">
        <v>5.1173000000000002</v>
      </c>
    </row>
    <row r="5779" spans="1:3" ht="15" customHeight="1" x14ac:dyDescent="0.25">
      <c r="A5779" s="216">
        <v>45930</v>
      </c>
      <c r="B5779" s="217" t="s">
        <v>239</v>
      </c>
      <c r="C5779" s="218">
        <v>5.1303999999999998</v>
      </c>
    </row>
    <row r="5780" spans="1:3" ht="15" customHeight="1" x14ac:dyDescent="0.25">
      <c r="A5780" s="216">
        <v>45566</v>
      </c>
      <c r="B5780" s="217" t="s">
        <v>241</v>
      </c>
      <c r="C5780" s="218">
        <v>1.4999999999999999E-2</v>
      </c>
    </row>
    <row r="5781" spans="1:3" ht="15" customHeight="1" x14ac:dyDescent="0.25">
      <c r="A5781" s="216">
        <v>45567</v>
      </c>
      <c r="B5781" s="217" t="s">
        <v>241</v>
      </c>
      <c r="C5781" s="218">
        <v>0.03</v>
      </c>
    </row>
    <row r="5782" spans="1:3" ht="15" customHeight="1" x14ac:dyDescent="0.25">
      <c r="A5782" s="216">
        <v>45568</v>
      </c>
      <c r="B5782" s="217" t="s">
        <v>241</v>
      </c>
      <c r="C5782" s="218">
        <v>4.4999999999999998E-2</v>
      </c>
    </row>
    <row r="5783" spans="1:3" ht="15" customHeight="1" x14ac:dyDescent="0.25">
      <c r="A5783" s="216">
        <v>45569</v>
      </c>
      <c r="B5783" s="217" t="s">
        <v>241</v>
      </c>
      <c r="C5783" s="218">
        <v>9.01E-2</v>
      </c>
    </row>
    <row r="5784" spans="1:3" ht="15" customHeight="1" x14ac:dyDescent="0.25">
      <c r="A5784" s="216">
        <v>45572</v>
      </c>
      <c r="B5784" s="217" t="s">
        <v>241</v>
      </c>
      <c r="C5784" s="218">
        <v>0.1051</v>
      </c>
    </row>
    <row r="5785" spans="1:3" ht="15" customHeight="1" x14ac:dyDescent="0.25">
      <c r="A5785" s="216">
        <v>45573</v>
      </c>
      <c r="B5785" s="217" t="s">
        <v>241</v>
      </c>
      <c r="C5785" s="218">
        <v>0.1201</v>
      </c>
    </row>
    <row r="5786" spans="1:3" ht="15" customHeight="1" x14ac:dyDescent="0.25">
      <c r="A5786" s="216">
        <v>45574</v>
      </c>
      <c r="B5786" s="217" t="s">
        <v>241</v>
      </c>
      <c r="C5786" s="218">
        <v>0.1351</v>
      </c>
    </row>
    <row r="5787" spans="1:3" ht="15" customHeight="1" x14ac:dyDescent="0.25">
      <c r="A5787" s="216">
        <v>45575</v>
      </c>
      <c r="B5787" s="217" t="s">
        <v>241</v>
      </c>
      <c r="C5787" s="218">
        <v>0.15010000000000001</v>
      </c>
    </row>
    <row r="5788" spans="1:3" ht="15" customHeight="1" x14ac:dyDescent="0.25">
      <c r="A5788" s="216">
        <v>45576</v>
      </c>
      <c r="B5788" s="217" t="s">
        <v>241</v>
      </c>
      <c r="C5788" s="218">
        <v>0.1951</v>
      </c>
    </row>
    <row r="5789" spans="1:3" ht="15" customHeight="1" x14ac:dyDescent="0.25">
      <c r="A5789" s="216">
        <v>45579</v>
      </c>
      <c r="B5789" s="217" t="s">
        <v>241</v>
      </c>
      <c r="C5789" s="218">
        <v>0.21010000000000001</v>
      </c>
    </row>
    <row r="5790" spans="1:3" ht="15" customHeight="1" x14ac:dyDescent="0.25">
      <c r="A5790" s="216">
        <v>45580</v>
      </c>
      <c r="B5790" s="217" t="s">
        <v>241</v>
      </c>
      <c r="C5790" s="218">
        <v>0.22509999999999999</v>
      </c>
    </row>
    <row r="5791" spans="1:3" ht="15" customHeight="1" x14ac:dyDescent="0.25">
      <c r="A5791" s="216">
        <v>45581</v>
      </c>
      <c r="B5791" s="217" t="s">
        <v>241</v>
      </c>
      <c r="C5791" s="218">
        <v>0.2402</v>
      </c>
    </row>
    <row r="5792" spans="1:3" ht="15" customHeight="1" x14ac:dyDescent="0.25">
      <c r="A5792" s="216">
        <v>45582</v>
      </c>
      <c r="B5792" s="217" t="s">
        <v>241</v>
      </c>
      <c r="C5792" s="218">
        <v>0.25519999999999998</v>
      </c>
    </row>
    <row r="5793" spans="1:3" ht="15" customHeight="1" x14ac:dyDescent="0.25">
      <c r="A5793" s="216">
        <v>45583</v>
      </c>
      <c r="B5793" s="217" t="s">
        <v>241</v>
      </c>
      <c r="C5793" s="218">
        <v>0.30020000000000002</v>
      </c>
    </row>
    <row r="5794" spans="1:3" ht="15" customHeight="1" x14ac:dyDescent="0.25">
      <c r="A5794" s="216">
        <v>45586</v>
      </c>
      <c r="B5794" s="217" t="s">
        <v>241</v>
      </c>
      <c r="C5794" s="218">
        <v>0.31519999999999998</v>
      </c>
    </row>
    <row r="5795" spans="1:3" ht="15" customHeight="1" x14ac:dyDescent="0.25">
      <c r="A5795" s="216">
        <v>45587</v>
      </c>
      <c r="B5795" s="217" t="s">
        <v>241</v>
      </c>
      <c r="C5795" s="218">
        <v>0.33019999999999999</v>
      </c>
    </row>
    <row r="5796" spans="1:3" ht="15" customHeight="1" x14ac:dyDescent="0.25">
      <c r="A5796" s="216">
        <v>45588</v>
      </c>
      <c r="B5796" s="217" t="s">
        <v>241</v>
      </c>
      <c r="C5796" s="218">
        <v>0.34520000000000001</v>
      </c>
    </row>
    <row r="5797" spans="1:3" ht="15" customHeight="1" x14ac:dyDescent="0.25">
      <c r="A5797" s="216">
        <v>45589</v>
      </c>
      <c r="B5797" s="217" t="s">
        <v>241</v>
      </c>
      <c r="C5797" s="218">
        <v>0.36030000000000001</v>
      </c>
    </row>
    <row r="5798" spans="1:3" ht="15" customHeight="1" x14ac:dyDescent="0.25">
      <c r="A5798" s="216">
        <v>45590</v>
      </c>
      <c r="B5798" s="217" t="s">
        <v>241</v>
      </c>
      <c r="C5798" s="218">
        <v>0.40529999999999999</v>
      </c>
    </row>
    <row r="5799" spans="1:3" ht="15" customHeight="1" x14ac:dyDescent="0.25">
      <c r="A5799" s="216">
        <v>45593</v>
      </c>
      <c r="B5799" s="217" t="s">
        <v>241</v>
      </c>
      <c r="C5799" s="218">
        <v>0.4204</v>
      </c>
    </row>
    <row r="5800" spans="1:3" ht="15" customHeight="1" x14ac:dyDescent="0.25">
      <c r="A5800" s="216">
        <v>45594</v>
      </c>
      <c r="B5800" s="217" t="s">
        <v>241</v>
      </c>
      <c r="C5800" s="218">
        <v>0.43540000000000001</v>
      </c>
    </row>
    <row r="5801" spans="1:3" ht="15" customHeight="1" x14ac:dyDescent="0.25">
      <c r="A5801" s="216">
        <v>45595</v>
      </c>
      <c r="B5801" s="217" t="s">
        <v>241</v>
      </c>
      <c r="C5801" s="218">
        <v>0.45040000000000002</v>
      </c>
    </row>
    <row r="5802" spans="1:3" ht="15" customHeight="1" x14ac:dyDescent="0.25">
      <c r="A5802" s="216">
        <v>45596</v>
      </c>
      <c r="B5802" s="217" t="s">
        <v>241</v>
      </c>
      <c r="C5802" s="218">
        <v>0.46550000000000002</v>
      </c>
    </row>
    <row r="5803" spans="1:3" ht="15" customHeight="1" x14ac:dyDescent="0.25">
      <c r="A5803" s="216">
        <v>45597</v>
      </c>
      <c r="B5803" s="217" t="s">
        <v>241</v>
      </c>
      <c r="C5803" s="218">
        <v>0.51049999999999995</v>
      </c>
    </row>
    <row r="5804" spans="1:3" ht="15" customHeight="1" x14ac:dyDescent="0.25">
      <c r="A5804" s="216">
        <v>45600</v>
      </c>
      <c r="B5804" s="217" t="s">
        <v>241</v>
      </c>
      <c r="C5804" s="218">
        <v>0.52539999999999998</v>
      </c>
    </row>
    <row r="5805" spans="1:3" ht="15" customHeight="1" x14ac:dyDescent="0.25">
      <c r="A5805" s="216">
        <v>45601</v>
      </c>
      <c r="B5805" s="217" t="s">
        <v>241</v>
      </c>
      <c r="C5805" s="218">
        <v>0.54039999999999999</v>
      </c>
    </row>
    <row r="5806" spans="1:3" ht="15" customHeight="1" x14ac:dyDescent="0.25">
      <c r="A5806" s="216">
        <v>45602</v>
      </c>
      <c r="B5806" s="217" t="s">
        <v>241</v>
      </c>
      <c r="C5806" s="218">
        <v>0.5554</v>
      </c>
    </row>
    <row r="5807" spans="1:3" ht="15" customHeight="1" x14ac:dyDescent="0.25">
      <c r="A5807" s="216">
        <v>45603</v>
      </c>
      <c r="B5807" s="217" t="s">
        <v>241</v>
      </c>
      <c r="C5807" s="218">
        <v>0.57010000000000005</v>
      </c>
    </row>
    <row r="5808" spans="1:3" ht="15" customHeight="1" x14ac:dyDescent="0.25">
      <c r="A5808" s="216">
        <v>45604</v>
      </c>
      <c r="B5808" s="217" t="s">
        <v>241</v>
      </c>
      <c r="C5808" s="218">
        <v>0.61419999999999997</v>
      </c>
    </row>
    <row r="5809" spans="1:3" ht="15" customHeight="1" x14ac:dyDescent="0.25">
      <c r="A5809" s="216">
        <v>45607</v>
      </c>
      <c r="B5809" s="217" t="s">
        <v>241</v>
      </c>
      <c r="C5809" s="218">
        <v>0.62880000000000003</v>
      </c>
    </row>
    <row r="5810" spans="1:3" ht="15" customHeight="1" x14ac:dyDescent="0.25">
      <c r="A5810" s="216">
        <v>45608</v>
      </c>
      <c r="B5810" s="217" t="s">
        <v>241</v>
      </c>
      <c r="C5810" s="218">
        <v>0.64349999999999996</v>
      </c>
    </row>
    <row r="5811" spans="1:3" ht="15" customHeight="1" x14ac:dyDescent="0.25">
      <c r="A5811" s="216">
        <v>45609</v>
      </c>
      <c r="B5811" s="217" t="s">
        <v>241</v>
      </c>
      <c r="C5811" s="218">
        <v>0.65810000000000002</v>
      </c>
    </row>
    <row r="5812" spans="1:3" ht="15" customHeight="1" x14ac:dyDescent="0.25">
      <c r="A5812" s="216">
        <v>45610</v>
      </c>
      <c r="B5812" s="217" t="s">
        <v>241</v>
      </c>
      <c r="C5812" s="218">
        <v>0.67269999999999996</v>
      </c>
    </row>
    <row r="5813" spans="1:3" ht="15" customHeight="1" x14ac:dyDescent="0.25">
      <c r="A5813" s="216">
        <v>45611</v>
      </c>
      <c r="B5813" s="217" t="s">
        <v>241</v>
      </c>
      <c r="C5813" s="218">
        <v>0.71640000000000004</v>
      </c>
    </row>
    <row r="5814" spans="1:3" ht="15" customHeight="1" x14ac:dyDescent="0.25">
      <c r="A5814" s="216">
        <v>45614</v>
      </c>
      <c r="B5814" s="217" t="s">
        <v>241</v>
      </c>
      <c r="C5814" s="218">
        <v>0.73099999999999998</v>
      </c>
    </row>
    <row r="5815" spans="1:3" ht="15" customHeight="1" x14ac:dyDescent="0.25">
      <c r="A5815" s="216">
        <v>45615</v>
      </c>
      <c r="B5815" s="217" t="s">
        <v>241</v>
      </c>
      <c r="C5815" s="218">
        <v>0.74560000000000004</v>
      </c>
    </row>
    <row r="5816" spans="1:3" ht="15" customHeight="1" x14ac:dyDescent="0.25">
      <c r="A5816" s="216">
        <v>45616</v>
      </c>
      <c r="B5816" s="217" t="s">
        <v>241</v>
      </c>
      <c r="C5816" s="218">
        <v>0.7601</v>
      </c>
    </row>
    <row r="5817" spans="1:3" ht="15" customHeight="1" x14ac:dyDescent="0.25">
      <c r="A5817" s="216">
        <v>45617</v>
      </c>
      <c r="B5817" s="217" t="s">
        <v>241</v>
      </c>
      <c r="C5817" s="218">
        <v>0.77470000000000006</v>
      </c>
    </row>
    <row r="5818" spans="1:3" ht="15" customHeight="1" x14ac:dyDescent="0.25">
      <c r="A5818" s="216">
        <v>45618</v>
      </c>
      <c r="B5818" s="217" t="s">
        <v>241</v>
      </c>
      <c r="C5818" s="218">
        <v>0.81820000000000004</v>
      </c>
    </row>
    <row r="5819" spans="1:3" ht="15" customHeight="1" x14ac:dyDescent="0.25">
      <c r="A5819" s="216">
        <v>45621</v>
      </c>
      <c r="B5819" s="217" t="s">
        <v>241</v>
      </c>
      <c r="C5819" s="218">
        <v>0.83279999999999998</v>
      </c>
    </row>
    <row r="5820" spans="1:3" ht="15" customHeight="1" x14ac:dyDescent="0.25">
      <c r="A5820" s="216">
        <v>45622</v>
      </c>
      <c r="B5820" s="217" t="s">
        <v>241</v>
      </c>
      <c r="C5820" s="218">
        <v>0.84740000000000004</v>
      </c>
    </row>
    <row r="5821" spans="1:3" ht="15" customHeight="1" x14ac:dyDescent="0.25">
      <c r="A5821" s="216">
        <v>45623</v>
      </c>
      <c r="B5821" s="217" t="s">
        <v>241</v>
      </c>
      <c r="C5821" s="218">
        <v>0.86199999999999999</v>
      </c>
    </row>
    <row r="5822" spans="1:3" ht="15" customHeight="1" x14ac:dyDescent="0.25">
      <c r="A5822" s="216">
        <v>45624</v>
      </c>
      <c r="B5822" s="217" t="s">
        <v>241</v>
      </c>
      <c r="C5822" s="218">
        <v>0.87649999999999995</v>
      </c>
    </row>
    <row r="5823" spans="1:3" ht="15" customHeight="1" x14ac:dyDescent="0.25">
      <c r="A5823" s="216">
        <v>45625</v>
      </c>
      <c r="B5823" s="217" t="s">
        <v>241</v>
      </c>
      <c r="C5823" s="218">
        <v>0.92010000000000003</v>
      </c>
    </row>
    <row r="5824" spans="1:3" ht="15" customHeight="1" x14ac:dyDescent="0.25">
      <c r="A5824" s="216">
        <v>45628</v>
      </c>
      <c r="B5824" s="217" t="s">
        <v>241</v>
      </c>
      <c r="C5824" s="218">
        <v>0.93459999999999999</v>
      </c>
    </row>
    <row r="5825" spans="1:3" ht="15" customHeight="1" x14ac:dyDescent="0.25">
      <c r="A5825" s="216">
        <v>45629</v>
      </c>
      <c r="B5825" s="217" t="s">
        <v>241</v>
      </c>
      <c r="C5825" s="218">
        <v>0.94910000000000005</v>
      </c>
    </row>
    <row r="5826" spans="1:3" ht="15" customHeight="1" x14ac:dyDescent="0.25">
      <c r="A5826" s="216">
        <v>45630</v>
      </c>
      <c r="B5826" s="217" t="s">
        <v>241</v>
      </c>
      <c r="C5826" s="218">
        <v>0.9637</v>
      </c>
    </row>
    <row r="5827" spans="1:3" ht="15" customHeight="1" x14ac:dyDescent="0.25">
      <c r="A5827" s="216">
        <v>45631</v>
      </c>
      <c r="B5827" s="217" t="s">
        <v>241</v>
      </c>
      <c r="C5827" s="218">
        <v>0.97819999999999996</v>
      </c>
    </row>
    <row r="5828" spans="1:3" ht="15" customHeight="1" x14ac:dyDescent="0.25">
      <c r="A5828" s="216">
        <v>45632</v>
      </c>
      <c r="B5828" s="217" t="s">
        <v>241</v>
      </c>
      <c r="C5828" s="218">
        <v>1.0217000000000001</v>
      </c>
    </row>
    <row r="5829" spans="1:3" ht="15" customHeight="1" x14ac:dyDescent="0.25">
      <c r="A5829" s="216">
        <v>45635</v>
      </c>
      <c r="B5829" s="217" t="s">
        <v>241</v>
      </c>
      <c r="C5829" s="218">
        <v>1.0363</v>
      </c>
    </row>
    <row r="5830" spans="1:3" ht="15" customHeight="1" x14ac:dyDescent="0.25">
      <c r="A5830" s="216">
        <v>45636</v>
      </c>
      <c r="B5830" s="217" t="s">
        <v>241</v>
      </c>
      <c r="C5830" s="218">
        <v>1.0508</v>
      </c>
    </row>
    <row r="5831" spans="1:3" ht="15" customHeight="1" x14ac:dyDescent="0.25">
      <c r="A5831" s="216">
        <v>45637</v>
      </c>
      <c r="B5831" s="217" t="s">
        <v>241</v>
      </c>
      <c r="C5831" s="218">
        <v>1.0652999999999999</v>
      </c>
    </row>
    <row r="5832" spans="1:3" ht="15" customHeight="1" x14ac:dyDescent="0.25">
      <c r="A5832" s="216">
        <v>45638</v>
      </c>
      <c r="B5832" s="217" t="s">
        <v>241</v>
      </c>
      <c r="C5832" s="218">
        <v>1.0798000000000001</v>
      </c>
    </row>
    <row r="5833" spans="1:3" ht="15" customHeight="1" x14ac:dyDescent="0.25">
      <c r="A5833" s="216">
        <v>45639</v>
      </c>
      <c r="B5833" s="217" t="s">
        <v>241</v>
      </c>
      <c r="C5833" s="218">
        <v>1.1234</v>
      </c>
    </row>
    <row r="5834" spans="1:3" ht="15" customHeight="1" x14ac:dyDescent="0.25">
      <c r="A5834" s="216">
        <v>45642</v>
      </c>
      <c r="B5834" s="217" t="s">
        <v>241</v>
      </c>
      <c r="C5834" s="218">
        <v>1.1379999999999999</v>
      </c>
    </row>
    <row r="5835" spans="1:3" ht="15" customHeight="1" x14ac:dyDescent="0.25">
      <c r="A5835" s="216">
        <v>45643</v>
      </c>
      <c r="B5835" s="217" t="s">
        <v>241</v>
      </c>
      <c r="C5835" s="218">
        <v>1.1525000000000001</v>
      </c>
    </row>
    <row r="5836" spans="1:3" ht="15" customHeight="1" x14ac:dyDescent="0.25">
      <c r="A5836" s="216">
        <v>45644</v>
      </c>
      <c r="B5836" s="217" t="s">
        <v>241</v>
      </c>
      <c r="C5836" s="218">
        <v>1.167</v>
      </c>
    </row>
    <row r="5837" spans="1:3" ht="15" customHeight="1" x14ac:dyDescent="0.25">
      <c r="A5837" s="216">
        <v>45645</v>
      </c>
      <c r="B5837" s="217" t="s">
        <v>241</v>
      </c>
      <c r="C5837" s="218">
        <v>1.1816</v>
      </c>
    </row>
    <row r="5838" spans="1:3" ht="15" customHeight="1" x14ac:dyDescent="0.25">
      <c r="A5838" s="216">
        <v>45646</v>
      </c>
      <c r="B5838" s="217" t="s">
        <v>241</v>
      </c>
      <c r="C5838" s="218">
        <v>1.2252000000000001</v>
      </c>
    </row>
    <row r="5839" spans="1:3" ht="15" customHeight="1" x14ac:dyDescent="0.25">
      <c r="A5839" s="216">
        <v>45649</v>
      </c>
      <c r="B5839" s="217" t="s">
        <v>241</v>
      </c>
      <c r="C5839" s="218">
        <v>1.2398</v>
      </c>
    </row>
    <row r="5840" spans="1:3" ht="15" customHeight="1" x14ac:dyDescent="0.25">
      <c r="A5840" s="216">
        <v>45650</v>
      </c>
      <c r="B5840" s="217" t="s">
        <v>241</v>
      </c>
      <c r="C5840" s="218">
        <v>1.2543</v>
      </c>
    </row>
    <row r="5841" spans="1:3" ht="15" customHeight="1" x14ac:dyDescent="0.25">
      <c r="A5841" s="216">
        <v>45651</v>
      </c>
      <c r="B5841" s="217" t="s">
        <v>241</v>
      </c>
      <c r="C5841" s="218">
        <v>1.2688999999999999</v>
      </c>
    </row>
    <row r="5842" spans="1:3" ht="15" customHeight="1" x14ac:dyDescent="0.25">
      <c r="A5842" s="216">
        <v>45652</v>
      </c>
      <c r="B5842" s="217" t="s">
        <v>241</v>
      </c>
      <c r="C5842" s="218">
        <v>1.2834000000000001</v>
      </c>
    </row>
    <row r="5843" spans="1:3" ht="15" customHeight="1" x14ac:dyDescent="0.25">
      <c r="A5843" s="216">
        <v>45653</v>
      </c>
      <c r="B5843" s="217" t="s">
        <v>241</v>
      </c>
      <c r="C5843" s="218">
        <v>1.3270999999999999</v>
      </c>
    </row>
    <row r="5844" spans="1:3" ht="15" customHeight="1" x14ac:dyDescent="0.25">
      <c r="A5844" s="216">
        <v>45656</v>
      </c>
      <c r="B5844" s="217" t="s">
        <v>241</v>
      </c>
      <c r="C5844" s="218">
        <v>1.3416999999999999</v>
      </c>
    </row>
    <row r="5845" spans="1:3" ht="15" customHeight="1" x14ac:dyDescent="0.25">
      <c r="A5845" s="216">
        <v>45657</v>
      </c>
      <c r="B5845" s="217" t="s">
        <v>241</v>
      </c>
      <c r="C5845" s="218">
        <v>1.3563000000000001</v>
      </c>
    </row>
    <row r="5846" spans="1:3" ht="15" customHeight="1" x14ac:dyDescent="0.25">
      <c r="A5846" s="216">
        <v>45659</v>
      </c>
      <c r="B5846" s="217" t="s">
        <v>241</v>
      </c>
      <c r="C5846" s="218">
        <v>1.3855</v>
      </c>
    </row>
    <row r="5847" spans="1:3" ht="15" customHeight="1" x14ac:dyDescent="0.25">
      <c r="A5847" s="216">
        <v>45660</v>
      </c>
      <c r="B5847" s="217" t="s">
        <v>241</v>
      </c>
      <c r="C5847" s="218">
        <v>1.4289000000000001</v>
      </c>
    </row>
    <row r="5848" spans="1:3" ht="15" customHeight="1" x14ac:dyDescent="0.25">
      <c r="A5848" s="216">
        <v>45663</v>
      </c>
      <c r="B5848" s="217" t="s">
        <v>241</v>
      </c>
      <c r="C5848" s="218">
        <v>1.4434</v>
      </c>
    </row>
    <row r="5849" spans="1:3" ht="15" customHeight="1" x14ac:dyDescent="0.25">
      <c r="A5849" s="216">
        <v>45664</v>
      </c>
      <c r="B5849" s="217" t="s">
        <v>241</v>
      </c>
      <c r="C5849" s="218">
        <v>1.4579</v>
      </c>
    </row>
    <row r="5850" spans="1:3" ht="15" customHeight="1" x14ac:dyDescent="0.25">
      <c r="A5850" s="216">
        <v>45665</v>
      </c>
      <c r="B5850" s="217" t="s">
        <v>241</v>
      </c>
      <c r="C5850" s="218">
        <v>1.4723999999999999</v>
      </c>
    </row>
    <row r="5851" spans="1:3" ht="15" customHeight="1" x14ac:dyDescent="0.25">
      <c r="A5851" s="216">
        <v>45666</v>
      </c>
      <c r="B5851" s="217" t="s">
        <v>241</v>
      </c>
      <c r="C5851" s="218">
        <v>1.4869000000000001</v>
      </c>
    </row>
    <row r="5852" spans="1:3" ht="15" customHeight="1" x14ac:dyDescent="0.25">
      <c r="A5852" s="216">
        <v>45667</v>
      </c>
      <c r="B5852" s="217" t="s">
        <v>241</v>
      </c>
      <c r="C5852" s="218">
        <v>1.5304</v>
      </c>
    </row>
    <row r="5853" spans="1:3" ht="15" customHeight="1" x14ac:dyDescent="0.25">
      <c r="A5853" s="216">
        <v>45670</v>
      </c>
      <c r="B5853" s="217" t="s">
        <v>241</v>
      </c>
      <c r="C5853" s="218">
        <v>1.5448999999999999</v>
      </c>
    </row>
    <row r="5854" spans="1:3" ht="15" customHeight="1" x14ac:dyDescent="0.25">
      <c r="A5854" s="216">
        <v>45671</v>
      </c>
      <c r="B5854" s="217" t="s">
        <v>241</v>
      </c>
      <c r="C5854" s="218">
        <v>1.5592999999999999</v>
      </c>
    </row>
    <row r="5855" spans="1:3" ht="15" customHeight="1" x14ac:dyDescent="0.25">
      <c r="A5855" s="216">
        <v>45672</v>
      </c>
      <c r="B5855" s="217" t="s">
        <v>241</v>
      </c>
      <c r="C5855" s="218">
        <v>1.5737000000000001</v>
      </c>
    </row>
    <row r="5856" spans="1:3" ht="15" customHeight="1" x14ac:dyDescent="0.25">
      <c r="A5856" s="216">
        <v>45673</v>
      </c>
      <c r="B5856" s="217" t="s">
        <v>241</v>
      </c>
      <c r="C5856" s="218">
        <v>1.5882000000000001</v>
      </c>
    </row>
    <row r="5857" spans="1:3" ht="15" customHeight="1" x14ac:dyDescent="0.25">
      <c r="A5857" s="216">
        <v>45674</v>
      </c>
      <c r="B5857" s="217" t="s">
        <v>241</v>
      </c>
      <c r="C5857" s="218">
        <v>1.6315999999999999</v>
      </c>
    </row>
    <row r="5858" spans="1:3" ht="15" customHeight="1" x14ac:dyDescent="0.25">
      <c r="A5858" s="216">
        <v>45677</v>
      </c>
      <c r="B5858" s="217" t="s">
        <v>241</v>
      </c>
      <c r="C5858" s="218">
        <v>1.6460999999999999</v>
      </c>
    </row>
    <row r="5859" spans="1:3" ht="15" customHeight="1" x14ac:dyDescent="0.25">
      <c r="A5859" s="216">
        <v>45678</v>
      </c>
      <c r="B5859" s="217" t="s">
        <v>241</v>
      </c>
      <c r="C5859" s="218">
        <v>1.6606000000000001</v>
      </c>
    </row>
    <row r="5860" spans="1:3" ht="15" customHeight="1" x14ac:dyDescent="0.25">
      <c r="A5860" s="216">
        <v>45679</v>
      </c>
      <c r="B5860" s="217" t="s">
        <v>241</v>
      </c>
      <c r="C5860" s="218">
        <v>1.675</v>
      </c>
    </row>
    <row r="5861" spans="1:3" ht="15" customHeight="1" x14ac:dyDescent="0.25">
      <c r="A5861" s="216">
        <v>45680</v>
      </c>
      <c r="B5861" s="217" t="s">
        <v>241</v>
      </c>
      <c r="C5861" s="218">
        <v>1.6895</v>
      </c>
    </row>
    <row r="5862" spans="1:3" ht="15" customHeight="1" x14ac:dyDescent="0.25">
      <c r="A5862" s="216">
        <v>45681</v>
      </c>
      <c r="B5862" s="217" t="s">
        <v>241</v>
      </c>
      <c r="C5862" s="218">
        <v>1.7329000000000001</v>
      </c>
    </row>
    <row r="5863" spans="1:3" ht="15" customHeight="1" x14ac:dyDescent="0.25">
      <c r="A5863" s="216">
        <v>45684</v>
      </c>
      <c r="B5863" s="217" t="s">
        <v>241</v>
      </c>
      <c r="C5863" s="218">
        <v>1.7474000000000001</v>
      </c>
    </row>
    <row r="5864" spans="1:3" ht="15" customHeight="1" x14ac:dyDescent="0.25">
      <c r="A5864" s="216">
        <v>45685</v>
      </c>
      <c r="B5864" s="217" t="s">
        <v>241</v>
      </c>
      <c r="C5864" s="218">
        <v>1.7618</v>
      </c>
    </row>
    <row r="5865" spans="1:3" ht="15" customHeight="1" x14ac:dyDescent="0.25">
      <c r="A5865" s="216">
        <v>45686</v>
      </c>
      <c r="B5865" s="217" t="s">
        <v>241</v>
      </c>
      <c r="C5865" s="218">
        <v>1.7763</v>
      </c>
    </row>
    <row r="5866" spans="1:3" ht="15" customHeight="1" x14ac:dyDescent="0.25">
      <c r="A5866" s="216">
        <v>45687</v>
      </c>
      <c r="B5866" s="217" t="s">
        <v>241</v>
      </c>
      <c r="C5866" s="218">
        <v>1.7907999999999999</v>
      </c>
    </row>
    <row r="5867" spans="1:3" ht="15" customHeight="1" x14ac:dyDescent="0.25">
      <c r="A5867" s="216">
        <v>45688</v>
      </c>
      <c r="B5867" s="217" t="s">
        <v>241</v>
      </c>
      <c r="C5867" s="218">
        <v>1.8340000000000001</v>
      </c>
    </row>
    <row r="5868" spans="1:3" ht="15" customHeight="1" x14ac:dyDescent="0.25">
      <c r="A5868" s="216">
        <v>45691</v>
      </c>
      <c r="B5868" s="217" t="s">
        <v>241</v>
      </c>
      <c r="C5868" s="218">
        <v>1.8484</v>
      </c>
    </row>
    <row r="5869" spans="1:3" ht="15" customHeight="1" x14ac:dyDescent="0.25">
      <c r="A5869" s="216">
        <v>45692</v>
      </c>
      <c r="B5869" s="217" t="s">
        <v>241</v>
      </c>
      <c r="C5869" s="218">
        <v>1.8627</v>
      </c>
    </row>
    <row r="5870" spans="1:3" ht="15" customHeight="1" x14ac:dyDescent="0.25">
      <c r="A5870" s="216">
        <v>45693</v>
      </c>
      <c r="B5870" s="217" t="s">
        <v>241</v>
      </c>
      <c r="C5870" s="218">
        <v>1.877</v>
      </c>
    </row>
    <row r="5871" spans="1:3" ht="15" customHeight="1" x14ac:dyDescent="0.25">
      <c r="A5871" s="216">
        <v>45694</v>
      </c>
      <c r="B5871" s="217" t="s">
        <v>241</v>
      </c>
      <c r="C5871" s="218">
        <v>1.891</v>
      </c>
    </row>
    <row r="5872" spans="1:3" ht="15" customHeight="1" x14ac:dyDescent="0.25">
      <c r="A5872" s="216">
        <v>45695</v>
      </c>
      <c r="B5872" s="217" t="s">
        <v>241</v>
      </c>
      <c r="C5872" s="218">
        <v>1.9329000000000001</v>
      </c>
    </row>
    <row r="5873" spans="1:3" ht="15" customHeight="1" x14ac:dyDescent="0.25">
      <c r="A5873" s="216">
        <v>45698</v>
      </c>
      <c r="B5873" s="217" t="s">
        <v>241</v>
      </c>
      <c r="C5873" s="218">
        <v>1.9469000000000001</v>
      </c>
    </row>
    <row r="5874" spans="1:3" ht="15" customHeight="1" x14ac:dyDescent="0.25">
      <c r="A5874" s="216">
        <v>45699</v>
      </c>
      <c r="B5874" s="217" t="s">
        <v>241</v>
      </c>
      <c r="C5874" s="218">
        <v>1.9610000000000001</v>
      </c>
    </row>
    <row r="5875" spans="1:3" ht="15" customHeight="1" x14ac:dyDescent="0.25">
      <c r="A5875" s="216">
        <v>45700</v>
      </c>
      <c r="B5875" s="217" t="s">
        <v>241</v>
      </c>
      <c r="C5875" s="218">
        <v>1.9750000000000001</v>
      </c>
    </row>
    <row r="5876" spans="1:3" ht="15" customHeight="1" x14ac:dyDescent="0.25">
      <c r="A5876" s="216">
        <v>45701</v>
      </c>
      <c r="B5876" s="217" t="s">
        <v>241</v>
      </c>
      <c r="C5876" s="218">
        <v>1.9888999999999999</v>
      </c>
    </row>
    <row r="5877" spans="1:3" ht="15" customHeight="1" x14ac:dyDescent="0.25">
      <c r="A5877" s="216">
        <v>45702</v>
      </c>
      <c r="B5877" s="217" t="s">
        <v>241</v>
      </c>
      <c r="C5877" s="218">
        <v>2.0306999999999999</v>
      </c>
    </row>
    <row r="5878" spans="1:3" ht="15" customHeight="1" x14ac:dyDescent="0.25">
      <c r="A5878" s="216">
        <v>45705</v>
      </c>
      <c r="B5878" s="217" t="s">
        <v>241</v>
      </c>
      <c r="C5878" s="218">
        <v>2.0446</v>
      </c>
    </row>
    <row r="5879" spans="1:3" ht="15" customHeight="1" x14ac:dyDescent="0.25">
      <c r="A5879" s="216">
        <v>45706</v>
      </c>
      <c r="B5879" s="217" t="s">
        <v>241</v>
      </c>
      <c r="C5879" s="218">
        <v>2.0586000000000002</v>
      </c>
    </row>
    <row r="5880" spans="1:3" ht="15" customHeight="1" x14ac:dyDescent="0.25">
      <c r="A5880" s="216">
        <v>45707</v>
      </c>
      <c r="B5880" s="217" t="s">
        <v>241</v>
      </c>
      <c r="C5880" s="218">
        <v>2.0724999999999998</v>
      </c>
    </row>
    <row r="5881" spans="1:3" ht="15" customHeight="1" x14ac:dyDescent="0.25">
      <c r="A5881" s="216">
        <v>45708</v>
      </c>
      <c r="B5881" s="217" t="s">
        <v>241</v>
      </c>
      <c r="C5881" s="218">
        <v>2.0863999999999998</v>
      </c>
    </row>
    <row r="5882" spans="1:3" ht="15" customHeight="1" x14ac:dyDescent="0.25">
      <c r="A5882" s="216">
        <v>45709</v>
      </c>
      <c r="B5882" s="217" t="s">
        <v>241</v>
      </c>
      <c r="C5882" s="218">
        <v>2.1280999999999999</v>
      </c>
    </row>
    <row r="5883" spans="1:3" ht="15" customHeight="1" x14ac:dyDescent="0.25">
      <c r="A5883" s="216">
        <v>45712</v>
      </c>
      <c r="B5883" s="217" t="s">
        <v>241</v>
      </c>
      <c r="C5883" s="218">
        <v>2.1419000000000001</v>
      </c>
    </row>
    <row r="5884" spans="1:3" ht="15" customHeight="1" x14ac:dyDescent="0.25">
      <c r="A5884" s="216">
        <v>45713</v>
      </c>
      <c r="B5884" s="217" t="s">
        <v>241</v>
      </c>
      <c r="C5884" s="218">
        <v>2.1558000000000002</v>
      </c>
    </row>
    <row r="5885" spans="1:3" ht="15" customHeight="1" x14ac:dyDescent="0.25">
      <c r="A5885" s="216">
        <v>45714</v>
      </c>
      <c r="B5885" s="217" t="s">
        <v>241</v>
      </c>
      <c r="C5885" s="218">
        <v>2.1696</v>
      </c>
    </row>
    <row r="5886" spans="1:3" ht="15" customHeight="1" x14ac:dyDescent="0.25">
      <c r="A5886" s="216">
        <v>45715</v>
      </c>
      <c r="B5886" s="217" t="s">
        <v>241</v>
      </c>
      <c r="C5886" s="218">
        <v>2.1835</v>
      </c>
    </row>
    <row r="5887" spans="1:3" ht="15" customHeight="1" x14ac:dyDescent="0.25">
      <c r="A5887" s="216">
        <v>45716</v>
      </c>
      <c r="B5887" s="217" t="s">
        <v>241</v>
      </c>
      <c r="C5887" s="218">
        <v>2.2250000000000001</v>
      </c>
    </row>
    <row r="5888" spans="1:3" ht="15" customHeight="1" x14ac:dyDescent="0.25">
      <c r="A5888" s="216">
        <v>45719</v>
      </c>
      <c r="B5888" s="217" t="s">
        <v>241</v>
      </c>
      <c r="C5888" s="218">
        <v>2.2387999999999999</v>
      </c>
    </row>
    <row r="5889" spans="1:3" ht="15" customHeight="1" x14ac:dyDescent="0.25">
      <c r="A5889" s="216">
        <v>45720</v>
      </c>
      <c r="B5889" s="217" t="s">
        <v>241</v>
      </c>
      <c r="C5889" s="218">
        <v>2.2526999999999999</v>
      </c>
    </row>
    <row r="5890" spans="1:3" ht="15" customHeight="1" x14ac:dyDescent="0.25">
      <c r="A5890" s="216">
        <v>45721</v>
      </c>
      <c r="B5890" s="217" t="s">
        <v>241</v>
      </c>
      <c r="C5890" s="218">
        <v>2.2665000000000002</v>
      </c>
    </row>
    <row r="5891" spans="1:3" ht="15" customHeight="1" x14ac:dyDescent="0.25">
      <c r="A5891" s="216">
        <v>45722</v>
      </c>
      <c r="B5891" s="217" t="s">
        <v>241</v>
      </c>
      <c r="C5891" s="218">
        <v>2.2803</v>
      </c>
    </row>
    <row r="5892" spans="1:3" ht="15" customHeight="1" x14ac:dyDescent="0.25">
      <c r="A5892" s="216">
        <v>45723</v>
      </c>
      <c r="B5892" s="217" t="s">
        <v>241</v>
      </c>
      <c r="C5892" s="218">
        <v>2.3218000000000001</v>
      </c>
    </row>
    <row r="5893" spans="1:3" ht="15" customHeight="1" x14ac:dyDescent="0.25">
      <c r="A5893" s="216">
        <v>45726</v>
      </c>
      <c r="B5893" s="217" t="s">
        <v>241</v>
      </c>
      <c r="C5893" s="218">
        <v>2.3355999999999999</v>
      </c>
    </row>
    <row r="5894" spans="1:3" ht="15" customHeight="1" x14ac:dyDescent="0.25">
      <c r="A5894" s="216">
        <v>45727</v>
      </c>
      <c r="B5894" s="217" t="s">
        <v>241</v>
      </c>
      <c r="C5894" s="218">
        <v>2.3494000000000002</v>
      </c>
    </row>
    <row r="5895" spans="1:3" ht="15" customHeight="1" x14ac:dyDescent="0.25">
      <c r="A5895" s="216">
        <v>45728</v>
      </c>
      <c r="B5895" s="217" t="s">
        <v>241</v>
      </c>
      <c r="C5895" s="218">
        <v>2.3632</v>
      </c>
    </row>
    <row r="5896" spans="1:3" ht="15" customHeight="1" x14ac:dyDescent="0.25">
      <c r="A5896" s="216">
        <v>45729</v>
      </c>
      <c r="B5896" s="217" t="s">
        <v>241</v>
      </c>
      <c r="C5896" s="218">
        <v>2.3769999999999998</v>
      </c>
    </row>
    <row r="5897" spans="1:3" ht="15" customHeight="1" x14ac:dyDescent="0.25">
      <c r="A5897" s="216">
        <v>45730</v>
      </c>
      <c r="B5897" s="217" t="s">
        <v>241</v>
      </c>
      <c r="C5897" s="218">
        <v>2.4184000000000001</v>
      </c>
    </row>
    <row r="5898" spans="1:3" ht="15" customHeight="1" x14ac:dyDescent="0.25">
      <c r="A5898" s="216">
        <v>45733</v>
      </c>
      <c r="B5898" s="217" t="s">
        <v>241</v>
      </c>
      <c r="C5898" s="218">
        <v>2.4321999999999999</v>
      </c>
    </row>
    <row r="5899" spans="1:3" ht="15" customHeight="1" x14ac:dyDescent="0.25">
      <c r="A5899" s="216">
        <v>45734</v>
      </c>
      <c r="B5899" s="217" t="s">
        <v>241</v>
      </c>
      <c r="C5899" s="218">
        <v>2.4460000000000002</v>
      </c>
    </row>
    <row r="5900" spans="1:3" ht="15" customHeight="1" x14ac:dyDescent="0.25">
      <c r="A5900" s="216">
        <v>45735</v>
      </c>
      <c r="B5900" s="217" t="s">
        <v>241</v>
      </c>
      <c r="C5900" s="218">
        <v>2.4598</v>
      </c>
    </row>
    <row r="5901" spans="1:3" ht="15" customHeight="1" x14ac:dyDescent="0.25">
      <c r="A5901" s="216">
        <v>45736</v>
      </c>
      <c r="B5901" s="217" t="s">
        <v>241</v>
      </c>
      <c r="C5901" s="218">
        <v>2.4737</v>
      </c>
    </row>
    <row r="5902" spans="1:3" ht="15" customHeight="1" x14ac:dyDescent="0.25">
      <c r="A5902" s="216">
        <v>45737</v>
      </c>
      <c r="B5902" s="217" t="s">
        <v>241</v>
      </c>
      <c r="C5902" s="218">
        <v>2.5150999999999999</v>
      </c>
    </row>
    <row r="5903" spans="1:3" ht="15" customHeight="1" x14ac:dyDescent="0.25">
      <c r="A5903" s="216">
        <v>45740</v>
      </c>
      <c r="B5903" s="217" t="s">
        <v>241</v>
      </c>
      <c r="C5903" s="218">
        <v>2.5289999999999999</v>
      </c>
    </row>
    <row r="5904" spans="1:3" ht="15" customHeight="1" x14ac:dyDescent="0.25">
      <c r="A5904" s="216">
        <v>45741</v>
      </c>
      <c r="B5904" s="217" t="s">
        <v>241</v>
      </c>
      <c r="C5904" s="218">
        <v>2.5428000000000002</v>
      </c>
    </row>
    <row r="5905" spans="1:3" ht="15" customHeight="1" x14ac:dyDescent="0.25">
      <c r="A5905" s="216">
        <v>45742</v>
      </c>
      <c r="B5905" s="217" t="s">
        <v>241</v>
      </c>
      <c r="C5905" s="218">
        <v>2.5566</v>
      </c>
    </row>
    <row r="5906" spans="1:3" ht="15" customHeight="1" x14ac:dyDescent="0.25">
      <c r="A5906" s="216">
        <v>45743</v>
      </c>
      <c r="B5906" s="217" t="s">
        <v>241</v>
      </c>
      <c r="C5906" s="218">
        <v>2.5703999999999998</v>
      </c>
    </row>
    <row r="5907" spans="1:3" ht="15" customHeight="1" x14ac:dyDescent="0.25">
      <c r="A5907" s="216">
        <v>45744</v>
      </c>
      <c r="B5907" s="217" t="s">
        <v>241</v>
      </c>
      <c r="C5907" s="218">
        <v>2.6118999999999999</v>
      </c>
    </row>
    <row r="5908" spans="1:3" ht="15" customHeight="1" x14ac:dyDescent="0.25">
      <c r="A5908" s="216">
        <v>45747</v>
      </c>
      <c r="B5908" s="217" t="s">
        <v>241</v>
      </c>
      <c r="C5908" s="218">
        <v>2.6257000000000001</v>
      </c>
    </row>
    <row r="5909" spans="1:3" ht="15" customHeight="1" x14ac:dyDescent="0.25">
      <c r="A5909" s="216">
        <v>45748</v>
      </c>
      <c r="B5909" s="217" t="s">
        <v>241</v>
      </c>
      <c r="C5909" s="218">
        <v>2.6395</v>
      </c>
    </row>
    <row r="5910" spans="1:3" ht="15" customHeight="1" x14ac:dyDescent="0.25">
      <c r="A5910" s="216">
        <v>45749</v>
      </c>
      <c r="B5910" s="217" t="s">
        <v>241</v>
      </c>
      <c r="C5910" s="218">
        <v>2.6533000000000002</v>
      </c>
    </row>
    <row r="5911" spans="1:3" ht="15" customHeight="1" x14ac:dyDescent="0.25">
      <c r="A5911" s="216">
        <v>45750</v>
      </c>
      <c r="B5911" s="217" t="s">
        <v>241</v>
      </c>
      <c r="C5911" s="218">
        <v>2.6669999999999998</v>
      </c>
    </row>
    <row r="5912" spans="1:3" ht="15" customHeight="1" x14ac:dyDescent="0.25">
      <c r="A5912" s="216">
        <v>45751</v>
      </c>
      <c r="B5912" s="217" t="s">
        <v>241</v>
      </c>
      <c r="C5912" s="218">
        <v>2.7082999999999999</v>
      </c>
    </row>
    <row r="5913" spans="1:3" ht="15" customHeight="1" x14ac:dyDescent="0.25">
      <c r="A5913" s="216">
        <v>45754</v>
      </c>
      <c r="B5913" s="217" t="s">
        <v>241</v>
      </c>
      <c r="C5913" s="218">
        <v>2.7221000000000002</v>
      </c>
    </row>
    <row r="5914" spans="1:3" ht="15" customHeight="1" x14ac:dyDescent="0.25">
      <c r="A5914" s="216">
        <v>45755</v>
      </c>
      <c r="B5914" s="217" t="s">
        <v>241</v>
      </c>
      <c r="C5914" s="218">
        <v>2.7357999999999998</v>
      </c>
    </row>
    <row r="5915" spans="1:3" ht="15" customHeight="1" x14ac:dyDescent="0.25">
      <c r="A5915" s="216">
        <v>45756</v>
      </c>
      <c r="B5915" s="217" t="s">
        <v>241</v>
      </c>
      <c r="C5915" s="218">
        <v>2.7496</v>
      </c>
    </row>
    <row r="5916" spans="1:3" ht="15" customHeight="1" x14ac:dyDescent="0.25">
      <c r="A5916" s="216">
        <v>45757</v>
      </c>
      <c r="B5916" s="217" t="s">
        <v>241</v>
      </c>
      <c r="C5916" s="218">
        <v>2.7633000000000001</v>
      </c>
    </row>
    <row r="5917" spans="1:3" ht="15" customHeight="1" x14ac:dyDescent="0.25">
      <c r="A5917" s="216">
        <v>45758</v>
      </c>
      <c r="B5917" s="217" t="s">
        <v>241</v>
      </c>
      <c r="C5917" s="218">
        <v>2.8046000000000002</v>
      </c>
    </row>
    <row r="5918" spans="1:3" ht="15" customHeight="1" x14ac:dyDescent="0.25">
      <c r="A5918" s="216">
        <v>45761</v>
      </c>
      <c r="B5918" s="217" t="s">
        <v>241</v>
      </c>
      <c r="C5918" s="218">
        <v>2.8182999999999998</v>
      </c>
    </row>
    <row r="5919" spans="1:3" ht="15" customHeight="1" x14ac:dyDescent="0.25">
      <c r="A5919" s="216">
        <v>45762</v>
      </c>
      <c r="B5919" s="217" t="s">
        <v>241</v>
      </c>
      <c r="C5919" s="218">
        <v>2.8321000000000001</v>
      </c>
    </row>
    <row r="5920" spans="1:3" ht="15" customHeight="1" x14ac:dyDescent="0.25">
      <c r="A5920" s="216">
        <v>45763</v>
      </c>
      <c r="B5920" s="217" t="s">
        <v>241</v>
      </c>
      <c r="C5920" s="218">
        <v>2.8458000000000001</v>
      </c>
    </row>
    <row r="5921" spans="1:3" ht="15" customHeight="1" x14ac:dyDescent="0.25">
      <c r="A5921" s="216">
        <v>45764</v>
      </c>
      <c r="B5921" s="217" t="s">
        <v>241</v>
      </c>
      <c r="C5921" s="218">
        <v>2.9144000000000001</v>
      </c>
    </row>
    <row r="5922" spans="1:3" ht="15" customHeight="1" x14ac:dyDescent="0.25">
      <c r="A5922" s="216">
        <v>45769</v>
      </c>
      <c r="B5922" s="217" t="s">
        <v>241</v>
      </c>
      <c r="C5922" s="218">
        <v>2.9281999999999999</v>
      </c>
    </row>
    <row r="5923" spans="1:3" ht="15" customHeight="1" x14ac:dyDescent="0.25">
      <c r="A5923" s="216">
        <v>45770</v>
      </c>
      <c r="B5923" s="217" t="s">
        <v>241</v>
      </c>
      <c r="C5923" s="218">
        <v>2.9419</v>
      </c>
    </row>
    <row r="5924" spans="1:3" ht="15" customHeight="1" x14ac:dyDescent="0.25">
      <c r="A5924" s="216">
        <v>45771</v>
      </c>
      <c r="B5924" s="217" t="s">
        <v>241</v>
      </c>
      <c r="C5924" s="218">
        <v>2.9556</v>
      </c>
    </row>
    <row r="5925" spans="1:3" ht="15" customHeight="1" x14ac:dyDescent="0.25">
      <c r="A5925" s="216">
        <v>45772</v>
      </c>
      <c r="B5925" s="217" t="s">
        <v>241</v>
      </c>
      <c r="C5925" s="218">
        <v>2.9969000000000001</v>
      </c>
    </row>
    <row r="5926" spans="1:3" ht="15" customHeight="1" x14ac:dyDescent="0.25">
      <c r="A5926" s="216">
        <v>45775</v>
      </c>
      <c r="B5926" s="217" t="s">
        <v>241</v>
      </c>
      <c r="C5926" s="218">
        <v>3.0106000000000002</v>
      </c>
    </row>
    <row r="5927" spans="1:3" ht="15" customHeight="1" x14ac:dyDescent="0.25">
      <c r="A5927" s="216">
        <v>45776</v>
      </c>
      <c r="B5927" s="217" t="s">
        <v>241</v>
      </c>
      <c r="C5927" s="218">
        <v>3.0244</v>
      </c>
    </row>
    <row r="5928" spans="1:3" ht="15" customHeight="1" x14ac:dyDescent="0.25">
      <c r="A5928" s="216">
        <v>45777</v>
      </c>
      <c r="B5928" s="217" t="s">
        <v>241</v>
      </c>
      <c r="C5928" s="218">
        <v>3.0381</v>
      </c>
    </row>
    <row r="5929" spans="1:3" ht="15" customHeight="1" x14ac:dyDescent="0.25">
      <c r="A5929" s="216">
        <v>45778</v>
      </c>
      <c r="B5929" s="217" t="s">
        <v>241</v>
      </c>
      <c r="C5929" s="218">
        <v>3.0518999999999998</v>
      </c>
    </row>
    <row r="5930" spans="1:3" ht="15" customHeight="1" x14ac:dyDescent="0.25">
      <c r="A5930" s="216">
        <v>45779</v>
      </c>
      <c r="B5930" s="217" t="s">
        <v>241</v>
      </c>
      <c r="C5930" s="218">
        <v>3.1067999999999998</v>
      </c>
    </row>
    <row r="5931" spans="1:3" ht="15" customHeight="1" x14ac:dyDescent="0.25">
      <c r="A5931" s="216">
        <v>45783</v>
      </c>
      <c r="B5931" s="217" t="s">
        <v>241</v>
      </c>
      <c r="C5931" s="218">
        <v>3.1204999999999998</v>
      </c>
    </row>
    <row r="5932" spans="1:3" ht="15" customHeight="1" x14ac:dyDescent="0.25">
      <c r="A5932" s="216">
        <v>45784</v>
      </c>
      <c r="B5932" s="217" t="s">
        <v>241</v>
      </c>
      <c r="C5932" s="218">
        <v>3.1341000000000001</v>
      </c>
    </row>
    <row r="5933" spans="1:3" ht="15" customHeight="1" x14ac:dyDescent="0.25">
      <c r="A5933" s="216">
        <v>45785</v>
      </c>
      <c r="B5933" s="217" t="s">
        <v>241</v>
      </c>
      <c r="C5933" s="218">
        <v>3.1475</v>
      </c>
    </row>
    <row r="5934" spans="1:3" ht="15" customHeight="1" x14ac:dyDescent="0.25">
      <c r="A5934" s="216">
        <v>45786</v>
      </c>
      <c r="B5934" s="217" t="s">
        <v>241</v>
      </c>
      <c r="C5934" s="218">
        <v>3.1876000000000002</v>
      </c>
    </row>
    <row r="5935" spans="1:3" ht="15" customHeight="1" x14ac:dyDescent="0.25">
      <c r="A5935" s="216">
        <v>45789</v>
      </c>
      <c r="B5935" s="217" t="s">
        <v>241</v>
      </c>
      <c r="C5935" s="218">
        <v>3.2010000000000001</v>
      </c>
    </row>
    <row r="5936" spans="1:3" ht="15" customHeight="1" x14ac:dyDescent="0.25">
      <c r="A5936" s="216">
        <v>45790</v>
      </c>
      <c r="B5936" s="217" t="s">
        <v>241</v>
      </c>
      <c r="C5936" s="218">
        <v>3.2143000000000002</v>
      </c>
    </row>
    <row r="5937" spans="1:3" ht="15" customHeight="1" x14ac:dyDescent="0.25">
      <c r="A5937" s="216">
        <v>45791</v>
      </c>
      <c r="B5937" s="217" t="s">
        <v>241</v>
      </c>
      <c r="C5937" s="218">
        <v>3.2277</v>
      </c>
    </row>
    <row r="5938" spans="1:3" ht="15" customHeight="1" x14ac:dyDescent="0.25">
      <c r="A5938" s="216">
        <v>45792</v>
      </c>
      <c r="B5938" s="217" t="s">
        <v>241</v>
      </c>
      <c r="C5938" s="218">
        <v>3.2408999999999999</v>
      </c>
    </row>
    <row r="5939" spans="1:3" ht="15" customHeight="1" x14ac:dyDescent="0.25">
      <c r="A5939" s="216">
        <v>45793</v>
      </c>
      <c r="B5939" s="217" t="s">
        <v>241</v>
      </c>
      <c r="C5939" s="218">
        <v>3.2806000000000002</v>
      </c>
    </row>
    <row r="5940" spans="1:3" ht="15" customHeight="1" x14ac:dyDescent="0.25">
      <c r="A5940" s="216">
        <v>45796</v>
      </c>
      <c r="B5940" s="217" t="s">
        <v>241</v>
      </c>
      <c r="C5940" s="218">
        <v>3.2938000000000001</v>
      </c>
    </row>
    <row r="5941" spans="1:3" ht="15" customHeight="1" x14ac:dyDescent="0.25">
      <c r="A5941" s="216">
        <v>45797</v>
      </c>
      <c r="B5941" s="217" t="s">
        <v>241</v>
      </c>
      <c r="C5941" s="218">
        <v>3.3069999999999999</v>
      </c>
    </row>
    <row r="5942" spans="1:3" ht="15" customHeight="1" x14ac:dyDescent="0.25">
      <c r="A5942" s="216">
        <v>45798</v>
      </c>
      <c r="B5942" s="217" t="s">
        <v>241</v>
      </c>
      <c r="C5942" s="218">
        <v>3.3203</v>
      </c>
    </row>
    <row r="5943" spans="1:3" ht="15" customHeight="1" x14ac:dyDescent="0.25">
      <c r="A5943" s="216">
        <v>45799</v>
      </c>
      <c r="B5943" s="217" t="s">
        <v>241</v>
      </c>
      <c r="C5943" s="218">
        <v>3.3334999999999999</v>
      </c>
    </row>
    <row r="5944" spans="1:3" ht="15" customHeight="1" x14ac:dyDescent="0.25">
      <c r="A5944" s="216">
        <v>45800</v>
      </c>
      <c r="B5944" s="217" t="s">
        <v>241</v>
      </c>
      <c r="C5944" s="218">
        <v>3.3864999999999998</v>
      </c>
    </row>
    <row r="5945" spans="1:3" ht="15" customHeight="1" x14ac:dyDescent="0.25">
      <c r="A5945" s="216">
        <v>45804</v>
      </c>
      <c r="B5945" s="217" t="s">
        <v>241</v>
      </c>
      <c r="C5945" s="218">
        <v>3.3997999999999999</v>
      </c>
    </row>
    <row r="5946" spans="1:3" ht="15" customHeight="1" x14ac:dyDescent="0.25">
      <c r="A5946" s="216">
        <v>45805</v>
      </c>
      <c r="B5946" s="217" t="s">
        <v>241</v>
      </c>
      <c r="C5946" s="218">
        <v>3.4129999999999998</v>
      </c>
    </row>
    <row r="5947" spans="1:3" ht="15" customHeight="1" x14ac:dyDescent="0.25">
      <c r="A5947" s="216">
        <v>45806</v>
      </c>
      <c r="B5947" s="217" t="s">
        <v>241</v>
      </c>
      <c r="C5947" s="218">
        <v>3.4262999999999999</v>
      </c>
    </row>
    <row r="5948" spans="1:3" ht="15" customHeight="1" x14ac:dyDescent="0.25">
      <c r="A5948" s="216">
        <v>45807</v>
      </c>
      <c r="B5948" s="217" t="s">
        <v>241</v>
      </c>
      <c r="C5948" s="218">
        <v>3.4661</v>
      </c>
    </row>
    <row r="5949" spans="1:3" ht="15" customHeight="1" x14ac:dyDescent="0.25">
      <c r="A5949" s="216">
        <v>45810</v>
      </c>
      <c r="B5949" s="217" t="s">
        <v>241</v>
      </c>
      <c r="C5949" s="218">
        <v>3.4792999999999998</v>
      </c>
    </row>
    <row r="5950" spans="1:3" ht="15" customHeight="1" x14ac:dyDescent="0.25">
      <c r="A5950" s="216">
        <v>45811</v>
      </c>
      <c r="B5950" s="217" t="s">
        <v>241</v>
      </c>
      <c r="C5950" s="218">
        <v>3.4925000000000002</v>
      </c>
    </row>
    <row r="5951" spans="1:3" ht="15" customHeight="1" x14ac:dyDescent="0.25">
      <c r="A5951" s="216">
        <v>45812</v>
      </c>
      <c r="B5951" s="217" t="s">
        <v>241</v>
      </c>
      <c r="C5951" s="218">
        <v>3.5057</v>
      </c>
    </row>
    <row r="5952" spans="1:3" ht="15" customHeight="1" x14ac:dyDescent="0.25">
      <c r="A5952" s="216">
        <v>45813</v>
      </c>
      <c r="B5952" s="217" t="s">
        <v>241</v>
      </c>
      <c r="C5952" s="218">
        <v>3.5188000000000001</v>
      </c>
    </row>
    <row r="5953" spans="1:3" ht="15" customHeight="1" x14ac:dyDescent="0.25">
      <c r="A5953" s="216">
        <v>45814</v>
      </c>
      <c r="B5953" s="217" t="s">
        <v>241</v>
      </c>
      <c r="C5953" s="218">
        <v>3.5581999999999998</v>
      </c>
    </row>
    <row r="5954" spans="1:3" ht="15" customHeight="1" x14ac:dyDescent="0.25">
      <c r="A5954" s="216">
        <v>45817</v>
      </c>
      <c r="B5954" s="217" t="s">
        <v>241</v>
      </c>
      <c r="C5954" s="218">
        <v>3.5714000000000001</v>
      </c>
    </row>
    <row r="5955" spans="1:3" ht="15" customHeight="1" x14ac:dyDescent="0.25">
      <c r="A5955" s="216">
        <v>45818</v>
      </c>
      <c r="B5955" s="217" t="s">
        <v>241</v>
      </c>
      <c r="C5955" s="218">
        <v>3.5846</v>
      </c>
    </row>
    <row r="5956" spans="1:3" ht="15" customHeight="1" x14ac:dyDescent="0.25">
      <c r="A5956" s="216">
        <v>45819</v>
      </c>
      <c r="B5956" s="217" t="s">
        <v>241</v>
      </c>
      <c r="C5956" s="218">
        <v>3.5977000000000001</v>
      </c>
    </row>
    <row r="5957" spans="1:3" ht="15" customHeight="1" x14ac:dyDescent="0.25">
      <c r="A5957" s="216">
        <v>45820</v>
      </c>
      <c r="B5957" s="217" t="s">
        <v>241</v>
      </c>
      <c r="C5957" s="218">
        <v>3.6109</v>
      </c>
    </row>
    <row r="5958" spans="1:3" ht="15" customHeight="1" x14ac:dyDescent="0.25">
      <c r="A5958" s="216">
        <v>45821</v>
      </c>
      <c r="B5958" s="217" t="s">
        <v>241</v>
      </c>
      <c r="C5958" s="218">
        <v>3.6505000000000001</v>
      </c>
    </row>
    <row r="5959" spans="1:3" ht="15" customHeight="1" x14ac:dyDescent="0.25">
      <c r="A5959" s="216">
        <v>45824</v>
      </c>
      <c r="B5959" s="217" t="s">
        <v>241</v>
      </c>
      <c r="C5959" s="218">
        <v>3.6637</v>
      </c>
    </row>
    <row r="5960" spans="1:3" ht="15" customHeight="1" x14ac:dyDescent="0.25">
      <c r="A5960" s="216">
        <v>45825</v>
      </c>
      <c r="B5960" s="217" t="s">
        <v>241</v>
      </c>
      <c r="C5960" s="218">
        <v>3.6768999999999998</v>
      </c>
    </row>
    <row r="5961" spans="1:3" ht="15" customHeight="1" x14ac:dyDescent="0.25">
      <c r="A5961" s="216">
        <v>45826</v>
      </c>
      <c r="B5961" s="217" t="s">
        <v>241</v>
      </c>
      <c r="C5961" s="218">
        <v>3.69</v>
      </c>
    </row>
    <row r="5962" spans="1:3" ht="15" customHeight="1" x14ac:dyDescent="0.25">
      <c r="A5962" s="216">
        <v>45827</v>
      </c>
      <c r="B5962" s="217" t="s">
        <v>241</v>
      </c>
      <c r="C5962" s="218">
        <v>3.7031999999999998</v>
      </c>
    </row>
    <row r="5963" spans="1:3" ht="15" customHeight="1" x14ac:dyDescent="0.25">
      <c r="A5963" s="216">
        <v>45828</v>
      </c>
      <c r="B5963" s="217" t="s">
        <v>241</v>
      </c>
      <c r="C5963" s="218">
        <v>3.7427999999999999</v>
      </c>
    </row>
    <row r="5964" spans="1:3" ht="15" customHeight="1" x14ac:dyDescent="0.25">
      <c r="A5964" s="216">
        <v>45831</v>
      </c>
      <c r="B5964" s="217" t="s">
        <v>241</v>
      </c>
      <c r="C5964" s="218">
        <v>3.7559999999999998</v>
      </c>
    </row>
    <row r="5965" spans="1:3" ht="15" customHeight="1" x14ac:dyDescent="0.25">
      <c r="A5965" s="216">
        <v>45832</v>
      </c>
      <c r="B5965" s="217" t="s">
        <v>241</v>
      </c>
      <c r="C5965" s="218">
        <v>3.7692999999999999</v>
      </c>
    </row>
    <row r="5966" spans="1:3" ht="15" customHeight="1" x14ac:dyDescent="0.25">
      <c r="A5966" s="216">
        <v>45833</v>
      </c>
      <c r="B5966" s="217" t="s">
        <v>241</v>
      </c>
      <c r="C5966" s="218">
        <v>3.7825000000000002</v>
      </c>
    </row>
    <row r="5967" spans="1:3" ht="15" customHeight="1" x14ac:dyDescent="0.25">
      <c r="A5967" s="216">
        <v>45834</v>
      </c>
      <c r="B5967" s="217" t="s">
        <v>241</v>
      </c>
      <c r="C5967" s="218">
        <v>3.7957000000000001</v>
      </c>
    </row>
    <row r="5968" spans="1:3" ht="15" customHeight="1" x14ac:dyDescent="0.25">
      <c r="A5968" s="216">
        <v>45835</v>
      </c>
      <c r="B5968" s="217" t="s">
        <v>241</v>
      </c>
      <c r="C5968" s="218">
        <v>3.8353999999999999</v>
      </c>
    </row>
    <row r="5969" spans="1:3" ht="15" customHeight="1" x14ac:dyDescent="0.25">
      <c r="A5969" s="216">
        <v>45838</v>
      </c>
      <c r="B5969" s="217" t="s">
        <v>241</v>
      </c>
      <c r="C5969" s="218">
        <v>3.8487</v>
      </c>
    </row>
    <row r="5970" spans="1:3" ht="15" customHeight="1" x14ac:dyDescent="0.25">
      <c r="A5970" s="216">
        <v>45839</v>
      </c>
      <c r="B5970" s="217" t="s">
        <v>241</v>
      </c>
      <c r="C5970" s="218">
        <v>3.8618000000000001</v>
      </c>
    </row>
    <row r="5971" spans="1:3" ht="15" customHeight="1" x14ac:dyDescent="0.25">
      <c r="A5971" s="216">
        <v>45840</v>
      </c>
      <c r="B5971" s="217" t="s">
        <v>241</v>
      </c>
      <c r="C5971" s="218">
        <v>3.875</v>
      </c>
    </row>
    <row r="5972" spans="1:3" ht="15" customHeight="1" x14ac:dyDescent="0.25">
      <c r="A5972" s="216">
        <v>45841</v>
      </c>
      <c r="B5972" s="217" t="s">
        <v>241</v>
      </c>
      <c r="C5972" s="218">
        <v>3.8881999999999999</v>
      </c>
    </row>
    <row r="5973" spans="1:3" ht="15" customHeight="1" x14ac:dyDescent="0.25">
      <c r="A5973" s="216">
        <v>45842</v>
      </c>
      <c r="B5973" s="217" t="s">
        <v>241</v>
      </c>
      <c r="C5973" s="218">
        <v>3.9276</v>
      </c>
    </row>
    <row r="5974" spans="1:3" ht="15" customHeight="1" x14ac:dyDescent="0.25">
      <c r="A5974" s="216">
        <v>45845</v>
      </c>
      <c r="B5974" s="217" t="s">
        <v>241</v>
      </c>
      <c r="C5974" s="218">
        <v>3.9407000000000001</v>
      </c>
    </row>
    <row r="5975" spans="1:3" ht="15" customHeight="1" x14ac:dyDescent="0.25">
      <c r="A5975" s="216">
        <v>45846</v>
      </c>
      <c r="B5975" s="217" t="s">
        <v>241</v>
      </c>
      <c r="C5975" s="218">
        <v>3.9539</v>
      </c>
    </row>
    <row r="5976" spans="1:3" ht="15" customHeight="1" x14ac:dyDescent="0.25">
      <c r="A5976" s="216">
        <v>45847</v>
      </c>
      <c r="B5976" s="217" t="s">
        <v>241</v>
      </c>
      <c r="C5976" s="218">
        <v>3.9670000000000001</v>
      </c>
    </row>
    <row r="5977" spans="1:3" ht="15" customHeight="1" x14ac:dyDescent="0.25">
      <c r="A5977" s="216">
        <v>45848</v>
      </c>
      <c r="B5977" s="217" t="s">
        <v>241</v>
      </c>
      <c r="C5977" s="218">
        <v>3.9802</v>
      </c>
    </row>
    <row r="5978" spans="1:3" ht="15" customHeight="1" x14ac:dyDescent="0.25">
      <c r="A5978" s="216">
        <v>45849</v>
      </c>
      <c r="B5978" s="217" t="s">
        <v>241</v>
      </c>
      <c r="C5978" s="218">
        <v>4.0195999999999996</v>
      </c>
    </row>
    <row r="5979" spans="1:3" ht="15" customHeight="1" x14ac:dyDescent="0.25">
      <c r="A5979" s="216">
        <v>45852</v>
      </c>
      <c r="B5979" s="217" t="s">
        <v>241</v>
      </c>
      <c r="C5979" s="218">
        <v>4.0327000000000002</v>
      </c>
    </row>
    <row r="5980" spans="1:3" ht="15" customHeight="1" x14ac:dyDescent="0.25">
      <c r="A5980" s="216">
        <v>45853</v>
      </c>
      <c r="B5980" s="217" t="s">
        <v>241</v>
      </c>
      <c r="C5980" s="218">
        <v>4.0458999999999996</v>
      </c>
    </row>
    <row r="5981" spans="1:3" ht="15" customHeight="1" x14ac:dyDescent="0.25">
      <c r="A5981" s="216">
        <v>45854</v>
      </c>
      <c r="B5981" s="217" t="s">
        <v>241</v>
      </c>
      <c r="C5981" s="218">
        <v>4.0590000000000002</v>
      </c>
    </row>
    <row r="5982" spans="1:3" ht="15" customHeight="1" x14ac:dyDescent="0.25">
      <c r="A5982" s="216">
        <v>45855</v>
      </c>
      <c r="B5982" s="217" t="s">
        <v>241</v>
      </c>
      <c r="C5982" s="218">
        <v>4.0721999999999996</v>
      </c>
    </row>
    <row r="5983" spans="1:3" ht="15" customHeight="1" x14ac:dyDescent="0.25">
      <c r="A5983" s="216">
        <v>45856</v>
      </c>
      <c r="B5983" s="217" t="s">
        <v>241</v>
      </c>
      <c r="C5983" s="218">
        <v>4.1116000000000001</v>
      </c>
    </row>
    <row r="5984" spans="1:3" ht="15" customHeight="1" x14ac:dyDescent="0.25">
      <c r="A5984" s="216">
        <v>45859</v>
      </c>
      <c r="B5984" s="217" t="s">
        <v>241</v>
      </c>
      <c r="C5984" s="218">
        <v>4.1246999999999998</v>
      </c>
    </row>
    <row r="5985" spans="1:3" ht="15" customHeight="1" x14ac:dyDescent="0.25">
      <c r="A5985" s="216">
        <v>45860</v>
      </c>
      <c r="B5985" s="217" t="s">
        <v>241</v>
      </c>
      <c r="C5985" s="218">
        <v>4.1379000000000001</v>
      </c>
    </row>
    <row r="5986" spans="1:3" ht="15" customHeight="1" x14ac:dyDescent="0.25">
      <c r="A5986" s="216">
        <v>45861</v>
      </c>
      <c r="B5986" s="217" t="s">
        <v>241</v>
      </c>
      <c r="C5986" s="218">
        <v>4.1509999999999998</v>
      </c>
    </row>
    <row r="5987" spans="1:3" ht="15" customHeight="1" x14ac:dyDescent="0.25">
      <c r="A5987" s="216">
        <v>45862</v>
      </c>
      <c r="B5987" s="217" t="s">
        <v>241</v>
      </c>
      <c r="C5987" s="218">
        <v>4.1642000000000001</v>
      </c>
    </row>
    <row r="5988" spans="1:3" ht="15" customHeight="1" x14ac:dyDescent="0.25">
      <c r="A5988" s="216">
        <v>45863</v>
      </c>
      <c r="B5988" s="217" t="s">
        <v>241</v>
      </c>
      <c r="C5988" s="218">
        <v>4.2037000000000004</v>
      </c>
    </row>
    <row r="5989" spans="1:3" ht="15" customHeight="1" x14ac:dyDescent="0.25">
      <c r="A5989" s="216">
        <v>45866</v>
      </c>
      <c r="B5989" s="217" t="s">
        <v>241</v>
      </c>
      <c r="C5989" s="218">
        <v>4.2168999999999999</v>
      </c>
    </row>
    <row r="5990" spans="1:3" ht="15" customHeight="1" x14ac:dyDescent="0.25">
      <c r="A5990" s="216">
        <v>45867</v>
      </c>
      <c r="B5990" s="217" t="s">
        <v>241</v>
      </c>
      <c r="C5990" s="218">
        <v>4.2300000000000004</v>
      </c>
    </row>
    <row r="5991" spans="1:3" ht="15" customHeight="1" x14ac:dyDescent="0.25">
      <c r="A5991" s="216">
        <v>45868</v>
      </c>
      <c r="B5991" s="217" t="s">
        <v>241</v>
      </c>
      <c r="C5991" s="218">
        <v>4.2431000000000001</v>
      </c>
    </row>
    <row r="5992" spans="1:3" ht="15" customHeight="1" x14ac:dyDescent="0.25">
      <c r="A5992" s="216">
        <v>45869</v>
      </c>
      <c r="B5992" s="217" t="s">
        <v>241</v>
      </c>
      <c r="C5992" s="218">
        <v>4.2563000000000004</v>
      </c>
    </row>
    <row r="5993" spans="1:3" ht="15" customHeight="1" x14ac:dyDescent="0.25">
      <c r="A5993" s="216">
        <v>45870</v>
      </c>
      <c r="B5993" s="217" t="s">
        <v>241</v>
      </c>
      <c r="C5993" s="218">
        <v>4.2954999999999997</v>
      </c>
    </row>
    <row r="5994" spans="1:3" ht="15" customHeight="1" x14ac:dyDescent="0.25">
      <c r="A5994" s="216">
        <v>45873</v>
      </c>
      <c r="B5994" s="217" t="s">
        <v>241</v>
      </c>
      <c r="C5994" s="218">
        <v>4.3086000000000002</v>
      </c>
    </row>
    <row r="5995" spans="1:3" ht="15" customHeight="1" x14ac:dyDescent="0.25">
      <c r="A5995" s="216">
        <v>45874</v>
      </c>
      <c r="B5995" s="217" t="s">
        <v>241</v>
      </c>
      <c r="C5995" s="218">
        <v>4.3216999999999999</v>
      </c>
    </row>
    <row r="5996" spans="1:3" ht="15" customHeight="1" x14ac:dyDescent="0.25">
      <c r="A5996" s="216">
        <v>45875</v>
      </c>
      <c r="B5996" s="217" t="s">
        <v>241</v>
      </c>
      <c r="C5996" s="218">
        <v>4.3348000000000004</v>
      </c>
    </row>
    <row r="5997" spans="1:3" ht="15" customHeight="1" x14ac:dyDescent="0.25">
      <c r="A5997" s="216">
        <v>45876</v>
      </c>
      <c r="B5997" s="217" t="s">
        <v>241</v>
      </c>
      <c r="C5997" s="218">
        <v>4.3475000000000001</v>
      </c>
    </row>
    <row r="5998" spans="1:3" ht="15" customHeight="1" x14ac:dyDescent="0.25">
      <c r="A5998" s="216">
        <v>45877</v>
      </c>
      <c r="B5998" s="217" t="s">
        <v>241</v>
      </c>
      <c r="C5998" s="218">
        <v>4.3855000000000004</v>
      </c>
    </row>
    <row r="5999" spans="1:3" ht="15" customHeight="1" x14ac:dyDescent="0.25">
      <c r="A5999" s="216">
        <v>45880</v>
      </c>
      <c r="B5999" s="217" t="s">
        <v>241</v>
      </c>
      <c r="C5999" s="218">
        <v>4.3981000000000003</v>
      </c>
    </row>
    <row r="6000" spans="1:3" ht="15" customHeight="1" x14ac:dyDescent="0.25">
      <c r="A6000" s="216">
        <v>45881</v>
      </c>
      <c r="B6000" s="217" t="s">
        <v>241</v>
      </c>
      <c r="C6000" s="218">
        <v>4.4108000000000001</v>
      </c>
    </row>
    <row r="6001" spans="1:3" ht="15" customHeight="1" x14ac:dyDescent="0.25">
      <c r="A6001" s="216">
        <v>45882</v>
      </c>
      <c r="B6001" s="217" t="s">
        <v>241</v>
      </c>
      <c r="C6001" s="218">
        <v>4.4234999999999998</v>
      </c>
    </row>
    <row r="6002" spans="1:3" ht="15" customHeight="1" x14ac:dyDescent="0.25">
      <c r="A6002" s="216">
        <v>45883</v>
      </c>
      <c r="B6002" s="217" t="s">
        <v>241</v>
      </c>
      <c r="C6002" s="218">
        <v>4.4360999999999997</v>
      </c>
    </row>
    <row r="6003" spans="1:3" ht="15" customHeight="1" x14ac:dyDescent="0.25">
      <c r="A6003" s="216">
        <v>45884</v>
      </c>
      <c r="B6003" s="217" t="s">
        <v>241</v>
      </c>
      <c r="C6003" s="218">
        <v>4.4740000000000002</v>
      </c>
    </row>
    <row r="6004" spans="1:3" ht="15" customHeight="1" x14ac:dyDescent="0.25">
      <c r="A6004" s="216">
        <v>45887</v>
      </c>
      <c r="B6004" s="217" t="s">
        <v>241</v>
      </c>
      <c r="C6004" s="218">
        <v>4.4866000000000001</v>
      </c>
    </row>
    <row r="6005" spans="1:3" ht="15" customHeight="1" x14ac:dyDescent="0.25">
      <c r="A6005" s="216">
        <v>45888</v>
      </c>
      <c r="B6005" s="217" t="s">
        <v>241</v>
      </c>
      <c r="C6005" s="218">
        <v>4.4991000000000003</v>
      </c>
    </row>
    <row r="6006" spans="1:3" ht="15" customHeight="1" x14ac:dyDescent="0.25">
      <c r="A6006" s="216">
        <v>45889</v>
      </c>
      <c r="B6006" s="217" t="s">
        <v>241</v>
      </c>
      <c r="C6006" s="218">
        <v>4.5117000000000003</v>
      </c>
    </row>
    <row r="6007" spans="1:3" ht="15" customHeight="1" x14ac:dyDescent="0.25">
      <c r="A6007" s="216">
        <v>45890</v>
      </c>
      <c r="B6007" s="217" t="s">
        <v>241</v>
      </c>
      <c r="C6007" s="218">
        <v>4.5243000000000002</v>
      </c>
    </row>
    <row r="6008" spans="1:3" ht="15" customHeight="1" x14ac:dyDescent="0.25">
      <c r="A6008" s="216">
        <v>45891</v>
      </c>
      <c r="B6008" s="217" t="s">
        <v>241</v>
      </c>
      <c r="C6008" s="218">
        <v>4.5749000000000004</v>
      </c>
    </row>
    <row r="6009" spans="1:3" ht="15" customHeight="1" x14ac:dyDescent="0.25">
      <c r="A6009" s="216">
        <v>45895</v>
      </c>
      <c r="B6009" s="217" t="s">
        <v>241</v>
      </c>
      <c r="C6009" s="218">
        <v>4.5875000000000004</v>
      </c>
    </row>
    <row r="6010" spans="1:3" ht="15" customHeight="1" x14ac:dyDescent="0.25">
      <c r="A6010" s="216">
        <v>45896</v>
      </c>
      <c r="B6010" s="217" t="s">
        <v>241</v>
      </c>
      <c r="C6010" s="218">
        <v>4.6002000000000001</v>
      </c>
    </row>
    <row r="6011" spans="1:3" ht="15" customHeight="1" x14ac:dyDescent="0.25">
      <c r="A6011" s="216">
        <v>45897</v>
      </c>
      <c r="B6011" s="217" t="s">
        <v>241</v>
      </c>
      <c r="C6011" s="218">
        <v>4.6128</v>
      </c>
    </row>
    <row r="6012" spans="1:3" ht="15" customHeight="1" x14ac:dyDescent="0.25">
      <c r="A6012" s="216">
        <v>45898</v>
      </c>
      <c r="B6012" s="217" t="s">
        <v>241</v>
      </c>
      <c r="C6012" s="218">
        <v>4.6509</v>
      </c>
    </row>
    <row r="6013" spans="1:3" ht="15" customHeight="1" x14ac:dyDescent="0.25">
      <c r="A6013" s="216">
        <v>45901</v>
      </c>
      <c r="B6013" s="217" t="s">
        <v>241</v>
      </c>
      <c r="C6013" s="218">
        <v>4.6635</v>
      </c>
    </row>
    <row r="6014" spans="1:3" ht="15" customHeight="1" x14ac:dyDescent="0.25">
      <c r="A6014" s="216">
        <v>45902</v>
      </c>
      <c r="B6014" s="217" t="s">
        <v>241</v>
      </c>
      <c r="C6014" s="218">
        <v>4.6760999999999999</v>
      </c>
    </row>
    <row r="6015" spans="1:3" ht="15" customHeight="1" x14ac:dyDescent="0.25">
      <c r="A6015" s="216">
        <v>45903</v>
      </c>
      <c r="B6015" s="217" t="s">
        <v>241</v>
      </c>
      <c r="C6015" s="218">
        <v>4.6886999999999999</v>
      </c>
    </row>
    <row r="6016" spans="1:3" ht="15" customHeight="1" x14ac:dyDescent="0.25">
      <c r="A6016" s="216">
        <v>45904</v>
      </c>
      <c r="B6016" s="217" t="s">
        <v>241</v>
      </c>
      <c r="C6016" s="218">
        <v>4.7012999999999998</v>
      </c>
    </row>
    <row r="6017" spans="1:3" ht="15" customHeight="1" x14ac:dyDescent="0.25">
      <c r="A6017" s="216">
        <v>45905</v>
      </c>
      <c r="B6017" s="217" t="s">
        <v>241</v>
      </c>
      <c r="C6017" s="218">
        <v>4.7389999999999999</v>
      </c>
    </row>
    <row r="6018" spans="1:3" ht="15" customHeight="1" x14ac:dyDescent="0.25">
      <c r="A6018" s="216">
        <v>45908</v>
      </c>
      <c r="B6018" s="217" t="s">
        <v>241</v>
      </c>
      <c r="C6018" s="218">
        <v>4.7515999999999998</v>
      </c>
    </row>
    <row r="6019" spans="1:3" ht="15" customHeight="1" x14ac:dyDescent="0.25">
      <c r="A6019" s="216">
        <v>45909</v>
      </c>
      <c r="B6019" s="217" t="s">
        <v>241</v>
      </c>
      <c r="C6019" s="218">
        <v>4.7641999999999998</v>
      </c>
    </row>
    <row r="6020" spans="1:3" ht="15" customHeight="1" x14ac:dyDescent="0.25">
      <c r="A6020" s="216">
        <v>45910</v>
      </c>
      <c r="B6020" s="217" t="s">
        <v>241</v>
      </c>
      <c r="C6020" s="218">
        <v>4.7767999999999997</v>
      </c>
    </row>
    <row r="6021" spans="1:3" ht="15" customHeight="1" x14ac:dyDescent="0.25">
      <c r="A6021" s="216">
        <v>45911</v>
      </c>
      <c r="B6021" s="217" t="s">
        <v>241</v>
      </c>
      <c r="C6021" s="218">
        <v>4.7892999999999999</v>
      </c>
    </row>
    <row r="6022" spans="1:3" ht="15" customHeight="1" x14ac:dyDescent="0.25">
      <c r="A6022" s="216">
        <v>45912</v>
      </c>
      <c r="B6022" s="217" t="s">
        <v>241</v>
      </c>
      <c r="C6022" s="218">
        <v>4.827</v>
      </c>
    </row>
    <row r="6023" spans="1:3" ht="15" customHeight="1" x14ac:dyDescent="0.25">
      <c r="A6023" s="216">
        <v>45915</v>
      </c>
      <c r="B6023" s="217" t="s">
        <v>241</v>
      </c>
      <c r="C6023" s="218">
        <v>4.8395999999999999</v>
      </c>
    </row>
    <row r="6024" spans="1:3" ht="15" customHeight="1" x14ac:dyDescent="0.25">
      <c r="A6024" s="216">
        <v>45916</v>
      </c>
      <c r="B6024" s="217" t="s">
        <v>241</v>
      </c>
      <c r="C6024" s="218">
        <v>4.8521999999999998</v>
      </c>
    </row>
    <row r="6025" spans="1:3" ht="15" customHeight="1" x14ac:dyDescent="0.25">
      <c r="A6025" s="216">
        <v>45917</v>
      </c>
      <c r="B6025" s="217" t="s">
        <v>241</v>
      </c>
      <c r="C6025" s="218">
        <v>4.8647999999999998</v>
      </c>
    </row>
    <row r="6026" spans="1:3" ht="15" customHeight="1" x14ac:dyDescent="0.25">
      <c r="A6026" s="216">
        <v>45918</v>
      </c>
      <c r="B6026" s="217" t="s">
        <v>241</v>
      </c>
      <c r="C6026" s="218">
        <v>4.8773</v>
      </c>
    </row>
    <row r="6027" spans="1:3" ht="15" customHeight="1" x14ac:dyDescent="0.25">
      <c r="A6027" s="216">
        <v>45919</v>
      </c>
      <c r="B6027" s="217" t="s">
        <v>241</v>
      </c>
      <c r="C6027" s="218">
        <v>4.915</v>
      </c>
    </row>
    <row r="6028" spans="1:3" ht="15" customHeight="1" x14ac:dyDescent="0.25">
      <c r="A6028" s="216">
        <v>45922</v>
      </c>
      <c r="B6028" s="217" t="s">
        <v>241</v>
      </c>
      <c r="C6028" s="218">
        <v>4.9276</v>
      </c>
    </row>
    <row r="6029" spans="1:3" ht="15" customHeight="1" x14ac:dyDescent="0.25">
      <c r="A6029" s="216">
        <v>45923</v>
      </c>
      <c r="B6029" s="217" t="s">
        <v>241</v>
      </c>
      <c r="C6029" s="218">
        <v>4.9401999999999999</v>
      </c>
    </row>
    <row r="6030" spans="1:3" ht="15" customHeight="1" x14ac:dyDescent="0.25">
      <c r="A6030" s="216">
        <v>45924</v>
      </c>
      <c r="B6030" s="217" t="s">
        <v>241</v>
      </c>
      <c r="C6030" s="218">
        <v>4.9527999999999999</v>
      </c>
    </row>
    <row r="6031" spans="1:3" ht="15" customHeight="1" x14ac:dyDescent="0.25">
      <c r="A6031" s="216">
        <v>45925</v>
      </c>
      <c r="B6031" s="217" t="s">
        <v>241</v>
      </c>
      <c r="C6031" s="218">
        <v>4.9653999999999998</v>
      </c>
    </row>
    <row r="6032" spans="1:3" ht="15" customHeight="1" x14ac:dyDescent="0.25">
      <c r="A6032" s="216">
        <v>45926</v>
      </c>
      <c r="B6032" s="217" t="s">
        <v>241</v>
      </c>
      <c r="C6032" s="218">
        <v>5.0031999999999996</v>
      </c>
    </row>
    <row r="6033" spans="1:3" ht="15" customHeight="1" x14ac:dyDescent="0.25">
      <c r="A6033" s="216">
        <v>45929</v>
      </c>
      <c r="B6033" s="217" t="s">
        <v>241</v>
      </c>
      <c r="C6033" s="218">
        <v>5.0159000000000002</v>
      </c>
    </row>
    <row r="6034" spans="1:3" ht="15" customHeight="1" x14ac:dyDescent="0.25">
      <c r="A6034" s="216">
        <v>45930</v>
      </c>
      <c r="B6034" s="217" t="s">
        <v>241</v>
      </c>
      <c r="C6034" s="218">
        <v>5.0286</v>
      </c>
    </row>
    <row r="6035" spans="1:3" ht="15" customHeight="1" x14ac:dyDescent="0.25">
      <c r="A6035" s="216">
        <v>45566</v>
      </c>
      <c r="B6035" s="217" t="s">
        <v>309</v>
      </c>
      <c r="C6035" s="218">
        <v>1.5800000000000002E-2</v>
      </c>
    </row>
    <row r="6036" spans="1:3" ht="15" customHeight="1" x14ac:dyDescent="0.25">
      <c r="A6036" s="216">
        <v>45567</v>
      </c>
      <c r="B6036" s="217" t="s">
        <v>309</v>
      </c>
      <c r="C6036" s="218">
        <v>3.1699999999999999E-2</v>
      </c>
    </row>
    <row r="6037" spans="1:3" ht="15" customHeight="1" x14ac:dyDescent="0.25">
      <c r="A6037" s="216">
        <v>45568</v>
      </c>
      <c r="B6037" s="217" t="s">
        <v>309</v>
      </c>
      <c r="C6037" s="218">
        <v>4.7600000000000003E-2</v>
      </c>
    </row>
    <row r="6038" spans="1:3" ht="15" customHeight="1" x14ac:dyDescent="0.25">
      <c r="A6038" s="216">
        <v>45569</v>
      </c>
      <c r="B6038" s="217" t="s">
        <v>309</v>
      </c>
      <c r="C6038" s="218">
        <v>9.4700000000000006E-2</v>
      </c>
    </row>
    <row r="6039" spans="1:3" ht="15" customHeight="1" x14ac:dyDescent="0.25">
      <c r="A6039" s="216">
        <v>45572</v>
      </c>
      <c r="B6039" s="217" t="s">
        <v>309</v>
      </c>
      <c r="C6039" s="218">
        <v>0.1105</v>
      </c>
    </row>
    <row r="6040" spans="1:3" ht="15" customHeight="1" x14ac:dyDescent="0.25">
      <c r="A6040" s="216">
        <v>45573</v>
      </c>
      <c r="B6040" s="217" t="s">
        <v>309</v>
      </c>
      <c r="C6040" s="218">
        <v>0.12620000000000001</v>
      </c>
    </row>
    <row r="6041" spans="1:3" ht="15" customHeight="1" x14ac:dyDescent="0.25">
      <c r="A6041" s="216">
        <v>45574</v>
      </c>
      <c r="B6041" s="217" t="s">
        <v>309</v>
      </c>
      <c r="C6041" s="218">
        <v>0.1419</v>
      </c>
    </row>
    <row r="6042" spans="1:3" ht="15" customHeight="1" x14ac:dyDescent="0.25">
      <c r="A6042" s="216">
        <v>45575</v>
      </c>
      <c r="B6042" s="217" t="s">
        <v>309</v>
      </c>
      <c r="C6042" s="218">
        <v>0.15759999999999999</v>
      </c>
    </row>
    <row r="6043" spans="1:3" ht="15" customHeight="1" x14ac:dyDescent="0.25">
      <c r="A6043" s="216">
        <v>45576</v>
      </c>
      <c r="B6043" s="217" t="s">
        <v>309</v>
      </c>
      <c r="C6043" s="218">
        <v>0.20469999999999999</v>
      </c>
    </row>
    <row r="6044" spans="1:3" ht="15" customHeight="1" x14ac:dyDescent="0.25">
      <c r="A6044" s="216">
        <v>45579</v>
      </c>
      <c r="B6044" s="217" t="s">
        <v>309</v>
      </c>
      <c r="C6044" s="218">
        <v>0.22040000000000001</v>
      </c>
    </row>
    <row r="6045" spans="1:3" ht="15" customHeight="1" x14ac:dyDescent="0.25">
      <c r="A6045" s="216">
        <v>45580</v>
      </c>
      <c r="B6045" s="217" t="s">
        <v>309</v>
      </c>
      <c r="C6045" s="218">
        <v>0.2361</v>
      </c>
    </row>
    <row r="6046" spans="1:3" ht="15" customHeight="1" x14ac:dyDescent="0.25">
      <c r="A6046" s="216">
        <v>45581</v>
      </c>
      <c r="B6046" s="217" t="s">
        <v>309</v>
      </c>
      <c r="C6046" s="218">
        <v>0.25169999999999998</v>
      </c>
    </row>
    <row r="6047" spans="1:3" ht="15" customHeight="1" x14ac:dyDescent="0.25">
      <c r="A6047" s="216">
        <v>45582</v>
      </c>
      <c r="B6047" s="217" t="s">
        <v>309</v>
      </c>
      <c r="C6047" s="218">
        <v>0.26740000000000003</v>
      </c>
    </row>
    <row r="6048" spans="1:3" ht="15" customHeight="1" x14ac:dyDescent="0.25">
      <c r="A6048" s="216">
        <v>45583</v>
      </c>
      <c r="B6048" s="217" t="s">
        <v>309</v>
      </c>
      <c r="C6048" s="218">
        <v>0.31440000000000001</v>
      </c>
    </row>
    <row r="6049" spans="1:3" ht="15" customHeight="1" x14ac:dyDescent="0.25">
      <c r="A6049" s="216">
        <v>45586</v>
      </c>
      <c r="B6049" s="217" t="s">
        <v>309</v>
      </c>
      <c r="C6049" s="218">
        <v>0.3301</v>
      </c>
    </row>
    <row r="6050" spans="1:3" ht="15" customHeight="1" x14ac:dyDescent="0.25">
      <c r="A6050" s="216">
        <v>45587</v>
      </c>
      <c r="B6050" s="217" t="s">
        <v>309</v>
      </c>
      <c r="C6050" s="218">
        <v>0.34570000000000001</v>
      </c>
    </row>
    <row r="6051" spans="1:3" ht="15" customHeight="1" x14ac:dyDescent="0.25">
      <c r="A6051" s="216">
        <v>45588</v>
      </c>
      <c r="B6051" s="217" t="s">
        <v>309</v>
      </c>
      <c r="C6051" s="218">
        <v>0.3614</v>
      </c>
    </row>
    <row r="6052" spans="1:3" ht="15" customHeight="1" x14ac:dyDescent="0.25">
      <c r="A6052" s="216">
        <v>45589</v>
      </c>
      <c r="B6052" s="217" t="s">
        <v>309</v>
      </c>
      <c r="C6052" s="218">
        <v>0.377</v>
      </c>
    </row>
    <row r="6053" spans="1:3" ht="15" customHeight="1" x14ac:dyDescent="0.25">
      <c r="A6053" s="216">
        <v>45590</v>
      </c>
      <c r="B6053" s="217" t="s">
        <v>309</v>
      </c>
      <c r="C6053" s="218">
        <v>0.42380000000000001</v>
      </c>
    </row>
    <row r="6054" spans="1:3" ht="15" customHeight="1" x14ac:dyDescent="0.25">
      <c r="A6054" s="216">
        <v>45593</v>
      </c>
      <c r="B6054" s="217" t="s">
        <v>309</v>
      </c>
      <c r="C6054" s="218">
        <v>0.43940000000000001</v>
      </c>
    </row>
    <row r="6055" spans="1:3" ht="15" customHeight="1" x14ac:dyDescent="0.25">
      <c r="A6055" s="216">
        <v>45594</v>
      </c>
      <c r="B6055" s="217" t="s">
        <v>309</v>
      </c>
      <c r="C6055" s="218">
        <v>0.45500000000000002</v>
      </c>
    </row>
    <row r="6056" spans="1:3" ht="15" customHeight="1" x14ac:dyDescent="0.25">
      <c r="A6056" s="216">
        <v>45595</v>
      </c>
      <c r="B6056" s="217" t="s">
        <v>309</v>
      </c>
      <c r="C6056" s="218">
        <v>0.47049999999999997</v>
      </c>
    </row>
    <row r="6057" spans="1:3" ht="15" customHeight="1" x14ac:dyDescent="0.25">
      <c r="A6057" s="216">
        <v>45596</v>
      </c>
      <c r="B6057" s="217" t="s">
        <v>309</v>
      </c>
      <c r="C6057" s="218">
        <v>0.48609999999999998</v>
      </c>
    </row>
    <row r="6058" spans="1:3" ht="15" customHeight="1" x14ac:dyDescent="0.25">
      <c r="A6058" s="216">
        <v>45597</v>
      </c>
      <c r="B6058" s="217" t="s">
        <v>309</v>
      </c>
      <c r="C6058" s="218">
        <v>0.53269999999999995</v>
      </c>
    </row>
    <row r="6059" spans="1:3" ht="15" customHeight="1" x14ac:dyDescent="0.25">
      <c r="A6059" s="216">
        <v>45600</v>
      </c>
      <c r="B6059" s="217" t="s">
        <v>309</v>
      </c>
      <c r="C6059" s="218">
        <v>0.54820000000000002</v>
      </c>
    </row>
    <row r="6060" spans="1:3" ht="15" customHeight="1" x14ac:dyDescent="0.25">
      <c r="A6060" s="216">
        <v>45601</v>
      </c>
      <c r="B6060" s="217" t="s">
        <v>309</v>
      </c>
      <c r="C6060" s="218">
        <v>0.56379999999999997</v>
      </c>
    </row>
    <row r="6061" spans="1:3" ht="15" customHeight="1" x14ac:dyDescent="0.25">
      <c r="A6061" s="216">
        <v>45602</v>
      </c>
      <c r="B6061" s="217" t="s">
        <v>309</v>
      </c>
      <c r="C6061" s="218">
        <v>0.57920000000000005</v>
      </c>
    </row>
    <row r="6062" spans="1:3" ht="15" customHeight="1" x14ac:dyDescent="0.25">
      <c r="A6062" s="216">
        <v>45603</v>
      </c>
      <c r="B6062" s="217" t="s">
        <v>309</v>
      </c>
      <c r="C6062" s="218">
        <v>0.59470000000000001</v>
      </c>
    </row>
    <row r="6063" spans="1:3" ht="15" customHeight="1" x14ac:dyDescent="0.25">
      <c r="A6063" s="216">
        <v>45604</v>
      </c>
      <c r="B6063" s="217" t="s">
        <v>309</v>
      </c>
      <c r="C6063" s="218">
        <v>0.64019999999999999</v>
      </c>
    </row>
    <row r="6064" spans="1:3" ht="15" customHeight="1" x14ac:dyDescent="0.25">
      <c r="A6064" s="216">
        <v>45607</v>
      </c>
      <c r="B6064" s="217" t="s">
        <v>309</v>
      </c>
      <c r="C6064" s="218">
        <v>0.65539999999999998</v>
      </c>
    </row>
    <row r="6065" spans="1:3" ht="15" customHeight="1" x14ac:dyDescent="0.25">
      <c r="A6065" s="216">
        <v>45608</v>
      </c>
      <c r="B6065" s="217" t="s">
        <v>309</v>
      </c>
      <c r="C6065" s="218">
        <v>0.67049999999999998</v>
      </c>
    </row>
    <row r="6066" spans="1:3" ht="15" customHeight="1" x14ac:dyDescent="0.25">
      <c r="A6066" s="216">
        <v>45609</v>
      </c>
      <c r="B6066" s="217" t="s">
        <v>309</v>
      </c>
      <c r="C6066" s="218">
        <v>0.6855</v>
      </c>
    </row>
    <row r="6067" spans="1:3" ht="15" customHeight="1" x14ac:dyDescent="0.25">
      <c r="A6067" s="216">
        <v>45610</v>
      </c>
      <c r="B6067" s="217" t="s">
        <v>309</v>
      </c>
      <c r="C6067" s="218">
        <v>0.70050000000000001</v>
      </c>
    </row>
    <row r="6068" spans="1:3" ht="15" customHeight="1" x14ac:dyDescent="0.25">
      <c r="A6068" s="216">
        <v>45611</v>
      </c>
      <c r="B6068" s="217" t="s">
        <v>309</v>
      </c>
      <c r="C6068" s="218">
        <v>0.74550000000000005</v>
      </c>
    </row>
    <row r="6069" spans="1:3" ht="15" customHeight="1" x14ac:dyDescent="0.25">
      <c r="A6069" s="216">
        <v>45614</v>
      </c>
      <c r="B6069" s="217" t="s">
        <v>309</v>
      </c>
      <c r="C6069" s="218">
        <v>0.76049999999999995</v>
      </c>
    </row>
    <row r="6070" spans="1:3" ht="15" customHeight="1" x14ac:dyDescent="0.25">
      <c r="A6070" s="216">
        <v>45615</v>
      </c>
      <c r="B6070" s="217" t="s">
        <v>309</v>
      </c>
      <c r="C6070" s="218">
        <v>0.77549999999999997</v>
      </c>
    </row>
    <row r="6071" spans="1:3" ht="15" customHeight="1" x14ac:dyDescent="0.25">
      <c r="A6071" s="216">
        <v>45616</v>
      </c>
      <c r="B6071" s="217" t="s">
        <v>309</v>
      </c>
      <c r="C6071" s="218">
        <v>0.79049999999999998</v>
      </c>
    </row>
    <row r="6072" spans="1:3" ht="15" customHeight="1" x14ac:dyDescent="0.25">
      <c r="A6072" s="216">
        <v>45617</v>
      </c>
      <c r="B6072" s="217" t="s">
        <v>309</v>
      </c>
      <c r="C6072" s="218">
        <v>0.80549999999999999</v>
      </c>
    </row>
    <row r="6073" spans="1:3" ht="15" customHeight="1" x14ac:dyDescent="0.25">
      <c r="A6073" s="216">
        <v>45618</v>
      </c>
      <c r="B6073" s="217" t="s">
        <v>309</v>
      </c>
      <c r="C6073" s="218">
        <v>0.85040000000000004</v>
      </c>
    </row>
    <row r="6074" spans="1:3" ht="15" customHeight="1" x14ac:dyDescent="0.25">
      <c r="A6074" s="216">
        <v>45621</v>
      </c>
      <c r="B6074" s="217" t="s">
        <v>309</v>
      </c>
      <c r="C6074" s="218">
        <v>0.86539999999999995</v>
      </c>
    </row>
    <row r="6075" spans="1:3" ht="15" customHeight="1" x14ac:dyDescent="0.25">
      <c r="A6075" s="216">
        <v>45622</v>
      </c>
      <c r="B6075" s="217" t="s">
        <v>309</v>
      </c>
      <c r="C6075" s="218">
        <v>0.88039999999999996</v>
      </c>
    </row>
    <row r="6076" spans="1:3" ht="15" customHeight="1" x14ac:dyDescent="0.25">
      <c r="A6076" s="216">
        <v>45623</v>
      </c>
      <c r="B6076" s="217" t="s">
        <v>309</v>
      </c>
      <c r="C6076" s="218">
        <v>0.89529999999999998</v>
      </c>
    </row>
    <row r="6077" spans="1:3" ht="15" customHeight="1" x14ac:dyDescent="0.25">
      <c r="A6077" s="216">
        <v>45624</v>
      </c>
      <c r="B6077" s="217" t="s">
        <v>309</v>
      </c>
      <c r="C6077" s="218">
        <v>0.9103</v>
      </c>
    </row>
    <row r="6078" spans="1:3" ht="15" customHeight="1" x14ac:dyDescent="0.25">
      <c r="A6078" s="216">
        <v>45625</v>
      </c>
      <c r="B6078" s="217" t="s">
        <v>309</v>
      </c>
      <c r="C6078" s="218">
        <v>0.95530000000000004</v>
      </c>
    </row>
    <row r="6079" spans="1:3" ht="15" customHeight="1" x14ac:dyDescent="0.25">
      <c r="A6079" s="216">
        <v>45628</v>
      </c>
      <c r="B6079" s="217" t="s">
        <v>309</v>
      </c>
      <c r="C6079" s="218">
        <v>0.97019999999999995</v>
      </c>
    </row>
    <row r="6080" spans="1:3" ht="15" customHeight="1" x14ac:dyDescent="0.25">
      <c r="A6080" s="216">
        <v>45629</v>
      </c>
      <c r="B6080" s="217" t="s">
        <v>309</v>
      </c>
      <c r="C6080" s="218">
        <v>0.98519999999999996</v>
      </c>
    </row>
    <row r="6081" spans="1:3" ht="15" customHeight="1" x14ac:dyDescent="0.25">
      <c r="A6081" s="216">
        <v>45630</v>
      </c>
      <c r="B6081" s="217" t="s">
        <v>309</v>
      </c>
      <c r="C6081" s="218">
        <v>1.0001</v>
      </c>
    </row>
    <row r="6082" spans="1:3" ht="15" customHeight="1" x14ac:dyDescent="0.25">
      <c r="A6082" s="216">
        <v>45631</v>
      </c>
      <c r="B6082" s="217" t="s">
        <v>309</v>
      </c>
      <c r="C6082" s="218">
        <v>1.0150999999999999</v>
      </c>
    </row>
    <row r="6083" spans="1:3" ht="15" customHeight="1" x14ac:dyDescent="0.25">
      <c r="A6083" s="216">
        <v>45632</v>
      </c>
      <c r="B6083" s="217" t="s">
        <v>309</v>
      </c>
      <c r="C6083" s="218">
        <v>1.0598000000000001</v>
      </c>
    </row>
    <row r="6084" spans="1:3" ht="15" customHeight="1" x14ac:dyDescent="0.25">
      <c r="A6084" s="216">
        <v>45635</v>
      </c>
      <c r="B6084" s="217" t="s">
        <v>309</v>
      </c>
      <c r="C6084" s="218">
        <v>1.0747</v>
      </c>
    </row>
    <row r="6085" spans="1:3" ht="15" customHeight="1" x14ac:dyDescent="0.25">
      <c r="A6085" s="216">
        <v>45636</v>
      </c>
      <c r="B6085" s="217" t="s">
        <v>309</v>
      </c>
      <c r="C6085" s="218">
        <v>1.0896999999999999</v>
      </c>
    </row>
    <row r="6086" spans="1:3" ht="15" customHeight="1" x14ac:dyDescent="0.25">
      <c r="A6086" s="216">
        <v>45637</v>
      </c>
      <c r="B6086" s="217" t="s">
        <v>309</v>
      </c>
      <c r="C6086" s="218">
        <v>1.1046</v>
      </c>
    </row>
    <row r="6087" spans="1:3" ht="15" customHeight="1" x14ac:dyDescent="0.25">
      <c r="A6087" s="216">
        <v>45638</v>
      </c>
      <c r="B6087" s="217" t="s">
        <v>309</v>
      </c>
      <c r="C6087" s="218">
        <v>1.1194999999999999</v>
      </c>
    </row>
    <row r="6088" spans="1:3" ht="15" customHeight="1" x14ac:dyDescent="0.25">
      <c r="A6088" s="216">
        <v>45639</v>
      </c>
      <c r="B6088" s="217" t="s">
        <v>309</v>
      </c>
      <c r="C6088" s="218">
        <v>1.1640999999999999</v>
      </c>
    </row>
    <row r="6089" spans="1:3" ht="15" customHeight="1" x14ac:dyDescent="0.25">
      <c r="A6089" s="216">
        <v>45642</v>
      </c>
      <c r="B6089" s="217" t="s">
        <v>309</v>
      </c>
      <c r="C6089" s="218">
        <v>1.1791</v>
      </c>
    </row>
    <row r="6090" spans="1:3" ht="15" customHeight="1" x14ac:dyDescent="0.25">
      <c r="A6090" s="216">
        <v>45643</v>
      </c>
      <c r="B6090" s="217" t="s">
        <v>309</v>
      </c>
      <c r="C6090" s="218">
        <v>1.194</v>
      </c>
    </row>
    <row r="6091" spans="1:3" ht="15" customHeight="1" x14ac:dyDescent="0.25">
      <c r="A6091" s="216">
        <v>45644</v>
      </c>
      <c r="B6091" s="217" t="s">
        <v>309</v>
      </c>
      <c r="C6091" s="218">
        <v>1.2088000000000001</v>
      </c>
    </row>
    <row r="6092" spans="1:3" ht="15" customHeight="1" x14ac:dyDescent="0.25">
      <c r="A6092" s="216">
        <v>45645</v>
      </c>
      <c r="B6092" s="217" t="s">
        <v>309</v>
      </c>
      <c r="C6092" s="218">
        <v>1.2235</v>
      </c>
    </row>
    <row r="6093" spans="1:3" ht="15" customHeight="1" x14ac:dyDescent="0.25">
      <c r="A6093" s="216">
        <v>45646</v>
      </c>
      <c r="B6093" s="217" t="s">
        <v>309</v>
      </c>
      <c r="C6093" s="218">
        <v>1.2672000000000001</v>
      </c>
    </row>
    <row r="6094" spans="1:3" ht="15" customHeight="1" x14ac:dyDescent="0.25">
      <c r="A6094" s="216">
        <v>45649</v>
      </c>
      <c r="B6094" s="217" t="s">
        <v>309</v>
      </c>
      <c r="C6094" s="218">
        <v>1.2817000000000001</v>
      </c>
    </row>
    <row r="6095" spans="1:3" ht="15" customHeight="1" x14ac:dyDescent="0.25">
      <c r="A6095" s="216">
        <v>45650</v>
      </c>
      <c r="B6095" s="217" t="s">
        <v>309</v>
      </c>
      <c r="C6095" s="218">
        <v>1.2962</v>
      </c>
    </row>
    <row r="6096" spans="1:3" ht="15" customHeight="1" x14ac:dyDescent="0.25">
      <c r="A6096" s="216">
        <v>45651</v>
      </c>
      <c r="B6096" s="217" t="s">
        <v>309</v>
      </c>
      <c r="C6096" s="218">
        <v>1.3108</v>
      </c>
    </row>
    <row r="6097" spans="1:3" ht="15" customHeight="1" x14ac:dyDescent="0.25">
      <c r="A6097" s="216">
        <v>45652</v>
      </c>
      <c r="B6097" s="217" t="s">
        <v>309</v>
      </c>
      <c r="C6097" s="218">
        <v>1.3253999999999999</v>
      </c>
    </row>
    <row r="6098" spans="1:3" ht="15" customHeight="1" x14ac:dyDescent="0.25">
      <c r="A6098" s="216">
        <v>45653</v>
      </c>
      <c r="B6098" s="217" t="s">
        <v>309</v>
      </c>
      <c r="C6098" s="218">
        <v>1.3694</v>
      </c>
    </row>
    <row r="6099" spans="1:3" ht="15" customHeight="1" x14ac:dyDescent="0.25">
      <c r="A6099" s="216">
        <v>45656</v>
      </c>
      <c r="B6099" s="217" t="s">
        <v>309</v>
      </c>
      <c r="C6099" s="218">
        <v>1.3839999999999999</v>
      </c>
    </row>
    <row r="6100" spans="1:3" ht="15" customHeight="1" x14ac:dyDescent="0.25">
      <c r="A6100" s="216">
        <v>45657</v>
      </c>
      <c r="B6100" s="217" t="s">
        <v>309</v>
      </c>
      <c r="C6100" s="218">
        <v>1.3986000000000001</v>
      </c>
    </row>
    <row r="6101" spans="1:3" ht="15" customHeight="1" x14ac:dyDescent="0.25">
      <c r="A6101" s="216">
        <v>45659</v>
      </c>
      <c r="B6101" s="217" t="s">
        <v>309</v>
      </c>
      <c r="C6101" s="218">
        <v>1.4276</v>
      </c>
    </row>
    <row r="6102" spans="1:3" ht="15" customHeight="1" x14ac:dyDescent="0.25">
      <c r="A6102" s="216">
        <v>45660</v>
      </c>
      <c r="B6102" s="217" t="s">
        <v>309</v>
      </c>
      <c r="C6102" s="218">
        <v>1.4708000000000001</v>
      </c>
    </row>
    <row r="6103" spans="1:3" ht="15" customHeight="1" x14ac:dyDescent="0.25">
      <c r="A6103" s="216">
        <v>45663</v>
      </c>
      <c r="B6103" s="217" t="s">
        <v>309</v>
      </c>
      <c r="C6103" s="218">
        <v>1.4851000000000001</v>
      </c>
    </row>
    <row r="6104" spans="1:3" ht="15" customHeight="1" x14ac:dyDescent="0.25">
      <c r="A6104" s="216">
        <v>45664</v>
      </c>
      <c r="B6104" s="217" t="s">
        <v>309</v>
      </c>
      <c r="C6104" s="218">
        <v>1.4994000000000001</v>
      </c>
    </row>
    <row r="6105" spans="1:3" ht="15" customHeight="1" x14ac:dyDescent="0.25">
      <c r="A6105" s="216">
        <v>45665</v>
      </c>
      <c r="B6105" s="217" t="s">
        <v>309</v>
      </c>
      <c r="C6105" s="218">
        <v>1.5136000000000001</v>
      </c>
    </row>
    <row r="6106" spans="1:3" ht="15" customHeight="1" x14ac:dyDescent="0.25">
      <c r="A6106" s="216">
        <v>45666</v>
      </c>
      <c r="B6106" s="217" t="s">
        <v>309</v>
      </c>
      <c r="C6106" s="218">
        <v>1.5279</v>
      </c>
    </row>
    <row r="6107" spans="1:3" ht="15" customHeight="1" x14ac:dyDescent="0.25">
      <c r="A6107" s="216">
        <v>45667</v>
      </c>
      <c r="B6107" s="217" t="s">
        <v>309</v>
      </c>
      <c r="C6107" s="218">
        <v>1.5708</v>
      </c>
    </row>
    <row r="6108" spans="1:3" ht="15" customHeight="1" x14ac:dyDescent="0.25">
      <c r="A6108" s="216">
        <v>45670</v>
      </c>
      <c r="B6108" s="217" t="s">
        <v>309</v>
      </c>
      <c r="C6108" s="218">
        <v>1.5851</v>
      </c>
    </row>
    <row r="6109" spans="1:3" ht="15" customHeight="1" x14ac:dyDescent="0.25">
      <c r="A6109" s="216">
        <v>45671</v>
      </c>
      <c r="B6109" s="217" t="s">
        <v>309</v>
      </c>
      <c r="C6109" s="218">
        <v>1.5992999999999999</v>
      </c>
    </row>
    <row r="6110" spans="1:3" ht="15" customHeight="1" x14ac:dyDescent="0.25">
      <c r="A6110" s="216">
        <v>45672</v>
      </c>
      <c r="B6110" s="217" t="s">
        <v>309</v>
      </c>
      <c r="C6110" s="218">
        <v>1.6134999999999999</v>
      </c>
    </row>
    <row r="6111" spans="1:3" ht="15" customHeight="1" x14ac:dyDescent="0.25">
      <c r="A6111" s="216">
        <v>45673</v>
      </c>
      <c r="B6111" s="217" t="s">
        <v>309</v>
      </c>
      <c r="C6111" s="218">
        <v>1.6277999999999999</v>
      </c>
    </row>
    <row r="6112" spans="1:3" ht="15" customHeight="1" x14ac:dyDescent="0.25">
      <c r="A6112" s="216">
        <v>45674</v>
      </c>
      <c r="B6112" s="217" t="s">
        <v>309</v>
      </c>
      <c r="C6112" s="218">
        <v>1.6848000000000001</v>
      </c>
    </row>
    <row r="6113" spans="1:3" ht="15" customHeight="1" x14ac:dyDescent="0.25">
      <c r="A6113" s="216">
        <v>45678</v>
      </c>
      <c r="B6113" s="217" t="s">
        <v>309</v>
      </c>
      <c r="C6113" s="218">
        <v>1.6990000000000001</v>
      </c>
    </row>
    <row r="6114" spans="1:3" ht="15" customHeight="1" x14ac:dyDescent="0.25">
      <c r="A6114" s="216">
        <v>45679</v>
      </c>
      <c r="B6114" s="217" t="s">
        <v>309</v>
      </c>
      <c r="C6114" s="218">
        <v>1.7132000000000001</v>
      </c>
    </row>
    <row r="6115" spans="1:3" ht="15" customHeight="1" x14ac:dyDescent="0.25">
      <c r="A6115" s="216">
        <v>45680</v>
      </c>
      <c r="B6115" s="217" t="s">
        <v>309</v>
      </c>
      <c r="C6115" s="218">
        <v>1.7275</v>
      </c>
    </row>
    <row r="6116" spans="1:3" ht="15" customHeight="1" x14ac:dyDescent="0.25">
      <c r="A6116" s="216">
        <v>45681</v>
      </c>
      <c r="B6116" s="217" t="s">
        <v>309</v>
      </c>
      <c r="C6116" s="218">
        <v>1.7702</v>
      </c>
    </row>
    <row r="6117" spans="1:3" ht="15" customHeight="1" x14ac:dyDescent="0.25">
      <c r="A6117" s="216">
        <v>45684</v>
      </c>
      <c r="B6117" s="217" t="s">
        <v>309</v>
      </c>
      <c r="C6117" s="218">
        <v>1.7845</v>
      </c>
    </row>
    <row r="6118" spans="1:3" ht="15" customHeight="1" x14ac:dyDescent="0.25">
      <c r="A6118" s="216">
        <v>45685</v>
      </c>
      <c r="B6118" s="217" t="s">
        <v>309</v>
      </c>
      <c r="C6118" s="218">
        <v>1.7988</v>
      </c>
    </row>
    <row r="6119" spans="1:3" ht="15" customHeight="1" x14ac:dyDescent="0.25">
      <c r="A6119" s="216">
        <v>45686</v>
      </c>
      <c r="B6119" s="217" t="s">
        <v>309</v>
      </c>
      <c r="C6119" s="218">
        <v>1.8130999999999999</v>
      </c>
    </row>
    <row r="6120" spans="1:3" ht="15" customHeight="1" x14ac:dyDescent="0.25">
      <c r="A6120" s="216">
        <v>45687</v>
      </c>
      <c r="B6120" s="217" t="s">
        <v>309</v>
      </c>
      <c r="C6120" s="218">
        <v>1.8273999999999999</v>
      </c>
    </row>
    <row r="6121" spans="1:3" ht="15" customHeight="1" x14ac:dyDescent="0.25">
      <c r="A6121" s="216">
        <v>45688</v>
      </c>
      <c r="B6121" s="217" t="s">
        <v>309</v>
      </c>
      <c r="C6121" s="218">
        <v>1.8703000000000001</v>
      </c>
    </row>
    <row r="6122" spans="1:3" ht="15" customHeight="1" x14ac:dyDescent="0.25">
      <c r="A6122" s="216">
        <v>45691</v>
      </c>
      <c r="B6122" s="217" t="s">
        <v>309</v>
      </c>
      <c r="C6122" s="218">
        <v>1.8846000000000001</v>
      </c>
    </row>
    <row r="6123" spans="1:3" ht="15" customHeight="1" x14ac:dyDescent="0.25">
      <c r="A6123" s="216">
        <v>45692</v>
      </c>
      <c r="B6123" s="217" t="s">
        <v>309</v>
      </c>
      <c r="C6123" s="218">
        <v>1.8988</v>
      </c>
    </row>
    <row r="6124" spans="1:3" ht="15" customHeight="1" x14ac:dyDescent="0.25">
      <c r="A6124" s="216">
        <v>45693</v>
      </c>
      <c r="B6124" s="217" t="s">
        <v>309</v>
      </c>
      <c r="C6124" s="218">
        <v>1.913</v>
      </c>
    </row>
    <row r="6125" spans="1:3" ht="15" customHeight="1" x14ac:dyDescent="0.25">
      <c r="A6125" s="216">
        <v>45694</v>
      </c>
      <c r="B6125" s="217" t="s">
        <v>309</v>
      </c>
      <c r="C6125" s="218">
        <v>1.9273</v>
      </c>
    </row>
    <row r="6126" spans="1:3" ht="15" customHeight="1" x14ac:dyDescent="0.25">
      <c r="A6126" s="216">
        <v>45695</v>
      </c>
      <c r="B6126" s="217" t="s">
        <v>309</v>
      </c>
      <c r="C6126" s="218">
        <v>1.97</v>
      </c>
    </row>
    <row r="6127" spans="1:3" ht="15" customHeight="1" x14ac:dyDescent="0.25">
      <c r="A6127" s="216">
        <v>45698</v>
      </c>
      <c r="B6127" s="217" t="s">
        <v>309</v>
      </c>
      <c r="C6127" s="218">
        <v>1.9843</v>
      </c>
    </row>
    <row r="6128" spans="1:3" ht="15" customHeight="1" x14ac:dyDescent="0.25">
      <c r="A6128" s="216">
        <v>45699</v>
      </c>
      <c r="B6128" s="217" t="s">
        <v>309</v>
      </c>
      <c r="C6128" s="218">
        <v>1.9984999999999999</v>
      </c>
    </row>
    <row r="6129" spans="1:3" ht="15" customHeight="1" x14ac:dyDescent="0.25">
      <c r="A6129" s="216">
        <v>45700</v>
      </c>
      <c r="B6129" s="217" t="s">
        <v>309</v>
      </c>
      <c r="C6129" s="218">
        <v>2.0127999999999999</v>
      </c>
    </row>
    <row r="6130" spans="1:3" ht="15" customHeight="1" x14ac:dyDescent="0.25">
      <c r="A6130" s="216">
        <v>45701</v>
      </c>
      <c r="B6130" s="217" t="s">
        <v>309</v>
      </c>
      <c r="C6130" s="218">
        <v>2.0270000000000001</v>
      </c>
    </row>
    <row r="6131" spans="1:3" ht="15" customHeight="1" x14ac:dyDescent="0.25">
      <c r="A6131" s="216">
        <v>45702</v>
      </c>
      <c r="B6131" s="217" t="s">
        <v>309</v>
      </c>
      <c r="C6131" s="218">
        <v>2.0838999999999999</v>
      </c>
    </row>
    <row r="6132" spans="1:3" ht="15" customHeight="1" x14ac:dyDescent="0.25">
      <c r="A6132" s="216">
        <v>45706</v>
      </c>
      <c r="B6132" s="217" t="s">
        <v>309</v>
      </c>
      <c r="C6132" s="218">
        <v>2.0981000000000001</v>
      </c>
    </row>
    <row r="6133" spans="1:3" ht="15" customHeight="1" x14ac:dyDescent="0.25">
      <c r="A6133" s="216">
        <v>45707</v>
      </c>
      <c r="B6133" s="217" t="s">
        <v>309</v>
      </c>
      <c r="C6133" s="218">
        <v>2.1124000000000001</v>
      </c>
    </row>
    <row r="6134" spans="1:3" ht="15" customHeight="1" x14ac:dyDescent="0.25">
      <c r="A6134" s="216">
        <v>45708</v>
      </c>
      <c r="B6134" s="217" t="s">
        <v>309</v>
      </c>
      <c r="C6134" s="218">
        <v>2.1265999999999998</v>
      </c>
    </row>
    <row r="6135" spans="1:3" ht="15" customHeight="1" x14ac:dyDescent="0.25">
      <c r="A6135" s="216">
        <v>45709</v>
      </c>
      <c r="B6135" s="217" t="s">
        <v>309</v>
      </c>
      <c r="C6135" s="218">
        <v>2.1692</v>
      </c>
    </row>
    <row r="6136" spans="1:3" ht="15" customHeight="1" x14ac:dyDescent="0.25">
      <c r="A6136" s="216">
        <v>45712</v>
      </c>
      <c r="B6136" s="217" t="s">
        <v>309</v>
      </c>
      <c r="C6136" s="218">
        <v>2.1835</v>
      </c>
    </row>
    <row r="6137" spans="1:3" ht="15" customHeight="1" x14ac:dyDescent="0.25">
      <c r="A6137" s="216">
        <v>45713</v>
      </c>
      <c r="B6137" s="217" t="s">
        <v>309</v>
      </c>
      <c r="C6137" s="218">
        <v>2.1977000000000002</v>
      </c>
    </row>
    <row r="6138" spans="1:3" ht="15" customHeight="1" x14ac:dyDescent="0.25">
      <c r="A6138" s="216">
        <v>45714</v>
      </c>
      <c r="B6138" s="217" t="s">
        <v>309</v>
      </c>
      <c r="C6138" s="218">
        <v>2.2119</v>
      </c>
    </row>
    <row r="6139" spans="1:3" ht="15" customHeight="1" x14ac:dyDescent="0.25">
      <c r="A6139" s="216">
        <v>45715</v>
      </c>
      <c r="B6139" s="217" t="s">
        <v>309</v>
      </c>
      <c r="C6139" s="218">
        <v>2.2262</v>
      </c>
    </row>
    <row r="6140" spans="1:3" ht="15" customHeight="1" x14ac:dyDescent="0.25">
      <c r="A6140" s="216">
        <v>45716</v>
      </c>
      <c r="B6140" s="217" t="s">
        <v>309</v>
      </c>
      <c r="C6140" s="218">
        <v>2.2688000000000001</v>
      </c>
    </row>
    <row r="6141" spans="1:3" ht="15" customHeight="1" x14ac:dyDescent="0.25">
      <c r="A6141" s="216">
        <v>45719</v>
      </c>
      <c r="B6141" s="217" t="s">
        <v>309</v>
      </c>
      <c r="C6141" s="218">
        <v>2.2831000000000001</v>
      </c>
    </row>
    <row r="6142" spans="1:3" ht="15" customHeight="1" x14ac:dyDescent="0.25">
      <c r="A6142" s="216">
        <v>45720</v>
      </c>
      <c r="B6142" s="217" t="s">
        <v>309</v>
      </c>
      <c r="C6142" s="218">
        <v>2.2972999999999999</v>
      </c>
    </row>
    <row r="6143" spans="1:3" ht="15" customHeight="1" x14ac:dyDescent="0.25">
      <c r="A6143" s="216">
        <v>45721</v>
      </c>
      <c r="B6143" s="217" t="s">
        <v>309</v>
      </c>
      <c r="C6143" s="218">
        <v>2.3113999999999999</v>
      </c>
    </row>
    <row r="6144" spans="1:3" ht="15" customHeight="1" x14ac:dyDescent="0.25">
      <c r="A6144" s="216">
        <v>45722</v>
      </c>
      <c r="B6144" s="217" t="s">
        <v>309</v>
      </c>
      <c r="C6144" s="218">
        <v>2.3256000000000001</v>
      </c>
    </row>
    <row r="6145" spans="1:3" ht="15" customHeight="1" x14ac:dyDescent="0.25">
      <c r="A6145" s="216">
        <v>45723</v>
      </c>
      <c r="B6145" s="217" t="s">
        <v>309</v>
      </c>
      <c r="C6145" s="218">
        <v>2.3681000000000001</v>
      </c>
    </row>
    <row r="6146" spans="1:3" ht="15" customHeight="1" x14ac:dyDescent="0.25">
      <c r="A6146" s="216">
        <v>45726</v>
      </c>
      <c r="B6146" s="217" t="s">
        <v>309</v>
      </c>
      <c r="C6146" s="218">
        <v>2.3822999999999999</v>
      </c>
    </row>
    <row r="6147" spans="1:3" ht="15" customHeight="1" x14ac:dyDescent="0.25">
      <c r="A6147" s="216">
        <v>45727</v>
      </c>
      <c r="B6147" s="217" t="s">
        <v>309</v>
      </c>
      <c r="C6147" s="218">
        <v>2.3963999999999999</v>
      </c>
    </row>
    <row r="6148" spans="1:3" ht="15" customHeight="1" x14ac:dyDescent="0.25">
      <c r="A6148" s="216">
        <v>45728</v>
      </c>
      <c r="B6148" s="217" t="s">
        <v>309</v>
      </c>
      <c r="C6148" s="218">
        <v>2.4104999999999999</v>
      </c>
    </row>
    <row r="6149" spans="1:3" ht="15" customHeight="1" x14ac:dyDescent="0.25">
      <c r="A6149" s="216">
        <v>45729</v>
      </c>
      <c r="B6149" s="217" t="s">
        <v>309</v>
      </c>
      <c r="C6149" s="218">
        <v>2.4247000000000001</v>
      </c>
    </row>
    <row r="6150" spans="1:3" ht="15" customHeight="1" x14ac:dyDescent="0.25">
      <c r="A6150" s="216">
        <v>45730</v>
      </c>
      <c r="B6150" s="217" t="s">
        <v>309</v>
      </c>
      <c r="C6150" s="218">
        <v>2.4668999999999999</v>
      </c>
    </row>
    <row r="6151" spans="1:3" ht="15" customHeight="1" x14ac:dyDescent="0.25">
      <c r="A6151" s="216">
        <v>45733</v>
      </c>
      <c r="B6151" s="217" t="s">
        <v>309</v>
      </c>
      <c r="C6151" s="218">
        <v>2.4811000000000001</v>
      </c>
    </row>
    <row r="6152" spans="1:3" ht="15" customHeight="1" x14ac:dyDescent="0.25">
      <c r="A6152" s="216">
        <v>45734</v>
      </c>
      <c r="B6152" s="217" t="s">
        <v>309</v>
      </c>
      <c r="C6152" s="218">
        <v>2.4952000000000001</v>
      </c>
    </row>
    <row r="6153" spans="1:3" ht="15" customHeight="1" x14ac:dyDescent="0.25">
      <c r="A6153" s="216">
        <v>45735</v>
      </c>
      <c r="B6153" s="217" t="s">
        <v>309</v>
      </c>
      <c r="C6153" s="218">
        <v>2.5093999999999999</v>
      </c>
    </row>
    <row r="6154" spans="1:3" ht="15" customHeight="1" x14ac:dyDescent="0.25">
      <c r="A6154" s="216">
        <v>45736</v>
      </c>
      <c r="B6154" s="217" t="s">
        <v>309</v>
      </c>
      <c r="C6154" s="218">
        <v>2.5234999999999999</v>
      </c>
    </row>
    <row r="6155" spans="1:3" ht="15" customHeight="1" x14ac:dyDescent="0.25">
      <c r="A6155" s="216">
        <v>45737</v>
      </c>
      <c r="B6155" s="217" t="s">
        <v>309</v>
      </c>
      <c r="C6155" s="218">
        <v>2.5659999999999998</v>
      </c>
    </row>
    <row r="6156" spans="1:3" ht="15" customHeight="1" x14ac:dyDescent="0.25">
      <c r="A6156" s="216">
        <v>45740</v>
      </c>
      <c r="B6156" s="217" t="s">
        <v>309</v>
      </c>
      <c r="C6156" s="218">
        <v>2.5800999999999998</v>
      </c>
    </row>
    <row r="6157" spans="1:3" ht="15" customHeight="1" x14ac:dyDescent="0.25">
      <c r="A6157" s="216">
        <v>45741</v>
      </c>
      <c r="B6157" s="217" t="s">
        <v>309</v>
      </c>
      <c r="C6157" s="218">
        <v>2.5943000000000001</v>
      </c>
    </row>
    <row r="6158" spans="1:3" ht="15" customHeight="1" x14ac:dyDescent="0.25">
      <c r="A6158" s="216">
        <v>45742</v>
      </c>
      <c r="B6158" s="217" t="s">
        <v>309</v>
      </c>
      <c r="C6158" s="218">
        <v>2.6084999999999998</v>
      </c>
    </row>
    <row r="6159" spans="1:3" ht="15" customHeight="1" x14ac:dyDescent="0.25">
      <c r="A6159" s="216">
        <v>45743</v>
      </c>
      <c r="B6159" s="217" t="s">
        <v>309</v>
      </c>
      <c r="C6159" s="218">
        <v>2.6227</v>
      </c>
    </row>
    <row r="6160" spans="1:3" ht="15" customHeight="1" x14ac:dyDescent="0.25">
      <c r="A6160" s="216">
        <v>45744</v>
      </c>
      <c r="B6160" s="217" t="s">
        <v>309</v>
      </c>
      <c r="C6160" s="218">
        <v>2.6654</v>
      </c>
    </row>
    <row r="6161" spans="1:3" ht="15" customHeight="1" x14ac:dyDescent="0.25">
      <c r="A6161" s="216">
        <v>45747</v>
      </c>
      <c r="B6161" s="217" t="s">
        <v>309</v>
      </c>
      <c r="C6161" s="218">
        <v>2.6796000000000002</v>
      </c>
    </row>
    <row r="6162" spans="1:3" ht="15" customHeight="1" x14ac:dyDescent="0.25">
      <c r="A6162" s="216">
        <v>45748</v>
      </c>
      <c r="B6162" s="217" t="s">
        <v>309</v>
      </c>
      <c r="C6162" s="218">
        <v>2.6938</v>
      </c>
    </row>
    <row r="6163" spans="1:3" ht="15" customHeight="1" x14ac:dyDescent="0.25">
      <c r="A6163" s="216">
        <v>45749</v>
      </c>
      <c r="B6163" s="217" t="s">
        <v>309</v>
      </c>
      <c r="C6163" s="218">
        <v>2.7080000000000002</v>
      </c>
    </row>
    <row r="6164" spans="1:3" ht="15" customHeight="1" x14ac:dyDescent="0.25">
      <c r="A6164" s="216">
        <v>45750</v>
      </c>
      <c r="B6164" s="217" t="s">
        <v>309</v>
      </c>
      <c r="C6164" s="218">
        <v>2.7222</v>
      </c>
    </row>
    <row r="6165" spans="1:3" ht="15" customHeight="1" x14ac:dyDescent="0.25">
      <c r="A6165" s="216">
        <v>45751</v>
      </c>
      <c r="B6165" s="217" t="s">
        <v>309</v>
      </c>
      <c r="C6165" s="218">
        <v>2.7646999999999999</v>
      </c>
    </row>
    <row r="6166" spans="1:3" ht="15" customHeight="1" x14ac:dyDescent="0.25">
      <c r="A6166" s="216">
        <v>45754</v>
      </c>
      <c r="B6166" s="217" t="s">
        <v>309</v>
      </c>
      <c r="C6166" s="218">
        <v>2.7789000000000001</v>
      </c>
    </row>
    <row r="6167" spans="1:3" ht="15" customHeight="1" x14ac:dyDescent="0.25">
      <c r="A6167" s="216">
        <v>45755</v>
      </c>
      <c r="B6167" s="217" t="s">
        <v>309</v>
      </c>
      <c r="C6167" s="218">
        <v>2.7930000000000001</v>
      </c>
    </row>
    <row r="6168" spans="1:3" ht="15" customHeight="1" x14ac:dyDescent="0.25">
      <c r="A6168" s="216">
        <v>45756</v>
      </c>
      <c r="B6168" s="217" t="s">
        <v>309</v>
      </c>
      <c r="C6168" s="218">
        <v>2.8071999999999999</v>
      </c>
    </row>
    <row r="6169" spans="1:3" ht="15" customHeight="1" x14ac:dyDescent="0.25">
      <c r="A6169" s="216">
        <v>45757</v>
      </c>
      <c r="B6169" s="217" t="s">
        <v>309</v>
      </c>
      <c r="C6169" s="218">
        <v>2.8214000000000001</v>
      </c>
    </row>
    <row r="6170" spans="1:3" ht="15" customHeight="1" x14ac:dyDescent="0.25">
      <c r="A6170" s="216">
        <v>45758</v>
      </c>
      <c r="B6170" s="217" t="s">
        <v>309</v>
      </c>
      <c r="C6170" s="218">
        <v>2.8639000000000001</v>
      </c>
    </row>
    <row r="6171" spans="1:3" ht="15" customHeight="1" x14ac:dyDescent="0.25">
      <c r="A6171" s="216">
        <v>45761</v>
      </c>
      <c r="B6171" s="217" t="s">
        <v>309</v>
      </c>
      <c r="C6171" s="218">
        <v>2.8780000000000001</v>
      </c>
    </row>
    <row r="6172" spans="1:3" ht="15" customHeight="1" x14ac:dyDescent="0.25">
      <c r="A6172" s="216">
        <v>45762</v>
      </c>
      <c r="B6172" s="217" t="s">
        <v>309</v>
      </c>
      <c r="C6172" s="218">
        <v>2.8921999999999999</v>
      </c>
    </row>
    <row r="6173" spans="1:3" ht="15" customHeight="1" x14ac:dyDescent="0.25">
      <c r="A6173" s="216">
        <v>45763</v>
      </c>
      <c r="B6173" s="217" t="s">
        <v>309</v>
      </c>
      <c r="C6173" s="218">
        <v>2.9062999999999999</v>
      </c>
    </row>
    <row r="6174" spans="1:3" ht="15" customHeight="1" x14ac:dyDescent="0.25">
      <c r="A6174" s="216">
        <v>45764</v>
      </c>
      <c r="B6174" s="217" t="s">
        <v>309</v>
      </c>
      <c r="C6174" s="218">
        <v>2.9628999999999999</v>
      </c>
    </row>
    <row r="6175" spans="1:3" ht="15" customHeight="1" x14ac:dyDescent="0.25">
      <c r="A6175" s="216">
        <v>45768</v>
      </c>
      <c r="B6175" s="217" t="s">
        <v>309</v>
      </c>
      <c r="C6175" s="218">
        <v>2.9769999999999999</v>
      </c>
    </row>
    <row r="6176" spans="1:3" ht="15" customHeight="1" x14ac:dyDescent="0.25">
      <c r="A6176" s="216">
        <v>45769</v>
      </c>
      <c r="B6176" s="217" t="s">
        <v>309</v>
      </c>
      <c r="C6176" s="218">
        <v>2.9912000000000001</v>
      </c>
    </row>
    <row r="6177" spans="1:3" ht="15" customHeight="1" x14ac:dyDescent="0.25">
      <c r="A6177" s="216">
        <v>45770</v>
      </c>
      <c r="B6177" s="217" t="s">
        <v>309</v>
      </c>
      <c r="C6177" s="218">
        <v>3.0053000000000001</v>
      </c>
    </row>
    <row r="6178" spans="1:3" ht="15" customHeight="1" x14ac:dyDescent="0.25">
      <c r="A6178" s="216">
        <v>45771</v>
      </c>
      <c r="B6178" s="217" t="s">
        <v>309</v>
      </c>
      <c r="C6178" s="218">
        <v>3.0194000000000001</v>
      </c>
    </row>
    <row r="6179" spans="1:3" ht="15" customHeight="1" x14ac:dyDescent="0.25">
      <c r="A6179" s="216">
        <v>45772</v>
      </c>
      <c r="B6179" s="217" t="s">
        <v>309</v>
      </c>
      <c r="C6179" s="218">
        <v>3.0617999999999999</v>
      </c>
    </row>
    <row r="6180" spans="1:3" ht="15" customHeight="1" x14ac:dyDescent="0.25">
      <c r="A6180" s="216">
        <v>45775</v>
      </c>
      <c r="B6180" s="217" t="s">
        <v>309</v>
      </c>
      <c r="C6180" s="218">
        <v>3.0758999999999999</v>
      </c>
    </row>
    <row r="6181" spans="1:3" ht="15" customHeight="1" x14ac:dyDescent="0.25">
      <c r="A6181" s="216">
        <v>45776</v>
      </c>
      <c r="B6181" s="217" t="s">
        <v>309</v>
      </c>
      <c r="C6181" s="218">
        <v>3.0901000000000001</v>
      </c>
    </row>
    <row r="6182" spans="1:3" ht="15" customHeight="1" x14ac:dyDescent="0.25">
      <c r="A6182" s="216">
        <v>45777</v>
      </c>
      <c r="B6182" s="217" t="s">
        <v>309</v>
      </c>
      <c r="C6182" s="218">
        <v>3.1042999999999998</v>
      </c>
    </row>
    <row r="6183" spans="1:3" ht="15" customHeight="1" x14ac:dyDescent="0.25">
      <c r="A6183" s="216">
        <v>45778</v>
      </c>
      <c r="B6183" s="217" t="s">
        <v>309</v>
      </c>
      <c r="C6183" s="218">
        <v>3.1185</v>
      </c>
    </row>
    <row r="6184" spans="1:3" ht="15" customHeight="1" x14ac:dyDescent="0.25">
      <c r="A6184" s="216">
        <v>45779</v>
      </c>
      <c r="B6184" s="217" t="s">
        <v>309</v>
      </c>
      <c r="C6184" s="218">
        <v>3.161</v>
      </c>
    </row>
    <row r="6185" spans="1:3" ht="15" customHeight="1" x14ac:dyDescent="0.25">
      <c r="A6185" s="216">
        <v>45782</v>
      </c>
      <c r="B6185" s="217" t="s">
        <v>309</v>
      </c>
      <c r="C6185" s="218">
        <v>3.1751999999999998</v>
      </c>
    </row>
    <row r="6186" spans="1:3" ht="15" customHeight="1" x14ac:dyDescent="0.25">
      <c r="A6186" s="216">
        <v>45783</v>
      </c>
      <c r="B6186" s="217" t="s">
        <v>309</v>
      </c>
      <c r="C6186" s="218">
        <v>3.1892999999999998</v>
      </c>
    </row>
    <row r="6187" spans="1:3" ht="15" customHeight="1" x14ac:dyDescent="0.25">
      <c r="A6187" s="216">
        <v>45784</v>
      </c>
      <c r="B6187" s="217" t="s">
        <v>309</v>
      </c>
      <c r="C6187" s="218">
        <v>3.2033999999999998</v>
      </c>
    </row>
    <row r="6188" spans="1:3" ht="15" customHeight="1" x14ac:dyDescent="0.25">
      <c r="A6188" s="216">
        <v>45785</v>
      </c>
      <c r="B6188" s="217" t="s">
        <v>309</v>
      </c>
      <c r="C6188" s="218">
        <v>3.2176</v>
      </c>
    </row>
    <row r="6189" spans="1:3" ht="15" customHeight="1" x14ac:dyDescent="0.25">
      <c r="A6189" s="216">
        <v>45786</v>
      </c>
      <c r="B6189" s="217" t="s">
        <v>309</v>
      </c>
      <c r="C6189" s="218">
        <v>3.2599</v>
      </c>
    </row>
    <row r="6190" spans="1:3" ht="15" customHeight="1" x14ac:dyDescent="0.25">
      <c r="A6190" s="216">
        <v>45789</v>
      </c>
      <c r="B6190" s="217" t="s">
        <v>309</v>
      </c>
      <c r="C6190" s="218">
        <v>3.2740999999999998</v>
      </c>
    </row>
    <row r="6191" spans="1:3" ht="15" customHeight="1" x14ac:dyDescent="0.25">
      <c r="A6191" s="216">
        <v>45790</v>
      </c>
      <c r="B6191" s="217" t="s">
        <v>309</v>
      </c>
      <c r="C6191" s="218">
        <v>3.2881999999999998</v>
      </c>
    </row>
    <row r="6192" spans="1:3" ht="15" customHeight="1" x14ac:dyDescent="0.25">
      <c r="A6192" s="216">
        <v>45791</v>
      </c>
      <c r="B6192" s="217" t="s">
        <v>309</v>
      </c>
      <c r="C6192" s="218">
        <v>3.3022999999999998</v>
      </c>
    </row>
    <row r="6193" spans="1:3" ht="15" customHeight="1" x14ac:dyDescent="0.25">
      <c r="A6193" s="216">
        <v>45792</v>
      </c>
      <c r="B6193" s="217" t="s">
        <v>309</v>
      </c>
      <c r="C6193" s="218">
        <v>3.3163999999999998</v>
      </c>
    </row>
    <row r="6194" spans="1:3" ht="15" customHeight="1" x14ac:dyDescent="0.25">
      <c r="A6194" s="216">
        <v>45793</v>
      </c>
      <c r="B6194" s="217" t="s">
        <v>309</v>
      </c>
      <c r="C6194" s="218">
        <v>3.3589000000000002</v>
      </c>
    </row>
    <row r="6195" spans="1:3" ht="15" customHeight="1" x14ac:dyDescent="0.25">
      <c r="A6195" s="216">
        <v>45796</v>
      </c>
      <c r="B6195" s="217" t="s">
        <v>309</v>
      </c>
      <c r="C6195" s="218">
        <v>3.3730000000000002</v>
      </c>
    </row>
    <row r="6196" spans="1:3" ht="15" customHeight="1" x14ac:dyDescent="0.25">
      <c r="A6196" s="216">
        <v>45797</v>
      </c>
      <c r="B6196" s="217" t="s">
        <v>309</v>
      </c>
      <c r="C6196" s="218">
        <v>3.3872</v>
      </c>
    </row>
    <row r="6197" spans="1:3" ht="15" customHeight="1" x14ac:dyDescent="0.25">
      <c r="A6197" s="216">
        <v>45798</v>
      </c>
      <c r="B6197" s="217" t="s">
        <v>309</v>
      </c>
      <c r="C6197" s="218">
        <v>3.4013</v>
      </c>
    </row>
    <row r="6198" spans="1:3" ht="15" customHeight="1" x14ac:dyDescent="0.25">
      <c r="A6198" s="216">
        <v>45799</v>
      </c>
      <c r="B6198" s="217" t="s">
        <v>309</v>
      </c>
      <c r="C6198" s="218">
        <v>3.4155000000000002</v>
      </c>
    </row>
    <row r="6199" spans="1:3" ht="15" customHeight="1" x14ac:dyDescent="0.25">
      <c r="A6199" s="216">
        <v>45800</v>
      </c>
      <c r="B6199" s="217" t="s">
        <v>309</v>
      </c>
      <c r="C6199" s="218">
        <v>3.4719000000000002</v>
      </c>
    </row>
    <row r="6200" spans="1:3" ht="15" customHeight="1" x14ac:dyDescent="0.25">
      <c r="A6200" s="216">
        <v>45804</v>
      </c>
      <c r="B6200" s="217" t="s">
        <v>309</v>
      </c>
      <c r="C6200" s="218">
        <v>3.4861</v>
      </c>
    </row>
    <row r="6201" spans="1:3" ht="15" customHeight="1" x14ac:dyDescent="0.25">
      <c r="A6201" s="216">
        <v>45805</v>
      </c>
      <c r="B6201" s="217" t="s">
        <v>309</v>
      </c>
      <c r="C6201" s="218">
        <v>3.5002</v>
      </c>
    </row>
    <row r="6202" spans="1:3" ht="15" customHeight="1" x14ac:dyDescent="0.25">
      <c r="A6202" s="216">
        <v>45806</v>
      </c>
      <c r="B6202" s="217" t="s">
        <v>309</v>
      </c>
      <c r="C6202" s="218">
        <v>3.5144000000000002</v>
      </c>
    </row>
    <row r="6203" spans="1:3" ht="15" customHeight="1" x14ac:dyDescent="0.25">
      <c r="A6203" s="216">
        <v>45807</v>
      </c>
      <c r="B6203" s="217" t="s">
        <v>309</v>
      </c>
      <c r="C6203" s="218">
        <v>3.5569000000000002</v>
      </c>
    </row>
    <row r="6204" spans="1:3" ht="15" customHeight="1" x14ac:dyDescent="0.25">
      <c r="A6204" s="216">
        <v>45810</v>
      </c>
      <c r="B6204" s="217" t="s">
        <v>309</v>
      </c>
      <c r="C6204" s="218">
        <v>3.5710999999999999</v>
      </c>
    </row>
    <row r="6205" spans="1:3" ht="15" customHeight="1" x14ac:dyDescent="0.25">
      <c r="A6205" s="216">
        <v>45811</v>
      </c>
      <c r="B6205" s="217" t="s">
        <v>309</v>
      </c>
      <c r="C6205" s="218">
        <v>3.5851999999999999</v>
      </c>
    </row>
    <row r="6206" spans="1:3" ht="15" customHeight="1" x14ac:dyDescent="0.25">
      <c r="A6206" s="216">
        <v>45812</v>
      </c>
      <c r="B6206" s="217" t="s">
        <v>309</v>
      </c>
      <c r="C6206" s="218">
        <v>3.5994000000000002</v>
      </c>
    </row>
    <row r="6207" spans="1:3" ht="15" customHeight="1" x14ac:dyDescent="0.25">
      <c r="A6207" s="216">
        <v>45813</v>
      </c>
      <c r="B6207" s="217" t="s">
        <v>309</v>
      </c>
      <c r="C6207" s="218">
        <v>3.6135000000000002</v>
      </c>
    </row>
    <row r="6208" spans="1:3" ht="15" customHeight="1" x14ac:dyDescent="0.25">
      <c r="A6208" s="216">
        <v>45814</v>
      </c>
      <c r="B6208" s="217" t="s">
        <v>309</v>
      </c>
      <c r="C6208" s="218">
        <v>3.6558000000000002</v>
      </c>
    </row>
    <row r="6209" spans="1:3" ht="15" customHeight="1" x14ac:dyDescent="0.25">
      <c r="A6209" s="216">
        <v>45817</v>
      </c>
      <c r="B6209" s="217" t="s">
        <v>309</v>
      </c>
      <c r="C6209" s="218">
        <v>3.6699000000000002</v>
      </c>
    </row>
    <row r="6210" spans="1:3" ht="15" customHeight="1" x14ac:dyDescent="0.25">
      <c r="A6210" s="216">
        <v>45818</v>
      </c>
      <c r="B6210" s="217" t="s">
        <v>309</v>
      </c>
      <c r="C6210" s="218">
        <v>3.6840000000000002</v>
      </c>
    </row>
    <row r="6211" spans="1:3" ht="15" customHeight="1" x14ac:dyDescent="0.25">
      <c r="A6211" s="216">
        <v>45819</v>
      </c>
      <c r="B6211" s="217" t="s">
        <v>309</v>
      </c>
      <c r="C6211" s="218">
        <v>3.6981000000000002</v>
      </c>
    </row>
    <row r="6212" spans="1:3" ht="15" customHeight="1" x14ac:dyDescent="0.25">
      <c r="A6212" s="216">
        <v>45820</v>
      </c>
      <c r="B6212" s="217" t="s">
        <v>309</v>
      </c>
      <c r="C6212" s="218">
        <v>3.7122000000000002</v>
      </c>
    </row>
    <row r="6213" spans="1:3" ht="15" customHeight="1" x14ac:dyDescent="0.25">
      <c r="A6213" s="216">
        <v>45821</v>
      </c>
      <c r="B6213" s="217" t="s">
        <v>309</v>
      </c>
      <c r="C6213" s="218">
        <v>3.7545999999999999</v>
      </c>
    </row>
    <row r="6214" spans="1:3" ht="15" customHeight="1" x14ac:dyDescent="0.25">
      <c r="A6214" s="216">
        <v>45824</v>
      </c>
      <c r="B6214" s="217" t="s">
        <v>309</v>
      </c>
      <c r="C6214" s="218">
        <v>3.7686999999999999</v>
      </c>
    </row>
    <row r="6215" spans="1:3" ht="15" customHeight="1" x14ac:dyDescent="0.25">
      <c r="A6215" s="216">
        <v>45825</v>
      </c>
      <c r="B6215" s="217" t="s">
        <v>309</v>
      </c>
      <c r="C6215" s="218">
        <v>3.7829000000000002</v>
      </c>
    </row>
    <row r="6216" spans="1:3" ht="15" customHeight="1" x14ac:dyDescent="0.25">
      <c r="A6216" s="216">
        <v>45826</v>
      </c>
      <c r="B6216" s="217" t="s">
        <v>309</v>
      </c>
      <c r="C6216" s="218">
        <v>3.8111999999999999</v>
      </c>
    </row>
    <row r="6217" spans="1:3" ht="15" customHeight="1" x14ac:dyDescent="0.25">
      <c r="A6217" s="216">
        <v>45828</v>
      </c>
      <c r="B6217" s="217" t="s">
        <v>309</v>
      </c>
      <c r="C6217" s="218">
        <v>3.8536999999999999</v>
      </c>
    </row>
    <row r="6218" spans="1:3" ht="15" customHeight="1" x14ac:dyDescent="0.25">
      <c r="A6218" s="216">
        <v>45831</v>
      </c>
      <c r="B6218" s="217" t="s">
        <v>309</v>
      </c>
      <c r="C6218" s="218">
        <v>3.8677999999999999</v>
      </c>
    </row>
    <row r="6219" spans="1:3" ht="15" customHeight="1" x14ac:dyDescent="0.25">
      <c r="A6219" s="216">
        <v>45832</v>
      </c>
      <c r="B6219" s="217" t="s">
        <v>309</v>
      </c>
      <c r="C6219" s="218">
        <v>3.8818999999999999</v>
      </c>
    </row>
    <row r="6220" spans="1:3" ht="15" customHeight="1" x14ac:dyDescent="0.25">
      <c r="A6220" s="216">
        <v>45833</v>
      </c>
      <c r="B6220" s="217" t="s">
        <v>309</v>
      </c>
      <c r="C6220" s="218">
        <v>3.8961000000000001</v>
      </c>
    </row>
    <row r="6221" spans="1:3" ht="15" customHeight="1" x14ac:dyDescent="0.25">
      <c r="A6221" s="216">
        <v>45834</v>
      </c>
      <c r="B6221" s="217" t="s">
        <v>309</v>
      </c>
      <c r="C6221" s="218">
        <v>3.9102999999999999</v>
      </c>
    </row>
    <row r="6222" spans="1:3" ht="15" customHeight="1" x14ac:dyDescent="0.25">
      <c r="A6222" s="216">
        <v>45835</v>
      </c>
      <c r="B6222" s="217" t="s">
        <v>309</v>
      </c>
      <c r="C6222" s="218">
        <v>3.9529999999999998</v>
      </c>
    </row>
    <row r="6223" spans="1:3" ht="15" customHeight="1" x14ac:dyDescent="0.25">
      <c r="A6223" s="216">
        <v>45838</v>
      </c>
      <c r="B6223" s="217" t="s">
        <v>309</v>
      </c>
      <c r="C6223" s="218">
        <v>3.9672000000000001</v>
      </c>
    </row>
    <row r="6224" spans="1:3" ht="15" customHeight="1" x14ac:dyDescent="0.25">
      <c r="A6224" s="216">
        <v>45839</v>
      </c>
      <c r="B6224" s="217" t="s">
        <v>309</v>
      </c>
      <c r="C6224" s="218">
        <v>3.9813999999999998</v>
      </c>
    </row>
    <row r="6225" spans="1:3" ht="15" customHeight="1" x14ac:dyDescent="0.25">
      <c r="A6225" s="216">
        <v>45840</v>
      </c>
      <c r="B6225" s="217" t="s">
        <v>309</v>
      </c>
      <c r="C6225" s="218">
        <v>3.9956999999999998</v>
      </c>
    </row>
    <row r="6226" spans="1:3" ht="15" customHeight="1" x14ac:dyDescent="0.25">
      <c r="A6226" s="216">
        <v>45841</v>
      </c>
      <c r="B6226" s="217" t="s">
        <v>309</v>
      </c>
      <c r="C6226" s="218">
        <v>4.0526</v>
      </c>
    </row>
    <row r="6227" spans="1:3" ht="15" customHeight="1" x14ac:dyDescent="0.25">
      <c r="A6227" s="216">
        <v>45845</v>
      </c>
      <c r="B6227" s="217" t="s">
        <v>309</v>
      </c>
      <c r="C6227" s="218">
        <v>4.0667999999999997</v>
      </c>
    </row>
    <row r="6228" spans="1:3" ht="15" customHeight="1" x14ac:dyDescent="0.25">
      <c r="A6228" s="216">
        <v>45846</v>
      </c>
      <c r="B6228" s="217" t="s">
        <v>309</v>
      </c>
      <c r="C6228" s="218">
        <v>4.0810000000000004</v>
      </c>
    </row>
    <row r="6229" spans="1:3" ht="15" customHeight="1" x14ac:dyDescent="0.25">
      <c r="A6229" s="216">
        <v>45847</v>
      </c>
      <c r="B6229" s="217" t="s">
        <v>309</v>
      </c>
      <c r="C6229" s="218">
        <v>4.0952000000000002</v>
      </c>
    </row>
    <row r="6230" spans="1:3" ht="15" customHeight="1" x14ac:dyDescent="0.25">
      <c r="A6230" s="216">
        <v>45848</v>
      </c>
      <c r="B6230" s="217" t="s">
        <v>309</v>
      </c>
      <c r="C6230" s="218">
        <v>4.1093000000000002</v>
      </c>
    </row>
    <row r="6231" spans="1:3" ht="15" customHeight="1" x14ac:dyDescent="0.25">
      <c r="A6231" s="216">
        <v>45849</v>
      </c>
      <c r="B6231" s="217" t="s">
        <v>309</v>
      </c>
      <c r="C6231" s="218">
        <v>4.1517999999999997</v>
      </c>
    </row>
    <row r="6232" spans="1:3" ht="15" customHeight="1" x14ac:dyDescent="0.25">
      <c r="A6232" s="216">
        <v>45852</v>
      </c>
      <c r="B6232" s="217" t="s">
        <v>309</v>
      </c>
      <c r="C6232" s="218">
        <v>4.1660000000000004</v>
      </c>
    </row>
    <row r="6233" spans="1:3" ht="15" customHeight="1" x14ac:dyDescent="0.25">
      <c r="A6233" s="216">
        <v>45853</v>
      </c>
      <c r="B6233" s="217" t="s">
        <v>309</v>
      </c>
      <c r="C6233" s="218">
        <v>4.1801000000000004</v>
      </c>
    </row>
    <row r="6234" spans="1:3" ht="15" customHeight="1" x14ac:dyDescent="0.25">
      <c r="A6234" s="216">
        <v>45854</v>
      </c>
      <c r="B6234" s="217" t="s">
        <v>309</v>
      </c>
      <c r="C6234" s="218">
        <v>4.1943999999999999</v>
      </c>
    </row>
    <row r="6235" spans="1:3" ht="15" customHeight="1" x14ac:dyDescent="0.25">
      <c r="A6235" s="216">
        <v>45855</v>
      </c>
      <c r="B6235" s="217" t="s">
        <v>309</v>
      </c>
      <c r="C6235" s="218">
        <v>4.2085999999999997</v>
      </c>
    </row>
    <row r="6236" spans="1:3" ht="15" customHeight="1" x14ac:dyDescent="0.25">
      <c r="A6236" s="216">
        <v>45856</v>
      </c>
      <c r="B6236" s="217" t="s">
        <v>309</v>
      </c>
      <c r="C6236" s="218">
        <v>4.2511999999999999</v>
      </c>
    </row>
    <row r="6237" spans="1:3" ht="15" customHeight="1" x14ac:dyDescent="0.25">
      <c r="A6237" s="216">
        <v>45859</v>
      </c>
      <c r="B6237" s="217" t="s">
        <v>309</v>
      </c>
      <c r="C6237" s="218">
        <v>4.2653999999999996</v>
      </c>
    </row>
    <row r="6238" spans="1:3" ht="15" customHeight="1" x14ac:dyDescent="0.25">
      <c r="A6238" s="216">
        <v>45860</v>
      </c>
      <c r="B6238" s="217" t="s">
        <v>309</v>
      </c>
      <c r="C6238" s="218">
        <v>4.2794999999999996</v>
      </c>
    </row>
    <row r="6239" spans="1:3" ht="15" customHeight="1" x14ac:dyDescent="0.25">
      <c r="A6239" s="216">
        <v>45861</v>
      </c>
      <c r="B6239" s="217" t="s">
        <v>309</v>
      </c>
      <c r="C6239" s="218">
        <v>4.2937000000000003</v>
      </c>
    </row>
    <row r="6240" spans="1:3" ht="15" customHeight="1" x14ac:dyDescent="0.25">
      <c r="A6240" s="216">
        <v>45862</v>
      </c>
      <c r="B6240" s="217" t="s">
        <v>309</v>
      </c>
      <c r="C6240" s="218">
        <v>4.3079000000000001</v>
      </c>
    </row>
    <row r="6241" spans="1:3" ht="15" customHeight="1" x14ac:dyDescent="0.25">
      <c r="A6241" s="216">
        <v>45863</v>
      </c>
      <c r="B6241" s="217" t="s">
        <v>309</v>
      </c>
      <c r="C6241" s="218">
        <v>4.3506</v>
      </c>
    </row>
    <row r="6242" spans="1:3" ht="15" customHeight="1" x14ac:dyDescent="0.25">
      <c r="A6242" s="216">
        <v>45866</v>
      </c>
      <c r="B6242" s="217" t="s">
        <v>309</v>
      </c>
      <c r="C6242" s="218">
        <v>4.3647999999999998</v>
      </c>
    </row>
    <row r="6243" spans="1:3" ht="15" customHeight="1" x14ac:dyDescent="0.25">
      <c r="A6243" s="216">
        <v>45867</v>
      </c>
      <c r="B6243" s="217" t="s">
        <v>309</v>
      </c>
      <c r="C6243" s="218">
        <v>4.3791000000000002</v>
      </c>
    </row>
    <row r="6244" spans="1:3" ht="15" customHeight="1" x14ac:dyDescent="0.25">
      <c r="A6244" s="216">
        <v>45868</v>
      </c>
      <c r="B6244" s="217" t="s">
        <v>309</v>
      </c>
      <c r="C6244" s="218">
        <v>4.3933</v>
      </c>
    </row>
    <row r="6245" spans="1:3" ht="15" customHeight="1" x14ac:dyDescent="0.25">
      <c r="A6245" s="216">
        <v>45869</v>
      </c>
      <c r="B6245" s="217" t="s">
        <v>309</v>
      </c>
      <c r="C6245" s="218">
        <v>4.4076000000000004</v>
      </c>
    </row>
    <row r="6246" spans="1:3" ht="15" customHeight="1" x14ac:dyDescent="0.25">
      <c r="A6246" s="216">
        <v>45870</v>
      </c>
      <c r="B6246" s="217" t="s">
        <v>309</v>
      </c>
      <c r="C6246" s="218">
        <v>4.4501999999999997</v>
      </c>
    </row>
    <row r="6247" spans="1:3" ht="15" customHeight="1" x14ac:dyDescent="0.25">
      <c r="A6247" s="216">
        <v>45873</v>
      </c>
      <c r="B6247" s="217" t="s">
        <v>309</v>
      </c>
      <c r="C6247" s="218">
        <v>4.4644000000000004</v>
      </c>
    </row>
    <row r="6248" spans="1:3" ht="15" customHeight="1" x14ac:dyDescent="0.25">
      <c r="A6248" s="216">
        <v>45874</v>
      </c>
      <c r="B6248" s="217" t="s">
        <v>309</v>
      </c>
      <c r="C6248" s="218">
        <v>4.4786000000000001</v>
      </c>
    </row>
    <row r="6249" spans="1:3" ht="15" customHeight="1" x14ac:dyDescent="0.25">
      <c r="A6249" s="216">
        <v>45875</v>
      </c>
      <c r="B6249" s="217" t="s">
        <v>309</v>
      </c>
      <c r="C6249" s="218">
        <v>4.4927999999999999</v>
      </c>
    </row>
    <row r="6250" spans="1:3" ht="15" customHeight="1" x14ac:dyDescent="0.25">
      <c r="A6250" s="216">
        <v>45876</v>
      </c>
      <c r="B6250" s="217" t="s">
        <v>309</v>
      </c>
      <c r="C6250" s="218">
        <v>4.5069999999999997</v>
      </c>
    </row>
    <row r="6251" spans="1:3" ht="15" customHeight="1" x14ac:dyDescent="0.25">
      <c r="A6251" s="216">
        <v>45877</v>
      </c>
      <c r="B6251" s="217" t="s">
        <v>309</v>
      </c>
      <c r="C6251" s="218">
        <v>4.5495999999999999</v>
      </c>
    </row>
    <row r="6252" spans="1:3" ht="15" customHeight="1" x14ac:dyDescent="0.25">
      <c r="A6252" s="216">
        <v>45880</v>
      </c>
      <c r="B6252" s="217" t="s">
        <v>309</v>
      </c>
      <c r="C6252" s="218">
        <v>4.5637999999999996</v>
      </c>
    </row>
    <row r="6253" spans="1:3" ht="15" customHeight="1" x14ac:dyDescent="0.25">
      <c r="A6253" s="216">
        <v>45881</v>
      </c>
      <c r="B6253" s="217" t="s">
        <v>309</v>
      </c>
      <c r="C6253" s="218">
        <v>4.5780000000000003</v>
      </c>
    </row>
    <row r="6254" spans="1:3" ht="15" customHeight="1" x14ac:dyDescent="0.25">
      <c r="A6254" s="216">
        <v>45882</v>
      </c>
      <c r="B6254" s="217" t="s">
        <v>309</v>
      </c>
      <c r="C6254" s="218">
        <v>4.5922000000000001</v>
      </c>
    </row>
    <row r="6255" spans="1:3" ht="15" customHeight="1" x14ac:dyDescent="0.25">
      <c r="A6255" s="216">
        <v>45883</v>
      </c>
      <c r="B6255" s="217" t="s">
        <v>309</v>
      </c>
      <c r="C6255" s="218">
        <v>4.6064999999999996</v>
      </c>
    </row>
    <row r="6256" spans="1:3" ht="15" customHeight="1" x14ac:dyDescent="0.25">
      <c r="A6256" s="216">
        <v>45884</v>
      </c>
      <c r="B6256" s="217" t="s">
        <v>309</v>
      </c>
      <c r="C6256" s="218">
        <v>4.6490999999999998</v>
      </c>
    </row>
    <row r="6257" spans="1:3" ht="15" customHeight="1" x14ac:dyDescent="0.25">
      <c r="A6257" s="216">
        <v>45887</v>
      </c>
      <c r="B6257" s="217" t="s">
        <v>309</v>
      </c>
      <c r="C6257" s="218">
        <v>4.6634000000000002</v>
      </c>
    </row>
    <row r="6258" spans="1:3" ht="15" customHeight="1" x14ac:dyDescent="0.25">
      <c r="A6258" s="216">
        <v>45888</v>
      </c>
      <c r="B6258" s="217" t="s">
        <v>309</v>
      </c>
      <c r="C6258" s="218">
        <v>4.6776</v>
      </c>
    </row>
    <row r="6259" spans="1:3" ht="15" customHeight="1" x14ac:dyDescent="0.25">
      <c r="A6259" s="216">
        <v>45889</v>
      </c>
      <c r="B6259" s="217" t="s">
        <v>309</v>
      </c>
      <c r="C6259" s="218">
        <v>4.6917999999999997</v>
      </c>
    </row>
    <row r="6260" spans="1:3" ht="15" customHeight="1" x14ac:dyDescent="0.25">
      <c r="A6260" s="216">
        <v>45890</v>
      </c>
      <c r="B6260" s="217" t="s">
        <v>309</v>
      </c>
      <c r="C6260" s="218">
        <v>4.7060000000000004</v>
      </c>
    </row>
    <row r="6261" spans="1:3" ht="15" customHeight="1" x14ac:dyDescent="0.25">
      <c r="A6261" s="216">
        <v>45891</v>
      </c>
      <c r="B6261" s="217" t="s">
        <v>309</v>
      </c>
      <c r="C6261" s="218">
        <v>4.7487000000000004</v>
      </c>
    </row>
    <row r="6262" spans="1:3" ht="15" customHeight="1" x14ac:dyDescent="0.25">
      <c r="A6262" s="216">
        <v>45894</v>
      </c>
      <c r="B6262" s="217" t="s">
        <v>309</v>
      </c>
      <c r="C6262" s="218">
        <v>4.7629000000000001</v>
      </c>
    </row>
    <row r="6263" spans="1:3" ht="15" customHeight="1" x14ac:dyDescent="0.25">
      <c r="A6263" s="216">
        <v>45895</v>
      </c>
      <c r="B6263" s="217" t="s">
        <v>309</v>
      </c>
      <c r="C6263" s="218">
        <v>4.7771999999999997</v>
      </c>
    </row>
    <row r="6264" spans="1:3" ht="15" customHeight="1" x14ac:dyDescent="0.25">
      <c r="A6264" s="216">
        <v>45896</v>
      </c>
      <c r="B6264" s="217" t="s">
        <v>309</v>
      </c>
      <c r="C6264" s="218">
        <v>4.7915000000000001</v>
      </c>
    </row>
    <row r="6265" spans="1:3" ht="15" customHeight="1" x14ac:dyDescent="0.25">
      <c r="A6265" s="216">
        <v>45897</v>
      </c>
      <c r="B6265" s="217" t="s">
        <v>309</v>
      </c>
      <c r="C6265" s="218">
        <v>4.8057999999999996</v>
      </c>
    </row>
    <row r="6266" spans="1:3" ht="15" customHeight="1" x14ac:dyDescent="0.25">
      <c r="A6266" s="216">
        <v>45898</v>
      </c>
      <c r="B6266" s="217" t="s">
        <v>309</v>
      </c>
      <c r="C6266" s="218">
        <v>4.8628</v>
      </c>
    </row>
    <row r="6267" spans="1:3" ht="15" customHeight="1" x14ac:dyDescent="0.25">
      <c r="A6267" s="216">
        <v>45902</v>
      </c>
      <c r="B6267" s="217" t="s">
        <v>309</v>
      </c>
      <c r="C6267" s="218">
        <v>4.8769999999999998</v>
      </c>
    </row>
    <row r="6268" spans="1:3" ht="15" customHeight="1" x14ac:dyDescent="0.25">
      <c r="A6268" s="216">
        <v>45903</v>
      </c>
      <c r="B6268" s="217" t="s">
        <v>309</v>
      </c>
      <c r="C6268" s="218">
        <v>4.8913000000000002</v>
      </c>
    </row>
    <row r="6269" spans="1:3" ht="15" customHeight="1" x14ac:dyDescent="0.25">
      <c r="A6269" s="216">
        <v>45904</v>
      </c>
      <c r="B6269" s="217" t="s">
        <v>309</v>
      </c>
      <c r="C6269" s="218">
        <v>4.9055</v>
      </c>
    </row>
    <row r="6270" spans="1:3" ht="15" customHeight="1" x14ac:dyDescent="0.25">
      <c r="A6270" s="216">
        <v>45905</v>
      </c>
      <c r="B6270" s="217" t="s">
        <v>309</v>
      </c>
      <c r="C6270" s="218">
        <v>4.9482999999999997</v>
      </c>
    </row>
    <row r="6271" spans="1:3" ht="15" customHeight="1" x14ac:dyDescent="0.25">
      <c r="A6271" s="216">
        <v>45908</v>
      </c>
      <c r="B6271" s="217" t="s">
        <v>309</v>
      </c>
      <c r="C6271" s="218">
        <v>4.9626000000000001</v>
      </c>
    </row>
    <row r="6272" spans="1:3" ht="15" customHeight="1" x14ac:dyDescent="0.25">
      <c r="A6272" s="216">
        <v>45909</v>
      </c>
      <c r="B6272" s="217" t="s">
        <v>309</v>
      </c>
      <c r="C6272" s="218">
        <v>4.9768999999999997</v>
      </c>
    </row>
    <row r="6273" spans="1:3" ht="15" customHeight="1" x14ac:dyDescent="0.25">
      <c r="A6273" s="216">
        <v>45910</v>
      </c>
      <c r="B6273" s="217" t="s">
        <v>309</v>
      </c>
      <c r="C6273" s="218">
        <v>4.9912000000000001</v>
      </c>
    </row>
    <row r="6274" spans="1:3" ht="15" customHeight="1" x14ac:dyDescent="0.25">
      <c r="A6274" s="216">
        <v>45911</v>
      </c>
      <c r="B6274" s="217" t="s">
        <v>309</v>
      </c>
      <c r="C6274" s="218">
        <v>5.0053999999999998</v>
      </c>
    </row>
    <row r="6275" spans="1:3" ht="15" customHeight="1" x14ac:dyDescent="0.25">
      <c r="A6275" s="216">
        <v>45912</v>
      </c>
      <c r="B6275" s="217" t="s">
        <v>309</v>
      </c>
      <c r="C6275" s="218">
        <v>5.0481999999999996</v>
      </c>
    </row>
    <row r="6276" spans="1:3" ht="15" customHeight="1" x14ac:dyDescent="0.25">
      <c r="A6276" s="216">
        <v>45915</v>
      </c>
      <c r="B6276" s="217" t="s">
        <v>309</v>
      </c>
      <c r="C6276" s="218">
        <v>5.0625999999999998</v>
      </c>
    </row>
    <row r="6277" spans="1:3" ht="15" customHeight="1" x14ac:dyDescent="0.25">
      <c r="A6277" s="216">
        <v>45916</v>
      </c>
      <c r="B6277" s="217" t="s">
        <v>309</v>
      </c>
      <c r="C6277" s="218">
        <v>5.0769000000000002</v>
      </c>
    </row>
    <row r="6278" spans="1:3" ht="15" customHeight="1" x14ac:dyDescent="0.25">
      <c r="A6278" s="216">
        <v>45917</v>
      </c>
      <c r="B6278" s="217" t="s">
        <v>309</v>
      </c>
      <c r="C6278" s="218">
        <v>5.0911</v>
      </c>
    </row>
    <row r="6279" spans="1:3" ht="15" customHeight="1" x14ac:dyDescent="0.25">
      <c r="A6279" s="216">
        <v>45918</v>
      </c>
      <c r="B6279" s="217" t="s">
        <v>309</v>
      </c>
      <c r="C6279" s="218">
        <v>5.1051000000000002</v>
      </c>
    </row>
    <row r="6280" spans="1:3" ht="15" customHeight="1" x14ac:dyDescent="0.25">
      <c r="A6280" s="216">
        <v>45919</v>
      </c>
      <c r="B6280" s="217" t="s">
        <v>309</v>
      </c>
      <c r="C6280" s="218">
        <v>5.1466000000000003</v>
      </c>
    </row>
    <row r="6281" spans="1:3" ht="15" customHeight="1" x14ac:dyDescent="0.25">
      <c r="A6281" s="216">
        <v>45922</v>
      </c>
      <c r="B6281" s="217" t="s">
        <v>309</v>
      </c>
      <c r="C6281" s="218">
        <v>5.1603000000000003</v>
      </c>
    </row>
    <row r="6282" spans="1:3" ht="15" customHeight="1" x14ac:dyDescent="0.25">
      <c r="A6282" s="216">
        <v>45923</v>
      </c>
      <c r="B6282" s="217" t="s">
        <v>309</v>
      </c>
      <c r="C6282" s="218">
        <v>5.1741000000000001</v>
      </c>
    </row>
    <row r="6283" spans="1:3" ht="15" customHeight="1" x14ac:dyDescent="0.25">
      <c r="A6283" s="216">
        <v>45924</v>
      </c>
      <c r="B6283" s="217" t="s">
        <v>309</v>
      </c>
      <c r="C6283" s="218">
        <v>5.1878000000000002</v>
      </c>
    </row>
    <row r="6284" spans="1:3" ht="15" customHeight="1" x14ac:dyDescent="0.25">
      <c r="A6284" s="216">
        <v>45925</v>
      </c>
      <c r="B6284" s="217" t="s">
        <v>309</v>
      </c>
      <c r="C6284" s="218">
        <v>5.2016</v>
      </c>
    </row>
    <row r="6285" spans="1:3" ht="15" customHeight="1" x14ac:dyDescent="0.25">
      <c r="A6285" s="216">
        <v>45926</v>
      </c>
      <c r="B6285" s="217" t="s">
        <v>309</v>
      </c>
      <c r="C6285" s="218">
        <v>5.2430000000000003</v>
      </c>
    </row>
    <row r="6286" spans="1:3" ht="15" customHeight="1" x14ac:dyDescent="0.25">
      <c r="A6286" s="216">
        <v>45929</v>
      </c>
      <c r="B6286" s="217" t="s">
        <v>309</v>
      </c>
      <c r="C6286" s="218">
        <v>5.2568000000000001</v>
      </c>
    </row>
    <row r="6287" spans="1:3" ht="15" customHeight="1" x14ac:dyDescent="0.25">
      <c r="A6287" s="216">
        <v>45930</v>
      </c>
      <c r="B6287" s="217" t="s">
        <v>309</v>
      </c>
      <c r="C6287" s="218">
        <v>5.2706</v>
      </c>
    </row>
    <row r="6288" spans="1:3" ht="15" customHeight="1" x14ac:dyDescent="0.25">
      <c r="A6288" s="216">
        <v>45566</v>
      </c>
      <c r="B6288" s="217" t="s">
        <v>311</v>
      </c>
      <c r="C6288" s="218">
        <v>1.55E-2</v>
      </c>
    </row>
    <row r="6289" spans="1:3" ht="15" customHeight="1" x14ac:dyDescent="0.25">
      <c r="A6289" s="216">
        <v>45567</v>
      </c>
      <c r="B6289" s="217" t="s">
        <v>311</v>
      </c>
      <c r="C6289" s="218">
        <v>3.1E-2</v>
      </c>
    </row>
    <row r="6290" spans="1:3" ht="15" customHeight="1" x14ac:dyDescent="0.25">
      <c r="A6290" s="216">
        <v>45568</v>
      </c>
      <c r="B6290" s="217" t="s">
        <v>311</v>
      </c>
      <c r="C6290" s="218">
        <v>4.65E-2</v>
      </c>
    </row>
    <row r="6291" spans="1:3" ht="15" customHeight="1" x14ac:dyDescent="0.25">
      <c r="A6291" s="216">
        <v>45569</v>
      </c>
      <c r="B6291" s="217" t="s">
        <v>311</v>
      </c>
      <c r="C6291" s="218">
        <v>9.2600000000000002E-2</v>
      </c>
    </row>
    <row r="6292" spans="1:3" ht="15" customHeight="1" x14ac:dyDescent="0.25">
      <c r="A6292" s="216">
        <v>45572</v>
      </c>
      <c r="B6292" s="217" t="s">
        <v>311</v>
      </c>
      <c r="C6292" s="218">
        <v>0.108</v>
      </c>
    </row>
    <row r="6293" spans="1:3" ht="15" customHeight="1" x14ac:dyDescent="0.25">
      <c r="A6293" s="216">
        <v>45573</v>
      </c>
      <c r="B6293" s="217" t="s">
        <v>311</v>
      </c>
      <c r="C6293" s="218">
        <v>0.1234</v>
      </c>
    </row>
    <row r="6294" spans="1:3" ht="15" customHeight="1" x14ac:dyDescent="0.25">
      <c r="A6294" s="216">
        <v>45574</v>
      </c>
      <c r="B6294" s="217" t="s">
        <v>311</v>
      </c>
      <c r="C6294" s="218">
        <v>0.13869999999999999</v>
      </c>
    </row>
    <row r="6295" spans="1:3" ht="15" customHeight="1" x14ac:dyDescent="0.25">
      <c r="A6295" s="216">
        <v>45575</v>
      </c>
      <c r="B6295" s="217" t="s">
        <v>311</v>
      </c>
      <c r="C6295" s="218">
        <v>0.15409999999999999</v>
      </c>
    </row>
    <row r="6296" spans="1:3" ht="15" customHeight="1" x14ac:dyDescent="0.25">
      <c r="A6296" s="216">
        <v>45576</v>
      </c>
      <c r="B6296" s="217" t="s">
        <v>311</v>
      </c>
      <c r="C6296" s="218">
        <v>0.2001</v>
      </c>
    </row>
    <row r="6297" spans="1:3" ht="15" customHeight="1" x14ac:dyDescent="0.25">
      <c r="A6297" s="216">
        <v>45579</v>
      </c>
      <c r="B6297" s="217" t="s">
        <v>311</v>
      </c>
      <c r="C6297" s="218">
        <v>0.21540000000000001</v>
      </c>
    </row>
    <row r="6298" spans="1:3" ht="15" customHeight="1" x14ac:dyDescent="0.25">
      <c r="A6298" s="216">
        <v>45580</v>
      </c>
      <c r="B6298" s="217" t="s">
        <v>311</v>
      </c>
      <c r="C6298" s="218">
        <v>0.23080000000000001</v>
      </c>
    </row>
    <row r="6299" spans="1:3" ht="15" customHeight="1" x14ac:dyDescent="0.25">
      <c r="A6299" s="216">
        <v>45581</v>
      </c>
      <c r="B6299" s="217" t="s">
        <v>311</v>
      </c>
      <c r="C6299" s="218">
        <v>0.24610000000000001</v>
      </c>
    </row>
    <row r="6300" spans="1:3" ht="15" customHeight="1" x14ac:dyDescent="0.25">
      <c r="A6300" s="216">
        <v>45582</v>
      </c>
      <c r="B6300" s="217" t="s">
        <v>311</v>
      </c>
      <c r="C6300" s="218">
        <v>0.26140000000000002</v>
      </c>
    </row>
    <row r="6301" spans="1:3" ht="15" customHeight="1" x14ac:dyDescent="0.25">
      <c r="A6301" s="216">
        <v>45583</v>
      </c>
      <c r="B6301" s="217" t="s">
        <v>311</v>
      </c>
      <c r="C6301" s="218">
        <v>0.30740000000000001</v>
      </c>
    </row>
    <row r="6302" spans="1:3" ht="15" customHeight="1" x14ac:dyDescent="0.25">
      <c r="A6302" s="216">
        <v>45586</v>
      </c>
      <c r="B6302" s="217" t="s">
        <v>311</v>
      </c>
      <c r="C6302" s="218">
        <v>0.32269999999999999</v>
      </c>
    </row>
    <row r="6303" spans="1:3" ht="15" customHeight="1" x14ac:dyDescent="0.25">
      <c r="A6303" s="216">
        <v>45587</v>
      </c>
      <c r="B6303" s="217" t="s">
        <v>311</v>
      </c>
      <c r="C6303" s="218">
        <v>0.33800000000000002</v>
      </c>
    </row>
    <row r="6304" spans="1:3" ht="15" customHeight="1" x14ac:dyDescent="0.25">
      <c r="A6304" s="216">
        <v>45588</v>
      </c>
      <c r="B6304" s="217" t="s">
        <v>311</v>
      </c>
      <c r="C6304" s="218">
        <v>0.35320000000000001</v>
      </c>
    </row>
    <row r="6305" spans="1:3" ht="15" customHeight="1" x14ac:dyDescent="0.25">
      <c r="A6305" s="216">
        <v>45589</v>
      </c>
      <c r="B6305" s="217" t="s">
        <v>311</v>
      </c>
      <c r="C6305" s="218">
        <v>0.36849999999999999</v>
      </c>
    </row>
    <row r="6306" spans="1:3" ht="15" customHeight="1" x14ac:dyDescent="0.25">
      <c r="A6306" s="216">
        <v>45590</v>
      </c>
      <c r="B6306" s="217" t="s">
        <v>311</v>
      </c>
      <c r="C6306" s="218">
        <v>0.41420000000000001</v>
      </c>
    </row>
    <row r="6307" spans="1:3" ht="15" customHeight="1" x14ac:dyDescent="0.25">
      <c r="A6307" s="216">
        <v>45593</v>
      </c>
      <c r="B6307" s="217" t="s">
        <v>311</v>
      </c>
      <c r="C6307" s="218">
        <v>0.42949999999999999</v>
      </c>
    </row>
    <row r="6308" spans="1:3" ht="15" customHeight="1" x14ac:dyDescent="0.25">
      <c r="A6308" s="216">
        <v>45594</v>
      </c>
      <c r="B6308" s="217" t="s">
        <v>311</v>
      </c>
      <c r="C6308" s="218">
        <v>0.44469999999999998</v>
      </c>
    </row>
    <row r="6309" spans="1:3" ht="15" customHeight="1" x14ac:dyDescent="0.25">
      <c r="A6309" s="216">
        <v>45595</v>
      </c>
      <c r="B6309" s="217" t="s">
        <v>311</v>
      </c>
      <c r="C6309" s="218">
        <v>0.45989999999999998</v>
      </c>
    </row>
    <row r="6310" spans="1:3" ht="15" customHeight="1" x14ac:dyDescent="0.25">
      <c r="A6310" s="216">
        <v>45596</v>
      </c>
      <c r="B6310" s="217" t="s">
        <v>311</v>
      </c>
      <c r="C6310" s="218">
        <v>0.47510000000000002</v>
      </c>
    </row>
    <row r="6311" spans="1:3" ht="15" customHeight="1" x14ac:dyDescent="0.25">
      <c r="A6311" s="216">
        <v>45597</v>
      </c>
      <c r="B6311" s="217" t="s">
        <v>311</v>
      </c>
      <c r="C6311" s="218">
        <v>0.52070000000000005</v>
      </c>
    </row>
    <row r="6312" spans="1:3" ht="15" customHeight="1" x14ac:dyDescent="0.25">
      <c r="A6312" s="216">
        <v>45600</v>
      </c>
      <c r="B6312" s="217" t="s">
        <v>311</v>
      </c>
      <c r="C6312" s="218">
        <v>0.53590000000000004</v>
      </c>
    </row>
    <row r="6313" spans="1:3" ht="15" customHeight="1" x14ac:dyDescent="0.25">
      <c r="A6313" s="216">
        <v>45601</v>
      </c>
      <c r="B6313" s="217" t="s">
        <v>311</v>
      </c>
      <c r="C6313" s="218">
        <v>0.55100000000000005</v>
      </c>
    </row>
    <row r="6314" spans="1:3" ht="15" customHeight="1" x14ac:dyDescent="0.25">
      <c r="A6314" s="216">
        <v>45602</v>
      </c>
      <c r="B6314" s="217" t="s">
        <v>311</v>
      </c>
      <c r="C6314" s="218">
        <v>0.56610000000000005</v>
      </c>
    </row>
    <row r="6315" spans="1:3" ht="15" customHeight="1" x14ac:dyDescent="0.25">
      <c r="A6315" s="216">
        <v>45603</v>
      </c>
      <c r="B6315" s="217" t="s">
        <v>311</v>
      </c>
      <c r="C6315" s="218">
        <v>0.58120000000000005</v>
      </c>
    </row>
    <row r="6316" spans="1:3" ht="15" customHeight="1" x14ac:dyDescent="0.25">
      <c r="A6316" s="216">
        <v>45604</v>
      </c>
      <c r="B6316" s="217" t="s">
        <v>311</v>
      </c>
      <c r="C6316" s="218">
        <v>0.62570000000000003</v>
      </c>
    </row>
    <row r="6317" spans="1:3" ht="15" customHeight="1" x14ac:dyDescent="0.25">
      <c r="A6317" s="216">
        <v>45607</v>
      </c>
      <c r="B6317" s="217" t="s">
        <v>311</v>
      </c>
      <c r="C6317" s="218">
        <v>0.64049999999999996</v>
      </c>
    </row>
    <row r="6318" spans="1:3" ht="15" customHeight="1" x14ac:dyDescent="0.25">
      <c r="A6318" s="216">
        <v>45608</v>
      </c>
      <c r="B6318" s="217" t="s">
        <v>311</v>
      </c>
      <c r="C6318" s="218">
        <v>0.6552</v>
      </c>
    </row>
    <row r="6319" spans="1:3" ht="15" customHeight="1" x14ac:dyDescent="0.25">
      <c r="A6319" s="216">
        <v>45609</v>
      </c>
      <c r="B6319" s="217" t="s">
        <v>311</v>
      </c>
      <c r="C6319" s="218">
        <v>0.66990000000000005</v>
      </c>
    </row>
    <row r="6320" spans="1:3" ht="15" customHeight="1" x14ac:dyDescent="0.25">
      <c r="A6320" s="216">
        <v>45610</v>
      </c>
      <c r="B6320" s="217" t="s">
        <v>311</v>
      </c>
      <c r="C6320" s="218">
        <v>0.6845</v>
      </c>
    </row>
    <row r="6321" spans="1:3" ht="15" customHeight="1" x14ac:dyDescent="0.25">
      <c r="A6321" s="216">
        <v>45611</v>
      </c>
      <c r="B6321" s="217" t="s">
        <v>311</v>
      </c>
      <c r="C6321" s="218">
        <v>0.72840000000000005</v>
      </c>
    </row>
    <row r="6322" spans="1:3" ht="15" customHeight="1" x14ac:dyDescent="0.25">
      <c r="A6322" s="216">
        <v>45614</v>
      </c>
      <c r="B6322" s="217" t="s">
        <v>311</v>
      </c>
      <c r="C6322" s="218">
        <v>0.74309999999999998</v>
      </c>
    </row>
    <row r="6323" spans="1:3" ht="15" customHeight="1" x14ac:dyDescent="0.25">
      <c r="A6323" s="216">
        <v>45615</v>
      </c>
      <c r="B6323" s="217" t="s">
        <v>311</v>
      </c>
      <c r="C6323" s="218">
        <v>0.75770000000000004</v>
      </c>
    </row>
    <row r="6324" spans="1:3" ht="15" customHeight="1" x14ac:dyDescent="0.25">
      <c r="A6324" s="216">
        <v>45616</v>
      </c>
      <c r="B6324" s="217" t="s">
        <v>311</v>
      </c>
      <c r="C6324" s="218">
        <v>0.77229999999999999</v>
      </c>
    </row>
    <row r="6325" spans="1:3" ht="15" customHeight="1" x14ac:dyDescent="0.25">
      <c r="A6325" s="216">
        <v>45617</v>
      </c>
      <c r="B6325" s="217" t="s">
        <v>311</v>
      </c>
      <c r="C6325" s="218">
        <v>0.78690000000000004</v>
      </c>
    </row>
    <row r="6326" spans="1:3" ht="15" customHeight="1" x14ac:dyDescent="0.25">
      <c r="A6326" s="216">
        <v>45618</v>
      </c>
      <c r="B6326" s="217" t="s">
        <v>311</v>
      </c>
      <c r="C6326" s="218">
        <v>0.83069999999999999</v>
      </c>
    </row>
    <row r="6327" spans="1:3" ht="15" customHeight="1" x14ac:dyDescent="0.25">
      <c r="A6327" s="216">
        <v>45621</v>
      </c>
      <c r="B6327" s="217" t="s">
        <v>311</v>
      </c>
      <c r="C6327" s="218">
        <v>0.84530000000000005</v>
      </c>
    </row>
    <row r="6328" spans="1:3" ht="15" customHeight="1" x14ac:dyDescent="0.25">
      <c r="A6328" s="216">
        <v>45622</v>
      </c>
      <c r="B6328" s="217" t="s">
        <v>311</v>
      </c>
      <c r="C6328" s="218">
        <v>0.86</v>
      </c>
    </row>
    <row r="6329" spans="1:3" ht="15" customHeight="1" x14ac:dyDescent="0.25">
      <c r="A6329" s="216">
        <v>45623</v>
      </c>
      <c r="B6329" s="217" t="s">
        <v>311</v>
      </c>
      <c r="C6329" s="218">
        <v>0.87460000000000004</v>
      </c>
    </row>
    <row r="6330" spans="1:3" ht="15" customHeight="1" x14ac:dyDescent="0.25">
      <c r="A6330" s="216">
        <v>45624</v>
      </c>
      <c r="B6330" s="217" t="s">
        <v>311</v>
      </c>
      <c r="C6330" s="218">
        <v>0.88919999999999999</v>
      </c>
    </row>
    <row r="6331" spans="1:3" ht="15" customHeight="1" x14ac:dyDescent="0.25">
      <c r="A6331" s="216">
        <v>45625</v>
      </c>
      <c r="B6331" s="217" t="s">
        <v>311</v>
      </c>
      <c r="C6331" s="218">
        <v>0.93310000000000004</v>
      </c>
    </row>
    <row r="6332" spans="1:3" ht="15" customHeight="1" x14ac:dyDescent="0.25">
      <c r="A6332" s="216">
        <v>45628</v>
      </c>
      <c r="B6332" s="217" t="s">
        <v>311</v>
      </c>
      <c r="C6332" s="218">
        <v>0.94769999999999999</v>
      </c>
    </row>
    <row r="6333" spans="1:3" ht="15" customHeight="1" x14ac:dyDescent="0.25">
      <c r="A6333" s="216">
        <v>45629</v>
      </c>
      <c r="B6333" s="217" t="s">
        <v>311</v>
      </c>
      <c r="C6333" s="218">
        <v>0.96220000000000006</v>
      </c>
    </row>
    <row r="6334" spans="1:3" ht="15" customHeight="1" x14ac:dyDescent="0.25">
      <c r="A6334" s="216">
        <v>45630</v>
      </c>
      <c r="B6334" s="217" t="s">
        <v>311</v>
      </c>
      <c r="C6334" s="218">
        <v>0.9768</v>
      </c>
    </row>
    <row r="6335" spans="1:3" ht="15" customHeight="1" x14ac:dyDescent="0.25">
      <c r="A6335" s="216">
        <v>45631</v>
      </c>
      <c r="B6335" s="217" t="s">
        <v>311</v>
      </c>
      <c r="C6335" s="218">
        <v>0.99139999999999995</v>
      </c>
    </row>
    <row r="6336" spans="1:3" ht="15" customHeight="1" x14ac:dyDescent="0.25">
      <c r="A6336" s="216">
        <v>45632</v>
      </c>
      <c r="B6336" s="217" t="s">
        <v>311</v>
      </c>
      <c r="C6336" s="218">
        <v>1.0349999999999999</v>
      </c>
    </row>
    <row r="6337" spans="1:3" ht="15" customHeight="1" x14ac:dyDescent="0.25">
      <c r="A6337" s="216">
        <v>45635</v>
      </c>
      <c r="B6337" s="217" t="s">
        <v>311</v>
      </c>
      <c r="C6337" s="218">
        <v>1.0496000000000001</v>
      </c>
    </row>
    <row r="6338" spans="1:3" ht="15" customHeight="1" x14ac:dyDescent="0.25">
      <c r="A6338" s="216">
        <v>45636</v>
      </c>
      <c r="B6338" s="217" t="s">
        <v>311</v>
      </c>
      <c r="C6338" s="218">
        <v>1.0642</v>
      </c>
    </row>
    <row r="6339" spans="1:3" ht="15" customHeight="1" x14ac:dyDescent="0.25">
      <c r="A6339" s="216">
        <v>45637</v>
      </c>
      <c r="B6339" s="217" t="s">
        <v>311</v>
      </c>
      <c r="C6339" s="218">
        <v>1.0787</v>
      </c>
    </row>
    <row r="6340" spans="1:3" ht="15" customHeight="1" x14ac:dyDescent="0.25">
      <c r="A6340" s="216">
        <v>45638</v>
      </c>
      <c r="B6340" s="217" t="s">
        <v>311</v>
      </c>
      <c r="C6340" s="218">
        <v>1.0932999999999999</v>
      </c>
    </row>
    <row r="6341" spans="1:3" ht="15" customHeight="1" x14ac:dyDescent="0.25">
      <c r="A6341" s="216">
        <v>45639</v>
      </c>
      <c r="B6341" s="217" t="s">
        <v>311</v>
      </c>
      <c r="C6341" s="218">
        <v>1.1368</v>
      </c>
    </row>
    <row r="6342" spans="1:3" ht="15" customHeight="1" x14ac:dyDescent="0.25">
      <c r="A6342" s="216">
        <v>45642</v>
      </c>
      <c r="B6342" s="217" t="s">
        <v>311</v>
      </c>
      <c r="C6342" s="218">
        <v>1.1513</v>
      </c>
    </row>
    <row r="6343" spans="1:3" ht="15" customHeight="1" x14ac:dyDescent="0.25">
      <c r="A6343" s="216">
        <v>45643</v>
      </c>
      <c r="B6343" s="217" t="s">
        <v>311</v>
      </c>
      <c r="C6343" s="218">
        <v>1.1658999999999999</v>
      </c>
    </row>
    <row r="6344" spans="1:3" ht="15" customHeight="1" x14ac:dyDescent="0.25">
      <c r="A6344" s="216">
        <v>45644</v>
      </c>
      <c r="B6344" s="217" t="s">
        <v>311</v>
      </c>
      <c r="C6344" s="218">
        <v>1.1803999999999999</v>
      </c>
    </row>
    <row r="6345" spans="1:3" ht="15" customHeight="1" x14ac:dyDescent="0.25">
      <c r="A6345" s="216">
        <v>45645</v>
      </c>
      <c r="B6345" s="217" t="s">
        <v>311</v>
      </c>
      <c r="C6345" s="218">
        <v>1.1947000000000001</v>
      </c>
    </row>
    <row r="6346" spans="1:3" ht="15" customHeight="1" x14ac:dyDescent="0.25">
      <c r="A6346" s="216">
        <v>45646</v>
      </c>
      <c r="B6346" s="217" t="s">
        <v>311</v>
      </c>
      <c r="C6346" s="218">
        <v>1.2373000000000001</v>
      </c>
    </row>
    <row r="6347" spans="1:3" ht="15" customHeight="1" x14ac:dyDescent="0.25">
      <c r="A6347" s="216">
        <v>45649</v>
      </c>
      <c r="B6347" s="217" t="s">
        <v>311</v>
      </c>
      <c r="C6347" s="218">
        <v>1.2514000000000001</v>
      </c>
    </row>
    <row r="6348" spans="1:3" ht="15" customHeight="1" x14ac:dyDescent="0.25">
      <c r="A6348" s="216">
        <v>45650</v>
      </c>
      <c r="B6348" s="217" t="s">
        <v>311</v>
      </c>
      <c r="C6348" s="218">
        <v>1.2655000000000001</v>
      </c>
    </row>
    <row r="6349" spans="1:3" ht="15" customHeight="1" x14ac:dyDescent="0.25">
      <c r="A6349" s="216">
        <v>45651</v>
      </c>
      <c r="B6349" s="217" t="s">
        <v>311</v>
      </c>
      <c r="C6349" s="218">
        <v>1.2797000000000001</v>
      </c>
    </row>
    <row r="6350" spans="1:3" ht="15" customHeight="1" x14ac:dyDescent="0.25">
      <c r="A6350" s="216">
        <v>45652</v>
      </c>
      <c r="B6350" s="217" t="s">
        <v>311</v>
      </c>
      <c r="C6350" s="218">
        <v>1.2939000000000001</v>
      </c>
    </row>
    <row r="6351" spans="1:3" ht="15" customHeight="1" x14ac:dyDescent="0.25">
      <c r="A6351" s="216">
        <v>45653</v>
      </c>
      <c r="B6351" s="217" t="s">
        <v>311</v>
      </c>
      <c r="C6351" s="218">
        <v>1.3368</v>
      </c>
    </row>
    <row r="6352" spans="1:3" ht="15" customHeight="1" x14ac:dyDescent="0.25">
      <c r="A6352" s="216">
        <v>45656</v>
      </c>
      <c r="B6352" s="217" t="s">
        <v>311</v>
      </c>
      <c r="C6352" s="218">
        <v>1.3511</v>
      </c>
    </row>
    <row r="6353" spans="1:3" ht="15" customHeight="1" x14ac:dyDescent="0.25">
      <c r="A6353" s="216">
        <v>45657</v>
      </c>
      <c r="B6353" s="217" t="s">
        <v>311</v>
      </c>
      <c r="C6353" s="218">
        <v>1.3653</v>
      </c>
    </row>
    <row r="6354" spans="1:3" ht="15" customHeight="1" x14ac:dyDescent="0.25">
      <c r="A6354" s="216">
        <v>45659</v>
      </c>
      <c r="B6354" s="217" t="s">
        <v>311</v>
      </c>
      <c r="C6354" s="218">
        <v>1.3935999999999999</v>
      </c>
    </row>
    <row r="6355" spans="1:3" ht="15" customHeight="1" x14ac:dyDescent="0.25">
      <c r="A6355" s="216">
        <v>45660</v>
      </c>
      <c r="B6355" s="217" t="s">
        <v>311</v>
      </c>
      <c r="C6355" s="218">
        <v>1.4357</v>
      </c>
    </row>
    <row r="6356" spans="1:3" ht="15" customHeight="1" x14ac:dyDescent="0.25">
      <c r="A6356" s="216">
        <v>45663</v>
      </c>
      <c r="B6356" s="217" t="s">
        <v>311</v>
      </c>
      <c r="C6356" s="218">
        <v>1.4496</v>
      </c>
    </row>
    <row r="6357" spans="1:3" ht="15" customHeight="1" x14ac:dyDescent="0.25">
      <c r="A6357" s="216">
        <v>45664</v>
      </c>
      <c r="B6357" s="217" t="s">
        <v>311</v>
      </c>
      <c r="C6357" s="218">
        <v>1.4635</v>
      </c>
    </row>
    <row r="6358" spans="1:3" ht="15" customHeight="1" x14ac:dyDescent="0.25">
      <c r="A6358" s="216">
        <v>45665</v>
      </c>
      <c r="B6358" s="217" t="s">
        <v>311</v>
      </c>
      <c r="C6358" s="218">
        <v>1.4774</v>
      </c>
    </row>
    <row r="6359" spans="1:3" ht="15" customHeight="1" x14ac:dyDescent="0.25">
      <c r="A6359" s="216">
        <v>45666</v>
      </c>
      <c r="B6359" s="217" t="s">
        <v>311</v>
      </c>
      <c r="C6359" s="218">
        <v>1.4913000000000001</v>
      </c>
    </row>
    <row r="6360" spans="1:3" ht="15" customHeight="1" x14ac:dyDescent="0.25">
      <c r="A6360" s="216">
        <v>45667</v>
      </c>
      <c r="B6360" s="217" t="s">
        <v>311</v>
      </c>
      <c r="C6360" s="218">
        <v>1.5330999999999999</v>
      </c>
    </row>
    <row r="6361" spans="1:3" ht="15" customHeight="1" x14ac:dyDescent="0.25">
      <c r="A6361" s="216">
        <v>45670</v>
      </c>
      <c r="B6361" s="217" t="s">
        <v>311</v>
      </c>
      <c r="C6361" s="218">
        <v>1.5469999999999999</v>
      </c>
    </row>
    <row r="6362" spans="1:3" ht="15" customHeight="1" x14ac:dyDescent="0.25">
      <c r="A6362" s="216">
        <v>45671</v>
      </c>
      <c r="B6362" s="217" t="s">
        <v>311</v>
      </c>
      <c r="C6362" s="218">
        <v>1.5609</v>
      </c>
    </row>
    <row r="6363" spans="1:3" ht="15" customHeight="1" x14ac:dyDescent="0.25">
      <c r="A6363" s="216">
        <v>45672</v>
      </c>
      <c r="B6363" s="217" t="s">
        <v>311</v>
      </c>
      <c r="C6363" s="218">
        <v>1.5747</v>
      </c>
    </row>
    <row r="6364" spans="1:3" ht="15" customHeight="1" x14ac:dyDescent="0.25">
      <c r="A6364" s="216">
        <v>45673</v>
      </c>
      <c r="B6364" s="217" t="s">
        <v>311</v>
      </c>
      <c r="C6364" s="218">
        <v>1.5886</v>
      </c>
    </row>
    <row r="6365" spans="1:3" ht="15" customHeight="1" x14ac:dyDescent="0.25">
      <c r="A6365" s="216">
        <v>45674</v>
      </c>
      <c r="B6365" s="217" t="s">
        <v>311</v>
      </c>
      <c r="C6365" s="218">
        <v>1.6439999999999999</v>
      </c>
    </row>
    <row r="6366" spans="1:3" ht="15" customHeight="1" x14ac:dyDescent="0.25">
      <c r="A6366" s="216">
        <v>45678</v>
      </c>
      <c r="B6366" s="217" t="s">
        <v>311</v>
      </c>
      <c r="C6366" s="218">
        <v>1.6578999999999999</v>
      </c>
    </row>
    <row r="6367" spans="1:3" ht="15" customHeight="1" x14ac:dyDescent="0.25">
      <c r="A6367" s="216">
        <v>45679</v>
      </c>
      <c r="B6367" s="217" t="s">
        <v>311</v>
      </c>
      <c r="C6367" s="218">
        <v>1.6717</v>
      </c>
    </row>
    <row r="6368" spans="1:3" ht="15" customHeight="1" x14ac:dyDescent="0.25">
      <c r="A6368" s="216">
        <v>45680</v>
      </c>
      <c r="B6368" s="217" t="s">
        <v>311</v>
      </c>
      <c r="C6368" s="218">
        <v>1.6856</v>
      </c>
    </row>
    <row r="6369" spans="1:3" ht="15" customHeight="1" x14ac:dyDescent="0.25">
      <c r="A6369" s="216">
        <v>45681</v>
      </c>
      <c r="B6369" s="217" t="s">
        <v>311</v>
      </c>
      <c r="C6369" s="218">
        <v>1.7271000000000001</v>
      </c>
    </row>
    <row r="6370" spans="1:3" ht="15" customHeight="1" x14ac:dyDescent="0.25">
      <c r="A6370" s="216">
        <v>45684</v>
      </c>
      <c r="B6370" s="217" t="s">
        <v>311</v>
      </c>
      <c r="C6370" s="218">
        <v>1.7410000000000001</v>
      </c>
    </row>
    <row r="6371" spans="1:3" ht="15" customHeight="1" x14ac:dyDescent="0.25">
      <c r="A6371" s="216">
        <v>45685</v>
      </c>
      <c r="B6371" s="217" t="s">
        <v>311</v>
      </c>
      <c r="C6371" s="218">
        <v>1.7549999999999999</v>
      </c>
    </row>
    <row r="6372" spans="1:3" ht="15" customHeight="1" x14ac:dyDescent="0.25">
      <c r="A6372" s="216">
        <v>45686</v>
      </c>
      <c r="B6372" s="217" t="s">
        <v>311</v>
      </c>
      <c r="C6372" s="218">
        <v>1.7688999999999999</v>
      </c>
    </row>
    <row r="6373" spans="1:3" ht="15" customHeight="1" x14ac:dyDescent="0.25">
      <c r="A6373" s="216">
        <v>45687</v>
      </c>
      <c r="B6373" s="217" t="s">
        <v>311</v>
      </c>
      <c r="C6373" s="218">
        <v>1.7828999999999999</v>
      </c>
    </row>
    <row r="6374" spans="1:3" ht="15" customHeight="1" x14ac:dyDescent="0.25">
      <c r="A6374" s="216">
        <v>45688</v>
      </c>
      <c r="B6374" s="217" t="s">
        <v>311</v>
      </c>
      <c r="C6374" s="218">
        <v>1.8246</v>
      </c>
    </row>
    <row r="6375" spans="1:3" ht="15" customHeight="1" x14ac:dyDescent="0.25">
      <c r="A6375" s="216">
        <v>45691</v>
      </c>
      <c r="B6375" s="217" t="s">
        <v>311</v>
      </c>
      <c r="C6375" s="218">
        <v>1.8385</v>
      </c>
    </row>
    <row r="6376" spans="1:3" ht="15" customHeight="1" x14ac:dyDescent="0.25">
      <c r="A6376" s="216">
        <v>45692</v>
      </c>
      <c r="B6376" s="217" t="s">
        <v>311</v>
      </c>
      <c r="C6376" s="218">
        <v>1.8523000000000001</v>
      </c>
    </row>
    <row r="6377" spans="1:3" ht="15" customHeight="1" x14ac:dyDescent="0.25">
      <c r="A6377" s="216">
        <v>45693</v>
      </c>
      <c r="B6377" s="217" t="s">
        <v>311</v>
      </c>
      <c r="C6377" s="218">
        <v>1.8662000000000001</v>
      </c>
    </row>
    <row r="6378" spans="1:3" ht="15" customHeight="1" x14ac:dyDescent="0.25">
      <c r="A6378" s="216">
        <v>45694</v>
      </c>
      <c r="B6378" s="217" t="s">
        <v>311</v>
      </c>
      <c r="C6378" s="218">
        <v>1.8801000000000001</v>
      </c>
    </row>
    <row r="6379" spans="1:3" ht="15" customHeight="1" x14ac:dyDescent="0.25">
      <c r="A6379" s="216">
        <v>45695</v>
      </c>
      <c r="B6379" s="217" t="s">
        <v>311</v>
      </c>
      <c r="C6379" s="218">
        <v>1.9217</v>
      </c>
    </row>
    <row r="6380" spans="1:3" ht="15" customHeight="1" x14ac:dyDescent="0.25">
      <c r="A6380" s="216">
        <v>45698</v>
      </c>
      <c r="B6380" s="217" t="s">
        <v>311</v>
      </c>
      <c r="C6380" s="218">
        <v>1.9355</v>
      </c>
    </row>
    <row r="6381" spans="1:3" ht="15" customHeight="1" x14ac:dyDescent="0.25">
      <c r="A6381" s="216">
        <v>45699</v>
      </c>
      <c r="B6381" s="217" t="s">
        <v>311</v>
      </c>
      <c r="C6381" s="218">
        <v>1.9494</v>
      </c>
    </row>
    <row r="6382" spans="1:3" ht="15" customHeight="1" x14ac:dyDescent="0.25">
      <c r="A6382" s="216">
        <v>45700</v>
      </c>
      <c r="B6382" s="217" t="s">
        <v>311</v>
      </c>
      <c r="C6382" s="218">
        <v>1.9633</v>
      </c>
    </row>
    <row r="6383" spans="1:3" ht="15" customHeight="1" x14ac:dyDescent="0.25">
      <c r="A6383" s="216">
        <v>45701</v>
      </c>
      <c r="B6383" s="217" t="s">
        <v>311</v>
      </c>
      <c r="C6383" s="218">
        <v>1.9771000000000001</v>
      </c>
    </row>
    <row r="6384" spans="1:3" ht="15" customHeight="1" x14ac:dyDescent="0.25">
      <c r="A6384" s="216">
        <v>45702</v>
      </c>
      <c r="B6384" s="217" t="s">
        <v>311</v>
      </c>
      <c r="C6384" s="218">
        <v>2.0325000000000002</v>
      </c>
    </row>
    <row r="6385" spans="1:3" ht="15" customHeight="1" x14ac:dyDescent="0.25">
      <c r="A6385" s="216">
        <v>45706</v>
      </c>
      <c r="B6385" s="217" t="s">
        <v>311</v>
      </c>
      <c r="C6385" s="218">
        <v>2.0463</v>
      </c>
    </row>
    <row r="6386" spans="1:3" ht="15" customHeight="1" x14ac:dyDescent="0.25">
      <c r="A6386" s="216">
        <v>45707</v>
      </c>
      <c r="B6386" s="217" t="s">
        <v>311</v>
      </c>
      <c r="C6386" s="218">
        <v>2.0602</v>
      </c>
    </row>
    <row r="6387" spans="1:3" ht="15" customHeight="1" x14ac:dyDescent="0.25">
      <c r="A6387" s="216">
        <v>45708</v>
      </c>
      <c r="B6387" s="217" t="s">
        <v>311</v>
      </c>
      <c r="C6387" s="218">
        <v>2.0739999999999998</v>
      </c>
    </row>
    <row r="6388" spans="1:3" ht="15" customHeight="1" x14ac:dyDescent="0.25">
      <c r="A6388" s="216">
        <v>45709</v>
      </c>
      <c r="B6388" s="217" t="s">
        <v>311</v>
      </c>
      <c r="C6388" s="218">
        <v>2.1154999999999999</v>
      </c>
    </row>
    <row r="6389" spans="1:3" ht="15" customHeight="1" x14ac:dyDescent="0.25">
      <c r="A6389" s="216">
        <v>45712</v>
      </c>
      <c r="B6389" s="217" t="s">
        <v>311</v>
      </c>
      <c r="C6389" s="218">
        <v>2.1294</v>
      </c>
    </row>
    <row r="6390" spans="1:3" ht="15" customHeight="1" x14ac:dyDescent="0.25">
      <c r="A6390" s="216">
        <v>45713</v>
      </c>
      <c r="B6390" s="217" t="s">
        <v>311</v>
      </c>
      <c r="C6390" s="218">
        <v>2.1432000000000002</v>
      </c>
    </row>
    <row r="6391" spans="1:3" ht="15" customHeight="1" x14ac:dyDescent="0.25">
      <c r="A6391" s="216">
        <v>45714</v>
      </c>
      <c r="B6391" s="217" t="s">
        <v>311</v>
      </c>
      <c r="C6391" s="218">
        <v>2.1570999999999998</v>
      </c>
    </row>
    <row r="6392" spans="1:3" ht="15" customHeight="1" x14ac:dyDescent="0.25">
      <c r="A6392" s="216">
        <v>45715</v>
      </c>
      <c r="B6392" s="217" t="s">
        <v>311</v>
      </c>
      <c r="C6392" s="218">
        <v>2.1709000000000001</v>
      </c>
    </row>
    <row r="6393" spans="1:3" ht="15" customHeight="1" x14ac:dyDescent="0.25">
      <c r="A6393" s="216">
        <v>45716</v>
      </c>
      <c r="B6393" s="217" t="s">
        <v>311</v>
      </c>
      <c r="C6393" s="218">
        <v>2.2124000000000001</v>
      </c>
    </row>
    <row r="6394" spans="1:3" ht="15" customHeight="1" x14ac:dyDescent="0.25">
      <c r="A6394" s="216">
        <v>45719</v>
      </c>
      <c r="B6394" s="217" t="s">
        <v>311</v>
      </c>
      <c r="C6394" s="218">
        <v>2.2263000000000002</v>
      </c>
    </row>
    <row r="6395" spans="1:3" ht="15" customHeight="1" x14ac:dyDescent="0.25">
      <c r="A6395" s="216">
        <v>45720</v>
      </c>
      <c r="B6395" s="217" t="s">
        <v>311</v>
      </c>
      <c r="C6395" s="218">
        <v>2.2401</v>
      </c>
    </row>
    <row r="6396" spans="1:3" ht="15" customHeight="1" x14ac:dyDescent="0.25">
      <c r="A6396" s="216">
        <v>45721</v>
      </c>
      <c r="B6396" s="217" t="s">
        <v>311</v>
      </c>
      <c r="C6396" s="218">
        <v>2.2538999999999998</v>
      </c>
    </row>
    <row r="6397" spans="1:3" ht="15" customHeight="1" x14ac:dyDescent="0.25">
      <c r="A6397" s="216">
        <v>45722</v>
      </c>
      <c r="B6397" s="217" t="s">
        <v>311</v>
      </c>
      <c r="C6397" s="218">
        <v>2.2675999999999998</v>
      </c>
    </row>
    <row r="6398" spans="1:3" ht="15" customHeight="1" x14ac:dyDescent="0.25">
      <c r="A6398" s="216">
        <v>45723</v>
      </c>
      <c r="B6398" s="217" t="s">
        <v>311</v>
      </c>
      <c r="C6398" s="218">
        <v>2.3090000000000002</v>
      </c>
    </row>
    <row r="6399" spans="1:3" ht="15" customHeight="1" x14ac:dyDescent="0.25">
      <c r="A6399" s="216">
        <v>45726</v>
      </c>
      <c r="B6399" s="217" t="s">
        <v>311</v>
      </c>
      <c r="C6399" s="218">
        <v>2.3228</v>
      </c>
    </row>
    <row r="6400" spans="1:3" ht="15" customHeight="1" x14ac:dyDescent="0.25">
      <c r="A6400" s="216">
        <v>45727</v>
      </c>
      <c r="B6400" s="217" t="s">
        <v>311</v>
      </c>
      <c r="C6400" s="218">
        <v>2.3365999999999998</v>
      </c>
    </row>
    <row r="6401" spans="1:3" ht="15" customHeight="1" x14ac:dyDescent="0.25">
      <c r="A6401" s="216">
        <v>45728</v>
      </c>
      <c r="B6401" s="217" t="s">
        <v>311</v>
      </c>
      <c r="C6401" s="218">
        <v>2.3502999999999998</v>
      </c>
    </row>
    <row r="6402" spans="1:3" ht="15" customHeight="1" x14ac:dyDescent="0.25">
      <c r="A6402" s="216">
        <v>45729</v>
      </c>
      <c r="B6402" s="217" t="s">
        <v>311</v>
      </c>
      <c r="C6402" s="218">
        <v>2.3639999999999999</v>
      </c>
    </row>
    <row r="6403" spans="1:3" ht="15" customHeight="1" x14ac:dyDescent="0.25">
      <c r="A6403" s="216">
        <v>45730</v>
      </c>
      <c r="B6403" s="217" t="s">
        <v>311</v>
      </c>
      <c r="C6403" s="218">
        <v>2.4051</v>
      </c>
    </row>
    <row r="6404" spans="1:3" ht="15" customHeight="1" x14ac:dyDescent="0.25">
      <c r="A6404" s="216">
        <v>45733</v>
      </c>
      <c r="B6404" s="217" t="s">
        <v>311</v>
      </c>
      <c r="C6404" s="218">
        <v>2.4188999999999998</v>
      </c>
    </row>
    <row r="6405" spans="1:3" ht="15" customHeight="1" x14ac:dyDescent="0.25">
      <c r="A6405" s="216">
        <v>45734</v>
      </c>
      <c r="B6405" s="217" t="s">
        <v>311</v>
      </c>
      <c r="C6405" s="218">
        <v>2.4327000000000001</v>
      </c>
    </row>
    <row r="6406" spans="1:3" ht="15" customHeight="1" x14ac:dyDescent="0.25">
      <c r="A6406" s="216">
        <v>45735</v>
      </c>
      <c r="B6406" s="217" t="s">
        <v>311</v>
      </c>
      <c r="C6406" s="218">
        <v>2.4464000000000001</v>
      </c>
    </row>
    <row r="6407" spans="1:3" ht="15" customHeight="1" x14ac:dyDescent="0.25">
      <c r="A6407" s="216">
        <v>45736</v>
      </c>
      <c r="B6407" s="217" t="s">
        <v>311</v>
      </c>
      <c r="C6407" s="218">
        <v>2.4601999999999999</v>
      </c>
    </row>
    <row r="6408" spans="1:3" ht="15" customHeight="1" x14ac:dyDescent="0.25">
      <c r="A6408" s="216">
        <v>45737</v>
      </c>
      <c r="B6408" s="217" t="s">
        <v>311</v>
      </c>
      <c r="C6408" s="218">
        <v>2.5015000000000001</v>
      </c>
    </row>
    <row r="6409" spans="1:3" ht="15" customHeight="1" x14ac:dyDescent="0.25">
      <c r="A6409" s="216">
        <v>45740</v>
      </c>
      <c r="B6409" s="217" t="s">
        <v>311</v>
      </c>
      <c r="C6409" s="218">
        <v>2.5152000000000001</v>
      </c>
    </row>
    <row r="6410" spans="1:3" ht="15" customHeight="1" x14ac:dyDescent="0.25">
      <c r="A6410" s="216">
        <v>45741</v>
      </c>
      <c r="B6410" s="217" t="s">
        <v>311</v>
      </c>
      <c r="C6410" s="218">
        <v>2.5289999999999999</v>
      </c>
    </row>
    <row r="6411" spans="1:3" ht="15" customHeight="1" x14ac:dyDescent="0.25">
      <c r="A6411" s="216">
        <v>45742</v>
      </c>
      <c r="B6411" s="217" t="s">
        <v>311</v>
      </c>
      <c r="C6411" s="218">
        <v>2.5428000000000002</v>
      </c>
    </row>
    <row r="6412" spans="1:3" ht="15" customHeight="1" x14ac:dyDescent="0.25">
      <c r="A6412" s="216">
        <v>45743</v>
      </c>
      <c r="B6412" s="217" t="s">
        <v>311</v>
      </c>
      <c r="C6412" s="218">
        <v>2.5566</v>
      </c>
    </row>
    <row r="6413" spans="1:3" ht="15" customHeight="1" x14ac:dyDescent="0.25">
      <c r="A6413" s="216">
        <v>45744</v>
      </c>
      <c r="B6413" s="217" t="s">
        <v>311</v>
      </c>
      <c r="C6413" s="218">
        <v>2.5981000000000001</v>
      </c>
    </row>
    <row r="6414" spans="1:3" ht="15" customHeight="1" x14ac:dyDescent="0.25">
      <c r="A6414" s="216">
        <v>45747</v>
      </c>
      <c r="B6414" s="217" t="s">
        <v>311</v>
      </c>
      <c r="C6414" s="218">
        <v>2.6120000000000001</v>
      </c>
    </row>
    <row r="6415" spans="1:3" ht="15" customHeight="1" x14ac:dyDescent="0.25">
      <c r="A6415" s="216">
        <v>45748</v>
      </c>
      <c r="B6415" s="217" t="s">
        <v>311</v>
      </c>
      <c r="C6415" s="218">
        <v>2.6257999999999999</v>
      </c>
    </row>
    <row r="6416" spans="1:3" ht="15" customHeight="1" x14ac:dyDescent="0.25">
      <c r="A6416" s="216">
        <v>45749</v>
      </c>
      <c r="B6416" s="217" t="s">
        <v>311</v>
      </c>
      <c r="C6416" s="218">
        <v>2.6396000000000002</v>
      </c>
    </row>
    <row r="6417" spans="1:3" ht="15" customHeight="1" x14ac:dyDescent="0.25">
      <c r="A6417" s="216">
        <v>45750</v>
      </c>
      <c r="B6417" s="217" t="s">
        <v>311</v>
      </c>
      <c r="C6417" s="218">
        <v>2.6534</v>
      </c>
    </row>
    <row r="6418" spans="1:3" ht="15" customHeight="1" x14ac:dyDescent="0.25">
      <c r="A6418" s="216">
        <v>45751</v>
      </c>
      <c r="B6418" s="217" t="s">
        <v>311</v>
      </c>
      <c r="C6418" s="218">
        <v>2.6947999999999999</v>
      </c>
    </row>
    <row r="6419" spans="1:3" ht="15" customHeight="1" x14ac:dyDescent="0.25">
      <c r="A6419" s="216">
        <v>45754</v>
      </c>
      <c r="B6419" s="217" t="s">
        <v>311</v>
      </c>
      <c r="C6419" s="218">
        <v>2.7086000000000001</v>
      </c>
    </row>
    <row r="6420" spans="1:3" ht="15" customHeight="1" x14ac:dyDescent="0.25">
      <c r="A6420" s="216">
        <v>45755</v>
      </c>
      <c r="B6420" s="217" t="s">
        <v>311</v>
      </c>
      <c r="C6420" s="218">
        <v>2.7223000000000002</v>
      </c>
    </row>
    <row r="6421" spans="1:3" ht="15" customHeight="1" x14ac:dyDescent="0.25">
      <c r="A6421" s="216">
        <v>45756</v>
      </c>
      <c r="B6421" s="217" t="s">
        <v>311</v>
      </c>
      <c r="C6421" s="218">
        <v>2.7361</v>
      </c>
    </row>
    <row r="6422" spans="1:3" ht="15" customHeight="1" x14ac:dyDescent="0.25">
      <c r="A6422" s="216">
        <v>45757</v>
      </c>
      <c r="B6422" s="217" t="s">
        <v>311</v>
      </c>
      <c r="C6422" s="218">
        <v>2.7498999999999998</v>
      </c>
    </row>
    <row r="6423" spans="1:3" ht="15" customHeight="1" x14ac:dyDescent="0.25">
      <c r="A6423" s="216">
        <v>45758</v>
      </c>
      <c r="B6423" s="217" t="s">
        <v>311</v>
      </c>
      <c r="C6423" s="218">
        <v>2.7913000000000001</v>
      </c>
    </row>
    <row r="6424" spans="1:3" ht="15" customHeight="1" x14ac:dyDescent="0.25">
      <c r="A6424" s="216">
        <v>45761</v>
      </c>
      <c r="B6424" s="217" t="s">
        <v>311</v>
      </c>
      <c r="C6424" s="218">
        <v>2.8050000000000002</v>
      </c>
    </row>
    <row r="6425" spans="1:3" ht="15" customHeight="1" x14ac:dyDescent="0.25">
      <c r="A6425" s="216">
        <v>45762</v>
      </c>
      <c r="B6425" s="217" t="s">
        <v>311</v>
      </c>
      <c r="C6425" s="218">
        <v>2.8187000000000002</v>
      </c>
    </row>
    <row r="6426" spans="1:3" ht="15" customHeight="1" x14ac:dyDescent="0.25">
      <c r="A6426" s="216">
        <v>45763</v>
      </c>
      <c r="B6426" s="217" t="s">
        <v>311</v>
      </c>
      <c r="C6426" s="218">
        <v>2.8325</v>
      </c>
    </row>
    <row r="6427" spans="1:3" ht="15" customHeight="1" x14ac:dyDescent="0.25">
      <c r="A6427" s="216">
        <v>45764</v>
      </c>
      <c r="B6427" s="217" t="s">
        <v>311</v>
      </c>
      <c r="C6427" s="218">
        <v>2.8875000000000002</v>
      </c>
    </row>
    <row r="6428" spans="1:3" ht="15" customHeight="1" x14ac:dyDescent="0.25">
      <c r="A6428" s="216">
        <v>45768</v>
      </c>
      <c r="B6428" s="217" t="s">
        <v>311</v>
      </c>
      <c r="C6428" s="218">
        <v>2.9013</v>
      </c>
    </row>
    <row r="6429" spans="1:3" ht="15" customHeight="1" x14ac:dyDescent="0.25">
      <c r="A6429" s="216">
        <v>45769</v>
      </c>
      <c r="B6429" s="217" t="s">
        <v>311</v>
      </c>
      <c r="C6429" s="218">
        <v>2.915</v>
      </c>
    </row>
    <row r="6430" spans="1:3" ht="15" customHeight="1" x14ac:dyDescent="0.25">
      <c r="A6430" s="216">
        <v>45770</v>
      </c>
      <c r="B6430" s="217" t="s">
        <v>311</v>
      </c>
      <c r="C6430" s="218">
        <v>2.9287000000000001</v>
      </c>
    </row>
    <row r="6431" spans="1:3" ht="15" customHeight="1" x14ac:dyDescent="0.25">
      <c r="A6431" s="216">
        <v>45771</v>
      </c>
      <c r="B6431" s="217" t="s">
        <v>311</v>
      </c>
      <c r="C6431" s="218">
        <v>2.9424999999999999</v>
      </c>
    </row>
    <row r="6432" spans="1:3" ht="15" customHeight="1" x14ac:dyDescent="0.25">
      <c r="A6432" s="216">
        <v>45772</v>
      </c>
      <c r="B6432" s="217" t="s">
        <v>311</v>
      </c>
      <c r="C6432" s="218">
        <v>2.9836999999999998</v>
      </c>
    </row>
    <row r="6433" spans="1:3" ht="15" customHeight="1" x14ac:dyDescent="0.25">
      <c r="A6433" s="216">
        <v>45775</v>
      </c>
      <c r="B6433" s="217" t="s">
        <v>311</v>
      </c>
      <c r="C6433" s="218">
        <v>2.9973999999999998</v>
      </c>
    </row>
    <row r="6434" spans="1:3" ht="15" customHeight="1" x14ac:dyDescent="0.25">
      <c r="A6434" s="216">
        <v>45776</v>
      </c>
      <c r="B6434" s="217" t="s">
        <v>311</v>
      </c>
      <c r="C6434" s="218">
        <v>3.0112000000000001</v>
      </c>
    </row>
    <row r="6435" spans="1:3" ht="15" customHeight="1" x14ac:dyDescent="0.25">
      <c r="A6435" s="216">
        <v>45777</v>
      </c>
      <c r="B6435" s="217" t="s">
        <v>311</v>
      </c>
      <c r="C6435" s="218">
        <v>3.0249999999999999</v>
      </c>
    </row>
    <row r="6436" spans="1:3" ht="15" customHeight="1" x14ac:dyDescent="0.25">
      <c r="A6436" s="216">
        <v>45778</v>
      </c>
      <c r="B6436" s="217" t="s">
        <v>311</v>
      </c>
      <c r="C6436" s="218">
        <v>3.0388000000000002</v>
      </c>
    </row>
    <row r="6437" spans="1:3" ht="15" customHeight="1" x14ac:dyDescent="0.25">
      <c r="A6437" s="216">
        <v>45779</v>
      </c>
      <c r="B6437" s="217" t="s">
        <v>311</v>
      </c>
      <c r="C6437" s="218">
        <v>3.0800999999999998</v>
      </c>
    </row>
    <row r="6438" spans="1:3" ht="15" customHeight="1" x14ac:dyDescent="0.25">
      <c r="A6438" s="216">
        <v>45782</v>
      </c>
      <c r="B6438" s="217" t="s">
        <v>311</v>
      </c>
      <c r="C6438" s="218">
        <v>3.0939000000000001</v>
      </c>
    </row>
    <row r="6439" spans="1:3" ht="15" customHeight="1" x14ac:dyDescent="0.25">
      <c r="A6439" s="216">
        <v>45783</v>
      </c>
      <c r="B6439" s="217" t="s">
        <v>311</v>
      </c>
      <c r="C6439" s="218">
        <v>3.1076999999999999</v>
      </c>
    </row>
    <row r="6440" spans="1:3" ht="15" customHeight="1" x14ac:dyDescent="0.25">
      <c r="A6440" s="216">
        <v>45784</v>
      </c>
      <c r="B6440" s="217" t="s">
        <v>311</v>
      </c>
      <c r="C6440" s="218">
        <v>3.1214</v>
      </c>
    </row>
    <row r="6441" spans="1:3" ht="15" customHeight="1" x14ac:dyDescent="0.25">
      <c r="A6441" s="216">
        <v>45785</v>
      </c>
      <c r="B6441" s="217" t="s">
        <v>311</v>
      </c>
      <c r="C6441" s="218">
        <v>3.1351</v>
      </c>
    </row>
    <row r="6442" spans="1:3" ht="15" customHeight="1" x14ac:dyDescent="0.25">
      <c r="A6442" s="216">
        <v>45786</v>
      </c>
      <c r="B6442" s="217" t="s">
        <v>311</v>
      </c>
      <c r="C6442" s="218">
        <v>3.1762999999999999</v>
      </c>
    </row>
    <row r="6443" spans="1:3" ht="15" customHeight="1" x14ac:dyDescent="0.25">
      <c r="A6443" s="216">
        <v>45789</v>
      </c>
      <c r="B6443" s="217" t="s">
        <v>311</v>
      </c>
      <c r="C6443" s="218">
        <v>3.1901000000000002</v>
      </c>
    </row>
    <row r="6444" spans="1:3" ht="15" customHeight="1" x14ac:dyDescent="0.25">
      <c r="A6444" s="216">
        <v>45790</v>
      </c>
      <c r="B6444" s="217" t="s">
        <v>311</v>
      </c>
      <c r="C6444" s="218">
        <v>3.2038000000000002</v>
      </c>
    </row>
    <row r="6445" spans="1:3" ht="15" customHeight="1" x14ac:dyDescent="0.25">
      <c r="A6445" s="216">
        <v>45791</v>
      </c>
      <c r="B6445" s="217" t="s">
        <v>311</v>
      </c>
      <c r="C6445" s="218">
        <v>3.2174999999999998</v>
      </c>
    </row>
    <row r="6446" spans="1:3" ht="15" customHeight="1" x14ac:dyDescent="0.25">
      <c r="A6446" s="216">
        <v>45792</v>
      </c>
      <c r="B6446" s="217" t="s">
        <v>311</v>
      </c>
      <c r="C6446" s="218">
        <v>3.2313000000000001</v>
      </c>
    </row>
    <row r="6447" spans="1:3" ht="15" customHeight="1" x14ac:dyDescent="0.25">
      <c r="A6447" s="216">
        <v>45793</v>
      </c>
      <c r="B6447" s="217" t="s">
        <v>311</v>
      </c>
      <c r="C6447" s="218">
        <v>3.2725</v>
      </c>
    </row>
    <row r="6448" spans="1:3" ht="15" customHeight="1" x14ac:dyDescent="0.25">
      <c r="A6448" s="216">
        <v>45796</v>
      </c>
      <c r="B6448" s="217" t="s">
        <v>311</v>
      </c>
      <c r="C6448" s="218">
        <v>3.2863000000000002</v>
      </c>
    </row>
    <row r="6449" spans="1:3" ht="15" customHeight="1" x14ac:dyDescent="0.25">
      <c r="A6449" s="216">
        <v>45797</v>
      </c>
      <c r="B6449" s="217" t="s">
        <v>311</v>
      </c>
      <c r="C6449" s="218">
        <v>3.3</v>
      </c>
    </row>
    <row r="6450" spans="1:3" ht="15" customHeight="1" x14ac:dyDescent="0.25">
      <c r="A6450" s="216">
        <v>45798</v>
      </c>
      <c r="B6450" s="217" t="s">
        <v>311</v>
      </c>
      <c r="C6450" s="218">
        <v>3.3138000000000001</v>
      </c>
    </row>
    <row r="6451" spans="1:3" ht="15" customHeight="1" x14ac:dyDescent="0.25">
      <c r="A6451" s="216">
        <v>45799</v>
      </c>
      <c r="B6451" s="217" t="s">
        <v>311</v>
      </c>
      <c r="C6451" s="218">
        <v>3.3275000000000001</v>
      </c>
    </row>
    <row r="6452" spans="1:3" ht="15" customHeight="1" x14ac:dyDescent="0.25">
      <c r="A6452" s="216">
        <v>45800</v>
      </c>
      <c r="B6452" s="217" t="s">
        <v>311</v>
      </c>
      <c r="C6452" s="218">
        <v>3.3824000000000001</v>
      </c>
    </row>
    <row r="6453" spans="1:3" ht="15" customHeight="1" x14ac:dyDescent="0.25">
      <c r="A6453" s="216">
        <v>45804</v>
      </c>
      <c r="B6453" s="217" t="s">
        <v>311</v>
      </c>
      <c r="C6453" s="218">
        <v>3.3961000000000001</v>
      </c>
    </row>
    <row r="6454" spans="1:3" ht="15" customHeight="1" x14ac:dyDescent="0.25">
      <c r="A6454" s="216">
        <v>45805</v>
      </c>
      <c r="B6454" s="217" t="s">
        <v>311</v>
      </c>
      <c r="C6454" s="218">
        <v>3.4098999999999999</v>
      </c>
    </row>
    <row r="6455" spans="1:3" ht="15" customHeight="1" x14ac:dyDescent="0.25">
      <c r="A6455" s="216">
        <v>45806</v>
      </c>
      <c r="B6455" s="217" t="s">
        <v>311</v>
      </c>
      <c r="C6455" s="218">
        <v>3.4237000000000002</v>
      </c>
    </row>
    <row r="6456" spans="1:3" ht="15" customHeight="1" x14ac:dyDescent="0.25">
      <c r="A6456" s="216">
        <v>45807</v>
      </c>
      <c r="B6456" s="217" t="s">
        <v>311</v>
      </c>
      <c r="C6456" s="218">
        <v>3.4649999999999999</v>
      </c>
    </row>
    <row r="6457" spans="1:3" ht="15" customHeight="1" x14ac:dyDescent="0.25">
      <c r="A6457" s="216">
        <v>45810</v>
      </c>
      <c r="B6457" s="217" t="s">
        <v>311</v>
      </c>
      <c r="C6457" s="218">
        <v>3.4788000000000001</v>
      </c>
    </row>
    <row r="6458" spans="1:3" ht="15" customHeight="1" x14ac:dyDescent="0.25">
      <c r="A6458" s="216">
        <v>45811</v>
      </c>
      <c r="B6458" s="217" t="s">
        <v>311</v>
      </c>
      <c r="C6458" s="218">
        <v>3.4925000000000002</v>
      </c>
    </row>
    <row r="6459" spans="1:3" ht="15" customHeight="1" x14ac:dyDescent="0.25">
      <c r="A6459" s="216">
        <v>45812</v>
      </c>
      <c r="B6459" s="217" t="s">
        <v>311</v>
      </c>
      <c r="C6459" s="218">
        <v>3.5063</v>
      </c>
    </row>
    <row r="6460" spans="1:3" ht="15" customHeight="1" x14ac:dyDescent="0.25">
      <c r="A6460" s="216">
        <v>45813</v>
      </c>
      <c r="B6460" s="217" t="s">
        <v>311</v>
      </c>
      <c r="C6460" s="218">
        <v>3.52</v>
      </c>
    </row>
    <row r="6461" spans="1:3" ht="15" customHeight="1" x14ac:dyDescent="0.25">
      <c r="A6461" s="216">
        <v>45814</v>
      </c>
      <c r="B6461" s="217" t="s">
        <v>311</v>
      </c>
      <c r="C6461" s="218">
        <v>3.5611000000000002</v>
      </c>
    </row>
    <row r="6462" spans="1:3" ht="15" customHeight="1" x14ac:dyDescent="0.25">
      <c r="A6462" s="216">
        <v>45817</v>
      </c>
      <c r="B6462" s="217" t="s">
        <v>311</v>
      </c>
      <c r="C6462" s="218">
        <v>3.5748000000000002</v>
      </c>
    </row>
    <row r="6463" spans="1:3" ht="15" customHeight="1" x14ac:dyDescent="0.25">
      <c r="A6463" s="216">
        <v>45818</v>
      </c>
      <c r="B6463" s="217" t="s">
        <v>311</v>
      </c>
      <c r="C6463" s="218">
        <v>3.5884999999999998</v>
      </c>
    </row>
    <row r="6464" spans="1:3" ht="15" customHeight="1" x14ac:dyDescent="0.25">
      <c r="A6464" s="216">
        <v>45819</v>
      </c>
      <c r="B6464" s="217" t="s">
        <v>311</v>
      </c>
      <c r="C6464" s="218">
        <v>3.6021999999999998</v>
      </c>
    </row>
    <row r="6465" spans="1:3" ht="15" customHeight="1" x14ac:dyDescent="0.25">
      <c r="A6465" s="216">
        <v>45820</v>
      </c>
      <c r="B6465" s="217" t="s">
        <v>311</v>
      </c>
      <c r="C6465" s="218">
        <v>3.6160000000000001</v>
      </c>
    </row>
    <row r="6466" spans="1:3" ht="15" customHeight="1" x14ac:dyDescent="0.25">
      <c r="A6466" s="216">
        <v>45821</v>
      </c>
      <c r="B6466" s="217" t="s">
        <v>311</v>
      </c>
      <c r="C6466" s="218">
        <v>3.6572</v>
      </c>
    </row>
    <row r="6467" spans="1:3" ht="15" customHeight="1" x14ac:dyDescent="0.25">
      <c r="A6467" s="216">
        <v>45824</v>
      </c>
      <c r="B6467" s="217" t="s">
        <v>311</v>
      </c>
      <c r="C6467" s="218">
        <v>3.6709000000000001</v>
      </c>
    </row>
    <row r="6468" spans="1:3" ht="15" customHeight="1" x14ac:dyDescent="0.25">
      <c r="A6468" s="216">
        <v>45825</v>
      </c>
      <c r="B6468" s="217" t="s">
        <v>311</v>
      </c>
      <c r="C6468" s="218">
        <v>3.6846999999999999</v>
      </c>
    </row>
    <row r="6469" spans="1:3" ht="15" customHeight="1" x14ac:dyDescent="0.25">
      <c r="A6469" s="216">
        <v>45826</v>
      </c>
      <c r="B6469" s="217" t="s">
        <v>311</v>
      </c>
      <c r="C6469" s="218">
        <v>3.7122000000000002</v>
      </c>
    </row>
    <row r="6470" spans="1:3" ht="15" customHeight="1" x14ac:dyDescent="0.25">
      <c r="A6470" s="216">
        <v>45828</v>
      </c>
      <c r="B6470" s="217" t="s">
        <v>311</v>
      </c>
      <c r="C6470" s="218">
        <v>3.7534000000000001</v>
      </c>
    </row>
    <row r="6471" spans="1:3" ht="15" customHeight="1" x14ac:dyDescent="0.25">
      <c r="A6471" s="216">
        <v>45831</v>
      </c>
      <c r="B6471" s="217" t="s">
        <v>311</v>
      </c>
      <c r="C6471" s="218">
        <v>3.7671999999999999</v>
      </c>
    </row>
    <row r="6472" spans="1:3" ht="15" customHeight="1" x14ac:dyDescent="0.25">
      <c r="A6472" s="216">
        <v>45832</v>
      </c>
      <c r="B6472" s="217" t="s">
        <v>311</v>
      </c>
      <c r="C6472" s="218">
        <v>3.7808999999999999</v>
      </c>
    </row>
    <row r="6473" spans="1:3" ht="15" customHeight="1" x14ac:dyDescent="0.25">
      <c r="A6473" s="216">
        <v>45833</v>
      </c>
      <c r="B6473" s="217" t="s">
        <v>311</v>
      </c>
      <c r="C6473" s="218">
        <v>3.7947000000000002</v>
      </c>
    </row>
    <row r="6474" spans="1:3" ht="15" customHeight="1" x14ac:dyDescent="0.25">
      <c r="A6474" s="216">
        <v>45834</v>
      </c>
      <c r="B6474" s="217" t="s">
        <v>311</v>
      </c>
      <c r="C6474" s="218">
        <v>3.8085</v>
      </c>
    </row>
    <row r="6475" spans="1:3" ht="15" customHeight="1" x14ac:dyDescent="0.25">
      <c r="A6475" s="216">
        <v>45835</v>
      </c>
      <c r="B6475" s="217" t="s">
        <v>311</v>
      </c>
      <c r="C6475" s="218">
        <v>3.85</v>
      </c>
    </row>
    <row r="6476" spans="1:3" ht="15" customHeight="1" x14ac:dyDescent="0.25">
      <c r="A6476" s="216">
        <v>45838</v>
      </c>
      <c r="B6476" s="217" t="s">
        <v>311</v>
      </c>
      <c r="C6476" s="218">
        <v>3.8637999999999999</v>
      </c>
    </row>
    <row r="6477" spans="1:3" ht="15" customHeight="1" x14ac:dyDescent="0.25">
      <c r="A6477" s="216">
        <v>45839</v>
      </c>
      <c r="B6477" s="217" t="s">
        <v>311</v>
      </c>
      <c r="C6477" s="218">
        <v>3.8776000000000002</v>
      </c>
    </row>
    <row r="6478" spans="1:3" ht="15" customHeight="1" x14ac:dyDescent="0.25">
      <c r="A6478" s="216">
        <v>45840</v>
      </c>
      <c r="B6478" s="217" t="s">
        <v>311</v>
      </c>
      <c r="C6478" s="218">
        <v>3.8915000000000002</v>
      </c>
    </row>
    <row r="6479" spans="1:3" ht="15" customHeight="1" x14ac:dyDescent="0.25">
      <c r="A6479" s="216">
        <v>45841</v>
      </c>
      <c r="B6479" s="217" t="s">
        <v>311</v>
      </c>
      <c r="C6479" s="218">
        <v>3.9468000000000001</v>
      </c>
    </row>
    <row r="6480" spans="1:3" ht="15" customHeight="1" x14ac:dyDescent="0.25">
      <c r="A6480" s="216">
        <v>45845</v>
      </c>
      <c r="B6480" s="217" t="s">
        <v>311</v>
      </c>
      <c r="C6480" s="218">
        <v>3.9605999999999999</v>
      </c>
    </row>
    <row r="6481" spans="1:3" ht="15" customHeight="1" x14ac:dyDescent="0.25">
      <c r="A6481" s="216">
        <v>45846</v>
      </c>
      <c r="B6481" s="217" t="s">
        <v>311</v>
      </c>
      <c r="C6481" s="218">
        <v>3.9744000000000002</v>
      </c>
    </row>
    <row r="6482" spans="1:3" ht="15" customHeight="1" x14ac:dyDescent="0.25">
      <c r="A6482" s="216">
        <v>45847</v>
      </c>
      <c r="B6482" s="217" t="s">
        <v>311</v>
      </c>
      <c r="C6482" s="218">
        <v>3.9882</v>
      </c>
    </row>
    <row r="6483" spans="1:3" ht="15" customHeight="1" x14ac:dyDescent="0.25">
      <c r="A6483" s="216">
        <v>45848</v>
      </c>
      <c r="B6483" s="217" t="s">
        <v>311</v>
      </c>
      <c r="C6483" s="218">
        <v>4.0019</v>
      </c>
    </row>
    <row r="6484" spans="1:3" ht="15" customHeight="1" x14ac:dyDescent="0.25">
      <c r="A6484" s="216">
        <v>45849</v>
      </c>
      <c r="B6484" s="217" t="s">
        <v>311</v>
      </c>
      <c r="C6484" s="218">
        <v>4.0431999999999997</v>
      </c>
    </row>
    <row r="6485" spans="1:3" ht="15" customHeight="1" x14ac:dyDescent="0.25">
      <c r="A6485" s="216">
        <v>45852</v>
      </c>
      <c r="B6485" s="217" t="s">
        <v>311</v>
      </c>
      <c r="C6485" s="218">
        <v>4.0570000000000004</v>
      </c>
    </row>
    <row r="6486" spans="1:3" ht="15" customHeight="1" x14ac:dyDescent="0.25">
      <c r="A6486" s="216">
        <v>45853</v>
      </c>
      <c r="B6486" s="217" t="s">
        <v>311</v>
      </c>
      <c r="C6486" s="218">
        <v>4.0707000000000004</v>
      </c>
    </row>
    <row r="6487" spans="1:3" ht="15" customHeight="1" x14ac:dyDescent="0.25">
      <c r="A6487" s="216">
        <v>45854</v>
      </c>
      <c r="B6487" s="217" t="s">
        <v>311</v>
      </c>
      <c r="C6487" s="218">
        <v>4.0846</v>
      </c>
    </row>
    <row r="6488" spans="1:3" ht="15" customHeight="1" x14ac:dyDescent="0.25">
      <c r="A6488" s="216">
        <v>45855</v>
      </c>
      <c r="B6488" s="217" t="s">
        <v>311</v>
      </c>
      <c r="C6488" s="218">
        <v>4.0983999999999998</v>
      </c>
    </row>
    <row r="6489" spans="1:3" ht="15" customHeight="1" x14ac:dyDescent="0.25">
      <c r="A6489" s="216">
        <v>45856</v>
      </c>
      <c r="B6489" s="217" t="s">
        <v>311</v>
      </c>
      <c r="C6489" s="218">
        <v>4.1398000000000001</v>
      </c>
    </row>
    <row r="6490" spans="1:3" ht="15" customHeight="1" x14ac:dyDescent="0.25">
      <c r="A6490" s="216">
        <v>45859</v>
      </c>
      <c r="B6490" s="217" t="s">
        <v>311</v>
      </c>
      <c r="C6490" s="218">
        <v>4.1536</v>
      </c>
    </row>
    <row r="6491" spans="1:3" ht="15" customHeight="1" x14ac:dyDescent="0.25">
      <c r="A6491" s="216">
        <v>45860</v>
      </c>
      <c r="B6491" s="217" t="s">
        <v>311</v>
      </c>
      <c r="C6491" s="218">
        <v>4.1673</v>
      </c>
    </row>
    <row r="6492" spans="1:3" ht="15" customHeight="1" x14ac:dyDescent="0.25">
      <c r="A6492" s="216">
        <v>45861</v>
      </c>
      <c r="B6492" s="217" t="s">
        <v>311</v>
      </c>
      <c r="C6492" s="218">
        <v>4.1810999999999998</v>
      </c>
    </row>
    <row r="6493" spans="1:3" ht="15" customHeight="1" x14ac:dyDescent="0.25">
      <c r="A6493" s="216">
        <v>45862</v>
      </c>
      <c r="B6493" s="217" t="s">
        <v>311</v>
      </c>
      <c r="C6493" s="218">
        <v>4.1948999999999996</v>
      </c>
    </row>
    <row r="6494" spans="1:3" ht="15" customHeight="1" x14ac:dyDescent="0.25">
      <c r="A6494" s="216">
        <v>45863</v>
      </c>
      <c r="B6494" s="217" t="s">
        <v>311</v>
      </c>
      <c r="C6494" s="218">
        <v>4.2363999999999997</v>
      </c>
    </row>
    <row r="6495" spans="1:3" ht="15" customHeight="1" x14ac:dyDescent="0.25">
      <c r="A6495" s="216">
        <v>45866</v>
      </c>
      <c r="B6495" s="217" t="s">
        <v>311</v>
      </c>
      <c r="C6495" s="218">
        <v>4.2502000000000004</v>
      </c>
    </row>
    <row r="6496" spans="1:3" ht="15" customHeight="1" x14ac:dyDescent="0.25">
      <c r="A6496" s="216">
        <v>45867</v>
      </c>
      <c r="B6496" s="217" t="s">
        <v>311</v>
      </c>
      <c r="C6496" s="218">
        <v>4.2641</v>
      </c>
    </row>
    <row r="6497" spans="1:3" ht="15" customHeight="1" x14ac:dyDescent="0.25">
      <c r="A6497" s="216">
        <v>45868</v>
      </c>
      <c r="B6497" s="217" t="s">
        <v>311</v>
      </c>
      <c r="C6497" s="218">
        <v>4.2778999999999998</v>
      </c>
    </row>
    <row r="6498" spans="1:3" ht="15" customHeight="1" x14ac:dyDescent="0.25">
      <c r="A6498" s="216">
        <v>45869</v>
      </c>
      <c r="B6498" s="217" t="s">
        <v>311</v>
      </c>
      <c r="C6498" s="218">
        <v>4.2918000000000003</v>
      </c>
    </row>
    <row r="6499" spans="1:3" ht="15" customHeight="1" x14ac:dyDescent="0.25">
      <c r="A6499" s="216">
        <v>45870</v>
      </c>
      <c r="B6499" s="217" t="s">
        <v>311</v>
      </c>
      <c r="C6499" s="218">
        <v>4.3331999999999997</v>
      </c>
    </row>
    <row r="6500" spans="1:3" ht="15" customHeight="1" x14ac:dyDescent="0.25">
      <c r="A6500" s="216">
        <v>45873</v>
      </c>
      <c r="B6500" s="217" t="s">
        <v>311</v>
      </c>
      <c r="C6500" s="218">
        <v>4.3470000000000004</v>
      </c>
    </row>
    <row r="6501" spans="1:3" ht="15" customHeight="1" x14ac:dyDescent="0.25">
      <c r="A6501" s="216">
        <v>45874</v>
      </c>
      <c r="B6501" s="217" t="s">
        <v>311</v>
      </c>
      <c r="C6501" s="218">
        <v>4.3608000000000002</v>
      </c>
    </row>
    <row r="6502" spans="1:3" ht="15" customHeight="1" x14ac:dyDescent="0.25">
      <c r="A6502" s="216">
        <v>45875</v>
      </c>
      <c r="B6502" s="217" t="s">
        <v>311</v>
      </c>
      <c r="C6502" s="218">
        <v>4.3746</v>
      </c>
    </row>
    <row r="6503" spans="1:3" ht="15" customHeight="1" x14ac:dyDescent="0.25">
      <c r="A6503" s="216">
        <v>45876</v>
      </c>
      <c r="B6503" s="217" t="s">
        <v>311</v>
      </c>
      <c r="C6503" s="218">
        <v>4.3883999999999999</v>
      </c>
    </row>
    <row r="6504" spans="1:3" ht="15" customHeight="1" x14ac:dyDescent="0.25">
      <c r="A6504" s="216">
        <v>45877</v>
      </c>
      <c r="B6504" s="217" t="s">
        <v>311</v>
      </c>
      <c r="C6504" s="218">
        <v>4.4298000000000002</v>
      </c>
    </row>
    <row r="6505" spans="1:3" ht="15" customHeight="1" x14ac:dyDescent="0.25">
      <c r="A6505" s="216">
        <v>45880</v>
      </c>
      <c r="B6505" s="217" t="s">
        <v>311</v>
      </c>
      <c r="C6505" s="218">
        <v>4.4436</v>
      </c>
    </row>
    <row r="6506" spans="1:3" ht="15" customHeight="1" x14ac:dyDescent="0.25">
      <c r="A6506" s="216">
        <v>45881</v>
      </c>
      <c r="B6506" s="217" t="s">
        <v>311</v>
      </c>
      <c r="C6506" s="218">
        <v>4.4573999999999998</v>
      </c>
    </row>
    <row r="6507" spans="1:3" ht="15" customHeight="1" x14ac:dyDescent="0.25">
      <c r="A6507" s="216">
        <v>45882</v>
      </c>
      <c r="B6507" s="217" t="s">
        <v>311</v>
      </c>
      <c r="C6507" s="218">
        <v>4.4711999999999996</v>
      </c>
    </row>
    <row r="6508" spans="1:3" ht="15" customHeight="1" x14ac:dyDescent="0.25">
      <c r="A6508" s="216">
        <v>45883</v>
      </c>
      <c r="B6508" s="217" t="s">
        <v>311</v>
      </c>
      <c r="C6508" s="218">
        <v>4.4850000000000003</v>
      </c>
    </row>
    <row r="6509" spans="1:3" ht="15" customHeight="1" x14ac:dyDescent="0.25">
      <c r="A6509" s="216">
        <v>45884</v>
      </c>
      <c r="B6509" s="217" t="s">
        <v>311</v>
      </c>
      <c r="C6509" s="218">
        <v>4.5265000000000004</v>
      </c>
    </row>
    <row r="6510" spans="1:3" ht="15" customHeight="1" x14ac:dyDescent="0.25">
      <c r="A6510" s="216">
        <v>45887</v>
      </c>
      <c r="B6510" s="217" t="s">
        <v>311</v>
      </c>
      <c r="C6510" s="218">
        <v>4.5403000000000002</v>
      </c>
    </row>
    <row r="6511" spans="1:3" ht="15" customHeight="1" x14ac:dyDescent="0.25">
      <c r="A6511" s="216">
        <v>45888</v>
      </c>
      <c r="B6511" s="217" t="s">
        <v>311</v>
      </c>
      <c r="C6511" s="218">
        <v>4.5541</v>
      </c>
    </row>
    <row r="6512" spans="1:3" ht="15" customHeight="1" x14ac:dyDescent="0.25">
      <c r="A6512" s="216">
        <v>45889</v>
      </c>
      <c r="B6512" s="217" t="s">
        <v>311</v>
      </c>
      <c r="C6512" s="218">
        <v>4.5678999999999998</v>
      </c>
    </row>
    <row r="6513" spans="1:3" ht="15" customHeight="1" x14ac:dyDescent="0.25">
      <c r="A6513" s="216">
        <v>45890</v>
      </c>
      <c r="B6513" s="217" t="s">
        <v>311</v>
      </c>
      <c r="C6513" s="218">
        <v>4.5816999999999997</v>
      </c>
    </row>
    <row r="6514" spans="1:3" ht="15" customHeight="1" x14ac:dyDescent="0.25">
      <c r="A6514" s="216">
        <v>45891</v>
      </c>
      <c r="B6514" s="217" t="s">
        <v>311</v>
      </c>
      <c r="C6514" s="218">
        <v>4.6231999999999998</v>
      </c>
    </row>
    <row r="6515" spans="1:3" ht="15" customHeight="1" x14ac:dyDescent="0.25">
      <c r="A6515" s="216">
        <v>45894</v>
      </c>
      <c r="B6515" s="217" t="s">
        <v>311</v>
      </c>
      <c r="C6515" s="218">
        <v>4.6369999999999996</v>
      </c>
    </row>
    <row r="6516" spans="1:3" ht="15" customHeight="1" x14ac:dyDescent="0.25">
      <c r="A6516" s="216">
        <v>45895</v>
      </c>
      <c r="B6516" s="217" t="s">
        <v>311</v>
      </c>
      <c r="C6516" s="218">
        <v>4.6509</v>
      </c>
    </row>
    <row r="6517" spans="1:3" ht="15" customHeight="1" x14ac:dyDescent="0.25">
      <c r="A6517" s="216">
        <v>45896</v>
      </c>
      <c r="B6517" s="217" t="s">
        <v>311</v>
      </c>
      <c r="C6517" s="218">
        <v>4.6647999999999996</v>
      </c>
    </row>
    <row r="6518" spans="1:3" ht="15" customHeight="1" x14ac:dyDescent="0.25">
      <c r="A6518" s="216">
        <v>45897</v>
      </c>
      <c r="B6518" s="217" t="s">
        <v>311</v>
      </c>
      <c r="C6518" s="218">
        <v>4.6786000000000003</v>
      </c>
    </row>
    <row r="6519" spans="1:3" ht="15" customHeight="1" x14ac:dyDescent="0.25">
      <c r="A6519" s="216">
        <v>45898</v>
      </c>
      <c r="B6519" s="217" t="s">
        <v>311</v>
      </c>
      <c r="C6519" s="218">
        <v>4.7340999999999998</v>
      </c>
    </row>
    <row r="6520" spans="1:3" ht="15" customHeight="1" x14ac:dyDescent="0.25">
      <c r="A6520" s="216">
        <v>45902</v>
      </c>
      <c r="B6520" s="217" t="s">
        <v>311</v>
      </c>
      <c r="C6520" s="218">
        <v>4.7478999999999996</v>
      </c>
    </row>
    <row r="6521" spans="1:3" ht="15" customHeight="1" x14ac:dyDescent="0.25">
      <c r="A6521" s="216">
        <v>45903</v>
      </c>
      <c r="B6521" s="217" t="s">
        <v>311</v>
      </c>
      <c r="C6521" s="218">
        <v>4.7617000000000003</v>
      </c>
    </row>
    <row r="6522" spans="1:3" ht="15" customHeight="1" x14ac:dyDescent="0.25">
      <c r="A6522" s="216">
        <v>45904</v>
      </c>
      <c r="B6522" s="217" t="s">
        <v>311</v>
      </c>
      <c r="C6522" s="218">
        <v>4.7755999999999998</v>
      </c>
    </row>
    <row r="6523" spans="1:3" ht="15" customHeight="1" x14ac:dyDescent="0.25">
      <c r="A6523" s="216">
        <v>45905</v>
      </c>
      <c r="B6523" s="217" t="s">
        <v>311</v>
      </c>
      <c r="C6523" s="218">
        <v>4.8171999999999997</v>
      </c>
    </row>
    <row r="6524" spans="1:3" ht="15" customHeight="1" x14ac:dyDescent="0.25">
      <c r="A6524" s="216">
        <v>45908</v>
      </c>
      <c r="B6524" s="217" t="s">
        <v>311</v>
      </c>
      <c r="C6524" s="218">
        <v>4.8311000000000002</v>
      </c>
    </row>
    <row r="6525" spans="1:3" ht="15" customHeight="1" x14ac:dyDescent="0.25">
      <c r="A6525" s="216">
        <v>45909</v>
      </c>
      <c r="B6525" s="217" t="s">
        <v>311</v>
      </c>
      <c r="C6525" s="218">
        <v>4.8449</v>
      </c>
    </row>
    <row r="6526" spans="1:3" ht="15" customHeight="1" x14ac:dyDescent="0.25">
      <c r="A6526" s="216">
        <v>45910</v>
      </c>
      <c r="B6526" s="217" t="s">
        <v>311</v>
      </c>
      <c r="C6526" s="218">
        <v>4.8587999999999996</v>
      </c>
    </row>
    <row r="6527" spans="1:3" ht="15" customHeight="1" x14ac:dyDescent="0.25">
      <c r="A6527" s="216">
        <v>45911</v>
      </c>
      <c r="B6527" s="217" t="s">
        <v>311</v>
      </c>
      <c r="C6527" s="218">
        <v>4.8726000000000003</v>
      </c>
    </row>
    <row r="6528" spans="1:3" ht="15" customHeight="1" x14ac:dyDescent="0.25">
      <c r="A6528" s="216">
        <v>45912</v>
      </c>
      <c r="B6528" s="217" t="s">
        <v>311</v>
      </c>
      <c r="C6528" s="218">
        <v>4.9142000000000001</v>
      </c>
    </row>
    <row r="6529" spans="1:3" ht="15" customHeight="1" x14ac:dyDescent="0.25">
      <c r="A6529" s="216">
        <v>45915</v>
      </c>
      <c r="B6529" s="217" t="s">
        <v>311</v>
      </c>
      <c r="C6529" s="218">
        <v>4.9280999999999997</v>
      </c>
    </row>
    <row r="6530" spans="1:3" ht="15" customHeight="1" x14ac:dyDescent="0.25">
      <c r="A6530" s="216">
        <v>45916</v>
      </c>
      <c r="B6530" s="217" t="s">
        <v>311</v>
      </c>
      <c r="C6530" s="218">
        <v>4.9420000000000002</v>
      </c>
    </row>
    <row r="6531" spans="1:3" ht="15" customHeight="1" x14ac:dyDescent="0.25">
      <c r="A6531" s="216">
        <v>45917</v>
      </c>
      <c r="B6531" s="217" t="s">
        <v>311</v>
      </c>
      <c r="C6531" s="218">
        <v>4.9558999999999997</v>
      </c>
    </row>
    <row r="6532" spans="1:3" ht="15" customHeight="1" x14ac:dyDescent="0.25">
      <c r="A6532" s="216">
        <v>45918</v>
      </c>
      <c r="B6532" s="217" t="s">
        <v>311</v>
      </c>
      <c r="C6532" s="218">
        <v>4.9694000000000003</v>
      </c>
    </row>
    <row r="6533" spans="1:3" ht="15" customHeight="1" x14ac:dyDescent="0.25">
      <c r="A6533" s="216">
        <v>45919</v>
      </c>
      <c r="B6533" s="217" t="s">
        <v>311</v>
      </c>
      <c r="C6533" s="218">
        <v>5.0096999999999996</v>
      </c>
    </row>
    <row r="6534" spans="1:3" ht="15" customHeight="1" x14ac:dyDescent="0.25">
      <c r="A6534" s="216">
        <v>45922</v>
      </c>
      <c r="B6534" s="217" t="s">
        <v>311</v>
      </c>
      <c r="C6534" s="218">
        <v>5.0231000000000003</v>
      </c>
    </row>
    <row r="6535" spans="1:3" ht="15" customHeight="1" x14ac:dyDescent="0.25">
      <c r="A6535" s="216">
        <v>45923</v>
      </c>
      <c r="B6535" s="217" t="s">
        <v>311</v>
      </c>
      <c r="C6535" s="218">
        <v>5.0364000000000004</v>
      </c>
    </row>
    <row r="6536" spans="1:3" ht="15" customHeight="1" x14ac:dyDescent="0.25">
      <c r="A6536" s="216">
        <v>45924</v>
      </c>
      <c r="B6536" s="217" t="s">
        <v>311</v>
      </c>
      <c r="C6536" s="218">
        <v>5.0496999999999996</v>
      </c>
    </row>
    <row r="6537" spans="1:3" ht="15" customHeight="1" x14ac:dyDescent="0.25">
      <c r="A6537" s="216">
        <v>45925</v>
      </c>
      <c r="B6537" s="217" t="s">
        <v>311</v>
      </c>
      <c r="C6537" s="218">
        <v>5.0631000000000004</v>
      </c>
    </row>
    <row r="6538" spans="1:3" ht="15" customHeight="1" x14ac:dyDescent="0.25">
      <c r="A6538" s="216">
        <v>45926</v>
      </c>
      <c r="B6538" s="217" t="s">
        <v>311</v>
      </c>
      <c r="C6538" s="218">
        <v>5.1032000000000002</v>
      </c>
    </row>
    <row r="6539" spans="1:3" ht="15" customHeight="1" x14ac:dyDescent="0.25">
      <c r="A6539" s="216">
        <v>45929</v>
      </c>
      <c r="B6539" s="217" t="s">
        <v>311</v>
      </c>
      <c r="C6539" s="218">
        <v>5.1166999999999998</v>
      </c>
    </row>
    <row r="6540" spans="1:3" ht="15" customHeight="1" x14ac:dyDescent="0.25">
      <c r="A6540" s="216">
        <v>45930</v>
      </c>
      <c r="B6540" s="217" t="s">
        <v>311</v>
      </c>
      <c r="C6540" s="218">
        <v>5.1300999999999997</v>
      </c>
    </row>
    <row r="6541" spans="1:3" ht="15" customHeight="1" x14ac:dyDescent="0.25">
      <c r="A6541" s="216">
        <v>45566</v>
      </c>
      <c r="B6541" s="217" t="s">
        <v>140</v>
      </c>
      <c r="C6541" s="218">
        <v>9.7000000000000003E-3</v>
      </c>
    </row>
    <row r="6542" spans="1:3" ht="15" customHeight="1" x14ac:dyDescent="0.25">
      <c r="A6542" s="216">
        <v>45567</v>
      </c>
      <c r="B6542" s="217" t="s">
        <v>140</v>
      </c>
      <c r="C6542" s="218">
        <v>1.9400000000000001E-2</v>
      </c>
    </row>
    <row r="6543" spans="1:3" ht="15" customHeight="1" x14ac:dyDescent="0.25">
      <c r="A6543" s="216">
        <v>45568</v>
      </c>
      <c r="B6543" s="217" t="s">
        <v>140</v>
      </c>
      <c r="C6543" s="218">
        <v>2.9100000000000001E-2</v>
      </c>
    </row>
    <row r="6544" spans="1:3" ht="15" customHeight="1" x14ac:dyDescent="0.25">
      <c r="A6544" s="216">
        <v>45569</v>
      </c>
      <c r="B6544" s="217" t="s">
        <v>140</v>
      </c>
      <c r="C6544" s="218">
        <v>5.8099999999999999E-2</v>
      </c>
    </row>
    <row r="6545" spans="1:3" ht="15" customHeight="1" x14ac:dyDescent="0.25">
      <c r="A6545" s="216">
        <v>45572</v>
      </c>
      <c r="B6545" s="217" t="s">
        <v>140</v>
      </c>
      <c r="C6545" s="218">
        <v>6.7799999999999999E-2</v>
      </c>
    </row>
    <row r="6546" spans="1:3" ht="15" customHeight="1" x14ac:dyDescent="0.25">
      <c r="A6546" s="216">
        <v>45573</v>
      </c>
      <c r="B6546" s="217" t="s">
        <v>140</v>
      </c>
      <c r="C6546" s="218">
        <v>7.7399999999999997E-2</v>
      </c>
    </row>
    <row r="6547" spans="1:3" ht="15" customHeight="1" x14ac:dyDescent="0.25">
      <c r="A6547" s="216">
        <v>45574</v>
      </c>
      <c r="B6547" s="217" t="s">
        <v>140</v>
      </c>
      <c r="C6547" s="218">
        <v>8.6999999999999994E-2</v>
      </c>
    </row>
    <row r="6548" spans="1:3" ht="15" customHeight="1" x14ac:dyDescent="0.25">
      <c r="A6548" s="216">
        <v>45575</v>
      </c>
      <c r="B6548" s="217" t="s">
        <v>140</v>
      </c>
      <c r="C6548" s="218">
        <v>9.6600000000000005E-2</v>
      </c>
    </row>
    <row r="6549" spans="1:3" ht="15" customHeight="1" x14ac:dyDescent="0.25">
      <c r="A6549" s="216">
        <v>45576</v>
      </c>
      <c r="B6549" s="217" t="s">
        <v>140</v>
      </c>
      <c r="C6549" s="218">
        <v>0.12540000000000001</v>
      </c>
    </row>
    <row r="6550" spans="1:3" ht="15" customHeight="1" x14ac:dyDescent="0.25">
      <c r="A6550" s="216">
        <v>45579</v>
      </c>
      <c r="B6550" s="217" t="s">
        <v>140</v>
      </c>
      <c r="C6550" s="218">
        <v>0.13500000000000001</v>
      </c>
    </row>
    <row r="6551" spans="1:3" ht="15" customHeight="1" x14ac:dyDescent="0.25">
      <c r="A6551" s="216">
        <v>45580</v>
      </c>
      <c r="B6551" s="217" t="s">
        <v>140</v>
      </c>
      <c r="C6551" s="218">
        <v>0.14460000000000001</v>
      </c>
    </row>
    <row r="6552" spans="1:3" ht="15" customHeight="1" x14ac:dyDescent="0.25">
      <c r="A6552" s="216">
        <v>45581</v>
      </c>
      <c r="B6552" s="217" t="s">
        <v>140</v>
      </c>
      <c r="C6552" s="218">
        <v>0.15409999999999999</v>
      </c>
    </row>
    <row r="6553" spans="1:3" ht="15" customHeight="1" x14ac:dyDescent="0.25">
      <c r="A6553" s="216">
        <v>45582</v>
      </c>
      <c r="B6553" s="217" t="s">
        <v>140</v>
      </c>
      <c r="C6553" s="218">
        <v>0.16370000000000001</v>
      </c>
    </row>
    <row r="6554" spans="1:3" ht="15" customHeight="1" x14ac:dyDescent="0.25">
      <c r="A6554" s="216">
        <v>45583</v>
      </c>
      <c r="B6554" s="217" t="s">
        <v>140</v>
      </c>
      <c r="C6554" s="218">
        <v>0.19239999999999999</v>
      </c>
    </row>
    <row r="6555" spans="1:3" ht="15" customHeight="1" x14ac:dyDescent="0.25">
      <c r="A6555" s="216">
        <v>45586</v>
      </c>
      <c r="B6555" s="217" t="s">
        <v>140</v>
      </c>
      <c r="C6555" s="218">
        <v>0.2019</v>
      </c>
    </row>
    <row r="6556" spans="1:3" ht="15" customHeight="1" x14ac:dyDescent="0.25">
      <c r="A6556" s="216">
        <v>45587</v>
      </c>
      <c r="B6556" s="217" t="s">
        <v>140</v>
      </c>
      <c r="C6556" s="218">
        <v>0.21149999999999999</v>
      </c>
    </row>
    <row r="6557" spans="1:3" ht="15" customHeight="1" x14ac:dyDescent="0.25">
      <c r="A6557" s="216">
        <v>45588</v>
      </c>
      <c r="B6557" s="217" t="s">
        <v>140</v>
      </c>
      <c r="C6557" s="218">
        <v>0.22090000000000001</v>
      </c>
    </row>
    <row r="6558" spans="1:3" ht="15" customHeight="1" x14ac:dyDescent="0.25">
      <c r="A6558" s="216">
        <v>45589</v>
      </c>
      <c r="B6558" s="217" t="s">
        <v>140</v>
      </c>
      <c r="C6558" s="218">
        <v>0.2301</v>
      </c>
    </row>
    <row r="6559" spans="1:3" ht="15" customHeight="1" x14ac:dyDescent="0.25">
      <c r="A6559" s="216">
        <v>45590</v>
      </c>
      <c r="B6559" s="217" t="s">
        <v>140</v>
      </c>
      <c r="C6559" s="218">
        <v>0.25790000000000002</v>
      </c>
    </row>
    <row r="6560" spans="1:3" ht="15" customHeight="1" x14ac:dyDescent="0.25">
      <c r="A6560" s="216">
        <v>45593</v>
      </c>
      <c r="B6560" s="217" t="s">
        <v>140</v>
      </c>
      <c r="C6560" s="218">
        <v>0.26719999999999999</v>
      </c>
    </row>
    <row r="6561" spans="1:3" ht="15" customHeight="1" x14ac:dyDescent="0.25">
      <c r="A6561" s="216">
        <v>45594</v>
      </c>
      <c r="B6561" s="217" t="s">
        <v>140</v>
      </c>
      <c r="C6561" s="218">
        <v>0.27639999999999998</v>
      </c>
    </row>
    <row r="6562" spans="1:3" ht="15" customHeight="1" x14ac:dyDescent="0.25">
      <c r="A6562" s="216">
        <v>45595</v>
      </c>
      <c r="B6562" s="217" t="s">
        <v>140</v>
      </c>
      <c r="C6562" s="218">
        <v>0.28549999999999998</v>
      </c>
    </row>
    <row r="6563" spans="1:3" ht="15" customHeight="1" x14ac:dyDescent="0.25">
      <c r="A6563" s="216">
        <v>45596</v>
      </c>
      <c r="B6563" s="217" t="s">
        <v>140</v>
      </c>
      <c r="C6563" s="218">
        <v>0.29470000000000002</v>
      </c>
    </row>
    <row r="6564" spans="1:3" ht="15" customHeight="1" x14ac:dyDescent="0.25">
      <c r="A6564" s="216">
        <v>45597</v>
      </c>
      <c r="B6564" s="217" t="s">
        <v>140</v>
      </c>
      <c r="C6564" s="218">
        <v>0.32200000000000001</v>
      </c>
    </row>
    <row r="6565" spans="1:3" ht="15" customHeight="1" x14ac:dyDescent="0.25">
      <c r="A6565" s="216">
        <v>45600</v>
      </c>
      <c r="B6565" s="217" t="s">
        <v>140</v>
      </c>
      <c r="C6565" s="218">
        <v>0.33110000000000001</v>
      </c>
    </row>
    <row r="6566" spans="1:3" ht="15" customHeight="1" x14ac:dyDescent="0.25">
      <c r="A6566" s="216">
        <v>45601</v>
      </c>
      <c r="B6566" s="217" t="s">
        <v>140</v>
      </c>
      <c r="C6566" s="218">
        <v>0.34010000000000001</v>
      </c>
    </row>
    <row r="6567" spans="1:3" ht="15" customHeight="1" x14ac:dyDescent="0.25">
      <c r="A6567" s="216">
        <v>45602</v>
      </c>
      <c r="B6567" s="217" t="s">
        <v>140</v>
      </c>
      <c r="C6567" s="218">
        <v>0.34920000000000001</v>
      </c>
    </row>
    <row r="6568" spans="1:3" ht="15" customHeight="1" x14ac:dyDescent="0.25">
      <c r="A6568" s="216">
        <v>45603</v>
      </c>
      <c r="B6568" s="217" t="s">
        <v>140</v>
      </c>
      <c r="C6568" s="218">
        <v>0.35820000000000002</v>
      </c>
    </row>
    <row r="6569" spans="1:3" ht="15" customHeight="1" x14ac:dyDescent="0.25">
      <c r="A6569" s="216">
        <v>45604</v>
      </c>
      <c r="B6569" s="217" t="s">
        <v>140</v>
      </c>
      <c r="C6569" s="218">
        <v>0.38529999999999998</v>
      </c>
    </row>
    <row r="6570" spans="1:3" ht="15" customHeight="1" x14ac:dyDescent="0.25">
      <c r="A6570" s="216">
        <v>45607</v>
      </c>
      <c r="B6570" s="217" t="s">
        <v>140</v>
      </c>
      <c r="C6570" s="218">
        <v>0.39429999999999998</v>
      </c>
    </row>
    <row r="6571" spans="1:3" ht="15" customHeight="1" x14ac:dyDescent="0.25">
      <c r="A6571" s="216">
        <v>45608</v>
      </c>
      <c r="B6571" s="217" t="s">
        <v>140</v>
      </c>
      <c r="C6571" s="218">
        <v>0.40329999999999999</v>
      </c>
    </row>
    <row r="6572" spans="1:3" ht="15" customHeight="1" x14ac:dyDescent="0.25">
      <c r="A6572" s="216">
        <v>45609</v>
      </c>
      <c r="B6572" s="217" t="s">
        <v>140</v>
      </c>
      <c r="C6572" s="218">
        <v>0.4123</v>
      </c>
    </row>
    <row r="6573" spans="1:3" ht="15" customHeight="1" x14ac:dyDescent="0.25">
      <c r="A6573" s="216">
        <v>45610</v>
      </c>
      <c r="B6573" s="217" t="s">
        <v>140</v>
      </c>
      <c r="C6573" s="218">
        <v>0.42120000000000002</v>
      </c>
    </row>
    <row r="6574" spans="1:3" ht="15" customHeight="1" x14ac:dyDescent="0.25">
      <c r="A6574" s="216">
        <v>45611</v>
      </c>
      <c r="B6574" s="217" t="s">
        <v>140</v>
      </c>
      <c r="C6574" s="218">
        <v>0.4481</v>
      </c>
    </row>
    <row r="6575" spans="1:3" ht="15" customHeight="1" x14ac:dyDescent="0.25">
      <c r="A6575" s="216">
        <v>45614</v>
      </c>
      <c r="B6575" s="217" t="s">
        <v>140</v>
      </c>
      <c r="C6575" s="218">
        <v>0.45710000000000001</v>
      </c>
    </row>
    <row r="6576" spans="1:3" ht="15" customHeight="1" x14ac:dyDescent="0.25">
      <c r="A6576" s="216">
        <v>45615</v>
      </c>
      <c r="B6576" s="217" t="s">
        <v>140</v>
      </c>
      <c r="C6576" s="218">
        <v>0.46600000000000003</v>
      </c>
    </row>
    <row r="6577" spans="1:3" ht="15" customHeight="1" x14ac:dyDescent="0.25">
      <c r="A6577" s="216">
        <v>45616</v>
      </c>
      <c r="B6577" s="217" t="s">
        <v>140</v>
      </c>
      <c r="C6577" s="218">
        <v>0.47499999999999998</v>
      </c>
    </row>
    <row r="6578" spans="1:3" ht="15" customHeight="1" x14ac:dyDescent="0.25">
      <c r="A6578" s="216">
        <v>45617</v>
      </c>
      <c r="B6578" s="217" t="s">
        <v>140</v>
      </c>
      <c r="C6578" s="218">
        <v>0.4839</v>
      </c>
    </row>
    <row r="6579" spans="1:3" ht="15" customHeight="1" x14ac:dyDescent="0.25">
      <c r="A6579" s="216">
        <v>45618</v>
      </c>
      <c r="B6579" s="217" t="s">
        <v>140</v>
      </c>
      <c r="C6579" s="218">
        <v>0.51049999999999995</v>
      </c>
    </row>
    <row r="6580" spans="1:3" ht="15" customHeight="1" x14ac:dyDescent="0.25">
      <c r="A6580" s="216">
        <v>45621</v>
      </c>
      <c r="B6580" s="217" t="s">
        <v>140</v>
      </c>
      <c r="C6580" s="218">
        <v>0.51939999999999997</v>
      </c>
    </row>
    <row r="6581" spans="1:3" ht="15" customHeight="1" x14ac:dyDescent="0.25">
      <c r="A6581" s="216">
        <v>45622</v>
      </c>
      <c r="B6581" s="217" t="s">
        <v>140</v>
      </c>
      <c r="C6581" s="218">
        <v>0.5282</v>
      </c>
    </row>
    <row r="6582" spans="1:3" ht="15" customHeight="1" x14ac:dyDescent="0.25">
      <c r="A6582" s="216">
        <v>45623</v>
      </c>
      <c r="B6582" s="217" t="s">
        <v>140</v>
      </c>
      <c r="C6582" s="218">
        <v>0.53710000000000002</v>
      </c>
    </row>
    <row r="6583" spans="1:3" ht="15" customHeight="1" x14ac:dyDescent="0.25">
      <c r="A6583" s="216">
        <v>45624</v>
      </c>
      <c r="B6583" s="217" t="s">
        <v>140</v>
      </c>
      <c r="C6583" s="218">
        <v>0.54600000000000004</v>
      </c>
    </row>
    <row r="6584" spans="1:3" ht="15" customHeight="1" x14ac:dyDescent="0.25">
      <c r="A6584" s="216">
        <v>45625</v>
      </c>
      <c r="B6584" s="217" t="s">
        <v>140</v>
      </c>
      <c r="C6584" s="218">
        <v>0.57250000000000001</v>
      </c>
    </row>
    <row r="6585" spans="1:3" ht="15" customHeight="1" x14ac:dyDescent="0.25">
      <c r="A6585" s="216">
        <v>45628</v>
      </c>
      <c r="B6585" s="217" t="s">
        <v>140</v>
      </c>
      <c r="C6585" s="218">
        <v>0.58130000000000004</v>
      </c>
    </row>
    <row r="6586" spans="1:3" ht="15" customHeight="1" x14ac:dyDescent="0.25">
      <c r="A6586" s="216">
        <v>45629</v>
      </c>
      <c r="B6586" s="217" t="s">
        <v>140</v>
      </c>
      <c r="C6586" s="218">
        <v>0.59019999999999995</v>
      </c>
    </row>
    <row r="6587" spans="1:3" ht="15" customHeight="1" x14ac:dyDescent="0.25">
      <c r="A6587" s="216">
        <v>45630</v>
      </c>
      <c r="B6587" s="217" t="s">
        <v>140</v>
      </c>
      <c r="C6587" s="218">
        <v>0.59889999999999999</v>
      </c>
    </row>
    <row r="6588" spans="1:3" ht="15" customHeight="1" x14ac:dyDescent="0.25">
      <c r="A6588" s="216">
        <v>45631</v>
      </c>
      <c r="B6588" s="217" t="s">
        <v>140</v>
      </c>
      <c r="C6588" s="218">
        <v>0.60770000000000002</v>
      </c>
    </row>
    <row r="6589" spans="1:3" ht="15" customHeight="1" x14ac:dyDescent="0.25">
      <c r="A6589" s="216">
        <v>45632</v>
      </c>
      <c r="B6589" s="217" t="s">
        <v>140</v>
      </c>
      <c r="C6589" s="218">
        <v>0.6341</v>
      </c>
    </row>
    <row r="6590" spans="1:3" ht="15" customHeight="1" x14ac:dyDescent="0.25">
      <c r="A6590" s="216">
        <v>45635</v>
      </c>
      <c r="B6590" s="217" t="s">
        <v>140</v>
      </c>
      <c r="C6590" s="218">
        <v>0.64290000000000003</v>
      </c>
    </row>
    <row r="6591" spans="1:3" ht="15" customHeight="1" x14ac:dyDescent="0.25">
      <c r="A6591" s="216">
        <v>45636</v>
      </c>
      <c r="B6591" s="217" t="s">
        <v>140</v>
      </c>
      <c r="C6591" s="218">
        <v>0.65169999999999995</v>
      </c>
    </row>
    <row r="6592" spans="1:3" ht="15" customHeight="1" x14ac:dyDescent="0.25">
      <c r="A6592" s="216">
        <v>45637</v>
      </c>
      <c r="B6592" s="217" t="s">
        <v>140</v>
      </c>
      <c r="C6592" s="218">
        <v>0.66049999999999998</v>
      </c>
    </row>
    <row r="6593" spans="1:3" ht="15" customHeight="1" x14ac:dyDescent="0.25">
      <c r="A6593" s="216">
        <v>45638</v>
      </c>
      <c r="B6593" s="217" t="s">
        <v>140</v>
      </c>
      <c r="C6593" s="218">
        <v>0.66930000000000001</v>
      </c>
    </row>
    <row r="6594" spans="1:3" ht="15" customHeight="1" x14ac:dyDescent="0.25">
      <c r="A6594" s="216">
        <v>45639</v>
      </c>
      <c r="B6594" s="217" t="s">
        <v>140</v>
      </c>
      <c r="C6594" s="218">
        <v>0.69569999999999999</v>
      </c>
    </row>
    <row r="6595" spans="1:3" ht="15" customHeight="1" x14ac:dyDescent="0.25">
      <c r="A6595" s="216">
        <v>45642</v>
      </c>
      <c r="B6595" s="217" t="s">
        <v>140</v>
      </c>
      <c r="C6595" s="218">
        <v>0.70450000000000002</v>
      </c>
    </row>
    <row r="6596" spans="1:3" ht="15" customHeight="1" x14ac:dyDescent="0.25">
      <c r="A6596" s="216">
        <v>45643</v>
      </c>
      <c r="B6596" s="217" t="s">
        <v>140</v>
      </c>
      <c r="C6596" s="218">
        <v>0.71330000000000005</v>
      </c>
    </row>
    <row r="6597" spans="1:3" ht="15" customHeight="1" x14ac:dyDescent="0.25">
      <c r="A6597" s="216">
        <v>45644</v>
      </c>
      <c r="B6597" s="217" t="s">
        <v>140</v>
      </c>
      <c r="C6597" s="218">
        <v>0.72189999999999999</v>
      </c>
    </row>
    <row r="6598" spans="1:3" ht="15" customHeight="1" x14ac:dyDescent="0.25">
      <c r="A6598" s="216">
        <v>45645</v>
      </c>
      <c r="B6598" s="217" t="s">
        <v>140</v>
      </c>
      <c r="C6598" s="218">
        <v>0.73040000000000005</v>
      </c>
    </row>
    <row r="6599" spans="1:3" ht="15" customHeight="1" x14ac:dyDescent="0.25">
      <c r="A6599" s="216">
        <v>45646</v>
      </c>
      <c r="B6599" s="217" t="s">
        <v>140</v>
      </c>
      <c r="C6599" s="218">
        <v>0.75609999999999999</v>
      </c>
    </row>
    <row r="6600" spans="1:3" ht="15" customHeight="1" x14ac:dyDescent="0.25">
      <c r="A6600" s="216">
        <v>45649</v>
      </c>
      <c r="B6600" s="217" t="s">
        <v>140</v>
      </c>
      <c r="C6600" s="218">
        <v>0.76459999999999995</v>
      </c>
    </row>
    <row r="6601" spans="1:3" ht="15" customHeight="1" x14ac:dyDescent="0.25">
      <c r="A6601" s="216">
        <v>45650</v>
      </c>
      <c r="B6601" s="217" t="s">
        <v>140</v>
      </c>
      <c r="C6601" s="218">
        <v>0.77310000000000001</v>
      </c>
    </row>
    <row r="6602" spans="1:3" ht="15" customHeight="1" x14ac:dyDescent="0.25">
      <c r="A6602" s="216">
        <v>45651</v>
      </c>
      <c r="B6602" s="217" t="s">
        <v>140</v>
      </c>
      <c r="C6602" s="218">
        <v>0.78159999999999996</v>
      </c>
    </row>
    <row r="6603" spans="1:3" ht="15" customHeight="1" x14ac:dyDescent="0.25">
      <c r="A6603" s="216">
        <v>45652</v>
      </c>
      <c r="B6603" s="217" t="s">
        <v>140</v>
      </c>
      <c r="C6603" s="218">
        <v>0.79020000000000001</v>
      </c>
    </row>
    <row r="6604" spans="1:3" ht="15" customHeight="1" x14ac:dyDescent="0.25">
      <c r="A6604" s="216">
        <v>45653</v>
      </c>
      <c r="B6604" s="217" t="s">
        <v>140</v>
      </c>
      <c r="C6604" s="218">
        <v>0.81559999999999999</v>
      </c>
    </row>
    <row r="6605" spans="1:3" ht="15" customHeight="1" x14ac:dyDescent="0.25">
      <c r="A6605" s="216">
        <v>45656</v>
      </c>
      <c r="B6605" s="217" t="s">
        <v>140</v>
      </c>
      <c r="C6605" s="218">
        <v>0.82410000000000005</v>
      </c>
    </row>
    <row r="6606" spans="1:3" ht="15" customHeight="1" x14ac:dyDescent="0.25">
      <c r="A6606" s="216">
        <v>45657</v>
      </c>
      <c r="B6606" s="217" t="s">
        <v>140</v>
      </c>
      <c r="C6606" s="218">
        <v>0.83230000000000004</v>
      </c>
    </row>
    <row r="6607" spans="1:3" ht="15" customHeight="1" x14ac:dyDescent="0.25">
      <c r="A6607" s="216">
        <v>45659</v>
      </c>
      <c r="B6607" s="217" t="s">
        <v>140</v>
      </c>
      <c r="C6607" s="218">
        <v>0.84870000000000001</v>
      </c>
    </row>
    <row r="6608" spans="1:3" ht="15" customHeight="1" x14ac:dyDescent="0.25">
      <c r="A6608" s="216">
        <v>45660</v>
      </c>
      <c r="B6608" s="217" t="s">
        <v>140</v>
      </c>
      <c r="C6608" s="218">
        <v>0.87360000000000004</v>
      </c>
    </row>
    <row r="6609" spans="1:3" ht="15" customHeight="1" x14ac:dyDescent="0.25">
      <c r="A6609" s="216">
        <v>45663</v>
      </c>
      <c r="B6609" s="217" t="s">
        <v>140</v>
      </c>
      <c r="C6609" s="218">
        <v>0.88190000000000002</v>
      </c>
    </row>
    <row r="6610" spans="1:3" ht="15" customHeight="1" x14ac:dyDescent="0.25">
      <c r="A6610" s="216">
        <v>45664</v>
      </c>
      <c r="B6610" s="217" t="s">
        <v>140</v>
      </c>
      <c r="C6610" s="218">
        <v>0.8901</v>
      </c>
    </row>
    <row r="6611" spans="1:3" ht="15" customHeight="1" x14ac:dyDescent="0.25">
      <c r="A6611" s="216">
        <v>45665</v>
      </c>
      <c r="B6611" s="217" t="s">
        <v>140</v>
      </c>
      <c r="C6611" s="218">
        <v>0.89839999999999998</v>
      </c>
    </row>
    <row r="6612" spans="1:3" ht="15" customHeight="1" x14ac:dyDescent="0.25">
      <c r="A6612" s="216">
        <v>45666</v>
      </c>
      <c r="B6612" s="217" t="s">
        <v>140</v>
      </c>
      <c r="C6612" s="218">
        <v>0.90659999999999996</v>
      </c>
    </row>
    <row r="6613" spans="1:3" ht="15" customHeight="1" x14ac:dyDescent="0.25">
      <c r="A6613" s="216">
        <v>45667</v>
      </c>
      <c r="B6613" s="217" t="s">
        <v>140</v>
      </c>
      <c r="C6613" s="218">
        <v>0.93120000000000003</v>
      </c>
    </row>
    <row r="6614" spans="1:3" ht="15" customHeight="1" x14ac:dyDescent="0.25">
      <c r="A6614" s="216">
        <v>45670</v>
      </c>
      <c r="B6614" s="217" t="s">
        <v>140</v>
      </c>
      <c r="C6614" s="218">
        <v>0.93940000000000001</v>
      </c>
    </row>
    <row r="6615" spans="1:3" ht="15" customHeight="1" x14ac:dyDescent="0.25">
      <c r="A6615" s="216">
        <v>45671</v>
      </c>
      <c r="B6615" s="217" t="s">
        <v>140</v>
      </c>
      <c r="C6615" s="218">
        <v>0.9476</v>
      </c>
    </row>
    <row r="6616" spans="1:3" ht="15" customHeight="1" x14ac:dyDescent="0.25">
      <c r="A6616" s="216">
        <v>45672</v>
      </c>
      <c r="B6616" s="217" t="s">
        <v>140</v>
      </c>
      <c r="C6616" s="218">
        <v>0.95579999999999998</v>
      </c>
    </row>
    <row r="6617" spans="1:3" ht="15" customHeight="1" x14ac:dyDescent="0.25">
      <c r="A6617" s="216">
        <v>45673</v>
      </c>
      <c r="B6617" s="217" t="s">
        <v>140</v>
      </c>
      <c r="C6617" s="218">
        <v>0.96399999999999997</v>
      </c>
    </row>
    <row r="6618" spans="1:3" ht="15" customHeight="1" x14ac:dyDescent="0.25">
      <c r="A6618" s="216">
        <v>45674</v>
      </c>
      <c r="B6618" s="217" t="s">
        <v>140</v>
      </c>
      <c r="C6618" s="218">
        <v>0.98850000000000005</v>
      </c>
    </row>
    <row r="6619" spans="1:3" ht="15" customHeight="1" x14ac:dyDescent="0.25">
      <c r="A6619" s="216">
        <v>45677</v>
      </c>
      <c r="B6619" s="217" t="s">
        <v>140</v>
      </c>
      <c r="C6619" s="218">
        <v>0.99660000000000004</v>
      </c>
    </row>
    <row r="6620" spans="1:3" ht="15" customHeight="1" x14ac:dyDescent="0.25">
      <c r="A6620" s="216">
        <v>45678</v>
      </c>
      <c r="B6620" s="217" t="s">
        <v>140</v>
      </c>
      <c r="C6620" s="218">
        <v>1.0047999999999999</v>
      </c>
    </row>
    <row r="6621" spans="1:3" ht="15" customHeight="1" x14ac:dyDescent="0.25">
      <c r="A6621" s="216">
        <v>45679</v>
      </c>
      <c r="B6621" s="217" t="s">
        <v>140</v>
      </c>
      <c r="C6621" s="218">
        <v>1.0128999999999999</v>
      </c>
    </row>
    <row r="6622" spans="1:3" ht="15" customHeight="1" x14ac:dyDescent="0.25">
      <c r="A6622" s="216">
        <v>45680</v>
      </c>
      <c r="B6622" s="217" t="s">
        <v>140</v>
      </c>
      <c r="C6622" s="218">
        <v>1.0209999999999999</v>
      </c>
    </row>
    <row r="6623" spans="1:3" ht="15" customHeight="1" x14ac:dyDescent="0.25">
      <c r="A6623" s="216">
        <v>45681</v>
      </c>
      <c r="B6623" s="217" t="s">
        <v>140</v>
      </c>
      <c r="C6623" s="218">
        <v>1.0452999999999999</v>
      </c>
    </row>
    <row r="6624" spans="1:3" ht="15" customHeight="1" x14ac:dyDescent="0.25">
      <c r="A6624" s="216">
        <v>45684</v>
      </c>
      <c r="B6624" s="217" t="s">
        <v>140</v>
      </c>
      <c r="C6624" s="218">
        <v>1.0533999999999999</v>
      </c>
    </row>
    <row r="6625" spans="1:3" ht="15" customHeight="1" x14ac:dyDescent="0.25">
      <c r="A6625" s="216">
        <v>45685</v>
      </c>
      <c r="B6625" s="217" t="s">
        <v>140</v>
      </c>
      <c r="C6625" s="218">
        <v>1.0615000000000001</v>
      </c>
    </row>
    <row r="6626" spans="1:3" ht="15" customHeight="1" x14ac:dyDescent="0.25">
      <c r="A6626" s="216">
        <v>45686</v>
      </c>
      <c r="B6626" s="217" t="s">
        <v>140</v>
      </c>
      <c r="C6626" s="218">
        <v>1.0696000000000001</v>
      </c>
    </row>
    <row r="6627" spans="1:3" ht="15" customHeight="1" x14ac:dyDescent="0.25">
      <c r="A6627" s="216">
        <v>45687</v>
      </c>
      <c r="B6627" s="217" t="s">
        <v>140</v>
      </c>
      <c r="C6627" s="218">
        <v>1.0775999999999999</v>
      </c>
    </row>
    <row r="6628" spans="1:3" ht="15" customHeight="1" x14ac:dyDescent="0.25">
      <c r="A6628" s="216">
        <v>45688</v>
      </c>
      <c r="B6628" s="217" t="s">
        <v>140</v>
      </c>
      <c r="C6628" s="218">
        <v>1.1016999999999999</v>
      </c>
    </row>
    <row r="6629" spans="1:3" ht="15" customHeight="1" x14ac:dyDescent="0.25">
      <c r="A6629" s="216">
        <v>45691</v>
      </c>
      <c r="B6629" s="217" t="s">
        <v>140</v>
      </c>
      <c r="C6629" s="218">
        <v>1.1096999999999999</v>
      </c>
    </row>
    <row r="6630" spans="1:3" ht="15" customHeight="1" x14ac:dyDescent="0.25">
      <c r="A6630" s="216">
        <v>45692</v>
      </c>
      <c r="B6630" s="217" t="s">
        <v>140</v>
      </c>
      <c r="C6630" s="218">
        <v>1.1176999999999999</v>
      </c>
    </row>
    <row r="6631" spans="1:3" ht="15" customHeight="1" x14ac:dyDescent="0.25">
      <c r="A6631" s="216">
        <v>45693</v>
      </c>
      <c r="B6631" s="217" t="s">
        <v>140</v>
      </c>
      <c r="C6631" s="218">
        <v>1.1254</v>
      </c>
    </row>
    <row r="6632" spans="1:3" ht="15" customHeight="1" x14ac:dyDescent="0.25">
      <c r="A6632" s="216">
        <v>45694</v>
      </c>
      <c r="B6632" s="217" t="s">
        <v>140</v>
      </c>
      <c r="C6632" s="218">
        <v>1.1331</v>
      </c>
    </row>
    <row r="6633" spans="1:3" ht="15" customHeight="1" x14ac:dyDescent="0.25">
      <c r="A6633" s="216">
        <v>45695</v>
      </c>
      <c r="B6633" s="217" t="s">
        <v>140</v>
      </c>
      <c r="C6633" s="218">
        <v>1.1559999999999999</v>
      </c>
    </row>
    <row r="6634" spans="1:3" ht="15" customHeight="1" x14ac:dyDescent="0.25">
      <c r="A6634" s="216">
        <v>45698</v>
      </c>
      <c r="B6634" s="217" t="s">
        <v>140</v>
      </c>
      <c r="C6634" s="218">
        <v>1.1636</v>
      </c>
    </row>
    <row r="6635" spans="1:3" ht="15" customHeight="1" x14ac:dyDescent="0.25">
      <c r="A6635" s="216">
        <v>45699</v>
      </c>
      <c r="B6635" s="217" t="s">
        <v>140</v>
      </c>
      <c r="C6635" s="218">
        <v>1.1712</v>
      </c>
    </row>
    <row r="6636" spans="1:3" ht="15" customHeight="1" x14ac:dyDescent="0.25">
      <c r="A6636" s="216">
        <v>45700</v>
      </c>
      <c r="B6636" s="217" t="s">
        <v>140</v>
      </c>
      <c r="C6636" s="218">
        <v>1.1788000000000001</v>
      </c>
    </row>
    <row r="6637" spans="1:3" ht="15" customHeight="1" x14ac:dyDescent="0.25">
      <c r="A6637" s="216">
        <v>45701</v>
      </c>
      <c r="B6637" s="217" t="s">
        <v>140</v>
      </c>
      <c r="C6637" s="218">
        <v>1.1862999999999999</v>
      </c>
    </row>
    <row r="6638" spans="1:3" ht="15" customHeight="1" x14ac:dyDescent="0.25">
      <c r="A6638" s="216">
        <v>45702</v>
      </c>
      <c r="B6638" s="217" t="s">
        <v>140</v>
      </c>
      <c r="C6638" s="218">
        <v>1.2090000000000001</v>
      </c>
    </row>
    <row r="6639" spans="1:3" ht="15" customHeight="1" x14ac:dyDescent="0.25">
      <c r="A6639" s="216">
        <v>45705</v>
      </c>
      <c r="B6639" s="217" t="s">
        <v>140</v>
      </c>
      <c r="C6639" s="218">
        <v>1.2164999999999999</v>
      </c>
    </row>
    <row r="6640" spans="1:3" ht="15" customHeight="1" x14ac:dyDescent="0.25">
      <c r="A6640" s="216">
        <v>45706</v>
      </c>
      <c r="B6640" s="217" t="s">
        <v>140</v>
      </c>
      <c r="C6640" s="218">
        <v>1.2241</v>
      </c>
    </row>
    <row r="6641" spans="1:3" ht="15" customHeight="1" x14ac:dyDescent="0.25">
      <c r="A6641" s="216">
        <v>45707</v>
      </c>
      <c r="B6641" s="217" t="s">
        <v>140</v>
      </c>
      <c r="C6641" s="218">
        <v>1.2316</v>
      </c>
    </row>
    <row r="6642" spans="1:3" ht="15" customHeight="1" x14ac:dyDescent="0.25">
      <c r="A6642" s="216">
        <v>45708</v>
      </c>
      <c r="B6642" s="217" t="s">
        <v>140</v>
      </c>
      <c r="C6642" s="218">
        <v>1.2392000000000001</v>
      </c>
    </row>
    <row r="6643" spans="1:3" ht="15" customHeight="1" x14ac:dyDescent="0.25">
      <c r="A6643" s="216">
        <v>45709</v>
      </c>
      <c r="B6643" s="217" t="s">
        <v>140</v>
      </c>
      <c r="C6643" s="218">
        <v>1.2617</v>
      </c>
    </row>
    <row r="6644" spans="1:3" ht="15" customHeight="1" x14ac:dyDescent="0.25">
      <c r="A6644" s="216">
        <v>45712</v>
      </c>
      <c r="B6644" s="217" t="s">
        <v>140</v>
      </c>
      <c r="C6644" s="218">
        <v>1.2692000000000001</v>
      </c>
    </row>
    <row r="6645" spans="1:3" ht="15" customHeight="1" x14ac:dyDescent="0.25">
      <c r="A6645" s="216">
        <v>45713</v>
      </c>
      <c r="B6645" s="217" t="s">
        <v>140</v>
      </c>
      <c r="C6645" s="218">
        <v>1.2766999999999999</v>
      </c>
    </row>
    <row r="6646" spans="1:3" ht="15" customHeight="1" x14ac:dyDescent="0.25">
      <c r="A6646" s="216">
        <v>45714</v>
      </c>
      <c r="B6646" s="217" t="s">
        <v>140</v>
      </c>
      <c r="C6646" s="218">
        <v>1.2842</v>
      </c>
    </row>
    <row r="6647" spans="1:3" ht="15" customHeight="1" x14ac:dyDescent="0.25">
      <c r="A6647" s="216">
        <v>45715</v>
      </c>
      <c r="B6647" s="217" t="s">
        <v>140</v>
      </c>
      <c r="C6647" s="218">
        <v>1.2917000000000001</v>
      </c>
    </row>
    <row r="6648" spans="1:3" ht="15" customHeight="1" x14ac:dyDescent="0.25">
      <c r="A6648" s="216">
        <v>45716</v>
      </c>
      <c r="B6648" s="217" t="s">
        <v>140</v>
      </c>
      <c r="C6648" s="218">
        <v>1.3141</v>
      </c>
    </row>
    <row r="6649" spans="1:3" ht="15" customHeight="1" x14ac:dyDescent="0.25">
      <c r="A6649" s="216">
        <v>45719</v>
      </c>
      <c r="B6649" s="217" t="s">
        <v>140</v>
      </c>
      <c r="C6649" s="218">
        <v>1.3216000000000001</v>
      </c>
    </row>
    <row r="6650" spans="1:3" ht="15" customHeight="1" x14ac:dyDescent="0.25">
      <c r="A6650" s="216">
        <v>45720</v>
      </c>
      <c r="B6650" s="217" t="s">
        <v>140</v>
      </c>
      <c r="C6650" s="218">
        <v>1.329</v>
      </c>
    </row>
    <row r="6651" spans="1:3" ht="15" customHeight="1" x14ac:dyDescent="0.25">
      <c r="A6651" s="216">
        <v>45721</v>
      </c>
      <c r="B6651" s="217" t="s">
        <v>140</v>
      </c>
      <c r="C6651" s="218">
        <v>1.3364</v>
      </c>
    </row>
    <row r="6652" spans="1:3" ht="15" customHeight="1" x14ac:dyDescent="0.25">
      <c r="A6652" s="216">
        <v>45722</v>
      </c>
      <c r="B6652" s="217" t="s">
        <v>140</v>
      </c>
      <c r="C6652" s="218">
        <v>1.3438000000000001</v>
      </c>
    </row>
    <row r="6653" spans="1:3" ht="15" customHeight="1" x14ac:dyDescent="0.25">
      <c r="A6653" s="216">
        <v>45723</v>
      </c>
      <c r="B6653" s="217" t="s">
        <v>140</v>
      </c>
      <c r="C6653" s="218">
        <v>1.3660000000000001</v>
      </c>
    </row>
    <row r="6654" spans="1:3" ht="15" customHeight="1" x14ac:dyDescent="0.25">
      <c r="A6654" s="216">
        <v>45726</v>
      </c>
      <c r="B6654" s="217" t="s">
        <v>140</v>
      </c>
      <c r="C6654" s="218">
        <v>1.3734</v>
      </c>
    </row>
    <row r="6655" spans="1:3" ht="15" customHeight="1" x14ac:dyDescent="0.25">
      <c r="A6655" s="216">
        <v>45727</v>
      </c>
      <c r="B6655" s="217" t="s">
        <v>140</v>
      </c>
      <c r="C6655" s="218">
        <v>1.3808</v>
      </c>
    </row>
    <row r="6656" spans="1:3" ht="15" customHeight="1" x14ac:dyDescent="0.25">
      <c r="A6656" s="216">
        <v>45728</v>
      </c>
      <c r="B6656" s="217" t="s">
        <v>140</v>
      </c>
      <c r="C6656" s="218">
        <v>1.3877999999999999</v>
      </c>
    </row>
    <row r="6657" spans="1:3" ht="15" customHeight="1" x14ac:dyDescent="0.25">
      <c r="A6657" s="216">
        <v>45729</v>
      </c>
      <c r="B6657" s="217" t="s">
        <v>140</v>
      </c>
      <c r="C6657" s="218">
        <v>1.3949</v>
      </c>
    </row>
    <row r="6658" spans="1:3" ht="15" customHeight="1" x14ac:dyDescent="0.25">
      <c r="A6658" s="216">
        <v>45730</v>
      </c>
      <c r="B6658" s="217" t="s">
        <v>140</v>
      </c>
      <c r="C6658" s="218">
        <v>1.4158999999999999</v>
      </c>
    </row>
    <row r="6659" spans="1:3" ht="15" customHeight="1" x14ac:dyDescent="0.25">
      <c r="A6659" s="216">
        <v>45733</v>
      </c>
      <c r="B6659" s="217" t="s">
        <v>140</v>
      </c>
      <c r="C6659" s="218">
        <v>1.423</v>
      </c>
    </row>
    <row r="6660" spans="1:3" ht="15" customHeight="1" x14ac:dyDescent="0.25">
      <c r="A6660" s="216">
        <v>45734</v>
      </c>
      <c r="B6660" s="217" t="s">
        <v>140</v>
      </c>
      <c r="C6660" s="218">
        <v>1.43</v>
      </c>
    </row>
    <row r="6661" spans="1:3" ht="15" customHeight="1" x14ac:dyDescent="0.25">
      <c r="A6661" s="216">
        <v>45735</v>
      </c>
      <c r="B6661" s="217" t="s">
        <v>140</v>
      </c>
      <c r="C6661" s="218">
        <v>1.4369000000000001</v>
      </c>
    </row>
    <row r="6662" spans="1:3" ht="15" customHeight="1" x14ac:dyDescent="0.25">
      <c r="A6662" s="216">
        <v>45736</v>
      </c>
      <c r="B6662" s="217" t="s">
        <v>140</v>
      </c>
      <c r="C6662" s="218">
        <v>1.4439</v>
      </c>
    </row>
    <row r="6663" spans="1:3" ht="15" customHeight="1" x14ac:dyDescent="0.25">
      <c r="A6663" s="216">
        <v>45737</v>
      </c>
      <c r="B6663" s="217" t="s">
        <v>140</v>
      </c>
      <c r="C6663" s="218">
        <v>1.4648000000000001</v>
      </c>
    </row>
    <row r="6664" spans="1:3" ht="15" customHeight="1" x14ac:dyDescent="0.25">
      <c r="A6664" s="216">
        <v>45740</v>
      </c>
      <c r="B6664" s="217" t="s">
        <v>140</v>
      </c>
      <c r="C6664" s="218">
        <v>1.4718</v>
      </c>
    </row>
    <row r="6665" spans="1:3" ht="15" customHeight="1" x14ac:dyDescent="0.25">
      <c r="A6665" s="216">
        <v>45741</v>
      </c>
      <c r="B6665" s="217" t="s">
        <v>140</v>
      </c>
      <c r="C6665" s="218">
        <v>1.4787999999999999</v>
      </c>
    </row>
    <row r="6666" spans="1:3" ht="15" customHeight="1" x14ac:dyDescent="0.25">
      <c r="A6666" s="216">
        <v>45742</v>
      </c>
      <c r="B6666" s="217" t="s">
        <v>140</v>
      </c>
      <c r="C6666" s="218">
        <v>1.4857</v>
      </c>
    </row>
    <row r="6667" spans="1:3" ht="15" customHeight="1" x14ac:dyDescent="0.25">
      <c r="A6667" s="216">
        <v>45743</v>
      </c>
      <c r="B6667" s="217" t="s">
        <v>140</v>
      </c>
      <c r="C6667" s="218">
        <v>1.4926999999999999</v>
      </c>
    </row>
    <row r="6668" spans="1:3" ht="15" customHeight="1" x14ac:dyDescent="0.25">
      <c r="A6668" s="216">
        <v>45744</v>
      </c>
      <c r="B6668" s="217" t="s">
        <v>140</v>
      </c>
      <c r="C6668" s="218">
        <v>1.5136000000000001</v>
      </c>
    </row>
    <row r="6669" spans="1:3" ht="15" customHeight="1" x14ac:dyDescent="0.25">
      <c r="A6669" s="216">
        <v>45747</v>
      </c>
      <c r="B6669" s="217" t="s">
        <v>140</v>
      </c>
      <c r="C6669" s="218">
        <v>1.5206</v>
      </c>
    </row>
    <row r="6670" spans="1:3" ht="15" customHeight="1" x14ac:dyDescent="0.25">
      <c r="A6670" s="216">
        <v>45748</v>
      </c>
      <c r="B6670" s="217" t="s">
        <v>140</v>
      </c>
      <c r="C6670" s="218">
        <v>1.5275000000000001</v>
      </c>
    </row>
    <row r="6671" spans="1:3" ht="15" customHeight="1" x14ac:dyDescent="0.25">
      <c r="A6671" s="216">
        <v>45749</v>
      </c>
      <c r="B6671" s="217" t="s">
        <v>140</v>
      </c>
      <c r="C6671" s="218">
        <v>1.5344</v>
      </c>
    </row>
    <row r="6672" spans="1:3" ht="15" customHeight="1" x14ac:dyDescent="0.25">
      <c r="A6672" s="216">
        <v>45750</v>
      </c>
      <c r="B6672" s="217" t="s">
        <v>140</v>
      </c>
      <c r="C6672" s="218">
        <v>1.5412999999999999</v>
      </c>
    </row>
    <row r="6673" spans="1:3" ht="15" customHeight="1" x14ac:dyDescent="0.25">
      <c r="A6673" s="216">
        <v>45751</v>
      </c>
      <c r="B6673" s="217" t="s">
        <v>140</v>
      </c>
      <c r="C6673" s="218">
        <v>1.5618000000000001</v>
      </c>
    </row>
    <row r="6674" spans="1:3" ht="15" customHeight="1" x14ac:dyDescent="0.25">
      <c r="A6674" s="216">
        <v>45754</v>
      </c>
      <c r="B6674" s="217" t="s">
        <v>140</v>
      </c>
      <c r="C6674" s="218">
        <v>1.5687</v>
      </c>
    </row>
    <row r="6675" spans="1:3" ht="15" customHeight="1" x14ac:dyDescent="0.25">
      <c r="A6675" s="216">
        <v>45755</v>
      </c>
      <c r="B6675" s="217" t="s">
        <v>140</v>
      </c>
      <c r="C6675" s="218">
        <v>1.5754999999999999</v>
      </c>
    </row>
    <row r="6676" spans="1:3" ht="15" customHeight="1" x14ac:dyDescent="0.25">
      <c r="A6676" s="216">
        <v>45756</v>
      </c>
      <c r="B6676" s="217" t="s">
        <v>140</v>
      </c>
      <c r="C6676" s="218">
        <v>1.5823</v>
      </c>
    </row>
    <row r="6677" spans="1:3" ht="15" customHeight="1" x14ac:dyDescent="0.25">
      <c r="A6677" s="216">
        <v>45757</v>
      </c>
      <c r="B6677" s="217" t="s">
        <v>140</v>
      </c>
      <c r="C6677" s="218">
        <v>1.5891</v>
      </c>
    </row>
    <row r="6678" spans="1:3" ht="15" customHeight="1" x14ac:dyDescent="0.25">
      <c r="A6678" s="216">
        <v>45758</v>
      </c>
      <c r="B6678" s="217" t="s">
        <v>140</v>
      </c>
      <c r="C6678" s="218">
        <v>1.6094999999999999</v>
      </c>
    </row>
    <row r="6679" spans="1:3" ht="15" customHeight="1" x14ac:dyDescent="0.25">
      <c r="A6679" s="216">
        <v>45761</v>
      </c>
      <c r="B6679" s="217" t="s">
        <v>140</v>
      </c>
      <c r="C6679" s="218">
        <v>1.6163000000000001</v>
      </c>
    </row>
    <row r="6680" spans="1:3" ht="15" customHeight="1" x14ac:dyDescent="0.25">
      <c r="A6680" s="216">
        <v>45762</v>
      </c>
      <c r="B6680" s="217" t="s">
        <v>140</v>
      </c>
      <c r="C6680" s="218">
        <v>1.6231</v>
      </c>
    </row>
    <row r="6681" spans="1:3" ht="15" customHeight="1" x14ac:dyDescent="0.25">
      <c r="A6681" s="216">
        <v>45763</v>
      </c>
      <c r="B6681" s="217" t="s">
        <v>140</v>
      </c>
      <c r="C6681" s="218">
        <v>1.6298999999999999</v>
      </c>
    </row>
    <row r="6682" spans="1:3" ht="15" customHeight="1" x14ac:dyDescent="0.25">
      <c r="A6682" s="216">
        <v>45764</v>
      </c>
      <c r="B6682" s="217" t="s">
        <v>140</v>
      </c>
      <c r="C6682" s="218">
        <v>1.6637999999999999</v>
      </c>
    </row>
    <row r="6683" spans="1:3" ht="15" customHeight="1" x14ac:dyDescent="0.25">
      <c r="A6683" s="216">
        <v>45769</v>
      </c>
      <c r="B6683" s="217" t="s">
        <v>140</v>
      </c>
      <c r="C6683" s="218">
        <v>1.6706000000000001</v>
      </c>
    </row>
    <row r="6684" spans="1:3" ht="15" customHeight="1" x14ac:dyDescent="0.25">
      <c r="A6684" s="216">
        <v>45770</v>
      </c>
      <c r="B6684" s="217" t="s">
        <v>140</v>
      </c>
      <c r="C6684" s="218">
        <v>1.6771</v>
      </c>
    </row>
    <row r="6685" spans="1:3" ht="15" customHeight="1" x14ac:dyDescent="0.25">
      <c r="A6685" s="216">
        <v>45771</v>
      </c>
      <c r="B6685" s="217" t="s">
        <v>140</v>
      </c>
      <c r="C6685" s="218">
        <v>1.6836</v>
      </c>
    </row>
    <row r="6686" spans="1:3" ht="15" customHeight="1" x14ac:dyDescent="0.25">
      <c r="A6686" s="216">
        <v>45772</v>
      </c>
      <c r="B6686" s="217" t="s">
        <v>140</v>
      </c>
      <c r="C6686" s="218">
        <v>1.7028000000000001</v>
      </c>
    </row>
    <row r="6687" spans="1:3" ht="15" customHeight="1" x14ac:dyDescent="0.25">
      <c r="A6687" s="216">
        <v>45775</v>
      </c>
      <c r="B6687" s="217" t="s">
        <v>140</v>
      </c>
      <c r="C6687" s="218">
        <v>1.7092000000000001</v>
      </c>
    </row>
    <row r="6688" spans="1:3" ht="15" customHeight="1" x14ac:dyDescent="0.25">
      <c r="A6688" s="216">
        <v>45776</v>
      </c>
      <c r="B6688" s="217" t="s">
        <v>140</v>
      </c>
      <c r="C6688" s="218">
        <v>1.7155</v>
      </c>
    </row>
    <row r="6689" spans="1:3" ht="15" customHeight="1" x14ac:dyDescent="0.25">
      <c r="A6689" s="216">
        <v>45777</v>
      </c>
      <c r="B6689" s="217" t="s">
        <v>140</v>
      </c>
      <c r="C6689" s="218">
        <v>1.7282</v>
      </c>
    </row>
    <row r="6690" spans="1:3" ht="15" customHeight="1" x14ac:dyDescent="0.25">
      <c r="A6690" s="216">
        <v>45779</v>
      </c>
      <c r="B6690" s="217" t="s">
        <v>140</v>
      </c>
      <c r="C6690" s="218">
        <v>1.7471000000000001</v>
      </c>
    </row>
    <row r="6691" spans="1:3" ht="15" customHeight="1" x14ac:dyDescent="0.25">
      <c r="A6691" s="216">
        <v>45782</v>
      </c>
      <c r="B6691" s="217" t="s">
        <v>140</v>
      </c>
      <c r="C6691" s="218">
        <v>1.7534000000000001</v>
      </c>
    </row>
    <row r="6692" spans="1:3" ht="15" customHeight="1" x14ac:dyDescent="0.25">
      <c r="A6692" s="216">
        <v>45783</v>
      </c>
      <c r="B6692" s="217" t="s">
        <v>140</v>
      </c>
      <c r="C6692" s="218">
        <v>1.7597</v>
      </c>
    </row>
    <row r="6693" spans="1:3" ht="15" customHeight="1" x14ac:dyDescent="0.25">
      <c r="A6693" s="216">
        <v>45784</v>
      </c>
      <c r="B6693" s="217" t="s">
        <v>140</v>
      </c>
      <c r="C6693" s="218">
        <v>1.766</v>
      </c>
    </row>
    <row r="6694" spans="1:3" ht="15" customHeight="1" x14ac:dyDescent="0.25">
      <c r="A6694" s="216">
        <v>45785</v>
      </c>
      <c r="B6694" s="217" t="s">
        <v>140</v>
      </c>
      <c r="C6694" s="218">
        <v>1.7723</v>
      </c>
    </row>
    <row r="6695" spans="1:3" ht="15" customHeight="1" x14ac:dyDescent="0.25">
      <c r="A6695" s="216">
        <v>45786</v>
      </c>
      <c r="B6695" s="217" t="s">
        <v>140</v>
      </c>
      <c r="C6695" s="218">
        <v>1.7909999999999999</v>
      </c>
    </row>
    <row r="6696" spans="1:3" ht="15" customHeight="1" x14ac:dyDescent="0.25">
      <c r="A6696" s="216">
        <v>45789</v>
      </c>
      <c r="B6696" s="217" t="s">
        <v>140</v>
      </c>
      <c r="C6696" s="218">
        <v>1.7971999999999999</v>
      </c>
    </row>
    <row r="6697" spans="1:3" ht="15" customHeight="1" x14ac:dyDescent="0.25">
      <c r="A6697" s="216">
        <v>45790</v>
      </c>
      <c r="B6697" s="217" t="s">
        <v>140</v>
      </c>
      <c r="C6697" s="218">
        <v>1.8035000000000001</v>
      </c>
    </row>
    <row r="6698" spans="1:3" ht="15" customHeight="1" x14ac:dyDescent="0.25">
      <c r="A6698" s="216">
        <v>45791</v>
      </c>
      <c r="B6698" s="217" t="s">
        <v>140</v>
      </c>
      <c r="C6698" s="218">
        <v>1.8098000000000001</v>
      </c>
    </row>
    <row r="6699" spans="1:3" ht="15" customHeight="1" x14ac:dyDescent="0.25">
      <c r="A6699" s="216">
        <v>45792</v>
      </c>
      <c r="B6699" s="217" t="s">
        <v>140</v>
      </c>
      <c r="C6699" s="218">
        <v>1.8160000000000001</v>
      </c>
    </row>
    <row r="6700" spans="1:3" ht="15" customHeight="1" x14ac:dyDescent="0.25">
      <c r="A6700" s="216">
        <v>45793</v>
      </c>
      <c r="B6700" s="217" t="s">
        <v>140</v>
      </c>
      <c r="C6700" s="218">
        <v>1.8347</v>
      </c>
    </row>
    <row r="6701" spans="1:3" ht="15" customHeight="1" x14ac:dyDescent="0.25">
      <c r="A6701" s="216">
        <v>45796</v>
      </c>
      <c r="B6701" s="217" t="s">
        <v>140</v>
      </c>
      <c r="C6701" s="218">
        <v>1.8409</v>
      </c>
    </row>
    <row r="6702" spans="1:3" ht="15" customHeight="1" x14ac:dyDescent="0.25">
      <c r="A6702" s="216">
        <v>45797</v>
      </c>
      <c r="B6702" s="217" t="s">
        <v>140</v>
      </c>
      <c r="C6702" s="218">
        <v>1.8471</v>
      </c>
    </row>
    <row r="6703" spans="1:3" ht="15" customHeight="1" x14ac:dyDescent="0.25">
      <c r="A6703" s="216">
        <v>45798</v>
      </c>
      <c r="B6703" s="217" t="s">
        <v>140</v>
      </c>
      <c r="C6703" s="218">
        <v>1.8532999999999999</v>
      </c>
    </row>
    <row r="6704" spans="1:3" ht="15" customHeight="1" x14ac:dyDescent="0.25">
      <c r="A6704" s="216">
        <v>45799</v>
      </c>
      <c r="B6704" s="217" t="s">
        <v>140</v>
      </c>
      <c r="C6704" s="218">
        <v>1.8595999999999999</v>
      </c>
    </row>
    <row r="6705" spans="1:3" ht="15" customHeight="1" x14ac:dyDescent="0.25">
      <c r="A6705" s="216">
        <v>45800</v>
      </c>
      <c r="B6705" s="217" t="s">
        <v>140</v>
      </c>
      <c r="C6705" s="218">
        <v>1.8782000000000001</v>
      </c>
    </row>
    <row r="6706" spans="1:3" ht="15" customHeight="1" x14ac:dyDescent="0.25">
      <c r="A6706" s="216">
        <v>45803</v>
      </c>
      <c r="B6706" s="217" t="s">
        <v>140</v>
      </c>
      <c r="C6706" s="218">
        <v>1.8845000000000001</v>
      </c>
    </row>
    <row r="6707" spans="1:3" ht="15" customHeight="1" x14ac:dyDescent="0.25">
      <c r="A6707" s="216">
        <v>45804</v>
      </c>
      <c r="B6707" s="217" t="s">
        <v>140</v>
      </c>
      <c r="C6707" s="218">
        <v>1.8907</v>
      </c>
    </row>
    <row r="6708" spans="1:3" ht="15" customHeight="1" x14ac:dyDescent="0.25">
      <c r="A6708" s="216">
        <v>45805</v>
      </c>
      <c r="B6708" s="217" t="s">
        <v>140</v>
      </c>
      <c r="C6708" s="218">
        <v>1.8969</v>
      </c>
    </row>
    <row r="6709" spans="1:3" ht="15" customHeight="1" x14ac:dyDescent="0.25">
      <c r="A6709" s="216">
        <v>45806</v>
      </c>
      <c r="B6709" s="217" t="s">
        <v>140</v>
      </c>
      <c r="C6709" s="218">
        <v>1.9032</v>
      </c>
    </row>
    <row r="6710" spans="1:3" ht="15" customHeight="1" x14ac:dyDescent="0.25">
      <c r="A6710" s="216">
        <v>45807</v>
      </c>
      <c r="B6710" s="217" t="s">
        <v>140</v>
      </c>
      <c r="C6710" s="218">
        <v>1.9218</v>
      </c>
    </row>
    <row r="6711" spans="1:3" ht="15" customHeight="1" x14ac:dyDescent="0.25">
      <c r="A6711" s="216">
        <v>45810</v>
      </c>
      <c r="B6711" s="217" t="s">
        <v>140</v>
      </c>
      <c r="C6711" s="218">
        <v>1.9279999999999999</v>
      </c>
    </row>
    <row r="6712" spans="1:3" ht="15" customHeight="1" x14ac:dyDescent="0.25">
      <c r="A6712" s="216">
        <v>45811</v>
      </c>
      <c r="B6712" s="217" t="s">
        <v>140</v>
      </c>
      <c r="C6712" s="218">
        <v>1.9340999999999999</v>
      </c>
    </row>
    <row r="6713" spans="1:3" ht="15" customHeight="1" x14ac:dyDescent="0.25">
      <c r="A6713" s="216">
        <v>45812</v>
      </c>
      <c r="B6713" s="217" t="s">
        <v>140</v>
      </c>
      <c r="C6713" s="218">
        <v>1.9402999999999999</v>
      </c>
    </row>
    <row r="6714" spans="1:3" ht="15" customHeight="1" x14ac:dyDescent="0.25">
      <c r="A6714" s="216">
        <v>45813</v>
      </c>
      <c r="B6714" s="217" t="s">
        <v>140</v>
      </c>
      <c r="C6714" s="218">
        <v>1.9463999999999999</v>
      </c>
    </row>
    <row r="6715" spans="1:3" ht="15" customHeight="1" x14ac:dyDescent="0.25">
      <c r="A6715" s="216">
        <v>45814</v>
      </c>
      <c r="B6715" s="217" t="s">
        <v>140</v>
      </c>
      <c r="C6715" s="218">
        <v>1.9645999999999999</v>
      </c>
    </row>
    <row r="6716" spans="1:3" ht="15" customHeight="1" x14ac:dyDescent="0.25">
      <c r="A6716" s="216">
        <v>45817</v>
      </c>
      <c r="B6716" s="217" t="s">
        <v>140</v>
      </c>
      <c r="C6716" s="218">
        <v>1.9706999999999999</v>
      </c>
    </row>
    <row r="6717" spans="1:3" ht="15" customHeight="1" x14ac:dyDescent="0.25">
      <c r="A6717" s="216">
        <v>45818</v>
      </c>
      <c r="B6717" s="217" t="s">
        <v>140</v>
      </c>
      <c r="C6717" s="218">
        <v>1.9767999999999999</v>
      </c>
    </row>
    <row r="6718" spans="1:3" ht="15" customHeight="1" x14ac:dyDescent="0.25">
      <c r="A6718" s="216">
        <v>45819</v>
      </c>
      <c r="B6718" s="217" t="s">
        <v>140</v>
      </c>
      <c r="C6718" s="218">
        <v>1.9825999999999999</v>
      </c>
    </row>
    <row r="6719" spans="1:3" ht="15" customHeight="1" x14ac:dyDescent="0.25">
      <c r="A6719" s="216">
        <v>45820</v>
      </c>
      <c r="B6719" s="217" t="s">
        <v>140</v>
      </c>
      <c r="C6719" s="218">
        <v>1.9883</v>
      </c>
    </row>
    <row r="6720" spans="1:3" ht="15" customHeight="1" x14ac:dyDescent="0.25">
      <c r="A6720" s="216">
        <v>45821</v>
      </c>
      <c r="B6720" s="217" t="s">
        <v>140</v>
      </c>
      <c r="C6720" s="218">
        <v>2.0055000000000001</v>
      </c>
    </row>
    <row r="6721" spans="1:3" ht="15" customHeight="1" x14ac:dyDescent="0.25">
      <c r="A6721" s="216">
        <v>45824</v>
      </c>
      <c r="B6721" s="217" t="s">
        <v>140</v>
      </c>
      <c r="C6721" s="218">
        <v>2.0112000000000001</v>
      </c>
    </row>
    <row r="6722" spans="1:3" ht="15" customHeight="1" x14ac:dyDescent="0.25">
      <c r="A6722" s="216">
        <v>45825</v>
      </c>
      <c r="B6722" s="217" t="s">
        <v>140</v>
      </c>
      <c r="C6722" s="218">
        <v>2.0167999999999999</v>
      </c>
    </row>
    <row r="6723" spans="1:3" ht="15" customHeight="1" x14ac:dyDescent="0.25">
      <c r="A6723" s="216">
        <v>45826</v>
      </c>
      <c r="B6723" s="217" t="s">
        <v>140</v>
      </c>
      <c r="C6723" s="218">
        <v>2.0225</v>
      </c>
    </row>
    <row r="6724" spans="1:3" ht="15" customHeight="1" x14ac:dyDescent="0.25">
      <c r="A6724" s="216">
        <v>45827</v>
      </c>
      <c r="B6724" s="217" t="s">
        <v>140</v>
      </c>
      <c r="C6724" s="218">
        <v>2.0280999999999998</v>
      </c>
    </row>
    <row r="6725" spans="1:3" ht="15" customHeight="1" x14ac:dyDescent="0.25">
      <c r="A6725" s="216">
        <v>45828</v>
      </c>
      <c r="B6725" s="217" t="s">
        <v>140</v>
      </c>
      <c r="C6725" s="218">
        <v>2.0451000000000001</v>
      </c>
    </row>
    <row r="6726" spans="1:3" ht="15" customHeight="1" x14ac:dyDescent="0.25">
      <c r="A6726" s="216">
        <v>45831</v>
      </c>
      <c r="B6726" s="217" t="s">
        <v>140</v>
      </c>
      <c r="C6726" s="218">
        <v>2.0507</v>
      </c>
    </row>
    <row r="6727" spans="1:3" ht="15" customHeight="1" x14ac:dyDescent="0.25">
      <c r="A6727" s="216">
        <v>45832</v>
      </c>
      <c r="B6727" s="217" t="s">
        <v>140</v>
      </c>
      <c r="C6727" s="218">
        <v>2.0564</v>
      </c>
    </row>
    <row r="6728" spans="1:3" ht="15" customHeight="1" x14ac:dyDescent="0.25">
      <c r="A6728" s="216">
        <v>45833</v>
      </c>
      <c r="B6728" s="217" t="s">
        <v>140</v>
      </c>
      <c r="C6728" s="218">
        <v>2.0619999999999998</v>
      </c>
    </row>
    <row r="6729" spans="1:3" ht="15" customHeight="1" x14ac:dyDescent="0.25">
      <c r="A6729" s="216">
        <v>45834</v>
      </c>
      <c r="B6729" s="217" t="s">
        <v>140</v>
      </c>
      <c r="C6729" s="218">
        <v>2.0676999999999999</v>
      </c>
    </row>
    <row r="6730" spans="1:3" ht="15" customHeight="1" x14ac:dyDescent="0.25">
      <c r="A6730" s="216">
        <v>45835</v>
      </c>
      <c r="B6730" s="217" t="s">
        <v>140</v>
      </c>
      <c r="C6730" s="218">
        <v>2.0847000000000002</v>
      </c>
    </row>
    <row r="6731" spans="1:3" ht="15" customHeight="1" x14ac:dyDescent="0.25">
      <c r="A6731" s="216">
        <v>45838</v>
      </c>
      <c r="B6731" s="217" t="s">
        <v>140</v>
      </c>
      <c r="C6731" s="218">
        <v>2.0903999999999998</v>
      </c>
    </row>
    <row r="6732" spans="1:3" ht="15" customHeight="1" x14ac:dyDescent="0.25">
      <c r="A6732" s="216">
        <v>45839</v>
      </c>
      <c r="B6732" s="217" t="s">
        <v>140</v>
      </c>
      <c r="C6732" s="218">
        <v>2.0960000000000001</v>
      </c>
    </row>
    <row r="6733" spans="1:3" ht="15" customHeight="1" x14ac:dyDescent="0.25">
      <c r="A6733" s="216">
        <v>45840</v>
      </c>
      <c r="B6733" s="217" t="s">
        <v>140</v>
      </c>
      <c r="C6733" s="218">
        <v>2.1017000000000001</v>
      </c>
    </row>
    <row r="6734" spans="1:3" ht="15" customHeight="1" x14ac:dyDescent="0.25">
      <c r="A6734" s="216">
        <v>45841</v>
      </c>
      <c r="B6734" s="217" t="s">
        <v>140</v>
      </c>
      <c r="C6734" s="218">
        <v>2.1073</v>
      </c>
    </row>
    <row r="6735" spans="1:3" ht="15" customHeight="1" x14ac:dyDescent="0.25">
      <c r="A6735" s="216">
        <v>45842</v>
      </c>
      <c r="B6735" s="217" t="s">
        <v>140</v>
      </c>
      <c r="C6735" s="218">
        <v>2.1240999999999999</v>
      </c>
    </row>
    <row r="6736" spans="1:3" ht="15" customHeight="1" x14ac:dyDescent="0.25">
      <c r="A6736" s="216">
        <v>45845</v>
      </c>
      <c r="B6736" s="217" t="s">
        <v>140</v>
      </c>
      <c r="C6736" s="218">
        <v>2.1297000000000001</v>
      </c>
    </row>
    <row r="6737" spans="1:3" ht="15" customHeight="1" x14ac:dyDescent="0.25">
      <c r="A6737" s="216">
        <v>45846</v>
      </c>
      <c r="B6737" s="217" t="s">
        <v>140</v>
      </c>
      <c r="C6737" s="218">
        <v>2.1353</v>
      </c>
    </row>
    <row r="6738" spans="1:3" ht="15" customHeight="1" x14ac:dyDescent="0.25">
      <c r="A6738" s="216">
        <v>45847</v>
      </c>
      <c r="B6738" s="217" t="s">
        <v>140</v>
      </c>
      <c r="C6738" s="218">
        <v>2.1408999999999998</v>
      </c>
    </row>
    <row r="6739" spans="1:3" ht="15" customHeight="1" x14ac:dyDescent="0.25">
      <c r="A6739" s="216">
        <v>45848</v>
      </c>
      <c r="B6739" s="217" t="s">
        <v>140</v>
      </c>
      <c r="C6739" s="218">
        <v>2.1465000000000001</v>
      </c>
    </row>
    <row r="6740" spans="1:3" ht="15" customHeight="1" x14ac:dyDescent="0.25">
      <c r="A6740" s="216">
        <v>45849</v>
      </c>
      <c r="B6740" s="217" t="s">
        <v>140</v>
      </c>
      <c r="C6740" s="218">
        <v>2.1633</v>
      </c>
    </row>
    <row r="6741" spans="1:3" ht="15" customHeight="1" x14ac:dyDescent="0.25">
      <c r="A6741" s="216">
        <v>45852</v>
      </c>
      <c r="B6741" s="217" t="s">
        <v>140</v>
      </c>
      <c r="C6741" s="218">
        <v>2.1688999999999998</v>
      </c>
    </row>
    <row r="6742" spans="1:3" ht="15" customHeight="1" x14ac:dyDescent="0.25">
      <c r="A6742" s="216">
        <v>45853</v>
      </c>
      <c r="B6742" s="217" t="s">
        <v>140</v>
      </c>
      <c r="C6742" s="218">
        <v>2.1745999999999999</v>
      </c>
    </row>
    <row r="6743" spans="1:3" ht="15" customHeight="1" x14ac:dyDescent="0.25">
      <c r="A6743" s="216">
        <v>45854</v>
      </c>
      <c r="B6743" s="217" t="s">
        <v>140</v>
      </c>
      <c r="C6743" s="218">
        <v>2.1802000000000001</v>
      </c>
    </row>
    <row r="6744" spans="1:3" ht="15" customHeight="1" x14ac:dyDescent="0.25">
      <c r="A6744" s="216">
        <v>45855</v>
      </c>
      <c r="B6744" s="217" t="s">
        <v>140</v>
      </c>
      <c r="C6744" s="218">
        <v>2.1858</v>
      </c>
    </row>
    <row r="6745" spans="1:3" ht="15" customHeight="1" x14ac:dyDescent="0.25">
      <c r="A6745" s="216">
        <v>45856</v>
      </c>
      <c r="B6745" s="217" t="s">
        <v>140</v>
      </c>
      <c r="C6745" s="218">
        <v>2.2025000000000001</v>
      </c>
    </row>
    <row r="6746" spans="1:3" ht="15" customHeight="1" x14ac:dyDescent="0.25">
      <c r="A6746" s="216">
        <v>45859</v>
      </c>
      <c r="B6746" s="217" t="s">
        <v>140</v>
      </c>
      <c r="C6746" s="218">
        <v>2.2081</v>
      </c>
    </row>
    <row r="6747" spans="1:3" ht="15" customHeight="1" x14ac:dyDescent="0.25">
      <c r="A6747" s="216">
        <v>45860</v>
      </c>
      <c r="B6747" s="217" t="s">
        <v>140</v>
      </c>
      <c r="C6747" s="218">
        <v>2.2136</v>
      </c>
    </row>
    <row r="6748" spans="1:3" ht="15" customHeight="1" x14ac:dyDescent="0.25">
      <c r="A6748" s="216">
        <v>45861</v>
      </c>
      <c r="B6748" s="217" t="s">
        <v>140</v>
      </c>
      <c r="C6748" s="218">
        <v>2.2191999999999998</v>
      </c>
    </row>
    <row r="6749" spans="1:3" ht="15" customHeight="1" x14ac:dyDescent="0.25">
      <c r="A6749" s="216">
        <v>45862</v>
      </c>
      <c r="B6749" s="217" t="s">
        <v>140</v>
      </c>
      <c r="C6749" s="218">
        <v>2.2248000000000001</v>
      </c>
    </row>
    <row r="6750" spans="1:3" ht="15" customHeight="1" x14ac:dyDescent="0.25">
      <c r="A6750" s="216">
        <v>45863</v>
      </c>
      <c r="B6750" s="217" t="s">
        <v>140</v>
      </c>
      <c r="C6750" s="218">
        <v>2.2416</v>
      </c>
    </row>
    <row r="6751" spans="1:3" ht="15" customHeight="1" x14ac:dyDescent="0.25">
      <c r="A6751" s="216">
        <v>45866</v>
      </c>
      <c r="B6751" s="217" t="s">
        <v>140</v>
      </c>
      <c r="C6751" s="218">
        <v>2.2471000000000001</v>
      </c>
    </row>
    <row r="6752" spans="1:3" ht="15" customHeight="1" x14ac:dyDescent="0.25">
      <c r="A6752" s="216">
        <v>45867</v>
      </c>
      <c r="B6752" s="217" t="s">
        <v>140</v>
      </c>
      <c r="C6752" s="218">
        <v>2.2526999999999999</v>
      </c>
    </row>
    <row r="6753" spans="1:3" ht="15" customHeight="1" x14ac:dyDescent="0.25">
      <c r="A6753" s="216">
        <v>45868</v>
      </c>
      <c r="B6753" s="217" t="s">
        <v>140</v>
      </c>
      <c r="C6753" s="218">
        <v>2.2583000000000002</v>
      </c>
    </row>
    <row r="6754" spans="1:3" ht="15" customHeight="1" x14ac:dyDescent="0.25">
      <c r="A6754" s="216">
        <v>45869</v>
      </c>
      <c r="B6754" s="217" t="s">
        <v>140</v>
      </c>
      <c r="C6754" s="218">
        <v>2.2639</v>
      </c>
    </row>
    <row r="6755" spans="1:3" ht="15" customHeight="1" x14ac:dyDescent="0.25">
      <c r="A6755" s="216">
        <v>45870</v>
      </c>
      <c r="B6755" s="217" t="s">
        <v>140</v>
      </c>
      <c r="C6755" s="218">
        <v>2.2806000000000002</v>
      </c>
    </row>
    <row r="6756" spans="1:3" ht="15" customHeight="1" x14ac:dyDescent="0.25">
      <c r="A6756" s="216">
        <v>45873</v>
      </c>
      <c r="B6756" s="217" t="s">
        <v>140</v>
      </c>
      <c r="C6756" s="218">
        <v>2.2860999999999998</v>
      </c>
    </row>
    <row r="6757" spans="1:3" ht="15" customHeight="1" x14ac:dyDescent="0.25">
      <c r="A6757" s="216">
        <v>45874</v>
      </c>
      <c r="B6757" s="217" t="s">
        <v>140</v>
      </c>
      <c r="C6757" s="218">
        <v>2.2917000000000001</v>
      </c>
    </row>
    <row r="6758" spans="1:3" ht="15" customHeight="1" x14ac:dyDescent="0.25">
      <c r="A6758" s="216">
        <v>45875</v>
      </c>
      <c r="B6758" s="217" t="s">
        <v>140</v>
      </c>
      <c r="C6758" s="218">
        <v>2.2972000000000001</v>
      </c>
    </row>
    <row r="6759" spans="1:3" ht="15" customHeight="1" x14ac:dyDescent="0.25">
      <c r="A6759" s="216">
        <v>45876</v>
      </c>
      <c r="B6759" s="217" t="s">
        <v>140</v>
      </c>
      <c r="C6759" s="218">
        <v>2.3028</v>
      </c>
    </row>
    <row r="6760" spans="1:3" ht="15" customHeight="1" x14ac:dyDescent="0.25">
      <c r="A6760" s="216">
        <v>45877</v>
      </c>
      <c r="B6760" s="217" t="s">
        <v>140</v>
      </c>
      <c r="C6760" s="218">
        <v>2.3193999999999999</v>
      </c>
    </row>
    <row r="6761" spans="1:3" ht="15" customHeight="1" x14ac:dyDescent="0.25">
      <c r="A6761" s="216">
        <v>45880</v>
      </c>
      <c r="B6761" s="217" t="s">
        <v>140</v>
      </c>
      <c r="C6761" s="218">
        <v>2.3250000000000002</v>
      </c>
    </row>
    <row r="6762" spans="1:3" ht="15" customHeight="1" x14ac:dyDescent="0.25">
      <c r="A6762" s="216">
        <v>45881</v>
      </c>
      <c r="B6762" s="217" t="s">
        <v>140</v>
      </c>
      <c r="C6762" s="218">
        <v>2.3304999999999998</v>
      </c>
    </row>
    <row r="6763" spans="1:3" ht="15" customHeight="1" x14ac:dyDescent="0.25">
      <c r="A6763" s="216">
        <v>45882</v>
      </c>
      <c r="B6763" s="217" t="s">
        <v>140</v>
      </c>
      <c r="C6763" s="218">
        <v>2.3361000000000001</v>
      </c>
    </row>
    <row r="6764" spans="1:3" ht="15" customHeight="1" x14ac:dyDescent="0.25">
      <c r="A6764" s="216">
        <v>45883</v>
      </c>
      <c r="B6764" s="217" t="s">
        <v>140</v>
      </c>
      <c r="C6764" s="218">
        <v>2.3416000000000001</v>
      </c>
    </row>
    <row r="6765" spans="1:3" ht="15" customHeight="1" x14ac:dyDescent="0.25">
      <c r="A6765" s="216">
        <v>45884</v>
      </c>
      <c r="B6765" s="217" t="s">
        <v>140</v>
      </c>
      <c r="C6765" s="218">
        <v>2.3582999999999998</v>
      </c>
    </row>
    <row r="6766" spans="1:3" ht="15" customHeight="1" x14ac:dyDescent="0.25">
      <c r="A6766" s="216">
        <v>45887</v>
      </c>
      <c r="B6766" s="217" t="s">
        <v>140</v>
      </c>
      <c r="C6766" s="218">
        <v>2.3637999999999999</v>
      </c>
    </row>
    <row r="6767" spans="1:3" ht="15" customHeight="1" x14ac:dyDescent="0.25">
      <c r="A6767" s="216">
        <v>45888</v>
      </c>
      <c r="B6767" s="217" t="s">
        <v>140</v>
      </c>
      <c r="C6767" s="218">
        <v>2.3694000000000002</v>
      </c>
    </row>
    <row r="6768" spans="1:3" ht="15" customHeight="1" x14ac:dyDescent="0.25">
      <c r="A6768" s="216">
        <v>45889</v>
      </c>
      <c r="B6768" s="217" t="s">
        <v>140</v>
      </c>
      <c r="C6768" s="218">
        <v>2.3748999999999998</v>
      </c>
    </row>
    <row r="6769" spans="1:3" ht="15" customHeight="1" x14ac:dyDescent="0.25">
      <c r="A6769" s="216">
        <v>45890</v>
      </c>
      <c r="B6769" s="217" t="s">
        <v>140</v>
      </c>
      <c r="C6769" s="218">
        <v>2.3803999999999998</v>
      </c>
    </row>
    <row r="6770" spans="1:3" ht="15" customHeight="1" x14ac:dyDescent="0.25">
      <c r="A6770" s="216">
        <v>45891</v>
      </c>
      <c r="B6770" s="217" t="s">
        <v>140</v>
      </c>
      <c r="C6770" s="218">
        <v>2.3969999999999998</v>
      </c>
    </row>
    <row r="6771" spans="1:3" ht="15" customHeight="1" x14ac:dyDescent="0.25">
      <c r="A6771" s="216">
        <v>45894</v>
      </c>
      <c r="B6771" s="217" t="s">
        <v>140</v>
      </c>
      <c r="C6771" s="218">
        <v>2.4026000000000001</v>
      </c>
    </row>
    <row r="6772" spans="1:3" ht="15" customHeight="1" x14ac:dyDescent="0.25">
      <c r="A6772" s="216">
        <v>45895</v>
      </c>
      <c r="B6772" s="217" t="s">
        <v>140</v>
      </c>
      <c r="C6772" s="218">
        <v>2.4081000000000001</v>
      </c>
    </row>
    <row r="6773" spans="1:3" ht="15" customHeight="1" x14ac:dyDescent="0.25">
      <c r="A6773" s="216">
        <v>45896</v>
      </c>
      <c r="B6773" s="217" t="s">
        <v>140</v>
      </c>
      <c r="C6773" s="218">
        <v>2.4136000000000002</v>
      </c>
    </row>
    <row r="6774" spans="1:3" ht="15" customHeight="1" x14ac:dyDescent="0.25">
      <c r="A6774" s="216">
        <v>45897</v>
      </c>
      <c r="B6774" s="217" t="s">
        <v>140</v>
      </c>
      <c r="C6774" s="218">
        <v>2.4192</v>
      </c>
    </row>
    <row r="6775" spans="1:3" ht="15" customHeight="1" x14ac:dyDescent="0.25">
      <c r="A6775" s="216">
        <v>45898</v>
      </c>
      <c r="B6775" s="217" t="s">
        <v>140</v>
      </c>
      <c r="C6775" s="218">
        <v>2.4358</v>
      </c>
    </row>
    <row r="6776" spans="1:3" ht="15" customHeight="1" x14ac:dyDescent="0.25">
      <c r="A6776" s="216">
        <v>45901</v>
      </c>
      <c r="B6776" s="217" t="s">
        <v>140</v>
      </c>
      <c r="C6776" s="218">
        <v>2.4413</v>
      </c>
    </row>
    <row r="6777" spans="1:3" ht="15" customHeight="1" x14ac:dyDescent="0.25">
      <c r="A6777" s="216">
        <v>45902</v>
      </c>
      <c r="B6777" s="217" t="s">
        <v>140</v>
      </c>
      <c r="C6777" s="218">
        <v>2.4468000000000001</v>
      </c>
    </row>
    <row r="6778" spans="1:3" ht="15" customHeight="1" x14ac:dyDescent="0.25">
      <c r="A6778" s="216">
        <v>45903</v>
      </c>
      <c r="B6778" s="217" t="s">
        <v>140</v>
      </c>
      <c r="C6778" s="218">
        <v>2.4523000000000001</v>
      </c>
    </row>
    <row r="6779" spans="1:3" ht="15" customHeight="1" x14ac:dyDescent="0.25">
      <c r="A6779" s="216">
        <v>45904</v>
      </c>
      <c r="B6779" s="217" t="s">
        <v>140</v>
      </c>
      <c r="C6779" s="218">
        <v>2.4579</v>
      </c>
    </row>
    <row r="6780" spans="1:3" ht="15" customHeight="1" x14ac:dyDescent="0.25">
      <c r="A6780" s="216">
        <v>45905</v>
      </c>
      <c r="B6780" s="217" t="s">
        <v>140</v>
      </c>
      <c r="C6780" s="218">
        <v>2.4744999999999999</v>
      </c>
    </row>
    <row r="6781" spans="1:3" ht="15" customHeight="1" x14ac:dyDescent="0.25">
      <c r="A6781" s="216">
        <v>45908</v>
      </c>
      <c r="B6781" s="217" t="s">
        <v>140</v>
      </c>
      <c r="C6781" s="218">
        <v>2.48</v>
      </c>
    </row>
    <row r="6782" spans="1:3" ht="15" customHeight="1" x14ac:dyDescent="0.25">
      <c r="A6782" s="216">
        <v>45909</v>
      </c>
      <c r="B6782" s="217" t="s">
        <v>140</v>
      </c>
      <c r="C6782" s="218">
        <v>2.4855</v>
      </c>
    </row>
    <row r="6783" spans="1:3" ht="15" customHeight="1" x14ac:dyDescent="0.25">
      <c r="A6783" s="216">
        <v>45910</v>
      </c>
      <c r="B6783" s="217" t="s">
        <v>140</v>
      </c>
      <c r="C6783" s="218">
        <v>2.4910000000000001</v>
      </c>
    </row>
    <row r="6784" spans="1:3" ht="15" customHeight="1" x14ac:dyDescent="0.25">
      <c r="A6784" s="216">
        <v>45911</v>
      </c>
      <c r="B6784" s="217" t="s">
        <v>140</v>
      </c>
      <c r="C6784" s="218">
        <v>2.4965999999999999</v>
      </c>
    </row>
    <row r="6785" spans="1:3" ht="15" customHeight="1" x14ac:dyDescent="0.25">
      <c r="A6785" s="216">
        <v>45912</v>
      </c>
      <c r="B6785" s="217" t="s">
        <v>140</v>
      </c>
      <c r="C6785" s="218">
        <v>2.5131000000000001</v>
      </c>
    </row>
    <row r="6786" spans="1:3" ht="15" customHeight="1" x14ac:dyDescent="0.25">
      <c r="A6786" s="216">
        <v>45915</v>
      </c>
      <c r="B6786" s="217" t="s">
        <v>140</v>
      </c>
      <c r="C6786" s="218">
        <v>2.5186999999999999</v>
      </c>
    </row>
    <row r="6787" spans="1:3" ht="15" customHeight="1" x14ac:dyDescent="0.25">
      <c r="A6787" s="216">
        <v>45916</v>
      </c>
      <c r="B6787" s="217" t="s">
        <v>140</v>
      </c>
      <c r="C6787" s="218">
        <v>2.5242</v>
      </c>
    </row>
    <row r="6788" spans="1:3" ht="15" customHeight="1" x14ac:dyDescent="0.25">
      <c r="A6788" s="216">
        <v>45917</v>
      </c>
      <c r="B6788" s="217" t="s">
        <v>140</v>
      </c>
      <c r="C6788" s="218">
        <v>2.5297000000000001</v>
      </c>
    </row>
    <row r="6789" spans="1:3" ht="15" customHeight="1" x14ac:dyDescent="0.25">
      <c r="A6789" s="216">
        <v>45918</v>
      </c>
      <c r="B6789" s="217" t="s">
        <v>140</v>
      </c>
      <c r="C6789" s="218">
        <v>2.5352000000000001</v>
      </c>
    </row>
    <row r="6790" spans="1:3" ht="15" customHeight="1" x14ac:dyDescent="0.25">
      <c r="A6790" s="216">
        <v>45919</v>
      </c>
      <c r="B6790" s="217" t="s">
        <v>140</v>
      </c>
      <c r="C6790" s="218">
        <v>2.5518000000000001</v>
      </c>
    </row>
    <row r="6791" spans="1:3" ht="15" customHeight="1" x14ac:dyDescent="0.25">
      <c r="A6791" s="216">
        <v>45922</v>
      </c>
      <c r="B6791" s="217" t="s">
        <v>140</v>
      </c>
      <c r="C6791" s="218">
        <v>2.5573000000000001</v>
      </c>
    </row>
    <row r="6792" spans="1:3" ht="15" customHeight="1" x14ac:dyDescent="0.25">
      <c r="A6792" s="216">
        <v>45923</v>
      </c>
      <c r="B6792" s="217" t="s">
        <v>140</v>
      </c>
      <c r="C6792" s="218">
        <v>2.5629</v>
      </c>
    </row>
    <row r="6793" spans="1:3" ht="15" customHeight="1" x14ac:dyDescent="0.25">
      <c r="A6793" s="216">
        <v>45924</v>
      </c>
      <c r="B6793" s="217" t="s">
        <v>140</v>
      </c>
      <c r="C6793" s="218">
        <v>2.5684999999999998</v>
      </c>
    </row>
    <row r="6794" spans="1:3" ht="15" customHeight="1" x14ac:dyDescent="0.25">
      <c r="A6794" s="216">
        <v>45925</v>
      </c>
      <c r="B6794" s="217" t="s">
        <v>140</v>
      </c>
      <c r="C6794" s="218">
        <v>2.5739999999999998</v>
      </c>
    </row>
    <row r="6795" spans="1:3" ht="15" customHeight="1" x14ac:dyDescent="0.25">
      <c r="A6795" s="216">
        <v>45926</v>
      </c>
      <c r="B6795" s="217" t="s">
        <v>140</v>
      </c>
      <c r="C6795" s="218">
        <v>2.5907</v>
      </c>
    </row>
    <row r="6796" spans="1:3" ht="15" customHeight="1" x14ac:dyDescent="0.25">
      <c r="A6796" s="216">
        <v>45929</v>
      </c>
      <c r="B6796" s="217" t="s">
        <v>140</v>
      </c>
      <c r="C6796" s="218">
        <v>2.5962999999999998</v>
      </c>
    </row>
    <row r="6797" spans="1:3" ht="15" customHeight="1" x14ac:dyDescent="0.25">
      <c r="A6797" s="216">
        <v>45930</v>
      </c>
      <c r="B6797" s="217" t="s">
        <v>140</v>
      </c>
      <c r="C6797" s="218">
        <v>2.6017999999999999</v>
      </c>
    </row>
    <row r="6798" spans="1:3" ht="15" customHeight="1" x14ac:dyDescent="0.25">
      <c r="A6798" s="216">
        <v>45566</v>
      </c>
      <c r="B6798" s="217" t="s">
        <v>317</v>
      </c>
      <c r="C6798" s="218">
        <v>1.6558999999999999</v>
      </c>
    </row>
    <row r="6799" spans="1:3" ht="15" customHeight="1" x14ac:dyDescent="0.25">
      <c r="A6799" s="216">
        <v>45567</v>
      </c>
      <c r="B6799" s="217" t="s">
        <v>317</v>
      </c>
      <c r="C6799" s="218">
        <v>3.3170999999999999</v>
      </c>
    </row>
    <row r="6800" spans="1:3" ht="15" customHeight="1" x14ac:dyDescent="0.25">
      <c r="A6800" s="216">
        <v>45568</v>
      </c>
      <c r="B6800" s="217" t="s">
        <v>317</v>
      </c>
      <c r="C6800" s="218">
        <v>4.97</v>
      </c>
    </row>
    <row r="6801" spans="1:3" ht="15" customHeight="1" x14ac:dyDescent="0.25">
      <c r="A6801" s="216">
        <v>45569</v>
      </c>
      <c r="B6801" s="217" t="s">
        <v>317</v>
      </c>
      <c r="C6801" s="218">
        <v>9.8962000000000003</v>
      </c>
    </row>
    <row r="6802" spans="1:3" ht="15" customHeight="1" x14ac:dyDescent="0.25">
      <c r="A6802" s="216">
        <v>45572</v>
      </c>
      <c r="B6802" s="217" t="s">
        <v>317</v>
      </c>
      <c r="C6802" s="218">
        <v>11.5421</v>
      </c>
    </row>
    <row r="6803" spans="1:3" ht="15" customHeight="1" x14ac:dyDescent="0.25">
      <c r="A6803" s="216">
        <v>45573</v>
      </c>
      <c r="B6803" s="217" t="s">
        <v>317</v>
      </c>
      <c r="C6803" s="218">
        <v>13.185700000000001</v>
      </c>
    </row>
    <row r="6804" spans="1:3" ht="15" customHeight="1" x14ac:dyDescent="0.25">
      <c r="A6804" s="216">
        <v>45574</v>
      </c>
      <c r="B6804" s="217" t="s">
        <v>317</v>
      </c>
      <c r="C6804" s="218">
        <v>14.826599999999999</v>
      </c>
    </row>
    <row r="6805" spans="1:3" ht="15" customHeight="1" x14ac:dyDescent="0.25">
      <c r="A6805" s="216">
        <v>45575</v>
      </c>
      <c r="B6805" s="217" t="s">
        <v>317</v>
      </c>
      <c r="C6805" s="218">
        <v>16.470300000000002</v>
      </c>
    </row>
    <row r="6806" spans="1:3" ht="15" customHeight="1" x14ac:dyDescent="0.25">
      <c r="A6806" s="216">
        <v>45576</v>
      </c>
      <c r="B6806" s="217" t="s">
        <v>317</v>
      </c>
      <c r="C6806" s="218">
        <v>21.389099999999999</v>
      </c>
    </row>
    <row r="6807" spans="1:3" ht="15" customHeight="1" x14ac:dyDescent="0.25">
      <c r="A6807" s="216">
        <v>45579</v>
      </c>
      <c r="B6807" s="217" t="s">
        <v>317</v>
      </c>
      <c r="C6807" s="218">
        <v>23.029</v>
      </c>
    </row>
    <row r="6808" spans="1:3" ht="15" customHeight="1" x14ac:dyDescent="0.25">
      <c r="A6808" s="216">
        <v>45580</v>
      </c>
      <c r="B6808" s="217" t="s">
        <v>317</v>
      </c>
      <c r="C6808" s="218">
        <v>24.6692</v>
      </c>
    </row>
    <row r="6809" spans="1:3" ht="15" customHeight="1" x14ac:dyDescent="0.25">
      <c r="A6809" s="216">
        <v>45581</v>
      </c>
      <c r="B6809" s="217" t="s">
        <v>317</v>
      </c>
      <c r="C6809" s="218">
        <v>26.307400000000001</v>
      </c>
    </row>
    <row r="6810" spans="1:3" ht="15" customHeight="1" x14ac:dyDescent="0.25">
      <c r="A6810" s="216">
        <v>45582</v>
      </c>
      <c r="B6810" s="217" t="s">
        <v>317</v>
      </c>
      <c r="C6810" s="218">
        <v>27.947500000000002</v>
      </c>
    </row>
    <row r="6811" spans="1:3" ht="15" customHeight="1" x14ac:dyDescent="0.25">
      <c r="A6811" s="216">
        <v>45583</v>
      </c>
      <c r="B6811" s="217" t="s">
        <v>317</v>
      </c>
      <c r="C6811" s="218">
        <v>32.860599999999998</v>
      </c>
    </row>
    <row r="6812" spans="1:3" ht="15" customHeight="1" x14ac:dyDescent="0.25">
      <c r="A6812" s="216">
        <v>45586</v>
      </c>
      <c r="B6812" s="217" t="s">
        <v>317</v>
      </c>
      <c r="C6812" s="218">
        <v>34.4953</v>
      </c>
    </row>
    <row r="6813" spans="1:3" ht="15" customHeight="1" x14ac:dyDescent="0.25">
      <c r="A6813" s="216">
        <v>45587</v>
      </c>
      <c r="B6813" s="217" t="s">
        <v>317</v>
      </c>
      <c r="C6813" s="218">
        <v>36.1327</v>
      </c>
    </row>
    <row r="6814" spans="1:3" ht="15" customHeight="1" x14ac:dyDescent="0.25">
      <c r="A6814" s="216">
        <v>45588</v>
      </c>
      <c r="B6814" s="217" t="s">
        <v>317</v>
      </c>
      <c r="C6814" s="218">
        <v>37.766500000000001</v>
      </c>
    </row>
    <row r="6815" spans="1:3" ht="15" customHeight="1" x14ac:dyDescent="0.25">
      <c r="A6815" s="216">
        <v>45589</v>
      </c>
      <c r="B6815" s="217" t="s">
        <v>317</v>
      </c>
      <c r="C6815" s="218">
        <v>39.397799999999997</v>
      </c>
    </row>
    <row r="6816" spans="1:3" ht="15" customHeight="1" x14ac:dyDescent="0.25">
      <c r="A6816" s="216">
        <v>45590</v>
      </c>
      <c r="B6816" s="217" t="s">
        <v>317</v>
      </c>
      <c r="C6816" s="218">
        <v>44.289000000000001</v>
      </c>
    </row>
    <row r="6817" spans="1:3" ht="15" customHeight="1" x14ac:dyDescent="0.25">
      <c r="A6817" s="216">
        <v>45593</v>
      </c>
      <c r="B6817" s="217" t="s">
        <v>317</v>
      </c>
      <c r="C6817" s="218">
        <v>45.921199999999999</v>
      </c>
    </row>
    <row r="6818" spans="1:3" ht="15" customHeight="1" x14ac:dyDescent="0.25">
      <c r="A6818" s="216">
        <v>45594</v>
      </c>
      <c r="B6818" s="217" t="s">
        <v>317</v>
      </c>
      <c r="C6818" s="218">
        <v>47.552199999999999</v>
      </c>
    </row>
    <row r="6819" spans="1:3" ht="15" customHeight="1" x14ac:dyDescent="0.25">
      <c r="A6819" s="216">
        <v>45595</v>
      </c>
      <c r="B6819" s="217" t="s">
        <v>317</v>
      </c>
      <c r="C6819" s="218">
        <v>49.179400000000001</v>
      </c>
    </row>
    <row r="6820" spans="1:3" ht="15" customHeight="1" x14ac:dyDescent="0.25">
      <c r="A6820" s="216">
        <v>45596</v>
      </c>
      <c r="B6820" s="217" t="s">
        <v>317</v>
      </c>
      <c r="C6820" s="218">
        <v>50.8078</v>
      </c>
    </row>
    <row r="6821" spans="1:3" ht="15" customHeight="1" x14ac:dyDescent="0.25">
      <c r="A6821" s="216">
        <v>45597</v>
      </c>
      <c r="B6821" s="217" t="s">
        <v>317</v>
      </c>
      <c r="C6821" s="218">
        <v>55.680999999999997</v>
      </c>
    </row>
    <row r="6822" spans="1:3" ht="15" customHeight="1" x14ac:dyDescent="0.25">
      <c r="A6822" s="216">
        <v>45600</v>
      </c>
      <c r="B6822" s="217" t="s">
        <v>317</v>
      </c>
      <c r="C6822" s="218">
        <v>57.303699999999999</v>
      </c>
    </row>
    <row r="6823" spans="1:3" ht="15" customHeight="1" x14ac:dyDescent="0.25">
      <c r="A6823" s="216">
        <v>45601</v>
      </c>
      <c r="B6823" s="217" t="s">
        <v>317</v>
      </c>
      <c r="C6823" s="218">
        <v>58.924700000000001</v>
      </c>
    </row>
    <row r="6824" spans="1:3" ht="15" customHeight="1" x14ac:dyDescent="0.25">
      <c r="A6824" s="216">
        <v>45602</v>
      </c>
      <c r="B6824" s="217" t="s">
        <v>317</v>
      </c>
      <c r="C6824" s="218">
        <v>60.541699999999999</v>
      </c>
    </row>
    <row r="6825" spans="1:3" ht="15" customHeight="1" x14ac:dyDescent="0.25">
      <c r="A6825" s="216">
        <v>45603</v>
      </c>
      <c r="B6825" s="217" t="s">
        <v>317</v>
      </c>
      <c r="C6825" s="218">
        <v>62.157899999999998</v>
      </c>
    </row>
    <row r="6826" spans="1:3" ht="15" customHeight="1" x14ac:dyDescent="0.25">
      <c r="A6826" s="216">
        <v>45604</v>
      </c>
      <c r="B6826" s="217" t="s">
        <v>317</v>
      </c>
      <c r="C6826" s="218">
        <v>66.921099999999996</v>
      </c>
    </row>
    <row r="6827" spans="1:3" ht="15" customHeight="1" x14ac:dyDescent="0.25">
      <c r="A6827" s="216">
        <v>45607</v>
      </c>
      <c r="B6827" s="217" t="s">
        <v>317</v>
      </c>
      <c r="C6827" s="218">
        <v>68.509100000000004</v>
      </c>
    </row>
    <row r="6828" spans="1:3" ht="15" customHeight="1" x14ac:dyDescent="0.25">
      <c r="A6828" s="216">
        <v>45608</v>
      </c>
      <c r="B6828" s="217" t="s">
        <v>317</v>
      </c>
      <c r="C6828" s="218">
        <v>70.086600000000004</v>
      </c>
    </row>
    <row r="6829" spans="1:3" ht="15" customHeight="1" x14ac:dyDescent="0.25">
      <c r="A6829" s="216">
        <v>45609</v>
      </c>
      <c r="B6829" s="217" t="s">
        <v>317</v>
      </c>
      <c r="C6829" s="218">
        <v>71.660300000000007</v>
      </c>
    </row>
    <row r="6830" spans="1:3" ht="15" customHeight="1" x14ac:dyDescent="0.25">
      <c r="A6830" s="216">
        <v>45610</v>
      </c>
      <c r="B6830" s="217" t="s">
        <v>317</v>
      </c>
      <c r="C6830" s="218">
        <v>73.231700000000004</v>
      </c>
    </row>
    <row r="6831" spans="1:3" ht="15" customHeight="1" x14ac:dyDescent="0.25">
      <c r="A6831" s="216">
        <v>45611</v>
      </c>
      <c r="B6831" s="217" t="s">
        <v>317</v>
      </c>
      <c r="C6831" s="218">
        <v>77.939899999999994</v>
      </c>
    </row>
    <row r="6832" spans="1:3" ht="15" customHeight="1" x14ac:dyDescent="0.25">
      <c r="A6832" s="216">
        <v>45614</v>
      </c>
      <c r="B6832" s="217" t="s">
        <v>317</v>
      </c>
      <c r="C6832" s="218">
        <v>79.508600000000001</v>
      </c>
    </row>
    <row r="6833" spans="1:3" ht="15" customHeight="1" x14ac:dyDescent="0.25">
      <c r="A6833" s="216">
        <v>45615</v>
      </c>
      <c r="B6833" s="217" t="s">
        <v>317</v>
      </c>
      <c r="C6833" s="218">
        <v>81.077600000000004</v>
      </c>
    </row>
    <row r="6834" spans="1:3" ht="15" customHeight="1" x14ac:dyDescent="0.25">
      <c r="A6834" s="216">
        <v>45616</v>
      </c>
      <c r="B6834" s="217" t="s">
        <v>317</v>
      </c>
      <c r="C6834" s="218">
        <v>82.643600000000006</v>
      </c>
    </row>
    <row r="6835" spans="1:3" ht="15" customHeight="1" x14ac:dyDescent="0.25">
      <c r="A6835" s="216">
        <v>45617</v>
      </c>
      <c r="B6835" s="217" t="s">
        <v>317</v>
      </c>
      <c r="C6835" s="218">
        <v>84.210400000000007</v>
      </c>
    </row>
    <row r="6836" spans="1:3" ht="15" customHeight="1" x14ac:dyDescent="0.25">
      <c r="A6836" s="216">
        <v>45618</v>
      </c>
      <c r="B6836" s="217" t="s">
        <v>317</v>
      </c>
      <c r="C6836" s="218">
        <v>88.910600000000002</v>
      </c>
    </row>
    <row r="6837" spans="1:3" ht="15" customHeight="1" x14ac:dyDescent="0.25">
      <c r="A6837" s="216">
        <v>45621</v>
      </c>
      <c r="B6837" s="217" t="s">
        <v>317</v>
      </c>
      <c r="C6837" s="218">
        <v>90.479200000000006</v>
      </c>
    </row>
    <row r="6838" spans="1:3" ht="15" customHeight="1" x14ac:dyDescent="0.25">
      <c r="A6838" s="216">
        <v>45622</v>
      </c>
      <c r="B6838" s="217" t="s">
        <v>317</v>
      </c>
      <c r="C6838" s="218">
        <v>92.049300000000002</v>
      </c>
    </row>
    <row r="6839" spans="1:3" ht="15" customHeight="1" x14ac:dyDescent="0.25">
      <c r="A6839" s="216">
        <v>45623</v>
      </c>
      <c r="B6839" s="217" t="s">
        <v>317</v>
      </c>
      <c r="C6839" s="218">
        <v>93.616500000000002</v>
      </c>
    </row>
    <row r="6840" spans="1:3" ht="15" customHeight="1" x14ac:dyDescent="0.25">
      <c r="A6840" s="216">
        <v>45624</v>
      </c>
      <c r="B6840" s="217" t="s">
        <v>317</v>
      </c>
      <c r="C6840" s="218">
        <v>95.185100000000006</v>
      </c>
    </row>
    <row r="6841" spans="1:3" ht="15" customHeight="1" x14ac:dyDescent="0.25">
      <c r="A6841" s="216">
        <v>45625</v>
      </c>
      <c r="B6841" s="217" t="s">
        <v>317</v>
      </c>
      <c r="C6841" s="218">
        <v>99.8887</v>
      </c>
    </row>
    <row r="6842" spans="1:3" ht="15" customHeight="1" x14ac:dyDescent="0.25">
      <c r="A6842" s="216">
        <v>45628</v>
      </c>
      <c r="B6842" s="217" t="s">
        <v>317</v>
      </c>
      <c r="C6842" s="218">
        <v>101.4529</v>
      </c>
    </row>
    <row r="6843" spans="1:3" ht="15" customHeight="1" x14ac:dyDescent="0.25">
      <c r="A6843" s="216">
        <v>45629</v>
      </c>
      <c r="B6843" s="217" t="s">
        <v>317</v>
      </c>
      <c r="C6843" s="218">
        <v>103.0176</v>
      </c>
    </row>
    <row r="6844" spans="1:3" ht="15" customHeight="1" x14ac:dyDescent="0.25">
      <c r="A6844" s="216">
        <v>45630</v>
      </c>
      <c r="B6844" s="217" t="s">
        <v>317</v>
      </c>
      <c r="C6844" s="218">
        <v>104.5831</v>
      </c>
    </row>
    <row r="6845" spans="1:3" ht="15" customHeight="1" x14ac:dyDescent="0.25">
      <c r="A6845" s="216">
        <v>45631</v>
      </c>
      <c r="B6845" s="217" t="s">
        <v>317</v>
      </c>
      <c r="C6845" s="218">
        <v>106.145</v>
      </c>
    </row>
    <row r="6846" spans="1:3" ht="15" customHeight="1" x14ac:dyDescent="0.25">
      <c r="A6846" s="216">
        <v>45632</v>
      </c>
      <c r="B6846" s="217" t="s">
        <v>317</v>
      </c>
      <c r="C6846" s="218">
        <v>110.82859999999999</v>
      </c>
    </row>
    <row r="6847" spans="1:3" ht="15" customHeight="1" x14ac:dyDescent="0.25">
      <c r="A6847" s="216">
        <v>45635</v>
      </c>
      <c r="B6847" s="217" t="s">
        <v>317</v>
      </c>
      <c r="C6847" s="218">
        <v>112.3896</v>
      </c>
    </row>
    <row r="6848" spans="1:3" ht="15" customHeight="1" x14ac:dyDescent="0.25">
      <c r="A6848" s="216">
        <v>45636</v>
      </c>
      <c r="B6848" s="217" t="s">
        <v>317</v>
      </c>
      <c r="C6848" s="218">
        <v>113.9529</v>
      </c>
    </row>
    <row r="6849" spans="1:3" ht="15" customHeight="1" x14ac:dyDescent="0.25">
      <c r="A6849" s="216">
        <v>45637</v>
      </c>
      <c r="B6849" s="217" t="s">
        <v>317</v>
      </c>
      <c r="C6849" s="218">
        <v>115.5154</v>
      </c>
    </row>
    <row r="6850" spans="1:3" ht="15" customHeight="1" x14ac:dyDescent="0.25">
      <c r="A6850" s="216">
        <v>45638</v>
      </c>
      <c r="B6850" s="217" t="s">
        <v>317</v>
      </c>
      <c r="C6850" s="218">
        <v>117.0748</v>
      </c>
    </row>
    <row r="6851" spans="1:3" ht="15" customHeight="1" x14ac:dyDescent="0.25">
      <c r="A6851" s="216">
        <v>45639</v>
      </c>
      <c r="B6851" s="217" t="s">
        <v>317</v>
      </c>
      <c r="C6851" s="218">
        <v>121.7483</v>
      </c>
    </row>
    <row r="6852" spans="1:3" ht="15" customHeight="1" x14ac:dyDescent="0.25">
      <c r="A6852" s="216">
        <v>45642</v>
      </c>
      <c r="B6852" s="217" t="s">
        <v>317</v>
      </c>
      <c r="C6852" s="218">
        <v>123.3087</v>
      </c>
    </row>
    <row r="6853" spans="1:3" ht="15" customHeight="1" x14ac:dyDescent="0.25">
      <c r="A6853" s="216">
        <v>45643</v>
      </c>
      <c r="B6853" s="217" t="s">
        <v>317</v>
      </c>
      <c r="C6853" s="218">
        <v>124.8682</v>
      </c>
    </row>
    <row r="6854" spans="1:3" ht="15" customHeight="1" x14ac:dyDescent="0.25">
      <c r="A6854" s="216">
        <v>45644</v>
      </c>
      <c r="B6854" s="217" t="s">
        <v>317</v>
      </c>
      <c r="C6854" s="218">
        <v>126.4263</v>
      </c>
    </row>
    <row r="6855" spans="1:3" ht="15" customHeight="1" x14ac:dyDescent="0.25">
      <c r="A6855" s="216">
        <v>45645</v>
      </c>
      <c r="B6855" s="217" t="s">
        <v>317</v>
      </c>
      <c r="C6855" s="218">
        <v>127.9614</v>
      </c>
    </row>
    <row r="6856" spans="1:3" ht="15" customHeight="1" x14ac:dyDescent="0.25">
      <c r="A6856" s="216">
        <v>45646</v>
      </c>
      <c r="B6856" s="217" t="s">
        <v>317</v>
      </c>
      <c r="C6856" s="218">
        <v>132.54079999999999</v>
      </c>
    </row>
    <row r="6857" spans="1:3" ht="15" customHeight="1" x14ac:dyDescent="0.25">
      <c r="A6857" s="216">
        <v>45649</v>
      </c>
      <c r="B6857" s="217" t="s">
        <v>317</v>
      </c>
      <c r="C6857" s="218">
        <v>134.05760000000001</v>
      </c>
    </row>
    <row r="6858" spans="1:3" ht="15" customHeight="1" x14ac:dyDescent="0.25">
      <c r="A6858" s="216">
        <v>45650</v>
      </c>
      <c r="B6858" s="217" t="s">
        <v>317</v>
      </c>
      <c r="C6858" s="218">
        <v>135.57769999999999</v>
      </c>
    </row>
    <row r="6859" spans="1:3" ht="15" customHeight="1" x14ac:dyDescent="0.25">
      <c r="A6859" s="216">
        <v>45651</v>
      </c>
      <c r="B6859" s="217" t="s">
        <v>317</v>
      </c>
      <c r="C6859" s="218">
        <v>137.1001</v>
      </c>
    </row>
    <row r="6860" spans="1:3" ht="15" customHeight="1" x14ac:dyDescent="0.25">
      <c r="A6860" s="216">
        <v>45652</v>
      </c>
      <c r="B6860" s="217" t="s">
        <v>317</v>
      </c>
      <c r="C6860" s="218">
        <v>138.6318</v>
      </c>
    </row>
    <row r="6861" spans="1:3" ht="15" customHeight="1" x14ac:dyDescent="0.25">
      <c r="A6861" s="216">
        <v>45653</v>
      </c>
      <c r="B6861" s="217" t="s">
        <v>317</v>
      </c>
      <c r="C6861" s="218">
        <v>143.23920000000001</v>
      </c>
    </row>
    <row r="6862" spans="1:3" ht="15" customHeight="1" x14ac:dyDescent="0.25">
      <c r="A6862" s="216">
        <v>45656</v>
      </c>
      <c r="B6862" s="217" t="s">
        <v>317</v>
      </c>
      <c r="C6862" s="218">
        <v>144.77099999999999</v>
      </c>
    </row>
    <row r="6863" spans="1:3" ht="15" customHeight="1" x14ac:dyDescent="0.25">
      <c r="A6863" s="216">
        <v>45657</v>
      </c>
      <c r="B6863" s="217" t="s">
        <v>317</v>
      </c>
      <c r="C6863" s="218">
        <v>146.3004</v>
      </c>
    </row>
    <row r="6864" spans="1:3" ht="15" customHeight="1" x14ac:dyDescent="0.25">
      <c r="A6864" s="216">
        <v>45659</v>
      </c>
      <c r="B6864" s="217" t="s">
        <v>317</v>
      </c>
      <c r="C6864" s="218">
        <v>149.34379999999999</v>
      </c>
    </row>
    <row r="6865" spans="1:3" ht="15" customHeight="1" x14ac:dyDescent="0.25">
      <c r="A6865" s="216">
        <v>45660</v>
      </c>
      <c r="B6865" s="217" t="s">
        <v>317</v>
      </c>
      <c r="C6865" s="218">
        <v>153.86969999999999</v>
      </c>
    </row>
    <row r="6866" spans="1:3" ht="15" customHeight="1" x14ac:dyDescent="0.25">
      <c r="A6866" s="216">
        <v>45663</v>
      </c>
      <c r="B6866" s="217" t="s">
        <v>317</v>
      </c>
      <c r="C6866" s="218">
        <v>155.36930000000001</v>
      </c>
    </row>
    <row r="6867" spans="1:3" ht="15" customHeight="1" x14ac:dyDescent="0.25">
      <c r="A6867" s="216">
        <v>45664</v>
      </c>
      <c r="B6867" s="217" t="s">
        <v>317</v>
      </c>
      <c r="C6867" s="218">
        <v>156.86490000000001</v>
      </c>
    </row>
    <row r="6868" spans="1:3" ht="15" customHeight="1" x14ac:dyDescent="0.25">
      <c r="A6868" s="216">
        <v>45665</v>
      </c>
      <c r="B6868" s="217" t="s">
        <v>317</v>
      </c>
      <c r="C6868" s="218">
        <v>158.36080000000001</v>
      </c>
    </row>
    <row r="6869" spans="1:3" ht="15" customHeight="1" x14ac:dyDescent="0.25">
      <c r="A6869" s="216">
        <v>45666</v>
      </c>
      <c r="B6869" s="217" t="s">
        <v>317</v>
      </c>
      <c r="C6869" s="218">
        <v>159.85749999999999</v>
      </c>
    </row>
    <row r="6870" spans="1:3" ht="15" customHeight="1" x14ac:dyDescent="0.25">
      <c r="A6870" s="216">
        <v>45667</v>
      </c>
      <c r="B6870" s="217" t="s">
        <v>317</v>
      </c>
      <c r="C6870" s="218">
        <v>164.34979999999999</v>
      </c>
    </row>
    <row r="6871" spans="1:3" ht="15" customHeight="1" x14ac:dyDescent="0.25">
      <c r="A6871" s="216">
        <v>45670</v>
      </c>
      <c r="B6871" s="217" t="s">
        <v>317</v>
      </c>
      <c r="C6871" s="218">
        <v>165.84950000000001</v>
      </c>
    </row>
    <row r="6872" spans="1:3" ht="15" customHeight="1" x14ac:dyDescent="0.25">
      <c r="A6872" s="216">
        <v>45671</v>
      </c>
      <c r="B6872" s="217" t="s">
        <v>317</v>
      </c>
      <c r="C6872" s="218">
        <v>167.34200000000001</v>
      </c>
    </row>
    <row r="6873" spans="1:3" ht="15" customHeight="1" x14ac:dyDescent="0.25">
      <c r="A6873" s="216">
        <v>45672</v>
      </c>
      <c r="B6873" s="217" t="s">
        <v>317</v>
      </c>
      <c r="C6873" s="218">
        <v>168.8306</v>
      </c>
    </row>
    <row r="6874" spans="1:3" ht="15" customHeight="1" x14ac:dyDescent="0.25">
      <c r="A6874" s="216">
        <v>45673</v>
      </c>
      <c r="B6874" s="217" t="s">
        <v>317</v>
      </c>
      <c r="C6874" s="218">
        <v>170.32400000000001</v>
      </c>
    </row>
    <row r="6875" spans="1:3" ht="15" customHeight="1" x14ac:dyDescent="0.25">
      <c r="A6875" s="216">
        <v>45674</v>
      </c>
      <c r="B6875" s="217" t="s">
        <v>317</v>
      </c>
      <c r="C6875" s="218">
        <v>176.29329999999999</v>
      </c>
    </row>
    <row r="6876" spans="1:3" ht="15" customHeight="1" x14ac:dyDescent="0.25">
      <c r="A6876" s="216">
        <v>45678</v>
      </c>
      <c r="B6876" s="217" t="s">
        <v>317</v>
      </c>
      <c r="C6876" s="218">
        <v>177.78550000000001</v>
      </c>
    </row>
    <row r="6877" spans="1:3" ht="15" customHeight="1" x14ac:dyDescent="0.25">
      <c r="A6877" s="216">
        <v>45679</v>
      </c>
      <c r="B6877" s="217" t="s">
        <v>317</v>
      </c>
      <c r="C6877" s="218">
        <v>179.27529999999999</v>
      </c>
    </row>
    <row r="6878" spans="1:3" ht="15" customHeight="1" x14ac:dyDescent="0.25">
      <c r="A6878" s="216">
        <v>45680</v>
      </c>
      <c r="B6878" s="217" t="s">
        <v>317</v>
      </c>
      <c r="C6878" s="218">
        <v>180.76849999999999</v>
      </c>
    </row>
    <row r="6879" spans="1:3" ht="15" customHeight="1" x14ac:dyDescent="0.25">
      <c r="A6879" s="216">
        <v>45681</v>
      </c>
      <c r="B6879" s="217" t="s">
        <v>317</v>
      </c>
      <c r="C6879" s="218">
        <v>185.24359999999999</v>
      </c>
    </row>
    <row r="6880" spans="1:3" ht="15" customHeight="1" x14ac:dyDescent="0.25">
      <c r="A6880" s="216">
        <v>45684</v>
      </c>
      <c r="B6880" s="217" t="s">
        <v>317</v>
      </c>
      <c r="C6880" s="218">
        <v>186.74109999999999</v>
      </c>
    </row>
    <row r="6881" spans="1:3" ht="15" customHeight="1" x14ac:dyDescent="0.25">
      <c r="A6881" s="216">
        <v>45685</v>
      </c>
      <c r="B6881" s="217" t="s">
        <v>317</v>
      </c>
      <c r="C6881" s="218">
        <v>188.24279999999999</v>
      </c>
    </row>
    <row r="6882" spans="1:3" ht="15" customHeight="1" x14ac:dyDescent="0.25">
      <c r="A6882" s="216">
        <v>45686</v>
      </c>
      <c r="B6882" s="217" t="s">
        <v>317</v>
      </c>
      <c r="C6882" s="218">
        <v>189.74299999999999</v>
      </c>
    </row>
    <row r="6883" spans="1:3" ht="15" customHeight="1" x14ac:dyDescent="0.25">
      <c r="A6883" s="216">
        <v>45687</v>
      </c>
      <c r="B6883" s="217" t="s">
        <v>317</v>
      </c>
      <c r="C6883" s="218">
        <v>191.24250000000001</v>
      </c>
    </row>
    <row r="6884" spans="1:3" ht="15" customHeight="1" x14ac:dyDescent="0.25">
      <c r="A6884" s="216">
        <v>45688</v>
      </c>
      <c r="B6884" s="217" t="s">
        <v>317</v>
      </c>
      <c r="C6884" s="218">
        <v>195.73650000000001</v>
      </c>
    </row>
    <row r="6885" spans="1:3" ht="15" customHeight="1" x14ac:dyDescent="0.25">
      <c r="A6885" s="216">
        <v>45691</v>
      </c>
      <c r="B6885" s="217" t="s">
        <v>317</v>
      </c>
      <c r="C6885" s="218">
        <v>197.23220000000001</v>
      </c>
    </row>
    <row r="6886" spans="1:3" ht="15" customHeight="1" x14ac:dyDescent="0.25">
      <c r="A6886" s="216">
        <v>45692</v>
      </c>
      <c r="B6886" s="217" t="s">
        <v>317</v>
      </c>
      <c r="C6886" s="218">
        <v>198.72329999999999</v>
      </c>
    </row>
    <row r="6887" spans="1:3" ht="15" customHeight="1" x14ac:dyDescent="0.25">
      <c r="A6887" s="216">
        <v>45693</v>
      </c>
      <c r="B6887" s="217" t="s">
        <v>317</v>
      </c>
      <c r="C6887" s="218">
        <v>200.2132</v>
      </c>
    </row>
    <row r="6888" spans="1:3" ht="15" customHeight="1" x14ac:dyDescent="0.25">
      <c r="A6888" s="216">
        <v>45694</v>
      </c>
      <c r="B6888" s="217" t="s">
        <v>317</v>
      </c>
      <c r="C6888" s="218">
        <v>201.708</v>
      </c>
    </row>
    <row r="6889" spans="1:3" ht="15" customHeight="1" x14ac:dyDescent="0.25">
      <c r="A6889" s="216">
        <v>45695</v>
      </c>
      <c r="B6889" s="217" t="s">
        <v>317</v>
      </c>
      <c r="C6889" s="218">
        <v>206.18879999999999</v>
      </c>
    </row>
    <row r="6890" spans="1:3" ht="15" customHeight="1" x14ac:dyDescent="0.25">
      <c r="A6890" s="216">
        <v>45698</v>
      </c>
      <c r="B6890" s="217" t="s">
        <v>317</v>
      </c>
      <c r="C6890" s="218">
        <v>207.68180000000001</v>
      </c>
    </row>
    <row r="6891" spans="1:3" ht="15" customHeight="1" x14ac:dyDescent="0.25">
      <c r="A6891" s="216">
        <v>45699</v>
      </c>
      <c r="B6891" s="217" t="s">
        <v>317</v>
      </c>
      <c r="C6891" s="218">
        <v>209.17509999999999</v>
      </c>
    </row>
    <row r="6892" spans="1:3" ht="15" customHeight="1" x14ac:dyDescent="0.25">
      <c r="A6892" s="216">
        <v>45700</v>
      </c>
      <c r="B6892" s="217" t="s">
        <v>317</v>
      </c>
      <c r="C6892" s="218">
        <v>210.66909999999999</v>
      </c>
    </row>
    <row r="6893" spans="1:3" ht="15" customHeight="1" x14ac:dyDescent="0.25">
      <c r="A6893" s="216">
        <v>45701</v>
      </c>
      <c r="B6893" s="217" t="s">
        <v>317</v>
      </c>
      <c r="C6893" s="218">
        <v>212.16200000000001</v>
      </c>
    </row>
    <row r="6894" spans="1:3" ht="15" customHeight="1" x14ac:dyDescent="0.25">
      <c r="A6894" s="216">
        <v>45702</v>
      </c>
      <c r="B6894" s="217" t="s">
        <v>317</v>
      </c>
      <c r="C6894" s="218">
        <v>218.12559999999999</v>
      </c>
    </row>
    <row r="6895" spans="1:3" ht="15" customHeight="1" x14ac:dyDescent="0.25">
      <c r="A6895" s="216">
        <v>45706</v>
      </c>
      <c r="B6895" s="217" t="s">
        <v>317</v>
      </c>
      <c r="C6895" s="218">
        <v>219.61689999999999</v>
      </c>
    </row>
    <row r="6896" spans="1:3" ht="15" customHeight="1" x14ac:dyDescent="0.25">
      <c r="A6896" s="216">
        <v>45707</v>
      </c>
      <c r="B6896" s="217" t="s">
        <v>317</v>
      </c>
      <c r="C6896" s="218">
        <v>221.108</v>
      </c>
    </row>
    <row r="6897" spans="1:3" ht="15" customHeight="1" x14ac:dyDescent="0.25">
      <c r="A6897" s="216">
        <v>45708</v>
      </c>
      <c r="B6897" s="217" t="s">
        <v>317</v>
      </c>
      <c r="C6897" s="218">
        <v>222.59909999999999</v>
      </c>
    </row>
    <row r="6898" spans="1:3" ht="15" customHeight="1" x14ac:dyDescent="0.25">
      <c r="A6898" s="216">
        <v>45709</v>
      </c>
      <c r="B6898" s="217" t="s">
        <v>317</v>
      </c>
      <c r="C6898" s="218">
        <v>227.06720000000001</v>
      </c>
    </row>
    <row r="6899" spans="1:3" ht="15" customHeight="1" x14ac:dyDescent="0.25">
      <c r="A6899" s="216">
        <v>45712</v>
      </c>
      <c r="B6899" s="217" t="s">
        <v>317</v>
      </c>
      <c r="C6899" s="218">
        <v>228.55959999999999</v>
      </c>
    </row>
    <row r="6900" spans="1:3" ht="15" customHeight="1" x14ac:dyDescent="0.25">
      <c r="A6900" s="216">
        <v>45713</v>
      </c>
      <c r="B6900" s="217" t="s">
        <v>317</v>
      </c>
      <c r="C6900" s="218">
        <v>230.05</v>
      </c>
    </row>
    <row r="6901" spans="1:3" ht="15" customHeight="1" x14ac:dyDescent="0.25">
      <c r="A6901" s="216">
        <v>45714</v>
      </c>
      <c r="B6901" s="217" t="s">
        <v>317</v>
      </c>
      <c r="C6901" s="218">
        <v>231.54329999999999</v>
      </c>
    </row>
    <row r="6902" spans="1:3" ht="15" customHeight="1" x14ac:dyDescent="0.25">
      <c r="A6902" s="216">
        <v>45715</v>
      </c>
      <c r="B6902" s="217" t="s">
        <v>317</v>
      </c>
      <c r="C6902" s="218">
        <v>233.0352</v>
      </c>
    </row>
    <row r="6903" spans="1:3" ht="15" customHeight="1" x14ac:dyDescent="0.25">
      <c r="A6903" s="216">
        <v>45716</v>
      </c>
      <c r="B6903" s="217" t="s">
        <v>317</v>
      </c>
      <c r="C6903" s="218">
        <v>237.50819999999999</v>
      </c>
    </row>
    <row r="6904" spans="1:3" ht="15" customHeight="1" x14ac:dyDescent="0.25">
      <c r="A6904" s="216">
        <v>45719</v>
      </c>
      <c r="B6904" s="217" t="s">
        <v>317</v>
      </c>
      <c r="C6904" s="218">
        <v>239.0008</v>
      </c>
    </row>
    <row r="6905" spans="1:3" ht="15" customHeight="1" x14ac:dyDescent="0.25">
      <c r="A6905" s="216">
        <v>45720</v>
      </c>
      <c r="B6905" s="217" t="s">
        <v>317</v>
      </c>
      <c r="C6905" s="218">
        <v>240.48910000000001</v>
      </c>
    </row>
    <row r="6906" spans="1:3" ht="15" customHeight="1" x14ac:dyDescent="0.25">
      <c r="A6906" s="216">
        <v>45721</v>
      </c>
      <c r="B6906" s="217" t="s">
        <v>317</v>
      </c>
      <c r="C6906" s="218">
        <v>241.97399999999999</v>
      </c>
    </row>
    <row r="6907" spans="1:3" ht="15" customHeight="1" x14ac:dyDescent="0.25">
      <c r="A6907" s="216">
        <v>45722</v>
      </c>
      <c r="B6907" s="217" t="s">
        <v>317</v>
      </c>
      <c r="C6907" s="218">
        <v>243.4573</v>
      </c>
    </row>
    <row r="6908" spans="1:3" ht="15" customHeight="1" x14ac:dyDescent="0.25">
      <c r="A6908" s="216">
        <v>45723</v>
      </c>
      <c r="B6908" s="217" t="s">
        <v>317</v>
      </c>
      <c r="C6908" s="218">
        <v>247.9126</v>
      </c>
    </row>
    <row r="6909" spans="1:3" ht="15" customHeight="1" x14ac:dyDescent="0.25">
      <c r="A6909" s="216">
        <v>45726</v>
      </c>
      <c r="B6909" s="217" t="s">
        <v>317</v>
      </c>
      <c r="C6909" s="218">
        <v>249.3997</v>
      </c>
    </row>
    <row r="6910" spans="1:3" ht="15" customHeight="1" x14ac:dyDescent="0.25">
      <c r="A6910" s="216">
        <v>45727</v>
      </c>
      <c r="B6910" s="217" t="s">
        <v>317</v>
      </c>
      <c r="C6910" s="218">
        <v>250.8844</v>
      </c>
    </row>
    <row r="6911" spans="1:3" ht="15" customHeight="1" x14ac:dyDescent="0.25">
      <c r="A6911" s="216">
        <v>45728</v>
      </c>
      <c r="B6911" s="217" t="s">
        <v>317</v>
      </c>
      <c r="C6911" s="218">
        <v>252.36330000000001</v>
      </c>
    </row>
    <row r="6912" spans="1:3" ht="15" customHeight="1" x14ac:dyDescent="0.25">
      <c r="A6912" s="216">
        <v>45729</v>
      </c>
      <c r="B6912" s="217" t="s">
        <v>317</v>
      </c>
      <c r="C6912" s="218">
        <v>253.84620000000001</v>
      </c>
    </row>
    <row r="6913" spans="1:3" ht="15" customHeight="1" x14ac:dyDescent="0.25">
      <c r="A6913" s="216">
        <v>45730</v>
      </c>
      <c r="B6913" s="217" t="s">
        <v>317</v>
      </c>
      <c r="C6913" s="218">
        <v>258.27629999999999</v>
      </c>
    </row>
    <row r="6914" spans="1:3" ht="15" customHeight="1" x14ac:dyDescent="0.25">
      <c r="A6914" s="216">
        <v>45733</v>
      </c>
      <c r="B6914" s="217" t="s">
        <v>317</v>
      </c>
      <c r="C6914" s="218">
        <v>259.75900000000001</v>
      </c>
    </row>
    <row r="6915" spans="1:3" ht="15" customHeight="1" x14ac:dyDescent="0.25">
      <c r="A6915" s="216">
        <v>45734</v>
      </c>
      <c r="B6915" s="217" t="s">
        <v>317</v>
      </c>
      <c r="C6915" s="218">
        <v>261.24380000000002</v>
      </c>
    </row>
    <row r="6916" spans="1:3" ht="15" customHeight="1" x14ac:dyDescent="0.25">
      <c r="A6916" s="216">
        <v>45735</v>
      </c>
      <c r="B6916" s="217" t="s">
        <v>317</v>
      </c>
      <c r="C6916" s="218">
        <v>262.7296</v>
      </c>
    </row>
    <row r="6917" spans="1:3" ht="15" customHeight="1" x14ac:dyDescent="0.25">
      <c r="A6917" s="216">
        <v>45736</v>
      </c>
      <c r="B6917" s="217" t="s">
        <v>317</v>
      </c>
      <c r="C6917" s="218">
        <v>264.2124</v>
      </c>
    </row>
    <row r="6918" spans="1:3" ht="15" customHeight="1" x14ac:dyDescent="0.25">
      <c r="A6918" s="216">
        <v>45737</v>
      </c>
      <c r="B6918" s="217" t="s">
        <v>317</v>
      </c>
      <c r="C6918" s="218">
        <v>268.66140000000001</v>
      </c>
    </row>
    <row r="6919" spans="1:3" ht="15" customHeight="1" x14ac:dyDescent="0.25">
      <c r="A6919" s="216">
        <v>45740</v>
      </c>
      <c r="B6919" s="217" t="s">
        <v>317</v>
      </c>
      <c r="C6919" s="218">
        <v>270.14510000000001</v>
      </c>
    </row>
    <row r="6920" spans="1:3" ht="15" customHeight="1" x14ac:dyDescent="0.25">
      <c r="A6920" s="216">
        <v>45741</v>
      </c>
      <c r="B6920" s="217" t="s">
        <v>317</v>
      </c>
      <c r="C6920" s="218">
        <v>271.6318</v>
      </c>
    </row>
    <row r="6921" spans="1:3" ht="15" customHeight="1" x14ac:dyDescent="0.25">
      <c r="A6921" s="216">
        <v>45742</v>
      </c>
      <c r="B6921" s="217" t="s">
        <v>317</v>
      </c>
      <c r="C6921" s="218">
        <v>273.11880000000002</v>
      </c>
    </row>
    <row r="6922" spans="1:3" ht="15" customHeight="1" x14ac:dyDescent="0.25">
      <c r="A6922" s="216">
        <v>45743</v>
      </c>
      <c r="B6922" s="217" t="s">
        <v>317</v>
      </c>
      <c r="C6922" s="218">
        <v>274.60730000000001</v>
      </c>
    </row>
    <row r="6923" spans="1:3" ht="15" customHeight="1" x14ac:dyDescent="0.25">
      <c r="A6923" s="216">
        <v>45744</v>
      </c>
      <c r="B6923" s="217" t="s">
        <v>317</v>
      </c>
      <c r="C6923" s="218">
        <v>279.08120000000002</v>
      </c>
    </row>
    <row r="6924" spans="1:3" ht="15" customHeight="1" x14ac:dyDescent="0.25">
      <c r="A6924" s="216">
        <v>45747</v>
      </c>
      <c r="B6924" s="217" t="s">
        <v>317</v>
      </c>
      <c r="C6924" s="218">
        <v>280.5727</v>
      </c>
    </row>
    <row r="6925" spans="1:3" ht="15" customHeight="1" x14ac:dyDescent="0.25">
      <c r="A6925" s="216">
        <v>45748</v>
      </c>
      <c r="B6925" s="217" t="s">
        <v>317</v>
      </c>
      <c r="C6925" s="218">
        <v>282.06</v>
      </c>
    </row>
    <row r="6926" spans="1:3" ht="15" customHeight="1" x14ac:dyDescent="0.25">
      <c r="A6926" s="216">
        <v>45749</v>
      </c>
      <c r="B6926" s="217" t="s">
        <v>317</v>
      </c>
      <c r="C6926" s="218">
        <v>283.54820000000001</v>
      </c>
    </row>
    <row r="6927" spans="1:3" ht="15" customHeight="1" x14ac:dyDescent="0.25">
      <c r="A6927" s="216">
        <v>45750</v>
      </c>
      <c r="B6927" s="217" t="s">
        <v>317</v>
      </c>
      <c r="C6927" s="218">
        <v>285.03710000000001</v>
      </c>
    </row>
    <row r="6928" spans="1:3" ht="15" customHeight="1" x14ac:dyDescent="0.25">
      <c r="A6928" s="216">
        <v>45751</v>
      </c>
      <c r="B6928" s="217" t="s">
        <v>317</v>
      </c>
      <c r="C6928" s="218">
        <v>289.49889999999999</v>
      </c>
    </row>
    <row r="6929" spans="1:3" ht="15" customHeight="1" x14ac:dyDescent="0.25">
      <c r="A6929" s="216">
        <v>45754</v>
      </c>
      <c r="B6929" s="217" t="s">
        <v>317</v>
      </c>
      <c r="C6929" s="218">
        <v>290.98610000000002</v>
      </c>
    </row>
    <row r="6930" spans="1:3" ht="15" customHeight="1" x14ac:dyDescent="0.25">
      <c r="A6930" s="216">
        <v>45755</v>
      </c>
      <c r="B6930" s="217" t="s">
        <v>317</v>
      </c>
      <c r="C6930" s="218">
        <v>292.46839999999997</v>
      </c>
    </row>
    <row r="6931" spans="1:3" ht="15" customHeight="1" x14ac:dyDescent="0.25">
      <c r="A6931" s="216">
        <v>45756</v>
      </c>
      <c r="B6931" s="217" t="s">
        <v>317</v>
      </c>
      <c r="C6931" s="218">
        <v>293.95409999999998</v>
      </c>
    </row>
    <row r="6932" spans="1:3" ht="15" customHeight="1" x14ac:dyDescent="0.25">
      <c r="A6932" s="216">
        <v>45757</v>
      </c>
      <c r="B6932" s="217" t="s">
        <v>317</v>
      </c>
      <c r="C6932" s="218">
        <v>295.4402</v>
      </c>
    </row>
    <row r="6933" spans="1:3" ht="15" customHeight="1" x14ac:dyDescent="0.25">
      <c r="A6933" s="216">
        <v>45758</v>
      </c>
      <c r="B6933" s="217" t="s">
        <v>317</v>
      </c>
      <c r="C6933" s="218">
        <v>299.89960000000002</v>
      </c>
    </row>
    <row r="6934" spans="1:3" ht="15" customHeight="1" x14ac:dyDescent="0.25">
      <c r="A6934" s="216">
        <v>45761</v>
      </c>
      <c r="B6934" s="217" t="s">
        <v>317</v>
      </c>
      <c r="C6934" s="218">
        <v>301.37950000000001</v>
      </c>
    </row>
    <row r="6935" spans="1:3" ht="15" customHeight="1" x14ac:dyDescent="0.25">
      <c r="A6935" s="216">
        <v>45762</v>
      </c>
      <c r="B6935" s="217" t="s">
        <v>317</v>
      </c>
      <c r="C6935" s="218">
        <v>302.86180000000002</v>
      </c>
    </row>
    <row r="6936" spans="1:3" ht="15" customHeight="1" x14ac:dyDescent="0.25">
      <c r="A6936" s="216">
        <v>45763</v>
      </c>
      <c r="B6936" s="217" t="s">
        <v>317</v>
      </c>
      <c r="C6936" s="218">
        <v>304.34219999999999</v>
      </c>
    </row>
    <row r="6937" spans="1:3" ht="15" customHeight="1" x14ac:dyDescent="0.25">
      <c r="A6937" s="216">
        <v>45764</v>
      </c>
      <c r="B6937" s="217" t="s">
        <v>317</v>
      </c>
      <c r="C6937" s="218">
        <v>310.27659999999997</v>
      </c>
    </row>
    <row r="6938" spans="1:3" ht="15" customHeight="1" x14ac:dyDescent="0.25">
      <c r="A6938" s="216">
        <v>45768</v>
      </c>
      <c r="B6938" s="217" t="s">
        <v>317</v>
      </c>
      <c r="C6938" s="218">
        <v>311.7611</v>
      </c>
    </row>
    <row r="6939" spans="1:3" ht="15" customHeight="1" x14ac:dyDescent="0.25">
      <c r="A6939" s="216">
        <v>45769</v>
      </c>
      <c r="B6939" s="217" t="s">
        <v>317</v>
      </c>
      <c r="C6939" s="218">
        <v>313.24380000000002</v>
      </c>
    </row>
    <row r="6940" spans="1:3" ht="15" customHeight="1" x14ac:dyDescent="0.25">
      <c r="A6940" s="216">
        <v>45770</v>
      </c>
      <c r="B6940" s="217" t="s">
        <v>317</v>
      </c>
      <c r="C6940" s="218">
        <v>314.72579999999999</v>
      </c>
    </row>
    <row r="6941" spans="1:3" ht="15" customHeight="1" x14ac:dyDescent="0.25">
      <c r="A6941" s="216">
        <v>45771</v>
      </c>
      <c r="B6941" s="217" t="s">
        <v>317</v>
      </c>
      <c r="C6941" s="218">
        <v>316.20679999999999</v>
      </c>
    </row>
    <row r="6942" spans="1:3" ht="15" customHeight="1" x14ac:dyDescent="0.25">
      <c r="A6942" s="216">
        <v>45772</v>
      </c>
      <c r="B6942" s="217" t="s">
        <v>317</v>
      </c>
      <c r="C6942" s="218">
        <v>320.65120000000002</v>
      </c>
    </row>
    <row r="6943" spans="1:3" ht="15" customHeight="1" x14ac:dyDescent="0.25">
      <c r="A6943" s="216">
        <v>45775</v>
      </c>
      <c r="B6943" s="217" t="s">
        <v>317</v>
      </c>
      <c r="C6943" s="218">
        <v>322.13409999999999</v>
      </c>
    </row>
    <row r="6944" spans="1:3" ht="15" customHeight="1" x14ac:dyDescent="0.25">
      <c r="A6944" s="216">
        <v>45776</v>
      </c>
      <c r="B6944" s="217" t="s">
        <v>317</v>
      </c>
      <c r="C6944" s="218">
        <v>323.6207</v>
      </c>
    </row>
    <row r="6945" spans="1:3" ht="15" customHeight="1" x14ac:dyDescent="0.25">
      <c r="A6945" s="216">
        <v>45777</v>
      </c>
      <c r="B6945" s="217" t="s">
        <v>317</v>
      </c>
      <c r="C6945" s="218">
        <v>325.10930000000002</v>
      </c>
    </row>
    <row r="6946" spans="1:3" ht="15" customHeight="1" x14ac:dyDescent="0.25">
      <c r="A6946" s="216">
        <v>45778</v>
      </c>
      <c r="B6946" s="217" t="s">
        <v>317</v>
      </c>
      <c r="C6946" s="218">
        <v>326.5967</v>
      </c>
    </row>
    <row r="6947" spans="1:3" ht="15" customHeight="1" x14ac:dyDescent="0.25">
      <c r="A6947" s="216">
        <v>45779</v>
      </c>
      <c r="B6947" s="217" t="s">
        <v>317</v>
      </c>
      <c r="C6947" s="218">
        <v>331.05459999999999</v>
      </c>
    </row>
    <row r="6948" spans="1:3" ht="15" customHeight="1" x14ac:dyDescent="0.25">
      <c r="A6948" s="216">
        <v>45782</v>
      </c>
      <c r="B6948" s="217" t="s">
        <v>317</v>
      </c>
      <c r="C6948" s="218">
        <v>332.54090000000002</v>
      </c>
    </row>
    <row r="6949" spans="1:3" ht="15" customHeight="1" x14ac:dyDescent="0.25">
      <c r="A6949" s="216">
        <v>45783</v>
      </c>
      <c r="B6949" s="217" t="s">
        <v>317</v>
      </c>
      <c r="C6949" s="218">
        <v>334.024</v>
      </c>
    </row>
    <row r="6950" spans="1:3" ht="15" customHeight="1" x14ac:dyDescent="0.25">
      <c r="A6950" s="216">
        <v>45784</v>
      </c>
      <c r="B6950" s="217" t="s">
        <v>317</v>
      </c>
      <c r="C6950" s="218">
        <v>335.50360000000001</v>
      </c>
    </row>
    <row r="6951" spans="1:3" ht="15" customHeight="1" x14ac:dyDescent="0.25">
      <c r="A6951" s="216">
        <v>45785</v>
      </c>
      <c r="B6951" s="217" t="s">
        <v>317</v>
      </c>
      <c r="C6951" s="218">
        <v>336.98570000000001</v>
      </c>
    </row>
    <row r="6952" spans="1:3" ht="15" customHeight="1" x14ac:dyDescent="0.25">
      <c r="A6952" s="216">
        <v>45786</v>
      </c>
      <c r="B6952" s="217" t="s">
        <v>317</v>
      </c>
      <c r="C6952" s="218">
        <v>341.42809999999997</v>
      </c>
    </row>
    <row r="6953" spans="1:3" ht="15" customHeight="1" x14ac:dyDescent="0.25">
      <c r="A6953" s="216">
        <v>45789</v>
      </c>
      <c r="B6953" s="217" t="s">
        <v>317</v>
      </c>
      <c r="C6953" s="218">
        <v>342.911</v>
      </c>
    </row>
    <row r="6954" spans="1:3" ht="15" customHeight="1" x14ac:dyDescent="0.25">
      <c r="A6954" s="216">
        <v>45790</v>
      </c>
      <c r="B6954" s="217" t="s">
        <v>317</v>
      </c>
      <c r="C6954" s="218">
        <v>344.39150000000001</v>
      </c>
    </row>
    <row r="6955" spans="1:3" ht="15" customHeight="1" x14ac:dyDescent="0.25">
      <c r="A6955" s="216">
        <v>45791</v>
      </c>
      <c r="B6955" s="217" t="s">
        <v>317</v>
      </c>
      <c r="C6955" s="218">
        <v>345.87220000000002</v>
      </c>
    </row>
    <row r="6956" spans="1:3" ht="15" customHeight="1" x14ac:dyDescent="0.25">
      <c r="A6956" s="216">
        <v>45792</v>
      </c>
      <c r="B6956" s="217" t="s">
        <v>317</v>
      </c>
      <c r="C6956" s="218">
        <v>347.35590000000002</v>
      </c>
    </row>
    <row r="6957" spans="1:3" ht="15" customHeight="1" x14ac:dyDescent="0.25">
      <c r="A6957" s="216">
        <v>45793</v>
      </c>
      <c r="B6957" s="217" t="s">
        <v>317</v>
      </c>
      <c r="C6957" s="218">
        <v>351.80709999999999</v>
      </c>
    </row>
    <row r="6958" spans="1:3" ht="15" customHeight="1" x14ac:dyDescent="0.25">
      <c r="A6958" s="216">
        <v>45796</v>
      </c>
      <c r="B6958" s="217" t="s">
        <v>317</v>
      </c>
      <c r="C6958" s="218">
        <v>353.29140000000001</v>
      </c>
    </row>
    <row r="6959" spans="1:3" ht="15" customHeight="1" x14ac:dyDescent="0.25">
      <c r="A6959" s="216">
        <v>45797</v>
      </c>
      <c r="B6959" s="217" t="s">
        <v>317</v>
      </c>
      <c r="C6959" s="218">
        <v>354.77679999999998</v>
      </c>
    </row>
    <row r="6960" spans="1:3" ht="15" customHeight="1" x14ac:dyDescent="0.25">
      <c r="A6960" s="216">
        <v>45798</v>
      </c>
      <c r="B6960" s="217" t="s">
        <v>317</v>
      </c>
      <c r="C6960" s="218">
        <v>356.25909999999999</v>
      </c>
    </row>
    <row r="6961" spans="1:3" ht="15" customHeight="1" x14ac:dyDescent="0.25">
      <c r="A6961" s="216">
        <v>45799</v>
      </c>
      <c r="B6961" s="217" t="s">
        <v>317</v>
      </c>
      <c r="C6961" s="218">
        <v>357.74130000000002</v>
      </c>
    </row>
    <row r="6962" spans="1:3" ht="15" customHeight="1" x14ac:dyDescent="0.25">
      <c r="A6962" s="216">
        <v>45800</v>
      </c>
      <c r="B6962" s="217" t="s">
        <v>317</v>
      </c>
      <c r="C6962" s="218">
        <v>363.6592</v>
      </c>
    </row>
    <row r="6963" spans="1:3" ht="15" customHeight="1" x14ac:dyDescent="0.25">
      <c r="A6963" s="216">
        <v>45804</v>
      </c>
      <c r="B6963" s="217" t="s">
        <v>317</v>
      </c>
      <c r="C6963" s="218">
        <v>365.14569999999998</v>
      </c>
    </row>
    <row r="6964" spans="1:3" ht="15" customHeight="1" x14ac:dyDescent="0.25">
      <c r="A6964" s="216">
        <v>45805</v>
      </c>
      <c r="B6964" s="217" t="s">
        <v>317</v>
      </c>
      <c r="C6964" s="218">
        <v>366.6293</v>
      </c>
    </row>
    <row r="6965" spans="1:3" ht="15" customHeight="1" x14ac:dyDescent="0.25">
      <c r="A6965" s="216">
        <v>45806</v>
      </c>
      <c r="B6965" s="217" t="s">
        <v>317</v>
      </c>
      <c r="C6965" s="218">
        <v>368.1155</v>
      </c>
    </row>
    <row r="6966" spans="1:3" ht="15" customHeight="1" x14ac:dyDescent="0.25">
      <c r="A6966" s="216">
        <v>45807</v>
      </c>
      <c r="B6966" s="217" t="s">
        <v>317</v>
      </c>
      <c r="C6966" s="218">
        <v>372.57769999999999</v>
      </c>
    </row>
    <row r="6967" spans="1:3" ht="15" customHeight="1" x14ac:dyDescent="0.25">
      <c r="A6967" s="216">
        <v>45810</v>
      </c>
      <c r="B6967" s="217" t="s">
        <v>317</v>
      </c>
      <c r="C6967" s="218">
        <v>374.06240000000003</v>
      </c>
    </row>
    <row r="6968" spans="1:3" ht="15" customHeight="1" x14ac:dyDescent="0.25">
      <c r="A6968" s="216">
        <v>45811</v>
      </c>
      <c r="B6968" s="217" t="s">
        <v>317</v>
      </c>
      <c r="C6968" s="218">
        <v>375.54719999999998</v>
      </c>
    </row>
    <row r="6969" spans="1:3" ht="15" customHeight="1" x14ac:dyDescent="0.25">
      <c r="A6969" s="216">
        <v>45812</v>
      </c>
      <c r="B6969" s="217" t="s">
        <v>317</v>
      </c>
      <c r="C6969" s="218">
        <v>377.03160000000003</v>
      </c>
    </row>
    <row r="6970" spans="1:3" ht="15" customHeight="1" x14ac:dyDescent="0.25">
      <c r="A6970" s="216">
        <v>45813</v>
      </c>
      <c r="B6970" s="217" t="s">
        <v>317</v>
      </c>
      <c r="C6970" s="218">
        <v>378.51130000000001</v>
      </c>
    </row>
    <row r="6971" spans="1:3" ht="15" customHeight="1" x14ac:dyDescent="0.25">
      <c r="A6971" s="216">
        <v>45814</v>
      </c>
      <c r="B6971" s="217" t="s">
        <v>317</v>
      </c>
      <c r="C6971" s="218">
        <v>382.94740000000002</v>
      </c>
    </row>
    <row r="6972" spans="1:3" ht="15" customHeight="1" x14ac:dyDescent="0.25">
      <c r="A6972" s="216">
        <v>45817</v>
      </c>
      <c r="B6972" s="217" t="s">
        <v>317</v>
      </c>
      <c r="C6972" s="218">
        <v>384.428</v>
      </c>
    </row>
    <row r="6973" spans="1:3" ht="15" customHeight="1" x14ac:dyDescent="0.25">
      <c r="A6973" s="216">
        <v>45818</v>
      </c>
      <c r="B6973" s="217" t="s">
        <v>317</v>
      </c>
      <c r="C6973" s="218">
        <v>385.90839999999997</v>
      </c>
    </row>
    <row r="6974" spans="1:3" ht="15" customHeight="1" x14ac:dyDescent="0.25">
      <c r="A6974" s="216">
        <v>45819</v>
      </c>
      <c r="B6974" s="217" t="s">
        <v>317</v>
      </c>
      <c r="C6974" s="218">
        <v>387.38729999999998</v>
      </c>
    </row>
    <row r="6975" spans="1:3" ht="15" customHeight="1" x14ac:dyDescent="0.25">
      <c r="A6975" s="216">
        <v>45820</v>
      </c>
      <c r="B6975" s="217" t="s">
        <v>317</v>
      </c>
      <c r="C6975" s="218">
        <v>388.86790000000002</v>
      </c>
    </row>
    <row r="6976" spans="1:3" ht="15" customHeight="1" x14ac:dyDescent="0.25">
      <c r="A6976" s="216">
        <v>45821</v>
      </c>
      <c r="B6976" s="217" t="s">
        <v>317</v>
      </c>
      <c r="C6976" s="218">
        <v>393.31479999999999</v>
      </c>
    </row>
    <row r="6977" spans="1:3" ht="15" customHeight="1" x14ac:dyDescent="0.25">
      <c r="A6977" s="216">
        <v>45824</v>
      </c>
      <c r="B6977" s="217" t="s">
        <v>317</v>
      </c>
      <c r="C6977" s="218">
        <v>394.79770000000002</v>
      </c>
    </row>
    <row r="6978" spans="1:3" ht="15" customHeight="1" x14ac:dyDescent="0.25">
      <c r="A6978" s="216">
        <v>45825</v>
      </c>
      <c r="B6978" s="217" t="s">
        <v>317</v>
      </c>
      <c r="C6978" s="218">
        <v>396.28149999999999</v>
      </c>
    </row>
    <row r="6979" spans="1:3" ht="15" customHeight="1" x14ac:dyDescent="0.25">
      <c r="A6979" s="216">
        <v>45826</v>
      </c>
      <c r="B6979" s="217" t="s">
        <v>317</v>
      </c>
      <c r="C6979" s="218">
        <v>399.2534</v>
      </c>
    </row>
    <row r="6980" spans="1:3" ht="15" customHeight="1" x14ac:dyDescent="0.25">
      <c r="A6980" s="216">
        <v>45828</v>
      </c>
      <c r="B6980" s="217" t="s">
        <v>317</v>
      </c>
      <c r="C6980" s="218">
        <v>403.70429999999999</v>
      </c>
    </row>
    <row r="6981" spans="1:3" ht="15" customHeight="1" x14ac:dyDescent="0.25">
      <c r="A6981" s="216">
        <v>45831</v>
      </c>
      <c r="B6981" s="217" t="s">
        <v>317</v>
      </c>
      <c r="C6981" s="218">
        <v>405.18770000000001</v>
      </c>
    </row>
    <row r="6982" spans="1:3" ht="15" customHeight="1" x14ac:dyDescent="0.25">
      <c r="A6982" s="216">
        <v>45832</v>
      </c>
      <c r="B6982" s="217" t="s">
        <v>317</v>
      </c>
      <c r="C6982" s="218">
        <v>406.67140000000001</v>
      </c>
    </row>
    <row r="6983" spans="1:3" ht="15" customHeight="1" x14ac:dyDescent="0.25">
      <c r="A6983" s="216">
        <v>45833</v>
      </c>
      <c r="B6983" s="217" t="s">
        <v>317</v>
      </c>
      <c r="C6983" s="218">
        <v>408.15679999999998</v>
      </c>
    </row>
    <row r="6984" spans="1:3" ht="15" customHeight="1" x14ac:dyDescent="0.25">
      <c r="A6984" s="216">
        <v>45834</v>
      </c>
      <c r="B6984" s="217" t="s">
        <v>317</v>
      </c>
      <c r="C6984" s="218">
        <v>409.64879999999999</v>
      </c>
    </row>
    <row r="6985" spans="1:3" ht="15" customHeight="1" x14ac:dyDescent="0.25">
      <c r="A6985" s="216">
        <v>45835</v>
      </c>
      <c r="B6985" s="217" t="s">
        <v>317</v>
      </c>
      <c r="C6985" s="218">
        <v>414.1268</v>
      </c>
    </row>
    <row r="6986" spans="1:3" ht="15" customHeight="1" x14ac:dyDescent="0.25">
      <c r="A6986" s="216">
        <v>45838</v>
      </c>
      <c r="B6986" s="217" t="s">
        <v>317</v>
      </c>
      <c r="C6986" s="218">
        <v>415.61739999999998</v>
      </c>
    </row>
    <row r="6987" spans="1:3" ht="15" customHeight="1" x14ac:dyDescent="0.25">
      <c r="A6987" s="216">
        <v>45839</v>
      </c>
      <c r="B6987" s="217" t="s">
        <v>317</v>
      </c>
      <c r="C6987" s="218">
        <v>417.10840000000002</v>
      </c>
    </row>
    <row r="6988" spans="1:3" ht="15" customHeight="1" x14ac:dyDescent="0.25">
      <c r="A6988" s="216">
        <v>45840</v>
      </c>
      <c r="B6988" s="217" t="s">
        <v>317</v>
      </c>
      <c r="C6988" s="218">
        <v>418.60590000000002</v>
      </c>
    </row>
    <row r="6989" spans="1:3" ht="15" customHeight="1" x14ac:dyDescent="0.25">
      <c r="A6989" s="216">
        <v>45841</v>
      </c>
      <c r="B6989" s="217" t="s">
        <v>317</v>
      </c>
      <c r="C6989" s="218">
        <v>424.57580000000002</v>
      </c>
    </row>
    <row r="6990" spans="1:3" ht="15" customHeight="1" x14ac:dyDescent="0.25">
      <c r="A6990" s="216">
        <v>45845</v>
      </c>
      <c r="B6990" s="217" t="s">
        <v>317</v>
      </c>
      <c r="C6990" s="218">
        <v>426.06549999999999</v>
      </c>
    </row>
    <row r="6991" spans="1:3" ht="15" customHeight="1" x14ac:dyDescent="0.25">
      <c r="A6991" s="216">
        <v>45846</v>
      </c>
      <c r="B6991" s="217" t="s">
        <v>317</v>
      </c>
      <c r="C6991" s="218">
        <v>427.55259999999998</v>
      </c>
    </row>
    <row r="6992" spans="1:3" ht="15" customHeight="1" x14ac:dyDescent="0.25">
      <c r="A6992" s="216">
        <v>45847</v>
      </c>
      <c r="B6992" s="217" t="s">
        <v>317</v>
      </c>
      <c r="C6992" s="218">
        <v>429.03859999999997</v>
      </c>
    </row>
    <row r="6993" spans="1:3" ht="15" customHeight="1" x14ac:dyDescent="0.25">
      <c r="A6993" s="216">
        <v>45848</v>
      </c>
      <c r="B6993" s="217" t="s">
        <v>317</v>
      </c>
      <c r="C6993" s="218">
        <v>430.52289999999999</v>
      </c>
    </row>
    <row r="6994" spans="1:3" ht="15" customHeight="1" x14ac:dyDescent="0.25">
      <c r="A6994" s="216">
        <v>45849</v>
      </c>
      <c r="B6994" s="217" t="s">
        <v>317</v>
      </c>
      <c r="C6994" s="218">
        <v>434.97550000000001</v>
      </c>
    </row>
    <row r="6995" spans="1:3" ht="15" customHeight="1" x14ac:dyDescent="0.25">
      <c r="A6995" s="216">
        <v>45852</v>
      </c>
      <c r="B6995" s="217" t="s">
        <v>317</v>
      </c>
      <c r="C6995" s="218">
        <v>436.46339999999998</v>
      </c>
    </row>
    <row r="6996" spans="1:3" ht="15" customHeight="1" x14ac:dyDescent="0.25">
      <c r="A6996" s="216">
        <v>45853</v>
      </c>
      <c r="B6996" s="217" t="s">
        <v>317</v>
      </c>
      <c r="C6996" s="218">
        <v>437.95229999999998</v>
      </c>
    </row>
    <row r="6997" spans="1:3" ht="15" customHeight="1" x14ac:dyDescent="0.25">
      <c r="A6997" s="216">
        <v>45854</v>
      </c>
      <c r="B6997" s="217" t="s">
        <v>317</v>
      </c>
      <c r="C6997" s="218">
        <v>439.44299999999998</v>
      </c>
    </row>
    <row r="6998" spans="1:3" ht="15" customHeight="1" x14ac:dyDescent="0.25">
      <c r="A6998" s="216">
        <v>45855</v>
      </c>
      <c r="B6998" s="217" t="s">
        <v>317</v>
      </c>
      <c r="C6998" s="218">
        <v>440.93689999999998</v>
      </c>
    </row>
    <row r="6999" spans="1:3" ht="15" customHeight="1" x14ac:dyDescent="0.25">
      <c r="A6999" s="216">
        <v>45856</v>
      </c>
      <c r="B6999" s="217" t="s">
        <v>317</v>
      </c>
      <c r="C6999" s="218">
        <v>445.40480000000002</v>
      </c>
    </row>
    <row r="7000" spans="1:3" ht="15" customHeight="1" x14ac:dyDescent="0.25">
      <c r="A7000" s="216">
        <v>45859</v>
      </c>
      <c r="B7000" s="217" t="s">
        <v>317</v>
      </c>
      <c r="C7000" s="218">
        <v>446.89120000000003</v>
      </c>
    </row>
    <row r="7001" spans="1:3" ht="15" customHeight="1" x14ac:dyDescent="0.25">
      <c r="A7001" s="216">
        <v>45860</v>
      </c>
      <c r="B7001" s="217" t="s">
        <v>317</v>
      </c>
      <c r="C7001" s="218">
        <v>448.37740000000002</v>
      </c>
    </row>
    <row r="7002" spans="1:3" ht="15" customHeight="1" x14ac:dyDescent="0.25">
      <c r="A7002" s="216">
        <v>45861</v>
      </c>
      <c r="B7002" s="217" t="s">
        <v>317</v>
      </c>
      <c r="C7002" s="218">
        <v>449.86869999999999</v>
      </c>
    </row>
    <row r="7003" spans="1:3" ht="15" customHeight="1" x14ac:dyDescent="0.25">
      <c r="A7003" s="216">
        <v>45862</v>
      </c>
      <c r="B7003" s="217" t="s">
        <v>317</v>
      </c>
      <c r="C7003" s="218">
        <v>451.35629999999998</v>
      </c>
    </row>
    <row r="7004" spans="1:3" ht="15" customHeight="1" x14ac:dyDescent="0.25">
      <c r="A7004" s="216">
        <v>45863</v>
      </c>
      <c r="B7004" s="217" t="s">
        <v>317</v>
      </c>
      <c r="C7004" s="218">
        <v>455.83199999999999</v>
      </c>
    </row>
    <row r="7005" spans="1:3" ht="15" customHeight="1" x14ac:dyDescent="0.25">
      <c r="A7005" s="216">
        <v>45866</v>
      </c>
      <c r="B7005" s="217" t="s">
        <v>317</v>
      </c>
      <c r="C7005" s="218">
        <v>457.3236</v>
      </c>
    </row>
    <row r="7006" spans="1:3" ht="15" customHeight="1" x14ac:dyDescent="0.25">
      <c r="A7006" s="216">
        <v>45867</v>
      </c>
      <c r="B7006" s="217" t="s">
        <v>317</v>
      </c>
      <c r="C7006" s="218">
        <v>458.82299999999998</v>
      </c>
    </row>
    <row r="7007" spans="1:3" ht="15" customHeight="1" x14ac:dyDescent="0.25">
      <c r="A7007" s="216">
        <v>45868</v>
      </c>
      <c r="B7007" s="217" t="s">
        <v>317</v>
      </c>
      <c r="C7007" s="218">
        <v>460.31729999999999</v>
      </c>
    </row>
    <row r="7008" spans="1:3" ht="15" customHeight="1" x14ac:dyDescent="0.25">
      <c r="A7008" s="216">
        <v>45869</v>
      </c>
      <c r="B7008" s="217" t="s">
        <v>317</v>
      </c>
      <c r="C7008" s="218">
        <v>461.8125</v>
      </c>
    </row>
    <row r="7009" spans="1:3" ht="15" customHeight="1" x14ac:dyDescent="0.25">
      <c r="A7009" s="216">
        <v>45870</v>
      </c>
      <c r="B7009" s="217" t="s">
        <v>317</v>
      </c>
      <c r="C7009" s="218">
        <v>466.28059999999999</v>
      </c>
    </row>
    <row r="7010" spans="1:3" ht="15" customHeight="1" x14ac:dyDescent="0.25">
      <c r="A7010" s="216">
        <v>45873</v>
      </c>
      <c r="B7010" s="217" t="s">
        <v>317</v>
      </c>
      <c r="C7010" s="218">
        <v>467.77140000000003</v>
      </c>
    </row>
    <row r="7011" spans="1:3" ht="15" customHeight="1" x14ac:dyDescent="0.25">
      <c r="A7011" s="216">
        <v>45874</v>
      </c>
      <c r="B7011" s="217" t="s">
        <v>317</v>
      </c>
      <c r="C7011" s="218">
        <v>469.26119999999997</v>
      </c>
    </row>
    <row r="7012" spans="1:3" ht="15" customHeight="1" x14ac:dyDescent="0.25">
      <c r="A7012" s="216">
        <v>45875</v>
      </c>
      <c r="B7012" s="217" t="s">
        <v>317</v>
      </c>
      <c r="C7012" s="218">
        <v>470.75119999999998</v>
      </c>
    </row>
    <row r="7013" spans="1:3" ht="15" customHeight="1" x14ac:dyDescent="0.25">
      <c r="A7013" s="216">
        <v>45876</v>
      </c>
      <c r="B7013" s="217" t="s">
        <v>317</v>
      </c>
      <c r="C7013" s="218">
        <v>472.24169999999998</v>
      </c>
    </row>
    <row r="7014" spans="1:3" ht="15" customHeight="1" x14ac:dyDescent="0.25">
      <c r="A7014" s="216">
        <v>45877</v>
      </c>
      <c r="B7014" s="217" t="s">
        <v>317</v>
      </c>
      <c r="C7014" s="218">
        <v>476.71280000000002</v>
      </c>
    </row>
    <row r="7015" spans="1:3" ht="15" customHeight="1" x14ac:dyDescent="0.25">
      <c r="A7015" s="216">
        <v>45880</v>
      </c>
      <c r="B7015" s="217" t="s">
        <v>317</v>
      </c>
      <c r="C7015" s="218">
        <v>478.20240000000001</v>
      </c>
    </row>
    <row r="7016" spans="1:3" ht="15" customHeight="1" x14ac:dyDescent="0.25">
      <c r="A7016" s="216">
        <v>45881</v>
      </c>
      <c r="B7016" s="217" t="s">
        <v>317</v>
      </c>
      <c r="C7016" s="218">
        <v>479.6943</v>
      </c>
    </row>
    <row r="7017" spans="1:3" ht="15" customHeight="1" x14ac:dyDescent="0.25">
      <c r="A7017" s="216">
        <v>45882</v>
      </c>
      <c r="B7017" s="217" t="s">
        <v>317</v>
      </c>
      <c r="C7017" s="218">
        <v>481.1857</v>
      </c>
    </row>
    <row r="7018" spans="1:3" ht="15" customHeight="1" x14ac:dyDescent="0.25">
      <c r="A7018" s="216">
        <v>45883</v>
      </c>
      <c r="B7018" s="217" t="s">
        <v>317</v>
      </c>
      <c r="C7018" s="218">
        <v>482.67680000000001</v>
      </c>
    </row>
    <row r="7019" spans="1:3" ht="15" customHeight="1" x14ac:dyDescent="0.25">
      <c r="A7019" s="216">
        <v>45884</v>
      </c>
      <c r="B7019" s="217" t="s">
        <v>317</v>
      </c>
      <c r="C7019" s="218">
        <v>487.15440000000001</v>
      </c>
    </row>
    <row r="7020" spans="1:3" ht="15" customHeight="1" x14ac:dyDescent="0.25">
      <c r="A7020" s="216">
        <v>45887</v>
      </c>
      <c r="B7020" s="217" t="s">
        <v>317</v>
      </c>
      <c r="C7020" s="218">
        <v>488.64850000000001</v>
      </c>
    </row>
    <row r="7021" spans="1:3" ht="15" customHeight="1" x14ac:dyDescent="0.25">
      <c r="A7021" s="216">
        <v>45888</v>
      </c>
      <c r="B7021" s="217" t="s">
        <v>317</v>
      </c>
      <c r="C7021" s="218">
        <v>490.14089999999999</v>
      </c>
    </row>
    <row r="7022" spans="1:3" ht="15" customHeight="1" x14ac:dyDescent="0.25">
      <c r="A7022" s="216">
        <v>45889</v>
      </c>
      <c r="B7022" s="217" t="s">
        <v>317</v>
      </c>
      <c r="C7022" s="218">
        <v>491.62889999999999</v>
      </c>
    </row>
    <row r="7023" spans="1:3" ht="15" customHeight="1" x14ac:dyDescent="0.25">
      <c r="A7023" s="216">
        <v>45890</v>
      </c>
      <c r="B7023" s="217" t="s">
        <v>317</v>
      </c>
      <c r="C7023" s="218">
        <v>493.11919999999998</v>
      </c>
    </row>
    <row r="7024" spans="1:3" ht="15" customHeight="1" x14ac:dyDescent="0.25">
      <c r="A7024" s="216">
        <v>45891</v>
      </c>
      <c r="B7024" s="217" t="s">
        <v>317</v>
      </c>
      <c r="C7024" s="218">
        <v>497.59629999999999</v>
      </c>
    </row>
    <row r="7025" spans="1:3" ht="15" customHeight="1" x14ac:dyDescent="0.25">
      <c r="A7025" s="216">
        <v>45894</v>
      </c>
      <c r="B7025" s="217" t="s">
        <v>317</v>
      </c>
      <c r="C7025" s="218">
        <v>499.09320000000002</v>
      </c>
    </row>
    <row r="7026" spans="1:3" ht="15" customHeight="1" x14ac:dyDescent="0.25">
      <c r="A7026" s="216">
        <v>45895</v>
      </c>
      <c r="B7026" s="217" t="s">
        <v>317</v>
      </c>
      <c r="C7026" s="218">
        <v>500.59269999999998</v>
      </c>
    </row>
    <row r="7027" spans="1:3" ht="15" customHeight="1" x14ac:dyDescent="0.25">
      <c r="A7027" s="216">
        <v>45896</v>
      </c>
      <c r="B7027" s="217" t="s">
        <v>317</v>
      </c>
      <c r="C7027" s="218">
        <v>502.09109999999998</v>
      </c>
    </row>
    <row r="7028" spans="1:3" ht="15" customHeight="1" x14ac:dyDescent="0.25">
      <c r="A7028" s="216">
        <v>45897</v>
      </c>
      <c r="B7028" s="217" t="s">
        <v>317</v>
      </c>
      <c r="C7028" s="218">
        <v>503.5872</v>
      </c>
    </row>
    <row r="7029" spans="1:3" ht="15" customHeight="1" x14ac:dyDescent="0.25">
      <c r="A7029" s="216">
        <v>45898</v>
      </c>
      <c r="B7029" s="217" t="s">
        <v>317</v>
      </c>
      <c r="C7029" s="218">
        <v>509.57220000000001</v>
      </c>
    </row>
    <row r="7030" spans="1:3" ht="15" customHeight="1" x14ac:dyDescent="0.25">
      <c r="A7030" s="216">
        <v>45902</v>
      </c>
      <c r="B7030" s="217" t="s">
        <v>317</v>
      </c>
      <c r="C7030" s="218">
        <v>511.0643</v>
      </c>
    </row>
    <row r="7031" spans="1:3" ht="15" customHeight="1" x14ac:dyDescent="0.25">
      <c r="A7031" s="216">
        <v>45903</v>
      </c>
      <c r="B7031" s="217" t="s">
        <v>317</v>
      </c>
      <c r="C7031" s="218">
        <v>512.55880000000002</v>
      </c>
    </row>
    <row r="7032" spans="1:3" ht="15" customHeight="1" x14ac:dyDescent="0.25">
      <c r="A7032" s="216">
        <v>45904</v>
      </c>
      <c r="B7032" s="217" t="s">
        <v>317</v>
      </c>
      <c r="C7032" s="218">
        <v>514.05499999999995</v>
      </c>
    </row>
    <row r="7033" spans="1:3" ht="15" customHeight="1" x14ac:dyDescent="0.25">
      <c r="A7033" s="216">
        <v>45905</v>
      </c>
      <c r="B7033" s="217" t="s">
        <v>317</v>
      </c>
      <c r="C7033" s="218">
        <v>518.5471</v>
      </c>
    </row>
    <row r="7034" spans="1:3" ht="15" customHeight="1" x14ac:dyDescent="0.25">
      <c r="A7034" s="216">
        <v>45908</v>
      </c>
      <c r="B7034" s="217" t="s">
        <v>317</v>
      </c>
      <c r="C7034" s="218">
        <v>520.04700000000003</v>
      </c>
    </row>
    <row r="7035" spans="1:3" ht="15" customHeight="1" x14ac:dyDescent="0.25">
      <c r="A7035" s="216">
        <v>45909</v>
      </c>
      <c r="B7035" s="217" t="s">
        <v>317</v>
      </c>
      <c r="C7035" s="218">
        <v>521.54369999999994</v>
      </c>
    </row>
    <row r="7036" spans="1:3" ht="15" customHeight="1" x14ac:dyDescent="0.25">
      <c r="A7036" s="216">
        <v>45910</v>
      </c>
      <c r="B7036" s="217" t="s">
        <v>317</v>
      </c>
      <c r="C7036" s="218">
        <v>523.03980000000001</v>
      </c>
    </row>
    <row r="7037" spans="1:3" ht="15" customHeight="1" x14ac:dyDescent="0.25">
      <c r="A7037" s="216">
        <v>45911</v>
      </c>
      <c r="B7037" s="217" t="s">
        <v>317</v>
      </c>
      <c r="C7037" s="218">
        <v>524.53700000000003</v>
      </c>
    </row>
    <row r="7038" spans="1:3" ht="15" customHeight="1" x14ac:dyDescent="0.25">
      <c r="A7038" s="216">
        <v>45912</v>
      </c>
      <c r="B7038" s="217" t="s">
        <v>317</v>
      </c>
      <c r="C7038" s="218">
        <v>529.02470000000005</v>
      </c>
    </row>
    <row r="7039" spans="1:3" ht="15" customHeight="1" x14ac:dyDescent="0.25">
      <c r="A7039" s="216">
        <v>45915</v>
      </c>
      <c r="B7039" s="217" t="s">
        <v>317</v>
      </c>
      <c r="C7039" s="218">
        <v>530.53020000000004</v>
      </c>
    </row>
    <row r="7040" spans="1:3" ht="15" customHeight="1" x14ac:dyDescent="0.25">
      <c r="A7040" s="216">
        <v>45916</v>
      </c>
      <c r="B7040" s="217" t="s">
        <v>317</v>
      </c>
      <c r="C7040" s="218">
        <v>532.03120000000001</v>
      </c>
    </row>
    <row r="7041" spans="1:3" ht="15" customHeight="1" x14ac:dyDescent="0.25">
      <c r="A7041" s="216">
        <v>45917</v>
      </c>
      <c r="B7041" s="217" t="s">
        <v>317</v>
      </c>
      <c r="C7041" s="218">
        <v>533.53</v>
      </c>
    </row>
    <row r="7042" spans="1:3" ht="15" customHeight="1" x14ac:dyDescent="0.25">
      <c r="A7042" s="216">
        <v>45918</v>
      </c>
      <c r="B7042" s="217" t="s">
        <v>317</v>
      </c>
      <c r="C7042" s="218">
        <v>534.99360000000001</v>
      </c>
    </row>
    <row r="7043" spans="1:3" ht="15" customHeight="1" x14ac:dyDescent="0.25">
      <c r="A7043" s="216">
        <v>45919</v>
      </c>
      <c r="B7043" s="217" t="s">
        <v>317</v>
      </c>
      <c r="C7043" s="218">
        <v>539.35209999999995</v>
      </c>
    </row>
    <row r="7044" spans="1:3" ht="15" customHeight="1" x14ac:dyDescent="0.25">
      <c r="A7044" s="216">
        <v>45922</v>
      </c>
      <c r="B7044" s="217" t="s">
        <v>317</v>
      </c>
      <c r="C7044" s="218">
        <v>540.79539999999997</v>
      </c>
    </row>
    <row r="7045" spans="1:3" ht="15" customHeight="1" x14ac:dyDescent="0.25">
      <c r="A7045" s="216">
        <v>45923</v>
      </c>
      <c r="B7045" s="217" t="s">
        <v>317</v>
      </c>
      <c r="C7045" s="218">
        <v>542.23910000000001</v>
      </c>
    </row>
    <row r="7046" spans="1:3" ht="15" customHeight="1" x14ac:dyDescent="0.25">
      <c r="A7046" s="216">
        <v>45924</v>
      </c>
      <c r="B7046" s="217" t="s">
        <v>317</v>
      </c>
      <c r="C7046" s="218">
        <v>543.68330000000003</v>
      </c>
    </row>
    <row r="7047" spans="1:3" ht="15" customHeight="1" x14ac:dyDescent="0.25">
      <c r="A7047" s="216">
        <v>45925</v>
      </c>
      <c r="B7047" s="217" t="s">
        <v>317</v>
      </c>
      <c r="C7047" s="218">
        <v>545.13300000000004</v>
      </c>
    </row>
    <row r="7048" spans="1:3" ht="15" customHeight="1" x14ac:dyDescent="0.25">
      <c r="A7048" s="216">
        <v>45926</v>
      </c>
      <c r="B7048" s="217" t="s">
        <v>317</v>
      </c>
      <c r="C7048" s="218">
        <v>549.47590000000002</v>
      </c>
    </row>
    <row r="7049" spans="1:3" ht="15" customHeight="1" x14ac:dyDescent="0.25">
      <c r="A7049" s="216">
        <v>45929</v>
      </c>
      <c r="B7049" s="217" t="s">
        <v>317</v>
      </c>
      <c r="C7049" s="218">
        <v>550.92769999999996</v>
      </c>
    </row>
    <row r="7050" spans="1:3" ht="15" customHeight="1" x14ac:dyDescent="0.25">
      <c r="A7050" s="216">
        <v>45930</v>
      </c>
      <c r="B7050" s="217" t="s">
        <v>317</v>
      </c>
      <c r="C7050" s="218">
        <v>552.38049999999998</v>
      </c>
    </row>
    <row r="7051" spans="1:3" ht="15" customHeight="1" x14ac:dyDescent="0.25">
      <c r="A7051" s="216">
        <v>45566</v>
      </c>
      <c r="B7051" s="217" t="s">
        <v>49</v>
      </c>
      <c r="C7051" s="218">
        <v>9.4999999999999998E-3</v>
      </c>
    </row>
    <row r="7052" spans="1:3" ht="15" customHeight="1" x14ac:dyDescent="0.25">
      <c r="A7052" s="216">
        <v>45567</v>
      </c>
      <c r="B7052" s="217" t="s">
        <v>49</v>
      </c>
      <c r="C7052" s="218">
        <v>1.9099999999999999E-2</v>
      </c>
    </row>
    <row r="7053" spans="1:3" ht="15" customHeight="1" x14ac:dyDescent="0.25">
      <c r="A7053" s="216">
        <v>45568</v>
      </c>
      <c r="B7053" s="217" t="s">
        <v>49</v>
      </c>
      <c r="C7053" s="218">
        <v>2.86E-2</v>
      </c>
    </row>
    <row r="7054" spans="1:3" ht="15" customHeight="1" x14ac:dyDescent="0.25">
      <c r="A7054" s="216">
        <v>45569</v>
      </c>
      <c r="B7054" s="217" t="s">
        <v>49</v>
      </c>
      <c r="C7054" s="218">
        <v>5.6899999999999999E-2</v>
      </c>
    </row>
    <row r="7055" spans="1:3" ht="15" customHeight="1" x14ac:dyDescent="0.25">
      <c r="A7055" s="216">
        <v>45572</v>
      </c>
      <c r="B7055" s="217" t="s">
        <v>49</v>
      </c>
      <c r="C7055" s="218">
        <v>6.6400000000000001E-2</v>
      </c>
    </row>
    <row r="7056" spans="1:3" ht="15" customHeight="1" x14ac:dyDescent="0.25">
      <c r="A7056" s="216">
        <v>45573</v>
      </c>
      <c r="B7056" s="217" t="s">
        <v>49</v>
      </c>
      <c r="C7056" s="218">
        <v>7.5800000000000006E-2</v>
      </c>
    </row>
    <row r="7057" spans="1:3" ht="15" customHeight="1" x14ac:dyDescent="0.25">
      <c r="A7057" s="216">
        <v>45574</v>
      </c>
      <c r="B7057" s="217" t="s">
        <v>49</v>
      </c>
      <c r="C7057" s="218">
        <v>8.5199999999999998E-2</v>
      </c>
    </row>
    <row r="7058" spans="1:3" ht="15" customHeight="1" x14ac:dyDescent="0.25">
      <c r="A7058" s="216">
        <v>45575</v>
      </c>
      <c r="B7058" s="217" t="s">
        <v>49</v>
      </c>
      <c r="C7058" s="218">
        <v>9.4700000000000006E-2</v>
      </c>
    </row>
    <row r="7059" spans="1:3" ht="15" customHeight="1" x14ac:dyDescent="0.25">
      <c r="A7059" s="216">
        <v>45576</v>
      </c>
      <c r="B7059" s="217" t="s">
        <v>49</v>
      </c>
      <c r="C7059" s="218">
        <v>0.123</v>
      </c>
    </row>
    <row r="7060" spans="1:3" ht="15" customHeight="1" x14ac:dyDescent="0.25">
      <c r="A7060" s="216">
        <v>45579</v>
      </c>
      <c r="B7060" s="217" t="s">
        <v>49</v>
      </c>
      <c r="C7060" s="218">
        <v>0.13250000000000001</v>
      </c>
    </row>
    <row r="7061" spans="1:3" ht="15" customHeight="1" x14ac:dyDescent="0.25">
      <c r="A7061" s="216">
        <v>45580</v>
      </c>
      <c r="B7061" s="217" t="s">
        <v>49</v>
      </c>
      <c r="C7061" s="218">
        <v>0.1419</v>
      </c>
    </row>
    <row r="7062" spans="1:3" ht="15" customHeight="1" x14ac:dyDescent="0.25">
      <c r="A7062" s="216">
        <v>45581</v>
      </c>
      <c r="B7062" s="217" t="s">
        <v>49</v>
      </c>
      <c r="C7062" s="218">
        <v>0.15129999999999999</v>
      </c>
    </row>
    <row r="7063" spans="1:3" ht="15" customHeight="1" x14ac:dyDescent="0.25">
      <c r="A7063" s="216">
        <v>45582</v>
      </c>
      <c r="B7063" s="217" t="s">
        <v>49</v>
      </c>
      <c r="C7063" s="218">
        <v>0.16070000000000001</v>
      </c>
    </row>
    <row r="7064" spans="1:3" ht="15" customHeight="1" x14ac:dyDescent="0.25">
      <c r="A7064" s="216">
        <v>45583</v>
      </c>
      <c r="B7064" s="217" t="s">
        <v>49</v>
      </c>
      <c r="C7064" s="218">
        <v>0.189</v>
      </c>
    </row>
    <row r="7065" spans="1:3" ht="15" customHeight="1" x14ac:dyDescent="0.25">
      <c r="A7065" s="216">
        <v>45586</v>
      </c>
      <c r="B7065" s="217" t="s">
        <v>49</v>
      </c>
      <c r="C7065" s="218">
        <v>0.19839999999999999</v>
      </c>
    </row>
    <row r="7066" spans="1:3" ht="15" customHeight="1" x14ac:dyDescent="0.25">
      <c r="A7066" s="216">
        <v>45587</v>
      </c>
      <c r="B7066" s="217" t="s">
        <v>49</v>
      </c>
      <c r="C7066" s="218">
        <v>0.20780000000000001</v>
      </c>
    </row>
    <row r="7067" spans="1:3" ht="15" customHeight="1" x14ac:dyDescent="0.25">
      <c r="A7067" s="216">
        <v>45588</v>
      </c>
      <c r="B7067" s="217" t="s">
        <v>49</v>
      </c>
      <c r="C7067" s="218">
        <v>0.2167</v>
      </c>
    </row>
    <row r="7068" spans="1:3" ht="15" customHeight="1" x14ac:dyDescent="0.25">
      <c r="A7068" s="216">
        <v>45589</v>
      </c>
      <c r="B7068" s="217" t="s">
        <v>49</v>
      </c>
      <c r="C7068" s="218">
        <v>0.22559999999999999</v>
      </c>
    </row>
    <row r="7069" spans="1:3" ht="15" customHeight="1" x14ac:dyDescent="0.25">
      <c r="A7069" s="216">
        <v>45590</v>
      </c>
      <c r="B7069" s="217" t="s">
        <v>49</v>
      </c>
      <c r="C7069" s="218">
        <v>0.25240000000000001</v>
      </c>
    </row>
    <row r="7070" spans="1:3" ht="15" customHeight="1" x14ac:dyDescent="0.25">
      <c r="A7070" s="216">
        <v>45593</v>
      </c>
      <c r="B7070" s="217" t="s">
        <v>49</v>
      </c>
      <c r="C7070" s="218">
        <v>0.26129999999999998</v>
      </c>
    </row>
    <row r="7071" spans="1:3" ht="15" customHeight="1" x14ac:dyDescent="0.25">
      <c r="A7071" s="216">
        <v>45594</v>
      </c>
      <c r="B7071" s="217" t="s">
        <v>49</v>
      </c>
      <c r="C7071" s="218">
        <v>0.2702</v>
      </c>
    </row>
    <row r="7072" spans="1:3" ht="15" customHeight="1" x14ac:dyDescent="0.25">
      <c r="A7072" s="216">
        <v>45595</v>
      </c>
      <c r="B7072" s="217" t="s">
        <v>49</v>
      </c>
      <c r="C7072" s="218">
        <v>0.2792</v>
      </c>
    </row>
    <row r="7073" spans="1:3" ht="15" customHeight="1" x14ac:dyDescent="0.25">
      <c r="A7073" s="216">
        <v>45596</v>
      </c>
      <c r="B7073" s="217" t="s">
        <v>49</v>
      </c>
      <c r="C7073" s="218">
        <v>0.28810000000000002</v>
      </c>
    </row>
    <row r="7074" spans="1:3" ht="15" customHeight="1" x14ac:dyDescent="0.25">
      <c r="A7074" s="216">
        <v>45597</v>
      </c>
      <c r="B7074" s="217" t="s">
        <v>49</v>
      </c>
      <c r="C7074" s="218">
        <v>0.31490000000000001</v>
      </c>
    </row>
    <row r="7075" spans="1:3" ht="15" customHeight="1" x14ac:dyDescent="0.25">
      <c r="A7075" s="216">
        <v>45600</v>
      </c>
      <c r="B7075" s="217" t="s">
        <v>49</v>
      </c>
      <c r="C7075" s="218">
        <v>0.32369999999999999</v>
      </c>
    </row>
    <row r="7076" spans="1:3" ht="15" customHeight="1" x14ac:dyDescent="0.25">
      <c r="A7076" s="216">
        <v>45601</v>
      </c>
      <c r="B7076" s="217" t="s">
        <v>49</v>
      </c>
      <c r="C7076" s="218">
        <v>0.33260000000000001</v>
      </c>
    </row>
    <row r="7077" spans="1:3" ht="15" customHeight="1" x14ac:dyDescent="0.25">
      <c r="A7077" s="216">
        <v>45602</v>
      </c>
      <c r="B7077" s="217" t="s">
        <v>49</v>
      </c>
      <c r="C7077" s="218">
        <v>0.34150000000000003</v>
      </c>
    </row>
    <row r="7078" spans="1:3" ht="15" customHeight="1" x14ac:dyDescent="0.25">
      <c r="A7078" s="216">
        <v>45603</v>
      </c>
      <c r="B7078" s="217" t="s">
        <v>49</v>
      </c>
      <c r="C7078" s="218">
        <v>0.3503</v>
      </c>
    </row>
    <row r="7079" spans="1:3" ht="15" customHeight="1" x14ac:dyDescent="0.25">
      <c r="A7079" s="216">
        <v>45604</v>
      </c>
      <c r="B7079" s="217" t="s">
        <v>49</v>
      </c>
      <c r="C7079" s="218">
        <v>0.37680000000000002</v>
      </c>
    </row>
    <row r="7080" spans="1:3" ht="15" customHeight="1" x14ac:dyDescent="0.25">
      <c r="A7080" s="216">
        <v>45607</v>
      </c>
      <c r="B7080" s="217" t="s">
        <v>49</v>
      </c>
      <c r="C7080" s="218">
        <v>0.38569999999999999</v>
      </c>
    </row>
    <row r="7081" spans="1:3" ht="15" customHeight="1" x14ac:dyDescent="0.25">
      <c r="A7081" s="216">
        <v>45608</v>
      </c>
      <c r="B7081" s="217" t="s">
        <v>49</v>
      </c>
      <c r="C7081" s="218">
        <v>0.39450000000000002</v>
      </c>
    </row>
    <row r="7082" spans="1:3" ht="15" customHeight="1" x14ac:dyDescent="0.25">
      <c r="A7082" s="216">
        <v>45609</v>
      </c>
      <c r="B7082" s="217" t="s">
        <v>49</v>
      </c>
      <c r="C7082" s="218">
        <v>0.40339999999999998</v>
      </c>
    </row>
    <row r="7083" spans="1:3" ht="15" customHeight="1" x14ac:dyDescent="0.25">
      <c r="A7083" s="216">
        <v>45610</v>
      </c>
      <c r="B7083" s="217" t="s">
        <v>49</v>
      </c>
      <c r="C7083" s="218">
        <v>0.41210000000000002</v>
      </c>
    </row>
    <row r="7084" spans="1:3" ht="15" customHeight="1" x14ac:dyDescent="0.25">
      <c r="A7084" s="216">
        <v>45611</v>
      </c>
      <c r="B7084" s="217" t="s">
        <v>49</v>
      </c>
      <c r="C7084" s="218">
        <v>0.43819999999999998</v>
      </c>
    </row>
    <row r="7085" spans="1:3" ht="15" customHeight="1" x14ac:dyDescent="0.25">
      <c r="A7085" s="216">
        <v>45614</v>
      </c>
      <c r="B7085" s="217" t="s">
        <v>49</v>
      </c>
      <c r="C7085" s="218">
        <v>0.44690000000000002</v>
      </c>
    </row>
    <row r="7086" spans="1:3" ht="15" customHeight="1" x14ac:dyDescent="0.25">
      <c r="A7086" s="216">
        <v>45615</v>
      </c>
      <c r="B7086" s="217" t="s">
        <v>49</v>
      </c>
      <c r="C7086" s="218">
        <v>0.4556</v>
      </c>
    </row>
    <row r="7087" spans="1:3" ht="15" customHeight="1" x14ac:dyDescent="0.25">
      <c r="A7087" s="216">
        <v>45616</v>
      </c>
      <c r="B7087" s="217" t="s">
        <v>49</v>
      </c>
      <c r="C7087" s="218">
        <v>0.46429999999999999</v>
      </c>
    </row>
    <row r="7088" spans="1:3" ht="15" customHeight="1" x14ac:dyDescent="0.25">
      <c r="A7088" s="216">
        <v>45617</v>
      </c>
      <c r="B7088" s="217" t="s">
        <v>49</v>
      </c>
      <c r="C7088" s="218">
        <v>0.47289999999999999</v>
      </c>
    </row>
    <row r="7089" spans="1:3" ht="15" customHeight="1" x14ac:dyDescent="0.25">
      <c r="A7089" s="216">
        <v>45618</v>
      </c>
      <c r="B7089" s="217" t="s">
        <v>49</v>
      </c>
      <c r="C7089" s="218">
        <v>0.49890000000000001</v>
      </c>
    </row>
    <row r="7090" spans="1:3" ht="15" customHeight="1" x14ac:dyDescent="0.25">
      <c r="A7090" s="216">
        <v>45621</v>
      </c>
      <c r="B7090" s="217" t="s">
        <v>49</v>
      </c>
      <c r="C7090" s="218">
        <v>0.50749999999999995</v>
      </c>
    </row>
    <row r="7091" spans="1:3" ht="15" customHeight="1" x14ac:dyDescent="0.25">
      <c r="A7091" s="216">
        <v>45622</v>
      </c>
      <c r="B7091" s="217" t="s">
        <v>49</v>
      </c>
      <c r="C7091" s="218">
        <v>0.51619999999999999</v>
      </c>
    </row>
    <row r="7092" spans="1:3" ht="15" customHeight="1" x14ac:dyDescent="0.25">
      <c r="A7092" s="216">
        <v>45623</v>
      </c>
      <c r="B7092" s="217" t="s">
        <v>49</v>
      </c>
      <c r="C7092" s="218">
        <v>0.52480000000000004</v>
      </c>
    </row>
    <row r="7093" spans="1:3" ht="15" customHeight="1" x14ac:dyDescent="0.25">
      <c r="A7093" s="216">
        <v>45624</v>
      </c>
      <c r="B7093" s="217" t="s">
        <v>49</v>
      </c>
      <c r="C7093" s="218">
        <v>0.53349999999999997</v>
      </c>
    </row>
    <row r="7094" spans="1:3" ht="15" customHeight="1" x14ac:dyDescent="0.25">
      <c r="A7094" s="216">
        <v>45625</v>
      </c>
      <c r="B7094" s="217" t="s">
        <v>49</v>
      </c>
      <c r="C7094" s="218">
        <v>0.55940000000000001</v>
      </c>
    </row>
    <row r="7095" spans="1:3" ht="15" customHeight="1" x14ac:dyDescent="0.25">
      <c r="A7095" s="216">
        <v>45628</v>
      </c>
      <c r="B7095" s="217" t="s">
        <v>49</v>
      </c>
      <c r="C7095" s="218">
        <v>0.56810000000000005</v>
      </c>
    </row>
    <row r="7096" spans="1:3" ht="15" customHeight="1" x14ac:dyDescent="0.25">
      <c r="A7096" s="216">
        <v>45629</v>
      </c>
      <c r="B7096" s="217" t="s">
        <v>49</v>
      </c>
      <c r="C7096" s="218">
        <v>0.57669999999999999</v>
      </c>
    </row>
    <row r="7097" spans="1:3" ht="15" customHeight="1" x14ac:dyDescent="0.25">
      <c r="A7097" s="216">
        <v>45630</v>
      </c>
      <c r="B7097" s="217" t="s">
        <v>49</v>
      </c>
      <c r="C7097" s="218">
        <v>0.58540000000000003</v>
      </c>
    </row>
    <row r="7098" spans="1:3" ht="15" customHeight="1" x14ac:dyDescent="0.25">
      <c r="A7098" s="216">
        <v>45631</v>
      </c>
      <c r="B7098" s="217" t="s">
        <v>49</v>
      </c>
      <c r="C7098" s="218">
        <v>0.59399999999999997</v>
      </c>
    </row>
    <row r="7099" spans="1:3" ht="15" customHeight="1" x14ac:dyDescent="0.25">
      <c r="A7099" s="216">
        <v>45632</v>
      </c>
      <c r="B7099" s="217" t="s">
        <v>49</v>
      </c>
      <c r="C7099" s="218">
        <v>0.61990000000000001</v>
      </c>
    </row>
    <row r="7100" spans="1:3" ht="15" customHeight="1" x14ac:dyDescent="0.25">
      <c r="A7100" s="216">
        <v>45635</v>
      </c>
      <c r="B7100" s="217" t="s">
        <v>49</v>
      </c>
      <c r="C7100" s="218">
        <v>0.62849999999999995</v>
      </c>
    </row>
    <row r="7101" spans="1:3" ht="15" customHeight="1" x14ac:dyDescent="0.25">
      <c r="A7101" s="216">
        <v>45636</v>
      </c>
      <c r="B7101" s="217" t="s">
        <v>49</v>
      </c>
      <c r="C7101" s="218">
        <v>0.63719999999999999</v>
      </c>
    </row>
    <row r="7102" spans="1:3" ht="15" customHeight="1" x14ac:dyDescent="0.25">
      <c r="A7102" s="216">
        <v>45637</v>
      </c>
      <c r="B7102" s="217" t="s">
        <v>49</v>
      </c>
      <c r="C7102" s="218">
        <v>0.64580000000000004</v>
      </c>
    </row>
    <row r="7103" spans="1:3" ht="15" customHeight="1" x14ac:dyDescent="0.25">
      <c r="A7103" s="216">
        <v>45638</v>
      </c>
      <c r="B7103" s="217" t="s">
        <v>49</v>
      </c>
      <c r="C7103" s="218">
        <v>0.65439999999999998</v>
      </c>
    </row>
    <row r="7104" spans="1:3" ht="15" customHeight="1" x14ac:dyDescent="0.25">
      <c r="A7104" s="216">
        <v>45639</v>
      </c>
      <c r="B7104" s="217" t="s">
        <v>49</v>
      </c>
      <c r="C7104" s="218">
        <v>0.68030000000000002</v>
      </c>
    </row>
    <row r="7105" spans="1:3" ht="15" customHeight="1" x14ac:dyDescent="0.25">
      <c r="A7105" s="216">
        <v>45642</v>
      </c>
      <c r="B7105" s="217" t="s">
        <v>49</v>
      </c>
      <c r="C7105" s="218">
        <v>0.68889999999999996</v>
      </c>
    </row>
    <row r="7106" spans="1:3" ht="15" customHeight="1" x14ac:dyDescent="0.25">
      <c r="A7106" s="216">
        <v>45643</v>
      </c>
      <c r="B7106" s="217" t="s">
        <v>49</v>
      </c>
      <c r="C7106" s="218">
        <v>0.6976</v>
      </c>
    </row>
    <row r="7107" spans="1:3" ht="15" customHeight="1" x14ac:dyDescent="0.25">
      <c r="A7107" s="216">
        <v>45644</v>
      </c>
      <c r="B7107" s="217" t="s">
        <v>49</v>
      </c>
      <c r="C7107" s="218">
        <v>0.70569999999999999</v>
      </c>
    </row>
    <row r="7108" spans="1:3" ht="15" customHeight="1" x14ac:dyDescent="0.25">
      <c r="A7108" s="216">
        <v>45645</v>
      </c>
      <c r="B7108" s="217" t="s">
        <v>49</v>
      </c>
      <c r="C7108" s="218">
        <v>0.71379999999999999</v>
      </c>
    </row>
    <row r="7109" spans="1:3" ht="15" customHeight="1" x14ac:dyDescent="0.25">
      <c r="A7109" s="216">
        <v>45646</v>
      </c>
      <c r="B7109" s="217" t="s">
        <v>49</v>
      </c>
      <c r="C7109" s="218">
        <v>0.73819999999999997</v>
      </c>
    </row>
    <row r="7110" spans="1:3" ht="15" customHeight="1" x14ac:dyDescent="0.25">
      <c r="A7110" s="216">
        <v>45649</v>
      </c>
      <c r="B7110" s="217" t="s">
        <v>49</v>
      </c>
      <c r="C7110" s="218">
        <v>0.74639999999999995</v>
      </c>
    </row>
    <row r="7111" spans="1:3" ht="15" customHeight="1" x14ac:dyDescent="0.25">
      <c r="A7111" s="216">
        <v>45650</v>
      </c>
      <c r="B7111" s="217" t="s">
        <v>49</v>
      </c>
      <c r="C7111" s="218">
        <v>0.75449999999999995</v>
      </c>
    </row>
    <row r="7112" spans="1:3" ht="15" customHeight="1" x14ac:dyDescent="0.25">
      <c r="A7112" s="216">
        <v>45651</v>
      </c>
      <c r="B7112" s="217" t="s">
        <v>49</v>
      </c>
      <c r="C7112" s="218">
        <v>0.76270000000000004</v>
      </c>
    </row>
    <row r="7113" spans="1:3" ht="15" customHeight="1" x14ac:dyDescent="0.25">
      <c r="A7113" s="216">
        <v>45652</v>
      </c>
      <c r="B7113" s="217" t="s">
        <v>49</v>
      </c>
      <c r="C7113" s="218">
        <v>0.77080000000000004</v>
      </c>
    </row>
    <row r="7114" spans="1:3" ht="15" customHeight="1" x14ac:dyDescent="0.25">
      <c r="A7114" s="216">
        <v>45653</v>
      </c>
      <c r="B7114" s="217" t="s">
        <v>49</v>
      </c>
      <c r="C7114" s="218">
        <v>0.79520000000000002</v>
      </c>
    </row>
    <row r="7115" spans="1:3" ht="15" customHeight="1" x14ac:dyDescent="0.25">
      <c r="A7115" s="216">
        <v>45656</v>
      </c>
      <c r="B7115" s="217" t="s">
        <v>49</v>
      </c>
      <c r="C7115" s="218">
        <v>0.80330000000000001</v>
      </c>
    </row>
    <row r="7116" spans="1:3" ht="15" customHeight="1" x14ac:dyDescent="0.25">
      <c r="A7116" s="216">
        <v>45657</v>
      </c>
      <c r="B7116" s="217" t="s">
        <v>49</v>
      </c>
      <c r="C7116" s="218">
        <v>0.81030000000000002</v>
      </c>
    </row>
    <row r="7117" spans="1:3" ht="15" customHeight="1" x14ac:dyDescent="0.25">
      <c r="A7117" s="216">
        <v>45659</v>
      </c>
      <c r="B7117" s="217" t="s">
        <v>49</v>
      </c>
      <c r="C7117" s="218">
        <v>0.82530000000000003</v>
      </c>
    </row>
    <row r="7118" spans="1:3" ht="15" customHeight="1" x14ac:dyDescent="0.25">
      <c r="A7118" s="216">
        <v>45660</v>
      </c>
      <c r="B7118" s="217" t="s">
        <v>49</v>
      </c>
      <c r="C7118" s="218">
        <v>0.84970000000000001</v>
      </c>
    </row>
    <row r="7119" spans="1:3" ht="15" customHeight="1" x14ac:dyDescent="0.25">
      <c r="A7119" s="216">
        <v>45663</v>
      </c>
      <c r="B7119" s="217" t="s">
        <v>49</v>
      </c>
      <c r="C7119" s="218">
        <v>0.85780000000000001</v>
      </c>
    </row>
    <row r="7120" spans="1:3" ht="15" customHeight="1" x14ac:dyDescent="0.25">
      <c r="A7120" s="216">
        <v>45664</v>
      </c>
      <c r="B7120" s="217" t="s">
        <v>49</v>
      </c>
      <c r="C7120" s="218">
        <v>0.8659</v>
      </c>
    </row>
    <row r="7121" spans="1:3" ht="15" customHeight="1" x14ac:dyDescent="0.25">
      <c r="A7121" s="216">
        <v>45665</v>
      </c>
      <c r="B7121" s="217" t="s">
        <v>49</v>
      </c>
      <c r="C7121" s="218">
        <v>0.874</v>
      </c>
    </row>
    <row r="7122" spans="1:3" ht="15" customHeight="1" x14ac:dyDescent="0.25">
      <c r="A7122" s="216">
        <v>45666</v>
      </c>
      <c r="B7122" s="217" t="s">
        <v>49</v>
      </c>
      <c r="C7122" s="218">
        <v>0.8821</v>
      </c>
    </row>
    <row r="7123" spans="1:3" ht="15" customHeight="1" x14ac:dyDescent="0.25">
      <c r="A7123" s="216">
        <v>45667</v>
      </c>
      <c r="B7123" s="217" t="s">
        <v>49</v>
      </c>
      <c r="C7123" s="218">
        <v>0.90610000000000002</v>
      </c>
    </row>
    <row r="7124" spans="1:3" ht="15" customHeight="1" x14ac:dyDescent="0.25">
      <c r="A7124" s="216">
        <v>45670</v>
      </c>
      <c r="B7124" s="217" t="s">
        <v>49</v>
      </c>
      <c r="C7124" s="218">
        <v>0.91410000000000002</v>
      </c>
    </row>
    <row r="7125" spans="1:3" ht="15" customHeight="1" x14ac:dyDescent="0.25">
      <c r="A7125" s="216">
        <v>45671</v>
      </c>
      <c r="B7125" s="217" t="s">
        <v>49</v>
      </c>
      <c r="C7125" s="218">
        <v>0.92220000000000002</v>
      </c>
    </row>
    <row r="7126" spans="1:3" ht="15" customHeight="1" x14ac:dyDescent="0.25">
      <c r="A7126" s="216">
        <v>45672</v>
      </c>
      <c r="B7126" s="217" t="s">
        <v>49</v>
      </c>
      <c r="C7126" s="218">
        <v>0.93020000000000003</v>
      </c>
    </row>
    <row r="7127" spans="1:3" ht="15" customHeight="1" x14ac:dyDescent="0.25">
      <c r="A7127" s="216">
        <v>45673</v>
      </c>
      <c r="B7127" s="217" t="s">
        <v>49</v>
      </c>
      <c r="C7127" s="218">
        <v>0.93820000000000003</v>
      </c>
    </row>
    <row r="7128" spans="1:3" ht="15" customHeight="1" x14ac:dyDescent="0.25">
      <c r="A7128" s="216">
        <v>45674</v>
      </c>
      <c r="B7128" s="217" t="s">
        <v>49</v>
      </c>
      <c r="C7128" s="218">
        <v>0.96220000000000006</v>
      </c>
    </row>
    <row r="7129" spans="1:3" ht="15" customHeight="1" x14ac:dyDescent="0.25">
      <c r="A7129" s="216">
        <v>45677</v>
      </c>
      <c r="B7129" s="217" t="s">
        <v>49</v>
      </c>
      <c r="C7129" s="218">
        <v>0.97019999999999995</v>
      </c>
    </row>
    <row r="7130" spans="1:3" ht="15" customHeight="1" x14ac:dyDescent="0.25">
      <c r="A7130" s="216">
        <v>45678</v>
      </c>
      <c r="B7130" s="217" t="s">
        <v>49</v>
      </c>
      <c r="C7130" s="218">
        <v>0.97829999999999995</v>
      </c>
    </row>
    <row r="7131" spans="1:3" ht="15" customHeight="1" x14ac:dyDescent="0.25">
      <c r="A7131" s="216">
        <v>45679</v>
      </c>
      <c r="B7131" s="217" t="s">
        <v>49</v>
      </c>
      <c r="C7131" s="218">
        <v>0.98629999999999995</v>
      </c>
    </row>
    <row r="7132" spans="1:3" ht="15" customHeight="1" x14ac:dyDescent="0.25">
      <c r="A7132" s="216">
        <v>45680</v>
      </c>
      <c r="B7132" s="217" t="s">
        <v>49</v>
      </c>
      <c r="C7132" s="218">
        <v>0.99429999999999996</v>
      </c>
    </row>
    <row r="7133" spans="1:3" ht="15" customHeight="1" x14ac:dyDescent="0.25">
      <c r="A7133" s="216">
        <v>45681</v>
      </c>
      <c r="B7133" s="217" t="s">
        <v>49</v>
      </c>
      <c r="C7133" s="218">
        <v>1.0181</v>
      </c>
    </row>
    <row r="7134" spans="1:3" ht="15" customHeight="1" x14ac:dyDescent="0.25">
      <c r="A7134" s="216">
        <v>45684</v>
      </c>
      <c r="B7134" s="217" t="s">
        <v>49</v>
      </c>
      <c r="C7134" s="218">
        <v>1.026</v>
      </c>
    </row>
    <row r="7135" spans="1:3" ht="15" customHeight="1" x14ac:dyDescent="0.25">
      <c r="A7135" s="216">
        <v>45685</v>
      </c>
      <c r="B7135" s="217" t="s">
        <v>49</v>
      </c>
      <c r="C7135" s="218">
        <v>1.034</v>
      </c>
    </row>
    <row r="7136" spans="1:3" ht="15" customHeight="1" x14ac:dyDescent="0.25">
      <c r="A7136" s="216">
        <v>45686</v>
      </c>
      <c r="B7136" s="217" t="s">
        <v>49</v>
      </c>
      <c r="C7136" s="218">
        <v>1.0419</v>
      </c>
    </row>
    <row r="7137" spans="1:3" ht="15" customHeight="1" x14ac:dyDescent="0.25">
      <c r="A7137" s="216">
        <v>45687</v>
      </c>
      <c r="B7137" s="217" t="s">
        <v>49</v>
      </c>
      <c r="C7137" s="218">
        <v>1.0498000000000001</v>
      </c>
    </row>
    <row r="7138" spans="1:3" ht="15" customHeight="1" x14ac:dyDescent="0.25">
      <c r="A7138" s="216">
        <v>45688</v>
      </c>
      <c r="B7138" s="217" t="s">
        <v>49</v>
      </c>
      <c r="C7138" s="218">
        <v>1.0732999999999999</v>
      </c>
    </row>
    <row r="7139" spans="1:3" ht="15" customHeight="1" x14ac:dyDescent="0.25">
      <c r="A7139" s="216">
        <v>45691</v>
      </c>
      <c r="B7139" s="217" t="s">
        <v>49</v>
      </c>
      <c r="C7139" s="218">
        <v>1.0811999999999999</v>
      </c>
    </row>
    <row r="7140" spans="1:3" ht="15" customHeight="1" x14ac:dyDescent="0.25">
      <c r="A7140" s="216">
        <v>45692</v>
      </c>
      <c r="B7140" s="217" t="s">
        <v>49</v>
      </c>
      <c r="C7140" s="218">
        <v>1.089</v>
      </c>
    </row>
    <row r="7141" spans="1:3" ht="15" customHeight="1" x14ac:dyDescent="0.25">
      <c r="A7141" s="216">
        <v>45693</v>
      </c>
      <c r="B7141" s="217" t="s">
        <v>49</v>
      </c>
      <c r="C7141" s="218">
        <v>1.0964</v>
      </c>
    </row>
    <row r="7142" spans="1:3" ht="15" customHeight="1" x14ac:dyDescent="0.25">
      <c r="A7142" s="216">
        <v>45694</v>
      </c>
      <c r="B7142" s="217" t="s">
        <v>49</v>
      </c>
      <c r="C7142" s="218">
        <v>1.1036999999999999</v>
      </c>
    </row>
    <row r="7143" spans="1:3" ht="15" customHeight="1" x14ac:dyDescent="0.25">
      <c r="A7143" s="216">
        <v>45695</v>
      </c>
      <c r="B7143" s="217" t="s">
        <v>49</v>
      </c>
      <c r="C7143" s="218">
        <v>1.1257999999999999</v>
      </c>
    </row>
    <row r="7144" spans="1:3" ht="15" customHeight="1" x14ac:dyDescent="0.25">
      <c r="A7144" s="216">
        <v>45698</v>
      </c>
      <c r="B7144" s="217" t="s">
        <v>49</v>
      </c>
      <c r="C7144" s="218">
        <v>1.1331</v>
      </c>
    </row>
    <row r="7145" spans="1:3" ht="15" customHeight="1" x14ac:dyDescent="0.25">
      <c r="A7145" s="216">
        <v>45699</v>
      </c>
      <c r="B7145" s="217" t="s">
        <v>49</v>
      </c>
      <c r="C7145" s="218">
        <v>1.1405000000000001</v>
      </c>
    </row>
    <row r="7146" spans="1:3" ht="15" customHeight="1" x14ac:dyDescent="0.25">
      <c r="A7146" s="216">
        <v>45700</v>
      </c>
      <c r="B7146" s="217" t="s">
        <v>49</v>
      </c>
      <c r="C7146" s="218">
        <v>1.1477999999999999</v>
      </c>
    </row>
    <row r="7147" spans="1:3" ht="15" customHeight="1" x14ac:dyDescent="0.25">
      <c r="A7147" s="216">
        <v>45701</v>
      </c>
      <c r="B7147" s="217" t="s">
        <v>49</v>
      </c>
      <c r="C7147" s="218">
        <v>1.1551</v>
      </c>
    </row>
    <row r="7148" spans="1:3" ht="15" customHeight="1" x14ac:dyDescent="0.25">
      <c r="A7148" s="216">
        <v>45702</v>
      </c>
      <c r="B7148" s="217" t="s">
        <v>49</v>
      </c>
      <c r="C7148" s="218">
        <v>1.1771</v>
      </c>
    </row>
    <row r="7149" spans="1:3" ht="15" customHeight="1" x14ac:dyDescent="0.25">
      <c r="A7149" s="216">
        <v>45705</v>
      </c>
      <c r="B7149" s="217" t="s">
        <v>49</v>
      </c>
      <c r="C7149" s="218">
        <v>1.1845000000000001</v>
      </c>
    </row>
    <row r="7150" spans="1:3" ht="15" customHeight="1" x14ac:dyDescent="0.25">
      <c r="A7150" s="216">
        <v>45706</v>
      </c>
      <c r="B7150" s="217" t="s">
        <v>49</v>
      </c>
      <c r="C7150" s="218">
        <v>1.1918</v>
      </c>
    </row>
    <row r="7151" spans="1:3" ht="15" customHeight="1" x14ac:dyDescent="0.25">
      <c r="A7151" s="216">
        <v>45707</v>
      </c>
      <c r="B7151" s="217" t="s">
        <v>49</v>
      </c>
      <c r="C7151" s="218">
        <v>1.1991000000000001</v>
      </c>
    </row>
    <row r="7152" spans="1:3" ht="15" customHeight="1" x14ac:dyDescent="0.25">
      <c r="A7152" s="216">
        <v>45708</v>
      </c>
      <c r="B7152" s="217" t="s">
        <v>49</v>
      </c>
      <c r="C7152" s="218">
        <v>1.2063999999999999</v>
      </c>
    </row>
    <row r="7153" spans="1:3" ht="15" customHeight="1" x14ac:dyDescent="0.25">
      <c r="A7153" s="216">
        <v>45709</v>
      </c>
      <c r="B7153" s="217" t="s">
        <v>49</v>
      </c>
      <c r="C7153" s="218">
        <v>1.2282</v>
      </c>
    </row>
    <row r="7154" spans="1:3" ht="15" customHeight="1" x14ac:dyDescent="0.25">
      <c r="A7154" s="216">
        <v>45712</v>
      </c>
      <c r="B7154" s="217" t="s">
        <v>49</v>
      </c>
      <c r="C7154" s="218">
        <v>1.2354000000000001</v>
      </c>
    </row>
    <row r="7155" spans="1:3" ht="15" customHeight="1" x14ac:dyDescent="0.25">
      <c r="A7155" s="216">
        <v>45713</v>
      </c>
      <c r="B7155" s="217" t="s">
        <v>49</v>
      </c>
      <c r="C7155" s="218">
        <v>1.2426999999999999</v>
      </c>
    </row>
    <row r="7156" spans="1:3" ht="15" customHeight="1" x14ac:dyDescent="0.25">
      <c r="A7156" s="216">
        <v>45714</v>
      </c>
      <c r="B7156" s="217" t="s">
        <v>49</v>
      </c>
      <c r="C7156" s="218">
        <v>1.25</v>
      </c>
    </row>
    <row r="7157" spans="1:3" ht="15" customHeight="1" x14ac:dyDescent="0.25">
      <c r="A7157" s="216">
        <v>45715</v>
      </c>
      <c r="B7157" s="217" t="s">
        <v>49</v>
      </c>
      <c r="C7157" s="218">
        <v>1.2573000000000001</v>
      </c>
    </row>
    <row r="7158" spans="1:3" ht="15" customHeight="1" x14ac:dyDescent="0.25">
      <c r="A7158" s="216">
        <v>45716</v>
      </c>
      <c r="B7158" s="217" t="s">
        <v>49</v>
      </c>
      <c r="C7158" s="218">
        <v>1.2790999999999999</v>
      </c>
    </row>
    <row r="7159" spans="1:3" ht="15" customHeight="1" x14ac:dyDescent="0.25">
      <c r="A7159" s="216">
        <v>45719</v>
      </c>
      <c r="B7159" s="217" t="s">
        <v>49</v>
      </c>
      <c r="C7159" s="218">
        <v>1.2863</v>
      </c>
    </row>
    <row r="7160" spans="1:3" ht="15" customHeight="1" x14ac:dyDescent="0.25">
      <c r="A7160" s="216">
        <v>45720</v>
      </c>
      <c r="B7160" s="217" t="s">
        <v>49</v>
      </c>
      <c r="C7160" s="218">
        <v>1.2936000000000001</v>
      </c>
    </row>
    <row r="7161" spans="1:3" ht="15" customHeight="1" x14ac:dyDescent="0.25">
      <c r="A7161" s="216">
        <v>45721</v>
      </c>
      <c r="B7161" s="217" t="s">
        <v>49</v>
      </c>
      <c r="C7161" s="218">
        <v>1.3008999999999999</v>
      </c>
    </row>
    <row r="7162" spans="1:3" ht="15" customHeight="1" x14ac:dyDescent="0.25">
      <c r="A7162" s="216">
        <v>45722</v>
      </c>
      <c r="B7162" s="217" t="s">
        <v>49</v>
      </c>
      <c r="C7162" s="218">
        <v>1.3081</v>
      </c>
    </row>
    <row r="7163" spans="1:3" ht="15" customHeight="1" x14ac:dyDescent="0.25">
      <c r="A7163" s="216">
        <v>45723</v>
      </c>
      <c r="B7163" s="217" t="s">
        <v>49</v>
      </c>
      <c r="C7163" s="218">
        <v>1.3299000000000001</v>
      </c>
    </row>
    <row r="7164" spans="1:3" ht="15" customHeight="1" x14ac:dyDescent="0.25">
      <c r="A7164" s="216">
        <v>45726</v>
      </c>
      <c r="B7164" s="217" t="s">
        <v>49</v>
      </c>
      <c r="C7164" s="218">
        <v>1.3371</v>
      </c>
    </row>
    <row r="7165" spans="1:3" ht="15" customHeight="1" x14ac:dyDescent="0.25">
      <c r="A7165" s="216">
        <v>45727</v>
      </c>
      <c r="B7165" s="217" t="s">
        <v>49</v>
      </c>
      <c r="C7165" s="218">
        <v>1.3443000000000001</v>
      </c>
    </row>
    <row r="7166" spans="1:3" ht="15" customHeight="1" x14ac:dyDescent="0.25">
      <c r="A7166" s="216">
        <v>45728</v>
      </c>
      <c r="B7166" s="217" t="s">
        <v>49</v>
      </c>
      <c r="C7166" s="218">
        <v>1.3511</v>
      </c>
    </row>
    <row r="7167" spans="1:3" ht="15" customHeight="1" x14ac:dyDescent="0.25">
      <c r="A7167" s="216">
        <v>45729</v>
      </c>
      <c r="B7167" s="217" t="s">
        <v>49</v>
      </c>
      <c r="C7167" s="218">
        <v>1.3579000000000001</v>
      </c>
    </row>
    <row r="7168" spans="1:3" ht="15" customHeight="1" x14ac:dyDescent="0.25">
      <c r="A7168" s="216">
        <v>45730</v>
      </c>
      <c r="B7168" s="217" t="s">
        <v>49</v>
      </c>
      <c r="C7168" s="218">
        <v>1.3782000000000001</v>
      </c>
    </row>
    <row r="7169" spans="1:3" ht="15" customHeight="1" x14ac:dyDescent="0.25">
      <c r="A7169" s="216">
        <v>45733</v>
      </c>
      <c r="B7169" s="217" t="s">
        <v>49</v>
      </c>
      <c r="C7169" s="218">
        <v>1.385</v>
      </c>
    </row>
    <row r="7170" spans="1:3" ht="15" customHeight="1" x14ac:dyDescent="0.25">
      <c r="A7170" s="216">
        <v>45734</v>
      </c>
      <c r="B7170" s="217" t="s">
        <v>49</v>
      </c>
      <c r="C7170" s="218">
        <v>1.3916999999999999</v>
      </c>
    </row>
    <row r="7171" spans="1:3" ht="15" customHeight="1" x14ac:dyDescent="0.25">
      <c r="A7171" s="216">
        <v>45735</v>
      </c>
      <c r="B7171" s="217" t="s">
        <v>49</v>
      </c>
      <c r="C7171" s="218">
        <v>1.3985000000000001</v>
      </c>
    </row>
    <row r="7172" spans="1:3" ht="15" customHeight="1" x14ac:dyDescent="0.25">
      <c r="A7172" s="216">
        <v>45736</v>
      </c>
      <c r="B7172" s="217" t="s">
        <v>49</v>
      </c>
      <c r="C7172" s="218">
        <v>1.4053</v>
      </c>
    </row>
    <row r="7173" spans="1:3" ht="15" customHeight="1" x14ac:dyDescent="0.25">
      <c r="A7173" s="216">
        <v>45737</v>
      </c>
      <c r="B7173" s="217" t="s">
        <v>49</v>
      </c>
      <c r="C7173" s="218">
        <v>1.4256</v>
      </c>
    </row>
    <row r="7174" spans="1:3" ht="15" customHeight="1" x14ac:dyDescent="0.25">
      <c r="A7174" s="216">
        <v>45740</v>
      </c>
      <c r="B7174" s="217" t="s">
        <v>49</v>
      </c>
      <c r="C7174" s="218">
        <v>1.4322999999999999</v>
      </c>
    </row>
    <row r="7175" spans="1:3" ht="15" customHeight="1" x14ac:dyDescent="0.25">
      <c r="A7175" s="216">
        <v>45741</v>
      </c>
      <c r="B7175" s="217" t="s">
        <v>49</v>
      </c>
      <c r="C7175" s="218">
        <v>1.4391</v>
      </c>
    </row>
    <row r="7176" spans="1:3" ht="15" customHeight="1" x14ac:dyDescent="0.25">
      <c r="A7176" s="216">
        <v>45742</v>
      </c>
      <c r="B7176" s="217" t="s">
        <v>49</v>
      </c>
      <c r="C7176" s="218">
        <v>1.4458</v>
      </c>
    </row>
    <row r="7177" spans="1:3" ht="15" customHeight="1" x14ac:dyDescent="0.25">
      <c r="A7177" s="216">
        <v>45743</v>
      </c>
      <c r="B7177" s="217" t="s">
        <v>49</v>
      </c>
      <c r="C7177" s="218">
        <v>1.4525999999999999</v>
      </c>
    </row>
    <row r="7178" spans="1:3" ht="15" customHeight="1" x14ac:dyDescent="0.25">
      <c r="A7178" s="216">
        <v>45744</v>
      </c>
      <c r="B7178" s="217" t="s">
        <v>49</v>
      </c>
      <c r="C7178" s="218">
        <v>1.4728000000000001</v>
      </c>
    </row>
    <row r="7179" spans="1:3" ht="15" customHeight="1" x14ac:dyDescent="0.25">
      <c r="A7179" s="216">
        <v>45747</v>
      </c>
      <c r="B7179" s="217" t="s">
        <v>49</v>
      </c>
      <c r="C7179" s="218">
        <v>1.4796</v>
      </c>
    </row>
    <row r="7180" spans="1:3" ht="15" customHeight="1" x14ac:dyDescent="0.25">
      <c r="A7180" s="216">
        <v>45748</v>
      </c>
      <c r="B7180" s="217" t="s">
        <v>49</v>
      </c>
      <c r="C7180" s="218">
        <v>1.4863</v>
      </c>
    </row>
    <row r="7181" spans="1:3" ht="15" customHeight="1" x14ac:dyDescent="0.25">
      <c r="A7181" s="216">
        <v>45749</v>
      </c>
      <c r="B7181" s="217" t="s">
        <v>49</v>
      </c>
      <c r="C7181" s="218">
        <v>1.4931000000000001</v>
      </c>
    </row>
    <row r="7182" spans="1:3" ht="15" customHeight="1" x14ac:dyDescent="0.25">
      <c r="A7182" s="216">
        <v>45750</v>
      </c>
      <c r="B7182" s="217" t="s">
        <v>49</v>
      </c>
      <c r="C7182" s="218">
        <v>1.4998</v>
      </c>
    </row>
    <row r="7183" spans="1:3" ht="15" customHeight="1" x14ac:dyDescent="0.25">
      <c r="A7183" s="216">
        <v>45751</v>
      </c>
      <c r="B7183" s="217" t="s">
        <v>49</v>
      </c>
      <c r="C7183" s="218">
        <v>1.5201</v>
      </c>
    </row>
    <row r="7184" spans="1:3" ht="15" customHeight="1" x14ac:dyDescent="0.25">
      <c r="A7184" s="216">
        <v>45754</v>
      </c>
      <c r="B7184" s="217" t="s">
        <v>49</v>
      </c>
      <c r="C7184" s="218">
        <v>1.5267999999999999</v>
      </c>
    </row>
    <row r="7185" spans="1:3" ht="15" customHeight="1" x14ac:dyDescent="0.25">
      <c r="A7185" s="216">
        <v>45755</v>
      </c>
      <c r="B7185" s="217" t="s">
        <v>49</v>
      </c>
      <c r="C7185" s="218">
        <v>1.5335000000000001</v>
      </c>
    </row>
    <row r="7186" spans="1:3" ht="15" customHeight="1" x14ac:dyDescent="0.25">
      <c r="A7186" s="216">
        <v>45756</v>
      </c>
      <c r="B7186" s="217" t="s">
        <v>49</v>
      </c>
      <c r="C7186" s="218">
        <v>1.5403</v>
      </c>
    </row>
    <row r="7187" spans="1:3" ht="15" customHeight="1" x14ac:dyDescent="0.25">
      <c r="A7187" s="216">
        <v>45757</v>
      </c>
      <c r="B7187" s="217" t="s">
        <v>49</v>
      </c>
      <c r="C7187" s="218">
        <v>1.5469999999999999</v>
      </c>
    </row>
    <row r="7188" spans="1:3" ht="15" customHeight="1" x14ac:dyDescent="0.25">
      <c r="A7188" s="216">
        <v>45758</v>
      </c>
      <c r="B7188" s="217" t="s">
        <v>49</v>
      </c>
      <c r="C7188" s="218">
        <v>1.5671999999999999</v>
      </c>
    </row>
    <row r="7189" spans="1:3" ht="15" customHeight="1" x14ac:dyDescent="0.25">
      <c r="A7189" s="216">
        <v>45761</v>
      </c>
      <c r="B7189" s="217" t="s">
        <v>49</v>
      </c>
      <c r="C7189" s="218">
        <v>1.5739000000000001</v>
      </c>
    </row>
    <row r="7190" spans="1:3" ht="15" customHeight="1" x14ac:dyDescent="0.25">
      <c r="A7190" s="216">
        <v>45762</v>
      </c>
      <c r="B7190" s="217" t="s">
        <v>49</v>
      </c>
      <c r="C7190" s="218">
        <v>1.5806</v>
      </c>
    </row>
    <row r="7191" spans="1:3" ht="15" customHeight="1" x14ac:dyDescent="0.25">
      <c r="A7191" s="216">
        <v>45763</v>
      </c>
      <c r="B7191" s="217" t="s">
        <v>49</v>
      </c>
      <c r="C7191" s="218">
        <v>1.5871999999999999</v>
      </c>
    </row>
    <row r="7192" spans="1:3" ht="15" customHeight="1" x14ac:dyDescent="0.25">
      <c r="A7192" s="216">
        <v>45764</v>
      </c>
      <c r="B7192" s="217" t="s">
        <v>49</v>
      </c>
      <c r="C7192" s="218">
        <v>1.6205000000000001</v>
      </c>
    </row>
    <row r="7193" spans="1:3" ht="15" customHeight="1" x14ac:dyDescent="0.25">
      <c r="A7193" s="216">
        <v>45769</v>
      </c>
      <c r="B7193" s="217" t="s">
        <v>49</v>
      </c>
      <c r="C7193" s="218">
        <v>1.6271</v>
      </c>
    </row>
    <row r="7194" spans="1:3" ht="15" customHeight="1" x14ac:dyDescent="0.25">
      <c r="A7194" s="216">
        <v>45770</v>
      </c>
      <c r="B7194" s="217" t="s">
        <v>49</v>
      </c>
      <c r="C7194" s="218">
        <v>1.6333</v>
      </c>
    </row>
    <row r="7195" spans="1:3" ht="15" customHeight="1" x14ac:dyDescent="0.25">
      <c r="A7195" s="216">
        <v>45771</v>
      </c>
      <c r="B7195" s="217" t="s">
        <v>49</v>
      </c>
      <c r="C7195" s="218">
        <v>1.6394</v>
      </c>
    </row>
    <row r="7196" spans="1:3" ht="15" customHeight="1" x14ac:dyDescent="0.25">
      <c r="A7196" s="216">
        <v>45772</v>
      </c>
      <c r="B7196" s="217" t="s">
        <v>49</v>
      </c>
      <c r="C7196" s="218">
        <v>1.6577</v>
      </c>
    </row>
    <row r="7197" spans="1:3" ht="15" customHeight="1" x14ac:dyDescent="0.25">
      <c r="A7197" s="216">
        <v>45775</v>
      </c>
      <c r="B7197" s="217" t="s">
        <v>49</v>
      </c>
      <c r="C7197" s="218">
        <v>1.6637999999999999</v>
      </c>
    </row>
    <row r="7198" spans="1:3" ht="15" customHeight="1" x14ac:dyDescent="0.25">
      <c r="A7198" s="216">
        <v>45776</v>
      </c>
      <c r="B7198" s="217" t="s">
        <v>49</v>
      </c>
      <c r="C7198" s="218">
        <v>1.6698</v>
      </c>
    </row>
    <row r="7199" spans="1:3" ht="15" customHeight="1" x14ac:dyDescent="0.25">
      <c r="A7199" s="216">
        <v>45777</v>
      </c>
      <c r="B7199" s="217" t="s">
        <v>49</v>
      </c>
      <c r="C7199" s="218">
        <v>1.6819</v>
      </c>
    </row>
    <row r="7200" spans="1:3" ht="15" customHeight="1" x14ac:dyDescent="0.25">
      <c r="A7200" s="216">
        <v>45779</v>
      </c>
      <c r="B7200" s="217" t="s">
        <v>49</v>
      </c>
      <c r="C7200" s="218">
        <v>1.6999</v>
      </c>
    </row>
    <row r="7201" spans="1:3" ht="15" customHeight="1" x14ac:dyDescent="0.25">
      <c r="A7201" s="216">
        <v>45782</v>
      </c>
      <c r="B7201" s="217" t="s">
        <v>49</v>
      </c>
      <c r="C7201" s="218">
        <v>1.7059</v>
      </c>
    </row>
    <row r="7202" spans="1:3" ht="15" customHeight="1" x14ac:dyDescent="0.25">
      <c r="A7202" s="216">
        <v>45783</v>
      </c>
      <c r="B7202" s="217" t="s">
        <v>49</v>
      </c>
      <c r="C7202" s="218">
        <v>1.7119</v>
      </c>
    </row>
    <row r="7203" spans="1:3" ht="15" customHeight="1" x14ac:dyDescent="0.25">
      <c r="A7203" s="216">
        <v>45784</v>
      </c>
      <c r="B7203" s="217" t="s">
        <v>49</v>
      </c>
      <c r="C7203" s="218">
        <v>1.7179</v>
      </c>
    </row>
    <row r="7204" spans="1:3" ht="15" customHeight="1" x14ac:dyDescent="0.25">
      <c r="A7204" s="216">
        <v>45785</v>
      </c>
      <c r="B7204" s="217" t="s">
        <v>49</v>
      </c>
      <c r="C7204" s="218">
        <v>1.7239</v>
      </c>
    </row>
    <row r="7205" spans="1:3" ht="15" customHeight="1" x14ac:dyDescent="0.25">
      <c r="A7205" s="216">
        <v>45786</v>
      </c>
      <c r="B7205" s="217" t="s">
        <v>49</v>
      </c>
      <c r="C7205" s="218">
        <v>1.7417</v>
      </c>
    </row>
    <row r="7206" spans="1:3" ht="15" customHeight="1" x14ac:dyDescent="0.25">
      <c r="A7206" s="216">
        <v>45789</v>
      </c>
      <c r="B7206" s="217" t="s">
        <v>49</v>
      </c>
      <c r="C7206" s="218">
        <v>1.7476</v>
      </c>
    </row>
    <row r="7207" spans="1:3" ht="15" customHeight="1" x14ac:dyDescent="0.25">
      <c r="A7207" s="216">
        <v>45790</v>
      </c>
      <c r="B7207" s="217" t="s">
        <v>49</v>
      </c>
      <c r="C7207" s="218">
        <v>1.7536</v>
      </c>
    </row>
    <row r="7208" spans="1:3" ht="15" customHeight="1" x14ac:dyDescent="0.25">
      <c r="A7208" s="216">
        <v>45791</v>
      </c>
      <c r="B7208" s="217" t="s">
        <v>49</v>
      </c>
      <c r="C7208" s="218">
        <v>1.7595000000000001</v>
      </c>
    </row>
    <row r="7209" spans="1:3" ht="15" customHeight="1" x14ac:dyDescent="0.25">
      <c r="A7209" s="216">
        <v>45792</v>
      </c>
      <c r="B7209" s="217" t="s">
        <v>49</v>
      </c>
      <c r="C7209" s="218">
        <v>1.7654000000000001</v>
      </c>
    </row>
    <row r="7210" spans="1:3" ht="15" customHeight="1" x14ac:dyDescent="0.25">
      <c r="A7210" s="216">
        <v>45793</v>
      </c>
      <c r="B7210" s="217" t="s">
        <v>49</v>
      </c>
      <c r="C7210" s="218">
        <v>1.7830999999999999</v>
      </c>
    </row>
    <row r="7211" spans="1:3" ht="15" customHeight="1" x14ac:dyDescent="0.25">
      <c r="A7211" s="216">
        <v>45796</v>
      </c>
      <c r="B7211" s="217" t="s">
        <v>49</v>
      </c>
      <c r="C7211" s="218">
        <v>1.7889999999999999</v>
      </c>
    </row>
    <row r="7212" spans="1:3" ht="15" customHeight="1" x14ac:dyDescent="0.25">
      <c r="A7212" s="216">
        <v>45797</v>
      </c>
      <c r="B7212" s="217" t="s">
        <v>49</v>
      </c>
      <c r="C7212" s="218">
        <v>1.7948999999999999</v>
      </c>
    </row>
    <row r="7213" spans="1:3" ht="15" customHeight="1" x14ac:dyDescent="0.25">
      <c r="A7213" s="216">
        <v>45798</v>
      </c>
      <c r="B7213" s="217" t="s">
        <v>49</v>
      </c>
      <c r="C7213" s="218">
        <v>1.8008</v>
      </c>
    </row>
    <row r="7214" spans="1:3" ht="15" customHeight="1" x14ac:dyDescent="0.25">
      <c r="A7214" s="216">
        <v>45799</v>
      </c>
      <c r="B7214" s="217" t="s">
        <v>49</v>
      </c>
      <c r="C7214" s="218">
        <v>1.8067</v>
      </c>
    </row>
    <row r="7215" spans="1:3" ht="15" customHeight="1" x14ac:dyDescent="0.25">
      <c r="A7215" s="216">
        <v>45800</v>
      </c>
      <c r="B7215" s="217" t="s">
        <v>49</v>
      </c>
      <c r="C7215" s="218">
        <v>1.8244</v>
      </c>
    </row>
    <row r="7216" spans="1:3" ht="15" customHeight="1" x14ac:dyDescent="0.25">
      <c r="A7216" s="216">
        <v>45803</v>
      </c>
      <c r="B7216" s="217" t="s">
        <v>49</v>
      </c>
      <c r="C7216" s="218">
        <v>1.8303</v>
      </c>
    </row>
    <row r="7217" spans="1:3" ht="15" customHeight="1" x14ac:dyDescent="0.25">
      <c r="A7217" s="216">
        <v>45804</v>
      </c>
      <c r="B7217" s="217" t="s">
        <v>49</v>
      </c>
      <c r="C7217" s="218">
        <v>1.8361000000000001</v>
      </c>
    </row>
    <row r="7218" spans="1:3" ht="15" customHeight="1" x14ac:dyDescent="0.25">
      <c r="A7218" s="216">
        <v>45805</v>
      </c>
      <c r="B7218" s="217" t="s">
        <v>49</v>
      </c>
      <c r="C7218" s="218">
        <v>1.8420000000000001</v>
      </c>
    </row>
    <row r="7219" spans="1:3" ht="15" customHeight="1" x14ac:dyDescent="0.25">
      <c r="A7219" s="216">
        <v>45806</v>
      </c>
      <c r="B7219" s="217" t="s">
        <v>49</v>
      </c>
      <c r="C7219" s="218">
        <v>1.8479000000000001</v>
      </c>
    </row>
    <row r="7220" spans="1:3" ht="15" customHeight="1" x14ac:dyDescent="0.25">
      <c r="A7220" s="216">
        <v>45807</v>
      </c>
      <c r="B7220" s="217" t="s">
        <v>49</v>
      </c>
      <c r="C7220" s="218">
        <v>1.8653999999999999</v>
      </c>
    </row>
    <row r="7221" spans="1:3" ht="15" customHeight="1" x14ac:dyDescent="0.25">
      <c r="A7221" s="216">
        <v>45810</v>
      </c>
      <c r="B7221" s="217" t="s">
        <v>49</v>
      </c>
      <c r="C7221" s="218">
        <v>1.8713</v>
      </c>
    </row>
    <row r="7222" spans="1:3" ht="15" customHeight="1" x14ac:dyDescent="0.25">
      <c r="A7222" s="216">
        <v>45811</v>
      </c>
      <c r="B7222" s="217" t="s">
        <v>49</v>
      </c>
      <c r="C7222" s="218">
        <v>1.8771</v>
      </c>
    </row>
    <row r="7223" spans="1:3" ht="15" customHeight="1" x14ac:dyDescent="0.25">
      <c r="A7223" s="216">
        <v>45812</v>
      </c>
      <c r="B7223" s="217" t="s">
        <v>49</v>
      </c>
      <c r="C7223" s="218">
        <v>1.883</v>
      </c>
    </row>
    <row r="7224" spans="1:3" ht="15" customHeight="1" x14ac:dyDescent="0.25">
      <c r="A7224" s="216">
        <v>45813</v>
      </c>
      <c r="B7224" s="217" t="s">
        <v>49</v>
      </c>
      <c r="C7224" s="218">
        <v>1.8888</v>
      </c>
    </row>
    <row r="7225" spans="1:3" ht="15" customHeight="1" x14ac:dyDescent="0.25">
      <c r="A7225" s="216">
        <v>45814</v>
      </c>
      <c r="B7225" s="217" t="s">
        <v>49</v>
      </c>
      <c r="C7225" s="218">
        <v>1.9063000000000001</v>
      </c>
    </row>
    <row r="7226" spans="1:3" ht="15" customHeight="1" x14ac:dyDescent="0.25">
      <c r="A7226" s="216">
        <v>45817</v>
      </c>
      <c r="B7226" s="217" t="s">
        <v>49</v>
      </c>
      <c r="C7226" s="218">
        <v>1.9120999999999999</v>
      </c>
    </row>
    <row r="7227" spans="1:3" ht="15" customHeight="1" x14ac:dyDescent="0.25">
      <c r="A7227" s="216">
        <v>45818</v>
      </c>
      <c r="B7227" s="217" t="s">
        <v>49</v>
      </c>
      <c r="C7227" s="218">
        <v>1.9178999999999999</v>
      </c>
    </row>
    <row r="7228" spans="1:3" ht="15" customHeight="1" x14ac:dyDescent="0.25">
      <c r="A7228" s="216">
        <v>45819</v>
      </c>
      <c r="B7228" s="217" t="s">
        <v>49</v>
      </c>
      <c r="C7228" s="218">
        <v>1.9233</v>
      </c>
    </row>
    <row r="7229" spans="1:3" ht="15" customHeight="1" x14ac:dyDescent="0.25">
      <c r="A7229" s="216">
        <v>45820</v>
      </c>
      <c r="B7229" s="217" t="s">
        <v>49</v>
      </c>
      <c r="C7229" s="218">
        <v>1.9287000000000001</v>
      </c>
    </row>
    <row r="7230" spans="1:3" ht="15" customHeight="1" x14ac:dyDescent="0.25">
      <c r="A7230" s="216">
        <v>45821</v>
      </c>
      <c r="B7230" s="217" t="s">
        <v>49</v>
      </c>
      <c r="C7230" s="218">
        <v>1.9447000000000001</v>
      </c>
    </row>
    <row r="7231" spans="1:3" ht="15" customHeight="1" x14ac:dyDescent="0.25">
      <c r="A7231" s="216">
        <v>45824</v>
      </c>
      <c r="B7231" s="217" t="s">
        <v>49</v>
      </c>
      <c r="C7231" s="218">
        <v>1.95</v>
      </c>
    </row>
    <row r="7232" spans="1:3" ht="15" customHeight="1" x14ac:dyDescent="0.25">
      <c r="A7232" s="216">
        <v>45825</v>
      </c>
      <c r="B7232" s="217" t="s">
        <v>49</v>
      </c>
      <c r="C7232" s="218">
        <v>1.9554</v>
      </c>
    </row>
    <row r="7233" spans="1:3" ht="15" customHeight="1" x14ac:dyDescent="0.25">
      <c r="A7233" s="216">
        <v>45826</v>
      </c>
      <c r="B7233" s="217" t="s">
        <v>49</v>
      </c>
      <c r="C7233" s="218">
        <v>1.9607000000000001</v>
      </c>
    </row>
    <row r="7234" spans="1:3" ht="15" customHeight="1" x14ac:dyDescent="0.25">
      <c r="A7234" s="216">
        <v>45827</v>
      </c>
      <c r="B7234" s="217" t="s">
        <v>49</v>
      </c>
      <c r="C7234" s="218">
        <v>1.9661</v>
      </c>
    </row>
    <row r="7235" spans="1:3" ht="15" customHeight="1" x14ac:dyDescent="0.25">
      <c r="A7235" s="216">
        <v>45828</v>
      </c>
      <c r="B7235" s="217" t="s">
        <v>49</v>
      </c>
      <c r="C7235" s="218">
        <v>1.9822</v>
      </c>
    </row>
    <row r="7236" spans="1:3" ht="15" customHeight="1" x14ac:dyDescent="0.25">
      <c r="A7236" s="216">
        <v>45831</v>
      </c>
      <c r="B7236" s="217" t="s">
        <v>49</v>
      </c>
      <c r="C7236" s="218">
        <v>1.9875</v>
      </c>
    </row>
    <row r="7237" spans="1:3" ht="15" customHeight="1" x14ac:dyDescent="0.25">
      <c r="A7237" s="216">
        <v>45832</v>
      </c>
      <c r="B7237" s="217" t="s">
        <v>49</v>
      </c>
      <c r="C7237" s="218">
        <v>1.9927999999999999</v>
      </c>
    </row>
    <row r="7238" spans="1:3" ht="15" customHeight="1" x14ac:dyDescent="0.25">
      <c r="A7238" s="216">
        <v>45833</v>
      </c>
      <c r="B7238" s="217" t="s">
        <v>49</v>
      </c>
      <c r="C7238" s="218">
        <v>1.9982</v>
      </c>
    </row>
    <row r="7239" spans="1:3" ht="15" customHeight="1" x14ac:dyDescent="0.25">
      <c r="A7239" s="216">
        <v>45834</v>
      </c>
      <c r="B7239" s="217" t="s">
        <v>49</v>
      </c>
      <c r="C7239" s="218">
        <v>2.0034999999999998</v>
      </c>
    </row>
    <row r="7240" spans="1:3" ht="15" customHeight="1" x14ac:dyDescent="0.25">
      <c r="A7240" s="216">
        <v>45835</v>
      </c>
      <c r="B7240" s="217" t="s">
        <v>49</v>
      </c>
      <c r="C7240" s="218">
        <v>2.0196000000000001</v>
      </c>
    </row>
    <row r="7241" spans="1:3" ht="15" customHeight="1" x14ac:dyDescent="0.25">
      <c r="A7241" s="216">
        <v>45838</v>
      </c>
      <c r="B7241" s="217" t="s">
        <v>49</v>
      </c>
      <c r="C7241" s="218">
        <v>2.0249000000000001</v>
      </c>
    </row>
    <row r="7242" spans="1:3" ht="15" customHeight="1" x14ac:dyDescent="0.25">
      <c r="A7242" s="216">
        <v>45839</v>
      </c>
      <c r="B7242" s="217" t="s">
        <v>49</v>
      </c>
      <c r="C7242" s="218">
        <v>2.0303</v>
      </c>
    </row>
    <row r="7243" spans="1:3" ht="15" customHeight="1" x14ac:dyDescent="0.25">
      <c r="A7243" s="216">
        <v>45840</v>
      </c>
      <c r="B7243" s="217" t="s">
        <v>49</v>
      </c>
      <c r="C7243" s="218">
        <v>2.0356000000000001</v>
      </c>
    </row>
    <row r="7244" spans="1:3" ht="15" customHeight="1" x14ac:dyDescent="0.25">
      <c r="A7244" s="216">
        <v>45841</v>
      </c>
      <c r="B7244" s="217" t="s">
        <v>49</v>
      </c>
      <c r="C7244" s="218">
        <v>2.0409999999999999</v>
      </c>
    </row>
    <row r="7245" spans="1:3" ht="15" customHeight="1" x14ac:dyDescent="0.25">
      <c r="A7245" s="216">
        <v>45842</v>
      </c>
      <c r="B7245" s="217" t="s">
        <v>49</v>
      </c>
      <c r="C7245" s="218">
        <v>2.0569999999999999</v>
      </c>
    </row>
    <row r="7246" spans="1:3" ht="15" customHeight="1" x14ac:dyDescent="0.25">
      <c r="A7246" s="216">
        <v>45845</v>
      </c>
      <c r="B7246" s="217" t="s">
        <v>49</v>
      </c>
      <c r="C7246" s="218">
        <v>2.0623</v>
      </c>
    </row>
    <row r="7247" spans="1:3" ht="15" customHeight="1" x14ac:dyDescent="0.25">
      <c r="A7247" s="216">
        <v>45846</v>
      </c>
      <c r="B7247" s="217" t="s">
        <v>49</v>
      </c>
      <c r="C7247" s="218">
        <v>2.0676000000000001</v>
      </c>
    </row>
    <row r="7248" spans="1:3" ht="15" customHeight="1" x14ac:dyDescent="0.25">
      <c r="A7248" s="216">
        <v>45847</v>
      </c>
      <c r="B7248" s="217" t="s">
        <v>49</v>
      </c>
      <c r="C7248" s="218">
        <v>2.0729000000000002</v>
      </c>
    </row>
    <row r="7249" spans="1:3" ht="15" customHeight="1" x14ac:dyDescent="0.25">
      <c r="A7249" s="216">
        <v>45848</v>
      </c>
      <c r="B7249" s="217" t="s">
        <v>49</v>
      </c>
      <c r="C7249" s="218">
        <v>2.0781999999999998</v>
      </c>
    </row>
    <row r="7250" spans="1:3" ht="15" customHeight="1" x14ac:dyDescent="0.25">
      <c r="A7250" s="216">
        <v>45849</v>
      </c>
      <c r="B7250" s="217" t="s">
        <v>49</v>
      </c>
      <c r="C7250" s="218">
        <v>2.0941999999999998</v>
      </c>
    </row>
    <row r="7251" spans="1:3" ht="15" customHeight="1" x14ac:dyDescent="0.25">
      <c r="A7251" s="216">
        <v>45852</v>
      </c>
      <c r="B7251" s="217" t="s">
        <v>49</v>
      </c>
      <c r="C7251" s="218">
        <v>2.0994999999999999</v>
      </c>
    </row>
    <row r="7252" spans="1:3" ht="15" customHeight="1" x14ac:dyDescent="0.25">
      <c r="A7252" s="216">
        <v>45853</v>
      </c>
      <c r="B7252" s="217" t="s">
        <v>49</v>
      </c>
      <c r="C7252" s="218">
        <v>2.1048</v>
      </c>
    </row>
    <row r="7253" spans="1:3" ht="15" customHeight="1" x14ac:dyDescent="0.25">
      <c r="A7253" s="216">
        <v>45854</v>
      </c>
      <c r="B7253" s="217" t="s">
        <v>49</v>
      </c>
      <c r="C7253" s="218">
        <v>2.1101000000000001</v>
      </c>
    </row>
    <row r="7254" spans="1:3" ht="15" customHeight="1" x14ac:dyDescent="0.25">
      <c r="A7254" s="216">
        <v>45855</v>
      </c>
      <c r="B7254" s="217" t="s">
        <v>49</v>
      </c>
      <c r="C7254" s="218">
        <v>2.1154999999999999</v>
      </c>
    </row>
    <row r="7255" spans="1:3" ht="15" customHeight="1" x14ac:dyDescent="0.25">
      <c r="A7255" s="216">
        <v>45856</v>
      </c>
      <c r="B7255" s="217" t="s">
        <v>49</v>
      </c>
      <c r="C7255" s="218">
        <v>2.1314000000000002</v>
      </c>
    </row>
    <row r="7256" spans="1:3" ht="15" customHeight="1" x14ac:dyDescent="0.25">
      <c r="A7256" s="216">
        <v>45859</v>
      </c>
      <c r="B7256" s="217" t="s">
        <v>49</v>
      </c>
      <c r="C7256" s="218">
        <v>2.1366999999999998</v>
      </c>
    </row>
    <row r="7257" spans="1:3" ht="15" customHeight="1" x14ac:dyDescent="0.25">
      <c r="A7257" s="216">
        <v>45860</v>
      </c>
      <c r="B7257" s="217" t="s">
        <v>49</v>
      </c>
      <c r="C7257" s="218">
        <v>2.1421000000000001</v>
      </c>
    </row>
    <row r="7258" spans="1:3" ht="15" customHeight="1" x14ac:dyDescent="0.25">
      <c r="A7258" s="216">
        <v>45861</v>
      </c>
      <c r="B7258" s="217" t="s">
        <v>49</v>
      </c>
      <c r="C7258" s="218">
        <v>2.1474000000000002</v>
      </c>
    </row>
    <row r="7259" spans="1:3" ht="15" customHeight="1" x14ac:dyDescent="0.25">
      <c r="A7259" s="216">
        <v>45862</v>
      </c>
      <c r="B7259" s="217" t="s">
        <v>49</v>
      </c>
      <c r="C7259" s="218">
        <v>2.1526999999999998</v>
      </c>
    </row>
    <row r="7260" spans="1:3" ht="15" customHeight="1" x14ac:dyDescent="0.25">
      <c r="A7260" s="216">
        <v>45863</v>
      </c>
      <c r="B7260" s="217" t="s">
        <v>49</v>
      </c>
      <c r="C7260" s="218">
        <v>2.1686000000000001</v>
      </c>
    </row>
    <row r="7261" spans="1:3" ht="15" customHeight="1" x14ac:dyDescent="0.25">
      <c r="A7261" s="216">
        <v>45866</v>
      </c>
      <c r="B7261" s="217" t="s">
        <v>49</v>
      </c>
      <c r="C7261" s="218">
        <v>2.1739000000000002</v>
      </c>
    </row>
    <row r="7262" spans="1:3" ht="15" customHeight="1" x14ac:dyDescent="0.25">
      <c r="A7262" s="216">
        <v>45867</v>
      </c>
      <c r="B7262" s="217" t="s">
        <v>49</v>
      </c>
      <c r="C7262" s="218">
        <v>2.1791999999999998</v>
      </c>
    </row>
    <row r="7263" spans="1:3" ht="15" customHeight="1" x14ac:dyDescent="0.25">
      <c r="A7263" s="216">
        <v>45868</v>
      </c>
      <c r="B7263" s="217" t="s">
        <v>49</v>
      </c>
      <c r="C7263" s="218">
        <v>2.1844000000000001</v>
      </c>
    </row>
    <row r="7264" spans="1:3" ht="15" customHeight="1" x14ac:dyDescent="0.25">
      <c r="A7264" s="216">
        <v>45869</v>
      </c>
      <c r="B7264" s="217" t="s">
        <v>49</v>
      </c>
      <c r="C7264" s="218">
        <v>2.1897000000000002</v>
      </c>
    </row>
    <row r="7265" spans="1:3" ht="15" customHeight="1" x14ac:dyDescent="0.25">
      <c r="A7265" s="216">
        <v>45870</v>
      </c>
      <c r="B7265" s="217" t="s">
        <v>49</v>
      </c>
      <c r="C7265" s="218">
        <v>2.2056</v>
      </c>
    </row>
    <row r="7266" spans="1:3" ht="15" customHeight="1" x14ac:dyDescent="0.25">
      <c r="A7266" s="216">
        <v>45873</v>
      </c>
      <c r="B7266" s="217" t="s">
        <v>49</v>
      </c>
      <c r="C7266" s="218">
        <v>2.2109000000000001</v>
      </c>
    </row>
    <row r="7267" spans="1:3" ht="15" customHeight="1" x14ac:dyDescent="0.25">
      <c r="A7267" s="216">
        <v>45874</v>
      </c>
      <c r="B7267" s="217" t="s">
        <v>49</v>
      </c>
      <c r="C7267" s="218">
        <v>2.2162000000000002</v>
      </c>
    </row>
    <row r="7268" spans="1:3" ht="15" customHeight="1" x14ac:dyDescent="0.25">
      <c r="A7268" s="216">
        <v>45875</v>
      </c>
      <c r="B7268" s="217" t="s">
        <v>49</v>
      </c>
      <c r="C7268" s="218">
        <v>2.2214999999999998</v>
      </c>
    </row>
    <row r="7269" spans="1:3" ht="15" customHeight="1" x14ac:dyDescent="0.25">
      <c r="A7269" s="216">
        <v>45876</v>
      </c>
      <c r="B7269" s="217" t="s">
        <v>49</v>
      </c>
      <c r="C7269" s="218">
        <v>2.2267999999999999</v>
      </c>
    </row>
    <row r="7270" spans="1:3" ht="15" customHeight="1" x14ac:dyDescent="0.25">
      <c r="A7270" s="216">
        <v>45877</v>
      </c>
      <c r="B7270" s="217" t="s">
        <v>49</v>
      </c>
      <c r="C7270" s="218">
        <v>2.2425999999999999</v>
      </c>
    </row>
    <row r="7271" spans="1:3" ht="15" customHeight="1" x14ac:dyDescent="0.25">
      <c r="A7271" s="216">
        <v>45880</v>
      </c>
      <c r="B7271" s="217" t="s">
        <v>49</v>
      </c>
      <c r="C7271" s="218">
        <v>2.2479</v>
      </c>
    </row>
    <row r="7272" spans="1:3" ht="15" customHeight="1" x14ac:dyDescent="0.25">
      <c r="A7272" s="216">
        <v>45881</v>
      </c>
      <c r="B7272" s="217" t="s">
        <v>49</v>
      </c>
      <c r="C7272" s="218">
        <v>2.2532000000000001</v>
      </c>
    </row>
    <row r="7273" spans="1:3" ht="15" customHeight="1" x14ac:dyDescent="0.25">
      <c r="A7273" s="216">
        <v>45882</v>
      </c>
      <c r="B7273" s="217" t="s">
        <v>49</v>
      </c>
      <c r="C7273" s="218">
        <v>2.2584</v>
      </c>
    </row>
    <row r="7274" spans="1:3" ht="15" customHeight="1" x14ac:dyDescent="0.25">
      <c r="A7274" s="216">
        <v>45883</v>
      </c>
      <c r="B7274" s="217" t="s">
        <v>49</v>
      </c>
      <c r="C7274" s="218">
        <v>2.2637</v>
      </c>
    </row>
    <row r="7275" spans="1:3" ht="15" customHeight="1" x14ac:dyDescent="0.25">
      <c r="A7275" s="216">
        <v>45884</v>
      </c>
      <c r="B7275" s="217" t="s">
        <v>49</v>
      </c>
      <c r="C7275" s="218">
        <v>2.2795999999999998</v>
      </c>
    </row>
    <row r="7276" spans="1:3" ht="15" customHeight="1" x14ac:dyDescent="0.25">
      <c r="A7276" s="216">
        <v>45887</v>
      </c>
      <c r="B7276" s="217" t="s">
        <v>49</v>
      </c>
      <c r="C7276" s="218">
        <v>2.2848000000000002</v>
      </c>
    </row>
    <row r="7277" spans="1:3" ht="15" customHeight="1" x14ac:dyDescent="0.25">
      <c r="A7277" s="216">
        <v>45888</v>
      </c>
      <c r="B7277" s="217" t="s">
        <v>49</v>
      </c>
      <c r="C7277" s="218">
        <v>2.2900999999999998</v>
      </c>
    </row>
    <row r="7278" spans="1:3" ht="15" customHeight="1" x14ac:dyDescent="0.25">
      <c r="A7278" s="216">
        <v>45889</v>
      </c>
      <c r="B7278" s="217" t="s">
        <v>49</v>
      </c>
      <c r="C7278" s="218">
        <v>2.2953999999999999</v>
      </c>
    </row>
    <row r="7279" spans="1:3" ht="15" customHeight="1" x14ac:dyDescent="0.25">
      <c r="A7279" s="216">
        <v>45890</v>
      </c>
      <c r="B7279" s="217" t="s">
        <v>49</v>
      </c>
      <c r="C7279" s="218">
        <v>2.3008000000000002</v>
      </c>
    </row>
    <row r="7280" spans="1:3" ht="15" customHeight="1" x14ac:dyDescent="0.25">
      <c r="A7280" s="216">
        <v>45891</v>
      </c>
      <c r="B7280" s="217" t="s">
        <v>49</v>
      </c>
      <c r="C7280" s="218">
        <v>2.3167</v>
      </c>
    </row>
    <row r="7281" spans="1:3" ht="15" customHeight="1" x14ac:dyDescent="0.25">
      <c r="A7281" s="216">
        <v>45894</v>
      </c>
      <c r="B7281" s="217" t="s">
        <v>49</v>
      </c>
      <c r="C7281" s="218">
        <v>2.3220000000000001</v>
      </c>
    </row>
    <row r="7282" spans="1:3" ht="15" customHeight="1" x14ac:dyDescent="0.25">
      <c r="A7282" s="216">
        <v>45895</v>
      </c>
      <c r="B7282" s="217" t="s">
        <v>49</v>
      </c>
      <c r="C7282" s="218">
        <v>2.3273000000000001</v>
      </c>
    </row>
    <row r="7283" spans="1:3" ht="15" customHeight="1" x14ac:dyDescent="0.25">
      <c r="A7283" s="216">
        <v>45896</v>
      </c>
      <c r="B7283" s="217" t="s">
        <v>49</v>
      </c>
      <c r="C7283" s="218">
        <v>2.3325999999999998</v>
      </c>
    </row>
    <row r="7284" spans="1:3" ht="15" customHeight="1" x14ac:dyDescent="0.25">
      <c r="A7284" s="216">
        <v>45897</v>
      </c>
      <c r="B7284" s="217" t="s">
        <v>49</v>
      </c>
      <c r="C7284" s="218">
        <v>2.3378000000000001</v>
      </c>
    </row>
    <row r="7285" spans="1:3" ht="15" customHeight="1" x14ac:dyDescent="0.25">
      <c r="A7285" s="216">
        <v>45898</v>
      </c>
      <c r="B7285" s="217" t="s">
        <v>49</v>
      </c>
      <c r="C7285" s="218">
        <v>2.3536999999999999</v>
      </c>
    </row>
    <row r="7286" spans="1:3" ht="15" customHeight="1" x14ac:dyDescent="0.25">
      <c r="A7286" s="216">
        <v>45901</v>
      </c>
      <c r="B7286" s="217" t="s">
        <v>49</v>
      </c>
      <c r="C7286" s="218">
        <v>2.359</v>
      </c>
    </row>
    <row r="7287" spans="1:3" ht="15" customHeight="1" x14ac:dyDescent="0.25">
      <c r="A7287" s="216">
        <v>45902</v>
      </c>
      <c r="B7287" s="217" t="s">
        <v>49</v>
      </c>
      <c r="C7287" s="218">
        <v>2.3641999999999999</v>
      </c>
    </row>
    <row r="7288" spans="1:3" ht="15" customHeight="1" x14ac:dyDescent="0.25">
      <c r="A7288" s="216">
        <v>45903</v>
      </c>
      <c r="B7288" s="217" t="s">
        <v>49</v>
      </c>
      <c r="C7288" s="218">
        <v>2.3694999999999999</v>
      </c>
    </row>
    <row r="7289" spans="1:3" ht="15" customHeight="1" x14ac:dyDescent="0.25">
      <c r="A7289" s="216">
        <v>45904</v>
      </c>
      <c r="B7289" s="217" t="s">
        <v>49</v>
      </c>
      <c r="C7289" s="218">
        <v>2.3748</v>
      </c>
    </row>
    <row r="7290" spans="1:3" ht="15" customHeight="1" x14ac:dyDescent="0.25">
      <c r="A7290" s="216">
        <v>45905</v>
      </c>
      <c r="B7290" s="217" t="s">
        <v>49</v>
      </c>
      <c r="C7290" s="218">
        <v>2.3906000000000001</v>
      </c>
    </row>
    <row r="7291" spans="1:3" ht="15" customHeight="1" x14ac:dyDescent="0.25">
      <c r="A7291" s="216">
        <v>45908</v>
      </c>
      <c r="B7291" s="217" t="s">
        <v>49</v>
      </c>
      <c r="C7291" s="218">
        <v>2.3959000000000001</v>
      </c>
    </row>
    <row r="7292" spans="1:3" ht="15" customHeight="1" x14ac:dyDescent="0.25">
      <c r="A7292" s="216">
        <v>45909</v>
      </c>
      <c r="B7292" s="217" t="s">
        <v>49</v>
      </c>
      <c r="C7292" s="218">
        <v>2.4011</v>
      </c>
    </row>
    <row r="7293" spans="1:3" ht="15" customHeight="1" x14ac:dyDescent="0.25">
      <c r="A7293" s="216">
        <v>45910</v>
      </c>
      <c r="B7293" s="217" t="s">
        <v>49</v>
      </c>
      <c r="C7293" s="218">
        <v>2.4064000000000001</v>
      </c>
    </row>
    <row r="7294" spans="1:3" ht="15" customHeight="1" x14ac:dyDescent="0.25">
      <c r="A7294" s="216">
        <v>45911</v>
      </c>
      <c r="B7294" s="217" t="s">
        <v>49</v>
      </c>
      <c r="C7294" s="218">
        <v>2.4117000000000002</v>
      </c>
    </row>
    <row r="7295" spans="1:3" ht="15" customHeight="1" x14ac:dyDescent="0.25">
      <c r="A7295" s="216">
        <v>45912</v>
      </c>
      <c r="B7295" s="217" t="s">
        <v>49</v>
      </c>
      <c r="C7295" s="218">
        <v>2.4275000000000002</v>
      </c>
    </row>
    <row r="7296" spans="1:3" ht="15" customHeight="1" x14ac:dyDescent="0.25">
      <c r="A7296" s="216">
        <v>45915</v>
      </c>
      <c r="B7296" s="217" t="s">
        <v>49</v>
      </c>
      <c r="C7296" s="218">
        <v>2.4327000000000001</v>
      </c>
    </row>
    <row r="7297" spans="1:3" ht="15" customHeight="1" x14ac:dyDescent="0.25">
      <c r="A7297" s="216">
        <v>45916</v>
      </c>
      <c r="B7297" s="217" t="s">
        <v>49</v>
      </c>
      <c r="C7297" s="218">
        <v>2.4380000000000002</v>
      </c>
    </row>
    <row r="7298" spans="1:3" ht="15" customHeight="1" x14ac:dyDescent="0.25">
      <c r="A7298" s="216">
        <v>45917</v>
      </c>
      <c r="B7298" s="217" t="s">
        <v>49</v>
      </c>
      <c r="C7298" s="218">
        <v>2.4432999999999998</v>
      </c>
    </row>
    <row r="7299" spans="1:3" ht="15" customHeight="1" x14ac:dyDescent="0.25">
      <c r="A7299" s="216">
        <v>45918</v>
      </c>
      <c r="B7299" s="217" t="s">
        <v>49</v>
      </c>
      <c r="C7299" s="218">
        <v>2.4485000000000001</v>
      </c>
    </row>
    <row r="7300" spans="1:3" ht="15" customHeight="1" x14ac:dyDescent="0.25">
      <c r="A7300" s="216">
        <v>45919</v>
      </c>
      <c r="B7300" s="217" t="s">
        <v>49</v>
      </c>
      <c r="C7300" s="218">
        <v>2.4643999999999999</v>
      </c>
    </row>
    <row r="7301" spans="1:3" ht="15" customHeight="1" x14ac:dyDescent="0.25">
      <c r="A7301" s="216">
        <v>45922</v>
      </c>
      <c r="B7301" s="217" t="s">
        <v>49</v>
      </c>
      <c r="C7301" s="218">
        <v>2.4695999999999998</v>
      </c>
    </row>
    <row r="7302" spans="1:3" ht="15" customHeight="1" x14ac:dyDescent="0.25">
      <c r="A7302" s="216">
        <v>45923</v>
      </c>
      <c r="B7302" s="217" t="s">
        <v>49</v>
      </c>
      <c r="C7302" s="218">
        <v>2.4748999999999999</v>
      </c>
    </row>
    <row r="7303" spans="1:3" ht="15" customHeight="1" x14ac:dyDescent="0.25">
      <c r="A7303" s="216">
        <v>45924</v>
      </c>
      <c r="B7303" s="217" t="s">
        <v>49</v>
      </c>
      <c r="C7303" s="218">
        <v>2.4801000000000002</v>
      </c>
    </row>
    <row r="7304" spans="1:3" ht="15" customHeight="1" x14ac:dyDescent="0.25">
      <c r="A7304" s="216">
        <v>45925</v>
      </c>
      <c r="B7304" s="217" t="s">
        <v>49</v>
      </c>
      <c r="C7304" s="218">
        <v>2.4853999999999998</v>
      </c>
    </row>
    <row r="7305" spans="1:3" ht="15" customHeight="1" x14ac:dyDescent="0.25">
      <c r="A7305" s="216">
        <v>45926</v>
      </c>
      <c r="B7305" s="217" t="s">
        <v>49</v>
      </c>
      <c r="C7305" s="218">
        <v>2.5011000000000001</v>
      </c>
    </row>
    <row r="7306" spans="1:3" ht="15" customHeight="1" x14ac:dyDescent="0.25">
      <c r="A7306" s="216">
        <v>45929</v>
      </c>
      <c r="B7306" s="217" t="s">
        <v>49</v>
      </c>
      <c r="C7306" s="218">
        <v>2.5064000000000002</v>
      </c>
    </row>
    <row r="7307" spans="1:3" ht="15" customHeight="1" x14ac:dyDescent="0.25">
      <c r="A7307" s="216">
        <v>45930</v>
      </c>
      <c r="B7307" s="217" t="s">
        <v>49</v>
      </c>
      <c r="C7307" s="218">
        <v>2.5116000000000001</v>
      </c>
    </row>
    <row r="7308" spans="1:3" ht="15" customHeight="1" x14ac:dyDescent="0.25">
      <c r="A7308" s="216">
        <v>45566</v>
      </c>
      <c r="B7308" s="217" t="s">
        <v>38</v>
      </c>
      <c r="C7308" s="218">
        <v>9.2999999999999992E-3</v>
      </c>
    </row>
    <row r="7309" spans="1:3" ht="15" customHeight="1" x14ac:dyDescent="0.25">
      <c r="A7309" s="216">
        <v>45567</v>
      </c>
      <c r="B7309" s="217" t="s">
        <v>38</v>
      </c>
      <c r="C7309" s="218">
        <v>1.8499999999999999E-2</v>
      </c>
    </row>
    <row r="7310" spans="1:3" ht="15" customHeight="1" x14ac:dyDescent="0.25">
      <c r="A7310" s="216">
        <v>45568</v>
      </c>
      <c r="B7310" s="217" t="s">
        <v>38</v>
      </c>
      <c r="C7310" s="218">
        <v>2.7699999999999999E-2</v>
      </c>
    </row>
    <row r="7311" spans="1:3" ht="15" customHeight="1" x14ac:dyDescent="0.25">
      <c r="A7311" s="216">
        <v>45569</v>
      </c>
      <c r="B7311" s="217" t="s">
        <v>38</v>
      </c>
      <c r="C7311" s="218">
        <v>5.5300000000000002E-2</v>
      </c>
    </row>
    <row r="7312" spans="1:3" ht="15" customHeight="1" x14ac:dyDescent="0.25">
      <c r="A7312" s="216">
        <v>45572</v>
      </c>
      <c r="B7312" s="217" t="s">
        <v>38</v>
      </c>
      <c r="C7312" s="218">
        <v>6.4399999999999999E-2</v>
      </c>
    </row>
    <row r="7313" spans="1:3" ht="15" customHeight="1" x14ac:dyDescent="0.25">
      <c r="A7313" s="216">
        <v>45573</v>
      </c>
      <c r="B7313" s="217" t="s">
        <v>38</v>
      </c>
      <c r="C7313" s="218">
        <v>7.3599999999999999E-2</v>
      </c>
    </row>
    <row r="7314" spans="1:3" ht="15" customHeight="1" x14ac:dyDescent="0.25">
      <c r="A7314" s="216">
        <v>45574</v>
      </c>
      <c r="B7314" s="217" t="s">
        <v>38</v>
      </c>
      <c r="C7314" s="218">
        <v>8.2799999999999999E-2</v>
      </c>
    </row>
    <row r="7315" spans="1:3" ht="15" customHeight="1" x14ac:dyDescent="0.25">
      <c r="A7315" s="216">
        <v>45575</v>
      </c>
      <c r="B7315" s="217" t="s">
        <v>38</v>
      </c>
      <c r="C7315" s="218">
        <v>9.1999999999999998E-2</v>
      </c>
    </row>
    <row r="7316" spans="1:3" ht="15" customHeight="1" x14ac:dyDescent="0.25">
      <c r="A7316" s="216">
        <v>45576</v>
      </c>
      <c r="B7316" s="217" t="s">
        <v>38</v>
      </c>
      <c r="C7316" s="218">
        <v>0.1195</v>
      </c>
    </row>
    <row r="7317" spans="1:3" ht="15" customHeight="1" x14ac:dyDescent="0.25">
      <c r="A7317" s="216">
        <v>45579</v>
      </c>
      <c r="B7317" s="217" t="s">
        <v>38</v>
      </c>
      <c r="C7317" s="218">
        <v>0.12870000000000001</v>
      </c>
    </row>
    <row r="7318" spans="1:3" ht="15" customHeight="1" x14ac:dyDescent="0.25">
      <c r="A7318" s="216">
        <v>45580</v>
      </c>
      <c r="B7318" s="217" t="s">
        <v>38</v>
      </c>
      <c r="C7318" s="218">
        <v>0.13780000000000001</v>
      </c>
    </row>
    <row r="7319" spans="1:3" ht="15" customHeight="1" x14ac:dyDescent="0.25">
      <c r="A7319" s="216">
        <v>45581</v>
      </c>
      <c r="B7319" s="217" t="s">
        <v>38</v>
      </c>
      <c r="C7319" s="218">
        <v>0.14699999999999999</v>
      </c>
    </row>
    <row r="7320" spans="1:3" ht="15" customHeight="1" x14ac:dyDescent="0.25">
      <c r="A7320" s="216">
        <v>45582</v>
      </c>
      <c r="B7320" s="217" t="s">
        <v>38</v>
      </c>
      <c r="C7320" s="218">
        <v>0.15609999999999999</v>
      </c>
    </row>
    <row r="7321" spans="1:3" ht="15" customHeight="1" x14ac:dyDescent="0.25">
      <c r="A7321" s="216">
        <v>45583</v>
      </c>
      <c r="B7321" s="217" t="s">
        <v>38</v>
      </c>
      <c r="C7321" s="218">
        <v>0.1835</v>
      </c>
    </row>
    <row r="7322" spans="1:3" ht="15" customHeight="1" x14ac:dyDescent="0.25">
      <c r="A7322" s="216">
        <v>45586</v>
      </c>
      <c r="B7322" s="217" t="s">
        <v>38</v>
      </c>
      <c r="C7322" s="218">
        <v>0.19259999999999999</v>
      </c>
    </row>
    <row r="7323" spans="1:3" ht="15" customHeight="1" x14ac:dyDescent="0.25">
      <c r="A7323" s="216">
        <v>45587</v>
      </c>
      <c r="B7323" s="217" t="s">
        <v>38</v>
      </c>
      <c r="C7323" s="218">
        <v>0.20180000000000001</v>
      </c>
    </row>
    <row r="7324" spans="1:3" ht="15" customHeight="1" x14ac:dyDescent="0.25">
      <c r="A7324" s="216">
        <v>45588</v>
      </c>
      <c r="B7324" s="217" t="s">
        <v>38</v>
      </c>
      <c r="C7324" s="218">
        <v>0.2104</v>
      </c>
    </row>
    <row r="7325" spans="1:3" ht="15" customHeight="1" x14ac:dyDescent="0.25">
      <c r="A7325" s="216">
        <v>45589</v>
      </c>
      <c r="B7325" s="217" t="s">
        <v>38</v>
      </c>
      <c r="C7325" s="218">
        <v>0.21909999999999999</v>
      </c>
    </row>
    <row r="7326" spans="1:3" ht="15" customHeight="1" x14ac:dyDescent="0.25">
      <c r="A7326" s="216">
        <v>45590</v>
      </c>
      <c r="B7326" s="217" t="s">
        <v>38</v>
      </c>
      <c r="C7326" s="218">
        <v>0.24510000000000001</v>
      </c>
    </row>
    <row r="7327" spans="1:3" ht="15" customHeight="1" x14ac:dyDescent="0.25">
      <c r="A7327" s="216">
        <v>45593</v>
      </c>
      <c r="B7327" s="217" t="s">
        <v>38</v>
      </c>
      <c r="C7327" s="218">
        <v>0.25380000000000003</v>
      </c>
    </row>
    <row r="7328" spans="1:3" ht="15" customHeight="1" x14ac:dyDescent="0.25">
      <c r="A7328" s="216">
        <v>45594</v>
      </c>
      <c r="B7328" s="217" t="s">
        <v>38</v>
      </c>
      <c r="C7328" s="218">
        <v>0.26240000000000002</v>
      </c>
    </row>
    <row r="7329" spans="1:3" ht="15" customHeight="1" x14ac:dyDescent="0.25">
      <c r="A7329" s="216">
        <v>45595</v>
      </c>
      <c r="B7329" s="217" t="s">
        <v>38</v>
      </c>
      <c r="C7329" s="218">
        <v>0.27110000000000001</v>
      </c>
    </row>
    <row r="7330" spans="1:3" ht="15" customHeight="1" x14ac:dyDescent="0.25">
      <c r="A7330" s="216">
        <v>45596</v>
      </c>
      <c r="B7330" s="217" t="s">
        <v>38</v>
      </c>
      <c r="C7330" s="218">
        <v>0.2797</v>
      </c>
    </row>
    <row r="7331" spans="1:3" ht="15" customHeight="1" x14ac:dyDescent="0.25">
      <c r="A7331" s="216">
        <v>45597</v>
      </c>
      <c r="B7331" s="217" t="s">
        <v>38</v>
      </c>
      <c r="C7331" s="218">
        <v>0.30580000000000002</v>
      </c>
    </row>
    <row r="7332" spans="1:3" ht="15" customHeight="1" x14ac:dyDescent="0.25">
      <c r="A7332" s="216">
        <v>45600</v>
      </c>
      <c r="B7332" s="217" t="s">
        <v>38</v>
      </c>
      <c r="C7332" s="218">
        <v>0.31440000000000001</v>
      </c>
    </row>
    <row r="7333" spans="1:3" ht="15" customHeight="1" x14ac:dyDescent="0.25">
      <c r="A7333" s="216">
        <v>45601</v>
      </c>
      <c r="B7333" s="217" t="s">
        <v>38</v>
      </c>
      <c r="C7333" s="218">
        <v>0.32300000000000001</v>
      </c>
    </row>
    <row r="7334" spans="1:3" ht="15" customHeight="1" x14ac:dyDescent="0.25">
      <c r="A7334" s="216">
        <v>45602</v>
      </c>
      <c r="B7334" s="217" t="s">
        <v>38</v>
      </c>
      <c r="C7334" s="218">
        <v>0.33160000000000001</v>
      </c>
    </row>
    <row r="7335" spans="1:3" ht="15" customHeight="1" x14ac:dyDescent="0.25">
      <c r="A7335" s="216">
        <v>45603</v>
      </c>
      <c r="B7335" s="217" t="s">
        <v>38</v>
      </c>
      <c r="C7335" s="218">
        <v>0.3402</v>
      </c>
    </row>
    <row r="7336" spans="1:3" ht="15" customHeight="1" x14ac:dyDescent="0.25">
      <c r="A7336" s="216">
        <v>45604</v>
      </c>
      <c r="B7336" s="217" t="s">
        <v>38</v>
      </c>
      <c r="C7336" s="218">
        <v>0.36599999999999999</v>
      </c>
    </row>
    <row r="7337" spans="1:3" ht="15" customHeight="1" x14ac:dyDescent="0.25">
      <c r="A7337" s="216">
        <v>45607</v>
      </c>
      <c r="B7337" s="217" t="s">
        <v>38</v>
      </c>
      <c r="C7337" s="218">
        <v>0.37459999999999999</v>
      </c>
    </row>
    <row r="7338" spans="1:3" ht="15" customHeight="1" x14ac:dyDescent="0.25">
      <c r="A7338" s="216">
        <v>45608</v>
      </c>
      <c r="B7338" s="217" t="s">
        <v>38</v>
      </c>
      <c r="C7338" s="218">
        <v>0.3831</v>
      </c>
    </row>
    <row r="7339" spans="1:3" ht="15" customHeight="1" x14ac:dyDescent="0.25">
      <c r="A7339" s="216">
        <v>45609</v>
      </c>
      <c r="B7339" s="217" t="s">
        <v>38</v>
      </c>
      <c r="C7339" s="218">
        <v>0.39169999999999999</v>
      </c>
    </row>
    <row r="7340" spans="1:3" ht="15" customHeight="1" x14ac:dyDescent="0.25">
      <c r="A7340" s="216">
        <v>45610</v>
      </c>
      <c r="B7340" s="217" t="s">
        <v>38</v>
      </c>
      <c r="C7340" s="218">
        <v>0.4002</v>
      </c>
    </row>
    <row r="7341" spans="1:3" ht="15" customHeight="1" x14ac:dyDescent="0.25">
      <c r="A7341" s="216">
        <v>45611</v>
      </c>
      <c r="B7341" s="217" t="s">
        <v>38</v>
      </c>
      <c r="C7341" s="218">
        <v>0.42549999999999999</v>
      </c>
    </row>
    <row r="7342" spans="1:3" ht="15" customHeight="1" x14ac:dyDescent="0.25">
      <c r="A7342" s="216">
        <v>45614</v>
      </c>
      <c r="B7342" s="217" t="s">
        <v>38</v>
      </c>
      <c r="C7342" s="218">
        <v>0.434</v>
      </c>
    </row>
    <row r="7343" spans="1:3" ht="15" customHeight="1" x14ac:dyDescent="0.25">
      <c r="A7343" s="216">
        <v>45615</v>
      </c>
      <c r="B7343" s="217" t="s">
        <v>38</v>
      </c>
      <c r="C7343" s="218">
        <v>0.44240000000000002</v>
      </c>
    </row>
    <row r="7344" spans="1:3" ht="15" customHeight="1" x14ac:dyDescent="0.25">
      <c r="A7344" s="216">
        <v>45616</v>
      </c>
      <c r="B7344" s="217" t="s">
        <v>38</v>
      </c>
      <c r="C7344" s="218">
        <v>0.45090000000000002</v>
      </c>
    </row>
    <row r="7345" spans="1:3" ht="15" customHeight="1" x14ac:dyDescent="0.25">
      <c r="A7345" s="216">
        <v>45617</v>
      </c>
      <c r="B7345" s="217" t="s">
        <v>38</v>
      </c>
      <c r="C7345" s="218">
        <v>0.45929999999999999</v>
      </c>
    </row>
    <row r="7346" spans="1:3" ht="15" customHeight="1" x14ac:dyDescent="0.25">
      <c r="A7346" s="216">
        <v>45618</v>
      </c>
      <c r="B7346" s="217" t="s">
        <v>38</v>
      </c>
      <c r="C7346" s="218">
        <v>0.48449999999999999</v>
      </c>
    </row>
    <row r="7347" spans="1:3" ht="15" customHeight="1" x14ac:dyDescent="0.25">
      <c r="A7347" s="216">
        <v>45621</v>
      </c>
      <c r="B7347" s="217" t="s">
        <v>38</v>
      </c>
      <c r="C7347" s="218">
        <v>0.49280000000000002</v>
      </c>
    </row>
    <row r="7348" spans="1:3" ht="15" customHeight="1" x14ac:dyDescent="0.25">
      <c r="A7348" s="216">
        <v>45622</v>
      </c>
      <c r="B7348" s="217" t="s">
        <v>38</v>
      </c>
      <c r="C7348" s="218">
        <v>0.50119999999999998</v>
      </c>
    </row>
    <row r="7349" spans="1:3" ht="15" customHeight="1" x14ac:dyDescent="0.25">
      <c r="A7349" s="216">
        <v>45623</v>
      </c>
      <c r="B7349" s="217" t="s">
        <v>38</v>
      </c>
      <c r="C7349" s="218">
        <v>0.50960000000000005</v>
      </c>
    </row>
    <row r="7350" spans="1:3" ht="15" customHeight="1" x14ac:dyDescent="0.25">
      <c r="A7350" s="216">
        <v>45624</v>
      </c>
      <c r="B7350" s="217" t="s">
        <v>38</v>
      </c>
      <c r="C7350" s="218">
        <v>0.5181</v>
      </c>
    </row>
    <row r="7351" spans="1:3" ht="15" customHeight="1" x14ac:dyDescent="0.25">
      <c r="A7351" s="216">
        <v>45625</v>
      </c>
      <c r="B7351" s="217" t="s">
        <v>38</v>
      </c>
      <c r="C7351" s="218">
        <v>0.54330000000000001</v>
      </c>
    </row>
    <row r="7352" spans="1:3" ht="15" customHeight="1" x14ac:dyDescent="0.25">
      <c r="A7352" s="216">
        <v>45628</v>
      </c>
      <c r="B7352" s="217" t="s">
        <v>38</v>
      </c>
      <c r="C7352" s="218">
        <v>0.55169999999999997</v>
      </c>
    </row>
    <row r="7353" spans="1:3" ht="15" customHeight="1" x14ac:dyDescent="0.25">
      <c r="A7353" s="216">
        <v>45629</v>
      </c>
      <c r="B7353" s="217" t="s">
        <v>38</v>
      </c>
      <c r="C7353" s="218">
        <v>0.56010000000000004</v>
      </c>
    </row>
    <row r="7354" spans="1:3" ht="15" customHeight="1" x14ac:dyDescent="0.25">
      <c r="A7354" s="216">
        <v>45630</v>
      </c>
      <c r="B7354" s="217" t="s">
        <v>38</v>
      </c>
      <c r="C7354" s="218">
        <v>0.56850000000000001</v>
      </c>
    </row>
    <row r="7355" spans="1:3" ht="15" customHeight="1" x14ac:dyDescent="0.25">
      <c r="A7355" s="216">
        <v>45631</v>
      </c>
      <c r="B7355" s="217" t="s">
        <v>38</v>
      </c>
      <c r="C7355" s="218">
        <v>0.57679999999999998</v>
      </c>
    </row>
    <row r="7356" spans="1:3" ht="15" customHeight="1" x14ac:dyDescent="0.25">
      <c r="A7356" s="216">
        <v>45632</v>
      </c>
      <c r="B7356" s="217" t="s">
        <v>38</v>
      </c>
      <c r="C7356" s="218">
        <v>0.60199999999999998</v>
      </c>
    </row>
    <row r="7357" spans="1:3" ht="15" customHeight="1" x14ac:dyDescent="0.25">
      <c r="A7357" s="216">
        <v>45635</v>
      </c>
      <c r="B7357" s="217" t="s">
        <v>38</v>
      </c>
      <c r="C7357" s="218">
        <v>0.61040000000000005</v>
      </c>
    </row>
    <row r="7358" spans="1:3" ht="15" customHeight="1" x14ac:dyDescent="0.25">
      <c r="A7358" s="216">
        <v>45636</v>
      </c>
      <c r="B7358" s="217" t="s">
        <v>38</v>
      </c>
      <c r="C7358" s="218">
        <v>0.61880000000000002</v>
      </c>
    </row>
    <row r="7359" spans="1:3" ht="15" customHeight="1" x14ac:dyDescent="0.25">
      <c r="A7359" s="216">
        <v>45637</v>
      </c>
      <c r="B7359" s="217" t="s">
        <v>38</v>
      </c>
      <c r="C7359" s="218">
        <v>0.62719999999999998</v>
      </c>
    </row>
    <row r="7360" spans="1:3" ht="15" customHeight="1" x14ac:dyDescent="0.25">
      <c r="A7360" s="216">
        <v>45638</v>
      </c>
      <c r="B7360" s="217" t="s">
        <v>38</v>
      </c>
      <c r="C7360" s="218">
        <v>0.63549999999999995</v>
      </c>
    </row>
    <row r="7361" spans="1:3" ht="15" customHeight="1" x14ac:dyDescent="0.25">
      <c r="A7361" s="216">
        <v>45639</v>
      </c>
      <c r="B7361" s="217" t="s">
        <v>38</v>
      </c>
      <c r="C7361" s="218">
        <v>0.66059999999999997</v>
      </c>
    </row>
    <row r="7362" spans="1:3" ht="15" customHeight="1" x14ac:dyDescent="0.25">
      <c r="A7362" s="216">
        <v>45642</v>
      </c>
      <c r="B7362" s="217" t="s">
        <v>38</v>
      </c>
      <c r="C7362" s="218">
        <v>0.66900000000000004</v>
      </c>
    </row>
    <row r="7363" spans="1:3" ht="15" customHeight="1" x14ac:dyDescent="0.25">
      <c r="A7363" s="216">
        <v>45643</v>
      </c>
      <c r="B7363" s="217" t="s">
        <v>38</v>
      </c>
      <c r="C7363" s="218">
        <v>0.6774</v>
      </c>
    </row>
    <row r="7364" spans="1:3" ht="15" customHeight="1" x14ac:dyDescent="0.25">
      <c r="A7364" s="216">
        <v>45644</v>
      </c>
      <c r="B7364" s="217" t="s">
        <v>38</v>
      </c>
      <c r="C7364" s="218">
        <v>0.68530000000000002</v>
      </c>
    </row>
    <row r="7365" spans="1:3" ht="15" customHeight="1" x14ac:dyDescent="0.25">
      <c r="A7365" s="216">
        <v>45645</v>
      </c>
      <c r="B7365" s="217" t="s">
        <v>38</v>
      </c>
      <c r="C7365" s="218">
        <v>0.69320000000000004</v>
      </c>
    </row>
    <row r="7366" spans="1:3" ht="15" customHeight="1" x14ac:dyDescent="0.25">
      <c r="A7366" s="216">
        <v>45646</v>
      </c>
      <c r="B7366" s="217" t="s">
        <v>38</v>
      </c>
      <c r="C7366" s="218">
        <v>0.71689999999999998</v>
      </c>
    </row>
    <row r="7367" spans="1:3" ht="15" customHeight="1" x14ac:dyDescent="0.25">
      <c r="A7367" s="216">
        <v>45649</v>
      </c>
      <c r="B7367" s="217" t="s">
        <v>38</v>
      </c>
      <c r="C7367" s="218">
        <v>0.7248</v>
      </c>
    </row>
    <row r="7368" spans="1:3" ht="15" customHeight="1" x14ac:dyDescent="0.25">
      <c r="A7368" s="216">
        <v>45650</v>
      </c>
      <c r="B7368" s="217" t="s">
        <v>38</v>
      </c>
      <c r="C7368" s="218">
        <v>0.73270000000000002</v>
      </c>
    </row>
    <row r="7369" spans="1:3" ht="15" customHeight="1" x14ac:dyDescent="0.25">
      <c r="A7369" s="216">
        <v>45651</v>
      </c>
      <c r="B7369" s="217" t="s">
        <v>38</v>
      </c>
      <c r="C7369" s="218">
        <v>0.74060000000000004</v>
      </c>
    </row>
    <row r="7370" spans="1:3" ht="15" customHeight="1" x14ac:dyDescent="0.25">
      <c r="A7370" s="216">
        <v>45652</v>
      </c>
      <c r="B7370" s="217" t="s">
        <v>38</v>
      </c>
      <c r="C7370" s="218">
        <v>0.74860000000000004</v>
      </c>
    </row>
    <row r="7371" spans="1:3" ht="15" customHeight="1" x14ac:dyDescent="0.25">
      <c r="A7371" s="216">
        <v>45653</v>
      </c>
      <c r="B7371" s="217" t="s">
        <v>38</v>
      </c>
      <c r="C7371" s="218">
        <v>0.7722</v>
      </c>
    </row>
    <row r="7372" spans="1:3" ht="15" customHeight="1" x14ac:dyDescent="0.25">
      <c r="A7372" s="216">
        <v>45656</v>
      </c>
      <c r="B7372" s="217" t="s">
        <v>38</v>
      </c>
      <c r="C7372" s="218">
        <v>0.78010000000000002</v>
      </c>
    </row>
    <row r="7373" spans="1:3" ht="15" customHeight="1" x14ac:dyDescent="0.25">
      <c r="A7373" s="216">
        <v>45657</v>
      </c>
      <c r="B7373" s="217" t="s">
        <v>38</v>
      </c>
      <c r="C7373" s="218">
        <v>0.78690000000000004</v>
      </c>
    </row>
    <row r="7374" spans="1:3" ht="15" customHeight="1" x14ac:dyDescent="0.25">
      <c r="A7374" s="216">
        <v>45659</v>
      </c>
      <c r="B7374" s="217" t="s">
        <v>38</v>
      </c>
      <c r="C7374" s="218">
        <v>0.80159999999999998</v>
      </c>
    </row>
    <row r="7375" spans="1:3" ht="15" customHeight="1" x14ac:dyDescent="0.25">
      <c r="A7375" s="216">
        <v>45660</v>
      </c>
      <c r="B7375" s="217" t="s">
        <v>38</v>
      </c>
      <c r="C7375" s="218">
        <v>0.82520000000000004</v>
      </c>
    </row>
    <row r="7376" spans="1:3" ht="15" customHeight="1" x14ac:dyDescent="0.25">
      <c r="A7376" s="216">
        <v>45663</v>
      </c>
      <c r="B7376" s="217" t="s">
        <v>38</v>
      </c>
      <c r="C7376" s="218">
        <v>0.83309999999999995</v>
      </c>
    </row>
    <row r="7377" spans="1:3" ht="15" customHeight="1" x14ac:dyDescent="0.25">
      <c r="A7377" s="216">
        <v>45664</v>
      </c>
      <c r="B7377" s="217" t="s">
        <v>38</v>
      </c>
      <c r="C7377" s="218">
        <v>0.84099999999999997</v>
      </c>
    </row>
    <row r="7378" spans="1:3" ht="15" customHeight="1" x14ac:dyDescent="0.25">
      <c r="A7378" s="216">
        <v>45665</v>
      </c>
      <c r="B7378" s="217" t="s">
        <v>38</v>
      </c>
      <c r="C7378" s="218">
        <v>0.84889999999999999</v>
      </c>
    </row>
    <row r="7379" spans="1:3" ht="15" customHeight="1" x14ac:dyDescent="0.25">
      <c r="A7379" s="216">
        <v>45666</v>
      </c>
      <c r="B7379" s="217" t="s">
        <v>38</v>
      </c>
      <c r="C7379" s="218">
        <v>0.85670000000000002</v>
      </c>
    </row>
    <row r="7380" spans="1:3" ht="15" customHeight="1" x14ac:dyDescent="0.25">
      <c r="A7380" s="216">
        <v>45667</v>
      </c>
      <c r="B7380" s="217" t="s">
        <v>38</v>
      </c>
      <c r="C7380" s="218">
        <v>0.88</v>
      </c>
    </row>
    <row r="7381" spans="1:3" ht="15" customHeight="1" x14ac:dyDescent="0.25">
      <c r="A7381" s="216">
        <v>45670</v>
      </c>
      <c r="B7381" s="217" t="s">
        <v>38</v>
      </c>
      <c r="C7381" s="218">
        <v>0.88780000000000003</v>
      </c>
    </row>
    <row r="7382" spans="1:3" ht="15" customHeight="1" x14ac:dyDescent="0.25">
      <c r="A7382" s="216">
        <v>45671</v>
      </c>
      <c r="B7382" s="217" t="s">
        <v>38</v>
      </c>
      <c r="C7382" s="218">
        <v>0.89559999999999995</v>
      </c>
    </row>
    <row r="7383" spans="1:3" ht="15" customHeight="1" x14ac:dyDescent="0.25">
      <c r="A7383" s="216">
        <v>45672</v>
      </c>
      <c r="B7383" s="217" t="s">
        <v>38</v>
      </c>
      <c r="C7383" s="218">
        <v>0.90339999999999998</v>
      </c>
    </row>
    <row r="7384" spans="1:3" ht="15" customHeight="1" x14ac:dyDescent="0.25">
      <c r="A7384" s="216">
        <v>45673</v>
      </c>
      <c r="B7384" s="217" t="s">
        <v>38</v>
      </c>
      <c r="C7384" s="218">
        <v>0.91120000000000001</v>
      </c>
    </row>
    <row r="7385" spans="1:3" ht="15" customHeight="1" x14ac:dyDescent="0.25">
      <c r="A7385" s="216">
        <v>45674</v>
      </c>
      <c r="B7385" s="217" t="s">
        <v>38</v>
      </c>
      <c r="C7385" s="218">
        <v>0.9345</v>
      </c>
    </row>
    <row r="7386" spans="1:3" ht="15" customHeight="1" x14ac:dyDescent="0.25">
      <c r="A7386" s="216">
        <v>45677</v>
      </c>
      <c r="B7386" s="217" t="s">
        <v>38</v>
      </c>
      <c r="C7386" s="218">
        <v>0.94230000000000003</v>
      </c>
    </row>
    <row r="7387" spans="1:3" ht="15" customHeight="1" x14ac:dyDescent="0.25">
      <c r="A7387" s="216">
        <v>45678</v>
      </c>
      <c r="B7387" s="217" t="s">
        <v>38</v>
      </c>
      <c r="C7387" s="218">
        <v>0.95009999999999994</v>
      </c>
    </row>
    <row r="7388" spans="1:3" ht="15" customHeight="1" x14ac:dyDescent="0.25">
      <c r="A7388" s="216">
        <v>45679</v>
      </c>
      <c r="B7388" s="217" t="s">
        <v>38</v>
      </c>
      <c r="C7388" s="218">
        <v>0.95789999999999997</v>
      </c>
    </row>
    <row r="7389" spans="1:3" ht="15" customHeight="1" x14ac:dyDescent="0.25">
      <c r="A7389" s="216">
        <v>45680</v>
      </c>
      <c r="B7389" s="217" t="s">
        <v>38</v>
      </c>
      <c r="C7389" s="218">
        <v>0.96560000000000001</v>
      </c>
    </row>
    <row r="7390" spans="1:3" ht="15" customHeight="1" x14ac:dyDescent="0.25">
      <c r="A7390" s="216">
        <v>45681</v>
      </c>
      <c r="B7390" s="217" t="s">
        <v>38</v>
      </c>
      <c r="C7390" s="218">
        <v>0.98880000000000001</v>
      </c>
    </row>
    <row r="7391" spans="1:3" ht="15" customHeight="1" x14ac:dyDescent="0.25">
      <c r="A7391" s="216">
        <v>45684</v>
      </c>
      <c r="B7391" s="217" t="s">
        <v>38</v>
      </c>
      <c r="C7391" s="218">
        <v>0.99650000000000005</v>
      </c>
    </row>
    <row r="7392" spans="1:3" ht="15" customHeight="1" x14ac:dyDescent="0.25">
      <c r="A7392" s="216">
        <v>45685</v>
      </c>
      <c r="B7392" s="217" t="s">
        <v>38</v>
      </c>
      <c r="C7392" s="218">
        <v>1.0042</v>
      </c>
    </row>
    <row r="7393" spans="1:3" ht="15" customHeight="1" x14ac:dyDescent="0.25">
      <c r="A7393" s="216">
        <v>45686</v>
      </c>
      <c r="B7393" s="217" t="s">
        <v>38</v>
      </c>
      <c r="C7393" s="218">
        <v>1.0119</v>
      </c>
    </row>
    <row r="7394" spans="1:3" ht="15" customHeight="1" x14ac:dyDescent="0.25">
      <c r="A7394" s="216">
        <v>45687</v>
      </c>
      <c r="B7394" s="217" t="s">
        <v>38</v>
      </c>
      <c r="C7394" s="218">
        <v>1.0195000000000001</v>
      </c>
    </row>
    <row r="7395" spans="1:3" ht="15" customHeight="1" x14ac:dyDescent="0.25">
      <c r="A7395" s="216">
        <v>45688</v>
      </c>
      <c r="B7395" s="217" t="s">
        <v>38</v>
      </c>
      <c r="C7395" s="218">
        <v>1.0424</v>
      </c>
    </row>
    <row r="7396" spans="1:3" ht="15" customHeight="1" x14ac:dyDescent="0.25">
      <c r="A7396" s="216">
        <v>45691</v>
      </c>
      <c r="B7396" s="217" t="s">
        <v>38</v>
      </c>
      <c r="C7396" s="218">
        <v>1.05</v>
      </c>
    </row>
    <row r="7397" spans="1:3" ht="15" customHeight="1" x14ac:dyDescent="0.25">
      <c r="A7397" s="216">
        <v>45692</v>
      </c>
      <c r="B7397" s="217" t="s">
        <v>38</v>
      </c>
      <c r="C7397" s="218">
        <v>1.0577000000000001</v>
      </c>
    </row>
    <row r="7398" spans="1:3" ht="15" customHeight="1" x14ac:dyDescent="0.25">
      <c r="A7398" s="216">
        <v>45693</v>
      </c>
      <c r="B7398" s="217" t="s">
        <v>38</v>
      </c>
      <c r="C7398" s="218">
        <v>1.0648</v>
      </c>
    </row>
    <row r="7399" spans="1:3" ht="15" customHeight="1" x14ac:dyDescent="0.25">
      <c r="A7399" s="216">
        <v>45694</v>
      </c>
      <c r="B7399" s="217" t="s">
        <v>38</v>
      </c>
      <c r="C7399" s="218">
        <v>1.0720000000000001</v>
      </c>
    </row>
    <row r="7400" spans="1:3" ht="15" customHeight="1" x14ac:dyDescent="0.25">
      <c r="A7400" s="216">
        <v>45695</v>
      </c>
      <c r="B7400" s="217" t="s">
        <v>38</v>
      </c>
      <c r="C7400" s="218">
        <v>1.0932999999999999</v>
      </c>
    </row>
    <row r="7401" spans="1:3" ht="15" customHeight="1" x14ac:dyDescent="0.25">
      <c r="A7401" s="216">
        <v>45698</v>
      </c>
      <c r="B7401" s="217" t="s">
        <v>38</v>
      </c>
      <c r="C7401" s="218">
        <v>1.1005</v>
      </c>
    </row>
    <row r="7402" spans="1:3" ht="15" customHeight="1" x14ac:dyDescent="0.25">
      <c r="A7402" s="216">
        <v>45699</v>
      </c>
      <c r="B7402" s="217" t="s">
        <v>38</v>
      </c>
      <c r="C7402" s="218">
        <v>1.1075999999999999</v>
      </c>
    </row>
    <row r="7403" spans="1:3" ht="15" customHeight="1" x14ac:dyDescent="0.25">
      <c r="A7403" s="216">
        <v>45700</v>
      </c>
      <c r="B7403" s="217" t="s">
        <v>38</v>
      </c>
      <c r="C7403" s="218">
        <v>1.1147</v>
      </c>
    </row>
    <row r="7404" spans="1:3" ht="15" customHeight="1" x14ac:dyDescent="0.25">
      <c r="A7404" s="216">
        <v>45701</v>
      </c>
      <c r="B7404" s="217" t="s">
        <v>38</v>
      </c>
      <c r="C7404" s="218">
        <v>1.1218999999999999</v>
      </c>
    </row>
    <row r="7405" spans="1:3" ht="15" customHeight="1" x14ac:dyDescent="0.25">
      <c r="A7405" s="216">
        <v>45702</v>
      </c>
      <c r="B7405" s="217" t="s">
        <v>38</v>
      </c>
      <c r="C7405" s="218">
        <v>1.1432</v>
      </c>
    </row>
    <row r="7406" spans="1:3" ht="15" customHeight="1" x14ac:dyDescent="0.25">
      <c r="A7406" s="216">
        <v>45705</v>
      </c>
      <c r="B7406" s="217" t="s">
        <v>38</v>
      </c>
      <c r="C7406" s="218">
        <v>1.1504000000000001</v>
      </c>
    </row>
    <row r="7407" spans="1:3" ht="15" customHeight="1" x14ac:dyDescent="0.25">
      <c r="A7407" s="216">
        <v>45706</v>
      </c>
      <c r="B7407" s="217" t="s">
        <v>38</v>
      </c>
      <c r="C7407" s="218">
        <v>1.1575</v>
      </c>
    </row>
    <row r="7408" spans="1:3" ht="15" customHeight="1" x14ac:dyDescent="0.25">
      <c r="A7408" s="216">
        <v>45707</v>
      </c>
      <c r="B7408" s="217" t="s">
        <v>38</v>
      </c>
      <c r="C7408" s="218">
        <v>1.1645000000000001</v>
      </c>
    </row>
    <row r="7409" spans="1:3" ht="15" customHeight="1" x14ac:dyDescent="0.25">
      <c r="A7409" s="216">
        <v>45708</v>
      </c>
      <c r="B7409" s="217" t="s">
        <v>38</v>
      </c>
      <c r="C7409" s="218">
        <v>1.1716</v>
      </c>
    </row>
    <row r="7410" spans="1:3" ht="15" customHeight="1" x14ac:dyDescent="0.25">
      <c r="A7410" s="216">
        <v>45709</v>
      </c>
      <c r="B7410" s="217" t="s">
        <v>38</v>
      </c>
      <c r="C7410" s="218">
        <v>1.1928000000000001</v>
      </c>
    </row>
    <row r="7411" spans="1:3" ht="15" customHeight="1" x14ac:dyDescent="0.25">
      <c r="A7411" s="216">
        <v>45712</v>
      </c>
      <c r="B7411" s="217" t="s">
        <v>38</v>
      </c>
      <c r="C7411" s="218">
        <v>1.1999</v>
      </c>
    </row>
    <row r="7412" spans="1:3" ht="15" customHeight="1" x14ac:dyDescent="0.25">
      <c r="A7412" s="216">
        <v>45713</v>
      </c>
      <c r="B7412" s="217" t="s">
        <v>38</v>
      </c>
      <c r="C7412" s="218">
        <v>1.2069000000000001</v>
      </c>
    </row>
    <row r="7413" spans="1:3" ht="15" customHeight="1" x14ac:dyDescent="0.25">
      <c r="A7413" s="216">
        <v>45714</v>
      </c>
      <c r="B7413" s="217" t="s">
        <v>38</v>
      </c>
      <c r="C7413" s="218">
        <v>1.214</v>
      </c>
    </row>
    <row r="7414" spans="1:3" ht="15" customHeight="1" x14ac:dyDescent="0.25">
      <c r="A7414" s="216">
        <v>45715</v>
      </c>
      <c r="B7414" s="217" t="s">
        <v>38</v>
      </c>
      <c r="C7414" s="218">
        <v>1.2210000000000001</v>
      </c>
    </row>
    <row r="7415" spans="1:3" ht="15" customHeight="1" x14ac:dyDescent="0.25">
      <c r="A7415" s="216">
        <v>45716</v>
      </c>
      <c r="B7415" s="217" t="s">
        <v>38</v>
      </c>
      <c r="C7415" s="218">
        <v>1.2422</v>
      </c>
    </row>
    <row r="7416" spans="1:3" ht="15" customHeight="1" x14ac:dyDescent="0.25">
      <c r="A7416" s="216">
        <v>45719</v>
      </c>
      <c r="B7416" s="217" t="s">
        <v>38</v>
      </c>
      <c r="C7416" s="218">
        <v>1.2493000000000001</v>
      </c>
    </row>
    <row r="7417" spans="1:3" ht="15" customHeight="1" x14ac:dyDescent="0.25">
      <c r="A7417" s="216">
        <v>45720</v>
      </c>
      <c r="B7417" s="217" t="s">
        <v>38</v>
      </c>
      <c r="C7417" s="218">
        <v>1.2563</v>
      </c>
    </row>
    <row r="7418" spans="1:3" ht="15" customHeight="1" x14ac:dyDescent="0.25">
      <c r="A7418" s="216">
        <v>45721</v>
      </c>
      <c r="B7418" s="217" t="s">
        <v>38</v>
      </c>
      <c r="C7418" s="218">
        <v>1.2634000000000001</v>
      </c>
    </row>
    <row r="7419" spans="1:3" ht="15" customHeight="1" x14ac:dyDescent="0.25">
      <c r="A7419" s="216">
        <v>45722</v>
      </c>
      <c r="B7419" s="217" t="s">
        <v>38</v>
      </c>
      <c r="C7419" s="218">
        <v>1.2704</v>
      </c>
    </row>
    <row r="7420" spans="1:3" ht="15" customHeight="1" x14ac:dyDescent="0.25">
      <c r="A7420" s="216">
        <v>45723</v>
      </c>
      <c r="B7420" s="217" t="s">
        <v>38</v>
      </c>
      <c r="C7420" s="218">
        <v>1.2915000000000001</v>
      </c>
    </row>
    <row r="7421" spans="1:3" ht="15" customHeight="1" x14ac:dyDescent="0.25">
      <c r="A7421" s="216">
        <v>45726</v>
      </c>
      <c r="B7421" s="217" t="s">
        <v>38</v>
      </c>
      <c r="C7421" s="218">
        <v>1.2986</v>
      </c>
    </row>
    <row r="7422" spans="1:3" ht="15" customHeight="1" x14ac:dyDescent="0.25">
      <c r="A7422" s="216">
        <v>45727</v>
      </c>
      <c r="B7422" s="217" t="s">
        <v>38</v>
      </c>
      <c r="C7422" s="218">
        <v>1.3056000000000001</v>
      </c>
    </row>
    <row r="7423" spans="1:3" ht="15" customHeight="1" x14ac:dyDescent="0.25">
      <c r="A7423" s="216">
        <v>45728</v>
      </c>
      <c r="B7423" s="217" t="s">
        <v>38</v>
      </c>
      <c r="C7423" s="218">
        <v>1.3122</v>
      </c>
    </row>
    <row r="7424" spans="1:3" ht="15" customHeight="1" x14ac:dyDescent="0.25">
      <c r="A7424" s="216">
        <v>45729</v>
      </c>
      <c r="B7424" s="217" t="s">
        <v>38</v>
      </c>
      <c r="C7424" s="218">
        <v>1.3187</v>
      </c>
    </row>
    <row r="7425" spans="1:3" ht="15" customHeight="1" x14ac:dyDescent="0.25">
      <c r="A7425" s="216">
        <v>45730</v>
      </c>
      <c r="B7425" s="217" t="s">
        <v>38</v>
      </c>
      <c r="C7425" s="218">
        <v>1.3385</v>
      </c>
    </row>
    <row r="7426" spans="1:3" ht="15" customHeight="1" x14ac:dyDescent="0.25">
      <c r="A7426" s="216">
        <v>45733</v>
      </c>
      <c r="B7426" s="217" t="s">
        <v>38</v>
      </c>
      <c r="C7426" s="218">
        <v>1.3451</v>
      </c>
    </row>
    <row r="7427" spans="1:3" ht="15" customHeight="1" x14ac:dyDescent="0.25">
      <c r="A7427" s="216">
        <v>45734</v>
      </c>
      <c r="B7427" s="217" t="s">
        <v>38</v>
      </c>
      <c r="C7427" s="218">
        <v>1.3515999999999999</v>
      </c>
    </row>
    <row r="7428" spans="1:3" ht="15" customHeight="1" x14ac:dyDescent="0.25">
      <c r="A7428" s="216">
        <v>45735</v>
      </c>
      <c r="B7428" s="217" t="s">
        <v>38</v>
      </c>
      <c r="C7428" s="218">
        <v>1.3582000000000001</v>
      </c>
    </row>
    <row r="7429" spans="1:3" ht="15" customHeight="1" x14ac:dyDescent="0.25">
      <c r="A7429" s="216">
        <v>45736</v>
      </c>
      <c r="B7429" s="217" t="s">
        <v>38</v>
      </c>
      <c r="C7429" s="218">
        <v>1.3648</v>
      </c>
    </row>
    <row r="7430" spans="1:3" ht="15" customHeight="1" x14ac:dyDescent="0.25">
      <c r="A7430" s="216">
        <v>45737</v>
      </c>
      <c r="B7430" s="217" t="s">
        <v>38</v>
      </c>
      <c r="C7430" s="218">
        <v>1.3845000000000001</v>
      </c>
    </row>
    <row r="7431" spans="1:3" ht="15" customHeight="1" x14ac:dyDescent="0.25">
      <c r="A7431" s="216">
        <v>45740</v>
      </c>
      <c r="B7431" s="217" t="s">
        <v>38</v>
      </c>
      <c r="C7431" s="218">
        <v>1.391</v>
      </c>
    </row>
    <row r="7432" spans="1:3" ht="15" customHeight="1" x14ac:dyDescent="0.25">
      <c r="A7432" s="216">
        <v>45741</v>
      </c>
      <c r="B7432" s="217" t="s">
        <v>38</v>
      </c>
      <c r="C7432" s="218">
        <v>1.3976</v>
      </c>
    </row>
    <row r="7433" spans="1:3" ht="15" customHeight="1" x14ac:dyDescent="0.25">
      <c r="A7433" s="216">
        <v>45742</v>
      </c>
      <c r="B7433" s="217" t="s">
        <v>38</v>
      </c>
      <c r="C7433" s="218">
        <v>1.4041999999999999</v>
      </c>
    </row>
    <row r="7434" spans="1:3" ht="15" customHeight="1" x14ac:dyDescent="0.25">
      <c r="A7434" s="216">
        <v>45743</v>
      </c>
      <c r="B7434" s="217" t="s">
        <v>38</v>
      </c>
      <c r="C7434" s="218">
        <v>1.4107000000000001</v>
      </c>
    </row>
    <row r="7435" spans="1:3" ht="15" customHeight="1" x14ac:dyDescent="0.25">
      <c r="A7435" s="216">
        <v>45744</v>
      </c>
      <c r="B7435" s="217" t="s">
        <v>38</v>
      </c>
      <c r="C7435" s="218">
        <v>1.4303999999999999</v>
      </c>
    </row>
    <row r="7436" spans="1:3" ht="15" customHeight="1" x14ac:dyDescent="0.25">
      <c r="A7436" s="216">
        <v>45747</v>
      </c>
      <c r="B7436" s="217" t="s">
        <v>38</v>
      </c>
      <c r="C7436" s="218">
        <v>1.4370000000000001</v>
      </c>
    </row>
    <row r="7437" spans="1:3" ht="15" customHeight="1" x14ac:dyDescent="0.25">
      <c r="A7437" s="216">
        <v>45748</v>
      </c>
      <c r="B7437" s="217" t="s">
        <v>38</v>
      </c>
      <c r="C7437" s="218">
        <v>1.4435</v>
      </c>
    </row>
    <row r="7438" spans="1:3" ht="15" customHeight="1" x14ac:dyDescent="0.25">
      <c r="A7438" s="216">
        <v>45749</v>
      </c>
      <c r="B7438" s="217" t="s">
        <v>38</v>
      </c>
      <c r="C7438" s="218">
        <v>1.4500999999999999</v>
      </c>
    </row>
    <row r="7439" spans="1:3" ht="15" customHeight="1" x14ac:dyDescent="0.25">
      <c r="A7439" s="216">
        <v>45750</v>
      </c>
      <c r="B7439" s="217" t="s">
        <v>38</v>
      </c>
      <c r="C7439" s="218">
        <v>1.4565999999999999</v>
      </c>
    </row>
    <row r="7440" spans="1:3" ht="15" customHeight="1" x14ac:dyDescent="0.25">
      <c r="A7440" s="216">
        <v>45751</v>
      </c>
      <c r="B7440" s="217" t="s">
        <v>38</v>
      </c>
      <c r="C7440" s="218">
        <v>1.4762</v>
      </c>
    </row>
    <row r="7441" spans="1:3" ht="15" customHeight="1" x14ac:dyDescent="0.25">
      <c r="A7441" s="216">
        <v>45754</v>
      </c>
      <c r="B7441" s="217" t="s">
        <v>38</v>
      </c>
      <c r="C7441" s="218">
        <v>1.4827999999999999</v>
      </c>
    </row>
    <row r="7442" spans="1:3" ht="15" customHeight="1" x14ac:dyDescent="0.25">
      <c r="A7442" s="216">
        <v>45755</v>
      </c>
      <c r="B7442" s="217" t="s">
        <v>38</v>
      </c>
      <c r="C7442" s="218">
        <v>1.4893000000000001</v>
      </c>
    </row>
    <row r="7443" spans="1:3" ht="15" customHeight="1" x14ac:dyDescent="0.25">
      <c r="A7443" s="216">
        <v>45756</v>
      </c>
      <c r="B7443" s="217" t="s">
        <v>38</v>
      </c>
      <c r="C7443" s="218">
        <v>1.4959</v>
      </c>
    </row>
    <row r="7444" spans="1:3" ht="15" customHeight="1" x14ac:dyDescent="0.25">
      <c r="A7444" s="216">
        <v>45757</v>
      </c>
      <c r="B7444" s="217" t="s">
        <v>38</v>
      </c>
      <c r="C7444" s="218">
        <v>1.5024</v>
      </c>
    </row>
    <row r="7445" spans="1:3" ht="15" customHeight="1" x14ac:dyDescent="0.25">
      <c r="A7445" s="216">
        <v>45758</v>
      </c>
      <c r="B7445" s="217" t="s">
        <v>38</v>
      </c>
      <c r="C7445" s="218">
        <v>1.522</v>
      </c>
    </row>
    <row r="7446" spans="1:3" ht="15" customHeight="1" x14ac:dyDescent="0.25">
      <c r="A7446" s="216">
        <v>45761</v>
      </c>
      <c r="B7446" s="217" t="s">
        <v>38</v>
      </c>
      <c r="C7446" s="218">
        <v>1.5285</v>
      </c>
    </row>
    <row r="7447" spans="1:3" ht="15" customHeight="1" x14ac:dyDescent="0.25">
      <c r="A7447" s="216">
        <v>45762</v>
      </c>
      <c r="B7447" s="217" t="s">
        <v>38</v>
      </c>
      <c r="C7447" s="218">
        <v>1.5349999999999999</v>
      </c>
    </row>
    <row r="7448" spans="1:3" ht="15" customHeight="1" x14ac:dyDescent="0.25">
      <c r="A7448" s="216">
        <v>45763</v>
      </c>
      <c r="B7448" s="217" t="s">
        <v>38</v>
      </c>
      <c r="C7448" s="218">
        <v>1.5415000000000001</v>
      </c>
    </row>
    <row r="7449" spans="1:3" ht="15" customHeight="1" x14ac:dyDescent="0.25">
      <c r="A7449" s="216">
        <v>45764</v>
      </c>
      <c r="B7449" s="217" t="s">
        <v>38</v>
      </c>
      <c r="C7449" s="218">
        <v>1.5738000000000001</v>
      </c>
    </row>
    <row r="7450" spans="1:3" ht="15" customHeight="1" x14ac:dyDescent="0.25">
      <c r="A7450" s="216">
        <v>45769</v>
      </c>
      <c r="B7450" s="217" t="s">
        <v>38</v>
      </c>
      <c r="C7450" s="218">
        <v>1.5802</v>
      </c>
    </row>
    <row r="7451" spans="1:3" ht="15" customHeight="1" x14ac:dyDescent="0.25">
      <c r="A7451" s="216">
        <v>45770</v>
      </c>
      <c r="B7451" s="217" t="s">
        <v>38</v>
      </c>
      <c r="C7451" s="218">
        <v>1.5862000000000001</v>
      </c>
    </row>
    <row r="7452" spans="1:3" ht="15" customHeight="1" x14ac:dyDescent="0.25">
      <c r="A7452" s="216">
        <v>45771</v>
      </c>
      <c r="B7452" s="217" t="s">
        <v>38</v>
      </c>
      <c r="C7452" s="218">
        <v>1.5921000000000001</v>
      </c>
    </row>
    <row r="7453" spans="1:3" ht="15" customHeight="1" x14ac:dyDescent="0.25">
      <c r="A7453" s="216">
        <v>45772</v>
      </c>
      <c r="B7453" s="217" t="s">
        <v>38</v>
      </c>
      <c r="C7453" s="218">
        <v>1.6099000000000001</v>
      </c>
    </row>
    <row r="7454" spans="1:3" ht="15" customHeight="1" x14ac:dyDescent="0.25">
      <c r="A7454" s="216">
        <v>45775</v>
      </c>
      <c r="B7454" s="217" t="s">
        <v>38</v>
      </c>
      <c r="C7454" s="218">
        <v>1.6157999999999999</v>
      </c>
    </row>
    <row r="7455" spans="1:3" ht="15" customHeight="1" x14ac:dyDescent="0.25">
      <c r="A7455" s="216">
        <v>45776</v>
      </c>
      <c r="B7455" s="217" t="s">
        <v>38</v>
      </c>
      <c r="C7455" s="218">
        <v>1.6216999999999999</v>
      </c>
    </row>
    <row r="7456" spans="1:3" ht="15" customHeight="1" x14ac:dyDescent="0.25">
      <c r="A7456" s="216">
        <v>45777</v>
      </c>
      <c r="B7456" s="217" t="s">
        <v>38</v>
      </c>
      <c r="C7456" s="218">
        <v>1.6334</v>
      </c>
    </row>
    <row r="7457" spans="1:3" ht="15" customHeight="1" x14ac:dyDescent="0.25">
      <c r="A7457" s="216">
        <v>45779</v>
      </c>
      <c r="B7457" s="217" t="s">
        <v>38</v>
      </c>
      <c r="C7457" s="218">
        <v>1.6509</v>
      </c>
    </row>
    <row r="7458" spans="1:3" ht="15" customHeight="1" x14ac:dyDescent="0.25">
      <c r="A7458" s="216">
        <v>45782</v>
      </c>
      <c r="B7458" s="217" t="s">
        <v>38</v>
      </c>
      <c r="C7458" s="218">
        <v>1.6567000000000001</v>
      </c>
    </row>
    <row r="7459" spans="1:3" ht="15" customHeight="1" x14ac:dyDescent="0.25">
      <c r="A7459" s="216">
        <v>45783</v>
      </c>
      <c r="B7459" s="217" t="s">
        <v>38</v>
      </c>
      <c r="C7459" s="218">
        <v>1.6626000000000001</v>
      </c>
    </row>
    <row r="7460" spans="1:3" ht="15" customHeight="1" x14ac:dyDescent="0.25">
      <c r="A7460" s="216">
        <v>45784</v>
      </c>
      <c r="B7460" s="217" t="s">
        <v>38</v>
      </c>
      <c r="C7460" s="218">
        <v>1.6684000000000001</v>
      </c>
    </row>
    <row r="7461" spans="1:3" ht="15" customHeight="1" x14ac:dyDescent="0.25">
      <c r="A7461" s="216">
        <v>45785</v>
      </c>
      <c r="B7461" s="217" t="s">
        <v>38</v>
      </c>
      <c r="C7461" s="218">
        <v>1.6741999999999999</v>
      </c>
    </row>
    <row r="7462" spans="1:3" ht="15" customHeight="1" x14ac:dyDescent="0.25">
      <c r="A7462" s="216">
        <v>45786</v>
      </c>
      <c r="B7462" s="217" t="s">
        <v>38</v>
      </c>
      <c r="C7462" s="218">
        <v>1.6915</v>
      </c>
    </row>
    <row r="7463" spans="1:3" ht="15" customHeight="1" x14ac:dyDescent="0.25">
      <c r="A7463" s="216">
        <v>45789</v>
      </c>
      <c r="B7463" s="217" t="s">
        <v>38</v>
      </c>
      <c r="C7463" s="218">
        <v>1.6972</v>
      </c>
    </row>
    <row r="7464" spans="1:3" ht="15" customHeight="1" x14ac:dyDescent="0.25">
      <c r="A7464" s="216">
        <v>45790</v>
      </c>
      <c r="B7464" s="217" t="s">
        <v>38</v>
      </c>
      <c r="C7464" s="218">
        <v>1.7030000000000001</v>
      </c>
    </row>
    <row r="7465" spans="1:3" ht="15" customHeight="1" x14ac:dyDescent="0.25">
      <c r="A7465" s="216">
        <v>45791</v>
      </c>
      <c r="B7465" s="217" t="s">
        <v>38</v>
      </c>
      <c r="C7465" s="218">
        <v>1.7087000000000001</v>
      </c>
    </row>
    <row r="7466" spans="1:3" ht="15" customHeight="1" x14ac:dyDescent="0.25">
      <c r="A7466" s="216">
        <v>45792</v>
      </c>
      <c r="B7466" s="217" t="s">
        <v>38</v>
      </c>
      <c r="C7466" s="218">
        <v>1.7144999999999999</v>
      </c>
    </row>
    <row r="7467" spans="1:3" ht="15" customHeight="1" x14ac:dyDescent="0.25">
      <c r="A7467" s="216">
        <v>45793</v>
      </c>
      <c r="B7467" s="217" t="s">
        <v>38</v>
      </c>
      <c r="C7467" s="218">
        <v>1.7317</v>
      </c>
    </row>
    <row r="7468" spans="1:3" ht="15" customHeight="1" x14ac:dyDescent="0.25">
      <c r="A7468" s="216">
        <v>45796</v>
      </c>
      <c r="B7468" s="217" t="s">
        <v>38</v>
      </c>
      <c r="C7468" s="218">
        <v>1.7374000000000001</v>
      </c>
    </row>
    <row r="7469" spans="1:3" ht="15" customHeight="1" x14ac:dyDescent="0.25">
      <c r="A7469" s="216">
        <v>45797</v>
      </c>
      <c r="B7469" s="217" t="s">
        <v>38</v>
      </c>
      <c r="C7469" s="218">
        <v>1.7432000000000001</v>
      </c>
    </row>
    <row r="7470" spans="1:3" ht="15" customHeight="1" x14ac:dyDescent="0.25">
      <c r="A7470" s="216">
        <v>45798</v>
      </c>
      <c r="B7470" s="217" t="s">
        <v>38</v>
      </c>
      <c r="C7470" s="218">
        <v>1.7488999999999999</v>
      </c>
    </row>
    <row r="7471" spans="1:3" ht="15" customHeight="1" x14ac:dyDescent="0.25">
      <c r="A7471" s="216">
        <v>45799</v>
      </c>
      <c r="B7471" s="217" t="s">
        <v>38</v>
      </c>
      <c r="C7471" s="218">
        <v>1.7545999999999999</v>
      </c>
    </row>
    <row r="7472" spans="1:3" ht="15" customHeight="1" x14ac:dyDescent="0.25">
      <c r="A7472" s="216">
        <v>45800</v>
      </c>
      <c r="B7472" s="217" t="s">
        <v>38</v>
      </c>
      <c r="C7472" s="218">
        <v>1.7718</v>
      </c>
    </row>
    <row r="7473" spans="1:3" ht="15" customHeight="1" x14ac:dyDescent="0.25">
      <c r="A7473" s="216">
        <v>45803</v>
      </c>
      <c r="B7473" s="217" t="s">
        <v>38</v>
      </c>
      <c r="C7473" s="218">
        <v>1.7775000000000001</v>
      </c>
    </row>
    <row r="7474" spans="1:3" ht="15" customHeight="1" x14ac:dyDescent="0.25">
      <c r="A7474" s="216">
        <v>45804</v>
      </c>
      <c r="B7474" s="217" t="s">
        <v>38</v>
      </c>
      <c r="C7474" s="218">
        <v>1.7831999999999999</v>
      </c>
    </row>
    <row r="7475" spans="1:3" ht="15" customHeight="1" x14ac:dyDescent="0.25">
      <c r="A7475" s="216">
        <v>45805</v>
      </c>
      <c r="B7475" s="217" t="s">
        <v>38</v>
      </c>
      <c r="C7475" s="218">
        <v>1.7888999999999999</v>
      </c>
    </row>
    <row r="7476" spans="1:3" ht="15" customHeight="1" x14ac:dyDescent="0.25">
      <c r="A7476" s="216">
        <v>45806</v>
      </c>
      <c r="B7476" s="217" t="s">
        <v>38</v>
      </c>
      <c r="C7476" s="218">
        <v>1.7946</v>
      </c>
    </row>
    <row r="7477" spans="1:3" ht="15" customHeight="1" x14ac:dyDescent="0.25">
      <c r="A7477" s="216">
        <v>45807</v>
      </c>
      <c r="B7477" s="217" t="s">
        <v>38</v>
      </c>
      <c r="C7477" s="218">
        <v>1.8116000000000001</v>
      </c>
    </row>
    <row r="7478" spans="1:3" ht="15" customHeight="1" x14ac:dyDescent="0.25">
      <c r="A7478" s="216">
        <v>45810</v>
      </c>
      <c r="B7478" s="217" t="s">
        <v>38</v>
      </c>
      <c r="C7478" s="218">
        <v>1.8172999999999999</v>
      </c>
    </row>
    <row r="7479" spans="1:3" ht="15" customHeight="1" x14ac:dyDescent="0.25">
      <c r="A7479" s="216">
        <v>45811</v>
      </c>
      <c r="B7479" s="217" t="s">
        <v>38</v>
      </c>
      <c r="C7479" s="218">
        <v>1.823</v>
      </c>
    </row>
    <row r="7480" spans="1:3" ht="15" customHeight="1" x14ac:dyDescent="0.25">
      <c r="A7480" s="216">
        <v>45812</v>
      </c>
      <c r="B7480" s="217" t="s">
        <v>38</v>
      </c>
      <c r="C7480" s="218">
        <v>1.8287</v>
      </c>
    </row>
    <row r="7481" spans="1:3" ht="15" customHeight="1" x14ac:dyDescent="0.25">
      <c r="A7481" s="216">
        <v>45813</v>
      </c>
      <c r="B7481" s="217" t="s">
        <v>38</v>
      </c>
      <c r="C7481" s="218">
        <v>1.8344</v>
      </c>
    </row>
    <row r="7482" spans="1:3" ht="15" customHeight="1" x14ac:dyDescent="0.25">
      <c r="A7482" s="216">
        <v>45814</v>
      </c>
      <c r="B7482" s="217" t="s">
        <v>38</v>
      </c>
      <c r="C7482" s="218">
        <v>1.8512999999999999</v>
      </c>
    </row>
    <row r="7483" spans="1:3" ht="15" customHeight="1" x14ac:dyDescent="0.25">
      <c r="A7483" s="216">
        <v>45817</v>
      </c>
      <c r="B7483" s="217" t="s">
        <v>38</v>
      </c>
      <c r="C7483" s="218">
        <v>1.857</v>
      </c>
    </row>
    <row r="7484" spans="1:3" ht="15" customHeight="1" x14ac:dyDescent="0.25">
      <c r="A7484" s="216">
        <v>45818</v>
      </c>
      <c r="B7484" s="217" t="s">
        <v>38</v>
      </c>
      <c r="C7484" s="218">
        <v>1.8626</v>
      </c>
    </row>
    <row r="7485" spans="1:3" ht="15" customHeight="1" x14ac:dyDescent="0.25">
      <c r="A7485" s="216">
        <v>45819</v>
      </c>
      <c r="B7485" s="217" t="s">
        <v>38</v>
      </c>
      <c r="C7485" s="218">
        <v>1.8678999999999999</v>
      </c>
    </row>
    <row r="7486" spans="1:3" ht="15" customHeight="1" x14ac:dyDescent="0.25">
      <c r="A7486" s="216">
        <v>45820</v>
      </c>
      <c r="B7486" s="217" t="s">
        <v>38</v>
      </c>
      <c r="C7486" s="218">
        <v>1.873</v>
      </c>
    </row>
    <row r="7487" spans="1:3" ht="15" customHeight="1" x14ac:dyDescent="0.25">
      <c r="A7487" s="216">
        <v>45821</v>
      </c>
      <c r="B7487" s="217" t="s">
        <v>38</v>
      </c>
      <c r="C7487" s="218">
        <v>1.8886000000000001</v>
      </c>
    </row>
    <row r="7488" spans="1:3" ht="15" customHeight="1" x14ac:dyDescent="0.25">
      <c r="A7488" s="216">
        <v>45824</v>
      </c>
      <c r="B7488" s="217" t="s">
        <v>38</v>
      </c>
      <c r="C7488" s="218">
        <v>1.8937999999999999</v>
      </c>
    </row>
    <row r="7489" spans="1:3" ht="15" customHeight="1" x14ac:dyDescent="0.25">
      <c r="A7489" s="216">
        <v>45825</v>
      </c>
      <c r="B7489" s="217" t="s">
        <v>38</v>
      </c>
      <c r="C7489" s="218">
        <v>1.899</v>
      </c>
    </row>
    <row r="7490" spans="1:3" ht="15" customHeight="1" x14ac:dyDescent="0.25">
      <c r="A7490" s="216">
        <v>45826</v>
      </c>
      <c r="B7490" s="217" t="s">
        <v>38</v>
      </c>
      <c r="C7490" s="218">
        <v>1.9041999999999999</v>
      </c>
    </row>
    <row r="7491" spans="1:3" ht="15" customHeight="1" x14ac:dyDescent="0.25">
      <c r="A7491" s="216">
        <v>45827</v>
      </c>
      <c r="B7491" s="217" t="s">
        <v>38</v>
      </c>
      <c r="C7491" s="218">
        <v>1.9094</v>
      </c>
    </row>
    <row r="7492" spans="1:3" ht="15" customHeight="1" x14ac:dyDescent="0.25">
      <c r="A7492" s="216">
        <v>45828</v>
      </c>
      <c r="B7492" s="217" t="s">
        <v>38</v>
      </c>
      <c r="C7492" s="218">
        <v>1.925</v>
      </c>
    </row>
    <row r="7493" spans="1:3" ht="15" customHeight="1" x14ac:dyDescent="0.25">
      <c r="A7493" s="216">
        <v>45831</v>
      </c>
      <c r="B7493" s="217" t="s">
        <v>38</v>
      </c>
      <c r="C7493" s="218">
        <v>1.9301999999999999</v>
      </c>
    </row>
    <row r="7494" spans="1:3" ht="15" customHeight="1" x14ac:dyDescent="0.25">
      <c r="A7494" s="216">
        <v>45832</v>
      </c>
      <c r="B7494" s="217" t="s">
        <v>38</v>
      </c>
      <c r="C7494" s="218">
        <v>1.9354</v>
      </c>
    </row>
    <row r="7495" spans="1:3" ht="15" customHeight="1" x14ac:dyDescent="0.25">
      <c r="A7495" s="216">
        <v>45833</v>
      </c>
      <c r="B7495" s="217" t="s">
        <v>38</v>
      </c>
      <c r="C7495" s="218">
        <v>1.9406000000000001</v>
      </c>
    </row>
    <row r="7496" spans="1:3" ht="15" customHeight="1" x14ac:dyDescent="0.25">
      <c r="A7496" s="216">
        <v>45834</v>
      </c>
      <c r="B7496" s="217" t="s">
        <v>38</v>
      </c>
      <c r="C7496" s="218">
        <v>1.9458</v>
      </c>
    </row>
    <row r="7497" spans="1:3" ht="15" customHeight="1" x14ac:dyDescent="0.25">
      <c r="A7497" s="216">
        <v>45835</v>
      </c>
      <c r="B7497" s="217" t="s">
        <v>38</v>
      </c>
      <c r="C7497" s="218">
        <v>1.9613</v>
      </c>
    </row>
    <row r="7498" spans="1:3" ht="15" customHeight="1" x14ac:dyDescent="0.25">
      <c r="A7498" s="216">
        <v>45838</v>
      </c>
      <c r="B7498" s="217" t="s">
        <v>38</v>
      </c>
      <c r="C7498" s="218">
        <v>1.9664999999999999</v>
      </c>
    </row>
    <row r="7499" spans="1:3" ht="15" customHeight="1" x14ac:dyDescent="0.25">
      <c r="A7499" s="216">
        <v>45839</v>
      </c>
      <c r="B7499" s="217" t="s">
        <v>38</v>
      </c>
      <c r="C7499" s="218">
        <v>1.9717</v>
      </c>
    </row>
    <row r="7500" spans="1:3" ht="15" customHeight="1" x14ac:dyDescent="0.25">
      <c r="A7500" s="216">
        <v>45840</v>
      </c>
      <c r="B7500" s="217" t="s">
        <v>38</v>
      </c>
      <c r="C7500" s="218">
        <v>1.9769000000000001</v>
      </c>
    </row>
    <row r="7501" spans="1:3" ht="15" customHeight="1" x14ac:dyDescent="0.25">
      <c r="A7501" s="216">
        <v>45841</v>
      </c>
      <c r="B7501" s="217" t="s">
        <v>38</v>
      </c>
      <c r="C7501" s="218">
        <v>1.9821</v>
      </c>
    </row>
    <row r="7502" spans="1:3" ht="15" customHeight="1" x14ac:dyDescent="0.25">
      <c r="A7502" s="216">
        <v>45842</v>
      </c>
      <c r="B7502" s="217" t="s">
        <v>38</v>
      </c>
      <c r="C7502" s="218">
        <v>1.9976</v>
      </c>
    </row>
    <row r="7503" spans="1:3" ht="15" customHeight="1" x14ac:dyDescent="0.25">
      <c r="A7503" s="216">
        <v>45845</v>
      </c>
      <c r="B7503" s="217" t="s">
        <v>38</v>
      </c>
      <c r="C7503" s="218">
        <v>2.0028000000000001</v>
      </c>
    </row>
    <row r="7504" spans="1:3" ht="15" customHeight="1" x14ac:dyDescent="0.25">
      <c r="A7504" s="216">
        <v>45846</v>
      </c>
      <c r="B7504" s="217" t="s">
        <v>38</v>
      </c>
      <c r="C7504" s="218">
        <v>2.008</v>
      </c>
    </row>
    <row r="7505" spans="1:3" ht="15" customHeight="1" x14ac:dyDescent="0.25">
      <c r="A7505" s="216">
        <v>45847</v>
      </c>
      <c r="B7505" s="217" t="s">
        <v>38</v>
      </c>
      <c r="C7505" s="218">
        <v>2.0131000000000001</v>
      </c>
    </row>
    <row r="7506" spans="1:3" ht="15" customHeight="1" x14ac:dyDescent="0.25">
      <c r="A7506" s="216">
        <v>45848</v>
      </c>
      <c r="B7506" s="217" t="s">
        <v>38</v>
      </c>
      <c r="C7506" s="218">
        <v>2.0183</v>
      </c>
    </row>
    <row r="7507" spans="1:3" ht="15" customHeight="1" x14ac:dyDescent="0.25">
      <c r="A7507" s="216">
        <v>45849</v>
      </c>
      <c r="B7507" s="217" t="s">
        <v>38</v>
      </c>
      <c r="C7507" s="218">
        <v>2.0337999999999998</v>
      </c>
    </row>
    <row r="7508" spans="1:3" ht="15" customHeight="1" x14ac:dyDescent="0.25">
      <c r="A7508" s="216">
        <v>45852</v>
      </c>
      <c r="B7508" s="217" t="s">
        <v>38</v>
      </c>
      <c r="C7508" s="218">
        <v>2.0390000000000001</v>
      </c>
    </row>
    <row r="7509" spans="1:3" ht="15" customHeight="1" x14ac:dyDescent="0.25">
      <c r="A7509" s="216">
        <v>45853</v>
      </c>
      <c r="B7509" s="217" t="s">
        <v>38</v>
      </c>
      <c r="C7509" s="218">
        <v>2.0440999999999998</v>
      </c>
    </row>
    <row r="7510" spans="1:3" ht="15" customHeight="1" x14ac:dyDescent="0.25">
      <c r="A7510" s="216">
        <v>45854</v>
      </c>
      <c r="B7510" s="217" t="s">
        <v>38</v>
      </c>
      <c r="C7510" s="218">
        <v>2.0493000000000001</v>
      </c>
    </row>
    <row r="7511" spans="1:3" ht="15" customHeight="1" x14ac:dyDescent="0.25">
      <c r="A7511" s="216">
        <v>45855</v>
      </c>
      <c r="B7511" s="217" t="s">
        <v>38</v>
      </c>
      <c r="C7511" s="218">
        <v>2.0545</v>
      </c>
    </row>
    <row r="7512" spans="1:3" ht="15" customHeight="1" x14ac:dyDescent="0.25">
      <c r="A7512" s="216">
        <v>45856</v>
      </c>
      <c r="B7512" s="217" t="s">
        <v>38</v>
      </c>
      <c r="C7512" s="218">
        <v>2.0699000000000001</v>
      </c>
    </row>
    <row r="7513" spans="1:3" ht="15" customHeight="1" x14ac:dyDescent="0.25">
      <c r="A7513" s="216">
        <v>45859</v>
      </c>
      <c r="B7513" s="217" t="s">
        <v>38</v>
      </c>
      <c r="C7513" s="218">
        <v>2.0750999999999999</v>
      </c>
    </row>
    <row r="7514" spans="1:3" ht="15" customHeight="1" x14ac:dyDescent="0.25">
      <c r="A7514" s="216">
        <v>45860</v>
      </c>
      <c r="B7514" s="217" t="s">
        <v>38</v>
      </c>
      <c r="C7514" s="218">
        <v>2.0802999999999998</v>
      </c>
    </row>
    <row r="7515" spans="1:3" ht="15" customHeight="1" x14ac:dyDescent="0.25">
      <c r="A7515" s="216">
        <v>45861</v>
      </c>
      <c r="B7515" s="217" t="s">
        <v>38</v>
      </c>
      <c r="C7515" s="218">
        <v>2.0853999999999999</v>
      </c>
    </row>
    <row r="7516" spans="1:3" ht="15" customHeight="1" x14ac:dyDescent="0.25">
      <c r="A7516" s="216">
        <v>45862</v>
      </c>
      <c r="B7516" s="217" t="s">
        <v>38</v>
      </c>
      <c r="C7516" s="218">
        <v>2.0905999999999998</v>
      </c>
    </row>
    <row r="7517" spans="1:3" ht="15" customHeight="1" x14ac:dyDescent="0.25">
      <c r="A7517" s="216">
        <v>45863</v>
      </c>
      <c r="B7517" s="217" t="s">
        <v>38</v>
      </c>
      <c r="C7517" s="218">
        <v>2.1059999999999999</v>
      </c>
    </row>
    <row r="7518" spans="1:3" ht="15" customHeight="1" x14ac:dyDescent="0.25">
      <c r="A7518" s="216">
        <v>45866</v>
      </c>
      <c r="B7518" s="217" t="s">
        <v>38</v>
      </c>
      <c r="C7518" s="218">
        <v>2.1112000000000002</v>
      </c>
    </row>
    <row r="7519" spans="1:3" ht="15" customHeight="1" x14ac:dyDescent="0.25">
      <c r="A7519" s="216">
        <v>45867</v>
      </c>
      <c r="B7519" s="217" t="s">
        <v>38</v>
      </c>
      <c r="C7519" s="218">
        <v>2.1162999999999998</v>
      </c>
    </row>
    <row r="7520" spans="1:3" ht="15" customHeight="1" x14ac:dyDescent="0.25">
      <c r="A7520" s="216">
        <v>45868</v>
      </c>
      <c r="B7520" s="217" t="s">
        <v>38</v>
      </c>
      <c r="C7520" s="218">
        <v>2.1214</v>
      </c>
    </row>
    <row r="7521" spans="1:3" ht="15" customHeight="1" x14ac:dyDescent="0.25">
      <c r="A7521" s="216">
        <v>45869</v>
      </c>
      <c r="B7521" s="217" t="s">
        <v>38</v>
      </c>
      <c r="C7521" s="218">
        <v>2.1265999999999998</v>
      </c>
    </row>
    <row r="7522" spans="1:3" ht="15" customHeight="1" x14ac:dyDescent="0.25">
      <c r="A7522" s="216">
        <v>45870</v>
      </c>
      <c r="B7522" s="217" t="s">
        <v>38</v>
      </c>
      <c r="C7522" s="218">
        <v>2.1419999999999999</v>
      </c>
    </row>
    <row r="7523" spans="1:3" ht="15" customHeight="1" x14ac:dyDescent="0.25">
      <c r="A7523" s="216">
        <v>45873</v>
      </c>
      <c r="B7523" s="217" t="s">
        <v>38</v>
      </c>
      <c r="C7523" s="218">
        <v>2.1471</v>
      </c>
    </row>
    <row r="7524" spans="1:3" ht="15" customHeight="1" x14ac:dyDescent="0.25">
      <c r="A7524" s="216">
        <v>45874</v>
      </c>
      <c r="B7524" s="217" t="s">
        <v>38</v>
      </c>
      <c r="C7524" s="218">
        <v>2.1522999999999999</v>
      </c>
    </row>
    <row r="7525" spans="1:3" ht="15" customHeight="1" x14ac:dyDescent="0.25">
      <c r="A7525" s="216">
        <v>45875</v>
      </c>
      <c r="B7525" s="217" t="s">
        <v>38</v>
      </c>
      <c r="C7525" s="218">
        <v>2.1574</v>
      </c>
    </row>
    <row r="7526" spans="1:3" ht="15" customHeight="1" x14ac:dyDescent="0.25">
      <c r="A7526" s="216">
        <v>45876</v>
      </c>
      <c r="B7526" s="217" t="s">
        <v>38</v>
      </c>
      <c r="C7526" s="218">
        <v>2.1625000000000001</v>
      </c>
    </row>
    <row r="7527" spans="1:3" ht="15" customHeight="1" x14ac:dyDescent="0.25">
      <c r="A7527" s="216">
        <v>45877</v>
      </c>
      <c r="B7527" s="217" t="s">
        <v>38</v>
      </c>
      <c r="C7527" s="218">
        <v>2.1779000000000002</v>
      </c>
    </row>
    <row r="7528" spans="1:3" ht="15" customHeight="1" x14ac:dyDescent="0.25">
      <c r="A7528" s="216">
        <v>45880</v>
      </c>
      <c r="B7528" s="217" t="s">
        <v>38</v>
      </c>
      <c r="C7528" s="218">
        <v>2.1829999999999998</v>
      </c>
    </row>
    <row r="7529" spans="1:3" ht="15" customHeight="1" x14ac:dyDescent="0.25">
      <c r="A7529" s="216">
        <v>45881</v>
      </c>
      <c r="B7529" s="217" t="s">
        <v>38</v>
      </c>
      <c r="C7529" s="218">
        <v>2.1882000000000001</v>
      </c>
    </row>
    <row r="7530" spans="1:3" ht="15" customHeight="1" x14ac:dyDescent="0.25">
      <c r="A7530" s="216">
        <v>45882</v>
      </c>
      <c r="B7530" s="217" t="s">
        <v>38</v>
      </c>
      <c r="C7530" s="218">
        <v>2.1932999999999998</v>
      </c>
    </row>
    <row r="7531" spans="1:3" ht="15" customHeight="1" x14ac:dyDescent="0.25">
      <c r="A7531" s="216">
        <v>45883</v>
      </c>
      <c r="B7531" s="217" t="s">
        <v>38</v>
      </c>
      <c r="C7531" s="218">
        <v>2.1983999999999999</v>
      </c>
    </row>
    <row r="7532" spans="1:3" ht="15" customHeight="1" x14ac:dyDescent="0.25">
      <c r="A7532" s="216">
        <v>45884</v>
      </c>
      <c r="B7532" s="217" t="s">
        <v>38</v>
      </c>
      <c r="C7532" s="218">
        <v>2.2138</v>
      </c>
    </row>
    <row r="7533" spans="1:3" ht="15" customHeight="1" x14ac:dyDescent="0.25">
      <c r="A7533" s="216">
        <v>45887</v>
      </c>
      <c r="B7533" s="217" t="s">
        <v>38</v>
      </c>
      <c r="C7533" s="218">
        <v>2.2189000000000001</v>
      </c>
    </row>
    <row r="7534" spans="1:3" ht="15" customHeight="1" x14ac:dyDescent="0.25">
      <c r="A7534" s="216">
        <v>45888</v>
      </c>
      <c r="B7534" s="217" t="s">
        <v>38</v>
      </c>
      <c r="C7534" s="218">
        <v>2.2241</v>
      </c>
    </row>
    <row r="7535" spans="1:3" ht="15" customHeight="1" x14ac:dyDescent="0.25">
      <c r="A7535" s="216">
        <v>45889</v>
      </c>
      <c r="B7535" s="217" t="s">
        <v>38</v>
      </c>
      <c r="C7535" s="218">
        <v>2.2292000000000001</v>
      </c>
    </row>
    <row r="7536" spans="1:3" ht="15" customHeight="1" x14ac:dyDescent="0.25">
      <c r="A7536" s="216">
        <v>45890</v>
      </c>
      <c r="B7536" s="217" t="s">
        <v>38</v>
      </c>
      <c r="C7536" s="218">
        <v>2.2343999999999999</v>
      </c>
    </row>
    <row r="7537" spans="1:3" ht="15" customHeight="1" x14ac:dyDescent="0.25">
      <c r="A7537" s="216">
        <v>45891</v>
      </c>
      <c r="B7537" s="217" t="s">
        <v>38</v>
      </c>
      <c r="C7537" s="218">
        <v>2.2498999999999998</v>
      </c>
    </row>
    <row r="7538" spans="1:3" ht="15" customHeight="1" x14ac:dyDescent="0.25">
      <c r="A7538" s="216">
        <v>45894</v>
      </c>
      <c r="B7538" s="217" t="s">
        <v>38</v>
      </c>
      <c r="C7538" s="218">
        <v>2.2549999999999999</v>
      </c>
    </row>
    <row r="7539" spans="1:3" ht="15" customHeight="1" x14ac:dyDescent="0.25">
      <c r="A7539" s="216">
        <v>45895</v>
      </c>
      <c r="B7539" s="217" t="s">
        <v>38</v>
      </c>
      <c r="C7539" s="218">
        <v>2.2601</v>
      </c>
    </row>
    <row r="7540" spans="1:3" ht="15" customHeight="1" x14ac:dyDescent="0.25">
      <c r="A7540" s="216">
        <v>45896</v>
      </c>
      <c r="B7540" s="217" t="s">
        <v>38</v>
      </c>
      <c r="C7540" s="218">
        <v>2.2652999999999999</v>
      </c>
    </row>
    <row r="7541" spans="1:3" ht="15" customHeight="1" x14ac:dyDescent="0.25">
      <c r="A7541" s="216">
        <v>45897</v>
      </c>
      <c r="B7541" s="217" t="s">
        <v>38</v>
      </c>
      <c r="C7541" s="218">
        <v>2.2704</v>
      </c>
    </row>
    <row r="7542" spans="1:3" ht="15" customHeight="1" x14ac:dyDescent="0.25">
      <c r="A7542" s="216">
        <v>45898</v>
      </c>
      <c r="B7542" s="217" t="s">
        <v>38</v>
      </c>
      <c r="C7542" s="218">
        <v>2.2858000000000001</v>
      </c>
    </row>
    <row r="7543" spans="1:3" ht="15" customHeight="1" x14ac:dyDescent="0.25">
      <c r="A7543" s="216">
        <v>45901</v>
      </c>
      <c r="B7543" s="217" t="s">
        <v>38</v>
      </c>
      <c r="C7543" s="218">
        <v>2.2909000000000002</v>
      </c>
    </row>
    <row r="7544" spans="1:3" ht="15" customHeight="1" x14ac:dyDescent="0.25">
      <c r="A7544" s="216">
        <v>45902</v>
      </c>
      <c r="B7544" s="217" t="s">
        <v>38</v>
      </c>
      <c r="C7544" s="218">
        <v>2.2959999999999998</v>
      </c>
    </row>
    <row r="7545" spans="1:3" ht="15" customHeight="1" x14ac:dyDescent="0.25">
      <c r="A7545" s="216">
        <v>45903</v>
      </c>
      <c r="B7545" s="217" t="s">
        <v>38</v>
      </c>
      <c r="C7545" s="218">
        <v>2.3012000000000001</v>
      </c>
    </row>
    <row r="7546" spans="1:3" ht="15" customHeight="1" x14ac:dyDescent="0.25">
      <c r="A7546" s="216">
        <v>45904</v>
      </c>
      <c r="B7546" s="217" t="s">
        <v>38</v>
      </c>
      <c r="C7546" s="218">
        <v>2.3062999999999998</v>
      </c>
    </row>
    <row r="7547" spans="1:3" ht="15" customHeight="1" x14ac:dyDescent="0.25">
      <c r="A7547" s="216">
        <v>45905</v>
      </c>
      <c r="B7547" s="217" t="s">
        <v>38</v>
      </c>
      <c r="C7547" s="218">
        <v>2.3216000000000001</v>
      </c>
    </row>
    <row r="7548" spans="1:3" ht="15" customHeight="1" x14ac:dyDescent="0.25">
      <c r="A7548" s="216">
        <v>45908</v>
      </c>
      <c r="B7548" s="217" t="s">
        <v>38</v>
      </c>
      <c r="C7548" s="218">
        <v>2.3267000000000002</v>
      </c>
    </row>
    <row r="7549" spans="1:3" ht="15" customHeight="1" x14ac:dyDescent="0.25">
      <c r="A7549" s="216">
        <v>45909</v>
      </c>
      <c r="B7549" s="217" t="s">
        <v>38</v>
      </c>
      <c r="C7549" s="218">
        <v>2.3319000000000001</v>
      </c>
    </row>
    <row r="7550" spans="1:3" ht="15" customHeight="1" x14ac:dyDescent="0.25">
      <c r="A7550" s="216">
        <v>45910</v>
      </c>
      <c r="B7550" s="217" t="s">
        <v>38</v>
      </c>
      <c r="C7550" s="218">
        <v>2.3370000000000002</v>
      </c>
    </row>
    <row r="7551" spans="1:3" ht="15" customHeight="1" x14ac:dyDescent="0.25">
      <c r="A7551" s="216">
        <v>45911</v>
      </c>
      <c r="B7551" s="217" t="s">
        <v>38</v>
      </c>
      <c r="C7551" s="218">
        <v>2.3420999999999998</v>
      </c>
    </row>
    <row r="7552" spans="1:3" ht="15" customHeight="1" x14ac:dyDescent="0.25">
      <c r="A7552" s="216">
        <v>45912</v>
      </c>
      <c r="B7552" s="217" t="s">
        <v>38</v>
      </c>
      <c r="C7552" s="218">
        <v>2.3574000000000002</v>
      </c>
    </row>
    <row r="7553" spans="1:3" ht="15" customHeight="1" x14ac:dyDescent="0.25">
      <c r="A7553" s="216">
        <v>45915</v>
      </c>
      <c r="B7553" s="217" t="s">
        <v>38</v>
      </c>
      <c r="C7553" s="218">
        <v>2.3626</v>
      </c>
    </row>
    <row r="7554" spans="1:3" ht="15" customHeight="1" x14ac:dyDescent="0.25">
      <c r="A7554" s="216">
        <v>45916</v>
      </c>
      <c r="B7554" s="217" t="s">
        <v>38</v>
      </c>
      <c r="C7554" s="218">
        <v>2.3677000000000001</v>
      </c>
    </row>
    <row r="7555" spans="1:3" ht="15" customHeight="1" x14ac:dyDescent="0.25">
      <c r="A7555" s="216">
        <v>45917</v>
      </c>
      <c r="B7555" s="217" t="s">
        <v>38</v>
      </c>
      <c r="C7555" s="218">
        <v>2.3727999999999998</v>
      </c>
    </row>
    <row r="7556" spans="1:3" ht="15" customHeight="1" x14ac:dyDescent="0.25">
      <c r="A7556" s="216">
        <v>45918</v>
      </c>
      <c r="B7556" s="217" t="s">
        <v>38</v>
      </c>
      <c r="C7556" s="218">
        <v>2.3778999999999999</v>
      </c>
    </row>
    <row r="7557" spans="1:3" ht="15" customHeight="1" x14ac:dyDescent="0.25">
      <c r="A7557" s="216">
        <v>45919</v>
      </c>
      <c r="B7557" s="217" t="s">
        <v>38</v>
      </c>
      <c r="C7557" s="218">
        <v>2.3933</v>
      </c>
    </row>
    <row r="7558" spans="1:3" ht="15" customHeight="1" x14ac:dyDescent="0.25">
      <c r="A7558" s="216">
        <v>45922</v>
      </c>
      <c r="B7558" s="217" t="s">
        <v>38</v>
      </c>
      <c r="C7558" s="218">
        <v>2.3984000000000001</v>
      </c>
    </row>
    <row r="7559" spans="1:3" ht="15" customHeight="1" x14ac:dyDescent="0.25">
      <c r="A7559" s="216">
        <v>45923</v>
      </c>
      <c r="B7559" s="217" t="s">
        <v>38</v>
      </c>
      <c r="C7559" s="218">
        <v>2.4035000000000002</v>
      </c>
    </row>
    <row r="7560" spans="1:3" ht="15" customHeight="1" x14ac:dyDescent="0.25">
      <c r="A7560" s="216">
        <v>45924</v>
      </c>
      <c r="B7560" s="217" t="s">
        <v>38</v>
      </c>
      <c r="C7560" s="218">
        <v>2.4085999999999999</v>
      </c>
    </row>
    <row r="7561" spans="1:3" ht="15" customHeight="1" x14ac:dyDescent="0.25">
      <c r="A7561" s="216">
        <v>45925</v>
      </c>
      <c r="B7561" s="217" t="s">
        <v>38</v>
      </c>
      <c r="C7561" s="218">
        <v>2.4137</v>
      </c>
    </row>
    <row r="7562" spans="1:3" ht="15" customHeight="1" x14ac:dyDescent="0.25">
      <c r="A7562" s="216">
        <v>45926</v>
      </c>
      <c r="B7562" s="217" t="s">
        <v>38</v>
      </c>
      <c r="C7562" s="218">
        <v>2.4289999999999998</v>
      </c>
    </row>
    <row r="7563" spans="1:3" ht="15" customHeight="1" x14ac:dyDescent="0.25">
      <c r="A7563" s="216">
        <v>45929</v>
      </c>
      <c r="B7563" s="217" t="s">
        <v>38</v>
      </c>
      <c r="C7563" s="218">
        <v>2.4340999999999999</v>
      </c>
    </row>
    <row r="7564" spans="1:3" ht="15" customHeight="1" x14ac:dyDescent="0.25">
      <c r="A7564" s="216">
        <v>45930</v>
      </c>
      <c r="B7564" s="217" t="s">
        <v>38</v>
      </c>
      <c r="C7564" s="218">
        <v>2.4390999999999998</v>
      </c>
    </row>
    <row r="7565" spans="1:3" ht="15" customHeight="1" x14ac:dyDescent="0.25">
      <c r="A7565" s="216">
        <v>45566</v>
      </c>
      <c r="B7565" s="217" t="s">
        <v>133</v>
      </c>
      <c r="C7565" s="218">
        <v>9.2999999999999992E-3</v>
      </c>
    </row>
    <row r="7566" spans="1:3" ht="15" customHeight="1" x14ac:dyDescent="0.25">
      <c r="A7566" s="216">
        <v>45567</v>
      </c>
      <c r="B7566" s="217" t="s">
        <v>133</v>
      </c>
      <c r="C7566" s="218">
        <v>1.8599999999999998E-2</v>
      </c>
    </row>
    <row r="7567" spans="1:3" ht="15" customHeight="1" x14ac:dyDescent="0.25">
      <c r="A7567" s="216">
        <v>45568</v>
      </c>
      <c r="B7567" s="217" t="s">
        <v>133</v>
      </c>
      <c r="C7567" s="218">
        <v>2.7799999999999998E-2</v>
      </c>
    </row>
    <row r="7568" spans="1:3" ht="15" customHeight="1" x14ac:dyDescent="0.25">
      <c r="A7568" s="216">
        <v>45569</v>
      </c>
      <c r="B7568" s="217" t="s">
        <v>133</v>
      </c>
      <c r="C7568" s="218">
        <v>5.5599999999999997E-2</v>
      </c>
    </row>
    <row r="7569" spans="1:3" ht="15" customHeight="1" x14ac:dyDescent="0.25">
      <c r="A7569" s="216">
        <v>45572</v>
      </c>
      <c r="B7569" s="217" t="s">
        <v>133</v>
      </c>
      <c r="C7569" s="218">
        <v>6.4899999999999999E-2</v>
      </c>
    </row>
    <row r="7570" spans="1:3" ht="15" customHeight="1" x14ac:dyDescent="0.25">
      <c r="A7570" s="216">
        <v>45573</v>
      </c>
      <c r="B7570" s="217" t="s">
        <v>133</v>
      </c>
      <c r="C7570" s="218">
        <v>7.4099999999999999E-2</v>
      </c>
    </row>
    <row r="7571" spans="1:3" ht="15" customHeight="1" x14ac:dyDescent="0.25">
      <c r="A7571" s="216">
        <v>45574</v>
      </c>
      <c r="B7571" s="217" t="s">
        <v>133</v>
      </c>
      <c r="C7571" s="218">
        <v>8.3299999999999999E-2</v>
      </c>
    </row>
    <row r="7572" spans="1:3" ht="15" customHeight="1" x14ac:dyDescent="0.25">
      <c r="A7572" s="216">
        <v>45575</v>
      </c>
      <c r="B7572" s="217" t="s">
        <v>133</v>
      </c>
      <c r="C7572" s="218">
        <v>9.2499999999999999E-2</v>
      </c>
    </row>
    <row r="7573" spans="1:3" ht="15" customHeight="1" x14ac:dyDescent="0.25">
      <c r="A7573" s="216">
        <v>45576</v>
      </c>
      <c r="B7573" s="217" t="s">
        <v>133</v>
      </c>
      <c r="C7573" s="218">
        <v>0.1201</v>
      </c>
    </row>
    <row r="7574" spans="1:3" ht="15" customHeight="1" x14ac:dyDescent="0.25">
      <c r="A7574" s="216">
        <v>45579</v>
      </c>
      <c r="B7574" s="217" t="s">
        <v>133</v>
      </c>
      <c r="C7574" s="218">
        <v>0.1293</v>
      </c>
    </row>
    <row r="7575" spans="1:3" ht="15" customHeight="1" x14ac:dyDescent="0.25">
      <c r="A7575" s="216">
        <v>45580</v>
      </c>
      <c r="B7575" s="217" t="s">
        <v>133</v>
      </c>
      <c r="C7575" s="218">
        <v>0.1384</v>
      </c>
    </row>
    <row r="7576" spans="1:3" ht="15" customHeight="1" x14ac:dyDescent="0.25">
      <c r="A7576" s="216">
        <v>45581</v>
      </c>
      <c r="B7576" s="217" t="s">
        <v>133</v>
      </c>
      <c r="C7576" s="218">
        <v>0.14760000000000001</v>
      </c>
    </row>
    <row r="7577" spans="1:3" ht="15" customHeight="1" x14ac:dyDescent="0.25">
      <c r="A7577" s="216">
        <v>45582</v>
      </c>
      <c r="B7577" s="217" t="s">
        <v>133</v>
      </c>
      <c r="C7577" s="218">
        <v>0.15670000000000001</v>
      </c>
    </row>
    <row r="7578" spans="1:3" ht="15" customHeight="1" x14ac:dyDescent="0.25">
      <c r="A7578" s="216">
        <v>45583</v>
      </c>
      <c r="B7578" s="217" t="s">
        <v>133</v>
      </c>
      <c r="C7578" s="218">
        <v>0.1842</v>
      </c>
    </row>
    <row r="7579" spans="1:3" ht="15" customHeight="1" x14ac:dyDescent="0.25">
      <c r="A7579" s="216">
        <v>45586</v>
      </c>
      <c r="B7579" s="217" t="s">
        <v>133</v>
      </c>
      <c r="C7579" s="218">
        <v>0.1933</v>
      </c>
    </row>
    <row r="7580" spans="1:3" ht="15" customHeight="1" x14ac:dyDescent="0.25">
      <c r="A7580" s="216">
        <v>45587</v>
      </c>
      <c r="B7580" s="217" t="s">
        <v>133</v>
      </c>
      <c r="C7580" s="218">
        <v>0.20250000000000001</v>
      </c>
    </row>
    <row r="7581" spans="1:3" ht="15" customHeight="1" x14ac:dyDescent="0.25">
      <c r="A7581" s="216">
        <v>45588</v>
      </c>
      <c r="B7581" s="217" t="s">
        <v>133</v>
      </c>
      <c r="C7581" s="218">
        <v>0.2114</v>
      </c>
    </row>
    <row r="7582" spans="1:3" ht="15" customHeight="1" x14ac:dyDescent="0.25">
      <c r="A7582" s="216">
        <v>45589</v>
      </c>
      <c r="B7582" s="217" t="s">
        <v>133</v>
      </c>
      <c r="C7582" s="218">
        <v>0.2203</v>
      </c>
    </row>
    <row r="7583" spans="1:3" ht="15" customHeight="1" x14ac:dyDescent="0.25">
      <c r="A7583" s="216">
        <v>45590</v>
      </c>
      <c r="B7583" s="217" t="s">
        <v>133</v>
      </c>
      <c r="C7583" s="218">
        <v>0.24690000000000001</v>
      </c>
    </row>
    <row r="7584" spans="1:3" ht="15" customHeight="1" x14ac:dyDescent="0.25">
      <c r="A7584" s="216">
        <v>45593</v>
      </c>
      <c r="B7584" s="217" t="s">
        <v>133</v>
      </c>
      <c r="C7584" s="218">
        <v>0.25569999999999998</v>
      </c>
    </row>
    <row r="7585" spans="1:3" ht="15" customHeight="1" x14ac:dyDescent="0.25">
      <c r="A7585" s="216">
        <v>45594</v>
      </c>
      <c r="B7585" s="217" t="s">
        <v>133</v>
      </c>
      <c r="C7585" s="218">
        <v>0.26450000000000001</v>
      </c>
    </row>
    <row r="7586" spans="1:3" ht="15" customHeight="1" x14ac:dyDescent="0.25">
      <c r="A7586" s="216">
        <v>45595</v>
      </c>
      <c r="B7586" s="217" t="s">
        <v>133</v>
      </c>
      <c r="C7586" s="218">
        <v>0.27329999999999999</v>
      </c>
    </row>
    <row r="7587" spans="1:3" ht="15" customHeight="1" x14ac:dyDescent="0.25">
      <c r="A7587" s="216">
        <v>45596</v>
      </c>
      <c r="B7587" s="217" t="s">
        <v>133</v>
      </c>
      <c r="C7587" s="218">
        <v>0.28199999999999997</v>
      </c>
    </row>
    <row r="7588" spans="1:3" ht="15" customHeight="1" x14ac:dyDescent="0.25">
      <c r="A7588" s="216">
        <v>45597</v>
      </c>
      <c r="B7588" s="217" t="s">
        <v>133</v>
      </c>
      <c r="C7588" s="218">
        <v>0.30819999999999997</v>
      </c>
    </row>
    <row r="7589" spans="1:3" ht="15" customHeight="1" x14ac:dyDescent="0.25">
      <c r="A7589" s="216">
        <v>45600</v>
      </c>
      <c r="B7589" s="217" t="s">
        <v>133</v>
      </c>
      <c r="C7589" s="218">
        <v>0.31690000000000002</v>
      </c>
    </row>
    <row r="7590" spans="1:3" ht="15" customHeight="1" x14ac:dyDescent="0.25">
      <c r="A7590" s="216">
        <v>45601</v>
      </c>
      <c r="B7590" s="217" t="s">
        <v>133</v>
      </c>
      <c r="C7590" s="218">
        <v>0.32550000000000001</v>
      </c>
    </row>
    <row r="7591" spans="1:3" ht="15" customHeight="1" x14ac:dyDescent="0.25">
      <c r="A7591" s="216">
        <v>45602</v>
      </c>
      <c r="B7591" s="217" t="s">
        <v>133</v>
      </c>
      <c r="C7591" s="218">
        <v>0.3342</v>
      </c>
    </row>
    <row r="7592" spans="1:3" ht="15" customHeight="1" x14ac:dyDescent="0.25">
      <c r="A7592" s="216">
        <v>45603</v>
      </c>
      <c r="B7592" s="217" t="s">
        <v>133</v>
      </c>
      <c r="C7592" s="218">
        <v>0.34279999999999999</v>
      </c>
    </row>
    <row r="7593" spans="1:3" ht="15" customHeight="1" x14ac:dyDescent="0.25">
      <c r="A7593" s="216">
        <v>45604</v>
      </c>
      <c r="B7593" s="217" t="s">
        <v>133</v>
      </c>
      <c r="C7593" s="218">
        <v>0.36870000000000003</v>
      </c>
    </row>
    <row r="7594" spans="1:3" ht="15" customHeight="1" x14ac:dyDescent="0.25">
      <c r="A7594" s="216">
        <v>45607</v>
      </c>
      <c r="B7594" s="217" t="s">
        <v>133</v>
      </c>
      <c r="C7594" s="218">
        <v>0.37730000000000002</v>
      </c>
    </row>
    <row r="7595" spans="1:3" ht="15" customHeight="1" x14ac:dyDescent="0.25">
      <c r="A7595" s="216">
        <v>45608</v>
      </c>
      <c r="B7595" s="217" t="s">
        <v>133</v>
      </c>
      <c r="C7595" s="218">
        <v>0.38590000000000002</v>
      </c>
    </row>
    <row r="7596" spans="1:3" ht="15" customHeight="1" x14ac:dyDescent="0.25">
      <c r="A7596" s="216">
        <v>45609</v>
      </c>
      <c r="B7596" s="217" t="s">
        <v>133</v>
      </c>
      <c r="C7596" s="218">
        <v>0.39450000000000002</v>
      </c>
    </row>
    <row r="7597" spans="1:3" ht="15" customHeight="1" x14ac:dyDescent="0.25">
      <c r="A7597" s="216">
        <v>45610</v>
      </c>
      <c r="B7597" s="217" t="s">
        <v>133</v>
      </c>
      <c r="C7597" s="218">
        <v>0.40310000000000001</v>
      </c>
    </row>
    <row r="7598" spans="1:3" ht="15" customHeight="1" x14ac:dyDescent="0.25">
      <c r="A7598" s="216">
        <v>45611</v>
      </c>
      <c r="B7598" s="217" t="s">
        <v>133</v>
      </c>
      <c r="C7598" s="218">
        <v>0.42880000000000001</v>
      </c>
    </row>
    <row r="7599" spans="1:3" ht="15" customHeight="1" x14ac:dyDescent="0.25">
      <c r="A7599" s="216">
        <v>45614</v>
      </c>
      <c r="B7599" s="217" t="s">
        <v>133</v>
      </c>
      <c r="C7599" s="218">
        <v>0.43730000000000002</v>
      </c>
    </row>
    <row r="7600" spans="1:3" ht="15" customHeight="1" x14ac:dyDescent="0.25">
      <c r="A7600" s="216">
        <v>45615</v>
      </c>
      <c r="B7600" s="217" t="s">
        <v>133</v>
      </c>
      <c r="C7600" s="218">
        <v>0.44590000000000002</v>
      </c>
    </row>
    <row r="7601" spans="1:3" ht="15" customHeight="1" x14ac:dyDescent="0.25">
      <c r="A7601" s="216">
        <v>45616</v>
      </c>
      <c r="B7601" s="217" t="s">
        <v>133</v>
      </c>
      <c r="C7601" s="218">
        <v>0.45440000000000003</v>
      </c>
    </row>
    <row r="7602" spans="1:3" ht="15" customHeight="1" x14ac:dyDescent="0.25">
      <c r="A7602" s="216">
        <v>45617</v>
      </c>
      <c r="B7602" s="217" t="s">
        <v>133</v>
      </c>
      <c r="C7602" s="218">
        <v>0.46289999999999998</v>
      </c>
    </row>
    <row r="7603" spans="1:3" ht="15" customHeight="1" x14ac:dyDescent="0.25">
      <c r="A7603" s="216">
        <v>45618</v>
      </c>
      <c r="B7603" s="217" t="s">
        <v>133</v>
      </c>
      <c r="C7603" s="218">
        <v>0.4884</v>
      </c>
    </row>
    <row r="7604" spans="1:3" ht="15" customHeight="1" x14ac:dyDescent="0.25">
      <c r="A7604" s="216">
        <v>45621</v>
      </c>
      <c r="B7604" s="217" t="s">
        <v>133</v>
      </c>
      <c r="C7604" s="218">
        <v>0.49690000000000001</v>
      </c>
    </row>
    <row r="7605" spans="1:3" ht="15" customHeight="1" x14ac:dyDescent="0.25">
      <c r="A7605" s="216">
        <v>45622</v>
      </c>
      <c r="B7605" s="217" t="s">
        <v>133</v>
      </c>
      <c r="C7605" s="218">
        <v>0.50539999999999996</v>
      </c>
    </row>
    <row r="7606" spans="1:3" ht="15" customHeight="1" x14ac:dyDescent="0.25">
      <c r="A7606" s="216">
        <v>45623</v>
      </c>
      <c r="B7606" s="217" t="s">
        <v>133</v>
      </c>
      <c r="C7606" s="218">
        <v>0.51380000000000003</v>
      </c>
    </row>
    <row r="7607" spans="1:3" ht="15" customHeight="1" x14ac:dyDescent="0.25">
      <c r="A7607" s="216">
        <v>45624</v>
      </c>
      <c r="B7607" s="217" t="s">
        <v>133</v>
      </c>
      <c r="C7607" s="218">
        <v>0.52229999999999999</v>
      </c>
    </row>
    <row r="7608" spans="1:3" ht="15" customHeight="1" x14ac:dyDescent="0.25">
      <c r="A7608" s="216">
        <v>45625</v>
      </c>
      <c r="B7608" s="217" t="s">
        <v>133</v>
      </c>
      <c r="C7608" s="218">
        <v>0.54769999999999996</v>
      </c>
    </row>
    <row r="7609" spans="1:3" ht="15" customHeight="1" x14ac:dyDescent="0.25">
      <c r="A7609" s="216">
        <v>45628</v>
      </c>
      <c r="B7609" s="217" t="s">
        <v>133</v>
      </c>
      <c r="C7609" s="218">
        <v>0.55610000000000004</v>
      </c>
    </row>
    <row r="7610" spans="1:3" ht="15" customHeight="1" x14ac:dyDescent="0.25">
      <c r="A7610" s="216">
        <v>45629</v>
      </c>
      <c r="B7610" s="217" t="s">
        <v>133</v>
      </c>
      <c r="C7610" s="218">
        <v>0.56459999999999999</v>
      </c>
    </row>
    <row r="7611" spans="1:3" ht="15" customHeight="1" x14ac:dyDescent="0.25">
      <c r="A7611" s="216">
        <v>45630</v>
      </c>
      <c r="B7611" s="217" t="s">
        <v>133</v>
      </c>
      <c r="C7611" s="218">
        <v>0.57289999999999996</v>
      </c>
    </row>
    <row r="7612" spans="1:3" ht="15" customHeight="1" x14ac:dyDescent="0.25">
      <c r="A7612" s="216">
        <v>45631</v>
      </c>
      <c r="B7612" s="217" t="s">
        <v>133</v>
      </c>
      <c r="C7612" s="218">
        <v>0.58130000000000004</v>
      </c>
    </row>
    <row r="7613" spans="1:3" ht="15" customHeight="1" x14ac:dyDescent="0.25">
      <c r="A7613" s="216">
        <v>45632</v>
      </c>
      <c r="B7613" s="217" t="s">
        <v>133</v>
      </c>
      <c r="C7613" s="218">
        <v>0.60660000000000003</v>
      </c>
    </row>
    <row r="7614" spans="1:3" ht="15" customHeight="1" x14ac:dyDescent="0.25">
      <c r="A7614" s="216">
        <v>45635</v>
      </c>
      <c r="B7614" s="217" t="s">
        <v>133</v>
      </c>
      <c r="C7614" s="218">
        <v>0.61499999999999999</v>
      </c>
    </row>
    <row r="7615" spans="1:3" ht="15" customHeight="1" x14ac:dyDescent="0.25">
      <c r="A7615" s="216">
        <v>45636</v>
      </c>
      <c r="B7615" s="217" t="s">
        <v>133</v>
      </c>
      <c r="C7615" s="218">
        <v>0.62339999999999995</v>
      </c>
    </row>
    <row r="7616" spans="1:3" ht="15" customHeight="1" x14ac:dyDescent="0.25">
      <c r="A7616" s="216">
        <v>45637</v>
      </c>
      <c r="B7616" s="217" t="s">
        <v>133</v>
      </c>
      <c r="C7616" s="218">
        <v>0.63180000000000003</v>
      </c>
    </row>
    <row r="7617" spans="1:3" ht="15" customHeight="1" x14ac:dyDescent="0.25">
      <c r="A7617" s="216">
        <v>45638</v>
      </c>
      <c r="B7617" s="217" t="s">
        <v>133</v>
      </c>
      <c r="C7617" s="218">
        <v>0.64019999999999999</v>
      </c>
    </row>
    <row r="7618" spans="1:3" ht="15" customHeight="1" x14ac:dyDescent="0.25">
      <c r="A7618" s="216">
        <v>45639</v>
      </c>
      <c r="B7618" s="217" t="s">
        <v>133</v>
      </c>
      <c r="C7618" s="218">
        <v>0.66539999999999999</v>
      </c>
    </row>
    <row r="7619" spans="1:3" ht="15" customHeight="1" x14ac:dyDescent="0.25">
      <c r="A7619" s="216">
        <v>45642</v>
      </c>
      <c r="B7619" s="217" t="s">
        <v>133</v>
      </c>
      <c r="C7619" s="218">
        <v>0.67379999999999995</v>
      </c>
    </row>
    <row r="7620" spans="1:3" ht="15" customHeight="1" x14ac:dyDescent="0.25">
      <c r="A7620" s="216">
        <v>45643</v>
      </c>
      <c r="B7620" s="217" t="s">
        <v>133</v>
      </c>
      <c r="C7620" s="218">
        <v>0.68220000000000003</v>
      </c>
    </row>
    <row r="7621" spans="1:3" ht="15" customHeight="1" x14ac:dyDescent="0.25">
      <c r="A7621" s="216">
        <v>45644</v>
      </c>
      <c r="B7621" s="217" t="s">
        <v>133</v>
      </c>
      <c r="C7621" s="218">
        <v>0.6905</v>
      </c>
    </row>
    <row r="7622" spans="1:3" ht="15" customHeight="1" x14ac:dyDescent="0.25">
      <c r="A7622" s="216">
        <v>45645</v>
      </c>
      <c r="B7622" s="217" t="s">
        <v>133</v>
      </c>
      <c r="C7622" s="218">
        <v>0.6986</v>
      </c>
    </row>
    <row r="7623" spans="1:3" ht="15" customHeight="1" x14ac:dyDescent="0.25">
      <c r="A7623" s="216">
        <v>45646</v>
      </c>
      <c r="B7623" s="217" t="s">
        <v>133</v>
      </c>
      <c r="C7623" s="218">
        <v>0.72309999999999997</v>
      </c>
    </row>
    <row r="7624" spans="1:3" ht="15" customHeight="1" x14ac:dyDescent="0.25">
      <c r="A7624" s="216">
        <v>45649</v>
      </c>
      <c r="B7624" s="217" t="s">
        <v>133</v>
      </c>
      <c r="C7624" s="218">
        <v>0.73129999999999995</v>
      </c>
    </row>
    <row r="7625" spans="1:3" ht="15" customHeight="1" x14ac:dyDescent="0.25">
      <c r="A7625" s="216">
        <v>45650</v>
      </c>
      <c r="B7625" s="217" t="s">
        <v>133</v>
      </c>
      <c r="C7625" s="218">
        <v>0.73939999999999995</v>
      </c>
    </row>
    <row r="7626" spans="1:3" ht="15" customHeight="1" x14ac:dyDescent="0.25">
      <c r="A7626" s="216">
        <v>45651</v>
      </c>
      <c r="B7626" s="217" t="s">
        <v>133</v>
      </c>
      <c r="C7626" s="218">
        <v>0.74750000000000005</v>
      </c>
    </row>
    <row r="7627" spans="1:3" ht="15" customHeight="1" x14ac:dyDescent="0.25">
      <c r="A7627" s="216">
        <v>45652</v>
      </c>
      <c r="B7627" s="217" t="s">
        <v>133</v>
      </c>
      <c r="C7627" s="218">
        <v>0.75570000000000004</v>
      </c>
    </row>
    <row r="7628" spans="1:3" ht="15" customHeight="1" x14ac:dyDescent="0.25">
      <c r="A7628" s="216">
        <v>45653</v>
      </c>
      <c r="B7628" s="217" t="s">
        <v>133</v>
      </c>
      <c r="C7628" s="218">
        <v>0.78</v>
      </c>
    </row>
    <row r="7629" spans="1:3" ht="15" customHeight="1" x14ac:dyDescent="0.25">
      <c r="A7629" s="216">
        <v>45656</v>
      </c>
      <c r="B7629" s="217" t="s">
        <v>133</v>
      </c>
      <c r="C7629" s="218">
        <v>0.78800000000000003</v>
      </c>
    </row>
    <row r="7630" spans="1:3" ht="15" customHeight="1" x14ac:dyDescent="0.25">
      <c r="A7630" s="216">
        <v>45657</v>
      </c>
      <c r="B7630" s="217" t="s">
        <v>133</v>
      </c>
      <c r="C7630" s="218">
        <v>0.79590000000000005</v>
      </c>
    </row>
    <row r="7631" spans="1:3" ht="15" customHeight="1" x14ac:dyDescent="0.25">
      <c r="A7631" s="216">
        <v>45659</v>
      </c>
      <c r="B7631" s="217" t="s">
        <v>133</v>
      </c>
      <c r="C7631" s="218">
        <v>0.81179999999999997</v>
      </c>
    </row>
    <row r="7632" spans="1:3" ht="15" customHeight="1" x14ac:dyDescent="0.25">
      <c r="A7632" s="216">
        <v>45660</v>
      </c>
      <c r="B7632" s="217" t="s">
        <v>133</v>
      </c>
      <c r="C7632" s="218">
        <v>0.83560000000000001</v>
      </c>
    </row>
    <row r="7633" spans="1:3" ht="15" customHeight="1" x14ac:dyDescent="0.25">
      <c r="A7633" s="216">
        <v>45663</v>
      </c>
      <c r="B7633" s="217" t="s">
        <v>133</v>
      </c>
      <c r="C7633" s="218">
        <v>0.84350000000000003</v>
      </c>
    </row>
    <row r="7634" spans="1:3" ht="15" customHeight="1" x14ac:dyDescent="0.25">
      <c r="A7634" s="216">
        <v>45664</v>
      </c>
      <c r="B7634" s="217" t="s">
        <v>133</v>
      </c>
      <c r="C7634" s="218">
        <v>0.85140000000000005</v>
      </c>
    </row>
    <row r="7635" spans="1:3" ht="15" customHeight="1" x14ac:dyDescent="0.25">
      <c r="A7635" s="216">
        <v>45665</v>
      </c>
      <c r="B7635" s="217" t="s">
        <v>133</v>
      </c>
      <c r="C7635" s="218">
        <v>0.85919999999999996</v>
      </c>
    </row>
    <row r="7636" spans="1:3" ht="15" customHeight="1" x14ac:dyDescent="0.25">
      <c r="A7636" s="216">
        <v>45666</v>
      </c>
      <c r="B7636" s="217" t="s">
        <v>133</v>
      </c>
      <c r="C7636" s="218">
        <v>0.86709999999999998</v>
      </c>
    </row>
    <row r="7637" spans="1:3" ht="15" customHeight="1" x14ac:dyDescent="0.25">
      <c r="A7637" s="216">
        <v>45667</v>
      </c>
      <c r="B7637" s="217" t="s">
        <v>133</v>
      </c>
      <c r="C7637" s="218">
        <v>0.89059999999999995</v>
      </c>
    </row>
    <row r="7638" spans="1:3" ht="15" customHeight="1" x14ac:dyDescent="0.25">
      <c r="A7638" s="216">
        <v>45670</v>
      </c>
      <c r="B7638" s="217" t="s">
        <v>133</v>
      </c>
      <c r="C7638" s="218">
        <v>0.89839999999999998</v>
      </c>
    </row>
    <row r="7639" spans="1:3" ht="15" customHeight="1" x14ac:dyDescent="0.25">
      <c r="A7639" s="216">
        <v>45671</v>
      </c>
      <c r="B7639" s="217" t="s">
        <v>133</v>
      </c>
      <c r="C7639" s="218">
        <v>0.90620000000000001</v>
      </c>
    </row>
    <row r="7640" spans="1:3" ht="15" customHeight="1" x14ac:dyDescent="0.25">
      <c r="A7640" s="216">
        <v>45672</v>
      </c>
      <c r="B7640" s="217" t="s">
        <v>133</v>
      </c>
      <c r="C7640" s="218">
        <v>0.91410000000000002</v>
      </c>
    </row>
    <row r="7641" spans="1:3" ht="15" customHeight="1" x14ac:dyDescent="0.25">
      <c r="A7641" s="216">
        <v>45673</v>
      </c>
      <c r="B7641" s="217" t="s">
        <v>133</v>
      </c>
      <c r="C7641" s="218">
        <v>0.92190000000000005</v>
      </c>
    </row>
    <row r="7642" spans="1:3" ht="15" customHeight="1" x14ac:dyDescent="0.25">
      <c r="A7642" s="216">
        <v>45674</v>
      </c>
      <c r="B7642" s="217" t="s">
        <v>133</v>
      </c>
      <c r="C7642" s="218">
        <v>0.94520000000000004</v>
      </c>
    </row>
    <row r="7643" spans="1:3" ht="15" customHeight="1" x14ac:dyDescent="0.25">
      <c r="A7643" s="216">
        <v>45677</v>
      </c>
      <c r="B7643" s="217" t="s">
        <v>133</v>
      </c>
      <c r="C7643" s="218">
        <v>0.95299999999999996</v>
      </c>
    </row>
    <row r="7644" spans="1:3" ht="15" customHeight="1" x14ac:dyDescent="0.25">
      <c r="A7644" s="216">
        <v>45678</v>
      </c>
      <c r="B7644" s="217" t="s">
        <v>133</v>
      </c>
      <c r="C7644" s="218">
        <v>0.96079999999999999</v>
      </c>
    </row>
    <row r="7645" spans="1:3" ht="15" customHeight="1" x14ac:dyDescent="0.25">
      <c r="A7645" s="216">
        <v>45679</v>
      </c>
      <c r="B7645" s="217" t="s">
        <v>133</v>
      </c>
      <c r="C7645" s="218">
        <v>0.96850000000000003</v>
      </c>
    </row>
    <row r="7646" spans="1:3" ht="15" customHeight="1" x14ac:dyDescent="0.25">
      <c r="A7646" s="216">
        <v>45680</v>
      </c>
      <c r="B7646" s="217" t="s">
        <v>133</v>
      </c>
      <c r="C7646" s="218">
        <v>0.97629999999999995</v>
      </c>
    </row>
    <row r="7647" spans="1:3" ht="15" customHeight="1" x14ac:dyDescent="0.25">
      <c r="A7647" s="216">
        <v>45681</v>
      </c>
      <c r="B7647" s="217" t="s">
        <v>133</v>
      </c>
      <c r="C7647" s="218">
        <v>0.99950000000000006</v>
      </c>
    </row>
    <row r="7648" spans="1:3" ht="15" customHeight="1" x14ac:dyDescent="0.25">
      <c r="A7648" s="216">
        <v>45684</v>
      </c>
      <c r="B7648" s="217" t="s">
        <v>133</v>
      </c>
      <c r="C7648" s="218">
        <v>1.0072000000000001</v>
      </c>
    </row>
    <row r="7649" spans="1:3" ht="15" customHeight="1" x14ac:dyDescent="0.25">
      <c r="A7649" s="216">
        <v>45685</v>
      </c>
      <c r="B7649" s="217" t="s">
        <v>133</v>
      </c>
      <c r="C7649" s="218">
        <v>1.0148999999999999</v>
      </c>
    </row>
    <row r="7650" spans="1:3" ht="15" customHeight="1" x14ac:dyDescent="0.25">
      <c r="A7650" s="216">
        <v>45686</v>
      </c>
      <c r="B7650" s="217" t="s">
        <v>133</v>
      </c>
      <c r="C7650" s="218">
        <v>1.0226</v>
      </c>
    </row>
    <row r="7651" spans="1:3" ht="15" customHeight="1" x14ac:dyDescent="0.25">
      <c r="A7651" s="216">
        <v>45687</v>
      </c>
      <c r="B7651" s="217" t="s">
        <v>133</v>
      </c>
      <c r="C7651" s="218">
        <v>1.0303</v>
      </c>
    </row>
    <row r="7652" spans="1:3" ht="15" customHeight="1" x14ac:dyDescent="0.25">
      <c r="A7652" s="216">
        <v>45688</v>
      </c>
      <c r="B7652" s="217" t="s">
        <v>133</v>
      </c>
      <c r="C7652" s="218">
        <v>1.0532999999999999</v>
      </c>
    </row>
    <row r="7653" spans="1:3" ht="15" customHeight="1" x14ac:dyDescent="0.25">
      <c r="A7653" s="216">
        <v>45691</v>
      </c>
      <c r="B7653" s="217" t="s">
        <v>133</v>
      </c>
      <c r="C7653" s="218">
        <v>1.0609</v>
      </c>
    </row>
    <row r="7654" spans="1:3" ht="15" customHeight="1" x14ac:dyDescent="0.25">
      <c r="A7654" s="216">
        <v>45692</v>
      </c>
      <c r="B7654" s="217" t="s">
        <v>133</v>
      </c>
      <c r="C7654" s="218">
        <v>1.0685</v>
      </c>
    </row>
    <row r="7655" spans="1:3" ht="15" customHeight="1" x14ac:dyDescent="0.25">
      <c r="A7655" s="216">
        <v>45693</v>
      </c>
      <c r="B7655" s="217" t="s">
        <v>133</v>
      </c>
      <c r="C7655" s="218">
        <v>1.0759000000000001</v>
      </c>
    </row>
    <row r="7656" spans="1:3" ht="15" customHeight="1" x14ac:dyDescent="0.25">
      <c r="A7656" s="216">
        <v>45694</v>
      </c>
      <c r="B7656" s="217" t="s">
        <v>133</v>
      </c>
      <c r="C7656" s="218">
        <v>1.0831999999999999</v>
      </c>
    </row>
    <row r="7657" spans="1:3" ht="15" customHeight="1" x14ac:dyDescent="0.25">
      <c r="A7657" s="216">
        <v>45695</v>
      </c>
      <c r="B7657" s="217" t="s">
        <v>133</v>
      </c>
      <c r="C7657" s="218">
        <v>1.105</v>
      </c>
    </row>
    <row r="7658" spans="1:3" ht="15" customHeight="1" x14ac:dyDescent="0.25">
      <c r="A7658" s="216">
        <v>45698</v>
      </c>
      <c r="B7658" s="217" t="s">
        <v>133</v>
      </c>
      <c r="C7658" s="218">
        <v>1.1123000000000001</v>
      </c>
    </row>
    <row r="7659" spans="1:3" ht="15" customHeight="1" x14ac:dyDescent="0.25">
      <c r="A7659" s="216">
        <v>45699</v>
      </c>
      <c r="B7659" s="217" t="s">
        <v>133</v>
      </c>
      <c r="C7659" s="218">
        <v>1.1194999999999999</v>
      </c>
    </row>
    <row r="7660" spans="1:3" ht="15" customHeight="1" x14ac:dyDescent="0.25">
      <c r="A7660" s="216">
        <v>45700</v>
      </c>
      <c r="B7660" s="217" t="s">
        <v>133</v>
      </c>
      <c r="C7660" s="218">
        <v>1.1267</v>
      </c>
    </row>
    <row r="7661" spans="1:3" ht="15" customHeight="1" x14ac:dyDescent="0.25">
      <c r="A7661" s="216">
        <v>45701</v>
      </c>
      <c r="B7661" s="217" t="s">
        <v>133</v>
      </c>
      <c r="C7661" s="218">
        <v>1.1338999999999999</v>
      </c>
    </row>
    <row r="7662" spans="1:3" ht="15" customHeight="1" x14ac:dyDescent="0.25">
      <c r="A7662" s="216">
        <v>45702</v>
      </c>
      <c r="B7662" s="217" t="s">
        <v>133</v>
      </c>
      <c r="C7662" s="218">
        <v>1.1555</v>
      </c>
    </row>
    <row r="7663" spans="1:3" ht="15" customHeight="1" x14ac:dyDescent="0.25">
      <c r="A7663" s="216">
        <v>45705</v>
      </c>
      <c r="B7663" s="217" t="s">
        <v>133</v>
      </c>
      <c r="C7663" s="218">
        <v>1.1627000000000001</v>
      </c>
    </row>
    <row r="7664" spans="1:3" ht="15" customHeight="1" x14ac:dyDescent="0.25">
      <c r="A7664" s="216">
        <v>45706</v>
      </c>
      <c r="B7664" s="217" t="s">
        <v>133</v>
      </c>
      <c r="C7664" s="218">
        <v>1.1698999999999999</v>
      </c>
    </row>
    <row r="7665" spans="1:3" ht="15" customHeight="1" x14ac:dyDescent="0.25">
      <c r="A7665" s="216">
        <v>45707</v>
      </c>
      <c r="B7665" s="217" t="s">
        <v>133</v>
      </c>
      <c r="C7665" s="218">
        <v>1.1771</v>
      </c>
    </row>
    <row r="7666" spans="1:3" ht="15" customHeight="1" x14ac:dyDescent="0.25">
      <c r="A7666" s="216">
        <v>45708</v>
      </c>
      <c r="B7666" s="217" t="s">
        <v>133</v>
      </c>
      <c r="C7666" s="218">
        <v>1.1842999999999999</v>
      </c>
    </row>
    <row r="7667" spans="1:3" ht="15" customHeight="1" x14ac:dyDescent="0.25">
      <c r="A7667" s="216">
        <v>45709</v>
      </c>
      <c r="B7667" s="217" t="s">
        <v>133</v>
      </c>
      <c r="C7667" s="218">
        <v>1.2058</v>
      </c>
    </row>
    <row r="7668" spans="1:3" ht="15" customHeight="1" x14ac:dyDescent="0.25">
      <c r="A7668" s="216">
        <v>45712</v>
      </c>
      <c r="B7668" s="217" t="s">
        <v>133</v>
      </c>
      <c r="C7668" s="218">
        <v>1.2129000000000001</v>
      </c>
    </row>
    <row r="7669" spans="1:3" ht="15" customHeight="1" x14ac:dyDescent="0.25">
      <c r="A7669" s="216">
        <v>45713</v>
      </c>
      <c r="B7669" s="217" t="s">
        <v>133</v>
      </c>
      <c r="C7669" s="218">
        <v>1.2201</v>
      </c>
    </row>
    <row r="7670" spans="1:3" ht="15" customHeight="1" x14ac:dyDescent="0.25">
      <c r="A7670" s="216">
        <v>45714</v>
      </c>
      <c r="B7670" s="217" t="s">
        <v>133</v>
      </c>
      <c r="C7670" s="218">
        <v>1.2272000000000001</v>
      </c>
    </row>
    <row r="7671" spans="1:3" ht="15" customHeight="1" x14ac:dyDescent="0.25">
      <c r="A7671" s="216">
        <v>45715</v>
      </c>
      <c r="B7671" s="217" t="s">
        <v>133</v>
      </c>
      <c r="C7671" s="218">
        <v>1.2343999999999999</v>
      </c>
    </row>
    <row r="7672" spans="1:3" ht="15" customHeight="1" x14ac:dyDescent="0.25">
      <c r="A7672" s="216">
        <v>45716</v>
      </c>
      <c r="B7672" s="217" t="s">
        <v>133</v>
      </c>
      <c r="C7672" s="218">
        <v>1.2557</v>
      </c>
    </row>
    <row r="7673" spans="1:3" ht="15" customHeight="1" x14ac:dyDescent="0.25">
      <c r="A7673" s="216">
        <v>45719</v>
      </c>
      <c r="B7673" s="217" t="s">
        <v>133</v>
      </c>
      <c r="C7673" s="218">
        <v>1.2627999999999999</v>
      </c>
    </row>
    <row r="7674" spans="1:3" ht="15" customHeight="1" x14ac:dyDescent="0.25">
      <c r="A7674" s="216">
        <v>45720</v>
      </c>
      <c r="B7674" s="217" t="s">
        <v>133</v>
      </c>
      <c r="C7674" s="218">
        <v>1.2699</v>
      </c>
    </row>
    <row r="7675" spans="1:3" ht="15" customHeight="1" x14ac:dyDescent="0.25">
      <c r="A7675" s="216">
        <v>45721</v>
      </c>
      <c r="B7675" s="217" t="s">
        <v>133</v>
      </c>
      <c r="C7675" s="218">
        <v>1.2768999999999999</v>
      </c>
    </row>
    <row r="7676" spans="1:3" ht="15" customHeight="1" x14ac:dyDescent="0.25">
      <c r="A7676" s="216">
        <v>45722</v>
      </c>
      <c r="B7676" s="217" t="s">
        <v>133</v>
      </c>
      <c r="C7676" s="218">
        <v>1.284</v>
      </c>
    </row>
    <row r="7677" spans="1:3" ht="15" customHeight="1" x14ac:dyDescent="0.25">
      <c r="A7677" s="216">
        <v>45723</v>
      </c>
      <c r="B7677" s="217" t="s">
        <v>133</v>
      </c>
      <c r="C7677" s="218">
        <v>1.3050999999999999</v>
      </c>
    </row>
    <row r="7678" spans="1:3" ht="15" customHeight="1" x14ac:dyDescent="0.25">
      <c r="A7678" s="216">
        <v>45726</v>
      </c>
      <c r="B7678" s="217" t="s">
        <v>133</v>
      </c>
      <c r="C7678" s="218">
        <v>1.3122</v>
      </c>
    </row>
    <row r="7679" spans="1:3" ht="15" customHeight="1" x14ac:dyDescent="0.25">
      <c r="A7679" s="216">
        <v>45727</v>
      </c>
      <c r="B7679" s="217" t="s">
        <v>133</v>
      </c>
      <c r="C7679" s="218">
        <v>1.3191999999999999</v>
      </c>
    </row>
    <row r="7680" spans="1:3" ht="15" customHeight="1" x14ac:dyDescent="0.25">
      <c r="A7680" s="216">
        <v>45728</v>
      </c>
      <c r="B7680" s="217" t="s">
        <v>133</v>
      </c>
      <c r="C7680" s="218">
        <v>1.3259000000000001</v>
      </c>
    </row>
    <row r="7681" spans="1:3" ht="15" customHeight="1" x14ac:dyDescent="0.25">
      <c r="A7681" s="216">
        <v>45729</v>
      </c>
      <c r="B7681" s="217" t="s">
        <v>133</v>
      </c>
      <c r="C7681" s="218">
        <v>1.3326</v>
      </c>
    </row>
    <row r="7682" spans="1:3" ht="15" customHeight="1" x14ac:dyDescent="0.25">
      <c r="A7682" s="216">
        <v>45730</v>
      </c>
      <c r="B7682" s="217" t="s">
        <v>133</v>
      </c>
      <c r="C7682" s="218">
        <v>1.3527</v>
      </c>
    </row>
    <row r="7683" spans="1:3" ht="15" customHeight="1" x14ac:dyDescent="0.25">
      <c r="A7683" s="216">
        <v>45733</v>
      </c>
      <c r="B7683" s="217" t="s">
        <v>133</v>
      </c>
      <c r="C7683" s="218">
        <v>1.3593</v>
      </c>
    </row>
    <row r="7684" spans="1:3" ht="15" customHeight="1" x14ac:dyDescent="0.25">
      <c r="A7684" s="216">
        <v>45734</v>
      </c>
      <c r="B7684" s="217" t="s">
        <v>133</v>
      </c>
      <c r="C7684" s="218">
        <v>1.3660000000000001</v>
      </c>
    </row>
    <row r="7685" spans="1:3" ht="15" customHeight="1" x14ac:dyDescent="0.25">
      <c r="A7685" s="216">
        <v>45735</v>
      </c>
      <c r="B7685" s="217" t="s">
        <v>133</v>
      </c>
      <c r="C7685" s="218">
        <v>1.3726</v>
      </c>
    </row>
    <row r="7686" spans="1:3" ht="15" customHeight="1" x14ac:dyDescent="0.25">
      <c r="A7686" s="216">
        <v>45736</v>
      </c>
      <c r="B7686" s="217" t="s">
        <v>133</v>
      </c>
      <c r="C7686" s="218">
        <v>1.3793</v>
      </c>
    </row>
    <row r="7687" spans="1:3" ht="15" customHeight="1" x14ac:dyDescent="0.25">
      <c r="A7687" s="216">
        <v>45737</v>
      </c>
      <c r="B7687" s="217" t="s">
        <v>133</v>
      </c>
      <c r="C7687" s="218">
        <v>1.3992</v>
      </c>
    </row>
    <row r="7688" spans="1:3" ht="15" customHeight="1" x14ac:dyDescent="0.25">
      <c r="A7688" s="216">
        <v>45740</v>
      </c>
      <c r="B7688" s="217" t="s">
        <v>133</v>
      </c>
      <c r="C7688" s="218">
        <v>1.4057999999999999</v>
      </c>
    </row>
    <row r="7689" spans="1:3" ht="15" customHeight="1" x14ac:dyDescent="0.25">
      <c r="A7689" s="216">
        <v>45741</v>
      </c>
      <c r="B7689" s="217" t="s">
        <v>133</v>
      </c>
      <c r="C7689" s="218">
        <v>1.4124000000000001</v>
      </c>
    </row>
    <row r="7690" spans="1:3" ht="15" customHeight="1" x14ac:dyDescent="0.25">
      <c r="A7690" s="216">
        <v>45742</v>
      </c>
      <c r="B7690" s="217" t="s">
        <v>133</v>
      </c>
      <c r="C7690" s="218">
        <v>1.419</v>
      </c>
    </row>
    <row r="7691" spans="1:3" ht="15" customHeight="1" x14ac:dyDescent="0.25">
      <c r="A7691" s="216">
        <v>45743</v>
      </c>
      <c r="B7691" s="217" t="s">
        <v>133</v>
      </c>
      <c r="C7691" s="218">
        <v>1.4257</v>
      </c>
    </row>
    <row r="7692" spans="1:3" ht="15" customHeight="1" x14ac:dyDescent="0.25">
      <c r="A7692" s="216">
        <v>45744</v>
      </c>
      <c r="B7692" s="217" t="s">
        <v>133</v>
      </c>
      <c r="C7692" s="218">
        <v>1.4456</v>
      </c>
    </row>
    <row r="7693" spans="1:3" ht="15" customHeight="1" x14ac:dyDescent="0.25">
      <c r="A7693" s="216">
        <v>45747</v>
      </c>
      <c r="B7693" s="217" t="s">
        <v>133</v>
      </c>
      <c r="C7693" s="218">
        <v>1.4521999999999999</v>
      </c>
    </row>
    <row r="7694" spans="1:3" ht="15" customHeight="1" x14ac:dyDescent="0.25">
      <c r="A7694" s="216">
        <v>45748</v>
      </c>
      <c r="B7694" s="217" t="s">
        <v>133</v>
      </c>
      <c r="C7694" s="218">
        <v>1.4588000000000001</v>
      </c>
    </row>
    <row r="7695" spans="1:3" ht="15" customHeight="1" x14ac:dyDescent="0.25">
      <c r="A7695" s="216">
        <v>45749</v>
      </c>
      <c r="B7695" s="217" t="s">
        <v>133</v>
      </c>
      <c r="C7695" s="218">
        <v>1.4653</v>
      </c>
    </row>
    <row r="7696" spans="1:3" ht="15" customHeight="1" x14ac:dyDescent="0.25">
      <c r="A7696" s="216">
        <v>45750</v>
      </c>
      <c r="B7696" s="217" t="s">
        <v>133</v>
      </c>
      <c r="C7696" s="218">
        <v>1.4719</v>
      </c>
    </row>
    <row r="7697" spans="1:3" ht="15" customHeight="1" x14ac:dyDescent="0.25">
      <c r="A7697" s="216">
        <v>45751</v>
      </c>
      <c r="B7697" s="217" t="s">
        <v>133</v>
      </c>
      <c r="C7697" s="218">
        <v>1.4914000000000001</v>
      </c>
    </row>
    <row r="7698" spans="1:3" ht="15" customHeight="1" x14ac:dyDescent="0.25">
      <c r="A7698" s="216">
        <v>45754</v>
      </c>
      <c r="B7698" s="217" t="s">
        <v>133</v>
      </c>
      <c r="C7698" s="218">
        <v>1.4979</v>
      </c>
    </row>
    <row r="7699" spans="1:3" ht="15" customHeight="1" x14ac:dyDescent="0.25">
      <c r="A7699" s="216">
        <v>45755</v>
      </c>
      <c r="B7699" s="217" t="s">
        <v>133</v>
      </c>
      <c r="C7699" s="218">
        <v>1.5044</v>
      </c>
    </row>
    <row r="7700" spans="1:3" ht="15" customHeight="1" x14ac:dyDescent="0.25">
      <c r="A7700" s="216">
        <v>45756</v>
      </c>
      <c r="B7700" s="217" t="s">
        <v>133</v>
      </c>
      <c r="C7700" s="218">
        <v>1.5108999999999999</v>
      </c>
    </row>
    <row r="7701" spans="1:3" ht="15" customHeight="1" x14ac:dyDescent="0.25">
      <c r="A7701" s="216">
        <v>45757</v>
      </c>
      <c r="B7701" s="217" t="s">
        <v>133</v>
      </c>
      <c r="C7701" s="218">
        <v>1.5174000000000001</v>
      </c>
    </row>
    <row r="7702" spans="1:3" ht="15" customHeight="1" x14ac:dyDescent="0.25">
      <c r="A7702" s="216">
        <v>45758</v>
      </c>
      <c r="B7702" s="217" t="s">
        <v>133</v>
      </c>
      <c r="C7702" s="218">
        <v>1.5367999999999999</v>
      </c>
    </row>
    <row r="7703" spans="1:3" ht="15" customHeight="1" x14ac:dyDescent="0.25">
      <c r="A7703" s="216">
        <v>45761</v>
      </c>
      <c r="B7703" s="217" t="s">
        <v>133</v>
      </c>
      <c r="C7703" s="218">
        <v>1.5431999999999999</v>
      </c>
    </row>
    <row r="7704" spans="1:3" ht="15" customHeight="1" x14ac:dyDescent="0.25">
      <c r="A7704" s="216">
        <v>45762</v>
      </c>
      <c r="B7704" s="217" t="s">
        <v>133</v>
      </c>
      <c r="C7704" s="218">
        <v>1.5497000000000001</v>
      </c>
    </row>
    <row r="7705" spans="1:3" ht="15" customHeight="1" x14ac:dyDescent="0.25">
      <c r="A7705" s="216">
        <v>45763</v>
      </c>
      <c r="B7705" s="217" t="s">
        <v>133</v>
      </c>
      <c r="C7705" s="218">
        <v>1.5562</v>
      </c>
    </row>
    <row r="7706" spans="1:3" ht="15" customHeight="1" x14ac:dyDescent="0.25">
      <c r="A7706" s="216">
        <v>45764</v>
      </c>
      <c r="B7706" s="217" t="s">
        <v>133</v>
      </c>
      <c r="C7706" s="218">
        <v>1.5884</v>
      </c>
    </row>
    <row r="7707" spans="1:3" ht="15" customHeight="1" x14ac:dyDescent="0.25">
      <c r="A7707" s="216">
        <v>45769</v>
      </c>
      <c r="B7707" s="217" t="s">
        <v>133</v>
      </c>
      <c r="C7707" s="218">
        <v>1.5949</v>
      </c>
    </row>
    <row r="7708" spans="1:3" ht="15" customHeight="1" x14ac:dyDescent="0.25">
      <c r="A7708" s="216">
        <v>45770</v>
      </c>
      <c r="B7708" s="217" t="s">
        <v>133</v>
      </c>
      <c r="C7708" s="218">
        <v>1.601</v>
      </c>
    </row>
    <row r="7709" spans="1:3" ht="15" customHeight="1" x14ac:dyDescent="0.25">
      <c r="A7709" s="216">
        <v>45771</v>
      </c>
      <c r="B7709" s="217" t="s">
        <v>133</v>
      </c>
      <c r="C7709" s="218">
        <v>1.6072</v>
      </c>
    </row>
    <row r="7710" spans="1:3" ht="15" customHeight="1" x14ac:dyDescent="0.25">
      <c r="A7710" s="216">
        <v>45772</v>
      </c>
      <c r="B7710" s="217" t="s">
        <v>133</v>
      </c>
      <c r="C7710" s="218">
        <v>1.6254</v>
      </c>
    </row>
    <row r="7711" spans="1:3" ht="15" customHeight="1" x14ac:dyDescent="0.25">
      <c r="A7711" s="216">
        <v>45775</v>
      </c>
      <c r="B7711" s="217" t="s">
        <v>133</v>
      </c>
      <c r="C7711" s="218">
        <v>1.6315</v>
      </c>
    </row>
    <row r="7712" spans="1:3" ht="15" customHeight="1" x14ac:dyDescent="0.25">
      <c r="A7712" s="216">
        <v>45776</v>
      </c>
      <c r="B7712" s="217" t="s">
        <v>133</v>
      </c>
      <c r="C7712" s="218">
        <v>1.6375</v>
      </c>
    </row>
    <row r="7713" spans="1:3" ht="15" customHeight="1" x14ac:dyDescent="0.25">
      <c r="A7713" s="216">
        <v>45777</v>
      </c>
      <c r="B7713" s="217" t="s">
        <v>133</v>
      </c>
      <c r="C7713" s="218">
        <v>1.6495</v>
      </c>
    </row>
    <row r="7714" spans="1:3" ht="15" customHeight="1" x14ac:dyDescent="0.25">
      <c r="A7714" s="216">
        <v>45779</v>
      </c>
      <c r="B7714" s="217" t="s">
        <v>133</v>
      </c>
      <c r="C7714" s="218">
        <v>1.6675</v>
      </c>
    </row>
    <row r="7715" spans="1:3" ht="15" customHeight="1" x14ac:dyDescent="0.25">
      <c r="A7715" s="216">
        <v>45782</v>
      </c>
      <c r="B7715" s="217" t="s">
        <v>133</v>
      </c>
      <c r="C7715" s="218">
        <v>1.6735</v>
      </c>
    </row>
    <row r="7716" spans="1:3" ht="15" customHeight="1" x14ac:dyDescent="0.25">
      <c r="A7716" s="216">
        <v>45783</v>
      </c>
      <c r="B7716" s="217" t="s">
        <v>133</v>
      </c>
      <c r="C7716" s="218">
        <v>1.6795</v>
      </c>
    </row>
    <row r="7717" spans="1:3" ht="15" customHeight="1" x14ac:dyDescent="0.25">
      <c r="A7717" s="216">
        <v>45784</v>
      </c>
      <c r="B7717" s="217" t="s">
        <v>133</v>
      </c>
      <c r="C7717" s="218">
        <v>1.6854</v>
      </c>
    </row>
    <row r="7718" spans="1:3" ht="15" customHeight="1" x14ac:dyDescent="0.25">
      <c r="A7718" s="216">
        <v>45785</v>
      </c>
      <c r="B7718" s="217" t="s">
        <v>133</v>
      </c>
      <c r="C7718" s="218">
        <v>1.6914</v>
      </c>
    </row>
    <row r="7719" spans="1:3" ht="15" customHeight="1" x14ac:dyDescent="0.25">
      <c r="A7719" s="216">
        <v>45786</v>
      </c>
      <c r="B7719" s="217" t="s">
        <v>133</v>
      </c>
      <c r="C7719" s="218">
        <v>1.7091000000000001</v>
      </c>
    </row>
    <row r="7720" spans="1:3" ht="15" customHeight="1" x14ac:dyDescent="0.25">
      <c r="A7720" s="216">
        <v>45789</v>
      </c>
      <c r="B7720" s="217" t="s">
        <v>133</v>
      </c>
      <c r="C7720" s="218">
        <v>1.7151000000000001</v>
      </c>
    </row>
    <row r="7721" spans="1:3" ht="15" customHeight="1" x14ac:dyDescent="0.25">
      <c r="A7721" s="216">
        <v>45790</v>
      </c>
      <c r="B7721" s="217" t="s">
        <v>133</v>
      </c>
      <c r="C7721" s="218">
        <v>1.7210000000000001</v>
      </c>
    </row>
    <row r="7722" spans="1:3" ht="15" customHeight="1" x14ac:dyDescent="0.25">
      <c r="A7722" s="216">
        <v>45791</v>
      </c>
      <c r="B7722" s="217" t="s">
        <v>133</v>
      </c>
      <c r="C7722" s="218">
        <v>1.7269000000000001</v>
      </c>
    </row>
    <row r="7723" spans="1:3" ht="15" customHeight="1" x14ac:dyDescent="0.25">
      <c r="A7723" s="216">
        <v>45792</v>
      </c>
      <c r="B7723" s="217" t="s">
        <v>133</v>
      </c>
      <c r="C7723" s="218">
        <v>1.7327999999999999</v>
      </c>
    </row>
    <row r="7724" spans="1:3" ht="15" customHeight="1" x14ac:dyDescent="0.25">
      <c r="A7724" s="216">
        <v>45793</v>
      </c>
      <c r="B7724" s="217" t="s">
        <v>133</v>
      </c>
      <c r="C7724" s="218">
        <v>1.7505999999999999</v>
      </c>
    </row>
    <row r="7725" spans="1:3" ht="15" customHeight="1" x14ac:dyDescent="0.25">
      <c r="A7725" s="216">
        <v>45796</v>
      </c>
      <c r="B7725" s="217" t="s">
        <v>133</v>
      </c>
      <c r="C7725" s="218">
        <v>1.7565</v>
      </c>
    </row>
    <row r="7726" spans="1:3" ht="15" customHeight="1" x14ac:dyDescent="0.25">
      <c r="A7726" s="216">
        <v>45797</v>
      </c>
      <c r="B7726" s="217" t="s">
        <v>133</v>
      </c>
      <c r="C7726" s="218">
        <v>1.7624</v>
      </c>
    </row>
    <row r="7727" spans="1:3" ht="15" customHeight="1" x14ac:dyDescent="0.25">
      <c r="A7727" s="216">
        <v>45798</v>
      </c>
      <c r="B7727" s="217" t="s">
        <v>133</v>
      </c>
      <c r="C7727" s="218">
        <v>1.7683</v>
      </c>
    </row>
    <row r="7728" spans="1:3" ht="15" customHeight="1" x14ac:dyDescent="0.25">
      <c r="A7728" s="216">
        <v>45799</v>
      </c>
      <c r="B7728" s="217" t="s">
        <v>133</v>
      </c>
      <c r="C7728" s="218">
        <v>1.7742</v>
      </c>
    </row>
    <row r="7729" spans="1:3" ht="15" customHeight="1" x14ac:dyDescent="0.25">
      <c r="A7729" s="216">
        <v>45800</v>
      </c>
      <c r="B7729" s="217" t="s">
        <v>133</v>
      </c>
      <c r="C7729" s="218">
        <v>1.7919</v>
      </c>
    </row>
    <row r="7730" spans="1:3" ht="15" customHeight="1" x14ac:dyDescent="0.25">
      <c r="A7730" s="216">
        <v>45803</v>
      </c>
      <c r="B7730" s="217" t="s">
        <v>133</v>
      </c>
      <c r="C7730" s="218">
        <v>1.7978000000000001</v>
      </c>
    </row>
    <row r="7731" spans="1:3" ht="15" customHeight="1" x14ac:dyDescent="0.25">
      <c r="A7731" s="216">
        <v>45804</v>
      </c>
      <c r="B7731" s="217" t="s">
        <v>133</v>
      </c>
      <c r="C7731" s="218">
        <v>1.8037000000000001</v>
      </c>
    </row>
    <row r="7732" spans="1:3" ht="15" customHeight="1" x14ac:dyDescent="0.25">
      <c r="A7732" s="216">
        <v>45805</v>
      </c>
      <c r="B7732" s="217" t="s">
        <v>133</v>
      </c>
      <c r="C7732" s="218">
        <v>1.8096000000000001</v>
      </c>
    </row>
    <row r="7733" spans="1:3" ht="15" customHeight="1" x14ac:dyDescent="0.25">
      <c r="A7733" s="216">
        <v>45806</v>
      </c>
      <c r="B7733" s="217" t="s">
        <v>133</v>
      </c>
      <c r="C7733" s="218">
        <v>1.8154999999999999</v>
      </c>
    </row>
    <row r="7734" spans="1:3" ht="15" customHeight="1" x14ac:dyDescent="0.25">
      <c r="A7734" s="216">
        <v>45807</v>
      </c>
      <c r="B7734" s="217" t="s">
        <v>133</v>
      </c>
      <c r="C7734" s="218">
        <v>1.8331999999999999</v>
      </c>
    </row>
    <row r="7735" spans="1:3" ht="15" customHeight="1" x14ac:dyDescent="0.25">
      <c r="A7735" s="216">
        <v>45810</v>
      </c>
      <c r="B7735" s="217" t="s">
        <v>133</v>
      </c>
      <c r="C7735" s="218">
        <v>1.8391</v>
      </c>
    </row>
    <row r="7736" spans="1:3" ht="15" customHeight="1" x14ac:dyDescent="0.25">
      <c r="A7736" s="216">
        <v>45811</v>
      </c>
      <c r="B7736" s="217" t="s">
        <v>133</v>
      </c>
      <c r="C7736" s="218">
        <v>1.8449</v>
      </c>
    </row>
    <row r="7737" spans="1:3" ht="15" customHeight="1" x14ac:dyDescent="0.25">
      <c r="A7737" s="216">
        <v>45812</v>
      </c>
      <c r="B7737" s="217" t="s">
        <v>133</v>
      </c>
      <c r="C7737" s="218">
        <v>1.8507</v>
      </c>
    </row>
    <row r="7738" spans="1:3" ht="15" customHeight="1" x14ac:dyDescent="0.25">
      <c r="A7738" s="216">
        <v>45813</v>
      </c>
      <c r="B7738" s="217" t="s">
        <v>133</v>
      </c>
      <c r="C7738" s="218">
        <v>1.8565</v>
      </c>
    </row>
    <row r="7739" spans="1:3" ht="15" customHeight="1" x14ac:dyDescent="0.25">
      <c r="A7739" s="216">
        <v>45814</v>
      </c>
      <c r="B7739" s="217" t="s">
        <v>133</v>
      </c>
      <c r="C7739" s="218">
        <v>1.8738999999999999</v>
      </c>
    </row>
    <row r="7740" spans="1:3" ht="15" customHeight="1" x14ac:dyDescent="0.25">
      <c r="A7740" s="216">
        <v>45817</v>
      </c>
      <c r="B7740" s="217" t="s">
        <v>133</v>
      </c>
      <c r="C7740" s="218">
        <v>1.8795999999999999</v>
      </c>
    </row>
    <row r="7741" spans="1:3" ht="15" customHeight="1" x14ac:dyDescent="0.25">
      <c r="A7741" s="216">
        <v>45818</v>
      </c>
      <c r="B7741" s="217" t="s">
        <v>133</v>
      </c>
      <c r="C7741" s="218">
        <v>1.8854</v>
      </c>
    </row>
    <row r="7742" spans="1:3" ht="15" customHeight="1" x14ac:dyDescent="0.25">
      <c r="A7742" s="216">
        <v>45819</v>
      </c>
      <c r="B7742" s="217" t="s">
        <v>133</v>
      </c>
      <c r="C7742" s="218">
        <v>1.8909</v>
      </c>
    </row>
    <row r="7743" spans="1:3" ht="15" customHeight="1" x14ac:dyDescent="0.25">
      <c r="A7743" s="216">
        <v>45820</v>
      </c>
      <c r="B7743" s="217" t="s">
        <v>133</v>
      </c>
      <c r="C7743" s="218">
        <v>1.8963000000000001</v>
      </c>
    </row>
    <row r="7744" spans="1:3" ht="15" customHeight="1" x14ac:dyDescent="0.25">
      <c r="A7744" s="216">
        <v>45821</v>
      </c>
      <c r="B7744" s="217" t="s">
        <v>133</v>
      </c>
      <c r="C7744" s="218">
        <v>1.9125000000000001</v>
      </c>
    </row>
    <row r="7745" spans="1:3" ht="15" customHeight="1" x14ac:dyDescent="0.25">
      <c r="A7745" s="216">
        <v>45824</v>
      </c>
      <c r="B7745" s="217" t="s">
        <v>133</v>
      </c>
      <c r="C7745" s="218">
        <v>1.9178999999999999</v>
      </c>
    </row>
    <row r="7746" spans="1:3" ht="15" customHeight="1" x14ac:dyDescent="0.25">
      <c r="A7746" s="216">
        <v>45825</v>
      </c>
      <c r="B7746" s="217" t="s">
        <v>133</v>
      </c>
      <c r="C7746" s="218">
        <v>1.9233</v>
      </c>
    </row>
    <row r="7747" spans="1:3" ht="15" customHeight="1" x14ac:dyDescent="0.25">
      <c r="A7747" s="216">
        <v>45826</v>
      </c>
      <c r="B7747" s="217" t="s">
        <v>133</v>
      </c>
      <c r="C7747" s="218">
        <v>1.9286000000000001</v>
      </c>
    </row>
    <row r="7748" spans="1:3" ht="15" customHeight="1" x14ac:dyDescent="0.25">
      <c r="A7748" s="216">
        <v>45827</v>
      </c>
      <c r="B7748" s="217" t="s">
        <v>133</v>
      </c>
      <c r="C7748" s="218">
        <v>1.9339999999999999</v>
      </c>
    </row>
    <row r="7749" spans="1:3" ht="15" customHeight="1" x14ac:dyDescent="0.25">
      <c r="A7749" s="216">
        <v>45828</v>
      </c>
      <c r="B7749" s="217" t="s">
        <v>133</v>
      </c>
      <c r="C7749" s="218">
        <v>1.95</v>
      </c>
    </row>
    <row r="7750" spans="1:3" ht="15" customHeight="1" x14ac:dyDescent="0.25">
      <c r="A7750" s="216">
        <v>45831</v>
      </c>
      <c r="B7750" s="217" t="s">
        <v>133</v>
      </c>
      <c r="C7750" s="218">
        <v>1.9553</v>
      </c>
    </row>
    <row r="7751" spans="1:3" ht="15" customHeight="1" x14ac:dyDescent="0.25">
      <c r="A7751" s="216">
        <v>45832</v>
      </c>
      <c r="B7751" s="217" t="s">
        <v>133</v>
      </c>
      <c r="C7751" s="218">
        <v>1.9607000000000001</v>
      </c>
    </row>
    <row r="7752" spans="1:3" ht="15" customHeight="1" x14ac:dyDescent="0.25">
      <c r="A7752" s="216">
        <v>45833</v>
      </c>
      <c r="B7752" s="217" t="s">
        <v>133</v>
      </c>
      <c r="C7752" s="218">
        <v>1.966</v>
      </c>
    </row>
    <row r="7753" spans="1:3" ht="15" customHeight="1" x14ac:dyDescent="0.25">
      <c r="A7753" s="216">
        <v>45834</v>
      </c>
      <c r="B7753" s="217" t="s">
        <v>133</v>
      </c>
      <c r="C7753" s="218">
        <v>1.9714</v>
      </c>
    </row>
    <row r="7754" spans="1:3" ht="15" customHeight="1" x14ac:dyDescent="0.25">
      <c r="A7754" s="216">
        <v>45835</v>
      </c>
      <c r="B7754" s="217" t="s">
        <v>133</v>
      </c>
      <c r="C7754" s="218">
        <v>1.9875</v>
      </c>
    </row>
    <row r="7755" spans="1:3" ht="15" customHeight="1" x14ac:dyDescent="0.25">
      <c r="A7755" s="216">
        <v>45838</v>
      </c>
      <c r="B7755" s="217" t="s">
        <v>133</v>
      </c>
      <c r="C7755" s="218">
        <v>1.9928999999999999</v>
      </c>
    </row>
    <row r="7756" spans="1:3" ht="15" customHeight="1" x14ac:dyDescent="0.25">
      <c r="A7756" s="216">
        <v>45839</v>
      </c>
      <c r="B7756" s="217" t="s">
        <v>133</v>
      </c>
      <c r="C7756" s="218">
        <v>1.9982</v>
      </c>
    </row>
    <row r="7757" spans="1:3" ht="15" customHeight="1" x14ac:dyDescent="0.25">
      <c r="A7757" s="216">
        <v>45840</v>
      </c>
      <c r="B7757" s="217" t="s">
        <v>133</v>
      </c>
      <c r="C7757" s="218">
        <v>2.0036</v>
      </c>
    </row>
    <row r="7758" spans="1:3" ht="15" customHeight="1" x14ac:dyDescent="0.25">
      <c r="A7758" s="216">
        <v>45841</v>
      </c>
      <c r="B7758" s="217" t="s">
        <v>133</v>
      </c>
      <c r="C7758" s="218">
        <v>2.0089000000000001</v>
      </c>
    </row>
    <row r="7759" spans="1:3" ht="15" customHeight="1" x14ac:dyDescent="0.25">
      <c r="A7759" s="216">
        <v>45842</v>
      </c>
      <c r="B7759" s="217" t="s">
        <v>133</v>
      </c>
      <c r="C7759" s="218">
        <v>2.0247999999999999</v>
      </c>
    </row>
    <row r="7760" spans="1:3" ht="15" customHeight="1" x14ac:dyDescent="0.25">
      <c r="A7760" s="216">
        <v>45845</v>
      </c>
      <c r="B7760" s="217" t="s">
        <v>133</v>
      </c>
      <c r="C7760" s="218">
        <v>2.0301</v>
      </c>
    </row>
    <row r="7761" spans="1:3" ht="15" customHeight="1" x14ac:dyDescent="0.25">
      <c r="A7761" s="216">
        <v>45846</v>
      </c>
      <c r="B7761" s="217" t="s">
        <v>133</v>
      </c>
      <c r="C7761" s="218">
        <v>2.0354000000000001</v>
      </c>
    </row>
    <row r="7762" spans="1:3" ht="15" customHeight="1" x14ac:dyDescent="0.25">
      <c r="A7762" s="216">
        <v>45847</v>
      </c>
      <c r="B7762" s="217" t="s">
        <v>133</v>
      </c>
      <c r="C7762" s="218">
        <v>2.0407000000000002</v>
      </c>
    </row>
    <row r="7763" spans="1:3" ht="15" customHeight="1" x14ac:dyDescent="0.25">
      <c r="A7763" s="216">
        <v>45848</v>
      </c>
      <c r="B7763" s="217" t="s">
        <v>133</v>
      </c>
      <c r="C7763" s="218">
        <v>2.0459999999999998</v>
      </c>
    </row>
    <row r="7764" spans="1:3" ht="15" customHeight="1" x14ac:dyDescent="0.25">
      <c r="A7764" s="216">
        <v>45849</v>
      </c>
      <c r="B7764" s="217" t="s">
        <v>133</v>
      </c>
      <c r="C7764" s="218">
        <v>2.0619000000000001</v>
      </c>
    </row>
    <row r="7765" spans="1:3" ht="15" customHeight="1" x14ac:dyDescent="0.25">
      <c r="A7765" s="216">
        <v>45852</v>
      </c>
      <c r="B7765" s="217" t="s">
        <v>133</v>
      </c>
      <c r="C7765" s="218">
        <v>2.0672000000000001</v>
      </c>
    </row>
    <row r="7766" spans="1:3" ht="15" customHeight="1" x14ac:dyDescent="0.25">
      <c r="A7766" s="216">
        <v>45853</v>
      </c>
      <c r="B7766" s="217" t="s">
        <v>133</v>
      </c>
      <c r="C7766" s="218">
        <v>2.0724999999999998</v>
      </c>
    </row>
    <row r="7767" spans="1:3" ht="15" customHeight="1" x14ac:dyDescent="0.25">
      <c r="A7767" s="216">
        <v>45854</v>
      </c>
      <c r="B7767" s="217" t="s">
        <v>133</v>
      </c>
      <c r="C7767" s="218">
        <v>2.0777999999999999</v>
      </c>
    </row>
    <row r="7768" spans="1:3" ht="15" customHeight="1" x14ac:dyDescent="0.25">
      <c r="A7768" s="216">
        <v>45855</v>
      </c>
      <c r="B7768" s="217" t="s">
        <v>133</v>
      </c>
      <c r="C7768" s="218">
        <v>2.0831</v>
      </c>
    </row>
    <row r="7769" spans="1:3" ht="15" customHeight="1" x14ac:dyDescent="0.25">
      <c r="A7769" s="216">
        <v>45856</v>
      </c>
      <c r="B7769" s="217" t="s">
        <v>133</v>
      </c>
      <c r="C7769" s="218">
        <v>2.0989</v>
      </c>
    </row>
    <row r="7770" spans="1:3" ht="15" customHeight="1" x14ac:dyDescent="0.25">
      <c r="A7770" s="216">
        <v>45859</v>
      </c>
      <c r="B7770" s="217" t="s">
        <v>133</v>
      </c>
      <c r="C7770" s="218">
        <v>2.1042000000000001</v>
      </c>
    </row>
    <row r="7771" spans="1:3" ht="15" customHeight="1" x14ac:dyDescent="0.25">
      <c r="A7771" s="216">
        <v>45860</v>
      </c>
      <c r="B7771" s="217" t="s">
        <v>133</v>
      </c>
      <c r="C7771" s="218">
        <v>2.1095000000000002</v>
      </c>
    </row>
    <row r="7772" spans="1:3" ht="15" customHeight="1" x14ac:dyDescent="0.25">
      <c r="A7772" s="216">
        <v>45861</v>
      </c>
      <c r="B7772" s="217" t="s">
        <v>133</v>
      </c>
      <c r="C7772" s="218">
        <v>2.1147999999999998</v>
      </c>
    </row>
    <row r="7773" spans="1:3" ht="15" customHeight="1" x14ac:dyDescent="0.25">
      <c r="A7773" s="216">
        <v>45862</v>
      </c>
      <c r="B7773" s="217" t="s">
        <v>133</v>
      </c>
      <c r="C7773" s="218">
        <v>2.1200999999999999</v>
      </c>
    </row>
    <row r="7774" spans="1:3" ht="15" customHeight="1" x14ac:dyDescent="0.25">
      <c r="A7774" s="216">
        <v>45863</v>
      </c>
      <c r="B7774" s="217" t="s">
        <v>133</v>
      </c>
      <c r="C7774" s="218">
        <v>2.1358999999999999</v>
      </c>
    </row>
    <row r="7775" spans="1:3" ht="15" customHeight="1" x14ac:dyDescent="0.25">
      <c r="A7775" s="216">
        <v>45866</v>
      </c>
      <c r="B7775" s="217" t="s">
        <v>133</v>
      </c>
      <c r="C7775" s="218">
        <v>2.1412</v>
      </c>
    </row>
    <row r="7776" spans="1:3" ht="15" customHeight="1" x14ac:dyDescent="0.25">
      <c r="A7776" s="216">
        <v>45867</v>
      </c>
      <c r="B7776" s="217" t="s">
        <v>133</v>
      </c>
      <c r="C7776" s="218">
        <v>2.1463999999999999</v>
      </c>
    </row>
    <row r="7777" spans="1:3" ht="15" customHeight="1" x14ac:dyDescent="0.25">
      <c r="A7777" s="216">
        <v>45868</v>
      </c>
      <c r="B7777" s="217" t="s">
        <v>133</v>
      </c>
      <c r="C7777" s="218">
        <v>2.1516999999999999</v>
      </c>
    </row>
    <row r="7778" spans="1:3" ht="15" customHeight="1" x14ac:dyDescent="0.25">
      <c r="A7778" s="216">
        <v>45869</v>
      </c>
      <c r="B7778" s="217" t="s">
        <v>133</v>
      </c>
      <c r="C7778" s="218">
        <v>2.157</v>
      </c>
    </row>
    <row r="7779" spans="1:3" ht="15" customHeight="1" x14ac:dyDescent="0.25">
      <c r="A7779" s="216">
        <v>45870</v>
      </c>
      <c r="B7779" s="217" t="s">
        <v>133</v>
      </c>
      <c r="C7779" s="218">
        <v>2.1728000000000001</v>
      </c>
    </row>
    <row r="7780" spans="1:3" ht="15" customHeight="1" x14ac:dyDescent="0.25">
      <c r="A7780" s="216">
        <v>45873</v>
      </c>
      <c r="B7780" s="217" t="s">
        <v>133</v>
      </c>
      <c r="C7780" s="218">
        <v>2.1781000000000001</v>
      </c>
    </row>
    <row r="7781" spans="1:3" ht="15" customHeight="1" x14ac:dyDescent="0.25">
      <c r="A7781" s="216">
        <v>45874</v>
      </c>
      <c r="B7781" s="217" t="s">
        <v>133</v>
      </c>
      <c r="C7781" s="218">
        <v>2.1833</v>
      </c>
    </row>
    <row r="7782" spans="1:3" ht="15" customHeight="1" x14ac:dyDescent="0.25">
      <c r="A7782" s="216">
        <v>45875</v>
      </c>
      <c r="B7782" s="217" t="s">
        <v>133</v>
      </c>
      <c r="C7782" s="218">
        <v>2.1886000000000001</v>
      </c>
    </row>
    <row r="7783" spans="1:3" ht="15" customHeight="1" x14ac:dyDescent="0.25">
      <c r="A7783" s="216">
        <v>45876</v>
      </c>
      <c r="B7783" s="217" t="s">
        <v>133</v>
      </c>
      <c r="C7783" s="218">
        <v>2.1938</v>
      </c>
    </row>
    <row r="7784" spans="1:3" ht="15" customHeight="1" x14ac:dyDescent="0.25">
      <c r="A7784" s="216">
        <v>45877</v>
      </c>
      <c r="B7784" s="217" t="s">
        <v>133</v>
      </c>
      <c r="C7784" s="218">
        <v>2.2094999999999998</v>
      </c>
    </row>
    <row r="7785" spans="1:3" ht="15" customHeight="1" x14ac:dyDescent="0.25">
      <c r="A7785" s="216">
        <v>45880</v>
      </c>
      <c r="B7785" s="217" t="s">
        <v>133</v>
      </c>
      <c r="C7785" s="218">
        <v>2.2147999999999999</v>
      </c>
    </row>
    <row r="7786" spans="1:3" ht="15" customHeight="1" x14ac:dyDescent="0.25">
      <c r="A7786" s="216">
        <v>45881</v>
      </c>
      <c r="B7786" s="217" t="s">
        <v>133</v>
      </c>
      <c r="C7786" s="218">
        <v>2.2200000000000002</v>
      </c>
    </row>
    <row r="7787" spans="1:3" ht="15" customHeight="1" x14ac:dyDescent="0.25">
      <c r="A7787" s="216">
        <v>45882</v>
      </c>
      <c r="B7787" s="217" t="s">
        <v>133</v>
      </c>
      <c r="C7787" s="218">
        <v>2.2252999999999998</v>
      </c>
    </row>
    <row r="7788" spans="1:3" ht="15" customHeight="1" x14ac:dyDescent="0.25">
      <c r="A7788" s="216">
        <v>45883</v>
      </c>
      <c r="B7788" s="217" t="s">
        <v>133</v>
      </c>
      <c r="C7788" s="218">
        <v>2.2305000000000001</v>
      </c>
    </row>
    <row r="7789" spans="1:3" ht="15" customHeight="1" x14ac:dyDescent="0.25">
      <c r="A7789" s="216">
        <v>45884</v>
      </c>
      <c r="B7789" s="217" t="s">
        <v>133</v>
      </c>
      <c r="C7789" s="218">
        <v>2.2463000000000002</v>
      </c>
    </row>
    <row r="7790" spans="1:3" ht="15" customHeight="1" x14ac:dyDescent="0.25">
      <c r="A7790" s="216">
        <v>45887</v>
      </c>
      <c r="B7790" s="217" t="s">
        <v>133</v>
      </c>
      <c r="C7790" s="218">
        <v>2.2515000000000001</v>
      </c>
    </row>
    <row r="7791" spans="1:3" ht="15" customHeight="1" x14ac:dyDescent="0.25">
      <c r="A7791" s="216">
        <v>45888</v>
      </c>
      <c r="B7791" s="217" t="s">
        <v>133</v>
      </c>
      <c r="C7791" s="218">
        <v>2.2568000000000001</v>
      </c>
    </row>
    <row r="7792" spans="1:3" ht="15" customHeight="1" x14ac:dyDescent="0.25">
      <c r="A7792" s="216">
        <v>45889</v>
      </c>
      <c r="B7792" s="217" t="s">
        <v>133</v>
      </c>
      <c r="C7792" s="218">
        <v>2.262</v>
      </c>
    </row>
    <row r="7793" spans="1:3" ht="15" customHeight="1" x14ac:dyDescent="0.25">
      <c r="A7793" s="216">
        <v>45890</v>
      </c>
      <c r="B7793" s="217" t="s">
        <v>133</v>
      </c>
      <c r="C7793" s="218">
        <v>2.2671999999999999</v>
      </c>
    </row>
    <row r="7794" spans="1:3" ht="15" customHeight="1" x14ac:dyDescent="0.25">
      <c r="A7794" s="216">
        <v>45891</v>
      </c>
      <c r="B7794" s="217" t="s">
        <v>133</v>
      </c>
      <c r="C7794" s="218">
        <v>2.2829999999999999</v>
      </c>
    </row>
    <row r="7795" spans="1:3" ht="15" customHeight="1" x14ac:dyDescent="0.25">
      <c r="A7795" s="216">
        <v>45894</v>
      </c>
      <c r="B7795" s="217" t="s">
        <v>133</v>
      </c>
      <c r="C7795" s="218">
        <v>2.2881999999999998</v>
      </c>
    </row>
    <row r="7796" spans="1:3" ht="15" customHeight="1" x14ac:dyDescent="0.25">
      <c r="A7796" s="216">
        <v>45895</v>
      </c>
      <c r="B7796" s="217" t="s">
        <v>133</v>
      </c>
      <c r="C7796" s="218">
        <v>2.2934000000000001</v>
      </c>
    </row>
    <row r="7797" spans="1:3" ht="15" customHeight="1" x14ac:dyDescent="0.25">
      <c r="A7797" s="216">
        <v>45896</v>
      </c>
      <c r="B7797" s="217" t="s">
        <v>133</v>
      </c>
      <c r="C7797" s="218">
        <v>2.2986</v>
      </c>
    </row>
    <row r="7798" spans="1:3" ht="15" customHeight="1" x14ac:dyDescent="0.25">
      <c r="A7798" s="216">
        <v>45897</v>
      </c>
      <c r="B7798" s="217" t="s">
        <v>133</v>
      </c>
      <c r="C7798" s="218">
        <v>2.3039000000000001</v>
      </c>
    </row>
    <row r="7799" spans="1:3" ht="15" customHeight="1" x14ac:dyDescent="0.25">
      <c r="A7799" s="216">
        <v>45898</v>
      </c>
      <c r="B7799" s="217" t="s">
        <v>133</v>
      </c>
      <c r="C7799" s="218">
        <v>2.3195999999999999</v>
      </c>
    </row>
    <row r="7800" spans="1:3" ht="15" customHeight="1" x14ac:dyDescent="0.25">
      <c r="A7800" s="216">
        <v>45901</v>
      </c>
      <c r="B7800" s="217" t="s">
        <v>133</v>
      </c>
      <c r="C7800" s="218">
        <v>2.3248000000000002</v>
      </c>
    </row>
    <row r="7801" spans="1:3" ht="15" customHeight="1" x14ac:dyDescent="0.25">
      <c r="A7801" s="216">
        <v>45902</v>
      </c>
      <c r="B7801" s="217" t="s">
        <v>133</v>
      </c>
      <c r="C7801" s="218">
        <v>2.33</v>
      </c>
    </row>
    <row r="7802" spans="1:3" ht="15" customHeight="1" x14ac:dyDescent="0.25">
      <c r="A7802" s="216">
        <v>45903</v>
      </c>
      <c r="B7802" s="217" t="s">
        <v>133</v>
      </c>
      <c r="C7802" s="218">
        <v>2.3351999999999999</v>
      </c>
    </row>
    <row r="7803" spans="1:3" ht="15" customHeight="1" x14ac:dyDescent="0.25">
      <c r="A7803" s="216">
        <v>45904</v>
      </c>
      <c r="B7803" s="217" t="s">
        <v>133</v>
      </c>
      <c r="C7803" s="218">
        <v>2.3405</v>
      </c>
    </row>
    <row r="7804" spans="1:3" ht="15" customHeight="1" x14ac:dyDescent="0.25">
      <c r="A7804" s="216">
        <v>45905</v>
      </c>
      <c r="B7804" s="217" t="s">
        <v>133</v>
      </c>
      <c r="C7804" s="218">
        <v>2.3561999999999999</v>
      </c>
    </row>
    <row r="7805" spans="1:3" ht="15" customHeight="1" x14ac:dyDescent="0.25">
      <c r="A7805" s="216">
        <v>45908</v>
      </c>
      <c r="B7805" s="217" t="s">
        <v>133</v>
      </c>
      <c r="C7805" s="218">
        <v>2.3614000000000002</v>
      </c>
    </row>
    <row r="7806" spans="1:3" ht="15" customHeight="1" x14ac:dyDescent="0.25">
      <c r="A7806" s="216">
        <v>45909</v>
      </c>
      <c r="B7806" s="217" t="s">
        <v>133</v>
      </c>
      <c r="C7806" s="218">
        <v>2.3666</v>
      </c>
    </row>
    <row r="7807" spans="1:3" ht="15" customHeight="1" x14ac:dyDescent="0.25">
      <c r="A7807" s="216">
        <v>45910</v>
      </c>
      <c r="B7807" s="217" t="s">
        <v>133</v>
      </c>
      <c r="C7807" s="218">
        <v>2.3717999999999999</v>
      </c>
    </row>
    <row r="7808" spans="1:3" ht="15" customHeight="1" x14ac:dyDescent="0.25">
      <c r="A7808" s="216">
        <v>45911</v>
      </c>
      <c r="B7808" s="217" t="s">
        <v>133</v>
      </c>
      <c r="C7808" s="218">
        <v>2.3771</v>
      </c>
    </row>
    <row r="7809" spans="1:3" ht="15" customHeight="1" x14ac:dyDescent="0.25">
      <c r="A7809" s="216">
        <v>45912</v>
      </c>
      <c r="B7809" s="217" t="s">
        <v>133</v>
      </c>
      <c r="C7809" s="218">
        <v>2.3927</v>
      </c>
    </row>
    <row r="7810" spans="1:3" ht="15" customHeight="1" x14ac:dyDescent="0.25">
      <c r="A7810" s="216">
        <v>45915</v>
      </c>
      <c r="B7810" s="217" t="s">
        <v>133</v>
      </c>
      <c r="C7810" s="218">
        <v>2.3980000000000001</v>
      </c>
    </row>
    <row r="7811" spans="1:3" ht="15" customHeight="1" x14ac:dyDescent="0.25">
      <c r="A7811" s="216">
        <v>45916</v>
      </c>
      <c r="B7811" s="217" t="s">
        <v>133</v>
      </c>
      <c r="C7811" s="218">
        <v>2.4032</v>
      </c>
    </row>
    <row r="7812" spans="1:3" ht="15" customHeight="1" x14ac:dyDescent="0.25">
      <c r="A7812" s="216">
        <v>45917</v>
      </c>
      <c r="B7812" s="217" t="s">
        <v>133</v>
      </c>
      <c r="C7812" s="218">
        <v>2.4083999999999999</v>
      </c>
    </row>
    <row r="7813" spans="1:3" ht="15" customHeight="1" x14ac:dyDescent="0.25">
      <c r="A7813" s="216">
        <v>45918</v>
      </c>
      <c r="B7813" s="217" t="s">
        <v>133</v>
      </c>
      <c r="C7813" s="218">
        <v>2.4136000000000002</v>
      </c>
    </row>
    <row r="7814" spans="1:3" ht="15" customHeight="1" x14ac:dyDescent="0.25">
      <c r="A7814" s="216">
        <v>45919</v>
      </c>
      <c r="B7814" s="217" t="s">
        <v>133</v>
      </c>
      <c r="C7814" s="218">
        <v>2.4293</v>
      </c>
    </row>
    <row r="7815" spans="1:3" ht="15" customHeight="1" x14ac:dyDescent="0.25">
      <c r="A7815" s="216">
        <v>45922</v>
      </c>
      <c r="B7815" s="217" t="s">
        <v>133</v>
      </c>
      <c r="C7815" s="218">
        <v>2.4344999999999999</v>
      </c>
    </row>
    <row r="7816" spans="1:3" ht="15" customHeight="1" x14ac:dyDescent="0.25">
      <c r="A7816" s="216">
        <v>45923</v>
      </c>
      <c r="B7816" s="217" t="s">
        <v>133</v>
      </c>
      <c r="C7816" s="218">
        <v>2.4398</v>
      </c>
    </row>
    <row r="7817" spans="1:3" ht="15" customHeight="1" x14ac:dyDescent="0.25">
      <c r="A7817" s="216">
        <v>45924</v>
      </c>
      <c r="B7817" s="217" t="s">
        <v>133</v>
      </c>
      <c r="C7817" s="218">
        <v>2.4451000000000001</v>
      </c>
    </row>
    <row r="7818" spans="1:3" ht="15" customHeight="1" x14ac:dyDescent="0.25">
      <c r="A7818" s="216">
        <v>45925</v>
      </c>
      <c r="B7818" s="217" t="s">
        <v>133</v>
      </c>
      <c r="C7818" s="218">
        <v>2.4502999999999999</v>
      </c>
    </row>
    <row r="7819" spans="1:3" ht="15" customHeight="1" x14ac:dyDescent="0.25">
      <c r="A7819" s="216">
        <v>45926</v>
      </c>
      <c r="B7819" s="217" t="s">
        <v>133</v>
      </c>
      <c r="C7819" s="218">
        <v>2.4661</v>
      </c>
    </row>
    <row r="7820" spans="1:3" ht="15" customHeight="1" x14ac:dyDescent="0.25">
      <c r="A7820" s="216">
        <v>45929</v>
      </c>
      <c r="B7820" s="217" t="s">
        <v>133</v>
      </c>
      <c r="C7820" s="218">
        <v>2.4712999999999998</v>
      </c>
    </row>
    <row r="7821" spans="1:3" ht="15" customHeight="1" x14ac:dyDescent="0.25">
      <c r="A7821" s="216">
        <v>45930</v>
      </c>
      <c r="B7821" s="217" t="s">
        <v>133</v>
      </c>
      <c r="C7821" s="218">
        <v>2.4765999999999999</v>
      </c>
    </row>
    <row r="7822" spans="1:3" ht="15" customHeight="1" x14ac:dyDescent="0.25">
      <c r="A7822" s="216">
        <v>45566</v>
      </c>
      <c r="B7822" s="217" t="s">
        <v>245</v>
      </c>
      <c r="C7822" s="218">
        <v>1.4800000000000001E-2</v>
      </c>
    </row>
    <row r="7823" spans="1:3" ht="15" customHeight="1" x14ac:dyDescent="0.25">
      <c r="A7823" s="216">
        <v>45567</v>
      </c>
      <c r="B7823" s="217" t="s">
        <v>245</v>
      </c>
      <c r="C7823" s="218">
        <v>2.9600000000000001E-2</v>
      </c>
    </row>
    <row r="7824" spans="1:3" ht="15" customHeight="1" x14ac:dyDescent="0.25">
      <c r="A7824" s="216">
        <v>45568</v>
      </c>
      <c r="B7824" s="217" t="s">
        <v>245</v>
      </c>
      <c r="C7824" s="218">
        <v>4.4400000000000002E-2</v>
      </c>
    </row>
    <row r="7825" spans="1:3" ht="15" customHeight="1" x14ac:dyDescent="0.25">
      <c r="A7825" s="216">
        <v>45569</v>
      </c>
      <c r="B7825" s="217" t="s">
        <v>245</v>
      </c>
      <c r="C7825" s="218">
        <v>8.8800000000000004E-2</v>
      </c>
    </row>
    <row r="7826" spans="1:3" ht="15" customHeight="1" x14ac:dyDescent="0.25">
      <c r="A7826" s="216">
        <v>45572</v>
      </c>
      <c r="B7826" s="217" t="s">
        <v>245</v>
      </c>
      <c r="C7826" s="218">
        <v>0.1036</v>
      </c>
    </row>
    <row r="7827" spans="1:3" ht="15" customHeight="1" x14ac:dyDescent="0.25">
      <c r="A7827" s="216">
        <v>45573</v>
      </c>
      <c r="B7827" s="217" t="s">
        <v>245</v>
      </c>
      <c r="C7827" s="218">
        <v>0.11840000000000001</v>
      </c>
    </row>
    <row r="7828" spans="1:3" ht="15" customHeight="1" x14ac:dyDescent="0.25">
      <c r="A7828" s="216">
        <v>45574</v>
      </c>
      <c r="B7828" s="217" t="s">
        <v>245</v>
      </c>
      <c r="C7828" s="218">
        <v>0.13320000000000001</v>
      </c>
    </row>
    <row r="7829" spans="1:3" ht="15" customHeight="1" x14ac:dyDescent="0.25">
      <c r="A7829" s="216">
        <v>45575</v>
      </c>
      <c r="B7829" s="217" t="s">
        <v>245</v>
      </c>
      <c r="C7829" s="218">
        <v>0.14799999999999999</v>
      </c>
    </row>
    <row r="7830" spans="1:3" ht="15" customHeight="1" x14ac:dyDescent="0.25">
      <c r="A7830" s="216">
        <v>45576</v>
      </c>
      <c r="B7830" s="217" t="s">
        <v>245</v>
      </c>
      <c r="C7830" s="218">
        <v>0.1923</v>
      </c>
    </row>
    <row r="7831" spans="1:3" ht="15" customHeight="1" x14ac:dyDescent="0.25">
      <c r="A7831" s="216">
        <v>45579</v>
      </c>
      <c r="B7831" s="217" t="s">
        <v>245</v>
      </c>
      <c r="C7831" s="218">
        <v>0.20710000000000001</v>
      </c>
    </row>
    <row r="7832" spans="1:3" ht="15" customHeight="1" x14ac:dyDescent="0.25">
      <c r="A7832" s="216">
        <v>45580</v>
      </c>
      <c r="B7832" s="217" t="s">
        <v>245</v>
      </c>
      <c r="C7832" s="218">
        <v>0.222</v>
      </c>
    </row>
    <row r="7833" spans="1:3" ht="15" customHeight="1" x14ac:dyDescent="0.25">
      <c r="A7833" s="216">
        <v>45581</v>
      </c>
      <c r="B7833" s="217" t="s">
        <v>245</v>
      </c>
      <c r="C7833" s="218">
        <v>0.23680000000000001</v>
      </c>
    </row>
    <row r="7834" spans="1:3" ht="15" customHeight="1" x14ac:dyDescent="0.25">
      <c r="A7834" s="216">
        <v>45582</v>
      </c>
      <c r="B7834" s="217" t="s">
        <v>245</v>
      </c>
      <c r="C7834" s="218">
        <v>0.25159999999999999</v>
      </c>
    </row>
    <row r="7835" spans="1:3" ht="15" customHeight="1" x14ac:dyDescent="0.25">
      <c r="A7835" s="216">
        <v>45583</v>
      </c>
      <c r="B7835" s="217" t="s">
        <v>245</v>
      </c>
      <c r="C7835" s="218">
        <v>0.29599999999999999</v>
      </c>
    </row>
    <row r="7836" spans="1:3" ht="15" customHeight="1" x14ac:dyDescent="0.25">
      <c r="A7836" s="216">
        <v>45586</v>
      </c>
      <c r="B7836" s="217" t="s">
        <v>245</v>
      </c>
      <c r="C7836" s="218">
        <v>0.31080000000000002</v>
      </c>
    </row>
    <row r="7837" spans="1:3" ht="15" customHeight="1" x14ac:dyDescent="0.25">
      <c r="A7837" s="216">
        <v>45587</v>
      </c>
      <c r="B7837" s="217" t="s">
        <v>245</v>
      </c>
      <c r="C7837" s="218">
        <v>0.3256</v>
      </c>
    </row>
    <row r="7838" spans="1:3" ht="15" customHeight="1" x14ac:dyDescent="0.25">
      <c r="A7838" s="216">
        <v>45588</v>
      </c>
      <c r="B7838" s="217" t="s">
        <v>245</v>
      </c>
      <c r="C7838" s="218">
        <v>0.34039999999999998</v>
      </c>
    </row>
    <row r="7839" spans="1:3" ht="15" customHeight="1" x14ac:dyDescent="0.25">
      <c r="A7839" s="216">
        <v>45589</v>
      </c>
      <c r="B7839" s="217" t="s">
        <v>245</v>
      </c>
      <c r="C7839" s="218">
        <v>0.35520000000000002</v>
      </c>
    </row>
    <row r="7840" spans="1:3" ht="15" customHeight="1" x14ac:dyDescent="0.25">
      <c r="A7840" s="216">
        <v>45590</v>
      </c>
      <c r="B7840" s="217" t="s">
        <v>245</v>
      </c>
      <c r="C7840" s="218">
        <v>0.39960000000000001</v>
      </c>
    </row>
    <row r="7841" spans="1:3" ht="15" customHeight="1" x14ac:dyDescent="0.25">
      <c r="A7841" s="216">
        <v>45593</v>
      </c>
      <c r="B7841" s="217" t="s">
        <v>245</v>
      </c>
      <c r="C7841" s="218">
        <v>0.41449999999999998</v>
      </c>
    </row>
    <row r="7842" spans="1:3" ht="15" customHeight="1" x14ac:dyDescent="0.25">
      <c r="A7842" s="216">
        <v>45594</v>
      </c>
      <c r="B7842" s="217" t="s">
        <v>245</v>
      </c>
      <c r="C7842" s="218">
        <v>0.42930000000000001</v>
      </c>
    </row>
    <row r="7843" spans="1:3" ht="15" customHeight="1" x14ac:dyDescent="0.25">
      <c r="A7843" s="216">
        <v>45595</v>
      </c>
      <c r="B7843" s="217" t="s">
        <v>245</v>
      </c>
      <c r="C7843" s="218">
        <v>0.44409999999999999</v>
      </c>
    </row>
    <row r="7844" spans="1:3" ht="15" customHeight="1" x14ac:dyDescent="0.25">
      <c r="A7844" s="216">
        <v>45596</v>
      </c>
      <c r="B7844" s="217" t="s">
        <v>245</v>
      </c>
      <c r="C7844" s="218">
        <v>0.45900000000000002</v>
      </c>
    </row>
    <row r="7845" spans="1:3" ht="15" customHeight="1" x14ac:dyDescent="0.25">
      <c r="A7845" s="216">
        <v>45597</v>
      </c>
      <c r="B7845" s="217" t="s">
        <v>245</v>
      </c>
      <c r="C7845" s="218">
        <v>0.50329999999999997</v>
      </c>
    </row>
    <row r="7846" spans="1:3" ht="15" customHeight="1" x14ac:dyDescent="0.25">
      <c r="A7846" s="216">
        <v>45600</v>
      </c>
      <c r="B7846" s="217" t="s">
        <v>245</v>
      </c>
      <c r="C7846" s="218">
        <v>0.5181</v>
      </c>
    </row>
    <row r="7847" spans="1:3" ht="15" customHeight="1" x14ac:dyDescent="0.25">
      <c r="A7847" s="216">
        <v>45601</v>
      </c>
      <c r="B7847" s="217" t="s">
        <v>245</v>
      </c>
      <c r="C7847" s="218">
        <v>0.53290000000000004</v>
      </c>
    </row>
    <row r="7848" spans="1:3" ht="15" customHeight="1" x14ac:dyDescent="0.25">
      <c r="A7848" s="216">
        <v>45602</v>
      </c>
      <c r="B7848" s="217" t="s">
        <v>245</v>
      </c>
      <c r="C7848" s="218">
        <v>0.54759999999999998</v>
      </c>
    </row>
    <row r="7849" spans="1:3" ht="15" customHeight="1" x14ac:dyDescent="0.25">
      <c r="A7849" s="216">
        <v>45603</v>
      </c>
      <c r="B7849" s="217" t="s">
        <v>245</v>
      </c>
      <c r="C7849" s="218">
        <v>0.56220000000000003</v>
      </c>
    </row>
    <row r="7850" spans="1:3" ht="15" customHeight="1" x14ac:dyDescent="0.25">
      <c r="A7850" s="216">
        <v>45604</v>
      </c>
      <c r="B7850" s="217" t="s">
        <v>245</v>
      </c>
      <c r="C7850" s="218">
        <v>0.60570000000000002</v>
      </c>
    </row>
    <row r="7851" spans="1:3" ht="15" customHeight="1" x14ac:dyDescent="0.25">
      <c r="A7851" s="216">
        <v>45607</v>
      </c>
      <c r="B7851" s="217" t="s">
        <v>245</v>
      </c>
      <c r="C7851" s="218">
        <v>0.62009999999999998</v>
      </c>
    </row>
    <row r="7852" spans="1:3" ht="15" customHeight="1" x14ac:dyDescent="0.25">
      <c r="A7852" s="216">
        <v>45608</v>
      </c>
      <c r="B7852" s="217" t="s">
        <v>245</v>
      </c>
      <c r="C7852" s="218">
        <v>0.63460000000000005</v>
      </c>
    </row>
    <row r="7853" spans="1:3" ht="15" customHeight="1" x14ac:dyDescent="0.25">
      <c r="A7853" s="216">
        <v>45609</v>
      </c>
      <c r="B7853" s="217" t="s">
        <v>245</v>
      </c>
      <c r="C7853" s="218">
        <v>0.64900000000000002</v>
      </c>
    </row>
    <row r="7854" spans="1:3" ht="15" customHeight="1" x14ac:dyDescent="0.25">
      <c r="A7854" s="216">
        <v>45610</v>
      </c>
      <c r="B7854" s="217" t="s">
        <v>245</v>
      </c>
      <c r="C7854" s="218">
        <v>0.66349999999999998</v>
      </c>
    </row>
    <row r="7855" spans="1:3" ht="15" customHeight="1" x14ac:dyDescent="0.25">
      <c r="A7855" s="216">
        <v>45611</v>
      </c>
      <c r="B7855" s="217" t="s">
        <v>245</v>
      </c>
      <c r="C7855" s="218">
        <v>0.70669999999999999</v>
      </c>
    </row>
    <row r="7856" spans="1:3" ht="15" customHeight="1" x14ac:dyDescent="0.25">
      <c r="A7856" s="216">
        <v>45614</v>
      </c>
      <c r="B7856" s="217" t="s">
        <v>245</v>
      </c>
      <c r="C7856" s="218">
        <v>0.72109999999999996</v>
      </c>
    </row>
    <row r="7857" spans="1:3" ht="15" customHeight="1" x14ac:dyDescent="0.25">
      <c r="A7857" s="216">
        <v>45615</v>
      </c>
      <c r="B7857" s="217" t="s">
        <v>245</v>
      </c>
      <c r="C7857" s="218">
        <v>0.73540000000000005</v>
      </c>
    </row>
    <row r="7858" spans="1:3" ht="15" customHeight="1" x14ac:dyDescent="0.25">
      <c r="A7858" s="216">
        <v>45616</v>
      </c>
      <c r="B7858" s="217" t="s">
        <v>245</v>
      </c>
      <c r="C7858" s="218">
        <v>0.74980000000000002</v>
      </c>
    </row>
    <row r="7859" spans="1:3" ht="15" customHeight="1" x14ac:dyDescent="0.25">
      <c r="A7859" s="216">
        <v>45617</v>
      </c>
      <c r="B7859" s="217" t="s">
        <v>245</v>
      </c>
      <c r="C7859" s="218">
        <v>0.76419999999999999</v>
      </c>
    </row>
    <row r="7860" spans="1:3" ht="15" customHeight="1" x14ac:dyDescent="0.25">
      <c r="A7860" s="216">
        <v>45618</v>
      </c>
      <c r="B7860" s="217" t="s">
        <v>245</v>
      </c>
      <c r="C7860" s="218">
        <v>0.80720000000000003</v>
      </c>
    </row>
    <row r="7861" spans="1:3" ht="15" customHeight="1" x14ac:dyDescent="0.25">
      <c r="A7861" s="216">
        <v>45621</v>
      </c>
      <c r="B7861" s="217" t="s">
        <v>245</v>
      </c>
      <c r="C7861" s="218">
        <v>0.8216</v>
      </c>
    </row>
    <row r="7862" spans="1:3" ht="15" customHeight="1" x14ac:dyDescent="0.25">
      <c r="A7862" s="216">
        <v>45622</v>
      </c>
      <c r="B7862" s="217" t="s">
        <v>245</v>
      </c>
      <c r="C7862" s="218">
        <v>0.83599999999999997</v>
      </c>
    </row>
    <row r="7863" spans="1:3" ht="15" customHeight="1" x14ac:dyDescent="0.25">
      <c r="A7863" s="216">
        <v>45623</v>
      </c>
      <c r="B7863" s="217" t="s">
        <v>245</v>
      </c>
      <c r="C7863" s="218">
        <v>0.85040000000000004</v>
      </c>
    </row>
    <row r="7864" spans="1:3" ht="15" customHeight="1" x14ac:dyDescent="0.25">
      <c r="A7864" s="216">
        <v>45624</v>
      </c>
      <c r="B7864" s="217" t="s">
        <v>245</v>
      </c>
      <c r="C7864" s="218">
        <v>0.86480000000000001</v>
      </c>
    </row>
    <row r="7865" spans="1:3" ht="15" customHeight="1" x14ac:dyDescent="0.25">
      <c r="A7865" s="216">
        <v>45625</v>
      </c>
      <c r="B7865" s="217" t="s">
        <v>245</v>
      </c>
      <c r="C7865" s="218">
        <v>0.90790000000000004</v>
      </c>
    </row>
    <row r="7866" spans="1:3" ht="15" customHeight="1" x14ac:dyDescent="0.25">
      <c r="A7866" s="216">
        <v>45628</v>
      </c>
      <c r="B7866" s="217" t="s">
        <v>245</v>
      </c>
      <c r="C7866" s="218">
        <v>0.92220000000000002</v>
      </c>
    </row>
    <row r="7867" spans="1:3" ht="15" customHeight="1" x14ac:dyDescent="0.25">
      <c r="A7867" s="216">
        <v>45629</v>
      </c>
      <c r="B7867" s="217" t="s">
        <v>245</v>
      </c>
      <c r="C7867" s="218">
        <v>0.9365</v>
      </c>
    </row>
    <row r="7868" spans="1:3" ht="15" customHeight="1" x14ac:dyDescent="0.25">
      <c r="A7868" s="216">
        <v>45630</v>
      </c>
      <c r="B7868" s="217" t="s">
        <v>245</v>
      </c>
      <c r="C7868" s="218">
        <v>0.95089999999999997</v>
      </c>
    </row>
    <row r="7869" spans="1:3" ht="15" customHeight="1" x14ac:dyDescent="0.25">
      <c r="A7869" s="216">
        <v>45631</v>
      </c>
      <c r="B7869" s="217" t="s">
        <v>245</v>
      </c>
      <c r="C7869" s="218">
        <v>0.96519999999999995</v>
      </c>
    </row>
    <row r="7870" spans="1:3" ht="15" customHeight="1" x14ac:dyDescent="0.25">
      <c r="A7870" s="216">
        <v>45632</v>
      </c>
      <c r="B7870" s="217" t="s">
        <v>245</v>
      </c>
      <c r="C7870" s="218">
        <v>1.0082</v>
      </c>
    </row>
    <row r="7871" spans="1:3" ht="15" customHeight="1" x14ac:dyDescent="0.25">
      <c r="A7871" s="216">
        <v>45635</v>
      </c>
      <c r="B7871" s="217" t="s">
        <v>245</v>
      </c>
      <c r="C7871" s="218">
        <v>1.0226</v>
      </c>
    </row>
    <row r="7872" spans="1:3" ht="15" customHeight="1" x14ac:dyDescent="0.25">
      <c r="A7872" s="216">
        <v>45636</v>
      </c>
      <c r="B7872" s="217" t="s">
        <v>245</v>
      </c>
      <c r="C7872" s="218">
        <v>1.0368999999999999</v>
      </c>
    </row>
    <row r="7873" spans="1:3" ht="15" customHeight="1" x14ac:dyDescent="0.25">
      <c r="A7873" s="216">
        <v>45637</v>
      </c>
      <c r="B7873" s="217" t="s">
        <v>245</v>
      </c>
      <c r="C7873" s="218">
        <v>1.0512999999999999</v>
      </c>
    </row>
    <row r="7874" spans="1:3" ht="15" customHeight="1" x14ac:dyDescent="0.25">
      <c r="A7874" s="216">
        <v>45638</v>
      </c>
      <c r="B7874" s="217" t="s">
        <v>245</v>
      </c>
      <c r="C7874" s="218">
        <v>1.0656000000000001</v>
      </c>
    </row>
    <row r="7875" spans="1:3" ht="15" customHeight="1" x14ac:dyDescent="0.25">
      <c r="A7875" s="216">
        <v>45639</v>
      </c>
      <c r="B7875" s="217" t="s">
        <v>245</v>
      </c>
      <c r="C7875" s="218">
        <v>1.1087</v>
      </c>
    </row>
    <row r="7876" spans="1:3" ht="15" customHeight="1" x14ac:dyDescent="0.25">
      <c r="A7876" s="216">
        <v>45642</v>
      </c>
      <c r="B7876" s="217" t="s">
        <v>245</v>
      </c>
      <c r="C7876" s="218">
        <v>1.1231</v>
      </c>
    </row>
    <row r="7877" spans="1:3" ht="15" customHeight="1" x14ac:dyDescent="0.25">
      <c r="A7877" s="216">
        <v>45643</v>
      </c>
      <c r="B7877" s="217" t="s">
        <v>245</v>
      </c>
      <c r="C7877" s="218">
        <v>1.1374</v>
      </c>
    </row>
    <row r="7878" spans="1:3" ht="15" customHeight="1" x14ac:dyDescent="0.25">
      <c r="A7878" s="216">
        <v>45644</v>
      </c>
      <c r="B7878" s="217" t="s">
        <v>245</v>
      </c>
      <c r="C7878" s="218">
        <v>1.1517999999999999</v>
      </c>
    </row>
    <row r="7879" spans="1:3" ht="15" customHeight="1" x14ac:dyDescent="0.25">
      <c r="A7879" s="216">
        <v>45645</v>
      </c>
      <c r="B7879" s="217" t="s">
        <v>245</v>
      </c>
      <c r="C7879" s="218">
        <v>1.1661999999999999</v>
      </c>
    </row>
    <row r="7880" spans="1:3" ht="15" customHeight="1" x14ac:dyDescent="0.25">
      <c r="A7880" s="216">
        <v>45646</v>
      </c>
      <c r="B7880" s="217" t="s">
        <v>245</v>
      </c>
      <c r="C7880" s="218">
        <v>1.2093</v>
      </c>
    </row>
    <row r="7881" spans="1:3" ht="15" customHeight="1" x14ac:dyDescent="0.25">
      <c r="A7881" s="216">
        <v>45649</v>
      </c>
      <c r="B7881" s="217" t="s">
        <v>245</v>
      </c>
      <c r="C7881" s="218">
        <v>1.2237</v>
      </c>
    </row>
    <row r="7882" spans="1:3" ht="15" customHeight="1" x14ac:dyDescent="0.25">
      <c r="A7882" s="216">
        <v>45650</v>
      </c>
      <c r="B7882" s="217" t="s">
        <v>245</v>
      </c>
      <c r="C7882" s="218">
        <v>1.238</v>
      </c>
    </row>
    <row r="7883" spans="1:3" ht="15" customHeight="1" x14ac:dyDescent="0.25">
      <c r="A7883" s="216">
        <v>45651</v>
      </c>
      <c r="B7883" s="217" t="s">
        <v>245</v>
      </c>
      <c r="C7883" s="218">
        <v>1.2524</v>
      </c>
    </row>
    <row r="7884" spans="1:3" ht="15" customHeight="1" x14ac:dyDescent="0.25">
      <c r="A7884" s="216">
        <v>45652</v>
      </c>
      <c r="B7884" s="217" t="s">
        <v>245</v>
      </c>
      <c r="C7884" s="218">
        <v>1.2667999999999999</v>
      </c>
    </row>
    <row r="7885" spans="1:3" ht="15" customHeight="1" x14ac:dyDescent="0.25">
      <c r="A7885" s="216">
        <v>45653</v>
      </c>
      <c r="B7885" s="217" t="s">
        <v>245</v>
      </c>
      <c r="C7885" s="218">
        <v>1.31</v>
      </c>
    </row>
    <row r="7886" spans="1:3" ht="15" customHeight="1" x14ac:dyDescent="0.25">
      <c r="A7886" s="216">
        <v>45656</v>
      </c>
      <c r="B7886" s="217" t="s">
        <v>245</v>
      </c>
      <c r="C7886" s="218">
        <v>1.3244</v>
      </c>
    </row>
    <row r="7887" spans="1:3" ht="15" customHeight="1" x14ac:dyDescent="0.25">
      <c r="A7887" s="216">
        <v>45657</v>
      </c>
      <c r="B7887" s="217" t="s">
        <v>245</v>
      </c>
      <c r="C7887" s="218">
        <v>1.3388</v>
      </c>
    </row>
    <row r="7888" spans="1:3" ht="15" customHeight="1" x14ac:dyDescent="0.25">
      <c r="A7888" s="216">
        <v>45659</v>
      </c>
      <c r="B7888" s="217" t="s">
        <v>245</v>
      </c>
      <c r="C7888" s="218">
        <v>1.3675999999999999</v>
      </c>
    </row>
    <row r="7889" spans="1:3" ht="15" customHeight="1" x14ac:dyDescent="0.25">
      <c r="A7889" s="216">
        <v>45660</v>
      </c>
      <c r="B7889" s="217" t="s">
        <v>245</v>
      </c>
      <c r="C7889" s="218">
        <v>1.4106000000000001</v>
      </c>
    </row>
    <row r="7890" spans="1:3" ht="15" customHeight="1" x14ac:dyDescent="0.25">
      <c r="A7890" s="216">
        <v>45663</v>
      </c>
      <c r="B7890" s="217" t="s">
        <v>245</v>
      </c>
      <c r="C7890" s="218">
        <v>1.4249000000000001</v>
      </c>
    </row>
    <row r="7891" spans="1:3" ht="15" customHeight="1" x14ac:dyDescent="0.25">
      <c r="A7891" s="216">
        <v>45664</v>
      </c>
      <c r="B7891" s="217" t="s">
        <v>245</v>
      </c>
      <c r="C7891" s="218">
        <v>1.4393</v>
      </c>
    </row>
    <row r="7892" spans="1:3" ht="15" customHeight="1" x14ac:dyDescent="0.25">
      <c r="A7892" s="216">
        <v>45665</v>
      </c>
      <c r="B7892" s="217" t="s">
        <v>245</v>
      </c>
      <c r="C7892" s="218">
        <v>1.4536</v>
      </c>
    </row>
    <row r="7893" spans="1:3" ht="15" customHeight="1" x14ac:dyDescent="0.25">
      <c r="A7893" s="216">
        <v>45666</v>
      </c>
      <c r="B7893" s="217" t="s">
        <v>245</v>
      </c>
      <c r="C7893" s="218">
        <v>1.4679</v>
      </c>
    </row>
    <row r="7894" spans="1:3" ht="15" customHeight="1" x14ac:dyDescent="0.25">
      <c r="A7894" s="216">
        <v>45667</v>
      </c>
      <c r="B7894" s="217" t="s">
        <v>245</v>
      </c>
      <c r="C7894" s="218">
        <v>1.5108999999999999</v>
      </c>
    </row>
    <row r="7895" spans="1:3" ht="15" customHeight="1" x14ac:dyDescent="0.25">
      <c r="A7895" s="216">
        <v>45670</v>
      </c>
      <c r="B7895" s="217" t="s">
        <v>245</v>
      </c>
      <c r="C7895" s="218">
        <v>1.5251999999999999</v>
      </c>
    </row>
    <row r="7896" spans="1:3" ht="15" customHeight="1" x14ac:dyDescent="0.25">
      <c r="A7896" s="216">
        <v>45671</v>
      </c>
      <c r="B7896" s="217" t="s">
        <v>245</v>
      </c>
      <c r="C7896" s="218">
        <v>1.5395000000000001</v>
      </c>
    </row>
    <row r="7897" spans="1:3" ht="15" customHeight="1" x14ac:dyDescent="0.25">
      <c r="A7897" s="216">
        <v>45672</v>
      </c>
      <c r="B7897" s="217" t="s">
        <v>245</v>
      </c>
      <c r="C7897" s="218">
        <v>1.5538000000000001</v>
      </c>
    </row>
    <row r="7898" spans="1:3" ht="15" customHeight="1" x14ac:dyDescent="0.25">
      <c r="A7898" s="216">
        <v>45673</v>
      </c>
      <c r="B7898" s="217" t="s">
        <v>245</v>
      </c>
      <c r="C7898" s="218">
        <v>1.5681</v>
      </c>
    </row>
    <row r="7899" spans="1:3" ht="15" customHeight="1" x14ac:dyDescent="0.25">
      <c r="A7899" s="216">
        <v>45674</v>
      </c>
      <c r="B7899" s="217" t="s">
        <v>245</v>
      </c>
      <c r="C7899" s="218">
        <v>1.611</v>
      </c>
    </row>
    <row r="7900" spans="1:3" ht="15" customHeight="1" x14ac:dyDescent="0.25">
      <c r="A7900" s="216">
        <v>45677</v>
      </c>
      <c r="B7900" s="217" t="s">
        <v>245</v>
      </c>
      <c r="C7900" s="218">
        <v>1.6253</v>
      </c>
    </row>
    <row r="7901" spans="1:3" ht="15" customHeight="1" x14ac:dyDescent="0.25">
      <c r="A7901" s="216">
        <v>45678</v>
      </c>
      <c r="B7901" s="217" t="s">
        <v>245</v>
      </c>
      <c r="C7901" s="218">
        <v>1.6395999999999999</v>
      </c>
    </row>
    <row r="7902" spans="1:3" ht="15" customHeight="1" x14ac:dyDescent="0.25">
      <c r="A7902" s="216">
        <v>45679</v>
      </c>
      <c r="B7902" s="217" t="s">
        <v>245</v>
      </c>
      <c r="C7902" s="218">
        <v>1.6538999999999999</v>
      </c>
    </row>
    <row r="7903" spans="1:3" ht="15" customHeight="1" x14ac:dyDescent="0.25">
      <c r="A7903" s="216">
        <v>45680</v>
      </c>
      <c r="B7903" s="217" t="s">
        <v>245</v>
      </c>
      <c r="C7903" s="218">
        <v>1.6681999999999999</v>
      </c>
    </row>
    <row r="7904" spans="1:3" ht="15" customHeight="1" x14ac:dyDescent="0.25">
      <c r="A7904" s="216">
        <v>45681</v>
      </c>
      <c r="B7904" s="217" t="s">
        <v>245</v>
      </c>
      <c r="C7904" s="218">
        <v>1.7111000000000001</v>
      </c>
    </row>
    <row r="7905" spans="1:3" ht="15" customHeight="1" x14ac:dyDescent="0.25">
      <c r="A7905" s="216">
        <v>45684</v>
      </c>
      <c r="B7905" s="217" t="s">
        <v>245</v>
      </c>
      <c r="C7905" s="218">
        <v>1.7254</v>
      </c>
    </row>
    <row r="7906" spans="1:3" ht="15" customHeight="1" x14ac:dyDescent="0.25">
      <c r="A7906" s="216">
        <v>45685</v>
      </c>
      <c r="B7906" s="217" t="s">
        <v>245</v>
      </c>
      <c r="C7906" s="218">
        <v>1.7397</v>
      </c>
    </row>
    <row r="7907" spans="1:3" ht="15" customHeight="1" x14ac:dyDescent="0.25">
      <c r="A7907" s="216">
        <v>45686</v>
      </c>
      <c r="B7907" s="217" t="s">
        <v>245</v>
      </c>
      <c r="C7907" s="218">
        <v>1.754</v>
      </c>
    </row>
    <row r="7908" spans="1:3" ht="15" customHeight="1" x14ac:dyDescent="0.25">
      <c r="A7908" s="216">
        <v>45687</v>
      </c>
      <c r="B7908" s="217" t="s">
        <v>245</v>
      </c>
      <c r="C7908" s="218">
        <v>1.7684</v>
      </c>
    </row>
    <row r="7909" spans="1:3" ht="15" customHeight="1" x14ac:dyDescent="0.25">
      <c r="A7909" s="216">
        <v>45688</v>
      </c>
      <c r="B7909" s="217" t="s">
        <v>245</v>
      </c>
      <c r="C7909" s="218">
        <v>1.8110999999999999</v>
      </c>
    </row>
    <row r="7910" spans="1:3" ht="15" customHeight="1" x14ac:dyDescent="0.25">
      <c r="A7910" s="216">
        <v>45691</v>
      </c>
      <c r="B7910" s="217" t="s">
        <v>245</v>
      </c>
      <c r="C7910" s="218">
        <v>1.8252999999999999</v>
      </c>
    </row>
    <row r="7911" spans="1:3" ht="15" customHeight="1" x14ac:dyDescent="0.25">
      <c r="A7911" s="216">
        <v>45692</v>
      </c>
      <c r="B7911" s="217" t="s">
        <v>245</v>
      </c>
      <c r="C7911" s="218">
        <v>1.8394999999999999</v>
      </c>
    </row>
    <row r="7912" spans="1:3" ht="15" customHeight="1" x14ac:dyDescent="0.25">
      <c r="A7912" s="216">
        <v>45693</v>
      </c>
      <c r="B7912" s="217" t="s">
        <v>245</v>
      </c>
      <c r="C7912" s="218">
        <v>1.8535999999999999</v>
      </c>
    </row>
    <row r="7913" spans="1:3" ht="15" customHeight="1" x14ac:dyDescent="0.25">
      <c r="A7913" s="216">
        <v>45694</v>
      </c>
      <c r="B7913" s="217" t="s">
        <v>245</v>
      </c>
      <c r="C7913" s="218">
        <v>1.8674999999999999</v>
      </c>
    </row>
    <row r="7914" spans="1:3" ht="15" customHeight="1" x14ac:dyDescent="0.25">
      <c r="A7914" s="216">
        <v>45695</v>
      </c>
      <c r="B7914" s="217" t="s">
        <v>245</v>
      </c>
      <c r="C7914" s="218">
        <v>1.909</v>
      </c>
    </row>
    <row r="7915" spans="1:3" ht="15" customHeight="1" x14ac:dyDescent="0.25">
      <c r="A7915" s="216">
        <v>45698</v>
      </c>
      <c r="B7915" s="217" t="s">
        <v>245</v>
      </c>
      <c r="C7915" s="218">
        <v>1.9229000000000001</v>
      </c>
    </row>
    <row r="7916" spans="1:3" ht="15" customHeight="1" x14ac:dyDescent="0.25">
      <c r="A7916" s="216">
        <v>45699</v>
      </c>
      <c r="B7916" s="217" t="s">
        <v>245</v>
      </c>
      <c r="C7916" s="218">
        <v>1.9368000000000001</v>
      </c>
    </row>
    <row r="7917" spans="1:3" ht="15" customHeight="1" x14ac:dyDescent="0.25">
      <c r="A7917" s="216">
        <v>45700</v>
      </c>
      <c r="B7917" s="217" t="s">
        <v>245</v>
      </c>
      <c r="C7917" s="218">
        <v>1.9505999999999999</v>
      </c>
    </row>
    <row r="7918" spans="1:3" ht="15" customHeight="1" x14ac:dyDescent="0.25">
      <c r="A7918" s="216">
        <v>45701</v>
      </c>
      <c r="B7918" s="217" t="s">
        <v>245</v>
      </c>
      <c r="C7918" s="218">
        <v>1.9644999999999999</v>
      </c>
    </row>
    <row r="7919" spans="1:3" ht="15" customHeight="1" x14ac:dyDescent="0.25">
      <c r="A7919" s="216">
        <v>45702</v>
      </c>
      <c r="B7919" s="217" t="s">
        <v>245</v>
      </c>
      <c r="C7919" s="218">
        <v>2.0057999999999998</v>
      </c>
    </row>
    <row r="7920" spans="1:3" ht="15" customHeight="1" x14ac:dyDescent="0.25">
      <c r="A7920" s="216">
        <v>45705</v>
      </c>
      <c r="B7920" s="217" t="s">
        <v>245</v>
      </c>
      <c r="C7920" s="218">
        <v>2.0196000000000001</v>
      </c>
    </row>
    <row r="7921" spans="1:3" ht="15" customHeight="1" x14ac:dyDescent="0.25">
      <c r="A7921" s="216">
        <v>45706</v>
      </c>
      <c r="B7921" s="217" t="s">
        <v>245</v>
      </c>
      <c r="C7921" s="218">
        <v>2.0335000000000001</v>
      </c>
    </row>
    <row r="7922" spans="1:3" ht="15" customHeight="1" x14ac:dyDescent="0.25">
      <c r="A7922" s="216">
        <v>45707</v>
      </c>
      <c r="B7922" s="217" t="s">
        <v>245</v>
      </c>
      <c r="C7922" s="218">
        <v>2.0472999999999999</v>
      </c>
    </row>
    <row r="7923" spans="1:3" ht="15" customHeight="1" x14ac:dyDescent="0.25">
      <c r="A7923" s="216">
        <v>45708</v>
      </c>
      <c r="B7923" s="217" t="s">
        <v>245</v>
      </c>
      <c r="C7923" s="218">
        <v>2.0611000000000002</v>
      </c>
    </row>
    <row r="7924" spans="1:3" ht="15" customHeight="1" x14ac:dyDescent="0.25">
      <c r="A7924" s="216">
        <v>45709</v>
      </c>
      <c r="B7924" s="217" t="s">
        <v>245</v>
      </c>
      <c r="C7924" s="218">
        <v>2.1023000000000001</v>
      </c>
    </row>
    <row r="7925" spans="1:3" ht="15" customHeight="1" x14ac:dyDescent="0.25">
      <c r="A7925" s="216">
        <v>45712</v>
      </c>
      <c r="B7925" s="217" t="s">
        <v>245</v>
      </c>
      <c r="C7925" s="218">
        <v>2.1160000000000001</v>
      </c>
    </row>
    <row r="7926" spans="1:3" ht="15" customHeight="1" x14ac:dyDescent="0.25">
      <c r="A7926" s="216">
        <v>45713</v>
      </c>
      <c r="B7926" s="217" t="s">
        <v>245</v>
      </c>
      <c r="C7926" s="218">
        <v>2.1297999999999999</v>
      </c>
    </row>
    <row r="7927" spans="1:3" ht="15" customHeight="1" x14ac:dyDescent="0.25">
      <c r="A7927" s="216">
        <v>45714</v>
      </c>
      <c r="B7927" s="217" t="s">
        <v>245</v>
      </c>
      <c r="C7927" s="218">
        <v>2.1435</v>
      </c>
    </row>
    <row r="7928" spans="1:3" ht="15" customHeight="1" x14ac:dyDescent="0.25">
      <c r="A7928" s="216">
        <v>45715</v>
      </c>
      <c r="B7928" s="217" t="s">
        <v>245</v>
      </c>
      <c r="C7928" s="218">
        <v>2.1573000000000002</v>
      </c>
    </row>
    <row r="7929" spans="1:3" ht="15" customHeight="1" x14ac:dyDescent="0.25">
      <c r="A7929" s="216">
        <v>45716</v>
      </c>
      <c r="B7929" s="217" t="s">
        <v>245</v>
      </c>
      <c r="C7929" s="218">
        <v>2.1983999999999999</v>
      </c>
    </row>
    <row r="7930" spans="1:3" ht="15" customHeight="1" x14ac:dyDescent="0.25">
      <c r="A7930" s="216">
        <v>45719</v>
      </c>
      <c r="B7930" s="217" t="s">
        <v>245</v>
      </c>
      <c r="C7930" s="218">
        <v>2.2121</v>
      </c>
    </row>
    <row r="7931" spans="1:3" ht="15" customHeight="1" x14ac:dyDescent="0.25">
      <c r="A7931" s="216">
        <v>45720</v>
      </c>
      <c r="B7931" s="217" t="s">
        <v>245</v>
      </c>
      <c r="C7931" s="218">
        <v>2.2258</v>
      </c>
    </row>
    <row r="7932" spans="1:3" ht="15" customHeight="1" x14ac:dyDescent="0.25">
      <c r="A7932" s="216">
        <v>45721</v>
      </c>
      <c r="B7932" s="217" t="s">
        <v>245</v>
      </c>
      <c r="C7932" s="218">
        <v>2.2395</v>
      </c>
    </row>
    <row r="7933" spans="1:3" ht="15" customHeight="1" x14ac:dyDescent="0.25">
      <c r="A7933" s="216">
        <v>45722</v>
      </c>
      <c r="B7933" s="217" t="s">
        <v>245</v>
      </c>
      <c r="C7933" s="218">
        <v>2.2532000000000001</v>
      </c>
    </row>
    <row r="7934" spans="1:3" ht="15" customHeight="1" x14ac:dyDescent="0.25">
      <c r="A7934" s="216">
        <v>45723</v>
      </c>
      <c r="B7934" s="217" t="s">
        <v>245</v>
      </c>
      <c r="C7934" s="218">
        <v>2.2942999999999998</v>
      </c>
    </row>
    <row r="7935" spans="1:3" ht="15" customHeight="1" x14ac:dyDescent="0.25">
      <c r="A7935" s="216">
        <v>45726</v>
      </c>
      <c r="B7935" s="217" t="s">
        <v>245</v>
      </c>
      <c r="C7935" s="218">
        <v>2.3079999999999998</v>
      </c>
    </row>
    <row r="7936" spans="1:3" ht="15" customHeight="1" x14ac:dyDescent="0.25">
      <c r="A7936" s="216">
        <v>45727</v>
      </c>
      <c r="B7936" s="217" t="s">
        <v>245</v>
      </c>
      <c r="C7936" s="218">
        <v>2.3216999999999999</v>
      </c>
    </row>
    <row r="7937" spans="1:3" ht="15" customHeight="1" x14ac:dyDescent="0.25">
      <c r="A7937" s="216">
        <v>45728</v>
      </c>
      <c r="B7937" s="217" t="s">
        <v>245</v>
      </c>
      <c r="C7937" s="218">
        <v>2.3353999999999999</v>
      </c>
    </row>
    <row r="7938" spans="1:3" ht="15" customHeight="1" x14ac:dyDescent="0.25">
      <c r="A7938" s="216">
        <v>45729</v>
      </c>
      <c r="B7938" s="217" t="s">
        <v>245</v>
      </c>
      <c r="C7938" s="218">
        <v>2.3490000000000002</v>
      </c>
    </row>
    <row r="7939" spans="1:3" ht="15" customHeight="1" x14ac:dyDescent="0.25">
      <c r="A7939" s="216">
        <v>45730</v>
      </c>
      <c r="B7939" s="217" t="s">
        <v>245</v>
      </c>
      <c r="C7939" s="218">
        <v>2.3900999999999999</v>
      </c>
    </row>
    <row r="7940" spans="1:3" ht="15" customHeight="1" x14ac:dyDescent="0.25">
      <c r="A7940" s="216">
        <v>45733</v>
      </c>
      <c r="B7940" s="217" t="s">
        <v>245</v>
      </c>
      <c r="C7940" s="218">
        <v>2.4037999999999999</v>
      </c>
    </row>
    <row r="7941" spans="1:3" ht="15" customHeight="1" x14ac:dyDescent="0.25">
      <c r="A7941" s="216">
        <v>45734</v>
      </c>
      <c r="B7941" s="217" t="s">
        <v>245</v>
      </c>
      <c r="C7941" s="218">
        <v>2.4175</v>
      </c>
    </row>
    <row r="7942" spans="1:3" ht="15" customHeight="1" x14ac:dyDescent="0.25">
      <c r="A7942" s="216">
        <v>45735</v>
      </c>
      <c r="B7942" s="217" t="s">
        <v>245</v>
      </c>
      <c r="C7942" s="218">
        <v>2.4312</v>
      </c>
    </row>
    <row r="7943" spans="1:3" ht="15" customHeight="1" x14ac:dyDescent="0.25">
      <c r="A7943" s="216">
        <v>45736</v>
      </c>
      <c r="B7943" s="217" t="s">
        <v>245</v>
      </c>
      <c r="C7943" s="218">
        <v>2.4449000000000001</v>
      </c>
    </row>
    <row r="7944" spans="1:3" ht="15" customHeight="1" x14ac:dyDescent="0.25">
      <c r="A7944" s="216">
        <v>45737</v>
      </c>
      <c r="B7944" s="217" t="s">
        <v>245</v>
      </c>
      <c r="C7944" s="218">
        <v>2.4860000000000002</v>
      </c>
    </row>
    <row r="7945" spans="1:3" ht="15" customHeight="1" x14ac:dyDescent="0.25">
      <c r="A7945" s="216">
        <v>45740</v>
      </c>
      <c r="B7945" s="217" t="s">
        <v>245</v>
      </c>
      <c r="C7945" s="218">
        <v>2.4996999999999998</v>
      </c>
    </row>
    <row r="7946" spans="1:3" ht="15" customHeight="1" x14ac:dyDescent="0.25">
      <c r="A7946" s="216">
        <v>45741</v>
      </c>
      <c r="B7946" s="217" t="s">
        <v>245</v>
      </c>
      <c r="C7946" s="218">
        <v>2.5133999999999999</v>
      </c>
    </row>
    <row r="7947" spans="1:3" ht="15" customHeight="1" x14ac:dyDescent="0.25">
      <c r="A7947" s="216">
        <v>45742</v>
      </c>
      <c r="B7947" s="217" t="s">
        <v>245</v>
      </c>
      <c r="C7947" s="218">
        <v>2.5270999999999999</v>
      </c>
    </row>
    <row r="7948" spans="1:3" ht="15" customHeight="1" x14ac:dyDescent="0.25">
      <c r="A7948" s="216">
        <v>45743</v>
      </c>
      <c r="B7948" s="217" t="s">
        <v>245</v>
      </c>
      <c r="C7948" s="218">
        <v>2.5407999999999999</v>
      </c>
    </row>
    <row r="7949" spans="1:3" ht="15" customHeight="1" x14ac:dyDescent="0.25">
      <c r="A7949" s="216">
        <v>45744</v>
      </c>
      <c r="B7949" s="217" t="s">
        <v>245</v>
      </c>
      <c r="C7949" s="218">
        <v>2.5819000000000001</v>
      </c>
    </row>
    <row r="7950" spans="1:3" ht="15" customHeight="1" x14ac:dyDescent="0.25">
      <c r="A7950" s="216">
        <v>45747</v>
      </c>
      <c r="B7950" s="217" t="s">
        <v>245</v>
      </c>
      <c r="C7950" s="218">
        <v>2.5956999999999999</v>
      </c>
    </row>
    <row r="7951" spans="1:3" ht="15" customHeight="1" x14ac:dyDescent="0.25">
      <c r="A7951" s="216">
        <v>45748</v>
      </c>
      <c r="B7951" s="217" t="s">
        <v>245</v>
      </c>
      <c r="C7951" s="218">
        <v>2.6093000000000002</v>
      </c>
    </row>
    <row r="7952" spans="1:3" ht="15" customHeight="1" x14ac:dyDescent="0.25">
      <c r="A7952" s="216">
        <v>45749</v>
      </c>
      <c r="B7952" s="217" t="s">
        <v>245</v>
      </c>
      <c r="C7952" s="218">
        <v>2.6229</v>
      </c>
    </row>
    <row r="7953" spans="1:3" ht="15" customHeight="1" x14ac:dyDescent="0.25">
      <c r="A7953" s="216">
        <v>45750</v>
      </c>
      <c r="B7953" s="217" t="s">
        <v>245</v>
      </c>
      <c r="C7953" s="218">
        <v>2.6366000000000001</v>
      </c>
    </row>
    <row r="7954" spans="1:3" ht="15" customHeight="1" x14ac:dyDescent="0.25">
      <c r="A7954" s="216">
        <v>45751</v>
      </c>
      <c r="B7954" s="217" t="s">
        <v>245</v>
      </c>
      <c r="C7954" s="218">
        <v>2.6775000000000002</v>
      </c>
    </row>
    <row r="7955" spans="1:3" ht="15" customHeight="1" x14ac:dyDescent="0.25">
      <c r="A7955" s="216">
        <v>45754</v>
      </c>
      <c r="B7955" s="217" t="s">
        <v>245</v>
      </c>
      <c r="C7955" s="218">
        <v>2.6911999999999998</v>
      </c>
    </row>
    <row r="7956" spans="1:3" ht="15" customHeight="1" x14ac:dyDescent="0.25">
      <c r="A7956" s="216">
        <v>45755</v>
      </c>
      <c r="B7956" s="217" t="s">
        <v>245</v>
      </c>
      <c r="C7956" s="218">
        <v>2.7048000000000001</v>
      </c>
    </row>
    <row r="7957" spans="1:3" ht="15" customHeight="1" x14ac:dyDescent="0.25">
      <c r="A7957" s="216">
        <v>45756</v>
      </c>
      <c r="B7957" s="217" t="s">
        <v>245</v>
      </c>
      <c r="C7957" s="218">
        <v>2.7185000000000001</v>
      </c>
    </row>
    <row r="7958" spans="1:3" ht="15" customHeight="1" x14ac:dyDescent="0.25">
      <c r="A7958" s="216">
        <v>45757</v>
      </c>
      <c r="B7958" s="217" t="s">
        <v>245</v>
      </c>
      <c r="C7958" s="218">
        <v>2.7321</v>
      </c>
    </row>
    <row r="7959" spans="1:3" ht="15" customHeight="1" x14ac:dyDescent="0.25">
      <c r="A7959" s="216">
        <v>45758</v>
      </c>
      <c r="B7959" s="217" t="s">
        <v>245</v>
      </c>
      <c r="C7959" s="218">
        <v>2.7730000000000001</v>
      </c>
    </row>
    <row r="7960" spans="1:3" ht="15" customHeight="1" x14ac:dyDescent="0.25">
      <c r="A7960" s="216">
        <v>45761</v>
      </c>
      <c r="B7960" s="217" t="s">
        <v>245</v>
      </c>
      <c r="C7960" s="218">
        <v>2.7866</v>
      </c>
    </row>
    <row r="7961" spans="1:3" ht="15" customHeight="1" x14ac:dyDescent="0.25">
      <c r="A7961" s="216">
        <v>45762</v>
      </c>
      <c r="B7961" s="217" t="s">
        <v>245</v>
      </c>
      <c r="C7961" s="218">
        <v>2.8003</v>
      </c>
    </row>
    <row r="7962" spans="1:3" ht="15" customHeight="1" x14ac:dyDescent="0.25">
      <c r="A7962" s="216">
        <v>45763</v>
      </c>
      <c r="B7962" s="217" t="s">
        <v>245</v>
      </c>
      <c r="C7962" s="218">
        <v>2.8138999999999998</v>
      </c>
    </row>
    <row r="7963" spans="1:3" ht="15" customHeight="1" x14ac:dyDescent="0.25">
      <c r="A7963" s="216">
        <v>45764</v>
      </c>
      <c r="B7963" s="217" t="s">
        <v>245</v>
      </c>
      <c r="C7963" s="218">
        <v>2.8820000000000001</v>
      </c>
    </row>
    <row r="7964" spans="1:3" ht="15" customHeight="1" x14ac:dyDescent="0.25">
      <c r="A7964" s="216">
        <v>45769</v>
      </c>
      <c r="B7964" s="217" t="s">
        <v>245</v>
      </c>
      <c r="C7964" s="218">
        <v>2.8956</v>
      </c>
    </row>
    <row r="7965" spans="1:3" ht="15" customHeight="1" x14ac:dyDescent="0.25">
      <c r="A7965" s="216">
        <v>45770</v>
      </c>
      <c r="B7965" s="217" t="s">
        <v>245</v>
      </c>
      <c r="C7965" s="218">
        <v>2.9091999999999998</v>
      </c>
    </row>
    <row r="7966" spans="1:3" ht="15" customHeight="1" x14ac:dyDescent="0.25">
      <c r="A7966" s="216">
        <v>45771</v>
      </c>
      <c r="B7966" s="217" t="s">
        <v>245</v>
      </c>
      <c r="C7966" s="218">
        <v>2.9228999999999998</v>
      </c>
    </row>
    <row r="7967" spans="1:3" ht="15" customHeight="1" x14ac:dyDescent="0.25">
      <c r="A7967" s="216">
        <v>45772</v>
      </c>
      <c r="B7967" s="217" t="s">
        <v>245</v>
      </c>
      <c r="C7967" s="218">
        <v>2.9638</v>
      </c>
    </row>
    <row r="7968" spans="1:3" ht="15" customHeight="1" x14ac:dyDescent="0.25">
      <c r="A7968" s="216">
        <v>45775</v>
      </c>
      <c r="B7968" s="217" t="s">
        <v>245</v>
      </c>
      <c r="C7968" s="218">
        <v>2.9773999999999998</v>
      </c>
    </row>
    <row r="7969" spans="1:3" ht="15" customHeight="1" x14ac:dyDescent="0.25">
      <c r="A7969" s="216">
        <v>45776</v>
      </c>
      <c r="B7969" s="217" t="s">
        <v>245</v>
      </c>
      <c r="C7969" s="218">
        <v>2.9910000000000001</v>
      </c>
    </row>
    <row r="7970" spans="1:3" ht="15" customHeight="1" x14ac:dyDescent="0.25">
      <c r="A7970" s="216">
        <v>45777</v>
      </c>
      <c r="B7970" s="217" t="s">
        <v>245</v>
      </c>
      <c r="C7970" s="218">
        <v>3.0047000000000001</v>
      </c>
    </row>
    <row r="7971" spans="1:3" ht="15" customHeight="1" x14ac:dyDescent="0.25">
      <c r="A7971" s="216">
        <v>45778</v>
      </c>
      <c r="B7971" s="217" t="s">
        <v>245</v>
      </c>
      <c r="C7971" s="218">
        <v>3.0183</v>
      </c>
    </row>
    <row r="7972" spans="1:3" ht="15" customHeight="1" x14ac:dyDescent="0.25">
      <c r="A7972" s="216">
        <v>45779</v>
      </c>
      <c r="B7972" s="217" t="s">
        <v>245</v>
      </c>
      <c r="C7972" s="218">
        <v>3.0728</v>
      </c>
    </row>
    <row r="7973" spans="1:3" ht="15" customHeight="1" x14ac:dyDescent="0.25">
      <c r="A7973" s="216">
        <v>45783</v>
      </c>
      <c r="B7973" s="217" t="s">
        <v>245</v>
      </c>
      <c r="C7973" s="218">
        <v>3.0863999999999998</v>
      </c>
    </row>
    <row r="7974" spans="1:3" ht="15" customHeight="1" x14ac:dyDescent="0.25">
      <c r="A7974" s="216">
        <v>45784</v>
      </c>
      <c r="B7974" s="217" t="s">
        <v>245</v>
      </c>
      <c r="C7974" s="218">
        <v>3.0998999999999999</v>
      </c>
    </row>
    <row r="7975" spans="1:3" ht="15" customHeight="1" x14ac:dyDescent="0.25">
      <c r="A7975" s="216">
        <v>45785</v>
      </c>
      <c r="B7975" s="217" t="s">
        <v>245</v>
      </c>
      <c r="C7975" s="218">
        <v>3.1132</v>
      </c>
    </row>
    <row r="7976" spans="1:3" ht="15" customHeight="1" x14ac:dyDescent="0.25">
      <c r="A7976" s="216">
        <v>45786</v>
      </c>
      <c r="B7976" s="217" t="s">
        <v>245</v>
      </c>
      <c r="C7976" s="218">
        <v>3.153</v>
      </c>
    </row>
    <row r="7977" spans="1:3" ht="15" customHeight="1" x14ac:dyDescent="0.25">
      <c r="A7977" s="216">
        <v>45789</v>
      </c>
      <c r="B7977" s="217" t="s">
        <v>245</v>
      </c>
      <c r="C7977" s="218">
        <v>3.1663000000000001</v>
      </c>
    </row>
    <row r="7978" spans="1:3" ht="15" customHeight="1" x14ac:dyDescent="0.25">
      <c r="A7978" s="216">
        <v>45790</v>
      </c>
      <c r="B7978" s="217" t="s">
        <v>245</v>
      </c>
      <c r="C7978" s="218">
        <v>3.1796000000000002</v>
      </c>
    </row>
    <row r="7979" spans="1:3" ht="15" customHeight="1" x14ac:dyDescent="0.25">
      <c r="A7979" s="216">
        <v>45791</v>
      </c>
      <c r="B7979" s="217" t="s">
        <v>245</v>
      </c>
      <c r="C7979" s="218">
        <v>3.1928999999999998</v>
      </c>
    </row>
    <row r="7980" spans="1:3" ht="15" customHeight="1" x14ac:dyDescent="0.25">
      <c r="A7980" s="216">
        <v>45792</v>
      </c>
      <c r="B7980" s="217" t="s">
        <v>245</v>
      </c>
      <c r="C7980" s="218">
        <v>3.206</v>
      </c>
    </row>
    <row r="7981" spans="1:3" ht="15" customHeight="1" x14ac:dyDescent="0.25">
      <c r="A7981" s="216">
        <v>45793</v>
      </c>
      <c r="B7981" s="217" t="s">
        <v>245</v>
      </c>
      <c r="C7981" s="218">
        <v>3.2454000000000001</v>
      </c>
    </row>
    <row r="7982" spans="1:3" ht="15" customHeight="1" x14ac:dyDescent="0.25">
      <c r="A7982" s="216">
        <v>45796</v>
      </c>
      <c r="B7982" s="217" t="s">
        <v>245</v>
      </c>
      <c r="C7982" s="218">
        <v>3.2585999999999999</v>
      </c>
    </row>
    <row r="7983" spans="1:3" ht="15" customHeight="1" x14ac:dyDescent="0.25">
      <c r="A7983" s="216">
        <v>45797</v>
      </c>
      <c r="B7983" s="217" t="s">
        <v>245</v>
      </c>
      <c r="C7983" s="218">
        <v>3.2717999999999998</v>
      </c>
    </row>
    <row r="7984" spans="1:3" ht="15" customHeight="1" x14ac:dyDescent="0.25">
      <c r="A7984" s="216">
        <v>45798</v>
      </c>
      <c r="B7984" s="217" t="s">
        <v>245</v>
      </c>
      <c r="C7984" s="218">
        <v>3.2848999999999999</v>
      </c>
    </row>
    <row r="7985" spans="1:3" ht="15" customHeight="1" x14ac:dyDescent="0.25">
      <c r="A7985" s="216">
        <v>45799</v>
      </c>
      <c r="B7985" s="217" t="s">
        <v>245</v>
      </c>
      <c r="C7985" s="218">
        <v>3.2980999999999998</v>
      </c>
    </row>
    <row r="7986" spans="1:3" ht="15" customHeight="1" x14ac:dyDescent="0.25">
      <c r="A7986" s="216">
        <v>45800</v>
      </c>
      <c r="B7986" s="217" t="s">
        <v>245</v>
      </c>
      <c r="C7986" s="218">
        <v>3.3508</v>
      </c>
    </row>
    <row r="7987" spans="1:3" ht="15" customHeight="1" x14ac:dyDescent="0.25">
      <c r="A7987" s="216">
        <v>45804</v>
      </c>
      <c r="B7987" s="217" t="s">
        <v>245</v>
      </c>
      <c r="C7987" s="218">
        <v>3.3639000000000001</v>
      </c>
    </row>
    <row r="7988" spans="1:3" ht="15" customHeight="1" x14ac:dyDescent="0.25">
      <c r="A7988" s="216">
        <v>45805</v>
      </c>
      <c r="B7988" s="217" t="s">
        <v>245</v>
      </c>
      <c r="C7988" s="218">
        <v>3.3771</v>
      </c>
    </row>
    <row r="7989" spans="1:3" ht="15" customHeight="1" x14ac:dyDescent="0.25">
      <c r="A7989" s="216">
        <v>45806</v>
      </c>
      <c r="B7989" s="217" t="s">
        <v>245</v>
      </c>
      <c r="C7989" s="218">
        <v>3.3902999999999999</v>
      </c>
    </row>
    <row r="7990" spans="1:3" ht="15" customHeight="1" x14ac:dyDescent="0.25">
      <c r="A7990" s="216">
        <v>45807</v>
      </c>
      <c r="B7990" s="217" t="s">
        <v>245</v>
      </c>
      <c r="C7990" s="218">
        <v>3.4298000000000002</v>
      </c>
    </row>
    <row r="7991" spans="1:3" ht="15" customHeight="1" x14ac:dyDescent="0.25">
      <c r="A7991" s="216">
        <v>45810</v>
      </c>
      <c r="B7991" s="217" t="s">
        <v>245</v>
      </c>
      <c r="C7991" s="218">
        <v>3.4430000000000001</v>
      </c>
    </row>
    <row r="7992" spans="1:3" ht="15" customHeight="1" x14ac:dyDescent="0.25">
      <c r="A7992" s="216">
        <v>45811</v>
      </c>
      <c r="B7992" s="217" t="s">
        <v>245</v>
      </c>
      <c r="C7992" s="218">
        <v>3.4561000000000002</v>
      </c>
    </row>
    <row r="7993" spans="1:3" ht="15" customHeight="1" x14ac:dyDescent="0.25">
      <c r="A7993" s="216">
        <v>45812</v>
      </c>
      <c r="B7993" s="217" t="s">
        <v>245</v>
      </c>
      <c r="C7993" s="218">
        <v>3.4691999999999998</v>
      </c>
    </row>
    <row r="7994" spans="1:3" ht="15" customHeight="1" x14ac:dyDescent="0.25">
      <c r="A7994" s="216">
        <v>45813</v>
      </c>
      <c r="B7994" s="217" t="s">
        <v>245</v>
      </c>
      <c r="C7994" s="218">
        <v>3.4823</v>
      </c>
    </row>
    <row r="7995" spans="1:3" ht="15" customHeight="1" x14ac:dyDescent="0.25">
      <c r="A7995" s="216">
        <v>45814</v>
      </c>
      <c r="B7995" s="217" t="s">
        <v>245</v>
      </c>
      <c r="C7995" s="218">
        <v>3.5215000000000001</v>
      </c>
    </row>
    <row r="7996" spans="1:3" ht="15" customHeight="1" x14ac:dyDescent="0.25">
      <c r="A7996" s="216">
        <v>45817</v>
      </c>
      <c r="B7996" s="217" t="s">
        <v>245</v>
      </c>
      <c r="C7996" s="218">
        <v>3.5346000000000002</v>
      </c>
    </row>
    <row r="7997" spans="1:3" ht="15" customHeight="1" x14ac:dyDescent="0.25">
      <c r="A7997" s="216">
        <v>45818</v>
      </c>
      <c r="B7997" s="217" t="s">
        <v>245</v>
      </c>
      <c r="C7997" s="218">
        <v>3.5476999999999999</v>
      </c>
    </row>
    <row r="7998" spans="1:3" ht="15" customHeight="1" x14ac:dyDescent="0.25">
      <c r="A7998" s="216">
        <v>45819</v>
      </c>
      <c r="B7998" s="217" t="s">
        <v>245</v>
      </c>
      <c r="C7998" s="218">
        <v>3.5608</v>
      </c>
    </row>
    <row r="7999" spans="1:3" ht="15" customHeight="1" x14ac:dyDescent="0.25">
      <c r="A7999" s="216">
        <v>45820</v>
      </c>
      <c r="B7999" s="217" t="s">
        <v>245</v>
      </c>
      <c r="C7999" s="218">
        <v>3.5739000000000001</v>
      </c>
    </row>
    <row r="8000" spans="1:3" ht="15" customHeight="1" x14ac:dyDescent="0.25">
      <c r="A8000" s="216">
        <v>45821</v>
      </c>
      <c r="B8000" s="217" t="s">
        <v>245</v>
      </c>
      <c r="C8000" s="218">
        <v>3.6133000000000002</v>
      </c>
    </row>
    <row r="8001" spans="1:3" ht="15" customHeight="1" x14ac:dyDescent="0.25">
      <c r="A8001" s="216">
        <v>45824</v>
      </c>
      <c r="B8001" s="217" t="s">
        <v>245</v>
      </c>
      <c r="C8001" s="218">
        <v>3.6263999999999998</v>
      </c>
    </row>
    <row r="8002" spans="1:3" ht="15" customHeight="1" x14ac:dyDescent="0.25">
      <c r="A8002" s="216">
        <v>45825</v>
      </c>
      <c r="B8002" s="217" t="s">
        <v>245</v>
      </c>
      <c r="C8002" s="218">
        <v>3.6395</v>
      </c>
    </row>
    <row r="8003" spans="1:3" ht="15" customHeight="1" x14ac:dyDescent="0.25">
      <c r="A8003" s="216">
        <v>45826</v>
      </c>
      <c r="B8003" s="217" t="s">
        <v>245</v>
      </c>
      <c r="C8003" s="218">
        <v>3.6526000000000001</v>
      </c>
    </row>
    <row r="8004" spans="1:3" ht="15" customHeight="1" x14ac:dyDescent="0.25">
      <c r="A8004" s="216">
        <v>45827</v>
      </c>
      <c r="B8004" s="217" t="s">
        <v>245</v>
      </c>
      <c r="C8004" s="218">
        <v>3.6657000000000002</v>
      </c>
    </row>
    <row r="8005" spans="1:3" ht="15" customHeight="1" x14ac:dyDescent="0.25">
      <c r="A8005" s="216">
        <v>45828</v>
      </c>
      <c r="B8005" s="217" t="s">
        <v>245</v>
      </c>
      <c r="C8005" s="218">
        <v>3.7050999999999998</v>
      </c>
    </row>
    <row r="8006" spans="1:3" ht="15" customHeight="1" x14ac:dyDescent="0.25">
      <c r="A8006" s="216">
        <v>45831</v>
      </c>
      <c r="B8006" s="217" t="s">
        <v>245</v>
      </c>
      <c r="C8006" s="218">
        <v>3.7181999999999999</v>
      </c>
    </row>
    <row r="8007" spans="1:3" ht="15" customHeight="1" x14ac:dyDescent="0.25">
      <c r="A8007" s="216">
        <v>45832</v>
      </c>
      <c r="B8007" s="217" t="s">
        <v>245</v>
      </c>
      <c r="C8007" s="218">
        <v>3.7313999999999998</v>
      </c>
    </row>
    <row r="8008" spans="1:3" ht="15" customHeight="1" x14ac:dyDescent="0.25">
      <c r="A8008" s="216">
        <v>45833</v>
      </c>
      <c r="B8008" s="217" t="s">
        <v>245</v>
      </c>
      <c r="C8008" s="218">
        <v>3.7444999999999999</v>
      </c>
    </row>
    <row r="8009" spans="1:3" ht="15" customHeight="1" x14ac:dyDescent="0.25">
      <c r="A8009" s="216">
        <v>45834</v>
      </c>
      <c r="B8009" s="217" t="s">
        <v>245</v>
      </c>
      <c r="C8009" s="218">
        <v>3.7576999999999998</v>
      </c>
    </row>
    <row r="8010" spans="1:3" ht="15" customHeight="1" x14ac:dyDescent="0.25">
      <c r="A8010" s="216">
        <v>45835</v>
      </c>
      <c r="B8010" s="217" t="s">
        <v>245</v>
      </c>
      <c r="C8010" s="218">
        <v>3.7970999999999999</v>
      </c>
    </row>
    <row r="8011" spans="1:3" ht="15" customHeight="1" x14ac:dyDescent="0.25">
      <c r="A8011" s="216">
        <v>45838</v>
      </c>
      <c r="B8011" s="217" t="s">
        <v>245</v>
      </c>
      <c r="C8011" s="218">
        <v>3.8102999999999998</v>
      </c>
    </row>
    <row r="8012" spans="1:3" ht="15" customHeight="1" x14ac:dyDescent="0.25">
      <c r="A8012" s="216">
        <v>45839</v>
      </c>
      <c r="B8012" s="217" t="s">
        <v>245</v>
      </c>
      <c r="C8012" s="218">
        <v>3.8233999999999999</v>
      </c>
    </row>
    <row r="8013" spans="1:3" ht="15" customHeight="1" x14ac:dyDescent="0.25">
      <c r="A8013" s="216">
        <v>45840</v>
      </c>
      <c r="B8013" s="217" t="s">
        <v>245</v>
      </c>
      <c r="C8013" s="218">
        <v>3.8365</v>
      </c>
    </row>
    <row r="8014" spans="1:3" ht="15" customHeight="1" x14ac:dyDescent="0.25">
      <c r="A8014" s="216">
        <v>45841</v>
      </c>
      <c r="B8014" s="217" t="s">
        <v>245</v>
      </c>
      <c r="C8014" s="218">
        <v>3.8496000000000001</v>
      </c>
    </row>
    <row r="8015" spans="1:3" ht="15" customHeight="1" x14ac:dyDescent="0.25">
      <c r="A8015" s="216">
        <v>45842</v>
      </c>
      <c r="B8015" s="217" t="s">
        <v>245</v>
      </c>
      <c r="C8015" s="218">
        <v>3.8887999999999998</v>
      </c>
    </row>
    <row r="8016" spans="1:3" ht="15" customHeight="1" x14ac:dyDescent="0.25">
      <c r="A8016" s="216">
        <v>45845</v>
      </c>
      <c r="B8016" s="217" t="s">
        <v>245</v>
      </c>
      <c r="C8016" s="218">
        <v>3.9018999999999999</v>
      </c>
    </row>
    <row r="8017" spans="1:3" ht="15" customHeight="1" x14ac:dyDescent="0.25">
      <c r="A8017" s="216">
        <v>45846</v>
      </c>
      <c r="B8017" s="217" t="s">
        <v>245</v>
      </c>
      <c r="C8017" s="218">
        <v>3.915</v>
      </c>
    </row>
    <row r="8018" spans="1:3" ht="15" customHeight="1" x14ac:dyDescent="0.25">
      <c r="A8018" s="216">
        <v>45847</v>
      </c>
      <c r="B8018" s="217" t="s">
        <v>245</v>
      </c>
      <c r="C8018" s="218">
        <v>3.9281000000000001</v>
      </c>
    </row>
    <row r="8019" spans="1:3" ht="15" customHeight="1" x14ac:dyDescent="0.25">
      <c r="A8019" s="216">
        <v>45848</v>
      </c>
      <c r="B8019" s="217" t="s">
        <v>245</v>
      </c>
      <c r="C8019" s="218">
        <v>3.9411</v>
      </c>
    </row>
    <row r="8020" spans="1:3" ht="15" customHeight="1" x14ac:dyDescent="0.25">
      <c r="A8020" s="216">
        <v>45849</v>
      </c>
      <c r="B8020" s="217" t="s">
        <v>245</v>
      </c>
      <c r="C8020" s="218">
        <v>3.9803999999999999</v>
      </c>
    </row>
    <row r="8021" spans="1:3" ht="15" customHeight="1" x14ac:dyDescent="0.25">
      <c r="A8021" s="216">
        <v>45852</v>
      </c>
      <c r="B8021" s="217" t="s">
        <v>245</v>
      </c>
      <c r="C8021" s="218">
        <v>3.9933999999999998</v>
      </c>
    </row>
    <row r="8022" spans="1:3" ht="15" customHeight="1" x14ac:dyDescent="0.25">
      <c r="A8022" s="216">
        <v>45853</v>
      </c>
      <c r="B8022" s="217" t="s">
        <v>245</v>
      </c>
      <c r="C8022" s="218">
        <v>4.0065</v>
      </c>
    </row>
    <row r="8023" spans="1:3" ht="15" customHeight="1" x14ac:dyDescent="0.25">
      <c r="A8023" s="216">
        <v>45854</v>
      </c>
      <c r="B8023" s="217" t="s">
        <v>245</v>
      </c>
      <c r="C8023" s="218">
        <v>4.0195999999999996</v>
      </c>
    </row>
    <row r="8024" spans="1:3" ht="15" customHeight="1" x14ac:dyDescent="0.25">
      <c r="A8024" s="216">
        <v>45855</v>
      </c>
      <c r="B8024" s="217" t="s">
        <v>245</v>
      </c>
      <c r="C8024" s="218">
        <v>4.0327000000000002</v>
      </c>
    </row>
    <row r="8025" spans="1:3" ht="15" customHeight="1" x14ac:dyDescent="0.25">
      <c r="A8025" s="216">
        <v>45856</v>
      </c>
      <c r="B8025" s="217" t="s">
        <v>245</v>
      </c>
      <c r="C8025" s="218">
        <v>4.0719000000000003</v>
      </c>
    </row>
    <row r="8026" spans="1:3" ht="15" customHeight="1" x14ac:dyDescent="0.25">
      <c r="A8026" s="216">
        <v>45859</v>
      </c>
      <c r="B8026" s="217" t="s">
        <v>245</v>
      </c>
      <c r="C8026" s="218">
        <v>4.085</v>
      </c>
    </row>
    <row r="8027" spans="1:3" ht="15" customHeight="1" x14ac:dyDescent="0.25">
      <c r="A8027" s="216">
        <v>45860</v>
      </c>
      <c r="B8027" s="217" t="s">
        <v>245</v>
      </c>
      <c r="C8027" s="218">
        <v>4.0979999999999999</v>
      </c>
    </row>
    <row r="8028" spans="1:3" ht="15" customHeight="1" x14ac:dyDescent="0.25">
      <c r="A8028" s="216">
        <v>45861</v>
      </c>
      <c r="B8028" s="217" t="s">
        <v>245</v>
      </c>
      <c r="C8028" s="218">
        <v>4.1111000000000004</v>
      </c>
    </row>
    <row r="8029" spans="1:3" ht="15" customHeight="1" x14ac:dyDescent="0.25">
      <c r="A8029" s="216">
        <v>45862</v>
      </c>
      <c r="B8029" s="217" t="s">
        <v>245</v>
      </c>
      <c r="C8029" s="218">
        <v>4.1242000000000001</v>
      </c>
    </row>
    <row r="8030" spans="1:3" ht="15" customHeight="1" x14ac:dyDescent="0.25">
      <c r="A8030" s="216">
        <v>45863</v>
      </c>
      <c r="B8030" s="217" t="s">
        <v>245</v>
      </c>
      <c r="C8030" s="218">
        <v>4.1635999999999997</v>
      </c>
    </row>
    <row r="8031" spans="1:3" ht="15" customHeight="1" x14ac:dyDescent="0.25">
      <c r="A8031" s="216">
        <v>45866</v>
      </c>
      <c r="B8031" s="217" t="s">
        <v>245</v>
      </c>
      <c r="C8031" s="218">
        <v>4.1765999999999996</v>
      </c>
    </row>
    <row r="8032" spans="1:3" ht="15" customHeight="1" x14ac:dyDescent="0.25">
      <c r="A8032" s="216">
        <v>45867</v>
      </c>
      <c r="B8032" s="217" t="s">
        <v>245</v>
      </c>
      <c r="C8032" s="218">
        <v>4.1897000000000002</v>
      </c>
    </row>
    <row r="8033" spans="1:3" ht="15" customHeight="1" x14ac:dyDescent="0.25">
      <c r="A8033" s="216">
        <v>45868</v>
      </c>
      <c r="B8033" s="217" t="s">
        <v>245</v>
      </c>
      <c r="C8033" s="218">
        <v>4.2027999999999999</v>
      </c>
    </row>
    <row r="8034" spans="1:3" ht="15" customHeight="1" x14ac:dyDescent="0.25">
      <c r="A8034" s="216">
        <v>45869</v>
      </c>
      <c r="B8034" s="217" t="s">
        <v>245</v>
      </c>
      <c r="C8034" s="218">
        <v>4.2159000000000004</v>
      </c>
    </row>
    <row r="8035" spans="1:3" ht="15" customHeight="1" x14ac:dyDescent="0.25">
      <c r="A8035" s="216">
        <v>45870</v>
      </c>
      <c r="B8035" s="217" t="s">
        <v>245</v>
      </c>
      <c r="C8035" s="218">
        <v>4.2549000000000001</v>
      </c>
    </row>
    <row r="8036" spans="1:3" ht="15" customHeight="1" x14ac:dyDescent="0.25">
      <c r="A8036" s="216">
        <v>45873</v>
      </c>
      <c r="B8036" s="217" t="s">
        <v>245</v>
      </c>
      <c r="C8036" s="218">
        <v>4.2679</v>
      </c>
    </row>
    <row r="8037" spans="1:3" ht="15" customHeight="1" x14ac:dyDescent="0.25">
      <c r="A8037" s="216">
        <v>45874</v>
      </c>
      <c r="B8037" s="217" t="s">
        <v>245</v>
      </c>
      <c r="C8037" s="218">
        <v>4.2809999999999997</v>
      </c>
    </row>
    <row r="8038" spans="1:3" ht="15" customHeight="1" x14ac:dyDescent="0.25">
      <c r="A8038" s="216">
        <v>45875</v>
      </c>
      <c r="B8038" s="217" t="s">
        <v>245</v>
      </c>
      <c r="C8038" s="218">
        <v>4.2939999999999996</v>
      </c>
    </row>
    <row r="8039" spans="1:3" ht="15" customHeight="1" x14ac:dyDescent="0.25">
      <c r="A8039" s="216">
        <v>45876</v>
      </c>
      <c r="B8039" s="217" t="s">
        <v>245</v>
      </c>
      <c r="C8039" s="218">
        <v>4.3066000000000004</v>
      </c>
    </row>
    <row r="8040" spans="1:3" ht="15" customHeight="1" x14ac:dyDescent="0.25">
      <c r="A8040" s="216">
        <v>45877</v>
      </c>
      <c r="B8040" s="217" t="s">
        <v>245</v>
      </c>
      <c r="C8040" s="218">
        <v>4.3445</v>
      </c>
    </row>
    <row r="8041" spans="1:3" ht="15" customHeight="1" x14ac:dyDescent="0.25">
      <c r="A8041" s="216">
        <v>45880</v>
      </c>
      <c r="B8041" s="217" t="s">
        <v>245</v>
      </c>
      <c r="C8041" s="218">
        <v>4.3571999999999997</v>
      </c>
    </row>
    <row r="8042" spans="1:3" ht="15" customHeight="1" x14ac:dyDescent="0.25">
      <c r="A8042" s="216">
        <v>45881</v>
      </c>
      <c r="B8042" s="217" t="s">
        <v>245</v>
      </c>
      <c r="C8042" s="218">
        <v>4.3697999999999997</v>
      </c>
    </row>
    <row r="8043" spans="1:3" ht="15" customHeight="1" x14ac:dyDescent="0.25">
      <c r="A8043" s="216">
        <v>45882</v>
      </c>
      <c r="B8043" s="217" t="s">
        <v>245</v>
      </c>
      <c r="C8043" s="218">
        <v>4.3823999999999996</v>
      </c>
    </row>
    <row r="8044" spans="1:3" ht="15" customHeight="1" x14ac:dyDescent="0.25">
      <c r="A8044" s="216">
        <v>45883</v>
      </c>
      <c r="B8044" s="217" t="s">
        <v>245</v>
      </c>
      <c r="C8044" s="218">
        <v>4.3949999999999996</v>
      </c>
    </row>
    <row r="8045" spans="1:3" ht="15" customHeight="1" x14ac:dyDescent="0.25">
      <c r="A8045" s="216">
        <v>45884</v>
      </c>
      <c r="B8045" s="217" t="s">
        <v>245</v>
      </c>
      <c r="C8045" s="218">
        <v>4.4328000000000003</v>
      </c>
    </row>
    <row r="8046" spans="1:3" ht="15" customHeight="1" x14ac:dyDescent="0.25">
      <c r="A8046" s="216">
        <v>45887</v>
      </c>
      <c r="B8046" s="217" t="s">
        <v>245</v>
      </c>
      <c r="C8046" s="218">
        <v>4.4452999999999996</v>
      </c>
    </row>
    <row r="8047" spans="1:3" ht="15" customHeight="1" x14ac:dyDescent="0.25">
      <c r="A8047" s="216">
        <v>45888</v>
      </c>
      <c r="B8047" s="217" t="s">
        <v>245</v>
      </c>
      <c r="C8047" s="218">
        <v>4.4579000000000004</v>
      </c>
    </row>
    <row r="8048" spans="1:3" ht="15" customHeight="1" x14ac:dyDescent="0.25">
      <c r="A8048" s="216">
        <v>45889</v>
      </c>
      <c r="B8048" s="217" t="s">
        <v>245</v>
      </c>
      <c r="C8048" s="218">
        <v>4.4705000000000004</v>
      </c>
    </row>
    <row r="8049" spans="1:3" ht="15" customHeight="1" x14ac:dyDescent="0.25">
      <c r="A8049" s="216">
        <v>45890</v>
      </c>
      <c r="B8049" s="217" t="s">
        <v>245</v>
      </c>
      <c r="C8049" s="218">
        <v>4.4829999999999997</v>
      </c>
    </row>
    <row r="8050" spans="1:3" ht="15" customHeight="1" x14ac:dyDescent="0.25">
      <c r="A8050" s="216">
        <v>45891</v>
      </c>
      <c r="B8050" s="217" t="s">
        <v>245</v>
      </c>
      <c r="C8050" s="218">
        <v>4.5334000000000003</v>
      </c>
    </row>
    <row r="8051" spans="1:3" ht="15" customHeight="1" x14ac:dyDescent="0.25">
      <c r="A8051" s="216">
        <v>45895</v>
      </c>
      <c r="B8051" s="217" t="s">
        <v>245</v>
      </c>
      <c r="C8051" s="218">
        <v>4.5460000000000003</v>
      </c>
    </row>
    <row r="8052" spans="1:3" ht="15" customHeight="1" x14ac:dyDescent="0.25">
      <c r="A8052" s="216">
        <v>45896</v>
      </c>
      <c r="B8052" s="217" t="s">
        <v>245</v>
      </c>
      <c r="C8052" s="218">
        <v>4.5586000000000002</v>
      </c>
    </row>
    <row r="8053" spans="1:3" ht="15" customHeight="1" x14ac:dyDescent="0.25">
      <c r="A8053" s="216">
        <v>45897</v>
      </c>
      <c r="B8053" s="217" t="s">
        <v>245</v>
      </c>
      <c r="C8053" s="218">
        <v>4.5712999999999999</v>
      </c>
    </row>
    <row r="8054" spans="1:3" ht="15" customHeight="1" x14ac:dyDescent="0.25">
      <c r="A8054" s="216">
        <v>45898</v>
      </c>
      <c r="B8054" s="217" t="s">
        <v>245</v>
      </c>
      <c r="C8054" s="218">
        <v>4.6092000000000004</v>
      </c>
    </row>
    <row r="8055" spans="1:3" ht="15" customHeight="1" x14ac:dyDescent="0.25">
      <c r="A8055" s="216">
        <v>45901</v>
      </c>
      <c r="B8055" s="217" t="s">
        <v>245</v>
      </c>
      <c r="C8055" s="218">
        <v>4.6218000000000004</v>
      </c>
    </row>
    <row r="8056" spans="1:3" ht="15" customHeight="1" x14ac:dyDescent="0.25">
      <c r="A8056" s="216">
        <v>45902</v>
      </c>
      <c r="B8056" s="217" t="s">
        <v>245</v>
      </c>
      <c r="C8056" s="218">
        <v>4.6344000000000003</v>
      </c>
    </row>
    <row r="8057" spans="1:3" ht="15" customHeight="1" x14ac:dyDescent="0.25">
      <c r="A8057" s="216">
        <v>45903</v>
      </c>
      <c r="B8057" s="217" t="s">
        <v>245</v>
      </c>
      <c r="C8057" s="218">
        <v>4.6468999999999996</v>
      </c>
    </row>
    <row r="8058" spans="1:3" ht="15" customHeight="1" x14ac:dyDescent="0.25">
      <c r="A8058" s="216">
        <v>45904</v>
      </c>
      <c r="B8058" s="217" t="s">
        <v>245</v>
      </c>
      <c r="C8058" s="218">
        <v>4.6595000000000004</v>
      </c>
    </row>
    <row r="8059" spans="1:3" ht="15" customHeight="1" x14ac:dyDescent="0.25">
      <c r="A8059" s="216">
        <v>45905</v>
      </c>
      <c r="B8059" s="217" t="s">
        <v>245</v>
      </c>
      <c r="C8059" s="218">
        <v>4.6971999999999996</v>
      </c>
    </row>
    <row r="8060" spans="1:3" ht="15" customHeight="1" x14ac:dyDescent="0.25">
      <c r="A8060" s="216">
        <v>45908</v>
      </c>
      <c r="B8060" s="217" t="s">
        <v>245</v>
      </c>
      <c r="C8060" s="218">
        <v>4.7096999999999998</v>
      </c>
    </row>
    <row r="8061" spans="1:3" ht="15" customHeight="1" x14ac:dyDescent="0.25">
      <c r="A8061" s="216">
        <v>45909</v>
      </c>
      <c r="B8061" s="217" t="s">
        <v>245</v>
      </c>
      <c r="C8061" s="218">
        <v>4.7222999999999997</v>
      </c>
    </row>
    <row r="8062" spans="1:3" ht="15" customHeight="1" x14ac:dyDescent="0.25">
      <c r="A8062" s="216">
        <v>45910</v>
      </c>
      <c r="B8062" s="217" t="s">
        <v>245</v>
      </c>
      <c r="C8062" s="218">
        <v>4.7347999999999999</v>
      </c>
    </row>
    <row r="8063" spans="1:3" ht="15" customHeight="1" x14ac:dyDescent="0.25">
      <c r="A8063" s="216">
        <v>45911</v>
      </c>
      <c r="B8063" s="217" t="s">
        <v>245</v>
      </c>
      <c r="C8063" s="218">
        <v>4.7473000000000001</v>
      </c>
    </row>
    <row r="8064" spans="1:3" ht="15" customHeight="1" x14ac:dyDescent="0.25">
      <c r="A8064" s="216">
        <v>45912</v>
      </c>
      <c r="B8064" s="217" t="s">
        <v>245</v>
      </c>
      <c r="C8064" s="218">
        <v>4.7849000000000004</v>
      </c>
    </row>
    <row r="8065" spans="1:3" ht="15" customHeight="1" x14ac:dyDescent="0.25">
      <c r="A8065" s="216">
        <v>45915</v>
      </c>
      <c r="B8065" s="217" t="s">
        <v>245</v>
      </c>
      <c r="C8065" s="218">
        <v>4.7975000000000003</v>
      </c>
    </row>
    <row r="8066" spans="1:3" ht="15" customHeight="1" x14ac:dyDescent="0.25">
      <c r="A8066" s="216">
        <v>45916</v>
      </c>
      <c r="B8066" s="217" t="s">
        <v>245</v>
      </c>
      <c r="C8066" s="218">
        <v>4.8099999999999996</v>
      </c>
    </row>
    <row r="8067" spans="1:3" ht="15" customHeight="1" x14ac:dyDescent="0.25">
      <c r="A8067" s="216">
        <v>45917</v>
      </c>
      <c r="B8067" s="217" t="s">
        <v>245</v>
      </c>
      <c r="C8067" s="218">
        <v>4.8226000000000004</v>
      </c>
    </row>
    <row r="8068" spans="1:3" ht="15" customHeight="1" x14ac:dyDescent="0.25">
      <c r="A8068" s="216">
        <v>45918</v>
      </c>
      <c r="B8068" s="217" t="s">
        <v>245</v>
      </c>
      <c r="C8068" s="218">
        <v>4.8350999999999997</v>
      </c>
    </row>
    <row r="8069" spans="1:3" ht="15" customHeight="1" x14ac:dyDescent="0.25">
      <c r="A8069" s="216">
        <v>45919</v>
      </c>
      <c r="B8069" s="217" t="s">
        <v>245</v>
      </c>
      <c r="C8069" s="218">
        <v>4.8727</v>
      </c>
    </row>
    <row r="8070" spans="1:3" ht="15" customHeight="1" x14ac:dyDescent="0.25">
      <c r="A8070" s="216">
        <v>45922</v>
      </c>
      <c r="B8070" s="217" t="s">
        <v>245</v>
      </c>
      <c r="C8070" s="218">
        <v>4.8853</v>
      </c>
    </row>
    <row r="8071" spans="1:3" ht="15" customHeight="1" x14ac:dyDescent="0.25">
      <c r="A8071" s="216">
        <v>45923</v>
      </c>
      <c r="B8071" s="217" t="s">
        <v>245</v>
      </c>
      <c r="C8071" s="218">
        <v>4.8978999999999999</v>
      </c>
    </row>
    <row r="8072" spans="1:3" ht="15" customHeight="1" x14ac:dyDescent="0.25">
      <c r="A8072" s="216">
        <v>45924</v>
      </c>
      <c r="B8072" s="217" t="s">
        <v>245</v>
      </c>
      <c r="C8072" s="218">
        <v>4.9104999999999999</v>
      </c>
    </row>
    <row r="8073" spans="1:3" ht="15" customHeight="1" x14ac:dyDescent="0.25">
      <c r="A8073" s="216">
        <v>45925</v>
      </c>
      <c r="B8073" s="217" t="s">
        <v>245</v>
      </c>
      <c r="C8073" s="218">
        <v>4.923</v>
      </c>
    </row>
    <row r="8074" spans="1:3" ht="15" customHeight="1" x14ac:dyDescent="0.25">
      <c r="A8074" s="216">
        <v>45926</v>
      </c>
      <c r="B8074" s="217" t="s">
        <v>245</v>
      </c>
      <c r="C8074" s="218">
        <v>4.9607999999999999</v>
      </c>
    </row>
    <row r="8075" spans="1:3" ht="15" customHeight="1" x14ac:dyDescent="0.25">
      <c r="A8075" s="216">
        <v>45929</v>
      </c>
      <c r="B8075" s="217" t="s">
        <v>245</v>
      </c>
      <c r="C8075" s="218">
        <v>4.9733999999999998</v>
      </c>
    </row>
    <row r="8076" spans="1:3" ht="15" customHeight="1" x14ac:dyDescent="0.25">
      <c r="A8076" s="216">
        <v>45930</v>
      </c>
      <c r="B8076" s="217" t="s">
        <v>245</v>
      </c>
      <c r="C8076" s="218">
        <v>4.9859999999999998</v>
      </c>
    </row>
    <row r="8077" spans="1:3" ht="15" customHeight="1" x14ac:dyDescent="0.25">
      <c r="A8077" s="216">
        <v>45566</v>
      </c>
      <c r="B8077" s="217" t="s">
        <v>315</v>
      </c>
      <c r="C8077" s="218">
        <v>1.5800000000000002E-2</v>
      </c>
    </row>
    <row r="8078" spans="1:3" ht="15" customHeight="1" x14ac:dyDescent="0.25">
      <c r="A8078" s="216">
        <v>45567</v>
      </c>
      <c r="B8078" s="217" t="s">
        <v>315</v>
      </c>
      <c r="C8078" s="218">
        <v>3.1699999999999999E-2</v>
      </c>
    </row>
    <row r="8079" spans="1:3" ht="15" customHeight="1" x14ac:dyDescent="0.25">
      <c r="A8079" s="216">
        <v>45568</v>
      </c>
      <c r="B8079" s="217" t="s">
        <v>315</v>
      </c>
      <c r="C8079" s="218">
        <v>4.7500000000000001E-2</v>
      </c>
    </row>
    <row r="8080" spans="1:3" ht="15" customHeight="1" x14ac:dyDescent="0.25">
      <c r="A8080" s="216">
        <v>45569</v>
      </c>
      <c r="B8080" s="217" t="s">
        <v>315</v>
      </c>
      <c r="C8080" s="218">
        <v>9.4700000000000006E-2</v>
      </c>
    </row>
    <row r="8081" spans="1:3" ht="15" customHeight="1" x14ac:dyDescent="0.25">
      <c r="A8081" s="216">
        <v>45572</v>
      </c>
      <c r="B8081" s="217" t="s">
        <v>315</v>
      </c>
      <c r="C8081" s="218">
        <v>0.1104</v>
      </c>
    </row>
    <row r="8082" spans="1:3" ht="15" customHeight="1" x14ac:dyDescent="0.25">
      <c r="A8082" s="216">
        <v>45573</v>
      </c>
      <c r="B8082" s="217" t="s">
        <v>315</v>
      </c>
      <c r="C8082" s="218">
        <v>0.12609999999999999</v>
      </c>
    </row>
    <row r="8083" spans="1:3" ht="15" customHeight="1" x14ac:dyDescent="0.25">
      <c r="A8083" s="216">
        <v>45574</v>
      </c>
      <c r="B8083" s="217" t="s">
        <v>315</v>
      </c>
      <c r="C8083" s="218">
        <v>0.14180000000000001</v>
      </c>
    </row>
    <row r="8084" spans="1:3" ht="15" customHeight="1" x14ac:dyDescent="0.25">
      <c r="A8084" s="216">
        <v>45575</v>
      </c>
      <c r="B8084" s="217" t="s">
        <v>315</v>
      </c>
      <c r="C8084" s="218">
        <v>0.15759999999999999</v>
      </c>
    </row>
    <row r="8085" spans="1:3" ht="15" customHeight="1" x14ac:dyDescent="0.25">
      <c r="A8085" s="216">
        <v>45576</v>
      </c>
      <c r="B8085" s="217" t="s">
        <v>315</v>
      </c>
      <c r="C8085" s="218">
        <v>0.2046</v>
      </c>
    </row>
    <row r="8086" spans="1:3" ht="15" customHeight="1" x14ac:dyDescent="0.25">
      <c r="A8086" s="216">
        <v>45579</v>
      </c>
      <c r="B8086" s="217" t="s">
        <v>315</v>
      </c>
      <c r="C8086" s="218">
        <v>0.2203</v>
      </c>
    </row>
    <row r="8087" spans="1:3" ht="15" customHeight="1" x14ac:dyDescent="0.25">
      <c r="A8087" s="216">
        <v>45580</v>
      </c>
      <c r="B8087" s="217" t="s">
        <v>315</v>
      </c>
      <c r="C8087" s="218">
        <v>0.23599999999999999</v>
      </c>
    </row>
    <row r="8088" spans="1:3" ht="15" customHeight="1" x14ac:dyDescent="0.25">
      <c r="A8088" s="216">
        <v>45581</v>
      </c>
      <c r="B8088" s="217" t="s">
        <v>315</v>
      </c>
      <c r="C8088" s="218">
        <v>0.25169999999999998</v>
      </c>
    </row>
    <row r="8089" spans="1:3" ht="15" customHeight="1" x14ac:dyDescent="0.25">
      <c r="A8089" s="216">
        <v>45582</v>
      </c>
      <c r="B8089" s="217" t="s">
        <v>315</v>
      </c>
      <c r="C8089" s="218">
        <v>0.26740000000000003</v>
      </c>
    </row>
    <row r="8090" spans="1:3" ht="15" customHeight="1" x14ac:dyDescent="0.25">
      <c r="A8090" s="216">
        <v>45583</v>
      </c>
      <c r="B8090" s="217" t="s">
        <v>315</v>
      </c>
      <c r="C8090" s="218">
        <v>0.31440000000000001</v>
      </c>
    </row>
    <row r="8091" spans="1:3" ht="15" customHeight="1" x14ac:dyDescent="0.25">
      <c r="A8091" s="216">
        <v>45586</v>
      </c>
      <c r="B8091" s="217" t="s">
        <v>315</v>
      </c>
      <c r="C8091" s="218">
        <v>0.33</v>
      </c>
    </row>
    <row r="8092" spans="1:3" ht="15" customHeight="1" x14ac:dyDescent="0.25">
      <c r="A8092" s="216">
        <v>45587</v>
      </c>
      <c r="B8092" s="217" t="s">
        <v>315</v>
      </c>
      <c r="C8092" s="218">
        <v>0.34570000000000001</v>
      </c>
    </row>
    <row r="8093" spans="1:3" ht="15" customHeight="1" x14ac:dyDescent="0.25">
      <c r="A8093" s="216">
        <v>45588</v>
      </c>
      <c r="B8093" s="217" t="s">
        <v>315</v>
      </c>
      <c r="C8093" s="218">
        <v>0.36130000000000001</v>
      </c>
    </row>
    <row r="8094" spans="1:3" ht="15" customHeight="1" x14ac:dyDescent="0.25">
      <c r="A8094" s="216">
        <v>45589</v>
      </c>
      <c r="B8094" s="217" t="s">
        <v>315</v>
      </c>
      <c r="C8094" s="218">
        <v>0.37690000000000001</v>
      </c>
    </row>
    <row r="8095" spans="1:3" ht="15" customHeight="1" x14ac:dyDescent="0.25">
      <c r="A8095" s="216">
        <v>45590</v>
      </c>
      <c r="B8095" s="217" t="s">
        <v>315</v>
      </c>
      <c r="C8095" s="218">
        <v>0.42370000000000002</v>
      </c>
    </row>
    <row r="8096" spans="1:3" ht="15" customHeight="1" x14ac:dyDescent="0.25">
      <c r="A8096" s="216">
        <v>45593</v>
      </c>
      <c r="B8096" s="217" t="s">
        <v>315</v>
      </c>
      <c r="C8096" s="218">
        <v>0.43930000000000002</v>
      </c>
    </row>
    <row r="8097" spans="1:3" ht="15" customHeight="1" x14ac:dyDescent="0.25">
      <c r="A8097" s="216">
        <v>45594</v>
      </c>
      <c r="B8097" s="217" t="s">
        <v>315</v>
      </c>
      <c r="C8097" s="218">
        <v>0.45490000000000003</v>
      </c>
    </row>
    <row r="8098" spans="1:3" ht="15" customHeight="1" x14ac:dyDescent="0.25">
      <c r="A8098" s="216">
        <v>45595</v>
      </c>
      <c r="B8098" s="217" t="s">
        <v>315</v>
      </c>
      <c r="C8098" s="218">
        <v>0.47039999999999998</v>
      </c>
    </row>
    <row r="8099" spans="1:3" ht="15" customHeight="1" x14ac:dyDescent="0.25">
      <c r="A8099" s="216">
        <v>45596</v>
      </c>
      <c r="B8099" s="217" t="s">
        <v>315</v>
      </c>
      <c r="C8099" s="218">
        <v>0.48599999999999999</v>
      </c>
    </row>
    <row r="8100" spans="1:3" ht="15" customHeight="1" x14ac:dyDescent="0.25">
      <c r="A8100" s="216">
        <v>45597</v>
      </c>
      <c r="B8100" s="217" t="s">
        <v>315</v>
      </c>
      <c r="C8100" s="218">
        <v>0.53259999999999996</v>
      </c>
    </row>
    <row r="8101" spans="1:3" ht="15" customHeight="1" x14ac:dyDescent="0.25">
      <c r="A8101" s="216">
        <v>45600</v>
      </c>
      <c r="B8101" s="217" t="s">
        <v>315</v>
      </c>
      <c r="C8101" s="218">
        <v>0.54820000000000002</v>
      </c>
    </row>
    <row r="8102" spans="1:3" ht="15" customHeight="1" x14ac:dyDescent="0.25">
      <c r="A8102" s="216">
        <v>45601</v>
      </c>
      <c r="B8102" s="217" t="s">
        <v>315</v>
      </c>
      <c r="C8102" s="218">
        <v>0.56369999999999998</v>
      </c>
    </row>
    <row r="8103" spans="1:3" ht="15" customHeight="1" x14ac:dyDescent="0.25">
      <c r="A8103" s="216">
        <v>45602</v>
      </c>
      <c r="B8103" s="217" t="s">
        <v>315</v>
      </c>
      <c r="C8103" s="218">
        <v>0.57909999999999995</v>
      </c>
    </row>
    <row r="8104" spans="1:3" ht="15" customHeight="1" x14ac:dyDescent="0.25">
      <c r="A8104" s="216">
        <v>45603</v>
      </c>
      <c r="B8104" s="217" t="s">
        <v>315</v>
      </c>
      <c r="C8104" s="218">
        <v>0.59460000000000002</v>
      </c>
    </row>
    <row r="8105" spans="1:3" ht="15" customHeight="1" x14ac:dyDescent="0.25">
      <c r="A8105" s="216">
        <v>45604</v>
      </c>
      <c r="B8105" s="217" t="s">
        <v>315</v>
      </c>
      <c r="C8105" s="218">
        <v>0.6401</v>
      </c>
    </row>
    <row r="8106" spans="1:3" ht="15" customHeight="1" x14ac:dyDescent="0.25">
      <c r="A8106" s="216">
        <v>45607</v>
      </c>
      <c r="B8106" s="217" t="s">
        <v>315</v>
      </c>
      <c r="C8106" s="218">
        <v>0.65529999999999999</v>
      </c>
    </row>
    <row r="8107" spans="1:3" ht="15" customHeight="1" x14ac:dyDescent="0.25">
      <c r="A8107" s="216">
        <v>45608</v>
      </c>
      <c r="B8107" s="217" t="s">
        <v>315</v>
      </c>
      <c r="C8107" s="218">
        <v>0.6704</v>
      </c>
    </row>
    <row r="8108" spans="1:3" ht="15" customHeight="1" x14ac:dyDescent="0.25">
      <c r="A8108" s="216">
        <v>45609</v>
      </c>
      <c r="B8108" s="217" t="s">
        <v>315</v>
      </c>
      <c r="C8108" s="218">
        <v>0.68540000000000001</v>
      </c>
    </row>
    <row r="8109" spans="1:3" ht="15" customHeight="1" x14ac:dyDescent="0.25">
      <c r="A8109" s="216">
        <v>45610</v>
      </c>
      <c r="B8109" s="217" t="s">
        <v>315</v>
      </c>
      <c r="C8109" s="218">
        <v>0.70050000000000001</v>
      </c>
    </row>
    <row r="8110" spans="1:3" ht="15" customHeight="1" x14ac:dyDescent="0.25">
      <c r="A8110" s="216">
        <v>45611</v>
      </c>
      <c r="B8110" s="217" t="s">
        <v>315</v>
      </c>
      <c r="C8110" s="218">
        <v>0.74550000000000005</v>
      </c>
    </row>
    <row r="8111" spans="1:3" ht="15" customHeight="1" x14ac:dyDescent="0.25">
      <c r="A8111" s="216">
        <v>45614</v>
      </c>
      <c r="B8111" s="217" t="s">
        <v>315</v>
      </c>
      <c r="C8111" s="218">
        <v>0.76049999999999995</v>
      </c>
    </row>
    <row r="8112" spans="1:3" ht="15" customHeight="1" x14ac:dyDescent="0.25">
      <c r="A8112" s="216">
        <v>45615</v>
      </c>
      <c r="B8112" s="217" t="s">
        <v>315</v>
      </c>
      <c r="C8112" s="218">
        <v>0.77549999999999997</v>
      </c>
    </row>
    <row r="8113" spans="1:3" ht="15" customHeight="1" x14ac:dyDescent="0.25">
      <c r="A8113" s="216">
        <v>45616</v>
      </c>
      <c r="B8113" s="217" t="s">
        <v>315</v>
      </c>
      <c r="C8113" s="218">
        <v>0.79039999999999999</v>
      </c>
    </row>
    <row r="8114" spans="1:3" ht="15" customHeight="1" x14ac:dyDescent="0.25">
      <c r="A8114" s="216">
        <v>45617</v>
      </c>
      <c r="B8114" s="217" t="s">
        <v>315</v>
      </c>
      <c r="C8114" s="218">
        <v>0.8054</v>
      </c>
    </row>
    <row r="8115" spans="1:3" ht="15" customHeight="1" x14ac:dyDescent="0.25">
      <c r="A8115" s="216">
        <v>45618</v>
      </c>
      <c r="B8115" s="217" t="s">
        <v>315</v>
      </c>
      <c r="C8115" s="218">
        <v>0.85040000000000004</v>
      </c>
    </row>
    <row r="8116" spans="1:3" ht="15" customHeight="1" x14ac:dyDescent="0.25">
      <c r="A8116" s="216">
        <v>45621</v>
      </c>
      <c r="B8116" s="217" t="s">
        <v>315</v>
      </c>
      <c r="C8116" s="218">
        <v>0.86539999999999995</v>
      </c>
    </row>
    <row r="8117" spans="1:3" ht="15" customHeight="1" x14ac:dyDescent="0.25">
      <c r="A8117" s="216">
        <v>45622</v>
      </c>
      <c r="B8117" s="217" t="s">
        <v>315</v>
      </c>
      <c r="C8117" s="218">
        <v>0.88039999999999996</v>
      </c>
    </row>
    <row r="8118" spans="1:3" ht="15" customHeight="1" x14ac:dyDescent="0.25">
      <c r="A8118" s="216">
        <v>45623</v>
      </c>
      <c r="B8118" s="217" t="s">
        <v>315</v>
      </c>
      <c r="C8118" s="218">
        <v>0.89529999999999998</v>
      </c>
    </row>
    <row r="8119" spans="1:3" ht="15" customHeight="1" x14ac:dyDescent="0.25">
      <c r="A8119" s="216">
        <v>45624</v>
      </c>
      <c r="B8119" s="217" t="s">
        <v>315</v>
      </c>
      <c r="C8119" s="218">
        <v>0.9103</v>
      </c>
    </row>
    <row r="8120" spans="1:3" ht="15" customHeight="1" x14ac:dyDescent="0.25">
      <c r="A8120" s="216">
        <v>45625</v>
      </c>
      <c r="B8120" s="217" t="s">
        <v>315</v>
      </c>
      <c r="C8120" s="218">
        <v>0.95530000000000004</v>
      </c>
    </row>
    <row r="8121" spans="1:3" ht="15" customHeight="1" x14ac:dyDescent="0.25">
      <c r="A8121" s="216">
        <v>45628</v>
      </c>
      <c r="B8121" s="217" t="s">
        <v>315</v>
      </c>
      <c r="C8121" s="218">
        <v>0.97030000000000005</v>
      </c>
    </row>
    <row r="8122" spans="1:3" ht="15" customHeight="1" x14ac:dyDescent="0.25">
      <c r="A8122" s="216">
        <v>45629</v>
      </c>
      <c r="B8122" s="217" t="s">
        <v>315</v>
      </c>
      <c r="C8122" s="218">
        <v>0.98519999999999996</v>
      </c>
    </row>
    <row r="8123" spans="1:3" ht="15" customHeight="1" x14ac:dyDescent="0.25">
      <c r="A8123" s="216">
        <v>45630</v>
      </c>
      <c r="B8123" s="217" t="s">
        <v>315</v>
      </c>
      <c r="C8123" s="218">
        <v>1.0002</v>
      </c>
    </row>
    <row r="8124" spans="1:3" ht="15" customHeight="1" x14ac:dyDescent="0.25">
      <c r="A8124" s="216">
        <v>45631</v>
      </c>
      <c r="B8124" s="217" t="s">
        <v>315</v>
      </c>
      <c r="C8124" s="218">
        <v>1.0150999999999999</v>
      </c>
    </row>
    <row r="8125" spans="1:3" ht="15" customHeight="1" x14ac:dyDescent="0.25">
      <c r="A8125" s="216">
        <v>45632</v>
      </c>
      <c r="B8125" s="217" t="s">
        <v>315</v>
      </c>
      <c r="C8125" s="218">
        <v>1.0599000000000001</v>
      </c>
    </row>
    <row r="8126" spans="1:3" ht="15" customHeight="1" x14ac:dyDescent="0.25">
      <c r="A8126" s="216">
        <v>45635</v>
      </c>
      <c r="B8126" s="217" t="s">
        <v>315</v>
      </c>
      <c r="C8126" s="218">
        <v>1.0748</v>
      </c>
    </row>
    <row r="8127" spans="1:3" ht="15" customHeight="1" x14ac:dyDescent="0.25">
      <c r="A8127" s="216">
        <v>45636</v>
      </c>
      <c r="B8127" s="217" t="s">
        <v>315</v>
      </c>
      <c r="C8127" s="218">
        <v>1.0898000000000001</v>
      </c>
    </row>
    <row r="8128" spans="1:3" ht="15" customHeight="1" x14ac:dyDescent="0.25">
      <c r="A8128" s="216">
        <v>45637</v>
      </c>
      <c r="B8128" s="217" t="s">
        <v>315</v>
      </c>
      <c r="C8128" s="218">
        <v>1.1047</v>
      </c>
    </row>
    <row r="8129" spans="1:3" ht="15" customHeight="1" x14ac:dyDescent="0.25">
      <c r="A8129" s="216">
        <v>45638</v>
      </c>
      <c r="B8129" s="217" t="s">
        <v>315</v>
      </c>
      <c r="C8129" s="218">
        <v>1.1195999999999999</v>
      </c>
    </row>
    <row r="8130" spans="1:3" ht="15" customHeight="1" x14ac:dyDescent="0.25">
      <c r="A8130" s="216">
        <v>45639</v>
      </c>
      <c r="B8130" s="217" t="s">
        <v>315</v>
      </c>
      <c r="C8130" s="218">
        <v>1.1642999999999999</v>
      </c>
    </row>
    <row r="8131" spans="1:3" ht="15" customHeight="1" x14ac:dyDescent="0.25">
      <c r="A8131" s="216">
        <v>45642</v>
      </c>
      <c r="B8131" s="217" t="s">
        <v>315</v>
      </c>
      <c r="C8131" s="218">
        <v>1.1792</v>
      </c>
    </row>
    <row r="8132" spans="1:3" ht="15" customHeight="1" x14ac:dyDescent="0.25">
      <c r="A8132" s="216">
        <v>45643</v>
      </c>
      <c r="B8132" s="217" t="s">
        <v>315</v>
      </c>
      <c r="C8132" s="218">
        <v>1.1940999999999999</v>
      </c>
    </row>
    <row r="8133" spans="1:3" ht="15" customHeight="1" x14ac:dyDescent="0.25">
      <c r="A8133" s="216">
        <v>45644</v>
      </c>
      <c r="B8133" s="217" t="s">
        <v>315</v>
      </c>
      <c r="C8133" s="218">
        <v>1.2090000000000001</v>
      </c>
    </row>
    <row r="8134" spans="1:3" ht="15" customHeight="1" x14ac:dyDescent="0.25">
      <c r="A8134" s="216">
        <v>45645</v>
      </c>
      <c r="B8134" s="217" t="s">
        <v>315</v>
      </c>
      <c r="C8134" s="218">
        <v>1.2237</v>
      </c>
    </row>
    <row r="8135" spans="1:3" ht="15" customHeight="1" x14ac:dyDescent="0.25">
      <c r="A8135" s="216">
        <v>45646</v>
      </c>
      <c r="B8135" s="217" t="s">
        <v>315</v>
      </c>
      <c r="C8135" s="218">
        <v>1.2674000000000001</v>
      </c>
    </row>
    <row r="8136" spans="1:3" ht="15" customHeight="1" x14ac:dyDescent="0.25">
      <c r="A8136" s="216">
        <v>45649</v>
      </c>
      <c r="B8136" s="217" t="s">
        <v>315</v>
      </c>
      <c r="C8136" s="218">
        <v>1.2819</v>
      </c>
    </row>
    <row r="8137" spans="1:3" ht="15" customHeight="1" x14ac:dyDescent="0.25">
      <c r="A8137" s="216">
        <v>45650</v>
      </c>
      <c r="B8137" s="217" t="s">
        <v>315</v>
      </c>
      <c r="C8137" s="218">
        <v>1.2964</v>
      </c>
    </row>
    <row r="8138" spans="1:3" ht="15" customHeight="1" x14ac:dyDescent="0.25">
      <c r="A8138" s="216">
        <v>45651</v>
      </c>
      <c r="B8138" s="217" t="s">
        <v>315</v>
      </c>
      <c r="C8138" s="218">
        <v>1.3109999999999999</v>
      </c>
    </row>
    <row r="8139" spans="1:3" ht="15" customHeight="1" x14ac:dyDescent="0.25">
      <c r="A8139" s="216">
        <v>45652</v>
      </c>
      <c r="B8139" s="217" t="s">
        <v>315</v>
      </c>
      <c r="C8139" s="218">
        <v>1.3255999999999999</v>
      </c>
    </row>
    <row r="8140" spans="1:3" ht="15" customHeight="1" x14ac:dyDescent="0.25">
      <c r="A8140" s="216">
        <v>45653</v>
      </c>
      <c r="B8140" s="217" t="s">
        <v>315</v>
      </c>
      <c r="C8140" s="218">
        <v>1.3696999999999999</v>
      </c>
    </row>
    <row r="8141" spans="1:3" ht="15" customHeight="1" x14ac:dyDescent="0.25">
      <c r="A8141" s="216">
        <v>45656</v>
      </c>
      <c r="B8141" s="217" t="s">
        <v>315</v>
      </c>
      <c r="C8141" s="218">
        <v>1.3843000000000001</v>
      </c>
    </row>
    <row r="8142" spans="1:3" ht="15" customHeight="1" x14ac:dyDescent="0.25">
      <c r="A8142" s="216">
        <v>45657</v>
      </c>
      <c r="B8142" s="217" t="s">
        <v>315</v>
      </c>
      <c r="C8142" s="218">
        <v>1.3989</v>
      </c>
    </row>
    <row r="8143" spans="1:3" ht="15" customHeight="1" x14ac:dyDescent="0.25">
      <c r="A8143" s="216">
        <v>45659</v>
      </c>
      <c r="B8143" s="217" t="s">
        <v>315</v>
      </c>
      <c r="C8143" s="218">
        <v>1.4278999999999999</v>
      </c>
    </row>
    <row r="8144" spans="1:3" ht="15" customHeight="1" x14ac:dyDescent="0.25">
      <c r="A8144" s="216">
        <v>45660</v>
      </c>
      <c r="B8144" s="217" t="s">
        <v>315</v>
      </c>
      <c r="C8144" s="218">
        <v>1.4712000000000001</v>
      </c>
    </row>
    <row r="8145" spans="1:3" ht="15" customHeight="1" x14ac:dyDescent="0.25">
      <c r="A8145" s="216">
        <v>45663</v>
      </c>
      <c r="B8145" s="217" t="s">
        <v>315</v>
      </c>
      <c r="C8145" s="218">
        <v>1.4855</v>
      </c>
    </row>
    <row r="8146" spans="1:3" ht="15" customHeight="1" x14ac:dyDescent="0.25">
      <c r="A8146" s="216">
        <v>45664</v>
      </c>
      <c r="B8146" s="217" t="s">
        <v>315</v>
      </c>
      <c r="C8146" s="218">
        <v>1.4998</v>
      </c>
    </row>
    <row r="8147" spans="1:3" ht="15" customHeight="1" x14ac:dyDescent="0.25">
      <c r="A8147" s="216">
        <v>45665</v>
      </c>
      <c r="B8147" s="217" t="s">
        <v>315</v>
      </c>
      <c r="C8147" s="218">
        <v>1.5141</v>
      </c>
    </row>
    <row r="8148" spans="1:3" ht="15" customHeight="1" x14ac:dyDescent="0.25">
      <c r="A8148" s="216">
        <v>45666</v>
      </c>
      <c r="B8148" s="217" t="s">
        <v>315</v>
      </c>
      <c r="C8148" s="218">
        <v>1.5284</v>
      </c>
    </row>
    <row r="8149" spans="1:3" ht="15" customHeight="1" x14ac:dyDescent="0.25">
      <c r="A8149" s="216">
        <v>45667</v>
      </c>
      <c r="B8149" s="217" t="s">
        <v>315</v>
      </c>
      <c r="C8149" s="218">
        <v>1.5712999999999999</v>
      </c>
    </row>
    <row r="8150" spans="1:3" ht="15" customHeight="1" x14ac:dyDescent="0.25">
      <c r="A8150" s="216">
        <v>45670</v>
      </c>
      <c r="B8150" s="217" t="s">
        <v>315</v>
      </c>
      <c r="C8150" s="218">
        <v>1.5855999999999999</v>
      </c>
    </row>
    <row r="8151" spans="1:3" ht="15" customHeight="1" x14ac:dyDescent="0.25">
      <c r="A8151" s="216">
        <v>45671</v>
      </c>
      <c r="B8151" s="217" t="s">
        <v>315</v>
      </c>
      <c r="C8151" s="218">
        <v>1.5999000000000001</v>
      </c>
    </row>
    <row r="8152" spans="1:3" ht="15" customHeight="1" x14ac:dyDescent="0.25">
      <c r="A8152" s="216">
        <v>45672</v>
      </c>
      <c r="B8152" s="217" t="s">
        <v>315</v>
      </c>
      <c r="C8152" s="218">
        <v>1.6141000000000001</v>
      </c>
    </row>
    <row r="8153" spans="1:3" ht="15" customHeight="1" x14ac:dyDescent="0.25">
      <c r="A8153" s="216">
        <v>45673</v>
      </c>
      <c r="B8153" s="217" t="s">
        <v>315</v>
      </c>
      <c r="C8153" s="218">
        <v>1.6284000000000001</v>
      </c>
    </row>
    <row r="8154" spans="1:3" ht="15" customHeight="1" x14ac:dyDescent="0.25">
      <c r="A8154" s="216">
        <v>45674</v>
      </c>
      <c r="B8154" s="217" t="s">
        <v>315</v>
      </c>
      <c r="C8154" s="218">
        <v>1.6854</v>
      </c>
    </row>
    <row r="8155" spans="1:3" ht="15" customHeight="1" x14ac:dyDescent="0.25">
      <c r="A8155" s="216">
        <v>45678</v>
      </c>
      <c r="B8155" s="217" t="s">
        <v>315</v>
      </c>
      <c r="C8155" s="218">
        <v>1.6997</v>
      </c>
    </row>
    <row r="8156" spans="1:3" ht="15" customHeight="1" x14ac:dyDescent="0.25">
      <c r="A8156" s="216">
        <v>45679</v>
      </c>
      <c r="B8156" s="217" t="s">
        <v>315</v>
      </c>
      <c r="C8156" s="218">
        <v>1.7139</v>
      </c>
    </row>
    <row r="8157" spans="1:3" ht="15" customHeight="1" x14ac:dyDescent="0.25">
      <c r="A8157" s="216">
        <v>45680</v>
      </c>
      <c r="B8157" s="217" t="s">
        <v>315</v>
      </c>
      <c r="C8157" s="218">
        <v>1.7282</v>
      </c>
    </row>
    <row r="8158" spans="1:3" ht="15" customHeight="1" x14ac:dyDescent="0.25">
      <c r="A8158" s="216">
        <v>45681</v>
      </c>
      <c r="B8158" s="217" t="s">
        <v>315</v>
      </c>
      <c r="C8158" s="218">
        <v>1.7708999999999999</v>
      </c>
    </row>
    <row r="8159" spans="1:3" ht="15" customHeight="1" x14ac:dyDescent="0.25">
      <c r="A8159" s="216">
        <v>45684</v>
      </c>
      <c r="B8159" s="217" t="s">
        <v>315</v>
      </c>
      <c r="C8159" s="218">
        <v>1.7851999999999999</v>
      </c>
    </row>
    <row r="8160" spans="1:3" ht="15" customHeight="1" x14ac:dyDescent="0.25">
      <c r="A8160" s="216">
        <v>45685</v>
      </c>
      <c r="B8160" s="217" t="s">
        <v>315</v>
      </c>
      <c r="C8160" s="218">
        <v>1.7996000000000001</v>
      </c>
    </row>
    <row r="8161" spans="1:3" ht="15" customHeight="1" x14ac:dyDescent="0.25">
      <c r="A8161" s="216">
        <v>45686</v>
      </c>
      <c r="B8161" s="217" t="s">
        <v>315</v>
      </c>
      <c r="C8161" s="218">
        <v>1.8139000000000001</v>
      </c>
    </row>
    <row r="8162" spans="1:3" ht="15" customHeight="1" x14ac:dyDescent="0.25">
      <c r="A8162" s="216">
        <v>45687</v>
      </c>
      <c r="B8162" s="217" t="s">
        <v>315</v>
      </c>
      <c r="C8162" s="218">
        <v>1.8282</v>
      </c>
    </row>
    <row r="8163" spans="1:3" ht="15" customHeight="1" x14ac:dyDescent="0.25">
      <c r="A8163" s="216">
        <v>45688</v>
      </c>
      <c r="B8163" s="217" t="s">
        <v>315</v>
      </c>
      <c r="C8163" s="218">
        <v>1.8712</v>
      </c>
    </row>
    <row r="8164" spans="1:3" ht="15" customHeight="1" x14ac:dyDescent="0.25">
      <c r="A8164" s="216">
        <v>45691</v>
      </c>
      <c r="B8164" s="217" t="s">
        <v>315</v>
      </c>
      <c r="C8164" s="218">
        <v>1.8854</v>
      </c>
    </row>
    <row r="8165" spans="1:3" ht="15" customHeight="1" x14ac:dyDescent="0.25">
      <c r="A8165" s="216">
        <v>45692</v>
      </c>
      <c r="B8165" s="217" t="s">
        <v>315</v>
      </c>
      <c r="C8165" s="218">
        <v>1.8996999999999999</v>
      </c>
    </row>
    <row r="8166" spans="1:3" ht="15" customHeight="1" x14ac:dyDescent="0.25">
      <c r="A8166" s="216">
        <v>45693</v>
      </c>
      <c r="B8166" s="217" t="s">
        <v>315</v>
      </c>
      <c r="C8166" s="218">
        <v>1.9138999999999999</v>
      </c>
    </row>
    <row r="8167" spans="1:3" ht="15" customHeight="1" x14ac:dyDescent="0.25">
      <c r="A8167" s="216">
        <v>45694</v>
      </c>
      <c r="B8167" s="217" t="s">
        <v>315</v>
      </c>
      <c r="C8167" s="218">
        <v>1.9281999999999999</v>
      </c>
    </row>
    <row r="8168" spans="1:3" ht="15" customHeight="1" x14ac:dyDescent="0.25">
      <c r="A8168" s="216">
        <v>45695</v>
      </c>
      <c r="B8168" s="217" t="s">
        <v>315</v>
      </c>
      <c r="C8168" s="218">
        <v>1.9710000000000001</v>
      </c>
    </row>
    <row r="8169" spans="1:3" ht="15" customHeight="1" x14ac:dyDescent="0.25">
      <c r="A8169" s="216">
        <v>45698</v>
      </c>
      <c r="B8169" s="217" t="s">
        <v>315</v>
      </c>
      <c r="C8169" s="218">
        <v>1.9853000000000001</v>
      </c>
    </row>
    <row r="8170" spans="1:3" ht="15" customHeight="1" x14ac:dyDescent="0.25">
      <c r="A8170" s="216">
        <v>45699</v>
      </c>
      <c r="B8170" s="217" t="s">
        <v>315</v>
      </c>
      <c r="C8170" s="218">
        <v>1.9995000000000001</v>
      </c>
    </row>
    <row r="8171" spans="1:3" ht="15" customHeight="1" x14ac:dyDescent="0.25">
      <c r="A8171" s="216">
        <v>45700</v>
      </c>
      <c r="B8171" s="217" t="s">
        <v>315</v>
      </c>
      <c r="C8171" s="218">
        <v>2.0137999999999998</v>
      </c>
    </row>
    <row r="8172" spans="1:3" ht="15" customHeight="1" x14ac:dyDescent="0.25">
      <c r="A8172" s="216">
        <v>45701</v>
      </c>
      <c r="B8172" s="217" t="s">
        <v>315</v>
      </c>
      <c r="C8172" s="218">
        <v>2.0280999999999998</v>
      </c>
    </row>
    <row r="8173" spans="1:3" ht="15" customHeight="1" x14ac:dyDescent="0.25">
      <c r="A8173" s="216">
        <v>45702</v>
      </c>
      <c r="B8173" s="217" t="s">
        <v>315</v>
      </c>
      <c r="C8173" s="218">
        <v>2.085</v>
      </c>
    </row>
    <row r="8174" spans="1:3" ht="15" customHeight="1" x14ac:dyDescent="0.25">
      <c r="A8174" s="216">
        <v>45706</v>
      </c>
      <c r="B8174" s="217" t="s">
        <v>315</v>
      </c>
      <c r="C8174" s="218">
        <v>2.0992999999999999</v>
      </c>
    </row>
    <row r="8175" spans="1:3" ht="15" customHeight="1" x14ac:dyDescent="0.25">
      <c r="A8175" s="216">
        <v>45707</v>
      </c>
      <c r="B8175" s="217" t="s">
        <v>315</v>
      </c>
      <c r="C8175" s="218">
        <v>2.1135000000000002</v>
      </c>
    </row>
    <row r="8176" spans="1:3" ht="15" customHeight="1" x14ac:dyDescent="0.25">
      <c r="A8176" s="216">
        <v>45708</v>
      </c>
      <c r="B8176" s="217" t="s">
        <v>315</v>
      </c>
      <c r="C8176" s="218">
        <v>2.1278000000000001</v>
      </c>
    </row>
    <row r="8177" spans="1:3" ht="15" customHeight="1" x14ac:dyDescent="0.25">
      <c r="A8177" s="216">
        <v>45709</v>
      </c>
      <c r="B8177" s="217" t="s">
        <v>315</v>
      </c>
      <c r="C8177" s="218">
        <v>2.1703999999999999</v>
      </c>
    </row>
    <row r="8178" spans="1:3" ht="15" customHeight="1" x14ac:dyDescent="0.25">
      <c r="A8178" s="216">
        <v>45712</v>
      </c>
      <c r="B8178" s="217" t="s">
        <v>315</v>
      </c>
      <c r="C8178" s="218">
        <v>2.1846999999999999</v>
      </c>
    </row>
    <row r="8179" spans="1:3" ht="15" customHeight="1" x14ac:dyDescent="0.25">
      <c r="A8179" s="216">
        <v>45713</v>
      </c>
      <c r="B8179" s="217" t="s">
        <v>315</v>
      </c>
      <c r="C8179" s="218">
        <v>2.1989000000000001</v>
      </c>
    </row>
    <row r="8180" spans="1:3" ht="15" customHeight="1" x14ac:dyDescent="0.25">
      <c r="A8180" s="216">
        <v>45714</v>
      </c>
      <c r="B8180" s="217" t="s">
        <v>315</v>
      </c>
      <c r="C8180" s="218">
        <v>2.2132000000000001</v>
      </c>
    </row>
    <row r="8181" spans="1:3" ht="15" customHeight="1" x14ac:dyDescent="0.25">
      <c r="A8181" s="216">
        <v>45715</v>
      </c>
      <c r="B8181" s="217" t="s">
        <v>315</v>
      </c>
      <c r="C8181" s="218">
        <v>2.2275</v>
      </c>
    </row>
    <row r="8182" spans="1:3" ht="15" customHeight="1" x14ac:dyDescent="0.25">
      <c r="A8182" s="216">
        <v>45716</v>
      </c>
      <c r="B8182" s="217" t="s">
        <v>315</v>
      </c>
      <c r="C8182" s="218">
        <v>2.2702</v>
      </c>
    </row>
    <row r="8183" spans="1:3" ht="15" customHeight="1" x14ac:dyDescent="0.25">
      <c r="A8183" s="216">
        <v>45719</v>
      </c>
      <c r="B8183" s="217" t="s">
        <v>315</v>
      </c>
      <c r="C8183" s="218">
        <v>2.2844000000000002</v>
      </c>
    </row>
    <row r="8184" spans="1:3" ht="15" customHeight="1" x14ac:dyDescent="0.25">
      <c r="A8184" s="216">
        <v>45720</v>
      </c>
      <c r="B8184" s="217" t="s">
        <v>315</v>
      </c>
      <c r="C8184" s="218">
        <v>2.2987000000000002</v>
      </c>
    </row>
    <row r="8185" spans="1:3" ht="15" customHeight="1" x14ac:dyDescent="0.25">
      <c r="A8185" s="216">
        <v>45721</v>
      </c>
      <c r="B8185" s="217" t="s">
        <v>315</v>
      </c>
      <c r="C8185" s="218">
        <v>2.3128000000000002</v>
      </c>
    </row>
    <row r="8186" spans="1:3" ht="15" customHeight="1" x14ac:dyDescent="0.25">
      <c r="A8186" s="216">
        <v>45722</v>
      </c>
      <c r="B8186" s="217" t="s">
        <v>315</v>
      </c>
      <c r="C8186" s="218">
        <v>2.327</v>
      </c>
    </row>
    <row r="8187" spans="1:3" ht="15" customHeight="1" x14ac:dyDescent="0.25">
      <c r="A8187" s="216">
        <v>45723</v>
      </c>
      <c r="B8187" s="217" t="s">
        <v>315</v>
      </c>
      <c r="C8187" s="218">
        <v>2.3696000000000002</v>
      </c>
    </row>
    <row r="8188" spans="1:3" ht="15" customHeight="1" x14ac:dyDescent="0.25">
      <c r="A8188" s="216">
        <v>45726</v>
      </c>
      <c r="B8188" s="217" t="s">
        <v>315</v>
      </c>
      <c r="C8188" s="218">
        <v>2.3837999999999999</v>
      </c>
    </row>
    <row r="8189" spans="1:3" ht="15" customHeight="1" x14ac:dyDescent="0.25">
      <c r="A8189" s="216">
        <v>45727</v>
      </c>
      <c r="B8189" s="217" t="s">
        <v>315</v>
      </c>
      <c r="C8189" s="218">
        <v>2.3978999999999999</v>
      </c>
    </row>
    <row r="8190" spans="1:3" ht="15" customHeight="1" x14ac:dyDescent="0.25">
      <c r="A8190" s="216">
        <v>45728</v>
      </c>
      <c r="B8190" s="217" t="s">
        <v>315</v>
      </c>
      <c r="C8190" s="218">
        <v>2.4121000000000001</v>
      </c>
    </row>
    <row r="8191" spans="1:3" ht="15" customHeight="1" x14ac:dyDescent="0.25">
      <c r="A8191" s="216">
        <v>45729</v>
      </c>
      <c r="B8191" s="217" t="s">
        <v>315</v>
      </c>
      <c r="C8191" s="218">
        <v>2.4262000000000001</v>
      </c>
    </row>
    <row r="8192" spans="1:3" ht="15" customHeight="1" x14ac:dyDescent="0.25">
      <c r="A8192" s="216">
        <v>45730</v>
      </c>
      <c r="B8192" s="217" t="s">
        <v>315</v>
      </c>
      <c r="C8192" s="218">
        <v>2.4685000000000001</v>
      </c>
    </row>
    <row r="8193" spans="1:3" ht="15" customHeight="1" x14ac:dyDescent="0.25">
      <c r="A8193" s="216">
        <v>45733</v>
      </c>
      <c r="B8193" s="217" t="s">
        <v>315</v>
      </c>
      <c r="C8193" s="218">
        <v>2.4826999999999999</v>
      </c>
    </row>
    <row r="8194" spans="1:3" ht="15" customHeight="1" x14ac:dyDescent="0.25">
      <c r="A8194" s="216">
        <v>45734</v>
      </c>
      <c r="B8194" s="217" t="s">
        <v>315</v>
      </c>
      <c r="C8194" s="218">
        <v>2.4969000000000001</v>
      </c>
    </row>
    <row r="8195" spans="1:3" ht="15" customHeight="1" x14ac:dyDescent="0.25">
      <c r="A8195" s="216">
        <v>45735</v>
      </c>
      <c r="B8195" s="217" t="s">
        <v>315</v>
      </c>
      <c r="C8195" s="218">
        <v>2.5110999999999999</v>
      </c>
    </row>
    <row r="8196" spans="1:3" ht="15" customHeight="1" x14ac:dyDescent="0.25">
      <c r="A8196" s="216">
        <v>45736</v>
      </c>
      <c r="B8196" s="217" t="s">
        <v>315</v>
      </c>
      <c r="C8196" s="218">
        <v>2.5251999999999999</v>
      </c>
    </row>
    <row r="8197" spans="1:3" ht="15" customHeight="1" x14ac:dyDescent="0.25">
      <c r="A8197" s="216">
        <v>45737</v>
      </c>
      <c r="B8197" s="217" t="s">
        <v>315</v>
      </c>
      <c r="C8197" s="218">
        <v>2.5676999999999999</v>
      </c>
    </row>
    <row r="8198" spans="1:3" ht="15" customHeight="1" x14ac:dyDescent="0.25">
      <c r="A8198" s="216">
        <v>45740</v>
      </c>
      <c r="B8198" s="217" t="s">
        <v>315</v>
      </c>
      <c r="C8198" s="218">
        <v>2.5819000000000001</v>
      </c>
    </row>
    <row r="8199" spans="1:3" ht="15" customHeight="1" x14ac:dyDescent="0.25">
      <c r="A8199" s="216">
        <v>45741</v>
      </c>
      <c r="B8199" s="217" t="s">
        <v>315</v>
      </c>
      <c r="C8199" s="218">
        <v>2.5960999999999999</v>
      </c>
    </row>
    <row r="8200" spans="1:3" ht="15" customHeight="1" x14ac:dyDescent="0.25">
      <c r="A8200" s="216">
        <v>45742</v>
      </c>
      <c r="B8200" s="217" t="s">
        <v>315</v>
      </c>
      <c r="C8200" s="218">
        <v>2.6103000000000001</v>
      </c>
    </row>
    <row r="8201" spans="1:3" ht="15" customHeight="1" x14ac:dyDescent="0.25">
      <c r="A8201" s="216">
        <v>45743</v>
      </c>
      <c r="B8201" s="217" t="s">
        <v>315</v>
      </c>
      <c r="C8201" s="218">
        <v>2.6244999999999998</v>
      </c>
    </row>
    <row r="8202" spans="1:3" ht="15" customHeight="1" x14ac:dyDescent="0.25">
      <c r="A8202" s="216">
        <v>45744</v>
      </c>
      <c r="B8202" s="217" t="s">
        <v>315</v>
      </c>
      <c r="C8202" s="218">
        <v>2.6673</v>
      </c>
    </row>
    <row r="8203" spans="1:3" ht="15" customHeight="1" x14ac:dyDescent="0.25">
      <c r="A8203" s="216">
        <v>45747</v>
      </c>
      <c r="B8203" s="217" t="s">
        <v>315</v>
      </c>
      <c r="C8203" s="218">
        <v>2.6815000000000002</v>
      </c>
    </row>
    <row r="8204" spans="1:3" ht="15" customHeight="1" x14ac:dyDescent="0.25">
      <c r="A8204" s="216">
        <v>45748</v>
      </c>
      <c r="B8204" s="217" t="s">
        <v>315</v>
      </c>
      <c r="C8204" s="218">
        <v>2.6957</v>
      </c>
    </row>
    <row r="8205" spans="1:3" ht="15" customHeight="1" x14ac:dyDescent="0.25">
      <c r="A8205" s="216">
        <v>45749</v>
      </c>
      <c r="B8205" s="217" t="s">
        <v>315</v>
      </c>
      <c r="C8205" s="218">
        <v>2.7099000000000002</v>
      </c>
    </row>
    <row r="8206" spans="1:3" ht="15" customHeight="1" x14ac:dyDescent="0.25">
      <c r="A8206" s="216">
        <v>45750</v>
      </c>
      <c r="B8206" s="217" t="s">
        <v>315</v>
      </c>
      <c r="C8206" s="218">
        <v>2.7241</v>
      </c>
    </row>
    <row r="8207" spans="1:3" ht="15" customHeight="1" x14ac:dyDescent="0.25">
      <c r="A8207" s="216">
        <v>45751</v>
      </c>
      <c r="B8207" s="217" t="s">
        <v>315</v>
      </c>
      <c r="C8207" s="218">
        <v>2.7667999999999999</v>
      </c>
    </row>
    <row r="8208" spans="1:3" ht="15" customHeight="1" x14ac:dyDescent="0.25">
      <c r="A8208" s="216">
        <v>45754</v>
      </c>
      <c r="B8208" s="217" t="s">
        <v>315</v>
      </c>
      <c r="C8208" s="218">
        <v>2.7810000000000001</v>
      </c>
    </row>
    <row r="8209" spans="1:3" ht="15" customHeight="1" x14ac:dyDescent="0.25">
      <c r="A8209" s="216">
        <v>45755</v>
      </c>
      <c r="B8209" s="217" t="s">
        <v>315</v>
      </c>
      <c r="C8209" s="218">
        <v>2.7951000000000001</v>
      </c>
    </row>
    <row r="8210" spans="1:3" ht="15" customHeight="1" x14ac:dyDescent="0.25">
      <c r="A8210" s="216">
        <v>45756</v>
      </c>
      <c r="B8210" s="217" t="s">
        <v>315</v>
      </c>
      <c r="C8210" s="218">
        <v>2.8092999999999999</v>
      </c>
    </row>
    <row r="8211" spans="1:3" ht="15" customHeight="1" x14ac:dyDescent="0.25">
      <c r="A8211" s="216">
        <v>45757</v>
      </c>
      <c r="B8211" s="217" t="s">
        <v>315</v>
      </c>
      <c r="C8211" s="218">
        <v>2.8235000000000001</v>
      </c>
    </row>
    <row r="8212" spans="1:3" ht="15" customHeight="1" x14ac:dyDescent="0.25">
      <c r="A8212" s="216">
        <v>45758</v>
      </c>
      <c r="B8212" s="217" t="s">
        <v>315</v>
      </c>
      <c r="C8212" s="218">
        <v>2.8660999999999999</v>
      </c>
    </row>
    <row r="8213" spans="1:3" ht="15" customHeight="1" x14ac:dyDescent="0.25">
      <c r="A8213" s="216">
        <v>45761</v>
      </c>
      <c r="B8213" s="217" t="s">
        <v>315</v>
      </c>
      <c r="C8213" s="218">
        <v>2.8801999999999999</v>
      </c>
    </row>
    <row r="8214" spans="1:3" ht="15" customHeight="1" x14ac:dyDescent="0.25">
      <c r="A8214" s="216">
        <v>45762</v>
      </c>
      <c r="B8214" s="217" t="s">
        <v>315</v>
      </c>
      <c r="C8214" s="218">
        <v>2.8944000000000001</v>
      </c>
    </row>
    <row r="8215" spans="1:3" ht="15" customHeight="1" x14ac:dyDescent="0.25">
      <c r="A8215" s="216">
        <v>45763</v>
      </c>
      <c r="B8215" s="217" t="s">
        <v>315</v>
      </c>
      <c r="C8215" s="218">
        <v>2.9085000000000001</v>
      </c>
    </row>
    <row r="8216" spans="1:3" ht="15" customHeight="1" x14ac:dyDescent="0.25">
      <c r="A8216" s="216">
        <v>45764</v>
      </c>
      <c r="B8216" s="217" t="s">
        <v>315</v>
      </c>
      <c r="C8216" s="218">
        <v>2.9651999999999998</v>
      </c>
    </row>
    <row r="8217" spans="1:3" ht="15" customHeight="1" x14ac:dyDescent="0.25">
      <c r="A8217" s="216">
        <v>45768</v>
      </c>
      <c r="B8217" s="217" t="s">
        <v>315</v>
      </c>
      <c r="C8217" s="218">
        <v>2.9794</v>
      </c>
    </row>
    <row r="8218" spans="1:3" ht="15" customHeight="1" x14ac:dyDescent="0.25">
      <c r="A8218" s="216">
        <v>45769</v>
      </c>
      <c r="B8218" s="217" t="s">
        <v>315</v>
      </c>
      <c r="C8218" s="218">
        <v>2.9935</v>
      </c>
    </row>
    <row r="8219" spans="1:3" ht="15" customHeight="1" x14ac:dyDescent="0.25">
      <c r="A8219" s="216">
        <v>45770</v>
      </c>
      <c r="B8219" s="217" t="s">
        <v>315</v>
      </c>
      <c r="C8219" s="218">
        <v>3.0076999999999998</v>
      </c>
    </row>
    <row r="8220" spans="1:3" ht="15" customHeight="1" x14ac:dyDescent="0.25">
      <c r="A8220" s="216">
        <v>45771</v>
      </c>
      <c r="B8220" s="217" t="s">
        <v>315</v>
      </c>
      <c r="C8220" s="218">
        <v>3.0217999999999998</v>
      </c>
    </row>
    <row r="8221" spans="1:3" ht="15" customHeight="1" x14ac:dyDescent="0.25">
      <c r="A8221" s="216">
        <v>45772</v>
      </c>
      <c r="B8221" s="217" t="s">
        <v>315</v>
      </c>
      <c r="C8221" s="218">
        <v>3.0642999999999998</v>
      </c>
    </row>
    <row r="8222" spans="1:3" ht="15" customHeight="1" x14ac:dyDescent="0.25">
      <c r="A8222" s="216">
        <v>45775</v>
      </c>
      <c r="B8222" s="217" t="s">
        <v>315</v>
      </c>
      <c r="C8222" s="218">
        <v>3.0783999999999998</v>
      </c>
    </row>
    <row r="8223" spans="1:3" ht="15" customHeight="1" x14ac:dyDescent="0.25">
      <c r="A8223" s="216">
        <v>45776</v>
      </c>
      <c r="B8223" s="217" t="s">
        <v>315</v>
      </c>
      <c r="C8223" s="218">
        <v>3.0926</v>
      </c>
    </row>
    <row r="8224" spans="1:3" ht="15" customHeight="1" x14ac:dyDescent="0.25">
      <c r="A8224" s="216">
        <v>45777</v>
      </c>
      <c r="B8224" s="217" t="s">
        <v>315</v>
      </c>
      <c r="C8224" s="218">
        <v>3.1067999999999998</v>
      </c>
    </row>
    <row r="8225" spans="1:3" ht="15" customHeight="1" x14ac:dyDescent="0.25">
      <c r="A8225" s="216">
        <v>45778</v>
      </c>
      <c r="B8225" s="217" t="s">
        <v>315</v>
      </c>
      <c r="C8225" s="218">
        <v>3.121</v>
      </c>
    </row>
    <row r="8226" spans="1:3" ht="15" customHeight="1" x14ac:dyDescent="0.25">
      <c r="A8226" s="216">
        <v>45779</v>
      </c>
      <c r="B8226" s="217" t="s">
        <v>315</v>
      </c>
      <c r="C8226" s="218">
        <v>3.1636000000000002</v>
      </c>
    </row>
    <row r="8227" spans="1:3" ht="15" customHeight="1" x14ac:dyDescent="0.25">
      <c r="A8227" s="216">
        <v>45782</v>
      </c>
      <c r="B8227" s="217" t="s">
        <v>315</v>
      </c>
      <c r="C8227" s="218">
        <v>3.1778</v>
      </c>
    </row>
    <row r="8228" spans="1:3" ht="15" customHeight="1" x14ac:dyDescent="0.25">
      <c r="A8228" s="216">
        <v>45783</v>
      </c>
      <c r="B8228" s="217" t="s">
        <v>315</v>
      </c>
      <c r="C8228" s="218">
        <v>3.1920000000000002</v>
      </c>
    </row>
    <row r="8229" spans="1:3" ht="15" customHeight="1" x14ac:dyDescent="0.25">
      <c r="A8229" s="216">
        <v>45784</v>
      </c>
      <c r="B8229" s="217" t="s">
        <v>315</v>
      </c>
      <c r="C8229" s="218">
        <v>3.2061000000000002</v>
      </c>
    </row>
    <row r="8230" spans="1:3" ht="15" customHeight="1" x14ac:dyDescent="0.25">
      <c r="A8230" s="216">
        <v>45785</v>
      </c>
      <c r="B8230" s="217" t="s">
        <v>315</v>
      </c>
      <c r="C8230" s="218">
        <v>3.2202999999999999</v>
      </c>
    </row>
    <row r="8231" spans="1:3" ht="15" customHeight="1" x14ac:dyDescent="0.25">
      <c r="A8231" s="216">
        <v>45786</v>
      </c>
      <c r="B8231" s="217" t="s">
        <v>315</v>
      </c>
      <c r="C8231" s="218">
        <v>3.2627000000000002</v>
      </c>
    </row>
    <row r="8232" spans="1:3" ht="15" customHeight="1" x14ac:dyDescent="0.25">
      <c r="A8232" s="216">
        <v>45789</v>
      </c>
      <c r="B8232" s="217" t="s">
        <v>315</v>
      </c>
      <c r="C8232" s="218">
        <v>3.2768000000000002</v>
      </c>
    </row>
    <row r="8233" spans="1:3" ht="15" customHeight="1" x14ac:dyDescent="0.25">
      <c r="A8233" s="216">
        <v>45790</v>
      </c>
      <c r="B8233" s="217" t="s">
        <v>315</v>
      </c>
      <c r="C8233" s="218">
        <v>3.2909999999999999</v>
      </c>
    </row>
    <row r="8234" spans="1:3" ht="15" customHeight="1" x14ac:dyDescent="0.25">
      <c r="A8234" s="216">
        <v>45791</v>
      </c>
      <c r="B8234" s="217" t="s">
        <v>315</v>
      </c>
      <c r="C8234" s="218">
        <v>3.3050999999999999</v>
      </c>
    </row>
    <row r="8235" spans="1:3" ht="15" customHeight="1" x14ac:dyDescent="0.25">
      <c r="A8235" s="216">
        <v>45792</v>
      </c>
      <c r="B8235" s="217" t="s">
        <v>315</v>
      </c>
      <c r="C8235" s="218">
        <v>3.3193000000000001</v>
      </c>
    </row>
    <row r="8236" spans="1:3" ht="15" customHeight="1" x14ac:dyDescent="0.25">
      <c r="A8236" s="216">
        <v>45793</v>
      </c>
      <c r="B8236" s="217" t="s">
        <v>315</v>
      </c>
      <c r="C8236" s="218">
        <v>3.3618000000000001</v>
      </c>
    </row>
    <row r="8237" spans="1:3" ht="15" customHeight="1" x14ac:dyDescent="0.25">
      <c r="A8237" s="216">
        <v>45796</v>
      </c>
      <c r="B8237" s="217" t="s">
        <v>315</v>
      </c>
      <c r="C8237" s="218">
        <v>3.3759999999999999</v>
      </c>
    </row>
    <row r="8238" spans="1:3" ht="15" customHeight="1" x14ac:dyDescent="0.25">
      <c r="A8238" s="216">
        <v>45797</v>
      </c>
      <c r="B8238" s="217" t="s">
        <v>315</v>
      </c>
      <c r="C8238" s="218">
        <v>3.3902000000000001</v>
      </c>
    </row>
    <row r="8239" spans="1:3" ht="15" customHeight="1" x14ac:dyDescent="0.25">
      <c r="A8239" s="216">
        <v>45798</v>
      </c>
      <c r="B8239" s="217" t="s">
        <v>315</v>
      </c>
      <c r="C8239" s="218">
        <v>3.4043000000000001</v>
      </c>
    </row>
    <row r="8240" spans="1:3" ht="15" customHeight="1" x14ac:dyDescent="0.25">
      <c r="A8240" s="216">
        <v>45799</v>
      </c>
      <c r="B8240" s="217" t="s">
        <v>315</v>
      </c>
      <c r="C8240" s="218">
        <v>3.4184999999999999</v>
      </c>
    </row>
    <row r="8241" spans="1:3" ht="15" customHeight="1" x14ac:dyDescent="0.25">
      <c r="A8241" s="216">
        <v>45800</v>
      </c>
      <c r="B8241" s="217" t="s">
        <v>315</v>
      </c>
      <c r="C8241" s="218">
        <v>3.4750000000000001</v>
      </c>
    </row>
    <row r="8242" spans="1:3" ht="15" customHeight="1" x14ac:dyDescent="0.25">
      <c r="A8242" s="216">
        <v>45804</v>
      </c>
      <c r="B8242" s="217" t="s">
        <v>315</v>
      </c>
      <c r="C8242" s="218">
        <v>3.4891999999999999</v>
      </c>
    </row>
    <row r="8243" spans="1:3" ht="15" customHeight="1" x14ac:dyDescent="0.25">
      <c r="A8243" s="216">
        <v>45805</v>
      </c>
      <c r="B8243" s="217" t="s">
        <v>315</v>
      </c>
      <c r="C8243" s="218">
        <v>3.5032999999999999</v>
      </c>
    </row>
    <row r="8244" spans="1:3" ht="15" customHeight="1" x14ac:dyDescent="0.25">
      <c r="A8244" s="216">
        <v>45806</v>
      </c>
      <c r="B8244" s="217" t="s">
        <v>315</v>
      </c>
      <c r="C8244" s="218">
        <v>3.5175000000000001</v>
      </c>
    </row>
    <row r="8245" spans="1:3" ht="15" customHeight="1" x14ac:dyDescent="0.25">
      <c r="A8245" s="216">
        <v>45807</v>
      </c>
      <c r="B8245" s="217" t="s">
        <v>315</v>
      </c>
      <c r="C8245" s="218">
        <v>3.5600999999999998</v>
      </c>
    </row>
    <row r="8246" spans="1:3" ht="15" customHeight="1" x14ac:dyDescent="0.25">
      <c r="A8246" s="216">
        <v>45810</v>
      </c>
      <c r="B8246" s="217" t="s">
        <v>315</v>
      </c>
      <c r="C8246" s="218">
        <v>3.5743</v>
      </c>
    </row>
    <row r="8247" spans="1:3" ht="15" customHeight="1" x14ac:dyDescent="0.25">
      <c r="A8247" s="216">
        <v>45811</v>
      </c>
      <c r="B8247" s="217" t="s">
        <v>315</v>
      </c>
      <c r="C8247" s="218">
        <v>3.5884999999999998</v>
      </c>
    </row>
    <row r="8248" spans="1:3" ht="15" customHeight="1" x14ac:dyDescent="0.25">
      <c r="A8248" s="216">
        <v>45812</v>
      </c>
      <c r="B8248" s="217" t="s">
        <v>315</v>
      </c>
      <c r="C8248" s="218">
        <v>3.6027</v>
      </c>
    </row>
    <row r="8249" spans="1:3" ht="15" customHeight="1" x14ac:dyDescent="0.25">
      <c r="A8249" s="216">
        <v>45813</v>
      </c>
      <c r="B8249" s="217" t="s">
        <v>315</v>
      </c>
      <c r="C8249" s="218">
        <v>3.6168</v>
      </c>
    </row>
    <row r="8250" spans="1:3" ht="15" customHeight="1" x14ac:dyDescent="0.25">
      <c r="A8250" s="216">
        <v>45814</v>
      </c>
      <c r="B8250" s="217" t="s">
        <v>315</v>
      </c>
      <c r="C8250" s="218">
        <v>3.6591999999999998</v>
      </c>
    </row>
    <row r="8251" spans="1:3" ht="15" customHeight="1" x14ac:dyDescent="0.25">
      <c r="A8251" s="216">
        <v>45817</v>
      </c>
      <c r="B8251" s="217" t="s">
        <v>315</v>
      </c>
      <c r="C8251" s="218">
        <v>3.6732999999999998</v>
      </c>
    </row>
    <row r="8252" spans="1:3" ht="15" customHeight="1" x14ac:dyDescent="0.25">
      <c r="A8252" s="216">
        <v>45818</v>
      </c>
      <c r="B8252" s="217" t="s">
        <v>315</v>
      </c>
      <c r="C8252" s="218">
        <v>3.6873999999999998</v>
      </c>
    </row>
    <row r="8253" spans="1:3" ht="15" customHeight="1" x14ac:dyDescent="0.25">
      <c r="A8253" s="216">
        <v>45819</v>
      </c>
      <c r="B8253" s="217" t="s">
        <v>315</v>
      </c>
      <c r="C8253" s="218">
        <v>3.7016</v>
      </c>
    </row>
    <row r="8254" spans="1:3" ht="15" customHeight="1" x14ac:dyDescent="0.25">
      <c r="A8254" s="216">
        <v>45820</v>
      </c>
      <c r="B8254" s="217" t="s">
        <v>315</v>
      </c>
      <c r="C8254" s="218">
        <v>3.7157</v>
      </c>
    </row>
    <row r="8255" spans="1:3" ht="15" customHeight="1" x14ac:dyDescent="0.25">
      <c r="A8255" s="216">
        <v>45821</v>
      </c>
      <c r="B8255" s="217" t="s">
        <v>315</v>
      </c>
      <c r="C8255" s="218">
        <v>3.7582</v>
      </c>
    </row>
    <row r="8256" spans="1:3" ht="15" customHeight="1" x14ac:dyDescent="0.25">
      <c r="A8256" s="216">
        <v>45824</v>
      </c>
      <c r="B8256" s="217" t="s">
        <v>315</v>
      </c>
      <c r="C8256" s="218">
        <v>3.7723</v>
      </c>
    </row>
    <row r="8257" spans="1:3" ht="15" customHeight="1" x14ac:dyDescent="0.25">
      <c r="A8257" s="216">
        <v>45825</v>
      </c>
      <c r="B8257" s="217" t="s">
        <v>315</v>
      </c>
      <c r="C8257" s="218">
        <v>3.7865000000000002</v>
      </c>
    </row>
    <row r="8258" spans="1:3" ht="15" customHeight="1" x14ac:dyDescent="0.25">
      <c r="A8258" s="216">
        <v>45826</v>
      </c>
      <c r="B8258" s="217" t="s">
        <v>315</v>
      </c>
      <c r="C8258" s="218">
        <v>3.8149000000000002</v>
      </c>
    </row>
    <row r="8259" spans="1:3" ht="15" customHeight="1" x14ac:dyDescent="0.25">
      <c r="A8259" s="216">
        <v>45828</v>
      </c>
      <c r="B8259" s="217" t="s">
        <v>315</v>
      </c>
      <c r="C8259" s="218">
        <v>3.8574000000000002</v>
      </c>
    </row>
    <row r="8260" spans="1:3" ht="15" customHeight="1" x14ac:dyDescent="0.25">
      <c r="A8260" s="216">
        <v>45831</v>
      </c>
      <c r="B8260" s="217" t="s">
        <v>315</v>
      </c>
      <c r="C8260" s="218">
        <v>3.8715000000000002</v>
      </c>
    </row>
    <row r="8261" spans="1:3" ht="15" customHeight="1" x14ac:dyDescent="0.25">
      <c r="A8261" s="216">
        <v>45832</v>
      </c>
      <c r="B8261" s="217" t="s">
        <v>315</v>
      </c>
      <c r="C8261" s="218">
        <v>3.8856999999999999</v>
      </c>
    </row>
    <row r="8262" spans="1:3" ht="15" customHeight="1" x14ac:dyDescent="0.25">
      <c r="A8262" s="216">
        <v>45833</v>
      </c>
      <c r="B8262" s="217" t="s">
        <v>315</v>
      </c>
      <c r="C8262" s="218">
        <v>3.8999000000000001</v>
      </c>
    </row>
    <row r="8263" spans="1:3" ht="15" customHeight="1" x14ac:dyDescent="0.25">
      <c r="A8263" s="216">
        <v>45834</v>
      </c>
      <c r="B8263" s="217" t="s">
        <v>315</v>
      </c>
      <c r="C8263" s="218">
        <v>3.9140999999999999</v>
      </c>
    </row>
    <row r="8264" spans="1:3" ht="15" customHeight="1" x14ac:dyDescent="0.25">
      <c r="A8264" s="216">
        <v>45835</v>
      </c>
      <c r="B8264" s="217" t="s">
        <v>315</v>
      </c>
      <c r="C8264" s="218">
        <v>3.9569000000000001</v>
      </c>
    </row>
    <row r="8265" spans="1:3" ht="15" customHeight="1" x14ac:dyDescent="0.25">
      <c r="A8265" s="216">
        <v>45838</v>
      </c>
      <c r="B8265" s="217" t="s">
        <v>315</v>
      </c>
      <c r="C8265" s="218">
        <v>3.9710999999999999</v>
      </c>
    </row>
    <row r="8266" spans="1:3" ht="15" customHeight="1" x14ac:dyDescent="0.25">
      <c r="A8266" s="216">
        <v>45839</v>
      </c>
      <c r="B8266" s="217" t="s">
        <v>315</v>
      </c>
      <c r="C8266" s="218">
        <v>3.9853999999999998</v>
      </c>
    </row>
    <row r="8267" spans="1:3" ht="15" customHeight="1" x14ac:dyDescent="0.25">
      <c r="A8267" s="216">
        <v>45840</v>
      </c>
      <c r="B8267" s="217" t="s">
        <v>315</v>
      </c>
      <c r="C8267" s="218">
        <v>3.9996999999999998</v>
      </c>
    </row>
    <row r="8268" spans="1:3" ht="15" customHeight="1" x14ac:dyDescent="0.25">
      <c r="A8268" s="216">
        <v>45841</v>
      </c>
      <c r="B8268" s="217" t="s">
        <v>315</v>
      </c>
      <c r="C8268" s="218">
        <v>4.0567000000000002</v>
      </c>
    </row>
    <row r="8269" spans="1:3" ht="15" customHeight="1" x14ac:dyDescent="0.25">
      <c r="A8269" s="216">
        <v>45845</v>
      </c>
      <c r="B8269" s="217" t="s">
        <v>315</v>
      </c>
      <c r="C8269" s="218">
        <v>4.0709</v>
      </c>
    </row>
    <row r="8270" spans="1:3" ht="15" customHeight="1" x14ac:dyDescent="0.25">
      <c r="A8270" s="216">
        <v>45846</v>
      </c>
      <c r="B8270" s="217" t="s">
        <v>315</v>
      </c>
      <c r="C8270" s="218">
        <v>4.0850999999999997</v>
      </c>
    </row>
    <row r="8271" spans="1:3" ht="15" customHeight="1" x14ac:dyDescent="0.25">
      <c r="A8271" s="216">
        <v>45847</v>
      </c>
      <c r="B8271" s="217" t="s">
        <v>315</v>
      </c>
      <c r="C8271" s="218">
        <v>4.0993000000000004</v>
      </c>
    </row>
    <row r="8272" spans="1:3" ht="15" customHeight="1" x14ac:dyDescent="0.25">
      <c r="A8272" s="216">
        <v>45848</v>
      </c>
      <c r="B8272" s="217" t="s">
        <v>315</v>
      </c>
      <c r="C8272" s="218">
        <v>4.1134000000000004</v>
      </c>
    </row>
    <row r="8273" spans="1:3" ht="15" customHeight="1" x14ac:dyDescent="0.25">
      <c r="A8273" s="216">
        <v>45849</v>
      </c>
      <c r="B8273" s="217" t="s">
        <v>315</v>
      </c>
      <c r="C8273" s="218">
        <v>4.1559999999999997</v>
      </c>
    </row>
    <row r="8274" spans="1:3" ht="15" customHeight="1" x14ac:dyDescent="0.25">
      <c r="A8274" s="216">
        <v>45852</v>
      </c>
      <c r="B8274" s="217" t="s">
        <v>315</v>
      </c>
      <c r="C8274" s="218">
        <v>4.1702000000000004</v>
      </c>
    </row>
    <row r="8275" spans="1:3" ht="15" customHeight="1" x14ac:dyDescent="0.25">
      <c r="A8275" s="216">
        <v>45853</v>
      </c>
      <c r="B8275" s="217" t="s">
        <v>315</v>
      </c>
      <c r="C8275" s="218">
        <v>4.1844000000000001</v>
      </c>
    </row>
    <row r="8276" spans="1:3" ht="15" customHeight="1" x14ac:dyDescent="0.25">
      <c r="A8276" s="216">
        <v>45854</v>
      </c>
      <c r="B8276" s="217" t="s">
        <v>315</v>
      </c>
      <c r="C8276" s="218">
        <v>4.1985999999999999</v>
      </c>
    </row>
    <row r="8277" spans="1:3" ht="15" customHeight="1" x14ac:dyDescent="0.25">
      <c r="A8277" s="216">
        <v>45855</v>
      </c>
      <c r="B8277" s="217" t="s">
        <v>315</v>
      </c>
      <c r="C8277" s="218">
        <v>4.2129000000000003</v>
      </c>
    </row>
    <row r="8278" spans="1:3" ht="15" customHeight="1" x14ac:dyDescent="0.25">
      <c r="A8278" s="216">
        <v>45856</v>
      </c>
      <c r="B8278" s="217" t="s">
        <v>315</v>
      </c>
      <c r="C8278" s="218">
        <v>4.2554999999999996</v>
      </c>
    </row>
    <row r="8279" spans="1:3" ht="15" customHeight="1" x14ac:dyDescent="0.25">
      <c r="A8279" s="216">
        <v>45859</v>
      </c>
      <c r="B8279" s="217" t="s">
        <v>315</v>
      </c>
      <c r="C8279" s="218">
        <v>4.2697000000000003</v>
      </c>
    </row>
    <row r="8280" spans="1:3" ht="15" customHeight="1" x14ac:dyDescent="0.25">
      <c r="A8280" s="216">
        <v>45860</v>
      </c>
      <c r="B8280" s="217" t="s">
        <v>315</v>
      </c>
      <c r="C8280" s="218">
        <v>4.2839</v>
      </c>
    </row>
    <row r="8281" spans="1:3" ht="15" customHeight="1" x14ac:dyDescent="0.25">
      <c r="A8281" s="216">
        <v>45861</v>
      </c>
      <c r="B8281" s="217" t="s">
        <v>315</v>
      </c>
      <c r="C8281" s="218">
        <v>4.2981999999999996</v>
      </c>
    </row>
    <row r="8282" spans="1:3" ht="15" customHeight="1" x14ac:dyDescent="0.25">
      <c r="A8282" s="216">
        <v>45862</v>
      </c>
      <c r="B8282" s="217" t="s">
        <v>315</v>
      </c>
      <c r="C8282" s="218">
        <v>4.3124000000000002</v>
      </c>
    </row>
    <row r="8283" spans="1:3" ht="15" customHeight="1" x14ac:dyDescent="0.25">
      <c r="A8283" s="216">
        <v>45863</v>
      </c>
      <c r="B8283" s="217" t="s">
        <v>315</v>
      </c>
      <c r="C8283" s="218">
        <v>4.3551000000000002</v>
      </c>
    </row>
    <row r="8284" spans="1:3" ht="15" customHeight="1" x14ac:dyDescent="0.25">
      <c r="A8284" s="216">
        <v>45866</v>
      </c>
      <c r="B8284" s="217" t="s">
        <v>315</v>
      </c>
      <c r="C8284" s="218">
        <v>4.3693</v>
      </c>
    </row>
    <row r="8285" spans="1:3" ht="15" customHeight="1" x14ac:dyDescent="0.25">
      <c r="A8285" s="216">
        <v>45867</v>
      </c>
      <c r="B8285" s="217" t="s">
        <v>315</v>
      </c>
      <c r="C8285" s="218">
        <v>4.3837000000000002</v>
      </c>
    </row>
    <row r="8286" spans="1:3" ht="15" customHeight="1" x14ac:dyDescent="0.25">
      <c r="A8286" s="216">
        <v>45868</v>
      </c>
      <c r="B8286" s="217" t="s">
        <v>315</v>
      </c>
      <c r="C8286" s="218">
        <v>4.3978999999999999</v>
      </c>
    </row>
    <row r="8287" spans="1:3" ht="15" customHeight="1" x14ac:dyDescent="0.25">
      <c r="A8287" s="216">
        <v>45869</v>
      </c>
      <c r="B8287" s="217" t="s">
        <v>315</v>
      </c>
      <c r="C8287" s="218">
        <v>4.4122000000000003</v>
      </c>
    </row>
    <row r="8288" spans="1:3" ht="15" customHeight="1" x14ac:dyDescent="0.25">
      <c r="A8288" s="216">
        <v>45870</v>
      </c>
      <c r="B8288" s="217" t="s">
        <v>315</v>
      </c>
      <c r="C8288" s="218">
        <v>4.4549000000000003</v>
      </c>
    </row>
    <row r="8289" spans="1:3" ht="15" customHeight="1" x14ac:dyDescent="0.25">
      <c r="A8289" s="216">
        <v>45873</v>
      </c>
      <c r="B8289" s="217" t="s">
        <v>315</v>
      </c>
      <c r="C8289" s="218">
        <v>4.4691000000000001</v>
      </c>
    </row>
    <row r="8290" spans="1:3" ht="15" customHeight="1" x14ac:dyDescent="0.25">
      <c r="A8290" s="216">
        <v>45874</v>
      </c>
      <c r="B8290" s="217" t="s">
        <v>315</v>
      </c>
      <c r="C8290" s="218">
        <v>4.4832999999999998</v>
      </c>
    </row>
    <row r="8291" spans="1:3" ht="15" customHeight="1" x14ac:dyDescent="0.25">
      <c r="A8291" s="216">
        <v>45875</v>
      </c>
      <c r="B8291" s="217" t="s">
        <v>315</v>
      </c>
      <c r="C8291" s="218">
        <v>4.4976000000000003</v>
      </c>
    </row>
    <row r="8292" spans="1:3" ht="15" customHeight="1" x14ac:dyDescent="0.25">
      <c r="A8292" s="216">
        <v>45876</v>
      </c>
      <c r="B8292" s="217" t="s">
        <v>315</v>
      </c>
      <c r="C8292" s="218">
        <v>4.5118</v>
      </c>
    </row>
    <row r="8293" spans="1:3" ht="15" customHeight="1" x14ac:dyDescent="0.25">
      <c r="A8293" s="216">
        <v>45877</v>
      </c>
      <c r="B8293" s="217" t="s">
        <v>315</v>
      </c>
      <c r="C8293" s="218">
        <v>4.5545</v>
      </c>
    </row>
    <row r="8294" spans="1:3" ht="15" customHeight="1" x14ac:dyDescent="0.25">
      <c r="A8294" s="216">
        <v>45880</v>
      </c>
      <c r="B8294" s="217" t="s">
        <v>315</v>
      </c>
      <c r="C8294" s="218">
        <v>4.5686999999999998</v>
      </c>
    </row>
    <row r="8295" spans="1:3" ht="15" customHeight="1" x14ac:dyDescent="0.25">
      <c r="A8295" s="216">
        <v>45881</v>
      </c>
      <c r="B8295" s="217" t="s">
        <v>315</v>
      </c>
      <c r="C8295" s="218">
        <v>4.5829000000000004</v>
      </c>
    </row>
    <row r="8296" spans="1:3" ht="15" customHeight="1" x14ac:dyDescent="0.25">
      <c r="A8296" s="216">
        <v>45882</v>
      </c>
      <c r="B8296" s="217" t="s">
        <v>315</v>
      </c>
      <c r="C8296" s="218">
        <v>4.5972</v>
      </c>
    </row>
    <row r="8297" spans="1:3" ht="15" customHeight="1" x14ac:dyDescent="0.25">
      <c r="A8297" s="216">
        <v>45883</v>
      </c>
      <c r="B8297" s="217" t="s">
        <v>315</v>
      </c>
      <c r="C8297" s="218">
        <v>4.6113999999999997</v>
      </c>
    </row>
    <row r="8298" spans="1:3" ht="15" customHeight="1" x14ac:dyDescent="0.25">
      <c r="A8298" s="216">
        <v>45884</v>
      </c>
      <c r="B8298" s="217" t="s">
        <v>315</v>
      </c>
      <c r="C8298" s="218">
        <v>4.6542000000000003</v>
      </c>
    </row>
    <row r="8299" spans="1:3" ht="15" customHeight="1" x14ac:dyDescent="0.25">
      <c r="A8299" s="216">
        <v>45887</v>
      </c>
      <c r="B8299" s="217" t="s">
        <v>315</v>
      </c>
      <c r="C8299" s="218">
        <v>4.6684000000000001</v>
      </c>
    </row>
    <row r="8300" spans="1:3" ht="15" customHeight="1" x14ac:dyDescent="0.25">
      <c r="A8300" s="216">
        <v>45888</v>
      </c>
      <c r="B8300" s="217" t="s">
        <v>315</v>
      </c>
      <c r="C8300" s="218">
        <v>4.6826999999999996</v>
      </c>
    </row>
    <row r="8301" spans="1:3" ht="15" customHeight="1" x14ac:dyDescent="0.25">
      <c r="A8301" s="216">
        <v>45889</v>
      </c>
      <c r="B8301" s="217" t="s">
        <v>315</v>
      </c>
      <c r="C8301" s="218">
        <v>4.6969000000000003</v>
      </c>
    </row>
    <row r="8302" spans="1:3" ht="15" customHeight="1" x14ac:dyDescent="0.25">
      <c r="A8302" s="216">
        <v>45890</v>
      </c>
      <c r="B8302" s="217" t="s">
        <v>315</v>
      </c>
      <c r="C8302" s="218">
        <v>4.7111000000000001</v>
      </c>
    </row>
    <row r="8303" spans="1:3" ht="15" customHeight="1" x14ac:dyDescent="0.25">
      <c r="A8303" s="216">
        <v>45891</v>
      </c>
      <c r="B8303" s="217" t="s">
        <v>315</v>
      </c>
      <c r="C8303" s="218">
        <v>4.7538999999999998</v>
      </c>
    </row>
    <row r="8304" spans="1:3" ht="15" customHeight="1" x14ac:dyDescent="0.25">
      <c r="A8304" s="216">
        <v>45894</v>
      </c>
      <c r="B8304" s="217" t="s">
        <v>315</v>
      </c>
      <c r="C8304" s="218">
        <v>4.7682000000000002</v>
      </c>
    </row>
    <row r="8305" spans="1:3" ht="15" customHeight="1" x14ac:dyDescent="0.25">
      <c r="A8305" s="216">
        <v>45895</v>
      </c>
      <c r="B8305" s="217" t="s">
        <v>315</v>
      </c>
      <c r="C8305" s="218">
        <v>4.7824999999999998</v>
      </c>
    </row>
    <row r="8306" spans="1:3" ht="15" customHeight="1" x14ac:dyDescent="0.25">
      <c r="A8306" s="216">
        <v>45896</v>
      </c>
      <c r="B8306" s="217" t="s">
        <v>315</v>
      </c>
      <c r="C8306" s="218">
        <v>4.7968000000000002</v>
      </c>
    </row>
    <row r="8307" spans="1:3" ht="15" customHeight="1" x14ac:dyDescent="0.25">
      <c r="A8307" s="216">
        <v>45897</v>
      </c>
      <c r="B8307" s="217" t="s">
        <v>315</v>
      </c>
      <c r="C8307" s="218">
        <v>4.8110999999999997</v>
      </c>
    </row>
    <row r="8308" spans="1:3" ht="15" customHeight="1" x14ac:dyDescent="0.25">
      <c r="A8308" s="216">
        <v>45898</v>
      </c>
      <c r="B8308" s="217" t="s">
        <v>315</v>
      </c>
      <c r="C8308" s="218">
        <v>4.8681999999999999</v>
      </c>
    </row>
    <row r="8309" spans="1:3" ht="15" customHeight="1" x14ac:dyDescent="0.25">
      <c r="A8309" s="216">
        <v>45902</v>
      </c>
      <c r="B8309" s="217" t="s">
        <v>315</v>
      </c>
      <c r="C8309" s="218">
        <v>4.8823999999999996</v>
      </c>
    </row>
    <row r="8310" spans="1:3" ht="15" customHeight="1" x14ac:dyDescent="0.25">
      <c r="A8310" s="216">
        <v>45903</v>
      </c>
      <c r="B8310" s="217" t="s">
        <v>315</v>
      </c>
      <c r="C8310" s="218">
        <v>4.8967000000000001</v>
      </c>
    </row>
    <row r="8311" spans="1:3" ht="15" customHeight="1" x14ac:dyDescent="0.25">
      <c r="A8311" s="216">
        <v>45904</v>
      </c>
      <c r="B8311" s="217" t="s">
        <v>315</v>
      </c>
      <c r="C8311" s="218">
        <v>4.9109999999999996</v>
      </c>
    </row>
    <row r="8312" spans="1:3" ht="15" customHeight="1" x14ac:dyDescent="0.25">
      <c r="A8312" s="216">
        <v>45905</v>
      </c>
      <c r="B8312" s="217" t="s">
        <v>315</v>
      </c>
      <c r="C8312" s="218">
        <v>4.9539</v>
      </c>
    </row>
    <row r="8313" spans="1:3" ht="15" customHeight="1" x14ac:dyDescent="0.25">
      <c r="A8313" s="216">
        <v>45908</v>
      </c>
      <c r="B8313" s="217" t="s">
        <v>315</v>
      </c>
      <c r="C8313" s="218">
        <v>4.9682000000000004</v>
      </c>
    </row>
    <row r="8314" spans="1:3" ht="15" customHeight="1" x14ac:dyDescent="0.25">
      <c r="A8314" s="216">
        <v>45909</v>
      </c>
      <c r="B8314" s="217" t="s">
        <v>315</v>
      </c>
      <c r="C8314" s="218">
        <v>4.9824999999999999</v>
      </c>
    </row>
    <row r="8315" spans="1:3" ht="15" customHeight="1" x14ac:dyDescent="0.25">
      <c r="A8315" s="216">
        <v>45910</v>
      </c>
      <c r="B8315" s="217" t="s">
        <v>315</v>
      </c>
      <c r="C8315" s="218">
        <v>4.9968000000000004</v>
      </c>
    </row>
    <row r="8316" spans="1:3" ht="15" customHeight="1" x14ac:dyDescent="0.25">
      <c r="A8316" s="216">
        <v>45911</v>
      </c>
      <c r="B8316" s="217" t="s">
        <v>315</v>
      </c>
      <c r="C8316" s="218">
        <v>5.0110999999999999</v>
      </c>
    </row>
    <row r="8317" spans="1:3" ht="15" customHeight="1" x14ac:dyDescent="0.25">
      <c r="A8317" s="216">
        <v>45912</v>
      </c>
      <c r="B8317" s="217" t="s">
        <v>315</v>
      </c>
      <c r="C8317" s="218">
        <v>5.0538999999999996</v>
      </c>
    </row>
    <row r="8318" spans="1:3" ht="15" customHeight="1" x14ac:dyDescent="0.25">
      <c r="A8318" s="216">
        <v>45915</v>
      </c>
      <c r="B8318" s="217" t="s">
        <v>315</v>
      </c>
      <c r="C8318" s="218">
        <v>5.0682999999999998</v>
      </c>
    </row>
    <row r="8319" spans="1:3" ht="15" customHeight="1" x14ac:dyDescent="0.25">
      <c r="A8319" s="216">
        <v>45916</v>
      </c>
      <c r="B8319" s="217" t="s">
        <v>315</v>
      </c>
      <c r="C8319" s="218">
        <v>5.0826000000000002</v>
      </c>
    </row>
    <row r="8320" spans="1:3" ht="15" customHeight="1" x14ac:dyDescent="0.25">
      <c r="A8320" s="216">
        <v>45917</v>
      </c>
      <c r="B8320" s="217" t="s">
        <v>315</v>
      </c>
      <c r="C8320" s="218">
        <v>5.0968999999999998</v>
      </c>
    </row>
    <row r="8321" spans="1:3" ht="15" customHeight="1" x14ac:dyDescent="0.25">
      <c r="A8321" s="216">
        <v>45918</v>
      </c>
      <c r="B8321" s="217" t="s">
        <v>315</v>
      </c>
      <c r="C8321" s="218">
        <v>5.1109</v>
      </c>
    </row>
    <row r="8322" spans="1:3" ht="15" customHeight="1" x14ac:dyDescent="0.25">
      <c r="A8322" s="216">
        <v>45919</v>
      </c>
      <c r="B8322" s="217" t="s">
        <v>315</v>
      </c>
      <c r="C8322" s="218">
        <v>5.1524999999999999</v>
      </c>
    </row>
    <row r="8323" spans="1:3" ht="15" customHeight="1" x14ac:dyDescent="0.25">
      <c r="A8323" s="216">
        <v>45922</v>
      </c>
      <c r="B8323" s="217" t="s">
        <v>315</v>
      </c>
      <c r="C8323" s="218">
        <v>5.1662999999999997</v>
      </c>
    </row>
    <row r="8324" spans="1:3" ht="15" customHeight="1" x14ac:dyDescent="0.25">
      <c r="A8324" s="216">
        <v>45923</v>
      </c>
      <c r="B8324" s="217" t="s">
        <v>315</v>
      </c>
      <c r="C8324" s="218">
        <v>5.1801000000000004</v>
      </c>
    </row>
    <row r="8325" spans="1:3" ht="15" customHeight="1" x14ac:dyDescent="0.25">
      <c r="A8325" s="216">
        <v>45924</v>
      </c>
      <c r="B8325" s="217" t="s">
        <v>315</v>
      </c>
      <c r="C8325" s="218">
        <v>5.1938000000000004</v>
      </c>
    </row>
    <row r="8326" spans="1:3" ht="15" customHeight="1" x14ac:dyDescent="0.25">
      <c r="A8326" s="216">
        <v>45925</v>
      </c>
      <c r="B8326" s="217" t="s">
        <v>315</v>
      </c>
      <c r="C8326" s="218">
        <v>5.2077</v>
      </c>
    </row>
    <row r="8327" spans="1:3" ht="15" customHeight="1" x14ac:dyDescent="0.25">
      <c r="A8327" s="216">
        <v>45926</v>
      </c>
      <c r="B8327" s="217" t="s">
        <v>315</v>
      </c>
      <c r="C8327" s="218">
        <v>5.2491000000000003</v>
      </c>
    </row>
    <row r="8328" spans="1:3" ht="15" customHeight="1" x14ac:dyDescent="0.25">
      <c r="A8328" s="216">
        <v>45929</v>
      </c>
      <c r="B8328" s="217" t="s">
        <v>315</v>
      </c>
      <c r="C8328" s="218">
        <v>5.2629999999999999</v>
      </c>
    </row>
    <row r="8329" spans="1:3" ht="15" customHeight="1" x14ac:dyDescent="0.25">
      <c r="A8329" s="216">
        <v>45930</v>
      </c>
      <c r="B8329" s="217" t="s">
        <v>315</v>
      </c>
      <c r="C8329" s="218">
        <v>5.2767999999999997</v>
      </c>
    </row>
    <row r="8330" spans="1:3" ht="15" customHeight="1" x14ac:dyDescent="0.25">
      <c r="A8330" s="216">
        <v>45566</v>
      </c>
      <c r="B8330" s="217" t="s">
        <v>320</v>
      </c>
      <c r="C8330" s="218">
        <v>0.1588</v>
      </c>
    </row>
    <row r="8331" spans="1:3" ht="15" customHeight="1" x14ac:dyDescent="0.25">
      <c r="A8331" s="216">
        <v>45567</v>
      </c>
      <c r="B8331" s="217" t="s">
        <v>320</v>
      </c>
      <c r="C8331" s="218">
        <v>0.31809999999999999</v>
      </c>
    </row>
    <row r="8332" spans="1:3" ht="15" customHeight="1" x14ac:dyDescent="0.25">
      <c r="A8332" s="216">
        <v>45568</v>
      </c>
      <c r="B8332" s="217" t="s">
        <v>320</v>
      </c>
      <c r="C8332" s="218">
        <v>0.47660000000000002</v>
      </c>
    </row>
    <row r="8333" spans="1:3" ht="15" customHeight="1" x14ac:dyDescent="0.25">
      <c r="A8333" s="216">
        <v>45569</v>
      </c>
      <c r="B8333" s="217" t="s">
        <v>320</v>
      </c>
      <c r="C8333" s="218">
        <v>0.94889999999999997</v>
      </c>
    </row>
    <row r="8334" spans="1:3" ht="15" customHeight="1" x14ac:dyDescent="0.25">
      <c r="A8334" s="216">
        <v>45572</v>
      </c>
      <c r="B8334" s="217" t="s">
        <v>320</v>
      </c>
      <c r="C8334" s="218">
        <v>1.1067</v>
      </c>
    </row>
    <row r="8335" spans="1:3" ht="15" customHeight="1" x14ac:dyDescent="0.25">
      <c r="A8335" s="216">
        <v>45573</v>
      </c>
      <c r="B8335" s="217" t="s">
        <v>320</v>
      </c>
      <c r="C8335" s="218">
        <v>1.2643</v>
      </c>
    </row>
    <row r="8336" spans="1:3" ht="15" customHeight="1" x14ac:dyDescent="0.25">
      <c r="A8336" s="216">
        <v>45574</v>
      </c>
      <c r="B8336" s="217" t="s">
        <v>320</v>
      </c>
      <c r="C8336" s="218">
        <v>1.4216</v>
      </c>
    </row>
    <row r="8337" spans="1:3" ht="15" customHeight="1" x14ac:dyDescent="0.25">
      <c r="A8337" s="216">
        <v>45575</v>
      </c>
      <c r="B8337" s="217" t="s">
        <v>320</v>
      </c>
      <c r="C8337" s="218">
        <v>1.5791999999999999</v>
      </c>
    </row>
    <row r="8338" spans="1:3" ht="15" customHeight="1" x14ac:dyDescent="0.25">
      <c r="A8338" s="216">
        <v>45576</v>
      </c>
      <c r="B8338" s="217" t="s">
        <v>320</v>
      </c>
      <c r="C8338" s="218">
        <v>2.0508000000000002</v>
      </c>
    </row>
    <row r="8339" spans="1:3" ht="15" customHeight="1" x14ac:dyDescent="0.25">
      <c r="A8339" s="216">
        <v>45579</v>
      </c>
      <c r="B8339" s="217" t="s">
        <v>320</v>
      </c>
      <c r="C8339" s="218">
        <v>2.2080000000000002</v>
      </c>
    </row>
    <row r="8340" spans="1:3" ht="15" customHeight="1" x14ac:dyDescent="0.25">
      <c r="A8340" s="216">
        <v>45580</v>
      </c>
      <c r="B8340" s="217" t="s">
        <v>320</v>
      </c>
      <c r="C8340" s="218">
        <v>2.3653</v>
      </c>
    </row>
    <row r="8341" spans="1:3" ht="15" customHeight="1" x14ac:dyDescent="0.25">
      <c r="A8341" s="216">
        <v>45581</v>
      </c>
      <c r="B8341" s="217" t="s">
        <v>320</v>
      </c>
      <c r="C8341" s="218">
        <v>2.5224000000000002</v>
      </c>
    </row>
    <row r="8342" spans="1:3" ht="15" customHeight="1" x14ac:dyDescent="0.25">
      <c r="A8342" s="216">
        <v>45582</v>
      </c>
      <c r="B8342" s="217" t="s">
        <v>320</v>
      </c>
      <c r="C8342" s="218">
        <v>2.6796000000000002</v>
      </c>
    </row>
    <row r="8343" spans="1:3" ht="15" customHeight="1" x14ac:dyDescent="0.25">
      <c r="A8343" s="216">
        <v>45583</v>
      </c>
      <c r="B8343" s="217" t="s">
        <v>320</v>
      </c>
      <c r="C8343" s="218">
        <v>3.1505999999999998</v>
      </c>
    </row>
    <row r="8344" spans="1:3" ht="15" customHeight="1" x14ac:dyDescent="0.25">
      <c r="A8344" s="216">
        <v>45586</v>
      </c>
      <c r="B8344" s="217" t="s">
        <v>320</v>
      </c>
      <c r="C8344" s="218">
        <v>3.3073000000000001</v>
      </c>
    </row>
    <row r="8345" spans="1:3" ht="15" customHeight="1" x14ac:dyDescent="0.25">
      <c r="A8345" s="216">
        <v>45587</v>
      </c>
      <c r="B8345" s="217" t="s">
        <v>320</v>
      </c>
      <c r="C8345" s="218">
        <v>3.4643000000000002</v>
      </c>
    </row>
    <row r="8346" spans="1:3" ht="15" customHeight="1" x14ac:dyDescent="0.25">
      <c r="A8346" s="216">
        <v>45588</v>
      </c>
      <c r="B8346" s="217" t="s">
        <v>320</v>
      </c>
      <c r="C8346" s="218">
        <v>3.621</v>
      </c>
    </row>
    <row r="8347" spans="1:3" ht="15" customHeight="1" x14ac:dyDescent="0.25">
      <c r="A8347" s="216">
        <v>45589</v>
      </c>
      <c r="B8347" s="217" t="s">
        <v>320</v>
      </c>
      <c r="C8347" s="218">
        <v>3.7774000000000001</v>
      </c>
    </row>
    <row r="8348" spans="1:3" ht="15" customHeight="1" x14ac:dyDescent="0.25">
      <c r="A8348" s="216">
        <v>45590</v>
      </c>
      <c r="B8348" s="217" t="s">
        <v>320</v>
      </c>
      <c r="C8348" s="218">
        <v>4.2462999999999997</v>
      </c>
    </row>
    <row r="8349" spans="1:3" ht="15" customHeight="1" x14ac:dyDescent="0.25">
      <c r="A8349" s="216">
        <v>45593</v>
      </c>
      <c r="B8349" s="217" t="s">
        <v>320</v>
      </c>
      <c r="C8349" s="218">
        <v>4.4027000000000003</v>
      </c>
    </row>
    <row r="8350" spans="1:3" ht="15" customHeight="1" x14ac:dyDescent="0.25">
      <c r="A8350" s="216">
        <v>45594</v>
      </c>
      <c r="B8350" s="217" t="s">
        <v>320</v>
      </c>
      <c r="C8350" s="218">
        <v>4.5590999999999999</v>
      </c>
    </row>
    <row r="8351" spans="1:3" ht="15" customHeight="1" x14ac:dyDescent="0.25">
      <c r="A8351" s="216">
        <v>45595</v>
      </c>
      <c r="B8351" s="217" t="s">
        <v>320</v>
      </c>
      <c r="C8351" s="218">
        <v>4.7150999999999996</v>
      </c>
    </row>
    <row r="8352" spans="1:3" ht="15" customHeight="1" x14ac:dyDescent="0.25">
      <c r="A8352" s="216">
        <v>45596</v>
      </c>
      <c r="B8352" s="217" t="s">
        <v>320</v>
      </c>
      <c r="C8352" s="218">
        <v>4.8712</v>
      </c>
    </row>
    <row r="8353" spans="1:3" ht="15" customHeight="1" x14ac:dyDescent="0.25">
      <c r="A8353" s="216">
        <v>45597</v>
      </c>
      <c r="B8353" s="217" t="s">
        <v>320</v>
      </c>
      <c r="C8353" s="218">
        <v>5.3383000000000003</v>
      </c>
    </row>
    <row r="8354" spans="1:3" ht="15" customHeight="1" x14ac:dyDescent="0.25">
      <c r="A8354" s="216">
        <v>45600</v>
      </c>
      <c r="B8354" s="217" t="s">
        <v>320</v>
      </c>
      <c r="C8354" s="218">
        <v>5.4939</v>
      </c>
    </row>
    <row r="8355" spans="1:3" ht="15" customHeight="1" x14ac:dyDescent="0.25">
      <c r="A8355" s="216">
        <v>45601</v>
      </c>
      <c r="B8355" s="217" t="s">
        <v>320</v>
      </c>
      <c r="C8355" s="218">
        <v>5.6493000000000002</v>
      </c>
    </row>
    <row r="8356" spans="1:3" ht="15" customHeight="1" x14ac:dyDescent="0.25">
      <c r="A8356" s="216">
        <v>45602</v>
      </c>
      <c r="B8356" s="217" t="s">
        <v>320</v>
      </c>
      <c r="C8356" s="218">
        <v>5.8042999999999996</v>
      </c>
    </row>
    <row r="8357" spans="1:3" ht="15" customHeight="1" x14ac:dyDescent="0.25">
      <c r="A8357" s="216">
        <v>45603</v>
      </c>
      <c r="B8357" s="217" t="s">
        <v>320</v>
      </c>
      <c r="C8357" s="218">
        <v>5.9592000000000001</v>
      </c>
    </row>
    <row r="8358" spans="1:3" ht="15" customHeight="1" x14ac:dyDescent="0.25">
      <c r="A8358" s="216">
        <v>45604</v>
      </c>
      <c r="B8358" s="217" t="s">
        <v>320</v>
      </c>
      <c r="C8358" s="218">
        <v>6.4157000000000002</v>
      </c>
    </row>
    <row r="8359" spans="1:3" ht="15" customHeight="1" x14ac:dyDescent="0.25">
      <c r="A8359" s="216">
        <v>45607</v>
      </c>
      <c r="B8359" s="217" t="s">
        <v>320</v>
      </c>
      <c r="C8359" s="218">
        <v>6.5678999999999998</v>
      </c>
    </row>
    <row r="8360" spans="1:3" ht="15" customHeight="1" x14ac:dyDescent="0.25">
      <c r="A8360" s="216">
        <v>45608</v>
      </c>
      <c r="B8360" s="217" t="s">
        <v>320</v>
      </c>
      <c r="C8360" s="218">
        <v>6.7190000000000003</v>
      </c>
    </row>
    <row r="8361" spans="1:3" ht="15" customHeight="1" x14ac:dyDescent="0.25">
      <c r="A8361" s="216">
        <v>45609</v>
      </c>
      <c r="B8361" s="217" t="s">
        <v>320</v>
      </c>
      <c r="C8361" s="218">
        <v>6.8697999999999997</v>
      </c>
    </row>
    <row r="8362" spans="1:3" ht="15" customHeight="1" x14ac:dyDescent="0.25">
      <c r="A8362" s="216">
        <v>45610</v>
      </c>
      <c r="B8362" s="217" t="s">
        <v>320</v>
      </c>
      <c r="C8362" s="218">
        <v>7.0204000000000004</v>
      </c>
    </row>
    <row r="8363" spans="1:3" ht="15" customHeight="1" x14ac:dyDescent="0.25">
      <c r="A8363" s="216">
        <v>45611</v>
      </c>
      <c r="B8363" s="217" t="s">
        <v>320</v>
      </c>
      <c r="C8363" s="218">
        <v>7.4715999999999996</v>
      </c>
    </row>
    <row r="8364" spans="1:3" ht="15" customHeight="1" x14ac:dyDescent="0.25">
      <c r="A8364" s="216">
        <v>45614</v>
      </c>
      <c r="B8364" s="217" t="s">
        <v>320</v>
      </c>
      <c r="C8364" s="218">
        <v>7.6219000000000001</v>
      </c>
    </row>
    <row r="8365" spans="1:3" ht="15" customHeight="1" x14ac:dyDescent="0.25">
      <c r="A8365" s="216">
        <v>45615</v>
      </c>
      <c r="B8365" s="217" t="s">
        <v>320</v>
      </c>
      <c r="C8365" s="218">
        <v>7.7721999999999998</v>
      </c>
    </row>
    <row r="8366" spans="1:3" ht="15" customHeight="1" x14ac:dyDescent="0.25">
      <c r="A8366" s="216">
        <v>45616</v>
      </c>
      <c r="B8366" s="217" t="s">
        <v>320</v>
      </c>
      <c r="C8366" s="218">
        <v>7.9222999999999999</v>
      </c>
    </row>
    <row r="8367" spans="1:3" ht="15" customHeight="1" x14ac:dyDescent="0.25">
      <c r="A8367" s="216">
        <v>45617</v>
      </c>
      <c r="B8367" s="217" t="s">
        <v>320</v>
      </c>
      <c r="C8367" s="218">
        <v>8.0724</v>
      </c>
    </row>
    <row r="8368" spans="1:3" ht="15" customHeight="1" x14ac:dyDescent="0.25">
      <c r="A8368" s="216">
        <v>45618</v>
      </c>
      <c r="B8368" s="217" t="s">
        <v>320</v>
      </c>
      <c r="C8368" s="218">
        <v>8.5228000000000002</v>
      </c>
    </row>
    <row r="8369" spans="1:3" ht="15" customHeight="1" x14ac:dyDescent="0.25">
      <c r="A8369" s="216">
        <v>45621</v>
      </c>
      <c r="B8369" s="217" t="s">
        <v>320</v>
      </c>
      <c r="C8369" s="218">
        <v>8.6730999999999998</v>
      </c>
    </row>
    <row r="8370" spans="1:3" ht="15" customHeight="1" x14ac:dyDescent="0.25">
      <c r="A8370" s="216">
        <v>45622</v>
      </c>
      <c r="B8370" s="217" t="s">
        <v>320</v>
      </c>
      <c r="C8370" s="218">
        <v>8.8234999999999992</v>
      </c>
    </row>
    <row r="8371" spans="1:3" ht="15" customHeight="1" x14ac:dyDescent="0.25">
      <c r="A8371" s="216">
        <v>45623</v>
      </c>
      <c r="B8371" s="217" t="s">
        <v>320</v>
      </c>
      <c r="C8371" s="218">
        <v>8.9736999999999991</v>
      </c>
    </row>
    <row r="8372" spans="1:3" ht="15" customHeight="1" x14ac:dyDescent="0.25">
      <c r="A8372" s="216">
        <v>45624</v>
      </c>
      <c r="B8372" s="217" t="s">
        <v>320</v>
      </c>
      <c r="C8372" s="218">
        <v>9.1240000000000006</v>
      </c>
    </row>
    <row r="8373" spans="1:3" ht="15" customHeight="1" x14ac:dyDescent="0.25">
      <c r="A8373" s="216">
        <v>45625</v>
      </c>
      <c r="B8373" s="217" t="s">
        <v>320</v>
      </c>
      <c r="C8373" s="218">
        <v>9.5747</v>
      </c>
    </row>
    <row r="8374" spans="1:3" ht="15" customHeight="1" x14ac:dyDescent="0.25">
      <c r="A8374" s="216">
        <v>45628</v>
      </c>
      <c r="B8374" s="217" t="s">
        <v>320</v>
      </c>
      <c r="C8374" s="218">
        <v>9.7246000000000006</v>
      </c>
    </row>
    <row r="8375" spans="1:3" ht="15" customHeight="1" x14ac:dyDescent="0.25">
      <c r="A8375" s="216">
        <v>45629</v>
      </c>
      <c r="B8375" s="217" t="s">
        <v>320</v>
      </c>
      <c r="C8375" s="218">
        <v>9.8744999999999994</v>
      </c>
    </row>
    <row r="8376" spans="1:3" ht="15" customHeight="1" x14ac:dyDescent="0.25">
      <c r="A8376" s="216">
        <v>45630</v>
      </c>
      <c r="B8376" s="217" t="s">
        <v>320</v>
      </c>
      <c r="C8376" s="218">
        <v>10.0245</v>
      </c>
    </row>
    <row r="8377" spans="1:3" ht="15" customHeight="1" x14ac:dyDescent="0.25">
      <c r="A8377" s="216">
        <v>45631</v>
      </c>
      <c r="B8377" s="217" t="s">
        <v>320</v>
      </c>
      <c r="C8377" s="218">
        <v>10.174099999999999</v>
      </c>
    </row>
    <row r="8378" spans="1:3" ht="15" customHeight="1" x14ac:dyDescent="0.25">
      <c r="A8378" s="216">
        <v>45632</v>
      </c>
      <c r="B8378" s="217" t="s">
        <v>320</v>
      </c>
      <c r="C8378" s="218">
        <v>10.6229</v>
      </c>
    </row>
    <row r="8379" spans="1:3" ht="15" customHeight="1" x14ac:dyDescent="0.25">
      <c r="A8379" s="216">
        <v>45635</v>
      </c>
      <c r="B8379" s="217" t="s">
        <v>320</v>
      </c>
      <c r="C8379" s="218">
        <v>10.772500000000001</v>
      </c>
    </row>
    <row r="8380" spans="1:3" ht="15" customHeight="1" x14ac:dyDescent="0.25">
      <c r="A8380" s="216">
        <v>45636</v>
      </c>
      <c r="B8380" s="217" t="s">
        <v>320</v>
      </c>
      <c r="C8380" s="218">
        <v>10.9222</v>
      </c>
    </row>
    <row r="8381" spans="1:3" ht="15" customHeight="1" x14ac:dyDescent="0.25">
      <c r="A8381" s="216">
        <v>45637</v>
      </c>
      <c r="B8381" s="217" t="s">
        <v>320</v>
      </c>
      <c r="C8381" s="218">
        <v>11.071999999999999</v>
      </c>
    </row>
    <row r="8382" spans="1:3" ht="15" customHeight="1" x14ac:dyDescent="0.25">
      <c r="A8382" s="216">
        <v>45638</v>
      </c>
      <c r="B8382" s="217" t="s">
        <v>320</v>
      </c>
      <c r="C8382" s="218">
        <v>11.221299999999999</v>
      </c>
    </row>
    <row r="8383" spans="1:3" ht="15" customHeight="1" x14ac:dyDescent="0.25">
      <c r="A8383" s="216">
        <v>45639</v>
      </c>
      <c r="B8383" s="217" t="s">
        <v>320</v>
      </c>
      <c r="C8383" s="218">
        <v>11.6691</v>
      </c>
    </row>
    <row r="8384" spans="1:3" ht="15" customHeight="1" x14ac:dyDescent="0.25">
      <c r="A8384" s="216">
        <v>45642</v>
      </c>
      <c r="B8384" s="217" t="s">
        <v>320</v>
      </c>
      <c r="C8384" s="218">
        <v>11.8186</v>
      </c>
    </row>
    <row r="8385" spans="1:3" ht="15" customHeight="1" x14ac:dyDescent="0.25">
      <c r="A8385" s="216">
        <v>45643</v>
      </c>
      <c r="B8385" s="217" t="s">
        <v>320</v>
      </c>
      <c r="C8385" s="218">
        <v>11.968</v>
      </c>
    </row>
    <row r="8386" spans="1:3" ht="15" customHeight="1" x14ac:dyDescent="0.25">
      <c r="A8386" s="216">
        <v>45644</v>
      </c>
      <c r="B8386" s="217" t="s">
        <v>320</v>
      </c>
      <c r="C8386" s="218">
        <v>12.1173</v>
      </c>
    </row>
    <row r="8387" spans="1:3" ht="15" customHeight="1" x14ac:dyDescent="0.25">
      <c r="A8387" s="216">
        <v>45645</v>
      </c>
      <c r="B8387" s="217" t="s">
        <v>320</v>
      </c>
      <c r="C8387" s="218">
        <v>12.2643</v>
      </c>
    </row>
    <row r="8388" spans="1:3" ht="15" customHeight="1" x14ac:dyDescent="0.25">
      <c r="A8388" s="216">
        <v>45646</v>
      </c>
      <c r="B8388" s="217" t="s">
        <v>320</v>
      </c>
      <c r="C8388" s="218">
        <v>12.7029</v>
      </c>
    </row>
    <row r="8389" spans="1:3" ht="15" customHeight="1" x14ac:dyDescent="0.25">
      <c r="A8389" s="216">
        <v>45649</v>
      </c>
      <c r="B8389" s="217" t="s">
        <v>320</v>
      </c>
      <c r="C8389" s="218">
        <v>12.8482</v>
      </c>
    </row>
    <row r="8390" spans="1:3" ht="15" customHeight="1" x14ac:dyDescent="0.25">
      <c r="A8390" s="216">
        <v>45650</v>
      </c>
      <c r="B8390" s="217" t="s">
        <v>320</v>
      </c>
      <c r="C8390" s="218">
        <v>12.9938</v>
      </c>
    </row>
    <row r="8391" spans="1:3" ht="15" customHeight="1" x14ac:dyDescent="0.25">
      <c r="A8391" s="216">
        <v>45651</v>
      </c>
      <c r="B8391" s="217" t="s">
        <v>320</v>
      </c>
      <c r="C8391" s="218">
        <v>13.1396</v>
      </c>
    </row>
    <row r="8392" spans="1:3" ht="15" customHeight="1" x14ac:dyDescent="0.25">
      <c r="A8392" s="216">
        <v>45652</v>
      </c>
      <c r="B8392" s="217" t="s">
        <v>320</v>
      </c>
      <c r="C8392" s="218">
        <v>13.286300000000001</v>
      </c>
    </row>
    <row r="8393" spans="1:3" ht="15" customHeight="1" x14ac:dyDescent="0.25">
      <c r="A8393" s="216">
        <v>45653</v>
      </c>
      <c r="B8393" s="217" t="s">
        <v>320</v>
      </c>
      <c r="C8393" s="218">
        <v>13.7277</v>
      </c>
    </row>
    <row r="8394" spans="1:3" ht="15" customHeight="1" x14ac:dyDescent="0.25">
      <c r="A8394" s="216">
        <v>45656</v>
      </c>
      <c r="B8394" s="217" t="s">
        <v>320</v>
      </c>
      <c r="C8394" s="218">
        <v>13.8744</v>
      </c>
    </row>
    <row r="8395" spans="1:3" ht="15" customHeight="1" x14ac:dyDescent="0.25">
      <c r="A8395" s="216">
        <v>45657</v>
      </c>
      <c r="B8395" s="217" t="s">
        <v>320</v>
      </c>
      <c r="C8395" s="218">
        <v>14.020899999999999</v>
      </c>
    </row>
    <row r="8396" spans="1:3" ht="15" customHeight="1" x14ac:dyDescent="0.25">
      <c r="A8396" s="216">
        <v>45659</v>
      </c>
      <c r="B8396" s="217" t="s">
        <v>320</v>
      </c>
      <c r="C8396" s="218">
        <v>14.3123</v>
      </c>
    </row>
    <row r="8397" spans="1:3" ht="15" customHeight="1" x14ac:dyDescent="0.25">
      <c r="A8397" s="216">
        <v>45660</v>
      </c>
      <c r="B8397" s="217" t="s">
        <v>320</v>
      </c>
      <c r="C8397" s="218">
        <v>14.745799999999999</v>
      </c>
    </row>
    <row r="8398" spans="1:3" ht="15" customHeight="1" x14ac:dyDescent="0.25">
      <c r="A8398" s="216">
        <v>45663</v>
      </c>
      <c r="B8398" s="217" t="s">
        <v>320</v>
      </c>
      <c r="C8398" s="218">
        <v>14.8894</v>
      </c>
    </row>
    <row r="8399" spans="1:3" ht="15" customHeight="1" x14ac:dyDescent="0.25">
      <c r="A8399" s="216">
        <v>45664</v>
      </c>
      <c r="B8399" s="217" t="s">
        <v>320</v>
      </c>
      <c r="C8399" s="218">
        <v>15.0326</v>
      </c>
    </row>
    <row r="8400" spans="1:3" ht="15" customHeight="1" x14ac:dyDescent="0.25">
      <c r="A8400" s="216">
        <v>45665</v>
      </c>
      <c r="B8400" s="217" t="s">
        <v>320</v>
      </c>
      <c r="C8400" s="218">
        <v>15.175800000000001</v>
      </c>
    </row>
    <row r="8401" spans="1:3" ht="15" customHeight="1" x14ac:dyDescent="0.25">
      <c r="A8401" s="216">
        <v>45666</v>
      </c>
      <c r="B8401" s="217" t="s">
        <v>320</v>
      </c>
      <c r="C8401" s="218">
        <v>15.3192</v>
      </c>
    </row>
    <row r="8402" spans="1:3" ht="15" customHeight="1" x14ac:dyDescent="0.25">
      <c r="A8402" s="216">
        <v>45667</v>
      </c>
      <c r="B8402" s="217" t="s">
        <v>320</v>
      </c>
      <c r="C8402" s="218">
        <v>15.7493</v>
      </c>
    </row>
    <row r="8403" spans="1:3" ht="15" customHeight="1" x14ac:dyDescent="0.25">
      <c r="A8403" s="216">
        <v>45670</v>
      </c>
      <c r="B8403" s="217" t="s">
        <v>320</v>
      </c>
      <c r="C8403" s="218">
        <v>15.892899999999999</v>
      </c>
    </row>
    <row r="8404" spans="1:3" ht="15" customHeight="1" x14ac:dyDescent="0.25">
      <c r="A8404" s="216">
        <v>45671</v>
      </c>
      <c r="B8404" s="217" t="s">
        <v>320</v>
      </c>
      <c r="C8404" s="218">
        <v>16.035799999999998</v>
      </c>
    </row>
    <row r="8405" spans="1:3" ht="15" customHeight="1" x14ac:dyDescent="0.25">
      <c r="A8405" s="216">
        <v>45672</v>
      </c>
      <c r="B8405" s="217" t="s">
        <v>320</v>
      </c>
      <c r="C8405" s="218">
        <v>16.1784</v>
      </c>
    </row>
    <row r="8406" spans="1:3" ht="15" customHeight="1" x14ac:dyDescent="0.25">
      <c r="A8406" s="216">
        <v>45673</v>
      </c>
      <c r="B8406" s="217" t="s">
        <v>320</v>
      </c>
      <c r="C8406" s="218">
        <v>16.321300000000001</v>
      </c>
    </row>
    <row r="8407" spans="1:3" ht="15" customHeight="1" x14ac:dyDescent="0.25">
      <c r="A8407" s="216">
        <v>45674</v>
      </c>
      <c r="B8407" s="217" t="s">
        <v>320</v>
      </c>
      <c r="C8407" s="218">
        <v>16.892900000000001</v>
      </c>
    </row>
    <row r="8408" spans="1:3" ht="15" customHeight="1" x14ac:dyDescent="0.25">
      <c r="A8408" s="216">
        <v>45678</v>
      </c>
      <c r="B8408" s="217" t="s">
        <v>320</v>
      </c>
      <c r="C8408" s="218">
        <v>17.035799999999998</v>
      </c>
    </row>
    <row r="8409" spans="1:3" ht="15" customHeight="1" x14ac:dyDescent="0.25">
      <c r="A8409" s="216">
        <v>45679</v>
      </c>
      <c r="B8409" s="217" t="s">
        <v>320</v>
      </c>
      <c r="C8409" s="218">
        <v>17.1784</v>
      </c>
    </row>
    <row r="8410" spans="1:3" ht="15" customHeight="1" x14ac:dyDescent="0.25">
      <c r="A8410" s="216">
        <v>45680</v>
      </c>
      <c r="B8410" s="217" t="s">
        <v>320</v>
      </c>
      <c r="C8410" s="218">
        <v>17.321400000000001</v>
      </c>
    </row>
    <row r="8411" spans="1:3" ht="15" customHeight="1" x14ac:dyDescent="0.25">
      <c r="A8411" s="216">
        <v>45681</v>
      </c>
      <c r="B8411" s="217" t="s">
        <v>320</v>
      </c>
      <c r="C8411" s="218">
        <v>17.7499</v>
      </c>
    </row>
    <row r="8412" spans="1:3" ht="15" customHeight="1" x14ac:dyDescent="0.25">
      <c r="A8412" s="216">
        <v>45684</v>
      </c>
      <c r="B8412" s="217" t="s">
        <v>320</v>
      </c>
      <c r="C8412" s="218">
        <v>17.8933</v>
      </c>
    </row>
    <row r="8413" spans="1:3" ht="15" customHeight="1" x14ac:dyDescent="0.25">
      <c r="A8413" s="216">
        <v>45685</v>
      </c>
      <c r="B8413" s="217" t="s">
        <v>320</v>
      </c>
      <c r="C8413" s="218">
        <v>18.037099999999999</v>
      </c>
    </row>
    <row r="8414" spans="1:3" ht="15" customHeight="1" x14ac:dyDescent="0.25">
      <c r="A8414" s="216">
        <v>45686</v>
      </c>
      <c r="B8414" s="217" t="s">
        <v>320</v>
      </c>
      <c r="C8414" s="218">
        <v>18.180700000000002</v>
      </c>
    </row>
    <row r="8415" spans="1:3" ht="15" customHeight="1" x14ac:dyDescent="0.25">
      <c r="A8415" s="216">
        <v>45687</v>
      </c>
      <c r="B8415" s="217" t="s">
        <v>320</v>
      </c>
      <c r="C8415" s="218">
        <v>18.324300000000001</v>
      </c>
    </row>
    <row r="8416" spans="1:3" ht="15" customHeight="1" x14ac:dyDescent="0.25">
      <c r="A8416" s="216">
        <v>45688</v>
      </c>
      <c r="B8416" s="217" t="s">
        <v>320</v>
      </c>
      <c r="C8416" s="218">
        <v>18.7546</v>
      </c>
    </row>
    <row r="8417" spans="1:3" ht="15" customHeight="1" x14ac:dyDescent="0.25">
      <c r="A8417" s="216">
        <v>45691</v>
      </c>
      <c r="B8417" s="217" t="s">
        <v>320</v>
      </c>
      <c r="C8417" s="218">
        <v>18.8978</v>
      </c>
    </row>
    <row r="8418" spans="1:3" ht="15" customHeight="1" x14ac:dyDescent="0.25">
      <c r="A8418" s="216">
        <v>45692</v>
      </c>
      <c r="B8418" s="217" t="s">
        <v>320</v>
      </c>
      <c r="C8418" s="218">
        <v>19.040600000000001</v>
      </c>
    </row>
    <row r="8419" spans="1:3" ht="15" customHeight="1" x14ac:dyDescent="0.25">
      <c r="A8419" s="216">
        <v>45693</v>
      </c>
      <c r="B8419" s="217" t="s">
        <v>320</v>
      </c>
      <c r="C8419" s="218">
        <v>19.183199999999999</v>
      </c>
    </row>
    <row r="8420" spans="1:3" ht="15" customHeight="1" x14ac:dyDescent="0.25">
      <c r="A8420" s="216">
        <v>45694</v>
      </c>
      <c r="B8420" s="217" t="s">
        <v>320</v>
      </c>
      <c r="C8420" s="218">
        <v>19.3263</v>
      </c>
    </row>
    <row r="8421" spans="1:3" ht="15" customHeight="1" x14ac:dyDescent="0.25">
      <c r="A8421" s="216">
        <v>45695</v>
      </c>
      <c r="B8421" s="217" t="s">
        <v>320</v>
      </c>
      <c r="C8421" s="218">
        <v>19.755299999999998</v>
      </c>
    </row>
    <row r="8422" spans="1:3" ht="15" customHeight="1" x14ac:dyDescent="0.25">
      <c r="A8422" s="216">
        <v>45698</v>
      </c>
      <c r="B8422" s="217" t="s">
        <v>320</v>
      </c>
      <c r="C8422" s="218">
        <v>19.898299999999999</v>
      </c>
    </row>
    <row r="8423" spans="1:3" ht="15" customHeight="1" x14ac:dyDescent="0.25">
      <c r="A8423" s="216">
        <v>45699</v>
      </c>
      <c r="B8423" s="217" t="s">
        <v>320</v>
      </c>
      <c r="C8423" s="218">
        <v>20.0413</v>
      </c>
    </row>
    <row r="8424" spans="1:3" ht="15" customHeight="1" x14ac:dyDescent="0.25">
      <c r="A8424" s="216">
        <v>45700</v>
      </c>
      <c r="B8424" s="217" t="s">
        <v>320</v>
      </c>
      <c r="C8424" s="218">
        <v>20.1843</v>
      </c>
    </row>
    <row r="8425" spans="1:3" ht="15" customHeight="1" x14ac:dyDescent="0.25">
      <c r="A8425" s="216">
        <v>45701</v>
      </c>
      <c r="B8425" s="217" t="s">
        <v>320</v>
      </c>
      <c r="C8425" s="218">
        <v>20.327200000000001</v>
      </c>
    </row>
    <row r="8426" spans="1:3" ht="15" customHeight="1" x14ac:dyDescent="0.25">
      <c r="A8426" s="216">
        <v>45702</v>
      </c>
      <c r="B8426" s="217" t="s">
        <v>320</v>
      </c>
      <c r="C8426" s="218">
        <v>20.898199999999999</v>
      </c>
    </row>
    <row r="8427" spans="1:3" ht="15" customHeight="1" x14ac:dyDescent="0.25">
      <c r="A8427" s="216">
        <v>45706</v>
      </c>
      <c r="B8427" s="217" t="s">
        <v>320</v>
      </c>
      <c r="C8427" s="218">
        <v>21.041</v>
      </c>
    </row>
    <row r="8428" spans="1:3" ht="15" customHeight="1" x14ac:dyDescent="0.25">
      <c r="A8428" s="216">
        <v>45707</v>
      </c>
      <c r="B8428" s="217" t="s">
        <v>320</v>
      </c>
      <c r="C8428" s="218">
        <v>21.183700000000002</v>
      </c>
    </row>
    <row r="8429" spans="1:3" ht="15" customHeight="1" x14ac:dyDescent="0.25">
      <c r="A8429" s="216">
        <v>45708</v>
      </c>
      <c r="B8429" s="217" t="s">
        <v>320</v>
      </c>
      <c r="C8429" s="218">
        <v>21.326499999999999</v>
      </c>
    </row>
    <row r="8430" spans="1:3" ht="15" customHeight="1" x14ac:dyDescent="0.25">
      <c r="A8430" s="216">
        <v>45709</v>
      </c>
      <c r="B8430" s="217" t="s">
        <v>320</v>
      </c>
      <c r="C8430" s="218">
        <v>21.754200000000001</v>
      </c>
    </row>
    <row r="8431" spans="1:3" ht="15" customHeight="1" x14ac:dyDescent="0.25">
      <c r="A8431" s="216">
        <v>45712</v>
      </c>
      <c r="B8431" s="217" t="s">
        <v>320</v>
      </c>
      <c r="C8431" s="218">
        <v>21.897099999999998</v>
      </c>
    </row>
    <row r="8432" spans="1:3" ht="15" customHeight="1" x14ac:dyDescent="0.25">
      <c r="A8432" s="216">
        <v>45713</v>
      </c>
      <c r="B8432" s="217" t="s">
        <v>320</v>
      </c>
      <c r="C8432" s="218">
        <v>22.0398</v>
      </c>
    </row>
    <row r="8433" spans="1:3" ht="15" customHeight="1" x14ac:dyDescent="0.25">
      <c r="A8433" s="216">
        <v>45714</v>
      </c>
      <c r="B8433" s="217" t="s">
        <v>320</v>
      </c>
      <c r="C8433" s="218">
        <v>22.1828</v>
      </c>
    </row>
    <row r="8434" spans="1:3" ht="15" customHeight="1" x14ac:dyDescent="0.25">
      <c r="A8434" s="216">
        <v>45715</v>
      </c>
      <c r="B8434" s="217" t="s">
        <v>320</v>
      </c>
      <c r="C8434" s="218">
        <v>22.325600000000001</v>
      </c>
    </row>
    <row r="8435" spans="1:3" ht="15" customHeight="1" x14ac:dyDescent="0.25">
      <c r="A8435" s="216">
        <v>45716</v>
      </c>
      <c r="B8435" s="217" t="s">
        <v>320</v>
      </c>
      <c r="C8435" s="218">
        <v>22.753799999999998</v>
      </c>
    </row>
    <row r="8436" spans="1:3" ht="15" customHeight="1" x14ac:dyDescent="0.25">
      <c r="A8436" s="216">
        <v>45719</v>
      </c>
      <c r="B8436" s="217" t="s">
        <v>320</v>
      </c>
      <c r="C8436" s="218">
        <v>22.896699999999999</v>
      </c>
    </row>
    <row r="8437" spans="1:3" ht="15" customHeight="1" x14ac:dyDescent="0.25">
      <c r="A8437" s="216">
        <v>45720</v>
      </c>
      <c r="B8437" s="217" t="s">
        <v>320</v>
      </c>
      <c r="C8437" s="218">
        <v>23.039200000000001</v>
      </c>
    </row>
    <row r="8438" spans="1:3" ht="15" customHeight="1" x14ac:dyDescent="0.25">
      <c r="A8438" s="216">
        <v>45721</v>
      </c>
      <c r="B8438" s="217" t="s">
        <v>320</v>
      </c>
      <c r="C8438" s="218">
        <v>23.1814</v>
      </c>
    </row>
    <row r="8439" spans="1:3" ht="15" customHeight="1" x14ac:dyDescent="0.25">
      <c r="A8439" s="216">
        <v>45722</v>
      </c>
      <c r="B8439" s="217" t="s">
        <v>320</v>
      </c>
      <c r="C8439" s="218">
        <v>23.323399999999999</v>
      </c>
    </row>
    <row r="8440" spans="1:3" ht="15" customHeight="1" x14ac:dyDescent="0.25">
      <c r="A8440" s="216">
        <v>45723</v>
      </c>
      <c r="B8440" s="217" t="s">
        <v>320</v>
      </c>
      <c r="C8440" s="218">
        <v>23.7499</v>
      </c>
    </row>
    <row r="8441" spans="1:3" ht="15" customHeight="1" x14ac:dyDescent="0.25">
      <c r="A8441" s="216">
        <v>45726</v>
      </c>
      <c r="B8441" s="217" t="s">
        <v>320</v>
      </c>
      <c r="C8441" s="218">
        <v>23.892299999999999</v>
      </c>
    </row>
    <row r="8442" spans="1:3" ht="15" customHeight="1" x14ac:dyDescent="0.25">
      <c r="A8442" s="216">
        <v>45727</v>
      </c>
      <c r="B8442" s="217" t="s">
        <v>320</v>
      </c>
      <c r="C8442" s="218">
        <v>24.034400000000002</v>
      </c>
    </row>
    <row r="8443" spans="1:3" ht="15" customHeight="1" x14ac:dyDescent="0.25">
      <c r="A8443" s="216">
        <v>45728</v>
      </c>
      <c r="B8443" s="217" t="s">
        <v>320</v>
      </c>
      <c r="C8443" s="218">
        <v>24.175999999999998</v>
      </c>
    </row>
    <row r="8444" spans="1:3" ht="15" customHeight="1" x14ac:dyDescent="0.25">
      <c r="A8444" s="216">
        <v>45729</v>
      </c>
      <c r="B8444" s="217" t="s">
        <v>320</v>
      </c>
      <c r="C8444" s="218">
        <v>24.317900000000002</v>
      </c>
    </row>
    <row r="8445" spans="1:3" ht="15" customHeight="1" x14ac:dyDescent="0.25">
      <c r="A8445" s="216">
        <v>45730</v>
      </c>
      <c r="B8445" s="217" t="s">
        <v>320</v>
      </c>
      <c r="C8445" s="218">
        <v>24.742000000000001</v>
      </c>
    </row>
    <row r="8446" spans="1:3" ht="15" customHeight="1" x14ac:dyDescent="0.25">
      <c r="A8446" s="216">
        <v>45733</v>
      </c>
      <c r="B8446" s="217" t="s">
        <v>320</v>
      </c>
      <c r="C8446" s="218">
        <v>24.883900000000001</v>
      </c>
    </row>
    <row r="8447" spans="1:3" ht="15" customHeight="1" x14ac:dyDescent="0.25">
      <c r="A8447" s="216">
        <v>45734</v>
      </c>
      <c r="B8447" s="217" t="s">
        <v>320</v>
      </c>
      <c r="C8447" s="218">
        <v>25.0261</v>
      </c>
    </row>
    <row r="8448" spans="1:3" ht="15" customHeight="1" x14ac:dyDescent="0.25">
      <c r="A8448" s="216">
        <v>45735</v>
      </c>
      <c r="B8448" s="217" t="s">
        <v>320</v>
      </c>
      <c r="C8448" s="218">
        <v>25.168299999999999</v>
      </c>
    </row>
    <row r="8449" spans="1:3" ht="15" customHeight="1" x14ac:dyDescent="0.25">
      <c r="A8449" s="216">
        <v>45736</v>
      </c>
      <c r="B8449" s="217" t="s">
        <v>320</v>
      </c>
      <c r="C8449" s="218">
        <v>25.310300000000002</v>
      </c>
    </row>
    <row r="8450" spans="1:3" ht="15" customHeight="1" x14ac:dyDescent="0.25">
      <c r="A8450" s="216">
        <v>45737</v>
      </c>
      <c r="B8450" s="217" t="s">
        <v>320</v>
      </c>
      <c r="C8450" s="218">
        <v>25.7361</v>
      </c>
    </row>
    <row r="8451" spans="1:3" ht="15" customHeight="1" x14ac:dyDescent="0.25">
      <c r="A8451" s="216">
        <v>45740</v>
      </c>
      <c r="B8451" s="217" t="s">
        <v>320</v>
      </c>
      <c r="C8451" s="218">
        <v>25.8782</v>
      </c>
    </row>
    <row r="8452" spans="1:3" ht="15" customHeight="1" x14ac:dyDescent="0.25">
      <c r="A8452" s="216">
        <v>45741</v>
      </c>
      <c r="B8452" s="217" t="s">
        <v>320</v>
      </c>
      <c r="C8452" s="218">
        <v>26.020499999999998</v>
      </c>
    </row>
    <row r="8453" spans="1:3" ht="15" customHeight="1" x14ac:dyDescent="0.25">
      <c r="A8453" s="216">
        <v>45742</v>
      </c>
      <c r="B8453" s="217" t="s">
        <v>320</v>
      </c>
      <c r="C8453" s="218">
        <v>26.162800000000001</v>
      </c>
    </row>
    <row r="8454" spans="1:3" ht="15" customHeight="1" x14ac:dyDescent="0.25">
      <c r="A8454" s="216">
        <v>45743</v>
      </c>
      <c r="B8454" s="217" t="s">
        <v>320</v>
      </c>
      <c r="C8454" s="218">
        <v>26.305299999999999</v>
      </c>
    </row>
    <row r="8455" spans="1:3" ht="15" customHeight="1" x14ac:dyDescent="0.25">
      <c r="A8455" s="216">
        <v>45744</v>
      </c>
      <c r="B8455" s="217" t="s">
        <v>320</v>
      </c>
      <c r="C8455" s="218">
        <v>26.733599999999999</v>
      </c>
    </row>
    <row r="8456" spans="1:3" ht="15" customHeight="1" x14ac:dyDescent="0.25">
      <c r="A8456" s="216">
        <v>45747</v>
      </c>
      <c r="B8456" s="217" t="s">
        <v>320</v>
      </c>
      <c r="C8456" s="218">
        <v>26.8764</v>
      </c>
    </row>
    <row r="8457" spans="1:3" ht="15" customHeight="1" x14ac:dyDescent="0.25">
      <c r="A8457" s="216">
        <v>45748</v>
      </c>
      <c r="B8457" s="217" t="s">
        <v>320</v>
      </c>
      <c r="C8457" s="218">
        <v>27.018799999999999</v>
      </c>
    </row>
    <row r="8458" spans="1:3" ht="15" customHeight="1" x14ac:dyDescent="0.25">
      <c r="A8458" s="216">
        <v>45749</v>
      </c>
      <c r="B8458" s="217" t="s">
        <v>320</v>
      </c>
      <c r="C8458" s="218">
        <v>27.161200000000001</v>
      </c>
    </row>
    <row r="8459" spans="1:3" ht="15" customHeight="1" x14ac:dyDescent="0.25">
      <c r="A8459" s="216">
        <v>45750</v>
      </c>
      <c r="B8459" s="217" t="s">
        <v>320</v>
      </c>
      <c r="C8459" s="218">
        <v>27.303799999999999</v>
      </c>
    </row>
    <row r="8460" spans="1:3" ht="15" customHeight="1" x14ac:dyDescent="0.25">
      <c r="A8460" s="216">
        <v>45751</v>
      </c>
      <c r="B8460" s="217" t="s">
        <v>320</v>
      </c>
      <c r="C8460" s="218">
        <v>27.730899999999998</v>
      </c>
    </row>
    <row r="8461" spans="1:3" ht="15" customHeight="1" x14ac:dyDescent="0.25">
      <c r="A8461" s="216">
        <v>45754</v>
      </c>
      <c r="B8461" s="217" t="s">
        <v>320</v>
      </c>
      <c r="C8461" s="218">
        <v>27.873200000000001</v>
      </c>
    </row>
    <row r="8462" spans="1:3" ht="15" customHeight="1" x14ac:dyDescent="0.25">
      <c r="A8462" s="216">
        <v>45755</v>
      </c>
      <c r="B8462" s="217" t="s">
        <v>320</v>
      </c>
      <c r="C8462" s="218">
        <v>28.0151</v>
      </c>
    </row>
    <row r="8463" spans="1:3" ht="15" customHeight="1" x14ac:dyDescent="0.25">
      <c r="A8463" s="216">
        <v>45756</v>
      </c>
      <c r="B8463" s="217" t="s">
        <v>320</v>
      </c>
      <c r="C8463" s="218">
        <v>28.157299999999999</v>
      </c>
    </row>
    <row r="8464" spans="1:3" ht="15" customHeight="1" x14ac:dyDescent="0.25">
      <c r="A8464" s="216">
        <v>45757</v>
      </c>
      <c r="B8464" s="217" t="s">
        <v>320</v>
      </c>
      <c r="C8464" s="218">
        <v>28.299600000000002</v>
      </c>
    </row>
    <row r="8465" spans="1:3" ht="15" customHeight="1" x14ac:dyDescent="0.25">
      <c r="A8465" s="216">
        <v>45758</v>
      </c>
      <c r="B8465" s="217" t="s">
        <v>320</v>
      </c>
      <c r="C8465" s="218">
        <v>28.726400000000002</v>
      </c>
    </row>
    <row r="8466" spans="1:3" ht="15" customHeight="1" x14ac:dyDescent="0.25">
      <c r="A8466" s="216">
        <v>45761</v>
      </c>
      <c r="B8466" s="217" t="s">
        <v>320</v>
      </c>
      <c r="C8466" s="218">
        <v>28.868099999999998</v>
      </c>
    </row>
    <row r="8467" spans="1:3" ht="15" customHeight="1" x14ac:dyDescent="0.25">
      <c r="A8467" s="216">
        <v>45762</v>
      </c>
      <c r="B8467" s="217" t="s">
        <v>320</v>
      </c>
      <c r="C8467" s="218">
        <v>29.01</v>
      </c>
    </row>
    <row r="8468" spans="1:3" ht="15" customHeight="1" x14ac:dyDescent="0.25">
      <c r="A8468" s="216">
        <v>45763</v>
      </c>
      <c r="B8468" s="217" t="s">
        <v>320</v>
      </c>
      <c r="C8468" s="218">
        <v>29.151700000000002</v>
      </c>
    </row>
    <row r="8469" spans="1:3" ht="15" customHeight="1" x14ac:dyDescent="0.25">
      <c r="A8469" s="216">
        <v>45764</v>
      </c>
      <c r="B8469" s="217" t="s">
        <v>320</v>
      </c>
      <c r="C8469" s="218">
        <v>29.7197</v>
      </c>
    </row>
    <row r="8470" spans="1:3" ht="15" customHeight="1" x14ac:dyDescent="0.25">
      <c r="A8470" s="216">
        <v>45768</v>
      </c>
      <c r="B8470" s="217" t="s">
        <v>320</v>
      </c>
      <c r="C8470" s="218">
        <v>29.861799999999999</v>
      </c>
    </row>
    <row r="8471" spans="1:3" ht="15" customHeight="1" x14ac:dyDescent="0.25">
      <c r="A8471" s="216">
        <v>45769</v>
      </c>
      <c r="B8471" s="217" t="s">
        <v>320</v>
      </c>
      <c r="C8471" s="218">
        <v>30.003799999999998</v>
      </c>
    </row>
    <row r="8472" spans="1:3" ht="15" customHeight="1" x14ac:dyDescent="0.25">
      <c r="A8472" s="216">
        <v>45770</v>
      </c>
      <c r="B8472" s="217" t="s">
        <v>320</v>
      </c>
      <c r="C8472" s="218">
        <v>30.145600000000002</v>
      </c>
    </row>
    <row r="8473" spans="1:3" ht="15" customHeight="1" x14ac:dyDescent="0.25">
      <c r="A8473" s="216">
        <v>45771</v>
      </c>
      <c r="B8473" s="217" t="s">
        <v>320</v>
      </c>
      <c r="C8473" s="218">
        <v>30.287400000000002</v>
      </c>
    </row>
    <row r="8474" spans="1:3" ht="15" customHeight="1" x14ac:dyDescent="0.25">
      <c r="A8474" s="216">
        <v>45772</v>
      </c>
      <c r="B8474" s="217" t="s">
        <v>320</v>
      </c>
      <c r="C8474" s="218">
        <v>30.712800000000001</v>
      </c>
    </row>
    <row r="8475" spans="1:3" ht="15" customHeight="1" x14ac:dyDescent="0.25">
      <c r="A8475" s="216">
        <v>45775</v>
      </c>
      <c r="B8475" s="217" t="s">
        <v>320</v>
      </c>
      <c r="C8475" s="218">
        <v>30.854700000000001</v>
      </c>
    </row>
    <row r="8476" spans="1:3" ht="15" customHeight="1" x14ac:dyDescent="0.25">
      <c r="A8476" s="216">
        <v>45776</v>
      </c>
      <c r="B8476" s="217" t="s">
        <v>320</v>
      </c>
      <c r="C8476" s="218">
        <v>30.997</v>
      </c>
    </row>
    <row r="8477" spans="1:3" ht="15" customHeight="1" x14ac:dyDescent="0.25">
      <c r="A8477" s="216">
        <v>45777</v>
      </c>
      <c r="B8477" s="217" t="s">
        <v>320</v>
      </c>
      <c r="C8477" s="218">
        <v>31.139500000000002</v>
      </c>
    </row>
    <row r="8478" spans="1:3" ht="15" customHeight="1" x14ac:dyDescent="0.25">
      <c r="A8478" s="216">
        <v>45778</v>
      </c>
      <c r="B8478" s="217" t="s">
        <v>320</v>
      </c>
      <c r="C8478" s="218">
        <v>31.2818</v>
      </c>
    </row>
    <row r="8479" spans="1:3" ht="15" customHeight="1" x14ac:dyDescent="0.25">
      <c r="A8479" s="216">
        <v>45779</v>
      </c>
      <c r="B8479" s="217" t="s">
        <v>320</v>
      </c>
      <c r="C8479" s="218">
        <v>31.708500000000001</v>
      </c>
    </row>
    <row r="8480" spans="1:3" ht="15" customHeight="1" x14ac:dyDescent="0.25">
      <c r="A8480" s="216">
        <v>45782</v>
      </c>
      <c r="B8480" s="217" t="s">
        <v>320</v>
      </c>
      <c r="C8480" s="218">
        <v>31.8508</v>
      </c>
    </row>
    <row r="8481" spans="1:3" ht="15" customHeight="1" x14ac:dyDescent="0.25">
      <c r="A8481" s="216">
        <v>45783</v>
      </c>
      <c r="B8481" s="217" t="s">
        <v>320</v>
      </c>
      <c r="C8481" s="218">
        <v>31.992799999999999</v>
      </c>
    </row>
    <row r="8482" spans="1:3" ht="15" customHeight="1" x14ac:dyDescent="0.25">
      <c r="A8482" s="216">
        <v>45784</v>
      </c>
      <c r="B8482" s="217" t="s">
        <v>320</v>
      </c>
      <c r="C8482" s="218">
        <v>32.134399999999999</v>
      </c>
    </row>
    <row r="8483" spans="1:3" ht="15" customHeight="1" x14ac:dyDescent="0.25">
      <c r="A8483" s="216">
        <v>45785</v>
      </c>
      <c r="B8483" s="217" t="s">
        <v>320</v>
      </c>
      <c r="C8483" s="218">
        <v>32.276200000000003</v>
      </c>
    </row>
    <row r="8484" spans="1:3" ht="15" customHeight="1" x14ac:dyDescent="0.25">
      <c r="A8484" s="216">
        <v>45786</v>
      </c>
      <c r="B8484" s="217" t="s">
        <v>320</v>
      </c>
      <c r="C8484" s="218">
        <v>32.7014</v>
      </c>
    </row>
    <row r="8485" spans="1:3" ht="15" customHeight="1" x14ac:dyDescent="0.25">
      <c r="A8485" s="216">
        <v>45789</v>
      </c>
      <c r="B8485" s="217" t="s">
        <v>320</v>
      </c>
      <c r="C8485" s="218">
        <v>32.843299999999999</v>
      </c>
    </row>
    <row r="8486" spans="1:3" ht="15" customHeight="1" x14ac:dyDescent="0.25">
      <c r="A8486" s="216">
        <v>45790</v>
      </c>
      <c r="B8486" s="217" t="s">
        <v>320</v>
      </c>
      <c r="C8486" s="218">
        <v>32.984999999999999</v>
      </c>
    </row>
    <row r="8487" spans="1:3" ht="15" customHeight="1" x14ac:dyDescent="0.25">
      <c r="A8487" s="216">
        <v>45791</v>
      </c>
      <c r="B8487" s="217" t="s">
        <v>320</v>
      </c>
      <c r="C8487" s="218">
        <v>33.126800000000003</v>
      </c>
    </row>
    <row r="8488" spans="1:3" ht="15" customHeight="1" x14ac:dyDescent="0.25">
      <c r="A8488" s="216">
        <v>45792</v>
      </c>
      <c r="B8488" s="217" t="s">
        <v>320</v>
      </c>
      <c r="C8488" s="218">
        <v>33.268799999999999</v>
      </c>
    </row>
    <row r="8489" spans="1:3" ht="15" customHeight="1" x14ac:dyDescent="0.25">
      <c r="A8489" s="216">
        <v>45793</v>
      </c>
      <c r="B8489" s="217" t="s">
        <v>320</v>
      </c>
      <c r="C8489" s="218">
        <v>33.694800000000001</v>
      </c>
    </row>
    <row r="8490" spans="1:3" ht="15" customHeight="1" x14ac:dyDescent="0.25">
      <c r="A8490" s="216">
        <v>45796</v>
      </c>
      <c r="B8490" s="217" t="s">
        <v>320</v>
      </c>
      <c r="C8490" s="218">
        <v>33.8369</v>
      </c>
    </row>
    <row r="8491" spans="1:3" ht="15" customHeight="1" x14ac:dyDescent="0.25">
      <c r="A8491" s="216">
        <v>45797</v>
      </c>
      <c r="B8491" s="217" t="s">
        <v>320</v>
      </c>
      <c r="C8491" s="218">
        <v>33.978999999999999</v>
      </c>
    </row>
    <row r="8492" spans="1:3" ht="15" customHeight="1" x14ac:dyDescent="0.25">
      <c r="A8492" s="216">
        <v>45798</v>
      </c>
      <c r="B8492" s="217" t="s">
        <v>320</v>
      </c>
      <c r="C8492" s="218">
        <v>34.120899999999999</v>
      </c>
    </row>
    <row r="8493" spans="1:3" ht="15" customHeight="1" x14ac:dyDescent="0.25">
      <c r="A8493" s="216">
        <v>45799</v>
      </c>
      <c r="B8493" s="217" t="s">
        <v>320</v>
      </c>
      <c r="C8493" s="218">
        <v>34.262799999999999</v>
      </c>
    </row>
    <row r="8494" spans="1:3" ht="15" customHeight="1" x14ac:dyDescent="0.25">
      <c r="A8494" s="216">
        <v>45800</v>
      </c>
      <c r="B8494" s="217" t="s">
        <v>320</v>
      </c>
      <c r="C8494" s="218">
        <v>34.829099999999997</v>
      </c>
    </row>
    <row r="8495" spans="1:3" ht="15" customHeight="1" x14ac:dyDescent="0.25">
      <c r="A8495" s="216">
        <v>45804</v>
      </c>
      <c r="B8495" s="217" t="s">
        <v>320</v>
      </c>
      <c r="C8495" s="218">
        <v>34.971400000000003</v>
      </c>
    </row>
    <row r="8496" spans="1:3" ht="15" customHeight="1" x14ac:dyDescent="0.25">
      <c r="A8496" s="216">
        <v>45805</v>
      </c>
      <c r="B8496" s="217" t="s">
        <v>320</v>
      </c>
      <c r="C8496" s="218">
        <v>35.113399999999999</v>
      </c>
    </row>
    <row r="8497" spans="1:3" ht="15" customHeight="1" x14ac:dyDescent="0.25">
      <c r="A8497" s="216">
        <v>45806</v>
      </c>
      <c r="B8497" s="217" t="s">
        <v>320</v>
      </c>
      <c r="C8497" s="218">
        <v>35.255699999999997</v>
      </c>
    </row>
    <row r="8498" spans="1:3" ht="15" customHeight="1" x14ac:dyDescent="0.25">
      <c r="A8498" s="216">
        <v>45807</v>
      </c>
      <c r="B8498" s="217" t="s">
        <v>320</v>
      </c>
      <c r="C8498" s="218">
        <v>35.682699999999997</v>
      </c>
    </row>
    <row r="8499" spans="1:3" ht="15" customHeight="1" x14ac:dyDescent="0.25">
      <c r="A8499" s="216">
        <v>45810</v>
      </c>
      <c r="B8499" s="217" t="s">
        <v>320</v>
      </c>
      <c r="C8499" s="218">
        <v>35.824800000000003</v>
      </c>
    </row>
    <row r="8500" spans="1:3" ht="15" customHeight="1" x14ac:dyDescent="0.25">
      <c r="A8500" s="216">
        <v>45811</v>
      </c>
      <c r="B8500" s="217" t="s">
        <v>320</v>
      </c>
      <c r="C8500" s="218">
        <v>35.966900000000003</v>
      </c>
    </row>
    <row r="8501" spans="1:3" ht="15" customHeight="1" x14ac:dyDescent="0.25">
      <c r="A8501" s="216">
        <v>45812</v>
      </c>
      <c r="B8501" s="217" t="s">
        <v>320</v>
      </c>
      <c r="C8501" s="218">
        <v>36.109000000000002</v>
      </c>
    </row>
    <row r="8502" spans="1:3" ht="15" customHeight="1" x14ac:dyDescent="0.25">
      <c r="A8502" s="216">
        <v>45813</v>
      </c>
      <c r="B8502" s="217" t="s">
        <v>320</v>
      </c>
      <c r="C8502" s="218">
        <v>36.250599999999999</v>
      </c>
    </row>
    <row r="8503" spans="1:3" ht="15" customHeight="1" x14ac:dyDescent="0.25">
      <c r="A8503" s="216">
        <v>45814</v>
      </c>
      <c r="B8503" s="217" t="s">
        <v>320</v>
      </c>
      <c r="C8503" s="218">
        <v>36.675199999999997</v>
      </c>
    </row>
    <row r="8504" spans="1:3" ht="15" customHeight="1" x14ac:dyDescent="0.25">
      <c r="A8504" s="216">
        <v>45817</v>
      </c>
      <c r="B8504" s="217" t="s">
        <v>320</v>
      </c>
      <c r="C8504" s="218">
        <v>36.816899999999997</v>
      </c>
    </row>
    <row r="8505" spans="1:3" ht="15" customHeight="1" x14ac:dyDescent="0.25">
      <c r="A8505" s="216">
        <v>45818</v>
      </c>
      <c r="B8505" s="217" t="s">
        <v>320</v>
      </c>
      <c r="C8505" s="218">
        <v>36.958599999999997</v>
      </c>
    </row>
    <row r="8506" spans="1:3" ht="15" customHeight="1" x14ac:dyDescent="0.25">
      <c r="A8506" s="216">
        <v>45819</v>
      </c>
      <c r="B8506" s="217" t="s">
        <v>320</v>
      </c>
      <c r="C8506" s="218">
        <v>37.100099999999998</v>
      </c>
    </row>
    <row r="8507" spans="1:3" ht="15" customHeight="1" x14ac:dyDescent="0.25">
      <c r="A8507" s="216">
        <v>45820</v>
      </c>
      <c r="B8507" s="217" t="s">
        <v>320</v>
      </c>
      <c r="C8507" s="218">
        <v>37.241799999999998</v>
      </c>
    </row>
    <row r="8508" spans="1:3" ht="15" customHeight="1" x14ac:dyDescent="0.25">
      <c r="A8508" s="216">
        <v>45821</v>
      </c>
      <c r="B8508" s="217" t="s">
        <v>320</v>
      </c>
      <c r="C8508" s="218">
        <v>37.667400000000001</v>
      </c>
    </row>
    <row r="8509" spans="1:3" ht="15" customHeight="1" x14ac:dyDescent="0.25">
      <c r="A8509" s="216">
        <v>45824</v>
      </c>
      <c r="B8509" s="217" t="s">
        <v>320</v>
      </c>
      <c r="C8509" s="218">
        <v>37.8093</v>
      </c>
    </row>
    <row r="8510" spans="1:3" ht="15" customHeight="1" x14ac:dyDescent="0.25">
      <c r="A8510" s="216">
        <v>45825</v>
      </c>
      <c r="B8510" s="217" t="s">
        <v>320</v>
      </c>
      <c r="C8510" s="218">
        <v>37.951300000000003</v>
      </c>
    </row>
    <row r="8511" spans="1:3" ht="15" customHeight="1" x14ac:dyDescent="0.25">
      <c r="A8511" s="216">
        <v>45826</v>
      </c>
      <c r="B8511" s="217" t="s">
        <v>320</v>
      </c>
      <c r="C8511" s="218">
        <v>38.235700000000001</v>
      </c>
    </row>
    <row r="8512" spans="1:3" ht="15" customHeight="1" x14ac:dyDescent="0.25">
      <c r="A8512" s="216">
        <v>45828</v>
      </c>
      <c r="B8512" s="217" t="s">
        <v>320</v>
      </c>
      <c r="C8512" s="218">
        <v>38.661700000000003</v>
      </c>
    </row>
    <row r="8513" spans="1:3" ht="15" customHeight="1" x14ac:dyDescent="0.25">
      <c r="A8513" s="216">
        <v>45831</v>
      </c>
      <c r="B8513" s="217" t="s">
        <v>320</v>
      </c>
      <c r="C8513" s="218">
        <v>38.803699999999999</v>
      </c>
    </row>
    <row r="8514" spans="1:3" ht="15" customHeight="1" x14ac:dyDescent="0.25">
      <c r="A8514" s="216">
        <v>45832</v>
      </c>
      <c r="B8514" s="217" t="s">
        <v>320</v>
      </c>
      <c r="C8514" s="218">
        <v>38.945700000000002</v>
      </c>
    </row>
    <row r="8515" spans="1:3" ht="15" customHeight="1" x14ac:dyDescent="0.25">
      <c r="A8515" s="216">
        <v>45833</v>
      </c>
      <c r="B8515" s="217" t="s">
        <v>320</v>
      </c>
      <c r="C8515" s="218">
        <v>39.087800000000001</v>
      </c>
    </row>
    <row r="8516" spans="1:3" ht="15" customHeight="1" x14ac:dyDescent="0.25">
      <c r="A8516" s="216">
        <v>45834</v>
      </c>
      <c r="B8516" s="217" t="s">
        <v>320</v>
      </c>
      <c r="C8516" s="218">
        <v>39.230600000000003</v>
      </c>
    </row>
    <row r="8517" spans="1:3" ht="15" customHeight="1" x14ac:dyDescent="0.25">
      <c r="A8517" s="216">
        <v>45835</v>
      </c>
      <c r="B8517" s="217" t="s">
        <v>320</v>
      </c>
      <c r="C8517" s="218">
        <v>39.659199999999998</v>
      </c>
    </row>
    <row r="8518" spans="1:3" ht="15" customHeight="1" x14ac:dyDescent="0.25">
      <c r="A8518" s="216">
        <v>45838</v>
      </c>
      <c r="B8518" s="217" t="s">
        <v>320</v>
      </c>
      <c r="C8518" s="218">
        <v>39.8018</v>
      </c>
    </row>
    <row r="8519" spans="1:3" ht="15" customHeight="1" x14ac:dyDescent="0.25">
      <c r="A8519" s="216">
        <v>45839</v>
      </c>
      <c r="B8519" s="217" t="s">
        <v>320</v>
      </c>
      <c r="C8519" s="218">
        <v>39.944499999999998</v>
      </c>
    </row>
    <row r="8520" spans="1:3" ht="15" customHeight="1" x14ac:dyDescent="0.25">
      <c r="A8520" s="216">
        <v>45840</v>
      </c>
      <c r="B8520" s="217" t="s">
        <v>320</v>
      </c>
      <c r="C8520" s="218">
        <v>40.087899999999998</v>
      </c>
    </row>
    <row r="8521" spans="1:3" ht="15" customHeight="1" x14ac:dyDescent="0.25">
      <c r="A8521" s="216">
        <v>45841</v>
      </c>
      <c r="B8521" s="217" t="s">
        <v>320</v>
      </c>
      <c r="C8521" s="218">
        <v>40.659199999999998</v>
      </c>
    </row>
    <row r="8522" spans="1:3" ht="15" customHeight="1" x14ac:dyDescent="0.25">
      <c r="A8522" s="216">
        <v>45845</v>
      </c>
      <c r="B8522" s="217" t="s">
        <v>320</v>
      </c>
      <c r="C8522" s="218">
        <v>40.8018</v>
      </c>
    </row>
    <row r="8523" spans="1:3" ht="15" customHeight="1" x14ac:dyDescent="0.25">
      <c r="A8523" s="216">
        <v>45846</v>
      </c>
      <c r="B8523" s="217" t="s">
        <v>320</v>
      </c>
      <c r="C8523" s="218">
        <v>40.944099999999999</v>
      </c>
    </row>
    <row r="8524" spans="1:3" ht="15" customHeight="1" x14ac:dyDescent="0.25">
      <c r="A8524" s="216">
        <v>45847</v>
      </c>
      <c r="B8524" s="217" t="s">
        <v>320</v>
      </c>
      <c r="C8524" s="218">
        <v>41.086300000000001</v>
      </c>
    </row>
    <row r="8525" spans="1:3" ht="15" customHeight="1" x14ac:dyDescent="0.25">
      <c r="A8525" s="216">
        <v>45848</v>
      </c>
      <c r="B8525" s="217" t="s">
        <v>320</v>
      </c>
      <c r="C8525" s="218">
        <v>41.228400000000001</v>
      </c>
    </row>
    <row r="8526" spans="1:3" ht="15" customHeight="1" x14ac:dyDescent="0.25">
      <c r="A8526" s="216">
        <v>45849</v>
      </c>
      <c r="B8526" s="217" t="s">
        <v>320</v>
      </c>
      <c r="C8526" s="218">
        <v>41.654499999999999</v>
      </c>
    </row>
    <row r="8527" spans="1:3" ht="15" customHeight="1" x14ac:dyDescent="0.25">
      <c r="A8527" s="216">
        <v>45852</v>
      </c>
      <c r="B8527" s="217" t="s">
        <v>320</v>
      </c>
      <c r="C8527" s="218">
        <v>41.796799999999998</v>
      </c>
    </row>
    <row r="8528" spans="1:3" ht="15" customHeight="1" x14ac:dyDescent="0.25">
      <c r="A8528" s="216">
        <v>45853</v>
      </c>
      <c r="B8528" s="217" t="s">
        <v>320</v>
      </c>
      <c r="C8528" s="218">
        <v>41.939300000000003</v>
      </c>
    </row>
    <row r="8529" spans="1:3" ht="15" customHeight="1" x14ac:dyDescent="0.25">
      <c r="A8529" s="216">
        <v>45854</v>
      </c>
      <c r="B8529" s="217" t="s">
        <v>320</v>
      </c>
      <c r="C8529" s="218">
        <v>42.082000000000001</v>
      </c>
    </row>
    <row r="8530" spans="1:3" ht="15" customHeight="1" x14ac:dyDescent="0.25">
      <c r="A8530" s="216">
        <v>45855</v>
      </c>
      <c r="B8530" s="217" t="s">
        <v>320</v>
      </c>
      <c r="C8530" s="218">
        <v>42.225000000000001</v>
      </c>
    </row>
    <row r="8531" spans="1:3" ht="15" customHeight="1" x14ac:dyDescent="0.25">
      <c r="A8531" s="216">
        <v>45856</v>
      </c>
      <c r="B8531" s="217" t="s">
        <v>320</v>
      </c>
      <c r="C8531" s="218">
        <v>42.652500000000003</v>
      </c>
    </row>
    <row r="8532" spans="1:3" ht="15" customHeight="1" x14ac:dyDescent="0.25">
      <c r="A8532" s="216">
        <v>45859</v>
      </c>
      <c r="B8532" s="217" t="s">
        <v>320</v>
      </c>
      <c r="C8532" s="218">
        <v>42.794800000000002</v>
      </c>
    </row>
    <row r="8533" spans="1:3" ht="15" customHeight="1" x14ac:dyDescent="0.25">
      <c r="A8533" s="216">
        <v>45860</v>
      </c>
      <c r="B8533" s="217" t="s">
        <v>320</v>
      </c>
      <c r="C8533" s="218">
        <v>42.936999999999998</v>
      </c>
    </row>
    <row r="8534" spans="1:3" ht="15" customHeight="1" x14ac:dyDescent="0.25">
      <c r="A8534" s="216">
        <v>45861</v>
      </c>
      <c r="B8534" s="217" t="s">
        <v>320</v>
      </c>
      <c r="C8534" s="218">
        <v>43.079700000000003</v>
      </c>
    </row>
    <row r="8535" spans="1:3" ht="15" customHeight="1" x14ac:dyDescent="0.25">
      <c r="A8535" s="216">
        <v>45862</v>
      </c>
      <c r="B8535" s="217" t="s">
        <v>320</v>
      </c>
      <c r="C8535" s="218">
        <v>43.222099999999998</v>
      </c>
    </row>
    <row r="8536" spans="1:3" ht="15" customHeight="1" x14ac:dyDescent="0.25">
      <c r="A8536" s="216">
        <v>45863</v>
      </c>
      <c r="B8536" s="217" t="s">
        <v>320</v>
      </c>
      <c r="C8536" s="218">
        <v>43.650399999999998</v>
      </c>
    </row>
    <row r="8537" spans="1:3" ht="15" customHeight="1" x14ac:dyDescent="0.25">
      <c r="A8537" s="216">
        <v>45866</v>
      </c>
      <c r="B8537" s="217" t="s">
        <v>320</v>
      </c>
      <c r="C8537" s="218">
        <v>43.793199999999999</v>
      </c>
    </row>
    <row r="8538" spans="1:3" ht="15" customHeight="1" x14ac:dyDescent="0.25">
      <c r="A8538" s="216">
        <v>45867</v>
      </c>
      <c r="B8538" s="217" t="s">
        <v>320</v>
      </c>
      <c r="C8538" s="218">
        <v>43.936700000000002</v>
      </c>
    </row>
    <row r="8539" spans="1:3" ht="15" customHeight="1" x14ac:dyDescent="0.25">
      <c r="A8539" s="216">
        <v>45868</v>
      </c>
      <c r="B8539" s="217" t="s">
        <v>320</v>
      </c>
      <c r="C8539" s="218">
        <v>44.079700000000003</v>
      </c>
    </row>
    <row r="8540" spans="1:3" ht="15" customHeight="1" x14ac:dyDescent="0.25">
      <c r="A8540" s="216">
        <v>45869</v>
      </c>
      <c r="B8540" s="217" t="s">
        <v>320</v>
      </c>
      <c r="C8540" s="218">
        <v>44.222799999999999</v>
      </c>
    </row>
    <row r="8541" spans="1:3" ht="15" customHeight="1" x14ac:dyDescent="0.25">
      <c r="A8541" s="216">
        <v>45870</v>
      </c>
      <c r="B8541" s="217" t="s">
        <v>320</v>
      </c>
      <c r="C8541" s="218">
        <v>44.650399999999998</v>
      </c>
    </row>
    <row r="8542" spans="1:3" ht="15" customHeight="1" x14ac:dyDescent="0.25">
      <c r="A8542" s="216">
        <v>45873</v>
      </c>
      <c r="B8542" s="217" t="s">
        <v>320</v>
      </c>
      <c r="C8542" s="218">
        <v>44.792999999999999</v>
      </c>
    </row>
    <row r="8543" spans="1:3" ht="15" customHeight="1" x14ac:dyDescent="0.25">
      <c r="A8543" s="216">
        <v>45874</v>
      </c>
      <c r="B8543" s="217" t="s">
        <v>320</v>
      </c>
      <c r="C8543" s="218">
        <v>44.935600000000001</v>
      </c>
    </row>
    <row r="8544" spans="1:3" ht="15" customHeight="1" x14ac:dyDescent="0.25">
      <c r="A8544" s="216">
        <v>45875</v>
      </c>
      <c r="B8544" s="217" t="s">
        <v>320</v>
      </c>
      <c r="C8544" s="218">
        <v>45.078200000000002</v>
      </c>
    </row>
    <row r="8545" spans="1:3" ht="15" customHeight="1" x14ac:dyDescent="0.25">
      <c r="A8545" s="216">
        <v>45876</v>
      </c>
      <c r="B8545" s="217" t="s">
        <v>320</v>
      </c>
      <c r="C8545" s="218">
        <v>45.220799999999997</v>
      </c>
    </row>
    <row r="8546" spans="1:3" ht="15" customHeight="1" x14ac:dyDescent="0.25">
      <c r="A8546" s="216">
        <v>45877</v>
      </c>
      <c r="B8546" s="217" t="s">
        <v>320</v>
      </c>
      <c r="C8546" s="218">
        <v>45.648699999999998</v>
      </c>
    </row>
    <row r="8547" spans="1:3" ht="15" customHeight="1" x14ac:dyDescent="0.25">
      <c r="A8547" s="216">
        <v>45880</v>
      </c>
      <c r="B8547" s="217" t="s">
        <v>320</v>
      </c>
      <c r="C8547" s="218">
        <v>45.791200000000003</v>
      </c>
    </row>
    <row r="8548" spans="1:3" ht="15" customHeight="1" x14ac:dyDescent="0.25">
      <c r="A8548" s="216">
        <v>45881</v>
      </c>
      <c r="B8548" s="217" t="s">
        <v>320</v>
      </c>
      <c r="C8548" s="218">
        <v>45.933999999999997</v>
      </c>
    </row>
    <row r="8549" spans="1:3" ht="15" customHeight="1" x14ac:dyDescent="0.25">
      <c r="A8549" s="216">
        <v>45882</v>
      </c>
      <c r="B8549" s="217" t="s">
        <v>320</v>
      </c>
      <c r="C8549" s="218">
        <v>46.076700000000002</v>
      </c>
    </row>
    <row r="8550" spans="1:3" ht="15" customHeight="1" x14ac:dyDescent="0.25">
      <c r="A8550" s="216">
        <v>45883</v>
      </c>
      <c r="B8550" s="217" t="s">
        <v>320</v>
      </c>
      <c r="C8550" s="218">
        <v>46.2194</v>
      </c>
    </row>
    <row r="8551" spans="1:3" ht="15" customHeight="1" x14ac:dyDescent="0.25">
      <c r="A8551" s="216">
        <v>45884</v>
      </c>
      <c r="B8551" s="217" t="s">
        <v>320</v>
      </c>
      <c r="C8551" s="218">
        <v>46.6479</v>
      </c>
    </row>
    <row r="8552" spans="1:3" ht="15" customHeight="1" x14ac:dyDescent="0.25">
      <c r="A8552" s="216">
        <v>45887</v>
      </c>
      <c r="B8552" s="217" t="s">
        <v>320</v>
      </c>
      <c r="C8552" s="218">
        <v>46.790799999999997</v>
      </c>
    </row>
    <row r="8553" spans="1:3" ht="15" customHeight="1" x14ac:dyDescent="0.25">
      <c r="A8553" s="216">
        <v>45888</v>
      </c>
      <c r="B8553" s="217" t="s">
        <v>320</v>
      </c>
      <c r="C8553" s="218">
        <v>46.933700000000002</v>
      </c>
    </row>
    <row r="8554" spans="1:3" ht="15" customHeight="1" x14ac:dyDescent="0.25">
      <c r="A8554" s="216">
        <v>45889</v>
      </c>
      <c r="B8554" s="217" t="s">
        <v>320</v>
      </c>
      <c r="C8554" s="218">
        <v>47.076000000000001</v>
      </c>
    </row>
    <row r="8555" spans="1:3" ht="15" customHeight="1" x14ac:dyDescent="0.25">
      <c r="A8555" s="216">
        <v>45890</v>
      </c>
      <c r="B8555" s="217" t="s">
        <v>320</v>
      </c>
      <c r="C8555" s="218">
        <v>47.218600000000002</v>
      </c>
    </row>
    <row r="8556" spans="1:3" ht="15" customHeight="1" x14ac:dyDescent="0.25">
      <c r="A8556" s="216">
        <v>45891</v>
      </c>
      <c r="B8556" s="217" t="s">
        <v>320</v>
      </c>
      <c r="C8556" s="218">
        <v>47.647100000000002</v>
      </c>
    </row>
    <row r="8557" spans="1:3" ht="15" customHeight="1" x14ac:dyDescent="0.25">
      <c r="A8557" s="216">
        <v>45894</v>
      </c>
      <c r="B8557" s="217" t="s">
        <v>320</v>
      </c>
      <c r="C8557" s="218">
        <v>47.790300000000002</v>
      </c>
    </row>
    <row r="8558" spans="1:3" ht="15" customHeight="1" x14ac:dyDescent="0.25">
      <c r="A8558" s="216">
        <v>45895</v>
      </c>
      <c r="B8558" s="217" t="s">
        <v>320</v>
      </c>
      <c r="C8558" s="218">
        <v>47.933799999999998</v>
      </c>
    </row>
    <row r="8559" spans="1:3" ht="15" customHeight="1" x14ac:dyDescent="0.25">
      <c r="A8559" s="216">
        <v>45896</v>
      </c>
      <c r="B8559" s="217" t="s">
        <v>320</v>
      </c>
      <c r="C8559" s="218">
        <v>48.077199999999998</v>
      </c>
    </row>
    <row r="8560" spans="1:3" ht="15" customHeight="1" x14ac:dyDescent="0.25">
      <c r="A8560" s="216">
        <v>45897</v>
      </c>
      <c r="B8560" s="217" t="s">
        <v>320</v>
      </c>
      <c r="C8560" s="218">
        <v>48.220399999999998</v>
      </c>
    </row>
    <row r="8561" spans="1:3" ht="15" customHeight="1" x14ac:dyDescent="0.25">
      <c r="A8561" s="216">
        <v>45898</v>
      </c>
      <c r="B8561" s="217" t="s">
        <v>320</v>
      </c>
      <c r="C8561" s="218">
        <v>48.793100000000003</v>
      </c>
    </row>
    <row r="8562" spans="1:3" ht="15" customHeight="1" x14ac:dyDescent="0.25">
      <c r="A8562" s="216">
        <v>45902</v>
      </c>
      <c r="B8562" s="217" t="s">
        <v>320</v>
      </c>
      <c r="C8562" s="218">
        <v>48.935899999999997</v>
      </c>
    </row>
    <row r="8563" spans="1:3" ht="15" customHeight="1" x14ac:dyDescent="0.25">
      <c r="A8563" s="216">
        <v>45903</v>
      </c>
      <c r="B8563" s="217" t="s">
        <v>320</v>
      </c>
      <c r="C8563" s="218">
        <v>49.078899999999997</v>
      </c>
    </row>
    <row r="8564" spans="1:3" ht="15" customHeight="1" x14ac:dyDescent="0.25">
      <c r="A8564" s="216">
        <v>45904</v>
      </c>
      <c r="B8564" s="217" t="s">
        <v>320</v>
      </c>
      <c r="C8564" s="218">
        <v>49.222000000000001</v>
      </c>
    </row>
    <row r="8565" spans="1:3" ht="15" customHeight="1" x14ac:dyDescent="0.25">
      <c r="A8565" s="216">
        <v>45905</v>
      </c>
      <c r="B8565" s="217" t="s">
        <v>320</v>
      </c>
      <c r="C8565" s="218">
        <v>49.651899999999998</v>
      </c>
    </row>
    <row r="8566" spans="1:3" ht="15" customHeight="1" x14ac:dyDescent="0.25">
      <c r="A8566" s="216">
        <v>45908</v>
      </c>
      <c r="B8566" s="217" t="s">
        <v>320</v>
      </c>
      <c r="C8566" s="218">
        <v>49.795400000000001</v>
      </c>
    </row>
    <row r="8567" spans="1:3" ht="15" customHeight="1" x14ac:dyDescent="0.25">
      <c r="A8567" s="216">
        <v>45909</v>
      </c>
      <c r="B8567" s="217" t="s">
        <v>320</v>
      </c>
      <c r="C8567" s="218">
        <v>49.938600000000001</v>
      </c>
    </row>
    <row r="8568" spans="1:3" ht="15" customHeight="1" x14ac:dyDescent="0.25">
      <c r="A8568" s="216">
        <v>45910</v>
      </c>
      <c r="B8568" s="217" t="s">
        <v>320</v>
      </c>
      <c r="C8568" s="218">
        <v>50.081800000000001</v>
      </c>
    </row>
    <row r="8569" spans="1:3" ht="15" customHeight="1" x14ac:dyDescent="0.25">
      <c r="A8569" s="216">
        <v>45911</v>
      </c>
      <c r="B8569" s="217" t="s">
        <v>320</v>
      </c>
      <c r="C8569" s="218">
        <v>50.225099999999998</v>
      </c>
    </row>
    <row r="8570" spans="1:3" ht="15" customHeight="1" x14ac:dyDescent="0.25">
      <c r="A8570" s="216">
        <v>45912</v>
      </c>
      <c r="B8570" s="217" t="s">
        <v>320</v>
      </c>
      <c r="C8570" s="218">
        <v>50.654499999999999</v>
      </c>
    </row>
    <row r="8571" spans="1:3" ht="15" customHeight="1" x14ac:dyDescent="0.25">
      <c r="A8571" s="216">
        <v>45915</v>
      </c>
      <c r="B8571" s="217" t="s">
        <v>320</v>
      </c>
      <c r="C8571" s="218">
        <v>50.7986</v>
      </c>
    </row>
    <row r="8572" spans="1:3" ht="15" customHeight="1" x14ac:dyDescent="0.25">
      <c r="A8572" s="216">
        <v>45916</v>
      </c>
      <c r="B8572" s="217" t="s">
        <v>320</v>
      </c>
      <c r="C8572" s="218">
        <v>50.9422</v>
      </c>
    </row>
    <row r="8573" spans="1:3" ht="15" customHeight="1" x14ac:dyDescent="0.25">
      <c r="A8573" s="216">
        <v>45917</v>
      </c>
      <c r="B8573" s="217" t="s">
        <v>320</v>
      </c>
      <c r="C8573" s="218">
        <v>51.085599999999999</v>
      </c>
    </row>
    <row r="8574" spans="1:3" ht="15" customHeight="1" x14ac:dyDescent="0.25">
      <c r="A8574" s="216">
        <v>45918</v>
      </c>
      <c r="B8574" s="217" t="s">
        <v>320</v>
      </c>
      <c r="C8574" s="218">
        <v>51.2256</v>
      </c>
    </row>
    <row r="8575" spans="1:3" ht="15" customHeight="1" x14ac:dyDescent="0.25">
      <c r="A8575" s="216">
        <v>45919</v>
      </c>
      <c r="B8575" s="217" t="s">
        <v>320</v>
      </c>
      <c r="C8575" s="218">
        <v>51.642499999999998</v>
      </c>
    </row>
    <row r="8576" spans="1:3" ht="15" customHeight="1" x14ac:dyDescent="0.25">
      <c r="A8576" s="216">
        <v>45922</v>
      </c>
      <c r="B8576" s="217" t="s">
        <v>320</v>
      </c>
      <c r="C8576" s="218">
        <v>51.7806</v>
      </c>
    </row>
    <row r="8577" spans="1:3" ht="15" customHeight="1" x14ac:dyDescent="0.25">
      <c r="A8577" s="216">
        <v>45923</v>
      </c>
      <c r="B8577" s="217" t="s">
        <v>320</v>
      </c>
      <c r="C8577" s="218">
        <v>51.918700000000001</v>
      </c>
    </row>
    <row r="8578" spans="1:3" ht="15" customHeight="1" x14ac:dyDescent="0.25">
      <c r="A8578" s="216">
        <v>45924</v>
      </c>
      <c r="B8578" s="217" t="s">
        <v>320</v>
      </c>
      <c r="C8578" s="218">
        <v>52.056800000000003</v>
      </c>
    </row>
    <row r="8579" spans="1:3" ht="15" customHeight="1" x14ac:dyDescent="0.25">
      <c r="A8579" s="216">
        <v>45925</v>
      </c>
      <c r="B8579" s="217" t="s">
        <v>320</v>
      </c>
      <c r="C8579" s="218">
        <v>52.195500000000003</v>
      </c>
    </row>
    <row r="8580" spans="1:3" ht="15" customHeight="1" x14ac:dyDescent="0.25">
      <c r="A8580" s="216">
        <v>45926</v>
      </c>
      <c r="B8580" s="217" t="s">
        <v>320</v>
      </c>
      <c r="C8580" s="218">
        <v>52.610900000000001</v>
      </c>
    </row>
    <row r="8581" spans="1:3" ht="15" customHeight="1" x14ac:dyDescent="0.25">
      <c r="A8581" s="216">
        <v>45929</v>
      </c>
      <c r="B8581" s="217" t="s">
        <v>320</v>
      </c>
      <c r="C8581" s="218">
        <v>52.7498</v>
      </c>
    </row>
    <row r="8582" spans="1:3" ht="15" customHeight="1" x14ac:dyDescent="0.25">
      <c r="A8582" s="216">
        <v>45930</v>
      </c>
      <c r="B8582" s="217" t="s">
        <v>320</v>
      </c>
      <c r="C8582" s="218">
        <v>52.8887</v>
      </c>
    </row>
    <row r="8583" spans="1:3" ht="15" customHeight="1" x14ac:dyDescent="0.25">
      <c r="A8583" s="216">
        <v>45566</v>
      </c>
      <c r="B8583" s="217" t="s">
        <v>377</v>
      </c>
      <c r="C8583" s="218">
        <v>1.4837</v>
      </c>
    </row>
    <row r="8584" spans="1:3" ht="15" customHeight="1" x14ac:dyDescent="0.25">
      <c r="A8584" s="216">
        <v>45567</v>
      </c>
      <c r="B8584" s="217" t="s">
        <v>377</v>
      </c>
      <c r="C8584" s="218">
        <v>2.9613</v>
      </c>
    </row>
    <row r="8585" spans="1:3" ht="15" customHeight="1" x14ac:dyDescent="0.25">
      <c r="A8585" s="216">
        <v>45568</v>
      </c>
      <c r="B8585" s="217" t="s">
        <v>377</v>
      </c>
      <c r="C8585" s="218">
        <v>4.4305000000000003</v>
      </c>
    </row>
    <row r="8586" spans="1:3" ht="15" customHeight="1" x14ac:dyDescent="0.25">
      <c r="A8586" s="216">
        <v>45569</v>
      </c>
      <c r="B8586" s="217" t="s">
        <v>377</v>
      </c>
      <c r="C8586" s="218">
        <v>8.8397000000000006</v>
      </c>
    </row>
    <row r="8587" spans="1:3" ht="15" customHeight="1" x14ac:dyDescent="0.25">
      <c r="A8587" s="216">
        <v>45572</v>
      </c>
      <c r="B8587" s="217" t="s">
        <v>377</v>
      </c>
      <c r="C8587" s="218">
        <v>10.31</v>
      </c>
    </row>
    <row r="8588" spans="1:3" ht="15" customHeight="1" x14ac:dyDescent="0.25">
      <c r="A8588" s="216">
        <v>45573</v>
      </c>
      <c r="B8588" s="217" t="s">
        <v>377</v>
      </c>
      <c r="C8588" s="218">
        <v>11.7773</v>
      </c>
    </row>
    <row r="8589" spans="1:3" ht="15" customHeight="1" x14ac:dyDescent="0.25">
      <c r="A8589" s="216">
        <v>45574</v>
      </c>
      <c r="B8589" s="217" t="s">
        <v>377</v>
      </c>
      <c r="C8589" s="218">
        <v>13.2448</v>
      </c>
    </row>
    <row r="8590" spans="1:3" ht="15" customHeight="1" x14ac:dyDescent="0.25">
      <c r="A8590" s="216">
        <v>45575</v>
      </c>
      <c r="B8590" s="217" t="s">
        <v>377</v>
      </c>
      <c r="C8590" s="218">
        <v>14.7082</v>
      </c>
    </row>
    <row r="8591" spans="1:3" ht="15" customHeight="1" x14ac:dyDescent="0.25">
      <c r="A8591" s="216">
        <v>45576</v>
      </c>
      <c r="B8591" s="217" t="s">
        <v>377</v>
      </c>
      <c r="C8591" s="218">
        <v>19.101900000000001</v>
      </c>
    </row>
    <row r="8592" spans="1:3" ht="15" customHeight="1" x14ac:dyDescent="0.25">
      <c r="A8592" s="216">
        <v>45579</v>
      </c>
      <c r="B8592" s="217" t="s">
        <v>377</v>
      </c>
      <c r="C8592" s="218">
        <v>20.566800000000001</v>
      </c>
    </row>
    <row r="8593" spans="1:3" ht="15" customHeight="1" x14ac:dyDescent="0.25">
      <c r="A8593" s="216">
        <v>45580</v>
      </c>
      <c r="B8593" s="217" t="s">
        <v>377</v>
      </c>
      <c r="C8593" s="218">
        <v>22.0336</v>
      </c>
    </row>
    <row r="8594" spans="1:3" ht="15" customHeight="1" x14ac:dyDescent="0.25">
      <c r="A8594" s="216">
        <v>45581</v>
      </c>
      <c r="B8594" s="217" t="s">
        <v>377</v>
      </c>
      <c r="C8594" s="218">
        <v>23.499500000000001</v>
      </c>
    </row>
    <row r="8595" spans="1:3" ht="15" customHeight="1" x14ac:dyDescent="0.25">
      <c r="A8595" s="216">
        <v>45582</v>
      </c>
      <c r="B8595" s="217" t="s">
        <v>377</v>
      </c>
      <c r="C8595" s="218">
        <v>24.962800000000001</v>
      </c>
    </row>
    <row r="8596" spans="1:3" ht="15" customHeight="1" x14ac:dyDescent="0.25">
      <c r="A8596" s="216">
        <v>45583</v>
      </c>
      <c r="B8596" s="217" t="s">
        <v>377</v>
      </c>
      <c r="C8596" s="218">
        <v>29.348299999999998</v>
      </c>
    </row>
    <row r="8597" spans="1:3" ht="15" customHeight="1" x14ac:dyDescent="0.25">
      <c r="A8597" s="216">
        <v>45586</v>
      </c>
      <c r="B8597" s="217" t="s">
        <v>377</v>
      </c>
      <c r="C8597" s="218">
        <v>30.809699999999999</v>
      </c>
    </row>
    <row r="8598" spans="1:3" ht="15" customHeight="1" x14ac:dyDescent="0.25">
      <c r="A8598" s="216">
        <v>45587</v>
      </c>
      <c r="B8598" s="217" t="s">
        <v>377</v>
      </c>
      <c r="C8598" s="218">
        <v>32.267600000000002</v>
      </c>
    </row>
    <row r="8599" spans="1:3" ht="15" customHeight="1" x14ac:dyDescent="0.25">
      <c r="A8599" s="216">
        <v>45588</v>
      </c>
      <c r="B8599" s="217" t="s">
        <v>377</v>
      </c>
      <c r="C8599" s="218">
        <v>33.7256</v>
      </c>
    </row>
    <row r="8600" spans="1:3" ht="15" customHeight="1" x14ac:dyDescent="0.25">
      <c r="A8600" s="216">
        <v>45589</v>
      </c>
      <c r="B8600" s="217" t="s">
        <v>377</v>
      </c>
      <c r="C8600" s="218">
        <v>35.182699999999997</v>
      </c>
    </row>
    <row r="8601" spans="1:3" ht="15" customHeight="1" x14ac:dyDescent="0.25">
      <c r="A8601" s="216">
        <v>45590</v>
      </c>
      <c r="B8601" s="217" t="s">
        <v>377</v>
      </c>
      <c r="C8601" s="218">
        <v>39.553899999999999</v>
      </c>
    </row>
    <row r="8602" spans="1:3" ht="15" customHeight="1" x14ac:dyDescent="0.25">
      <c r="A8602" s="216">
        <v>45593</v>
      </c>
      <c r="B8602" s="217" t="s">
        <v>377</v>
      </c>
      <c r="C8602" s="218">
        <v>41.010100000000001</v>
      </c>
    </row>
    <row r="8603" spans="1:3" ht="15" customHeight="1" x14ac:dyDescent="0.25">
      <c r="A8603" s="216">
        <v>45594</v>
      </c>
      <c r="B8603" s="217" t="s">
        <v>377</v>
      </c>
      <c r="C8603" s="218">
        <v>42.465299999999999</v>
      </c>
    </row>
    <row r="8604" spans="1:3" ht="15" customHeight="1" x14ac:dyDescent="0.25">
      <c r="A8604" s="216">
        <v>45595</v>
      </c>
      <c r="B8604" s="217" t="s">
        <v>377</v>
      </c>
      <c r="C8604" s="218">
        <v>43.920099999999998</v>
      </c>
    </row>
    <row r="8605" spans="1:3" ht="15" customHeight="1" x14ac:dyDescent="0.25">
      <c r="A8605" s="216">
        <v>45596</v>
      </c>
      <c r="B8605" s="217" t="s">
        <v>377</v>
      </c>
      <c r="C8605" s="218">
        <v>45.379300000000001</v>
      </c>
    </row>
    <row r="8606" spans="1:3" ht="15" customHeight="1" x14ac:dyDescent="0.25">
      <c r="A8606" s="216">
        <v>45597</v>
      </c>
      <c r="B8606" s="217" t="s">
        <v>377</v>
      </c>
      <c r="C8606" s="218">
        <v>49.7331</v>
      </c>
    </row>
    <row r="8607" spans="1:3" ht="15" customHeight="1" x14ac:dyDescent="0.25">
      <c r="A8607" s="216">
        <v>45600</v>
      </c>
      <c r="B8607" s="217" t="s">
        <v>377</v>
      </c>
      <c r="C8607" s="218">
        <v>51.182499999999997</v>
      </c>
    </row>
    <row r="8608" spans="1:3" ht="15" customHeight="1" x14ac:dyDescent="0.25">
      <c r="A8608" s="216">
        <v>45601</v>
      </c>
      <c r="B8608" s="217" t="s">
        <v>377</v>
      </c>
      <c r="C8608" s="218">
        <v>52.627200000000002</v>
      </c>
    </row>
    <row r="8609" spans="1:3" ht="15" customHeight="1" x14ac:dyDescent="0.25">
      <c r="A8609" s="216">
        <v>45602</v>
      </c>
      <c r="B8609" s="217" t="s">
        <v>377</v>
      </c>
      <c r="C8609" s="218">
        <v>54.07</v>
      </c>
    </row>
    <row r="8610" spans="1:3" ht="15" customHeight="1" x14ac:dyDescent="0.25">
      <c r="A8610" s="216">
        <v>45603</v>
      </c>
      <c r="B8610" s="217" t="s">
        <v>377</v>
      </c>
      <c r="C8610" s="218">
        <v>55.508099999999999</v>
      </c>
    </row>
    <row r="8611" spans="1:3" ht="15" customHeight="1" x14ac:dyDescent="0.25">
      <c r="A8611" s="216">
        <v>45604</v>
      </c>
      <c r="B8611" s="217" t="s">
        <v>377</v>
      </c>
      <c r="C8611" s="218">
        <v>59.729100000000003</v>
      </c>
    </row>
    <row r="8612" spans="1:3" ht="15" customHeight="1" x14ac:dyDescent="0.25">
      <c r="A8612" s="216">
        <v>45607</v>
      </c>
      <c r="B8612" s="217" t="s">
        <v>377</v>
      </c>
      <c r="C8612" s="218">
        <v>61.136400000000002</v>
      </c>
    </row>
    <row r="8613" spans="1:3" ht="15" customHeight="1" x14ac:dyDescent="0.25">
      <c r="A8613" s="216">
        <v>45608</v>
      </c>
      <c r="B8613" s="217" t="s">
        <v>377</v>
      </c>
      <c r="C8613" s="218">
        <v>62.5456</v>
      </c>
    </row>
    <row r="8614" spans="1:3" ht="15" customHeight="1" x14ac:dyDescent="0.25">
      <c r="A8614" s="216">
        <v>45609</v>
      </c>
      <c r="B8614" s="217" t="s">
        <v>377</v>
      </c>
      <c r="C8614" s="218">
        <v>63.953600000000002</v>
      </c>
    </row>
    <row r="8615" spans="1:3" ht="15" customHeight="1" x14ac:dyDescent="0.25">
      <c r="A8615" s="216">
        <v>45610</v>
      </c>
      <c r="B8615" s="217" t="s">
        <v>377</v>
      </c>
      <c r="C8615" s="218">
        <v>65.357799999999997</v>
      </c>
    </row>
    <row r="8616" spans="1:3" ht="15" customHeight="1" x14ac:dyDescent="0.25">
      <c r="A8616" s="216">
        <v>45611</v>
      </c>
      <c r="B8616" s="217" t="s">
        <v>377</v>
      </c>
      <c r="C8616" s="218">
        <v>69.566900000000004</v>
      </c>
    </row>
    <row r="8617" spans="1:3" ht="15" customHeight="1" x14ac:dyDescent="0.25">
      <c r="A8617" s="216">
        <v>45614</v>
      </c>
      <c r="B8617" s="217" t="s">
        <v>377</v>
      </c>
      <c r="C8617" s="218">
        <v>70.969499999999996</v>
      </c>
    </row>
    <row r="8618" spans="1:3" ht="15" customHeight="1" x14ac:dyDescent="0.25">
      <c r="A8618" s="216">
        <v>45615</v>
      </c>
      <c r="B8618" s="217" t="s">
        <v>377</v>
      </c>
      <c r="C8618" s="218">
        <v>72.370199999999997</v>
      </c>
    </row>
    <row r="8619" spans="1:3" ht="15" customHeight="1" x14ac:dyDescent="0.25">
      <c r="A8619" s="216">
        <v>45616</v>
      </c>
      <c r="B8619" s="217" t="s">
        <v>377</v>
      </c>
      <c r="C8619" s="218">
        <v>73.770600000000002</v>
      </c>
    </row>
    <row r="8620" spans="1:3" ht="15" customHeight="1" x14ac:dyDescent="0.25">
      <c r="A8620" s="216">
        <v>45617</v>
      </c>
      <c r="B8620" s="217" t="s">
        <v>377</v>
      </c>
      <c r="C8620" s="218">
        <v>75.165899999999993</v>
      </c>
    </row>
    <row r="8621" spans="1:3" ht="15" customHeight="1" x14ac:dyDescent="0.25">
      <c r="A8621" s="216">
        <v>45618</v>
      </c>
      <c r="B8621" s="217" t="s">
        <v>377</v>
      </c>
      <c r="C8621" s="218">
        <v>79.357600000000005</v>
      </c>
    </row>
    <row r="8622" spans="1:3" ht="15" customHeight="1" x14ac:dyDescent="0.25">
      <c r="A8622" s="216">
        <v>45621</v>
      </c>
      <c r="B8622" s="217" t="s">
        <v>377</v>
      </c>
      <c r="C8622" s="218">
        <v>80.756799999999998</v>
      </c>
    </row>
    <row r="8623" spans="1:3" ht="15" customHeight="1" x14ac:dyDescent="0.25">
      <c r="A8623" s="216">
        <v>45622</v>
      </c>
      <c r="B8623" s="217" t="s">
        <v>377</v>
      </c>
      <c r="C8623" s="218">
        <v>82.1511</v>
      </c>
    </row>
    <row r="8624" spans="1:3" ht="15" customHeight="1" x14ac:dyDescent="0.25">
      <c r="A8624" s="216">
        <v>45623</v>
      </c>
      <c r="B8624" s="217" t="s">
        <v>377</v>
      </c>
      <c r="C8624" s="218">
        <v>83.545100000000005</v>
      </c>
    </row>
    <row r="8625" spans="1:3" ht="15" customHeight="1" x14ac:dyDescent="0.25">
      <c r="A8625" s="216">
        <v>45624</v>
      </c>
      <c r="B8625" s="217" t="s">
        <v>377</v>
      </c>
      <c r="C8625" s="218">
        <v>84.939300000000003</v>
      </c>
    </row>
    <row r="8626" spans="1:3" ht="15" customHeight="1" x14ac:dyDescent="0.25">
      <c r="A8626" s="216">
        <v>45625</v>
      </c>
      <c r="B8626" s="217" t="s">
        <v>377</v>
      </c>
      <c r="C8626" s="218">
        <v>89.114099999999993</v>
      </c>
    </row>
    <row r="8627" spans="1:3" ht="15" customHeight="1" x14ac:dyDescent="0.25">
      <c r="A8627" s="216">
        <v>45628</v>
      </c>
      <c r="B8627" s="217" t="s">
        <v>377</v>
      </c>
      <c r="C8627" s="218">
        <v>90.503699999999995</v>
      </c>
    </row>
    <row r="8628" spans="1:3" ht="15" customHeight="1" x14ac:dyDescent="0.25">
      <c r="A8628" s="216">
        <v>45629</v>
      </c>
      <c r="B8628" s="217" t="s">
        <v>377</v>
      </c>
      <c r="C8628" s="218">
        <v>91.892399999999995</v>
      </c>
    </row>
    <row r="8629" spans="1:3" ht="15" customHeight="1" x14ac:dyDescent="0.25">
      <c r="A8629" s="216">
        <v>45630</v>
      </c>
      <c r="B8629" s="217" t="s">
        <v>377</v>
      </c>
      <c r="C8629" s="218">
        <v>93.2791</v>
      </c>
    </row>
    <row r="8630" spans="1:3" ht="15" customHeight="1" x14ac:dyDescent="0.25">
      <c r="A8630" s="216">
        <v>45631</v>
      </c>
      <c r="B8630" s="217" t="s">
        <v>377</v>
      </c>
      <c r="C8630" s="218">
        <v>94.662400000000005</v>
      </c>
    </row>
    <row r="8631" spans="1:3" ht="15" customHeight="1" x14ac:dyDescent="0.25">
      <c r="A8631" s="216">
        <v>45632</v>
      </c>
      <c r="B8631" s="217" t="s">
        <v>377</v>
      </c>
      <c r="C8631" s="218">
        <v>98.817700000000002</v>
      </c>
    </row>
    <row r="8632" spans="1:3" ht="15" customHeight="1" x14ac:dyDescent="0.25">
      <c r="A8632" s="216">
        <v>45635</v>
      </c>
      <c r="B8632" s="217" t="s">
        <v>377</v>
      </c>
      <c r="C8632" s="218">
        <v>100.20569999999999</v>
      </c>
    </row>
    <row r="8633" spans="1:3" ht="15" customHeight="1" x14ac:dyDescent="0.25">
      <c r="A8633" s="216">
        <v>45636</v>
      </c>
      <c r="B8633" s="217" t="s">
        <v>377</v>
      </c>
      <c r="C8633" s="218">
        <v>101.59010000000001</v>
      </c>
    </row>
    <row r="8634" spans="1:3" ht="15" customHeight="1" x14ac:dyDescent="0.25">
      <c r="A8634" s="216">
        <v>45637</v>
      </c>
      <c r="B8634" s="217" t="s">
        <v>377</v>
      </c>
      <c r="C8634" s="218">
        <v>102.9723</v>
      </c>
    </row>
    <row r="8635" spans="1:3" ht="15" customHeight="1" x14ac:dyDescent="0.25">
      <c r="A8635" s="216">
        <v>45638</v>
      </c>
      <c r="B8635" s="217" t="s">
        <v>377</v>
      </c>
      <c r="C8635" s="218">
        <v>104.3537</v>
      </c>
    </row>
    <row r="8636" spans="1:3" ht="15" customHeight="1" x14ac:dyDescent="0.25">
      <c r="A8636" s="216">
        <v>45639</v>
      </c>
      <c r="B8636" s="217" t="s">
        <v>377</v>
      </c>
      <c r="C8636" s="218">
        <v>108.4956</v>
      </c>
    </row>
    <row r="8637" spans="1:3" ht="15" customHeight="1" x14ac:dyDescent="0.25">
      <c r="A8637" s="216">
        <v>45642</v>
      </c>
      <c r="B8637" s="217" t="s">
        <v>377</v>
      </c>
      <c r="C8637" s="218">
        <v>109.8792</v>
      </c>
    </row>
    <row r="8638" spans="1:3" ht="15" customHeight="1" x14ac:dyDescent="0.25">
      <c r="A8638" s="216">
        <v>45643</v>
      </c>
      <c r="B8638" s="217" t="s">
        <v>377</v>
      </c>
      <c r="C8638" s="218">
        <v>111.2587</v>
      </c>
    </row>
    <row r="8639" spans="1:3" ht="15" customHeight="1" x14ac:dyDescent="0.25">
      <c r="A8639" s="216">
        <v>45644</v>
      </c>
      <c r="B8639" s="217" t="s">
        <v>377</v>
      </c>
      <c r="C8639" s="218">
        <v>112.63509999999999</v>
      </c>
    </row>
    <row r="8640" spans="1:3" ht="15" customHeight="1" x14ac:dyDescent="0.25">
      <c r="A8640" s="216">
        <v>45645</v>
      </c>
      <c r="B8640" s="217" t="s">
        <v>377</v>
      </c>
      <c r="C8640" s="218">
        <v>113.9704</v>
      </c>
    </row>
    <row r="8641" spans="1:3" ht="15" customHeight="1" x14ac:dyDescent="0.25">
      <c r="A8641" s="216">
        <v>45646</v>
      </c>
      <c r="B8641" s="217" t="s">
        <v>377</v>
      </c>
      <c r="C8641" s="218">
        <v>117.9843</v>
      </c>
    </row>
    <row r="8642" spans="1:3" ht="15" customHeight="1" x14ac:dyDescent="0.25">
      <c r="A8642" s="216">
        <v>45649</v>
      </c>
      <c r="B8642" s="217" t="s">
        <v>377</v>
      </c>
      <c r="C8642" s="218">
        <v>119.32340000000001</v>
      </c>
    </row>
    <row r="8643" spans="1:3" ht="15" customHeight="1" x14ac:dyDescent="0.25">
      <c r="A8643" s="216">
        <v>45650</v>
      </c>
      <c r="B8643" s="217" t="s">
        <v>377</v>
      </c>
      <c r="C8643" s="218">
        <v>120.67010000000001</v>
      </c>
    </row>
    <row r="8644" spans="1:3" ht="15" customHeight="1" x14ac:dyDescent="0.25">
      <c r="A8644" s="216">
        <v>45651</v>
      </c>
      <c r="B8644" s="217" t="s">
        <v>377</v>
      </c>
      <c r="C8644" s="218">
        <v>122.01690000000001</v>
      </c>
    </row>
    <row r="8645" spans="1:3" ht="15" customHeight="1" x14ac:dyDescent="0.25">
      <c r="A8645" s="216">
        <v>45652</v>
      </c>
      <c r="B8645" s="217" t="s">
        <v>377</v>
      </c>
      <c r="C8645" s="218">
        <v>123.3771</v>
      </c>
    </row>
    <row r="8646" spans="1:3" ht="15" customHeight="1" x14ac:dyDescent="0.25">
      <c r="A8646" s="216">
        <v>45653</v>
      </c>
      <c r="B8646" s="217" t="s">
        <v>377</v>
      </c>
      <c r="C8646" s="218">
        <v>127.435</v>
      </c>
    </row>
    <row r="8647" spans="1:3" ht="15" customHeight="1" x14ac:dyDescent="0.25">
      <c r="A8647" s="216">
        <v>45656</v>
      </c>
      <c r="B8647" s="217" t="s">
        <v>377</v>
      </c>
      <c r="C8647" s="218">
        <v>128.77619999999999</v>
      </c>
    </row>
    <row r="8648" spans="1:3" ht="15" customHeight="1" x14ac:dyDescent="0.25">
      <c r="A8648" s="216">
        <v>45657</v>
      </c>
      <c r="B8648" s="217" t="s">
        <v>377</v>
      </c>
      <c r="C8648" s="218">
        <v>130.12610000000001</v>
      </c>
    </row>
    <row r="8649" spans="1:3" ht="15" customHeight="1" x14ac:dyDescent="0.25">
      <c r="A8649" s="216">
        <v>45659</v>
      </c>
      <c r="B8649" s="217" t="s">
        <v>377</v>
      </c>
      <c r="C8649" s="218">
        <v>132.80510000000001</v>
      </c>
    </row>
    <row r="8650" spans="1:3" ht="15" customHeight="1" x14ac:dyDescent="0.25">
      <c r="A8650" s="216">
        <v>45660</v>
      </c>
      <c r="B8650" s="217" t="s">
        <v>377</v>
      </c>
      <c r="C8650" s="218">
        <v>136.7671</v>
      </c>
    </row>
    <row r="8651" spans="1:3" ht="15" customHeight="1" x14ac:dyDescent="0.25">
      <c r="A8651" s="216">
        <v>45663</v>
      </c>
      <c r="B8651" s="217" t="s">
        <v>377</v>
      </c>
      <c r="C8651" s="218">
        <v>138.084</v>
      </c>
    </row>
    <row r="8652" spans="1:3" ht="15" customHeight="1" x14ac:dyDescent="0.25">
      <c r="A8652" s="216">
        <v>45664</v>
      </c>
      <c r="B8652" s="217" t="s">
        <v>377</v>
      </c>
      <c r="C8652" s="218">
        <v>139.39769999999999</v>
      </c>
    </row>
    <row r="8653" spans="1:3" ht="15" customHeight="1" x14ac:dyDescent="0.25">
      <c r="A8653" s="216">
        <v>45665</v>
      </c>
      <c r="B8653" s="217" t="s">
        <v>377</v>
      </c>
      <c r="C8653" s="218">
        <v>140.71350000000001</v>
      </c>
    </row>
    <row r="8654" spans="1:3" ht="15" customHeight="1" x14ac:dyDescent="0.25">
      <c r="A8654" s="216">
        <v>45666</v>
      </c>
      <c r="B8654" s="217" t="s">
        <v>377</v>
      </c>
      <c r="C8654" s="218">
        <v>142.02860000000001</v>
      </c>
    </row>
    <row r="8655" spans="1:3" ht="15" customHeight="1" x14ac:dyDescent="0.25">
      <c r="A8655" s="216">
        <v>45667</v>
      </c>
      <c r="B8655" s="217" t="s">
        <v>377</v>
      </c>
      <c r="C8655" s="218">
        <v>145.9776</v>
      </c>
    </row>
    <row r="8656" spans="1:3" ht="15" customHeight="1" x14ac:dyDescent="0.25">
      <c r="A8656" s="216">
        <v>45670</v>
      </c>
      <c r="B8656" s="217" t="s">
        <v>377</v>
      </c>
      <c r="C8656" s="218">
        <v>147.29339999999999</v>
      </c>
    </row>
    <row r="8657" spans="1:3" ht="15" customHeight="1" x14ac:dyDescent="0.25">
      <c r="A8657" s="216">
        <v>45671</v>
      </c>
      <c r="B8657" s="217" t="s">
        <v>377</v>
      </c>
      <c r="C8657" s="218">
        <v>148.60669999999999</v>
      </c>
    </row>
    <row r="8658" spans="1:3" ht="15" customHeight="1" x14ac:dyDescent="0.25">
      <c r="A8658" s="216">
        <v>45672</v>
      </c>
      <c r="B8658" s="217" t="s">
        <v>377</v>
      </c>
      <c r="C8658" s="218">
        <v>149.91900000000001</v>
      </c>
    </row>
    <row r="8659" spans="1:3" ht="15" customHeight="1" x14ac:dyDescent="0.25">
      <c r="A8659" s="216">
        <v>45673</v>
      </c>
      <c r="B8659" s="217" t="s">
        <v>377</v>
      </c>
      <c r="C8659" s="218">
        <v>151.23240000000001</v>
      </c>
    </row>
    <row r="8660" spans="1:3" ht="15" customHeight="1" x14ac:dyDescent="0.25">
      <c r="A8660" s="216">
        <v>45674</v>
      </c>
      <c r="B8660" s="217" t="s">
        <v>377</v>
      </c>
      <c r="C8660" s="218">
        <v>156.48990000000001</v>
      </c>
    </row>
    <row r="8661" spans="1:3" ht="15" customHeight="1" x14ac:dyDescent="0.25">
      <c r="A8661" s="216">
        <v>45678</v>
      </c>
      <c r="B8661" s="217" t="s">
        <v>377</v>
      </c>
      <c r="C8661" s="218">
        <v>157.8014</v>
      </c>
    </row>
    <row r="8662" spans="1:3" ht="15" customHeight="1" x14ac:dyDescent="0.25">
      <c r="A8662" s="216">
        <v>45679</v>
      </c>
      <c r="B8662" s="217" t="s">
        <v>377</v>
      </c>
      <c r="C8662" s="218">
        <v>159.11519999999999</v>
      </c>
    </row>
    <row r="8663" spans="1:3" ht="15" customHeight="1" x14ac:dyDescent="0.25">
      <c r="A8663" s="216">
        <v>45680</v>
      </c>
      <c r="B8663" s="217" t="s">
        <v>377</v>
      </c>
      <c r="C8663" s="218">
        <v>160.43620000000001</v>
      </c>
    </row>
    <row r="8664" spans="1:3" ht="15" customHeight="1" x14ac:dyDescent="0.25">
      <c r="A8664" s="216">
        <v>45681</v>
      </c>
      <c r="B8664" s="217" t="s">
        <v>377</v>
      </c>
      <c r="C8664" s="218">
        <v>164.39570000000001</v>
      </c>
    </row>
    <row r="8665" spans="1:3" ht="15" customHeight="1" x14ac:dyDescent="0.25">
      <c r="A8665" s="216">
        <v>45684</v>
      </c>
      <c r="B8665" s="217" t="s">
        <v>377</v>
      </c>
      <c r="C8665" s="218">
        <v>165.71469999999999</v>
      </c>
    </row>
    <row r="8666" spans="1:3" ht="15" customHeight="1" x14ac:dyDescent="0.25">
      <c r="A8666" s="216">
        <v>45685</v>
      </c>
      <c r="B8666" s="217" t="s">
        <v>377</v>
      </c>
      <c r="C8666" s="218">
        <v>167.0352</v>
      </c>
    </row>
    <row r="8667" spans="1:3" ht="15" customHeight="1" x14ac:dyDescent="0.25">
      <c r="A8667" s="216">
        <v>45686</v>
      </c>
      <c r="B8667" s="217" t="s">
        <v>377</v>
      </c>
      <c r="C8667" s="218">
        <v>168.35419999999999</v>
      </c>
    </row>
    <row r="8668" spans="1:3" ht="15" customHeight="1" x14ac:dyDescent="0.25">
      <c r="A8668" s="216">
        <v>45687</v>
      </c>
      <c r="B8668" s="217" t="s">
        <v>377</v>
      </c>
      <c r="C8668" s="218">
        <v>169.67439999999999</v>
      </c>
    </row>
    <row r="8669" spans="1:3" ht="15" customHeight="1" x14ac:dyDescent="0.25">
      <c r="A8669" s="216">
        <v>45688</v>
      </c>
      <c r="B8669" s="217" t="s">
        <v>377</v>
      </c>
      <c r="C8669" s="218">
        <v>173.63839999999999</v>
      </c>
    </row>
    <row r="8670" spans="1:3" ht="15" customHeight="1" x14ac:dyDescent="0.25">
      <c r="A8670" s="216">
        <v>45691</v>
      </c>
      <c r="B8670" s="217" t="s">
        <v>377</v>
      </c>
      <c r="C8670" s="218">
        <v>174.9546</v>
      </c>
    </row>
    <row r="8671" spans="1:3" ht="15" customHeight="1" x14ac:dyDescent="0.25">
      <c r="A8671" s="216">
        <v>45692</v>
      </c>
      <c r="B8671" s="217" t="s">
        <v>377</v>
      </c>
      <c r="C8671" s="218">
        <v>176.26820000000001</v>
      </c>
    </row>
    <row r="8672" spans="1:3" ht="15" customHeight="1" x14ac:dyDescent="0.25">
      <c r="A8672" s="216">
        <v>45693</v>
      </c>
      <c r="B8672" s="217" t="s">
        <v>377</v>
      </c>
      <c r="C8672" s="218">
        <v>177.5814</v>
      </c>
    </row>
    <row r="8673" spans="1:3" ht="15" customHeight="1" x14ac:dyDescent="0.25">
      <c r="A8673" s="216">
        <v>45694</v>
      </c>
      <c r="B8673" s="217" t="s">
        <v>377</v>
      </c>
      <c r="C8673" s="218">
        <v>178.89949999999999</v>
      </c>
    </row>
    <row r="8674" spans="1:3" ht="15" customHeight="1" x14ac:dyDescent="0.25">
      <c r="A8674" s="216">
        <v>45695</v>
      </c>
      <c r="B8674" s="217" t="s">
        <v>377</v>
      </c>
      <c r="C8674" s="218">
        <v>182.85040000000001</v>
      </c>
    </row>
    <row r="8675" spans="1:3" ht="15" customHeight="1" x14ac:dyDescent="0.25">
      <c r="A8675" s="216">
        <v>45698</v>
      </c>
      <c r="B8675" s="217" t="s">
        <v>377</v>
      </c>
      <c r="C8675" s="218">
        <v>184.1679</v>
      </c>
    </row>
    <row r="8676" spans="1:3" ht="15" customHeight="1" x14ac:dyDescent="0.25">
      <c r="A8676" s="216">
        <v>45699</v>
      </c>
      <c r="B8676" s="217" t="s">
        <v>377</v>
      </c>
      <c r="C8676" s="218">
        <v>185.48349999999999</v>
      </c>
    </row>
    <row r="8677" spans="1:3" ht="15" customHeight="1" x14ac:dyDescent="0.25">
      <c r="A8677" s="216">
        <v>45700</v>
      </c>
      <c r="B8677" s="217" t="s">
        <v>377</v>
      </c>
      <c r="C8677" s="218">
        <v>186.7978</v>
      </c>
    </row>
    <row r="8678" spans="1:3" ht="15" customHeight="1" x14ac:dyDescent="0.25">
      <c r="A8678" s="216">
        <v>45701</v>
      </c>
      <c r="B8678" s="217" t="s">
        <v>377</v>
      </c>
      <c r="C8678" s="218">
        <v>188.11269999999999</v>
      </c>
    </row>
    <row r="8679" spans="1:3" ht="15" customHeight="1" x14ac:dyDescent="0.25">
      <c r="A8679" s="216">
        <v>45702</v>
      </c>
      <c r="B8679" s="217" t="s">
        <v>377</v>
      </c>
      <c r="C8679" s="218">
        <v>193.3683</v>
      </c>
    </row>
    <row r="8680" spans="1:3" ht="15" customHeight="1" x14ac:dyDescent="0.25">
      <c r="A8680" s="216">
        <v>45706</v>
      </c>
      <c r="B8680" s="217" t="s">
        <v>377</v>
      </c>
      <c r="C8680" s="218">
        <v>194.68770000000001</v>
      </c>
    </row>
    <row r="8681" spans="1:3" ht="15" customHeight="1" x14ac:dyDescent="0.25">
      <c r="A8681" s="216">
        <v>45707</v>
      </c>
      <c r="B8681" s="217" t="s">
        <v>377</v>
      </c>
      <c r="C8681" s="218">
        <v>196.005</v>
      </c>
    </row>
    <row r="8682" spans="1:3" ht="15" customHeight="1" x14ac:dyDescent="0.25">
      <c r="A8682" s="216">
        <v>45708</v>
      </c>
      <c r="B8682" s="217" t="s">
        <v>377</v>
      </c>
      <c r="C8682" s="218">
        <v>197.31829999999999</v>
      </c>
    </row>
    <row r="8683" spans="1:3" ht="15" customHeight="1" x14ac:dyDescent="0.25">
      <c r="A8683" s="216">
        <v>45709</v>
      </c>
      <c r="B8683" s="217" t="s">
        <v>377</v>
      </c>
      <c r="C8683" s="218">
        <v>201.26310000000001</v>
      </c>
    </row>
    <row r="8684" spans="1:3" ht="15" customHeight="1" x14ac:dyDescent="0.25">
      <c r="A8684" s="216">
        <v>45712</v>
      </c>
      <c r="B8684" s="217" t="s">
        <v>377</v>
      </c>
      <c r="C8684" s="218">
        <v>202.58019999999999</v>
      </c>
    </row>
    <row r="8685" spans="1:3" ht="15" customHeight="1" x14ac:dyDescent="0.25">
      <c r="A8685" s="216">
        <v>45713</v>
      </c>
      <c r="B8685" s="217" t="s">
        <v>377</v>
      </c>
      <c r="C8685" s="218">
        <v>203.893</v>
      </c>
    </row>
    <row r="8686" spans="1:3" ht="15" customHeight="1" x14ac:dyDescent="0.25">
      <c r="A8686" s="216">
        <v>45714</v>
      </c>
      <c r="B8686" s="217" t="s">
        <v>377</v>
      </c>
      <c r="C8686" s="218">
        <v>205.208</v>
      </c>
    </row>
    <row r="8687" spans="1:3" ht="15" customHeight="1" x14ac:dyDescent="0.25">
      <c r="A8687" s="216">
        <v>45715</v>
      </c>
      <c r="B8687" s="217" t="s">
        <v>377</v>
      </c>
      <c r="C8687" s="218">
        <v>206.5282</v>
      </c>
    </row>
    <row r="8688" spans="1:3" ht="15" customHeight="1" x14ac:dyDescent="0.25">
      <c r="A8688" s="216">
        <v>45716</v>
      </c>
      <c r="B8688" s="217" t="s">
        <v>377</v>
      </c>
      <c r="C8688" s="218">
        <v>210.49930000000001</v>
      </c>
    </row>
    <row r="8689" spans="1:3" ht="15" customHeight="1" x14ac:dyDescent="0.25">
      <c r="A8689" s="216">
        <v>45719</v>
      </c>
      <c r="B8689" s="217" t="s">
        <v>377</v>
      </c>
      <c r="C8689" s="218">
        <v>211.81010000000001</v>
      </c>
    </row>
    <row r="8690" spans="1:3" ht="15" customHeight="1" x14ac:dyDescent="0.25">
      <c r="A8690" s="216">
        <v>45720</v>
      </c>
      <c r="B8690" s="217" t="s">
        <v>377</v>
      </c>
      <c r="C8690" s="218">
        <v>213.12289999999999</v>
      </c>
    </row>
    <row r="8691" spans="1:3" ht="15" customHeight="1" x14ac:dyDescent="0.25">
      <c r="A8691" s="216">
        <v>45721</v>
      </c>
      <c r="B8691" s="217" t="s">
        <v>377</v>
      </c>
      <c r="C8691" s="218">
        <v>214.4376</v>
      </c>
    </row>
    <row r="8692" spans="1:3" ht="15" customHeight="1" x14ac:dyDescent="0.25">
      <c r="A8692" s="216">
        <v>45722</v>
      </c>
      <c r="B8692" s="217" t="s">
        <v>377</v>
      </c>
      <c r="C8692" s="218">
        <v>215.75380000000001</v>
      </c>
    </row>
    <row r="8693" spans="1:3" ht="15" customHeight="1" x14ac:dyDescent="0.25">
      <c r="A8693" s="216">
        <v>45723</v>
      </c>
      <c r="B8693" s="217" t="s">
        <v>377</v>
      </c>
      <c r="C8693" s="218">
        <v>219.69749999999999</v>
      </c>
    </row>
    <row r="8694" spans="1:3" ht="15" customHeight="1" x14ac:dyDescent="0.25">
      <c r="A8694" s="216">
        <v>45726</v>
      </c>
      <c r="B8694" s="217" t="s">
        <v>377</v>
      </c>
      <c r="C8694" s="218">
        <v>221.011</v>
      </c>
    </row>
    <row r="8695" spans="1:3" ht="15" customHeight="1" x14ac:dyDescent="0.25">
      <c r="A8695" s="216">
        <v>45727</v>
      </c>
      <c r="B8695" s="217" t="s">
        <v>377</v>
      </c>
      <c r="C8695" s="218">
        <v>222.3228</v>
      </c>
    </row>
    <row r="8696" spans="1:3" ht="15" customHeight="1" x14ac:dyDescent="0.25">
      <c r="A8696" s="216">
        <v>45728</v>
      </c>
      <c r="B8696" s="217" t="s">
        <v>377</v>
      </c>
      <c r="C8696" s="218">
        <v>223.63300000000001</v>
      </c>
    </row>
    <row r="8697" spans="1:3" ht="15" customHeight="1" x14ac:dyDescent="0.25">
      <c r="A8697" s="216">
        <v>45729</v>
      </c>
      <c r="B8697" s="217" t="s">
        <v>377</v>
      </c>
      <c r="C8697" s="218">
        <v>224.94059999999999</v>
      </c>
    </row>
    <row r="8698" spans="1:3" ht="15" customHeight="1" x14ac:dyDescent="0.25">
      <c r="A8698" s="216">
        <v>45730</v>
      </c>
      <c r="B8698" s="217" t="s">
        <v>377</v>
      </c>
      <c r="C8698" s="218">
        <v>228.86750000000001</v>
      </c>
    </row>
    <row r="8699" spans="1:3" ht="15" customHeight="1" x14ac:dyDescent="0.25">
      <c r="A8699" s="216">
        <v>45733</v>
      </c>
      <c r="B8699" s="217" t="s">
        <v>377</v>
      </c>
      <c r="C8699" s="218">
        <v>230.1807</v>
      </c>
    </row>
    <row r="8700" spans="1:3" ht="15" customHeight="1" x14ac:dyDescent="0.25">
      <c r="A8700" s="216">
        <v>45734</v>
      </c>
      <c r="B8700" s="217" t="s">
        <v>377</v>
      </c>
      <c r="C8700" s="218">
        <v>231.4922</v>
      </c>
    </row>
    <row r="8701" spans="1:3" ht="15" customHeight="1" x14ac:dyDescent="0.25">
      <c r="A8701" s="216">
        <v>45735</v>
      </c>
      <c r="B8701" s="217" t="s">
        <v>377</v>
      </c>
      <c r="C8701" s="218">
        <v>232.8004</v>
      </c>
    </row>
    <row r="8702" spans="1:3" ht="15" customHeight="1" x14ac:dyDescent="0.25">
      <c r="A8702" s="216">
        <v>45736</v>
      </c>
      <c r="B8702" s="217" t="s">
        <v>377</v>
      </c>
      <c r="C8702" s="218">
        <v>234.1087</v>
      </c>
    </row>
    <row r="8703" spans="1:3" ht="15" customHeight="1" x14ac:dyDescent="0.25">
      <c r="A8703" s="216">
        <v>45737</v>
      </c>
      <c r="B8703" s="217" t="s">
        <v>377</v>
      </c>
      <c r="C8703" s="218">
        <v>238.03980000000001</v>
      </c>
    </row>
    <row r="8704" spans="1:3" ht="15" customHeight="1" x14ac:dyDescent="0.25">
      <c r="A8704" s="216">
        <v>45740</v>
      </c>
      <c r="B8704" s="217" t="s">
        <v>377</v>
      </c>
      <c r="C8704" s="218">
        <v>239.35249999999999</v>
      </c>
    </row>
    <row r="8705" spans="1:3" ht="15" customHeight="1" x14ac:dyDescent="0.25">
      <c r="A8705" s="216">
        <v>45741</v>
      </c>
      <c r="B8705" s="217" t="s">
        <v>377</v>
      </c>
      <c r="C8705" s="218">
        <v>240.66630000000001</v>
      </c>
    </row>
    <row r="8706" spans="1:3" ht="15" customHeight="1" x14ac:dyDescent="0.25">
      <c r="A8706" s="216">
        <v>45742</v>
      </c>
      <c r="B8706" s="217" t="s">
        <v>377</v>
      </c>
      <c r="C8706" s="218">
        <v>241.98509999999999</v>
      </c>
    </row>
    <row r="8707" spans="1:3" ht="15" customHeight="1" x14ac:dyDescent="0.25">
      <c r="A8707" s="216">
        <v>45743</v>
      </c>
      <c r="B8707" s="217" t="s">
        <v>377</v>
      </c>
      <c r="C8707" s="218">
        <v>243.30359999999999</v>
      </c>
    </row>
    <row r="8708" spans="1:3" ht="15" customHeight="1" x14ac:dyDescent="0.25">
      <c r="A8708" s="216">
        <v>45744</v>
      </c>
      <c r="B8708" s="217" t="s">
        <v>377</v>
      </c>
      <c r="C8708" s="218">
        <v>247.256</v>
      </c>
    </row>
    <row r="8709" spans="1:3" ht="15" customHeight="1" x14ac:dyDescent="0.25">
      <c r="A8709" s="216">
        <v>45747</v>
      </c>
      <c r="B8709" s="217" t="s">
        <v>377</v>
      </c>
      <c r="C8709" s="218">
        <v>248.58029999999999</v>
      </c>
    </row>
    <row r="8710" spans="1:3" ht="15" customHeight="1" x14ac:dyDescent="0.25">
      <c r="A8710" s="216">
        <v>45748</v>
      </c>
      <c r="B8710" s="217" t="s">
        <v>377</v>
      </c>
      <c r="C8710" s="218">
        <v>249.8981</v>
      </c>
    </row>
    <row r="8711" spans="1:3" ht="15" customHeight="1" x14ac:dyDescent="0.25">
      <c r="A8711" s="216">
        <v>45749</v>
      </c>
      <c r="B8711" s="217" t="s">
        <v>377</v>
      </c>
      <c r="C8711" s="218">
        <v>251.21440000000001</v>
      </c>
    </row>
    <row r="8712" spans="1:3" ht="15" customHeight="1" x14ac:dyDescent="0.25">
      <c r="A8712" s="216">
        <v>45750</v>
      </c>
      <c r="B8712" s="217" t="s">
        <v>377</v>
      </c>
      <c r="C8712" s="218">
        <v>252.53659999999999</v>
      </c>
    </row>
    <row r="8713" spans="1:3" ht="15" customHeight="1" x14ac:dyDescent="0.25">
      <c r="A8713" s="216">
        <v>45751</v>
      </c>
      <c r="B8713" s="217" t="s">
        <v>377</v>
      </c>
      <c r="C8713" s="218">
        <v>256.48410000000001</v>
      </c>
    </row>
    <row r="8714" spans="1:3" ht="15" customHeight="1" x14ac:dyDescent="0.25">
      <c r="A8714" s="216">
        <v>45754</v>
      </c>
      <c r="B8714" s="217" t="s">
        <v>377</v>
      </c>
      <c r="C8714" s="218">
        <v>257.79640000000001</v>
      </c>
    </row>
    <row r="8715" spans="1:3" ht="15" customHeight="1" x14ac:dyDescent="0.25">
      <c r="A8715" s="216">
        <v>45755</v>
      </c>
      <c r="B8715" s="217" t="s">
        <v>377</v>
      </c>
      <c r="C8715" s="218">
        <v>259.12060000000002</v>
      </c>
    </row>
    <row r="8716" spans="1:3" ht="15" customHeight="1" x14ac:dyDescent="0.25">
      <c r="A8716" s="216">
        <v>45756</v>
      </c>
      <c r="B8716" s="217" t="s">
        <v>377</v>
      </c>
      <c r="C8716" s="218">
        <v>260.44929999999999</v>
      </c>
    </row>
    <row r="8717" spans="1:3" ht="15" customHeight="1" x14ac:dyDescent="0.25">
      <c r="A8717" s="216">
        <v>45757</v>
      </c>
      <c r="B8717" s="217" t="s">
        <v>377</v>
      </c>
      <c r="C8717" s="218">
        <v>261.77140000000003</v>
      </c>
    </row>
    <row r="8718" spans="1:3" ht="15" customHeight="1" x14ac:dyDescent="0.25">
      <c r="A8718" s="216">
        <v>45758</v>
      </c>
      <c r="B8718" s="217" t="s">
        <v>377</v>
      </c>
      <c r="C8718" s="218">
        <v>265.71820000000002</v>
      </c>
    </row>
    <row r="8719" spans="1:3" ht="15" customHeight="1" x14ac:dyDescent="0.25">
      <c r="A8719" s="216">
        <v>45761</v>
      </c>
      <c r="B8719" s="217" t="s">
        <v>377</v>
      </c>
      <c r="C8719" s="218">
        <v>267.03519999999997</v>
      </c>
    </row>
    <row r="8720" spans="1:3" ht="15" customHeight="1" x14ac:dyDescent="0.25">
      <c r="A8720" s="216">
        <v>45762</v>
      </c>
      <c r="B8720" s="217" t="s">
        <v>377</v>
      </c>
      <c r="C8720" s="218">
        <v>268.35919999999999</v>
      </c>
    </row>
    <row r="8721" spans="1:3" ht="15" customHeight="1" x14ac:dyDescent="0.25">
      <c r="A8721" s="216">
        <v>45763</v>
      </c>
      <c r="B8721" s="217" t="s">
        <v>377</v>
      </c>
      <c r="C8721" s="218">
        <v>269.67419999999998</v>
      </c>
    </row>
    <row r="8722" spans="1:3" ht="15" customHeight="1" x14ac:dyDescent="0.25">
      <c r="A8722" s="216">
        <v>45764</v>
      </c>
      <c r="B8722" s="217" t="s">
        <v>377</v>
      </c>
      <c r="C8722" s="218">
        <v>274.94380000000001</v>
      </c>
    </row>
    <row r="8723" spans="1:3" ht="15" customHeight="1" x14ac:dyDescent="0.25">
      <c r="A8723" s="216">
        <v>45768</v>
      </c>
      <c r="B8723" s="217" t="s">
        <v>377</v>
      </c>
      <c r="C8723" s="218">
        <v>276.26330000000002</v>
      </c>
    </row>
    <row r="8724" spans="1:3" ht="15" customHeight="1" x14ac:dyDescent="0.25">
      <c r="A8724" s="216">
        <v>45769</v>
      </c>
      <c r="B8724" s="217" t="s">
        <v>377</v>
      </c>
      <c r="C8724" s="218">
        <v>277.57859999999999</v>
      </c>
    </row>
    <row r="8725" spans="1:3" ht="15" customHeight="1" x14ac:dyDescent="0.25">
      <c r="A8725" s="216">
        <v>45770</v>
      </c>
      <c r="B8725" s="217" t="s">
        <v>377</v>
      </c>
      <c r="C8725" s="218">
        <v>278.89030000000002</v>
      </c>
    </row>
    <row r="8726" spans="1:3" ht="15" customHeight="1" x14ac:dyDescent="0.25">
      <c r="A8726" s="216">
        <v>45771</v>
      </c>
      <c r="B8726" s="217" t="s">
        <v>377</v>
      </c>
      <c r="C8726" s="218">
        <v>280.20330000000001</v>
      </c>
    </row>
    <row r="8727" spans="1:3" ht="15" customHeight="1" x14ac:dyDescent="0.25">
      <c r="A8727" s="216">
        <v>45772</v>
      </c>
      <c r="B8727" s="217" t="s">
        <v>377</v>
      </c>
      <c r="C8727" s="218">
        <v>284.17520000000002</v>
      </c>
    </row>
    <row r="8728" spans="1:3" ht="15" customHeight="1" x14ac:dyDescent="0.25">
      <c r="A8728" s="216">
        <v>45775</v>
      </c>
      <c r="B8728" s="217" t="s">
        <v>377</v>
      </c>
      <c r="C8728" s="218">
        <v>285.5052</v>
      </c>
    </row>
    <row r="8729" spans="1:3" ht="15" customHeight="1" x14ac:dyDescent="0.25">
      <c r="A8729" s="216">
        <v>45776</v>
      </c>
      <c r="B8729" s="217" t="s">
        <v>377</v>
      </c>
      <c r="C8729" s="218">
        <v>286.83420000000001</v>
      </c>
    </row>
    <row r="8730" spans="1:3" ht="15" customHeight="1" x14ac:dyDescent="0.25">
      <c r="A8730" s="216">
        <v>45777</v>
      </c>
      <c r="B8730" s="217" t="s">
        <v>377</v>
      </c>
      <c r="C8730" s="218">
        <v>288.1687</v>
      </c>
    </row>
    <row r="8731" spans="1:3" ht="15" customHeight="1" x14ac:dyDescent="0.25">
      <c r="A8731" s="216">
        <v>45778</v>
      </c>
      <c r="B8731" s="217" t="s">
        <v>377</v>
      </c>
      <c r="C8731" s="218">
        <v>289.49489999999997</v>
      </c>
    </row>
    <row r="8732" spans="1:3" ht="15" customHeight="1" x14ac:dyDescent="0.25">
      <c r="A8732" s="216">
        <v>45779</v>
      </c>
      <c r="B8732" s="217" t="s">
        <v>377</v>
      </c>
      <c r="C8732" s="218">
        <v>293.46420000000001</v>
      </c>
    </row>
    <row r="8733" spans="1:3" ht="15" customHeight="1" x14ac:dyDescent="0.25">
      <c r="A8733" s="216">
        <v>45782</v>
      </c>
      <c r="B8733" s="217" t="s">
        <v>377</v>
      </c>
      <c r="C8733" s="218">
        <v>294.7842</v>
      </c>
    </row>
    <row r="8734" spans="1:3" ht="15" customHeight="1" x14ac:dyDescent="0.25">
      <c r="A8734" s="216">
        <v>45783</v>
      </c>
      <c r="B8734" s="217" t="s">
        <v>377</v>
      </c>
      <c r="C8734" s="218">
        <v>296.1046</v>
      </c>
    </row>
    <row r="8735" spans="1:3" ht="15" customHeight="1" x14ac:dyDescent="0.25">
      <c r="A8735" s="216">
        <v>45784</v>
      </c>
      <c r="B8735" s="217" t="s">
        <v>377</v>
      </c>
      <c r="C8735" s="218">
        <v>297.42169999999999</v>
      </c>
    </row>
    <row r="8736" spans="1:3" ht="15" customHeight="1" x14ac:dyDescent="0.25">
      <c r="A8736" s="216">
        <v>45785</v>
      </c>
      <c r="B8736" s="217" t="s">
        <v>377</v>
      </c>
      <c r="C8736" s="218">
        <v>298.73750000000001</v>
      </c>
    </row>
    <row r="8737" spans="1:3" ht="15" customHeight="1" x14ac:dyDescent="0.25">
      <c r="A8737" s="216">
        <v>45786</v>
      </c>
      <c r="B8737" s="217" t="s">
        <v>377</v>
      </c>
      <c r="C8737" s="218">
        <v>302.68060000000003</v>
      </c>
    </row>
    <row r="8738" spans="1:3" ht="15" customHeight="1" x14ac:dyDescent="0.25">
      <c r="A8738" s="216">
        <v>45789</v>
      </c>
      <c r="B8738" s="217" t="s">
        <v>377</v>
      </c>
      <c r="C8738" s="218">
        <v>303.99549999999999</v>
      </c>
    </row>
    <row r="8739" spans="1:3" ht="15" customHeight="1" x14ac:dyDescent="0.25">
      <c r="A8739" s="216">
        <v>45790</v>
      </c>
      <c r="B8739" s="217" t="s">
        <v>377</v>
      </c>
      <c r="C8739" s="218">
        <v>305.31700000000001</v>
      </c>
    </row>
    <row r="8740" spans="1:3" ht="15" customHeight="1" x14ac:dyDescent="0.25">
      <c r="A8740" s="216">
        <v>45791</v>
      </c>
      <c r="B8740" s="217" t="s">
        <v>377</v>
      </c>
      <c r="C8740" s="218">
        <v>306.63729999999998</v>
      </c>
    </row>
    <row r="8741" spans="1:3" ht="15" customHeight="1" x14ac:dyDescent="0.25">
      <c r="A8741" s="216">
        <v>45792</v>
      </c>
      <c r="B8741" s="217" t="s">
        <v>377</v>
      </c>
      <c r="C8741" s="218">
        <v>307.9597</v>
      </c>
    </row>
    <row r="8742" spans="1:3" ht="15" customHeight="1" x14ac:dyDescent="0.25">
      <c r="A8742" s="216">
        <v>45793</v>
      </c>
      <c r="B8742" s="217" t="s">
        <v>377</v>
      </c>
      <c r="C8742" s="218">
        <v>311.92360000000002</v>
      </c>
    </row>
    <row r="8743" spans="1:3" ht="15" customHeight="1" x14ac:dyDescent="0.25">
      <c r="A8743" s="216">
        <v>45796</v>
      </c>
      <c r="B8743" s="217" t="s">
        <v>377</v>
      </c>
      <c r="C8743" s="218">
        <v>313.24250000000001</v>
      </c>
    </row>
    <row r="8744" spans="1:3" ht="15" customHeight="1" x14ac:dyDescent="0.25">
      <c r="A8744" s="216">
        <v>45797</v>
      </c>
      <c r="B8744" s="217" t="s">
        <v>377</v>
      </c>
      <c r="C8744" s="218">
        <v>314.55900000000003</v>
      </c>
    </row>
    <row r="8745" spans="1:3" ht="15" customHeight="1" x14ac:dyDescent="0.25">
      <c r="A8745" s="216">
        <v>45798</v>
      </c>
      <c r="B8745" s="217" t="s">
        <v>377</v>
      </c>
      <c r="C8745" s="218">
        <v>315.8759</v>
      </c>
    </row>
    <row r="8746" spans="1:3" ht="15" customHeight="1" x14ac:dyDescent="0.25">
      <c r="A8746" s="216">
        <v>45799</v>
      </c>
      <c r="B8746" s="217" t="s">
        <v>377</v>
      </c>
      <c r="C8746" s="218">
        <v>317.19290000000001</v>
      </c>
    </row>
    <row r="8747" spans="1:3" ht="15" customHeight="1" x14ac:dyDescent="0.25">
      <c r="A8747" s="216">
        <v>45800</v>
      </c>
      <c r="B8747" s="217" t="s">
        <v>377</v>
      </c>
      <c r="C8747" s="218">
        <v>322.46339999999998</v>
      </c>
    </row>
    <row r="8748" spans="1:3" ht="15" customHeight="1" x14ac:dyDescent="0.25">
      <c r="A8748" s="216">
        <v>45804</v>
      </c>
      <c r="B8748" s="217" t="s">
        <v>377</v>
      </c>
      <c r="C8748" s="218">
        <v>323.78710000000001</v>
      </c>
    </row>
    <row r="8749" spans="1:3" ht="15" customHeight="1" x14ac:dyDescent="0.25">
      <c r="A8749" s="216">
        <v>45805</v>
      </c>
      <c r="B8749" s="217" t="s">
        <v>377</v>
      </c>
      <c r="C8749" s="218">
        <v>325.11380000000003</v>
      </c>
    </row>
    <row r="8750" spans="1:3" ht="15" customHeight="1" x14ac:dyDescent="0.25">
      <c r="A8750" s="216">
        <v>45806</v>
      </c>
      <c r="B8750" s="217" t="s">
        <v>377</v>
      </c>
      <c r="C8750" s="218">
        <v>326.44029999999998</v>
      </c>
    </row>
    <row r="8751" spans="1:3" ht="15" customHeight="1" x14ac:dyDescent="0.25">
      <c r="A8751" s="216">
        <v>45807</v>
      </c>
      <c r="B8751" s="217" t="s">
        <v>377</v>
      </c>
      <c r="C8751" s="218">
        <v>330.43040000000002</v>
      </c>
    </row>
    <row r="8752" spans="1:3" ht="15" customHeight="1" x14ac:dyDescent="0.25">
      <c r="A8752" s="216">
        <v>45810</v>
      </c>
      <c r="B8752" s="217" t="s">
        <v>377</v>
      </c>
      <c r="C8752" s="218">
        <v>331.75349999999997</v>
      </c>
    </row>
    <row r="8753" spans="1:3" ht="15" customHeight="1" x14ac:dyDescent="0.25">
      <c r="A8753" s="216">
        <v>45811</v>
      </c>
      <c r="B8753" s="217" t="s">
        <v>377</v>
      </c>
      <c r="C8753" s="218">
        <v>333.07240000000002</v>
      </c>
    </row>
    <row r="8754" spans="1:3" ht="15" customHeight="1" x14ac:dyDescent="0.25">
      <c r="A8754" s="216">
        <v>45812</v>
      </c>
      <c r="B8754" s="217" t="s">
        <v>377</v>
      </c>
      <c r="C8754" s="218">
        <v>334.38839999999999</v>
      </c>
    </row>
    <row r="8755" spans="1:3" ht="15" customHeight="1" x14ac:dyDescent="0.25">
      <c r="A8755" s="216">
        <v>45813</v>
      </c>
      <c r="B8755" s="217" t="s">
        <v>377</v>
      </c>
      <c r="C8755" s="218">
        <v>335.70409999999998</v>
      </c>
    </row>
    <row r="8756" spans="1:3" ht="15" customHeight="1" x14ac:dyDescent="0.25">
      <c r="A8756" s="216">
        <v>45814</v>
      </c>
      <c r="B8756" s="217" t="s">
        <v>377</v>
      </c>
      <c r="C8756" s="218">
        <v>339.65219999999999</v>
      </c>
    </row>
    <row r="8757" spans="1:3" ht="15" customHeight="1" x14ac:dyDescent="0.25">
      <c r="A8757" s="216">
        <v>45817</v>
      </c>
      <c r="B8757" s="217" t="s">
        <v>377</v>
      </c>
      <c r="C8757" s="218">
        <v>340.96879999999999</v>
      </c>
    </row>
    <row r="8758" spans="1:3" ht="15" customHeight="1" x14ac:dyDescent="0.25">
      <c r="A8758" s="216">
        <v>45818</v>
      </c>
      <c r="B8758" s="217" t="s">
        <v>377</v>
      </c>
      <c r="C8758" s="218">
        <v>342.28559999999999</v>
      </c>
    </row>
    <row r="8759" spans="1:3" ht="15" customHeight="1" x14ac:dyDescent="0.25">
      <c r="A8759" s="216">
        <v>45819</v>
      </c>
      <c r="B8759" s="217" t="s">
        <v>377</v>
      </c>
      <c r="C8759" s="218">
        <v>343.60250000000002</v>
      </c>
    </row>
    <row r="8760" spans="1:3" ht="15" customHeight="1" x14ac:dyDescent="0.25">
      <c r="A8760" s="216">
        <v>45820</v>
      </c>
      <c r="B8760" s="217" t="s">
        <v>377</v>
      </c>
      <c r="C8760" s="218">
        <v>344.91969999999998</v>
      </c>
    </row>
    <row r="8761" spans="1:3" ht="15" customHeight="1" x14ac:dyDescent="0.25">
      <c r="A8761" s="216">
        <v>45821</v>
      </c>
      <c r="B8761" s="217" t="s">
        <v>377</v>
      </c>
      <c r="C8761" s="218">
        <v>348.87099999999998</v>
      </c>
    </row>
    <row r="8762" spans="1:3" ht="15" customHeight="1" x14ac:dyDescent="0.25">
      <c r="A8762" s="216">
        <v>45824</v>
      </c>
      <c r="B8762" s="217" t="s">
        <v>377</v>
      </c>
      <c r="C8762" s="218">
        <v>350.19389999999999</v>
      </c>
    </row>
    <row r="8763" spans="1:3" ht="15" customHeight="1" x14ac:dyDescent="0.25">
      <c r="A8763" s="216">
        <v>45825</v>
      </c>
      <c r="B8763" s="217" t="s">
        <v>377</v>
      </c>
      <c r="C8763" s="218">
        <v>351.51490000000001</v>
      </c>
    </row>
    <row r="8764" spans="1:3" ht="15" customHeight="1" x14ac:dyDescent="0.25">
      <c r="A8764" s="216">
        <v>45826</v>
      </c>
      <c r="B8764" s="217" t="s">
        <v>377</v>
      </c>
      <c r="C8764" s="218">
        <v>354.15120000000002</v>
      </c>
    </row>
    <row r="8765" spans="1:3" ht="15" customHeight="1" x14ac:dyDescent="0.25">
      <c r="A8765" s="216">
        <v>45828</v>
      </c>
      <c r="B8765" s="217" t="s">
        <v>377</v>
      </c>
      <c r="C8765" s="218">
        <v>358.10969999999998</v>
      </c>
    </row>
    <row r="8766" spans="1:3" ht="15" customHeight="1" x14ac:dyDescent="0.25">
      <c r="A8766" s="216">
        <v>45831</v>
      </c>
      <c r="B8766" s="217" t="s">
        <v>377</v>
      </c>
      <c r="C8766" s="218">
        <v>359.42989999999998</v>
      </c>
    </row>
    <row r="8767" spans="1:3" ht="15" customHeight="1" x14ac:dyDescent="0.25">
      <c r="A8767" s="216">
        <v>45832</v>
      </c>
      <c r="B8767" s="217" t="s">
        <v>377</v>
      </c>
      <c r="C8767" s="218">
        <v>360.75009999999997</v>
      </c>
    </row>
    <row r="8768" spans="1:3" ht="15" customHeight="1" x14ac:dyDescent="0.25">
      <c r="A8768" s="216">
        <v>45833</v>
      </c>
      <c r="B8768" s="217" t="s">
        <v>377</v>
      </c>
      <c r="C8768" s="218">
        <v>362.0788</v>
      </c>
    </row>
    <row r="8769" spans="1:3" ht="15" customHeight="1" x14ac:dyDescent="0.25">
      <c r="A8769" s="216">
        <v>45834</v>
      </c>
      <c r="B8769" s="217" t="s">
        <v>377</v>
      </c>
      <c r="C8769" s="218">
        <v>363.41640000000001</v>
      </c>
    </row>
    <row r="8770" spans="1:3" ht="15" customHeight="1" x14ac:dyDescent="0.25">
      <c r="A8770" s="216">
        <v>45835</v>
      </c>
      <c r="B8770" s="217" t="s">
        <v>377</v>
      </c>
      <c r="C8770" s="218">
        <v>367.42590000000001</v>
      </c>
    </row>
    <row r="8771" spans="1:3" ht="15" customHeight="1" x14ac:dyDescent="0.25">
      <c r="A8771" s="216">
        <v>45838</v>
      </c>
      <c r="B8771" s="217" t="s">
        <v>377</v>
      </c>
      <c r="C8771" s="218">
        <v>368.76710000000003</v>
      </c>
    </row>
    <row r="8772" spans="1:3" ht="15" customHeight="1" x14ac:dyDescent="0.25">
      <c r="A8772" s="216">
        <v>45839</v>
      </c>
      <c r="B8772" s="217" t="s">
        <v>377</v>
      </c>
      <c r="C8772" s="218">
        <v>370.10169999999999</v>
      </c>
    </row>
    <row r="8773" spans="1:3" ht="15" customHeight="1" x14ac:dyDescent="0.25">
      <c r="A8773" s="216">
        <v>45840</v>
      </c>
      <c r="B8773" s="217" t="s">
        <v>377</v>
      </c>
      <c r="C8773" s="218">
        <v>371.4332</v>
      </c>
    </row>
    <row r="8774" spans="1:3" ht="15" customHeight="1" x14ac:dyDescent="0.25">
      <c r="A8774" s="216">
        <v>45841</v>
      </c>
      <c r="B8774" s="217" t="s">
        <v>377</v>
      </c>
      <c r="C8774" s="218">
        <v>376.7251</v>
      </c>
    </row>
    <row r="8775" spans="1:3" ht="15" customHeight="1" x14ac:dyDescent="0.25">
      <c r="A8775" s="216">
        <v>45845</v>
      </c>
      <c r="B8775" s="217" t="s">
        <v>377</v>
      </c>
      <c r="C8775" s="218">
        <v>378.04759999999999</v>
      </c>
    </row>
    <row r="8776" spans="1:3" ht="15" customHeight="1" x14ac:dyDescent="0.25">
      <c r="A8776" s="216">
        <v>45846</v>
      </c>
      <c r="B8776" s="217" t="s">
        <v>377</v>
      </c>
      <c r="C8776" s="218">
        <v>379.3725</v>
      </c>
    </row>
    <row r="8777" spans="1:3" ht="15" customHeight="1" x14ac:dyDescent="0.25">
      <c r="A8777" s="216">
        <v>45847</v>
      </c>
      <c r="B8777" s="217" t="s">
        <v>377</v>
      </c>
      <c r="C8777" s="218">
        <v>380.69600000000003</v>
      </c>
    </row>
    <row r="8778" spans="1:3" ht="15" customHeight="1" x14ac:dyDescent="0.25">
      <c r="A8778" s="216">
        <v>45848</v>
      </c>
      <c r="B8778" s="217" t="s">
        <v>377</v>
      </c>
      <c r="C8778" s="218">
        <v>382.01679999999999</v>
      </c>
    </row>
    <row r="8779" spans="1:3" ht="15" customHeight="1" x14ac:dyDescent="0.25">
      <c r="A8779" s="216">
        <v>45849</v>
      </c>
      <c r="B8779" s="217" t="s">
        <v>377</v>
      </c>
      <c r="C8779" s="218">
        <v>385.98</v>
      </c>
    </row>
    <row r="8780" spans="1:3" ht="15" customHeight="1" x14ac:dyDescent="0.25">
      <c r="A8780" s="216">
        <v>45852</v>
      </c>
      <c r="B8780" s="217" t="s">
        <v>377</v>
      </c>
      <c r="C8780" s="218">
        <v>387.30459999999999</v>
      </c>
    </row>
    <row r="8781" spans="1:3" ht="15" customHeight="1" x14ac:dyDescent="0.25">
      <c r="A8781" s="216">
        <v>45853</v>
      </c>
      <c r="B8781" s="217" t="s">
        <v>377</v>
      </c>
      <c r="C8781" s="218">
        <v>388.6352</v>
      </c>
    </row>
    <row r="8782" spans="1:3" ht="15" customHeight="1" x14ac:dyDescent="0.25">
      <c r="A8782" s="216">
        <v>45854</v>
      </c>
      <c r="B8782" s="217" t="s">
        <v>377</v>
      </c>
      <c r="C8782" s="218">
        <v>389.96159999999998</v>
      </c>
    </row>
    <row r="8783" spans="1:3" ht="15" customHeight="1" x14ac:dyDescent="0.25">
      <c r="A8783" s="216">
        <v>45855</v>
      </c>
      <c r="B8783" s="217" t="s">
        <v>377</v>
      </c>
      <c r="C8783" s="218">
        <v>391.2894</v>
      </c>
    </row>
    <row r="8784" spans="1:3" ht="15" customHeight="1" x14ac:dyDescent="0.25">
      <c r="A8784" s="216">
        <v>45856</v>
      </c>
      <c r="B8784" s="217" t="s">
        <v>377</v>
      </c>
      <c r="C8784" s="218">
        <v>395.25069999999999</v>
      </c>
    </row>
    <row r="8785" spans="1:3" ht="15" customHeight="1" x14ac:dyDescent="0.25">
      <c r="A8785" s="216">
        <v>45859</v>
      </c>
      <c r="B8785" s="217" t="s">
        <v>377</v>
      </c>
      <c r="C8785" s="218">
        <v>396.56869999999998</v>
      </c>
    </row>
    <row r="8786" spans="1:3" ht="15" customHeight="1" x14ac:dyDescent="0.25">
      <c r="A8786" s="216">
        <v>45860</v>
      </c>
      <c r="B8786" s="217" t="s">
        <v>377</v>
      </c>
      <c r="C8786" s="218">
        <v>397.8861</v>
      </c>
    </row>
    <row r="8787" spans="1:3" ht="15" customHeight="1" x14ac:dyDescent="0.25">
      <c r="A8787" s="216">
        <v>45861</v>
      </c>
      <c r="B8787" s="217" t="s">
        <v>377</v>
      </c>
      <c r="C8787" s="218">
        <v>399.20429999999999</v>
      </c>
    </row>
    <row r="8788" spans="1:3" ht="15" customHeight="1" x14ac:dyDescent="0.25">
      <c r="A8788" s="216">
        <v>45862</v>
      </c>
      <c r="B8788" s="217" t="s">
        <v>377</v>
      </c>
      <c r="C8788" s="218">
        <v>400.52620000000002</v>
      </c>
    </row>
    <row r="8789" spans="1:3" ht="15" customHeight="1" x14ac:dyDescent="0.25">
      <c r="A8789" s="216">
        <v>45863</v>
      </c>
      <c r="B8789" s="217" t="s">
        <v>377</v>
      </c>
      <c r="C8789" s="218">
        <v>404.51760000000002</v>
      </c>
    </row>
    <row r="8790" spans="1:3" ht="15" customHeight="1" x14ac:dyDescent="0.25">
      <c r="A8790" s="216">
        <v>45866</v>
      </c>
      <c r="B8790" s="217" t="s">
        <v>377</v>
      </c>
      <c r="C8790" s="218">
        <v>405.84890000000001</v>
      </c>
    </row>
    <row r="8791" spans="1:3" ht="15" customHeight="1" x14ac:dyDescent="0.25">
      <c r="A8791" s="216">
        <v>45867</v>
      </c>
      <c r="B8791" s="217" t="s">
        <v>377</v>
      </c>
      <c r="C8791" s="218">
        <v>407.17829999999998</v>
      </c>
    </row>
    <row r="8792" spans="1:3" ht="15" customHeight="1" x14ac:dyDescent="0.25">
      <c r="A8792" s="216">
        <v>45868</v>
      </c>
      <c r="B8792" s="217" t="s">
        <v>377</v>
      </c>
      <c r="C8792" s="218">
        <v>408.50389999999999</v>
      </c>
    </row>
    <row r="8793" spans="1:3" ht="15" customHeight="1" x14ac:dyDescent="0.25">
      <c r="A8793" s="216">
        <v>45869</v>
      </c>
      <c r="B8793" s="217" t="s">
        <v>377</v>
      </c>
      <c r="C8793" s="218">
        <v>409.83699999999999</v>
      </c>
    </row>
    <row r="8794" spans="1:3" ht="15" customHeight="1" x14ac:dyDescent="0.25">
      <c r="A8794" s="216">
        <v>45870</v>
      </c>
      <c r="B8794" s="217" t="s">
        <v>377</v>
      </c>
      <c r="C8794" s="218">
        <v>413.8082</v>
      </c>
    </row>
    <row r="8795" spans="1:3" ht="15" customHeight="1" x14ac:dyDescent="0.25">
      <c r="A8795" s="216">
        <v>45873</v>
      </c>
      <c r="B8795" s="217" t="s">
        <v>377</v>
      </c>
      <c r="C8795" s="218">
        <v>415.1318</v>
      </c>
    </row>
    <row r="8796" spans="1:3" ht="15" customHeight="1" x14ac:dyDescent="0.25">
      <c r="A8796" s="216">
        <v>45874</v>
      </c>
      <c r="B8796" s="217" t="s">
        <v>377</v>
      </c>
      <c r="C8796" s="218">
        <v>416.45549999999997</v>
      </c>
    </row>
    <row r="8797" spans="1:3" ht="15" customHeight="1" x14ac:dyDescent="0.25">
      <c r="A8797" s="216">
        <v>45875</v>
      </c>
      <c r="B8797" s="217" t="s">
        <v>377</v>
      </c>
      <c r="C8797" s="218">
        <v>417.77809999999999</v>
      </c>
    </row>
    <row r="8798" spans="1:3" ht="15" customHeight="1" x14ac:dyDescent="0.25">
      <c r="A8798" s="216">
        <v>45876</v>
      </c>
      <c r="B8798" s="217" t="s">
        <v>377</v>
      </c>
      <c r="C8798" s="218">
        <v>419.10079999999999</v>
      </c>
    </row>
    <row r="8799" spans="1:3" ht="15" customHeight="1" x14ac:dyDescent="0.25">
      <c r="A8799" s="216">
        <v>45877</v>
      </c>
      <c r="B8799" s="217" t="s">
        <v>377</v>
      </c>
      <c r="C8799" s="218">
        <v>423.06819999999999</v>
      </c>
    </row>
    <row r="8800" spans="1:3" ht="15" customHeight="1" x14ac:dyDescent="0.25">
      <c r="A8800" s="216">
        <v>45880</v>
      </c>
      <c r="B8800" s="217" t="s">
        <v>377</v>
      </c>
      <c r="C8800" s="218">
        <v>424.39120000000003</v>
      </c>
    </row>
    <row r="8801" spans="1:3" ht="15" customHeight="1" x14ac:dyDescent="0.25">
      <c r="A8801" s="216">
        <v>45881</v>
      </c>
      <c r="B8801" s="217" t="s">
        <v>377</v>
      </c>
      <c r="C8801" s="218">
        <v>425.71429999999998</v>
      </c>
    </row>
    <row r="8802" spans="1:3" ht="15" customHeight="1" x14ac:dyDescent="0.25">
      <c r="A8802" s="216">
        <v>45882</v>
      </c>
      <c r="B8802" s="217" t="s">
        <v>377</v>
      </c>
      <c r="C8802" s="218">
        <v>427.03480000000002</v>
      </c>
    </row>
    <row r="8803" spans="1:3" ht="15" customHeight="1" x14ac:dyDescent="0.25">
      <c r="A8803" s="216">
        <v>45883</v>
      </c>
      <c r="B8803" s="217" t="s">
        <v>377</v>
      </c>
      <c r="C8803" s="218">
        <v>428.35390000000001</v>
      </c>
    </row>
    <row r="8804" spans="1:3" ht="15" customHeight="1" x14ac:dyDescent="0.25">
      <c r="A8804" s="216">
        <v>45884</v>
      </c>
      <c r="B8804" s="217" t="s">
        <v>377</v>
      </c>
      <c r="C8804" s="218">
        <v>432.32029999999997</v>
      </c>
    </row>
    <row r="8805" spans="1:3" ht="15" customHeight="1" x14ac:dyDescent="0.25">
      <c r="A8805" s="216">
        <v>45887</v>
      </c>
      <c r="B8805" s="217" t="s">
        <v>377</v>
      </c>
      <c r="C8805" s="218">
        <v>433.64210000000003</v>
      </c>
    </row>
    <row r="8806" spans="1:3" ht="15" customHeight="1" x14ac:dyDescent="0.25">
      <c r="A8806" s="216">
        <v>45888</v>
      </c>
      <c r="B8806" s="217" t="s">
        <v>377</v>
      </c>
      <c r="C8806" s="218">
        <v>434.96050000000002</v>
      </c>
    </row>
    <row r="8807" spans="1:3" ht="15" customHeight="1" x14ac:dyDescent="0.25">
      <c r="A8807" s="216">
        <v>45889</v>
      </c>
      <c r="B8807" s="217" t="s">
        <v>377</v>
      </c>
      <c r="C8807" s="218">
        <v>436.27839999999998</v>
      </c>
    </row>
    <row r="8808" spans="1:3" ht="15" customHeight="1" x14ac:dyDescent="0.25">
      <c r="A8808" s="216">
        <v>45890</v>
      </c>
      <c r="B8808" s="217" t="s">
        <v>377</v>
      </c>
      <c r="C8808" s="218">
        <v>437.59789999999998</v>
      </c>
    </row>
    <row r="8809" spans="1:3" ht="15" customHeight="1" x14ac:dyDescent="0.25">
      <c r="A8809" s="216">
        <v>45891</v>
      </c>
      <c r="B8809" s="217" t="s">
        <v>377</v>
      </c>
      <c r="C8809" s="218">
        <v>441.56659999999999</v>
      </c>
    </row>
    <row r="8810" spans="1:3" ht="15" customHeight="1" x14ac:dyDescent="0.25">
      <c r="A8810" s="216">
        <v>45894</v>
      </c>
      <c r="B8810" s="217" t="s">
        <v>377</v>
      </c>
      <c r="C8810" s="218">
        <v>442.8904</v>
      </c>
    </row>
    <row r="8811" spans="1:3" ht="15" customHeight="1" x14ac:dyDescent="0.25">
      <c r="A8811" s="216">
        <v>45895</v>
      </c>
      <c r="B8811" s="217" t="s">
        <v>377</v>
      </c>
      <c r="C8811" s="218">
        <v>444.21559999999999</v>
      </c>
    </row>
    <row r="8812" spans="1:3" ht="15" customHeight="1" x14ac:dyDescent="0.25">
      <c r="A8812" s="216">
        <v>45896</v>
      </c>
      <c r="B8812" s="217" t="s">
        <v>377</v>
      </c>
      <c r="C8812" s="218">
        <v>445.53879999999998</v>
      </c>
    </row>
    <row r="8813" spans="1:3" ht="15" customHeight="1" x14ac:dyDescent="0.25">
      <c r="A8813" s="216">
        <v>45897</v>
      </c>
      <c r="B8813" s="217" t="s">
        <v>377</v>
      </c>
      <c r="C8813" s="218">
        <v>446.85879999999997</v>
      </c>
    </row>
    <row r="8814" spans="1:3" ht="15" customHeight="1" x14ac:dyDescent="0.25">
      <c r="A8814" s="216">
        <v>45898</v>
      </c>
      <c r="B8814" s="217" t="s">
        <v>377</v>
      </c>
      <c r="C8814" s="218">
        <v>452.13819999999998</v>
      </c>
    </row>
    <row r="8815" spans="1:3" ht="15" customHeight="1" x14ac:dyDescent="0.25">
      <c r="A8815" s="216">
        <v>45902</v>
      </c>
      <c r="B8815" s="217" t="s">
        <v>377</v>
      </c>
      <c r="C8815" s="218">
        <v>453.45920000000001</v>
      </c>
    </row>
    <row r="8816" spans="1:3" ht="15" customHeight="1" x14ac:dyDescent="0.25">
      <c r="A8816" s="216">
        <v>45903</v>
      </c>
      <c r="B8816" s="217" t="s">
        <v>377</v>
      </c>
      <c r="C8816" s="218">
        <v>454.77859999999998</v>
      </c>
    </row>
    <row r="8817" spans="1:3" ht="15" customHeight="1" x14ac:dyDescent="0.25">
      <c r="A8817" s="216">
        <v>45904</v>
      </c>
      <c r="B8817" s="217" t="s">
        <v>377</v>
      </c>
      <c r="C8817" s="218">
        <v>456.09550000000002</v>
      </c>
    </row>
    <row r="8818" spans="1:3" ht="15" customHeight="1" x14ac:dyDescent="0.25">
      <c r="A8818" s="216">
        <v>45905</v>
      </c>
      <c r="B8818" s="217" t="s">
        <v>377</v>
      </c>
      <c r="C8818" s="218">
        <v>460.0514</v>
      </c>
    </row>
    <row r="8819" spans="1:3" ht="15" customHeight="1" x14ac:dyDescent="0.25">
      <c r="A8819" s="216">
        <v>45908</v>
      </c>
      <c r="B8819" s="217" t="s">
        <v>377</v>
      </c>
      <c r="C8819" s="218">
        <v>461.37020000000001</v>
      </c>
    </row>
    <row r="8820" spans="1:3" ht="15" customHeight="1" x14ac:dyDescent="0.25">
      <c r="A8820" s="216">
        <v>45909</v>
      </c>
      <c r="B8820" s="217" t="s">
        <v>377</v>
      </c>
      <c r="C8820" s="218">
        <v>462.68400000000003</v>
      </c>
    </row>
    <row r="8821" spans="1:3" ht="15" customHeight="1" x14ac:dyDescent="0.25">
      <c r="A8821" s="216">
        <v>45910</v>
      </c>
      <c r="B8821" s="217" t="s">
        <v>377</v>
      </c>
      <c r="C8821" s="218">
        <v>463.99590000000001</v>
      </c>
    </row>
    <row r="8822" spans="1:3" ht="15" customHeight="1" x14ac:dyDescent="0.25">
      <c r="A8822" s="216">
        <v>45911</v>
      </c>
      <c r="B8822" s="217" t="s">
        <v>377</v>
      </c>
      <c r="C8822" s="218">
        <v>465.30770000000001</v>
      </c>
    </row>
    <row r="8823" spans="1:3" ht="15" customHeight="1" x14ac:dyDescent="0.25">
      <c r="A8823" s="216">
        <v>45912</v>
      </c>
      <c r="B8823" s="217" t="s">
        <v>377</v>
      </c>
      <c r="C8823" s="218">
        <v>469.24419999999998</v>
      </c>
    </row>
    <row r="8824" spans="1:3" ht="15" customHeight="1" x14ac:dyDescent="0.25">
      <c r="A8824" s="216">
        <v>45915</v>
      </c>
      <c r="B8824" s="217" t="s">
        <v>377</v>
      </c>
      <c r="C8824" s="218">
        <v>470.56920000000002</v>
      </c>
    </row>
    <row r="8825" spans="1:3" ht="15" customHeight="1" x14ac:dyDescent="0.25">
      <c r="A8825" s="216">
        <v>45916</v>
      </c>
      <c r="B8825" s="217" t="s">
        <v>377</v>
      </c>
      <c r="C8825" s="218">
        <v>471.87430000000001</v>
      </c>
    </row>
    <row r="8826" spans="1:3" ht="15" customHeight="1" x14ac:dyDescent="0.25">
      <c r="A8826" s="216">
        <v>45917</v>
      </c>
      <c r="B8826" s="217" t="s">
        <v>377</v>
      </c>
      <c r="C8826" s="218">
        <v>473.17910000000001</v>
      </c>
    </row>
    <row r="8827" spans="1:3" ht="15" customHeight="1" x14ac:dyDescent="0.25">
      <c r="A8827" s="216">
        <v>45918</v>
      </c>
      <c r="B8827" s="217" t="s">
        <v>377</v>
      </c>
      <c r="C8827" s="218">
        <v>474.4538</v>
      </c>
    </row>
    <row r="8828" spans="1:3" ht="15" customHeight="1" x14ac:dyDescent="0.25">
      <c r="A8828" s="216">
        <v>45919</v>
      </c>
      <c r="B8828" s="217" t="s">
        <v>377</v>
      </c>
      <c r="C8828" s="218">
        <v>478.2817</v>
      </c>
    </row>
    <row r="8829" spans="1:3" ht="15" customHeight="1" x14ac:dyDescent="0.25">
      <c r="A8829" s="216">
        <v>45922</v>
      </c>
      <c r="B8829" s="217" t="s">
        <v>377</v>
      </c>
      <c r="C8829" s="218">
        <v>479.55790000000002</v>
      </c>
    </row>
    <row r="8830" spans="1:3" ht="15" customHeight="1" x14ac:dyDescent="0.25">
      <c r="A8830" s="216">
        <v>45923</v>
      </c>
      <c r="B8830" s="217" t="s">
        <v>377</v>
      </c>
      <c r="C8830" s="218">
        <v>480.82560000000001</v>
      </c>
    </row>
    <row r="8831" spans="1:3" ht="15" customHeight="1" x14ac:dyDescent="0.25">
      <c r="A8831" s="216">
        <v>45924</v>
      </c>
      <c r="B8831" s="217" t="s">
        <v>377</v>
      </c>
      <c r="C8831" s="218">
        <v>482.09730000000002</v>
      </c>
    </row>
    <row r="8832" spans="1:3" ht="15" customHeight="1" x14ac:dyDescent="0.25">
      <c r="A8832" s="216">
        <v>45925</v>
      </c>
      <c r="B8832" s="217" t="s">
        <v>377</v>
      </c>
      <c r="C8832" s="218">
        <v>483.3741</v>
      </c>
    </row>
    <row r="8833" spans="1:3" ht="15" customHeight="1" x14ac:dyDescent="0.25">
      <c r="A8833" s="216">
        <v>45926</v>
      </c>
      <c r="B8833" s="217" t="s">
        <v>377</v>
      </c>
      <c r="C8833" s="218">
        <v>487.19439999999997</v>
      </c>
    </row>
    <row r="8834" spans="1:3" ht="15" customHeight="1" x14ac:dyDescent="0.25">
      <c r="A8834" s="216">
        <v>45929</v>
      </c>
      <c r="B8834" s="217" t="s">
        <v>377</v>
      </c>
      <c r="C8834" s="218">
        <v>488.46600000000001</v>
      </c>
    </row>
    <row r="8835" spans="1:3" ht="15" customHeight="1" x14ac:dyDescent="0.25">
      <c r="A8835" s="216">
        <v>45930</v>
      </c>
      <c r="B8835" s="217" t="s">
        <v>377</v>
      </c>
      <c r="C8835" s="218">
        <v>489.74790000000002</v>
      </c>
    </row>
    <row r="8836" spans="1:3" ht="15" customHeight="1" x14ac:dyDescent="0.25">
      <c r="A8836" s="216">
        <v>45566</v>
      </c>
      <c r="B8836" s="217" t="s">
        <v>373</v>
      </c>
      <c r="C8836" s="218">
        <v>1.5299999999999999E-2</v>
      </c>
    </row>
    <row r="8837" spans="1:3" ht="15" customHeight="1" x14ac:dyDescent="0.25">
      <c r="A8837" s="216">
        <v>45567</v>
      </c>
      <c r="B8837" s="217" t="s">
        <v>373</v>
      </c>
      <c r="C8837" s="218">
        <v>3.0599999999999999E-2</v>
      </c>
    </row>
    <row r="8838" spans="1:3" ht="15" customHeight="1" x14ac:dyDescent="0.25">
      <c r="A8838" s="216">
        <v>45568</v>
      </c>
      <c r="B8838" s="217" t="s">
        <v>373</v>
      </c>
      <c r="C8838" s="218">
        <v>4.58E-2</v>
      </c>
    </row>
    <row r="8839" spans="1:3" ht="15" customHeight="1" x14ac:dyDescent="0.25">
      <c r="A8839" s="216">
        <v>45569</v>
      </c>
      <c r="B8839" s="217" t="s">
        <v>373</v>
      </c>
      <c r="C8839" s="218">
        <v>9.1300000000000006E-2</v>
      </c>
    </row>
    <row r="8840" spans="1:3" ht="15" customHeight="1" x14ac:dyDescent="0.25">
      <c r="A8840" s="216">
        <v>45572</v>
      </c>
      <c r="B8840" s="217" t="s">
        <v>373</v>
      </c>
      <c r="C8840" s="218">
        <v>0.1065</v>
      </c>
    </row>
    <row r="8841" spans="1:3" ht="15" customHeight="1" x14ac:dyDescent="0.25">
      <c r="A8841" s="216">
        <v>45573</v>
      </c>
      <c r="B8841" s="217" t="s">
        <v>373</v>
      </c>
      <c r="C8841" s="218">
        <v>0.1217</v>
      </c>
    </row>
    <row r="8842" spans="1:3" ht="15" customHeight="1" x14ac:dyDescent="0.25">
      <c r="A8842" s="216">
        <v>45574</v>
      </c>
      <c r="B8842" s="217" t="s">
        <v>373</v>
      </c>
      <c r="C8842" s="218">
        <v>0.13689999999999999</v>
      </c>
    </row>
    <row r="8843" spans="1:3" ht="15" customHeight="1" x14ac:dyDescent="0.25">
      <c r="A8843" s="216">
        <v>45575</v>
      </c>
      <c r="B8843" s="217" t="s">
        <v>373</v>
      </c>
      <c r="C8843" s="218">
        <v>0.152</v>
      </c>
    </row>
    <row r="8844" spans="1:3" ht="15" customHeight="1" x14ac:dyDescent="0.25">
      <c r="A8844" s="216">
        <v>45576</v>
      </c>
      <c r="B8844" s="217" t="s">
        <v>373</v>
      </c>
      <c r="C8844" s="218">
        <v>0.19739999999999999</v>
      </c>
    </row>
    <row r="8845" spans="1:3" ht="15" customHeight="1" x14ac:dyDescent="0.25">
      <c r="A8845" s="216">
        <v>45579</v>
      </c>
      <c r="B8845" s="217" t="s">
        <v>373</v>
      </c>
      <c r="C8845" s="218">
        <v>0.21249999999999999</v>
      </c>
    </row>
    <row r="8846" spans="1:3" ht="15" customHeight="1" x14ac:dyDescent="0.25">
      <c r="A8846" s="216">
        <v>45580</v>
      </c>
      <c r="B8846" s="217" t="s">
        <v>373</v>
      </c>
      <c r="C8846" s="218">
        <v>0.22770000000000001</v>
      </c>
    </row>
    <row r="8847" spans="1:3" ht="15" customHeight="1" x14ac:dyDescent="0.25">
      <c r="A8847" s="216">
        <v>45581</v>
      </c>
      <c r="B8847" s="217" t="s">
        <v>373</v>
      </c>
      <c r="C8847" s="218">
        <v>0.24279999999999999</v>
      </c>
    </row>
    <row r="8848" spans="1:3" ht="15" customHeight="1" x14ac:dyDescent="0.25">
      <c r="A8848" s="216">
        <v>45582</v>
      </c>
      <c r="B8848" s="217" t="s">
        <v>373</v>
      </c>
      <c r="C8848" s="218">
        <v>0.25800000000000001</v>
      </c>
    </row>
    <row r="8849" spans="1:3" ht="15" customHeight="1" x14ac:dyDescent="0.25">
      <c r="A8849" s="216">
        <v>45583</v>
      </c>
      <c r="B8849" s="217" t="s">
        <v>373</v>
      </c>
      <c r="C8849" s="218">
        <v>0.30330000000000001</v>
      </c>
    </row>
    <row r="8850" spans="1:3" ht="15" customHeight="1" x14ac:dyDescent="0.25">
      <c r="A8850" s="216">
        <v>45586</v>
      </c>
      <c r="B8850" s="217" t="s">
        <v>373</v>
      </c>
      <c r="C8850" s="218">
        <v>0.31840000000000002</v>
      </c>
    </row>
    <row r="8851" spans="1:3" ht="15" customHeight="1" x14ac:dyDescent="0.25">
      <c r="A8851" s="216">
        <v>45587</v>
      </c>
      <c r="B8851" s="217" t="s">
        <v>373</v>
      </c>
      <c r="C8851" s="218">
        <v>0.33339999999999997</v>
      </c>
    </row>
    <row r="8852" spans="1:3" ht="15" customHeight="1" x14ac:dyDescent="0.25">
      <c r="A8852" s="216">
        <v>45588</v>
      </c>
      <c r="B8852" s="217" t="s">
        <v>373</v>
      </c>
      <c r="C8852" s="218">
        <v>0.34849999999999998</v>
      </c>
    </row>
    <row r="8853" spans="1:3" ht="15" customHeight="1" x14ac:dyDescent="0.25">
      <c r="A8853" s="216">
        <v>45589</v>
      </c>
      <c r="B8853" s="217" t="s">
        <v>373</v>
      </c>
      <c r="C8853" s="218">
        <v>0.36359999999999998</v>
      </c>
    </row>
    <row r="8854" spans="1:3" ht="15" customHeight="1" x14ac:dyDescent="0.25">
      <c r="A8854" s="216">
        <v>45590</v>
      </c>
      <c r="B8854" s="217" t="s">
        <v>373</v>
      </c>
      <c r="C8854" s="218">
        <v>0.40870000000000001</v>
      </c>
    </row>
    <row r="8855" spans="1:3" ht="15" customHeight="1" x14ac:dyDescent="0.25">
      <c r="A8855" s="216">
        <v>45593</v>
      </c>
      <c r="B8855" s="217" t="s">
        <v>373</v>
      </c>
      <c r="C8855" s="218">
        <v>0.42380000000000001</v>
      </c>
    </row>
    <row r="8856" spans="1:3" ht="15" customHeight="1" x14ac:dyDescent="0.25">
      <c r="A8856" s="216">
        <v>45594</v>
      </c>
      <c r="B8856" s="217" t="s">
        <v>373</v>
      </c>
      <c r="C8856" s="218">
        <v>0.43880000000000002</v>
      </c>
    </row>
    <row r="8857" spans="1:3" ht="15" customHeight="1" x14ac:dyDescent="0.25">
      <c r="A8857" s="216">
        <v>45595</v>
      </c>
      <c r="B8857" s="217" t="s">
        <v>373</v>
      </c>
      <c r="C8857" s="218">
        <v>0.45390000000000003</v>
      </c>
    </row>
    <row r="8858" spans="1:3" ht="15" customHeight="1" x14ac:dyDescent="0.25">
      <c r="A8858" s="216">
        <v>45596</v>
      </c>
      <c r="B8858" s="217" t="s">
        <v>373</v>
      </c>
      <c r="C8858" s="218">
        <v>0.46889999999999998</v>
      </c>
    </row>
    <row r="8859" spans="1:3" ht="15" customHeight="1" x14ac:dyDescent="0.25">
      <c r="A8859" s="216">
        <v>45597</v>
      </c>
      <c r="B8859" s="217" t="s">
        <v>373</v>
      </c>
      <c r="C8859" s="218">
        <v>0.51390000000000002</v>
      </c>
    </row>
    <row r="8860" spans="1:3" ht="15" customHeight="1" x14ac:dyDescent="0.25">
      <c r="A8860" s="216">
        <v>45600</v>
      </c>
      <c r="B8860" s="217" t="s">
        <v>373</v>
      </c>
      <c r="C8860" s="218">
        <v>0.52890000000000004</v>
      </c>
    </row>
    <row r="8861" spans="1:3" ht="15" customHeight="1" x14ac:dyDescent="0.25">
      <c r="A8861" s="216">
        <v>45601</v>
      </c>
      <c r="B8861" s="217" t="s">
        <v>373</v>
      </c>
      <c r="C8861" s="218">
        <v>0.54379999999999995</v>
      </c>
    </row>
    <row r="8862" spans="1:3" ht="15" customHeight="1" x14ac:dyDescent="0.25">
      <c r="A8862" s="216">
        <v>45602</v>
      </c>
      <c r="B8862" s="217" t="s">
        <v>373</v>
      </c>
      <c r="C8862" s="218">
        <v>0.55869999999999997</v>
      </c>
    </row>
    <row r="8863" spans="1:3" ht="15" customHeight="1" x14ac:dyDescent="0.25">
      <c r="A8863" s="216">
        <v>45603</v>
      </c>
      <c r="B8863" s="217" t="s">
        <v>373</v>
      </c>
      <c r="C8863" s="218">
        <v>0.5736</v>
      </c>
    </row>
    <row r="8864" spans="1:3" ht="15" customHeight="1" x14ac:dyDescent="0.25">
      <c r="A8864" s="216">
        <v>45604</v>
      </c>
      <c r="B8864" s="217" t="s">
        <v>373</v>
      </c>
      <c r="C8864" s="218">
        <v>0.61719999999999997</v>
      </c>
    </row>
    <row r="8865" spans="1:3" ht="15" customHeight="1" x14ac:dyDescent="0.25">
      <c r="A8865" s="216">
        <v>45607</v>
      </c>
      <c r="B8865" s="217" t="s">
        <v>373</v>
      </c>
      <c r="C8865" s="218">
        <v>0.63180000000000003</v>
      </c>
    </row>
    <row r="8866" spans="1:3" ht="15" customHeight="1" x14ac:dyDescent="0.25">
      <c r="A8866" s="216">
        <v>45608</v>
      </c>
      <c r="B8866" s="217" t="s">
        <v>373</v>
      </c>
      <c r="C8866" s="218">
        <v>0.64629999999999999</v>
      </c>
    </row>
    <row r="8867" spans="1:3" ht="15" customHeight="1" x14ac:dyDescent="0.25">
      <c r="A8867" s="216">
        <v>45609</v>
      </c>
      <c r="B8867" s="217" t="s">
        <v>373</v>
      </c>
      <c r="C8867" s="218">
        <v>0.66090000000000004</v>
      </c>
    </row>
    <row r="8868" spans="1:3" ht="15" customHeight="1" x14ac:dyDescent="0.25">
      <c r="A8868" s="216">
        <v>45610</v>
      </c>
      <c r="B8868" s="217" t="s">
        <v>373</v>
      </c>
      <c r="C8868" s="218">
        <v>0.6754</v>
      </c>
    </row>
    <row r="8869" spans="1:3" ht="15" customHeight="1" x14ac:dyDescent="0.25">
      <c r="A8869" s="216">
        <v>45611</v>
      </c>
      <c r="B8869" s="217" t="s">
        <v>373</v>
      </c>
      <c r="C8869" s="218">
        <v>0.71889999999999998</v>
      </c>
    </row>
    <row r="8870" spans="1:3" ht="15" customHeight="1" x14ac:dyDescent="0.25">
      <c r="A8870" s="216">
        <v>45614</v>
      </c>
      <c r="B8870" s="217" t="s">
        <v>373</v>
      </c>
      <c r="C8870" s="218">
        <v>0.73340000000000005</v>
      </c>
    </row>
    <row r="8871" spans="1:3" ht="15" customHeight="1" x14ac:dyDescent="0.25">
      <c r="A8871" s="216">
        <v>45615</v>
      </c>
      <c r="B8871" s="217" t="s">
        <v>373</v>
      </c>
      <c r="C8871" s="218">
        <v>0.74780000000000002</v>
      </c>
    </row>
    <row r="8872" spans="1:3" ht="15" customHeight="1" x14ac:dyDescent="0.25">
      <c r="A8872" s="216">
        <v>45616</v>
      </c>
      <c r="B8872" s="217" t="s">
        <v>373</v>
      </c>
      <c r="C8872" s="218">
        <v>0.76229999999999998</v>
      </c>
    </row>
    <row r="8873" spans="1:3" ht="15" customHeight="1" x14ac:dyDescent="0.25">
      <c r="A8873" s="216">
        <v>45617</v>
      </c>
      <c r="B8873" s="217" t="s">
        <v>373</v>
      </c>
      <c r="C8873" s="218">
        <v>0.77669999999999995</v>
      </c>
    </row>
    <row r="8874" spans="1:3" ht="15" customHeight="1" x14ac:dyDescent="0.25">
      <c r="A8874" s="216">
        <v>45618</v>
      </c>
      <c r="B8874" s="217" t="s">
        <v>373</v>
      </c>
      <c r="C8874" s="218">
        <v>0.82</v>
      </c>
    </row>
    <row r="8875" spans="1:3" ht="15" customHeight="1" x14ac:dyDescent="0.25">
      <c r="A8875" s="216">
        <v>45621</v>
      </c>
      <c r="B8875" s="217" t="s">
        <v>373</v>
      </c>
      <c r="C8875" s="218">
        <v>0.83450000000000002</v>
      </c>
    </row>
    <row r="8876" spans="1:3" ht="15" customHeight="1" x14ac:dyDescent="0.25">
      <c r="A8876" s="216">
        <v>45622</v>
      </c>
      <c r="B8876" s="217" t="s">
        <v>373</v>
      </c>
      <c r="C8876" s="218">
        <v>0.84889999999999999</v>
      </c>
    </row>
    <row r="8877" spans="1:3" ht="15" customHeight="1" x14ac:dyDescent="0.25">
      <c r="A8877" s="216">
        <v>45623</v>
      </c>
      <c r="B8877" s="217" t="s">
        <v>373</v>
      </c>
      <c r="C8877" s="218">
        <v>0.86329999999999996</v>
      </c>
    </row>
    <row r="8878" spans="1:3" ht="15" customHeight="1" x14ac:dyDescent="0.25">
      <c r="A8878" s="216">
        <v>45624</v>
      </c>
      <c r="B8878" s="217" t="s">
        <v>373</v>
      </c>
      <c r="C8878" s="218">
        <v>0.87770000000000004</v>
      </c>
    </row>
    <row r="8879" spans="1:3" ht="15" customHeight="1" x14ac:dyDescent="0.25">
      <c r="A8879" s="216">
        <v>45625</v>
      </c>
      <c r="B8879" s="217" t="s">
        <v>373</v>
      </c>
      <c r="C8879" s="218">
        <v>0.92090000000000005</v>
      </c>
    </row>
    <row r="8880" spans="1:3" ht="15" customHeight="1" x14ac:dyDescent="0.25">
      <c r="A8880" s="216">
        <v>45628</v>
      </c>
      <c r="B8880" s="217" t="s">
        <v>373</v>
      </c>
      <c r="C8880" s="218">
        <v>0.93520000000000003</v>
      </c>
    </row>
    <row r="8881" spans="1:3" ht="15" customHeight="1" x14ac:dyDescent="0.25">
      <c r="A8881" s="216">
        <v>45629</v>
      </c>
      <c r="B8881" s="217" t="s">
        <v>373</v>
      </c>
      <c r="C8881" s="218">
        <v>0.9496</v>
      </c>
    </row>
    <row r="8882" spans="1:3" ht="15" customHeight="1" x14ac:dyDescent="0.25">
      <c r="A8882" s="216">
        <v>45630</v>
      </c>
      <c r="B8882" s="217" t="s">
        <v>373</v>
      </c>
      <c r="C8882" s="218">
        <v>0.96389999999999998</v>
      </c>
    </row>
    <row r="8883" spans="1:3" ht="15" customHeight="1" x14ac:dyDescent="0.25">
      <c r="A8883" s="216">
        <v>45631</v>
      </c>
      <c r="B8883" s="217" t="s">
        <v>373</v>
      </c>
      <c r="C8883" s="218">
        <v>0.97819999999999996</v>
      </c>
    </row>
    <row r="8884" spans="1:3" ht="15" customHeight="1" x14ac:dyDescent="0.25">
      <c r="A8884" s="216">
        <v>45632</v>
      </c>
      <c r="B8884" s="217" t="s">
        <v>373</v>
      </c>
      <c r="C8884" s="218">
        <v>1.0210999999999999</v>
      </c>
    </row>
    <row r="8885" spans="1:3" ht="15" customHeight="1" x14ac:dyDescent="0.25">
      <c r="A8885" s="216">
        <v>45635</v>
      </c>
      <c r="B8885" s="217" t="s">
        <v>373</v>
      </c>
      <c r="C8885" s="218">
        <v>1.0355000000000001</v>
      </c>
    </row>
    <row r="8886" spans="1:3" ht="15" customHeight="1" x14ac:dyDescent="0.25">
      <c r="A8886" s="216">
        <v>45636</v>
      </c>
      <c r="B8886" s="217" t="s">
        <v>373</v>
      </c>
      <c r="C8886" s="218">
        <v>1.0498000000000001</v>
      </c>
    </row>
    <row r="8887" spans="1:3" ht="15" customHeight="1" x14ac:dyDescent="0.25">
      <c r="A8887" s="216">
        <v>45637</v>
      </c>
      <c r="B8887" s="217" t="s">
        <v>373</v>
      </c>
      <c r="C8887" s="218">
        <v>1.0641</v>
      </c>
    </row>
    <row r="8888" spans="1:3" ht="15" customHeight="1" x14ac:dyDescent="0.25">
      <c r="A8888" s="216">
        <v>45638</v>
      </c>
      <c r="B8888" s="217" t="s">
        <v>373</v>
      </c>
      <c r="C8888" s="218">
        <v>1.0783</v>
      </c>
    </row>
    <row r="8889" spans="1:3" ht="15" customHeight="1" x14ac:dyDescent="0.25">
      <c r="A8889" s="216">
        <v>45639</v>
      </c>
      <c r="B8889" s="217" t="s">
        <v>373</v>
      </c>
      <c r="C8889" s="218">
        <v>1.1211</v>
      </c>
    </row>
    <row r="8890" spans="1:3" ht="15" customHeight="1" x14ac:dyDescent="0.25">
      <c r="A8890" s="216">
        <v>45642</v>
      </c>
      <c r="B8890" s="217" t="s">
        <v>373</v>
      </c>
      <c r="C8890" s="218">
        <v>1.1354</v>
      </c>
    </row>
    <row r="8891" spans="1:3" ht="15" customHeight="1" x14ac:dyDescent="0.25">
      <c r="A8891" s="216">
        <v>45643</v>
      </c>
      <c r="B8891" s="217" t="s">
        <v>373</v>
      </c>
      <c r="C8891" s="218">
        <v>1.1496999999999999</v>
      </c>
    </row>
    <row r="8892" spans="1:3" ht="15" customHeight="1" x14ac:dyDescent="0.25">
      <c r="A8892" s="216">
        <v>45644</v>
      </c>
      <c r="B8892" s="217" t="s">
        <v>373</v>
      </c>
      <c r="C8892" s="218">
        <v>1.1638999999999999</v>
      </c>
    </row>
    <row r="8893" spans="1:3" ht="15" customHeight="1" x14ac:dyDescent="0.25">
      <c r="A8893" s="216">
        <v>45645</v>
      </c>
      <c r="B8893" s="217" t="s">
        <v>373</v>
      </c>
      <c r="C8893" s="218">
        <v>1.1777</v>
      </c>
    </row>
    <row r="8894" spans="1:3" ht="15" customHeight="1" x14ac:dyDescent="0.25">
      <c r="A8894" s="216">
        <v>45646</v>
      </c>
      <c r="B8894" s="217" t="s">
        <v>373</v>
      </c>
      <c r="C8894" s="218">
        <v>1.2192000000000001</v>
      </c>
    </row>
    <row r="8895" spans="1:3" ht="15" customHeight="1" x14ac:dyDescent="0.25">
      <c r="A8895" s="216">
        <v>45649</v>
      </c>
      <c r="B8895" s="217" t="s">
        <v>373</v>
      </c>
      <c r="C8895" s="218">
        <v>1.2330000000000001</v>
      </c>
    </row>
    <row r="8896" spans="1:3" ht="15" customHeight="1" x14ac:dyDescent="0.25">
      <c r="A8896" s="216">
        <v>45650</v>
      </c>
      <c r="B8896" s="217" t="s">
        <v>373</v>
      </c>
      <c r="C8896" s="218">
        <v>1.2470000000000001</v>
      </c>
    </row>
    <row r="8897" spans="1:3" ht="15" customHeight="1" x14ac:dyDescent="0.25">
      <c r="A8897" s="216">
        <v>45651</v>
      </c>
      <c r="B8897" s="217" t="s">
        <v>373</v>
      </c>
      <c r="C8897" s="218">
        <v>1.2608999999999999</v>
      </c>
    </row>
    <row r="8898" spans="1:3" ht="15" customHeight="1" x14ac:dyDescent="0.25">
      <c r="A8898" s="216">
        <v>45652</v>
      </c>
      <c r="B8898" s="217" t="s">
        <v>373</v>
      </c>
      <c r="C8898" s="218">
        <v>1.2748999999999999</v>
      </c>
    </row>
    <row r="8899" spans="1:3" ht="15" customHeight="1" x14ac:dyDescent="0.25">
      <c r="A8899" s="216">
        <v>45653</v>
      </c>
      <c r="B8899" s="217" t="s">
        <v>373</v>
      </c>
      <c r="C8899" s="218">
        <v>1.3169</v>
      </c>
    </row>
    <row r="8900" spans="1:3" ht="15" customHeight="1" x14ac:dyDescent="0.25">
      <c r="A8900" s="216">
        <v>45656</v>
      </c>
      <c r="B8900" s="217" t="s">
        <v>373</v>
      </c>
      <c r="C8900" s="218">
        <v>1.3307</v>
      </c>
    </row>
    <row r="8901" spans="1:3" ht="15" customHeight="1" x14ac:dyDescent="0.25">
      <c r="A8901" s="216">
        <v>45657</v>
      </c>
      <c r="B8901" s="217" t="s">
        <v>373</v>
      </c>
      <c r="C8901" s="218">
        <v>1.3447</v>
      </c>
    </row>
    <row r="8902" spans="1:3" ht="15" customHeight="1" x14ac:dyDescent="0.25">
      <c r="A8902" s="216">
        <v>45659</v>
      </c>
      <c r="B8902" s="217" t="s">
        <v>373</v>
      </c>
      <c r="C8902" s="218">
        <v>1.3723000000000001</v>
      </c>
    </row>
    <row r="8903" spans="1:3" ht="15" customHeight="1" x14ac:dyDescent="0.25">
      <c r="A8903" s="216">
        <v>45660</v>
      </c>
      <c r="B8903" s="217" t="s">
        <v>373</v>
      </c>
      <c r="C8903" s="218">
        <v>1.4133</v>
      </c>
    </row>
    <row r="8904" spans="1:3" ht="15" customHeight="1" x14ac:dyDescent="0.25">
      <c r="A8904" s="216">
        <v>45663</v>
      </c>
      <c r="B8904" s="217" t="s">
        <v>373</v>
      </c>
      <c r="C8904" s="218">
        <v>1.4269000000000001</v>
      </c>
    </row>
    <row r="8905" spans="1:3" ht="15" customHeight="1" x14ac:dyDescent="0.25">
      <c r="A8905" s="216">
        <v>45664</v>
      </c>
      <c r="B8905" s="217" t="s">
        <v>373</v>
      </c>
      <c r="C8905" s="218">
        <v>1.4404999999999999</v>
      </c>
    </row>
    <row r="8906" spans="1:3" ht="15" customHeight="1" x14ac:dyDescent="0.25">
      <c r="A8906" s="216">
        <v>45665</v>
      </c>
      <c r="B8906" s="217" t="s">
        <v>373</v>
      </c>
      <c r="C8906" s="218">
        <v>1.4540999999999999</v>
      </c>
    </row>
    <row r="8907" spans="1:3" ht="15" customHeight="1" x14ac:dyDescent="0.25">
      <c r="A8907" s="216">
        <v>45666</v>
      </c>
      <c r="B8907" s="217" t="s">
        <v>373</v>
      </c>
      <c r="C8907" s="218">
        <v>1.4677</v>
      </c>
    </row>
    <row r="8908" spans="1:3" ht="15" customHeight="1" x14ac:dyDescent="0.25">
      <c r="A8908" s="216">
        <v>45667</v>
      </c>
      <c r="B8908" s="217" t="s">
        <v>373</v>
      </c>
      <c r="C8908" s="218">
        <v>1.5085</v>
      </c>
    </row>
    <row r="8909" spans="1:3" ht="15" customHeight="1" x14ac:dyDescent="0.25">
      <c r="A8909" s="216">
        <v>45670</v>
      </c>
      <c r="B8909" s="217" t="s">
        <v>373</v>
      </c>
      <c r="C8909" s="218">
        <v>1.5221</v>
      </c>
    </row>
    <row r="8910" spans="1:3" ht="15" customHeight="1" x14ac:dyDescent="0.25">
      <c r="A8910" s="216">
        <v>45671</v>
      </c>
      <c r="B8910" s="217" t="s">
        <v>373</v>
      </c>
      <c r="C8910" s="218">
        <v>1.5356000000000001</v>
      </c>
    </row>
    <row r="8911" spans="1:3" ht="15" customHeight="1" x14ac:dyDescent="0.25">
      <c r="A8911" s="216">
        <v>45672</v>
      </c>
      <c r="B8911" s="217" t="s">
        <v>373</v>
      </c>
      <c r="C8911" s="218">
        <v>1.5491999999999999</v>
      </c>
    </row>
    <row r="8912" spans="1:3" ht="15" customHeight="1" x14ac:dyDescent="0.25">
      <c r="A8912" s="216">
        <v>45673</v>
      </c>
      <c r="B8912" s="217" t="s">
        <v>373</v>
      </c>
      <c r="C8912" s="218">
        <v>1.5628</v>
      </c>
    </row>
    <row r="8913" spans="1:3" ht="15" customHeight="1" x14ac:dyDescent="0.25">
      <c r="A8913" s="216">
        <v>45674</v>
      </c>
      <c r="B8913" s="217" t="s">
        <v>373</v>
      </c>
      <c r="C8913" s="218">
        <v>1.6171</v>
      </c>
    </row>
    <row r="8914" spans="1:3" ht="15" customHeight="1" x14ac:dyDescent="0.25">
      <c r="A8914" s="216">
        <v>45678</v>
      </c>
      <c r="B8914" s="217" t="s">
        <v>373</v>
      </c>
      <c r="C8914" s="218">
        <v>1.6307</v>
      </c>
    </row>
    <row r="8915" spans="1:3" ht="15" customHeight="1" x14ac:dyDescent="0.25">
      <c r="A8915" s="216">
        <v>45679</v>
      </c>
      <c r="B8915" s="217" t="s">
        <v>373</v>
      </c>
      <c r="C8915" s="218">
        <v>1.6442000000000001</v>
      </c>
    </row>
    <row r="8916" spans="1:3" ht="15" customHeight="1" x14ac:dyDescent="0.25">
      <c r="A8916" s="216">
        <v>45680</v>
      </c>
      <c r="B8916" s="217" t="s">
        <v>373</v>
      </c>
      <c r="C8916" s="218">
        <v>1.6578999999999999</v>
      </c>
    </row>
    <row r="8917" spans="1:3" ht="15" customHeight="1" x14ac:dyDescent="0.25">
      <c r="A8917" s="216">
        <v>45681</v>
      </c>
      <c r="B8917" s="217" t="s">
        <v>373</v>
      </c>
      <c r="C8917" s="218">
        <v>1.6988000000000001</v>
      </c>
    </row>
    <row r="8918" spans="1:3" ht="15" customHeight="1" x14ac:dyDescent="0.25">
      <c r="A8918" s="216">
        <v>45684</v>
      </c>
      <c r="B8918" s="217" t="s">
        <v>373</v>
      </c>
      <c r="C8918" s="218">
        <v>1.7123999999999999</v>
      </c>
    </row>
    <row r="8919" spans="1:3" ht="15" customHeight="1" x14ac:dyDescent="0.25">
      <c r="A8919" s="216">
        <v>45685</v>
      </c>
      <c r="B8919" s="217" t="s">
        <v>373</v>
      </c>
      <c r="C8919" s="218">
        <v>1.7261</v>
      </c>
    </row>
    <row r="8920" spans="1:3" ht="15" customHeight="1" x14ac:dyDescent="0.25">
      <c r="A8920" s="216">
        <v>45686</v>
      </c>
      <c r="B8920" s="217" t="s">
        <v>373</v>
      </c>
      <c r="C8920" s="218">
        <v>1.7397</v>
      </c>
    </row>
    <row r="8921" spans="1:3" ht="15" customHeight="1" x14ac:dyDescent="0.25">
      <c r="A8921" s="216">
        <v>45687</v>
      </c>
      <c r="B8921" s="217" t="s">
        <v>373</v>
      </c>
      <c r="C8921" s="218">
        <v>1.7533000000000001</v>
      </c>
    </row>
    <row r="8922" spans="1:3" ht="15" customHeight="1" x14ac:dyDescent="0.25">
      <c r="A8922" s="216">
        <v>45688</v>
      </c>
      <c r="B8922" s="217" t="s">
        <v>373</v>
      </c>
      <c r="C8922" s="218">
        <v>1.7943</v>
      </c>
    </row>
    <row r="8923" spans="1:3" ht="15" customHeight="1" x14ac:dyDescent="0.25">
      <c r="A8923" s="216">
        <v>45691</v>
      </c>
      <c r="B8923" s="217" t="s">
        <v>373</v>
      </c>
      <c r="C8923" s="218">
        <v>1.8079000000000001</v>
      </c>
    </row>
    <row r="8924" spans="1:3" ht="15" customHeight="1" x14ac:dyDescent="0.25">
      <c r="A8924" s="216">
        <v>45692</v>
      </c>
      <c r="B8924" s="217" t="s">
        <v>373</v>
      </c>
      <c r="C8924" s="218">
        <v>1.8214999999999999</v>
      </c>
    </row>
    <row r="8925" spans="1:3" ht="15" customHeight="1" x14ac:dyDescent="0.25">
      <c r="A8925" s="216">
        <v>45693</v>
      </c>
      <c r="B8925" s="217" t="s">
        <v>373</v>
      </c>
      <c r="C8925" s="218">
        <v>1.835</v>
      </c>
    </row>
    <row r="8926" spans="1:3" ht="15" customHeight="1" x14ac:dyDescent="0.25">
      <c r="A8926" s="216">
        <v>45694</v>
      </c>
      <c r="B8926" s="217" t="s">
        <v>373</v>
      </c>
      <c r="C8926" s="218">
        <v>1.8487</v>
      </c>
    </row>
    <row r="8927" spans="1:3" ht="15" customHeight="1" x14ac:dyDescent="0.25">
      <c r="A8927" s="216">
        <v>45695</v>
      </c>
      <c r="B8927" s="217" t="s">
        <v>373</v>
      </c>
      <c r="C8927" s="218">
        <v>1.8895</v>
      </c>
    </row>
    <row r="8928" spans="1:3" ht="15" customHeight="1" x14ac:dyDescent="0.25">
      <c r="A8928" s="216">
        <v>45698</v>
      </c>
      <c r="B8928" s="217" t="s">
        <v>373</v>
      </c>
      <c r="C8928" s="218">
        <v>1.9031</v>
      </c>
    </row>
    <row r="8929" spans="1:3" ht="15" customHeight="1" x14ac:dyDescent="0.25">
      <c r="A8929" s="216">
        <v>45699</v>
      </c>
      <c r="B8929" s="217" t="s">
        <v>373</v>
      </c>
      <c r="C8929" s="218">
        <v>1.9167000000000001</v>
      </c>
    </row>
    <row r="8930" spans="1:3" ht="15" customHeight="1" x14ac:dyDescent="0.25">
      <c r="A8930" s="216">
        <v>45700</v>
      </c>
      <c r="B8930" s="217" t="s">
        <v>373</v>
      </c>
      <c r="C8930" s="218">
        <v>1.9302999999999999</v>
      </c>
    </row>
    <row r="8931" spans="1:3" ht="15" customHeight="1" x14ac:dyDescent="0.25">
      <c r="A8931" s="216">
        <v>45701</v>
      </c>
      <c r="B8931" s="217" t="s">
        <v>373</v>
      </c>
      <c r="C8931" s="218">
        <v>1.9439</v>
      </c>
    </row>
    <row r="8932" spans="1:3" ht="15" customHeight="1" x14ac:dyDescent="0.25">
      <c r="A8932" s="216">
        <v>45702</v>
      </c>
      <c r="B8932" s="217" t="s">
        <v>373</v>
      </c>
      <c r="C8932" s="218">
        <v>1.9982</v>
      </c>
    </row>
    <row r="8933" spans="1:3" ht="15" customHeight="1" x14ac:dyDescent="0.25">
      <c r="A8933" s="216">
        <v>45706</v>
      </c>
      <c r="B8933" s="217" t="s">
        <v>373</v>
      </c>
      <c r="C8933" s="218">
        <v>2.0118</v>
      </c>
    </row>
    <row r="8934" spans="1:3" ht="15" customHeight="1" x14ac:dyDescent="0.25">
      <c r="A8934" s="216">
        <v>45707</v>
      </c>
      <c r="B8934" s="217" t="s">
        <v>373</v>
      </c>
      <c r="C8934" s="218">
        <v>2.0253999999999999</v>
      </c>
    </row>
    <row r="8935" spans="1:3" ht="15" customHeight="1" x14ac:dyDescent="0.25">
      <c r="A8935" s="216">
        <v>45708</v>
      </c>
      <c r="B8935" s="217" t="s">
        <v>373</v>
      </c>
      <c r="C8935" s="218">
        <v>2.0390000000000001</v>
      </c>
    </row>
    <row r="8936" spans="1:3" ht="15" customHeight="1" x14ac:dyDescent="0.25">
      <c r="A8936" s="216">
        <v>45709</v>
      </c>
      <c r="B8936" s="217" t="s">
        <v>373</v>
      </c>
      <c r="C8936" s="218">
        <v>2.0798000000000001</v>
      </c>
    </row>
    <row r="8937" spans="1:3" ht="15" customHeight="1" x14ac:dyDescent="0.25">
      <c r="A8937" s="216">
        <v>45712</v>
      </c>
      <c r="B8937" s="217" t="s">
        <v>373</v>
      </c>
      <c r="C8937" s="218">
        <v>2.0933999999999999</v>
      </c>
    </row>
    <row r="8938" spans="1:3" ht="15" customHeight="1" x14ac:dyDescent="0.25">
      <c r="A8938" s="216">
        <v>45713</v>
      </c>
      <c r="B8938" s="217" t="s">
        <v>373</v>
      </c>
      <c r="C8938" s="218">
        <v>2.1069</v>
      </c>
    </row>
    <row r="8939" spans="1:3" ht="15" customHeight="1" x14ac:dyDescent="0.25">
      <c r="A8939" s="216">
        <v>45714</v>
      </c>
      <c r="B8939" s="217" t="s">
        <v>373</v>
      </c>
      <c r="C8939" s="218">
        <v>2.1204999999999998</v>
      </c>
    </row>
    <row r="8940" spans="1:3" ht="15" customHeight="1" x14ac:dyDescent="0.25">
      <c r="A8940" s="216">
        <v>45715</v>
      </c>
      <c r="B8940" s="217" t="s">
        <v>373</v>
      </c>
      <c r="C8940" s="218">
        <v>2.1341999999999999</v>
      </c>
    </row>
    <row r="8941" spans="1:3" ht="15" customHeight="1" x14ac:dyDescent="0.25">
      <c r="A8941" s="216">
        <v>45716</v>
      </c>
      <c r="B8941" s="217" t="s">
        <v>373</v>
      </c>
      <c r="C8941" s="218">
        <v>2.1751999999999998</v>
      </c>
    </row>
    <row r="8942" spans="1:3" ht="15" customHeight="1" x14ac:dyDescent="0.25">
      <c r="A8942" s="216">
        <v>45719</v>
      </c>
      <c r="B8942" s="217" t="s">
        <v>373</v>
      </c>
      <c r="C8942" s="218">
        <v>2.1888000000000001</v>
      </c>
    </row>
    <row r="8943" spans="1:3" ht="15" customHeight="1" x14ac:dyDescent="0.25">
      <c r="A8943" s="216">
        <v>45720</v>
      </c>
      <c r="B8943" s="217" t="s">
        <v>373</v>
      </c>
      <c r="C8943" s="218">
        <v>2.2023000000000001</v>
      </c>
    </row>
    <row r="8944" spans="1:3" ht="15" customHeight="1" x14ac:dyDescent="0.25">
      <c r="A8944" s="216">
        <v>45721</v>
      </c>
      <c r="B8944" s="217" t="s">
        <v>373</v>
      </c>
      <c r="C8944" s="218">
        <v>2.2159</v>
      </c>
    </row>
    <row r="8945" spans="1:3" ht="15" customHeight="1" x14ac:dyDescent="0.25">
      <c r="A8945" s="216">
        <v>45722</v>
      </c>
      <c r="B8945" s="217" t="s">
        <v>373</v>
      </c>
      <c r="C8945" s="218">
        <v>2.2294999999999998</v>
      </c>
    </row>
    <row r="8946" spans="1:3" ht="15" customHeight="1" x14ac:dyDescent="0.25">
      <c r="A8946" s="216">
        <v>45723</v>
      </c>
      <c r="B8946" s="217" t="s">
        <v>373</v>
      </c>
      <c r="C8946" s="218">
        <v>2.2703000000000002</v>
      </c>
    </row>
    <row r="8947" spans="1:3" ht="15" customHeight="1" x14ac:dyDescent="0.25">
      <c r="A8947" s="216">
        <v>45726</v>
      </c>
      <c r="B8947" s="217" t="s">
        <v>373</v>
      </c>
      <c r="C8947" s="218">
        <v>2.2837999999999998</v>
      </c>
    </row>
    <row r="8948" spans="1:3" ht="15" customHeight="1" x14ac:dyDescent="0.25">
      <c r="A8948" s="216">
        <v>45727</v>
      </c>
      <c r="B8948" s="217" t="s">
        <v>373</v>
      </c>
      <c r="C8948" s="218">
        <v>2.2974000000000001</v>
      </c>
    </row>
    <row r="8949" spans="1:3" ht="15" customHeight="1" x14ac:dyDescent="0.25">
      <c r="A8949" s="216">
        <v>45728</v>
      </c>
      <c r="B8949" s="217" t="s">
        <v>373</v>
      </c>
      <c r="C8949" s="218">
        <v>2.3109000000000002</v>
      </c>
    </row>
    <row r="8950" spans="1:3" ht="15" customHeight="1" x14ac:dyDescent="0.25">
      <c r="A8950" s="216">
        <v>45729</v>
      </c>
      <c r="B8950" s="217" t="s">
        <v>373</v>
      </c>
      <c r="C8950" s="218">
        <v>2.3243999999999998</v>
      </c>
    </row>
    <row r="8951" spans="1:3" ht="15" customHeight="1" x14ac:dyDescent="0.25">
      <c r="A8951" s="216">
        <v>45730</v>
      </c>
      <c r="B8951" s="217" t="s">
        <v>373</v>
      </c>
      <c r="C8951" s="218">
        <v>2.3650000000000002</v>
      </c>
    </row>
    <row r="8952" spans="1:3" ht="15" customHeight="1" x14ac:dyDescent="0.25">
      <c r="A8952" s="216">
        <v>45733</v>
      </c>
      <c r="B8952" s="217" t="s">
        <v>373</v>
      </c>
      <c r="C8952" s="218">
        <v>2.3786</v>
      </c>
    </row>
    <row r="8953" spans="1:3" ht="15" customHeight="1" x14ac:dyDescent="0.25">
      <c r="A8953" s="216">
        <v>45734</v>
      </c>
      <c r="B8953" s="217" t="s">
        <v>373</v>
      </c>
      <c r="C8953" s="218">
        <v>2.3921000000000001</v>
      </c>
    </row>
    <row r="8954" spans="1:3" ht="15" customHeight="1" x14ac:dyDescent="0.25">
      <c r="A8954" s="216">
        <v>45735</v>
      </c>
      <c r="B8954" s="217" t="s">
        <v>373</v>
      </c>
      <c r="C8954" s="218">
        <v>2.4056999999999999</v>
      </c>
    </row>
    <row r="8955" spans="1:3" ht="15" customHeight="1" x14ac:dyDescent="0.25">
      <c r="A8955" s="216">
        <v>45736</v>
      </c>
      <c r="B8955" s="217" t="s">
        <v>373</v>
      </c>
      <c r="C8955" s="218">
        <v>2.4192</v>
      </c>
    </row>
    <row r="8956" spans="1:3" ht="15" customHeight="1" x14ac:dyDescent="0.25">
      <c r="A8956" s="216">
        <v>45737</v>
      </c>
      <c r="B8956" s="217" t="s">
        <v>373</v>
      </c>
      <c r="C8956" s="218">
        <v>2.4598</v>
      </c>
    </row>
    <row r="8957" spans="1:3" ht="15" customHeight="1" x14ac:dyDescent="0.25">
      <c r="A8957" s="216">
        <v>45740</v>
      </c>
      <c r="B8957" s="217" t="s">
        <v>373</v>
      </c>
      <c r="C8957" s="218">
        <v>2.4733999999999998</v>
      </c>
    </row>
    <row r="8958" spans="1:3" ht="15" customHeight="1" x14ac:dyDescent="0.25">
      <c r="A8958" s="216">
        <v>45741</v>
      </c>
      <c r="B8958" s="217" t="s">
        <v>373</v>
      </c>
      <c r="C8958" s="218">
        <v>2.4868999999999999</v>
      </c>
    </row>
    <row r="8959" spans="1:3" ht="15" customHeight="1" x14ac:dyDescent="0.25">
      <c r="A8959" s="216">
        <v>45742</v>
      </c>
      <c r="B8959" s="217" t="s">
        <v>373</v>
      </c>
      <c r="C8959" s="218">
        <v>2.5005999999999999</v>
      </c>
    </row>
    <row r="8960" spans="1:3" ht="15" customHeight="1" x14ac:dyDescent="0.25">
      <c r="A8960" s="216">
        <v>45743</v>
      </c>
      <c r="B8960" s="217" t="s">
        <v>373</v>
      </c>
      <c r="C8960" s="218">
        <v>2.5142000000000002</v>
      </c>
    </row>
    <row r="8961" spans="1:3" ht="15" customHeight="1" x14ac:dyDescent="0.25">
      <c r="A8961" s="216">
        <v>45744</v>
      </c>
      <c r="B8961" s="217" t="s">
        <v>373</v>
      </c>
      <c r="C8961" s="218">
        <v>2.5550000000000002</v>
      </c>
    </row>
    <row r="8962" spans="1:3" ht="15" customHeight="1" x14ac:dyDescent="0.25">
      <c r="A8962" s="216">
        <v>45747</v>
      </c>
      <c r="B8962" s="217" t="s">
        <v>373</v>
      </c>
      <c r="C8962" s="218">
        <v>2.5687000000000002</v>
      </c>
    </row>
    <row r="8963" spans="1:3" ht="15" customHeight="1" x14ac:dyDescent="0.25">
      <c r="A8963" s="216">
        <v>45748</v>
      </c>
      <c r="B8963" s="217" t="s">
        <v>373</v>
      </c>
      <c r="C8963" s="218">
        <v>2.5823</v>
      </c>
    </row>
    <row r="8964" spans="1:3" ht="15" customHeight="1" x14ac:dyDescent="0.25">
      <c r="A8964" s="216">
        <v>45749</v>
      </c>
      <c r="B8964" s="217" t="s">
        <v>373</v>
      </c>
      <c r="C8964" s="218">
        <v>2.5958999999999999</v>
      </c>
    </row>
    <row r="8965" spans="1:3" ht="15" customHeight="1" x14ac:dyDescent="0.25">
      <c r="A8965" s="216">
        <v>45750</v>
      </c>
      <c r="B8965" s="217" t="s">
        <v>373</v>
      </c>
      <c r="C8965" s="218">
        <v>2.6095999999999999</v>
      </c>
    </row>
    <row r="8966" spans="1:3" ht="15" customHeight="1" x14ac:dyDescent="0.25">
      <c r="A8966" s="216">
        <v>45751</v>
      </c>
      <c r="B8966" s="217" t="s">
        <v>373</v>
      </c>
      <c r="C8966" s="218">
        <v>2.6503999999999999</v>
      </c>
    </row>
    <row r="8967" spans="1:3" ht="15" customHeight="1" x14ac:dyDescent="0.25">
      <c r="A8967" s="216">
        <v>45754</v>
      </c>
      <c r="B8967" s="217" t="s">
        <v>373</v>
      </c>
      <c r="C8967" s="218">
        <v>2.6640000000000001</v>
      </c>
    </row>
    <row r="8968" spans="1:3" ht="15" customHeight="1" x14ac:dyDescent="0.25">
      <c r="A8968" s="216">
        <v>45755</v>
      </c>
      <c r="B8968" s="217" t="s">
        <v>373</v>
      </c>
      <c r="C8968" s="218">
        <v>2.6776</v>
      </c>
    </row>
    <row r="8969" spans="1:3" ht="15" customHeight="1" x14ac:dyDescent="0.25">
      <c r="A8969" s="216">
        <v>45756</v>
      </c>
      <c r="B8969" s="217" t="s">
        <v>373</v>
      </c>
      <c r="C8969" s="218">
        <v>2.6913999999999998</v>
      </c>
    </row>
    <row r="8970" spans="1:3" ht="15" customHeight="1" x14ac:dyDescent="0.25">
      <c r="A8970" s="216">
        <v>45757</v>
      </c>
      <c r="B8970" s="217" t="s">
        <v>373</v>
      </c>
      <c r="C8970" s="218">
        <v>2.7050000000000001</v>
      </c>
    </row>
    <row r="8971" spans="1:3" ht="15" customHeight="1" x14ac:dyDescent="0.25">
      <c r="A8971" s="216">
        <v>45758</v>
      </c>
      <c r="B8971" s="217" t="s">
        <v>373</v>
      </c>
      <c r="C8971" s="218">
        <v>2.7458</v>
      </c>
    </row>
    <row r="8972" spans="1:3" ht="15" customHeight="1" x14ac:dyDescent="0.25">
      <c r="A8972" s="216">
        <v>45761</v>
      </c>
      <c r="B8972" s="217" t="s">
        <v>373</v>
      </c>
      <c r="C8972" s="218">
        <v>2.7593999999999999</v>
      </c>
    </row>
    <row r="8973" spans="1:3" ht="15" customHeight="1" x14ac:dyDescent="0.25">
      <c r="A8973" s="216">
        <v>45762</v>
      </c>
      <c r="B8973" s="217" t="s">
        <v>373</v>
      </c>
      <c r="C8973" s="218">
        <v>2.7730999999999999</v>
      </c>
    </row>
    <row r="8974" spans="1:3" ht="15" customHeight="1" x14ac:dyDescent="0.25">
      <c r="A8974" s="216">
        <v>45763</v>
      </c>
      <c r="B8974" s="217" t="s">
        <v>373</v>
      </c>
      <c r="C8974" s="218">
        <v>2.7867000000000002</v>
      </c>
    </row>
    <row r="8975" spans="1:3" ht="15" customHeight="1" x14ac:dyDescent="0.25">
      <c r="A8975" s="216">
        <v>45764</v>
      </c>
      <c r="B8975" s="217" t="s">
        <v>373</v>
      </c>
      <c r="C8975" s="218">
        <v>2.8411</v>
      </c>
    </row>
    <row r="8976" spans="1:3" ht="15" customHeight="1" x14ac:dyDescent="0.25">
      <c r="A8976" s="216">
        <v>45768</v>
      </c>
      <c r="B8976" s="217" t="s">
        <v>373</v>
      </c>
      <c r="C8976" s="218">
        <v>2.8548</v>
      </c>
    </row>
    <row r="8977" spans="1:3" ht="15" customHeight="1" x14ac:dyDescent="0.25">
      <c r="A8977" s="216">
        <v>45769</v>
      </c>
      <c r="B8977" s="217" t="s">
        <v>373</v>
      </c>
      <c r="C8977" s="218">
        <v>2.8683999999999998</v>
      </c>
    </row>
    <row r="8978" spans="1:3" ht="15" customHeight="1" x14ac:dyDescent="0.25">
      <c r="A8978" s="216">
        <v>45770</v>
      </c>
      <c r="B8978" s="217" t="s">
        <v>373</v>
      </c>
      <c r="C8978" s="218">
        <v>2.8818999999999999</v>
      </c>
    </row>
    <row r="8979" spans="1:3" ht="15" customHeight="1" x14ac:dyDescent="0.25">
      <c r="A8979" s="216">
        <v>45771</v>
      </c>
      <c r="B8979" s="217" t="s">
        <v>373</v>
      </c>
      <c r="C8979" s="218">
        <v>2.8955000000000002</v>
      </c>
    </row>
    <row r="8980" spans="1:3" ht="15" customHeight="1" x14ac:dyDescent="0.25">
      <c r="A8980" s="216">
        <v>45772</v>
      </c>
      <c r="B8980" s="217" t="s">
        <v>373</v>
      </c>
      <c r="C8980" s="218">
        <v>2.9365000000000001</v>
      </c>
    </row>
    <row r="8981" spans="1:3" ht="15" customHeight="1" x14ac:dyDescent="0.25">
      <c r="A8981" s="216">
        <v>45775</v>
      </c>
      <c r="B8981" s="217" t="s">
        <v>373</v>
      </c>
      <c r="C8981" s="218">
        <v>2.9502999999999999</v>
      </c>
    </row>
    <row r="8982" spans="1:3" ht="15" customHeight="1" x14ac:dyDescent="0.25">
      <c r="A8982" s="216">
        <v>45776</v>
      </c>
      <c r="B8982" s="217" t="s">
        <v>373</v>
      </c>
      <c r="C8982" s="218">
        <v>2.964</v>
      </c>
    </row>
    <row r="8983" spans="1:3" ht="15" customHeight="1" x14ac:dyDescent="0.25">
      <c r="A8983" s="216">
        <v>45777</v>
      </c>
      <c r="B8983" s="217" t="s">
        <v>373</v>
      </c>
      <c r="C8983" s="218">
        <v>2.9777999999999998</v>
      </c>
    </row>
    <row r="8984" spans="1:3" ht="15" customHeight="1" x14ac:dyDescent="0.25">
      <c r="A8984" s="216">
        <v>45778</v>
      </c>
      <c r="B8984" s="217" t="s">
        <v>373</v>
      </c>
      <c r="C8984" s="218">
        <v>2.9914999999999998</v>
      </c>
    </row>
    <row r="8985" spans="1:3" ht="15" customHeight="1" x14ac:dyDescent="0.25">
      <c r="A8985" s="216">
        <v>45779</v>
      </c>
      <c r="B8985" s="217" t="s">
        <v>373</v>
      </c>
      <c r="C8985" s="218">
        <v>3.0325000000000002</v>
      </c>
    </row>
    <row r="8986" spans="1:3" ht="15" customHeight="1" x14ac:dyDescent="0.25">
      <c r="A8986" s="216">
        <v>45782</v>
      </c>
      <c r="B8986" s="217" t="s">
        <v>373</v>
      </c>
      <c r="C8986" s="218">
        <v>3.0461999999999998</v>
      </c>
    </row>
    <row r="8987" spans="1:3" ht="15" customHeight="1" x14ac:dyDescent="0.25">
      <c r="A8987" s="216">
        <v>45783</v>
      </c>
      <c r="B8987" s="217" t="s">
        <v>373</v>
      </c>
      <c r="C8987" s="218">
        <v>3.0598000000000001</v>
      </c>
    </row>
    <row r="8988" spans="1:3" ht="15" customHeight="1" x14ac:dyDescent="0.25">
      <c r="A8988" s="216">
        <v>45784</v>
      </c>
      <c r="B8988" s="217" t="s">
        <v>373</v>
      </c>
      <c r="C8988" s="218">
        <v>3.0733999999999999</v>
      </c>
    </row>
    <row r="8989" spans="1:3" ht="15" customHeight="1" x14ac:dyDescent="0.25">
      <c r="A8989" s="216">
        <v>45785</v>
      </c>
      <c r="B8989" s="217" t="s">
        <v>373</v>
      </c>
      <c r="C8989" s="218">
        <v>3.0870000000000002</v>
      </c>
    </row>
    <row r="8990" spans="1:3" ht="15" customHeight="1" x14ac:dyDescent="0.25">
      <c r="A8990" s="216">
        <v>45786</v>
      </c>
      <c r="B8990" s="217" t="s">
        <v>373</v>
      </c>
      <c r="C8990" s="218">
        <v>3.1278000000000001</v>
      </c>
    </row>
    <row r="8991" spans="1:3" ht="15" customHeight="1" x14ac:dyDescent="0.25">
      <c r="A8991" s="216">
        <v>45789</v>
      </c>
      <c r="B8991" s="217" t="s">
        <v>373</v>
      </c>
      <c r="C8991" s="218">
        <v>3.1414</v>
      </c>
    </row>
    <row r="8992" spans="1:3" ht="15" customHeight="1" x14ac:dyDescent="0.25">
      <c r="A8992" s="216">
        <v>45790</v>
      </c>
      <c r="B8992" s="217" t="s">
        <v>373</v>
      </c>
      <c r="C8992" s="218">
        <v>3.1549999999999998</v>
      </c>
    </row>
    <row r="8993" spans="1:3" ht="15" customHeight="1" x14ac:dyDescent="0.25">
      <c r="A8993" s="216">
        <v>45791</v>
      </c>
      <c r="B8993" s="217" t="s">
        <v>373</v>
      </c>
      <c r="C8993" s="218">
        <v>3.1686999999999999</v>
      </c>
    </row>
    <row r="8994" spans="1:3" ht="15" customHeight="1" x14ac:dyDescent="0.25">
      <c r="A8994" s="216">
        <v>45792</v>
      </c>
      <c r="B8994" s="217" t="s">
        <v>373</v>
      </c>
      <c r="C8994" s="218">
        <v>3.1823000000000001</v>
      </c>
    </row>
    <row r="8995" spans="1:3" ht="15" customHeight="1" x14ac:dyDescent="0.25">
      <c r="A8995" s="216">
        <v>45793</v>
      </c>
      <c r="B8995" s="217" t="s">
        <v>373</v>
      </c>
      <c r="C8995" s="218">
        <v>3.2233000000000001</v>
      </c>
    </row>
    <row r="8996" spans="1:3" ht="15" customHeight="1" x14ac:dyDescent="0.25">
      <c r="A8996" s="216">
        <v>45796</v>
      </c>
      <c r="B8996" s="217" t="s">
        <v>373</v>
      </c>
      <c r="C8996" s="218">
        <v>3.2368999999999999</v>
      </c>
    </row>
    <row r="8997" spans="1:3" ht="15" customHeight="1" x14ac:dyDescent="0.25">
      <c r="A8997" s="216">
        <v>45797</v>
      </c>
      <c r="B8997" s="217" t="s">
        <v>373</v>
      </c>
      <c r="C8997" s="218">
        <v>3.2505000000000002</v>
      </c>
    </row>
    <row r="8998" spans="1:3" ht="15" customHeight="1" x14ac:dyDescent="0.25">
      <c r="A8998" s="216">
        <v>45798</v>
      </c>
      <c r="B8998" s="217" t="s">
        <v>373</v>
      </c>
      <c r="C8998" s="218">
        <v>3.2641</v>
      </c>
    </row>
    <row r="8999" spans="1:3" ht="15" customHeight="1" x14ac:dyDescent="0.25">
      <c r="A8999" s="216">
        <v>45799</v>
      </c>
      <c r="B8999" s="217" t="s">
        <v>373</v>
      </c>
      <c r="C8999" s="218">
        <v>3.2776999999999998</v>
      </c>
    </row>
    <row r="9000" spans="1:3" ht="15" customHeight="1" x14ac:dyDescent="0.25">
      <c r="A9000" s="216">
        <v>45800</v>
      </c>
      <c r="B9000" s="217" t="s">
        <v>373</v>
      </c>
      <c r="C9000" s="218">
        <v>3.3321999999999998</v>
      </c>
    </row>
    <row r="9001" spans="1:3" ht="15" customHeight="1" x14ac:dyDescent="0.25">
      <c r="A9001" s="216">
        <v>45804</v>
      </c>
      <c r="B9001" s="217" t="s">
        <v>373</v>
      </c>
      <c r="C9001" s="218">
        <v>3.3458999999999999</v>
      </c>
    </row>
    <row r="9002" spans="1:3" ht="15" customHeight="1" x14ac:dyDescent="0.25">
      <c r="A9002" s="216">
        <v>45805</v>
      </c>
      <c r="B9002" s="217" t="s">
        <v>373</v>
      </c>
      <c r="C9002" s="218">
        <v>3.3595999999999999</v>
      </c>
    </row>
    <row r="9003" spans="1:3" ht="15" customHeight="1" x14ac:dyDescent="0.25">
      <c r="A9003" s="216">
        <v>45806</v>
      </c>
      <c r="B9003" s="217" t="s">
        <v>373</v>
      </c>
      <c r="C9003" s="218">
        <v>3.3733</v>
      </c>
    </row>
    <row r="9004" spans="1:3" ht="15" customHeight="1" x14ac:dyDescent="0.25">
      <c r="A9004" s="216">
        <v>45807</v>
      </c>
      <c r="B9004" s="217" t="s">
        <v>373</v>
      </c>
      <c r="C9004" s="218">
        <v>3.4144999999999999</v>
      </c>
    </row>
    <row r="9005" spans="1:3" ht="15" customHeight="1" x14ac:dyDescent="0.25">
      <c r="A9005" s="216">
        <v>45810</v>
      </c>
      <c r="B9005" s="217" t="s">
        <v>373</v>
      </c>
      <c r="C9005" s="218">
        <v>3.4281999999999999</v>
      </c>
    </row>
    <row r="9006" spans="1:3" ht="15" customHeight="1" x14ac:dyDescent="0.25">
      <c r="A9006" s="216">
        <v>45811</v>
      </c>
      <c r="B9006" s="217" t="s">
        <v>373</v>
      </c>
      <c r="C9006" s="218">
        <v>3.4418000000000002</v>
      </c>
    </row>
    <row r="9007" spans="1:3" ht="15" customHeight="1" x14ac:dyDescent="0.25">
      <c r="A9007" s="216">
        <v>45812</v>
      </c>
      <c r="B9007" s="217" t="s">
        <v>373</v>
      </c>
      <c r="C9007" s="218">
        <v>3.4554</v>
      </c>
    </row>
    <row r="9008" spans="1:3" ht="15" customHeight="1" x14ac:dyDescent="0.25">
      <c r="A9008" s="216">
        <v>45813</v>
      </c>
      <c r="B9008" s="217" t="s">
        <v>373</v>
      </c>
      <c r="C9008" s="218">
        <v>3.4689999999999999</v>
      </c>
    </row>
    <row r="9009" spans="1:3" ht="15" customHeight="1" x14ac:dyDescent="0.25">
      <c r="A9009" s="216">
        <v>45814</v>
      </c>
      <c r="B9009" s="217" t="s">
        <v>373</v>
      </c>
      <c r="C9009" s="218">
        <v>3.5097999999999998</v>
      </c>
    </row>
    <row r="9010" spans="1:3" ht="15" customHeight="1" x14ac:dyDescent="0.25">
      <c r="A9010" s="216">
        <v>45817</v>
      </c>
      <c r="B9010" s="217" t="s">
        <v>373</v>
      </c>
      <c r="C9010" s="218">
        <v>3.5234000000000001</v>
      </c>
    </row>
    <row r="9011" spans="1:3" ht="15" customHeight="1" x14ac:dyDescent="0.25">
      <c r="A9011" s="216">
        <v>45818</v>
      </c>
      <c r="B9011" s="217" t="s">
        <v>373</v>
      </c>
      <c r="C9011" s="218">
        <v>3.5369999999999999</v>
      </c>
    </row>
    <row r="9012" spans="1:3" ht="15" customHeight="1" x14ac:dyDescent="0.25">
      <c r="A9012" s="216">
        <v>45819</v>
      </c>
      <c r="B9012" s="217" t="s">
        <v>373</v>
      </c>
      <c r="C9012" s="218">
        <v>3.5506000000000002</v>
      </c>
    </row>
    <row r="9013" spans="1:3" ht="15" customHeight="1" x14ac:dyDescent="0.25">
      <c r="A9013" s="216">
        <v>45820</v>
      </c>
      <c r="B9013" s="217" t="s">
        <v>373</v>
      </c>
      <c r="C9013" s="218">
        <v>3.5642999999999998</v>
      </c>
    </row>
    <row r="9014" spans="1:3" ht="15" customHeight="1" x14ac:dyDescent="0.25">
      <c r="A9014" s="216">
        <v>45821</v>
      </c>
      <c r="B9014" s="217" t="s">
        <v>373</v>
      </c>
      <c r="C9014" s="218">
        <v>3.6051000000000002</v>
      </c>
    </row>
    <row r="9015" spans="1:3" ht="15" customHeight="1" x14ac:dyDescent="0.25">
      <c r="A9015" s="216">
        <v>45824</v>
      </c>
      <c r="B9015" s="217" t="s">
        <v>373</v>
      </c>
      <c r="C9015" s="218">
        <v>3.6187999999999998</v>
      </c>
    </row>
    <row r="9016" spans="1:3" ht="15" customHeight="1" x14ac:dyDescent="0.25">
      <c r="A9016" s="216">
        <v>45825</v>
      </c>
      <c r="B9016" s="217" t="s">
        <v>373</v>
      </c>
      <c r="C9016" s="218">
        <v>3.6324000000000001</v>
      </c>
    </row>
    <row r="9017" spans="1:3" ht="15" customHeight="1" x14ac:dyDescent="0.25">
      <c r="A9017" s="216">
        <v>45826</v>
      </c>
      <c r="B9017" s="217" t="s">
        <v>373</v>
      </c>
      <c r="C9017" s="218">
        <v>3.6596000000000002</v>
      </c>
    </row>
    <row r="9018" spans="1:3" ht="15" customHeight="1" x14ac:dyDescent="0.25">
      <c r="A9018" s="216">
        <v>45828</v>
      </c>
      <c r="B9018" s="217" t="s">
        <v>373</v>
      </c>
      <c r="C9018" s="218">
        <v>3.7004999999999999</v>
      </c>
    </row>
    <row r="9019" spans="1:3" ht="15" customHeight="1" x14ac:dyDescent="0.25">
      <c r="A9019" s="216">
        <v>45831</v>
      </c>
      <c r="B9019" s="217" t="s">
        <v>373</v>
      </c>
      <c r="C9019" s="218">
        <v>3.7141999999999999</v>
      </c>
    </row>
    <row r="9020" spans="1:3" ht="15" customHeight="1" x14ac:dyDescent="0.25">
      <c r="A9020" s="216">
        <v>45832</v>
      </c>
      <c r="B9020" s="217" t="s">
        <v>373</v>
      </c>
      <c r="C9020" s="218">
        <v>3.7277999999999998</v>
      </c>
    </row>
    <row r="9021" spans="1:3" ht="15" customHeight="1" x14ac:dyDescent="0.25">
      <c r="A9021" s="216">
        <v>45833</v>
      </c>
      <c r="B9021" s="217" t="s">
        <v>373</v>
      </c>
      <c r="C9021" s="218">
        <v>3.7416</v>
      </c>
    </row>
    <row r="9022" spans="1:3" ht="15" customHeight="1" x14ac:dyDescent="0.25">
      <c r="A9022" s="216">
        <v>45834</v>
      </c>
      <c r="B9022" s="217" t="s">
        <v>373</v>
      </c>
      <c r="C9022" s="218">
        <v>3.7553999999999998</v>
      </c>
    </row>
    <row r="9023" spans="1:3" ht="15" customHeight="1" x14ac:dyDescent="0.25">
      <c r="A9023" s="216">
        <v>45835</v>
      </c>
      <c r="B9023" s="217" t="s">
        <v>373</v>
      </c>
      <c r="C9023" s="218">
        <v>3.7968000000000002</v>
      </c>
    </row>
    <row r="9024" spans="1:3" ht="15" customHeight="1" x14ac:dyDescent="0.25">
      <c r="A9024" s="216">
        <v>45838</v>
      </c>
      <c r="B9024" s="217" t="s">
        <v>373</v>
      </c>
      <c r="C9024" s="218">
        <v>3.8107000000000002</v>
      </c>
    </row>
    <row r="9025" spans="1:3" ht="15" customHeight="1" x14ac:dyDescent="0.25">
      <c r="A9025" s="216">
        <v>45839</v>
      </c>
      <c r="B9025" s="217" t="s">
        <v>373</v>
      </c>
      <c r="C9025" s="218">
        <v>3.8245</v>
      </c>
    </row>
    <row r="9026" spans="1:3" ht="15" customHeight="1" x14ac:dyDescent="0.25">
      <c r="A9026" s="216">
        <v>45840</v>
      </c>
      <c r="B9026" s="217" t="s">
        <v>373</v>
      </c>
      <c r="C9026" s="218">
        <v>3.8382000000000001</v>
      </c>
    </row>
    <row r="9027" spans="1:3" ht="15" customHeight="1" x14ac:dyDescent="0.25">
      <c r="A9027" s="216">
        <v>45841</v>
      </c>
      <c r="B9027" s="217" t="s">
        <v>373</v>
      </c>
      <c r="C9027" s="218">
        <v>3.8929</v>
      </c>
    </row>
    <row r="9028" spans="1:3" ht="15" customHeight="1" x14ac:dyDescent="0.25">
      <c r="A9028" s="216">
        <v>45845</v>
      </c>
      <c r="B9028" s="217" t="s">
        <v>373</v>
      </c>
      <c r="C9028" s="218">
        <v>3.9066000000000001</v>
      </c>
    </row>
    <row r="9029" spans="1:3" ht="15" customHeight="1" x14ac:dyDescent="0.25">
      <c r="A9029" s="216">
        <v>45846</v>
      </c>
      <c r="B9029" s="217" t="s">
        <v>373</v>
      </c>
      <c r="C9029" s="218">
        <v>3.9203000000000001</v>
      </c>
    </row>
    <row r="9030" spans="1:3" ht="15" customHeight="1" x14ac:dyDescent="0.25">
      <c r="A9030" s="216">
        <v>45847</v>
      </c>
      <c r="B9030" s="217" t="s">
        <v>373</v>
      </c>
      <c r="C9030" s="218">
        <v>3.9339</v>
      </c>
    </row>
    <row r="9031" spans="1:3" ht="15" customHeight="1" x14ac:dyDescent="0.25">
      <c r="A9031" s="216">
        <v>45848</v>
      </c>
      <c r="B9031" s="217" t="s">
        <v>373</v>
      </c>
      <c r="C9031" s="218">
        <v>3.9476</v>
      </c>
    </row>
    <row r="9032" spans="1:3" ht="15" customHeight="1" x14ac:dyDescent="0.25">
      <c r="A9032" s="216">
        <v>45849</v>
      </c>
      <c r="B9032" s="217" t="s">
        <v>373</v>
      </c>
      <c r="C9032" s="218">
        <v>3.9885000000000002</v>
      </c>
    </row>
    <row r="9033" spans="1:3" ht="15" customHeight="1" x14ac:dyDescent="0.25">
      <c r="A9033" s="216">
        <v>45852</v>
      </c>
      <c r="B9033" s="217" t="s">
        <v>373</v>
      </c>
      <c r="C9033" s="218">
        <v>4.0022000000000002</v>
      </c>
    </row>
    <row r="9034" spans="1:3" ht="15" customHeight="1" x14ac:dyDescent="0.25">
      <c r="A9034" s="216">
        <v>45853</v>
      </c>
      <c r="B9034" s="217" t="s">
        <v>373</v>
      </c>
      <c r="C9034" s="218">
        <v>4.016</v>
      </c>
    </row>
    <row r="9035" spans="1:3" ht="15" customHeight="1" x14ac:dyDescent="0.25">
      <c r="A9035" s="216">
        <v>45854</v>
      </c>
      <c r="B9035" s="217" t="s">
        <v>373</v>
      </c>
      <c r="C9035" s="218">
        <v>4.0297000000000001</v>
      </c>
    </row>
    <row r="9036" spans="1:3" ht="15" customHeight="1" x14ac:dyDescent="0.25">
      <c r="A9036" s="216">
        <v>45855</v>
      </c>
      <c r="B9036" s="217" t="s">
        <v>373</v>
      </c>
      <c r="C9036" s="218">
        <v>4.0434000000000001</v>
      </c>
    </row>
    <row r="9037" spans="1:3" ht="15" customHeight="1" x14ac:dyDescent="0.25">
      <c r="A9037" s="216">
        <v>45856</v>
      </c>
      <c r="B9037" s="217" t="s">
        <v>373</v>
      </c>
      <c r="C9037" s="218">
        <v>4.0842999999999998</v>
      </c>
    </row>
    <row r="9038" spans="1:3" ht="15" customHeight="1" x14ac:dyDescent="0.25">
      <c r="A9038" s="216">
        <v>45859</v>
      </c>
      <c r="B9038" s="217" t="s">
        <v>373</v>
      </c>
      <c r="C9038" s="218">
        <v>4.0979999999999999</v>
      </c>
    </row>
    <row r="9039" spans="1:3" ht="15" customHeight="1" x14ac:dyDescent="0.25">
      <c r="A9039" s="216">
        <v>45860</v>
      </c>
      <c r="B9039" s="217" t="s">
        <v>373</v>
      </c>
      <c r="C9039" s="218">
        <v>4.1116000000000001</v>
      </c>
    </row>
    <row r="9040" spans="1:3" ht="15" customHeight="1" x14ac:dyDescent="0.25">
      <c r="A9040" s="216">
        <v>45861</v>
      </c>
      <c r="B9040" s="217" t="s">
        <v>373</v>
      </c>
      <c r="C9040" s="218">
        <v>4.1252000000000004</v>
      </c>
    </row>
    <row r="9041" spans="1:3" ht="15" customHeight="1" x14ac:dyDescent="0.25">
      <c r="A9041" s="216">
        <v>45862</v>
      </c>
      <c r="B9041" s="217" t="s">
        <v>373</v>
      </c>
      <c r="C9041" s="218">
        <v>4.1388999999999996</v>
      </c>
    </row>
    <row r="9042" spans="1:3" ht="15" customHeight="1" x14ac:dyDescent="0.25">
      <c r="A9042" s="216">
        <v>45863</v>
      </c>
      <c r="B9042" s="217" t="s">
        <v>373</v>
      </c>
      <c r="C9042" s="218">
        <v>4.1801000000000004</v>
      </c>
    </row>
    <row r="9043" spans="1:3" ht="15" customHeight="1" x14ac:dyDescent="0.25">
      <c r="A9043" s="216">
        <v>45866</v>
      </c>
      <c r="B9043" s="217" t="s">
        <v>373</v>
      </c>
      <c r="C9043" s="218">
        <v>4.1939000000000002</v>
      </c>
    </row>
    <row r="9044" spans="1:3" ht="15" customHeight="1" x14ac:dyDescent="0.25">
      <c r="A9044" s="216">
        <v>45867</v>
      </c>
      <c r="B9044" s="217" t="s">
        <v>373</v>
      </c>
      <c r="C9044" s="218">
        <v>4.2076000000000002</v>
      </c>
    </row>
    <row r="9045" spans="1:3" ht="15" customHeight="1" x14ac:dyDescent="0.25">
      <c r="A9045" s="216">
        <v>45868</v>
      </c>
      <c r="B9045" s="217" t="s">
        <v>373</v>
      </c>
      <c r="C9045" s="218">
        <v>4.2213000000000003</v>
      </c>
    </row>
    <row r="9046" spans="1:3" ht="15" customHeight="1" x14ac:dyDescent="0.25">
      <c r="A9046" s="216">
        <v>45869</v>
      </c>
      <c r="B9046" s="217" t="s">
        <v>373</v>
      </c>
      <c r="C9046" s="218">
        <v>4.2351000000000001</v>
      </c>
    </row>
    <row r="9047" spans="1:3" ht="15" customHeight="1" x14ac:dyDescent="0.25">
      <c r="A9047" s="216">
        <v>45870</v>
      </c>
      <c r="B9047" s="217" t="s">
        <v>373</v>
      </c>
      <c r="C9047" s="218">
        <v>4.2760999999999996</v>
      </c>
    </row>
    <row r="9048" spans="1:3" ht="15" customHeight="1" x14ac:dyDescent="0.25">
      <c r="A9048" s="216">
        <v>45873</v>
      </c>
      <c r="B9048" s="217" t="s">
        <v>373</v>
      </c>
      <c r="C9048" s="218">
        <v>4.2897999999999996</v>
      </c>
    </row>
    <row r="9049" spans="1:3" ht="15" customHeight="1" x14ac:dyDescent="0.25">
      <c r="A9049" s="216">
        <v>45874</v>
      </c>
      <c r="B9049" s="217" t="s">
        <v>373</v>
      </c>
      <c r="C9049" s="218">
        <v>4.3034999999999997</v>
      </c>
    </row>
    <row r="9050" spans="1:3" ht="15" customHeight="1" x14ac:dyDescent="0.25">
      <c r="A9050" s="216">
        <v>45875</v>
      </c>
      <c r="B9050" s="217" t="s">
        <v>373</v>
      </c>
      <c r="C9050" s="218">
        <v>4.3170999999999999</v>
      </c>
    </row>
    <row r="9051" spans="1:3" ht="15" customHeight="1" x14ac:dyDescent="0.25">
      <c r="A9051" s="216">
        <v>45876</v>
      </c>
      <c r="B9051" s="217" t="s">
        <v>373</v>
      </c>
      <c r="C9051" s="218">
        <v>4.3308</v>
      </c>
    </row>
    <row r="9052" spans="1:3" ht="15" customHeight="1" x14ac:dyDescent="0.25">
      <c r="A9052" s="216">
        <v>45877</v>
      </c>
      <c r="B9052" s="217" t="s">
        <v>373</v>
      </c>
      <c r="C9052" s="218">
        <v>4.3718000000000004</v>
      </c>
    </row>
    <row r="9053" spans="1:3" ht="15" customHeight="1" x14ac:dyDescent="0.25">
      <c r="A9053" s="216">
        <v>45880</v>
      </c>
      <c r="B9053" s="217" t="s">
        <v>373</v>
      </c>
      <c r="C9053" s="218">
        <v>4.3855000000000004</v>
      </c>
    </row>
    <row r="9054" spans="1:3" ht="15" customHeight="1" x14ac:dyDescent="0.25">
      <c r="A9054" s="216">
        <v>45881</v>
      </c>
      <c r="B9054" s="217" t="s">
        <v>373</v>
      </c>
      <c r="C9054" s="218">
        <v>4.3990999999999998</v>
      </c>
    </row>
    <row r="9055" spans="1:3" ht="15" customHeight="1" x14ac:dyDescent="0.25">
      <c r="A9055" s="216">
        <v>45882</v>
      </c>
      <c r="B9055" s="217" t="s">
        <v>373</v>
      </c>
      <c r="C9055" s="218">
        <v>4.4127999999999998</v>
      </c>
    </row>
    <row r="9056" spans="1:3" ht="15" customHeight="1" x14ac:dyDescent="0.25">
      <c r="A9056" s="216">
        <v>45883</v>
      </c>
      <c r="B9056" s="217" t="s">
        <v>373</v>
      </c>
      <c r="C9056" s="218">
        <v>4.4264000000000001</v>
      </c>
    </row>
    <row r="9057" spans="1:3" ht="15" customHeight="1" x14ac:dyDescent="0.25">
      <c r="A9057" s="216">
        <v>45884</v>
      </c>
      <c r="B9057" s="217" t="s">
        <v>373</v>
      </c>
      <c r="C9057" s="218">
        <v>4.4673999999999996</v>
      </c>
    </row>
    <row r="9058" spans="1:3" ht="15" customHeight="1" x14ac:dyDescent="0.25">
      <c r="A9058" s="216">
        <v>45887</v>
      </c>
      <c r="B9058" s="217" t="s">
        <v>373</v>
      </c>
      <c r="C9058" s="218">
        <v>4.4810999999999996</v>
      </c>
    </row>
    <row r="9059" spans="1:3" ht="15" customHeight="1" x14ac:dyDescent="0.25">
      <c r="A9059" s="216">
        <v>45888</v>
      </c>
      <c r="B9059" s="217" t="s">
        <v>373</v>
      </c>
      <c r="C9059" s="218">
        <v>4.4946999999999999</v>
      </c>
    </row>
    <row r="9060" spans="1:3" ht="15" customHeight="1" x14ac:dyDescent="0.25">
      <c r="A9060" s="216">
        <v>45889</v>
      </c>
      <c r="B9060" s="217" t="s">
        <v>373</v>
      </c>
      <c r="C9060" s="218">
        <v>4.5083000000000002</v>
      </c>
    </row>
    <row r="9061" spans="1:3" ht="15" customHeight="1" x14ac:dyDescent="0.25">
      <c r="A9061" s="216">
        <v>45890</v>
      </c>
      <c r="B9061" s="217" t="s">
        <v>373</v>
      </c>
      <c r="C9061" s="218">
        <v>4.5218999999999996</v>
      </c>
    </row>
    <row r="9062" spans="1:3" ht="15" customHeight="1" x14ac:dyDescent="0.25">
      <c r="A9062" s="216">
        <v>45891</v>
      </c>
      <c r="B9062" s="217" t="s">
        <v>373</v>
      </c>
      <c r="C9062" s="218">
        <v>4.5629999999999997</v>
      </c>
    </row>
    <row r="9063" spans="1:3" ht="15" customHeight="1" x14ac:dyDescent="0.25">
      <c r="A9063" s="216">
        <v>45894</v>
      </c>
      <c r="B9063" s="217" t="s">
        <v>373</v>
      </c>
      <c r="C9063" s="218">
        <v>4.5766</v>
      </c>
    </row>
    <row r="9064" spans="1:3" ht="15" customHeight="1" x14ac:dyDescent="0.25">
      <c r="A9064" s="216">
        <v>45895</v>
      </c>
      <c r="B9064" s="217" t="s">
        <v>373</v>
      </c>
      <c r="C9064" s="218">
        <v>4.5903</v>
      </c>
    </row>
    <row r="9065" spans="1:3" ht="15" customHeight="1" x14ac:dyDescent="0.25">
      <c r="A9065" s="216">
        <v>45896</v>
      </c>
      <c r="B9065" s="217" t="s">
        <v>373</v>
      </c>
      <c r="C9065" s="218">
        <v>4.6040000000000001</v>
      </c>
    </row>
    <row r="9066" spans="1:3" ht="15" customHeight="1" x14ac:dyDescent="0.25">
      <c r="A9066" s="216">
        <v>45897</v>
      </c>
      <c r="B9066" s="217" t="s">
        <v>373</v>
      </c>
      <c r="C9066" s="218">
        <v>4.6176000000000004</v>
      </c>
    </row>
    <row r="9067" spans="1:3" ht="15" customHeight="1" x14ac:dyDescent="0.25">
      <c r="A9067" s="216">
        <v>45898</v>
      </c>
      <c r="B9067" s="217" t="s">
        <v>373</v>
      </c>
      <c r="C9067" s="218">
        <v>4.6722000000000001</v>
      </c>
    </row>
    <row r="9068" spans="1:3" ht="15" customHeight="1" x14ac:dyDescent="0.25">
      <c r="A9068" s="216">
        <v>45902</v>
      </c>
      <c r="B9068" s="217" t="s">
        <v>373</v>
      </c>
      <c r="C9068" s="218">
        <v>4.6859000000000002</v>
      </c>
    </row>
    <row r="9069" spans="1:3" ht="15" customHeight="1" x14ac:dyDescent="0.25">
      <c r="A9069" s="216">
        <v>45903</v>
      </c>
      <c r="B9069" s="217" t="s">
        <v>373</v>
      </c>
      <c r="C9069" s="218">
        <v>4.6994999999999996</v>
      </c>
    </row>
    <row r="9070" spans="1:3" ht="15" customHeight="1" x14ac:dyDescent="0.25">
      <c r="A9070" s="216">
        <v>45904</v>
      </c>
      <c r="B9070" s="217" t="s">
        <v>373</v>
      </c>
      <c r="C9070" s="218">
        <v>4.7130999999999998</v>
      </c>
    </row>
    <row r="9071" spans="1:3" ht="15" customHeight="1" x14ac:dyDescent="0.25">
      <c r="A9071" s="216">
        <v>45905</v>
      </c>
      <c r="B9071" s="217" t="s">
        <v>373</v>
      </c>
      <c r="C9071" s="218">
        <v>4.7539999999999996</v>
      </c>
    </row>
    <row r="9072" spans="1:3" ht="15" customHeight="1" x14ac:dyDescent="0.25">
      <c r="A9072" s="216">
        <v>45908</v>
      </c>
      <c r="B9072" s="217" t="s">
        <v>373</v>
      </c>
      <c r="C9072" s="218">
        <v>4.7675999999999998</v>
      </c>
    </row>
    <row r="9073" spans="1:3" ht="15" customHeight="1" x14ac:dyDescent="0.25">
      <c r="A9073" s="216">
        <v>45909</v>
      </c>
      <c r="B9073" s="217" t="s">
        <v>373</v>
      </c>
      <c r="C9073" s="218">
        <v>4.7812000000000001</v>
      </c>
    </row>
    <row r="9074" spans="1:3" ht="15" customHeight="1" x14ac:dyDescent="0.25">
      <c r="A9074" s="216">
        <v>45910</v>
      </c>
      <c r="B9074" s="217" t="s">
        <v>373</v>
      </c>
      <c r="C9074" s="218">
        <v>4.7946999999999997</v>
      </c>
    </row>
    <row r="9075" spans="1:3" ht="15" customHeight="1" x14ac:dyDescent="0.25">
      <c r="A9075" s="216">
        <v>45911</v>
      </c>
      <c r="B9075" s="217" t="s">
        <v>373</v>
      </c>
      <c r="C9075" s="218">
        <v>4.8083</v>
      </c>
    </row>
    <row r="9076" spans="1:3" ht="15" customHeight="1" x14ac:dyDescent="0.25">
      <c r="A9076" s="216">
        <v>45912</v>
      </c>
      <c r="B9076" s="217" t="s">
        <v>373</v>
      </c>
      <c r="C9076" s="218">
        <v>4.8490000000000002</v>
      </c>
    </row>
    <row r="9077" spans="1:3" ht="15" customHeight="1" x14ac:dyDescent="0.25">
      <c r="A9077" s="216">
        <v>45915</v>
      </c>
      <c r="B9077" s="217" t="s">
        <v>373</v>
      </c>
      <c r="C9077" s="218">
        <v>4.8627000000000002</v>
      </c>
    </row>
    <row r="9078" spans="1:3" ht="15" customHeight="1" x14ac:dyDescent="0.25">
      <c r="A9078" s="216">
        <v>45916</v>
      </c>
      <c r="B9078" s="217" t="s">
        <v>373</v>
      </c>
      <c r="C9078" s="218">
        <v>4.8761000000000001</v>
      </c>
    </row>
    <row r="9079" spans="1:3" ht="15" customHeight="1" x14ac:dyDescent="0.25">
      <c r="A9079" s="216">
        <v>45917</v>
      </c>
      <c r="B9079" s="217" t="s">
        <v>373</v>
      </c>
      <c r="C9079" s="218">
        <v>4.8895999999999997</v>
      </c>
    </row>
    <row r="9080" spans="1:3" ht="15" customHeight="1" x14ac:dyDescent="0.25">
      <c r="A9080" s="216">
        <v>45918</v>
      </c>
      <c r="B9080" s="217" t="s">
        <v>373</v>
      </c>
      <c r="C9080" s="218">
        <v>4.9028</v>
      </c>
    </row>
    <row r="9081" spans="1:3" ht="15" customHeight="1" x14ac:dyDescent="0.25">
      <c r="A9081" s="216">
        <v>45919</v>
      </c>
      <c r="B9081" s="217" t="s">
        <v>373</v>
      </c>
      <c r="C9081" s="218">
        <v>4.9424000000000001</v>
      </c>
    </row>
    <row r="9082" spans="1:3" ht="15" customHeight="1" x14ac:dyDescent="0.25">
      <c r="A9082" s="216">
        <v>45922</v>
      </c>
      <c r="B9082" s="217" t="s">
        <v>373</v>
      </c>
      <c r="C9082" s="218">
        <v>4.9554999999999998</v>
      </c>
    </row>
    <row r="9083" spans="1:3" ht="15" customHeight="1" x14ac:dyDescent="0.25">
      <c r="A9083" s="216">
        <v>45923</v>
      </c>
      <c r="B9083" s="217" t="s">
        <v>373</v>
      </c>
      <c r="C9083" s="218">
        <v>4.9686000000000003</v>
      </c>
    </row>
    <row r="9084" spans="1:3" ht="15" customHeight="1" x14ac:dyDescent="0.25">
      <c r="A9084" s="216">
        <v>45924</v>
      </c>
      <c r="B9084" s="217" t="s">
        <v>373</v>
      </c>
      <c r="C9084" s="218">
        <v>4.9817999999999998</v>
      </c>
    </row>
    <row r="9085" spans="1:3" ht="15" customHeight="1" x14ac:dyDescent="0.25">
      <c r="A9085" s="216">
        <v>45925</v>
      </c>
      <c r="B9085" s="217" t="s">
        <v>373</v>
      </c>
      <c r="C9085" s="218">
        <v>4.9950000000000001</v>
      </c>
    </row>
    <row r="9086" spans="1:3" ht="15" customHeight="1" x14ac:dyDescent="0.25">
      <c r="A9086" s="216">
        <v>45926</v>
      </c>
      <c r="B9086" s="217" t="s">
        <v>373</v>
      </c>
      <c r="C9086" s="218">
        <v>5.0345000000000004</v>
      </c>
    </row>
    <row r="9087" spans="1:3" ht="15" customHeight="1" x14ac:dyDescent="0.25">
      <c r="A9087" s="216">
        <v>45929</v>
      </c>
      <c r="B9087" s="217" t="s">
        <v>373</v>
      </c>
      <c r="C9087" s="218">
        <v>5.0476000000000001</v>
      </c>
    </row>
    <row r="9088" spans="1:3" ht="15" customHeight="1" x14ac:dyDescent="0.25">
      <c r="A9088" s="216">
        <v>45930</v>
      </c>
      <c r="B9088" s="217" t="s">
        <v>373</v>
      </c>
      <c r="C9088" s="218">
        <v>5.0608000000000004</v>
      </c>
    </row>
    <row r="9089" spans="1:3" ht="15" customHeight="1" x14ac:dyDescent="0.25">
      <c r="A9089" s="216">
        <v>45566</v>
      </c>
      <c r="B9089" s="217" t="s">
        <v>58</v>
      </c>
      <c r="C9089" s="218">
        <v>9.9000000000000008E-3</v>
      </c>
    </row>
    <row r="9090" spans="1:3" ht="15" customHeight="1" x14ac:dyDescent="0.25">
      <c r="A9090" s="216">
        <v>45567</v>
      </c>
      <c r="B9090" s="217" t="s">
        <v>58</v>
      </c>
      <c r="C9090" s="218">
        <v>1.9699999999999999E-2</v>
      </c>
    </row>
    <row r="9091" spans="1:3" ht="15" customHeight="1" x14ac:dyDescent="0.25">
      <c r="A9091" s="216">
        <v>45568</v>
      </c>
      <c r="B9091" s="217" t="s">
        <v>58</v>
      </c>
      <c r="C9091" s="218">
        <v>2.9499999999999998E-2</v>
      </c>
    </row>
    <row r="9092" spans="1:3" ht="15" customHeight="1" x14ac:dyDescent="0.25">
      <c r="A9092" s="216">
        <v>45569</v>
      </c>
      <c r="B9092" s="217" t="s">
        <v>58</v>
      </c>
      <c r="C9092" s="218">
        <v>5.8900000000000001E-2</v>
      </c>
    </row>
    <row r="9093" spans="1:3" ht="15" customHeight="1" x14ac:dyDescent="0.25">
      <c r="A9093" s="216">
        <v>45572</v>
      </c>
      <c r="B9093" s="217" t="s">
        <v>58</v>
      </c>
      <c r="C9093" s="218">
        <v>6.8699999999999997E-2</v>
      </c>
    </row>
    <row r="9094" spans="1:3" ht="15" customHeight="1" x14ac:dyDescent="0.25">
      <c r="A9094" s="216">
        <v>45573</v>
      </c>
      <c r="B9094" s="217" t="s">
        <v>58</v>
      </c>
      <c r="C9094" s="218">
        <v>7.85E-2</v>
      </c>
    </row>
    <row r="9095" spans="1:3" ht="15" customHeight="1" x14ac:dyDescent="0.25">
      <c r="A9095" s="216">
        <v>45574</v>
      </c>
      <c r="B9095" s="217" t="s">
        <v>58</v>
      </c>
      <c r="C9095" s="218">
        <v>8.8200000000000001E-2</v>
      </c>
    </row>
    <row r="9096" spans="1:3" ht="15" customHeight="1" x14ac:dyDescent="0.25">
      <c r="A9096" s="216">
        <v>45575</v>
      </c>
      <c r="B9096" s="217" t="s">
        <v>58</v>
      </c>
      <c r="C9096" s="218">
        <v>9.8000000000000004E-2</v>
      </c>
    </row>
    <row r="9097" spans="1:3" ht="15" customHeight="1" x14ac:dyDescent="0.25">
      <c r="A9097" s="216">
        <v>45576</v>
      </c>
      <c r="B9097" s="217" t="s">
        <v>58</v>
      </c>
      <c r="C9097" s="218">
        <v>0.1273</v>
      </c>
    </row>
    <row r="9098" spans="1:3" ht="15" customHeight="1" x14ac:dyDescent="0.25">
      <c r="A9098" s="216">
        <v>45579</v>
      </c>
      <c r="B9098" s="217" t="s">
        <v>58</v>
      </c>
      <c r="C9098" s="218">
        <v>0.1371</v>
      </c>
    </row>
    <row r="9099" spans="1:3" ht="15" customHeight="1" x14ac:dyDescent="0.25">
      <c r="A9099" s="216">
        <v>45580</v>
      </c>
      <c r="B9099" s="217" t="s">
        <v>58</v>
      </c>
      <c r="C9099" s="218">
        <v>0.1469</v>
      </c>
    </row>
    <row r="9100" spans="1:3" ht="15" customHeight="1" x14ac:dyDescent="0.25">
      <c r="A9100" s="216">
        <v>45581</v>
      </c>
      <c r="B9100" s="217" t="s">
        <v>58</v>
      </c>
      <c r="C9100" s="218">
        <v>0.15659999999999999</v>
      </c>
    </row>
    <row r="9101" spans="1:3" ht="15" customHeight="1" x14ac:dyDescent="0.25">
      <c r="A9101" s="216">
        <v>45582</v>
      </c>
      <c r="B9101" s="217" t="s">
        <v>58</v>
      </c>
      <c r="C9101" s="218">
        <v>0.16639999999999999</v>
      </c>
    </row>
    <row r="9102" spans="1:3" ht="15" customHeight="1" x14ac:dyDescent="0.25">
      <c r="A9102" s="216">
        <v>45583</v>
      </c>
      <c r="B9102" s="217" t="s">
        <v>58</v>
      </c>
      <c r="C9102" s="218">
        <v>0.1956</v>
      </c>
    </row>
    <row r="9103" spans="1:3" ht="15" customHeight="1" x14ac:dyDescent="0.25">
      <c r="A9103" s="216">
        <v>45586</v>
      </c>
      <c r="B9103" s="217" t="s">
        <v>58</v>
      </c>
      <c r="C9103" s="218">
        <v>0.20530000000000001</v>
      </c>
    </row>
    <row r="9104" spans="1:3" ht="15" customHeight="1" x14ac:dyDescent="0.25">
      <c r="A9104" s="216">
        <v>45587</v>
      </c>
      <c r="B9104" s="217" t="s">
        <v>58</v>
      </c>
      <c r="C9104" s="218">
        <v>0.21510000000000001</v>
      </c>
    </row>
    <row r="9105" spans="1:3" ht="15" customHeight="1" x14ac:dyDescent="0.25">
      <c r="A9105" s="216">
        <v>45588</v>
      </c>
      <c r="B9105" s="217" t="s">
        <v>58</v>
      </c>
      <c r="C9105" s="218">
        <v>0.2243</v>
      </c>
    </row>
    <row r="9106" spans="1:3" ht="15" customHeight="1" x14ac:dyDescent="0.25">
      <c r="A9106" s="216">
        <v>45589</v>
      </c>
      <c r="B9106" s="217" t="s">
        <v>58</v>
      </c>
      <c r="C9106" s="218">
        <v>0.2336</v>
      </c>
    </row>
    <row r="9107" spans="1:3" ht="15" customHeight="1" x14ac:dyDescent="0.25">
      <c r="A9107" s="216">
        <v>45590</v>
      </c>
      <c r="B9107" s="217" t="s">
        <v>58</v>
      </c>
      <c r="C9107" s="218">
        <v>0.26140000000000002</v>
      </c>
    </row>
    <row r="9108" spans="1:3" ht="15" customHeight="1" x14ac:dyDescent="0.25">
      <c r="A9108" s="216">
        <v>45593</v>
      </c>
      <c r="B9108" s="217" t="s">
        <v>58</v>
      </c>
      <c r="C9108" s="218">
        <v>0.2707</v>
      </c>
    </row>
    <row r="9109" spans="1:3" ht="15" customHeight="1" x14ac:dyDescent="0.25">
      <c r="A9109" s="216">
        <v>45594</v>
      </c>
      <c r="B9109" s="217" t="s">
        <v>58</v>
      </c>
      <c r="C9109" s="218">
        <v>0.27989999999999998</v>
      </c>
    </row>
    <row r="9110" spans="1:3" ht="15" customHeight="1" x14ac:dyDescent="0.25">
      <c r="A9110" s="216">
        <v>45595</v>
      </c>
      <c r="B9110" s="217" t="s">
        <v>58</v>
      </c>
      <c r="C9110" s="218">
        <v>0.28920000000000001</v>
      </c>
    </row>
    <row r="9111" spans="1:3" ht="15" customHeight="1" x14ac:dyDescent="0.25">
      <c r="A9111" s="216">
        <v>45596</v>
      </c>
      <c r="B9111" s="217" t="s">
        <v>58</v>
      </c>
      <c r="C9111" s="218">
        <v>0.2984</v>
      </c>
    </row>
    <row r="9112" spans="1:3" ht="15" customHeight="1" x14ac:dyDescent="0.25">
      <c r="A9112" s="216">
        <v>45597</v>
      </c>
      <c r="B9112" s="217" t="s">
        <v>58</v>
      </c>
      <c r="C9112" s="218">
        <v>0.32629999999999998</v>
      </c>
    </row>
    <row r="9113" spans="1:3" ht="15" customHeight="1" x14ac:dyDescent="0.25">
      <c r="A9113" s="216">
        <v>45600</v>
      </c>
      <c r="B9113" s="217" t="s">
        <v>58</v>
      </c>
      <c r="C9113" s="218">
        <v>0.33550000000000002</v>
      </c>
    </row>
    <row r="9114" spans="1:3" ht="15" customHeight="1" x14ac:dyDescent="0.25">
      <c r="A9114" s="216">
        <v>45601</v>
      </c>
      <c r="B9114" s="217" t="s">
        <v>58</v>
      </c>
      <c r="C9114" s="218">
        <v>0.34470000000000001</v>
      </c>
    </row>
    <row r="9115" spans="1:3" ht="15" customHeight="1" x14ac:dyDescent="0.25">
      <c r="A9115" s="216">
        <v>45602</v>
      </c>
      <c r="B9115" s="217" t="s">
        <v>58</v>
      </c>
      <c r="C9115" s="218">
        <v>0.35389999999999999</v>
      </c>
    </row>
    <row r="9116" spans="1:3" ht="15" customHeight="1" x14ac:dyDescent="0.25">
      <c r="A9116" s="216">
        <v>45603</v>
      </c>
      <c r="B9116" s="217" t="s">
        <v>58</v>
      </c>
      <c r="C9116" s="218">
        <v>0.36309999999999998</v>
      </c>
    </row>
    <row r="9117" spans="1:3" ht="15" customHeight="1" x14ac:dyDescent="0.25">
      <c r="A9117" s="216">
        <v>45604</v>
      </c>
      <c r="B9117" s="217" t="s">
        <v>58</v>
      </c>
      <c r="C9117" s="218">
        <v>0.39069999999999999</v>
      </c>
    </row>
    <row r="9118" spans="1:3" ht="15" customHeight="1" x14ac:dyDescent="0.25">
      <c r="A9118" s="216">
        <v>45607</v>
      </c>
      <c r="B9118" s="217" t="s">
        <v>58</v>
      </c>
      <c r="C9118" s="218">
        <v>0.39979999999999999</v>
      </c>
    </row>
    <row r="9119" spans="1:3" ht="15" customHeight="1" x14ac:dyDescent="0.25">
      <c r="A9119" s="216">
        <v>45608</v>
      </c>
      <c r="B9119" s="217" t="s">
        <v>58</v>
      </c>
      <c r="C9119" s="218">
        <v>0.40899999999999997</v>
      </c>
    </row>
    <row r="9120" spans="1:3" ht="15" customHeight="1" x14ac:dyDescent="0.25">
      <c r="A9120" s="216">
        <v>45609</v>
      </c>
      <c r="B9120" s="217" t="s">
        <v>58</v>
      </c>
      <c r="C9120" s="218">
        <v>0.41820000000000002</v>
      </c>
    </row>
    <row r="9121" spans="1:3" ht="15" customHeight="1" x14ac:dyDescent="0.25">
      <c r="A9121" s="216">
        <v>45610</v>
      </c>
      <c r="B9121" s="217" t="s">
        <v>58</v>
      </c>
      <c r="C9121" s="218">
        <v>0.42730000000000001</v>
      </c>
    </row>
    <row r="9122" spans="1:3" ht="15" customHeight="1" x14ac:dyDescent="0.25">
      <c r="A9122" s="216">
        <v>45611</v>
      </c>
      <c r="B9122" s="217" t="s">
        <v>58</v>
      </c>
      <c r="C9122" s="218">
        <v>0.45440000000000003</v>
      </c>
    </row>
    <row r="9123" spans="1:3" ht="15" customHeight="1" x14ac:dyDescent="0.25">
      <c r="A9123" s="216">
        <v>45614</v>
      </c>
      <c r="B9123" s="217" t="s">
        <v>58</v>
      </c>
      <c r="C9123" s="218">
        <v>0.46350000000000002</v>
      </c>
    </row>
    <row r="9124" spans="1:3" ht="15" customHeight="1" x14ac:dyDescent="0.25">
      <c r="A9124" s="216">
        <v>45615</v>
      </c>
      <c r="B9124" s="217" t="s">
        <v>58</v>
      </c>
      <c r="C9124" s="218">
        <v>0.47249999999999998</v>
      </c>
    </row>
    <row r="9125" spans="1:3" ht="15" customHeight="1" x14ac:dyDescent="0.25">
      <c r="A9125" s="216">
        <v>45616</v>
      </c>
      <c r="B9125" s="217" t="s">
        <v>58</v>
      </c>
      <c r="C9125" s="218">
        <v>0.48149999999999998</v>
      </c>
    </row>
    <row r="9126" spans="1:3" ht="15" customHeight="1" x14ac:dyDescent="0.25">
      <c r="A9126" s="216">
        <v>45617</v>
      </c>
      <c r="B9126" s="217" t="s">
        <v>58</v>
      </c>
      <c r="C9126" s="218">
        <v>0.49049999999999999</v>
      </c>
    </row>
    <row r="9127" spans="1:3" ht="15" customHeight="1" x14ac:dyDescent="0.25">
      <c r="A9127" s="216">
        <v>45618</v>
      </c>
      <c r="B9127" s="217" t="s">
        <v>58</v>
      </c>
      <c r="C9127" s="218">
        <v>0.51749999999999996</v>
      </c>
    </row>
    <row r="9128" spans="1:3" ht="15" customHeight="1" x14ac:dyDescent="0.25">
      <c r="A9128" s="216">
        <v>45621</v>
      </c>
      <c r="B9128" s="217" t="s">
        <v>58</v>
      </c>
      <c r="C9128" s="218">
        <v>0.52649999999999997</v>
      </c>
    </row>
    <row r="9129" spans="1:3" ht="15" customHeight="1" x14ac:dyDescent="0.25">
      <c r="A9129" s="216">
        <v>45622</v>
      </c>
      <c r="B9129" s="217" t="s">
        <v>58</v>
      </c>
      <c r="C9129" s="218">
        <v>0.53549999999999998</v>
      </c>
    </row>
    <row r="9130" spans="1:3" ht="15" customHeight="1" x14ac:dyDescent="0.25">
      <c r="A9130" s="216">
        <v>45623</v>
      </c>
      <c r="B9130" s="217" t="s">
        <v>58</v>
      </c>
      <c r="C9130" s="218">
        <v>0.54449999999999998</v>
      </c>
    </row>
    <row r="9131" spans="1:3" ht="15" customHeight="1" x14ac:dyDescent="0.25">
      <c r="A9131" s="216">
        <v>45624</v>
      </c>
      <c r="B9131" s="217" t="s">
        <v>58</v>
      </c>
      <c r="C9131" s="218">
        <v>0.55349999999999999</v>
      </c>
    </row>
    <row r="9132" spans="1:3" ht="15" customHeight="1" x14ac:dyDescent="0.25">
      <c r="A9132" s="216">
        <v>45625</v>
      </c>
      <c r="B9132" s="217" t="s">
        <v>58</v>
      </c>
      <c r="C9132" s="218">
        <v>0.58050000000000002</v>
      </c>
    </row>
    <row r="9133" spans="1:3" ht="15" customHeight="1" x14ac:dyDescent="0.25">
      <c r="A9133" s="216">
        <v>45628</v>
      </c>
      <c r="B9133" s="217" t="s">
        <v>58</v>
      </c>
      <c r="C9133" s="218">
        <v>0.58950000000000002</v>
      </c>
    </row>
    <row r="9134" spans="1:3" ht="15" customHeight="1" x14ac:dyDescent="0.25">
      <c r="A9134" s="216">
        <v>45629</v>
      </c>
      <c r="B9134" s="217" t="s">
        <v>58</v>
      </c>
      <c r="C9134" s="218">
        <v>0.59850000000000003</v>
      </c>
    </row>
    <row r="9135" spans="1:3" ht="15" customHeight="1" x14ac:dyDescent="0.25">
      <c r="A9135" s="216">
        <v>45630</v>
      </c>
      <c r="B9135" s="217" t="s">
        <v>58</v>
      </c>
      <c r="C9135" s="218">
        <v>0.60750000000000004</v>
      </c>
    </row>
    <row r="9136" spans="1:3" ht="15" customHeight="1" x14ac:dyDescent="0.25">
      <c r="A9136" s="216">
        <v>45631</v>
      </c>
      <c r="B9136" s="217" t="s">
        <v>58</v>
      </c>
      <c r="C9136" s="218">
        <v>0.61650000000000005</v>
      </c>
    </row>
    <row r="9137" spans="1:3" ht="15" customHeight="1" x14ac:dyDescent="0.25">
      <c r="A9137" s="216">
        <v>45632</v>
      </c>
      <c r="B9137" s="217" t="s">
        <v>58</v>
      </c>
      <c r="C9137" s="218">
        <v>0.64339999999999997</v>
      </c>
    </row>
    <row r="9138" spans="1:3" ht="15" customHeight="1" x14ac:dyDescent="0.25">
      <c r="A9138" s="216">
        <v>45635</v>
      </c>
      <c r="B9138" s="217" t="s">
        <v>58</v>
      </c>
      <c r="C9138" s="218">
        <v>0.65239999999999998</v>
      </c>
    </row>
    <row r="9139" spans="1:3" ht="15" customHeight="1" x14ac:dyDescent="0.25">
      <c r="A9139" s="216">
        <v>45636</v>
      </c>
      <c r="B9139" s="217" t="s">
        <v>58</v>
      </c>
      <c r="C9139" s="218">
        <v>0.66139999999999999</v>
      </c>
    </row>
    <row r="9140" spans="1:3" ht="15" customHeight="1" x14ac:dyDescent="0.25">
      <c r="A9140" s="216">
        <v>45637</v>
      </c>
      <c r="B9140" s="217" t="s">
        <v>58</v>
      </c>
      <c r="C9140" s="218">
        <v>0.6704</v>
      </c>
    </row>
    <row r="9141" spans="1:3" ht="15" customHeight="1" x14ac:dyDescent="0.25">
      <c r="A9141" s="216">
        <v>45638</v>
      </c>
      <c r="B9141" s="217" t="s">
        <v>58</v>
      </c>
      <c r="C9141" s="218">
        <v>0.6794</v>
      </c>
    </row>
    <row r="9142" spans="1:3" ht="15" customHeight="1" x14ac:dyDescent="0.25">
      <c r="A9142" s="216">
        <v>45639</v>
      </c>
      <c r="B9142" s="217" t="s">
        <v>58</v>
      </c>
      <c r="C9142" s="218">
        <v>0.70630000000000004</v>
      </c>
    </row>
    <row r="9143" spans="1:3" ht="15" customHeight="1" x14ac:dyDescent="0.25">
      <c r="A9143" s="216">
        <v>45642</v>
      </c>
      <c r="B9143" s="217" t="s">
        <v>58</v>
      </c>
      <c r="C9143" s="218">
        <v>0.71530000000000005</v>
      </c>
    </row>
    <row r="9144" spans="1:3" ht="15" customHeight="1" x14ac:dyDescent="0.25">
      <c r="A9144" s="216">
        <v>45643</v>
      </c>
      <c r="B9144" s="217" t="s">
        <v>58</v>
      </c>
      <c r="C9144" s="218">
        <v>0.72419999999999995</v>
      </c>
    </row>
    <row r="9145" spans="1:3" ht="15" customHeight="1" x14ac:dyDescent="0.25">
      <c r="A9145" s="216">
        <v>45644</v>
      </c>
      <c r="B9145" s="217" t="s">
        <v>58</v>
      </c>
      <c r="C9145" s="218">
        <v>0.73270000000000002</v>
      </c>
    </row>
    <row r="9146" spans="1:3" ht="15" customHeight="1" x14ac:dyDescent="0.25">
      <c r="A9146" s="216">
        <v>45645</v>
      </c>
      <c r="B9146" s="217" t="s">
        <v>58</v>
      </c>
      <c r="C9146" s="218">
        <v>0.74119999999999997</v>
      </c>
    </row>
    <row r="9147" spans="1:3" ht="15" customHeight="1" x14ac:dyDescent="0.25">
      <c r="A9147" s="216">
        <v>45646</v>
      </c>
      <c r="B9147" s="217" t="s">
        <v>58</v>
      </c>
      <c r="C9147" s="218">
        <v>0.76670000000000005</v>
      </c>
    </row>
    <row r="9148" spans="1:3" ht="15" customHeight="1" x14ac:dyDescent="0.25">
      <c r="A9148" s="216">
        <v>45649</v>
      </c>
      <c r="B9148" s="217" t="s">
        <v>58</v>
      </c>
      <c r="C9148" s="218">
        <v>0.7752</v>
      </c>
    </row>
    <row r="9149" spans="1:3" ht="15" customHeight="1" x14ac:dyDescent="0.25">
      <c r="A9149" s="216">
        <v>45650</v>
      </c>
      <c r="B9149" s="217" t="s">
        <v>58</v>
      </c>
      <c r="C9149" s="218">
        <v>0.78369999999999995</v>
      </c>
    </row>
    <row r="9150" spans="1:3" ht="15" customHeight="1" x14ac:dyDescent="0.25">
      <c r="A9150" s="216">
        <v>45651</v>
      </c>
      <c r="B9150" s="217" t="s">
        <v>58</v>
      </c>
      <c r="C9150" s="218">
        <v>0.79220000000000002</v>
      </c>
    </row>
    <row r="9151" spans="1:3" ht="15" customHeight="1" x14ac:dyDescent="0.25">
      <c r="A9151" s="216">
        <v>45652</v>
      </c>
      <c r="B9151" s="217" t="s">
        <v>58</v>
      </c>
      <c r="C9151" s="218">
        <v>0.80069999999999997</v>
      </c>
    </row>
    <row r="9152" spans="1:3" ht="15" customHeight="1" x14ac:dyDescent="0.25">
      <c r="A9152" s="216">
        <v>45653</v>
      </c>
      <c r="B9152" s="217" t="s">
        <v>58</v>
      </c>
      <c r="C9152" s="218">
        <v>0.82620000000000005</v>
      </c>
    </row>
    <row r="9153" spans="1:3" ht="15" customHeight="1" x14ac:dyDescent="0.25">
      <c r="A9153" s="216">
        <v>45656</v>
      </c>
      <c r="B9153" s="217" t="s">
        <v>58</v>
      </c>
      <c r="C9153" s="218">
        <v>0.8347</v>
      </c>
    </row>
    <row r="9154" spans="1:3" ht="15" customHeight="1" x14ac:dyDescent="0.25">
      <c r="A9154" s="216">
        <v>45657</v>
      </c>
      <c r="B9154" s="217" t="s">
        <v>58</v>
      </c>
      <c r="C9154" s="218">
        <v>0.84199999999999997</v>
      </c>
    </row>
    <row r="9155" spans="1:3" ht="15" customHeight="1" x14ac:dyDescent="0.25">
      <c r="A9155" s="216">
        <v>45659</v>
      </c>
      <c r="B9155" s="217" t="s">
        <v>58</v>
      </c>
      <c r="C9155" s="218">
        <v>0.8579</v>
      </c>
    </row>
    <row r="9156" spans="1:3" ht="15" customHeight="1" x14ac:dyDescent="0.25">
      <c r="A9156" s="216">
        <v>45660</v>
      </c>
      <c r="B9156" s="217" t="s">
        <v>58</v>
      </c>
      <c r="C9156" s="218">
        <v>0.88329999999999997</v>
      </c>
    </row>
    <row r="9157" spans="1:3" ht="15" customHeight="1" x14ac:dyDescent="0.25">
      <c r="A9157" s="216">
        <v>45663</v>
      </c>
      <c r="B9157" s="217" t="s">
        <v>58</v>
      </c>
      <c r="C9157" s="218">
        <v>0.89180000000000004</v>
      </c>
    </row>
    <row r="9158" spans="1:3" ht="15" customHeight="1" x14ac:dyDescent="0.25">
      <c r="A9158" s="216">
        <v>45664</v>
      </c>
      <c r="B9158" s="217" t="s">
        <v>58</v>
      </c>
      <c r="C9158" s="218">
        <v>0.90029999999999999</v>
      </c>
    </row>
    <row r="9159" spans="1:3" ht="15" customHeight="1" x14ac:dyDescent="0.25">
      <c r="A9159" s="216">
        <v>45665</v>
      </c>
      <c r="B9159" s="217" t="s">
        <v>58</v>
      </c>
      <c r="C9159" s="218">
        <v>0.90869999999999995</v>
      </c>
    </row>
    <row r="9160" spans="1:3" ht="15" customHeight="1" x14ac:dyDescent="0.25">
      <c r="A9160" s="216">
        <v>45666</v>
      </c>
      <c r="B9160" s="217" t="s">
        <v>58</v>
      </c>
      <c r="C9160" s="218">
        <v>0.91720000000000002</v>
      </c>
    </row>
    <row r="9161" spans="1:3" ht="15" customHeight="1" x14ac:dyDescent="0.25">
      <c r="A9161" s="216">
        <v>45667</v>
      </c>
      <c r="B9161" s="217" t="s">
        <v>58</v>
      </c>
      <c r="C9161" s="218">
        <v>0.94230000000000003</v>
      </c>
    </row>
    <row r="9162" spans="1:3" ht="15" customHeight="1" x14ac:dyDescent="0.25">
      <c r="A9162" s="216">
        <v>45670</v>
      </c>
      <c r="B9162" s="217" t="s">
        <v>58</v>
      </c>
      <c r="C9162" s="218">
        <v>0.95069999999999999</v>
      </c>
    </row>
    <row r="9163" spans="1:3" ht="15" customHeight="1" x14ac:dyDescent="0.25">
      <c r="A9163" s="216">
        <v>45671</v>
      </c>
      <c r="B9163" s="217" t="s">
        <v>58</v>
      </c>
      <c r="C9163" s="218">
        <v>0.95909999999999995</v>
      </c>
    </row>
    <row r="9164" spans="1:3" ht="15" customHeight="1" x14ac:dyDescent="0.25">
      <c r="A9164" s="216">
        <v>45672</v>
      </c>
      <c r="B9164" s="217" t="s">
        <v>58</v>
      </c>
      <c r="C9164" s="218">
        <v>0.96750000000000003</v>
      </c>
    </row>
    <row r="9165" spans="1:3" ht="15" customHeight="1" x14ac:dyDescent="0.25">
      <c r="A9165" s="216">
        <v>45673</v>
      </c>
      <c r="B9165" s="217" t="s">
        <v>58</v>
      </c>
      <c r="C9165" s="218">
        <v>0.9758</v>
      </c>
    </row>
    <row r="9166" spans="1:3" ht="15" customHeight="1" x14ac:dyDescent="0.25">
      <c r="A9166" s="216">
        <v>45674</v>
      </c>
      <c r="B9166" s="217" t="s">
        <v>58</v>
      </c>
      <c r="C9166" s="218">
        <v>1.0009999999999999</v>
      </c>
    </row>
    <row r="9167" spans="1:3" ht="15" customHeight="1" x14ac:dyDescent="0.25">
      <c r="A9167" s="216">
        <v>45677</v>
      </c>
      <c r="B9167" s="217" t="s">
        <v>58</v>
      </c>
      <c r="C9167" s="218">
        <v>1.0093000000000001</v>
      </c>
    </row>
    <row r="9168" spans="1:3" ht="15" customHeight="1" x14ac:dyDescent="0.25">
      <c r="A9168" s="216">
        <v>45678</v>
      </c>
      <c r="B9168" s="217" t="s">
        <v>58</v>
      </c>
      <c r="C9168" s="218">
        <v>1.0177</v>
      </c>
    </row>
    <row r="9169" spans="1:3" ht="15" customHeight="1" x14ac:dyDescent="0.25">
      <c r="A9169" s="216">
        <v>45679</v>
      </c>
      <c r="B9169" s="217" t="s">
        <v>58</v>
      </c>
      <c r="C9169" s="218">
        <v>1.0261</v>
      </c>
    </row>
    <row r="9170" spans="1:3" ht="15" customHeight="1" x14ac:dyDescent="0.25">
      <c r="A9170" s="216">
        <v>45680</v>
      </c>
      <c r="B9170" s="217" t="s">
        <v>58</v>
      </c>
      <c r="C9170" s="218">
        <v>1.0344</v>
      </c>
    </row>
    <row r="9171" spans="1:3" ht="15" customHeight="1" x14ac:dyDescent="0.25">
      <c r="A9171" s="216">
        <v>45681</v>
      </c>
      <c r="B9171" s="217" t="s">
        <v>58</v>
      </c>
      <c r="C9171" s="218">
        <v>1.0593999999999999</v>
      </c>
    </row>
    <row r="9172" spans="1:3" ht="15" customHeight="1" x14ac:dyDescent="0.25">
      <c r="A9172" s="216">
        <v>45684</v>
      </c>
      <c r="B9172" s="217" t="s">
        <v>58</v>
      </c>
      <c r="C9172" s="218">
        <v>1.0677000000000001</v>
      </c>
    </row>
    <row r="9173" spans="1:3" ht="15" customHeight="1" x14ac:dyDescent="0.25">
      <c r="A9173" s="216">
        <v>45685</v>
      </c>
      <c r="B9173" s="217" t="s">
        <v>58</v>
      </c>
      <c r="C9173" s="218">
        <v>1.0760000000000001</v>
      </c>
    </row>
    <row r="9174" spans="1:3" ht="15" customHeight="1" x14ac:dyDescent="0.25">
      <c r="A9174" s="216">
        <v>45686</v>
      </c>
      <c r="B9174" s="217" t="s">
        <v>58</v>
      </c>
      <c r="C9174" s="218">
        <v>1.0843</v>
      </c>
    </row>
    <row r="9175" spans="1:3" ht="15" customHeight="1" x14ac:dyDescent="0.25">
      <c r="A9175" s="216">
        <v>45687</v>
      </c>
      <c r="B9175" s="217" t="s">
        <v>58</v>
      </c>
      <c r="C9175" s="218">
        <v>1.0925</v>
      </c>
    </row>
    <row r="9176" spans="1:3" ht="15" customHeight="1" x14ac:dyDescent="0.25">
      <c r="A9176" s="216">
        <v>45688</v>
      </c>
      <c r="B9176" s="217" t="s">
        <v>58</v>
      </c>
      <c r="C9176" s="218">
        <v>1.1172</v>
      </c>
    </row>
    <row r="9177" spans="1:3" ht="15" customHeight="1" x14ac:dyDescent="0.25">
      <c r="A9177" s="216">
        <v>45691</v>
      </c>
      <c r="B9177" s="217" t="s">
        <v>58</v>
      </c>
      <c r="C9177" s="218">
        <v>1.1254</v>
      </c>
    </row>
    <row r="9178" spans="1:3" ht="15" customHeight="1" x14ac:dyDescent="0.25">
      <c r="A9178" s="216">
        <v>45692</v>
      </c>
      <c r="B9178" s="217" t="s">
        <v>58</v>
      </c>
      <c r="C9178" s="218">
        <v>1.1335999999999999</v>
      </c>
    </row>
    <row r="9179" spans="1:3" ht="15" customHeight="1" x14ac:dyDescent="0.25">
      <c r="A9179" s="216">
        <v>45693</v>
      </c>
      <c r="B9179" s="217" t="s">
        <v>58</v>
      </c>
      <c r="C9179" s="218">
        <v>1.1414</v>
      </c>
    </row>
    <row r="9180" spans="1:3" ht="15" customHeight="1" x14ac:dyDescent="0.25">
      <c r="A9180" s="216">
        <v>45694</v>
      </c>
      <c r="B9180" s="217" t="s">
        <v>58</v>
      </c>
      <c r="C9180" s="218">
        <v>1.1491</v>
      </c>
    </row>
    <row r="9181" spans="1:3" ht="15" customHeight="1" x14ac:dyDescent="0.25">
      <c r="A9181" s="216">
        <v>45695</v>
      </c>
      <c r="B9181" s="217" t="s">
        <v>58</v>
      </c>
      <c r="C9181" s="218">
        <v>1.1721999999999999</v>
      </c>
    </row>
    <row r="9182" spans="1:3" ht="15" customHeight="1" x14ac:dyDescent="0.25">
      <c r="A9182" s="216">
        <v>45698</v>
      </c>
      <c r="B9182" s="217" t="s">
        <v>58</v>
      </c>
      <c r="C9182" s="218">
        <v>1.18</v>
      </c>
    </row>
    <row r="9183" spans="1:3" ht="15" customHeight="1" x14ac:dyDescent="0.25">
      <c r="A9183" s="216">
        <v>45699</v>
      </c>
      <c r="B9183" s="217" t="s">
        <v>58</v>
      </c>
      <c r="C9183" s="218">
        <v>1.1877</v>
      </c>
    </row>
    <row r="9184" spans="1:3" ht="15" customHeight="1" x14ac:dyDescent="0.25">
      <c r="A9184" s="216">
        <v>45700</v>
      </c>
      <c r="B9184" s="217" t="s">
        <v>58</v>
      </c>
      <c r="C9184" s="218">
        <v>1.1954</v>
      </c>
    </row>
    <row r="9185" spans="1:3" ht="15" customHeight="1" x14ac:dyDescent="0.25">
      <c r="A9185" s="216">
        <v>45701</v>
      </c>
      <c r="B9185" s="217" t="s">
        <v>58</v>
      </c>
      <c r="C9185" s="218">
        <v>1.2031000000000001</v>
      </c>
    </row>
    <row r="9186" spans="1:3" ht="15" customHeight="1" x14ac:dyDescent="0.25">
      <c r="A9186" s="216">
        <v>45702</v>
      </c>
      <c r="B9186" s="217" t="s">
        <v>58</v>
      </c>
      <c r="C9186" s="218">
        <v>1.2262</v>
      </c>
    </row>
    <row r="9187" spans="1:3" ht="15" customHeight="1" x14ac:dyDescent="0.25">
      <c r="A9187" s="216">
        <v>45705</v>
      </c>
      <c r="B9187" s="217" t="s">
        <v>58</v>
      </c>
      <c r="C9187" s="218">
        <v>1.234</v>
      </c>
    </row>
    <row r="9188" spans="1:3" ht="15" customHeight="1" x14ac:dyDescent="0.25">
      <c r="A9188" s="216">
        <v>45706</v>
      </c>
      <c r="B9188" s="217" t="s">
        <v>58</v>
      </c>
      <c r="C9188" s="218">
        <v>1.2417</v>
      </c>
    </row>
    <row r="9189" spans="1:3" ht="15" customHeight="1" x14ac:dyDescent="0.25">
      <c r="A9189" s="216">
        <v>45707</v>
      </c>
      <c r="B9189" s="217" t="s">
        <v>58</v>
      </c>
      <c r="C9189" s="218">
        <v>1.2493000000000001</v>
      </c>
    </row>
    <row r="9190" spans="1:3" ht="15" customHeight="1" x14ac:dyDescent="0.25">
      <c r="A9190" s="216">
        <v>45708</v>
      </c>
      <c r="B9190" s="217" t="s">
        <v>58</v>
      </c>
      <c r="C9190" s="218">
        <v>1.2569999999999999</v>
      </c>
    </row>
    <row r="9191" spans="1:3" ht="15" customHeight="1" x14ac:dyDescent="0.25">
      <c r="A9191" s="216">
        <v>45709</v>
      </c>
      <c r="B9191" s="217" t="s">
        <v>58</v>
      </c>
      <c r="C9191" s="218">
        <v>1.2799</v>
      </c>
    </row>
    <row r="9192" spans="1:3" ht="15" customHeight="1" x14ac:dyDescent="0.25">
      <c r="A9192" s="216">
        <v>45712</v>
      </c>
      <c r="B9192" s="217" t="s">
        <v>58</v>
      </c>
      <c r="C9192" s="218">
        <v>1.2876000000000001</v>
      </c>
    </row>
    <row r="9193" spans="1:3" ht="15" customHeight="1" x14ac:dyDescent="0.25">
      <c r="A9193" s="216">
        <v>45713</v>
      </c>
      <c r="B9193" s="217" t="s">
        <v>58</v>
      </c>
      <c r="C9193" s="218">
        <v>1.2951999999999999</v>
      </c>
    </row>
    <row r="9194" spans="1:3" ht="15" customHeight="1" x14ac:dyDescent="0.25">
      <c r="A9194" s="216">
        <v>45714</v>
      </c>
      <c r="B9194" s="217" t="s">
        <v>58</v>
      </c>
      <c r="C9194" s="218">
        <v>1.3028999999999999</v>
      </c>
    </row>
    <row r="9195" spans="1:3" ht="15" customHeight="1" x14ac:dyDescent="0.25">
      <c r="A9195" s="216">
        <v>45715</v>
      </c>
      <c r="B9195" s="217" t="s">
        <v>58</v>
      </c>
      <c r="C9195" s="218">
        <v>1.3105</v>
      </c>
    </row>
    <row r="9196" spans="1:3" ht="15" customHeight="1" x14ac:dyDescent="0.25">
      <c r="A9196" s="216">
        <v>45716</v>
      </c>
      <c r="B9196" s="217" t="s">
        <v>58</v>
      </c>
      <c r="C9196" s="218">
        <v>1.3333999999999999</v>
      </c>
    </row>
    <row r="9197" spans="1:3" ht="15" customHeight="1" x14ac:dyDescent="0.25">
      <c r="A9197" s="216">
        <v>45719</v>
      </c>
      <c r="B9197" s="217" t="s">
        <v>58</v>
      </c>
      <c r="C9197" s="218">
        <v>1.3411</v>
      </c>
    </row>
    <row r="9198" spans="1:3" ht="15" customHeight="1" x14ac:dyDescent="0.25">
      <c r="A9198" s="216">
        <v>45720</v>
      </c>
      <c r="B9198" s="217" t="s">
        <v>58</v>
      </c>
      <c r="C9198" s="218">
        <v>1.3487</v>
      </c>
    </row>
    <row r="9199" spans="1:3" ht="15" customHeight="1" x14ac:dyDescent="0.25">
      <c r="A9199" s="216">
        <v>45721</v>
      </c>
      <c r="B9199" s="217" t="s">
        <v>58</v>
      </c>
      <c r="C9199" s="218">
        <v>1.3564000000000001</v>
      </c>
    </row>
    <row r="9200" spans="1:3" ht="15" customHeight="1" x14ac:dyDescent="0.25">
      <c r="A9200" s="216">
        <v>45722</v>
      </c>
      <c r="B9200" s="217" t="s">
        <v>58</v>
      </c>
      <c r="C9200" s="218">
        <v>1.3640000000000001</v>
      </c>
    </row>
    <row r="9201" spans="1:3" ht="15" customHeight="1" x14ac:dyDescent="0.25">
      <c r="A9201" s="216">
        <v>45723</v>
      </c>
      <c r="B9201" s="217" t="s">
        <v>58</v>
      </c>
      <c r="C9201" s="218">
        <v>1.3869</v>
      </c>
    </row>
    <row r="9202" spans="1:3" ht="15" customHeight="1" x14ac:dyDescent="0.25">
      <c r="A9202" s="216">
        <v>45726</v>
      </c>
      <c r="B9202" s="217" t="s">
        <v>58</v>
      </c>
      <c r="C9202" s="218">
        <v>1.3945000000000001</v>
      </c>
    </row>
    <row r="9203" spans="1:3" ht="15" customHeight="1" x14ac:dyDescent="0.25">
      <c r="A9203" s="216">
        <v>45727</v>
      </c>
      <c r="B9203" s="217" t="s">
        <v>58</v>
      </c>
      <c r="C9203" s="218">
        <v>1.4020999999999999</v>
      </c>
    </row>
    <row r="9204" spans="1:3" ht="15" customHeight="1" x14ac:dyDescent="0.25">
      <c r="A9204" s="216">
        <v>45728</v>
      </c>
      <c r="B9204" s="217" t="s">
        <v>58</v>
      </c>
      <c r="C9204" s="218">
        <v>1.4093</v>
      </c>
    </row>
    <row r="9205" spans="1:3" ht="15" customHeight="1" x14ac:dyDescent="0.25">
      <c r="A9205" s="216">
        <v>45729</v>
      </c>
      <c r="B9205" s="217" t="s">
        <v>58</v>
      </c>
      <c r="C9205" s="218">
        <v>1.4164000000000001</v>
      </c>
    </row>
    <row r="9206" spans="1:3" ht="15" customHeight="1" x14ac:dyDescent="0.25">
      <c r="A9206" s="216">
        <v>45730</v>
      </c>
      <c r="B9206" s="217" t="s">
        <v>58</v>
      </c>
      <c r="C9206" s="218">
        <v>1.4379</v>
      </c>
    </row>
    <row r="9207" spans="1:3" ht="15" customHeight="1" x14ac:dyDescent="0.25">
      <c r="A9207" s="216">
        <v>45733</v>
      </c>
      <c r="B9207" s="217" t="s">
        <v>58</v>
      </c>
      <c r="C9207" s="218">
        <v>1.4451000000000001</v>
      </c>
    </row>
    <row r="9208" spans="1:3" ht="15" customHeight="1" x14ac:dyDescent="0.25">
      <c r="A9208" s="216">
        <v>45734</v>
      </c>
      <c r="B9208" s="217" t="s">
        <v>58</v>
      </c>
      <c r="C9208" s="218">
        <v>1.4521999999999999</v>
      </c>
    </row>
    <row r="9209" spans="1:3" ht="15" customHeight="1" x14ac:dyDescent="0.25">
      <c r="A9209" s="216">
        <v>45735</v>
      </c>
      <c r="B9209" s="217" t="s">
        <v>58</v>
      </c>
      <c r="C9209" s="218">
        <v>1.4594</v>
      </c>
    </row>
    <row r="9210" spans="1:3" ht="15" customHeight="1" x14ac:dyDescent="0.25">
      <c r="A9210" s="216">
        <v>45736</v>
      </c>
      <c r="B9210" s="217" t="s">
        <v>58</v>
      </c>
      <c r="C9210" s="218">
        <v>1.4664999999999999</v>
      </c>
    </row>
    <row r="9211" spans="1:3" ht="15" customHeight="1" x14ac:dyDescent="0.25">
      <c r="A9211" s="216">
        <v>45737</v>
      </c>
      <c r="B9211" s="217" t="s">
        <v>58</v>
      </c>
      <c r="C9211" s="218">
        <v>1.488</v>
      </c>
    </row>
    <row r="9212" spans="1:3" ht="15" customHeight="1" x14ac:dyDescent="0.25">
      <c r="A9212" s="216">
        <v>45740</v>
      </c>
      <c r="B9212" s="217" t="s">
        <v>58</v>
      </c>
      <c r="C9212" s="218">
        <v>1.4951000000000001</v>
      </c>
    </row>
    <row r="9213" spans="1:3" ht="15" customHeight="1" x14ac:dyDescent="0.25">
      <c r="A9213" s="216">
        <v>45741</v>
      </c>
      <c r="B9213" s="217" t="s">
        <v>58</v>
      </c>
      <c r="C9213" s="218">
        <v>1.5023</v>
      </c>
    </row>
    <row r="9214" spans="1:3" ht="15" customHeight="1" x14ac:dyDescent="0.25">
      <c r="A9214" s="216">
        <v>45742</v>
      </c>
      <c r="B9214" s="217" t="s">
        <v>58</v>
      </c>
      <c r="C9214" s="218">
        <v>1.5094000000000001</v>
      </c>
    </row>
    <row r="9215" spans="1:3" ht="15" customHeight="1" x14ac:dyDescent="0.25">
      <c r="A9215" s="216">
        <v>45743</v>
      </c>
      <c r="B9215" s="217" t="s">
        <v>58</v>
      </c>
      <c r="C9215" s="218">
        <v>1.5165999999999999</v>
      </c>
    </row>
    <row r="9216" spans="1:3" ht="15" customHeight="1" x14ac:dyDescent="0.25">
      <c r="A9216" s="216">
        <v>45744</v>
      </c>
      <c r="B9216" s="217" t="s">
        <v>58</v>
      </c>
      <c r="C9216" s="218">
        <v>1.538</v>
      </c>
    </row>
    <row r="9217" spans="1:3" ht="15" customHeight="1" x14ac:dyDescent="0.25">
      <c r="A9217" s="216">
        <v>45747</v>
      </c>
      <c r="B9217" s="217" t="s">
        <v>58</v>
      </c>
      <c r="C9217" s="218">
        <v>1.5450999999999999</v>
      </c>
    </row>
    <row r="9218" spans="1:3" ht="15" customHeight="1" x14ac:dyDescent="0.25">
      <c r="A9218" s="216">
        <v>45748</v>
      </c>
      <c r="B9218" s="217" t="s">
        <v>58</v>
      </c>
      <c r="C9218" s="218">
        <v>1.5523</v>
      </c>
    </row>
    <row r="9219" spans="1:3" ht="15" customHeight="1" x14ac:dyDescent="0.25">
      <c r="A9219" s="216">
        <v>45749</v>
      </c>
      <c r="B9219" s="217" t="s">
        <v>58</v>
      </c>
      <c r="C9219" s="218">
        <v>1.5593999999999999</v>
      </c>
    </row>
    <row r="9220" spans="1:3" ht="15" customHeight="1" x14ac:dyDescent="0.25">
      <c r="A9220" s="216">
        <v>45750</v>
      </c>
      <c r="B9220" s="217" t="s">
        <v>58</v>
      </c>
      <c r="C9220" s="218">
        <v>1.5665</v>
      </c>
    </row>
    <row r="9221" spans="1:3" ht="15" customHeight="1" x14ac:dyDescent="0.25">
      <c r="A9221" s="216">
        <v>45751</v>
      </c>
      <c r="B9221" s="217" t="s">
        <v>58</v>
      </c>
      <c r="C9221" s="218">
        <v>1.5879000000000001</v>
      </c>
    </row>
    <row r="9222" spans="1:3" ht="15" customHeight="1" x14ac:dyDescent="0.25">
      <c r="A9222" s="216">
        <v>45754</v>
      </c>
      <c r="B9222" s="217" t="s">
        <v>58</v>
      </c>
      <c r="C9222" s="218">
        <v>1.595</v>
      </c>
    </row>
    <row r="9223" spans="1:3" ht="15" customHeight="1" x14ac:dyDescent="0.25">
      <c r="A9223" s="216">
        <v>45755</v>
      </c>
      <c r="B9223" s="217" t="s">
        <v>58</v>
      </c>
      <c r="C9223" s="218">
        <v>1.6022000000000001</v>
      </c>
    </row>
    <row r="9224" spans="1:3" ht="15" customHeight="1" x14ac:dyDescent="0.25">
      <c r="A9224" s="216">
        <v>45756</v>
      </c>
      <c r="B9224" s="217" t="s">
        <v>58</v>
      </c>
      <c r="C9224" s="218">
        <v>1.6093</v>
      </c>
    </row>
    <row r="9225" spans="1:3" ht="15" customHeight="1" x14ac:dyDescent="0.25">
      <c r="A9225" s="216">
        <v>45757</v>
      </c>
      <c r="B9225" s="217" t="s">
        <v>58</v>
      </c>
      <c r="C9225" s="218">
        <v>1.6164000000000001</v>
      </c>
    </row>
    <row r="9226" spans="1:3" ht="15" customHeight="1" x14ac:dyDescent="0.25">
      <c r="A9226" s="216">
        <v>45758</v>
      </c>
      <c r="B9226" s="217" t="s">
        <v>58</v>
      </c>
      <c r="C9226" s="218">
        <v>1.6377999999999999</v>
      </c>
    </row>
    <row r="9227" spans="1:3" ht="15" customHeight="1" x14ac:dyDescent="0.25">
      <c r="A9227" s="216">
        <v>45761</v>
      </c>
      <c r="B9227" s="217" t="s">
        <v>58</v>
      </c>
      <c r="C9227" s="218">
        <v>1.6449</v>
      </c>
    </row>
    <row r="9228" spans="1:3" ht="15" customHeight="1" x14ac:dyDescent="0.25">
      <c r="A9228" s="216">
        <v>45762</v>
      </c>
      <c r="B9228" s="217" t="s">
        <v>58</v>
      </c>
      <c r="C9228" s="218">
        <v>1.6519999999999999</v>
      </c>
    </row>
    <row r="9229" spans="1:3" ht="15" customHeight="1" x14ac:dyDescent="0.25">
      <c r="A9229" s="216">
        <v>45763</v>
      </c>
      <c r="B9229" s="217" t="s">
        <v>58</v>
      </c>
      <c r="C9229" s="218">
        <v>1.659</v>
      </c>
    </row>
    <row r="9230" spans="1:3" ht="15" customHeight="1" x14ac:dyDescent="0.25">
      <c r="A9230" s="216">
        <v>45764</v>
      </c>
      <c r="B9230" s="217" t="s">
        <v>58</v>
      </c>
      <c r="C9230" s="218">
        <v>1.6941999999999999</v>
      </c>
    </row>
    <row r="9231" spans="1:3" ht="15" customHeight="1" x14ac:dyDescent="0.25">
      <c r="A9231" s="216">
        <v>45769</v>
      </c>
      <c r="B9231" s="217" t="s">
        <v>58</v>
      </c>
      <c r="C9231" s="218">
        <v>1.7012</v>
      </c>
    </row>
    <row r="9232" spans="1:3" ht="15" customHeight="1" x14ac:dyDescent="0.25">
      <c r="A9232" s="216">
        <v>45770</v>
      </c>
      <c r="B9232" s="217" t="s">
        <v>58</v>
      </c>
      <c r="C9232" s="218">
        <v>1.7078</v>
      </c>
    </row>
    <row r="9233" spans="1:3" ht="15" customHeight="1" x14ac:dyDescent="0.25">
      <c r="A9233" s="216">
        <v>45771</v>
      </c>
      <c r="B9233" s="217" t="s">
        <v>58</v>
      </c>
      <c r="C9233" s="218">
        <v>1.7142999999999999</v>
      </c>
    </row>
    <row r="9234" spans="1:3" ht="15" customHeight="1" x14ac:dyDescent="0.25">
      <c r="A9234" s="216">
        <v>45772</v>
      </c>
      <c r="B9234" s="217" t="s">
        <v>58</v>
      </c>
      <c r="C9234" s="218">
        <v>1.7338</v>
      </c>
    </row>
    <row r="9235" spans="1:3" ht="15" customHeight="1" x14ac:dyDescent="0.25">
      <c r="A9235" s="216">
        <v>45775</v>
      </c>
      <c r="B9235" s="217" t="s">
        <v>58</v>
      </c>
      <c r="C9235" s="218">
        <v>1.7402</v>
      </c>
    </row>
    <row r="9236" spans="1:3" ht="15" customHeight="1" x14ac:dyDescent="0.25">
      <c r="A9236" s="216">
        <v>45776</v>
      </c>
      <c r="B9236" s="217" t="s">
        <v>58</v>
      </c>
      <c r="C9236" s="218">
        <v>1.7466999999999999</v>
      </c>
    </row>
    <row r="9237" spans="1:3" ht="15" customHeight="1" x14ac:dyDescent="0.25">
      <c r="A9237" s="216">
        <v>45777</v>
      </c>
      <c r="B9237" s="217" t="s">
        <v>58</v>
      </c>
      <c r="C9237" s="218">
        <v>1.7596000000000001</v>
      </c>
    </row>
    <row r="9238" spans="1:3" ht="15" customHeight="1" x14ac:dyDescent="0.25">
      <c r="A9238" s="216">
        <v>45779</v>
      </c>
      <c r="B9238" s="217" t="s">
        <v>58</v>
      </c>
      <c r="C9238" s="218">
        <v>1.7787999999999999</v>
      </c>
    </row>
    <row r="9239" spans="1:3" ht="15" customHeight="1" x14ac:dyDescent="0.25">
      <c r="A9239" s="216">
        <v>45782</v>
      </c>
      <c r="B9239" s="217" t="s">
        <v>58</v>
      </c>
      <c r="C9239" s="218">
        <v>1.7851999999999999</v>
      </c>
    </row>
    <row r="9240" spans="1:3" ht="15" customHeight="1" x14ac:dyDescent="0.25">
      <c r="A9240" s="216">
        <v>45783</v>
      </c>
      <c r="B9240" s="217" t="s">
        <v>58</v>
      </c>
      <c r="C9240" s="218">
        <v>1.7916000000000001</v>
      </c>
    </row>
    <row r="9241" spans="1:3" ht="15" customHeight="1" x14ac:dyDescent="0.25">
      <c r="A9241" s="216">
        <v>45784</v>
      </c>
      <c r="B9241" s="217" t="s">
        <v>58</v>
      </c>
      <c r="C9241" s="218">
        <v>1.798</v>
      </c>
    </row>
    <row r="9242" spans="1:3" ht="15" customHeight="1" x14ac:dyDescent="0.25">
      <c r="A9242" s="216">
        <v>45785</v>
      </c>
      <c r="B9242" s="217" t="s">
        <v>58</v>
      </c>
      <c r="C9242" s="218">
        <v>1.8044</v>
      </c>
    </row>
    <row r="9243" spans="1:3" ht="15" customHeight="1" x14ac:dyDescent="0.25">
      <c r="A9243" s="216">
        <v>45786</v>
      </c>
      <c r="B9243" s="217" t="s">
        <v>58</v>
      </c>
      <c r="C9243" s="218">
        <v>1.8233999999999999</v>
      </c>
    </row>
    <row r="9244" spans="1:3" ht="15" customHeight="1" x14ac:dyDescent="0.25">
      <c r="A9244" s="216">
        <v>45789</v>
      </c>
      <c r="B9244" s="217" t="s">
        <v>58</v>
      </c>
      <c r="C9244" s="218">
        <v>1.8297000000000001</v>
      </c>
    </row>
    <row r="9245" spans="1:3" ht="15" customHeight="1" x14ac:dyDescent="0.25">
      <c r="A9245" s="216">
        <v>45790</v>
      </c>
      <c r="B9245" s="217" t="s">
        <v>58</v>
      </c>
      <c r="C9245" s="218">
        <v>1.8361000000000001</v>
      </c>
    </row>
    <row r="9246" spans="1:3" ht="15" customHeight="1" x14ac:dyDescent="0.25">
      <c r="A9246" s="216">
        <v>45791</v>
      </c>
      <c r="B9246" s="217" t="s">
        <v>58</v>
      </c>
      <c r="C9246" s="218">
        <v>1.8424</v>
      </c>
    </row>
    <row r="9247" spans="1:3" ht="15" customHeight="1" x14ac:dyDescent="0.25">
      <c r="A9247" s="216">
        <v>45792</v>
      </c>
      <c r="B9247" s="217" t="s">
        <v>58</v>
      </c>
      <c r="C9247" s="218">
        <v>1.8487</v>
      </c>
    </row>
    <row r="9248" spans="1:3" ht="15" customHeight="1" x14ac:dyDescent="0.25">
      <c r="A9248" s="216">
        <v>45793</v>
      </c>
      <c r="B9248" s="217" t="s">
        <v>58</v>
      </c>
      <c r="C9248" s="218">
        <v>1.8675999999999999</v>
      </c>
    </row>
    <row r="9249" spans="1:3" ht="15" customHeight="1" x14ac:dyDescent="0.25">
      <c r="A9249" s="216">
        <v>45796</v>
      </c>
      <c r="B9249" s="217" t="s">
        <v>58</v>
      </c>
      <c r="C9249" s="218">
        <v>1.8738999999999999</v>
      </c>
    </row>
    <row r="9250" spans="1:3" ht="15" customHeight="1" x14ac:dyDescent="0.25">
      <c r="A9250" s="216">
        <v>45797</v>
      </c>
      <c r="B9250" s="217" t="s">
        <v>58</v>
      </c>
      <c r="C9250" s="218">
        <v>1.8802000000000001</v>
      </c>
    </row>
    <row r="9251" spans="1:3" ht="15" customHeight="1" x14ac:dyDescent="0.25">
      <c r="A9251" s="216">
        <v>45798</v>
      </c>
      <c r="B9251" s="217" t="s">
        <v>58</v>
      </c>
      <c r="C9251" s="218">
        <v>1.8866000000000001</v>
      </c>
    </row>
    <row r="9252" spans="1:3" ht="15" customHeight="1" x14ac:dyDescent="0.25">
      <c r="A9252" s="216">
        <v>45799</v>
      </c>
      <c r="B9252" s="217" t="s">
        <v>58</v>
      </c>
      <c r="C9252" s="218">
        <v>1.8929</v>
      </c>
    </row>
    <row r="9253" spans="1:3" ht="15" customHeight="1" x14ac:dyDescent="0.25">
      <c r="A9253" s="216">
        <v>45800</v>
      </c>
      <c r="B9253" s="217" t="s">
        <v>58</v>
      </c>
      <c r="C9253" s="218">
        <v>1.9117</v>
      </c>
    </row>
    <row r="9254" spans="1:3" ht="15" customHeight="1" x14ac:dyDescent="0.25">
      <c r="A9254" s="216">
        <v>45803</v>
      </c>
      <c r="B9254" s="217" t="s">
        <v>58</v>
      </c>
      <c r="C9254" s="218">
        <v>1.9179999999999999</v>
      </c>
    </row>
    <row r="9255" spans="1:3" ht="15" customHeight="1" x14ac:dyDescent="0.25">
      <c r="A9255" s="216">
        <v>45804</v>
      </c>
      <c r="B9255" s="217" t="s">
        <v>58</v>
      </c>
      <c r="C9255" s="218">
        <v>1.9242999999999999</v>
      </c>
    </row>
    <row r="9256" spans="1:3" ht="15" customHeight="1" x14ac:dyDescent="0.25">
      <c r="A9256" s="216">
        <v>45805</v>
      </c>
      <c r="B9256" s="217" t="s">
        <v>58</v>
      </c>
      <c r="C9256" s="218">
        <v>1.9306000000000001</v>
      </c>
    </row>
    <row r="9257" spans="1:3" ht="15" customHeight="1" x14ac:dyDescent="0.25">
      <c r="A9257" s="216">
        <v>45806</v>
      </c>
      <c r="B9257" s="217" t="s">
        <v>58</v>
      </c>
      <c r="C9257" s="218">
        <v>1.9368000000000001</v>
      </c>
    </row>
    <row r="9258" spans="1:3" ht="15" customHeight="1" x14ac:dyDescent="0.25">
      <c r="A9258" s="216">
        <v>45807</v>
      </c>
      <c r="B9258" s="217" t="s">
        <v>58</v>
      </c>
      <c r="C9258" s="218">
        <v>1.9556</v>
      </c>
    </row>
    <row r="9259" spans="1:3" ht="15" customHeight="1" x14ac:dyDescent="0.25">
      <c r="A9259" s="216">
        <v>45810</v>
      </c>
      <c r="B9259" s="217" t="s">
        <v>58</v>
      </c>
      <c r="C9259" s="218">
        <v>1.9618</v>
      </c>
    </row>
    <row r="9260" spans="1:3" ht="15" customHeight="1" x14ac:dyDescent="0.25">
      <c r="A9260" s="216">
        <v>45811</v>
      </c>
      <c r="B9260" s="217" t="s">
        <v>58</v>
      </c>
      <c r="C9260" s="218">
        <v>1.9681</v>
      </c>
    </row>
    <row r="9261" spans="1:3" ht="15" customHeight="1" x14ac:dyDescent="0.25">
      <c r="A9261" s="216">
        <v>45812</v>
      </c>
      <c r="B9261" s="217" t="s">
        <v>58</v>
      </c>
      <c r="C9261" s="218">
        <v>1.9743999999999999</v>
      </c>
    </row>
    <row r="9262" spans="1:3" ht="15" customHeight="1" x14ac:dyDescent="0.25">
      <c r="A9262" s="216">
        <v>45813</v>
      </c>
      <c r="B9262" s="217" t="s">
        <v>58</v>
      </c>
      <c r="C9262" s="218">
        <v>1.9805999999999999</v>
      </c>
    </row>
    <row r="9263" spans="1:3" ht="15" customHeight="1" x14ac:dyDescent="0.25">
      <c r="A9263" s="216">
        <v>45814</v>
      </c>
      <c r="B9263" s="217" t="s">
        <v>58</v>
      </c>
      <c r="C9263" s="218">
        <v>1.9993000000000001</v>
      </c>
    </row>
    <row r="9264" spans="1:3" ht="15" customHeight="1" x14ac:dyDescent="0.25">
      <c r="A9264" s="216">
        <v>45817</v>
      </c>
      <c r="B9264" s="217" t="s">
        <v>58</v>
      </c>
      <c r="C9264" s="218">
        <v>2.0055999999999998</v>
      </c>
    </row>
    <row r="9265" spans="1:3" ht="15" customHeight="1" x14ac:dyDescent="0.25">
      <c r="A9265" s="216">
        <v>45818</v>
      </c>
      <c r="B9265" s="217" t="s">
        <v>58</v>
      </c>
      <c r="C9265" s="218">
        <v>2.0118</v>
      </c>
    </row>
    <row r="9266" spans="1:3" ht="15" customHeight="1" x14ac:dyDescent="0.25">
      <c r="A9266" s="216">
        <v>45819</v>
      </c>
      <c r="B9266" s="217" t="s">
        <v>58</v>
      </c>
      <c r="C9266" s="218">
        <v>2.0175999999999998</v>
      </c>
    </row>
    <row r="9267" spans="1:3" ht="15" customHeight="1" x14ac:dyDescent="0.25">
      <c r="A9267" s="216">
        <v>45820</v>
      </c>
      <c r="B9267" s="217" t="s">
        <v>58</v>
      </c>
      <c r="C9267" s="218">
        <v>2.0232999999999999</v>
      </c>
    </row>
    <row r="9268" spans="1:3" ht="15" customHeight="1" x14ac:dyDescent="0.25">
      <c r="A9268" s="216">
        <v>45821</v>
      </c>
      <c r="B9268" s="217" t="s">
        <v>58</v>
      </c>
      <c r="C9268" s="218">
        <v>2.0406</v>
      </c>
    </row>
    <row r="9269" spans="1:3" ht="15" customHeight="1" x14ac:dyDescent="0.25">
      <c r="A9269" s="216">
        <v>45824</v>
      </c>
      <c r="B9269" s="217" t="s">
        <v>58</v>
      </c>
      <c r="C9269" s="218">
        <v>2.0464000000000002</v>
      </c>
    </row>
    <row r="9270" spans="1:3" ht="15" customHeight="1" x14ac:dyDescent="0.25">
      <c r="A9270" s="216">
        <v>45825</v>
      </c>
      <c r="B9270" s="217" t="s">
        <v>58</v>
      </c>
      <c r="C9270" s="218">
        <v>2.0520999999999998</v>
      </c>
    </row>
    <row r="9271" spans="1:3" ht="15" customHeight="1" x14ac:dyDescent="0.25">
      <c r="A9271" s="216">
        <v>45826</v>
      </c>
      <c r="B9271" s="217" t="s">
        <v>58</v>
      </c>
      <c r="C9271" s="218">
        <v>2.0579000000000001</v>
      </c>
    </row>
    <row r="9272" spans="1:3" ht="15" customHeight="1" x14ac:dyDescent="0.25">
      <c r="A9272" s="216">
        <v>45827</v>
      </c>
      <c r="B9272" s="217" t="s">
        <v>58</v>
      </c>
      <c r="C9272" s="218">
        <v>2.0636999999999999</v>
      </c>
    </row>
    <row r="9273" spans="1:3" ht="15" customHeight="1" x14ac:dyDescent="0.25">
      <c r="A9273" s="216">
        <v>45828</v>
      </c>
      <c r="B9273" s="217" t="s">
        <v>58</v>
      </c>
      <c r="C9273" s="218">
        <v>2.081</v>
      </c>
    </row>
    <row r="9274" spans="1:3" ht="15" customHeight="1" x14ac:dyDescent="0.25">
      <c r="A9274" s="216">
        <v>45831</v>
      </c>
      <c r="B9274" s="217" t="s">
        <v>58</v>
      </c>
      <c r="C9274" s="218">
        <v>2.0867</v>
      </c>
    </row>
    <row r="9275" spans="1:3" ht="15" customHeight="1" x14ac:dyDescent="0.25">
      <c r="A9275" s="216">
        <v>45832</v>
      </c>
      <c r="B9275" s="217" t="s">
        <v>58</v>
      </c>
      <c r="C9275" s="218">
        <v>2.0924999999999998</v>
      </c>
    </row>
    <row r="9276" spans="1:3" ht="15" customHeight="1" x14ac:dyDescent="0.25">
      <c r="A9276" s="216">
        <v>45833</v>
      </c>
      <c r="B9276" s="217" t="s">
        <v>58</v>
      </c>
      <c r="C9276" s="218">
        <v>2.0981999999999998</v>
      </c>
    </row>
    <row r="9277" spans="1:3" ht="15" customHeight="1" x14ac:dyDescent="0.25">
      <c r="A9277" s="216">
        <v>45834</v>
      </c>
      <c r="B9277" s="217" t="s">
        <v>58</v>
      </c>
      <c r="C9277" s="218">
        <v>2.1040000000000001</v>
      </c>
    </row>
    <row r="9278" spans="1:3" ht="15" customHeight="1" x14ac:dyDescent="0.25">
      <c r="A9278" s="216">
        <v>45835</v>
      </c>
      <c r="B9278" s="217" t="s">
        <v>58</v>
      </c>
      <c r="C9278" s="218">
        <v>2.1213000000000002</v>
      </c>
    </row>
    <row r="9279" spans="1:3" ht="15" customHeight="1" x14ac:dyDescent="0.25">
      <c r="A9279" s="216">
        <v>45838</v>
      </c>
      <c r="B9279" s="217" t="s">
        <v>58</v>
      </c>
      <c r="C9279" s="218">
        <v>2.1269999999999998</v>
      </c>
    </row>
    <row r="9280" spans="1:3" ht="15" customHeight="1" x14ac:dyDescent="0.25">
      <c r="A9280" s="216">
        <v>45839</v>
      </c>
      <c r="B9280" s="217" t="s">
        <v>58</v>
      </c>
      <c r="C9280" s="218">
        <v>2.1328</v>
      </c>
    </row>
    <row r="9281" spans="1:3" ht="15" customHeight="1" x14ac:dyDescent="0.25">
      <c r="A9281" s="216">
        <v>45840</v>
      </c>
      <c r="B9281" s="217" t="s">
        <v>58</v>
      </c>
      <c r="C9281" s="218">
        <v>2.1385999999999998</v>
      </c>
    </row>
    <row r="9282" spans="1:3" ht="15" customHeight="1" x14ac:dyDescent="0.25">
      <c r="A9282" s="216">
        <v>45841</v>
      </c>
      <c r="B9282" s="217" t="s">
        <v>58</v>
      </c>
      <c r="C9282" s="218">
        <v>2.1442999999999999</v>
      </c>
    </row>
    <row r="9283" spans="1:3" ht="15" customHeight="1" x14ac:dyDescent="0.25">
      <c r="A9283" s="216">
        <v>45842</v>
      </c>
      <c r="B9283" s="217" t="s">
        <v>58</v>
      </c>
      <c r="C9283" s="218">
        <v>2.1615000000000002</v>
      </c>
    </row>
    <row r="9284" spans="1:3" ht="15" customHeight="1" x14ac:dyDescent="0.25">
      <c r="A9284" s="216">
        <v>45845</v>
      </c>
      <c r="B9284" s="217" t="s">
        <v>58</v>
      </c>
      <c r="C9284" s="218">
        <v>2.1673</v>
      </c>
    </row>
    <row r="9285" spans="1:3" ht="15" customHeight="1" x14ac:dyDescent="0.25">
      <c r="A9285" s="216">
        <v>45846</v>
      </c>
      <c r="B9285" s="217" t="s">
        <v>58</v>
      </c>
      <c r="C9285" s="218">
        <v>2.173</v>
      </c>
    </row>
    <row r="9286" spans="1:3" ht="15" customHeight="1" x14ac:dyDescent="0.25">
      <c r="A9286" s="216">
        <v>45847</v>
      </c>
      <c r="B9286" s="217" t="s">
        <v>58</v>
      </c>
      <c r="C9286" s="218">
        <v>2.1787000000000001</v>
      </c>
    </row>
    <row r="9287" spans="1:3" ht="15" customHeight="1" x14ac:dyDescent="0.25">
      <c r="A9287" s="216">
        <v>45848</v>
      </c>
      <c r="B9287" s="217" t="s">
        <v>58</v>
      </c>
      <c r="C9287" s="218">
        <v>2.1844999999999999</v>
      </c>
    </row>
    <row r="9288" spans="1:3" ht="15" customHeight="1" x14ac:dyDescent="0.25">
      <c r="A9288" s="216">
        <v>45849</v>
      </c>
      <c r="B9288" s="217" t="s">
        <v>58</v>
      </c>
      <c r="C9288" s="218">
        <v>2.2017000000000002</v>
      </c>
    </row>
    <row r="9289" spans="1:3" ht="15" customHeight="1" x14ac:dyDescent="0.25">
      <c r="A9289" s="216">
        <v>45852</v>
      </c>
      <c r="B9289" s="217" t="s">
        <v>58</v>
      </c>
      <c r="C9289" s="218">
        <v>2.2073999999999998</v>
      </c>
    </row>
    <row r="9290" spans="1:3" ht="15" customHeight="1" x14ac:dyDescent="0.25">
      <c r="A9290" s="216">
        <v>45853</v>
      </c>
      <c r="B9290" s="217" t="s">
        <v>58</v>
      </c>
      <c r="C9290" s="218">
        <v>2.2132000000000001</v>
      </c>
    </row>
    <row r="9291" spans="1:3" ht="15" customHeight="1" x14ac:dyDescent="0.25">
      <c r="A9291" s="216">
        <v>45854</v>
      </c>
      <c r="B9291" s="217" t="s">
        <v>58</v>
      </c>
      <c r="C9291" s="218">
        <v>2.2189000000000001</v>
      </c>
    </row>
    <row r="9292" spans="1:3" ht="15" customHeight="1" x14ac:dyDescent="0.25">
      <c r="A9292" s="216">
        <v>45855</v>
      </c>
      <c r="B9292" s="217" t="s">
        <v>58</v>
      </c>
      <c r="C9292" s="218">
        <v>2.2246000000000001</v>
      </c>
    </row>
    <row r="9293" spans="1:3" ht="15" customHeight="1" x14ac:dyDescent="0.25">
      <c r="A9293" s="216">
        <v>45856</v>
      </c>
      <c r="B9293" s="217" t="s">
        <v>58</v>
      </c>
      <c r="C9293" s="218">
        <v>2.2418</v>
      </c>
    </row>
    <row r="9294" spans="1:3" ht="15" customHeight="1" x14ac:dyDescent="0.25">
      <c r="A9294" s="216">
        <v>45859</v>
      </c>
      <c r="B9294" s="217" t="s">
        <v>58</v>
      </c>
      <c r="C9294" s="218">
        <v>2.2475999999999998</v>
      </c>
    </row>
    <row r="9295" spans="1:3" ht="15" customHeight="1" x14ac:dyDescent="0.25">
      <c r="A9295" s="216">
        <v>45860</v>
      </c>
      <c r="B9295" s="217" t="s">
        <v>58</v>
      </c>
      <c r="C9295" s="218">
        <v>2.2532999999999999</v>
      </c>
    </row>
    <row r="9296" spans="1:3" ht="15" customHeight="1" x14ac:dyDescent="0.25">
      <c r="A9296" s="216">
        <v>45861</v>
      </c>
      <c r="B9296" s="217" t="s">
        <v>58</v>
      </c>
      <c r="C9296" s="218">
        <v>2.2589999999999999</v>
      </c>
    </row>
    <row r="9297" spans="1:3" ht="15" customHeight="1" x14ac:dyDescent="0.25">
      <c r="A9297" s="216">
        <v>45862</v>
      </c>
      <c r="B9297" s="217" t="s">
        <v>58</v>
      </c>
      <c r="C9297" s="218">
        <v>2.2646999999999999</v>
      </c>
    </row>
    <row r="9298" spans="1:3" ht="15" customHeight="1" x14ac:dyDescent="0.25">
      <c r="A9298" s="216">
        <v>45863</v>
      </c>
      <c r="B9298" s="217" t="s">
        <v>58</v>
      </c>
      <c r="C9298" s="218">
        <v>2.2818999999999998</v>
      </c>
    </row>
    <row r="9299" spans="1:3" ht="15" customHeight="1" x14ac:dyDescent="0.25">
      <c r="A9299" s="216">
        <v>45866</v>
      </c>
      <c r="B9299" s="217" t="s">
        <v>58</v>
      </c>
      <c r="C9299" s="218">
        <v>2.2875999999999999</v>
      </c>
    </row>
    <row r="9300" spans="1:3" ht="15" customHeight="1" x14ac:dyDescent="0.25">
      <c r="A9300" s="216">
        <v>45867</v>
      </c>
      <c r="B9300" s="217" t="s">
        <v>58</v>
      </c>
      <c r="C9300" s="218">
        <v>2.2932999999999999</v>
      </c>
    </row>
    <row r="9301" spans="1:3" ht="15" customHeight="1" x14ac:dyDescent="0.25">
      <c r="A9301" s="216">
        <v>45868</v>
      </c>
      <c r="B9301" s="217" t="s">
        <v>58</v>
      </c>
      <c r="C9301" s="218">
        <v>2.2989999999999999</v>
      </c>
    </row>
    <row r="9302" spans="1:3" ht="15" customHeight="1" x14ac:dyDescent="0.25">
      <c r="A9302" s="216">
        <v>45869</v>
      </c>
      <c r="B9302" s="217" t="s">
        <v>58</v>
      </c>
      <c r="C9302" s="218">
        <v>2.3047</v>
      </c>
    </row>
    <row r="9303" spans="1:3" ht="15" customHeight="1" x14ac:dyDescent="0.25">
      <c r="A9303" s="216">
        <v>45870</v>
      </c>
      <c r="B9303" s="217" t="s">
        <v>58</v>
      </c>
      <c r="C9303" s="218">
        <v>2.3218000000000001</v>
      </c>
    </row>
    <row r="9304" spans="1:3" ht="15" customHeight="1" x14ac:dyDescent="0.25">
      <c r="A9304" s="216">
        <v>45873</v>
      </c>
      <c r="B9304" s="217" t="s">
        <v>58</v>
      </c>
      <c r="C9304" s="218">
        <v>2.3275999999999999</v>
      </c>
    </row>
    <row r="9305" spans="1:3" ht="15" customHeight="1" x14ac:dyDescent="0.25">
      <c r="A9305" s="216">
        <v>45874</v>
      </c>
      <c r="B9305" s="217" t="s">
        <v>58</v>
      </c>
      <c r="C9305" s="218">
        <v>2.3332999999999999</v>
      </c>
    </row>
    <row r="9306" spans="1:3" ht="15" customHeight="1" x14ac:dyDescent="0.25">
      <c r="A9306" s="216">
        <v>45875</v>
      </c>
      <c r="B9306" s="217" t="s">
        <v>58</v>
      </c>
      <c r="C9306" s="218">
        <v>2.339</v>
      </c>
    </row>
    <row r="9307" spans="1:3" ht="15" customHeight="1" x14ac:dyDescent="0.25">
      <c r="A9307" s="216">
        <v>45876</v>
      </c>
      <c r="B9307" s="217" t="s">
        <v>58</v>
      </c>
      <c r="C9307" s="218">
        <v>2.3447</v>
      </c>
    </row>
    <row r="9308" spans="1:3" ht="15" customHeight="1" x14ac:dyDescent="0.25">
      <c r="A9308" s="216">
        <v>45877</v>
      </c>
      <c r="B9308" s="217" t="s">
        <v>58</v>
      </c>
      <c r="C9308" s="218">
        <v>2.3616999999999999</v>
      </c>
    </row>
    <row r="9309" spans="1:3" ht="15" customHeight="1" x14ac:dyDescent="0.25">
      <c r="A9309" s="216">
        <v>45880</v>
      </c>
      <c r="B9309" s="217" t="s">
        <v>58</v>
      </c>
      <c r="C9309" s="218">
        <v>2.3673999999999999</v>
      </c>
    </row>
    <row r="9310" spans="1:3" ht="15" customHeight="1" x14ac:dyDescent="0.25">
      <c r="A9310" s="216">
        <v>45881</v>
      </c>
      <c r="B9310" s="217" t="s">
        <v>58</v>
      </c>
      <c r="C9310" s="218">
        <v>2.3731</v>
      </c>
    </row>
    <row r="9311" spans="1:3" ht="15" customHeight="1" x14ac:dyDescent="0.25">
      <c r="A9311" s="216">
        <v>45882</v>
      </c>
      <c r="B9311" s="217" t="s">
        <v>58</v>
      </c>
      <c r="C9311" s="218">
        <v>2.3788</v>
      </c>
    </row>
    <row r="9312" spans="1:3" ht="15" customHeight="1" x14ac:dyDescent="0.25">
      <c r="A9312" s="216">
        <v>45883</v>
      </c>
      <c r="B9312" s="217" t="s">
        <v>58</v>
      </c>
      <c r="C9312" s="218">
        <v>2.3845000000000001</v>
      </c>
    </row>
    <row r="9313" spans="1:3" ht="15" customHeight="1" x14ac:dyDescent="0.25">
      <c r="A9313" s="216">
        <v>45884</v>
      </c>
      <c r="B9313" s="217" t="s">
        <v>58</v>
      </c>
      <c r="C9313" s="218">
        <v>2.4016000000000002</v>
      </c>
    </row>
    <row r="9314" spans="1:3" ht="15" customHeight="1" x14ac:dyDescent="0.25">
      <c r="A9314" s="216">
        <v>45887</v>
      </c>
      <c r="B9314" s="217" t="s">
        <v>58</v>
      </c>
      <c r="C9314" s="218">
        <v>2.4073000000000002</v>
      </c>
    </row>
    <row r="9315" spans="1:3" ht="15" customHeight="1" x14ac:dyDescent="0.25">
      <c r="A9315" s="216">
        <v>45888</v>
      </c>
      <c r="B9315" s="217" t="s">
        <v>58</v>
      </c>
      <c r="C9315" s="218">
        <v>2.4131</v>
      </c>
    </row>
    <row r="9316" spans="1:3" ht="15" customHeight="1" x14ac:dyDescent="0.25">
      <c r="A9316" s="216">
        <v>45889</v>
      </c>
      <c r="B9316" s="217" t="s">
        <v>58</v>
      </c>
      <c r="C9316" s="218">
        <v>2.4188000000000001</v>
      </c>
    </row>
    <row r="9317" spans="1:3" ht="15" customHeight="1" x14ac:dyDescent="0.25">
      <c r="A9317" s="216">
        <v>45890</v>
      </c>
      <c r="B9317" s="217" t="s">
        <v>58</v>
      </c>
      <c r="C9317" s="218">
        <v>2.4245000000000001</v>
      </c>
    </row>
    <row r="9318" spans="1:3" ht="15" customHeight="1" x14ac:dyDescent="0.25">
      <c r="A9318" s="216">
        <v>45891</v>
      </c>
      <c r="B9318" s="217" t="s">
        <v>58</v>
      </c>
      <c r="C9318" s="218">
        <v>2.4417</v>
      </c>
    </row>
    <row r="9319" spans="1:3" ht="15" customHeight="1" x14ac:dyDescent="0.25">
      <c r="A9319" s="216">
        <v>45894</v>
      </c>
      <c r="B9319" s="217" t="s">
        <v>58</v>
      </c>
      <c r="C9319" s="218">
        <v>2.4474</v>
      </c>
    </row>
    <row r="9320" spans="1:3" ht="15" customHeight="1" x14ac:dyDescent="0.25">
      <c r="A9320" s="216">
        <v>45895</v>
      </c>
      <c r="B9320" s="217" t="s">
        <v>58</v>
      </c>
      <c r="C9320" s="218">
        <v>2.4531000000000001</v>
      </c>
    </row>
    <row r="9321" spans="1:3" ht="15" customHeight="1" x14ac:dyDescent="0.25">
      <c r="A9321" s="216">
        <v>45896</v>
      </c>
      <c r="B9321" s="217" t="s">
        <v>58</v>
      </c>
      <c r="C9321" s="218">
        <v>2.4588000000000001</v>
      </c>
    </row>
    <row r="9322" spans="1:3" ht="15" customHeight="1" x14ac:dyDescent="0.25">
      <c r="A9322" s="216">
        <v>45897</v>
      </c>
      <c r="B9322" s="217" t="s">
        <v>58</v>
      </c>
      <c r="C9322" s="218">
        <v>2.4645000000000001</v>
      </c>
    </row>
    <row r="9323" spans="1:3" ht="15" customHeight="1" x14ac:dyDescent="0.25">
      <c r="A9323" s="216">
        <v>45898</v>
      </c>
      <c r="B9323" s="217" t="s">
        <v>58</v>
      </c>
      <c r="C9323" s="218">
        <v>2.4815999999999998</v>
      </c>
    </row>
    <row r="9324" spans="1:3" ht="15" customHeight="1" x14ac:dyDescent="0.25">
      <c r="A9324" s="216">
        <v>45901</v>
      </c>
      <c r="B9324" s="217" t="s">
        <v>58</v>
      </c>
      <c r="C9324" s="218">
        <v>2.4872999999999998</v>
      </c>
    </row>
    <row r="9325" spans="1:3" ht="15" customHeight="1" x14ac:dyDescent="0.25">
      <c r="A9325" s="216">
        <v>45902</v>
      </c>
      <c r="B9325" s="217" t="s">
        <v>58</v>
      </c>
      <c r="C9325" s="218">
        <v>2.4929999999999999</v>
      </c>
    </row>
    <row r="9326" spans="1:3" ht="15" customHeight="1" x14ac:dyDescent="0.25">
      <c r="A9326" s="216">
        <v>45903</v>
      </c>
      <c r="B9326" s="217" t="s">
        <v>58</v>
      </c>
      <c r="C9326" s="218">
        <v>2.4986999999999999</v>
      </c>
    </row>
    <row r="9327" spans="1:3" ht="15" customHeight="1" x14ac:dyDescent="0.25">
      <c r="A9327" s="216">
        <v>45904</v>
      </c>
      <c r="B9327" s="217" t="s">
        <v>58</v>
      </c>
      <c r="C9327" s="218">
        <v>2.5044</v>
      </c>
    </row>
    <row r="9328" spans="1:3" ht="15" customHeight="1" x14ac:dyDescent="0.25">
      <c r="A9328" s="216">
        <v>45905</v>
      </c>
      <c r="B9328" s="217" t="s">
        <v>58</v>
      </c>
      <c r="C9328" s="218">
        <v>2.5213999999999999</v>
      </c>
    </row>
    <row r="9329" spans="1:3" ht="15" customHeight="1" x14ac:dyDescent="0.25">
      <c r="A9329" s="216">
        <v>45908</v>
      </c>
      <c r="B9329" s="217" t="s">
        <v>58</v>
      </c>
      <c r="C9329" s="218">
        <v>2.5270999999999999</v>
      </c>
    </row>
    <row r="9330" spans="1:3" ht="15" customHeight="1" x14ac:dyDescent="0.25">
      <c r="A9330" s="216">
        <v>45909</v>
      </c>
      <c r="B9330" s="217" t="s">
        <v>58</v>
      </c>
      <c r="C9330" s="218">
        <v>2.5327999999999999</v>
      </c>
    </row>
    <row r="9331" spans="1:3" ht="15" customHeight="1" x14ac:dyDescent="0.25">
      <c r="A9331" s="216">
        <v>45910</v>
      </c>
      <c r="B9331" s="217" t="s">
        <v>58</v>
      </c>
      <c r="C9331" s="218">
        <v>2.5385</v>
      </c>
    </row>
    <row r="9332" spans="1:3" ht="15" customHeight="1" x14ac:dyDescent="0.25">
      <c r="A9332" s="216">
        <v>45911</v>
      </c>
      <c r="B9332" s="217" t="s">
        <v>58</v>
      </c>
      <c r="C9332" s="218">
        <v>2.5442</v>
      </c>
    </row>
    <row r="9333" spans="1:3" ht="15" customHeight="1" x14ac:dyDescent="0.25">
      <c r="A9333" s="216">
        <v>45912</v>
      </c>
      <c r="B9333" s="217" t="s">
        <v>58</v>
      </c>
      <c r="C9333" s="218">
        <v>2.5611999999999999</v>
      </c>
    </row>
    <row r="9334" spans="1:3" ht="15" customHeight="1" x14ac:dyDescent="0.25">
      <c r="A9334" s="216">
        <v>45915</v>
      </c>
      <c r="B9334" s="217" t="s">
        <v>58</v>
      </c>
      <c r="C9334" s="218">
        <v>2.5669</v>
      </c>
    </row>
    <row r="9335" spans="1:3" ht="15" customHeight="1" x14ac:dyDescent="0.25">
      <c r="A9335" s="216">
        <v>45916</v>
      </c>
      <c r="B9335" s="217" t="s">
        <v>58</v>
      </c>
      <c r="C9335" s="218">
        <v>2.5726</v>
      </c>
    </row>
    <row r="9336" spans="1:3" ht="15" customHeight="1" x14ac:dyDescent="0.25">
      <c r="A9336" s="216">
        <v>45917</v>
      </c>
      <c r="B9336" s="217" t="s">
        <v>58</v>
      </c>
      <c r="C9336" s="218">
        <v>2.5783</v>
      </c>
    </row>
    <row r="9337" spans="1:3" ht="15" customHeight="1" x14ac:dyDescent="0.25">
      <c r="A9337" s="216">
        <v>45918</v>
      </c>
      <c r="B9337" s="217" t="s">
        <v>58</v>
      </c>
      <c r="C9337" s="218">
        <v>2.5840000000000001</v>
      </c>
    </row>
    <row r="9338" spans="1:3" ht="15" customHeight="1" x14ac:dyDescent="0.25">
      <c r="A9338" s="216">
        <v>45919</v>
      </c>
      <c r="B9338" s="217" t="s">
        <v>58</v>
      </c>
      <c r="C9338" s="218">
        <v>2.6011000000000002</v>
      </c>
    </row>
    <row r="9339" spans="1:3" ht="15" customHeight="1" x14ac:dyDescent="0.25">
      <c r="A9339" s="216">
        <v>45922</v>
      </c>
      <c r="B9339" s="217" t="s">
        <v>58</v>
      </c>
      <c r="C9339" s="218">
        <v>2.6067999999999998</v>
      </c>
    </row>
    <row r="9340" spans="1:3" ht="15" customHeight="1" x14ac:dyDescent="0.25">
      <c r="A9340" s="216">
        <v>45923</v>
      </c>
      <c r="B9340" s="217" t="s">
        <v>58</v>
      </c>
      <c r="C9340" s="218">
        <v>2.6124999999999998</v>
      </c>
    </row>
    <row r="9341" spans="1:3" ht="15" customHeight="1" x14ac:dyDescent="0.25">
      <c r="A9341" s="216">
        <v>45924</v>
      </c>
      <c r="B9341" s="217" t="s">
        <v>58</v>
      </c>
      <c r="C9341" s="218">
        <v>2.6181000000000001</v>
      </c>
    </row>
    <row r="9342" spans="1:3" ht="15" customHeight="1" x14ac:dyDescent="0.25">
      <c r="A9342" s="216">
        <v>45925</v>
      </c>
      <c r="B9342" s="217" t="s">
        <v>58</v>
      </c>
      <c r="C9342" s="218">
        <v>2.6238000000000001</v>
      </c>
    </row>
    <row r="9343" spans="1:3" ht="15" customHeight="1" x14ac:dyDescent="0.25">
      <c r="A9343" s="216">
        <v>45926</v>
      </c>
      <c r="B9343" s="217" t="s">
        <v>58</v>
      </c>
      <c r="C9343" s="218">
        <v>2.6408</v>
      </c>
    </row>
    <row r="9344" spans="1:3" ht="15" customHeight="1" x14ac:dyDescent="0.25">
      <c r="A9344" s="216">
        <v>45929</v>
      </c>
      <c r="B9344" s="217" t="s">
        <v>58</v>
      </c>
      <c r="C9344" s="218">
        <v>2.6463999999999999</v>
      </c>
    </row>
    <row r="9345" spans="1:3" ht="15" customHeight="1" x14ac:dyDescent="0.25">
      <c r="A9345" s="216">
        <v>45930</v>
      </c>
      <c r="B9345" s="217" t="s">
        <v>58</v>
      </c>
      <c r="C9345" s="218">
        <v>2.6520999999999999</v>
      </c>
    </row>
    <row r="9346" spans="1:3" ht="15" customHeight="1" x14ac:dyDescent="0.25">
      <c r="A9346" s="216">
        <v>45566</v>
      </c>
      <c r="B9346" s="217" t="s">
        <v>52</v>
      </c>
      <c r="C9346" s="218">
        <v>9.1600000000000001E-2</v>
      </c>
    </row>
    <row r="9347" spans="1:3" ht="15" customHeight="1" x14ac:dyDescent="0.25">
      <c r="A9347" s="216">
        <v>45567</v>
      </c>
      <c r="B9347" s="217" t="s">
        <v>52</v>
      </c>
      <c r="C9347" s="218">
        <v>0.1832</v>
      </c>
    </row>
    <row r="9348" spans="1:3" ht="15" customHeight="1" x14ac:dyDescent="0.25">
      <c r="A9348" s="216">
        <v>45568</v>
      </c>
      <c r="B9348" s="217" t="s">
        <v>52</v>
      </c>
      <c r="C9348" s="218">
        <v>0.27429999999999999</v>
      </c>
    </row>
    <row r="9349" spans="1:3" ht="15" customHeight="1" x14ac:dyDescent="0.25">
      <c r="A9349" s="216">
        <v>45569</v>
      </c>
      <c r="B9349" s="217" t="s">
        <v>52</v>
      </c>
      <c r="C9349" s="218">
        <v>0.54649999999999999</v>
      </c>
    </row>
    <row r="9350" spans="1:3" ht="15" customHeight="1" x14ac:dyDescent="0.25">
      <c r="A9350" s="216">
        <v>45572</v>
      </c>
      <c r="B9350" s="217" t="s">
        <v>52</v>
      </c>
      <c r="C9350" s="218">
        <v>0.63729999999999998</v>
      </c>
    </row>
    <row r="9351" spans="1:3" ht="15" customHeight="1" x14ac:dyDescent="0.25">
      <c r="A9351" s="216">
        <v>45573</v>
      </c>
      <c r="B9351" s="217" t="s">
        <v>52</v>
      </c>
      <c r="C9351" s="218">
        <v>0.72809999999999997</v>
      </c>
    </row>
    <row r="9352" spans="1:3" ht="15" customHeight="1" x14ac:dyDescent="0.25">
      <c r="A9352" s="216">
        <v>45574</v>
      </c>
      <c r="B9352" s="217" t="s">
        <v>52</v>
      </c>
      <c r="C9352" s="218">
        <v>0.81879999999999997</v>
      </c>
    </row>
    <row r="9353" spans="1:3" ht="15" customHeight="1" x14ac:dyDescent="0.25">
      <c r="A9353" s="216">
        <v>45575</v>
      </c>
      <c r="B9353" s="217" t="s">
        <v>52</v>
      </c>
      <c r="C9353" s="218">
        <v>0.90949999999999998</v>
      </c>
    </row>
    <row r="9354" spans="1:3" ht="15" customHeight="1" x14ac:dyDescent="0.25">
      <c r="A9354" s="216">
        <v>45576</v>
      </c>
      <c r="B9354" s="217" t="s">
        <v>52</v>
      </c>
      <c r="C9354" s="218">
        <v>1.1817</v>
      </c>
    </row>
    <row r="9355" spans="1:3" ht="15" customHeight="1" x14ac:dyDescent="0.25">
      <c r="A9355" s="216">
        <v>45579</v>
      </c>
      <c r="B9355" s="217" t="s">
        <v>52</v>
      </c>
      <c r="C9355" s="218">
        <v>1.2724</v>
      </c>
    </row>
    <row r="9356" spans="1:3" ht="15" customHeight="1" x14ac:dyDescent="0.25">
      <c r="A9356" s="216">
        <v>45580</v>
      </c>
      <c r="B9356" s="217" t="s">
        <v>52</v>
      </c>
      <c r="C9356" s="218">
        <v>1.3632</v>
      </c>
    </row>
    <row r="9357" spans="1:3" ht="15" customHeight="1" x14ac:dyDescent="0.25">
      <c r="A9357" s="216">
        <v>45581</v>
      </c>
      <c r="B9357" s="217" t="s">
        <v>52</v>
      </c>
      <c r="C9357" s="218">
        <v>1.4536</v>
      </c>
    </row>
    <row r="9358" spans="1:3" ht="15" customHeight="1" x14ac:dyDescent="0.25">
      <c r="A9358" s="216">
        <v>45582</v>
      </c>
      <c r="B9358" s="217" t="s">
        <v>52</v>
      </c>
      <c r="C9358" s="218">
        <v>1.5439000000000001</v>
      </c>
    </row>
    <row r="9359" spans="1:3" ht="15" customHeight="1" x14ac:dyDescent="0.25">
      <c r="A9359" s="216">
        <v>45583</v>
      </c>
      <c r="B9359" s="217" t="s">
        <v>52</v>
      </c>
      <c r="C9359" s="218">
        <v>1.8149</v>
      </c>
    </row>
    <row r="9360" spans="1:3" ht="15" customHeight="1" x14ac:dyDescent="0.25">
      <c r="A9360" s="216">
        <v>45586</v>
      </c>
      <c r="B9360" s="217" t="s">
        <v>52</v>
      </c>
      <c r="C9360" s="218">
        <v>1.9053</v>
      </c>
    </row>
    <row r="9361" spans="1:3" ht="15" customHeight="1" x14ac:dyDescent="0.25">
      <c r="A9361" s="216">
        <v>45587</v>
      </c>
      <c r="B9361" s="217" t="s">
        <v>52</v>
      </c>
      <c r="C9361" s="218">
        <v>1.9956</v>
      </c>
    </row>
    <row r="9362" spans="1:3" ht="15" customHeight="1" x14ac:dyDescent="0.25">
      <c r="A9362" s="216">
        <v>45588</v>
      </c>
      <c r="B9362" s="217" t="s">
        <v>52</v>
      </c>
      <c r="C9362" s="218">
        <v>2.0813000000000001</v>
      </c>
    </row>
    <row r="9363" spans="1:3" ht="15" customHeight="1" x14ac:dyDescent="0.25">
      <c r="A9363" s="216">
        <v>45589</v>
      </c>
      <c r="B9363" s="217" t="s">
        <v>52</v>
      </c>
      <c r="C9363" s="218">
        <v>2.1669999999999998</v>
      </c>
    </row>
    <row r="9364" spans="1:3" ht="15" customHeight="1" x14ac:dyDescent="0.25">
      <c r="A9364" s="216">
        <v>45590</v>
      </c>
      <c r="B9364" s="217" t="s">
        <v>52</v>
      </c>
      <c r="C9364" s="218">
        <v>2.4241000000000001</v>
      </c>
    </row>
    <row r="9365" spans="1:3" ht="15" customHeight="1" x14ac:dyDescent="0.25">
      <c r="A9365" s="216">
        <v>45593</v>
      </c>
      <c r="B9365" s="217" t="s">
        <v>52</v>
      </c>
      <c r="C9365" s="218">
        <v>2.5099</v>
      </c>
    </row>
    <row r="9366" spans="1:3" ht="15" customHeight="1" x14ac:dyDescent="0.25">
      <c r="A9366" s="216">
        <v>45594</v>
      </c>
      <c r="B9366" s="217" t="s">
        <v>52</v>
      </c>
      <c r="C9366" s="218">
        <v>2.5956000000000001</v>
      </c>
    </row>
    <row r="9367" spans="1:3" ht="15" customHeight="1" x14ac:dyDescent="0.25">
      <c r="A9367" s="216">
        <v>45595</v>
      </c>
      <c r="B9367" s="217" t="s">
        <v>52</v>
      </c>
      <c r="C9367" s="218">
        <v>2.6812999999999998</v>
      </c>
    </row>
    <row r="9368" spans="1:3" ht="15" customHeight="1" x14ac:dyDescent="0.25">
      <c r="A9368" s="216">
        <v>45596</v>
      </c>
      <c r="B9368" s="217" t="s">
        <v>52</v>
      </c>
      <c r="C9368" s="218">
        <v>2.7665999999999999</v>
      </c>
    </row>
    <row r="9369" spans="1:3" ht="15" customHeight="1" x14ac:dyDescent="0.25">
      <c r="A9369" s="216">
        <v>45597</v>
      </c>
      <c r="B9369" s="217" t="s">
        <v>52</v>
      </c>
      <c r="C9369" s="218">
        <v>3.024</v>
      </c>
    </row>
    <row r="9370" spans="1:3" ht="15" customHeight="1" x14ac:dyDescent="0.25">
      <c r="A9370" s="216">
        <v>45600</v>
      </c>
      <c r="B9370" s="217" t="s">
        <v>52</v>
      </c>
      <c r="C9370" s="218">
        <v>3.1092</v>
      </c>
    </row>
    <row r="9371" spans="1:3" ht="15" customHeight="1" x14ac:dyDescent="0.25">
      <c r="A9371" s="216">
        <v>45601</v>
      </c>
      <c r="B9371" s="217" t="s">
        <v>52</v>
      </c>
      <c r="C9371" s="218">
        <v>3.1943999999999999</v>
      </c>
    </row>
    <row r="9372" spans="1:3" ht="15" customHeight="1" x14ac:dyDescent="0.25">
      <c r="A9372" s="216">
        <v>45602</v>
      </c>
      <c r="B9372" s="217" t="s">
        <v>52</v>
      </c>
      <c r="C9372" s="218">
        <v>3.2795000000000001</v>
      </c>
    </row>
    <row r="9373" spans="1:3" ht="15" customHeight="1" x14ac:dyDescent="0.25">
      <c r="A9373" s="216">
        <v>45603</v>
      </c>
      <c r="B9373" s="217" t="s">
        <v>52</v>
      </c>
      <c r="C9373" s="218">
        <v>3.3645999999999998</v>
      </c>
    </row>
    <row r="9374" spans="1:3" ht="15" customHeight="1" x14ac:dyDescent="0.25">
      <c r="A9374" s="216">
        <v>45604</v>
      </c>
      <c r="B9374" s="217" t="s">
        <v>52</v>
      </c>
      <c r="C9374" s="218">
        <v>3.6194999999999999</v>
      </c>
    </row>
    <row r="9375" spans="1:3" ht="15" customHeight="1" x14ac:dyDescent="0.25">
      <c r="A9375" s="216">
        <v>45607</v>
      </c>
      <c r="B9375" s="217" t="s">
        <v>52</v>
      </c>
      <c r="C9375" s="218">
        <v>3.7044000000000001</v>
      </c>
    </row>
    <row r="9376" spans="1:3" ht="15" customHeight="1" x14ac:dyDescent="0.25">
      <c r="A9376" s="216">
        <v>45608</v>
      </c>
      <c r="B9376" s="217" t="s">
        <v>52</v>
      </c>
      <c r="C9376" s="218">
        <v>3.7894000000000001</v>
      </c>
    </row>
    <row r="9377" spans="1:3" ht="15" customHeight="1" x14ac:dyDescent="0.25">
      <c r="A9377" s="216">
        <v>45609</v>
      </c>
      <c r="B9377" s="217" t="s">
        <v>52</v>
      </c>
      <c r="C9377" s="218">
        <v>3.8744000000000001</v>
      </c>
    </row>
    <row r="9378" spans="1:3" ht="15" customHeight="1" x14ac:dyDescent="0.25">
      <c r="A9378" s="216">
        <v>45610</v>
      </c>
      <c r="B9378" s="217" t="s">
        <v>52</v>
      </c>
      <c r="C9378" s="218">
        <v>3.9580000000000002</v>
      </c>
    </row>
    <row r="9379" spans="1:3" ht="15" customHeight="1" x14ac:dyDescent="0.25">
      <c r="A9379" s="216">
        <v>45611</v>
      </c>
      <c r="B9379" s="217" t="s">
        <v>52</v>
      </c>
      <c r="C9379" s="218">
        <v>4.2087000000000003</v>
      </c>
    </row>
    <row r="9380" spans="1:3" ht="15" customHeight="1" x14ac:dyDescent="0.25">
      <c r="A9380" s="216">
        <v>45614</v>
      </c>
      <c r="B9380" s="217" t="s">
        <v>52</v>
      </c>
      <c r="C9380" s="218">
        <v>4.2922000000000002</v>
      </c>
    </row>
    <row r="9381" spans="1:3" ht="15" customHeight="1" x14ac:dyDescent="0.25">
      <c r="A9381" s="216">
        <v>45615</v>
      </c>
      <c r="B9381" s="217" t="s">
        <v>52</v>
      </c>
      <c r="C9381" s="218">
        <v>4.3757999999999999</v>
      </c>
    </row>
    <row r="9382" spans="1:3" ht="15" customHeight="1" x14ac:dyDescent="0.25">
      <c r="A9382" s="216">
        <v>45616</v>
      </c>
      <c r="B9382" s="217" t="s">
        <v>52</v>
      </c>
      <c r="C9382" s="218">
        <v>4.4592000000000001</v>
      </c>
    </row>
    <row r="9383" spans="1:3" ht="15" customHeight="1" x14ac:dyDescent="0.25">
      <c r="A9383" s="216">
        <v>45617</v>
      </c>
      <c r="B9383" s="217" t="s">
        <v>52</v>
      </c>
      <c r="C9383" s="218">
        <v>4.5423999999999998</v>
      </c>
    </row>
    <row r="9384" spans="1:3" ht="15" customHeight="1" x14ac:dyDescent="0.25">
      <c r="A9384" s="216">
        <v>45618</v>
      </c>
      <c r="B9384" s="217" t="s">
        <v>52</v>
      </c>
      <c r="C9384" s="218">
        <v>4.7914000000000003</v>
      </c>
    </row>
    <row r="9385" spans="1:3" ht="15" customHeight="1" x14ac:dyDescent="0.25">
      <c r="A9385" s="216">
        <v>45621</v>
      </c>
      <c r="B9385" s="217" t="s">
        <v>52</v>
      </c>
      <c r="C9385" s="218">
        <v>4.8743999999999996</v>
      </c>
    </row>
    <row r="9386" spans="1:3" ht="15" customHeight="1" x14ac:dyDescent="0.25">
      <c r="A9386" s="216">
        <v>45622</v>
      </c>
      <c r="B9386" s="217" t="s">
        <v>52</v>
      </c>
      <c r="C9386" s="218">
        <v>4.9574999999999996</v>
      </c>
    </row>
    <row r="9387" spans="1:3" ht="15" customHeight="1" x14ac:dyDescent="0.25">
      <c r="A9387" s="216">
        <v>45623</v>
      </c>
      <c r="B9387" s="217" t="s">
        <v>52</v>
      </c>
      <c r="C9387" s="218">
        <v>5.0406000000000004</v>
      </c>
    </row>
    <row r="9388" spans="1:3" ht="15" customHeight="1" x14ac:dyDescent="0.25">
      <c r="A9388" s="216">
        <v>45624</v>
      </c>
      <c r="B9388" s="217" t="s">
        <v>52</v>
      </c>
      <c r="C9388" s="218">
        <v>5.1237000000000004</v>
      </c>
    </row>
    <row r="9389" spans="1:3" ht="15" customHeight="1" x14ac:dyDescent="0.25">
      <c r="A9389" s="216">
        <v>45625</v>
      </c>
      <c r="B9389" s="217" t="s">
        <v>52</v>
      </c>
      <c r="C9389" s="218">
        <v>5.3731999999999998</v>
      </c>
    </row>
    <row r="9390" spans="1:3" ht="15" customHeight="1" x14ac:dyDescent="0.25">
      <c r="A9390" s="216">
        <v>45628</v>
      </c>
      <c r="B9390" s="217" t="s">
        <v>52</v>
      </c>
      <c r="C9390" s="218">
        <v>5.4562999999999997</v>
      </c>
    </row>
    <row r="9391" spans="1:3" ht="15" customHeight="1" x14ac:dyDescent="0.25">
      <c r="A9391" s="216">
        <v>45629</v>
      </c>
      <c r="B9391" s="217" t="s">
        <v>52</v>
      </c>
      <c r="C9391" s="218">
        <v>5.5393999999999997</v>
      </c>
    </row>
    <row r="9392" spans="1:3" ht="15" customHeight="1" x14ac:dyDescent="0.25">
      <c r="A9392" s="216">
        <v>45630</v>
      </c>
      <c r="B9392" s="217" t="s">
        <v>52</v>
      </c>
      <c r="C9392" s="218">
        <v>5.6223000000000001</v>
      </c>
    </row>
    <row r="9393" spans="1:3" ht="15" customHeight="1" x14ac:dyDescent="0.25">
      <c r="A9393" s="216">
        <v>45631</v>
      </c>
      <c r="B9393" s="217" t="s">
        <v>52</v>
      </c>
      <c r="C9393" s="218">
        <v>5.7051999999999996</v>
      </c>
    </row>
    <row r="9394" spans="1:3" ht="15" customHeight="1" x14ac:dyDescent="0.25">
      <c r="A9394" s="216">
        <v>45632</v>
      </c>
      <c r="B9394" s="217" t="s">
        <v>52</v>
      </c>
      <c r="C9394" s="218">
        <v>5.9539999999999997</v>
      </c>
    </row>
    <row r="9395" spans="1:3" ht="15" customHeight="1" x14ac:dyDescent="0.25">
      <c r="A9395" s="216">
        <v>45635</v>
      </c>
      <c r="B9395" s="217" t="s">
        <v>52</v>
      </c>
      <c r="C9395" s="218">
        <v>6.0369000000000002</v>
      </c>
    </row>
    <row r="9396" spans="1:3" ht="15" customHeight="1" x14ac:dyDescent="0.25">
      <c r="A9396" s="216">
        <v>45636</v>
      </c>
      <c r="B9396" s="217" t="s">
        <v>52</v>
      </c>
      <c r="C9396" s="218">
        <v>6.1199000000000003</v>
      </c>
    </row>
    <row r="9397" spans="1:3" ht="15" customHeight="1" x14ac:dyDescent="0.25">
      <c r="A9397" s="216">
        <v>45637</v>
      </c>
      <c r="B9397" s="217" t="s">
        <v>52</v>
      </c>
      <c r="C9397" s="218">
        <v>6.2027999999999999</v>
      </c>
    </row>
    <row r="9398" spans="1:3" ht="15" customHeight="1" x14ac:dyDescent="0.25">
      <c r="A9398" s="216">
        <v>45638</v>
      </c>
      <c r="B9398" s="217" t="s">
        <v>52</v>
      </c>
      <c r="C9398" s="218">
        <v>6.2855999999999996</v>
      </c>
    </row>
    <row r="9399" spans="1:3" ht="15" customHeight="1" x14ac:dyDescent="0.25">
      <c r="A9399" s="216">
        <v>45639</v>
      </c>
      <c r="B9399" s="217" t="s">
        <v>52</v>
      </c>
      <c r="C9399" s="218">
        <v>6.5340999999999996</v>
      </c>
    </row>
    <row r="9400" spans="1:3" ht="15" customHeight="1" x14ac:dyDescent="0.25">
      <c r="A9400" s="216">
        <v>45642</v>
      </c>
      <c r="B9400" s="217" t="s">
        <v>52</v>
      </c>
      <c r="C9400" s="218">
        <v>6.6169000000000002</v>
      </c>
    </row>
    <row r="9401" spans="1:3" ht="15" customHeight="1" x14ac:dyDescent="0.25">
      <c r="A9401" s="216">
        <v>45643</v>
      </c>
      <c r="B9401" s="217" t="s">
        <v>52</v>
      </c>
      <c r="C9401" s="218">
        <v>6.6997999999999998</v>
      </c>
    </row>
    <row r="9402" spans="1:3" ht="15" customHeight="1" x14ac:dyDescent="0.25">
      <c r="A9402" s="216">
        <v>45644</v>
      </c>
      <c r="B9402" s="217" t="s">
        <v>52</v>
      </c>
      <c r="C9402" s="218">
        <v>6.7778999999999998</v>
      </c>
    </row>
    <row r="9403" spans="1:3" ht="15" customHeight="1" x14ac:dyDescent="0.25">
      <c r="A9403" s="216">
        <v>45645</v>
      </c>
      <c r="B9403" s="217" t="s">
        <v>52</v>
      </c>
      <c r="C9403" s="218">
        <v>6.8560999999999996</v>
      </c>
    </row>
    <row r="9404" spans="1:3" ht="15" customHeight="1" x14ac:dyDescent="0.25">
      <c r="A9404" s="216">
        <v>45646</v>
      </c>
      <c r="B9404" s="217" t="s">
        <v>52</v>
      </c>
      <c r="C9404" s="218">
        <v>7.0906000000000002</v>
      </c>
    </row>
    <row r="9405" spans="1:3" ht="15" customHeight="1" x14ac:dyDescent="0.25">
      <c r="A9405" s="216">
        <v>45649</v>
      </c>
      <c r="B9405" s="217" t="s">
        <v>52</v>
      </c>
      <c r="C9405" s="218">
        <v>7.1688000000000001</v>
      </c>
    </row>
    <row r="9406" spans="1:3" ht="15" customHeight="1" x14ac:dyDescent="0.25">
      <c r="A9406" s="216">
        <v>45650</v>
      </c>
      <c r="B9406" s="217" t="s">
        <v>52</v>
      </c>
      <c r="C9406" s="218">
        <v>7.2469999999999999</v>
      </c>
    </row>
    <row r="9407" spans="1:3" ht="15" customHeight="1" x14ac:dyDescent="0.25">
      <c r="A9407" s="216">
        <v>45651</v>
      </c>
      <c r="B9407" s="217" t="s">
        <v>52</v>
      </c>
      <c r="C9407" s="218">
        <v>7.3251999999999997</v>
      </c>
    </row>
    <row r="9408" spans="1:3" ht="15" customHeight="1" x14ac:dyDescent="0.25">
      <c r="A9408" s="216">
        <v>45652</v>
      </c>
      <c r="B9408" s="217" t="s">
        <v>52</v>
      </c>
      <c r="C9408" s="218">
        <v>7.4034000000000004</v>
      </c>
    </row>
    <row r="9409" spans="1:3" ht="15" customHeight="1" x14ac:dyDescent="0.25">
      <c r="A9409" s="216">
        <v>45653</v>
      </c>
      <c r="B9409" s="217" t="s">
        <v>52</v>
      </c>
      <c r="C9409" s="218">
        <v>7.6375999999999999</v>
      </c>
    </row>
    <row r="9410" spans="1:3" ht="15" customHeight="1" x14ac:dyDescent="0.25">
      <c r="A9410" s="216">
        <v>45656</v>
      </c>
      <c r="B9410" s="217" t="s">
        <v>52</v>
      </c>
      <c r="C9410" s="218">
        <v>7.7153</v>
      </c>
    </row>
    <row r="9411" spans="1:3" ht="15" customHeight="1" x14ac:dyDescent="0.25">
      <c r="A9411" s="216">
        <v>45657</v>
      </c>
      <c r="B9411" s="217" t="s">
        <v>52</v>
      </c>
      <c r="C9411" s="218">
        <v>7.7824999999999998</v>
      </c>
    </row>
    <row r="9412" spans="1:3" ht="15" customHeight="1" x14ac:dyDescent="0.25">
      <c r="A9412" s="216">
        <v>45659</v>
      </c>
      <c r="B9412" s="217" t="s">
        <v>52</v>
      </c>
      <c r="C9412" s="218">
        <v>7.9276999999999997</v>
      </c>
    </row>
    <row r="9413" spans="1:3" ht="15" customHeight="1" x14ac:dyDescent="0.25">
      <c r="A9413" s="216">
        <v>45660</v>
      </c>
      <c r="B9413" s="217" t="s">
        <v>52</v>
      </c>
      <c r="C9413" s="218">
        <v>8.1616999999999997</v>
      </c>
    </row>
    <row r="9414" spans="1:3" ht="15" customHeight="1" x14ac:dyDescent="0.25">
      <c r="A9414" s="216">
        <v>45663</v>
      </c>
      <c r="B9414" s="217" t="s">
        <v>52</v>
      </c>
      <c r="C9414" s="218">
        <v>8.2396999999999991</v>
      </c>
    </row>
    <row r="9415" spans="1:3" ht="15" customHeight="1" x14ac:dyDescent="0.25">
      <c r="A9415" s="216">
        <v>45664</v>
      </c>
      <c r="B9415" s="217" t="s">
        <v>52</v>
      </c>
      <c r="C9415" s="218">
        <v>8.3178000000000001</v>
      </c>
    </row>
    <row r="9416" spans="1:3" ht="15" customHeight="1" x14ac:dyDescent="0.25">
      <c r="A9416" s="216">
        <v>45665</v>
      </c>
      <c r="B9416" s="217" t="s">
        <v>52</v>
      </c>
      <c r="C9416" s="218">
        <v>8.3954000000000004</v>
      </c>
    </row>
    <row r="9417" spans="1:3" ht="15" customHeight="1" x14ac:dyDescent="0.25">
      <c r="A9417" s="216">
        <v>45666</v>
      </c>
      <c r="B9417" s="217" t="s">
        <v>52</v>
      </c>
      <c r="C9417" s="218">
        <v>8.4726999999999997</v>
      </c>
    </row>
    <row r="9418" spans="1:3" ht="15" customHeight="1" x14ac:dyDescent="0.25">
      <c r="A9418" s="216">
        <v>45667</v>
      </c>
      <c r="B9418" s="217" t="s">
        <v>52</v>
      </c>
      <c r="C9418" s="218">
        <v>8.7037999999999993</v>
      </c>
    </row>
    <row r="9419" spans="1:3" ht="15" customHeight="1" x14ac:dyDescent="0.25">
      <c r="A9419" s="216">
        <v>45670</v>
      </c>
      <c r="B9419" s="217" t="s">
        <v>52</v>
      </c>
      <c r="C9419" s="218">
        <v>8.7809000000000008</v>
      </c>
    </row>
    <row r="9420" spans="1:3" ht="15" customHeight="1" x14ac:dyDescent="0.25">
      <c r="A9420" s="216">
        <v>45671</v>
      </c>
      <c r="B9420" s="217" t="s">
        <v>52</v>
      </c>
      <c r="C9420" s="218">
        <v>8.8580000000000005</v>
      </c>
    </row>
    <row r="9421" spans="1:3" ht="15" customHeight="1" x14ac:dyDescent="0.25">
      <c r="A9421" s="216">
        <v>45672</v>
      </c>
      <c r="B9421" s="217" t="s">
        <v>52</v>
      </c>
      <c r="C9421" s="218">
        <v>8.9350000000000005</v>
      </c>
    </row>
    <row r="9422" spans="1:3" ht="15" customHeight="1" x14ac:dyDescent="0.25">
      <c r="A9422" s="216">
        <v>45673</v>
      </c>
      <c r="B9422" s="217" t="s">
        <v>52</v>
      </c>
      <c r="C9422" s="218">
        <v>9.0119000000000007</v>
      </c>
    </row>
    <row r="9423" spans="1:3" ht="15" customHeight="1" x14ac:dyDescent="0.25">
      <c r="A9423" s="216">
        <v>45674</v>
      </c>
      <c r="B9423" s="217" t="s">
        <v>52</v>
      </c>
      <c r="C9423" s="218">
        <v>9.2428000000000008</v>
      </c>
    </row>
    <row r="9424" spans="1:3" ht="15" customHeight="1" x14ac:dyDescent="0.25">
      <c r="A9424" s="216">
        <v>45677</v>
      </c>
      <c r="B9424" s="217" t="s">
        <v>52</v>
      </c>
      <c r="C9424" s="218">
        <v>9.3196999999999992</v>
      </c>
    </row>
    <row r="9425" spans="1:3" ht="15" customHeight="1" x14ac:dyDescent="0.25">
      <c r="A9425" s="216">
        <v>45678</v>
      </c>
      <c r="B9425" s="217" t="s">
        <v>52</v>
      </c>
      <c r="C9425" s="218">
        <v>9.3966999999999992</v>
      </c>
    </row>
    <row r="9426" spans="1:3" ht="15" customHeight="1" x14ac:dyDescent="0.25">
      <c r="A9426" s="216">
        <v>45679</v>
      </c>
      <c r="B9426" s="217" t="s">
        <v>52</v>
      </c>
      <c r="C9426" s="218">
        <v>9.4734999999999996</v>
      </c>
    </row>
    <row r="9427" spans="1:3" ht="15" customHeight="1" x14ac:dyDescent="0.25">
      <c r="A9427" s="216">
        <v>45680</v>
      </c>
      <c r="B9427" s="217" t="s">
        <v>52</v>
      </c>
      <c r="C9427" s="218">
        <v>9.5503999999999998</v>
      </c>
    </row>
    <row r="9428" spans="1:3" ht="15" customHeight="1" x14ac:dyDescent="0.25">
      <c r="A9428" s="216">
        <v>45681</v>
      </c>
      <c r="B9428" s="217" t="s">
        <v>52</v>
      </c>
      <c r="C9428" s="218">
        <v>9.7792999999999992</v>
      </c>
    </row>
    <row r="9429" spans="1:3" ht="15" customHeight="1" x14ac:dyDescent="0.25">
      <c r="A9429" s="216">
        <v>45684</v>
      </c>
      <c r="B9429" s="217" t="s">
        <v>52</v>
      </c>
      <c r="C9429" s="218">
        <v>9.8556000000000008</v>
      </c>
    </row>
    <row r="9430" spans="1:3" ht="15" customHeight="1" x14ac:dyDescent="0.25">
      <c r="A9430" s="216">
        <v>45685</v>
      </c>
      <c r="B9430" s="217" t="s">
        <v>52</v>
      </c>
      <c r="C9430" s="218">
        <v>9.9319000000000006</v>
      </c>
    </row>
    <row r="9431" spans="1:3" ht="15" customHeight="1" x14ac:dyDescent="0.25">
      <c r="A9431" s="216">
        <v>45686</v>
      </c>
      <c r="B9431" s="217" t="s">
        <v>52</v>
      </c>
      <c r="C9431" s="218">
        <v>10.007999999999999</v>
      </c>
    </row>
    <row r="9432" spans="1:3" ht="15" customHeight="1" x14ac:dyDescent="0.25">
      <c r="A9432" s="216">
        <v>45687</v>
      </c>
      <c r="B9432" s="217" t="s">
        <v>52</v>
      </c>
      <c r="C9432" s="218">
        <v>10.083500000000001</v>
      </c>
    </row>
    <row r="9433" spans="1:3" ht="15" customHeight="1" x14ac:dyDescent="0.25">
      <c r="A9433" s="216">
        <v>45688</v>
      </c>
      <c r="B9433" s="217" t="s">
        <v>52</v>
      </c>
      <c r="C9433" s="218">
        <v>10.309699999999999</v>
      </c>
    </row>
    <row r="9434" spans="1:3" ht="15" customHeight="1" x14ac:dyDescent="0.25">
      <c r="A9434" s="216">
        <v>45691</v>
      </c>
      <c r="B9434" s="217" t="s">
        <v>52</v>
      </c>
      <c r="C9434" s="218">
        <v>10.3851</v>
      </c>
    </row>
    <row r="9435" spans="1:3" ht="15" customHeight="1" x14ac:dyDescent="0.25">
      <c r="A9435" s="216">
        <v>45692</v>
      </c>
      <c r="B9435" s="217" t="s">
        <v>52</v>
      </c>
      <c r="C9435" s="218">
        <v>10.4605</v>
      </c>
    </row>
    <row r="9436" spans="1:3" ht="15" customHeight="1" x14ac:dyDescent="0.25">
      <c r="A9436" s="216">
        <v>45693</v>
      </c>
      <c r="B9436" s="217" t="s">
        <v>52</v>
      </c>
      <c r="C9436" s="218">
        <v>10.531499999999999</v>
      </c>
    </row>
    <row r="9437" spans="1:3" ht="15" customHeight="1" x14ac:dyDescent="0.25">
      <c r="A9437" s="216">
        <v>45694</v>
      </c>
      <c r="B9437" s="217" t="s">
        <v>52</v>
      </c>
      <c r="C9437" s="218">
        <v>10.602</v>
      </c>
    </row>
    <row r="9438" spans="1:3" ht="15" customHeight="1" x14ac:dyDescent="0.25">
      <c r="A9438" s="216">
        <v>45695</v>
      </c>
      <c r="B9438" s="217" t="s">
        <v>52</v>
      </c>
      <c r="C9438" s="218">
        <v>10.813599999999999</v>
      </c>
    </row>
    <row r="9439" spans="1:3" ht="15" customHeight="1" x14ac:dyDescent="0.25">
      <c r="A9439" s="216">
        <v>45698</v>
      </c>
      <c r="B9439" s="217" t="s">
        <v>52</v>
      </c>
      <c r="C9439" s="218">
        <v>10.884</v>
      </c>
    </row>
    <row r="9440" spans="1:3" ht="15" customHeight="1" x14ac:dyDescent="0.25">
      <c r="A9440" s="216">
        <v>45699</v>
      </c>
      <c r="B9440" s="217" t="s">
        <v>52</v>
      </c>
      <c r="C9440" s="218">
        <v>10.954599999999999</v>
      </c>
    </row>
    <row r="9441" spans="1:3" ht="15" customHeight="1" x14ac:dyDescent="0.25">
      <c r="A9441" s="216">
        <v>45700</v>
      </c>
      <c r="B9441" s="217" t="s">
        <v>52</v>
      </c>
      <c r="C9441" s="218">
        <v>11.025</v>
      </c>
    </row>
    <row r="9442" spans="1:3" ht="15" customHeight="1" x14ac:dyDescent="0.25">
      <c r="A9442" s="216">
        <v>45701</v>
      </c>
      <c r="B9442" s="217" t="s">
        <v>52</v>
      </c>
      <c r="C9442" s="218">
        <v>11.095499999999999</v>
      </c>
    </row>
    <row r="9443" spans="1:3" ht="15" customHeight="1" x14ac:dyDescent="0.25">
      <c r="A9443" s="216">
        <v>45702</v>
      </c>
      <c r="B9443" s="217" t="s">
        <v>52</v>
      </c>
      <c r="C9443" s="218">
        <v>11.306900000000001</v>
      </c>
    </row>
    <row r="9444" spans="1:3" ht="15" customHeight="1" x14ac:dyDescent="0.25">
      <c r="A9444" s="216">
        <v>45705</v>
      </c>
      <c r="B9444" s="217" t="s">
        <v>52</v>
      </c>
      <c r="C9444" s="218">
        <v>11.3774</v>
      </c>
    </row>
    <row r="9445" spans="1:3" ht="15" customHeight="1" x14ac:dyDescent="0.25">
      <c r="A9445" s="216">
        <v>45706</v>
      </c>
      <c r="B9445" s="217" t="s">
        <v>52</v>
      </c>
      <c r="C9445" s="218">
        <v>11.447900000000001</v>
      </c>
    </row>
    <row r="9446" spans="1:3" ht="15" customHeight="1" x14ac:dyDescent="0.25">
      <c r="A9446" s="216">
        <v>45707</v>
      </c>
      <c r="B9446" s="217" t="s">
        <v>52</v>
      </c>
      <c r="C9446" s="218">
        <v>11.5177</v>
      </c>
    </row>
    <row r="9447" spans="1:3" ht="15" customHeight="1" x14ac:dyDescent="0.25">
      <c r="A9447" s="216">
        <v>45708</v>
      </c>
      <c r="B9447" s="217" t="s">
        <v>52</v>
      </c>
      <c r="C9447" s="218">
        <v>11.5876</v>
      </c>
    </row>
    <row r="9448" spans="1:3" ht="15" customHeight="1" x14ac:dyDescent="0.25">
      <c r="A9448" s="216">
        <v>45709</v>
      </c>
      <c r="B9448" s="217" t="s">
        <v>52</v>
      </c>
      <c r="C9448" s="218">
        <v>11.7971</v>
      </c>
    </row>
    <row r="9449" spans="1:3" ht="15" customHeight="1" x14ac:dyDescent="0.25">
      <c r="A9449" s="216">
        <v>45712</v>
      </c>
      <c r="B9449" s="217" t="s">
        <v>52</v>
      </c>
      <c r="C9449" s="218">
        <v>11.866899999999999</v>
      </c>
    </row>
    <row r="9450" spans="1:3" ht="15" customHeight="1" x14ac:dyDescent="0.25">
      <c r="A9450" s="216">
        <v>45713</v>
      </c>
      <c r="B9450" s="217" t="s">
        <v>52</v>
      </c>
      <c r="C9450" s="218">
        <v>11.9368</v>
      </c>
    </row>
    <row r="9451" spans="1:3" ht="15" customHeight="1" x14ac:dyDescent="0.25">
      <c r="A9451" s="216">
        <v>45714</v>
      </c>
      <c r="B9451" s="217" t="s">
        <v>52</v>
      </c>
      <c r="C9451" s="218">
        <v>12.006600000000001</v>
      </c>
    </row>
    <row r="9452" spans="1:3" ht="15" customHeight="1" x14ac:dyDescent="0.25">
      <c r="A9452" s="216">
        <v>45715</v>
      </c>
      <c r="B9452" s="217" t="s">
        <v>52</v>
      </c>
      <c r="C9452" s="218">
        <v>12.0764</v>
      </c>
    </row>
    <row r="9453" spans="1:3" ht="15" customHeight="1" x14ac:dyDescent="0.25">
      <c r="A9453" s="216">
        <v>45716</v>
      </c>
      <c r="B9453" s="217" t="s">
        <v>52</v>
      </c>
      <c r="C9453" s="218">
        <v>12.2859</v>
      </c>
    </row>
    <row r="9454" spans="1:3" ht="15" customHeight="1" x14ac:dyDescent="0.25">
      <c r="A9454" s="216">
        <v>45719</v>
      </c>
      <c r="B9454" s="217" t="s">
        <v>52</v>
      </c>
      <c r="C9454" s="218">
        <v>12.355700000000001</v>
      </c>
    </row>
    <row r="9455" spans="1:3" ht="15" customHeight="1" x14ac:dyDescent="0.25">
      <c r="A9455" s="216">
        <v>45720</v>
      </c>
      <c r="B9455" s="217" t="s">
        <v>52</v>
      </c>
      <c r="C9455" s="218">
        <v>12.4255</v>
      </c>
    </row>
    <row r="9456" spans="1:3" ht="15" customHeight="1" x14ac:dyDescent="0.25">
      <c r="A9456" s="216">
        <v>45721</v>
      </c>
      <c r="B9456" s="217" t="s">
        <v>52</v>
      </c>
      <c r="C9456" s="218">
        <v>12.495200000000001</v>
      </c>
    </row>
    <row r="9457" spans="1:3" ht="15" customHeight="1" x14ac:dyDescent="0.25">
      <c r="A9457" s="216">
        <v>45722</v>
      </c>
      <c r="B9457" s="217" t="s">
        <v>52</v>
      </c>
      <c r="C9457" s="218">
        <v>12.5648</v>
      </c>
    </row>
    <row r="9458" spans="1:3" ht="15" customHeight="1" x14ac:dyDescent="0.25">
      <c r="A9458" s="216">
        <v>45723</v>
      </c>
      <c r="B9458" s="217" t="s">
        <v>52</v>
      </c>
      <c r="C9458" s="218">
        <v>12.7738</v>
      </c>
    </row>
    <row r="9459" spans="1:3" ht="15" customHeight="1" x14ac:dyDescent="0.25">
      <c r="A9459" s="216">
        <v>45726</v>
      </c>
      <c r="B9459" s="217" t="s">
        <v>52</v>
      </c>
      <c r="C9459" s="218">
        <v>12.843500000000001</v>
      </c>
    </row>
    <row r="9460" spans="1:3" ht="15" customHeight="1" x14ac:dyDescent="0.25">
      <c r="A9460" s="216">
        <v>45727</v>
      </c>
      <c r="B9460" s="217" t="s">
        <v>52</v>
      </c>
      <c r="C9460" s="218">
        <v>12.912800000000001</v>
      </c>
    </row>
    <row r="9461" spans="1:3" ht="15" customHeight="1" x14ac:dyDescent="0.25">
      <c r="A9461" s="216">
        <v>45728</v>
      </c>
      <c r="B9461" s="217" t="s">
        <v>52</v>
      </c>
      <c r="C9461" s="218">
        <v>12.9778</v>
      </c>
    </row>
    <row r="9462" spans="1:3" ht="15" customHeight="1" x14ac:dyDescent="0.25">
      <c r="A9462" s="216">
        <v>45729</v>
      </c>
      <c r="B9462" s="217" t="s">
        <v>52</v>
      </c>
      <c r="C9462" s="218">
        <v>13.042899999999999</v>
      </c>
    </row>
    <row r="9463" spans="1:3" ht="15" customHeight="1" x14ac:dyDescent="0.25">
      <c r="A9463" s="216">
        <v>45730</v>
      </c>
      <c r="B9463" s="217" t="s">
        <v>52</v>
      </c>
      <c r="C9463" s="218">
        <v>13.238</v>
      </c>
    </row>
    <row r="9464" spans="1:3" ht="15" customHeight="1" x14ac:dyDescent="0.25">
      <c r="A9464" s="216">
        <v>45733</v>
      </c>
      <c r="B9464" s="217" t="s">
        <v>52</v>
      </c>
      <c r="C9464" s="218">
        <v>13.303100000000001</v>
      </c>
    </row>
    <row r="9465" spans="1:3" ht="15" customHeight="1" x14ac:dyDescent="0.25">
      <c r="A9465" s="216">
        <v>45734</v>
      </c>
      <c r="B9465" s="217" t="s">
        <v>52</v>
      </c>
      <c r="C9465" s="218">
        <v>13.3681</v>
      </c>
    </row>
    <row r="9466" spans="1:3" ht="15" customHeight="1" x14ac:dyDescent="0.25">
      <c r="A9466" s="216">
        <v>45735</v>
      </c>
      <c r="B9466" s="217" t="s">
        <v>52</v>
      </c>
      <c r="C9466" s="218">
        <v>13.4331</v>
      </c>
    </row>
    <row r="9467" spans="1:3" ht="15" customHeight="1" x14ac:dyDescent="0.25">
      <c r="A9467" s="216">
        <v>45736</v>
      </c>
      <c r="B9467" s="217" t="s">
        <v>52</v>
      </c>
      <c r="C9467" s="218">
        <v>13.497999999999999</v>
      </c>
    </row>
    <row r="9468" spans="1:3" ht="15" customHeight="1" x14ac:dyDescent="0.25">
      <c r="A9468" s="216">
        <v>45737</v>
      </c>
      <c r="B9468" s="217" t="s">
        <v>52</v>
      </c>
      <c r="C9468" s="218">
        <v>13.693</v>
      </c>
    </row>
    <row r="9469" spans="1:3" ht="15" customHeight="1" x14ac:dyDescent="0.25">
      <c r="A9469" s="216">
        <v>45740</v>
      </c>
      <c r="B9469" s="217" t="s">
        <v>52</v>
      </c>
      <c r="C9469" s="218">
        <v>13.757899999999999</v>
      </c>
    </row>
    <row r="9470" spans="1:3" ht="15" customHeight="1" x14ac:dyDescent="0.25">
      <c r="A9470" s="216">
        <v>45741</v>
      </c>
      <c r="B9470" s="217" t="s">
        <v>52</v>
      </c>
      <c r="C9470" s="218">
        <v>13.822800000000001</v>
      </c>
    </row>
    <row r="9471" spans="1:3" ht="15" customHeight="1" x14ac:dyDescent="0.25">
      <c r="A9471" s="216">
        <v>45742</v>
      </c>
      <c r="B9471" s="217" t="s">
        <v>52</v>
      </c>
      <c r="C9471" s="218">
        <v>13.887600000000001</v>
      </c>
    </row>
    <row r="9472" spans="1:3" ht="15" customHeight="1" x14ac:dyDescent="0.25">
      <c r="A9472" s="216">
        <v>45743</v>
      </c>
      <c r="B9472" s="217" t="s">
        <v>52</v>
      </c>
      <c r="C9472" s="218">
        <v>13.952500000000001</v>
      </c>
    </row>
    <row r="9473" spans="1:3" ht="15" customHeight="1" x14ac:dyDescent="0.25">
      <c r="A9473" s="216">
        <v>45744</v>
      </c>
      <c r="B9473" s="217" t="s">
        <v>52</v>
      </c>
      <c r="C9473" s="218">
        <v>14.1471</v>
      </c>
    </row>
    <row r="9474" spans="1:3" ht="15" customHeight="1" x14ac:dyDescent="0.25">
      <c r="A9474" s="216">
        <v>45747</v>
      </c>
      <c r="B9474" s="217" t="s">
        <v>52</v>
      </c>
      <c r="C9474" s="218">
        <v>14.2119</v>
      </c>
    </row>
    <row r="9475" spans="1:3" ht="15" customHeight="1" x14ac:dyDescent="0.25">
      <c r="A9475" s="216">
        <v>45748</v>
      </c>
      <c r="B9475" s="217" t="s">
        <v>52</v>
      </c>
      <c r="C9475" s="218">
        <v>14.2768</v>
      </c>
    </row>
    <row r="9476" spans="1:3" ht="15" customHeight="1" x14ac:dyDescent="0.25">
      <c r="A9476" s="216">
        <v>45749</v>
      </c>
      <c r="B9476" s="217" t="s">
        <v>52</v>
      </c>
      <c r="C9476" s="218">
        <v>14.3415</v>
      </c>
    </row>
    <row r="9477" spans="1:3" ht="15" customHeight="1" x14ac:dyDescent="0.25">
      <c r="A9477" s="216">
        <v>45750</v>
      </c>
      <c r="B9477" s="217" t="s">
        <v>52</v>
      </c>
      <c r="C9477" s="218">
        <v>14.4063</v>
      </c>
    </row>
    <row r="9478" spans="1:3" ht="15" customHeight="1" x14ac:dyDescent="0.25">
      <c r="A9478" s="216">
        <v>45751</v>
      </c>
      <c r="B9478" s="217" t="s">
        <v>52</v>
      </c>
      <c r="C9478" s="218">
        <v>14.6006</v>
      </c>
    </row>
    <row r="9479" spans="1:3" ht="15" customHeight="1" x14ac:dyDescent="0.25">
      <c r="A9479" s="216">
        <v>45754</v>
      </c>
      <c r="B9479" s="217" t="s">
        <v>52</v>
      </c>
      <c r="C9479" s="218">
        <v>14.6653</v>
      </c>
    </row>
    <row r="9480" spans="1:3" ht="15" customHeight="1" x14ac:dyDescent="0.25">
      <c r="A9480" s="216">
        <v>45755</v>
      </c>
      <c r="B9480" s="217" t="s">
        <v>52</v>
      </c>
      <c r="C9480" s="218">
        <v>14.7301</v>
      </c>
    </row>
    <row r="9481" spans="1:3" ht="15" customHeight="1" x14ac:dyDescent="0.25">
      <c r="A9481" s="216">
        <v>45756</v>
      </c>
      <c r="B9481" s="217" t="s">
        <v>52</v>
      </c>
      <c r="C9481" s="218">
        <v>14.794700000000001</v>
      </c>
    </row>
    <row r="9482" spans="1:3" ht="15" customHeight="1" x14ac:dyDescent="0.25">
      <c r="A9482" s="216">
        <v>45757</v>
      </c>
      <c r="B9482" s="217" t="s">
        <v>52</v>
      </c>
      <c r="C9482" s="218">
        <v>14.859299999999999</v>
      </c>
    </row>
    <row r="9483" spans="1:3" ht="15" customHeight="1" x14ac:dyDescent="0.25">
      <c r="A9483" s="216">
        <v>45758</v>
      </c>
      <c r="B9483" s="217" t="s">
        <v>52</v>
      </c>
      <c r="C9483" s="218">
        <v>15.0533</v>
      </c>
    </row>
    <row r="9484" spans="1:3" ht="15" customHeight="1" x14ac:dyDescent="0.25">
      <c r="A9484" s="216">
        <v>45761</v>
      </c>
      <c r="B9484" s="217" t="s">
        <v>52</v>
      </c>
      <c r="C9484" s="218">
        <v>15.117800000000001</v>
      </c>
    </row>
    <row r="9485" spans="1:3" ht="15" customHeight="1" x14ac:dyDescent="0.25">
      <c r="A9485" s="216">
        <v>45762</v>
      </c>
      <c r="B9485" s="217" t="s">
        <v>52</v>
      </c>
      <c r="C9485" s="218">
        <v>15.182</v>
      </c>
    </row>
    <row r="9486" spans="1:3" ht="15" customHeight="1" x14ac:dyDescent="0.25">
      <c r="A9486" s="216">
        <v>45763</v>
      </c>
      <c r="B9486" s="217" t="s">
        <v>52</v>
      </c>
      <c r="C9486" s="218">
        <v>15.245900000000001</v>
      </c>
    </row>
    <row r="9487" spans="1:3" ht="15" customHeight="1" x14ac:dyDescent="0.25">
      <c r="A9487" s="216">
        <v>45764</v>
      </c>
      <c r="B9487" s="217" t="s">
        <v>52</v>
      </c>
      <c r="C9487" s="218">
        <v>15.565300000000001</v>
      </c>
    </row>
    <row r="9488" spans="1:3" ht="15" customHeight="1" x14ac:dyDescent="0.25">
      <c r="A9488" s="216">
        <v>45769</v>
      </c>
      <c r="B9488" s="217" t="s">
        <v>52</v>
      </c>
      <c r="C9488" s="218">
        <v>15.6288</v>
      </c>
    </row>
    <row r="9489" spans="1:3" ht="15" customHeight="1" x14ac:dyDescent="0.25">
      <c r="A9489" s="216">
        <v>45770</v>
      </c>
      <c r="B9489" s="217" t="s">
        <v>52</v>
      </c>
      <c r="C9489" s="218">
        <v>15.687799999999999</v>
      </c>
    </row>
    <row r="9490" spans="1:3" ht="15" customHeight="1" x14ac:dyDescent="0.25">
      <c r="A9490" s="216">
        <v>45771</v>
      </c>
      <c r="B9490" s="217" t="s">
        <v>52</v>
      </c>
      <c r="C9490" s="218">
        <v>15.7464</v>
      </c>
    </row>
    <row r="9491" spans="1:3" ht="15" customHeight="1" x14ac:dyDescent="0.25">
      <c r="A9491" s="216">
        <v>45772</v>
      </c>
      <c r="B9491" s="217" t="s">
        <v>52</v>
      </c>
      <c r="C9491" s="218">
        <v>15.9222</v>
      </c>
    </row>
    <row r="9492" spans="1:3" ht="15" customHeight="1" x14ac:dyDescent="0.25">
      <c r="A9492" s="216">
        <v>45775</v>
      </c>
      <c r="B9492" s="217" t="s">
        <v>52</v>
      </c>
      <c r="C9492" s="218">
        <v>15.980700000000001</v>
      </c>
    </row>
    <row r="9493" spans="1:3" ht="15" customHeight="1" x14ac:dyDescent="0.25">
      <c r="A9493" s="216">
        <v>45776</v>
      </c>
      <c r="B9493" s="217" t="s">
        <v>52</v>
      </c>
      <c r="C9493" s="218">
        <v>16.039200000000001</v>
      </c>
    </row>
    <row r="9494" spans="1:3" ht="15" customHeight="1" x14ac:dyDescent="0.25">
      <c r="A9494" s="216">
        <v>45777</v>
      </c>
      <c r="B9494" s="217" t="s">
        <v>52</v>
      </c>
      <c r="C9494" s="218">
        <v>16.154599999999999</v>
      </c>
    </row>
    <row r="9495" spans="1:3" ht="15" customHeight="1" x14ac:dyDescent="0.25">
      <c r="A9495" s="216">
        <v>45779</v>
      </c>
      <c r="B9495" s="217" t="s">
        <v>52</v>
      </c>
      <c r="C9495" s="218">
        <v>16.3279</v>
      </c>
    </row>
    <row r="9496" spans="1:3" ht="15" customHeight="1" x14ac:dyDescent="0.25">
      <c r="A9496" s="216">
        <v>45782</v>
      </c>
      <c r="B9496" s="217" t="s">
        <v>52</v>
      </c>
      <c r="C9496" s="218">
        <v>16.3856</v>
      </c>
    </row>
    <row r="9497" spans="1:3" ht="15" customHeight="1" x14ac:dyDescent="0.25">
      <c r="A9497" s="216">
        <v>45783</v>
      </c>
      <c r="B9497" s="217" t="s">
        <v>52</v>
      </c>
      <c r="C9497" s="218">
        <v>16.443300000000001</v>
      </c>
    </row>
    <row r="9498" spans="1:3" ht="15" customHeight="1" x14ac:dyDescent="0.25">
      <c r="A9498" s="216">
        <v>45784</v>
      </c>
      <c r="B9498" s="217" t="s">
        <v>52</v>
      </c>
      <c r="C9498" s="218">
        <v>16.501100000000001</v>
      </c>
    </row>
    <row r="9499" spans="1:3" ht="15" customHeight="1" x14ac:dyDescent="0.25">
      <c r="A9499" s="216">
        <v>45785</v>
      </c>
      <c r="B9499" s="217" t="s">
        <v>52</v>
      </c>
      <c r="C9499" s="218">
        <v>16.558399999999999</v>
      </c>
    </row>
    <row r="9500" spans="1:3" ht="15" customHeight="1" x14ac:dyDescent="0.25">
      <c r="A9500" s="216">
        <v>45786</v>
      </c>
      <c r="B9500" s="217" t="s">
        <v>52</v>
      </c>
      <c r="C9500" s="218">
        <v>16.729299999999999</v>
      </c>
    </row>
    <row r="9501" spans="1:3" ht="15" customHeight="1" x14ac:dyDescent="0.25">
      <c r="A9501" s="216">
        <v>45789</v>
      </c>
      <c r="B9501" s="217" t="s">
        <v>52</v>
      </c>
      <c r="C9501" s="218">
        <v>16.786200000000001</v>
      </c>
    </row>
    <row r="9502" spans="1:3" ht="15" customHeight="1" x14ac:dyDescent="0.25">
      <c r="A9502" s="216">
        <v>45790</v>
      </c>
      <c r="B9502" s="217" t="s">
        <v>52</v>
      </c>
      <c r="C9502" s="218">
        <v>16.8432</v>
      </c>
    </row>
    <row r="9503" spans="1:3" ht="15" customHeight="1" x14ac:dyDescent="0.25">
      <c r="A9503" s="216">
        <v>45791</v>
      </c>
      <c r="B9503" s="217" t="s">
        <v>52</v>
      </c>
      <c r="C9503" s="218">
        <v>16.899999999999999</v>
      </c>
    </row>
    <row r="9504" spans="1:3" ht="15" customHeight="1" x14ac:dyDescent="0.25">
      <c r="A9504" s="216">
        <v>45792</v>
      </c>
      <c r="B9504" s="217" t="s">
        <v>52</v>
      </c>
      <c r="C9504" s="218">
        <v>16.956700000000001</v>
      </c>
    </row>
    <row r="9505" spans="1:3" ht="15" customHeight="1" x14ac:dyDescent="0.25">
      <c r="A9505" s="216">
        <v>45793</v>
      </c>
      <c r="B9505" s="217" t="s">
        <v>52</v>
      </c>
      <c r="C9505" s="218">
        <v>17.126899999999999</v>
      </c>
    </row>
    <row r="9506" spans="1:3" ht="15" customHeight="1" x14ac:dyDescent="0.25">
      <c r="A9506" s="216">
        <v>45796</v>
      </c>
      <c r="B9506" s="217" t="s">
        <v>52</v>
      </c>
      <c r="C9506" s="218">
        <v>17.183700000000002</v>
      </c>
    </row>
    <row r="9507" spans="1:3" ht="15" customHeight="1" x14ac:dyDescent="0.25">
      <c r="A9507" s="216">
        <v>45797</v>
      </c>
      <c r="B9507" s="217" t="s">
        <v>52</v>
      </c>
      <c r="C9507" s="218">
        <v>17.240400000000001</v>
      </c>
    </row>
    <row r="9508" spans="1:3" ht="15" customHeight="1" x14ac:dyDescent="0.25">
      <c r="A9508" s="216">
        <v>45798</v>
      </c>
      <c r="B9508" s="217" t="s">
        <v>52</v>
      </c>
      <c r="C9508" s="218">
        <v>17.2972</v>
      </c>
    </row>
    <row r="9509" spans="1:3" ht="15" customHeight="1" x14ac:dyDescent="0.25">
      <c r="A9509" s="216">
        <v>45799</v>
      </c>
      <c r="B9509" s="217" t="s">
        <v>52</v>
      </c>
      <c r="C9509" s="218">
        <v>17.3538</v>
      </c>
    </row>
    <row r="9510" spans="1:3" ht="15" customHeight="1" x14ac:dyDescent="0.25">
      <c r="A9510" s="216">
        <v>45800</v>
      </c>
      <c r="B9510" s="217" t="s">
        <v>52</v>
      </c>
      <c r="C9510" s="218">
        <v>17.523399999999999</v>
      </c>
    </row>
    <row r="9511" spans="1:3" ht="15" customHeight="1" x14ac:dyDescent="0.25">
      <c r="A9511" s="216">
        <v>45803</v>
      </c>
      <c r="B9511" s="217" t="s">
        <v>52</v>
      </c>
      <c r="C9511" s="218">
        <v>17.579899999999999</v>
      </c>
    </row>
    <row r="9512" spans="1:3" ht="15" customHeight="1" x14ac:dyDescent="0.25">
      <c r="A9512" s="216">
        <v>45804</v>
      </c>
      <c r="B9512" s="217" t="s">
        <v>52</v>
      </c>
      <c r="C9512" s="218">
        <v>17.636500000000002</v>
      </c>
    </row>
    <row r="9513" spans="1:3" ht="15" customHeight="1" x14ac:dyDescent="0.25">
      <c r="A9513" s="216">
        <v>45805</v>
      </c>
      <c r="B9513" s="217" t="s">
        <v>52</v>
      </c>
      <c r="C9513" s="218">
        <v>17.692699999999999</v>
      </c>
    </row>
    <row r="9514" spans="1:3" ht="15" customHeight="1" x14ac:dyDescent="0.25">
      <c r="A9514" s="216">
        <v>45806</v>
      </c>
      <c r="B9514" s="217" t="s">
        <v>52</v>
      </c>
      <c r="C9514" s="218">
        <v>17.748899999999999</v>
      </c>
    </row>
    <row r="9515" spans="1:3" ht="15" customHeight="1" x14ac:dyDescent="0.25">
      <c r="A9515" s="216">
        <v>45807</v>
      </c>
      <c r="B9515" s="217" t="s">
        <v>52</v>
      </c>
      <c r="C9515" s="218">
        <v>17.9175</v>
      </c>
    </row>
    <row r="9516" spans="1:3" ht="15" customHeight="1" x14ac:dyDescent="0.25">
      <c r="A9516" s="216">
        <v>45810</v>
      </c>
      <c r="B9516" s="217" t="s">
        <v>52</v>
      </c>
      <c r="C9516" s="218">
        <v>17.973700000000001</v>
      </c>
    </row>
    <row r="9517" spans="1:3" ht="15" customHeight="1" x14ac:dyDescent="0.25">
      <c r="A9517" s="216">
        <v>45811</v>
      </c>
      <c r="B9517" s="217" t="s">
        <v>52</v>
      </c>
      <c r="C9517" s="218">
        <v>18.029900000000001</v>
      </c>
    </row>
    <row r="9518" spans="1:3" ht="15" customHeight="1" x14ac:dyDescent="0.25">
      <c r="A9518" s="216">
        <v>45812</v>
      </c>
      <c r="B9518" s="217" t="s">
        <v>52</v>
      </c>
      <c r="C9518" s="218">
        <v>18.086099999999998</v>
      </c>
    </row>
    <row r="9519" spans="1:3" ht="15" customHeight="1" x14ac:dyDescent="0.25">
      <c r="A9519" s="216">
        <v>45813</v>
      </c>
      <c r="B9519" s="217" t="s">
        <v>52</v>
      </c>
      <c r="C9519" s="218">
        <v>18.142399999999999</v>
      </c>
    </row>
    <row r="9520" spans="1:3" ht="15" customHeight="1" x14ac:dyDescent="0.25">
      <c r="A9520" s="216">
        <v>45814</v>
      </c>
      <c r="B9520" s="217" t="s">
        <v>52</v>
      </c>
      <c r="C9520" s="218">
        <v>18.310400000000001</v>
      </c>
    </row>
    <row r="9521" spans="1:3" ht="15" customHeight="1" x14ac:dyDescent="0.25">
      <c r="A9521" s="216">
        <v>45817</v>
      </c>
      <c r="B9521" s="217" t="s">
        <v>52</v>
      </c>
      <c r="C9521" s="218">
        <v>18.366299999999999</v>
      </c>
    </row>
    <row r="9522" spans="1:3" ht="15" customHeight="1" x14ac:dyDescent="0.25">
      <c r="A9522" s="216">
        <v>45818</v>
      </c>
      <c r="B9522" s="217" t="s">
        <v>52</v>
      </c>
      <c r="C9522" s="218">
        <v>18.4221</v>
      </c>
    </row>
    <row r="9523" spans="1:3" ht="15" customHeight="1" x14ac:dyDescent="0.25">
      <c r="A9523" s="216">
        <v>45819</v>
      </c>
      <c r="B9523" s="217" t="s">
        <v>52</v>
      </c>
      <c r="C9523" s="218">
        <v>18.473700000000001</v>
      </c>
    </row>
    <row r="9524" spans="1:3" ht="15" customHeight="1" x14ac:dyDescent="0.25">
      <c r="A9524" s="216">
        <v>45820</v>
      </c>
      <c r="B9524" s="217" t="s">
        <v>52</v>
      </c>
      <c r="C9524" s="218">
        <v>18.524999999999999</v>
      </c>
    </row>
    <row r="9525" spans="1:3" ht="15" customHeight="1" x14ac:dyDescent="0.25">
      <c r="A9525" s="216">
        <v>45821</v>
      </c>
      <c r="B9525" s="217" t="s">
        <v>52</v>
      </c>
      <c r="C9525" s="218">
        <v>18.679099999999998</v>
      </c>
    </row>
    <row r="9526" spans="1:3" ht="15" customHeight="1" x14ac:dyDescent="0.25">
      <c r="A9526" s="216">
        <v>45824</v>
      </c>
      <c r="B9526" s="217" t="s">
        <v>52</v>
      </c>
      <c r="C9526" s="218">
        <v>18.730399999999999</v>
      </c>
    </row>
    <row r="9527" spans="1:3" ht="15" customHeight="1" x14ac:dyDescent="0.25">
      <c r="A9527" s="216">
        <v>45825</v>
      </c>
      <c r="B9527" s="217" t="s">
        <v>52</v>
      </c>
      <c r="C9527" s="218">
        <v>18.7818</v>
      </c>
    </row>
    <row r="9528" spans="1:3" ht="15" customHeight="1" x14ac:dyDescent="0.25">
      <c r="A9528" s="216">
        <v>45826</v>
      </c>
      <c r="B9528" s="217" t="s">
        <v>52</v>
      </c>
      <c r="C9528" s="218">
        <v>18.833200000000001</v>
      </c>
    </row>
    <row r="9529" spans="1:3" ht="15" customHeight="1" x14ac:dyDescent="0.25">
      <c r="A9529" s="216">
        <v>45827</v>
      </c>
      <c r="B9529" s="217" t="s">
        <v>52</v>
      </c>
      <c r="C9529" s="218">
        <v>18.884599999999999</v>
      </c>
    </row>
    <row r="9530" spans="1:3" ht="15" customHeight="1" x14ac:dyDescent="0.25">
      <c r="A9530" s="216">
        <v>45828</v>
      </c>
      <c r="B9530" s="217" t="s">
        <v>52</v>
      </c>
      <c r="C9530" s="218">
        <v>19.038900000000002</v>
      </c>
    </row>
    <row r="9531" spans="1:3" ht="15" customHeight="1" x14ac:dyDescent="0.25">
      <c r="A9531" s="216">
        <v>45831</v>
      </c>
      <c r="B9531" s="217" t="s">
        <v>52</v>
      </c>
      <c r="C9531" s="218">
        <v>19.090299999999999</v>
      </c>
    </row>
    <row r="9532" spans="1:3" ht="15" customHeight="1" x14ac:dyDescent="0.25">
      <c r="A9532" s="216">
        <v>45832</v>
      </c>
      <c r="B9532" s="217" t="s">
        <v>52</v>
      </c>
      <c r="C9532" s="218">
        <v>19.141500000000001</v>
      </c>
    </row>
    <row r="9533" spans="1:3" ht="15" customHeight="1" x14ac:dyDescent="0.25">
      <c r="A9533" s="216">
        <v>45833</v>
      </c>
      <c r="B9533" s="217" t="s">
        <v>52</v>
      </c>
      <c r="C9533" s="218">
        <v>19.192799999999998</v>
      </c>
    </row>
    <row r="9534" spans="1:3" ht="15" customHeight="1" x14ac:dyDescent="0.25">
      <c r="A9534" s="216">
        <v>45834</v>
      </c>
      <c r="B9534" s="217" t="s">
        <v>52</v>
      </c>
      <c r="C9534" s="218">
        <v>19.2441</v>
      </c>
    </row>
    <row r="9535" spans="1:3" ht="15" customHeight="1" x14ac:dyDescent="0.25">
      <c r="A9535" s="216">
        <v>45835</v>
      </c>
      <c r="B9535" s="217" t="s">
        <v>52</v>
      </c>
      <c r="C9535" s="218">
        <v>19.398299999999999</v>
      </c>
    </row>
    <row r="9536" spans="1:3" ht="15" customHeight="1" x14ac:dyDescent="0.25">
      <c r="A9536" s="216">
        <v>45838</v>
      </c>
      <c r="B9536" s="217" t="s">
        <v>52</v>
      </c>
      <c r="C9536" s="218">
        <v>19.4497</v>
      </c>
    </row>
    <row r="9537" spans="1:3" ht="15" customHeight="1" x14ac:dyDescent="0.25">
      <c r="A9537" s="216">
        <v>45839</v>
      </c>
      <c r="B9537" s="217" t="s">
        <v>52</v>
      </c>
      <c r="C9537" s="218">
        <v>19.501100000000001</v>
      </c>
    </row>
    <row r="9538" spans="1:3" ht="15" customHeight="1" x14ac:dyDescent="0.25">
      <c r="A9538" s="216">
        <v>45840</v>
      </c>
      <c r="B9538" s="217" t="s">
        <v>52</v>
      </c>
      <c r="C9538" s="218">
        <v>19.552600000000002</v>
      </c>
    </row>
    <row r="9539" spans="1:3" ht="15" customHeight="1" x14ac:dyDescent="0.25">
      <c r="A9539" s="216">
        <v>45841</v>
      </c>
      <c r="B9539" s="217" t="s">
        <v>52</v>
      </c>
      <c r="C9539" s="218">
        <v>19.603999999999999</v>
      </c>
    </row>
    <row r="9540" spans="1:3" ht="15" customHeight="1" x14ac:dyDescent="0.25">
      <c r="A9540" s="216">
        <v>45842</v>
      </c>
      <c r="B9540" s="217" t="s">
        <v>52</v>
      </c>
      <c r="C9540" s="218">
        <v>19.757300000000001</v>
      </c>
    </row>
    <row r="9541" spans="1:3" ht="15" customHeight="1" x14ac:dyDescent="0.25">
      <c r="A9541" s="216">
        <v>45845</v>
      </c>
      <c r="B9541" s="217" t="s">
        <v>52</v>
      </c>
      <c r="C9541" s="218">
        <v>19.808299999999999</v>
      </c>
    </row>
    <row r="9542" spans="1:3" ht="15" customHeight="1" x14ac:dyDescent="0.25">
      <c r="A9542" s="216">
        <v>45846</v>
      </c>
      <c r="B9542" s="217" t="s">
        <v>52</v>
      </c>
      <c r="C9542" s="218">
        <v>19.859400000000001</v>
      </c>
    </row>
    <row r="9543" spans="1:3" ht="15" customHeight="1" x14ac:dyDescent="0.25">
      <c r="A9543" s="216">
        <v>45847</v>
      </c>
      <c r="B9543" s="217" t="s">
        <v>52</v>
      </c>
      <c r="C9543" s="218">
        <v>19.910499999999999</v>
      </c>
    </row>
    <row r="9544" spans="1:3" ht="15" customHeight="1" x14ac:dyDescent="0.25">
      <c r="A9544" s="216">
        <v>45848</v>
      </c>
      <c r="B9544" s="217" t="s">
        <v>52</v>
      </c>
      <c r="C9544" s="218">
        <v>19.961600000000001</v>
      </c>
    </row>
    <row r="9545" spans="1:3" ht="15" customHeight="1" x14ac:dyDescent="0.25">
      <c r="A9545" s="216">
        <v>45849</v>
      </c>
      <c r="B9545" s="217" t="s">
        <v>52</v>
      </c>
      <c r="C9545" s="218">
        <v>20.114899999999999</v>
      </c>
    </row>
    <row r="9546" spans="1:3" ht="15" customHeight="1" x14ac:dyDescent="0.25">
      <c r="A9546" s="216">
        <v>45852</v>
      </c>
      <c r="B9546" s="217" t="s">
        <v>52</v>
      </c>
      <c r="C9546" s="218">
        <v>20.166</v>
      </c>
    </row>
    <row r="9547" spans="1:3" ht="15" customHeight="1" x14ac:dyDescent="0.25">
      <c r="A9547" s="216">
        <v>45853</v>
      </c>
      <c r="B9547" s="217" t="s">
        <v>52</v>
      </c>
      <c r="C9547" s="218">
        <v>20.217099999999999</v>
      </c>
    </row>
    <row r="9548" spans="1:3" ht="15" customHeight="1" x14ac:dyDescent="0.25">
      <c r="A9548" s="216">
        <v>45854</v>
      </c>
      <c r="B9548" s="217" t="s">
        <v>52</v>
      </c>
      <c r="C9548" s="218">
        <v>20.2682</v>
      </c>
    </row>
    <row r="9549" spans="1:3" ht="15" customHeight="1" x14ac:dyDescent="0.25">
      <c r="A9549" s="216">
        <v>45855</v>
      </c>
      <c r="B9549" s="217" t="s">
        <v>52</v>
      </c>
      <c r="C9549" s="218">
        <v>20.319199999999999</v>
      </c>
    </row>
    <row r="9550" spans="1:3" ht="15" customHeight="1" x14ac:dyDescent="0.25">
      <c r="A9550" s="216">
        <v>45856</v>
      </c>
      <c r="B9550" s="217" t="s">
        <v>52</v>
      </c>
      <c r="C9550" s="218">
        <v>20.4725</v>
      </c>
    </row>
    <row r="9551" spans="1:3" ht="15" customHeight="1" x14ac:dyDescent="0.25">
      <c r="A9551" s="216">
        <v>45859</v>
      </c>
      <c r="B9551" s="217" t="s">
        <v>52</v>
      </c>
      <c r="C9551" s="218">
        <v>20.523599999999998</v>
      </c>
    </row>
    <row r="9552" spans="1:3" ht="15" customHeight="1" x14ac:dyDescent="0.25">
      <c r="A9552" s="216">
        <v>45860</v>
      </c>
      <c r="B9552" s="217" t="s">
        <v>52</v>
      </c>
      <c r="C9552" s="218">
        <v>20.5746</v>
      </c>
    </row>
    <row r="9553" spans="1:3" ht="15" customHeight="1" x14ac:dyDescent="0.25">
      <c r="A9553" s="216">
        <v>45861</v>
      </c>
      <c r="B9553" s="217" t="s">
        <v>52</v>
      </c>
      <c r="C9553" s="218">
        <v>20.625699999999998</v>
      </c>
    </row>
    <row r="9554" spans="1:3" ht="15" customHeight="1" x14ac:dyDescent="0.25">
      <c r="A9554" s="216">
        <v>45862</v>
      </c>
      <c r="B9554" s="217" t="s">
        <v>52</v>
      </c>
      <c r="C9554" s="218">
        <v>20.676600000000001</v>
      </c>
    </row>
    <row r="9555" spans="1:3" ht="15" customHeight="1" x14ac:dyDescent="0.25">
      <c r="A9555" s="216">
        <v>45863</v>
      </c>
      <c r="B9555" s="217" t="s">
        <v>52</v>
      </c>
      <c r="C9555" s="218">
        <v>20.8293</v>
      </c>
    </row>
    <row r="9556" spans="1:3" ht="15" customHeight="1" x14ac:dyDescent="0.25">
      <c r="A9556" s="216">
        <v>45866</v>
      </c>
      <c r="B9556" s="217" t="s">
        <v>52</v>
      </c>
      <c r="C9556" s="218">
        <v>20.880099999999999</v>
      </c>
    </row>
    <row r="9557" spans="1:3" ht="15" customHeight="1" x14ac:dyDescent="0.25">
      <c r="A9557" s="216">
        <v>45867</v>
      </c>
      <c r="B9557" s="217" t="s">
        <v>52</v>
      </c>
      <c r="C9557" s="218">
        <v>20.931000000000001</v>
      </c>
    </row>
    <row r="9558" spans="1:3" ht="15" customHeight="1" x14ac:dyDescent="0.25">
      <c r="A9558" s="216">
        <v>45868</v>
      </c>
      <c r="B9558" s="217" t="s">
        <v>52</v>
      </c>
      <c r="C9558" s="218">
        <v>20.9818</v>
      </c>
    </row>
    <row r="9559" spans="1:3" ht="15" customHeight="1" x14ac:dyDescent="0.25">
      <c r="A9559" s="216">
        <v>45869</v>
      </c>
      <c r="B9559" s="217" t="s">
        <v>52</v>
      </c>
      <c r="C9559" s="218">
        <v>21.032699999999998</v>
      </c>
    </row>
    <row r="9560" spans="1:3" ht="15" customHeight="1" x14ac:dyDescent="0.25">
      <c r="A9560" s="216">
        <v>45870</v>
      </c>
      <c r="B9560" s="217" t="s">
        <v>52</v>
      </c>
      <c r="C9560" s="218">
        <v>21.185099999999998</v>
      </c>
    </row>
    <row r="9561" spans="1:3" ht="15" customHeight="1" x14ac:dyDescent="0.25">
      <c r="A9561" s="216">
        <v>45873</v>
      </c>
      <c r="B9561" s="217" t="s">
        <v>52</v>
      </c>
      <c r="C9561" s="218">
        <v>21.235900000000001</v>
      </c>
    </row>
    <row r="9562" spans="1:3" ht="15" customHeight="1" x14ac:dyDescent="0.25">
      <c r="A9562" s="216">
        <v>45874</v>
      </c>
      <c r="B9562" s="217" t="s">
        <v>52</v>
      </c>
      <c r="C9562" s="218">
        <v>21.2867</v>
      </c>
    </row>
    <row r="9563" spans="1:3" ht="15" customHeight="1" x14ac:dyDescent="0.25">
      <c r="A9563" s="216">
        <v>45875</v>
      </c>
      <c r="B9563" s="217" t="s">
        <v>52</v>
      </c>
      <c r="C9563" s="218">
        <v>21.337599999999998</v>
      </c>
    </row>
    <row r="9564" spans="1:3" ht="15" customHeight="1" x14ac:dyDescent="0.25">
      <c r="A9564" s="216">
        <v>45876</v>
      </c>
      <c r="B9564" s="217" t="s">
        <v>52</v>
      </c>
      <c r="C9564" s="218">
        <v>21.388300000000001</v>
      </c>
    </row>
    <row r="9565" spans="1:3" ht="15" customHeight="1" x14ac:dyDescent="0.25">
      <c r="A9565" s="216">
        <v>45877</v>
      </c>
      <c r="B9565" s="217" t="s">
        <v>52</v>
      </c>
      <c r="C9565" s="218">
        <v>21.540299999999998</v>
      </c>
    </row>
    <row r="9566" spans="1:3" ht="15" customHeight="1" x14ac:dyDescent="0.25">
      <c r="A9566" s="216">
        <v>45880</v>
      </c>
      <c r="B9566" s="217" t="s">
        <v>52</v>
      </c>
      <c r="C9566" s="218">
        <v>21.591000000000001</v>
      </c>
    </row>
    <row r="9567" spans="1:3" ht="15" customHeight="1" x14ac:dyDescent="0.25">
      <c r="A9567" s="216">
        <v>45881</v>
      </c>
      <c r="B9567" s="217" t="s">
        <v>52</v>
      </c>
      <c r="C9567" s="218">
        <v>21.6417</v>
      </c>
    </row>
    <row r="9568" spans="1:3" ht="15" customHeight="1" x14ac:dyDescent="0.25">
      <c r="A9568" s="216">
        <v>45882</v>
      </c>
      <c r="B9568" s="217" t="s">
        <v>52</v>
      </c>
      <c r="C9568" s="218">
        <v>21.692399999999999</v>
      </c>
    </row>
    <row r="9569" spans="1:3" ht="15" customHeight="1" x14ac:dyDescent="0.25">
      <c r="A9569" s="216">
        <v>45883</v>
      </c>
      <c r="B9569" s="217" t="s">
        <v>52</v>
      </c>
      <c r="C9569" s="218">
        <v>21.743099999999998</v>
      </c>
    </row>
    <row r="9570" spans="1:3" ht="15" customHeight="1" x14ac:dyDescent="0.25">
      <c r="A9570" s="216">
        <v>45884</v>
      </c>
      <c r="B9570" s="217" t="s">
        <v>52</v>
      </c>
      <c r="C9570" s="218">
        <v>21.895299999999999</v>
      </c>
    </row>
    <row r="9571" spans="1:3" ht="15" customHeight="1" x14ac:dyDescent="0.25">
      <c r="A9571" s="216">
        <v>45887</v>
      </c>
      <c r="B9571" s="217" t="s">
        <v>52</v>
      </c>
      <c r="C9571" s="218">
        <v>21.946100000000001</v>
      </c>
    </row>
    <row r="9572" spans="1:3" ht="15" customHeight="1" x14ac:dyDescent="0.25">
      <c r="A9572" s="216">
        <v>45888</v>
      </c>
      <c r="B9572" s="217" t="s">
        <v>52</v>
      </c>
      <c r="C9572" s="218">
        <v>21.997</v>
      </c>
    </row>
    <row r="9573" spans="1:3" ht="15" customHeight="1" x14ac:dyDescent="0.25">
      <c r="A9573" s="216">
        <v>45889</v>
      </c>
      <c r="B9573" s="217" t="s">
        <v>52</v>
      </c>
      <c r="C9573" s="218">
        <v>22.047899999999998</v>
      </c>
    </row>
    <row r="9574" spans="1:3" ht="15" customHeight="1" x14ac:dyDescent="0.25">
      <c r="A9574" s="216">
        <v>45890</v>
      </c>
      <c r="B9574" s="217" t="s">
        <v>52</v>
      </c>
      <c r="C9574" s="218">
        <v>22.0989</v>
      </c>
    </row>
    <row r="9575" spans="1:3" ht="15" customHeight="1" x14ac:dyDescent="0.25">
      <c r="A9575" s="216">
        <v>45891</v>
      </c>
      <c r="B9575" s="217" t="s">
        <v>52</v>
      </c>
      <c r="C9575" s="218">
        <v>22.251799999999999</v>
      </c>
    </row>
    <row r="9576" spans="1:3" ht="15" customHeight="1" x14ac:dyDescent="0.25">
      <c r="A9576" s="216">
        <v>45894</v>
      </c>
      <c r="B9576" s="217" t="s">
        <v>52</v>
      </c>
      <c r="C9576" s="218">
        <v>22.302700000000002</v>
      </c>
    </row>
    <row r="9577" spans="1:3" ht="15" customHeight="1" x14ac:dyDescent="0.25">
      <c r="A9577" s="216">
        <v>45895</v>
      </c>
      <c r="B9577" s="217" t="s">
        <v>52</v>
      </c>
      <c r="C9577" s="218">
        <v>22.3536</v>
      </c>
    </row>
    <row r="9578" spans="1:3" ht="15" customHeight="1" x14ac:dyDescent="0.25">
      <c r="A9578" s="216">
        <v>45896</v>
      </c>
      <c r="B9578" s="217" t="s">
        <v>52</v>
      </c>
      <c r="C9578" s="218">
        <v>22.404299999999999</v>
      </c>
    </row>
    <row r="9579" spans="1:3" ht="15" customHeight="1" x14ac:dyDescent="0.25">
      <c r="A9579" s="216">
        <v>45897</v>
      </c>
      <c r="B9579" s="217" t="s">
        <v>52</v>
      </c>
      <c r="C9579" s="218">
        <v>22.455100000000002</v>
      </c>
    </row>
    <row r="9580" spans="1:3" ht="15" customHeight="1" x14ac:dyDescent="0.25">
      <c r="A9580" s="216">
        <v>45898</v>
      </c>
      <c r="B9580" s="217" t="s">
        <v>52</v>
      </c>
      <c r="C9580" s="218">
        <v>22.607199999999999</v>
      </c>
    </row>
    <row r="9581" spans="1:3" ht="15" customHeight="1" x14ac:dyDescent="0.25">
      <c r="A9581" s="216">
        <v>45901</v>
      </c>
      <c r="B9581" s="217" t="s">
        <v>52</v>
      </c>
      <c r="C9581" s="218">
        <v>22.657900000000001</v>
      </c>
    </row>
    <row r="9582" spans="1:3" ht="15" customHeight="1" x14ac:dyDescent="0.25">
      <c r="A9582" s="216">
        <v>45902</v>
      </c>
      <c r="B9582" s="217" t="s">
        <v>52</v>
      </c>
      <c r="C9582" s="218">
        <v>22.708600000000001</v>
      </c>
    </row>
    <row r="9583" spans="1:3" ht="15" customHeight="1" x14ac:dyDescent="0.25">
      <c r="A9583" s="216">
        <v>45903</v>
      </c>
      <c r="B9583" s="217" t="s">
        <v>52</v>
      </c>
      <c r="C9583" s="218">
        <v>22.7592</v>
      </c>
    </row>
    <row r="9584" spans="1:3" ht="15" customHeight="1" x14ac:dyDescent="0.25">
      <c r="A9584" s="216">
        <v>45904</v>
      </c>
      <c r="B9584" s="217" t="s">
        <v>52</v>
      </c>
      <c r="C9584" s="218">
        <v>22.809899999999999</v>
      </c>
    </row>
    <row r="9585" spans="1:3" ht="15" customHeight="1" x14ac:dyDescent="0.25">
      <c r="A9585" s="216">
        <v>45905</v>
      </c>
      <c r="B9585" s="217" t="s">
        <v>52</v>
      </c>
      <c r="C9585" s="218">
        <v>22.9617</v>
      </c>
    </row>
    <row r="9586" spans="1:3" ht="15" customHeight="1" x14ac:dyDescent="0.25">
      <c r="A9586" s="216">
        <v>45908</v>
      </c>
      <c r="B9586" s="217" t="s">
        <v>52</v>
      </c>
      <c r="C9586" s="218">
        <v>23.0123</v>
      </c>
    </row>
    <row r="9587" spans="1:3" ht="15" customHeight="1" x14ac:dyDescent="0.25">
      <c r="A9587" s="216">
        <v>45909</v>
      </c>
      <c r="B9587" s="217" t="s">
        <v>52</v>
      </c>
      <c r="C9587" s="218">
        <v>23.062899999999999</v>
      </c>
    </row>
    <row r="9588" spans="1:3" ht="15" customHeight="1" x14ac:dyDescent="0.25">
      <c r="A9588" s="216">
        <v>45910</v>
      </c>
      <c r="B9588" s="217" t="s">
        <v>52</v>
      </c>
      <c r="C9588" s="218">
        <v>23.113600000000002</v>
      </c>
    </row>
    <row r="9589" spans="1:3" ht="15" customHeight="1" x14ac:dyDescent="0.25">
      <c r="A9589" s="216">
        <v>45911</v>
      </c>
      <c r="B9589" s="217" t="s">
        <v>52</v>
      </c>
      <c r="C9589" s="218">
        <v>23.164100000000001</v>
      </c>
    </row>
    <row r="9590" spans="1:3" ht="15" customHeight="1" x14ac:dyDescent="0.25">
      <c r="A9590" s="216">
        <v>45912</v>
      </c>
      <c r="B9590" s="217" t="s">
        <v>52</v>
      </c>
      <c r="C9590" s="218">
        <v>23.315999999999999</v>
      </c>
    </row>
    <row r="9591" spans="1:3" ht="15" customHeight="1" x14ac:dyDescent="0.25">
      <c r="A9591" s="216">
        <v>45915</v>
      </c>
      <c r="B9591" s="217" t="s">
        <v>52</v>
      </c>
      <c r="C9591" s="218">
        <v>23.366599999999998</v>
      </c>
    </row>
    <row r="9592" spans="1:3" ht="15" customHeight="1" x14ac:dyDescent="0.25">
      <c r="A9592" s="216">
        <v>45916</v>
      </c>
      <c r="B9592" s="217" t="s">
        <v>52</v>
      </c>
      <c r="C9592" s="218">
        <v>23.417200000000001</v>
      </c>
    </row>
    <row r="9593" spans="1:3" ht="15" customHeight="1" x14ac:dyDescent="0.25">
      <c r="A9593" s="216">
        <v>45917</v>
      </c>
      <c r="B9593" s="217" t="s">
        <v>52</v>
      </c>
      <c r="C9593" s="218">
        <v>23.4678</v>
      </c>
    </row>
    <row r="9594" spans="1:3" ht="15" customHeight="1" x14ac:dyDescent="0.25">
      <c r="A9594" s="216">
        <v>45918</v>
      </c>
      <c r="B9594" s="217" t="s">
        <v>52</v>
      </c>
      <c r="C9594" s="218">
        <v>23.5184</v>
      </c>
    </row>
    <row r="9595" spans="1:3" ht="15" customHeight="1" x14ac:dyDescent="0.25">
      <c r="A9595" s="216">
        <v>45919</v>
      </c>
      <c r="B9595" s="217" t="s">
        <v>52</v>
      </c>
      <c r="C9595" s="218">
        <v>23.670300000000001</v>
      </c>
    </row>
    <row r="9596" spans="1:3" ht="15" customHeight="1" x14ac:dyDescent="0.25">
      <c r="A9596" s="216">
        <v>45922</v>
      </c>
      <c r="B9596" s="217" t="s">
        <v>52</v>
      </c>
      <c r="C9596" s="218">
        <v>23.721</v>
      </c>
    </row>
    <row r="9597" spans="1:3" ht="15" customHeight="1" x14ac:dyDescent="0.25">
      <c r="A9597" s="216">
        <v>45923</v>
      </c>
      <c r="B9597" s="217" t="s">
        <v>52</v>
      </c>
      <c r="C9597" s="218">
        <v>23.771599999999999</v>
      </c>
    </row>
    <row r="9598" spans="1:3" ht="15" customHeight="1" x14ac:dyDescent="0.25">
      <c r="A9598" s="216">
        <v>45924</v>
      </c>
      <c r="B9598" s="217" t="s">
        <v>52</v>
      </c>
      <c r="C9598" s="218">
        <v>23.821899999999999</v>
      </c>
    </row>
    <row r="9599" spans="1:3" ht="15" customHeight="1" x14ac:dyDescent="0.25">
      <c r="A9599" s="216">
        <v>45925</v>
      </c>
      <c r="B9599" s="217" t="s">
        <v>52</v>
      </c>
      <c r="C9599" s="218">
        <v>23.872199999999999</v>
      </c>
    </row>
    <row r="9600" spans="1:3" ht="15" customHeight="1" x14ac:dyDescent="0.25">
      <c r="A9600" s="216">
        <v>45926</v>
      </c>
      <c r="B9600" s="217" t="s">
        <v>52</v>
      </c>
      <c r="C9600" s="218">
        <v>24.023299999999999</v>
      </c>
    </row>
    <row r="9601" spans="1:3" ht="15" customHeight="1" x14ac:dyDescent="0.25">
      <c r="A9601" s="216">
        <v>45929</v>
      </c>
      <c r="B9601" s="217" t="s">
        <v>52</v>
      </c>
      <c r="C9601" s="218">
        <v>24.073699999999999</v>
      </c>
    </row>
    <row r="9602" spans="1:3" ht="15" customHeight="1" x14ac:dyDescent="0.25">
      <c r="A9602" s="216">
        <v>45930</v>
      </c>
      <c r="B9602" s="217" t="s">
        <v>52</v>
      </c>
      <c r="C9602" s="218">
        <v>24.123999999999999</v>
      </c>
    </row>
    <row r="9603" spans="1:3" ht="15" customHeight="1" x14ac:dyDescent="0.25">
      <c r="A9603" s="216">
        <v>45566</v>
      </c>
      <c r="B9603" s="217" t="s">
        <v>55</v>
      </c>
      <c r="C9603" s="218">
        <v>9.4000000000000004E-3</v>
      </c>
    </row>
    <row r="9604" spans="1:3" ht="15" customHeight="1" x14ac:dyDescent="0.25">
      <c r="A9604" s="216">
        <v>45567</v>
      </c>
      <c r="B9604" s="217" t="s">
        <v>55</v>
      </c>
      <c r="C9604" s="218">
        <v>1.8800000000000001E-2</v>
      </c>
    </row>
    <row r="9605" spans="1:3" ht="15" customHeight="1" x14ac:dyDescent="0.25">
      <c r="A9605" s="216">
        <v>45568</v>
      </c>
      <c r="B9605" s="217" t="s">
        <v>55</v>
      </c>
      <c r="C9605" s="218">
        <v>2.81E-2</v>
      </c>
    </row>
    <row r="9606" spans="1:3" ht="15" customHeight="1" x14ac:dyDescent="0.25">
      <c r="A9606" s="216">
        <v>45569</v>
      </c>
      <c r="B9606" s="217" t="s">
        <v>55</v>
      </c>
      <c r="C9606" s="218">
        <v>5.6000000000000001E-2</v>
      </c>
    </row>
    <row r="9607" spans="1:3" ht="15" customHeight="1" x14ac:dyDescent="0.25">
      <c r="A9607" s="216">
        <v>45572</v>
      </c>
      <c r="B9607" s="217" t="s">
        <v>55</v>
      </c>
      <c r="C9607" s="218">
        <v>6.5299999999999997E-2</v>
      </c>
    </row>
    <row r="9608" spans="1:3" ht="15" customHeight="1" x14ac:dyDescent="0.25">
      <c r="A9608" s="216">
        <v>45573</v>
      </c>
      <c r="B9608" s="217" t="s">
        <v>55</v>
      </c>
      <c r="C9608" s="218">
        <v>7.46E-2</v>
      </c>
    </row>
    <row r="9609" spans="1:3" ht="15" customHeight="1" x14ac:dyDescent="0.25">
      <c r="A9609" s="216">
        <v>45574</v>
      </c>
      <c r="B9609" s="217" t="s">
        <v>55</v>
      </c>
      <c r="C9609" s="218">
        <v>8.3900000000000002E-2</v>
      </c>
    </row>
    <row r="9610" spans="1:3" ht="15" customHeight="1" x14ac:dyDescent="0.25">
      <c r="A9610" s="216">
        <v>45575</v>
      </c>
      <c r="B9610" s="217" t="s">
        <v>55</v>
      </c>
      <c r="C9610" s="218">
        <v>9.3200000000000005E-2</v>
      </c>
    </row>
    <row r="9611" spans="1:3" ht="15" customHeight="1" x14ac:dyDescent="0.25">
      <c r="A9611" s="216">
        <v>45576</v>
      </c>
      <c r="B9611" s="217" t="s">
        <v>55</v>
      </c>
      <c r="C9611" s="218">
        <v>0.1211</v>
      </c>
    </row>
    <row r="9612" spans="1:3" ht="15" customHeight="1" x14ac:dyDescent="0.25">
      <c r="A9612" s="216">
        <v>45579</v>
      </c>
      <c r="B9612" s="217" t="s">
        <v>55</v>
      </c>
      <c r="C9612" s="218">
        <v>0.13039999999999999</v>
      </c>
    </row>
    <row r="9613" spans="1:3" ht="15" customHeight="1" x14ac:dyDescent="0.25">
      <c r="A9613" s="216">
        <v>45580</v>
      </c>
      <c r="B9613" s="217" t="s">
        <v>55</v>
      </c>
      <c r="C9613" s="218">
        <v>0.13969999999999999</v>
      </c>
    </row>
    <row r="9614" spans="1:3" ht="15" customHeight="1" x14ac:dyDescent="0.25">
      <c r="A9614" s="216">
        <v>45581</v>
      </c>
      <c r="B9614" s="217" t="s">
        <v>55</v>
      </c>
      <c r="C9614" s="218">
        <v>0.14899999999999999</v>
      </c>
    </row>
    <row r="9615" spans="1:3" ht="15" customHeight="1" x14ac:dyDescent="0.25">
      <c r="A9615" s="216">
        <v>45582</v>
      </c>
      <c r="B9615" s="217" t="s">
        <v>55</v>
      </c>
      <c r="C9615" s="218">
        <v>0.15820000000000001</v>
      </c>
    </row>
    <row r="9616" spans="1:3" ht="15" customHeight="1" x14ac:dyDescent="0.25">
      <c r="A9616" s="216">
        <v>45583</v>
      </c>
      <c r="B9616" s="217" t="s">
        <v>55</v>
      </c>
      <c r="C9616" s="218">
        <v>0.186</v>
      </c>
    </row>
    <row r="9617" spans="1:3" ht="15" customHeight="1" x14ac:dyDescent="0.25">
      <c r="A9617" s="216">
        <v>45586</v>
      </c>
      <c r="B9617" s="217" t="s">
        <v>55</v>
      </c>
      <c r="C9617" s="218">
        <v>0.1953</v>
      </c>
    </row>
    <row r="9618" spans="1:3" ht="15" customHeight="1" x14ac:dyDescent="0.25">
      <c r="A9618" s="216">
        <v>45587</v>
      </c>
      <c r="B9618" s="217" t="s">
        <v>55</v>
      </c>
      <c r="C9618" s="218">
        <v>0.20449999999999999</v>
      </c>
    </row>
    <row r="9619" spans="1:3" ht="15" customHeight="1" x14ac:dyDescent="0.25">
      <c r="A9619" s="216">
        <v>45588</v>
      </c>
      <c r="B9619" s="217" t="s">
        <v>55</v>
      </c>
      <c r="C9619" s="218">
        <v>0.21329999999999999</v>
      </c>
    </row>
    <row r="9620" spans="1:3" ht="15" customHeight="1" x14ac:dyDescent="0.25">
      <c r="A9620" s="216">
        <v>45589</v>
      </c>
      <c r="B9620" s="217" t="s">
        <v>55</v>
      </c>
      <c r="C9620" s="218">
        <v>0.22209999999999999</v>
      </c>
    </row>
    <row r="9621" spans="1:3" ht="15" customHeight="1" x14ac:dyDescent="0.25">
      <c r="A9621" s="216">
        <v>45590</v>
      </c>
      <c r="B9621" s="217" t="s">
        <v>55</v>
      </c>
      <c r="C9621" s="218">
        <v>0.24840000000000001</v>
      </c>
    </row>
    <row r="9622" spans="1:3" ht="15" customHeight="1" x14ac:dyDescent="0.25">
      <c r="A9622" s="216">
        <v>45593</v>
      </c>
      <c r="B9622" s="217" t="s">
        <v>55</v>
      </c>
      <c r="C9622" s="218">
        <v>0.25719999999999998</v>
      </c>
    </row>
    <row r="9623" spans="1:3" ht="15" customHeight="1" x14ac:dyDescent="0.25">
      <c r="A9623" s="216">
        <v>45594</v>
      </c>
      <c r="B9623" s="217" t="s">
        <v>55</v>
      </c>
      <c r="C9623" s="218">
        <v>0.26600000000000001</v>
      </c>
    </row>
    <row r="9624" spans="1:3" ht="15" customHeight="1" x14ac:dyDescent="0.25">
      <c r="A9624" s="216">
        <v>45595</v>
      </c>
      <c r="B9624" s="217" t="s">
        <v>55</v>
      </c>
      <c r="C9624" s="218">
        <v>0.27479999999999999</v>
      </c>
    </row>
    <row r="9625" spans="1:3" ht="15" customHeight="1" x14ac:dyDescent="0.25">
      <c r="A9625" s="216">
        <v>45596</v>
      </c>
      <c r="B9625" s="217" t="s">
        <v>55</v>
      </c>
      <c r="C9625" s="218">
        <v>0.28360000000000002</v>
      </c>
    </row>
    <row r="9626" spans="1:3" ht="15" customHeight="1" x14ac:dyDescent="0.25">
      <c r="A9626" s="216">
        <v>45597</v>
      </c>
      <c r="B9626" s="217" t="s">
        <v>55</v>
      </c>
      <c r="C9626" s="218">
        <v>0.30990000000000001</v>
      </c>
    </row>
    <row r="9627" spans="1:3" ht="15" customHeight="1" x14ac:dyDescent="0.25">
      <c r="A9627" s="216">
        <v>45600</v>
      </c>
      <c r="B9627" s="217" t="s">
        <v>55</v>
      </c>
      <c r="C9627" s="218">
        <v>0.31869999999999998</v>
      </c>
    </row>
    <row r="9628" spans="1:3" ht="15" customHeight="1" x14ac:dyDescent="0.25">
      <c r="A9628" s="216">
        <v>45601</v>
      </c>
      <c r="B9628" s="217" t="s">
        <v>55</v>
      </c>
      <c r="C9628" s="218">
        <v>0.32740000000000002</v>
      </c>
    </row>
    <row r="9629" spans="1:3" ht="15" customHeight="1" x14ac:dyDescent="0.25">
      <c r="A9629" s="216">
        <v>45602</v>
      </c>
      <c r="B9629" s="217" t="s">
        <v>55</v>
      </c>
      <c r="C9629" s="218">
        <v>0.33610000000000001</v>
      </c>
    </row>
    <row r="9630" spans="1:3" ht="15" customHeight="1" x14ac:dyDescent="0.25">
      <c r="A9630" s="216">
        <v>45603</v>
      </c>
      <c r="B9630" s="217" t="s">
        <v>55</v>
      </c>
      <c r="C9630" s="218">
        <v>0.3448</v>
      </c>
    </row>
    <row r="9631" spans="1:3" ht="15" customHeight="1" x14ac:dyDescent="0.25">
      <c r="A9631" s="216">
        <v>45604</v>
      </c>
      <c r="B9631" s="217" t="s">
        <v>55</v>
      </c>
      <c r="C9631" s="218">
        <v>0.371</v>
      </c>
    </row>
    <row r="9632" spans="1:3" ht="15" customHeight="1" x14ac:dyDescent="0.25">
      <c r="A9632" s="216">
        <v>45607</v>
      </c>
      <c r="B9632" s="217" t="s">
        <v>55</v>
      </c>
      <c r="C9632" s="218">
        <v>0.37969999999999998</v>
      </c>
    </row>
    <row r="9633" spans="1:3" ht="15" customHeight="1" x14ac:dyDescent="0.25">
      <c r="A9633" s="216">
        <v>45608</v>
      </c>
      <c r="B9633" s="217" t="s">
        <v>55</v>
      </c>
      <c r="C9633" s="218">
        <v>0.38840000000000002</v>
      </c>
    </row>
    <row r="9634" spans="1:3" ht="15" customHeight="1" x14ac:dyDescent="0.25">
      <c r="A9634" s="216">
        <v>45609</v>
      </c>
      <c r="B9634" s="217" t="s">
        <v>55</v>
      </c>
      <c r="C9634" s="218">
        <v>0.39710000000000001</v>
      </c>
    </row>
    <row r="9635" spans="1:3" ht="15" customHeight="1" x14ac:dyDescent="0.25">
      <c r="A9635" s="216">
        <v>45610</v>
      </c>
      <c r="B9635" s="217" t="s">
        <v>55</v>
      </c>
      <c r="C9635" s="218">
        <v>0.40570000000000001</v>
      </c>
    </row>
    <row r="9636" spans="1:3" ht="15" customHeight="1" x14ac:dyDescent="0.25">
      <c r="A9636" s="216">
        <v>45611</v>
      </c>
      <c r="B9636" s="217" t="s">
        <v>55</v>
      </c>
      <c r="C9636" s="218">
        <v>0.43130000000000002</v>
      </c>
    </row>
    <row r="9637" spans="1:3" ht="15" customHeight="1" x14ac:dyDescent="0.25">
      <c r="A9637" s="216">
        <v>45614</v>
      </c>
      <c r="B9637" s="217" t="s">
        <v>55</v>
      </c>
      <c r="C9637" s="218">
        <v>0.43990000000000001</v>
      </c>
    </row>
    <row r="9638" spans="1:3" ht="15" customHeight="1" x14ac:dyDescent="0.25">
      <c r="A9638" s="216">
        <v>45615</v>
      </c>
      <c r="B9638" s="217" t="s">
        <v>55</v>
      </c>
      <c r="C9638" s="218">
        <v>0.44850000000000001</v>
      </c>
    </row>
    <row r="9639" spans="1:3" ht="15" customHeight="1" x14ac:dyDescent="0.25">
      <c r="A9639" s="216">
        <v>45616</v>
      </c>
      <c r="B9639" s="217" t="s">
        <v>55</v>
      </c>
      <c r="C9639" s="218">
        <v>0.45700000000000002</v>
      </c>
    </row>
    <row r="9640" spans="1:3" ht="15" customHeight="1" x14ac:dyDescent="0.25">
      <c r="A9640" s="216">
        <v>45617</v>
      </c>
      <c r="B9640" s="217" t="s">
        <v>55</v>
      </c>
      <c r="C9640" s="218">
        <v>0.46560000000000001</v>
      </c>
    </row>
    <row r="9641" spans="1:3" ht="15" customHeight="1" x14ac:dyDescent="0.25">
      <c r="A9641" s="216">
        <v>45618</v>
      </c>
      <c r="B9641" s="217" t="s">
        <v>55</v>
      </c>
      <c r="C9641" s="218">
        <v>0.49109999999999998</v>
      </c>
    </row>
    <row r="9642" spans="1:3" ht="15" customHeight="1" x14ac:dyDescent="0.25">
      <c r="A9642" s="216">
        <v>45621</v>
      </c>
      <c r="B9642" s="217" t="s">
        <v>55</v>
      </c>
      <c r="C9642" s="218">
        <v>0.49959999999999999</v>
      </c>
    </row>
    <row r="9643" spans="1:3" ht="15" customHeight="1" x14ac:dyDescent="0.25">
      <c r="A9643" s="216">
        <v>45622</v>
      </c>
      <c r="B9643" s="217" t="s">
        <v>55</v>
      </c>
      <c r="C9643" s="218">
        <v>0.5081</v>
      </c>
    </row>
    <row r="9644" spans="1:3" ht="15" customHeight="1" x14ac:dyDescent="0.25">
      <c r="A9644" s="216">
        <v>45623</v>
      </c>
      <c r="B9644" s="217" t="s">
        <v>55</v>
      </c>
      <c r="C9644" s="218">
        <v>0.51659999999999995</v>
      </c>
    </row>
    <row r="9645" spans="1:3" ht="15" customHeight="1" x14ac:dyDescent="0.25">
      <c r="A9645" s="216">
        <v>45624</v>
      </c>
      <c r="B9645" s="217" t="s">
        <v>55</v>
      </c>
      <c r="C9645" s="218">
        <v>0.52510000000000001</v>
      </c>
    </row>
    <row r="9646" spans="1:3" ht="15" customHeight="1" x14ac:dyDescent="0.25">
      <c r="A9646" s="216">
        <v>45625</v>
      </c>
      <c r="B9646" s="217" t="s">
        <v>55</v>
      </c>
      <c r="C9646" s="218">
        <v>0.55069999999999997</v>
      </c>
    </row>
    <row r="9647" spans="1:3" ht="15" customHeight="1" x14ac:dyDescent="0.25">
      <c r="A9647" s="216">
        <v>45628</v>
      </c>
      <c r="B9647" s="217" t="s">
        <v>55</v>
      </c>
      <c r="C9647" s="218">
        <v>0.55920000000000003</v>
      </c>
    </row>
    <row r="9648" spans="1:3" ht="15" customHeight="1" x14ac:dyDescent="0.25">
      <c r="A9648" s="216">
        <v>45629</v>
      </c>
      <c r="B9648" s="217" t="s">
        <v>55</v>
      </c>
      <c r="C9648" s="218">
        <v>0.56769999999999998</v>
      </c>
    </row>
    <row r="9649" spans="1:3" ht="15" customHeight="1" x14ac:dyDescent="0.25">
      <c r="A9649" s="216">
        <v>45630</v>
      </c>
      <c r="B9649" s="217" t="s">
        <v>55</v>
      </c>
      <c r="C9649" s="218">
        <v>0.57620000000000005</v>
      </c>
    </row>
    <row r="9650" spans="1:3" ht="15" customHeight="1" x14ac:dyDescent="0.25">
      <c r="A9650" s="216">
        <v>45631</v>
      </c>
      <c r="B9650" s="217" t="s">
        <v>55</v>
      </c>
      <c r="C9650" s="218">
        <v>0.5847</v>
      </c>
    </row>
    <row r="9651" spans="1:3" ht="15" customHeight="1" x14ac:dyDescent="0.25">
      <c r="A9651" s="216">
        <v>45632</v>
      </c>
      <c r="B9651" s="217" t="s">
        <v>55</v>
      </c>
      <c r="C9651" s="218">
        <v>0.61019999999999996</v>
      </c>
    </row>
    <row r="9652" spans="1:3" ht="15" customHeight="1" x14ac:dyDescent="0.25">
      <c r="A9652" s="216">
        <v>45635</v>
      </c>
      <c r="B9652" s="217" t="s">
        <v>55</v>
      </c>
      <c r="C9652" s="218">
        <v>0.61870000000000003</v>
      </c>
    </row>
    <row r="9653" spans="1:3" ht="15" customHeight="1" x14ac:dyDescent="0.25">
      <c r="A9653" s="216">
        <v>45636</v>
      </c>
      <c r="B9653" s="217" t="s">
        <v>55</v>
      </c>
      <c r="C9653" s="218">
        <v>0.62719999999999998</v>
      </c>
    </row>
    <row r="9654" spans="1:3" ht="15" customHeight="1" x14ac:dyDescent="0.25">
      <c r="A9654" s="216">
        <v>45637</v>
      </c>
      <c r="B9654" s="217" t="s">
        <v>55</v>
      </c>
      <c r="C9654" s="218">
        <v>0.63570000000000004</v>
      </c>
    </row>
    <row r="9655" spans="1:3" ht="15" customHeight="1" x14ac:dyDescent="0.25">
      <c r="A9655" s="216">
        <v>45638</v>
      </c>
      <c r="B9655" s="217" t="s">
        <v>55</v>
      </c>
      <c r="C9655" s="218">
        <v>0.64419999999999999</v>
      </c>
    </row>
    <row r="9656" spans="1:3" ht="15" customHeight="1" x14ac:dyDescent="0.25">
      <c r="A9656" s="216">
        <v>45639</v>
      </c>
      <c r="B9656" s="217" t="s">
        <v>55</v>
      </c>
      <c r="C9656" s="218">
        <v>0.66969999999999996</v>
      </c>
    </row>
    <row r="9657" spans="1:3" ht="15" customHeight="1" x14ac:dyDescent="0.25">
      <c r="A9657" s="216">
        <v>45642</v>
      </c>
      <c r="B9657" s="217" t="s">
        <v>55</v>
      </c>
      <c r="C9657" s="218">
        <v>0.67820000000000003</v>
      </c>
    </row>
    <row r="9658" spans="1:3" ht="15" customHeight="1" x14ac:dyDescent="0.25">
      <c r="A9658" s="216">
        <v>45643</v>
      </c>
      <c r="B9658" s="217" t="s">
        <v>55</v>
      </c>
      <c r="C9658" s="218">
        <v>0.68669999999999998</v>
      </c>
    </row>
    <row r="9659" spans="1:3" ht="15" customHeight="1" x14ac:dyDescent="0.25">
      <c r="A9659" s="216">
        <v>45644</v>
      </c>
      <c r="B9659" s="217" t="s">
        <v>55</v>
      </c>
      <c r="C9659" s="218">
        <v>0.69469999999999998</v>
      </c>
    </row>
    <row r="9660" spans="1:3" ht="15" customHeight="1" x14ac:dyDescent="0.25">
      <c r="A9660" s="216">
        <v>45645</v>
      </c>
      <c r="B9660" s="217" t="s">
        <v>55</v>
      </c>
      <c r="C9660" s="218">
        <v>0.70269999999999999</v>
      </c>
    </row>
    <row r="9661" spans="1:3" ht="15" customHeight="1" x14ac:dyDescent="0.25">
      <c r="A9661" s="216">
        <v>45646</v>
      </c>
      <c r="B9661" s="217" t="s">
        <v>55</v>
      </c>
      <c r="C9661" s="218">
        <v>0.72670000000000001</v>
      </c>
    </row>
    <row r="9662" spans="1:3" ht="15" customHeight="1" x14ac:dyDescent="0.25">
      <c r="A9662" s="216">
        <v>45649</v>
      </c>
      <c r="B9662" s="217" t="s">
        <v>55</v>
      </c>
      <c r="C9662" s="218">
        <v>0.73470000000000002</v>
      </c>
    </row>
    <row r="9663" spans="1:3" ht="15" customHeight="1" x14ac:dyDescent="0.25">
      <c r="A9663" s="216">
        <v>45650</v>
      </c>
      <c r="B9663" s="217" t="s">
        <v>55</v>
      </c>
      <c r="C9663" s="218">
        <v>0.74280000000000002</v>
      </c>
    </row>
    <row r="9664" spans="1:3" ht="15" customHeight="1" x14ac:dyDescent="0.25">
      <c r="A9664" s="216">
        <v>45651</v>
      </c>
      <c r="B9664" s="217" t="s">
        <v>55</v>
      </c>
      <c r="C9664" s="218">
        <v>0.75080000000000002</v>
      </c>
    </row>
    <row r="9665" spans="1:3" ht="15" customHeight="1" x14ac:dyDescent="0.25">
      <c r="A9665" s="216">
        <v>45652</v>
      </c>
      <c r="B9665" s="217" t="s">
        <v>55</v>
      </c>
      <c r="C9665" s="218">
        <v>0.75880000000000003</v>
      </c>
    </row>
    <row r="9666" spans="1:3" ht="15" customHeight="1" x14ac:dyDescent="0.25">
      <c r="A9666" s="216">
        <v>45653</v>
      </c>
      <c r="B9666" s="217" t="s">
        <v>55</v>
      </c>
      <c r="C9666" s="218">
        <v>0.78280000000000005</v>
      </c>
    </row>
    <row r="9667" spans="1:3" ht="15" customHeight="1" x14ac:dyDescent="0.25">
      <c r="A9667" s="216">
        <v>45656</v>
      </c>
      <c r="B9667" s="217" t="s">
        <v>55</v>
      </c>
      <c r="C9667" s="218">
        <v>0.79069999999999996</v>
      </c>
    </row>
    <row r="9668" spans="1:3" ht="15" customHeight="1" x14ac:dyDescent="0.25">
      <c r="A9668" s="216">
        <v>45657</v>
      </c>
      <c r="B9668" s="217" t="s">
        <v>55</v>
      </c>
      <c r="C9668" s="218">
        <v>0.79759999999999998</v>
      </c>
    </row>
    <row r="9669" spans="1:3" ht="15" customHeight="1" x14ac:dyDescent="0.25">
      <c r="A9669" s="216">
        <v>45659</v>
      </c>
      <c r="B9669" s="217" t="s">
        <v>55</v>
      </c>
      <c r="C9669" s="218">
        <v>0.81240000000000001</v>
      </c>
    </row>
    <row r="9670" spans="1:3" ht="15" customHeight="1" x14ac:dyDescent="0.25">
      <c r="A9670" s="216">
        <v>45660</v>
      </c>
      <c r="B9670" s="217" t="s">
        <v>55</v>
      </c>
      <c r="C9670" s="218">
        <v>0.83640000000000003</v>
      </c>
    </row>
    <row r="9671" spans="1:3" ht="15" customHeight="1" x14ac:dyDescent="0.25">
      <c r="A9671" s="216">
        <v>45663</v>
      </c>
      <c r="B9671" s="217" t="s">
        <v>55</v>
      </c>
      <c r="C9671" s="218">
        <v>0.84440000000000004</v>
      </c>
    </row>
    <row r="9672" spans="1:3" ht="15" customHeight="1" x14ac:dyDescent="0.25">
      <c r="A9672" s="216">
        <v>45664</v>
      </c>
      <c r="B9672" s="217" t="s">
        <v>55</v>
      </c>
      <c r="C9672" s="218">
        <v>0.85240000000000005</v>
      </c>
    </row>
    <row r="9673" spans="1:3" ht="15" customHeight="1" x14ac:dyDescent="0.25">
      <c r="A9673" s="216">
        <v>45665</v>
      </c>
      <c r="B9673" s="217" t="s">
        <v>55</v>
      </c>
      <c r="C9673" s="218">
        <v>0.86040000000000005</v>
      </c>
    </row>
    <row r="9674" spans="1:3" ht="15" customHeight="1" x14ac:dyDescent="0.25">
      <c r="A9674" s="216">
        <v>45666</v>
      </c>
      <c r="B9674" s="217" t="s">
        <v>55</v>
      </c>
      <c r="C9674" s="218">
        <v>0.86829999999999996</v>
      </c>
    </row>
    <row r="9675" spans="1:3" ht="15" customHeight="1" x14ac:dyDescent="0.25">
      <c r="A9675" s="216">
        <v>45667</v>
      </c>
      <c r="B9675" s="217" t="s">
        <v>55</v>
      </c>
      <c r="C9675" s="218">
        <v>0.89200000000000002</v>
      </c>
    </row>
    <row r="9676" spans="1:3" ht="15" customHeight="1" x14ac:dyDescent="0.25">
      <c r="A9676" s="216">
        <v>45670</v>
      </c>
      <c r="B9676" s="217" t="s">
        <v>55</v>
      </c>
      <c r="C9676" s="218">
        <v>0.89990000000000003</v>
      </c>
    </row>
    <row r="9677" spans="1:3" ht="15" customHeight="1" x14ac:dyDescent="0.25">
      <c r="A9677" s="216">
        <v>45671</v>
      </c>
      <c r="B9677" s="217" t="s">
        <v>55</v>
      </c>
      <c r="C9677" s="218">
        <v>0.90780000000000005</v>
      </c>
    </row>
    <row r="9678" spans="1:3" ht="15" customHeight="1" x14ac:dyDescent="0.25">
      <c r="A9678" s="216">
        <v>45672</v>
      </c>
      <c r="B9678" s="217" t="s">
        <v>55</v>
      </c>
      <c r="C9678" s="218">
        <v>0.91569999999999996</v>
      </c>
    </row>
    <row r="9679" spans="1:3" ht="15" customHeight="1" x14ac:dyDescent="0.25">
      <c r="A9679" s="216">
        <v>45673</v>
      </c>
      <c r="B9679" s="217" t="s">
        <v>55</v>
      </c>
      <c r="C9679" s="218">
        <v>0.92349999999999999</v>
      </c>
    </row>
    <row r="9680" spans="1:3" ht="15" customHeight="1" x14ac:dyDescent="0.25">
      <c r="A9680" s="216">
        <v>45674</v>
      </c>
      <c r="B9680" s="217" t="s">
        <v>55</v>
      </c>
      <c r="C9680" s="218">
        <v>0.94720000000000004</v>
      </c>
    </row>
    <row r="9681" spans="1:3" ht="15" customHeight="1" x14ac:dyDescent="0.25">
      <c r="A9681" s="216">
        <v>45677</v>
      </c>
      <c r="B9681" s="217" t="s">
        <v>55</v>
      </c>
      <c r="C9681" s="218">
        <v>0.95509999999999995</v>
      </c>
    </row>
    <row r="9682" spans="1:3" ht="15" customHeight="1" x14ac:dyDescent="0.25">
      <c r="A9682" s="216">
        <v>45678</v>
      </c>
      <c r="B9682" s="217" t="s">
        <v>55</v>
      </c>
      <c r="C9682" s="218">
        <v>0.96299999999999997</v>
      </c>
    </row>
    <row r="9683" spans="1:3" ht="15" customHeight="1" x14ac:dyDescent="0.25">
      <c r="A9683" s="216">
        <v>45679</v>
      </c>
      <c r="B9683" s="217" t="s">
        <v>55</v>
      </c>
      <c r="C9683" s="218">
        <v>0.97089999999999999</v>
      </c>
    </row>
    <row r="9684" spans="1:3" ht="15" customHeight="1" x14ac:dyDescent="0.25">
      <c r="A9684" s="216">
        <v>45680</v>
      </c>
      <c r="B9684" s="217" t="s">
        <v>55</v>
      </c>
      <c r="C9684" s="218">
        <v>0.97870000000000001</v>
      </c>
    </row>
    <row r="9685" spans="1:3" ht="15" customHeight="1" x14ac:dyDescent="0.25">
      <c r="A9685" s="216">
        <v>45681</v>
      </c>
      <c r="B9685" s="217" t="s">
        <v>55</v>
      </c>
      <c r="C9685" s="218">
        <v>1.0022</v>
      </c>
    </row>
    <row r="9686" spans="1:3" ht="15" customHeight="1" x14ac:dyDescent="0.25">
      <c r="A9686" s="216">
        <v>45684</v>
      </c>
      <c r="B9686" s="217" t="s">
        <v>55</v>
      </c>
      <c r="C9686" s="218">
        <v>1.01</v>
      </c>
    </row>
    <row r="9687" spans="1:3" ht="15" customHeight="1" x14ac:dyDescent="0.25">
      <c r="A9687" s="216">
        <v>45685</v>
      </c>
      <c r="B9687" s="217" t="s">
        <v>55</v>
      </c>
      <c r="C9687" s="218">
        <v>1.0178</v>
      </c>
    </row>
    <row r="9688" spans="1:3" ht="15" customHeight="1" x14ac:dyDescent="0.25">
      <c r="A9688" s="216">
        <v>45686</v>
      </c>
      <c r="B9688" s="217" t="s">
        <v>55</v>
      </c>
      <c r="C9688" s="218">
        <v>1.0256000000000001</v>
      </c>
    </row>
    <row r="9689" spans="1:3" ht="15" customHeight="1" x14ac:dyDescent="0.25">
      <c r="A9689" s="216">
        <v>45687</v>
      </c>
      <c r="B9689" s="217" t="s">
        <v>55</v>
      </c>
      <c r="C9689" s="218">
        <v>1.0334000000000001</v>
      </c>
    </row>
    <row r="9690" spans="1:3" ht="15" customHeight="1" x14ac:dyDescent="0.25">
      <c r="A9690" s="216">
        <v>45688</v>
      </c>
      <c r="B9690" s="217" t="s">
        <v>55</v>
      </c>
      <c r="C9690" s="218">
        <v>1.0566</v>
      </c>
    </row>
    <row r="9691" spans="1:3" ht="15" customHeight="1" x14ac:dyDescent="0.25">
      <c r="A9691" s="216">
        <v>45691</v>
      </c>
      <c r="B9691" s="217" t="s">
        <v>55</v>
      </c>
      <c r="C9691" s="218">
        <v>1.0643</v>
      </c>
    </row>
    <row r="9692" spans="1:3" ht="15" customHeight="1" x14ac:dyDescent="0.25">
      <c r="A9692" s="216">
        <v>45692</v>
      </c>
      <c r="B9692" s="217" t="s">
        <v>55</v>
      </c>
      <c r="C9692" s="218">
        <v>1.0720000000000001</v>
      </c>
    </row>
    <row r="9693" spans="1:3" ht="15" customHeight="1" x14ac:dyDescent="0.25">
      <c r="A9693" s="216">
        <v>45693</v>
      </c>
      <c r="B9693" s="217" t="s">
        <v>55</v>
      </c>
      <c r="C9693" s="218">
        <v>1.0792999999999999</v>
      </c>
    </row>
    <row r="9694" spans="1:3" ht="15" customHeight="1" x14ac:dyDescent="0.25">
      <c r="A9694" s="216">
        <v>45694</v>
      </c>
      <c r="B9694" s="217" t="s">
        <v>55</v>
      </c>
      <c r="C9694" s="218">
        <v>1.0865</v>
      </c>
    </row>
    <row r="9695" spans="1:3" ht="15" customHeight="1" x14ac:dyDescent="0.25">
      <c r="A9695" s="216">
        <v>45695</v>
      </c>
      <c r="B9695" s="217" t="s">
        <v>55</v>
      </c>
      <c r="C9695" s="218">
        <v>1.1082000000000001</v>
      </c>
    </row>
    <row r="9696" spans="1:3" ht="15" customHeight="1" x14ac:dyDescent="0.25">
      <c r="A9696" s="216">
        <v>45698</v>
      </c>
      <c r="B9696" s="217" t="s">
        <v>55</v>
      </c>
      <c r="C9696" s="218">
        <v>1.1153999999999999</v>
      </c>
    </row>
    <row r="9697" spans="1:3" ht="15" customHeight="1" x14ac:dyDescent="0.25">
      <c r="A9697" s="216">
        <v>45699</v>
      </c>
      <c r="B9697" s="217" t="s">
        <v>55</v>
      </c>
      <c r="C9697" s="218">
        <v>1.1226</v>
      </c>
    </row>
    <row r="9698" spans="1:3" ht="15" customHeight="1" x14ac:dyDescent="0.25">
      <c r="A9698" s="216">
        <v>45700</v>
      </c>
      <c r="B9698" s="217" t="s">
        <v>55</v>
      </c>
      <c r="C9698" s="218">
        <v>1.1298999999999999</v>
      </c>
    </row>
    <row r="9699" spans="1:3" ht="15" customHeight="1" x14ac:dyDescent="0.25">
      <c r="A9699" s="216">
        <v>45701</v>
      </c>
      <c r="B9699" s="217" t="s">
        <v>55</v>
      </c>
      <c r="C9699" s="218">
        <v>1.1371</v>
      </c>
    </row>
    <row r="9700" spans="1:3" ht="15" customHeight="1" x14ac:dyDescent="0.25">
      <c r="A9700" s="216">
        <v>45702</v>
      </c>
      <c r="B9700" s="217" t="s">
        <v>55</v>
      </c>
      <c r="C9700" s="218">
        <v>1.1588000000000001</v>
      </c>
    </row>
    <row r="9701" spans="1:3" ht="15" customHeight="1" x14ac:dyDescent="0.25">
      <c r="A9701" s="216">
        <v>45705</v>
      </c>
      <c r="B9701" s="217" t="s">
        <v>55</v>
      </c>
      <c r="C9701" s="218">
        <v>1.1659999999999999</v>
      </c>
    </row>
    <row r="9702" spans="1:3" ht="15" customHeight="1" x14ac:dyDescent="0.25">
      <c r="A9702" s="216">
        <v>45706</v>
      </c>
      <c r="B9702" s="217" t="s">
        <v>55</v>
      </c>
      <c r="C9702" s="218">
        <v>1.1732</v>
      </c>
    </row>
    <row r="9703" spans="1:3" ht="15" customHeight="1" x14ac:dyDescent="0.25">
      <c r="A9703" s="216">
        <v>45707</v>
      </c>
      <c r="B9703" s="217" t="s">
        <v>55</v>
      </c>
      <c r="C9703" s="218">
        <v>1.1803999999999999</v>
      </c>
    </row>
    <row r="9704" spans="1:3" ht="15" customHeight="1" x14ac:dyDescent="0.25">
      <c r="A9704" s="216">
        <v>45708</v>
      </c>
      <c r="B9704" s="217" t="s">
        <v>55</v>
      </c>
      <c r="C9704" s="218">
        <v>1.1875</v>
      </c>
    </row>
    <row r="9705" spans="1:3" ht="15" customHeight="1" x14ac:dyDescent="0.25">
      <c r="A9705" s="216">
        <v>45709</v>
      </c>
      <c r="B9705" s="217" t="s">
        <v>55</v>
      </c>
      <c r="C9705" s="218">
        <v>1.2090000000000001</v>
      </c>
    </row>
    <row r="9706" spans="1:3" ht="15" customHeight="1" x14ac:dyDescent="0.25">
      <c r="A9706" s="216">
        <v>45712</v>
      </c>
      <c r="B9706" s="217" t="s">
        <v>55</v>
      </c>
      <c r="C9706" s="218">
        <v>1.2161999999999999</v>
      </c>
    </row>
    <row r="9707" spans="1:3" ht="15" customHeight="1" x14ac:dyDescent="0.25">
      <c r="A9707" s="216">
        <v>45713</v>
      </c>
      <c r="B9707" s="217" t="s">
        <v>55</v>
      </c>
      <c r="C9707" s="218">
        <v>1.2233000000000001</v>
      </c>
    </row>
    <row r="9708" spans="1:3" ht="15" customHeight="1" x14ac:dyDescent="0.25">
      <c r="A9708" s="216">
        <v>45714</v>
      </c>
      <c r="B9708" s="217" t="s">
        <v>55</v>
      </c>
      <c r="C9708" s="218">
        <v>1.2304999999999999</v>
      </c>
    </row>
    <row r="9709" spans="1:3" ht="15" customHeight="1" x14ac:dyDescent="0.25">
      <c r="A9709" s="216">
        <v>45715</v>
      </c>
      <c r="B9709" s="217" t="s">
        <v>55</v>
      </c>
      <c r="C9709" s="218">
        <v>1.2376</v>
      </c>
    </row>
    <row r="9710" spans="1:3" ht="15" customHeight="1" x14ac:dyDescent="0.25">
      <c r="A9710" s="216">
        <v>45716</v>
      </c>
      <c r="B9710" s="217" t="s">
        <v>55</v>
      </c>
      <c r="C9710" s="218">
        <v>1.2591000000000001</v>
      </c>
    </row>
    <row r="9711" spans="1:3" ht="15" customHeight="1" x14ac:dyDescent="0.25">
      <c r="A9711" s="216">
        <v>45719</v>
      </c>
      <c r="B9711" s="217" t="s">
        <v>55</v>
      </c>
      <c r="C9711" s="218">
        <v>1.2663</v>
      </c>
    </row>
    <row r="9712" spans="1:3" ht="15" customHeight="1" x14ac:dyDescent="0.25">
      <c r="A9712" s="216">
        <v>45720</v>
      </c>
      <c r="B9712" s="217" t="s">
        <v>55</v>
      </c>
      <c r="C9712" s="218">
        <v>1.2734000000000001</v>
      </c>
    </row>
    <row r="9713" spans="1:3" ht="15" customHeight="1" x14ac:dyDescent="0.25">
      <c r="A9713" s="216">
        <v>45721</v>
      </c>
      <c r="B9713" s="217" t="s">
        <v>55</v>
      </c>
      <c r="C9713" s="218">
        <v>1.2805</v>
      </c>
    </row>
    <row r="9714" spans="1:3" ht="15" customHeight="1" x14ac:dyDescent="0.25">
      <c r="A9714" s="216">
        <v>45722</v>
      </c>
      <c r="B9714" s="217" t="s">
        <v>55</v>
      </c>
      <c r="C9714" s="218">
        <v>1.2877000000000001</v>
      </c>
    </row>
    <row r="9715" spans="1:3" ht="15" customHeight="1" x14ac:dyDescent="0.25">
      <c r="A9715" s="216">
        <v>45723</v>
      </c>
      <c r="B9715" s="217" t="s">
        <v>55</v>
      </c>
      <c r="C9715" s="218">
        <v>1.3090999999999999</v>
      </c>
    </row>
    <row r="9716" spans="1:3" ht="15" customHeight="1" x14ac:dyDescent="0.25">
      <c r="A9716" s="216">
        <v>45726</v>
      </c>
      <c r="B9716" s="217" t="s">
        <v>55</v>
      </c>
      <c r="C9716" s="218">
        <v>1.3162</v>
      </c>
    </row>
    <row r="9717" spans="1:3" ht="15" customHeight="1" x14ac:dyDescent="0.25">
      <c r="A9717" s="216">
        <v>45727</v>
      </c>
      <c r="B9717" s="217" t="s">
        <v>55</v>
      </c>
      <c r="C9717" s="218">
        <v>1.3232999999999999</v>
      </c>
    </row>
    <row r="9718" spans="1:3" ht="15" customHeight="1" x14ac:dyDescent="0.25">
      <c r="A9718" s="216">
        <v>45728</v>
      </c>
      <c r="B9718" s="217" t="s">
        <v>55</v>
      </c>
      <c r="C9718" s="218">
        <v>1.33</v>
      </c>
    </row>
    <row r="9719" spans="1:3" ht="15" customHeight="1" x14ac:dyDescent="0.25">
      <c r="A9719" s="216">
        <v>45729</v>
      </c>
      <c r="B9719" s="217" t="s">
        <v>55</v>
      </c>
      <c r="C9719" s="218">
        <v>1.3367</v>
      </c>
    </row>
    <row r="9720" spans="1:3" ht="15" customHeight="1" x14ac:dyDescent="0.25">
      <c r="A9720" s="216">
        <v>45730</v>
      </c>
      <c r="B9720" s="217" t="s">
        <v>55</v>
      </c>
      <c r="C9720" s="218">
        <v>1.3567</v>
      </c>
    </row>
    <row r="9721" spans="1:3" ht="15" customHeight="1" x14ac:dyDescent="0.25">
      <c r="A9721" s="216">
        <v>45733</v>
      </c>
      <c r="B9721" s="217" t="s">
        <v>55</v>
      </c>
      <c r="C9721" s="218">
        <v>1.3633</v>
      </c>
    </row>
    <row r="9722" spans="1:3" ht="15" customHeight="1" x14ac:dyDescent="0.25">
      <c r="A9722" s="216">
        <v>45734</v>
      </c>
      <c r="B9722" s="217" t="s">
        <v>55</v>
      </c>
      <c r="C9722" s="218">
        <v>1.37</v>
      </c>
    </row>
    <row r="9723" spans="1:3" ht="15" customHeight="1" x14ac:dyDescent="0.25">
      <c r="A9723" s="216">
        <v>45735</v>
      </c>
      <c r="B9723" s="217" t="s">
        <v>55</v>
      </c>
      <c r="C9723" s="218">
        <v>1.3767</v>
      </c>
    </row>
    <row r="9724" spans="1:3" ht="15" customHeight="1" x14ac:dyDescent="0.25">
      <c r="A9724" s="216">
        <v>45736</v>
      </c>
      <c r="B9724" s="217" t="s">
        <v>55</v>
      </c>
      <c r="C9724" s="218">
        <v>1.3833</v>
      </c>
    </row>
    <row r="9725" spans="1:3" ht="15" customHeight="1" x14ac:dyDescent="0.25">
      <c r="A9725" s="216">
        <v>45737</v>
      </c>
      <c r="B9725" s="217" t="s">
        <v>55</v>
      </c>
      <c r="C9725" s="218">
        <v>1.4033</v>
      </c>
    </row>
    <row r="9726" spans="1:3" ht="15" customHeight="1" x14ac:dyDescent="0.25">
      <c r="A9726" s="216">
        <v>45740</v>
      </c>
      <c r="B9726" s="217" t="s">
        <v>55</v>
      </c>
      <c r="C9726" s="218">
        <v>1.41</v>
      </c>
    </row>
    <row r="9727" spans="1:3" ht="15" customHeight="1" x14ac:dyDescent="0.25">
      <c r="A9727" s="216">
        <v>45741</v>
      </c>
      <c r="B9727" s="217" t="s">
        <v>55</v>
      </c>
      <c r="C9727" s="218">
        <v>1.4166000000000001</v>
      </c>
    </row>
    <row r="9728" spans="1:3" ht="15" customHeight="1" x14ac:dyDescent="0.25">
      <c r="A9728" s="216">
        <v>45742</v>
      </c>
      <c r="B9728" s="217" t="s">
        <v>55</v>
      </c>
      <c r="C9728" s="218">
        <v>1.4233</v>
      </c>
    </row>
    <row r="9729" spans="1:3" ht="15" customHeight="1" x14ac:dyDescent="0.25">
      <c r="A9729" s="216">
        <v>45743</v>
      </c>
      <c r="B9729" s="217" t="s">
        <v>55</v>
      </c>
      <c r="C9729" s="218">
        <v>1.4298999999999999</v>
      </c>
    </row>
    <row r="9730" spans="1:3" ht="15" customHeight="1" x14ac:dyDescent="0.25">
      <c r="A9730" s="216">
        <v>45744</v>
      </c>
      <c r="B9730" s="217" t="s">
        <v>55</v>
      </c>
      <c r="C9730" s="218">
        <v>1.4499</v>
      </c>
    </row>
    <row r="9731" spans="1:3" ht="15" customHeight="1" x14ac:dyDescent="0.25">
      <c r="A9731" s="216">
        <v>45747</v>
      </c>
      <c r="B9731" s="217" t="s">
        <v>55</v>
      </c>
      <c r="C9731" s="218">
        <v>1.4564999999999999</v>
      </c>
    </row>
    <row r="9732" spans="1:3" ht="15" customHeight="1" x14ac:dyDescent="0.25">
      <c r="A9732" s="216">
        <v>45748</v>
      </c>
      <c r="B9732" s="217" t="s">
        <v>55</v>
      </c>
      <c r="C9732" s="218">
        <v>1.4631000000000001</v>
      </c>
    </row>
    <row r="9733" spans="1:3" ht="15" customHeight="1" x14ac:dyDescent="0.25">
      <c r="A9733" s="216">
        <v>45749</v>
      </c>
      <c r="B9733" s="217" t="s">
        <v>55</v>
      </c>
      <c r="C9733" s="218">
        <v>1.4698</v>
      </c>
    </row>
    <row r="9734" spans="1:3" ht="15" customHeight="1" x14ac:dyDescent="0.25">
      <c r="A9734" s="216">
        <v>45750</v>
      </c>
      <c r="B9734" s="217" t="s">
        <v>55</v>
      </c>
      <c r="C9734" s="218">
        <v>1.4763999999999999</v>
      </c>
    </row>
    <row r="9735" spans="1:3" ht="15" customHeight="1" x14ac:dyDescent="0.25">
      <c r="A9735" s="216">
        <v>45751</v>
      </c>
      <c r="B9735" s="217" t="s">
        <v>55</v>
      </c>
      <c r="C9735" s="218">
        <v>1.4963</v>
      </c>
    </row>
    <row r="9736" spans="1:3" ht="15" customHeight="1" x14ac:dyDescent="0.25">
      <c r="A9736" s="216">
        <v>45754</v>
      </c>
      <c r="B9736" s="217" t="s">
        <v>55</v>
      </c>
      <c r="C9736" s="218">
        <v>1.5029999999999999</v>
      </c>
    </row>
    <row r="9737" spans="1:3" ht="15" customHeight="1" x14ac:dyDescent="0.25">
      <c r="A9737" s="216">
        <v>45755</v>
      </c>
      <c r="B9737" s="217" t="s">
        <v>55</v>
      </c>
      <c r="C9737" s="218">
        <v>1.5096000000000001</v>
      </c>
    </row>
    <row r="9738" spans="1:3" ht="15" customHeight="1" x14ac:dyDescent="0.25">
      <c r="A9738" s="216">
        <v>45756</v>
      </c>
      <c r="B9738" s="217" t="s">
        <v>55</v>
      </c>
      <c r="C9738" s="218">
        <v>1.5162</v>
      </c>
    </row>
    <row r="9739" spans="1:3" ht="15" customHeight="1" x14ac:dyDescent="0.25">
      <c r="A9739" s="216">
        <v>45757</v>
      </c>
      <c r="B9739" s="217" t="s">
        <v>55</v>
      </c>
      <c r="C9739" s="218">
        <v>1.5227999999999999</v>
      </c>
    </row>
    <row r="9740" spans="1:3" ht="15" customHeight="1" x14ac:dyDescent="0.25">
      <c r="A9740" s="216">
        <v>45758</v>
      </c>
      <c r="B9740" s="217" t="s">
        <v>55</v>
      </c>
      <c r="C9740" s="218">
        <v>1.5427</v>
      </c>
    </row>
    <row r="9741" spans="1:3" ht="15" customHeight="1" x14ac:dyDescent="0.25">
      <c r="A9741" s="216">
        <v>45761</v>
      </c>
      <c r="B9741" s="217" t="s">
        <v>55</v>
      </c>
      <c r="C9741" s="218">
        <v>1.5492999999999999</v>
      </c>
    </row>
    <row r="9742" spans="1:3" ht="15" customHeight="1" x14ac:dyDescent="0.25">
      <c r="A9742" s="216">
        <v>45762</v>
      </c>
      <c r="B9742" s="217" t="s">
        <v>55</v>
      </c>
      <c r="C9742" s="218">
        <v>1.5559000000000001</v>
      </c>
    </row>
    <row r="9743" spans="1:3" ht="15" customHeight="1" x14ac:dyDescent="0.25">
      <c r="A9743" s="216">
        <v>45763</v>
      </c>
      <c r="B9743" s="217" t="s">
        <v>55</v>
      </c>
      <c r="C9743" s="218">
        <v>1.5625</v>
      </c>
    </row>
    <row r="9744" spans="1:3" ht="15" customHeight="1" x14ac:dyDescent="0.25">
      <c r="A9744" s="216">
        <v>45764</v>
      </c>
      <c r="B9744" s="217" t="s">
        <v>55</v>
      </c>
      <c r="C9744" s="218">
        <v>1.5952</v>
      </c>
    </row>
    <row r="9745" spans="1:3" ht="15" customHeight="1" x14ac:dyDescent="0.25">
      <c r="A9745" s="216">
        <v>45769</v>
      </c>
      <c r="B9745" s="217" t="s">
        <v>55</v>
      </c>
      <c r="C9745" s="218">
        <v>1.6016999999999999</v>
      </c>
    </row>
    <row r="9746" spans="1:3" ht="15" customHeight="1" x14ac:dyDescent="0.25">
      <c r="A9746" s="216">
        <v>45770</v>
      </c>
      <c r="B9746" s="217" t="s">
        <v>55</v>
      </c>
      <c r="C9746" s="218">
        <v>1.6077999999999999</v>
      </c>
    </row>
    <row r="9747" spans="1:3" ht="15" customHeight="1" x14ac:dyDescent="0.25">
      <c r="A9747" s="216">
        <v>45771</v>
      </c>
      <c r="B9747" s="217" t="s">
        <v>55</v>
      </c>
      <c r="C9747" s="218">
        <v>1.6137999999999999</v>
      </c>
    </row>
    <row r="9748" spans="1:3" ht="15" customHeight="1" x14ac:dyDescent="0.25">
      <c r="A9748" s="216">
        <v>45772</v>
      </c>
      <c r="B9748" s="217" t="s">
        <v>55</v>
      </c>
      <c r="C9748" s="218">
        <v>1.6317999999999999</v>
      </c>
    </row>
    <row r="9749" spans="1:3" ht="15" customHeight="1" x14ac:dyDescent="0.25">
      <c r="A9749" s="216">
        <v>45775</v>
      </c>
      <c r="B9749" s="217" t="s">
        <v>55</v>
      </c>
      <c r="C9749" s="218">
        <v>1.6377999999999999</v>
      </c>
    </row>
    <row r="9750" spans="1:3" ht="15" customHeight="1" x14ac:dyDescent="0.25">
      <c r="A9750" s="216">
        <v>45776</v>
      </c>
      <c r="B9750" s="217" t="s">
        <v>55</v>
      </c>
      <c r="C9750" s="218">
        <v>1.6437999999999999</v>
      </c>
    </row>
    <row r="9751" spans="1:3" ht="15" customHeight="1" x14ac:dyDescent="0.25">
      <c r="A9751" s="216">
        <v>45777</v>
      </c>
      <c r="B9751" s="217" t="s">
        <v>55</v>
      </c>
      <c r="C9751" s="218">
        <v>1.6556</v>
      </c>
    </row>
    <row r="9752" spans="1:3" ht="15" customHeight="1" x14ac:dyDescent="0.25">
      <c r="A9752" s="216">
        <v>45779</v>
      </c>
      <c r="B9752" s="217" t="s">
        <v>55</v>
      </c>
      <c r="C9752" s="218">
        <v>1.6734</v>
      </c>
    </row>
    <row r="9753" spans="1:3" ht="15" customHeight="1" x14ac:dyDescent="0.25">
      <c r="A9753" s="216">
        <v>45782</v>
      </c>
      <c r="B9753" s="217" t="s">
        <v>55</v>
      </c>
      <c r="C9753" s="218">
        <v>1.6793</v>
      </c>
    </row>
    <row r="9754" spans="1:3" ht="15" customHeight="1" x14ac:dyDescent="0.25">
      <c r="A9754" s="216">
        <v>45783</v>
      </c>
      <c r="B9754" s="217" t="s">
        <v>55</v>
      </c>
      <c r="C9754" s="218">
        <v>1.6852</v>
      </c>
    </row>
    <row r="9755" spans="1:3" ht="15" customHeight="1" x14ac:dyDescent="0.25">
      <c r="A9755" s="216">
        <v>45784</v>
      </c>
      <c r="B9755" s="217" t="s">
        <v>55</v>
      </c>
      <c r="C9755" s="218">
        <v>1.6911</v>
      </c>
    </row>
    <row r="9756" spans="1:3" ht="15" customHeight="1" x14ac:dyDescent="0.25">
      <c r="A9756" s="216">
        <v>45785</v>
      </c>
      <c r="B9756" s="217" t="s">
        <v>55</v>
      </c>
      <c r="C9756" s="218">
        <v>1.6970000000000001</v>
      </c>
    </row>
    <row r="9757" spans="1:3" ht="15" customHeight="1" x14ac:dyDescent="0.25">
      <c r="A9757" s="216">
        <v>45786</v>
      </c>
      <c r="B9757" s="217" t="s">
        <v>55</v>
      </c>
      <c r="C9757" s="218">
        <v>1.7144999999999999</v>
      </c>
    </row>
    <row r="9758" spans="1:3" ht="15" customHeight="1" x14ac:dyDescent="0.25">
      <c r="A9758" s="216">
        <v>45789</v>
      </c>
      <c r="B9758" s="217" t="s">
        <v>55</v>
      </c>
      <c r="C9758" s="218">
        <v>1.7202999999999999</v>
      </c>
    </row>
    <row r="9759" spans="1:3" ht="15" customHeight="1" x14ac:dyDescent="0.25">
      <c r="A9759" s="216">
        <v>45790</v>
      </c>
      <c r="B9759" s="217" t="s">
        <v>55</v>
      </c>
      <c r="C9759" s="218">
        <v>1.7262</v>
      </c>
    </row>
    <row r="9760" spans="1:3" ht="15" customHeight="1" x14ac:dyDescent="0.25">
      <c r="A9760" s="216">
        <v>45791</v>
      </c>
      <c r="B9760" s="217" t="s">
        <v>55</v>
      </c>
      <c r="C9760" s="218">
        <v>1.732</v>
      </c>
    </row>
    <row r="9761" spans="1:3" ht="15" customHeight="1" x14ac:dyDescent="0.25">
      <c r="A9761" s="216">
        <v>45792</v>
      </c>
      <c r="B9761" s="217" t="s">
        <v>55</v>
      </c>
      <c r="C9761" s="218">
        <v>1.7378</v>
      </c>
    </row>
    <row r="9762" spans="1:3" ht="15" customHeight="1" x14ac:dyDescent="0.25">
      <c r="A9762" s="216">
        <v>45793</v>
      </c>
      <c r="B9762" s="217" t="s">
        <v>55</v>
      </c>
      <c r="C9762" s="218">
        <v>1.7553000000000001</v>
      </c>
    </row>
    <row r="9763" spans="1:3" ht="15" customHeight="1" x14ac:dyDescent="0.25">
      <c r="A9763" s="216">
        <v>45796</v>
      </c>
      <c r="B9763" s="217" t="s">
        <v>55</v>
      </c>
      <c r="C9763" s="218">
        <v>1.7611000000000001</v>
      </c>
    </row>
    <row r="9764" spans="1:3" ht="15" customHeight="1" x14ac:dyDescent="0.25">
      <c r="A9764" s="216">
        <v>45797</v>
      </c>
      <c r="B9764" s="217" t="s">
        <v>55</v>
      </c>
      <c r="C9764" s="218">
        <v>1.7668999999999999</v>
      </c>
    </row>
    <row r="9765" spans="1:3" ht="15" customHeight="1" x14ac:dyDescent="0.25">
      <c r="A9765" s="216">
        <v>45798</v>
      </c>
      <c r="B9765" s="217" t="s">
        <v>55</v>
      </c>
      <c r="C9765" s="218">
        <v>1.7726999999999999</v>
      </c>
    </row>
    <row r="9766" spans="1:3" ht="15" customHeight="1" x14ac:dyDescent="0.25">
      <c r="A9766" s="216">
        <v>45799</v>
      </c>
      <c r="B9766" s="217" t="s">
        <v>55</v>
      </c>
      <c r="C9766" s="218">
        <v>1.7785</v>
      </c>
    </row>
    <row r="9767" spans="1:3" ht="15" customHeight="1" x14ac:dyDescent="0.25">
      <c r="A9767" s="216">
        <v>45800</v>
      </c>
      <c r="B9767" s="217" t="s">
        <v>55</v>
      </c>
      <c r="C9767" s="218">
        <v>1.7959000000000001</v>
      </c>
    </row>
    <row r="9768" spans="1:3" ht="15" customHeight="1" x14ac:dyDescent="0.25">
      <c r="A9768" s="216">
        <v>45803</v>
      </c>
      <c r="B9768" s="217" t="s">
        <v>55</v>
      </c>
      <c r="C9768" s="218">
        <v>1.8017000000000001</v>
      </c>
    </row>
    <row r="9769" spans="1:3" ht="15" customHeight="1" x14ac:dyDescent="0.25">
      <c r="A9769" s="216">
        <v>45804</v>
      </c>
      <c r="B9769" s="217" t="s">
        <v>55</v>
      </c>
      <c r="C9769" s="218">
        <v>1.8075000000000001</v>
      </c>
    </row>
    <row r="9770" spans="1:3" ht="15" customHeight="1" x14ac:dyDescent="0.25">
      <c r="A9770" s="216">
        <v>45805</v>
      </c>
      <c r="B9770" s="217" t="s">
        <v>55</v>
      </c>
      <c r="C9770" s="218">
        <v>1.8131999999999999</v>
      </c>
    </row>
    <row r="9771" spans="1:3" ht="15" customHeight="1" x14ac:dyDescent="0.25">
      <c r="A9771" s="216">
        <v>45806</v>
      </c>
      <c r="B9771" s="217" t="s">
        <v>55</v>
      </c>
      <c r="C9771" s="218">
        <v>1.819</v>
      </c>
    </row>
    <row r="9772" spans="1:3" ht="15" customHeight="1" x14ac:dyDescent="0.25">
      <c r="A9772" s="216">
        <v>45807</v>
      </c>
      <c r="B9772" s="217" t="s">
        <v>55</v>
      </c>
      <c r="C9772" s="218">
        <v>1.8363</v>
      </c>
    </row>
    <row r="9773" spans="1:3" ht="15" customHeight="1" x14ac:dyDescent="0.25">
      <c r="A9773" s="216">
        <v>45810</v>
      </c>
      <c r="B9773" s="217" t="s">
        <v>55</v>
      </c>
      <c r="C9773" s="218">
        <v>1.8420000000000001</v>
      </c>
    </row>
    <row r="9774" spans="1:3" ht="15" customHeight="1" x14ac:dyDescent="0.25">
      <c r="A9774" s="216">
        <v>45811</v>
      </c>
      <c r="B9774" s="217" t="s">
        <v>55</v>
      </c>
      <c r="C9774" s="218">
        <v>1.8478000000000001</v>
      </c>
    </row>
    <row r="9775" spans="1:3" ht="15" customHeight="1" x14ac:dyDescent="0.25">
      <c r="A9775" s="216">
        <v>45812</v>
      </c>
      <c r="B9775" s="217" t="s">
        <v>55</v>
      </c>
      <c r="C9775" s="218">
        <v>1.8535999999999999</v>
      </c>
    </row>
    <row r="9776" spans="1:3" ht="15" customHeight="1" x14ac:dyDescent="0.25">
      <c r="A9776" s="216">
        <v>45813</v>
      </c>
      <c r="B9776" s="217" t="s">
        <v>55</v>
      </c>
      <c r="C9776" s="218">
        <v>1.8593</v>
      </c>
    </row>
    <row r="9777" spans="1:3" ht="15" customHeight="1" x14ac:dyDescent="0.25">
      <c r="A9777" s="216">
        <v>45814</v>
      </c>
      <c r="B9777" s="217" t="s">
        <v>55</v>
      </c>
      <c r="C9777" s="218">
        <v>1.8766</v>
      </c>
    </row>
    <row r="9778" spans="1:3" ht="15" customHeight="1" x14ac:dyDescent="0.25">
      <c r="A9778" s="216">
        <v>45817</v>
      </c>
      <c r="B9778" s="217" t="s">
        <v>55</v>
      </c>
      <c r="C9778" s="218">
        <v>1.8823000000000001</v>
      </c>
    </row>
    <row r="9779" spans="1:3" ht="15" customHeight="1" x14ac:dyDescent="0.25">
      <c r="A9779" s="216">
        <v>45818</v>
      </c>
      <c r="B9779" s="217" t="s">
        <v>55</v>
      </c>
      <c r="C9779" s="218">
        <v>1.8879999999999999</v>
      </c>
    </row>
    <row r="9780" spans="1:3" ht="15" customHeight="1" x14ac:dyDescent="0.25">
      <c r="A9780" s="216">
        <v>45819</v>
      </c>
      <c r="B9780" s="217" t="s">
        <v>55</v>
      </c>
      <c r="C9780" s="218">
        <v>1.8933</v>
      </c>
    </row>
    <row r="9781" spans="1:3" ht="15" customHeight="1" x14ac:dyDescent="0.25">
      <c r="A9781" s="216">
        <v>45820</v>
      </c>
      <c r="B9781" s="217" t="s">
        <v>55</v>
      </c>
      <c r="C9781" s="218">
        <v>1.8986000000000001</v>
      </c>
    </row>
    <row r="9782" spans="1:3" ht="15" customHeight="1" x14ac:dyDescent="0.25">
      <c r="A9782" s="216">
        <v>45821</v>
      </c>
      <c r="B9782" s="217" t="s">
        <v>55</v>
      </c>
      <c r="C9782" s="218">
        <v>1.9142999999999999</v>
      </c>
    </row>
    <row r="9783" spans="1:3" ht="15" customHeight="1" x14ac:dyDescent="0.25">
      <c r="A9783" s="216">
        <v>45824</v>
      </c>
      <c r="B9783" s="217" t="s">
        <v>55</v>
      </c>
      <c r="C9783" s="218">
        <v>1.9196</v>
      </c>
    </row>
    <row r="9784" spans="1:3" ht="15" customHeight="1" x14ac:dyDescent="0.25">
      <c r="A9784" s="216">
        <v>45825</v>
      </c>
      <c r="B9784" s="217" t="s">
        <v>55</v>
      </c>
      <c r="C9784" s="218">
        <v>1.9249000000000001</v>
      </c>
    </row>
    <row r="9785" spans="1:3" ht="15" customHeight="1" x14ac:dyDescent="0.25">
      <c r="A9785" s="216">
        <v>45826</v>
      </c>
      <c r="B9785" s="217" t="s">
        <v>55</v>
      </c>
      <c r="C9785" s="218">
        <v>1.9300999999999999</v>
      </c>
    </row>
    <row r="9786" spans="1:3" ht="15" customHeight="1" x14ac:dyDescent="0.25">
      <c r="A9786" s="216">
        <v>45827</v>
      </c>
      <c r="B9786" s="217" t="s">
        <v>55</v>
      </c>
      <c r="C9786" s="218">
        <v>1.9354</v>
      </c>
    </row>
    <row r="9787" spans="1:3" ht="15" customHeight="1" x14ac:dyDescent="0.25">
      <c r="A9787" s="216">
        <v>45828</v>
      </c>
      <c r="B9787" s="217" t="s">
        <v>55</v>
      </c>
      <c r="C9787" s="218">
        <v>1.9512</v>
      </c>
    </row>
    <row r="9788" spans="1:3" ht="15" customHeight="1" x14ac:dyDescent="0.25">
      <c r="A9788" s="216">
        <v>45831</v>
      </c>
      <c r="B9788" s="217" t="s">
        <v>55</v>
      </c>
      <c r="C9788" s="218">
        <v>1.9564999999999999</v>
      </c>
    </row>
    <row r="9789" spans="1:3" ht="15" customHeight="1" x14ac:dyDescent="0.25">
      <c r="A9789" s="216">
        <v>45832</v>
      </c>
      <c r="B9789" s="217" t="s">
        <v>55</v>
      </c>
      <c r="C9789" s="218">
        <v>1.9617</v>
      </c>
    </row>
    <row r="9790" spans="1:3" ht="15" customHeight="1" x14ac:dyDescent="0.25">
      <c r="A9790" s="216">
        <v>45833</v>
      </c>
      <c r="B9790" s="217" t="s">
        <v>55</v>
      </c>
      <c r="C9790" s="218">
        <v>1.9670000000000001</v>
      </c>
    </row>
    <row r="9791" spans="1:3" ht="15" customHeight="1" x14ac:dyDescent="0.25">
      <c r="A9791" s="216">
        <v>45834</v>
      </c>
      <c r="B9791" s="217" t="s">
        <v>55</v>
      </c>
      <c r="C9791" s="218">
        <v>1.9722999999999999</v>
      </c>
    </row>
    <row r="9792" spans="1:3" ht="15" customHeight="1" x14ac:dyDescent="0.25">
      <c r="A9792" s="216">
        <v>45835</v>
      </c>
      <c r="B9792" s="217" t="s">
        <v>55</v>
      </c>
      <c r="C9792" s="218">
        <v>1.988</v>
      </c>
    </row>
    <row r="9793" spans="1:3" ht="15" customHeight="1" x14ac:dyDescent="0.25">
      <c r="A9793" s="216">
        <v>45838</v>
      </c>
      <c r="B9793" s="217" t="s">
        <v>55</v>
      </c>
      <c r="C9793" s="218">
        <v>1.9933000000000001</v>
      </c>
    </row>
    <row r="9794" spans="1:3" ht="15" customHeight="1" x14ac:dyDescent="0.25">
      <c r="A9794" s="216">
        <v>45839</v>
      </c>
      <c r="B9794" s="217" t="s">
        <v>55</v>
      </c>
      <c r="C9794" s="218">
        <v>1.9985999999999999</v>
      </c>
    </row>
    <row r="9795" spans="1:3" ht="15" customHeight="1" x14ac:dyDescent="0.25">
      <c r="A9795" s="216">
        <v>45840</v>
      </c>
      <c r="B9795" s="217" t="s">
        <v>55</v>
      </c>
      <c r="C9795" s="218">
        <v>2.0038999999999998</v>
      </c>
    </row>
    <row r="9796" spans="1:3" ht="15" customHeight="1" x14ac:dyDescent="0.25">
      <c r="A9796" s="216">
        <v>45841</v>
      </c>
      <c r="B9796" s="217" t="s">
        <v>55</v>
      </c>
      <c r="C9796" s="218">
        <v>2.0091000000000001</v>
      </c>
    </row>
    <row r="9797" spans="1:3" ht="15" customHeight="1" x14ac:dyDescent="0.25">
      <c r="A9797" s="216">
        <v>45842</v>
      </c>
      <c r="B9797" s="217" t="s">
        <v>55</v>
      </c>
      <c r="C9797" s="218">
        <v>2.0247999999999999</v>
      </c>
    </row>
    <row r="9798" spans="1:3" ht="15" customHeight="1" x14ac:dyDescent="0.25">
      <c r="A9798" s="216">
        <v>45845</v>
      </c>
      <c r="B9798" s="217" t="s">
        <v>55</v>
      </c>
      <c r="C9798" s="218">
        <v>2.0301</v>
      </c>
    </row>
    <row r="9799" spans="1:3" ht="15" customHeight="1" x14ac:dyDescent="0.25">
      <c r="A9799" s="216">
        <v>45846</v>
      </c>
      <c r="B9799" s="217" t="s">
        <v>55</v>
      </c>
      <c r="C9799" s="218">
        <v>2.0352999999999999</v>
      </c>
    </row>
    <row r="9800" spans="1:3" ht="15" customHeight="1" x14ac:dyDescent="0.25">
      <c r="A9800" s="216">
        <v>45847</v>
      </c>
      <c r="B9800" s="217" t="s">
        <v>55</v>
      </c>
      <c r="C9800" s="218">
        <v>2.0405000000000002</v>
      </c>
    </row>
    <row r="9801" spans="1:3" ht="15" customHeight="1" x14ac:dyDescent="0.25">
      <c r="A9801" s="216">
        <v>45848</v>
      </c>
      <c r="B9801" s="217" t="s">
        <v>55</v>
      </c>
      <c r="C9801" s="218">
        <v>2.0457999999999998</v>
      </c>
    </row>
    <row r="9802" spans="1:3" ht="15" customHeight="1" x14ac:dyDescent="0.25">
      <c r="A9802" s="216">
        <v>45849</v>
      </c>
      <c r="B9802" s="217" t="s">
        <v>55</v>
      </c>
      <c r="C9802" s="218">
        <v>2.0615000000000001</v>
      </c>
    </row>
    <row r="9803" spans="1:3" ht="15" customHeight="1" x14ac:dyDescent="0.25">
      <c r="A9803" s="216">
        <v>45852</v>
      </c>
      <c r="B9803" s="217" t="s">
        <v>55</v>
      </c>
      <c r="C9803" s="218">
        <v>2.0667</v>
      </c>
    </row>
    <row r="9804" spans="1:3" ht="15" customHeight="1" x14ac:dyDescent="0.25">
      <c r="A9804" s="216">
        <v>45853</v>
      </c>
      <c r="B9804" s="217" t="s">
        <v>55</v>
      </c>
      <c r="C9804" s="218">
        <v>2.0720000000000001</v>
      </c>
    </row>
    <row r="9805" spans="1:3" ht="15" customHeight="1" x14ac:dyDescent="0.25">
      <c r="A9805" s="216">
        <v>45854</v>
      </c>
      <c r="B9805" s="217" t="s">
        <v>55</v>
      </c>
      <c r="C9805" s="218">
        <v>2.0771999999999999</v>
      </c>
    </row>
    <row r="9806" spans="1:3" ht="15" customHeight="1" x14ac:dyDescent="0.25">
      <c r="A9806" s="216">
        <v>45855</v>
      </c>
      <c r="B9806" s="217" t="s">
        <v>55</v>
      </c>
      <c r="C9806" s="218">
        <v>2.0823999999999998</v>
      </c>
    </row>
    <row r="9807" spans="1:3" ht="15" customHeight="1" x14ac:dyDescent="0.25">
      <c r="A9807" s="216">
        <v>45856</v>
      </c>
      <c r="B9807" s="217" t="s">
        <v>55</v>
      </c>
      <c r="C9807" s="218">
        <v>2.0981000000000001</v>
      </c>
    </row>
    <row r="9808" spans="1:3" ht="15" customHeight="1" x14ac:dyDescent="0.25">
      <c r="A9808" s="216">
        <v>45859</v>
      </c>
      <c r="B9808" s="217" t="s">
        <v>55</v>
      </c>
      <c r="C9808" s="218">
        <v>2.1034000000000002</v>
      </c>
    </row>
    <row r="9809" spans="1:3" ht="15" customHeight="1" x14ac:dyDescent="0.25">
      <c r="A9809" s="216">
        <v>45860</v>
      </c>
      <c r="B9809" s="217" t="s">
        <v>55</v>
      </c>
      <c r="C9809" s="218">
        <v>2.1086</v>
      </c>
    </row>
    <row r="9810" spans="1:3" ht="15" customHeight="1" x14ac:dyDescent="0.25">
      <c r="A9810" s="216">
        <v>45861</v>
      </c>
      <c r="B9810" s="217" t="s">
        <v>55</v>
      </c>
      <c r="C9810" s="218">
        <v>2.1137999999999999</v>
      </c>
    </row>
    <row r="9811" spans="1:3" ht="15" customHeight="1" x14ac:dyDescent="0.25">
      <c r="A9811" s="216">
        <v>45862</v>
      </c>
      <c r="B9811" s="217" t="s">
        <v>55</v>
      </c>
      <c r="C9811" s="218">
        <v>2.1191</v>
      </c>
    </row>
    <row r="9812" spans="1:3" ht="15" customHeight="1" x14ac:dyDescent="0.25">
      <c r="A9812" s="216">
        <v>45863</v>
      </c>
      <c r="B9812" s="217" t="s">
        <v>55</v>
      </c>
      <c r="C9812" s="218">
        <v>2.1347</v>
      </c>
    </row>
    <row r="9813" spans="1:3" ht="15" customHeight="1" x14ac:dyDescent="0.25">
      <c r="A9813" s="216">
        <v>45866</v>
      </c>
      <c r="B9813" s="217" t="s">
        <v>55</v>
      </c>
      <c r="C9813" s="218">
        <v>2.1398999999999999</v>
      </c>
    </row>
    <row r="9814" spans="1:3" ht="15" customHeight="1" x14ac:dyDescent="0.25">
      <c r="A9814" s="216">
        <v>45867</v>
      </c>
      <c r="B9814" s="217" t="s">
        <v>55</v>
      </c>
      <c r="C9814" s="218">
        <v>2.1450999999999998</v>
      </c>
    </row>
    <row r="9815" spans="1:3" ht="15" customHeight="1" x14ac:dyDescent="0.25">
      <c r="A9815" s="216">
        <v>45868</v>
      </c>
      <c r="B9815" s="217" t="s">
        <v>55</v>
      </c>
      <c r="C9815" s="218">
        <v>2.1503000000000001</v>
      </c>
    </row>
    <row r="9816" spans="1:3" ht="15" customHeight="1" x14ac:dyDescent="0.25">
      <c r="A9816" s="216">
        <v>45869</v>
      </c>
      <c r="B9816" s="217" t="s">
        <v>55</v>
      </c>
      <c r="C9816" s="218">
        <v>2.1556000000000002</v>
      </c>
    </row>
    <row r="9817" spans="1:3" ht="15" customHeight="1" x14ac:dyDescent="0.25">
      <c r="A9817" s="216">
        <v>45870</v>
      </c>
      <c r="B9817" s="217" t="s">
        <v>55</v>
      </c>
      <c r="C9817" s="218">
        <v>2.1711999999999998</v>
      </c>
    </row>
    <row r="9818" spans="1:3" ht="15" customHeight="1" x14ac:dyDescent="0.25">
      <c r="A9818" s="216">
        <v>45873</v>
      </c>
      <c r="B9818" s="217" t="s">
        <v>55</v>
      </c>
      <c r="C9818" s="218">
        <v>2.1764000000000001</v>
      </c>
    </row>
    <row r="9819" spans="1:3" ht="15" customHeight="1" x14ac:dyDescent="0.25">
      <c r="A9819" s="216">
        <v>45874</v>
      </c>
      <c r="B9819" s="217" t="s">
        <v>55</v>
      </c>
      <c r="C9819" s="218">
        <v>2.1816</v>
      </c>
    </row>
    <row r="9820" spans="1:3" ht="15" customHeight="1" x14ac:dyDescent="0.25">
      <c r="A9820" s="216">
        <v>45875</v>
      </c>
      <c r="B9820" s="217" t="s">
        <v>55</v>
      </c>
      <c r="C9820" s="218">
        <v>2.1867999999999999</v>
      </c>
    </row>
    <row r="9821" spans="1:3" ht="15" customHeight="1" x14ac:dyDescent="0.25">
      <c r="A9821" s="216">
        <v>45876</v>
      </c>
      <c r="B9821" s="217" t="s">
        <v>55</v>
      </c>
      <c r="C9821" s="218">
        <v>2.1920000000000002</v>
      </c>
    </row>
    <row r="9822" spans="1:3" ht="15" customHeight="1" x14ac:dyDescent="0.25">
      <c r="A9822" s="216">
        <v>45877</v>
      </c>
      <c r="B9822" s="217" t="s">
        <v>55</v>
      </c>
      <c r="C9822" s="218">
        <v>2.2075999999999998</v>
      </c>
    </row>
    <row r="9823" spans="1:3" ht="15" customHeight="1" x14ac:dyDescent="0.25">
      <c r="A9823" s="216">
        <v>45880</v>
      </c>
      <c r="B9823" s="217" t="s">
        <v>55</v>
      </c>
      <c r="C9823" s="218">
        <v>2.2128000000000001</v>
      </c>
    </row>
    <row r="9824" spans="1:3" ht="15" customHeight="1" x14ac:dyDescent="0.25">
      <c r="A9824" s="216">
        <v>45881</v>
      </c>
      <c r="B9824" s="217" t="s">
        <v>55</v>
      </c>
      <c r="C9824" s="218">
        <v>2.218</v>
      </c>
    </row>
    <row r="9825" spans="1:3" ht="15" customHeight="1" x14ac:dyDescent="0.25">
      <c r="A9825" s="216">
        <v>45882</v>
      </c>
      <c r="B9825" s="217" t="s">
        <v>55</v>
      </c>
      <c r="C9825" s="218">
        <v>2.2231999999999998</v>
      </c>
    </row>
    <row r="9826" spans="1:3" ht="15" customHeight="1" x14ac:dyDescent="0.25">
      <c r="A9826" s="216">
        <v>45883</v>
      </c>
      <c r="B9826" s="217" t="s">
        <v>55</v>
      </c>
      <c r="C9826" s="218">
        <v>2.2284000000000002</v>
      </c>
    </row>
    <row r="9827" spans="1:3" ht="15" customHeight="1" x14ac:dyDescent="0.25">
      <c r="A9827" s="216">
        <v>45884</v>
      </c>
      <c r="B9827" s="217" t="s">
        <v>55</v>
      </c>
      <c r="C9827" s="218">
        <v>2.2440000000000002</v>
      </c>
    </row>
    <row r="9828" spans="1:3" ht="15" customHeight="1" x14ac:dyDescent="0.25">
      <c r="A9828" s="216">
        <v>45887</v>
      </c>
      <c r="B9828" s="217" t="s">
        <v>55</v>
      </c>
      <c r="C9828" s="218">
        <v>2.2492000000000001</v>
      </c>
    </row>
    <row r="9829" spans="1:3" ht="15" customHeight="1" x14ac:dyDescent="0.25">
      <c r="A9829" s="216">
        <v>45888</v>
      </c>
      <c r="B9829" s="217" t="s">
        <v>55</v>
      </c>
      <c r="C9829" s="218">
        <v>2.2544</v>
      </c>
    </row>
    <row r="9830" spans="1:3" ht="15" customHeight="1" x14ac:dyDescent="0.25">
      <c r="A9830" s="216">
        <v>45889</v>
      </c>
      <c r="B9830" s="217" t="s">
        <v>55</v>
      </c>
      <c r="C9830" s="218">
        <v>2.2595999999999998</v>
      </c>
    </row>
    <row r="9831" spans="1:3" ht="15" customHeight="1" x14ac:dyDescent="0.25">
      <c r="A9831" s="216">
        <v>45890</v>
      </c>
      <c r="B9831" s="217" t="s">
        <v>55</v>
      </c>
      <c r="C9831" s="218">
        <v>2.2648000000000001</v>
      </c>
    </row>
    <row r="9832" spans="1:3" ht="15" customHeight="1" x14ac:dyDescent="0.25">
      <c r="A9832" s="216">
        <v>45891</v>
      </c>
      <c r="B9832" s="217" t="s">
        <v>55</v>
      </c>
      <c r="C9832" s="218">
        <v>2.2805</v>
      </c>
    </row>
    <row r="9833" spans="1:3" ht="15" customHeight="1" x14ac:dyDescent="0.25">
      <c r="A9833" s="216">
        <v>45894</v>
      </c>
      <c r="B9833" s="217" t="s">
        <v>55</v>
      </c>
      <c r="C9833" s="218">
        <v>2.2856999999999998</v>
      </c>
    </row>
    <row r="9834" spans="1:3" ht="15" customHeight="1" x14ac:dyDescent="0.25">
      <c r="A9834" s="216">
        <v>45895</v>
      </c>
      <c r="B9834" s="217" t="s">
        <v>55</v>
      </c>
      <c r="C9834" s="218">
        <v>2.2909000000000002</v>
      </c>
    </row>
    <row r="9835" spans="1:3" ht="15" customHeight="1" x14ac:dyDescent="0.25">
      <c r="A9835" s="216">
        <v>45896</v>
      </c>
      <c r="B9835" s="217" t="s">
        <v>55</v>
      </c>
      <c r="C9835" s="218">
        <v>2.2961</v>
      </c>
    </row>
    <row r="9836" spans="1:3" ht="15" customHeight="1" x14ac:dyDescent="0.25">
      <c r="A9836" s="216">
        <v>45897</v>
      </c>
      <c r="B9836" s="217" t="s">
        <v>55</v>
      </c>
      <c r="C9836" s="218">
        <v>2.3012999999999999</v>
      </c>
    </row>
    <row r="9837" spans="1:3" ht="15" customHeight="1" x14ac:dyDescent="0.25">
      <c r="A9837" s="216">
        <v>45898</v>
      </c>
      <c r="B9837" s="217" t="s">
        <v>55</v>
      </c>
      <c r="C9837" s="218">
        <v>2.3169</v>
      </c>
    </row>
    <row r="9838" spans="1:3" ht="15" customHeight="1" x14ac:dyDescent="0.25">
      <c r="A9838" s="216">
        <v>45901</v>
      </c>
      <c r="B9838" s="217" t="s">
        <v>55</v>
      </c>
      <c r="C9838" s="218">
        <v>2.3220999999999998</v>
      </c>
    </row>
    <row r="9839" spans="1:3" ht="15" customHeight="1" x14ac:dyDescent="0.25">
      <c r="A9839" s="216">
        <v>45902</v>
      </c>
      <c r="B9839" s="217" t="s">
        <v>55</v>
      </c>
      <c r="C9839" s="218">
        <v>2.3273000000000001</v>
      </c>
    </row>
    <row r="9840" spans="1:3" ht="15" customHeight="1" x14ac:dyDescent="0.25">
      <c r="A9840" s="216">
        <v>45903</v>
      </c>
      <c r="B9840" s="217" t="s">
        <v>55</v>
      </c>
      <c r="C9840" s="218">
        <v>2.3325</v>
      </c>
    </row>
    <row r="9841" spans="1:3" ht="15" customHeight="1" x14ac:dyDescent="0.25">
      <c r="A9841" s="216">
        <v>45904</v>
      </c>
      <c r="B9841" s="217" t="s">
        <v>55</v>
      </c>
      <c r="C9841" s="218">
        <v>2.3376999999999999</v>
      </c>
    </row>
    <row r="9842" spans="1:3" ht="15" customHeight="1" x14ac:dyDescent="0.25">
      <c r="A9842" s="216">
        <v>45905</v>
      </c>
      <c r="B9842" s="217" t="s">
        <v>55</v>
      </c>
      <c r="C9842" s="218">
        <v>2.3532999999999999</v>
      </c>
    </row>
    <row r="9843" spans="1:3" ht="15" customHeight="1" x14ac:dyDescent="0.25">
      <c r="A9843" s="216">
        <v>45908</v>
      </c>
      <c r="B9843" s="217" t="s">
        <v>55</v>
      </c>
      <c r="C9843" s="218">
        <v>2.3584999999999998</v>
      </c>
    </row>
    <row r="9844" spans="1:3" ht="15" customHeight="1" x14ac:dyDescent="0.25">
      <c r="A9844" s="216">
        <v>45909</v>
      </c>
      <c r="B9844" s="217" t="s">
        <v>55</v>
      </c>
      <c r="C9844" s="218">
        <v>2.3635999999999999</v>
      </c>
    </row>
    <row r="9845" spans="1:3" ht="15" customHeight="1" x14ac:dyDescent="0.25">
      <c r="A9845" s="216">
        <v>45910</v>
      </c>
      <c r="B9845" s="217" t="s">
        <v>55</v>
      </c>
      <c r="C9845" s="218">
        <v>2.3687999999999998</v>
      </c>
    </row>
    <row r="9846" spans="1:3" ht="15" customHeight="1" x14ac:dyDescent="0.25">
      <c r="A9846" s="216">
        <v>45911</v>
      </c>
      <c r="B9846" s="217" t="s">
        <v>55</v>
      </c>
      <c r="C9846" s="218">
        <v>2.3740000000000001</v>
      </c>
    </row>
    <row r="9847" spans="1:3" ht="15" customHeight="1" x14ac:dyDescent="0.25">
      <c r="A9847" s="216">
        <v>45912</v>
      </c>
      <c r="B9847" s="217" t="s">
        <v>55</v>
      </c>
      <c r="C9847" s="218">
        <v>2.3896000000000002</v>
      </c>
    </row>
    <row r="9848" spans="1:3" ht="15" customHeight="1" x14ac:dyDescent="0.25">
      <c r="A9848" s="216">
        <v>45915</v>
      </c>
      <c r="B9848" s="217" t="s">
        <v>55</v>
      </c>
      <c r="C9848" s="218">
        <v>2.3948</v>
      </c>
    </row>
    <row r="9849" spans="1:3" ht="15" customHeight="1" x14ac:dyDescent="0.25">
      <c r="A9849" s="216">
        <v>45916</v>
      </c>
      <c r="B9849" s="217" t="s">
        <v>55</v>
      </c>
      <c r="C9849" s="218">
        <v>2.4</v>
      </c>
    </row>
    <row r="9850" spans="1:3" ht="15" customHeight="1" x14ac:dyDescent="0.25">
      <c r="A9850" s="216">
        <v>45917</v>
      </c>
      <c r="B9850" s="217" t="s">
        <v>55</v>
      </c>
      <c r="C9850" s="218">
        <v>2.4051</v>
      </c>
    </row>
    <row r="9851" spans="1:3" ht="15" customHeight="1" x14ac:dyDescent="0.25">
      <c r="A9851" s="216">
        <v>45918</v>
      </c>
      <c r="B9851" s="217" t="s">
        <v>55</v>
      </c>
      <c r="C9851" s="218">
        <v>2.4102999999999999</v>
      </c>
    </row>
    <row r="9852" spans="1:3" ht="15" customHeight="1" x14ac:dyDescent="0.25">
      <c r="A9852" s="216">
        <v>45919</v>
      </c>
      <c r="B9852" s="217" t="s">
        <v>55</v>
      </c>
      <c r="C9852" s="218">
        <v>2.4258999999999999</v>
      </c>
    </row>
    <row r="9853" spans="1:3" ht="15" customHeight="1" x14ac:dyDescent="0.25">
      <c r="A9853" s="216">
        <v>45922</v>
      </c>
      <c r="B9853" s="217" t="s">
        <v>55</v>
      </c>
      <c r="C9853" s="218">
        <v>2.4310999999999998</v>
      </c>
    </row>
    <row r="9854" spans="1:3" ht="15" customHeight="1" x14ac:dyDescent="0.25">
      <c r="A9854" s="216">
        <v>45923</v>
      </c>
      <c r="B9854" s="217" t="s">
        <v>55</v>
      </c>
      <c r="C9854" s="218">
        <v>2.4363000000000001</v>
      </c>
    </row>
    <row r="9855" spans="1:3" ht="15" customHeight="1" x14ac:dyDescent="0.25">
      <c r="A9855" s="216">
        <v>45924</v>
      </c>
      <c r="B9855" s="217" t="s">
        <v>55</v>
      </c>
      <c r="C9855" s="218">
        <v>2.4413999999999998</v>
      </c>
    </row>
    <row r="9856" spans="1:3" ht="15" customHeight="1" x14ac:dyDescent="0.25">
      <c r="A9856" s="216">
        <v>45925</v>
      </c>
      <c r="B9856" s="217" t="s">
        <v>55</v>
      </c>
      <c r="C9856" s="218">
        <v>2.4466000000000001</v>
      </c>
    </row>
    <row r="9857" spans="1:3" ht="15" customHeight="1" x14ac:dyDescent="0.25">
      <c r="A9857" s="216">
        <v>45926</v>
      </c>
      <c r="B9857" s="217" t="s">
        <v>55</v>
      </c>
      <c r="C9857" s="218">
        <v>2.4621</v>
      </c>
    </row>
    <row r="9858" spans="1:3" ht="15" customHeight="1" x14ac:dyDescent="0.25">
      <c r="A9858" s="216">
        <v>45929</v>
      </c>
      <c r="B9858" s="217" t="s">
        <v>55</v>
      </c>
      <c r="C9858" s="218">
        <v>2.4672000000000001</v>
      </c>
    </row>
    <row r="9859" spans="1:3" ht="15" customHeight="1" x14ac:dyDescent="0.25">
      <c r="A9859" s="216">
        <v>45930</v>
      </c>
      <c r="B9859" s="217" t="s">
        <v>55</v>
      </c>
      <c r="C9859" s="218">
        <v>2.4723999999999999</v>
      </c>
    </row>
    <row r="9860" spans="1:3" ht="15" customHeight="1" x14ac:dyDescent="0.25">
      <c r="A9860" s="216">
        <v>45566</v>
      </c>
      <c r="B9860" s="217" t="s">
        <v>142</v>
      </c>
      <c r="C9860" s="218">
        <v>1.04E-2</v>
      </c>
    </row>
    <row r="9861" spans="1:3" ht="15" customHeight="1" x14ac:dyDescent="0.25">
      <c r="A9861" s="216">
        <v>45567</v>
      </c>
      <c r="B9861" s="217" t="s">
        <v>142</v>
      </c>
      <c r="C9861" s="218">
        <v>2.0799999999999999E-2</v>
      </c>
    </row>
    <row r="9862" spans="1:3" ht="15" customHeight="1" x14ac:dyDescent="0.25">
      <c r="A9862" s="216">
        <v>45568</v>
      </c>
      <c r="B9862" s="217" t="s">
        <v>142</v>
      </c>
      <c r="C9862" s="218">
        <v>3.1199999999999999E-2</v>
      </c>
    </row>
    <row r="9863" spans="1:3" ht="15" customHeight="1" x14ac:dyDescent="0.25">
      <c r="A9863" s="216">
        <v>45569</v>
      </c>
      <c r="B9863" s="217" t="s">
        <v>142</v>
      </c>
      <c r="C9863" s="218">
        <v>6.2399999999999997E-2</v>
      </c>
    </row>
    <row r="9864" spans="1:3" ht="15" customHeight="1" x14ac:dyDescent="0.25">
      <c r="A9864" s="216">
        <v>45572</v>
      </c>
      <c r="B9864" s="217" t="s">
        <v>142</v>
      </c>
      <c r="C9864" s="218">
        <v>7.2700000000000001E-2</v>
      </c>
    </row>
    <row r="9865" spans="1:3" ht="15" customHeight="1" x14ac:dyDescent="0.25">
      <c r="A9865" s="216">
        <v>45573</v>
      </c>
      <c r="B9865" s="217" t="s">
        <v>142</v>
      </c>
      <c r="C9865" s="218">
        <v>8.3099999999999993E-2</v>
      </c>
    </row>
    <row r="9866" spans="1:3" ht="15" customHeight="1" x14ac:dyDescent="0.25">
      <c r="A9866" s="216">
        <v>45574</v>
      </c>
      <c r="B9866" s="217" t="s">
        <v>142</v>
      </c>
      <c r="C9866" s="218">
        <v>9.3399999999999997E-2</v>
      </c>
    </row>
    <row r="9867" spans="1:3" ht="15" customHeight="1" x14ac:dyDescent="0.25">
      <c r="A9867" s="216">
        <v>45575</v>
      </c>
      <c r="B9867" s="217" t="s">
        <v>142</v>
      </c>
      <c r="C9867" s="218">
        <v>0.1037</v>
      </c>
    </row>
    <row r="9868" spans="1:3" ht="15" customHeight="1" x14ac:dyDescent="0.25">
      <c r="A9868" s="216">
        <v>45576</v>
      </c>
      <c r="B9868" s="217" t="s">
        <v>142</v>
      </c>
      <c r="C9868" s="218">
        <v>0.1346</v>
      </c>
    </row>
    <row r="9869" spans="1:3" ht="15" customHeight="1" x14ac:dyDescent="0.25">
      <c r="A9869" s="216">
        <v>45579</v>
      </c>
      <c r="B9869" s="217" t="s">
        <v>142</v>
      </c>
      <c r="C9869" s="218">
        <v>0.1449</v>
      </c>
    </row>
    <row r="9870" spans="1:3" ht="15" customHeight="1" x14ac:dyDescent="0.25">
      <c r="A9870" s="216">
        <v>45580</v>
      </c>
      <c r="B9870" s="217" t="s">
        <v>142</v>
      </c>
      <c r="C9870" s="218">
        <v>0.1552</v>
      </c>
    </row>
    <row r="9871" spans="1:3" ht="15" customHeight="1" x14ac:dyDescent="0.25">
      <c r="A9871" s="216">
        <v>45581</v>
      </c>
      <c r="B9871" s="217" t="s">
        <v>142</v>
      </c>
      <c r="C9871" s="218">
        <v>0.16550000000000001</v>
      </c>
    </row>
    <row r="9872" spans="1:3" ht="15" customHeight="1" x14ac:dyDescent="0.25">
      <c r="A9872" s="216">
        <v>45582</v>
      </c>
      <c r="B9872" s="217" t="s">
        <v>142</v>
      </c>
      <c r="C9872" s="218">
        <v>0.1757</v>
      </c>
    </row>
    <row r="9873" spans="1:3" ht="15" customHeight="1" x14ac:dyDescent="0.25">
      <c r="A9873" s="216">
        <v>45583</v>
      </c>
      <c r="B9873" s="217" t="s">
        <v>142</v>
      </c>
      <c r="C9873" s="218">
        <v>0.20649999999999999</v>
      </c>
    </row>
    <row r="9874" spans="1:3" ht="15" customHeight="1" x14ac:dyDescent="0.25">
      <c r="A9874" s="216">
        <v>45586</v>
      </c>
      <c r="B9874" s="217" t="s">
        <v>142</v>
      </c>
      <c r="C9874" s="218">
        <v>0.21679999999999999</v>
      </c>
    </row>
    <row r="9875" spans="1:3" ht="15" customHeight="1" x14ac:dyDescent="0.25">
      <c r="A9875" s="216">
        <v>45587</v>
      </c>
      <c r="B9875" s="217" t="s">
        <v>142</v>
      </c>
      <c r="C9875" s="218">
        <v>0.2271</v>
      </c>
    </row>
    <row r="9876" spans="1:3" ht="15" customHeight="1" x14ac:dyDescent="0.25">
      <c r="A9876" s="216">
        <v>45588</v>
      </c>
      <c r="B9876" s="217" t="s">
        <v>142</v>
      </c>
      <c r="C9876" s="218">
        <v>0.23710000000000001</v>
      </c>
    </row>
    <row r="9877" spans="1:3" ht="15" customHeight="1" x14ac:dyDescent="0.25">
      <c r="A9877" s="216">
        <v>45589</v>
      </c>
      <c r="B9877" s="217" t="s">
        <v>142</v>
      </c>
      <c r="C9877" s="218">
        <v>0.24709999999999999</v>
      </c>
    </row>
    <row r="9878" spans="1:3" ht="15" customHeight="1" x14ac:dyDescent="0.25">
      <c r="A9878" s="216">
        <v>45590</v>
      </c>
      <c r="B9878" s="217" t="s">
        <v>142</v>
      </c>
      <c r="C9878" s="218">
        <v>0.27700000000000002</v>
      </c>
    </row>
    <row r="9879" spans="1:3" ht="15" customHeight="1" x14ac:dyDescent="0.25">
      <c r="A9879" s="216">
        <v>45593</v>
      </c>
      <c r="B9879" s="217" t="s">
        <v>142</v>
      </c>
      <c r="C9879" s="218">
        <v>0.28689999999999999</v>
      </c>
    </row>
    <row r="9880" spans="1:3" ht="15" customHeight="1" x14ac:dyDescent="0.25">
      <c r="A9880" s="216">
        <v>45594</v>
      </c>
      <c r="B9880" s="217" t="s">
        <v>142</v>
      </c>
      <c r="C9880" s="218">
        <v>0.29680000000000001</v>
      </c>
    </row>
    <row r="9881" spans="1:3" ht="15" customHeight="1" x14ac:dyDescent="0.25">
      <c r="A9881" s="216">
        <v>45595</v>
      </c>
      <c r="B9881" s="217" t="s">
        <v>142</v>
      </c>
      <c r="C9881" s="218">
        <v>0.30669999999999997</v>
      </c>
    </row>
    <row r="9882" spans="1:3" ht="15" customHeight="1" x14ac:dyDescent="0.25">
      <c r="A9882" s="216">
        <v>45596</v>
      </c>
      <c r="B9882" s="217" t="s">
        <v>142</v>
      </c>
      <c r="C9882" s="218">
        <v>0.3165</v>
      </c>
    </row>
    <row r="9883" spans="1:3" ht="15" customHeight="1" x14ac:dyDescent="0.25">
      <c r="A9883" s="216">
        <v>45597</v>
      </c>
      <c r="B9883" s="217" t="s">
        <v>142</v>
      </c>
      <c r="C9883" s="218">
        <v>0.34599999999999997</v>
      </c>
    </row>
    <row r="9884" spans="1:3" ht="15" customHeight="1" x14ac:dyDescent="0.25">
      <c r="A9884" s="216">
        <v>45600</v>
      </c>
      <c r="B9884" s="217" t="s">
        <v>142</v>
      </c>
      <c r="C9884" s="218">
        <v>0.35580000000000001</v>
      </c>
    </row>
    <row r="9885" spans="1:3" ht="15" customHeight="1" x14ac:dyDescent="0.25">
      <c r="A9885" s="216">
        <v>45601</v>
      </c>
      <c r="B9885" s="217" t="s">
        <v>142</v>
      </c>
      <c r="C9885" s="218">
        <v>0.36549999999999999</v>
      </c>
    </row>
    <row r="9886" spans="1:3" ht="15" customHeight="1" x14ac:dyDescent="0.25">
      <c r="A9886" s="216">
        <v>45602</v>
      </c>
      <c r="B9886" s="217" t="s">
        <v>142</v>
      </c>
      <c r="C9886" s="218">
        <v>0.37519999999999998</v>
      </c>
    </row>
    <row r="9887" spans="1:3" ht="15" customHeight="1" x14ac:dyDescent="0.25">
      <c r="A9887" s="216">
        <v>45603</v>
      </c>
      <c r="B9887" s="217" t="s">
        <v>142</v>
      </c>
      <c r="C9887" s="218">
        <v>0.38500000000000001</v>
      </c>
    </row>
    <row r="9888" spans="1:3" ht="15" customHeight="1" x14ac:dyDescent="0.25">
      <c r="A9888" s="216">
        <v>45604</v>
      </c>
      <c r="B9888" s="217" t="s">
        <v>142</v>
      </c>
      <c r="C9888" s="218">
        <v>0.41410000000000002</v>
      </c>
    </row>
    <row r="9889" spans="1:3" ht="15" customHeight="1" x14ac:dyDescent="0.25">
      <c r="A9889" s="216">
        <v>45607</v>
      </c>
      <c r="B9889" s="217" t="s">
        <v>142</v>
      </c>
      <c r="C9889" s="218">
        <v>0.42380000000000001</v>
      </c>
    </row>
    <row r="9890" spans="1:3" ht="15" customHeight="1" x14ac:dyDescent="0.25">
      <c r="A9890" s="216">
        <v>45608</v>
      </c>
      <c r="B9890" s="217" t="s">
        <v>142</v>
      </c>
      <c r="C9890" s="218">
        <v>0.4335</v>
      </c>
    </row>
    <row r="9891" spans="1:3" ht="15" customHeight="1" x14ac:dyDescent="0.25">
      <c r="A9891" s="216">
        <v>45609</v>
      </c>
      <c r="B9891" s="217" t="s">
        <v>142</v>
      </c>
      <c r="C9891" s="218">
        <v>0.44319999999999998</v>
      </c>
    </row>
    <row r="9892" spans="1:3" ht="15" customHeight="1" x14ac:dyDescent="0.25">
      <c r="A9892" s="216">
        <v>45610</v>
      </c>
      <c r="B9892" s="217" t="s">
        <v>142</v>
      </c>
      <c r="C9892" s="218">
        <v>0.45290000000000002</v>
      </c>
    </row>
    <row r="9893" spans="1:3" ht="15" customHeight="1" x14ac:dyDescent="0.25">
      <c r="A9893" s="216">
        <v>45611</v>
      </c>
      <c r="B9893" s="217" t="s">
        <v>142</v>
      </c>
      <c r="C9893" s="218">
        <v>0.48180000000000001</v>
      </c>
    </row>
    <row r="9894" spans="1:3" ht="15" customHeight="1" x14ac:dyDescent="0.25">
      <c r="A9894" s="216">
        <v>45614</v>
      </c>
      <c r="B9894" s="217" t="s">
        <v>142</v>
      </c>
      <c r="C9894" s="218">
        <v>0.49149999999999999</v>
      </c>
    </row>
    <row r="9895" spans="1:3" ht="15" customHeight="1" x14ac:dyDescent="0.25">
      <c r="A9895" s="216">
        <v>45615</v>
      </c>
      <c r="B9895" s="217" t="s">
        <v>142</v>
      </c>
      <c r="C9895" s="218">
        <v>0.50109999999999999</v>
      </c>
    </row>
    <row r="9896" spans="1:3" ht="15" customHeight="1" x14ac:dyDescent="0.25">
      <c r="A9896" s="216">
        <v>45616</v>
      </c>
      <c r="B9896" s="217" t="s">
        <v>142</v>
      </c>
      <c r="C9896" s="218">
        <v>0.51080000000000003</v>
      </c>
    </row>
    <row r="9897" spans="1:3" ht="15" customHeight="1" x14ac:dyDescent="0.25">
      <c r="A9897" s="216">
        <v>45617</v>
      </c>
      <c r="B9897" s="217" t="s">
        <v>142</v>
      </c>
      <c r="C9897" s="218">
        <v>0.52039999999999997</v>
      </c>
    </row>
    <row r="9898" spans="1:3" ht="15" customHeight="1" x14ac:dyDescent="0.25">
      <c r="A9898" s="216">
        <v>45618</v>
      </c>
      <c r="B9898" s="217" t="s">
        <v>142</v>
      </c>
      <c r="C9898" s="218">
        <v>0.54910000000000003</v>
      </c>
    </row>
    <row r="9899" spans="1:3" ht="15" customHeight="1" x14ac:dyDescent="0.25">
      <c r="A9899" s="216">
        <v>45621</v>
      </c>
      <c r="B9899" s="217" t="s">
        <v>142</v>
      </c>
      <c r="C9899" s="218">
        <v>0.55869999999999997</v>
      </c>
    </row>
    <row r="9900" spans="1:3" ht="15" customHeight="1" x14ac:dyDescent="0.25">
      <c r="A9900" s="216">
        <v>45622</v>
      </c>
      <c r="B9900" s="217" t="s">
        <v>142</v>
      </c>
      <c r="C9900" s="218">
        <v>0.56820000000000004</v>
      </c>
    </row>
    <row r="9901" spans="1:3" ht="15" customHeight="1" x14ac:dyDescent="0.25">
      <c r="A9901" s="216">
        <v>45623</v>
      </c>
      <c r="B9901" s="217" t="s">
        <v>142</v>
      </c>
      <c r="C9901" s="218">
        <v>0.57779999999999998</v>
      </c>
    </row>
    <row r="9902" spans="1:3" ht="15" customHeight="1" x14ac:dyDescent="0.25">
      <c r="A9902" s="216">
        <v>45624</v>
      </c>
      <c r="B9902" s="217" t="s">
        <v>142</v>
      </c>
      <c r="C9902" s="218">
        <v>0.58730000000000004</v>
      </c>
    </row>
    <row r="9903" spans="1:3" ht="15" customHeight="1" x14ac:dyDescent="0.25">
      <c r="A9903" s="216">
        <v>45625</v>
      </c>
      <c r="B9903" s="217" t="s">
        <v>142</v>
      </c>
      <c r="C9903" s="218">
        <v>0.61599999999999999</v>
      </c>
    </row>
    <row r="9904" spans="1:3" ht="15" customHeight="1" x14ac:dyDescent="0.25">
      <c r="A9904" s="216">
        <v>45628</v>
      </c>
      <c r="B9904" s="217" t="s">
        <v>142</v>
      </c>
      <c r="C9904" s="218">
        <v>0.62549999999999994</v>
      </c>
    </row>
    <row r="9905" spans="1:3" ht="15" customHeight="1" x14ac:dyDescent="0.25">
      <c r="A9905" s="216">
        <v>45629</v>
      </c>
      <c r="B9905" s="217" t="s">
        <v>142</v>
      </c>
      <c r="C9905" s="218">
        <v>0.63500000000000001</v>
      </c>
    </row>
    <row r="9906" spans="1:3" ht="15" customHeight="1" x14ac:dyDescent="0.25">
      <c r="A9906" s="216">
        <v>45630</v>
      </c>
      <c r="B9906" s="217" t="s">
        <v>142</v>
      </c>
      <c r="C9906" s="218">
        <v>0.64449999999999996</v>
      </c>
    </row>
    <row r="9907" spans="1:3" ht="15" customHeight="1" x14ac:dyDescent="0.25">
      <c r="A9907" s="216">
        <v>45631</v>
      </c>
      <c r="B9907" s="217" t="s">
        <v>142</v>
      </c>
      <c r="C9907" s="218">
        <v>0.65390000000000004</v>
      </c>
    </row>
    <row r="9908" spans="1:3" ht="15" customHeight="1" x14ac:dyDescent="0.25">
      <c r="A9908" s="216">
        <v>45632</v>
      </c>
      <c r="B9908" s="217" t="s">
        <v>142</v>
      </c>
      <c r="C9908" s="218">
        <v>0.68240000000000001</v>
      </c>
    </row>
    <row r="9909" spans="1:3" ht="15" customHeight="1" x14ac:dyDescent="0.25">
      <c r="A9909" s="216">
        <v>45635</v>
      </c>
      <c r="B9909" s="217" t="s">
        <v>142</v>
      </c>
      <c r="C9909" s="218">
        <v>0.69189999999999996</v>
      </c>
    </row>
    <row r="9910" spans="1:3" ht="15" customHeight="1" x14ac:dyDescent="0.25">
      <c r="A9910" s="216">
        <v>45636</v>
      </c>
      <c r="B9910" s="217" t="s">
        <v>142</v>
      </c>
      <c r="C9910" s="218">
        <v>0.70140000000000002</v>
      </c>
    </row>
    <row r="9911" spans="1:3" ht="15" customHeight="1" x14ac:dyDescent="0.25">
      <c r="A9911" s="216">
        <v>45637</v>
      </c>
      <c r="B9911" s="217" t="s">
        <v>142</v>
      </c>
      <c r="C9911" s="218">
        <v>0.71089999999999998</v>
      </c>
    </row>
    <row r="9912" spans="1:3" ht="15" customHeight="1" x14ac:dyDescent="0.25">
      <c r="A9912" s="216">
        <v>45638</v>
      </c>
      <c r="B9912" s="217" t="s">
        <v>142</v>
      </c>
      <c r="C9912" s="218">
        <v>0.72040000000000004</v>
      </c>
    </row>
    <row r="9913" spans="1:3" ht="15" customHeight="1" x14ac:dyDescent="0.25">
      <c r="A9913" s="216">
        <v>45639</v>
      </c>
      <c r="B9913" s="217" t="s">
        <v>142</v>
      </c>
      <c r="C9913" s="218">
        <v>0.74890000000000001</v>
      </c>
    </row>
    <row r="9914" spans="1:3" ht="15" customHeight="1" x14ac:dyDescent="0.25">
      <c r="A9914" s="216">
        <v>45642</v>
      </c>
      <c r="B9914" s="217" t="s">
        <v>142</v>
      </c>
      <c r="C9914" s="218">
        <v>0.75839999999999996</v>
      </c>
    </row>
    <row r="9915" spans="1:3" ht="15" customHeight="1" x14ac:dyDescent="0.25">
      <c r="A9915" s="216">
        <v>45643</v>
      </c>
      <c r="B9915" s="217" t="s">
        <v>142</v>
      </c>
      <c r="C9915" s="218">
        <v>0.76780000000000004</v>
      </c>
    </row>
    <row r="9916" spans="1:3" ht="15" customHeight="1" x14ac:dyDescent="0.25">
      <c r="A9916" s="216">
        <v>45644</v>
      </c>
      <c r="B9916" s="217" t="s">
        <v>142</v>
      </c>
      <c r="C9916" s="218">
        <v>0.77710000000000001</v>
      </c>
    </row>
    <row r="9917" spans="1:3" ht="15" customHeight="1" x14ac:dyDescent="0.25">
      <c r="A9917" s="216">
        <v>45645</v>
      </c>
      <c r="B9917" s="217" t="s">
        <v>142</v>
      </c>
      <c r="C9917" s="218">
        <v>0.78639999999999999</v>
      </c>
    </row>
    <row r="9918" spans="1:3" ht="15" customHeight="1" x14ac:dyDescent="0.25">
      <c r="A9918" s="216">
        <v>45646</v>
      </c>
      <c r="B9918" s="217" t="s">
        <v>142</v>
      </c>
      <c r="C9918" s="218">
        <v>0.81410000000000005</v>
      </c>
    </row>
    <row r="9919" spans="1:3" ht="15" customHeight="1" x14ac:dyDescent="0.25">
      <c r="A9919" s="216">
        <v>45649</v>
      </c>
      <c r="B9919" s="217" t="s">
        <v>142</v>
      </c>
      <c r="C9919" s="218">
        <v>0.82330000000000003</v>
      </c>
    </row>
    <row r="9920" spans="1:3" ht="15" customHeight="1" x14ac:dyDescent="0.25">
      <c r="A9920" s="216">
        <v>45650</v>
      </c>
      <c r="B9920" s="217" t="s">
        <v>142</v>
      </c>
      <c r="C9920" s="218">
        <v>0.83250000000000002</v>
      </c>
    </row>
    <row r="9921" spans="1:3" ht="15" customHeight="1" x14ac:dyDescent="0.25">
      <c r="A9921" s="216">
        <v>45651</v>
      </c>
      <c r="B9921" s="217" t="s">
        <v>142</v>
      </c>
      <c r="C9921" s="218">
        <v>0.8417</v>
      </c>
    </row>
    <row r="9922" spans="1:3" ht="15" customHeight="1" x14ac:dyDescent="0.25">
      <c r="A9922" s="216">
        <v>45652</v>
      </c>
      <c r="B9922" s="217" t="s">
        <v>142</v>
      </c>
      <c r="C9922" s="218">
        <v>0.85089999999999999</v>
      </c>
    </row>
    <row r="9923" spans="1:3" ht="15" customHeight="1" x14ac:dyDescent="0.25">
      <c r="A9923" s="216">
        <v>45653</v>
      </c>
      <c r="B9923" s="217" t="s">
        <v>142</v>
      </c>
      <c r="C9923" s="218">
        <v>0.87849999999999995</v>
      </c>
    </row>
    <row r="9924" spans="1:3" ht="15" customHeight="1" x14ac:dyDescent="0.25">
      <c r="A9924" s="216">
        <v>45656</v>
      </c>
      <c r="B9924" s="217" t="s">
        <v>142</v>
      </c>
      <c r="C9924" s="218">
        <v>0.88759999999999994</v>
      </c>
    </row>
    <row r="9925" spans="1:3" ht="15" customHeight="1" x14ac:dyDescent="0.25">
      <c r="A9925" s="216">
        <v>45657</v>
      </c>
      <c r="B9925" s="217" t="s">
        <v>142</v>
      </c>
      <c r="C9925" s="218">
        <v>0.89649999999999996</v>
      </c>
    </row>
    <row r="9926" spans="1:3" ht="15" customHeight="1" x14ac:dyDescent="0.25">
      <c r="A9926" s="216">
        <v>45659</v>
      </c>
      <c r="B9926" s="217" t="s">
        <v>142</v>
      </c>
      <c r="C9926" s="218">
        <v>0.91449999999999998</v>
      </c>
    </row>
    <row r="9927" spans="1:3" ht="15" customHeight="1" x14ac:dyDescent="0.25">
      <c r="A9927" s="216">
        <v>45660</v>
      </c>
      <c r="B9927" s="217" t="s">
        <v>142</v>
      </c>
      <c r="C9927" s="218">
        <v>0.9415</v>
      </c>
    </row>
    <row r="9928" spans="1:3" ht="15" customHeight="1" x14ac:dyDescent="0.25">
      <c r="A9928" s="216">
        <v>45663</v>
      </c>
      <c r="B9928" s="217" t="s">
        <v>142</v>
      </c>
      <c r="C9928" s="218">
        <v>0.95050000000000001</v>
      </c>
    </row>
    <row r="9929" spans="1:3" ht="15" customHeight="1" x14ac:dyDescent="0.25">
      <c r="A9929" s="216">
        <v>45664</v>
      </c>
      <c r="B9929" s="217" t="s">
        <v>142</v>
      </c>
      <c r="C9929" s="218">
        <v>0.95940000000000003</v>
      </c>
    </row>
    <row r="9930" spans="1:3" ht="15" customHeight="1" x14ac:dyDescent="0.25">
      <c r="A9930" s="216">
        <v>45665</v>
      </c>
      <c r="B9930" s="217" t="s">
        <v>142</v>
      </c>
      <c r="C9930" s="218">
        <v>0.96830000000000005</v>
      </c>
    </row>
    <row r="9931" spans="1:3" ht="15" customHeight="1" x14ac:dyDescent="0.25">
      <c r="A9931" s="216">
        <v>45666</v>
      </c>
      <c r="B9931" s="217" t="s">
        <v>142</v>
      </c>
      <c r="C9931" s="218">
        <v>0.97719999999999996</v>
      </c>
    </row>
    <row r="9932" spans="1:3" ht="15" customHeight="1" x14ac:dyDescent="0.25">
      <c r="A9932" s="216">
        <v>45667</v>
      </c>
      <c r="B9932" s="217" t="s">
        <v>142</v>
      </c>
      <c r="C9932" s="218">
        <v>1.0039</v>
      </c>
    </row>
    <row r="9933" spans="1:3" ht="15" customHeight="1" x14ac:dyDescent="0.25">
      <c r="A9933" s="216">
        <v>45670</v>
      </c>
      <c r="B9933" s="217" t="s">
        <v>142</v>
      </c>
      <c r="C9933" s="218">
        <v>1.0127999999999999</v>
      </c>
    </row>
    <row r="9934" spans="1:3" ht="15" customHeight="1" x14ac:dyDescent="0.25">
      <c r="A9934" s="216">
        <v>45671</v>
      </c>
      <c r="B9934" s="217" t="s">
        <v>142</v>
      </c>
      <c r="C9934" s="218">
        <v>1.0217000000000001</v>
      </c>
    </row>
    <row r="9935" spans="1:3" ht="15" customHeight="1" x14ac:dyDescent="0.25">
      <c r="A9935" s="216">
        <v>45672</v>
      </c>
      <c r="B9935" s="217" t="s">
        <v>142</v>
      </c>
      <c r="C9935" s="218">
        <v>1.0306</v>
      </c>
    </row>
    <row r="9936" spans="1:3" ht="15" customHeight="1" x14ac:dyDescent="0.25">
      <c r="A9936" s="216">
        <v>45673</v>
      </c>
      <c r="B9936" s="217" t="s">
        <v>142</v>
      </c>
      <c r="C9936" s="218">
        <v>1.0394000000000001</v>
      </c>
    </row>
    <row r="9937" spans="1:3" ht="15" customHeight="1" x14ac:dyDescent="0.25">
      <c r="A9937" s="216">
        <v>45674</v>
      </c>
      <c r="B9937" s="217" t="s">
        <v>142</v>
      </c>
      <c r="C9937" s="218">
        <v>1.0660000000000001</v>
      </c>
    </row>
    <row r="9938" spans="1:3" ht="15" customHeight="1" x14ac:dyDescent="0.25">
      <c r="A9938" s="216">
        <v>45677</v>
      </c>
      <c r="B9938" s="217" t="s">
        <v>142</v>
      </c>
      <c r="C9938" s="218">
        <v>1.0748</v>
      </c>
    </row>
    <row r="9939" spans="1:3" ht="15" customHeight="1" x14ac:dyDescent="0.25">
      <c r="A9939" s="216">
        <v>45678</v>
      </c>
      <c r="B9939" s="217" t="s">
        <v>142</v>
      </c>
      <c r="C9939" s="218">
        <v>1.0835999999999999</v>
      </c>
    </row>
    <row r="9940" spans="1:3" ht="15" customHeight="1" x14ac:dyDescent="0.25">
      <c r="A9940" s="216">
        <v>45679</v>
      </c>
      <c r="B9940" s="217" t="s">
        <v>142</v>
      </c>
      <c r="C9940" s="218">
        <v>1.0924</v>
      </c>
    </row>
    <row r="9941" spans="1:3" ht="15" customHeight="1" x14ac:dyDescent="0.25">
      <c r="A9941" s="216">
        <v>45680</v>
      </c>
      <c r="B9941" s="217" t="s">
        <v>142</v>
      </c>
      <c r="C9941" s="218">
        <v>1.1012999999999999</v>
      </c>
    </row>
    <row r="9942" spans="1:3" ht="15" customHeight="1" x14ac:dyDescent="0.25">
      <c r="A9942" s="216">
        <v>45681</v>
      </c>
      <c r="B9942" s="217" t="s">
        <v>142</v>
      </c>
      <c r="C9942" s="218">
        <v>1.1275999999999999</v>
      </c>
    </row>
    <row r="9943" spans="1:3" ht="15" customHeight="1" x14ac:dyDescent="0.25">
      <c r="A9943" s="216">
        <v>45684</v>
      </c>
      <c r="B9943" s="217" t="s">
        <v>142</v>
      </c>
      <c r="C9943" s="218">
        <v>1.1364000000000001</v>
      </c>
    </row>
    <row r="9944" spans="1:3" ht="15" customHeight="1" x14ac:dyDescent="0.25">
      <c r="A9944" s="216">
        <v>45685</v>
      </c>
      <c r="B9944" s="217" t="s">
        <v>142</v>
      </c>
      <c r="C9944" s="218">
        <v>1.1452</v>
      </c>
    </row>
    <row r="9945" spans="1:3" ht="15" customHeight="1" x14ac:dyDescent="0.25">
      <c r="A9945" s="216">
        <v>45686</v>
      </c>
      <c r="B9945" s="217" t="s">
        <v>142</v>
      </c>
      <c r="C9945" s="218">
        <v>1.1538999999999999</v>
      </c>
    </row>
    <row r="9946" spans="1:3" ht="15" customHeight="1" x14ac:dyDescent="0.25">
      <c r="A9946" s="216">
        <v>45687</v>
      </c>
      <c r="B9946" s="217" t="s">
        <v>142</v>
      </c>
      <c r="C9946" s="218">
        <v>1.1627000000000001</v>
      </c>
    </row>
    <row r="9947" spans="1:3" ht="15" customHeight="1" x14ac:dyDescent="0.25">
      <c r="A9947" s="216">
        <v>45688</v>
      </c>
      <c r="B9947" s="217" t="s">
        <v>142</v>
      </c>
      <c r="C9947" s="218">
        <v>1.1888000000000001</v>
      </c>
    </row>
    <row r="9948" spans="1:3" ht="15" customHeight="1" x14ac:dyDescent="0.25">
      <c r="A9948" s="216">
        <v>45691</v>
      </c>
      <c r="B9948" s="217" t="s">
        <v>142</v>
      </c>
      <c r="C9948" s="218">
        <v>1.1974</v>
      </c>
    </row>
    <row r="9949" spans="1:3" ht="15" customHeight="1" x14ac:dyDescent="0.25">
      <c r="A9949" s="216">
        <v>45692</v>
      </c>
      <c r="B9949" s="217" t="s">
        <v>142</v>
      </c>
      <c r="C9949" s="218">
        <v>1.2060999999999999</v>
      </c>
    </row>
    <row r="9950" spans="1:3" ht="15" customHeight="1" x14ac:dyDescent="0.25">
      <c r="A9950" s="216">
        <v>45693</v>
      </c>
      <c r="B9950" s="217" t="s">
        <v>142</v>
      </c>
      <c r="C9950" s="218">
        <v>1.2144999999999999</v>
      </c>
    </row>
    <row r="9951" spans="1:3" ht="15" customHeight="1" x14ac:dyDescent="0.25">
      <c r="A9951" s="216">
        <v>45694</v>
      </c>
      <c r="B9951" s="217" t="s">
        <v>142</v>
      </c>
      <c r="C9951" s="218">
        <v>1.2229000000000001</v>
      </c>
    </row>
    <row r="9952" spans="1:3" ht="15" customHeight="1" x14ac:dyDescent="0.25">
      <c r="A9952" s="216">
        <v>45695</v>
      </c>
      <c r="B9952" s="217" t="s">
        <v>142</v>
      </c>
      <c r="C9952" s="218">
        <v>1.2478</v>
      </c>
    </row>
    <row r="9953" spans="1:3" ht="15" customHeight="1" x14ac:dyDescent="0.25">
      <c r="A9953" s="216">
        <v>45698</v>
      </c>
      <c r="B9953" s="217" t="s">
        <v>142</v>
      </c>
      <c r="C9953" s="218">
        <v>1.2561</v>
      </c>
    </row>
    <row r="9954" spans="1:3" ht="15" customHeight="1" x14ac:dyDescent="0.25">
      <c r="A9954" s="216">
        <v>45699</v>
      </c>
      <c r="B9954" s="217" t="s">
        <v>142</v>
      </c>
      <c r="C9954" s="218">
        <v>1.2644</v>
      </c>
    </row>
    <row r="9955" spans="1:3" ht="15" customHeight="1" x14ac:dyDescent="0.25">
      <c r="A9955" s="216">
        <v>45700</v>
      </c>
      <c r="B9955" s="217" t="s">
        <v>142</v>
      </c>
      <c r="C9955" s="218">
        <v>1.2726</v>
      </c>
    </row>
    <row r="9956" spans="1:3" ht="15" customHeight="1" x14ac:dyDescent="0.25">
      <c r="A9956" s="216">
        <v>45701</v>
      </c>
      <c r="B9956" s="217" t="s">
        <v>142</v>
      </c>
      <c r="C9956" s="218">
        <v>1.2807999999999999</v>
      </c>
    </row>
    <row r="9957" spans="1:3" ht="15" customHeight="1" x14ac:dyDescent="0.25">
      <c r="A9957" s="216">
        <v>45702</v>
      </c>
      <c r="B9957" s="217" t="s">
        <v>142</v>
      </c>
      <c r="C9957" s="218">
        <v>1.3055000000000001</v>
      </c>
    </row>
    <row r="9958" spans="1:3" ht="15" customHeight="1" x14ac:dyDescent="0.25">
      <c r="A9958" s="216">
        <v>45705</v>
      </c>
      <c r="B9958" s="217" t="s">
        <v>142</v>
      </c>
      <c r="C9958" s="218">
        <v>1.3137000000000001</v>
      </c>
    </row>
    <row r="9959" spans="1:3" ht="15" customHeight="1" x14ac:dyDescent="0.25">
      <c r="A9959" s="216">
        <v>45706</v>
      </c>
      <c r="B9959" s="217" t="s">
        <v>142</v>
      </c>
      <c r="C9959" s="218">
        <v>1.3220000000000001</v>
      </c>
    </row>
    <row r="9960" spans="1:3" ht="15" customHeight="1" x14ac:dyDescent="0.25">
      <c r="A9960" s="216">
        <v>45707</v>
      </c>
      <c r="B9960" s="217" t="s">
        <v>142</v>
      </c>
      <c r="C9960" s="218">
        <v>1.3302</v>
      </c>
    </row>
    <row r="9961" spans="1:3" ht="15" customHeight="1" x14ac:dyDescent="0.25">
      <c r="A9961" s="216">
        <v>45708</v>
      </c>
      <c r="B9961" s="217" t="s">
        <v>142</v>
      </c>
      <c r="C9961" s="218">
        <v>1.3384</v>
      </c>
    </row>
    <row r="9962" spans="1:3" ht="15" customHeight="1" x14ac:dyDescent="0.25">
      <c r="A9962" s="216">
        <v>45709</v>
      </c>
      <c r="B9962" s="217" t="s">
        <v>142</v>
      </c>
      <c r="C9962" s="218">
        <v>1.363</v>
      </c>
    </row>
    <row r="9963" spans="1:3" ht="15" customHeight="1" x14ac:dyDescent="0.25">
      <c r="A9963" s="216">
        <v>45712</v>
      </c>
      <c r="B9963" s="217" t="s">
        <v>142</v>
      </c>
      <c r="C9963" s="218">
        <v>1.3712</v>
      </c>
    </row>
    <row r="9964" spans="1:3" ht="15" customHeight="1" x14ac:dyDescent="0.25">
      <c r="A9964" s="216">
        <v>45713</v>
      </c>
      <c r="B9964" s="217" t="s">
        <v>142</v>
      </c>
      <c r="C9964" s="218">
        <v>1.3793</v>
      </c>
    </row>
    <row r="9965" spans="1:3" ht="15" customHeight="1" x14ac:dyDescent="0.25">
      <c r="A9965" s="216">
        <v>45714</v>
      </c>
      <c r="B9965" s="217" t="s">
        <v>142</v>
      </c>
      <c r="C9965" s="218">
        <v>1.3875</v>
      </c>
    </row>
    <row r="9966" spans="1:3" ht="15" customHeight="1" x14ac:dyDescent="0.25">
      <c r="A9966" s="216">
        <v>45715</v>
      </c>
      <c r="B9966" s="217" t="s">
        <v>142</v>
      </c>
      <c r="C9966" s="218">
        <v>1.3956999999999999</v>
      </c>
    </row>
    <row r="9967" spans="1:3" ht="15" customHeight="1" x14ac:dyDescent="0.25">
      <c r="A9967" s="216">
        <v>45716</v>
      </c>
      <c r="B9967" s="217" t="s">
        <v>142</v>
      </c>
      <c r="C9967" s="218">
        <v>1.4200999999999999</v>
      </c>
    </row>
    <row r="9968" spans="1:3" ht="15" customHeight="1" x14ac:dyDescent="0.25">
      <c r="A9968" s="216">
        <v>45719</v>
      </c>
      <c r="B9968" s="217" t="s">
        <v>142</v>
      </c>
      <c r="C9968" s="218">
        <v>1.4281999999999999</v>
      </c>
    </row>
    <row r="9969" spans="1:3" ht="15" customHeight="1" x14ac:dyDescent="0.25">
      <c r="A9969" s="216">
        <v>45720</v>
      </c>
      <c r="B9969" s="217" t="s">
        <v>142</v>
      </c>
      <c r="C9969" s="218">
        <v>1.4362999999999999</v>
      </c>
    </row>
    <row r="9970" spans="1:3" ht="15" customHeight="1" x14ac:dyDescent="0.25">
      <c r="A9970" s="216">
        <v>45721</v>
      </c>
      <c r="B9970" s="217" t="s">
        <v>142</v>
      </c>
      <c r="C9970" s="218">
        <v>1.4443999999999999</v>
      </c>
    </row>
    <row r="9971" spans="1:3" ht="15" customHeight="1" x14ac:dyDescent="0.25">
      <c r="A9971" s="216">
        <v>45722</v>
      </c>
      <c r="B9971" s="217" t="s">
        <v>142</v>
      </c>
      <c r="C9971" s="218">
        <v>1.4524999999999999</v>
      </c>
    </row>
    <row r="9972" spans="1:3" ht="15" customHeight="1" x14ac:dyDescent="0.25">
      <c r="A9972" s="216">
        <v>45723</v>
      </c>
      <c r="B9972" s="217" t="s">
        <v>142</v>
      </c>
      <c r="C9972" s="218">
        <v>1.4766999999999999</v>
      </c>
    </row>
    <row r="9973" spans="1:3" ht="15" customHeight="1" x14ac:dyDescent="0.25">
      <c r="A9973" s="216">
        <v>45726</v>
      </c>
      <c r="B9973" s="217" t="s">
        <v>142</v>
      </c>
      <c r="C9973" s="218">
        <v>1.4846999999999999</v>
      </c>
    </row>
    <row r="9974" spans="1:3" ht="15" customHeight="1" x14ac:dyDescent="0.25">
      <c r="A9974" s="216">
        <v>45727</v>
      </c>
      <c r="B9974" s="217" t="s">
        <v>142</v>
      </c>
      <c r="C9974" s="218">
        <v>1.4927999999999999</v>
      </c>
    </row>
    <row r="9975" spans="1:3" ht="15" customHeight="1" x14ac:dyDescent="0.25">
      <c r="A9975" s="216">
        <v>45728</v>
      </c>
      <c r="B9975" s="217" t="s">
        <v>142</v>
      </c>
      <c r="C9975" s="218">
        <v>1.5004999999999999</v>
      </c>
    </row>
    <row r="9976" spans="1:3" ht="15" customHeight="1" x14ac:dyDescent="0.25">
      <c r="A9976" s="216">
        <v>45729</v>
      </c>
      <c r="B9976" s="217" t="s">
        <v>142</v>
      </c>
      <c r="C9976" s="218">
        <v>1.5082</v>
      </c>
    </row>
    <row r="9977" spans="1:3" ht="15" customHeight="1" x14ac:dyDescent="0.25">
      <c r="A9977" s="216">
        <v>45730</v>
      </c>
      <c r="B9977" s="217" t="s">
        <v>142</v>
      </c>
      <c r="C9977" s="218">
        <v>1.5313000000000001</v>
      </c>
    </row>
    <row r="9978" spans="1:3" ht="15" customHeight="1" x14ac:dyDescent="0.25">
      <c r="A9978" s="216">
        <v>45733</v>
      </c>
      <c r="B9978" s="217" t="s">
        <v>142</v>
      </c>
      <c r="C9978" s="218">
        <v>1.5388999999999999</v>
      </c>
    </row>
    <row r="9979" spans="1:3" ht="15" customHeight="1" x14ac:dyDescent="0.25">
      <c r="A9979" s="216">
        <v>45734</v>
      </c>
      <c r="B9979" s="217" t="s">
        <v>142</v>
      </c>
      <c r="C9979" s="218">
        <v>1.5466</v>
      </c>
    </row>
    <row r="9980" spans="1:3" ht="15" customHeight="1" x14ac:dyDescent="0.25">
      <c r="A9980" s="216">
        <v>45735</v>
      </c>
      <c r="B9980" s="217" t="s">
        <v>142</v>
      </c>
      <c r="C9980" s="218">
        <v>1.5543</v>
      </c>
    </row>
    <row r="9981" spans="1:3" ht="15" customHeight="1" x14ac:dyDescent="0.25">
      <c r="A9981" s="216">
        <v>45736</v>
      </c>
      <c r="B9981" s="217" t="s">
        <v>142</v>
      </c>
      <c r="C9981" s="218">
        <v>1.5619000000000001</v>
      </c>
    </row>
    <row r="9982" spans="1:3" ht="15" customHeight="1" x14ac:dyDescent="0.25">
      <c r="A9982" s="216">
        <v>45737</v>
      </c>
      <c r="B9982" s="217" t="s">
        <v>142</v>
      </c>
      <c r="C9982" s="218">
        <v>1.5848</v>
      </c>
    </row>
    <row r="9983" spans="1:3" ht="15" customHeight="1" x14ac:dyDescent="0.25">
      <c r="A9983" s="216">
        <v>45740</v>
      </c>
      <c r="B9983" s="217" t="s">
        <v>142</v>
      </c>
      <c r="C9983" s="218">
        <v>1.5924</v>
      </c>
    </row>
    <row r="9984" spans="1:3" ht="15" customHeight="1" x14ac:dyDescent="0.25">
      <c r="A9984" s="216">
        <v>45741</v>
      </c>
      <c r="B9984" s="217" t="s">
        <v>142</v>
      </c>
      <c r="C9984" s="218">
        <v>1.6</v>
      </c>
    </row>
    <row r="9985" spans="1:3" ht="15" customHeight="1" x14ac:dyDescent="0.25">
      <c r="A9985" s="216">
        <v>45742</v>
      </c>
      <c r="B9985" s="217" t="s">
        <v>142</v>
      </c>
      <c r="C9985" s="218">
        <v>1.6076999999999999</v>
      </c>
    </row>
    <row r="9986" spans="1:3" ht="15" customHeight="1" x14ac:dyDescent="0.25">
      <c r="A9986" s="216">
        <v>45743</v>
      </c>
      <c r="B9986" s="217" t="s">
        <v>142</v>
      </c>
      <c r="C9986" s="218">
        <v>1.6153</v>
      </c>
    </row>
    <row r="9987" spans="1:3" ht="15" customHeight="1" x14ac:dyDescent="0.25">
      <c r="A9987" s="216">
        <v>45744</v>
      </c>
      <c r="B9987" s="217" t="s">
        <v>142</v>
      </c>
      <c r="C9987" s="218">
        <v>1.6382000000000001</v>
      </c>
    </row>
    <row r="9988" spans="1:3" ht="15" customHeight="1" x14ac:dyDescent="0.25">
      <c r="A9988" s="216">
        <v>45747</v>
      </c>
      <c r="B9988" s="217" t="s">
        <v>142</v>
      </c>
      <c r="C9988" s="218">
        <v>1.6457999999999999</v>
      </c>
    </row>
    <row r="9989" spans="1:3" ht="15" customHeight="1" x14ac:dyDescent="0.25">
      <c r="A9989" s="216">
        <v>45748</v>
      </c>
      <c r="B9989" s="217" t="s">
        <v>142</v>
      </c>
      <c r="C9989" s="218">
        <v>1.6534</v>
      </c>
    </row>
    <row r="9990" spans="1:3" ht="15" customHeight="1" x14ac:dyDescent="0.25">
      <c r="A9990" s="216">
        <v>45749</v>
      </c>
      <c r="B9990" s="217" t="s">
        <v>142</v>
      </c>
      <c r="C9990" s="218">
        <v>1.661</v>
      </c>
    </row>
    <row r="9991" spans="1:3" ht="15" customHeight="1" x14ac:dyDescent="0.25">
      <c r="A9991" s="216">
        <v>45750</v>
      </c>
      <c r="B9991" s="217" t="s">
        <v>142</v>
      </c>
      <c r="C9991" s="218">
        <v>1.6685000000000001</v>
      </c>
    </row>
    <row r="9992" spans="1:3" ht="15" customHeight="1" x14ac:dyDescent="0.25">
      <c r="A9992" s="216">
        <v>45751</v>
      </c>
      <c r="B9992" s="217" t="s">
        <v>142</v>
      </c>
      <c r="C9992" s="218">
        <v>1.6911</v>
      </c>
    </row>
    <row r="9993" spans="1:3" ht="15" customHeight="1" x14ac:dyDescent="0.25">
      <c r="A9993" s="216">
        <v>45754</v>
      </c>
      <c r="B9993" s="217" t="s">
        <v>142</v>
      </c>
      <c r="C9993" s="218">
        <v>1.6986000000000001</v>
      </c>
    </row>
    <row r="9994" spans="1:3" ht="15" customHeight="1" x14ac:dyDescent="0.25">
      <c r="A9994" s="216">
        <v>45755</v>
      </c>
      <c r="B9994" s="217" t="s">
        <v>142</v>
      </c>
      <c r="C9994" s="218">
        <v>1.706</v>
      </c>
    </row>
    <row r="9995" spans="1:3" ht="15" customHeight="1" x14ac:dyDescent="0.25">
      <c r="A9995" s="216">
        <v>45756</v>
      </c>
      <c r="B9995" s="217" t="s">
        <v>142</v>
      </c>
      <c r="C9995" s="218">
        <v>1.7135</v>
      </c>
    </row>
    <row r="9996" spans="1:3" ht="15" customHeight="1" x14ac:dyDescent="0.25">
      <c r="A9996" s="216">
        <v>45757</v>
      </c>
      <c r="B9996" s="217" t="s">
        <v>142</v>
      </c>
      <c r="C9996" s="218">
        <v>1.7210000000000001</v>
      </c>
    </row>
    <row r="9997" spans="1:3" ht="15" customHeight="1" x14ac:dyDescent="0.25">
      <c r="A9997" s="216">
        <v>45758</v>
      </c>
      <c r="B9997" s="217" t="s">
        <v>142</v>
      </c>
      <c r="C9997" s="218">
        <v>1.7434000000000001</v>
      </c>
    </row>
    <row r="9998" spans="1:3" ht="15" customHeight="1" x14ac:dyDescent="0.25">
      <c r="A9998" s="216">
        <v>45761</v>
      </c>
      <c r="B9998" s="217" t="s">
        <v>142</v>
      </c>
      <c r="C9998" s="218">
        <v>1.7507999999999999</v>
      </c>
    </row>
    <row r="9999" spans="1:3" ht="15" customHeight="1" x14ac:dyDescent="0.25">
      <c r="A9999" s="216">
        <v>45762</v>
      </c>
      <c r="B9999" s="217" t="s">
        <v>142</v>
      </c>
      <c r="C9999" s="218">
        <v>1.7583</v>
      </c>
    </row>
    <row r="10000" spans="1:3" ht="15" customHeight="1" x14ac:dyDescent="0.25">
      <c r="A10000" s="216">
        <v>45763</v>
      </c>
      <c r="B10000" s="217" t="s">
        <v>142</v>
      </c>
      <c r="C10000" s="218">
        <v>1.7657</v>
      </c>
    </row>
    <row r="10001" spans="1:3" ht="15" customHeight="1" x14ac:dyDescent="0.25">
      <c r="A10001" s="216">
        <v>45764</v>
      </c>
      <c r="B10001" s="217" t="s">
        <v>142</v>
      </c>
      <c r="C10001" s="218">
        <v>1.8029999999999999</v>
      </c>
    </row>
    <row r="10002" spans="1:3" ht="15" customHeight="1" x14ac:dyDescent="0.25">
      <c r="A10002" s="216">
        <v>45769</v>
      </c>
      <c r="B10002" s="217" t="s">
        <v>142</v>
      </c>
      <c r="C10002" s="218">
        <v>1.8104</v>
      </c>
    </row>
    <row r="10003" spans="1:3" ht="15" customHeight="1" x14ac:dyDescent="0.25">
      <c r="A10003" s="216">
        <v>45770</v>
      </c>
      <c r="B10003" s="217" t="s">
        <v>142</v>
      </c>
      <c r="C10003" s="218">
        <v>1.8176000000000001</v>
      </c>
    </row>
    <row r="10004" spans="1:3" ht="15" customHeight="1" x14ac:dyDescent="0.25">
      <c r="A10004" s="216">
        <v>45771</v>
      </c>
      <c r="B10004" s="217" t="s">
        <v>142</v>
      </c>
      <c r="C10004" s="218">
        <v>1.8247</v>
      </c>
    </row>
    <row r="10005" spans="1:3" ht="15" customHeight="1" x14ac:dyDescent="0.25">
      <c r="A10005" s="216">
        <v>45772</v>
      </c>
      <c r="B10005" s="217" t="s">
        <v>142</v>
      </c>
      <c r="C10005" s="218">
        <v>1.8459000000000001</v>
      </c>
    </row>
    <row r="10006" spans="1:3" ht="15" customHeight="1" x14ac:dyDescent="0.25">
      <c r="A10006" s="216">
        <v>45775</v>
      </c>
      <c r="B10006" s="217" t="s">
        <v>142</v>
      </c>
      <c r="C10006" s="218">
        <v>1.8529</v>
      </c>
    </row>
    <row r="10007" spans="1:3" ht="15" customHeight="1" x14ac:dyDescent="0.25">
      <c r="A10007" s="216">
        <v>45776</v>
      </c>
      <c r="B10007" s="217" t="s">
        <v>142</v>
      </c>
      <c r="C10007" s="218">
        <v>1.8599000000000001</v>
      </c>
    </row>
    <row r="10008" spans="1:3" ht="15" customHeight="1" x14ac:dyDescent="0.25">
      <c r="A10008" s="216">
        <v>45777</v>
      </c>
      <c r="B10008" s="217" t="s">
        <v>142</v>
      </c>
      <c r="C10008" s="218">
        <v>1.8738999999999999</v>
      </c>
    </row>
    <row r="10009" spans="1:3" ht="15" customHeight="1" x14ac:dyDescent="0.25">
      <c r="A10009" s="216">
        <v>45779</v>
      </c>
      <c r="B10009" s="217" t="s">
        <v>142</v>
      </c>
      <c r="C10009" s="218">
        <v>1.8947000000000001</v>
      </c>
    </row>
    <row r="10010" spans="1:3" ht="15" customHeight="1" x14ac:dyDescent="0.25">
      <c r="A10010" s="216">
        <v>45782</v>
      </c>
      <c r="B10010" s="217" t="s">
        <v>142</v>
      </c>
      <c r="C10010" s="218">
        <v>1.9016999999999999</v>
      </c>
    </row>
    <row r="10011" spans="1:3" ht="15" customHeight="1" x14ac:dyDescent="0.25">
      <c r="A10011" s="216">
        <v>45783</v>
      </c>
      <c r="B10011" s="217" t="s">
        <v>142</v>
      </c>
      <c r="C10011" s="218">
        <v>1.9086000000000001</v>
      </c>
    </row>
    <row r="10012" spans="1:3" ht="15" customHeight="1" x14ac:dyDescent="0.25">
      <c r="A10012" s="216">
        <v>45784</v>
      </c>
      <c r="B10012" s="217" t="s">
        <v>142</v>
      </c>
      <c r="C10012" s="218">
        <v>1.9156</v>
      </c>
    </row>
    <row r="10013" spans="1:3" ht="15" customHeight="1" x14ac:dyDescent="0.25">
      <c r="A10013" s="216">
        <v>45785</v>
      </c>
      <c r="B10013" s="217" t="s">
        <v>142</v>
      </c>
      <c r="C10013" s="218">
        <v>1.9225000000000001</v>
      </c>
    </row>
    <row r="10014" spans="1:3" ht="15" customHeight="1" x14ac:dyDescent="0.25">
      <c r="A10014" s="216">
        <v>45786</v>
      </c>
      <c r="B10014" s="217" t="s">
        <v>142</v>
      </c>
      <c r="C10014" s="218">
        <v>1.9432</v>
      </c>
    </row>
    <row r="10015" spans="1:3" ht="15" customHeight="1" x14ac:dyDescent="0.25">
      <c r="A10015" s="216">
        <v>45789</v>
      </c>
      <c r="B10015" s="217" t="s">
        <v>142</v>
      </c>
      <c r="C10015" s="218">
        <v>1.9500999999999999</v>
      </c>
    </row>
    <row r="10016" spans="1:3" ht="15" customHeight="1" x14ac:dyDescent="0.25">
      <c r="A10016" s="216">
        <v>45790</v>
      </c>
      <c r="B10016" s="217" t="s">
        <v>142</v>
      </c>
      <c r="C10016" s="218">
        <v>1.9570000000000001</v>
      </c>
    </row>
    <row r="10017" spans="1:3" ht="15" customHeight="1" x14ac:dyDescent="0.25">
      <c r="A10017" s="216">
        <v>45791</v>
      </c>
      <c r="B10017" s="217" t="s">
        <v>142</v>
      </c>
      <c r="C10017" s="218">
        <v>1.9639</v>
      </c>
    </row>
    <row r="10018" spans="1:3" ht="15" customHeight="1" x14ac:dyDescent="0.25">
      <c r="A10018" s="216">
        <v>45792</v>
      </c>
      <c r="B10018" s="217" t="s">
        <v>142</v>
      </c>
      <c r="C10018" s="218">
        <v>1.9706999999999999</v>
      </c>
    </row>
    <row r="10019" spans="1:3" ht="15" customHeight="1" x14ac:dyDescent="0.25">
      <c r="A10019" s="216">
        <v>45793</v>
      </c>
      <c r="B10019" s="217" t="s">
        <v>142</v>
      </c>
      <c r="C10019" s="218">
        <v>1.9914000000000001</v>
      </c>
    </row>
    <row r="10020" spans="1:3" ht="15" customHeight="1" x14ac:dyDescent="0.25">
      <c r="A10020" s="216">
        <v>45796</v>
      </c>
      <c r="B10020" s="217" t="s">
        <v>142</v>
      </c>
      <c r="C10020" s="218">
        <v>1.9982</v>
      </c>
    </row>
    <row r="10021" spans="1:3" ht="15" customHeight="1" x14ac:dyDescent="0.25">
      <c r="A10021" s="216">
        <v>45797</v>
      </c>
      <c r="B10021" s="217" t="s">
        <v>142</v>
      </c>
      <c r="C10021" s="218">
        <v>2.0051000000000001</v>
      </c>
    </row>
    <row r="10022" spans="1:3" ht="15" customHeight="1" x14ac:dyDescent="0.25">
      <c r="A10022" s="216">
        <v>45798</v>
      </c>
      <c r="B10022" s="217" t="s">
        <v>142</v>
      </c>
      <c r="C10022" s="218">
        <v>2.012</v>
      </c>
    </row>
    <row r="10023" spans="1:3" ht="15" customHeight="1" x14ac:dyDescent="0.25">
      <c r="A10023" s="216">
        <v>45799</v>
      </c>
      <c r="B10023" s="217" t="s">
        <v>142</v>
      </c>
      <c r="C10023" s="218">
        <v>2.0188999999999999</v>
      </c>
    </row>
    <row r="10024" spans="1:3" ht="15" customHeight="1" x14ac:dyDescent="0.25">
      <c r="A10024" s="216">
        <v>45800</v>
      </c>
      <c r="B10024" s="217" t="s">
        <v>142</v>
      </c>
      <c r="C10024" s="218">
        <v>2.0394999999999999</v>
      </c>
    </row>
    <row r="10025" spans="1:3" ht="15" customHeight="1" x14ac:dyDescent="0.25">
      <c r="A10025" s="216">
        <v>45803</v>
      </c>
      <c r="B10025" s="217" t="s">
        <v>142</v>
      </c>
      <c r="C10025" s="218">
        <v>2.0464000000000002</v>
      </c>
    </row>
    <row r="10026" spans="1:3" ht="15" customHeight="1" x14ac:dyDescent="0.25">
      <c r="A10026" s="216">
        <v>45804</v>
      </c>
      <c r="B10026" s="217" t="s">
        <v>142</v>
      </c>
      <c r="C10026" s="218">
        <v>2.0533000000000001</v>
      </c>
    </row>
    <row r="10027" spans="1:3" ht="15" customHeight="1" x14ac:dyDescent="0.25">
      <c r="A10027" s="216">
        <v>45805</v>
      </c>
      <c r="B10027" s="217" t="s">
        <v>142</v>
      </c>
      <c r="C10027" s="218">
        <v>2.0600999999999998</v>
      </c>
    </row>
    <row r="10028" spans="1:3" ht="15" customHeight="1" x14ac:dyDescent="0.25">
      <c r="A10028" s="216">
        <v>45806</v>
      </c>
      <c r="B10028" s="217" t="s">
        <v>142</v>
      </c>
      <c r="C10028" s="218">
        <v>2.0670000000000002</v>
      </c>
    </row>
    <row r="10029" spans="1:3" ht="15" customHeight="1" x14ac:dyDescent="0.25">
      <c r="A10029" s="216">
        <v>45807</v>
      </c>
      <c r="B10029" s="217" t="s">
        <v>142</v>
      </c>
      <c r="C10029" s="218">
        <v>2.0876000000000001</v>
      </c>
    </row>
    <row r="10030" spans="1:3" ht="15" customHeight="1" x14ac:dyDescent="0.25">
      <c r="A10030" s="216">
        <v>45810</v>
      </c>
      <c r="B10030" s="217" t="s">
        <v>142</v>
      </c>
      <c r="C10030" s="218">
        <v>2.0943999999999998</v>
      </c>
    </row>
    <row r="10031" spans="1:3" ht="15" customHeight="1" x14ac:dyDescent="0.25">
      <c r="A10031" s="216">
        <v>45811</v>
      </c>
      <c r="B10031" s="217" t="s">
        <v>142</v>
      </c>
      <c r="C10031" s="218">
        <v>2.1012</v>
      </c>
    </row>
    <row r="10032" spans="1:3" ht="15" customHeight="1" x14ac:dyDescent="0.25">
      <c r="A10032" s="216">
        <v>45812</v>
      </c>
      <c r="B10032" s="217" t="s">
        <v>142</v>
      </c>
      <c r="C10032" s="218">
        <v>2.1080000000000001</v>
      </c>
    </row>
    <row r="10033" spans="1:3" ht="15" customHeight="1" x14ac:dyDescent="0.25">
      <c r="A10033" s="216">
        <v>45813</v>
      </c>
      <c r="B10033" s="217" t="s">
        <v>142</v>
      </c>
      <c r="C10033" s="218">
        <v>2.1147999999999998</v>
      </c>
    </row>
    <row r="10034" spans="1:3" ht="15" customHeight="1" x14ac:dyDescent="0.25">
      <c r="A10034" s="216">
        <v>45814</v>
      </c>
      <c r="B10034" s="217" t="s">
        <v>142</v>
      </c>
      <c r="C10034" s="218">
        <v>2.1349999999999998</v>
      </c>
    </row>
    <row r="10035" spans="1:3" ht="15" customHeight="1" x14ac:dyDescent="0.25">
      <c r="A10035" s="216">
        <v>45817</v>
      </c>
      <c r="B10035" s="217" t="s">
        <v>142</v>
      </c>
      <c r="C10035" s="218">
        <v>2.1417000000000002</v>
      </c>
    </row>
    <row r="10036" spans="1:3" ht="15" customHeight="1" x14ac:dyDescent="0.25">
      <c r="A10036" s="216">
        <v>45818</v>
      </c>
      <c r="B10036" s="217" t="s">
        <v>142</v>
      </c>
      <c r="C10036" s="218">
        <v>2.1484999999999999</v>
      </c>
    </row>
    <row r="10037" spans="1:3" ht="15" customHeight="1" x14ac:dyDescent="0.25">
      <c r="A10037" s="216">
        <v>45819</v>
      </c>
      <c r="B10037" s="217" t="s">
        <v>142</v>
      </c>
      <c r="C10037" s="218">
        <v>2.1549</v>
      </c>
    </row>
    <row r="10038" spans="1:3" ht="15" customHeight="1" x14ac:dyDescent="0.25">
      <c r="A10038" s="216">
        <v>45820</v>
      </c>
      <c r="B10038" s="217" t="s">
        <v>142</v>
      </c>
      <c r="C10038" s="218">
        <v>2.1613000000000002</v>
      </c>
    </row>
    <row r="10039" spans="1:3" ht="15" customHeight="1" x14ac:dyDescent="0.25">
      <c r="A10039" s="216">
        <v>45821</v>
      </c>
      <c r="B10039" s="217" t="s">
        <v>142</v>
      </c>
      <c r="C10039" s="218">
        <v>2.1802999999999999</v>
      </c>
    </row>
    <row r="10040" spans="1:3" ht="15" customHeight="1" x14ac:dyDescent="0.25">
      <c r="A10040" s="216">
        <v>45824</v>
      </c>
      <c r="B10040" s="217" t="s">
        <v>142</v>
      </c>
      <c r="C10040" s="218">
        <v>2.1865999999999999</v>
      </c>
    </row>
    <row r="10041" spans="1:3" ht="15" customHeight="1" x14ac:dyDescent="0.25">
      <c r="A10041" s="216">
        <v>45825</v>
      </c>
      <c r="B10041" s="217" t="s">
        <v>142</v>
      </c>
      <c r="C10041" s="218">
        <v>2.1930000000000001</v>
      </c>
    </row>
    <row r="10042" spans="1:3" ht="15" customHeight="1" x14ac:dyDescent="0.25">
      <c r="A10042" s="216">
        <v>45826</v>
      </c>
      <c r="B10042" s="217" t="s">
        <v>142</v>
      </c>
      <c r="C10042" s="218">
        <v>2.1991999999999998</v>
      </c>
    </row>
    <row r="10043" spans="1:3" ht="15" customHeight="1" x14ac:dyDescent="0.25">
      <c r="A10043" s="216">
        <v>45827</v>
      </c>
      <c r="B10043" s="217" t="s">
        <v>142</v>
      </c>
      <c r="C10043" s="218">
        <v>2.2054999999999998</v>
      </c>
    </row>
    <row r="10044" spans="1:3" ht="15" customHeight="1" x14ac:dyDescent="0.25">
      <c r="A10044" s="216">
        <v>45828</v>
      </c>
      <c r="B10044" s="217" t="s">
        <v>142</v>
      </c>
      <c r="C10044" s="218">
        <v>2.2244000000000002</v>
      </c>
    </row>
    <row r="10045" spans="1:3" ht="15" customHeight="1" x14ac:dyDescent="0.25">
      <c r="A10045" s="216">
        <v>45831</v>
      </c>
      <c r="B10045" s="217" t="s">
        <v>142</v>
      </c>
      <c r="C10045" s="218">
        <v>2.2307000000000001</v>
      </c>
    </row>
    <row r="10046" spans="1:3" ht="15" customHeight="1" x14ac:dyDescent="0.25">
      <c r="A10046" s="216">
        <v>45832</v>
      </c>
      <c r="B10046" s="217" t="s">
        <v>142</v>
      </c>
      <c r="C10046" s="218">
        <v>2.2368999999999999</v>
      </c>
    </row>
    <row r="10047" spans="1:3" ht="15" customHeight="1" x14ac:dyDescent="0.25">
      <c r="A10047" s="216">
        <v>45833</v>
      </c>
      <c r="B10047" s="217" t="s">
        <v>142</v>
      </c>
      <c r="C10047" s="218">
        <v>2.2433000000000001</v>
      </c>
    </row>
    <row r="10048" spans="1:3" ht="15" customHeight="1" x14ac:dyDescent="0.25">
      <c r="A10048" s="216">
        <v>45834</v>
      </c>
      <c r="B10048" s="217" t="s">
        <v>142</v>
      </c>
      <c r="C10048" s="218">
        <v>2.2496</v>
      </c>
    </row>
    <row r="10049" spans="1:3" ht="15" customHeight="1" x14ac:dyDescent="0.25">
      <c r="A10049" s="216">
        <v>45835</v>
      </c>
      <c r="B10049" s="217" t="s">
        <v>142</v>
      </c>
      <c r="C10049" s="218">
        <v>2.2685</v>
      </c>
    </row>
    <row r="10050" spans="1:3" ht="15" customHeight="1" x14ac:dyDescent="0.25">
      <c r="A10050" s="216">
        <v>45838</v>
      </c>
      <c r="B10050" s="217" t="s">
        <v>142</v>
      </c>
      <c r="C10050" s="218">
        <v>2.2747999999999999</v>
      </c>
    </row>
    <row r="10051" spans="1:3" ht="15" customHeight="1" x14ac:dyDescent="0.25">
      <c r="A10051" s="216">
        <v>45839</v>
      </c>
      <c r="B10051" s="217" t="s">
        <v>142</v>
      </c>
      <c r="C10051" s="218">
        <v>2.2810999999999999</v>
      </c>
    </row>
    <row r="10052" spans="1:3" ht="15" customHeight="1" x14ac:dyDescent="0.25">
      <c r="A10052" s="216">
        <v>45840</v>
      </c>
      <c r="B10052" s="217" t="s">
        <v>142</v>
      </c>
      <c r="C10052" s="218">
        <v>2.2873999999999999</v>
      </c>
    </row>
    <row r="10053" spans="1:3" ht="15" customHeight="1" x14ac:dyDescent="0.25">
      <c r="A10053" s="216">
        <v>45841</v>
      </c>
      <c r="B10053" s="217" t="s">
        <v>142</v>
      </c>
      <c r="C10053" s="218">
        <v>2.2936000000000001</v>
      </c>
    </row>
    <row r="10054" spans="1:3" ht="15" customHeight="1" x14ac:dyDescent="0.25">
      <c r="A10054" s="216">
        <v>45842</v>
      </c>
      <c r="B10054" s="217" t="s">
        <v>142</v>
      </c>
      <c r="C10054" s="218">
        <v>2.3123</v>
      </c>
    </row>
    <row r="10055" spans="1:3" ht="15" customHeight="1" x14ac:dyDescent="0.25">
      <c r="A10055" s="216">
        <v>45845</v>
      </c>
      <c r="B10055" s="217" t="s">
        <v>142</v>
      </c>
      <c r="C10055" s="218">
        <v>2.3186</v>
      </c>
    </row>
    <row r="10056" spans="1:3" ht="15" customHeight="1" x14ac:dyDescent="0.25">
      <c r="A10056" s="216">
        <v>45846</v>
      </c>
      <c r="B10056" s="217" t="s">
        <v>142</v>
      </c>
      <c r="C10056" s="218">
        <v>2.3248000000000002</v>
      </c>
    </row>
    <row r="10057" spans="1:3" ht="15" customHeight="1" x14ac:dyDescent="0.25">
      <c r="A10057" s="216">
        <v>45847</v>
      </c>
      <c r="B10057" s="217" t="s">
        <v>142</v>
      </c>
      <c r="C10057" s="218">
        <v>2.3311000000000002</v>
      </c>
    </row>
    <row r="10058" spans="1:3" ht="15" customHeight="1" x14ac:dyDescent="0.25">
      <c r="A10058" s="216">
        <v>45848</v>
      </c>
      <c r="B10058" s="217" t="s">
        <v>142</v>
      </c>
      <c r="C10058" s="218">
        <v>2.3372999999999999</v>
      </c>
    </row>
    <row r="10059" spans="1:3" ht="15" customHeight="1" x14ac:dyDescent="0.25">
      <c r="A10059" s="216">
        <v>45849</v>
      </c>
      <c r="B10059" s="217" t="s">
        <v>142</v>
      </c>
      <c r="C10059" s="218">
        <v>2.3559999999999999</v>
      </c>
    </row>
    <row r="10060" spans="1:3" ht="15" customHeight="1" x14ac:dyDescent="0.25">
      <c r="A10060" s="216">
        <v>45852</v>
      </c>
      <c r="B10060" s="217" t="s">
        <v>142</v>
      </c>
      <c r="C10060" s="218">
        <v>2.3622999999999998</v>
      </c>
    </row>
    <row r="10061" spans="1:3" ht="15" customHeight="1" x14ac:dyDescent="0.25">
      <c r="A10061" s="216">
        <v>45853</v>
      </c>
      <c r="B10061" s="217" t="s">
        <v>142</v>
      </c>
      <c r="C10061" s="218">
        <v>2.3685</v>
      </c>
    </row>
    <row r="10062" spans="1:3" ht="15" customHeight="1" x14ac:dyDescent="0.25">
      <c r="A10062" s="216">
        <v>45854</v>
      </c>
      <c r="B10062" s="217" t="s">
        <v>142</v>
      </c>
      <c r="C10062" s="218">
        <v>2.3748</v>
      </c>
    </row>
    <row r="10063" spans="1:3" ht="15" customHeight="1" x14ac:dyDescent="0.25">
      <c r="A10063" s="216">
        <v>45855</v>
      </c>
      <c r="B10063" s="217" t="s">
        <v>142</v>
      </c>
      <c r="C10063" s="218">
        <v>2.3809999999999998</v>
      </c>
    </row>
    <row r="10064" spans="1:3" ht="15" customHeight="1" x14ac:dyDescent="0.25">
      <c r="A10064" s="216">
        <v>45856</v>
      </c>
      <c r="B10064" s="217" t="s">
        <v>142</v>
      </c>
      <c r="C10064" s="218">
        <v>2.3997000000000002</v>
      </c>
    </row>
    <row r="10065" spans="1:3" ht="15" customHeight="1" x14ac:dyDescent="0.25">
      <c r="A10065" s="216">
        <v>45859</v>
      </c>
      <c r="B10065" s="217" t="s">
        <v>142</v>
      </c>
      <c r="C10065" s="218">
        <v>2.4058999999999999</v>
      </c>
    </row>
    <row r="10066" spans="1:3" ht="15" customHeight="1" x14ac:dyDescent="0.25">
      <c r="A10066" s="216">
        <v>45860</v>
      </c>
      <c r="B10066" s="217" t="s">
        <v>142</v>
      </c>
      <c r="C10066" s="218">
        <v>2.4121000000000001</v>
      </c>
    </row>
    <row r="10067" spans="1:3" ht="15" customHeight="1" x14ac:dyDescent="0.25">
      <c r="A10067" s="216">
        <v>45861</v>
      </c>
      <c r="B10067" s="217" t="s">
        <v>142</v>
      </c>
      <c r="C10067" s="218">
        <v>2.4182999999999999</v>
      </c>
    </row>
    <row r="10068" spans="1:3" ht="15" customHeight="1" x14ac:dyDescent="0.25">
      <c r="A10068" s="216">
        <v>45862</v>
      </c>
      <c r="B10068" s="217" t="s">
        <v>142</v>
      </c>
      <c r="C10068" s="218">
        <v>2.4245000000000001</v>
      </c>
    </row>
    <row r="10069" spans="1:3" ht="15" customHeight="1" x14ac:dyDescent="0.25">
      <c r="A10069" s="216">
        <v>45863</v>
      </c>
      <c r="B10069" s="217" t="s">
        <v>142</v>
      </c>
      <c r="C10069" s="218">
        <v>2.4432</v>
      </c>
    </row>
    <row r="10070" spans="1:3" ht="15" customHeight="1" x14ac:dyDescent="0.25">
      <c r="A10070" s="216">
        <v>45866</v>
      </c>
      <c r="B10070" s="217" t="s">
        <v>142</v>
      </c>
      <c r="C10070" s="218">
        <v>2.4493999999999998</v>
      </c>
    </row>
    <row r="10071" spans="1:3" ht="15" customHeight="1" x14ac:dyDescent="0.25">
      <c r="A10071" s="216">
        <v>45867</v>
      </c>
      <c r="B10071" s="217" t="s">
        <v>142</v>
      </c>
      <c r="C10071" s="218">
        <v>2.4556</v>
      </c>
    </row>
    <row r="10072" spans="1:3" ht="15" customHeight="1" x14ac:dyDescent="0.25">
      <c r="A10072" s="216">
        <v>45868</v>
      </c>
      <c r="B10072" s="217" t="s">
        <v>142</v>
      </c>
      <c r="C10072" s="218">
        <v>2.4619</v>
      </c>
    </row>
    <row r="10073" spans="1:3" ht="15" customHeight="1" x14ac:dyDescent="0.25">
      <c r="A10073" s="216">
        <v>45869</v>
      </c>
      <c r="B10073" s="217" t="s">
        <v>142</v>
      </c>
      <c r="C10073" s="218">
        <v>2.4681000000000002</v>
      </c>
    </row>
    <row r="10074" spans="1:3" ht="15" customHeight="1" x14ac:dyDescent="0.25">
      <c r="A10074" s="216">
        <v>45870</v>
      </c>
      <c r="B10074" s="217" t="s">
        <v>142</v>
      </c>
      <c r="C10074" s="218">
        <v>2.4866999999999999</v>
      </c>
    </row>
    <row r="10075" spans="1:3" ht="15" customHeight="1" x14ac:dyDescent="0.25">
      <c r="A10075" s="216">
        <v>45873</v>
      </c>
      <c r="B10075" s="217" t="s">
        <v>142</v>
      </c>
      <c r="C10075" s="218">
        <v>2.4929000000000001</v>
      </c>
    </row>
    <row r="10076" spans="1:3" ht="15" customHeight="1" x14ac:dyDescent="0.25">
      <c r="A10076" s="216">
        <v>45874</v>
      </c>
      <c r="B10076" s="217" t="s">
        <v>142</v>
      </c>
      <c r="C10076" s="218">
        <v>2.4990999999999999</v>
      </c>
    </row>
    <row r="10077" spans="1:3" ht="15" customHeight="1" x14ac:dyDescent="0.25">
      <c r="A10077" s="216">
        <v>45875</v>
      </c>
      <c r="B10077" s="217" t="s">
        <v>142</v>
      </c>
      <c r="C10077" s="218">
        <v>2.5053000000000001</v>
      </c>
    </row>
    <row r="10078" spans="1:3" ht="15" customHeight="1" x14ac:dyDescent="0.25">
      <c r="A10078" s="216">
        <v>45876</v>
      </c>
      <c r="B10078" s="217" t="s">
        <v>142</v>
      </c>
      <c r="C10078" s="218">
        <v>2.5114999999999998</v>
      </c>
    </row>
    <row r="10079" spans="1:3" ht="15" customHeight="1" x14ac:dyDescent="0.25">
      <c r="A10079" s="216">
        <v>45877</v>
      </c>
      <c r="B10079" s="217" t="s">
        <v>142</v>
      </c>
      <c r="C10079" s="218">
        <v>2.5299999999999998</v>
      </c>
    </row>
    <row r="10080" spans="1:3" ht="15" customHeight="1" x14ac:dyDescent="0.25">
      <c r="A10080" s="216">
        <v>45880</v>
      </c>
      <c r="B10080" s="217" t="s">
        <v>142</v>
      </c>
      <c r="C10080" s="218">
        <v>2.5362</v>
      </c>
    </row>
    <row r="10081" spans="1:3" ht="15" customHeight="1" x14ac:dyDescent="0.25">
      <c r="A10081" s="216">
        <v>45881</v>
      </c>
      <c r="B10081" s="217" t="s">
        <v>142</v>
      </c>
      <c r="C10081" s="218">
        <v>2.5424000000000002</v>
      </c>
    </row>
    <row r="10082" spans="1:3" ht="15" customHeight="1" x14ac:dyDescent="0.25">
      <c r="A10082" s="216">
        <v>45882</v>
      </c>
      <c r="B10082" s="217" t="s">
        <v>142</v>
      </c>
      <c r="C10082" s="218">
        <v>2.5486</v>
      </c>
    </row>
    <row r="10083" spans="1:3" ht="15" customHeight="1" x14ac:dyDescent="0.25">
      <c r="A10083" s="216">
        <v>45883</v>
      </c>
      <c r="B10083" s="217" t="s">
        <v>142</v>
      </c>
      <c r="C10083" s="218">
        <v>2.5548000000000002</v>
      </c>
    </row>
    <row r="10084" spans="1:3" ht="15" customHeight="1" x14ac:dyDescent="0.25">
      <c r="A10084" s="216">
        <v>45884</v>
      </c>
      <c r="B10084" s="217" t="s">
        <v>142</v>
      </c>
      <c r="C10084" s="218">
        <v>2.5733000000000001</v>
      </c>
    </row>
    <row r="10085" spans="1:3" ht="15" customHeight="1" x14ac:dyDescent="0.25">
      <c r="A10085" s="216">
        <v>45887</v>
      </c>
      <c r="B10085" s="217" t="s">
        <v>142</v>
      </c>
      <c r="C10085" s="218">
        <v>2.5794999999999999</v>
      </c>
    </row>
    <row r="10086" spans="1:3" ht="15" customHeight="1" x14ac:dyDescent="0.25">
      <c r="A10086" s="216">
        <v>45888</v>
      </c>
      <c r="B10086" s="217" t="s">
        <v>142</v>
      </c>
      <c r="C10086" s="218">
        <v>2.5857000000000001</v>
      </c>
    </row>
    <row r="10087" spans="1:3" ht="15" customHeight="1" x14ac:dyDescent="0.25">
      <c r="A10087" s="216">
        <v>45889</v>
      </c>
      <c r="B10087" s="217" t="s">
        <v>142</v>
      </c>
      <c r="C10087" s="218">
        <v>2.5918999999999999</v>
      </c>
    </row>
    <row r="10088" spans="1:3" ht="15" customHeight="1" x14ac:dyDescent="0.25">
      <c r="A10088" s="216">
        <v>45890</v>
      </c>
      <c r="B10088" s="217" t="s">
        <v>142</v>
      </c>
      <c r="C10088" s="218">
        <v>2.5979999999999999</v>
      </c>
    </row>
    <row r="10089" spans="1:3" ht="15" customHeight="1" x14ac:dyDescent="0.25">
      <c r="A10089" s="216">
        <v>45891</v>
      </c>
      <c r="B10089" s="217" t="s">
        <v>142</v>
      </c>
      <c r="C10089" s="218">
        <v>2.6166</v>
      </c>
    </row>
    <row r="10090" spans="1:3" ht="15" customHeight="1" x14ac:dyDescent="0.25">
      <c r="A10090" s="216">
        <v>45894</v>
      </c>
      <c r="B10090" s="217" t="s">
        <v>142</v>
      </c>
      <c r="C10090" s="218">
        <v>2.6227</v>
      </c>
    </row>
    <row r="10091" spans="1:3" ht="15" customHeight="1" x14ac:dyDescent="0.25">
      <c r="A10091" s="216">
        <v>45895</v>
      </c>
      <c r="B10091" s="217" t="s">
        <v>142</v>
      </c>
      <c r="C10091" s="218">
        <v>2.6288999999999998</v>
      </c>
    </row>
    <row r="10092" spans="1:3" ht="15" customHeight="1" x14ac:dyDescent="0.25">
      <c r="A10092" s="216">
        <v>45896</v>
      </c>
      <c r="B10092" s="217" t="s">
        <v>142</v>
      </c>
      <c r="C10092" s="218">
        <v>2.6351</v>
      </c>
    </row>
    <row r="10093" spans="1:3" ht="15" customHeight="1" x14ac:dyDescent="0.25">
      <c r="A10093" s="216">
        <v>45897</v>
      </c>
      <c r="B10093" s="217" t="s">
        <v>142</v>
      </c>
      <c r="C10093" s="218">
        <v>2.6412</v>
      </c>
    </row>
    <row r="10094" spans="1:3" ht="15" customHeight="1" x14ac:dyDescent="0.25">
      <c r="A10094" s="216">
        <v>45898</v>
      </c>
      <c r="B10094" s="217" t="s">
        <v>142</v>
      </c>
      <c r="C10094" s="218">
        <v>2.6597</v>
      </c>
    </row>
    <row r="10095" spans="1:3" ht="15" customHeight="1" x14ac:dyDescent="0.25">
      <c r="A10095" s="216">
        <v>45901</v>
      </c>
      <c r="B10095" s="217" t="s">
        <v>142</v>
      </c>
      <c r="C10095" s="218">
        <v>2.6659000000000002</v>
      </c>
    </row>
    <row r="10096" spans="1:3" ht="15" customHeight="1" x14ac:dyDescent="0.25">
      <c r="A10096" s="216">
        <v>45902</v>
      </c>
      <c r="B10096" s="217" t="s">
        <v>142</v>
      </c>
      <c r="C10096" s="218">
        <v>2.6720999999999999</v>
      </c>
    </row>
    <row r="10097" spans="1:3" ht="15" customHeight="1" x14ac:dyDescent="0.25">
      <c r="A10097" s="216">
        <v>45903</v>
      </c>
      <c r="B10097" s="217" t="s">
        <v>142</v>
      </c>
      <c r="C10097" s="218">
        <v>2.6783000000000001</v>
      </c>
    </row>
    <row r="10098" spans="1:3" ht="15" customHeight="1" x14ac:dyDescent="0.25">
      <c r="A10098" s="216">
        <v>45904</v>
      </c>
      <c r="B10098" s="217" t="s">
        <v>142</v>
      </c>
      <c r="C10098" s="218">
        <v>2.6844000000000001</v>
      </c>
    </row>
    <row r="10099" spans="1:3" ht="15" customHeight="1" x14ac:dyDescent="0.25">
      <c r="A10099" s="216">
        <v>45905</v>
      </c>
      <c r="B10099" s="217" t="s">
        <v>142</v>
      </c>
      <c r="C10099" s="218">
        <v>2.7029000000000001</v>
      </c>
    </row>
    <row r="10100" spans="1:3" ht="15" customHeight="1" x14ac:dyDescent="0.25">
      <c r="A10100" s="216">
        <v>45908</v>
      </c>
      <c r="B10100" s="217" t="s">
        <v>142</v>
      </c>
      <c r="C10100" s="218">
        <v>2.7090999999999998</v>
      </c>
    </row>
    <row r="10101" spans="1:3" ht="15" customHeight="1" x14ac:dyDescent="0.25">
      <c r="A10101" s="216">
        <v>45909</v>
      </c>
      <c r="B10101" s="217" t="s">
        <v>142</v>
      </c>
      <c r="C10101" s="218">
        <v>2.7153</v>
      </c>
    </row>
    <row r="10102" spans="1:3" ht="15" customHeight="1" x14ac:dyDescent="0.25">
      <c r="A10102" s="216">
        <v>45910</v>
      </c>
      <c r="B10102" s="217" t="s">
        <v>142</v>
      </c>
      <c r="C10102" s="218">
        <v>2.7214</v>
      </c>
    </row>
    <row r="10103" spans="1:3" ht="15" customHeight="1" x14ac:dyDescent="0.25">
      <c r="A10103" s="216">
        <v>45911</v>
      </c>
      <c r="B10103" s="217" t="s">
        <v>142</v>
      </c>
      <c r="C10103" s="218">
        <v>2.7275999999999998</v>
      </c>
    </row>
    <row r="10104" spans="1:3" ht="15" customHeight="1" x14ac:dyDescent="0.25">
      <c r="A10104" s="216">
        <v>45912</v>
      </c>
      <c r="B10104" s="217" t="s">
        <v>142</v>
      </c>
      <c r="C10104" s="218">
        <v>2.7461000000000002</v>
      </c>
    </row>
    <row r="10105" spans="1:3" ht="15" customHeight="1" x14ac:dyDescent="0.25">
      <c r="A10105" s="216">
        <v>45915</v>
      </c>
      <c r="B10105" s="217" t="s">
        <v>142</v>
      </c>
      <c r="C10105" s="218">
        <v>2.7523</v>
      </c>
    </row>
    <row r="10106" spans="1:3" ht="15" customHeight="1" x14ac:dyDescent="0.25">
      <c r="A10106" s="216">
        <v>45916</v>
      </c>
      <c r="B10106" s="217" t="s">
        <v>142</v>
      </c>
      <c r="C10106" s="218">
        <v>2.7584</v>
      </c>
    </row>
    <row r="10107" spans="1:3" ht="15" customHeight="1" x14ac:dyDescent="0.25">
      <c r="A10107" s="216">
        <v>45917</v>
      </c>
      <c r="B10107" s="217" t="s">
        <v>142</v>
      </c>
      <c r="C10107" s="218">
        <v>2.7646000000000002</v>
      </c>
    </row>
    <row r="10108" spans="1:3" ht="15" customHeight="1" x14ac:dyDescent="0.25">
      <c r="A10108" s="216">
        <v>45918</v>
      </c>
      <c r="B10108" s="217" t="s">
        <v>142</v>
      </c>
      <c r="C10108" s="218">
        <v>2.7707999999999999</v>
      </c>
    </row>
    <row r="10109" spans="1:3" ht="15" customHeight="1" x14ac:dyDescent="0.25">
      <c r="A10109" s="216">
        <v>45919</v>
      </c>
      <c r="B10109" s="217" t="s">
        <v>142</v>
      </c>
      <c r="C10109" s="218">
        <v>2.7892000000000001</v>
      </c>
    </row>
    <row r="10110" spans="1:3" ht="15" customHeight="1" x14ac:dyDescent="0.25">
      <c r="A10110" s="216">
        <v>45922</v>
      </c>
      <c r="B10110" s="217" t="s">
        <v>142</v>
      </c>
      <c r="C10110" s="218">
        <v>2.7953999999999999</v>
      </c>
    </row>
    <row r="10111" spans="1:3" ht="15" customHeight="1" x14ac:dyDescent="0.25">
      <c r="A10111" s="216">
        <v>45923</v>
      </c>
      <c r="B10111" s="217" t="s">
        <v>142</v>
      </c>
      <c r="C10111" s="218">
        <v>2.8016000000000001</v>
      </c>
    </row>
    <row r="10112" spans="1:3" ht="15" customHeight="1" x14ac:dyDescent="0.25">
      <c r="A10112" s="216">
        <v>45924</v>
      </c>
      <c r="B10112" s="217" t="s">
        <v>142</v>
      </c>
      <c r="C10112" s="218">
        <v>2.8077999999999999</v>
      </c>
    </row>
    <row r="10113" spans="1:3" ht="15" customHeight="1" x14ac:dyDescent="0.25">
      <c r="A10113" s="216">
        <v>45925</v>
      </c>
      <c r="B10113" s="217" t="s">
        <v>142</v>
      </c>
      <c r="C10113" s="218">
        <v>2.8140000000000001</v>
      </c>
    </row>
    <row r="10114" spans="1:3" ht="15" customHeight="1" x14ac:dyDescent="0.25">
      <c r="A10114" s="216">
        <v>45926</v>
      </c>
      <c r="B10114" s="217" t="s">
        <v>142</v>
      </c>
      <c r="C10114" s="218">
        <v>2.8325999999999998</v>
      </c>
    </row>
    <row r="10115" spans="1:3" ht="15" customHeight="1" x14ac:dyDescent="0.25">
      <c r="A10115" s="216">
        <v>45929</v>
      </c>
      <c r="B10115" s="217" t="s">
        <v>142</v>
      </c>
      <c r="C10115" s="218">
        <v>2.8388</v>
      </c>
    </row>
    <row r="10116" spans="1:3" ht="15" customHeight="1" x14ac:dyDescent="0.25">
      <c r="A10116" s="216">
        <v>45930</v>
      </c>
      <c r="B10116" s="217" t="s">
        <v>142</v>
      </c>
      <c r="C10116" s="218">
        <v>2.8450000000000002</v>
      </c>
    </row>
    <row r="10117" spans="1:3" ht="15" customHeight="1" x14ac:dyDescent="0.25">
      <c r="A10117" s="216">
        <v>45566</v>
      </c>
      <c r="B10117" s="217" t="s">
        <v>247</v>
      </c>
      <c r="C10117" s="218">
        <v>1.66E-2</v>
      </c>
    </row>
    <row r="10118" spans="1:3" ht="15" customHeight="1" x14ac:dyDescent="0.25">
      <c r="A10118" s="216">
        <v>45567</v>
      </c>
      <c r="B10118" s="217" t="s">
        <v>247</v>
      </c>
      <c r="C10118" s="218">
        <v>3.3099999999999997E-2</v>
      </c>
    </row>
    <row r="10119" spans="1:3" ht="15" customHeight="1" x14ac:dyDescent="0.25">
      <c r="A10119" s="216">
        <v>45568</v>
      </c>
      <c r="B10119" s="217" t="s">
        <v>247</v>
      </c>
      <c r="C10119" s="218">
        <v>4.9700000000000001E-2</v>
      </c>
    </row>
    <row r="10120" spans="1:3" ht="15" customHeight="1" x14ac:dyDescent="0.25">
      <c r="A10120" s="216">
        <v>45569</v>
      </c>
      <c r="B10120" s="217" t="s">
        <v>247</v>
      </c>
      <c r="C10120" s="218">
        <v>9.9400000000000002E-2</v>
      </c>
    </row>
    <row r="10121" spans="1:3" ht="15" customHeight="1" x14ac:dyDescent="0.25">
      <c r="A10121" s="216">
        <v>45572</v>
      </c>
      <c r="B10121" s="217" t="s">
        <v>247</v>
      </c>
      <c r="C10121" s="218">
        <v>0.1159</v>
      </c>
    </row>
    <row r="10122" spans="1:3" ht="15" customHeight="1" x14ac:dyDescent="0.25">
      <c r="A10122" s="216">
        <v>45573</v>
      </c>
      <c r="B10122" s="217" t="s">
        <v>247</v>
      </c>
      <c r="C10122" s="218">
        <v>0.13250000000000001</v>
      </c>
    </row>
    <row r="10123" spans="1:3" ht="15" customHeight="1" x14ac:dyDescent="0.25">
      <c r="A10123" s="216">
        <v>45574</v>
      </c>
      <c r="B10123" s="217" t="s">
        <v>247</v>
      </c>
      <c r="C10123" s="218">
        <v>0.14910000000000001</v>
      </c>
    </row>
    <row r="10124" spans="1:3" ht="15" customHeight="1" x14ac:dyDescent="0.25">
      <c r="A10124" s="216">
        <v>45575</v>
      </c>
      <c r="B10124" s="217" t="s">
        <v>247</v>
      </c>
      <c r="C10124" s="218">
        <v>0.1656</v>
      </c>
    </row>
    <row r="10125" spans="1:3" ht="15" customHeight="1" x14ac:dyDescent="0.25">
      <c r="A10125" s="216">
        <v>45576</v>
      </c>
      <c r="B10125" s="217" t="s">
        <v>247</v>
      </c>
      <c r="C10125" s="218">
        <v>0.2152</v>
      </c>
    </row>
    <row r="10126" spans="1:3" ht="15" customHeight="1" x14ac:dyDescent="0.25">
      <c r="A10126" s="216">
        <v>45579</v>
      </c>
      <c r="B10126" s="217" t="s">
        <v>247</v>
      </c>
      <c r="C10126" s="218">
        <v>0.23180000000000001</v>
      </c>
    </row>
    <row r="10127" spans="1:3" ht="15" customHeight="1" x14ac:dyDescent="0.25">
      <c r="A10127" s="216">
        <v>45580</v>
      </c>
      <c r="B10127" s="217" t="s">
        <v>247</v>
      </c>
      <c r="C10127" s="218">
        <v>0.24840000000000001</v>
      </c>
    </row>
    <row r="10128" spans="1:3" ht="15" customHeight="1" x14ac:dyDescent="0.25">
      <c r="A10128" s="216">
        <v>45581</v>
      </c>
      <c r="B10128" s="217" t="s">
        <v>247</v>
      </c>
      <c r="C10128" s="218">
        <v>0.26500000000000001</v>
      </c>
    </row>
    <row r="10129" spans="1:3" ht="15" customHeight="1" x14ac:dyDescent="0.25">
      <c r="A10129" s="216">
        <v>45582</v>
      </c>
      <c r="B10129" s="217" t="s">
        <v>247</v>
      </c>
      <c r="C10129" s="218">
        <v>0.28160000000000002</v>
      </c>
    </row>
    <row r="10130" spans="1:3" ht="15" customHeight="1" x14ac:dyDescent="0.25">
      <c r="A10130" s="216">
        <v>45583</v>
      </c>
      <c r="B10130" s="217" t="s">
        <v>247</v>
      </c>
      <c r="C10130" s="218">
        <v>0.33119999999999999</v>
      </c>
    </row>
    <row r="10131" spans="1:3" ht="15" customHeight="1" x14ac:dyDescent="0.25">
      <c r="A10131" s="216">
        <v>45586</v>
      </c>
      <c r="B10131" s="217" t="s">
        <v>247</v>
      </c>
      <c r="C10131" s="218">
        <v>0.3478</v>
      </c>
    </row>
    <row r="10132" spans="1:3" ht="15" customHeight="1" x14ac:dyDescent="0.25">
      <c r="A10132" s="216">
        <v>45587</v>
      </c>
      <c r="B10132" s="217" t="s">
        <v>247</v>
      </c>
      <c r="C10132" s="218">
        <v>0.3644</v>
      </c>
    </row>
    <row r="10133" spans="1:3" ht="15" customHeight="1" x14ac:dyDescent="0.25">
      <c r="A10133" s="216">
        <v>45588</v>
      </c>
      <c r="B10133" s="217" t="s">
        <v>247</v>
      </c>
      <c r="C10133" s="218">
        <v>0.38090000000000002</v>
      </c>
    </row>
    <row r="10134" spans="1:3" ht="15" customHeight="1" x14ac:dyDescent="0.25">
      <c r="A10134" s="216">
        <v>45589</v>
      </c>
      <c r="B10134" s="217" t="s">
        <v>247</v>
      </c>
      <c r="C10134" s="218">
        <v>0.39750000000000002</v>
      </c>
    </row>
    <row r="10135" spans="1:3" ht="15" customHeight="1" x14ac:dyDescent="0.25">
      <c r="A10135" s="216">
        <v>45590</v>
      </c>
      <c r="B10135" s="217" t="s">
        <v>247</v>
      </c>
      <c r="C10135" s="218">
        <v>0.44729999999999998</v>
      </c>
    </row>
    <row r="10136" spans="1:3" ht="15" customHeight="1" x14ac:dyDescent="0.25">
      <c r="A10136" s="216">
        <v>45593</v>
      </c>
      <c r="B10136" s="217" t="s">
        <v>247</v>
      </c>
      <c r="C10136" s="218">
        <v>0.46389999999999998</v>
      </c>
    </row>
    <row r="10137" spans="1:3" ht="15" customHeight="1" x14ac:dyDescent="0.25">
      <c r="A10137" s="216">
        <v>45594</v>
      </c>
      <c r="B10137" s="217" t="s">
        <v>247</v>
      </c>
      <c r="C10137" s="218">
        <v>0.48049999999999998</v>
      </c>
    </row>
    <row r="10138" spans="1:3" ht="15" customHeight="1" x14ac:dyDescent="0.25">
      <c r="A10138" s="216">
        <v>45595</v>
      </c>
      <c r="B10138" s="217" t="s">
        <v>247</v>
      </c>
      <c r="C10138" s="218">
        <v>0.497</v>
      </c>
    </row>
    <row r="10139" spans="1:3" ht="15" customHeight="1" x14ac:dyDescent="0.25">
      <c r="A10139" s="216">
        <v>45596</v>
      </c>
      <c r="B10139" s="217" t="s">
        <v>247</v>
      </c>
      <c r="C10139" s="218">
        <v>0.51370000000000005</v>
      </c>
    </row>
    <row r="10140" spans="1:3" ht="15" customHeight="1" x14ac:dyDescent="0.25">
      <c r="A10140" s="216">
        <v>45597</v>
      </c>
      <c r="B10140" s="217" t="s">
        <v>247</v>
      </c>
      <c r="C10140" s="218">
        <v>0.56330000000000002</v>
      </c>
    </row>
    <row r="10141" spans="1:3" ht="15" customHeight="1" x14ac:dyDescent="0.25">
      <c r="A10141" s="216">
        <v>45600</v>
      </c>
      <c r="B10141" s="217" t="s">
        <v>247</v>
      </c>
      <c r="C10141" s="218">
        <v>0.57989999999999997</v>
      </c>
    </row>
    <row r="10142" spans="1:3" ht="15" customHeight="1" x14ac:dyDescent="0.25">
      <c r="A10142" s="216">
        <v>45601</v>
      </c>
      <c r="B10142" s="217" t="s">
        <v>247</v>
      </c>
      <c r="C10142" s="218">
        <v>0.59640000000000004</v>
      </c>
    </row>
    <row r="10143" spans="1:3" ht="15" customHeight="1" x14ac:dyDescent="0.25">
      <c r="A10143" s="216">
        <v>45602</v>
      </c>
      <c r="B10143" s="217" t="s">
        <v>247</v>
      </c>
      <c r="C10143" s="218">
        <v>0.6129</v>
      </c>
    </row>
    <row r="10144" spans="1:3" ht="15" customHeight="1" x14ac:dyDescent="0.25">
      <c r="A10144" s="216">
        <v>45603</v>
      </c>
      <c r="B10144" s="217" t="s">
        <v>247</v>
      </c>
      <c r="C10144" s="218">
        <v>0.62919999999999998</v>
      </c>
    </row>
    <row r="10145" spans="1:3" ht="15" customHeight="1" x14ac:dyDescent="0.25">
      <c r="A10145" s="216">
        <v>45604</v>
      </c>
      <c r="B10145" s="217" t="s">
        <v>247</v>
      </c>
      <c r="C10145" s="218">
        <v>0.67789999999999995</v>
      </c>
    </row>
    <row r="10146" spans="1:3" ht="15" customHeight="1" x14ac:dyDescent="0.25">
      <c r="A10146" s="216">
        <v>45607</v>
      </c>
      <c r="B10146" s="217" t="s">
        <v>247</v>
      </c>
      <c r="C10146" s="218">
        <v>0.69420000000000004</v>
      </c>
    </row>
    <row r="10147" spans="1:3" ht="15" customHeight="1" x14ac:dyDescent="0.25">
      <c r="A10147" s="216">
        <v>45608</v>
      </c>
      <c r="B10147" s="217" t="s">
        <v>247</v>
      </c>
      <c r="C10147" s="218">
        <v>0.71040000000000003</v>
      </c>
    </row>
    <row r="10148" spans="1:3" ht="15" customHeight="1" x14ac:dyDescent="0.25">
      <c r="A10148" s="216">
        <v>45609</v>
      </c>
      <c r="B10148" s="217" t="s">
        <v>247</v>
      </c>
      <c r="C10148" s="218">
        <v>0.72660000000000002</v>
      </c>
    </row>
    <row r="10149" spans="1:3" ht="15" customHeight="1" x14ac:dyDescent="0.25">
      <c r="A10149" s="216">
        <v>45610</v>
      </c>
      <c r="B10149" s="217" t="s">
        <v>247</v>
      </c>
      <c r="C10149" s="218">
        <v>0.74270000000000003</v>
      </c>
    </row>
    <row r="10150" spans="1:3" ht="15" customHeight="1" x14ac:dyDescent="0.25">
      <c r="A10150" s="216">
        <v>45611</v>
      </c>
      <c r="B10150" s="217" t="s">
        <v>247</v>
      </c>
      <c r="C10150" s="218">
        <v>0.79120000000000001</v>
      </c>
    </row>
    <row r="10151" spans="1:3" ht="15" customHeight="1" x14ac:dyDescent="0.25">
      <c r="A10151" s="216">
        <v>45614</v>
      </c>
      <c r="B10151" s="217" t="s">
        <v>247</v>
      </c>
      <c r="C10151" s="218">
        <v>0.80730000000000002</v>
      </c>
    </row>
    <row r="10152" spans="1:3" ht="15" customHeight="1" x14ac:dyDescent="0.25">
      <c r="A10152" s="216">
        <v>45615</v>
      </c>
      <c r="B10152" s="217" t="s">
        <v>247</v>
      </c>
      <c r="C10152" s="218">
        <v>0.82340000000000002</v>
      </c>
    </row>
    <row r="10153" spans="1:3" ht="15" customHeight="1" x14ac:dyDescent="0.25">
      <c r="A10153" s="216">
        <v>45616</v>
      </c>
      <c r="B10153" s="217" t="s">
        <v>247</v>
      </c>
      <c r="C10153" s="218">
        <v>0.83950000000000002</v>
      </c>
    </row>
    <row r="10154" spans="1:3" ht="15" customHeight="1" x14ac:dyDescent="0.25">
      <c r="A10154" s="216">
        <v>45617</v>
      </c>
      <c r="B10154" s="217" t="s">
        <v>247</v>
      </c>
      <c r="C10154" s="218">
        <v>0.85560000000000003</v>
      </c>
    </row>
    <row r="10155" spans="1:3" ht="15" customHeight="1" x14ac:dyDescent="0.25">
      <c r="A10155" s="216">
        <v>45618</v>
      </c>
      <c r="B10155" s="217" t="s">
        <v>247</v>
      </c>
      <c r="C10155" s="218">
        <v>0.90390000000000004</v>
      </c>
    </row>
    <row r="10156" spans="1:3" ht="15" customHeight="1" x14ac:dyDescent="0.25">
      <c r="A10156" s="216">
        <v>45621</v>
      </c>
      <c r="B10156" s="217" t="s">
        <v>247</v>
      </c>
      <c r="C10156" s="218">
        <v>0.92</v>
      </c>
    </row>
    <row r="10157" spans="1:3" ht="15" customHeight="1" x14ac:dyDescent="0.25">
      <c r="A10157" s="216">
        <v>45622</v>
      </c>
      <c r="B10157" s="217" t="s">
        <v>247</v>
      </c>
      <c r="C10157" s="218">
        <v>0.93610000000000004</v>
      </c>
    </row>
    <row r="10158" spans="1:3" ht="15" customHeight="1" x14ac:dyDescent="0.25">
      <c r="A10158" s="216">
        <v>45623</v>
      </c>
      <c r="B10158" s="217" t="s">
        <v>247</v>
      </c>
      <c r="C10158" s="218">
        <v>0.95230000000000004</v>
      </c>
    </row>
    <row r="10159" spans="1:3" ht="15" customHeight="1" x14ac:dyDescent="0.25">
      <c r="A10159" s="216">
        <v>45624</v>
      </c>
      <c r="B10159" s="217" t="s">
        <v>247</v>
      </c>
      <c r="C10159" s="218">
        <v>0.96840000000000004</v>
      </c>
    </row>
    <row r="10160" spans="1:3" ht="15" customHeight="1" x14ac:dyDescent="0.25">
      <c r="A10160" s="216">
        <v>45625</v>
      </c>
      <c r="B10160" s="217" t="s">
        <v>247</v>
      </c>
      <c r="C10160" s="218">
        <v>1.0166999999999999</v>
      </c>
    </row>
    <row r="10161" spans="1:3" ht="15" customHeight="1" x14ac:dyDescent="0.25">
      <c r="A10161" s="216">
        <v>45628</v>
      </c>
      <c r="B10161" s="217" t="s">
        <v>247</v>
      </c>
      <c r="C10161" s="218">
        <v>1.0327999999999999</v>
      </c>
    </row>
    <row r="10162" spans="1:3" ht="15" customHeight="1" x14ac:dyDescent="0.25">
      <c r="A10162" s="216">
        <v>45629</v>
      </c>
      <c r="B10162" s="217" t="s">
        <v>247</v>
      </c>
      <c r="C10162" s="218">
        <v>1.0488999999999999</v>
      </c>
    </row>
    <row r="10163" spans="1:3" ht="15" customHeight="1" x14ac:dyDescent="0.25">
      <c r="A10163" s="216">
        <v>45630</v>
      </c>
      <c r="B10163" s="217" t="s">
        <v>247</v>
      </c>
      <c r="C10163" s="218">
        <v>1.0649</v>
      </c>
    </row>
    <row r="10164" spans="1:3" ht="15" customHeight="1" x14ac:dyDescent="0.25">
      <c r="A10164" s="216">
        <v>45631</v>
      </c>
      <c r="B10164" s="217" t="s">
        <v>247</v>
      </c>
      <c r="C10164" s="218">
        <v>1.081</v>
      </c>
    </row>
    <row r="10165" spans="1:3" ht="15" customHeight="1" x14ac:dyDescent="0.25">
      <c r="A10165" s="216">
        <v>45632</v>
      </c>
      <c r="B10165" s="217" t="s">
        <v>247</v>
      </c>
      <c r="C10165" s="218">
        <v>1.1293</v>
      </c>
    </row>
    <row r="10166" spans="1:3" ht="15" customHeight="1" x14ac:dyDescent="0.25">
      <c r="A10166" s="216">
        <v>45635</v>
      </c>
      <c r="B10166" s="217" t="s">
        <v>247</v>
      </c>
      <c r="C10166" s="218">
        <v>1.1454</v>
      </c>
    </row>
    <row r="10167" spans="1:3" ht="15" customHeight="1" x14ac:dyDescent="0.25">
      <c r="A10167" s="216">
        <v>45636</v>
      </c>
      <c r="B10167" s="217" t="s">
        <v>247</v>
      </c>
      <c r="C10167" s="218">
        <v>1.1615</v>
      </c>
    </row>
    <row r="10168" spans="1:3" ht="15" customHeight="1" x14ac:dyDescent="0.25">
      <c r="A10168" s="216">
        <v>45637</v>
      </c>
      <c r="B10168" s="217" t="s">
        <v>247</v>
      </c>
      <c r="C10168" s="218">
        <v>1.1776</v>
      </c>
    </row>
    <row r="10169" spans="1:3" ht="15" customHeight="1" x14ac:dyDescent="0.25">
      <c r="A10169" s="216">
        <v>45638</v>
      </c>
      <c r="B10169" s="217" t="s">
        <v>247</v>
      </c>
      <c r="C10169" s="218">
        <v>1.1936</v>
      </c>
    </row>
    <row r="10170" spans="1:3" ht="15" customHeight="1" x14ac:dyDescent="0.25">
      <c r="A10170" s="216">
        <v>45639</v>
      </c>
      <c r="B10170" s="217" t="s">
        <v>247</v>
      </c>
      <c r="C10170" s="218">
        <v>1.242</v>
      </c>
    </row>
    <row r="10171" spans="1:3" ht="15" customHeight="1" x14ac:dyDescent="0.25">
      <c r="A10171" s="216">
        <v>45642</v>
      </c>
      <c r="B10171" s="217" t="s">
        <v>247</v>
      </c>
      <c r="C10171" s="218">
        <v>1.2581</v>
      </c>
    </row>
    <row r="10172" spans="1:3" ht="15" customHeight="1" x14ac:dyDescent="0.25">
      <c r="A10172" s="216">
        <v>45643</v>
      </c>
      <c r="B10172" s="217" t="s">
        <v>247</v>
      </c>
      <c r="C10172" s="218">
        <v>1.2742</v>
      </c>
    </row>
    <row r="10173" spans="1:3" ht="15" customHeight="1" x14ac:dyDescent="0.25">
      <c r="A10173" s="216">
        <v>45644</v>
      </c>
      <c r="B10173" s="217" t="s">
        <v>247</v>
      </c>
      <c r="C10173" s="218">
        <v>1.2903</v>
      </c>
    </row>
    <row r="10174" spans="1:3" ht="15" customHeight="1" x14ac:dyDescent="0.25">
      <c r="A10174" s="216">
        <v>45645</v>
      </c>
      <c r="B10174" s="217" t="s">
        <v>247</v>
      </c>
      <c r="C10174" s="218">
        <v>1.3064</v>
      </c>
    </row>
    <row r="10175" spans="1:3" ht="15" customHeight="1" x14ac:dyDescent="0.25">
      <c r="A10175" s="216">
        <v>45646</v>
      </c>
      <c r="B10175" s="217" t="s">
        <v>247</v>
      </c>
      <c r="C10175" s="218">
        <v>1.3548</v>
      </c>
    </row>
    <row r="10176" spans="1:3" ht="15" customHeight="1" x14ac:dyDescent="0.25">
      <c r="A10176" s="216">
        <v>45649</v>
      </c>
      <c r="B10176" s="217" t="s">
        <v>247</v>
      </c>
      <c r="C10176" s="218">
        <v>1.3709</v>
      </c>
    </row>
    <row r="10177" spans="1:3" ht="15" customHeight="1" x14ac:dyDescent="0.25">
      <c r="A10177" s="216">
        <v>45650</v>
      </c>
      <c r="B10177" s="217" t="s">
        <v>247</v>
      </c>
      <c r="C10177" s="218">
        <v>1.387</v>
      </c>
    </row>
    <row r="10178" spans="1:3" ht="15" customHeight="1" x14ac:dyDescent="0.25">
      <c r="A10178" s="216">
        <v>45651</v>
      </c>
      <c r="B10178" s="217" t="s">
        <v>247</v>
      </c>
      <c r="C10178" s="218">
        <v>1.4032</v>
      </c>
    </row>
    <row r="10179" spans="1:3" ht="15" customHeight="1" x14ac:dyDescent="0.25">
      <c r="A10179" s="216">
        <v>45652</v>
      </c>
      <c r="B10179" s="217" t="s">
        <v>247</v>
      </c>
      <c r="C10179" s="218">
        <v>1.4193</v>
      </c>
    </row>
    <row r="10180" spans="1:3" ht="15" customHeight="1" x14ac:dyDescent="0.25">
      <c r="A10180" s="216">
        <v>45653</v>
      </c>
      <c r="B10180" s="217" t="s">
        <v>247</v>
      </c>
      <c r="C10180" s="218">
        <v>1.4677</v>
      </c>
    </row>
    <row r="10181" spans="1:3" ht="15" customHeight="1" x14ac:dyDescent="0.25">
      <c r="A10181" s="216">
        <v>45656</v>
      </c>
      <c r="B10181" s="217" t="s">
        <v>247</v>
      </c>
      <c r="C10181" s="218">
        <v>1.4839</v>
      </c>
    </row>
    <row r="10182" spans="1:3" ht="15" customHeight="1" x14ac:dyDescent="0.25">
      <c r="A10182" s="216">
        <v>45657</v>
      </c>
      <c r="B10182" s="217" t="s">
        <v>247</v>
      </c>
      <c r="C10182" s="218">
        <v>1.5001</v>
      </c>
    </row>
    <row r="10183" spans="1:3" ht="15" customHeight="1" x14ac:dyDescent="0.25">
      <c r="A10183" s="216">
        <v>45659</v>
      </c>
      <c r="B10183" s="217" t="s">
        <v>247</v>
      </c>
      <c r="C10183" s="218">
        <v>1.5324</v>
      </c>
    </row>
    <row r="10184" spans="1:3" ht="15" customHeight="1" x14ac:dyDescent="0.25">
      <c r="A10184" s="216">
        <v>45660</v>
      </c>
      <c r="B10184" s="217" t="s">
        <v>247</v>
      </c>
      <c r="C10184" s="218">
        <v>1.5806</v>
      </c>
    </row>
    <row r="10185" spans="1:3" ht="15" customHeight="1" x14ac:dyDescent="0.25">
      <c r="A10185" s="216">
        <v>45663</v>
      </c>
      <c r="B10185" s="217" t="s">
        <v>247</v>
      </c>
      <c r="C10185" s="218">
        <v>1.5967</v>
      </c>
    </row>
    <row r="10186" spans="1:3" ht="15" customHeight="1" x14ac:dyDescent="0.25">
      <c r="A10186" s="216">
        <v>45664</v>
      </c>
      <c r="B10186" s="217" t="s">
        <v>247</v>
      </c>
      <c r="C10186" s="218">
        <v>1.6128</v>
      </c>
    </row>
    <row r="10187" spans="1:3" ht="15" customHeight="1" x14ac:dyDescent="0.25">
      <c r="A10187" s="216">
        <v>45665</v>
      </c>
      <c r="B10187" s="217" t="s">
        <v>247</v>
      </c>
      <c r="C10187" s="218">
        <v>1.6289</v>
      </c>
    </row>
    <row r="10188" spans="1:3" ht="15" customHeight="1" x14ac:dyDescent="0.25">
      <c r="A10188" s="216">
        <v>45666</v>
      </c>
      <c r="B10188" s="217" t="s">
        <v>247</v>
      </c>
      <c r="C10188" s="218">
        <v>1.6449</v>
      </c>
    </row>
    <row r="10189" spans="1:3" ht="15" customHeight="1" x14ac:dyDescent="0.25">
      <c r="A10189" s="216">
        <v>45667</v>
      </c>
      <c r="B10189" s="217" t="s">
        <v>247</v>
      </c>
      <c r="C10189" s="218">
        <v>1.6932</v>
      </c>
    </row>
    <row r="10190" spans="1:3" ht="15" customHeight="1" x14ac:dyDescent="0.25">
      <c r="A10190" s="216">
        <v>45670</v>
      </c>
      <c r="B10190" s="217" t="s">
        <v>247</v>
      </c>
      <c r="C10190" s="218">
        <v>1.7092000000000001</v>
      </c>
    </row>
    <row r="10191" spans="1:3" ht="15" customHeight="1" x14ac:dyDescent="0.25">
      <c r="A10191" s="216">
        <v>45671</v>
      </c>
      <c r="B10191" s="217" t="s">
        <v>247</v>
      </c>
      <c r="C10191" s="218">
        <v>1.7252000000000001</v>
      </c>
    </row>
    <row r="10192" spans="1:3" ht="15" customHeight="1" x14ac:dyDescent="0.25">
      <c r="A10192" s="216">
        <v>45672</v>
      </c>
      <c r="B10192" s="217" t="s">
        <v>247</v>
      </c>
      <c r="C10192" s="218">
        <v>1.7412000000000001</v>
      </c>
    </row>
    <row r="10193" spans="1:3" ht="15" customHeight="1" x14ac:dyDescent="0.25">
      <c r="A10193" s="216">
        <v>45673</v>
      </c>
      <c r="B10193" s="217" t="s">
        <v>247</v>
      </c>
      <c r="C10193" s="218">
        <v>1.7573000000000001</v>
      </c>
    </row>
    <row r="10194" spans="1:3" ht="15" customHeight="1" x14ac:dyDescent="0.25">
      <c r="A10194" s="216">
        <v>45674</v>
      </c>
      <c r="B10194" s="217" t="s">
        <v>247</v>
      </c>
      <c r="C10194" s="218">
        <v>1.8055000000000001</v>
      </c>
    </row>
    <row r="10195" spans="1:3" ht="15" customHeight="1" x14ac:dyDescent="0.25">
      <c r="A10195" s="216">
        <v>45677</v>
      </c>
      <c r="B10195" s="217" t="s">
        <v>247</v>
      </c>
      <c r="C10195" s="218">
        <v>1.8214999999999999</v>
      </c>
    </row>
    <row r="10196" spans="1:3" ht="15" customHeight="1" x14ac:dyDescent="0.25">
      <c r="A10196" s="216">
        <v>45678</v>
      </c>
      <c r="B10196" s="217" t="s">
        <v>247</v>
      </c>
      <c r="C10196" s="218">
        <v>1.8375999999999999</v>
      </c>
    </row>
    <row r="10197" spans="1:3" ht="15" customHeight="1" x14ac:dyDescent="0.25">
      <c r="A10197" s="216">
        <v>45679</v>
      </c>
      <c r="B10197" s="217" t="s">
        <v>247</v>
      </c>
      <c r="C10197" s="218">
        <v>1.8535999999999999</v>
      </c>
    </row>
    <row r="10198" spans="1:3" ht="15" customHeight="1" x14ac:dyDescent="0.25">
      <c r="A10198" s="216">
        <v>45680</v>
      </c>
      <c r="B10198" s="217" t="s">
        <v>247</v>
      </c>
      <c r="C10198" s="218">
        <v>1.8696999999999999</v>
      </c>
    </row>
    <row r="10199" spans="1:3" ht="15" customHeight="1" x14ac:dyDescent="0.25">
      <c r="A10199" s="216">
        <v>45681</v>
      </c>
      <c r="B10199" s="217" t="s">
        <v>247</v>
      </c>
      <c r="C10199" s="218">
        <v>1.9178999999999999</v>
      </c>
    </row>
    <row r="10200" spans="1:3" ht="15" customHeight="1" x14ac:dyDescent="0.25">
      <c r="A10200" s="216">
        <v>45684</v>
      </c>
      <c r="B10200" s="217" t="s">
        <v>247</v>
      </c>
      <c r="C10200" s="218">
        <v>1.9339</v>
      </c>
    </row>
    <row r="10201" spans="1:3" ht="15" customHeight="1" x14ac:dyDescent="0.25">
      <c r="A10201" s="216">
        <v>45685</v>
      </c>
      <c r="B10201" s="217" t="s">
        <v>247</v>
      </c>
      <c r="C10201" s="218">
        <v>1.95</v>
      </c>
    </row>
    <row r="10202" spans="1:3" ht="15" customHeight="1" x14ac:dyDescent="0.25">
      <c r="A10202" s="216">
        <v>45686</v>
      </c>
      <c r="B10202" s="217" t="s">
        <v>247</v>
      </c>
      <c r="C10202" s="218">
        <v>1.966</v>
      </c>
    </row>
    <row r="10203" spans="1:3" ht="15" customHeight="1" x14ac:dyDescent="0.25">
      <c r="A10203" s="216">
        <v>45687</v>
      </c>
      <c r="B10203" s="217" t="s">
        <v>247</v>
      </c>
      <c r="C10203" s="218">
        <v>1.9821</v>
      </c>
    </row>
    <row r="10204" spans="1:3" ht="15" customHeight="1" x14ac:dyDescent="0.25">
      <c r="A10204" s="216">
        <v>45688</v>
      </c>
      <c r="B10204" s="217" t="s">
        <v>247</v>
      </c>
      <c r="C10204" s="218">
        <v>2.0301</v>
      </c>
    </row>
    <row r="10205" spans="1:3" ht="15" customHeight="1" x14ac:dyDescent="0.25">
      <c r="A10205" s="216">
        <v>45691</v>
      </c>
      <c r="B10205" s="217" t="s">
        <v>247</v>
      </c>
      <c r="C10205" s="218">
        <v>2.0461</v>
      </c>
    </row>
    <row r="10206" spans="1:3" ht="15" customHeight="1" x14ac:dyDescent="0.25">
      <c r="A10206" s="216">
        <v>45692</v>
      </c>
      <c r="B10206" s="217" t="s">
        <v>247</v>
      </c>
      <c r="C10206" s="218">
        <v>2.0619999999999998</v>
      </c>
    </row>
    <row r="10207" spans="1:3" ht="15" customHeight="1" x14ac:dyDescent="0.25">
      <c r="A10207" s="216">
        <v>45693</v>
      </c>
      <c r="B10207" s="217" t="s">
        <v>247</v>
      </c>
      <c r="C10207" s="218">
        <v>2.0779000000000001</v>
      </c>
    </row>
    <row r="10208" spans="1:3" ht="15" customHeight="1" x14ac:dyDescent="0.25">
      <c r="A10208" s="216">
        <v>45694</v>
      </c>
      <c r="B10208" s="217" t="s">
        <v>247</v>
      </c>
      <c r="C10208" s="218">
        <v>2.0935000000000001</v>
      </c>
    </row>
    <row r="10209" spans="1:3" ht="15" customHeight="1" x14ac:dyDescent="0.25">
      <c r="A10209" s="216">
        <v>45695</v>
      </c>
      <c r="B10209" s="217" t="s">
        <v>247</v>
      </c>
      <c r="C10209" s="218">
        <v>2.1400999999999999</v>
      </c>
    </row>
    <row r="10210" spans="1:3" ht="15" customHeight="1" x14ac:dyDescent="0.25">
      <c r="A10210" s="216">
        <v>45698</v>
      </c>
      <c r="B10210" s="217" t="s">
        <v>247</v>
      </c>
      <c r="C10210" s="218">
        <v>2.1556999999999999</v>
      </c>
    </row>
    <row r="10211" spans="1:3" ht="15" customHeight="1" x14ac:dyDescent="0.25">
      <c r="A10211" s="216">
        <v>45699</v>
      </c>
      <c r="B10211" s="217" t="s">
        <v>247</v>
      </c>
      <c r="C10211" s="218">
        <v>2.1713</v>
      </c>
    </row>
    <row r="10212" spans="1:3" ht="15" customHeight="1" x14ac:dyDescent="0.25">
      <c r="A10212" s="216">
        <v>45700</v>
      </c>
      <c r="B10212" s="217" t="s">
        <v>247</v>
      </c>
      <c r="C10212" s="218">
        <v>2.1869000000000001</v>
      </c>
    </row>
    <row r="10213" spans="1:3" ht="15" customHeight="1" x14ac:dyDescent="0.25">
      <c r="A10213" s="216">
        <v>45701</v>
      </c>
      <c r="B10213" s="217" t="s">
        <v>247</v>
      </c>
      <c r="C10213" s="218">
        <v>2.2023999999999999</v>
      </c>
    </row>
    <row r="10214" spans="1:3" ht="15" customHeight="1" x14ac:dyDescent="0.25">
      <c r="A10214" s="216">
        <v>45702</v>
      </c>
      <c r="B10214" s="217" t="s">
        <v>247</v>
      </c>
      <c r="C10214" s="218">
        <v>2.2490000000000001</v>
      </c>
    </row>
    <row r="10215" spans="1:3" ht="15" customHeight="1" x14ac:dyDescent="0.25">
      <c r="A10215" s="216">
        <v>45705</v>
      </c>
      <c r="B10215" s="217" t="s">
        <v>247</v>
      </c>
      <c r="C10215" s="218">
        <v>2.2645</v>
      </c>
    </row>
    <row r="10216" spans="1:3" ht="15" customHeight="1" x14ac:dyDescent="0.25">
      <c r="A10216" s="216">
        <v>45706</v>
      </c>
      <c r="B10216" s="217" t="s">
        <v>247</v>
      </c>
      <c r="C10216" s="218">
        <v>2.2799999999999998</v>
      </c>
    </row>
    <row r="10217" spans="1:3" ht="15" customHeight="1" x14ac:dyDescent="0.25">
      <c r="A10217" s="216">
        <v>45707</v>
      </c>
      <c r="B10217" s="217" t="s">
        <v>247</v>
      </c>
      <c r="C10217" s="218">
        <v>2.2955999999999999</v>
      </c>
    </row>
    <row r="10218" spans="1:3" ht="15" customHeight="1" x14ac:dyDescent="0.25">
      <c r="A10218" s="216">
        <v>45708</v>
      </c>
      <c r="B10218" s="217" t="s">
        <v>247</v>
      </c>
      <c r="C10218" s="218">
        <v>2.3111000000000002</v>
      </c>
    </row>
    <row r="10219" spans="1:3" ht="15" customHeight="1" x14ac:dyDescent="0.25">
      <c r="A10219" s="216">
        <v>45709</v>
      </c>
      <c r="B10219" s="217" t="s">
        <v>247</v>
      </c>
      <c r="C10219" s="218">
        <v>2.3574999999999999</v>
      </c>
    </row>
    <row r="10220" spans="1:3" ht="15" customHeight="1" x14ac:dyDescent="0.25">
      <c r="A10220" s="216">
        <v>45712</v>
      </c>
      <c r="B10220" s="217" t="s">
        <v>247</v>
      </c>
      <c r="C10220" s="218">
        <v>2.3729</v>
      </c>
    </row>
    <row r="10221" spans="1:3" ht="15" customHeight="1" x14ac:dyDescent="0.25">
      <c r="A10221" s="216">
        <v>45713</v>
      </c>
      <c r="B10221" s="217" t="s">
        <v>247</v>
      </c>
      <c r="C10221" s="218">
        <v>2.3883999999999999</v>
      </c>
    </row>
    <row r="10222" spans="1:3" ht="15" customHeight="1" x14ac:dyDescent="0.25">
      <c r="A10222" s="216">
        <v>45714</v>
      </c>
      <c r="B10222" s="217" t="s">
        <v>247</v>
      </c>
      <c r="C10222" s="218">
        <v>2.4037999999999999</v>
      </c>
    </row>
    <row r="10223" spans="1:3" ht="15" customHeight="1" x14ac:dyDescent="0.25">
      <c r="A10223" s="216">
        <v>45715</v>
      </c>
      <c r="B10223" s="217" t="s">
        <v>247</v>
      </c>
      <c r="C10223" s="218">
        <v>2.4192999999999998</v>
      </c>
    </row>
    <row r="10224" spans="1:3" ht="15" customHeight="1" x14ac:dyDescent="0.25">
      <c r="A10224" s="216">
        <v>45716</v>
      </c>
      <c r="B10224" s="217" t="s">
        <v>247</v>
      </c>
      <c r="C10224" s="218">
        <v>2.4655999999999998</v>
      </c>
    </row>
    <row r="10225" spans="1:3" ht="15" customHeight="1" x14ac:dyDescent="0.25">
      <c r="A10225" s="216">
        <v>45719</v>
      </c>
      <c r="B10225" s="217" t="s">
        <v>247</v>
      </c>
      <c r="C10225" s="218">
        <v>2.4809999999999999</v>
      </c>
    </row>
    <row r="10226" spans="1:3" ht="15" customHeight="1" x14ac:dyDescent="0.25">
      <c r="A10226" s="216">
        <v>45720</v>
      </c>
      <c r="B10226" s="217" t="s">
        <v>247</v>
      </c>
      <c r="C10226" s="218">
        <v>2.4964</v>
      </c>
    </row>
    <row r="10227" spans="1:3" ht="15" customHeight="1" x14ac:dyDescent="0.25">
      <c r="A10227" s="216">
        <v>45721</v>
      </c>
      <c r="B10227" s="217" t="s">
        <v>247</v>
      </c>
      <c r="C10227" s="218">
        <v>2.5118</v>
      </c>
    </row>
    <row r="10228" spans="1:3" ht="15" customHeight="1" x14ac:dyDescent="0.25">
      <c r="A10228" s="216">
        <v>45722</v>
      </c>
      <c r="B10228" s="217" t="s">
        <v>247</v>
      </c>
      <c r="C10228" s="218">
        <v>2.5272000000000001</v>
      </c>
    </row>
    <row r="10229" spans="1:3" ht="15" customHeight="1" x14ac:dyDescent="0.25">
      <c r="A10229" s="216">
        <v>45723</v>
      </c>
      <c r="B10229" s="217" t="s">
        <v>247</v>
      </c>
      <c r="C10229" s="218">
        <v>2.5735000000000001</v>
      </c>
    </row>
    <row r="10230" spans="1:3" ht="15" customHeight="1" x14ac:dyDescent="0.25">
      <c r="A10230" s="216">
        <v>45726</v>
      </c>
      <c r="B10230" s="217" t="s">
        <v>247</v>
      </c>
      <c r="C10230" s="218">
        <v>2.5889000000000002</v>
      </c>
    </row>
    <row r="10231" spans="1:3" ht="15" customHeight="1" x14ac:dyDescent="0.25">
      <c r="A10231" s="216">
        <v>45727</v>
      </c>
      <c r="B10231" s="217" t="s">
        <v>247</v>
      </c>
      <c r="C10231" s="218">
        <v>2.6042999999999998</v>
      </c>
    </row>
    <row r="10232" spans="1:3" ht="15" customHeight="1" x14ac:dyDescent="0.25">
      <c r="A10232" s="216">
        <v>45728</v>
      </c>
      <c r="B10232" s="217" t="s">
        <v>247</v>
      </c>
      <c r="C10232" s="218">
        <v>2.6196999999999999</v>
      </c>
    </row>
    <row r="10233" spans="1:3" ht="15" customHeight="1" x14ac:dyDescent="0.25">
      <c r="A10233" s="216">
        <v>45729</v>
      </c>
      <c r="B10233" s="217" t="s">
        <v>247</v>
      </c>
      <c r="C10233" s="218">
        <v>2.6351</v>
      </c>
    </row>
    <row r="10234" spans="1:3" ht="15" customHeight="1" x14ac:dyDescent="0.25">
      <c r="A10234" s="216">
        <v>45730</v>
      </c>
      <c r="B10234" s="217" t="s">
        <v>247</v>
      </c>
      <c r="C10234" s="218">
        <v>2.6812999999999998</v>
      </c>
    </row>
    <row r="10235" spans="1:3" ht="15" customHeight="1" x14ac:dyDescent="0.25">
      <c r="A10235" s="216">
        <v>45733</v>
      </c>
      <c r="B10235" s="217" t="s">
        <v>247</v>
      </c>
      <c r="C10235" s="218">
        <v>2.6966999999999999</v>
      </c>
    </row>
    <row r="10236" spans="1:3" ht="15" customHeight="1" x14ac:dyDescent="0.25">
      <c r="A10236" s="216">
        <v>45734</v>
      </c>
      <c r="B10236" s="217" t="s">
        <v>247</v>
      </c>
      <c r="C10236" s="218">
        <v>2.7121</v>
      </c>
    </row>
    <row r="10237" spans="1:3" ht="15" customHeight="1" x14ac:dyDescent="0.25">
      <c r="A10237" s="216">
        <v>45735</v>
      </c>
      <c r="B10237" s="217" t="s">
        <v>247</v>
      </c>
      <c r="C10237" s="218">
        <v>2.7275</v>
      </c>
    </row>
    <row r="10238" spans="1:3" ht="15" customHeight="1" x14ac:dyDescent="0.25">
      <c r="A10238" s="216">
        <v>45736</v>
      </c>
      <c r="B10238" s="217" t="s">
        <v>247</v>
      </c>
      <c r="C10238" s="218">
        <v>2.7429000000000001</v>
      </c>
    </row>
    <row r="10239" spans="1:3" ht="15" customHeight="1" x14ac:dyDescent="0.25">
      <c r="A10239" s="216">
        <v>45737</v>
      </c>
      <c r="B10239" s="217" t="s">
        <v>247</v>
      </c>
      <c r="C10239" s="218">
        <v>2.7892000000000001</v>
      </c>
    </row>
    <row r="10240" spans="1:3" ht="15" customHeight="1" x14ac:dyDescent="0.25">
      <c r="A10240" s="216">
        <v>45740</v>
      </c>
      <c r="B10240" s="217" t="s">
        <v>247</v>
      </c>
      <c r="C10240" s="218">
        <v>2.8046000000000002</v>
      </c>
    </row>
    <row r="10241" spans="1:3" ht="15" customHeight="1" x14ac:dyDescent="0.25">
      <c r="A10241" s="216">
        <v>45741</v>
      </c>
      <c r="B10241" s="217" t="s">
        <v>247</v>
      </c>
      <c r="C10241" s="218">
        <v>2.82</v>
      </c>
    </row>
    <row r="10242" spans="1:3" ht="15" customHeight="1" x14ac:dyDescent="0.25">
      <c r="A10242" s="216">
        <v>45742</v>
      </c>
      <c r="B10242" s="217" t="s">
        <v>247</v>
      </c>
      <c r="C10242" s="218">
        <v>2.8355000000000001</v>
      </c>
    </row>
    <row r="10243" spans="1:3" ht="15" customHeight="1" x14ac:dyDescent="0.25">
      <c r="A10243" s="216">
        <v>45743</v>
      </c>
      <c r="B10243" s="217" t="s">
        <v>247</v>
      </c>
      <c r="C10243" s="218">
        <v>2.8509000000000002</v>
      </c>
    </row>
    <row r="10244" spans="1:3" ht="15" customHeight="1" x14ac:dyDescent="0.25">
      <c r="A10244" s="216">
        <v>45744</v>
      </c>
      <c r="B10244" s="217" t="s">
        <v>247</v>
      </c>
      <c r="C10244" s="218">
        <v>2.8971</v>
      </c>
    </row>
    <row r="10245" spans="1:3" ht="15" customHeight="1" x14ac:dyDescent="0.25">
      <c r="A10245" s="216">
        <v>45747</v>
      </c>
      <c r="B10245" s="217" t="s">
        <v>247</v>
      </c>
      <c r="C10245" s="218">
        <v>2.9125999999999999</v>
      </c>
    </row>
    <row r="10246" spans="1:3" ht="15" customHeight="1" x14ac:dyDescent="0.25">
      <c r="A10246" s="216">
        <v>45748</v>
      </c>
      <c r="B10246" s="217" t="s">
        <v>247</v>
      </c>
      <c r="C10246" s="218">
        <v>2.9279999999999999</v>
      </c>
    </row>
    <row r="10247" spans="1:3" ht="15" customHeight="1" x14ac:dyDescent="0.25">
      <c r="A10247" s="216">
        <v>45749</v>
      </c>
      <c r="B10247" s="217" t="s">
        <v>247</v>
      </c>
      <c r="C10247" s="218">
        <v>2.9432999999999998</v>
      </c>
    </row>
    <row r="10248" spans="1:3" ht="15" customHeight="1" x14ac:dyDescent="0.25">
      <c r="A10248" s="216">
        <v>45750</v>
      </c>
      <c r="B10248" s="217" t="s">
        <v>247</v>
      </c>
      <c r="C10248" s="218">
        <v>2.9586999999999999</v>
      </c>
    </row>
    <row r="10249" spans="1:3" ht="15" customHeight="1" x14ac:dyDescent="0.25">
      <c r="A10249" s="216">
        <v>45751</v>
      </c>
      <c r="B10249" s="217" t="s">
        <v>247</v>
      </c>
      <c r="C10249" s="218">
        <v>3.0047999999999999</v>
      </c>
    </row>
    <row r="10250" spans="1:3" ht="15" customHeight="1" x14ac:dyDescent="0.25">
      <c r="A10250" s="216">
        <v>45754</v>
      </c>
      <c r="B10250" s="217" t="s">
        <v>247</v>
      </c>
      <c r="C10250" s="218">
        <v>3.0202</v>
      </c>
    </row>
    <row r="10251" spans="1:3" ht="15" customHeight="1" x14ac:dyDescent="0.25">
      <c r="A10251" s="216">
        <v>45755</v>
      </c>
      <c r="B10251" s="217" t="s">
        <v>247</v>
      </c>
      <c r="C10251" s="218">
        <v>3.0354999999999999</v>
      </c>
    </row>
    <row r="10252" spans="1:3" ht="15" customHeight="1" x14ac:dyDescent="0.25">
      <c r="A10252" s="216">
        <v>45756</v>
      </c>
      <c r="B10252" s="217" t="s">
        <v>247</v>
      </c>
      <c r="C10252" s="218">
        <v>3.0508999999999999</v>
      </c>
    </row>
    <row r="10253" spans="1:3" ht="15" customHeight="1" x14ac:dyDescent="0.25">
      <c r="A10253" s="216">
        <v>45757</v>
      </c>
      <c r="B10253" s="217" t="s">
        <v>247</v>
      </c>
      <c r="C10253" s="218">
        <v>3.0661999999999998</v>
      </c>
    </row>
    <row r="10254" spans="1:3" ht="15" customHeight="1" x14ac:dyDescent="0.25">
      <c r="A10254" s="216">
        <v>45758</v>
      </c>
      <c r="B10254" s="217" t="s">
        <v>247</v>
      </c>
      <c r="C10254" s="218">
        <v>3.1122999999999998</v>
      </c>
    </row>
    <row r="10255" spans="1:3" ht="15" customHeight="1" x14ac:dyDescent="0.25">
      <c r="A10255" s="216">
        <v>45761</v>
      </c>
      <c r="B10255" s="217" t="s">
        <v>247</v>
      </c>
      <c r="C10255" s="218">
        <v>3.1276000000000002</v>
      </c>
    </row>
    <row r="10256" spans="1:3" ht="15" customHeight="1" x14ac:dyDescent="0.25">
      <c r="A10256" s="216">
        <v>45762</v>
      </c>
      <c r="B10256" s="217" t="s">
        <v>247</v>
      </c>
      <c r="C10256" s="218">
        <v>3.1429999999999998</v>
      </c>
    </row>
    <row r="10257" spans="1:3" ht="15" customHeight="1" x14ac:dyDescent="0.25">
      <c r="A10257" s="216">
        <v>45763</v>
      </c>
      <c r="B10257" s="217" t="s">
        <v>247</v>
      </c>
      <c r="C10257" s="218">
        <v>3.1583000000000001</v>
      </c>
    </row>
    <row r="10258" spans="1:3" ht="15" customHeight="1" x14ac:dyDescent="0.25">
      <c r="A10258" s="216">
        <v>45764</v>
      </c>
      <c r="B10258" s="217" t="s">
        <v>247</v>
      </c>
      <c r="C10258" s="218">
        <v>3.2349999999999999</v>
      </c>
    </row>
    <row r="10259" spans="1:3" ht="15" customHeight="1" x14ac:dyDescent="0.25">
      <c r="A10259" s="216">
        <v>45769</v>
      </c>
      <c r="B10259" s="217" t="s">
        <v>247</v>
      </c>
      <c r="C10259" s="218">
        <v>3.2503000000000002</v>
      </c>
    </row>
    <row r="10260" spans="1:3" ht="15" customHeight="1" x14ac:dyDescent="0.25">
      <c r="A10260" s="216">
        <v>45770</v>
      </c>
      <c r="B10260" s="217" t="s">
        <v>247</v>
      </c>
      <c r="C10260" s="218">
        <v>3.2656999999999998</v>
      </c>
    </row>
    <row r="10261" spans="1:3" ht="15" customHeight="1" x14ac:dyDescent="0.25">
      <c r="A10261" s="216">
        <v>45771</v>
      </c>
      <c r="B10261" s="217" t="s">
        <v>247</v>
      </c>
      <c r="C10261" s="218">
        <v>3.2810000000000001</v>
      </c>
    </row>
    <row r="10262" spans="1:3" ht="15" customHeight="1" x14ac:dyDescent="0.25">
      <c r="A10262" s="216">
        <v>45772</v>
      </c>
      <c r="B10262" s="217" t="s">
        <v>247</v>
      </c>
      <c r="C10262" s="218">
        <v>3.3271000000000002</v>
      </c>
    </row>
    <row r="10263" spans="1:3" ht="15" customHeight="1" x14ac:dyDescent="0.25">
      <c r="A10263" s="216">
        <v>45775</v>
      </c>
      <c r="B10263" s="217" t="s">
        <v>247</v>
      </c>
      <c r="C10263" s="218">
        <v>3.3424</v>
      </c>
    </row>
    <row r="10264" spans="1:3" ht="15" customHeight="1" x14ac:dyDescent="0.25">
      <c r="A10264" s="216">
        <v>45776</v>
      </c>
      <c r="B10264" s="217" t="s">
        <v>247</v>
      </c>
      <c r="C10264" s="218">
        <v>3.3578000000000001</v>
      </c>
    </row>
    <row r="10265" spans="1:3" ht="15" customHeight="1" x14ac:dyDescent="0.25">
      <c r="A10265" s="216">
        <v>45777</v>
      </c>
      <c r="B10265" s="217" t="s">
        <v>247</v>
      </c>
      <c r="C10265" s="218">
        <v>3.3732000000000002</v>
      </c>
    </row>
    <row r="10266" spans="1:3" ht="15" customHeight="1" x14ac:dyDescent="0.25">
      <c r="A10266" s="216">
        <v>45778</v>
      </c>
      <c r="B10266" s="217" t="s">
        <v>247</v>
      </c>
      <c r="C10266" s="218">
        <v>3.3885000000000001</v>
      </c>
    </row>
    <row r="10267" spans="1:3" ht="15" customHeight="1" x14ac:dyDescent="0.25">
      <c r="A10267" s="216">
        <v>45779</v>
      </c>
      <c r="B10267" s="217" t="s">
        <v>247</v>
      </c>
      <c r="C10267" s="218">
        <v>3.4498000000000002</v>
      </c>
    </row>
    <row r="10268" spans="1:3" ht="15" customHeight="1" x14ac:dyDescent="0.25">
      <c r="A10268" s="216">
        <v>45783</v>
      </c>
      <c r="B10268" s="217" t="s">
        <v>247</v>
      </c>
      <c r="C10268" s="218">
        <v>3.4651999999999998</v>
      </c>
    </row>
    <row r="10269" spans="1:3" ht="15" customHeight="1" x14ac:dyDescent="0.25">
      <c r="A10269" s="216">
        <v>45784</v>
      </c>
      <c r="B10269" s="217" t="s">
        <v>247</v>
      </c>
      <c r="C10269" s="218">
        <v>3.4803999999999999</v>
      </c>
    </row>
    <row r="10270" spans="1:3" ht="15" customHeight="1" x14ac:dyDescent="0.25">
      <c r="A10270" s="216">
        <v>45785</v>
      </c>
      <c r="B10270" s="217" t="s">
        <v>247</v>
      </c>
      <c r="C10270" s="218">
        <v>3.4954000000000001</v>
      </c>
    </row>
    <row r="10271" spans="1:3" ht="15" customHeight="1" x14ac:dyDescent="0.25">
      <c r="A10271" s="216">
        <v>45786</v>
      </c>
      <c r="B10271" s="217" t="s">
        <v>247</v>
      </c>
      <c r="C10271" s="218">
        <v>3.5402999999999998</v>
      </c>
    </row>
    <row r="10272" spans="1:3" ht="15" customHeight="1" x14ac:dyDescent="0.25">
      <c r="A10272" s="216">
        <v>45789</v>
      </c>
      <c r="B10272" s="217" t="s">
        <v>247</v>
      </c>
      <c r="C10272" s="218">
        <v>3.5552999999999999</v>
      </c>
    </row>
    <row r="10273" spans="1:3" ht="15" customHeight="1" x14ac:dyDescent="0.25">
      <c r="A10273" s="216">
        <v>45790</v>
      </c>
      <c r="B10273" s="217" t="s">
        <v>247</v>
      </c>
      <c r="C10273" s="218">
        <v>3.5703</v>
      </c>
    </row>
    <row r="10274" spans="1:3" ht="15" customHeight="1" x14ac:dyDescent="0.25">
      <c r="A10274" s="216">
        <v>45791</v>
      </c>
      <c r="B10274" s="217" t="s">
        <v>247</v>
      </c>
      <c r="C10274" s="218">
        <v>3.5851999999999999</v>
      </c>
    </row>
    <row r="10275" spans="1:3" ht="15" customHeight="1" x14ac:dyDescent="0.25">
      <c r="A10275" s="216">
        <v>45792</v>
      </c>
      <c r="B10275" s="217" t="s">
        <v>247</v>
      </c>
      <c r="C10275" s="218">
        <v>3.6</v>
      </c>
    </row>
    <row r="10276" spans="1:3" ht="15" customHeight="1" x14ac:dyDescent="0.25">
      <c r="A10276" s="216">
        <v>45793</v>
      </c>
      <c r="B10276" s="217" t="s">
        <v>247</v>
      </c>
      <c r="C10276" s="218">
        <v>3.6446000000000001</v>
      </c>
    </row>
    <row r="10277" spans="1:3" ht="15" customHeight="1" x14ac:dyDescent="0.25">
      <c r="A10277" s="216">
        <v>45796</v>
      </c>
      <c r="B10277" s="217" t="s">
        <v>247</v>
      </c>
      <c r="C10277" s="218">
        <v>3.6594000000000002</v>
      </c>
    </row>
    <row r="10278" spans="1:3" ht="15" customHeight="1" x14ac:dyDescent="0.25">
      <c r="A10278" s="216">
        <v>45797</v>
      </c>
      <c r="B10278" s="217" t="s">
        <v>247</v>
      </c>
      <c r="C10278" s="218">
        <v>3.6743000000000001</v>
      </c>
    </row>
    <row r="10279" spans="1:3" ht="15" customHeight="1" x14ac:dyDescent="0.25">
      <c r="A10279" s="216">
        <v>45798</v>
      </c>
      <c r="B10279" s="217" t="s">
        <v>247</v>
      </c>
      <c r="C10279" s="218">
        <v>3.6890999999999998</v>
      </c>
    </row>
    <row r="10280" spans="1:3" ht="15" customHeight="1" x14ac:dyDescent="0.25">
      <c r="A10280" s="216">
        <v>45799</v>
      </c>
      <c r="B10280" s="217" t="s">
        <v>247</v>
      </c>
      <c r="C10280" s="218">
        <v>3.7040000000000002</v>
      </c>
    </row>
    <row r="10281" spans="1:3" ht="15" customHeight="1" x14ac:dyDescent="0.25">
      <c r="A10281" s="216">
        <v>45800</v>
      </c>
      <c r="B10281" s="217" t="s">
        <v>247</v>
      </c>
      <c r="C10281" s="218">
        <v>3.7633999999999999</v>
      </c>
    </row>
    <row r="10282" spans="1:3" ht="15" customHeight="1" x14ac:dyDescent="0.25">
      <c r="A10282" s="216">
        <v>45804</v>
      </c>
      <c r="B10282" s="217" t="s">
        <v>247</v>
      </c>
      <c r="C10282" s="218">
        <v>3.7783000000000002</v>
      </c>
    </row>
    <row r="10283" spans="1:3" ht="15" customHeight="1" x14ac:dyDescent="0.25">
      <c r="A10283" s="216">
        <v>45805</v>
      </c>
      <c r="B10283" s="217" t="s">
        <v>247</v>
      </c>
      <c r="C10283" s="218">
        <v>3.7930999999999999</v>
      </c>
    </row>
    <row r="10284" spans="1:3" ht="15" customHeight="1" x14ac:dyDescent="0.25">
      <c r="A10284" s="216">
        <v>45806</v>
      </c>
      <c r="B10284" s="217" t="s">
        <v>247</v>
      </c>
      <c r="C10284" s="218">
        <v>3.8079999999999998</v>
      </c>
    </row>
    <row r="10285" spans="1:3" ht="15" customHeight="1" x14ac:dyDescent="0.25">
      <c r="A10285" s="216">
        <v>45807</v>
      </c>
      <c r="B10285" s="217" t="s">
        <v>247</v>
      </c>
      <c r="C10285" s="218">
        <v>3.8525999999999998</v>
      </c>
    </row>
    <row r="10286" spans="1:3" ht="15" customHeight="1" x14ac:dyDescent="0.25">
      <c r="A10286" s="216">
        <v>45810</v>
      </c>
      <c r="B10286" s="217" t="s">
        <v>247</v>
      </c>
      <c r="C10286" s="218">
        <v>3.8673999999999999</v>
      </c>
    </row>
    <row r="10287" spans="1:3" ht="15" customHeight="1" x14ac:dyDescent="0.25">
      <c r="A10287" s="216">
        <v>45811</v>
      </c>
      <c r="B10287" s="217" t="s">
        <v>247</v>
      </c>
      <c r="C10287" s="218">
        <v>3.8822999999999999</v>
      </c>
    </row>
    <row r="10288" spans="1:3" ht="15" customHeight="1" x14ac:dyDescent="0.25">
      <c r="A10288" s="216">
        <v>45812</v>
      </c>
      <c r="B10288" s="217" t="s">
        <v>247</v>
      </c>
      <c r="C10288" s="218">
        <v>3.8971</v>
      </c>
    </row>
    <row r="10289" spans="1:3" ht="15" customHeight="1" x14ac:dyDescent="0.25">
      <c r="A10289" s="216">
        <v>45813</v>
      </c>
      <c r="B10289" s="217" t="s">
        <v>247</v>
      </c>
      <c r="C10289" s="218">
        <v>3.9117999999999999</v>
      </c>
    </row>
    <row r="10290" spans="1:3" ht="15" customHeight="1" x14ac:dyDescent="0.25">
      <c r="A10290" s="216">
        <v>45814</v>
      </c>
      <c r="B10290" s="217" t="s">
        <v>247</v>
      </c>
      <c r="C10290" s="218">
        <v>3.9561000000000002</v>
      </c>
    </row>
    <row r="10291" spans="1:3" ht="15" customHeight="1" x14ac:dyDescent="0.25">
      <c r="A10291" s="216">
        <v>45817</v>
      </c>
      <c r="B10291" s="217" t="s">
        <v>247</v>
      </c>
      <c r="C10291" s="218">
        <v>3.9708999999999999</v>
      </c>
    </row>
    <row r="10292" spans="1:3" ht="15" customHeight="1" x14ac:dyDescent="0.25">
      <c r="A10292" s="216">
        <v>45818</v>
      </c>
      <c r="B10292" s="217" t="s">
        <v>247</v>
      </c>
      <c r="C10292" s="218">
        <v>3.9857</v>
      </c>
    </row>
    <row r="10293" spans="1:3" ht="15" customHeight="1" x14ac:dyDescent="0.25">
      <c r="A10293" s="216">
        <v>45819</v>
      </c>
      <c r="B10293" s="217" t="s">
        <v>247</v>
      </c>
      <c r="C10293" s="218">
        <v>4.0004999999999997</v>
      </c>
    </row>
    <row r="10294" spans="1:3" ht="15" customHeight="1" x14ac:dyDescent="0.25">
      <c r="A10294" s="216">
        <v>45820</v>
      </c>
      <c r="B10294" s="217" t="s">
        <v>247</v>
      </c>
      <c r="C10294" s="218">
        <v>4.0152999999999999</v>
      </c>
    </row>
    <row r="10295" spans="1:3" ht="15" customHeight="1" x14ac:dyDescent="0.25">
      <c r="A10295" s="216">
        <v>45821</v>
      </c>
      <c r="B10295" s="217" t="s">
        <v>247</v>
      </c>
      <c r="C10295" s="218">
        <v>4.0597000000000003</v>
      </c>
    </row>
    <row r="10296" spans="1:3" ht="15" customHeight="1" x14ac:dyDescent="0.25">
      <c r="A10296" s="216">
        <v>45824</v>
      </c>
      <c r="B10296" s="217" t="s">
        <v>247</v>
      </c>
      <c r="C10296" s="218">
        <v>4.0744999999999996</v>
      </c>
    </row>
    <row r="10297" spans="1:3" ht="15" customHeight="1" x14ac:dyDescent="0.25">
      <c r="A10297" s="216">
        <v>45825</v>
      </c>
      <c r="B10297" s="217" t="s">
        <v>247</v>
      </c>
      <c r="C10297" s="218">
        <v>4.0892999999999997</v>
      </c>
    </row>
    <row r="10298" spans="1:3" ht="15" customHeight="1" x14ac:dyDescent="0.25">
      <c r="A10298" s="216">
        <v>45826</v>
      </c>
      <c r="B10298" s="217" t="s">
        <v>247</v>
      </c>
      <c r="C10298" s="218">
        <v>4.1040999999999999</v>
      </c>
    </row>
    <row r="10299" spans="1:3" ht="15" customHeight="1" x14ac:dyDescent="0.25">
      <c r="A10299" s="216">
        <v>45827</v>
      </c>
      <c r="B10299" s="217" t="s">
        <v>247</v>
      </c>
      <c r="C10299" s="218">
        <v>4.1189</v>
      </c>
    </row>
    <row r="10300" spans="1:3" ht="15" customHeight="1" x14ac:dyDescent="0.25">
      <c r="A10300" s="216">
        <v>45828</v>
      </c>
      <c r="B10300" s="217" t="s">
        <v>247</v>
      </c>
      <c r="C10300" s="218">
        <v>4.1632999999999996</v>
      </c>
    </row>
    <row r="10301" spans="1:3" ht="15" customHeight="1" x14ac:dyDescent="0.25">
      <c r="A10301" s="216">
        <v>45831</v>
      </c>
      <c r="B10301" s="217" t="s">
        <v>247</v>
      </c>
      <c r="C10301" s="218">
        <v>4.1782000000000004</v>
      </c>
    </row>
    <row r="10302" spans="1:3" ht="15" customHeight="1" x14ac:dyDescent="0.25">
      <c r="A10302" s="216">
        <v>45832</v>
      </c>
      <c r="B10302" s="217" t="s">
        <v>247</v>
      </c>
      <c r="C10302" s="218">
        <v>4.1929999999999996</v>
      </c>
    </row>
    <row r="10303" spans="1:3" ht="15" customHeight="1" x14ac:dyDescent="0.25">
      <c r="A10303" s="216">
        <v>45833</v>
      </c>
      <c r="B10303" s="217" t="s">
        <v>247</v>
      </c>
      <c r="C10303" s="218">
        <v>4.2079000000000004</v>
      </c>
    </row>
    <row r="10304" spans="1:3" ht="15" customHeight="1" x14ac:dyDescent="0.25">
      <c r="A10304" s="216">
        <v>45834</v>
      </c>
      <c r="B10304" s="217" t="s">
        <v>247</v>
      </c>
      <c r="C10304" s="218">
        <v>4.2226999999999997</v>
      </c>
    </row>
    <row r="10305" spans="1:3" ht="15" customHeight="1" x14ac:dyDescent="0.25">
      <c r="A10305" s="216">
        <v>45835</v>
      </c>
      <c r="B10305" s="217" t="s">
        <v>247</v>
      </c>
      <c r="C10305" s="218">
        <v>4.2671999999999999</v>
      </c>
    </row>
    <row r="10306" spans="1:3" ht="15" customHeight="1" x14ac:dyDescent="0.25">
      <c r="A10306" s="216">
        <v>45838</v>
      </c>
      <c r="B10306" s="217" t="s">
        <v>247</v>
      </c>
      <c r="C10306" s="218">
        <v>4.2821999999999996</v>
      </c>
    </row>
    <row r="10307" spans="1:3" ht="15" customHeight="1" x14ac:dyDescent="0.25">
      <c r="A10307" s="216">
        <v>45839</v>
      </c>
      <c r="B10307" s="217" t="s">
        <v>247</v>
      </c>
      <c r="C10307" s="218">
        <v>4.2969999999999997</v>
      </c>
    </row>
    <row r="10308" spans="1:3" ht="15" customHeight="1" x14ac:dyDescent="0.25">
      <c r="A10308" s="216">
        <v>45840</v>
      </c>
      <c r="B10308" s="217" t="s">
        <v>247</v>
      </c>
      <c r="C10308" s="218">
        <v>4.3117000000000001</v>
      </c>
    </row>
    <row r="10309" spans="1:3" ht="15" customHeight="1" x14ac:dyDescent="0.25">
      <c r="A10309" s="216">
        <v>45841</v>
      </c>
      <c r="B10309" s="217" t="s">
        <v>247</v>
      </c>
      <c r="C10309" s="218">
        <v>4.3265000000000002</v>
      </c>
    </row>
    <row r="10310" spans="1:3" ht="15" customHeight="1" x14ac:dyDescent="0.25">
      <c r="A10310" s="216">
        <v>45842</v>
      </c>
      <c r="B10310" s="217" t="s">
        <v>247</v>
      </c>
      <c r="C10310" s="218">
        <v>4.3708</v>
      </c>
    </row>
    <row r="10311" spans="1:3" ht="15" customHeight="1" x14ac:dyDescent="0.25">
      <c r="A10311" s="216">
        <v>45845</v>
      </c>
      <c r="B10311" s="217" t="s">
        <v>247</v>
      </c>
      <c r="C10311" s="218">
        <v>4.3856000000000002</v>
      </c>
    </row>
    <row r="10312" spans="1:3" ht="15" customHeight="1" x14ac:dyDescent="0.25">
      <c r="A10312" s="216">
        <v>45846</v>
      </c>
      <c r="B10312" s="217" t="s">
        <v>247</v>
      </c>
      <c r="C10312" s="218">
        <v>4.4004000000000003</v>
      </c>
    </row>
    <row r="10313" spans="1:3" ht="15" customHeight="1" x14ac:dyDescent="0.25">
      <c r="A10313" s="216">
        <v>45847</v>
      </c>
      <c r="B10313" s="217" t="s">
        <v>247</v>
      </c>
      <c r="C10313" s="218">
        <v>4.4150999999999998</v>
      </c>
    </row>
    <row r="10314" spans="1:3" ht="15" customHeight="1" x14ac:dyDescent="0.25">
      <c r="A10314" s="216">
        <v>45848</v>
      </c>
      <c r="B10314" s="217" t="s">
        <v>247</v>
      </c>
      <c r="C10314" s="218">
        <v>4.4298999999999999</v>
      </c>
    </row>
    <row r="10315" spans="1:3" ht="15" customHeight="1" x14ac:dyDescent="0.25">
      <c r="A10315" s="216">
        <v>45849</v>
      </c>
      <c r="B10315" s="217" t="s">
        <v>247</v>
      </c>
      <c r="C10315" s="218">
        <v>4.4741999999999997</v>
      </c>
    </row>
    <row r="10316" spans="1:3" ht="15" customHeight="1" x14ac:dyDescent="0.25">
      <c r="A10316" s="216">
        <v>45852</v>
      </c>
      <c r="B10316" s="217" t="s">
        <v>247</v>
      </c>
      <c r="C10316" s="218">
        <v>4.4889999999999999</v>
      </c>
    </row>
    <row r="10317" spans="1:3" ht="15" customHeight="1" x14ac:dyDescent="0.25">
      <c r="A10317" s="216">
        <v>45853</v>
      </c>
      <c r="B10317" s="217" t="s">
        <v>247</v>
      </c>
      <c r="C10317" s="218">
        <v>4.5037000000000003</v>
      </c>
    </row>
    <row r="10318" spans="1:3" ht="15" customHeight="1" x14ac:dyDescent="0.25">
      <c r="A10318" s="216">
        <v>45854</v>
      </c>
      <c r="B10318" s="217" t="s">
        <v>247</v>
      </c>
      <c r="C10318" s="218">
        <v>4.5185000000000004</v>
      </c>
    </row>
    <row r="10319" spans="1:3" ht="15" customHeight="1" x14ac:dyDescent="0.25">
      <c r="A10319" s="216">
        <v>45855</v>
      </c>
      <c r="B10319" s="217" t="s">
        <v>247</v>
      </c>
      <c r="C10319" s="218">
        <v>4.5332999999999997</v>
      </c>
    </row>
    <row r="10320" spans="1:3" ht="15" customHeight="1" x14ac:dyDescent="0.25">
      <c r="A10320" s="216">
        <v>45856</v>
      </c>
      <c r="B10320" s="217" t="s">
        <v>247</v>
      </c>
      <c r="C10320" s="218">
        <v>4.5776000000000003</v>
      </c>
    </row>
    <row r="10321" spans="1:3" ht="15" customHeight="1" x14ac:dyDescent="0.25">
      <c r="A10321" s="216">
        <v>45859</v>
      </c>
      <c r="B10321" s="217" t="s">
        <v>247</v>
      </c>
      <c r="C10321" s="218">
        <v>4.5923999999999996</v>
      </c>
    </row>
    <row r="10322" spans="1:3" ht="15" customHeight="1" x14ac:dyDescent="0.25">
      <c r="A10322" s="216">
        <v>45860</v>
      </c>
      <c r="B10322" s="217" t="s">
        <v>247</v>
      </c>
      <c r="C10322" s="218">
        <v>4.6071</v>
      </c>
    </row>
    <row r="10323" spans="1:3" ht="15" customHeight="1" x14ac:dyDescent="0.25">
      <c r="A10323" s="216">
        <v>45861</v>
      </c>
      <c r="B10323" s="217" t="s">
        <v>247</v>
      </c>
      <c r="C10323" s="218">
        <v>4.6219000000000001</v>
      </c>
    </row>
    <row r="10324" spans="1:3" ht="15" customHeight="1" x14ac:dyDescent="0.25">
      <c r="A10324" s="216">
        <v>45862</v>
      </c>
      <c r="B10324" s="217" t="s">
        <v>247</v>
      </c>
      <c r="C10324" s="218">
        <v>4.6367000000000003</v>
      </c>
    </row>
    <row r="10325" spans="1:3" ht="15" customHeight="1" x14ac:dyDescent="0.25">
      <c r="A10325" s="216">
        <v>45863</v>
      </c>
      <c r="B10325" s="217" t="s">
        <v>247</v>
      </c>
      <c r="C10325" s="218">
        <v>4.6810999999999998</v>
      </c>
    </row>
    <row r="10326" spans="1:3" ht="15" customHeight="1" x14ac:dyDescent="0.25">
      <c r="A10326" s="216">
        <v>45866</v>
      </c>
      <c r="B10326" s="217" t="s">
        <v>247</v>
      </c>
      <c r="C10326" s="218">
        <v>4.6959</v>
      </c>
    </row>
    <row r="10327" spans="1:3" ht="15" customHeight="1" x14ac:dyDescent="0.25">
      <c r="A10327" s="216">
        <v>45867</v>
      </c>
      <c r="B10327" s="217" t="s">
        <v>247</v>
      </c>
      <c r="C10327" s="218">
        <v>4.7106000000000003</v>
      </c>
    </row>
    <row r="10328" spans="1:3" ht="15" customHeight="1" x14ac:dyDescent="0.25">
      <c r="A10328" s="216">
        <v>45868</v>
      </c>
      <c r="B10328" s="217" t="s">
        <v>247</v>
      </c>
      <c r="C10328" s="218">
        <v>4.7253999999999996</v>
      </c>
    </row>
    <row r="10329" spans="1:3" ht="15" customHeight="1" x14ac:dyDescent="0.25">
      <c r="A10329" s="216">
        <v>45869</v>
      </c>
      <c r="B10329" s="217" t="s">
        <v>247</v>
      </c>
      <c r="C10329" s="218">
        <v>4.7401999999999997</v>
      </c>
    </row>
    <row r="10330" spans="1:3" ht="15" customHeight="1" x14ac:dyDescent="0.25">
      <c r="A10330" s="216">
        <v>45870</v>
      </c>
      <c r="B10330" s="217" t="s">
        <v>247</v>
      </c>
      <c r="C10330" s="218">
        <v>4.7843999999999998</v>
      </c>
    </row>
    <row r="10331" spans="1:3" ht="15" customHeight="1" x14ac:dyDescent="0.25">
      <c r="A10331" s="216">
        <v>45873</v>
      </c>
      <c r="B10331" s="217" t="s">
        <v>247</v>
      </c>
      <c r="C10331" s="218">
        <v>4.7991000000000001</v>
      </c>
    </row>
    <row r="10332" spans="1:3" ht="15" customHeight="1" x14ac:dyDescent="0.25">
      <c r="A10332" s="216">
        <v>45874</v>
      </c>
      <c r="B10332" s="217" t="s">
        <v>247</v>
      </c>
      <c r="C10332" s="218">
        <v>4.8137999999999996</v>
      </c>
    </row>
    <row r="10333" spans="1:3" ht="15" customHeight="1" x14ac:dyDescent="0.25">
      <c r="A10333" s="216">
        <v>45875</v>
      </c>
      <c r="B10333" s="217" t="s">
        <v>247</v>
      </c>
      <c r="C10333" s="218">
        <v>4.8285</v>
      </c>
    </row>
    <row r="10334" spans="1:3" ht="15" customHeight="1" x14ac:dyDescent="0.25">
      <c r="A10334" s="216">
        <v>45876</v>
      </c>
      <c r="B10334" s="217" t="s">
        <v>247</v>
      </c>
      <c r="C10334" s="218">
        <v>4.8428000000000004</v>
      </c>
    </row>
    <row r="10335" spans="1:3" ht="15" customHeight="1" x14ac:dyDescent="0.25">
      <c r="A10335" s="216">
        <v>45877</v>
      </c>
      <c r="B10335" s="217" t="s">
        <v>247</v>
      </c>
      <c r="C10335" s="218">
        <v>4.8856999999999999</v>
      </c>
    </row>
    <row r="10336" spans="1:3" ht="15" customHeight="1" x14ac:dyDescent="0.25">
      <c r="A10336" s="216">
        <v>45880</v>
      </c>
      <c r="B10336" s="217" t="s">
        <v>247</v>
      </c>
      <c r="C10336" s="218">
        <v>4.9000000000000004</v>
      </c>
    </row>
    <row r="10337" spans="1:3" ht="15" customHeight="1" x14ac:dyDescent="0.25">
      <c r="A10337" s="216">
        <v>45881</v>
      </c>
      <c r="B10337" s="217" t="s">
        <v>247</v>
      </c>
      <c r="C10337" s="218">
        <v>4.9142999999999999</v>
      </c>
    </row>
    <row r="10338" spans="1:3" ht="15" customHeight="1" x14ac:dyDescent="0.25">
      <c r="A10338" s="216">
        <v>45882</v>
      </c>
      <c r="B10338" s="217" t="s">
        <v>247</v>
      </c>
      <c r="C10338" s="218">
        <v>4.9286000000000003</v>
      </c>
    </row>
    <row r="10339" spans="1:3" ht="15" customHeight="1" x14ac:dyDescent="0.25">
      <c r="A10339" s="216">
        <v>45883</v>
      </c>
      <c r="B10339" s="217" t="s">
        <v>247</v>
      </c>
      <c r="C10339" s="218">
        <v>4.9428999999999998</v>
      </c>
    </row>
    <row r="10340" spans="1:3" ht="15" customHeight="1" x14ac:dyDescent="0.25">
      <c r="A10340" s="216">
        <v>45884</v>
      </c>
      <c r="B10340" s="217" t="s">
        <v>247</v>
      </c>
      <c r="C10340" s="218">
        <v>4.9855999999999998</v>
      </c>
    </row>
    <row r="10341" spans="1:3" ht="15" customHeight="1" x14ac:dyDescent="0.25">
      <c r="A10341" s="216">
        <v>45887</v>
      </c>
      <c r="B10341" s="217" t="s">
        <v>247</v>
      </c>
      <c r="C10341" s="218">
        <v>4.9997999999999996</v>
      </c>
    </row>
    <row r="10342" spans="1:3" ht="15" customHeight="1" x14ac:dyDescent="0.25">
      <c r="A10342" s="216">
        <v>45888</v>
      </c>
      <c r="B10342" s="217" t="s">
        <v>247</v>
      </c>
      <c r="C10342" s="218">
        <v>5.0140000000000002</v>
      </c>
    </row>
    <row r="10343" spans="1:3" ht="15" customHeight="1" x14ac:dyDescent="0.25">
      <c r="A10343" s="216">
        <v>45889</v>
      </c>
      <c r="B10343" s="217" t="s">
        <v>247</v>
      </c>
      <c r="C10343" s="218">
        <v>5.0282999999999998</v>
      </c>
    </row>
    <row r="10344" spans="1:3" ht="15" customHeight="1" x14ac:dyDescent="0.25">
      <c r="A10344" s="216">
        <v>45890</v>
      </c>
      <c r="B10344" s="217" t="s">
        <v>247</v>
      </c>
      <c r="C10344" s="218">
        <v>5.0425000000000004</v>
      </c>
    </row>
    <row r="10345" spans="1:3" ht="15" customHeight="1" x14ac:dyDescent="0.25">
      <c r="A10345" s="216">
        <v>45891</v>
      </c>
      <c r="B10345" s="217" t="s">
        <v>247</v>
      </c>
      <c r="C10345" s="218">
        <v>5.0994999999999999</v>
      </c>
    </row>
    <row r="10346" spans="1:3" ht="15" customHeight="1" x14ac:dyDescent="0.25">
      <c r="A10346" s="216">
        <v>45895</v>
      </c>
      <c r="B10346" s="217" t="s">
        <v>247</v>
      </c>
      <c r="C10346" s="218">
        <v>5.1138000000000003</v>
      </c>
    </row>
    <row r="10347" spans="1:3" ht="15" customHeight="1" x14ac:dyDescent="0.25">
      <c r="A10347" s="216">
        <v>45896</v>
      </c>
      <c r="B10347" s="217" t="s">
        <v>247</v>
      </c>
      <c r="C10347" s="218">
        <v>5.1280999999999999</v>
      </c>
    </row>
    <row r="10348" spans="1:3" ht="15" customHeight="1" x14ac:dyDescent="0.25">
      <c r="A10348" s="216">
        <v>45897</v>
      </c>
      <c r="B10348" s="217" t="s">
        <v>247</v>
      </c>
      <c r="C10348" s="218">
        <v>5.1424000000000003</v>
      </c>
    </row>
    <row r="10349" spans="1:3" ht="15" customHeight="1" x14ac:dyDescent="0.25">
      <c r="A10349" s="216">
        <v>45898</v>
      </c>
      <c r="B10349" s="217" t="s">
        <v>247</v>
      </c>
      <c r="C10349" s="218">
        <v>5.1853999999999996</v>
      </c>
    </row>
    <row r="10350" spans="1:3" ht="15" customHeight="1" x14ac:dyDescent="0.25">
      <c r="A10350" s="216">
        <v>45901</v>
      </c>
      <c r="B10350" s="217" t="s">
        <v>247</v>
      </c>
      <c r="C10350" s="218">
        <v>5.1996000000000002</v>
      </c>
    </row>
    <row r="10351" spans="1:3" ht="15" customHeight="1" x14ac:dyDescent="0.25">
      <c r="A10351" s="216">
        <v>45902</v>
      </c>
      <c r="B10351" s="217" t="s">
        <v>247</v>
      </c>
      <c r="C10351" s="218">
        <v>5.2138</v>
      </c>
    </row>
    <row r="10352" spans="1:3" ht="15" customHeight="1" x14ac:dyDescent="0.25">
      <c r="A10352" s="216">
        <v>45903</v>
      </c>
      <c r="B10352" s="217" t="s">
        <v>247</v>
      </c>
      <c r="C10352" s="218">
        <v>5.2281000000000004</v>
      </c>
    </row>
    <row r="10353" spans="1:3" ht="15" customHeight="1" x14ac:dyDescent="0.25">
      <c r="A10353" s="216">
        <v>45904</v>
      </c>
      <c r="B10353" s="217" t="s">
        <v>247</v>
      </c>
      <c r="C10353" s="218">
        <v>5.2423000000000002</v>
      </c>
    </row>
    <row r="10354" spans="1:3" ht="15" customHeight="1" x14ac:dyDescent="0.25">
      <c r="A10354" s="216">
        <v>45905</v>
      </c>
      <c r="B10354" s="217" t="s">
        <v>247</v>
      </c>
      <c r="C10354" s="218">
        <v>5.2850000000000001</v>
      </c>
    </row>
    <row r="10355" spans="1:3" ht="15" customHeight="1" x14ac:dyDescent="0.25">
      <c r="A10355" s="216">
        <v>45908</v>
      </c>
      <c r="B10355" s="217" t="s">
        <v>247</v>
      </c>
      <c r="C10355" s="218">
        <v>5.2991999999999999</v>
      </c>
    </row>
    <row r="10356" spans="1:3" ht="15" customHeight="1" x14ac:dyDescent="0.25">
      <c r="A10356" s="216">
        <v>45909</v>
      </c>
      <c r="B10356" s="217" t="s">
        <v>247</v>
      </c>
      <c r="C10356" s="218">
        <v>5.3133999999999997</v>
      </c>
    </row>
    <row r="10357" spans="1:3" ht="15" customHeight="1" x14ac:dyDescent="0.25">
      <c r="A10357" s="216">
        <v>45910</v>
      </c>
      <c r="B10357" s="217" t="s">
        <v>247</v>
      </c>
      <c r="C10357" s="218">
        <v>5.3276000000000003</v>
      </c>
    </row>
    <row r="10358" spans="1:3" ht="15" customHeight="1" x14ac:dyDescent="0.25">
      <c r="A10358" s="216">
        <v>45911</v>
      </c>
      <c r="B10358" s="217" t="s">
        <v>247</v>
      </c>
      <c r="C10358" s="218">
        <v>5.3418000000000001</v>
      </c>
    </row>
    <row r="10359" spans="1:3" ht="15" customHeight="1" x14ac:dyDescent="0.25">
      <c r="A10359" s="216">
        <v>45912</v>
      </c>
      <c r="B10359" s="217" t="s">
        <v>247</v>
      </c>
      <c r="C10359" s="218">
        <v>5.3844000000000003</v>
      </c>
    </row>
    <row r="10360" spans="1:3" ht="15" customHeight="1" x14ac:dyDescent="0.25">
      <c r="A10360" s="216">
        <v>45915</v>
      </c>
      <c r="B10360" s="217" t="s">
        <v>247</v>
      </c>
      <c r="C10360" s="218">
        <v>5.3986000000000001</v>
      </c>
    </row>
    <row r="10361" spans="1:3" ht="15" customHeight="1" x14ac:dyDescent="0.25">
      <c r="A10361" s="216">
        <v>45916</v>
      </c>
      <c r="B10361" s="217" t="s">
        <v>247</v>
      </c>
      <c r="C10361" s="218">
        <v>5.4127999999999998</v>
      </c>
    </row>
    <row r="10362" spans="1:3" ht="15" customHeight="1" x14ac:dyDescent="0.25">
      <c r="A10362" s="216">
        <v>45917</v>
      </c>
      <c r="B10362" s="217" t="s">
        <v>247</v>
      </c>
      <c r="C10362" s="218">
        <v>5.4269999999999996</v>
      </c>
    </row>
    <row r="10363" spans="1:3" ht="15" customHeight="1" x14ac:dyDescent="0.25">
      <c r="A10363" s="216">
        <v>45918</v>
      </c>
      <c r="B10363" s="217" t="s">
        <v>247</v>
      </c>
      <c r="C10363" s="218">
        <v>5.4412000000000003</v>
      </c>
    </row>
    <row r="10364" spans="1:3" ht="15" customHeight="1" x14ac:dyDescent="0.25">
      <c r="A10364" s="216">
        <v>45919</v>
      </c>
      <c r="B10364" s="217" t="s">
        <v>247</v>
      </c>
      <c r="C10364" s="218">
        <v>5.4839000000000002</v>
      </c>
    </row>
    <row r="10365" spans="1:3" ht="15" customHeight="1" x14ac:dyDescent="0.25">
      <c r="A10365" s="216">
        <v>45922</v>
      </c>
      <c r="B10365" s="217" t="s">
        <v>247</v>
      </c>
      <c r="C10365" s="218">
        <v>5.4981</v>
      </c>
    </row>
    <row r="10366" spans="1:3" ht="15" customHeight="1" x14ac:dyDescent="0.25">
      <c r="A10366" s="216">
        <v>45923</v>
      </c>
      <c r="B10366" s="217" t="s">
        <v>247</v>
      </c>
      <c r="C10366" s="218">
        <v>5.5122999999999998</v>
      </c>
    </row>
    <row r="10367" spans="1:3" ht="15" customHeight="1" x14ac:dyDescent="0.25">
      <c r="A10367" s="216">
        <v>45924</v>
      </c>
      <c r="B10367" s="217" t="s">
        <v>247</v>
      </c>
      <c r="C10367" s="218">
        <v>5.5266000000000002</v>
      </c>
    </row>
    <row r="10368" spans="1:3" ht="15" customHeight="1" x14ac:dyDescent="0.25">
      <c r="A10368" s="216">
        <v>45925</v>
      </c>
      <c r="B10368" s="217" t="s">
        <v>247</v>
      </c>
      <c r="C10368" s="218">
        <v>5.5407999999999999</v>
      </c>
    </row>
    <row r="10369" spans="1:3" ht="15" customHeight="1" x14ac:dyDescent="0.25">
      <c r="A10369" s="216">
        <v>45926</v>
      </c>
      <c r="B10369" s="217" t="s">
        <v>247</v>
      </c>
      <c r="C10369" s="218">
        <v>5.5835999999999997</v>
      </c>
    </row>
    <row r="10370" spans="1:3" ht="15" customHeight="1" x14ac:dyDescent="0.25">
      <c r="A10370" s="216">
        <v>45929</v>
      </c>
      <c r="B10370" s="217" t="s">
        <v>247</v>
      </c>
      <c r="C10370" s="218">
        <v>5.5979000000000001</v>
      </c>
    </row>
    <row r="10371" spans="1:3" ht="15" customHeight="1" x14ac:dyDescent="0.25">
      <c r="A10371" s="216">
        <v>45930</v>
      </c>
      <c r="B10371" s="217" t="s">
        <v>247</v>
      </c>
      <c r="C10371" s="218">
        <v>5.6121999999999996</v>
      </c>
    </row>
    <row r="10372" spans="1:3" ht="15" customHeight="1" x14ac:dyDescent="0.25">
      <c r="A10372" s="216">
        <v>45566</v>
      </c>
      <c r="B10372" s="217" t="s">
        <v>322</v>
      </c>
      <c r="C10372" s="218">
        <v>1.7000000000000001E-2</v>
      </c>
    </row>
    <row r="10373" spans="1:3" ht="15" customHeight="1" x14ac:dyDescent="0.25">
      <c r="A10373" s="216">
        <v>45567</v>
      </c>
      <c r="B10373" s="217" t="s">
        <v>322</v>
      </c>
      <c r="C10373" s="218">
        <v>3.4000000000000002E-2</v>
      </c>
    </row>
    <row r="10374" spans="1:3" ht="15" customHeight="1" x14ac:dyDescent="0.25">
      <c r="A10374" s="216">
        <v>45568</v>
      </c>
      <c r="B10374" s="217" t="s">
        <v>322</v>
      </c>
      <c r="C10374" s="218">
        <v>5.0900000000000001E-2</v>
      </c>
    </row>
    <row r="10375" spans="1:3" ht="15" customHeight="1" x14ac:dyDescent="0.25">
      <c r="A10375" s="216">
        <v>45569</v>
      </c>
      <c r="B10375" s="217" t="s">
        <v>322</v>
      </c>
      <c r="C10375" s="218">
        <v>0.1013</v>
      </c>
    </row>
    <row r="10376" spans="1:3" ht="15" customHeight="1" x14ac:dyDescent="0.25">
      <c r="A10376" s="216">
        <v>45572</v>
      </c>
      <c r="B10376" s="217" t="s">
        <v>322</v>
      </c>
      <c r="C10376" s="218">
        <v>0.1182</v>
      </c>
    </row>
    <row r="10377" spans="1:3" ht="15" customHeight="1" x14ac:dyDescent="0.25">
      <c r="A10377" s="216">
        <v>45573</v>
      </c>
      <c r="B10377" s="217" t="s">
        <v>322</v>
      </c>
      <c r="C10377" s="218">
        <v>0.13500000000000001</v>
      </c>
    </row>
    <row r="10378" spans="1:3" ht="15" customHeight="1" x14ac:dyDescent="0.25">
      <c r="A10378" s="216">
        <v>45574</v>
      </c>
      <c r="B10378" s="217" t="s">
        <v>322</v>
      </c>
      <c r="C10378" s="218">
        <v>0.15190000000000001</v>
      </c>
    </row>
    <row r="10379" spans="1:3" ht="15" customHeight="1" x14ac:dyDescent="0.25">
      <c r="A10379" s="216">
        <v>45575</v>
      </c>
      <c r="B10379" s="217" t="s">
        <v>322</v>
      </c>
      <c r="C10379" s="218">
        <v>0.16869999999999999</v>
      </c>
    </row>
    <row r="10380" spans="1:3" ht="15" customHeight="1" x14ac:dyDescent="0.25">
      <c r="A10380" s="216">
        <v>45576</v>
      </c>
      <c r="B10380" s="217" t="s">
        <v>322</v>
      </c>
      <c r="C10380" s="218">
        <v>0.21909999999999999</v>
      </c>
    </row>
    <row r="10381" spans="1:3" ht="15" customHeight="1" x14ac:dyDescent="0.25">
      <c r="A10381" s="216">
        <v>45579</v>
      </c>
      <c r="B10381" s="217" t="s">
        <v>322</v>
      </c>
      <c r="C10381" s="218">
        <v>0.2359</v>
      </c>
    </row>
    <row r="10382" spans="1:3" ht="15" customHeight="1" x14ac:dyDescent="0.25">
      <c r="A10382" s="216">
        <v>45580</v>
      </c>
      <c r="B10382" s="217" t="s">
        <v>322</v>
      </c>
      <c r="C10382" s="218">
        <v>0.25269999999999998</v>
      </c>
    </row>
    <row r="10383" spans="1:3" ht="15" customHeight="1" x14ac:dyDescent="0.25">
      <c r="A10383" s="216">
        <v>45581</v>
      </c>
      <c r="B10383" s="217" t="s">
        <v>322</v>
      </c>
      <c r="C10383" s="218">
        <v>0.26950000000000002</v>
      </c>
    </row>
    <row r="10384" spans="1:3" ht="15" customHeight="1" x14ac:dyDescent="0.25">
      <c r="A10384" s="216">
        <v>45582</v>
      </c>
      <c r="B10384" s="217" t="s">
        <v>322</v>
      </c>
      <c r="C10384" s="218">
        <v>0.2863</v>
      </c>
    </row>
    <row r="10385" spans="1:3" ht="15" customHeight="1" x14ac:dyDescent="0.25">
      <c r="A10385" s="216">
        <v>45583</v>
      </c>
      <c r="B10385" s="217" t="s">
        <v>322</v>
      </c>
      <c r="C10385" s="218">
        <v>0.33660000000000001</v>
      </c>
    </row>
    <row r="10386" spans="1:3" ht="15" customHeight="1" x14ac:dyDescent="0.25">
      <c r="A10386" s="216">
        <v>45586</v>
      </c>
      <c r="B10386" s="217" t="s">
        <v>322</v>
      </c>
      <c r="C10386" s="218">
        <v>0.3533</v>
      </c>
    </row>
    <row r="10387" spans="1:3" ht="15" customHeight="1" x14ac:dyDescent="0.25">
      <c r="A10387" s="216">
        <v>45587</v>
      </c>
      <c r="B10387" s="217" t="s">
        <v>322</v>
      </c>
      <c r="C10387" s="218">
        <v>0.37009999999999998</v>
      </c>
    </row>
    <row r="10388" spans="1:3" ht="15" customHeight="1" x14ac:dyDescent="0.25">
      <c r="A10388" s="216">
        <v>45588</v>
      </c>
      <c r="B10388" s="217" t="s">
        <v>322</v>
      </c>
      <c r="C10388" s="218">
        <v>0.38690000000000002</v>
      </c>
    </row>
    <row r="10389" spans="1:3" ht="15" customHeight="1" x14ac:dyDescent="0.25">
      <c r="A10389" s="216">
        <v>45589</v>
      </c>
      <c r="B10389" s="217" t="s">
        <v>322</v>
      </c>
      <c r="C10389" s="218">
        <v>0.40360000000000001</v>
      </c>
    </row>
    <row r="10390" spans="1:3" ht="15" customHeight="1" x14ac:dyDescent="0.25">
      <c r="A10390" s="216">
        <v>45590</v>
      </c>
      <c r="B10390" s="217" t="s">
        <v>322</v>
      </c>
      <c r="C10390" s="218">
        <v>0.45369999999999999</v>
      </c>
    </row>
    <row r="10391" spans="1:3" ht="15" customHeight="1" x14ac:dyDescent="0.25">
      <c r="A10391" s="216">
        <v>45593</v>
      </c>
      <c r="B10391" s="217" t="s">
        <v>322</v>
      </c>
      <c r="C10391" s="218">
        <v>0.47039999999999998</v>
      </c>
    </row>
    <row r="10392" spans="1:3" ht="15" customHeight="1" x14ac:dyDescent="0.25">
      <c r="A10392" s="216">
        <v>45594</v>
      </c>
      <c r="B10392" s="217" t="s">
        <v>322</v>
      </c>
      <c r="C10392" s="218">
        <v>0.48709999999999998</v>
      </c>
    </row>
    <row r="10393" spans="1:3" ht="15" customHeight="1" x14ac:dyDescent="0.25">
      <c r="A10393" s="216">
        <v>45595</v>
      </c>
      <c r="B10393" s="217" t="s">
        <v>322</v>
      </c>
      <c r="C10393" s="218">
        <v>0.50380000000000003</v>
      </c>
    </row>
    <row r="10394" spans="1:3" ht="15" customHeight="1" x14ac:dyDescent="0.25">
      <c r="A10394" s="216">
        <v>45596</v>
      </c>
      <c r="B10394" s="217" t="s">
        <v>322</v>
      </c>
      <c r="C10394" s="218">
        <v>0.52049999999999996</v>
      </c>
    </row>
    <row r="10395" spans="1:3" ht="15" customHeight="1" x14ac:dyDescent="0.25">
      <c r="A10395" s="216">
        <v>45597</v>
      </c>
      <c r="B10395" s="217" t="s">
        <v>322</v>
      </c>
      <c r="C10395" s="218">
        <v>0.57050000000000001</v>
      </c>
    </row>
    <row r="10396" spans="1:3" ht="15" customHeight="1" x14ac:dyDescent="0.25">
      <c r="A10396" s="216">
        <v>45600</v>
      </c>
      <c r="B10396" s="217" t="s">
        <v>322</v>
      </c>
      <c r="C10396" s="218">
        <v>0.58709999999999996</v>
      </c>
    </row>
    <row r="10397" spans="1:3" ht="15" customHeight="1" x14ac:dyDescent="0.25">
      <c r="A10397" s="216">
        <v>45601</v>
      </c>
      <c r="B10397" s="217" t="s">
        <v>322</v>
      </c>
      <c r="C10397" s="218">
        <v>0.60370000000000001</v>
      </c>
    </row>
    <row r="10398" spans="1:3" ht="15" customHeight="1" x14ac:dyDescent="0.25">
      <c r="A10398" s="216">
        <v>45602</v>
      </c>
      <c r="B10398" s="217" t="s">
        <v>322</v>
      </c>
      <c r="C10398" s="218">
        <v>0.62029999999999996</v>
      </c>
    </row>
    <row r="10399" spans="1:3" ht="15" customHeight="1" x14ac:dyDescent="0.25">
      <c r="A10399" s="216">
        <v>45603</v>
      </c>
      <c r="B10399" s="217" t="s">
        <v>322</v>
      </c>
      <c r="C10399" s="218">
        <v>0.63680000000000003</v>
      </c>
    </row>
    <row r="10400" spans="1:3" ht="15" customHeight="1" x14ac:dyDescent="0.25">
      <c r="A10400" s="216">
        <v>45604</v>
      </c>
      <c r="B10400" s="217" t="s">
        <v>322</v>
      </c>
      <c r="C10400" s="218">
        <v>0.68569999999999998</v>
      </c>
    </row>
    <row r="10401" spans="1:3" ht="15" customHeight="1" x14ac:dyDescent="0.25">
      <c r="A10401" s="216">
        <v>45607</v>
      </c>
      <c r="B10401" s="217" t="s">
        <v>322</v>
      </c>
      <c r="C10401" s="218">
        <v>0.70199999999999996</v>
      </c>
    </row>
    <row r="10402" spans="1:3" ht="15" customHeight="1" x14ac:dyDescent="0.25">
      <c r="A10402" s="216">
        <v>45608</v>
      </c>
      <c r="B10402" s="217" t="s">
        <v>322</v>
      </c>
      <c r="C10402" s="218">
        <v>0.71819999999999995</v>
      </c>
    </row>
    <row r="10403" spans="1:3" ht="15" customHeight="1" x14ac:dyDescent="0.25">
      <c r="A10403" s="216">
        <v>45609</v>
      </c>
      <c r="B10403" s="217" t="s">
        <v>322</v>
      </c>
      <c r="C10403" s="218">
        <v>0.73429999999999995</v>
      </c>
    </row>
    <row r="10404" spans="1:3" ht="15" customHeight="1" x14ac:dyDescent="0.25">
      <c r="A10404" s="216">
        <v>45610</v>
      </c>
      <c r="B10404" s="217" t="s">
        <v>322</v>
      </c>
      <c r="C10404" s="218">
        <v>0.75049999999999994</v>
      </c>
    </row>
    <row r="10405" spans="1:3" ht="15" customHeight="1" x14ac:dyDescent="0.25">
      <c r="A10405" s="216">
        <v>45611</v>
      </c>
      <c r="B10405" s="217" t="s">
        <v>322</v>
      </c>
      <c r="C10405" s="218">
        <v>0.79879999999999995</v>
      </c>
    </row>
    <row r="10406" spans="1:3" ht="15" customHeight="1" x14ac:dyDescent="0.25">
      <c r="A10406" s="216">
        <v>45614</v>
      </c>
      <c r="B10406" s="217" t="s">
        <v>322</v>
      </c>
      <c r="C10406" s="218">
        <v>0.81489999999999996</v>
      </c>
    </row>
    <row r="10407" spans="1:3" ht="15" customHeight="1" x14ac:dyDescent="0.25">
      <c r="A10407" s="216">
        <v>45615</v>
      </c>
      <c r="B10407" s="217" t="s">
        <v>322</v>
      </c>
      <c r="C10407" s="218">
        <v>0.83099999999999996</v>
      </c>
    </row>
    <row r="10408" spans="1:3" ht="15" customHeight="1" x14ac:dyDescent="0.25">
      <c r="A10408" s="216">
        <v>45616</v>
      </c>
      <c r="B10408" s="217" t="s">
        <v>322</v>
      </c>
      <c r="C10408" s="218">
        <v>0.84699999999999998</v>
      </c>
    </row>
    <row r="10409" spans="1:3" ht="15" customHeight="1" x14ac:dyDescent="0.25">
      <c r="A10409" s="216">
        <v>45617</v>
      </c>
      <c r="B10409" s="217" t="s">
        <v>322</v>
      </c>
      <c r="C10409" s="218">
        <v>0.86309999999999998</v>
      </c>
    </row>
    <row r="10410" spans="1:3" ht="15" customHeight="1" x14ac:dyDescent="0.25">
      <c r="A10410" s="216">
        <v>45618</v>
      </c>
      <c r="B10410" s="217" t="s">
        <v>322</v>
      </c>
      <c r="C10410" s="218">
        <v>0.91139999999999999</v>
      </c>
    </row>
    <row r="10411" spans="1:3" ht="15" customHeight="1" x14ac:dyDescent="0.25">
      <c r="A10411" s="216">
        <v>45621</v>
      </c>
      <c r="B10411" s="217" t="s">
        <v>322</v>
      </c>
      <c r="C10411" s="218">
        <v>0.92749999999999999</v>
      </c>
    </row>
    <row r="10412" spans="1:3" ht="15" customHeight="1" x14ac:dyDescent="0.25">
      <c r="A10412" s="216">
        <v>45622</v>
      </c>
      <c r="B10412" s="217" t="s">
        <v>322</v>
      </c>
      <c r="C10412" s="218">
        <v>0.94359999999999999</v>
      </c>
    </row>
    <row r="10413" spans="1:3" ht="15" customHeight="1" x14ac:dyDescent="0.25">
      <c r="A10413" s="216">
        <v>45623</v>
      </c>
      <c r="B10413" s="217" t="s">
        <v>322</v>
      </c>
      <c r="C10413" s="218">
        <v>0.9597</v>
      </c>
    </row>
    <row r="10414" spans="1:3" ht="15" customHeight="1" x14ac:dyDescent="0.25">
      <c r="A10414" s="216">
        <v>45624</v>
      </c>
      <c r="B10414" s="217" t="s">
        <v>322</v>
      </c>
      <c r="C10414" s="218">
        <v>0.9758</v>
      </c>
    </row>
    <row r="10415" spans="1:3" ht="15" customHeight="1" x14ac:dyDescent="0.25">
      <c r="A10415" s="216">
        <v>45625</v>
      </c>
      <c r="B10415" s="217" t="s">
        <v>322</v>
      </c>
      <c r="C10415" s="218">
        <v>1.0241</v>
      </c>
    </row>
    <row r="10416" spans="1:3" ht="15" customHeight="1" x14ac:dyDescent="0.25">
      <c r="A10416" s="216">
        <v>45628</v>
      </c>
      <c r="B10416" s="217" t="s">
        <v>322</v>
      </c>
      <c r="C10416" s="218">
        <v>1.0401</v>
      </c>
    </row>
    <row r="10417" spans="1:3" ht="15" customHeight="1" x14ac:dyDescent="0.25">
      <c r="A10417" s="216">
        <v>45629</v>
      </c>
      <c r="B10417" s="217" t="s">
        <v>322</v>
      </c>
      <c r="C10417" s="218">
        <v>1.0562</v>
      </c>
    </row>
    <row r="10418" spans="1:3" ht="15" customHeight="1" x14ac:dyDescent="0.25">
      <c r="A10418" s="216">
        <v>45630</v>
      </c>
      <c r="B10418" s="217" t="s">
        <v>322</v>
      </c>
      <c r="C10418" s="218">
        <v>1.0722</v>
      </c>
    </row>
    <row r="10419" spans="1:3" ht="15" customHeight="1" x14ac:dyDescent="0.25">
      <c r="A10419" s="216">
        <v>45631</v>
      </c>
      <c r="B10419" s="217" t="s">
        <v>322</v>
      </c>
      <c r="C10419" s="218">
        <v>1.0883</v>
      </c>
    </row>
    <row r="10420" spans="1:3" ht="15" customHeight="1" x14ac:dyDescent="0.25">
      <c r="A10420" s="216">
        <v>45632</v>
      </c>
      <c r="B10420" s="217" t="s">
        <v>322</v>
      </c>
      <c r="C10420" s="218">
        <v>1.1364000000000001</v>
      </c>
    </row>
    <row r="10421" spans="1:3" ht="15" customHeight="1" x14ac:dyDescent="0.25">
      <c r="A10421" s="216">
        <v>45635</v>
      </c>
      <c r="B10421" s="217" t="s">
        <v>322</v>
      </c>
      <c r="C10421" s="218">
        <v>1.1524000000000001</v>
      </c>
    </row>
    <row r="10422" spans="1:3" ht="15" customHeight="1" x14ac:dyDescent="0.25">
      <c r="A10422" s="216">
        <v>45636</v>
      </c>
      <c r="B10422" s="217" t="s">
        <v>322</v>
      </c>
      <c r="C10422" s="218">
        <v>1.1684000000000001</v>
      </c>
    </row>
    <row r="10423" spans="1:3" ht="15" customHeight="1" x14ac:dyDescent="0.25">
      <c r="A10423" s="216">
        <v>45637</v>
      </c>
      <c r="B10423" s="217" t="s">
        <v>322</v>
      </c>
      <c r="C10423" s="218">
        <v>1.1845000000000001</v>
      </c>
    </row>
    <row r="10424" spans="1:3" ht="15" customHeight="1" x14ac:dyDescent="0.25">
      <c r="A10424" s="216">
        <v>45638</v>
      </c>
      <c r="B10424" s="217" t="s">
        <v>322</v>
      </c>
      <c r="C10424" s="218">
        <v>1.2004999999999999</v>
      </c>
    </row>
    <row r="10425" spans="1:3" ht="15" customHeight="1" x14ac:dyDescent="0.25">
      <c r="A10425" s="216">
        <v>45639</v>
      </c>
      <c r="B10425" s="217" t="s">
        <v>322</v>
      </c>
      <c r="C10425" s="218">
        <v>1.2484999999999999</v>
      </c>
    </row>
    <row r="10426" spans="1:3" ht="15" customHeight="1" x14ac:dyDescent="0.25">
      <c r="A10426" s="216">
        <v>45642</v>
      </c>
      <c r="B10426" s="217" t="s">
        <v>322</v>
      </c>
      <c r="C10426" s="218">
        <v>1.2645</v>
      </c>
    </row>
    <row r="10427" spans="1:3" ht="15" customHeight="1" x14ac:dyDescent="0.25">
      <c r="A10427" s="216">
        <v>45643</v>
      </c>
      <c r="B10427" s="217" t="s">
        <v>322</v>
      </c>
      <c r="C10427" s="218">
        <v>1.2805</v>
      </c>
    </row>
    <row r="10428" spans="1:3" ht="15" customHeight="1" x14ac:dyDescent="0.25">
      <c r="A10428" s="216">
        <v>45644</v>
      </c>
      <c r="B10428" s="217" t="s">
        <v>322</v>
      </c>
      <c r="C10428" s="218">
        <v>1.2965</v>
      </c>
    </row>
    <row r="10429" spans="1:3" ht="15" customHeight="1" x14ac:dyDescent="0.25">
      <c r="A10429" s="216">
        <v>45645</v>
      </c>
      <c r="B10429" s="217" t="s">
        <v>322</v>
      </c>
      <c r="C10429" s="218">
        <v>1.3123</v>
      </c>
    </row>
    <row r="10430" spans="1:3" ht="15" customHeight="1" x14ac:dyDescent="0.25">
      <c r="A10430" s="216">
        <v>45646</v>
      </c>
      <c r="B10430" s="217" t="s">
        <v>322</v>
      </c>
      <c r="C10430" s="218">
        <v>1.3593999999999999</v>
      </c>
    </row>
    <row r="10431" spans="1:3" ht="15" customHeight="1" x14ac:dyDescent="0.25">
      <c r="A10431" s="216">
        <v>45649</v>
      </c>
      <c r="B10431" s="217" t="s">
        <v>322</v>
      </c>
      <c r="C10431" s="218">
        <v>1.3749</v>
      </c>
    </row>
    <row r="10432" spans="1:3" ht="15" customHeight="1" x14ac:dyDescent="0.25">
      <c r="A10432" s="216">
        <v>45650</v>
      </c>
      <c r="B10432" s="217" t="s">
        <v>322</v>
      </c>
      <c r="C10432" s="218">
        <v>1.3906000000000001</v>
      </c>
    </row>
    <row r="10433" spans="1:3" ht="15" customHeight="1" x14ac:dyDescent="0.25">
      <c r="A10433" s="216">
        <v>45651</v>
      </c>
      <c r="B10433" s="217" t="s">
        <v>322</v>
      </c>
      <c r="C10433" s="218">
        <v>1.4061999999999999</v>
      </c>
    </row>
    <row r="10434" spans="1:3" ht="15" customHeight="1" x14ac:dyDescent="0.25">
      <c r="A10434" s="216">
        <v>45652</v>
      </c>
      <c r="B10434" s="217" t="s">
        <v>322</v>
      </c>
      <c r="C10434" s="218">
        <v>1.4219999999999999</v>
      </c>
    </row>
    <row r="10435" spans="1:3" ht="15" customHeight="1" x14ac:dyDescent="0.25">
      <c r="A10435" s="216">
        <v>45653</v>
      </c>
      <c r="B10435" s="217" t="s">
        <v>322</v>
      </c>
      <c r="C10435" s="218">
        <v>1.4693000000000001</v>
      </c>
    </row>
    <row r="10436" spans="1:3" ht="15" customHeight="1" x14ac:dyDescent="0.25">
      <c r="A10436" s="216">
        <v>45656</v>
      </c>
      <c r="B10436" s="217" t="s">
        <v>322</v>
      </c>
      <c r="C10436" s="218">
        <v>1.4850000000000001</v>
      </c>
    </row>
    <row r="10437" spans="1:3" ht="15" customHeight="1" x14ac:dyDescent="0.25">
      <c r="A10437" s="216">
        <v>45657</v>
      </c>
      <c r="B10437" s="217" t="s">
        <v>322</v>
      </c>
      <c r="C10437" s="218">
        <v>1.5007999999999999</v>
      </c>
    </row>
    <row r="10438" spans="1:3" ht="15" customHeight="1" x14ac:dyDescent="0.25">
      <c r="A10438" s="216">
        <v>45659</v>
      </c>
      <c r="B10438" s="217" t="s">
        <v>322</v>
      </c>
      <c r="C10438" s="218">
        <v>1.5318000000000001</v>
      </c>
    </row>
    <row r="10439" spans="1:3" ht="15" customHeight="1" x14ac:dyDescent="0.25">
      <c r="A10439" s="216">
        <v>45660</v>
      </c>
      <c r="B10439" s="217" t="s">
        <v>322</v>
      </c>
      <c r="C10439" s="218">
        <v>1.5783</v>
      </c>
    </row>
    <row r="10440" spans="1:3" ht="15" customHeight="1" x14ac:dyDescent="0.25">
      <c r="A10440" s="216">
        <v>45663</v>
      </c>
      <c r="B10440" s="217" t="s">
        <v>322</v>
      </c>
      <c r="C10440" s="218">
        <v>1.5936999999999999</v>
      </c>
    </row>
    <row r="10441" spans="1:3" ht="15" customHeight="1" x14ac:dyDescent="0.25">
      <c r="A10441" s="216">
        <v>45664</v>
      </c>
      <c r="B10441" s="217" t="s">
        <v>322</v>
      </c>
      <c r="C10441" s="218">
        <v>1.6091</v>
      </c>
    </row>
    <row r="10442" spans="1:3" ht="15" customHeight="1" x14ac:dyDescent="0.25">
      <c r="A10442" s="216">
        <v>45665</v>
      </c>
      <c r="B10442" s="217" t="s">
        <v>322</v>
      </c>
      <c r="C10442" s="218">
        <v>1.6245000000000001</v>
      </c>
    </row>
    <row r="10443" spans="1:3" ht="15" customHeight="1" x14ac:dyDescent="0.25">
      <c r="A10443" s="216">
        <v>45666</v>
      </c>
      <c r="B10443" s="217" t="s">
        <v>322</v>
      </c>
      <c r="C10443" s="218">
        <v>1.6398999999999999</v>
      </c>
    </row>
    <row r="10444" spans="1:3" ht="15" customHeight="1" x14ac:dyDescent="0.25">
      <c r="A10444" s="216">
        <v>45667</v>
      </c>
      <c r="B10444" s="217" t="s">
        <v>322</v>
      </c>
      <c r="C10444" s="218">
        <v>1.6860999999999999</v>
      </c>
    </row>
    <row r="10445" spans="1:3" ht="15" customHeight="1" x14ac:dyDescent="0.25">
      <c r="A10445" s="216">
        <v>45670</v>
      </c>
      <c r="B10445" s="217" t="s">
        <v>322</v>
      </c>
      <c r="C10445" s="218">
        <v>1.7016</v>
      </c>
    </row>
    <row r="10446" spans="1:3" ht="15" customHeight="1" x14ac:dyDescent="0.25">
      <c r="A10446" s="216">
        <v>45671</v>
      </c>
      <c r="B10446" s="217" t="s">
        <v>322</v>
      </c>
      <c r="C10446" s="218">
        <v>1.7169000000000001</v>
      </c>
    </row>
    <row r="10447" spans="1:3" ht="15" customHeight="1" x14ac:dyDescent="0.25">
      <c r="A10447" s="216">
        <v>45672</v>
      </c>
      <c r="B10447" s="217" t="s">
        <v>322</v>
      </c>
      <c r="C10447" s="218">
        <v>1.7322</v>
      </c>
    </row>
    <row r="10448" spans="1:3" ht="15" customHeight="1" x14ac:dyDescent="0.25">
      <c r="A10448" s="216">
        <v>45673</v>
      </c>
      <c r="B10448" s="217" t="s">
        <v>322</v>
      </c>
      <c r="C10448" s="218">
        <v>1.7476</v>
      </c>
    </row>
    <row r="10449" spans="1:3" ht="15" customHeight="1" x14ac:dyDescent="0.25">
      <c r="A10449" s="216">
        <v>45674</v>
      </c>
      <c r="B10449" s="217" t="s">
        <v>322</v>
      </c>
      <c r="C10449" s="218">
        <v>1.8089999999999999</v>
      </c>
    </row>
    <row r="10450" spans="1:3" ht="15" customHeight="1" x14ac:dyDescent="0.25">
      <c r="A10450" s="216">
        <v>45678</v>
      </c>
      <c r="B10450" s="217" t="s">
        <v>322</v>
      </c>
      <c r="C10450" s="218">
        <v>1.8244</v>
      </c>
    </row>
    <row r="10451" spans="1:3" ht="15" customHeight="1" x14ac:dyDescent="0.25">
      <c r="A10451" s="216">
        <v>45679</v>
      </c>
      <c r="B10451" s="217" t="s">
        <v>322</v>
      </c>
      <c r="C10451" s="218">
        <v>1.8396999999999999</v>
      </c>
    </row>
    <row r="10452" spans="1:3" ht="15" customHeight="1" x14ac:dyDescent="0.25">
      <c r="A10452" s="216">
        <v>45680</v>
      </c>
      <c r="B10452" s="217" t="s">
        <v>322</v>
      </c>
      <c r="C10452" s="218">
        <v>1.855</v>
      </c>
    </row>
    <row r="10453" spans="1:3" ht="15" customHeight="1" x14ac:dyDescent="0.25">
      <c r="A10453" s="216">
        <v>45681</v>
      </c>
      <c r="B10453" s="217" t="s">
        <v>322</v>
      </c>
      <c r="C10453" s="218">
        <v>1.9011</v>
      </c>
    </row>
    <row r="10454" spans="1:3" ht="15" customHeight="1" x14ac:dyDescent="0.25">
      <c r="A10454" s="216">
        <v>45684</v>
      </c>
      <c r="B10454" s="217" t="s">
        <v>322</v>
      </c>
      <c r="C10454" s="218">
        <v>1.9165000000000001</v>
      </c>
    </row>
    <row r="10455" spans="1:3" ht="15" customHeight="1" x14ac:dyDescent="0.25">
      <c r="A10455" s="216">
        <v>45685</v>
      </c>
      <c r="B10455" s="217" t="s">
        <v>322</v>
      </c>
      <c r="C10455" s="218">
        <v>1.9319</v>
      </c>
    </row>
    <row r="10456" spans="1:3" ht="15" customHeight="1" x14ac:dyDescent="0.25">
      <c r="A10456" s="216">
        <v>45686</v>
      </c>
      <c r="B10456" s="217" t="s">
        <v>322</v>
      </c>
      <c r="C10456" s="218">
        <v>1.9474</v>
      </c>
    </row>
    <row r="10457" spans="1:3" ht="15" customHeight="1" x14ac:dyDescent="0.25">
      <c r="A10457" s="216">
        <v>45687</v>
      </c>
      <c r="B10457" s="217" t="s">
        <v>322</v>
      </c>
      <c r="C10457" s="218">
        <v>1.9628000000000001</v>
      </c>
    </row>
    <row r="10458" spans="1:3" ht="15" customHeight="1" x14ac:dyDescent="0.25">
      <c r="A10458" s="216">
        <v>45688</v>
      </c>
      <c r="B10458" s="217" t="s">
        <v>322</v>
      </c>
      <c r="C10458" s="218">
        <v>2.0089999999999999</v>
      </c>
    </row>
    <row r="10459" spans="1:3" ht="15" customHeight="1" x14ac:dyDescent="0.25">
      <c r="A10459" s="216">
        <v>45691</v>
      </c>
      <c r="B10459" s="217" t="s">
        <v>322</v>
      </c>
      <c r="C10459" s="218">
        <v>2.0244</v>
      </c>
    </row>
    <row r="10460" spans="1:3" ht="15" customHeight="1" x14ac:dyDescent="0.25">
      <c r="A10460" s="216">
        <v>45692</v>
      </c>
      <c r="B10460" s="217" t="s">
        <v>322</v>
      </c>
      <c r="C10460" s="218">
        <v>2.0398000000000001</v>
      </c>
    </row>
    <row r="10461" spans="1:3" ht="15" customHeight="1" x14ac:dyDescent="0.25">
      <c r="A10461" s="216">
        <v>45693</v>
      </c>
      <c r="B10461" s="217" t="s">
        <v>322</v>
      </c>
      <c r="C10461" s="218">
        <v>2.0550999999999999</v>
      </c>
    </row>
    <row r="10462" spans="1:3" ht="15" customHeight="1" x14ac:dyDescent="0.25">
      <c r="A10462" s="216">
        <v>45694</v>
      </c>
      <c r="B10462" s="217" t="s">
        <v>322</v>
      </c>
      <c r="C10462" s="218">
        <v>2.0705</v>
      </c>
    </row>
    <row r="10463" spans="1:3" ht="15" customHeight="1" x14ac:dyDescent="0.25">
      <c r="A10463" s="216">
        <v>45695</v>
      </c>
      <c r="B10463" s="217" t="s">
        <v>322</v>
      </c>
      <c r="C10463" s="218">
        <v>2.1166</v>
      </c>
    </row>
    <row r="10464" spans="1:3" ht="15" customHeight="1" x14ac:dyDescent="0.25">
      <c r="A10464" s="216">
        <v>45698</v>
      </c>
      <c r="B10464" s="217" t="s">
        <v>322</v>
      </c>
      <c r="C10464" s="218">
        <v>2.1320000000000001</v>
      </c>
    </row>
    <row r="10465" spans="1:3" ht="15" customHeight="1" x14ac:dyDescent="0.25">
      <c r="A10465" s="216">
        <v>45699</v>
      </c>
      <c r="B10465" s="217" t="s">
        <v>322</v>
      </c>
      <c r="C10465" s="218">
        <v>2.1473</v>
      </c>
    </row>
    <row r="10466" spans="1:3" ht="15" customHeight="1" x14ac:dyDescent="0.25">
      <c r="A10466" s="216">
        <v>45700</v>
      </c>
      <c r="B10466" s="217" t="s">
        <v>322</v>
      </c>
      <c r="C10466" s="218">
        <v>2.1627000000000001</v>
      </c>
    </row>
    <row r="10467" spans="1:3" ht="15" customHeight="1" x14ac:dyDescent="0.25">
      <c r="A10467" s="216">
        <v>45701</v>
      </c>
      <c r="B10467" s="217" t="s">
        <v>322</v>
      </c>
      <c r="C10467" s="218">
        <v>2.1781000000000001</v>
      </c>
    </row>
    <row r="10468" spans="1:3" ht="15" customHeight="1" x14ac:dyDescent="0.25">
      <c r="A10468" s="216">
        <v>45702</v>
      </c>
      <c r="B10468" s="217" t="s">
        <v>322</v>
      </c>
      <c r="C10468" s="218">
        <v>2.2393999999999998</v>
      </c>
    </row>
    <row r="10469" spans="1:3" ht="15" customHeight="1" x14ac:dyDescent="0.25">
      <c r="A10469" s="216">
        <v>45706</v>
      </c>
      <c r="B10469" s="217" t="s">
        <v>322</v>
      </c>
      <c r="C10469" s="218">
        <v>2.2547999999999999</v>
      </c>
    </row>
    <row r="10470" spans="1:3" ht="15" customHeight="1" x14ac:dyDescent="0.25">
      <c r="A10470" s="216">
        <v>45707</v>
      </c>
      <c r="B10470" s="217" t="s">
        <v>322</v>
      </c>
      <c r="C10470" s="218">
        <v>2.2700999999999998</v>
      </c>
    </row>
    <row r="10471" spans="1:3" ht="15" customHeight="1" x14ac:dyDescent="0.25">
      <c r="A10471" s="216">
        <v>45708</v>
      </c>
      <c r="B10471" s="217" t="s">
        <v>322</v>
      </c>
      <c r="C10471" s="218">
        <v>2.2854999999999999</v>
      </c>
    </row>
    <row r="10472" spans="1:3" ht="15" customHeight="1" x14ac:dyDescent="0.25">
      <c r="A10472" s="216">
        <v>45709</v>
      </c>
      <c r="B10472" s="217" t="s">
        <v>322</v>
      </c>
      <c r="C10472" s="218">
        <v>2.3315000000000001</v>
      </c>
    </row>
    <row r="10473" spans="1:3" ht="15" customHeight="1" x14ac:dyDescent="0.25">
      <c r="A10473" s="216">
        <v>45712</v>
      </c>
      <c r="B10473" s="217" t="s">
        <v>322</v>
      </c>
      <c r="C10473" s="218">
        <v>2.3468</v>
      </c>
    </row>
    <row r="10474" spans="1:3" ht="15" customHeight="1" x14ac:dyDescent="0.25">
      <c r="A10474" s="216">
        <v>45713</v>
      </c>
      <c r="B10474" s="217" t="s">
        <v>322</v>
      </c>
      <c r="C10474" s="218">
        <v>2.3622000000000001</v>
      </c>
    </row>
    <row r="10475" spans="1:3" ht="15" customHeight="1" x14ac:dyDescent="0.25">
      <c r="A10475" s="216">
        <v>45714</v>
      </c>
      <c r="B10475" s="217" t="s">
        <v>322</v>
      </c>
      <c r="C10475" s="218">
        <v>2.3774999999999999</v>
      </c>
    </row>
    <row r="10476" spans="1:3" ht="15" customHeight="1" x14ac:dyDescent="0.25">
      <c r="A10476" s="216">
        <v>45715</v>
      </c>
      <c r="B10476" s="217" t="s">
        <v>322</v>
      </c>
      <c r="C10476" s="218">
        <v>2.3929</v>
      </c>
    </row>
    <row r="10477" spans="1:3" ht="15" customHeight="1" x14ac:dyDescent="0.25">
      <c r="A10477" s="216">
        <v>45716</v>
      </c>
      <c r="B10477" s="217" t="s">
        <v>322</v>
      </c>
      <c r="C10477" s="218">
        <v>2.4388999999999998</v>
      </c>
    </row>
    <row r="10478" spans="1:3" ht="15" customHeight="1" x14ac:dyDescent="0.25">
      <c r="A10478" s="216">
        <v>45719</v>
      </c>
      <c r="B10478" s="217" t="s">
        <v>322</v>
      </c>
      <c r="C10478" s="218">
        <v>2.4542999999999999</v>
      </c>
    </row>
    <row r="10479" spans="1:3" ht="15" customHeight="1" x14ac:dyDescent="0.25">
      <c r="A10479" s="216">
        <v>45720</v>
      </c>
      <c r="B10479" s="217" t="s">
        <v>322</v>
      </c>
      <c r="C10479" s="218">
        <v>2.4695999999999998</v>
      </c>
    </row>
    <row r="10480" spans="1:3" ht="15" customHeight="1" x14ac:dyDescent="0.25">
      <c r="A10480" s="216">
        <v>45721</v>
      </c>
      <c r="B10480" s="217" t="s">
        <v>322</v>
      </c>
      <c r="C10480" s="218">
        <v>2.4849000000000001</v>
      </c>
    </row>
    <row r="10481" spans="1:3" ht="15" customHeight="1" x14ac:dyDescent="0.25">
      <c r="A10481" s="216">
        <v>45722</v>
      </c>
      <c r="B10481" s="217" t="s">
        <v>322</v>
      </c>
      <c r="C10481" s="218">
        <v>2.5002</v>
      </c>
    </row>
    <row r="10482" spans="1:3" ht="15" customHeight="1" x14ac:dyDescent="0.25">
      <c r="A10482" s="216">
        <v>45723</v>
      </c>
      <c r="B10482" s="217" t="s">
        <v>322</v>
      </c>
      <c r="C10482" s="218">
        <v>2.5459999999999998</v>
      </c>
    </row>
    <row r="10483" spans="1:3" ht="15" customHeight="1" x14ac:dyDescent="0.25">
      <c r="A10483" s="216">
        <v>45726</v>
      </c>
      <c r="B10483" s="217" t="s">
        <v>322</v>
      </c>
      <c r="C10483" s="218">
        <v>2.5613000000000001</v>
      </c>
    </row>
    <row r="10484" spans="1:3" ht="15" customHeight="1" x14ac:dyDescent="0.25">
      <c r="A10484" s="216">
        <v>45727</v>
      </c>
      <c r="B10484" s="217" t="s">
        <v>322</v>
      </c>
      <c r="C10484" s="218">
        <v>2.5766</v>
      </c>
    </row>
    <row r="10485" spans="1:3" ht="15" customHeight="1" x14ac:dyDescent="0.25">
      <c r="A10485" s="216">
        <v>45728</v>
      </c>
      <c r="B10485" s="217" t="s">
        <v>322</v>
      </c>
      <c r="C10485" s="218">
        <v>2.5918999999999999</v>
      </c>
    </row>
    <row r="10486" spans="1:3" ht="15" customHeight="1" x14ac:dyDescent="0.25">
      <c r="A10486" s="216">
        <v>45729</v>
      </c>
      <c r="B10486" s="217" t="s">
        <v>322</v>
      </c>
      <c r="C10486" s="218">
        <v>2.6071</v>
      </c>
    </row>
    <row r="10487" spans="1:3" ht="15" customHeight="1" x14ac:dyDescent="0.25">
      <c r="A10487" s="216">
        <v>45730</v>
      </c>
      <c r="B10487" s="217" t="s">
        <v>322</v>
      </c>
      <c r="C10487" s="218">
        <v>2.6526999999999998</v>
      </c>
    </row>
    <row r="10488" spans="1:3" ht="15" customHeight="1" x14ac:dyDescent="0.25">
      <c r="A10488" s="216">
        <v>45733</v>
      </c>
      <c r="B10488" s="217" t="s">
        <v>322</v>
      </c>
      <c r="C10488" s="218">
        <v>2.6680000000000001</v>
      </c>
    </row>
    <row r="10489" spans="1:3" ht="15" customHeight="1" x14ac:dyDescent="0.25">
      <c r="A10489" s="216">
        <v>45734</v>
      </c>
      <c r="B10489" s="217" t="s">
        <v>322</v>
      </c>
      <c r="C10489" s="218">
        <v>2.6833</v>
      </c>
    </row>
    <row r="10490" spans="1:3" ht="15" customHeight="1" x14ac:dyDescent="0.25">
      <c r="A10490" s="216">
        <v>45735</v>
      </c>
      <c r="B10490" s="217" t="s">
        <v>322</v>
      </c>
      <c r="C10490" s="218">
        <v>2.6985999999999999</v>
      </c>
    </row>
    <row r="10491" spans="1:3" ht="15" customHeight="1" x14ac:dyDescent="0.25">
      <c r="A10491" s="216">
        <v>45736</v>
      </c>
      <c r="B10491" s="217" t="s">
        <v>322</v>
      </c>
      <c r="C10491" s="218">
        <v>2.7139000000000002</v>
      </c>
    </row>
    <row r="10492" spans="1:3" ht="15" customHeight="1" x14ac:dyDescent="0.25">
      <c r="A10492" s="216">
        <v>45737</v>
      </c>
      <c r="B10492" s="217" t="s">
        <v>322</v>
      </c>
      <c r="C10492" s="218">
        <v>2.7597</v>
      </c>
    </row>
    <row r="10493" spans="1:3" ht="15" customHeight="1" x14ac:dyDescent="0.25">
      <c r="A10493" s="216">
        <v>45740</v>
      </c>
      <c r="B10493" s="217" t="s">
        <v>322</v>
      </c>
      <c r="C10493" s="218">
        <v>2.7749000000000001</v>
      </c>
    </row>
    <row r="10494" spans="1:3" ht="15" customHeight="1" x14ac:dyDescent="0.25">
      <c r="A10494" s="216">
        <v>45741</v>
      </c>
      <c r="B10494" s="217" t="s">
        <v>322</v>
      </c>
      <c r="C10494" s="218">
        <v>2.7902999999999998</v>
      </c>
    </row>
    <row r="10495" spans="1:3" ht="15" customHeight="1" x14ac:dyDescent="0.25">
      <c r="A10495" s="216">
        <v>45742</v>
      </c>
      <c r="B10495" s="217" t="s">
        <v>322</v>
      </c>
      <c r="C10495" s="218">
        <v>2.8056000000000001</v>
      </c>
    </row>
    <row r="10496" spans="1:3" ht="15" customHeight="1" x14ac:dyDescent="0.25">
      <c r="A10496" s="216">
        <v>45743</v>
      </c>
      <c r="B10496" s="217" t="s">
        <v>322</v>
      </c>
      <c r="C10496" s="218">
        <v>2.8209</v>
      </c>
    </row>
    <row r="10497" spans="1:3" ht="15" customHeight="1" x14ac:dyDescent="0.25">
      <c r="A10497" s="216">
        <v>45744</v>
      </c>
      <c r="B10497" s="217" t="s">
        <v>322</v>
      </c>
      <c r="C10497" s="218">
        <v>2.867</v>
      </c>
    </row>
    <row r="10498" spans="1:3" ht="15" customHeight="1" x14ac:dyDescent="0.25">
      <c r="A10498" s="216">
        <v>45747</v>
      </c>
      <c r="B10498" s="217" t="s">
        <v>322</v>
      </c>
      <c r="C10498" s="218">
        <v>2.8822999999999999</v>
      </c>
    </row>
    <row r="10499" spans="1:3" ht="15" customHeight="1" x14ac:dyDescent="0.25">
      <c r="A10499" s="216">
        <v>45748</v>
      </c>
      <c r="B10499" s="217" t="s">
        <v>322</v>
      </c>
      <c r="C10499" s="218">
        <v>2.8976000000000002</v>
      </c>
    </row>
    <row r="10500" spans="1:3" ht="15" customHeight="1" x14ac:dyDescent="0.25">
      <c r="A10500" s="216">
        <v>45749</v>
      </c>
      <c r="B10500" s="217" t="s">
        <v>322</v>
      </c>
      <c r="C10500" s="218">
        <v>2.9129</v>
      </c>
    </row>
    <row r="10501" spans="1:3" ht="15" customHeight="1" x14ac:dyDescent="0.25">
      <c r="A10501" s="216">
        <v>45750</v>
      </c>
      <c r="B10501" s="217" t="s">
        <v>322</v>
      </c>
      <c r="C10501" s="218">
        <v>2.9283000000000001</v>
      </c>
    </row>
    <row r="10502" spans="1:3" ht="15" customHeight="1" x14ac:dyDescent="0.25">
      <c r="A10502" s="216">
        <v>45751</v>
      </c>
      <c r="B10502" s="217" t="s">
        <v>322</v>
      </c>
      <c r="C10502" s="218">
        <v>2.9742000000000002</v>
      </c>
    </row>
    <row r="10503" spans="1:3" ht="15" customHeight="1" x14ac:dyDescent="0.25">
      <c r="A10503" s="216">
        <v>45754</v>
      </c>
      <c r="B10503" s="217" t="s">
        <v>322</v>
      </c>
      <c r="C10503" s="218">
        <v>2.9895</v>
      </c>
    </row>
    <row r="10504" spans="1:3" ht="15" customHeight="1" x14ac:dyDescent="0.25">
      <c r="A10504" s="216">
        <v>45755</v>
      </c>
      <c r="B10504" s="217" t="s">
        <v>322</v>
      </c>
      <c r="C10504" s="218">
        <v>3.0047999999999999</v>
      </c>
    </row>
    <row r="10505" spans="1:3" ht="15" customHeight="1" x14ac:dyDescent="0.25">
      <c r="A10505" s="216">
        <v>45756</v>
      </c>
      <c r="B10505" s="217" t="s">
        <v>322</v>
      </c>
      <c r="C10505" s="218">
        <v>3.0200999999999998</v>
      </c>
    </row>
    <row r="10506" spans="1:3" ht="15" customHeight="1" x14ac:dyDescent="0.25">
      <c r="A10506" s="216">
        <v>45757</v>
      </c>
      <c r="B10506" s="217" t="s">
        <v>322</v>
      </c>
      <c r="C10506" s="218">
        <v>3.0354000000000001</v>
      </c>
    </row>
    <row r="10507" spans="1:3" ht="15" customHeight="1" x14ac:dyDescent="0.25">
      <c r="A10507" s="216">
        <v>45758</v>
      </c>
      <c r="B10507" s="217" t="s">
        <v>322</v>
      </c>
      <c r="C10507" s="218">
        <v>3.0813000000000001</v>
      </c>
    </row>
    <row r="10508" spans="1:3" ht="15" customHeight="1" x14ac:dyDescent="0.25">
      <c r="A10508" s="216">
        <v>45761</v>
      </c>
      <c r="B10508" s="217" t="s">
        <v>322</v>
      </c>
      <c r="C10508" s="218">
        <v>3.0966</v>
      </c>
    </row>
    <row r="10509" spans="1:3" ht="15" customHeight="1" x14ac:dyDescent="0.25">
      <c r="A10509" s="216">
        <v>45762</v>
      </c>
      <c r="B10509" s="217" t="s">
        <v>322</v>
      </c>
      <c r="C10509" s="218">
        <v>3.1118000000000001</v>
      </c>
    </row>
    <row r="10510" spans="1:3" ht="15" customHeight="1" x14ac:dyDescent="0.25">
      <c r="A10510" s="216">
        <v>45763</v>
      </c>
      <c r="B10510" s="217" t="s">
        <v>322</v>
      </c>
      <c r="C10510" s="218">
        <v>3.1271</v>
      </c>
    </row>
    <row r="10511" spans="1:3" ht="15" customHeight="1" x14ac:dyDescent="0.25">
      <c r="A10511" s="216">
        <v>45764</v>
      </c>
      <c r="B10511" s="217" t="s">
        <v>322</v>
      </c>
      <c r="C10511" s="218">
        <v>3.1882000000000001</v>
      </c>
    </row>
    <row r="10512" spans="1:3" ht="15" customHeight="1" x14ac:dyDescent="0.25">
      <c r="A10512" s="216">
        <v>45768</v>
      </c>
      <c r="B10512" s="217" t="s">
        <v>322</v>
      </c>
      <c r="C10512" s="218">
        <v>3.2035</v>
      </c>
    </row>
    <row r="10513" spans="1:3" ht="15" customHeight="1" x14ac:dyDescent="0.25">
      <c r="A10513" s="216">
        <v>45769</v>
      </c>
      <c r="B10513" s="217" t="s">
        <v>322</v>
      </c>
      <c r="C10513" s="218">
        <v>3.2187999999999999</v>
      </c>
    </row>
    <row r="10514" spans="1:3" ht="15" customHeight="1" x14ac:dyDescent="0.25">
      <c r="A10514" s="216">
        <v>45770</v>
      </c>
      <c r="B10514" s="217" t="s">
        <v>322</v>
      </c>
      <c r="C10514" s="218">
        <v>3.234</v>
      </c>
    </row>
    <row r="10515" spans="1:3" ht="15" customHeight="1" x14ac:dyDescent="0.25">
      <c r="A10515" s="216">
        <v>45771</v>
      </c>
      <c r="B10515" s="217" t="s">
        <v>322</v>
      </c>
      <c r="C10515" s="218">
        <v>3.2492999999999999</v>
      </c>
    </row>
    <row r="10516" spans="1:3" ht="15" customHeight="1" x14ac:dyDescent="0.25">
      <c r="A10516" s="216">
        <v>45772</v>
      </c>
      <c r="B10516" s="217" t="s">
        <v>322</v>
      </c>
      <c r="C10516" s="218">
        <v>3.2951000000000001</v>
      </c>
    </row>
    <row r="10517" spans="1:3" ht="15" customHeight="1" x14ac:dyDescent="0.25">
      <c r="A10517" s="216">
        <v>45775</v>
      </c>
      <c r="B10517" s="217" t="s">
        <v>322</v>
      </c>
      <c r="C10517" s="218">
        <v>3.3102999999999998</v>
      </c>
    </row>
    <row r="10518" spans="1:3" ht="15" customHeight="1" x14ac:dyDescent="0.25">
      <c r="A10518" s="216">
        <v>45776</v>
      </c>
      <c r="B10518" s="217" t="s">
        <v>322</v>
      </c>
      <c r="C10518" s="218">
        <v>3.3256000000000001</v>
      </c>
    </row>
    <row r="10519" spans="1:3" ht="15" customHeight="1" x14ac:dyDescent="0.25">
      <c r="A10519" s="216">
        <v>45777</v>
      </c>
      <c r="B10519" s="217" t="s">
        <v>322</v>
      </c>
      <c r="C10519" s="218">
        <v>3.3410000000000002</v>
      </c>
    </row>
    <row r="10520" spans="1:3" ht="15" customHeight="1" x14ac:dyDescent="0.25">
      <c r="A10520" s="216">
        <v>45778</v>
      </c>
      <c r="B10520" s="217" t="s">
        <v>322</v>
      </c>
      <c r="C10520" s="218">
        <v>3.3563000000000001</v>
      </c>
    </row>
    <row r="10521" spans="1:3" ht="15" customHeight="1" x14ac:dyDescent="0.25">
      <c r="A10521" s="216">
        <v>45779</v>
      </c>
      <c r="B10521" s="217" t="s">
        <v>322</v>
      </c>
      <c r="C10521" s="218">
        <v>3.4022000000000001</v>
      </c>
    </row>
    <row r="10522" spans="1:3" ht="15" customHeight="1" x14ac:dyDescent="0.25">
      <c r="A10522" s="216">
        <v>45782</v>
      </c>
      <c r="B10522" s="217" t="s">
        <v>322</v>
      </c>
      <c r="C10522" s="218">
        <v>3.4175</v>
      </c>
    </row>
    <row r="10523" spans="1:3" ht="15" customHeight="1" x14ac:dyDescent="0.25">
      <c r="A10523" s="216">
        <v>45783</v>
      </c>
      <c r="B10523" s="217" t="s">
        <v>322</v>
      </c>
      <c r="C10523" s="218">
        <v>3.4327999999999999</v>
      </c>
    </row>
    <row r="10524" spans="1:3" ht="15" customHeight="1" x14ac:dyDescent="0.25">
      <c r="A10524" s="216">
        <v>45784</v>
      </c>
      <c r="B10524" s="217" t="s">
        <v>322</v>
      </c>
      <c r="C10524" s="218">
        <v>3.448</v>
      </c>
    </row>
    <row r="10525" spans="1:3" ht="15" customHeight="1" x14ac:dyDescent="0.25">
      <c r="A10525" s="216">
        <v>45785</v>
      </c>
      <c r="B10525" s="217" t="s">
        <v>322</v>
      </c>
      <c r="C10525" s="218">
        <v>3.4632999999999998</v>
      </c>
    </row>
    <row r="10526" spans="1:3" ht="15" customHeight="1" x14ac:dyDescent="0.25">
      <c r="A10526" s="216">
        <v>45786</v>
      </c>
      <c r="B10526" s="217" t="s">
        <v>322</v>
      </c>
      <c r="C10526" s="218">
        <v>3.5091000000000001</v>
      </c>
    </row>
    <row r="10527" spans="1:3" ht="15" customHeight="1" x14ac:dyDescent="0.25">
      <c r="A10527" s="216">
        <v>45789</v>
      </c>
      <c r="B10527" s="217" t="s">
        <v>322</v>
      </c>
      <c r="C10527" s="218">
        <v>3.5243000000000002</v>
      </c>
    </row>
    <row r="10528" spans="1:3" ht="15" customHeight="1" x14ac:dyDescent="0.25">
      <c r="A10528" s="216">
        <v>45790</v>
      </c>
      <c r="B10528" s="217" t="s">
        <v>322</v>
      </c>
      <c r="C10528" s="218">
        <v>3.5396000000000001</v>
      </c>
    </row>
    <row r="10529" spans="1:3" ht="15" customHeight="1" x14ac:dyDescent="0.25">
      <c r="A10529" s="216">
        <v>45791</v>
      </c>
      <c r="B10529" s="217" t="s">
        <v>322</v>
      </c>
      <c r="C10529" s="218">
        <v>3.5548999999999999</v>
      </c>
    </row>
    <row r="10530" spans="1:3" ht="15" customHeight="1" x14ac:dyDescent="0.25">
      <c r="A10530" s="216">
        <v>45792</v>
      </c>
      <c r="B10530" s="217" t="s">
        <v>322</v>
      </c>
      <c r="C10530" s="218">
        <v>3.5701000000000001</v>
      </c>
    </row>
    <row r="10531" spans="1:3" ht="15" customHeight="1" x14ac:dyDescent="0.25">
      <c r="A10531" s="216">
        <v>45793</v>
      </c>
      <c r="B10531" s="217" t="s">
        <v>322</v>
      </c>
      <c r="C10531" s="218">
        <v>3.6160000000000001</v>
      </c>
    </row>
    <row r="10532" spans="1:3" ht="15" customHeight="1" x14ac:dyDescent="0.25">
      <c r="A10532" s="216">
        <v>45796</v>
      </c>
      <c r="B10532" s="217" t="s">
        <v>322</v>
      </c>
      <c r="C10532" s="218">
        <v>3.6313</v>
      </c>
    </row>
    <row r="10533" spans="1:3" ht="15" customHeight="1" x14ac:dyDescent="0.25">
      <c r="A10533" s="216">
        <v>45797</v>
      </c>
      <c r="B10533" s="217" t="s">
        <v>322</v>
      </c>
      <c r="C10533" s="218">
        <v>3.6465999999999998</v>
      </c>
    </row>
    <row r="10534" spans="1:3" ht="15" customHeight="1" x14ac:dyDescent="0.25">
      <c r="A10534" s="216">
        <v>45798</v>
      </c>
      <c r="B10534" s="217" t="s">
        <v>322</v>
      </c>
      <c r="C10534" s="218">
        <v>3.6619000000000002</v>
      </c>
    </row>
    <row r="10535" spans="1:3" ht="15" customHeight="1" x14ac:dyDescent="0.25">
      <c r="A10535" s="216">
        <v>45799</v>
      </c>
      <c r="B10535" s="217" t="s">
        <v>322</v>
      </c>
      <c r="C10535" s="218">
        <v>3.6770999999999998</v>
      </c>
    </row>
    <row r="10536" spans="1:3" ht="15" customHeight="1" x14ac:dyDescent="0.25">
      <c r="A10536" s="216">
        <v>45800</v>
      </c>
      <c r="B10536" s="217" t="s">
        <v>322</v>
      </c>
      <c r="C10536" s="218">
        <v>3.7381000000000002</v>
      </c>
    </row>
    <row r="10537" spans="1:3" ht="15" customHeight="1" x14ac:dyDescent="0.25">
      <c r="A10537" s="216">
        <v>45804</v>
      </c>
      <c r="B10537" s="217" t="s">
        <v>322</v>
      </c>
      <c r="C10537" s="218">
        <v>3.7534000000000001</v>
      </c>
    </row>
    <row r="10538" spans="1:3" ht="15" customHeight="1" x14ac:dyDescent="0.25">
      <c r="A10538" s="216">
        <v>45805</v>
      </c>
      <c r="B10538" s="217" t="s">
        <v>322</v>
      </c>
      <c r="C10538" s="218">
        <v>3.7686999999999999</v>
      </c>
    </row>
    <row r="10539" spans="1:3" ht="15" customHeight="1" x14ac:dyDescent="0.25">
      <c r="A10539" s="216">
        <v>45806</v>
      </c>
      <c r="B10539" s="217" t="s">
        <v>322</v>
      </c>
      <c r="C10539" s="218">
        <v>3.7839999999999998</v>
      </c>
    </row>
    <row r="10540" spans="1:3" ht="15" customHeight="1" x14ac:dyDescent="0.25">
      <c r="A10540" s="216">
        <v>45807</v>
      </c>
      <c r="B10540" s="217" t="s">
        <v>322</v>
      </c>
      <c r="C10540" s="218">
        <v>3.83</v>
      </c>
    </row>
    <row r="10541" spans="1:3" ht="15" customHeight="1" x14ac:dyDescent="0.25">
      <c r="A10541" s="216">
        <v>45810</v>
      </c>
      <c r="B10541" s="217" t="s">
        <v>322</v>
      </c>
      <c r="C10541" s="218">
        <v>3.8452999999999999</v>
      </c>
    </row>
    <row r="10542" spans="1:3" ht="15" customHeight="1" x14ac:dyDescent="0.25">
      <c r="A10542" s="216">
        <v>45811</v>
      </c>
      <c r="B10542" s="217" t="s">
        <v>322</v>
      </c>
      <c r="C10542" s="218">
        <v>3.8605999999999998</v>
      </c>
    </row>
    <row r="10543" spans="1:3" ht="15" customHeight="1" x14ac:dyDescent="0.25">
      <c r="A10543" s="216">
        <v>45812</v>
      </c>
      <c r="B10543" s="217" t="s">
        <v>322</v>
      </c>
      <c r="C10543" s="218">
        <v>3.8759000000000001</v>
      </c>
    </row>
    <row r="10544" spans="1:3" ht="15" customHeight="1" x14ac:dyDescent="0.25">
      <c r="A10544" s="216">
        <v>45813</v>
      </c>
      <c r="B10544" s="217" t="s">
        <v>322</v>
      </c>
      <c r="C10544" s="218">
        <v>3.8910999999999998</v>
      </c>
    </row>
    <row r="10545" spans="1:3" ht="15" customHeight="1" x14ac:dyDescent="0.25">
      <c r="A10545" s="216">
        <v>45814</v>
      </c>
      <c r="B10545" s="217" t="s">
        <v>322</v>
      </c>
      <c r="C10545" s="218">
        <v>3.9367999999999999</v>
      </c>
    </row>
    <row r="10546" spans="1:3" ht="15" customHeight="1" x14ac:dyDescent="0.25">
      <c r="A10546" s="216">
        <v>45817</v>
      </c>
      <c r="B10546" s="217" t="s">
        <v>322</v>
      </c>
      <c r="C10546" s="218">
        <v>3.9521000000000002</v>
      </c>
    </row>
    <row r="10547" spans="1:3" ht="15" customHeight="1" x14ac:dyDescent="0.25">
      <c r="A10547" s="216">
        <v>45818</v>
      </c>
      <c r="B10547" s="217" t="s">
        <v>322</v>
      </c>
      <c r="C10547" s="218">
        <v>3.9672999999999998</v>
      </c>
    </row>
    <row r="10548" spans="1:3" ht="15" customHeight="1" x14ac:dyDescent="0.25">
      <c r="A10548" s="216">
        <v>45819</v>
      </c>
      <c r="B10548" s="217" t="s">
        <v>322</v>
      </c>
      <c r="C10548" s="218">
        <v>3.9826000000000001</v>
      </c>
    </row>
    <row r="10549" spans="1:3" ht="15" customHeight="1" x14ac:dyDescent="0.25">
      <c r="A10549" s="216">
        <v>45820</v>
      </c>
      <c r="B10549" s="217" t="s">
        <v>322</v>
      </c>
      <c r="C10549" s="218">
        <v>3.9977999999999998</v>
      </c>
    </row>
    <row r="10550" spans="1:3" ht="15" customHeight="1" x14ac:dyDescent="0.25">
      <c r="A10550" s="216">
        <v>45821</v>
      </c>
      <c r="B10550" s="217" t="s">
        <v>322</v>
      </c>
      <c r="C10550" s="218">
        <v>4.0437000000000003</v>
      </c>
    </row>
    <row r="10551" spans="1:3" ht="15" customHeight="1" x14ac:dyDescent="0.25">
      <c r="A10551" s="216">
        <v>45824</v>
      </c>
      <c r="B10551" s="217" t="s">
        <v>322</v>
      </c>
      <c r="C10551" s="218">
        <v>4.0590000000000002</v>
      </c>
    </row>
    <row r="10552" spans="1:3" ht="15" customHeight="1" x14ac:dyDescent="0.25">
      <c r="A10552" s="216">
        <v>45825</v>
      </c>
      <c r="B10552" s="217" t="s">
        <v>322</v>
      </c>
      <c r="C10552" s="218">
        <v>4.0742000000000003</v>
      </c>
    </row>
    <row r="10553" spans="1:3" ht="15" customHeight="1" x14ac:dyDescent="0.25">
      <c r="A10553" s="216">
        <v>45826</v>
      </c>
      <c r="B10553" s="217" t="s">
        <v>322</v>
      </c>
      <c r="C10553" s="218">
        <v>4.1048999999999998</v>
      </c>
    </row>
    <row r="10554" spans="1:3" ht="15" customHeight="1" x14ac:dyDescent="0.25">
      <c r="A10554" s="216">
        <v>45828</v>
      </c>
      <c r="B10554" s="217" t="s">
        <v>322</v>
      </c>
      <c r="C10554" s="218">
        <v>4.1506999999999996</v>
      </c>
    </row>
    <row r="10555" spans="1:3" ht="15" customHeight="1" x14ac:dyDescent="0.25">
      <c r="A10555" s="216">
        <v>45831</v>
      </c>
      <c r="B10555" s="217" t="s">
        <v>322</v>
      </c>
      <c r="C10555" s="218">
        <v>4.1660000000000004</v>
      </c>
    </row>
    <row r="10556" spans="1:3" ht="15" customHeight="1" x14ac:dyDescent="0.25">
      <c r="A10556" s="216">
        <v>45832</v>
      </c>
      <c r="B10556" s="217" t="s">
        <v>322</v>
      </c>
      <c r="C10556" s="218">
        <v>4.1813000000000002</v>
      </c>
    </row>
    <row r="10557" spans="1:3" ht="15" customHeight="1" x14ac:dyDescent="0.25">
      <c r="A10557" s="216">
        <v>45833</v>
      </c>
      <c r="B10557" s="217" t="s">
        <v>322</v>
      </c>
      <c r="C10557" s="218">
        <v>4.1966000000000001</v>
      </c>
    </row>
    <row r="10558" spans="1:3" ht="15" customHeight="1" x14ac:dyDescent="0.25">
      <c r="A10558" s="216">
        <v>45834</v>
      </c>
      <c r="B10558" s="217" t="s">
        <v>322</v>
      </c>
      <c r="C10558" s="218">
        <v>4.2119999999999997</v>
      </c>
    </row>
    <row r="10559" spans="1:3" ht="15" customHeight="1" x14ac:dyDescent="0.25">
      <c r="A10559" s="216">
        <v>45835</v>
      </c>
      <c r="B10559" s="217" t="s">
        <v>322</v>
      </c>
      <c r="C10559" s="218">
        <v>4.2580999999999998</v>
      </c>
    </row>
    <row r="10560" spans="1:3" ht="15" customHeight="1" x14ac:dyDescent="0.25">
      <c r="A10560" s="216">
        <v>45838</v>
      </c>
      <c r="B10560" s="217" t="s">
        <v>322</v>
      </c>
      <c r="C10560" s="218">
        <v>4.2735000000000003</v>
      </c>
    </row>
    <row r="10561" spans="1:3" ht="15" customHeight="1" x14ac:dyDescent="0.25">
      <c r="A10561" s="216">
        <v>45839</v>
      </c>
      <c r="B10561" s="217" t="s">
        <v>322</v>
      </c>
      <c r="C10561" s="218">
        <v>4.2888999999999999</v>
      </c>
    </row>
    <row r="10562" spans="1:3" ht="15" customHeight="1" x14ac:dyDescent="0.25">
      <c r="A10562" s="216">
        <v>45840</v>
      </c>
      <c r="B10562" s="217" t="s">
        <v>322</v>
      </c>
      <c r="C10562" s="218">
        <v>4.3042999999999996</v>
      </c>
    </row>
    <row r="10563" spans="1:3" ht="15" customHeight="1" x14ac:dyDescent="0.25">
      <c r="A10563" s="216">
        <v>45841</v>
      </c>
      <c r="B10563" s="217" t="s">
        <v>322</v>
      </c>
      <c r="C10563" s="218">
        <v>4.3658000000000001</v>
      </c>
    </row>
    <row r="10564" spans="1:3" ht="15" customHeight="1" x14ac:dyDescent="0.25">
      <c r="A10564" s="216">
        <v>45845</v>
      </c>
      <c r="B10564" s="217" t="s">
        <v>322</v>
      </c>
      <c r="C10564" s="218">
        <v>4.3811</v>
      </c>
    </row>
    <row r="10565" spans="1:3" ht="15" customHeight="1" x14ac:dyDescent="0.25">
      <c r="A10565" s="216">
        <v>45846</v>
      </c>
      <c r="B10565" s="217" t="s">
        <v>322</v>
      </c>
      <c r="C10565" s="218">
        <v>4.3964999999999996</v>
      </c>
    </row>
    <row r="10566" spans="1:3" ht="15" customHeight="1" x14ac:dyDescent="0.25">
      <c r="A10566" s="216">
        <v>45847</v>
      </c>
      <c r="B10566" s="217" t="s">
        <v>322</v>
      </c>
      <c r="C10566" s="218">
        <v>4.4118000000000004</v>
      </c>
    </row>
    <row r="10567" spans="1:3" ht="15" customHeight="1" x14ac:dyDescent="0.25">
      <c r="A10567" s="216">
        <v>45848</v>
      </c>
      <c r="B10567" s="217" t="s">
        <v>322</v>
      </c>
      <c r="C10567" s="218">
        <v>4.4271000000000003</v>
      </c>
    </row>
    <row r="10568" spans="1:3" ht="15" customHeight="1" x14ac:dyDescent="0.25">
      <c r="A10568" s="216">
        <v>45849</v>
      </c>
      <c r="B10568" s="217" t="s">
        <v>322</v>
      </c>
      <c r="C10568" s="218">
        <v>4.4729999999999999</v>
      </c>
    </row>
    <row r="10569" spans="1:3" ht="15" customHeight="1" x14ac:dyDescent="0.25">
      <c r="A10569" s="216">
        <v>45852</v>
      </c>
      <c r="B10569" s="217" t="s">
        <v>322</v>
      </c>
      <c r="C10569" s="218">
        <v>4.4882999999999997</v>
      </c>
    </row>
    <row r="10570" spans="1:3" ht="15" customHeight="1" x14ac:dyDescent="0.25">
      <c r="A10570" s="216">
        <v>45853</v>
      </c>
      <c r="B10570" s="217" t="s">
        <v>322</v>
      </c>
      <c r="C10570" s="218">
        <v>4.5037000000000003</v>
      </c>
    </row>
    <row r="10571" spans="1:3" ht="15" customHeight="1" x14ac:dyDescent="0.25">
      <c r="A10571" s="216">
        <v>45854</v>
      </c>
      <c r="B10571" s="217" t="s">
        <v>322</v>
      </c>
      <c r="C10571" s="218">
        <v>4.5190000000000001</v>
      </c>
    </row>
    <row r="10572" spans="1:3" ht="15" customHeight="1" x14ac:dyDescent="0.25">
      <c r="A10572" s="216">
        <v>45855</v>
      </c>
      <c r="B10572" s="217" t="s">
        <v>322</v>
      </c>
      <c r="C10572" s="218">
        <v>4.5343999999999998</v>
      </c>
    </row>
    <row r="10573" spans="1:3" ht="15" customHeight="1" x14ac:dyDescent="0.25">
      <c r="A10573" s="216">
        <v>45856</v>
      </c>
      <c r="B10573" s="217" t="s">
        <v>322</v>
      </c>
      <c r="C10573" s="218">
        <v>4.5804999999999998</v>
      </c>
    </row>
    <row r="10574" spans="1:3" ht="15" customHeight="1" x14ac:dyDescent="0.25">
      <c r="A10574" s="216">
        <v>45859</v>
      </c>
      <c r="B10574" s="217" t="s">
        <v>322</v>
      </c>
      <c r="C10574" s="218">
        <v>4.5957999999999997</v>
      </c>
    </row>
    <row r="10575" spans="1:3" ht="15" customHeight="1" x14ac:dyDescent="0.25">
      <c r="A10575" s="216">
        <v>45860</v>
      </c>
      <c r="B10575" s="217" t="s">
        <v>322</v>
      </c>
      <c r="C10575" s="218">
        <v>4.6111000000000004</v>
      </c>
    </row>
    <row r="10576" spans="1:3" ht="15" customHeight="1" x14ac:dyDescent="0.25">
      <c r="A10576" s="216">
        <v>45861</v>
      </c>
      <c r="B10576" s="217" t="s">
        <v>322</v>
      </c>
      <c r="C10576" s="218">
        <v>4.6265000000000001</v>
      </c>
    </row>
    <row r="10577" spans="1:3" ht="15" customHeight="1" x14ac:dyDescent="0.25">
      <c r="A10577" s="216">
        <v>45862</v>
      </c>
      <c r="B10577" s="217" t="s">
        <v>322</v>
      </c>
      <c r="C10577" s="218">
        <v>4.6417999999999999</v>
      </c>
    </row>
    <row r="10578" spans="1:3" ht="15" customHeight="1" x14ac:dyDescent="0.25">
      <c r="A10578" s="216">
        <v>45863</v>
      </c>
      <c r="B10578" s="217" t="s">
        <v>322</v>
      </c>
      <c r="C10578" s="218">
        <v>4.6879</v>
      </c>
    </row>
    <row r="10579" spans="1:3" ht="15" customHeight="1" x14ac:dyDescent="0.25">
      <c r="A10579" s="216">
        <v>45866</v>
      </c>
      <c r="B10579" s="217" t="s">
        <v>322</v>
      </c>
      <c r="C10579" s="218">
        <v>4.7032999999999996</v>
      </c>
    </row>
    <row r="10580" spans="1:3" ht="15" customHeight="1" x14ac:dyDescent="0.25">
      <c r="A10580" s="216">
        <v>45867</v>
      </c>
      <c r="B10580" s="217" t="s">
        <v>322</v>
      </c>
      <c r="C10580" s="218">
        <v>4.7187999999999999</v>
      </c>
    </row>
    <row r="10581" spans="1:3" ht="15" customHeight="1" x14ac:dyDescent="0.25">
      <c r="A10581" s="216">
        <v>45868</v>
      </c>
      <c r="B10581" s="217" t="s">
        <v>322</v>
      </c>
      <c r="C10581" s="218">
        <v>4.7342000000000004</v>
      </c>
    </row>
    <row r="10582" spans="1:3" ht="15" customHeight="1" x14ac:dyDescent="0.25">
      <c r="A10582" s="216">
        <v>45869</v>
      </c>
      <c r="B10582" s="217" t="s">
        <v>322</v>
      </c>
      <c r="C10582" s="218">
        <v>4.7496</v>
      </c>
    </row>
    <row r="10583" spans="1:3" ht="15" customHeight="1" x14ac:dyDescent="0.25">
      <c r="A10583" s="216">
        <v>45870</v>
      </c>
      <c r="B10583" s="217" t="s">
        <v>322</v>
      </c>
      <c r="C10583" s="218">
        <v>4.7956000000000003</v>
      </c>
    </row>
    <row r="10584" spans="1:3" ht="15" customHeight="1" x14ac:dyDescent="0.25">
      <c r="A10584" s="216">
        <v>45873</v>
      </c>
      <c r="B10584" s="217" t="s">
        <v>322</v>
      </c>
      <c r="C10584" s="218">
        <v>4.8109999999999999</v>
      </c>
    </row>
    <row r="10585" spans="1:3" ht="15" customHeight="1" x14ac:dyDescent="0.25">
      <c r="A10585" s="216">
        <v>45874</v>
      </c>
      <c r="B10585" s="217" t="s">
        <v>322</v>
      </c>
      <c r="C10585" s="218">
        <v>4.8262999999999998</v>
      </c>
    </row>
    <row r="10586" spans="1:3" ht="15" customHeight="1" x14ac:dyDescent="0.25">
      <c r="A10586" s="216">
        <v>45875</v>
      </c>
      <c r="B10586" s="217" t="s">
        <v>322</v>
      </c>
      <c r="C10586" s="218">
        <v>4.8417000000000003</v>
      </c>
    </row>
    <row r="10587" spans="1:3" ht="15" customHeight="1" x14ac:dyDescent="0.25">
      <c r="A10587" s="216">
        <v>45876</v>
      </c>
      <c r="B10587" s="217" t="s">
        <v>322</v>
      </c>
      <c r="C10587" s="218">
        <v>4.8571</v>
      </c>
    </row>
    <row r="10588" spans="1:3" ht="15" customHeight="1" x14ac:dyDescent="0.25">
      <c r="A10588" s="216">
        <v>45877</v>
      </c>
      <c r="B10588" s="217" t="s">
        <v>322</v>
      </c>
      <c r="C10588" s="218">
        <v>4.9032</v>
      </c>
    </row>
    <row r="10589" spans="1:3" ht="15" customHeight="1" x14ac:dyDescent="0.25">
      <c r="A10589" s="216">
        <v>45880</v>
      </c>
      <c r="B10589" s="217" t="s">
        <v>322</v>
      </c>
      <c r="C10589" s="218">
        <v>4.9184999999999999</v>
      </c>
    </row>
    <row r="10590" spans="1:3" ht="15" customHeight="1" x14ac:dyDescent="0.25">
      <c r="A10590" s="216">
        <v>45881</v>
      </c>
      <c r="B10590" s="217" t="s">
        <v>322</v>
      </c>
      <c r="C10590" s="218">
        <v>4.9339000000000004</v>
      </c>
    </row>
    <row r="10591" spans="1:3" ht="15" customHeight="1" x14ac:dyDescent="0.25">
      <c r="A10591" s="216">
        <v>45882</v>
      </c>
      <c r="B10591" s="217" t="s">
        <v>322</v>
      </c>
      <c r="C10591" s="218">
        <v>4.9493</v>
      </c>
    </row>
    <row r="10592" spans="1:3" ht="15" customHeight="1" x14ac:dyDescent="0.25">
      <c r="A10592" s="216">
        <v>45883</v>
      </c>
      <c r="B10592" s="217" t="s">
        <v>322</v>
      </c>
      <c r="C10592" s="218">
        <v>4.9645999999999999</v>
      </c>
    </row>
    <row r="10593" spans="1:3" ht="15" customHeight="1" x14ac:dyDescent="0.25">
      <c r="A10593" s="216">
        <v>45884</v>
      </c>
      <c r="B10593" s="217" t="s">
        <v>322</v>
      </c>
      <c r="C10593" s="218">
        <v>5.0107999999999997</v>
      </c>
    </row>
    <row r="10594" spans="1:3" ht="15" customHeight="1" x14ac:dyDescent="0.25">
      <c r="A10594" s="216">
        <v>45887</v>
      </c>
      <c r="B10594" s="217" t="s">
        <v>322</v>
      </c>
      <c r="C10594" s="218">
        <v>5.0262000000000002</v>
      </c>
    </row>
    <row r="10595" spans="1:3" ht="15" customHeight="1" x14ac:dyDescent="0.25">
      <c r="A10595" s="216">
        <v>45888</v>
      </c>
      <c r="B10595" s="217" t="s">
        <v>322</v>
      </c>
      <c r="C10595" s="218">
        <v>5.0415999999999999</v>
      </c>
    </row>
    <row r="10596" spans="1:3" ht="15" customHeight="1" x14ac:dyDescent="0.25">
      <c r="A10596" s="216">
        <v>45889</v>
      </c>
      <c r="B10596" s="217" t="s">
        <v>322</v>
      </c>
      <c r="C10596" s="218">
        <v>5.0568999999999997</v>
      </c>
    </row>
    <row r="10597" spans="1:3" ht="15" customHeight="1" x14ac:dyDescent="0.25">
      <c r="A10597" s="216">
        <v>45890</v>
      </c>
      <c r="B10597" s="217" t="s">
        <v>322</v>
      </c>
      <c r="C10597" s="218">
        <v>5.0723000000000003</v>
      </c>
    </row>
    <row r="10598" spans="1:3" ht="15" customHeight="1" x14ac:dyDescent="0.25">
      <c r="A10598" s="216">
        <v>45891</v>
      </c>
      <c r="B10598" s="217" t="s">
        <v>322</v>
      </c>
      <c r="C10598" s="218">
        <v>5.1184000000000003</v>
      </c>
    </row>
    <row r="10599" spans="1:3" ht="15" customHeight="1" x14ac:dyDescent="0.25">
      <c r="A10599" s="216">
        <v>45894</v>
      </c>
      <c r="B10599" s="217" t="s">
        <v>322</v>
      </c>
      <c r="C10599" s="218">
        <v>5.1338999999999997</v>
      </c>
    </row>
    <row r="10600" spans="1:3" ht="15" customHeight="1" x14ac:dyDescent="0.25">
      <c r="A10600" s="216">
        <v>45895</v>
      </c>
      <c r="B10600" s="217" t="s">
        <v>322</v>
      </c>
      <c r="C10600" s="218">
        <v>5.1493000000000002</v>
      </c>
    </row>
    <row r="10601" spans="1:3" ht="15" customHeight="1" x14ac:dyDescent="0.25">
      <c r="A10601" s="216">
        <v>45896</v>
      </c>
      <c r="B10601" s="217" t="s">
        <v>322</v>
      </c>
      <c r="C10601" s="218">
        <v>5.1647999999999996</v>
      </c>
    </row>
    <row r="10602" spans="1:3" ht="15" customHeight="1" x14ac:dyDescent="0.25">
      <c r="A10602" s="216">
        <v>45897</v>
      </c>
      <c r="B10602" s="217" t="s">
        <v>322</v>
      </c>
      <c r="C10602" s="218">
        <v>5.1802000000000001</v>
      </c>
    </row>
    <row r="10603" spans="1:3" ht="15" customHeight="1" x14ac:dyDescent="0.25">
      <c r="A10603" s="216">
        <v>45898</v>
      </c>
      <c r="B10603" s="217" t="s">
        <v>322</v>
      </c>
      <c r="C10603" s="218">
        <v>5.2419000000000002</v>
      </c>
    </row>
    <row r="10604" spans="1:3" ht="15" customHeight="1" x14ac:dyDescent="0.25">
      <c r="A10604" s="216">
        <v>45902</v>
      </c>
      <c r="B10604" s="217" t="s">
        <v>322</v>
      </c>
      <c r="C10604" s="218">
        <v>5.2572999999999999</v>
      </c>
    </row>
    <row r="10605" spans="1:3" ht="15" customHeight="1" x14ac:dyDescent="0.25">
      <c r="A10605" s="216">
        <v>45903</v>
      </c>
      <c r="B10605" s="217" t="s">
        <v>322</v>
      </c>
      <c r="C10605" s="218">
        <v>5.2727000000000004</v>
      </c>
    </row>
    <row r="10606" spans="1:3" ht="15" customHeight="1" x14ac:dyDescent="0.25">
      <c r="A10606" s="216">
        <v>45904</v>
      </c>
      <c r="B10606" s="217" t="s">
        <v>322</v>
      </c>
      <c r="C10606" s="218">
        <v>5.2881</v>
      </c>
    </row>
    <row r="10607" spans="1:3" ht="15" customHeight="1" x14ac:dyDescent="0.25">
      <c r="A10607" s="216">
        <v>45905</v>
      </c>
      <c r="B10607" s="217" t="s">
        <v>322</v>
      </c>
      <c r="C10607" s="218">
        <v>5.3343999999999996</v>
      </c>
    </row>
    <row r="10608" spans="1:3" ht="15" customHeight="1" x14ac:dyDescent="0.25">
      <c r="A10608" s="216">
        <v>45908</v>
      </c>
      <c r="B10608" s="217" t="s">
        <v>322</v>
      </c>
      <c r="C10608" s="218">
        <v>5.3498999999999999</v>
      </c>
    </row>
    <row r="10609" spans="1:3" ht="15" customHeight="1" x14ac:dyDescent="0.25">
      <c r="A10609" s="216">
        <v>45909</v>
      </c>
      <c r="B10609" s="217" t="s">
        <v>322</v>
      </c>
      <c r="C10609" s="218">
        <v>5.3653000000000004</v>
      </c>
    </row>
    <row r="10610" spans="1:3" ht="15" customHeight="1" x14ac:dyDescent="0.25">
      <c r="A10610" s="216">
        <v>45910</v>
      </c>
      <c r="B10610" s="217" t="s">
        <v>322</v>
      </c>
      <c r="C10610" s="218">
        <v>5.3807</v>
      </c>
    </row>
    <row r="10611" spans="1:3" ht="15" customHeight="1" x14ac:dyDescent="0.25">
      <c r="A10611" s="216">
        <v>45911</v>
      </c>
      <c r="B10611" s="217" t="s">
        <v>322</v>
      </c>
      <c r="C10611" s="218">
        <v>5.3960999999999997</v>
      </c>
    </row>
    <row r="10612" spans="1:3" ht="15" customHeight="1" x14ac:dyDescent="0.25">
      <c r="A10612" s="216">
        <v>45912</v>
      </c>
      <c r="B10612" s="217" t="s">
        <v>322</v>
      </c>
      <c r="C10612" s="218">
        <v>5.4424000000000001</v>
      </c>
    </row>
    <row r="10613" spans="1:3" ht="15" customHeight="1" x14ac:dyDescent="0.25">
      <c r="A10613" s="216">
        <v>45915</v>
      </c>
      <c r="B10613" s="217" t="s">
        <v>322</v>
      </c>
      <c r="C10613" s="218">
        <v>5.4579000000000004</v>
      </c>
    </row>
    <row r="10614" spans="1:3" ht="15" customHeight="1" x14ac:dyDescent="0.25">
      <c r="A10614" s="216">
        <v>45916</v>
      </c>
      <c r="B10614" s="217" t="s">
        <v>322</v>
      </c>
      <c r="C10614" s="218">
        <v>5.4733999999999998</v>
      </c>
    </row>
    <row r="10615" spans="1:3" ht="15" customHeight="1" x14ac:dyDescent="0.25">
      <c r="A10615" s="216">
        <v>45917</v>
      </c>
      <c r="B10615" s="217" t="s">
        <v>322</v>
      </c>
      <c r="C10615" s="218">
        <v>5.4889000000000001</v>
      </c>
    </row>
    <row r="10616" spans="1:3" ht="15" customHeight="1" x14ac:dyDescent="0.25">
      <c r="A10616" s="216">
        <v>45918</v>
      </c>
      <c r="B10616" s="217" t="s">
        <v>322</v>
      </c>
      <c r="C10616" s="218">
        <v>5.5039999999999996</v>
      </c>
    </row>
    <row r="10617" spans="1:3" ht="15" customHeight="1" x14ac:dyDescent="0.25">
      <c r="A10617" s="216">
        <v>45919</v>
      </c>
      <c r="B10617" s="217" t="s">
        <v>322</v>
      </c>
      <c r="C10617" s="218">
        <v>5.5490000000000004</v>
      </c>
    </row>
    <row r="10618" spans="1:3" ht="15" customHeight="1" x14ac:dyDescent="0.25">
      <c r="A10618" s="216">
        <v>45922</v>
      </c>
      <c r="B10618" s="217" t="s">
        <v>322</v>
      </c>
      <c r="C10618" s="218">
        <v>5.5639000000000003</v>
      </c>
    </row>
    <row r="10619" spans="1:3" ht="15" customHeight="1" x14ac:dyDescent="0.25">
      <c r="A10619" s="216">
        <v>45923</v>
      </c>
      <c r="B10619" s="217" t="s">
        <v>322</v>
      </c>
      <c r="C10619" s="218">
        <v>5.5788000000000002</v>
      </c>
    </row>
    <row r="10620" spans="1:3" ht="15" customHeight="1" x14ac:dyDescent="0.25">
      <c r="A10620" s="216">
        <v>45924</v>
      </c>
      <c r="B10620" s="217" t="s">
        <v>322</v>
      </c>
      <c r="C10620" s="218">
        <v>5.5937000000000001</v>
      </c>
    </row>
    <row r="10621" spans="1:3" ht="15" customHeight="1" x14ac:dyDescent="0.25">
      <c r="A10621" s="216">
        <v>45925</v>
      </c>
      <c r="B10621" s="217" t="s">
        <v>322</v>
      </c>
      <c r="C10621" s="218">
        <v>5.6086</v>
      </c>
    </row>
    <row r="10622" spans="1:3" ht="15" customHeight="1" x14ac:dyDescent="0.25">
      <c r="A10622" s="216">
        <v>45926</v>
      </c>
      <c r="B10622" s="217" t="s">
        <v>322</v>
      </c>
      <c r="C10622" s="218">
        <v>5.6535000000000002</v>
      </c>
    </row>
    <row r="10623" spans="1:3" ht="15" customHeight="1" x14ac:dyDescent="0.25">
      <c r="A10623" s="216">
        <v>45929</v>
      </c>
      <c r="B10623" s="217" t="s">
        <v>322</v>
      </c>
      <c r="C10623" s="218">
        <v>5.6684999999999999</v>
      </c>
    </row>
    <row r="10624" spans="1:3" ht="15" customHeight="1" x14ac:dyDescent="0.25">
      <c r="A10624" s="216">
        <v>45930</v>
      </c>
      <c r="B10624" s="217" t="s">
        <v>322</v>
      </c>
      <c r="C10624" s="218">
        <v>5.6835000000000004</v>
      </c>
    </row>
    <row r="10625" spans="1:3" ht="15" customHeight="1" x14ac:dyDescent="0.25">
      <c r="A10625" s="216">
        <v>45566</v>
      </c>
      <c r="B10625" s="217" t="s">
        <v>243</v>
      </c>
      <c r="C10625" s="218">
        <v>1.4E-2</v>
      </c>
    </row>
    <row r="10626" spans="1:3" ht="15" customHeight="1" x14ac:dyDescent="0.25">
      <c r="A10626" s="216">
        <v>45567</v>
      </c>
      <c r="B10626" s="217" t="s">
        <v>243</v>
      </c>
      <c r="C10626" s="218">
        <v>2.8000000000000001E-2</v>
      </c>
    </row>
    <row r="10627" spans="1:3" ht="15" customHeight="1" x14ac:dyDescent="0.25">
      <c r="A10627" s="216">
        <v>45568</v>
      </c>
      <c r="B10627" s="217" t="s">
        <v>243</v>
      </c>
      <c r="C10627" s="218">
        <v>4.2000000000000003E-2</v>
      </c>
    </row>
    <row r="10628" spans="1:3" ht="15" customHeight="1" x14ac:dyDescent="0.25">
      <c r="A10628" s="216">
        <v>45569</v>
      </c>
      <c r="B10628" s="217" t="s">
        <v>243</v>
      </c>
      <c r="C10628" s="218">
        <v>8.3900000000000002E-2</v>
      </c>
    </row>
    <row r="10629" spans="1:3" ht="15" customHeight="1" x14ac:dyDescent="0.25">
      <c r="A10629" s="216">
        <v>45572</v>
      </c>
      <c r="B10629" s="217" t="s">
        <v>243</v>
      </c>
      <c r="C10629" s="218">
        <v>9.7900000000000001E-2</v>
      </c>
    </row>
    <row r="10630" spans="1:3" ht="15" customHeight="1" x14ac:dyDescent="0.25">
      <c r="A10630" s="216">
        <v>45573</v>
      </c>
      <c r="B10630" s="217" t="s">
        <v>243</v>
      </c>
      <c r="C10630" s="218">
        <v>0.1119</v>
      </c>
    </row>
    <row r="10631" spans="1:3" ht="15" customHeight="1" x14ac:dyDescent="0.25">
      <c r="A10631" s="216">
        <v>45574</v>
      </c>
      <c r="B10631" s="217" t="s">
        <v>243</v>
      </c>
      <c r="C10631" s="218">
        <v>0.12590000000000001</v>
      </c>
    </row>
    <row r="10632" spans="1:3" ht="15" customHeight="1" x14ac:dyDescent="0.25">
      <c r="A10632" s="216">
        <v>45575</v>
      </c>
      <c r="B10632" s="217" t="s">
        <v>243</v>
      </c>
      <c r="C10632" s="218">
        <v>0.1399</v>
      </c>
    </row>
    <row r="10633" spans="1:3" ht="15" customHeight="1" x14ac:dyDescent="0.25">
      <c r="A10633" s="216">
        <v>45576</v>
      </c>
      <c r="B10633" s="217" t="s">
        <v>243</v>
      </c>
      <c r="C10633" s="218">
        <v>0.18179999999999999</v>
      </c>
    </row>
    <row r="10634" spans="1:3" ht="15" customHeight="1" x14ac:dyDescent="0.25">
      <c r="A10634" s="216">
        <v>45579</v>
      </c>
      <c r="B10634" s="217" t="s">
        <v>243</v>
      </c>
      <c r="C10634" s="218">
        <v>0.1958</v>
      </c>
    </row>
    <row r="10635" spans="1:3" ht="15" customHeight="1" x14ac:dyDescent="0.25">
      <c r="A10635" s="216">
        <v>45580</v>
      </c>
      <c r="B10635" s="217" t="s">
        <v>243</v>
      </c>
      <c r="C10635" s="218">
        <v>0.20979999999999999</v>
      </c>
    </row>
    <row r="10636" spans="1:3" ht="15" customHeight="1" x14ac:dyDescent="0.25">
      <c r="A10636" s="216">
        <v>45581</v>
      </c>
      <c r="B10636" s="217" t="s">
        <v>243</v>
      </c>
      <c r="C10636" s="218">
        <v>0.2238</v>
      </c>
    </row>
    <row r="10637" spans="1:3" ht="15" customHeight="1" x14ac:dyDescent="0.25">
      <c r="A10637" s="216">
        <v>45582</v>
      </c>
      <c r="B10637" s="217" t="s">
        <v>243</v>
      </c>
      <c r="C10637" s="218">
        <v>0.2379</v>
      </c>
    </row>
    <row r="10638" spans="1:3" ht="15" customHeight="1" x14ac:dyDescent="0.25">
      <c r="A10638" s="216">
        <v>45583</v>
      </c>
      <c r="B10638" s="217" t="s">
        <v>243</v>
      </c>
      <c r="C10638" s="218">
        <v>0.27979999999999999</v>
      </c>
    </row>
    <row r="10639" spans="1:3" ht="15" customHeight="1" x14ac:dyDescent="0.25">
      <c r="A10639" s="216">
        <v>45586</v>
      </c>
      <c r="B10639" s="217" t="s">
        <v>243</v>
      </c>
      <c r="C10639" s="218">
        <v>0.29380000000000001</v>
      </c>
    </row>
    <row r="10640" spans="1:3" ht="15" customHeight="1" x14ac:dyDescent="0.25">
      <c r="A10640" s="216">
        <v>45587</v>
      </c>
      <c r="B10640" s="217" t="s">
        <v>243</v>
      </c>
      <c r="C10640" s="218">
        <v>0.30769999999999997</v>
      </c>
    </row>
    <row r="10641" spans="1:3" ht="15" customHeight="1" x14ac:dyDescent="0.25">
      <c r="A10641" s="216">
        <v>45588</v>
      </c>
      <c r="B10641" s="217" t="s">
        <v>243</v>
      </c>
      <c r="C10641" s="218">
        <v>0.32169999999999999</v>
      </c>
    </row>
    <row r="10642" spans="1:3" ht="15" customHeight="1" x14ac:dyDescent="0.25">
      <c r="A10642" s="216">
        <v>45589</v>
      </c>
      <c r="B10642" s="217" t="s">
        <v>243</v>
      </c>
      <c r="C10642" s="218">
        <v>0.3357</v>
      </c>
    </row>
    <row r="10643" spans="1:3" ht="15" customHeight="1" x14ac:dyDescent="0.25">
      <c r="A10643" s="216">
        <v>45590</v>
      </c>
      <c r="B10643" s="217" t="s">
        <v>243</v>
      </c>
      <c r="C10643" s="218">
        <v>0.37769999999999998</v>
      </c>
    </row>
    <row r="10644" spans="1:3" ht="15" customHeight="1" x14ac:dyDescent="0.25">
      <c r="A10644" s="216">
        <v>45593</v>
      </c>
      <c r="B10644" s="217" t="s">
        <v>243</v>
      </c>
      <c r="C10644" s="218">
        <v>0.39169999999999999</v>
      </c>
    </row>
    <row r="10645" spans="1:3" ht="15" customHeight="1" x14ac:dyDescent="0.25">
      <c r="A10645" s="216">
        <v>45594</v>
      </c>
      <c r="B10645" s="217" t="s">
        <v>243</v>
      </c>
      <c r="C10645" s="218">
        <v>0.40570000000000001</v>
      </c>
    </row>
    <row r="10646" spans="1:3" ht="15" customHeight="1" x14ac:dyDescent="0.25">
      <c r="A10646" s="216">
        <v>45595</v>
      </c>
      <c r="B10646" s="217" t="s">
        <v>243</v>
      </c>
      <c r="C10646" s="218">
        <v>0.41970000000000002</v>
      </c>
    </row>
    <row r="10647" spans="1:3" ht="15" customHeight="1" x14ac:dyDescent="0.25">
      <c r="A10647" s="216">
        <v>45596</v>
      </c>
      <c r="B10647" s="217" t="s">
        <v>243</v>
      </c>
      <c r="C10647" s="218">
        <v>0.43380000000000002</v>
      </c>
    </row>
    <row r="10648" spans="1:3" ht="15" customHeight="1" x14ac:dyDescent="0.25">
      <c r="A10648" s="216">
        <v>45597</v>
      </c>
      <c r="B10648" s="217" t="s">
        <v>243</v>
      </c>
      <c r="C10648" s="218">
        <v>0.47570000000000001</v>
      </c>
    </row>
    <row r="10649" spans="1:3" ht="15" customHeight="1" x14ac:dyDescent="0.25">
      <c r="A10649" s="216">
        <v>45600</v>
      </c>
      <c r="B10649" s="217" t="s">
        <v>243</v>
      </c>
      <c r="C10649" s="218">
        <v>0.48959999999999998</v>
      </c>
    </row>
    <row r="10650" spans="1:3" ht="15" customHeight="1" x14ac:dyDescent="0.25">
      <c r="A10650" s="216">
        <v>45601</v>
      </c>
      <c r="B10650" s="217" t="s">
        <v>243</v>
      </c>
      <c r="C10650" s="218">
        <v>0.50360000000000005</v>
      </c>
    </row>
    <row r="10651" spans="1:3" ht="15" customHeight="1" x14ac:dyDescent="0.25">
      <c r="A10651" s="216">
        <v>45602</v>
      </c>
      <c r="B10651" s="217" t="s">
        <v>243</v>
      </c>
      <c r="C10651" s="218">
        <v>0.51749999999999996</v>
      </c>
    </row>
    <row r="10652" spans="1:3" ht="15" customHeight="1" x14ac:dyDescent="0.25">
      <c r="A10652" s="216">
        <v>45603</v>
      </c>
      <c r="B10652" s="217" t="s">
        <v>243</v>
      </c>
      <c r="C10652" s="218">
        <v>0.53120000000000001</v>
      </c>
    </row>
    <row r="10653" spans="1:3" ht="15" customHeight="1" x14ac:dyDescent="0.25">
      <c r="A10653" s="216">
        <v>45604</v>
      </c>
      <c r="B10653" s="217" t="s">
        <v>243</v>
      </c>
      <c r="C10653" s="218">
        <v>0.57220000000000004</v>
      </c>
    </row>
    <row r="10654" spans="1:3" ht="15" customHeight="1" x14ac:dyDescent="0.25">
      <c r="A10654" s="216">
        <v>45607</v>
      </c>
      <c r="B10654" s="217" t="s">
        <v>243</v>
      </c>
      <c r="C10654" s="218">
        <v>0.58579999999999999</v>
      </c>
    </row>
    <row r="10655" spans="1:3" ht="15" customHeight="1" x14ac:dyDescent="0.25">
      <c r="A10655" s="216">
        <v>45608</v>
      </c>
      <c r="B10655" s="217" t="s">
        <v>243</v>
      </c>
      <c r="C10655" s="218">
        <v>0.59950000000000003</v>
      </c>
    </row>
    <row r="10656" spans="1:3" ht="15" customHeight="1" x14ac:dyDescent="0.25">
      <c r="A10656" s="216">
        <v>45609</v>
      </c>
      <c r="B10656" s="217" t="s">
        <v>243</v>
      </c>
      <c r="C10656" s="218">
        <v>0.61309999999999998</v>
      </c>
    </row>
    <row r="10657" spans="1:3" ht="15" customHeight="1" x14ac:dyDescent="0.25">
      <c r="A10657" s="216">
        <v>45610</v>
      </c>
      <c r="B10657" s="217" t="s">
        <v>243</v>
      </c>
      <c r="C10657" s="218">
        <v>0.62660000000000005</v>
      </c>
    </row>
    <row r="10658" spans="1:3" ht="15" customHeight="1" x14ac:dyDescent="0.25">
      <c r="A10658" s="216">
        <v>45611</v>
      </c>
      <c r="B10658" s="217" t="s">
        <v>243</v>
      </c>
      <c r="C10658" s="218">
        <v>0.6673</v>
      </c>
    </row>
    <row r="10659" spans="1:3" ht="15" customHeight="1" x14ac:dyDescent="0.25">
      <c r="A10659" s="216">
        <v>45614</v>
      </c>
      <c r="B10659" s="217" t="s">
        <v>243</v>
      </c>
      <c r="C10659" s="218">
        <v>0.68089999999999995</v>
      </c>
    </row>
    <row r="10660" spans="1:3" ht="15" customHeight="1" x14ac:dyDescent="0.25">
      <c r="A10660" s="216">
        <v>45615</v>
      </c>
      <c r="B10660" s="217" t="s">
        <v>243</v>
      </c>
      <c r="C10660" s="218">
        <v>0.69440000000000002</v>
      </c>
    </row>
    <row r="10661" spans="1:3" ht="15" customHeight="1" x14ac:dyDescent="0.25">
      <c r="A10661" s="216">
        <v>45616</v>
      </c>
      <c r="B10661" s="217" t="s">
        <v>243</v>
      </c>
      <c r="C10661" s="218">
        <v>0.70789999999999997</v>
      </c>
    </row>
    <row r="10662" spans="1:3" ht="15" customHeight="1" x14ac:dyDescent="0.25">
      <c r="A10662" s="216">
        <v>45617</v>
      </c>
      <c r="B10662" s="217" t="s">
        <v>243</v>
      </c>
      <c r="C10662" s="218">
        <v>0.72150000000000003</v>
      </c>
    </row>
    <row r="10663" spans="1:3" ht="15" customHeight="1" x14ac:dyDescent="0.25">
      <c r="A10663" s="216">
        <v>45618</v>
      </c>
      <c r="B10663" s="217" t="s">
        <v>243</v>
      </c>
      <c r="C10663" s="218">
        <v>0.76200000000000001</v>
      </c>
    </row>
    <row r="10664" spans="1:3" ht="15" customHeight="1" x14ac:dyDescent="0.25">
      <c r="A10664" s="216">
        <v>45621</v>
      </c>
      <c r="B10664" s="217" t="s">
        <v>243</v>
      </c>
      <c r="C10664" s="218">
        <v>0.77549999999999997</v>
      </c>
    </row>
    <row r="10665" spans="1:3" ht="15" customHeight="1" x14ac:dyDescent="0.25">
      <c r="A10665" s="216">
        <v>45622</v>
      </c>
      <c r="B10665" s="217" t="s">
        <v>243</v>
      </c>
      <c r="C10665" s="218">
        <v>0.78910000000000002</v>
      </c>
    </row>
    <row r="10666" spans="1:3" ht="15" customHeight="1" x14ac:dyDescent="0.25">
      <c r="A10666" s="216">
        <v>45623</v>
      </c>
      <c r="B10666" s="217" t="s">
        <v>243</v>
      </c>
      <c r="C10666" s="218">
        <v>0.80259999999999998</v>
      </c>
    </row>
    <row r="10667" spans="1:3" ht="15" customHeight="1" x14ac:dyDescent="0.25">
      <c r="A10667" s="216">
        <v>45624</v>
      </c>
      <c r="B10667" s="217" t="s">
        <v>243</v>
      </c>
      <c r="C10667" s="218">
        <v>0.81610000000000005</v>
      </c>
    </row>
    <row r="10668" spans="1:3" ht="15" customHeight="1" x14ac:dyDescent="0.25">
      <c r="A10668" s="216">
        <v>45625</v>
      </c>
      <c r="B10668" s="217" t="s">
        <v>243</v>
      </c>
      <c r="C10668" s="218">
        <v>0.85670000000000002</v>
      </c>
    </row>
    <row r="10669" spans="1:3" ht="15" customHeight="1" x14ac:dyDescent="0.25">
      <c r="A10669" s="216">
        <v>45628</v>
      </c>
      <c r="B10669" s="217" t="s">
        <v>243</v>
      </c>
      <c r="C10669" s="218">
        <v>0.87019999999999997</v>
      </c>
    </row>
    <row r="10670" spans="1:3" ht="15" customHeight="1" x14ac:dyDescent="0.25">
      <c r="A10670" s="216">
        <v>45629</v>
      </c>
      <c r="B10670" s="217" t="s">
        <v>243</v>
      </c>
      <c r="C10670" s="218">
        <v>0.88370000000000004</v>
      </c>
    </row>
    <row r="10671" spans="1:3" ht="15" customHeight="1" x14ac:dyDescent="0.25">
      <c r="A10671" s="216">
        <v>45630</v>
      </c>
      <c r="B10671" s="217" t="s">
        <v>243</v>
      </c>
      <c r="C10671" s="218">
        <v>0.89710000000000001</v>
      </c>
    </row>
    <row r="10672" spans="1:3" ht="15" customHeight="1" x14ac:dyDescent="0.25">
      <c r="A10672" s="216">
        <v>45631</v>
      </c>
      <c r="B10672" s="217" t="s">
        <v>243</v>
      </c>
      <c r="C10672" s="218">
        <v>0.91059999999999997</v>
      </c>
    </row>
    <row r="10673" spans="1:3" ht="15" customHeight="1" x14ac:dyDescent="0.25">
      <c r="A10673" s="216">
        <v>45632</v>
      </c>
      <c r="B10673" s="217" t="s">
        <v>243</v>
      </c>
      <c r="C10673" s="218">
        <v>0.95109999999999995</v>
      </c>
    </row>
    <row r="10674" spans="1:3" ht="15" customHeight="1" x14ac:dyDescent="0.25">
      <c r="A10674" s="216">
        <v>45635</v>
      </c>
      <c r="B10674" s="217" t="s">
        <v>243</v>
      </c>
      <c r="C10674" s="218">
        <v>0.96460000000000001</v>
      </c>
    </row>
    <row r="10675" spans="1:3" ht="15" customHeight="1" x14ac:dyDescent="0.25">
      <c r="A10675" s="216">
        <v>45636</v>
      </c>
      <c r="B10675" s="217" t="s">
        <v>243</v>
      </c>
      <c r="C10675" s="218">
        <v>0.97809999999999997</v>
      </c>
    </row>
    <row r="10676" spans="1:3" ht="15" customHeight="1" x14ac:dyDescent="0.25">
      <c r="A10676" s="216">
        <v>45637</v>
      </c>
      <c r="B10676" s="217" t="s">
        <v>243</v>
      </c>
      <c r="C10676" s="218">
        <v>0.99160000000000004</v>
      </c>
    </row>
    <row r="10677" spans="1:3" ht="15" customHeight="1" x14ac:dyDescent="0.25">
      <c r="A10677" s="216">
        <v>45638</v>
      </c>
      <c r="B10677" s="217" t="s">
        <v>243</v>
      </c>
      <c r="C10677" s="218">
        <v>1.0051000000000001</v>
      </c>
    </row>
    <row r="10678" spans="1:3" ht="15" customHeight="1" x14ac:dyDescent="0.25">
      <c r="A10678" s="216">
        <v>45639</v>
      </c>
      <c r="B10678" s="217" t="s">
        <v>243</v>
      </c>
      <c r="C10678" s="218">
        <v>1.0456000000000001</v>
      </c>
    </row>
    <row r="10679" spans="1:3" ht="15" customHeight="1" x14ac:dyDescent="0.25">
      <c r="A10679" s="216">
        <v>45642</v>
      </c>
      <c r="B10679" s="217" t="s">
        <v>243</v>
      </c>
      <c r="C10679" s="218">
        <v>1.0590999999999999</v>
      </c>
    </row>
    <row r="10680" spans="1:3" ht="15" customHeight="1" x14ac:dyDescent="0.25">
      <c r="A10680" s="216">
        <v>45643</v>
      </c>
      <c r="B10680" s="217" t="s">
        <v>243</v>
      </c>
      <c r="C10680" s="218">
        <v>1.0726</v>
      </c>
    </row>
    <row r="10681" spans="1:3" ht="15" customHeight="1" x14ac:dyDescent="0.25">
      <c r="A10681" s="216">
        <v>45644</v>
      </c>
      <c r="B10681" s="217" t="s">
        <v>243</v>
      </c>
      <c r="C10681" s="218">
        <v>1.0861000000000001</v>
      </c>
    </row>
    <row r="10682" spans="1:3" ht="15" customHeight="1" x14ac:dyDescent="0.25">
      <c r="A10682" s="216">
        <v>45645</v>
      </c>
      <c r="B10682" s="217" t="s">
        <v>243</v>
      </c>
      <c r="C10682" s="218">
        <v>1.0996999999999999</v>
      </c>
    </row>
    <row r="10683" spans="1:3" ht="15" customHeight="1" x14ac:dyDescent="0.25">
      <c r="A10683" s="216">
        <v>45646</v>
      </c>
      <c r="B10683" s="217" t="s">
        <v>243</v>
      </c>
      <c r="C10683" s="218">
        <v>1.1402000000000001</v>
      </c>
    </row>
    <row r="10684" spans="1:3" ht="15" customHeight="1" x14ac:dyDescent="0.25">
      <c r="A10684" s="216">
        <v>45649</v>
      </c>
      <c r="B10684" s="217" t="s">
        <v>243</v>
      </c>
      <c r="C10684" s="218">
        <v>1.1536999999999999</v>
      </c>
    </row>
    <row r="10685" spans="1:3" ht="15" customHeight="1" x14ac:dyDescent="0.25">
      <c r="A10685" s="216">
        <v>45650</v>
      </c>
      <c r="B10685" s="217" t="s">
        <v>243</v>
      </c>
      <c r="C10685" s="218">
        <v>1.1672</v>
      </c>
    </row>
    <row r="10686" spans="1:3" ht="15" customHeight="1" x14ac:dyDescent="0.25">
      <c r="A10686" s="216">
        <v>45651</v>
      </c>
      <c r="B10686" s="217" t="s">
        <v>243</v>
      </c>
      <c r="C10686" s="218">
        <v>1.1808000000000001</v>
      </c>
    </row>
    <row r="10687" spans="1:3" ht="15" customHeight="1" x14ac:dyDescent="0.25">
      <c r="A10687" s="216">
        <v>45652</v>
      </c>
      <c r="B10687" s="217" t="s">
        <v>243</v>
      </c>
      <c r="C10687" s="218">
        <v>1.1942999999999999</v>
      </c>
    </row>
    <row r="10688" spans="1:3" ht="15" customHeight="1" x14ac:dyDescent="0.25">
      <c r="A10688" s="216">
        <v>45653</v>
      </c>
      <c r="B10688" s="217" t="s">
        <v>243</v>
      </c>
      <c r="C10688" s="218">
        <v>1.2349000000000001</v>
      </c>
    </row>
    <row r="10689" spans="1:3" ht="15" customHeight="1" x14ac:dyDescent="0.25">
      <c r="A10689" s="216">
        <v>45656</v>
      </c>
      <c r="B10689" s="217" t="s">
        <v>243</v>
      </c>
      <c r="C10689" s="218">
        <v>1.2484</v>
      </c>
    </row>
    <row r="10690" spans="1:3" ht="15" customHeight="1" x14ac:dyDescent="0.25">
      <c r="A10690" s="216">
        <v>45657</v>
      </c>
      <c r="B10690" s="217" t="s">
        <v>243</v>
      </c>
      <c r="C10690" s="218">
        <v>1.262</v>
      </c>
    </row>
    <row r="10691" spans="1:3" ht="15" customHeight="1" x14ac:dyDescent="0.25">
      <c r="A10691" s="216">
        <v>45659</v>
      </c>
      <c r="B10691" s="217" t="s">
        <v>243</v>
      </c>
      <c r="C10691" s="218">
        <v>1.2870999999999999</v>
      </c>
    </row>
    <row r="10692" spans="1:3" ht="15" customHeight="1" x14ac:dyDescent="0.25">
      <c r="A10692" s="216">
        <v>45660</v>
      </c>
      <c r="B10692" s="217" t="s">
        <v>243</v>
      </c>
      <c r="C10692" s="218">
        <v>1.3274999999999999</v>
      </c>
    </row>
    <row r="10693" spans="1:3" ht="15" customHeight="1" x14ac:dyDescent="0.25">
      <c r="A10693" s="216">
        <v>45663</v>
      </c>
      <c r="B10693" s="217" t="s">
        <v>243</v>
      </c>
      <c r="C10693" s="218">
        <v>1.341</v>
      </c>
    </row>
    <row r="10694" spans="1:3" ht="15" customHeight="1" x14ac:dyDescent="0.25">
      <c r="A10694" s="216">
        <v>45664</v>
      </c>
      <c r="B10694" s="217" t="s">
        <v>243</v>
      </c>
      <c r="C10694" s="218">
        <v>1.3544</v>
      </c>
    </row>
    <row r="10695" spans="1:3" ht="15" customHeight="1" x14ac:dyDescent="0.25">
      <c r="A10695" s="216">
        <v>45665</v>
      </c>
      <c r="B10695" s="217" t="s">
        <v>243</v>
      </c>
      <c r="C10695" s="218">
        <v>1.3678999999999999</v>
      </c>
    </row>
    <row r="10696" spans="1:3" ht="15" customHeight="1" x14ac:dyDescent="0.25">
      <c r="A10696" s="216">
        <v>45666</v>
      </c>
      <c r="B10696" s="217" t="s">
        <v>243</v>
      </c>
      <c r="C10696" s="218">
        <v>1.3813</v>
      </c>
    </row>
    <row r="10697" spans="1:3" ht="15" customHeight="1" x14ac:dyDescent="0.25">
      <c r="A10697" s="216">
        <v>45667</v>
      </c>
      <c r="B10697" s="217" t="s">
        <v>243</v>
      </c>
      <c r="C10697" s="218">
        <v>1.4217</v>
      </c>
    </row>
    <row r="10698" spans="1:3" ht="15" customHeight="1" x14ac:dyDescent="0.25">
      <c r="A10698" s="216">
        <v>45670</v>
      </c>
      <c r="B10698" s="217" t="s">
        <v>243</v>
      </c>
      <c r="C10698" s="218">
        <v>1.4352</v>
      </c>
    </row>
    <row r="10699" spans="1:3" ht="15" customHeight="1" x14ac:dyDescent="0.25">
      <c r="A10699" s="216">
        <v>45671</v>
      </c>
      <c r="B10699" s="217" t="s">
        <v>243</v>
      </c>
      <c r="C10699" s="218">
        <v>1.4486000000000001</v>
      </c>
    </row>
    <row r="10700" spans="1:3" ht="15" customHeight="1" x14ac:dyDescent="0.25">
      <c r="A10700" s="216">
        <v>45672</v>
      </c>
      <c r="B10700" s="217" t="s">
        <v>243</v>
      </c>
      <c r="C10700" s="218">
        <v>1.462</v>
      </c>
    </row>
    <row r="10701" spans="1:3" ht="15" customHeight="1" x14ac:dyDescent="0.25">
      <c r="A10701" s="216">
        <v>45673</v>
      </c>
      <c r="B10701" s="217" t="s">
        <v>243</v>
      </c>
      <c r="C10701" s="218">
        <v>1.4754</v>
      </c>
    </row>
    <row r="10702" spans="1:3" ht="15" customHeight="1" x14ac:dyDescent="0.25">
      <c r="A10702" s="216">
        <v>45674</v>
      </c>
      <c r="B10702" s="217" t="s">
        <v>243</v>
      </c>
      <c r="C10702" s="218">
        <v>1.5157</v>
      </c>
    </row>
    <row r="10703" spans="1:3" ht="15" customHeight="1" x14ac:dyDescent="0.25">
      <c r="A10703" s="216">
        <v>45677</v>
      </c>
      <c r="B10703" s="217" t="s">
        <v>243</v>
      </c>
      <c r="C10703" s="218">
        <v>1.5290999999999999</v>
      </c>
    </row>
    <row r="10704" spans="1:3" ht="15" customHeight="1" x14ac:dyDescent="0.25">
      <c r="A10704" s="216">
        <v>45678</v>
      </c>
      <c r="B10704" s="217" t="s">
        <v>243</v>
      </c>
      <c r="C10704" s="218">
        <v>1.5426</v>
      </c>
    </row>
    <row r="10705" spans="1:3" ht="15" customHeight="1" x14ac:dyDescent="0.25">
      <c r="A10705" s="216">
        <v>45679</v>
      </c>
      <c r="B10705" s="217" t="s">
        <v>243</v>
      </c>
      <c r="C10705" s="218">
        <v>1.556</v>
      </c>
    </row>
    <row r="10706" spans="1:3" ht="15" customHeight="1" x14ac:dyDescent="0.25">
      <c r="A10706" s="216">
        <v>45680</v>
      </c>
      <c r="B10706" s="217" t="s">
        <v>243</v>
      </c>
      <c r="C10706" s="218">
        <v>1.5693999999999999</v>
      </c>
    </row>
    <row r="10707" spans="1:3" ht="15" customHeight="1" x14ac:dyDescent="0.25">
      <c r="A10707" s="216">
        <v>45681</v>
      </c>
      <c r="B10707" s="217" t="s">
        <v>243</v>
      </c>
      <c r="C10707" s="218">
        <v>1.6096999999999999</v>
      </c>
    </row>
    <row r="10708" spans="1:3" ht="15" customHeight="1" x14ac:dyDescent="0.25">
      <c r="A10708" s="216">
        <v>45684</v>
      </c>
      <c r="B10708" s="217" t="s">
        <v>243</v>
      </c>
      <c r="C10708" s="218">
        <v>1.6232</v>
      </c>
    </row>
    <row r="10709" spans="1:3" ht="15" customHeight="1" x14ac:dyDescent="0.25">
      <c r="A10709" s="216">
        <v>45685</v>
      </c>
      <c r="B10709" s="217" t="s">
        <v>243</v>
      </c>
      <c r="C10709" s="218">
        <v>1.6366000000000001</v>
      </c>
    </row>
    <row r="10710" spans="1:3" ht="15" customHeight="1" x14ac:dyDescent="0.25">
      <c r="A10710" s="216">
        <v>45686</v>
      </c>
      <c r="B10710" s="217" t="s">
        <v>243</v>
      </c>
      <c r="C10710" s="218">
        <v>1.65</v>
      </c>
    </row>
    <row r="10711" spans="1:3" ht="15" customHeight="1" x14ac:dyDescent="0.25">
      <c r="A10711" s="216">
        <v>45687</v>
      </c>
      <c r="B10711" s="217" t="s">
        <v>243</v>
      </c>
      <c r="C10711" s="218">
        <v>1.6635</v>
      </c>
    </row>
    <row r="10712" spans="1:3" ht="15" customHeight="1" x14ac:dyDescent="0.25">
      <c r="A10712" s="216">
        <v>45688</v>
      </c>
      <c r="B10712" s="217" t="s">
        <v>243</v>
      </c>
      <c r="C10712" s="218">
        <v>1.7036</v>
      </c>
    </row>
    <row r="10713" spans="1:3" ht="15" customHeight="1" x14ac:dyDescent="0.25">
      <c r="A10713" s="216">
        <v>45691</v>
      </c>
      <c r="B10713" s="217" t="s">
        <v>243</v>
      </c>
      <c r="C10713" s="218">
        <v>1.7169000000000001</v>
      </c>
    </row>
    <row r="10714" spans="1:3" ht="15" customHeight="1" x14ac:dyDescent="0.25">
      <c r="A10714" s="216">
        <v>45692</v>
      </c>
      <c r="B10714" s="217" t="s">
        <v>243</v>
      </c>
      <c r="C10714" s="218">
        <v>1.7302</v>
      </c>
    </row>
    <row r="10715" spans="1:3" ht="15" customHeight="1" x14ac:dyDescent="0.25">
      <c r="A10715" s="216">
        <v>45693</v>
      </c>
      <c r="B10715" s="217" t="s">
        <v>243</v>
      </c>
      <c r="C10715" s="218">
        <v>1.7435</v>
      </c>
    </row>
    <row r="10716" spans="1:3" ht="15" customHeight="1" x14ac:dyDescent="0.25">
      <c r="A10716" s="216">
        <v>45694</v>
      </c>
      <c r="B10716" s="217" t="s">
        <v>243</v>
      </c>
      <c r="C10716" s="218">
        <v>1.7565</v>
      </c>
    </row>
    <row r="10717" spans="1:3" ht="15" customHeight="1" x14ac:dyDescent="0.25">
      <c r="A10717" s="216">
        <v>45695</v>
      </c>
      <c r="B10717" s="217" t="s">
        <v>243</v>
      </c>
      <c r="C10717" s="218">
        <v>1.7952999999999999</v>
      </c>
    </row>
    <row r="10718" spans="1:3" ht="15" customHeight="1" x14ac:dyDescent="0.25">
      <c r="A10718" s="216">
        <v>45698</v>
      </c>
      <c r="B10718" s="217" t="s">
        <v>243</v>
      </c>
      <c r="C10718" s="218">
        <v>1.8083</v>
      </c>
    </row>
    <row r="10719" spans="1:3" ht="15" customHeight="1" x14ac:dyDescent="0.25">
      <c r="A10719" s="216">
        <v>45699</v>
      </c>
      <c r="B10719" s="217" t="s">
        <v>243</v>
      </c>
      <c r="C10719" s="218">
        <v>1.8211999999999999</v>
      </c>
    </row>
    <row r="10720" spans="1:3" ht="15" customHeight="1" x14ac:dyDescent="0.25">
      <c r="A10720" s="216">
        <v>45700</v>
      </c>
      <c r="B10720" s="217" t="s">
        <v>243</v>
      </c>
      <c r="C10720" s="218">
        <v>1.8342000000000001</v>
      </c>
    </row>
    <row r="10721" spans="1:3" ht="15" customHeight="1" x14ac:dyDescent="0.25">
      <c r="A10721" s="216">
        <v>45701</v>
      </c>
      <c r="B10721" s="217" t="s">
        <v>243</v>
      </c>
      <c r="C10721" s="218">
        <v>1.8471</v>
      </c>
    </row>
    <row r="10722" spans="1:3" ht="15" customHeight="1" x14ac:dyDescent="0.25">
      <c r="A10722" s="216">
        <v>45702</v>
      </c>
      <c r="B10722" s="217" t="s">
        <v>243</v>
      </c>
      <c r="C10722" s="218">
        <v>1.8857999999999999</v>
      </c>
    </row>
    <row r="10723" spans="1:3" ht="15" customHeight="1" x14ac:dyDescent="0.25">
      <c r="A10723" s="216">
        <v>45705</v>
      </c>
      <c r="B10723" s="217" t="s">
        <v>243</v>
      </c>
      <c r="C10723" s="218">
        <v>1.8987000000000001</v>
      </c>
    </row>
    <row r="10724" spans="1:3" ht="15" customHeight="1" x14ac:dyDescent="0.25">
      <c r="A10724" s="216">
        <v>45706</v>
      </c>
      <c r="B10724" s="217" t="s">
        <v>243</v>
      </c>
      <c r="C10724" s="218">
        <v>1.9116</v>
      </c>
    </row>
    <row r="10725" spans="1:3" ht="15" customHeight="1" x14ac:dyDescent="0.25">
      <c r="A10725" s="216">
        <v>45707</v>
      </c>
      <c r="B10725" s="217" t="s">
        <v>243</v>
      </c>
      <c r="C10725" s="218">
        <v>1.9245000000000001</v>
      </c>
    </row>
    <row r="10726" spans="1:3" ht="15" customHeight="1" x14ac:dyDescent="0.25">
      <c r="A10726" s="216">
        <v>45708</v>
      </c>
      <c r="B10726" s="217" t="s">
        <v>243</v>
      </c>
      <c r="C10726" s="218">
        <v>1.9374</v>
      </c>
    </row>
    <row r="10727" spans="1:3" ht="15" customHeight="1" x14ac:dyDescent="0.25">
      <c r="A10727" s="216">
        <v>45709</v>
      </c>
      <c r="B10727" s="217" t="s">
        <v>243</v>
      </c>
      <c r="C10727" s="218">
        <v>1.976</v>
      </c>
    </row>
    <row r="10728" spans="1:3" ht="15" customHeight="1" x14ac:dyDescent="0.25">
      <c r="A10728" s="216">
        <v>45712</v>
      </c>
      <c r="B10728" s="217" t="s">
        <v>243</v>
      </c>
      <c r="C10728" s="218">
        <v>1.9887999999999999</v>
      </c>
    </row>
    <row r="10729" spans="1:3" ht="15" customHeight="1" x14ac:dyDescent="0.25">
      <c r="A10729" s="216">
        <v>45713</v>
      </c>
      <c r="B10729" s="217" t="s">
        <v>243</v>
      </c>
      <c r="C10729" s="218">
        <v>2.0015999999999998</v>
      </c>
    </row>
    <row r="10730" spans="1:3" ht="15" customHeight="1" x14ac:dyDescent="0.25">
      <c r="A10730" s="216">
        <v>45714</v>
      </c>
      <c r="B10730" s="217" t="s">
        <v>243</v>
      </c>
      <c r="C10730" s="218">
        <v>2.0144000000000002</v>
      </c>
    </row>
    <row r="10731" spans="1:3" ht="15" customHeight="1" x14ac:dyDescent="0.25">
      <c r="A10731" s="216">
        <v>45715</v>
      </c>
      <c r="B10731" s="217" t="s">
        <v>243</v>
      </c>
      <c r="C10731" s="218">
        <v>2.0272999999999999</v>
      </c>
    </row>
    <row r="10732" spans="1:3" ht="15" customHeight="1" x14ac:dyDescent="0.25">
      <c r="A10732" s="216">
        <v>45716</v>
      </c>
      <c r="B10732" s="217" t="s">
        <v>243</v>
      </c>
      <c r="C10732" s="218">
        <v>2.0657000000000001</v>
      </c>
    </row>
    <row r="10733" spans="1:3" ht="15" customHeight="1" x14ac:dyDescent="0.25">
      <c r="A10733" s="216">
        <v>45719</v>
      </c>
      <c r="B10733" s="217" t="s">
        <v>243</v>
      </c>
      <c r="C10733" s="218">
        <v>2.0785</v>
      </c>
    </row>
    <row r="10734" spans="1:3" ht="15" customHeight="1" x14ac:dyDescent="0.25">
      <c r="A10734" s="216">
        <v>45720</v>
      </c>
      <c r="B10734" s="217" t="s">
        <v>243</v>
      </c>
      <c r="C10734" s="218">
        <v>2.0912999999999999</v>
      </c>
    </row>
    <row r="10735" spans="1:3" ht="15" customHeight="1" x14ac:dyDescent="0.25">
      <c r="A10735" s="216">
        <v>45721</v>
      </c>
      <c r="B10735" s="217" t="s">
        <v>243</v>
      </c>
      <c r="C10735" s="218">
        <v>2.1040000000000001</v>
      </c>
    </row>
    <row r="10736" spans="1:3" ht="15" customHeight="1" x14ac:dyDescent="0.25">
      <c r="A10736" s="216">
        <v>45722</v>
      </c>
      <c r="B10736" s="217" t="s">
        <v>243</v>
      </c>
      <c r="C10736" s="218">
        <v>2.1168</v>
      </c>
    </row>
    <row r="10737" spans="1:3" ht="15" customHeight="1" x14ac:dyDescent="0.25">
      <c r="A10737" s="216">
        <v>45723</v>
      </c>
      <c r="B10737" s="217" t="s">
        <v>243</v>
      </c>
      <c r="C10737" s="218">
        <v>2.1551999999999998</v>
      </c>
    </row>
    <row r="10738" spans="1:3" ht="15" customHeight="1" x14ac:dyDescent="0.25">
      <c r="A10738" s="216">
        <v>45726</v>
      </c>
      <c r="B10738" s="217" t="s">
        <v>243</v>
      </c>
      <c r="C10738" s="218">
        <v>2.1680000000000001</v>
      </c>
    </row>
    <row r="10739" spans="1:3" ht="15" customHeight="1" x14ac:dyDescent="0.25">
      <c r="A10739" s="216">
        <v>45727</v>
      </c>
      <c r="B10739" s="217" t="s">
        <v>243</v>
      </c>
      <c r="C10739" s="218">
        <v>2.1806999999999999</v>
      </c>
    </row>
    <row r="10740" spans="1:3" ht="15" customHeight="1" x14ac:dyDescent="0.25">
      <c r="A10740" s="216">
        <v>45728</v>
      </c>
      <c r="B10740" s="217" t="s">
        <v>243</v>
      </c>
      <c r="C10740" s="218">
        <v>2.1934999999999998</v>
      </c>
    </row>
    <row r="10741" spans="1:3" ht="15" customHeight="1" x14ac:dyDescent="0.25">
      <c r="A10741" s="216">
        <v>45729</v>
      </c>
      <c r="B10741" s="217" t="s">
        <v>243</v>
      </c>
      <c r="C10741" s="218">
        <v>2.2063000000000001</v>
      </c>
    </row>
    <row r="10742" spans="1:3" ht="15" customHeight="1" x14ac:dyDescent="0.25">
      <c r="A10742" s="216">
        <v>45730</v>
      </c>
      <c r="B10742" s="217" t="s">
        <v>243</v>
      </c>
      <c r="C10742" s="218">
        <v>2.2446000000000002</v>
      </c>
    </row>
    <row r="10743" spans="1:3" ht="15" customHeight="1" x14ac:dyDescent="0.25">
      <c r="A10743" s="216">
        <v>45733</v>
      </c>
      <c r="B10743" s="217" t="s">
        <v>243</v>
      </c>
      <c r="C10743" s="218">
        <v>2.2574000000000001</v>
      </c>
    </row>
    <row r="10744" spans="1:3" ht="15" customHeight="1" x14ac:dyDescent="0.25">
      <c r="A10744" s="216">
        <v>45734</v>
      </c>
      <c r="B10744" s="217" t="s">
        <v>243</v>
      </c>
      <c r="C10744" s="218">
        <v>2.2700999999999998</v>
      </c>
    </row>
    <row r="10745" spans="1:3" ht="15" customHeight="1" x14ac:dyDescent="0.25">
      <c r="A10745" s="216">
        <v>45735</v>
      </c>
      <c r="B10745" s="217" t="s">
        <v>243</v>
      </c>
      <c r="C10745" s="218">
        <v>2.2829000000000002</v>
      </c>
    </row>
    <row r="10746" spans="1:3" ht="15" customHeight="1" x14ac:dyDescent="0.25">
      <c r="A10746" s="216">
        <v>45736</v>
      </c>
      <c r="B10746" s="217" t="s">
        <v>243</v>
      </c>
      <c r="C10746" s="218">
        <v>2.2957000000000001</v>
      </c>
    </row>
    <row r="10747" spans="1:3" ht="15" customHeight="1" x14ac:dyDescent="0.25">
      <c r="A10747" s="216">
        <v>45737</v>
      </c>
      <c r="B10747" s="217" t="s">
        <v>243</v>
      </c>
      <c r="C10747" s="218">
        <v>2.3340999999999998</v>
      </c>
    </row>
    <row r="10748" spans="1:3" ht="15" customHeight="1" x14ac:dyDescent="0.25">
      <c r="A10748" s="216">
        <v>45740</v>
      </c>
      <c r="B10748" s="217" t="s">
        <v>243</v>
      </c>
      <c r="C10748" s="218">
        <v>2.3469000000000002</v>
      </c>
    </row>
    <row r="10749" spans="1:3" ht="15" customHeight="1" x14ac:dyDescent="0.25">
      <c r="A10749" s="216">
        <v>45741</v>
      </c>
      <c r="B10749" s="217" t="s">
        <v>243</v>
      </c>
      <c r="C10749" s="218">
        <v>2.3595999999999999</v>
      </c>
    </row>
    <row r="10750" spans="1:3" ht="15" customHeight="1" x14ac:dyDescent="0.25">
      <c r="A10750" s="216">
        <v>45742</v>
      </c>
      <c r="B10750" s="217" t="s">
        <v>243</v>
      </c>
      <c r="C10750" s="218">
        <v>2.3723999999999998</v>
      </c>
    </row>
    <row r="10751" spans="1:3" ht="15" customHeight="1" x14ac:dyDescent="0.25">
      <c r="A10751" s="216">
        <v>45743</v>
      </c>
      <c r="B10751" s="217" t="s">
        <v>243</v>
      </c>
      <c r="C10751" s="218">
        <v>2.3852000000000002</v>
      </c>
    </row>
    <row r="10752" spans="1:3" ht="15" customHeight="1" x14ac:dyDescent="0.25">
      <c r="A10752" s="216">
        <v>45744</v>
      </c>
      <c r="B10752" s="217" t="s">
        <v>243</v>
      </c>
      <c r="C10752" s="218">
        <v>2.4236</v>
      </c>
    </row>
    <row r="10753" spans="1:3" ht="15" customHeight="1" x14ac:dyDescent="0.25">
      <c r="A10753" s="216">
        <v>45747</v>
      </c>
      <c r="B10753" s="217" t="s">
        <v>243</v>
      </c>
      <c r="C10753" s="218">
        <v>2.4363999999999999</v>
      </c>
    </row>
    <row r="10754" spans="1:3" ht="15" customHeight="1" x14ac:dyDescent="0.25">
      <c r="A10754" s="216">
        <v>45748</v>
      </c>
      <c r="B10754" s="217" t="s">
        <v>243</v>
      </c>
      <c r="C10754" s="218">
        <v>2.4491000000000001</v>
      </c>
    </row>
    <row r="10755" spans="1:3" ht="15" customHeight="1" x14ac:dyDescent="0.25">
      <c r="A10755" s="216">
        <v>45749</v>
      </c>
      <c r="B10755" s="217" t="s">
        <v>243</v>
      </c>
      <c r="C10755" s="218">
        <v>2.4618000000000002</v>
      </c>
    </row>
    <row r="10756" spans="1:3" ht="15" customHeight="1" x14ac:dyDescent="0.25">
      <c r="A10756" s="216">
        <v>45750</v>
      </c>
      <c r="B10756" s="217" t="s">
        <v>243</v>
      </c>
      <c r="C10756" s="218">
        <v>2.4746000000000001</v>
      </c>
    </row>
    <row r="10757" spans="1:3" ht="15" customHeight="1" x14ac:dyDescent="0.25">
      <c r="A10757" s="216">
        <v>45751</v>
      </c>
      <c r="B10757" s="217" t="s">
        <v>243</v>
      </c>
      <c r="C10757" s="218">
        <v>2.5127000000000002</v>
      </c>
    </row>
    <row r="10758" spans="1:3" ht="15" customHeight="1" x14ac:dyDescent="0.25">
      <c r="A10758" s="216">
        <v>45754</v>
      </c>
      <c r="B10758" s="217" t="s">
        <v>243</v>
      </c>
      <c r="C10758" s="218">
        <v>2.5255000000000001</v>
      </c>
    </row>
    <row r="10759" spans="1:3" ht="15" customHeight="1" x14ac:dyDescent="0.25">
      <c r="A10759" s="216">
        <v>45755</v>
      </c>
      <c r="B10759" s="217" t="s">
        <v>243</v>
      </c>
      <c r="C10759" s="218">
        <v>2.5381999999999998</v>
      </c>
    </row>
    <row r="10760" spans="1:3" ht="15" customHeight="1" x14ac:dyDescent="0.25">
      <c r="A10760" s="216">
        <v>45756</v>
      </c>
      <c r="B10760" s="217" t="s">
        <v>243</v>
      </c>
      <c r="C10760" s="218">
        <v>2.5508999999999999</v>
      </c>
    </row>
    <row r="10761" spans="1:3" ht="15" customHeight="1" x14ac:dyDescent="0.25">
      <c r="A10761" s="216">
        <v>45757</v>
      </c>
      <c r="B10761" s="217" t="s">
        <v>243</v>
      </c>
      <c r="C10761" s="218">
        <v>2.5636000000000001</v>
      </c>
    </row>
    <row r="10762" spans="1:3" ht="15" customHeight="1" x14ac:dyDescent="0.25">
      <c r="A10762" s="216">
        <v>45758</v>
      </c>
      <c r="B10762" s="217" t="s">
        <v>243</v>
      </c>
      <c r="C10762" s="218">
        <v>2.6017000000000001</v>
      </c>
    </row>
    <row r="10763" spans="1:3" ht="15" customHeight="1" x14ac:dyDescent="0.25">
      <c r="A10763" s="216">
        <v>45761</v>
      </c>
      <c r="B10763" s="217" t="s">
        <v>243</v>
      </c>
      <c r="C10763" s="218">
        <v>2.6143999999999998</v>
      </c>
    </row>
    <row r="10764" spans="1:3" ht="15" customHeight="1" x14ac:dyDescent="0.25">
      <c r="A10764" s="216">
        <v>45762</v>
      </c>
      <c r="B10764" s="217" t="s">
        <v>243</v>
      </c>
      <c r="C10764" s="218">
        <v>2.6271</v>
      </c>
    </row>
    <row r="10765" spans="1:3" ht="15" customHeight="1" x14ac:dyDescent="0.25">
      <c r="A10765" s="216">
        <v>45763</v>
      </c>
      <c r="B10765" s="217" t="s">
        <v>243</v>
      </c>
      <c r="C10765" s="218">
        <v>2.6398000000000001</v>
      </c>
    </row>
    <row r="10766" spans="1:3" ht="15" customHeight="1" x14ac:dyDescent="0.25">
      <c r="A10766" s="216">
        <v>45764</v>
      </c>
      <c r="B10766" s="217" t="s">
        <v>243</v>
      </c>
      <c r="C10766" s="218">
        <v>2.7033</v>
      </c>
    </row>
    <row r="10767" spans="1:3" ht="15" customHeight="1" x14ac:dyDescent="0.25">
      <c r="A10767" s="216">
        <v>45769</v>
      </c>
      <c r="B10767" s="217" t="s">
        <v>243</v>
      </c>
      <c r="C10767" s="218">
        <v>2.7160000000000002</v>
      </c>
    </row>
    <row r="10768" spans="1:3" ht="15" customHeight="1" x14ac:dyDescent="0.25">
      <c r="A10768" s="216">
        <v>45770</v>
      </c>
      <c r="B10768" s="217" t="s">
        <v>243</v>
      </c>
      <c r="C10768" s="218">
        <v>2.7286999999999999</v>
      </c>
    </row>
    <row r="10769" spans="1:3" ht="15" customHeight="1" x14ac:dyDescent="0.25">
      <c r="A10769" s="216">
        <v>45771</v>
      </c>
      <c r="B10769" s="217" t="s">
        <v>243</v>
      </c>
      <c r="C10769" s="218">
        <v>2.7412999999999998</v>
      </c>
    </row>
    <row r="10770" spans="1:3" ht="15" customHeight="1" x14ac:dyDescent="0.25">
      <c r="A10770" s="216">
        <v>45772</v>
      </c>
      <c r="B10770" s="217" t="s">
        <v>243</v>
      </c>
      <c r="C10770" s="218">
        <v>2.7795000000000001</v>
      </c>
    </row>
    <row r="10771" spans="1:3" ht="15" customHeight="1" x14ac:dyDescent="0.25">
      <c r="A10771" s="216">
        <v>45775</v>
      </c>
      <c r="B10771" s="217" t="s">
        <v>243</v>
      </c>
      <c r="C10771" s="218">
        <v>2.7921999999999998</v>
      </c>
    </row>
    <row r="10772" spans="1:3" ht="15" customHeight="1" x14ac:dyDescent="0.25">
      <c r="A10772" s="216">
        <v>45776</v>
      </c>
      <c r="B10772" s="217" t="s">
        <v>243</v>
      </c>
      <c r="C10772" s="218">
        <v>2.8048999999999999</v>
      </c>
    </row>
    <row r="10773" spans="1:3" ht="15" customHeight="1" x14ac:dyDescent="0.25">
      <c r="A10773" s="216">
        <v>45777</v>
      </c>
      <c r="B10773" s="217" t="s">
        <v>243</v>
      </c>
      <c r="C10773" s="218">
        <v>2.8176000000000001</v>
      </c>
    </row>
    <row r="10774" spans="1:3" ht="15" customHeight="1" x14ac:dyDescent="0.25">
      <c r="A10774" s="216">
        <v>45778</v>
      </c>
      <c r="B10774" s="217" t="s">
        <v>243</v>
      </c>
      <c r="C10774" s="218">
        <v>2.8302999999999998</v>
      </c>
    </row>
    <row r="10775" spans="1:3" ht="15" customHeight="1" x14ac:dyDescent="0.25">
      <c r="A10775" s="216">
        <v>45779</v>
      </c>
      <c r="B10775" s="217" t="s">
        <v>243</v>
      </c>
      <c r="C10775" s="218">
        <v>2.8809999999999998</v>
      </c>
    </row>
    <row r="10776" spans="1:3" ht="15" customHeight="1" x14ac:dyDescent="0.25">
      <c r="A10776" s="216">
        <v>45783</v>
      </c>
      <c r="B10776" s="217" t="s">
        <v>243</v>
      </c>
      <c r="C10776" s="218">
        <v>2.8936999999999999</v>
      </c>
    </row>
    <row r="10777" spans="1:3" ht="15" customHeight="1" x14ac:dyDescent="0.25">
      <c r="A10777" s="216">
        <v>45784</v>
      </c>
      <c r="B10777" s="217" t="s">
        <v>243</v>
      </c>
      <c r="C10777" s="218">
        <v>2.9062999999999999</v>
      </c>
    </row>
    <row r="10778" spans="1:3" ht="15" customHeight="1" x14ac:dyDescent="0.25">
      <c r="A10778" s="216">
        <v>45785</v>
      </c>
      <c r="B10778" s="217" t="s">
        <v>243</v>
      </c>
      <c r="C10778" s="218">
        <v>2.9186000000000001</v>
      </c>
    </row>
    <row r="10779" spans="1:3" ht="15" customHeight="1" x14ac:dyDescent="0.25">
      <c r="A10779" s="216">
        <v>45786</v>
      </c>
      <c r="B10779" s="217" t="s">
        <v>243</v>
      </c>
      <c r="C10779" s="218">
        <v>2.9556</v>
      </c>
    </row>
    <row r="10780" spans="1:3" ht="15" customHeight="1" x14ac:dyDescent="0.25">
      <c r="A10780" s="216">
        <v>45789</v>
      </c>
      <c r="B10780" s="217" t="s">
        <v>243</v>
      </c>
      <c r="C10780" s="218">
        <v>2.968</v>
      </c>
    </row>
    <row r="10781" spans="1:3" ht="15" customHeight="1" x14ac:dyDescent="0.25">
      <c r="A10781" s="216">
        <v>45790</v>
      </c>
      <c r="B10781" s="217" t="s">
        <v>243</v>
      </c>
      <c r="C10781" s="218">
        <v>2.9803000000000002</v>
      </c>
    </row>
    <row r="10782" spans="1:3" ht="15" customHeight="1" x14ac:dyDescent="0.25">
      <c r="A10782" s="216">
        <v>45791</v>
      </c>
      <c r="B10782" s="217" t="s">
        <v>243</v>
      </c>
      <c r="C10782" s="218">
        <v>2.9925999999999999</v>
      </c>
    </row>
    <row r="10783" spans="1:3" ht="15" customHeight="1" x14ac:dyDescent="0.25">
      <c r="A10783" s="216">
        <v>45792</v>
      </c>
      <c r="B10783" s="217" t="s">
        <v>243</v>
      </c>
      <c r="C10783" s="218">
        <v>3.0047000000000001</v>
      </c>
    </row>
    <row r="10784" spans="1:3" ht="15" customHeight="1" x14ac:dyDescent="0.25">
      <c r="A10784" s="216">
        <v>45793</v>
      </c>
      <c r="B10784" s="217" t="s">
        <v>243</v>
      </c>
      <c r="C10784" s="218">
        <v>3.0413000000000001</v>
      </c>
    </row>
    <row r="10785" spans="1:3" ht="15" customHeight="1" x14ac:dyDescent="0.25">
      <c r="A10785" s="216">
        <v>45796</v>
      </c>
      <c r="B10785" s="217" t="s">
        <v>243</v>
      </c>
      <c r="C10785" s="218">
        <v>3.0535000000000001</v>
      </c>
    </row>
    <row r="10786" spans="1:3" ht="15" customHeight="1" x14ac:dyDescent="0.25">
      <c r="A10786" s="216">
        <v>45797</v>
      </c>
      <c r="B10786" s="217" t="s">
        <v>243</v>
      </c>
      <c r="C10786" s="218">
        <v>3.0657000000000001</v>
      </c>
    </row>
    <row r="10787" spans="1:3" ht="15" customHeight="1" x14ac:dyDescent="0.25">
      <c r="A10787" s="216">
        <v>45798</v>
      </c>
      <c r="B10787" s="217" t="s">
        <v>243</v>
      </c>
      <c r="C10787" s="218">
        <v>3.0779000000000001</v>
      </c>
    </row>
    <row r="10788" spans="1:3" ht="15" customHeight="1" x14ac:dyDescent="0.25">
      <c r="A10788" s="216">
        <v>45799</v>
      </c>
      <c r="B10788" s="217" t="s">
        <v>243</v>
      </c>
      <c r="C10788" s="218">
        <v>3.0901000000000001</v>
      </c>
    </row>
    <row r="10789" spans="1:3" ht="15" customHeight="1" x14ac:dyDescent="0.25">
      <c r="A10789" s="216">
        <v>45800</v>
      </c>
      <c r="B10789" s="217" t="s">
        <v>243</v>
      </c>
      <c r="C10789" s="218">
        <v>3.1389999999999998</v>
      </c>
    </row>
    <row r="10790" spans="1:3" ht="15" customHeight="1" x14ac:dyDescent="0.25">
      <c r="A10790" s="216">
        <v>45804</v>
      </c>
      <c r="B10790" s="217" t="s">
        <v>243</v>
      </c>
      <c r="C10790" s="218">
        <v>3.1511999999999998</v>
      </c>
    </row>
    <row r="10791" spans="1:3" ht="15" customHeight="1" x14ac:dyDescent="0.25">
      <c r="A10791" s="216">
        <v>45805</v>
      </c>
      <c r="B10791" s="217" t="s">
        <v>243</v>
      </c>
      <c r="C10791" s="218">
        <v>3.1634000000000002</v>
      </c>
    </row>
    <row r="10792" spans="1:3" ht="15" customHeight="1" x14ac:dyDescent="0.25">
      <c r="A10792" s="216">
        <v>45806</v>
      </c>
      <c r="B10792" s="217" t="s">
        <v>243</v>
      </c>
      <c r="C10792" s="218">
        <v>3.1756000000000002</v>
      </c>
    </row>
    <row r="10793" spans="1:3" ht="15" customHeight="1" x14ac:dyDescent="0.25">
      <c r="A10793" s="216">
        <v>45807</v>
      </c>
      <c r="B10793" s="217" t="s">
        <v>243</v>
      </c>
      <c r="C10793" s="218">
        <v>3.2122999999999999</v>
      </c>
    </row>
    <row r="10794" spans="1:3" ht="15" customHeight="1" x14ac:dyDescent="0.25">
      <c r="A10794" s="216">
        <v>45810</v>
      </c>
      <c r="B10794" s="217" t="s">
        <v>243</v>
      </c>
      <c r="C10794" s="218">
        <v>3.2244000000000002</v>
      </c>
    </row>
    <row r="10795" spans="1:3" ht="15" customHeight="1" x14ac:dyDescent="0.25">
      <c r="A10795" s="216">
        <v>45811</v>
      </c>
      <c r="B10795" s="217" t="s">
        <v>243</v>
      </c>
      <c r="C10795" s="218">
        <v>3.2366000000000001</v>
      </c>
    </row>
    <row r="10796" spans="1:3" ht="15" customHeight="1" x14ac:dyDescent="0.25">
      <c r="A10796" s="216">
        <v>45812</v>
      </c>
      <c r="B10796" s="217" t="s">
        <v>243</v>
      </c>
      <c r="C10796" s="218">
        <v>3.2488000000000001</v>
      </c>
    </row>
    <row r="10797" spans="1:3" ht="15" customHeight="1" x14ac:dyDescent="0.25">
      <c r="A10797" s="216">
        <v>45813</v>
      </c>
      <c r="B10797" s="217" t="s">
        <v>243</v>
      </c>
      <c r="C10797" s="218">
        <v>3.2608999999999999</v>
      </c>
    </row>
    <row r="10798" spans="1:3" ht="15" customHeight="1" x14ac:dyDescent="0.25">
      <c r="A10798" s="216">
        <v>45814</v>
      </c>
      <c r="B10798" s="217" t="s">
        <v>243</v>
      </c>
      <c r="C10798" s="218">
        <v>3.2972000000000001</v>
      </c>
    </row>
    <row r="10799" spans="1:3" ht="15" customHeight="1" x14ac:dyDescent="0.25">
      <c r="A10799" s="216">
        <v>45817</v>
      </c>
      <c r="B10799" s="217" t="s">
        <v>243</v>
      </c>
      <c r="C10799" s="218">
        <v>3.3092999999999999</v>
      </c>
    </row>
    <row r="10800" spans="1:3" ht="15" customHeight="1" x14ac:dyDescent="0.25">
      <c r="A10800" s="216">
        <v>45818</v>
      </c>
      <c r="B10800" s="217" t="s">
        <v>243</v>
      </c>
      <c r="C10800" s="218">
        <v>3.3214000000000001</v>
      </c>
    </row>
    <row r="10801" spans="1:3" ht="15" customHeight="1" x14ac:dyDescent="0.25">
      <c r="A10801" s="216">
        <v>45819</v>
      </c>
      <c r="B10801" s="217" t="s">
        <v>243</v>
      </c>
      <c r="C10801" s="218">
        <v>3.3336000000000001</v>
      </c>
    </row>
    <row r="10802" spans="1:3" ht="15" customHeight="1" x14ac:dyDescent="0.25">
      <c r="A10802" s="216">
        <v>45820</v>
      </c>
      <c r="B10802" s="217" t="s">
        <v>243</v>
      </c>
      <c r="C10802" s="218">
        <v>3.3456999999999999</v>
      </c>
    </row>
    <row r="10803" spans="1:3" ht="15" customHeight="1" x14ac:dyDescent="0.25">
      <c r="A10803" s="216">
        <v>45821</v>
      </c>
      <c r="B10803" s="217" t="s">
        <v>243</v>
      </c>
      <c r="C10803" s="218">
        <v>3.3822000000000001</v>
      </c>
    </row>
    <row r="10804" spans="1:3" ht="15" customHeight="1" x14ac:dyDescent="0.25">
      <c r="A10804" s="216">
        <v>45824</v>
      </c>
      <c r="B10804" s="217" t="s">
        <v>243</v>
      </c>
      <c r="C10804" s="218">
        <v>3.3942999999999999</v>
      </c>
    </row>
    <row r="10805" spans="1:3" ht="15" customHeight="1" x14ac:dyDescent="0.25">
      <c r="A10805" s="216">
        <v>45825</v>
      </c>
      <c r="B10805" s="217" t="s">
        <v>243</v>
      </c>
      <c r="C10805" s="218">
        <v>3.4064000000000001</v>
      </c>
    </row>
    <row r="10806" spans="1:3" ht="15" customHeight="1" x14ac:dyDescent="0.25">
      <c r="A10806" s="216">
        <v>45826</v>
      </c>
      <c r="B10806" s="217" t="s">
        <v>243</v>
      </c>
      <c r="C10806" s="218">
        <v>3.4186000000000001</v>
      </c>
    </row>
    <row r="10807" spans="1:3" ht="15" customHeight="1" x14ac:dyDescent="0.25">
      <c r="A10807" s="216">
        <v>45827</v>
      </c>
      <c r="B10807" s="217" t="s">
        <v>243</v>
      </c>
      <c r="C10807" s="218">
        <v>3.4306999999999999</v>
      </c>
    </row>
    <row r="10808" spans="1:3" ht="15" customHeight="1" x14ac:dyDescent="0.25">
      <c r="A10808" s="216">
        <v>45828</v>
      </c>
      <c r="B10808" s="217" t="s">
        <v>243</v>
      </c>
      <c r="C10808" s="218">
        <v>3.4672000000000001</v>
      </c>
    </row>
    <row r="10809" spans="1:3" ht="15" customHeight="1" x14ac:dyDescent="0.25">
      <c r="A10809" s="216">
        <v>45831</v>
      </c>
      <c r="B10809" s="217" t="s">
        <v>243</v>
      </c>
      <c r="C10809" s="218">
        <v>3.4794</v>
      </c>
    </row>
    <row r="10810" spans="1:3" ht="15" customHeight="1" x14ac:dyDescent="0.25">
      <c r="A10810" s="216">
        <v>45832</v>
      </c>
      <c r="B10810" s="217" t="s">
        <v>243</v>
      </c>
      <c r="C10810" s="218">
        <v>3.4916</v>
      </c>
    </row>
    <row r="10811" spans="1:3" ht="15" customHeight="1" x14ac:dyDescent="0.25">
      <c r="A10811" s="216">
        <v>45833</v>
      </c>
      <c r="B10811" s="217" t="s">
        <v>243</v>
      </c>
      <c r="C10811" s="218">
        <v>3.5038</v>
      </c>
    </row>
    <row r="10812" spans="1:3" ht="15" customHeight="1" x14ac:dyDescent="0.25">
      <c r="A10812" s="216">
        <v>45834</v>
      </c>
      <c r="B10812" s="217" t="s">
        <v>243</v>
      </c>
      <c r="C10812" s="218">
        <v>3.5158999999999998</v>
      </c>
    </row>
    <row r="10813" spans="1:3" ht="15" customHeight="1" x14ac:dyDescent="0.25">
      <c r="A10813" s="216">
        <v>45835</v>
      </c>
      <c r="B10813" s="217" t="s">
        <v>243</v>
      </c>
      <c r="C10813" s="218">
        <v>3.5524</v>
      </c>
    </row>
    <row r="10814" spans="1:3" ht="15" customHeight="1" x14ac:dyDescent="0.25">
      <c r="A10814" s="216">
        <v>45838</v>
      </c>
      <c r="B10814" s="217" t="s">
        <v>243</v>
      </c>
      <c r="C10814" s="218">
        <v>3.5647000000000002</v>
      </c>
    </row>
    <row r="10815" spans="1:3" ht="15" customHeight="1" x14ac:dyDescent="0.25">
      <c r="A10815" s="216">
        <v>45839</v>
      </c>
      <c r="B10815" s="217" t="s">
        <v>243</v>
      </c>
      <c r="C10815" s="218">
        <v>3.5768</v>
      </c>
    </row>
    <row r="10816" spans="1:3" ht="15" customHeight="1" x14ac:dyDescent="0.25">
      <c r="A10816" s="216">
        <v>45840</v>
      </c>
      <c r="B10816" s="217" t="s">
        <v>243</v>
      </c>
      <c r="C10816" s="218">
        <v>3.5889000000000002</v>
      </c>
    </row>
    <row r="10817" spans="1:3" ht="15" customHeight="1" x14ac:dyDescent="0.25">
      <c r="A10817" s="216">
        <v>45841</v>
      </c>
      <c r="B10817" s="217" t="s">
        <v>243</v>
      </c>
      <c r="C10817" s="218">
        <v>3.6011000000000002</v>
      </c>
    </row>
    <row r="10818" spans="1:3" ht="15" customHeight="1" x14ac:dyDescent="0.25">
      <c r="A10818" s="216">
        <v>45842</v>
      </c>
      <c r="B10818" s="217" t="s">
        <v>243</v>
      </c>
      <c r="C10818" s="218">
        <v>3.6374</v>
      </c>
    </row>
    <row r="10819" spans="1:3" ht="15" customHeight="1" x14ac:dyDescent="0.25">
      <c r="A10819" s="216">
        <v>45845</v>
      </c>
      <c r="B10819" s="217" t="s">
        <v>243</v>
      </c>
      <c r="C10819" s="218">
        <v>3.6495000000000002</v>
      </c>
    </row>
    <row r="10820" spans="1:3" ht="15" customHeight="1" x14ac:dyDescent="0.25">
      <c r="A10820" s="216">
        <v>45846</v>
      </c>
      <c r="B10820" s="217" t="s">
        <v>243</v>
      </c>
      <c r="C10820" s="218">
        <v>3.6616</v>
      </c>
    </row>
    <row r="10821" spans="1:3" ht="15" customHeight="1" x14ac:dyDescent="0.25">
      <c r="A10821" s="216">
        <v>45847</v>
      </c>
      <c r="B10821" s="217" t="s">
        <v>243</v>
      </c>
      <c r="C10821" s="218">
        <v>3.6736</v>
      </c>
    </row>
    <row r="10822" spans="1:3" ht="15" customHeight="1" x14ac:dyDescent="0.25">
      <c r="A10822" s="216">
        <v>45848</v>
      </c>
      <c r="B10822" s="217" t="s">
        <v>243</v>
      </c>
      <c r="C10822" s="218">
        <v>3.6858</v>
      </c>
    </row>
    <row r="10823" spans="1:3" ht="15" customHeight="1" x14ac:dyDescent="0.25">
      <c r="A10823" s="216">
        <v>45849</v>
      </c>
      <c r="B10823" s="217" t="s">
        <v>243</v>
      </c>
      <c r="C10823" s="218">
        <v>3.722</v>
      </c>
    </row>
    <row r="10824" spans="1:3" ht="15" customHeight="1" x14ac:dyDescent="0.25">
      <c r="A10824" s="216">
        <v>45852</v>
      </c>
      <c r="B10824" s="217" t="s">
        <v>243</v>
      </c>
      <c r="C10824" s="218">
        <v>3.7341000000000002</v>
      </c>
    </row>
    <row r="10825" spans="1:3" ht="15" customHeight="1" x14ac:dyDescent="0.25">
      <c r="A10825" s="216">
        <v>45853</v>
      </c>
      <c r="B10825" s="217" t="s">
        <v>243</v>
      </c>
      <c r="C10825" s="218">
        <v>3.7462</v>
      </c>
    </row>
    <row r="10826" spans="1:3" ht="15" customHeight="1" x14ac:dyDescent="0.25">
      <c r="A10826" s="216">
        <v>45854</v>
      </c>
      <c r="B10826" s="217" t="s">
        <v>243</v>
      </c>
      <c r="C10826" s="218">
        <v>3.7583000000000002</v>
      </c>
    </row>
    <row r="10827" spans="1:3" ht="15" customHeight="1" x14ac:dyDescent="0.25">
      <c r="A10827" s="216">
        <v>45855</v>
      </c>
      <c r="B10827" s="217" t="s">
        <v>243</v>
      </c>
      <c r="C10827" s="218">
        <v>3.7704</v>
      </c>
    </row>
    <row r="10828" spans="1:3" ht="15" customHeight="1" x14ac:dyDescent="0.25">
      <c r="A10828" s="216">
        <v>45856</v>
      </c>
      <c r="B10828" s="217" t="s">
        <v>243</v>
      </c>
      <c r="C10828" s="218">
        <v>3.8067000000000002</v>
      </c>
    </row>
    <row r="10829" spans="1:3" ht="15" customHeight="1" x14ac:dyDescent="0.25">
      <c r="A10829" s="216">
        <v>45859</v>
      </c>
      <c r="B10829" s="217" t="s">
        <v>243</v>
      </c>
      <c r="C10829" s="218">
        <v>3.8188</v>
      </c>
    </row>
    <row r="10830" spans="1:3" ht="15" customHeight="1" x14ac:dyDescent="0.25">
      <c r="A10830" s="216">
        <v>45860</v>
      </c>
      <c r="B10830" s="217" t="s">
        <v>243</v>
      </c>
      <c r="C10830" s="218">
        <v>3.8309000000000002</v>
      </c>
    </row>
    <row r="10831" spans="1:3" ht="15" customHeight="1" x14ac:dyDescent="0.25">
      <c r="A10831" s="216">
        <v>45861</v>
      </c>
      <c r="B10831" s="217" t="s">
        <v>243</v>
      </c>
      <c r="C10831" s="218">
        <v>3.843</v>
      </c>
    </row>
    <row r="10832" spans="1:3" ht="15" customHeight="1" x14ac:dyDescent="0.25">
      <c r="A10832" s="216">
        <v>45862</v>
      </c>
      <c r="B10832" s="217" t="s">
        <v>243</v>
      </c>
      <c r="C10832" s="218">
        <v>3.8551000000000002</v>
      </c>
    </row>
    <row r="10833" spans="1:3" ht="15" customHeight="1" x14ac:dyDescent="0.25">
      <c r="A10833" s="216">
        <v>45863</v>
      </c>
      <c r="B10833" s="217" t="s">
        <v>243</v>
      </c>
      <c r="C10833" s="218">
        <v>3.8915000000000002</v>
      </c>
    </row>
    <row r="10834" spans="1:3" ht="15" customHeight="1" x14ac:dyDescent="0.25">
      <c r="A10834" s="216">
        <v>45866</v>
      </c>
      <c r="B10834" s="217" t="s">
        <v>243</v>
      </c>
      <c r="C10834" s="218">
        <v>3.9036</v>
      </c>
    </row>
    <row r="10835" spans="1:3" ht="15" customHeight="1" x14ac:dyDescent="0.25">
      <c r="A10835" s="216">
        <v>45867</v>
      </c>
      <c r="B10835" s="217" t="s">
        <v>243</v>
      </c>
      <c r="C10835" s="218">
        <v>3.9157000000000002</v>
      </c>
    </row>
    <row r="10836" spans="1:3" ht="15" customHeight="1" x14ac:dyDescent="0.25">
      <c r="A10836" s="216">
        <v>45868</v>
      </c>
      <c r="B10836" s="217" t="s">
        <v>243</v>
      </c>
      <c r="C10836" s="218">
        <v>3.9278</v>
      </c>
    </row>
    <row r="10837" spans="1:3" ht="15" customHeight="1" x14ac:dyDescent="0.25">
      <c r="A10837" s="216">
        <v>45869</v>
      </c>
      <c r="B10837" s="217" t="s">
        <v>243</v>
      </c>
      <c r="C10837" s="218">
        <v>3.9399000000000002</v>
      </c>
    </row>
    <row r="10838" spans="1:3" ht="15" customHeight="1" x14ac:dyDescent="0.25">
      <c r="A10838" s="216">
        <v>45870</v>
      </c>
      <c r="B10838" s="217" t="s">
        <v>243</v>
      </c>
      <c r="C10838" s="218">
        <v>3.976</v>
      </c>
    </row>
    <row r="10839" spans="1:3" ht="15" customHeight="1" x14ac:dyDescent="0.25">
      <c r="A10839" s="216">
        <v>45873</v>
      </c>
      <c r="B10839" s="217" t="s">
        <v>243</v>
      </c>
      <c r="C10839" s="218">
        <v>3.988</v>
      </c>
    </row>
    <row r="10840" spans="1:3" ht="15" customHeight="1" x14ac:dyDescent="0.25">
      <c r="A10840" s="216">
        <v>45874</v>
      </c>
      <c r="B10840" s="217" t="s">
        <v>243</v>
      </c>
      <c r="C10840" s="218">
        <v>4.0000999999999998</v>
      </c>
    </row>
    <row r="10841" spans="1:3" ht="15" customHeight="1" x14ac:dyDescent="0.25">
      <c r="A10841" s="216">
        <v>45875</v>
      </c>
      <c r="B10841" s="217" t="s">
        <v>243</v>
      </c>
      <c r="C10841" s="218">
        <v>4.0121000000000002</v>
      </c>
    </row>
    <row r="10842" spans="1:3" ht="15" customHeight="1" x14ac:dyDescent="0.25">
      <c r="A10842" s="216">
        <v>45876</v>
      </c>
      <c r="B10842" s="217" t="s">
        <v>243</v>
      </c>
      <c r="C10842" s="218">
        <v>4.0236999999999998</v>
      </c>
    </row>
    <row r="10843" spans="1:3" ht="15" customHeight="1" x14ac:dyDescent="0.25">
      <c r="A10843" s="216">
        <v>45877</v>
      </c>
      <c r="B10843" s="217" t="s">
        <v>243</v>
      </c>
      <c r="C10843" s="218">
        <v>4.0586000000000002</v>
      </c>
    </row>
    <row r="10844" spans="1:3" ht="15" customHeight="1" x14ac:dyDescent="0.25">
      <c r="A10844" s="216">
        <v>45880</v>
      </c>
      <c r="B10844" s="217" t="s">
        <v>243</v>
      </c>
      <c r="C10844" s="218">
        <v>4.0702999999999996</v>
      </c>
    </row>
    <row r="10845" spans="1:3" ht="15" customHeight="1" x14ac:dyDescent="0.25">
      <c r="A10845" s="216">
        <v>45881</v>
      </c>
      <c r="B10845" s="217" t="s">
        <v>243</v>
      </c>
      <c r="C10845" s="218">
        <v>4.0819000000000001</v>
      </c>
    </row>
    <row r="10846" spans="1:3" ht="15" customHeight="1" x14ac:dyDescent="0.25">
      <c r="A10846" s="216">
        <v>45882</v>
      </c>
      <c r="B10846" s="217" t="s">
        <v>243</v>
      </c>
      <c r="C10846" s="218">
        <v>4.0934999999999997</v>
      </c>
    </row>
    <row r="10847" spans="1:3" ht="15" customHeight="1" x14ac:dyDescent="0.25">
      <c r="A10847" s="216">
        <v>45883</v>
      </c>
      <c r="B10847" s="217" t="s">
        <v>243</v>
      </c>
      <c r="C10847" s="218">
        <v>4.1051000000000002</v>
      </c>
    </row>
    <row r="10848" spans="1:3" ht="15" customHeight="1" x14ac:dyDescent="0.25">
      <c r="A10848" s="216">
        <v>45884</v>
      </c>
      <c r="B10848" s="217" t="s">
        <v>243</v>
      </c>
      <c r="C10848" s="218">
        <v>4.1398000000000001</v>
      </c>
    </row>
    <row r="10849" spans="1:3" ht="15" customHeight="1" x14ac:dyDescent="0.25">
      <c r="A10849" s="216">
        <v>45887</v>
      </c>
      <c r="B10849" s="217" t="s">
        <v>243</v>
      </c>
      <c r="C10849" s="218">
        <v>4.1513999999999998</v>
      </c>
    </row>
    <row r="10850" spans="1:3" ht="15" customHeight="1" x14ac:dyDescent="0.25">
      <c r="A10850" s="216">
        <v>45888</v>
      </c>
      <c r="B10850" s="217" t="s">
        <v>243</v>
      </c>
      <c r="C10850" s="218">
        <v>4.1628999999999996</v>
      </c>
    </row>
    <row r="10851" spans="1:3" ht="15" customHeight="1" x14ac:dyDescent="0.25">
      <c r="A10851" s="216">
        <v>45889</v>
      </c>
      <c r="B10851" s="217" t="s">
        <v>243</v>
      </c>
      <c r="C10851" s="218">
        <v>4.1745000000000001</v>
      </c>
    </row>
    <row r="10852" spans="1:3" ht="15" customHeight="1" x14ac:dyDescent="0.25">
      <c r="A10852" s="216">
        <v>45890</v>
      </c>
      <c r="B10852" s="217" t="s">
        <v>243</v>
      </c>
      <c r="C10852" s="218">
        <v>4.1859999999999999</v>
      </c>
    </row>
    <row r="10853" spans="1:3" ht="15" customHeight="1" x14ac:dyDescent="0.25">
      <c r="A10853" s="216">
        <v>45891</v>
      </c>
      <c r="B10853" s="217" t="s">
        <v>243</v>
      </c>
      <c r="C10853" s="218">
        <v>4.2324000000000002</v>
      </c>
    </row>
    <row r="10854" spans="1:3" ht="15" customHeight="1" x14ac:dyDescent="0.25">
      <c r="A10854" s="216">
        <v>45895</v>
      </c>
      <c r="B10854" s="217" t="s">
        <v>243</v>
      </c>
      <c r="C10854" s="218">
        <v>4.2439999999999998</v>
      </c>
    </row>
    <row r="10855" spans="1:3" ht="15" customHeight="1" x14ac:dyDescent="0.25">
      <c r="A10855" s="216">
        <v>45896</v>
      </c>
      <c r="B10855" s="217" t="s">
        <v>243</v>
      </c>
      <c r="C10855" s="218">
        <v>4.2556000000000003</v>
      </c>
    </row>
    <row r="10856" spans="1:3" ht="15" customHeight="1" x14ac:dyDescent="0.25">
      <c r="A10856" s="216">
        <v>45897</v>
      </c>
      <c r="B10856" s="217" t="s">
        <v>243</v>
      </c>
      <c r="C10856" s="218">
        <v>4.2671999999999999</v>
      </c>
    </row>
    <row r="10857" spans="1:3" ht="15" customHeight="1" x14ac:dyDescent="0.25">
      <c r="A10857" s="216">
        <v>45898</v>
      </c>
      <c r="B10857" s="217" t="s">
        <v>243</v>
      </c>
      <c r="C10857" s="218">
        <v>4.3022</v>
      </c>
    </row>
    <row r="10858" spans="1:3" ht="15" customHeight="1" x14ac:dyDescent="0.25">
      <c r="A10858" s="216">
        <v>45901</v>
      </c>
      <c r="B10858" s="217" t="s">
        <v>243</v>
      </c>
      <c r="C10858" s="218">
        <v>4.3136999999999999</v>
      </c>
    </row>
    <row r="10859" spans="1:3" ht="15" customHeight="1" x14ac:dyDescent="0.25">
      <c r="A10859" s="216">
        <v>45902</v>
      </c>
      <c r="B10859" s="217" t="s">
        <v>243</v>
      </c>
      <c r="C10859" s="218">
        <v>4.3251999999999997</v>
      </c>
    </row>
    <row r="10860" spans="1:3" ht="15" customHeight="1" x14ac:dyDescent="0.25">
      <c r="A10860" s="216">
        <v>45903</v>
      </c>
      <c r="B10860" s="217" t="s">
        <v>243</v>
      </c>
      <c r="C10860" s="218">
        <v>4.3368000000000002</v>
      </c>
    </row>
    <row r="10861" spans="1:3" ht="15" customHeight="1" x14ac:dyDescent="0.25">
      <c r="A10861" s="216">
        <v>45904</v>
      </c>
      <c r="B10861" s="217" t="s">
        <v>243</v>
      </c>
      <c r="C10861" s="218">
        <v>4.3483000000000001</v>
      </c>
    </row>
    <row r="10862" spans="1:3" ht="15" customHeight="1" x14ac:dyDescent="0.25">
      <c r="A10862" s="216">
        <v>45905</v>
      </c>
      <c r="B10862" s="217" t="s">
        <v>243</v>
      </c>
      <c r="C10862" s="218">
        <v>4.383</v>
      </c>
    </row>
    <row r="10863" spans="1:3" ht="15" customHeight="1" x14ac:dyDescent="0.25">
      <c r="A10863" s="216">
        <v>45908</v>
      </c>
      <c r="B10863" s="217" t="s">
        <v>243</v>
      </c>
      <c r="C10863" s="218">
        <v>4.3944999999999999</v>
      </c>
    </row>
    <row r="10864" spans="1:3" ht="15" customHeight="1" x14ac:dyDescent="0.25">
      <c r="A10864" s="216">
        <v>45909</v>
      </c>
      <c r="B10864" s="217" t="s">
        <v>243</v>
      </c>
      <c r="C10864" s="218">
        <v>4.4061000000000003</v>
      </c>
    </row>
    <row r="10865" spans="1:3" ht="15" customHeight="1" x14ac:dyDescent="0.25">
      <c r="A10865" s="216">
        <v>45910</v>
      </c>
      <c r="B10865" s="217" t="s">
        <v>243</v>
      </c>
      <c r="C10865" s="218">
        <v>4.4176000000000002</v>
      </c>
    </row>
    <row r="10866" spans="1:3" ht="15" customHeight="1" x14ac:dyDescent="0.25">
      <c r="A10866" s="216">
        <v>45911</v>
      </c>
      <c r="B10866" s="217" t="s">
        <v>243</v>
      </c>
      <c r="C10866" s="218">
        <v>4.4291</v>
      </c>
    </row>
    <row r="10867" spans="1:3" ht="15" customHeight="1" x14ac:dyDescent="0.25">
      <c r="A10867" s="216">
        <v>45912</v>
      </c>
      <c r="B10867" s="217" t="s">
        <v>243</v>
      </c>
      <c r="C10867" s="218">
        <v>4.4635999999999996</v>
      </c>
    </row>
    <row r="10868" spans="1:3" ht="15" customHeight="1" x14ac:dyDescent="0.25">
      <c r="A10868" s="216">
        <v>45915</v>
      </c>
      <c r="B10868" s="217" t="s">
        <v>243</v>
      </c>
      <c r="C10868" s="218">
        <v>4.4751000000000003</v>
      </c>
    </row>
    <row r="10869" spans="1:3" ht="15" customHeight="1" x14ac:dyDescent="0.25">
      <c r="A10869" s="216">
        <v>45916</v>
      </c>
      <c r="B10869" s="217" t="s">
        <v>243</v>
      </c>
      <c r="C10869" s="218">
        <v>4.4866999999999999</v>
      </c>
    </row>
    <row r="10870" spans="1:3" ht="15" customHeight="1" x14ac:dyDescent="0.25">
      <c r="A10870" s="216">
        <v>45917</v>
      </c>
      <c r="B10870" s="217" t="s">
        <v>243</v>
      </c>
      <c r="C10870" s="218">
        <v>4.4981999999999998</v>
      </c>
    </row>
    <row r="10871" spans="1:3" ht="15" customHeight="1" x14ac:dyDescent="0.25">
      <c r="A10871" s="216">
        <v>45918</v>
      </c>
      <c r="B10871" s="217" t="s">
        <v>243</v>
      </c>
      <c r="C10871" s="218">
        <v>4.5096999999999996</v>
      </c>
    </row>
    <row r="10872" spans="1:3" ht="15" customHeight="1" x14ac:dyDescent="0.25">
      <c r="A10872" s="216">
        <v>45919</v>
      </c>
      <c r="B10872" s="217" t="s">
        <v>243</v>
      </c>
      <c r="C10872" s="218">
        <v>4.5442999999999998</v>
      </c>
    </row>
    <row r="10873" spans="1:3" ht="15" customHeight="1" x14ac:dyDescent="0.25">
      <c r="A10873" s="216">
        <v>45922</v>
      </c>
      <c r="B10873" s="217" t="s">
        <v>243</v>
      </c>
      <c r="C10873" s="218">
        <v>4.5557999999999996</v>
      </c>
    </row>
    <row r="10874" spans="1:3" ht="15" customHeight="1" x14ac:dyDescent="0.25">
      <c r="A10874" s="216">
        <v>45923</v>
      </c>
      <c r="B10874" s="217" t="s">
        <v>243</v>
      </c>
      <c r="C10874" s="218">
        <v>4.5674000000000001</v>
      </c>
    </row>
    <row r="10875" spans="1:3" ht="15" customHeight="1" x14ac:dyDescent="0.25">
      <c r="A10875" s="216">
        <v>45924</v>
      </c>
      <c r="B10875" s="217" t="s">
        <v>243</v>
      </c>
      <c r="C10875" s="218">
        <v>4.5789</v>
      </c>
    </row>
    <row r="10876" spans="1:3" ht="15" customHeight="1" x14ac:dyDescent="0.25">
      <c r="A10876" s="216">
        <v>45925</v>
      </c>
      <c r="B10876" s="217" t="s">
        <v>243</v>
      </c>
      <c r="C10876" s="218">
        <v>4.5904999999999996</v>
      </c>
    </row>
    <row r="10877" spans="1:3" ht="15" customHeight="1" x14ac:dyDescent="0.25">
      <c r="A10877" s="216">
        <v>45926</v>
      </c>
      <c r="B10877" s="217" t="s">
        <v>243</v>
      </c>
      <c r="C10877" s="218">
        <v>4.6252000000000004</v>
      </c>
    </row>
    <row r="10878" spans="1:3" ht="15" customHeight="1" x14ac:dyDescent="0.25">
      <c r="A10878" s="216">
        <v>45929</v>
      </c>
      <c r="B10878" s="217" t="s">
        <v>243</v>
      </c>
      <c r="C10878" s="218">
        <v>4.6368</v>
      </c>
    </row>
    <row r="10879" spans="1:3" ht="15" customHeight="1" x14ac:dyDescent="0.25">
      <c r="A10879" s="216">
        <v>45930</v>
      </c>
      <c r="B10879" s="217" t="s">
        <v>243</v>
      </c>
      <c r="C10879" s="218">
        <v>4.6483999999999996</v>
      </c>
    </row>
    <row r="10880" spans="1:3" ht="15" customHeight="1" x14ac:dyDescent="0.25">
      <c r="A10880" s="216">
        <v>45566</v>
      </c>
      <c r="B10880" s="217" t="s">
        <v>130</v>
      </c>
      <c r="C10880" s="218">
        <v>7.7000000000000002E-3</v>
      </c>
    </row>
    <row r="10881" spans="1:3" ht="15" customHeight="1" x14ac:dyDescent="0.25">
      <c r="A10881" s="216">
        <v>45567</v>
      </c>
      <c r="B10881" s="217" t="s">
        <v>130</v>
      </c>
      <c r="C10881" s="218">
        <v>1.55E-2</v>
      </c>
    </row>
    <row r="10882" spans="1:3" ht="15" customHeight="1" x14ac:dyDescent="0.25">
      <c r="A10882" s="216">
        <v>45568</v>
      </c>
      <c r="B10882" s="217" t="s">
        <v>130</v>
      </c>
      <c r="C10882" s="218">
        <v>2.3199999999999998E-2</v>
      </c>
    </row>
    <row r="10883" spans="1:3" ht="15" customHeight="1" x14ac:dyDescent="0.25">
      <c r="A10883" s="216">
        <v>45569</v>
      </c>
      <c r="B10883" s="217" t="s">
        <v>130</v>
      </c>
      <c r="C10883" s="218">
        <v>4.6399999999999997E-2</v>
      </c>
    </row>
    <row r="10884" spans="1:3" ht="15" customHeight="1" x14ac:dyDescent="0.25">
      <c r="A10884" s="216">
        <v>45572</v>
      </c>
      <c r="B10884" s="217" t="s">
        <v>130</v>
      </c>
      <c r="C10884" s="218">
        <v>5.4100000000000002E-2</v>
      </c>
    </row>
    <row r="10885" spans="1:3" ht="15" customHeight="1" x14ac:dyDescent="0.25">
      <c r="A10885" s="216">
        <v>45573</v>
      </c>
      <c r="B10885" s="217" t="s">
        <v>130</v>
      </c>
      <c r="C10885" s="218">
        <v>6.1800000000000001E-2</v>
      </c>
    </row>
    <row r="10886" spans="1:3" ht="15" customHeight="1" x14ac:dyDescent="0.25">
      <c r="A10886" s="216">
        <v>45574</v>
      </c>
      <c r="B10886" s="217" t="s">
        <v>130</v>
      </c>
      <c r="C10886" s="218">
        <v>6.9500000000000006E-2</v>
      </c>
    </row>
    <row r="10887" spans="1:3" ht="15" customHeight="1" x14ac:dyDescent="0.25">
      <c r="A10887" s="216">
        <v>45575</v>
      </c>
      <c r="B10887" s="217" t="s">
        <v>130</v>
      </c>
      <c r="C10887" s="218">
        <v>7.7200000000000005E-2</v>
      </c>
    </row>
    <row r="10888" spans="1:3" ht="15" customHeight="1" x14ac:dyDescent="0.25">
      <c r="A10888" s="216">
        <v>45576</v>
      </c>
      <c r="B10888" s="217" t="s">
        <v>130</v>
      </c>
      <c r="C10888" s="218">
        <v>0.1002</v>
      </c>
    </row>
    <row r="10889" spans="1:3" ht="15" customHeight="1" x14ac:dyDescent="0.25">
      <c r="A10889" s="216">
        <v>45579</v>
      </c>
      <c r="B10889" s="217" t="s">
        <v>130</v>
      </c>
      <c r="C10889" s="218">
        <v>0.10780000000000001</v>
      </c>
    </row>
    <row r="10890" spans="1:3" ht="15" customHeight="1" x14ac:dyDescent="0.25">
      <c r="A10890" s="216">
        <v>45580</v>
      </c>
      <c r="B10890" s="217" t="s">
        <v>130</v>
      </c>
      <c r="C10890" s="218">
        <v>0.1154</v>
      </c>
    </row>
    <row r="10891" spans="1:3" ht="15" customHeight="1" x14ac:dyDescent="0.25">
      <c r="A10891" s="216">
        <v>45581</v>
      </c>
      <c r="B10891" s="217" t="s">
        <v>130</v>
      </c>
      <c r="C10891" s="218">
        <v>0.123</v>
      </c>
    </row>
    <row r="10892" spans="1:3" ht="15" customHeight="1" x14ac:dyDescent="0.25">
      <c r="A10892" s="216">
        <v>45582</v>
      </c>
      <c r="B10892" s="217" t="s">
        <v>130</v>
      </c>
      <c r="C10892" s="218">
        <v>0.13070000000000001</v>
      </c>
    </row>
    <row r="10893" spans="1:3" ht="15" customHeight="1" x14ac:dyDescent="0.25">
      <c r="A10893" s="216">
        <v>45583</v>
      </c>
      <c r="B10893" s="217" t="s">
        <v>130</v>
      </c>
      <c r="C10893" s="218">
        <v>0.1535</v>
      </c>
    </row>
    <row r="10894" spans="1:3" ht="15" customHeight="1" x14ac:dyDescent="0.25">
      <c r="A10894" s="216">
        <v>45586</v>
      </c>
      <c r="B10894" s="217" t="s">
        <v>130</v>
      </c>
      <c r="C10894" s="218">
        <v>0.16109999999999999</v>
      </c>
    </row>
    <row r="10895" spans="1:3" ht="15" customHeight="1" x14ac:dyDescent="0.25">
      <c r="A10895" s="216">
        <v>45587</v>
      </c>
      <c r="B10895" s="217" t="s">
        <v>130</v>
      </c>
      <c r="C10895" s="218">
        <v>0.16869999999999999</v>
      </c>
    </row>
    <row r="10896" spans="1:3" ht="15" customHeight="1" x14ac:dyDescent="0.25">
      <c r="A10896" s="216">
        <v>45588</v>
      </c>
      <c r="B10896" s="217" t="s">
        <v>130</v>
      </c>
      <c r="C10896" s="218">
        <v>0.1762</v>
      </c>
    </row>
    <row r="10897" spans="1:3" ht="15" customHeight="1" x14ac:dyDescent="0.25">
      <c r="A10897" s="216">
        <v>45589</v>
      </c>
      <c r="B10897" s="217" t="s">
        <v>130</v>
      </c>
      <c r="C10897" s="218">
        <v>0.1835</v>
      </c>
    </row>
    <row r="10898" spans="1:3" ht="15" customHeight="1" x14ac:dyDescent="0.25">
      <c r="A10898" s="216">
        <v>45590</v>
      </c>
      <c r="B10898" s="217" t="s">
        <v>130</v>
      </c>
      <c r="C10898" s="218">
        <v>0.2056</v>
      </c>
    </row>
    <row r="10899" spans="1:3" ht="15" customHeight="1" x14ac:dyDescent="0.25">
      <c r="A10899" s="216">
        <v>45593</v>
      </c>
      <c r="B10899" s="217" t="s">
        <v>130</v>
      </c>
      <c r="C10899" s="218">
        <v>0.21290000000000001</v>
      </c>
    </row>
    <row r="10900" spans="1:3" ht="15" customHeight="1" x14ac:dyDescent="0.25">
      <c r="A10900" s="216">
        <v>45594</v>
      </c>
      <c r="B10900" s="217" t="s">
        <v>130</v>
      </c>
      <c r="C10900" s="218">
        <v>0.22020000000000001</v>
      </c>
    </row>
    <row r="10901" spans="1:3" ht="15" customHeight="1" x14ac:dyDescent="0.25">
      <c r="A10901" s="216">
        <v>45595</v>
      </c>
      <c r="B10901" s="217" t="s">
        <v>130</v>
      </c>
      <c r="C10901" s="218">
        <v>0.22739999999999999</v>
      </c>
    </row>
    <row r="10902" spans="1:3" ht="15" customHeight="1" x14ac:dyDescent="0.25">
      <c r="A10902" s="216">
        <v>45596</v>
      </c>
      <c r="B10902" s="217" t="s">
        <v>130</v>
      </c>
      <c r="C10902" s="218">
        <v>0.2346</v>
      </c>
    </row>
    <row r="10903" spans="1:3" ht="15" customHeight="1" x14ac:dyDescent="0.25">
      <c r="A10903" s="216">
        <v>45597</v>
      </c>
      <c r="B10903" s="217" t="s">
        <v>130</v>
      </c>
      <c r="C10903" s="218">
        <v>0.25619999999999998</v>
      </c>
    </row>
    <row r="10904" spans="1:3" ht="15" customHeight="1" x14ac:dyDescent="0.25">
      <c r="A10904" s="216">
        <v>45600</v>
      </c>
      <c r="B10904" s="217" t="s">
        <v>130</v>
      </c>
      <c r="C10904" s="218">
        <v>0.26340000000000002</v>
      </c>
    </row>
    <row r="10905" spans="1:3" ht="15" customHeight="1" x14ac:dyDescent="0.25">
      <c r="A10905" s="216">
        <v>45601</v>
      </c>
      <c r="B10905" s="217" t="s">
        <v>130</v>
      </c>
      <c r="C10905" s="218">
        <v>0.27050000000000002</v>
      </c>
    </row>
    <row r="10906" spans="1:3" ht="15" customHeight="1" x14ac:dyDescent="0.25">
      <c r="A10906" s="216">
        <v>45602</v>
      </c>
      <c r="B10906" s="217" t="s">
        <v>130</v>
      </c>
      <c r="C10906" s="218">
        <v>0.27760000000000001</v>
      </c>
    </row>
    <row r="10907" spans="1:3" ht="15" customHeight="1" x14ac:dyDescent="0.25">
      <c r="A10907" s="216">
        <v>45603</v>
      </c>
      <c r="B10907" s="217" t="s">
        <v>130</v>
      </c>
      <c r="C10907" s="218">
        <v>0.2848</v>
      </c>
    </row>
    <row r="10908" spans="1:3" ht="15" customHeight="1" x14ac:dyDescent="0.25">
      <c r="A10908" s="216">
        <v>45604</v>
      </c>
      <c r="B10908" s="217" t="s">
        <v>130</v>
      </c>
      <c r="C10908" s="218">
        <v>0.30609999999999998</v>
      </c>
    </row>
    <row r="10909" spans="1:3" ht="15" customHeight="1" x14ac:dyDescent="0.25">
      <c r="A10909" s="216">
        <v>45607</v>
      </c>
      <c r="B10909" s="217" t="s">
        <v>130</v>
      </c>
      <c r="C10909" s="218">
        <v>0.31319999999999998</v>
      </c>
    </row>
    <row r="10910" spans="1:3" ht="15" customHeight="1" x14ac:dyDescent="0.25">
      <c r="A10910" s="216">
        <v>45608</v>
      </c>
      <c r="B10910" s="217" t="s">
        <v>130</v>
      </c>
      <c r="C10910" s="218">
        <v>0.32029999999999997</v>
      </c>
    </row>
    <row r="10911" spans="1:3" ht="15" customHeight="1" x14ac:dyDescent="0.25">
      <c r="A10911" s="216">
        <v>45609</v>
      </c>
      <c r="B10911" s="217" t="s">
        <v>130</v>
      </c>
      <c r="C10911" s="218">
        <v>0.32729999999999998</v>
      </c>
    </row>
    <row r="10912" spans="1:3" ht="15" customHeight="1" x14ac:dyDescent="0.25">
      <c r="A10912" s="216">
        <v>45610</v>
      </c>
      <c r="B10912" s="217" t="s">
        <v>130</v>
      </c>
      <c r="C10912" s="218">
        <v>0.33439999999999998</v>
      </c>
    </row>
    <row r="10913" spans="1:3" ht="15" customHeight="1" x14ac:dyDescent="0.25">
      <c r="A10913" s="216">
        <v>45611</v>
      </c>
      <c r="B10913" s="217" t="s">
        <v>130</v>
      </c>
      <c r="C10913" s="218">
        <v>0.35560000000000003</v>
      </c>
    </row>
    <row r="10914" spans="1:3" ht="15" customHeight="1" x14ac:dyDescent="0.25">
      <c r="A10914" s="216">
        <v>45614</v>
      </c>
      <c r="B10914" s="217" t="s">
        <v>130</v>
      </c>
      <c r="C10914" s="218">
        <v>0.36259999999999998</v>
      </c>
    </row>
    <row r="10915" spans="1:3" ht="15" customHeight="1" x14ac:dyDescent="0.25">
      <c r="A10915" s="216">
        <v>45615</v>
      </c>
      <c r="B10915" s="217" t="s">
        <v>130</v>
      </c>
      <c r="C10915" s="218">
        <v>0.36959999999999998</v>
      </c>
    </row>
    <row r="10916" spans="1:3" ht="15" customHeight="1" x14ac:dyDescent="0.25">
      <c r="A10916" s="216">
        <v>45616</v>
      </c>
      <c r="B10916" s="217" t="s">
        <v>130</v>
      </c>
      <c r="C10916" s="218">
        <v>0.37669999999999998</v>
      </c>
    </row>
    <row r="10917" spans="1:3" ht="15" customHeight="1" x14ac:dyDescent="0.25">
      <c r="A10917" s="216">
        <v>45617</v>
      </c>
      <c r="B10917" s="217" t="s">
        <v>130</v>
      </c>
      <c r="C10917" s="218">
        <v>0.38369999999999999</v>
      </c>
    </row>
    <row r="10918" spans="1:3" ht="15" customHeight="1" x14ac:dyDescent="0.25">
      <c r="A10918" s="216">
        <v>45618</v>
      </c>
      <c r="B10918" s="217" t="s">
        <v>130</v>
      </c>
      <c r="C10918" s="218">
        <v>0.40460000000000002</v>
      </c>
    </row>
    <row r="10919" spans="1:3" ht="15" customHeight="1" x14ac:dyDescent="0.25">
      <c r="A10919" s="216">
        <v>45621</v>
      </c>
      <c r="B10919" s="217" t="s">
        <v>130</v>
      </c>
      <c r="C10919" s="218">
        <v>0.41160000000000002</v>
      </c>
    </row>
    <row r="10920" spans="1:3" ht="15" customHeight="1" x14ac:dyDescent="0.25">
      <c r="A10920" s="216">
        <v>45622</v>
      </c>
      <c r="B10920" s="217" t="s">
        <v>130</v>
      </c>
      <c r="C10920" s="218">
        <v>0.41849999999999998</v>
      </c>
    </row>
    <row r="10921" spans="1:3" ht="15" customHeight="1" x14ac:dyDescent="0.25">
      <c r="A10921" s="216">
        <v>45623</v>
      </c>
      <c r="B10921" s="217" t="s">
        <v>130</v>
      </c>
      <c r="C10921" s="218">
        <v>0.42549999999999999</v>
      </c>
    </row>
    <row r="10922" spans="1:3" ht="15" customHeight="1" x14ac:dyDescent="0.25">
      <c r="A10922" s="216">
        <v>45624</v>
      </c>
      <c r="B10922" s="217" t="s">
        <v>130</v>
      </c>
      <c r="C10922" s="218">
        <v>0.43240000000000001</v>
      </c>
    </row>
    <row r="10923" spans="1:3" ht="15" customHeight="1" x14ac:dyDescent="0.25">
      <c r="A10923" s="216">
        <v>45625</v>
      </c>
      <c r="B10923" s="217" t="s">
        <v>130</v>
      </c>
      <c r="C10923" s="218">
        <v>0.45329999999999998</v>
      </c>
    </row>
    <row r="10924" spans="1:3" ht="15" customHeight="1" x14ac:dyDescent="0.25">
      <c r="A10924" s="216">
        <v>45628</v>
      </c>
      <c r="B10924" s="217" t="s">
        <v>130</v>
      </c>
      <c r="C10924" s="218">
        <v>0.4602</v>
      </c>
    </row>
    <row r="10925" spans="1:3" ht="15" customHeight="1" x14ac:dyDescent="0.25">
      <c r="A10925" s="216">
        <v>45629</v>
      </c>
      <c r="B10925" s="217" t="s">
        <v>130</v>
      </c>
      <c r="C10925" s="218">
        <v>0.46710000000000002</v>
      </c>
    </row>
    <row r="10926" spans="1:3" ht="15" customHeight="1" x14ac:dyDescent="0.25">
      <c r="A10926" s="216">
        <v>45630</v>
      </c>
      <c r="B10926" s="217" t="s">
        <v>130</v>
      </c>
      <c r="C10926" s="218">
        <v>0.47399999999999998</v>
      </c>
    </row>
    <row r="10927" spans="1:3" ht="15" customHeight="1" x14ac:dyDescent="0.25">
      <c r="A10927" s="216">
        <v>45631</v>
      </c>
      <c r="B10927" s="217" t="s">
        <v>130</v>
      </c>
      <c r="C10927" s="218">
        <v>0.48089999999999999</v>
      </c>
    </row>
    <row r="10928" spans="1:3" ht="15" customHeight="1" x14ac:dyDescent="0.25">
      <c r="A10928" s="216">
        <v>45632</v>
      </c>
      <c r="B10928" s="217" t="s">
        <v>130</v>
      </c>
      <c r="C10928" s="218">
        <v>0.50149999999999995</v>
      </c>
    </row>
    <row r="10929" spans="1:3" ht="15" customHeight="1" x14ac:dyDescent="0.25">
      <c r="A10929" s="216">
        <v>45635</v>
      </c>
      <c r="B10929" s="217" t="s">
        <v>130</v>
      </c>
      <c r="C10929" s="218">
        <v>0.50839999999999996</v>
      </c>
    </row>
    <row r="10930" spans="1:3" ht="15" customHeight="1" x14ac:dyDescent="0.25">
      <c r="A10930" s="216">
        <v>45636</v>
      </c>
      <c r="B10930" s="217" t="s">
        <v>130</v>
      </c>
      <c r="C10930" s="218">
        <v>0.51529999999999998</v>
      </c>
    </row>
    <row r="10931" spans="1:3" ht="15" customHeight="1" x14ac:dyDescent="0.25">
      <c r="A10931" s="216">
        <v>45637</v>
      </c>
      <c r="B10931" s="217" t="s">
        <v>130</v>
      </c>
      <c r="C10931" s="218">
        <v>0.52229999999999999</v>
      </c>
    </row>
    <row r="10932" spans="1:3" ht="15" customHeight="1" x14ac:dyDescent="0.25">
      <c r="A10932" s="216">
        <v>45638</v>
      </c>
      <c r="B10932" s="217" t="s">
        <v>130</v>
      </c>
      <c r="C10932" s="218">
        <v>0.52910000000000001</v>
      </c>
    </row>
    <row r="10933" spans="1:3" ht="15" customHeight="1" x14ac:dyDescent="0.25">
      <c r="A10933" s="216">
        <v>45639</v>
      </c>
      <c r="B10933" s="217" t="s">
        <v>130</v>
      </c>
      <c r="C10933" s="218">
        <v>0.54979999999999996</v>
      </c>
    </row>
    <row r="10934" spans="1:3" ht="15" customHeight="1" x14ac:dyDescent="0.25">
      <c r="A10934" s="216">
        <v>45642</v>
      </c>
      <c r="B10934" s="217" t="s">
        <v>130</v>
      </c>
      <c r="C10934" s="218">
        <v>0.55669999999999997</v>
      </c>
    </row>
    <row r="10935" spans="1:3" ht="15" customHeight="1" x14ac:dyDescent="0.25">
      <c r="A10935" s="216">
        <v>45643</v>
      </c>
      <c r="B10935" s="217" t="s">
        <v>130</v>
      </c>
      <c r="C10935" s="218">
        <v>0.56359999999999999</v>
      </c>
    </row>
    <row r="10936" spans="1:3" ht="15" customHeight="1" x14ac:dyDescent="0.25">
      <c r="A10936" s="216">
        <v>45644</v>
      </c>
      <c r="B10936" s="217" t="s">
        <v>130</v>
      </c>
      <c r="C10936" s="218">
        <v>0.57030000000000003</v>
      </c>
    </row>
    <row r="10937" spans="1:3" ht="15" customHeight="1" x14ac:dyDescent="0.25">
      <c r="A10937" s="216">
        <v>45645</v>
      </c>
      <c r="B10937" s="217" t="s">
        <v>130</v>
      </c>
      <c r="C10937" s="218">
        <v>0.57689999999999997</v>
      </c>
    </row>
    <row r="10938" spans="1:3" ht="15" customHeight="1" x14ac:dyDescent="0.25">
      <c r="A10938" s="216">
        <v>45646</v>
      </c>
      <c r="B10938" s="217" t="s">
        <v>130</v>
      </c>
      <c r="C10938" s="218">
        <v>0.59689999999999999</v>
      </c>
    </row>
    <row r="10939" spans="1:3" ht="15" customHeight="1" x14ac:dyDescent="0.25">
      <c r="A10939" s="216">
        <v>45649</v>
      </c>
      <c r="B10939" s="217" t="s">
        <v>130</v>
      </c>
      <c r="C10939" s="218">
        <v>0.60350000000000004</v>
      </c>
    </row>
    <row r="10940" spans="1:3" ht="15" customHeight="1" x14ac:dyDescent="0.25">
      <c r="A10940" s="216">
        <v>45650</v>
      </c>
      <c r="B10940" s="217" t="s">
        <v>130</v>
      </c>
      <c r="C10940" s="218">
        <v>0.61009999999999998</v>
      </c>
    </row>
    <row r="10941" spans="1:3" ht="15" customHeight="1" x14ac:dyDescent="0.25">
      <c r="A10941" s="216">
        <v>45651</v>
      </c>
      <c r="B10941" s="217" t="s">
        <v>130</v>
      </c>
      <c r="C10941" s="218">
        <v>0.61680000000000001</v>
      </c>
    </row>
    <row r="10942" spans="1:3" ht="15" customHeight="1" x14ac:dyDescent="0.25">
      <c r="A10942" s="216">
        <v>45652</v>
      </c>
      <c r="B10942" s="217" t="s">
        <v>130</v>
      </c>
      <c r="C10942" s="218">
        <v>0.62339999999999995</v>
      </c>
    </row>
    <row r="10943" spans="1:3" ht="15" customHeight="1" x14ac:dyDescent="0.25">
      <c r="A10943" s="216">
        <v>45653</v>
      </c>
      <c r="B10943" s="217" t="s">
        <v>130</v>
      </c>
      <c r="C10943" s="218">
        <v>0.64319999999999999</v>
      </c>
    </row>
    <row r="10944" spans="1:3" ht="15" customHeight="1" x14ac:dyDescent="0.25">
      <c r="A10944" s="216">
        <v>45656</v>
      </c>
      <c r="B10944" s="217" t="s">
        <v>130</v>
      </c>
      <c r="C10944" s="218">
        <v>0.64970000000000006</v>
      </c>
    </row>
    <row r="10945" spans="1:3" ht="15" customHeight="1" x14ac:dyDescent="0.25">
      <c r="A10945" s="216">
        <v>45657</v>
      </c>
      <c r="B10945" s="217" t="s">
        <v>130</v>
      </c>
      <c r="C10945" s="218">
        <v>0.65610000000000002</v>
      </c>
    </row>
    <row r="10946" spans="1:3" ht="15" customHeight="1" x14ac:dyDescent="0.25">
      <c r="A10946" s="216">
        <v>45659</v>
      </c>
      <c r="B10946" s="217" t="s">
        <v>130</v>
      </c>
      <c r="C10946" s="218">
        <v>0.66910000000000003</v>
      </c>
    </row>
    <row r="10947" spans="1:3" ht="15" customHeight="1" x14ac:dyDescent="0.25">
      <c r="A10947" s="216">
        <v>45660</v>
      </c>
      <c r="B10947" s="217" t="s">
        <v>130</v>
      </c>
      <c r="C10947" s="218">
        <v>0.68840000000000001</v>
      </c>
    </row>
    <row r="10948" spans="1:3" ht="15" customHeight="1" x14ac:dyDescent="0.25">
      <c r="A10948" s="216">
        <v>45663</v>
      </c>
      <c r="B10948" s="217" t="s">
        <v>130</v>
      </c>
      <c r="C10948" s="218">
        <v>0.69479999999999997</v>
      </c>
    </row>
    <row r="10949" spans="1:3" ht="15" customHeight="1" x14ac:dyDescent="0.25">
      <c r="A10949" s="216">
        <v>45664</v>
      </c>
      <c r="B10949" s="217" t="s">
        <v>130</v>
      </c>
      <c r="C10949" s="218">
        <v>0.70120000000000005</v>
      </c>
    </row>
    <row r="10950" spans="1:3" ht="15" customHeight="1" x14ac:dyDescent="0.25">
      <c r="A10950" s="216">
        <v>45665</v>
      </c>
      <c r="B10950" s="217" t="s">
        <v>130</v>
      </c>
      <c r="C10950" s="218">
        <v>0.70750000000000002</v>
      </c>
    </row>
    <row r="10951" spans="1:3" ht="15" customHeight="1" x14ac:dyDescent="0.25">
      <c r="A10951" s="216">
        <v>45666</v>
      </c>
      <c r="B10951" s="217" t="s">
        <v>130</v>
      </c>
      <c r="C10951" s="218">
        <v>0.71379999999999999</v>
      </c>
    </row>
    <row r="10952" spans="1:3" ht="15" customHeight="1" x14ac:dyDescent="0.25">
      <c r="A10952" s="216">
        <v>45667</v>
      </c>
      <c r="B10952" s="217" t="s">
        <v>130</v>
      </c>
      <c r="C10952" s="218">
        <v>0.73280000000000001</v>
      </c>
    </row>
    <row r="10953" spans="1:3" ht="15" customHeight="1" x14ac:dyDescent="0.25">
      <c r="A10953" s="216">
        <v>45670</v>
      </c>
      <c r="B10953" s="217" t="s">
        <v>130</v>
      </c>
      <c r="C10953" s="218">
        <v>0.73919999999999997</v>
      </c>
    </row>
    <row r="10954" spans="1:3" ht="15" customHeight="1" x14ac:dyDescent="0.25">
      <c r="A10954" s="216">
        <v>45671</v>
      </c>
      <c r="B10954" s="217" t="s">
        <v>130</v>
      </c>
      <c r="C10954" s="218">
        <v>0.74550000000000005</v>
      </c>
    </row>
    <row r="10955" spans="1:3" ht="15" customHeight="1" x14ac:dyDescent="0.25">
      <c r="A10955" s="216">
        <v>45672</v>
      </c>
      <c r="B10955" s="217" t="s">
        <v>130</v>
      </c>
      <c r="C10955" s="218">
        <v>0.75180000000000002</v>
      </c>
    </row>
    <row r="10956" spans="1:3" ht="15" customHeight="1" x14ac:dyDescent="0.25">
      <c r="A10956" s="216">
        <v>45673</v>
      </c>
      <c r="B10956" s="217" t="s">
        <v>130</v>
      </c>
      <c r="C10956" s="218">
        <v>0.7581</v>
      </c>
    </row>
    <row r="10957" spans="1:3" ht="15" customHeight="1" x14ac:dyDescent="0.25">
      <c r="A10957" s="216">
        <v>45674</v>
      </c>
      <c r="B10957" s="217" t="s">
        <v>130</v>
      </c>
      <c r="C10957" s="218">
        <v>0.77700000000000002</v>
      </c>
    </row>
    <row r="10958" spans="1:3" ht="15" customHeight="1" x14ac:dyDescent="0.25">
      <c r="A10958" s="216">
        <v>45677</v>
      </c>
      <c r="B10958" s="217" t="s">
        <v>130</v>
      </c>
      <c r="C10958" s="218">
        <v>0.78320000000000001</v>
      </c>
    </row>
    <row r="10959" spans="1:3" ht="15" customHeight="1" x14ac:dyDescent="0.25">
      <c r="A10959" s="216">
        <v>45678</v>
      </c>
      <c r="B10959" s="217" t="s">
        <v>130</v>
      </c>
      <c r="C10959" s="218">
        <v>0.78949999999999998</v>
      </c>
    </row>
    <row r="10960" spans="1:3" ht="15" customHeight="1" x14ac:dyDescent="0.25">
      <c r="A10960" s="216">
        <v>45679</v>
      </c>
      <c r="B10960" s="217" t="s">
        <v>130</v>
      </c>
      <c r="C10960" s="218">
        <v>0.79579999999999995</v>
      </c>
    </row>
    <row r="10961" spans="1:3" ht="15" customHeight="1" x14ac:dyDescent="0.25">
      <c r="A10961" s="216">
        <v>45680</v>
      </c>
      <c r="B10961" s="217" t="s">
        <v>130</v>
      </c>
      <c r="C10961" s="218">
        <v>0.80200000000000005</v>
      </c>
    </row>
    <row r="10962" spans="1:3" ht="15" customHeight="1" x14ac:dyDescent="0.25">
      <c r="A10962" s="216">
        <v>45681</v>
      </c>
      <c r="B10962" s="217" t="s">
        <v>130</v>
      </c>
      <c r="C10962" s="218">
        <v>0.82069999999999999</v>
      </c>
    </row>
    <row r="10963" spans="1:3" ht="15" customHeight="1" x14ac:dyDescent="0.25">
      <c r="A10963" s="216">
        <v>45684</v>
      </c>
      <c r="B10963" s="217" t="s">
        <v>130</v>
      </c>
      <c r="C10963" s="218">
        <v>0.82699999999999996</v>
      </c>
    </row>
    <row r="10964" spans="1:3" ht="15" customHeight="1" x14ac:dyDescent="0.25">
      <c r="A10964" s="216">
        <v>45685</v>
      </c>
      <c r="B10964" s="217" t="s">
        <v>130</v>
      </c>
      <c r="C10964" s="218">
        <v>0.83309999999999995</v>
      </c>
    </row>
    <row r="10965" spans="1:3" ht="15" customHeight="1" x14ac:dyDescent="0.25">
      <c r="A10965" s="216">
        <v>45686</v>
      </c>
      <c r="B10965" s="217" t="s">
        <v>130</v>
      </c>
      <c r="C10965" s="218">
        <v>0.83930000000000005</v>
      </c>
    </row>
    <row r="10966" spans="1:3" ht="15" customHeight="1" x14ac:dyDescent="0.25">
      <c r="A10966" s="216">
        <v>45687</v>
      </c>
      <c r="B10966" s="217" t="s">
        <v>130</v>
      </c>
      <c r="C10966" s="218">
        <v>0.84550000000000003</v>
      </c>
    </row>
    <row r="10967" spans="1:3" ht="15" customHeight="1" x14ac:dyDescent="0.25">
      <c r="A10967" s="216">
        <v>45688</v>
      </c>
      <c r="B10967" s="217" t="s">
        <v>130</v>
      </c>
      <c r="C10967" s="218">
        <v>0.86399999999999999</v>
      </c>
    </row>
    <row r="10968" spans="1:3" ht="15" customHeight="1" x14ac:dyDescent="0.25">
      <c r="A10968" s="216">
        <v>45691</v>
      </c>
      <c r="B10968" s="217" t="s">
        <v>130</v>
      </c>
      <c r="C10968" s="218">
        <v>0.87009999999999998</v>
      </c>
    </row>
    <row r="10969" spans="1:3" ht="15" customHeight="1" x14ac:dyDescent="0.25">
      <c r="A10969" s="216">
        <v>45692</v>
      </c>
      <c r="B10969" s="217" t="s">
        <v>130</v>
      </c>
      <c r="C10969" s="218">
        <v>0.87619999999999998</v>
      </c>
    </row>
    <row r="10970" spans="1:3" ht="15" customHeight="1" x14ac:dyDescent="0.25">
      <c r="A10970" s="216">
        <v>45693</v>
      </c>
      <c r="B10970" s="217" t="s">
        <v>130</v>
      </c>
      <c r="C10970" s="218">
        <v>0.8821</v>
      </c>
    </row>
    <row r="10971" spans="1:3" ht="15" customHeight="1" x14ac:dyDescent="0.25">
      <c r="A10971" s="216">
        <v>45694</v>
      </c>
      <c r="B10971" s="217" t="s">
        <v>130</v>
      </c>
      <c r="C10971" s="218">
        <v>0.88790000000000002</v>
      </c>
    </row>
    <row r="10972" spans="1:3" ht="15" customHeight="1" x14ac:dyDescent="0.25">
      <c r="A10972" s="216">
        <v>45695</v>
      </c>
      <c r="B10972" s="217" t="s">
        <v>130</v>
      </c>
      <c r="C10972" s="218">
        <v>0.90529999999999999</v>
      </c>
    </row>
    <row r="10973" spans="1:3" ht="15" customHeight="1" x14ac:dyDescent="0.25">
      <c r="A10973" s="216">
        <v>45698</v>
      </c>
      <c r="B10973" s="217" t="s">
        <v>130</v>
      </c>
      <c r="C10973" s="218">
        <v>0.91110000000000002</v>
      </c>
    </row>
    <row r="10974" spans="1:3" ht="15" customHeight="1" x14ac:dyDescent="0.25">
      <c r="A10974" s="216">
        <v>45699</v>
      </c>
      <c r="B10974" s="217" t="s">
        <v>130</v>
      </c>
      <c r="C10974" s="218">
        <v>0.91679999999999995</v>
      </c>
    </row>
    <row r="10975" spans="1:3" ht="15" customHeight="1" x14ac:dyDescent="0.25">
      <c r="A10975" s="216">
        <v>45700</v>
      </c>
      <c r="B10975" s="217" t="s">
        <v>130</v>
      </c>
      <c r="C10975" s="218">
        <v>0.92259999999999998</v>
      </c>
    </row>
    <row r="10976" spans="1:3" ht="15" customHeight="1" x14ac:dyDescent="0.25">
      <c r="A10976" s="216">
        <v>45701</v>
      </c>
      <c r="B10976" s="217" t="s">
        <v>130</v>
      </c>
      <c r="C10976" s="218">
        <v>0.92830000000000001</v>
      </c>
    </row>
    <row r="10977" spans="1:3" ht="15" customHeight="1" x14ac:dyDescent="0.25">
      <c r="A10977" s="216">
        <v>45702</v>
      </c>
      <c r="B10977" s="217" t="s">
        <v>130</v>
      </c>
      <c r="C10977" s="218">
        <v>0.94540000000000002</v>
      </c>
    </row>
    <row r="10978" spans="1:3" ht="15" customHeight="1" x14ac:dyDescent="0.25">
      <c r="A10978" s="216">
        <v>45705</v>
      </c>
      <c r="B10978" s="217" t="s">
        <v>130</v>
      </c>
      <c r="C10978" s="218">
        <v>0.95109999999999995</v>
      </c>
    </row>
    <row r="10979" spans="1:3" ht="15" customHeight="1" x14ac:dyDescent="0.25">
      <c r="A10979" s="216">
        <v>45706</v>
      </c>
      <c r="B10979" s="217" t="s">
        <v>130</v>
      </c>
      <c r="C10979" s="218">
        <v>0.95679999999999998</v>
      </c>
    </row>
    <row r="10980" spans="1:3" ht="15" customHeight="1" x14ac:dyDescent="0.25">
      <c r="A10980" s="216">
        <v>45707</v>
      </c>
      <c r="B10980" s="217" t="s">
        <v>130</v>
      </c>
      <c r="C10980" s="218">
        <v>0.96250000000000002</v>
      </c>
    </row>
    <row r="10981" spans="1:3" ht="15" customHeight="1" x14ac:dyDescent="0.25">
      <c r="A10981" s="216">
        <v>45708</v>
      </c>
      <c r="B10981" s="217" t="s">
        <v>130</v>
      </c>
      <c r="C10981" s="218">
        <v>0.96819999999999995</v>
      </c>
    </row>
    <row r="10982" spans="1:3" ht="15" customHeight="1" x14ac:dyDescent="0.25">
      <c r="A10982" s="216">
        <v>45709</v>
      </c>
      <c r="B10982" s="217" t="s">
        <v>130</v>
      </c>
      <c r="C10982" s="218">
        <v>0.98529999999999995</v>
      </c>
    </row>
    <row r="10983" spans="1:3" ht="15" customHeight="1" x14ac:dyDescent="0.25">
      <c r="A10983" s="216">
        <v>45712</v>
      </c>
      <c r="B10983" s="217" t="s">
        <v>130</v>
      </c>
      <c r="C10983" s="218">
        <v>0.99099999999999999</v>
      </c>
    </row>
    <row r="10984" spans="1:3" ht="15" customHeight="1" x14ac:dyDescent="0.25">
      <c r="A10984" s="216">
        <v>45713</v>
      </c>
      <c r="B10984" s="217" t="s">
        <v>130</v>
      </c>
      <c r="C10984" s="218">
        <v>0.99660000000000004</v>
      </c>
    </row>
    <row r="10985" spans="1:3" ht="15" customHeight="1" x14ac:dyDescent="0.25">
      <c r="A10985" s="216">
        <v>45714</v>
      </c>
      <c r="B10985" s="217" t="s">
        <v>130</v>
      </c>
      <c r="C10985" s="218">
        <v>1.0023</v>
      </c>
    </row>
    <row r="10986" spans="1:3" ht="15" customHeight="1" x14ac:dyDescent="0.25">
      <c r="A10986" s="216">
        <v>45715</v>
      </c>
      <c r="B10986" s="217" t="s">
        <v>130</v>
      </c>
      <c r="C10986" s="218">
        <v>1.0079</v>
      </c>
    </row>
    <row r="10987" spans="1:3" ht="15" customHeight="1" x14ac:dyDescent="0.25">
      <c r="A10987" s="216">
        <v>45716</v>
      </c>
      <c r="B10987" s="217" t="s">
        <v>130</v>
      </c>
      <c r="C10987" s="218">
        <v>1.0247999999999999</v>
      </c>
    </row>
    <row r="10988" spans="1:3" ht="15" customHeight="1" x14ac:dyDescent="0.25">
      <c r="A10988" s="216">
        <v>45719</v>
      </c>
      <c r="B10988" s="217" t="s">
        <v>130</v>
      </c>
      <c r="C10988" s="218">
        <v>1.0304</v>
      </c>
    </row>
    <row r="10989" spans="1:3" ht="15" customHeight="1" x14ac:dyDescent="0.25">
      <c r="A10989" s="216">
        <v>45720</v>
      </c>
      <c r="B10989" s="217" t="s">
        <v>130</v>
      </c>
      <c r="C10989" s="218">
        <v>1.036</v>
      </c>
    </row>
    <row r="10990" spans="1:3" ht="15" customHeight="1" x14ac:dyDescent="0.25">
      <c r="A10990" s="216">
        <v>45721</v>
      </c>
      <c r="B10990" s="217" t="s">
        <v>130</v>
      </c>
      <c r="C10990" s="218">
        <v>1.0416000000000001</v>
      </c>
    </row>
    <row r="10991" spans="1:3" ht="15" customHeight="1" x14ac:dyDescent="0.25">
      <c r="A10991" s="216">
        <v>45722</v>
      </c>
      <c r="B10991" s="217" t="s">
        <v>130</v>
      </c>
      <c r="C10991" s="218">
        <v>1.0471999999999999</v>
      </c>
    </row>
    <row r="10992" spans="1:3" ht="15" customHeight="1" x14ac:dyDescent="0.25">
      <c r="A10992" s="216">
        <v>45723</v>
      </c>
      <c r="B10992" s="217" t="s">
        <v>130</v>
      </c>
      <c r="C10992" s="218">
        <v>1.0638000000000001</v>
      </c>
    </row>
    <row r="10993" spans="1:3" ht="15" customHeight="1" x14ac:dyDescent="0.25">
      <c r="A10993" s="216">
        <v>45726</v>
      </c>
      <c r="B10993" s="217" t="s">
        <v>130</v>
      </c>
      <c r="C10993" s="218">
        <v>1.0693999999999999</v>
      </c>
    </row>
    <row r="10994" spans="1:3" ht="15" customHeight="1" x14ac:dyDescent="0.25">
      <c r="A10994" s="216">
        <v>45727</v>
      </c>
      <c r="B10994" s="217" t="s">
        <v>130</v>
      </c>
      <c r="C10994" s="218">
        <v>1.0749</v>
      </c>
    </row>
    <row r="10995" spans="1:3" ht="15" customHeight="1" x14ac:dyDescent="0.25">
      <c r="A10995" s="216">
        <v>45728</v>
      </c>
      <c r="B10995" s="217" t="s">
        <v>130</v>
      </c>
      <c r="C10995" s="218">
        <v>1.0802</v>
      </c>
    </row>
    <row r="10996" spans="1:3" ht="15" customHeight="1" x14ac:dyDescent="0.25">
      <c r="A10996" s="216">
        <v>45729</v>
      </c>
      <c r="B10996" s="217" t="s">
        <v>130</v>
      </c>
      <c r="C10996" s="218">
        <v>1.0853999999999999</v>
      </c>
    </row>
    <row r="10997" spans="1:3" ht="15" customHeight="1" x14ac:dyDescent="0.25">
      <c r="A10997" s="216">
        <v>45730</v>
      </c>
      <c r="B10997" s="217" t="s">
        <v>130</v>
      </c>
      <c r="C10997" s="218">
        <v>1.1011</v>
      </c>
    </row>
    <row r="10998" spans="1:3" ht="15" customHeight="1" x14ac:dyDescent="0.25">
      <c r="A10998" s="216">
        <v>45733</v>
      </c>
      <c r="B10998" s="217" t="s">
        <v>130</v>
      </c>
      <c r="C10998" s="218">
        <v>1.1063000000000001</v>
      </c>
    </row>
    <row r="10999" spans="1:3" ht="15" customHeight="1" x14ac:dyDescent="0.25">
      <c r="A10999" s="216">
        <v>45734</v>
      </c>
      <c r="B10999" s="217" t="s">
        <v>130</v>
      </c>
      <c r="C10999" s="218">
        <v>1.1114999999999999</v>
      </c>
    </row>
    <row r="11000" spans="1:3" ht="15" customHeight="1" x14ac:dyDescent="0.25">
      <c r="A11000" s="216">
        <v>45735</v>
      </c>
      <c r="B11000" s="217" t="s">
        <v>130</v>
      </c>
      <c r="C11000" s="218">
        <v>1.1166</v>
      </c>
    </row>
    <row r="11001" spans="1:3" ht="15" customHeight="1" x14ac:dyDescent="0.25">
      <c r="A11001" s="216">
        <v>45736</v>
      </c>
      <c r="B11001" s="217" t="s">
        <v>130</v>
      </c>
      <c r="C11001" s="218">
        <v>1.1217999999999999</v>
      </c>
    </row>
    <row r="11002" spans="1:3" ht="15" customHeight="1" x14ac:dyDescent="0.25">
      <c r="A11002" s="216">
        <v>45737</v>
      </c>
      <c r="B11002" s="217" t="s">
        <v>130</v>
      </c>
      <c r="C11002" s="218">
        <v>1.1373</v>
      </c>
    </row>
    <row r="11003" spans="1:3" ht="15" customHeight="1" x14ac:dyDescent="0.25">
      <c r="A11003" s="216">
        <v>45740</v>
      </c>
      <c r="B11003" s="217" t="s">
        <v>130</v>
      </c>
      <c r="C11003" s="218">
        <v>1.1425000000000001</v>
      </c>
    </row>
    <row r="11004" spans="1:3" ht="15" customHeight="1" x14ac:dyDescent="0.25">
      <c r="A11004" s="216">
        <v>45741</v>
      </c>
      <c r="B11004" s="217" t="s">
        <v>130</v>
      </c>
      <c r="C11004" s="218">
        <v>1.1476</v>
      </c>
    </row>
    <row r="11005" spans="1:3" ht="15" customHeight="1" x14ac:dyDescent="0.25">
      <c r="A11005" s="216">
        <v>45742</v>
      </c>
      <c r="B11005" s="217" t="s">
        <v>130</v>
      </c>
      <c r="C11005" s="218">
        <v>1.1528</v>
      </c>
    </row>
    <row r="11006" spans="1:3" ht="15" customHeight="1" x14ac:dyDescent="0.25">
      <c r="A11006" s="216">
        <v>45743</v>
      </c>
      <c r="B11006" s="217" t="s">
        <v>130</v>
      </c>
      <c r="C11006" s="218">
        <v>1.1578999999999999</v>
      </c>
    </row>
    <row r="11007" spans="1:3" ht="15" customHeight="1" x14ac:dyDescent="0.25">
      <c r="A11007" s="216">
        <v>45744</v>
      </c>
      <c r="B11007" s="217" t="s">
        <v>130</v>
      </c>
      <c r="C11007" s="218">
        <v>1.1734</v>
      </c>
    </row>
    <row r="11008" spans="1:3" ht="15" customHeight="1" x14ac:dyDescent="0.25">
      <c r="A11008" s="216">
        <v>45747</v>
      </c>
      <c r="B11008" s="217" t="s">
        <v>130</v>
      </c>
      <c r="C11008" s="218">
        <v>1.1785000000000001</v>
      </c>
    </row>
    <row r="11009" spans="1:3" ht="15" customHeight="1" x14ac:dyDescent="0.25">
      <c r="A11009" s="216">
        <v>45748</v>
      </c>
      <c r="B11009" s="217" t="s">
        <v>130</v>
      </c>
      <c r="C11009" s="218">
        <v>1.1837</v>
      </c>
    </row>
    <row r="11010" spans="1:3" ht="15" customHeight="1" x14ac:dyDescent="0.25">
      <c r="A11010" s="216">
        <v>45749</v>
      </c>
      <c r="B11010" s="217" t="s">
        <v>130</v>
      </c>
      <c r="C11010" s="218">
        <v>1.1888000000000001</v>
      </c>
    </row>
    <row r="11011" spans="1:3" ht="15" customHeight="1" x14ac:dyDescent="0.25">
      <c r="A11011" s="216">
        <v>45750</v>
      </c>
      <c r="B11011" s="217" t="s">
        <v>130</v>
      </c>
      <c r="C11011" s="218">
        <v>1.1938</v>
      </c>
    </row>
    <row r="11012" spans="1:3" ht="15" customHeight="1" x14ac:dyDescent="0.25">
      <c r="A11012" s="216">
        <v>45751</v>
      </c>
      <c r="B11012" s="217" t="s">
        <v>130</v>
      </c>
      <c r="C11012" s="218">
        <v>1.2090000000000001</v>
      </c>
    </row>
    <row r="11013" spans="1:3" ht="15" customHeight="1" x14ac:dyDescent="0.25">
      <c r="A11013" s="216">
        <v>45754</v>
      </c>
      <c r="B11013" s="217" t="s">
        <v>130</v>
      </c>
      <c r="C11013" s="218">
        <v>1.214</v>
      </c>
    </row>
    <row r="11014" spans="1:3" ht="15" customHeight="1" x14ac:dyDescent="0.25">
      <c r="A11014" s="216">
        <v>45755</v>
      </c>
      <c r="B11014" s="217" t="s">
        <v>130</v>
      </c>
      <c r="C11014" s="218">
        <v>1.2190000000000001</v>
      </c>
    </row>
    <row r="11015" spans="1:3" ht="15" customHeight="1" x14ac:dyDescent="0.25">
      <c r="A11015" s="216">
        <v>45756</v>
      </c>
      <c r="B11015" s="217" t="s">
        <v>130</v>
      </c>
      <c r="C11015" s="218">
        <v>1.2241</v>
      </c>
    </row>
    <row r="11016" spans="1:3" ht="15" customHeight="1" x14ac:dyDescent="0.25">
      <c r="A11016" s="216">
        <v>45757</v>
      </c>
      <c r="B11016" s="217" t="s">
        <v>130</v>
      </c>
      <c r="C11016" s="218">
        <v>1.2291000000000001</v>
      </c>
    </row>
    <row r="11017" spans="1:3" ht="15" customHeight="1" x14ac:dyDescent="0.25">
      <c r="A11017" s="216">
        <v>45758</v>
      </c>
      <c r="B11017" s="217" t="s">
        <v>130</v>
      </c>
      <c r="C11017" s="218">
        <v>1.2441</v>
      </c>
    </row>
    <row r="11018" spans="1:3" ht="15" customHeight="1" x14ac:dyDescent="0.25">
      <c r="A11018" s="216">
        <v>45761</v>
      </c>
      <c r="B11018" s="217" t="s">
        <v>130</v>
      </c>
      <c r="C11018" s="218">
        <v>1.2491000000000001</v>
      </c>
    </row>
    <row r="11019" spans="1:3" ht="15" customHeight="1" x14ac:dyDescent="0.25">
      <c r="A11019" s="216">
        <v>45762</v>
      </c>
      <c r="B11019" s="217" t="s">
        <v>130</v>
      </c>
      <c r="C11019" s="218">
        <v>1.2541</v>
      </c>
    </row>
    <row r="11020" spans="1:3" ht="15" customHeight="1" x14ac:dyDescent="0.25">
      <c r="A11020" s="216">
        <v>45763</v>
      </c>
      <c r="B11020" s="217" t="s">
        <v>130</v>
      </c>
      <c r="C11020" s="218">
        <v>1.2591000000000001</v>
      </c>
    </row>
    <row r="11021" spans="1:3" ht="15" customHeight="1" x14ac:dyDescent="0.25">
      <c r="A11021" s="216">
        <v>45764</v>
      </c>
      <c r="B11021" s="217" t="s">
        <v>130</v>
      </c>
      <c r="C11021" s="218">
        <v>1.284</v>
      </c>
    </row>
    <row r="11022" spans="1:3" ht="15" customHeight="1" x14ac:dyDescent="0.25">
      <c r="A11022" s="216">
        <v>45769</v>
      </c>
      <c r="B11022" s="217" t="s">
        <v>130</v>
      </c>
      <c r="C11022" s="218">
        <v>1.2889999999999999</v>
      </c>
    </row>
    <row r="11023" spans="1:3" ht="15" customHeight="1" x14ac:dyDescent="0.25">
      <c r="A11023" s="216">
        <v>45770</v>
      </c>
      <c r="B11023" s="217" t="s">
        <v>130</v>
      </c>
      <c r="C11023" s="218">
        <v>1.2937000000000001</v>
      </c>
    </row>
    <row r="11024" spans="1:3" ht="15" customHeight="1" x14ac:dyDescent="0.25">
      <c r="A11024" s="216">
        <v>45771</v>
      </c>
      <c r="B11024" s="217" t="s">
        <v>130</v>
      </c>
      <c r="C11024" s="218">
        <v>1.2983</v>
      </c>
    </row>
    <row r="11025" spans="1:3" ht="15" customHeight="1" x14ac:dyDescent="0.25">
      <c r="A11025" s="216">
        <v>45772</v>
      </c>
      <c r="B11025" s="217" t="s">
        <v>130</v>
      </c>
      <c r="C11025" s="218">
        <v>1.3123</v>
      </c>
    </row>
    <row r="11026" spans="1:3" ht="15" customHeight="1" x14ac:dyDescent="0.25">
      <c r="A11026" s="216">
        <v>45775</v>
      </c>
      <c r="B11026" s="217" t="s">
        <v>130</v>
      </c>
      <c r="C11026" s="218">
        <v>1.3169</v>
      </c>
    </row>
    <row r="11027" spans="1:3" ht="15" customHeight="1" x14ac:dyDescent="0.25">
      <c r="A11027" s="216">
        <v>45776</v>
      </c>
      <c r="B11027" s="217" t="s">
        <v>130</v>
      </c>
      <c r="C11027" s="218">
        <v>1.3213999999999999</v>
      </c>
    </row>
    <row r="11028" spans="1:3" ht="15" customHeight="1" x14ac:dyDescent="0.25">
      <c r="A11028" s="216">
        <v>45777</v>
      </c>
      <c r="B11028" s="217" t="s">
        <v>130</v>
      </c>
      <c r="C11028" s="218">
        <v>1.3306</v>
      </c>
    </row>
    <row r="11029" spans="1:3" ht="15" customHeight="1" x14ac:dyDescent="0.25">
      <c r="A11029" s="216">
        <v>45779</v>
      </c>
      <c r="B11029" s="217" t="s">
        <v>130</v>
      </c>
      <c r="C11029" s="218">
        <v>1.3442000000000001</v>
      </c>
    </row>
    <row r="11030" spans="1:3" ht="15" customHeight="1" x14ac:dyDescent="0.25">
      <c r="A11030" s="216">
        <v>45782</v>
      </c>
      <c r="B11030" s="217" t="s">
        <v>130</v>
      </c>
      <c r="C11030" s="218">
        <v>1.3487</v>
      </c>
    </row>
    <row r="11031" spans="1:3" ht="15" customHeight="1" x14ac:dyDescent="0.25">
      <c r="A11031" s="216">
        <v>45783</v>
      </c>
      <c r="B11031" s="217" t="s">
        <v>130</v>
      </c>
      <c r="C11031" s="218">
        <v>1.3532</v>
      </c>
    </row>
    <row r="11032" spans="1:3" ht="15" customHeight="1" x14ac:dyDescent="0.25">
      <c r="A11032" s="216">
        <v>45784</v>
      </c>
      <c r="B11032" s="217" t="s">
        <v>130</v>
      </c>
      <c r="C11032" s="218">
        <v>1.3576999999999999</v>
      </c>
    </row>
    <row r="11033" spans="1:3" ht="15" customHeight="1" x14ac:dyDescent="0.25">
      <c r="A11033" s="216">
        <v>45785</v>
      </c>
      <c r="B11033" s="217" t="s">
        <v>130</v>
      </c>
      <c r="C11033" s="218">
        <v>1.3623000000000001</v>
      </c>
    </row>
    <row r="11034" spans="1:3" ht="15" customHeight="1" x14ac:dyDescent="0.25">
      <c r="A11034" s="216">
        <v>45786</v>
      </c>
      <c r="B11034" s="217" t="s">
        <v>130</v>
      </c>
      <c r="C11034" s="218">
        <v>1.3756999999999999</v>
      </c>
    </row>
    <row r="11035" spans="1:3" ht="15" customHeight="1" x14ac:dyDescent="0.25">
      <c r="A11035" s="216">
        <v>45789</v>
      </c>
      <c r="B11035" s="217" t="s">
        <v>130</v>
      </c>
      <c r="C11035" s="218">
        <v>1.3801000000000001</v>
      </c>
    </row>
    <row r="11036" spans="1:3" ht="15" customHeight="1" x14ac:dyDescent="0.25">
      <c r="A11036" s="216">
        <v>45790</v>
      </c>
      <c r="B11036" s="217" t="s">
        <v>130</v>
      </c>
      <c r="C11036" s="218">
        <v>1.3846000000000001</v>
      </c>
    </row>
    <row r="11037" spans="1:3" ht="15" customHeight="1" x14ac:dyDescent="0.25">
      <c r="A11037" s="216">
        <v>45791</v>
      </c>
      <c r="B11037" s="217" t="s">
        <v>130</v>
      </c>
      <c r="C11037" s="218">
        <v>1.3891</v>
      </c>
    </row>
    <row r="11038" spans="1:3" ht="15" customHeight="1" x14ac:dyDescent="0.25">
      <c r="A11038" s="216">
        <v>45792</v>
      </c>
      <c r="B11038" s="217" t="s">
        <v>130</v>
      </c>
      <c r="C11038" s="218">
        <v>1.3935</v>
      </c>
    </row>
    <row r="11039" spans="1:3" ht="15" customHeight="1" x14ac:dyDescent="0.25">
      <c r="A11039" s="216">
        <v>45793</v>
      </c>
      <c r="B11039" s="217" t="s">
        <v>130</v>
      </c>
      <c r="C11039" s="218">
        <v>1.4069</v>
      </c>
    </row>
    <row r="11040" spans="1:3" ht="15" customHeight="1" x14ac:dyDescent="0.25">
      <c r="A11040" s="216">
        <v>45796</v>
      </c>
      <c r="B11040" s="217" t="s">
        <v>130</v>
      </c>
      <c r="C11040" s="218">
        <v>1.4114</v>
      </c>
    </row>
    <row r="11041" spans="1:3" ht="15" customHeight="1" x14ac:dyDescent="0.25">
      <c r="A11041" s="216">
        <v>45797</v>
      </c>
      <c r="B11041" s="217" t="s">
        <v>130</v>
      </c>
      <c r="C11041" s="218">
        <v>1.4157999999999999</v>
      </c>
    </row>
    <row r="11042" spans="1:3" ht="15" customHeight="1" x14ac:dyDescent="0.25">
      <c r="A11042" s="216">
        <v>45798</v>
      </c>
      <c r="B11042" s="217" t="s">
        <v>130</v>
      </c>
      <c r="C11042" s="218">
        <v>1.4202999999999999</v>
      </c>
    </row>
    <row r="11043" spans="1:3" ht="15" customHeight="1" x14ac:dyDescent="0.25">
      <c r="A11043" s="216">
        <v>45799</v>
      </c>
      <c r="B11043" s="217" t="s">
        <v>130</v>
      </c>
      <c r="C11043" s="218">
        <v>1.4248000000000001</v>
      </c>
    </row>
    <row r="11044" spans="1:3" ht="15" customHeight="1" x14ac:dyDescent="0.25">
      <c r="A11044" s="216">
        <v>45800</v>
      </c>
      <c r="B11044" s="217" t="s">
        <v>130</v>
      </c>
      <c r="C11044" s="218">
        <v>1.4380999999999999</v>
      </c>
    </row>
    <row r="11045" spans="1:3" ht="15" customHeight="1" x14ac:dyDescent="0.25">
      <c r="A11045" s="216">
        <v>45803</v>
      </c>
      <c r="B11045" s="217" t="s">
        <v>130</v>
      </c>
      <c r="C11045" s="218">
        <v>1.4426000000000001</v>
      </c>
    </row>
    <row r="11046" spans="1:3" ht="15" customHeight="1" x14ac:dyDescent="0.25">
      <c r="A11046" s="216">
        <v>45804</v>
      </c>
      <c r="B11046" s="217" t="s">
        <v>130</v>
      </c>
      <c r="C11046" s="218">
        <v>1.4470000000000001</v>
      </c>
    </row>
    <row r="11047" spans="1:3" ht="15" customHeight="1" x14ac:dyDescent="0.25">
      <c r="A11047" s="216">
        <v>45805</v>
      </c>
      <c r="B11047" s="217" t="s">
        <v>130</v>
      </c>
      <c r="C11047" s="218">
        <v>1.4515</v>
      </c>
    </row>
    <row r="11048" spans="1:3" ht="15" customHeight="1" x14ac:dyDescent="0.25">
      <c r="A11048" s="216">
        <v>45806</v>
      </c>
      <c r="B11048" s="217" t="s">
        <v>130</v>
      </c>
      <c r="C11048" s="218">
        <v>1.456</v>
      </c>
    </row>
    <row r="11049" spans="1:3" ht="15" customHeight="1" x14ac:dyDescent="0.25">
      <c r="A11049" s="216">
        <v>45807</v>
      </c>
      <c r="B11049" s="217" t="s">
        <v>130</v>
      </c>
      <c r="C11049" s="218">
        <v>1.4693000000000001</v>
      </c>
    </row>
    <row r="11050" spans="1:3" ht="15" customHeight="1" x14ac:dyDescent="0.25">
      <c r="A11050" s="216">
        <v>45810</v>
      </c>
      <c r="B11050" s="217" t="s">
        <v>130</v>
      </c>
      <c r="C11050" s="218">
        <v>1.4737</v>
      </c>
    </row>
    <row r="11051" spans="1:3" ht="15" customHeight="1" x14ac:dyDescent="0.25">
      <c r="A11051" s="216">
        <v>45811</v>
      </c>
      <c r="B11051" s="217" t="s">
        <v>130</v>
      </c>
      <c r="C11051" s="218">
        <v>1.4781</v>
      </c>
    </row>
    <row r="11052" spans="1:3" ht="15" customHeight="1" x14ac:dyDescent="0.25">
      <c r="A11052" s="216">
        <v>45812</v>
      </c>
      <c r="B11052" s="217" t="s">
        <v>130</v>
      </c>
      <c r="C11052" s="218">
        <v>1.4824999999999999</v>
      </c>
    </row>
    <row r="11053" spans="1:3" ht="15" customHeight="1" x14ac:dyDescent="0.25">
      <c r="A11053" s="216">
        <v>45813</v>
      </c>
      <c r="B11053" s="217" t="s">
        <v>130</v>
      </c>
      <c r="C11053" s="218">
        <v>1.4867999999999999</v>
      </c>
    </row>
    <row r="11054" spans="1:3" ht="15" customHeight="1" x14ac:dyDescent="0.25">
      <c r="A11054" s="216">
        <v>45814</v>
      </c>
      <c r="B11054" s="217" t="s">
        <v>130</v>
      </c>
      <c r="C11054" s="218">
        <v>1.4998</v>
      </c>
    </row>
    <row r="11055" spans="1:3" ht="15" customHeight="1" x14ac:dyDescent="0.25">
      <c r="A11055" s="216">
        <v>45817</v>
      </c>
      <c r="B11055" s="217" t="s">
        <v>130</v>
      </c>
      <c r="C11055" s="218">
        <v>1.5041</v>
      </c>
    </row>
    <row r="11056" spans="1:3" ht="15" customHeight="1" x14ac:dyDescent="0.25">
      <c r="A11056" s="216">
        <v>45818</v>
      </c>
      <c r="B11056" s="217" t="s">
        <v>130</v>
      </c>
      <c r="C11056" s="218">
        <v>1.5084</v>
      </c>
    </row>
    <row r="11057" spans="1:3" ht="15" customHeight="1" x14ac:dyDescent="0.25">
      <c r="A11057" s="216">
        <v>45819</v>
      </c>
      <c r="B11057" s="217" t="s">
        <v>130</v>
      </c>
      <c r="C11057" s="218">
        <v>1.5125</v>
      </c>
    </row>
    <row r="11058" spans="1:3" ht="15" customHeight="1" x14ac:dyDescent="0.25">
      <c r="A11058" s="216">
        <v>45820</v>
      </c>
      <c r="B11058" s="217" t="s">
        <v>130</v>
      </c>
      <c r="C11058" s="218">
        <v>1.5165</v>
      </c>
    </row>
    <row r="11059" spans="1:3" ht="15" customHeight="1" x14ac:dyDescent="0.25">
      <c r="A11059" s="216">
        <v>45821</v>
      </c>
      <c r="B11059" s="217" t="s">
        <v>130</v>
      </c>
      <c r="C11059" s="218">
        <v>1.5284</v>
      </c>
    </row>
    <row r="11060" spans="1:3" ht="15" customHeight="1" x14ac:dyDescent="0.25">
      <c r="A11060" s="216">
        <v>45824</v>
      </c>
      <c r="B11060" s="217" t="s">
        <v>130</v>
      </c>
      <c r="C11060" s="218">
        <v>1.5324</v>
      </c>
    </row>
    <row r="11061" spans="1:3" ht="15" customHeight="1" x14ac:dyDescent="0.25">
      <c r="A11061" s="216">
        <v>45825</v>
      </c>
      <c r="B11061" s="217" t="s">
        <v>130</v>
      </c>
      <c r="C11061" s="218">
        <v>1.5363</v>
      </c>
    </row>
    <row r="11062" spans="1:3" ht="15" customHeight="1" x14ac:dyDescent="0.25">
      <c r="A11062" s="216">
        <v>45826</v>
      </c>
      <c r="B11062" s="217" t="s">
        <v>130</v>
      </c>
      <c r="C11062" s="218">
        <v>1.5402</v>
      </c>
    </row>
    <row r="11063" spans="1:3" ht="15" customHeight="1" x14ac:dyDescent="0.25">
      <c r="A11063" s="216">
        <v>45827</v>
      </c>
      <c r="B11063" s="217" t="s">
        <v>130</v>
      </c>
      <c r="C11063" s="218">
        <v>1.5441</v>
      </c>
    </row>
    <row r="11064" spans="1:3" ht="15" customHeight="1" x14ac:dyDescent="0.25">
      <c r="A11064" s="216">
        <v>45828</v>
      </c>
      <c r="B11064" s="217" t="s">
        <v>130</v>
      </c>
      <c r="C11064" s="218">
        <v>1.5559000000000001</v>
      </c>
    </row>
    <row r="11065" spans="1:3" ht="15" customHeight="1" x14ac:dyDescent="0.25">
      <c r="A11065" s="216">
        <v>45831</v>
      </c>
      <c r="B11065" s="217" t="s">
        <v>130</v>
      </c>
      <c r="C11065" s="218">
        <v>1.5598000000000001</v>
      </c>
    </row>
    <row r="11066" spans="1:3" ht="15" customHeight="1" x14ac:dyDescent="0.25">
      <c r="A11066" s="216">
        <v>45832</v>
      </c>
      <c r="B11066" s="217" t="s">
        <v>130</v>
      </c>
      <c r="C11066" s="218">
        <v>1.5637000000000001</v>
      </c>
    </row>
    <row r="11067" spans="1:3" ht="15" customHeight="1" x14ac:dyDescent="0.25">
      <c r="A11067" s="216">
        <v>45833</v>
      </c>
      <c r="B11067" s="217" t="s">
        <v>130</v>
      </c>
      <c r="C11067" s="218">
        <v>1.5676000000000001</v>
      </c>
    </row>
    <row r="11068" spans="1:3" ht="15" customHeight="1" x14ac:dyDescent="0.25">
      <c r="A11068" s="216">
        <v>45834</v>
      </c>
      <c r="B11068" s="217" t="s">
        <v>130</v>
      </c>
      <c r="C11068" s="218">
        <v>1.5714999999999999</v>
      </c>
    </row>
    <row r="11069" spans="1:3" ht="15" customHeight="1" x14ac:dyDescent="0.25">
      <c r="A11069" s="216">
        <v>45835</v>
      </c>
      <c r="B11069" s="217" t="s">
        <v>130</v>
      </c>
      <c r="C11069" s="218">
        <v>1.5832999999999999</v>
      </c>
    </row>
    <row r="11070" spans="1:3" ht="15" customHeight="1" x14ac:dyDescent="0.25">
      <c r="A11070" s="216">
        <v>45838</v>
      </c>
      <c r="B11070" s="217" t="s">
        <v>130</v>
      </c>
      <c r="C11070" s="218">
        <v>1.5872999999999999</v>
      </c>
    </row>
    <row r="11071" spans="1:3" ht="15" customHeight="1" x14ac:dyDescent="0.25">
      <c r="A11071" s="216">
        <v>45839</v>
      </c>
      <c r="B11071" s="217" t="s">
        <v>130</v>
      </c>
      <c r="C11071" s="218">
        <v>1.5911999999999999</v>
      </c>
    </row>
    <row r="11072" spans="1:3" ht="15" customHeight="1" x14ac:dyDescent="0.25">
      <c r="A11072" s="216">
        <v>45840</v>
      </c>
      <c r="B11072" s="217" t="s">
        <v>130</v>
      </c>
      <c r="C11072" s="218">
        <v>1.5951</v>
      </c>
    </row>
    <row r="11073" spans="1:3" ht="15" customHeight="1" x14ac:dyDescent="0.25">
      <c r="A11073" s="216">
        <v>45841</v>
      </c>
      <c r="B11073" s="217" t="s">
        <v>130</v>
      </c>
      <c r="C11073" s="218">
        <v>1.599</v>
      </c>
    </row>
    <row r="11074" spans="1:3" ht="15" customHeight="1" x14ac:dyDescent="0.25">
      <c r="A11074" s="216">
        <v>45842</v>
      </c>
      <c r="B11074" s="217" t="s">
        <v>130</v>
      </c>
      <c r="C11074" s="218">
        <v>1.6106</v>
      </c>
    </row>
    <row r="11075" spans="1:3" ht="15" customHeight="1" x14ac:dyDescent="0.25">
      <c r="A11075" s="216">
        <v>45845</v>
      </c>
      <c r="B11075" s="217" t="s">
        <v>130</v>
      </c>
      <c r="C11075" s="218">
        <v>1.6145</v>
      </c>
    </row>
    <row r="11076" spans="1:3" ht="15" customHeight="1" x14ac:dyDescent="0.25">
      <c r="A11076" s="216">
        <v>45846</v>
      </c>
      <c r="B11076" s="217" t="s">
        <v>130</v>
      </c>
      <c r="C11076" s="218">
        <v>1.6183000000000001</v>
      </c>
    </row>
    <row r="11077" spans="1:3" ht="15" customHeight="1" x14ac:dyDescent="0.25">
      <c r="A11077" s="216">
        <v>45847</v>
      </c>
      <c r="B11077" s="217" t="s">
        <v>130</v>
      </c>
      <c r="C11077" s="218">
        <v>1.6222000000000001</v>
      </c>
    </row>
    <row r="11078" spans="1:3" ht="15" customHeight="1" x14ac:dyDescent="0.25">
      <c r="A11078" s="216">
        <v>45848</v>
      </c>
      <c r="B11078" s="217" t="s">
        <v>130</v>
      </c>
      <c r="C11078" s="218">
        <v>1.6261000000000001</v>
      </c>
    </row>
    <row r="11079" spans="1:3" ht="15" customHeight="1" x14ac:dyDescent="0.25">
      <c r="A11079" s="216">
        <v>45849</v>
      </c>
      <c r="B11079" s="217" t="s">
        <v>130</v>
      </c>
      <c r="C11079" s="218">
        <v>1.6376999999999999</v>
      </c>
    </row>
    <row r="11080" spans="1:3" ht="15" customHeight="1" x14ac:dyDescent="0.25">
      <c r="A11080" s="216">
        <v>45852</v>
      </c>
      <c r="B11080" s="217" t="s">
        <v>130</v>
      </c>
      <c r="C11080" s="218">
        <v>1.6415999999999999</v>
      </c>
    </row>
    <row r="11081" spans="1:3" ht="15" customHeight="1" x14ac:dyDescent="0.25">
      <c r="A11081" s="216">
        <v>45853</v>
      </c>
      <c r="B11081" s="217" t="s">
        <v>130</v>
      </c>
      <c r="C11081" s="218">
        <v>1.6454</v>
      </c>
    </row>
    <row r="11082" spans="1:3" ht="15" customHeight="1" x14ac:dyDescent="0.25">
      <c r="A11082" s="216">
        <v>45854</v>
      </c>
      <c r="B11082" s="217" t="s">
        <v>130</v>
      </c>
      <c r="C11082" s="218">
        <v>1.6493</v>
      </c>
    </row>
    <row r="11083" spans="1:3" ht="15" customHeight="1" x14ac:dyDescent="0.25">
      <c r="A11083" s="216">
        <v>45855</v>
      </c>
      <c r="B11083" s="217" t="s">
        <v>130</v>
      </c>
      <c r="C11083" s="218">
        <v>1.6532</v>
      </c>
    </row>
    <row r="11084" spans="1:3" ht="15" customHeight="1" x14ac:dyDescent="0.25">
      <c r="A11084" s="216">
        <v>45856</v>
      </c>
      <c r="B11084" s="217" t="s">
        <v>130</v>
      </c>
      <c r="C11084" s="218">
        <v>1.6647000000000001</v>
      </c>
    </row>
    <row r="11085" spans="1:3" ht="15" customHeight="1" x14ac:dyDescent="0.25">
      <c r="A11085" s="216">
        <v>45859</v>
      </c>
      <c r="B11085" s="217" t="s">
        <v>130</v>
      </c>
      <c r="C11085" s="218">
        <v>1.6686000000000001</v>
      </c>
    </row>
    <row r="11086" spans="1:3" ht="15" customHeight="1" x14ac:dyDescent="0.25">
      <c r="A11086" s="216">
        <v>45860</v>
      </c>
      <c r="B11086" s="217" t="s">
        <v>130</v>
      </c>
      <c r="C11086" s="218">
        <v>1.6724000000000001</v>
      </c>
    </row>
    <row r="11087" spans="1:3" ht="15" customHeight="1" x14ac:dyDescent="0.25">
      <c r="A11087" s="216">
        <v>45861</v>
      </c>
      <c r="B11087" s="217" t="s">
        <v>130</v>
      </c>
      <c r="C11087" s="218">
        <v>1.6761999999999999</v>
      </c>
    </row>
    <row r="11088" spans="1:3" ht="15" customHeight="1" x14ac:dyDescent="0.25">
      <c r="A11088" s="216">
        <v>45862</v>
      </c>
      <c r="B11088" s="217" t="s">
        <v>130</v>
      </c>
      <c r="C11088" s="218">
        <v>1.6800999999999999</v>
      </c>
    </row>
    <row r="11089" spans="1:3" ht="15" customHeight="1" x14ac:dyDescent="0.25">
      <c r="A11089" s="216">
        <v>45863</v>
      </c>
      <c r="B11089" s="217" t="s">
        <v>130</v>
      </c>
      <c r="C11089" s="218">
        <v>1.6916</v>
      </c>
    </row>
    <row r="11090" spans="1:3" ht="15" customHeight="1" x14ac:dyDescent="0.25">
      <c r="A11090" s="216">
        <v>45866</v>
      </c>
      <c r="B11090" s="217" t="s">
        <v>130</v>
      </c>
      <c r="C11090" s="218">
        <v>1.6955</v>
      </c>
    </row>
    <row r="11091" spans="1:3" ht="15" customHeight="1" x14ac:dyDescent="0.25">
      <c r="A11091" s="216">
        <v>45867</v>
      </c>
      <c r="B11091" s="217" t="s">
        <v>130</v>
      </c>
      <c r="C11091" s="218">
        <v>1.6993</v>
      </c>
    </row>
    <row r="11092" spans="1:3" ht="15" customHeight="1" x14ac:dyDescent="0.25">
      <c r="A11092" s="216">
        <v>45868</v>
      </c>
      <c r="B11092" s="217" t="s">
        <v>130</v>
      </c>
      <c r="C11092" s="218">
        <v>1.7032</v>
      </c>
    </row>
    <row r="11093" spans="1:3" ht="15" customHeight="1" x14ac:dyDescent="0.25">
      <c r="A11093" s="216">
        <v>45869</v>
      </c>
      <c r="B11093" s="217" t="s">
        <v>130</v>
      </c>
      <c r="C11093" s="218">
        <v>1.7070000000000001</v>
      </c>
    </row>
    <row r="11094" spans="1:3" ht="15" customHeight="1" x14ac:dyDescent="0.25">
      <c r="A11094" s="216">
        <v>45870</v>
      </c>
      <c r="B11094" s="217" t="s">
        <v>130</v>
      </c>
      <c r="C11094" s="218">
        <v>1.7184999999999999</v>
      </c>
    </row>
    <row r="11095" spans="1:3" ht="15" customHeight="1" x14ac:dyDescent="0.25">
      <c r="A11095" s="216">
        <v>45873</v>
      </c>
      <c r="B11095" s="217" t="s">
        <v>130</v>
      </c>
      <c r="C11095" s="218">
        <v>1.7222999999999999</v>
      </c>
    </row>
    <row r="11096" spans="1:3" ht="15" customHeight="1" x14ac:dyDescent="0.25">
      <c r="A11096" s="216">
        <v>45874</v>
      </c>
      <c r="B11096" s="217" t="s">
        <v>130</v>
      </c>
      <c r="C11096" s="218">
        <v>1.7262</v>
      </c>
    </row>
    <row r="11097" spans="1:3" ht="15" customHeight="1" x14ac:dyDescent="0.25">
      <c r="A11097" s="216">
        <v>45875</v>
      </c>
      <c r="B11097" s="217" t="s">
        <v>130</v>
      </c>
      <c r="C11097" s="218">
        <v>1.73</v>
      </c>
    </row>
    <row r="11098" spans="1:3" ht="15" customHeight="1" x14ac:dyDescent="0.25">
      <c r="A11098" s="216">
        <v>45876</v>
      </c>
      <c r="B11098" s="217" t="s">
        <v>130</v>
      </c>
      <c r="C11098" s="218">
        <v>1.7338</v>
      </c>
    </row>
    <row r="11099" spans="1:3" ht="15" customHeight="1" x14ac:dyDescent="0.25">
      <c r="A11099" s="216">
        <v>45877</v>
      </c>
      <c r="B11099" s="217" t="s">
        <v>130</v>
      </c>
      <c r="C11099" s="218">
        <v>1.7452000000000001</v>
      </c>
    </row>
    <row r="11100" spans="1:3" ht="15" customHeight="1" x14ac:dyDescent="0.25">
      <c r="A11100" s="216">
        <v>45880</v>
      </c>
      <c r="B11100" s="217" t="s">
        <v>130</v>
      </c>
      <c r="C11100" s="218">
        <v>1.7490000000000001</v>
      </c>
    </row>
    <row r="11101" spans="1:3" ht="15" customHeight="1" x14ac:dyDescent="0.25">
      <c r="A11101" s="216">
        <v>45881</v>
      </c>
      <c r="B11101" s="217" t="s">
        <v>130</v>
      </c>
      <c r="C11101" s="218">
        <v>1.7527999999999999</v>
      </c>
    </row>
    <row r="11102" spans="1:3" ht="15" customHeight="1" x14ac:dyDescent="0.25">
      <c r="A11102" s="216">
        <v>45882</v>
      </c>
      <c r="B11102" s="217" t="s">
        <v>130</v>
      </c>
      <c r="C11102" s="218">
        <v>1.7566999999999999</v>
      </c>
    </row>
    <row r="11103" spans="1:3" ht="15" customHeight="1" x14ac:dyDescent="0.25">
      <c r="A11103" s="216">
        <v>45883</v>
      </c>
      <c r="B11103" s="217" t="s">
        <v>130</v>
      </c>
      <c r="C11103" s="218">
        <v>1.7605</v>
      </c>
    </row>
    <row r="11104" spans="1:3" ht="15" customHeight="1" x14ac:dyDescent="0.25">
      <c r="A11104" s="216">
        <v>45884</v>
      </c>
      <c r="B11104" s="217" t="s">
        <v>130</v>
      </c>
      <c r="C11104" s="218">
        <v>1.7719</v>
      </c>
    </row>
    <row r="11105" spans="1:3" ht="15" customHeight="1" x14ac:dyDescent="0.25">
      <c r="A11105" s="216">
        <v>45887</v>
      </c>
      <c r="B11105" s="217" t="s">
        <v>130</v>
      </c>
      <c r="C11105" s="218">
        <v>1.7757000000000001</v>
      </c>
    </row>
    <row r="11106" spans="1:3" ht="15" customHeight="1" x14ac:dyDescent="0.25">
      <c r="A11106" s="216">
        <v>45888</v>
      </c>
      <c r="B11106" s="217" t="s">
        <v>130</v>
      </c>
      <c r="C11106" s="218">
        <v>1.7795000000000001</v>
      </c>
    </row>
    <row r="11107" spans="1:3" ht="15" customHeight="1" x14ac:dyDescent="0.25">
      <c r="A11107" s="216">
        <v>45889</v>
      </c>
      <c r="B11107" s="217" t="s">
        <v>130</v>
      </c>
      <c r="C11107" s="218">
        <v>1.7833000000000001</v>
      </c>
    </row>
    <row r="11108" spans="1:3" ht="15" customHeight="1" x14ac:dyDescent="0.25">
      <c r="A11108" s="216">
        <v>45890</v>
      </c>
      <c r="B11108" s="217" t="s">
        <v>130</v>
      </c>
      <c r="C11108" s="218">
        <v>1.7870999999999999</v>
      </c>
    </row>
    <row r="11109" spans="1:3" ht="15" customHeight="1" x14ac:dyDescent="0.25">
      <c r="A11109" s="216">
        <v>45891</v>
      </c>
      <c r="B11109" s="217" t="s">
        <v>130</v>
      </c>
      <c r="C11109" s="218">
        <v>1.7985</v>
      </c>
    </row>
    <row r="11110" spans="1:3" ht="15" customHeight="1" x14ac:dyDescent="0.25">
      <c r="A11110" s="216">
        <v>45894</v>
      </c>
      <c r="B11110" s="217" t="s">
        <v>130</v>
      </c>
      <c r="C11110" s="218">
        <v>1.8023</v>
      </c>
    </row>
    <row r="11111" spans="1:3" ht="15" customHeight="1" x14ac:dyDescent="0.25">
      <c r="A11111" s="216">
        <v>45895</v>
      </c>
      <c r="B11111" s="217" t="s">
        <v>130</v>
      </c>
      <c r="C11111" s="218">
        <v>1.8061</v>
      </c>
    </row>
    <row r="11112" spans="1:3" ht="15" customHeight="1" x14ac:dyDescent="0.25">
      <c r="A11112" s="216">
        <v>45896</v>
      </c>
      <c r="B11112" s="217" t="s">
        <v>130</v>
      </c>
      <c r="C11112" s="218">
        <v>1.8099000000000001</v>
      </c>
    </row>
    <row r="11113" spans="1:3" ht="15" customHeight="1" x14ac:dyDescent="0.25">
      <c r="A11113" s="216">
        <v>45897</v>
      </c>
      <c r="B11113" s="217" t="s">
        <v>130</v>
      </c>
      <c r="C11113" s="218">
        <v>1.8137000000000001</v>
      </c>
    </row>
    <row r="11114" spans="1:3" ht="15" customHeight="1" x14ac:dyDescent="0.25">
      <c r="A11114" s="216">
        <v>45898</v>
      </c>
      <c r="B11114" s="217" t="s">
        <v>130</v>
      </c>
      <c r="C11114" s="218">
        <v>1.8250999999999999</v>
      </c>
    </row>
    <row r="11115" spans="1:3" ht="15" customHeight="1" x14ac:dyDescent="0.25">
      <c r="A11115" s="216">
        <v>45901</v>
      </c>
      <c r="B11115" s="217" t="s">
        <v>130</v>
      </c>
      <c r="C11115" s="218">
        <v>1.8289</v>
      </c>
    </row>
    <row r="11116" spans="1:3" ht="15" customHeight="1" x14ac:dyDescent="0.25">
      <c r="A11116" s="216">
        <v>45902</v>
      </c>
      <c r="B11116" s="217" t="s">
        <v>130</v>
      </c>
      <c r="C11116" s="218">
        <v>1.8327</v>
      </c>
    </row>
    <row r="11117" spans="1:3" ht="15" customHeight="1" x14ac:dyDescent="0.25">
      <c r="A11117" s="216">
        <v>45903</v>
      </c>
      <c r="B11117" s="217" t="s">
        <v>130</v>
      </c>
      <c r="C11117" s="218">
        <v>1.8365</v>
      </c>
    </row>
    <row r="11118" spans="1:3" ht="15" customHeight="1" x14ac:dyDescent="0.25">
      <c r="A11118" s="216">
        <v>45904</v>
      </c>
      <c r="B11118" s="217" t="s">
        <v>130</v>
      </c>
      <c r="C11118" s="218">
        <v>1.8403</v>
      </c>
    </row>
    <row r="11119" spans="1:3" ht="15" customHeight="1" x14ac:dyDescent="0.25">
      <c r="A11119" s="216">
        <v>45905</v>
      </c>
      <c r="B11119" s="217" t="s">
        <v>130</v>
      </c>
      <c r="C11119" s="218">
        <v>1.8516999999999999</v>
      </c>
    </row>
    <row r="11120" spans="1:3" ht="15" customHeight="1" x14ac:dyDescent="0.25">
      <c r="A11120" s="216">
        <v>45908</v>
      </c>
      <c r="B11120" s="217" t="s">
        <v>130</v>
      </c>
      <c r="C11120" s="218">
        <v>1.8553999999999999</v>
      </c>
    </row>
    <row r="11121" spans="1:3" ht="15" customHeight="1" x14ac:dyDescent="0.25">
      <c r="A11121" s="216">
        <v>45909</v>
      </c>
      <c r="B11121" s="217" t="s">
        <v>130</v>
      </c>
      <c r="C11121" s="218">
        <v>1.8592</v>
      </c>
    </row>
    <row r="11122" spans="1:3" ht="15" customHeight="1" x14ac:dyDescent="0.25">
      <c r="A11122" s="216">
        <v>45910</v>
      </c>
      <c r="B11122" s="217" t="s">
        <v>130</v>
      </c>
      <c r="C11122" s="218">
        <v>1.863</v>
      </c>
    </row>
    <row r="11123" spans="1:3" ht="15" customHeight="1" x14ac:dyDescent="0.25">
      <c r="A11123" s="216">
        <v>45911</v>
      </c>
      <c r="B11123" s="217" t="s">
        <v>130</v>
      </c>
      <c r="C11123" s="218">
        <v>1.8668</v>
      </c>
    </row>
    <row r="11124" spans="1:3" ht="15" customHeight="1" x14ac:dyDescent="0.25">
      <c r="A11124" s="216">
        <v>45912</v>
      </c>
      <c r="B11124" s="217" t="s">
        <v>130</v>
      </c>
      <c r="C11124" s="218">
        <v>1.8782000000000001</v>
      </c>
    </row>
    <row r="11125" spans="1:3" ht="15" customHeight="1" x14ac:dyDescent="0.25">
      <c r="A11125" s="216">
        <v>45915</v>
      </c>
      <c r="B11125" s="217" t="s">
        <v>130</v>
      </c>
      <c r="C11125" s="218">
        <v>1.8819999999999999</v>
      </c>
    </row>
    <row r="11126" spans="1:3" ht="15" customHeight="1" x14ac:dyDescent="0.25">
      <c r="A11126" s="216">
        <v>45916</v>
      </c>
      <c r="B11126" s="217" t="s">
        <v>130</v>
      </c>
      <c r="C11126" s="218">
        <v>1.8857999999999999</v>
      </c>
    </row>
    <row r="11127" spans="1:3" ht="15" customHeight="1" x14ac:dyDescent="0.25">
      <c r="A11127" s="216">
        <v>45917</v>
      </c>
      <c r="B11127" s="217" t="s">
        <v>130</v>
      </c>
      <c r="C11127" s="218">
        <v>1.8895</v>
      </c>
    </row>
    <row r="11128" spans="1:3" ht="15" customHeight="1" x14ac:dyDescent="0.25">
      <c r="A11128" s="216">
        <v>45918</v>
      </c>
      <c r="B11128" s="217" t="s">
        <v>130</v>
      </c>
      <c r="C11128" s="218">
        <v>1.8933</v>
      </c>
    </row>
    <row r="11129" spans="1:3" ht="15" customHeight="1" x14ac:dyDescent="0.25">
      <c r="A11129" s="216">
        <v>45919</v>
      </c>
      <c r="B11129" s="217" t="s">
        <v>130</v>
      </c>
      <c r="C11129" s="218">
        <v>1.9047000000000001</v>
      </c>
    </row>
    <row r="11130" spans="1:3" ht="15" customHeight="1" x14ac:dyDescent="0.25">
      <c r="A11130" s="216">
        <v>45922</v>
      </c>
      <c r="B11130" s="217" t="s">
        <v>130</v>
      </c>
      <c r="C11130" s="218">
        <v>1.9085000000000001</v>
      </c>
    </row>
    <row r="11131" spans="1:3" ht="15" customHeight="1" x14ac:dyDescent="0.25">
      <c r="A11131" s="216">
        <v>45923</v>
      </c>
      <c r="B11131" s="217" t="s">
        <v>130</v>
      </c>
      <c r="C11131" s="218">
        <v>1.9123000000000001</v>
      </c>
    </row>
    <row r="11132" spans="1:3" ht="15" customHeight="1" x14ac:dyDescent="0.25">
      <c r="A11132" s="216">
        <v>45924</v>
      </c>
      <c r="B11132" s="217" t="s">
        <v>130</v>
      </c>
      <c r="C11132" s="218">
        <v>1.9160999999999999</v>
      </c>
    </row>
    <row r="11133" spans="1:3" ht="15" customHeight="1" x14ac:dyDescent="0.25">
      <c r="A11133" s="216">
        <v>45925</v>
      </c>
      <c r="B11133" s="217" t="s">
        <v>130</v>
      </c>
      <c r="C11133" s="218">
        <v>1.92</v>
      </c>
    </row>
    <row r="11134" spans="1:3" ht="15" customHeight="1" x14ac:dyDescent="0.25">
      <c r="A11134" s="216">
        <v>45926</v>
      </c>
      <c r="B11134" s="217" t="s">
        <v>130</v>
      </c>
      <c r="C11134" s="218">
        <v>1.9314</v>
      </c>
    </row>
    <row r="11135" spans="1:3" ht="15" customHeight="1" x14ac:dyDescent="0.25">
      <c r="A11135" s="216">
        <v>45929</v>
      </c>
      <c r="B11135" s="217" t="s">
        <v>130</v>
      </c>
      <c r="C11135" s="218">
        <v>1.9352</v>
      </c>
    </row>
    <row r="11136" spans="1:3" ht="15" customHeight="1" x14ac:dyDescent="0.25">
      <c r="A11136" s="216">
        <v>45930</v>
      </c>
      <c r="B11136" s="217" t="s">
        <v>130</v>
      </c>
      <c r="C11136" s="218">
        <v>1.9390000000000001</v>
      </c>
    </row>
    <row r="11137" spans="1:3" ht="15" customHeight="1" x14ac:dyDescent="0.25">
      <c r="A11137" s="216">
        <v>45566</v>
      </c>
      <c r="B11137" s="217" t="s">
        <v>144</v>
      </c>
      <c r="C11137" s="218">
        <v>0.01</v>
      </c>
    </row>
    <row r="11138" spans="1:3" ht="15" customHeight="1" x14ac:dyDescent="0.25">
      <c r="A11138" s="216">
        <v>45567</v>
      </c>
      <c r="B11138" s="217" t="s">
        <v>144</v>
      </c>
      <c r="C11138" s="218">
        <v>0.02</v>
      </c>
    </row>
    <row r="11139" spans="1:3" ht="15" customHeight="1" x14ac:dyDescent="0.25">
      <c r="A11139" s="216">
        <v>45568</v>
      </c>
      <c r="B11139" s="217" t="s">
        <v>144</v>
      </c>
      <c r="C11139" s="218">
        <v>0.03</v>
      </c>
    </row>
    <row r="11140" spans="1:3" ht="15" customHeight="1" x14ac:dyDescent="0.25">
      <c r="A11140" s="216">
        <v>45569</v>
      </c>
      <c r="B11140" s="217" t="s">
        <v>144</v>
      </c>
      <c r="C11140" s="218">
        <v>5.9900000000000002E-2</v>
      </c>
    </row>
    <row r="11141" spans="1:3" ht="15" customHeight="1" x14ac:dyDescent="0.25">
      <c r="A11141" s="216">
        <v>45572</v>
      </c>
      <c r="B11141" s="217" t="s">
        <v>144</v>
      </c>
      <c r="C11141" s="218">
        <v>6.9900000000000004E-2</v>
      </c>
    </row>
    <row r="11142" spans="1:3" ht="15" customHeight="1" x14ac:dyDescent="0.25">
      <c r="A11142" s="216">
        <v>45573</v>
      </c>
      <c r="B11142" s="217" t="s">
        <v>144</v>
      </c>
      <c r="C11142" s="218">
        <v>7.9799999999999996E-2</v>
      </c>
    </row>
    <row r="11143" spans="1:3" ht="15" customHeight="1" x14ac:dyDescent="0.25">
      <c r="A11143" s="216">
        <v>45574</v>
      </c>
      <c r="B11143" s="217" t="s">
        <v>144</v>
      </c>
      <c r="C11143" s="218">
        <v>8.9700000000000002E-2</v>
      </c>
    </row>
    <row r="11144" spans="1:3" ht="15" customHeight="1" x14ac:dyDescent="0.25">
      <c r="A11144" s="216">
        <v>45575</v>
      </c>
      <c r="B11144" s="217" t="s">
        <v>144</v>
      </c>
      <c r="C11144" s="218">
        <v>9.9599999999999994E-2</v>
      </c>
    </row>
    <row r="11145" spans="1:3" ht="15" customHeight="1" x14ac:dyDescent="0.25">
      <c r="A11145" s="216">
        <v>45576</v>
      </c>
      <c r="B11145" s="217" t="s">
        <v>144</v>
      </c>
      <c r="C11145" s="218">
        <v>0.1293</v>
      </c>
    </row>
    <row r="11146" spans="1:3" ht="15" customHeight="1" x14ac:dyDescent="0.25">
      <c r="A11146" s="216">
        <v>45579</v>
      </c>
      <c r="B11146" s="217" t="s">
        <v>144</v>
      </c>
      <c r="C11146" s="218">
        <v>0.13919999999999999</v>
      </c>
    </row>
    <row r="11147" spans="1:3" ht="15" customHeight="1" x14ac:dyDescent="0.25">
      <c r="A11147" s="216">
        <v>45580</v>
      </c>
      <c r="B11147" s="217" t="s">
        <v>144</v>
      </c>
      <c r="C11147" s="218">
        <v>0.14899999999999999</v>
      </c>
    </row>
    <row r="11148" spans="1:3" ht="15" customHeight="1" x14ac:dyDescent="0.25">
      <c r="A11148" s="216">
        <v>45581</v>
      </c>
      <c r="B11148" s="217" t="s">
        <v>144</v>
      </c>
      <c r="C11148" s="218">
        <v>0.15890000000000001</v>
      </c>
    </row>
    <row r="11149" spans="1:3" ht="15" customHeight="1" x14ac:dyDescent="0.25">
      <c r="A11149" s="216">
        <v>45582</v>
      </c>
      <c r="B11149" s="217" t="s">
        <v>144</v>
      </c>
      <c r="C11149" s="218">
        <v>0.16880000000000001</v>
      </c>
    </row>
    <row r="11150" spans="1:3" ht="15" customHeight="1" x14ac:dyDescent="0.25">
      <c r="A11150" s="216">
        <v>45583</v>
      </c>
      <c r="B11150" s="217" t="s">
        <v>144</v>
      </c>
      <c r="C11150" s="218">
        <v>0.19839999999999999</v>
      </c>
    </row>
    <row r="11151" spans="1:3" ht="15" customHeight="1" x14ac:dyDescent="0.25">
      <c r="A11151" s="216">
        <v>45586</v>
      </c>
      <c r="B11151" s="217" t="s">
        <v>144</v>
      </c>
      <c r="C11151" s="218">
        <v>0.2082</v>
      </c>
    </row>
    <row r="11152" spans="1:3" ht="15" customHeight="1" x14ac:dyDescent="0.25">
      <c r="A11152" s="216">
        <v>45587</v>
      </c>
      <c r="B11152" s="217" t="s">
        <v>144</v>
      </c>
      <c r="C11152" s="218">
        <v>0.21809999999999999</v>
      </c>
    </row>
    <row r="11153" spans="1:3" ht="15" customHeight="1" x14ac:dyDescent="0.25">
      <c r="A11153" s="216">
        <v>45588</v>
      </c>
      <c r="B11153" s="217" t="s">
        <v>144</v>
      </c>
      <c r="C11153" s="218">
        <v>0.22770000000000001</v>
      </c>
    </row>
    <row r="11154" spans="1:3" ht="15" customHeight="1" x14ac:dyDescent="0.25">
      <c r="A11154" s="216">
        <v>45589</v>
      </c>
      <c r="B11154" s="217" t="s">
        <v>144</v>
      </c>
      <c r="C11154" s="218">
        <v>0.23730000000000001</v>
      </c>
    </row>
    <row r="11155" spans="1:3" ht="15" customHeight="1" x14ac:dyDescent="0.25">
      <c r="A11155" s="216">
        <v>45590</v>
      </c>
      <c r="B11155" s="217" t="s">
        <v>144</v>
      </c>
      <c r="C11155" s="218">
        <v>0.26600000000000001</v>
      </c>
    </row>
    <row r="11156" spans="1:3" ht="15" customHeight="1" x14ac:dyDescent="0.25">
      <c r="A11156" s="216">
        <v>45593</v>
      </c>
      <c r="B11156" s="217" t="s">
        <v>144</v>
      </c>
      <c r="C11156" s="218">
        <v>0.27550000000000002</v>
      </c>
    </row>
    <row r="11157" spans="1:3" ht="15" customHeight="1" x14ac:dyDescent="0.25">
      <c r="A11157" s="216">
        <v>45594</v>
      </c>
      <c r="B11157" s="217" t="s">
        <v>144</v>
      </c>
      <c r="C11157" s="218">
        <v>0.28499999999999998</v>
      </c>
    </row>
    <row r="11158" spans="1:3" ht="15" customHeight="1" x14ac:dyDescent="0.25">
      <c r="A11158" s="216">
        <v>45595</v>
      </c>
      <c r="B11158" s="217" t="s">
        <v>144</v>
      </c>
      <c r="C11158" s="218">
        <v>0.29449999999999998</v>
      </c>
    </row>
    <row r="11159" spans="1:3" ht="15" customHeight="1" x14ac:dyDescent="0.25">
      <c r="A11159" s="216">
        <v>45596</v>
      </c>
      <c r="B11159" s="217" t="s">
        <v>144</v>
      </c>
      <c r="C11159" s="218">
        <v>0.30399999999999999</v>
      </c>
    </row>
    <row r="11160" spans="1:3" ht="15" customHeight="1" x14ac:dyDescent="0.25">
      <c r="A11160" s="216">
        <v>45597</v>
      </c>
      <c r="B11160" s="217" t="s">
        <v>144</v>
      </c>
      <c r="C11160" s="218">
        <v>0.3322</v>
      </c>
    </row>
    <row r="11161" spans="1:3" ht="15" customHeight="1" x14ac:dyDescent="0.25">
      <c r="A11161" s="216">
        <v>45600</v>
      </c>
      <c r="B11161" s="217" t="s">
        <v>144</v>
      </c>
      <c r="C11161" s="218">
        <v>0.34160000000000001</v>
      </c>
    </row>
    <row r="11162" spans="1:3" ht="15" customHeight="1" x14ac:dyDescent="0.25">
      <c r="A11162" s="216">
        <v>45601</v>
      </c>
      <c r="B11162" s="217" t="s">
        <v>144</v>
      </c>
      <c r="C11162" s="218">
        <v>0.35089999999999999</v>
      </c>
    </row>
    <row r="11163" spans="1:3" ht="15" customHeight="1" x14ac:dyDescent="0.25">
      <c r="A11163" s="216">
        <v>45602</v>
      </c>
      <c r="B11163" s="217" t="s">
        <v>144</v>
      </c>
      <c r="C11163" s="218">
        <v>0.36030000000000001</v>
      </c>
    </row>
    <row r="11164" spans="1:3" ht="15" customHeight="1" x14ac:dyDescent="0.25">
      <c r="A11164" s="216">
        <v>45603</v>
      </c>
      <c r="B11164" s="217" t="s">
        <v>144</v>
      </c>
      <c r="C11164" s="218">
        <v>0.36959999999999998</v>
      </c>
    </row>
    <row r="11165" spans="1:3" ht="15" customHeight="1" x14ac:dyDescent="0.25">
      <c r="A11165" s="216">
        <v>45604</v>
      </c>
      <c r="B11165" s="217" t="s">
        <v>144</v>
      </c>
      <c r="C11165" s="218">
        <v>0.39750000000000002</v>
      </c>
    </row>
    <row r="11166" spans="1:3" ht="15" customHeight="1" x14ac:dyDescent="0.25">
      <c r="A11166" s="216">
        <v>45607</v>
      </c>
      <c r="B11166" s="217" t="s">
        <v>144</v>
      </c>
      <c r="C11166" s="218">
        <v>0.40679999999999999</v>
      </c>
    </row>
    <row r="11167" spans="1:3" ht="15" customHeight="1" x14ac:dyDescent="0.25">
      <c r="A11167" s="216">
        <v>45608</v>
      </c>
      <c r="B11167" s="217" t="s">
        <v>144</v>
      </c>
      <c r="C11167" s="218">
        <v>0.41610000000000003</v>
      </c>
    </row>
    <row r="11168" spans="1:3" ht="15" customHeight="1" x14ac:dyDescent="0.25">
      <c r="A11168" s="216">
        <v>45609</v>
      </c>
      <c r="B11168" s="217" t="s">
        <v>144</v>
      </c>
      <c r="C11168" s="218">
        <v>0.4254</v>
      </c>
    </row>
    <row r="11169" spans="1:3" ht="15" customHeight="1" x14ac:dyDescent="0.25">
      <c r="A11169" s="216">
        <v>45610</v>
      </c>
      <c r="B11169" s="217" t="s">
        <v>144</v>
      </c>
      <c r="C11169" s="218">
        <v>0.43469999999999998</v>
      </c>
    </row>
    <row r="11170" spans="1:3" ht="15" customHeight="1" x14ac:dyDescent="0.25">
      <c r="A11170" s="216">
        <v>45611</v>
      </c>
      <c r="B11170" s="217" t="s">
        <v>144</v>
      </c>
      <c r="C11170" s="218">
        <v>0.46250000000000002</v>
      </c>
    </row>
    <row r="11171" spans="1:3" ht="15" customHeight="1" x14ac:dyDescent="0.25">
      <c r="A11171" s="216">
        <v>45614</v>
      </c>
      <c r="B11171" s="217" t="s">
        <v>144</v>
      </c>
      <c r="C11171" s="218">
        <v>0.47170000000000001</v>
      </c>
    </row>
    <row r="11172" spans="1:3" ht="15" customHeight="1" x14ac:dyDescent="0.25">
      <c r="A11172" s="216">
        <v>45615</v>
      </c>
      <c r="B11172" s="217" t="s">
        <v>144</v>
      </c>
      <c r="C11172" s="218">
        <v>0.48099999999999998</v>
      </c>
    </row>
    <row r="11173" spans="1:3" ht="15" customHeight="1" x14ac:dyDescent="0.25">
      <c r="A11173" s="216">
        <v>45616</v>
      </c>
      <c r="B11173" s="217" t="s">
        <v>144</v>
      </c>
      <c r="C11173" s="218">
        <v>0.49020000000000002</v>
      </c>
    </row>
    <row r="11174" spans="1:3" ht="15" customHeight="1" x14ac:dyDescent="0.25">
      <c r="A11174" s="216">
        <v>45617</v>
      </c>
      <c r="B11174" s="217" t="s">
        <v>144</v>
      </c>
      <c r="C11174" s="218">
        <v>0.49940000000000001</v>
      </c>
    </row>
    <row r="11175" spans="1:3" ht="15" customHeight="1" x14ac:dyDescent="0.25">
      <c r="A11175" s="216">
        <v>45618</v>
      </c>
      <c r="B11175" s="217" t="s">
        <v>144</v>
      </c>
      <c r="C11175" s="218">
        <v>0.52700000000000002</v>
      </c>
    </row>
    <row r="11176" spans="1:3" ht="15" customHeight="1" x14ac:dyDescent="0.25">
      <c r="A11176" s="216">
        <v>45621</v>
      </c>
      <c r="B11176" s="217" t="s">
        <v>144</v>
      </c>
      <c r="C11176" s="218">
        <v>0.53610000000000002</v>
      </c>
    </row>
    <row r="11177" spans="1:3" ht="15" customHeight="1" x14ac:dyDescent="0.25">
      <c r="A11177" s="216">
        <v>45622</v>
      </c>
      <c r="B11177" s="217" t="s">
        <v>144</v>
      </c>
      <c r="C11177" s="218">
        <v>0.54530000000000001</v>
      </c>
    </row>
    <row r="11178" spans="1:3" ht="15" customHeight="1" x14ac:dyDescent="0.25">
      <c r="A11178" s="216">
        <v>45623</v>
      </c>
      <c r="B11178" s="217" t="s">
        <v>144</v>
      </c>
      <c r="C11178" s="218">
        <v>0.55449999999999999</v>
      </c>
    </row>
    <row r="11179" spans="1:3" ht="15" customHeight="1" x14ac:dyDescent="0.25">
      <c r="A11179" s="216">
        <v>45624</v>
      </c>
      <c r="B11179" s="217" t="s">
        <v>144</v>
      </c>
      <c r="C11179" s="218">
        <v>0.56359999999999999</v>
      </c>
    </row>
    <row r="11180" spans="1:3" ht="15" customHeight="1" x14ac:dyDescent="0.25">
      <c r="A11180" s="216">
        <v>45625</v>
      </c>
      <c r="B11180" s="217" t="s">
        <v>144</v>
      </c>
      <c r="C11180" s="218">
        <v>0.59109999999999996</v>
      </c>
    </row>
    <row r="11181" spans="1:3" ht="15" customHeight="1" x14ac:dyDescent="0.25">
      <c r="A11181" s="216">
        <v>45628</v>
      </c>
      <c r="B11181" s="217" t="s">
        <v>144</v>
      </c>
      <c r="C11181" s="218">
        <v>0.60019999999999996</v>
      </c>
    </row>
    <row r="11182" spans="1:3" ht="15" customHeight="1" x14ac:dyDescent="0.25">
      <c r="A11182" s="216">
        <v>45629</v>
      </c>
      <c r="B11182" s="217" t="s">
        <v>144</v>
      </c>
      <c r="C11182" s="218">
        <v>0.60929999999999995</v>
      </c>
    </row>
    <row r="11183" spans="1:3" ht="15" customHeight="1" x14ac:dyDescent="0.25">
      <c r="A11183" s="216">
        <v>45630</v>
      </c>
      <c r="B11183" s="217" t="s">
        <v>144</v>
      </c>
      <c r="C11183" s="218">
        <v>0.61839999999999995</v>
      </c>
    </row>
    <row r="11184" spans="1:3" ht="15" customHeight="1" x14ac:dyDescent="0.25">
      <c r="A11184" s="216">
        <v>45631</v>
      </c>
      <c r="B11184" s="217" t="s">
        <v>144</v>
      </c>
      <c r="C11184" s="218">
        <v>0.62749999999999995</v>
      </c>
    </row>
    <row r="11185" spans="1:3" ht="15" customHeight="1" x14ac:dyDescent="0.25">
      <c r="A11185" s="216">
        <v>45632</v>
      </c>
      <c r="B11185" s="217" t="s">
        <v>144</v>
      </c>
      <c r="C11185" s="218">
        <v>0.65480000000000005</v>
      </c>
    </row>
    <row r="11186" spans="1:3" ht="15" customHeight="1" x14ac:dyDescent="0.25">
      <c r="A11186" s="216">
        <v>45635</v>
      </c>
      <c r="B11186" s="217" t="s">
        <v>144</v>
      </c>
      <c r="C11186" s="218">
        <v>0.66390000000000005</v>
      </c>
    </row>
    <row r="11187" spans="1:3" ht="15" customHeight="1" x14ac:dyDescent="0.25">
      <c r="A11187" s="216">
        <v>45636</v>
      </c>
      <c r="B11187" s="217" t="s">
        <v>144</v>
      </c>
      <c r="C11187" s="218">
        <v>0.67300000000000004</v>
      </c>
    </row>
    <row r="11188" spans="1:3" ht="15" customHeight="1" x14ac:dyDescent="0.25">
      <c r="A11188" s="216">
        <v>45637</v>
      </c>
      <c r="B11188" s="217" t="s">
        <v>144</v>
      </c>
      <c r="C11188" s="218">
        <v>0.68210000000000004</v>
      </c>
    </row>
    <row r="11189" spans="1:3" ht="15" customHeight="1" x14ac:dyDescent="0.25">
      <c r="A11189" s="216">
        <v>45638</v>
      </c>
      <c r="B11189" s="217" t="s">
        <v>144</v>
      </c>
      <c r="C11189" s="218">
        <v>0.69120000000000004</v>
      </c>
    </row>
    <row r="11190" spans="1:3" ht="15" customHeight="1" x14ac:dyDescent="0.25">
      <c r="A11190" s="216">
        <v>45639</v>
      </c>
      <c r="B11190" s="217" t="s">
        <v>144</v>
      </c>
      <c r="C11190" s="218">
        <v>0.71850000000000003</v>
      </c>
    </row>
    <row r="11191" spans="1:3" ht="15" customHeight="1" x14ac:dyDescent="0.25">
      <c r="A11191" s="216">
        <v>45642</v>
      </c>
      <c r="B11191" s="217" t="s">
        <v>144</v>
      </c>
      <c r="C11191" s="218">
        <v>0.72760000000000002</v>
      </c>
    </row>
    <row r="11192" spans="1:3" ht="15" customHeight="1" x14ac:dyDescent="0.25">
      <c r="A11192" s="216">
        <v>45643</v>
      </c>
      <c r="B11192" s="217" t="s">
        <v>144</v>
      </c>
      <c r="C11192" s="218">
        <v>0.73670000000000002</v>
      </c>
    </row>
    <row r="11193" spans="1:3" ht="15" customHeight="1" x14ac:dyDescent="0.25">
      <c r="A11193" s="216">
        <v>45644</v>
      </c>
      <c r="B11193" s="217" t="s">
        <v>144</v>
      </c>
      <c r="C11193" s="218">
        <v>0.74560000000000004</v>
      </c>
    </row>
    <row r="11194" spans="1:3" ht="15" customHeight="1" x14ac:dyDescent="0.25">
      <c r="A11194" s="216">
        <v>45645</v>
      </c>
      <c r="B11194" s="217" t="s">
        <v>144</v>
      </c>
      <c r="C11194" s="218">
        <v>0.75439999999999996</v>
      </c>
    </row>
    <row r="11195" spans="1:3" ht="15" customHeight="1" x14ac:dyDescent="0.25">
      <c r="A11195" s="216">
        <v>45646</v>
      </c>
      <c r="B11195" s="217" t="s">
        <v>144</v>
      </c>
      <c r="C11195" s="218">
        <v>0.78100000000000003</v>
      </c>
    </row>
    <row r="11196" spans="1:3" ht="15" customHeight="1" x14ac:dyDescent="0.25">
      <c r="A11196" s="216">
        <v>45649</v>
      </c>
      <c r="B11196" s="217" t="s">
        <v>144</v>
      </c>
      <c r="C11196" s="218">
        <v>0.78979999999999995</v>
      </c>
    </row>
    <row r="11197" spans="1:3" ht="15" customHeight="1" x14ac:dyDescent="0.25">
      <c r="A11197" s="216">
        <v>45650</v>
      </c>
      <c r="B11197" s="217" t="s">
        <v>144</v>
      </c>
      <c r="C11197" s="218">
        <v>0.79859999999999998</v>
      </c>
    </row>
    <row r="11198" spans="1:3" ht="15" customHeight="1" x14ac:dyDescent="0.25">
      <c r="A11198" s="216">
        <v>45651</v>
      </c>
      <c r="B11198" s="217" t="s">
        <v>144</v>
      </c>
      <c r="C11198" s="218">
        <v>0.80740000000000001</v>
      </c>
    </row>
    <row r="11199" spans="1:3" ht="15" customHeight="1" x14ac:dyDescent="0.25">
      <c r="A11199" s="216">
        <v>45652</v>
      </c>
      <c r="B11199" s="217" t="s">
        <v>144</v>
      </c>
      <c r="C11199" s="218">
        <v>0.81630000000000003</v>
      </c>
    </row>
    <row r="11200" spans="1:3" ht="15" customHeight="1" x14ac:dyDescent="0.25">
      <c r="A11200" s="216">
        <v>45653</v>
      </c>
      <c r="B11200" s="217" t="s">
        <v>144</v>
      </c>
      <c r="C11200" s="218">
        <v>0.84260000000000002</v>
      </c>
    </row>
    <row r="11201" spans="1:3" ht="15" customHeight="1" x14ac:dyDescent="0.25">
      <c r="A11201" s="216">
        <v>45656</v>
      </c>
      <c r="B11201" s="217" t="s">
        <v>144</v>
      </c>
      <c r="C11201" s="218">
        <v>0.85140000000000005</v>
      </c>
    </row>
    <row r="11202" spans="1:3" ht="15" customHeight="1" x14ac:dyDescent="0.25">
      <c r="A11202" s="216">
        <v>45657</v>
      </c>
      <c r="B11202" s="217" t="s">
        <v>144</v>
      </c>
      <c r="C11202" s="218">
        <v>0.8599</v>
      </c>
    </row>
    <row r="11203" spans="1:3" ht="15" customHeight="1" x14ac:dyDescent="0.25">
      <c r="A11203" s="216">
        <v>45659</v>
      </c>
      <c r="B11203" s="217" t="s">
        <v>144</v>
      </c>
      <c r="C11203" s="218">
        <v>0.877</v>
      </c>
    </row>
    <row r="11204" spans="1:3" ht="15" customHeight="1" x14ac:dyDescent="0.25">
      <c r="A11204" s="216">
        <v>45660</v>
      </c>
      <c r="B11204" s="217" t="s">
        <v>144</v>
      </c>
      <c r="C11204" s="218">
        <v>0.90280000000000005</v>
      </c>
    </row>
    <row r="11205" spans="1:3" ht="15" customHeight="1" x14ac:dyDescent="0.25">
      <c r="A11205" s="216">
        <v>45663</v>
      </c>
      <c r="B11205" s="217" t="s">
        <v>144</v>
      </c>
      <c r="C11205" s="218">
        <v>0.91139999999999999</v>
      </c>
    </row>
    <row r="11206" spans="1:3" ht="15" customHeight="1" x14ac:dyDescent="0.25">
      <c r="A11206" s="216">
        <v>45664</v>
      </c>
      <c r="B11206" s="217" t="s">
        <v>144</v>
      </c>
      <c r="C11206" s="218">
        <v>0.92</v>
      </c>
    </row>
    <row r="11207" spans="1:3" ht="15" customHeight="1" x14ac:dyDescent="0.25">
      <c r="A11207" s="216">
        <v>45665</v>
      </c>
      <c r="B11207" s="217" t="s">
        <v>144</v>
      </c>
      <c r="C11207" s="218">
        <v>0.92849999999999999</v>
      </c>
    </row>
    <row r="11208" spans="1:3" ht="15" customHeight="1" x14ac:dyDescent="0.25">
      <c r="A11208" s="216">
        <v>45666</v>
      </c>
      <c r="B11208" s="217" t="s">
        <v>144</v>
      </c>
      <c r="C11208" s="218">
        <v>0.93700000000000006</v>
      </c>
    </row>
    <row r="11209" spans="1:3" ht="15" customHeight="1" x14ac:dyDescent="0.25">
      <c r="A11209" s="216">
        <v>45667</v>
      </c>
      <c r="B11209" s="217" t="s">
        <v>144</v>
      </c>
      <c r="C11209" s="218">
        <v>0.96250000000000002</v>
      </c>
    </row>
    <row r="11210" spans="1:3" ht="15" customHeight="1" x14ac:dyDescent="0.25">
      <c r="A11210" s="216">
        <v>45670</v>
      </c>
      <c r="B11210" s="217" t="s">
        <v>144</v>
      </c>
      <c r="C11210" s="218">
        <v>0.97099999999999997</v>
      </c>
    </row>
    <row r="11211" spans="1:3" ht="15" customHeight="1" x14ac:dyDescent="0.25">
      <c r="A11211" s="216">
        <v>45671</v>
      </c>
      <c r="B11211" s="217" t="s">
        <v>144</v>
      </c>
      <c r="C11211" s="218">
        <v>0.97950000000000004</v>
      </c>
    </row>
    <row r="11212" spans="1:3" ht="15" customHeight="1" x14ac:dyDescent="0.25">
      <c r="A11212" s="216">
        <v>45672</v>
      </c>
      <c r="B11212" s="217" t="s">
        <v>144</v>
      </c>
      <c r="C11212" s="218">
        <v>0.98799999999999999</v>
      </c>
    </row>
    <row r="11213" spans="1:3" ht="15" customHeight="1" x14ac:dyDescent="0.25">
      <c r="A11213" s="216">
        <v>45673</v>
      </c>
      <c r="B11213" s="217" t="s">
        <v>144</v>
      </c>
      <c r="C11213" s="218">
        <v>0.99650000000000005</v>
      </c>
    </row>
    <row r="11214" spans="1:3" ht="15" customHeight="1" x14ac:dyDescent="0.25">
      <c r="A11214" s="216">
        <v>45674</v>
      </c>
      <c r="B11214" s="217" t="s">
        <v>144</v>
      </c>
      <c r="C11214" s="218">
        <v>1.0219</v>
      </c>
    </row>
    <row r="11215" spans="1:3" ht="15" customHeight="1" x14ac:dyDescent="0.25">
      <c r="A11215" s="216">
        <v>45677</v>
      </c>
      <c r="B11215" s="217" t="s">
        <v>144</v>
      </c>
      <c r="C11215" s="218">
        <v>1.0304</v>
      </c>
    </row>
    <row r="11216" spans="1:3" ht="15" customHeight="1" x14ac:dyDescent="0.25">
      <c r="A11216" s="216">
        <v>45678</v>
      </c>
      <c r="B11216" s="217" t="s">
        <v>144</v>
      </c>
      <c r="C11216" s="218">
        <v>1.0387999999999999</v>
      </c>
    </row>
    <row r="11217" spans="1:3" ht="15" customHeight="1" x14ac:dyDescent="0.25">
      <c r="A11217" s="216">
        <v>45679</v>
      </c>
      <c r="B11217" s="217" t="s">
        <v>144</v>
      </c>
      <c r="C11217" s="218">
        <v>1.0471999999999999</v>
      </c>
    </row>
    <row r="11218" spans="1:3" ht="15" customHeight="1" x14ac:dyDescent="0.25">
      <c r="A11218" s="216">
        <v>45680</v>
      </c>
      <c r="B11218" s="217" t="s">
        <v>144</v>
      </c>
      <c r="C11218" s="218">
        <v>1.0557000000000001</v>
      </c>
    </row>
    <row r="11219" spans="1:3" ht="15" customHeight="1" x14ac:dyDescent="0.25">
      <c r="A11219" s="216">
        <v>45681</v>
      </c>
      <c r="B11219" s="217" t="s">
        <v>144</v>
      </c>
      <c r="C11219" s="218">
        <v>1.0809</v>
      </c>
    </row>
    <row r="11220" spans="1:3" ht="15" customHeight="1" x14ac:dyDescent="0.25">
      <c r="A11220" s="216">
        <v>45684</v>
      </c>
      <c r="B11220" s="217" t="s">
        <v>144</v>
      </c>
      <c r="C11220" s="218">
        <v>1.0892999999999999</v>
      </c>
    </row>
    <row r="11221" spans="1:3" ht="15" customHeight="1" x14ac:dyDescent="0.25">
      <c r="A11221" s="216">
        <v>45685</v>
      </c>
      <c r="B11221" s="217" t="s">
        <v>144</v>
      </c>
      <c r="C11221" s="218">
        <v>1.0976999999999999</v>
      </c>
    </row>
    <row r="11222" spans="1:3" ht="15" customHeight="1" x14ac:dyDescent="0.25">
      <c r="A11222" s="216">
        <v>45686</v>
      </c>
      <c r="B11222" s="217" t="s">
        <v>144</v>
      </c>
      <c r="C11222" s="218">
        <v>1.1060000000000001</v>
      </c>
    </row>
    <row r="11223" spans="1:3" ht="15" customHeight="1" x14ac:dyDescent="0.25">
      <c r="A11223" s="216">
        <v>45687</v>
      </c>
      <c r="B11223" s="217" t="s">
        <v>144</v>
      </c>
      <c r="C11223" s="218">
        <v>1.1144000000000001</v>
      </c>
    </row>
    <row r="11224" spans="1:3" ht="15" customHeight="1" x14ac:dyDescent="0.25">
      <c r="A11224" s="216">
        <v>45688</v>
      </c>
      <c r="B11224" s="217" t="s">
        <v>144</v>
      </c>
      <c r="C11224" s="218">
        <v>1.1394</v>
      </c>
    </row>
    <row r="11225" spans="1:3" ht="15" customHeight="1" x14ac:dyDescent="0.25">
      <c r="A11225" s="216">
        <v>45691</v>
      </c>
      <c r="B11225" s="217" t="s">
        <v>144</v>
      </c>
      <c r="C11225" s="218">
        <v>1.1476</v>
      </c>
    </row>
    <row r="11226" spans="1:3" ht="15" customHeight="1" x14ac:dyDescent="0.25">
      <c r="A11226" s="216">
        <v>45692</v>
      </c>
      <c r="B11226" s="217" t="s">
        <v>144</v>
      </c>
      <c r="C11226" s="218">
        <v>1.1558999999999999</v>
      </c>
    </row>
    <row r="11227" spans="1:3" ht="15" customHeight="1" x14ac:dyDescent="0.25">
      <c r="A11227" s="216">
        <v>45693</v>
      </c>
      <c r="B11227" s="217" t="s">
        <v>144</v>
      </c>
      <c r="C11227" s="218">
        <v>1.1639999999999999</v>
      </c>
    </row>
    <row r="11228" spans="1:3" ht="15" customHeight="1" x14ac:dyDescent="0.25">
      <c r="A11228" s="216">
        <v>45694</v>
      </c>
      <c r="B11228" s="217" t="s">
        <v>144</v>
      </c>
      <c r="C11228" s="218">
        <v>1.1719999999999999</v>
      </c>
    </row>
    <row r="11229" spans="1:3" ht="15" customHeight="1" x14ac:dyDescent="0.25">
      <c r="A11229" s="216">
        <v>45695</v>
      </c>
      <c r="B11229" s="217" t="s">
        <v>144</v>
      </c>
      <c r="C11229" s="218">
        <v>1.1958</v>
      </c>
    </row>
    <row r="11230" spans="1:3" ht="15" customHeight="1" x14ac:dyDescent="0.25">
      <c r="A11230" s="216">
        <v>45698</v>
      </c>
      <c r="B11230" s="217" t="s">
        <v>144</v>
      </c>
      <c r="C11230" s="218">
        <v>1.2037</v>
      </c>
    </row>
    <row r="11231" spans="1:3" ht="15" customHeight="1" x14ac:dyDescent="0.25">
      <c r="A11231" s="216">
        <v>45699</v>
      </c>
      <c r="B11231" s="217" t="s">
        <v>144</v>
      </c>
      <c r="C11231" s="218">
        <v>1.2116</v>
      </c>
    </row>
    <row r="11232" spans="1:3" ht="15" customHeight="1" x14ac:dyDescent="0.25">
      <c r="A11232" s="216">
        <v>45700</v>
      </c>
      <c r="B11232" s="217" t="s">
        <v>144</v>
      </c>
      <c r="C11232" s="218">
        <v>1.2195</v>
      </c>
    </row>
    <row r="11233" spans="1:3" ht="15" customHeight="1" x14ac:dyDescent="0.25">
      <c r="A11233" s="216">
        <v>45701</v>
      </c>
      <c r="B11233" s="217" t="s">
        <v>144</v>
      </c>
      <c r="C11233" s="218">
        <v>1.2273000000000001</v>
      </c>
    </row>
    <row r="11234" spans="1:3" ht="15" customHeight="1" x14ac:dyDescent="0.25">
      <c r="A11234" s="216">
        <v>45702</v>
      </c>
      <c r="B11234" s="217" t="s">
        <v>144</v>
      </c>
      <c r="C11234" s="218">
        <v>1.2508999999999999</v>
      </c>
    </row>
    <row r="11235" spans="1:3" ht="15" customHeight="1" x14ac:dyDescent="0.25">
      <c r="A11235" s="216">
        <v>45705</v>
      </c>
      <c r="B11235" s="217" t="s">
        <v>144</v>
      </c>
      <c r="C11235" s="218">
        <v>1.2586999999999999</v>
      </c>
    </row>
    <row r="11236" spans="1:3" ht="15" customHeight="1" x14ac:dyDescent="0.25">
      <c r="A11236" s="216">
        <v>45706</v>
      </c>
      <c r="B11236" s="217" t="s">
        <v>144</v>
      </c>
      <c r="C11236" s="218">
        <v>1.2665999999999999</v>
      </c>
    </row>
    <row r="11237" spans="1:3" ht="15" customHeight="1" x14ac:dyDescent="0.25">
      <c r="A11237" s="216">
        <v>45707</v>
      </c>
      <c r="B11237" s="217" t="s">
        <v>144</v>
      </c>
      <c r="C11237" s="218">
        <v>1.2744</v>
      </c>
    </row>
    <row r="11238" spans="1:3" ht="15" customHeight="1" x14ac:dyDescent="0.25">
      <c r="A11238" s="216">
        <v>45708</v>
      </c>
      <c r="B11238" s="217" t="s">
        <v>144</v>
      </c>
      <c r="C11238" s="218">
        <v>1.2823</v>
      </c>
    </row>
    <row r="11239" spans="1:3" ht="15" customHeight="1" x14ac:dyDescent="0.25">
      <c r="A11239" s="216">
        <v>45709</v>
      </c>
      <c r="B11239" s="217" t="s">
        <v>144</v>
      </c>
      <c r="C11239" s="218">
        <v>1.3058000000000001</v>
      </c>
    </row>
    <row r="11240" spans="1:3" ht="15" customHeight="1" x14ac:dyDescent="0.25">
      <c r="A11240" s="216">
        <v>45712</v>
      </c>
      <c r="B11240" s="217" t="s">
        <v>144</v>
      </c>
      <c r="C11240" s="218">
        <v>1.3136000000000001</v>
      </c>
    </row>
    <row r="11241" spans="1:3" ht="15" customHeight="1" x14ac:dyDescent="0.25">
      <c r="A11241" s="216">
        <v>45713</v>
      </c>
      <c r="B11241" s="217" t="s">
        <v>144</v>
      </c>
      <c r="C11241" s="218">
        <v>1.3213999999999999</v>
      </c>
    </row>
    <row r="11242" spans="1:3" ht="15" customHeight="1" x14ac:dyDescent="0.25">
      <c r="A11242" s="216">
        <v>45714</v>
      </c>
      <c r="B11242" s="217" t="s">
        <v>144</v>
      </c>
      <c r="C11242" s="218">
        <v>1.3291999999999999</v>
      </c>
    </row>
    <row r="11243" spans="1:3" ht="15" customHeight="1" x14ac:dyDescent="0.25">
      <c r="A11243" s="216">
        <v>45715</v>
      </c>
      <c r="B11243" s="217" t="s">
        <v>144</v>
      </c>
      <c r="C11243" s="218">
        <v>1.337</v>
      </c>
    </row>
    <row r="11244" spans="1:3" ht="15" customHeight="1" x14ac:dyDescent="0.25">
      <c r="A11244" s="216">
        <v>45716</v>
      </c>
      <c r="B11244" s="217" t="s">
        <v>144</v>
      </c>
      <c r="C11244" s="218">
        <v>1.3603000000000001</v>
      </c>
    </row>
    <row r="11245" spans="1:3" ht="15" customHeight="1" x14ac:dyDescent="0.25">
      <c r="A11245" s="216">
        <v>45719</v>
      </c>
      <c r="B11245" s="217" t="s">
        <v>144</v>
      </c>
      <c r="C11245" s="218">
        <v>1.3680000000000001</v>
      </c>
    </row>
    <row r="11246" spans="1:3" ht="15" customHeight="1" x14ac:dyDescent="0.25">
      <c r="A11246" s="216">
        <v>45720</v>
      </c>
      <c r="B11246" s="217" t="s">
        <v>144</v>
      </c>
      <c r="C11246" s="218">
        <v>1.3757999999999999</v>
      </c>
    </row>
    <row r="11247" spans="1:3" ht="15" customHeight="1" x14ac:dyDescent="0.25">
      <c r="A11247" s="216">
        <v>45721</v>
      </c>
      <c r="B11247" s="217" t="s">
        <v>144</v>
      </c>
      <c r="C11247" s="218">
        <v>1.3835</v>
      </c>
    </row>
    <row r="11248" spans="1:3" ht="15" customHeight="1" x14ac:dyDescent="0.25">
      <c r="A11248" s="216">
        <v>45722</v>
      </c>
      <c r="B11248" s="217" t="s">
        <v>144</v>
      </c>
      <c r="C11248" s="218">
        <v>1.3912</v>
      </c>
    </row>
    <row r="11249" spans="1:3" ht="15" customHeight="1" x14ac:dyDescent="0.25">
      <c r="A11249" s="216">
        <v>45723</v>
      </c>
      <c r="B11249" s="217" t="s">
        <v>144</v>
      </c>
      <c r="C11249" s="218">
        <v>1.4142999999999999</v>
      </c>
    </row>
    <row r="11250" spans="1:3" ht="15" customHeight="1" x14ac:dyDescent="0.25">
      <c r="A11250" s="216">
        <v>45726</v>
      </c>
      <c r="B11250" s="217" t="s">
        <v>144</v>
      </c>
      <c r="C11250" s="218">
        <v>1.4219999999999999</v>
      </c>
    </row>
    <row r="11251" spans="1:3" ht="15" customHeight="1" x14ac:dyDescent="0.25">
      <c r="A11251" s="216">
        <v>45727</v>
      </c>
      <c r="B11251" s="217" t="s">
        <v>144</v>
      </c>
      <c r="C11251" s="218">
        <v>1.4296</v>
      </c>
    </row>
    <row r="11252" spans="1:3" ht="15" customHeight="1" x14ac:dyDescent="0.25">
      <c r="A11252" s="216">
        <v>45728</v>
      </c>
      <c r="B11252" s="217" t="s">
        <v>144</v>
      </c>
      <c r="C11252" s="218">
        <v>1.4370000000000001</v>
      </c>
    </row>
    <row r="11253" spans="1:3" ht="15" customHeight="1" x14ac:dyDescent="0.25">
      <c r="A11253" s="216">
        <v>45729</v>
      </c>
      <c r="B11253" s="217" t="s">
        <v>144</v>
      </c>
      <c r="C11253" s="218">
        <v>1.4443999999999999</v>
      </c>
    </row>
    <row r="11254" spans="1:3" ht="15" customHeight="1" x14ac:dyDescent="0.25">
      <c r="A11254" s="216">
        <v>45730</v>
      </c>
      <c r="B11254" s="217" t="s">
        <v>144</v>
      </c>
      <c r="C11254" s="218">
        <v>1.4662999999999999</v>
      </c>
    </row>
    <row r="11255" spans="1:3" ht="15" customHeight="1" x14ac:dyDescent="0.25">
      <c r="A11255" s="216">
        <v>45733</v>
      </c>
      <c r="B11255" s="217" t="s">
        <v>144</v>
      </c>
      <c r="C11255" s="218">
        <v>1.4737</v>
      </c>
    </row>
    <row r="11256" spans="1:3" ht="15" customHeight="1" x14ac:dyDescent="0.25">
      <c r="A11256" s="216">
        <v>45734</v>
      </c>
      <c r="B11256" s="217" t="s">
        <v>144</v>
      </c>
      <c r="C11256" s="218">
        <v>1.4810000000000001</v>
      </c>
    </row>
    <row r="11257" spans="1:3" ht="15" customHeight="1" x14ac:dyDescent="0.25">
      <c r="A11257" s="216">
        <v>45735</v>
      </c>
      <c r="B11257" s="217" t="s">
        <v>144</v>
      </c>
      <c r="C11257" s="218">
        <v>1.4882</v>
      </c>
    </row>
    <row r="11258" spans="1:3" ht="15" customHeight="1" x14ac:dyDescent="0.25">
      <c r="A11258" s="216">
        <v>45736</v>
      </c>
      <c r="B11258" s="217" t="s">
        <v>144</v>
      </c>
      <c r="C11258" s="218">
        <v>1.4955000000000001</v>
      </c>
    </row>
    <row r="11259" spans="1:3" ht="15" customHeight="1" x14ac:dyDescent="0.25">
      <c r="A11259" s="216">
        <v>45737</v>
      </c>
      <c r="B11259" s="217" t="s">
        <v>144</v>
      </c>
      <c r="C11259" s="218">
        <v>1.5173000000000001</v>
      </c>
    </row>
    <row r="11260" spans="1:3" ht="15" customHeight="1" x14ac:dyDescent="0.25">
      <c r="A11260" s="216">
        <v>45740</v>
      </c>
      <c r="B11260" s="217" t="s">
        <v>144</v>
      </c>
      <c r="C11260" s="218">
        <v>1.5246</v>
      </c>
    </row>
    <row r="11261" spans="1:3" ht="15" customHeight="1" x14ac:dyDescent="0.25">
      <c r="A11261" s="216">
        <v>45741</v>
      </c>
      <c r="B11261" s="217" t="s">
        <v>144</v>
      </c>
      <c r="C11261" s="218">
        <v>1.5319</v>
      </c>
    </row>
    <row r="11262" spans="1:3" ht="15" customHeight="1" x14ac:dyDescent="0.25">
      <c r="A11262" s="216">
        <v>45742</v>
      </c>
      <c r="B11262" s="217" t="s">
        <v>144</v>
      </c>
      <c r="C11262" s="218">
        <v>1.5390999999999999</v>
      </c>
    </row>
    <row r="11263" spans="1:3" ht="15" customHeight="1" x14ac:dyDescent="0.25">
      <c r="A11263" s="216">
        <v>45743</v>
      </c>
      <c r="B11263" s="217" t="s">
        <v>144</v>
      </c>
      <c r="C11263" s="218">
        <v>1.5464</v>
      </c>
    </row>
    <row r="11264" spans="1:3" ht="15" customHeight="1" x14ac:dyDescent="0.25">
      <c r="A11264" s="216">
        <v>45744</v>
      </c>
      <c r="B11264" s="217" t="s">
        <v>144</v>
      </c>
      <c r="C11264" s="218">
        <v>1.5682</v>
      </c>
    </row>
    <row r="11265" spans="1:3" ht="15" customHeight="1" x14ac:dyDescent="0.25">
      <c r="A11265" s="216">
        <v>45747</v>
      </c>
      <c r="B11265" s="217" t="s">
        <v>144</v>
      </c>
      <c r="C11265" s="218">
        <v>1.5754999999999999</v>
      </c>
    </row>
    <row r="11266" spans="1:3" ht="15" customHeight="1" x14ac:dyDescent="0.25">
      <c r="A11266" s="216">
        <v>45748</v>
      </c>
      <c r="B11266" s="217" t="s">
        <v>144</v>
      </c>
      <c r="C11266" s="218">
        <v>1.5827</v>
      </c>
    </row>
    <row r="11267" spans="1:3" ht="15" customHeight="1" x14ac:dyDescent="0.25">
      <c r="A11267" s="216">
        <v>45749</v>
      </c>
      <c r="B11267" s="217" t="s">
        <v>144</v>
      </c>
      <c r="C11267" s="218">
        <v>1.5899000000000001</v>
      </c>
    </row>
    <row r="11268" spans="1:3" ht="15" customHeight="1" x14ac:dyDescent="0.25">
      <c r="A11268" s="216">
        <v>45750</v>
      </c>
      <c r="B11268" s="217" t="s">
        <v>144</v>
      </c>
      <c r="C11268" s="218">
        <v>1.5971</v>
      </c>
    </row>
    <row r="11269" spans="1:3" ht="15" customHeight="1" x14ac:dyDescent="0.25">
      <c r="A11269" s="216">
        <v>45751</v>
      </c>
      <c r="B11269" s="217" t="s">
        <v>144</v>
      </c>
      <c r="C11269" s="218">
        <v>1.6186</v>
      </c>
    </row>
    <row r="11270" spans="1:3" ht="15" customHeight="1" x14ac:dyDescent="0.25">
      <c r="A11270" s="216">
        <v>45754</v>
      </c>
      <c r="B11270" s="217" t="s">
        <v>144</v>
      </c>
      <c r="C11270" s="218">
        <v>1.6256999999999999</v>
      </c>
    </row>
    <row r="11271" spans="1:3" ht="15" customHeight="1" x14ac:dyDescent="0.25">
      <c r="A11271" s="216">
        <v>45755</v>
      </c>
      <c r="B11271" s="217" t="s">
        <v>144</v>
      </c>
      <c r="C11271" s="218">
        <v>1.6329</v>
      </c>
    </row>
    <row r="11272" spans="1:3" ht="15" customHeight="1" x14ac:dyDescent="0.25">
      <c r="A11272" s="216">
        <v>45756</v>
      </c>
      <c r="B11272" s="217" t="s">
        <v>144</v>
      </c>
      <c r="C11272" s="218">
        <v>1.64</v>
      </c>
    </row>
    <row r="11273" spans="1:3" ht="15" customHeight="1" x14ac:dyDescent="0.25">
      <c r="A11273" s="216">
        <v>45757</v>
      </c>
      <c r="B11273" s="217" t="s">
        <v>144</v>
      </c>
      <c r="C11273" s="218">
        <v>1.6471</v>
      </c>
    </row>
    <row r="11274" spans="1:3" ht="15" customHeight="1" x14ac:dyDescent="0.25">
      <c r="A11274" s="216">
        <v>45758</v>
      </c>
      <c r="B11274" s="217" t="s">
        <v>144</v>
      </c>
      <c r="C11274" s="218">
        <v>1.6684000000000001</v>
      </c>
    </row>
    <row r="11275" spans="1:3" ht="15" customHeight="1" x14ac:dyDescent="0.25">
      <c r="A11275" s="216">
        <v>45761</v>
      </c>
      <c r="B11275" s="217" t="s">
        <v>144</v>
      </c>
      <c r="C11275" s="218">
        <v>1.6755</v>
      </c>
    </row>
    <row r="11276" spans="1:3" ht="15" customHeight="1" x14ac:dyDescent="0.25">
      <c r="A11276" s="216">
        <v>45762</v>
      </c>
      <c r="B11276" s="217" t="s">
        <v>144</v>
      </c>
      <c r="C11276" s="218">
        <v>1.6826000000000001</v>
      </c>
    </row>
    <row r="11277" spans="1:3" ht="15" customHeight="1" x14ac:dyDescent="0.25">
      <c r="A11277" s="216">
        <v>45763</v>
      </c>
      <c r="B11277" s="217" t="s">
        <v>144</v>
      </c>
      <c r="C11277" s="218">
        <v>1.6897</v>
      </c>
    </row>
    <row r="11278" spans="1:3" ht="15" customHeight="1" x14ac:dyDescent="0.25">
      <c r="A11278" s="216">
        <v>45764</v>
      </c>
      <c r="B11278" s="217" t="s">
        <v>144</v>
      </c>
      <c r="C11278" s="218">
        <v>1.7251000000000001</v>
      </c>
    </row>
    <row r="11279" spans="1:3" ht="15" customHeight="1" x14ac:dyDescent="0.25">
      <c r="A11279" s="216">
        <v>45769</v>
      </c>
      <c r="B11279" s="217" t="s">
        <v>144</v>
      </c>
      <c r="C11279" s="218">
        <v>1.7322</v>
      </c>
    </row>
    <row r="11280" spans="1:3" ht="15" customHeight="1" x14ac:dyDescent="0.25">
      <c r="A11280" s="216">
        <v>45770</v>
      </c>
      <c r="B11280" s="217" t="s">
        <v>144</v>
      </c>
      <c r="C11280" s="218">
        <v>1.7390000000000001</v>
      </c>
    </row>
    <row r="11281" spans="1:3" ht="15" customHeight="1" x14ac:dyDescent="0.25">
      <c r="A11281" s="216">
        <v>45771</v>
      </c>
      <c r="B11281" s="217" t="s">
        <v>144</v>
      </c>
      <c r="C11281" s="218">
        <v>1.7458</v>
      </c>
    </row>
    <row r="11282" spans="1:3" ht="15" customHeight="1" x14ac:dyDescent="0.25">
      <c r="A11282" s="216">
        <v>45772</v>
      </c>
      <c r="B11282" s="217" t="s">
        <v>144</v>
      </c>
      <c r="C11282" s="218">
        <v>1.7659</v>
      </c>
    </row>
    <row r="11283" spans="1:3" ht="15" customHeight="1" x14ac:dyDescent="0.25">
      <c r="A11283" s="216">
        <v>45775</v>
      </c>
      <c r="B11283" s="217" t="s">
        <v>144</v>
      </c>
      <c r="C11283" s="218">
        <v>1.7726</v>
      </c>
    </row>
    <row r="11284" spans="1:3" ht="15" customHeight="1" x14ac:dyDescent="0.25">
      <c r="A11284" s="216">
        <v>45776</v>
      </c>
      <c r="B11284" s="217" t="s">
        <v>144</v>
      </c>
      <c r="C11284" s="218">
        <v>1.7793000000000001</v>
      </c>
    </row>
    <row r="11285" spans="1:3" ht="15" customHeight="1" x14ac:dyDescent="0.25">
      <c r="A11285" s="216">
        <v>45777</v>
      </c>
      <c r="B11285" s="217" t="s">
        <v>144</v>
      </c>
      <c r="C11285" s="218">
        <v>1.7926</v>
      </c>
    </row>
    <row r="11286" spans="1:3" ht="15" customHeight="1" x14ac:dyDescent="0.25">
      <c r="A11286" s="216">
        <v>45779</v>
      </c>
      <c r="B11286" s="217" t="s">
        <v>144</v>
      </c>
      <c r="C11286" s="218">
        <v>1.8124</v>
      </c>
    </row>
    <row r="11287" spans="1:3" ht="15" customHeight="1" x14ac:dyDescent="0.25">
      <c r="A11287" s="216">
        <v>45782</v>
      </c>
      <c r="B11287" s="217" t="s">
        <v>144</v>
      </c>
      <c r="C11287" s="218">
        <v>1.819</v>
      </c>
    </row>
    <row r="11288" spans="1:3" ht="15" customHeight="1" x14ac:dyDescent="0.25">
      <c r="A11288" s="216">
        <v>45783</v>
      </c>
      <c r="B11288" s="217" t="s">
        <v>144</v>
      </c>
      <c r="C11288" s="218">
        <v>1.8255999999999999</v>
      </c>
    </row>
    <row r="11289" spans="1:3" ht="15" customHeight="1" x14ac:dyDescent="0.25">
      <c r="A11289" s="216">
        <v>45784</v>
      </c>
      <c r="B11289" s="217" t="s">
        <v>144</v>
      </c>
      <c r="C11289" s="218">
        <v>1.8322000000000001</v>
      </c>
    </row>
    <row r="11290" spans="1:3" ht="15" customHeight="1" x14ac:dyDescent="0.25">
      <c r="A11290" s="216">
        <v>45785</v>
      </c>
      <c r="B11290" s="217" t="s">
        <v>144</v>
      </c>
      <c r="C11290" s="218">
        <v>1.8388</v>
      </c>
    </row>
    <row r="11291" spans="1:3" ht="15" customHeight="1" x14ac:dyDescent="0.25">
      <c r="A11291" s="216">
        <v>45786</v>
      </c>
      <c r="B11291" s="217" t="s">
        <v>144</v>
      </c>
      <c r="C11291" s="218">
        <v>1.8584000000000001</v>
      </c>
    </row>
    <row r="11292" spans="1:3" ht="15" customHeight="1" x14ac:dyDescent="0.25">
      <c r="A11292" s="216">
        <v>45789</v>
      </c>
      <c r="B11292" s="217" t="s">
        <v>144</v>
      </c>
      <c r="C11292" s="218">
        <v>1.8649</v>
      </c>
    </row>
    <row r="11293" spans="1:3" ht="15" customHeight="1" x14ac:dyDescent="0.25">
      <c r="A11293" s="216">
        <v>45790</v>
      </c>
      <c r="B11293" s="217" t="s">
        <v>144</v>
      </c>
      <c r="C11293" s="218">
        <v>1.8714999999999999</v>
      </c>
    </row>
    <row r="11294" spans="1:3" ht="15" customHeight="1" x14ac:dyDescent="0.25">
      <c r="A11294" s="216">
        <v>45791</v>
      </c>
      <c r="B11294" s="217" t="s">
        <v>144</v>
      </c>
      <c r="C11294" s="218">
        <v>1.8781000000000001</v>
      </c>
    </row>
    <row r="11295" spans="1:3" ht="15" customHeight="1" x14ac:dyDescent="0.25">
      <c r="A11295" s="216">
        <v>45792</v>
      </c>
      <c r="B11295" s="217" t="s">
        <v>144</v>
      </c>
      <c r="C11295" s="218">
        <v>1.8846000000000001</v>
      </c>
    </row>
    <row r="11296" spans="1:3" ht="15" customHeight="1" x14ac:dyDescent="0.25">
      <c r="A11296" s="216">
        <v>45793</v>
      </c>
      <c r="B11296" s="217" t="s">
        <v>144</v>
      </c>
      <c r="C11296" s="218">
        <v>1.9041999999999999</v>
      </c>
    </row>
    <row r="11297" spans="1:3" ht="15" customHeight="1" x14ac:dyDescent="0.25">
      <c r="A11297" s="216">
        <v>45796</v>
      </c>
      <c r="B11297" s="217" t="s">
        <v>144</v>
      </c>
      <c r="C11297" s="218">
        <v>1.9107000000000001</v>
      </c>
    </row>
    <row r="11298" spans="1:3" ht="15" customHeight="1" x14ac:dyDescent="0.25">
      <c r="A11298" s="216">
        <v>45797</v>
      </c>
      <c r="B11298" s="217" t="s">
        <v>144</v>
      </c>
      <c r="C11298" s="218">
        <v>1.9172</v>
      </c>
    </row>
    <row r="11299" spans="1:3" ht="15" customHeight="1" x14ac:dyDescent="0.25">
      <c r="A11299" s="216">
        <v>45798</v>
      </c>
      <c r="B11299" s="217" t="s">
        <v>144</v>
      </c>
      <c r="C11299" s="218">
        <v>1.9238</v>
      </c>
    </row>
    <row r="11300" spans="1:3" ht="15" customHeight="1" x14ac:dyDescent="0.25">
      <c r="A11300" s="216">
        <v>45799</v>
      </c>
      <c r="B11300" s="217" t="s">
        <v>144</v>
      </c>
      <c r="C11300" s="218">
        <v>1.9302999999999999</v>
      </c>
    </row>
    <row r="11301" spans="1:3" ht="15" customHeight="1" x14ac:dyDescent="0.25">
      <c r="A11301" s="216">
        <v>45800</v>
      </c>
      <c r="B11301" s="217" t="s">
        <v>144</v>
      </c>
      <c r="C11301" s="218">
        <v>1.9499</v>
      </c>
    </row>
    <row r="11302" spans="1:3" ht="15" customHeight="1" x14ac:dyDescent="0.25">
      <c r="A11302" s="216">
        <v>45803</v>
      </c>
      <c r="B11302" s="217" t="s">
        <v>144</v>
      </c>
      <c r="C11302" s="218">
        <v>1.9563999999999999</v>
      </c>
    </row>
    <row r="11303" spans="1:3" ht="15" customHeight="1" x14ac:dyDescent="0.25">
      <c r="A11303" s="216">
        <v>45804</v>
      </c>
      <c r="B11303" s="217" t="s">
        <v>144</v>
      </c>
      <c r="C11303" s="218">
        <v>1.9629000000000001</v>
      </c>
    </row>
    <row r="11304" spans="1:3" ht="15" customHeight="1" x14ac:dyDescent="0.25">
      <c r="A11304" s="216">
        <v>45805</v>
      </c>
      <c r="B11304" s="217" t="s">
        <v>144</v>
      </c>
      <c r="C11304" s="218">
        <v>1.9695</v>
      </c>
    </row>
    <row r="11305" spans="1:3" ht="15" customHeight="1" x14ac:dyDescent="0.25">
      <c r="A11305" s="216">
        <v>45806</v>
      </c>
      <c r="B11305" s="217" t="s">
        <v>144</v>
      </c>
      <c r="C11305" s="218">
        <v>1.976</v>
      </c>
    </row>
    <row r="11306" spans="1:3" ht="15" customHeight="1" x14ac:dyDescent="0.25">
      <c r="A11306" s="216">
        <v>45807</v>
      </c>
      <c r="B11306" s="217" t="s">
        <v>144</v>
      </c>
      <c r="C11306" s="218">
        <v>1.9956</v>
      </c>
    </row>
    <row r="11307" spans="1:3" ht="15" customHeight="1" x14ac:dyDescent="0.25">
      <c r="A11307" s="216">
        <v>45810</v>
      </c>
      <c r="B11307" s="217" t="s">
        <v>144</v>
      </c>
      <c r="C11307" s="218">
        <v>2.0019999999999998</v>
      </c>
    </row>
    <row r="11308" spans="1:3" ht="15" customHeight="1" x14ac:dyDescent="0.25">
      <c r="A11308" s="216">
        <v>45811</v>
      </c>
      <c r="B11308" s="217" t="s">
        <v>144</v>
      </c>
      <c r="C11308" s="218">
        <v>2.0085000000000002</v>
      </c>
    </row>
    <row r="11309" spans="1:3" ht="15" customHeight="1" x14ac:dyDescent="0.25">
      <c r="A11309" s="216">
        <v>45812</v>
      </c>
      <c r="B11309" s="217" t="s">
        <v>144</v>
      </c>
      <c r="C11309" s="218">
        <v>2.0148999999999999</v>
      </c>
    </row>
    <row r="11310" spans="1:3" ht="15" customHeight="1" x14ac:dyDescent="0.25">
      <c r="A11310" s="216">
        <v>45813</v>
      </c>
      <c r="B11310" s="217" t="s">
        <v>144</v>
      </c>
      <c r="C11310" s="218">
        <v>2.0213000000000001</v>
      </c>
    </row>
    <row r="11311" spans="1:3" ht="15" customHeight="1" x14ac:dyDescent="0.25">
      <c r="A11311" s="216">
        <v>45814</v>
      </c>
      <c r="B11311" s="217" t="s">
        <v>144</v>
      </c>
      <c r="C11311" s="218">
        <v>2.0405000000000002</v>
      </c>
    </row>
    <row r="11312" spans="1:3" ht="15" customHeight="1" x14ac:dyDescent="0.25">
      <c r="A11312" s="216">
        <v>45817</v>
      </c>
      <c r="B11312" s="217" t="s">
        <v>144</v>
      </c>
      <c r="C11312" s="218">
        <v>2.0468999999999999</v>
      </c>
    </row>
    <row r="11313" spans="1:3" ht="15" customHeight="1" x14ac:dyDescent="0.25">
      <c r="A11313" s="216">
        <v>45818</v>
      </c>
      <c r="B11313" s="217" t="s">
        <v>144</v>
      </c>
      <c r="C11313" s="218">
        <v>2.0533000000000001</v>
      </c>
    </row>
    <row r="11314" spans="1:3" ht="15" customHeight="1" x14ac:dyDescent="0.25">
      <c r="A11314" s="216">
        <v>45819</v>
      </c>
      <c r="B11314" s="217" t="s">
        <v>144</v>
      </c>
      <c r="C11314" s="218">
        <v>2.0594000000000001</v>
      </c>
    </row>
    <row r="11315" spans="1:3" ht="15" customHeight="1" x14ac:dyDescent="0.25">
      <c r="A11315" s="216">
        <v>45820</v>
      </c>
      <c r="B11315" s="217" t="s">
        <v>144</v>
      </c>
      <c r="C11315" s="218">
        <v>2.0653999999999999</v>
      </c>
    </row>
    <row r="11316" spans="1:3" ht="15" customHeight="1" x14ac:dyDescent="0.25">
      <c r="A11316" s="216">
        <v>45821</v>
      </c>
      <c r="B11316" s="217" t="s">
        <v>144</v>
      </c>
      <c r="C11316" s="218">
        <v>2.0834999999999999</v>
      </c>
    </row>
    <row r="11317" spans="1:3" ht="15" customHeight="1" x14ac:dyDescent="0.25">
      <c r="A11317" s="216">
        <v>45824</v>
      </c>
      <c r="B11317" s="217" t="s">
        <v>144</v>
      </c>
      <c r="C11317" s="218">
        <v>2.0895000000000001</v>
      </c>
    </row>
    <row r="11318" spans="1:3" ht="15" customHeight="1" x14ac:dyDescent="0.25">
      <c r="A11318" s="216">
        <v>45825</v>
      </c>
      <c r="B11318" s="217" t="s">
        <v>144</v>
      </c>
      <c r="C11318" s="218">
        <v>2.0954999999999999</v>
      </c>
    </row>
    <row r="11319" spans="1:3" ht="15" customHeight="1" x14ac:dyDescent="0.25">
      <c r="A11319" s="216">
        <v>45826</v>
      </c>
      <c r="B11319" s="217" t="s">
        <v>144</v>
      </c>
      <c r="C11319" s="218">
        <v>2.1013999999999999</v>
      </c>
    </row>
    <row r="11320" spans="1:3" ht="15" customHeight="1" x14ac:dyDescent="0.25">
      <c r="A11320" s="216">
        <v>45827</v>
      </c>
      <c r="B11320" s="217" t="s">
        <v>144</v>
      </c>
      <c r="C11320" s="218">
        <v>2.1074000000000002</v>
      </c>
    </row>
    <row r="11321" spans="1:3" ht="15" customHeight="1" x14ac:dyDescent="0.25">
      <c r="A11321" s="216">
        <v>45828</v>
      </c>
      <c r="B11321" s="217" t="s">
        <v>144</v>
      </c>
      <c r="C11321" s="218">
        <v>2.1252</v>
      </c>
    </row>
    <row r="11322" spans="1:3" ht="15" customHeight="1" x14ac:dyDescent="0.25">
      <c r="A11322" s="216">
        <v>45831</v>
      </c>
      <c r="B11322" s="217" t="s">
        <v>144</v>
      </c>
      <c r="C11322" s="218">
        <v>2.1312000000000002</v>
      </c>
    </row>
    <row r="11323" spans="1:3" ht="15" customHeight="1" x14ac:dyDescent="0.25">
      <c r="A11323" s="216">
        <v>45832</v>
      </c>
      <c r="B11323" s="217" t="s">
        <v>144</v>
      </c>
      <c r="C11323" s="218">
        <v>2.1371000000000002</v>
      </c>
    </row>
    <row r="11324" spans="1:3" ht="15" customHeight="1" x14ac:dyDescent="0.25">
      <c r="A11324" s="216">
        <v>45833</v>
      </c>
      <c r="B11324" s="217" t="s">
        <v>144</v>
      </c>
      <c r="C11324" s="218">
        <v>2.1431</v>
      </c>
    </row>
    <row r="11325" spans="1:3" ht="15" customHeight="1" x14ac:dyDescent="0.25">
      <c r="A11325" s="216">
        <v>45834</v>
      </c>
      <c r="B11325" s="217" t="s">
        <v>144</v>
      </c>
      <c r="C11325" s="218">
        <v>2.1490999999999998</v>
      </c>
    </row>
    <row r="11326" spans="1:3" ht="15" customHeight="1" x14ac:dyDescent="0.25">
      <c r="A11326" s="216">
        <v>45835</v>
      </c>
      <c r="B11326" s="217" t="s">
        <v>144</v>
      </c>
      <c r="C11326" s="218">
        <v>2.1669999999999998</v>
      </c>
    </row>
    <row r="11327" spans="1:3" ht="15" customHeight="1" x14ac:dyDescent="0.25">
      <c r="A11327" s="216">
        <v>45838</v>
      </c>
      <c r="B11327" s="217" t="s">
        <v>144</v>
      </c>
      <c r="C11327" s="218">
        <v>2.1728999999999998</v>
      </c>
    </row>
    <row r="11328" spans="1:3" ht="15" customHeight="1" x14ac:dyDescent="0.25">
      <c r="A11328" s="216">
        <v>45839</v>
      </c>
      <c r="B11328" s="217" t="s">
        <v>144</v>
      </c>
      <c r="C11328" s="218">
        <v>2.1789000000000001</v>
      </c>
    </row>
    <row r="11329" spans="1:3" ht="15" customHeight="1" x14ac:dyDescent="0.25">
      <c r="A11329" s="216">
        <v>45840</v>
      </c>
      <c r="B11329" s="217" t="s">
        <v>144</v>
      </c>
      <c r="C11329" s="218">
        <v>2.1848000000000001</v>
      </c>
    </row>
    <row r="11330" spans="1:3" ht="15" customHeight="1" x14ac:dyDescent="0.25">
      <c r="A11330" s="216">
        <v>45841</v>
      </c>
      <c r="B11330" s="217" t="s">
        <v>144</v>
      </c>
      <c r="C11330" s="218">
        <v>2.1907999999999999</v>
      </c>
    </row>
    <row r="11331" spans="1:3" ht="15" customHeight="1" x14ac:dyDescent="0.25">
      <c r="A11331" s="216">
        <v>45842</v>
      </c>
      <c r="B11331" s="217" t="s">
        <v>144</v>
      </c>
      <c r="C11331" s="218">
        <v>2.2084999999999999</v>
      </c>
    </row>
    <row r="11332" spans="1:3" ht="15" customHeight="1" x14ac:dyDescent="0.25">
      <c r="A11332" s="216">
        <v>45845</v>
      </c>
      <c r="B11332" s="217" t="s">
        <v>144</v>
      </c>
      <c r="C11332" s="218">
        <v>2.2143999999999999</v>
      </c>
    </row>
    <row r="11333" spans="1:3" ht="15" customHeight="1" x14ac:dyDescent="0.25">
      <c r="A11333" s="216">
        <v>45846</v>
      </c>
      <c r="B11333" s="217" t="s">
        <v>144</v>
      </c>
      <c r="C11333" s="218">
        <v>2.2202999999999999</v>
      </c>
    </row>
    <row r="11334" spans="1:3" ht="15" customHeight="1" x14ac:dyDescent="0.25">
      <c r="A11334" s="216">
        <v>45847</v>
      </c>
      <c r="B11334" s="217" t="s">
        <v>144</v>
      </c>
      <c r="C11334" s="218">
        <v>2.2262</v>
      </c>
    </row>
    <row r="11335" spans="1:3" ht="15" customHeight="1" x14ac:dyDescent="0.25">
      <c r="A11335" s="216">
        <v>45848</v>
      </c>
      <c r="B11335" s="217" t="s">
        <v>144</v>
      </c>
      <c r="C11335" s="218">
        <v>2.2321</v>
      </c>
    </row>
    <row r="11336" spans="1:3" ht="15" customHeight="1" x14ac:dyDescent="0.25">
      <c r="A11336" s="216">
        <v>45849</v>
      </c>
      <c r="B11336" s="217" t="s">
        <v>144</v>
      </c>
      <c r="C11336" s="218">
        <v>2.2498999999999998</v>
      </c>
    </row>
    <row r="11337" spans="1:3" ht="15" customHeight="1" x14ac:dyDescent="0.25">
      <c r="A11337" s="216">
        <v>45852</v>
      </c>
      <c r="B11337" s="217" t="s">
        <v>144</v>
      </c>
      <c r="C11337" s="218">
        <v>2.2557999999999998</v>
      </c>
    </row>
    <row r="11338" spans="1:3" ht="15" customHeight="1" x14ac:dyDescent="0.25">
      <c r="A11338" s="216">
        <v>45853</v>
      </c>
      <c r="B11338" s="217" t="s">
        <v>144</v>
      </c>
      <c r="C11338" s="218">
        <v>2.2616999999999998</v>
      </c>
    </row>
    <row r="11339" spans="1:3" ht="15" customHeight="1" x14ac:dyDescent="0.25">
      <c r="A11339" s="216">
        <v>45854</v>
      </c>
      <c r="B11339" s="217" t="s">
        <v>144</v>
      </c>
      <c r="C11339" s="218">
        <v>2.2675999999999998</v>
      </c>
    </row>
    <row r="11340" spans="1:3" ht="15" customHeight="1" x14ac:dyDescent="0.25">
      <c r="A11340" s="216">
        <v>45855</v>
      </c>
      <c r="B11340" s="217" t="s">
        <v>144</v>
      </c>
      <c r="C11340" s="218">
        <v>2.2734999999999999</v>
      </c>
    </row>
    <row r="11341" spans="1:3" ht="15" customHeight="1" x14ac:dyDescent="0.25">
      <c r="A11341" s="216">
        <v>45856</v>
      </c>
      <c r="B11341" s="217" t="s">
        <v>144</v>
      </c>
      <c r="C11341" s="218">
        <v>2.2911000000000001</v>
      </c>
    </row>
    <row r="11342" spans="1:3" ht="15" customHeight="1" x14ac:dyDescent="0.25">
      <c r="A11342" s="216">
        <v>45859</v>
      </c>
      <c r="B11342" s="217" t="s">
        <v>144</v>
      </c>
      <c r="C11342" s="218">
        <v>2.2970000000000002</v>
      </c>
    </row>
    <row r="11343" spans="1:3" ht="15" customHeight="1" x14ac:dyDescent="0.25">
      <c r="A11343" s="216">
        <v>45860</v>
      </c>
      <c r="B11343" s="217" t="s">
        <v>144</v>
      </c>
      <c r="C11343" s="218">
        <v>2.3029000000000002</v>
      </c>
    </row>
    <row r="11344" spans="1:3" ht="15" customHeight="1" x14ac:dyDescent="0.25">
      <c r="A11344" s="216">
        <v>45861</v>
      </c>
      <c r="B11344" s="217" t="s">
        <v>144</v>
      </c>
      <c r="C11344" s="218">
        <v>2.3088000000000002</v>
      </c>
    </row>
    <row r="11345" spans="1:3" ht="15" customHeight="1" x14ac:dyDescent="0.25">
      <c r="A11345" s="216">
        <v>45862</v>
      </c>
      <c r="B11345" s="217" t="s">
        <v>144</v>
      </c>
      <c r="C11345" s="218">
        <v>2.3147000000000002</v>
      </c>
    </row>
    <row r="11346" spans="1:3" ht="15" customHeight="1" x14ac:dyDescent="0.25">
      <c r="A11346" s="216">
        <v>45863</v>
      </c>
      <c r="B11346" s="217" t="s">
        <v>144</v>
      </c>
      <c r="C11346" s="218">
        <v>2.3323</v>
      </c>
    </row>
    <row r="11347" spans="1:3" ht="15" customHeight="1" x14ac:dyDescent="0.25">
      <c r="A11347" s="216">
        <v>45866</v>
      </c>
      <c r="B11347" s="217" t="s">
        <v>144</v>
      </c>
      <c r="C11347" s="218">
        <v>2.3382000000000001</v>
      </c>
    </row>
    <row r="11348" spans="1:3" ht="15" customHeight="1" x14ac:dyDescent="0.25">
      <c r="A11348" s="216">
        <v>45867</v>
      </c>
      <c r="B11348" s="217" t="s">
        <v>144</v>
      </c>
      <c r="C11348" s="218">
        <v>2.3441000000000001</v>
      </c>
    </row>
    <row r="11349" spans="1:3" ht="15" customHeight="1" x14ac:dyDescent="0.25">
      <c r="A11349" s="216">
        <v>45868</v>
      </c>
      <c r="B11349" s="217" t="s">
        <v>144</v>
      </c>
      <c r="C11349" s="218">
        <v>2.35</v>
      </c>
    </row>
    <row r="11350" spans="1:3" ht="15" customHeight="1" x14ac:dyDescent="0.25">
      <c r="A11350" s="216">
        <v>45869</v>
      </c>
      <c r="B11350" s="217" t="s">
        <v>144</v>
      </c>
      <c r="C11350" s="218">
        <v>2.3559000000000001</v>
      </c>
    </row>
    <row r="11351" spans="1:3" ht="15" customHeight="1" x14ac:dyDescent="0.25">
      <c r="A11351" s="216">
        <v>45870</v>
      </c>
      <c r="B11351" s="217" t="s">
        <v>144</v>
      </c>
      <c r="C11351" s="218">
        <v>2.3734999999999999</v>
      </c>
    </row>
    <row r="11352" spans="1:3" ht="15" customHeight="1" x14ac:dyDescent="0.25">
      <c r="A11352" s="216">
        <v>45873</v>
      </c>
      <c r="B11352" s="217" t="s">
        <v>144</v>
      </c>
      <c r="C11352" s="218">
        <v>2.3794</v>
      </c>
    </row>
    <row r="11353" spans="1:3" ht="15" customHeight="1" x14ac:dyDescent="0.25">
      <c r="A11353" s="216">
        <v>45874</v>
      </c>
      <c r="B11353" s="217" t="s">
        <v>144</v>
      </c>
      <c r="C11353" s="218">
        <v>2.3852000000000002</v>
      </c>
    </row>
    <row r="11354" spans="1:3" ht="15" customHeight="1" x14ac:dyDescent="0.25">
      <c r="A11354" s="216">
        <v>45875</v>
      </c>
      <c r="B11354" s="217" t="s">
        <v>144</v>
      </c>
      <c r="C11354" s="218">
        <v>2.3910999999999998</v>
      </c>
    </row>
    <row r="11355" spans="1:3" ht="15" customHeight="1" x14ac:dyDescent="0.25">
      <c r="A11355" s="216">
        <v>45876</v>
      </c>
      <c r="B11355" s="217" t="s">
        <v>144</v>
      </c>
      <c r="C11355" s="218">
        <v>2.3969</v>
      </c>
    </row>
    <row r="11356" spans="1:3" ht="15" customHeight="1" x14ac:dyDescent="0.25">
      <c r="A11356" s="216">
        <v>45877</v>
      </c>
      <c r="B11356" s="217" t="s">
        <v>144</v>
      </c>
      <c r="C11356" s="218">
        <v>2.4144999999999999</v>
      </c>
    </row>
    <row r="11357" spans="1:3" ht="15" customHeight="1" x14ac:dyDescent="0.25">
      <c r="A11357" s="216">
        <v>45880</v>
      </c>
      <c r="B11357" s="217" t="s">
        <v>144</v>
      </c>
      <c r="C11357" s="218">
        <v>2.4203000000000001</v>
      </c>
    </row>
    <row r="11358" spans="1:3" ht="15" customHeight="1" x14ac:dyDescent="0.25">
      <c r="A11358" s="216">
        <v>45881</v>
      </c>
      <c r="B11358" s="217" t="s">
        <v>144</v>
      </c>
      <c r="C11358" s="218">
        <v>2.4262000000000001</v>
      </c>
    </row>
    <row r="11359" spans="1:3" ht="15" customHeight="1" x14ac:dyDescent="0.25">
      <c r="A11359" s="216">
        <v>45882</v>
      </c>
      <c r="B11359" s="217" t="s">
        <v>144</v>
      </c>
      <c r="C11359" s="218">
        <v>2.4319999999999999</v>
      </c>
    </row>
    <row r="11360" spans="1:3" ht="15" customHeight="1" x14ac:dyDescent="0.25">
      <c r="A11360" s="216">
        <v>45883</v>
      </c>
      <c r="B11360" s="217" t="s">
        <v>144</v>
      </c>
      <c r="C11360" s="218">
        <v>2.4379</v>
      </c>
    </row>
    <row r="11361" spans="1:3" ht="15" customHeight="1" x14ac:dyDescent="0.25">
      <c r="A11361" s="216">
        <v>45884</v>
      </c>
      <c r="B11361" s="217" t="s">
        <v>144</v>
      </c>
      <c r="C11361" s="218">
        <v>2.4554999999999998</v>
      </c>
    </row>
    <row r="11362" spans="1:3" ht="15" customHeight="1" x14ac:dyDescent="0.25">
      <c r="A11362" s="216">
        <v>45887</v>
      </c>
      <c r="B11362" s="217" t="s">
        <v>144</v>
      </c>
      <c r="C11362" s="218">
        <v>2.4613</v>
      </c>
    </row>
    <row r="11363" spans="1:3" ht="15" customHeight="1" x14ac:dyDescent="0.25">
      <c r="A11363" s="216">
        <v>45888</v>
      </c>
      <c r="B11363" s="217" t="s">
        <v>144</v>
      </c>
      <c r="C11363" s="218">
        <v>2.4672000000000001</v>
      </c>
    </row>
    <row r="11364" spans="1:3" ht="15" customHeight="1" x14ac:dyDescent="0.25">
      <c r="A11364" s="216">
        <v>45889</v>
      </c>
      <c r="B11364" s="217" t="s">
        <v>144</v>
      </c>
      <c r="C11364" s="218">
        <v>2.4729999999999999</v>
      </c>
    </row>
    <row r="11365" spans="1:3" ht="15" customHeight="1" x14ac:dyDescent="0.25">
      <c r="A11365" s="216">
        <v>45890</v>
      </c>
      <c r="B11365" s="217" t="s">
        <v>144</v>
      </c>
      <c r="C11365" s="218">
        <v>2.4788000000000001</v>
      </c>
    </row>
    <row r="11366" spans="1:3" ht="15" customHeight="1" x14ac:dyDescent="0.25">
      <c r="A11366" s="216">
        <v>45891</v>
      </c>
      <c r="B11366" s="217" t="s">
        <v>144</v>
      </c>
      <c r="C11366" s="218">
        <v>2.4964</v>
      </c>
    </row>
    <row r="11367" spans="1:3" ht="15" customHeight="1" x14ac:dyDescent="0.25">
      <c r="A11367" s="216">
        <v>45894</v>
      </c>
      <c r="B11367" s="217" t="s">
        <v>144</v>
      </c>
      <c r="C11367" s="218">
        <v>2.5022000000000002</v>
      </c>
    </row>
    <row r="11368" spans="1:3" ht="15" customHeight="1" x14ac:dyDescent="0.25">
      <c r="A11368" s="216">
        <v>45895</v>
      </c>
      <c r="B11368" s="217" t="s">
        <v>144</v>
      </c>
      <c r="C11368" s="218">
        <v>2.5081000000000002</v>
      </c>
    </row>
    <row r="11369" spans="1:3" ht="15" customHeight="1" x14ac:dyDescent="0.25">
      <c r="A11369" s="216">
        <v>45896</v>
      </c>
      <c r="B11369" s="217" t="s">
        <v>144</v>
      </c>
      <c r="C11369" s="218">
        <v>2.5139</v>
      </c>
    </row>
    <row r="11370" spans="1:3" ht="15" customHeight="1" x14ac:dyDescent="0.25">
      <c r="A11370" s="216">
        <v>45897</v>
      </c>
      <c r="B11370" s="217" t="s">
        <v>144</v>
      </c>
      <c r="C11370" s="218">
        <v>2.5196999999999998</v>
      </c>
    </row>
    <row r="11371" spans="1:3" ht="15" customHeight="1" x14ac:dyDescent="0.25">
      <c r="A11371" s="216">
        <v>45898</v>
      </c>
      <c r="B11371" s="217" t="s">
        <v>144</v>
      </c>
      <c r="C11371" s="218">
        <v>2.5371999999999999</v>
      </c>
    </row>
    <row r="11372" spans="1:3" ht="15" customHeight="1" x14ac:dyDescent="0.25">
      <c r="A11372" s="216">
        <v>45901</v>
      </c>
      <c r="B11372" s="217" t="s">
        <v>144</v>
      </c>
      <c r="C11372" s="218">
        <v>2.5430999999999999</v>
      </c>
    </row>
    <row r="11373" spans="1:3" ht="15" customHeight="1" x14ac:dyDescent="0.25">
      <c r="A11373" s="216">
        <v>45902</v>
      </c>
      <c r="B11373" s="217" t="s">
        <v>144</v>
      </c>
      <c r="C11373" s="218">
        <v>2.5489000000000002</v>
      </c>
    </row>
    <row r="11374" spans="1:3" ht="15" customHeight="1" x14ac:dyDescent="0.25">
      <c r="A11374" s="216">
        <v>45903</v>
      </c>
      <c r="B11374" s="217" t="s">
        <v>144</v>
      </c>
      <c r="C11374" s="218">
        <v>2.5547</v>
      </c>
    </row>
    <row r="11375" spans="1:3" ht="15" customHeight="1" x14ac:dyDescent="0.25">
      <c r="A11375" s="216">
        <v>45904</v>
      </c>
      <c r="B11375" s="217" t="s">
        <v>144</v>
      </c>
      <c r="C11375" s="218">
        <v>2.5606</v>
      </c>
    </row>
    <row r="11376" spans="1:3" ht="15" customHeight="1" x14ac:dyDescent="0.25">
      <c r="A11376" s="216">
        <v>45905</v>
      </c>
      <c r="B11376" s="217" t="s">
        <v>144</v>
      </c>
      <c r="C11376" s="218">
        <v>2.5781000000000001</v>
      </c>
    </row>
    <row r="11377" spans="1:3" ht="15" customHeight="1" x14ac:dyDescent="0.25">
      <c r="A11377" s="216">
        <v>45908</v>
      </c>
      <c r="B11377" s="217" t="s">
        <v>144</v>
      </c>
      <c r="C11377" s="218">
        <v>2.5838999999999999</v>
      </c>
    </row>
    <row r="11378" spans="1:3" ht="15" customHeight="1" x14ac:dyDescent="0.25">
      <c r="A11378" s="216">
        <v>45909</v>
      </c>
      <c r="B11378" s="217" t="s">
        <v>144</v>
      </c>
      <c r="C11378" s="218">
        <v>2.5897000000000001</v>
      </c>
    </row>
    <row r="11379" spans="1:3" ht="15" customHeight="1" x14ac:dyDescent="0.25">
      <c r="A11379" s="216">
        <v>45910</v>
      </c>
      <c r="B11379" s="217" t="s">
        <v>144</v>
      </c>
      <c r="C11379" s="218">
        <v>2.5956000000000001</v>
      </c>
    </row>
    <row r="11380" spans="1:3" ht="15" customHeight="1" x14ac:dyDescent="0.25">
      <c r="A11380" s="216">
        <v>45911</v>
      </c>
      <c r="B11380" s="217" t="s">
        <v>144</v>
      </c>
      <c r="C11380" s="218">
        <v>2.6013999999999999</v>
      </c>
    </row>
    <row r="11381" spans="1:3" ht="15" customHeight="1" x14ac:dyDescent="0.25">
      <c r="A11381" s="216">
        <v>45912</v>
      </c>
      <c r="B11381" s="217" t="s">
        <v>144</v>
      </c>
      <c r="C11381" s="218">
        <v>2.6189</v>
      </c>
    </row>
    <row r="11382" spans="1:3" ht="15" customHeight="1" x14ac:dyDescent="0.25">
      <c r="A11382" s="216">
        <v>45915</v>
      </c>
      <c r="B11382" s="217" t="s">
        <v>144</v>
      </c>
      <c r="C11382" s="218">
        <v>2.6246999999999998</v>
      </c>
    </row>
    <row r="11383" spans="1:3" ht="15" customHeight="1" x14ac:dyDescent="0.25">
      <c r="A11383" s="216">
        <v>45916</v>
      </c>
      <c r="B11383" s="217" t="s">
        <v>144</v>
      </c>
      <c r="C11383" s="218">
        <v>2.6305999999999998</v>
      </c>
    </row>
    <row r="11384" spans="1:3" ht="15" customHeight="1" x14ac:dyDescent="0.25">
      <c r="A11384" s="216">
        <v>45917</v>
      </c>
      <c r="B11384" s="217" t="s">
        <v>144</v>
      </c>
      <c r="C11384" s="218">
        <v>2.6364000000000001</v>
      </c>
    </row>
    <row r="11385" spans="1:3" ht="15" customHeight="1" x14ac:dyDescent="0.25">
      <c r="A11385" s="216">
        <v>45918</v>
      </c>
      <c r="B11385" s="217" t="s">
        <v>144</v>
      </c>
      <c r="C11385" s="218">
        <v>2.6421999999999999</v>
      </c>
    </row>
    <row r="11386" spans="1:3" ht="15" customHeight="1" x14ac:dyDescent="0.25">
      <c r="A11386" s="216">
        <v>45919</v>
      </c>
      <c r="B11386" s="217" t="s">
        <v>144</v>
      </c>
      <c r="C11386" s="218">
        <v>2.6597</v>
      </c>
    </row>
    <row r="11387" spans="1:3" ht="15" customHeight="1" x14ac:dyDescent="0.25">
      <c r="A11387" s="216">
        <v>45922</v>
      </c>
      <c r="B11387" s="217" t="s">
        <v>144</v>
      </c>
      <c r="C11387" s="218">
        <v>2.6655000000000002</v>
      </c>
    </row>
    <row r="11388" spans="1:3" ht="15" customHeight="1" x14ac:dyDescent="0.25">
      <c r="A11388" s="216">
        <v>45923</v>
      </c>
      <c r="B11388" s="217" t="s">
        <v>144</v>
      </c>
      <c r="C11388" s="218">
        <v>2.6714000000000002</v>
      </c>
    </row>
    <row r="11389" spans="1:3" ht="15" customHeight="1" x14ac:dyDescent="0.25">
      <c r="A11389" s="216">
        <v>45924</v>
      </c>
      <c r="B11389" s="217" t="s">
        <v>144</v>
      </c>
      <c r="C11389" s="218">
        <v>2.6772999999999998</v>
      </c>
    </row>
    <row r="11390" spans="1:3" ht="15" customHeight="1" x14ac:dyDescent="0.25">
      <c r="A11390" s="216">
        <v>45925</v>
      </c>
      <c r="B11390" s="217" t="s">
        <v>144</v>
      </c>
      <c r="C11390" s="218">
        <v>2.6831999999999998</v>
      </c>
    </row>
    <row r="11391" spans="1:3" ht="15" customHeight="1" x14ac:dyDescent="0.25">
      <c r="A11391" s="216">
        <v>45926</v>
      </c>
      <c r="B11391" s="217" t="s">
        <v>144</v>
      </c>
      <c r="C11391" s="218">
        <v>2.7008000000000001</v>
      </c>
    </row>
    <row r="11392" spans="1:3" ht="15" customHeight="1" x14ac:dyDescent="0.25">
      <c r="A11392" s="216">
        <v>45929</v>
      </c>
      <c r="B11392" s="217" t="s">
        <v>144</v>
      </c>
      <c r="C11392" s="218">
        <v>2.7065999999999999</v>
      </c>
    </row>
    <row r="11393" spans="1:3" ht="15" customHeight="1" x14ac:dyDescent="0.25">
      <c r="A11393" s="216">
        <v>45930</v>
      </c>
      <c r="B11393" s="217" t="s">
        <v>144</v>
      </c>
      <c r="C11393" s="218">
        <v>2.7124000000000001</v>
      </c>
    </row>
    <row r="11394" spans="1:3" ht="15" customHeight="1" x14ac:dyDescent="0.25">
      <c r="A11394" s="216">
        <v>45566</v>
      </c>
      <c r="B11394" s="217" t="s">
        <v>313</v>
      </c>
      <c r="C11394" s="218">
        <v>1.4500000000000001E-2</v>
      </c>
    </row>
    <row r="11395" spans="1:3" ht="15" customHeight="1" x14ac:dyDescent="0.25">
      <c r="A11395" s="216">
        <v>45567</v>
      </c>
      <c r="B11395" s="217" t="s">
        <v>313</v>
      </c>
      <c r="C11395" s="218">
        <v>2.9000000000000001E-2</v>
      </c>
    </row>
    <row r="11396" spans="1:3" ht="15" customHeight="1" x14ac:dyDescent="0.25">
      <c r="A11396" s="216">
        <v>45568</v>
      </c>
      <c r="B11396" s="217" t="s">
        <v>313</v>
      </c>
      <c r="C11396" s="218">
        <v>4.3400000000000001E-2</v>
      </c>
    </row>
    <row r="11397" spans="1:3" ht="15" customHeight="1" x14ac:dyDescent="0.25">
      <c r="A11397" s="216">
        <v>45569</v>
      </c>
      <c r="B11397" s="217" t="s">
        <v>313</v>
      </c>
      <c r="C11397" s="218">
        <v>8.6400000000000005E-2</v>
      </c>
    </row>
    <row r="11398" spans="1:3" ht="15" customHeight="1" x14ac:dyDescent="0.25">
      <c r="A11398" s="216">
        <v>45572</v>
      </c>
      <c r="B11398" s="217" t="s">
        <v>313</v>
      </c>
      <c r="C11398" s="218">
        <v>0.1008</v>
      </c>
    </row>
    <row r="11399" spans="1:3" ht="15" customHeight="1" x14ac:dyDescent="0.25">
      <c r="A11399" s="216">
        <v>45573</v>
      </c>
      <c r="B11399" s="217" t="s">
        <v>313</v>
      </c>
      <c r="C11399" s="218">
        <v>0.11509999999999999</v>
      </c>
    </row>
    <row r="11400" spans="1:3" ht="15" customHeight="1" x14ac:dyDescent="0.25">
      <c r="A11400" s="216">
        <v>45574</v>
      </c>
      <c r="B11400" s="217" t="s">
        <v>313</v>
      </c>
      <c r="C11400" s="218">
        <v>0.12939999999999999</v>
      </c>
    </row>
    <row r="11401" spans="1:3" ht="15" customHeight="1" x14ac:dyDescent="0.25">
      <c r="A11401" s="216">
        <v>45575</v>
      </c>
      <c r="B11401" s="217" t="s">
        <v>313</v>
      </c>
      <c r="C11401" s="218">
        <v>0.14380000000000001</v>
      </c>
    </row>
    <row r="11402" spans="1:3" ht="15" customHeight="1" x14ac:dyDescent="0.25">
      <c r="A11402" s="216">
        <v>45576</v>
      </c>
      <c r="B11402" s="217" t="s">
        <v>313</v>
      </c>
      <c r="C11402" s="218">
        <v>0.1867</v>
      </c>
    </row>
    <row r="11403" spans="1:3" ht="15" customHeight="1" x14ac:dyDescent="0.25">
      <c r="A11403" s="216">
        <v>45579</v>
      </c>
      <c r="B11403" s="217" t="s">
        <v>313</v>
      </c>
      <c r="C11403" s="218">
        <v>0.20100000000000001</v>
      </c>
    </row>
    <row r="11404" spans="1:3" ht="15" customHeight="1" x14ac:dyDescent="0.25">
      <c r="A11404" s="216">
        <v>45580</v>
      </c>
      <c r="B11404" s="217" t="s">
        <v>313</v>
      </c>
      <c r="C11404" s="218">
        <v>0.21529999999999999</v>
      </c>
    </row>
    <row r="11405" spans="1:3" ht="15" customHeight="1" x14ac:dyDescent="0.25">
      <c r="A11405" s="216">
        <v>45581</v>
      </c>
      <c r="B11405" s="217" t="s">
        <v>313</v>
      </c>
      <c r="C11405" s="218">
        <v>0.22950000000000001</v>
      </c>
    </row>
    <row r="11406" spans="1:3" ht="15" customHeight="1" x14ac:dyDescent="0.25">
      <c r="A11406" s="216">
        <v>45582</v>
      </c>
      <c r="B11406" s="217" t="s">
        <v>313</v>
      </c>
      <c r="C11406" s="218">
        <v>0.24379999999999999</v>
      </c>
    </row>
    <row r="11407" spans="1:3" ht="15" customHeight="1" x14ac:dyDescent="0.25">
      <c r="A11407" s="216">
        <v>45583</v>
      </c>
      <c r="B11407" s="217" t="s">
        <v>313</v>
      </c>
      <c r="C11407" s="218">
        <v>0.28670000000000001</v>
      </c>
    </row>
    <row r="11408" spans="1:3" ht="15" customHeight="1" x14ac:dyDescent="0.25">
      <c r="A11408" s="216">
        <v>45586</v>
      </c>
      <c r="B11408" s="217" t="s">
        <v>313</v>
      </c>
      <c r="C11408" s="218">
        <v>0.3009</v>
      </c>
    </row>
    <row r="11409" spans="1:3" ht="15" customHeight="1" x14ac:dyDescent="0.25">
      <c r="A11409" s="216">
        <v>45587</v>
      </c>
      <c r="B11409" s="217" t="s">
        <v>313</v>
      </c>
      <c r="C11409" s="218">
        <v>0.31519999999999998</v>
      </c>
    </row>
    <row r="11410" spans="1:3" ht="15" customHeight="1" x14ac:dyDescent="0.25">
      <c r="A11410" s="216">
        <v>45588</v>
      </c>
      <c r="B11410" s="217" t="s">
        <v>313</v>
      </c>
      <c r="C11410" s="218">
        <v>0.32940000000000003</v>
      </c>
    </row>
    <row r="11411" spans="1:3" ht="15" customHeight="1" x14ac:dyDescent="0.25">
      <c r="A11411" s="216">
        <v>45589</v>
      </c>
      <c r="B11411" s="217" t="s">
        <v>313</v>
      </c>
      <c r="C11411" s="218">
        <v>0.34370000000000001</v>
      </c>
    </row>
    <row r="11412" spans="1:3" ht="15" customHeight="1" x14ac:dyDescent="0.25">
      <c r="A11412" s="216">
        <v>45590</v>
      </c>
      <c r="B11412" s="217" t="s">
        <v>313</v>
      </c>
      <c r="C11412" s="218">
        <v>0.38629999999999998</v>
      </c>
    </row>
    <row r="11413" spans="1:3" ht="15" customHeight="1" x14ac:dyDescent="0.25">
      <c r="A11413" s="216">
        <v>45593</v>
      </c>
      <c r="B11413" s="217" t="s">
        <v>313</v>
      </c>
      <c r="C11413" s="218">
        <v>0.40050000000000002</v>
      </c>
    </row>
    <row r="11414" spans="1:3" ht="15" customHeight="1" x14ac:dyDescent="0.25">
      <c r="A11414" s="216">
        <v>45594</v>
      </c>
      <c r="B11414" s="217" t="s">
        <v>313</v>
      </c>
      <c r="C11414" s="218">
        <v>0.41470000000000001</v>
      </c>
    </row>
    <row r="11415" spans="1:3" ht="15" customHeight="1" x14ac:dyDescent="0.25">
      <c r="A11415" s="216">
        <v>45595</v>
      </c>
      <c r="B11415" s="217" t="s">
        <v>313</v>
      </c>
      <c r="C11415" s="218">
        <v>0.4289</v>
      </c>
    </row>
    <row r="11416" spans="1:3" ht="15" customHeight="1" x14ac:dyDescent="0.25">
      <c r="A11416" s="216">
        <v>45596</v>
      </c>
      <c r="B11416" s="217" t="s">
        <v>313</v>
      </c>
      <c r="C11416" s="218">
        <v>0.44309999999999999</v>
      </c>
    </row>
    <row r="11417" spans="1:3" ht="15" customHeight="1" x14ac:dyDescent="0.25">
      <c r="A11417" s="216">
        <v>45597</v>
      </c>
      <c r="B11417" s="217" t="s">
        <v>313</v>
      </c>
      <c r="C11417" s="218">
        <v>0.48549999999999999</v>
      </c>
    </row>
    <row r="11418" spans="1:3" ht="15" customHeight="1" x14ac:dyDescent="0.25">
      <c r="A11418" s="216">
        <v>45600</v>
      </c>
      <c r="B11418" s="217" t="s">
        <v>313</v>
      </c>
      <c r="C11418" s="218">
        <v>0.49959999999999999</v>
      </c>
    </row>
    <row r="11419" spans="1:3" ht="15" customHeight="1" x14ac:dyDescent="0.25">
      <c r="A11419" s="216">
        <v>45601</v>
      </c>
      <c r="B11419" s="217" t="s">
        <v>313</v>
      </c>
      <c r="C11419" s="218">
        <v>0.51370000000000005</v>
      </c>
    </row>
    <row r="11420" spans="1:3" ht="15" customHeight="1" x14ac:dyDescent="0.25">
      <c r="A11420" s="216">
        <v>45602</v>
      </c>
      <c r="B11420" s="217" t="s">
        <v>313</v>
      </c>
      <c r="C11420" s="218">
        <v>0.52780000000000005</v>
      </c>
    </row>
    <row r="11421" spans="1:3" ht="15" customHeight="1" x14ac:dyDescent="0.25">
      <c r="A11421" s="216">
        <v>45603</v>
      </c>
      <c r="B11421" s="217" t="s">
        <v>313</v>
      </c>
      <c r="C11421" s="218">
        <v>0.54190000000000005</v>
      </c>
    </row>
    <row r="11422" spans="1:3" ht="15" customHeight="1" x14ac:dyDescent="0.25">
      <c r="A11422" s="216">
        <v>45604</v>
      </c>
      <c r="B11422" s="217" t="s">
        <v>313</v>
      </c>
      <c r="C11422" s="218">
        <v>0.58320000000000005</v>
      </c>
    </row>
    <row r="11423" spans="1:3" ht="15" customHeight="1" x14ac:dyDescent="0.25">
      <c r="A11423" s="216">
        <v>45607</v>
      </c>
      <c r="B11423" s="217" t="s">
        <v>313</v>
      </c>
      <c r="C11423" s="218">
        <v>0.59699999999999998</v>
      </c>
    </row>
    <row r="11424" spans="1:3" ht="15" customHeight="1" x14ac:dyDescent="0.25">
      <c r="A11424" s="216">
        <v>45608</v>
      </c>
      <c r="B11424" s="217" t="s">
        <v>313</v>
      </c>
      <c r="C11424" s="218">
        <v>0.61070000000000002</v>
      </c>
    </row>
    <row r="11425" spans="1:3" ht="15" customHeight="1" x14ac:dyDescent="0.25">
      <c r="A11425" s="216">
        <v>45609</v>
      </c>
      <c r="B11425" s="217" t="s">
        <v>313</v>
      </c>
      <c r="C11425" s="218">
        <v>0.62429999999999997</v>
      </c>
    </row>
    <row r="11426" spans="1:3" ht="15" customHeight="1" x14ac:dyDescent="0.25">
      <c r="A11426" s="216">
        <v>45610</v>
      </c>
      <c r="B11426" s="217" t="s">
        <v>313</v>
      </c>
      <c r="C11426" s="218">
        <v>0.63800000000000001</v>
      </c>
    </row>
    <row r="11427" spans="1:3" ht="15" customHeight="1" x14ac:dyDescent="0.25">
      <c r="A11427" s="216">
        <v>45611</v>
      </c>
      <c r="B11427" s="217" t="s">
        <v>313</v>
      </c>
      <c r="C11427" s="218">
        <v>0.67879999999999996</v>
      </c>
    </row>
    <row r="11428" spans="1:3" ht="15" customHeight="1" x14ac:dyDescent="0.25">
      <c r="A11428" s="216">
        <v>45614</v>
      </c>
      <c r="B11428" s="217" t="s">
        <v>313</v>
      </c>
      <c r="C11428" s="218">
        <v>0.69240000000000002</v>
      </c>
    </row>
    <row r="11429" spans="1:3" ht="15" customHeight="1" x14ac:dyDescent="0.25">
      <c r="A11429" s="216">
        <v>45615</v>
      </c>
      <c r="B11429" s="217" t="s">
        <v>313</v>
      </c>
      <c r="C11429" s="218">
        <v>0.70599999999999996</v>
      </c>
    </row>
    <row r="11430" spans="1:3" ht="15" customHeight="1" x14ac:dyDescent="0.25">
      <c r="A11430" s="216">
        <v>45616</v>
      </c>
      <c r="B11430" s="217" t="s">
        <v>313</v>
      </c>
      <c r="C11430" s="218">
        <v>0.71950000000000003</v>
      </c>
    </row>
    <row r="11431" spans="1:3" ht="15" customHeight="1" x14ac:dyDescent="0.25">
      <c r="A11431" s="216">
        <v>45617</v>
      </c>
      <c r="B11431" s="217" t="s">
        <v>313</v>
      </c>
      <c r="C11431" s="218">
        <v>0.73309999999999997</v>
      </c>
    </row>
    <row r="11432" spans="1:3" ht="15" customHeight="1" x14ac:dyDescent="0.25">
      <c r="A11432" s="216">
        <v>45618</v>
      </c>
      <c r="B11432" s="217" t="s">
        <v>313</v>
      </c>
      <c r="C11432" s="218">
        <v>0.77380000000000004</v>
      </c>
    </row>
    <row r="11433" spans="1:3" ht="15" customHeight="1" x14ac:dyDescent="0.25">
      <c r="A11433" s="216">
        <v>45621</v>
      </c>
      <c r="B11433" s="217" t="s">
        <v>313</v>
      </c>
      <c r="C11433" s="218">
        <v>0.78739999999999999</v>
      </c>
    </row>
    <row r="11434" spans="1:3" ht="15" customHeight="1" x14ac:dyDescent="0.25">
      <c r="A11434" s="216">
        <v>45622</v>
      </c>
      <c r="B11434" s="217" t="s">
        <v>313</v>
      </c>
      <c r="C11434" s="218">
        <v>0.80100000000000005</v>
      </c>
    </row>
    <row r="11435" spans="1:3" ht="15" customHeight="1" x14ac:dyDescent="0.25">
      <c r="A11435" s="216">
        <v>45623</v>
      </c>
      <c r="B11435" s="217" t="s">
        <v>313</v>
      </c>
      <c r="C11435" s="218">
        <v>0.81459999999999999</v>
      </c>
    </row>
    <row r="11436" spans="1:3" ht="15" customHeight="1" x14ac:dyDescent="0.25">
      <c r="A11436" s="216">
        <v>45624</v>
      </c>
      <c r="B11436" s="217" t="s">
        <v>313</v>
      </c>
      <c r="C11436" s="218">
        <v>0.82820000000000005</v>
      </c>
    </row>
    <row r="11437" spans="1:3" ht="15" customHeight="1" x14ac:dyDescent="0.25">
      <c r="A11437" s="216">
        <v>45625</v>
      </c>
      <c r="B11437" s="217" t="s">
        <v>313</v>
      </c>
      <c r="C11437" s="218">
        <v>0.86899999999999999</v>
      </c>
    </row>
    <row r="11438" spans="1:3" ht="15" customHeight="1" x14ac:dyDescent="0.25">
      <c r="A11438" s="216">
        <v>45628</v>
      </c>
      <c r="B11438" s="217" t="s">
        <v>313</v>
      </c>
      <c r="C11438" s="218">
        <v>0.88249999999999995</v>
      </c>
    </row>
    <row r="11439" spans="1:3" ht="15" customHeight="1" x14ac:dyDescent="0.25">
      <c r="A11439" s="216">
        <v>45629</v>
      </c>
      <c r="B11439" s="217" t="s">
        <v>313</v>
      </c>
      <c r="C11439" s="218">
        <v>0.89610000000000001</v>
      </c>
    </row>
    <row r="11440" spans="1:3" ht="15" customHeight="1" x14ac:dyDescent="0.25">
      <c r="A11440" s="216">
        <v>45630</v>
      </c>
      <c r="B11440" s="217" t="s">
        <v>313</v>
      </c>
      <c r="C11440" s="218">
        <v>0.90959999999999996</v>
      </c>
    </row>
    <row r="11441" spans="1:3" ht="15" customHeight="1" x14ac:dyDescent="0.25">
      <c r="A11441" s="216">
        <v>45631</v>
      </c>
      <c r="B11441" s="217" t="s">
        <v>313</v>
      </c>
      <c r="C11441" s="218">
        <v>0.92320000000000002</v>
      </c>
    </row>
    <row r="11442" spans="1:3" ht="15" customHeight="1" x14ac:dyDescent="0.25">
      <c r="A11442" s="216">
        <v>45632</v>
      </c>
      <c r="B11442" s="217" t="s">
        <v>313</v>
      </c>
      <c r="C11442" s="218">
        <v>0.9637</v>
      </c>
    </row>
    <row r="11443" spans="1:3" ht="15" customHeight="1" x14ac:dyDescent="0.25">
      <c r="A11443" s="216">
        <v>45635</v>
      </c>
      <c r="B11443" s="217" t="s">
        <v>313</v>
      </c>
      <c r="C11443" s="218">
        <v>0.97719999999999996</v>
      </c>
    </row>
    <row r="11444" spans="1:3" ht="15" customHeight="1" x14ac:dyDescent="0.25">
      <c r="A11444" s="216">
        <v>45636</v>
      </c>
      <c r="B11444" s="217" t="s">
        <v>313</v>
      </c>
      <c r="C11444" s="218">
        <v>0.99080000000000001</v>
      </c>
    </row>
    <row r="11445" spans="1:3" ht="15" customHeight="1" x14ac:dyDescent="0.25">
      <c r="A11445" s="216">
        <v>45637</v>
      </c>
      <c r="B11445" s="217" t="s">
        <v>313</v>
      </c>
      <c r="C11445" s="218">
        <v>1.0043</v>
      </c>
    </row>
    <row r="11446" spans="1:3" ht="15" customHeight="1" x14ac:dyDescent="0.25">
      <c r="A11446" s="216">
        <v>45638</v>
      </c>
      <c r="B11446" s="217" t="s">
        <v>313</v>
      </c>
      <c r="C11446" s="218">
        <v>1.0178</v>
      </c>
    </row>
    <row r="11447" spans="1:3" ht="15" customHeight="1" x14ac:dyDescent="0.25">
      <c r="A11447" s="216">
        <v>45639</v>
      </c>
      <c r="B11447" s="217" t="s">
        <v>313</v>
      </c>
      <c r="C11447" s="218">
        <v>1.0582</v>
      </c>
    </row>
    <row r="11448" spans="1:3" ht="15" customHeight="1" x14ac:dyDescent="0.25">
      <c r="A11448" s="216">
        <v>45642</v>
      </c>
      <c r="B11448" s="217" t="s">
        <v>313</v>
      </c>
      <c r="C11448" s="218">
        <v>1.0717000000000001</v>
      </c>
    </row>
    <row r="11449" spans="1:3" ht="15" customHeight="1" x14ac:dyDescent="0.25">
      <c r="A11449" s="216">
        <v>45643</v>
      </c>
      <c r="B11449" s="217" t="s">
        <v>313</v>
      </c>
      <c r="C11449" s="218">
        <v>1.0851999999999999</v>
      </c>
    </row>
    <row r="11450" spans="1:3" ht="15" customHeight="1" x14ac:dyDescent="0.25">
      <c r="A11450" s="216">
        <v>45644</v>
      </c>
      <c r="B11450" s="217" t="s">
        <v>313</v>
      </c>
      <c r="C11450" s="218">
        <v>1.0987</v>
      </c>
    </row>
    <row r="11451" spans="1:3" ht="15" customHeight="1" x14ac:dyDescent="0.25">
      <c r="A11451" s="216">
        <v>45645</v>
      </c>
      <c r="B11451" s="217" t="s">
        <v>313</v>
      </c>
      <c r="C11451" s="218">
        <v>1.1119000000000001</v>
      </c>
    </row>
    <row r="11452" spans="1:3" ht="15" customHeight="1" x14ac:dyDescent="0.25">
      <c r="A11452" s="216">
        <v>45646</v>
      </c>
      <c r="B11452" s="217" t="s">
        <v>313</v>
      </c>
      <c r="C11452" s="218">
        <v>1.1515</v>
      </c>
    </row>
    <row r="11453" spans="1:3" ht="15" customHeight="1" x14ac:dyDescent="0.25">
      <c r="A11453" s="216">
        <v>45649</v>
      </c>
      <c r="B11453" s="217" t="s">
        <v>313</v>
      </c>
      <c r="C11453" s="218">
        <v>1.1645000000000001</v>
      </c>
    </row>
    <row r="11454" spans="1:3" ht="15" customHeight="1" x14ac:dyDescent="0.25">
      <c r="A11454" s="216">
        <v>45650</v>
      </c>
      <c r="B11454" s="217" t="s">
        <v>313</v>
      </c>
      <c r="C11454" s="218">
        <v>1.1776</v>
      </c>
    </row>
    <row r="11455" spans="1:3" ht="15" customHeight="1" x14ac:dyDescent="0.25">
      <c r="A11455" s="216">
        <v>45651</v>
      </c>
      <c r="B11455" s="217" t="s">
        <v>313</v>
      </c>
      <c r="C11455" s="218">
        <v>1.1908000000000001</v>
      </c>
    </row>
    <row r="11456" spans="1:3" ht="15" customHeight="1" x14ac:dyDescent="0.25">
      <c r="A11456" s="216">
        <v>45652</v>
      </c>
      <c r="B11456" s="217" t="s">
        <v>313</v>
      </c>
      <c r="C11456" s="218">
        <v>1.204</v>
      </c>
    </row>
    <row r="11457" spans="1:3" ht="15" customHeight="1" x14ac:dyDescent="0.25">
      <c r="A11457" s="216">
        <v>45653</v>
      </c>
      <c r="B11457" s="217" t="s">
        <v>313</v>
      </c>
      <c r="C11457" s="218">
        <v>1.2438</v>
      </c>
    </row>
    <row r="11458" spans="1:3" ht="15" customHeight="1" x14ac:dyDescent="0.25">
      <c r="A11458" s="216">
        <v>45656</v>
      </c>
      <c r="B11458" s="217" t="s">
        <v>313</v>
      </c>
      <c r="C11458" s="218">
        <v>1.2569999999999999</v>
      </c>
    </row>
    <row r="11459" spans="1:3" ht="15" customHeight="1" x14ac:dyDescent="0.25">
      <c r="A11459" s="216">
        <v>45657</v>
      </c>
      <c r="B11459" s="217" t="s">
        <v>313</v>
      </c>
      <c r="C11459" s="218">
        <v>1.2702</v>
      </c>
    </row>
    <row r="11460" spans="1:3" ht="15" customHeight="1" x14ac:dyDescent="0.25">
      <c r="A11460" s="216">
        <v>45659</v>
      </c>
      <c r="B11460" s="217" t="s">
        <v>313</v>
      </c>
      <c r="C11460" s="218">
        <v>1.2963</v>
      </c>
    </row>
    <row r="11461" spans="1:3" ht="15" customHeight="1" x14ac:dyDescent="0.25">
      <c r="A11461" s="216">
        <v>45660</v>
      </c>
      <c r="B11461" s="217" t="s">
        <v>313</v>
      </c>
      <c r="C11461" s="218">
        <v>1.3352999999999999</v>
      </c>
    </row>
    <row r="11462" spans="1:3" ht="15" customHeight="1" x14ac:dyDescent="0.25">
      <c r="A11462" s="216">
        <v>45663</v>
      </c>
      <c r="B11462" s="217" t="s">
        <v>313</v>
      </c>
      <c r="C11462" s="218">
        <v>1.3482000000000001</v>
      </c>
    </row>
    <row r="11463" spans="1:3" ht="15" customHeight="1" x14ac:dyDescent="0.25">
      <c r="A11463" s="216">
        <v>45664</v>
      </c>
      <c r="B11463" s="217" t="s">
        <v>313</v>
      </c>
      <c r="C11463" s="218">
        <v>1.3611</v>
      </c>
    </row>
    <row r="11464" spans="1:3" ht="15" customHeight="1" x14ac:dyDescent="0.25">
      <c r="A11464" s="216">
        <v>45665</v>
      </c>
      <c r="B11464" s="217" t="s">
        <v>313</v>
      </c>
      <c r="C11464" s="218">
        <v>1.3738999999999999</v>
      </c>
    </row>
    <row r="11465" spans="1:3" ht="15" customHeight="1" x14ac:dyDescent="0.25">
      <c r="A11465" s="216">
        <v>45666</v>
      </c>
      <c r="B11465" s="217" t="s">
        <v>313</v>
      </c>
      <c r="C11465" s="218">
        <v>1.3868</v>
      </c>
    </row>
    <row r="11466" spans="1:3" ht="15" customHeight="1" x14ac:dyDescent="0.25">
      <c r="A11466" s="216">
        <v>45667</v>
      </c>
      <c r="B11466" s="217" t="s">
        <v>313</v>
      </c>
      <c r="C11466" s="218">
        <v>1.4255</v>
      </c>
    </row>
    <row r="11467" spans="1:3" ht="15" customHeight="1" x14ac:dyDescent="0.25">
      <c r="A11467" s="216">
        <v>45670</v>
      </c>
      <c r="B11467" s="217" t="s">
        <v>313</v>
      </c>
      <c r="C11467" s="218">
        <v>1.4383999999999999</v>
      </c>
    </row>
    <row r="11468" spans="1:3" ht="15" customHeight="1" x14ac:dyDescent="0.25">
      <c r="A11468" s="216">
        <v>45671</v>
      </c>
      <c r="B11468" s="217" t="s">
        <v>313</v>
      </c>
      <c r="C11468" s="218">
        <v>1.4512</v>
      </c>
    </row>
    <row r="11469" spans="1:3" ht="15" customHeight="1" x14ac:dyDescent="0.25">
      <c r="A11469" s="216">
        <v>45672</v>
      </c>
      <c r="B11469" s="217" t="s">
        <v>313</v>
      </c>
      <c r="C11469" s="218">
        <v>1.464</v>
      </c>
    </row>
    <row r="11470" spans="1:3" ht="15" customHeight="1" x14ac:dyDescent="0.25">
      <c r="A11470" s="216">
        <v>45673</v>
      </c>
      <c r="B11470" s="217" t="s">
        <v>313</v>
      </c>
      <c r="C11470" s="218">
        <v>1.4767999999999999</v>
      </c>
    </row>
    <row r="11471" spans="1:3" ht="15" customHeight="1" x14ac:dyDescent="0.25">
      <c r="A11471" s="216">
        <v>45674</v>
      </c>
      <c r="B11471" s="217" t="s">
        <v>313</v>
      </c>
      <c r="C11471" s="218">
        <v>1.5281</v>
      </c>
    </row>
    <row r="11472" spans="1:3" ht="15" customHeight="1" x14ac:dyDescent="0.25">
      <c r="A11472" s="216">
        <v>45678</v>
      </c>
      <c r="B11472" s="217" t="s">
        <v>313</v>
      </c>
      <c r="C11472" s="218">
        <v>1.5409999999999999</v>
      </c>
    </row>
    <row r="11473" spans="1:3" ht="15" customHeight="1" x14ac:dyDescent="0.25">
      <c r="A11473" s="216">
        <v>45679</v>
      </c>
      <c r="B11473" s="217" t="s">
        <v>313</v>
      </c>
      <c r="C11473" s="218">
        <v>1.5538000000000001</v>
      </c>
    </row>
    <row r="11474" spans="1:3" ht="15" customHeight="1" x14ac:dyDescent="0.25">
      <c r="A11474" s="216">
        <v>45680</v>
      </c>
      <c r="B11474" s="217" t="s">
        <v>313</v>
      </c>
      <c r="C11474" s="218">
        <v>1.5666</v>
      </c>
    </row>
    <row r="11475" spans="1:3" ht="15" customHeight="1" x14ac:dyDescent="0.25">
      <c r="A11475" s="216">
        <v>45681</v>
      </c>
      <c r="B11475" s="217" t="s">
        <v>313</v>
      </c>
      <c r="C11475" s="218">
        <v>1.6051</v>
      </c>
    </row>
    <row r="11476" spans="1:3" ht="15" customHeight="1" x14ac:dyDescent="0.25">
      <c r="A11476" s="216">
        <v>45684</v>
      </c>
      <c r="B11476" s="217" t="s">
        <v>313</v>
      </c>
      <c r="C11476" s="218">
        <v>1.6178999999999999</v>
      </c>
    </row>
    <row r="11477" spans="1:3" ht="15" customHeight="1" x14ac:dyDescent="0.25">
      <c r="A11477" s="216">
        <v>45685</v>
      </c>
      <c r="B11477" s="217" t="s">
        <v>313</v>
      </c>
      <c r="C11477" s="218">
        <v>1.6308</v>
      </c>
    </row>
    <row r="11478" spans="1:3" ht="15" customHeight="1" x14ac:dyDescent="0.25">
      <c r="A11478" s="216">
        <v>45686</v>
      </c>
      <c r="B11478" s="217" t="s">
        <v>313</v>
      </c>
      <c r="C11478" s="218">
        <v>1.6436999999999999</v>
      </c>
    </row>
    <row r="11479" spans="1:3" ht="15" customHeight="1" x14ac:dyDescent="0.25">
      <c r="A11479" s="216">
        <v>45687</v>
      </c>
      <c r="B11479" s="217" t="s">
        <v>313</v>
      </c>
      <c r="C11479" s="218">
        <v>1.6566000000000001</v>
      </c>
    </row>
    <row r="11480" spans="1:3" ht="15" customHeight="1" x14ac:dyDescent="0.25">
      <c r="A11480" s="216">
        <v>45688</v>
      </c>
      <c r="B11480" s="217" t="s">
        <v>313</v>
      </c>
      <c r="C11480" s="218">
        <v>1.6953</v>
      </c>
    </row>
    <row r="11481" spans="1:3" ht="15" customHeight="1" x14ac:dyDescent="0.25">
      <c r="A11481" s="216">
        <v>45691</v>
      </c>
      <c r="B11481" s="217" t="s">
        <v>313</v>
      </c>
      <c r="C11481" s="218">
        <v>1.7081</v>
      </c>
    </row>
    <row r="11482" spans="1:3" ht="15" customHeight="1" x14ac:dyDescent="0.25">
      <c r="A11482" s="216">
        <v>45692</v>
      </c>
      <c r="B11482" s="217" t="s">
        <v>313</v>
      </c>
      <c r="C11482" s="218">
        <v>1.7209000000000001</v>
      </c>
    </row>
    <row r="11483" spans="1:3" ht="15" customHeight="1" x14ac:dyDescent="0.25">
      <c r="A11483" s="216">
        <v>45693</v>
      </c>
      <c r="B11483" s="217" t="s">
        <v>313</v>
      </c>
      <c r="C11483" s="218">
        <v>1.7337</v>
      </c>
    </row>
    <row r="11484" spans="1:3" ht="15" customHeight="1" x14ac:dyDescent="0.25">
      <c r="A11484" s="216">
        <v>45694</v>
      </c>
      <c r="B11484" s="217" t="s">
        <v>313</v>
      </c>
      <c r="C11484" s="218">
        <v>1.7465999999999999</v>
      </c>
    </row>
    <row r="11485" spans="1:3" ht="15" customHeight="1" x14ac:dyDescent="0.25">
      <c r="A11485" s="216">
        <v>45695</v>
      </c>
      <c r="B11485" s="217" t="s">
        <v>313</v>
      </c>
      <c r="C11485" s="218">
        <v>1.7850999999999999</v>
      </c>
    </row>
    <row r="11486" spans="1:3" ht="15" customHeight="1" x14ac:dyDescent="0.25">
      <c r="A11486" s="216">
        <v>45698</v>
      </c>
      <c r="B11486" s="217" t="s">
        <v>313</v>
      </c>
      <c r="C11486" s="218">
        <v>1.7979000000000001</v>
      </c>
    </row>
    <row r="11487" spans="1:3" ht="15" customHeight="1" x14ac:dyDescent="0.25">
      <c r="A11487" s="216">
        <v>45699</v>
      </c>
      <c r="B11487" s="217" t="s">
        <v>313</v>
      </c>
      <c r="C11487" s="218">
        <v>1.8107</v>
      </c>
    </row>
    <row r="11488" spans="1:3" ht="15" customHeight="1" x14ac:dyDescent="0.25">
      <c r="A11488" s="216">
        <v>45700</v>
      </c>
      <c r="B11488" s="217" t="s">
        <v>313</v>
      </c>
      <c r="C11488" s="218">
        <v>1.8236000000000001</v>
      </c>
    </row>
    <row r="11489" spans="1:3" ht="15" customHeight="1" x14ac:dyDescent="0.25">
      <c r="A11489" s="216">
        <v>45701</v>
      </c>
      <c r="B11489" s="217" t="s">
        <v>313</v>
      </c>
      <c r="C11489" s="218">
        <v>1.8364</v>
      </c>
    </row>
    <row r="11490" spans="1:3" ht="15" customHeight="1" x14ac:dyDescent="0.25">
      <c r="A11490" s="216">
        <v>45702</v>
      </c>
      <c r="B11490" s="217" t="s">
        <v>313</v>
      </c>
      <c r="C11490" s="218">
        <v>1.8875999999999999</v>
      </c>
    </row>
    <row r="11491" spans="1:3" ht="15" customHeight="1" x14ac:dyDescent="0.25">
      <c r="A11491" s="216">
        <v>45706</v>
      </c>
      <c r="B11491" s="217" t="s">
        <v>313</v>
      </c>
      <c r="C11491" s="218">
        <v>1.9004000000000001</v>
      </c>
    </row>
    <row r="11492" spans="1:3" ht="15" customHeight="1" x14ac:dyDescent="0.25">
      <c r="A11492" s="216">
        <v>45707</v>
      </c>
      <c r="B11492" s="217" t="s">
        <v>313</v>
      </c>
      <c r="C11492" s="218">
        <v>1.9132</v>
      </c>
    </row>
    <row r="11493" spans="1:3" ht="15" customHeight="1" x14ac:dyDescent="0.25">
      <c r="A11493" s="216">
        <v>45708</v>
      </c>
      <c r="B11493" s="217" t="s">
        <v>313</v>
      </c>
      <c r="C11493" s="218">
        <v>1.9259999999999999</v>
      </c>
    </row>
    <row r="11494" spans="1:3" ht="15" customHeight="1" x14ac:dyDescent="0.25">
      <c r="A11494" s="216">
        <v>45709</v>
      </c>
      <c r="B11494" s="217" t="s">
        <v>313</v>
      </c>
      <c r="C11494" s="218">
        <v>1.9643999999999999</v>
      </c>
    </row>
    <row r="11495" spans="1:3" ht="15" customHeight="1" x14ac:dyDescent="0.25">
      <c r="A11495" s="216">
        <v>45712</v>
      </c>
      <c r="B11495" s="217" t="s">
        <v>313</v>
      </c>
      <c r="C11495" s="218">
        <v>1.9772000000000001</v>
      </c>
    </row>
    <row r="11496" spans="1:3" ht="15" customHeight="1" x14ac:dyDescent="0.25">
      <c r="A11496" s="216">
        <v>45713</v>
      </c>
      <c r="B11496" s="217" t="s">
        <v>313</v>
      </c>
      <c r="C11496" s="218">
        <v>1.99</v>
      </c>
    </row>
    <row r="11497" spans="1:3" ht="15" customHeight="1" x14ac:dyDescent="0.25">
      <c r="A11497" s="216">
        <v>45714</v>
      </c>
      <c r="B11497" s="217" t="s">
        <v>313</v>
      </c>
      <c r="C11497" s="218">
        <v>2.0028000000000001</v>
      </c>
    </row>
    <row r="11498" spans="1:3" ht="15" customHeight="1" x14ac:dyDescent="0.25">
      <c r="A11498" s="216">
        <v>45715</v>
      </c>
      <c r="B11498" s="217" t="s">
        <v>313</v>
      </c>
      <c r="C11498" s="218">
        <v>2.0156000000000001</v>
      </c>
    </row>
    <row r="11499" spans="1:3" ht="15" customHeight="1" x14ac:dyDescent="0.25">
      <c r="A11499" s="216">
        <v>45716</v>
      </c>
      <c r="B11499" s="217" t="s">
        <v>313</v>
      </c>
      <c r="C11499" s="218">
        <v>2.0539999999999998</v>
      </c>
    </row>
    <row r="11500" spans="1:3" ht="15" customHeight="1" x14ac:dyDescent="0.25">
      <c r="A11500" s="216">
        <v>45719</v>
      </c>
      <c r="B11500" s="217" t="s">
        <v>313</v>
      </c>
      <c r="C11500" s="218">
        <v>2.0668000000000002</v>
      </c>
    </row>
    <row r="11501" spans="1:3" ht="15" customHeight="1" x14ac:dyDescent="0.25">
      <c r="A11501" s="216">
        <v>45720</v>
      </c>
      <c r="B11501" s="217" t="s">
        <v>313</v>
      </c>
      <c r="C11501" s="218">
        <v>2.0796000000000001</v>
      </c>
    </row>
    <row r="11502" spans="1:3" ht="15" customHeight="1" x14ac:dyDescent="0.25">
      <c r="A11502" s="216">
        <v>45721</v>
      </c>
      <c r="B11502" s="217" t="s">
        <v>313</v>
      </c>
      <c r="C11502" s="218">
        <v>2.0922999999999998</v>
      </c>
    </row>
    <row r="11503" spans="1:3" ht="15" customHeight="1" x14ac:dyDescent="0.25">
      <c r="A11503" s="216">
        <v>45722</v>
      </c>
      <c r="B11503" s="217" t="s">
        <v>313</v>
      </c>
      <c r="C11503" s="218">
        <v>2.1051000000000002</v>
      </c>
    </row>
    <row r="11504" spans="1:3" ht="15" customHeight="1" x14ac:dyDescent="0.25">
      <c r="A11504" s="216">
        <v>45723</v>
      </c>
      <c r="B11504" s="217" t="s">
        <v>313</v>
      </c>
      <c r="C11504" s="218">
        <v>2.1433</v>
      </c>
    </row>
    <row r="11505" spans="1:3" ht="15" customHeight="1" x14ac:dyDescent="0.25">
      <c r="A11505" s="216">
        <v>45726</v>
      </c>
      <c r="B11505" s="217" t="s">
        <v>313</v>
      </c>
      <c r="C11505" s="218">
        <v>2.1560000000000001</v>
      </c>
    </row>
    <row r="11506" spans="1:3" ht="15" customHeight="1" x14ac:dyDescent="0.25">
      <c r="A11506" s="216">
        <v>45727</v>
      </c>
      <c r="B11506" s="217" t="s">
        <v>313</v>
      </c>
      <c r="C11506" s="218">
        <v>2.1688000000000001</v>
      </c>
    </row>
    <row r="11507" spans="1:3" ht="15" customHeight="1" x14ac:dyDescent="0.25">
      <c r="A11507" s="216">
        <v>45728</v>
      </c>
      <c r="B11507" s="217" t="s">
        <v>313</v>
      </c>
      <c r="C11507" s="218">
        <v>2.1815000000000002</v>
      </c>
    </row>
    <row r="11508" spans="1:3" ht="15" customHeight="1" x14ac:dyDescent="0.25">
      <c r="A11508" s="216">
        <v>45729</v>
      </c>
      <c r="B11508" s="217" t="s">
        <v>313</v>
      </c>
      <c r="C11508" s="218">
        <v>2.1941999999999999</v>
      </c>
    </row>
    <row r="11509" spans="1:3" ht="15" customHeight="1" x14ac:dyDescent="0.25">
      <c r="A11509" s="216">
        <v>45730</v>
      </c>
      <c r="B11509" s="217" t="s">
        <v>313</v>
      </c>
      <c r="C11509" s="218">
        <v>2.2321</v>
      </c>
    </row>
    <row r="11510" spans="1:3" ht="15" customHeight="1" x14ac:dyDescent="0.25">
      <c r="A11510" s="216">
        <v>45733</v>
      </c>
      <c r="B11510" s="217" t="s">
        <v>313</v>
      </c>
      <c r="C11510" s="218">
        <v>2.2448999999999999</v>
      </c>
    </row>
    <row r="11511" spans="1:3" ht="15" customHeight="1" x14ac:dyDescent="0.25">
      <c r="A11511" s="216">
        <v>45734</v>
      </c>
      <c r="B11511" s="217" t="s">
        <v>313</v>
      </c>
      <c r="C11511" s="218">
        <v>2.2576000000000001</v>
      </c>
    </row>
    <row r="11512" spans="1:3" ht="15" customHeight="1" x14ac:dyDescent="0.25">
      <c r="A11512" s="216">
        <v>45735</v>
      </c>
      <c r="B11512" s="217" t="s">
        <v>313</v>
      </c>
      <c r="C11512" s="218">
        <v>2.2703000000000002</v>
      </c>
    </row>
    <row r="11513" spans="1:3" ht="15" customHeight="1" x14ac:dyDescent="0.25">
      <c r="A11513" s="216">
        <v>45736</v>
      </c>
      <c r="B11513" s="217" t="s">
        <v>313</v>
      </c>
      <c r="C11513" s="218">
        <v>2.2829999999999999</v>
      </c>
    </row>
    <row r="11514" spans="1:3" ht="15" customHeight="1" x14ac:dyDescent="0.25">
      <c r="A11514" s="216">
        <v>45737</v>
      </c>
      <c r="B11514" s="217" t="s">
        <v>313</v>
      </c>
      <c r="C11514" s="218">
        <v>2.3212000000000002</v>
      </c>
    </row>
    <row r="11515" spans="1:3" ht="15" customHeight="1" x14ac:dyDescent="0.25">
      <c r="A11515" s="216">
        <v>45740</v>
      </c>
      <c r="B11515" s="217" t="s">
        <v>313</v>
      </c>
      <c r="C11515" s="218">
        <v>2.3338999999999999</v>
      </c>
    </row>
    <row r="11516" spans="1:3" ht="15" customHeight="1" x14ac:dyDescent="0.25">
      <c r="A11516" s="216">
        <v>45741</v>
      </c>
      <c r="B11516" s="217" t="s">
        <v>313</v>
      </c>
      <c r="C11516" s="218">
        <v>2.3466</v>
      </c>
    </row>
    <row r="11517" spans="1:3" ht="15" customHeight="1" x14ac:dyDescent="0.25">
      <c r="A11517" s="216">
        <v>45742</v>
      </c>
      <c r="B11517" s="217" t="s">
        <v>313</v>
      </c>
      <c r="C11517" s="218">
        <v>2.3593999999999999</v>
      </c>
    </row>
    <row r="11518" spans="1:3" ht="15" customHeight="1" x14ac:dyDescent="0.25">
      <c r="A11518" s="216">
        <v>45743</v>
      </c>
      <c r="B11518" s="217" t="s">
        <v>313</v>
      </c>
      <c r="C11518" s="218">
        <v>2.3721999999999999</v>
      </c>
    </row>
    <row r="11519" spans="1:3" ht="15" customHeight="1" x14ac:dyDescent="0.25">
      <c r="A11519" s="216">
        <v>45744</v>
      </c>
      <c r="B11519" s="217" t="s">
        <v>313</v>
      </c>
      <c r="C11519" s="218">
        <v>2.4104999999999999</v>
      </c>
    </row>
    <row r="11520" spans="1:3" ht="15" customHeight="1" x14ac:dyDescent="0.25">
      <c r="A11520" s="216">
        <v>45747</v>
      </c>
      <c r="B11520" s="217" t="s">
        <v>313</v>
      </c>
      <c r="C11520" s="218">
        <v>2.4232999999999998</v>
      </c>
    </row>
    <row r="11521" spans="1:3" ht="15" customHeight="1" x14ac:dyDescent="0.25">
      <c r="A11521" s="216">
        <v>45748</v>
      </c>
      <c r="B11521" s="217" t="s">
        <v>313</v>
      </c>
      <c r="C11521" s="218">
        <v>2.4361000000000002</v>
      </c>
    </row>
    <row r="11522" spans="1:3" ht="15" customHeight="1" x14ac:dyDescent="0.25">
      <c r="A11522" s="216">
        <v>45749</v>
      </c>
      <c r="B11522" s="217" t="s">
        <v>313</v>
      </c>
      <c r="C11522" s="218">
        <v>2.4487999999999999</v>
      </c>
    </row>
    <row r="11523" spans="1:3" ht="15" customHeight="1" x14ac:dyDescent="0.25">
      <c r="A11523" s="216">
        <v>45750</v>
      </c>
      <c r="B11523" s="217" t="s">
        <v>313</v>
      </c>
      <c r="C11523" s="218">
        <v>2.4615999999999998</v>
      </c>
    </row>
    <row r="11524" spans="1:3" ht="15" customHeight="1" x14ac:dyDescent="0.25">
      <c r="A11524" s="216">
        <v>45751</v>
      </c>
      <c r="B11524" s="217" t="s">
        <v>313</v>
      </c>
      <c r="C11524" s="218">
        <v>2.4998999999999998</v>
      </c>
    </row>
    <row r="11525" spans="1:3" ht="15" customHeight="1" x14ac:dyDescent="0.25">
      <c r="A11525" s="216">
        <v>45754</v>
      </c>
      <c r="B11525" s="217" t="s">
        <v>313</v>
      </c>
      <c r="C11525" s="218">
        <v>2.5125999999999999</v>
      </c>
    </row>
    <row r="11526" spans="1:3" ht="15" customHeight="1" x14ac:dyDescent="0.25">
      <c r="A11526" s="216">
        <v>45755</v>
      </c>
      <c r="B11526" s="217" t="s">
        <v>313</v>
      </c>
      <c r="C11526" s="218">
        <v>2.5253000000000001</v>
      </c>
    </row>
    <row r="11527" spans="1:3" ht="15" customHeight="1" x14ac:dyDescent="0.25">
      <c r="A11527" s="216">
        <v>45756</v>
      </c>
      <c r="B11527" s="217" t="s">
        <v>313</v>
      </c>
      <c r="C11527" s="218">
        <v>2.5379999999999998</v>
      </c>
    </row>
    <row r="11528" spans="1:3" ht="15" customHeight="1" x14ac:dyDescent="0.25">
      <c r="A11528" s="216">
        <v>45757</v>
      </c>
      <c r="B11528" s="217" t="s">
        <v>313</v>
      </c>
      <c r="C11528" s="218">
        <v>2.5508000000000002</v>
      </c>
    </row>
    <row r="11529" spans="1:3" ht="15" customHeight="1" x14ac:dyDescent="0.25">
      <c r="A11529" s="216">
        <v>45758</v>
      </c>
      <c r="B11529" s="217" t="s">
        <v>313</v>
      </c>
      <c r="C11529" s="218">
        <v>2.589</v>
      </c>
    </row>
    <row r="11530" spans="1:3" ht="15" customHeight="1" x14ac:dyDescent="0.25">
      <c r="A11530" s="216">
        <v>45761</v>
      </c>
      <c r="B11530" s="217" t="s">
        <v>313</v>
      </c>
      <c r="C11530" s="218">
        <v>2.6017000000000001</v>
      </c>
    </row>
    <row r="11531" spans="1:3" ht="15" customHeight="1" x14ac:dyDescent="0.25">
      <c r="A11531" s="216">
        <v>45762</v>
      </c>
      <c r="B11531" s="217" t="s">
        <v>313</v>
      </c>
      <c r="C11531" s="218">
        <v>2.6143999999999998</v>
      </c>
    </row>
    <row r="11532" spans="1:3" ht="15" customHeight="1" x14ac:dyDescent="0.25">
      <c r="A11532" s="216">
        <v>45763</v>
      </c>
      <c r="B11532" s="217" t="s">
        <v>313</v>
      </c>
      <c r="C11532" s="218">
        <v>2.6271</v>
      </c>
    </row>
    <row r="11533" spans="1:3" ht="15" customHeight="1" x14ac:dyDescent="0.25">
      <c r="A11533" s="216">
        <v>45764</v>
      </c>
      <c r="B11533" s="217" t="s">
        <v>313</v>
      </c>
      <c r="C11533" s="218">
        <v>2.6779000000000002</v>
      </c>
    </row>
    <row r="11534" spans="1:3" ht="15" customHeight="1" x14ac:dyDescent="0.25">
      <c r="A11534" s="216">
        <v>45768</v>
      </c>
      <c r="B11534" s="217" t="s">
        <v>313</v>
      </c>
      <c r="C11534" s="218">
        <v>2.6905999999999999</v>
      </c>
    </row>
    <row r="11535" spans="1:3" ht="15" customHeight="1" x14ac:dyDescent="0.25">
      <c r="A11535" s="216">
        <v>45769</v>
      </c>
      <c r="B11535" s="217" t="s">
        <v>313</v>
      </c>
      <c r="C11535" s="218">
        <v>2.7033</v>
      </c>
    </row>
    <row r="11536" spans="1:3" ht="15" customHeight="1" x14ac:dyDescent="0.25">
      <c r="A11536" s="216">
        <v>45770</v>
      </c>
      <c r="B11536" s="217" t="s">
        <v>313</v>
      </c>
      <c r="C11536" s="218">
        <v>2.7160000000000002</v>
      </c>
    </row>
    <row r="11537" spans="1:3" ht="15" customHeight="1" x14ac:dyDescent="0.25">
      <c r="A11537" s="216">
        <v>45771</v>
      </c>
      <c r="B11537" s="217" t="s">
        <v>313</v>
      </c>
      <c r="C11537" s="218">
        <v>2.7286999999999999</v>
      </c>
    </row>
    <row r="11538" spans="1:3" ht="15" customHeight="1" x14ac:dyDescent="0.25">
      <c r="A11538" s="216">
        <v>45772</v>
      </c>
      <c r="B11538" s="217" t="s">
        <v>313</v>
      </c>
      <c r="C11538" s="218">
        <v>2.7667000000000002</v>
      </c>
    </row>
    <row r="11539" spans="1:3" ht="15" customHeight="1" x14ac:dyDescent="0.25">
      <c r="A11539" s="216">
        <v>45775</v>
      </c>
      <c r="B11539" s="217" t="s">
        <v>313</v>
      </c>
      <c r="C11539" s="218">
        <v>2.7793999999999999</v>
      </c>
    </row>
    <row r="11540" spans="1:3" ht="15" customHeight="1" x14ac:dyDescent="0.25">
      <c r="A11540" s="216">
        <v>45776</v>
      </c>
      <c r="B11540" s="217" t="s">
        <v>313</v>
      </c>
      <c r="C11540" s="218">
        <v>2.7921999999999998</v>
      </c>
    </row>
    <row r="11541" spans="1:3" ht="15" customHeight="1" x14ac:dyDescent="0.25">
      <c r="A11541" s="216">
        <v>45777</v>
      </c>
      <c r="B11541" s="217" t="s">
        <v>313</v>
      </c>
      <c r="C11541" s="218">
        <v>2.8048999999999999</v>
      </c>
    </row>
    <row r="11542" spans="1:3" ht="15" customHeight="1" x14ac:dyDescent="0.25">
      <c r="A11542" s="216">
        <v>45778</v>
      </c>
      <c r="B11542" s="217" t="s">
        <v>313</v>
      </c>
      <c r="C11542" s="218">
        <v>2.8176999999999999</v>
      </c>
    </row>
    <row r="11543" spans="1:3" ht="15" customHeight="1" x14ac:dyDescent="0.25">
      <c r="A11543" s="216">
        <v>45779</v>
      </c>
      <c r="B11543" s="217" t="s">
        <v>313</v>
      </c>
      <c r="C11543" s="218">
        <v>2.8559000000000001</v>
      </c>
    </row>
    <row r="11544" spans="1:3" ht="15" customHeight="1" x14ac:dyDescent="0.25">
      <c r="A11544" s="216">
        <v>45782</v>
      </c>
      <c r="B11544" s="217" t="s">
        <v>313</v>
      </c>
      <c r="C11544" s="218">
        <v>2.8685999999999998</v>
      </c>
    </row>
    <row r="11545" spans="1:3" ht="15" customHeight="1" x14ac:dyDescent="0.25">
      <c r="A11545" s="216">
        <v>45783</v>
      </c>
      <c r="B11545" s="217" t="s">
        <v>313</v>
      </c>
      <c r="C11545" s="218">
        <v>2.8813</v>
      </c>
    </row>
    <row r="11546" spans="1:3" ht="15" customHeight="1" x14ac:dyDescent="0.25">
      <c r="A11546" s="216">
        <v>45784</v>
      </c>
      <c r="B11546" s="217" t="s">
        <v>313</v>
      </c>
      <c r="C11546" s="218">
        <v>2.8938999999999999</v>
      </c>
    </row>
    <row r="11547" spans="1:3" ht="15" customHeight="1" x14ac:dyDescent="0.25">
      <c r="A11547" s="216">
        <v>45785</v>
      </c>
      <c r="B11547" s="217" t="s">
        <v>313</v>
      </c>
      <c r="C11547" s="218">
        <v>2.9066000000000001</v>
      </c>
    </row>
    <row r="11548" spans="1:3" ht="15" customHeight="1" x14ac:dyDescent="0.25">
      <c r="A11548" s="216">
        <v>45786</v>
      </c>
      <c r="B11548" s="217" t="s">
        <v>313</v>
      </c>
      <c r="C11548" s="218">
        <v>2.9447000000000001</v>
      </c>
    </row>
    <row r="11549" spans="1:3" ht="15" customHeight="1" x14ac:dyDescent="0.25">
      <c r="A11549" s="216">
        <v>45789</v>
      </c>
      <c r="B11549" s="217" t="s">
        <v>313</v>
      </c>
      <c r="C11549" s="218">
        <v>2.9573999999999998</v>
      </c>
    </row>
    <row r="11550" spans="1:3" ht="15" customHeight="1" x14ac:dyDescent="0.25">
      <c r="A11550" s="216">
        <v>45790</v>
      </c>
      <c r="B11550" s="217" t="s">
        <v>313</v>
      </c>
      <c r="C11550" s="218">
        <v>2.97</v>
      </c>
    </row>
    <row r="11551" spans="1:3" ht="15" customHeight="1" x14ac:dyDescent="0.25">
      <c r="A11551" s="216">
        <v>45791</v>
      </c>
      <c r="B11551" s="217" t="s">
        <v>313</v>
      </c>
      <c r="C11551" s="218">
        <v>2.9826999999999999</v>
      </c>
    </row>
    <row r="11552" spans="1:3" ht="15" customHeight="1" x14ac:dyDescent="0.25">
      <c r="A11552" s="216">
        <v>45792</v>
      </c>
      <c r="B11552" s="217" t="s">
        <v>313</v>
      </c>
      <c r="C11552" s="218">
        <v>2.9954000000000001</v>
      </c>
    </row>
    <row r="11553" spans="1:3" ht="15" customHeight="1" x14ac:dyDescent="0.25">
      <c r="A11553" s="216">
        <v>45793</v>
      </c>
      <c r="B11553" s="217" t="s">
        <v>313</v>
      </c>
      <c r="C11553" s="218">
        <v>3.0335000000000001</v>
      </c>
    </row>
    <row r="11554" spans="1:3" ht="15" customHeight="1" x14ac:dyDescent="0.25">
      <c r="A11554" s="216">
        <v>45796</v>
      </c>
      <c r="B11554" s="217" t="s">
        <v>313</v>
      </c>
      <c r="C11554" s="218">
        <v>3.0461999999999998</v>
      </c>
    </row>
    <row r="11555" spans="1:3" ht="15" customHeight="1" x14ac:dyDescent="0.25">
      <c r="A11555" s="216">
        <v>45797</v>
      </c>
      <c r="B11555" s="217" t="s">
        <v>313</v>
      </c>
      <c r="C11555" s="218">
        <v>3.0589</v>
      </c>
    </row>
    <row r="11556" spans="1:3" ht="15" customHeight="1" x14ac:dyDescent="0.25">
      <c r="A11556" s="216">
        <v>45798</v>
      </c>
      <c r="B11556" s="217" t="s">
        <v>313</v>
      </c>
      <c r="C11556" s="218">
        <v>3.0716000000000001</v>
      </c>
    </row>
    <row r="11557" spans="1:3" ht="15" customHeight="1" x14ac:dyDescent="0.25">
      <c r="A11557" s="216">
        <v>45799</v>
      </c>
      <c r="B11557" s="217" t="s">
        <v>313</v>
      </c>
      <c r="C11557" s="218">
        <v>3.0842999999999998</v>
      </c>
    </row>
    <row r="11558" spans="1:3" ht="15" customHeight="1" x14ac:dyDescent="0.25">
      <c r="A11558" s="216">
        <v>45800</v>
      </c>
      <c r="B11558" s="217" t="s">
        <v>313</v>
      </c>
      <c r="C11558" s="218">
        <v>3.1349</v>
      </c>
    </row>
    <row r="11559" spans="1:3" ht="15" customHeight="1" x14ac:dyDescent="0.25">
      <c r="A11559" s="216">
        <v>45804</v>
      </c>
      <c r="B11559" s="217" t="s">
        <v>313</v>
      </c>
      <c r="C11559" s="218">
        <v>3.1476000000000002</v>
      </c>
    </row>
    <row r="11560" spans="1:3" ht="15" customHeight="1" x14ac:dyDescent="0.25">
      <c r="A11560" s="216">
        <v>45805</v>
      </c>
      <c r="B11560" s="217" t="s">
        <v>313</v>
      </c>
      <c r="C11560" s="218">
        <v>3.1602999999999999</v>
      </c>
    </row>
    <row r="11561" spans="1:3" ht="15" customHeight="1" x14ac:dyDescent="0.25">
      <c r="A11561" s="216">
        <v>45806</v>
      </c>
      <c r="B11561" s="217" t="s">
        <v>313</v>
      </c>
      <c r="C11561" s="218">
        <v>3.1730999999999998</v>
      </c>
    </row>
    <row r="11562" spans="1:3" ht="15" customHeight="1" x14ac:dyDescent="0.25">
      <c r="A11562" s="216">
        <v>45807</v>
      </c>
      <c r="B11562" s="217" t="s">
        <v>313</v>
      </c>
      <c r="C11562" s="218">
        <v>3.2111999999999998</v>
      </c>
    </row>
    <row r="11563" spans="1:3" ht="15" customHeight="1" x14ac:dyDescent="0.25">
      <c r="A11563" s="216">
        <v>45810</v>
      </c>
      <c r="B11563" s="217" t="s">
        <v>313</v>
      </c>
      <c r="C11563" s="218">
        <v>3.2239</v>
      </c>
    </row>
    <row r="11564" spans="1:3" ht="15" customHeight="1" x14ac:dyDescent="0.25">
      <c r="A11564" s="216">
        <v>45811</v>
      </c>
      <c r="B11564" s="217" t="s">
        <v>313</v>
      </c>
      <c r="C11564" s="218">
        <v>3.2366999999999999</v>
      </c>
    </row>
    <row r="11565" spans="1:3" ht="15" customHeight="1" x14ac:dyDescent="0.25">
      <c r="A11565" s="216">
        <v>45812</v>
      </c>
      <c r="B11565" s="217" t="s">
        <v>313</v>
      </c>
      <c r="C11565" s="218">
        <v>3.2494000000000001</v>
      </c>
    </row>
    <row r="11566" spans="1:3" ht="15" customHeight="1" x14ac:dyDescent="0.25">
      <c r="A11566" s="216">
        <v>45813</v>
      </c>
      <c r="B11566" s="217" t="s">
        <v>313</v>
      </c>
      <c r="C11566" s="218">
        <v>3.262</v>
      </c>
    </row>
    <row r="11567" spans="1:3" ht="15" customHeight="1" x14ac:dyDescent="0.25">
      <c r="A11567" s="216">
        <v>45814</v>
      </c>
      <c r="B11567" s="217" t="s">
        <v>313</v>
      </c>
      <c r="C11567" s="218">
        <v>3.2999000000000001</v>
      </c>
    </row>
    <row r="11568" spans="1:3" ht="15" customHeight="1" x14ac:dyDescent="0.25">
      <c r="A11568" s="216">
        <v>45817</v>
      </c>
      <c r="B11568" s="217" t="s">
        <v>313</v>
      </c>
      <c r="C11568" s="218">
        <v>3.3126000000000002</v>
      </c>
    </row>
    <row r="11569" spans="1:3" ht="15" customHeight="1" x14ac:dyDescent="0.25">
      <c r="A11569" s="216">
        <v>45818</v>
      </c>
      <c r="B11569" s="217" t="s">
        <v>313</v>
      </c>
      <c r="C11569" s="218">
        <v>3.3252999999999999</v>
      </c>
    </row>
    <row r="11570" spans="1:3" ht="15" customHeight="1" x14ac:dyDescent="0.25">
      <c r="A11570" s="216">
        <v>45819</v>
      </c>
      <c r="B11570" s="217" t="s">
        <v>313</v>
      </c>
      <c r="C11570" s="218">
        <v>3.3378999999999999</v>
      </c>
    </row>
    <row r="11571" spans="1:3" ht="15" customHeight="1" x14ac:dyDescent="0.25">
      <c r="A11571" s="216">
        <v>45820</v>
      </c>
      <c r="B11571" s="217" t="s">
        <v>313</v>
      </c>
      <c r="C11571" s="218">
        <v>3.3506</v>
      </c>
    </row>
    <row r="11572" spans="1:3" ht="15" customHeight="1" x14ac:dyDescent="0.25">
      <c r="A11572" s="216">
        <v>45821</v>
      </c>
      <c r="B11572" s="217" t="s">
        <v>313</v>
      </c>
      <c r="C11572" s="218">
        <v>3.3885999999999998</v>
      </c>
    </row>
    <row r="11573" spans="1:3" ht="15" customHeight="1" x14ac:dyDescent="0.25">
      <c r="A11573" s="216">
        <v>45824</v>
      </c>
      <c r="B11573" s="217" t="s">
        <v>313</v>
      </c>
      <c r="C11573" s="218">
        <v>3.4013</v>
      </c>
    </row>
    <row r="11574" spans="1:3" ht="15" customHeight="1" x14ac:dyDescent="0.25">
      <c r="A11574" s="216">
        <v>45825</v>
      </c>
      <c r="B11574" s="217" t="s">
        <v>313</v>
      </c>
      <c r="C11574" s="218">
        <v>3.4140000000000001</v>
      </c>
    </row>
    <row r="11575" spans="1:3" ht="15" customHeight="1" x14ac:dyDescent="0.25">
      <c r="A11575" s="216">
        <v>45826</v>
      </c>
      <c r="B11575" s="217" t="s">
        <v>313</v>
      </c>
      <c r="C11575" s="218">
        <v>3.4394</v>
      </c>
    </row>
    <row r="11576" spans="1:3" ht="15" customHeight="1" x14ac:dyDescent="0.25">
      <c r="A11576" s="216">
        <v>45828</v>
      </c>
      <c r="B11576" s="217" t="s">
        <v>313</v>
      </c>
      <c r="C11576" s="218">
        <v>3.4773999999999998</v>
      </c>
    </row>
    <row r="11577" spans="1:3" ht="15" customHeight="1" x14ac:dyDescent="0.25">
      <c r="A11577" s="216">
        <v>45831</v>
      </c>
      <c r="B11577" s="217" t="s">
        <v>313</v>
      </c>
      <c r="C11577" s="218">
        <v>3.4901</v>
      </c>
    </row>
    <row r="11578" spans="1:3" ht="15" customHeight="1" x14ac:dyDescent="0.25">
      <c r="A11578" s="216">
        <v>45832</v>
      </c>
      <c r="B11578" s="217" t="s">
        <v>313</v>
      </c>
      <c r="C11578" s="218">
        <v>3.5028000000000001</v>
      </c>
    </row>
    <row r="11579" spans="1:3" ht="15" customHeight="1" x14ac:dyDescent="0.25">
      <c r="A11579" s="216">
        <v>45833</v>
      </c>
      <c r="B11579" s="217" t="s">
        <v>313</v>
      </c>
      <c r="C11579" s="218">
        <v>3.5154999999999998</v>
      </c>
    </row>
    <row r="11580" spans="1:3" ht="15" customHeight="1" x14ac:dyDescent="0.25">
      <c r="A11580" s="216">
        <v>45834</v>
      </c>
      <c r="B11580" s="217" t="s">
        <v>313</v>
      </c>
      <c r="C11580" s="218">
        <v>3.5283000000000002</v>
      </c>
    </row>
    <row r="11581" spans="1:3" ht="15" customHeight="1" x14ac:dyDescent="0.25">
      <c r="A11581" s="216">
        <v>45835</v>
      </c>
      <c r="B11581" s="217" t="s">
        <v>313</v>
      </c>
      <c r="C11581" s="218">
        <v>3.5666000000000002</v>
      </c>
    </row>
    <row r="11582" spans="1:3" ht="15" customHeight="1" x14ac:dyDescent="0.25">
      <c r="A11582" s="216">
        <v>45838</v>
      </c>
      <c r="B11582" s="217" t="s">
        <v>313</v>
      </c>
      <c r="C11582" s="218">
        <v>3.5792999999999999</v>
      </c>
    </row>
    <row r="11583" spans="1:3" ht="15" customHeight="1" x14ac:dyDescent="0.25">
      <c r="A11583" s="216">
        <v>45839</v>
      </c>
      <c r="B11583" s="217" t="s">
        <v>313</v>
      </c>
      <c r="C11583" s="218">
        <v>3.5920999999999998</v>
      </c>
    </row>
    <row r="11584" spans="1:3" ht="15" customHeight="1" x14ac:dyDescent="0.25">
      <c r="A11584" s="216">
        <v>45840</v>
      </c>
      <c r="B11584" s="217" t="s">
        <v>313</v>
      </c>
      <c r="C11584" s="218">
        <v>3.6049000000000002</v>
      </c>
    </row>
    <row r="11585" spans="1:3" ht="15" customHeight="1" x14ac:dyDescent="0.25">
      <c r="A11585" s="216">
        <v>45841</v>
      </c>
      <c r="B11585" s="217" t="s">
        <v>313</v>
      </c>
      <c r="C11585" s="218">
        <v>3.6560000000000001</v>
      </c>
    </row>
    <row r="11586" spans="1:3" ht="15" customHeight="1" x14ac:dyDescent="0.25">
      <c r="A11586" s="216">
        <v>45845</v>
      </c>
      <c r="B11586" s="217" t="s">
        <v>313</v>
      </c>
      <c r="C11586" s="218">
        <v>3.6686999999999999</v>
      </c>
    </row>
    <row r="11587" spans="1:3" ht="15" customHeight="1" x14ac:dyDescent="0.25">
      <c r="A11587" s="216">
        <v>45846</v>
      </c>
      <c r="B11587" s="217" t="s">
        <v>313</v>
      </c>
      <c r="C11587" s="218">
        <v>3.6814</v>
      </c>
    </row>
    <row r="11588" spans="1:3" ht="15" customHeight="1" x14ac:dyDescent="0.25">
      <c r="A11588" s="216">
        <v>45847</v>
      </c>
      <c r="B11588" s="217" t="s">
        <v>313</v>
      </c>
      <c r="C11588" s="218">
        <v>3.6941000000000002</v>
      </c>
    </row>
    <row r="11589" spans="1:3" ht="15" customHeight="1" x14ac:dyDescent="0.25">
      <c r="A11589" s="216">
        <v>45848</v>
      </c>
      <c r="B11589" s="217" t="s">
        <v>313</v>
      </c>
      <c r="C11589" s="218">
        <v>3.7067999999999999</v>
      </c>
    </row>
    <row r="11590" spans="1:3" ht="15" customHeight="1" x14ac:dyDescent="0.25">
      <c r="A11590" s="216">
        <v>45849</v>
      </c>
      <c r="B11590" s="217" t="s">
        <v>313</v>
      </c>
      <c r="C11590" s="218">
        <v>3.7448999999999999</v>
      </c>
    </row>
    <row r="11591" spans="1:3" ht="15" customHeight="1" x14ac:dyDescent="0.25">
      <c r="A11591" s="216">
        <v>45852</v>
      </c>
      <c r="B11591" s="217" t="s">
        <v>313</v>
      </c>
      <c r="C11591" s="218">
        <v>3.7576000000000001</v>
      </c>
    </row>
    <row r="11592" spans="1:3" ht="15" customHeight="1" x14ac:dyDescent="0.25">
      <c r="A11592" s="216">
        <v>45853</v>
      </c>
      <c r="B11592" s="217" t="s">
        <v>313</v>
      </c>
      <c r="C11592" s="218">
        <v>3.7703000000000002</v>
      </c>
    </row>
    <row r="11593" spans="1:3" ht="15" customHeight="1" x14ac:dyDescent="0.25">
      <c r="A11593" s="216">
        <v>45854</v>
      </c>
      <c r="B11593" s="217" t="s">
        <v>313</v>
      </c>
      <c r="C11593" s="218">
        <v>3.7831000000000001</v>
      </c>
    </row>
    <row r="11594" spans="1:3" ht="15" customHeight="1" x14ac:dyDescent="0.25">
      <c r="A11594" s="216">
        <v>45855</v>
      </c>
      <c r="B11594" s="217" t="s">
        <v>313</v>
      </c>
      <c r="C11594" s="218">
        <v>3.7957999999999998</v>
      </c>
    </row>
    <row r="11595" spans="1:3" ht="15" customHeight="1" x14ac:dyDescent="0.25">
      <c r="A11595" s="216">
        <v>45856</v>
      </c>
      <c r="B11595" s="217" t="s">
        <v>313</v>
      </c>
      <c r="C11595" s="218">
        <v>3.8340000000000001</v>
      </c>
    </row>
    <row r="11596" spans="1:3" ht="15" customHeight="1" x14ac:dyDescent="0.25">
      <c r="A11596" s="216">
        <v>45859</v>
      </c>
      <c r="B11596" s="217" t="s">
        <v>313</v>
      </c>
      <c r="C11596" s="218">
        <v>3.8466999999999998</v>
      </c>
    </row>
    <row r="11597" spans="1:3" ht="15" customHeight="1" x14ac:dyDescent="0.25">
      <c r="A11597" s="216">
        <v>45860</v>
      </c>
      <c r="B11597" s="217" t="s">
        <v>313</v>
      </c>
      <c r="C11597" s="218">
        <v>3.8593999999999999</v>
      </c>
    </row>
    <row r="11598" spans="1:3" ht="15" customHeight="1" x14ac:dyDescent="0.25">
      <c r="A11598" s="216">
        <v>45861</v>
      </c>
      <c r="B11598" s="217" t="s">
        <v>313</v>
      </c>
      <c r="C11598" s="218">
        <v>3.8721999999999999</v>
      </c>
    </row>
    <row r="11599" spans="1:3" ht="15" customHeight="1" x14ac:dyDescent="0.25">
      <c r="A11599" s="216">
        <v>45862</v>
      </c>
      <c r="B11599" s="217" t="s">
        <v>313</v>
      </c>
      <c r="C11599" s="218">
        <v>3.8849</v>
      </c>
    </row>
    <row r="11600" spans="1:3" ht="15" customHeight="1" x14ac:dyDescent="0.25">
      <c r="A11600" s="216">
        <v>45863</v>
      </c>
      <c r="B11600" s="217" t="s">
        <v>313</v>
      </c>
      <c r="C11600" s="218">
        <v>3.9232</v>
      </c>
    </row>
    <row r="11601" spans="1:3" ht="15" customHeight="1" x14ac:dyDescent="0.25">
      <c r="A11601" s="216">
        <v>45866</v>
      </c>
      <c r="B11601" s="217" t="s">
        <v>313</v>
      </c>
      <c r="C11601" s="218">
        <v>3.9359000000000002</v>
      </c>
    </row>
    <row r="11602" spans="1:3" ht="15" customHeight="1" x14ac:dyDescent="0.25">
      <c r="A11602" s="216">
        <v>45867</v>
      </c>
      <c r="B11602" s="217" t="s">
        <v>313</v>
      </c>
      <c r="C11602" s="218">
        <v>3.9487000000000001</v>
      </c>
    </row>
    <row r="11603" spans="1:3" ht="15" customHeight="1" x14ac:dyDescent="0.25">
      <c r="A11603" s="216">
        <v>45868</v>
      </c>
      <c r="B11603" s="217" t="s">
        <v>313</v>
      </c>
      <c r="C11603" s="218">
        <v>3.9615</v>
      </c>
    </row>
    <row r="11604" spans="1:3" ht="15" customHeight="1" x14ac:dyDescent="0.25">
      <c r="A11604" s="216">
        <v>45869</v>
      </c>
      <c r="B11604" s="217" t="s">
        <v>313</v>
      </c>
      <c r="C11604" s="218">
        <v>3.9742999999999999</v>
      </c>
    </row>
    <row r="11605" spans="1:3" ht="15" customHeight="1" x14ac:dyDescent="0.25">
      <c r="A11605" s="216">
        <v>45870</v>
      </c>
      <c r="B11605" s="217" t="s">
        <v>313</v>
      </c>
      <c r="C11605" s="218">
        <v>4.0125000000000002</v>
      </c>
    </row>
    <row r="11606" spans="1:3" ht="15" customHeight="1" x14ac:dyDescent="0.25">
      <c r="A11606" s="216">
        <v>45873</v>
      </c>
      <c r="B11606" s="217" t="s">
        <v>313</v>
      </c>
      <c r="C11606" s="218">
        <v>4.0251999999999999</v>
      </c>
    </row>
    <row r="11607" spans="1:3" ht="15" customHeight="1" x14ac:dyDescent="0.25">
      <c r="A11607" s="216">
        <v>45874</v>
      </c>
      <c r="B11607" s="217" t="s">
        <v>313</v>
      </c>
      <c r="C11607" s="218">
        <v>4.0378999999999996</v>
      </c>
    </row>
    <row r="11608" spans="1:3" ht="15" customHeight="1" x14ac:dyDescent="0.25">
      <c r="A11608" s="216">
        <v>45875</v>
      </c>
      <c r="B11608" s="217" t="s">
        <v>313</v>
      </c>
      <c r="C11608" s="218">
        <v>4.0507</v>
      </c>
    </row>
    <row r="11609" spans="1:3" ht="15" customHeight="1" x14ac:dyDescent="0.25">
      <c r="A11609" s="216">
        <v>45876</v>
      </c>
      <c r="B11609" s="217" t="s">
        <v>313</v>
      </c>
      <c r="C11609" s="218">
        <v>4.0633999999999997</v>
      </c>
    </row>
    <row r="11610" spans="1:3" ht="15" customHeight="1" x14ac:dyDescent="0.25">
      <c r="A11610" s="216">
        <v>45877</v>
      </c>
      <c r="B11610" s="217" t="s">
        <v>313</v>
      </c>
      <c r="C11610" s="218">
        <v>4.1016000000000004</v>
      </c>
    </row>
    <row r="11611" spans="1:3" ht="15" customHeight="1" x14ac:dyDescent="0.25">
      <c r="A11611" s="216">
        <v>45880</v>
      </c>
      <c r="B11611" s="217" t="s">
        <v>313</v>
      </c>
      <c r="C11611" s="218">
        <v>4.1143000000000001</v>
      </c>
    </row>
    <row r="11612" spans="1:3" ht="15" customHeight="1" x14ac:dyDescent="0.25">
      <c r="A11612" s="216">
        <v>45881</v>
      </c>
      <c r="B11612" s="217" t="s">
        <v>313</v>
      </c>
      <c r="C11612" s="218">
        <v>4.1271000000000004</v>
      </c>
    </row>
    <row r="11613" spans="1:3" ht="15" customHeight="1" x14ac:dyDescent="0.25">
      <c r="A11613" s="216">
        <v>45882</v>
      </c>
      <c r="B11613" s="217" t="s">
        <v>313</v>
      </c>
      <c r="C11613" s="218">
        <v>4.1398000000000001</v>
      </c>
    </row>
    <row r="11614" spans="1:3" ht="15" customHeight="1" x14ac:dyDescent="0.25">
      <c r="A11614" s="216">
        <v>45883</v>
      </c>
      <c r="B11614" s="217" t="s">
        <v>313</v>
      </c>
      <c r="C11614" s="218">
        <v>4.1525999999999996</v>
      </c>
    </row>
    <row r="11615" spans="1:3" ht="15" customHeight="1" x14ac:dyDescent="0.25">
      <c r="A11615" s="216">
        <v>45884</v>
      </c>
      <c r="B11615" s="217" t="s">
        <v>313</v>
      </c>
      <c r="C11615" s="218">
        <v>4.1908000000000003</v>
      </c>
    </row>
    <row r="11616" spans="1:3" ht="15" customHeight="1" x14ac:dyDescent="0.25">
      <c r="A11616" s="216">
        <v>45887</v>
      </c>
      <c r="B11616" s="217" t="s">
        <v>313</v>
      </c>
      <c r="C11616" s="218">
        <v>4.2035999999999998</v>
      </c>
    </row>
    <row r="11617" spans="1:3" ht="15" customHeight="1" x14ac:dyDescent="0.25">
      <c r="A11617" s="216">
        <v>45888</v>
      </c>
      <c r="B11617" s="217" t="s">
        <v>313</v>
      </c>
      <c r="C11617" s="218">
        <v>4.2163000000000004</v>
      </c>
    </row>
    <row r="11618" spans="1:3" ht="15" customHeight="1" x14ac:dyDescent="0.25">
      <c r="A11618" s="216">
        <v>45889</v>
      </c>
      <c r="B11618" s="217" t="s">
        <v>313</v>
      </c>
      <c r="C11618" s="218">
        <v>4.2290000000000001</v>
      </c>
    </row>
    <row r="11619" spans="1:3" ht="15" customHeight="1" x14ac:dyDescent="0.25">
      <c r="A11619" s="216">
        <v>45890</v>
      </c>
      <c r="B11619" s="217" t="s">
        <v>313</v>
      </c>
      <c r="C11619" s="218">
        <v>4.2417999999999996</v>
      </c>
    </row>
    <row r="11620" spans="1:3" ht="15" customHeight="1" x14ac:dyDescent="0.25">
      <c r="A11620" s="216">
        <v>45891</v>
      </c>
      <c r="B11620" s="217" t="s">
        <v>313</v>
      </c>
      <c r="C11620" s="218">
        <v>4.28</v>
      </c>
    </row>
    <row r="11621" spans="1:3" ht="15" customHeight="1" x14ac:dyDescent="0.25">
      <c r="A11621" s="216">
        <v>45894</v>
      </c>
      <c r="B11621" s="217" t="s">
        <v>313</v>
      </c>
      <c r="C11621" s="218">
        <v>4.2927999999999997</v>
      </c>
    </row>
    <row r="11622" spans="1:3" ht="15" customHeight="1" x14ac:dyDescent="0.25">
      <c r="A11622" s="216">
        <v>45895</v>
      </c>
      <c r="B11622" s="217" t="s">
        <v>313</v>
      </c>
      <c r="C11622" s="218">
        <v>4.3056000000000001</v>
      </c>
    </row>
    <row r="11623" spans="1:3" ht="15" customHeight="1" x14ac:dyDescent="0.25">
      <c r="A11623" s="216">
        <v>45896</v>
      </c>
      <c r="B11623" s="217" t="s">
        <v>313</v>
      </c>
      <c r="C11623" s="218">
        <v>4.3183999999999996</v>
      </c>
    </row>
    <row r="11624" spans="1:3" ht="15" customHeight="1" x14ac:dyDescent="0.25">
      <c r="A11624" s="216">
        <v>45897</v>
      </c>
      <c r="B11624" s="217" t="s">
        <v>313</v>
      </c>
      <c r="C11624" s="218">
        <v>4.3311999999999999</v>
      </c>
    </row>
    <row r="11625" spans="1:3" ht="15" customHeight="1" x14ac:dyDescent="0.25">
      <c r="A11625" s="216">
        <v>45898</v>
      </c>
      <c r="B11625" s="217" t="s">
        <v>313</v>
      </c>
      <c r="C11625" s="218">
        <v>4.3822999999999999</v>
      </c>
    </row>
    <row r="11626" spans="1:3" ht="15" customHeight="1" x14ac:dyDescent="0.25">
      <c r="A11626" s="216">
        <v>45902</v>
      </c>
      <c r="B11626" s="217" t="s">
        <v>313</v>
      </c>
      <c r="C11626" s="218">
        <v>4.3951000000000002</v>
      </c>
    </row>
    <row r="11627" spans="1:3" ht="15" customHeight="1" x14ac:dyDescent="0.25">
      <c r="A11627" s="216">
        <v>45903</v>
      </c>
      <c r="B11627" s="217" t="s">
        <v>313</v>
      </c>
      <c r="C11627" s="218">
        <v>4.4077999999999999</v>
      </c>
    </row>
    <row r="11628" spans="1:3" ht="15" customHeight="1" x14ac:dyDescent="0.25">
      <c r="A11628" s="216">
        <v>45904</v>
      </c>
      <c r="B11628" s="217" t="s">
        <v>313</v>
      </c>
      <c r="C11628" s="218">
        <v>4.4206000000000003</v>
      </c>
    </row>
    <row r="11629" spans="1:3" ht="15" customHeight="1" x14ac:dyDescent="0.25">
      <c r="A11629" s="216">
        <v>45905</v>
      </c>
      <c r="B11629" s="217" t="s">
        <v>313</v>
      </c>
      <c r="C11629" s="218">
        <v>4.4589999999999996</v>
      </c>
    </row>
    <row r="11630" spans="1:3" ht="15" customHeight="1" x14ac:dyDescent="0.25">
      <c r="A11630" s="216">
        <v>45908</v>
      </c>
      <c r="B11630" s="217" t="s">
        <v>313</v>
      </c>
      <c r="C11630" s="218">
        <v>4.4718</v>
      </c>
    </row>
    <row r="11631" spans="1:3" ht="15" customHeight="1" x14ac:dyDescent="0.25">
      <c r="A11631" s="216">
        <v>45909</v>
      </c>
      <c r="B11631" s="217" t="s">
        <v>313</v>
      </c>
      <c r="C11631" s="218">
        <v>4.4846000000000004</v>
      </c>
    </row>
    <row r="11632" spans="1:3" ht="15" customHeight="1" x14ac:dyDescent="0.25">
      <c r="A11632" s="216">
        <v>45910</v>
      </c>
      <c r="B11632" s="217" t="s">
        <v>313</v>
      </c>
      <c r="C11632" s="218">
        <v>4.4973999999999998</v>
      </c>
    </row>
    <row r="11633" spans="1:3" ht="15" customHeight="1" x14ac:dyDescent="0.25">
      <c r="A11633" s="216">
        <v>45911</v>
      </c>
      <c r="B11633" s="217" t="s">
        <v>313</v>
      </c>
      <c r="C11633" s="218">
        <v>4.5101000000000004</v>
      </c>
    </row>
    <row r="11634" spans="1:3" ht="15" customHeight="1" x14ac:dyDescent="0.25">
      <c r="A11634" s="216">
        <v>45912</v>
      </c>
      <c r="B11634" s="217" t="s">
        <v>313</v>
      </c>
      <c r="C11634" s="218">
        <v>4.5484999999999998</v>
      </c>
    </row>
    <row r="11635" spans="1:3" ht="15" customHeight="1" x14ac:dyDescent="0.25">
      <c r="A11635" s="216">
        <v>45915</v>
      </c>
      <c r="B11635" s="217" t="s">
        <v>313</v>
      </c>
      <c r="C11635" s="218">
        <v>4.5613000000000001</v>
      </c>
    </row>
    <row r="11636" spans="1:3" ht="15" customHeight="1" x14ac:dyDescent="0.25">
      <c r="A11636" s="216">
        <v>45916</v>
      </c>
      <c r="B11636" s="217" t="s">
        <v>313</v>
      </c>
      <c r="C11636" s="218">
        <v>4.5742000000000003</v>
      </c>
    </row>
    <row r="11637" spans="1:3" ht="15" customHeight="1" x14ac:dyDescent="0.25">
      <c r="A11637" s="216">
        <v>45917</v>
      </c>
      <c r="B11637" s="217" t="s">
        <v>313</v>
      </c>
      <c r="C11637" s="218">
        <v>4.5869999999999997</v>
      </c>
    </row>
    <row r="11638" spans="1:3" ht="15" customHeight="1" x14ac:dyDescent="0.25">
      <c r="A11638" s="216">
        <v>45918</v>
      </c>
      <c r="B11638" s="217" t="s">
        <v>313</v>
      </c>
      <c r="C11638" s="218">
        <v>4.5994000000000002</v>
      </c>
    </row>
    <row r="11639" spans="1:3" ht="15" customHeight="1" x14ac:dyDescent="0.25">
      <c r="A11639" s="216">
        <v>45919</v>
      </c>
      <c r="B11639" s="217" t="s">
        <v>313</v>
      </c>
      <c r="C11639" s="218">
        <v>4.6364999999999998</v>
      </c>
    </row>
    <row r="11640" spans="1:3" ht="15" customHeight="1" x14ac:dyDescent="0.25">
      <c r="A11640" s="216">
        <v>45922</v>
      </c>
      <c r="B11640" s="217" t="s">
        <v>313</v>
      </c>
      <c r="C11640" s="218">
        <v>4.6486999999999998</v>
      </c>
    </row>
    <row r="11641" spans="1:3" ht="15" customHeight="1" x14ac:dyDescent="0.25">
      <c r="A11641" s="216">
        <v>45923</v>
      </c>
      <c r="B11641" s="217" t="s">
        <v>313</v>
      </c>
      <c r="C11641" s="218">
        <v>4.6609999999999996</v>
      </c>
    </row>
    <row r="11642" spans="1:3" ht="15" customHeight="1" x14ac:dyDescent="0.25">
      <c r="A11642" s="216">
        <v>45924</v>
      </c>
      <c r="B11642" s="217" t="s">
        <v>313</v>
      </c>
      <c r="C11642" s="218">
        <v>4.6733000000000002</v>
      </c>
    </row>
    <row r="11643" spans="1:3" ht="15" customHeight="1" x14ac:dyDescent="0.25">
      <c r="A11643" s="216">
        <v>45925</v>
      </c>
      <c r="B11643" s="217" t="s">
        <v>313</v>
      </c>
      <c r="C11643" s="218">
        <v>4.6856</v>
      </c>
    </row>
    <row r="11644" spans="1:3" ht="15" customHeight="1" x14ac:dyDescent="0.25">
      <c r="A11644" s="216">
        <v>45926</v>
      </c>
      <c r="B11644" s="217" t="s">
        <v>313</v>
      </c>
      <c r="C11644" s="218">
        <v>4.7225000000000001</v>
      </c>
    </row>
    <row r="11645" spans="1:3" ht="15" customHeight="1" x14ac:dyDescent="0.25">
      <c r="A11645" s="216">
        <v>45929</v>
      </c>
      <c r="B11645" s="217" t="s">
        <v>313</v>
      </c>
      <c r="C11645" s="218">
        <v>4.7347999999999999</v>
      </c>
    </row>
    <row r="11646" spans="1:3" ht="15" customHeight="1" x14ac:dyDescent="0.25">
      <c r="A11646" s="216">
        <v>45930</v>
      </c>
      <c r="B11646" s="217" t="s">
        <v>313</v>
      </c>
      <c r="C11646" s="218">
        <v>4.7472000000000003</v>
      </c>
    </row>
    <row r="11647" spans="1:3" ht="15" customHeight="1" x14ac:dyDescent="0.25">
      <c r="A11647" s="216">
        <v>45566</v>
      </c>
      <c r="B11647" s="217" t="s">
        <v>326</v>
      </c>
      <c r="C11647" s="218">
        <v>1.6500000000000001E-2</v>
      </c>
    </row>
    <row r="11648" spans="1:3" ht="15" customHeight="1" x14ac:dyDescent="0.25">
      <c r="A11648" s="216">
        <v>45567</v>
      </c>
      <c r="B11648" s="217" t="s">
        <v>326</v>
      </c>
      <c r="C11648" s="218">
        <v>3.3099999999999997E-2</v>
      </c>
    </row>
    <row r="11649" spans="1:3" ht="15" customHeight="1" x14ac:dyDescent="0.25">
      <c r="A11649" s="216">
        <v>45568</v>
      </c>
      <c r="B11649" s="217" t="s">
        <v>326</v>
      </c>
      <c r="C11649" s="218">
        <v>4.9500000000000002E-2</v>
      </c>
    </row>
    <row r="11650" spans="1:3" ht="15" customHeight="1" x14ac:dyDescent="0.25">
      <c r="A11650" s="216">
        <v>45569</v>
      </c>
      <c r="B11650" s="217" t="s">
        <v>326</v>
      </c>
      <c r="C11650" s="218">
        <v>9.8699999999999996E-2</v>
      </c>
    </row>
    <row r="11651" spans="1:3" ht="15" customHeight="1" x14ac:dyDescent="0.25">
      <c r="A11651" s="216">
        <v>45572</v>
      </c>
      <c r="B11651" s="217" t="s">
        <v>326</v>
      </c>
      <c r="C11651" s="218">
        <v>0.11509999999999999</v>
      </c>
    </row>
    <row r="11652" spans="1:3" ht="15" customHeight="1" x14ac:dyDescent="0.25">
      <c r="A11652" s="216">
        <v>45573</v>
      </c>
      <c r="B11652" s="217" t="s">
        <v>326</v>
      </c>
      <c r="C11652" s="218">
        <v>0.13150000000000001</v>
      </c>
    </row>
    <row r="11653" spans="1:3" ht="15" customHeight="1" x14ac:dyDescent="0.25">
      <c r="A11653" s="216">
        <v>45574</v>
      </c>
      <c r="B11653" s="217" t="s">
        <v>326</v>
      </c>
      <c r="C11653" s="218">
        <v>0.14779999999999999</v>
      </c>
    </row>
    <row r="11654" spans="1:3" ht="15" customHeight="1" x14ac:dyDescent="0.25">
      <c r="A11654" s="216">
        <v>45575</v>
      </c>
      <c r="B11654" s="217" t="s">
        <v>326</v>
      </c>
      <c r="C11654" s="218">
        <v>0.16420000000000001</v>
      </c>
    </row>
    <row r="11655" spans="1:3" ht="15" customHeight="1" x14ac:dyDescent="0.25">
      <c r="A11655" s="216">
        <v>45576</v>
      </c>
      <c r="B11655" s="217" t="s">
        <v>326</v>
      </c>
      <c r="C11655" s="218">
        <v>0.2132</v>
      </c>
    </row>
    <row r="11656" spans="1:3" ht="15" customHeight="1" x14ac:dyDescent="0.25">
      <c r="A11656" s="216">
        <v>45579</v>
      </c>
      <c r="B11656" s="217" t="s">
        <v>326</v>
      </c>
      <c r="C11656" s="218">
        <v>0.2296</v>
      </c>
    </row>
    <row r="11657" spans="1:3" ht="15" customHeight="1" x14ac:dyDescent="0.25">
      <c r="A11657" s="216">
        <v>45580</v>
      </c>
      <c r="B11657" s="217" t="s">
        <v>326</v>
      </c>
      <c r="C11657" s="218">
        <v>0.246</v>
      </c>
    </row>
    <row r="11658" spans="1:3" ht="15" customHeight="1" x14ac:dyDescent="0.25">
      <c r="A11658" s="216">
        <v>45581</v>
      </c>
      <c r="B11658" s="217" t="s">
        <v>326</v>
      </c>
      <c r="C11658" s="218">
        <v>0.26229999999999998</v>
      </c>
    </row>
    <row r="11659" spans="1:3" ht="15" customHeight="1" x14ac:dyDescent="0.25">
      <c r="A11659" s="216">
        <v>45582</v>
      </c>
      <c r="B11659" s="217" t="s">
        <v>326</v>
      </c>
      <c r="C11659" s="218">
        <v>0.27860000000000001</v>
      </c>
    </row>
    <row r="11660" spans="1:3" ht="15" customHeight="1" x14ac:dyDescent="0.25">
      <c r="A11660" s="216">
        <v>45583</v>
      </c>
      <c r="B11660" s="217" t="s">
        <v>326</v>
      </c>
      <c r="C11660" s="218">
        <v>0.3276</v>
      </c>
    </row>
    <row r="11661" spans="1:3" ht="15" customHeight="1" x14ac:dyDescent="0.25">
      <c r="A11661" s="216">
        <v>45586</v>
      </c>
      <c r="B11661" s="217" t="s">
        <v>326</v>
      </c>
      <c r="C11661" s="218">
        <v>0.34389999999999998</v>
      </c>
    </row>
    <row r="11662" spans="1:3" ht="15" customHeight="1" x14ac:dyDescent="0.25">
      <c r="A11662" s="216">
        <v>45587</v>
      </c>
      <c r="B11662" s="217" t="s">
        <v>326</v>
      </c>
      <c r="C11662" s="218">
        <v>0.36030000000000001</v>
      </c>
    </row>
    <row r="11663" spans="1:3" ht="15" customHeight="1" x14ac:dyDescent="0.25">
      <c r="A11663" s="216">
        <v>45588</v>
      </c>
      <c r="B11663" s="217" t="s">
        <v>326</v>
      </c>
      <c r="C11663" s="218">
        <v>0.3765</v>
      </c>
    </row>
    <row r="11664" spans="1:3" ht="15" customHeight="1" x14ac:dyDescent="0.25">
      <c r="A11664" s="216">
        <v>45589</v>
      </c>
      <c r="B11664" s="217" t="s">
        <v>326</v>
      </c>
      <c r="C11664" s="218">
        <v>0.39279999999999998</v>
      </c>
    </row>
    <row r="11665" spans="1:3" ht="15" customHeight="1" x14ac:dyDescent="0.25">
      <c r="A11665" s="216">
        <v>45590</v>
      </c>
      <c r="B11665" s="217" t="s">
        <v>326</v>
      </c>
      <c r="C11665" s="218">
        <v>0.44159999999999999</v>
      </c>
    </row>
    <row r="11666" spans="1:3" ht="15" customHeight="1" x14ac:dyDescent="0.25">
      <c r="A11666" s="216">
        <v>45593</v>
      </c>
      <c r="B11666" s="217" t="s">
        <v>326</v>
      </c>
      <c r="C11666" s="218">
        <v>0.45789999999999997</v>
      </c>
    </row>
    <row r="11667" spans="1:3" ht="15" customHeight="1" x14ac:dyDescent="0.25">
      <c r="A11667" s="216">
        <v>45594</v>
      </c>
      <c r="B11667" s="217" t="s">
        <v>326</v>
      </c>
      <c r="C11667" s="218">
        <v>0.47410000000000002</v>
      </c>
    </row>
    <row r="11668" spans="1:3" ht="15" customHeight="1" x14ac:dyDescent="0.25">
      <c r="A11668" s="216">
        <v>45595</v>
      </c>
      <c r="B11668" s="217" t="s">
        <v>326</v>
      </c>
      <c r="C11668" s="218">
        <v>0.4904</v>
      </c>
    </row>
    <row r="11669" spans="1:3" ht="15" customHeight="1" x14ac:dyDescent="0.25">
      <c r="A11669" s="216">
        <v>45596</v>
      </c>
      <c r="B11669" s="217" t="s">
        <v>326</v>
      </c>
      <c r="C11669" s="218">
        <v>0.50660000000000005</v>
      </c>
    </row>
    <row r="11670" spans="1:3" ht="15" customHeight="1" x14ac:dyDescent="0.25">
      <c r="A11670" s="216">
        <v>45597</v>
      </c>
      <c r="B11670" s="217" t="s">
        <v>326</v>
      </c>
      <c r="C11670" s="218">
        <v>0.55520000000000003</v>
      </c>
    </row>
    <row r="11671" spans="1:3" ht="15" customHeight="1" x14ac:dyDescent="0.25">
      <c r="A11671" s="216">
        <v>45600</v>
      </c>
      <c r="B11671" s="217" t="s">
        <v>326</v>
      </c>
      <c r="C11671" s="218">
        <v>0.57140000000000002</v>
      </c>
    </row>
    <row r="11672" spans="1:3" ht="15" customHeight="1" x14ac:dyDescent="0.25">
      <c r="A11672" s="216">
        <v>45601</v>
      </c>
      <c r="B11672" s="217" t="s">
        <v>326</v>
      </c>
      <c r="C11672" s="218">
        <v>0.58750000000000002</v>
      </c>
    </row>
    <row r="11673" spans="1:3" ht="15" customHeight="1" x14ac:dyDescent="0.25">
      <c r="A11673" s="216">
        <v>45602</v>
      </c>
      <c r="B11673" s="217" t="s">
        <v>326</v>
      </c>
      <c r="C11673" s="218">
        <v>0.60370000000000001</v>
      </c>
    </row>
    <row r="11674" spans="1:3" ht="15" customHeight="1" x14ac:dyDescent="0.25">
      <c r="A11674" s="216">
        <v>45603</v>
      </c>
      <c r="B11674" s="217" t="s">
        <v>326</v>
      </c>
      <c r="C11674" s="218">
        <v>0.61980000000000002</v>
      </c>
    </row>
    <row r="11675" spans="1:3" ht="15" customHeight="1" x14ac:dyDescent="0.25">
      <c r="A11675" s="216">
        <v>45604</v>
      </c>
      <c r="B11675" s="217" t="s">
        <v>326</v>
      </c>
      <c r="C11675" s="218">
        <v>0.6673</v>
      </c>
    </row>
    <row r="11676" spans="1:3" ht="15" customHeight="1" x14ac:dyDescent="0.25">
      <c r="A11676" s="216">
        <v>45607</v>
      </c>
      <c r="B11676" s="217" t="s">
        <v>326</v>
      </c>
      <c r="C11676" s="218">
        <v>0.68320000000000003</v>
      </c>
    </row>
    <row r="11677" spans="1:3" ht="15" customHeight="1" x14ac:dyDescent="0.25">
      <c r="A11677" s="216">
        <v>45608</v>
      </c>
      <c r="B11677" s="217" t="s">
        <v>326</v>
      </c>
      <c r="C11677" s="218">
        <v>0.69889999999999997</v>
      </c>
    </row>
    <row r="11678" spans="1:3" ht="15" customHeight="1" x14ac:dyDescent="0.25">
      <c r="A11678" s="216">
        <v>45609</v>
      </c>
      <c r="B11678" s="217" t="s">
        <v>326</v>
      </c>
      <c r="C11678" s="218">
        <v>0.71460000000000001</v>
      </c>
    </row>
    <row r="11679" spans="1:3" ht="15" customHeight="1" x14ac:dyDescent="0.25">
      <c r="A11679" s="216">
        <v>45610</v>
      </c>
      <c r="B11679" s="217" t="s">
        <v>326</v>
      </c>
      <c r="C11679" s="218">
        <v>0.73029999999999995</v>
      </c>
    </row>
    <row r="11680" spans="1:3" ht="15" customHeight="1" x14ac:dyDescent="0.25">
      <c r="A11680" s="216">
        <v>45611</v>
      </c>
      <c r="B11680" s="217" t="s">
        <v>326</v>
      </c>
      <c r="C11680" s="218">
        <v>0.77729999999999999</v>
      </c>
    </row>
    <row r="11681" spans="1:3" ht="15" customHeight="1" x14ac:dyDescent="0.25">
      <c r="A11681" s="216">
        <v>45614</v>
      </c>
      <c r="B11681" s="217" t="s">
        <v>326</v>
      </c>
      <c r="C11681" s="218">
        <v>0.79290000000000005</v>
      </c>
    </row>
    <row r="11682" spans="1:3" ht="15" customHeight="1" x14ac:dyDescent="0.25">
      <c r="A11682" s="216">
        <v>45615</v>
      </c>
      <c r="B11682" s="217" t="s">
        <v>326</v>
      </c>
      <c r="C11682" s="218">
        <v>0.80859999999999999</v>
      </c>
    </row>
    <row r="11683" spans="1:3" ht="15" customHeight="1" x14ac:dyDescent="0.25">
      <c r="A11683" s="216">
        <v>45616</v>
      </c>
      <c r="B11683" s="217" t="s">
        <v>326</v>
      </c>
      <c r="C11683" s="218">
        <v>0.82420000000000004</v>
      </c>
    </row>
    <row r="11684" spans="1:3" ht="15" customHeight="1" x14ac:dyDescent="0.25">
      <c r="A11684" s="216">
        <v>45617</v>
      </c>
      <c r="B11684" s="217" t="s">
        <v>326</v>
      </c>
      <c r="C11684" s="218">
        <v>0.83979999999999999</v>
      </c>
    </row>
    <row r="11685" spans="1:3" ht="15" customHeight="1" x14ac:dyDescent="0.25">
      <c r="A11685" s="216">
        <v>45618</v>
      </c>
      <c r="B11685" s="217" t="s">
        <v>326</v>
      </c>
      <c r="C11685" s="218">
        <v>0.88670000000000004</v>
      </c>
    </row>
    <row r="11686" spans="1:3" ht="15" customHeight="1" x14ac:dyDescent="0.25">
      <c r="A11686" s="216">
        <v>45621</v>
      </c>
      <c r="B11686" s="217" t="s">
        <v>326</v>
      </c>
      <c r="C11686" s="218">
        <v>0.90239999999999998</v>
      </c>
    </row>
    <row r="11687" spans="1:3" ht="15" customHeight="1" x14ac:dyDescent="0.25">
      <c r="A11687" s="216">
        <v>45622</v>
      </c>
      <c r="B11687" s="217" t="s">
        <v>326</v>
      </c>
      <c r="C11687" s="218">
        <v>0.91810000000000003</v>
      </c>
    </row>
    <row r="11688" spans="1:3" ht="15" customHeight="1" x14ac:dyDescent="0.25">
      <c r="A11688" s="216">
        <v>45623</v>
      </c>
      <c r="B11688" s="217" t="s">
        <v>326</v>
      </c>
      <c r="C11688" s="218">
        <v>0.93369999999999997</v>
      </c>
    </row>
    <row r="11689" spans="1:3" ht="15" customHeight="1" x14ac:dyDescent="0.25">
      <c r="A11689" s="216">
        <v>45624</v>
      </c>
      <c r="B11689" s="217" t="s">
        <v>326</v>
      </c>
      <c r="C11689" s="218">
        <v>0.94940000000000002</v>
      </c>
    </row>
    <row r="11690" spans="1:3" ht="15" customHeight="1" x14ac:dyDescent="0.25">
      <c r="A11690" s="216">
        <v>45625</v>
      </c>
      <c r="B11690" s="217" t="s">
        <v>326</v>
      </c>
      <c r="C11690" s="218">
        <v>0.99629999999999996</v>
      </c>
    </row>
    <row r="11691" spans="1:3" ht="15" customHeight="1" x14ac:dyDescent="0.25">
      <c r="A11691" s="216">
        <v>45628</v>
      </c>
      <c r="B11691" s="217" t="s">
        <v>326</v>
      </c>
      <c r="C11691" s="218">
        <v>1.0119</v>
      </c>
    </row>
    <row r="11692" spans="1:3" ht="15" customHeight="1" x14ac:dyDescent="0.25">
      <c r="A11692" s="216">
        <v>45629</v>
      </c>
      <c r="B11692" s="217" t="s">
        <v>326</v>
      </c>
      <c r="C11692" s="218">
        <v>1.0275000000000001</v>
      </c>
    </row>
    <row r="11693" spans="1:3" ht="15" customHeight="1" x14ac:dyDescent="0.25">
      <c r="A11693" s="216">
        <v>45630</v>
      </c>
      <c r="B11693" s="217" t="s">
        <v>326</v>
      </c>
      <c r="C11693" s="218">
        <v>1.0430999999999999</v>
      </c>
    </row>
    <row r="11694" spans="1:3" ht="15" customHeight="1" x14ac:dyDescent="0.25">
      <c r="A11694" s="216">
        <v>45631</v>
      </c>
      <c r="B11694" s="217" t="s">
        <v>326</v>
      </c>
      <c r="C11694" s="218">
        <v>1.0587</v>
      </c>
    </row>
    <row r="11695" spans="1:3" ht="15" customHeight="1" x14ac:dyDescent="0.25">
      <c r="A11695" s="216">
        <v>45632</v>
      </c>
      <c r="B11695" s="217" t="s">
        <v>326</v>
      </c>
      <c r="C11695" s="218">
        <v>1.1054999999999999</v>
      </c>
    </row>
    <row r="11696" spans="1:3" ht="15" customHeight="1" x14ac:dyDescent="0.25">
      <c r="A11696" s="216">
        <v>45635</v>
      </c>
      <c r="B11696" s="217" t="s">
        <v>326</v>
      </c>
      <c r="C11696" s="218">
        <v>1.1211</v>
      </c>
    </row>
    <row r="11697" spans="1:3" ht="15" customHeight="1" x14ac:dyDescent="0.25">
      <c r="A11697" s="216">
        <v>45636</v>
      </c>
      <c r="B11697" s="217" t="s">
        <v>326</v>
      </c>
      <c r="C11697" s="218">
        <v>1.1367</v>
      </c>
    </row>
    <row r="11698" spans="1:3" ht="15" customHeight="1" x14ac:dyDescent="0.25">
      <c r="A11698" s="216">
        <v>45637</v>
      </c>
      <c r="B11698" s="217" t="s">
        <v>326</v>
      </c>
      <c r="C11698" s="218">
        <v>1.1523000000000001</v>
      </c>
    </row>
    <row r="11699" spans="1:3" ht="15" customHeight="1" x14ac:dyDescent="0.25">
      <c r="A11699" s="216">
        <v>45638</v>
      </c>
      <c r="B11699" s="217" t="s">
        <v>326</v>
      </c>
      <c r="C11699" s="218">
        <v>1.1677999999999999</v>
      </c>
    </row>
    <row r="11700" spans="1:3" ht="15" customHeight="1" x14ac:dyDescent="0.25">
      <c r="A11700" s="216">
        <v>45639</v>
      </c>
      <c r="B11700" s="217" t="s">
        <v>326</v>
      </c>
      <c r="C11700" s="218">
        <v>1.2144999999999999</v>
      </c>
    </row>
    <row r="11701" spans="1:3" ht="15" customHeight="1" x14ac:dyDescent="0.25">
      <c r="A11701" s="216">
        <v>45642</v>
      </c>
      <c r="B11701" s="217" t="s">
        <v>326</v>
      </c>
      <c r="C11701" s="218">
        <v>1.23</v>
      </c>
    </row>
    <row r="11702" spans="1:3" ht="15" customHeight="1" x14ac:dyDescent="0.25">
      <c r="A11702" s="216">
        <v>45643</v>
      </c>
      <c r="B11702" s="217" t="s">
        <v>326</v>
      </c>
      <c r="C11702" s="218">
        <v>1.2456</v>
      </c>
    </row>
    <row r="11703" spans="1:3" ht="15" customHeight="1" x14ac:dyDescent="0.25">
      <c r="A11703" s="216">
        <v>45644</v>
      </c>
      <c r="B11703" s="217" t="s">
        <v>326</v>
      </c>
      <c r="C11703" s="218">
        <v>1.2612000000000001</v>
      </c>
    </row>
    <row r="11704" spans="1:3" ht="15" customHeight="1" x14ac:dyDescent="0.25">
      <c r="A11704" s="216">
        <v>45645</v>
      </c>
      <c r="B11704" s="217" t="s">
        <v>326</v>
      </c>
      <c r="C11704" s="218">
        <v>1.2765</v>
      </c>
    </row>
    <row r="11705" spans="1:3" ht="15" customHeight="1" x14ac:dyDescent="0.25">
      <c r="A11705" s="216">
        <v>45646</v>
      </c>
      <c r="B11705" s="217" t="s">
        <v>326</v>
      </c>
      <c r="C11705" s="218">
        <v>1.3222</v>
      </c>
    </row>
    <row r="11706" spans="1:3" ht="15" customHeight="1" x14ac:dyDescent="0.25">
      <c r="A11706" s="216">
        <v>45649</v>
      </c>
      <c r="B11706" s="217" t="s">
        <v>326</v>
      </c>
      <c r="C11706" s="218">
        <v>1.3373999999999999</v>
      </c>
    </row>
    <row r="11707" spans="1:3" ht="15" customHeight="1" x14ac:dyDescent="0.25">
      <c r="A11707" s="216">
        <v>45650</v>
      </c>
      <c r="B11707" s="217" t="s">
        <v>326</v>
      </c>
      <c r="C11707" s="218">
        <v>1.3525</v>
      </c>
    </row>
    <row r="11708" spans="1:3" ht="15" customHeight="1" x14ac:dyDescent="0.25">
      <c r="A11708" s="216">
        <v>45651</v>
      </c>
      <c r="B11708" s="217" t="s">
        <v>326</v>
      </c>
      <c r="C11708" s="218">
        <v>1.3676999999999999</v>
      </c>
    </row>
    <row r="11709" spans="1:3" ht="15" customHeight="1" x14ac:dyDescent="0.25">
      <c r="A11709" s="216">
        <v>45652</v>
      </c>
      <c r="B11709" s="217" t="s">
        <v>326</v>
      </c>
      <c r="C11709" s="218">
        <v>1.383</v>
      </c>
    </row>
    <row r="11710" spans="1:3" ht="15" customHeight="1" x14ac:dyDescent="0.25">
      <c r="A11710" s="216">
        <v>45653</v>
      </c>
      <c r="B11710" s="217" t="s">
        <v>326</v>
      </c>
      <c r="C11710" s="218">
        <v>1.429</v>
      </c>
    </row>
    <row r="11711" spans="1:3" ht="15" customHeight="1" x14ac:dyDescent="0.25">
      <c r="A11711" s="216">
        <v>45656</v>
      </c>
      <c r="B11711" s="217" t="s">
        <v>326</v>
      </c>
      <c r="C11711" s="218">
        <v>1.4442999999999999</v>
      </c>
    </row>
    <row r="11712" spans="1:3" ht="15" customHeight="1" x14ac:dyDescent="0.25">
      <c r="A11712" s="216">
        <v>45657</v>
      </c>
      <c r="B11712" s="217" t="s">
        <v>326</v>
      </c>
      <c r="C11712" s="218">
        <v>1.4596</v>
      </c>
    </row>
    <row r="11713" spans="1:3" ht="15" customHeight="1" x14ac:dyDescent="0.25">
      <c r="A11713" s="216">
        <v>45659</v>
      </c>
      <c r="B11713" s="217" t="s">
        <v>326</v>
      </c>
      <c r="C11713" s="218">
        <v>1.4897</v>
      </c>
    </row>
    <row r="11714" spans="1:3" ht="15" customHeight="1" x14ac:dyDescent="0.25">
      <c r="A11714" s="216">
        <v>45660</v>
      </c>
      <c r="B11714" s="217" t="s">
        <v>326</v>
      </c>
      <c r="C11714" s="218">
        <v>1.5348999999999999</v>
      </c>
    </row>
    <row r="11715" spans="1:3" ht="15" customHeight="1" x14ac:dyDescent="0.25">
      <c r="A11715" s="216">
        <v>45663</v>
      </c>
      <c r="B11715" s="217" t="s">
        <v>326</v>
      </c>
      <c r="C11715" s="218">
        <v>1.5499000000000001</v>
      </c>
    </row>
    <row r="11716" spans="1:3" ht="15" customHeight="1" x14ac:dyDescent="0.25">
      <c r="A11716" s="216">
        <v>45664</v>
      </c>
      <c r="B11716" s="217" t="s">
        <v>326</v>
      </c>
      <c r="C11716" s="218">
        <v>1.5648</v>
      </c>
    </row>
    <row r="11717" spans="1:3" ht="15" customHeight="1" x14ac:dyDescent="0.25">
      <c r="A11717" s="216">
        <v>45665</v>
      </c>
      <c r="B11717" s="217" t="s">
        <v>326</v>
      </c>
      <c r="C11717" s="218">
        <v>1.5798000000000001</v>
      </c>
    </row>
    <row r="11718" spans="1:3" ht="15" customHeight="1" x14ac:dyDescent="0.25">
      <c r="A11718" s="216">
        <v>45666</v>
      </c>
      <c r="B11718" s="217" t="s">
        <v>326</v>
      </c>
      <c r="C11718" s="218">
        <v>1.5947</v>
      </c>
    </row>
    <row r="11719" spans="1:3" ht="15" customHeight="1" x14ac:dyDescent="0.25">
      <c r="A11719" s="216">
        <v>45667</v>
      </c>
      <c r="B11719" s="217" t="s">
        <v>326</v>
      </c>
      <c r="C11719" s="218">
        <v>1.6395999999999999</v>
      </c>
    </row>
    <row r="11720" spans="1:3" ht="15" customHeight="1" x14ac:dyDescent="0.25">
      <c r="A11720" s="216">
        <v>45670</v>
      </c>
      <c r="B11720" s="217" t="s">
        <v>326</v>
      </c>
      <c r="C11720" s="218">
        <v>1.6546000000000001</v>
      </c>
    </row>
    <row r="11721" spans="1:3" ht="15" customHeight="1" x14ac:dyDescent="0.25">
      <c r="A11721" s="216">
        <v>45671</v>
      </c>
      <c r="B11721" s="217" t="s">
        <v>326</v>
      </c>
      <c r="C11721" s="218">
        <v>1.6695</v>
      </c>
    </row>
    <row r="11722" spans="1:3" ht="15" customHeight="1" x14ac:dyDescent="0.25">
      <c r="A11722" s="216">
        <v>45672</v>
      </c>
      <c r="B11722" s="217" t="s">
        <v>326</v>
      </c>
      <c r="C11722" s="218">
        <v>1.6842999999999999</v>
      </c>
    </row>
    <row r="11723" spans="1:3" ht="15" customHeight="1" x14ac:dyDescent="0.25">
      <c r="A11723" s="216">
        <v>45673</v>
      </c>
      <c r="B11723" s="217" t="s">
        <v>326</v>
      </c>
      <c r="C11723" s="218">
        <v>1.6993</v>
      </c>
    </row>
    <row r="11724" spans="1:3" ht="15" customHeight="1" x14ac:dyDescent="0.25">
      <c r="A11724" s="216">
        <v>45674</v>
      </c>
      <c r="B11724" s="217" t="s">
        <v>326</v>
      </c>
      <c r="C11724" s="218">
        <v>1.7588999999999999</v>
      </c>
    </row>
    <row r="11725" spans="1:3" ht="15" customHeight="1" x14ac:dyDescent="0.25">
      <c r="A11725" s="216">
        <v>45678</v>
      </c>
      <c r="B11725" s="217" t="s">
        <v>326</v>
      </c>
      <c r="C11725" s="218">
        <v>1.7738</v>
      </c>
    </row>
    <row r="11726" spans="1:3" ht="15" customHeight="1" x14ac:dyDescent="0.25">
      <c r="A11726" s="216">
        <v>45679</v>
      </c>
      <c r="B11726" s="217" t="s">
        <v>326</v>
      </c>
      <c r="C11726" s="218">
        <v>1.7887</v>
      </c>
    </row>
    <row r="11727" spans="1:3" ht="15" customHeight="1" x14ac:dyDescent="0.25">
      <c r="A11727" s="216">
        <v>45680</v>
      </c>
      <c r="B11727" s="217" t="s">
        <v>326</v>
      </c>
      <c r="C11727" s="218">
        <v>1.8036000000000001</v>
      </c>
    </row>
    <row r="11728" spans="1:3" ht="15" customHeight="1" x14ac:dyDescent="0.25">
      <c r="A11728" s="216">
        <v>45681</v>
      </c>
      <c r="B11728" s="217" t="s">
        <v>326</v>
      </c>
      <c r="C11728" s="218">
        <v>1.8483000000000001</v>
      </c>
    </row>
    <row r="11729" spans="1:3" ht="15" customHeight="1" x14ac:dyDescent="0.25">
      <c r="A11729" s="216">
        <v>45684</v>
      </c>
      <c r="B11729" s="217" t="s">
        <v>326</v>
      </c>
      <c r="C11729" s="218">
        <v>1.8633</v>
      </c>
    </row>
    <row r="11730" spans="1:3" ht="15" customHeight="1" x14ac:dyDescent="0.25">
      <c r="A11730" s="216">
        <v>45685</v>
      </c>
      <c r="B11730" s="217" t="s">
        <v>326</v>
      </c>
      <c r="C11730" s="218">
        <v>1.8783000000000001</v>
      </c>
    </row>
    <row r="11731" spans="1:3" ht="15" customHeight="1" x14ac:dyDescent="0.25">
      <c r="A11731" s="216">
        <v>45686</v>
      </c>
      <c r="B11731" s="217" t="s">
        <v>326</v>
      </c>
      <c r="C11731" s="218">
        <v>1.8933</v>
      </c>
    </row>
    <row r="11732" spans="1:3" ht="15" customHeight="1" x14ac:dyDescent="0.25">
      <c r="A11732" s="216">
        <v>45687</v>
      </c>
      <c r="B11732" s="217" t="s">
        <v>326</v>
      </c>
      <c r="C11732" s="218">
        <v>1.9081999999999999</v>
      </c>
    </row>
    <row r="11733" spans="1:3" ht="15" customHeight="1" x14ac:dyDescent="0.25">
      <c r="A11733" s="216">
        <v>45688</v>
      </c>
      <c r="B11733" s="217" t="s">
        <v>326</v>
      </c>
      <c r="C11733" s="218">
        <v>1.9531000000000001</v>
      </c>
    </row>
    <row r="11734" spans="1:3" ht="15" customHeight="1" x14ac:dyDescent="0.25">
      <c r="A11734" s="216">
        <v>45691</v>
      </c>
      <c r="B11734" s="217" t="s">
        <v>326</v>
      </c>
      <c r="C11734" s="218">
        <v>1.9681</v>
      </c>
    </row>
    <row r="11735" spans="1:3" ht="15" customHeight="1" x14ac:dyDescent="0.25">
      <c r="A11735" s="216">
        <v>45692</v>
      </c>
      <c r="B11735" s="217" t="s">
        <v>326</v>
      </c>
      <c r="C11735" s="218">
        <v>1.9830000000000001</v>
      </c>
    </row>
    <row r="11736" spans="1:3" ht="15" customHeight="1" x14ac:dyDescent="0.25">
      <c r="A11736" s="216">
        <v>45693</v>
      </c>
      <c r="B11736" s="217" t="s">
        <v>326</v>
      </c>
      <c r="C11736" s="218">
        <v>1.9979</v>
      </c>
    </row>
    <row r="11737" spans="1:3" ht="15" customHeight="1" x14ac:dyDescent="0.25">
      <c r="A11737" s="216">
        <v>45694</v>
      </c>
      <c r="B11737" s="217" t="s">
        <v>326</v>
      </c>
      <c r="C11737" s="218">
        <v>2.0127999999999999</v>
      </c>
    </row>
    <row r="11738" spans="1:3" ht="15" customHeight="1" x14ac:dyDescent="0.25">
      <c r="A11738" s="216">
        <v>45695</v>
      </c>
      <c r="B11738" s="217" t="s">
        <v>326</v>
      </c>
      <c r="C11738" s="218">
        <v>2.0575999999999999</v>
      </c>
    </row>
    <row r="11739" spans="1:3" ht="15" customHeight="1" x14ac:dyDescent="0.25">
      <c r="A11739" s="216">
        <v>45698</v>
      </c>
      <c r="B11739" s="217" t="s">
        <v>326</v>
      </c>
      <c r="C11739" s="218">
        <v>2.0724999999999998</v>
      </c>
    </row>
    <row r="11740" spans="1:3" ht="15" customHeight="1" x14ac:dyDescent="0.25">
      <c r="A11740" s="216">
        <v>45699</v>
      </c>
      <c r="B11740" s="217" t="s">
        <v>326</v>
      </c>
      <c r="C11740" s="218">
        <v>2.0874000000000001</v>
      </c>
    </row>
    <row r="11741" spans="1:3" ht="15" customHeight="1" x14ac:dyDescent="0.25">
      <c r="A11741" s="216">
        <v>45700</v>
      </c>
      <c r="B11741" s="217" t="s">
        <v>326</v>
      </c>
      <c r="C11741" s="218">
        <v>2.1023000000000001</v>
      </c>
    </row>
    <row r="11742" spans="1:3" ht="15" customHeight="1" x14ac:dyDescent="0.25">
      <c r="A11742" s="216">
        <v>45701</v>
      </c>
      <c r="B11742" s="217" t="s">
        <v>326</v>
      </c>
      <c r="C11742" s="218">
        <v>2.1172</v>
      </c>
    </row>
    <row r="11743" spans="1:3" ht="15" customHeight="1" x14ac:dyDescent="0.25">
      <c r="A11743" s="216">
        <v>45702</v>
      </c>
      <c r="B11743" s="217" t="s">
        <v>326</v>
      </c>
      <c r="C11743" s="218">
        <v>2.1768000000000001</v>
      </c>
    </row>
    <row r="11744" spans="1:3" ht="15" customHeight="1" x14ac:dyDescent="0.25">
      <c r="A11744" s="216">
        <v>45706</v>
      </c>
      <c r="B11744" s="217" t="s">
        <v>326</v>
      </c>
      <c r="C11744" s="218">
        <v>2.1917</v>
      </c>
    </row>
    <row r="11745" spans="1:3" ht="15" customHeight="1" x14ac:dyDescent="0.25">
      <c r="A11745" s="216">
        <v>45707</v>
      </c>
      <c r="B11745" s="217" t="s">
        <v>326</v>
      </c>
      <c r="C11745" s="218">
        <v>2.2065999999999999</v>
      </c>
    </row>
    <row r="11746" spans="1:3" ht="15" customHeight="1" x14ac:dyDescent="0.25">
      <c r="A11746" s="216">
        <v>45708</v>
      </c>
      <c r="B11746" s="217" t="s">
        <v>326</v>
      </c>
      <c r="C11746" s="218">
        <v>2.2214999999999998</v>
      </c>
    </row>
    <row r="11747" spans="1:3" ht="15" customHeight="1" x14ac:dyDescent="0.25">
      <c r="A11747" s="216">
        <v>45709</v>
      </c>
      <c r="B11747" s="217" t="s">
        <v>326</v>
      </c>
      <c r="C11747" s="218">
        <v>2.2662</v>
      </c>
    </row>
    <row r="11748" spans="1:3" ht="15" customHeight="1" x14ac:dyDescent="0.25">
      <c r="A11748" s="216">
        <v>45712</v>
      </c>
      <c r="B11748" s="217" t="s">
        <v>326</v>
      </c>
      <c r="C11748" s="218">
        <v>2.2810999999999999</v>
      </c>
    </row>
    <row r="11749" spans="1:3" ht="15" customHeight="1" x14ac:dyDescent="0.25">
      <c r="A11749" s="216">
        <v>45713</v>
      </c>
      <c r="B11749" s="217" t="s">
        <v>326</v>
      </c>
      <c r="C11749" s="218">
        <v>2.2959999999999998</v>
      </c>
    </row>
    <row r="11750" spans="1:3" ht="15" customHeight="1" x14ac:dyDescent="0.25">
      <c r="A11750" s="216">
        <v>45714</v>
      </c>
      <c r="B11750" s="217" t="s">
        <v>326</v>
      </c>
      <c r="C11750" s="218">
        <v>2.3109000000000002</v>
      </c>
    </row>
    <row r="11751" spans="1:3" ht="15" customHeight="1" x14ac:dyDescent="0.25">
      <c r="A11751" s="216">
        <v>45715</v>
      </c>
      <c r="B11751" s="217" t="s">
        <v>326</v>
      </c>
      <c r="C11751" s="218">
        <v>2.3258000000000001</v>
      </c>
    </row>
    <row r="11752" spans="1:3" ht="15" customHeight="1" x14ac:dyDescent="0.25">
      <c r="A11752" s="216">
        <v>45716</v>
      </c>
      <c r="B11752" s="217" t="s">
        <v>326</v>
      </c>
      <c r="C11752" s="218">
        <v>2.3704999999999998</v>
      </c>
    </row>
    <row r="11753" spans="1:3" ht="15" customHeight="1" x14ac:dyDescent="0.25">
      <c r="A11753" s="216">
        <v>45719</v>
      </c>
      <c r="B11753" s="217" t="s">
        <v>326</v>
      </c>
      <c r="C11753" s="218">
        <v>2.3854000000000002</v>
      </c>
    </row>
    <row r="11754" spans="1:3" ht="15" customHeight="1" x14ac:dyDescent="0.25">
      <c r="A11754" s="216">
        <v>45720</v>
      </c>
      <c r="B11754" s="217" t="s">
        <v>326</v>
      </c>
      <c r="C11754" s="218">
        <v>2.4003000000000001</v>
      </c>
    </row>
    <row r="11755" spans="1:3" ht="15" customHeight="1" x14ac:dyDescent="0.25">
      <c r="A11755" s="216">
        <v>45721</v>
      </c>
      <c r="B11755" s="217" t="s">
        <v>326</v>
      </c>
      <c r="C11755" s="218">
        <v>2.4150999999999998</v>
      </c>
    </row>
    <row r="11756" spans="1:3" ht="15" customHeight="1" x14ac:dyDescent="0.25">
      <c r="A11756" s="216">
        <v>45722</v>
      </c>
      <c r="B11756" s="217" t="s">
        <v>326</v>
      </c>
      <c r="C11756" s="218">
        <v>2.4298999999999999</v>
      </c>
    </row>
    <row r="11757" spans="1:3" ht="15" customHeight="1" x14ac:dyDescent="0.25">
      <c r="A11757" s="216">
        <v>45723</v>
      </c>
      <c r="B11757" s="217" t="s">
        <v>326</v>
      </c>
      <c r="C11757" s="218">
        <v>2.4744000000000002</v>
      </c>
    </row>
    <row r="11758" spans="1:3" ht="15" customHeight="1" x14ac:dyDescent="0.25">
      <c r="A11758" s="216">
        <v>45726</v>
      </c>
      <c r="B11758" s="217" t="s">
        <v>326</v>
      </c>
      <c r="C11758" s="218">
        <v>2.4893000000000001</v>
      </c>
    </row>
    <row r="11759" spans="1:3" ht="15" customHeight="1" x14ac:dyDescent="0.25">
      <c r="A11759" s="216">
        <v>45727</v>
      </c>
      <c r="B11759" s="217" t="s">
        <v>326</v>
      </c>
      <c r="C11759" s="218">
        <v>2.5041000000000002</v>
      </c>
    </row>
    <row r="11760" spans="1:3" ht="15" customHeight="1" x14ac:dyDescent="0.25">
      <c r="A11760" s="216">
        <v>45728</v>
      </c>
      <c r="B11760" s="217" t="s">
        <v>326</v>
      </c>
      <c r="C11760" s="218">
        <v>2.5188999999999999</v>
      </c>
    </row>
    <row r="11761" spans="1:3" ht="15" customHeight="1" x14ac:dyDescent="0.25">
      <c r="A11761" s="216">
        <v>45729</v>
      </c>
      <c r="B11761" s="217" t="s">
        <v>326</v>
      </c>
      <c r="C11761" s="218">
        <v>2.5337000000000001</v>
      </c>
    </row>
    <row r="11762" spans="1:3" ht="15" customHeight="1" x14ac:dyDescent="0.25">
      <c r="A11762" s="216">
        <v>45730</v>
      </c>
      <c r="B11762" s="217" t="s">
        <v>326</v>
      </c>
      <c r="C11762" s="218">
        <v>2.5779999999999998</v>
      </c>
    </row>
    <row r="11763" spans="1:3" ht="15" customHeight="1" x14ac:dyDescent="0.25">
      <c r="A11763" s="216">
        <v>45733</v>
      </c>
      <c r="B11763" s="217" t="s">
        <v>326</v>
      </c>
      <c r="C11763" s="218">
        <v>2.5928</v>
      </c>
    </row>
    <row r="11764" spans="1:3" ht="15" customHeight="1" x14ac:dyDescent="0.25">
      <c r="A11764" s="216">
        <v>45734</v>
      </c>
      <c r="B11764" s="217" t="s">
        <v>326</v>
      </c>
      <c r="C11764" s="218">
        <v>2.6076999999999999</v>
      </c>
    </row>
    <row r="11765" spans="1:3" ht="15" customHeight="1" x14ac:dyDescent="0.25">
      <c r="A11765" s="216">
        <v>45735</v>
      </c>
      <c r="B11765" s="217" t="s">
        <v>326</v>
      </c>
      <c r="C11765" s="218">
        <v>2.6225000000000001</v>
      </c>
    </row>
    <row r="11766" spans="1:3" ht="15" customHeight="1" x14ac:dyDescent="0.25">
      <c r="A11766" s="216">
        <v>45736</v>
      </c>
      <c r="B11766" s="217" t="s">
        <v>326</v>
      </c>
      <c r="C11766" s="218">
        <v>2.6373000000000002</v>
      </c>
    </row>
    <row r="11767" spans="1:3" ht="15" customHeight="1" x14ac:dyDescent="0.25">
      <c r="A11767" s="216">
        <v>45737</v>
      </c>
      <c r="B11767" s="217" t="s">
        <v>326</v>
      </c>
      <c r="C11767" s="218">
        <v>2.6818</v>
      </c>
    </row>
    <row r="11768" spans="1:3" ht="15" customHeight="1" x14ac:dyDescent="0.25">
      <c r="A11768" s="216">
        <v>45740</v>
      </c>
      <c r="B11768" s="217" t="s">
        <v>326</v>
      </c>
      <c r="C11768" s="218">
        <v>2.6966000000000001</v>
      </c>
    </row>
    <row r="11769" spans="1:3" ht="15" customHeight="1" x14ac:dyDescent="0.25">
      <c r="A11769" s="216">
        <v>45741</v>
      </c>
      <c r="B11769" s="217" t="s">
        <v>326</v>
      </c>
      <c r="C11769" s="218">
        <v>2.7115</v>
      </c>
    </row>
    <row r="11770" spans="1:3" ht="15" customHeight="1" x14ac:dyDescent="0.25">
      <c r="A11770" s="216">
        <v>45742</v>
      </c>
      <c r="B11770" s="217" t="s">
        <v>326</v>
      </c>
      <c r="C11770" s="218">
        <v>2.7263000000000002</v>
      </c>
    </row>
    <row r="11771" spans="1:3" ht="15" customHeight="1" x14ac:dyDescent="0.25">
      <c r="A11771" s="216">
        <v>45743</v>
      </c>
      <c r="B11771" s="217" t="s">
        <v>326</v>
      </c>
      <c r="C11771" s="218">
        <v>2.7412000000000001</v>
      </c>
    </row>
    <row r="11772" spans="1:3" ht="15" customHeight="1" x14ac:dyDescent="0.25">
      <c r="A11772" s="216">
        <v>45744</v>
      </c>
      <c r="B11772" s="217" t="s">
        <v>326</v>
      </c>
      <c r="C11772" s="218">
        <v>2.7858999999999998</v>
      </c>
    </row>
    <row r="11773" spans="1:3" ht="15" customHeight="1" x14ac:dyDescent="0.25">
      <c r="A11773" s="216">
        <v>45747</v>
      </c>
      <c r="B11773" s="217" t="s">
        <v>326</v>
      </c>
      <c r="C11773" s="218">
        <v>2.8008000000000002</v>
      </c>
    </row>
    <row r="11774" spans="1:3" ht="15" customHeight="1" x14ac:dyDescent="0.25">
      <c r="A11774" s="216">
        <v>45748</v>
      </c>
      <c r="B11774" s="217" t="s">
        <v>326</v>
      </c>
      <c r="C11774" s="218">
        <v>2.8157000000000001</v>
      </c>
    </row>
    <row r="11775" spans="1:3" ht="15" customHeight="1" x14ac:dyDescent="0.25">
      <c r="A11775" s="216">
        <v>45749</v>
      </c>
      <c r="B11775" s="217" t="s">
        <v>326</v>
      </c>
      <c r="C11775" s="218">
        <v>2.8306</v>
      </c>
    </row>
    <row r="11776" spans="1:3" ht="15" customHeight="1" x14ac:dyDescent="0.25">
      <c r="A11776" s="216">
        <v>45750</v>
      </c>
      <c r="B11776" s="217" t="s">
        <v>326</v>
      </c>
      <c r="C11776" s="218">
        <v>2.8454000000000002</v>
      </c>
    </row>
    <row r="11777" spans="1:3" ht="15" customHeight="1" x14ac:dyDescent="0.25">
      <c r="A11777" s="216">
        <v>45751</v>
      </c>
      <c r="B11777" s="217" t="s">
        <v>326</v>
      </c>
      <c r="C11777" s="218">
        <v>2.89</v>
      </c>
    </row>
    <row r="11778" spans="1:3" ht="15" customHeight="1" x14ac:dyDescent="0.25">
      <c r="A11778" s="216">
        <v>45754</v>
      </c>
      <c r="B11778" s="217" t="s">
        <v>326</v>
      </c>
      <c r="C11778" s="218">
        <v>2.9049</v>
      </c>
    </row>
    <row r="11779" spans="1:3" ht="15" customHeight="1" x14ac:dyDescent="0.25">
      <c r="A11779" s="216">
        <v>45755</v>
      </c>
      <c r="B11779" s="217" t="s">
        <v>326</v>
      </c>
      <c r="C11779" s="218">
        <v>2.9197000000000002</v>
      </c>
    </row>
    <row r="11780" spans="1:3" ht="15" customHeight="1" x14ac:dyDescent="0.25">
      <c r="A11780" s="216">
        <v>45756</v>
      </c>
      <c r="B11780" s="217" t="s">
        <v>326</v>
      </c>
      <c r="C11780" s="218">
        <v>2.9346000000000001</v>
      </c>
    </row>
    <row r="11781" spans="1:3" ht="15" customHeight="1" x14ac:dyDescent="0.25">
      <c r="A11781" s="216">
        <v>45757</v>
      </c>
      <c r="B11781" s="217" t="s">
        <v>326</v>
      </c>
      <c r="C11781" s="218">
        <v>2.9493999999999998</v>
      </c>
    </row>
    <row r="11782" spans="1:3" ht="15" customHeight="1" x14ac:dyDescent="0.25">
      <c r="A11782" s="216">
        <v>45758</v>
      </c>
      <c r="B11782" s="217" t="s">
        <v>326</v>
      </c>
      <c r="C11782" s="218">
        <v>2.9940000000000002</v>
      </c>
    </row>
    <row r="11783" spans="1:3" ht="15" customHeight="1" x14ac:dyDescent="0.25">
      <c r="A11783" s="216">
        <v>45761</v>
      </c>
      <c r="B11783" s="217" t="s">
        <v>326</v>
      </c>
      <c r="C11783" s="218">
        <v>3.0087999999999999</v>
      </c>
    </row>
    <row r="11784" spans="1:3" ht="15" customHeight="1" x14ac:dyDescent="0.25">
      <c r="A11784" s="216">
        <v>45762</v>
      </c>
      <c r="B11784" s="217" t="s">
        <v>326</v>
      </c>
      <c r="C11784" s="218">
        <v>3.0236000000000001</v>
      </c>
    </row>
    <row r="11785" spans="1:3" ht="15" customHeight="1" x14ac:dyDescent="0.25">
      <c r="A11785" s="216">
        <v>45763</v>
      </c>
      <c r="B11785" s="217" t="s">
        <v>326</v>
      </c>
      <c r="C11785" s="218">
        <v>3.0384000000000002</v>
      </c>
    </row>
    <row r="11786" spans="1:3" ht="15" customHeight="1" x14ac:dyDescent="0.25">
      <c r="A11786" s="216">
        <v>45764</v>
      </c>
      <c r="B11786" s="217" t="s">
        <v>326</v>
      </c>
      <c r="C11786" s="218">
        <v>3.0977000000000001</v>
      </c>
    </row>
    <row r="11787" spans="1:3" ht="15" customHeight="1" x14ac:dyDescent="0.25">
      <c r="A11787" s="216">
        <v>45768</v>
      </c>
      <c r="B11787" s="217" t="s">
        <v>326</v>
      </c>
      <c r="C11787" s="218">
        <v>3.1124999999999998</v>
      </c>
    </row>
    <row r="11788" spans="1:3" ht="15" customHeight="1" x14ac:dyDescent="0.25">
      <c r="A11788" s="216">
        <v>45769</v>
      </c>
      <c r="B11788" s="217" t="s">
        <v>326</v>
      </c>
      <c r="C11788" s="218">
        <v>3.1273</v>
      </c>
    </row>
    <row r="11789" spans="1:3" ht="15" customHeight="1" x14ac:dyDescent="0.25">
      <c r="A11789" s="216">
        <v>45770</v>
      </c>
      <c r="B11789" s="217" t="s">
        <v>326</v>
      </c>
      <c r="C11789" s="218">
        <v>3.1421999999999999</v>
      </c>
    </row>
    <row r="11790" spans="1:3" ht="15" customHeight="1" x14ac:dyDescent="0.25">
      <c r="A11790" s="216">
        <v>45771</v>
      </c>
      <c r="B11790" s="217" t="s">
        <v>326</v>
      </c>
      <c r="C11790" s="218">
        <v>3.157</v>
      </c>
    </row>
    <row r="11791" spans="1:3" ht="15" customHeight="1" x14ac:dyDescent="0.25">
      <c r="A11791" s="216">
        <v>45772</v>
      </c>
      <c r="B11791" s="217" t="s">
        <v>326</v>
      </c>
      <c r="C11791" s="218">
        <v>3.2014</v>
      </c>
    </row>
    <row r="11792" spans="1:3" ht="15" customHeight="1" x14ac:dyDescent="0.25">
      <c r="A11792" s="216">
        <v>45775</v>
      </c>
      <c r="B11792" s="217" t="s">
        <v>326</v>
      </c>
      <c r="C11792" s="218">
        <v>3.2162000000000002</v>
      </c>
    </row>
    <row r="11793" spans="1:3" ht="15" customHeight="1" x14ac:dyDescent="0.25">
      <c r="A11793" s="216">
        <v>45776</v>
      </c>
      <c r="B11793" s="217" t="s">
        <v>326</v>
      </c>
      <c r="C11793" s="218">
        <v>3.2311000000000001</v>
      </c>
    </row>
    <row r="11794" spans="1:3" ht="15" customHeight="1" x14ac:dyDescent="0.25">
      <c r="A11794" s="216">
        <v>45777</v>
      </c>
      <c r="B11794" s="217" t="s">
        <v>326</v>
      </c>
      <c r="C11794" s="218">
        <v>3.2458999999999998</v>
      </c>
    </row>
    <row r="11795" spans="1:3" ht="15" customHeight="1" x14ac:dyDescent="0.25">
      <c r="A11795" s="216">
        <v>45778</v>
      </c>
      <c r="B11795" s="217" t="s">
        <v>326</v>
      </c>
      <c r="C11795" s="218">
        <v>3.2608000000000001</v>
      </c>
    </row>
    <row r="11796" spans="1:3" ht="15" customHeight="1" x14ac:dyDescent="0.25">
      <c r="A11796" s="216">
        <v>45779</v>
      </c>
      <c r="B11796" s="217" t="s">
        <v>326</v>
      </c>
      <c r="C11796" s="218">
        <v>3.3054000000000001</v>
      </c>
    </row>
    <row r="11797" spans="1:3" ht="15" customHeight="1" x14ac:dyDescent="0.25">
      <c r="A11797" s="216">
        <v>45782</v>
      </c>
      <c r="B11797" s="217" t="s">
        <v>326</v>
      </c>
      <c r="C11797" s="218">
        <v>3.3201999999999998</v>
      </c>
    </row>
    <row r="11798" spans="1:3" ht="15" customHeight="1" x14ac:dyDescent="0.25">
      <c r="A11798" s="216">
        <v>45783</v>
      </c>
      <c r="B11798" s="217" t="s">
        <v>326</v>
      </c>
      <c r="C11798" s="218">
        <v>3.335</v>
      </c>
    </row>
    <row r="11799" spans="1:3" ht="15" customHeight="1" x14ac:dyDescent="0.25">
      <c r="A11799" s="216">
        <v>45784</v>
      </c>
      <c r="B11799" s="217" t="s">
        <v>326</v>
      </c>
      <c r="C11799" s="218">
        <v>3.3498000000000001</v>
      </c>
    </row>
    <row r="11800" spans="1:3" ht="15" customHeight="1" x14ac:dyDescent="0.25">
      <c r="A11800" s="216">
        <v>45785</v>
      </c>
      <c r="B11800" s="217" t="s">
        <v>326</v>
      </c>
      <c r="C11800" s="218">
        <v>3.3645999999999998</v>
      </c>
    </row>
    <row r="11801" spans="1:3" ht="15" customHeight="1" x14ac:dyDescent="0.25">
      <c r="A11801" s="216">
        <v>45786</v>
      </c>
      <c r="B11801" s="217" t="s">
        <v>326</v>
      </c>
      <c r="C11801" s="218">
        <v>3.4091</v>
      </c>
    </row>
    <row r="11802" spans="1:3" ht="15" customHeight="1" x14ac:dyDescent="0.25">
      <c r="A11802" s="216">
        <v>45789</v>
      </c>
      <c r="B11802" s="217" t="s">
        <v>326</v>
      </c>
      <c r="C11802" s="218">
        <v>3.4239000000000002</v>
      </c>
    </row>
    <row r="11803" spans="1:3" ht="15" customHeight="1" x14ac:dyDescent="0.25">
      <c r="A11803" s="216">
        <v>45790</v>
      </c>
      <c r="B11803" s="217" t="s">
        <v>326</v>
      </c>
      <c r="C11803" s="218">
        <v>3.4386999999999999</v>
      </c>
    </row>
    <row r="11804" spans="1:3" ht="15" customHeight="1" x14ac:dyDescent="0.25">
      <c r="A11804" s="216">
        <v>45791</v>
      </c>
      <c r="B11804" s="217" t="s">
        <v>326</v>
      </c>
      <c r="C11804" s="218">
        <v>3.4535</v>
      </c>
    </row>
    <row r="11805" spans="1:3" ht="15" customHeight="1" x14ac:dyDescent="0.25">
      <c r="A11805" s="216">
        <v>45792</v>
      </c>
      <c r="B11805" s="217" t="s">
        <v>326</v>
      </c>
      <c r="C11805" s="218">
        <v>3.4683000000000002</v>
      </c>
    </row>
    <row r="11806" spans="1:3" ht="15" customHeight="1" x14ac:dyDescent="0.25">
      <c r="A11806" s="216">
        <v>45793</v>
      </c>
      <c r="B11806" s="217" t="s">
        <v>326</v>
      </c>
      <c r="C11806" s="218">
        <v>3.5127999999999999</v>
      </c>
    </row>
    <row r="11807" spans="1:3" ht="15" customHeight="1" x14ac:dyDescent="0.25">
      <c r="A11807" s="216">
        <v>45796</v>
      </c>
      <c r="B11807" s="217" t="s">
        <v>326</v>
      </c>
      <c r="C11807" s="218">
        <v>3.5276000000000001</v>
      </c>
    </row>
    <row r="11808" spans="1:3" ht="15" customHeight="1" x14ac:dyDescent="0.25">
      <c r="A11808" s="216">
        <v>45797</v>
      </c>
      <c r="B11808" s="217" t="s">
        <v>326</v>
      </c>
      <c r="C11808" s="218">
        <v>3.5425</v>
      </c>
    </row>
    <row r="11809" spans="1:3" ht="15" customHeight="1" x14ac:dyDescent="0.25">
      <c r="A11809" s="216">
        <v>45798</v>
      </c>
      <c r="B11809" s="217" t="s">
        <v>326</v>
      </c>
      <c r="C11809" s="218">
        <v>3.5573000000000001</v>
      </c>
    </row>
    <row r="11810" spans="1:3" ht="15" customHeight="1" x14ac:dyDescent="0.25">
      <c r="A11810" s="216">
        <v>45799</v>
      </c>
      <c r="B11810" s="217" t="s">
        <v>326</v>
      </c>
      <c r="C11810" s="218">
        <v>3.5720999999999998</v>
      </c>
    </row>
    <row r="11811" spans="1:3" ht="15" customHeight="1" x14ac:dyDescent="0.25">
      <c r="A11811" s="216">
        <v>45800</v>
      </c>
      <c r="B11811" s="217" t="s">
        <v>326</v>
      </c>
      <c r="C11811" s="218">
        <v>3.6313</v>
      </c>
    </row>
    <row r="11812" spans="1:3" ht="15" customHeight="1" x14ac:dyDescent="0.25">
      <c r="A11812" s="216">
        <v>45804</v>
      </c>
      <c r="B11812" s="217" t="s">
        <v>326</v>
      </c>
      <c r="C11812" s="218">
        <v>3.6461000000000001</v>
      </c>
    </row>
    <row r="11813" spans="1:3" ht="15" customHeight="1" x14ac:dyDescent="0.25">
      <c r="A11813" s="216">
        <v>45805</v>
      </c>
      <c r="B11813" s="217" t="s">
        <v>326</v>
      </c>
      <c r="C11813" s="218">
        <v>3.661</v>
      </c>
    </row>
    <row r="11814" spans="1:3" ht="15" customHeight="1" x14ac:dyDescent="0.25">
      <c r="A11814" s="216">
        <v>45806</v>
      </c>
      <c r="B11814" s="217" t="s">
        <v>326</v>
      </c>
      <c r="C11814" s="218">
        <v>3.6758000000000002</v>
      </c>
    </row>
    <row r="11815" spans="1:3" ht="15" customHeight="1" x14ac:dyDescent="0.25">
      <c r="A11815" s="216">
        <v>45807</v>
      </c>
      <c r="B11815" s="217" t="s">
        <v>326</v>
      </c>
      <c r="C11815" s="218">
        <v>3.7204000000000002</v>
      </c>
    </row>
    <row r="11816" spans="1:3" ht="15" customHeight="1" x14ac:dyDescent="0.25">
      <c r="A11816" s="216">
        <v>45810</v>
      </c>
      <c r="B11816" s="217" t="s">
        <v>326</v>
      </c>
      <c r="C11816" s="218">
        <v>3.7353000000000001</v>
      </c>
    </row>
    <row r="11817" spans="1:3" ht="15" customHeight="1" x14ac:dyDescent="0.25">
      <c r="A11817" s="216">
        <v>45811</v>
      </c>
      <c r="B11817" s="217" t="s">
        <v>326</v>
      </c>
      <c r="C11817" s="218">
        <v>3.7501000000000002</v>
      </c>
    </row>
    <row r="11818" spans="1:3" ht="15" customHeight="1" x14ac:dyDescent="0.25">
      <c r="A11818" s="216">
        <v>45812</v>
      </c>
      <c r="B11818" s="217" t="s">
        <v>326</v>
      </c>
      <c r="C11818" s="218">
        <v>3.7648999999999999</v>
      </c>
    </row>
    <row r="11819" spans="1:3" ht="15" customHeight="1" x14ac:dyDescent="0.25">
      <c r="A11819" s="216">
        <v>45813</v>
      </c>
      <c r="B11819" s="217" t="s">
        <v>326</v>
      </c>
      <c r="C11819" s="218">
        <v>3.7797000000000001</v>
      </c>
    </row>
    <row r="11820" spans="1:3" ht="15" customHeight="1" x14ac:dyDescent="0.25">
      <c r="A11820" s="216">
        <v>45814</v>
      </c>
      <c r="B11820" s="217" t="s">
        <v>326</v>
      </c>
      <c r="C11820" s="218">
        <v>3.8241000000000001</v>
      </c>
    </row>
    <row r="11821" spans="1:3" ht="15" customHeight="1" x14ac:dyDescent="0.25">
      <c r="A11821" s="216">
        <v>45817</v>
      </c>
      <c r="B11821" s="217" t="s">
        <v>326</v>
      </c>
      <c r="C11821" s="218">
        <v>3.8389000000000002</v>
      </c>
    </row>
    <row r="11822" spans="1:3" ht="15" customHeight="1" x14ac:dyDescent="0.25">
      <c r="A11822" s="216">
        <v>45818</v>
      </c>
      <c r="B11822" s="217" t="s">
        <v>326</v>
      </c>
      <c r="C11822" s="218">
        <v>3.8536999999999999</v>
      </c>
    </row>
    <row r="11823" spans="1:3" ht="15" customHeight="1" x14ac:dyDescent="0.25">
      <c r="A11823" s="216">
        <v>45819</v>
      </c>
      <c r="B11823" s="217" t="s">
        <v>326</v>
      </c>
      <c r="C11823" s="218">
        <v>3.8685</v>
      </c>
    </row>
    <row r="11824" spans="1:3" ht="15" customHeight="1" x14ac:dyDescent="0.25">
      <c r="A11824" s="216">
        <v>45820</v>
      </c>
      <c r="B11824" s="217" t="s">
        <v>326</v>
      </c>
      <c r="C11824" s="218">
        <v>3.8833000000000002</v>
      </c>
    </row>
    <row r="11825" spans="1:3" ht="15" customHeight="1" x14ac:dyDescent="0.25">
      <c r="A11825" s="216">
        <v>45821</v>
      </c>
      <c r="B11825" s="217" t="s">
        <v>326</v>
      </c>
      <c r="C11825" s="218">
        <v>3.9277000000000002</v>
      </c>
    </row>
    <row r="11826" spans="1:3" ht="15" customHeight="1" x14ac:dyDescent="0.25">
      <c r="A11826" s="216">
        <v>45824</v>
      </c>
      <c r="B11826" s="217" t="s">
        <v>326</v>
      </c>
      <c r="C11826" s="218">
        <v>3.9426000000000001</v>
      </c>
    </row>
    <row r="11827" spans="1:3" ht="15" customHeight="1" x14ac:dyDescent="0.25">
      <c r="A11827" s="216">
        <v>45825</v>
      </c>
      <c r="B11827" s="217" t="s">
        <v>326</v>
      </c>
      <c r="C11827" s="218">
        <v>3.9573999999999998</v>
      </c>
    </row>
    <row r="11828" spans="1:3" ht="15" customHeight="1" x14ac:dyDescent="0.25">
      <c r="A11828" s="216">
        <v>45826</v>
      </c>
      <c r="B11828" s="217" t="s">
        <v>326</v>
      </c>
      <c r="C11828" s="218">
        <v>3.9870999999999999</v>
      </c>
    </row>
    <row r="11829" spans="1:3" ht="15" customHeight="1" x14ac:dyDescent="0.25">
      <c r="A11829" s="216">
        <v>45828</v>
      </c>
      <c r="B11829" s="217" t="s">
        <v>326</v>
      </c>
      <c r="C11829" s="218">
        <v>4.0316000000000001</v>
      </c>
    </row>
    <row r="11830" spans="1:3" ht="15" customHeight="1" x14ac:dyDescent="0.25">
      <c r="A11830" s="216">
        <v>45831</v>
      </c>
      <c r="B11830" s="217" t="s">
        <v>326</v>
      </c>
      <c r="C11830" s="218">
        <v>4.0464000000000002</v>
      </c>
    </row>
    <row r="11831" spans="1:3" ht="15" customHeight="1" x14ac:dyDescent="0.25">
      <c r="A11831" s="216">
        <v>45832</v>
      </c>
      <c r="B11831" s="217" t="s">
        <v>326</v>
      </c>
      <c r="C11831" s="218">
        <v>4.0613000000000001</v>
      </c>
    </row>
    <row r="11832" spans="1:3" ht="15" customHeight="1" x14ac:dyDescent="0.25">
      <c r="A11832" s="216">
        <v>45833</v>
      </c>
      <c r="B11832" s="217" t="s">
        <v>326</v>
      </c>
      <c r="C11832" s="218">
        <v>4.0761000000000003</v>
      </c>
    </row>
    <row r="11833" spans="1:3" ht="15" customHeight="1" x14ac:dyDescent="0.25">
      <c r="A11833" s="216">
        <v>45834</v>
      </c>
      <c r="B11833" s="217" t="s">
        <v>326</v>
      </c>
      <c r="C11833" s="218">
        <v>4.0910000000000002</v>
      </c>
    </row>
    <row r="11834" spans="1:3" ht="15" customHeight="1" x14ac:dyDescent="0.25">
      <c r="A11834" s="216">
        <v>45835</v>
      </c>
      <c r="B11834" s="217" t="s">
        <v>326</v>
      </c>
      <c r="C11834" s="218">
        <v>4.1357999999999997</v>
      </c>
    </row>
    <row r="11835" spans="1:3" ht="15" customHeight="1" x14ac:dyDescent="0.25">
      <c r="A11835" s="216">
        <v>45838</v>
      </c>
      <c r="B11835" s="217" t="s">
        <v>326</v>
      </c>
      <c r="C11835" s="218">
        <v>4.1506999999999996</v>
      </c>
    </row>
    <row r="11836" spans="1:3" ht="15" customHeight="1" x14ac:dyDescent="0.25">
      <c r="A11836" s="216">
        <v>45839</v>
      </c>
      <c r="B11836" s="217" t="s">
        <v>326</v>
      </c>
      <c r="C11836" s="218">
        <v>4.1656000000000004</v>
      </c>
    </row>
    <row r="11837" spans="1:3" ht="15" customHeight="1" x14ac:dyDescent="0.25">
      <c r="A11837" s="216">
        <v>45840</v>
      </c>
      <c r="B11837" s="217" t="s">
        <v>326</v>
      </c>
      <c r="C11837" s="218">
        <v>4.1806000000000001</v>
      </c>
    </row>
    <row r="11838" spans="1:3" ht="15" customHeight="1" x14ac:dyDescent="0.25">
      <c r="A11838" s="216">
        <v>45841</v>
      </c>
      <c r="B11838" s="217" t="s">
        <v>326</v>
      </c>
      <c r="C11838" s="218">
        <v>4.2401999999999997</v>
      </c>
    </row>
    <row r="11839" spans="1:3" ht="15" customHeight="1" x14ac:dyDescent="0.25">
      <c r="A11839" s="216">
        <v>45845</v>
      </c>
      <c r="B11839" s="217" t="s">
        <v>326</v>
      </c>
      <c r="C11839" s="218">
        <v>4.2550999999999997</v>
      </c>
    </row>
    <row r="11840" spans="1:3" ht="15" customHeight="1" x14ac:dyDescent="0.25">
      <c r="A11840" s="216">
        <v>45846</v>
      </c>
      <c r="B11840" s="217" t="s">
        <v>326</v>
      </c>
      <c r="C11840" s="218">
        <v>4.2699999999999996</v>
      </c>
    </row>
    <row r="11841" spans="1:3" ht="15" customHeight="1" x14ac:dyDescent="0.25">
      <c r="A11841" s="216">
        <v>45847</v>
      </c>
      <c r="B11841" s="217" t="s">
        <v>326</v>
      </c>
      <c r="C11841" s="218">
        <v>4.2849000000000004</v>
      </c>
    </row>
    <row r="11842" spans="1:3" ht="15" customHeight="1" x14ac:dyDescent="0.25">
      <c r="A11842" s="216">
        <v>45848</v>
      </c>
      <c r="B11842" s="217" t="s">
        <v>326</v>
      </c>
      <c r="C11842" s="218">
        <v>4.2996999999999996</v>
      </c>
    </row>
    <row r="11843" spans="1:3" ht="15" customHeight="1" x14ac:dyDescent="0.25">
      <c r="A11843" s="216">
        <v>45849</v>
      </c>
      <c r="B11843" s="217" t="s">
        <v>326</v>
      </c>
      <c r="C11843" s="218">
        <v>4.3441999999999998</v>
      </c>
    </row>
    <row r="11844" spans="1:3" ht="15" customHeight="1" x14ac:dyDescent="0.25">
      <c r="A11844" s="216">
        <v>45852</v>
      </c>
      <c r="B11844" s="217" t="s">
        <v>326</v>
      </c>
      <c r="C11844" s="218">
        <v>4.3590999999999998</v>
      </c>
    </row>
    <row r="11845" spans="1:3" ht="15" customHeight="1" x14ac:dyDescent="0.25">
      <c r="A11845" s="216">
        <v>45853</v>
      </c>
      <c r="B11845" s="217" t="s">
        <v>326</v>
      </c>
      <c r="C11845" s="218">
        <v>4.3739999999999997</v>
      </c>
    </row>
    <row r="11846" spans="1:3" ht="15" customHeight="1" x14ac:dyDescent="0.25">
      <c r="A11846" s="216">
        <v>45854</v>
      </c>
      <c r="B11846" s="217" t="s">
        <v>326</v>
      </c>
      <c r="C11846" s="218">
        <v>4.3888999999999996</v>
      </c>
    </row>
    <row r="11847" spans="1:3" ht="15" customHeight="1" x14ac:dyDescent="0.25">
      <c r="A11847" s="216">
        <v>45855</v>
      </c>
      <c r="B11847" s="217" t="s">
        <v>326</v>
      </c>
      <c r="C11847" s="218">
        <v>4.4038000000000004</v>
      </c>
    </row>
    <row r="11848" spans="1:3" ht="15" customHeight="1" x14ac:dyDescent="0.25">
      <c r="A11848" s="216">
        <v>45856</v>
      </c>
      <c r="B11848" s="217" t="s">
        <v>326</v>
      </c>
      <c r="C11848" s="218">
        <v>4.4485000000000001</v>
      </c>
    </row>
    <row r="11849" spans="1:3" ht="15" customHeight="1" x14ac:dyDescent="0.25">
      <c r="A11849" s="216">
        <v>45859</v>
      </c>
      <c r="B11849" s="217" t="s">
        <v>326</v>
      </c>
      <c r="C11849" s="218">
        <v>4.4633000000000003</v>
      </c>
    </row>
    <row r="11850" spans="1:3" ht="15" customHeight="1" x14ac:dyDescent="0.25">
      <c r="A11850" s="216">
        <v>45860</v>
      </c>
      <c r="B11850" s="217" t="s">
        <v>326</v>
      </c>
      <c r="C11850" s="218">
        <v>4.4782000000000002</v>
      </c>
    </row>
    <row r="11851" spans="1:3" ht="15" customHeight="1" x14ac:dyDescent="0.25">
      <c r="A11851" s="216">
        <v>45861</v>
      </c>
      <c r="B11851" s="217" t="s">
        <v>326</v>
      </c>
      <c r="C11851" s="218">
        <v>4.4931000000000001</v>
      </c>
    </row>
    <row r="11852" spans="1:3" ht="15" customHeight="1" x14ac:dyDescent="0.25">
      <c r="A11852" s="216">
        <v>45862</v>
      </c>
      <c r="B11852" s="217" t="s">
        <v>326</v>
      </c>
      <c r="C11852" s="218">
        <v>4.508</v>
      </c>
    </row>
    <row r="11853" spans="1:3" ht="15" customHeight="1" x14ac:dyDescent="0.25">
      <c r="A11853" s="216">
        <v>45863</v>
      </c>
      <c r="B11853" s="217" t="s">
        <v>326</v>
      </c>
      <c r="C11853" s="218">
        <v>4.5526999999999997</v>
      </c>
    </row>
    <row r="11854" spans="1:3" ht="15" customHeight="1" x14ac:dyDescent="0.25">
      <c r="A11854" s="216">
        <v>45866</v>
      </c>
      <c r="B11854" s="217" t="s">
        <v>326</v>
      </c>
      <c r="C11854" s="218">
        <v>4.5675999999999997</v>
      </c>
    </row>
    <row r="11855" spans="1:3" ht="15" customHeight="1" x14ac:dyDescent="0.25">
      <c r="A11855" s="216">
        <v>45867</v>
      </c>
      <c r="B11855" s="217" t="s">
        <v>326</v>
      </c>
      <c r="C11855" s="218">
        <v>4.5826000000000002</v>
      </c>
    </row>
    <row r="11856" spans="1:3" ht="15" customHeight="1" x14ac:dyDescent="0.25">
      <c r="A11856" s="216">
        <v>45868</v>
      </c>
      <c r="B11856" s="217" t="s">
        <v>326</v>
      </c>
      <c r="C11856" s="218">
        <v>4.5975999999999999</v>
      </c>
    </row>
    <row r="11857" spans="1:3" ht="15" customHeight="1" x14ac:dyDescent="0.25">
      <c r="A11857" s="216">
        <v>45869</v>
      </c>
      <c r="B11857" s="217" t="s">
        <v>326</v>
      </c>
      <c r="C11857" s="218">
        <v>4.6124999999999998</v>
      </c>
    </row>
    <row r="11858" spans="1:3" ht="15" customHeight="1" x14ac:dyDescent="0.25">
      <c r="A11858" s="216">
        <v>45870</v>
      </c>
      <c r="B11858" s="217" t="s">
        <v>326</v>
      </c>
      <c r="C11858" s="218">
        <v>4.6571999999999996</v>
      </c>
    </row>
    <row r="11859" spans="1:3" ht="15" customHeight="1" x14ac:dyDescent="0.25">
      <c r="A11859" s="216">
        <v>45873</v>
      </c>
      <c r="B11859" s="217" t="s">
        <v>326</v>
      </c>
      <c r="C11859" s="218">
        <v>4.6721000000000004</v>
      </c>
    </row>
    <row r="11860" spans="1:3" ht="15" customHeight="1" x14ac:dyDescent="0.25">
      <c r="A11860" s="216">
        <v>45874</v>
      </c>
      <c r="B11860" s="217" t="s">
        <v>326</v>
      </c>
      <c r="C11860" s="218">
        <v>4.6870000000000003</v>
      </c>
    </row>
    <row r="11861" spans="1:3" ht="15" customHeight="1" x14ac:dyDescent="0.25">
      <c r="A11861" s="216">
        <v>45875</v>
      </c>
      <c r="B11861" s="217" t="s">
        <v>326</v>
      </c>
      <c r="C11861" s="218">
        <v>4.7019000000000002</v>
      </c>
    </row>
    <row r="11862" spans="1:3" ht="15" customHeight="1" x14ac:dyDescent="0.25">
      <c r="A11862" s="216">
        <v>45876</v>
      </c>
      <c r="B11862" s="217" t="s">
        <v>326</v>
      </c>
      <c r="C11862" s="218">
        <v>4.7168000000000001</v>
      </c>
    </row>
    <row r="11863" spans="1:3" ht="15" customHeight="1" x14ac:dyDescent="0.25">
      <c r="A11863" s="216">
        <v>45877</v>
      </c>
      <c r="B11863" s="217" t="s">
        <v>326</v>
      </c>
      <c r="C11863" s="218">
        <v>4.7614999999999998</v>
      </c>
    </row>
    <row r="11864" spans="1:3" ht="15" customHeight="1" x14ac:dyDescent="0.25">
      <c r="A11864" s="216">
        <v>45880</v>
      </c>
      <c r="B11864" s="217" t="s">
        <v>326</v>
      </c>
      <c r="C11864" s="218">
        <v>4.7763999999999998</v>
      </c>
    </row>
    <row r="11865" spans="1:3" ht="15" customHeight="1" x14ac:dyDescent="0.25">
      <c r="A11865" s="216">
        <v>45881</v>
      </c>
      <c r="B11865" s="217" t="s">
        <v>326</v>
      </c>
      <c r="C11865" s="218">
        <v>4.7912999999999997</v>
      </c>
    </row>
    <row r="11866" spans="1:3" ht="15" customHeight="1" x14ac:dyDescent="0.25">
      <c r="A11866" s="216">
        <v>45882</v>
      </c>
      <c r="B11866" s="217" t="s">
        <v>326</v>
      </c>
      <c r="C11866" s="218">
        <v>4.8061999999999996</v>
      </c>
    </row>
    <row r="11867" spans="1:3" ht="15" customHeight="1" x14ac:dyDescent="0.25">
      <c r="A11867" s="216">
        <v>45883</v>
      </c>
      <c r="B11867" s="217" t="s">
        <v>326</v>
      </c>
      <c r="C11867" s="218">
        <v>4.8211000000000004</v>
      </c>
    </row>
    <row r="11868" spans="1:3" ht="15" customHeight="1" x14ac:dyDescent="0.25">
      <c r="A11868" s="216">
        <v>45884</v>
      </c>
      <c r="B11868" s="217" t="s">
        <v>326</v>
      </c>
      <c r="C11868" s="218">
        <v>4.8658999999999999</v>
      </c>
    </row>
    <row r="11869" spans="1:3" ht="15" customHeight="1" x14ac:dyDescent="0.25">
      <c r="A11869" s="216">
        <v>45887</v>
      </c>
      <c r="B11869" s="217" t="s">
        <v>326</v>
      </c>
      <c r="C11869" s="218">
        <v>4.8807999999999998</v>
      </c>
    </row>
    <row r="11870" spans="1:3" ht="15" customHeight="1" x14ac:dyDescent="0.25">
      <c r="A11870" s="216">
        <v>45888</v>
      </c>
      <c r="B11870" s="217" t="s">
        <v>326</v>
      </c>
      <c r="C11870" s="218">
        <v>4.8958000000000004</v>
      </c>
    </row>
    <row r="11871" spans="1:3" ht="15" customHeight="1" x14ac:dyDescent="0.25">
      <c r="A11871" s="216">
        <v>45889</v>
      </c>
      <c r="B11871" s="217" t="s">
        <v>326</v>
      </c>
      <c r="C11871" s="218">
        <v>4.9105999999999996</v>
      </c>
    </row>
    <row r="11872" spans="1:3" ht="15" customHeight="1" x14ac:dyDescent="0.25">
      <c r="A11872" s="216">
        <v>45890</v>
      </c>
      <c r="B11872" s="217" t="s">
        <v>326</v>
      </c>
      <c r="C11872" s="218">
        <v>4.9255000000000004</v>
      </c>
    </row>
    <row r="11873" spans="1:3" ht="15" customHeight="1" x14ac:dyDescent="0.25">
      <c r="A11873" s="216">
        <v>45891</v>
      </c>
      <c r="B11873" s="217" t="s">
        <v>326</v>
      </c>
      <c r="C11873" s="218">
        <v>4.9702999999999999</v>
      </c>
    </row>
    <row r="11874" spans="1:3" ht="15" customHeight="1" x14ac:dyDescent="0.25">
      <c r="A11874" s="216">
        <v>45894</v>
      </c>
      <c r="B11874" s="217" t="s">
        <v>326</v>
      </c>
      <c r="C11874" s="218">
        <v>4.9852999999999996</v>
      </c>
    </row>
    <row r="11875" spans="1:3" ht="15" customHeight="1" x14ac:dyDescent="0.25">
      <c r="A11875" s="216">
        <v>45895</v>
      </c>
      <c r="B11875" s="217" t="s">
        <v>326</v>
      </c>
      <c r="C11875" s="218">
        <v>5.0003000000000002</v>
      </c>
    </row>
    <row r="11876" spans="1:3" ht="15" customHeight="1" x14ac:dyDescent="0.25">
      <c r="A11876" s="216">
        <v>45896</v>
      </c>
      <c r="B11876" s="217" t="s">
        <v>326</v>
      </c>
      <c r="C11876" s="218">
        <v>5.0152000000000001</v>
      </c>
    </row>
    <row r="11877" spans="1:3" ht="15" customHeight="1" x14ac:dyDescent="0.25">
      <c r="A11877" s="216">
        <v>45897</v>
      </c>
      <c r="B11877" s="217" t="s">
        <v>326</v>
      </c>
      <c r="C11877" s="218">
        <v>5.0301999999999998</v>
      </c>
    </row>
    <row r="11878" spans="1:3" ht="15" customHeight="1" x14ac:dyDescent="0.25">
      <c r="A11878" s="216">
        <v>45898</v>
      </c>
      <c r="B11878" s="217" t="s">
        <v>326</v>
      </c>
      <c r="C11878" s="218">
        <v>5.09</v>
      </c>
    </row>
    <row r="11879" spans="1:3" ht="15" customHeight="1" x14ac:dyDescent="0.25">
      <c r="A11879" s="216">
        <v>45902</v>
      </c>
      <c r="B11879" s="217" t="s">
        <v>326</v>
      </c>
      <c r="C11879" s="218">
        <v>5.1050000000000004</v>
      </c>
    </row>
    <row r="11880" spans="1:3" ht="15" customHeight="1" x14ac:dyDescent="0.25">
      <c r="A11880" s="216">
        <v>45903</v>
      </c>
      <c r="B11880" s="217" t="s">
        <v>326</v>
      </c>
      <c r="C11880" s="218">
        <v>5.1199000000000003</v>
      </c>
    </row>
    <row r="11881" spans="1:3" ht="15" customHeight="1" x14ac:dyDescent="0.25">
      <c r="A11881" s="216">
        <v>45904</v>
      </c>
      <c r="B11881" s="217" t="s">
        <v>326</v>
      </c>
      <c r="C11881" s="218">
        <v>5.1349</v>
      </c>
    </row>
    <row r="11882" spans="1:3" ht="15" customHeight="1" x14ac:dyDescent="0.25">
      <c r="A11882" s="216">
        <v>45905</v>
      </c>
      <c r="B11882" s="217" t="s">
        <v>326</v>
      </c>
      <c r="C11882" s="218">
        <v>5.1798000000000002</v>
      </c>
    </row>
    <row r="11883" spans="1:3" ht="15" customHeight="1" x14ac:dyDescent="0.25">
      <c r="A11883" s="216">
        <v>45908</v>
      </c>
      <c r="B11883" s="217" t="s">
        <v>326</v>
      </c>
      <c r="C11883" s="218">
        <v>5.1947999999999999</v>
      </c>
    </row>
    <row r="11884" spans="1:3" ht="15" customHeight="1" x14ac:dyDescent="0.25">
      <c r="A11884" s="216">
        <v>45909</v>
      </c>
      <c r="B11884" s="217" t="s">
        <v>326</v>
      </c>
      <c r="C11884" s="218">
        <v>5.2098000000000004</v>
      </c>
    </row>
    <row r="11885" spans="1:3" ht="15" customHeight="1" x14ac:dyDescent="0.25">
      <c r="A11885" s="216">
        <v>45910</v>
      </c>
      <c r="B11885" s="217" t="s">
        <v>326</v>
      </c>
      <c r="C11885" s="218">
        <v>5.2247000000000003</v>
      </c>
    </row>
    <row r="11886" spans="1:3" ht="15" customHeight="1" x14ac:dyDescent="0.25">
      <c r="A11886" s="216">
        <v>45911</v>
      </c>
      <c r="B11886" s="217" t="s">
        <v>326</v>
      </c>
      <c r="C11886" s="218">
        <v>5.2397</v>
      </c>
    </row>
    <row r="11887" spans="1:3" ht="15" customHeight="1" x14ac:dyDescent="0.25">
      <c r="A11887" s="216">
        <v>45912</v>
      </c>
      <c r="B11887" s="217" t="s">
        <v>326</v>
      </c>
      <c r="C11887" s="218">
        <v>5.2846000000000002</v>
      </c>
    </row>
    <row r="11888" spans="1:3" ht="15" customHeight="1" x14ac:dyDescent="0.25">
      <c r="A11888" s="216">
        <v>45915</v>
      </c>
      <c r="B11888" s="217" t="s">
        <v>326</v>
      </c>
      <c r="C11888" s="218">
        <v>5.2995999999999999</v>
      </c>
    </row>
    <row r="11889" spans="1:3" ht="15" customHeight="1" x14ac:dyDescent="0.25">
      <c r="A11889" s="216">
        <v>45916</v>
      </c>
      <c r="B11889" s="217" t="s">
        <v>326</v>
      </c>
      <c r="C11889" s="218">
        <v>5.3146000000000004</v>
      </c>
    </row>
    <row r="11890" spans="1:3" ht="15" customHeight="1" x14ac:dyDescent="0.25">
      <c r="A11890" s="216">
        <v>45917</v>
      </c>
      <c r="B11890" s="217" t="s">
        <v>326</v>
      </c>
      <c r="C11890" s="218">
        <v>5.3296000000000001</v>
      </c>
    </row>
    <row r="11891" spans="1:3" ht="15" customHeight="1" x14ac:dyDescent="0.25">
      <c r="A11891" s="216">
        <v>45918</v>
      </c>
      <c r="B11891" s="217" t="s">
        <v>326</v>
      </c>
      <c r="C11891" s="218">
        <v>5.3441999999999998</v>
      </c>
    </row>
    <row r="11892" spans="1:3" ht="15" customHeight="1" x14ac:dyDescent="0.25">
      <c r="A11892" s="216">
        <v>45919</v>
      </c>
      <c r="B11892" s="217" t="s">
        <v>326</v>
      </c>
      <c r="C11892" s="218">
        <v>5.3878000000000004</v>
      </c>
    </row>
    <row r="11893" spans="1:3" ht="15" customHeight="1" x14ac:dyDescent="0.25">
      <c r="A11893" s="216">
        <v>45922</v>
      </c>
      <c r="B11893" s="217" t="s">
        <v>326</v>
      </c>
      <c r="C11893" s="218">
        <v>5.4023000000000003</v>
      </c>
    </row>
    <row r="11894" spans="1:3" ht="15" customHeight="1" x14ac:dyDescent="0.25">
      <c r="A11894" s="216">
        <v>45923</v>
      </c>
      <c r="B11894" s="217" t="s">
        <v>326</v>
      </c>
      <c r="C11894" s="218">
        <v>5.4166999999999996</v>
      </c>
    </row>
    <row r="11895" spans="1:3" ht="15" customHeight="1" x14ac:dyDescent="0.25">
      <c r="A11895" s="216">
        <v>45924</v>
      </c>
      <c r="B11895" s="217" t="s">
        <v>326</v>
      </c>
      <c r="C11895" s="218">
        <v>5.4311999999999996</v>
      </c>
    </row>
    <row r="11896" spans="1:3" ht="15" customHeight="1" x14ac:dyDescent="0.25">
      <c r="A11896" s="216">
        <v>45925</v>
      </c>
      <c r="B11896" s="217" t="s">
        <v>326</v>
      </c>
      <c r="C11896" s="218">
        <v>5.4457000000000004</v>
      </c>
    </row>
    <row r="11897" spans="1:3" ht="15" customHeight="1" x14ac:dyDescent="0.25">
      <c r="A11897" s="216">
        <v>45926</v>
      </c>
      <c r="B11897" s="217" t="s">
        <v>326</v>
      </c>
      <c r="C11897" s="218">
        <v>5.4890999999999996</v>
      </c>
    </row>
    <row r="11898" spans="1:3" ht="15" customHeight="1" x14ac:dyDescent="0.25">
      <c r="A11898" s="216">
        <v>45929</v>
      </c>
      <c r="B11898" s="217" t="s">
        <v>326</v>
      </c>
      <c r="C11898" s="218">
        <v>5.5037000000000003</v>
      </c>
    </row>
    <row r="11899" spans="1:3" ht="15" customHeight="1" x14ac:dyDescent="0.25">
      <c r="A11899" s="216">
        <v>45930</v>
      </c>
      <c r="B11899" s="217" t="s">
        <v>326</v>
      </c>
      <c r="C11899" s="218">
        <v>5.5182000000000002</v>
      </c>
    </row>
    <row r="11900" spans="1:3" ht="15" customHeight="1" x14ac:dyDescent="0.25">
      <c r="A11900" s="216">
        <v>45566</v>
      </c>
      <c r="B11900" s="217" t="s">
        <v>148</v>
      </c>
      <c r="C11900" s="218">
        <v>9.9000000000000008E-3</v>
      </c>
    </row>
    <row r="11901" spans="1:3" ht="15" customHeight="1" x14ac:dyDescent="0.25">
      <c r="A11901" s="216">
        <v>45567</v>
      </c>
      <c r="B11901" s="217" t="s">
        <v>148</v>
      </c>
      <c r="C11901" s="218">
        <v>1.9800000000000002E-2</v>
      </c>
    </row>
    <row r="11902" spans="1:3" ht="15" customHeight="1" x14ac:dyDescent="0.25">
      <c r="A11902" s="216">
        <v>45568</v>
      </c>
      <c r="B11902" s="217" t="s">
        <v>148</v>
      </c>
      <c r="C11902" s="218">
        <v>2.9700000000000001E-2</v>
      </c>
    </row>
    <row r="11903" spans="1:3" ht="15" customHeight="1" x14ac:dyDescent="0.25">
      <c r="A11903" s="216">
        <v>45569</v>
      </c>
      <c r="B11903" s="217" t="s">
        <v>148</v>
      </c>
      <c r="C11903" s="218">
        <v>5.9299999999999999E-2</v>
      </c>
    </row>
    <row r="11904" spans="1:3" ht="15" customHeight="1" x14ac:dyDescent="0.25">
      <c r="A11904" s="216">
        <v>45572</v>
      </c>
      <c r="B11904" s="217" t="s">
        <v>148</v>
      </c>
      <c r="C11904" s="218">
        <v>6.9199999999999998E-2</v>
      </c>
    </row>
    <row r="11905" spans="1:3" ht="15" customHeight="1" x14ac:dyDescent="0.25">
      <c r="A11905" s="216">
        <v>45573</v>
      </c>
      <c r="B11905" s="217" t="s">
        <v>148</v>
      </c>
      <c r="C11905" s="218">
        <v>7.9000000000000001E-2</v>
      </c>
    </row>
    <row r="11906" spans="1:3" ht="15" customHeight="1" x14ac:dyDescent="0.25">
      <c r="A11906" s="216">
        <v>45574</v>
      </c>
      <c r="B11906" s="217" t="s">
        <v>148</v>
      </c>
      <c r="C11906" s="218">
        <v>8.8800000000000004E-2</v>
      </c>
    </row>
    <row r="11907" spans="1:3" ht="15" customHeight="1" x14ac:dyDescent="0.25">
      <c r="A11907" s="216">
        <v>45575</v>
      </c>
      <c r="B11907" s="217" t="s">
        <v>148</v>
      </c>
      <c r="C11907" s="218">
        <v>9.8599999999999993E-2</v>
      </c>
    </row>
    <row r="11908" spans="1:3" ht="15" customHeight="1" x14ac:dyDescent="0.25">
      <c r="A11908" s="216">
        <v>45576</v>
      </c>
      <c r="B11908" s="217" t="s">
        <v>148</v>
      </c>
      <c r="C11908" s="218">
        <v>0.12809999999999999</v>
      </c>
    </row>
    <row r="11909" spans="1:3" ht="15" customHeight="1" x14ac:dyDescent="0.25">
      <c r="A11909" s="216">
        <v>45579</v>
      </c>
      <c r="B11909" s="217" t="s">
        <v>148</v>
      </c>
      <c r="C11909" s="218">
        <v>0.13780000000000001</v>
      </c>
    </row>
    <row r="11910" spans="1:3" ht="15" customHeight="1" x14ac:dyDescent="0.25">
      <c r="A11910" s="216">
        <v>45580</v>
      </c>
      <c r="B11910" s="217" t="s">
        <v>148</v>
      </c>
      <c r="C11910" s="218">
        <v>0.14760000000000001</v>
      </c>
    </row>
    <row r="11911" spans="1:3" ht="15" customHeight="1" x14ac:dyDescent="0.25">
      <c r="A11911" s="216">
        <v>45581</v>
      </c>
      <c r="B11911" s="217" t="s">
        <v>148</v>
      </c>
      <c r="C11911" s="218">
        <v>0.15740000000000001</v>
      </c>
    </row>
    <row r="11912" spans="1:3" ht="15" customHeight="1" x14ac:dyDescent="0.25">
      <c r="A11912" s="216">
        <v>45582</v>
      </c>
      <c r="B11912" s="217" t="s">
        <v>148</v>
      </c>
      <c r="C11912" s="218">
        <v>0.1671</v>
      </c>
    </row>
    <row r="11913" spans="1:3" ht="15" customHeight="1" x14ac:dyDescent="0.25">
      <c r="A11913" s="216">
        <v>45583</v>
      </c>
      <c r="B11913" s="217" t="s">
        <v>148</v>
      </c>
      <c r="C11913" s="218">
        <v>0.19639999999999999</v>
      </c>
    </row>
    <row r="11914" spans="1:3" ht="15" customHeight="1" x14ac:dyDescent="0.25">
      <c r="A11914" s="216">
        <v>45586</v>
      </c>
      <c r="B11914" s="217" t="s">
        <v>148</v>
      </c>
      <c r="C11914" s="218">
        <v>0.20619999999999999</v>
      </c>
    </row>
    <row r="11915" spans="1:3" ht="15" customHeight="1" x14ac:dyDescent="0.25">
      <c r="A11915" s="216">
        <v>45587</v>
      </c>
      <c r="B11915" s="217" t="s">
        <v>148</v>
      </c>
      <c r="C11915" s="218">
        <v>0.21590000000000001</v>
      </c>
    </row>
    <row r="11916" spans="1:3" ht="15" customHeight="1" x14ac:dyDescent="0.25">
      <c r="A11916" s="216">
        <v>45588</v>
      </c>
      <c r="B11916" s="217" t="s">
        <v>148</v>
      </c>
      <c r="C11916" s="218">
        <v>0.22550000000000001</v>
      </c>
    </row>
    <row r="11917" spans="1:3" ht="15" customHeight="1" x14ac:dyDescent="0.25">
      <c r="A11917" s="216">
        <v>45589</v>
      </c>
      <c r="B11917" s="217" t="s">
        <v>148</v>
      </c>
      <c r="C11917" s="218">
        <v>0.23499999999999999</v>
      </c>
    </row>
    <row r="11918" spans="1:3" ht="15" customHeight="1" x14ac:dyDescent="0.25">
      <c r="A11918" s="216">
        <v>45590</v>
      </c>
      <c r="B11918" s="217" t="s">
        <v>148</v>
      </c>
      <c r="C11918" s="218">
        <v>0.26340000000000002</v>
      </c>
    </row>
    <row r="11919" spans="1:3" ht="15" customHeight="1" x14ac:dyDescent="0.25">
      <c r="A11919" s="216">
        <v>45593</v>
      </c>
      <c r="B11919" s="217" t="s">
        <v>148</v>
      </c>
      <c r="C11919" s="218">
        <v>0.27279999999999999</v>
      </c>
    </row>
    <row r="11920" spans="1:3" ht="15" customHeight="1" x14ac:dyDescent="0.25">
      <c r="A11920" s="216">
        <v>45594</v>
      </c>
      <c r="B11920" s="217" t="s">
        <v>148</v>
      </c>
      <c r="C11920" s="218">
        <v>0.2823</v>
      </c>
    </row>
    <row r="11921" spans="1:3" ht="15" customHeight="1" x14ac:dyDescent="0.25">
      <c r="A11921" s="216">
        <v>45595</v>
      </c>
      <c r="B11921" s="217" t="s">
        <v>148</v>
      </c>
      <c r="C11921" s="218">
        <v>0.29160000000000003</v>
      </c>
    </row>
    <row r="11922" spans="1:3" ht="15" customHeight="1" x14ac:dyDescent="0.25">
      <c r="A11922" s="216">
        <v>45596</v>
      </c>
      <c r="B11922" s="217" t="s">
        <v>148</v>
      </c>
      <c r="C11922" s="218">
        <v>0.30099999999999999</v>
      </c>
    </row>
    <row r="11923" spans="1:3" ht="15" customHeight="1" x14ac:dyDescent="0.25">
      <c r="A11923" s="216">
        <v>45597</v>
      </c>
      <c r="B11923" s="217" t="s">
        <v>148</v>
      </c>
      <c r="C11923" s="218">
        <v>0.32890000000000003</v>
      </c>
    </row>
    <row r="11924" spans="1:3" ht="15" customHeight="1" x14ac:dyDescent="0.25">
      <c r="A11924" s="216">
        <v>45600</v>
      </c>
      <c r="B11924" s="217" t="s">
        <v>148</v>
      </c>
      <c r="C11924" s="218">
        <v>0.3382</v>
      </c>
    </row>
    <row r="11925" spans="1:3" ht="15" customHeight="1" x14ac:dyDescent="0.25">
      <c r="A11925" s="216">
        <v>45601</v>
      </c>
      <c r="B11925" s="217" t="s">
        <v>148</v>
      </c>
      <c r="C11925" s="218">
        <v>0.34749999999999998</v>
      </c>
    </row>
    <row r="11926" spans="1:3" ht="15" customHeight="1" x14ac:dyDescent="0.25">
      <c r="A11926" s="216">
        <v>45602</v>
      </c>
      <c r="B11926" s="217" t="s">
        <v>148</v>
      </c>
      <c r="C11926" s="218">
        <v>0.35670000000000002</v>
      </c>
    </row>
    <row r="11927" spans="1:3" ht="15" customHeight="1" x14ac:dyDescent="0.25">
      <c r="A11927" s="216">
        <v>45603</v>
      </c>
      <c r="B11927" s="217" t="s">
        <v>148</v>
      </c>
      <c r="C11927" s="218">
        <v>0.3659</v>
      </c>
    </row>
    <row r="11928" spans="1:3" ht="15" customHeight="1" x14ac:dyDescent="0.25">
      <c r="A11928" s="216">
        <v>45604</v>
      </c>
      <c r="B11928" s="217" t="s">
        <v>148</v>
      </c>
      <c r="C11928" s="218">
        <v>0.39360000000000001</v>
      </c>
    </row>
    <row r="11929" spans="1:3" ht="15" customHeight="1" x14ac:dyDescent="0.25">
      <c r="A11929" s="216">
        <v>45607</v>
      </c>
      <c r="B11929" s="217" t="s">
        <v>148</v>
      </c>
      <c r="C11929" s="218">
        <v>0.40279999999999999</v>
      </c>
    </row>
    <row r="11930" spans="1:3" ht="15" customHeight="1" x14ac:dyDescent="0.25">
      <c r="A11930" s="216">
        <v>45608</v>
      </c>
      <c r="B11930" s="217" t="s">
        <v>148</v>
      </c>
      <c r="C11930" s="218">
        <v>0.41199999999999998</v>
      </c>
    </row>
    <row r="11931" spans="1:3" ht="15" customHeight="1" x14ac:dyDescent="0.25">
      <c r="A11931" s="216">
        <v>45609</v>
      </c>
      <c r="B11931" s="217" t="s">
        <v>148</v>
      </c>
      <c r="C11931" s="218">
        <v>0.42120000000000002</v>
      </c>
    </row>
    <row r="11932" spans="1:3" ht="15" customHeight="1" x14ac:dyDescent="0.25">
      <c r="A11932" s="216">
        <v>45610</v>
      </c>
      <c r="B11932" s="217" t="s">
        <v>148</v>
      </c>
      <c r="C11932" s="218">
        <v>0.4304</v>
      </c>
    </row>
    <row r="11933" spans="1:3" ht="15" customHeight="1" x14ac:dyDescent="0.25">
      <c r="A11933" s="216">
        <v>45611</v>
      </c>
      <c r="B11933" s="217" t="s">
        <v>148</v>
      </c>
      <c r="C11933" s="218">
        <v>0.45789999999999997</v>
      </c>
    </row>
    <row r="11934" spans="1:3" ht="15" customHeight="1" x14ac:dyDescent="0.25">
      <c r="A11934" s="216">
        <v>45614</v>
      </c>
      <c r="B11934" s="217" t="s">
        <v>148</v>
      </c>
      <c r="C11934" s="218">
        <v>0.46700000000000003</v>
      </c>
    </row>
    <row r="11935" spans="1:3" ht="15" customHeight="1" x14ac:dyDescent="0.25">
      <c r="A11935" s="216">
        <v>45615</v>
      </c>
      <c r="B11935" s="217" t="s">
        <v>148</v>
      </c>
      <c r="C11935" s="218">
        <v>0.47620000000000001</v>
      </c>
    </row>
    <row r="11936" spans="1:3" ht="15" customHeight="1" x14ac:dyDescent="0.25">
      <c r="A11936" s="216">
        <v>45616</v>
      </c>
      <c r="B11936" s="217" t="s">
        <v>148</v>
      </c>
      <c r="C11936" s="218">
        <v>0.48530000000000001</v>
      </c>
    </row>
    <row r="11937" spans="1:3" ht="15" customHeight="1" x14ac:dyDescent="0.25">
      <c r="A11937" s="216">
        <v>45617</v>
      </c>
      <c r="B11937" s="217" t="s">
        <v>148</v>
      </c>
      <c r="C11937" s="218">
        <v>0.49440000000000001</v>
      </c>
    </row>
    <row r="11938" spans="1:3" ht="15" customHeight="1" x14ac:dyDescent="0.25">
      <c r="A11938" s="216">
        <v>45618</v>
      </c>
      <c r="B11938" s="217" t="s">
        <v>148</v>
      </c>
      <c r="C11938" s="218">
        <v>0.52170000000000005</v>
      </c>
    </row>
    <row r="11939" spans="1:3" ht="15" customHeight="1" x14ac:dyDescent="0.25">
      <c r="A11939" s="216">
        <v>45621</v>
      </c>
      <c r="B11939" s="217" t="s">
        <v>148</v>
      </c>
      <c r="C11939" s="218">
        <v>0.53080000000000005</v>
      </c>
    </row>
    <row r="11940" spans="1:3" ht="15" customHeight="1" x14ac:dyDescent="0.25">
      <c r="A11940" s="216">
        <v>45622</v>
      </c>
      <c r="B11940" s="217" t="s">
        <v>148</v>
      </c>
      <c r="C11940" s="218">
        <v>0.53979999999999995</v>
      </c>
    </row>
    <row r="11941" spans="1:3" ht="15" customHeight="1" x14ac:dyDescent="0.25">
      <c r="A11941" s="216">
        <v>45623</v>
      </c>
      <c r="B11941" s="217" t="s">
        <v>148</v>
      </c>
      <c r="C11941" s="218">
        <v>0.54890000000000005</v>
      </c>
    </row>
    <row r="11942" spans="1:3" ht="15" customHeight="1" x14ac:dyDescent="0.25">
      <c r="A11942" s="216">
        <v>45624</v>
      </c>
      <c r="B11942" s="217" t="s">
        <v>148</v>
      </c>
      <c r="C11942" s="218">
        <v>0.55800000000000005</v>
      </c>
    </row>
    <row r="11943" spans="1:3" ht="15" customHeight="1" x14ac:dyDescent="0.25">
      <c r="A11943" s="216">
        <v>45625</v>
      </c>
      <c r="B11943" s="217" t="s">
        <v>148</v>
      </c>
      <c r="C11943" s="218">
        <v>0.58509999999999995</v>
      </c>
    </row>
    <row r="11944" spans="1:3" ht="15" customHeight="1" x14ac:dyDescent="0.25">
      <c r="A11944" s="216">
        <v>45628</v>
      </c>
      <c r="B11944" s="217" t="s">
        <v>148</v>
      </c>
      <c r="C11944" s="218">
        <v>0.59419999999999995</v>
      </c>
    </row>
    <row r="11945" spans="1:3" ht="15" customHeight="1" x14ac:dyDescent="0.25">
      <c r="A11945" s="216">
        <v>45629</v>
      </c>
      <c r="B11945" s="217" t="s">
        <v>148</v>
      </c>
      <c r="C11945" s="218">
        <v>0.60319999999999996</v>
      </c>
    </row>
    <row r="11946" spans="1:3" ht="15" customHeight="1" x14ac:dyDescent="0.25">
      <c r="A11946" s="216">
        <v>45630</v>
      </c>
      <c r="B11946" s="217" t="s">
        <v>148</v>
      </c>
      <c r="C11946" s="218">
        <v>0.61219999999999997</v>
      </c>
    </row>
    <row r="11947" spans="1:3" ht="15" customHeight="1" x14ac:dyDescent="0.25">
      <c r="A11947" s="216">
        <v>45631</v>
      </c>
      <c r="B11947" s="217" t="s">
        <v>148</v>
      </c>
      <c r="C11947" s="218">
        <v>0.62119999999999997</v>
      </c>
    </row>
    <row r="11948" spans="1:3" ht="15" customHeight="1" x14ac:dyDescent="0.25">
      <c r="A11948" s="216">
        <v>45632</v>
      </c>
      <c r="B11948" s="217" t="s">
        <v>148</v>
      </c>
      <c r="C11948" s="218">
        <v>0.6482</v>
      </c>
    </row>
    <row r="11949" spans="1:3" ht="15" customHeight="1" x14ac:dyDescent="0.25">
      <c r="A11949" s="216">
        <v>45635</v>
      </c>
      <c r="B11949" s="217" t="s">
        <v>148</v>
      </c>
      <c r="C11949" s="218">
        <v>0.65720000000000001</v>
      </c>
    </row>
    <row r="11950" spans="1:3" ht="15" customHeight="1" x14ac:dyDescent="0.25">
      <c r="A11950" s="216">
        <v>45636</v>
      </c>
      <c r="B11950" s="217" t="s">
        <v>148</v>
      </c>
      <c r="C11950" s="218">
        <v>0.66620000000000001</v>
      </c>
    </row>
    <row r="11951" spans="1:3" ht="15" customHeight="1" x14ac:dyDescent="0.25">
      <c r="A11951" s="216">
        <v>45637</v>
      </c>
      <c r="B11951" s="217" t="s">
        <v>148</v>
      </c>
      <c r="C11951" s="218">
        <v>0.67520000000000002</v>
      </c>
    </row>
    <row r="11952" spans="1:3" ht="15" customHeight="1" x14ac:dyDescent="0.25">
      <c r="A11952" s="216">
        <v>45638</v>
      </c>
      <c r="B11952" s="217" t="s">
        <v>148</v>
      </c>
      <c r="C11952" s="218">
        <v>0.68420000000000003</v>
      </c>
    </row>
    <row r="11953" spans="1:3" ht="15" customHeight="1" x14ac:dyDescent="0.25">
      <c r="A11953" s="216">
        <v>45639</v>
      </c>
      <c r="B11953" s="217" t="s">
        <v>148</v>
      </c>
      <c r="C11953" s="218">
        <v>0.71120000000000005</v>
      </c>
    </row>
    <row r="11954" spans="1:3" ht="15" customHeight="1" x14ac:dyDescent="0.25">
      <c r="A11954" s="216">
        <v>45642</v>
      </c>
      <c r="B11954" s="217" t="s">
        <v>148</v>
      </c>
      <c r="C11954" s="218">
        <v>0.72019999999999995</v>
      </c>
    </row>
    <row r="11955" spans="1:3" ht="15" customHeight="1" x14ac:dyDescent="0.25">
      <c r="A11955" s="216">
        <v>45643</v>
      </c>
      <c r="B11955" s="217" t="s">
        <v>148</v>
      </c>
      <c r="C11955" s="218">
        <v>0.72919999999999996</v>
      </c>
    </row>
    <row r="11956" spans="1:3" ht="15" customHeight="1" x14ac:dyDescent="0.25">
      <c r="A11956" s="216">
        <v>45644</v>
      </c>
      <c r="B11956" s="217" t="s">
        <v>148</v>
      </c>
      <c r="C11956" s="218">
        <v>0.73799999999999999</v>
      </c>
    </row>
    <row r="11957" spans="1:3" ht="15" customHeight="1" x14ac:dyDescent="0.25">
      <c r="A11957" s="216">
        <v>45645</v>
      </c>
      <c r="B11957" s="217" t="s">
        <v>148</v>
      </c>
      <c r="C11957" s="218">
        <v>0.74680000000000002</v>
      </c>
    </row>
    <row r="11958" spans="1:3" ht="15" customHeight="1" x14ac:dyDescent="0.25">
      <c r="A11958" s="216">
        <v>45646</v>
      </c>
      <c r="B11958" s="217" t="s">
        <v>148</v>
      </c>
      <c r="C11958" s="218">
        <v>0.77300000000000002</v>
      </c>
    </row>
    <row r="11959" spans="1:3" ht="15" customHeight="1" x14ac:dyDescent="0.25">
      <c r="A11959" s="216">
        <v>45649</v>
      </c>
      <c r="B11959" s="217" t="s">
        <v>148</v>
      </c>
      <c r="C11959" s="218">
        <v>0.78169999999999995</v>
      </c>
    </row>
    <row r="11960" spans="1:3" ht="15" customHeight="1" x14ac:dyDescent="0.25">
      <c r="A11960" s="216">
        <v>45650</v>
      </c>
      <c r="B11960" s="217" t="s">
        <v>148</v>
      </c>
      <c r="C11960" s="218">
        <v>0.79049999999999998</v>
      </c>
    </row>
    <row r="11961" spans="1:3" ht="15" customHeight="1" x14ac:dyDescent="0.25">
      <c r="A11961" s="216">
        <v>45651</v>
      </c>
      <c r="B11961" s="217" t="s">
        <v>148</v>
      </c>
      <c r="C11961" s="218">
        <v>0.79920000000000002</v>
      </c>
    </row>
    <row r="11962" spans="1:3" ht="15" customHeight="1" x14ac:dyDescent="0.25">
      <c r="A11962" s="216">
        <v>45652</v>
      </c>
      <c r="B11962" s="217" t="s">
        <v>148</v>
      </c>
      <c r="C11962" s="218">
        <v>0.80789999999999995</v>
      </c>
    </row>
    <row r="11963" spans="1:3" ht="15" customHeight="1" x14ac:dyDescent="0.25">
      <c r="A11963" s="216">
        <v>45653</v>
      </c>
      <c r="B11963" s="217" t="s">
        <v>148</v>
      </c>
      <c r="C11963" s="218">
        <v>0.83399999999999996</v>
      </c>
    </row>
    <row r="11964" spans="1:3" ht="15" customHeight="1" x14ac:dyDescent="0.25">
      <c r="A11964" s="216">
        <v>45656</v>
      </c>
      <c r="B11964" s="217" t="s">
        <v>148</v>
      </c>
      <c r="C11964" s="218">
        <v>0.8427</v>
      </c>
    </row>
    <row r="11965" spans="1:3" ht="15" customHeight="1" x14ac:dyDescent="0.25">
      <c r="A11965" s="216">
        <v>45657</v>
      </c>
      <c r="B11965" s="217" t="s">
        <v>148</v>
      </c>
      <c r="C11965" s="218">
        <v>0.85109999999999997</v>
      </c>
    </row>
    <row r="11966" spans="1:3" ht="15" customHeight="1" x14ac:dyDescent="0.25">
      <c r="A11966" s="216">
        <v>45659</v>
      </c>
      <c r="B11966" s="217" t="s">
        <v>148</v>
      </c>
      <c r="C11966" s="218">
        <v>0.86809999999999998</v>
      </c>
    </row>
    <row r="11967" spans="1:3" ht="15" customHeight="1" x14ac:dyDescent="0.25">
      <c r="A11967" s="216">
        <v>45660</v>
      </c>
      <c r="B11967" s="217" t="s">
        <v>148</v>
      </c>
      <c r="C11967" s="218">
        <v>0.89370000000000005</v>
      </c>
    </row>
    <row r="11968" spans="1:3" ht="15" customHeight="1" x14ac:dyDescent="0.25">
      <c r="A11968" s="216">
        <v>45663</v>
      </c>
      <c r="B11968" s="217" t="s">
        <v>148</v>
      </c>
      <c r="C11968" s="218">
        <v>0.9022</v>
      </c>
    </row>
    <row r="11969" spans="1:3" ht="15" customHeight="1" x14ac:dyDescent="0.25">
      <c r="A11969" s="216">
        <v>45664</v>
      </c>
      <c r="B11969" s="217" t="s">
        <v>148</v>
      </c>
      <c r="C11969" s="218">
        <v>0.91069999999999995</v>
      </c>
    </row>
    <row r="11970" spans="1:3" ht="15" customHeight="1" x14ac:dyDescent="0.25">
      <c r="A11970" s="216">
        <v>45665</v>
      </c>
      <c r="B11970" s="217" t="s">
        <v>148</v>
      </c>
      <c r="C11970" s="218">
        <v>0.91910000000000003</v>
      </c>
    </row>
    <row r="11971" spans="1:3" ht="15" customHeight="1" x14ac:dyDescent="0.25">
      <c r="A11971" s="216">
        <v>45666</v>
      </c>
      <c r="B11971" s="217" t="s">
        <v>148</v>
      </c>
      <c r="C11971" s="218">
        <v>0.92749999999999999</v>
      </c>
    </row>
    <row r="11972" spans="1:3" ht="15" customHeight="1" x14ac:dyDescent="0.25">
      <c r="A11972" s="216">
        <v>45667</v>
      </c>
      <c r="B11972" s="217" t="s">
        <v>148</v>
      </c>
      <c r="C11972" s="218">
        <v>0.95269999999999999</v>
      </c>
    </row>
    <row r="11973" spans="1:3" ht="15" customHeight="1" x14ac:dyDescent="0.25">
      <c r="A11973" s="216">
        <v>45670</v>
      </c>
      <c r="B11973" s="217" t="s">
        <v>148</v>
      </c>
      <c r="C11973" s="218">
        <v>0.96120000000000005</v>
      </c>
    </row>
    <row r="11974" spans="1:3" ht="15" customHeight="1" x14ac:dyDescent="0.25">
      <c r="A11974" s="216">
        <v>45671</v>
      </c>
      <c r="B11974" s="217" t="s">
        <v>148</v>
      </c>
      <c r="C11974" s="218">
        <v>0.96960000000000002</v>
      </c>
    </row>
    <row r="11975" spans="1:3" ht="15" customHeight="1" x14ac:dyDescent="0.25">
      <c r="A11975" s="216">
        <v>45672</v>
      </c>
      <c r="B11975" s="217" t="s">
        <v>148</v>
      </c>
      <c r="C11975" s="218">
        <v>0.97799999999999998</v>
      </c>
    </row>
    <row r="11976" spans="1:3" ht="15" customHeight="1" x14ac:dyDescent="0.25">
      <c r="A11976" s="216">
        <v>45673</v>
      </c>
      <c r="B11976" s="217" t="s">
        <v>148</v>
      </c>
      <c r="C11976" s="218">
        <v>0.98640000000000005</v>
      </c>
    </row>
    <row r="11977" spans="1:3" ht="15" customHeight="1" x14ac:dyDescent="0.25">
      <c r="A11977" s="216">
        <v>45674</v>
      </c>
      <c r="B11977" s="217" t="s">
        <v>148</v>
      </c>
      <c r="C11977" s="218">
        <v>1.0115000000000001</v>
      </c>
    </row>
    <row r="11978" spans="1:3" ht="15" customHeight="1" x14ac:dyDescent="0.25">
      <c r="A11978" s="216">
        <v>45677</v>
      </c>
      <c r="B11978" s="217" t="s">
        <v>148</v>
      </c>
      <c r="C11978" s="218">
        <v>1.0198</v>
      </c>
    </row>
    <row r="11979" spans="1:3" ht="15" customHeight="1" x14ac:dyDescent="0.25">
      <c r="A11979" s="216">
        <v>45678</v>
      </c>
      <c r="B11979" s="217" t="s">
        <v>148</v>
      </c>
      <c r="C11979" s="218">
        <v>1.0282</v>
      </c>
    </row>
    <row r="11980" spans="1:3" ht="15" customHeight="1" x14ac:dyDescent="0.25">
      <c r="A11980" s="216">
        <v>45679</v>
      </c>
      <c r="B11980" s="217" t="s">
        <v>148</v>
      </c>
      <c r="C11980" s="218">
        <v>1.0365</v>
      </c>
    </row>
    <row r="11981" spans="1:3" ht="15" customHeight="1" x14ac:dyDescent="0.25">
      <c r="A11981" s="216">
        <v>45680</v>
      </c>
      <c r="B11981" s="217" t="s">
        <v>148</v>
      </c>
      <c r="C11981" s="218">
        <v>1.0448</v>
      </c>
    </row>
    <row r="11982" spans="1:3" ht="15" customHeight="1" x14ac:dyDescent="0.25">
      <c r="A11982" s="216">
        <v>45681</v>
      </c>
      <c r="B11982" s="217" t="s">
        <v>148</v>
      </c>
      <c r="C11982" s="218">
        <v>1.0698000000000001</v>
      </c>
    </row>
    <row r="11983" spans="1:3" ht="15" customHeight="1" x14ac:dyDescent="0.25">
      <c r="A11983" s="216">
        <v>45684</v>
      </c>
      <c r="B11983" s="217" t="s">
        <v>148</v>
      </c>
      <c r="C11983" s="218">
        <v>1.0781000000000001</v>
      </c>
    </row>
    <row r="11984" spans="1:3" ht="15" customHeight="1" x14ac:dyDescent="0.25">
      <c r="A11984" s="216">
        <v>45685</v>
      </c>
      <c r="B11984" s="217" t="s">
        <v>148</v>
      </c>
      <c r="C11984" s="218">
        <v>1.0864</v>
      </c>
    </row>
    <row r="11985" spans="1:3" ht="15" customHeight="1" x14ac:dyDescent="0.25">
      <c r="A11985" s="216">
        <v>45686</v>
      </c>
      <c r="B11985" s="217" t="s">
        <v>148</v>
      </c>
      <c r="C11985" s="218">
        <v>1.0947</v>
      </c>
    </row>
    <row r="11986" spans="1:3" ht="15" customHeight="1" x14ac:dyDescent="0.25">
      <c r="A11986" s="216">
        <v>45687</v>
      </c>
      <c r="B11986" s="217" t="s">
        <v>148</v>
      </c>
      <c r="C11986" s="218">
        <v>1.1029</v>
      </c>
    </row>
    <row r="11987" spans="1:3" ht="15" customHeight="1" x14ac:dyDescent="0.25">
      <c r="A11987" s="216">
        <v>45688</v>
      </c>
      <c r="B11987" s="217" t="s">
        <v>148</v>
      </c>
      <c r="C11987" s="218">
        <v>1.1275999999999999</v>
      </c>
    </row>
    <row r="11988" spans="1:3" ht="15" customHeight="1" x14ac:dyDescent="0.25">
      <c r="A11988" s="216">
        <v>45691</v>
      </c>
      <c r="B11988" s="217" t="s">
        <v>148</v>
      </c>
      <c r="C11988" s="218">
        <v>1.1357999999999999</v>
      </c>
    </row>
    <row r="11989" spans="1:3" ht="15" customHeight="1" x14ac:dyDescent="0.25">
      <c r="A11989" s="216">
        <v>45692</v>
      </c>
      <c r="B11989" s="217" t="s">
        <v>148</v>
      </c>
      <c r="C11989" s="218">
        <v>1.1439999999999999</v>
      </c>
    </row>
    <row r="11990" spans="1:3" ht="15" customHeight="1" x14ac:dyDescent="0.25">
      <c r="A11990" s="216">
        <v>45693</v>
      </c>
      <c r="B11990" s="217" t="s">
        <v>148</v>
      </c>
      <c r="C11990" s="218">
        <v>1.1518999999999999</v>
      </c>
    </row>
    <row r="11991" spans="1:3" ht="15" customHeight="1" x14ac:dyDescent="0.25">
      <c r="A11991" s="216">
        <v>45694</v>
      </c>
      <c r="B11991" s="217" t="s">
        <v>148</v>
      </c>
      <c r="C11991" s="218">
        <v>1.1597999999999999</v>
      </c>
    </row>
    <row r="11992" spans="1:3" ht="15" customHeight="1" x14ac:dyDescent="0.25">
      <c r="A11992" s="216">
        <v>45695</v>
      </c>
      <c r="B11992" s="217" t="s">
        <v>148</v>
      </c>
      <c r="C11992" s="218">
        <v>1.1834</v>
      </c>
    </row>
    <row r="11993" spans="1:3" ht="15" customHeight="1" x14ac:dyDescent="0.25">
      <c r="A11993" s="216">
        <v>45698</v>
      </c>
      <c r="B11993" s="217" t="s">
        <v>148</v>
      </c>
      <c r="C11993" s="218">
        <v>1.1912</v>
      </c>
    </row>
    <row r="11994" spans="1:3" ht="15" customHeight="1" x14ac:dyDescent="0.25">
      <c r="A11994" s="216">
        <v>45699</v>
      </c>
      <c r="B11994" s="217" t="s">
        <v>148</v>
      </c>
      <c r="C11994" s="218">
        <v>1.1990000000000001</v>
      </c>
    </row>
    <row r="11995" spans="1:3" ht="15" customHeight="1" x14ac:dyDescent="0.25">
      <c r="A11995" s="216">
        <v>45700</v>
      </c>
      <c r="B11995" s="217" t="s">
        <v>148</v>
      </c>
      <c r="C11995" s="218">
        <v>1.2068000000000001</v>
      </c>
    </row>
    <row r="11996" spans="1:3" ht="15" customHeight="1" x14ac:dyDescent="0.25">
      <c r="A11996" s="216">
        <v>45701</v>
      </c>
      <c r="B11996" s="217" t="s">
        <v>148</v>
      </c>
      <c r="C11996" s="218">
        <v>1.2144999999999999</v>
      </c>
    </row>
    <row r="11997" spans="1:3" ht="15" customHeight="1" x14ac:dyDescent="0.25">
      <c r="A11997" s="216">
        <v>45702</v>
      </c>
      <c r="B11997" s="217" t="s">
        <v>148</v>
      </c>
      <c r="C11997" s="218">
        <v>1.2378</v>
      </c>
    </row>
    <row r="11998" spans="1:3" ht="15" customHeight="1" x14ac:dyDescent="0.25">
      <c r="A11998" s="216">
        <v>45705</v>
      </c>
      <c r="B11998" s="217" t="s">
        <v>148</v>
      </c>
      <c r="C11998" s="218">
        <v>1.2456</v>
      </c>
    </row>
    <row r="11999" spans="1:3" ht="15" customHeight="1" x14ac:dyDescent="0.25">
      <c r="A11999" s="216">
        <v>45706</v>
      </c>
      <c r="B11999" s="217" t="s">
        <v>148</v>
      </c>
      <c r="C11999" s="218">
        <v>1.2533000000000001</v>
      </c>
    </row>
    <row r="12000" spans="1:3" ht="15" customHeight="1" x14ac:dyDescent="0.25">
      <c r="A12000" s="216">
        <v>45707</v>
      </c>
      <c r="B12000" s="217" t="s">
        <v>148</v>
      </c>
      <c r="C12000" s="218">
        <v>1.2611000000000001</v>
      </c>
    </row>
    <row r="12001" spans="1:3" ht="15" customHeight="1" x14ac:dyDescent="0.25">
      <c r="A12001" s="216">
        <v>45708</v>
      </c>
      <c r="B12001" s="217" t="s">
        <v>148</v>
      </c>
      <c r="C12001" s="218">
        <v>1.2687999999999999</v>
      </c>
    </row>
    <row r="12002" spans="1:3" ht="15" customHeight="1" x14ac:dyDescent="0.25">
      <c r="A12002" s="216">
        <v>45709</v>
      </c>
      <c r="B12002" s="217" t="s">
        <v>148</v>
      </c>
      <c r="C12002" s="218">
        <v>1.292</v>
      </c>
    </row>
    <row r="12003" spans="1:3" ht="15" customHeight="1" x14ac:dyDescent="0.25">
      <c r="A12003" s="216">
        <v>45712</v>
      </c>
      <c r="B12003" s="217" t="s">
        <v>148</v>
      </c>
      <c r="C12003" s="218">
        <v>1.2998000000000001</v>
      </c>
    </row>
    <row r="12004" spans="1:3" ht="15" customHeight="1" x14ac:dyDescent="0.25">
      <c r="A12004" s="216">
        <v>45713</v>
      </c>
      <c r="B12004" s="217" t="s">
        <v>148</v>
      </c>
      <c r="C12004" s="218">
        <v>1.3075000000000001</v>
      </c>
    </row>
    <row r="12005" spans="1:3" ht="15" customHeight="1" x14ac:dyDescent="0.25">
      <c r="A12005" s="216">
        <v>45714</v>
      </c>
      <c r="B12005" s="217" t="s">
        <v>148</v>
      </c>
      <c r="C12005" s="218">
        <v>1.3151999999999999</v>
      </c>
    </row>
    <row r="12006" spans="1:3" ht="15" customHeight="1" x14ac:dyDescent="0.25">
      <c r="A12006" s="216">
        <v>45715</v>
      </c>
      <c r="B12006" s="217" t="s">
        <v>148</v>
      </c>
      <c r="C12006" s="218">
        <v>1.3229</v>
      </c>
    </row>
    <row r="12007" spans="1:3" ht="15" customHeight="1" x14ac:dyDescent="0.25">
      <c r="A12007" s="216">
        <v>45716</v>
      </c>
      <c r="B12007" s="217" t="s">
        <v>148</v>
      </c>
      <c r="C12007" s="218">
        <v>1.3459000000000001</v>
      </c>
    </row>
    <row r="12008" spans="1:3" ht="15" customHeight="1" x14ac:dyDescent="0.25">
      <c r="A12008" s="216">
        <v>45719</v>
      </c>
      <c r="B12008" s="217" t="s">
        <v>148</v>
      </c>
      <c r="C12008" s="218">
        <v>1.3535999999999999</v>
      </c>
    </row>
    <row r="12009" spans="1:3" ht="15" customHeight="1" x14ac:dyDescent="0.25">
      <c r="A12009" s="216">
        <v>45720</v>
      </c>
      <c r="B12009" s="217" t="s">
        <v>148</v>
      </c>
      <c r="C12009" s="218">
        <v>1.3612</v>
      </c>
    </row>
    <row r="12010" spans="1:3" ht="15" customHeight="1" x14ac:dyDescent="0.25">
      <c r="A12010" s="216">
        <v>45721</v>
      </c>
      <c r="B12010" s="217" t="s">
        <v>148</v>
      </c>
      <c r="C12010" s="218">
        <v>1.3688</v>
      </c>
    </row>
    <row r="12011" spans="1:3" ht="15" customHeight="1" x14ac:dyDescent="0.25">
      <c r="A12011" s="216">
        <v>45722</v>
      </c>
      <c r="B12011" s="217" t="s">
        <v>148</v>
      </c>
      <c r="C12011" s="218">
        <v>1.3765000000000001</v>
      </c>
    </row>
    <row r="12012" spans="1:3" ht="15" customHeight="1" x14ac:dyDescent="0.25">
      <c r="A12012" s="216">
        <v>45723</v>
      </c>
      <c r="B12012" s="217" t="s">
        <v>148</v>
      </c>
      <c r="C12012" s="218">
        <v>1.3993</v>
      </c>
    </row>
    <row r="12013" spans="1:3" ht="15" customHeight="1" x14ac:dyDescent="0.25">
      <c r="A12013" s="216">
        <v>45726</v>
      </c>
      <c r="B12013" s="217" t="s">
        <v>148</v>
      </c>
      <c r="C12013" s="218">
        <v>1.4069</v>
      </c>
    </row>
    <row r="12014" spans="1:3" ht="15" customHeight="1" x14ac:dyDescent="0.25">
      <c r="A12014" s="216">
        <v>45727</v>
      </c>
      <c r="B12014" s="217" t="s">
        <v>148</v>
      </c>
      <c r="C12014" s="218">
        <v>1.4144000000000001</v>
      </c>
    </row>
    <row r="12015" spans="1:3" ht="15" customHeight="1" x14ac:dyDescent="0.25">
      <c r="A12015" s="216">
        <v>45728</v>
      </c>
      <c r="B12015" s="217" t="s">
        <v>148</v>
      </c>
      <c r="C12015" s="218">
        <v>1.4217</v>
      </c>
    </row>
    <row r="12016" spans="1:3" ht="15" customHeight="1" x14ac:dyDescent="0.25">
      <c r="A12016" s="216">
        <v>45729</v>
      </c>
      <c r="B12016" s="217" t="s">
        <v>148</v>
      </c>
      <c r="C12016" s="218">
        <v>1.429</v>
      </c>
    </row>
    <row r="12017" spans="1:3" ht="15" customHeight="1" x14ac:dyDescent="0.25">
      <c r="A12017" s="216">
        <v>45730</v>
      </c>
      <c r="B12017" s="217" t="s">
        <v>148</v>
      </c>
      <c r="C12017" s="218">
        <v>1.4507000000000001</v>
      </c>
    </row>
    <row r="12018" spans="1:3" ht="15" customHeight="1" x14ac:dyDescent="0.25">
      <c r="A12018" s="216">
        <v>45733</v>
      </c>
      <c r="B12018" s="217" t="s">
        <v>148</v>
      </c>
      <c r="C12018" s="218">
        <v>1.4579</v>
      </c>
    </row>
    <row r="12019" spans="1:3" ht="15" customHeight="1" x14ac:dyDescent="0.25">
      <c r="A12019" s="216">
        <v>45734</v>
      </c>
      <c r="B12019" s="217" t="s">
        <v>148</v>
      </c>
      <c r="C12019" s="218">
        <v>1.4651000000000001</v>
      </c>
    </row>
    <row r="12020" spans="1:3" ht="15" customHeight="1" x14ac:dyDescent="0.25">
      <c r="A12020" s="216">
        <v>45735</v>
      </c>
      <c r="B12020" s="217" t="s">
        <v>148</v>
      </c>
      <c r="C12020" s="218">
        <v>1.4722999999999999</v>
      </c>
    </row>
    <row r="12021" spans="1:3" ht="15" customHeight="1" x14ac:dyDescent="0.25">
      <c r="A12021" s="216">
        <v>45736</v>
      </c>
      <c r="B12021" s="217" t="s">
        <v>148</v>
      </c>
      <c r="C12021" s="218">
        <v>1.4795</v>
      </c>
    </row>
    <row r="12022" spans="1:3" ht="15" customHeight="1" x14ac:dyDescent="0.25">
      <c r="A12022" s="216">
        <v>45737</v>
      </c>
      <c r="B12022" s="217" t="s">
        <v>148</v>
      </c>
      <c r="C12022" s="218">
        <v>1.5009999999999999</v>
      </c>
    </row>
    <row r="12023" spans="1:3" ht="15" customHeight="1" x14ac:dyDescent="0.25">
      <c r="A12023" s="216">
        <v>45740</v>
      </c>
      <c r="B12023" s="217" t="s">
        <v>148</v>
      </c>
      <c r="C12023" s="218">
        <v>1.5082</v>
      </c>
    </row>
    <row r="12024" spans="1:3" ht="15" customHeight="1" x14ac:dyDescent="0.25">
      <c r="A12024" s="216">
        <v>45741</v>
      </c>
      <c r="B12024" s="217" t="s">
        <v>148</v>
      </c>
      <c r="C12024" s="218">
        <v>1.5154000000000001</v>
      </c>
    </row>
    <row r="12025" spans="1:3" ht="15" customHeight="1" x14ac:dyDescent="0.25">
      <c r="A12025" s="216">
        <v>45742</v>
      </c>
      <c r="B12025" s="217" t="s">
        <v>148</v>
      </c>
      <c r="C12025" s="218">
        <v>1.5226</v>
      </c>
    </row>
    <row r="12026" spans="1:3" ht="15" customHeight="1" x14ac:dyDescent="0.25">
      <c r="A12026" s="216">
        <v>45743</v>
      </c>
      <c r="B12026" s="217" t="s">
        <v>148</v>
      </c>
      <c r="C12026" s="218">
        <v>1.5298</v>
      </c>
    </row>
    <row r="12027" spans="1:3" ht="15" customHeight="1" x14ac:dyDescent="0.25">
      <c r="A12027" s="216">
        <v>45744</v>
      </c>
      <c r="B12027" s="217" t="s">
        <v>148</v>
      </c>
      <c r="C12027" s="218">
        <v>1.5512999999999999</v>
      </c>
    </row>
    <row r="12028" spans="1:3" ht="15" customHeight="1" x14ac:dyDescent="0.25">
      <c r="A12028" s="216">
        <v>45747</v>
      </c>
      <c r="B12028" s="217" t="s">
        <v>148</v>
      </c>
      <c r="C12028" s="218">
        <v>1.5585</v>
      </c>
    </row>
    <row r="12029" spans="1:3" ht="15" customHeight="1" x14ac:dyDescent="0.25">
      <c r="A12029" s="216">
        <v>45748</v>
      </c>
      <c r="B12029" s="217" t="s">
        <v>148</v>
      </c>
      <c r="C12029" s="218">
        <v>1.5656000000000001</v>
      </c>
    </row>
    <row r="12030" spans="1:3" ht="15" customHeight="1" x14ac:dyDescent="0.25">
      <c r="A12030" s="216">
        <v>45749</v>
      </c>
      <c r="B12030" s="217" t="s">
        <v>148</v>
      </c>
      <c r="C12030" s="218">
        <v>1.5727</v>
      </c>
    </row>
    <row r="12031" spans="1:3" ht="15" customHeight="1" x14ac:dyDescent="0.25">
      <c r="A12031" s="216">
        <v>45750</v>
      </c>
      <c r="B12031" s="217" t="s">
        <v>148</v>
      </c>
      <c r="C12031" s="218">
        <v>1.5798000000000001</v>
      </c>
    </row>
    <row r="12032" spans="1:3" ht="15" customHeight="1" x14ac:dyDescent="0.25">
      <c r="A12032" s="216">
        <v>45751</v>
      </c>
      <c r="B12032" s="217" t="s">
        <v>148</v>
      </c>
      <c r="C12032" s="218">
        <v>1.601</v>
      </c>
    </row>
    <row r="12033" spans="1:3" ht="15" customHeight="1" x14ac:dyDescent="0.25">
      <c r="A12033" s="216">
        <v>45754</v>
      </c>
      <c r="B12033" s="217" t="s">
        <v>148</v>
      </c>
      <c r="C12033" s="218">
        <v>1.6081000000000001</v>
      </c>
    </row>
    <row r="12034" spans="1:3" ht="15" customHeight="1" x14ac:dyDescent="0.25">
      <c r="A12034" s="216">
        <v>45755</v>
      </c>
      <c r="B12034" s="217" t="s">
        <v>148</v>
      </c>
      <c r="C12034" s="218">
        <v>1.6151</v>
      </c>
    </row>
    <row r="12035" spans="1:3" ht="15" customHeight="1" x14ac:dyDescent="0.25">
      <c r="A12035" s="216">
        <v>45756</v>
      </c>
      <c r="B12035" s="217" t="s">
        <v>148</v>
      </c>
      <c r="C12035" s="218">
        <v>1.6221000000000001</v>
      </c>
    </row>
    <row r="12036" spans="1:3" ht="15" customHeight="1" x14ac:dyDescent="0.25">
      <c r="A12036" s="216">
        <v>45757</v>
      </c>
      <c r="B12036" s="217" t="s">
        <v>148</v>
      </c>
      <c r="C12036" s="218">
        <v>1.6291</v>
      </c>
    </row>
    <row r="12037" spans="1:3" ht="15" customHeight="1" x14ac:dyDescent="0.25">
      <c r="A12037" s="216">
        <v>45758</v>
      </c>
      <c r="B12037" s="217" t="s">
        <v>148</v>
      </c>
      <c r="C12037" s="218">
        <v>1.6501999999999999</v>
      </c>
    </row>
    <row r="12038" spans="1:3" ht="15" customHeight="1" x14ac:dyDescent="0.25">
      <c r="A12038" s="216">
        <v>45761</v>
      </c>
      <c r="B12038" s="217" t="s">
        <v>148</v>
      </c>
      <c r="C12038" s="218">
        <v>1.6572</v>
      </c>
    </row>
    <row r="12039" spans="1:3" ht="15" customHeight="1" x14ac:dyDescent="0.25">
      <c r="A12039" s="216">
        <v>45762</v>
      </c>
      <c r="B12039" s="217" t="s">
        <v>148</v>
      </c>
      <c r="C12039" s="218">
        <v>1.6641999999999999</v>
      </c>
    </row>
    <row r="12040" spans="1:3" ht="15" customHeight="1" x14ac:dyDescent="0.25">
      <c r="A12040" s="216">
        <v>45763</v>
      </c>
      <c r="B12040" s="217" t="s">
        <v>148</v>
      </c>
      <c r="C12040" s="218">
        <v>1.6712</v>
      </c>
    </row>
    <row r="12041" spans="1:3" ht="15" customHeight="1" x14ac:dyDescent="0.25">
      <c r="A12041" s="216">
        <v>45764</v>
      </c>
      <c r="B12041" s="217" t="s">
        <v>148</v>
      </c>
      <c r="C12041" s="218">
        <v>1.7061999999999999</v>
      </c>
    </row>
    <row r="12042" spans="1:3" ht="15" customHeight="1" x14ac:dyDescent="0.25">
      <c r="A12042" s="216">
        <v>45769</v>
      </c>
      <c r="B12042" s="217" t="s">
        <v>148</v>
      </c>
      <c r="C12042" s="218">
        <v>1.7132000000000001</v>
      </c>
    </row>
    <row r="12043" spans="1:3" ht="15" customHeight="1" x14ac:dyDescent="0.25">
      <c r="A12043" s="216">
        <v>45770</v>
      </c>
      <c r="B12043" s="217" t="s">
        <v>148</v>
      </c>
      <c r="C12043" s="218">
        <v>1.7199</v>
      </c>
    </row>
    <row r="12044" spans="1:3" ht="15" customHeight="1" x14ac:dyDescent="0.25">
      <c r="A12044" s="216">
        <v>45771</v>
      </c>
      <c r="B12044" s="217" t="s">
        <v>148</v>
      </c>
      <c r="C12044" s="218">
        <v>1.7265999999999999</v>
      </c>
    </row>
    <row r="12045" spans="1:3" ht="15" customHeight="1" x14ac:dyDescent="0.25">
      <c r="A12045" s="216">
        <v>45772</v>
      </c>
      <c r="B12045" s="217" t="s">
        <v>148</v>
      </c>
      <c r="C12045" s="218">
        <v>1.7464</v>
      </c>
    </row>
    <row r="12046" spans="1:3" ht="15" customHeight="1" x14ac:dyDescent="0.25">
      <c r="A12046" s="216">
        <v>45775</v>
      </c>
      <c r="B12046" s="217" t="s">
        <v>148</v>
      </c>
      <c r="C12046" s="218">
        <v>1.7529999999999999</v>
      </c>
    </row>
    <row r="12047" spans="1:3" ht="15" customHeight="1" x14ac:dyDescent="0.25">
      <c r="A12047" s="216">
        <v>45776</v>
      </c>
      <c r="B12047" s="217" t="s">
        <v>148</v>
      </c>
      <c r="C12047" s="218">
        <v>1.7596000000000001</v>
      </c>
    </row>
    <row r="12048" spans="1:3" ht="15" customHeight="1" x14ac:dyDescent="0.25">
      <c r="A12048" s="216">
        <v>45777</v>
      </c>
      <c r="B12048" s="217" t="s">
        <v>148</v>
      </c>
      <c r="C12048" s="218">
        <v>1.7726999999999999</v>
      </c>
    </row>
    <row r="12049" spans="1:3" ht="15" customHeight="1" x14ac:dyDescent="0.25">
      <c r="A12049" s="216">
        <v>45779</v>
      </c>
      <c r="B12049" s="217" t="s">
        <v>148</v>
      </c>
      <c r="C12049" s="218">
        <v>1.7922</v>
      </c>
    </row>
    <row r="12050" spans="1:3" ht="15" customHeight="1" x14ac:dyDescent="0.25">
      <c r="A12050" s="216">
        <v>45782</v>
      </c>
      <c r="B12050" s="217" t="s">
        <v>148</v>
      </c>
      <c r="C12050" s="218">
        <v>1.7988</v>
      </c>
    </row>
    <row r="12051" spans="1:3" ht="15" customHeight="1" x14ac:dyDescent="0.25">
      <c r="A12051" s="216">
        <v>45783</v>
      </c>
      <c r="B12051" s="217" t="s">
        <v>148</v>
      </c>
      <c r="C12051" s="218">
        <v>1.8052999999999999</v>
      </c>
    </row>
    <row r="12052" spans="1:3" ht="15" customHeight="1" x14ac:dyDescent="0.25">
      <c r="A12052" s="216">
        <v>45784</v>
      </c>
      <c r="B12052" s="217" t="s">
        <v>148</v>
      </c>
      <c r="C12052" s="218">
        <v>1.8118000000000001</v>
      </c>
    </row>
    <row r="12053" spans="1:3" ht="15" customHeight="1" x14ac:dyDescent="0.25">
      <c r="A12053" s="216">
        <v>45785</v>
      </c>
      <c r="B12053" s="217" t="s">
        <v>148</v>
      </c>
      <c r="C12053" s="218">
        <v>1.8183</v>
      </c>
    </row>
    <row r="12054" spans="1:3" ht="15" customHeight="1" x14ac:dyDescent="0.25">
      <c r="A12054" s="216">
        <v>45786</v>
      </c>
      <c r="B12054" s="217" t="s">
        <v>148</v>
      </c>
      <c r="C12054" s="218">
        <v>1.8375999999999999</v>
      </c>
    </row>
    <row r="12055" spans="1:3" ht="15" customHeight="1" x14ac:dyDescent="0.25">
      <c r="A12055" s="216">
        <v>45789</v>
      </c>
      <c r="B12055" s="217" t="s">
        <v>148</v>
      </c>
      <c r="C12055" s="218">
        <v>1.8441000000000001</v>
      </c>
    </row>
    <row r="12056" spans="1:3" ht="15" customHeight="1" x14ac:dyDescent="0.25">
      <c r="A12056" s="216">
        <v>45790</v>
      </c>
      <c r="B12056" s="217" t="s">
        <v>148</v>
      </c>
      <c r="C12056" s="218">
        <v>1.8505</v>
      </c>
    </row>
    <row r="12057" spans="1:3" ht="15" customHeight="1" x14ac:dyDescent="0.25">
      <c r="A12057" s="216">
        <v>45791</v>
      </c>
      <c r="B12057" s="217" t="s">
        <v>148</v>
      </c>
      <c r="C12057" s="218">
        <v>1.857</v>
      </c>
    </row>
    <row r="12058" spans="1:3" ht="15" customHeight="1" x14ac:dyDescent="0.25">
      <c r="A12058" s="216">
        <v>45792</v>
      </c>
      <c r="B12058" s="217" t="s">
        <v>148</v>
      </c>
      <c r="C12058" s="218">
        <v>1.8633999999999999</v>
      </c>
    </row>
    <row r="12059" spans="1:3" ht="15" customHeight="1" x14ac:dyDescent="0.25">
      <c r="A12059" s="216">
        <v>45793</v>
      </c>
      <c r="B12059" s="217" t="s">
        <v>148</v>
      </c>
      <c r="C12059" s="218">
        <v>1.8828</v>
      </c>
    </row>
    <row r="12060" spans="1:3" ht="15" customHeight="1" x14ac:dyDescent="0.25">
      <c r="A12060" s="216">
        <v>45796</v>
      </c>
      <c r="B12060" s="217" t="s">
        <v>148</v>
      </c>
      <c r="C12060" s="218">
        <v>1.8892</v>
      </c>
    </row>
    <row r="12061" spans="1:3" ht="15" customHeight="1" x14ac:dyDescent="0.25">
      <c r="A12061" s="216">
        <v>45797</v>
      </c>
      <c r="B12061" s="217" t="s">
        <v>148</v>
      </c>
      <c r="C12061" s="218">
        <v>1.8956999999999999</v>
      </c>
    </row>
    <row r="12062" spans="1:3" ht="15" customHeight="1" x14ac:dyDescent="0.25">
      <c r="A12062" s="216">
        <v>45798</v>
      </c>
      <c r="B12062" s="217" t="s">
        <v>148</v>
      </c>
      <c r="C12062" s="218">
        <v>1.9020999999999999</v>
      </c>
    </row>
    <row r="12063" spans="1:3" ht="15" customHeight="1" x14ac:dyDescent="0.25">
      <c r="A12063" s="216">
        <v>45799</v>
      </c>
      <c r="B12063" s="217" t="s">
        <v>148</v>
      </c>
      <c r="C12063" s="218">
        <v>1.9085000000000001</v>
      </c>
    </row>
    <row r="12064" spans="1:3" ht="15" customHeight="1" x14ac:dyDescent="0.25">
      <c r="A12064" s="216">
        <v>45800</v>
      </c>
      <c r="B12064" s="217" t="s">
        <v>148</v>
      </c>
      <c r="C12064" s="218">
        <v>1.9278</v>
      </c>
    </row>
    <row r="12065" spans="1:3" ht="15" customHeight="1" x14ac:dyDescent="0.25">
      <c r="A12065" s="216">
        <v>45803</v>
      </c>
      <c r="B12065" s="217" t="s">
        <v>148</v>
      </c>
      <c r="C12065" s="218">
        <v>1.9342999999999999</v>
      </c>
    </row>
    <row r="12066" spans="1:3" ht="15" customHeight="1" x14ac:dyDescent="0.25">
      <c r="A12066" s="216">
        <v>45804</v>
      </c>
      <c r="B12066" s="217" t="s">
        <v>148</v>
      </c>
      <c r="C12066" s="218">
        <v>1.9407000000000001</v>
      </c>
    </row>
    <row r="12067" spans="1:3" ht="15" customHeight="1" x14ac:dyDescent="0.25">
      <c r="A12067" s="216">
        <v>45805</v>
      </c>
      <c r="B12067" s="217" t="s">
        <v>148</v>
      </c>
      <c r="C12067" s="218">
        <v>1.9472</v>
      </c>
    </row>
    <row r="12068" spans="1:3" ht="15" customHeight="1" x14ac:dyDescent="0.25">
      <c r="A12068" s="216">
        <v>45806</v>
      </c>
      <c r="B12068" s="217" t="s">
        <v>148</v>
      </c>
      <c r="C12068" s="218">
        <v>1.9536</v>
      </c>
    </row>
    <row r="12069" spans="1:3" ht="15" customHeight="1" x14ac:dyDescent="0.25">
      <c r="A12069" s="216">
        <v>45807</v>
      </c>
      <c r="B12069" s="217" t="s">
        <v>148</v>
      </c>
      <c r="C12069" s="218">
        <v>1.9729000000000001</v>
      </c>
    </row>
    <row r="12070" spans="1:3" ht="15" customHeight="1" x14ac:dyDescent="0.25">
      <c r="A12070" s="216">
        <v>45810</v>
      </c>
      <c r="B12070" s="217" t="s">
        <v>148</v>
      </c>
      <c r="C12070" s="218">
        <v>1.9793000000000001</v>
      </c>
    </row>
    <row r="12071" spans="1:3" ht="15" customHeight="1" x14ac:dyDescent="0.25">
      <c r="A12071" s="216">
        <v>45811</v>
      </c>
      <c r="B12071" s="217" t="s">
        <v>148</v>
      </c>
      <c r="C12071" s="218">
        <v>1.9857</v>
      </c>
    </row>
    <row r="12072" spans="1:3" ht="15" customHeight="1" x14ac:dyDescent="0.25">
      <c r="A12072" s="216">
        <v>45812</v>
      </c>
      <c r="B12072" s="217" t="s">
        <v>148</v>
      </c>
      <c r="C12072" s="218">
        <v>1.992</v>
      </c>
    </row>
    <row r="12073" spans="1:3" ht="15" customHeight="1" x14ac:dyDescent="0.25">
      <c r="A12073" s="216">
        <v>45813</v>
      </c>
      <c r="B12073" s="217" t="s">
        <v>148</v>
      </c>
      <c r="C12073" s="218">
        <v>1.9983</v>
      </c>
    </row>
    <row r="12074" spans="1:3" ht="15" customHeight="1" x14ac:dyDescent="0.25">
      <c r="A12074" s="216">
        <v>45814</v>
      </c>
      <c r="B12074" s="217" t="s">
        <v>148</v>
      </c>
      <c r="C12074" s="218">
        <v>2.0171999999999999</v>
      </c>
    </row>
    <row r="12075" spans="1:3" ht="15" customHeight="1" x14ac:dyDescent="0.25">
      <c r="A12075" s="216">
        <v>45817</v>
      </c>
      <c r="B12075" s="217" t="s">
        <v>148</v>
      </c>
      <c r="C12075" s="218">
        <v>2.0234999999999999</v>
      </c>
    </row>
    <row r="12076" spans="1:3" ht="15" customHeight="1" x14ac:dyDescent="0.25">
      <c r="A12076" s="216">
        <v>45818</v>
      </c>
      <c r="B12076" s="217" t="s">
        <v>148</v>
      </c>
      <c r="C12076" s="218">
        <v>2.0297999999999998</v>
      </c>
    </row>
    <row r="12077" spans="1:3" ht="15" customHeight="1" x14ac:dyDescent="0.25">
      <c r="A12077" s="216">
        <v>45819</v>
      </c>
      <c r="B12077" s="217" t="s">
        <v>148</v>
      </c>
      <c r="C12077" s="218">
        <v>2.0358999999999998</v>
      </c>
    </row>
    <row r="12078" spans="1:3" ht="15" customHeight="1" x14ac:dyDescent="0.25">
      <c r="A12078" s="216">
        <v>45820</v>
      </c>
      <c r="B12078" s="217" t="s">
        <v>148</v>
      </c>
      <c r="C12078" s="218">
        <v>2.0417999999999998</v>
      </c>
    </row>
    <row r="12079" spans="1:3" ht="15" customHeight="1" x14ac:dyDescent="0.25">
      <c r="A12079" s="216">
        <v>45821</v>
      </c>
      <c r="B12079" s="217" t="s">
        <v>148</v>
      </c>
      <c r="C12079" s="218">
        <v>2.0596000000000001</v>
      </c>
    </row>
    <row r="12080" spans="1:3" ht="15" customHeight="1" x14ac:dyDescent="0.25">
      <c r="A12080" s="216">
        <v>45824</v>
      </c>
      <c r="B12080" s="217" t="s">
        <v>148</v>
      </c>
      <c r="C12080" s="218">
        <v>2.0655000000000001</v>
      </c>
    </row>
    <row r="12081" spans="1:3" ht="15" customHeight="1" x14ac:dyDescent="0.25">
      <c r="A12081" s="216">
        <v>45825</v>
      </c>
      <c r="B12081" s="217" t="s">
        <v>148</v>
      </c>
      <c r="C12081" s="218">
        <v>2.0714000000000001</v>
      </c>
    </row>
    <row r="12082" spans="1:3" ht="15" customHeight="1" x14ac:dyDescent="0.25">
      <c r="A12082" s="216">
        <v>45826</v>
      </c>
      <c r="B12082" s="217" t="s">
        <v>148</v>
      </c>
      <c r="C12082" s="218">
        <v>2.0771999999999999</v>
      </c>
    </row>
    <row r="12083" spans="1:3" ht="15" customHeight="1" x14ac:dyDescent="0.25">
      <c r="A12083" s="216">
        <v>45827</v>
      </c>
      <c r="B12083" s="217" t="s">
        <v>148</v>
      </c>
      <c r="C12083" s="218">
        <v>2.0831</v>
      </c>
    </row>
    <row r="12084" spans="1:3" ht="15" customHeight="1" x14ac:dyDescent="0.25">
      <c r="A12084" s="216">
        <v>45828</v>
      </c>
      <c r="B12084" s="217" t="s">
        <v>148</v>
      </c>
      <c r="C12084" s="218">
        <v>2.1006999999999998</v>
      </c>
    </row>
    <row r="12085" spans="1:3" ht="15" customHeight="1" x14ac:dyDescent="0.25">
      <c r="A12085" s="216">
        <v>45831</v>
      </c>
      <c r="B12085" s="217" t="s">
        <v>148</v>
      </c>
      <c r="C12085" s="218">
        <v>2.1065</v>
      </c>
    </row>
    <row r="12086" spans="1:3" ht="15" customHeight="1" x14ac:dyDescent="0.25">
      <c r="A12086" s="216">
        <v>45832</v>
      </c>
      <c r="B12086" s="217" t="s">
        <v>148</v>
      </c>
      <c r="C12086" s="218">
        <v>2.1124000000000001</v>
      </c>
    </row>
    <row r="12087" spans="1:3" ht="15" customHeight="1" x14ac:dyDescent="0.25">
      <c r="A12087" s="216">
        <v>45833</v>
      </c>
      <c r="B12087" s="217" t="s">
        <v>148</v>
      </c>
      <c r="C12087" s="218">
        <v>2.1183000000000001</v>
      </c>
    </row>
    <row r="12088" spans="1:3" ht="15" customHeight="1" x14ac:dyDescent="0.25">
      <c r="A12088" s="216">
        <v>45834</v>
      </c>
      <c r="B12088" s="217" t="s">
        <v>148</v>
      </c>
      <c r="C12088" s="218">
        <v>2.1242000000000001</v>
      </c>
    </row>
    <row r="12089" spans="1:3" ht="15" customHeight="1" x14ac:dyDescent="0.25">
      <c r="A12089" s="216">
        <v>45835</v>
      </c>
      <c r="B12089" s="217" t="s">
        <v>148</v>
      </c>
      <c r="C12089" s="218">
        <v>2.1417999999999999</v>
      </c>
    </row>
    <row r="12090" spans="1:3" ht="15" customHeight="1" x14ac:dyDescent="0.25">
      <c r="A12090" s="216">
        <v>45838</v>
      </c>
      <c r="B12090" s="217" t="s">
        <v>148</v>
      </c>
      <c r="C12090" s="218">
        <v>2.1476999999999999</v>
      </c>
    </row>
    <row r="12091" spans="1:3" ht="15" customHeight="1" x14ac:dyDescent="0.25">
      <c r="A12091" s="216">
        <v>45839</v>
      </c>
      <c r="B12091" s="217" t="s">
        <v>148</v>
      </c>
      <c r="C12091" s="218">
        <v>2.1536</v>
      </c>
    </row>
    <row r="12092" spans="1:3" ht="15" customHeight="1" x14ac:dyDescent="0.25">
      <c r="A12092" s="216">
        <v>45840</v>
      </c>
      <c r="B12092" s="217" t="s">
        <v>148</v>
      </c>
      <c r="C12092" s="218">
        <v>2.1594000000000002</v>
      </c>
    </row>
    <row r="12093" spans="1:3" ht="15" customHeight="1" x14ac:dyDescent="0.25">
      <c r="A12093" s="216">
        <v>45841</v>
      </c>
      <c r="B12093" s="217" t="s">
        <v>148</v>
      </c>
      <c r="C12093" s="218">
        <v>2.1652999999999998</v>
      </c>
    </row>
    <row r="12094" spans="1:3" ht="15" customHeight="1" x14ac:dyDescent="0.25">
      <c r="A12094" s="216">
        <v>45842</v>
      </c>
      <c r="B12094" s="217" t="s">
        <v>148</v>
      </c>
      <c r="C12094" s="218">
        <v>2.1827000000000001</v>
      </c>
    </row>
    <row r="12095" spans="1:3" ht="15" customHeight="1" x14ac:dyDescent="0.25">
      <c r="A12095" s="216">
        <v>45845</v>
      </c>
      <c r="B12095" s="217" t="s">
        <v>148</v>
      </c>
      <c r="C12095" s="218">
        <v>2.1884999999999999</v>
      </c>
    </row>
    <row r="12096" spans="1:3" ht="15" customHeight="1" x14ac:dyDescent="0.25">
      <c r="A12096" s="216">
        <v>45846</v>
      </c>
      <c r="B12096" s="217" t="s">
        <v>148</v>
      </c>
      <c r="C12096" s="218">
        <v>2.1943999999999999</v>
      </c>
    </row>
    <row r="12097" spans="1:3" ht="15" customHeight="1" x14ac:dyDescent="0.25">
      <c r="A12097" s="216">
        <v>45847</v>
      </c>
      <c r="B12097" s="217" t="s">
        <v>148</v>
      </c>
      <c r="C12097" s="218">
        <v>2.2002000000000002</v>
      </c>
    </row>
    <row r="12098" spans="1:3" ht="15" customHeight="1" x14ac:dyDescent="0.25">
      <c r="A12098" s="216">
        <v>45848</v>
      </c>
      <c r="B12098" s="217" t="s">
        <v>148</v>
      </c>
      <c r="C12098" s="218">
        <v>2.206</v>
      </c>
    </row>
    <row r="12099" spans="1:3" ht="15" customHeight="1" x14ac:dyDescent="0.25">
      <c r="A12099" s="216">
        <v>45849</v>
      </c>
      <c r="B12099" s="217" t="s">
        <v>148</v>
      </c>
      <c r="C12099" s="218">
        <v>2.2233999999999998</v>
      </c>
    </row>
    <row r="12100" spans="1:3" ht="15" customHeight="1" x14ac:dyDescent="0.25">
      <c r="A12100" s="216">
        <v>45852</v>
      </c>
      <c r="B12100" s="217" t="s">
        <v>148</v>
      </c>
      <c r="C12100" s="218">
        <v>2.2292999999999998</v>
      </c>
    </row>
    <row r="12101" spans="1:3" ht="15" customHeight="1" x14ac:dyDescent="0.25">
      <c r="A12101" s="216">
        <v>45853</v>
      </c>
      <c r="B12101" s="217" t="s">
        <v>148</v>
      </c>
      <c r="C12101" s="218">
        <v>2.2351000000000001</v>
      </c>
    </row>
    <row r="12102" spans="1:3" ht="15" customHeight="1" x14ac:dyDescent="0.25">
      <c r="A12102" s="216">
        <v>45854</v>
      </c>
      <c r="B12102" s="217" t="s">
        <v>148</v>
      </c>
      <c r="C12102" s="218">
        <v>2.2408999999999999</v>
      </c>
    </row>
    <row r="12103" spans="1:3" ht="15" customHeight="1" x14ac:dyDescent="0.25">
      <c r="A12103" s="216">
        <v>45855</v>
      </c>
      <c r="B12103" s="217" t="s">
        <v>148</v>
      </c>
      <c r="C12103" s="218">
        <v>2.2467000000000001</v>
      </c>
    </row>
    <row r="12104" spans="1:3" ht="15" customHeight="1" x14ac:dyDescent="0.25">
      <c r="A12104" s="216">
        <v>45856</v>
      </c>
      <c r="B12104" s="217" t="s">
        <v>148</v>
      </c>
      <c r="C12104" s="218">
        <v>2.2641</v>
      </c>
    </row>
    <row r="12105" spans="1:3" ht="15" customHeight="1" x14ac:dyDescent="0.25">
      <c r="A12105" s="216">
        <v>45859</v>
      </c>
      <c r="B12105" s="217" t="s">
        <v>148</v>
      </c>
      <c r="C12105" s="218">
        <v>2.2698999999999998</v>
      </c>
    </row>
    <row r="12106" spans="1:3" ht="15" customHeight="1" x14ac:dyDescent="0.25">
      <c r="A12106" s="216">
        <v>45860</v>
      </c>
      <c r="B12106" s="217" t="s">
        <v>148</v>
      </c>
      <c r="C12106" s="218">
        <v>2.2757000000000001</v>
      </c>
    </row>
    <row r="12107" spans="1:3" ht="15" customHeight="1" x14ac:dyDescent="0.25">
      <c r="A12107" s="216">
        <v>45861</v>
      </c>
      <c r="B12107" s="217" t="s">
        <v>148</v>
      </c>
      <c r="C12107" s="218">
        <v>2.2814999999999999</v>
      </c>
    </row>
    <row r="12108" spans="1:3" ht="15" customHeight="1" x14ac:dyDescent="0.25">
      <c r="A12108" s="216">
        <v>45862</v>
      </c>
      <c r="B12108" s="217" t="s">
        <v>148</v>
      </c>
      <c r="C12108" s="218">
        <v>2.2873000000000001</v>
      </c>
    </row>
    <row r="12109" spans="1:3" ht="15" customHeight="1" x14ac:dyDescent="0.25">
      <c r="A12109" s="216">
        <v>45863</v>
      </c>
      <c r="B12109" s="217" t="s">
        <v>148</v>
      </c>
      <c r="C12109" s="218">
        <v>2.3047</v>
      </c>
    </row>
    <row r="12110" spans="1:3" ht="15" customHeight="1" x14ac:dyDescent="0.25">
      <c r="A12110" s="216">
        <v>45866</v>
      </c>
      <c r="B12110" s="217" t="s">
        <v>148</v>
      </c>
      <c r="C12110" s="218">
        <v>2.3105000000000002</v>
      </c>
    </row>
    <row r="12111" spans="1:3" ht="15" customHeight="1" x14ac:dyDescent="0.25">
      <c r="A12111" s="216">
        <v>45867</v>
      </c>
      <c r="B12111" s="217" t="s">
        <v>148</v>
      </c>
      <c r="C12111" s="218">
        <v>2.3163</v>
      </c>
    </row>
    <row r="12112" spans="1:3" ht="15" customHeight="1" x14ac:dyDescent="0.25">
      <c r="A12112" s="216">
        <v>45868</v>
      </c>
      <c r="B12112" s="217" t="s">
        <v>148</v>
      </c>
      <c r="C12112" s="218">
        <v>2.3220999999999998</v>
      </c>
    </row>
    <row r="12113" spans="1:3" ht="15" customHeight="1" x14ac:dyDescent="0.25">
      <c r="A12113" s="216">
        <v>45869</v>
      </c>
      <c r="B12113" s="217" t="s">
        <v>148</v>
      </c>
      <c r="C12113" s="218">
        <v>2.3279000000000001</v>
      </c>
    </row>
    <row r="12114" spans="1:3" ht="15" customHeight="1" x14ac:dyDescent="0.25">
      <c r="A12114" s="216">
        <v>45870</v>
      </c>
      <c r="B12114" s="217" t="s">
        <v>148</v>
      </c>
      <c r="C12114" s="218">
        <v>2.3452000000000002</v>
      </c>
    </row>
    <row r="12115" spans="1:3" ht="15" customHeight="1" x14ac:dyDescent="0.25">
      <c r="A12115" s="216">
        <v>45873</v>
      </c>
      <c r="B12115" s="217" t="s">
        <v>148</v>
      </c>
      <c r="C12115" s="218">
        <v>2.351</v>
      </c>
    </row>
    <row r="12116" spans="1:3" ht="15" customHeight="1" x14ac:dyDescent="0.25">
      <c r="A12116" s="216">
        <v>45874</v>
      </c>
      <c r="B12116" s="217" t="s">
        <v>148</v>
      </c>
      <c r="C12116" s="218">
        <v>2.3567999999999998</v>
      </c>
    </row>
    <row r="12117" spans="1:3" ht="15" customHeight="1" x14ac:dyDescent="0.25">
      <c r="A12117" s="216">
        <v>45875</v>
      </c>
      <c r="B12117" s="217" t="s">
        <v>148</v>
      </c>
      <c r="C12117" s="218">
        <v>2.3624999999999998</v>
      </c>
    </row>
    <row r="12118" spans="1:3" ht="15" customHeight="1" x14ac:dyDescent="0.25">
      <c r="A12118" s="216">
        <v>45876</v>
      </c>
      <c r="B12118" s="217" t="s">
        <v>148</v>
      </c>
      <c r="C12118" s="218">
        <v>2.3683000000000001</v>
      </c>
    </row>
    <row r="12119" spans="1:3" ht="15" customHeight="1" x14ac:dyDescent="0.25">
      <c r="A12119" s="216">
        <v>45877</v>
      </c>
      <c r="B12119" s="217" t="s">
        <v>148</v>
      </c>
      <c r="C12119" s="218">
        <v>2.3856000000000002</v>
      </c>
    </row>
    <row r="12120" spans="1:3" ht="15" customHeight="1" x14ac:dyDescent="0.25">
      <c r="A12120" s="216">
        <v>45880</v>
      </c>
      <c r="B12120" s="217" t="s">
        <v>148</v>
      </c>
      <c r="C12120" s="218">
        <v>2.3913000000000002</v>
      </c>
    </row>
    <row r="12121" spans="1:3" ht="15" customHeight="1" x14ac:dyDescent="0.25">
      <c r="A12121" s="216">
        <v>45881</v>
      </c>
      <c r="B12121" s="217" t="s">
        <v>148</v>
      </c>
      <c r="C12121" s="218">
        <v>2.3971</v>
      </c>
    </row>
    <row r="12122" spans="1:3" ht="15" customHeight="1" x14ac:dyDescent="0.25">
      <c r="A12122" s="216">
        <v>45882</v>
      </c>
      <c r="B12122" s="217" t="s">
        <v>148</v>
      </c>
      <c r="C12122" s="218">
        <v>2.4028999999999998</v>
      </c>
    </row>
    <row r="12123" spans="1:3" ht="15" customHeight="1" x14ac:dyDescent="0.25">
      <c r="A12123" s="216">
        <v>45883</v>
      </c>
      <c r="B12123" s="217" t="s">
        <v>148</v>
      </c>
      <c r="C12123" s="218">
        <v>2.4085999999999999</v>
      </c>
    </row>
    <row r="12124" spans="1:3" ht="15" customHeight="1" x14ac:dyDescent="0.25">
      <c r="A12124" s="216">
        <v>45884</v>
      </c>
      <c r="B12124" s="217" t="s">
        <v>148</v>
      </c>
      <c r="C12124" s="218">
        <v>2.4258999999999999</v>
      </c>
    </row>
    <row r="12125" spans="1:3" ht="15" customHeight="1" x14ac:dyDescent="0.25">
      <c r="A12125" s="216">
        <v>45887</v>
      </c>
      <c r="B12125" s="217" t="s">
        <v>148</v>
      </c>
      <c r="C12125" s="218">
        <v>2.4317000000000002</v>
      </c>
    </row>
    <row r="12126" spans="1:3" ht="15" customHeight="1" x14ac:dyDescent="0.25">
      <c r="A12126" s="216">
        <v>45888</v>
      </c>
      <c r="B12126" s="217" t="s">
        <v>148</v>
      </c>
      <c r="C12126" s="218">
        <v>2.4375</v>
      </c>
    </row>
    <row r="12127" spans="1:3" ht="15" customHeight="1" x14ac:dyDescent="0.25">
      <c r="A12127" s="216">
        <v>45889</v>
      </c>
      <c r="B12127" s="217" t="s">
        <v>148</v>
      </c>
      <c r="C12127" s="218">
        <v>2.4432</v>
      </c>
    </row>
    <row r="12128" spans="1:3" ht="15" customHeight="1" x14ac:dyDescent="0.25">
      <c r="A12128" s="216">
        <v>45890</v>
      </c>
      <c r="B12128" s="217" t="s">
        <v>148</v>
      </c>
      <c r="C12128" s="218">
        <v>2.4489999999999998</v>
      </c>
    </row>
    <row r="12129" spans="1:3" ht="15" customHeight="1" x14ac:dyDescent="0.25">
      <c r="A12129" s="216">
        <v>45891</v>
      </c>
      <c r="B12129" s="217" t="s">
        <v>148</v>
      </c>
      <c r="C12129" s="218">
        <v>2.4662000000000002</v>
      </c>
    </row>
    <row r="12130" spans="1:3" ht="15" customHeight="1" x14ac:dyDescent="0.25">
      <c r="A12130" s="216">
        <v>45894</v>
      </c>
      <c r="B12130" s="217" t="s">
        <v>148</v>
      </c>
      <c r="C12130" s="218">
        <v>2.472</v>
      </c>
    </row>
    <row r="12131" spans="1:3" ht="15" customHeight="1" x14ac:dyDescent="0.25">
      <c r="A12131" s="216">
        <v>45895</v>
      </c>
      <c r="B12131" s="217" t="s">
        <v>148</v>
      </c>
      <c r="C12131" s="218">
        <v>2.4777</v>
      </c>
    </row>
    <row r="12132" spans="1:3" ht="15" customHeight="1" x14ac:dyDescent="0.25">
      <c r="A12132" s="216">
        <v>45896</v>
      </c>
      <c r="B12132" s="217" t="s">
        <v>148</v>
      </c>
      <c r="C12132" s="218">
        <v>2.4834999999999998</v>
      </c>
    </row>
    <row r="12133" spans="1:3" ht="15" customHeight="1" x14ac:dyDescent="0.25">
      <c r="A12133" s="216">
        <v>45897</v>
      </c>
      <c r="B12133" s="217" t="s">
        <v>148</v>
      </c>
      <c r="C12133" s="218">
        <v>2.4891999999999999</v>
      </c>
    </row>
    <row r="12134" spans="1:3" ht="15" customHeight="1" x14ac:dyDescent="0.25">
      <c r="A12134" s="216">
        <v>45898</v>
      </c>
      <c r="B12134" s="217" t="s">
        <v>148</v>
      </c>
      <c r="C12134" s="218">
        <v>2.5064000000000002</v>
      </c>
    </row>
    <row r="12135" spans="1:3" ht="15" customHeight="1" x14ac:dyDescent="0.25">
      <c r="A12135" s="216">
        <v>45901</v>
      </c>
      <c r="B12135" s="217" t="s">
        <v>148</v>
      </c>
      <c r="C12135" s="218">
        <v>2.5122</v>
      </c>
    </row>
    <row r="12136" spans="1:3" ht="15" customHeight="1" x14ac:dyDescent="0.25">
      <c r="A12136" s="216">
        <v>45902</v>
      </c>
      <c r="B12136" s="217" t="s">
        <v>148</v>
      </c>
      <c r="C12136" s="218">
        <v>2.5179</v>
      </c>
    </row>
    <row r="12137" spans="1:3" ht="15" customHeight="1" x14ac:dyDescent="0.25">
      <c r="A12137" s="216">
        <v>45903</v>
      </c>
      <c r="B12137" s="217" t="s">
        <v>148</v>
      </c>
      <c r="C12137" s="218">
        <v>2.5236999999999998</v>
      </c>
    </row>
    <row r="12138" spans="1:3" ht="15" customHeight="1" x14ac:dyDescent="0.25">
      <c r="A12138" s="216">
        <v>45904</v>
      </c>
      <c r="B12138" s="217" t="s">
        <v>148</v>
      </c>
      <c r="C12138" s="218">
        <v>2.5293999999999999</v>
      </c>
    </row>
    <row r="12139" spans="1:3" ht="15" customHeight="1" x14ac:dyDescent="0.25">
      <c r="A12139" s="216">
        <v>45905</v>
      </c>
      <c r="B12139" s="217" t="s">
        <v>148</v>
      </c>
      <c r="C12139" s="218">
        <v>2.5467</v>
      </c>
    </row>
    <row r="12140" spans="1:3" ht="15" customHeight="1" x14ac:dyDescent="0.25">
      <c r="A12140" s="216">
        <v>45908</v>
      </c>
      <c r="B12140" s="217" t="s">
        <v>148</v>
      </c>
      <c r="C12140" s="218">
        <v>2.5524</v>
      </c>
    </row>
    <row r="12141" spans="1:3" ht="15" customHeight="1" x14ac:dyDescent="0.25">
      <c r="A12141" s="216">
        <v>45909</v>
      </c>
      <c r="B12141" s="217" t="s">
        <v>148</v>
      </c>
      <c r="C12141" s="218">
        <v>2.5581999999999998</v>
      </c>
    </row>
    <row r="12142" spans="1:3" ht="15" customHeight="1" x14ac:dyDescent="0.25">
      <c r="A12142" s="216">
        <v>45910</v>
      </c>
      <c r="B12142" s="217" t="s">
        <v>148</v>
      </c>
      <c r="C12142" s="218">
        <v>2.5638999999999998</v>
      </c>
    </row>
    <row r="12143" spans="1:3" ht="15" customHeight="1" x14ac:dyDescent="0.25">
      <c r="A12143" s="216">
        <v>45911</v>
      </c>
      <c r="B12143" s="217" t="s">
        <v>148</v>
      </c>
      <c r="C12143" s="218">
        <v>2.5695999999999999</v>
      </c>
    </row>
    <row r="12144" spans="1:3" ht="15" customHeight="1" x14ac:dyDescent="0.25">
      <c r="A12144" s="216">
        <v>45912</v>
      </c>
      <c r="B12144" s="217" t="s">
        <v>148</v>
      </c>
      <c r="C12144" s="218">
        <v>2.5869</v>
      </c>
    </row>
    <row r="12145" spans="1:3" ht="15" customHeight="1" x14ac:dyDescent="0.25">
      <c r="A12145" s="216">
        <v>45915</v>
      </c>
      <c r="B12145" s="217" t="s">
        <v>148</v>
      </c>
      <c r="C12145" s="218">
        <v>2.5926</v>
      </c>
    </row>
    <row r="12146" spans="1:3" ht="15" customHeight="1" x14ac:dyDescent="0.25">
      <c r="A12146" s="216">
        <v>45916</v>
      </c>
      <c r="B12146" s="217" t="s">
        <v>148</v>
      </c>
      <c r="C12146" s="218">
        <v>2.5983999999999998</v>
      </c>
    </row>
    <row r="12147" spans="1:3" ht="15" customHeight="1" x14ac:dyDescent="0.25">
      <c r="A12147" s="216">
        <v>45917</v>
      </c>
      <c r="B12147" s="217" t="s">
        <v>148</v>
      </c>
      <c r="C12147" s="218">
        <v>2.6040999999999999</v>
      </c>
    </row>
    <row r="12148" spans="1:3" ht="15" customHeight="1" x14ac:dyDescent="0.25">
      <c r="A12148" s="216">
        <v>45918</v>
      </c>
      <c r="B12148" s="217" t="s">
        <v>148</v>
      </c>
      <c r="C12148" s="218">
        <v>2.6097999999999999</v>
      </c>
    </row>
    <row r="12149" spans="1:3" ht="15" customHeight="1" x14ac:dyDescent="0.25">
      <c r="A12149" s="216">
        <v>45919</v>
      </c>
      <c r="B12149" s="217" t="s">
        <v>148</v>
      </c>
      <c r="C12149" s="218">
        <v>2.6271</v>
      </c>
    </row>
    <row r="12150" spans="1:3" ht="15" customHeight="1" x14ac:dyDescent="0.25">
      <c r="A12150" s="216">
        <v>45922</v>
      </c>
      <c r="B12150" s="217" t="s">
        <v>148</v>
      </c>
      <c r="C12150" s="218">
        <v>2.6328</v>
      </c>
    </row>
    <row r="12151" spans="1:3" ht="15" customHeight="1" x14ac:dyDescent="0.25">
      <c r="A12151" s="216">
        <v>45923</v>
      </c>
      <c r="B12151" s="217" t="s">
        <v>148</v>
      </c>
      <c r="C12151" s="218">
        <v>2.6385999999999998</v>
      </c>
    </row>
    <row r="12152" spans="1:3" ht="15" customHeight="1" x14ac:dyDescent="0.25">
      <c r="A12152" s="216">
        <v>45924</v>
      </c>
      <c r="B12152" s="217" t="s">
        <v>148</v>
      </c>
      <c r="C12152" s="218">
        <v>2.6444000000000001</v>
      </c>
    </row>
    <row r="12153" spans="1:3" ht="15" customHeight="1" x14ac:dyDescent="0.25">
      <c r="A12153" s="216">
        <v>45925</v>
      </c>
      <c r="B12153" s="217" t="s">
        <v>148</v>
      </c>
      <c r="C12153" s="218">
        <v>2.6501000000000001</v>
      </c>
    </row>
    <row r="12154" spans="1:3" ht="15" customHeight="1" x14ac:dyDescent="0.25">
      <c r="A12154" s="216">
        <v>45926</v>
      </c>
      <c r="B12154" s="217" t="s">
        <v>148</v>
      </c>
      <c r="C12154" s="218">
        <v>2.6675</v>
      </c>
    </row>
    <row r="12155" spans="1:3" ht="15" customHeight="1" x14ac:dyDescent="0.25">
      <c r="A12155" s="216">
        <v>45929</v>
      </c>
      <c r="B12155" s="217" t="s">
        <v>148</v>
      </c>
      <c r="C12155" s="218">
        <v>2.6732</v>
      </c>
    </row>
    <row r="12156" spans="1:3" ht="15" customHeight="1" x14ac:dyDescent="0.25">
      <c r="A12156" s="216">
        <v>45930</v>
      </c>
      <c r="B12156" s="217" t="s">
        <v>148</v>
      </c>
      <c r="C12156" s="218">
        <v>2.6789999999999998</v>
      </c>
    </row>
    <row r="12157" spans="1:3" ht="15" customHeight="1" x14ac:dyDescent="0.25">
      <c r="A12157" s="216">
        <v>45566</v>
      </c>
      <c r="B12157" s="217" t="s">
        <v>345</v>
      </c>
      <c r="C12157" s="218">
        <v>1.5100000000000001E-2</v>
      </c>
    </row>
    <row r="12158" spans="1:3" ht="15" customHeight="1" x14ac:dyDescent="0.25">
      <c r="A12158" s="216">
        <v>45567</v>
      </c>
      <c r="B12158" s="217" t="s">
        <v>345</v>
      </c>
      <c r="C12158" s="218">
        <v>3.0700000000000002E-2</v>
      </c>
    </row>
    <row r="12159" spans="1:3" ht="15" customHeight="1" x14ac:dyDescent="0.25">
      <c r="A12159" s="216">
        <v>45568</v>
      </c>
      <c r="B12159" s="217" t="s">
        <v>345</v>
      </c>
      <c r="C12159" s="218">
        <v>4.5999999999999999E-2</v>
      </c>
    </row>
    <row r="12160" spans="1:3" ht="15" customHeight="1" x14ac:dyDescent="0.25">
      <c r="A12160" s="216">
        <v>45569</v>
      </c>
      <c r="B12160" s="217" t="s">
        <v>345</v>
      </c>
      <c r="C12160" s="218">
        <v>6.1499999999999999E-2</v>
      </c>
    </row>
    <row r="12161" spans="1:3" ht="15" customHeight="1" x14ac:dyDescent="0.25">
      <c r="A12161" s="216">
        <v>45572</v>
      </c>
      <c r="B12161" s="217" t="s">
        <v>345</v>
      </c>
      <c r="C12161" s="218">
        <v>0.1077</v>
      </c>
    </row>
    <row r="12162" spans="1:3" ht="15" customHeight="1" x14ac:dyDescent="0.25">
      <c r="A12162" s="216">
        <v>45573</v>
      </c>
      <c r="B12162" s="217" t="s">
        <v>345</v>
      </c>
      <c r="C12162" s="218">
        <v>0.1229</v>
      </c>
    </row>
    <row r="12163" spans="1:3" ht="15" customHeight="1" x14ac:dyDescent="0.25">
      <c r="A12163" s="216">
        <v>45574</v>
      </c>
      <c r="B12163" s="217" t="s">
        <v>345</v>
      </c>
      <c r="C12163" s="218">
        <v>0.13819999999999999</v>
      </c>
    </row>
    <row r="12164" spans="1:3" ht="15" customHeight="1" x14ac:dyDescent="0.25">
      <c r="A12164" s="216">
        <v>45575</v>
      </c>
      <c r="B12164" s="217" t="s">
        <v>345</v>
      </c>
      <c r="C12164" s="218">
        <v>0.15310000000000001</v>
      </c>
    </row>
    <row r="12165" spans="1:3" ht="15" customHeight="1" x14ac:dyDescent="0.25">
      <c r="A12165" s="216">
        <v>45576</v>
      </c>
      <c r="B12165" s="217" t="s">
        <v>345</v>
      </c>
      <c r="C12165" s="218">
        <v>0.16830000000000001</v>
      </c>
    </row>
    <row r="12166" spans="1:3" ht="15" customHeight="1" x14ac:dyDescent="0.25">
      <c r="A12166" s="216">
        <v>45579</v>
      </c>
      <c r="B12166" s="217" t="s">
        <v>345</v>
      </c>
      <c r="C12166" s="218">
        <v>0.21310000000000001</v>
      </c>
    </row>
    <row r="12167" spans="1:3" ht="15" customHeight="1" x14ac:dyDescent="0.25">
      <c r="A12167" s="216">
        <v>45580</v>
      </c>
      <c r="B12167" s="217" t="s">
        <v>345</v>
      </c>
      <c r="C12167" s="218">
        <v>0.2281</v>
      </c>
    </row>
    <row r="12168" spans="1:3" ht="15" customHeight="1" x14ac:dyDescent="0.25">
      <c r="A12168" s="216">
        <v>45581</v>
      </c>
      <c r="B12168" s="217" t="s">
        <v>345</v>
      </c>
      <c r="C12168" s="218">
        <v>0.24329999999999999</v>
      </c>
    </row>
    <row r="12169" spans="1:3" ht="15" customHeight="1" x14ac:dyDescent="0.25">
      <c r="A12169" s="216">
        <v>45582</v>
      </c>
      <c r="B12169" s="217" t="s">
        <v>345</v>
      </c>
      <c r="C12169" s="218">
        <v>0.25819999999999999</v>
      </c>
    </row>
    <row r="12170" spans="1:3" ht="15" customHeight="1" x14ac:dyDescent="0.25">
      <c r="A12170" s="216">
        <v>45583</v>
      </c>
      <c r="B12170" s="217" t="s">
        <v>345</v>
      </c>
      <c r="C12170" s="218">
        <v>0.2732</v>
      </c>
    </row>
    <row r="12171" spans="1:3" ht="15" customHeight="1" x14ac:dyDescent="0.25">
      <c r="A12171" s="216">
        <v>45586</v>
      </c>
      <c r="B12171" s="217" t="s">
        <v>345</v>
      </c>
      <c r="C12171" s="218">
        <v>0.31859999999999999</v>
      </c>
    </row>
    <row r="12172" spans="1:3" ht="15" customHeight="1" x14ac:dyDescent="0.25">
      <c r="A12172" s="216">
        <v>45587</v>
      </c>
      <c r="B12172" s="217" t="s">
        <v>345</v>
      </c>
      <c r="C12172" s="218">
        <v>0.33339999999999997</v>
      </c>
    </row>
    <row r="12173" spans="1:3" ht="15" customHeight="1" x14ac:dyDescent="0.25">
      <c r="A12173" s="216">
        <v>45588</v>
      </c>
      <c r="B12173" s="217" t="s">
        <v>345</v>
      </c>
      <c r="C12173" s="218">
        <v>0.34849999999999998</v>
      </c>
    </row>
    <row r="12174" spans="1:3" ht="15" customHeight="1" x14ac:dyDescent="0.25">
      <c r="A12174" s="216">
        <v>45589</v>
      </c>
      <c r="B12174" s="217" t="s">
        <v>345</v>
      </c>
      <c r="C12174" s="218">
        <v>0.36249999999999999</v>
      </c>
    </row>
    <row r="12175" spans="1:3" ht="15" customHeight="1" x14ac:dyDescent="0.25">
      <c r="A12175" s="216">
        <v>45590</v>
      </c>
      <c r="B12175" s="217" t="s">
        <v>345</v>
      </c>
      <c r="C12175" s="218">
        <v>0.37709999999999999</v>
      </c>
    </row>
    <row r="12176" spans="1:3" ht="15" customHeight="1" x14ac:dyDescent="0.25">
      <c r="A12176" s="216">
        <v>45593</v>
      </c>
      <c r="B12176" s="217" t="s">
        <v>345</v>
      </c>
      <c r="C12176" s="218">
        <v>0.4214</v>
      </c>
    </row>
    <row r="12177" spans="1:3" ht="15" customHeight="1" x14ac:dyDescent="0.25">
      <c r="A12177" s="216">
        <v>45594</v>
      </c>
      <c r="B12177" s="217" t="s">
        <v>345</v>
      </c>
      <c r="C12177" s="218">
        <v>0.4365</v>
      </c>
    </row>
    <row r="12178" spans="1:3" ht="15" customHeight="1" x14ac:dyDescent="0.25">
      <c r="A12178" s="216">
        <v>45595</v>
      </c>
      <c r="B12178" s="217" t="s">
        <v>345</v>
      </c>
      <c r="C12178" s="218">
        <v>0.45140000000000002</v>
      </c>
    </row>
    <row r="12179" spans="1:3" ht="15" customHeight="1" x14ac:dyDescent="0.25">
      <c r="A12179" s="216">
        <v>45596</v>
      </c>
      <c r="B12179" s="217" t="s">
        <v>345</v>
      </c>
      <c r="C12179" s="218">
        <v>0.4662</v>
      </c>
    </row>
    <row r="12180" spans="1:3" ht="15" customHeight="1" x14ac:dyDescent="0.25">
      <c r="A12180" s="216">
        <v>45597</v>
      </c>
      <c r="B12180" s="217" t="s">
        <v>345</v>
      </c>
      <c r="C12180" s="218">
        <v>0.48130000000000001</v>
      </c>
    </row>
    <row r="12181" spans="1:3" ht="15" customHeight="1" x14ac:dyDescent="0.25">
      <c r="A12181" s="216">
        <v>45600</v>
      </c>
      <c r="B12181" s="217" t="s">
        <v>345</v>
      </c>
      <c r="C12181" s="218">
        <v>0.52569999999999995</v>
      </c>
    </row>
    <row r="12182" spans="1:3" ht="15" customHeight="1" x14ac:dyDescent="0.25">
      <c r="A12182" s="216">
        <v>45601</v>
      </c>
      <c r="B12182" s="217" t="s">
        <v>345</v>
      </c>
      <c r="C12182" s="218">
        <v>0.54039999999999999</v>
      </c>
    </row>
    <row r="12183" spans="1:3" ht="15" customHeight="1" x14ac:dyDescent="0.25">
      <c r="A12183" s="216">
        <v>45602</v>
      </c>
      <c r="B12183" s="217" t="s">
        <v>345</v>
      </c>
      <c r="C12183" s="218">
        <v>0.55530000000000002</v>
      </c>
    </row>
    <row r="12184" spans="1:3" ht="15" customHeight="1" x14ac:dyDescent="0.25">
      <c r="A12184" s="216">
        <v>45603</v>
      </c>
      <c r="B12184" s="217" t="s">
        <v>345</v>
      </c>
      <c r="C12184" s="218">
        <v>0.56999999999999995</v>
      </c>
    </row>
    <row r="12185" spans="1:3" ht="15" customHeight="1" x14ac:dyDescent="0.25">
      <c r="A12185" s="216">
        <v>45604</v>
      </c>
      <c r="B12185" s="217" t="s">
        <v>345</v>
      </c>
      <c r="C12185" s="218">
        <v>0.58499999999999996</v>
      </c>
    </row>
    <row r="12186" spans="1:3" ht="15" customHeight="1" x14ac:dyDescent="0.25">
      <c r="A12186" s="216">
        <v>45607</v>
      </c>
      <c r="B12186" s="217" t="s">
        <v>345</v>
      </c>
      <c r="C12186" s="218">
        <v>0.62939999999999996</v>
      </c>
    </row>
    <row r="12187" spans="1:3" ht="15" customHeight="1" x14ac:dyDescent="0.25">
      <c r="A12187" s="216">
        <v>45608</v>
      </c>
      <c r="B12187" s="217" t="s">
        <v>345</v>
      </c>
      <c r="C12187" s="218">
        <v>0.64410000000000001</v>
      </c>
    </row>
    <row r="12188" spans="1:3" ht="15" customHeight="1" x14ac:dyDescent="0.25">
      <c r="A12188" s="216">
        <v>45609</v>
      </c>
      <c r="B12188" s="217" t="s">
        <v>345</v>
      </c>
      <c r="C12188" s="218">
        <v>0.65869999999999995</v>
      </c>
    </row>
    <row r="12189" spans="1:3" ht="15" customHeight="1" x14ac:dyDescent="0.25">
      <c r="A12189" s="216">
        <v>45610</v>
      </c>
      <c r="B12189" s="217" t="s">
        <v>345</v>
      </c>
      <c r="C12189" s="218">
        <v>0.67330000000000001</v>
      </c>
    </row>
    <row r="12190" spans="1:3" ht="15" customHeight="1" x14ac:dyDescent="0.25">
      <c r="A12190" s="216">
        <v>45611</v>
      </c>
      <c r="B12190" s="217" t="s">
        <v>345</v>
      </c>
      <c r="C12190" s="218">
        <v>0.68740000000000001</v>
      </c>
    </row>
    <row r="12191" spans="1:3" ht="15" customHeight="1" x14ac:dyDescent="0.25">
      <c r="A12191" s="216">
        <v>45614</v>
      </c>
      <c r="B12191" s="217" t="s">
        <v>345</v>
      </c>
      <c r="C12191" s="218">
        <v>0.73150000000000004</v>
      </c>
    </row>
    <row r="12192" spans="1:3" ht="15" customHeight="1" x14ac:dyDescent="0.25">
      <c r="A12192" s="216">
        <v>45615</v>
      </c>
      <c r="B12192" s="217" t="s">
        <v>345</v>
      </c>
      <c r="C12192" s="218">
        <v>0.74609999999999999</v>
      </c>
    </row>
    <row r="12193" spans="1:3" ht="15" customHeight="1" x14ac:dyDescent="0.25">
      <c r="A12193" s="216">
        <v>45616</v>
      </c>
      <c r="B12193" s="217" t="s">
        <v>345</v>
      </c>
      <c r="C12193" s="218">
        <v>0.76090000000000002</v>
      </c>
    </row>
    <row r="12194" spans="1:3" ht="15" customHeight="1" x14ac:dyDescent="0.25">
      <c r="A12194" s="216">
        <v>45617</v>
      </c>
      <c r="B12194" s="217" t="s">
        <v>345</v>
      </c>
      <c r="C12194" s="218">
        <v>0.77559999999999996</v>
      </c>
    </row>
    <row r="12195" spans="1:3" ht="15" customHeight="1" x14ac:dyDescent="0.25">
      <c r="A12195" s="216">
        <v>45618</v>
      </c>
      <c r="B12195" s="217" t="s">
        <v>345</v>
      </c>
      <c r="C12195" s="218">
        <v>0.78969999999999996</v>
      </c>
    </row>
    <row r="12196" spans="1:3" ht="15" customHeight="1" x14ac:dyDescent="0.25">
      <c r="A12196" s="216">
        <v>45621</v>
      </c>
      <c r="B12196" s="217" t="s">
        <v>345</v>
      </c>
      <c r="C12196" s="218">
        <v>0.83279999999999998</v>
      </c>
    </row>
    <row r="12197" spans="1:3" ht="15" customHeight="1" x14ac:dyDescent="0.25">
      <c r="A12197" s="216">
        <v>45622</v>
      </c>
      <c r="B12197" s="217" t="s">
        <v>345</v>
      </c>
      <c r="C12197" s="218">
        <v>0.84699999999999998</v>
      </c>
    </row>
    <row r="12198" spans="1:3" ht="15" customHeight="1" x14ac:dyDescent="0.25">
      <c r="A12198" s="216">
        <v>45623</v>
      </c>
      <c r="B12198" s="217" t="s">
        <v>345</v>
      </c>
      <c r="C12198" s="218">
        <v>0.86160000000000003</v>
      </c>
    </row>
    <row r="12199" spans="1:3" ht="15" customHeight="1" x14ac:dyDescent="0.25">
      <c r="A12199" s="216">
        <v>45624</v>
      </c>
      <c r="B12199" s="217" t="s">
        <v>345</v>
      </c>
      <c r="C12199" s="218">
        <v>0.87590000000000001</v>
      </c>
    </row>
    <row r="12200" spans="1:3" ht="15" customHeight="1" x14ac:dyDescent="0.25">
      <c r="A12200" s="216">
        <v>45625</v>
      </c>
      <c r="B12200" s="217" t="s">
        <v>345</v>
      </c>
      <c r="C12200" s="218">
        <v>0.89059999999999995</v>
      </c>
    </row>
    <row r="12201" spans="1:3" ht="15" customHeight="1" x14ac:dyDescent="0.25">
      <c r="A12201" s="216">
        <v>45628</v>
      </c>
      <c r="B12201" s="217" t="s">
        <v>345</v>
      </c>
      <c r="C12201" s="218">
        <v>0.93400000000000005</v>
      </c>
    </row>
    <row r="12202" spans="1:3" ht="15" customHeight="1" x14ac:dyDescent="0.25">
      <c r="A12202" s="216">
        <v>45629</v>
      </c>
      <c r="B12202" s="217" t="s">
        <v>345</v>
      </c>
      <c r="C12202" s="218">
        <v>0.94820000000000004</v>
      </c>
    </row>
    <row r="12203" spans="1:3" ht="15" customHeight="1" x14ac:dyDescent="0.25">
      <c r="A12203" s="216">
        <v>45630</v>
      </c>
      <c r="B12203" s="217" t="s">
        <v>345</v>
      </c>
      <c r="C12203" s="218">
        <v>0.96279999999999999</v>
      </c>
    </row>
    <row r="12204" spans="1:3" ht="15" customHeight="1" x14ac:dyDescent="0.25">
      <c r="A12204" s="216">
        <v>45631</v>
      </c>
      <c r="B12204" s="217" t="s">
        <v>345</v>
      </c>
      <c r="C12204" s="218">
        <v>0.97709999999999997</v>
      </c>
    </row>
    <row r="12205" spans="1:3" ht="15" customHeight="1" x14ac:dyDescent="0.25">
      <c r="A12205" s="216">
        <v>45632</v>
      </c>
      <c r="B12205" s="217" t="s">
        <v>345</v>
      </c>
      <c r="C12205" s="218">
        <v>0.99160000000000004</v>
      </c>
    </row>
    <row r="12206" spans="1:3" ht="15" customHeight="1" x14ac:dyDescent="0.25">
      <c r="A12206" s="216">
        <v>45635</v>
      </c>
      <c r="B12206" s="217" t="s">
        <v>345</v>
      </c>
      <c r="C12206" s="218">
        <v>1.0343</v>
      </c>
    </row>
    <row r="12207" spans="1:3" ht="15" customHeight="1" x14ac:dyDescent="0.25">
      <c r="A12207" s="216">
        <v>45636</v>
      </c>
      <c r="B12207" s="217" t="s">
        <v>345</v>
      </c>
      <c r="C12207" s="218">
        <v>1.0488</v>
      </c>
    </row>
    <row r="12208" spans="1:3" ht="15" customHeight="1" x14ac:dyDescent="0.25">
      <c r="A12208" s="216">
        <v>45637</v>
      </c>
      <c r="B12208" s="217" t="s">
        <v>345</v>
      </c>
      <c r="C12208" s="218">
        <v>1.0636000000000001</v>
      </c>
    </row>
    <row r="12209" spans="1:3" ht="15" customHeight="1" x14ac:dyDescent="0.25">
      <c r="A12209" s="216">
        <v>45638</v>
      </c>
      <c r="B12209" s="217" t="s">
        <v>345</v>
      </c>
      <c r="C12209" s="218">
        <v>1.0775999999999999</v>
      </c>
    </row>
    <row r="12210" spans="1:3" ht="15" customHeight="1" x14ac:dyDescent="0.25">
      <c r="A12210" s="216">
        <v>45639</v>
      </c>
      <c r="B12210" s="217" t="s">
        <v>345</v>
      </c>
      <c r="C12210" s="218">
        <v>1.0921000000000001</v>
      </c>
    </row>
    <row r="12211" spans="1:3" ht="15" customHeight="1" x14ac:dyDescent="0.25">
      <c r="A12211" s="216">
        <v>45642</v>
      </c>
      <c r="B12211" s="217" t="s">
        <v>345</v>
      </c>
      <c r="C12211" s="218">
        <v>1.1351</v>
      </c>
    </row>
    <row r="12212" spans="1:3" ht="15" customHeight="1" x14ac:dyDescent="0.25">
      <c r="A12212" s="216">
        <v>45643</v>
      </c>
      <c r="B12212" s="217" t="s">
        <v>345</v>
      </c>
      <c r="C12212" s="218">
        <v>1.1496</v>
      </c>
    </row>
    <row r="12213" spans="1:3" ht="15" customHeight="1" x14ac:dyDescent="0.25">
      <c r="A12213" s="216">
        <v>45644</v>
      </c>
      <c r="B12213" s="217" t="s">
        <v>345</v>
      </c>
      <c r="C12213" s="218">
        <v>1.1639999999999999</v>
      </c>
    </row>
    <row r="12214" spans="1:3" ht="15" customHeight="1" x14ac:dyDescent="0.25">
      <c r="A12214" s="216">
        <v>45645</v>
      </c>
      <c r="B12214" s="217" t="s">
        <v>345</v>
      </c>
      <c r="C12214" s="218">
        <v>1.1780999999999999</v>
      </c>
    </row>
    <row r="12215" spans="1:3" ht="15" customHeight="1" x14ac:dyDescent="0.25">
      <c r="A12215" s="216">
        <v>45646</v>
      </c>
      <c r="B12215" s="217" t="s">
        <v>345</v>
      </c>
      <c r="C12215" s="218">
        <v>1.1923999999999999</v>
      </c>
    </row>
    <row r="12216" spans="1:3" ht="15" customHeight="1" x14ac:dyDescent="0.25">
      <c r="A12216" s="216">
        <v>45649</v>
      </c>
      <c r="B12216" s="217" t="s">
        <v>345</v>
      </c>
      <c r="C12216" s="218">
        <v>1.2352000000000001</v>
      </c>
    </row>
    <row r="12217" spans="1:3" ht="15" customHeight="1" x14ac:dyDescent="0.25">
      <c r="A12217" s="216">
        <v>45650</v>
      </c>
      <c r="B12217" s="217" t="s">
        <v>345</v>
      </c>
      <c r="C12217" s="218">
        <v>1.2492000000000001</v>
      </c>
    </row>
    <row r="12218" spans="1:3" ht="15" customHeight="1" x14ac:dyDescent="0.25">
      <c r="A12218" s="216">
        <v>45651</v>
      </c>
      <c r="B12218" s="217" t="s">
        <v>345</v>
      </c>
      <c r="C12218" s="218">
        <v>1.2633000000000001</v>
      </c>
    </row>
    <row r="12219" spans="1:3" ht="15" customHeight="1" x14ac:dyDescent="0.25">
      <c r="A12219" s="216">
        <v>45652</v>
      </c>
      <c r="B12219" s="217" t="s">
        <v>345</v>
      </c>
      <c r="C12219" s="218">
        <v>1.2773000000000001</v>
      </c>
    </row>
    <row r="12220" spans="1:3" ht="15" customHeight="1" x14ac:dyDescent="0.25">
      <c r="A12220" s="216">
        <v>45653</v>
      </c>
      <c r="B12220" s="217" t="s">
        <v>345</v>
      </c>
      <c r="C12220" s="218">
        <v>1.2917000000000001</v>
      </c>
    </row>
    <row r="12221" spans="1:3" ht="15" customHeight="1" x14ac:dyDescent="0.25">
      <c r="A12221" s="216">
        <v>45656</v>
      </c>
      <c r="B12221" s="217" t="s">
        <v>345</v>
      </c>
      <c r="C12221" s="218">
        <v>1.3340000000000001</v>
      </c>
    </row>
    <row r="12222" spans="1:3" ht="15" customHeight="1" x14ac:dyDescent="0.25">
      <c r="A12222" s="216">
        <v>45657</v>
      </c>
      <c r="B12222" s="217" t="s">
        <v>345</v>
      </c>
      <c r="C12222" s="218">
        <v>1.3481000000000001</v>
      </c>
    </row>
    <row r="12223" spans="1:3" ht="15" customHeight="1" x14ac:dyDescent="0.25">
      <c r="A12223" s="216">
        <v>45659</v>
      </c>
      <c r="B12223" s="217" t="s">
        <v>345</v>
      </c>
      <c r="C12223" s="218">
        <v>1.3767</v>
      </c>
    </row>
    <row r="12224" spans="1:3" ht="15" customHeight="1" x14ac:dyDescent="0.25">
      <c r="A12224" s="216">
        <v>45660</v>
      </c>
      <c r="B12224" s="217" t="s">
        <v>345</v>
      </c>
      <c r="C12224" s="218">
        <v>1.3904000000000001</v>
      </c>
    </row>
    <row r="12225" spans="1:3" ht="15" customHeight="1" x14ac:dyDescent="0.25">
      <c r="A12225" s="216">
        <v>45663</v>
      </c>
      <c r="B12225" s="217" t="s">
        <v>345</v>
      </c>
      <c r="C12225" s="218">
        <v>1.4327000000000001</v>
      </c>
    </row>
    <row r="12226" spans="1:3" ht="15" customHeight="1" x14ac:dyDescent="0.25">
      <c r="A12226" s="216">
        <v>45664</v>
      </c>
      <c r="B12226" s="217" t="s">
        <v>345</v>
      </c>
      <c r="C12226" s="218">
        <v>1.4467000000000001</v>
      </c>
    </row>
    <row r="12227" spans="1:3" ht="15" customHeight="1" x14ac:dyDescent="0.25">
      <c r="A12227" s="216">
        <v>45665</v>
      </c>
      <c r="B12227" s="217" t="s">
        <v>345</v>
      </c>
      <c r="C12227" s="218">
        <v>1.4610000000000001</v>
      </c>
    </row>
    <row r="12228" spans="1:3" ht="15" customHeight="1" x14ac:dyDescent="0.25">
      <c r="A12228" s="216">
        <v>45666</v>
      </c>
      <c r="B12228" s="217" t="s">
        <v>345</v>
      </c>
      <c r="C12228" s="218">
        <v>1.4752000000000001</v>
      </c>
    </row>
    <row r="12229" spans="1:3" ht="15" customHeight="1" x14ac:dyDescent="0.25">
      <c r="A12229" s="216">
        <v>45667</v>
      </c>
      <c r="B12229" s="217" t="s">
        <v>345</v>
      </c>
      <c r="C12229" s="218">
        <v>1.4895</v>
      </c>
    </row>
    <row r="12230" spans="1:3" ht="15" customHeight="1" x14ac:dyDescent="0.25">
      <c r="A12230" s="216">
        <v>45670</v>
      </c>
      <c r="B12230" s="217" t="s">
        <v>345</v>
      </c>
      <c r="C12230" s="218">
        <v>1.5317000000000001</v>
      </c>
    </row>
    <row r="12231" spans="1:3" ht="15" customHeight="1" x14ac:dyDescent="0.25">
      <c r="A12231" s="216">
        <v>45671</v>
      </c>
      <c r="B12231" s="217" t="s">
        <v>345</v>
      </c>
      <c r="C12231" s="218">
        <v>1.5458000000000001</v>
      </c>
    </row>
    <row r="12232" spans="1:3" ht="15" customHeight="1" x14ac:dyDescent="0.25">
      <c r="A12232" s="216">
        <v>45672</v>
      </c>
      <c r="B12232" s="217" t="s">
        <v>345</v>
      </c>
      <c r="C12232" s="218">
        <v>1.5597000000000001</v>
      </c>
    </row>
    <row r="12233" spans="1:3" ht="15" customHeight="1" x14ac:dyDescent="0.25">
      <c r="A12233" s="216">
        <v>45673</v>
      </c>
      <c r="B12233" s="217" t="s">
        <v>345</v>
      </c>
      <c r="C12233" s="218">
        <v>1.5734999999999999</v>
      </c>
    </row>
    <row r="12234" spans="1:3" ht="15" customHeight="1" x14ac:dyDescent="0.25">
      <c r="A12234" s="216">
        <v>45674</v>
      </c>
      <c r="B12234" s="217" t="s">
        <v>345</v>
      </c>
      <c r="C12234" s="218">
        <v>1.587</v>
      </c>
    </row>
    <row r="12235" spans="1:3" ht="15" customHeight="1" x14ac:dyDescent="0.25">
      <c r="A12235" s="216">
        <v>45678</v>
      </c>
      <c r="B12235" s="217" t="s">
        <v>345</v>
      </c>
      <c r="C12235" s="218">
        <v>1.6427</v>
      </c>
    </row>
    <row r="12236" spans="1:3" ht="15" customHeight="1" x14ac:dyDescent="0.25">
      <c r="A12236" s="216">
        <v>45679</v>
      </c>
      <c r="B12236" s="217" t="s">
        <v>345</v>
      </c>
      <c r="C12236" s="218">
        <v>1.6572</v>
      </c>
    </row>
    <row r="12237" spans="1:3" ht="15" customHeight="1" x14ac:dyDescent="0.25">
      <c r="A12237" s="216">
        <v>45680</v>
      </c>
      <c r="B12237" s="217" t="s">
        <v>345</v>
      </c>
      <c r="C12237" s="218">
        <v>1.671</v>
      </c>
    </row>
    <row r="12238" spans="1:3" ht="15" customHeight="1" x14ac:dyDescent="0.25">
      <c r="A12238" s="216">
        <v>45681</v>
      </c>
      <c r="B12238" s="217" t="s">
        <v>345</v>
      </c>
      <c r="C12238" s="218">
        <v>1.6839</v>
      </c>
    </row>
    <row r="12239" spans="1:3" ht="15" customHeight="1" x14ac:dyDescent="0.25">
      <c r="A12239" s="216">
        <v>45684</v>
      </c>
      <c r="B12239" s="217" t="s">
        <v>345</v>
      </c>
      <c r="C12239" s="218">
        <v>1.7263999999999999</v>
      </c>
    </row>
    <row r="12240" spans="1:3" ht="15" customHeight="1" x14ac:dyDescent="0.25">
      <c r="A12240" s="216">
        <v>45685</v>
      </c>
      <c r="B12240" s="217" t="s">
        <v>345</v>
      </c>
      <c r="C12240" s="218">
        <v>1.7404999999999999</v>
      </c>
    </row>
    <row r="12241" spans="1:3" ht="15" customHeight="1" x14ac:dyDescent="0.25">
      <c r="A12241" s="216">
        <v>45686</v>
      </c>
      <c r="B12241" s="217" t="s">
        <v>345</v>
      </c>
      <c r="C12241" s="218">
        <v>1.7544</v>
      </c>
    </row>
    <row r="12242" spans="1:3" ht="15" customHeight="1" x14ac:dyDescent="0.25">
      <c r="A12242" s="216">
        <v>45687</v>
      </c>
      <c r="B12242" s="217" t="s">
        <v>345</v>
      </c>
      <c r="C12242" s="218">
        <v>1.7685999999999999</v>
      </c>
    </row>
    <row r="12243" spans="1:3" ht="15" customHeight="1" x14ac:dyDescent="0.25">
      <c r="A12243" s="216">
        <v>45688</v>
      </c>
      <c r="B12243" s="217" t="s">
        <v>345</v>
      </c>
      <c r="C12243" s="218">
        <v>1.7824</v>
      </c>
    </row>
    <row r="12244" spans="1:3" ht="15" customHeight="1" x14ac:dyDescent="0.25">
      <c r="A12244" s="216">
        <v>45691</v>
      </c>
      <c r="B12244" s="217" t="s">
        <v>345</v>
      </c>
      <c r="C12244" s="218">
        <v>1.8248</v>
      </c>
    </row>
    <row r="12245" spans="1:3" ht="15" customHeight="1" x14ac:dyDescent="0.25">
      <c r="A12245" s="216">
        <v>45692</v>
      </c>
      <c r="B12245" s="217" t="s">
        <v>345</v>
      </c>
      <c r="C12245" s="218">
        <v>1.8388</v>
      </c>
    </row>
    <row r="12246" spans="1:3" ht="15" customHeight="1" x14ac:dyDescent="0.25">
      <c r="A12246" s="216">
        <v>45693</v>
      </c>
      <c r="B12246" s="217" t="s">
        <v>345</v>
      </c>
      <c r="C12246" s="218">
        <v>1.8531</v>
      </c>
    </row>
    <row r="12247" spans="1:3" ht="15" customHeight="1" x14ac:dyDescent="0.25">
      <c r="A12247" s="216">
        <v>45694</v>
      </c>
      <c r="B12247" s="217" t="s">
        <v>345</v>
      </c>
      <c r="C12247" s="218">
        <v>1.867</v>
      </c>
    </row>
    <row r="12248" spans="1:3" ht="15" customHeight="1" x14ac:dyDescent="0.25">
      <c r="A12248" s="216">
        <v>45695</v>
      </c>
      <c r="B12248" s="217" t="s">
        <v>345</v>
      </c>
      <c r="C12248" s="218">
        <v>1.8813</v>
      </c>
    </row>
    <row r="12249" spans="1:3" ht="15" customHeight="1" x14ac:dyDescent="0.25">
      <c r="A12249" s="216">
        <v>45698</v>
      </c>
      <c r="B12249" s="217" t="s">
        <v>345</v>
      </c>
      <c r="C12249" s="218">
        <v>1.9232</v>
      </c>
    </row>
    <row r="12250" spans="1:3" ht="15" customHeight="1" x14ac:dyDescent="0.25">
      <c r="A12250" s="216">
        <v>45699</v>
      </c>
      <c r="B12250" s="217" t="s">
        <v>345</v>
      </c>
      <c r="C12250" s="218">
        <v>1.9372</v>
      </c>
    </row>
    <row r="12251" spans="1:3" ht="15" customHeight="1" x14ac:dyDescent="0.25">
      <c r="A12251" s="216">
        <v>45700</v>
      </c>
      <c r="B12251" s="217" t="s">
        <v>345</v>
      </c>
      <c r="C12251" s="218">
        <v>1.9513</v>
      </c>
    </row>
    <row r="12252" spans="1:3" ht="15" customHeight="1" x14ac:dyDescent="0.25">
      <c r="A12252" s="216">
        <v>45701</v>
      </c>
      <c r="B12252" s="217" t="s">
        <v>345</v>
      </c>
      <c r="C12252" s="218">
        <v>1.9652000000000001</v>
      </c>
    </row>
    <row r="12253" spans="1:3" ht="15" customHeight="1" x14ac:dyDescent="0.25">
      <c r="A12253" s="216">
        <v>45702</v>
      </c>
      <c r="B12253" s="217" t="s">
        <v>345</v>
      </c>
      <c r="C12253" s="218">
        <v>1.9785999999999999</v>
      </c>
    </row>
    <row r="12254" spans="1:3" ht="15" customHeight="1" x14ac:dyDescent="0.25">
      <c r="A12254" s="216">
        <v>45706</v>
      </c>
      <c r="B12254" s="217" t="s">
        <v>345</v>
      </c>
      <c r="C12254" s="218">
        <v>2.0346000000000002</v>
      </c>
    </row>
    <row r="12255" spans="1:3" ht="15" customHeight="1" x14ac:dyDescent="0.25">
      <c r="A12255" s="216">
        <v>45707</v>
      </c>
      <c r="B12255" s="217" t="s">
        <v>345</v>
      </c>
      <c r="C12255" s="218">
        <v>2.0487000000000002</v>
      </c>
    </row>
    <row r="12256" spans="1:3" ht="15" customHeight="1" x14ac:dyDescent="0.25">
      <c r="A12256" s="216">
        <v>45708</v>
      </c>
      <c r="B12256" s="217" t="s">
        <v>345</v>
      </c>
      <c r="C12256" s="218">
        <v>2.0627</v>
      </c>
    </row>
    <row r="12257" spans="1:3" ht="15" customHeight="1" x14ac:dyDescent="0.25">
      <c r="A12257" s="216">
        <v>45709</v>
      </c>
      <c r="B12257" s="217" t="s">
        <v>345</v>
      </c>
      <c r="C12257" s="218">
        <v>2.0767000000000002</v>
      </c>
    </row>
    <row r="12258" spans="1:3" ht="15" customHeight="1" x14ac:dyDescent="0.25">
      <c r="A12258" s="216">
        <v>45712</v>
      </c>
      <c r="B12258" s="217" t="s">
        <v>345</v>
      </c>
      <c r="C12258" s="218">
        <v>2.1181999999999999</v>
      </c>
    </row>
    <row r="12259" spans="1:3" ht="15" customHeight="1" x14ac:dyDescent="0.25">
      <c r="A12259" s="216">
        <v>45713</v>
      </c>
      <c r="B12259" s="217" t="s">
        <v>345</v>
      </c>
      <c r="C12259" s="218">
        <v>2.1322999999999999</v>
      </c>
    </row>
    <row r="12260" spans="1:3" ht="15" customHeight="1" x14ac:dyDescent="0.25">
      <c r="A12260" s="216">
        <v>45714</v>
      </c>
      <c r="B12260" s="217" t="s">
        <v>345</v>
      </c>
      <c r="C12260" s="218">
        <v>2.1461000000000001</v>
      </c>
    </row>
    <row r="12261" spans="1:3" ht="15" customHeight="1" x14ac:dyDescent="0.25">
      <c r="A12261" s="216">
        <v>45715</v>
      </c>
      <c r="B12261" s="217" t="s">
        <v>345</v>
      </c>
      <c r="C12261" s="218">
        <v>2.1600999999999999</v>
      </c>
    </row>
    <row r="12262" spans="1:3" ht="15" customHeight="1" x14ac:dyDescent="0.25">
      <c r="A12262" s="216">
        <v>45716</v>
      </c>
      <c r="B12262" s="217" t="s">
        <v>345</v>
      </c>
      <c r="C12262" s="218">
        <v>2.1739999999999999</v>
      </c>
    </row>
    <row r="12263" spans="1:3" ht="15" customHeight="1" x14ac:dyDescent="0.25">
      <c r="A12263" s="216">
        <v>45719</v>
      </c>
      <c r="B12263" s="217" t="s">
        <v>345</v>
      </c>
      <c r="C12263" s="218">
        <v>2.2157</v>
      </c>
    </row>
    <row r="12264" spans="1:3" ht="15" customHeight="1" x14ac:dyDescent="0.25">
      <c r="A12264" s="216">
        <v>45720</v>
      </c>
      <c r="B12264" s="217" t="s">
        <v>345</v>
      </c>
      <c r="C12264" s="218">
        <v>2.2296</v>
      </c>
    </row>
    <row r="12265" spans="1:3" ht="15" customHeight="1" x14ac:dyDescent="0.25">
      <c r="A12265" s="216">
        <v>45721</v>
      </c>
      <c r="B12265" s="217" t="s">
        <v>345</v>
      </c>
      <c r="C12265" s="218">
        <v>2.2437</v>
      </c>
    </row>
    <row r="12266" spans="1:3" ht="15" customHeight="1" x14ac:dyDescent="0.25">
      <c r="A12266" s="216">
        <v>45722</v>
      </c>
      <c r="B12266" s="217" t="s">
        <v>345</v>
      </c>
      <c r="C12266" s="218">
        <v>2.2574999999999998</v>
      </c>
    </row>
    <row r="12267" spans="1:3" ht="15" customHeight="1" x14ac:dyDescent="0.25">
      <c r="A12267" s="216">
        <v>45723</v>
      </c>
      <c r="B12267" s="217" t="s">
        <v>345</v>
      </c>
      <c r="C12267" s="218">
        <v>2.2711999999999999</v>
      </c>
    </row>
    <row r="12268" spans="1:3" ht="15" customHeight="1" x14ac:dyDescent="0.25">
      <c r="A12268" s="216">
        <v>45726</v>
      </c>
      <c r="B12268" s="217" t="s">
        <v>345</v>
      </c>
      <c r="C12268" s="218">
        <v>2.3121999999999998</v>
      </c>
    </row>
    <row r="12269" spans="1:3" ht="15" customHeight="1" x14ac:dyDescent="0.25">
      <c r="A12269" s="216">
        <v>45727</v>
      </c>
      <c r="B12269" s="217" t="s">
        <v>345</v>
      </c>
      <c r="C12269" s="218">
        <v>2.3248000000000002</v>
      </c>
    </row>
    <row r="12270" spans="1:3" ht="15" customHeight="1" x14ac:dyDescent="0.25">
      <c r="A12270" s="216">
        <v>45728</v>
      </c>
      <c r="B12270" s="217" t="s">
        <v>345</v>
      </c>
      <c r="C12270" s="218">
        <v>2.3367</v>
      </c>
    </row>
    <row r="12271" spans="1:3" ht="15" customHeight="1" x14ac:dyDescent="0.25">
      <c r="A12271" s="216">
        <v>45729</v>
      </c>
      <c r="B12271" s="217" t="s">
        <v>345</v>
      </c>
      <c r="C12271" s="218">
        <v>2.3477999999999999</v>
      </c>
    </row>
    <row r="12272" spans="1:3" ht="15" customHeight="1" x14ac:dyDescent="0.25">
      <c r="A12272" s="216">
        <v>45730</v>
      </c>
      <c r="B12272" s="217" t="s">
        <v>345</v>
      </c>
      <c r="C12272" s="218">
        <v>2.3613</v>
      </c>
    </row>
    <row r="12273" spans="1:3" ht="15" customHeight="1" x14ac:dyDescent="0.25">
      <c r="A12273" s="216">
        <v>45733</v>
      </c>
      <c r="B12273" s="217" t="s">
        <v>345</v>
      </c>
      <c r="C12273" s="218">
        <v>2.403</v>
      </c>
    </row>
    <row r="12274" spans="1:3" ht="15" customHeight="1" x14ac:dyDescent="0.25">
      <c r="A12274" s="216">
        <v>45734</v>
      </c>
      <c r="B12274" s="217" t="s">
        <v>345</v>
      </c>
      <c r="C12274" s="218">
        <v>2.4169</v>
      </c>
    </row>
    <row r="12275" spans="1:3" ht="15" customHeight="1" x14ac:dyDescent="0.25">
      <c r="A12275" s="216">
        <v>45735</v>
      </c>
      <c r="B12275" s="217" t="s">
        <v>345</v>
      </c>
      <c r="C12275" s="218">
        <v>2.431</v>
      </c>
    </row>
    <row r="12276" spans="1:3" ht="15" customHeight="1" x14ac:dyDescent="0.25">
      <c r="A12276" s="216">
        <v>45736</v>
      </c>
      <c r="B12276" s="217" t="s">
        <v>345</v>
      </c>
      <c r="C12276" s="218">
        <v>2.4468999999999999</v>
      </c>
    </row>
    <row r="12277" spans="1:3" ht="15" customHeight="1" x14ac:dyDescent="0.25">
      <c r="A12277" s="216">
        <v>45737</v>
      </c>
      <c r="B12277" s="217" t="s">
        <v>345</v>
      </c>
      <c r="C12277" s="218">
        <v>2.4590999999999998</v>
      </c>
    </row>
    <row r="12278" spans="1:3" ht="15" customHeight="1" x14ac:dyDescent="0.25">
      <c r="A12278" s="216">
        <v>45740</v>
      </c>
      <c r="B12278" s="217" t="s">
        <v>345</v>
      </c>
      <c r="C12278" s="218">
        <v>2.5015999999999998</v>
      </c>
    </row>
    <row r="12279" spans="1:3" ht="15" customHeight="1" x14ac:dyDescent="0.25">
      <c r="A12279" s="216">
        <v>45741</v>
      </c>
      <c r="B12279" s="217" t="s">
        <v>345</v>
      </c>
      <c r="C12279" s="218">
        <v>2.5165000000000002</v>
      </c>
    </row>
    <row r="12280" spans="1:3" ht="15" customHeight="1" x14ac:dyDescent="0.25">
      <c r="A12280" s="216">
        <v>45742</v>
      </c>
      <c r="B12280" s="217" t="s">
        <v>345</v>
      </c>
      <c r="C12280" s="218">
        <v>2.5301</v>
      </c>
    </row>
    <row r="12281" spans="1:3" ht="15" customHeight="1" x14ac:dyDescent="0.25">
      <c r="A12281" s="216">
        <v>45743</v>
      </c>
      <c r="B12281" s="217" t="s">
        <v>345</v>
      </c>
      <c r="C12281" s="218">
        <v>2.5442</v>
      </c>
    </row>
    <row r="12282" spans="1:3" ht="15" customHeight="1" x14ac:dyDescent="0.25">
      <c r="A12282" s="216">
        <v>45744</v>
      </c>
      <c r="B12282" s="217" t="s">
        <v>345</v>
      </c>
      <c r="C12282" s="218">
        <v>2.5579999999999998</v>
      </c>
    </row>
    <row r="12283" spans="1:3" ht="15" customHeight="1" x14ac:dyDescent="0.25">
      <c r="A12283" s="216">
        <v>45747</v>
      </c>
      <c r="B12283" s="217" t="s">
        <v>345</v>
      </c>
      <c r="C12283" s="218">
        <v>2.5994999999999999</v>
      </c>
    </row>
    <row r="12284" spans="1:3" ht="15" customHeight="1" x14ac:dyDescent="0.25">
      <c r="A12284" s="216">
        <v>45748</v>
      </c>
      <c r="B12284" s="217" t="s">
        <v>345</v>
      </c>
      <c r="C12284" s="218">
        <v>2.6133999999999999</v>
      </c>
    </row>
    <row r="12285" spans="1:3" ht="15" customHeight="1" x14ac:dyDescent="0.25">
      <c r="A12285" s="216">
        <v>45749</v>
      </c>
      <c r="B12285" s="217" t="s">
        <v>345</v>
      </c>
      <c r="C12285" s="218">
        <v>2.6273</v>
      </c>
    </row>
    <row r="12286" spans="1:3" ht="15" customHeight="1" x14ac:dyDescent="0.25">
      <c r="A12286" s="216">
        <v>45750</v>
      </c>
      <c r="B12286" s="217" t="s">
        <v>345</v>
      </c>
      <c r="C12286" s="218">
        <v>2.6413000000000002</v>
      </c>
    </row>
    <row r="12287" spans="1:3" ht="15" customHeight="1" x14ac:dyDescent="0.25">
      <c r="A12287" s="216">
        <v>45751</v>
      </c>
      <c r="B12287" s="217" t="s">
        <v>345</v>
      </c>
      <c r="C12287" s="218">
        <v>2.6551999999999998</v>
      </c>
    </row>
    <row r="12288" spans="1:3" ht="15" customHeight="1" x14ac:dyDescent="0.25">
      <c r="A12288" s="216">
        <v>45754</v>
      </c>
      <c r="B12288" s="217" t="s">
        <v>345</v>
      </c>
      <c r="C12288" s="218">
        <v>2.6968999999999999</v>
      </c>
    </row>
    <row r="12289" spans="1:3" ht="15" customHeight="1" x14ac:dyDescent="0.25">
      <c r="A12289" s="216">
        <v>45755</v>
      </c>
      <c r="B12289" s="217" t="s">
        <v>345</v>
      </c>
      <c r="C12289" s="218">
        <v>2.7105999999999999</v>
      </c>
    </row>
    <row r="12290" spans="1:3" ht="15" customHeight="1" x14ac:dyDescent="0.25">
      <c r="A12290" s="216">
        <v>45756</v>
      </c>
      <c r="B12290" s="217" t="s">
        <v>345</v>
      </c>
      <c r="C12290" s="218">
        <v>2.7244999999999999</v>
      </c>
    </row>
    <row r="12291" spans="1:3" ht="15" customHeight="1" x14ac:dyDescent="0.25">
      <c r="A12291" s="216">
        <v>45757</v>
      </c>
      <c r="B12291" s="217" t="s">
        <v>345</v>
      </c>
      <c r="C12291" s="218">
        <v>2.7382</v>
      </c>
    </row>
    <row r="12292" spans="1:3" ht="15" customHeight="1" x14ac:dyDescent="0.25">
      <c r="A12292" s="216">
        <v>45758</v>
      </c>
      <c r="B12292" s="217" t="s">
        <v>345</v>
      </c>
      <c r="C12292" s="218">
        <v>2.7519999999999998</v>
      </c>
    </row>
    <row r="12293" spans="1:3" ht="15" customHeight="1" x14ac:dyDescent="0.25">
      <c r="A12293" s="216">
        <v>45761</v>
      </c>
      <c r="B12293" s="217" t="s">
        <v>345</v>
      </c>
      <c r="C12293" s="218">
        <v>2.7932000000000001</v>
      </c>
    </row>
    <row r="12294" spans="1:3" ht="15" customHeight="1" x14ac:dyDescent="0.25">
      <c r="A12294" s="216">
        <v>45762</v>
      </c>
      <c r="B12294" s="217" t="s">
        <v>345</v>
      </c>
      <c r="C12294" s="218">
        <v>2.8067000000000002</v>
      </c>
    </row>
    <row r="12295" spans="1:3" ht="15" customHeight="1" x14ac:dyDescent="0.25">
      <c r="A12295" s="216">
        <v>45763</v>
      </c>
      <c r="B12295" s="217" t="s">
        <v>345</v>
      </c>
      <c r="C12295" s="218">
        <v>2.8210999999999999</v>
      </c>
    </row>
    <row r="12296" spans="1:3" ht="15" customHeight="1" x14ac:dyDescent="0.25">
      <c r="A12296" s="216">
        <v>45764</v>
      </c>
      <c r="B12296" s="217" t="s">
        <v>345</v>
      </c>
      <c r="C12296" s="218">
        <v>2.835</v>
      </c>
    </row>
    <row r="12297" spans="1:3" ht="15" customHeight="1" x14ac:dyDescent="0.25">
      <c r="A12297" s="216">
        <v>45768</v>
      </c>
      <c r="B12297" s="217" t="s">
        <v>345</v>
      </c>
      <c r="C12297" s="218">
        <v>2.89</v>
      </c>
    </row>
    <row r="12298" spans="1:3" ht="15" customHeight="1" x14ac:dyDescent="0.25">
      <c r="A12298" s="216">
        <v>45769</v>
      </c>
      <c r="B12298" s="217" t="s">
        <v>345</v>
      </c>
      <c r="C12298" s="218">
        <v>2.9037000000000002</v>
      </c>
    </row>
    <row r="12299" spans="1:3" ht="15" customHeight="1" x14ac:dyDescent="0.25">
      <c r="A12299" s="216">
        <v>45770</v>
      </c>
      <c r="B12299" s="217" t="s">
        <v>345</v>
      </c>
      <c r="C12299" s="218">
        <v>2.9175</v>
      </c>
    </row>
    <row r="12300" spans="1:3" ht="15" customHeight="1" x14ac:dyDescent="0.25">
      <c r="A12300" s="216">
        <v>45771</v>
      </c>
      <c r="B12300" s="217" t="s">
        <v>345</v>
      </c>
      <c r="C12300" s="218">
        <v>2.9319999999999999</v>
      </c>
    </row>
    <row r="12301" spans="1:3" ht="15" customHeight="1" x14ac:dyDescent="0.25">
      <c r="A12301" s="216">
        <v>45772</v>
      </c>
      <c r="B12301" s="217" t="s">
        <v>345</v>
      </c>
      <c r="C12301" s="218">
        <v>2.9460999999999999</v>
      </c>
    </row>
    <row r="12302" spans="1:3" ht="15" customHeight="1" x14ac:dyDescent="0.25">
      <c r="A12302" s="216">
        <v>45775</v>
      </c>
      <c r="B12302" s="217" t="s">
        <v>345</v>
      </c>
      <c r="C12302" s="218">
        <v>2.9881000000000002</v>
      </c>
    </row>
    <row r="12303" spans="1:3" ht="15" customHeight="1" x14ac:dyDescent="0.25">
      <c r="A12303" s="216">
        <v>45776</v>
      </c>
      <c r="B12303" s="217" t="s">
        <v>345</v>
      </c>
      <c r="C12303" s="218">
        <v>3.0019999999999998</v>
      </c>
    </row>
    <row r="12304" spans="1:3" ht="15" customHeight="1" x14ac:dyDescent="0.25">
      <c r="A12304" s="216">
        <v>45777</v>
      </c>
      <c r="B12304" s="217" t="s">
        <v>345</v>
      </c>
      <c r="C12304" s="218">
        <v>3.0156999999999998</v>
      </c>
    </row>
    <row r="12305" spans="1:3" ht="15" customHeight="1" x14ac:dyDescent="0.25">
      <c r="A12305" s="216">
        <v>45778</v>
      </c>
      <c r="B12305" s="217" t="s">
        <v>345</v>
      </c>
      <c r="C12305" s="218">
        <v>3.0301999999999998</v>
      </c>
    </row>
    <row r="12306" spans="1:3" ht="15" customHeight="1" x14ac:dyDescent="0.25">
      <c r="A12306" s="216">
        <v>45779</v>
      </c>
      <c r="B12306" s="217" t="s">
        <v>345</v>
      </c>
      <c r="C12306" s="218">
        <v>3.0440999999999998</v>
      </c>
    </row>
    <row r="12307" spans="1:3" ht="15" customHeight="1" x14ac:dyDescent="0.25">
      <c r="A12307" s="216">
        <v>45782</v>
      </c>
      <c r="B12307" s="217" t="s">
        <v>345</v>
      </c>
      <c r="C12307" s="218">
        <v>3.0861000000000001</v>
      </c>
    </row>
    <row r="12308" spans="1:3" ht="15" customHeight="1" x14ac:dyDescent="0.25">
      <c r="A12308" s="216">
        <v>45783</v>
      </c>
      <c r="B12308" s="217" t="s">
        <v>345</v>
      </c>
      <c r="C12308" s="218">
        <v>3.1002000000000001</v>
      </c>
    </row>
    <row r="12309" spans="1:3" ht="15" customHeight="1" x14ac:dyDescent="0.25">
      <c r="A12309" s="216">
        <v>45784</v>
      </c>
      <c r="B12309" s="217" t="s">
        <v>345</v>
      </c>
      <c r="C12309" s="218">
        <v>3.1139000000000001</v>
      </c>
    </row>
    <row r="12310" spans="1:3" ht="15" customHeight="1" x14ac:dyDescent="0.25">
      <c r="A12310" s="216">
        <v>45785</v>
      </c>
      <c r="B12310" s="217" t="s">
        <v>345</v>
      </c>
      <c r="C12310" s="218">
        <v>3.1280000000000001</v>
      </c>
    </row>
    <row r="12311" spans="1:3" ht="15" customHeight="1" x14ac:dyDescent="0.25">
      <c r="A12311" s="216">
        <v>45786</v>
      </c>
      <c r="B12311" s="217" t="s">
        <v>345</v>
      </c>
      <c r="C12311" s="218">
        <v>3.1417999999999999</v>
      </c>
    </row>
    <row r="12312" spans="1:3" ht="15" customHeight="1" x14ac:dyDescent="0.25">
      <c r="A12312" s="216">
        <v>45789</v>
      </c>
      <c r="B12312" s="217" t="s">
        <v>345</v>
      </c>
      <c r="C12312" s="218">
        <v>3.1766000000000001</v>
      </c>
    </row>
    <row r="12313" spans="1:3" ht="15" customHeight="1" x14ac:dyDescent="0.25">
      <c r="A12313" s="216">
        <v>45790</v>
      </c>
      <c r="B12313" s="217" t="s">
        <v>345</v>
      </c>
      <c r="C12313" s="218">
        <v>3.1901999999999999</v>
      </c>
    </row>
    <row r="12314" spans="1:3" ht="15" customHeight="1" x14ac:dyDescent="0.25">
      <c r="A12314" s="216">
        <v>45791</v>
      </c>
      <c r="B12314" s="217" t="s">
        <v>345</v>
      </c>
      <c r="C12314" s="218">
        <v>3.2038000000000002</v>
      </c>
    </row>
    <row r="12315" spans="1:3" ht="15" customHeight="1" x14ac:dyDescent="0.25">
      <c r="A12315" s="216">
        <v>45792</v>
      </c>
      <c r="B12315" s="217" t="s">
        <v>345</v>
      </c>
      <c r="C12315" s="218">
        <v>3.2176</v>
      </c>
    </row>
    <row r="12316" spans="1:3" ht="15" customHeight="1" x14ac:dyDescent="0.25">
      <c r="A12316" s="216">
        <v>45793</v>
      </c>
      <c r="B12316" s="217" t="s">
        <v>345</v>
      </c>
      <c r="C12316" s="218">
        <v>3.2311000000000001</v>
      </c>
    </row>
    <row r="12317" spans="1:3" ht="15" customHeight="1" x14ac:dyDescent="0.25">
      <c r="A12317" s="216">
        <v>45796</v>
      </c>
      <c r="B12317" s="217" t="s">
        <v>345</v>
      </c>
      <c r="C12317" s="218">
        <v>3.2725</v>
      </c>
    </row>
    <row r="12318" spans="1:3" ht="15" customHeight="1" x14ac:dyDescent="0.25">
      <c r="A12318" s="216">
        <v>45797</v>
      </c>
      <c r="B12318" s="217" t="s">
        <v>345</v>
      </c>
      <c r="C12318" s="218">
        <v>3.2862</v>
      </c>
    </row>
    <row r="12319" spans="1:3" ht="15" customHeight="1" x14ac:dyDescent="0.25">
      <c r="A12319" s="216">
        <v>45798</v>
      </c>
      <c r="B12319" s="217" t="s">
        <v>345</v>
      </c>
      <c r="C12319" s="218">
        <v>3.3001999999999998</v>
      </c>
    </row>
    <row r="12320" spans="1:3" ht="15" customHeight="1" x14ac:dyDescent="0.25">
      <c r="A12320" s="216">
        <v>45799</v>
      </c>
      <c r="B12320" s="217" t="s">
        <v>345</v>
      </c>
      <c r="C12320" s="218">
        <v>3.3142999999999998</v>
      </c>
    </row>
    <row r="12321" spans="1:3" ht="15" customHeight="1" x14ac:dyDescent="0.25">
      <c r="A12321" s="216">
        <v>45800</v>
      </c>
      <c r="B12321" s="217" t="s">
        <v>345</v>
      </c>
      <c r="C12321" s="218">
        <v>3.3281000000000001</v>
      </c>
    </row>
    <row r="12322" spans="1:3" ht="15" customHeight="1" x14ac:dyDescent="0.25">
      <c r="A12322" s="216">
        <v>45804</v>
      </c>
      <c r="B12322" s="217" t="s">
        <v>345</v>
      </c>
      <c r="C12322" s="218">
        <v>3.3717999999999999</v>
      </c>
    </row>
    <row r="12323" spans="1:3" ht="15" customHeight="1" x14ac:dyDescent="0.25">
      <c r="A12323" s="216">
        <v>45805</v>
      </c>
      <c r="B12323" s="217" t="s">
        <v>345</v>
      </c>
      <c r="C12323" s="218">
        <v>3.3853</v>
      </c>
    </row>
    <row r="12324" spans="1:3" ht="15" customHeight="1" x14ac:dyDescent="0.25">
      <c r="A12324" s="216">
        <v>45806</v>
      </c>
      <c r="B12324" s="217" t="s">
        <v>345</v>
      </c>
      <c r="C12324" s="218">
        <v>3.3992</v>
      </c>
    </row>
    <row r="12325" spans="1:3" ht="15" customHeight="1" x14ac:dyDescent="0.25">
      <c r="A12325" s="216">
        <v>45807</v>
      </c>
      <c r="B12325" s="217" t="s">
        <v>345</v>
      </c>
      <c r="C12325" s="218">
        <v>3.4133</v>
      </c>
    </row>
    <row r="12326" spans="1:3" ht="15" customHeight="1" x14ac:dyDescent="0.25">
      <c r="A12326" s="216">
        <v>45810</v>
      </c>
      <c r="B12326" s="217" t="s">
        <v>345</v>
      </c>
      <c r="C12326" s="218">
        <v>3.4542999999999999</v>
      </c>
    </row>
    <row r="12327" spans="1:3" ht="15" customHeight="1" x14ac:dyDescent="0.25">
      <c r="A12327" s="216">
        <v>45811</v>
      </c>
      <c r="B12327" s="217" t="s">
        <v>345</v>
      </c>
      <c r="C12327" s="218">
        <v>3.4681999999999999</v>
      </c>
    </row>
    <row r="12328" spans="1:3" ht="15" customHeight="1" x14ac:dyDescent="0.25">
      <c r="A12328" s="216">
        <v>45812</v>
      </c>
      <c r="B12328" s="217" t="s">
        <v>345</v>
      </c>
      <c r="C12328" s="218">
        <v>3.4822000000000002</v>
      </c>
    </row>
    <row r="12329" spans="1:3" ht="15" customHeight="1" x14ac:dyDescent="0.25">
      <c r="A12329" s="216">
        <v>45813</v>
      </c>
      <c r="B12329" s="217" t="s">
        <v>345</v>
      </c>
      <c r="C12329" s="218">
        <v>3.4958</v>
      </c>
    </row>
    <row r="12330" spans="1:3" ht="15" customHeight="1" x14ac:dyDescent="0.25">
      <c r="A12330" s="216">
        <v>45814</v>
      </c>
      <c r="B12330" s="217" t="s">
        <v>345</v>
      </c>
      <c r="C12330" s="218">
        <v>3.5099</v>
      </c>
    </row>
    <row r="12331" spans="1:3" ht="15" customHeight="1" x14ac:dyDescent="0.25">
      <c r="A12331" s="216">
        <v>45817</v>
      </c>
      <c r="B12331" s="217" t="s">
        <v>345</v>
      </c>
      <c r="C12331" s="218">
        <v>3.5510999999999999</v>
      </c>
    </row>
    <row r="12332" spans="1:3" ht="15" customHeight="1" x14ac:dyDescent="0.25">
      <c r="A12332" s="216">
        <v>45818</v>
      </c>
      <c r="B12332" s="217" t="s">
        <v>345</v>
      </c>
      <c r="C12332" s="218">
        <v>3.5648</v>
      </c>
    </row>
    <row r="12333" spans="1:3" ht="15" customHeight="1" x14ac:dyDescent="0.25">
      <c r="A12333" s="216">
        <v>45819</v>
      </c>
      <c r="B12333" s="217" t="s">
        <v>345</v>
      </c>
      <c r="C12333" s="218">
        <v>3.5785999999999998</v>
      </c>
    </row>
    <row r="12334" spans="1:3" ht="15" customHeight="1" x14ac:dyDescent="0.25">
      <c r="A12334" s="216">
        <v>45820</v>
      </c>
      <c r="B12334" s="217" t="s">
        <v>345</v>
      </c>
      <c r="C12334" s="218">
        <v>3.5926999999999998</v>
      </c>
    </row>
    <row r="12335" spans="1:3" ht="15" customHeight="1" x14ac:dyDescent="0.25">
      <c r="A12335" s="216">
        <v>45821</v>
      </c>
      <c r="B12335" s="217" t="s">
        <v>345</v>
      </c>
      <c r="C12335" s="218">
        <v>3.6061000000000001</v>
      </c>
    </row>
    <row r="12336" spans="1:3" ht="15" customHeight="1" x14ac:dyDescent="0.25">
      <c r="A12336" s="216">
        <v>45824</v>
      </c>
      <c r="B12336" s="217" t="s">
        <v>345</v>
      </c>
      <c r="C12336" s="218">
        <v>3.6472000000000002</v>
      </c>
    </row>
    <row r="12337" spans="1:3" ht="15" customHeight="1" x14ac:dyDescent="0.25">
      <c r="A12337" s="216">
        <v>45825</v>
      </c>
      <c r="B12337" s="217" t="s">
        <v>345</v>
      </c>
      <c r="C12337" s="218">
        <v>3.6636000000000002</v>
      </c>
    </row>
    <row r="12338" spans="1:3" ht="15" customHeight="1" x14ac:dyDescent="0.25">
      <c r="A12338" s="216">
        <v>45826</v>
      </c>
      <c r="B12338" s="217" t="s">
        <v>345</v>
      </c>
      <c r="C12338" s="218">
        <v>3.6772</v>
      </c>
    </row>
    <row r="12339" spans="1:3" ht="15" customHeight="1" x14ac:dyDescent="0.25">
      <c r="A12339" s="216">
        <v>45828</v>
      </c>
      <c r="B12339" s="217" t="s">
        <v>345</v>
      </c>
      <c r="C12339" s="218">
        <v>3.7048000000000001</v>
      </c>
    </row>
    <row r="12340" spans="1:3" ht="15" customHeight="1" x14ac:dyDescent="0.25">
      <c r="A12340" s="216">
        <v>45831</v>
      </c>
      <c r="B12340" s="217" t="s">
        <v>345</v>
      </c>
      <c r="C12340" s="218">
        <v>3.7456</v>
      </c>
    </row>
    <row r="12341" spans="1:3" ht="15" customHeight="1" x14ac:dyDescent="0.25">
      <c r="A12341" s="216">
        <v>45832</v>
      </c>
      <c r="B12341" s="217" t="s">
        <v>345</v>
      </c>
      <c r="C12341" s="218">
        <v>3.7591000000000001</v>
      </c>
    </row>
    <row r="12342" spans="1:3" ht="15" customHeight="1" x14ac:dyDescent="0.25">
      <c r="A12342" s="216">
        <v>45833</v>
      </c>
      <c r="B12342" s="217" t="s">
        <v>345</v>
      </c>
      <c r="C12342" s="218">
        <v>3.7728000000000002</v>
      </c>
    </row>
    <row r="12343" spans="1:3" ht="15" customHeight="1" x14ac:dyDescent="0.25">
      <c r="A12343" s="216">
        <v>45834</v>
      </c>
      <c r="B12343" s="217" t="s">
        <v>345</v>
      </c>
      <c r="C12343" s="218">
        <v>3.7862</v>
      </c>
    </row>
    <row r="12344" spans="1:3" ht="15" customHeight="1" x14ac:dyDescent="0.25">
      <c r="A12344" s="216">
        <v>45835</v>
      </c>
      <c r="B12344" s="217" t="s">
        <v>345</v>
      </c>
      <c r="C12344" s="218">
        <v>3.7999000000000001</v>
      </c>
    </row>
    <row r="12345" spans="1:3" ht="15" customHeight="1" x14ac:dyDescent="0.25">
      <c r="A12345" s="216">
        <v>45838</v>
      </c>
      <c r="B12345" s="217" t="s">
        <v>345</v>
      </c>
      <c r="C12345" s="218">
        <v>3.8405999999999998</v>
      </c>
    </row>
    <row r="12346" spans="1:3" ht="15" customHeight="1" x14ac:dyDescent="0.25">
      <c r="A12346" s="216">
        <v>45839</v>
      </c>
      <c r="B12346" s="217" t="s">
        <v>345</v>
      </c>
      <c r="C12346" s="218">
        <v>3.8542000000000001</v>
      </c>
    </row>
    <row r="12347" spans="1:3" ht="15" customHeight="1" x14ac:dyDescent="0.25">
      <c r="A12347" s="216">
        <v>45840</v>
      </c>
      <c r="B12347" s="217" t="s">
        <v>345</v>
      </c>
      <c r="C12347" s="218">
        <v>3.8679999999999999</v>
      </c>
    </row>
    <row r="12348" spans="1:3" ht="15" customHeight="1" x14ac:dyDescent="0.25">
      <c r="A12348" s="216">
        <v>45841</v>
      </c>
      <c r="B12348" s="217" t="s">
        <v>345</v>
      </c>
      <c r="C12348" s="218">
        <v>3.8816999999999999</v>
      </c>
    </row>
    <row r="12349" spans="1:3" ht="15" customHeight="1" x14ac:dyDescent="0.25">
      <c r="A12349" s="216">
        <v>45845</v>
      </c>
      <c r="B12349" s="217" t="s">
        <v>345</v>
      </c>
      <c r="C12349" s="218">
        <v>3.9365999999999999</v>
      </c>
    </row>
    <row r="12350" spans="1:3" ht="15" customHeight="1" x14ac:dyDescent="0.25">
      <c r="A12350" s="216">
        <v>45846</v>
      </c>
      <c r="B12350" s="217" t="s">
        <v>345</v>
      </c>
      <c r="C12350" s="218">
        <v>3.9502000000000002</v>
      </c>
    </row>
    <row r="12351" spans="1:3" ht="15" customHeight="1" x14ac:dyDescent="0.25">
      <c r="A12351" s="216">
        <v>45847</v>
      </c>
      <c r="B12351" s="217" t="s">
        <v>345</v>
      </c>
      <c r="C12351" s="218">
        <v>3.964</v>
      </c>
    </row>
    <row r="12352" spans="1:3" ht="15" customHeight="1" x14ac:dyDescent="0.25">
      <c r="A12352" s="216">
        <v>45848</v>
      </c>
      <c r="B12352" s="217" t="s">
        <v>345</v>
      </c>
      <c r="C12352" s="218">
        <v>3.9777999999999998</v>
      </c>
    </row>
    <row r="12353" spans="1:3" ht="15" customHeight="1" x14ac:dyDescent="0.25">
      <c r="A12353" s="216">
        <v>45849</v>
      </c>
      <c r="B12353" s="217" t="s">
        <v>345</v>
      </c>
      <c r="C12353" s="218">
        <v>3.9910999999999999</v>
      </c>
    </row>
    <row r="12354" spans="1:3" ht="15" customHeight="1" x14ac:dyDescent="0.25">
      <c r="A12354" s="216">
        <v>45852</v>
      </c>
      <c r="B12354" s="217" t="s">
        <v>345</v>
      </c>
      <c r="C12354" s="218">
        <v>4.032</v>
      </c>
    </row>
    <row r="12355" spans="1:3" ht="15" customHeight="1" x14ac:dyDescent="0.25">
      <c r="A12355" s="216">
        <v>45853</v>
      </c>
      <c r="B12355" s="217" t="s">
        <v>345</v>
      </c>
      <c r="C12355" s="218">
        <v>4.0456000000000003</v>
      </c>
    </row>
    <row r="12356" spans="1:3" ht="15" customHeight="1" x14ac:dyDescent="0.25">
      <c r="A12356" s="216">
        <v>45854</v>
      </c>
      <c r="B12356" s="217" t="s">
        <v>345</v>
      </c>
      <c r="C12356" s="218">
        <v>4.0591999999999997</v>
      </c>
    </row>
    <row r="12357" spans="1:3" ht="15" customHeight="1" x14ac:dyDescent="0.25">
      <c r="A12357" s="216">
        <v>45855</v>
      </c>
      <c r="B12357" s="217" t="s">
        <v>345</v>
      </c>
      <c r="C12357" s="218">
        <v>4.0730000000000004</v>
      </c>
    </row>
    <row r="12358" spans="1:3" ht="15" customHeight="1" x14ac:dyDescent="0.25">
      <c r="A12358" s="216">
        <v>45856</v>
      </c>
      <c r="B12358" s="217" t="s">
        <v>345</v>
      </c>
      <c r="C12358" s="218">
        <v>4.0864000000000003</v>
      </c>
    </row>
    <row r="12359" spans="1:3" ht="15" customHeight="1" x14ac:dyDescent="0.25">
      <c r="A12359" s="216">
        <v>45859</v>
      </c>
      <c r="B12359" s="217" t="s">
        <v>345</v>
      </c>
      <c r="C12359" s="218">
        <v>4.1273999999999997</v>
      </c>
    </row>
    <row r="12360" spans="1:3" ht="15" customHeight="1" x14ac:dyDescent="0.25">
      <c r="A12360" s="216">
        <v>45860</v>
      </c>
      <c r="B12360" s="217" t="s">
        <v>345</v>
      </c>
      <c r="C12360" s="218">
        <v>4.1409000000000002</v>
      </c>
    </row>
    <row r="12361" spans="1:3" ht="15" customHeight="1" x14ac:dyDescent="0.25">
      <c r="A12361" s="216">
        <v>45861</v>
      </c>
      <c r="B12361" s="217" t="s">
        <v>345</v>
      </c>
      <c r="C12361" s="218">
        <v>4.1543999999999999</v>
      </c>
    </row>
    <row r="12362" spans="1:3" ht="15" customHeight="1" x14ac:dyDescent="0.25">
      <c r="A12362" s="216">
        <v>45862</v>
      </c>
      <c r="B12362" s="217" t="s">
        <v>345</v>
      </c>
      <c r="C12362" s="218">
        <v>4.1679000000000004</v>
      </c>
    </row>
    <row r="12363" spans="1:3" ht="15" customHeight="1" x14ac:dyDescent="0.25">
      <c r="A12363" s="216">
        <v>45863</v>
      </c>
      <c r="B12363" s="217" t="s">
        <v>345</v>
      </c>
      <c r="C12363" s="218">
        <v>4.1816000000000004</v>
      </c>
    </row>
    <row r="12364" spans="1:3" ht="15" customHeight="1" x14ac:dyDescent="0.25">
      <c r="A12364" s="216">
        <v>45866</v>
      </c>
      <c r="B12364" s="217" t="s">
        <v>345</v>
      </c>
      <c r="C12364" s="218">
        <v>4.2228000000000003</v>
      </c>
    </row>
    <row r="12365" spans="1:3" ht="15" customHeight="1" x14ac:dyDescent="0.25">
      <c r="A12365" s="216">
        <v>45867</v>
      </c>
      <c r="B12365" s="217" t="s">
        <v>345</v>
      </c>
      <c r="C12365" s="218">
        <v>4.2362000000000002</v>
      </c>
    </row>
    <row r="12366" spans="1:3" ht="15" customHeight="1" x14ac:dyDescent="0.25">
      <c r="A12366" s="216">
        <v>45868</v>
      </c>
      <c r="B12366" s="217" t="s">
        <v>345</v>
      </c>
      <c r="C12366" s="218">
        <v>4.25</v>
      </c>
    </row>
    <row r="12367" spans="1:3" ht="15" customHeight="1" x14ac:dyDescent="0.25">
      <c r="A12367" s="216">
        <v>45869</v>
      </c>
      <c r="B12367" s="217" t="s">
        <v>345</v>
      </c>
      <c r="C12367" s="218">
        <v>4.2634999999999996</v>
      </c>
    </row>
    <row r="12368" spans="1:3" ht="15" customHeight="1" x14ac:dyDescent="0.25">
      <c r="A12368" s="216">
        <v>45870</v>
      </c>
      <c r="B12368" s="217" t="s">
        <v>345</v>
      </c>
      <c r="C12368" s="218">
        <v>4.2774999999999999</v>
      </c>
    </row>
    <row r="12369" spans="1:3" ht="15" customHeight="1" x14ac:dyDescent="0.25">
      <c r="A12369" s="216">
        <v>45873</v>
      </c>
      <c r="B12369" s="217" t="s">
        <v>345</v>
      </c>
      <c r="C12369" s="218">
        <v>4.319</v>
      </c>
    </row>
    <row r="12370" spans="1:3" ht="15" customHeight="1" x14ac:dyDescent="0.25">
      <c r="A12370" s="216">
        <v>45874</v>
      </c>
      <c r="B12370" s="217" t="s">
        <v>345</v>
      </c>
      <c r="C12370" s="218">
        <v>4.3330000000000002</v>
      </c>
    </row>
    <row r="12371" spans="1:3" ht="15" customHeight="1" x14ac:dyDescent="0.25">
      <c r="A12371" s="216">
        <v>45875</v>
      </c>
      <c r="B12371" s="217" t="s">
        <v>345</v>
      </c>
      <c r="C12371" s="218">
        <v>4.3468</v>
      </c>
    </row>
    <row r="12372" spans="1:3" ht="15" customHeight="1" x14ac:dyDescent="0.25">
      <c r="A12372" s="216">
        <v>45876</v>
      </c>
      <c r="B12372" s="217" t="s">
        <v>345</v>
      </c>
      <c r="C12372" s="218">
        <v>4.3606999999999996</v>
      </c>
    </row>
    <row r="12373" spans="1:3" ht="15" customHeight="1" x14ac:dyDescent="0.25">
      <c r="A12373" s="216">
        <v>45877</v>
      </c>
      <c r="B12373" s="217" t="s">
        <v>345</v>
      </c>
      <c r="C12373" s="218">
        <v>4.3742999999999999</v>
      </c>
    </row>
    <row r="12374" spans="1:3" ht="15" customHeight="1" x14ac:dyDescent="0.25">
      <c r="A12374" s="216">
        <v>45880</v>
      </c>
      <c r="B12374" s="217" t="s">
        <v>345</v>
      </c>
      <c r="C12374" s="218">
        <v>4.4170999999999996</v>
      </c>
    </row>
    <row r="12375" spans="1:3" ht="15" customHeight="1" x14ac:dyDescent="0.25">
      <c r="A12375" s="216">
        <v>45881</v>
      </c>
      <c r="B12375" s="217" t="s">
        <v>345</v>
      </c>
      <c r="C12375" s="218">
        <v>4.431</v>
      </c>
    </row>
    <row r="12376" spans="1:3" ht="15" customHeight="1" x14ac:dyDescent="0.25">
      <c r="A12376" s="216">
        <v>45882</v>
      </c>
      <c r="B12376" s="217" t="s">
        <v>345</v>
      </c>
      <c r="C12376" s="218">
        <v>4.4446000000000003</v>
      </c>
    </row>
    <row r="12377" spans="1:3" ht="15" customHeight="1" x14ac:dyDescent="0.25">
      <c r="A12377" s="216">
        <v>45883</v>
      </c>
      <c r="B12377" s="217" t="s">
        <v>345</v>
      </c>
      <c r="C12377" s="218">
        <v>4.4583000000000004</v>
      </c>
    </row>
    <row r="12378" spans="1:3" ht="15" customHeight="1" x14ac:dyDescent="0.25">
      <c r="A12378" s="216">
        <v>45884</v>
      </c>
      <c r="B12378" s="217" t="s">
        <v>345</v>
      </c>
      <c r="C12378" s="218">
        <v>4.4717000000000002</v>
      </c>
    </row>
    <row r="12379" spans="1:3" ht="15" customHeight="1" x14ac:dyDescent="0.25">
      <c r="A12379" s="216">
        <v>45887</v>
      </c>
      <c r="B12379" s="217" t="s">
        <v>345</v>
      </c>
      <c r="C12379" s="218">
        <v>4.5125000000000002</v>
      </c>
    </row>
    <row r="12380" spans="1:3" ht="15" customHeight="1" x14ac:dyDescent="0.25">
      <c r="A12380" s="216">
        <v>45888</v>
      </c>
      <c r="B12380" s="217" t="s">
        <v>345</v>
      </c>
      <c r="C12380" s="218">
        <v>4.5259999999999998</v>
      </c>
    </row>
    <row r="12381" spans="1:3" ht="15" customHeight="1" x14ac:dyDescent="0.25">
      <c r="A12381" s="216">
        <v>45889</v>
      </c>
      <c r="B12381" s="217" t="s">
        <v>345</v>
      </c>
      <c r="C12381" s="218">
        <v>4.5381</v>
      </c>
    </row>
    <row r="12382" spans="1:3" ht="15" customHeight="1" x14ac:dyDescent="0.25">
      <c r="A12382" s="216">
        <v>45890</v>
      </c>
      <c r="B12382" s="217" t="s">
        <v>345</v>
      </c>
      <c r="C12382" s="218">
        <v>4.5519999999999996</v>
      </c>
    </row>
    <row r="12383" spans="1:3" ht="15" customHeight="1" x14ac:dyDescent="0.25">
      <c r="A12383" s="216">
        <v>45891</v>
      </c>
      <c r="B12383" s="217" t="s">
        <v>345</v>
      </c>
      <c r="C12383" s="218">
        <v>4.5655999999999999</v>
      </c>
    </row>
    <row r="12384" spans="1:3" ht="15" customHeight="1" x14ac:dyDescent="0.25">
      <c r="A12384" s="216">
        <v>45894</v>
      </c>
      <c r="B12384" s="217" t="s">
        <v>345</v>
      </c>
      <c r="C12384" s="218">
        <v>4.6062000000000003</v>
      </c>
    </row>
    <row r="12385" spans="1:3" ht="15" customHeight="1" x14ac:dyDescent="0.25">
      <c r="A12385" s="216">
        <v>45895</v>
      </c>
      <c r="B12385" s="217" t="s">
        <v>345</v>
      </c>
      <c r="C12385" s="218">
        <v>4.6196999999999999</v>
      </c>
    </row>
    <row r="12386" spans="1:3" ht="15" customHeight="1" x14ac:dyDescent="0.25">
      <c r="A12386" s="216">
        <v>45896</v>
      </c>
      <c r="B12386" s="217" t="s">
        <v>345</v>
      </c>
      <c r="C12386" s="218">
        <v>4.6330999999999998</v>
      </c>
    </row>
    <row r="12387" spans="1:3" ht="15" customHeight="1" x14ac:dyDescent="0.25">
      <c r="A12387" s="216">
        <v>45897</v>
      </c>
      <c r="B12387" s="217" t="s">
        <v>345</v>
      </c>
      <c r="C12387" s="218">
        <v>4.6467000000000001</v>
      </c>
    </row>
    <row r="12388" spans="1:3" ht="15" customHeight="1" x14ac:dyDescent="0.25">
      <c r="A12388" s="216">
        <v>45898</v>
      </c>
      <c r="B12388" s="217" t="s">
        <v>345</v>
      </c>
      <c r="C12388" s="218">
        <v>4.6601999999999997</v>
      </c>
    </row>
    <row r="12389" spans="1:3" ht="15" customHeight="1" x14ac:dyDescent="0.25">
      <c r="A12389" s="216">
        <v>45902</v>
      </c>
      <c r="B12389" s="217" t="s">
        <v>345</v>
      </c>
      <c r="C12389" s="218">
        <v>4.7148000000000003</v>
      </c>
    </row>
    <row r="12390" spans="1:3" ht="15" customHeight="1" x14ac:dyDescent="0.25">
      <c r="A12390" s="216">
        <v>45903</v>
      </c>
      <c r="B12390" s="217" t="s">
        <v>345</v>
      </c>
      <c r="C12390" s="218">
        <v>4.7286000000000001</v>
      </c>
    </row>
    <row r="12391" spans="1:3" ht="15" customHeight="1" x14ac:dyDescent="0.25">
      <c r="A12391" s="216">
        <v>45904</v>
      </c>
      <c r="B12391" s="217" t="s">
        <v>345</v>
      </c>
      <c r="C12391" s="218">
        <v>4.7422000000000004</v>
      </c>
    </row>
    <row r="12392" spans="1:3" ht="15" customHeight="1" x14ac:dyDescent="0.25">
      <c r="A12392" s="216">
        <v>45905</v>
      </c>
      <c r="B12392" s="217" t="s">
        <v>345</v>
      </c>
      <c r="C12392" s="218">
        <v>4.7561</v>
      </c>
    </row>
    <row r="12393" spans="1:3" ht="15" customHeight="1" x14ac:dyDescent="0.25">
      <c r="A12393" s="216">
        <v>45908</v>
      </c>
      <c r="B12393" s="217" t="s">
        <v>345</v>
      </c>
      <c r="C12393" s="218">
        <v>4.7968999999999999</v>
      </c>
    </row>
    <row r="12394" spans="1:3" ht="15" customHeight="1" x14ac:dyDescent="0.25">
      <c r="A12394" s="216">
        <v>45909</v>
      </c>
      <c r="B12394" s="217" t="s">
        <v>345</v>
      </c>
      <c r="C12394" s="218">
        <v>4.8105000000000002</v>
      </c>
    </row>
    <row r="12395" spans="1:3" ht="15" customHeight="1" x14ac:dyDescent="0.25">
      <c r="A12395" s="216">
        <v>45910</v>
      </c>
      <c r="B12395" s="217" t="s">
        <v>345</v>
      </c>
      <c r="C12395" s="218">
        <v>4.8243</v>
      </c>
    </row>
    <row r="12396" spans="1:3" ht="15" customHeight="1" x14ac:dyDescent="0.25">
      <c r="A12396" s="216">
        <v>45911</v>
      </c>
      <c r="B12396" s="217" t="s">
        <v>345</v>
      </c>
      <c r="C12396" s="218">
        <v>4.8380000000000001</v>
      </c>
    </row>
    <row r="12397" spans="1:3" ht="15" customHeight="1" x14ac:dyDescent="0.25">
      <c r="A12397" s="216">
        <v>45912</v>
      </c>
      <c r="B12397" s="217" t="s">
        <v>345</v>
      </c>
      <c r="C12397" s="218">
        <v>4.8516000000000004</v>
      </c>
    </row>
    <row r="12398" spans="1:3" ht="15" customHeight="1" x14ac:dyDescent="0.25">
      <c r="A12398" s="216">
        <v>45915</v>
      </c>
      <c r="B12398" s="217" t="s">
        <v>345</v>
      </c>
      <c r="C12398" s="218">
        <v>4.8921000000000001</v>
      </c>
    </row>
    <row r="12399" spans="1:3" ht="15" customHeight="1" x14ac:dyDescent="0.25">
      <c r="A12399" s="216">
        <v>45916</v>
      </c>
      <c r="B12399" s="217" t="s">
        <v>345</v>
      </c>
      <c r="C12399" s="218">
        <v>4.9055999999999997</v>
      </c>
    </row>
    <row r="12400" spans="1:3" ht="15" customHeight="1" x14ac:dyDescent="0.25">
      <c r="A12400" s="216">
        <v>45917</v>
      </c>
      <c r="B12400" s="217" t="s">
        <v>345</v>
      </c>
      <c r="C12400" s="218">
        <v>4.9192999999999998</v>
      </c>
    </row>
    <row r="12401" spans="1:3" ht="15" customHeight="1" x14ac:dyDescent="0.25">
      <c r="A12401" s="216">
        <v>45918</v>
      </c>
      <c r="B12401" s="217" t="s">
        <v>345</v>
      </c>
      <c r="C12401" s="218">
        <v>4.9363000000000001</v>
      </c>
    </row>
    <row r="12402" spans="1:3" ht="15" customHeight="1" x14ac:dyDescent="0.25">
      <c r="A12402" s="216">
        <v>45919</v>
      </c>
      <c r="B12402" s="217" t="s">
        <v>345</v>
      </c>
      <c r="C12402" s="218">
        <v>4.9497999999999998</v>
      </c>
    </row>
    <row r="12403" spans="1:3" ht="15" customHeight="1" x14ac:dyDescent="0.25">
      <c r="A12403" s="216">
        <v>45922</v>
      </c>
      <c r="B12403" s="217" t="s">
        <v>345</v>
      </c>
      <c r="C12403" s="218">
        <v>4.9870999999999999</v>
      </c>
    </row>
    <row r="12404" spans="1:3" ht="15" customHeight="1" x14ac:dyDescent="0.25">
      <c r="A12404" s="216">
        <v>45923</v>
      </c>
      <c r="B12404" s="217" t="s">
        <v>345</v>
      </c>
      <c r="C12404" s="218">
        <v>5.0004999999999997</v>
      </c>
    </row>
    <row r="12405" spans="1:3" ht="15" customHeight="1" x14ac:dyDescent="0.25">
      <c r="A12405" s="216">
        <v>45924</v>
      </c>
      <c r="B12405" s="217" t="s">
        <v>345</v>
      </c>
      <c r="C12405" s="218">
        <v>5.0137</v>
      </c>
    </row>
    <row r="12406" spans="1:3" ht="15" customHeight="1" x14ac:dyDescent="0.25">
      <c r="A12406" s="216">
        <v>45925</v>
      </c>
      <c r="B12406" s="217" t="s">
        <v>345</v>
      </c>
      <c r="C12406" s="218">
        <v>5.0270999999999999</v>
      </c>
    </row>
    <row r="12407" spans="1:3" ht="15" customHeight="1" x14ac:dyDescent="0.25">
      <c r="A12407" s="216">
        <v>45926</v>
      </c>
      <c r="B12407" s="217" t="s">
        <v>345</v>
      </c>
      <c r="C12407" s="218">
        <v>5.0404999999999998</v>
      </c>
    </row>
    <row r="12408" spans="1:3" ht="15" customHeight="1" x14ac:dyDescent="0.25">
      <c r="A12408" s="216">
        <v>45929</v>
      </c>
      <c r="B12408" s="217" t="s">
        <v>345</v>
      </c>
      <c r="C12408" s="218">
        <v>5.0804999999999998</v>
      </c>
    </row>
    <row r="12409" spans="1:3" ht="15" customHeight="1" x14ac:dyDescent="0.25">
      <c r="A12409" s="216">
        <v>45930</v>
      </c>
      <c r="B12409" s="217" t="s">
        <v>345</v>
      </c>
      <c r="C12409" s="218">
        <v>5.0937000000000001</v>
      </c>
    </row>
    <row r="12410" spans="1:3" ht="15" customHeight="1" x14ac:dyDescent="0.25">
      <c r="A12410" s="216">
        <v>45566</v>
      </c>
      <c r="B12410" s="217" t="s">
        <v>185</v>
      </c>
      <c r="C12410" s="218">
        <v>1.4800000000000001E-2</v>
      </c>
    </row>
    <row r="12411" spans="1:3" ht="15" customHeight="1" x14ac:dyDescent="0.25">
      <c r="A12411" s="216">
        <v>45567</v>
      </c>
      <c r="B12411" s="217" t="s">
        <v>185</v>
      </c>
      <c r="C12411" s="218">
        <v>2.9600000000000001E-2</v>
      </c>
    </row>
    <row r="12412" spans="1:3" ht="15" customHeight="1" x14ac:dyDescent="0.25">
      <c r="A12412" s="216">
        <v>45568</v>
      </c>
      <c r="B12412" s="217" t="s">
        <v>185</v>
      </c>
      <c r="C12412" s="218">
        <v>4.4499999999999998E-2</v>
      </c>
    </row>
    <row r="12413" spans="1:3" ht="15" customHeight="1" x14ac:dyDescent="0.25">
      <c r="A12413" s="216">
        <v>45569</v>
      </c>
      <c r="B12413" s="217" t="s">
        <v>185</v>
      </c>
      <c r="C12413" s="218">
        <v>8.8900000000000007E-2</v>
      </c>
    </row>
    <row r="12414" spans="1:3" ht="15" customHeight="1" x14ac:dyDescent="0.25">
      <c r="A12414" s="216">
        <v>45572</v>
      </c>
      <c r="B12414" s="217" t="s">
        <v>185</v>
      </c>
      <c r="C12414" s="218">
        <v>0.1037</v>
      </c>
    </row>
    <row r="12415" spans="1:3" ht="15" customHeight="1" x14ac:dyDescent="0.25">
      <c r="A12415" s="216">
        <v>45573</v>
      </c>
      <c r="B12415" s="217" t="s">
        <v>185</v>
      </c>
      <c r="C12415" s="218">
        <v>0.1186</v>
      </c>
    </row>
    <row r="12416" spans="1:3" ht="15" customHeight="1" x14ac:dyDescent="0.25">
      <c r="A12416" s="216">
        <v>45574</v>
      </c>
      <c r="B12416" s="217" t="s">
        <v>185</v>
      </c>
      <c r="C12416" s="218">
        <v>0.13339999999999999</v>
      </c>
    </row>
    <row r="12417" spans="1:3" ht="15" customHeight="1" x14ac:dyDescent="0.25">
      <c r="A12417" s="216">
        <v>45575</v>
      </c>
      <c r="B12417" s="217" t="s">
        <v>185</v>
      </c>
      <c r="C12417" s="218">
        <v>0.1482</v>
      </c>
    </row>
    <row r="12418" spans="1:3" ht="15" customHeight="1" x14ac:dyDescent="0.25">
      <c r="A12418" s="216">
        <v>45576</v>
      </c>
      <c r="B12418" s="217" t="s">
        <v>185</v>
      </c>
      <c r="C12418" s="218">
        <v>0.1928</v>
      </c>
    </row>
    <row r="12419" spans="1:3" ht="15" customHeight="1" x14ac:dyDescent="0.25">
      <c r="A12419" s="216">
        <v>45579</v>
      </c>
      <c r="B12419" s="217" t="s">
        <v>185</v>
      </c>
      <c r="C12419" s="218">
        <v>0.20760000000000001</v>
      </c>
    </row>
    <row r="12420" spans="1:3" ht="15" customHeight="1" x14ac:dyDescent="0.25">
      <c r="A12420" s="216">
        <v>45580</v>
      </c>
      <c r="B12420" s="217" t="s">
        <v>185</v>
      </c>
      <c r="C12420" s="218">
        <v>0.22239999999999999</v>
      </c>
    </row>
    <row r="12421" spans="1:3" ht="15" customHeight="1" x14ac:dyDescent="0.25">
      <c r="A12421" s="216">
        <v>45581</v>
      </c>
      <c r="B12421" s="217" t="s">
        <v>185</v>
      </c>
      <c r="C12421" s="218">
        <v>0.23730000000000001</v>
      </c>
    </row>
    <row r="12422" spans="1:3" ht="15" customHeight="1" x14ac:dyDescent="0.25">
      <c r="A12422" s="216">
        <v>45582</v>
      </c>
      <c r="B12422" s="217" t="s">
        <v>185</v>
      </c>
      <c r="C12422" s="218">
        <v>0.25209999999999999</v>
      </c>
    </row>
    <row r="12423" spans="1:3" ht="15" customHeight="1" x14ac:dyDescent="0.25">
      <c r="A12423" s="216">
        <v>45583</v>
      </c>
      <c r="B12423" s="217" t="s">
        <v>185</v>
      </c>
      <c r="C12423" s="218">
        <v>0.29659999999999997</v>
      </c>
    </row>
    <row r="12424" spans="1:3" ht="15" customHeight="1" x14ac:dyDescent="0.25">
      <c r="A12424" s="216">
        <v>45586</v>
      </c>
      <c r="B12424" s="217" t="s">
        <v>185</v>
      </c>
      <c r="C12424" s="218">
        <v>0.31140000000000001</v>
      </c>
    </row>
    <row r="12425" spans="1:3" ht="15" customHeight="1" x14ac:dyDescent="0.25">
      <c r="A12425" s="216">
        <v>45587</v>
      </c>
      <c r="B12425" s="217" t="s">
        <v>185</v>
      </c>
      <c r="C12425" s="218">
        <v>0.32629999999999998</v>
      </c>
    </row>
    <row r="12426" spans="1:3" ht="15" customHeight="1" x14ac:dyDescent="0.25">
      <c r="A12426" s="216">
        <v>45588</v>
      </c>
      <c r="B12426" s="217" t="s">
        <v>185</v>
      </c>
      <c r="C12426" s="218">
        <v>0.34110000000000001</v>
      </c>
    </row>
    <row r="12427" spans="1:3" ht="15" customHeight="1" x14ac:dyDescent="0.25">
      <c r="A12427" s="216">
        <v>45589</v>
      </c>
      <c r="B12427" s="217" t="s">
        <v>185</v>
      </c>
      <c r="C12427" s="218">
        <v>0.35599999999999998</v>
      </c>
    </row>
    <row r="12428" spans="1:3" ht="15" customHeight="1" x14ac:dyDescent="0.25">
      <c r="A12428" s="216">
        <v>45590</v>
      </c>
      <c r="B12428" s="217" t="s">
        <v>185</v>
      </c>
      <c r="C12428" s="218">
        <v>0.40050000000000002</v>
      </c>
    </row>
    <row r="12429" spans="1:3" ht="15" customHeight="1" x14ac:dyDescent="0.25">
      <c r="A12429" s="216">
        <v>45593</v>
      </c>
      <c r="B12429" s="217" t="s">
        <v>185</v>
      </c>
      <c r="C12429" s="218">
        <v>0.41539999999999999</v>
      </c>
    </row>
    <row r="12430" spans="1:3" ht="15" customHeight="1" x14ac:dyDescent="0.25">
      <c r="A12430" s="216">
        <v>45594</v>
      </c>
      <c r="B12430" s="217" t="s">
        <v>185</v>
      </c>
      <c r="C12430" s="218">
        <v>0.43020000000000003</v>
      </c>
    </row>
    <row r="12431" spans="1:3" ht="15" customHeight="1" x14ac:dyDescent="0.25">
      <c r="A12431" s="216">
        <v>45595</v>
      </c>
      <c r="B12431" s="217" t="s">
        <v>185</v>
      </c>
      <c r="C12431" s="218">
        <v>0.4451</v>
      </c>
    </row>
    <row r="12432" spans="1:3" ht="15" customHeight="1" x14ac:dyDescent="0.25">
      <c r="A12432" s="216">
        <v>45596</v>
      </c>
      <c r="B12432" s="217" t="s">
        <v>185</v>
      </c>
      <c r="C12432" s="218">
        <v>0.46</v>
      </c>
    </row>
    <row r="12433" spans="1:3" ht="15" customHeight="1" x14ac:dyDescent="0.25">
      <c r="A12433" s="216">
        <v>45597</v>
      </c>
      <c r="B12433" s="217" t="s">
        <v>185</v>
      </c>
      <c r="C12433" s="218">
        <v>0.50460000000000005</v>
      </c>
    </row>
    <row r="12434" spans="1:3" ht="15" customHeight="1" x14ac:dyDescent="0.25">
      <c r="A12434" s="216">
        <v>45600</v>
      </c>
      <c r="B12434" s="217" t="s">
        <v>185</v>
      </c>
      <c r="C12434" s="218">
        <v>0.51939999999999997</v>
      </c>
    </row>
    <row r="12435" spans="1:3" ht="15" customHeight="1" x14ac:dyDescent="0.25">
      <c r="A12435" s="216">
        <v>45601</v>
      </c>
      <c r="B12435" s="217" t="s">
        <v>185</v>
      </c>
      <c r="C12435" s="218">
        <v>0.53420000000000001</v>
      </c>
    </row>
    <row r="12436" spans="1:3" ht="15" customHeight="1" x14ac:dyDescent="0.25">
      <c r="A12436" s="216">
        <v>45602</v>
      </c>
      <c r="B12436" s="217" t="s">
        <v>185</v>
      </c>
      <c r="C12436" s="218">
        <v>0.54910000000000003</v>
      </c>
    </row>
    <row r="12437" spans="1:3" ht="15" customHeight="1" x14ac:dyDescent="0.25">
      <c r="A12437" s="216">
        <v>45603</v>
      </c>
      <c r="B12437" s="217" t="s">
        <v>185</v>
      </c>
      <c r="C12437" s="218">
        <v>0.56340000000000001</v>
      </c>
    </row>
    <row r="12438" spans="1:3" ht="15" customHeight="1" x14ac:dyDescent="0.25">
      <c r="A12438" s="216">
        <v>45604</v>
      </c>
      <c r="B12438" s="217" t="s">
        <v>185</v>
      </c>
      <c r="C12438" s="218">
        <v>0.60629999999999995</v>
      </c>
    </row>
    <row r="12439" spans="1:3" ht="15" customHeight="1" x14ac:dyDescent="0.25">
      <c r="A12439" s="216">
        <v>45607</v>
      </c>
      <c r="B12439" s="217" t="s">
        <v>185</v>
      </c>
      <c r="C12439" s="218">
        <v>0.62060000000000004</v>
      </c>
    </row>
    <row r="12440" spans="1:3" ht="15" customHeight="1" x14ac:dyDescent="0.25">
      <c r="A12440" s="216">
        <v>45608</v>
      </c>
      <c r="B12440" s="217" t="s">
        <v>185</v>
      </c>
      <c r="C12440" s="218">
        <v>0.63480000000000003</v>
      </c>
    </row>
    <row r="12441" spans="1:3" ht="15" customHeight="1" x14ac:dyDescent="0.25">
      <c r="A12441" s="216">
        <v>45609</v>
      </c>
      <c r="B12441" s="217" t="s">
        <v>185</v>
      </c>
      <c r="C12441" s="218">
        <v>0.64910000000000001</v>
      </c>
    </row>
    <row r="12442" spans="1:3" ht="15" customHeight="1" x14ac:dyDescent="0.25">
      <c r="A12442" s="216">
        <v>45610</v>
      </c>
      <c r="B12442" s="217" t="s">
        <v>185</v>
      </c>
      <c r="C12442" s="218">
        <v>0.66339999999999999</v>
      </c>
    </row>
    <row r="12443" spans="1:3" ht="15" customHeight="1" x14ac:dyDescent="0.25">
      <c r="A12443" s="216">
        <v>45611</v>
      </c>
      <c r="B12443" s="217" t="s">
        <v>185</v>
      </c>
      <c r="C12443" s="218">
        <v>0.70630000000000004</v>
      </c>
    </row>
    <row r="12444" spans="1:3" ht="15" customHeight="1" x14ac:dyDescent="0.25">
      <c r="A12444" s="216">
        <v>45614</v>
      </c>
      <c r="B12444" s="217" t="s">
        <v>185</v>
      </c>
      <c r="C12444" s="218">
        <v>0.72060000000000002</v>
      </c>
    </row>
    <row r="12445" spans="1:3" ht="15" customHeight="1" x14ac:dyDescent="0.25">
      <c r="A12445" s="216">
        <v>45615</v>
      </c>
      <c r="B12445" s="217" t="s">
        <v>185</v>
      </c>
      <c r="C12445" s="218">
        <v>0.7349</v>
      </c>
    </row>
    <row r="12446" spans="1:3" ht="15" customHeight="1" x14ac:dyDescent="0.25">
      <c r="A12446" s="216">
        <v>45616</v>
      </c>
      <c r="B12446" s="217" t="s">
        <v>185</v>
      </c>
      <c r="C12446" s="218">
        <v>0.74919999999999998</v>
      </c>
    </row>
    <row r="12447" spans="1:3" ht="15" customHeight="1" x14ac:dyDescent="0.25">
      <c r="A12447" s="216">
        <v>45617</v>
      </c>
      <c r="B12447" s="217" t="s">
        <v>185</v>
      </c>
      <c r="C12447" s="218">
        <v>0.76349999999999996</v>
      </c>
    </row>
    <row r="12448" spans="1:3" ht="15" customHeight="1" x14ac:dyDescent="0.25">
      <c r="A12448" s="216">
        <v>45618</v>
      </c>
      <c r="B12448" s="217" t="s">
        <v>185</v>
      </c>
      <c r="C12448" s="218">
        <v>0.80640000000000001</v>
      </c>
    </row>
    <row r="12449" spans="1:3" ht="15" customHeight="1" x14ac:dyDescent="0.25">
      <c r="A12449" s="216">
        <v>45621</v>
      </c>
      <c r="B12449" s="217" t="s">
        <v>185</v>
      </c>
      <c r="C12449" s="218">
        <v>0.8206</v>
      </c>
    </row>
    <row r="12450" spans="1:3" ht="15" customHeight="1" x14ac:dyDescent="0.25">
      <c r="A12450" s="216">
        <v>45622</v>
      </c>
      <c r="B12450" s="217" t="s">
        <v>185</v>
      </c>
      <c r="C12450" s="218">
        <v>0.83479999999999999</v>
      </c>
    </row>
    <row r="12451" spans="1:3" ht="15" customHeight="1" x14ac:dyDescent="0.25">
      <c r="A12451" s="216">
        <v>45623</v>
      </c>
      <c r="B12451" s="217" t="s">
        <v>185</v>
      </c>
      <c r="C12451" s="218">
        <v>0.84899999999999998</v>
      </c>
    </row>
    <row r="12452" spans="1:3" ht="15" customHeight="1" x14ac:dyDescent="0.25">
      <c r="A12452" s="216">
        <v>45624</v>
      </c>
      <c r="B12452" s="217" t="s">
        <v>185</v>
      </c>
      <c r="C12452" s="218">
        <v>0.86319999999999997</v>
      </c>
    </row>
    <row r="12453" spans="1:3" ht="15" customHeight="1" x14ac:dyDescent="0.25">
      <c r="A12453" s="216">
        <v>45625</v>
      </c>
      <c r="B12453" s="217" t="s">
        <v>185</v>
      </c>
      <c r="C12453" s="218">
        <v>0.90580000000000005</v>
      </c>
    </row>
    <row r="12454" spans="1:3" ht="15" customHeight="1" x14ac:dyDescent="0.25">
      <c r="A12454" s="216">
        <v>45628</v>
      </c>
      <c r="B12454" s="217" t="s">
        <v>185</v>
      </c>
      <c r="C12454" s="218">
        <v>0.92</v>
      </c>
    </row>
    <row r="12455" spans="1:3" ht="15" customHeight="1" x14ac:dyDescent="0.25">
      <c r="A12455" s="216">
        <v>45629</v>
      </c>
      <c r="B12455" s="217" t="s">
        <v>185</v>
      </c>
      <c r="C12455" s="218">
        <v>0.93410000000000004</v>
      </c>
    </row>
    <row r="12456" spans="1:3" ht="15" customHeight="1" x14ac:dyDescent="0.25">
      <c r="A12456" s="216">
        <v>45630</v>
      </c>
      <c r="B12456" s="217" t="s">
        <v>185</v>
      </c>
      <c r="C12456" s="218">
        <v>0.94830000000000003</v>
      </c>
    </row>
    <row r="12457" spans="1:3" ht="15" customHeight="1" x14ac:dyDescent="0.25">
      <c r="A12457" s="216">
        <v>45631</v>
      </c>
      <c r="B12457" s="217" t="s">
        <v>185</v>
      </c>
      <c r="C12457" s="218">
        <v>0.96250000000000002</v>
      </c>
    </row>
    <row r="12458" spans="1:3" ht="15" customHeight="1" x14ac:dyDescent="0.25">
      <c r="A12458" s="216">
        <v>45632</v>
      </c>
      <c r="B12458" s="217" t="s">
        <v>185</v>
      </c>
      <c r="C12458" s="218">
        <v>1.0051000000000001</v>
      </c>
    </row>
    <row r="12459" spans="1:3" ht="15" customHeight="1" x14ac:dyDescent="0.25">
      <c r="A12459" s="216">
        <v>45635</v>
      </c>
      <c r="B12459" s="217" t="s">
        <v>185</v>
      </c>
      <c r="C12459" s="218">
        <v>1.0193000000000001</v>
      </c>
    </row>
    <row r="12460" spans="1:3" ht="15" customHeight="1" x14ac:dyDescent="0.25">
      <c r="A12460" s="216">
        <v>45636</v>
      </c>
      <c r="B12460" s="217" t="s">
        <v>185</v>
      </c>
      <c r="C12460" s="218">
        <v>1.0334000000000001</v>
      </c>
    </row>
    <row r="12461" spans="1:3" ht="15" customHeight="1" x14ac:dyDescent="0.25">
      <c r="A12461" s="216">
        <v>45637</v>
      </c>
      <c r="B12461" s="217" t="s">
        <v>185</v>
      </c>
      <c r="C12461" s="218">
        <v>1.0476000000000001</v>
      </c>
    </row>
    <row r="12462" spans="1:3" ht="15" customHeight="1" x14ac:dyDescent="0.25">
      <c r="A12462" s="216">
        <v>45638</v>
      </c>
      <c r="B12462" s="217" t="s">
        <v>185</v>
      </c>
      <c r="C12462" s="218">
        <v>1.0618000000000001</v>
      </c>
    </row>
    <row r="12463" spans="1:3" ht="15" customHeight="1" x14ac:dyDescent="0.25">
      <c r="A12463" s="216">
        <v>45639</v>
      </c>
      <c r="B12463" s="217" t="s">
        <v>185</v>
      </c>
      <c r="C12463" s="218">
        <v>1.1044</v>
      </c>
    </row>
    <row r="12464" spans="1:3" ht="15" customHeight="1" x14ac:dyDescent="0.25">
      <c r="A12464" s="216">
        <v>45642</v>
      </c>
      <c r="B12464" s="217" t="s">
        <v>185</v>
      </c>
      <c r="C12464" s="218">
        <v>1.1186</v>
      </c>
    </row>
    <row r="12465" spans="1:3" ht="15" customHeight="1" x14ac:dyDescent="0.25">
      <c r="A12465" s="216">
        <v>45643</v>
      </c>
      <c r="B12465" s="217" t="s">
        <v>185</v>
      </c>
      <c r="C12465" s="218">
        <v>1.1327</v>
      </c>
    </row>
    <row r="12466" spans="1:3" ht="15" customHeight="1" x14ac:dyDescent="0.25">
      <c r="A12466" s="216">
        <v>45644</v>
      </c>
      <c r="B12466" s="217" t="s">
        <v>185</v>
      </c>
      <c r="C12466" s="218">
        <v>1.1469</v>
      </c>
    </row>
    <row r="12467" spans="1:3" ht="15" customHeight="1" x14ac:dyDescent="0.25">
      <c r="A12467" s="216">
        <v>45645</v>
      </c>
      <c r="B12467" s="217" t="s">
        <v>185</v>
      </c>
      <c r="C12467" s="218">
        <v>1.161</v>
      </c>
    </row>
    <row r="12468" spans="1:3" ht="15" customHeight="1" x14ac:dyDescent="0.25">
      <c r="A12468" s="216">
        <v>45646</v>
      </c>
      <c r="B12468" s="217" t="s">
        <v>185</v>
      </c>
      <c r="C12468" s="218">
        <v>1.2035</v>
      </c>
    </row>
    <row r="12469" spans="1:3" ht="15" customHeight="1" x14ac:dyDescent="0.25">
      <c r="A12469" s="216">
        <v>45649</v>
      </c>
      <c r="B12469" s="217" t="s">
        <v>185</v>
      </c>
      <c r="C12469" s="218">
        <v>1.2176</v>
      </c>
    </row>
    <row r="12470" spans="1:3" ht="15" customHeight="1" x14ac:dyDescent="0.25">
      <c r="A12470" s="216">
        <v>45650</v>
      </c>
      <c r="B12470" s="217" t="s">
        <v>185</v>
      </c>
      <c r="C12470" s="218">
        <v>1.2318</v>
      </c>
    </row>
    <row r="12471" spans="1:3" ht="15" customHeight="1" x14ac:dyDescent="0.25">
      <c r="A12471" s="216">
        <v>45651</v>
      </c>
      <c r="B12471" s="217" t="s">
        <v>185</v>
      </c>
      <c r="C12471" s="218">
        <v>1.2459</v>
      </c>
    </row>
    <row r="12472" spans="1:3" ht="15" customHeight="1" x14ac:dyDescent="0.25">
      <c r="A12472" s="216">
        <v>45652</v>
      </c>
      <c r="B12472" s="217" t="s">
        <v>185</v>
      </c>
      <c r="C12472" s="218">
        <v>1.2601</v>
      </c>
    </row>
    <row r="12473" spans="1:3" ht="15" customHeight="1" x14ac:dyDescent="0.25">
      <c r="A12473" s="216">
        <v>45653</v>
      </c>
      <c r="B12473" s="217" t="s">
        <v>185</v>
      </c>
      <c r="C12473" s="218">
        <v>1.3026</v>
      </c>
    </row>
    <row r="12474" spans="1:3" ht="15" customHeight="1" x14ac:dyDescent="0.25">
      <c r="A12474" s="216">
        <v>45656</v>
      </c>
      <c r="B12474" s="217" t="s">
        <v>185</v>
      </c>
      <c r="C12474" s="218">
        <v>1.3168</v>
      </c>
    </row>
    <row r="12475" spans="1:3" ht="15" customHeight="1" x14ac:dyDescent="0.25">
      <c r="A12475" s="216">
        <v>45657</v>
      </c>
      <c r="B12475" s="217" t="s">
        <v>185</v>
      </c>
      <c r="C12475" s="218">
        <v>1.3312999999999999</v>
      </c>
    </row>
    <row r="12476" spans="1:3" ht="15" customHeight="1" x14ac:dyDescent="0.25">
      <c r="A12476" s="216">
        <v>45659</v>
      </c>
      <c r="B12476" s="217" t="s">
        <v>185</v>
      </c>
      <c r="C12476" s="218">
        <v>1.3599000000000001</v>
      </c>
    </row>
    <row r="12477" spans="1:3" ht="15" customHeight="1" x14ac:dyDescent="0.25">
      <c r="A12477" s="216">
        <v>45660</v>
      </c>
      <c r="B12477" s="217" t="s">
        <v>185</v>
      </c>
      <c r="C12477" s="218">
        <v>1.4021999999999999</v>
      </c>
    </row>
    <row r="12478" spans="1:3" ht="15" customHeight="1" x14ac:dyDescent="0.25">
      <c r="A12478" s="216">
        <v>45663</v>
      </c>
      <c r="B12478" s="217" t="s">
        <v>185</v>
      </c>
      <c r="C12478" s="218">
        <v>1.4164000000000001</v>
      </c>
    </row>
    <row r="12479" spans="1:3" ht="15" customHeight="1" x14ac:dyDescent="0.25">
      <c r="A12479" s="216">
        <v>45664</v>
      </c>
      <c r="B12479" s="217" t="s">
        <v>185</v>
      </c>
      <c r="C12479" s="218">
        <v>1.4305000000000001</v>
      </c>
    </row>
    <row r="12480" spans="1:3" ht="15" customHeight="1" x14ac:dyDescent="0.25">
      <c r="A12480" s="216">
        <v>45665</v>
      </c>
      <c r="B12480" s="217" t="s">
        <v>185</v>
      </c>
      <c r="C12480" s="218">
        <v>1.4446000000000001</v>
      </c>
    </row>
    <row r="12481" spans="1:3" ht="15" customHeight="1" x14ac:dyDescent="0.25">
      <c r="A12481" s="216">
        <v>45666</v>
      </c>
      <c r="B12481" s="217" t="s">
        <v>185</v>
      </c>
      <c r="C12481" s="218">
        <v>1.4588000000000001</v>
      </c>
    </row>
    <row r="12482" spans="1:3" ht="15" customHeight="1" x14ac:dyDescent="0.25">
      <c r="A12482" s="216">
        <v>45667</v>
      </c>
      <c r="B12482" s="217" t="s">
        <v>185</v>
      </c>
      <c r="C12482" s="218">
        <v>1.5012000000000001</v>
      </c>
    </row>
    <row r="12483" spans="1:3" ht="15" customHeight="1" x14ac:dyDescent="0.25">
      <c r="A12483" s="216">
        <v>45670</v>
      </c>
      <c r="B12483" s="217" t="s">
        <v>185</v>
      </c>
      <c r="C12483" s="218">
        <v>1.5153000000000001</v>
      </c>
    </row>
    <row r="12484" spans="1:3" ht="15" customHeight="1" x14ac:dyDescent="0.25">
      <c r="A12484" s="216">
        <v>45671</v>
      </c>
      <c r="B12484" s="217" t="s">
        <v>185</v>
      </c>
      <c r="C12484" s="218">
        <v>1.5295000000000001</v>
      </c>
    </row>
    <row r="12485" spans="1:3" ht="15" customHeight="1" x14ac:dyDescent="0.25">
      <c r="A12485" s="216">
        <v>45672</v>
      </c>
      <c r="B12485" s="217" t="s">
        <v>185</v>
      </c>
      <c r="C12485" s="218">
        <v>1.5436000000000001</v>
      </c>
    </row>
    <row r="12486" spans="1:3" ht="15" customHeight="1" x14ac:dyDescent="0.25">
      <c r="A12486" s="216">
        <v>45673</v>
      </c>
      <c r="B12486" s="217" t="s">
        <v>185</v>
      </c>
      <c r="C12486" s="218">
        <v>1.5578000000000001</v>
      </c>
    </row>
    <row r="12487" spans="1:3" ht="15" customHeight="1" x14ac:dyDescent="0.25">
      <c r="A12487" s="216">
        <v>45674</v>
      </c>
      <c r="B12487" s="217" t="s">
        <v>185</v>
      </c>
      <c r="C12487" s="218">
        <v>1.6002000000000001</v>
      </c>
    </row>
    <row r="12488" spans="1:3" ht="15" customHeight="1" x14ac:dyDescent="0.25">
      <c r="A12488" s="216">
        <v>45677</v>
      </c>
      <c r="B12488" s="217" t="s">
        <v>185</v>
      </c>
      <c r="C12488" s="218">
        <v>1.6143000000000001</v>
      </c>
    </row>
    <row r="12489" spans="1:3" ht="15" customHeight="1" x14ac:dyDescent="0.25">
      <c r="A12489" s="216">
        <v>45678</v>
      </c>
      <c r="B12489" s="217" t="s">
        <v>185</v>
      </c>
      <c r="C12489" s="218">
        <v>1.6285000000000001</v>
      </c>
    </row>
    <row r="12490" spans="1:3" ht="15" customHeight="1" x14ac:dyDescent="0.25">
      <c r="A12490" s="216">
        <v>45679</v>
      </c>
      <c r="B12490" s="217" t="s">
        <v>185</v>
      </c>
      <c r="C12490" s="218">
        <v>1.6427</v>
      </c>
    </row>
    <row r="12491" spans="1:3" ht="15" customHeight="1" x14ac:dyDescent="0.25">
      <c r="A12491" s="216">
        <v>45680</v>
      </c>
      <c r="B12491" s="217" t="s">
        <v>185</v>
      </c>
      <c r="C12491" s="218">
        <v>1.6568000000000001</v>
      </c>
    </row>
    <row r="12492" spans="1:3" ht="15" customHeight="1" x14ac:dyDescent="0.25">
      <c r="A12492" s="216">
        <v>45681</v>
      </c>
      <c r="B12492" s="217" t="s">
        <v>185</v>
      </c>
      <c r="C12492" s="218">
        <v>1.6994</v>
      </c>
    </row>
    <row r="12493" spans="1:3" ht="15" customHeight="1" x14ac:dyDescent="0.25">
      <c r="A12493" s="216">
        <v>45684</v>
      </c>
      <c r="B12493" s="217" t="s">
        <v>185</v>
      </c>
      <c r="C12493" s="218">
        <v>1.7135</v>
      </c>
    </row>
    <row r="12494" spans="1:3" ht="15" customHeight="1" x14ac:dyDescent="0.25">
      <c r="A12494" s="216">
        <v>45685</v>
      </c>
      <c r="B12494" s="217" t="s">
        <v>185</v>
      </c>
      <c r="C12494" s="218">
        <v>1.7277</v>
      </c>
    </row>
    <row r="12495" spans="1:3" ht="15" customHeight="1" x14ac:dyDescent="0.25">
      <c r="A12495" s="216">
        <v>45686</v>
      </c>
      <c r="B12495" s="217" t="s">
        <v>185</v>
      </c>
      <c r="C12495" s="218">
        <v>1.7418</v>
      </c>
    </row>
    <row r="12496" spans="1:3" ht="15" customHeight="1" x14ac:dyDescent="0.25">
      <c r="A12496" s="216">
        <v>45687</v>
      </c>
      <c r="B12496" s="217" t="s">
        <v>185</v>
      </c>
      <c r="C12496" s="218">
        <v>1.756</v>
      </c>
    </row>
    <row r="12497" spans="1:3" ht="15" customHeight="1" x14ac:dyDescent="0.25">
      <c r="A12497" s="216">
        <v>45688</v>
      </c>
      <c r="B12497" s="217" t="s">
        <v>185</v>
      </c>
      <c r="C12497" s="218">
        <v>1.7986</v>
      </c>
    </row>
    <row r="12498" spans="1:3" ht="15" customHeight="1" x14ac:dyDescent="0.25">
      <c r="A12498" s="216">
        <v>45691</v>
      </c>
      <c r="B12498" s="217" t="s">
        <v>185</v>
      </c>
      <c r="C12498" s="218">
        <v>1.8127</v>
      </c>
    </row>
    <row r="12499" spans="1:3" ht="15" customHeight="1" x14ac:dyDescent="0.25">
      <c r="A12499" s="216">
        <v>45692</v>
      </c>
      <c r="B12499" s="217" t="s">
        <v>185</v>
      </c>
      <c r="C12499" s="218">
        <v>1.8269</v>
      </c>
    </row>
    <row r="12500" spans="1:3" ht="15" customHeight="1" x14ac:dyDescent="0.25">
      <c r="A12500" s="216">
        <v>45693</v>
      </c>
      <c r="B12500" s="217" t="s">
        <v>185</v>
      </c>
      <c r="C12500" s="218">
        <v>1.841</v>
      </c>
    </row>
    <row r="12501" spans="1:3" ht="15" customHeight="1" x14ac:dyDescent="0.25">
      <c r="A12501" s="216">
        <v>45694</v>
      </c>
      <c r="B12501" s="217" t="s">
        <v>185</v>
      </c>
      <c r="C12501" s="218">
        <v>1.8547</v>
      </c>
    </row>
    <row r="12502" spans="1:3" ht="15" customHeight="1" x14ac:dyDescent="0.25">
      <c r="A12502" s="216">
        <v>45695</v>
      </c>
      <c r="B12502" s="217" t="s">
        <v>185</v>
      </c>
      <c r="C12502" s="218">
        <v>1.8956</v>
      </c>
    </row>
    <row r="12503" spans="1:3" ht="15" customHeight="1" x14ac:dyDescent="0.25">
      <c r="A12503" s="216">
        <v>45698</v>
      </c>
      <c r="B12503" s="217" t="s">
        <v>185</v>
      </c>
      <c r="C12503" s="218">
        <v>1.9092</v>
      </c>
    </row>
    <row r="12504" spans="1:3" ht="15" customHeight="1" x14ac:dyDescent="0.25">
      <c r="A12504" s="216">
        <v>45699</v>
      </c>
      <c r="B12504" s="217" t="s">
        <v>185</v>
      </c>
      <c r="C12504" s="218">
        <v>1.9228000000000001</v>
      </c>
    </row>
    <row r="12505" spans="1:3" ht="15" customHeight="1" x14ac:dyDescent="0.25">
      <c r="A12505" s="216">
        <v>45700</v>
      </c>
      <c r="B12505" s="217" t="s">
        <v>185</v>
      </c>
      <c r="C12505" s="218">
        <v>1.9365000000000001</v>
      </c>
    </row>
    <row r="12506" spans="1:3" ht="15" customHeight="1" x14ac:dyDescent="0.25">
      <c r="A12506" s="216">
        <v>45701</v>
      </c>
      <c r="B12506" s="217" t="s">
        <v>185</v>
      </c>
      <c r="C12506" s="218">
        <v>1.9500999999999999</v>
      </c>
    </row>
    <row r="12507" spans="1:3" ht="15" customHeight="1" x14ac:dyDescent="0.25">
      <c r="A12507" s="216">
        <v>45702</v>
      </c>
      <c r="B12507" s="217" t="s">
        <v>185</v>
      </c>
      <c r="C12507" s="218">
        <v>1.9910000000000001</v>
      </c>
    </row>
    <row r="12508" spans="1:3" ht="15" customHeight="1" x14ac:dyDescent="0.25">
      <c r="A12508" s="216">
        <v>45705</v>
      </c>
      <c r="B12508" s="217" t="s">
        <v>185</v>
      </c>
      <c r="C12508" s="218">
        <v>2.0045999999999999</v>
      </c>
    </row>
    <row r="12509" spans="1:3" ht="15" customHeight="1" x14ac:dyDescent="0.25">
      <c r="A12509" s="216">
        <v>45706</v>
      </c>
      <c r="B12509" s="217" t="s">
        <v>185</v>
      </c>
      <c r="C12509" s="218">
        <v>2.0182000000000002</v>
      </c>
    </row>
    <row r="12510" spans="1:3" ht="15" customHeight="1" x14ac:dyDescent="0.25">
      <c r="A12510" s="216">
        <v>45707</v>
      </c>
      <c r="B12510" s="217" t="s">
        <v>185</v>
      </c>
      <c r="C12510" s="218">
        <v>2.0318000000000001</v>
      </c>
    </row>
    <row r="12511" spans="1:3" ht="15" customHeight="1" x14ac:dyDescent="0.25">
      <c r="A12511" s="216">
        <v>45708</v>
      </c>
      <c r="B12511" s="217" t="s">
        <v>185</v>
      </c>
      <c r="C12511" s="218">
        <v>2.0453999999999999</v>
      </c>
    </row>
    <row r="12512" spans="1:3" ht="15" customHeight="1" x14ac:dyDescent="0.25">
      <c r="A12512" s="216">
        <v>45709</v>
      </c>
      <c r="B12512" s="217" t="s">
        <v>185</v>
      </c>
      <c r="C12512" s="218">
        <v>2.0863</v>
      </c>
    </row>
    <row r="12513" spans="1:3" ht="15" customHeight="1" x14ac:dyDescent="0.25">
      <c r="A12513" s="216">
        <v>45712</v>
      </c>
      <c r="B12513" s="217" t="s">
        <v>185</v>
      </c>
      <c r="C12513" s="218">
        <v>2.0998999999999999</v>
      </c>
    </row>
    <row r="12514" spans="1:3" ht="15" customHeight="1" x14ac:dyDescent="0.25">
      <c r="A12514" s="216">
        <v>45713</v>
      </c>
      <c r="B12514" s="217" t="s">
        <v>185</v>
      </c>
      <c r="C12514" s="218">
        <v>2.1135000000000002</v>
      </c>
    </row>
    <row r="12515" spans="1:3" ht="15" customHeight="1" x14ac:dyDescent="0.25">
      <c r="A12515" s="216">
        <v>45714</v>
      </c>
      <c r="B12515" s="217" t="s">
        <v>185</v>
      </c>
      <c r="C12515" s="218">
        <v>2.1271</v>
      </c>
    </row>
    <row r="12516" spans="1:3" ht="15" customHeight="1" x14ac:dyDescent="0.25">
      <c r="A12516" s="216">
        <v>45715</v>
      </c>
      <c r="B12516" s="217" t="s">
        <v>185</v>
      </c>
      <c r="C12516" s="218">
        <v>2.1408</v>
      </c>
    </row>
    <row r="12517" spans="1:3" ht="15" customHeight="1" x14ac:dyDescent="0.25">
      <c r="A12517" s="216">
        <v>45716</v>
      </c>
      <c r="B12517" s="217" t="s">
        <v>185</v>
      </c>
      <c r="C12517" s="218">
        <v>2.1817000000000002</v>
      </c>
    </row>
    <row r="12518" spans="1:3" ht="15" customHeight="1" x14ac:dyDescent="0.25">
      <c r="A12518" s="216">
        <v>45719</v>
      </c>
      <c r="B12518" s="217" t="s">
        <v>185</v>
      </c>
      <c r="C12518" s="218">
        <v>2.1953</v>
      </c>
    </row>
    <row r="12519" spans="1:3" ht="15" customHeight="1" x14ac:dyDescent="0.25">
      <c r="A12519" s="216">
        <v>45720</v>
      </c>
      <c r="B12519" s="217" t="s">
        <v>185</v>
      </c>
      <c r="C12519" s="218">
        <v>2.2088999999999999</v>
      </c>
    </row>
    <row r="12520" spans="1:3" ht="15" customHeight="1" x14ac:dyDescent="0.25">
      <c r="A12520" s="216">
        <v>45721</v>
      </c>
      <c r="B12520" s="217" t="s">
        <v>185</v>
      </c>
      <c r="C12520" s="218">
        <v>2.2225000000000001</v>
      </c>
    </row>
    <row r="12521" spans="1:3" ht="15" customHeight="1" x14ac:dyDescent="0.25">
      <c r="A12521" s="216">
        <v>45722</v>
      </c>
      <c r="B12521" s="217" t="s">
        <v>185</v>
      </c>
      <c r="C12521" s="218">
        <v>2.2362000000000002</v>
      </c>
    </row>
    <row r="12522" spans="1:3" ht="15" customHeight="1" x14ac:dyDescent="0.25">
      <c r="A12522" s="216">
        <v>45723</v>
      </c>
      <c r="B12522" s="217" t="s">
        <v>185</v>
      </c>
      <c r="C12522" s="218">
        <v>2.2770000000000001</v>
      </c>
    </row>
    <row r="12523" spans="1:3" ht="15" customHeight="1" x14ac:dyDescent="0.25">
      <c r="A12523" s="216">
        <v>45726</v>
      </c>
      <c r="B12523" s="217" t="s">
        <v>185</v>
      </c>
      <c r="C12523" s="218">
        <v>2.2906</v>
      </c>
    </row>
    <row r="12524" spans="1:3" ht="15" customHeight="1" x14ac:dyDescent="0.25">
      <c r="A12524" s="216">
        <v>45727</v>
      </c>
      <c r="B12524" s="217" t="s">
        <v>185</v>
      </c>
      <c r="C12524" s="218">
        <v>2.3041999999999998</v>
      </c>
    </row>
    <row r="12525" spans="1:3" ht="15" customHeight="1" x14ac:dyDescent="0.25">
      <c r="A12525" s="216">
        <v>45728</v>
      </c>
      <c r="B12525" s="217" t="s">
        <v>185</v>
      </c>
      <c r="C12525" s="218">
        <v>2.3178999999999998</v>
      </c>
    </row>
    <row r="12526" spans="1:3" ht="15" customHeight="1" x14ac:dyDescent="0.25">
      <c r="A12526" s="216">
        <v>45729</v>
      </c>
      <c r="B12526" s="217" t="s">
        <v>185</v>
      </c>
      <c r="C12526" s="218">
        <v>2.3315000000000001</v>
      </c>
    </row>
    <row r="12527" spans="1:3" ht="15" customHeight="1" x14ac:dyDescent="0.25">
      <c r="A12527" s="216">
        <v>45730</v>
      </c>
      <c r="B12527" s="217" t="s">
        <v>185</v>
      </c>
      <c r="C12527" s="218">
        <v>2.3723999999999998</v>
      </c>
    </row>
    <row r="12528" spans="1:3" ht="15" customHeight="1" x14ac:dyDescent="0.25">
      <c r="A12528" s="216">
        <v>45733</v>
      </c>
      <c r="B12528" s="217" t="s">
        <v>185</v>
      </c>
      <c r="C12528" s="218">
        <v>2.3860000000000001</v>
      </c>
    </row>
    <row r="12529" spans="1:3" ht="15" customHeight="1" x14ac:dyDescent="0.25">
      <c r="A12529" s="216">
        <v>45734</v>
      </c>
      <c r="B12529" s="217" t="s">
        <v>185</v>
      </c>
      <c r="C12529" s="218">
        <v>2.3996</v>
      </c>
    </row>
    <row r="12530" spans="1:3" ht="15" customHeight="1" x14ac:dyDescent="0.25">
      <c r="A12530" s="216">
        <v>45735</v>
      </c>
      <c r="B12530" s="217" t="s">
        <v>185</v>
      </c>
      <c r="C12530" s="218">
        <v>2.4131</v>
      </c>
    </row>
    <row r="12531" spans="1:3" ht="15" customHeight="1" x14ac:dyDescent="0.25">
      <c r="A12531" s="216">
        <v>45736</v>
      </c>
      <c r="B12531" s="217" t="s">
        <v>185</v>
      </c>
      <c r="C12531" s="218">
        <v>2.4268000000000001</v>
      </c>
    </row>
    <row r="12532" spans="1:3" ht="15" customHeight="1" x14ac:dyDescent="0.25">
      <c r="A12532" s="216">
        <v>45737</v>
      </c>
      <c r="B12532" s="217" t="s">
        <v>185</v>
      </c>
      <c r="C12532" s="218">
        <v>2.4674999999999998</v>
      </c>
    </row>
    <row r="12533" spans="1:3" ht="15" customHeight="1" x14ac:dyDescent="0.25">
      <c r="A12533" s="216">
        <v>45740</v>
      </c>
      <c r="B12533" s="217" t="s">
        <v>185</v>
      </c>
      <c r="C12533" s="218">
        <v>2.4811000000000001</v>
      </c>
    </row>
    <row r="12534" spans="1:3" ht="15" customHeight="1" x14ac:dyDescent="0.25">
      <c r="A12534" s="216">
        <v>45741</v>
      </c>
      <c r="B12534" s="217" t="s">
        <v>185</v>
      </c>
      <c r="C12534" s="218">
        <v>2.4946999999999999</v>
      </c>
    </row>
    <row r="12535" spans="1:3" ht="15" customHeight="1" x14ac:dyDescent="0.25">
      <c r="A12535" s="216">
        <v>45742</v>
      </c>
      <c r="B12535" s="217" t="s">
        <v>185</v>
      </c>
      <c r="C12535" s="218">
        <v>2.5083000000000002</v>
      </c>
    </row>
    <row r="12536" spans="1:3" ht="15" customHeight="1" x14ac:dyDescent="0.25">
      <c r="A12536" s="216">
        <v>45743</v>
      </c>
      <c r="B12536" s="217" t="s">
        <v>185</v>
      </c>
      <c r="C12536" s="218">
        <v>2.5219</v>
      </c>
    </row>
    <row r="12537" spans="1:3" ht="15" customHeight="1" x14ac:dyDescent="0.25">
      <c r="A12537" s="216">
        <v>45744</v>
      </c>
      <c r="B12537" s="217" t="s">
        <v>185</v>
      </c>
      <c r="C12537" s="218">
        <v>2.5627</v>
      </c>
    </row>
    <row r="12538" spans="1:3" ht="15" customHeight="1" x14ac:dyDescent="0.25">
      <c r="A12538" s="216">
        <v>45747</v>
      </c>
      <c r="B12538" s="217" t="s">
        <v>185</v>
      </c>
      <c r="C12538" s="218">
        <v>2.5764</v>
      </c>
    </row>
    <row r="12539" spans="1:3" ht="15" customHeight="1" x14ac:dyDescent="0.25">
      <c r="A12539" s="216">
        <v>45748</v>
      </c>
      <c r="B12539" s="217" t="s">
        <v>185</v>
      </c>
      <c r="C12539" s="218">
        <v>2.59</v>
      </c>
    </row>
    <row r="12540" spans="1:3" ht="15" customHeight="1" x14ac:dyDescent="0.25">
      <c r="A12540" s="216">
        <v>45749</v>
      </c>
      <c r="B12540" s="217" t="s">
        <v>185</v>
      </c>
      <c r="C12540" s="218">
        <v>2.6036000000000001</v>
      </c>
    </row>
    <row r="12541" spans="1:3" ht="15" customHeight="1" x14ac:dyDescent="0.25">
      <c r="A12541" s="216">
        <v>45750</v>
      </c>
      <c r="B12541" s="217" t="s">
        <v>185</v>
      </c>
      <c r="C12541" s="218">
        <v>2.6172</v>
      </c>
    </row>
    <row r="12542" spans="1:3" ht="15" customHeight="1" x14ac:dyDescent="0.25">
      <c r="A12542" s="216">
        <v>45751</v>
      </c>
      <c r="B12542" s="217" t="s">
        <v>185</v>
      </c>
      <c r="C12542" s="218">
        <v>2.6579999999999999</v>
      </c>
    </row>
    <row r="12543" spans="1:3" ht="15" customHeight="1" x14ac:dyDescent="0.25">
      <c r="A12543" s="216">
        <v>45754</v>
      </c>
      <c r="B12543" s="217" t="s">
        <v>185</v>
      </c>
      <c r="C12543" s="218">
        <v>2.6716000000000002</v>
      </c>
    </row>
    <row r="12544" spans="1:3" ht="15" customHeight="1" x14ac:dyDescent="0.25">
      <c r="A12544" s="216">
        <v>45755</v>
      </c>
      <c r="B12544" s="217" t="s">
        <v>185</v>
      </c>
      <c r="C12544" s="218">
        <v>2.6852</v>
      </c>
    </row>
    <row r="12545" spans="1:3" ht="15" customHeight="1" x14ac:dyDescent="0.25">
      <c r="A12545" s="216">
        <v>45756</v>
      </c>
      <c r="B12545" s="217" t="s">
        <v>185</v>
      </c>
      <c r="C12545" s="218">
        <v>2.6987999999999999</v>
      </c>
    </row>
    <row r="12546" spans="1:3" ht="15" customHeight="1" x14ac:dyDescent="0.25">
      <c r="A12546" s="216">
        <v>45757</v>
      </c>
      <c r="B12546" s="217" t="s">
        <v>185</v>
      </c>
      <c r="C12546" s="218">
        <v>2.7124000000000001</v>
      </c>
    </row>
    <row r="12547" spans="1:3" ht="15" customHeight="1" x14ac:dyDescent="0.25">
      <c r="A12547" s="216">
        <v>45758</v>
      </c>
      <c r="B12547" s="217" t="s">
        <v>185</v>
      </c>
      <c r="C12547" s="218">
        <v>2.7532999999999999</v>
      </c>
    </row>
    <row r="12548" spans="1:3" ht="15" customHeight="1" x14ac:dyDescent="0.25">
      <c r="A12548" s="216">
        <v>45761</v>
      </c>
      <c r="B12548" s="217" t="s">
        <v>185</v>
      </c>
      <c r="C12548" s="218">
        <v>2.7669000000000001</v>
      </c>
    </row>
    <row r="12549" spans="1:3" ht="15" customHeight="1" x14ac:dyDescent="0.25">
      <c r="A12549" s="216">
        <v>45762</v>
      </c>
      <c r="B12549" s="217" t="s">
        <v>185</v>
      </c>
      <c r="C12549" s="218">
        <v>2.7805</v>
      </c>
    </row>
    <row r="12550" spans="1:3" ht="15" customHeight="1" x14ac:dyDescent="0.25">
      <c r="A12550" s="216">
        <v>45763</v>
      </c>
      <c r="B12550" s="217" t="s">
        <v>185</v>
      </c>
      <c r="C12550" s="218">
        <v>2.7940999999999998</v>
      </c>
    </row>
    <row r="12551" spans="1:3" ht="15" customHeight="1" x14ac:dyDescent="0.25">
      <c r="A12551" s="216">
        <v>45764</v>
      </c>
      <c r="B12551" s="217" t="s">
        <v>185</v>
      </c>
      <c r="C12551" s="218">
        <v>2.8620999999999999</v>
      </c>
    </row>
    <row r="12552" spans="1:3" ht="15" customHeight="1" x14ac:dyDescent="0.25">
      <c r="A12552" s="216">
        <v>45769</v>
      </c>
      <c r="B12552" s="217" t="s">
        <v>185</v>
      </c>
      <c r="C12552" s="218">
        <v>2.8757000000000001</v>
      </c>
    </row>
    <row r="12553" spans="1:3" ht="15" customHeight="1" x14ac:dyDescent="0.25">
      <c r="A12553" s="216">
        <v>45770</v>
      </c>
      <c r="B12553" s="217" t="s">
        <v>185</v>
      </c>
      <c r="C12553" s="218">
        <v>2.8893</v>
      </c>
    </row>
    <row r="12554" spans="1:3" ht="15" customHeight="1" x14ac:dyDescent="0.25">
      <c r="A12554" s="216">
        <v>45771</v>
      </c>
      <c r="B12554" s="217" t="s">
        <v>185</v>
      </c>
      <c r="C12554" s="218">
        <v>2.9028999999999998</v>
      </c>
    </row>
    <row r="12555" spans="1:3" ht="15" customHeight="1" x14ac:dyDescent="0.25">
      <c r="A12555" s="216">
        <v>45772</v>
      </c>
      <c r="B12555" s="217" t="s">
        <v>185</v>
      </c>
      <c r="C12555" s="218">
        <v>2.9437000000000002</v>
      </c>
    </row>
    <row r="12556" spans="1:3" ht="15" customHeight="1" x14ac:dyDescent="0.25">
      <c r="A12556" s="216">
        <v>45775</v>
      </c>
      <c r="B12556" s="217" t="s">
        <v>185</v>
      </c>
      <c r="C12556" s="218">
        <v>2.9573</v>
      </c>
    </row>
    <row r="12557" spans="1:3" ht="15" customHeight="1" x14ac:dyDescent="0.25">
      <c r="A12557" s="216">
        <v>45776</v>
      </c>
      <c r="B12557" s="217" t="s">
        <v>185</v>
      </c>
      <c r="C12557" s="218">
        <v>2.9708999999999999</v>
      </c>
    </row>
    <row r="12558" spans="1:3" ht="15" customHeight="1" x14ac:dyDescent="0.25">
      <c r="A12558" s="216">
        <v>45777</v>
      </c>
      <c r="B12558" s="217" t="s">
        <v>185</v>
      </c>
      <c r="C12558" s="218">
        <v>2.9845999999999999</v>
      </c>
    </row>
    <row r="12559" spans="1:3" ht="15" customHeight="1" x14ac:dyDescent="0.25">
      <c r="A12559" s="216">
        <v>45778</v>
      </c>
      <c r="B12559" s="217" t="s">
        <v>185</v>
      </c>
      <c r="C12559" s="218">
        <v>2.9982000000000002</v>
      </c>
    </row>
    <row r="12560" spans="1:3" ht="15" customHeight="1" x14ac:dyDescent="0.25">
      <c r="A12560" s="216">
        <v>45779</v>
      </c>
      <c r="B12560" s="217" t="s">
        <v>185</v>
      </c>
      <c r="C12560" s="218">
        <v>3.0526</v>
      </c>
    </row>
    <row r="12561" spans="1:3" ht="15" customHeight="1" x14ac:dyDescent="0.25">
      <c r="A12561" s="216">
        <v>45783</v>
      </c>
      <c r="B12561" s="217" t="s">
        <v>185</v>
      </c>
      <c r="C12561" s="218">
        <v>3.0661999999999998</v>
      </c>
    </row>
    <row r="12562" spans="1:3" ht="15" customHeight="1" x14ac:dyDescent="0.25">
      <c r="A12562" s="216">
        <v>45784</v>
      </c>
      <c r="B12562" s="217" t="s">
        <v>185</v>
      </c>
      <c r="C12562" s="218">
        <v>3.0798000000000001</v>
      </c>
    </row>
    <row r="12563" spans="1:3" ht="15" customHeight="1" x14ac:dyDescent="0.25">
      <c r="A12563" s="216">
        <v>45785</v>
      </c>
      <c r="B12563" s="217" t="s">
        <v>185</v>
      </c>
      <c r="C12563" s="218">
        <v>3.0928</v>
      </c>
    </row>
    <row r="12564" spans="1:3" ht="15" customHeight="1" x14ac:dyDescent="0.25">
      <c r="A12564" s="216">
        <v>45786</v>
      </c>
      <c r="B12564" s="217" t="s">
        <v>185</v>
      </c>
      <c r="C12564" s="218">
        <v>3.1316999999999999</v>
      </c>
    </row>
    <row r="12565" spans="1:3" ht="15" customHeight="1" x14ac:dyDescent="0.25">
      <c r="A12565" s="216">
        <v>45789</v>
      </c>
      <c r="B12565" s="217" t="s">
        <v>185</v>
      </c>
      <c r="C12565" s="218">
        <v>3.1446999999999998</v>
      </c>
    </row>
    <row r="12566" spans="1:3" ht="15" customHeight="1" x14ac:dyDescent="0.25">
      <c r="A12566" s="216">
        <v>45790</v>
      </c>
      <c r="B12566" s="217" t="s">
        <v>185</v>
      </c>
      <c r="C12566" s="218">
        <v>3.1577000000000002</v>
      </c>
    </row>
    <row r="12567" spans="1:3" ht="15" customHeight="1" x14ac:dyDescent="0.25">
      <c r="A12567" s="216">
        <v>45791</v>
      </c>
      <c r="B12567" s="217" t="s">
        <v>185</v>
      </c>
      <c r="C12567" s="218">
        <v>3.1707000000000001</v>
      </c>
    </row>
    <row r="12568" spans="1:3" ht="15" customHeight="1" x14ac:dyDescent="0.25">
      <c r="A12568" s="216">
        <v>45792</v>
      </c>
      <c r="B12568" s="217" t="s">
        <v>185</v>
      </c>
      <c r="C12568" s="218">
        <v>3.1837</v>
      </c>
    </row>
    <row r="12569" spans="1:3" ht="15" customHeight="1" x14ac:dyDescent="0.25">
      <c r="A12569" s="216">
        <v>45793</v>
      </c>
      <c r="B12569" s="217" t="s">
        <v>185</v>
      </c>
      <c r="C12569" s="218">
        <v>3.2225999999999999</v>
      </c>
    </row>
    <row r="12570" spans="1:3" ht="15" customHeight="1" x14ac:dyDescent="0.25">
      <c r="A12570" s="216">
        <v>45796</v>
      </c>
      <c r="B12570" s="217" t="s">
        <v>185</v>
      </c>
      <c r="C12570" s="218">
        <v>3.2355</v>
      </c>
    </row>
    <row r="12571" spans="1:3" ht="15" customHeight="1" x14ac:dyDescent="0.25">
      <c r="A12571" s="216">
        <v>45797</v>
      </c>
      <c r="B12571" s="217" t="s">
        <v>185</v>
      </c>
      <c r="C12571" s="218">
        <v>3.2484000000000002</v>
      </c>
    </row>
    <row r="12572" spans="1:3" ht="15" customHeight="1" x14ac:dyDescent="0.25">
      <c r="A12572" s="216">
        <v>45798</v>
      </c>
      <c r="B12572" s="217" t="s">
        <v>185</v>
      </c>
      <c r="C12572" s="218">
        <v>3.2614000000000001</v>
      </c>
    </row>
    <row r="12573" spans="1:3" ht="15" customHeight="1" x14ac:dyDescent="0.25">
      <c r="A12573" s="216">
        <v>45799</v>
      </c>
      <c r="B12573" s="217" t="s">
        <v>185</v>
      </c>
      <c r="C12573" s="218">
        <v>3.2743000000000002</v>
      </c>
    </row>
    <row r="12574" spans="1:3" ht="15" customHeight="1" x14ac:dyDescent="0.25">
      <c r="A12574" s="216">
        <v>45800</v>
      </c>
      <c r="B12574" s="217" t="s">
        <v>185</v>
      </c>
      <c r="C12574" s="218">
        <v>3.3260999999999998</v>
      </c>
    </row>
    <row r="12575" spans="1:3" ht="15" customHeight="1" x14ac:dyDescent="0.25">
      <c r="A12575" s="216">
        <v>45804</v>
      </c>
      <c r="B12575" s="217" t="s">
        <v>185</v>
      </c>
      <c r="C12575" s="218">
        <v>3.3391000000000002</v>
      </c>
    </row>
    <row r="12576" spans="1:3" ht="15" customHeight="1" x14ac:dyDescent="0.25">
      <c r="A12576" s="216">
        <v>45805</v>
      </c>
      <c r="B12576" s="217" t="s">
        <v>185</v>
      </c>
      <c r="C12576" s="218">
        <v>3.3519999999999999</v>
      </c>
    </row>
    <row r="12577" spans="1:3" ht="15" customHeight="1" x14ac:dyDescent="0.25">
      <c r="A12577" s="216">
        <v>45806</v>
      </c>
      <c r="B12577" s="217" t="s">
        <v>185</v>
      </c>
      <c r="C12577" s="218">
        <v>3.3650000000000002</v>
      </c>
    </row>
    <row r="12578" spans="1:3" ht="15" customHeight="1" x14ac:dyDescent="0.25">
      <c r="A12578" s="216">
        <v>45807</v>
      </c>
      <c r="B12578" s="217" t="s">
        <v>185</v>
      </c>
      <c r="C12578" s="218">
        <v>3.4041000000000001</v>
      </c>
    </row>
    <row r="12579" spans="1:3" ht="15" customHeight="1" x14ac:dyDescent="0.25">
      <c r="A12579" s="216">
        <v>45810</v>
      </c>
      <c r="B12579" s="217" t="s">
        <v>185</v>
      </c>
      <c r="C12579" s="218">
        <v>3.4169999999999998</v>
      </c>
    </row>
    <row r="12580" spans="1:3" ht="15" customHeight="1" x14ac:dyDescent="0.25">
      <c r="A12580" s="216">
        <v>45811</v>
      </c>
      <c r="B12580" s="217" t="s">
        <v>185</v>
      </c>
      <c r="C12580" s="218">
        <v>3.43</v>
      </c>
    </row>
    <row r="12581" spans="1:3" ht="15" customHeight="1" x14ac:dyDescent="0.25">
      <c r="A12581" s="216">
        <v>45812</v>
      </c>
      <c r="B12581" s="217" t="s">
        <v>185</v>
      </c>
      <c r="C12581" s="218">
        <v>3.4430000000000001</v>
      </c>
    </row>
    <row r="12582" spans="1:3" ht="15" customHeight="1" x14ac:dyDescent="0.25">
      <c r="A12582" s="216">
        <v>45813</v>
      </c>
      <c r="B12582" s="217" t="s">
        <v>185</v>
      </c>
      <c r="C12582" s="218">
        <v>3.456</v>
      </c>
    </row>
    <row r="12583" spans="1:3" ht="15" customHeight="1" x14ac:dyDescent="0.25">
      <c r="A12583" s="216">
        <v>45814</v>
      </c>
      <c r="B12583" s="217" t="s">
        <v>185</v>
      </c>
      <c r="C12583" s="218">
        <v>3.4948999999999999</v>
      </c>
    </row>
    <row r="12584" spans="1:3" ht="15" customHeight="1" x14ac:dyDescent="0.25">
      <c r="A12584" s="216">
        <v>45817</v>
      </c>
      <c r="B12584" s="217" t="s">
        <v>185</v>
      </c>
      <c r="C12584" s="218">
        <v>3.5078999999999998</v>
      </c>
    </row>
    <row r="12585" spans="1:3" ht="15" customHeight="1" x14ac:dyDescent="0.25">
      <c r="A12585" s="216">
        <v>45818</v>
      </c>
      <c r="B12585" s="217" t="s">
        <v>185</v>
      </c>
      <c r="C12585" s="218">
        <v>3.5209000000000001</v>
      </c>
    </row>
    <row r="12586" spans="1:3" ht="15" customHeight="1" x14ac:dyDescent="0.25">
      <c r="A12586" s="216">
        <v>45819</v>
      </c>
      <c r="B12586" s="217" t="s">
        <v>185</v>
      </c>
      <c r="C12586" s="218">
        <v>3.5339</v>
      </c>
    </row>
    <row r="12587" spans="1:3" ht="15" customHeight="1" x14ac:dyDescent="0.25">
      <c r="A12587" s="216">
        <v>45820</v>
      </c>
      <c r="B12587" s="217" t="s">
        <v>185</v>
      </c>
      <c r="C12587" s="218">
        <v>3.5468000000000002</v>
      </c>
    </row>
    <row r="12588" spans="1:3" ht="15" customHeight="1" x14ac:dyDescent="0.25">
      <c r="A12588" s="216">
        <v>45821</v>
      </c>
      <c r="B12588" s="217" t="s">
        <v>185</v>
      </c>
      <c r="C12588" s="218">
        <v>3.5857999999999999</v>
      </c>
    </row>
    <row r="12589" spans="1:3" ht="15" customHeight="1" x14ac:dyDescent="0.25">
      <c r="A12589" s="216">
        <v>45824</v>
      </c>
      <c r="B12589" s="217" t="s">
        <v>185</v>
      </c>
      <c r="C12589" s="218">
        <v>3.5987</v>
      </c>
    </row>
    <row r="12590" spans="1:3" ht="15" customHeight="1" x14ac:dyDescent="0.25">
      <c r="A12590" s="216">
        <v>45825</v>
      </c>
      <c r="B12590" s="217" t="s">
        <v>185</v>
      </c>
      <c r="C12590" s="218">
        <v>3.6116999999999999</v>
      </c>
    </row>
    <row r="12591" spans="1:3" ht="15" customHeight="1" x14ac:dyDescent="0.25">
      <c r="A12591" s="216">
        <v>45826</v>
      </c>
      <c r="B12591" s="217" t="s">
        <v>185</v>
      </c>
      <c r="C12591" s="218">
        <v>3.6246999999999998</v>
      </c>
    </row>
    <row r="12592" spans="1:3" ht="15" customHeight="1" x14ac:dyDescent="0.25">
      <c r="A12592" s="216">
        <v>45827</v>
      </c>
      <c r="B12592" s="217" t="s">
        <v>185</v>
      </c>
      <c r="C12592" s="218">
        <v>3.6377000000000002</v>
      </c>
    </row>
    <row r="12593" spans="1:3" ht="15" customHeight="1" x14ac:dyDescent="0.25">
      <c r="A12593" s="216">
        <v>45828</v>
      </c>
      <c r="B12593" s="217" t="s">
        <v>185</v>
      </c>
      <c r="C12593" s="218">
        <v>3.6766999999999999</v>
      </c>
    </row>
    <row r="12594" spans="1:3" ht="15" customHeight="1" x14ac:dyDescent="0.25">
      <c r="A12594" s="216">
        <v>45831</v>
      </c>
      <c r="B12594" s="217" t="s">
        <v>185</v>
      </c>
      <c r="C12594" s="218">
        <v>3.6897000000000002</v>
      </c>
    </row>
    <row r="12595" spans="1:3" ht="15" customHeight="1" x14ac:dyDescent="0.25">
      <c r="A12595" s="216">
        <v>45832</v>
      </c>
      <c r="B12595" s="217" t="s">
        <v>185</v>
      </c>
      <c r="C12595" s="218">
        <v>3.7025999999999999</v>
      </c>
    </row>
    <row r="12596" spans="1:3" ht="15" customHeight="1" x14ac:dyDescent="0.25">
      <c r="A12596" s="216">
        <v>45833</v>
      </c>
      <c r="B12596" s="217" t="s">
        <v>185</v>
      </c>
      <c r="C12596" s="218">
        <v>3.7155999999999998</v>
      </c>
    </row>
    <row r="12597" spans="1:3" ht="15" customHeight="1" x14ac:dyDescent="0.25">
      <c r="A12597" s="216">
        <v>45834</v>
      </c>
      <c r="B12597" s="217" t="s">
        <v>185</v>
      </c>
      <c r="C12597" s="218">
        <v>3.7284999999999999</v>
      </c>
    </row>
    <row r="12598" spans="1:3" ht="15" customHeight="1" x14ac:dyDescent="0.25">
      <c r="A12598" s="216">
        <v>45835</v>
      </c>
      <c r="B12598" s="217" t="s">
        <v>185</v>
      </c>
      <c r="C12598" s="218">
        <v>3.7675000000000001</v>
      </c>
    </row>
    <row r="12599" spans="1:3" ht="15" customHeight="1" x14ac:dyDescent="0.25">
      <c r="A12599" s="216">
        <v>45838</v>
      </c>
      <c r="B12599" s="217" t="s">
        <v>185</v>
      </c>
      <c r="C12599" s="218">
        <v>3.7806999999999999</v>
      </c>
    </row>
    <row r="12600" spans="1:3" ht="15" customHeight="1" x14ac:dyDescent="0.25">
      <c r="A12600" s="216">
        <v>45839</v>
      </c>
      <c r="B12600" s="217" t="s">
        <v>185</v>
      </c>
      <c r="C12600" s="218">
        <v>3.7936999999999999</v>
      </c>
    </row>
    <row r="12601" spans="1:3" ht="15" customHeight="1" x14ac:dyDescent="0.25">
      <c r="A12601" s="216">
        <v>45840</v>
      </c>
      <c r="B12601" s="217" t="s">
        <v>185</v>
      </c>
      <c r="C12601" s="218">
        <v>3.8068</v>
      </c>
    </row>
    <row r="12602" spans="1:3" ht="15" customHeight="1" x14ac:dyDescent="0.25">
      <c r="A12602" s="216">
        <v>45841</v>
      </c>
      <c r="B12602" s="217" t="s">
        <v>185</v>
      </c>
      <c r="C12602" s="218">
        <v>3.8197999999999999</v>
      </c>
    </row>
    <row r="12603" spans="1:3" ht="15" customHeight="1" x14ac:dyDescent="0.25">
      <c r="A12603" s="216">
        <v>45842</v>
      </c>
      <c r="B12603" s="217" t="s">
        <v>185</v>
      </c>
      <c r="C12603" s="218">
        <v>3.8589000000000002</v>
      </c>
    </row>
    <row r="12604" spans="1:3" ht="15" customHeight="1" x14ac:dyDescent="0.25">
      <c r="A12604" s="216">
        <v>45845</v>
      </c>
      <c r="B12604" s="217" t="s">
        <v>185</v>
      </c>
      <c r="C12604" s="218">
        <v>3.8719000000000001</v>
      </c>
    </row>
    <row r="12605" spans="1:3" ht="15" customHeight="1" x14ac:dyDescent="0.25">
      <c r="A12605" s="216">
        <v>45846</v>
      </c>
      <c r="B12605" s="217" t="s">
        <v>185</v>
      </c>
      <c r="C12605" s="218">
        <v>3.8849</v>
      </c>
    </row>
    <row r="12606" spans="1:3" ht="15" customHeight="1" x14ac:dyDescent="0.25">
      <c r="A12606" s="216">
        <v>45847</v>
      </c>
      <c r="B12606" s="217" t="s">
        <v>185</v>
      </c>
      <c r="C12606" s="218">
        <v>3.8978999999999999</v>
      </c>
    </row>
    <row r="12607" spans="1:3" ht="15" customHeight="1" x14ac:dyDescent="0.25">
      <c r="A12607" s="216">
        <v>45848</v>
      </c>
      <c r="B12607" s="217" t="s">
        <v>185</v>
      </c>
      <c r="C12607" s="218">
        <v>3.9108999999999998</v>
      </c>
    </row>
    <row r="12608" spans="1:3" ht="15" customHeight="1" x14ac:dyDescent="0.25">
      <c r="A12608" s="216">
        <v>45849</v>
      </c>
      <c r="B12608" s="217" t="s">
        <v>185</v>
      </c>
      <c r="C12608" s="218">
        <v>3.9499</v>
      </c>
    </row>
    <row r="12609" spans="1:3" ht="15" customHeight="1" x14ac:dyDescent="0.25">
      <c r="A12609" s="216">
        <v>45852</v>
      </c>
      <c r="B12609" s="217" t="s">
        <v>185</v>
      </c>
      <c r="C12609" s="218">
        <v>3.9628000000000001</v>
      </c>
    </row>
    <row r="12610" spans="1:3" ht="15" customHeight="1" x14ac:dyDescent="0.25">
      <c r="A12610" s="216">
        <v>45853</v>
      </c>
      <c r="B12610" s="217" t="s">
        <v>185</v>
      </c>
      <c r="C12610" s="218">
        <v>3.9758</v>
      </c>
    </row>
    <row r="12611" spans="1:3" ht="15" customHeight="1" x14ac:dyDescent="0.25">
      <c r="A12611" s="216">
        <v>45854</v>
      </c>
      <c r="B12611" s="217" t="s">
        <v>185</v>
      </c>
      <c r="C12611" s="218">
        <v>3.9887999999999999</v>
      </c>
    </row>
    <row r="12612" spans="1:3" ht="15" customHeight="1" x14ac:dyDescent="0.25">
      <c r="A12612" s="216">
        <v>45855</v>
      </c>
      <c r="B12612" s="217" t="s">
        <v>185</v>
      </c>
      <c r="C12612" s="218">
        <v>4.0016999999999996</v>
      </c>
    </row>
    <row r="12613" spans="1:3" ht="15" customHeight="1" x14ac:dyDescent="0.25">
      <c r="A12613" s="216">
        <v>45856</v>
      </c>
      <c r="B12613" s="217" t="s">
        <v>185</v>
      </c>
      <c r="C12613" s="218">
        <v>4.0406000000000004</v>
      </c>
    </row>
    <row r="12614" spans="1:3" ht="15" customHeight="1" x14ac:dyDescent="0.25">
      <c r="A12614" s="216">
        <v>45859</v>
      </c>
      <c r="B12614" s="217" t="s">
        <v>185</v>
      </c>
      <c r="C12614" s="218">
        <v>4.0534999999999997</v>
      </c>
    </row>
    <row r="12615" spans="1:3" ht="15" customHeight="1" x14ac:dyDescent="0.25">
      <c r="A12615" s="216">
        <v>45860</v>
      </c>
      <c r="B12615" s="217" t="s">
        <v>185</v>
      </c>
      <c r="C12615" s="218">
        <v>4.0664999999999996</v>
      </c>
    </row>
    <row r="12616" spans="1:3" ht="15" customHeight="1" x14ac:dyDescent="0.25">
      <c r="A12616" s="216">
        <v>45861</v>
      </c>
      <c r="B12616" s="217" t="s">
        <v>185</v>
      </c>
      <c r="C12616" s="218">
        <v>4.0793999999999997</v>
      </c>
    </row>
    <row r="12617" spans="1:3" ht="15" customHeight="1" x14ac:dyDescent="0.25">
      <c r="A12617" s="216">
        <v>45862</v>
      </c>
      <c r="B12617" s="217" t="s">
        <v>185</v>
      </c>
      <c r="C12617" s="218">
        <v>4.0923999999999996</v>
      </c>
    </row>
    <row r="12618" spans="1:3" ht="15" customHeight="1" x14ac:dyDescent="0.25">
      <c r="A12618" s="216">
        <v>45863</v>
      </c>
      <c r="B12618" s="217" t="s">
        <v>185</v>
      </c>
      <c r="C12618" s="218">
        <v>4.1311999999999998</v>
      </c>
    </row>
    <row r="12619" spans="1:3" ht="15" customHeight="1" x14ac:dyDescent="0.25">
      <c r="A12619" s="216">
        <v>45866</v>
      </c>
      <c r="B12619" s="217" t="s">
        <v>185</v>
      </c>
      <c r="C12619" s="218">
        <v>4.1441999999999997</v>
      </c>
    </row>
    <row r="12620" spans="1:3" ht="15" customHeight="1" x14ac:dyDescent="0.25">
      <c r="A12620" s="216">
        <v>45867</v>
      </c>
      <c r="B12620" s="217" t="s">
        <v>185</v>
      </c>
      <c r="C12620" s="218">
        <v>4.1570999999999998</v>
      </c>
    </row>
    <row r="12621" spans="1:3" ht="15" customHeight="1" x14ac:dyDescent="0.25">
      <c r="A12621" s="216">
        <v>45868</v>
      </c>
      <c r="B12621" s="217" t="s">
        <v>185</v>
      </c>
      <c r="C12621" s="218">
        <v>4.1700999999999997</v>
      </c>
    </row>
    <row r="12622" spans="1:3" ht="15" customHeight="1" x14ac:dyDescent="0.25">
      <c r="A12622" s="216">
        <v>45869</v>
      </c>
      <c r="B12622" s="217" t="s">
        <v>185</v>
      </c>
      <c r="C12622" s="218">
        <v>4.1830999999999996</v>
      </c>
    </row>
    <row r="12623" spans="1:3" ht="15" customHeight="1" x14ac:dyDescent="0.25">
      <c r="A12623" s="216">
        <v>45870</v>
      </c>
      <c r="B12623" s="217" t="s">
        <v>185</v>
      </c>
      <c r="C12623" s="218">
        <v>4.2220000000000004</v>
      </c>
    </row>
    <row r="12624" spans="1:3" ht="15" customHeight="1" x14ac:dyDescent="0.25">
      <c r="A12624" s="216">
        <v>45873</v>
      </c>
      <c r="B12624" s="217" t="s">
        <v>185</v>
      </c>
      <c r="C12624" s="218">
        <v>4.2348999999999997</v>
      </c>
    </row>
    <row r="12625" spans="1:3" ht="15" customHeight="1" x14ac:dyDescent="0.25">
      <c r="A12625" s="216">
        <v>45874</v>
      </c>
      <c r="B12625" s="217" t="s">
        <v>185</v>
      </c>
      <c r="C12625" s="218">
        <v>4.2478999999999996</v>
      </c>
    </row>
    <row r="12626" spans="1:3" ht="15" customHeight="1" x14ac:dyDescent="0.25">
      <c r="A12626" s="216">
        <v>45875</v>
      </c>
      <c r="B12626" s="217" t="s">
        <v>185</v>
      </c>
      <c r="C12626" s="218">
        <v>4.2607999999999997</v>
      </c>
    </row>
    <row r="12627" spans="1:3" ht="15" customHeight="1" x14ac:dyDescent="0.25">
      <c r="A12627" s="216">
        <v>45876</v>
      </c>
      <c r="B12627" s="217" t="s">
        <v>185</v>
      </c>
      <c r="C12627" s="218">
        <v>4.2732000000000001</v>
      </c>
    </row>
    <row r="12628" spans="1:3" ht="15" customHeight="1" x14ac:dyDescent="0.25">
      <c r="A12628" s="216">
        <v>45877</v>
      </c>
      <c r="B12628" s="217" t="s">
        <v>185</v>
      </c>
      <c r="C12628" s="218">
        <v>4.3102</v>
      </c>
    </row>
    <row r="12629" spans="1:3" ht="15" customHeight="1" x14ac:dyDescent="0.25">
      <c r="A12629" s="216">
        <v>45880</v>
      </c>
      <c r="B12629" s="217" t="s">
        <v>185</v>
      </c>
      <c r="C12629" s="218">
        <v>4.3226000000000004</v>
      </c>
    </row>
    <row r="12630" spans="1:3" ht="15" customHeight="1" x14ac:dyDescent="0.25">
      <c r="A12630" s="216">
        <v>45881</v>
      </c>
      <c r="B12630" s="217" t="s">
        <v>185</v>
      </c>
      <c r="C12630" s="218">
        <v>4.3349000000000002</v>
      </c>
    </row>
    <row r="12631" spans="1:3" ht="15" customHeight="1" x14ac:dyDescent="0.25">
      <c r="A12631" s="216">
        <v>45882</v>
      </c>
      <c r="B12631" s="217" t="s">
        <v>185</v>
      </c>
      <c r="C12631" s="218">
        <v>4.3472999999999997</v>
      </c>
    </row>
    <row r="12632" spans="1:3" ht="15" customHeight="1" x14ac:dyDescent="0.25">
      <c r="A12632" s="216">
        <v>45883</v>
      </c>
      <c r="B12632" s="217" t="s">
        <v>185</v>
      </c>
      <c r="C12632" s="218">
        <v>4.3596000000000004</v>
      </c>
    </row>
    <row r="12633" spans="1:3" ht="15" customHeight="1" x14ac:dyDescent="0.25">
      <c r="A12633" s="216">
        <v>45884</v>
      </c>
      <c r="B12633" s="217" t="s">
        <v>185</v>
      </c>
      <c r="C12633" s="218">
        <v>4.3967000000000001</v>
      </c>
    </row>
    <row r="12634" spans="1:3" ht="15" customHeight="1" x14ac:dyDescent="0.25">
      <c r="A12634" s="216">
        <v>45887</v>
      </c>
      <c r="B12634" s="217" t="s">
        <v>185</v>
      </c>
      <c r="C12634" s="218">
        <v>4.4089999999999998</v>
      </c>
    </row>
    <row r="12635" spans="1:3" ht="15" customHeight="1" x14ac:dyDescent="0.25">
      <c r="A12635" s="216">
        <v>45888</v>
      </c>
      <c r="B12635" s="217" t="s">
        <v>185</v>
      </c>
      <c r="C12635" s="218">
        <v>4.4214000000000002</v>
      </c>
    </row>
    <row r="12636" spans="1:3" ht="15" customHeight="1" x14ac:dyDescent="0.25">
      <c r="A12636" s="216">
        <v>45889</v>
      </c>
      <c r="B12636" s="217" t="s">
        <v>185</v>
      </c>
      <c r="C12636" s="218">
        <v>4.4337</v>
      </c>
    </row>
    <row r="12637" spans="1:3" ht="15" customHeight="1" x14ac:dyDescent="0.25">
      <c r="A12637" s="216">
        <v>45890</v>
      </c>
      <c r="B12637" s="217" t="s">
        <v>185</v>
      </c>
      <c r="C12637" s="218">
        <v>4.4461000000000004</v>
      </c>
    </row>
    <row r="12638" spans="1:3" ht="15" customHeight="1" x14ac:dyDescent="0.25">
      <c r="A12638" s="216">
        <v>45891</v>
      </c>
      <c r="B12638" s="217" t="s">
        <v>185</v>
      </c>
      <c r="C12638" s="218">
        <v>4.4955999999999996</v>
      </c>
    </row>
    <row r="12639" spans="1:3" ht="15" customHeight="1" x14ac:dyDescent="0.25">
      <c r="A12639" s="216">
        <v>45895</v>
      </c>
      <c r="B12639" s="217" t="s">
        <v>185</v>
      </c>
      <c r="C12639" s="218">
        <v>4.5079000000000002</v>
      </c>
    </row>
    <row r="12640" spans="1:3" ht="15" customHeight="1" x14ac:dyDescent="0.25">
      <c r="A12640" s="216">
        <v>45896</v>
      </c>
      <c r="B12640" s="217" t="s">
        <v>185</v>
      </c>
      <c r="C12640" s="218">
        <v>4.5202999999999998</v>
      </c>
    </row>
    <row r="12641" spans="1:3" ht="15" customHeight="1" x14ac:dyDescent="0.25">
      <c r="A12641" s="216">
        <v>45897</v>
      </c>
      <c r="B12641" s="217" t="s">
        <v>185</v>
      </c>
      <c r="C12641" s="218">
        <v>4.5326000000000004</v>
      </c>
    </row>
    <row r="12642" spans="1:3" ht="15" customHeight="1" x14ac:dyDescent="0.25">
      <c r="A12642" s="216">
        <v>45898</v>
      </c>
      <c r="B12642" s="217" t="s">
        <v>185</v>
      </c>
      <c r="C12642" s="218">
        <v>4.57</v>
      </c>
    </row>
    <row r="12643" spans="1:3" ht="15" customHeight="1" x14ac:dyDescent="0.25">
      <c r="A12643" s="216">
        <v>45901</v>
      </c>
      <c r="B12643" s="217" t="s">
        <v>185</v>
      </c>
      <c r="C12643" s="218">
        <v>4.5823</v>
      </c>
    </row>
    <row r="12644" spans="1:3" ht="15" customHeight="1" x14ac:dyDescent="0.25">
      <c r="A12644" s="216">
        <v>45902</v>
      </c>
      <c r="B12644" s="217" t="s">
        <v>185</v>
      </c>
      <c r="C12644" s="218">
        <v>4.5945999999999998</v>
      </c>
    </row>
    <row r="12645" spans="1:3" ht="15" customHeight="1" x14ac:dyDescent="0.25">
      <c r="A12645" s="216">
        <v>45903</v>
      </c>
      <c r="B12645" s="217" t="s">
        <v>185</v>
      </c>
      <c r="C12645" s="218">
        <v>4.6070000000000002</v>
      </c>
    </row>
    <row r="12646" spans="1:3" ht="15" customHeight="1" x14ac:dyDescent="0.25">
      <c r="A12646" s="216">
        <v>45904</v>
      </c>
      <c r="B12646" s="217" t="s">
        <v>185</v>
      </c>
      <c r="C12646" s="218">
        <v>4.6193</v>
      </c>
    </row>
    <row r="12647" spans="1:3" ht="15" customHeight="1" x14ac:dyDescent="0.25">
      <c r="A12647" s="216">
        <v>45905</v>
      </c>
      <c r="B12647" s="217" t="s">
        <v>185</v>
      </c>
      <c r="C12647" s="218">
        <v>4.6563999999999997</v>
      </c>
    </row>
    <row r="12648" spans="1:3" ht="15" customHeight="1" x14ac:dyDescent="0.25">
      <c r="A12648" s="216">
        <v>45908</v>
      </c>
      <c r="B12648" s="217" t="s">
        <v>185</v>
      </c>
      <c r="C12648" s="218">
        <v>4.6687000000000003</v>
      </c>
    </row>
    <row r="12649" spans="1:3" ht="15" customHeight="1" x14ac:dyDescent="0.25">
      <c r="A12649" s="216">
        <v>45909</v>
      </c>
      <c r="B12649" s="217" t="s">
        <v>185</v>
      </c>
      <c r="C12649" s="218">
        <v>4.6810999999999998</v>
      </c>
    </row>
    <row r="12650" spans="1:3" ht="15" customHeight="1" x14ac:dyDescent="0.25">
      <c r="A12650" s="216">
        <v>45910</v>
      </c>
      <c r="B12650" s="217" t="s">
        <v>185</v>
      </c>
      <c r="C12650" s="218">
        <v>4.6933999999999996</v>
      </c>
    </row>
    <row r="12651" spans="1:3" ht="15" customHeight="1" x14ac:dyDescent="0.25">
      <c r="A12651" s="216">
        <v>45911</v>
      </c>
      <c r="B12651" s="217" t="s">
        <v>185</v>
      </c>
      <c r="C12651" s="218">
        <v>4.7058</v>
      </c>
    </row>
    <row r="12652" spans="1:3" ht="15" customHeight="1" x14ac:dyDescent="0.25">
      <c r="A12652" s="216">
        <v>45912</v>
      </c>
      <c r="B12652" s="217" t="s">
        <v>185</v>
      </c>
      <c r="C12652" s="218">
        <v>4.7428999999999997</v>
      </c>
    </row>
    <row r="12653" spans="1:3" ht="15" customHeight="1" x14ac:dyDescent="0.25">
      <c r="A12653" s="216">
        <v>45915</v>
      </c>
      <c r="B12653" s="217" t="s">
        <v>185</v>
      </c>
      <c r="C12653" s="218">
        <v>4.7553000000000001</v>
      </c>
    </row>
    <row r="12654" spans="1:3" ht="15" customHeight="1" x14ac:dyDescent="0.25">
      <c r="A12654" s="216">
        <v>45916</v>
      </c>
      <c r="B12654" s="217" t="s">
        <v>185</v>
      </c>
      <c r="C12654" s="218">
        <v>4.7675999999999998</v>
      </c>
    </row>
    <row r="12655" spans="1:3" ht="15" customHeight="1" x14ac:dyDescent="0.25">
      <c r="A12655" s="216">
        <v>45917</v>
      </c>
      <c r="B12655" s="217" t="s">
        <v>185</v>
      </c>
      <c r="C12655" s="218">
        <v>4.78</v>
      </c>
    </row>
    <row r="12656" spans="1:3" ht="15" customHeight="1" x14ac:dyDescent="0.25">
      <c r="A12656" s="216">
        <v>45918</v>
      </c>
      <c r="B12656" s="217" t="s">
        <v>185</v>
      </c>
      <c r="C12656" s="218">
        <v>4.7923999999999998</v>
      </c>
    </row>
    <row r="12657" spans="1:3" ht="15" customHeight="1" x14ac:dyDescent="0.25">
      <c r="A12657" s="216">
        <v>45919</v>
      </c>
      <c r="B12657" s="217" t="s">
        <v>185</v>
      </c>
      <c r="C12657" s="218">
        <v>4.8295000000000003</v>
      </c>
    </row>
    <row r="12658" spans="1:3" ht="15" customHeight="1" x14ac:dyDescent="0.25">
      <c r="A12658" s="216">
        <v>45922</v>
      </c>
      <c r="B12658" s="217" t="s">
        <v>185</v>
      </c>
      <c r="C12658" s="218">
        <v>4.8418999999999999</v>
      </c>
    </row>
    <row r="12659" spans="1:3" ht="15" customHeight="1" x14ac:dyDescent="0.25">
      <c r="A12659" s="216">
        <v>45923</v>
      </c>
      <c r="B12659" s="217" t="s">
        <v>185</v>
      </c>
      <c r="C12659" s="218">
        <v>4.8541999999999996</v>
      </c>
    </row>
    <row r="12660" spans="1:3" ht="15" customHeight="1" x14ac:dyDescent="0.25">
      <c r="A12660" s="216">
        <v>45924</v>
      </c>
      <c r="B12660" s="217" t="s">
        <v>185</v>
      </c>
      <c r="C12660" s="218">
        <v>4.8666</v>
      </c>
    </row>
    <row r="12661" spans="1:3" ht="15" customHeight="1" x14ac:dyDescent="0.25">
      <c r="A12661" s="216">
        <v>45925</v>
      </c>
      <c r="B12661" s="217" t="s">
        <v>185</v>
      </c>
      <c r="C12661" s="218">
        <v>4.8789999999999996</v>
      </c>
    </row>
    <row r="12662" spans="1:3" ht="15" customHeight="1" x14ac:dyDescent="0.25">
      <c r="A12662" s="216">
        <v>45926</v>
      </c>
      <c r="B12662" s="217" t="s">
        <v>185</v>
      </c>
      <c r="C12662" s="218">
        <v>4.9161999999999999</v>
      </c>
    </row>
    <row r="12663" spans="1:3" ht="15" customHeight="1" x14ac:dyDescent="0.25">
      <c r="A12663" s="216">
        <v>45929</v>
      </c>
      <c r="B12663" s="217" t="s">
        <v>185</v>
      </c>
      <c r="C12663" s="218">
        <v>4.9286000000000003</v>
      </c>
    </row>
    <row r="12664" spans="1:3" ht="15" customHeight="1" x14ac:dyDescent="0.25">
      <c r="A12664" s="216">
        <v>45930</v>
      </c>
      <c r="B12664" s="217" t="s">
        <v>185</v>
      </c>
      <c r="C12664" s="218">
        <v>4.9413</v>
      </c>
    </row>
    <row r="12665" spans="1:3" ht="15" customHeight="1" x14ac:dyDescent="0.25">
      <c r="A12665" s="216">
        <v>45566</v>
      </c>
      <c r="B12665" s="217" t="s">
        <v>354</v>
      </c>
      <c r="C12665" s="218">
        <v>1.6899999999999998E-2</v>
      </c>
    </row>
    <row r="12666" spans="1:3" ht="15" customHeight="1" x14ac:dyDescent="0.25">
      <c r="A12666" s="216">
        <v>45567</v>
      </c>
      <c r="B12666" s="217" t="s">
        <v>354</v>
      </c>
      <c r="C12666" s="218">
        <v>3.44E-2</v>
      </c>
    </row>
    <row r="12667" spans="1:3" ht="15" customHeight="1" x14ac:dyDescent="0.25">
      <c r="A12667" s="216">
        <v>45568</v>
      </c>
      <c r="B12667" s="217" t="s">
        <v>354</v>
      </c>
      <c r="C12667" s="218">
        <v>5.16E-2</v>
      </c>
    </row>
    <row r="12668" spans="1:3" ht="15" customHeight="1" x14ac:dyDescent="0.25">
      <c r="A12668" s="216">
        <v>45569</v>
      </c>
      <c r="B12668" s="217" t="s">
        <v>354</v>
      </c>
      <c r="C12668" s="218">
        <v>6.9000000000000006E-2</v>
      </c>
    </row>
    <row r="12669" spans="1:3" ht="15" customHeight="1" x14ac:dyDescent="0.25">
      <c r="A12669" s="216">
        <v>45572</v>
      </c>
      <c r="B12669" s="217" t="s">
        <v>354</v>
      </c>
      <c r="C12669" s="218">
        <v>0.11799999999999999</v>
      </c>
    </row>
    <row r="12670" spans="1:3" ht="15" customHeight="1" x14ac:dyDescent="0.25">
      <c r="A12670" s="216">
        <v>45573</v>
      </c>
      <c r="B12670" s="217" t="s">
        <v>354</v>
      </c>
      <c r="C12670" s="218">
        <v>0.13500000000000001</v>
      </c>
    </row>
    <row r="12671" spans="1:3" ht="15" customHeight="1" x14ac:dyDescent="0.25">
      <c r="A12671" s="216">
        <v>45574</v>
      </c>
      <c r="B12671" s="217" t="s">
        <v>354</v>
      </c>
      <c r="C12671" s="218">
        <v>0.1522</v>
      </c>
    </row>
    <row r="12672" spans="1:3" ht="15" customHeight="1" x14ac:dyDescent="0.25">
      <c r="A12672" s="216">
        <v>45575</v>
      </c>
      <c r="B12672" s="217" t="s">
        <v>354</v>
      </c>
      <c r="C12672" s="218">
        <v>0.16900000000000001</v>
      </c>
    </row>
    <row r="12673" spans="1:3" ht="15" customHeight="1" x14ac:dyDescent="0.25">
      <c r="A12673" s="216">
        <v>45576</v>
      </c>
      <c r="B12673" s="217" t="s">
        <v>354</v>
      </c>
      <c r="C12673" s="218">
        <v>0.18579999999999999</v>
      </c>
    </row>
    <row r="12674" spans="1:3" ht="15" customHeight="1" x14ac:dyDescent="0.25">
      <c r="A12674" s="216">
        <v>45579</v>
      </c>
      <c r="B12674" s="217" t="s">
        <v>354</v>
      </c>
      <c r="C12674" s="218">
        <v>0.23599999999999999</v>
      </c>
    </row>
    <row r="12675" spans="1:3" ht="15" customHeight="1" x14ac:dyDescent="0.25">
      <c r="A12675" s="216">
        <v>45580</v>
      </c>
      <c r="B12675" s="217" t="s">
        <v>354</v>
      </c>
      <c r="C12675" s="218">
        <v>0.25290000000000001</v>
      </c>
    </row>
    <row r="12676" spans="1:3" ht="15" customHeight="1" x14ac:dyDescent="0.25">
      <c r="A12676" s="216">
        <v>45581</v>
      </c>
      <c r="B12676" s="217" t="s">
        <v>354</v>
      </c>
      <c r="C12676" s="218">
        <v>0.26989999999999997</v>
      </c>
    </row>
    <row r="12677" spans="1:3" ht="15" customHeight="1" x14ac:dyDescent="0.25">
      <c r="A12677" s="216">
        <v>45582</v>
      </c>
      <c r="B12677" s="217" t="s">
        <v>354</v>
      </c>
      <c r="C12677" s="218">
        <v>0.28660000000000002</v>
      </c>
    </row>
    <row r="12678" spans="1:3" ht="15" customHeight="1" x14ac:dyDescent="0.25">
      <c r="A12678" s="216">
        <v>45583</v>
      </c>
      <c r="B12678" s="217" t="s">
        <v>354</v>
      </c>
      <c r="C12678" s="218">
        <v>0.3034</v>
      </c>
    </row>
    <row r="12679" spans="1:3" ht="15" customHeight="1" x14ac:dyDescent="0.25">
      <c r="A12679" s="216">
        <v>45586</v>
      </c>
      <c r="B12679" s="217" t="s">
        <v>354</v>
      </c>
      <c r="C12679" s="218">
        <v>0.3543</v>
      </c>
    </row>
    <row r="12680" spans="1:3" ht="15" customHeight="1" x14ac:dyDescent="0.25">
      <c r="A12680" s="216">
        <v>45587</v>
      </c>
      <c r="B12680" s="217" t="s">
        <v>354</v>
      </c>
      <c r="C12680" s="218">
        <v>0.37090000000000001</v>
      </c>
    </row>
    <row r="12681" spans="1:3" ht="15" customHeight="1" x14ac:dyDescent="0.25">
      <c r="A12681" s="216">
        <v>45588</v>
      </c>
      <c r="B12681" s="217" t="s">
        <v>354</v>
      </c>
      <c r="C12681" s="218">
        <v>0.38779999999999998</v>
      </c>
    </row>
    <row r="12682" spans="1:3" ht="15" customHeight="1" x14ac:dyDescent="0.25">
      <c r="A12682" s="216">
        <v>45589</v>
      </c>
      <c r="B12682" s="217" t="s">
        <v>354</v>
      </c>
      <c r="C12682" s="218">
        <v>0.40439999999999998</v>
      </c>
    </row>
    <row r="12683" spans="1:3" ht="15" customHeight="1" x14ac:dyDescent="0.25">
      <c r="A12683" s="216">
        <v>45590</v>
      </c>
      <c r="B12683" s="217" t="s">
        <v>354</v>
      </c>
      <c r="C12683" s="218">
        <v>0.4209</v>
      </c>
    </row>
    <row r="12684" spans="1:3" ht="15" customHeight="1" x14ac:dyDescent="0.25">
      <c r="A12684" s="216">
        <v>45593</v>
      </c>
      <c r="B12684" s="217" t="s">
        <v>354</v>
      </c>
      <c r="C12684" s="218">
        <v>0.47039999999999998</v>
      </c>
    </row>
    <row r="12685" spans="1:3" ht="15" customHeight="1" x14ac:dyDescent="0.25">
      <c r="A12685" s="216">
        <v>45594</v>
      </c>
      <c r="B12685" s="217" t="s">
        <v>354</v>
      </c>
      <c r="C12685" s="218">
        <v>0.4874</v>
      </c>
    </row>
    <row r="12686" spans="1:3" ht="15" customHeight="1" x14ac:dyDescent="0.25">
      <c r="A12686" s="216">
        <v>45595</v>
      </c>
      <c r="B12686" s="217" t="s">
        <v>354</v>
      </c>
      <c r="C12686" s="218">
        <v>0.50419999999999998</v>
      </c>
    </row>
    <row r="12687" spans="1:3" ht="15" customHeight="1" x14ac:dyDescent="0.25">
      <c r="A12687" s="216">
        <v>45596</v>
      </c>
      <c r="B12687" s="217" t="s">
        <v>354</v>
      </c>
      <c r="C12687" s="218">
        <v>0.52070000000000005</v>
      </c>
    </row>
    <row r="12688" spans="1:3" ht="15" customHeight="1" x14ac:dyDescent="0.25">
      <c r="A12688" s="216">
        <v>45597</v>
      </c>
      <c r="B12688" s="217" t="s">
        <v>354</v>
      </c>
      <c r="C12688" s="218">
        <v>0.53759999999999997</v>
      </c>
    </row>
    <row r="12689" spans="1:3" ht="15" customHeight="1" x14ac:dyDescent="0.25">
      <c r="A12689" s="216">
        <v>45600</v>
      </c>
      <c r="B12689" s="217" t="s">
        <v>354</v>
      </c>
      <c r="C12689" s="218">
        <v>0.5907</v>
      </c>
    </row>
    <row r="12690" spans="1:3" ht="15" customHeight="1" x14ac:dyDescent="0.25">
      <c r="A12690" s="216">
        <v>45601</v>
      </c>
      <c r="B12690" s="217" t="s">
        <v>354</v>
      </c>
      <c r="C12690" s="218">
        <v>0.60709999999999997</v>
      </c>
    </row>
    <row r="12691" spans="1:3" ht="15" customHeight="1" x14ac:dyDescent="0.25">
      <c r="A12691" s="216">
        <v>45602</v>
      </c>
      <c r="B12691" s="217" t="s">
        <v>354</v>
      </c>
      <c r="C12691" s="218">
        <v>0.62380000000000002</v>
      </c>
    </row>
    <row r="12692" spans="1:3" ht="15" customHeight="1" x14ac:dyDescent="0.25">
      <c r="A12692" s="216">
        <v>45603</v>
      </c>
      <c r="B12692" s="217" t="s">
        <v>354</v>
      </c>
      <c r="C12692" s="218">
        <v>0.64039999999999997</v>
      </c>
    </row>
    <row r="12693" spans="1:3" ht="15" customHeight="1" x14ac:dyDescent="0.25">
      <c r="A12693" s="216">
        <v>45604</v>
      </c>
      <c r="B12693" s="217" t="s">
        <v>354</v>
      </c>
      <c r="C12693" s="218">
        <v>0.65710000000000002</v>
      </c>
    </row>
    <row r="12694" spans="1:3" ht="15" customHeight="1" x14ac:dyDescent="0.25">
      <c r="A12694" s="216">
        <v>45607</v>
      </c>
      <c r="B12694" s="217" t="s">
        <v>354</v>
      </c>
      <c r="C12694" s="218">
        <v>0.70689999999999997</v>
      </c>
    </row>
    <row r="12695" spans="1:3" ht="15" customHeight="1" x14ac:dyDescent="0.25">
      <c r="A12695" s="216">
        <v>45608</v>
      </c>
      <c r="B12695" s="217" t="s">
        <v>354</v>
      </c>
      <c r="C12695" s="218">
        <v>0.72340000000000004</v>
      </c>
    </row>
    <row r="12696" spans="1:3" ht="15" customHeight="1" x14ac:dyDescent="0.25">
      <c r="A12696" s="216">
        <v>45609</v>
      </c>
      <c r="B12696" s="217" t="s">
        <v>354</v>
      </c>
      <c r="C12696" s="218">
        <v>0.73980000000000001</v>
      </c>
    </row>
    <row r="12697" spans="1:3" ht="15" customHeight="1" x14ac:dyDescent="0.25">
      <c r="A12697" s="216">
        <v>45610</v>
      </c>
      <c r="B12697" s="217" t="s">
        <v>354</v>
      </c>
      <c r="C12697" s="218">
        <v>0.75609999999999999</v>
      </c>
    </row>
    <row r="12698" spans="1:3" ht="15" customHeight="1" x14ac:dyDescent="0.25">
      <c r="A12698" s="216">
        <v>45611</v>
      </c>
      <c r="B12698" s="217" t="s">
        <v>354</v>
      </c>
      <c r="C12698" s="218">
        <v>0.77229999999999999</v>
      </c>
    </row>
    <row r="12699" spans="1:3" ht="15" customHeight="1" x14ac:dyDescent="0.25">
      <c r="A12699" s="216">
        <v>45614</v>
      </c>
      <c r="B12699" s="217" t="s">
        <v>354</v>
      </c>
      <c r="C12699" s="218">
        <v>0.82169999999999999</v>
      </c>
    </row>
    <row r="12700" spans="1:3" ht="15" customHeight="1" x14ac:dyDescent="0.25">
      <c r="A12700" s="216">
        <v>45615</v>
      </c>
      <c r="B12700" s="217" t="s">
        <v>354</v>
      </c>
      <c r="C12700" s="218">
        <v>0.83809999999999996</v>
      </c>
    </row>
    <row r="12701" spans="1:3" ht="15" customHeight="1" x14ac:dyDescent="0.25">
      <c r="A12701" s="216">
        <v>45616</v>
      </c>
      <c r="B12701" s="217" t="s">
        <v>354</v>
      </c>
      <c r="C12701" s="218">
        <v>0.85470000000000002</v>
      </c>
    </row>
    <row r="12702" spans="1:3" ht="15" customHeight="1" x14ac:dyDescent="0.25">
      <c r="A12702" s="216">
        <v>45617</v>
      </c>
      <c r="B12702" s="217" t="s">
        <v>354</v>
      </c>
      <c r="C12702" s="218">
        <v>0.87129999999999996</v>
      </c>
    </row>
    <row r="12703" spans="1:3" ht="15" customHeight="1" x14ac:dyDescent="0.25">
      <c r="A12703" s="216">
        <v>45618</v>
      </c>
      <c r="B12703" s="217" t="s">
        <v>354</v>
      </c>
      <c r="C12703" s="218">
        <v>0.8871</v>
      </c>
    </row>
    <row r="12704" spans="1:3" ht="15" customHeight="1" x14ac:dyDescent="0.25">
      <c r="A12704" s="216">
        <v>45621</v>
      </c>
      <c r="B12704" s="217" t="s">
        <v>354</v>
      </c>
      <c r="C12704" s="218">
        <v>0.93540000000000001</v>
      </c>
    </row>
    <row r="12705" spans="1:3" ht="15" customHeight="1" x14ac:dyDescent="0.25">
      <c r="A12705" s="216">
        <v>45622</v>
      </c>
      <c r="B12705" s="217" t="s">
        <v>354</v>
      </c>
      <c r="C12705" s="218">
        <v>0.95130000000000003</v>
      </c>
    </row>
    <row r="12706" spans="1:3" ht="15" customHeight="1" x14ac:dyDescent="0.25">
      <c r="A12706" s="216">
        <v>45623</v>
      </c>
      <c r="B12706" s="217" t="s">
        <v>354</v>
      </c>
      <c r="C12706" s="218">
        <v>0.96760000000000002</v>
      </c>
    </row>
    <row r="12707" spans="1:3" ht="15" customHeight="1" x14ac:dyDescent="0.25">
      <c r="A12707" s="216">
        <v>45624</v>
      </c>
      <c r="B12707" s="217" t="s">
        <v>354</v>
      </c>
      <c r="C12707" s="218">
        <v>0.98370000000000002</v>
      </c>
    </row>
    <row r="12708" spans="1:3" ht="15" customHeight="1" x14ac:dyDescent="0.25">
      <c r="A12708" s="216">
        <v>45625</v>
      </c>
      <c r="B12708" s="217" t="s">
        <v>354</v>
      </c>
      <c r="C12708" s="218">
        <v>1.0002</v>
      </c>
    </row>
    <row r="12709" spans="1:3" ht="15" customHeight="1" x14ac:dyDescent="0.25">
      <c r="A12709" s="216">
        <v>45628</v>
      </c>
      <c r="B12709" s="217" t="s">
        <v>354</v>
      </c>
      <c r="C12709" s="218">
        <v>1.0490999999999999</v>
      </c>
    </row>
    <row r="12710" spans="1:3" ht="15" customHeight="1" x14ac:dyDescent="0.25">
      <c r="A12710" s="216">
        <v>45629</v>
      </c>
      <c r="B12710" s="217" t="s">
        <v>354</v>
      </c>
      <c r="C12710" s="218">
        <v>1.0650999999999999</v>
      </c>
    </row>
    <row r="12711" spans="1:3" ht="15" customHeight="1" x14ac:dyDescent="0.25">
      <c r="A12711" s="216">
        <v>45630</v>
      </c>
      <c r="B12711" s="217" t="s">
        <v>354</v>
      </c>
      <c r="C12711" s="218">
        <v>1.0814999999999999</v>
      </c>
    </row>
    <row r="12712" spans="1:3" ht="15" customHeight="1" x14ac:dyDescent="0.25">
      <c r="A12712" s="216">
        <v>45631</v>
      </c>
      <c r="B12712" s="217" t="s">
        <v>354</v>
      </c>
      <c r="C12712" s="218">
        <v>1.0974999999999999</v>
      </c>
    </row>
    <row r="12713" spans="1:3" ht="15" customHeight="1" x14ac:dyDescent="0.25">
      <c r="A12713" s="216">
        <v>45632</v>
      </c>
      <c r="B12713" s="217" t="s">
        <v>354</v>
      </c>
      <c r="C12713" s="218">
        <v>1.1137999999999999</v>
      </c>
    </row>
    <row r="12714" spans="1:3" ht="15" customHeight="1" x14ac:dyDescent="0.25">
      <c r="A12714" s="216">
        <v>45635</v>
      </c>
      <c r="B12714" s="217" t="s">
        <v>354</v>
      </c>
      <c r="C12714" s="218">
        <v>1.1617</v>
      </c>
    </row>
    <row r="12715" spans="1:3" ht="15" customHeight="1" x14ac:dyDescent="0.25">
      <c r="A12715" s="216">
        <v>45636</v>
      </c>
      <c r="B12715" s="217" t="s">
        <v>354</v>
      </c>
      <c r="C12715" s="218">
        <v>1.1780999999999999</v>
      </c>
    </row>
    <row r="12716" spans="1:3" ht="15" customHeight="1" x14ac:dyDescent="0.25">
      <c r="A12716" s="216">
        <v>45637</v>
      </c>
      <c r="B12716" s="217" t="s">
        <v>354</v>
      </c>
      <c r="C12716" s="218">
        <v>1.1947000000000001</v>
      </c>
    </row>
    <row r="12717" spans="1:3" ht="15" customHeight="1" x14ac:dyDescent="0.25">
      <c r="A12717" s="216">
        <v>45638</v>
      </c>
      <c r="B12717" s="217" t="s">
        <v>354</v>
      </c>
      <c r="C12717" s="218">
        <v>1.2102999999999999</v>
      </c>
    </row>
    <row r="12718" spans="1:3" ht="15" customHeight="1" x14ac:dyDescent="0.25">
      <c r="A12718" s="216">
        <v>45639</v>
      </c>
      <c r="B12718" s="217" t="s">
        <v>354</v>
      </c>
      <c r="C12718" s="218">
        <v>1.2265999999999999</v>
      </c>
    </row>
    <row r="12719" spans="1:3" ht="15" customHeight="1" x14ac:dyDescent="0.25">
      <c r="A12719" s="216">
        <v>45642</v>
      </c>
      <c r="B12719" s="217" t="s">
        <v>354</v>
      </c>
      <c r="C12719" s="218">
        <v>1.2749999999999999</v>
      </c>
    </row>
    <row r="12720" spans="1:3" ht="15" customHeight="1" x14ac:dyDescent="0.25">
      <c r="A12720" s="216">
        <v>45643</v>
      </c>
      <c r="B12720" s="217" t="s">
        <v>354</v>
      </c>
      <c r="C12720" s="218">
        <v>1.2911999999999999</v>
      </c>
    </row>
    <row r="12721" spans="1:3" ht="15" customHeight="1" x14ac:dyDescent="0.25">
      <c r="A12721" s="216">
        <v>45644</v>
      </c>
      <c r="B12721" s="217" t="s">
        <v>354</v>
      </c>
      <c r="C12721" s="218">
        <v>1.3073999999999999</v>
      </c>
    </row>
    <row r="12722" spans="1:3" ht="15" customHeight="1" x14ac:dyDescent="0.25">
      <c r="A12722" s="216">
        <v>45645</v>
      </c>
      <c r="B12722" s="217" t="s">
        <v>354</v>
      </c>
      <c r="C12722" s="218">
        <v>1.3231999999999999</v>
      </c>
    </row>
    <row r="12723" spans="1:3" ht="15" customHeight="1" x14ac:dyDescent="0.25">
      <c r="A12723" s="216">
        <v>45646</v>
      </c>
      <c r="B12723" s="217" t="s">
        <v>354</v>
      </c>
      <c r="C12723" s="218">
        <v>1.3392999999999999</v>
      </c>
    </row>
    <row r="12724" spans="1:3" ht="15" customHeight="1" x14ac:dyDescent="0.25">
      <c r="A12724" s="216">
        <v>45649</v>
      </c>
      <c r="B12724" s="217" t="s">
        <v>354</v>
      </c>
      <c r="C12724" s="218">
        <v>1.3873</v>
      </c>
    </row>
    <row r="12725" spans="1:3" ht="15" customHeight="1" x14ac:dyDescent="0.25">
      <c r="A12725" s="216">
        <v>45650</v>
      </c>
      <c r="B12725" s="217" t="s">
        <v>354</v>
      </c>
      <c r="C12725" s="218">
        <v>1.403</v>
      </c>
    </row>
    <row r="12726" spans="1:3" ht="15" customHeight="1" x14ac:dyDescent="0.25">
      <c r="A12726" s="216">
        <v>45651</v>
      </c>
      <c r="B12726" s="217" t="s">
        <v>354</v>
      </c>
      <c r="C12726" s="218">
        <v>1.4189000000000001</v>
      </c>
    </row>
    <row r="12727" spans="1:3" ht="15" customHeight="1" x14ac:dyDescent="0.25">
      <c r="A12727" s="216">
        <v>45652</v>
      </c>
      <c r="B12727" s="217" t="s">
        <v>354</v>
      </c>
      <c r="C12727" s="218">
        <v>1.4346000000000001</v>
      </c>
    </row>
    <row r="12728" spans="1:3" ht="15" customHeight="1" x14ac:dyDescent="0.25">
      <c r="A12728" s="216">
        <v>45653</v>
      </c>
      <c r="B12728" s="217" t="s">
        <v>354</v>
      </c>
      <c r="C12728" s="218">
        <v>1.4507000000000001</v>
      </c>
    </row>
    <row r="12729" spans="1:3" ht="15" customHeight="1" x14ac:dyDescent="0.25">
      <c r="A12729" s="216">
        <v>45656</v>
      </c>
      <c r="B12729" s="217" t="s">
        <v>354</v>
      </c>
      <c r="C12729" s="218">
        <v>1.4981</v>
      </c>
    </row>
    <row r="12730" spans="1:3" ht="15" customHeight="1" x14ac:dyDescent="0.25">
      <c r="A12730" s="216">
        <v>45657</v>
      </c>
      <c r="B12730" s="217" t="s">
        <v>354</v>
      </c>
      <c r="C12730" s="218">
        <v>1.514</v>
      </c>
    </row>
    <row r="12731" spans="1:3" ht="15" customHeight="1" x14ac:dyDescent="0.25">
      <c r="A12731" s="216">
        <v>45659</v>
      </c>
      <c r="B12731" s="217" t="s">
        <v>354</v>
      </c>
      <c r="C12731" s="218">
        <v>1.5461</v>
      </c>
    </row>
    <row r="12732" spans="1:3" ht="15" customHeight="1" x14ac:dyDescent="0.25">
      <c r="A12732" s="216">
        <v>45660</v>
      </c>
      <c r="B12732" s="217" t="s">
        <v>354</v>
      </c>
      <c r="C12732" s="218">
        <v>1.5613999999999999</v>
      </c>
    </row>
    <row r="12733" spans="1:3" ht="15" customHeight="1" x14ac:dyDescent="0.25">
      <c r="A12733" s="216">
        <v>45663</v>
      </c>
      <c r="B12733" s="217" t="s">
        <v>354</v>
      </c>
      <c r="C12733" s="218">
        <v>1.609</v>
      </c>
    </row>
    <row r="12734" spans="1:3" ht="15" customHeight="1" x14ac:dyDescent="0.25">
      <c r="A12734" s="216">
        <v>45664</v>
      </c>
      <c r="B12734" s="217" t="s">
        <v>354</v>
      </c>
      <c r="C12734" s="218">
        <v>1.6247</v>
      </c>
    </row>
    <row r="12735" spans="1:3" ht="15" customHeight="1" x14ac:dyDescent="0.25">
      <c r="A12735" s="216">
        <v>45665</v>
      </c>
      <c r="B12735" s="217" t="s">
        <v>354</v>
      </c>
      <c r="C12735" s="218">
        <v>1.6408</v>
      </c>
    </row>
    <row r="12736" spans="1:3" ht="15" customHeight="1" x14ac:dyDescent="0.25">
      <c r="A12736" s="216">
        <v>45666</v>
      </c>
      <c r="B12736" s="217" t="s">
        <v>354</v>
      </c>
      <c r="C12736" s="218">
        <v>1.6567000000000001</v>
      </c>
    </row>
    <row r="12737" spans="1:3" ht="15" customHeight="1" x14ac:dyDescent="0.25">
      <c r="A12737" s="216">
        <v>45667</v>
      </c>
      <c r="B12737" s="217" t="s">
        <v>354</v>
      </c>
      <c r="C12737" s="218">
        <v>1.6728000000000001</v>
      </c>
    </row>
    <row r="12738" spans="1:3" ht="15" customHeight="1" x14ac:dyDescent="0.25">
      <c r="A12738" s="216">
        <v>45670</v>
      </c>
      <c r="B12738" s="217" t="s">
        <v>354</v>
      </c>
      <c r="C12738" s="218">
        <v>1.72</v>
      </c>
    </row>
    <row r="12739" spans="1:3" ht="15" customHeight="1" x14ac:dyDescent="0.25">
      <c r="A12739" s="216">
        <v>45671</v>
      </c>
      <c r="B12739" s="217" t="s">
        <v>354</v>
      </c>
      <c r="C12739" s="218">
        <v>1.7358</v>
      </c>
    </row>
    <row r="12740" spans="1:3" ht="15" customHeight="1" x14ac:dyDescent="0.25">
      <c r="A12740" s="216">
        <v>45672</v>
      </c>
      <c r="B12740" s="217" t="s">
        <v>354</v>
      </c>
      <c r="C12740" s="218">
        <v>1.7514000000000001</v>
      </c>
    </row>
    <row r="12741" spans="1:3" ht="15" customHeight="1" x14ac:dyDescent="0.25">
      <c r="A12741" s="216">
        <v>45673</v>
      </c>
      <c r="B12741" s="217" t="s">
        <v>354</v>
      </c>
      <c r="C12741" s="218">
        <v>1.7668999999999999</v>
      </c>
    </row>
    <row r="12742" spans="1:3" ht="15" customHeight="1" x14ac:dyDescent="0.25">
      <c r="A12742" s="216">
        <v>45674</v>
      </c>
      <c r="B12742" s="217" t="s">
        <v>354</v>
      </c>
      <c r="C12742" s="218">
        <v>1.7821</v>
      </c>
    </row>
    <row r="12743" spans="1:3" ht="15" customHeight="1" x14ac:dyDescent="0.25">
      <c r="A12743" s="216">
        <v>45678</v>
      </c>
      <c r="B12743" s="217" t="s">
        <v>354</v>
      </c>
      <c r="C12743" s="218">
        <v>1.8446</v>
      </c>
    </row>
    <row r="12744" spans="1:3" ht="15" customHeight="1" x14ac:dyDescent="0.25">
      <c r="A12744" s="216">
        <v>45679</v>
      </c>
      <c r="B12744" s="217" t="s">
        <v>354</v>
      </c>
      <c r="C12744" s="218">
        <v>1.8609</v>
      </c>
    </row>
    <row r="12745" spans="1:3" ht="15" customHeight="1" x14ac:dyDescent="0.25">
      <c r="A12745" s="216">
        <v>45680</v>
      </c>
      <c r="B12745" s="217" t="s">
        <v>354</v>
      </c>
      <c r="C12745" s="218">
        <v>1.8764000000000001</v>
      </c>
    </row>
    <row r="12746" spans="1:3" ht="15" customHeight="1" x14ac:dyDescent="0.25">
      <c r="A12746" s="216">
        <v>45681</v>
      </c>
      <c r="B12746" s="217" t="s">
        <v>354</v>
      </c>
      <c r="C12746" s="218">
        <v>1.8909</v>
      </c>
    </row>
    <row r="12747" spans="1:3" ht="15" customHeight="1" x14ac:dyDescent="0.25">
      <c r="A12747" s="216">
        <v>45684</v>
      </c>
      <c r="B12747" s="217" t="s">
        <v>354</v>
      </c>
      <c r="C12747" s="218">
        <v>1.9386000000000001</v>
      </c>
    </row>
    <row r="12748" spans="1:3" ht="15" customHeight="1" x14ac:dyDescent="0.25">
      <c r="A12748" s="216">
        <v>45685</v>
      </c>
      <c r="B12748" s="217" t="s">
        <v>354</v>
      </c>
      <c r="C12748" s="218">
        <v>1.9543999999999999</v>
      </c>
    </row>
    <row r="12749" spans="1:3" ht="15" customHeight="1" x14ac:dyDescent="0.25">
      <c r="A12749" s="216">
        <v>45686</v>
      </c>
      <c r="B12749" s="217" t="s">
        <v>354</v>
      </c>
      <c r="C12749" s="218">
        <v>1.97</v>
      </c>
    </row>
    <row r="12750" spans="1:3" ht="15" customHeight="1" x14ac:dyDescent="0.25">
      <c r="A12750" s="216">
        <v>45687</v>
      </c>
      <c r="B12750" s="217" t="s">
        <v>354</v>
      </c>
      <c r="C12750" s="218">
        <v>1.9859</v>
      </c>
    </row>
    <row r="12751" spans="1:3" ht="15" customHeight="1" x14ac:dyDescent="0.25">
      <c r="A12751" s="216">
        <v>45688</v>
      </c>
      <c r="B12751" s="217" t="s">
        <v>354</v>
      </c>
      <c r="C12751" s="218">
        <v>2.0015000000000001</v>
      </c>
    </row>
    <row r="12752" spans="1:3" ht="15" customHeight="1" x14ac:dyDescent="0.25">
      <c r="A12752" s="216">
        <v>45691</v>
      </c>
      <c r="B12752" s="217" t="s">
        <v>354</v>
      </c>
      <c r="C12752" s="218">
        <v>2.0491999999999999</v>
      </c>
    </row>
    <row r="12753" spans="1:3" ht="15" customHeight="1" x14ac:dyDescent="0.25">
      <c r="A12753" s="216">
        <v>45692</v>
      </c>
      <c r="B12753" s="217" t="s">
        <v>354</v>
      </c>
      <c r="C12753" s="218">
        <v>2.0649000000000002</v>
      </c>
    </row>
    <row r="12754" spans="1:3" ht="15" customHeight="1" x14ac:dyDescent="0.25">
      <c r="A12754" s="216">
        <v>45693</v>
      </c>
      <c r="B12754" s="217" t="s">
        <v>354</v>
      </c>
      <c r="C12754" s="218">
        <v>2.0808</v>
      </c>
    </row>
    <row r="12755" spans="1:3" ht="15" customHeight="1" x14ac:dyDescent="0.25">
      <c r="A12755" s="216">
        <v>45694</v>
      </c>
      <c r="B12755" s="217" t="s">
        <v>354</v>
      </c>
      <c r="C12755" s="218">
        <v>2.0964999999999998</v>
      </c>
    </row>
    <row r="12756" spans="1:3" ht="15" customHeight="1" x14ac:dyDescent="0.25">
      <c r="A12756" s="216">
        <v>45695</v>
      </c>
      <c r="B12756" s="217" t="s">
        <v>354</v>
      </c>
      <c r="C12756" s="218">
        <v>2.1124999999999998</v>
      </c>
    </row>
    <row r="12757" spans="1:3" ht="15" customHeight="1" x14ac:dyDescent="0.25">
      <c r="A12757" s="216">
        <v>45698</v>
      </c>
      <c r="B12757" s="217" t="s">
        <v>354</v>
      </c>
      <c r="C12757" s="218">
        <v>2.1595</v>
      </c>
    </row>
    <row r="12758" spans="1:3" ht="15" customHeight="1" x14ac:dyDescent="0.25">
      <c r="A12758" s="216">
        <v>45699</v>
      </c>
      <c r="B12758" s="217" t="s">
        <v>354</v>
      </c>
      <c r="C12758" s="218">
        <v>2.1753</v>
      </c>
    </row>
    <row r="12759" spans="1:3" ht="15" customHeight="1" x14ac:dyDescent="0.25">
      <c r="A12759" s="216">
        <v>45700</v>
      </c>
      <c r="B12759" s="217" t="s">
        <v>354</v>
      </c>
      <c r="C12759" s="218">
        <v>2.1911</v>
      </c>
    </row>
    <row r="12760" spans="1:3" ht="15" customHeight="1" x14ac:dyDescent="0.25">
      <c r="A12760" s="216">
        <v>45701</v>
      </c>
      <c r="B12760" s="217" t="s">
        <v>354</v>
      </c>
      <c r="C12760" s="218">
        <v>2.2067000000000001</v>
      </c>
    </row>
    <row r="12761" spans="1:3" ht="15" customHeight="1" x14ac:dyDescent="0.25">
      <c r="A12761" s="216">
        <v>45702</v>
      </c>
      <c r="B12761" s="217" t="s">
        <v>354</v>
      </c>
      <c r="C12761" s="218">
        <v>2.2216999999999998</v>
      </c>
    </row>
    <row r="12762" spans="1:3" ht="15" customHeight="1" x14ac:dyDescent="0.25">
      <c r="A12762" s="216">
        <v>45706</v>
      </c>
      <c r="B12762" s="217" t="s">
        <v>354</v>
      </c>
      <c r="C12762" s="218">
        <v>2.2846000000000002</v>
      </c>
    </row>
    <row r="12763" spans="1:3" ht="15" customHeight="1" x14ac:dyDescent="0.25">
      <c r="A12763" s="216">
        <v>45707</v>
      </c>
      <c r="B12763" s="217" t="s">
        <v>354</v>
      </c>
      <c r="C12763" s="218">
        <v>2.3003999999999998</v>
      </c>
    </row>
    <row r="12764" spans="1:3" ht="15" customHeight="1" x14ac:dyDescent="0.25">
      <c r="A12764" s="216">
        <v>45708</v>
      </c>
      <c r="B12764" s="217" t="s">
        <v>354</v>
      </c>
      <c r="C12764" s="218">
        <v>2.3161999999999998</v>
      </c>
    </row>
    <row r="12765" spans="1:3" ht="15" customHeight="1" x14ac:dyDescent="0.25">
      <c r="A12765" s="216">
        <v>45709</v>
      </c>
      <c r="B12765" s="217" t="s">
        <v>354</v>
      </c>
      <c r="C12765" s="218">
        <v>2.3319000000000001</v>
      </c>
    </row>
    <row r="12766" spans="1:3" ht="15" customHeight="1" x14ac:dyDescent="0.25">
      <c r="A12766" s="216">
        <v>45712</v>
      </c>
      <c r="B12766" s="217" t="s">
        <v>354</v>
      </c>
      <c r="C12766" s="218">
        <v>2.3784000000000001</v>
      </c>
    </row>
    <row r="12767" spans="1:3" ht="15" customHeight="1" x14ac:dyDescent="0.25">
      <c r="A12767" s="216">
        <v>45713</v>
      </c>
      <c r="B12767" s="217" t="s">
        <v>354</v>
      </c>
      <c r="C12767" s="218">
        <v>2.3942000000000001</v>
      </c>
    </row>
    <row r="12768" spans="1:3" ht="15" customHeight="1" x14ac:dyDescent="0.25">
      <c r="A12768" s="216">
        <v>45714</v>
      </c>
      <c r="B12768" s="217" t="s">
        <v>354</v>
      </c>
      <c r="C12768" s="218">
        <v>2.4098000000000002</v>
      </c>
    </row>
    <row r="12769" spans="1:3" ht="15" customHeight="1" x14ac:dyDescent="0.25">
      <c r="A12769" s="216">
        <v>45715</v>
      </c>
      <c r="B12769" s="217" t="s">
        <v>354</v>
      </c>
      <c r="C12769" s="218">
        <v>2.4255</v>
      </c>
    </row>
    <row r="12770" spans="1:3" ht="15" customHeight="1" x14ac:dyDescent="0.25">
      <c r="A12770" s="216">
        <v>45716</v>
      </c>
      <c r="B12770" s="217" t="s">
        <v>354</v>
      </c>
      <c r="C12770" s="218">
        <v>2.4411</v>
      </c>
    </row>
    <row r="12771" spans="1:3" ht="15" customHeight="1" x14ac:dyDescent="0.25">
      <c r="A12771" s="216">
        <v>45719</v>
      </c>
      <c r="B12771" s="217" t="s">
        <v>354</v>
      </c>
      <c r="C12771" s="218">
        <v>2.4878999999999998</v>
      </c>
    </row>
    <row r="12772" spans="1:3" ht="15" customHeight="1" x14ac:dyDescent="0.25">
      <c r="A12772" s="216">
        <v>45720</v>
      </c>
      <c r="B12772" s="217" t="s">
        <v>354</v>
      </c>
      <c r="C12772" s="218">
        <v>2.5036</v>
      </c>
    </row>
    <row r="12773" spans="1:3" ht="15" customHeight="1" x14ac:dyDescent="0.25">
      <c r="A12773" s="216">
        <v>45721</v>
      </c>
      <c r="B12773" s="217" t="s">
        <v>354</v>
      </c>
      <c r="C12773" s="218">
        <v>2.5192999999999999</v>
      </c>
    </row>
    <row r="12774" spans="1:3" ht="15" customHeight="1" x14ac:dyDescent="0.25">
      <c r="A12774" s="216">
        <v>45722</v>
      </c>
      <c r="B12774" s="217" t="s">
        <v>354</v>
      </c>
      <c r="C12774" s="218">
        <v>2.5348000000000002</v>
      </c>
    </row>
    <row r="12775" spans="1:3" ht="15" customHeight="1" x14ac:dyDescent="0.25">
      <c r="A12775" s="216">
        <v>45723</v>
      </c>
      <c r="B12775" s="217" t="s">
        <v>354</v>
      </c>
      <c r="C12775" s="218">
        <v>2.5501</v>
      </c>
    </row>
    <row r="12776" spans="1:3" ht="15" customHeight="1" x14ac:dyDescent="0.25">
      <c r="A12776" s="216">
        <v>45726</v>
      </c>
      <c r="B12776" s="217" t="s">
        <v>354</v>
      </c>
      <c r="C12776" s="218">
        <v>2.5966</v>
      </c>
    </row>
    <row r="12777" spans="1:3" ht="15" customHeight="1" x14ac:dyDescent="0.25">
      <c r="A12777" s="216">
        <v>45727</v>
      </c>
      <c r="B12777" s="217" t="s">
        <v>354</v>
      </c>
      <c r="C12777" s="218">
        <v>2.6111</v>
      </c>
    </row>
    <row r="12778" spans="1:3" ht="15" customHeight="1" x14ac:dyDescent="0.25">
      <c r="A12778" s="216">
        <v>45728</v>
      </c>
      <c r="B12778" s="217" t="s">
        <v>354</v>
      </c>
      <c r="C12778" s="218">
        <v>2.625</v>
      </c>
    </row>
    <row r="12779" spans="1:3" ht="15" customHeight="1" x14ac:dyDescent="0.25">
      <c r="A12779" s="216">
        <v>45729</v>
      </c>
      <c r="B12779" s="217" t="s">
        <v>354</v>
      </c>
      <c r="C12779" s="218">
        <v>2.6381999999999999</v>
      </c>
    </row>
    <row r="12780" spans="1:3" ht="15" customHeight="1" x14ac:dyDescent="0.25">
      <c r="A12780" s="216">
        <v>45730</v>
      </c>
      <c r="B12780" s="217" t="s">
        <v>354</v>
      </c>
      <c r="C12780" s="218">
        <v>2.6534</v>
      </c>
    </row>
    <row r="12781" spans="1:3" ht="15" customHeight="1" x14ac:dyDescent="0.25">
      <c r="A12781" s="216">
        <v>45733</v>
      </c>
      <c r="B12781" s="217" t="s">
        <v>354</v>
      </c>
      <c r="C12781" s="218">
        <v>2.7002000000000002</v>
      </c>
    </row>
    <row r="12782" spans="1:3" ht="15" customHeight="1" x14ac:dyDescent="0.25">
      <c r="A12782" s="216">
        <v>45734</v>
      </c>
      <c r="B12782" s="217" t="s">
        <v>354</v>
      </c>
      <c r="C12782" s="218">
        <v>2.7158000000000002</v>
      </c>
    </row>
    <row r="12783" spans="1:3" ht="15" customHeight="1" x14ac:dyDescent="0.25">
      <c r="A12783" s="216">
        <v>45735</v>
      </c>
      <c r="B12783" s="217" t="s">
        <v>354</v>
      </c>
      <c r="C12783" s="218">
        <v>2.7315999999999998</v>
      </c>
    </row>
    <row r="12784" spans="1:3" ht="15" customHeight="1" x14ac:dyDescent="0.25">
      <c r="A12784" s="216">
        <v>45736</v>
      </c>
      <c r="B12784" s="217" t="s">
        <v>354</v>
      </c>
      <c r="C12784" s="218">
        <v>2.7471999999999999</v>
      </c>
    </row>
    <row r="12785" spans="1:3" ht="15" customHeight="1" x14ac:dyDescent="0.25">
      <c r="A12785" s="216">
        <v>45737</v>
      </c>
      <c r="B12785" s="217" t="s">
        <v>354</v>
      </c>
      <c r="C12785" s="218">
        <v>2.7608999999999999</v>
      </c>
    </row>
    <row r="12786" spans="1:3" ht="15" customHeight="1" x14ac:dyDescent="0.25">
      <c r="A12786" s="216">
        <v>45740</v>
      </c>
      <c r="B12786" s="217" t="s">
        <v>354</v>
      </c>
      <c r="C12786" s="218">
        <v>2.8090000000000002</v>
      </c>
    </row>
    <row r="12787" spans="1:3" ht="15" customHeight="1" x14ac:dyDescent="0.25">
      <c r="A12787" s="216">
        <v>45741</v>
      </c>
      <c r="B12787" s="217" t="s">
        <v>354</v>
      </c>
      <c r="C12787" s="218">
        <v>2.8256000000000001</v>
      </c>
    </row>
    <row r="12788" spans="1:3" ht="15" customHeight="1" x14ac:dyDescent="0.25">
      <c r="A12788" s="216">
        <v>45742</v>
      </c>
      <c r="B12788" s="217" t="s">
        <v>354</v>
      </c>
      <c r="C12788" s="218">
        <v>2.8409</v>
      </c>
    </row>
    <row r="12789" spans="1:3" ht="15" customHeight="1" x14ac:dyDescent="0.25">
      <c r="A12789" s="216">
        <v>45743</v>
      </c>
      <c r="B12789" s="217" t="s">
        <v>354</v>
      </c>
      <c r="C12789" s="218">
        <v>2.8567</v>
      </c>
    </row>
    <row r="12790" spans="1:3" ht="15" customHeight="1" x14ac:dyDescent="0.25">
      <c r="A12790" s="216">
        <v>45744</v>
      </c>
      <c r="B12790" s="217" t="s">
        <v>354</v>
      </c>
      <c r="C12790" s="218">
        <v>2.8721999999999999</v>
      </c>
    </row>
    <row r="12791" spans="1:3" ht="15" customHeight="1" x14ac:dyDescent="0.25">
      <c r="A12791" s="216">
        <v>45747</v>
      </c>
      <c r="B12791" s="217" t="s">
        <v>354</v>
      </c>
      <c r="C12791" s="218">
        <v>2.9188000000000001</v>
      </c>
    </row>
    <row r="12792" spans="1:3" ht="15" customHeight="1" x14ac:dyDescent="0.25">
      <c r="A12792" s="216">
        <v>45748</v>
      </c>
      <c r="B12792" s="217" t="s">
        <v>354</v>
      </c>
      <c r="C12792" s="218">
        <v>2.9344000000000001</v>
      </c>
    </row>
    <row r="12793" spans="1:3" ht="15" customHeight="1" x14ac:dyDescent="0.25">
      <c r="A12793" s="216">
        <v>45749</v>
      </c>
      <c r="B12793" s="217" t="s">
        <v>354</v>
      </c>
      <c r="C12793" s="218">
        <v>2.95</v>
      </c>
    </row>
    <row r="12794" spans="1:3" ht="15" customHeight="1" x14ac:dyDescent="0.25">
      <c r="A12794" s="216">
        <v>45750</v>
      </c>
      <c r="B12794" s="217" t="s">
        <v>354</v>
      </c>
      <c r="C12794" s="218">
        <v>2.9658000000000002</v>
      </c>
    </row>
    <row r="12795" spans="1:3" ht="15" customHeight="1" x14ac:dyDescent="0.25">
      <c r="A12795" s="216">
        <v>45751</v>
      </c>
      <c r="B12795" s="217" t="s">
        <v>354</v>
      </c>
      <c r="C12795" s="218">
        <v>2.9813999999999998</v>
      </c>
    </row>
    <row r="12796" spans="1:3" ht="15" customHeight="1" x14ac:dyDescent="0.25">
      <c r="A12796" s="216">
        <v>45754</v>
      </c>
      <c r="B12796" s="217" t="s">
        <v>354</v>
      </c>
      <c r="C12796" s="218">
        <v>3.028</v>
      </c>
    </row>
    <row r="12797" spans="1:3" ht="15" customHeight="1" x14ac:dyDescent="0.25">
      <c r="A12797" s="216">
        <v>45755</v>
      </c>
      <c r="B12797" s="217" t="s">
        <v>354</v>
      </c>
      <c r="C12797" s="218">
        <v>3.0434000000000001</v>
      </c>
    </row>
    <row r="12798" spans="1:3" ht="15" customHeight="1" x14ac:dyDescent="0.25">
      <c r="A12798" s="216">
        <v>45756</v>
      </c>
      <c r="B12798" s="217" t="s">
        <v>354</v>
      </c>
      <c r="C12798" s="218">
        <v>3.0590000000000002</v>
      </c>
    </row>
    <row r="12799" spans="1:3" ht="15" customHeight="1" x14ac:dyDescent="0.25">
      <c r="A12799" s="216">
        <v>45757</v>
      </c>
      <c r="B12799" s="217" t="s">
        <v>354</v>
      </c>
      <c r="C12799" s="218">
        <v>3.0743</v>
      </c>
    </row>
    <row r="12800" spans="1:3" ht="15" customHeight="1" x14ac:dyDescent="0.25">
      <c r="A12800" s="216">
        <v>45758</v>
      </c>
      <c r="B12800" s="217" t="s">
        <v>354</v>
      </c>
      <c r="C12800" s="218">
        <v>3.0897000000000001</v>
      </c>
    </row>
    <row r="12801" spans="1:3" ht="15" customHeight="1" x14ac:dyDescent="0.25">
      <c r="A12801" s="216">
        <v>45761</v>
      </c>
      <c r="B12801" s="217" t="s">
        <v>354</v>
      </c>
      <c r="C12801" s="218">
        <v>3.1358999999999999</v>
      </c>
    </row>
    <row r="12802" spans="1:3" ht="15" customHeight="1" x14ac:dyDescent="0.25">
      <c r="A12802" s="216">
        <v>45762</v>
      </c>
      <c r="B12802" s="217" t="s">
        <v>354</v>
      </c>
      <c r="C12802" s="218">
        <v>3.1509999999999998</v>
      </c>
    </row>
    <row r="12803" spans="1:3" ht="15" customHeight="1" x14ac:dyDescent="0.25">
      <c r="A12803" s="216">
        <v>45763</v>
      </c>
      <c r="B12803" s="217" t="s">
        <v>354</v>
      </c>
      <c r="C12803" s="218">
        <v>3.1671999999999998</v>
      </c>
    </row>
    <row r="12804" spans="1:3" ht="15" customHeight="1" x14ac:dyDescent="0.25">
      <c r="A12804" s="216">
        <v>45764</v>
      </c>
      <c r="B12804" s="217" t="s">
        <v>354</v>
      </c>
      <c r="C12804" s="218">
        <v>3.1827999999999999</v>
      </c>
    </row>
    <row r="12805" spans="1:3" ht="15" customHeight="1" x14ac:dyDescent="0.25">
      <c r="A12805" s="216">
        <v>45768</v>
      </c>
      <c r="B12805" s="217" t="s">
        <v>354</v>
      </c>
      <c r="C12805" s="218">
        <v>3.2444000000000002</v>
      </c>
    </row>
    <row r="12806" spans="1:3" ht="15" customHeight="1" x14ac:dyDescent="0.25">
      <c r="A12806" s="216">
        <v>45769</v>
      </c>
      <c r="B12806" s="217" t="s">
        <v>354</v>
      </c>
      <c r="C12806" s="218">
        <v>3.2597999999999998</v>
      </c>
    </row>
    <row r="12807" spans="1:3" ht="15" customHeight="1" x14ac:dyDescent="0.25">
      <c r="A12807" s="216">
        <v>45770</v>
      </c>
      <c r="B12807" s="217" t="s">
        <v>354</v>
      </c>
      <c r="C12807" s="218">
        <v>3.2753000000000001</v>
      </c>
    </row>
    <row r="12808" spans="1:3" ht="15" customHeight="1" x14ac:dyDescent="0.25">
      <c r="A12808" s="216">
        <v>45771</v>
      </c>
      <c r="B12808" s="217" t="s">
        <v>354</v>
      </c>
      <c r="C12808" s="218">
        <v>3.2915999999999999</v>
      </c>
    </row>
    <row r="12809" spans="1:3" ht="15" customHeight="1" x14ac:dyDescent="0.25">
      <c r="A12809" s="216">
        <v>45772</v>
      </c>
      <c r="B12809" s="217" t="s">
        <v>354</v>
      </c>
      <c r="C12809" s="218">
        <v>3.3073999999999999</v>
      </c>
    </row>
    <row r="12810" spans="1:3" ht="15" customHeight="1" x14ac:dyDescent="0.25">
      <c r="A12810" s="216">
        <v>45775</v>
      </c>
      <c r="B12810" s="217" t="s">
        <v>354</v>
      </c>
      <c r="C12810" s="218">
        <v>3.3546999999999998</v>
      </c>
    </row>
    <row r="12811" spans="1:3" ht="15" customHeight="1" x14ac:dyDescent="0.25">
      <c r="A12811" s="216">
        <v>45776</v>
      </c>
      <c r="B12811" s="217" t="s">
        <v>354</v>
      </c>
      <c r="C12811" s="218">
        <v>3.3704000000000001</v>
      </c>
    </row>
    <row r="12812" spans="1:3" ht="15" customHeight="1" x14ac:dyDescent="0.25">
      <c r="A12812" s="216">
        <v>45777</v>
      </c>
      <c r="B12812" s="217" t="s">
        <v>354</v>
      </c>
      <c r="C12812" s="218">
        <v>3.3856999999999999</v>
      </c>
    </row>
    <row r="12813" spans="1:3" ht="15" customHeight="1" x14ac:dyDescent="0.25">
      <c r="A12813" s="216">
        <v>45778</v>
      </c>
      <c r="B12813" s="217" t="s">
        <v>354</v>
      </c>
      <c r="C12813" s="218">
        <v>3.4020000000000001</v>
      </c>
    </row>
    <row r="12814" spans="1:3" ht="15" customHeight="1" x14ac:dyDescent="0.25">
      <c r="A12814" s="216">
        <v>45779</v>
      </c>
      <c r="B12814" s="217" t="s">
        <v>354</v>
      </c>
      <c r="C12814" s="218">
        <v>3.4177</v>
      </c>
    </row>
    <row r="12815" spans="1:3" ht="15" customHeight="1" x14ac:dyDescent="0.25">
      <c r="A12815" s="216">
        <v>45782</v>
      </c>
      <c r="B12815" s="217" t="s">
        <v>354</v>
      </c>
      <c r="C12815" s="218">
        <v>3.4649000000000001</v>
      </c>
    </row>
    <row r="12816" spans="1:3" ht="15" customHeight="1" x14ac:dyDescent="0.25">
      <c r="A12816" s="216">
        <v>45783</v>
      </c>
      <c r="B12816" s="217" t="s">
        <v>354</v>
      </c>
      <c r="C12816" s="218">
        <v>3.4807000000000001</v>
      </c>
    </row>
    <row r="12817" spans="1:3" ht="15" customHeight="1" x14ac:dyDescent="0.25">
      <c r="A12817" s="216">
        <v>45784</v>
      </c>
      <c r="B12817" s="217" t="s">
        <v>354</v>
      </c>
      <c r="C12817" s="218">
        <v>3.4961000000000002</v>
      </c>
    </row>
    <row r="12818" spans="1:3" ht="15" customHeight="1" x14ac:dyDescent="0.25">
      <c r="A12818" s="216">
        <v>45785</v>
      </c>
      <c r="B12818" s="217" t="s">
        <v>354</v>
      </c>
      <c r="C12818" s="218">
        <v>3.5118999999999998</v>
      </c>
    </row>
    <row r="12819" spans="1:3" ht="15" customHeight="1" x14ac:dyDescent="0.25">
      <c r="A12819" s="216">
        <v>45786</v>
      </c>
      <c r="B12819" s="217" t="s">
        <v>354</v>
      </c>
      <c r="C12819" s="218">
        <v>3.5272999999999999</v>
      </c>
    </row>
    <row r="12820" spans="1:3" ht="15" customHeight="1" x14ac:dyDescent="0.25">
      <c r="A12820" s="216">
        <v>45789</v>
      </c>
      <c r="B12820" s="217" t="s">
        <v>354</v>
      </c>
      <c r="C12820" s="218">
        <v>3.5743</v>
      </c>
    </row>
    <row r="12821" spans="1:3" ht="15" customHeight="1" x14ac:dyDescent="0.25">
      <c r="A12821" s="216">
        <v>45790</v>
      </c>
      <c r="B12821" s="217" t="s">
        <v>354</v>
      </c>
      <c r="C12821" s="218">
        <v>3.5895999999999999</v>
      </c>
    </row>
    <row r="12822" spans="1:3" ht="15" customHeight="1" x14ac:dyDescent="0.25">
      <c r="A12822" s="216">
        <v>45791</v>
      </c>
      <c r="B12822" s="217" t="s">
        <v>354</v>
      </c>
      <c r="C12822" s="218">
        <v>3.6049000000000002</v>
      </c>
    </row>
    <row r="12823" spans="1:3" ht="15" customHeight="1" x14ac:dyDescent="0.25">
      <c r="A12823" s="216">
        <v>45792</v>
      </c>
      <c r="B12823" s="217" t="s">
        <v>354</v>
      </c>
      <c r="C12823" s="218">
        <v>3.6204999999999998</v>
      </c>
    </row>
    <row r="12824" spans="1:3" ht="15" customHeight="1" x14ac:dyDescent="0.25">
      <c r="A12824" s="216">
        <v>45793</v>
      </c>
      <c r="B12824" s="217" t="s">
        <v>354</v>
      </c>
      <c r="C12824" s="218">
        <v>3.6358999999999999</v>
      </c>
    </row>
    <row r="12825" spans="1:3" ht="15" customHeight="1" x14ac:dyDescent="0.25">
      <c r="A12825" s="216">
        <v>45796</v>
      </c>
      <c r="B12825" s="217" t="s">
        <v>354</v>
      </c>
      <c r="C12825" s="218">
        <v>3.6825000000000001</v>
      </c>
    </row>
    <row r="12826" spans="1:3" ht="15" customHeight="1" x14ac:dyDescent="0.25">
      <c r="A12826" s="216">
        <v>45797</v>
      </c>
      <c r="B12826" s="217" t="s">
        <v>354</v>
      </c>
      <c r="C12826" s="218">
        <v>3.6979000000000002</v>
      </c>
    </row>
    <row r="12827" spans="1:3" ht="15" customHeight="1" x14ac:dyDescent="0.25">
      <c r="A12827" s="216">
        <v>45798</v>
      </c>
      <c r="B12827" s="217" t="s">
        <v>354</v>
      </c>
      <c r="C12827" s="218">
        <v>3.7136</v>
      </c>
    </row>
    <row r="12828" spans="1:3" ht="15" customHeight="1" x14ac:dyDescent="0.25">
      <c r="A12828" s="216">
        <v>45799</v>
      </c>
      <c r="B12828" s="217" t="s">
        <v>354</v>
      </c>
      <c r="C12828" s="218">
        <v>3.7294</v>
      </c>
    </row>
    <row r="12829" spans="1:3" ht="15" customHeight="1" x14ac:dyDescent="0.25">
      <c r="A12829" s="216">
        <v>45800</v>
      </c>
      <c r="B12829" s="217" t="s">
        <v>354</v>
      </c>
      <c r="C12829" s="218">
        <v>3.7448999999999999</v>
      </c>
    </row>
    <row r="12830" spans="1:3" ht="15" customHeight="1" x14ac:dyDescent="0.25">
      <c r="A12830" s="216">
        <v>45804</v>
      </c>
      <c r="B12830" s="217" t="s">
        <v>354</v>
      </c>
      <c r="C12830" s="218">
        <v>3.8066</v>
      </c>
    </row>
    <row r="12831" spans="1:3" ht="15" customHeight="1" x14ac:dyDescent="0.25">
      <c r="A12831" s="216">
        <v>45805</v>
      </c>
      <c r="B12831" s="217" t="s">
        <v>354</v>
      </c>
      <c r="C12831" s="218">
        <v>3.8216999999999999</v>
      </c>
    </row>
    <row r="12832" spans="1:3" ht="15" customHeight="1" x14ac:dyDescent="0.25">
      <c r="A12832" s="216">
        <v>45806</v>
      </c>
      <c r="B12832" s="217" t="s">
        <v>354</v>
      </c>
      <c r="C12832" s="218">
        <v>3.8374000000000001</v>
      </c>
    </row>
    <row r="12833" spans="1:3" ht="15" customHeight="1" x14ac:dyDescent="0.25">
      <c r="A12833" s="216">
        <v>45807</v>
      </c>
      <c r="B12833" s="217" t="s">
        <v>354</v>
      </c>
      <c r="C12833" s="218">
        <v>3.8532000000000002</v>
      </c>
    </row>
    <row r="12834" spans="1:3" ht="15" customHeight="1" x14ac:dyDescent="0.25">
      <c r="A12834" s="216">
        <v>45810</v>
      </c>
      <c r="B12834" s="217" t="s">
        <v>354</v>
      </c>
      <c r="C12834" s="218">
        <v>3.9001000000000001</v>
      </c>
    </row>
    <row r="12835" spans="1:3" ht="15" customHeight="1" x14ac:dyDescent="0.25">
      <c r="A12835" s="216">
        <v>45811</v>
      </c>
      <c r="B12835" s="217" t="s">
        <v>354</v>
      </c>
      <c r="C12835" s="218">
        <v>3.9157999999999999</v>
      </c>
    </row>
    <row r="12836" spans="1:3" ht="15" customHeight="1" x14ac:dyDescent="0.25">
      <c r="A12836" s="216">
        <v>45812</v>
      </c>
      <c r="B12836" s="217" t="s">
        <v>354</v>
      </c>
      <c r="C12836" s="218">
        <v>3.9318</v>
      </c>
    </row>
    <row r="12837" spans="1:3" ht="15" customHeight="1" x14ac:dyDescent="0.25">
      <c r="A12837" s="216">
        <v>45813</v>
      </c>
      <c r="B12837" s="217" t="s">
        <v>354</v>
      </c>
      <c r="C12837" s="218">
        <v>3.9472</v>
      </c>
    </row>
    <row r="12838" spans="1:3" ht="15" customHeight="1" x14ac:dyDescent="0.25">
      <c r="A12838" s="216">
        <v>45814</v>
      </c>
      <c r="B12838" s="217" t="s">
        <v>354</v>
      </c>
      <c r="C12838" s="218">
        <v>3.9630999999999998</v>
      </c>
    </row>
    <row r="12839" spans="1:3" ht="15" customHeight="1" x14ac:dyDescent="0.25">
      <c r="A12839" s="216">
        <v>45817</v>
      </c>
      <c r="B12839" s="217" t="s">
        <v>354</v>
      </c>
      <c r="C12839" s="218">
        <v>4.0095999999999998</v>
      </c>
    </row>
    <row r="12840" spans="1:3" ht="15" customHeight="1" x14ac:dyDescent="0.25">
      <c r="A12840" s="216">
        <v>45818</v>
      </c>
      <c r="B12840" s="217" t="s">
        <v>354</v>
      </c>
      <c r="C12840" s="218">
        <v>4.0250000000000004</v>
      </c>
    </row>
    <row r="12841" spans="1:3" ht="15" customHeight="1" x14ac:dyDescent="0.25">
      <c r="A12841" s="216">
        <v>45819</v>
      </c>
      <c r="B12841" s="217" t="s">
        <v>354</v>
      </c>
      <c r="C12841" s="218">
        <v>4.0404999999999998</v>
      </c>
    </row>
    <row r="12842" spans="1:3" ht="15" customHeight="1" x14ac:dyDescent="0.25">
      <c r="A12842" s="216">
        <v>45820</v>
      </c>
      <c r="B12842" s="217" t="s">
        <v>354</v>
      </c>
      <c r="C12842" s="218">
        <v>4.056</v>
      </c>
    </row>
    <row r="12843" spans="1:3" ht="15" customHeight="1" x14ac:dyDescent="0.25">
      <c r="A12843" s="216">
        <v>45821</v>
      </c>
      <c r="B12843" s="217" t="s">
        <v>354</v>
      </c>
      <c r="C12843" s="218">
        <v>4.0711000000000004</v>
      </c>
    </row>
    <row r="12844" spans="1:3" ht="15" customHeight="1" x14ac:dyDescent="0.25">
      <c r="A12844" s="216">
        <v>45824</v>
      </c>
      <c r="B12844" s="217" t="s">
        <v>354</v>
      </c>
      <c r="C12844" s="218">
        <v>4.1172000000000004</v>
      </c>
    </row>
    <row r="12845" spans="1:3" ht="15" customHeight="1" x14ac:dyDescent="0.25">
      <c r="A12845" s="216">
        <v>45825</v>
      </c>
      <c r="B12845" s="217" t="s">
        <v>354</v>
      </c>
      <c r="C12845" s="218">
        <v>4.1356999999999999</v>
      </c>
    </row>
    <row r="12846" spans="1:3" ht="15" customHeight="1" x14ac:dyDescent="0.25">
      <c r="A12846" s="216">
        <v>45826</v>
      </c>
      <c r="B12846" s="217" t="s">
        <v>354</v>
      </c>
      <c r="C12846" s="218">
        <v>4.1509</v>
      </c>
    </row>
    <row r="12847" spans="1:3" ht="15" customHeight="1" x14ac:dyDescent="0.25">
      <c r="A12847" s="216">
        <v>45828</v>
      </c>
      <c r="B12847" s="217" t="s">
        <v>354</v>
      </c>
      <c r="C12847" s="218">
        <v>4.1818999999999997</v>
      </c>
    </row>
    <row r="12848" spans="1:3" ht="15" customHeight="1" x14ac:dyDescent="0.25">
      <c r="A12848" s="216">
        <v>45831</v>
      </c>
      <c r="B12848" s="217" t="s">
        <v>354</v>
      </c>
      <c r="C12848" s="218">
        <v>4.2276999999999996</v>
      </c>
    </row>
    <row r="12849" spans="1:3" ht="15" customHeight="1" x14ac:dyDescent="0.25">
      <c r="A12849" s="216">
        <v>45832</v>
      </c>
      <c r="B12849" s="217" t="s">
        <v>354</v>
      </c>
      <c r="C12849" s="218">
        <v>4.2428999999999997</v>
      </c>
    </row>
    <row r="12850" spans="1:3" ht="15" customHeight="1" x14ac:dyDescent="0.25">
      <c r="A12850" s="216">
        <v>45833</v>
      </c>
      <c r="B12850" s="217" t="s">
        <v>354</v>
      </c>
      <c r="C12850" s="218">
        <v>4.2583000000000002</v>
      </c>
    </row>
    <row r="12851" spans="1:3" ht="15" customHeight="1" x14ac:dyDescent="0.25">
      <c r="A12851" s="216">
        <v>45834</v>
      </c>
      <c r="B12851" s="217" t="s">
        <v>354</v>
      </c>
      <c r="C12851" s="218">
        <v>4.2732999999999999</v>
      </c>
    </row>
    <row r="12852" spans="1:3" ht="15" customHeight="1" x14ac:dyDescent="0.25">
      <c r="A12852" s="216">
        <v>45835</v>
      </c>
      <c r="B12852" s="217" t="s">
        <v>354</v>
      </c>
      <c r="C12852" s="218">
        <v>4.2887000000000004</v>
      </c>
    </row>
    <row r="12853" spans="1:3" ht="15" customHeight="1" x14ac:dyDescent="0.25">
      <c r="A12853" s="216">
        <v>45838</v>
      </c>
      <c r="B12853" s="217" t="s">
        <v>354</v>
      </c>
      <c r="C12853" s="218">
        <v>4.3345000000000002</v>
      </c>
    </row>
    <row r="12854" spans="1:3" ht="15" customHeight="1" x14ac:dyDescent="0.25">
      <c r="A12854" s="216">
        <v>45839</v>
      </c>
      <c r="B12854" s="217" t="s">
        <v>354</v>
      </c>
      <c r="C12854" s="218">
        <v>4.3497000000000003</v>
      </c>
    </row>
    <row r="12855" spans="1:3" ht="15" customHeight="1" x14ac:dyDescent="0.25">
      <c r="A12855" s="216">
        <v>45840</v>
      </c>
      <c r="B12855" s="217" t="s">
        <v>354</v>
      </c>
      <c r="C12855" s="218">
        <v>4.3653000000000004</v>
      </c>
    </row>
    <row r="12856" spans="1:3" ht="15" customHeight="1" x14ac:dyDescent="0.25">
      <c r="A12856" s="216">
        <v>45841</v>
      </c>
      <c r="B12856" s="217" t="s">
        <v>354</v>
      </c>
      <c r="C12856" s="218">
        <v>4.3807</v>
      </c>
    </row>
    <row r="12857" spans="1:3" ht="15" customHeight="1" x14ac:dyDescent="0.25">
      <c r="A12857" s="216">
        <v>45845</v>
      </c>
      <c r="B12857" s="217" t="s">
        <v>354</v>
      </c>
      <c r="C12857" s="218">
        <v>4.4423000000000004</v>
      </c>
    </row>
    <row r="12858" spans="1:3" ht="15" customHeight="1" x14ac:dyDescent="0.25">
      <c r="A12858" s="216">
        <v>45846</v>
      </c>
      <c r="B12858" s="217" t="s">
        <v>354</v>
      </c>
      <c r="C12858" s="218">
        <v>4.4574999999999996</v>
      </c>
    </row>
    <row r="12859" spans="1:3" ht="15" customHeight="1" x14ac:dyDescent="0.25">
      <c r="A12859" s="216">
        <v>45847</v>
      </c>
      <c r="B12859" s="217" t="s">
        <v>354</v>
      </c>
      <c r="C12859" s="218">
        <v>4.4730999999999996</v>
      </c>
    </row>
    <row r="12860" spans="1:3" ht="15" customHeight="1" x14ac:dyDescent="0.25">
      <c r="A12860" s="216">
        <v>45848</v>
      </c>
      <c r="B12860" s="217" t="s">
        <v>354</v>
      </c>
      <c r="C12860" s="218">
        <v>4.4885999999999999</v>
      </c>
    </row>
    <row r="12861" spans="1:3" ht="15" customHeight="1" x14ac:dyDescent="0.25">
      <c r="A12861" s="216">
        <v>45849</v>
      </c>
      <c r="B12861" s="217" t="s">
        <v>354</v>
      </c>
      <c r="C12861" s="218">
        <v>4.5035999999999996</v>
      </c>
    </row>
    <row r="12862" spans="1:3" ht="15" customHeight="1" x14ac:dyDescent="0.25">
      <c r="A12862" s="216">
        <v>45852</v>
      </c>
      <c r="B12862" s="217" t="s">
        <v>354</v>
      </c>
      <c r="C12862" s="218">
        <v>4.5495000000000001</v>
      </c>
    </row>
    <row r="12863" spans="1:3" ht="15" customHeight="1" x14ac:dyDescent="0.25">
      <c r="A12863" s="216">
        <v>45853</v>
      </c>
      <c r="B12863" s="217" t="s">
        <v>354</v>
      </c>
      <c r="C12863" s="218">
        <v>4.5648</v>
      </c>
    </row>
    <row r="12864" spans="1:3" ht="15" customHeight="1" x14ac:dyDescent="0.25">
      <c r="A12864" s="216">
        <v>45854</v>
      </c>
      <c r="B12864" s="217" t="s">
        <v>354</v>
      </c>
      <c r="C12864" s="218">
        <v>4.5800999999999998</v>
      </c>
    </row>
    <row r="12865" spans="1:3" ht="15" customHeight="1" x14ac:dyDescent="0.25">
      <c r="A12865" s="216">
        <v>45855</v>
      </c>
      <c r="B12865" s="217" t="s">
        <v>354</v>
      </c>
      <c r="C12865" s="218">
        <v>4.5956000000000001</v>
      </c>
    </row>
    <row r="12866" spans="1:3" ht="15" customHeight="1" x14ac:dyDescent="0.25">
      <c r="A12866" s="216">
        <v>45856</v>
      </c>
      <c r="B12866" s="217" t="s">
        <v>354</v>
      </c>
      <c r="C12866" s="218">
        <v>4.6106999999999996</v>
      </c>
    </row>
    <row r="12867" spans="1:3" ht="15" customHeight="1" x14ac:dyDescent="0.25">
      <c r="A12867" s="216">
        <v>45859</v>
      </c>
      <c r="B12867" s="217" t="s">
        <v>354</v>
      </c>
      <c r="C12867" s="218">
        <v>4.6566999999999998</v>
      </c>
    </row>
    <row r="12868" spans="1:3" ht="15" customHeight="1" x14ac:dyDescent="0.25">
      <c r="A12868" s="216">
        <v>45860</v>
      </c>
      <c r="B12868" s="217" t="s">
        <v>354</v>
      </c>
      <c r="C12868" s="218">
        <v>4.6718999999999999</v>
      </c>
    </row>
    <row r="12869" spans="1:3" ht="15" customHeight="1" x14ac:dyDescent="0.25">
      <c r="A12869" s="216">
        <v>45861</v>
      </c>
      <c r="B12869" s="217" t="s">
        <v>354</v>
      </c>
      <c r="C12869" s="218">
        <v>4.6870000000000003</v>
      </c>
    </row>
    <row r="12870" spans="1:3" ht="15" customHeight="1" x14ac:dyDescent="0.25">
      <c r="A12870" s="216">
        <v>45862</v>
      </c>
      <c r="B12870" s="217" t="s">
        <v>354</v>
      </c>
      <c r="C12870" s="218">
        <v>4.7023000000000001</v>
      </c>
    </row>
    <row r="12871" spans="1:3" ht="15" customHeight="1" x14ac:dyDescent="0.25">
      <c r="A12871" s="216">
        <v>45863</v>
      </c>
      <c r="B12871" s="217" t="s">
        <v>354</v>
      </c>
      <c r="C12871" s="218">
        <v>4.7176999999999998</v>
      </c>
    </row>
    <row r="12872" spans="1:3" ht="15" customHeight="1" x14ac:dyDescent="0.25">
      <c r="A12872" s="216">
        <v>45866</v>
      </c>
      <c r="B12872" s="217" t="s">
        <v>354</v>
      </c>
      <c r="C12872" s="218">
        <v>4.7640000000000002</v>
      </c>
    </row>
    <row r="12873" spans="1:3" ht="15" customHeight="1" x14ac:dyDescent="0.25">
      <c r="A12873" s="216">
        <v>45867</v>
      </c>
      <c r="B12873" s="217" t="s">
        <v>354</v>
      </c>
      <c r="C12873" s="218">
        <v>4.7792000000000003</v>
      </c>
    </row>
    <row r="12874" spans="1:3" ht="15" customHeight="1" x14ac:dyDescent="0.25">
      <c r="A12874" s="216">
        <v>45868</v>
      </c>
      <c r="B12874" s="217" t="s">
        <v>354</v>
      </c>
      <c r="C12874" s="218">
        <v>4.7948000000000004</v>
      </c>
    </row>
    <row r="12875" spans="1:3" ht="15" customHeight="1" x14ac:dyDescent="0.25">
      <c r="A12875" s="216">
        <v>45869</v>
      </c>
      <c r="B12875" s="217" t="s">
        <v>354</v>
      </c>
      <c r="C12875" s="218">
        <v>4.8098999999999998</v>
      </c>
    </row>
    <row r="12876" spans="1:3" ht="15" customHeight="1" x14ac:dyDescent="0.25">
      <c r="A12876" s="216">
        <v>45870</v>
      </c>
      <c r="B12876" s="217" t="s">
        <v>354</v>
      </c>
      <c r="C12876" s="218">
        <v>4.8255999999999997</v>
      </c>
    </row>
    <row r="12877" spans="1:3" ht="15" customHeight="1" x14ac:dyDescent="0.25">
      <c r="A12877" s="216">
        <v>45873</v>
      </c>
      <c r="B12877" s="217" t="s">
        <v>354</v>
      </c>
      <c r="C12877" s="218">
        <v>4.8716999999999997</v>
      </c>
    </row>
    <row r="12878" spans="1:3" ht="15" customHeight="1" x14ac:dyDescent="0.25">
      <c r="A12878" s="216">
        <v>45874</v>
      </c>
      <c r="B12878" s="217" t="s">
        <v>354</v>
      </c>
      <c r="C12878" s="218">
        <v>4.8875000000000002</v>
      </c>
    </row>
    <row r="12879" spans="1:3" ht="15" customHeight="1" x14ac:dyDescent="0.25">
      <c r="A12879" s="216">
        <v>45875</v>
      </c>
      <c r="B12879" s="217" t="s">
        <v>354</v>
      </c>
      <c r="C12879" s="218">
        <v>4.9028999999999998</v>
      </c>
    </row>
    <row r="12880" spans="1:3" ht="15" customHeight="1" x14ac:dyDescent="0.25">
      <c r="A12880" s="216">
        <v>45876</v>
      </c>
      <c r="B12880" s="217" t="s">
        <v>354</v>
      </c>
      <c r="C12880" s="218">
        <v>4.9184000000000001</v>
      </c>
    </row>
    <row r="12881" spans="1:3" ht="15" customHeight="1" x14ac:dyDescent="0.25">
      <c r="A12881" s="216">
        <v>45877</v>
      </c>
      <c r="B12881" s="217" t="s">
        <v>354</v>
      </c>
      <c r="C12881" s="218">
        <v>4.9337</v>
      </c>
    </row>
    <row r="12882" spans="1:3" ht="15" customHeight="1" x14ac:dyDescent="0.25">
      <c r="A12882" s="216">
        <v>45880</v>
      </c>
      <c r="B12882" s="217" t="s">
        <v>354</v>
      </c>
      <c r="C12882" s="218">
        <v>4.9794999999999998</v>
      </c>
    </row>
    <row r="12883" spans="1:3" ht="15" customHeight="1" x14ac:dyDescent="0.25">
      <c r="A12883" s="216">
        <v>45881</v>
      </c>
      <c r="B12883" s="217" t="s">
        <v>354</v>
      </c>
      <c r="C12883" s="218">
        <v>4.9950999999999999</v>
      </c>
    </row>
    <row r="12884" spans="1:3" ht="15" customHeight="1" x14ac:dyDescent="0.25">
      <c r="A12884" s="216">
        <v>45882</v>
      </c>
      <c r="B12884" s="217" t="s">
        <v>354</v>
      </c>
      <c r="C12884" s="218">
        <v>5.0103999999999997</v>
      </c>
    </row>
    <row r="12885" spans="1:3" ht="15" customHeight="1" x14ac:dyDescent="0.25">
      <c r="A12885" s="216">
        <v>45883</v>
      </c>
      <c r="B12885" s="217" t="s">
        <v>354</v>
      </c>
      <c r="C12885" s="218">
        <v>5.0256999999999996</v>
      </c>
    </row>
    <row r="12886" spans="1:3" ht="15" customHeight="1" x14ac:dyDescent="0.25">
      <c r="A12886" s="216">
        <v>45884</v>
      </c>
      <c r="B12886" s="217" t="s">
        <v>354</v>
      </c>
      <c r="C12886" s="218">
        <v>5.0407999999999999</v>
      </c>
    </row>
    <row r="12887" spans="1:3" ht="15" customHeight="1" x14ac:dyDescent="0.25">
      <c r="A12887" s="216">
        <v>45887</v>
      </c>
      <c r="B12887" s="217" t="s">
        <v>354</v>
      </c>
      <c r="C12887" s="218">
        <v>5.0867000000000004</v>
      </c>
    </row>
    <row r="12888" spans="1:3" ht="15" customHeight="1" x14ac:dyDescent="0.25">
      <c r="A12888" s="216">
        <v>45888</v>
      </c>
      <c r="B12888" s="217" t="s">
        <v>354</v>
      </c>
      <c r="C12888" s="218">
        <v>5.1018999999999997</v>
      </c>
    </row>
    <row r="12889" spans="1:3" ht="15" customHeight="1" x14ac:dyDescent="0.25">
      <c r="A12889" s="216">
        <v>45889</v>
      </c>
      <c r="B12889" s="217" t="s">
        <v>354</v>
      </c>
      <c r="C12889" s="218">
        <v>5.1155999999999997</v>
      </c>
    </row>
    <row r="12890" spans="1:3" ht="15" customHeight="1" x14ac:dyDescent="0.25">
      <c r="A12890" s="216">
        <v>45890</v>
      </c>
      <c r="B12890" s="217" t="s">
        <v>354</v>
      </c>
      <c r="C12890" s="218">
        <v>5.1313000000000004</v>
      </c>
    </row>
    <row r="12891" spans="1:3" ht="15" customHeight="1" x14ac:dyDescent="0.25">
      <c r="A12891" s="216">
        <v>45891</v>
      </c>
      <c r="B12891" s="217" t="s">
        <v>354</v>
      </c>
      <c r="C12891" s="218">
        <v>5.1464999999999996</v>
      </c>
    </row>
    <row r="12892" spans="1:3" ht="15" customHeight="1" x14ac:dyDescent="0.25">
      <c r="A12892" s="216">
        <v>45894</v>
      </c>
      <c r="B12892" s="217" t="s">
        <v>354</v>
      </c>
      <c r="C12892" s="218">
        <v>5.1924000000000001</v>
      </c>
    </row>
    <row r="12893" spans="1:3" ht="15" customHeight="1" x14ac:dyDescent="0.25">
      <c r="A12893" s="216">
        <v>45895</v>
      </c>
      <c r="B12893" s="217" t="s">
        <v>354</v>
      </c>
      <c r="C12893" s="218">
        <v>5.2074999999999996</v>
      </c>
    </row>
    <row r="12894" spans="1:3" ht="15" customHeight="1" x14ac:dyDescent="0.25">
      <c r="A12894" s="216">
        <v>45896</v>
      </c>
      <c r="B12894" s="217" t="s">
        <v>354</v>
      </c>
      <c r="C12894" s="218">
        <v>5.2225999999999999</v>
      </c>
    </row>
    <row r="12895" spans="1:3" ht="15" customHeight="1" x14ac:dyDescent="0.25">
      <c r="A12895" s="216">
        <v>45897</v>
      </c>
      <c r="B12895" s="217" t="s">
        <v>354</v>
      </c>
      <c r="C12895" s="218">
        <v>5.2378</v>
      </c>
    </row>
    <row r="12896" spans="1:3" ht="15" customHeight="1" x14ac:dyDescent="0.25">
      <c r="A12896" s="216">
        <v>45898</v>
      </c>
      <c r="B12896" s="217" t="s">
        <v>354</v>
      </c>
      <c r="C12896" s="218">
        <v>5.2530999999999999</v>
      </c>
    </row>
    <row r="12897" spans="1:3" ht="15" customHeight="1" x14ac:dyDescent="0.25">
      <c r="A12897" s="216">
        <v>45902</v>
      </c>
      <c r="B12897" s="217" t="s">
        <v>354</v>
      </c>
      <c r="C12897" s="218">
        <v>5.3144999999999998</v>
      </c>
    </row>
    <row r="12898" spans="1:3" ht="15" customHeight="1" x14ac:dyDescent="0.25">
      <c r="A12898" s="216">
        <v>45903</v>
      </c>
      <c r="B12898" s="217" t="s">
        <v>354</v>
      </c>
      <c r="C12898" s="218">
        <v>5.33</v>
      </c>
    </row>
    <row r="12899" spans="1:3" ht="15" customHeight="1" x14ac:dyDescent="0.25">
      <c r="A12899" s="216">
        <v>45904</v>
      </c>
      <c r="B12899" s="217" t="s">
        <v>354</v>
      </c>
      <c r="C12899" s="218">
        <v>5.3452000000000002</v>
      </c>
    </row>
    <row r="12900" spans="1:3" ht="15" customHeight="1" x14ac:dyDescent="0.25">
      <c r="A12900" s="216">
        <v>45905</v>
      </c>
      <c r="B12900" s="217" t="s">
        <v>354</v>
      </c>
      <c r="C12900" s="218">
        <v>5.3606999999999996</v>
      </c>
    </row>
    <row r="12901" spans="1:3" ht="15" customHeight="1" x14ac:dyDescent="0.25">
      <c r="A12901" s="216">
        <v>45908</v>
      </c>
      <c r="B12901" s="217" t="s">
        <v>354</v>
      </c>
      <c r="C12901" s="218">
        <v>5.4066999999999998</v>
      </c>
    </row>
    <row r="12902" spans="1:3" ht="15" customHeight="1" x14ac:dyDescent="0.25">
      <c r="A12902" s="216">
        <v>45909</v>
      </c>
      <c r="B12902" s="217" t="s">
        <v>354</v>
      </c>
      <c r="C12902" s="218">
        <v>5.4218999999999999</v>
      </c>
    </row>
    <row r="12903" spans="1:3" ht="15" customHeight="1" x14ac:dyDescent="0.25">
      <c r="A12903" s="216">
        <v>45910</v>
      </c>
      <c r="B12903" s="217" t="s">
        <v>354</v>
      </c>
      <c r="C12903" s="218">
        <v>5.4374000000000002</v>
      </c>
    </row>
    <row r="12904" spans="1:3" ht="15" customHeight="1" x14ac:dyDescent="0.25">
      <c r="A12904" s="216">
        <v>45911</v>
      </c>
      <c r="B12904" s="217" t="s">
        <v>354</v>
      </c>
      <c r="C12904" s="218">
        <v>5.4527999999999999</v>
      </c>
    </row>
    <row r="12905" spans="1:3" ht="15" customHeight="1" x14ac:dyDescent="0.25">
      <c r="A12905" s="216">
        <v>45912</v>
      </c>
      <c r="B12905" s="217" t="s">
        <v>354</v>
      </c>
      <c r="C12905" s="218">
        <v>5.4682000000000004</v>
      </c>
    </row>
    <row r="12906" spans="1:3" ht="15" customHeight="1" x14ac:dyDescent="0.25">
      <c r="A12906" s="216">
        <v>45915</v>
      </c>
      <c r="B12906" s="217" t="s">
        <v>354</v>
      </c>
      <c r="C12906" s="218">
        <v>5.5137</v>
      </c>
    </row>
    <row r="12907" spans="1:3" ht="15" customHeight="1" x14ac:dyDescent="0.25">
      <c r="A12907" s="216">
        <v>45916</v>
      </c>
      <c r="B12907" s="217" t="s">
        <v>354</v>
      </c>
      <c r="C12907" s="218">
        <v>5.5289000000000001</v>
      </c>
    </row>
    <row r="12908" spans="1:3" ht="15" customHeight="1" x14ac:dyDescent="0.25">
      <c r="A12908" s="216">
        <v>45917</v>
      </c>
      <c r="B12908" s="217" t="s">
        <v>354</v>
      </c>
      <c r="C12908" s="218">
        <v>5.5442999999999998</v>
      </c>
    </row>
    <row r="12909" spans="1:3" ht="15" customHeight="1" x14ac:dyDescent="0.25">
      <c r="A12909" s="216">
        <v>45918</v>
      </c>
      <c r="B12909" s="217" t="s">
        <v>354</v>
      </c>
      <c r="C12909" s="218">
        <v>5.5633999999999997</v>
      </c>
    </row>
    <row r="12910" spans="1:3" ht="15" customHeight="1" x14ac:dyDescent="0.25">
      <c r="A12910" s="216">
        <v>45919</v>
      </c>
      <c r="B12910" s="217" t="s">
        <v>354</v>
      </c>
      <c r="C12910" s="218">
        <v>5.5785</v>
      </c>
    </row>
    <row r="12911" spans="1:3" ht="15" customHeight="1" x14ac:dyDescent="0.25">
      <c r="A12911" s="216">
        <v>45922</v>
      </c>
      <c r="B12911" s="217" t="s">
        <v>354</v>
      </c>
      <c r="C12911" s="218">
        <v>5.6204999999999998</v>
      </c>
    </row>
    <row r="12912" spans="1:3" ht="15" customHeight="1" x14ac:dyDescent="0.25">
      <c r="A12912" s="216">
        <v>45923</v>
      </c>
      <c r="B12912" s="217" t="s">
        <v>354</v>
      </c>
      <c r="C12912" s="218">
        <v>5.6353999999999997</v>
      </c>
    </row>
    <row r="12913" spans="1:3" ht="15" customHeight="1" x14ac:dyDescent="0.25">
      <c r="A12913" s="216">
        <v>45924</v>
      </c>
      <c r="B12913" s="217" t="s">
        <v>354</v>
      </c>
      <c r="C12913" s="218">
        <v>5.6501999999999999</v>
      </c>
    </row>
    <row r="12914" spans="1:3" ht="15" customHeight="1" x14ac:dyDescent="0.25">
      <c r="A12914" s="216">
        <v>45925</v>
      </c>
      <c r="B12914" s="217" t="s">
        <v>354</v>
      </c>
      <c r="C12914" s="218">
        <v>5.6653000000000002</v>
      </c>
    </row>
    <row r="12915" spans="1:3" ht="15" customHeight="1" x14ac:dyDescent="0.25">
      <c r="A12915" s="216">
        <v>45926</v>
      </c>
      <c r="B12915" s="217" t="s">
        <v>354</v>
      </c>
      <c r="C12915" s="218">
        <v>5.6805000000000003</v>
      </c>
    </row>
    <row r="12916" spans="1:3" ht="15" customHeight="1" x14ac:dyDescent="0.25">
      <c r="A12916" s="216">
        <v>45929</v>
      </c>
      <c r="B12916" s="217" t="s">
        <v>354</v>
      </c>
      <c r="C12916" s="218">
        <v>5.7253999999999996</v>
      </c>
    </row>
    <row r="12917" spans="1:3" ht="15" customHeight="1" x14ac:dyDescent="0.25">
      <c r="A12917" s="216">
        <v>45930</v>
      </c>
      <c r="B12917" s="217" t="s">
        <v>354</v>
      </c>
      <c r="C12917" s="218">
        <v>5.7401999999999997</v>
      </c>
    </row>
    <row r="12918" spans="1:3" ht="15" customHeight="1" x14ac:dyDescent="0.25">
      <c r="A12918" s="216">
        <v>45566</v>
      </c>
      <c r="B12918" s="217" t="s">
        <v>196</v>
      </c>
      <c r="C12918" s="218">
        <v>1.47E-2</v>
      </c>
    </row>
    <row r="12919" spans="1:3" ht="15" customHeight="1" x14ac:dyDescent="0.25">
      <c r="A12919" s="216">
        <v>45567</v>
      </c>
      <c r="B12919" s="217" t="s">
        <v>196</v>
      </c>
      <c r="C12919" s="218">
        <v>2.9399999999999999E-2</v>
      </c>
    </row>
    <row r="12920" spans="1:3" ht="15" customHeight="1" x14ac:dyDescent="0.25">
      <c r="A12920" s="216">
        <v>45568</v>
      </c>
      <c r="B12920" s="217" t="s">
        <v>196</v>
      </c>
      <c r="C12920" s="218">
        <v>4.41E-2</v>
      </c>
    </row>
    <row r="12921" spans="1:3" ht="15" customHeight="1" x14ac:dyDescent="0.25">
      <c r="A12921" s="216">
        <v>45569</v>
      </c>
      <c r="B12921" s="217" t="s">
        <v>196</v>
      </c>
      <c r="C12921" s="218">
        <v>8.8300000000000003E-2</v>
      </c>
    </row>
    <row r="12922" spans="1:3" ht="15" customHeight="1" x14ac:dyDescent="0.25">
      <c r="A12922" s="216">
        <v>45572</v>
      </c>
      <c r="B12922" s="217" t="s">
        <v>196</v>
      </c>
      <c r="C12922" s="218">
        <v>0.10299999999999999</v>
      </c>
    </row>
    <row r="12923" spans="1:3" ht="15" customHeight="1" x14ac:dyDescent="0.25">
      <c r="A12923" s="216">
        <v>45573</v>
      </c>
      <c r="B12923" s="217" t="s">
        <v>196</v>
      </c>
      <c r="C12923" s="218">
        <v>0.1177</v>
      </c>
    </row>
    <row r="12924" spans="1:3" ht="15" customHeight="1" x14ac:dyDescent="0.25">
      <c r="A12924" s="216">
        <v>45574</v>
      </c>
      <c r="B12924" s="217" t="s">
        <v>196</v>
      </c>
      <c r="C12924" s="218">
        <v>0.13250000000000001</v>
      </c>
    </row>
    <row r="12925" spans="1:3" ht="15" customHeight="1" x14ac:dyDescent="0.25">
      <c r="A12925" s="216">
        <v>45575</v>
      </c>
      <c r="B12925" s="217" t="s">
        <v>196</v>
      </c>
      <c r="C12925" s="218">
        <v>0.1472</v>
      </c>
    </row>
    <row r="12926" spans="1:3" ht="15" customHeight="1" x14ac:dyDescent="0.25">
      <c r="A12926" s="216">
        <v>45576</v>
      </c>
      <c r="B12926" s="217" t="s">
        <v>196</v>
      </c>
      <c r="C12926" s="218">
        <v>0.19139999999999999</v>
      </c>
    </row>
    <row r="12927" spans="1:3" ht="15" customHeight="1" x14ac:dyDescent="0.25">
      <c r="A12927" s="216">
        <v>45579</v>
      </c>
      <c r="B12927" s="217" t="s">
        <v>196</v>
      </c>
      <c r="C12927" s="218">
        <v>0.20610000000000001</v>
      </c>
    </row>
    <row r="12928" spans="1:3" ht="15" customHeight="1" x14ac:dyDescent="0.25">
      <c r="A12928" s="216">
        <v>45580</v>
      </c>
      <c r="B12928" s="217" t="s">
        <v>196</v>
      </c>
      <c r="C12928" s="218">
        <v>0.2208</v>
      </c>
    </row>
    <row r="12929" spans="1:3" ht="15" customHeight="1" x14ac:dyDescent="0.25">
      <c r="A12929" s="216">
        <v>45581</v>
      </c>
      <c r="B12929" s="217" t="s">
        <v>196</v>
      </c>
      <c r="C12929" s="218">
        <v>0.2356</v>
      </c>
    </row>
    <row r="12930" spans="1:3" ht="15" customHeight="1" x14ac:dyDescent="0.25">
      <c r="A12930" s="216">
        <v>45582</v>
      </c>
      <c r="B12930" s="217" t="s">
        <v>196</v>
      </c>
      <c r="C12930" s="218">
        <v>0.25030000000000002</v>
      </c>
    </row>
    <row r="12931" spans="1:3" ht="15" customHeight="1" x14ac:dyDescent="0.25">
      <c r="A12931" s="216">
        <v>45583</v>
      </c>
      <c r="B12931" s="217" t="s">
        <v>196</v>
      </c>
      <c r="C12931" s="218">
        <v>0.29449999999999998</v>
      </c>
    </row>
    <row r="12932" spans="1:3" ht="15" customHeight="1" x14ac:dyDescent="0.25">
      <c r="A12932" s="216">
        <v>45586</v>
      </c>
      <c r="B12932" s="217" t="s">
        <v>196</v>
      </c>
      <c r="C12932" s="218">
        <v>0.30919999999999997</v>
      </c>
    </row>
    <row r="12933" spans="1:3" ht="15" customHeight="1" x14ac:dyDescent="0.25">
      <c r="A12933" s="216">
        <v>45587</v>
      </c>
      <c r="B12933" s="217" t="s">
        <v>196</v>
      </c>
      <c r="C12933" s="218">
        <v>0.32400000000000001</v>
      </c>
    </row>
    <row r="12934" spans="1:3" ht="15" customHeight="1" x14ac:dyDescent="0.25">
      <c r="A12934" s="216">
        <v>45588</v>
      </c>
      <c r="B12934" s="217" t="s">
        <v>196</v>
      </c>
      <c r="C12934" s="218">
        <v>0.3387</v>
      </c>
    </row>
    <row r="12935" spans="1:3" ht="15" customHeight="1" x14ac:dyDescent="0.25">
      <c r="A12935" s="216">
        <v>45589</v>
      </c>
      <c r="B12935" s="217" t="s">
        <v>196</v>
      </c>
      <c r="C12935" s="218">
        <v>0.35339999999999999</v>
      </c>
    </row>
    <row r="12936" spans="1:3" ht="15" customHeight="1" x14ac:dyDescent="0.25">
      <c r="A12936" s="216">
        <v>45590</v>
      </c>
      <c r="B12936" s="217" t="s">
        <v>196</v>
      </c>
      <c r="C12936" s="218">
        <v>0.3977</v>
      </c>
    </row>
    <row r="12937" spans="1:3" ht="15" customHeight="1" x14ac:dyDescent="0.25">
      <c r="A12937" s="216">
        <v>45593</v>
      </c>
      <c r="B12937" s="217" t="s">
        <v>196</v>
      </c>
      <c r="C12937" s="218">
        <v>0.41239999999999999</v>
      </c>
    </row>
    <row r="12938" spans="1:3" ht="15" customHeight="1" x14ac:dyDescent="0.25">
      <c r="A12938" s="216">
        <v>45594</v>
      </c>
      <c r="B12938" s="217" t="s">
        <v>196</v>
      </c>
      <c r="C12938" s="218">
        <v>0.42720000000000002</v>
      </c>
    </row>
    <row r="12939" spans="1:3" ht="15" customHeight="1" x14ac:dyDescent="0.25">
      <c r="A12939" s="216">
        <v>45595</v>
      </c>
      <c r="B12939" s="217" t="s">
        <v>196</v>
      </c>
      <c r="C12939" s="218">
        <v>0.44190000000000002</v>
      </c>
    </row>
    <row r="12940" spans="1:3" ht="15" customHeight="1" x14ac:dyDescent="0.25">
      <c r="A12940" s="216">
        <v>45596</v>
      </c>
      <c r="B12940" s="217" t="s">
        <v>196</v>
      </c>
      <c r="C12940" s="218">
        <v>0.45669999999999999</v>
      </c>
    </row>
    <row r="12941" spans="1:3" ht="15" customHeight="1" x14ac:dyDescent="0.25">
      <c r="A12941" s="216">
        <v>45597</v>
      </c>
      <c r="B12941" s="217" t="s">
        <v>196</v>
      </c>
      <c r="C12941" s="218">
        <v>0.501</v>
      </c>
    </row>
    <row r="12942" spans="1:3" ht="15" customHeight="1" x14ac:dyDescent="0.25">
      <c r="A12942" s="216">
        <v>45600</v>
      </c>
      <c r="B12942" s="217" t="s">
        <v>196</v>
      </c>
      <c r="C12942" s="218">
        <v>0.51570000000000005</v>
      </c>
    </row>
    <row r="12943" spans="1:3" ht="15" customHeight="1" x14ac:dyDescent="0.25">
      <c r="A12943" s="216">
        <v>45601</v>
      </c>
      <c r="B12943" s="217" t="s">
        <v>196</v>
      </c>
      <c r="C12943" s="218">
        <v>0.53049999999999997</v>
      </c>
    </row>
    <row r="12944" spans="1:3" ht="15" customHeight="1" x14ac:dyDescent="0.25">
      <c r="A12944" s="216">
        <v>45602</v>
      </c>
      <c r="B12944" s="217" t="s">
        <v>196</v>
      </c>
      <c r="C12944" s="218">
        <v>0.54520000000000002</v>
      </c>
    </row>
    <row r="12945" spans="1:3" ht="15" customHeight="1" x14ac:dyDescent="0.25">
      <c r="A12945" s="216">
        <v>45603</v>
      </c>
      <c r="B12945" s="217" t="s">
        <v>196</v>
      </c>
      <c r="C12945" s="218">
        <v>0.55940000000000001</v>
      </c>
    </row>
    <row r="12946" spans="1:3" ht="15" customHeight="1" x14ac:dyDescent="0.25">
      <c r="A12946" s="216">
        <v>45604</v>
      </c>
      <c r="B12946" s="217" t="s">
        <v>196</v>
      </c>
      <c r="C12946" s="218">
        <v>0.60199999999999998</v>
      </c>
    </row>
    <row r="12947" spans="1:3" ht="15" customHeight="1" x14ac:dyDescent="0.25">
      <c r="A12947" s="216">
        <v>45607</v>
      </c>
      <c r="B12947" s="217" t="s">
        <v>196</v>
      </c>
      <c r="C12947" s="218">
        <v>0.61619999999999997</v>
      </c>
    </row>
    <row r="12948" spans="1:3" ht="15" customHeight="1" x14ac:dyDescent="0.25">
      <c r="A12948" s="216">
        <v>45608</v>
      </c>
      <c r="B12948" s="217" t="s">
        <v>196</v>
      </c>
      <c r="C12948" s="218">
        <v>0.63039999999999996</v>
      </c>
    </row>
    <row r="12949" spans="1:3" ht="15" customHeight="1" x14ac:dyDescent="0.25">
      <c r="A12949" s="216">
        <v>45609</v>
      </c>
      <c r="B12949" s="217" t="s">
        <v>196</v>
      </c>
      <c r="C12949" s="218">
        <v>0.64459999999999995</v>
      </c>
    </row>
    <row r="12950" spans="1:3" ht="15" customHeight="1" x14ac:dyDescent="0.25">
      <c r="A12950" s="216">
        <v>45610</v>
      </c>
      <c r="B12950" s="217" t="s">
        <v>196</v>
      </c>
      <c r="C12950" s="218">
        <v>0.65880000000000005</v>
      </c>
    </row>
    <row r="12951" spans="1:3" ht="15" customHeight="1" x14ac:dyDescent="0.25">
      <c r="A12951" s="216">
        <v>45611</v>
      </c>
      <c r="B12951" s="217" t="s">
        <v>196</v>
      </c>
      <c r="C12951" s="218">
        <v>0.70140000000000002</v>
      </c>
    </row>
    <row r="12952" spans="1:3" ht="15" customHeight="1" x14ac:dyDescent="0.25">
      <c r="A12952" s="216">
        <v>45614</v>
      </c>
      <c r="B12952" s="217" t="s">
        <v>196</v>
      </c>
      <c r="C12952" s="218">
        <v>0.71560000000000001</v>
      </c>
    </row>
    <row r="12953" spans="1:3" ht="15" customHeight="1" x14ac:dyDescent="0.25">
      <c r="A12953" s="216">
        <v>45615</v>
      </c>
      <c r="B12953" s="217" t="s">
        <v>196</v>
      </c>
      <c r="C12953" s="218">
        <v>0.7298</v>
      </c>
    </row>
    <row r="12954" spans="1:3" ht="15" customHeight="1" x14ac:dyDescent="0.25">
      <c r="A12954" s="216">
        <v>45616</v>
      </c>
      <c r="B12954" s="217" t="s">
        <v>196</v>
      </c>
      <c r="C12954" s="218">
        <v>0.74399999999999999</v>
      </c>
    </row>
    <row r="12955" spans="1:3" ht="15" customHeight="1" x14ac:dyDescent="0.25">
      <c r="A12955" s="216">
        <v>45617</v>
      </c>
      <c r="B12955" s="217" t="s">
        <v>196</v>
      </c>
      <c r="C12955" s="218">
        <v>0.75819999999999999</v>
      </c>
    </row>
    <row r="12956" spans="1:3" ht="15" customHeight="1" x14ac:dyDescent="0.25">
      <c r="A12956" s="216">
        <v>45618</v>
      </c>
      <c r="B12956" s="217" t="s">
        <v>196</v>
      </c>
      <c r="C12956" s="218">
        <v>0.80089999999999995</v>
      </c>
    </row>
    <row r="12957" spans="1:3" ht="15" customHeight="1" x14ac:dyDescent="0.25">
      <c r="A12957" s="216">
        <v>45621</v>
      </c>
      <c r="B12957" s="217" t="s">
        <v>196</v>
      </c>
      <c r="C12957" s="218">
        <v>0.81499999999999995</v>
      </c>
    </row>
    <row r="12958" spans="1:3" ht="15" customHeight="1" x14ac:dyDescent="0.25">
      <c r="A12958" s="216">
        <v>45622</v>
      </c>
      <c r="B12958" s="217" t="s">
        <v>196</v>
      </c>
      <c r="C12958" s="218">
        <v>0.82909999999999995</v>
      </c>
    </row>
    <row r="12959" spans="1:3" ht="15" customHeight="1" x14ac:dyDescent="0.25">
      <c r="A12959" s="216">
        <v>45623</v>
      </c>
      <c r="B12959" s="217" t="s">
        <v>196</v>
      </c>
      <c r="C12959" s="218">
        <v>0.84319999999999995</v>
      </c>
    </row>
    <row r="12960" spans="1:3" ht="15" customHeight="1" x14ac:dyDescent="0.25">
      <c r="A12960" s="216">
        <v>45624</v>
      </c>
      <c r="B12960" s="217" t="s">
        <v>196</v>
      </c>
      <c r="C12960" s="218">
        <v>0.85729999999999995</v>
      </c>
    </row>
    <row r="12961" spans="1:3" ht="15" customHeight="1" x14ac:dyDescent="0.25">
      <c r="A12961" s="216">
        <v>45625</v>
      </c>
      <c r="B12961" s="217" t="s">
        <v>196</v>
      </c>
      <c r="C12961" s="218">
        <v>0.89959999999999996</v>
      </c>
    </row>
    <row r="12962" spans="1:3" ht="15" customHeight="1" x14ac:dyDescent="0.25">
      <c r="A12962" s="216">
        <v>45628</v>
      </c>
      <c r="B12962" s="217" t="s">
        <v>196</v>
      </c>
      <c r="C12962" s="218">
        <v>0.91369999999999996</v>
      </c>
    </row>
    <row r="12963" spans="1:3" ht="15" customHeight="1" x14ac:dyDescent="0.25">
      <c r="A12963" s="216">
        <v>45629</v>
      </c>
      <c r="B12963" s="217" t="s">
        <v>196</v>
      </c>
      <c r="C12963" s="218">
        <v>0.92779999999999996</v>
      </c>
    </row>
    <row r="12964" spans="1:3" ht="15" customHeight="1" x14ac:dyDescent="0.25">
      <c r="A12964" s="216">
        <v>45630</v>
      </c>
      <c r="B12964" s="217" t="s">
        <v>196</v>
      </c>
      <c r="C12964" s="218">
        <v>0.94189999999999996</v>
      </c>
    </row>
    <row r="12965" spans="1:3" ht="15" customHeight="1" x14ac:dyDescent="0.25">
      <c r="A12965" s="216">
        <v>45631</v>
      </c>
      <c r="B12965" s="217" t="s">
        <v>196</v>
      </c>
      <c r="C12965" s="218">
        <v>0.95599999999999996</v>
      </c>
    </row>
    <row r="12966" spans="1:3" ht="15" customHeight="1" x14ac:dyDescent="0.25">
      <c r="A12966" s="216">
        <v>45632</v>
      </c>
      <c r="B12966" s="217" t="s">
        <v>196</v>
      </c>
      <c r="C12966" s="218">
        <v>0.99829999999999997</v>
      </c>
    </row>
    <row r="12967" spans="1:3" ht="15" customHeight="1" x14ac:dyDescent="0.25">
      <c r="A12967" s="216">
        <v>45635</v>
      </c>
      <c r="B12967" s="217" t="s">
        <v>196</v>
      </c>
      <c r="C12967" s="218">
        <v>1.0124</v>
      </c>
    </row>
    <row r="12968" spans="1:3" ht="15" customHeight="1" x14ac:dyDescent="0.25">
      <c r="A12968" s="216">
        <v>45636</v>
      </c>
      <c r="B12968" s="217" t="s">
        <v>196</v>
      </c>
      <c r="C12968" s="218">
        <v>1.0265</v>
      </c>
    </row>
    <row r="12969" spans="1:3" ht="15" customHeight="1" x14ac:dyDescent="0.25">
      <c r="A12969" s="216">
        <v>45637</v>
      </c>
      <c r="B12969" s="217" t="s">
        <v>196</v>
      </c>
      <c r="C12969" s="218">
        <v>1.0406</v>
      </c>
    </row>
    <row r="12970" spans="1:3" ht="15" customHeight="1" x14ac:dyDescent="0.25">
      <c r="A12970" s="216">
        <v>45638</v>
      </c>
      <c r="B12970" s="217" t="s">
        <v>196</v>
      </c>
      <c r="C12970" s="218">
        <v>1.0547</v>
      </c>
    </row>
    <row r="12971" spans="1:3" ht="15" customHeight="1" x14ac:dyDescent="0.25">
      <c r="A12971" s="216">
        <v>45639</v>
      </c>
      <c r="B12971" s="217" t="s">
        <v>196</v>
      </c>
      <c r="C12971" s="218">
        <v>1.097</v>
      </c>
    </row>
    <row r="12972" spans="1:3" ht="15" customHeight="1" x14ac:dyDescent="0.25">
      <c r="A12972" s="216">
        <v>45642</v>
      </c>
      <c r="B12972" s="217" t="s">
        <v>196</v>
      </c>
      <c r="C12972" s="218">
        <v>1.1111</v>
      </c>
    </row>
    <row r="12973" spans="1:3" ht="15" customHeight="1" x14ac:dyDescent="0.25">
      <c r="A12973" s="216">
        <v>45643</v>
      </c>
      <c r="B12973" s="217" t="s">
        <v>196</v>
      </c>
      <c r="C12973" s="218">
        <v>1.1252</v>
      </c>
    </row>
    <row r="12974" spans="1:3" ht="15" customHeight="1" x14ac:dyDescent="0.25">
      <c r="A12974" s="216">
        <v>45644</v>
      </c>
      <c r="B12974" s="217" t="s">
        <v>196</v>
      </c>
      <c r="C12974" s="218">
        <v>1.1392</v>
      </c>
    </row>
    <row r="12975" spans="1:3" ht="15" customHeight="1" x14ac:dyDescent="0.25">
      <c r="A12975" s="216">
        <v>45645</v>
      </c>
      <c r="B12975" s="217" t="s">
        <v>196</v>
      </c>
      <c r="C12975" s="218">
        <v>1.1533</v>
      </c>
    </row>
    <row r="12976" spans="1:3" ht="15" customHeight="1" x14ac:dyDescent="0.25">
      <c r="A12976" s="216">
        <v>45646</v>
      </c>
      <c r="B12976" s="217" t="s">
        <v>196</v>
      </c>
      <c r="C12976" s="218">
        <v>1.1955</v>
      </c>
    </row>
    <row r="12977" spans="1:3" ht="15" customHeight="1" x14ac:dyDescent="0.25">
      <c r="A12977" s="216">
        <v>45649</v>
      </c>
      <c r="B12977" s="217" t="s">
        <v>196</v>
      </c>
      <c r="C12977" s="218">
        <v>1.2096</v>
      </c>
    </row>
    <row r="12978" spans="1:3" ht="15" customHeight="1" x14ac:dyDescent="0.25">
      <c r="A12978" s="216">
        <v>45650</v>
      </c>
      <c r="B12978" s="217" t="s">
        <v>196</v>
      </c>
      <c r="C12978" s="218">
        <v>1.2236</v>
      </c>
    </row>
    <row r="12979" spans="1:3" ht="15" customHeight="1" x14ac:dyDescent="0.25">
      <c r="A12979" s="216">
        <v>45651</v>
      </c>
      <c r="B12979" s="217" t="s">
        <v>196</v>
      </c>
      <c r="C12979" s="218">
        <v>1.2377</v>
      </c>
    </row>
    <row r="12980" spans="1:3" ht="15" customHeight="1" x14ac:dyDescent="0.25">
      <c r="A12980" s="216">
        <v>45652</v>
      </c>
      <c r="B12980" s="217" t="s">
        <v>196</v>
      </c>
      <c r="C12980" s="218">
        <v>1.2518</v>
      </c>
    </row>
    <row r="12981" spans="1:3" ht="15" customHeight="1" x14ac:dyDescent="0.25">
      <c r="A12981" s="216">
        <v>45653</v>
      </c>
      <c r="B12981" s="217" t="s">
        <v>196</v>
      </c>
      <c r="C12981" s="218">
        <v>1.2941</v>
      </c>
    </row>
    <row r="12982" spans="1:3" ht="15" customHeight="1" x14ac:dyDescent="0.25">
      <c r="A12982" s="216">
        <v>45656</v>
      </c>
      <c r="B12982" s="217" t="s">
        <v>196</v>
      </c>
      <c r="C12982" s="218">
        <v>1.3082</v>
      </c>
    </row>
    <row r="12983" spans="1:3" ht="15" customHeight="1" x14ac:dyDescent="0.25">
      <c r="A12983" s="216">
        <v>45657</v>
      </c>
      <c r="B12983" s="217" t="s">
        <v>196</v>
      </c>
      <c r="C12983" s="218">
        <v>1.3225</v>
      </c>
    </row>
    <row r="12984" spans="1:3" ht="15" customHeight="1" x14ac:dyDescent="0.25">
      <c r="A12984" s="216">
        <v>45659</v>
      </c>
      <c r="B12984" s="217" t="s">
        <v>196</v>
      </c>
      <c r="C12984" s="218">
        <v>1.3507</v>
      </c>
    </row>
    <row r="12985" spans="1:3" ht="15" customHeight="1" x14ac:dyDescent="0.25">
      <c r="A12985" s="216">
        <v>45660</v>
      </c>
      <c r="B12985" s="217" t="s">
        <v>196</v>
      </c>
      <c r="C12985" s="218">
        <v>1.3929</v>
      </c>
    </row>
    <row r="12986" spans="1:3" ht="15" customHeight="1" x14ac:dyDescent="0.25">
      <c r="A12986" s="216">
        <v>45663</v>
      </c>
      <c r="B12986" s="217" t="s">
        <v>196</v>
      </c>
      <c r="C12986" s="218">
        <v>1.4069</v>
      </c>
    </row>
    <row r="12987" spans="1:3" ht="15" customHeight="1" x14ac:dyDescent="0.25">
      <c r="A12987" s="216">
        <v>45664</v>
      </c>
      <c r="B12987" s="217" t="s">
        <v>196</v>
      </c>
      <c r="C12987" s="218">
        <v>1.421</v>
      </c>
    </row>
    <row r="12988" spans="1:3" ht="15" customHeight="1" x14ac:dyDescent="0.25">
      <c r="A12988" s="216">
        <v>45665</v>
      </c>
      <c r="B12988" s="217" t="s">
        <v>196</v>
      </c>
      <c r="C12988" s="218">
        <v>1.4350000000000001</v>
      </c>
    </row>
    <row r="12989" spans="1:3" ht="15" customHeight="1" x14ac:dyDescent="0.25">
      <c r="A12989" s="216">
        <v>45666</v>
      </c>
      <c r="B12989" s="217" t="s">
        <v>196</v>
      </c>
      <c r="C12989" s="218">
        <v>1.4491000000000001</v>
      </c>
    </row>
    <row r="12990" spans="1:3" ht="15" customHeight="1" x14ac:dyDescent="0.25">
      <c r="A12990" s="216">
        <v>45667</v>
      </c>
      <c r="B12990" s="217" t="s">
        <v>196</v>
      </c>
      <c r="C12990" s="218">
        <v>1.4912000000000001</v>
      </c>
    </row>
    <row r="12991" spans="1:3" ht="15" customHeight="1" x14ac:dyDescent="0.25">
      <c r="A12991" s="216">
        <v>45670</v>
      </c>
      <c r="B12991" s="217" t="s">
        <v>196</v>
      </c>
      <c r="C12991" s="218">
        <v>1.5053000000000001</v>
      </c>
    </row>
    <row r="12992" spans="1:3" ht="15" customHeight="1" x14ac:dyDescent="0.25">
      <c r="A12992" s="216">
        <v>45671</v>
      </c>
      <c r="B12992" s="217" t="s">
        <v>196</v>
      </c>
      <c r="C12992" s="218">
        <v>1.5193000000000001</v>
      </c>
    </row>
    <row r="12993" spans="1:3" ht="15" customHeight="1" x14ac:dyDescent="0.25">
      <c r="A12993" s="216">
        <v>45672</v>
      </c>
      <c r="B12993" s="217" t="s">
        <v>196</v>
      </c>
      <c r="C12993" s="218">
        <v>1.5334000000000001</v>
      </c>
    </row>
    <row r="12994" spans="1:3" ht="15" customHeight="1" x14ac:dyDescent="0.25">
      <c r="A12994" s="216">
        <v>45673</v>
      </c>
      <c r="B12994" s="217" t="s">
        <v>196</v>
      </c>
      <c r="C12994" s="218">
        <v>1.5475000000000001</v>
      </c>
    </row>
    <row r="12995" spans="1:3" ht="15" customHeight="1" x14ac:dyDescent="0.25">
      <c r="A12995" s="216">
        <v>45674</v>
      </c>
      <c r="B12995" s="217" t="s">
        <v>196</v>
      </c>
      <c r="C12995" s="218">
        <v>1.5896999999999999</v>
      </c>
    </row>
    <row r="12996" spans="1:3" ht="15" customHeight="1" x14ac:dyDescent="0.25">
      <c r="A12996" s="216">
        <v>45677</v>
      </c>
      <c r="B12996" s="217" t="s">
        <v>196</v>
      </c>
      <c r="C12996" s="218">
        <v>1.6036999999999999</v>
      </c>
    </row>
    <row r="12997" spans="1:3" ht="15" customHeight="1" x14ac:dyDescent="0.25">
      <c r="A12997" s="216">
        <v>45678</v>
      </c>
      <c r="B12997" s="217" t="s">
        <v>196</v>
      </c>
      <c r="C12997" s="218">
        <v>1.6177999999999999</v>
      </c>
    </row>
    <row r="12998" spans="1:3" ht="15" customHeight="1" x14ac:dyDescent="0.25">
      <c r="A12998" s="216">
        <v>45679</v>
      </c>
      <c r="B12998" s="217" t="s">
        <v>196</v>
      </c>
      <c r="C12998" s="218">
        <v>1.6318999999999999</v>
      </c>
    </row>
    <row r="12999" spans="1:3" ht="15" customHeight="1" x14ac:dyDescent="0.25">
      <c r="A12999" s="216">
        <v>45680</v>
      </c>
      <c r="B12999" s="217" t="s">
        <v>196</v>
      </c>
      <c r="C12999" s="218">
        <v>1.6459999999999999</v>
      </c>
    </row>
    <row r="13000" spans="1:3" ht="15" customHeight="1" x14ac:dyDescent="0.25">
      <c r="A13000" s="216">
        <v>45681</v>
      </c>
      <c r="B13000" s="217" t="s">
        <v>196</v>
      </c>
      <c r="C13000" s="218">
        <v>1.6881999999999999</v>
      </c>
    </row>
    <row r="13001" spans="1:3" ht="15" customHeight="1" x14ac:dyDescent="0.25">
      <c r="A13001" s="216">
        <v>45684</v>
      </c>
      <c r="B13001" s="217" t="s">
        <v>196</v>
      </c>
      <c r="C13001" s="218">
        <v>1.7022999999999999</v>
      </c>
    </row>
    <row r="13002" spans="1:3" ht="15" customHeight="1" x14ac:dyDescent="0.25">
      <c r="A13002" s="216">
        <v>45685</v>
      </c>
      <c r="B13002" s="217" t="s">
        <v>196</v>
      </c>
      <c r="C13002" s="218">
        <v>1.7163999999999999</v>
      </c>
    </row>
    <row r="13003" spans="1:3" ht="15" customHeight="1" x14ac:dyDescent="0.25">
      <c r="A13003" s="216">
        <v>45686</v>
      </c>
      <c r="B13003" s="217" t="s">
        <v>196</v>
      </c>
      <c r="C13003" s="218">
        <v>1.7303999999999999</v>
      </c>
    </row>
    <row r="13004" spans="1:3" ht="15" customHeight="1" x14ac:dyDescent="0.25">
      <c r="A13004" s="216">
        <v>45687</v>
      </c>
      <c r="B13004" s="217" t="s">
        <v>196</v>
      </c>
      <c r="C13004" s="218">
        <v>1.7444999999999999</v>
      </c>
    </row>
    <row r="13005" spans="1:3" ht="15" customHeight="1" x14ac:dyDescent="0.25">
      <c r="A13005" s="216">
        <v>45688</v>
      </c>
      <c r="B13005" s="217" t="s">
        <v>196</v>
      </c>
      <c r="C13005" s="218">
        <v>1.7868999999999999</v>
      </c>
    </row>
    <row r="13006" spans="1:3" ht="15" customHeight="1" x14ac:dyDescent="0.25">
      <c r="A13006" s="216">
        <v>45691</v>
      </c>
      <c r="B13006" s="217" t="s">
        <v>196</v>
      </c>
      <c r="C13006" s="218">
        <v>1.8008999999999999</v>
      </c>
    </row>
    <row r="13007" spans="1:3" ht="15" customHeight="1" x14ac:dyDescent="0.25">
      <c r="A13007" s="216">
        <v>45692</v>
      </c>
      <c r="B13007" s="217" t="s">
        <v>196</v>
      </c>
      <c r="C13007" s="218">
        <v>1.8149999999999999</v>
      </c>
    </row>
    <row r="13008" spans="1:3" ht="15" customHeight="1" x14ac:dyDescent="0.25">
      <c r="A13008" s="216">
        <v>45693</v>
      </c>
      <c r="B13008" s="217" t="s">
        <v>196</v>
      </c>
      <c r="C13008" s="218">
        <v>1.8290999999999999</v>
      </c>
    </row>
    <row r="13009" spans="1:3" ht="15" customHeight="1" x14ac:dyDescent="0.25">
      <c r="A13009" s="216">
        <v>45694</v>
      </c>
      <c r="B13009" s="217" t="s">
        <v>196</v>
      </c>
      <c r="C13009" s="218">
        <v>1.8427</v>
      </c>
    </row>
    <row r="13010" spans="1:3" ht="15" customHeight="1" x14ac:dyDescent="0.25">
      <c r="A13010" s="216">
        <v>45695</v>
      </c>
      <c r="B13010" s="217" t="s">
        <v>196</v>
      </c>
      <c r="C13010" s="218">
        <v>1.8833</v>
      </c>
    </row>
    <row r="13011" spans="1:3" ht="15" customHeight="1" x14ac:dyDescent="0.25">
      <c r="A13011" s="216">
        <v>45698</v>
      </c>
      <c r="B13011" s="217" t="s">
        <v>196</v>
      </c>
      <c r="C13011" s="218">
        <v>1.8969</v>
      </c>
    </row>
    <row r="13012" spans="1:3" ht="15" customHeight="1" x14ac:dyDescent="0.25">
      <c r="A13012" s="216">
        <v>45699</v>
      </c>
      <c r="B13012" s="217" t="s">
        <v>196</v>
      </c>
      <c r="C13012" s="218">
        <v>1.9105000000000001</v>
      </c>
    </row>
    <row r="13013" spans="1:3" ht="15" customHeight="1" x14ac:dyDescent="0.25">
      <c r="A13013" s="216">
        <v>45700</v>
      </c>
      <c r="B13013" s="217" t="s">
        <v>196</v>
      </c>
      <c r="C13013" s="218">
        <v>1.9239999999999999</v>
      </c>
    </row>
    <row r="13014" spans="1:3" ht="15" customHeight="1" x14ac:dyDescent="0.25">
      <c r="A13014" s="216">
        <v>45701</v>
      </c>
      <c r="B13014" s="217" t="s">
        <v>196</v>
      </c>
      <c r="C13014" s="218">
        <v>1.9376</v>
      </c>
    </row>
    <row r="13015" spans="1:3" ht="15" customHeight="1" x14ac:dyDescent="0.25">
      <c r="A13015" s="216">
        <v>45702</v>
      </c>
      <c r="B13015" s="217" t="s">
        <v>196</v>
      </c>
      <c r="C13015" s="218">
        <v>1.9782</v>
      </c>
    </row>
    <row r="13016" spans="1:3" ht="15" customHeight="1" x14ac:dyDescent="0.25">
      <c r="A13016" s="216">
        <v>45705</v>
      </c>
      <c r="B13016" s="217" t="s">
        <v>196</v>
      </c>
      <c r="C13016" s="218">
        <v>1.9918</v>
      </c>
    </row>
    <row r="13017" spans="1:3" ht="15" customHeight="1" x14ac:dyDescent="0.25">
      <c r="A13017" s="216">
        <v>45706</v>
      </c>
      <c r="B13017" s="217" t="s">
        <v>196</v>
      </c>
      <c r="C13017" s="218">
        <v>2.0053000000000001</v>
      </c>
    </row>
    <row r="13018" spans="1:3" ht="15" customHeight="1" x14ac:dyDescent="0.25">
      <c r="A13018" s="216">
        <v>45707</v>
      </c>
      <c r="B13018" s="217" t="s">
        <v>196</v>
      </c>
      <c r="C13018" s="218">
        <v>2.0188000000000001</v>
      </c>
    </row>
    <row r="13019" spans="1:3" ht="15" customHeight="1" x14ac:dyDescent="0.25">
      <c r="A13019" s="216">
        <v>45708</v>
      </c>
      <c r="B13019" s="217" t="s">
        <v>196</v>
      </c>
      <c r="C13019" s="218">
        <v>2.0324</v>
      </c>
    </row>
    <row r="13020" spans="1:3" ht="15" customHeight="1" x14ac:dyDescent="0.25">
      <c r="A13020" s="216">
        <v>45709</v>
      </c>
      <c r="B13020" s="217" t="s">
        <v>196</v>
      </c>
      <c r="C13020" s="218">
        <v>2.073</v>
      </c>
    </row>
    <row r="13021" spans="1:3" ht="15" customHeight="1" x14ac:dyDescent="0.25">
      <c r="A13021" s="216">
        <v>45712</v>
      </c>
      <c r="B13021" s="217" t="s">
        <v>196</v>
      </c>
      <c r="C13021" s="218">
        <v>2.0865999999999998</v>
      </c>
    </row>
    <row r="13022" spans="1:3" ht="15" customHeight="1" x14ac:dyDescent="0.25">
      <c r="A13022" s="216">
        <v>45713</v>
      </c>
      <c r="B13022" s="217" t="s">
        <v>196</v>
      </c>
      <c r="C13022" s="218">
        <v>2.1000999999999999</v>
      </c>
    </row>
    <row r="13023" spans="1:3" ht="15" customHeight="1" x14ac:dyDescent="0.25">
      <c r="A13023" s="216">
        <v>45714</v>
      </c>
      <c r="B13023" s="217" t="s">
        <v>196</v>
      </c>
      <c r="C13023" s="218">
        <v>2.1137000000000001</v>
      </c>
    </row>
    <row r="13024" spans="1:3" ht="15" customHeight="1" x14ac:dyDescent="0.25">
      <c r="A13024" s="216">
        <v>45715</v>
      </c>
      <c r="B13024" s="217" t="s">
        <v>196</v>
      </c>
      <c r="C13024" s="218">
        <v>2.1273</v>
      </c>
    </row>
    <row r="13025" spans="1:3" ht="15" customHeight="1" x14ac:dyDescent="0.25">
      <c r="A13025" s="216">
        <v>45716</v>
      </c>
      <c r="B13025" s="217" t="s">
        <v>196</v>
      </c>
      <c r="C13025" s="218">
        <v>2.1680000000000001</v>
      </c>
    </row>
    <row r="13026" spans="1:3" ht="15" customHeight="1" x14ac:dyDescent="0.25">
      <c r="A13026" s="216">
        <v>45719</v>
      </c>
      <c r="B13026" s="217" t="s">
        <v>196</v>
      </c>
      <c r="C13026" s="218">
        <v>2.1815000000000002</v>
      </c>
    </row>
    <row r="13027" spans="1:3" ht="15" customHeight="1" x14ac:dyDescent="0.25">
      <c r="A13027" s="216">
        <v>45720</v>
      </c>
      <c r="B13027" s="217" t="s">
        <v>196</v>
      </c>
      <c r="C13027" s="218">
        <v>2.1951000000000001</v>
      </c>
    </row>
    <row r="13028" spans="1:3" ht="15" customHeight="1" x14ac:dyDescent="0.25">
      <c r="A13028" s="216">
        <v>45721</v>
      </c>
      <c r="B13028" s="217" t="s">
        <v>196</v>
      </c>
      <c r="C13028" s="218">
        <v>2.2086000000000001</v>
      </c>
    </row>
    <row r="13029" spans="1:3" ht="15" customHeight="1" x14ac:dyDescent="0.25">
      <c r="A13029" s="216">
        <v>45722</v>
      </c>
      <c r="B13029" s="217" t="s">
        <v>196</v>
      </c>
      <c r="C13029" s="218">
        <v>2.2222</v>
      </c>
    </row>
    <row r="13030" spans="1:3" ht="15" customHeight="1" x14ac:dyDescent="0.25">
      <c r="A13030" s="216">
        <v>45723</v>
      </c>
      <c r="B13030" s="217" t="s">
        <v>196</v>
      </c>
      <c r="C13030" s="218">
        <v>2.2627999999999999</v>
      </c>
    </row>
    <row r="13031" spans="1:3" ht="15" customHeight="1" x14ac:dyDescent="0.25">
      <c r="A13031" s="216">
        <v>45726</v>
      </c>
      <c r="B13031" s="217" t="s">
        <v>196</v>
      </c>
      <c r="C13031" s="218">
        <v>2.2763</v>
      </c>
    </row>
    <row r="13032" spans="1:3" ht="15" customHeight="1" x14ac:dyDescent="0.25">
      <c r="A13032" s="216">
        <v>45727</v>
      </c>
      <c r="B13032" s="217" t="s">
        <v>196</v>
      </c>
      <c r="C13032" s="218">
        <v>2.2898999999999998</v>
      </c>
    </row>
    <row r="13033" spans="1:3" ht="15" customHeight="1" x14ac:dyDescent="0.25">
      <c r="A13033" s="216">
        <v>45728</v>
      </c>
      <c r="B13033" s="217" t="s">
        <v>196</v>
      </c>
      <c r="C13033" s="218">
        <v>2.3035000000000001</v>
      </c>
    </row>
    <row r="13034" spans="1:3" ht="15" customHeight="1" x14ac:dyDescent="0.25">
      <c r="A13034" s="216">
        <v>45729</v>
      </c>
      <c r="B13034" s="217" t="s">
        <v>196</v>
      </c>
      <c r="C13034" s="218">
        <v>2.3170000000000002</v>
      </c>
    </row>
    <row r="13035" spans="1:3" ht="15" customHeight="1" x14ac:dyDescent="0.25">
      <c r="A13035" s="216">
        <v>45730</v>
      </c>
      <c r="B13035" s="217" t="s">
        <v>196</v>
      </c>
      <c r="C13035" s="218">
        <v>2.3576999999999999</v>
      </c>
    </row>
    <row r="13036" spans="1:3" ht="15" customHeight="1" x14ac:dyDescent="0.25">
      <c r="A13036" s="216">
        <v>45733</v>
      </c>
      <c r="B13036" s="217" t="s">
        <v>196</v>
      </c>
      <c r="C13036" s="218">
        <v>2.3712</v>
      </c>
    </row>
    <row r="13037" spans="1:3" ht="15" customHeight="1" x14ac:dyDescent="0.25">
      <c r="A13037" s="216">
        <v>45734</v>
      </c>
      <c r="B13037" s="217" t="s">
        <v>196</v>
      </c>
      <c r="C13037" s="218">
        <v>2.3847</v>
      </c>
    </row>
    <row r="13038" spans="1:3" ht="15" customHeight="1" x14ac:dyDescent="0.25">
      <c r="A13038" s="216">
        <v>45735</v>
      </c>
      <c r="B13038" s="217" t="s">
        <v>196</v>
      </c>
      <c r="C13038" s="218">
        <v>2.3982000000000001</v>
      </c>
    </row>
    <row r="13039" spans="1:3" ht="15" customHeight="1" x14ac:dyDescent="0.25">
      <c r="A13039" s="216">
        <v>45736</v>
      </c>
      <c r="B13039" s="217" t="s">
        <v>196</v>
      </c>
      <c r="C13039" s="218">
        <v>2.4117999999999999</v>
      </c>
    </row>
    <row r="13040" spans="1:3" ht="15" customHeight="1" x14ac:dyDescent="0.25">
      <c r="A13040" s="216">
        <v>45737</v>
      </c>
      <c r="B13040" s="217" t="s">
        <v>196</v>
      </c>
      <c r="C13040" s="218">
        <v>2.4523999999999999</v>
      </c>
    </row>
    <row r="13041" spans="1:3" ht="15" customHeight="1" x14ac:dyDescent="0.25">
      <c r="A13041" s="216">
        <v>45740</v>
      </c>
      <c r="B13041" s="217" t="s">
        <v>196</v>
      </c>
      <c r="C13041" s="218">
        <v>2.4659</v>
      </c>
    </row>
    <row r="13042" spans="1:3" ht="15" customHeight="1" x14ac:dyDescent="0.25">
      <c r="A13042" s="216">
        <v>45741</v>
      </c>
      <c r="B13042" s="217" t="s">
        <v>196</v>
      </c>
      <c r="C13042" s="218">
        <v>2.4794</v>
      </c>
    </row>
    <row r="13043" spans="1:3" ht="15" customHeight="1" x14ac:dyDescent="0.25">
      <c r="A13043" s="216">
        <v>45742</v>
      </c>
      <c r="B13043" s="217" t="s">
        <v>196</v>
      </c>
      <c r="C13043" s="218">
        <v>2.4929000000000001</v>
      </c>
    </row>
    <row r="13044" spans="1:3" ht="15" customHeight="1" x14ac:dyDescent="0.25">
      <c r="A13044" s="216">
        <v>45743</v>
      </c>
      <c r="B13044" s="217" t="s">
        <v>196</v>
      </c>
      <c r="C13044" s="218">
        <v>2.5064000000000002</v>
      </c>
    </row>
    <row r="13045" spans="1:3" ht="15" customHeight="1" x14ac:dyDescent="0.25">
      <c r="A13045" s="216">
        <v>45744</v>
      </c>
      <c r="B13045" s="217" t="s">
        <v>196</v>
      </c>
      <c r="C13045" s="218">
        <v>2.5470000000000002</v>
      </c>
    </row>
    <row r="13046" spans="1:3" ht="15" customHeight="1" x14ac:dyDescent="0.25">
      <c r="A13046" s="216">
        <v>45747</v>
      </c>
      <c r="B13046" s="217" t="s">
        <v>196</v>
      </c>
      <c r="C13046" s="218">
        <v>2.5607000000000002</v>
      </c>
    </row>
    <row r="13047" spans="1:3" ht="15" customHeight="1" x14ac:dyDescent="0.25">
      <c r="A13047" s="216">
        <v>45748</v>
      </c>
      <c r="B13047" s="217" t="s">
        <v>196</v>
      </c>
      <c r="C13047" s="218">
        <v>2.5741999999999998</v>
      </c>
    </row>
    <row r="13048" spans="1:3" ht="15" customHeight="1" x14ac:dyDescent="0.25">
      <c r="A13048" s="216">
        <v>45749</v>
      </c>
      <c r="B13048" s="217" t="s">
        <v>196</v>
      </c>
      <c r="C13048" s="218">
        <v>2.5876999999999999</v>
      </c>
    </row>
    <row r="13049" spans="1:3" ht="15" customHeight="1" x14ac:dyDescent="0.25">
      <c r="A13049" s="216">
        <v>45750</v>
      </c>
      <c r="B13049" s="217" t="s">
        <v>196</v>
      </c>
      <c r="C13049" s="218">
        <v>2.6013000000000002</v>
      </c>
    </row>
    <row r="13050" spans="1:3" ht="15" customHeight="1" x14ac:dyDescent="0.25">
      <c r="A13050" s="216">
        <v>45751</v>
      </c>
      <c r="B13050" s="217" t="s">
        <v>196</v>
      </c>
      <c r="C13050" s="218">
        <v>2.6419000000000001</v>
      </c>
    </row>
    <row r="13051" spans="1:3" ht="15" customHeight="1" x14ac:dyDescent="0.25">
      <c r="A13051" s="216">
        <v>45754</v>
      </c>
      <c r="B13051" s="217" t="s">
        <v>196</v>
      </c>
      <c r="C13051" s="218">
        <v>2.6554000000000002</v>
      </c>
    </row>
    <row r="13052" spans="1:3" ht="15" customHeight="1" x14ac:dyDescent="0.25">
      <c r="A13052" s="216">
        <v>45755</v>
      </c>
      <c r="B13052" s="217" t="s">
        <v>196</v>
      </c>
      <c r="C13052" s="218">
        <v>2.669</v>
      </c>
    </row>
    <row r="13053" spans="1:3" ht="15" customHeight="1" x14ac:dyDescent="0.25">
      <c r="A13053" s="216">
        <v>45756</v>
      </c>
      <c r="B13053" s="217" t="s">
        <v>196</v>
      </c>
      <c r="C13053" s="218">
        <v>2.6825000000000001</v>
      </c>
    </row>
    <row r="13054" spans="1:3" ht="15" customHeight="1" x14ac:dyDescent="0.25">
      <c r="A13054" s="216">
        <v>45757</v>
      </c>
      <c r="B13054" s="217" t="s">
        <v>196</v>
      </c>
      <c r="C13054" s="218">
        <v>2.6960000000000002</v>
      </c>
    </row>
    <row r="13055" spans="1:3" ht="15" customHeight="1" x14ac:dyDescent="0.25">
      <c r="A13055" s="216">
        <v>45758</v>
      </c>
      <c r="B13055" s="217" t="s">
        <v>196</v>
      </c>
      <c r="C13055" s="218">
        <v>2.7366999999999999</v>
      </c>
    </row>
    <row r="13056" spans="1:3" ht="15" customHeight="1" x14ac:dyDescent="0.25">
      <c r="A13056" s="216">
        <v>45761</v>
      </c>
      <c r="B13056" s="217" t="s">
        <v>196</v>
      </c>
      <c r="C13056" s="218">
        <v>2.7502</v>
      </c>
    </row>
    <row r="13057" spans="1:3" ht="15" customHeight="1" x14ac:dyDescent="0.25">
      <c r="A13057" s="216">
        <v>45762</v>
      </c>
      <c r="B13057" s="217" t="s">
        <v>196</v>
      </c>
      <c r="C13057" s="218">
        <v>2.7637</v>
      </c>
    </row>
    <row r="13058" spans="1:3" ht="15" customHeight="1" x14ac:dyDescent="0.25">
      <c r="A13058" s="216">
        <v>45763</v>
      </c>
      <c r="B13058" s="217" t="s">
        <v>196</v>
      </c>
      <c r="C13058" s="218">
        <v>2.7772999999999999</v>
      </c>
    </row>
    <row r="13059" spans="1:3" ht="15" customHeight="1" x14ac:dyDescent="0.25">
      <c r="A13059" s="216">
        <v>45764</v>
      </c>
      <c r="B13059" s="217" t="s">
        <v>196</v>
      </c>
      <c r="C13059" s="218">
        <v>2.8450000000000002</v>
      </c>
    </row>
    <row r="13060" spans="1:3" ht="15" customHeight="1" x14ac:dyDescent="0.25">
      <c r="A13060" s="216">
        <v>45769</v>
      </c>
      <c r="B13060" s="217" t="s">
        <v>196</v>
      </c>
      <c r="C13060" s="218">
        <v>2.8584999999999998</v>
      </c>
    </row>
    <row r="13061" spans="1:3" ht="15" customHeight="1" x14ac:dyDescent="0.25">
      <c r="A13061" s="216">
        <v>45770</v>
      </c>
      <c r="B13061" s="217" t="s">
        <v>196</v>
      </c>
      <c r="C13061" s="218">
        <v>2.8719999999999999</v>
      </c>
    </row>
    <row r="13062" spans="1:3" ht="15" customHeight="1" x14ac:dyDescent="0.25">
      <c r="A13062" s="216">
        <v>45771</v>
      </c>
      <c r="B13062" s="217" t="s">
        <v>196</v>
      </c>
      <c r="C13062" s="218">
        <v>2.8856000000000002</v>
      </c>
    </row>
    <row r="13063" spans="1:3" ht="15" customHeight="1" x14ac:dyDescent="0.25">
      <c r="A13063" s="216">
        <v>45772</v>
      </c>
      <c r="B13063" s="217" t="s">
        <v>196</v>
      </c>
      <c r="C13063" s="218">
        <v>2.9262000000000001</v>
      </c>
    </row>
    <row r="13064" spans="1:3" ht="15" customHeight="1" x14ac:dyDescent="0.25">
      <c r="A13064" s="216">
        <v>45775</v>
      </c>
      <c r="B13064" s="217" t="s">
        <v>196</v>
      </c>
      <c r="C13064" s="218">
        <v>2.9397000000000002</v>
      </c>
    </row>
    <row r="13065" spans="1:3" ht="15" customHeight="1" x14ac:dyDescent="0.25">
      <c r="A13065" s="216">
        <v>45776</v>
      </c>
      <c r="B13065" s="217" t="s">
        <v>196</v>
      </c>
      <c r="C13065" s="218">
        <v>2.9531999999999998</v>
      </c>
    </row>
    <row r="13066" spans="1:3" ht="15" customHeight="1" x14ac:dyDescent="0.25">
      <c r="A13066" s="216">
        <v>45777</v>
      </c>
      <c r="B13066" s="217" t="s">
        <v>196</v>
      </c>
      <c r="C13066" s="218">
        <v>2.9668000000000001</v>
      </c>
    </row>
    <row r="13067" spans="1:3" ht="15" customHeight="1" x14ac:dyDescent="0.25">
      <c r="A13067" s="216">
        <v>45778</v>
      </c>
      <c r="B13067" s="217" t="s">
        <v>196</v>
      </c>
      <c r="C13067" s="218">
        <v>2.9803999999999999</v>
      </c>
    </row>
    <row r="13068" spans="1:3" ht="15" customHeight="1" x14ac:dyDescent="0.25">
      <c r="A13068" s="216">
        <v>45779</v>
      </c>
      <c r="B13068" s="217" t="s">
        <v>196</v>
      </c>
      <c r="C13068" s="218">
        <v>3.0346000000000002</v>
      </c>
    </row>
    <row r="13069" spans="1:3" ht="15" customHeight="1" x14ac:dyDescent="0.25">
      <c r="A13069" s="216">
        <v>45783</v>
      </c>
      <c r="B13069" s="217" t="s">
        <v>196</v>
      </c>
      <c r="C13069" s="218">
        <v>3.0480999999999998</v>
      </c>
    </row>
    <row r="13070" spans="1:3" ht="15" customHeight="1" x14ac:dyDescent="0.25">
      <c r="A13070" s="216">
        <v>45784</v>
      </c>
      <c r="B13070" s="217" t="s">
        <v>196</v>
      </c>
      <c r="C13070" s="218">
        <v>3.0615999999999999</v>
      </c>
    </row>
    <row r="13071" spans="1:3" ht="15" customHeight="1" x14ac:dyDescent="0.25">
      <c r="A13071" s="216">
        <v>45785</v>
      </c>
      <c r="B13071" s="217" t="s">
        <v>196</v>
      </c>
      <c r="C13071" s="218">
        <v>3.0746000000000002</v>
      </c>
    </row>
    <row r="13072" spans="1:3" ht="15" customHeight="1" x14ac:dyDescent="0.25">
      <c r="A13072" s="216">
        <v>45786</v>
      </c>
      <c r="B13072" s="217" t="s">
        <v>196</v>
      </c>
      <c r="C13072" s="218">
        <v>3.1133000000000002</v>
      </c>
    </row>
    <row r="13073" spans="1:3" ht="15" customHeight="1" x14ac:dyDescent="0.25">
      <c r="A13073" s="216">
        <v>45789</v>
      </c>
      <c r="B13073" s="217" t="s">
        <v>196</v>
      </c>
      <c r="C13073" s="218">
        <v>3.1263000000000001</v>
      </c>
    </row>
    <row r="13074" spans="1:3" ht="15" customHeight="1" x14ac:dyDescent="0.25">
      <c r="A13074" s="216">
        <v>45790</v>
      </c>
      <c r="B13074" s="217" t="s">
        <v>196</v>
      </c>
      <c r="C13074" s="218">
        <v>3.1392000000000002</v>
      </c>
    </row>
    <row r="13075" spans="1:3" ht="15" customHeight="1" x14ac:dyDescent="0.25">
      <c r="A13075" s="216">
        <v>45791</v>
      </c>
      <c r="B13075" s="217" t="s">
        <v>196</v>
      </c>
      <c r="C13075" s="218">
        <v>3.1520999999999999</v>
      </c>
    </row>
    <row r="13076" spans="1:3" ht="15" customHeight="1" x14ac:dyDescent="0.25">
      <c r="A13076" s="216">
        <v>45792</v>
      </c>
      <c r="B13076" s="217" t="s">
        <v>196</v>
      </c>
      <c r="C13076" s="218">
        <v>3.165</v>
      </c>
    </row>
    <row r="13077" spans="1:3" ht="15" customHeight="1" x14ac:dyDescent="0.25">
      <c r="A13077" s="216">
        <v>45793</v>
      </c>
      <c r="B13077" s="217" t="s">
        <v>196</v>
      </c>
      <c r="C13077" s="218">
        <v>3.2038000000000002</v>
      </c>
    </row>
    <row r="13078" spans="1:3" ht="15" customHeight="1" x14ac:dyDescent="0.25">
      <c r="A13078" s="216">
        <v>45796</v>
      </c>
      <c r="B13078" s="217" t="s">
        <v>196</v>
      </c>
      <c r="C13078" s="218">
        <v>3.2166999999999999</v>
      </c>
    </row>
    <row r="13079" spans="1:3" ht="15" customHeight="1" x14ac:dyDescent="0.25">
      <c r="A13079" s="216">
        <v>45797</v>
      </c>
      <c r="B13079" s="217" t="s">
        <v>196</v>
      </c>
      <c r="C13079" s="218">
        <v>3.2296</v>
      </c>
    </row>
    <row r="13080" spans="1:3" ht="15" customHeight="1" x14ac:dyDescent="0.25">
      <c r="A13080" s="216">
        <v>45798</v>
      </c>
      <c r="B13080" s="217" t="s">
        <v>196</v>
      </c>
      <c r="C13080" s="218">
        <v>3.2425000000000002</v>
      </c>
    </row>
    <row r="13081" spans="1:3" ht="15" customHeight="1" x14ac:dyDescent="0.25">
      <c r="A13081" s="216">
        <v>45799</v>
      </c>
      <c r="B13081" s="217" t="s">
        <v>196</v>
      </c>
      <c r="C13081" s="218">
        <v>3.2553999999999998</v>
      </c>
    </row>
    <row r="13082" spans="1:3" ht="15" customHeight="1" x14ac:dyDescent="0.25">
      <c r="A13082" s="216">
        <v>45800</v>
      </c>
      <c r="B13082" s="217" t="s">
        <v>196</v>
      </c>
      <c r="C13082" s="218">
        <v>3.3069000000000002</v>
      </c>
    </row>
    <row r="13083" spans="1:3" ht="15" customHeight="1" x14ac:dyDescent="0.25">
      <c r="A13083" s="216">
        <v>45804</v>
      </c>
      <c r="B13083" s="217" t="s">
        <v>196</v>
      </c>
      <c r="C13083" s="218">
        <v>3.3199000000000001</v>
      </c>
    </row>
    <row r="13084" spans="1:3" ht="15" customHeight="1" x14ac:dyDescent="0.25">
      <c r="A13084" s="216">
        <v>45805</v>
      </c>
      <c r="B13084" s="217" t="s">
        <v>196</v>
      </c>
      <c r="C13084" s="218">
        <v>3.3328000000000002</v>
      </c>
    </row>
    <row r="13085" spans="1:3" ht="15" customHeight="1" x14ac:dyDescent="0.25">
      <c r="A13085" s="216">
        <v>45806</v>
      </c>
      <c r="B13085" s="217" t="s">
        <v>196</v>
      </c>
      <c r="C13085" s="218">
        <v>3.3456999999999999</v>
      </c>
    </row>
    <row r="13086" spans="1:3" ht="15" customHeight="1" x14ac:dyDescent="0.25">
      <c r="A13086" s="216">
        <v>45807</v>
      </c>
      <c r="B13086" s="217" t="s">
        <v>196</v>
      </c>
      <c r="C13086" s="218">
        <v>3.3845999999999998</v>
      </c>
    </row>
    <row r="13087" spans="1:3" ht="15" customHeight="1" x14ac:dyDescent="0.25">
      <c r="A13087" s="216">
        <v>45810</v>
      </c>
      <c r="B13087" s="217" t="s">
        <v>196</v>
      </c>
      <c r="C13087" s="218">
        <v>3.3975</v>
      </c>
    </row>
    <row r="13088" spans="1:3" ht="15" customHeight="1" x14ac:dyDescent="0.25">
      <c r="A13088" s="216">
        <v>45811</v>
      </c>
      <c r="B13088" s="217" t="s">
        <v>196</v>
      </c>
      <c r="C13088" s="218">
        <v>3.4104000000000001</v>
      </c>
    </row>
    <row r="13089" spans="1:3" ht="15" customHeight="1" x14ac:dyDescent="0.25">
      <c r="A13089" s="216">
        <v>45812</v>
      </c>
      <c r="B13089" s="217" t="s">
        <v>196</v>
      </c>
      <c r="C13089" s="218">
        <v>3.4234</v>
      </c>
    </row>
    <row r="13090" spans="1:3" ht="15" customHeight="1" x14ac:dyDescent="0.25">
      <c r="A13090" s="216">
        <v>45813</v>
      </c>
      <c r="B13090" s="217" t="s">
        <v>196</v>
      </c>
      <c r="C13090" s="218">
        <v>3.4363000000000001</v>
      </c>
    </row>
    <row r="13091" spans="1:3" ht="15" customHeight="1" x14ac:dyDescent="0.25">
      <c r="A13091" s="216">
        <v>45814</v>
      </c>
      <c r="B13091" s="217" t="s">
        <v>196</v>
      </c>
      <c r="C13091" s="218">
        <v>3.4750999999999999</v>
      </c>
    </row>
    <row r="13092" spans="1:3" ht="15" customHeight="1" x14ac:dyDescent="0.25">
      <c r="A13092" s="216">
        <v>45817</v>
      </c>
      <c r="B13092" s="217" t="s">
        <v>196</v>
      </c>
      <c r="C13092" s="218">
        <v>3.488</v>
      </c>
    </row>
    <row r="13093" spans="1:3" ht="15" customHeight="1" x14ac:dyDescent="0.25">
      <c r="A13093" s="216">
        <v>45818</v>
      </c>
      <c r="B13093" s="217" t="s">
        <v>196</v>
      </c>
      <c r="C13093" s="218">
        <v>3.5009000000000001</v>
      </c>
    </row>
    <row r="13094" spans="1:3" ht="15" customHeight="1" x14ac:dyDescent="0.25">
      <c r="A13094" s="216">
        <v>45819</v>
      </c>
      <c r="B13094" s="217" t="s">
        <v>196</v>
      </c>
      <c r="C13094" s="218">
        <v>3.5139</v>
      </c>
    </row>
    <row r="13095" spans="1:3" ht="15" customHeight="1" x14ac:dyDescent="0.25">
      <c r="A13095" s="216">
        <v>45820</v>
      </c>
      <c r="B13095" s="217" t="s">
        <v>196</v>
      </c>
      <c r="C13095" s="218">
        <v>3.5268000000000002</v>
      </c>
    </row>
    <row r="13096" spans="1:3" ht="15" customHeight="1" x14ac:dyDescent="0.25">
      <c r="A13096" s="216">
        <v>45821</v>
      </c>
      <c r="B13096" s="217" t="s">
        <v>196</v>
      </c>
      <c r="C13096" s="218">
        <v>3.5655999999999999</v>
      </c>
    </row>
    <row r="13097" spans="1:3" ht="15" customHeight="1" x14ac:dyDescent="0.25">
      <c r="A13097" s="216">
        <v>45824</v>
      </c>
      <c r="B13097" s="217" t="s">
        <v>196</v>
      </c>
      <c r="C13097" s="218">
        <v>3.5785</v>
      </c>
    </row>
    <row r="13098" spans="1:3" ht="15" customHeight="1" x14ac:dyDescent="0.25">
      <c r="A13098" s="216">
        <v>45825</v>
      </c>
      <c r="B13098" s="217" t="s">
        <v>196</v>
      </c>
      <c r="C13098" s="218">
        <v>3.5914000000000001</v>
      </c>
    </row>
    <row r="13099" spans="1:3" ht="15" customHeight="1" x14ac:dyDescent="0.25">
      <c r="A13099" s="216">
        <v>45826</v>
      </c>
      <c r="B13099" s="217" t="s">
        <v>196</v>
      </c>
      <c r="C13099" s="218">
        <v>3.6044</v>
      </c>
    </row>
    <row r="13100" spans="1:3" ht="15" customHeight="1" x14ac:dyDescent="0.25">
      <c r="A13100" s="216">
        <v>45827</v>
      </c>
      <c r="B13100" s="217" t="s">
        <v>196</v>
      </c>
      <c r="C13100" s="218">
        <v>3.6173000000000002</v>
      </c>
    </row>
    <row r="13101" spans="1:3" ht="15" customHeight="1" x14ac:dyDescent="0.25">
      <c r="A13101" s="216">
        <v>45828</v>
      </c>
      <c r="B13101" s="217" t="s">
        <v>196</v>
      </c>
      <c r="C13101" s="218">
        <v>3.6562000000000001</v>
      </c>
    </row>
    <row r="13102" spans="1:3" ht="15" customHeight="1" x14ac:dyDescent="0.25">
      <c r="A13102" s="216">
        <v>45831</v>
      </c>
      <c r="B13102" s="217" t="s">
        <v>196</v>
      </c>
      <c r="C13102" s="218">
        <v>3.6690999999999998</v>
      </c>
    </row>
    <row r="13103" spans="1:3" ht="15" customHeight="1" x14ac:dyDescent="0.25">
      <c r="A13103" s="216">
        <v>45832</v>
      </c>
      <c r="B13103" s="217" t="s">
        <v>196</v>
      </c>
      <c r="C13103" s="218">
        <v>3.6819999999999999</v>
      </c>
    </row>
    <row r="13104" spans="1:3" ht="15" customHeight="1" x14ac:dyDescent="0.25">
      <c r="A13104" s="216">
        <v>45833</v>
      </c>
      <c r="B13104" s="217" t="s">
        <v>196</v>
      </c>
      <c r="C13104" s="218">
        <v>3.6949000000000001</v>
      </c>
    </row>
    <row r="13105" spans="1:3" ht="15" customHeight="1" x14ac:dyDescent="0.25">
      <c r="A13105" s="216">
        <v>45834</v>
      </c>
      <c r="B13105" s="217" t="s">
        <v>196</v>
      </c>
      <c r="C13105" s="218">
        <v>3.7078000000000002</v>
      </c>
    </row>
    <row r="13106" spans="1:3" ht="15" customHeight="1" x14ac:dyDescent="0.25">
      <c r="A13106" s="216">
        <v>45835</v>
      </c>
      <c r="B13106" s="217" t="s">
        <v>196</v>
      </c>
      <c r="C13106" s="218">
        <v>3.7465999999999999</v>
      </c>
    </row>
    <row r="13107" spans="1:3" ht="15" customHeight="1" x14ac:dyDescent="0.25">
      <c r="A13107" s="216">
        <v>45838</v>
      </c>
      <c r="B13107" s="217" t="s">
        <v>196</v>
      </c>
      <c r="C13107" s="218">
        <v>3.7597</v>
      </c>
    </row>
    <row r="13108" spans="1:3" ht="15" customHeight="1" x14ac:dyDescent="0.25">
      <c r="A13108" s="216">
        <v>45839</v>
      </c>
      <c r="B13108" s="217" t="s">
        <v>196</v>
      </c>
      <c r="C13108" s="218">
        <v>3.7726999999999999</v>
      </c>
    </row>
    <row r="13109" spans="1:3" ht="15" customHeight="1" x14ac:dyDescent="0.25">
      <c r="A13109" s="216">
        <v>45840</v>
      </c>
      <c r="B13109" s="217" t="s">
        <v>196</v>
      </c>
      <c r="C13109" s="218">
        <v>3.7856999999999998</v>
      </c>
    </row>
    <row r="13110" spans="1:3" ht="15" customHeight="1" x14ac:dyDescent="0.25">
      <c r="A13110" s="216">
        <v>45841</v>
      </c>
      <c r="B13110" s="217" t="s">
        <v>196</v>
      </c>
      <c r="C13110" s="218">
        <v>3.7987000000000002</v>
      </c>
    </row>
    <row r="13111" spans="1:3" ht="15" customHeight="1" x14ac:dyDescent="0.25">
      <c r="A13111" s="216">
        <v>45842</v>
      </c>
      <c r="B13111" s="217" t="s">
        <v>196</v>
      </c>
      <c r="C13111" s="218">
        <v>3.8376000000000001</v>
      </c>
    </row>
    <row r="13112" spans="1:3" ht="15" customHeight="1" x14ac:dyDescent="0.25">
      <c r="A13112" s="216">
        <v>45845</v>
      </c>
      <c r="B13112" s="217" t="s">
        <v>196</v>
      </c>
      <c r="C13112" s="218">
        <v>3.8506</v>
      </c>
    </row>
    <row r="13113" spans="1:3" ht="15" customHeight="1" x14ac:dyDescent="0.25">
      <c r="A13113" s="216">
        <v>45846</v>
      </c>
      <c r="B13113" s="217" t="s">
        <v>196</v>
      </c>
      <c r="C13113" s="218">
        <v>3.8635000000000002</v>
      </c>
    </row>
    <row r="13114" spans="1:3" ht="15" customHeight="1" x14ac:dyDescent="0.25">
      <c r="A13114" s="216">
        <v>45847</v>
      </c>
      <c r="B13114" s="217" t="s">
        <v>196</v>
      </c>
      <c r="C13114" s="218">
        <v>3.8765000000000001</v>
      </c>
    </row>
    <row r="13115" spans="1:3" ht="15" customHeight="1" x14ac:dyDescent="0.25">
      <c r="A13115" s="216">
        <v>45848</v>
      </c>
      <c r="B13115" s="217" t="s">
        <v>196</v>
      </c>
      <c r="C13115" s="218">
        <v>3.8894000000000002</v>
      </c>
    </row>
    <row r="13116" spans="1:3" ht="15" customHeight="1" x14ac:dyDescent="0.25">
      <c r="A13116" s="216">
        <v>45849</v>
      </c>
      <c r="B13116" s="217" t="s">
        <v>196</v>
      </c>
      <c r="C13116" s="218">
        <v>3.9283000000000001</v>
      </c>
    </row>
    <row r="13117" spans="1:3" ht="15" customHeight="1" x14ac:dyDescent="0.25">
      <c r="A13117" s="216">
        <v>45852</v>
      </c>
      <c r="B13117" s="217" t="s">
        <v>196</v>
      </c>
      <c r="C13117" s="218">
        <v>3.9411999999999998</v>
      </c>
    </row>
    <row r="13118" spans="1:3" ht="15" customHeight="1" x14ac:dyDescent="0.25">
      <c r="A13118" s="216">
        <v>45853</v>
      </c>
      <c r="B13118" s="217" t="s">
        <v>196</v>
      </c>
      <c r="C13118" s="218">
        <v>3.9540999999999999</v>
      </c>
    </row>
    <row r="13119" spans="1:3" ht="15" customHeight="1" x14ac:dyDescent="0.25">
      <c r="A13119" s="216">
        <v>45854</v>
      </c>
      <c r="B13119" s="217" t="s">
        <v>196</v>
      </c>
      <c r="C13119" s="218">
        <v>3.9670000000000001</v>
      </c>
    </row>
    <row r="13120" spans="1:3" ht="15" customHeight="1" x14ac:dyDescent="0.25">
      <c r="A13120" s="216">
        <v>45855</v>
      </c>
      <c r="B13120" s="217" t="s">
        <v>196</v>
      </c>
      <c r="C13120" s="218">
        <v>3.9799000000000002</v>
      </c>
    </row>
    <row r="13121" spans="1:3" ht="15" customHeight="1" x14ac:dyDescent="0.25">
      <c r="A13121" s="216">
        <v>45856</v>
      </c>
      <c r="B13121" s="217" t="s">
        <v>196</v>
      </c>
      <c r="C13121" s="218">
        <v>4.0186999999999999</v>
      </c>
    </row>
    <row r="13122" spans="1:3" ht="15" customHeight="1" x14ac:dyDescent="0.25">
      <c r="A13122" s="216">
        <v>45859</v>
      </c>
      <c r="B13122" s="217" t="s">
        <v>196</v>
      </c>
      <c r="C13122" s="218">
        <v>4.0316000000000001</v>
      </c>
    </row>
    <row r="13123" spans="1:3" ht="15" customHeight="1" x14ac:dyDescent="0.25">
      <c r="A13123" s="216">
        <v>45860</v>
      </c>
      <c r="B13123" s="217" t="s">
        <v>196</v>
      </c>
      <c r="C13123" s="218">
        <v>4.0445000000000002</v>
      </c>
    </row>
    <row r="13124" spans="1:3" ht="15" customHeight="1" x14ac:dyDescent="0.25">
      <c r="A13124" s="216">
        <v>45861</v>
      </c>
      <c r="B13124" s="217" t="s">
        <v>196</v>
      </c>
      <c r="C13124" s="218">
        <v>4.0574000000000003</v>
      </c>
    </row>
    <row r="13125" spans="1:3" ht="15" customHeight="1" x14ac:dyDescent="0.25">
      <c r="A13125" s="216">
        <v>45862</v>
      </c>
      <c r="B13125" s="217" t="s">
        <v>196</v>
      </c>
      <c r="C13125" s="218">
        <v>4.0702999999999996</v>
      </c>
    </row>
    <row r="13126" spans="1:3" ht="15" customHeight="1" x14ac:dyDescent="0.25">
      <c r="A13126" s="216">
        <v>45863</v>
      </c>
      <c r="B13126" s="217" t="s">
        <v>196</v>
      </c>
      <c r="C13126" s="218">
        <v>4.109</v>
      </c>
    </row>
    <row r="13127" spans="1:3" ht="15" customHeight="1" x14ac:dyDescent="0.25">
      <c r="A13127" s="216">
        <v>45866</v>
      </c>
      <c r="B13127" s="217" t="s">
        <v>196</v>
      </c>
      <c r="C13127" s="218">
        <v>4.1219000000000001</v>
      </c>
    </row>
    <row r="13128" spans="1:3" ht="15" customHeight="1" x14ac:dyDescent="0.25">
      <c r="A13128" s="216">
        <v>45867</v>
      </c>
      <c r="B13128" s="217" t="s">
        <v>196</v>
      </c>
      <c r="C13128" s="218">
        <v>4.1348000000000003</v>
      </c>
    </row>
    <row r="13129" spans="1:3" ht="15" customHeight="1" x14ac:dyDescent="0.25">
      <c r="A13129" s="216">
        <v>45868</v>
      </c>
      <c r="B13129" s="217" t="s">
        <v>196</v>
      </c>
      <c r="C13129" s="218">
        <v>4.1477000000000004</v>
      </c>
    </row>
    <row r="13130" spans="1:3" ht="15" customHeight="1" x14ac:dyDescent="0.25">
      <c r="A13130" s="216">
        <v>45869</v>
      </c>
      <c r="B13130" s="217" t="s">
        <v>196</v>
      </c>
      <c r="C13130" s="218">
        <v>4.1607000000000003</v>
      </c>
    </row>
    <row r="13131" spans="1:3" ht="15" customHeight="1" x14ac:dyDescent="0.25">
      <c r="A13131" s="216">
        <v>45870</v>
      </c>
      <c r="B13131" s="217" t="s">
        <v>196</v>
      </c>
      <c r="C13131" s="218">
        <v>4.1993999999999998</v>
      </c>
    </row>
    <row r="13132" spans="1:3" ht="15" customHeight="1" x14ac:dyDescent="0.25">
      <c r="A13132" s="216">
        <v>45873</v>
      </c>
      <c r="B13132" s="217" t="s">
        <v>196</v>
      </c>
      <c r="C13132" s="218">
        <v>4.2122999999999999</v>
      </c>
    </row>
    <row r="13133" spans="1:3" ht="15" customHeight="1" x14ac:dyDescent="0.25">
      <c r="A13133" s="216">
        <v>45874</v>
      </c>
      <c r="B13133" s="217" t="s">
        <v>196</v>
      </c>
      <c r="C13133" s="218">
        <v>4.2252000000000001</v>
      </c>
    </row>
    <row r="13134" spans="1:3" ht="15" customHeight="1" x14ac:dyDescent="0.25">
      <c r="A13134" s="216">
        <v>45875</v>
      </c>
      <c r="B13134" s="217" t="s">
        <v>196</v>
      </c>
      <c r="C13134" s="218">
        <v>4.2381000000000002</v>
      </c>
    </row>
    <row r="13135" spans="1:3" ht="15" customHeight="1" x14ac:dyDescent="0.25">
      <c r="A13135" s="216">
        <v>45876</v>
      </c>
      <c r="B13135" s="217" t="s">
        <v>196</v>
      </c>
      <c r="C13135" s="218">
        <v>4.2504</v>
      </c>
    </row>
    <row r="13136" spans="1:3" ht="15" customHeight="1" x14ac:dyDescent="0.25">
      <c r="A13136" s="216">
        <v>45877</v>
      </c>
      <c r="B13136" s="217" t="s">
        <v>196</v>
      </c>
      <c r="C13136" s="218">
        <v>4.2873999999999999</v>
      </c>
    </row>
    <row r="13137" spans="1:3" ht="15" customHeight="1" x14ac:dyDescent="0.25">
      <c r="A13137" s="216">
        <v>45880</v>
      </c>
      <c r="B13137" s="217" t="s">
        <v>196</v>
      </c>
      <c r="C13137" s="218">
        <v>4.2996999999999996</v>
      </c>
    </row>
    <row r="13138" spans="1:3" ht="15" customHeight="1" x14ac:dyDescent="0.25">
      <c r="A13138" s="216">
        <v>45881</v>
      </c>
      <c r="B13138" s="217" t="s">
        <v>196</v>
      </c>
      <c r="C13138" s="218">
        <v>4.3120000000000003</v>
      </c>
    </row>
    <row r="13139" spans="1:3" ht="15" customHeight="1" x14ac:dyDescent="0.25">
      <c r="A13139" s="216">
        <v>45882</v>
      </c>
      <c r="B13139" s="217" t="s">
        <v>196</v>
      </c>
      <c r="C13139" s="218">
        <v>4.3243</v>
      </c>
    </row>
    <row r="13140" spans="1:3" ht="15" customHeight="1" x14ac:dyDescent="0.25">
      <c r="A13140" s="216">
        <v>45883</v>
      </c>
      <c r="B13140" s="217" t="s">
        <v>196</v>
      </c>
      <c r="C13140" s="218">
        <v>4.3367000000000004</v>
      </c>
    </row>
    <row r="13141" spans="1:3" ht="15" customHeight="1" x14ac:dyDescent="0.25">
      <c r="A13141" s="216">
        <v>45884</v>
      </c>
      <c r="B13141" s="217" t="s">
        <v>196</v>
      </c>
      <c r="C13141" s="218">
        <v>4.3735999999999997</v>
      </c>
    </row>
    <row r="13142" spans="1:3" ht="15" customHeight="1" x14ac:dyDescent="0.25">
      <c r="A13142" s="216">
        <v>45887</v>
      </c>
      <c r="B13142" s="217" t="s">
        <v>196</v>
      </c>
      <c r="C13142" s="218">
        <v>4.3859000000000004</v>
      </c>
    </row>
    <row r="13143" spans="1:3" ht="15" customHeight="1" x14ac:dyDescent="0.25">
      <c r="A13143" s="216">
        <v>45888</v>
      </c>
      <c r="B13143" s="217" t="s">
        <v>196</v>
      </c>
      <c r="C13143" s="218">
        <v>4.3982000000000001</v>
      </c>
    </row>
    <row r="13144" spans="1:3" ht="15" customHeight="1" x14ac:dyDescent="0.25">
      <c r="A13144" s="216">
        <v>45889</v>
      </c>
      <c r="B13144" s="217" t="s">
        <v>196</v>
      </c>
      <c r="C13144" s="218">
        <v>4.4105999999999996</v>
      </c>
    </row>
    <row r="13145" spans="1:3" ht="15" customHeight="1" x14ac:dyDescent="0.25">
      <c r="A13145" s="216">
        <v>45890</v>
      </c>
      <c r="B13145" s="217" t="s">
        <v>196</v>
      </c>
      <c r="C13145" s="218">
        <v>4.4229000000000003</v>
      </c>
    </row>
    <row r="13146" spans="1:3" ht="15" customHeight="1" x14ac:dyDescent="0.25">
      <c r="A13146" s="216">
        <v>45891</v>
      </c>
      <c r="B13146" s="217" t="s">
        <v>196</v>
      </c>
      <c r="C13146" s="218">
        <v>4.4722</v>
      </c>
    </row>
    <row r="13147" spans="1:3" ht="15" customHeight="1" x14ac:dyDescent="0.25">
      <c r="A13147" s="216">
        <v>45895</v>
      </c>
      <c r="B13147" s="217" t="s">
        <v>196</v>
      </c>
      <c r="C13147" s="218">
        <v>4.4844999999999997</v>
      </c>
    </row>
    <row r="13148" spans="1:3" ht="15" customHeight="1" x14ac:dyDescent="0.25">
      <c r="A13148" s="216">
        <v>45896</v>
      </c>
      <c r="B13148" s="217" t="s">
        <v>196</v>
      </c>
      <c r="C13148" s="218">
        <v>4.4968000000000004</v>
      </c>
    </row>
    <row r="13149" spans="1:3" ht="15" customHeight="1" x14ac:dyDescent="0.25">
      <c r="A13149" s="216">
        <v>45897</v>
      </c>
      <c r="B13149" s="217" t="s">
        <v>196</v>
      </c>
      <c r="C13149" s="218">
        <v>4.5091999999999999</v>
      </c>
    </row>
    <row r="13150" spans="1:3" ht="15" customHeight="1" x14ac:dyDescent="0.25">
      <c r="A13150" s="216">
        <v>45898</v>
      </c>
      <c r="B13150" s="217" t="s">
        <v>196</v>
      </c>
      <c r="C13150" s="218">
        <v>4.5464000000000002</v>
      </c>
    </row>
    <row r="13151" spans="1:3" ht="15" customHeight="1" x14ac:dyDescent="0.25">
      <c r="A13151" s="216">
        <v>45901</v>
      </c>
      <c r="B13151" s="217" t="s">
        <v>196</v>
      </c>
      <c r="C13151" s="218">
        <v>4.5587</v>
      </c>
    </row>
    <row r="13152" spans="1:3" ht="15" customHeight="1" x14ac:dyDescent="0.25">
      <c r="A13152" s="216">
        <v>45902</v>
      </c>
      <c r="B13152" s="217" t="s">
        <v>196</v>
      </c>
      <c r="C13152" s="218">
        <v>4.5709999999999997</v>
      </c>
    </row>
    <row r="13153" spans="1:3" ht="15" customHeight="1" x14ac:dyDescent="0.25">
      <c r="A13153" s="216">
        <v>45903</v>
      </c>
      <c r="B13153" s="217" t="s">
        <v>196</v>
      </c>
      <c r="C13153" s="218">
        <v>4.5833000000000004</v>
      </c>
    </row>
    <row r="13154" spans="1:3" ht="15" customHeight="1" x14ac:dyDescent="0.25">
      <c r="A13154" s="216">
        <v>45904</v>
      </c>
      <c r="B13154" s="217" t="s">
        <v>196</v>
      </c>
      <c r="C13154" s="218">
        <v>4.5956999999999999</v>
      </c>
    </row>
    <row r="13155" spans="1:3" ht="15" customHeight="1" x14ac:dyDescent="0.25">
      <c r="A13155" s="216">
        <v>45905</v>
      </c>
      <c r="B13155" s="217" t="s">
        <v>196</v>
      </c>
      <c r="C13155" s="218">
        <v>4.6326000000000001</v>
      </c>
    </row>
    <row r="13156" spans="1:3" ht="15" customHeight="1" x14ac:dyDescent="0.25">
      <c r="A13156" s="216">
        <v>45908</v>
      </c>
      <c r="B13156" s="217" t="s">
        <v>196</v>
      </c>
      <c r="C13156" s="218">
        <v>4.6448999999999998</v>
      </c>
    </row>
    <row r="13157" spans="1:3" ht="15" customHeight="1" x14ac:dyDescent="0.25">
      <c r="A13157" s="216">
        <v>45909</v>
      </c>
      <c r="B13157" s="217" t="s">
        <v>196</v>
      </c>
      <c r="C13157" s="218">
        <v>4.6571999999999996</v>
      </c>
    </row>
    <row r="13158" spans="1:3" ht="15" customHeight="1" x14ac:dyDescent="0.25">
      <c r="A13158" s="216">
        <v>45910</v>
      </c>
      <c r="B13158" s="217" t="s">
        <v>196</v>
      </c>
      <c r="C13158" s="218">
        <v>4.6696</v>
      </c>
    </row>
    <row r="13159" spans="1:3" ht="15" customHeight="1" x14ac:dyDescent="0.25">
      <c r="A13159" s="216">
        <v>45911</v>
      </c>
      <c r="B13159" s="217" t="s">
        <v>196</v>
      </c>
      <c r="C13159" s="218">
        <v>4.6818999999999997</v>
      </c>
    </row>
    <row r="13160" spans="1:3" ht="15" customHeight="1" x14ac:dyDescent="0.25">
      <c r="A13160" s="216">
        <v>45912</v>
      </c>
      <c r="B13160" s="217" t="s">
        <v>196</v>
      </c>
      <c r="C13160" s="218">
        <v>4.7188999999999997</v>
      </c>
    </row>
    <row r="13161" spans="1:3" ht="15" customHeight="1" x14ac:dyDescent="0.25">
      <c r="A13161" s="216">
        <v>45915</v>
      </c>
      <c r="B13161" s="217" t="s">
        <v>196</v>
      </c>
      <c r="C13161" s="218">
        <v>4.7312000000000003</v>
      </c>
    </row>
    <row r="13162" spans="1:3" ht="15" customHeight="1" x14ac:dyDescent="0.25">
      <c r="A13162" s="216">
        <v>45916</v>
      </c>
      <c r="B13162" s="217" t="s">
        <v>196</v>
      </c>
      <c r="C13162" s="218">
        <v>4.7435999999999998</v>
      </c>
    </row>
    <row r="13163" spans="1:3" ht="15" customHeight="1" x14ac:dyDescent="0.25">
      <c r="A13163" s="216">
        <v>45917</v>
      </c>
      <c r="B13163" s="217" t="s">
        <v>196</v>
      </c>
      <c r="C13163" s="218">
        <v>4.7558999999999996</v>
      </c>
    </row>
    <row r="13164" spans="1:3" ht="15" customHeight="1" x14ac:dyDescent="0.25">
      <c r="A13164" s="216">
        <v>45918</v>
      </c>
      <c r="B13164" s="217" t="s">
        <v>196</v>
      </c>
      <c r="C13164" s="218">
        <v>4.7682000000000002</v>
      </c>
    </row>
    <row r="13165" spans="1:3" ht="15" customHeight="1" x14ac:dyDescent="0.25">
      <c r="A13165" s="216">
        <v>45919</v>
      </c>
      <c r="B13165" s="217" t="s">
        <v>196</v>
      </c>
      <c r="C13165" s="218">
        <v>4.8052999999999999</v>
      </c>
    </row>
    <row r="13166" spans="1:3" ht="15" customHeight="1" x14ac:dyDescent="0.25">
      <c r="A13166" s="216">
        <v>45922</v>
      </c>
      <c r="B13166" s="217" t="s">
        <v>196</v>
      </c>
      <c r="C13166" s="218">
        <v>4.8175999999999997</v>
      </c>
    </row>
    <row r="13167" spans="1:3" ht="15" customHeight="1" x14ac:dyDescent="0.25">
      <c r="A13167" s="216">
        <v>45923</v>
      </c>
      <c r="B13167" s="217" t="s">
        <v>196</v>
      </c>
      <c r="C13167" s="218">
        <v>4.8299000000000003</v>
      </c>
    </row>
    <row r="13168" spans="1:3" ht="15" customHeight="1" x14ac:dyDescent="0.25">
      <c r="A13168" s="216">
        <v>45924</v>
      </c>
      <c r="B13168" s="217" t="s">
        <v>196</v>
      </c>
      <c r="C13168" s="218">
        <v>4.8422999999999998</v>
      </c>
    </row>
    <row r="13169" spans="1:3" ht="15" customHeight="1" x14ac:dyDescent="0.25">
      <c r="A13169" s="216">
        <v>45925</v>
      </c>
      <c r="B13169" s="217" t="s">
        <v>196</v>
      </c>
      <c r="C13169" s="218">
        <v>4.8547000000000002</v>
      </c>
    </row>
    <row r="13170" spans="1:3" ht="15" customHeight="1" x14ac:dyDescent="0.25">
      <c r="A13170" s="216">
        <v>45926</v>
      </c>
      <c r="B13170" s="217" t="s">
        <v>196</v>
      </c>
      <c r="C13170" s="218">
        <v>4.8917000000000002</v>
      </c>
    </row>
    <row r="13171" spans="1:3" ht="15" customHeight="1" x14ac:dyDescent="0.25">
      <c r="A13171" s="216">
        <v>45929</v>
      </c>
      <c r="B13171" s="217" t="s">
        <v>196</v>
      </c>
      <c r="C13171" s="218">
        <v>4.9040999999999997</v>
      </c>
    </row>
    <row r="13172" spans="1:3" ht="15" customHeight="1" x14ac:dyDescent="0.25">
      <c r="A13172" s="216">
        <v>45930</v>
      </c>
      <c r="B13172" s="217" t="s">
        <v>196</v>
      </c>
      <c r="C13172" s="218">
        <v>4.9168000000000003</v>
      </c>
    </row>
    <row r="13173" spans="1:3" ht="15" customHeight="1" x14ac:dyDescent="0.25">
      <c r="A13173" s="216">
        <v>45566</v>
      </c>
      <c r="B13173" s="217" t="s">
        <v>122</v>
      </c>
      <c r="C13173" s="218">
        <v>0.01</v>
      </c>
    </row>
    <row r="13174" spans="1:3" ht="15" customHeight="1" x14ac:dyDescent="0.25">
      <c r="A13174" s="216">
        <v>45567</v>
      </c>
      <c r="B13174" s="217" t="s">
        <v>122</v>
      </c>
      <c r="C13174" s="218">
        <v>0.02</v>
      </c>
    </row>
    <row r="13175" spans="1:3" ht="15" customHeight="1" x14ac:dyDescent="0.25">
      <c r="A13175" s="216">
        <v>45568</v>
      </c>
      <c r="B13175" s="217" t="s">
        <v>122</v>
      </c>
      <c r="C13175" s="218">
        <v>0.03</v>
      </c>
    </row>
    <row r="13176" spans="1:3" ht="15" customHeight="1" x14ac:dyDescent="0.25">
      <c r="A13176" s="216">
        <v>45569</v>
      </c>
      <c r="B13176" s="217" t="s">
        <v>122</v>
      </c>
      <c r="C13176" s="218">
        <v>5.9900000000000002E-2</v>
      </c>
    </row>
    <row r="13177" spans="1:3" ht="15" customHeight="1" x14ac:dyDescent="0.25">
      <c r="A13177" s="216">
        <v>45572</v>
      </c>
      <c r="B13177" s="217" t="s">
        <v>122</v>
      </c>
      <c r="C13177" s="218">
        <v>6.9900000000000004E-2</v>
      </c>
    </row>
    <row r="13178" spans="1:3" ht="15" customHeight="1" x14ac:dyDescent="0.25">
      <c r="A13178" s="216">
        <v>45573</v>
      </c>
      <c r="B13178" s="217" t="s">
        <v>122</v>
      </c>
      <c r="C13178" s="218">
        <v>7.9799999999999996E-2</v>
      </c>
    </row>
    <row r="13179" spans="1:3" ht="15" customHeight="1" x14ac:dyDescent="0.25">
      <c r="A13179" s="216">
        <v>45574</v>
      </c>
      <c r="B13179" s="217" t="s">
        <v>122</v>
      </c>
      <c r="C13179" s="218">
        <v>8.9700000000000002E-2</v>
      </c>
    </row>
    <row r="13180" spans="1:3" ht="15" customHeight="1" x14ac:dyDescent="0.25">
      <c r="A13180" s="216">
        <v>45575</v>
      </c>
      <c r="B13180" s="217" t="s">
        <v>122</v>
      </c>
      <c r="C13180" s="218">
        <v>9.9599999999999994E-2</v>
      </c>
    </row>
    <row r="13181" spans="1:3" ht="15" customHeight="1" x14ac:dyDescent="0.25">
      <c r="A13181" s="216">
        <v>45576</v>
      </c>
      <c r="B13181" s="217" t="s">
        <v>122</v>
      </c>
      <c r="C13181" s="218">
        <v>0.12939999999999999</v>
      </c>
    </row>
    <row r="13182" spans="1:3" ht="15" customHeight="1" x14ac:dyDescent="0.25">
      <c r="A13182" s="216">
        <v>45579</v>
      </c>
      <c r="B13182" s="217" t="s">
        <v>122</v>
      </c>
      <c r="C13182" s="218">
        <v>0.13930000000000001</v>
      </c>
    </row>
    <row r="13183" spans="1:3" ht="15" customHeight="1" x14ac:dyDescent="0.25">
      <c r="A13183" s="216">
        <v>45580</v>
      </c>
      <c r="B13183" s="217" t="s">
        <v>122</v>
      </c>
      <c r="C13183" s="218">
        <v>0.14910000000000001</v>
      </c>
    </row>
    <row r="13184" spans="1:3" ht="15" customHeight="1" x14ac:dyDescent="0.25">
      <c r="A13184" s="216">
        <v>45581</v>
      </c>
      <c r="B13184" s="217" t="s">
        <v>122</v>
      </c>
      <c r="C13184" s="218">
        <v>0.159</v>
      </c>
    </row>
    <row r="13185" spans="1:3" ht="15" customHeight="1" x14ac:dyDescent="0.25">
      <c r="A13185" s="216">
        <v>45582</v>
      </c>
      <c r="B13185" s="217" t="s">
        <v>122</v>
      </c>
      <c r="C13185" s="218">
        <v>0.16880000000000001</v>
      </c>
    </row>
    <row r="13186" spans="1:3" ht="15" customHeight="1" x14ac:dyDescent="0.25">
      <c r="A13186" s="216">
        <v>45583</v>
      </c>
      <c r="B13186" s="217" t="s">
        <v>122</v>
      </c>
      <c r="C13186" s="218">
        <v>0.19850000000000001</v>
      </c>
    </row>
    <row r="13187" spans="1:3" ht="15" customHeight="1" x14ac:dyDescent="0.25">
      <c r="A13187" s="216">
        <v>45586</v>
      </c>
      <c r="B13187" s="217" t="s">
        <v>122</v>
      </c>
      <c r="C13187" s="218">
        <v>0.20830000000000001</v>
      </c>
    </row>
    <row r="13188" spans="1:3" ht="15" customHeight="1" x14ac:dyDescent="0.25">
      <c r="A13188" s="216">
        <v>45587</v>
      </c>
      <c r="B13188" s="217" t="s">
        <v>122</v>
      </c>
      <c r="C13188" s="218">
        <v>0.21820000000000001</v>
      </c>
    </row>
    <row r="13189" spans="1:3" ht="15" customHeight="1" x14ac:dyDescent="0.25">
      <c r="A13189" s="216">
        <v>45588</v>
      </c>
      <c r="B13189" s="217" t="s">
        <v>122</v>
      </c>
      <c r="C13189" s="218">
        <v>0.2278</v>
      </c>
    </row>
    <row r="13190" spans="1:3" ht="15" customHeight="1" x14ac:dyDescent="0.25">
      <c r="A13190" s="216">
        <v>45589</v>
      </c>
      <c r="B13190" s="217" t="s">
        <v>122</v>
      </c>
      <c r="C13190" s="218">
        <v>0.2374</v>
      </c>
    </row>
    <row r="13191" spans="1:3" ht="15" customHeight="1" x14ac:dyDescent="0.25">
      <c r="A13191" s="216">
        <v>45590</v>
      </c>
      <c r="B13191" s="217" t="s">
        <v>122</v>
      </c>
      <c r="C13191" s="218">
        <v>0.2661</v>
      </c>
    </row>
    <row r="13192" spans="1:3" ht="15" customHeight="1" x14ac:dyDescent="0.25">
      <c r="A13192" s="216">
        <v>45593</v>
      </c>
      <c r="B13192" s="217" t="s">
        <v>122</v>
      </c>
      <c r="C13192" s="218">
        <v>0.27560000000000001</v>
      </c>
    </row>
    <row r="13193" spans="1:3" ht="15" customHeight="1" x14ac:dyDescent="0.25">
      <c r="A13193" s="216">
        <v>45594</v>
      </c>
      <c r="B13193" s="217" t="s">
        <v>122</v>
      </c>
      <c r="C13193" s="218">
        <v>0.28520000000000001</v>
      </c>
    </row>
    <row r="13194" spans="1:3" ht="15" customHeight="1" x14ac:dyDescent="0.25">
      <c r="A13194" s="216">
        <v>45595</v>
      </c>
      <c r="B13194" s="217" t="s">
        <v>122</v>
      </c>
      <c r="C13194" s="218">
        <v>0.29459999999999997</v>
      </c>
    </row>
    <row r="13195" spans="1:3" ht="15" customHeight="1" x14ac:dyDescent="0.25">
      <c r="A13195" s="216">
        <v>45596</v>
      </c>
      <c r="B13195" s="217" t="s">
        <v>122</v>
      </c>
      <c r="C13195" s="218">
        <v>0.30409999999999998</v>
      </c>
    </row>
    <row r="13196" spans="1:3" ht="15" customHeight="1" x14ac:dyDescent="0.25">
      <c r="A13196" s="216">
        <v>45597</v>
      </c>
      <c r="B13196" s="217" t="s">
        <v>122</v>
      </c>
      <c r="C13196" s="218">
        <v>0.33239999999999997</v>
      </c>
    </row>
    <row r="13197" spans="1:3" ht="15" customHeight="1" x14ac:dyDescent="0.25">
      <c r="A13197" s="216">
        <v>45600</v>
      </c>
      <c r="B13197" s="217" t="s">
        <v>122</v>
      </c>
      <c r="C13197" s="218">
        <v>0.3417</v>
      </c>
    </row>
    <row r="13198" spans="1:3" ht="15" customHeight="1" x14ac:dyDescent="0.25">
      <c r="A13198" s="216">
        <v>45601</v>
      </c>
      <c r="B13198" s="217" t="s">
        <v>122</v>
      </c>
      <c r="C13198" s="218">
        <v>0.35110000000000002</v>
      </c>
    </row>
    <row r="13199" spans="1:3" ht="15" customHeight="1" x14ac:dyDescent="0.25">
      <c r="A13199" s="216">
        <v>45602</v>
      </c>
      <c r="B13199" s="217" t="s">
        <v>122</v>
      </c>
      <c r="C13199" s="218">
        <v>0.3604</v>
      </c>
    </row>
    <row r="13200" spans="1:3" ht="15" customHeight="1" x14ac:dyDescent="0.25">
      <c r="A13200" s="216">
        <v>45603</v>
      </c>
      <c r="B13200" s="217" t="s">
        <v>122</v>
      </c>
      <c r="C13200" s="218">
        <v>0.36969999999999997</v>
      </c>
    </row>
    <row r="13201" spans="1:3" ht="15" customHeight="1" x14ac:dyDescent="0.25">
      <c r="A13201" s="216">
        <v>45604</v>
      </c>
      <c r="B13201" s="217" t="s">
        <v>122</v>
      </c>
      <c r="C13201" s="218">
        <v>0.3977</v>
      </c>
    </row>
    <row r="13202" spans="1:3" ht="15" customHeight="1" x14ac:dyDescent="0.25">
      <c r="A13202" s="216">
        <v>45607</v>
      </c>
      <c r="B13202" s="217" t="s">
        <v>122</v>
      </c>
      <c r="C13202" s="218">
        <v>0.40699999999999997</v>
      </c>
    </row>
    <row r="13203" spans="1:3" ht="15" customHeight="1" x14ac:dyDescent="0.25">
      <c r="A13203" s="216">
        <v>45608</v>
      </c>
      <c r="B13203" s="217" t="s">
        <v>122</v>
      </c>
      <c r="C13203" s="218">
        <v>0.4163</v>
      </c>
    </row>
    <row r="13204" spans="1:3" ht="15" customHeight="1" x14ac:dyDescent="0.25">
      <c r="A13204" s="216">
        <v>45609</v>
      </c>
      <c r="B13204" s="217" t="s">
        <v>122</v>
      </c>
      <c r="C13204" s="218">
        <v>0.42559999999999998</v>
      </c>
    </row>
    <row r="13205" spans="1:3" ht="15" customHeight="1" x14ac:dyDescent="0.25">
      <c r="A13205" s="216">
        <v>45610</v>
      </c>
      <c r="B13205" s="217" t="s">
        <v>122</v>
      </c>
      <c r="C13205" s="218">
        <v>0.43490000000000001</v>
      </c>
    </row>
    <row r="13206" spans="1:3" ht="15" customHeight="1" x14ac:dyDescent="0.25">
      <c r="A13206" s="216">
        <v>45611</v>
      </c>
      <c r="B13206" s="217" t="s">
        <v>122</v>
      </c>
      <c r="C13206" s="218">
        <v>0.4627</v>
      </c>
    </row>
    <row r="13207" spans="1:3" ht="15" customHeight="1" x14ac:dyDescent="0.25">
      <c r="A13207" s="216">
        <v>45614</v>
      </c>
      <c r="B13207" s="217" t="s">
        <v>122</v>
      </c>
      <c r="C13207" s="218">
        <v>0.47189999999999999</v>
      </c>
    </row>
    <row r="13208" spans="1:3" ht="15" customHeight="1" x14ac:dyDescent="0.25">
      <c r="A13208" s="216">
        <v>45615</v>
      </c>
      <c r="B13208" s="217" t="s">
        <v>122</v>
      </c>
      <c r="C13208" s="218">
        <v>0.48120000000000002</v>
      </c>
    </row>
    <row r="13209" spans="1:3" ht="15" customHeight="1" x14ac:dyDescent="0.25">
      <c r="A13209" s="216">
        <v>45616</v>
      </c>
      <c r="B13209" s="217" t="s">
        <v>122</v>
      </c>
      <c r="C13209" s="218">
        <v>0.4904</v>
      </c>
    </row>
    <row r="13210" spans="1:3" ht="15" customHeight="1" x14ac:dyDescent="0.25">
      <c r="A13210" s="216">
        <v>45617</v>
      </c>
      <c r="B13210" s="217" t="s">
        <v>122</v>
      </c>
      <c r="C13210" s="218">
        <v>0.49959999999999999</v>
      </c>
    </row>
    <row r="13211" spans="1:3" ht="15" customHeight="1" x14ac:dyDescent="0.25">
      <c r="A13211" s="216">
        <v>45618</v>
      </c>
      <c r="B13211" s="217" t="s">
        <v>122</v>
      </c>
      <c r="C13211" s="218">
        <v>0.5272</v>
      </c>
    </row>
    <row r="13212" spans="1:3" ht="15" customHeight="1" x14ac:dyDescent="0.25">
      <c r="A13212" s="216">
        <v>45621</v>
      </c>
      <c r="B13212" s="217" t="s">
        <v>122</v>
      </c>
      <c r="C13212" s="218">
        <v>0.53639999999999999</v>
      </c>
    </row>
    <row r="13213" spans="1:3" ht="15" customHeight="1" x14ac:dyDescent="0.25">
      <c r="A13213" s="216">
        <v>45622</v>
      </c>
      <c r="B13213" s="217" t="s">
        <v>122</v>
      </c>
      <c r="C13213" s="218">
        <v>0.54549999999999998</v>
      </c>
    </row>
    <row r="13214" spans="1:3" ht="15" customHeight="1" x14ac:dyDescent="0.25">
      <c r="A13214" s="216">
        <v>45623</v>
      </c>
      <c r="B13214" s="217" t="s">
        <v>122</v>
      </c>
      <c r="C13214" s="218">
        <v>0.55469999999999997</v>
      </c>
    </row>
    <row r="13215" spans="1:3" ht="15" customHeight="1" x14ac:dyDescent="0.25">
      <c r="A13215" s="216">
        <v>45624</v>
      </c>
      <c r="B13215" s="217" t="s">
        <v>122</v>
      </c>
      <c r="C13215" s="218">
        <v>0.56389999999999996</v>
      </c>
    </row>
    <row r="13216" spans="1:3" ht="15" customHeight="1" x14ac:dyDescent="0.25">
      <c r="A13216" s="216">
        <v>45625</v>
      </c>
      <c r="B13216" s="217" t="s">
        <v>122</v>
      </c>
      <c r="C13216" s="218">
        <v>0.59130000000000005</v>
      </c>
    </row>
    <row r="13217" spans="1:3" ht="15" customHeight="1" x14ac:dyDescent="0.25">
      <c r="A13217" s="216">
        <v>45628</v>
      </c>
      <c r="B13217" s="217" t="s">
        <v>122</v>
      </c>
      <c r="C13217" s="218">
        <v>0.60050000000000003</v>
      </c>
    </row>
    <row r="13218" spans="1:3" ht="15" customHeight="1" x14ac:dyDescent="0.25">
      <c r="A13218" s="216">
        <v>45629</v>
      </c>
      <c r="B13218" s="217" t="s">
        <v>122</v>
      </c>
      <c r="C13218" s="218">
        <v>0.60960000000000003</v>
      </c>
    </row>
    <row r="13219" spans="1:3" ht="15" customHeight="1" x14ac:dyDescent="0.25">
      <c r="A13219" s="216">
        <v>45630</v>
      </c>
      <c r="B13219" s="217" t="s">
        <v>122</v>
      </c>
      <c r="C13219" s="218">
        <v>0.61870000000000003</v>
      </c>
    </row>
    <row r="13220" spans="1:3" ht="15" customHeight="1" x14ac:dyDescent="0.25">
      <c r="A13220" s="216">
        <v>45631</v>
      </c>
      <c r="B13220" s="217" t="s">
        <v>122</v>
      </c>
      <c r="C13220" s="218">
        <v>0.62780000000000002</v>
      </c>
    </row>
    <row r="13221" spans="1:3" ht="15" customHeight="1" x14ac:dyDescent="0.25">
      <c r="A13221" s="216">
        <v>45632</v>
      </c>
      <c r="B13221" s="217" t="s">
        <v>122</v>
      </c>
      <c r="C13221" s="218">
        <v>0.65500000000000003</v>
      </c>
    </row>
    <row r="13222" spans="1:3" ht="15" customHeight="1" x14ac:dyDescent="0.25">
      <c r="A13222" s="216">
        <v>45635</v>
      </c>
      <c r="B13222" s="217" t="s">
        <v>122</v>
      </c>
      <c r="C13222" s="218">
        <v>0.66420000000000001</v>
      </c>
    </row>
    <row r="13223" spans="1:3" ht="15" customHeight="1" x14ac:dyDescent="0.25">
      <c r="A13223" s="216">
        <v>45636</v>
      </c>
      <c r="B13223" s="217" t="s">
        <v>122</v>
      </c>
      <c r="C13223" s="218">
        <v>0.67330000000000001</v>
      </c>
    </row>
    <row r="13224" spans="1:3" ht="15" customHeight="1" x14ac:dyDescent="0.25">
      <c r="A13224" s="216">
        <v>45637</v>
      </c>
      <c r="B13224" s="217" t="s">
        <v>122</v>
      </c>
      <c r="C13224" s="218">
        <v>0.68240000000000001</v>
      </c>
    </row>
    <row r="13225" spans="1:3" ht="15" customHeight="1" x14ac:dyDescent="0.25">
      <c r="A13225" s="216">
        <v>45638</v>
      </c>
      <c r="B13225" s="217" t="s">
        <v>122</v>
      </c>
      <c r="C13225" s="218">
        <v>0.6915</v>
      </c>
    </row>
    <row r="13226" spans="1:3" ht="15" customHeight="1" x14ac:dyDescent="0.25">
      <c r="A13226" s="216">
        <v>45639</v>
      </c>
      <c r="B13226" s="217" t="s">
        <v>122</v>
      </c>
      <c r="C13226" s="218">
        <v>0.71879999999999999</v>
      </c>
    </row>
    <row r="13227" spans="1:3" ht="15" customHeight="1" x14ac:dyDescent="0.25">
      <c r="A13227" s="216">
        <v>45642</v>
      </c>
      <c r="B13227" s="217" t="s">
        <v>122</v>
      </c>
      <c r="C13227" s="218">
        <v>0.72789999999999999</v>
      </c>
    </row>
    <row r="13228" spans="1:3" ht="15" customHeight="1" x14ac:dyDescent="0.25">
      <c r="A13228" s="216">
        <v>45643</v>
      </c>
      <c r="B13228" s="217" t="s">
        <v>122</v>
      </c>
      <c r="C13228" s="218">
        <v>0.73699999999999999</v>
      </c>
    </row>
    <row r="13229" spans="1:3" ht="15" customHeight="1" x14ac:dyDescent="0.25">
      <c r="A13229" s="216">
        <v>45644</v>
      </c>
      <c r="B13229" s="217" t="s">
        <v>122</v>
      </c>
      <c r="C13229" s="218">
        <v>0.74590000000000001</v>
      </c>
    </row>
    <row r="13230" spans="1:3" ht="15" customHeight="1" x14ac:dyDescent="0.25">
      <c r="A13230" s="216">
        <v>45645</v>
      </c>
      <c r="B13230" s="217" t="s">
        <v>122</v>
      </c>
      <c r="C13230" s="218">
        <v>0.75480000000000003</v>
      </c>
    </row>
    <row r="13231" spans="1:3" ht="15" customHeight="1" x14ac:dyDescent="0.25">
      <c r="A13231" s="216">
        <v>45646</v>
      </c>
      <c r="B13231" s="217" t="s">
        <v>122</v>
      </c>
      <c r="C13231" s="218">
        <v>0.78129999999999999</v>
      </c>
    </row>
    <row r="13232" spans="1:3" ht="15" customHeight="1" x14ac:dyDescent="0.25">
      <c r="A13232" s="216">
        <v>45649</v>
      </c>
      <c r="B13232" s="217" t="s">
        <v>122</v>
      </c>
      <c r="C13232" s="218">
        <v>0.79010000000000002</v>
      </c>
    </row>
    <row r="13233" spans="1:3" ht="15" customHeight="1" x14ac:dyDescent="0.25">
      <c r="A13233" s="216">
        <v>45650</v>
      </c>
      <c r="B13233" s="217" t="s">
        <v>122</v>
      </c>
      <c r="C13233" s="218">
        <v>0.79900000000000004</v>
      </c>
    </row>
    <row r="13234" spans="1:3" ht="15" customHeight="1" x14ac:dyDescent="0.25">
      <c r="A13234" s="216">
        <v>45651</v>
      </c>
      <c r="B13234" s="217" t="s">
        <v>122</v>
      </c>
      <c r="C13234" s="218">
        <v>0.80779999999999996</v>
      </c>
    </row>
    <row r="13235" spans="1:3" ht="15" customHeight="1" x14ac:dyDescent="0.25">
      <c r="A13235" s="216">
        <v>45652</v>
      </c>
      <c r="B13235" s="217" t="s">
        <v>122</v>
      </c>
      <c r="C13235" s="218">
        <v>0.81659999999999999</v>
      </c>
    </row>
    <row r="13236" spans="1:3" ht="15" customHeight="1" x14ac:dyDescent="0.25">
      <c r="A13236" s="216">
        <v>45653</v>
      </c>
      <c r="B13236" s="217" t="s">
        <v>122</v>
      </c>
      <c r="C13236" s="218">
        <v>0.84299999999999997</v>
      </c>
    </row>
    <row r="13237" spans="1:3" ht="15" customHeight="1" x14ac:dyDescent="0.25">
      <c r="A13237" s="216">
        <v>45656</v>
      </c>
      <c r="B13237" s="217" t="s">
        <v>122</v>
      </c>
      <c r="C13237" s="218">
        <v>0.85170000000000001</v>
      </c>
    </row>
    <row r="13238" spans="1:3" ht="15" customHeight="1" x14ac:dyDescent="0.25">
      <c r="A13238" s="216">
        <v>45657</v>
      </c>
      <c r="B13238" s="217" t="s">
        <v>122</v>
      </c>
      <c r="C13238" s="218">
        <v>0.86029999999999995</v>
      </c>
    </row>
    <row r="13239" spans="1:3" ht="15" customHeight="1" x14ac:dyDescent="0.25">
      <c r="A13239" s="216">
        <v>45659</v>
      </c>
      <c r="B13239" s="217" t="s">
        <v>122</v>
      </c>
      <c r="C13239" s="218">
        <v>0.87749999999999995</v>
      </c>
    </row>
    <row r="13240" spans="1:3" ht="15" customHeight="1" x14ac:dyDescent="0.25">
      <c r="A13240" s="216">
        <v>45660</v>
      </c>
      <c r="B13240" s="217" t="s">
        <v>122</v>
      </c>
      <c r="C13240" s="218">
        <v>0.90339999999999998</v>
      </c>
    </row>
    <row r="13241" spans="1:3" ht="15" customHeight="1" x14ac:dyDescent="0.25">
      <c r="A13241" s="216">
        <v>45663</v>
      </c>
      <c r="B13241" s="217" t="s">
        <v>122</v>
      </c>
      <c r="C13241" s="218">
        <v>0.91200000000000003</v>
      </c>
    </row>
    <row r="13242" spans="1:3" ht="15" customHeight="1" x14ac:dyDescent="0.25">
      <c r="A13242" s="216">
        <v>45664</v>
      </c>
      <c r="B13242" s="217" t="s">
        <v>122</v>
      </c>
      <c r="C13242" s="218">
        <v>0.92049999999999998</v>
      </c>
    </row>
    <row r="13243" spans="1:3" ht="15" customHeight="1" x14ac:dyDescent="0.25">
      <c r="A13243" s="216">
        <v>45665</v>
      </c>
      <c r="B13243" s="217" t="s">
        <v>122</v>
      </c>
      <c r="C13243" s="218">
        <v>0.92910000000000004</v>
      </c>
    </row>
    <row r="13244" spans="1:3" ht="15" customHeight="1" x14ac:dyDescent="0.25">
      <c r="A13244" s="216">
        <v>45666</v>
      </c>
      <c r="B13244" s="217" t="s">
        <v>122</v>
      </c>
      <c r="C13244" s="218">
        <v>0.93759999999999999</v>
      </c>
    </row>
    <row r="13245" spans="1:3" ht="15" customHeight="1" x14ac:dyDescent="0.25">
      <c r="A13245" s="216">
        <v>45667</v>
      </c>
      <c r="B13245" s="217" t="s">
        <v>122</v>
      </c>
      <c r="C13245" s="218">
        <v>0.96309999999999996</v>
      </c>
    </row>
    <row r="13246" spans="1:3" ht="15" customHeight="1" x14ac:dyDescent="0.25">
      <c r="A13246" s="216">
        <v>45670</v>
      </c>
      <c r="B13246" s="217" t="s">
        <v>122</v>
      </c>
      <c r="C13246" s="218">
        <v>0.97160000000000002</v>
      </c>
    </row>
    <row r="13247" spans="1:3" ht="15" customHeight="1" x14ac:dyDescent="0.25">
      <c r="A13247" s="216">
        <v>45671</v>
      </c>
      <c r="B13247" s="217" t="s">
        <v>122</v>
      </c>
      <c r="C13247" s="218">
        <v>0.98009999999999997</v>
      </c>
    </row>
    <row r="13248" spans="1:3" ht="15" customHeight="1" x14ac:dyDescent="0.25">
      <c r="A13248" s="216">
        <v>45672</v>
      </c>
      <c r="B13248" s="217" t="s">
        <v>122</v>
      </c>
      <c r="C13248" s="218">
        <v>0.98860000000000003</v>
      </c>
    </row>
    <row r="13249" spans="1:3" ht="15" customHeight="1" x14ac:dyDescent="0.25">
      <c r="A13249" s="216">
        <v>45673</v>
      </c>
      <c r="B13249" s="217" t="s">
        <v>122</v>
      </c>
      <c r="C13249" s="218">
        <v>0.99709999999999999</v>
      </c>
    </row>
    <row r="13250" spans="1:3" ht="15" customHeight="1" x14ac:dyDescent="0.25">
      <c r="A13250" s="216">
        <v>45674</v>
      </c>
      <c r="B13250" s="217" t="s">
        <v>122</v>
      </c>
      <c r="C13250" s="218">
        <v>1.0225</v>
      </c>
    </row>
    <row r="13251" spans="1:3" ht="15" customHeight="1" x14ac:dyDescent="0.25">
      <c r="A13251" s="216">
        <v>45677</v>
      </c>
      <c r="B13251" s="217" t="s">
        <v>122</v>
      </c>
      <c r="C13251" s="218">
        <v>1.0309999999999999</v>
      </c>
    </row>
    <row r="13252" spans="1:3" ht="15" customHeight="1" x14ac:dyDescent="0.25">
      <c r="A13252" s="216">
        <v>45678</v>
      </c>
      <c r="B13252" s="217" t="s">
        <v>122</v>
      </c>
      <c r="C13252" s="218">
        <v>1.0394000000000001</v>
      </c>
    </row>
    <row r="13253" spans="1:3" ht="15" customHeight="1" x14ac:dyDescent="0.25">
      <c r="A13253" s="216">
        <v>45679</v>
      </c>
      <c r="B13253" s="217" t="s">
        <v>122</v>
      </c>
      <c r="C13253" s="218">
        <v>1.0479000000000001</v>
      </c>
    </row>
    <row r="13254" spans="1:3" ht="15" customHeight="1" x14ac:dyDescent="0.25">
      <c r="A13254" s="216">
        <v>45680</v>
      </c>
      <c r="B13254" s="217" t="s">
        <v>122</v>
      </c>
      <c r="C13254" s="218">
        <v>1.0563</v>
      </c>
    </row>
    <row r="13255" spans="1:3" ht="15" customHeight="1" x14ac:dyDescent="0.25">
      <c r="A13255" s="216">
        <v>45681</v>
      </c>
      <c r="B13255" s="217" t="s">
        <v>122</v>
      </c>
      <c r="C13255" s="218">
        <v>1.0814999999999999</v>
      </c>
    </row>
    <row r="13256" spans="1:3" ht="15" customHeight="1" x14ac:dyDescent="0.25">
      <c r="A13256" s="216">
        <v>45684</v>
      </c>
      <c r="B13256" s="217" t="s">
        <v>122</v>
      </c>
      <c r="C13256" s="218">
        <v>1.0899000000000001</v>
      </c>
    </row>
    <row r="13257" spans="1:3" ht="15" customHeight="1" x14ac:dyDescent="0.25">
      <c r="A13257" s="216">
        <v>45685</v>
      </c>
      <c r="B13257" s="217" t="s">
        <v>122</v>
      </c>
      <c r="C13257" s="218">
        <v>1.0983000000000001</v>
      </c>
    </row>
    <row r="13258" spans="1:3" ht="15" customHeight="1" x14ac:dyDescent="0.25">
      <c r="A13258" s="216">
        <v>45686</v>
      </c>
      <c r="B13258" s="217" t="s">
        <v>122</v>
      </c>
      <c r="C13258" s="218">
        <v>1.1067</v>
      </c>
    </row>
    <row r="13259" spans="1:3" ht="15" customHeight="1" x14ac:dyDescent="0.25">
      <c r="A13259" s="216">
        <v>45687</v>
      </c>
      <c r="B13259" s="217" t="s">
        <v>122</v>
      </c>
      <c r="C13259" s="218">
        <v>1.1151</v>
      </c>
    </row>
    <row r="13260" spans="1:3" ht="15" customHeight="1" x14ac:dyDescent="0.25">
      <c r="A13260" s="216">
        <v>45688</v>
      </c>
      <c r="B13260" s="217" t="s">
        <v>122</v>
      </c>
      <c r="C13260" s="218">
        <v>1.1399999999999999</v>
      </c>
    </row>
    <row r="13261" spans="1:3" ht="15" customHeight="1" x14ac:dyDescent="0.25">
      <c r="A13261" s="216">
        <v>45691</v>
      </c>
      <c r="B13261" s="217" t="s">
        <v>122</v>
      </c>
      <c r="C13261" s="218">
        <v>1.1483000000000001</v>
      </c>
    </row>
    <row r="13262" spans="1:3" ht="15" customHeight="1" x14ac:dyDescent="0.25">
      <c r="A13262" s="216">
        <v>45692</v>
      </c>
      <c r="B13262" s="217" t="s">
        <v>122</v>
      </c>
      <c r="C13262" s="218">
        <v>1.1566000000000001</v>
      </c>
    </row>
    <row r="13263" spans="1:3" ht="15" customHeight="1" x14ac:dyDescent="0.25">
      <c r="A13263" s="216">
        <v>45693</v>
      </c>
      <c r="B13263" s="217" t="s">
        <v>122</v>
      </c>
      <c r="C13263" s="218">
        <v>1.1646000000000001</v>
      </c>
    </row>
    <row r="13264" spans="1:3" ht="15" customHeight="1" x14ac:dyDescent="0.25">
      <c r="A13264" s="216">
        <v>45694</v>
      </c>
      <c r="B13264" s="217" t="s">
        <v>122</v>
      </c>
      <c r="C13264" s="218">
        <v>1.1726000000000001</v>
      </c>
    </row>
    <row r="13265" spans="1:3" ht="15" customHeight="1" x14ac:dyDescent="0.25">
      <c r="A13265" s="216">
        <v>45695</v>
      </c>
      <c r="B13265" s="217" t="s">
        <v>122</v>
      </c>
      <c r="C13265" s="218">
        <v>1.1963999999999999</v>
      </c>
    </row>
    <row r="13266" spans="1:3" ht="15" customHeight="1" x14ac:dyDescent="0.25">
      <c r="A13266" s="216">
        <v>45698</v>
      </c>
      <c r="B13266" s="217" t="s">
        <v>122</v>
      </c>
      <c r="C13266" s="218">
        <v>1.2043999999999999</v>
      </c>
    </row>
    <row r="13267" spans="1:3" ht="15" customHeight="1" x14ac:dyDescent="0.25">
      <c r="A13267" s="216">
        <v>45699</v>
      </c>
      <c r="B13267" s="217" t="s">
        <v>122</v>
      </c>
      <c r="C13267" s="218">
        <v>1.2122999999999999</v>
      </c>
    </row>
    <row r="13268" spans="1:3" ht="15" customHeight="1" x14ac:dyDescent="0.25">
      <c r="A13268" s="216">
        <v>45700</v>
      </c>
      <c r="B13268" s="217" t="s">
        <v>122</v>
      </c>
      <c r="C13268" s="218">
        <v>1.2202</v>
      </c>
    </row>
    <row r="13269" spans="1:3" ht="15" customHeight="1" x14ac:dyDescent="0.25">
      <c r="A13269" s="216">
        <v>45701</v>
      </c>
      <c r="B13269" s="217" t="s">
        <v>122</v>
      </c>
      <c r="C13269" s="218">
        <v>1.228</v>
      </c>
    </row>
    <row r="13270" spans="1:3" ht="15" customHeight="1" x14ac:dyDescent="0.25">
      <c r="A13270" s="216">
        <v>45702</v>
      </c>
      <c r="B13270" s="217" t="s">
        <v>122</v>
      </c>
      <c r="C13270" s="218">
        <v>1.2516</v>
      </c>
    </row>
    <row r="13271" spans="1:3" ht="15" customHeight="1" x14ac:dyDescent="0.25">
      <c r="A13271" s="216">
        <v>45705</v>
      </c>
      <c r="B13271" s="217" t="s">
        <v>122</v>
      </c>
      <c r="C13271" s="218">
        <v>1.2595000000000001</v>
      </c>
    </row>
    <row r="13272" spans="1:3" ht="15" customHeight="1" x14ac:dyDescent="0.25">
      <c r="A13272" s="216">
        <v>45706</v>
      </c>
      <c r="B13272" s="217" t="s">
        <v>122</v>
      </c>
      <c r="C13272" s="218">
        <v>1.2673000000000001</v>
      </c>
    </row>
    <row r="13273" spans="1:3" ht="15" customHeight="1" x14ac:dyDescent="0.25">
      <c r="A13273" s="216">
        <v>45707</v>
      </c>
      <c r="B13273" s="217" t="s">
        <v>122</v>
      </c>
      <c r="C13273" s="218">
        <v>1.2750999999999999</v>
      </c>
    </row>
    <row r="13274" spans="1:3" ht="15" customHeight="1" x14ac:dyDescent="0.25">
      <c r="A13274" s="216">
        <v>45708</v>
      </c>
      <c r="B13274" s="217" t="s">
        <v>122</v>
      </c>
      <c r="C13274" s="218">
        <v>1.2829999999999999</v>
      </c>
    </row>
    <row r="13275" spans="1:3" ht="15" customHeight="1" x14ac:dyDescent="0.25">
      <c r="A13275" s="216">
        <v>45709</v>
      </c>
      <c r="B13275" s="217" t="s">
        <v>122</v>
      </c>
      <c r="C13275" s="218">
        <v>1.3065</v>
      </c>
    </row>
    <row r="13276" spans="1:3" ht="15" customHeight="1" x14ac:dyDescent="0.25">
      <c r="A13276" s="216">
        <v>45712</v>
      </c>
      <c r="B13276" s="217" t="s">
        <v>122</v>
      </c>
      <c r="C13276" s="218">
        <v>1.3143</v>
      </c>
    </row>
    <row r="13277" spans="1:3" ht="15" customHeight="1" x14ac:dyDescent="0.25">
      <c r="A13277" s="216">
        <v>45713</v>
      </c>
      <c r="B13277" s="217" t="s">
        <v>122</v>
      </c>
      <c r="C13277" s="218">
        <v>1.3221000000000001</v>
      </c>
    </row>
    <row r="13278" spans="1:3" ht="15" customHeight="1" x14ac:dyDescent="0.25">
      <c r="A13278" s="216">
        <v>45714</v>
      </c>
      <c r="B13278" s="217" t="s">
        <v>122</v>
      </c>
      <c r="C13278" s="218">
        <v>1.3299000000000001</v>
      </c>
    </row>
    <row r="13279" spans="1:3" ht="15" customHeight="1" x14ac:dyDescent="0.25">
      <c r="A13279" s="216">
        <v>45715</v>
      </c>
      <c r="B13279" s="217" t="s">
        <v>122</v>
      </c>
      <c r="C13279" s="218">
        <v>1.3376999999999999</v>
      </c>
    </row>
    <row r="13280" spans="1:3" ht="15" customHeight="1" x14ac:dyDescent="0.25">
      <c r="A13280" s="216">
        <v>45716</v>
      </c>
      <c r="B13280" s="217" t="s">
        <v>122</v>
      </c>
      <c r="C13280" s="218">
        <v>1.361</v>
      </c>
    </row>
    <row r="13281" spans="1:3" ht="15" customHeight="1" x14ac:dyDescent="0.25">
      <c r="A13281" s="216">
        <v>45719</v>
      </c>
      <c r="B13281" s="217" t="s">
        <v>122</v>
      </c>
      <c r="C13281" s="218">
        <v>1.3688</v>
      </c>
    </row>
    <row r="13282" spans="1:3" ht="15" customHeight="1" x14ac:dyDescent="0.25">
      <c r="A13282" s="216">
        <v>45720</v>
      </c>
      <c r="B13282" s="217" t="s">
        <v>122</v>
      </c>
      <c r="C13282" s="218">
        <v>1.3765000000000001</v>
      </c>
    </row>
    <row r="13283" spans="1:3" ht="15" customHeight="1" x14ac:dyDescent="0.25">
      <c r="A13283" s="216">
        <v>45721</v>
      </c>
      <c r="B13283" s="217" t="s">
        <v>122</v>
      </c>
      <c r="C13283" s="218">
        <v>1.3842000000000001</v>
      </c>
    </row>
    <row r="13284" spans="1:3" ht="15" customHeight="1" x14ac:dyDescent="0.25">
      <c r="A13284" s="216">
        <v>45722</v>
      </c>
      <c r="B13284" s="217" t="s">
        <v>122</v>
      </c>
      <c r="C13284" s="218">
        <v>1.3919999999999999</v>
      </c>
    </row>
    <row r="13285" spans="1:3" ht="15" customHeight="1" x14ac:dyDescent="0.25">
      <c r="A13285" s="216">
        <v>45723</v>
      </c>
      <c r="B13285" s="217" t="s">
        <v>122</v>
      </c>
      <c r="C13285" s="218">
        <v>1.4151</v>
      </c>
    </row>
    <row r="13286" spans="1:3" ht="15" customHeight="1" x14ac:dyDescent="0.25">
      <c r="A13286" s="216">
        <v>45726</v>
      </c>
      <c r="B13286" s="217" t="s">
        <v>122</v>
      </c>
      <c r="C13286" s="218">
        <v>1.4227000000000001</v>
      </c>
    </row>
    <row r="13287" spans="1:3" ht="15" customHeight="1" x14ac:dyDescent="0.25">
      <c r="A13287" s="216">
        <v>45727</v>
      </c>
      <c r="B13287" s="217" t="s">
        <v>122</v>
      </c>
      <c r="C13287" s="218">
        <v>1.4303999999999999</v>
      </c>
    </row>
    <row r="13288" spans="1:3" ht="15" customHeight="1" x14ac:dyDescent="0.25">
      <c r="A13288" s="216">
        <v>45728</v>
      </c>
      <c r="B13288" s="217" t="s">
        <v>122</v>
      </c>
      <c r="C13288" s="218">
        <v>1.4378</v>
      </c>
    </row>
    <row r="13289" spans="1:3" ht="15" customHeight="1" x14ac:dyDescent="0.25">
      <c r="A13289" s="216">
        <v>45729</v>
      </c>
      <c r="B13289" s="217" t="s">
        <v>122</v>
      </c>
      <c r="C13289" s="218">
        <v>1.4452</v>
      </c>
    </row>
    <row r="13290" spans="1:3" ht="15" customHeight="1" x14ac:dyDescent="0.25">
      <c r="A13290" s="216">
        <v>45730</v>
      </c>
      <c r="B13290" s="217" t="s">
        <v>122</v>
      </c>
      <c r="C13290" s="218">
        <v>1.4671000000000001</v>
      </c>
    </row>
    <row r="13291" spans="1:3" ht="15" customHeight="1" x14ac:dyDescent="0.25">
      <c r="A13291" s="216">
        <v>45733</v>
      </c>
      <c r="B13291" s="217" t="s">
        <v>122</v>
      </c>
      <c r="C13291" s="218">
        <v>1.4744999999999999</v>
      </c>
    </row>
    <row r="13292" spans="1:3" ht="15" customHeight="1" x14ac:dyDescent="0.25">
      <c r="A13292" s="216">
        <v>45734</v>
      </c>
      <c r="B13292" s="217" t="s">
        <v>122</v>
      </c>
      <c r="C13292" s="218">
        <v>1.4818</v>
      </c>
    </row>
    <row r="13293" spans="1:3" ht="15" customHeight="1" x14ac:dyDescent="0.25">
      <c r="A13293" s="216">
        <v>45735</v>
      </c>
      <c r="B13293" s="217" t="s">
        <v>122</v>
      </c>
      <c r="C13293" s="218">
        <v>1.4891000000000001</v>
      </c>
    </row>
    <row r="13294" spans="1:3" ht="15" customHeight="1" x14ac:dyDescent="0.25">
      <c r="A13294" s="216">
        <v>45736</v>
      </c>
      <c r="B13294" s="217" t="s">
        <v>122</v>
      </c>
      <c r="C13294" s="218">
        <v>1.4963</v>
      </c>
    </row>
    <row r="13295" spans="1:3" ht="15" customHeight="1" x14ac:dyDescent="0.25">
      <c r="A13295" s="216">
        <v>45737</v>
      </c>
      <c r="B13295" s="217" t="s">
        <v>122</v>
      </c>
      <c r="C13295" s="218">
        <v>1.5182</v>
      </c>
    </row>
    <row r="13296" spans="1:3" ht="15" customHeight="1" x14ac:dyDescent="0.25">
      <c r="A13296" s="216">
        <v>45740</v>
      </c>
      <c r="B13296" s="217" t="s">
        <v>122</v>
      </c>
      <c r="C13296" s="218">
        <v>1.5254000000000001</v>
      </c>
    </row>
    <row r="13297" spans="1:3" ht="15" customHeight="1" x14ac:dyDescent="0.25">
      <c r="A13297" s="216">
        <v>45741</v>
      </c>
      <c r="B13297" s="217" t="s">
        <v>122</v>
      </c>
      <c r="C13297" s="218">
        <v>1.5327</v>
      </c>
    </row>
    <row r="13298" spans="1:3" ht="15" customHeight="1" x14ac:dyDescent="0.25">
      <c r="A13298" s="216">
        <v>45742</v>
      </c>
      <c r="B13298" s="217" t="s">
        <v>122</v>
      </c>
      <c r="C13298" s="218">
        <v>1.54</v>
      </c>
    </row>
    <row r="13299" spans="1:3" ht="15" customHeight="1" x14ac:dyDescent="0.25">
      <c r="A13299" s="216">
        <v>45743</v>
      </c>
      <c r="B13299" s="217" t="s">
        <v>122</v>
      </c>
      <c r="C13299" s="218">
        <v>1.5472999999999999</v>
      </c>
    </row>
    <row r="13300" spans="1:3" ht="15" customHeight="1" x14ac:dyDescent="0.25">
      <c r="A13300" s="216">
        <v>45744</v>
      </c>
      <c r="B13300" s="217" t="s">
        <v>122</v>
      </c>
      <c r="C13300" s="218">
        <v>1.5690999999999999</v>
      </c>
    </row>
    <row r="13301" spans="1:3" ht="15" customHeight="1" x14ac:dyDescent="0.25">
      <c r="A13301" s="216">
        <v>45747</v>
      </c>
      <c r="B13301" s="217" t="s">
        <v>122</v>
      </c>
      <c r="C13301" s="218">
        <v>1.5763</v>
      </c>
    </row>
    <row r="13302" spans="1:3" ht="15" customHeight="1" x14ac:dyDescent="0.25">
      <c r="A13302" s="216">
        <v>45748</v>
      </c>
      <c r="B13302" s="217" t="s">
        <v>122</v>
      </c>
      <c r="C13302" s="218">
        <v>1.5835999999999999</v>
      </c>
    </row>
    <row r="13303" spans="1:3" ht="15" customHeight="1" x14ac:dyDescent="0.25">
      <c r="A13303" s="216">
        <v>45749</v>
      </c>
      <c r="B13303" s="217" t="s">
        <v>122</v>
      </c>
      <c r="C13303" s="218">
        <v>1.5908</v>
      </c>
    </row>
    <row r="13304" spans="1:3" ht="15" customHeight="1" x14ac:dyDescent="0.25">
      <c r="A13304" s="216">
        <v>45750</v>
      </c>
      <c r="B13304" s="217" t="s">
        <v>122</v>
      </c>
      <c r="C13304" s="218">
        <v>1.5980000000000001</v>
      </c>
    </row>
    <row r="13305" spans="1:3" ht="15" customHeight="1" x14ac:dyDescent="0.25">
      <c r="A13305" s="216">
        <v>45751</v>
      </c>
      <c r="B13305" s="217" t="s">
        <v>122</v>
      </c>
      <c r="C13305" s="218">
        <v>1.6194999999999999</v>
      </c>
    </row>
    <row r="13306" spans="1:3" ht="15" customHeight="1" x14ac:dyDescent="0.25">
      <c r="A13306" s="216">
        <v>45754</v>
      </c>
      <c r="B13306" s="217" t="s">
        <v>122</v>
      </c>
      <c r="C13306" s="218">
        <v>1.6266</v>
      </c>
    </row>
    <row r="13307" spans="1:3" ht="15" customHeight="1" x14ac:dyDescent="0.25">
      <c r="A13307" s="216">
        <v>45755</v>
      </c>
      <c r="B13307" s="217" t="s">
        <v>122</v>
      </c>
      <c r="C13307" s="218">
        <v>1.6336999999999999</v>
      </c>
    </row>
    <row r="13308" spans="1:3" ht="15" customHeight="1" x14ac:dyDescent="0.25">
      <c r="A13308" s="216">
        <v>45756</v>
      </c>
      <c r="B13308" s="217" t="s">
        <v>122</v>
      </c>
      <c r="C13308" s="218">
        <v>1.6409</v>
      </c>
    </row>
    <row r="13309" spans="1:3" ht="15" customHeight="1" x14ac:dyDescent="0.25">
      <c r="A13309" s="216">
        <v>45757</v>
      </c>
      <c r="B13309" s="217" t="s">
        <v>122</v>
      </c>
      <c r="C13309" s="218">
        <v>1.6479999999999999</v>
      </c>
    </row>
    <row r="13310" spans="1:3" ht="15" customHeight="1" x14ac:dyDescent="0.25">
      <c r="A13310" s="216">
        <v>45758</v>
      </c>
      <c r="B13310" s="217" t="s">
        <v>122</v>
      </c>
      <c r="C13310" s="218">
        <v>1.6693</v>
      </c>
    </row>
    <row r="13311" spans="1:3" ht="15" customHeight="1" x14ac:dyDescent="0.25">
      <c r="A13311" s="216">
        <v>45761</v>
      </c>
      <c r="B13311" s="217" t="s">
        <v>122</v>
      </c>
      <c r="C13311" s="218">
        <v>1.6763999999999999</v>
      </c>
    </row>
    <row r="13312" spans="1:3" ht="15" customHeight="1" x14ac:dyDescent="0.25">
      <c r="A13312" s="216">
        <v>45762</v>
      </c>
      <c r="B13312" s="217" t="s">
        <v>122</v>
      </c>
      <c r="C13312" s="218">
        <v>1.6835</v>
      </c>
    </row>
    <row r="13313" spans="1:3" ht="15" customHeight="1" x14ac:dyDescent="0.25">
      <c r="A13313" s="216">
        <v>45763</v>
      </c>
      <c r="B13313" s="217" t="s">
        <v>122</v>
      </c>
      <c r="C13313" s="218">
        <v>1.6906000000000001</v>
      </c>
    </row>
    <row r="13314" spans="1:3" ht="15" customHeight="1" x14ac:dyDescent="0.25">
      <c r="A13314" s="216">
        <v>45764</v>
      </c>
      <c r="B13314" s="217" t="s">
        <v>122</v>
      </c>
      <c r="C13314" s="218">
        <v>1.7261</v>
      </c>
    </row>
    <row r="13315" spans="1:3" ht="15" customHeight="1" x14ac:dyDescent="0.25">
      <c r="A13315" s="216">
        <v>45769</v>
      </c>
      <c r="B13315" s="217" t="s">
        <v>122</v>
      </c>
      <c r="C13315" s="218">
        <v>1.7332000000000001</v>
      </c>
    </row>
    <row r="13316" spans="1:3" ht="15" customHeight="1" x14ac:dyDescent="0.25">
      <c r="A13316" s="216">
        <v>45770</v>
      </c>
      <c r="B13316" s="217" t="s">
        <v>122</v>
      </c>
      <c r="C13316" s="218">
        <v>1.74</v>
      </c>
    </row>
    <row r="13317" spans="1:3" ht="15" customHeight="1" x14ac:dyDescent="0.25">
      <c r="A13317" s="216">
        <v>45771</v>
      </c>
      <c r="B13317" s="217" t="s">
        <v>122</v>
      </c>
      <c r="C13317" s="218">
        <v>1.7466999999999999</v>
      </c>
    </row>
    <row r="13318" spans="1:3" ht="15" customHeight="1" x14ac:dyDescent="0.25">
      <c r="A13318" s="216">
        <v>45772</v>
      </c>
      <c r="B13318" s="217" t="s">
        <v>122</v>
      </c>
      <c r="C13318" s="218">
        <v>1.7668999999999999</v>
      </c>
    </row>
    <row r="13319" spans="1:3" ht="15" customHeight="1" x14ac:dyDescent="0.25">
      <c r="A13319" s="216">
        <v>45775</v>
      </c>
      <c r="B13319" s="217" t="s">
        <v>122</v>
      </c>
      <c r="C13319" s="218">
        <v>1.7736000000000001</v>
      </c>
    </row>
    <row r="13320" spans="1:3" ht="15" customHeight="1" x14ac:dyDescent="0.25">
      <c r="A13320" s="216">
        <v>45776</v>
      </c>
      <c r="B13320" s="217" t="s">
        <v>122</v>
      </c>
      <c r="C13320" s="218">
        <v>1.7802</v>
      </c>
    </row>
    <row r="13321" spans="1:3" ht="15" customHeight="1" x14ac:dyDescent="0.25">
      <c r="A13321" s="216">
        <v>45777</v>
      </c>
      <c r="B13321" s="217" t="s">
        <v>122</v>
      </c>
      <c r="C13321" s="218">
        <v>1.7935000000000001</v>
      </c>
    </row>
    <row r="13322" spans="1:3" ht="15" customHeight="1" x14ac:dyDescent="0.25">
      <c r="A13322" s="216">
        <v>45779</v>
      </c>
      <c r="B13322" s="217" t="s">
        <v>122</v>
      </c>
      <c r="C13322" s="218">
        <v>1.8132999999999999</v>
      </c>
    </row>
    <row r="13323" spans="1:3" ht="15" customHeight="1" x14ac:dyDescent="0.25">
      <c r="A13323" s="216">
        <v>45782</v>
      </c>
      <c r="B13323" s="217" t="s">
        <v>122</v>
      </c>
      <c r="C13323" s="218">
        <v>1.8199000000000001</v>
      </c>
    </row>
    <row r="13324" spans="1:3" ht="15" customHeight="1" x14ac:dyDescent="0.25">
      <c r="A13324" s="216">
        <v>45783</v>
      </c>
      <c r="B13324" s="217" t="s">
        <v>122</v>
      </c>
      <c r="C13324" s="218">
        <v>1.8265</v>
      </c>
    </row>
    <row r="13325" spans="1:3" ht="15" customHeight="1" x14ac:dyDescent="0.25">
      <c r="A13325" s="216">
        <v>45784</v>
      </c>
      <c r="B13325" s="217" t="s">
        <v>122</v>
      </c>
      <c r="C13325" s="218">
        <v>1.8331</v>
      </c>
    </row>
    <row r="13326" spans="1:3" ht="15" customHeight="1" x14ac:dyDescent="0.25">
      <c r="A13326" s="216">
        <v>45785</v>
      </c>
      <c r="B13326" s="217" t="s">
        <v>122</v>
      </c>
      <c r="C13326" s="218">
        <v>1.8396999999999999</v>
      </c>
    </row>
    <row r="13327" spans="1:3" ht="15" customHeight="1" x14ac:dyDescent="0.25">
      <c r="A13327" s="216">
        <v>45786</v>
      </c>
      <c r="B13327" s="217" t="s">
        <v>122</v>
      </c>
      <c r="C13327" s="218">
        <v>1.8593999999999999</v>
      </c>
    </row>
    <row r="13328" spans="1:3" ht="15" customHeight="1" x14ac:dyDescent="0.25">
      <c r="A13328" s="216">
        <v>45789</v>
      </c>
      <c r="B13328" s="217" t="s">
        <v>122</v>
      </c>
      <c r="C13328" s="218">
        <v>1.8658999999999999</v>
      </c>
    </row>
    <row r="13329" spans="1:3" ht="15" customHeight="1" x14ac:dyDescent="0.25">
      <c r="A13329" s="216">
        <v>45790</v>
      </c>
      <c r="B13329" s="217" t="s">
        <v>122</v>
      </c>
      <c r="C13329" s="218">
        <v>1.8725000000000001</v>
      </c>
    </row>
    <row r="13330" spans="1:3" ht="15" customHeight="1" x14ac:dyDescent="0.25">
      <c r="A13330" s="216">
        <v>45791</v>
      </c>
      <c r="B13330" s="217" t="s">
        <v>122</v>
      </c>
      <c r="C13330" s="218">
        <v>1.879</v>
      </c>
    </row>
    <row r="13331" spans="1:3" ht="15" customHeight="1" x14ac:dyDescent="0.25">
      <c r="A13331" s="216">
        <v>45792</v>
      </c>
      <c r="B13331" s="217" t="s">
        <v>122</v>
      </c>
      <c r="C13331" s="218">
        <v>1.8855</v>
      </c>
    </row>
    <row r="13332" spans="1:3" ht="15" customHeight="1" x14ac:dyDescent="0.25">
      <c r="A13332" s="216">
        <v>45793</v>
      </c>
      <c r="B13332" s="217" t="s">
        <v>122</v>
      </c>
      <c r="C13332" s="218">
        <v>1.9052</v>
      </c>
    </row>
    <row r="13333" spans="1:3" ht="15" customHeight="1" x14ac:dyDescent="0.25">
      <c r="A13333" s="216">
        <v>45796</v>
      </c>
      <c r="B13333" s="217" t="s">
        <v>122</v>
      </c>
      <c r="C13333" s="218">
        <v>1.9117</v>
      </c>
    </row>
    <row r="13334" spans="1:3" ht="15" customHeight="1" x14ac:dyDescent="0.25">
      <c r="A13334" s="216">
        <v>45797</v>
      </c>
      <c r="B13334" s="217" t="s">
        <v>122</v>
      </c>
      <c r="C13334" s="218">
        <v>1.9181999999999999</v>
      </c>
    </row>
    <row r="13335" spans="1:3" ht="15" customHeight="1" x14ac:dyDescent="0.25">
      <c r="A13335" s="216">
        <v>45798</v>
      </c>
      <c r="B13335" s="217" t="s">
        <v>122</v>
      </c>
      <c r="C13335" s="218">
        <v>1.9248000000000001</v>
      </c>
    </row>
    <row r="13336" spans="1:3" ht="15" customHeight="1" x14ac:dyDescent="0.25">
      <c r="A13336" s="216">
        <v>45799</v>
      </c>
      <c r="B13336" s="217" t="s">
        <v>122</v>
      </c>
      <c r="C13336" s="218">
        <v>1.9313</v>
      </c>
    </row>
    <row r="13337" spans="1:3" ht="15" customHeight="1" x14ac:dyDescent="0.25">
      <c r="A13337" s="216">
        <v>45800</v>
      </c>
      <c r="B13337" s="217" t="s">
        <v>122</v>
      </c>
      <c r="C13337" s="218">
        <v>1.9509000000000001</v>
      </c>
    </row>
    <row r="13338" spans="1:3" ht="15" customHeight="1" x14ac:dyDescent="0.25">
      <c r="A13338" s="216">
        <v>45803</v>
      </c>
      <c r="B13338" s="217" t="s">
        <v>122</v>
      </c>
      <c r="C13338" s="218">
        <v>1.9574</v>
      </c>
    </row>
    <row r="13339" spans="1:3" ht="15" customHeight="1" x14ac:dyDescent="0.25">
      <c r="A13339" s="216">
        <v>45804</v>
      </c>
      <c r="B13339" s="217" t="s">
        <v>122</v>
      </c>
      <c r="C13339" s="218">
        <v>1.964</v>
      </c>
    </row>
    <row r="13340" spans="1:3" ht="15" customHeight="1" x14ac:dyDescent="0.25">
      <c r="A13340" s="216">
        <v>45805</v>
      </c>
      <c r="B13340" s="217" t="s">
        <v>122</v>
      </c>
      <c r="C13340" s="218">
        <v>1.9704999999999999</v>
      </c>
    </row>
    <row r="13341" spans="1:3" ht="15" customHeight="1" x14ac:dyDescent="0.25">
      <c r="A13341" s="216">
        <v>45806</v>
      </c>
      <c r="B13341" s="217" t="s">
        <v>122</v>
      </c>
      <c r="C13341" s="218">
        <v>1.9770000000000001</v>
      </c>
    </row>
    <row r="13342" spans="1:3" ht="15" customHeight="1" x14ac:dyDescent="0.25">
      <c r="A13342" s="216">
        <v>45807</v>
      </c>
      <c r="B13342" s="217" t="s">
        <v>122</v>
      </c>
      <c r="C13342" s="218">
        <v>1.9965999999999999</v>
      </c>
    </row>
    <row r="13343" spans="1:3" ht="15" customHeight="1" x14ac:dyDescent="0.25">
      <c r="A13343" s="216">
        <v>45810</v>
      </c>
      <c r="B13343" s="217" t="s">
        <v>122</v>
      </c>
      <c r="C13343" s="218">
        <v>2.0030999999999999</v>
      </c>
    </row>
    <row r="13344" spans="1:3" ht="15" customHeight="1" x14ac:dyDescent="0.25">
      <c r="A13344" s="216">
        <v>45811</v>
      </c>
      <c r="B13344" s="217" t="s">
        <v>122</v>
      </c>
      <c r="C13344" s="218">
        <v>2.0095000000000001</v>
      </c>
    </row>
    <row r="13345" spans="1:3" ht="15" customHeight="1" x14ac:dyDescent="0.25">
      <c r="A13345" s="216">
        <v>45812</v>
      </c>
      <c r="B13345" s="217" t="s">
        <v>122</v>
      </c>
      <c r="C13345" s="218">
        <v>2.016</v>
      </c>
    </row>
    <row r="13346" spans="1:3" ht="15" customHeight="1" x14ac:dyDescent="0.25">
      <c r="A13346" s="216">
        <v>45813</v>
      </c>
      <c r="B13346" s="217" t="s">
        <v>122</v>
      </c>
      <c r="C13346" s="218">
        <v>2.0224000000000002</v>
      </c>
    </row>
    <row r="13347" spans="1:3" ht="15" customHeight="1" x14ac:dyDescent="0.25">
      <c r="A13347" s="216">
        <v>45814</v>
      </c>
      <c r="B13347" s="217" t="s">
        <v>122</v>
      </c>
      <c r="C13347" s="218">
        <v>2.0415999999999999</v>
      </c>
    </row>
    <row r="13348" spans="1:3" ht="15" customHeight="1" x14ac:dyDescent="0.25">
      <c r="A13348" s="216">
        <v>45817</v>
      </c>
      <c r="B13348" s="217" t="s">
        <v>122</v>
      </c>
      <c r="C13348" s="218">
        <v>2.048</v>
      </c>
    </row>
    <row r="13349" spans="1:3" ht="15" customHeight="1" x14ac:dyDescent="0.25">
      <c r="A13349" s="216">
        <v>45818</v>
      </c>
      <c r="B13349" s="217" t="s">
        <v>122</v>
      </c>
      <c r="C13349" s="218">
        <v>2.0543999999999998</v>
      </c>
    </row>
    <row r="13350" spans="1:3" ht="15" customHeight="1" x14ac:dyDescent="0.25">
      <c r="A13350" s="216">
        <v>45819</v>
      </c>
      <c r="B13350" s="217" t="s">
        <v>122</v>
      </c>
      <c r="C13350" s="218">
        <v>2.0605000000000002</v>
      </c>
    </row>
    <row r="13351" spans="1:3" ht="15" customHeight="1" x14ac:dyDescent="0.25">
      <c r="A13351" s="216">
        <v>45820</v>
      </c>
      <c r="B13351" s="217" t="s">
        <v>122</v>
      </c>
      <c r="C13351" s="218">
        <v>2.0665</v>
      </c>
    </row>
    <row r="13352" spans="1:3" ht="15" customHeight="1" x14ac:dyDescent="0.25">
      <c r="A13352" s="216">
        <v>45821</v>
      </c>
      <c r="B13352" s="217" t="s">
        <v>122</v>
      </c>
      <c r="C13352" s="218">
        <v>2.0846</v>
      </c>
    </row>
    <row r="13353" spans="1:3" ht="15" customHeight="1" x14ac:dyDescent="0.25">
      <c r="A13353" s="216">
        <v>45824</v>
      </c>
      <c r="B13353" s="217" t="s">
        <v>122</v>
      </c>
      <c r="C13353" s="218">
        <v>2.0905999999999998</v>
      </c>
    </row>
    <row r="13354" spans="1:3" ht="15" customHeight="1" x14ac:dyDescent="0.25">
      <c r="A13354" s="216">
        <v>45825</v>
      </c>
      <c r="B13354" s="217" t="s">
        <v>122</v>
      </c>
      <c r="C13354" s="218">
        <v>2.0964999999999998</v>
      </c>
    </row>
    <row r="13355" spans="1:3" ht="15" customHeight="1" x14ac:dyDescent="0.25">
      <c r="A13355" s="216">
        <v>45826</v>
      </c>
      <c r="B13355" s="217" t="s">
        <v>122</v>
      </c>
      <c r="C13355" s="218">
        <v>2.1025</v>
      </c>
    </row>
    <row r="13356" spans="1:3" ht="15" customHeight="1" x14ac:dyDescent="0.25">
      <c r="A13356" s="216">
        <v>45827</v>
      </c>
      <c r="B13356" s="217" t="s">
        <v>122</v>
      </c>
      <c r="C13356" s="218">
        <v>2.1084999999999998</v>
      </c>
    </row>
    <row r="13357" spans="1:3" ht="15" customHeight="1" x14ac:dyDescent="0.25">
      <c r="A13357" s="216">
        <v>45828</v>
      </c>
      <c r="B13357" s="217" t="s">
        <v>122</v>
      </c>
      <c r="C13357" s="218">
        <v>2.1263000000000001</v>
      </c>
    </row>
    <row r="13358" spans="1:3" ht="15" customHeight="1" x14ac:dyDescent="0.25">
      <c r="A13358" s="216">
        <v>45831</v>
      </c>
      <c r="B13358" s="217" t="s">
        <v>122</v>
      </c>
      <c r="C13358" s="218">
        <v>2.1322999999999999</v>
      </c>
    </row>
    <row r="13359" spans="1:3" ht="15" customHeight="1" x14ac:dyDescent="0.25">
      <c r="A13359" s="216">
        <v>45832</v>
      </c>
      <c r="B13359" s="217" t="s">
        <v>122</v>
      </c>
      <c r="C13359" s="218">
        <v>2.1381999999999999</v>
      </c>
    </row>
    <row r="13360" spans="1:3" ht="15" customHeight="1" x14ac:dyDescent="0.25">
      <c r="A13360" s="216">
        <v>45833</v>
      </c>
      <c r="B13360" s="217" t="s">
        <v>122</v>
      </c>
      <c r="C13360" s="218">
        <v>2.1442000000000001</v>
      </c>
    </row>
    <row r="13361" spans="1:3" ht="15" customHeight="1" x14ac:dyDescent="0.25">
      <c r="A13361" s="216">
        <v>45834</v>
      </c>
      <c r="B13361" s="217" t="s">
        <v>122</v>
      </c>
      <c r="C13361" s="218">
        <v>2.1501999999999999</v>
      </c>
    </row>
    <row r="13362" spans="1:3" ht="15" customHeight="1" x14ac:dyDescent="0.25">
      <c r="A13362" s="216">
        <v>45835</v>
      </c>
      <c r="B13362" s="217" t="s">
        <v>122</v>
      </c>
      <c r="C13362" s="218">
        <v>2.1680999999999999</v>
      </c>
    </row>
    <row r="13363" spans="1:3" ht="15" customHeight="1" x14ac:dyDescent="0.25">
      <c r="A13363" s="216">
        <v>45838</v>
      </c>
      <c r="B13363" s="217" t="s">
        <v>122</v>
      </c>
      <c r="C13363" s="218">
        <v>2.1741000000000001</v>
      </c>
    </row>
    <row r="13364" spans="1:3" ht="15" customHeight="1" x14ac:dyDescent="0.25">
      <c r="A13364" s="216">
        <v>45839</v>
      </c>
      <c r="B13364" s="217" t="s">
        <v>122</v>
      </c>
      <c r="C13364" s="218">
        <v>2.1800000000000002</v>
      </c>
    </row>
    <row r="13365" spans="1:3" ht="15" customHeight="1" x14ac:dyDescent="0.25">
      <c r="A13365" s="216">
        <v>45840</v>
      </c>
      <c r="B13365" s="217" t="s">
        <v>122</v>
      </c>
      <c r="C13365" s="218">
        <v>2.1859999999999999</v>
      </c>
    </row>
    <row r="13366" spans="1:3" ht="15" customHeight="1" x14ac:dyDescent="0.25">
      <c r="A13366" s="216">
        <v>45841</v>
      </c>
      <c r="B13366" s="217" t="s">
        <v>122</v>
      </c>
      <c r="C13366" s="218">
        <v>2.1919</v>
      </c>
    </row>
    <row r="13367" spans="1:3" ht="15" customHeight="1" x14ac:dyDescent="0.25">
      <c r="A13367" s="216">
        <v>45842</v>
      </c>
      <c r="B13367" s="217" t="s">
        <v>122</v>
      </c>
      <c r="C13367" s="218">
        <v>2.2096</v>
      </c>
    </row>
    <row r="13368" spans="1:3" ht="15" customHeight="1" x14ac:dyDescent="0.25">
      <c r="A13368" s="216">
        <v>45845</v>
      </c>
      <c r="B13368" s="217" t="s">
        <v>122</v>
      </c>
      <c r="C13368" s="218">
        <v>2.2155</v>
      </c>
    </row>
    <row r="13369" spans="1:3" ht="15" customHeight="1" x14ac:dyDescent="0.25">
      <c r="A13369" s="216">
        <v>45846</v>
      </c>
      <c r="B13369" s="217" t="s">
        <v>122</v>
      </c>
      <c r="C13369" s="218">
        <v>2.2214999999999998</v>
      </c>
    </row>
    <row r="13370" spans="1:3" ht="15" customHeight="1" x14ac:dyDescent="0.25">
      <c r="A13370" s="216">
        <v>45847</v>
      </c>
      <c r="B13370" s="217" t="s">
        <v>122</v>
      </c>
      <c r="C13370" s="218">
        <v>2.2273999999999998</v>
      </c>
    </row>
    <row r="13371" spans="1:3" ht="15" customHeight="1" x14ac:dyDescent="0.25">
      <c r="A13371" s="216">
        <v>45848</v>
      </c>
      <c r="B13371" s="217" t="s">
        <v>122</v>
      </c>
      <c r="C13371" s="218">
        <v>2.2332999999999998</v>
      </c>
    </row>
    <row r="13372" spans="1:3" ht="15" customHeight="1" x14ac:dyDescent="0.25">
      <c r="A13372" s="216">
        <v>45849</v>
      </c>
      <c r="B13372" s="217" t="s">
        <v>122</v>
      </c>
      <c r="C13372" s="218">
        <v>2.2509999999999999</v>
      </c>
    </row>
    <row r="13373" spans="1:3" ht="15" customHeight="1" x14ac:dyDescent="0.25">
      <c r="A13373" s="216">
        <v>45852</v>
      </c>
      <c r="B13373" s="217" t="s">
        <v>122</v>
      </c>
      <c r="C13373" s="218">
        <v>2.2568999999999999</v>
      </c>
    </row>
    <row r="13374" spans="1:3" ht="15" customHeight="1" x14ac:dyDescent="0.25">
      <c r="A13374" s="216">
        <v>45853</v>
      </c>
      <c r="B13374" s="217" t="s">
        <v>122</v>
      </c>
      <c r="C13374" s="218">
        <v>2.2627999999999999</v>
      </c>
    </row>
    <row r="13375" spans="1:3" ht="15" customHeight="1" x14ac:dyDescent="0.25">
      <c r="A13375" s="216">
        <v>45854</v>
      </c>
      <c r="B13375" s="217" t="s">
        <v>122</v>
      </c>
      <c r="C13375" s="218">
        <v>2.2688000000000001</v>
      </c>
    </row>
    <row r="13376" spans="1:3" ht="15" customHeight="1" x14ac:dyDescent="0.25">
      <c r="A13376" s="216">
        <v>45855</v>
      </c>
      <c r="B13376" s="217" t="s">
        <v>122</v>
      </c>
      <c r="C13376" s="218">
        <v>2.2747000000000002</v>
      </c>
    </row>
    <row r="13377" spans="1:3" ht="15" customHeight="1" x14ac:dyDescent="0.25">
      <c r="A13377" s="216">
        <v>45856</v>
      </c>
      <c r="B13377" s="217" t="s">
        <v>122</v>
      </c>
      <c r="C13377" s="218">
        <v>2.2923</v>
      </c>
    </row>
    <row r="13378" spans="1:3" ht="15" customHeight="1" x14ac:dyDescent="0.25">
      <c r="A13378" s="216">
        <v>45859</v>
      </c>
      <c r="B13378" s="217" t="s">
        <v>122</v>
      </c>
      <c r="C13378" s="218">
        <v>2.2982</v>
      </c>
    </row>
    <row r="13379" spans="1:3" ht="15" customHeight="1" x14ac:dyDescent="0.25">
      <c r="A13379" s="216">
        <v>45860</v>
      </c>
      <c r="B13379" s="217" t="s">
        <v>122</v>
      </c>
      <c r="C13379" s="218">
        <v>2.3041</v>
      </c>
    </row>
    <row r="13380" spans="1:3" ht="15" customHeight="1" x14ac:dyDescent="0.25">
      <c r="A13380" s="216">
        <v>45861</v>
      </c>
      <c r="B13380" s="217" t="s">
        <v>122</v>
      </c>
      <c r="C13380" s="218">
        <v>2.31</v>
      </c>
    </row>
    <row r="13381" spans="1:3" ht="15" customHeight="1" x14ac:dyDescent="0.25">
      <c r="A13381" s="216">
        <v>45862</v>
      </c>
      <c r="B13381" s="217" t="s">
        <v>122</v>
      </c>
      <c r="C13381" s="218">
        <v>2.3159000000000001</v>
      </c>
    </row>
    <row r="13382" spans="1:3" ht="15" customHeight="1" x14ac:dyDescent="0.25">
      <c r="A13382" s="216">
        <v>45863</v>
      </c>
      <c r="B13382" s="217" t="s">
        <v>122</v>
      </c>
      <c r="C13382" s="218">
        <v>2.3334999999999999</v>
      </c>
    </row>
    <row r="13383" spans="1:3" ht="15" customHeight="1" x14ac:dyDescent="0.25">
      <c r="A13383" s="216">
        <v>45866</v>
      </c>
      <c r="B13383" s="217" t="s">
        <v>122</v>
      </c>
      <c r="C13383" s="218">
        <v>2.3393999999999999</v>
      </c>
    </row>
    <row r="13384" spans="1:3" ht="15" customHeight="1" x14ac:dyDescent="0.25">
      <c r="A13384" s="216">
        <v>45867</v>
      </c>
      <c r="B13384" s="217" t="s">
        <v>122</v>
      </c>
      <c r="C13384" s="218">
        <v>2.3452999999999999</v>
      </c>
    </row>
    <row r="13385" spans="1:3" ht="15" customHeight="1" x14ac:dyDescent="0.25">
      <c r="A13385" s="216">
        <v>45868</v>
      </c>
      <c r="B13385" s="217" t="s">
        <v>122</v>
      </c>
      <c r="C13385" s="218">
        <v>2.3512</v>
      </c>
    </row>
    <row r="13386" spans="1:3" ht="15" customHeight="1" x14ac:dyDescent="0.25">
      <c r="A13386" s="216">
        <v>45869</v>
      </c>
      <c r="B13386" s="217" t="s">
        <v>122</v>
      </c>
      <c r="C13386" s="218">
        <v>2.3571</v>
      </c>
    </row>
    <row r="13387" spans="1:3" ht="15" customHeight="1" x14ac:dyDescent="0.25">
      <c r="A13387" s="216">
        <v>45870</v>
      </c>
      <c r="B13387" s="217" t="s">
        <v>122</v>
      </c>
      <c r="C13387" s="218">
        <v>2.3746999999999998</v>
      </c>
    </row>
    <row r="13388" spans="1:3" ht="15" customHeight="1" x14ac:dyDescent="0.25">
      <c r="A13388" s="216">
        <v>45873</v>
      </c>
      <c r="B13388" s="217" t="s">
        <v>122</v>
      </c>
      <c r="C13388" s="218">
        <v>2.3805999999999998</v>
      </c>
    </row>
    <row r="13389" spans="1:3" ht="15" customHeight="1" x14ac:dyDescent="0.25">
      <c r="A13389" s="216">
        <v>45874</v>
      </c>
      <c r="B13389" s="217" t="s">
        <v>122</v>
      </c>
      <c r="C13389" s="218">
        <v>2.3864000000000001</v>
      </c>
    </row>
    <row r="13390" spans="1:3" ht="15" customHeight="1" x14ac:dyDescent="0.25">
      <c r="A13390" s="216">
        <v>45875</v>
      </c>
      <c r="B13390" s="217" t="s">
        <v>122</v>
      </c>
      <c r="C13390" s="218">
        <v>2.3923000000000001</v>
      </c>
    </row>
    <row r="13391" spans="1:3" ht="15" customHeight="1" x14ac:dyDescent="0.25">
      <c r="A13391" s="216">
        <v>45876</v>
      </c>
      <c r="B13391" s="217" t="s">
        <v>122</v>
      </c>
      <c r="C13391" s="218">
        <v>2.3980999999999999</v>
      </c>
    </row>
    <row r="13392" spans="1:3" ht="15" customHeight="1" x14ac:dyDescent="0.25">
      <c r="A13392" s="216">
        <v>45877</v>
      </c>
      <c r="B13392" s="217" t="s">
        <v>122</v>
      </c>
      <c r="C13392" s="218">
        <v>2.4157000000000002</v>
      </c>
    </row>
    <row r="13393" spans="1:3" ht="15" customHeight="1" x14ac:dyDescent="0.25">
      <c r="A13393" s="216">
        <v>45880</v>
      </c>
      <c r="B13393" s="217" t="s">
        <v>122</v>
      </c>
      <c r="C13393" s="218">
        <v>2.4216000000000002</v>
      </c>
    </row>
    <row r="13394" spans="1:3" ht="15" customHeight="1" x14ac:dyDescent="0.25">
      <c r="A13394" s="216">
        <v>45881</v>
      </c>
      <c r="B13394" s="217" t="s">
        <v>122</v>
      </c>
      <c r="C13394" s="218">
        <v>2.4274</v>
      </c>
    </row>
    <row r="13395" spans="1:3" ht="15" customHeight="1" x14ac:dyDescent="0.25">
      <c r="A13395" s="216">
        <v>45882</v>
      </c>
      <c r="B13395" s="217" t="s">
        <v>122</v>
      </c>
      <c r="C13395" s="218">
        <v>2.4333</v>
      </c>
    </row>
    <row r="13396" spans="1:3" ht="15" customHeight="1" x14ac:dyDescent="0.25">
      <c r="A13396" s="216">
        <v>45883</v>
      </c>
      <c r="B13396" s="217" t="s">
        <v>122</v>
      </c>
      <c r="C13396" s="218">
        <v>2.4390999999999998</v>
      </c>
    </row>
    <row r="13397" spans="1:3" ht="15" customHeight="1" x14ac:dyDescent="0.25">
      <c r="A13397" s="216">
        <v>45884</v>
      </c>
      <c r="B13397" s="217" t="s">
        <v>122</v>
      </c>
      <c r="C13397" s="218">
        <v>2.4567000000000001</v>
      </c>
    </row>
    <row r="13398" spans="1:3" ht="15" customHeight="1" x14ac:dyDescent="0.25">
      <c r="A13398" s="216">
        <v>45887</v>
      </c>
      <c r="B13398" s="217" t="s">
        <v>122</v>
      </c>
      <c r="C13398" s="218">
        <v>2.4626000000000001</v>
      </c>
    </row>
    <row r="13399" spans="1:3" ht="15" customHeight="1" x14ac:dyDescent="0.25">
      <c r="A13399" s="216">
        <v>45888</v>
      </c>
      <c r="B13399" s="217" t="s">
        <v>122</v>
      </c>
      <c r="C13399" s="218">
        <v>2.4683999999999999</v>
      </c>
    </row>
    <row r="13400" spans="1:3" ht="15" customHeight="1" x14ac:dyDescent="0.25">
      <c r="A13400" s="216">
        <v>45889</v>
      </c>
      <c r="B13400" s="217" t="s">
        <v>122</v>
      </c>
      <c r="C13400" s="218">
        <v>2.4742999999999999</v>
      </c>
    </row>
    <row r="13401" spans="1:3" ht="15" customHeight="1" x14ac:dyDescent="0.25">
      <c r="A13401" s="216">
        <v>45890</v>
      </c>
      <c r="B13401" s="217" t="s">
        <v>122</v>
      </c>
      <c r="C13401" s="218">
        <v>2.4801000000000002</v>
      </c>
    </row>
    <row r="13402" spans="1:3" ht="15" customHeight="1" x14ac:dyDescent="0.25">
      <c r="A13402" s="216">
        <v>45891</v>
      </c>
      <c r="B13402" s="217" t="s">
        <v>122</v>
      </c>
      <c r="C13402" s="218">
        <v>2.4975999999999998</v>
      </c>
    </row>
    <row r="13403" spans="1:3" ht="15" customHeight="1" x14ac:dyDescent="0.25">
      <c r="A13403" s="216">
        <v>45894</v>
      </c>
      <c r="B13403" s="217" t="s">
        <v>122</v>
      </c>
      <c r="C13403" s="218">
        <v>2.5034999999999998</v>
      </c>
    </row>
    <row r="13404" spans="1:3" ht="15" customHeight="1" x14ac:dyDescent="0.25">
      <c r="A13404" s="216">
        <v>45895</v>
      </c>
      <c r="B13404" s="217" t="s">
        <v>122</v>
      </c>
      <c r="C13404" s="218">
        <v>2.5093000000000001</v>
      </c>
    </row>
    <row r="13405" spans="1:3" ht="15" customHeight="1" x14ac:dyDescent="0.25">
      <c r="A13405" s="216">
        <v>45896</v>
      </c>
      <c r="B13405" s="217" t="s">
        <v>122</v>
      </c>
      <c r="C13405" s="218">
        <v>2.5150999999999999</v>
      </c>
    </row>
    <row r="13406" spans="1:3" ht="15" customHeight="1" x14ac:dyDescent="0.25">
      <c r="A13406" s="216">
        <v>45897</v>
      </c>
      <c r="B13406" s="217" t="s">
        <v>122</v>
      </c>
      <c r="C13406" s="218">
        <v>2.5209999999999999</v>
      </c>
    </row>
    <row r="13407" spans="1:3" ht="15" customHeight="1" x14ac:dyDescent="0.25">
      <c r="A13407" s="216">
        <v>45898</v>
      </c>
      <c r="B13407" s="217" t="s">
        <v>122</v>
      </c>
      <c r="C13407" s="218">
        <v>2.5385</v>
      </c>
    </row>
    <row r="13408" spans="1:3" ht="15" customHeight="1" x14ac:dyDescent="0.25">
      <c r="A13408" s="216">
        <v>45901</v>
      </c>
      <c r="B13408" s="217" t="s">
        <v>122</v>
      </c>
      <c r="C13408" s="218">
        <v>2.5442999999999998</v>
      </c>
    </row>
    <row r="13409" spans="1:3" ht="15" customHeight="1" x14ac:dyDescent="0.25">
      <c r="A13409" s="216">
        <v>45902</v>
      </c>
      <c r="B13409" s="217" t="s">
        <v>122</v>
      </c>
      <c r="C13409" s="218">
        <v>2.5501999999999998</v>
      </c>
    </row>
    <row r="13410" spans="1:3" ht="15" customHeight="1" x14ac:dyDescent="0.25">
      <c r="A13410" s="216">
        <v>45903</v>
      </c>
      <c r="B13410" s="217" t="s">
        <v>122</v>
      </c>
      <c r="C13410" s="218">
        <v>2.556</v>
      </c>
    </row>
    <row r="13411" spans="1:3" ht="15" customHeight="1" x14ac:dyDescent="0.25">
      <c r="A13411" s="216">
        <v>45904</v>
      </c>
      <c r="B13411" s="217" t="s">
        <v>122</v>
      </c>
      <c r="C13411" s="218">
        <v>2.5617999999999999</v>
      </c>
    </row>
    <row r="13412" spans="1:3" ht="15" customHeight="1" x14ac:dyDescent="0.25">
      <c r="A13412" s="216">
        <v>45905</v>
      </c>
      <c r="B13412" s="217" t="s">
        <v>122</v>
      </c>
      <c r="C13412" s="218">
        <v>2.5794000000000001</v>
      </c>
    </row>
    <row r="13413" spans="1:3" ht="15" customHeight="1" x14ac:dyDescent="0.25">
      <c r="A13413" s="216">
        <v>45908</v>
      </c>
      <c r="B13413" s="217" t="s">
        <v>122</v>
      </c>
      <c r="C13413" s="218">
        <v>2.5851999999999999</v>
      </c>
    </row>
    <row r="13414" spans="1:3" ht="15" customHeight="1" x14ac:dyDescent="0.25">
      <c r="A13414" s="216">
        <v>45909</v>
      </c>
      <c r="B13414" s="217" t="s">
        <v>122</v>
      </c>
      <c r="C13414" s="218">
        <v>2.5910000000000002</v>
      </c>
    </row>
    <row r="13415" spans="1:3" ht="15" customHeight="1" x14ac:dyDescent="0.25">
      <c r="A13415" s="216">
        <v>45910</v>
      </c>
      <c r="B13415" s="217" t="s">
        <v>122</v>
      </c>
      <c r="C13415" s="218">
        <v>2.5969000000000002</v>
      </c>
    </row>
    <row r="13416" spans="1:3" ht="15" customHeight="1" x14ac:dyDescent="0.25">
      <c r="A13416" s="216">
        <v>45911</v>
      </c>
      <c r="B13416" s="217" t="s">
        <v>122</v>
      </c>
      <c r="C13416" s="218">
        <v>2.6027</v>
      </c>
    </row>
    <row r="13417" spans="1:3" ht="15" customHeight="1" x14ac:dyDescent="0.25">
      <c r="A13417" s="216">
        <v>45912</v>
      </c>
      <c r="B13417" s="217" t="s">
        <v>122</v>
      </c>
      <c r="C13417" s="218">
        <v>2.6202000000000001</v>
      </c>
    </row>
    <row r="13418" spans="1:3" ht="15" customHeight="1" x14ac:dyDescent="0.25">
      <c r="A13418" s="216">
        <v>45915</v>
      </c>
      <c r="B13418" s="217" t="s">
        <v>122</v>
      </c>
      <c r="C13418" s="218">
        <v>2.6259999999999999</v>
      </c>
    </row>
    <row r="13419" spans="1:3" ht="15" customHeight="1" x14ac:dyDescent="0.25">
      <c r="A13419" s="216">
        <v>45916</v>
      </c>
      <c r="B13419" s="217" t="s">
        <v>122</v>
      </c>
      <c r="C13419" s="218">
        <v>2.6318999999999999</v>
      </c>
    </row>
    <row r="13420" spans="1:3" ht="15" customHeight="1" x14ac:dyDescent="0.25">
      <c r="A13420" s="216">
        <v>45917</v>
      </c>
      <c r="B13420" s="217" t="s">
        <v>122</v>
      </c>
      <c r="C13420" s="218">
        <v>2.6377000000000002</v>
      </c>
    </row>
    <row r="13421" spans="1:3" ht="15" customHeight="1" x14ac:dyDescent="0.25">
      <c r="A13421" s="216">
        <v>45918</v>
      </c>
      <c r="B13421" s="217" t="s">
        <v>122</v>
      </c>
      <c r="C13421" s="218">
        <v>2.6435</v>
      </c>
    </row>
    <row r="13422" spans="1:3" ht="15" customHeight="1" x14ac:dyDescent="0.25">
      <c r="A13422" s="216">
        <v>45919</v>
      </c>
      <c r="B13422" s="217" t="s">
        <v>122</v>
      </c>
      <c r="C13422" s="218">
        <v>2.661</v>
      </c>
    </row>
    <row r="13423" spans="1:3" ht="15" customHeight="1" x14ac:dyDescent="0.25">
      <c r="A13423" s="216">
        <v>45922</v>
      </c>
      <c r="B13423" s="217" t="s">
        <v>122</v>
      </c>
      <c r="C13423" s="218">
        <v>2.6669</v>
      </c>
    </row>
    <row r="13424" spans="1:3" ht="15" customHeight="1" x14ac:dyDescent="0.25">
      <c r="A13424" s="216">
        <v>45923</v>
      </c>
      <c r="B13424" s="217" t="s">
        <v>122</v>
      </c>
      <c r="C13424" s="218">
        <v>2.6728000000000001</v>
      </c>
    </row>
    <row r="13425" spans="1:3" ht="15" customHeight="1" x14ac:dyDescent="0.25">
      <c r="A13425" s="216">
        <v>45924</v>
      </c>
      <c r="B13425" s="217" t="s">
        <v>122</v>
      </c>
      <c r="C13425" s="218">
        <v>2.6785999999999999</v>
      </c>
    </row>
    <row r="13426" spans="1:3" ht="15" customHeight="1" x14ac:dyDescent="0.25">
      <c r="A13426" s="216">
        <v>45925</v>
      </c>
      <c r="B13426" s="217" t="s">
        <v>122</v>
      </c>
      <c r="C13426" s="218">
        <v>2.6844999999999999</v>
      </c>
    </row>
    <row r="13427" spans="1:3" ht="15" customHeight="1" x14ac:dyDescent="0.25">
      <c r="A13427" s="216">
        <v>45926</v>
      </c>
      <c r="B13427" s="217" t="s">
        <v>122</v>
      </c>
      <c r="C13427" s="218">
        <v>2.7021000000000002</v>
      </c>
    </row>
    <row r="13428" spans="1:3" ht="15" customHeight="1" x14ac:dyDescent="0.25">
      <c r="A13428" s="216">
        <v>45929</v>
      </c>
      <c r="B13428" s="217" t="s">
        <v>122</v>
      </c>
      <c r="C13428" s="218">
        <v>2.7080000000000002</v>
      </c>
    </row>
    <row r="13429" spans="1:3" ht="15" customHeight="1" x14ac:dyDescent="0.25">
      <c r="A13429" s="216">
        <v>45930</v>
      </c>
      <c r="B13429" s="217" t="s">
        <v>122</v>
      </c>
      <c r="C13429" s="218">
        <v>2.7138</v>
      </c>
    </row>
    <row r="13430" spans="1:3" ht="15" customHeight="1" x14ac:dyDescent="0.25">
      <c r="A13430" s="216">
        <v>45566</v>
      </c>
      <c r="B13430" s="217" t="s">
        <v>67</v>
      </c>
      <c r="C13430" s="218">
        <v>9.7999999999999997E-3</v>
      </c>
    </row>
    <row r="13431" spans="1:3" ht="15" customHeight="1" x14ac:dyDescent="0.25">
      <c r="A13431" s="216">
        <v>45567</v>
      </c>
      <c r="B13431" s="217" t="s">
        <v>67</v>
      </c>
      <c r="C13431" s="218">
        <v>1.9599999999999999E-2</v>
      </c>
    </row>
    <row r="13432" spans="1:3" ht="15" customHeight="1" x14ac:dyDescent="0.25">
      <c r="A13432" s="216">
        <v>45568</v>
      </c>
      <c r="B13432" s="217" t="s">
        <v>67</v>
      </c>
      <c r="C13432" s="218">
        <v>2.9399999999999999E-2</v>
      </c>
    </row>
    <row r="13433" spans="1:3" ht="15" customHeight="1" x14ac:dyDescent="0.25">
      <c r="A13433" s="216">
        <v>45569</v>
      </c>
      <c r="B13433" s="217" t="s">
        <v>67</v>
      </c>
      <c r="C13433" s="218">
        <v>5.8599999999999999E-2</v>
      </c>
    </row>
    <row r="13434" spans="1:3" ht="15" customHeight="1" x14ac:dyDescent="0.25">
      <c r="A13434" s="216">
        <v>45572</v>
      </c>
      <c r="B13434" s="217" t="s">
        <v>67</v>
      </c>
      <c r="C13434" s="218">
        <v>6.8400000000000002E-2</v>
      </c>
    </row>
    <row r="13435" spans="1:3" ht="15" customHeight="1" x14ac:dyDescent="0.25">
      <c r="A13435" s="216">
        <v>45573</v>
      </c>
      <c r="B13435" s="217" t="s">
        <v>67</v>
      </c>
      <c r="C13435" s="218">
        <v>7.8100000000000003E-2</v>
      </c>
    </row>
    <row r="13436" spans="1:3" ht="15" customHeight="1" x14ac:dyDescent="0.25">
      <c r="A13436" s="216">
        <v>45574</v>
      </c>
      <c r="B13436" s="217" t="s">
        <v>67</v>
      </c>
      <c r="C13436" s="218">
        <v>8.7800000000000003E-2</v>
      </c>
    </row>
    <row r="13437" spans="1:3" ht="15" customHeight="1" x14ac:dyDescent="0.25">
      <c r="A13437" s="216">
        <v>45575</v>
      </c>
      <c r="B13437" s="217" t="s">
        <v>67</v>
      </c>
      <c r="C13437" s="218">
        <v>9.7600000000000006E-2</v>
      </c>
    </row>
    <row r="13438" spans="1:3" ht="15" customHeight="1" x14ac:dyDescent="0.25">
      <c r="A13438" s="216">
        <v>45576</v>
      </c>
      <c r="B13438" s="217" t="s">
        <v>67</v>
      </c>
      <c r="C13438" s="218">
        <v>0.1268</v>
      </c>
    </row>
    <row r="13439" spans="1:3" ht="15" customHeight="1" x14ac:dyDescent="0.25">
      <c r="A13439" s="216">
        <v>45579</v>
      </c>
      <c r="B13439" s="217" t="s">
        <v>67</v>
      </c>
      <c r="C13439" s="218">
        <v>0.13650000000000001</v>
      </c>
    </row>
    <row r="13440" spans="1:3" ht="15" customHeight="1" x14ac:dyDescent="0.25">
      <c r="A13440" s="216">
        <v>45580</v>
      </c>
      <c r="B13440" s="217" t="s">
        <v>67</v>
      </c>
      <c r="C13440" s="218">
        <v>0.1462</v>
      </c>
    </row>
    <row r="13441" spans="1:3" ht="15" customHeight="1" x14ac:dyDescent="0.25">
      <c r="A13441" s="216">
        <v>45581</v>
      </c>
      <c r="B13441" s="217" t="s">
        <v>67</v>
      </c>
      <c r="C13441" s="218">
        <v>0.15590000000000001</v>
      </c>
    </row>
    <row r="13442" spans="1:3" ht="15" customHeight="1" x14ac:dyDescent="0.25">
      <c r="A13442" s="216">
        <v>45582</v>
      </c>
      <c r="B13442" s="217" t="s">
        <v>67</v>
      </c>
      <c r="C13442" s="218">
        <v>0.1656</v>
      </c>
    </row>
    <row r="13443" spans="1:3" ht="15" customHeight="1" x14ac:dyDescent="0.25">
      <c r="A13443" s="216">
        <v>45583</v>
      </c>
      <c r="B13443" s="217" t="s">
        <v>67</v>
      </c>
      <c r="C13443" s="218">
        <v>0.19470000000000001</v>
      </c>
    </row>
    <row r="13444" spans="1:3" ht="15" customHeight="1" x14ac:dyDescent="0.25">
      <c r="A13444" s="216">
        <v>45586</v>
      </c>
      <c r="B13444" s="217" t="s">
        <v>67</v>
      </c>
      <c r="C13444" s="218">
        <v>0.2044</v>
      </c>
    </row>
    <row r="13445" spans="1:3" ht="15" customHeight="1" x14ac:dyDescent="0.25">
      <c r="A13445" s="216">
        <v>45587</v>
      </c>
      <c r="B13445" s="217" t="s">
        <v>67</v>
      </c>
      <c r="C13445" s="218">
        <v>0.21410000000000001</v>
      </c>
    </row>
    <row r="13446" spans="1:3" ht="15" customHeight="1" x14ac:dyDescent="0.25">
      <c r="A13446" s="216">
        <v>45588</v>
      </c>
      <c r="B13446" s="217" t="s">
        <v>67</v>
      </c>
      <c r="C13446" s="218">
        <v>0.2233</v>
      </c>
    </row>
    <row r="13447" spans="1:3" ht="15" customHeight="1" x14ac:dyDescent="0.25">
      <c r="A13447" s="216">
        <v>45589</v>
      </c>
      <c r="B13447" s="217" t="s">
        <v>67</v>
      </c>
      <c r="C13447" s="218">
        <v>0.23250000000000001</v>
      </c>
    </row>
    <row r="13448" spans="1:3" ht="15" customHeight="1" x14ac:dyDescent="0.25">
      <c r="A13448" s="216">
        <v>45590</v>
      </c>
      <c r="B13448" s="217" t="s">
        <v>67</v>
      </c>
      <c r="C13448" s="218">
        <v>0.2601</v>
      </c>
    </row>
    <row r="13449" spans="1:3" ht="15" customHeight="1" x14ac:dyDescent="0.25">
      <c r="A13449" s="216">
        <v>45593</v>
      </c>
      <c r="B13449" s="217" t="s">
        <v>67</v>
      </c>
      <c r="C13449" s="218">
        <v>0.26929999999999998</v>
      </c>
    </row>
    <row r="13450" spans="1:3" ht="15" customHeight="1" x14ac:dyDescent="0.25">
      <c r="A13450" s="216">
        <v>45594</v>
      </c>
      <c r="B13450" s="217" t="s">
        <v>67</v>
      </c>
      <c r="C13450" s="218">
        <v>0.27850000000000003</v>
      </c>
    </row>
    <row r="13451" spans="1:3" ht="15" customHeight="1" x14ac:dyDescent="0.25">
      <c r="A13451" s="216">
        <v>45595</v>
      </c>
      <c r="B13451" s="217" t="s">
        <v>67</v>
      </c>
      <c r="C13451" s="218">
        <v>0.28770000000000001</v>
      </c>
    </row>
    <row r="13452" spans="1:3" ht="15" customHeight="1" x14ac:dyDescent="0.25">
      <c r="A13452" s="216">
        <v>45596</v>
      </c>
      <c r="B13452" s="217" t="s">
        <v>67</v>
      </c>
      <c r="C13452" s="218">
        <v>0.2969</v>
      </c>
    </row>
    <row r="13453" spans="1:3" ht="15" customHeight="1" x14ac:dyDescent="0.25">
      <c r="A13453" s="216">
        <v>45597</v>
      </c>
      <c r="B13453" s="217" t="s">
        <v>67</v>
      </c>
      <c r="C13453" s="218">
        <v>0.32450000000000001</v>
      </c>
    </row>
    <row r="13454" spans="1:3" ht="15" customHeight="1" x14ac:dyDescent="0.25">
      <c r="A13454" s="216">
        <v>45600</v>
      </c>
      <c r="B13454" s="217" t="s">
        <v>67</v>
      </c>
      <c r="C13454" s="218">
        <v>0.3337</v>
      </c>
    </row>
    <row r="13455" spans="1:3" ht="15" customHeight="1" x14ac:dyDescent="0.25">
      <c r="A13455" s="216">
        <v>45601</v>
      </c>
      <c r="B13455" s="217" t="s">
        <v>67</v>
      </c>
      <c r="C13455" s="218">
        <v>0.34279999999999999</v>
      </c>
    </row>
    <row r="13456" spans="1:3" ht="15" customHeight="1" x14ac:dyDescent="0.25">
      <c r="A13456" s="216">
        <v>45602</v>
      </c>
      <c r="B13456" s="217" t="s">
        <v>67</v>
      </c>
      <c r="C13456" s="218">
        <v>0.35199999999999998</v>
      </c>
    </row>
    <row r="13457" spans="1:3" ht="15" customHeight="1" x14ac:dyDescent="0.25">
      <c r="A13457" s="216">
        <v>45603</v>
      </c>
      <c r="B13457" s="217" t="s">
        <v>67</v>
      </c>
      <c r="C13457" s="218">
        <v>0.36109999999999998</v>
      </c>
    </row>
    <row r="13458" spans="1:3" ht="15" customHeight="1" x14ac:dyDescent="0.25">
      <c r="A13458" s="216">
        <v>45604</v>
      </c>
      <c r="B13458" s="217" t="s">
        <v>67</v>
      </c>
      <c r="C13458" s="218">
        <v>0.38850000000000001</v>
      </c>
    </row>
    <row r="13459" spans="1:3" ht="15" customHeight="1" x14ac:dyDescent="0.25">
      <c r="A13459" s="216">
        <v>45607</v>
      </c>
      <c r="B13459" s="217" t="s">
        <v>67</v>
      </c>
      <c r="C13459" s="218">
        <v>0.3977</v>
      </c>
    </row>
    <row r="13460" spans="1:3" ht="15" customHeight="1" x14ac:dyDescent="0.25">
      <c r="A13460" s="216">
        <v>45608</v>
      </c>
      <c r="B13460" s="217" t="s">
        <v>67</v>
      </c>
      <c r="C13460" s="218">
        <v>0.40679999999999999</v>
      </c>
    </row>
    <row r="13461" spans="1:3" ht="15" customHeight="1" x14ac:dyDescent="0.25">
      <c r="A13461" s="216">
        <v>45609</v>
      </c>
      <c r="B13461" s="217" t="s">
        <v>67</v>
      </c>
      <c r="C13461" s="218">
        <v>0.41589999999999999</v>
      </c>
    </row>
    <row r="13462" spans="1:3" ht="15" customHeight="1" x14ac:dyDescent="0.25">
      <c r="A13462" s="216">
        <v>45610</v>
      </c>
      <c r="B13462" s="217" t="s">
        <v>67</v>
      </c>
      <c r="C13462" s="218">
        <v>0.4249</v>
      </c>
    </row>
    <row r="13463" spans="1:3" ht="15" customHeight="1" x14ac:dyDescent="0.25">
      <c r="A13463" s="216">
        <v>45611</v>
      </c>
      <c r="B13463" s="217" t="s">
        <v>67</v>
      </c>
      <c r="C13463" s="218">
        <v>0.45179999999999998</v>
      </c>
    </row>
    <row r="13464" spans="1:3" ht="15" customHeight="1" x14ac:dyDescent="0.25">
      <c r="A13464" s="216">
        <v>45614</v>
      </c>
      <c r="B13464" s="217" t="s">
        <v>67</v>
      </c>
      <c r="C13464" s="218">
        <v>0.46079999999999999</v>
      </c>
    </row>
    <row r="13465" spans="1:3" ht="15" customHeight="1" x14ac:dyDescent="0.25">
      <c r="A13465" s="216">
        <v>45615</v>
      </c>
      <c r="B13465" s="217" t="s">
        <v>67</v>
      </c>
      <c r="C13465" s="218">
        <v>0.4698</v>
      </c>
    </row>
    <row r="13466" spans="1:3" ht="15" customHeight="1" x14ac:dyDescent="0.25">
      <c r="A13466" s="216">
        <v>45616</v>
      </c>
      <c r="B13466" s="217" t="s">
        <v>67</v>
      </c>
      <c r="C13466" s="218">
        <v>0.4788</v>
      </c>
    </row>
    <row r="13467" spans="1:3" ht="15" customHeight="1" x14ac:dyDescent="0.25">
      <c r="A13467" s="216">
        <v>45617</v>
      </c>
      <c r="B13467" s="217" t="s">
        <v>67</v>
      </c>
      <c r="C13467" s="218">
        <v>0.48770000000000002</v>
      </c>
    </row>
    <row r="13468" spans="1:3" ht="15" customHeight="1" x14ac:dyDescent="0.25">
      <c r="A13468" s="216">
        <v>45618</v>
      </c>
      <c r="B13468" s="217" t="s">
        <v>67</v>
      </c>
      <c r="C13468" s="218">
        <v>0.51449999999999996</v>
      </c>
    </row>
    <row r="13469" spans="1:3" ht="15" customHeight="1" x14ac:dyDescent="0.25">
      <c r="A13469" s="216">
        <v>45621</v>
      </c>
      <c r="B13469" s="217" t="s">
        <v>67</v>
      </c>
      <c r="C13469" s="218">
        <v>0.52339999999999998</v>
      </c>
    </row>
    <row r="13470" spans="1:3" ht="15" customHeight="1" x14ac:dyDescent="0.25">
      <c r="A13470" s="216">
        <v>45622</v>
      </c>
      <c r="B13470" s="217" t="s">
        <v>67</v>
      </c>
      <c r="C13470" s="218">
        <v>0.5323</v>
      </c>
    </row>
    <row r="13471" spans="1:3" ht="15" customHeight="1" x14ac:dyDescent="0.25">
      <c r="A13471" s="216">
        <v>45623</v>
      </c>
      <c r="B13471" s="217" t="s">
        <v>67</v>
      </c>
      <c r="C13471" s="218">
        <v>0.5413</v>
      </c>
    </row>
    <row r="13472" spans="1:3" ht="15" customHeight="1" x14ac:dyDescent="0.25">
      <c r="A13472" s="216">
        <v>45624</v>
      </c>
      <c r="B13472" s="217" t="s">
        <v>67</v>
      </c>
      <c r="C13472" s="218">
        <v>0.55020000000000002</v>
      </c>
    </row>
    <row r="13473" spans="1:3" ht="15" customHeight="1" x14ac:dyDescent="0.25">
      <c r="A13473" s="216">
        <v>45625</v>
      </c>
      <c r="B13473" s="217" t="s">
        <v>67</v>
      </c>
      <c r="C13473" s="218">
        <v>0.57699999999999996</v>
      </c>
    </row>
    <row r="13474" spans="1:3" ht="15" customHeight="1" x14ac:dyDescent="0.25">
      <c r="A13474" s="216">
        <v>45628</v>
      </c>
      <c r="B13474" s="217" t="s">
        <v>67</v>
      </c>
      <c r="C13474" s="218">
        <v>0.58599999999999997</v>
      </c>
    </row>
    <row r="13475" spans="1:3" ht="15" customHeight="1" x14ac:dyDescent="0.25">
      <c r="A13475" s="216">
        <v>45629</v>
      </c>
      <c r="B13475" s="217" t="s">
        <v>67</v>
      </c>
      <c r="C13475" s="218">
        <v>0.59489999999999998</v>
      </c>
    </row>
    <row r="13476" spans="1:3" ht="15" customHeight="1" x14ac:dyDescent="0.25">
      <c r="A13476" s="216">
        <v>45630</v>
      </c>
      <c r="B13476" s="217" t="s">
        <v>67</v>
      </c>
      <c r="C13476" s="218">
        <v>0.6038</v>
      </c>
    </row>
    <row r="13477" spans="1:3" ht="15" customHeight="1" x14ac:dyDescent="0.25">
      <c r="A13477" s="216">
        <v>45631</v>
      </c>
      <c r="B13477" s="217" t="s">
        <v>67</v>
      </c>
      <c r="C13477" s="218">
        <v>0.61270000000000002</v>
      </c>
    </row>
    <row r="13478" spans="1:3" ht="15" customHeight="1" x14ac:dyDescent="0.25">
      <c r="A13478" s="216">
        <v>45632</v>
      </c>
      <c r="B13478" s="217" t="s">
        <v>67</v>
      </c>
      <c r="C13478" s="218">
        <v>0.63949999999999996</v>
      </c>
    </row>
    <row r="13479" spans="1:3" ht="15" customHeight="1" x14ac:dyDescent="0.25">
      <c r="A13479" s="216">
        <v>45635</v>
      </c>
      <c r="B13479" s="217" t="s">
        <v>67</v>
      </c>
      <c r="C13479" s="218">
        <v>0.64839999999999998</v>
      </c>
    </row>
    <row r="13480" spans="1:3" ht="15" customHeight="1" x14ac:dyDescent="0.25">
      <c r="A13480" s="216">
        <v>45636</v>
      </c>
      <c r="B13480" s="217" t="s">
        <v>67</v>
      </c>
      <c r="C13480" s="218">
        <v>0.6573</v>
      </c>
    </row>
    <row r="13481" spans="1:3" ht="15" customHeight="1" x14ac:dyDescent="0.25">
      <c r="A13481" s="216">
        <v>45637</v>
      </c>
      <c r="B13481" s="217" t="s">
        <v>67</v>
      </c>
      <c r="C13481" s="218">
        <v>0.66620000000000001</v>
      </c>
    </row>
    <row r="13482" spans="1:3" ht="15" customHeight="1" x14ac:dyDescent="0.25">
      <c r="A13482" s="216">
        <v>45638</v>
      </c>
      <c r="B13482" s="217" t="s">
        <v>67</v>
      </c>
      <c r="C13482" s="218">
        <v>0.67510000000000003</v>
      </c>
    </row>
    <row r="13483" spans="1:3" ht="15" customHeight="1" x14ac:dyDescent="0.25">
      <c r="A13483" s="216">
        <v>45639</v>
      </c>
      <c r="B13483" s="217" t="s">
        <v>67</v>
      </c>
      <c r="C13483" s="218">
        <v>0.70189999999999997</v>
      </c>
    </row>
    <row r="13484" spans="1:3" ht="15" customHeight="1" x14ac:dyDescent="0.25">
      <c r="A13484" s="216">
        <v>45642</v>
      </c>
      <c r="B13484" s="217" t="s">
        <v>67</v>
      </c>
      <c r="C13484" s="218">
        <v>0.71079999999999999</v>
      </c>
    </row>
    <row r="13485" spans="1:3" ht="15" customHeight="1" x14ac:dyDescent="0.25">
      <c r="A13485" s="216">
        <v>45643</v>
      </c>
      <c r="B13485" s="217" t="s">
        <v>67</v>
      </c>
      <c r="C13485" s="218">
        <v>0.71970000000000001</v>
      </c>
    </row>
    <row r="13486" spans="1:3" ht="15" customHeight="1" x14ac:dyDescent="0.25">
      <c r="A13486" s="216">
        <v>45644</v>
      </c>
      <c r="B13486" s="217" t="s">
        <v>67</v>
      </c>
      <c r="C13486" s="218">
        <v>0.72809999999999997</v>
      </c>
    </row>
    <row r="13487" spans="1:3" ht="15" customHeight="1" x14ac:dyDescent="0.25">
      <c r="A13487" s="216">
        <v>45645</v>
      </c>
      <c r="B13487" s="217" t="s">
        <v>67</v>
      </c>
      <c r="C13487" s="218">
        <v>0.73650000000000004</v>
      </c>
    </row>
    <row r="13488" spans="1:3" ht="15" customHeight="1" x14ac:dyDescent="0.25">
      <c r="A13488" s="216">
        <v>45646</v>
      </c>
      <c r="B13488" s="217" t="s">
        <v>67</v>
      </c>
      <c r="C13488" s="218">
        <v>0.76180000000000003</v>
      </c>
    </row>
    <row r="13489" spans="1:3" ht="15" customHeight="1" x14ac:dyDescent="0.25">
      <c r="A13489" s="216">
        <v>45649</v>
      </c>
      <c r="B13489" s="217" t="s">
        <v>67</v>
      </c>
      <c r="C13489" s="218">
        <v>0.7702</v>
      </c>
    </row>
    <row r="13490" spans="1:3" ht="15" customHeight="1" x14ac:dyDescent="0.25">
      <c r="A13490" s="216">
        <v>45650</v>
      </c>
      <c r="B13490" s="217" t="s">
        <v>67</v>
      </c>
      <c r="C13490" s="218">
        <v>0.77859999999999996</v>
      </c>
    </row>
    <row r="13491" spans="1:3" ht="15" customHeight="1" x14ac:dyDescent="0.25">
      <c r="A13491" s="216">
        <v>45651</v>
      </c>
      <c r="B13491" s="217" t="s">
        <v>67</v>
      </c>
      <c r="C13491" s="218">
        <v>0.78700000000000003</v>
      </c>
    </row>
    <row r="13492" spans="1:3" ht="15" customHeight="1" x14ac:dyDescent="0.25">
      <c r="A13492" s="216">
        <v>45652</v>
      </c>
      <c r="B13492" s="217" t="s">
        <v>67</v>
      </c>
      <c r="C13492" s="218">
        <v>0.79549999999999998</v>
      </c>
    </row>
    <row r="13493" spans="1:3" ht="15" customHeight="1" x14ac:dyDescent="0.25">
      <c r="A13493" s="216">
        <v>45653</v>
      </c>
      <c r="B13493" s="217" t="s">
        <v>67</v>
      </c>
      <c r="C13493" s="218">
        <v>0.82069999999999999</v>
      </c>
    </row>
    <row r="13494" spans="1:3" ht="15" customHeight="1" x14ac:dyDescent="0.25">
      <c r="A13494" s="216">
        <v>45656</v>
      </c>
      <c r="B13494" s="217" t="s">
        <v>67</v>
      </c>
      <c r="C13494" s="218">
        <v>0.82909999999999995</v>
      </c>
    </row>
    <row r="13495" spans="1:3" ht="15" customHeight="1" x14ac:dyDescent="0.25">
      <c r="A13495" s="216">
        <v>45657</v>
      </c>
      <c r="B13495" s="217" t="s">
        <v>67</v>
      </c>
      <c r="C13495" s="218">
        <v>0.83630000000000004</v>
      </c>
    </row>
    <row r="13496" spans="1:3" ht="15" customHeight="1" x14ac:dyDescent="0.25">
      <c r="A13496" s="216">
        <v>45659</v>
      </c>
      <c r="B13496" s="217" t="s">
        <v>67</v>
      </c>
      <c r="C13496" s="218">
        <v>0.85199999999999998</v>
      </c>
    </row>
    <row r="13497" spans="1:3" ht="15" customHeight="1" x14ac:dyDescent="0.25">
      <c r="A13497" s="216">
        <v>45660</v>
      </c>
      <c r="B13497" s="217" t="s">
        <v>67</v>
      </c>
      <c r="C13497" s="218">
        <v>0.87719999999999998</v>
      </c>
    </row>
    <row r="13498" spans="1:3" ht="15" customHeight="1" x14ac:dyDescent="0.25">
      <c r="A13498" s="216">
        <v>45663</v>
      </c>
      <c r="B13498" s="217" t="s">
        <v>67</v>
      </c>
      <c r="C13498" s="218">
        <v>0.88560000000000005</v>
      </c>
    </row>
    <row r="13499" spans="1:3" ht="15" customHeight="1" x14ac:dyDescent="0.25">
      <c r="A13499" s="216">
        <v>45664</v>
      </c>
      <c r="B13499" s="217" t="s">
        <v>67</v>
      </c>
      <c r="C13499" s="218">
        <v>0.89400000000000002</v>
      </c>
    </row>
    <row r="13500" spans="1:3" ht="15" customHeight="1" x14ac:dyDescent="0.25">
      <c r="A13500" s="216">
        <v>45665</v>
      </c>
      <c r="B13500" s="217" t="s">
        <v>67</v>
      </c>
      <c r="C13500" s="218">
        <v>0.90239999999999998</v>
      </c>
    </row>
    <row r="13501" spans="1:3" ht="15" customHeight="1" x14ac:dyDescent="0.25">
      <c r="A13501" s="216">
        <v>45666</v>
      </c>
      <c r="B13501" s="217" t="s">
        <v>67</v>
      </c>
      <c r="C13501" s="218">
        <v>0.91069999999999995</v>
      </c>
    </row>
    <row r="13502" spans="1:3" ht="15" customHeight="1" x14ac:dyDescent="0.25">
      <c r="A13502" s="216">
        <v>45667</v>
      </c>
      <c r="B13502" s="217" t="s">
        <v>67</v>
      </c>
      <c r="C13502" s="218">
        <v>0.93559999999999999</v>
      </c>
    </row>
    <row r="13503" spans="1:3" ht="15" customHeight="1" x14ac:dyDescent="0.25">
      <c r="A13503" s="216">
        <v>45670</v>
      </c>
      <c r="B13503" s="217" t="s">
        <v>67</v>
      </c>
      <c r="C13503" s="218">
        <v>0.94389999999999996</v>
      </c>
    </row>
    <row r="13504" spans="1:3" ht="15" customHeight="1" x14ac:dyDescent="0.25">
      <c r="A13504" s="216">
        <v>45671</v>
      </c>
      <c r="B13504" s="217" t="s">
        <v>67</v>
      </c>
      <c r="C13504" s="218">
        <v>0.95220000000000005</v>
      </c>
    </row>
    <row r="13505" spans="1:3" ht="15" customHeight="1" x14ac:dyDescent="0.25">
      <c r="A13505" s="216">
        <v>45672</v>
      </c>
      <c r="B13505" s="217" t="s">
        <v>67</v>
      </c>
      <c r="C13505" s="218">
        <v>0.96050000000000002</v>
      </c>
    </row>
    <row r="13506" spans="1:3" ht="15" customHeight="1" x14ac:dyDescent="0.25">
      <c r="A13506" s="216">
        <v>45673</v>
      </c>
      <c r="B13506" s="217" t="s">
        <v>67</v>
      </c>
      <c r="C13506" s="218">
        <v>0.96879999999999999</v>
      </c>
    </row>
    <row r="13507" spans="1:3" ht="15" customHeight="1" x14ac:dyDescent="0.25">
      <c r="A13507" s="216">
        <v>45674</v>
      </c>
      <c r="B13507" s="217" t="s">
        <v>67</v>
      </c>
      <c r="C13507" s="218">
        <v>0.99370000000000003</v>
      </c>
    </row>
    <row r="13508" spans="1:3" ht="15" customHeight="1" x14ac:dyDescent="0.25">
      <c r="A13508" s="216">
        <v>45677</v>
      </c>
      <c r="B13508" s="217" t="s">
        <v>67</v>
      </c>
      <c r="C13508" s="218">
        <v>1.002</v>
      </c>
    </row>
    <row r="13509" spans="1:3" ht="15" customHeight="1" x14ac:dyDescent="0.25">
      <c r="A13509" s="216">
        <v>45678</v>
      </c>
      <c r="B13509" s="217" t="s">
        <v>67</v>
      </c>
      <c r="C13509" s="218">
        <v>1.0103</v>
      </c>
    </row>
    <row r="13510" spans="1:3" ht="15" customHeight="1" x14ac:dyDescent="0.25">
      <c r="A13510" s="216">
        <v>45679</v>
      </c>
      <c r="B13510" s="217" t="s">
        <v>67</v>
      </c>
      <c r="C13510" s="218">
        <v>1.0185</v>
      </c>
    </row>
    <row r="13511" spans="1:3" ht="15" customHeight="1" x14ac:dyDescent="0.25">
      <c r="A13511" s="216">
        <v>45680</v>
      </c>
      <c r="B13511" s="217" t="s">
        <v>67</v>
      </c>
      <c r="C13511" s="218">
        <v>1.0267999999999999</v>
      </c>
    </row>
    <row r="13512" spans="1:3" ht="15" customHeight="1" x14ac:dyDescent="0.25">
      <c r="A13512" s="216">
        <v>45681</v>
      </c>
      <c r="B13512" s="217" t="s">
        <v>67</v>
      </c>
      <c r="C13512" s="218">
        <v>1.0515000000000001</v>
      </c>
    </row>
    <row r="13513" spans="1:3" ht="15" customHeight="1" x14ac:dyDescent="0.25">
      <c r="A13513" s="216">
        <v>45684</v>
      </c>
      <c r="B13513" s="217" t="s">
        <v>67</v>
      </c>
      <c r="C13513" s="218">
        <v>1.0597000000000001</v>
      </c>
    </row>
    <row r="13514" spans="1:3" ht="15" customHeight="1" x14ac:dyDescent="0.25">
      <c r="A13514" s="216">
        <v>45685</v>
      </c>
      <c r="B13514" s="217" t="s">
        <v>67</v>
      </c>
      <c r="C13514" s="218">
        <v>1.0679000000000001</v>
      </c>
    </row>
    <row r="13515" spans="1:3" ht="15" customHeight="1" x14ac:dyDescent="0.25">
      <c r="A13515" s="216">
        <v>45686</v>
      </c>
      <c r="B13515" s="217" t="s">
        <v>67</v>
      </c>
      <c r="C13515" s="218">
        <v>1.0761000000000001</v>
      </c>
    </row>
    <row r="13516" spans="1:3" ht="15" customHeight="1" x14ac:dyDescent="0.25">
      <c r="A13516" s="216">
        <v>45687</v>
      </c>
      <c r="B13516" s="217" t="s">
        <v>67</v>
      </c>
      <c r="C13516" s="218">
        <v>1.0843</v>
      </c>
    </row>
    <row r="13517" spans="1:3" ht="15" customHeight="1" x14ac:dyDescent="0.25">
      <c r="A13517" s="216">
        <v>45688</v>
      </c>
      <c r="B13517" s="217" t="s">
        <v>67</v>
      </c>
      <c r="C13517" s="218">
        <v>1.1087</v>
      </c>
    </row>
    <row r="13518" spans="1:3" ht="15" customHeight="1" x14ac:dyDescent="0.25">
      <c r="A13518" s="216">
        <v>45691</v>
      </c>
      <c r="B13518" s="217" t="s">
        <v>67</v>
      </c>
      <c r="C13518" s="218">
        <v>1.1168</v>
      </c>
    </row>
    <row r="13519" spans="1:3" ht="15" customHeight="1" x14ac:dyDescent="0.25">
      <c r="A13519" s="216">
        <v>45692</v>
      </c>
      <c r="B13519" s="217" t="s">
        <v>67</v>
      </c>
      <c r="C13519" s="218">
        <v>1.1249</v>
      </c>
    </row>
    <row r="13520" spans="1:3" ht="15" customHeight="1" x14ac:dyDescent="0.25">
      <c r="A13520" s="216">
        <v>45693</v>
      </c>
      <c r="B13520" s="217" t="s">
        <v>67</v>
      </c>
      <c r="C13520" s="218">
        <v>1.1326000000000001</v>
      </c>
    </row>
    <row r="13521" spans="1:3" ht="15" customHeight="1" x14ac:dyDescent="0.25">
      <c r="A13521" s="216">
        <v>45694</v>
      </c>
      <c r="B13521" s="217" t="s">
        <v>67</v>
      </c>
      <c r="C13521" s="218">
        <v>1.1402000000000001</v>
      </c>
    </row>
    <row r="13522" spans="1:3" ht="15" customHeight="1" x14ac:dyDescent="0.25">
      <c r="A13522" s="216">
        <v>45695</v>
      </c>
      <c r="B13522" s="217" t="s">
        <v>67</v>
      </c>
      <c r="C13522" s="218">
        <v>1.1631</v>
      </c>
    </row>
    <row r="13523" spans="1:3" ht="15" customHeight="1" x14ac:dyDescent="0.25">
      <c r="A13523" s="216">
        <v>45698</v>
      </c>
      <c r="B13523" s="217" t="s">
        <v>67</v>
      </c>
      <c r="C13523" s="218">
        <v>1.1707000000000001</v>
      </c>
    </row>
    <row r="13524" spans="1:3" ht="15" customHeight="1" x14ac:dyDescent="0.25">
      <c r="A13524" s="216">
        <v>45699</v>
      </c>
      <c r="B13524" s="217" t="s">
        <v>67</v>
      </c>
      <c r="C13524" s="218">
        <v>1.1782999999999999</v>
      </c>
    </row>
    <row r="13525" spans="1:3" ht="15" customHeight="1" x14ac:dyDescent="0.25">
      <c r="A13525" s="216">
        <v>45700</v>
      </c>
      <c r="B13525" s="217" t="s">
        <v>67</v>
      </c>
      <c r="C13525" s="218">
        <v>1.1859</v>
      </c>
    </row>
    <row r="13526" spans="1:3" ht="15" customHeight="1" x14ac:dyDescent="0.25">
      <c r="A13526" s="216">
        <v>45701</v>
      </c>
      <c r="B13526" s="217" t="s">
        <v>67</v>
      </c>
      <c r="C13526" s="218">
        <v>1.1935</v>
      </c>
    </row>
    <row r="13527" spans="1:3" ht="15" customHeight="1" x14ac:dyDescent="0.25">
      <c r="A13527" s="216">
        <v>45702</v>
      </c>
      <c r="B13527" s="217" t="s">
        <v>67</v>
      </c>
      <c r="C13527" s="218">
        <v>1.2163999999999999</v>
      </c>
    </row>
    <row r="13528" spans="1:3" ht="15" customHeight="1" x14ac:dyDescent="0.25">
      <c r="A13528" s="216">
        <v>45705</v>
      </c>
      <c r="B13528" s="217" t="s">
        <v>67</v>
      </c>
      <c r="C13528" s="218">
        <v>1.224</v>
      </c>
    </row>
    <row r="13529" spans="1:3" ht="15" customHeight="1" x14ac:dyDescent="0.25">
      <c r="A13529" s="216">
        <v>45706</v>
      </c>
      <c r="B13529" s="217" t="s">
        <v>67</v>
      </c>
      <c r="C13529" s="218">
        <v>1.2316</v>
      </c>
    </row>
    <row r="13530" spans="1:3" ht="15" customHeight="1" x14ac:dyDescent="0.25">
      <c r="A13530" s="216">
        <v>45707</v>
      </c>
      <c r="B13530" s="217" t="s">
        <v>67</v>
      </c>
      <c r="C13530" s="218">
        <v>1.2391000000000001</v>
      </c>
    </row>
    <row r="13531" spans="1:3" ht="15" customHeight="1" x14ac:dyDescent="0.25">
      <c r="A13531" s="216">
        <v>45708</v>
      </c>
      <c r="B13531" s="217" t="s">
        <v>67</v>
      </c>
      <c r="C13531" s="218">
        <v>1.2466999999999999</v>
      </c>
    </row>
    <row r="13532" spans="1:3" ht="15" customHeight="1" x14ac:dyDescent="0.25">
      <c r="A13532" s="216">
        <v>45709</v>
      </c>
      <c r="B13532" s="217" t="s">
        <v>67</v>
      </c>
      <c r="C13532" s="218">
        <v>1.2693000000000001</v>
      </c>
    </row>
    <row r="13533" spans="1:3" ht="15" customHeight="1" x14ac:dyDescent="0.25">
      <c r="A13533" s="216">
        <v>45712</v>
      </c>
      <c r="B13533" s="217" t="s">
        <v>67</v>
      </c>
      <c r="C13533" s="218">
        <v>1.2768999999999999</v>
      </c>
    </row>
    <row r="13534" spans="1:3" ht="15" customHeight="1" x14ac:dyDescent="0.25">
      <c r="A13534" s="216">
        <v>45713</v>
      </c>
      <c r="B13534" s="217" t="s">
        <v>67</v>
      </c>
      <c r="C13534" s="218">
        <v>1.2844</v>
      </c>
    </row>
    <row r="13535" spans="1:3" ht="15" customHeight="1" x14ac:dyDescent="0.25">
      <c r="A13535" s="216">
        <v>45714</v>
      </c>
      <c r="B13535" s="217" t="s">
        <v>67</v>
      </c>
      <c r="C13535" s="218">
        <v>1.292</v>
      </c>
    </row>
    <row r="13536" spans="1:3" ht="15" customHeight="1" x14ac:dyDescent="0.25">
      <c r="A13536" s="216">
        <v>45715</v>
      </c>
      <c r="B13536" s="217" t="s">
        <v>67</v>
      </c>
      <c r="C13536" s="218">
        <v>1.2995000000000001</v>
      </c>
    </row>
    <row r="13537" spans="1:3" ht="15" customHeight="1" x14ac:dyDescent="0.25">
      <c r="A13537" s="216">
        <v>45716</v>
      </c>
      <c r="B13537" s="217" t="s">
        <v>67</v>
      </c>
      <c r="C13537" s="218">
        <v>1.3221000000000001</v>
      </c>
    </row>
    <row r="13538" spans="1:3" ht="15" customHeight="1" x14ac:dyDescent="0.25">
      <c r="A13538" s="216">
        <v>45719</v>
      </c>
      <c r="B13538" s="217" t="s">
        <v>67</v>
      </c>
      <c r="C13538" s="218">
        <v>1.3297000000000001</v>
      </c>
    </row>
    <row r="13539" spans="1:3" ht="15" customHeight="1" x14ac:dyDescent="0.25">
      <c r="A13539" s="216">
        <v>45720</v>
      </c>
      <c r="B13539" s="217" t="s">
        <v>67</v>
      </c>
      <c r="C13539" s="218">
        <v>1.3371999999999999</v>
      </c>
    </row>
    <row r="13540" spans="1:3" ht="15" customHeight="1" x14ac:dyDescent="0.25">
      <c r="A13540" s="216">
        <v>45721</v>
      </c>
      <c r="B13540" s="217" t="s">
        <v>67</v>
      </c>
      <c r="C13540" s="218">
        <v>1.3448</v>
      </c>
    </row>
    <row r="13541" spans="1:3" ht="15" customHeight="1" x14ac:dyDescent="0.25">
      <c r="A13541" s="216">
        <v>45722</v>
      </c>
      <c r="B13541" s="217" t="s">
        <v>67</v>
      </c>
      <c r="C13541" s="218">
        <v>1.3523000000000001</v>
      </c>
    </row>
    <row r="13542" spans="1:3" ht="15" customHeight="1" x14ac:dyDescent="0.25">
      <c r="A13542" s="216">
        <v>45723</v>
      </c>
      <c r="B13542" s="217" t="s">
        <v>67</v>
      </c>
      <c r="C13542" s="218">
        <v>1.3749</v>
      </c>
    </row>
    <row r="13543" spans="1:3" ht="15" customHeight="1" x14ac:dyDescent="0.25">
      <c r="A13543" s="216">
        <v>45726</v>
      </c>
      <c r="B13543" s="217" t="s">
        <v>67</v>
      </c>
      <c r="C13543" s="218">
        <v>1.3824000000000001</v>
      </c>
    </row>
    <row r="13544" spans="1:3" ht="15" customHeight="1" x14ac:dyDescent="0.25">
      <c r="A13544" s="216">
        <v>45727</v>
      </c>
      <c r="B13544" s="217" t="s">
        <v>67</v>
      </c>
      <c r="C13544" s="218">
        <v>1.3898999999999999</v>
      </c>
    </row>
    <row r="13545" spans="1:3" ht="15" customHeight="1" x14ac:dyDescent="0.25">
      <c r="A13545" s="216">
        <v>45728</v>
      </c>
      <c r="B13545" s="217" t="s">
        <v>67</v>
      </c>
      <c r="C13545" s="218">
        <v>1.3969</v>
      </c>
    </row>
    <row r="13546" spans="1:3" ht="15" customHeight="1" x14ac:dyDescent="0.25">
      <c r="A13546" s="216">
        <v>45729</v>
      </c>
      <c r="B13546" s="217" t="s">
        <v>67</v>
      </c>
      <c r="C13546" s="218">
        <v>1.4039999999999999</v>
      </c>
    </row>
    <row r="13547" spans="1:3" ht="15" customHeight="1" x14ac:dyDescent="0.25">
      <c r="A13547" s="216">
        <v>45730</v>
      </c>
      <c r="B13547" s="217" t="s">
        <v>67</v>
      </c>
      <c r="C13547" s="218">
        <v>1.4251</v>
      </c>
    </row>
    <row r="13548" spans="1:3" ht="15" customHeight="1" x14ac:dyDescent="0.25">
      <c r="A13548" s="216">
        <v>45733</v>
      </c>
      <c r="B13548" s="217" t="s">
        <v>67</v>
      </c>
      <c r="C13548" s="218">
        <v>1.4321999999999999</v>
      </c>
    </row>
    <row r="13549" spans="1:3" ht="15" customHeight="1" x14ac:dyDescent="0.25">
      <c r="A13549" s="216">
        <v>45734</v>
      </c>
      <c r="B13549" s="217" t="s">
        <v>67</v>
      </c>
      <c r="C13549" s="218">
        <v>1.4392</v>
      </c>
    </row>
    <row r="13550" spans="1:3" ht="15" customHeight="1" x14ac:dyDescent="0.25">
      <c r="A13550" s="216">
        <v>45735</v>
      </c>
      <c r="B13550" s="217" t="s">
        <v>67</v>
      </c>
      <c r="C13550" s="218">
        <v>1.4461999999999999</v>
      </c>
    </row>
    <row r="13551" spans="1:3" ht="15" customHeight="1" x14ac:dyDescent="0.25">
      <c r="A13551" s="216">
        <v>45736</v>
      </c>
      <c r="B13551" s="217" t="s">
        <v>67</v>
      </c>
      <c r="C13551" s="218">
        <v>1.4533</v>
      </c>
    </row>
    <row r="13552" spans="1:3" ht="15" customHeight="1" x14ac:dyDescent="0.25">
      <c r="A13552" s="216">
        <v>45737</v>
      </c>
      <c r="B13552" s="217" t="s">
        <v>67</v>
      </c>
      <c r="C13552" s="218">
        <v>1.4743999999999999</v>
      </c>
    </row>
    <row r="13553" spans="1:3" ht="15" customHeight="1" x14ac:dyDescent="0.25">
      <c r="A13553" s="216">
        <v>45740</v>
      </c>
      <c r="B13553" s="217" t="s">
        <v>67</v>
      </c>
      <c r="C13553" s="218">
        <v>1.4814000000000001</v>
      </c>
    </row>
    <row r="13554" spans="1:3" ht="15" customHeight="1" x14ac:dyDescent="0.25">
      <c r="A13554" s="216">
        <v>45741</v>
      </c>
      <c r="B13554" s="217" t="s">
        <v>67</v>
      </c>
      <c r="C13554" s="218">
        <v>1.4884999999999999</v>
      </c>
    </row>
    <row r="13555" spans="1:3" ht="15" customHeight="1" x14ac:dyDescent="0.25">
      <c r="A13555" s="216">
        <v>45742</v>
      </c>
      <c r="B13555" s="217" t="s">
        <v>67</v>
      </c>
      <c r="C13555" s="218">
        <v>1.4955000000000001</v>
      </c>
    </row>
    <row r="13556" spans="1:3" ht="15" customHeight="1" x14ac:dyDescent="0.25">
      <c r="A13556" s="216">
        <v>45743</v>
      </c>
      <c r="B13556" s="217" t="s">
        <v>67</v>
      </c>
      <c r="C13556" s="218">
        <v>1.5024999999999999</v>
      </c>
    </row>
    <row r="13557" spans="1:3" ht="15" customHeight="1" x14ac:dyDescent="0.25">
      <c r="A13557" s="216">
        <v>45744</v>
      </c>
      <c r="B13557" s="217" t="s">
        <v>67</v>
      </c>
      <c r="C13557" s="218">
        <v>1.5236000000000001</v>
      </c>
    </row>
    <row r="13558" spans="1:3" ht="15" customHeight="1" x14ac:dyDescent="0.25">
      <c r="A13558" s="216">
        <v>45747</v>
      </c>
      <c r="B13558" s="217" t="s">
        <v>67</v>
      </c>
      <c r="C13558" s="218">
        <v>1.5306</v>
      </c>
    </row>
    <row r="13559" spans="1:3" ht="15" customHeight="1" x14ac:dyDescent="0.25">
      <c r="A13559" s="216">
        <v>45748</v>
      </c>
      <c r="B13559" s="217" t="s">
        <v>67</v>
      </c>
      <c r="C13559" s="218">
        <v>1.5376000000000001</v>
      </c>
    </row>
    <row r="13560" spans="1:3" ht="15" customHeight="1" x14ac:dyDescent="0.25">
      <c r="A13560" s="216">
        <v>45749</v>
      </c>
      <c r="B13560" s="217" t="s">
        <v>67</v>
      </c>
      <c r="C13560" s="218">
        <v>1.5446</v>
      </c>
    </row>
    <row r="13561" spans="1:3" ht="15" customHeight="1" x14ac:dyDescent="0.25">
      <c r="A13561" s="216">
        <v>45750</v>
      </c>
      <c r="B13561" s="217" t="s">
        <v>67</v>
      </c>
      <c r="C13561" s="218">
        <v>1.5517000000000001</v>
      </c>
    </row>
    <row r="13562" spans="1:3" ht="15" customHeight="1" x14ac:dyDescent="0.25">
      <c r="A13562" s="216">
        <v>45751</v>
      </c>
      <c r="B13562" s="217" t="s">
        <v>67</v>
      </c>
      <c r="C13562" s="218">
        <v>1.5727</v>
      </c>
    </row>
    <row r="13563" spans="1:3" ht="15" customHeight="1" x14ac:dyDescent="0.25">
      <c r="A13563" s="216">
        <v>45754</v>
      </c>
      <c r="B13563" s="217" t="s">
        <v>67</v>
      </c>
      <c r="C13563" s="218">
        <v>1.5797000000000001</v>
      </c>
    </row>
    <row r="13564" spans="1:3" ht="15" customHeight="1" x14ac:dyDescent="0.25">
      <c r="A13564" s="216">
        <v>45755</v>
      </c>
      <c r="B13564" s="217" t="s">
        <v>67</v>
      </c>
      <c r="C13564" s="218">
        <v>1.5867</v>
      </c>
    </row>
    <row r="13565" spans="1:3" ht="15" customHeight="1" x14ac:dyDescent="0.25">
      <c r="A13565" s="216">
        <v>45756</v>
      </c>
      <c r="B13565" s="217" t="s">
        <v>67</v>
      </c>
      <c r="C13565" s="218">
        <v>1.5936999999999999</v>
      </c>
    </row>
    <row r="13566" spans="1:3" ht="15" customHeight="1" x14ac:dyDescent="0.25">
      <c r="A13566" s="216">
        <v>45757</v>
      </c>
      <c r="B13566" s="217" t="s">
        <v>67</v>
      </c>
      <c r="C13566" s="218">
        <v>1.6007</v>
      </c>
    </row>
    <row r="13567" spans="1:3" ht="15" customHeight="1" x14ac:dyDescent="0.25">
      <c r="A13567" s="216">
        <v>45758</v>
      </c>
      <c r="B13567" s="217" t="s">
        <v>67</v>
      </c>
      <c r="C13567" s="218">
        <v>1.6216999999999999</v>
      </c>
    </row>
    <row r="13568" spans="1:3" ht="15" customHeight="1" x14ac:dyDescent="0.25">
      <c r="A13568" s="216">
        <v>45761</v>
      </c>
      <c r="B13568" s="217" t="s">
        <v>67</v>
      </c>
      <c r="C13568" s="218">
        <v>1.6287</v>
      </c>
    </row>
    <row r="13569" spans="1:3" ht="15" customHeight="1" x14ac:dyDescent="0.25">
      <c r="A13569" s="216">
        <v>45762</v>
      </c>
      <c r="B13569" s="217" t="s">
        <v>67</v>
      </c>
      <c r="C13569" s="218">
        <v>1.6356999999999999</v>
      </c>
    </row>
    <row r="13570" spans="1:3" ht="15" customHeight="1" x14ac:dyDescent="0.25">
      <c r="A13570" s="216">
        <v>45763</v>
      </c>
      <c r="B13570" s="217" t="s">
        <v>67</v>
      </c>
      <c r="C13570" s="218">
        <v>1.6426000000000001</v>
      </c>
    </row>
    <row r="13571" spans="1:3" ht="15" customHeight="1" x14ac:dyDescent="0.25">
      <c r="A13571" s="216">
        <v>45764</v>
      </c>
      <c r="B13571" s="217" t="s">
        <v>67</v>
      </c>
      <c r="C13571" s="218">
        <v>1.6772</v>
      </c>
    </row>
    <row r="13572" spans="1:3" ht="15" customHeight="1" x14ac:dyDescent="0.25">
      <c r="A13572" s="216">
        <v>45769</v>
      </c>
      <c r="B13572" s="217" t="s">
        <v>67</v>
      </c>
      <c r="C13572" s="218">
        <v>1.6840999999999999</v>
      </c>
    </row>
    <row r="13573" spans="1:3" ht="15" customHeight="1" x14ac:dyDescent="0.25">
      <c r="A13573" s="216">
        <v>45770</v>
      </c>
      <c r="B13573" s="217" t="s">
        <v>67</v>
      </c>
      <c r="C13573" s="218">
        <v>1.6904999999999999</v>
      </c>
    </row>
    <row r="13574" spans="1:3" ht="15" customHeight="1" x14ac:dyDescent="0.25">
      <c r="A13574" s="216">
        <v>45771</v>
      </c>
      <c r="B13574" s="217" t="s">
        <v>67</v>
      </c>
      <c r="C13574" s="218">
        <v>1.6969000000000001</v>
      </c>
    </row>
    <row r="13575" spans="1:3" ht="15" customHeight="1" x14ac:dyDescent="0.25">
      <c r="A13575" s="216">
        <v>45772</v>
      </c>
      <c r="B13575" s="217" t="s">
        <v>67</v>
      </c>
      <c r="C13575" s="218">
        <v>1.716</v>
      </c>
    </row>
    <row r="13576" spans="1:3" ht="15" customHeight="1" x14ac:dyDescent="0.25">
      <c r="A13576" s="216">
        <v>45775</v>
      </c>
      <c r="B13576" s="217" t="s">
        <v>67</v>
      </c>
      <c r="C13576" s="218">
        <v>1.7223999999999999</v>
      </c>
    </row>
    <row r="13577" spans="1:3" ht="15" customHeight="1" x14ac:dyDescent="0.25">
      <c r="A13577" s="216">
        <v>45776</v>
      </c>
      <c r="B13577" s="217" t="s">
        <v>67</v>
      </c>
      <c r="C13577" s="218">
        <v>1.7286999999999999</v>
      </c>
    </row>
    <row r="13578" spans="1:3" ht="15" customHeight="1" x14ac:dyDescent="0.25">
      <c r="A13578" s="216">
        <v>45777</v>
      </c>
      <c r="B13578" s="217" t="s">
        <v>67</v>
      </c>
      <c r="C13578" s="218">
        <v>1.7413000000000001</v>
      </c>
    </row>
    <row r="13579" spans="1:3" ht="15" customHeight="1" x14ac:dyDescent="0.25">
      <c r="A13579" s="216">
        <v>45779</v>
      </c>
      <c r="B13579" s="217" t="s">
        <v>67</v>
      </c>
      <c r="C13579" s="218">
        <v>1.7601</v>
      </c>
    </row>
    <row r="13580" spans="1:3" ht="15" customHeight="1" x14ac:dyDescent="0.25">
      <c r="A13580" s="216">
        <v>45782</v>
      </c>
      <c r="B13580" s="217" t="s">
        <v>67</v>
      </c>
      <c r="C13580" s="218">
        <v>1.7664</v>
      </c>
    </row>
    <row r="13581" spans="1:3" ht="15" customHeight="1" x14ac:dyDescent="0.25">
      <c r="A13581" s="216">
        <v>45783</v>
      </c>
      <c r="B13581" s="217" t="s">
        <v>67</v>
      </c>
      <c r="C13581" s="218">
        <v>1.7726999999999999</v>
      </c>
    </row>
    <row r="13582" spans="1:3" ht="15" customHeight="1" x14ac:dyDescent="0.25">
      <c r="A13582" s="216">
        <v>45784</v>
      </c>
      <c r="B13582" s="217" t="s">
        <v>67</v>
      </c>
      <c r="C13582" s="218">
        <v>1.7789999999999999</v>
      </c>
    </row>
    <row r="13583" spans="1:3" ht="15" customHeight="1" x14ac:dyDescent="0.25">
      <c r="A13583" s="216">
        <v>45785</v>
      </c>
      <c r="B13583" s="217" t="s">
        <v>67</v>
      </c>
      <c r="C13583" s="218">
        <v>1.7851999999999999</v>
      </c>
    </row>
    <row r="13584" spans="1:3" ht="15" customHeight="1" x14ac:dyDescent="0.25">
      <c r="A13584" s="216">
        <v>45786</v>
      </c>
      <c r="B13584" s="217" t="s">
        <v>67</v>
      </c>
      <c r="C13584" s="218">
        <v>1.8038000000000001</v>
      </c>
    </row>
    <row r="13585" spans="1:3" ht="15" customHeight="1" x14ac:dyDescent="0.25">
      <c r="A13585" s="216">
        <v>45789</v>
      </c>
      <c r="B13585" s="217" t="s">
        <v>67</v>
      </c>
      <c r="C13585" s="218">
        <v>1.81</v>
      </c>
    </row>
    <row r="13586" spans="1:3" ht="15" customHeight="1" x14ac:dyDescent="0.25">
      <c r="A13586" s="216">
        <v>45790</v>
      </c>
      <c r="B13586" s="217" t="s">
        <v>67</v>
      </c>
      <c r="C13586" s="218">
        <v>1.8162</v>
      </c>
    </row>
    <row r="13587" spans="1:3" ht="15" customHeight="1" x14ac:dyDescent="0.25">
      <c r="A13587" s="216">
        <v>45791</v>
      </c>
      <c r="B13587" s="217" t="s">
        <v>67</v>
      </c>
      <c r="C13587" s="218">
        <v>1.8224</v>
      </c>
    </row>
    <row r="13588" spans="1:3" ht="15" customHeight="1" x14ac:dyDescent="0.25">
      <c r="A13588" s="216">
        <v>45792</v>
      </c>
      <c r="B13588" s="217" t="s">
        <v>67</v>
      </c>
      <c r="C13588" s="218">
        <v>1.8285</v>
      </c>
    </row>
    <row r="13589" spans="1:3" ht="15" customHeight="1" x14ac:dyDescent="0.25">
      <c r="A13589" s="216">
        <v>45793</v>
      </c>
      <c r="B13589" s="217" t="s">
        <v>67</v>
      </c>
      <c r="C13589" s="218">
        <v>1.8471</v>
      </c>
    </row>
    <row r="13590" spans="1:3" ht="15" customHeight="1" x14ac:dyDescent="0.25">
      <c r="A13590" s="216">
        <v>45796</v>
      </c>
      <c r="B13590" s="217" t="s">
        <v>67</v>
      </c>
      <c r="C13590" s="218">
        <v>1.8532</v>
      </c>
    </row>
    <row r="13591" spans="1:3" ht="15" customHeight="1" x14ac:dyDescent="0.25">
      <c r="A13591" s="216">
        <v>45797</v>
      </c>
      <c r="B13591" s="217" t="s">
        <v>67</v>
      </c>
      <c r="C13591" s="218">
        <v>1.8593999999999999</v>
      </c>
    </row>
    <row r="13592" spans="1:3" ht="15" customHeight="1" x14ac:dyDescent="0.25">
      <c r="A13592" s="216">
        <v>45798</v>
      </c>
      <c r="B13592" s="217" t="s">
        <v>67</v>
      </c>
      <c r="C13592" s="218">
        <v>1.8655999999999999</v>
      </c>
    </row>
    <row r="13593" spans="1:3" ht="15" customHeight="1" x14ac:dyDescent="0.25">
      <c r="A13593" s="216">
        <v>45799</v>
      </c>
      <c r="B13593" s="217" t="s">
        <v>67</v>
      </c>
      <c r="C13593" s="218">
        <v>1.8716999999999999</v>
      </c>
    </row>
    <row r="13594" spans="1:3" ht="15" customHeight="1" x14ac:dyDescent="0.25">
      <c r="A13594" s="216">
        <v>45800</v>
      </c>
      <c r="B13594" s="217" t="s">
        <v>67</v>
      </c>
      <c r="C13594" s="218">
        <v>1.8902000000000001</v>
      </c>
    </row>
    <row r="13595" spans="1:3" ht="15" customHeight="1" x14ac:dyDescent="0.25">
      <c r="A13595" s="216">
        <v>45803</v>
      </c>
      <c r="B13595" s="217" t="s">
        <v>67</v>
      </c>
      <c r="C13595" s="218">
        <v>1.8964000000000001</v>
      </c>
    </row>
    <row r="13596" spans="1:3" ht="15" customHeight="1" x14ac:dyDescent="0.25">
      <c r="A13596" s="216">
        <v>45804</v>
      </c>
      <c r="B13596" s="217" t="s">
        <v>67</v>
      </c>
      <c r="C13596" s="218">
        <v>1.9025000000000001</v>
      </c>
    </row>
    <row r="13597" spans="1:3" ht="15" customHeight="1" x14ac:dyDescent="0.25">
      <c r="A13597" s="216">
        <v>45805</v>
      </c>
      <c r="B13597" s="217" t="s">
        <v>67</v>
      </c>
      <c r="C13597" s="218">
        <v>1.9086000000000001</v>
      </c>
    </row>
    <row r="13598" spans="1:3" ht="15" customHeight="1" x14ac:dyDescent="0.25">
      <c r="A13598" s="216">
        <v>45806</v>
      </c>
      <c r="B13598" s="217" t="s">
        <v>67</v>
      </c>
      <c r="C13598" s="218">
        <v>1.9148000000000001</v>
      </c>
    </row>
    <row r="13599" spans="1:3" ht="15" customHeight="1" x14ac:dyDescent="0.25">
      <c r="A13599" s="216">
        <v>45807</v>
      </c>
      <c r="B13599" s="217" t="s">
        <v>67</v>
      </c>
      <c r="C13599" s="218">
        <v>1.9331</v>
      </c>
    </row>
    <row r="13600" spans="1:3" ht="15" customHeight="1" x14ac:dyDescent="0.25">
      <c r="A13600" s="216">
        <v>45810</v>
      </c>
      <c r="B13600" s="217" t="s">
        <v>67</v>
      </c>
      <c r="C13600" s="218">
        <v>1.9392</v>
      </c>
    </row>
    <row r="13601" spans="1:3" ht="15" customHeight="1" x14ac:dyDescent="0.25">
      <c r="A13601" s="216">
        <v>45811</v>
      </c>
      <c r="B13601" s="217" t="s">
        <v>67</v>
      </c>
      <c r="C13601" s="218">
        <v>1.9453</v>
      </c>
    </row>
    <row r="13602" spans="1:3" ht="15" customHeight="1" x14ac:dyDescent="0.25">
      <c r="A13602" s="216">
        <v>45812</v>
      </c>
      <c r="B13602" s="217" t="s">
        <v>67</v>
      </c>
      <c r="C13602" s="218">
        <v>1.9515</v>
      </c>
    </row>
    <row r="13603" spans="1:3" ht="15" customHeight="1" x14ac:dyDescent="0.25">
      <c r="A13603" s="216">
        <v>45813</v>
      </c>
      <c r="B13603" s="217" t="s">
        <v>67</v>
      </c>
      <c r="C13603" s="218">
        <v>1.9576</v>
      </c>
    </row>
    <row r="13604" spans="1:3" ht="15" customHeight="1" x14ac:dyDescent="0.25">
      <c r="A13604" s="216">
        <v>45814</v>
      </c>
      <c r="B13604" s="217" t="s">
        <v>67</v>
      </c>
      <c r="C13604" s="218">
        <v>1.9759</v>
      </c>
    </row>
    <row r="13605" spans="1:3" ht="15" customHeight="1" x14ac:dyDescent="0.25">
      <c r="A13605" s="216">
        <v>45817</v>
      </c>
      <c r="B13605" s="217" t="s">
        <v>67</v>
      </c>
      <c r="C13605" s="218">
        <v>1.982</v>
      </c>
    </row>
    <row r="13606" spans="1:3" ht="15" customHeight="1" x14ac:dyDescent="0.25">
      <c r="A13606" s="216">
        <v>45818</v>
      </c>
      <c r="B13606" s="217" t="s">
        <v>67</v>
      </c>
      <c r="C13606" s="218">
        <v>1.988</v>
      </c>
    </row>
    <row r="13607" spans="1:3" ht="15" customHeight="1" x14ac:dyDescent="0.25">
      <c r="A13607" s="216">
        <v>45819</v>
      </c>
      <c r="B13607" s="217" t="s">
        <v>67</v>
      </c>
      <c r="C13607" s="218">
        <v>1.9937</v>
      </c>
    </row>
    <row r="13608" spans="1:3" ht="15" customHeight="1" x14ac:dyDescent="0.25">
      <c r="A13608" s="216">
        <v>45820</v>
      </c>
      <c r="B13608" s="217" t="s">
        <v>67</v>
      </c>
      <c r="C13608" s="218">
        <v>1.9993000000000001</v>
      </c>
    </row>
    <row r="13609" spans="1:3" ht="15" customHeight="1" x14ac:dyDescent="0.25">
      <c r="A13609" s="216">
        <v>45821</v>
      </c>
      <c r="B13609" s="217" t="s">
        <v>67</v>
      </c>
      <c r="C13609" s="218">
        <v>2.0160999999999998</v>
      </c>
    </row>
    <row r="13610" spans="1:3" ht="15" customHeight="1" x14ac:dyDescent="0.25">
      <c r="A13610" s="216">
        <v>45824</v>
      </c>
      <c r="B13610" s="217" t="s">
        <v>67</v>
      </c>
      <c r="C13610" s="218">
        <v>2.0217000000000001</v>
      </c>
    </row>
    <row r="13611" spans="1:3" ht="15" customHeight="1" x14ac:dyDescent="0.25">
      <c r="A13611" s="216">
        <v>45825</v>
      </c>
      <c r="B13611" s="217" t="s">
        <v>67</v>
      </c>
      <c r="C13611" s="218">
        <v>2.0272999999999999</v>
      </c>
    </row>
    <row r="13612" spans="1:3" ht="15" customHeight="1" x14ac:dyDescent="0.25">
      <c r="A13612" s="216">
        <v>45826</v>
      </c>
      <c r="B13612" s="217" t="s">
        <v>67</v>
      </c>
      <c r="C13612" s="218">
        <v>2.0329999999999999</v>
      </c>
    </row>
    <row r="13613" spans="1:3" ht="15" customHeight="1" x14ac:dyDescent="0.25">
      <c r="A13613" s="216">
        <v>45827</v>
      </c>
      <c r="B13613" s="217" t="s">
        <v>67</v>
      </c>
      <c r="C13613" s="218">
        <v>2.0386000000000002</v>
      </c>
    </row>
    <row r="13614" spans="1:3" ht="15" customHeight="1" x14ac:dyDescent="0.25">
      <c r="A13614" s="216">
        <v>45828</v>
      </c>
      <c r="B13614" s="217" t="s">
        <v>67</v>
      </c>
      <c r="C13614" s="218">
        <v>2.0554000000000001</v>
      </c>
    </row>
    <row r="13615" spans="1:3" ht="15" customHeight="1" x14ac:dyDescent="0.25">
      <c r="A13615" s="216">
        <v>45831</v>
      </c>
      <c r="B13615" s="217" t="s">
        <v>67</v>
      </c>
      <c r="C13615" s="218">
        <v>2.0609999999999999</v>
      </c>
    </row>
    <row r="13616" spans="1:3" ht="15" customHeight="1" x14ac:dyDescent="0.25">
      <c r="A13616" s="216">
        <v>45832</v>
      </c>
      <c r="B13616" s="217" t="s">
        <v>67</v>
      </c>
      <c r="C13616" s="218">
        <v>2.0666000000000002</v>
      </c>
    </row>
    <row r="13617" spans="1:3" ht="15" customHeight="1" x14ac:dyDescent="0.25">
      <c r="A13617" s="216">
        <v>45833</v>
      </c>
      <c r="B13617" s="217" t="s">
        <v>67</v>
      </c>
      <c r="C13617" s="218">
        <v>2.0722</v>
      </c>
    </row>
    <row r="13618" spans="1:3" ht="15" customHeight="1" x14ac:dyDescent="0.25">
      <c r="A13618" s="216">
        <v>45834</v>
      </c>
      <c r="B13618" s="217" t="s">
        <v>67</v>
      </c>
      <c r="C13618" s="218">
        <v>2.0779000000000001</v>
      </c>
    </row>
    <row r="13619" spans="1:3" ht="15" customHeight="1" x14ac:dyDescent="0.25">
      <c r="A13619" s="216">
        <v>45835</v>
      </c>
      <c r="B13619" s="217" t="s">
        <v>67</v>
      </c>
      <c r="C13619" s="218">
        <v>2.0947</v>
      </c>
    </row>
    <row r="13620" spans="1:3" ht="15" customHeight="1" x14ac:dyDescent="0.25">
      <c r="A13620" s="216">
        <v>45838</v>
      </c>
      <c r="B13620" s="217" t="s">
        <v>67</v>
      </c>
      <c r="C13620" s="218">
        <v>2.1002999999999998</v>
      </c>
    </row>
    <row r="13621" spans="1:3" ht="15" customHeight="1" x14ac:dyDescent="0.25">
      <c r="A13621" s="216">
        <v>45839</v>
      </c>
      <c r="B13621" s="217" t="s">
        <v>67</v>
      </c>
      <c r="C13621" s="218">
        <v>2.1059000000000001</v>
      </c>
    </row>
    <row r="13622" spans="1:3" ht="15" customHeight="1" x14ac:dyDescent="0.25">
      <c r="A13622" s="216">
        <v>45840</v>
      </c>
      <c r="B13622" s="217" t="s">
        <v>67</v>
      </c>
      <c r="C13622" s="218">
        <v>2.1116000000000001</v>
      </c>
    </row>
    <row r="13623" spans="1:3" ht="15" customHeight="1" x14ac:dyDescent="0.25">
      <c r="A13623" s="216">
        <v>45841</v>
      </c>
      <c r="B13623" s="217" t="s">
        <v>67</v>
      </c>
      <c r="C13623" s="218">
        <v>2.1172</v>
      </c>
    </row>
    <row r="13624" spans="1:3" ht="15" customHeight="1" x14ac:dyDescent="0.25">
      <c r="A13624" s="216">
        <v>45842</v>
      </c>
      <c r="B13624" s="217" t="s">
        <v>67</v>
      </c>
      <c r="C13624" s="218">
        <v>2.1339000000000001</v>
      </c>
    </row>
    <row r="13625" spans="1:3" ht="15" customHeight="1" x14ac:dyDescent="0.25">
      <c r="A13625" s="216">
        <v>45845</v>
      </c>
      <c r="B13625" s="217" t="s">
        <v>67</v>
      </c>
      <c r="C13625" s="218">
        <v>2.1395</v>
      </c>
    </row>
    <row r="13626" spans="1:3" ht="15" customHeight="1" x14ac:dyDescent="0.25">
      <c r="A13626" s="216">
        <v>45846</v>
      </c>
      <c r="B13626" s="217" t="s">
        <v>67</v>
      </c>
      <c r="C13626" s="218">
        <v>2.1450999999999998</v>
      </c>
    </row>
    <row r="13627" spans="1:3" ht="15" customHeight="1" x14ac:dyDescent="0.25">
      <c r="A13627" s="216">
        <v>45847</v>
      </c>
      <c r="B13627" s="217" t="s">
        <v>67</v>
      </c>
      <c r="C13627" s="218">
        <v>2.1507000000000001</v>
      </c>
    </row>
    <row r="13628" spans="1:3" ht="15" customHeight="1" x14ac:dyDescent="0.25">
      <c r="A13628" s="216">
        <v>45848</v>
      </c>
      <c r="B13628" s="217" t="s">
        <v>67</v>
      </c>
      <c r="C13628" s="218">
        <v>2.1562999999999999</v>
      </c>
    </row>
    <row r="13629" spans="1:3" ht="15" customHeight="1" x14ac:dyDescent="0.25">
      <c r="A13629" s="216">
        <v>45849</v>
      </c>
      <c r="B13629" s="217" t="s">
        <v>67</v>
      </c>
      <c r="C13629" s="218">
        <v>2.173</v>
      </c>
    </row>
    <row r="13630" spans="1:3" ht="15" customHeight="1" x14ac:dyDescent="0.25">
      <c r="A13630" s="216">
        <v>45852</v>
      </c>
      <c r="B13630" s="217" t="s">
        <v>67</v>
      </c>
      <c r="C13630" s="218">
        <v>2.1785999999999999</v>
      </c>
    </row>
    <row r="13631" spans="1:3" ht="15" customHeight="1" x14ac:dyDescent="0.25">
      <c r="A13631" s="216">
        <v>45853</v>
      </c>
      <c r="B13631" s="217" t="s">
        <v>67</v>
      </c>
      <c r="C13631" s="218">
        <v>2.1842000000000001</v>
      </c>
    </row>
    <row r="13632" spans="1:3" ht="15" customHeight="1" x14ac:dyDescent="0.25">
      <c r="A13632" s="216">
        <v>45854</v>
      </c>
      <c r="B13632" s="217" t="s">
        <v>67</v>
      </c>
      <c r="C13632" s="218">
        <v>2.1898</v>
      </c>
    </row>
    <row r="13633" spans="1:3" ht="15" customHeight="1" x14ac:dyDescent="0.25">
      <c r="A13633" s="216">
        <v>45855</v>
      </c>
      <c r="B13633" s="217" t="s">
        <v>67</v>
      </c>
      <c r="C13633" s="218">
        <v>2.1953</v>
      </c>
    </row>
    <row r="13634" spans="1:3" ht="15" customHeight="1" x14ac:dyDescent="0.25">
      <c r="A13634" s="216">
        <v>45856</v>
      </c>
      <c r="B13634" s="217" t="s">
        <v>67</v>
      </c>
      <c r="C13634" s="218">
        <v>2.2121</v>
      </c>
    </row>
    <row r="13635" spans="1:3" ht="15" customHeight="1" x14ac:dyDescent="0.25">
      <c r="A13635" s="216">
        <v>45859</v>
      </c>
      <c r="B13635" s="217" t="s">
        <v>67</v>
      </c>
      <c r="C13635" s="218">
        <v>2.2176999999999998</v>
      </c>
    </row>
    <row r="13636" spans="1:3" ht="15" customHeight="1" x14ac:dyDescent="0.25">
      <c r="A13636" s="216">
        <v>45860</v>
      </c>
      <c r="B13636" s="217" t="s">
        <v>67</v>
      </c>
      <c r="C13636" s="218">
        <v>2.2231999999999998</v>
      </c>
    </row>
    <row r="13637" spans="1:3" ht="15" customHeight="1" x14ac:dyDescent="0.25">
      <c r="A13637" s="216">
        <v>45861</v>
      </c>
      <c r="B13637" s="217" t="s">
        <v>67</v>
      </c>
      <c r="C13637" s="218">
        <v>2.2288000000000001</v>
      </c>
    </row>
    <row r="13638" spans="1:3" ht="15" customHeight="1" x14ac:dyDescent="0.25">
      <c r="A13638" s="216">
        <v>45862</v>
      </c>
      <c r="B13638" s="217" t="s">
        <v>67</v>
      </c>
      <c r="C13638" s="218">
        <v>2.2343999999999999</v>
      </c>
    </row>
    <row r="13639" spans="1:3" ht="15" customHeight="1" x14ac:dyDescent="0.25">
      <c r="A13639" s="216">
        <v>45863</v>
      </c>
      <c r="B13639" s="217" t="s">
        <v>67</v>
      </c>
      <c r="C13639" s="218">
        <v>2.2511000000000001</v>
      </c>
    </row>
    <row r="13640" spans="1:3" ht="15" customHeight="1" x14ac:dyDescent="0.25">
      <c r="A13640" s="216">
        <v>45866</v>
      </c>
      <c r="B13640" s="217" t="s">
        <v>67</v>
      </c>
      <c r="C13640" s="218">
        <v>2.2566000000000002</v>
      </c>
    </row>
    <row r="13641" spans="1:3" ht="15" customHeight="1" x14ac:dyDescent="0.25">
      <c r="A13641" s="216">
        <v>45867</v>
      </c>
      <c r="B13641" s="217" t="s">
        <v>67</v>
      </c>
      <c r="C13641" s="218">
        <v>2.2622</v>
      </c>
    </row>
    <row r="13642" spans="1:3" ht="15" customHeight="1" x14ac:dyDescent="0.25">
      <c r="A13642" s="216">
        <v>45868</v>
      </c>
      <c r="B13642" s="217" t="s">
        <v>67</v>
      </c>
      <c r="C13642" s="218">
        <v>2.2677999999999998</v>
      </c>
    </row>
    <row r="13643" spans="1:3" ht="15" customHeight="1" x14ac:dyDescent="0.25">
      <c r="A13643" s="216">
        <v>45869</v>
      </c>
      <c r="B13643" s="217" t="s">
        <v>67</v>
      </c>
      <c r="C13643" s="218">
        <v>2.2732999999999999</v>
      </c>
    </row>
    <row r="13644" spans="1:3" ht="15" customHeight="1" x14ac:dyDescent="0.25">
      <c r="A13644" s="216">
        <v>45870</v>
      </c>
      <c r="B13644" s="217" t="s">
        <v>67</v>
      </c>
      <c r="C13644" s="218">
        <v>2.29</v>
      </c>
    </row>
    <row r="13645" spans="1:3" ht="15" customHeight="1" x14ac:dyDescent="0.25">
      <c r="A13645" s="216">
        <v>45873</v>
      </c>
      <c r="B13645" s="217" t="s">
        <v>67</v>
      </c>
      <c r="C13645" s="218">
        <v>2.2955000000000001</v>
      </c>
    </row>
    <row r="13646" spans="1:3" ht="15" customHeight="1" x14ac:dyDescent="0.25">
      <c r="A13646" s="216">
        <v>45874</v>
      </c>
      <c r="B13646" s="217" t="s">
        <v>67</v>
      </c>
      <c r="C13646" s="218">
        <v>2.3010999999999999</v>
      </c>
    </row>
    <row r="13647" spans="1:3" ht="15" customHeight="1" x14ac:dyDescent="0.25">
      <c r="A13647" s="216">
        <v>45875</v>
      </c>
      <c r="B13647" s="217" t="s">
        <v>67</v>
      </c>
      <c r="C13647" s="218">
        <v>2.3066</v>
      </c>
    </row>
    <row r="13648" spans="1:3" ht="15" customHeight="1" x14ac:dyDescent="0.25">
      <c r="A13648" s="216">
        <v>45876</v>
      </c>
      <c r="B13648" s="217" t="s">
        <v>67</v>
      </c>
      <c r="C13648" s="218">
        <v>2.3121999999999998</v>
      </c>
    </row>
    <row r="13649" spans="1:3" ht="15" customHeight="1" x14ac:dyDescent="0.25">
      <c r="A13649" s="216">
        <v>45877</v>
      </c>
      <c r="B13649" s="217" t="s">
        <v>67</v>
      </c>
      <c r="C13649" s="218">
        <v>2.3288000000000002</v>
      </c>
    </row>
    <row r="13650" spans="1:3" ht="15" customHeight="1" x14ac:dyDescent="0.25">
      <c r="A13650" s="216">
        <v>45880</v>
      </c>
      <c r="B13650" s="217" t="s">
        <v>67</v>
      </c>
      <c r="C13650" s="218">
        <v>2.3344</v>
      </c>
    </row>
    <row r="13651" spans="1:3" ht="15" customHeight="1" x14ac:dyDescent="0.25">
      <c r="A13651" s="216">
        <v>45881</v>
      </c>
      <c r="B13651" s="217" t="s">
        <v>67</v>
      </c>
      <c r="C13651" s="218">
        <v>2.3399000000000001</v>
      </c>
    </row>
    <row r="13652" spans="1:3" ht="15" customHeight="1" x14ac:dyDescent="0.25">
      <c r="A13652" s="216">
        <v>45882</v>
      </c>
      <c r="B13652" s="217" t="s">
        <v>67</v>
      </c>
      <c r="C13652" s="218">
        <v>2.3454000000000002</v>
      </c>
    </row>
    <row r="13653" spans="1:3" ht="15" customHeight="1" x14ac:dyDescent="0.25">
      <c r="A13653" s="216">
        <v>45883</v>
      </c>
      <c r="B13653" s="217" t="s">
        <v>67</v>
      </c>
      <c r="C13653" s="218">
        <v>2.351</v>
      </c>
    </row>
    <row r="13654" spans="1:3" ht="15" customHeight="1" x14ac:dyDescent="0.25">
      <c r="A13654" s="216">
        <v>45884</v>
      </c>
      <c r="B13654" s="217" t="s">
        <v>67</v>
      </c>
      <c r="C13654" s="218">
        <v>2.3675999999999999</v>
      </c>
    </row>
    <row r="13655" spans="1:3" ht="15" customHeight="1" x14ac:dyDescent="0.25">
      <c r="A13655" s="216">
        <v>45887</v>
      </c>
      <c r="B13655" s="217" t="s">
        <v>67</v>
      </c>
      <c r="C13655" s="218">
        <v>2.3732000000000002</v>
      </c>
    </row>
    <row r="13656" spans="1:3" ht="15" customHeight="1" x14ac:dyDescent="0.25">
      <c r="A13656" s="216">
        <v>45888</v>
      </c>
      <c r="B13656" s="217" t="s">
        <v>67</v>
      </c>
      <c r="C13656" s="218">
        <v>2.3786999999999998</v>
      </c>
    </row>
    <row r="13657" spans="1:3" ht="15" customHeight="1" x14ac:dyDescent="0.25">
      <c r="A13657" s="216">
        <v>45889</v>
      </c>
      <c r="B13657" s="217" t="s">
        <v>67</v>
      </c>
      <c r="C13657" s="218">
        <v>2.3843000000000001</v>
      </c>
    </row>
    <row r="13658" spans="1:3" ht="15" customHeight="1" x14ac:dyDescent="0.25">
      <c r="A13658" s="216">
        <v>45890</v>
      </c>
      <c r="B13658" s="217" t="s">
        <v>67</v>
      </c>
      <c r="C13658" s="218">
        <v>2.3898999999999999</v>
      </c>
    </row>
    <row r="13659" spans="1:3" ht="15" customHeight="1" x14ac:dyDescent="0.25">
      <c r="A13659" s="216">
        <v>45891</v>
      </c>
      <c r="B13659" s="217" t="s">
        <v>67</v>
      </c>
      <c r="C13659" s="218">
        <v>2.4066000000000001</v>
      </c>
    </row>
    <row r="13660" spans="1:3" ht="15" customHeight="1" x14ac:dyDescent="0.25">
      <c r="A13660" s="216">
        <v>45894</v>
      </c>
      <c r="B13660" s="217" t="s">
        <v>67</v>
      </c>
      <c r="C13660" s="218">
        <v>2.4121999999999999</v>
      </c>
    </row>
    <row r="13661" spans="1:3" ht="15" customHeight="1" x14ac:dyDescent="0.25">
      <c r="A13661" s="216">
        <v>45895</v>
      </c>
      <c r="B13661" s="217" t="s">
        <v>67</v>
      </c>
      <c r="C13661" s="218">
        <v>2.4177</v>
      </c>
    </row>
    <row r="13662" spans="1:3" ht="15" customHeight="1" x14ac:dyDescent="0.25">
      <c r="A13662" s="216">
        <v>45896</v>
      </c>
      <c r="B13662" s="217" t="s">
        <v>67</v>
      </c>
      <c r="C13662" s="218">
        <v>2.4232999999999998</v>
      </c>
    </row>
    <row r="13663" spans="1:3" ht="15" customHeight="1" x14ac:dyDescent="0.25">
      <c r="A13663" s="216">
        <v>45897</v>
      </c>
      <c r="B13663" s="217" t="s">
        <v>67</v>
      </c>
      <c r="C13663" s="218">
        <v>2.4287999999999998</v>
      </c>
    </row>
    <row r="13664" spans="1:3" ht="15" customHeight="1" x14ac:dyDescent="0.25">
      <c r="A13664" s="216">
        <v>45898</v>
      </c>
      <c r="B13664" s="217" t="s">
        <v>67</v>
      </c>
      <c r="C13664" s="218">
        <v>2.4455</v>
      </c>
    </row>
    <row r="13665" spans="1:3" ht="15" customHeight="1" x14ac:dyDescent="0.25">
      <c r="A13665" s="216">
        <v>45901</v>
      </c>
      <c r="B13665" s="217" t="s">
        <v>67</v>
      </c>
      <c r="C13665" s="218">
        <v>2.4510000000000001</v>
      </c>
    </row>
    <row r="13666" spans="1:3" ht="15" customHeight="1" x14ac:dyDescent="0.25">
      <c r="A13666" s="216">
        <v>45902</v>
      </c>
      <c r="B13666" s="217" t="s">
        <v>67</v>
      </c>
      <c r="C13666" s="218">
        <v>2.4565000000000001</v>
      </c>
    </row>
    <row r="13667" spans="1:3" ht="15" customHeight="1" x14ac:dyDescent="0.25">
      <c r="A13667" s="216">
        <v>45903</v>
      </c>
      <c r="B13667" s="217" t="s">
        <v>67</v>
      </c>
      <c r="C13667" s="218">
        <v>2.4621</v>
      </c>
    </row>
    <row r="13668" spans="1:3" ht="15" customHeight="1" x14ac:dyDescent="0.25">
      <c r="A13668" s="216">
        <v>45904</v>
      </c>
      <c r="B13668" s="217" t="s">
        <v>67</v>
      </c>
      <c r="C13668" s="218">
        <v>2.4676</v>
      </c>
    </row>
    <row r="13669" spans="1:3" ht="15" customHeight="1" x14ac:dyDescent="0.25">
      <c r="A13669" s="216">
        <v>45905</v>
      </c>
      <c r="B13669" s="217" t="s">
        <v>67</v>
      </c>
      <c r="C13669" s="218">
        <v>2.4842</v>
      </c>
    </row>
    <row r="13670" spans="1:3" ht="15" customHeight="1" x14ac:dyDescent="0.25">
      <c r="A13670" s="216">
        <v>45908</v>
      </c>
      <c r="B13670" s="217" t="s">
        <v>67</v>
      </c>
      <c r="C13670" s="218">
        <v>2.4897</v>
      </c>
    </row>
    <row r="13671" spans="1:3" ht="15" customHeight="1" x14ac:dyDescent="0.25">
      <c r="A13671" s="216">
        <v>45909</v>
      </c>
      <c r="B13671" s="217" t="s">
        <v>67</v>
      </c>
      <c r="C13671" s="218">
        <v>2.4952999999999999</v>
      </c>
    </row>
    <row r="13672" spans="1:3" ht="15" customHeight="1" x14ac:dyDescent="0.25">
      <c r="A13672" s="216">
        <v>45910</v>
      </c>
      <c r="B13672" s="217" t="s">
        <v>67</v>
      </c>
      <c r="C13672" s="218">
        <v>2.5007999999999999</v>
      </c>
    </row>
    <row r="13673" spans="1:3" ht="15" customHeight="1" x14ac:dyDescent="0.25">
      <c r="A13673" s="216">
        <v>45911</v>
      </c>
      <c r="B13673" s="217" t="s">
        <v>67</v>
      </c>
      <c r="C13673" s="218">
        <v>2.5064000000000002</v>
      </c>
    </row>
    <row r="13674" spans="1:3" ht="15" customHeight="1" x14ac:dyDescent="0.25">
      <c r="A13674" s="216">
        <v>45912</v>
      </c>
      <c r="B13674" s="217" t="s">
        <v>67</v>
      </c>
      <c r="C13674" s="218">
        <v>2.5230000000000001</v>
      </c>
    </row>
    <row r="13675" spans="1:3" ht="15" customHeight="1" x14ac:dyDescent="0.25">
      <c r="A13675" s="216">
        <v>45915</v>
      </c>
      <c r="B13675" s="217" t="s">
        <v>67</v>
      </c>
      <c r="C13675" s="218">
        <v>2.5285000000000002</v>
      </c>
    </row>
    <row r="13676" spans="1:3" ht="15" customHeight="1" x14ac:dyDescent="0.25">
      <c r="A13676" s="216">
        <v>45916</v>
      </c>
      <c r="B13676" s="217" t="s">
        <v>67</v>
      </c>
      <c r="C13676" s="218">
        <v>2.5339999999999998</v>
      </c>
    </row>
    <row r="13677" spans="1:3" ht="15" customHeight="1" x14ac:dyDescent="0.25">
      <c r="A13677" s="216">
        <v>45917</v>
      </c>
      <c r="B13677" s="217" t="s">
        <v>67</v>
      </c>
      <c r="C13677" s="218">
        <v>2.5396000000000001</v>
      </c>
    </row>
    <row r="13678" spans="1:3" ht="15" customHeight="1" x14ac:dyDescent="0.25">
      <c r="A13678" s="216">
        <v>45918</v>
      </c>
      <c r="B13678" s="217" t="s">
        <v>67</v>
      </c>
      <c r="C13678" s="218">
        <v>2.5451000000000001</v>
      </c>
    </row>
    <row r="13679" spans="1:3" ht="15" customHeight="1" x14ac:dyDescent="0.25">
      <c r="A13679" s="216">
        <v>45919</v>
      </c>
      <c r="B13679" s="217" t="s">
        <v>67</v>
      </c>
      <c r="C13679" s="218">
        <v>2.5617000000000001</v>
      </c>
    </row>
    <row r="13680" spans="1:3" ht="15" customHeight="1" x14ac:dyDescent="0.25">
      <c r="A13680" s="216">
        <v>45922</v>
      </c>
      <c r="B13680" s="217" t="s">
        <v>67</v>
      </c>
      <c r="C13680" s="218">
        <v>2.5672000000000001</v>
      </c>
    </row>
    <row r="13681" spans="1:3" ht="15" customHeight="1" x14ac:dyDescent="0.25">
      <c r="A13681" s="216">
        <v>45923</v>
      </c>
      <c r="B13681" s="217" t="s">
        <v>67</v>
      </c>
      <c r="C13681" s="218">
        <v>2.5728</v>
      </c>
    </row>
    <row r="13682" spans="1:3" ht="15" customHeight="1" x14ac:dyDescent="0.25">
      <c r="A13682" s="216">
        <v>45924</v>
      </c>
      <c r="B13682" s="217" t="s">
        <v>67</v>
      </c>
      <c r="C13682" s="218">
        <v>2.5783</v>
      </c>
    </row>
    <row r="13683" spans="1:3" ht="15" customHeight="1" x14ac:dyDescent="0.25">
      <c r="A13683" s="216">
        <v>45925</v>
      </c>
      <c r="B13683" s="217" t="s">
        <v>67</v>
      </c>
      <c r="C13683" s="218">
        <v>2.5838000000000001</v>
      </c>
    </row>
    <row r="13684" spans="1:3" ht="15" customHeight="1" x14ac:dyDescent="0.25">
      <c r="A13684" s="216">
        <v>45926</v>
      </c>
      <c r="B13684" s="217" t="s">
        <v>67</v>
      </c>
      <c r="C13684" s="218">
        <v>2.6002999999999998</v>
      </c>
    </row>
    <row r="13685" spans="1:3" ht="15" customHeight="1" x14ac:dyDescent="0.25">
      <c r="A13685" s="216">
        <v>45929</v>
      </c>
      <c r="B13685" s="217" t="s">
        <v>67</v>
      </c>
      <c r="C13685" s="218">
        <v>2.6057999999999999</v>
      </c>
    </row>
    <row r="13686" spans="1:3" ht="15" customHeight="1" x14ac:dyDescent="0.25">
      <c r="A13686" s="216">
        <v>45930</v>
      </c>
      <c r="B13686" s="217" t="s">
        <v>67</v>
      </c>
      <c r="C13686" s="218">
        <v>2.6113</v>
      </c>
    </row>
    <row r="13687" spans="1:3" ht="15" customHeight="1" x14ac:dyDescent="0.25">
      <c r="A13687" s="216">
        <v>45566</v>
      </c>
      <c r="B13687" s="217" t="s">
        <v>188</v>
      </c>
      <c r="C13687" s="218">
        <v>1.4999999999999999E-2</v>
      </c>
    </row>
    <row r="13688" spans="1:3" ht="15" customHeight="1" x14ac:dyDescent="0.25">
      <c r="A13688" s="216">
        <v>45567</v>
      </c>
      <c r="B13688" s="217" t="s">
        <v>188</v>
      </c>
      <c r="C13688" s="218">
        <v>3.0099999999999998E-2</v>
      </c>
    </row>
    <row r="13689" spans="1:3" ht="15" customHeight="1" x14ac:dyDescent="0.25">
      <c r="A13689" s="216">
        <v>45568</v>
      </c>
      <c r="B13689" s="217" t="s">
        <v>188</v>
      </c>
      <c r="C13689" s="218">
        <v>4.5100000000000001E-2</v>
      </c>
    </row>
    <row r="13690" spans="1:3" ht="15" customHeight="1" x14ac:dyDescent="0.25">
      <c r="A13690" s="216">
        <v>45569</v>
      </c>
      <c r="B13690" s="217" t="s">
        <v>188</v>
      </c>
      <c r="C13690" s="218">
        <v>9.0200000000000002E-2</v>
      </c>
    </row>
    <row r="13691" spans="1:3" ht="15" customHeight="1" x14ac:dyDescent="0.25">
      <c r="A13691" s="216">
        <v>45572</v>
      </c>
      <c r="B13691" s="217" t="s">
        <v>188</v>
      </c>
      <c r="C13691" s="218">
        <v>0.1053</v>
      </c>
    </row>
    <row r="13692" spans="1:3" ht="15" customHeight="1" x14ac:dyDescent="0.25">
      <c r="A13692" s="216">
        <v>45573</v>
      </c>
      <c r="B13692" s="217" t="s">
        <v>188</v>
      </c>
      <c r="C13692" s="218">
        <v>0.1203</v>
      </c>
    </row>
    <row r="13693" spans="1:3" ht="15" customHeight="1" x14ac:dyDescent="0.25">
      <c r="A13693" s="216">
        <v>45574</v>
      </c>
      <c r="B13693" s="217" t="s">
        <v>188</v>
      </c>
      <c r="C13693" s="218">
        <v>0.13539999999999999</v>
      </c>
    </row>
    <row r="13694" spans="1:3" ht="15" customHeight="1" x14ac:dyDescent="0.25">
      <c r="A13694" s="216">
        <v>45575</v>
      </c>
      <c r="B13694" s="217" t="s">
        <v>188</v>
      </c>
      <c r="C13694" s="218">
        <v>0.15040000000000001</v>
      </c>
    </row>
    <row r="13695" spans="1:3" ht="15" customHeight="1" x14ac:dyDescent="0.25">
      <c r="A13695" s="216">
        <v>45576</v>
      </c>
      <c r="B13695" s="217" t="s">
        <v>188</v>
      </c>
      <c r="C13695" s="218">
        <v>0.1956</v>
      </c>
    </row>
    <row r="13696" spans="1:3" ht="15" customHeight="1" x14ac:dyDescent="0.25">
      <c r="A13696" s="216">
        <v>45579</v>
      </c>
      <c r="B13696" s="217" t="s">
        <v>188</v>
      </c>
      <c r="C13696" s="218">
        <v>0.2107</v>
      </c>
    </row>
    <row r="13697" spans="1:3" ht="15" customHeight="1" x14ac:dyDescent="0.25">
      <c r="A13697" s="216">
        <v>45580</v>
      </c>
      <c r="B13697" s="217" t="s">
        <v>188</v>
      </c>
      <c r="C13697" s="218">
        <v>0.22570000000000001</v>
      </c>
    </row>
    <row r="13698" spans="1:3" ht="15" customHeight="1" x14ac:dyDescent="0.25">
      <c r="A13698" s="216">
        <v>45581</v>
      </c>
      <c r="B13698" s="217" t="s">
        <v>188</v>
      </c>
      <c r="C13698" s="218">
        <v>0.24079999999999999</v>
      </c>
    </row>
    <row r="13699" spans="1:3" ht="15" customHeight="1" x14ac:dyDescent="0.25">
      <c r="A13699" s="216">
        <v>45582</v>
      </c>
      <c r="B13699" s="217" t="s">
        <v>188</v>
      </c>
      <c r="C13699" s="218">
        <v>0.25580000000000003</v>
      </c>
    </row>
    <row r="13700" spans="1:3" ht="15" customHeight="1" x14ac:dyDescent="0.25">
      <c r="A13700" s="216">
        <v>45583</v>
      </c>
      <c r="B13700" s="217" t="s">
        <v>188</v>
      </c>
      <c r="C13700" s="218">
        <v>0.30099999999999999</v>
      </c>
    </row>
    <row r="13701" spans="1:3" ht="15" customHeight="1" x14ac:dyDescent="0.25">
      <c r="A13701" s="216">
        <v>45586</v>
      </c>
      <c r="B13701" s="217" t="s">
        <v>188</v>
      </c>
      <c r="C13701" s="218">
        <v>0.31609999999999999</v>
      </c>
    </row>
    <row r="13702" spans="1:3" ht="15" customHeight="1" x14ac:dyDescent="0.25">
      <c r="A13702" s="216">
        <v>45587</v>
      </c>
      <c r="B13702" s="217" t="s">
        <v>188</v>
      </c>
      <c r="C13702" s="218">
        <v>0.33110000000000001</v>
      </c>
    </row>
    <row r="13703" spans="1:3" ht="15" customHeight="1" x14ac:dyDescent="0.25">
      <c r="A13703" s="216">
        <v>45588</v>
      </c>
      <c r="B13703" s="217" t="s">
        <v>188</v>
      </c>
      <c r="C13703" s="218">
        <v>0.34620000000000001</v>
      </c>
    </row>
    <row r="13704" spans="1:3" ht="15" customHeight="1" x14ac:dyDescent="0.25">
      <c r="A13704" s="216">
        <v>45589</v>
      </c>
      <c r="B13704" s="217" t="s">
        <v>188</v>
      </c>
      <c r="C13704" s="218">
        <v>0.36120000000000002</v>
      </c>
    </row>
    <row r="13705" spans="1:3" ht="15" customHeight="1" x14ac:dyDescent="0.25">
      <c r="A13705" s="216">
        <v>45590</v>
      </c>
      <c r="B13705" s="217" t="s">
        <v>188</v>
      </c>
      <c r="C13705" s="218">
        <v>0.40649999999999997</v>
      </c>
    </row>
    <row r="13706" spans="1:3" ht="15" customHeight="1" x14ac:dyDescent="0.25">
      <c r="A13706" s="216">
        <v>45593</v>
      </c>
      <c r="B13706" s="217" t="s">
        <v>188</v>
      </c>
      <c r="C13706" s="218">
        <v>0.42149999999999999</v>
      </c>
    </row>
    <row r="13707" spans="1:3" ht="15" customHeight="1" x14ac:dyDescent="0.25">
      <c r="A13707" s="216">
        <v>45594</v>
      </c>
      <c r="B13707" s="217" t="s">
        <v>188</v>
      </c>
      <c r="C13707" s="218">
        <v>0.43659999999999999</v>
      </c>
    </row>
    <row r="13708" spans="1:3" ht="15" customHeight="1" x14ac:dyDescent="0.25">
      <c r="A13708" s="216">
        <v>45595</v>
      </c>
      <c r="B13708" s="217" t="s">
        <v>188</v>
      </c>
      <c r="C13708" s="218">
        <v>0.45169999999999999</v>
      </c>
    </row>
    <row r="13709" spans="1:3" ht="15" customHeight="1" x14ac:dyDescent="0.25">
      <c r="A13709" s="216">
        <v>45596</v>
      </c>
      <c r="B13709" s="217" t="s">
        <v>188</v>
      </c>
      <c r="C13709" s="218">
        <v>0.46679999999999999</v>
      </c>
    </row>
    <row r="13710" spans="1:3" ht="15" customHeight="1" x14ac:dyDescent="0.25">
      <c r="A13710" s="216">
        <v>45597</v>
      </c>
      <c r="B13710" s="217" t="s">
        <v>188</v>
      </c>
      <c r="C13710" s="218">
        <v>0.5121</v>
      </c>
    </row>
    <row r="13711" spans="1:3" ht="15" customHeight="1" x14ac:dyDescent="0.25">
      <c r="A13711" s="216">
        <v>45600</v>
      </c>
      <c r="B13711" s="217" t="s">
        <v>188</v>
      </c>
      <c r="C13711" s="218">
        <v>0.52710000000000001</v>
      </c>
    </row>
    <row r="13712" spans="1:3" ht="15" customHeight="1" x14ac:dyDescent="0.25">
      <c r="A13712" s="216">
        <v>45601</v>
      </c>
      <c r="B13712" s="217" t="s">
        <v>188</v>
      </c>
      <c r="C13712" s="218">
        <v>0.54220000000000002</v>
      </c>
    </row>
    <row r="13713" spans="1:3" ht="15" customHeight="1" x14ac:dyDescent="0.25">
      <c r="A13713" s="216">
        <v>45602</v>
      </c>
      <c r="B13713" s="217" t="s">
        <v>188</v>
      </c>
      <c r="C13713" s="218">
        <v>0.55720000000000003</v>
      </c>
    </row>
    <row r="13714" spans="1:3" ht="15" customHeight="1" x14ac:dyDescent="0.25">
      <c r="A13714" s="216">
        <v>45603</v>
      </c>
      <c r="B13714" s="217" t="s">
        <v>188</v>
      </c>
      <c r="C13714" s="218">
        <v>0.57179999999999997</v>
      </c>
    </row>
    <row r="13715" spans="1:3" ht="15" customHeight="1" x14ac:dyDescent="0.25">
      <c r="A13715" s="216">
        <v>45604</v>
      </c>
      <c r="B13715" s="217" t="s">
        <v>188</v>
      </c>
      <c r="C13715" s="218">
        <v>0.61539999999999995</v>
      </c>
    </row>
    <row r="13716" spans="1:3" ht="15" customHeight="1" x14ac:dyDescent="0.25">
      <c r="A13716" s="216">
        <v>45607</v>
      </c>
      <c r="B13716" s="217" t="s">
        <v>188</v>
      </c>
      <c r="C13716" s="218">
        <v>0.62990000000000002</v>
      </c>
    </row>
    <row r="13717" spans="1:3" ht="15" customHeight="1" x14ac:dyDescent="0.25">
      <c r="A13717" s="216">
        <v>45608</v>
      </c>
      <c r="B13717" s="217" t="s">
        <v>188</v>
      </c>
      <c r="C13717" s="218">
        <v>0.64439999999999997</v>
      </c>
    </row>
    <row r="13718" spans="1:3" ht="15" customHeight="1" x14ac:dyDescent="0.25">
      <c r="A13718" s="216">
        <v>45609</v>
      </c>
      <c r="B13718" s="217" t="s">
        <v>188</v>
      </c>
      <c r="C13718" s="218">
        <v>0.65890000000000004</v>
      </c>
    </row>
    <row r="13719" spans="1:3" ht="15" customHeight="1" x14ac:dyDescent="0.25">
      <c r="A13719" s="216">
        <v>45610</v>
      </c>
      <c r="B13719" s="217" t="s">
        <v>188</v>
      </c>
      <c r="C13719" s="218">
        <v>0.67349999999999999</v>
      </c>
    </row>
    <row r="13720" spans="1:3" ht="15" customHeight="1" x14ac:dyDescent="0.25">
      <c r="A13720" s="216">
        <v>45611</v>
      </c>
      <c r="B13720" s="217" t="s">
        <v>188</v>
      </c>
      <c r="C13720" s="218">
        <v>0.71709999999999996</v>
      </c>
    </row>
    <row r="13721" spans="1:3" ht="15" customHeight="1" x14ac:dyDescent="0.25">
      <c r="A13721" s="216">
        <v>45614</v>
      </c>
      <c r="B13721" s="217" t="s">
        <v>188</v>
      </c>
      <c r="C13721" s="218">
        <v>0.73160000000000003</v>
      </c>
    </row>
    <row r="13722" spans="1:3" ht="15" customHeight="1" x14ac:dyDescent="0.25">
      <c r="A13722" s="216">
        <v>45615</v>
      </c>
      <c r="B13722" s="217" t="s">
        <v>188</v>
      </c>
      <c r="C13722" s="218">
        <v>0.74609999999999999</v>
      </c>
    </row>
    <row r="13723" spans="1:3" ht="15" customHeight="1" x14ac:dyDescent="0.25">
      <c r="A13723" s="216">
        <v>45616</v>
      </c>
      <c r="B13723" s="217" t="s">
        <v>188</v>
      </c>
      <c r="C13723" s="218">
        <v>0.76070000000000004</v>
      </c>
    </row>
    <row r="13724" spans="1:3" ht="15" customHeight="1" x14ac:dyDescent="0.25">
      <c r="A13724" s="216">
        <v>45617</v>
      </c>
      <c r="B13724" s="217" t="s">
        <v>188</v>
      </c>
      <c r="C13724" s="218">
        <v>0.7752</v>
      </c>
    </row>
    <row r="13725" spans="1:3" ht="15" customHeight="1" x14ac:dyDescent="0.25">
      <c r="A13725" s="216">
        <v>45618</v>
      </c>
      <c r="B13725" s="217" t="s">
        <v>188</v>
      </c>
      <c r="C13725" s="218">
        <v>0.81879999999999997</v>
      </c>
    </row>
    <row r="13726" spans="1:3" ht="15" customHeight="1" x14ac:dyDescent="0.25">
      <c r="A13726" s="216">
        <v>45621</v>
      </c>
      <c r="B13726" s="217" t="s">
        <v>188</v>
      </c>
      <c r="C13726" s="218">
        <v>0.83320000000000005</v>
      </c>
    </row>
    <row r="13727" spans="1:3" ht="15" customHeight="1" x14ac:dyDescent="0.25">
      <c r="A13727" s="216">
        <v>45622</v>
      </c>
      <c r="B13727" s="217" t="s">
        <v>188</v>
      </c>
      <c r="C13727" s="218">
        <v>0.84770000000000001</v>
      </c>
    </row>
    <row r="13728" spans="1:3" ht="15" customHeight="1" x14ac:dyDescent="0.25">
      <c r="A13728" s="216">
        <v>45623</v>
      </c>
      <c r="B13728" s="217" t="s">
        <v>188</v>
      </c>
      <c r="C13728" s="218">
        <v>0.86209999999999998</v>
      </c>
    </row>
    <row r="13729" spans="1:3" ht="15" customHeight="1" x14ac:dyDescent="0.25">
      <c r="A13729" s="216">
        <v>45624</v>
      </c>
      <c r="B13729" s="217" t="s">
        <v>188</v>
      </c>
      <c r="C13729" s="218">
        <v>0.87649999999999995</v>
      </c>
    </row>
    <row r="13730" spans="1:3" ht="15" customHeight="1" x14ac:dyDescent="0.25">
      <c r="A13730" s="216">
        <v>45625</v>
      </c>
      <c r="B13730" s="217" t="s">
        <v>188</v>
      </c>
      <c r="C13730" s="218">
        <v>0.91990000000000005</v>
      </c>
    </row>
    <row r="13731" spans="1:3" ht="15" customHeight="1" x14ac:dyDescent="0.25">
      <c r="A13731" s="216">
        <v>45628</v>
      </c>
      <c r="B13731" s="217" t="s">
        <v>188</v>
      </c>
      <c r="C13731" s="218">
        <v>0.93430000000000002</v>
      </c>
    </row>
    <row r="13732" spans="1:3" ht="15" customHeight="1" x14ac:dyDescent="0.25">
      <c r="A13732" s="216">
        <v>45629</v>
      </c>
      <c r="B13732" s="217" t="s">
        <v>188</v>
      </c>
      <c r="C13732" s="218">
        <v>0.94869999999999999</v>
      </c>
    </row>
    <row r="13733" spans="1:3" ht="15" customHeight="1" x14ac:dyDescent="0.25">
      <c r="A13733" s="216">
        <v>45630</v>
      </c>
      <c r="B13733" s="217" t="s">
        <v>188</v>
      </c>
      <c r="C13733" s="218">
        <v>0.96309999999999996</v>
      </c>
    </row>
    <row r="13734" spans="1:3" ht="15" customHeight="1" x14ac:dyDescent="0.25">
      <c r="A13734" s="216">
        <v>45631</v>
      </c>
      <c r="B13734" s="217" t="s">
        <v>188</v>
      </c>
      <c r="C13734" s="218">
        <v>0.97750000000000004</v>
      </c>
    </row>
    <row r="13735" spans="1:3" ht="15" customHeight="1" x14ac:dyDescent="0.25">
      <c r="A13735" s="216">
        <v>45632</v>
      </c>
      <c r="B13735" s="217" t="s">
        <v>188</v>
      </c>
      <c r="C13735" s="218">
        <v>1.0207999999999999</v>
      </c>
    </row>
    <row r="13736" spans="1:3" ht="15" customHeight="1" x14ac:dyDescent="0.25">
      <c r="A13736" s="216">
        <v>45635</v>
      </c>
      <c r="B13736" s="217" t="s">
        <v>188</v>
      </c>
      <c r="C13736" s="218">
        <v>1.0353000000000001</v>
      </c>
    </row>
    <row r="13737" spans="1:3" ht="15" customHeight="1" x14ac:dyDescent="0.25">
      <c r="A13737" s="216">
        <v>45636</v>
      </c>
      <c r="B13737" s="217" t="s">
        <v>188</v>
      </c>
      <c r="C13737" s="218">
        <v>1.0497000000000001</v>
      </c>
    </row>
    <row r="13738" spans="1:3" ht="15" customHeight="1" x14ac:dyDescent="0.25">
      <c r="A13738" s="216">
        <v>45637</v>
      </c>
      <c r="B13738" s="217" t="s">
        <v>188</v>
      </c>
      <c r="C13738" s="218">
        <v>1.0641</v>
      </c>
    </row>
    <row r="13739" spans="1:3" ht="15" customHeight="1" x14ac:dyDescent="0.25">
      <c r="A13739" s="216">
        <v>45638</v>
      </c>
      <c r="B13739" s="217" t="s">
        <v>188</v>
      </c>
      <c r="C13739" s="218">
        <v>1.0785</v>
      </c>
    </row>
    <row r="13740" spans="1:3" ht="15" customHeight="1" x14ac:dyDescent="0.25">
      <c r="A13740" s="216">
        <v>45639</v>
      </c>
      <c r="B13740" s="217" t="s">
        <v>188</v>
      </c>
      <c r="C13740" s="218">
        <v>1.1218999999999999</v>
      </c>
    </row>
    <row r="13741" spans="1:3" ht="15" customHeight="1" x14ac:dyDescent="0.25">
      <c r="A13741" s="216">
        <v>45642</v>
      </c>
      <c r="B13741" s="217" t="s">
        <v>188</v>
      </c>
      <c r="C13741" s="218">
        <v>1.1363000000000001</v>
      </c>
    </row>
    <row r="13742" spans="1:3" ht="15" customHeight="1" x14ac:dyDescent="0.25">
      <c r="A13742" s="216">
        <v>45643</v>
      </c>
      <c r="B13742" s="217" t="s">
        <v>188</v>
      </c>
      <c r="C13742" s="218">
        <v>1.1506000000000001</v>
      </c>
    </row>
    <row r="13743" spans="1:3" ht="15" customHeight="1" x14ac:dyDescent="0.25">
      <c r="A13743" s="216">
        <v>45644</v>
      </c>
      <c r="B13743" s="217" t="s">
        <v>188</v>
      </c>
      <c r="C13743" s="218">
        <v>1.165</v>
      </c>
    </row>
    <row r="13744" spans="1:3" ht="15" customHeight="1" x14ac:dyDescent="0.25">
      <c r="A13744" s="216">
        <v>45645</v>
      </c>
      <c r="B13744" s="217" t="s">
        <v>188</v>
      </c>
      <c r="C13744" s="218">
        <v>1.1794</v>
      </c>
    </row>
    <row r="13745" spans="1:3" ht="15" customHeight="1" x14ac:dyDescent="0.25">
      <c r="A13745" s="216">
        <v>45646</v>
      </c>
      <c r="B13745" s="217" t="s">
        <v>188</v>
      </c>
      <c r="C13745" s="218">
        <v>1.2225999999999999</v>
      </c>
    </row>
    <row r="13746" spans="1:3" ht="15" customHeight="1" x14ac:dyDescent="0.25">
      <c r="A13746" s="216">
        <v>45649</v>
      </c>
      <c r="B13746" s="217" t="s">
        <v>188</v>
      </c>
      <c r="C13746" s="218">
        <v>1.2370000000000001</v>
      </c>
    </row>
    <row r="13747" spans="1:3" ht="15" customHeight="1" x14ac:dyDescent="0.25">
      <c r="A13747" s="216">
        <v>45650</v>
      </c>
      <c r="B13747" s="217" t="s">
        <v>188</v>
      </c>
      <c r="C13747" s="218">
        <v>1.2514000000000001</v>
      </c>
    </row>
    <row r="13748" spans="1:3" ht="15" customHeight="1" x14ac:dyDescent="0.25">
      <c r="A13748" s="216">
        <v>45651</v>
      </c>
      <c r="B13748" s="217" t="s">
        <v>188</v>
      </c>
      <c r="C13748" s="218">
        <v>1.2658</v>
      </c>
    </row>
    <row r="13749" spans="1:3" ht="15" customHeight="1" x14ac:dyDescent="0.25">
      <c r="A13749" s="216">
        <v>45652</v>
      </c>
      <c r="B13749" s="217" t="s">
        <v>188</v>
      </c>
      <c r="C13749" s="218">
        <v>1.2802</v>
      </c>
    </row>
    <row r="13750" spans="1:3" ht="15" customHeight="1" x14ac:dyDescent="0.25">
      <c r="A13750" s="216">
        <v>45653</v>
      </c>
      <c r="B13750" s="217" t="s">
        <v>188</v>
      </c>
      <c r="C13750" s="218">
        <v>1.3234999999999999</v>
      </c>
    </row>
    <row r="13751" spans="1:3" ht="15" customHeight="1" x14ac:dyDescent="0.25">
      <c r="A13751" s="216">
        <v>45656</v>
      </c>
      <c r="B13751" s="217" t="s">
        <v>188</v>
      </c>
      <c r="C13751" s="218">
        <v>1.3380000000000001</v>
      </c>
    </row>
    <row r="13752" spans="1:3" ht="15" customHeight="1" x14ac:dyDescent="0.25">
      <c r="A13752" s="216">
        <v>45657</v>
      </c>
      <c r="B13752" s="217" t="s">
        <v>188</v>
      </c>
      <c r="C13752" s="218">
        <v>1.3526</v>
      </c>
    </row>
    <row r="13753" spans="1:3" ht="15" customHeight="1" x14ac:dyDescent="0.25">
      <c r="A13753" s="216">
        <v>45659</v>
      </c>
      <c r="B13753" s="217" t="s">
        <v>188</v>
      </c>
      <c r="C13753" s="218">
        <v>1.3815</v>
      </c>
    </row>
    <row r="13754" spans="1:3" ht="15" customHeight="1" x14ac:dyDescent="0.25">
      <c r="A13754" s="216">
        <v>45660</v>
      </c>
      <c r="B13754" s="217" t="s">
        <v>188</v>
      </c>
      <c r="C13754" s="218">
        <v>1.4246000000000001</v>
      </c>
    </row>
    <row r="13755" spans="1:3" ht="15" customHeight="1" x14ac:dyDescent="0.25">
      <c r="A13755" s="216">
        <v>45663</v>
      </c>
      <c r="B13755" s="217" t="s">
        <v>188</v>
      </c>
      <c r="C13755" s="218">
        <v>1.4390000000000001</v>
      </c>
    </row>
    <row r="13756" spans="1:3" ht="15" customHeight="1" x14ac:dyDescent="0.25">
      <c r="A13756" s="216">
        <v>45664</v>
      </c>
      <c r="B13756" s="217" t="s">
        <v>188</v>
      </c>
      <c r="C13756" s="218">
        <v>1.4534</v>
      </c>
    </row>
    <row r="13757" spans="1:3" ht="15" customHeight="1" x14ac:dyDescent="0.25">
      <c r="A13757" s="216">
        <v>45665</v>
      </c>
      <c r="B13757" s="217" t="s">
        <v>188</v>
      </c>
      <c r="C13757" s="218">
        <v>1.4678</v>
      </c>
    </row>
    <row r="13758" spans="1:3" ht="15" customHeight="1" x14ac:dyDescent="0.25">
      <c r="A13758" s="216">
        <v>45666</v>
      </c>
      <c r="B13758" s="217" t="s">
        <v>188</v>
      </c>
      <c r="C13758" s="218">
        <v>1.4821</v>
      </c>
    </row>
    <row r="13759" spans="1:3" ht="15" customHeight="1" x14ac:dyDescent="0.25">
      <c r="A13759" s="216">
        <v>45667</v>
      </c>
      <c r="B13759" s="217" t="s">
        <v>188</v>
      </c>
      <c r="C13759" s="218">
        <v>1.5253000000000001</v>
      </c>
    </row>
    <row r="13760" spans="1:3" ht="15" customHeight="1" x14ac:dyDescent="0.25">
      <c r="A13760" s="216">
        <v>45670</v>
      </c>
      <c r="B13760" s="217" t="s">
        <v>188</v>
      </c>
      <c r="C13760" s="218">
        <v>1.5397000000000001</v>
      </c>
    </row>
    <row r="13761" spans="1:3" ht="15" customHeight="1" x14ac:dyDescent="0.25">
      <c r="A13761" s="216">
        <v>45671</v>
      </c>
      <c r="B13761" s="217" t="s">
        <v>188</v>
      </c>
      <c r="C13761" s="218">
        <v>1.5541</v>
      </c>
    </row>
    <row r="13762" spans="1:3" ht="15" customHeight="1" x14ac:dyDescent="0.25">
      <c r="A13762" s="216">
        <v>45672</v>
      </c>
      <c r="B13762" s="217" t="s">
        <v>188</v>
      </c>
      <c r="C13762" s="218">
        <v>1.5685</v>
      </c>
    </row>
    <row r="13763" spans="1:3" ht="15" customHeight="1" x14ac:dyDescent="0.25">
      <c r="A13763" s="216">
        <v>45673</v>
      </c>
      <c r="B13763" s="217" t="s">
        <v>188</v>
      </c>
      <c r="C13763" s="218">
        <v>1.5829</v>
      </c>
    </row>
    <row r="13764" spans="1:3" ht="15" customHeight="1" x14ac:dyDescent="0.25">
      <c r="A13764" s="216">
        <v>45674</v>
      </c>
      <c r="B13764" s="217" t="s">
        <v>188</v>
      </c>
      <c r="C13764" s="218">
        <v>1.6259999999999999</v>
      </c>
    </row>
    <row r="13765" spans="1:3" ht="15" customHeight="1" x14ac:dyDescent="0.25">
      <c r="A13765" s="216">
        <v>45677</v>
      </c>
      <c r="B13765" s="217" t="s">
        <v>188</v>
      </c>
      <c r="C13765" s="218">
        <v>1.6404000000000001</v>
      </c>
    </row>
    <row r="13766" spans="1:3" ht="15" customHeight="1" x14ac:dyDescent="0.25">
      <c r="A13766" s="216">
        <v>45678</v>
      </c>
      <c r="B13766" s="217" t="s">
        <v>188</v>
      </c>
      <c r="C13766" s="218">
        <v>1.6548</v>
      </c>
    </row>
    <row r="13767" spans="1:3" ht="15" customHeight="1" x14ac:dyDescent="0.25">
      <c r="A13767" s="216">
        <v>45679</v>
      </c>
      <c r="B13767" s="217" t="s">
        <v>188</v>
      </c>
      <c r="C13767" s="218">
        <v>1.6693</v>
      </c>
    </row>
    <row r="13768" spans="1:3" ht="15" customHeight="1" x14ac:dyDescent="0.25">
      <c r="A13768" s="216">
        <v>45680</v>
      </c>
      <c r="B13768" s="217" t="s">
        <v>188</v>
      </c>
      <c r="C13768" s="218">
        <v>1.6837</v>
      </c>
    </row>
    <row r="13769" spans="1:3" ht="15" customHeight="1" x14ac:dyDescent="0.25">
      <c r="A13769" s="216">
        <v>45681</v>
      </c>
      <c r="B13769" s="217" t="s">
        <v>188</v>
      </c>
      <c r="C13769" s="218">
        <v>1.7269000000000001</v>
      </c>
    </row>
    <row r="13770" spans="1:3" ht="15" customHeight="1" x14ac:dyDescent="0.25">
      <c r="A13770" s="216">
        <v>45684</v>
      </c>
      <c r="B13770" s="217" t="s">
        <v>188</v>
      </c>
      <c r="C13770" s="218">
        <v>1.7413000000000001</v>
      </c>
    </row>
    <row r="13771" spans="1:3" ht="15" customHeight="1" x14ac:dyDescent="0.25">
      <c r="A13771" s="216">
        <v>45685</v>
      </c>
      <c r="B13771" s="217" t="s">
        <v>188</v>
      </c>
      <c r="C13771" s="218">
        <v>1.7557</v>
      </c>
    </row>
    <row r="13772" spans="1:3" ht="15" customHeight="1" x14ac:dyDescent="0.25">
      <c r="A13772" s="216">
        <v>45686</v>
      </c>
      <c r="B13772" s="217" t="s">
        <v>188</v>
      </c>
      <c r="C13772" s="218">
        <v>1.7702</v>
      </c>
    </row>
    <row r="13773" spans="1:3" ht="15" customHeight="1" x14ac:dyDescent="0.25">
      <c r="A13773" s="216">
        <v>45687</v>
      </c>
      <c r="B13773" s="217" t="s">
        <v>188</v>
      </c>
      <c r="C13773" s="218">
        <v>1.7846</v>
      </c>
    </row>
    <row r="13774" spans="1:3" ht="15" customHeight="1" x14ac:dyDescent="0.25">
      <c r="A13774" s="216">
        <v>45688</v>
      </c>
      <c r="B13774" s="217" t="s">
        <v>188</v>
      </c>
      <c r="C13774" s="218">
        <v>1.8279000000000001</v>
      </c>
    </row>
    <row r="13775" spans="1:3" ht="15" customHeight="1" x14ac:dyDescent="0.25">
      <c r="A13775" s="216">
        <v>45691</v>
      </c>
      <c r="B13775" s="217" t="s">
        <v>188</v>
      </c>
      <c r="C13775" s="218">
        <v>1.8423</v>
      </c>
    </row>
    <row r="13776" spans="1:3" ht="15" customHeight="1" x14ac:dyDescent="0.25">
      <c r="A13776" s="216">
        <v>45692</v>
      </c>
      <c r="B13776" s="217" t="s">
        <v>188</v>
      </c>
      <c r="C13776" s="218">
        <v>1.8567</v>
      </c>
    </row>
    <row r="13777" spans="1:3" ht="15" customHeight="1" x14ac:dyDescent="0.25">
      <c r="A13777" s="216">
        <v>45693</v>
      </c>
      <c r="B13777" s="217" t="s">
        <v>188</v>
      </c>
      <c r="C13777" s="218">
        <v>1.8711</v>
      </c>
    </row>
    <row r="13778" spans="1:3" ht="15" customHeight="1" x14ac:dyDescent="0.25">
      <c r="A13778" s="216">
        <v>45694</v>
      </c>
      <c r="B13778" s="217" t="s">
        <v>188</v>
      </c>
      <c r="C13778" s="218">
        <v>1.885</v>
      </c>
    </row>
    <row r="13779" spans="1:3" ht="15" customHeight="1" x14ac:dyDescent="0.25">
      <c r="A13779" s="216">
        <v>45695</v>
      </c>
      <c r="B13779" s="217" t="s">
        <v>188</v>
      </c>
      <c r="C13779" s="218">
        <v>1.9267000000000001</v>
      </c>
    </row>
    <row r="13780" spans="1:3" ht="15" customHeight="1" x14ac:dyDescent="0.25">
      <c r="A13780" s="216">
        <v>45698</v>
      </c>
      <c r="B13780" s="217" t="s">
        <v>188</v>
      </c>
      <c r="C13780" s="218">
        <v>1.9406000000000001</v>
      </c>
    </row>
    <row r="13781" spans="1:3" ht="15" customHeight="1" x14ac:dyDescent="0.25">
      <c r="A13781" s="216">
        <v>45699</v>
      </c>
      <c r="B13781" s="217" t="s">
        <v>188</v>
      </c>
      <c r="C13781" s="218">
        <v>1.9544999999999999</v>
      </c>
    </row>
    <row r="13782" spans="1:3" ht="15" customHeight="1" x14ac:dyDescent="0.25">
      <c r="A13782" s="216">
        <v>45700</v>
      </c>
      <c r="B13782" s="217" t="s">
        <v>188</v>
      </c>
      <c r="C13782" s="218">
        <v>1.9683999999999999</v>
      </c>
    </row>
    <row r="13783" spans="1:3" ht="15" customHeight="1" x14ac:dyDescent="0.25">
      <c r="A13783" s="216">
        <v>45701</v>
      </c>
      <c r="B13783" s="217" t="s">
        <v>188</v>
      </c>
      <c r="C13783" s="218">
        <v>1.9823</v>
      </c>
    </row>
    <row r="13784" spans="1:3" ht="15" customHeight="1" x14ac:dyDescent="0.25">
      <c r="A13784" s="216">
        <v>45702</v>
      </c>
      <c r="B13784" s="217" t="s">
        <v>188</v>
      </c>
      <c r="C13784" s="218">
        <v>2.0238999999999998</v>
      </c>
    </row>
    <row r="13785" spans="1:3" ht="15" customHeight="1" x14ac:dyDescent="0.25">
      <c r="A13785" s="216">
        <v>45705</v>
      </c>
      <c r="B13785" s="217" t="s">
        <v>188</v>
      </c>
      <c r="C13785" s="218">
        <v>2.0377999999999998</v>
      </c>
    </row>
    <row r="13786" spans="1:3" ht="15" customHeight="1" x14ac:dyDescent="0.25">
      <c r="A13786" s="216">
        <v>45706</v>
      </c>
      <c r="B13786" s="217" t="s">
        <v>188</v>
      </c>
      <c r="C13786" s="218">
        <v>2.0516999999999999</v>
      </c>
    </row>
    <row r="13787" spans="1:3" ht="15" customHeight="1" x14ac:dyDescent="0.25">
      <c r="A13787" s="216">
        <v>45707</v>
      </c>
      <c r="B13787" s="217" t="s">
        <v>188</v>
      </c>
      <c r="C13787" s="218">
        <v>2.0655000000000001</v>
      </c>
    </row>
    <row r="13788" spans="1:3" ht="15" customHeight="1" x14ac:dyDescent="0.25">
      <c r="A13788" s="216">
        <v>45708</v>
      </c>
      <c r="B13788" s="217" t="s">
        <v>188</v>
      </c>
      <c r="C13788" s="218">
        <v>2.0794000000000001</v>
      </c>
    </row>
    <row r="13789" spans="1:3" ht="15" customHeight="1" x14ac:dyDescent="0.25">
      <c r="A13789" s="216">
        <v>45709</v>
      </c>
      <c r="B13789" s="217" t="s">
        <v>188</v>
      </c>
      <c r="C13789" s="218">
        <v>2.121</v>
      </c>
    </row>
    <row r="13790" spans="1:3" ht="15" customHeight="1" x14ac:dyDescent="0.25">
      <c r="A13790" s="216">
        <v>45712</v>
      </c>
      <c r="B13790" s="217" t="s">
        <v>188</v>
      </c>
      <c r="C13790" s="218">
        <v>2.1349</v>
      </c>
    </row>
    <row r="13791" spans="1:3" ht="15" customHeight="1" x14ac:dyDescent="0.25">
      <c r="A13791" s="216">
        <v>45713</v>
      </c>
      <c r="B13791" s="217" t="s">
        <v>188</v>
      </c>
      <c r="C13791" s="218">
        <v>2.1488</v>
      </c>
    </row>
    <row r="13792" spans="1:3" ht="15" customHeight="1" x14ac:dyDescent="0.25">
      <c r="A13792" s="216">
        <v>45714</v>
      </c>
      <c r="B13792" s="217" t="s">
        <v>188</v>
      </c>
      <c r="C13792" s="218">
        <v>2.1627000000000001</v>
      </c>
    </row>
    <row r="13793" spans="1:3" ht="15" customHeight="1" x14ac:dyDescent="0.25">
      <c r="A13793" s="216">
        <v>45715</v>
      </c>
      <c r="B13793" s="217" t="s">
        <v>188</v>
      </c>
      <c r="C13793" s="218">
        <v>2.1766000000000001</v>
      </c>
    </row>
    <row r="13794" spans="1:3" ht="15" customHeight="1" x14ac:dyDescent="0.25">
      <c r="A13794" s="216">
        <v>45716</v>
      </c>
      <c r="B13794" s="217" t="s">
        <v>188</v>
      </c>
      <c r="C13794" s="218">
        <v>2.2183000000000002</v>
      </c>
    </row>
    <row r="13795" spans="1:3" ht="15" customHeight="1" x14ac:dyDescent="0.25">
      <c r="A13795" s="216">
        <v>45719</v>
      </c>
      <c r="B13795" s="217" t="s">
        <v>188</v>
      </c>
      <c r="C13795" s="218">
        <v>2.2322000000000002</v>
      </c>
    </row>
    <row r="13796" spans="1:3" ht="15" customHeight="1" x14ac:dyDescent="0.25">
      <c r="A13796" s="216">
        <v>45720</v>
      </c>
      <c r="B13796" s="217" t="s">
        <v>188</v>
      </c>
      <c r="C13796" s="218">
        <v>2.2461000000000002</v>
      </c>
    </row>
    <row r="13797" spans="1:3" ht="15" customHeight="1" x14ac:dyDescent="0.25">
      <c r="A13797" s="216">
        <v>45721</v>
      </c>
      <c r="B13797" s="217" t="s">
        <v>188</v>
      </c>
      <c r="C13797" s="218">
        <v>2.2599999999999998</v>
      </c>
    </row>
    <row r="13798" spans="1:3" ht="15" customHeight="1" x14ac:dyDescent="0.25">
      <c r="A13798" s="216">
        <v>45722</v>
      </c>
      <c r="B13798" s="217" t="s">
        <v>188</v>
      </c>
      <c r="C13798" s="218">
        <v>2.2738999999999998</v>
      </c>
    </row>
    <row r="13799" spans="1:3" ht="15" customHeight="1" x14ac:dyDescent="0.25">
      <c r="A13799" s="216">
        <v>45723</v>
      </c>
      <c r="B13799" s="217" t="s">
        <v>188</v>
      </c>
      <c r="C13799" s="218">
        <v>2.3155000000000001</v>
      </c>
    </row>
    <row r="13800" spans="1:3" ht="15" customHeight="1" x14ac:dyDescent="0.25">
      <c r="A13800" s="216">
        <v>45726</v>
      </c>
      <c r="B13800" s="217" t="s">
        <v>188</v>
      </c>
      <c r="C13800" s="218">
        <v>2.3294000000000001</v>
      </c>
    </row>
    <row r="13801" spans="1:3" ht="15" customHeight="1" x14ac:dyDescent="0.25">
      <c r="A13801" s="216">
        <v>45727</v>
      </c>
      <c r="B13801" s="217" t="s">
        <v>188</v>
      </c>
      <c r="C13801" s="218">
        <v>2.3433000000000002</v>
      </c>
    </row>
    <row r="13802" spans="1:3" ht="15" customHeight="1" x14ac:dyDescent="0.25">
      <c r="A13802" s="216">
        <v>45728</v>
      </c>
      <c r="B13802" s="217" t="s">
        <v>188</v>
      </c>
      <c r="C13802" s="218">
        <v>2.3572000000000002</v>
      </c>
    </row>
    <row r="13803" spans="1:3" ht="15" customHeight="1" x14ac:dyDescent="0.25">
      <c r="A13803" s="216">
        <v>45729</v>
      </c>
      <c r="B13803" s="217" t="s">
        <v>188</v>
      </c>
      <c r="C13803" s="218">
        <v>2.3711000000000002</v>
      </c>
    </row>
    <row r="13804" spans="1:3" ht="15" customHeight="1" x14ac:dyDescent="0.25">
      <c r="A13804" s="216">
        <v>45730</v>
      </c>
      <c r="B13804" s="217" t="s">
        <v>188</v>
      </c>
      <c r="C13804" s="218">
        <v>2.4127000000000001</v>
      </c>
    </row>
    <row r="13805" spans="1:3" ht="15" customHeight="1" x14ac:dyDescent="0.25">
      <c r="A13805" s="216">
        <v>45733</v>
      </c>
      <c r="B13805" s="217" t="s">
        <v>188</v>
      </c>
      <c r="C13805" s="218">
        <v>2.4266000000000001</v>
      </c>
    </row>
    <row r="13806" spans="1:3" ht="15" customHeight="1" x14ac:dyDescent="0.25">
      <c r="A13806" s="216">
        <v>45734</v>
      </c>
      <c r="B13806" s="217" t="s">
        <v>188</v>
      </c>
      <c r="C13806" s="218">
        <v>2.4403999999999999</v>
      </c>
    </row>
    <row r="13807" spans="1:3" ht="15" customHeight="1" x14ac:dyDescent="0.25">
      <c r="A13807" s="216">
        <v>45735</v>
      </c>
      <c r="B13807" s="217" t="s">
        <v>188</v>
      </c>
      <c r="C13807" s="218">
        <v>2.4542999999999999</v>
      </c>
    </row>
    <row r="13808" spans="1:3" ht="15" customHeight="1" x14ac:dyDescent="0.25">
      <c r="A13808" s="216">
        <v>45736</v>
      </c>
      <c r="B13808" s="217" t="s">
        <v>188</v>
      </c>
      <c r="C13808" s="218">
        <v>2.4681999999999999</v>
      </c>
    </row>
    <row r="13809" spans="1:3" ht="15" customHeight="1" x14ac:dyDescent="0.25">
      <c r="A13809" s="216">
        <v>45737</v>
      </c>
      <c r="B13809" s="217" t="s">
        <v>188</v>
      </c>
      <c r="C13809" s="218">
        <v>2.5097</v>
      </c>
    </row>
    <row r="13810" spans="1:3" ht="15" customHeight="1" x14ac:dyDescent="0.25">
      <c r="A13810" s="216">
        <v>45740</v>
      </c>
      <c r="B13810" s="217" t="s">
        <v>188</v>
      </c>
      <c r="C13810" s="218">
        <v>2.5236000000000001</v>
      </c>
    </row>
    <row r="13811" spans="1:3" ht="15" customHeight="1" x14ac:dyDescent="0.25">
      <c r="A13811" s="216">
        <v>45741</v>
      </c>
      <c r="B13811" s="217" t="s">
        <v>188</v>
      </c>
      <c r="C13811" s="218">
        <v>2.5373999999999999</v>
      </c>
    </row>
    <row r="13812" spans="1:3" ht="15" customHeight="1" x14ac:dyDescent="0.25">
      <c r="A13812" s="216">
        <v>45742</v>
      </c>
      <c r="B13812" s="217" t="s">
        <v>188</v>
      </c>
      <c r="C13812" s="218">
        <v>2.5512999999999999</v>
      </c>
    </row>
    <row r="13813" spans="1:3" ht="15" customHeight="1" x14ac:dyDescent="0.25">
      <c r="A13813" s="216">
        <v>45743</v>
      </c>
      <c r="B13813" s="217" t="s">
        <v>188</v>
      </c>
      <c r="C13813" s="218">
        <v>2.5651000000000002</v>
      </c>
    </row>
    <row r="13814" spans="1:3" ht="15" customHeight="1" x14ac:dyDescent="0.25">
      <c r="A13814" s="216">
        <v>45744</v>
      </c>
      <c r="B13814" s="217" t="s">
        <v>188</v>
      </c>
      <c r="C13814" s="218">
        <v>2.6067</v>
      </c>
    </row>
    <row r="13815" spans="1:3" ht="15" customHeight="1" x14ac:dyDescent="0.25">
      <c r="A13815" s="216">
        <v>45747</v>
      </c>
      <c r="B13815" s="217" t="s">
        <v>188</v>
      </c>
      <c r="C13815" s="218">
        <v>2.6206999999999998</v>
      </c>
    </row>
    <row r="13816" spans="1:3" ht="15" customHeight="1" x14ac:dyDescent="0.25">
      <c r="A13816" s="216">
        <v>45748</v>
      </c>
      <c r="B13816" s="217" t="s">
        <v>188</v>
      </c>
      <c r="C13816" s="218">
        <v>2.6345999999999998</v>
      </c>
    </row>
    <row r="13817" spans="1:3" ht="15" customHeight="1" x14ac:dyDescent="0.25">
      <c r="A13817" s="216">
        <v>45749</v>
      </c>
      <c r="B13817" s="217" t="s">
        <v>188</v>
      </c>
      <c r="C13817" s="218">
        <v>2.6484999999999999</v>
      </c>
    </row>
    <row r="13818" spans="1:3" ht="15" customHeight="1" x14ac:dyDescent="0.25">
      <c r="A13818" s="216">
        <v>45750</v>
      </c>
      <c r="B13818" s="217" t="s">
        <v>188</v>
      </c>
      <c r="C13818" s="218">
        <v>2.6623000000000001</v>
      </c>
    </row>
    <row r="13819" spans="1:3" ht="15" customHeight="1" x14ac:dyDescent="0.25">
      <c r="A13819" s="216">
        <v>45751</v>
      </c>
      <c r="B13819" s="217" t="s">
        <v>188</v>
      </c>
      <c r="C13819" s="218">
        <v>2.7040000000000002</v>
      </c>
    </row>
    <row r="13820" spans="1:3" ht="15" customHeight="1" x14ac:dyDescent="0.25">
      <c r="A13820" s="216">
        <v>45754</v>
      </c>
      <c r="B13820" s="217" t="s">
        <v>188</v>
      </c>
      <c r="C13820" s="218">
        <v>2.7178</v>
      </c>
    </row>
    <row r="13821" spans="1:3" ht="15" customHeight="1" x14ac:dyDescent="0.25">
      <c r="A13821" s="216">
        <v>45755</v>
      </c>
      <c r="B13821" s="217" t="s">
        <v>188</v>
      </c>
      <c r="C13821" s="218">
        <v>2.7317</v>
      </c>
    </row>
    <row r="13822" spans="1:3" ht="15" customHeight="1" x14ac:dyDescent="0.25">
      <c r="A13822" s="216">
        <v>45756</v>
      </c>
      <c r="B13822" s="217" t="s">
        <v>188</v>
      </c>
      <c r="C13822" s="218">
        <v>2.7456</v>
      </c>
    </row>
    <row r="13823" spans="1:3" ht="15" customHeight="1" x14ac:dyDescent="0.25">
      <c r="A13823" s="216">
        <v>45757</v>
      </c>
      <c r="B13823" s="217" t="s">
        <v>188</v>
      </c>
      <c r="C13823" s="218">
        <v>2.7595000000000001</v>
      </c>
    </row>
    <row r="13824" spans="1:3" ht="15" customHeight="1" x14ac:dyDescent="0.25">
      <c r="A13824" s="216">
        <v>45758</v>
      </c>
      <c r="B13824" s="217" t="s">
        <v>188</v>
      </c>
      <c r="C13824" s="218">
        <v>2.8010999999999999</v>
      </c>
    </row>
    <row r="13825" spans="1:3" ht="15" customHeight="1" x14ac:dyDescent="0.25">
      <c r="A13825" s="216">
        <v>45761</v>
      </c>
      <c r="B13825" s="217" t="s">
        <v>188</v>
      </c>
      <c r="C13825" s="218">
        <v>2.8149999999999999</v>
      </c>
    </row>
    <row r="13826" spans="1:3" ht="15" customHeight="1" x14ac:dyDescent="0.25">
      <c r="A13826" s="216">
        <v>45762</v>
      </c>
      <c r="B13826" s="217" t="s">
        <v>188</v>
      </c>
      <c r="C13826" s="218">
        <v>2.8288000000000002</v>
      </c>
    </row>
    <row r="13827" spans="1:3" ht="15" customHeight="1" x14ac:dyDescent="0.25">
      <c r="A13827" s="216">
        <v>45763</v>
      </c>
      <c r="B13827" s="217" t="s">
        <v>188</v>
      </c>
      <c r="C13827" s="218">
        <v>2.8426999999999998</v>
      </c>
    </row>
    <row r="13828" spans="1:3" ht="15" customHeight="1" x14ac:dyDescent="0.25">
      <c r="A13828" s="216">
        <v>45764</v>
      </c>
      <c r="B13828" s="217" t="s">
        <v>188</v>
      </c>
      <c r="C13828" s="218">
        <v>2.9121000000000001</v>
      </c>
    </row>
    <row r="13829" spans="1:3" ht="15" customHeight="1" x14ac:dyDescent="0.25">
      <c r="A13829" s="216">
        <v>45769</v>
      </c>
      <c r="B13829" s="217" t="s">
        <v>188</v>
      </c>
      <c r="C13829" s="218">
        <v>2.9260000000000002</v>
      </c>
    </row>
    <row r="13830" spans="1:3" ht="15" customHeight="1" x14ac:dyDescent="0.25">
      <c r="A13830" s="216">
        <v>45770</v>
      </c>
      <c r="B13830" s="217" t="s">
        <v>188</v>
      </c>
      <c r="C13830" s="218">
        <v>2.9398</v>
      </c>
    </row>
    <row r="13831" spans="1:3" ht="15" customHeight="1" x14ac:dyDescent="0.25">
      <c r="A13831" s="216">
        <v>45771</v>
      </c>
      <c r="B13831" s="217" t="s">
        <v>188</v>
      </c>
      <c r="C13831" s="218">
        <v>2.9537</v>
      </c>
    </row>
    <row r="13832" spans="1:3" ht="15" customHeight="1" x14ac:dyDescent="0.25">
      <c r="A13832" s="216">
        <v>45772</v>
      </c>
      <c r="B13832" s="217" t="s">
        <v>188</v>
      </c>
      <c r="C13832" s="218">
        <v>2.9952999999999999</v>
      </c>
    </row>
    <row r="13833" spans="1:3" ht="15" customHeight="1" x14ac:dyDescent="0.25">
      <c r="A13833" s="216">
        <v>45775</v>
      </c>
      <c r="B13833" s="217" t="s">
        <v>188</v>
      </c>
      <c r="C13833" s="218">
        <v>3.0091999999999999</v>
      </c>
    </row>
    <row r="13834" spans="1:3" ht="15" customHeight="1" x14ac:dyDescent="0.25">
      <c r="A13834" s="216">
        <v>45776</v>
      </c>
      <c r="B13834" s="217" t="s">
        <v>188</v>
      </c>
      <c r="C13834" s="218">
        <v>3.0230999999999999</v>
      </c>
    </row>
    <row r="13835" spans="1:3" ht="15" customHeight="1" x14ac:dyDescent="0.25">
      <c r="A13835" s="216">
        <v>45777</v>
      </c>
      <c r="B13835" s="217" t="s">
        <v>188</v>
      </c>
      <c r="C13835" s="218">
        <v>3.0369999999999999</v>
      </c>
    </row>
    <row r="13836" spans="1:3" ht="15" customHeight="1" x14ac:dyDescent="0.25">
      <c r="A13836" s="216">
        <v>45778</v>
      </c>
      <c r="B13836" s="217" t="s">
        <v>188</v>
      </c>
      <c r="C13836" s="218">
        <v>3.0508999999999999</v>
      </c>
    </row>
    <row r="13837" spans="1:3" ht="15" customHeight="1" x14ac:dyDescent="0.25">
      <c r="A13837" s="216">
        <v>45779</v>
      </c>
      <c r="B13837" s="217" t="s">
        <v>188</v>
      </c>
      <c r="C13837" s="218">
        <v>3.1063999999999998</v>
      </c>
    </row>
    <row r="13838" spans="1:3" ht="15" customHeight="1" x14ac:dyDescent="0.25">
      <c r="A13838" s="216">
        <v>45783</v>
      </c>
      <c r="B13838" s="217" t="s">
        <v>188</v>
      </c>
      <c r="C13838" s="218">
        <v>3.1202999999999999</v>
      </c>
    </row>
    <row r="13839" spans="1:3" ht="15" customHeight="1" x14ac:dyDescent="0.25">
      <c r="A13839" s="216">
        <v>45784</v>
      </c>
      <c r="B13839" s="217" t="s">
        <v>188</v>
      </c>
      <c r="C13839" s="218">
        <v>3.1341000000000001</v>
      </c>
    </row>
    <row r="13840" spans="1:3" ht="15" customHeight="1" x14ac:dyDescent="0.25">
      <c r="A13840" s="216">
        <v>45785</v>
      </c>
      <c r="B13840" s="217" t="s">
        <v>188</v>
      </c>
      <c r="C13840" s="218">
        <v>3.1474000000000002</v>
      </c>
    </row>
    <row r="13841" spans="1:3" ht="15" customHeight="1" x14ac:dyDescent="0.25">
      <c r="A13841" s="216">
        <v>45786</v>
      </c>
      <c r="B13841" s="217" t="s">
        <v>188</v>
      </c>
      <c r="C13841" s="218">
        <v>3.1871999999999998</v>
      </c>
    </row>
    <row r="13842" spans="1:3" ht="15" customHeight="1" x14ac:dyDescent="0.25">
      <c r="A13842" s="216">
        <v>45789</v>
      </c>
      <c r="B13842" s="217" t="s">
        <v>188</v>
      </c>
      <c r="C13842" s="218">
        <v>3.2004999999999999</v>
      </c>
    </row>
    <row r="13843" spans="1:3" ht="15" customHeight="1" x14ac:dyDescent="0.25">
      <c r="A13843" s="216">
        <v>45790</v>
      </c>
      <c r="B13843" s="217" t="s">
        <v>188</v>
      </c>
      <c r="C13843" s="218">
        <v>3.2136999999999998</v>
      </c>
    </row>
    <row r="13844" spans="1:3" ht="15" customHeight="1" x14ac:dyDescent="0.25">
      <c r="A13844" s="216">
        <v>45791</v>
      </c>
      <c r="B13844" s="217" t="s">
        <v>188</v>
      </c>
      <c r="C13844" s="218">
        <v>3.2269999999999999</v>
      </c>
    </row>
    <row r="13845" spans="1:3" ht="15" customHeight="1" x14ac:dyDescent="0.25">
      <c r="A13845" s="216">
        <v>45792</v>
      </c>
      <c r="B13845" s="217" t="s">
        <v>188</v>
      </c>
      <c r="C13845" s="218">
        <v>3.2402000000000002</v>
      </c>
    </row>
    <row r="13846" spans="1:3" ht="15" customHeight="1" x14ac:dyDescent="0.25">
      <c r="A13846" s="216">
        <v>45793</v>
      </c>
      <c r="B13846" s="217" t="s">
        <v>188</v>
      </c>
      <c r="C13846" s="218">
        <v>3.28</v>
      </c>
    </row>
    <row r="13847" spans="1:3" ht="15" customHeight="1" x14ac:dyDescent="0.25">
      <c r="A13847" s="216">
        <v>45796</v>
      </c>
      <c r="B13847" s="217" t="s">
        <v>188</v>
      </c>
      <c r="C13847" s="218">
        <v>3.2932000000000001</v>
      </c>
    </row>
    <row r="13848" spans="1:3" ht="15" customHeight="1" x14ac:dyDescent="0.25">
      <c r="A13848" s="216">
        <v>45797</v>
      </c>
      <c r="B13848" s="217" t="s">
        <v>188</v>
      </c>
      <c r="C13848" s="218">
        <v>3.3065000000000002</v>
      </c>
    </row>
    <row r="13849" spans="1:3" ht="15" customHeight="1" x14ac:dyDescent="0.25">
      <c r="A13849" s="216">
        <v>45798</v>
      </c>
      <c r="B13849" s="217" t="s">
        <v>188</v>
      </c>
      <c r="C13849" s="218">
        <v>3.3197000000000001</v>
      </c>
    </row>
    <row r="13850" spans="1:3" ht="15" customHeight="1" x14ac:dyDescent="0.25">
      <c r="A13850" s="216">
        <v>45799</v>
      </c>
      <c r="B13850" s="217" t="s">
        <v>188</v>
      </c>
      <c r="C13850" s="218">
        <v>3.3329</v>
      </c>
    </row>
    <row r="13851" spans="1:3" ht="15" customHeight="1" x14ac:dyDescent="0.25">
      <c r="A13851" s="216">
        <v>45800</v>
      </c>
      <c r="B13851" s="217" t="s">
        <v>188</v>
      </c>
      <c r="C13851" s="218">
        <v>3.3858999999999999</v>
      </c>
    </row>
    <row r="13852" spans="1:3" ht="15" customHeight="1" x14ac:dyDescent="0.25">
      <c r="A13852" s="216">
        <v>45804</v>
      </c>
      <c r="B13852" s="217" t="s">
        <v>188</v>
      </c>
      <c r="C13852" s="218">
        <v>3.3990999999999998</v>
      </c>
    </row>
    <row r="13853" spans="1:3" ht="15" customHeight="1" x14ac:dyDescent="0.25">
      <c r="A13853" s="216">
        <v>45805</v>
      </c>
      <c r="B13853" s="217" t="s">
        <v>188</v>
      </c>
      <c r="C13853" s="218">
        <v>3.4123999999999999</v>
      </c>
    </row>
    <row r="13854" spans="1:3" ht="15" customHeight="1" x14ac:dyDescent="0.25">
      <c r="A13854" s="216">
        <v>45806</v>
      </c>
      <c r="B13854" s="217" t="s">
        <v>188</v>
      </c>
      <c r="C13854" s="218">
        <v>3.4256000000000002</v>
      </c>
    </row>
    <row r="13855" spans="1:3" ht="15" customHeight="1" x14ac:dyDescent="0.25">
      <c r="A13855" s="216">
        <v>45807</v>
      </c>
      <c r="B13855" s="217" t="s">
        <v>188</v>
      </c>
      <c r="C13855" s="218">
        <v>3.4655</v>
      </c>
    </row>
    <row r="13856" spans="1:3" ht="15" customHeight="1" x14ac:dyDescent="0.25">
      <c r="A13856" s="216">
        <v>45810</v>
      </c>
      <c r="B13856" s="217" t="s">
        <v>188</v>
      </c>
      <c r="C13856" s="218">
        <v>3.4788000000000001</v>
      </c>
    </row>
    <row r="13857" spans="1:3" ht="15" customHeight="1" x14ac:dyDescent="0.25">
      <c r="A13857" s="216">
        <v>45811</v>
      </c>
      <c r="B13857" s="217" t="s">
        <v>188</v>
      </c>
      <c r="C13857" s="218">
        <v>3.4921000000000002</v>
      </c>
    </row>
    <row r="13858" spans="1:3" ht="15" customHeight="1" x14ac:dyDescent="0.25">
      <c r="A13858" s="216">
        <v>45812</v>
      </c>
      <c r="B13858" s="217" t="s">
        <v>188</v>
      </c>
      <c r="C13858" s="218">
        <v>3.5053000000000001</v>
      </c>
    </row>
    <row r="13859" spans="1:3" ht="15" customHeight="1" x14ac:dyDescent="0.25">
      <c r="A13859" s="216">
        <v>45813</v>
      </c>
      <c r="B13859" s="217" t="s">
        <v>188</v>
      </c>
      <c r="C13859" s="218">
        <v>3.5186000000000002</v>
      </c>
    </row>
    <row r="13860" spans="1:3" ht="15" customHeight="1" x14ac:dyDescent="0.25">
      <c r="A13860" s="216">
        <v>45814</v>
      </c>
      <c r="B13860" s="217" t="s">
        <v>188</v>
      </c>
      <c r="C13860" s="218">
        <v>3.5583999999999998</v>
      </c>
    </row>
    <row r="13861" spans="1:3" ht="15" customHeight="1" x14ac:dyDescent="0.25">
      <c r="A13861" s="216">
        <v>45817</v>
      </c>
      <c r="B13861" s="217" t="s">
        <v>188</v>
      </c>
      <c r="C13861" s="218">
        <v>3.5716999999999999</v>
      </c>
    </row>
    <row r="13862" spans="1:3" ht="15" customHeight="1" x14ac:dyDescent="0.25">
      <c r="A13862" s="216">
        <v>45818</v>
      </c>
      <c r="B13862" s="217" t="s">
        <v>188</v>
      </c>
      <c r="C13862" s="218">
        <v>3.5849000000000002</v>
      </c>
    </row>
    <row r="13863" spans="1:3" ht="15" customHeight="1" x14ac:dyDescent="0.25">
      <c r="A13863" s="216">
        <v>45819</v>
      </c>
      <c r="B13863" s="217" t="s">
        <v>188</v>
      </c>
      <c r="C13863" s="218">
        <v>3.5981999999999998</v>
      </c>
    </row>
    <row r="13864" spans="1:3" ht="15" customHeight="1" x14ac:dyDescent="0.25">
      <c r="A13864" s="216">
        <v>45820</v>
      </c>
      <c r="B13864" s="217" t="s">
        <v>188</v>
      </c>
      <c r="C13864" s="218">
        <v>3.6114999999999999</v>
      </c>
    </row>
    <row r="13865" spans="1:3" ht="15" customHeight="1" x14ac:dyDescent="0.25">
      <c r="A13865" s="216">
        <v>45821</v>
      </c>
      <c r="B13865" s="217" t="s">
        <v>188</v>
      </c>
      <c r="C13865" s="218">
        <v>3.6513</v>
      </c>
    </row>
    <row r="13866" spans="1:3" ht="15" customHeight="1" x14ac:dyDescent="0.25">
      <c r="A13866" s="216">
        <v>45824</v>
      </c>
      <c r="B13866" s="217" t="s">
        <v>188</v>
      </c>
      <c r="C13866" s="218">
        <v>3.6644999999999999</v>
      </c>
    </row>
    <row r="13867" spans="1:3" ht="15" customHeight="1" x14ac:dyDescent="0.25">
      <c r="A13867" s="216">
        <v>45825</v>
      </c>
      <c r="B13867" s="217" t="s">
        <v>188</v>
      </c>
      <c r="C13867" s="218">
        <v>3.6778</v>
      </c>
    </row>
    <row r="13868" spans="1:3" ht="15" customHeight="1" x14ac:dyDescent="0.25">
      <c r="A13868" s="216">
        <v>45826</v>
      </c>
      <c r="B13868" s="217" t="s">
        <v>188</v>
      </c>
      <c r="C13868" s="218">
        <v>3.6911</v>
      </c>
    </row>
    <row r="13869" spans="1:3" ht="15" customHeight="1" x14ac:dyDescent="0.25">
      <c r="A13869" s="216">
        <v>45827</v>
      </c>
      <c r="B13869" s="217" t="s">
        <v>188</v>
      </c>
      <c r="C13869" s="218">
        <v>3.7042999999999999</v>
      </c>
    </row>
    <row r="13870" spans="1:3" ht="15" customHeight="1" x14ac:dyDescent="0.25">
      <c r="A13870" s="216">
        <v>45828</v>
      </c>
      <c r="B13870" s="217" t="s">
        <v>188</v>
      </c>
      <c r="C13870" s="218">
        <v>3.7442000000000002</v>
      </c>
    </row>
    <row r="13871" spans="1:3" ht="15" customHeight="1" x14ac:dyDescent="0.25">
      <c r="A13871" s="216">
        <v>45831</v>
      </c>
      <c r="B13871" s="217" t="s">
        <v>188</v>
      </c>
      <c r="C13871" s="218">
        <v>3.7574999999999998</v>
      </c>
    </row>
    <row r="13872" spans="1:3" ht="15" customHeight="1" x14ac:dyDescent="0.25">
      <c r="A13872" s="216">
        <v>45832</v>
      </c>
      <c r="B13872" s="217" t="s">
        <v>188</v>
      </c>
      <c r="C13872" s="218">
        <v>3.7707000000000002</v>
      </c>
    </row>
    <row r="13873" spans="1:3" ht="15" customHeight="1" x14ac:dyDescent="0.25">
      <c r="A13873" s="216">
        <v>45833</v>
      </c>
      <c r="B13873" s="217" t="s">
        <v>188</v>
      </c>
      <c r="C13873" s="218">
        <v>3.7839999999999998</v>
      </c>
    </row>
    <row r="13874" spans="1:3" ht="15" customHeight="1" x14ac:dyDescent="0.25">
      <c r="A13874" s="216">
        <v>45834</v>
      </c>
      <c r="B13874" s="217" t="s">
        <v>188</v>
      </c>
      <c r="C13874" s="218">
        <v>3.7972000000000001</v>
      </c>
    </row>
    <row r="13875" spans="1:3" ht="15" customHeight="1" x14ac:dyDescent="0.25">
      <c r="A13875" s="216">
        <v>45835</v>
      </c>
      <c r="B13875" s="217" t="s">
        <v>188</v>
      </c>
      <c r="C13875" s="218">
        <v>3.8370000000000002</v>
      </c>
    </row>
    <row r="13876" spans="1:3" ht="15" customHeight="1" x14ac:dyDescent="0.25">
      <c r="A13876" s="216">
        <v>45838</v>
      </c>
      <c r="B13876" s="217" t="s">
        <v>188</v>
      </c>
      <c r="C13876" s="218">
        <v>3.8504999999999998</v>
      </c>
    </row>
    <row r="13877" spans="1:3" ht="15" customHeight="1" x14ac:dyDescent="0.25">
      <c r="A13877" s="216">
        <v>45839</v>
      </c>
      <c r="B13877" s="217" t="s">
        <v>188</v>
      </c>
      <c r="C13877" s="218">
        <v>3.8639000000000001</v>
      </c>
    </row>
    <row r="13878" spans="1:3" ht="15" customHeight="1" x14ac:dyDescent="0.25">
      <c r="A13878" s="216">
        <v>45840</v>
      </c>
      <c r="B13878" s="217" t="s">
        <v>188</v>
      </c>
      <c r="C13878" s="218">
        <v>3.8772000000000002</v>
      </c>
    </row>
    <row r="13879" spans="1:3" ht="15" customHeight="1" x14ac:dyDescent="0.25">
      <c r="A13879" s="216">
        <v>45841</v>
      </c>
      <c r="B13879" s="217" t="s">
        <v>188</v>
      </c>
      <c r="C13879" s="218">
        <v>3.8904999999999998</v>
      </c>
    </row>
    <row r="13880" spans="1:3" ht="15" customHeight="1" x14ac:dyDescent="0.25">
      <c r="A13880" s="216">
        <v>45842</v>
      </c>
      <c r="B13880" s="217" t="s">
        <v>188</v>
      </c>
      <c r="C13880" s="218">
        <v>3.9304000000000001</v>
      </c>
    </row>
    <row r="13881" spans="1:3" ht="15" customHeight="1" x14ac:dyDescent="0.25">
      <c r="A13881" s="216">
        <v>45845</v>
      </c>
      <c r="B13881" s="217" t="s">
        <v>188</v>
      </c>
      <c r="C13881" s="218">
        <v>3.9437000000000002</v>
      </c>
    </row>
    <row r="13882" spans="1:3" ht="15" customHeight="1" x14ac:dyDescent="0.25">
      <c r="A13882" s="216">
        <v>45846</v>
      </c>
      <c r="B13882" s="217" t="s">
        <v>188</v>
      </c>
      <c r="C13882" s="218">
        <v>3.9569999999999999</v>
      </c>
    </row>
    <row r="13883" spans="1:3" ht="15" customHeight="1" x14ac:dyDescent="0.25">
      <c r="A13883" s="216">
        <v>45847</v>
      </c>
      <c r="B13883" s="217" t="s">
        <v>188</v>
      </c>
      <c r="C13883" s="218">
        <v>3.9702999999999999</v>
      </c>
    </row>
    <row r="13884" spans="1:3" ht="15" customHeight="1" x14ac:dyDescent="0.25">
      <c r="A13884" s="216">
        <v>45848</v>
      </c>
      <c r="B13884" s="217" t="s">
        <v>188</v>
      </c>
      <c r="C13884" s="218">
        <v>3.9836</v>
      </c>
    </row>
    <row r="13885" spans="1:3" ht="15" customHeight="1" x14ac:dyDescent="0.25">
      <c r="A13885" s="216">
        <v>45849</v>
      </c>
      <c r="B13885" s="217" t="s">
        <v>188</v>
      </c>
      <c r="C13885" s="218">
        <v>4.0235000000000003</v>
      </c>
    </row>
    <row r="13886" spans="1:3" ht="15" customHeight="1" x14ac:dyDescent="0.25">
      <c r="A13886" s="216">
        <v>45852</v>
      </c>
      <c r="B13886" s="217" t="s">
        <v>188</v>
      </c>
      <c r="C13886" s="218">
        <v>4.0366999999999997</v>
      </c>
    </row>
    <row r="13887" spans="1:3" ht="15" customHeight="1" x14ac:dyDescent="0.25">
      <c r="A13887" s="216">
        <v>45853</v>
      </c>
      <c r="B13887" s="217" t="s">
        <v>188</v>
      </c>
      <c r="C13887" s="218">
        <v>4.05</v>
      </c>
    </row>
    <row r="13888" spans="1:3" ht="15" customHeight="1" x14ac:dyDescent="0.25">
      <c r="A13888" s="216">
        <v>45854</v>
      </c>
      <c r="B13888" s="217" t="s">
        <v>188</v>
      </c>
      <c r="C13888" s="218">
        <v>4.0632999999999999</v>
      </c>
    </row>
    <row r="13889" spans="1:3" ht="15" customHeight="1" x14ac:dyDescent="0.25">
      <c r="A13889" s="216">
        <v>45855</v>
      </c>
      <c r="B13889" s="217" t="s">
        <v>188</v>
      </c>
      <c r="C13889" s="218">
        <v>4.0765000000000002</v>
      </c>
    </row>
    <row r="13890" spans="1:3" ht="15" customHeight="1" x14ac:dyDescent="0.25">
      <c r="A13890" s="216">
        <v>45856</v>
      </c>
      <c r="B13890" s="217" t="s">
        <v>188</v>
      </c>
      <c r="C13890" s="218">
        <v>4.1162999999999998</v>
      </c>
    </row>
    <row r="13891" spans="1:3" ht="15" customHeight="1" x14ac:dyDescent="0.25">
      <c r="A13891" s="216">
        <v>45859</v>
      </c>
      <c r="B13891" s="217" t="s">
        <v>188</v>
      </c>
      <c r="C13891" s="218">
        <v>4.1295000000000002</v>
      </c>
    </row>
    <row r="13892" spans="1:3" ht="15" customHeight="1" x14ac:dyDescent="0.25">
      <c r="A13892" s="216">
        <v>45860</v>
      </c>
      <c r="B13892" s="217" t="s">
        <v>188</v>
      </c>
      <c r="C13892" s="218">
        <v>4.1428000000000003</v>
      </c>
    </row>
    <row r="13893" spans="1:3" ht="15" customHeight="1" x14ac:dyDescent="0.25">
      <c r="A13893" s="216">
        <v>45861</v>
      </c>
      <c r="B13893" s="217" t="s">
        <v>188</v>
      </c>
      <c r="C13893" s="218">
        <v>4.1559999999999997</v>
      </c>
    </row>
    <row r="13894" spans="1:3" ht="15" customHeight="1" x14ac:dyDescent="0.25">
      <c r="A13894" s="216">
        <v>45862</v>
      </c>
      <c r="B13894" s="217" t="s">
        <v>188</v>
      </c>
      <c r="C13894" s="218">
        <v>4.1692</v>
      </c>
    </row>
    <row r="13895" spans="1:3" ht="15" customHeight="1" x14ac:dyDescent="0.25">
      <c r="A13895" s="216">
        <v>45863</v>
      </c>
      <c r="B13895" s="217" t="s">
        <v>188</v>
      </c>
      <c r="C13895" s="218">
        <v>4.2089999999999996</v>
      </c>
    </row>
    <row r="13896" spans="1:3" ht="15" customHeight="1" x14ac:dyDescent="0.25">
      <c r="A13896" s="216">
        <v>45866</v>
      </c>
      <c r="B13896" s="217" t="s">
        <v>188</v>
      </c>
      <c r="C13896" s="218">
        <v>4.2222</v>
      </c>
    </row>
    <row r="13897" spans="1:3" ht="15" customHeight="1" x14ac:dyDescent="0.25">
      <c r="A13897" s="216">
        <v>45867</v>
      </c>
      <c r="B13897" s="217" t="s">
        <v>188</v>
      </c>
      <c r="C13897" s="218">
        <v>4.2355</v>
      </c>
    </row>
    <row r="13898" spans="1:3" ht="15" customHeight="1" x14ac:dyDescent="0.25">
      <c r="A13898" s="216">
        <v>45868</v>
      </c>
      <c r="B13898" s="217" t="s">
        <v>188</v>
      </c>
      <c r="C13898" s="218">
        <v>4.2487000000000004</v>
      </c>
    </row>
    <row r="13899" spans="1:3" ht="15" customHeight="1" x14ac:dyDescent="0.25">
      <c r="A13899" s="216">
        <v>45869</v>
      </c>
      <c r="B13899" s="217" t="s">
        <v>188</v>
      </c>
      <c r="C13899" s="218">
        <v>4.2619999999999996</v>
      </c>
    </row>
    <row r="13900" spans="1:3" ht="15" customHeight="1" x14ac:dyDescent="0.25">
      <c r="A13900" s="216">
        <v>45870</v>
      </c>
      <c r="B13900" s="217" t="s">
        <v>188</v>
      </c>
      <c r="C13900" s="218">
        <v>4.3018000000000001</v>
      </c>
    </row>
    <row r="13901" spans="1:3" ht="15" customHeight="1" x14ac:dyDescent="0.25">
      <c r="A13901" s="216">
        <v>45873</v>
      </c>
      <c r="B13901" s="217" t="s">
        <v>188</v>
      </c>
      <c r="C13901" s="218">
        <v>4.3150000000000004</v>
      </c>
    </row>
    <row r="13902" spans="1:3" ht="15" customHeight="1" x14ac:dyDescent="0.25">
      <c r="A13902" s="216">
        <v>45874</v>
      </c>
      <c r="B13902" s="217" t="s">
        <v>188</v>
      </c>
      <c r="C13902" s="218">
        <v>4.3282999999999996</v>
      </c>
    </row>
    <row r="13903" spans="1:3" ht="15" customHeight="1" x14ac:dyDescent="0.25">
      <c r="A13903" s="216">
        <v>45875</v>
      </c>
      <c r="B13903" s="217" t="s">
        <v>188</v>
      </c>
      <c r="C13903" s="218">
        <v>4.3414999999999999</v>
      </c>
    </row>
    <row r="13904" spans="1:3" ht="15" customHeight="1" x14ac:dyDescent="0.25">
      <c r="A13904" s="216">
        <v>45876</v>
      </c>
      <c r="B13904" s="217" t="s">
        <v>188</v>
      </c>
      <c r="C13904" s="218">
        <v>4.3540999999999999</v>
      </c>
    </row>
    <row r="13905" spans="1:3" ht="15" customHeight="1" x14ac:dyDescent="0.25">
      <c r="A13905" s="216">
        <v>45877</v>
      </c>
      <c r="B13905" s="217" t="s">
        <v>188</v>
      </c>
      <c r="C13905" s="218">
        <v>4.3921000000000001</v>
      </c>
    </row>
    <row r="13906" spans="1:3" ht="15" customHeight="1" x14ac:dyDescent="0.25">
      <c r="A13906" s="216">
        <v>45880</v>
      </c>
      <c r="B13906" s="217" t="s">
        <v>188</v>
      </c>
      <c r="C13906" s="218">
        <v>4.4047999999999998</v>
      </c>
    </row>
    <row r="13907" spans="1:3" ht="15" customHeight="1" x14ac:dyDescent="0.25">
      <c r="A13907" s="216">
        <v>45881</v>
      </c>
      <c r="B13907" s="217" t="s">
        <v>188</v>
      </c>
      <c r="C13907" s="218">
        <v>4.4175000000000004</v>
      </c>
    </row>
    <row r="13908" spans="1:3" ht="15" customHeight="1" x14ac:dyDescent="0.25">
      <c r="A13908" s="216">
        <v>45882</v>
      </c>
      <c r="B13908" s="217" t="s">
        <v>188</v>
      </c>
      <c r="C13908" s="218">
        <v>4.4301000000000004</v>
      </c>
    </row>
    <row r="13909" spans="1:3" ht="15" customHeight="1" x14ac:dyDescent="0.25">
      <c r="A13909" s="216">
        <v>45883</v>
      </c>
      <c r="B13909" s="217" t="s">
        <v>188</v>
      </c>
      <c r="C13909" s="218">
        <v>4.4428000000000001</v>
      </c>
    </row>
    <row r="13910" spans="1:3" ht="15" customHeight="1" x14ac:dyDescent="0.25">
      <c r="A13910" s="216">
        <v>45884</v>
      </c>
      <c r="B13910" s="217" t="s">
        <v>188</v>
      </c>
      <c r="C13910" s="218">
        <v>4.4806999999999997</v>
      </c>
    </row>
    <row r="13911" spans="1:3" ht="15" customHeight="1" x14ac:dyDescent="0.25">
      <c r="A13911" s="216">
        <v>45887</v>
      </c>
      <c r="B13911" s="217" t="s">
        <v>188</v>
      </c>
      <c r="C13911" s="218">
        <v>4.4934000000000003</v>
      </c>
    </row>
    <row r="13912" spans="1:3" ht="15" customHeight="1" x14ac:dyDescent="0.25">
      <c r="A13912" s="216">
        <v>45888</v>
      </c>
      <c r="B13912" s="217" t="s">
        <v>188</v>
      </c>
      <c r="C13912" s="218">
        <v>4.5060000000000002</v>
      </c>
    </row>
    <row r="13913" spans="1:3" ht="15" customHeight="1" x14ac:dyDescent="0.25">
      <c r="A13913" s="216">
        <v>45889</v>
      </c>
      <c r="B13913" s="217" t="s">
        <v>188</v>
      </c>
      <c r="C13913" s="218">
        <v>4.5186999999999999</v>
      </c>
    </row>
    <row r="13914" spans="1:3" ht="15" customHeight="1" x14ac:dyDescent="0.25">
      <c r="A13914" s="216">
        <v>45890</v>
      </c>
      <c r="B13914" s="217" t="s">
        <v>188</v>
      </c>
      <c r="C13914" s="218">
        <v>4.5313999999999997</v>
      </c>
    </row>
    <row r="13915" spans="1:3" ht="15" customHeight="1" x14ac:dyDescent="0.25">
      <c r="A13915" s="216">
        <v>45891</v>
      </c>
      <c r="B13915" s="217" t="s">
        <v>188</v>
      </c>
      <c r="C13915" s="218">
        <v>4.5820999999999996</v>
      </c>
    </row>
    <row r="13916" spans="1:3" ht="15" customHeight="1" x14ac:dyDescent="0.25">
      <c r="A13916" s="216">
        <v>45895</v>
      </c>
      <c r="B13916" s="217" t="s">
        <v>188</v>
      </c>
      <c r="C13916" s="218">
        <v>4.5946999999999996</v>
      </c>
    </row>
    <row r="13917" spans="1:3" ht="15" customHeight="1" x14ac:dyDescent="0.25">
      <c r="A13917" s="216">
        <v>45896</v>
      </c>
      <c r="B13917" s="217" t="s">
        <v>188</v>
      </c>
      <c r="C13917" s="218">
        <v>4.6074000000000002</v>
      </c>
    </row>
    <row r="13918" spans="1:3" ht="15" customHeight="1" x14ac:dyDescent="0.25">
      <c r="A13918" s="216">
        <v>45897</v>
      </c>
      <c r="B13918" s="217" t="s">
        <v>188</v>
      </c>
      <c r="C13918" s="218">
        <v>4.6200999999999999</v>
      </c>
    </row>
    <row r="13919" spans="1:3" ht="15" customHeight="1" x14ac:dyDescent="0.25">
      <c r="A13919" s="216">
        <v>45898</v>
      </c>
      <c r="B13919" s="217" t="s">
        <v>188</v>
      </c>
      <c r="C13919" s="218">
        <v>4.6582999999999997</v>
      </c>
    </row>
    <row r="13920" spans="1:3" ht="15" customHeight="1" x14ac:dyDescent="0.25">
      <c r="A13920" s="216">
        <v>45901</v>
      </c>
      <c r="B13920" s="217" t="s">
        <v>188</v>
      </c>
      <c r="C13920" s="218">
        <v>4.6710000000000003</v>
      </c>
    </row>
    <row r="13921" spans="1:3" ht="15" customHeight="1" x14ac:dyDescent="0.25">
      <c r="A13921" s="216">
        <v>45902</v>
      </c>
      <c r="B13921" s="217" t="s">
        <v>188</v>
      </c>
      <c r="C13921" s="218">
        <v>4.6836000000000002</v>
      </c>
    </row>
    <row r="13922" spans="1:3" ht="15" customHeight="1" x14ac:dyDescent="0.25">
      <c r="A13922" s="216">
        <v>45903</v>
      </c>
      <c r="B13922" s="217" t="s">
        <v>188</v>
      </c>
      <c r="C13922" s="218">
        <v>4.6962999999999999</v>
      </c>
    </row>
    <row r="13923" spans="1:3" ht="15" customHeight="1" x14ac:dyDescent="0.25">
      <c r="A13923" s="216">
        <v>45904</v>
      </c>
      <c r="B13923" s="217" t="s">
        <v>188</v>
      </c>
      <c r="C13923" s="218">
        <v>4.7088999999999999</v>
      </c>
    </row>
    <row r="13924" spans="1:3" ht="15" customHeight="1" x14ac:dyDescent="0.25">
      <c r="A13924" s="216">
        <v>45905</v>
      </c>
      <c r="B13924" s="217" t="s">
        <v>188</v>
      </c>
      <c r="C13924" s="218">
        <v>4.7469000000000001</v>
      </c>
    </row>
    <row r="13925" spans="1:3" ht="15" customHeight="1" x14ac:dyDescent="0.25">
      <c r="A13925" s="216">
        <v>45908</v>
      </c>
      <c r="B13925" s="217" t="s">
        <v>188</v>
      </c>
      <c r="C13925" s="218">
        <v>4.7595999999999998</v>
      </c>
    </row>
    <row r="13926" spans="1:3" ht="15" customHeight="1" x14ac:dyDescent="0.25">
      <c r="A13926" s="216">
        <v>45909</v>
      </c>
      <c r="B13926" s="217" t="s">
        <v>188</v>
      </c>
      <c r="C13926" s="218">
        <v>4.7721999999999998</v>
      </c>
    </row>
    <row r="13927" spans="1:3" ht="15" customHeight="1" x14ac:dyDescent="0.25">
      <c r="A13927" s="216">
        <v>45910</v>
      </c>
      <c r="B13927" s="217" t="s">
        <v>188</v>
      </c>
      <c r="C13927" s="218">
        <v>4.7849000000000004</v>
      </c>
    </row>
    <row r="13928" spans="1:3" ht="15" customHeight="1" x14ac:dyDescent="0.25">
      <c r="A13928" s="216">
        <v>45911</v>
      </c>
      <c r="B13928" s="217" t="s">
        <v>188</v>
      </c>
      <c r="C13928" s="218">
        <v>4.7976000000000001</v>
      </c>
    </row>
    <row r="13929" spans="1:3" ht="15" customHeight="1" x14ac:dyDescent="0.25">
      <c r="A13929" s="216">
        <v>45912</v>
      </c>
      <c r="B13929" s="217" t="s">
        <v>188</v>
      </c>
      <c r="C13929" s="218">
        <v>4.8356000000000003</v>
      </c>
    </row>
    <row r="13930" spans="1:3" ht="15" customHeight="1" x14ac:dyDescent="0.25">
      <c r="A13930" s="216">
        <v>45915</v>
      </c>
      <c r="B13930" s="217" t="s">
        <v>188</v>
      </c>
      <c r="C13930" s="218">
        <v>4.8483000000000001</v>
      </c>
    </row>
    <row r="13931" spans="1:3" ht="15" customHeight="1" x14ac:dyDescent="0.25">
      <c r="A13931" s="216">
        <v>45916</v>
      </c>
      <c r="B13931" s="217" t="s">
        <v>188</v>
      </c>
      <c r="C13931" s="218">
        <v>4.8609999999999998</v>
      </c>
    </row>
    <row r="13932" spans="1:3" ht="15" customHeight="1" x14ac:dyDescent="0.25">
      <c r="A13932" s="216">
        <v>45917</v>
      </c>
      <c r="B13932" s="217" t="s">
        <v>188</v>
      </c>
      <c r="C13932" s="218">
        <v>4.8735999999999997</v>
      </c>
    </row>
    <row r="13933" spans="1:3" ht="15" customHeight="1" x14ac:dyDescent="0.25">
      <c r="A13933" s="216">
        <v>45918</v>
      </c>
      <c r="B13933" s="217" t="s">
        <v>188</v>
      </c>
      <c r="C13933" s="218">
        <v>4.8863000000000003</v>
      </c>
    </row>
    <row r="13934" spans="1:3" ht="15" customHeight="1" x14ac:dyDescent="0.25">
      <c r="A13934" s="216">
        <v>45919</v>
      </c>
      <c r="B13934" s="217" t="s">
        <v>188</v>
      </c>
      <c r="C13934" s="218">
        <v>4.9244000000000003</v>
      </c>
    </row>
    <row r="13935" spans="1:3" ht="15" customHeight="1" x14ac:dyDescent="0.25">
      <c r="A13935" s="216">
        <v>45922</v>
      </c>
      <c r="B13935" s="217" t="s">
        <v>188</v>
      </c>
      <c r="C13935" s="218">
        <v>4.9371</v>
      </c>
    </row>
    <row r="13936" spans="1:3" ht="15" customHeight="1" x14ac:dyDescent="0.25">
      <c r="A13936" s="216">
        <v>45923</v>
      </c>
      <c r="B13936" s="217" t="s">
        <v>188</v>
      </c>
      <c r="C13936" s="218">
        <v>4.9497999999999998</v>
      </c>
    </row>
    <row r="13937" spans="1:3" ht="15" customHeight="1" x14ac:dyDescent="0.25">
      <c r="A13937" s="216">
        <v>45924</v>
      </c>
      <c r="B13937" s="217" t="s">
        <v>188</v>
      </c>
      <c r="C13937" s="218">
        <v>4.9625000000000004</v>
      </c>
    </row>
    <row r="13938" spans="1:3" ht="15" customHeight="1" x14ac:dyDescent="0.25">
      <c r="A13938" s="216">
        <v>45925</v>
      </c>
      <c r="B13938" s="217" t="s">
        <v>188</v>
      </c>
      <c r="C13938" s="218">
        <v>4.9751000000000003</v>
      </c>
    </row>
    <row r="13939" spans="1:3" ht="15" customHeight="1" x14ac:dyDescent="0.25">
      <c r="A13939" s="216">
        <v>45926</v>
      </c>
      <c r="B13939" s="217" t="s">
        <v>188</v>
      </c>
      <c r="C13939" s="218">
        <v>5.0133000000000001</v>
      </c>
    </row>
    <row r="13940" spans="1:3" ht="15" customHeight="1" x14ac:dyDescent="0.25">
      <c r="A13940" s="216">
        <v>45929</v>
      </c>
      <c r="B13940" s="217" t="s">
        <v>188</v>
      </c>
      <c r="C13940" s="218">
        <v>5.0259999999999998</v>
      </c>
    </row>
    <row r="13941" spans="1:3" ht="15" customHeight="1" x14ac:dyDescent="0.25">
      <c r="A13941" s="216">
        <v>45930</v>
      </c>
      <c r="B13941" s="217" t="s">
        <v>188</v>
      </c>
      <c r="C13941" s="218">
        <v>5.0389999999999997</v>
      </c>
    </row>
    <row r="13942" spans="1:3" ht="15" customHeight="1" x14ac:dyDescent="0.25">
      <c r="A13942" s="216">
        <v>45566</v>
      </c>
      <c r="B13942" s="217" t="s">
        <v>146</v>
      </c>
      <c r="C13942" s="218">
        <v>9.9000000000000008E-3</v>
      </c>
    </row>
    <row r="13943" spans="1:3" ht="15" customHeight="1" x14ac:dyDescent="0.25">
      <c r="A13943" s="216">
        <v>45567</v>
      </c>
      <c r="B13943" s="217" t="s">
        <v>146</v>
      </c>
      <c r="C13943" s="218">
        <v>1.9800000000000002E-2</v>
      </c>
    </row>
    <row r="13944" spans="1:3" ht="15" customHeight="1" x14ac:dyDescent="0.25">
      <c r="A13944" s="216">
        <v>45568</v>
      </c>
      <c r="B13944" s="217" t="s">
        <v>146</v>
      </c>
      <c r="C13944" s="218">
        <v>2.9700000000000001E-2</v>
      </c>
    </row>
    <row r="13945" spans="1:3" ht="15" customHeight="1" x14ac:dyDescent="0.25">
      <c r="A13945" s="216">
        <v>45569</v>
      </c>
      <c r="B13945" s="217" t="s">
        <v>146</v>
      </c>
      <c r="C13945" s="218">
        <v>5.9400000000000001E-2</v>
      </c>
    </row>
    <row r="13946" spans="1:3" ht="15" customHeight="1" x14ac:dyDescent="0.25">
      <c r="A13946" s="216">
        <v>45572</v>
      </c>
      <c r="B13946" s="217" t="s">
        <v>146</v>
      </c>
      <c r="C13946" s="218">
        <v>6.93E-2</v>
      </c>
    </row>
    <row r="13947" spans="1:3" ht="15" customHeight="1" x14ac:dyDescent="0.25">
      <c r="A13947" s="216">
        <v>45573</v>
      </c>
      <c r="B13947" s="217" t="s">
        <v>146</v>
      </c>
      <c r="C13947" s="218">
        <v>7.9100000000000004E-2</v>
      </c>
    </row>
    <row r="13948" spans="1:3" ht="15" customHeight="1" x14ac:dyDescent="0.25">
      <c r="A13948" s="216">
        <v>45574</v>
      </c>
      <c r="B13948" s="217" t="s">
        <v>146</v>
      </c>
      <c r="C13948" s="218">
        <v>8.8900000000000007E-2</v>
      </c>
    </row>
    <row r="13949" spans="1:3" ht="15" customHeight="1" x14ac:dyDescent="0.25">
      <c r="A13949" s="216">
        <v>45575</v>
      </c>
      <c r="B13949" s="217" t="s">
        <v>146</v>
      </c>
      <c r="C13949" s="218">
        <v>9.8799999999999999E-2</v>
      </c>
    </row>
    <row r="13950" spans="1:3" ht="15" customHeight="1" x14ac:dyDescent="0.25">
      <c r="A13950" s="216">
        <v>45576</v>
      </c>
      <c r="B13950" s="217" t="s">
        <v>146</v>
      </c>
      <c r="C13950" s="218">
        <v>0.12820000000000001</v>
      </c>
    </row>
    <row r="13951" spans="1:3" ht="15" customHeight="1" x14ac:dyDescent="0.25">
      <c r="A13951" s="216">
        <v>45579</v>
      </c>
      <c r="B13951" s="217" t="s">
        <v>146</v>
      </c>
      <c r="C13951" s="218">
        <v>0.13800000000000001</v>
      </c>
    </row>
    <row r="13952" spans="1:3" ht="15" customHeight="1" x14ac:dyDescent="0.25">
      <c r="A13952" s="216">
        <v>45580</v>
      </c>
      <c r="B13952" s="217" t="s">
        <v>146</v>
      </c>
      <c r="C13952" s="218">
        <v>0.14779999999999999</v>
      </c>
    </row>
    <row r="13953" spans="1:3" ht="15" customHeight="1" x14ac:dyDescent="0.25">
      <c r="A13953" s="216">
        <v>45581</v>
      </c>
      <c r="B13953" s="217" t="s">
        <v>146</v>
      </c>
      <c r="C13953" s="218">
        <v>0.15759999999999999</v>
      </c>
    </row>
    <row r="13954" spans="1:3" ht="15" customHeight="1" x14ac:dyDescent="0.25">
      <c r="A13954" s="216">
        <v>45582</v>
      </c>
      <c r="B13954" s="217" t="s">
        <v>146</v>
      </c>
      <c r="C13954" s="218">
        <v>0.16739999999999999</v>
      </c>
    </row>
    <row r="13955" spans="1:3" ht="15" customHeight="1" x14ac:dyDescent="0.25">
      <c r="A13955" s="216">
        <v>45583</v>
      </c>
      <c r="B13955" s="217" t="s">
        <v>146</v>
      </c>
      <c r="C13955" s="218">
        <v>0.19670000000000001</v>
      </c>
    </row>
    <row r="13956" spans="1:3" ht="15" customHeight="1" x14ac:dyDescent="0.25">
      <c r="A13956" s="216">
        <v>45586</v>
      </c>
      <c r="B13956" s="217" t="s">
        <v>146</v>
      </c>
      <c r="C13956" s="218">
        <v>0.20649999999999999</v>
      </c>
    </row>
    <row r="13957" spans="1:3" ht="15" customHeight="1" x14ac:dyDescent="0.25">
      <c r="A13957" s="216">
        <v>45587</v>
      </c>
      <c r="B13957" s="217" t="s">
        <v>146</v>
      </c>
      <c r="C13957" s="218">
        <v>0.2162</v>
      </c>
    </row>
    <row r="13958" spans="1:3" ht="15" customHeight="1" x14ac:dyDescent="0.25">
      <c r="A13958" s="216">
        <v>45588</v>
      </c>
      <c r="B13958" s="217" t="s">
        <v>146</v>
      </c>
      <c r="C13958" s="218">
        <v>0.2258</v>
      </c>
    </row>
    <row r="13959" spans="1:3" ht="15" customHeight="1" x14ac:dyDescent="0.25">
      <c r="A13959" s="216">
        <v>45589</v>
      </c>
      <c r="B13959" s="217" t="s">
        <v>146</v>
      </c>
      <c r="C13959" s="218">
        <v>0.23530000000000001</v>
      </c>
    </row>
    <row r="13960" spans="1:3" ht="15" customHeight="1" x14ac:dyDescent="0.25">
      <c r="A13960" s="216">
        <v>45590</v>
      </c>
      <c r="B13960" s="217" t="s">
        <v>146</v>
      </c>
      <c r="C13960" s="218">
        <v>0.26379999999999998</v>
      </c>
    </row>
    <row r="13961" spans="1:3" ht="15" customHeight="1" x14ac:dyDescent="0.25">
      <c r="A13961" s="216">
        <v>45593</v>
      </c>
      <c r="B13961" s="217" t="s">
        <v>146</v>
      </c>
      <c r="C13961" s="218">
        <v>0.2732</v>
      </c>
    </row>
    <row r="13962" spans="1:3" ht="15" customHeight="1" x14ac:dyDescent="0.25">
      <c r="A13962" s="216">
        <v>45594</v>
      </c>
      <c r="B13962" s="217" t="s">
        <v>146</v>
      </c>
      <c r="C13962" s="218">
        <v>0.28260000000000002</v>
      </c>
    </row>
    <row r="13963" spans="1:3" ht="15" customHeight="1" x14ac:dyDescent="0.25">
      <c r="A13963" s="216">
        <v>45595</v>
      </c>
      <c r="B13963" s="217" t="s">
        <v>146</v>
      </c>
      <c r="C13963" s="218">
        <v>0.29199999999999998</v>
      </c>
    </row>
    <row r="13964" spans="1:3" ht="15" customHeight="1" x14ac:dyDescent="0.25">
      <c r="A13964" s="216">
        <v>45596</v>
      </c>
      <c r="B13964" s="217" t="s">
        <v>146</v>
      </c>
      <c r="C13964" s="218">
        <v>0.3014</v>
      </c>
    </row>
    <row r="13965" spans="1:3" ht="15" customHeight="1" x14ac:dyDescent="0.25">
      <c r="A13965" s="216">
        <v>45597</v>
      </c>
      <c r="B13965" s="217" t="s">
        <v>146</v>
      </c>
      <c r="C13965" s="218">
        <v>0.32940000000000003</v>
      </c>
    </row>
    <row r="13966" spans="1:3" ht="15" customHeight="1" x14ac:dyDescent="0.25">
      <c r="A13966" s="216">
        <v>45600</v>
      </c>
      <c r="B13966" s="217" t="s">
        <v>146</v>
      </c>
      <c r="C13966" s="218">
        <v>0.3387</v>
      </c>
    </row>
    <row r="13967" spans="1:3" ht="15" customHeight="1" x14ac:dyDescent="0.25">
      <c r="A13967" s="216">
        <v>45601</v>
      </c>
      <c r="B13967" s="217" t="s">
        <v>146</v>
      </c>
      <c r="C13967" s="218">
        <v>0.34789999999999999</v>
      </c>
    </row>
    <row r="13968" spans="1:3" ht="15" customHeight="1" x14ac:dyDescent="0.25">
      <c r="A13968" s="216">
        <v>45602</v>
      </c>
      <c r="B13968" s="217" t="s">
        <v>146</v>
      </c>
      <c r="C13968" s="218">
        <v>0.35720000000000002</v>
      </c>
    </row>
    <row r="13969" spans="1:3" ht="15" customHeight="1" x14ac:dyDescent="0.25">
      <c r="A13969" s="216">
        <v>45603</v>
      </c>
      <c r="B13969" s="217" t="s">
        <v>146</v>
      </c>
      <c r="C13969" s="218">
        <v>0.3664</v>
      </c>
    </row>
    <row r="13970" spans="1:3" ht="15" customHeight="1" x14ac:dyDescent="0.25">
      <c r="A13970" s="216">
        <v>45604</v>
      </c>
      <c r="B13970" s="217" t="s">
        <v>146</v>
      </c>
      <c r="C13970" s="218">
        <v>0.39410000000000001</v>
      </c>
    </row>
    <row r="13971" spans="1:3" ht="15" customHeight="1" x14ac:dyDescent="0.25">
      <c r="A13971" s="216">
        <v>45607</v>
      </c>
      <c r="B13971" s="217" t="s">
        <v>146</v>
      </c>
      <c r="C13971" s="218">
        <v>0.40329999999999999</v>
      </c>
    </row>
    <row r="13972" spans="1:3" ht="15" customHeight="1" x14ac:dyDescent="0.25">
      <c r="A13972" s="216">
        <v>45608</v>
      </c>
      <c r="B13972" s="217" t="s">
        <v>146</v>
      </c>
      <c r="C13972" s="218">
        <v>0.41260000000000002</v>
      </c>
    </row>
    <row r="13973" spans="1:3" ht="15" customHeight="1" x14ac:dyDescent="0.25">
      <c r="A13973" s="216">
        <v>45609</v>
      </c>
      <c r="B13973" s="217" t="s">
        <v>146</v>
      </c>
      <c r="C13973" s="218">
        <v>0.42180000000000001</v>
      </c>
    </row>
    <row r="13974" spans="1:3" ht="15" customHeight="1" x14ac:dyDescent="0.25">
      <c r="A13974" s="216">
        <v>45610</v>
      </c>
      <c r="B13974" s="217" t="s">
        <v>146</v>
      </c>
      <c r="C13974" s="218">
        <v>0.43099999999999999</v>
      </c>
    </row>
    <row r="13975" spans="1:3" ht="15" customHeight="1" x14ac:dyDescent="0.25">
      <c r="A13975" s="216">
        <v>45611</v>
      </c>
      <c r="B13975" s="217" t="s">
        <v>146</v>
      </c>
      <c r="C13975" s="218">
        <v>0.45850000000000002</v>
      </c>
    </row>
    <row r="13976" spans="1:3" ht="15" customHeight="1" x14ac:dyDescent="0.25">
      <c r="A13976" s="216">
        <v>45614</v>
      </c>
      <c r="B13976" s="217" t="s">
        <v>146</v>
      </c>
      <c r="C13976" s="218">
        <v>0.4677</v>
      </c>
    </row>
    <row r="13977" spans="1:3" ht="15" customHeight="1" x14ac:dyDescent="0.25">
      <c r="A13977" s="216">
        <v>45615</v>
      </c>
      <c r="B13977" s="217" t="s">
        <v>146</v>
      </c>
      <c r="C13977" s="218">
        <v>0.4768</v>
      </c>
    </row>
    <row r="13978" spans="1:3" ht="15" customHeight="1" x14ac:dyDescent="0.25">
      <c r="A13978" s="216">
        <v>45616</v>
      </c>
      <c r="B13978" s="217" t="s">
        <v>146</v>
      </c>
      <c r="C13978" s="218">
        <v>0.48599999999999999</v>
      </c>
    </row>
    <row r="13979" spans="1:3" ht="15" customHeight="1" x14ac:dyDescent="0.25">
      <c r="A13979" s="216">
        <v>45617</v>
      </c>
      <c r="B13979" s="217" t="s">
        <v>146</v>
      </c>
      <c r="C13979" s="218">
        <v>0.49509999999999998</v>
      </c>
    </row>
    <row r="13980" spans="1:3" ht="15" customHeight="1" x14ac:dyDescent="0.25">
      <c r="A13980" s="216">
        <v>45618</v>
      </c>
      <c r="B13980" s="217" t="s">
        <v>146</v>
      </c>
      <c r="C13980" s="218">
        <v>0.52239999999999998</v>
      </c>
    </row>
    <row r="13981" spans="1:3" ht="15" customHeight="1" x14ac:dyDescent="0.25">
      <c r="A13981" s="216">
        <v>45621</v>
      </c>
      <c r="B13981" s="217" t="s">
        <v>146</v>
      </c>
      <c r="C13981" s="218">
        <v>0.53149999999999997</v>
      </c>
    </row>
    <row r="13982" spans="1:3" ht="15" customHeight="1" x14ac:dyDescent="0.25">
      <c r="A13982" s="216">
        <v>45622</v>
      </c>
      <c r="B13982" s="217" t="s">
        <v>146</v>
      </c>
      <c r="C13982" s="218">
        <v>0.54059999999999997</v>
      </c>
    </row>
    <row r="13983" spans="1:3" ht="15" customHeight="1" x14ac:dyDescent="0.25">
      <c r="A13983" s="216">
        <v>45623</v>
      </c>
      <c r="B13983" s="217" t="s">
        <v>146</v>
      </c>
      <c r="C13983" s="218">
        <v>0.54959999999999998</v>
      </c>
    </row>
    <row r="13984" spans="1:3" ht="15" customHeight="1" x14ac:dyDescent="0.25">
      <c r="A13984" s="216">
        <v>45624</v>
      </c>
      <c r="B13984" s="217" t="s">
        <v>146</v>
      </c>
      <c r="C13984" s="218">
        <v>0.55869999999999997</v>
      </c>
    </row>
    <row r="13985" spans="1:3" ht="15" customHeight="1" x14ac:dyDescent="0.25">
      <c r="A13985" s="216">
        <v>45625</v>
      </c>
      <c r="B13985" s="217" t="s">
        <v>146</v>
      </c>
      <c r="C13985" s="218">
        <v>0.58589999999999998</v>
      </c>
    </row>
    <row r="13986" spans="1:3" ht="15" customHeight="1" x14ac:dyDescent="0.25">
      <c r="A13986" s="216">
        <v>45628</v>
      </c>
      <c r="B13986" s="217" t="s">
        <v>146</v>
      </c>
      <c r="C13986" s="218">
        <v>0.59499999999999997</v>
      </c>
    </row>
    <row r="13987" spans="1:3" ht="15" customHeight="1" x14ac:dyDescent="0.25">
      <c r="A13987" s="216">
        <v>45629</v>
      </c>
      <c r="B13987" s="217" t="s">
        <v>146</v>
      </c>
      <c r="C13987" s="218">
        <v>0.60399999999999998</v>
      </c>
    </row>
    <row r="13988" spans="1:3" ht="15" customHeight="1" x14ac:dyDescent="0.25">
      <c r="A13988" s="216">
        <v>45630</v>
      </c>
      <c r="B13988" s="217" t="s">
        <v>146</v>
      </c>
      <c r="C13988" s="218">
        <v>0.61299999999999999</v>
      </c>
    </row>
    <row r="13989" spans="1:3" ht="15" customHeight="1" x14ac:dyDescent="0.25">
      <c r="A13989" s="216">
        <v>45631</v>
      </c>
      <c r="B13989" s="217" t="s">
        <v>146</v>
      </c>
      <c r="C13989" s="218">
        <v>0.622</v>
      </c>
    </row>
    <row r="13990" spans="1:3" ht="15" customHeight="1" x14ac:dyDescent="0.25">
      <c r="A13990" s="216">
        <v>45632</v>
      </c>
      <c r="B13990" s="217" t="s">
        <v>146</v>
      </c>
      <c r="C13990" s="218">
        <v>0.64900000000000002</v>
      </c>
    </row>
    <row r="13991" spans="1:3" ht="15" customHeight="1" x14ac:dyDescent="0.25">
      <c r="A13991" s="216">
        <v>45635</v>
      </c>
      <c r="B13991" s="217" t="s">
        <v>146</v>
      </c>
      <c r="C13991" s="218">
        <v>0.65810000000000002</v>
      </c>
    </row>
    <row r="13992" spans="1:3" ht="15" customHeight="1" x14ac:dyDescent="0.25">
      <c r="A13992" s="216">
        <v>45636</v>
      </c>
      <c r="B13992" s="217" t="s">
        <v>146</v>
      </c>
      <c r="C13992" s="218">
        <v>0.66710000000000003</v>
      </c>
    </row>
    <row r="13993" spans="1:3" ht="15" customHeight="1" x14ac:dyDescent="0.25">
      <c r="A13993" s="216">
        <v>45637</v>
      </c>
      <c r="B13993" s="217" t="s">
        <v>146</v>
      </c>
      <c r="C13993" s="218">
        <v>0.67610000000000003</v>
      </c>
    </row>
    <row r="13994" spans="1:3" ht="15" customHeight="1" x14ac:dyDescent="0.25">
      <c r="A13994" s="216">
        <v>45638</v>
      </c>
      <c r="B13994" s="217" t="s">
        <v>146</v>
      </c>
      <c r="C13994" s="218">
        <v>0.68510000000000004</v>
      </c>
    </row>
    <row r="13995" spans="1:3" ht="15" customHeight="1" x14ac:dyDescent="0.25">
      <c r="A13995" s="216">
        <v>45639</v>
      </c>
      <c r="B13995" s="217" t="s">
        <v>146</v>
      </c>
      <c r="C13995" s="218">
        <v>0.71220000000000006</v>
      </c>
    </row>
    <row r="13996" spans="1:3" ht="15" customHeight="1" x14ac:dyDescent="0.25">
      <c r="A13996" s="216">
        <v>45642</v>
      </c>
      <c r="B13996" s="217" t="s">
        <v>146</v>
      </c>
      <c r="C13996" s="218">
        <v>0.72119999999999995</v>
      </c>
    </row>
    <row r="13997" spans="1:3" ht="15" customHeight="1" x14ac:dyDescent="0.25">
      <c r="A13997" s="216">
        <v>45643</v>
      </c>
      <c r="B13997" s="217" t="s">
        <v>146</v>
      </c>
      <c r="C13997" s="218">
        <v>0.73019999999999996</v>
      </c>
    </row>
    <row r="13998" spans="1:3" ht="15" customHeight="1" x14ac:dyDescent="0.25">
      <c r="A13998" s="216">
        <v>45644</v>
      </c>
      <c r="B13998" s="217" t="s">
        <v>146</v>
      </c>
      <c r="C13998" s="218">
        <v>0.73899999999999999</v>
      </c>
    </row>
    <row r="13999" spans="1:3" ht="15" customHeight="1" x14ac:dyDescent="0.25">
      <c r="A13999" s="216">
        <v>45645</v>
      </c>
      <c r="B13999" s="217" t="s">
        <v>146</v>
      </c>
      <c r="C13999" s="218">
        <v>0.74780000000000002</v>
      </c>
    </row>
    <row r="14000" spans="1:3" ht="15" customHeight="1" x14ac:dyDescent="0.25">
      <c r="A14000" s="216">
        <v>45646</v>
      </c>
      <c r="B14000" s="217" t="s">
        <v>146</v>
      </c>
      <c r="C14000" s="218">
        <v>0.77410000000000001</v>
      </c>
    </row>
    <row r="14001" spans="1:3" ht="15" customHeight="1" x14ac:dyDescent="0.25">
      <c r="A14001" s="216">
        <v>45649</v>
      </c>
      <c r="B14001" s="217" t="s">
        <v>146</v>
      </c>
      <c r="C14001" s="218">
        <v>0.78280000000000005</v>
      </c>
    </row>
    <row r="14002" spans="1:3" ht="15" customHeight="1" x14ac:dyDescent="0.25">
      <c r="A14002" s="216">
        <v>45650</v>
      </c>
      <c r="B14002" s="217" t="s">
        <v>146</v>
      </c>
      <c r="C14002" s="218">
        <v>0.79149999999999998</v>
      </c>
    </row>
    <row r="14003" spans="1:3" ht="15" customHeight="1" x14ac:dyDescent="0.25">
      <c r="A14003" s="216">
        <v>45651</v>
      </c>
      <c r="B14003" s="217" t="s">
        <v>146</v>
      </c>
      <c r="C14003" s="218">
        <v>0.80030000000000001</v>
      </c>
    </row>
    <row r="14004" spans="1:3" ht="15" customHeight="1" x14ac:dyDescent="0.25">
      <c r="A14004" s="216">
        <v>45652</v>
      </c>
      <c r="B14004" s="217" t="s">
        <v>146</v>
      </c>
      <c r="C14004" s="218">
        <v>0.80900000000000005</v>
      </c>
    </row>
    <row r="14005" spans="1:3" ht="15" customHeight="1" x14ac:dyDescent="0.25">
      <c r="A14005" s="216">
        <v>45653</v>
      </c>
      <c r="B14005" s="217" t="s">
        <v>146</v>
      </c>
      <c r="C14005" s="218">
        <v>0.83509999999999995</v>
      </c>
    </row>
    <row r="14006" spans="1:3" ht="15" customHeight="1" x14ac:dyDescent="0.25">
      <c r="A14006" s="216">
        <v>45656</v>
      </c>
      <c r="B14006" s="217" t="s">
        <v>146</v>
      </c>
      <c r="C14006" s="218">
        <v>0.84379999999999999</v>
      </c>
    </row>
    <row r="14007" spans="1:3" ht="15" customHeight="1" x14ac:dyDescent="0.25">
      <c r="A14007" s="216">
        <v>45657</v>
      </c>
      <c r="B14007" s="217" t="s">
        <v>146</v>
      </c>
      <c r="C14007" s="218">
        <v>0.85229999999999995</v>
      </c>
    </row>
    <row r="14008" spans="1:3" ht="15" customHeight="1" x14ac:dyDescent="0.25">
      <c r="A14008" s="216">
        <v>45659</v>
      </c>
      <c r="B14008" s="217" t="s">
        <v>146</v>
      </c>
      <c r="C14008" s="218">
        <v>0.86950000000000005</v>
      </c>
    </row>
    <row r="14009" spans="1:3" ht="15" customHeight="1" x14ac:dyDescent="0.25">
      <c r="A14009" s="216">
        <v>45660</v>
      </c>
      <c r="B14009" s="217" t="s">
        <v>146</v>
      </c>
      <c r="C14009" s="218">
        <v>0.89510000000000001</v>
      </c>
    </row>
    <row r="14010" spans="1:3" ht="15" customHeight="1" x14ac:dyDescent="0.25">
      <c r="A14010" s="216">
        <v>45663</v>
      </c>
      <c r="B14010" s="217" t="s">
        <v>146</v>
      </c>
      <c r="C14010" s="218">
        <v>0.90359999999999996</v>
      </c>
    </row>
    <row r="14011" spans="1:3" ht="15" customHeight="1" x14ac:dyDescent="0.25">
      <c r="A14011" s="216">
        <v>45664</v>
      </c>
      <c r="B14011" s="217" t="s">
        <v>146</v>
      </c>
      <c r="C14011" s="218">
        <v>0.91210000000000002</v>
      </c>
    </row>
    <row r="14012" spans="1:3" ht="15" customHeight="1" x14ac:dyDescent="0.25">
      <c r="A14012" s="216">
        <v>45665</v>
      </c>
      <c r="B14012" s="217" t="s">
        <v>146</v>
      </c>
      <c r="C14012" s="218">
        <v>0.92049999999999998</v>
      </c>
    </row>
    <row r="14013" spans="1:3" ht="15" customHeight="1" x14ac:dyDescent="0.25">
      <c r="A14013" s="216">
        <v>45666</v>
      </c>
      <c r="B14013" s="217" t="s">
        <v>146</v>
      </c>
      <c r="C14013" s="218">
        <v>0.92900000000000005</v>
      </c>
    </row>
    <row r="14014" spans="1:3" ht="15" customHeight="1" x14ac:dyDescent="0.25">
      <c r="A14014" s="216">
        <v>45667</v>
      </c>
      <c r="B14014" s="217" t="s">
        <v>146</v>
      </c>
      <c r="C14014" s="218">
        <v>0.95420000000000005</v>
      </c>
    </row>
    <row r="14015" spans="1:3" ht="15" customHeight="1" x14ac:dyDescent="0.25">
      <c r="A14015" s="216">
        <v>45670</v>
      </c>
      <c r="B14015" s="217" t="s">
        <v>146</v>
      </c>
      <c r="C14015" s="218">
        <v>0.9627</v>
      </c>
    </row>
    <row r="14016" spans="1:3" ht="15" customHeight="1" x14ac:dyDescent="0.25">
      <c r="A14016" s="216">
        <v>45671</v>
      </c>
      <c r="B14016" s="217" t="s">
        <v>146</v>
      </c>
      <c r="C14016" s="218">
        <v>0.97109999999999996</v>
      </c>
    </row>
    <row r="14017" spans="1:3" ht="15" customHeight="1" x14ac:dyDescent="0.25">
      <c r="A14017" s="216">
        <v>45672</v>
      </c>
      <c r="B14017" s="217" t="s">
        <v>146</v>
      </c>
      <c r="C14017" s="218">
        <v>0.97950000000000004</v>
      </c>
    </row>
    <row r="14018" spans="1:3" ht="15" customHeight="1" x14ac:dyDescent="0.25">
      <c r="A14018" s="216">
        <v>45673</v>
      </c>
      <c r="B14018" s="217" t="s">
        <v>146</v>
      </c>
      <c r="C14018" s="218">
        <v>0.9879</v>
      </c>
    </row>
    <row r="14019" spans="1:3" ht="15" customHeight="1" x14ac:dyDescent="0.25">
      <c r="A14019" s="216">
        <v>45674</v>
      </c>
      <c r="B14019" s="217" t="s">
        <v>146</v>
      </c>
      <c r="C14019" s="218">
        <v>1.0129999999999999</v>
      </c>
    </row>
    <row r="14020" spans="1:3" ht="15" customHeight="1" x14ac:dyDescent="0.25">
      <c r="A14020" s="216">
        <v>45677</v>
      </c>
      <c r="B14020" s="217" t="s">
        <v>146</v>
      </c>
      <c r="C14020" s="218">
        <v>1.0214000000000001</v>
      </c>
    </row>
    <row r="14021" spans="1:3" ht="15" customHeight="1" x14ac:dyDescent="0.25">
      <c r="A14021" s="216">
        <v>45678</v>
      </c>
      <c r="B14021" s="217" t="s">
        <v>146</v>
      </c>
      <c r="C14021" s="218">
        <v>1.0298</v>
      </c>
    </row>
    <row r="14022" spans="1:3" ht="15" customHeight="1" x14ac:dyDescent="0.25">
      <c r="A14022" s="216">
        <v>45679</v>
      </c>
      <c r="B14022" s="217" t="s">
        <v>146</v>
      </c>
      <c r="C14022" s="218">
        <v>1.0381</v>
      </c>
    </row>
    <row r="14023" spans="1:3" ht="15" customHeight="1" x14ac:dyDescent="0.25">
      <c r="A14023" s="216">
        <v>45680</v>
      </c>
      <c r="B14023" s="217" t="s">
        <v>146</v>
      </c>
      <c r="C14023" s="218">
        <v>1.0465</v>
      </c>
    </row>
    <row r="14024" spans="1:3" ht="15" customHeight="1" x14ac:dyDescent="0.25">
      <c r="A14024" s="216">
        <v>45681</v>
      </c>
      <c r="B14024" s="217" t="s">
        <v>146</v>
      </c>
      <c r="C14024" s="218">
        <v>1.0714999999999999</v>
      </c>
    </row>
    <row r="14025" spans="1:3" ht="15" customHeight="1" x14ac:dyDescent="0.25">
      <c r="A14025" s="216">
        <v>45684</v>
      </c>
      <c r="B14025" s="217" t="s">
        <v>146</v>
      </c>
      <c r="C14025" s="218">
        <v>1.0798000000000001</v>
      </c>
    </row>
    <row r="14026" spans="1:3" ht="15" customHeight="1" x14ac:dyDescent="0.25">
      <c r="A14026" s="216">
        <v>45685</v>
      </c>
      <c r="B14026" s="217" t="s">
        <v>146</v>
      </c>
      <c r="C14026" s="218">
        <v>1.0881000000000001</v>
      </c>
    </row>
    <row r="14027" spans="1:3" ht="15" customHeight="1" x14ac:dyDescent="0.25">
      <c r="A14027" s="216">
        <v>45686</v>
      </c>
      <c r="B14027" s="217" t="s">
        <v>146</v>
      </c>
      <c r="C14027" s="218">
        <v>1.0963000000000001</v>
      </c>
    </row>
    <row r="14028" spans="1:3" ht="15" customHeight="1" x14ac:dyDescent="0.25">
      <c r="A14028" s="216">
        <v>45687</v>
      </c>
      <c r="B14028" s="217" t="s">
        <v>146</v>
      </c>
      <c r="C14028" s="218">
        <v>1.1046</v>
      </c>
    </row>
    <row r="14029" spans="1:3" ht="15" customHeight="1" x14ac:dyDescent="0.25">
      <c r="A14029" s="216">
        <v>45688</v>
      </c>
      <c r="B14029" s="217" t="s">
        <v>146</v>
      </c>
      <c r="C14029" s="218">
        <v>1.1293</v>
      </c>
    </row>
    <row r="14030" spans="1:3" ht="15" customHeight="1" x14ac:dyDescent="0.25">
      <c r="A14030" s="216">
        <v>45691</v>
      </c>
      <c r="B14030" s="217" t="s">
        <v>146</v>
      </c>
      <c r="C14030" s="218">
        <v>1.1375</v>
      </c>
    </row>
    <row r="14031" spans="1:3" ht="15" customHeight="1" x14ac:dyDescent="0.25">
      <c r="A14031" s="216">
        <v>45692</v>
      </c>
      <c r="B14031" s="217" t="s">
        <v>146</v>
      </c>
      <c r="C14031" s="218">
        <v>1.1457999999999999</v>
      </c>
    </row>
    <row r="14032" spans="1:3" ht="15" customHeight="1" x14ac:dyDescent="0.25">
      <c r="A14032" s="216">
        <v>45693</v>
      </c>
      <c r="B14032" s="217" t="s">
        <v>146</v>
      </c>
      <c r="C14032" s="218">
        <v>1.1536999999999999</v>
      </c>
    </row>
    <row r="14033" spans="1:3" ht="15" customHeight="1" x14ac:dyDescent="0.25">
      <c r="A14033" s="216">
        <v>45694</v>
      </c>
      <c r="B14033" s="217" t="s">
        <v>146</v>
      </c>
      <c r="C14033" s="218">
        <v>1.1616</v>
      </c>
    </row>
    <row r="14034" spans="1:3" ht="15" customHeight="1" x14ac:dyDescent="0.25">
      <c r="A14034" s="216">
        <v>45695</v>
      </c>
      <c r="B14034" s="217" t="s">
        <v>146</v>
      </c>
      <c r="C14034" s="218">
        <v>1.1852</v>
      </c>
    </row>
    <row r="14035" spans="1:3" ht="15" customHeight="1" x14ac:dyDescent="0.25">
      <c r="A14035" s="216">
        <v>45698</v>
      </c>
      <c r="B14035" s="217" t="s">
        <v>146</v>
      </c>
      <c r="C14035" s="218">
        <v>1.1930000000000001</v>
      </c>
    </row>
    <row r="14036" spans="1:3" ht="15" customHeight="1" x14ac:dyDescent="0.25">
      <c r="A14036" s="216">
        <v>45699</v>
      </c>
      <c r="B14036" s="217" t="s">
        <v>146</v>
      </c>
      <c r="C14036" s="218">
        <v>1.2008000000000001</v>
      </c>
    </row>
    <row r="14037" spans="1:3" ht="15" customHeight="1" x14ac:dyDescent="0.25">
      <c r="A14037" s="216">
        <v>45700</v>
      </c>
      <c r="B14037" s="217" t="s">
        <v>146</v>
      </c>
      <c r="C14037" s="218">
        <v>1.2085999999999999</v>
      </c>
    </row>
    <row r="14038" spans="1:3" ht="15" customHeight="1" x14ac:dyDescent="0.25">
      <c r="A14038" s="216">
        <v>45701</v>
      </c>
      <c r="B14038" s="217" t="s">
        <v>146</v>
      </c>
      <c r="C14038" s="218">
        <v>1.2163999999999999</v>
      </c>
    </row>
    <row r="14039" spans="1:3" ht="15" customHeight="1" x14ac:dyDescent="0.25">
      <c r="A14039" s="216">
        <v>45702</v>
      </c>
      <c r="B14039" s="217" t="s">
        <v>146</v>
      </c>
      <c r="C14039" s="218">
        <v>1.2397</v>
      </c>
    </row>
    <row r="14040" spans="1:3" ht="15" customHeight="1" x14ac:dyDescent="0.25">
      <c r="A14040" s="216">
        <v>45705</v>
      </c>
      <c r="B14040" s="217" t="s">
        <v>146</v>
      </c>
      <c r="C14040" s="218">
        <v>1.2475000000000001</v>
      </c>
    </row>
    <row r="14041" spans="1:3" ht="15" customHeight="1" x14ac:dyDescent="0.25">
      <c r="A14041" s="216">
        <v>45706</v>
      </c>
      <c r="B14041" s="217" t="s">
        <v>146</v>
      </c>
      <c r="C14041" s="218">
        <v>1.2552000000000001</v>
      </c>
    </row>
    <row r="14042" spans="1:3" ht="15" customHeight="1" x14ac:dyDescent="0.25">
      <c r="A14042" s="216">
        <v>45707</v>
      </c>
      <c r="B14042" s="217" t="s">
        <v>146</v>
      </c>
      <c r="C14042" s="218">
        <v>1.2629999999999999</v>
      </c>
    </row>
    <row r="14043" spans="1:3" ht="15" customHeight="1" x14ac:dyDescent="0.25">
      <c r="A14043" s="216">
        <v>45708</v>
      </c>
      <c r="B14043" s="217" t="s">
        <v>146</v>
      </c>
      <c r="C14043" s="218">
        <v>1.2707999999999999</v>
      </c>
    </row>
    <row r="14044" spans="1:3" ht="15" customHeight="1" x14ac:dyDescent="0.25">
      <c r="A14044" s="216">
        <v>45709</v>
      </c>
      <c r="B14044" s="217" t="s">
        <v>146</v>
      </c>
      <c r="C14044" s="218">
        <v>1.294</v>
      </c>
    </row>
    <row r="14045" spans="1:3" ht="15" customHeight="1" x14ac:dyDescent="0.25">
      <c r="A14045" s="216">
        <v>45712</v>
      </c>
      <c r="B14045" s="217" t="s">
        <v>146</v>
      </c>
      <c r="C14045" s="218">
        <v>1.3017000000000001</v>
      </c>
    </row>
    <row r="14046" spans="1:3" ht="15" customHeight="1" x14ac:dyDescent="0.25">
      <c r="A14046" s="216">
        <v>45713</v>
      </c>
      <c r="B14046" s="217" t="s">
        <v>146</v>
      </c>
      <c r="C14046" s="218">
        <v>1.3095000000000001</v>
      </c>
    </row>
    <row r="14047" spans="1:3" ht="15" customHeight="1" x14ac:dyDescent="0.25">
      <c r="A14047" s="216">
        <v>45714</v>
      </c>
      <c r="B14047" s="217" t="s">
        <v>146</v>
      </c>
      <c r="C14047" s="218">
        <v>1.3171999999999999</v>
      </c>
    </row>
    <row r="14048" spans="1:3" ht="15" customHeight="1" x14ac:dyDescent="0.25">
      <c r="A14048" s="216">
        <v>45715</v>
      </c>
      <c r="B14048" s="217" t="s">
        <v>146</v>
      </c>
      <c r="C14048" s="218">
        <v>1.3249</v>
      </c>
    </row>
    <row r="14049" spans="1:3" ht="15" customHeight="1" x14ac:dyDescent="0.25">
      <c r="A14049" s="216">
        <v>45716</v>
      </c>
      <c r="B14049" s="217" t="s">
        <v>146</v>
      </c>
      <c r="C14049" s="218">
        <v>1.3479000000000001</v>
      </c>
    </row>
    <row r="14050" spans="1:3" ht="15" customHeight="1" x14ac:dyDescent="0.25">
      <c r="A14050" s="216">
        <v>45719</v>
      </c>
      <c r="B14050" s="217" t="s">
        <v>146</v>
      </c>
      <c r="C14050" s="218">
        <v>1.3555999999999999</v>
      </c>
    </row>
    <row r="14051" spans="1:3" ht="15" customHeight="1" x14ac:dyDescent="0.25">
      <c r="A14051" s="216">
        <v>45720</v>
      </c>
      <c r="B14051" s="217" t="s">
        <v>146</v>
      </c>
      <c r="C14051" s="218">
        <v>1.3633</v>
      </c>
    </row>
    <row r="14052" spans="1:3" ht="15" customHeight="1" x14ac:dyDescent="0.25">
      <c r="A14052" s="216">
        <v>45721</v>
      </c>
      <c r="B14052" s="217" t="s">
        <v>146</v>
      </c>
      <c r="C14052" s="218">
        <v>1.3709</v>
      </c>
    </row>
    <row r="14053" spans="1:3" ht="15" customHeight="1" x14ac:dyDescent="0.25">
      <c r="A14053" s="216">
        <v>45722</v>
      </c>
      <c r="B14053" s="217" t="s">
        <v>146</v>
      </c>
      <c r="C14053" s="218">
        <v>1.3785000000000001</v>
      </c>
    </row>
    <row r="14054" spans="1:3" ht="15" customHeight="1" x14ac:dyDescent="0.25">
      <c r="A14054" s="216">
        <v>45723</v>
      </c>
      <c r="B14054" s="217" t="s">
        <v>146</v>
      </c>
      <c r="C14054" s="218">
        <v>1.4014</v>
      </c>
    </row>
    <row r="14055" spans="1:3" ht="15" customHeight="1" x14ac:dyDescent="0.25">
      <c r="A14055" s="216">
        <v>45726</v>
      </c>
      <c r="B14055" s="217" t="s">
        <v>146</v>
      </c>
      <c r="C14055" s="218">
        <v>1.409</v>
      </c>
    </row>
    <row r="14056" spans="1:3" ht="15" customHeight="1" x14ac:dyDescent="0.25">
      <c r="A14056" s="216">
        <v>45727</v>
      </c>
      <c r="B14056" s="217" t="s">
        <v>146</v>
      </c>
      <c r="C14056" s="218">
        <v>1.4166000000000001</v>
      </c>
    </row>
    <row r="14057" spans="1:3" ht="15" customHeight="1" x14ac:dyDescent="0.25">
      <c r="A14057" s="216">
        <v>45728</v>
      </c>
      <c r="B14057" s="217" t="s">
        <v>146</v>
      </c>
      <c r="C14057" s="218">
        <v>1.4238</v>
      </c>
    </row>
    <row r="14058" spans="1:3" ht="15" customHeight="1" x14ac:dyDescent="0.25">
      <c r="A14058" s="216">
        <v>45729</v>
      </c>
      <c r="B14058" s="217" t="s">
        <v>146</v>
      </c>
      <c r="C14058" s="218">
        <v>1.4311</v>
      </c>
    </row>
    <row r="14059" spans="1:3" ht="15" customHeight="1" x14ac:dyDescent="0.25">
      <c r="A14059" s="216">
        <v>45730</v>
      </c>
      <c r="B14059" s="217" t="s">
        <v>146</v>
      </c>
      <c r="C14059" s="218">
        <v>1.4529000000000001</v>
      </c>
    </row>
    <row r="14060" spans="1:3" ht="15" customHeight="1" x14ac:dyDescent="0.25">
      <c r="A14060" s="216">
        <v>45733</v>
      </c>
      <c r="B14060" s="217" t="s">
        <v>146</v>
      </c>
      <c r="C14060" s="218">
        <v>1.4601</v>
      </c>
    </row>
    <row r="14061" spans="1:3" ht="15" customHeight="1" x14ac:dyDescent="0.25">
      <c r="A14061" s="216">
        <v>45734</v>
      </c>
      <c r="B14061" s="217" t="s">
        <v>146</v>
      </c>
      <c r="C14061" s="218">
        <v>1.4673</v>
      </c>
    </row>
    <row r="14062" spans="1:3" ht="15" customHeight="1" x14ac:dyDescent="0.25">
      <c r="A14062" s="216">
        <v>45735</v>
      </c>
      <c r="B14062" s="217" t="s">
        <v>146</v>
      </c>
      <c r="C14062" s="218">
        <v>1.4744999999999999</v>
      </c>
    </row>
    <row r="14063" spans="1:3" ht="15" customHeight="1" x14ac:dyDescent="0.25">
      <c r="A14063" s="216">
        <v>45736</v>
      </c>
      <c r="B14063" s="217" t="s">
        <v>146</v>
      </c>
      <c r="C14063" s="218">
        <v>1.4817</v>
      </c>
    </row>
    <row r="14064" spans="1:3" ht="15" customHeight="1" x14ac:dyDescent="0.25">
      <c r="A14064" s="216">
        <v>45737</v>
      </c>
      <c r="B14064" s="217" t="s">
        <v>146</v>
      </c>
      <c r="C14064" s="218">
        <v>1.5033000000000001</v>
      </c>
    </row>
    <row r="14065" spans="1:3" ht="15" customHeight="1" x14ac:dyDescent="0.25">
      <c r="A14065" s="216">
        <v>45740</v>
      </c>
      <c r="B14065" s="217" t="s">
        <v>146</v>
      </c>
      <c r="C14065" s="218">
        <v>1.5105</v>
      </c>
    </row>
    <row r="14066" spans="1:3" ht="15" customHeight="1" x14ac:dyDescent="0.25">
      <c r="A14066" s="216">
        <v>45741</v>
      </c>
      <c r="B14066" s="217" t="s">
        <v>146</v>
      </c>
      <c r="C14066" s="218">
        <v>1.5177</v>
      </c>
    </row>
    <row r="14067" spans="1:3" ht="15" customHeight="1" x14ac:dyDescent="0.25">
      <c r="A14067" s="216">
        <v>45742</v>
      </c>
      <c r="B14067" s="217" t="s">
        <v>146</v>
      </c>
      <c r="C14067" s="218">
        <v>1.5247999999999999</v>
      </c>
    </row>
    <row r="14068" spans="1:3" ht="15" customHeight="1" x14ac:dyDescent="0.25">
      <c r="A14068" s="216">
        <v>45743</v>
      </c>
      <c r="B14068" s="217" t="s">
        <v>146</v>
      </c>
      <c r="C14068" s="218">
        <v>1.532</v>
      </c>
    </row>
    <row r="14069" spans="1:3" ht="15" customHeight="1" x14ac:dyDescent="0.25">
      <c r="A14069" s="216">
        <v>45744</v>
      </c>
      <c r="B14069" s="217" t="s">
        <v>146</v>
      </c>
      <c r="C14069" s="218">
        <v>1.5536000000000001</v>
      </c>
    </row>
    <row r="14070" spans="1:3" ht="15" customHeight="1" x14ac:dyDescent="0.25">
      <c r="A14070" s="216">
        <v>45747</v>
      </c>
      <c r="B14070" s="217" t="s">
        <v>146</v>
      </c>
      <c r="C14070" s="218">
        <v>1.5608</v>
      </c>
    </row>
    <row r="14071" spans="1:3" ht="15" customHeight="1" x14ac:dyDescent="0.25">
      <c r="A14071" s="216">
        <v>45748</v>
      </c>
      <c r="B14071" s="217" t="s">
        <v>146</v>
      </c>
      <c r="C14071" s="218">
        <v>1.5679000000000001</v>
      </c>
    </row>
    <row r="14072" spans="1:3" ht="15" customHeight="1" x14ac:dyDescent="0.25">
      <c r="A14072" s="216">
        <v>45749</v>
      </c>
      <c r="B14072" s="217" t="s">
        <v>146</v>
      </c>
      <c r="C14072" s="218">
        <v>1.5750999999999999</v>
      </c>
    </row>
    <row r="14073" spans="1:3" ht="15" customHeight="1" x14ac:dyDescent="0.25">
      <c r="A14073" s="216">
        <v>45750</v>
      </c>
      <c r="B14073" s="217" t="s">
        <v>146</v>
      </c>
      <c r="C14073" s="218">
        <v>1.5822000000000001</v>
      </c>
    </row>
    <row r="14074" spans="1:3" ht="15" customHeight="1" x14ac:dyDescent="0.25">
      <c r="A14074" s="216">
        <v>45751</v>
      </c>
      <c r="B14074" s="217" t="s">
        <v>146</v>
      </c>
      <c r="C14074" s="218">
        <v>1.6033999999999999</v>
      </c>
    </row>
    <row r="14075" spans="1:3" ht="15" customHeight="1" x14ac:dyDescent="0.25">
      <c r="A14075" s="216">
        <v>45754</v>
      </c>
      <c r="B14075" s="217" t="s">
        <v>146</v>
      </c>
      <c r="C14075" s="218">
        <v>1.6104000000000001</v>
      </c>
    </row>
    <row r="14076" spans="1:3" ht="15" customHeight="1" x14ac:dyDescent="0.25">
      <c r="A14076" s="216">
        <v>45755</v>
      </c>
      <c r="B14076" s="217" t="s">
        <v>146</v>
      </c>
      <c r="C14076" s="218">
        <v>1.6174999999999999</v>
      </c>
    </row>
    <row r="14077" spans="1:3" ht="15" customHeight="1" x14ac:dyDescent="0.25">
      <c r="A14077" s="216">
        <v>45756</v>
      </c>
      <c r="B14077" s="217" t="s">
        <v>146</v>
      </c>
      <c r="C14077" s="218">
        <v>1.6245000000000001</v>
      </c>
    </row>
    <row r="14078" spans="1:3" ht="15" customHeight="1" x14ac:dyDescent="0.25">
      <c r="A14078" s="216">
        <v>45757</v>
      </c>
      <c r="B14078" s="217" t="s">
        <v>146</v>
      </c>
      <c r="C14078" s="218">
        <v>1.6315</v>
      </c>
    </row>
    <row r="14079" spans="1:3" ht="15" customHeight="1" x14ac:dyDescent="0.25">
      <c r="A14079" s="216">
        <v>45758</v>
      </c>
      <c r="B14079" s="217" t="s">
        <v>146</v>
      </c>
      <c r="C14079" s="218">
        <v>1.6526000000000001</v>
      </c>
    </row>
    <row r="14080" spans="1:3" ht="15" customHeight="1" x14ac:dyDescent="0.25">
      <c r="A14080" s="216">
        <v>45761</v>
      </c>
      <c r="B14080" s="217" t="s">
        <v>146</v>
      </c>
      <c r="C14080" s="218">
        <v>1.6596</v>
      </c>
    </row>
    <row r="14081" spans="1:3" ht="15" customHeight="1" x14ac:dyDescent="0.25">
      <c r="A14081" s="216">
        <v>45762</v>
      </c>
      <c r="B14081" s="217" t="s">
        <v>146</v>
      </c>
      <c r="C14081" s="218">
        <v>1.6667000000000001</v>
      </c>
    </row>
    <row r="14082" spans="1:3" ht="15" customHeight="1" x14ac:dyDescent="0.25">
      <c r="A14082" s="216">
        <v>45763</v>
      </c>
      <c r="B14082" s="217" t="s">
        <v>146</v>
      </c>
      <c r="C14082" s="218">
        <v>1.6737</v>
      </c>
    </row>
    <row r="14083" spans="1:3" ht="15" customHeight="1" x14ac:dyDescent="0.25">
      <c r="A14083" s="216">
        <v>45764</v>
      </c>
      <c r="B14083" s="217" t="s">
        <v>146</v>
      </c>
      <c r="C14083" s="218">
        <v>1.7087000000000001</v>
      </c>
    </row>
    <row r="14084" spans="1:3" ht="15" customHeight="1" x14ac:dyDescent="0.25">
      <c r="A14084" s="216">
        <v>45769</v>
      </c>
      <c r="B14084" s="217" t="s">
        <v>146</v>
      </c>
      <c r="C14084" s="218">
        <v>1.7157</v>
      </c>
    </row>
    <row r="14085" spans="1:3" ht="15" customHeight="1" x14ac:dyDescent="0.25">
      <c r="A14085" s="216">
        <v>45770</v>
      </c>
      <c r="B14085" s="217" t="s">
        <v>146</v>
      </c>
      <c r="C14085" s="218">
        <v>1.7223999999999999</v>
      </c>
    </row>
    <row r="14086" spans="1:3" ht="15" customHeight="1" x14ac:dyDescent="0.25">
      <c r="A14086" s="216">
        <v>45771</v>
      </c>
      <c r="B14086" s="217" t="s">
        <v>146</v>
      </c>
      <c r="C14086" s="218">
        <v>1.7291000000000001</v>
      </c>
    </row>
    <row r="14087" spans="1:3" ht="15" customHeight="1" x14ac:dyDescent="0.25">
      <c r="A14087" s="216">
        <v>45772</v>
      </c>
      <c r="B14087" s="217" t="s">
        <v>146</v>
      </c>
      <c r="C14087" s="218">
        <v>1.7490000000000001</v>
      </c>
    </row>
    <row r="14088" spans="1:3" ht="15" customHeight="1" x14ac:dyDescent="0.25">
      <c r="A14088" s="216">
        <v>45775</v>
      </c>
      <c r="B14088" s="217" t="s">
        <v>146</v>
      </c>
      <c r="C14088" s="218">
        <v>1.7556</v>
      </c>
    </row>
    <row r="14089" spans="1:3" ht="15" customHeight="1" x14ac:dyDescent="0.25">
      <c r="A14089" s="216">
        <v>45776</v>
      </c>
      <c r="B14089" s="217" t="s">
        <v>146</v>
      </c>
      <c r="C14089" s="218">
        <v>1.7622</v>
      </c>
    </row>
    <row r="14090" spans="1:3" ht="15" customHeight="1" x14ac:dyDescent="0.25">
      <c r="A14090" s="216">
        <v>45777</v>
      </c>
      <c r="B14090" s="217" t="s">
        <v>146</v>
      </c>
      <c r="C14090" s="218">
        <v>1.7753000000000001</v>
      </c>
    </row>
    <row r="14091" spans="1:3" ht="15" customHeight="1" x14ac:dyDescent="0.25">
      <c r="A14091" s="216">
        <v>45779</v>
      </c>
      <c r="B14091" s="217" t="s">
        <v>146</v>
      </c>
      <c r="C14091" s="218">
        <v>1.7948999999999999</v>
      </c>
    </row>
    <row r="14092" spans="1:3" ht="15" customHeight="1" x14ac:dyDescent="0.25">
      <c r="A14092" s="216">
        <v>45782</v>
      </c>
      <c r="B14092" s="217" t="s">
        <v>146</v>
      </c>
      <c r="C14092" s="218">
        <v>1.8013999999999999</v>
      </c>
    </row>
    <row r="14093" spans="1:3" ht="15" customHeight="1" x14ac:dyDescent="0.25">
      <c r="A14093" s="216">
        <v>45783</v>
      </c>
      <c r="B14093" s="217" t="s">
        <v>146</v>
      </c>
      <c r="C14093" s="218">
        <v>1.8079000000000001</v>
      </c>
    </row>
    <row r="14094" spans="1:3" ht="15" customHeight="1" x14ac:dyDescent="0.25">
      <c r="A14094" s="216">
        <v>45784</v>
      </c>
      <c r="B14094" s="217" t="s">
        <v>146</v>
      </c>
      <c r="C14094" s="218">
        <v>1.8144</v>
      </c>
    </row>
    <row r="14095" spans="1:3" ht="15" customHeight="1" x14ac:dyDescent="0.25">
      <c r="A14095" s="216">
        <v>45785</v>
      </c>
      <c r="B14095" s="217" t="s">
        <v>146</v>
      </c>
      <c r="C14095" s="218">
        <v>1.8209</v>
      </c>
    </row>
    <row r="14096" spans="1:3" ht="15" customHeight="1" x14ac:dyDescent="0.25">
      <c r="A14096" s="216">
        <v>45786</v>
      </c>
      <c r="B14096" s="217" t="s">
        <v>146</v>
      </c>
      <c r="C14096" s="218">
        <v>1.8403</v>
      </c>
    </row>
    <row r="14097" spans="1:3" ht="15" customHeight="1" x14ac:dyDescent="0.25">
      <c r="A14097" s="216">
        <v>45789</v>
      </c>
      <c r="B14097" s="217" t="s">
        <v>146</v>
      </c>
      <c r="C14097" s="218">
        <v>1.8468</v>
      </c>
    </row>
    <row r="14098" spans="1:3" ht="15" customHeight="1" x14ac:dyDescent="0.25">
      <c r="A14098" s="216">
        <v>45790</v>
      </c>
      <c r="B14098" s="217" t="s">
        <v>146</v>
      </c>
      <c r="C14098" s="218">
        <v>1.8532</v>
      </c>
    </row>
    <row r="14099" spans="1:3" ht="15" customHeight="1" x14ac:dyDescent="0.25">
      <c r="A14099" s="216">
        <v>45791</v>
      </c>
      <c r="B14099" s="217" t="s">
        <v>146</v>
      </c>
      <c r="C14099" s="218">
        <v>1.8596999999999999</v>
      </c>
    </row>
    <row r="14100" spans="1:3" ht="15" customHeight="1" x14ac:dyDescent="0.25">
      <c r="A14100" s="216">
        <v>45792</v>
      </c>
      <c r="B14100" s="217" t="s">
        <v>146</v>
      </c>
      <c r="C14100" s="218">
        <v>1.8661000000000001</v>
      </c>
    </row>
    <row r="14101" spans="1:3" ht="15" customHeight="1" x14ac:dyDescent="0.25">
      <c r="A14101" s="216">
        <v>45793</v>
      </c>
      <c r="B14101" s="217" t="s">
        <v>146</v>
      </c>
      <c r="C14101" s="218">
        <v>1.8855</v>
      </c>
    </row>
    <row r="14102" spans="1:3" ht="15" customHeight="1" x14ac:dyDescent="0.25">
      <c r="A14102" s="216">
        <v>45796</v>
      </c>
      <c r="B14102" s="217" t="s">
        <v>146</v>
      </c>
      <c r="C14102" s="218">
        <v>1.8919999999999999</v>
      </c>
    </row>
    <row r="14103" spans="1:3" ht="15" customHeight="1" x14ac:dyDescent="0.25">
      <c r="A14103" s="216">
        <v>45797</v>
      </c>
      <c r="B14103" s="217" t="s">
        <v>146</v>
      </c>
      <c r="C14103" s="218">
        <v>1.8984000000000001</v>
      </c>
    </row>
    <row r="14104" spans="1:3" ht="15" customHeight="1" x14ac:dyDescent="0.25">
      <c r="A14104" s="216">
        <v>45798</v>
      </c>
      <c r="B14104" s="217" t="s">
        <v>146</v>
      </c>
      <c r="C14104" s="218">
        <v>1.9049</v>
      </c>
    </row>
    <row r="14105" spans="1:3" ht="15" customHeight="1" x14ac:dyDescent="0.25">
      <c r="A14105" s="216">
        <v>45799</v>
      </c>
      <c r="B14105" s="217" t="s">
        <v>146</v>
      </c>
      <c r="C14105" s="218">
        <v>1.9113</v>
      </c>
    </row>
    <row r="14106" spans="1:3" ht="15" customHeight="1" x14ac:dyDescent="0.25">
      <c r="A14106" s="216">
        <v>45800</v>
      </c>
      <c r="B14106" s="217" t="s">
        <v>146</v>
      </c>
      <c r="C14106" s="218">
        <v>1.9306000000000001</v>
      </c>
    </row>
    <row r="14107" spans="1:3" ht="15" customHeight="1" x14ac:dyDescent="0.25">
      <c r="A14107" s="216">
        <v>45803</v>
      </c>
      <c r="B14107" s="217" t="s">
        <v>146</v>
      </c>
      <c r="C14107" s="218">
        <v>1.9371</v>
      </c>
    </row>
    <row r="14108" spans="1:3" ht="15" customHeight="1" x14ac:dyDescent="0.25">
      <c r="A14108" s="216">
        <v>45804</v>
      </c>
      <c r="B14108" s="217" t="s">
        <v>146</v>
      </c>
      <c r="C14108" s="218">
        <v>1.9435</v>
      </c>
    </row>
    <row r="14109" spans="1:3" ht="15" customHeight="1" x14ac:dyDescent="0.25">
      <c r="A14109" s="216">
        <v>45805</v>
      </c>
      <c r="B14109" s="217" t="s">
        <v>146</v>
      </c>
      <c r="C14109" s="218">
        <v>1.95</v>
      </c>
    </row>
    <row r="14110" spans="1:3" ht="15" customHeight="1" x14ac:dyDescent="0.25">
      <c r="A14110" s="216">
        <v>45806</v>
      </c>
      <c r="B14110" s="217" t="s">
        <v>146</v>
      </c>
      <c r="C14110" s="218">
        <v>1.9564999999999999</v>
      </c>
    </row>
    <row r="14111" spans="1:3" ht="15" customHeight="1" x14ac:dyDescent="0.25">
      <c r="A14111" s="216">
        <v>45807</v>
      </c>
      <c r="B14111" s="217" t="s">
        <v>146</v>
      </c>
      <c r="C14111" s="218">
        <v>1.9758</v>
      </c>
    </row>
    <row r="14112" spans="1:3" ht="15" customHeight="1" x14ac:dyDescent="0.25">
      <c r="A14112" s="216">
        <v>45810</v>
      </c>
      <c r="B14112" s="217" t="s">
        <v>146</v>
      </c>
      <c r="C14112" s="218">
        <v>1.9822</v>
      </c>
    </row>
    <row r="14113" spans="1:3" ht="15" customHeight="1" x14ac:dyDescent="0.25">
      <c r="A14113" s="216">
        <v>45811</v>
      </c>
      <c r="B14113" s="217" t="s">
        <v>146</v>
      </c>
      <c r="C14113" s="218">
        <v>1.9884999999999999</v>
      </c>
    </row>
    <row r="14114" spans="1:3" ht="15" customHeight="1" x14ac:dyDescent="0.25">
      <c r="A14114" s="216">
        <v>45812</v>
      </c>
      <c r="B14114" s="217" t="s">
        <v>146</v>
      </c>
      <c r="C14114" s="218">
        <v>1.9948999999999999</v>
      </c>
    </row>
    <row r="14115" spans="1:3" ht="15" customHeight="1" x14ac:dyDescent="0.25">
      <c r="A14115" s="216">
        <v>45813</v>
      </c>
      <c r="B14115" s="217" t="s">
        <v>146</v>
      </c>
      <c r="C14115" s="218">
        <v>2.0011999999999999</v>
      </c>
    </row>
    <row r="14116" spans="1:3" ht="15" customHeight="1" x14ac:dyDescent="0.25">
      <c r="A14116" s="216">
        <v>45814</v>
      </c>
      <c r="B14116" s="217" t="s">
        <v>146</v>
      </c>
      <c r="C14116" s="218">
        <v>2.0202</v>
      </c>
    </row>
    <row r="14117" spans="1:3" ht="15" customHeight="1" x14ac:dyDescent="0.25">
      <c r="A14117" s="216">
        <v>45817</v>
      </c>
      <c r="B14117" s="217" t="s">
        <v>146</v>
      </c>
      <c r="C14117" s="218">
        <v>2.0265</v>
      </c>
    </row>
    <row r="14118" spans="1:3" ht="15" customHeight="1" x14ac:dyDescent="0.25">
      <c r="A14118" s="216">
        <v>45818</v>
      </c>
      <c r="B14118" s="217" t="s">
        <v>146</v>
      </c>
      <c r="C14118" s="218">
        <v>2.0327999999999999</v>
      </c>
    </row>
    <row r="14119" spans="1:3" ht="15" customHeight="1" x14ac:dyDescent="0.25">
      <c r="A14119" s="216">
        <v>45819</v>
      </c>
      <c r="B14119" s="217" t="s">
        <v>146</v>
      </c>
      <c r="C14119" s="218">
        <v>2.0388000000000002</v>
      </c>
    </row>
    <row r="14120" spans="1:3" ht="15" customHeight="1" x14ac:dyDescent="0.25">
      <c r="A14120" s="216">
        <v>45820</v>
      </c>
      <c r="B14120" s="217" t="s">
        <v>146</v>
      </c>
      <c r="C14120" s="218">
        <v>2.0448</v>
      </c>
    </row>
    <row r="14121" spans="1:3" ht="15" customHeight="1" x14ac:dyDescent="0.25">
      <c r="A14121" s="216">
        <v>45821</v>
      </c>
      <c r="B14121" s="217" t="s">
        <v>146</v>
      </c>
      <c r="C14121" s="218">
        <v>2.0625</v>
      </c>
    </row>
    <row r="14122" spans="1:3" ht="15" customHeight="1" x14ac:dyDescent="0.25">
      <c r="A14122" s="216">
        <v>45824</v>
      </c>
      <c r="B14122" s="217" t="s">
        <v>146</v>
      </c>
      <c r="C14122" s="218">
        <v>2.0684999999999998</v>
      </c>
    </row>
    <row r="14123" spans="1:3" ht="15" customHeight="1" x14ac:dyDescent="0.25">
      <c r="A14123" s="216">
        <v>45825</v>
      </c>
      <c r="B14123" s="217" t="s">
        <v>146</v>
      </c>
      <c r="C14123" s="218">
        <v>2.0743999999999998</v>
      </c>
    </row>
    <row r="14124" spans="1:3" ht="15" customHeight="1" x14ac:dyDescent="0.25">
      <c r="A14124" s="216">
        <v>45826</v>
      </c>
      <c r="B14124" s="217" t="s">
        <v>146</v>
      </c>
      <c r="C14124" s="218">
        <v>2.0802</v>
      </c>
    </row>
    <row r="14125" spans="1:3" ht="15" customHeight="1" x14ac:dyDescent="0.25">
      <c r="A14125" s="216">
        <v>45827</v>
      </c>
      <c r="B14125" s="217" t="s">
        <v>146</v>
      </c>
      <c r="C14125" s="218">
        <v>2.0861000000000001</v>
      </c>
    </row>
    <row r="14126" spans="1:3" ht="15" customHeight="1" x14ac:dyDescent="0.25">
      <c r="A14126" s="216">
        <v>45828</v>
      </c>
      <c r="B14126" s="217" t="s">
        <v>146</v>
      </c>
      <c r="C14126" s="218">
        <v>2.1036999999999999</v>
      </c>
    </row>
    <row r="14127" spans="1:3" ht="15" customHeight="1" x14ac:dyDescent="0.25">
      <c r="A14127" s="216">
        <v>45831</v>
      </c>
      <c r="B14127" s="217" t="s">
        <v>146</v>
      </c>
      <c r="C14127" s="218">
        <v>2.1095999999999999</v>
      </c>
    </row>
    <row r="14128" spans="1:3" ht="15" customHeight="1" x14ac:dyDescent="0.25">
      <c r="A14128" s="216">
        <v>45832</v>
      </c>
      <c r="B14128" s="217" t="s">
        <v>146</v>
      </c>
      <c r="C14128" s="218">
        <v>2.1154999999999999</v>
      </c>
    </row>
    <row r="14129" spans="1:3" ht="15" customHeight="1" x14ac:dyDescent="0.25">
      <c r="A14129" s="216">
        <v>45833</v>
      </c>
      <c r="B14129" s="217" t="s">
        <v>146</v>
      </c>
      <c r="C14129" s="218">
        <v>2.1213000000000002</v>
      </c>
    </row>
    <row r="14130" spans="1:3" ht="15" customHeight="1" x14ac:dyDescent="0.25">
      <c r="A14130" s="216">
        <v>45834</v>
      </c>
      <c r="B14130" s="217" t="s">
        <v>146</v>
      </c>
      <c r="C14130" s="218">
        <v>2.1272000000000002</v>
      </c>
    </row>
    <row r="14131" spans="1:3" ht="15" customHeight="1" x14ac:dyDescent="0.25">
      <c r="A14131" s="216">
        <v>45835</v>
      </c>
      <c r="B14131" s="217" t="s">
        <v>146</v>
      </c>
      <c r="C14131" s="218">
        <v>2.1448999999999998</v>
      </c>
    </row>
    <row r="14132" spans="1:3" ht="15" customHeight="1" x14ac:dyDescent="0.25">
      <c r="A14132" s="216">
        <v>45838</v>
      </c>
      <c r="B14132" s="217" t="s">
        <v>146</v>
      </c>
      <c r="C14132" s="218">
        <v>2.1507999999999998</v>
      </c>
    </row>
    <row r="14133" spans="1:3" ht="15" customHeight="1" x14ac:dyDescent="0.25">
      <c r="A14133" s="216">
        <v>45839</v>
      </c>
      <c r="B14133" s="217" t="s">
        <v>146</v>
      </c>
      <c r="C14133" s="218">
        <v>2.1566999999999998</v>
      </c>
    </row>
    <row r="14134" spans="1:3" ht="15" customHeight="1" x14ac:dyDescent="0.25">
      <c r="A14134" s="216">
        <v>45840</v>
      </c>
      <c r="B14134" s="217" t="s">
        <v>146</v>
      </c>
      <c r="C14134" s="218">
        <v>2.1625000000000001</v>
      </c>
    </row>
    <row r="14135" spans="1:3" ht="15" customHeight="1" x14ac:dyDescent="0.25">
      <c r="A14135" s="216">
        <v>45841</v>
      </c>
      <c r="B14135" s="217" t="s">
        <v>146</v>
      </c>
      <c r="C14135" s="218">
        <v>2.1684000000000001</v>
      </c>
    </row>
    <row r="14136" spans="1:3" ht="15" customHeight="1" x14ac:dyDescent="0.25">
      <c r="A14136" s="216">
        <v>45842</v>
      </c>
      <c r="B14136" s="217" t="s">
        <v>146</v>
      </c>
      <c r="C14136" s="218">
        <v>2.1859000000000002</v>
      </c>
    </row>
    <row r="14137" spans="1:3" ht="15" customHeight="1" x14ac:dyDescent="0.25">
      <c r="A14137" s="216">
        <v>45845</v>
      </c>
      <c r="B14137" s="217" t="s">
        <v>146</v>
      </c>
      <c r="C14137" s="218">
        <v>2.1917</v>
      </c>
    </row>
    <row r="14138" spans="1:3" ht="15" customHeight="1" x14ac:dyDescent="0.25">
      <c r="A14138" s="216">
        <v>45846</v>
      </c>
      <c r="B14138" s="217" t="s">
        <v>146</v>
      </c>
      <c r="C14138" s="218">
        <v>2.1974999999999998</v>
      </c>
    </row>
    <row r="14139" spans="1:3" ht="15" customHeight="1" x14ac:dyDescent="0.25">
      <c r="A14139" s="216">
        <v>45847</v>
      </c>
      <c r="B14139" s="217" t="s">
        <v>146</v>
      </c>
      <c r="C14139" s="218">
        <v>2.2033</v>
      </c>
    </row>
    <row r="14140" spans="1:3" ht="15" customHeight="1" x14ac:dyDescent="0.25">
      <c r="A14140" s="216">
        <v>45848</v>
      </c>
      <c r="B14140" s="217" t="s">
        <v>146</v>
      </c>
      <c r="C14140" s="218">
        <v>2.2092000000000001</v>
      </c>
    </row>
    <row r="14141" spans="1:3" ht="15" customHeight="1" x14ac:dyDescent="0.25">
      <c r="A14141" s="216">
        <v>45849</v>
      </c>
      <c r="B14141" s="217" t="s">
        <v>146</v>
      </c>
      <c r="C14141" s="218">
        <v>2.2265999999999999</v>
      </c>
    </row>
    <row r="14142" spans="1:3" ht="15" customHeight="1" x14ac:dyDescent="0.25">
      <c r="A14142" s="216">
        <v>45852</v>
      </c>
      <c r="B14142" s="217" t="s">
        <v>146</v>
      </c>
      <c r="C14142" s="218">
        <v>2.2324999999999999</v>
      </c>
    </row>
    <row r="14143" spans="1:3" ht="15" customHeight="1" x14ac:dyDescent="0.25">
      <c r="A14143" s="216">
        <v>45853</v>
      </c>
      <c r="B14143" s="217" t="s">
        <v>146</v>
      </c>
      <c r="C14143" s="218">
        <v>2.2383000000000002</v>
      </c>
    </row>
    <row r="14144" spans="1:3" ht="15" customHeight="1" x14ac:dyDescent="0.25">
      <c r="A14144" s="216">
        <v>45854</v>
      </c>
      <c r="B14144" s="217" t="s">
        <v>146</v>
      </c>
      <c r="C14144" s="218">
        <v>2.2441</v>
      </c>
    </row>
    <row r="14145" spans="1:3" ht="15" customHeight="1" x14ac:dyDescent="0.25">
      <c r="A14145" s="216">
        <v>45855</v>
      </c>
      <c r="B14145" s="217" t="s">
        <v>146</v>
      </c>
      <c r="C14145" s="218">
        <v>2.25</v>
      </c>
    </row>
    <row r="14146" spans="1:3" ht="15" customHeight="1" x14ac:dyDescent="0.25">
      <c r="A14146" s="216">
        <v>45856</v>
      </c>
      <c r="B14146" s="217" t="s">
        <v>146</v>
      </c>
      <c r="C14146" s="218">
        <v>2.2673999999999999</v>
      </c>
    </row>
    <row r="14147" spans="1:3" ht="15" customHeight="1" x14ac:dyDescent="0.25">
      <c r="A14147" s="216">
        <v>45859</v>
      </c>
      <c r="B14147" s="217" t="s">
        <v>146</v>
      </c>
      <c r="C14147" s="218">
        <v>2.2732000000000001</v>
      </c>
    </row>
    <row r="14148" spans="1:3" ht="15" customHeight="1" x14ac:dyDescent="0.25">
      <c r="A14148" s="216">
        <v>45860</v>
      </c>
      <c r="B14148" s="217" t="s">
        <v>146</v>
      </c>
      <c r="C14148" s="218">
        <v>2.2789999999999999</v>
      </c>
    </row>
    <row r="14149" spans="1:3" ht="15" customHeight="1" x14ac:dyDescent="0.25">
      <c r="A14149" s="216">
        <v>45861</v>
      </c>
      <c r="B14149" s="217" t="s">
        <v>146</v>
      </c>
      <c r="C14149" s="218">
        <v>2.2848000000000002</v>
      </c>
    </row>
    <row r="14150" spans="1:3" ht="15" customHeight="1" x14ac:dyDescent="0.25">
      <c r="A14150" s="216">
        <v>45862</v>
      </c>
      <c r="B14150" s="217" t="s">
        <v>146</v>
      </c>
      <c r="C14150" s="218">
        <v>2.2906</v>
      </c>
    </row>
    <row r="14151" spans="1:3" ht="15" customHeight="1" x14ac:dyDescent="0.25">
      <c r="A14151" s="216">
        <v>45863</v>
      </c>
      <c r="B14151" s="217" t="s">
        <v>146</v>
      </c>
      <c r="C14151" s="218">
        <v>2.3079999999999998</v>
      </c>
    </row>
    <row r="14152" spans="1:3" ht="15" customHeight="1" x14ac:dyDescent="0.25">
      <c r="A14152" s="216">
        <v>45866</v>
      </c>
      <c r="B14152" s="217" t="s">
        <v>146</v>
      </c>
      <c r="C14152" s="218">
        <v>2.3138000000000001</v>
      </c>
    </row>
    <row r="14153" spans="1:3" ht="15" customHeight="1" x14ac:dyDescent="0.25">
      <c r="A14153" s="216">
        <v>45867</v>
      </c>
      <c r="B14153" s="217" t="s">
        <v>146</v>
      </c>
      <c r="C14153" s="218">
        <v>2.3195999999999999</v>
      </c>
    </row>
    <row r="14154" spans="1:3" ht="15" customHeight="1" x14ac:dyDescent="0.25">
      <c r="A14154" s="216">
        <v>45868</v>
      </c>
      <c r="B14154" s="217" t="s">
        <v>146</v>
      </c>
      <c r="C14154" s="218">
        <v>2.3254000000000001</v>
      </c>
    </row>
    <row r="14155" spans="1:3" ht="15" customHeight="1" x14ac:dyDescent="0.25">
      <c r="A14155" s="216">
        <v>45869</v>
      </c>
      <c r="B14155" s="217" t="s">
        <v>146</v>
      </c>
      <c r="C14155" s="218">
        <v>2.3311999999999999</v>
      </c>
    </row>
    <row r="14156" spans="1:3" ht="15" customHeight="1" x14ac:dyDescent="0.25">
      <c r="A14156" s="216">
        <v>45870</v>
      </c>
      <c r="B14156" s="217" t="s">
        <v>146</v>
      </c>
      <c r="C14156" s="218">
        <v>2.3485999999999998</v>
      </c>
    </row>
    <row r="14157" spans="1:3" ht="15" customHeight="1" x14ac:dyDescent="0.25">
      <c r="A14157" s="216">
        <v>45873</v>
      </c>
      <c r="B14157" s="217" t="s">
        <v>146</v>
      </c>
      <c r="C14157" s="218">
        <v>2.3544</v>
      </c>
    </row>
    <row r="14158" spans="1:3" ht="15" customHeight="1" x14ac:dyDescent="0.25">
      <c r="A14158" s="216">
        <v>45874</v>
      </c>
      <c r="B14158" s="217" t="s">
        <v>146</v>
      </c>
      <c r="C14158" s="218">
        <v>2.3601999999999999</v>
      </c>
    </row>
    <row r="14159" spans="1:3" ht="15" customHeight="1" x14ac:dyDescent="0.25">
      <c r="A14159" s="216">
        <v>45875</v>
      </c>
      <c r="B14159" s="217" t="s">
        <v>146</v>
      </c>
      <c r="C14159" s="218">
        <v>2.3658999999999999</v>
      </c>
    </row>
    <row r="14160" spans="1:3" ht="15" customHeight="1" x14ac:dyDescent="0.25">
      <c r="A14160" s="216">
        <v>45876</v>
      </c>
      <c r="B14160" s="217" t="s">
        <v>146</v>
      </c>
      <c r="C14160" s="218">
        <v>2.3717000000000001</v>
      </c>
    </row>
    <row r="14161" spans="1:3" ht="15" customHeight="1" x14ac:dyDescent="0.25">
      <c r="A14161" s="216">
        <v>45877</v>
      </c>
      <c r="B14161" s="217" t="s">
        <v>146</v>
      </c>
      <c r="C14161" s="218">
        <v>2.3889999999999998</v>
      </c>
    </row>
    <row r="14162" spans="1:3" ht="15" customHeight="1" x14ac:dyDescent="0.25">
      <c r="A14162" s="216">
        <v>45880</v>
      </c>
      <c r="B14162" s="217" t="s">
        <v>146</v>
      </c>
      <c r="C14162" s="218">
        <v>2.3948</v>
      </c>
    </row>
    <row r="14163" spans="1:3" ht="15" customHeight="1" x14ac:dyDescent="0.25">
      <c r="A14163" s="216">
        <v>45881</v>
      </c>
      <c r="B14163" s="217" t="s">
        <v>146</v>
      </c>
      <c r="C14163" s="218">
        <v>2.4005000000000001</v>
      </c>
    </row>
    <row r="14164" spans="1:3" ht="15" customHeight="1" x14ac:dyDescent="0.25">
      <c r="A14164" s="216">
        <v>45882</v>
      </c>
      <c r="B14164" s="217" t="s">
        <v>146</v>
      </c>
      <c r="C14164" s="218">
        <v>2.4062999999999999</v>
      </c>
    </row>
    <row r="14165" spans="1:3" ht="15" customHeight="1" x14ac:dyDescent="0.25">
      <c r="A14165" s="216">
        <v>45883</v>
      </c>
      <c r="B14165" s="217" t="s">
        <v>146</v>
      </c>
      <c r="C14165" s="218">
        <v>2.4121000000000001</v>
      </c>
    </row>
    <row r="14166" spans="1:3" ht="15" customHeight="1" x14ac:dyDescent="0.25">
      <c r="A14166" s="216">
        <v>45884</v>
      </c>
      <c r="B14166" s="217" t="s">
        <v>146</v>
      </c>
      <c r="C14166" s="218">
        <v>2.4293999999999998</v>
      </c>
    </row>
    <row r="14167" spans="1:3" ht="15" customHeight="1" x14ac:dyDescent="0.25">
      <c r="A14167" s="216">
        <v>45887</v>
      </c>
      <c r="B14167" s="217" t="s">
        <v>146</v>
      </c>
      <c r="C14167" s="218">
        <v>2.4352</v>
      </c>
    </row>
    <row r="14168" spans="1:3" ht="15" customHeight="1" x14ac:dyDescent="0.25">
      <c r="A14168" s="216">
        <v>45888</v>
      </c>
      <c r="B14168" s="217" t="s">
        <v>146</v>
      </c>
      <c r="C14168" s="218">
        <v>2.4409999999999998</v>
      </c>
    </row>
    <row r="14169" spans="1:3" ht="15" customHeight="1" x14ac:dyDescent="0.25">
      <c r="A14169" s="216">
        <v>45889</v>
      </c>
      <c r="B14169" s="217" t="s">
        <v>146</v>
      </c>
      <c r="C14169" s="218">
        <v>2.4466999999999999</v>
      </c>
    </row>
    <row r="14170" spans="1:3" ht="15" customHeight="1" x14ac:dyDescent="0.25">
      <c r="A14170" s="216">
        <v>45890</v>
      </c>
      <c r="B14170" s="217" t="s">
        <v>146</v>
      </c>
      <c r="C14170" s="218">
        <v>2.4525000000000001</v>
      </c>
    </row>
    <row r="14171" spans="1:3" ht="15" customHeight="1" x14ac:dyDescent="0.25">
      <c r="A14171" s="216">
        <v>45891</v>
      </c>
      <c r="B14171" s="217" t="s">
        <v>146</v>
      </c>
      <c r="C14171" s="218">
        <v>2.4698000000000002</v>
      </c>
    </row>
    <row r="14172" spans="1:3" ht="15" customHeight="1" x14ac:dyDescent="0.25">
      <c r="A14172" s="216">
        <v>45894</v>
      </c>
      <c r="B14172" s="217" t="s">
        <v>146</v>
      </c>
      <c r="C14172" s="218">
        <v>2.4754999999999998</v>
      </c>
    </row>
    <row r="14173" spans="1:3" ht="15" customHeight="1" x14ac:dyDescent="0.25">
      <c r="A14173" s="216">
        <v>45895</v>
      </c>
      <c r="B14173" s="217" t="s">
        <v>146</v>
      </c>
      <c r="C14173" s="218">
        <v>2.4813000000000001</v>
      </c>
    </row>
    <row r="14174" spans="1:3" ht="15" customHeight="1" x14ac:dyDescent="0.25">
      <c r="A14174" s="216">
        <v>45896</v>
      </c>
      <c r="B14174" s="217" t="s">
        <v>146</v>
      </c>
      <c r="C14174" s="218">
        <v>2.4870000000000001</v>
      </c>
    </row>
    <row r="14175" spans="1:3" ht="15" customHeight="1" x14ac:dyDescent="0.25">
      <c r="A14175" s="216">
        <v>45897</v>
      </c>
      <c r="B14175" s="217" t="s">
        <v>146</v>
      </c>
      <c r="C14175" s="218">
        <v>2.4927999999999999</v>
      </c>
    </row>
    <row r="14176" spans="1:3" ht="15" customHeight="1" x14ac:dyDescent="0.25">
      <c r="A14176" s="216">
        <v>45898</v>
      </c>
      <c r="B14176" s="217" t="s">
        <v>146</v>
      </c>
      <c r="C14176" s="218">
        <v>2.5099999999999998</v>
      </c>
    </row>
    <row r="14177" spans="1:3" ht="15" customHeight="1" x14ac:dyDescent="0.25">
      <c r="A14177" s="216">
        <v>45901</v>
      </c>
      <c r="B14177" s="217" t="s">
        <v>146</v>
      </c>
      <c r="C14177" s="218">
        <v>2.5158</v>
      </c>
    </row>
    <row r="14178" spans="1:3" ht="15" customHeight="1" x14ac:dyDescent="0.25">
      <c r="A14178" s="216">
        <v>45902</v>
      </c>
      <c r="B14178" s="217" t="s">
        <v>146</v>
      </c>
      <c r="C14178" s="218">
        <v>2.5215000000000001</v>
      </c>
    </row>
    <row r="14179" spans="1:3" ht="15" customHeight="1" x14ac:dyDescent="0.25">
      <c r="A14179" s="216">
        <v>45903</v>
      </c>
      <c r="B14179" s="217" t="s">
        <v>146</v>
      </c>
      <c r="C14179" s="218">
        <v>2.5272999999999999</v>
      </c>
    </row>
    <row r="14180" spans="1:3" ht="15" customHeight="1" x14ac:dyDescent="0.25">
      <c r="A14180" s="216">
        <v>45904</v>
      </c>
      <c r="B14180" s="217" t="s">
        <v>146</v>
      </c>
      <c r="C14180" s="218">
        <v>2.5329999999999999</v>
      </c>
    </row>
    <row r="14181" spans="1:3" ht="15" customHeight="1" x14ac:dyDescent="0.25">
      <c r="A14181" s="216">
        <v>45905</v>
      </c>
      <c r="B14181" s="217" t="s">
        <v>146</v>
      </c>
      <c r="C14181" s="218">
        <v>2.5503</v>
      </c>
    </row>
    <row r="14182" spans="1:3" ht="15" customHeight="1" x14ac:dyDescent="0.25">
      <c r="A14182" s="216">
        <v>45908</v>
      </c>
      <c r="B14182" s="217" t="s">
        <v>146</v>
      </c>
      <c r="C14182" s="218">
        <v>2.556</v>
      </c>
    </row>
    <row r="14183" spans="1:3" ht="15" customHeight="1" x14ac:dyDescent="0.25">
      <c r="A14183" s="216">
        <v>45909</v>
      </c>
      <c r="B14183" s="217" t="s">
        <v>146</v>
      </c>
      <c r="C14183" s="218">
        <v>2.5617999999999999</v>
      </c>
    </row>
    <row r="14184" spans="1:3" ht="15" customHeight="1" x14ac:dyDescent="0.25">
      <c r="A14184" s="216">
        <v>45910</v>
      </c>
      <c r="B14184" s="217" t="s">
        <v>146</v>
      </c>
      <c r="C14184" s="218">
        <v>2.5674999999999999</v>
      </c>
    </row>
    <row r="14185" spans="1:3" ht="15" customHeight="1" x14ac:dyDescent="0.25">
      <c r="A14185" s="216">
        <v>45911</v>
      </c>
      <c r="B14185" s="217" t="s">
        <v>146</v>
      </c>
      <c r="C14185" s="218">
        <v>2.5733000000000001</v>
      </c>
    </row>
    <row r="14186" spans="1:3" ht="15" customHeight="1" x14ac:dyDescent="0.25">
      <c r="A14186" s="216">
        <v>45912</v>
      </c>
      <c r="B14186" s="217" t="s">
        <v>146</v>
      </c>
      <c r="C14186" s="218">
        <v>2.5905</v>
      </c>
    </row>
    <row r="14187" spans="1:3" ht="15" customHeight="1" x14ac:dyDescent="0.25">
      <c r="A14187" s="216">
        <v>45915</v>
      </c>
      <c r="B14187" s="217" t="s">
        <v>146</v>
      </c>
      <c r="C14187" s="218">
        <v>2.5962999999999998</v>
      </c>
    </row>
    <row r="14188" spans="1:3" ht="15" customHeight="1" x14ac:dyDescent="0.25">
      <c r="A14188" s="216">
        <v>45916</v>
      </c>
      <c r="B14188" s="217" t="s">
        <v>146</v>
      </c>
      <c r="C14188" s="218">
        <v>2.6021000000000001</v>
      </c>
    </row>
    <row r="14189" spans="1:3" ht="15" customHeight="1" x14ac:dyDescent="0.25">
      <c r="A14189" s="216">
        <v>45917</v>
      </c>
      <c r="B14189" s="217" t="s">
        <v>146</v>
      </c>
      <c r="C14189" s="218">
        <v>2.6078000000000001</v>
      </c>
    </row>
    <row r="14190" spans="1:3" ht="15" customHeight="1" x14ac:dyDescent="0.25">
      <c r="A14190" s="216">
        <v>45918</v>
      </c>
      <c r="B14190" s="217" t="s">
        <v>146</v>
      </c>
      <c r="C14190" s="218">
        <v>2.6135999999999999</v>
      </c>
    </row>
    <row r="14191" spans="1:3" ht="15" customHeight="1" x14ac:dyDescent="0.25">
      <c r="A14191" s="216">
        <v>45919</v>
      </c>
      <c r="B14191" s="217" t="s">
        <v>146</v>
      </c>
      <c r="C14191" s="218">
        <v>2.6307999999999998</v>
      </c>
    </row>
    <row r="14192" spans="1:3" ht="15" customHeight="1" x14ac:dyDescent="0.25">
      <c r="A14192" s="216">
        <v>45922</v>
      </c>
      <c r="B14192" s="217" t="s">
        <v>146</v>
      </c>
      <c r="C14192" s="218">
        <v>2.6366000000000001</v>
      </c>
    </row>
    <row r="14193" spans="1:3" ht="15" customHeight="1" x14ac:dyDescent="0.25">
      <c r="A14193" s="216">
        <v>45923</v>
      </c>
      <c r="B14193" s="217" t="s">
        <v>146</v>
      </c>
      <c r="C14193" s="218">
        <v>2.6423999999999999</v>
      </c>
    </row>
    <row r="14194" spans="1:3" ht="15" customHeight="1" x14ac:dyDescent="0.25">
      <c r="A14194" s="216">
        <v>45924</v>
      </c>
      <c r="B14194" s="217" t="s">
        <v>146</v>
      </c>
      <c r="C14194" s="218">
        <v>2.6480999999999999</v>
      </c>
    </row>
    <row r="14195" spans="1:3" ht="15" customHeight="1" x14ac:dyDescent="0.25">
      <c r="A14195" s="216">
        <v>45925</v>
      </c>
      <c r="B14195" s="217" t="s">
        <v>146</v>
      </c>
      <c r="C14195" s="218">
        <v>2.6539000000000001</v>
      </c>
    </row>
    <row r="14196" spans="1:3" ht="15" customHeight="1" x14ac:dyDescent="0.25">
      <c r="A14196" s="216">
        <v>45926</v>
      </c>
      <c r="B14196" s="217" t="s">
        <v>146</v>
      </c>
      <c r="C14196" s="218">
        <v>2.6713</v>
      </c>
    </row>
    <row r="14197" spans="1:3" ht="15" customHeight="1" x14ac:dyDescent="0.25">
      <c r="A14197" s="216">
        <v>45929</v>
      </c>
      <c r="B14197" s="217" t="s">
        <v>146</v>
      </c>
      <c r="C14197" s="218">
        <v>2.677</v>
      </c>
    </row>
    <row r="14198" spans="1:3" ht="15" customHeight="1" x14ac:dyDescent="0.25">
      <c r="A14198" s="216">
        <v>45930</v>
      </c>
      <c r="B14198" s="217" t="s">
        <v>146</v>
      </c>
      <c r="C14198" s="218">
        <v>2.6827999999999999</v>
      </c>
    </row>
    <row r="14199" spans="1:3" ht="15" customHeight="1" x14ac:dyDescent="0.25">
      <c r="A14199" s="216">
        <v>45566</v>
      </c>
      <c r="B14199" s="217" t="s">
        <v>152</v>
      </c>
      <c r="C14199" s="218">
        <v>9.7999999999999997E-3</v>
      </c>
    </row>
    <row r="14200" spans="1:3" ht="15" customHeight="1" x14ac:dyDescent="0.25">
      <c r="A14200" s="216">
        <v>45567</v>
      </c>
      <c r="B14200" s="217" t="s">
        <v>152</v>
      </c>
      <c r="C14200" s="218">
        <v>1.9599999999999999E-2</v>
      </c>
    </row>
    <row r="14201" spans="1:3" ht="15" customHeight="1" x14ac:dyDescent="0.25">
      <c r="A14201" s="216">
        <v>45568</v>
      </c>
      <c r="B14201" s="217" t="s">
        <v>152</v>
      </c>
      <c r="C14201" s="218">
        <v>2.9499999999999998E-2</v>
      </c>
    </row>
    <row r="14202" spans="1:3" ht="15" customHeight="1" x14ac:dyDescent="0.25">
      <c r="A14202" s="216">
        <v>45569</v>
      </c>
      <c r="B14202" s="217" t="s">
        <v>152</v>
      </c>
      <c r="C14202" s="218">
        <v>5.8900000000000001E-2</v>
      </c>
    </row>
    <row r="14203" spans="1:3" ht="15" customHeight="1" x14ac:dyDescent="0.25">
      <c r="A14203" s="216">
        <v>45572</v>
      </c>
      <c r="B14203" s="217" t="s">
        <v>152</v>
      </c>
      <c r="C14203" s="218">
        <v>6.8699999999999997E-2</v>
      </c>
    </row>
    <row r="14204" spans="1:3" ht="15" customHeight="1" x14ac:dyDescent="0.25">
      <c r="A14204" s="216">
        <v>45573</v>
      </c>
      <c r="B14204" s="217" t="s">
        <v>152</v>
      </c>
      <c r="C14204" s="218">
        <v>7.85E-2</v>
      </c>
    </row>
    <row r="14205" spans="1:3" ht="15" customHeight="1" x14ac:dyDescent="0.25">
      <c r="A14205" s="216">
        <v>45574</v>
      </c>
      <c r="B14205" s="217" t="s">
        <v>152</v>
      </c>
      <c r="C14205" s="218">
        <v>8.8200000000000001E-2</v>
      </c>
    </row>
    <row r="14206" spans="1:3" ht="15" customHeight="1" x14ac:dyDescent="0.25">
      <c r="A14206" s="216">
        <v>45575</v>
      </c>
      <c r="B14206" s="217" t="s">
        <v>152</v>
      </c>
      <c r="C14206" s="218">
        <v>9.8000000000000004E-2</v>
      </c>
    </row>
    <row r="14207" spans="1:3" ht="15" customHeight="1" x14ac:dyDescent="0.25">
      <c r="A14207" s="216">
        <v>45576</v>
      </c>
      <c r="B14207" s="217" t="s">
        <v>152</v>
      </c>
      <c r="C14207" s="218">
        <v>0.12720000000000001</v>
      </c>
    </row>
    <row r="14208" spans="1:3" ht="15" customHeight="1" x14ac:dyDescent="0.25">
      <c r="A14208" s="216">
        <v>45579</v>
      </c>
      <c r="B14208" s="217" t="s">
        <v>152</v>
      </c>
      <c r="C14208" s="218">
        <v>0.13689999999999999</v>
      </c>
    </row>
    <row r="14209" spans="1:3" ht="15" customHeight="1" x14ac:dyDescent="0.25">
      <c r="A14209" s="216">
        <v>45580</v>
      </c>
      <c r="B14209" s="217" t="s">
        <v>152</v>
      </c>
      <c r="C14209" s="218">
        <v>0.14660000000000001</v>
      </c>
    </row>
    <row r="14210" spans="1:3" ht="15" customHeight="1" x14ac:dyDescent="0.25">
      <c r="A14210" s="216">
        <v>45581</v>
      </c>
      <c r="B14210" s="217" t="s">
        <v>152</v>
      </c>
      <c r="C14210" s="218">
        <v>0.15629999999999999</v>
      </c>
    </row>
    <row r="14211" spans="1:3" ht="15" customHeight="1" x14ac:dyDescent="0.25">
      <c r="A14211" s="216">
        <v>45582</v>
      </c>
      <c r="B14211" s="217" t="s">
        <v>152</v>
      </c>
      <c r="C14211" s="218">
        <v>0.16600000000000001</v>
      </c>
    </row>
    <row r="14212" spans="1:3" ht="15" customHeight="1" x14ac:dyDescent="0.25">
      <c r="A14212" s="216">
        <v>45583</v>
      </c>
      <c r="B14212" s="217" t="s">
        <v>152</v>
      </c>
      <c r="C14212" s="218">
        <v>0.1951</v>
      </c>
    </row>
    <row r="14213" spans="1:3" ht="15" customHeight="1" x14ac:dyDescent="0.25">
      <c r="A14213" s="216">
        <v>45586</v>
      </c>
      <c r="B14213" s="217" t="s">
        <v>152</v>
      </c>
      <c r="C14213" s="218">
        <v>0.20480000000000001</v>
      </c>
    </row>
    <row r="14214" spans="1:3" ht="15" customHeight="1" x14ac:dyDescent="0.25">
      <c r="A14214" s="216">
        <v>45587</v>
      </c>
      <c r="B14214" s="217" t="s">
        <v>152</v>
      </c>
      <c r="C14214" s="218">
        <v>0.2145</v>
      </c>
    </row>
    <row r="14215" spans="1:3" ht="15" customHeight="1" x14ac:dyDescent="0.25">
      <c r="A14215" s="216">
        <v>45588</v>
      </c>
      <c r="B14215" s="217" t="s">
        <v>152</v>
      </c>
      <c r="C14215" s="218">
        <v>0.224</v>
      </c>
    </row>
    <row r="14216" spans="1:3" ht="15" customHeight="1" x14ac:dyDescent="0.25">
      <c r="A14216" s="216">
        <v>45589</v>
      </c>
      <c r="B14216" s="217" t="s">
        <v>152</v>
      </c>
      <c r="C14216" s="218">
        <v>0.2334</v>
      </c>
    </row>
    <row r="14217" spans="1:3" ht="15" customHeight="1" x14ac:dyDescent="0.25">
      <c r="A14217" s="216">
        <v>45590</v>
      </c>
      <c r="B14217" s="217" t="s">
        <v>152</v>
      </c>
      <c r="C14217" s="218">
        <v>0.2616</v>
      </c>
    </row>
    <row r="14218" spans="1:3" ht="15" customHeight="1" x14ac:dyDescent="0.25">
      <c r="A14218" s="216">
        <v>45593</v>
      </c>
      <c r="B14218" s="217" t="s">
        <v>152</v>
      </c>
      <c r="C14218" s="218">
        <v>0.27100000000000002</v>
      </c>
    </row>
    <row r="14219" spans="1:3" ht="15" customHeight="1" x14ac:dyDescent="0.25">
      <c r="A14219" s="216">
        <v>45594</v>
      </c>
      <c r="B14219" s="217" t="s">
        <v>152</v>
      </c>
      <c r="C14219" s="218">
        <v>0.28029999999999999</v>
      </c>
    </row>
    <row r="14220" spans="1:3" ht="15" customHeight="1" x14ac:dyDescent="0.25">
      <c r="A14220" s="216">
        <v>45595</v>
      </c>
      <c r="B14220" s="217" t="s">
        <v>152</v>
      </c>
      <c r="C14220" s="218">
        <v>0.28960000000000002</v>
      </c>
    </row>
    <row r="14221" spans="1:3" ht="15" customHeight="1" x14ac:dyDescent="0.25">
      <c r="A14221" s="216">
        <v>45596</v>
      </c>
      <c r="B14221" s="217" t="s">
        <v>152</v>
      </c>
      <c r="C14221" s="218">
        <v>0.2989</v>
      </c>
    </row>
    <row r="14222" spans="1:3" ht="15" customHeight="1" x14ac:dyDescent="0.25">
      <c r="A14222" s="216">
        <v>45597</v>
      </c>
      <c r="B14222" s="217" t="s">
        <v>152</v>
      </c>
      <c r="C14222" s="218">
        <v>0.32669999999999999</v>
      </c>
    </row>
    <row r="14223" spans="1:3" ht="15" customHeight="1" x14ac:dyDescent="0.25">
      <c r="A14223" s="216">
        <v>45600</v>
      </c>
      <c r="B14223" s="217" t="s">
        <v>152</v>
      </c>
      <c r="C14223" s="218">
        <v>0.33589999999999998</v>
      </c>
    </row>
    <row r="14224" spans="1:3" ht="15" customHeight="1" x14ac:dyDescent="0.25">
      <c r="A14224" s="216">
        <v>45601</v>
      </c>
      <c r="B14224" s="217" t="s">
        <v>152</v>
      </c>
      <c r="C14224" s="218">
        <v>0.34510000000000002</v>
      </c>
    </row>
    <row r="14225" spans="1:3" ht="15" customHeight="1" x14ac:dyDescent="0.25">
      <c r="A14225" s="216">
        <v>45602</v>
      </c>
      <c r="B14225" s="217" t="s">
        <v>152</v>
      </c>
      <c r="C14225" s="218">
        <v>0.35420000000000001</v>
      </c>
    </row>
    <row r="14226" spans="1:3" ht="15" customHeight="1" x14ac:dyDescent="0.25">
      <c r="A14226" s="216">
        <v>45603</v>
      </c>
      <c r="B14226" s="217" t="s">
        <v>152</v>
      </c>
      <c r="C14226" s="218">
        <v>0.3634</v>
      </c>
    </row>
    <row r="14227" spans="1:3" ht="15" customHeight="1" x14ac:dyDescent="0.25">
      <c r="A14227" s="216">
        <v>45604</v>
      </c>
      <c r="B14227" s="217" t="s">
        <v>152</v>
      </c>
      <c r="C14227" s="218">
        <v>0.39079999999999998</v>
      </c>
    </row>
    <row r="14228" spans="1:3" ht="15" customHeight="1" x14ac:dyDescent="0.25">
      <c r="A14228" s="216">
        <v>45607</v>
      </c>
      <c r="B14228" s="217" t="s">
        <v>152</v>
      </c>
      <c r="C14228" s="218">
        <v>0.4</v>
      </c>
    </row>
    <row r="14229" spans="1:3" ht="15" customHeight="1" x14ac:dyDescent="0.25">
      <c r="A14229" s="216">
        <v>45608</v>
      </c>
      <c r="B14229" s="217" t="s">
        <v>152</v>
      </c>
      <c r="C14229" s="218">
        <v>0.40910000000000002</v>
      </c>
    </row>
    <row r="14230" spans="1:3" ht="15" customHeight="1" x14ac:dyDescent="0.25">
      <c r="A14230" s="216">
        <v>45609</v>
      </c>
      <c r="B14230" s="217" t="s">
        <v>152</v>
      </c>
      <c r="C14230" s="218">
        <v>0.41830000000000001</v>
      </c>
    </row>
    <row r="14231" spans="1:3" ht="15" customHeight="1" x14ac:dyDescent="0.25">
      <c r="A14231" s="216">
        <v>45610</v>
      </c>
      <c r="B14231" s="217" t="s">
        <v>152</v>
      </c>
      <c r="C14231" s="218">
        <v>0.4274</v>
      </c>
    </row>
    <row r="14232" spans="1:3" ht="15" customHeight="1" x14ac:dyDescent="0.25">
      <c r="A14232" s="216">
        <v>45611</v>
      </c>
      <c r="B14232" s="217" t="s">
        <v>152</v>
      </c>
      <c r="C14232" s="218">
        <v>0.45469999999999999</v>
      </c>
    </row>
    <row r="14233" spans="1:3" ht="15" customHeight="1" x14ac:dyDescent="0.25">
      <c r="A14233" s="216">
        <v>45614</v>
      </c>
      <c r="B14233" s="217" t="s">
        <v>152</v>
      </c>
      <c r="C14233" s="218">
        <v>0.46379999999999999</v>
      </c>
    </row>
    <row r="14234" spans="1:3" ht="15" customHeight="1" x14ac:dyDescent="0.25">
      <c r="A14234" s="216">
        <v>45615</v>
      </c>
      <c r="B14234" s="217" t="s">
        <v>152</v>
      </c>
      <c r="C14234" s="218">
        <v>0.4728</v>
      </c>
    </row>
    <row r="14235" spans="1:3" ht="15" customHeight="1" x14ac:dyDescent="0.25">
      <c r="A14235" s="216">
        <v>45616</v>
      </c>
      <c r="B14235" s="217" t="s">
        <v>152</v>
      </c>
      <c r="C14235" s="218">
        <v>0.4819</v>
      </c>
    </row>
    <row r="14236" spans="1:3" ht="15" customHeight="1" x14ac:dyDescent="0.25">
      <c r="A14236" s="216">
        <v>45617</v>
      </c>
      <c r="B14236" s="217" t="s">
        <v>152</v>
      </c>
      <c r="C14236" s="218">
        <v>0.49099999999999999</v>
      </c>
    </row>
    <row r="14237" spans="1:3" ht="15" customHeight="1" x14ac:dyDescent="0.25">
      <c r="A14237" s="216">
        <v>45618</v>
      </c>
      <c r="B14237" s="217" t="s">
        <v>152</v>
      </c>
      <c r="C14237" s="218">
        <v>0.51800000000000002</v>
      </c>
    </row>
    <row r="14238" spans="1:3" ht="15" customHeight="1" x14ac:dyDescent="0.25">
      <c r="A14238" s="216">
        <v>45621</v>
      </c>
      <c r="B14238" s="217" t="s">
        <v>152</v>
      </c>
      <c r="C14238" s="218">
        <v>0.52700000000000002</v>
      </c>
    </row>
    <row r="14239" spans="1:3" ht="15" customHeight="1" x14ac:dyDescent="0.25">
      <c r="A14239" s="216">
        <v>45622</v>
      </c>
      <c r="B14239" s="217" t="s">
        <v>152</v>
      </c>
      <c r="C14239" s="218">
        <v>0.53600000000000003</v>
      </c>
    </row>
    <row r="14240" spans="1:3" ht="15" customHeight="1" x14ac:dyDescent="0.25">
      <c r="A14240" s="216">
        <v>45623</v>
      </c>
      <c r="B14240" s="217" t="s">
        <v>152</v>
      </c>
      <c r="C14240" s="218">
        <v>0.54500000000000004</v>
      </c>
    </row>
    <row r="14241" spans="1:3" ht="15" customHeight="1" x14ac:dyDescent="0.25">
      <c r="A14241" s="216">
        <v>45624</v>
      </c>
      <c r="B14241" s="217" t="s">
        <v>152</v>
      </c>
      <c r="C14241" s="218">
        <v>0.55400000000000005</v>
      </c>
    </row>
    <row r="14242" spans="1:3" ht="15" customHeight="1" x14ac:dyDescent="0.25">
      <c r="A14242" s="216">
        <v>45625</v>
      </c>
      <c r="B14242" s="217" t="s">
        <v>152</v>
      </c>
      <c r="C14242" s="218">
        <v>0.58099999999999996</v>
      </c>
    </row>
    <row r="14243" spans="1:3" ht="15" customHeight="1" x14ac:dyDescent="0.25">
      <c r="A14243" s="216">
        <v>45628</v>
      </c>
      <c r="B14243" s="217" t="s">
        <v>152</v>
      </c>
      <c r="C14243" s="218">
        <v>0.59</v>
      </c>
    </row>
    <row r="14244" spans="1:3" ht="15" customHeight="1" x14ac:dyDescent="0.25">
      <c r="A14244" s="216">
        <v>45629</v>
      </c>
      <c r="B14244" s="217" t="s">
        <v>152</v>
      </c>
      <c r="C14244" s="218">
        <v>0.59889999999999999</v>
      </c>
    </row>
    <row r="14245" spans="1:3" ht="15" customHeight="1" x14ac:dyDescent="0.25">
      <c r="A14245" s="216">
        <v>45630</v>
      </c>
      <c r="B14245" s="217" t="s">
        <v>152</v>
      </c>
      <c r="C14245" s="218">
        <v>0.60780000000000001</v>
      </c>
    </row>
    <row r="14246" spans="1:3" ht="15" customHeight="1" x14ac:dyDescent="0.25">
      <c r="A14246" s="216">
        <v>45631</v>
      </c>
      <c r="B14246" s="217" t="s">
        <v>152</v>
      </c>
      <c r="C14246" s="218">
        <v>0.61670000000000003</v>
      </c>
    </row>
    <row r="14247" spans="1:3" ht="15" customHeight="1" x14ac:dyDescent="0.25">
      <c r="A14247" s="216">
        <v>45632</v>
      </c>
      <c r="B14247" s="217" t="s">
        <v>152</v>
      </c>
      <c r="C14247" s="218">
        <v>0.64349999999999996</v>
      </c>
    </row>
    <row r="14248" spans="1:3" ht="15" customHeight="1" x14ac:dyDescent="0.25">
      <c r="A14248" s="216">
        <v>45635</v>
      </c>
      <c r="B14248" s="217" t="s">
        <v>152</v>
      </c>
      <c r="C14248" s="218">
        <v>0.65249999999999997</v>
      </c>
    </row>
    <row r="14249" spans="1:3" ht="15" customHeight="1" x14ac:dyDescent="0.25">
      <c r="A14249" s="216">
        <v>45636</v>
      </c>
      <c r="B14249" s="217" t="s">
        <v>152</v>
      </c>
      <c r="C14249" s="218">
        <v>0.66139999999999999</v>
      </c>
    </row>
    <row r="14250" spans="1:3" ht="15" customHeight="1" x14ac:dyDescent="0.25">
      <c r="A14250" s="216">
        <v>45637</v>
      </c>
      <c r="B14250" s="217" t="s">
        <v>152</v>
      </c>
      <c r="C14250" s="218">
        <v>0.6704</v>
      </c>
    </row>
    <row r="14251" spans="1:3" ht="15" customHeight="1" x14ac:dyDescent="0.25">
      <c r="A14251" s="216">
        <v>45638</v>
      </c>
      <c r="B14251" s="217" t="s">
        <v>152</v>
      </c>
      <c r="C14251" s="218">
        <v>0.67930000000000001</v>
      </c>
    </row>
    <row r="14252" spans="1:3" ht="15" customHeight="1" x14ac:dyDescent="0.25">
      <c r="A14252" s="216">
        <v>45639</v>
      </c>
      <c r="B14252" s="217" t="s">
        <v>152</v>
      </c>
      <c r="C14252" s="218">
        <v>0.70609999999999995</v>
      </c>
    </row>
    <row r="14253" spans="1:3" ht="15" customHeight="1" x14ac:dyDescent="0.25">
      <c r="A14253" s="216">
        <v>45642</v>
      </c>
      <c r="B14253" s="217" t="s">
        <v>152</v>
      </c>
      <c r="C14253" s="218">
        <v>0.71499999999999997</v>
      </c>
    </row>
    <row r="14254" spans="1:3" ht="15" customHeight="1" x14ac:dyDescent="0.25">
      <c r="A14254" s="216">
        <v>45643</v>
      </c>
      <c r="B14254" s="217" t="s">
        <v>152</v>
      </c>
      <c r="C14254" s="218">
        <v>0.72399999999999998</v>
      </c>
    </row>
    <row r="14255" spans="1:3" ht="15" customHeight="1" x14ac:dyDescent="0.25">
      <c r="A14255" s="216">
        <v>45644</v>
      </c>
      <c r="B14255" s="217" t="s">
        <v>152</v>
      </c>
      <c r="C14255" s="218">
        <v>0.73270000000000002</v>
      </c>
    </row>
    <row r="14256" spans="1:3" ht="15" customHeight="1" x14ac:dyDescent="0.25">
      <c r="A14256" s="216">
        <v>45645</v>
      </c>
      <c r="B14256" s="217" t="s">
        <v>152</v>
      </c>
      <c r="C14256" s="218">
        <v>0.74139999999999995</v>
      </c>
    </row>
    <row r="14257" spans="1:3" ht="15" customHeight="1" x14ac:dyDescent="0.25">
      <c r="A14257" s="216">
        <v>45646</v>
      </c>
      <c r="B14257" s="217" t="s">
        <v>152</v>
      </c>
      <c r="C14257" s="218">
        <v>0.76749999999999996</v>
      </c>
    </row>
    <row r="14258" spans="1:3" ht="15" customHeight="1" x14ac:dyDescent="0.25">
      <c r="A14258" s="216">
        <v>45649</v>
      </c>
      <c r="B14258" s="217" t="s">
        <v>152</v>
      </c>
      <c r="C14258" s="218">
        <v>0.77610000000000001</v>
      </c>
    </row>
    <row r="14259" spans="1:3" ht="15" customHeight="1" x14ac:dyDescent="0.25">
      <c r="A14259" s="216">
        <v>45650</v>
      </c>
      <c r="B14259" s="217" t="s">
        <v>152</v>
      </c>
      <c r="C14259" s="218">
        <v>0.78480000000000005</v>
      </c>
    </row>
    <row r="14260" spans="1:3" ht="15" customHeight="1" x14ac:dyDescent="0.25">
      <c r="A14260" s="216">
        <v>45651</v>
      </c>
      <c r="B14260" s="217" t="s">
        <v>152</v>
      </c>
      <c r="C14260" s="218">
        <v>0.79339999999999999</v>
      </c>
    </row>
    <row r="14261" spans="1:3" ht="15" customHeight="1" x14ac:dyDescent="0.25">
      <c r="A14261" s="216">
        <v>45652</v>
      </c>
      <c r="B14261" s="217" t="s">
        <v>152</v>
      </c>
      <c r="C14261" s="218">
        <v>0.80210000000000004</v>
      </c>
    </row>
    <row r="14262" spans="1:3" ht="15" customHeight="1" x14ac:dyDescent="0.25">
      <c r="A14262" s="216">
        <v>45653</v>
      </c>
      <c r="B14262" s="217" t="s">
        <v>152</v>
      </c>
      <c r="C14262" s="218">
        <v>0.82789999999999997</v>
      </c>
    </row>
    <row r="14263" spans="1:3" ht="15" customHeight="1" x14ac:dyDescent="0.25">
      <c r="A14263" s="216">
        <v>45656</v>
      </c>
      <c r="B14263" s="217" t="s">
        <v>152</v>
      </c>
      <c r="C14263" s="218">
        <v>0.83650000000000002</v>
      </c>
    </row>
    <row r="14264" spans="1:3" ht="15" customHeight="1" x14ac:dyDescent="0.25">
      <c r="A14264" s="216">
        <v>45657</v>
      </c>
      <c r="B14264" s="217" t="s">
        <v>152</v>
      </c>
      <c r="C14264" s="218">
        <v>0.84489999999999998</v>
      </c>
    </row>
    <row r="14265" spans="1:3" ht="15" customHeight="1" x14ac:dyDescent="0.25">
      <c r="A14265" s="216">
        <v>45659</v>
      </c>
      <c r="B14265" s="217" t="s">
        <v>152</v>
      </c>
      <c r="C14265" s="218">
        <v>0.86119999999999997</v>
      </c>
    </row>
    <row r="14266" spans="1:3" ht="15" customHeight="1" x14ac:dyDescent="0.25">
      <c r="A14266" s="216">
        <v>45660</v>
      </c>
      <c r="B14266" s="217" t="s">
        <v>152</v>
      </c>
      <c r="C14266" s="218">
        <v>0.88660000000000005</v>
      </c>
    </row>
    <row r="14267" spans="1:3" ht="15" customHeight="1" x14ac:dyDescent="0.25">
      <c r="A14267" s="216">
        <v>45663</v>
      </c>
      <c r="B14267" s="217" t="s">
        <v>152</v>
      </c>
      <c r="C14267" s="218">
        <v>0.89500000000000002</v>
      </c>
    </row>
    <row r="14268" spans="1:3" ht="15" customHeight="1" x14ac:dyDescent="0.25">
      <c r="A14268" s="216">
        <v>45664</v>
      </c>
      <c r="B14268" s="217" t="s">
        <v>152</v>
      </c>
      <c r="C14268" s="218">
        <v>0.90339999999999998</v>
      </c>
    </row>
    <row r="14269" spans="1:3" ht="15" customHeight="1" x14ac:dyDescent="0.25">
      <c r="A14269" s="216">
        <v>45665</v>
      </c>
      <c r="B14269" s="217" t="s">
        <v>152</v>
      </c>
      <c r="C14269" s="218">
        <v>0.91180000000000005</v>
      </c>
    </row>
    <row r="14270" spans="1:3" ht="15" customHeight="1" x14ac:dyDescent="0.25">
      <c r="A14270" s="216">
        <v>45666</v>
      </c>
      <c r="B14270" s="217" t="s">
        <v>152</v>
      </c>
      <c r="C14270" s="218">
        <v>0.92010000000000003</v>
      </c>
    </row>
    <row r="14271" spans="1:3" ht="15" customHeight="1" x14ac:dyDescent="0.25">
      <c r="A14271" s="216">
        <v>45667</v>
      </c>
      <c r="B14271" s="217" t="s">
        <v>152</v>
      </c>
      <c r="C14271" s="218">
        <v>0.94510000000000005</v>
      </c>
    </row>
    <row r="14272" spans="1:3" ht="15" customHeight="1" x14ac:dyDescent="0.25">
      <c r="A14272" s="216">
        <v>45670</v>
      </c>
      <c r="B14272" s="217" t="s">
        <v>152</v>
      </c>
      <c r="C14272" s="218">
        <v>0.95350000000000001</v>
      </c>
    </row>
    <row r="14273" spans="1:3" ht="15" customHeight="1" x14ac:dyDescent="0.25">
      <c r="A14273" s="216">
        <v>45671</v>
      </c>
      <c r="B14273" s="217" t="s">
        <v>152</v>
      </c>
      <c r="C14273" s="218">
        <v>0.96179999999999999</v>
      </c>
    </row>
    <row r="14274" spans="1:3" ht="15" customHeight="1" x14ac:dyDescent="0.25">
      <c r="A14274" s="216">
        <v>45672</v>
      </c>
      <c r="B14274" s="217" t="s">
        <v>152</v>
      </c>
      <c r="C14274" s="218">
        <v>0.97019999999999995</v>
      </c>
    </row>
    <row r="14275" spans="1:3" ht="15" customHeight="1" x14ac:dyDescent="0.25">
      <c r="A14275" s="216">
        <v>45673</v>
      </c>
      <c r="B14275" s="217" t="s">
        <v>152</v>
      </c>
      <c r="C14275" s="218">
        <v>0.97850000000000004</v>
      </c>
    </row>
    <row r="14276" spans="1:3" ht="15" customHeight="1" x14ac:dyDescent="0.25">
      <c r="A14276" s="216">
        <v>45674</v>
      </c>
      <c r="B14276" s="217" t="s">
        <v>152</v>
      </c>
      <c r="C14276" s="218">
        <v>1.0034000000000001</v>
      </c>
    </row>
    <row r="14277" spans="1:3" ht="15" customHeight="1" x14ac:dyDescent="0.25">
      <c r="A14277" s="216">
        <v>45677</v>
      </c>
      <c r="B14277" s="217" t="s">
        <v>152</v>
      </c>
      <c r="C14277" s="218">
        <v>1.0117</v>
      </c>
    </row>
    <row r="14278" spans="1:3" ht="15" customHeight="1" x14ac:dyDescent="0.25">
      <c r="A14278" s="216">
        <v>45678</v>
      </c>
      <c r="B14278" s="217" t="s">
        <v>152</v>
      </c>
      <c r="C14278" s="218">
        <v>1.02</v>
      </c>
    </row>
    <row r="14279" spans="1:3" ht="15" customHeight="1" x14ac:dyDescent="0.25">
      <c r="A14279" s="216">
        <v>45679</v>
      </c>
      <c r="B14279" s="217" t="s">
        <v>152</v>
      </c>
      <c r="C14279" s="218">
        <v>1.0282</v>
      </c>
    </row>
    <row r="14280" spans="1:3" ht="15" customHeight="1" x14ac:dyDescent="0.25">
      <c r="A14280" s="216">
        <v>45680</v>
      </c>
      <c r="B14280" s="217" t="s">
        <v>152</v>
      </c>
      <c r="C14280" s="218">
        <v>1.0365</v>
      </c>
    </row>
    <row r="14281" spans="1:3" ht="15" customHeight="1" x14ac:dyDescent="0.25">
      <c r="A14281" s="216">
        <v>45681</v>
      </c>
      <c r="B14281" s="217" t="s">
        <v>152</v>
      </c>
      <c r="C14281" s="218">
        <v>1.0611999999999999</v>
      </c>
    </row>
    <row r="14282" spans="1:3" ht="15" customHeight="1" x14ac:dyDescent="0.25">
      <c r="A14282" s="216">
        <v>45684</v>
      </c>
      <c r="B14282" s="217" t="s">
        <v>152</v>
      </c>
      <c r="C14282" s="218">
        <v>1.0694999999999999</v>
      </c>
    </row>
    <row r="14283" spans="1:3" ht="15" customHeight="1" x14ac:dyDescent="0.25">
      <c r="A14283" s="216">
        <v>45685</v>
      </c>
      <c r="B14283" s="217" t="s">
        <v>152</v>
      </c>
      <c r="C14283" s="218">
        <v>1.0777000000000001</v>
      </c>
    </row>
    <row r="14284" spans="1:3" ht="15" customHeight="1" x14ac:dyDescent="0.25">
      <c r="A14284" s="216">
        <v>45686</v>
      </c>
      <c r="B14284" s="217" t="s">
        <v>152</v>
      </c>
      <c r="C14284" s="218">
        <v>1.0859000000000001</v>
      </c>
    </row>
    <row r="14285" spans="1:3" ht="15" customHeight="1" x14ac:dyDescent="0.25">
      <c r="A14285" s="216">
        <v>45687</v>
      </c>
      <c r="B14285" s="217" t="s">
        <v>152</v>
      </c>
      <c r="C14285" s="218">
        <v>1.0941000000000001</v>
      </c>
    </row>
    <row r="14286" spans="1:3" ht="15" customHeight="1" x14ac:dyDescent="0.25">
      <c r="A14286" s="216">
        <v>45688</v>
      </c>
      <c r="B14286" s="217" t="s">
        <v>152</v>
      </c>
      <c r="C14286" s="218">
        <v>1.1186</v>
      </c>
    </row>
    <row r="14287" spans="1:3" ht="15" customHeight="1" x14ac:dyDescent="0.25">
      <c r="A14287" s="216">
        <v>45691</v>
      </c>
      <c r="B14287" s="217" t="s">
        <v>152</v>
      </c>
      <c r="C14287" s="218">
        <v>1.1267</v>
      </c>
    </row>
    <row r="14288" spans="1:3" ht="15" customHeight="1" x14ac:dyDescent="0.25">
      <c r="A14288" s="216">
        <v>45692</v>
      </c>
      <c r="B14288" s="217" t="s">
        <v>152</v>
      </c>
      <c r="C14288" s="218">
        <v>1.1348</v>
      </c>
    </row>
    <row r="14289" spans="1:3" ht="15" customHeight="1" x14ac:dyDescent="0.25">
      <c r="A14289" s="216">
        <v>45693</v>
      </c>
      <c r="B14289" s="217" t="s">
        <v>152</v>
      </c>
      <c r="C14289" s="218">
        <v>1.1427</v>
      </c>
    </row>
    <row r="14290" spans="1:3" ht="15" customHeight="1" x14ac:dyDescent="0.25">
      <c r="A14290" s="216">
        <v>45694</v>
      </c>
      <c r="B14290" s="217" t="s">
        <v>152</v>
      </c>
      <c r="C14290" s="218">
        <v>1.1505000000000001</v>
      </c>
    </row>
    <row r="14291" spans="1:3" ht="15" customHeight="1" x14ac:dyDescent="0.25">
      <c r="A14291" s="216">
        <v>45695</v>
      </c>
      <c r="B14291" s="217" t="s">
        <v>152</v>
      </c>
      <c r="C14291" s="218">
        <v>1.1738</v>
      </c>
    </row>
    <row r="14292" spans="1:3" ht="15" customHeight="1" x14ac:dyDescent="0.25">
      <c r="A14292" s="216">
        <v>45698</v>
      </c>
      <c r="B14292" s="217" t="s">
        <v>152</v>
      </c>
      <c r="C14292" s="218">
        <v>1.1816</v>
      </c>
    </row>
    <row r="14293" spans="1:3" ht="15" customHeight="1" x14ac:dyDescent="0.25">
      <c r="A14293" s="216">
        <v>45699</v>
      </c>
      <c r="B14293" s="217" t="s">
        <v>152</v>
      </c>
      <c r="C14293" s="218">
        <v>1.1893</v>
      </c>
    </row>
    <row r="14294" spans="1:3" ht="15" customHeight="1" x14ac:dyDescent="0.25">
      <c r="A14294" s="216">
        <v>45700</v>
      </c>
      <c r="B14294" s="217" t="s">
        <v>152</v>
      </c>
      <c r="C14294" s="218">
        <v>1.1970000000000001</v>
      </c>
    </row>
    <row r="14295" spans="1:3" ht="15" customHeight="1" x14ac:dyDescent="0.25">
      <c r="A14295" s="216">
        <v>45701</v>
      </c>
      <c r="B14295" s="217" t="s">
        <v>152</v>
      </c>
      <c r="C14295" s="218">
        <v>1.2047000000000001</v>
      </c>
    </row>
    <row r="14296" spans="1:3" ht="15" customHeight="1" x14ac:dyDescent="0.25">
      <c r="A14296" s="216">
        <v>45702</v>
      </c>
      <c r="B14296" s="217" t="s">
        <v>152</v>
      </c>
      <c r="C14296" s="218">
        <v>1.2278</v>
      </c>
    </row>
    <row r="14297" spans="1:3" ht="15" customHeight="1" x14ac:dyDescent="0.25">
      <c r="A14297" s="216">
        <v>45705</v>
      </c>
      <c r="B14297" s="217" t="s">
        <v>152</v>
      </c>
      <c r="C14297" s="218">
        <v>1.2355</v>
      </c>
    </row>
    <row r="14298" spans="1:3" ht="15" customHeight="1" x14ac:dyDescent="0.25">
      <c r="A14298" s="216">
        <v>45706</v>
      </c>
      <c r="B14298" s="217" t="s">
        <v>152</v>
      </c>
      <c r="C14298" s="218">
        <v>1.2432000000000001</v>
      </c>
    </row>
    <row r="14299" spans="1:3" ht="15" customHeight="1" x14ac:dyDescent="0.25">
      <c r="A14299" s="216">
        <v>45707</v>
      </c>
      <c r="B14299" s="217" t="s">
        <v>152</v>
      </c>
      <c r="C14299" s="218">
        <v>1.2508999999999999</v>
      </c>
    </row>
    <row r="14300" spans="1:3" ht="15" customHeight="1" x14ac:dyDescent="0.25">
      <c r="A14300" s="216">
        <v>45708</v>
      </c>
      <c r="B14300" s="217" t="s">
        <v>152</v>
      </c>
      <c r="C14300" s="218">
        <v>1.2585</v>
      </c>
    </row>
    <row r="14301" spans="1:3" ht="15" customHeight="1" x14ac:dyDescent="0.25">
      <c r="A14301" s="216">
        <v>45709</v>
      </c>
      <c r="B14301" s="217" t="s">
        <v>152</v>
      </c>
      <c r="C14301" s="218">
        <v>1.2815000000000001</v>
      </c>
    </row>
    <row r="14302" spans="1:3" ht="15" customHeight="1" x14ac:dyDescent="0.25">
      <c r="A14302" s="216">
        <v>45712</v>
      </c>
      <c r="B14302" s="217" t="s">
        <v>152</v>
      </c>
      <c r="C14302" s="218">
        <v>1.2891999999999999</v>
      </c>
    </row>
    <row r="14303" spans="1:3" ht="15" customHeight="1" x14ac:dyDescent="0.25">
      <c r="A14303" s="216">
        <v>45713</v>
      </c>
      <c r="B14303" s="217" t="s">
        <v>152</v>
      </c>
      <c r="C14303" s="218">
        <v>1.2968</v>
      </c>
    </row>
    <row r="14304" spans="1:3" ht="15" customHeight="1" x14ac:dyDescent="0.25">
      <c r="A14304" s="216">
        <v>45714</v>
      </c>
      <c r="B14304" s="217" t="s">
        <v>152</v>
      </c>
      <c r="C14304" s="218">
        <v>1.3045</v>
      </c>
    </row>
    <row r="14305" spans="1:3" ht="15" customHeight="1" x14ac:dyDescent="0.25">
      <c r="A14305" s="216">
        <v>45715</v>
      </c>
      <c r="B14305" s="217" t="s">
        <v>152</v>
      </c>
      <c r="C14305" s="218">
        <v>1.3121</v>
      </c>
    </row>
    <row r="14306" spans="1:3" ht="15" customHeight="1" x14ac:dyDescent="0.25">
      <c r="A14306" s="216">
        <v>45716</v>
      </c>
      <c r="B14306" s="217" t="s">
        <v>152</v>
      </c>
      <c r="C14306" s="218">
        <v>1.3349</v>
      </c>
    </row>
    <row r="14307" spans="1:3" ht="15" customHeight="1" x14ac:dyDescent="0.25">
      <c r="A14307" s="216">
        <v>45719</v>
      </c>
      <c r="B14307" s="217" t="s">
        <v>152</v>
      </c>
      <c r="C14307" s="218">
        <v>1.3425</v>
      </c>
    </row>
    <row r="14308" spans="1:3" ht="15" customHeight="1" x14ac:dyDescent="0.25">
      <c r="A14308" s="216">
        <v>45720</v>
      </c>
      <c r="B14308" s="217" t="s">
        <v>152</v>
      </c>
      <c r="C14308" s="218">
        <v>1.3501000000000001</v>
      </c>
    </row>
    <row r="14309" spans="1:3" ht="15" customHeight="1" x14ac:dyDescent="0.25">
      <c r="A14309" s="216">
        <v>45721</v>
      </c>
      <c r="B14309" s="217" t="s">
        <v>152</v>
      </c>
      <c r="C14309" s="218">
        <v>1.3575999999999999</v>
      </c>
    </row>
    <row r="14310" spans="1:3" ht="15" customHeight="1" x14ac:dyDescent="0.25">
      <c r="A14310" s="216">
        <v>45722</v>
      </c>
      <c r="B14310" s="217" t="s">
        <v>152</v>
      </c>
      <c r="C14310" s="218">
        <v>1.3652</v>
      </c>
    </row>
    <row r="14311" spans="1:3" ht="15" customHeight="1" x14ac:dyDescent="0.25">
      <c r="A14311" s="216">
        <v>45723</v>
      </c>
      <c r="B14311" s="217" t="s">
        <v>152</v>
      </c>
      <c r="C14311" s="218">
        <v>1.3877999999999999</v>
      </c>
    </row>
    <row r="14312" spans="1:3" ht="15" customHeight="1" x14ac:dyDescent="0.25">
      <c r="A14312" s="216">
        <v>45726</v>
      </c>
      <c r="B14312" s="217" t="s">
        <v>152</v>
      </c>
      <c r="C14312" s="218">
        <v>1.3953</v>
      </c>
    </row>
    <row r="14313" spans="1:3" ht="15" customHeight="1" x14ac:dyDescent="0.25">
      <c r="A14313" s="216">
        <v>45727</v>
      </c>
      <c r="B14313" s="217" t="s">
        <v>152</v>
      </c>
      <c r="C14313" s="218">
        <v>1.4028</v>
      </c>
    </row>
    <row r="14314" spans="1:3" ht="15" customHeight="1" x14ac:dyDescent="0.25">
      <c r="A14314" s="216">
        <v>45728</v>
      </c>
      <c r="B14314" s="217" t="s">
        <v>152</v>
      </c>
      <c r="C14314" s="218">
        <v>1.41</v>
      </c>
    </row>
    <row r="14315" spans="1:3" ht="15" customHeight="1" x14ac:dyDescent="0.25">
      <c r="A14315" s="216">
        <v>45729</v>
      </c>
      <c r="B14315" s="217" t="s">
        <v>152</v>
      </c>
      <c r="C14315" s="218">
        <v>1.4172</v>
      </c>
    </row>
    <row r="14316" spans="1:3" ht="15" customHeight="1" x14ac:dyDescent="0.25">
      <c r="A14316" s="216">
        <v>45730</v>
      </c>
      <c r="B14316" s="217" t="s">
        <v>152</v>
      </c>
      <c r="C14316" s="218">
        <v>1.4387000000000001</v>
      </c>
    </row>
    <row r="14317" spans="1:3" ht="15" customHeight="1" x14ac:dyDescent="0.25">
      <c r="A14317" s="216">
        <v>45733</v>
      </c>
      <c r="B14317" s="217" t="s">
        <v>152</v>
      </c>
      <c r="C14317" s="218">
        <v>1.4459</v>
      </c>
    </row>
    <row r="14318" spans="1:3" ht="15" customHeight="1" x14ac:dyDescent="0.25">
      <c r="A14318" s="216">
        <v>45734</v>
      </c>
      <c r="B14318" s="217" t="s">
        <v>152</v>
      </c>
      <c r="C14318" s="218">
        <v>1.4530000000000001</v>
      </c>
    </row>
    <row r="14319" spans="1:3" ht="15" customHeight="1" x14ac:dyDescent="0.25">
      <c r="A14319" s="216">
        <v>45735</v>
      </c>
      <c r="B14319" s="217" t="s">
        <v>152</v>
      </c>
      <c r="C14319" s="218">
        <v>1.4601</v>
      </c>
    </row>
    <row r="14320" spans="1:3" ht="15" customHeight="1" x14ac:dyDescent="0.25">
      <c r="A14320" s="216">
        <v>45736</v>
      </c>
      <c r="B14320" s="217" t="s">
        <v>152</v>
      </c>
      <c r="C14320" s="218">
        <v>1.4673</v>
      </c>
    </row>
    <row r="14321" spans="1:3" ht="15" customHeight="1" x14ac:dyDescent="0.25">
      <c r="A14321" s="216">
        <v>45737</v>
      </c>
      <c r="B14321" s="217" t="s">
        <v>152</v>
      </c>
      <c r="C14321" s="218">
        <v>1.4885999999999999</v>
      </c>
    </row>
    <row r="14322" spans="1:3" ht="15" customHeight="1" x14ac:dyDescent="0.25">
      <c r="A14322" s="216">
        <v>45740</v>
      </c>
      <c r="B14322" s="217" t="s">
        <v>152</v>
      </c>
      <c r="C14322" s="218">
        <v>1.4957</v>
      </c>
    </row>
    <row r="14323" spans="1:3" ht="15" customHeight="1" x14ac:dyDescent="0.25">
      <c r="A14323" s="216">
        <v>45741</v>
      </c>
      <c r="B14323" s="217" t="s">
        <v>152</v>
      </c>
      <c r="C14323" s="218">
        <v>1.5027999999999999</v>
      </c>
    </row>
    <row r="14324" spans="1:3" ht="15" customHeight="1" x14ac:dyDescent="0.25">
      <c r="A14324" s="216">
        <v>45742</v>
      </c>
      <c r="B14324" s="217" t="s">
        <v>152</v>
      </c>
      <c r="C14324" s="218">
        <v>1.5099</v>
      </c>
    </row>
    <row r="14325" spans="1:3" ht="15" customHeight="1" x14ac:dyDescent="0.25">
      <c r="A14325" s="216">
        <v>45743</v>
      </c>
      <c r="B14325" s="217" t="s">
        <v>152</v>
      </c>
      <c r="C14325" s="218">
        <v>1.5169999999999999</v>
      </c>
    </row>
    <row r="14326" spans="1:3" ht="15" customHeight="1" x14ac:dyDescent="0.25">
      <c r="A14326" s="216">
        <v>45744</v>
      </c>
      <c r="B14326" s="217" t="s">
        <v>152</v>
      </c>
      <c r="C14326" s="218">
        <v>1.5383</v>
      </c>
    </row>
    <row r="14327" spans="1:3" ht="15" customHeight="1" x14ac:dyDescent="0.25">
      <c r="A14327" s="216">
        <v>45747</v>
      </c>
      <c r="B14327" s="217" t="s">
        <v>152</v>
      </c>
      <c r="C14327" s="218">
        <v>1.5455000000000001</v>
      </c>
    </row>
    <row r="14328" spans="1:3" ht="15" customHeight="1" x14ac:dyDescent="0.25">
      <c r="A14328" s="216">
        <v>45748</v>
      </c>
      <c r="B14328" s="217" t="s">
        <v>152</v>
      </c>
      <c r="C14328" s="218">
        <v>1.5525</v>
      </c>
    </row>
    <row r="14329" spans="1:3" ht="15" customHeight="1" x14ac:dyDescent="0.25">
      <c r="A14329" s="216">
        <v>45749</v>
      </c>
      <c r="B14329" s="217" t="s">
        <v>152</v>
      </c>
      <c r="C14329" s="218">
        <v>1.5596000000000001</v>
      </c>
    </row>
    <row r="14330" spans="1:3" ht="15" customHeight="1" x14ac:dyDescent="0.25">
      <c r="A14330" s="216">
        <v>45750</v>
      </c>
      <c r="B14330" s="217" t="s">
        <v>152</v>
      </c>
      <c r="C14330" s="218">
        <v>1.5666</v>
      </c>
    </row>
    <row r="14331" spans="1:3" ht="15" customHeight="1" x14ac:dyDescent="0.25">
      <c r="A14331" s="216">
        <v>45751</v>
      </c>
      <c r="B14331" s="217" t="s">
        <v>152</v>
      </c>
      <c r="C14331" s="218">
        <v>1.5875999999999999</v>
      </c>
    </row>
    <row r="14332" spans="1:3" ht="15" customHeight="1" x14ac:dyDescent="0.25">
      <c r="A14332" s="216">
        <v>45754</v>
      </c>
      <c r="B14332" s="217" t="s">
        <v>152</v>
      </c>
      <c r="C14332" s="218">
        <v>1.5946</v>
      </c>
    </row>
    <row r="14333" spans="1:3" ht="15" customHeight="1" x14ac:dyDescent="0.25">
      <c r="A14333" s="216">
        <v>45755</v>
      </c>
      <c r="B14333" s="217" t="s">
        <v>152</v>
      </c>
      <c r="C14333" s="218">
        <v>1.6014999999999999</v>
      </c>
    </row>
    <row r="14334" spans="1:3" ht="15" customHeight="1" x14ac:dyDescent="0.25">
      <c r="A14334" s="216">
        <v>45756</v>
      </c>
      <c r="B14334" s="217" t="s">
        <v>152</v>
      </c>
      <c r="C14334" s="218">
        <v>1.6085</v>
      </c>
    </row>
    <row r="14335" spans="1:3" ht="15" customHeight="1" x14ac:dyDescent="0.25">
      <c r="A14335" s="216">
        <v>45757</v>
      </c>
      <c r="B14335" s="217" t="s">
        <v>152</v>
      </c>
      <c r="C14335" s="218">
        <v>1.6153999999999999</v>
      </c>
    </row>
    <row r="14336" spans="1:3" ht="15" customHeight="1" x14ac:dyDescent="0.25">
      <c r="A14336" s="216">
        <v>45758</v>
      </c>
      <c r="B14336" s="217" t="s">
        <v>152</v>
      </c>
      <c r="C14336" s="218">
        <v>1.6363000000000001</v>
      </c>
    </row>
    <row r="14337" spans="1:3" ht="15" customHeight="1" x14ac:dyDescent="0.25">
      <c r="A14337" s="216">
        <v>45761</v>
      </c>
      <c r="B14337" s="217" t="s">
        <v>152</v>
      </c>
      <c r="C14337" s="218">
        <v>1.6432</v>
      </c>
    </row>
    <row r="14338" spans="1:3" ht="15" customHeight="1" x14ac:dyDescent="0.25">
      <c r="A14338" s="216">
        <v>45762</v>
      </c>
      <c r="B14338" s="217" t="s">
        <v>152</v>
      </c>
      <c r="C14338" s="218">
        <v>1.6500999999999999</v>
      </c>
    </row>
    <row r="14339" spans="1:3" ht="15" customHeight="1" x14ac:dyDescent="0.25">
      <c r="A14339" s="216">
        <v>45763</v>
      </c>
      <c r="B14339" s="217" t="s">
        <v>152</v>
      </c>
      <c r="C14339" s="218">
        <v>1.6571</v>
      </c>
    </row>
    <row r="14340" spans="1:3" ht="15" customHeight="1" x14ac:dyDescent="0.25">
      <c r="A14340" s="216">
        <v>45764</v>
      </c>
      <c r="B14340" s="217" t="s">
        <v>152</v>
      </c>
      <c r="C14340" s="218">
        <v>1.6917</v>
      </c>
    </row>
    <row r="14341" spans="1:3" ht="15" customHeight="1" x14ac:dyDescent="0.25">
      <c r="A14341" s="216">
        <v>45769</v>
      </c>
      <c r="B14341" s="217" t="s">
        <v>152</v>
      </c>
      <c r="C14341" s="218">
        <v>1.6987000000000001</v>
      </c>
    </row>
    <row r="14342" spans="1:3" ht="15" customHeight="1" x14ac:dyDescent="0.25">
      <c r="A14342" s="216">
        <v>45770</v>
      </c>
      <c r="B14342" s="217" t="s">
        <v>152</v>
      </c>
      <c r="C14342" s="218">
        <v>1.7053</v>
      </c>
    </row>
    <row r="14343" spans="1:3" ht="15" customHeight="1" x14ac:dyDescent="0.25">
      <c r="A14343" s="216">
        <v>45771</v>
      </c>
      <c r="B14343" s="217" t="s">
        <v>152</v>
      </c>
      <c r="C14343" s="218">
        <v>1.7119</v>
      </c>
    </row>
    <row r="14344" spans="1:3" ht="15" customHeight="1" x14ac:dyDescent="0.25">
      <c r="A14344" s="216">
        <v>45772</v>
      </c>
      <c r="B14344" s="217" t="s">
        <v>152</v>
      </c>
      <c r="C14344" s="218">
        <v>1.7315</v>
      </c>
    </row>
    <row r="14345" spans="1:3" ht="15" customHeight="1" x14ac:dyDescent="0.25">
      <c r="A14345" s="216">
        <v>45775</v>
      </c>
      <c r="B14345" s="217" t="s">
        <v>152</v>
      </c>
      <c r="C14345" s="218">
        <v>1.7381</v>
      </c>
    </row>
    <row r="14346" spans="1:3" ht="15" customHeight="1" x14ac:dyDescent="0.25">
      <c r="A14346" s="216">
        <v>45776</v>
      </c>
      <c r="B14346" s="217" t="s">
        <v>152</v>
      </c>
      <c r="C14346" s="218">
        <v>1.7445999999999999</v>
      </c>
    </row>
    <row r="14347" spans="1:3" ht="15" customHeight="1" x14ac:dyDescent="0.25">
      <c r="A14347" s="216">
        <v>45777</v>
      </c>
      <c r="B14347" s="217" t="s">
        <v>152</v>
      </c>
      <c r="C14347" s="218">
        <v>1.7575000000000001</v>
      </c>
    </row>
    <row r="14348" spans="1:3" ht="15" customHeight="1" x14ac:dyDescent="0.25">
      <c r="A14348" s="216">
        <v>45779</v>
      </c>
      <c r="B14348" s="217" t="s">
        <v>152</v>
      </c>
      <c r="C14348" s="218">
        <v>1.7768999999999999</v>
      </c>
    </row>
    <row r="14349" spans="1:3" ht="15" customHeight="1" x14ac:dyDescent="0.25">
      <c r="A14349" s="216">
        <v>45782</v>
      </c>
      <c r="B14349" s="217" t="s">
        <v>152</v>
      </c>
      <c r="C14349" s="218">
        <v>1.7833000000000001</v>
      </c>
    </row>
    <row r="14350" spans="1:3" ht="15" customHeight="1" x14ac:dyDescent="0.25">
      <c r="A14350" s="216">
        <v>45783</v>
      </c>
      <c r="B14350" s="217" t="s">
        <v>152</v>
      </c>
      <c r="C14350" s="218">
        <v>1.7897000000000001</v>
      </c>
    </row>
    <row r="14351" spans="1:3" ht="15" customHeight="1" x14ac:dyDescent="0.25">
      <c r="A14351" s="216">
        <v>45784</v>
      </c>
      <c r="B14351" s="217" t="s">
        <v>152</v>
      </c>
      <c r="C14351" s="218">
        <v>1.7962</v>
      </c>
    </row>
    <row r="14352" spans="1:3" ht="15" customHeight="1" x14ac:dyDescent="0.25">
      <c r="A14352" s="216">
        <v>45785</v>
      </c>
      <c r="B14352" s="217" t="s">
        <v>152</v>
      </c>
      <c r="C14352" s="218">
        <v>1.8026</v>
      </c>
    </row>
    <row r="14353" spans="1:3" ht="15" customHeight="1" x14ac:dyDescent="0.25">
      <c r="A14353" s="216">
        <v>45786</v>
      </c>
      <c r="B14353" s="217" t="s">
        <v>152</v>
      </c>
      <c r="C14353" s="218">
        <v>1.8217000000000001</v>
      </c>
    </row>
    <row r="14354" spans="1:3" ht="15" customHeight="1" x14ac:dyDescent="0.25">
      <c r="A14354" s="216">
        <v>45789</v>
      </c>
      <c r="B14354" s="217" t="s">
        <v>152</v>
      </c>
      <c r="C14354" s="218">
        <v>1.8281000000000001</v>
      </c>
    </row>
    <row r="14355" spans="1:3" ht="15" customHeight="1" x14ac:dyDescent="0.25">
      <c r="A14355" s="216">
        <v>45790</v>
      </c>
      <c r="B14355" s="217" t="s">
        <v>152</v>
      </c>
      <c r="C14355" s="218">
        <v>1.8345</v>
      </c>
    </row>
    <row r="14356" spans="1:3" ht="15" customHeight="1" x14ac:dyDescent="0.25">
      <c r="A14356" s="216">
        <v>45791</v>
      </c>
      <c r="B14356" s="217" t="s">
        <v>152</v>
      </c>
      <c r="C14356" s="218">
        <v>1.8409</v>
      </c>
    </row>
    <row r="14357" spans="1:3" ht="15" customHeight="1" x14ac:dyDescent="0.25">
      <c r="A14357" s="216">
        <v>45792</v>
      </c>
      <c r="B14357" s="217" t="s">
        <v>152</v>
      </c>
      <c r="C14357" s="218">
        <v>1.8472999999999999</v>
      </c>
    </row>
    <row r="14358" spans="1:3" ht="15" customHeight="1" x14ac:dyDescent="0.25">
      <c r="A14358" s="216">
        <v>45793</v>
      </c>
      <c r="B14358" s="217" t="s">
        <v>152</v>
      </c>
      <c r="C14358" s="218">
        <v>1.8664000000000001</v>
      </c>
    </row>
    <row r="14359" spans="1:3" ht="15" customHeight="1" x14ac:dyDescent="0.25">
      <c r="A14359" s="216">
        <v>45796</v>
      </c>
      <c r="B14359" s="217" t="s">
        <v>152</v>
      </c>
      <c r="C14359" s="218">
        <v>1.8728</v>
      </c>
    </row>
    <row r="14360" spans="1:3" ht="15" customHeight="1" x14ac:dyDescent="0.25">
      <c r="A14360" s="216">
        <v>45797</v>
      </c>
      <c r="B14360" s="217" t="s">
        <v>152</v>
      </c>
      <c r="C14360" s="218">
        <v>1.8791</v>
      </c>
    </row>
    <row r="14361" spans="1:3" ht="15" customHeight="1" x14ac:dyDescent="0.25">
      <c r="A14361" s="216">
        <v>45798</v>
      </c>
      <c r="B14361" s="217" t="s">
        <v>152</v>
      </c>
      <c r="C14361" s="218">
        <v>1.8855</v>
      </c>
    </row>
    <row r="14362" spans="1:3" ht="15" customHeight="1" x14ac:dyDescent="0.25">
      <c r="A14362" s="216">
        <v>45799</v>
      </c>
      <c r="B14362" s="217" t="s">
        <v>152</v>
      </c>
      <c r="C14362" s="218">
        <v>1.8918999999999999</v>
      </c>
    </row>
    <row r="14363" spans="1:3" ht="15" customHeight="1" x14ac:dyDescent="0.25">
      <c r="A14363" s="216">
        <v>45800</v>
      </c>
      <c r="B14363" s="217" t="s">
        <v>152</v>
      </c>
      <c r="C14363" s="218">
        <v>1.911</v>
      </c>
    </row>
    <row r="14364" spans="1:3" ht="15" customHeight="1" x14ac:dyDescent="0.25">
      <c r="A14364" s="216">
        <v>45803</v>
      </c>
      <c r="B14364" s="217" t="s">
        <v>152</v>
      </c>
      <c r="C14364" s="218">
        <v>1.9173</v>
      </c>
    </row>
    <row r="14365" spans="1:3" ht="15" customHeight="1" x14ac:dyDescent="0.25">
      <c r="A14365" s="216">
        <v>45804</v>
      </c>
      <c r="B14365" s="217" t="s">
        <v>152</v>
      </c>
      <c r="C14365" s="218">
        <v>1.9237</v>
      </c>
    </row>
    <row r="14366" spans="1:3" ht="15" customHeight="1" x14ac:dyDescent="0.25">
      <c r="A14366" s="216">
        <v>45805</v>
      </c>
      <c r="B14366" s="217" t="s">
        <v>152</v>
      </c>
      <c r="C14366" s="218">
        <v>1.9300999999999999</v>
      </c>
    </row>
    <row r="14367" spans="1:3" ht="15" customHeight="1" x14ac:dyDescent="0.25">
      <c r="A14367" s="216">
        <v>45806</v>
      </c>
      <c r="B14367" s="217" t="s">
        <v>152</v>
      </c>
      <c r="C14367" s="218">
        <v>1.9365000000000001</v>
      </c>
    </row>
    <row r="14368" spans="1:3" ht="15" customHeight="1" x14ac:dyDescent="0.25">
      <c r="A14368" s="216">
        <v>45807</v>
      </c>
      <c r="B14368" s="217" t="s">
        <v>152</v>
      </c>
      <c r="C14368" s="218">
        <v>1.9555</v>
      </c>
    </row>
    <row r="14369" spans="1:3" ht="15" customHeight="1" x14ac:dyDescent="0.25">
      <c r="A14369" s="216">
        <v>45810</v>
      </c>
      <c r="B14369" s="217" t="s">
        <v>152</v>
      </c>
      <c r="C14369" s="218">
        <v>1.9618</v>
      </c>
    </row>
    <row r="14370" spans="1:3" ht="15" customHeight="1" x14ac:dyDescent="0.25">
      <c r="A14370" s="216">
        <v>45811</v>
      </c>
      <c r="B14370" s="217" t="s">
        <v>152</v>
      </c>
      <c r="C14370" s="218">
        <v>1.9681</v>
      </c>
    </row>
    <row r="14371" spans="1:3" ht="15" customHeight="1" x14ac:dyDescent="0.25">
      <c r="A14371" s="216">
        <v>45812</v>
      </c>
      <c r="B14371" s="217" t="s">
        <v>152</v>
      </c>
      <c r="C14371" s="218">
        <v>1.9743999999999999</v>
      </c>
    </row>
    <row r="14372" spans="1:3" ht="15" customHeight="1" x14ac:dyDescent="0.25">
      <c r="A14372" s="216">
        <v>45813</v>
      </c>
      <c r="B14372" s="217" t="s">
        <v>152</v>
      </c>
      <c r="C14372" s="218">
        <v>1.9806999999999999</v>
      </c>
    </row>
    <row r="14373" spans="1:3" ht="15" customHeight="1" x14ac:dyDescent="0.25">
      <c r="A14373" s="216">
        <v>45814</v>
      </c>
      <c r="B14373" s="217" t="s">
        <v>152</v>
      </c>
      <c r="C14373" s="218">
        <v>1.9994000000000001</v>
      </c>
    </row>
    <row r="14374" spans="1:3" ht="15" customHeight="1" x14ac:dyDescent="0.25">
      <c r="A14374" s="216">
        <v>45817</v>
      </c>
      <c r="B14374" s="217" t="s">
        <v>152</v>
      </c>
      <c r="C14374" s="218">
        <v>2.0055999999999998</v>
      </c>
    </row>
    <row r="14375" spans="1:3" ht="15" customHeight="1" x14ac:dyDescent="0.25">
      <c r="A14375" s="216">
        <v>45818</v>
      </c>
      <c r="B14375" s="217" t="s">
        <v>152</v>
      </c>
      <c r="C14375" s="218">
        <v>2.0118</v>
      </c>
    </row>
    <row r="14376" spans="1:3" ht="15" customHeight="1" x14ac:dyDescent="0.25">
      <c r="A14376" s="216">
        <v>45819</v>
      </c>
      <c r="B14376" s="217" t="s">
        <v>152</v>
      </c>
      <c r="C14376" s="218">
        <v>2.0177999999999998</v>
      </c>
    </row>
    <row r="14377" spans="1:3" ht="15" customHeight="1" x14ac:dyDescent="0.25">
      <c r="A14377" s="216">
        <v>45820</v>
      </c>
      <c r="B14377" s="217" t="s">
        <v>152</v>
      </c>
      <c r="C14377" s="218">
        <v>2.0236999999999998</v>
      </c>
    </row>
    <row r="14378" spans="1:3" ht="15" customHeight="1" x14ac:dyDescent="0.25">
      <c r="A14378" s="216">
        <v>45821</v>
      </c>
      <c r="B14378" s="217" t="s">
        <v>152</v>
      </c>
      <c r="C14378" s="218">
        <v>2.0411999999999999</v>
      </c>
    </row>
    <row r="14379" spans="1:3" ht="15" customHeight="1" x14ac:dyDescent="0.25">
      <c r="A14379" s="216">
        <v>45824</v>
      </c>
      <c r="B14379" s="217" t="s">
        <v>152</v>
      </c>
      <c r="C14379" s="218">
        <v>2.0470000000000002</v>
      </c>
    </row>
    <row r="14380" spans="1:3" ht="15" customHeight="1" x14ac:dyDescent="0.25">
      <c r="A14380" s="216">
        <v>45825</v>
      </c>
      <c r="B14380" s="217" t="s">
        <v>152</v>
      </c>
      <c r="C14380" s="218">
        <v>2.0529000000000002</v>
      </c>
    </row>
    <row r="14381" spans="1:3" ht="15" customHeight="1" x14ac:dyDescent="0.25">
      <c r="A14381" s="216">
        <v>45826</v>
      </c>
      <c r="B14381" s="217" t="s">
        <v>152</v>
      </c>
      <c r="C14381" s="218">
        <v>2.0587</v>
      </c>
    </row>
    <row r="14382" spans="1:3" ht="15" customHeight="1" x14ac:dyDescent="0.25">
      <c r="A14382" s="216">
        <v>45827</v>
      </c>
      <c r="B14382" s="217" t="s">
        <v>152</v>
      </c>
      <c r="C14382" s="218">
        <v>2.0644</v>
      </c>
    </row>
    <row r="14383" spans="1:3" ht="15" customHeight="1" x14ac:dyDescent="0.25">
      <c r="A14383" s="216">
        <v>45828</v>
      </c>
      <c r="B14383" s="217" t="s">
        <v>152</v>
      </c>
      <c r="C14383" s="218">
        <v>2.0817999999999999</v>
      </c>
    </row>
    <row r="14384" spans="1:3" ht="15" customHeight="1" x14ac:dyDescent="0.25">
      <c r="A14384" s="216">
        <v>45831</v>
      </c>
      <c r="B14384" s="217" t="s">
        <v>152</v>
      </c>
      <c r="C14384" s="218">
        <v>2.0876000000000001</v>
      </c>
    </row>
    <row r="14385" spans="1:3" ht="15" customHeight="1" x14ac:dyDescent="0.25">
      <c r="A14385" s="216">
        <v>45832</v>
      </c>
      <c r="B14385" s="217" t="s">
        <v>152</v>
      </c>
      <c r="C14385" s="218">
        <v>2.0933999999999999</v>
      </c>
    </row>
    <row r="14386" spans="1:3" ht="15" customHeight="1" x14ac:dyDescent="0.25">
      <c r="A14386" s="216">
        <v>45833</v>
      </c>
      <c r="B14386" s="217" t="s">
        <v>152</v>
      </c>
      <c r="C14386" s="218">
        <v>2.0992000000000002</v>
      </c>
    </row>
    <row r="14387" spans="1:3" ht="15" customHeight="1" x14ac:dyDescent="0.25">
      <c r="A14387" s="216">
        <v>45834</v>
      </c>
      <c r="B14387" s="217" t="s">
        <v>152</v>
      </c>
      <c r="C14387" s="218">
        <v>2.105</v>
      </c>
    </row>
    <row r="14388" spans="1:3" ht="15" customHeight="1" x14ac:dyDescent="0.25">
      <c r="A14388" s="216">
        <v>45835</v>
      </c>
      <c r="B14388" s="217" t="s">
        <v>152</v>
      </c>
      <c r="C14388" s="218">
        <v>2.1225000000000001</v>
      </c>
    </row>
    <row r="14389" spans="1:3" ht="15" customHeight="1" x14ac:dyDescent="0.25">
      <c r="A14389" s="216">
        <v>45838</v>
      </c>
      <c r="B14389" s="217" t="s">
        <v>152</v>
      </c>
      <c r="C14389" s="218">
        <v>2.1282999999999999</v>
      </c>
    </row>
    <row r="14390" spans="1:3" ht="15" customHeight="1" x14ac:dyDescent="0.25">
      <c r="A14390" s="216">
        <v>45839</v>
      </c>
      <c r="B14390" s="217" t="s">
        <v>152</v>
      </c>
      <c r="C14390" s="218">
        <v>2.1341000000000001</v>
      </c>
    </row>
    <row r="14391" spans="1:3" ht="15" customHeight="1" x14ac:dyDescent="0.25">
      <c r="A14391" s="216">
        <v>45840</v>
      </c>
      <c r="B14391" s="217" t="s">
        <v>152</v>
      </c>
      <c r="C14391" s="218">
        <v>2.1398000000000001</v>
      </c>
    </row>
    <row r="14392" spans="1:3" ht="15" customHeight="1" x14ac:dyDescent="0.25">
      <c r="A14392" s="216">
        <v>45841</v>
      </c>
      <c r="B14392" s="217" t="s">
        <v>152</v>
      </c>
      <c r="C14392" s="218">
        <v>2.1456</v>
      </c>
    </row>
    <row r="14393" spans="1:3" ht="15" customHeight="1" x14ac:dyDescent="0.25">
      <c r="A14393" s="216">
        <v>45842</v>
      </c>
      <c r="B14393" s="217" t="s">
        <v>152</v>
      </c>
      <c r="C14393" s="218">
        <v>2.1629</v>
      </c>
    </row>
    <row r="14394" spans="1:3" ht="15" customHeight="1" x14ac:dyDescent="0.25">
      <c r="A14394" s="216">
        <v>45845</v>
      </c>
      <c r="B14394" s="217" t="s">
        <v>152</v>
      </c>
      <c r="C14394" s="218">
        <v>2.1686000000000001</v>
      </c>
    </row>
    <row r="14395" spans="1:3" ht="15" customHeight="1" x14ac:dyDescent="0.25">
      <c r="A14395" s="216">
        <v>45846</v>
      </c>
      <c r="B14395" s="217" t="s">
        <v>152</v>
      </c>
      <c r="C14395" s="218">
        <v>2.1743999999999999</v>
      </c>
    </row>
    <row r="14396" spans="1:3" ht="15" customHeight="1" x14ac:dyDescent="0.25">
      <c r="A14396" s="216">
        <v>45847</v>
      </c>
      <c r="B14396" s="217" t="s">
        <v>152</v>
      </c>
      <c r="C14396" s="218">
        <v>2.1800999999999999</v>
      </c>
    </row>
    <row r="14397" spans="1:3" ht="15" customHeight="1" x14ac:dyDescent="0.25">
      <c r="A14397" s="216">
        <v>45848</v>
      </c>
      <c r="B14397" s="217" t="s">
        <v>152</v>
      </c>
      <c r="C14397" s="218">
        <v>2.1859000000000002</v>
      </c>
    </row>
    <row r="14398" spans="1:3" ht="15" customHeight="1" x14ac:dyDescent="0.25">
      <c r="A14398" s="216">
        <v>45849</v>
      </c>
      <c r="B14398" s="217" t="s">
        <v>152</v>
      </c>
      <c r="C14398" s="218">
        <v>2.2031000000000001</v>
      </c>
    </row>
    <row r="14399" spans="1:3" ht="15" customHeight="1" x14ac:dyDescent="0.25">
      <c r="A14399" s="216">
        <v>45852</v>
      </c>
      <c r="B14399" s="217" t="s">
        <v>152</v>
      </c>
      <c r="C14399" s="218">
        <v>2.2088000000000001</v>
      </c>
    </row>
    <row r="14400" spans="1:3" ht="15" customHeight="1" x14ac:dyDescent="0.25">
      <c r="A14400" s="216">
        <v>45853</v>
      </c>
      <c r="B14400" s="217" t="s">
        <v>152</v>
      </c>
      <c r="C14400" s="218">
        <v>2.2145999999999999</v>
      </c>
    </row>
    <row r="14401" spans="1:3" ht="15" customHeight="1" x14ac:dyDescent="0.25">
      <c r="A14401" s="216">
        <v>45854</v>
      </c>
      <c r="B14401" s="217" t="s">
        <v>152</v>
      </c>
      <c r="C14401" s="218">
        <v>2.2204000000000002</v>
      </c>
    </row>
    <row r="14402" spans="1:3" ht="15" customHeight="1" x14ac:dyDescent="0.25">
      <c r="A14402" s="216">
        <v>45855</v>
      </c>
      <c r="B14402" s="217" t="s">
        <v>152</v>
      </c>
      <c r="C14402" s="218">
        <v>2.2261000000000002</v>
      </c>
    </row>
    <row r="14403" spans="1:3" ht="15" customHeight="1" x14ac:dyDescent="0.25">
      <c r="A14403" s="216">
        <v>45856</v>
      </c>
      <c r="B14403" s="217" t="s">
        <v>152</v>
      </c>
      <c r="C14403" s="218">
        <v>2.2433000000000001</v>
      </c>
    </row>
    <row r="14404" spans="1:3" ht="15" customHeight="1" x14ac:dyDescent="0.25">
      <c r="A14404" s="216">
        <v>45859</v>
      </c>
      <c r="B14404" s="217" t="s">
        <v>152</v>
      </c>
      <c r="C14404" s="218">
        <v>2.2490000000000001</v>
      </c>
    </row>
    <row r="14405" spans="1:3" ht="15" customHeight="1" x14ac:dyDescent="0.25">
      <c r="A14405" s="216">
        <v>45860</v>
      </c>
      <c r="B14405" s="217" t="s">
        <v>152</v>
      </c>
      <c r="C14405" s="218">
        <v>2.2547000000000001</v>
      </c>
    </row>
    <row r="14406" spans="1:3" ht="15" customHeight="1" x14ac:dyDescent="0.25">
      <c r="A14406" s="216">
        <v>45861</v>
      </c>
      <c r="B14406" s="217" t="s">
        <v>152</v>
      </c>
      <c r="C14406" s="218">
        <v>2.2604000000000002</v>
      </c>
    </row>
    <row r="14407" spans="1:3" ht="15" customHeight="1" x14ac:dyDescent="0.25">
      <c r="A14407" s="216">
        <v>45862</v>
      </c>
      <c r="B14407" s="217" t="s">
        <v>152</v>
      </c>
      <c r="C14407" s="218">
        <v>2.2662</v>
      </c>
    </row>
    <row r="14408" spans="1:3" ht="15" customHeight="1" x14ac:dyDescent="0.25">
      <c r="A14408" s="216">
        <v>45863</v>
      </c>
      <c r="B14408" s="217" t="s">
        <v>152</v>
      </c>
      <c r="C14408" s="218">
        <v>2.2833000000000001</v>
      </c>
    </row>
    <row r="14409" spans="1:3" ht="15" customHeight="1" x14ac:dyDescent="0.25">
      <c r="A14409" s="216">
        <v>45866</v>
      </c>
      <c r="B14409" s="217" t="s">
        <v>152</v>
      </c>
      <c r="C14409" s="218">
        <v>2.2890999999999999</v>
      </c>
    </row>
    <row r="14410" spans="1:3" ht="15" customHeight="1" x14ac:dyDescent="0.25">
      <c r="A14410" s="216">
        <v>45867</v>
      </c>
      <c r="B14410" s="217" t="s">
        <v>152</v>
      </c>
      <c r="C14410" s="218">
        <v>2.2948</v>
      </c>
    </row>
    <row r="14411" spans="1:3" ht="15" customHeight="1" x14ac:dyDescent="0.25">
      <c r="A14411" s="216">
        <v>45868</v>
      </c>
      <c r="B14411" s="217" t="s">
        <v>152</v>
      </c>
      <c r="C14411" s="218">
        <v>2.3005</v>
      </c>
    </row>
    <row r="14412" spans="1:3" ht="15" customHeight="1" x14ac:dyDescent="0.25">
      <c r="A14412" s="216">
        <v>45869</v>
      </c>
      <c r="B14412" s="217" t="s">
        <v>152</v>
      </c>
      <c r="C14412" s="218">
        <v>2.3062</v>
      </c>
    </row>
    <row r="14413" spans="1:3" ht="15" customHeight="1" x14ac:dyDescent="0.25">
      <c r="A14413" s="216">
        <v>45870</v>
      </c>
      <c r="B14413" s="217" t="s">
        <v>152</v>
      </c>
      <c r="C14413" s="218">
        <v>2.3233999999999999</v>
      </c>
    </row>
    <row r="14414" spans="1:3" ht="15" customHeight="1" x14ac:dyDescent="0.25">
      <c r="A14414" s="216">
        <v>45873</v>
      </c>
      <c r="B14414" s="217" t="s">
        <v>152</v>
      </c>
      <c r="C14414" s="218">
        <v>2.3290999999999999</v>
      </c>
    </row>
    <row r="14415" spans="1:3" ht="15" customHeight="1" x14ac:dyDescent="0.25">
      <c r="A14415" s="216">
        <v>45874</v>
      </c>
      <c r="B14415" s="217" t="s">
        <v>152</v>
      </c>
      <c r="C14415" s="218">
        <v>2.3348</v>
      </c>
    </row>
    <row r="14416" spans="1:3" ht="15" customHeight="1" x14ac:dyDescent="0.25">
      <c r="A14416" s="216">
        <v>45875</v>
      </c>
      <c r="B14416" s="217" t="s">
        <v>152</v>
      </c>
      <c r="C14416" s="218">
        <v>2.3405</v>
      </c>
    </row>
    <row r="14417" spans="1:3" ht="15" customHeight="1" x14ac:dyDescent="0.25">
      <c r="A14417" s="216">
        <v>45876</v>
      </c>
      <c r="B14417" s="217" t="s">
        <v>152</v>
      </c>
      <c r="C14417" s="218">
        <v>2.3462000000000001</v>
      </c>
    </row>
    <row r="14418" spans="1:3" ht="15" customHeight="1" x14ac:dyDescent="0.25">
      <c r="A14418" s="216">
        <v>45877</v>
      </c>
      <c r="B14418" s="217" t="s">
        <v>152</v>
      </c>
      <c r="C14418" s="218">
        <v>2.3632</v>
      </c>
    </row>
    <row r="14419" spans="1:3" ht="15" customHeight="1" x14ac:dyDescent="0.25">
      <c r="A14419" s="216">
        <v>45880</v>
      </c>
      <c r="B14419" s="217" t="s">
        <v>152</v>
      </c>
      <c r="C14419" s="218">
        <v>2.3689</v>
      </c>
    </row>
    <row r="14420" spans="1:3" ht="15" customHeight="1" x14ac:dyDescent="0.25">
      <c r="A14420" s="216">
        <v>45881</v>
      </c>
      <c r="B14420" s="217" t="s">
        <v>152</v>
      </c>
      <c r="C14420" s="218">
        <v>2.3746</v>
      </c>
    </row>
    <row r="14421" spans="1:3" ht="15" customHeight="1" x14ac:dyDescent="0.25">
      <c r="A14421" s="216">
        <v>45882</v>
      </c>
      <c r="B14421" s="217" t="s">
        <v>152</v>
      </c>
      <c r="C14421" s="218">
        <v>2.3803000000000001</v>
      </c>
    </row>
    <row r="14422" spans="1:3" ht="15" customHeight="1" x14ac:dyDescent="0.25">
      <c r="A14422" s="216">
        <v>45883</v>
      </c>
      <c r="B14422" s="217" t="s">
        <v>152</v>
      </c>
      <c r="C14422" s="218">
        <v>2.3860000000000001</v>
      </c>
    </row>
    <row r="14423" spans="1:3" ht="15" customHeight="1" x14ac:dyDescent="0.25">
      <c r="A14423" s="216">
        <v>45884</v>
      </c>
      <c r="B14423" s="217" t="s">
        <v>152</v>
      </c>
      <c r="C14423" s="218">
        <v>2.4030999999999998</v>
      </c>
    </row>
    <row r="14424" spans="1:3" ht="15" customHeight="1" x14ac:dyDescent="0.25">
      <c r="A14424" s="216">
        <v>45887</v>
      </c>
      <c r="B14424" s="217" t="s">
        <v>152</v>
      </c>
      <c r="C14424" s="218">
        <v>2.4087999999999998</v>
      </c>
    </row>
    <row r="14425" spans="1:3" ht="15" customHeight="1" x14ac:dyDescent="0.25">
      <c r="A14425" s="216">
        <v>45888</v>
      </c>
      <c r="B14425" s="217" t="s">
        <v>152</v>
      </c>
      <c r="C14425" s="218">
        <v>2.4144999999999999</v>
      </c>
    </row>
    <row r="14426" spans="1:3" ht="15" customHeight="1" x14ac:dyDescent="0.25">
      <c r="A14426" s="216">
        <v>45889</v>
      </c>
      <c r="B14426" s="217" t="s">
        <v>152</v>
      </c>
      <c r="C14426" s="218">
        <v>2.4201999999999999</v>
      </c>
    </row>
    <row r="14427" spans="1:3" ht="15" customHeight="1" x14ac:dyDescent="0.25">
      <c r="A14427" s="216">
        <v>45890</v>
      </c>
      <c r="B14427" s="217" t="s">
        <v>152</v>
      </c>
      <c r="C14427" s="218">
        <v>2.4258000000000002</v>
      </c>
    </row>
    <row r="14428" spans="1:3" ht="15" customHeight="1" x14ac:dyDescent="0.25">
      <c r="A14428" s="216">
        <v>45891</v>
      </c>
      <c r="B14428" s="217" t="s">
        <v>152</v>
      </c>
      <c r="C14428" s="218">
        <v>2.4428999999999998</v>
      </c>
    </row>
    <row r="14429" spans="1:3" ht="15" customHeight="1" x14ac:dyDescent="0.25">
      <c r="A14429" s="216">
        <v>45894</v>
      </c>
      <c r="B14429" s="217" t="s">
        <v>152</v>
      </c>
      <c r="C14429" s="218">
        <v>2.4485999999999999</v>
      </c>
    </row>
    <row r="14430" spans="1:3" ht="15" customHeight="1" x14ac:dyDescent="0.25">
      <c r="A14430" s="216">
        <v>45895</v>
      </c>
      <c r="B14430" s="217" t="s">
        <v>152</v>
      </c>
      <c r="C14430" s="218">
        <v>2.4542000000000002</v>
      </c>
    </row>
    <row r="14431" spans="1:3" ht="15" customHeight="1" x14ac:dyDescent="0.25">
      <c r="A14431" s="216">
        <v>45896</v>
      </c>
      <c r="B14431" s="217" t="s">
        <v>152</v>
      </c>
      <c r="C14431" s="218">
        <v>2.4599000000000002</v>
      </c>
    </row>
    <row r="14432" spans="1:3" ht="15" customHeight="1" x14ac:dyDescent="0.25">
      <c r="A14432" s="216">
        <v>45897</v>
      </c>
      <c r="B14432" s="217" t="s">
        <v>152</v>
      </c>
      <c r="C14432" s="218">
        <v>2.4655999999999998</v>
      </c>
    </row>
    <row r="14433" spans="1:3" ht="15" customHeight="1" x14ac:dyDescent="0.25">
      <c r="A14433" s="216">
        <v>45898</v>
      </c>
      <c r="B14433" s="217" t="s">
        <v>152</v>
      </c>
      <c r="C14433" s="218">
        <v>2.4826000000000001</v>
      </c>
    </row>
    <row r="14434" spans="1:3" ht="15" customHeight="1" x14ac:dyDescent="0.25">
      <c r="A14434" s="216">
        <v>45901</v>
      </c>
      <c r="B14434" s="217" t="s">
        <v>152</v>
      </c>
      <c r="C14434" s="218">
        <v>2.4883000000000002</v>
      </c>
    </row>
    <row r="14435" spans="1:3" ht="15" customHeight="1" x14ac:dyDescent="0.25">
      <c r="A14435" s="216">
        <v>45902</v>
      </c>
      <c r="B14435" s="217" t="s">
        <v>152</v>
      </c>
      <c r="C14435" s="218">
        <v>2.4939</v>
      </c>
    </row>
    <row r="14436" spans="1:3" ht="15" customHeight="1" x14ac:dyDescent="0.25">
      <c r="A14436" s="216">
        <v>45903</v>
      </c>
      <c r="B14436" s="217" t="s">
        <v>152</v>
      </c>
      <c r="C14436" s="218">
        <v>2.4996</v>
      </c>
    </row>
    <row r="14437" spans="1:3" ht="15" customHeight="1" x14ac:dyDescent="0.25">
      <c r="A14437" s="216">
        <v>45904</v>
      </c>
      <c r="B14437" s="217" t="s">
        <v>152</v>
      </c>
      <c r="C14437" s="218">
        <v>2.5053000000000001</v>
      </c>
    </row>
    <row r="14438" spans="1:3" ht="15" customHeight="1" x14ac:dyDescent="0.25">
      <c r="A14438" s="216">
        <v>45905</v>
      </c>
      <c r="B14438" s="217" t="s">
        <v>152</v>
      </c>
      <c r="C14438" s="218">
        <v>2.5223</v>
      </c>
    </row>
    <row r="14439" spans="1:3" ht="15" customHeight="1" x14ac:dyDescent="0.25">
      <c r="A14439" s="216">
        <v>45908</v>
      </c>
      <c r="B14439" s="217" t="s">
        <v>152</v>
      </c>
      <c r="C14439" s="218">
        <v>2.528</v>
      </c>
    </row>
    <row r="14440" spans="1:3" ht="15" customHeight="1" x14ac:dyDescent="0.25">
      <c r="A14440" s="216">
        <v>45909</v>
      </c>
      <c r="B14440" s="217" t="s">
        <v>152</v>
      </c>
      <c r="C14440" s="218">
        <v>2.5337000000000001</v>
      </c>
    </row>
    <row r="14441" spans="1:3" ht="15" customHeight="1" x14ac:dyDescent="0.25">
      <c r="A14441" s="216">
        <v>45910</v>
      </c>
      <c r="B14441" s="217" t="s">
        <v>152</v>
      </c>
      <c r="C14441" s="218">
        <v>2.5392999999999999</v>
      </c>
    </row>
    <row r="14442" spans="1:3" ht="15" customHeight="1" x14ac:dyDescent="0.25">
      <c r="A14442" s="216">
        <v>45911</v>
      </c>
      <c r="B14442" s="217" t="s">
        <v>152</v>
      </c>
      <c r="C14442" s="218">
        <v>2.5449999999999999</v>
      </c>
    </row>
    <row r="14443" spans="1:3" ht="15" customHeight="1" x14ac:dyDescent="0.25">
      <c r="A14443" s="216">
        <v>45912</v>
      </c>
      <c r="B14443" s="217" t="s">
        <v>152</v>
      </c>
      <c r="C14443" s="218">
        <v>2.5619999999999998</v>
      </c>
    </row>
    <row r="14444" spans="1:3" ht="15" customHeight="1" x14ac:dyDescent="0.25">
      <c r="A14444" s="216">
        <v>45915</v>
      </c>
      <c r="B14444" s="217" t="s">
        <v>152</v>
      </c>
      <c r="C14444" s="218">
        <v>2.5676999999999999</v>
      </c>
    </row>
    <row r="14445" spans="1:3" ht="15" customHeight="1" x14ac:dyDescent="0.25">
      <c r="A14445" s="216">
        <v>45916</v>
      </c>
      <c r="B14445" s="217" t="s">
        <v>152</v>
      </c>
      <c r="C14445" s="218">
        <v>2.5733999999999999</v>
      </c>
    </row>
    <row r="14446" spans="1:3" ht="15" customHeight="1" x14ac:dyDescent="0.25">
      <c r="A14446" s="216">
        <v>45917</v>
      </c>
      <c r="B14446" s="217" t="s">
        <v>152</v>
      </c>
      <c r="C14446" s="218">
        <v>2.5790000000000002</v>
      </c>
    </row>
    <row r="14447" spans="1:3" ht="15" customHeight="1" x14ac:dyDescent="0.25">
      <c r="A14447" s="216">
        <v>45918</v>
      </c>
      <c r="B14447" s="217" t="s">
        <v>152</v>
      </c>
      <c r="C14447" s="218">
        <v>2.5847000000000002</v>
      </c>
    </row>
    <row r="14448" spans="1:3" ht="15" customHeight="1" x14ac:dyDescent="0.25">
      <c r="A14448" s="216">
        <v>45919</v>
      </c>
      <c r="B14448" s="217" t="s">
        <v>152</v>
      </c>
      <c r="C14448" s="218">
        <v>2.6017000000000001</v>
      </c>
    </row>
    <row r="14449" spans="1:3" ht="15" customHeight="1" x14ac:dyDescent="0.25">
      <c r="A14449" s="216">
        <v>45922</v>
      </c>
      <c r="B14449" s="217" t="s">
        <v>152</v>
      </c>
      <c r="C14449" s="218">
        <v>2.6074000000000002</v>
      </c>
    </row>
    <row r="14450" spans="1:3" ht="15" customHeight="1" x14ac:dyDescent="0.25">
      <c r="A14450" s="216">
        <v>45923</v>
      </c>
      <c r="B14450" s="217" t="s">
        <v>152</v>
      </c>
      <c r="C14450" s="218">
        <v>2.6131000000000002</v>
      </c>
    </row>
    <row r="14451" spans="1:3" ht="15" customHeight="1" x14ac:dyDescent="0.25">
      <c r="A14451" s="216">
        <v>45924</v>
      </c>
      <c r="B14451" s="217" t="s">
        <v>152</v>
      </c>
      <c r="C14451" s="218">
        <v>2.6187999999999998</v>
      </c>
    </row>
    <row r="14452" spans="1:3" ht="15" customHeight="1" x14ac:dyDescent="0.25">
      <c r="A14452" s="216">
        <v>45925</v>
      </c>
      <c r="B14452" s="217" t="s">
        <v>152</v>
      </c>
      <c r="C14452" s="218">
        <v>2.6244999999999998</v>
      </c>
    </row>
    <row r="14453" spans="1:3" ht="15" customHeight="1" x14ac:dyDescent="0.25">
      <c r="A14453" s="216">
        <v>45926</v>
      </c>
      <c r="B14453" s="217" t="s">
        <v>152</v>
      </c>
      <c r="C14453" s="218">
        <v>2.6415999999999999</v>
      </c>
    </row>
    <row r="14454" spans="1:3" ht="15" customHeight="1" x14ac:dyDescent="0.25">
      <c r="A14454" s="216">
        <v>45929</v>
      </c>
      <c r="B14454" s="217" t="s">
        <v>152</v>
      </c>
      <c r="C14454" s="218">
        <v>2.6473</v>
      </c>
    </row>
    <row r="14455" spans="1:3" ht="15" customHeight="1" x14ac:dyDescent="0.25">
      <c r="A14455" s="216">
        <v>45930</v>
      </c>
      <c r="B14455" s="217" t="s">
        <v>152</v>
      </c>
      <c r="C14455" s="218">
        <v>2.653</v>
      </c>
    </row>
    <row r="14456" spans="1:3" ht="15" customHeight="1" x14ac:dyDescent="0.25">
      <c r="A14456" s="216">
        <v>45566</v>
      </c>
      <c r="B14456" s="217" t="s">
        <v>192</v>
      </c>
      <c r="C14456" s="218">
        <v>1.4500000000000001E-2</v>
      </c>
    </row>
    <row r="14457" spans="1:3" ht="15" customHeight="1" x14ac:dyDescent="0.25">
      <c r="A14457" s="216">
        <v>45567</v>
      </c>
      <c r="B14457" s="217" t="s">
        <v>192</v>
      </c>
      <c r="C14457" s="218">
        <v>2.8899999999999999E-2</v>
      </c>
    </row>
    <row r="14458" spans="1:3" ht="15" customHeight="1" x14ac:dyDescent="0.25">
      <c r="A14458" s="216">
        <v>45568</v>
      </c>
      <c r="B14458" s="217" t="s">
        <v>192</v>
      </c>
      <c r="C14458" s="218">
        <v>4.3400000000000001E-2</v>
      </c>
    </row>
    <row r="14459" spans="1:3" ht="15" customHeight="1" x14ac:dyDescent="0.25">
      <c r="A14459" s="216">
        <v>45569</v>
      </c>
      <c r="B14459" s="217" t="s">
        <v>192</v>
      </c>
      <c r="C14459" s="218">
        <v>8.6800000000000002E-2</v>
      </c>
    </row>
    <row r="14460" spans="1:3" ht="15" customHeight="1" x14ac:dyDescent="0.25">
      <c r="A14460" s="216">
        <v>45572</v>
      </c>
      <c r="B14460" s="217" t="s">
        <v>192</v>
      </c>
      <c r="C14460" s="218">
        <v>0.1012</v>
      </c>
    </row>
    <row r="14461" spans="1:3" ht="15" customHeight="1" x14ac:dyDescent="0.25">
      <c r="A14461" s="216">
        <v>45573</v>
      </c>
      <c r="B14461" s="217" t="s">
        <v>192</v>
      </c>
      <c r="C14461" s="218">
        <v>0.1157</v>
      </c>
    </row>
    <row r="14462" spans="1:3" ht="15" customHeight="1" x14ac:dyDescent="0.25">
      <c r="A14462" s="216">
        <v>45574</v>
      </c>
      <c r="B14462" s="217" t="s">
        <v>192</v>
      </c>
      <c r="C14462" s="218">
        <v>0.13020000000000001</v>
      </c>
    </row>
    <row r="14463" spans="1:3" ht="15" customHeight="1" x14ac:dyDescent="0.25">
      <c r="A14463" s="216">
        <v>45575</v>
      </c>
      <c r="B14463" s="217" t="s">
        <v>192</v>
      </c>
      <c r="C14463" s="218">
        <v>0.14460000000000001</v>
      </c>
    </row>
    <row r="14464" spans="1:3" ht="15" customHeight="1" x14ac:dyDescent="0.25">
      <c r="A14464" s="216">
        <v>45576</v>
      </c>
      <c r="B14464" s="217" t="s">
        <v>192</v>
      </c>
      <c r="C14464" s="218">
        <v>0.18809999999999999</v>
      </c>
    </row>
    <row r="14465" spans="1:3" ht="15" customHeight="1" x14ac:dyDescent="0.25">
      <c r="A14465" s="216">
        <v>45579</v>
      </c>
      <c r="B14465" s="217" t="s">
        <v>192</v>
      </c>
      <c r="C14465" s="218">
        <v>0.20250000000000001</v>
      </c>
    </row>
    <row r="14466" spans="1:3" ht="15" customHeight="1" x14ac:dyDescent="0.25">
      <c r="A14466" s="216">
        <v>45580</v>
      </c>
      <c r="B14466" s="217" t="s">
        <v>192</v>
      </c>
      <c r="C14466" s="218">
        <v>0.217</v>
      </c>
    </row>
    <row r="14467" spans="1:3" ht="15" customHeight="1" x14ac:dyDescent="0.25">
      <c r="A14467" s="216">
        <v>45581</v>
      </c>
      <c r="B14467" s="217" t="s">
        <v>192</v>
      </c>
      <c r="C14467" s="218">
        <v>0.23150000000000001</v>
      </c>
    </row>
    <row r="14468" spans="1:3" ht="15" customHeight="1" x14ac:dyDescent="0.25">
      <c r="A14468" s="216">
        <v>45582</v>
      </c>
      <c r="B14468" s="217" t="s">
        <v>192</v>
      </c>
      <c r="C14468" s="218">
        <v>0.246</v>
      </c>
    </row>
    <row r="14469" spans="1:3" ht="15" customHeight="1" x14ac:dyDescent="0.25">
      <c r="A14469" s="216">
        <v>45583</v>
      </c>
      <c r="B14469" s="217" t="s">
        <v>192</v>
      </c>
      <c r="C14469" s="218">
        <v>0.28939999999999999</v>
      </c>
    </row>
    <row r="14470" spans="1:3" ht="15" customHeight="1" x14ac:dyDescent="0.25">
      <c r="A14470" s="216">
        <v>45586</v>
      </c>
      <c r="B14470" s="217" t="s">
        <v>192</v>
      </c>
      <c r="C14470" s="218">
        <v>0.3039</v>
      </c>
    </row>
    <row r="14471" spans="1:3" ht="15" customHeight="1" x14ac:dyDescent="0.25">
      <c r="A14471" s="216">
        <v>45587</v>
      </c>
      <c r="B14471" s="217" t="s">
        <v>192</v>
      </c>
      <c r="C14471" s="218">
        <v>0.31830000000000003</v>
      </c>
    </row>
    <row r="14472" spans="1:3" ht="15" customHeight="1" x14ac:dyDescent="0.25">
      <c r="A14472" s="216">
        <v>45588</v>
      </c>
      <c r="B14472" s="217" t="s">
        <v>192</v>
      </c>
      <c r="C14472" s="218">
        <v>0.33279999999999998</v>
      </c>
    </row>
    <row r="14473" spans="1:3" ht="15" customHeight="1" x14ac:dyDescent="0.25">
      <c r="A14473" s="216">
        <v>45589</v>
      </c>
      <c r="B14473" s="217" t="s">
        <v>192</v>
      </c>
      <c r="C14473" s="218">
        <v>0.3473</v>
      </c>
    </row>
    <row r="14474" spans="1:3" ht="15" customHeight="1" x14ac:dyDescent="0.25">
      <c r="A14474" s="216">
        <v>45590</v>
      </c>
      <c r="B14474" s="217" t="s">
        <v>192</v>
      </c>
      <c r="C14474" s="218">
        <v>0.39079999999999998</v>
      </c>
    </row>
    <row r="14475" spans="1:3" ht="15" customHeight="1" x14ac:dyDescent="0.25">
      <c r="A14475" s="216">
        <v>45593</v>
      </c>
      <c r="B14475" s="217" t="s">
        <v>192</v>
      </c>
      <c r="C14475" s="218">
        <v>0.40529999999999999</v>
      </c>
    </row>
    <row r="14476" spans="1:3" ht="15" customHeight="1" x14ac:dyDescent="0.25">
      <c r="A14476" s="216">
        <v>45594</v>
      </c>
      <c r="B14476" s="217" t="s">
        <v>192</v>
      </c>
      <c r="C14476" s="218">
        <v>0.41980000000000001</v>
      </c>
    </row>
    <row r="14477" spans="1:3" ht="15" customHeight="1" x14ac:dyDescent="0.25">
      <c r="A14477" s="216">
        <v>45595</v>
      </c>
      <c r="B14477" s="217" t="s">
        <v>192</v>
      </c>
      <c r="C14477" s="218">
        <v>0.43430000000000002</v>
      </c>
    </row>
    <row r="14478" spans="1:3" ht="15" customHeight="1" x14ac:dyDescent="0.25">
      <c r="A14478" s="216">
        <v>45596</v>
      </c>
      <c r="B14478" s="217" t="s">
        <v>192</v>
      </c>
      <c r="C14478" s="218">
        <v>0.44879999999999998</v>
      </c>
    </row>
    <row r="14479" spans="1:3" ht="15" customHeight="1" x14ac:dyDescent="0.25">
      <c r="A14479" s="216">
        <v>45597</v>
      </c>
      <c r="B14479" s="217" t="s">
        <v>192</v>
      </c>
      <c r="C14479" s="218">
        <v>0.49230000000000002</v>
      </c>
    </row>
    <row r="14480" spans="1:3" ht="15" customHeight="1" x14ac:dyDescent="0.25">
      <c r="A14480" s="216">
        <v>45600</v>
      </c>
      <c r="B14480" s="217" t="s">
        <v>192</v>
      </c>
      <c r="C14480" s="218">
        <v>0.50680000000000003</v>
      </c>
    </row>
    <row r="14481" spans="1:3" ht="15" customHeight="1" x14ac:dyDescent="0.25">
      <c r="A14481" s="216">
        <v>45601</v>
      </c>
      <c r="B14481" s="217" t="s">
        <v>192</v>
      </c>
      <c r="C14481" s="218">
        <v>0.52129999999999999</v>
      </c>
    </row>
    <row r="14482" spans="1:3" ht="15" customHeight="1" x14ac:dyDescent="0.25">
      <c r="A14482" s="216">
        <v>45602</v>
      </c>
      <c r="B14482" s="217" t="s">
        <v>192</v>
      </c>
      <c r="C14482" s="218">
        <v>0.53569999999999995</v>
      </c>
    </row>
    <row r="14483" spans="1:3" ht="15" customHeight="1" x14ac:dyDescent="0.25">
      <c r="A14483" s="216">
        <v>45603</v>
      </c>
      <c r="B14483" s="217" t="s">
        <v>192</v>
      </c>
      <c r="C14483" s="218">
        <v>0.54969999999999997</v>
      </c>
    </row>
    <row r="14484" spans="1:3" ht="15" customHeight="1" x14ac:dyDescent="0.25">
      <c r="A14484" s="216">
        <v>45604</v>
      </c>
      <c r="B14484" s="217" t="s">
        <v>192</v>
      </c>
      <c r="C14484" s="218">
        <v>0.59150000000000003</v>
      </c>
    </row>
    <row r="14485" spans="1:3" ht="15" customHeight="1" x14ac:dyDescent="0.25">
      <c r="A14485" s="216">
        <v>45607</v>
      </c>
      <c r="B14485" s="217" t="s">
        <v>192</v>
      </c>
      <c r="C14485" s="218">
        <v>0.60550000000000004</v>
      </c>
    </row>
    <row r="14486" spans="1:3" ht="15" customHeight="1" x14ac:dyDescent="0.25">
      <c r="A14486" s="216">
        <v>45608</v>
      </c>
      <c r="B14486" s="217" t="s">
        <v>192</v>
      </c>
      <c r="C14486" s="218">
        <v>0.61939999999999995</v>
      </c>
    </row>
    <row r="14487" spans="1:3" ht="15" customHeight="1" x14ac:dyDescent="0.25">
      <c r="A14487" s="216">
        <v>45609</v>
      </c>
      <c r="B14487" s="217" t="s">
        <v>192</v>
      </c>
      <c r="C14487" s="218">
        <v>0.63339999999999996</v>
      </c>
    </row>
    <row r="14488" spans="1:3" ht="15" customHeight="1" x14ac:dyDescent="0.25">
      <c r="A14488" s="216">
        <v>45610</v>
      </c>
      <c r="B14488" s="217" t="s">
        <v>192</v>
      </c>
      <c r="C14488" s="218">
        <v>0.64729999999999999</v>
      </c>
    </row>
    <row r="14489" spans="1:3" ht="15" customHeight="1" x14ac:dyDescent="0.25">
      <c r="A14489" s="216">
        <v>45611</v>
      </c>
      <c r="B14489" s="217" t="s">
        <v>192</v>
      </c>
      <c r="C14489" s="218">
        <v>0.68910000000000005</v>
      </c>
    </row>
    <row r="14490" spans="1:3" ht="15" customHeight="1" x14ac:dyDescent="0.25">
      <c r="A14490" s="216">
        <v>45614</v>
      </c>
      <c r="B14490" s="217" t="s">
        <v>192</v>
      </c>
      <c r="C14490" s="218">
        <v>0.70309999999999995</v>
      </c>
    </row>
    <row r="14491" spans="1:3" ht="15" customHeight="1" x14ac:dyDescent="0.25">
      <c r="A14491" s="216">
        <v>45615</v>
      </c>
      <c r="B14491" s="217" t="s">
        <v>192</v>
      </c>
      <c r="C14491" s="218">
        <v>0.71699999999999997</v>
      </c>
    </row>
    <row r="14492" spans="1:3" ht="15" customHeight="1" x14ac:dyDescent="0.25">
      <c r="A14492" s="216">
        <v>45616</v>
      </c>
      <c r="B14492" s="217" t="s">
        <v>192</v>
      </c>
      <c r="C14492" s="218">
        <v>0.73099999999999998</v>
      </c>
    </row>
    <row r="14493" spans="1:3" ht="15" customHeight="1" x14ac:dyDescent="0.25">
      <c r="A14493" s="216">
        <v>45617</v>
      </c>
      <c r="B14493" s="217" t="s">
        <v>192</v>
      </c>
      <c r="C14493" s="218">
        <v>0.74490000000000001</v>
      </c>
    </row>
    <row r="14494" spans="1:3" ht="15" customHeight="1" x14ac:dyDescent="0.25">
      <c r="A14494" s="216">
        <v>45618</v>
      </c>
      <c r="B14494" s="217" t="s">
        <v>192</v>
      </c>
      <c r="C14494" s="218">
        <v>0.78680000000000005</v>
      </c>
    </row>
    <row r="14495" spans="1:3" ht="15" customHeight="1" x14ac:dyDescent="0.25">
      <c r="A14495" s="216">
        <v>45621</v>
      </c>
      <c r="B14495" s="217" t="s">
        <v>192</v>
      </c>
      <c r="C14495" s="218">
        <v>0.80069999999999997</v>
      </c>
    </row>
    <row r="14496" spans="1:3" ht="15" customHeight="1" x14ac:dyDescent="0.25">
      <c r="A14496" s="216">
        <v>45622</v>
      </c>
      <c r="B14496" s="217" t="s">
        <v>192</v>
      </c>
      <c r="C14496" s="218">
        <v>0.8145</v>
      </c>
    </row>
    <row r="14497" spans="1:3" ht="15" customHeight="1" x14ac:dyDescent="0.25">
      <c r="A14497" s="216">
        <v>45623</v>
      </c>
      <c r="B14497" s="217" t="s">
        <v>192</v>
      </c>
      <c r="C14497" s="218">
        <v>0.82840000000000003</v>
      </c>
    </row>
    <row r="14498" spans="1:3" ht="15" customHeight="1" x14ac:dyDescent="0.25">
      <c r="A14498" s="216">
        <v>45624</v>
      </c>
      <c r="B14498" s="217" t="s">
        <v>192</v>
      </c>
      <c r="C14498" s="218">
        <v>0.84219999999999995</v>
      </c>
    </row>
    <row r="14499" spans="1:3" ht="15" customHeight="1" x14ac:dyDescent="0.25">
      <c r="A14499" s="216">
        <v>45625</v>
      </c>
      <c r="B14499" s="217" t="s">
        <v>192</v>
      </c>
      <c r="C14499" s="218">
        <v>0.88380000000000003</v>
      </c>
    </row>
    <row r="14500" spans="1:3" ht="15" customHeight="1" x14ac:dyDescent="0.25">
      <c r="A14500" s="216">
        <v>45628</v>
      </c>
      <c r="B14500" s="217" t="s">
        <v>192</v>
      </c>
      <c r="C14500" s="218">
        <v>0.89759999999999995</v>
      </c>
    </row>
    <row r="14501" spans="1:3" ht="15" customHeight="1" x14ac:dyDescent="0.25">
      <c r="A14501" s="216">
        <v>45629</v>
      </c>
      <c r="B14501" s="217" t="s">
        <v>192</v>
      </c>
      <c r="C14501" s="218">
        <v>0.91149999999999998</v>
      </c>
    </row>
    <row r="14502" spans="1:3" ht="15" customHeight="1" x14ac:dyDescent="0.25">
      <c r="A14502" s="216">
        <v>45630</v>
      </c>
      <c r="B14502" s="217" t="s">
        <v>192</v>
      </c>
      <c r="C14502" s="218">
        <v>0.92530000000000001</v>
      </c>
    </row>
    <row r="14503" spans="1:3" ht="15" customHeight="1" x14ac:dyDescent="0.25">
      <c r="A14503" s="216">
        <v>45631</v>
      </c>
      <c r="B14503" s="217" t="s">
        <v>192</v>
      </c>
      <c r="C14503" s="218">
        <v>0.93910000000000005</v>
      </c>
    </row>
    <row r="14504" spans="1:3" ht="15" customHeight="1" x14ac:dyDescent="0.25">
      <c r="A14504" s="216">
        <v>45632</v>
      </c>
      <c r="B14504" s="217" t="s">
        <v>192</v>
      </c>
      <c r="C14504" s="218">
        <v>0.98070000000000002</v>
      </c>
    </row>
    <row r="14505" spans="1:3" ht="15" customHeight="1" x14ac:dyDescent="0.25">
      <c r="A14505" s="216">
        <v>45635</v>
      </c>
      <c r="B14505" s="217" t="s">
        <v>192</v>
      </c>
      <c r="C14505" s="218">
        <v>0.99450000000000005</v>
      </c>
    </row>
    <row r="14506" spans="1:3" ht="15" customHeight="1" x14ac:dyDescent="0.25">
      <c r="A14506" s="216">
        <v>45636</v>
      </c>
      <c r="B14506" s="217" t="s">
        <v>192</v>
      </c>
      <c r="C14506" s="218">
        <v>1.0083</v>
      </c>
    </row>
    <row r="14507" spans="1:3" ht="15" customHeight="1" x14ac:dyDescent="0.25">
      <c r="A14507" s="216">
        <v>45637</v>
      </c>
      <c r="B14507" s="217" t="s">
        <v>192</v>
      </c>
      <c r="C14507" s="218">
        <v>1.0222</v>
      </c>
    </row>
    <row r="14508" spans="1:3" ht="15" customHeight="1" x14ac:dyDescent="0.25">
      <c r="A14508" s="216">
        <v>45638</v>
      </c>
      <c r="B14508" s="217" t="s">
        <v>192</v>
      </c>
      <c r="C14508" s="218">
        <v>1.036</v>
      </c>
    </row>
    <row r="14509" spans="1:3" ht="15" customHeight="1" x14ac:dyDescent="0.25">
      <c r="A14509" s="216">
        <v>45639</v>
      </c>
      <c r="B14509" s="217" t="s">
        <v>192</v>
      </c>
      <c r="C14509" s="218">
        <v>1.0775999999999999</v>
      </c>
    </row>
    <row r="14510" spans="1:3" ht="15" customHeight="1" x14ac:dyDescent="0.25">
      <c r="A14510" s="216">
        <v>45642</v>
      </c>
      <c r="B14510" s="217" t="s">
        <v>192</v>
      </c>
      <c r="C14510" s="218">
        <v>1.0913999999999999</v>
      </c>
    </row>
    <row r="14511" spans="1:3" ht="15" customHeight="1" x14ac:dyDescent="0.25">
      <c r="A14511" s="216">
        <v>45643</v>
      </c>
      <c r="B14511" s="217" t="s">
        <v>192</v>
      </c>
      <c r="C14511" s="218">
        <v>1.1052</v>
      </c>
    </row>
    <row r="14512" spans="1:3" ht="15" customHeight="1" x14ac:dyDescent="0.25">
      <c r="A14512" s="216">
        <v>45644</v>
      </c>
      <c r="B14512" s="217" t="s">
        <v>192</v>
      </c>
      <c r="C14512" s="218">
        <v>1.119</v>
      </c>
    </row>
    <row r="14513" spans="1:3" ht="15" customHeight="1" x14ac:dyDescent="0.25">
      <c r="A14513" s="216">
        <v>45645</v>
      </c>
      <c r="B14513" s="217" t="s">
        <v>192</v>
      </c>
      <c r="C14513" s="218">
        <v>1.1328</v>
      </c>
    </row>
    <row r="14514" spans="1:3" ht="15" customHeight="1" x14ac:dyDescent="0.25">
      <c r="A14514" s="216">
        <v>45646</v>
      </c>
      <c r="B14514" s="217" t="s">
        <v>192</v>
      </c>
      <c r="C14514" s="218">
        <v>1.1741999999999999</v>
      </c>
    </row>
    <row r="14515" spans="1:3" ht="15" customHeight="1" x14ac:dyDescent="0.25">
      <c r="A14515" s="216">
        <v>45649</v>
      </c>
      <c r="B14515" s="217" t="s">
        <v>192</v>
      </c>
      <c r="C14515" s="218">
        <v>1.1880999999999999</v>
      </c>
    </row>
    <row r="14516" spans="1:3" ht="15" customHeight="1" x14ac:dyDescent="0.25">
      <c r="A14516" s="216">
        <v>45650</v>
      </c>
      <c r="B14516" s="217" t="s">
        <v>192</v>
      </c>
      <c r="C14516" s="218">
        <v>1.2019</v>
      </c>
    </row>
    <row r="14517" spans="1:3" ht="15" customHeight="1" x14ac:dyDescent="0.25">
      <c r="A14517" s="216">
        <v>45651</v>
      </c>
      <c r="B14517" s="217" t="s">
        <v>192</v>
      </c>
      <c r="C14517" s="218">
        <v>1.2157</v>
      </c>
    </row>
    <row r="14518" spans="1:3" ht="15" customHeight="1" x14ac:dyDescent="0.25">
      <c r="A14518" s="216">
        <v>45652</v>
      </c>
      <c r="B14518" s="217" t="s">
        <v>192</v>
      </c>
      <c r="C14518" s="218">
        <v>1.2295</v>
      </c>
    </row>
    <row r="14519" spans="1:3" ht="15" customHeight="1" x14ac:dyDescent="0.25">
      <c r="A14519" s="216">
        <v>45653</v>
      </c>
      <c r="B14519" s="217" t="s">
        <v>192</v>
      </c>
      <c r="C14519" s="218">
        <v>1.2709999999999999</v>
      </c>
    </row>
    <row r="14520" spans="1:3" ht="15" customHeight="1" x14ac:dyDescent="0.25">
      <c r="A14520" s="216">
        <v>45656</v>
      </c>
      <c r="B14520" s="217" t="s">
        <v>192</v>
      </c>
      <c r="C14520" s="218">
        <v>1.2848999999999999</v>
      </c>
    </row>
    <row r="14521" spans="1:3" ht="15" customHeight="1" x14ac:dyDescent="0.25">
      <c r="A14521" s="216">
        <v>45657</v>
      </c>
      <c r="B14521" s="217" t="s">
        <v>192</v>
      </c>
      <c r="C14521" s="218">
        <v>1.2988999999999999</v>
      </c>
    </row>
    <row r="14522" spans="1:3" ht="15" customHeight="1" x14ac:dyDescent="0.25">
      <c r="A14522" s="216">
        <v>45659</v>
      </c>
      <c r="B14522" s="217" t="s">
        <v>192</v>
      </c>
      <c r="C14522" s="218">
        <v>1.3266</v>
      </c>
    </row>
    <row r="14523" spans="1:3" ht="15" customHeight="1" x14ac:dyDescent="0.25">
      <c r="A14523" s="216">
        <v>45660</v>
      </c>
      <c r="B14523" s="217" t="s">
        <v>192</v>
      </c>
      <c r="C14523" s="218">
        <v>1.3680000000000001</v>
      </c>
    </row>
    <row r="14524" spans="1:3" ht="15" customHeight="1" x14ac:dyDescent="0.25">
      <c r="A14524" s="216">
        <v>45663</v>
      </c>
      <c r="B14524" s="217" t="s">
        <v>192</v>
      </c>
      <c r="C14524" s="218">
        <v>1.3816999999999999</v>
      </c>
    </row>
    <row r="14525" spans="1:3" ht="15" customHeight="1" x14ac:dyDescent="0.25">
      <c r="A14525" s="216">
        <v>45664</v>
      </c>
      <c r="B14525" s="217" t="s">
        <v>192</v>
      </c>
      <c r="C14525" s="218">
        <v>1.3955</v>
      </c>
    </row>
    <row r="14526" spans="1:3" ht="15" customHeight="1" x14ac:dyDescent="0.25">
      <c r="A14526" s="216">
        <v>45665</v>
      </c>
      <c r="B14526" s="217" t="s">
        <v>192</v>
      </c>
      <c r="C14526" s="218">
        <v>1.4093</v>
      </c>
    </row>
    <row r="14527" spans="1:3" ht="15" customHeight="1" x14ac:dyDescent="0.25">
      <c r="A14527" s="216">
        <v>45666</v>
      </c>
      <c r="B14527" s="217" t="s">
        <v>192</v>
      </c>
      <c r="C14527" s="218">
        <v>1.4231</v>
      </c>
    </row>
    <row r="14528" spans="1:3" ht="15" customHeight="1" x14ac:dyDescent="0.25">
      <c r="A14528" s="216">
        <v>45667</v>
      </c>
      <c r="B14528" s="217" t="s">
        <v>192</v>
      </c>
      <c r="C14528" s="218">
        <v>1.4644999999999999</v>
      </c>
    </row>
    <row r="14529" spans="1:3" ht="15" customHeight="1" x14ac:dyDescent="0.25">
      <c r="A14529" s="216">
        <v>45670</v>
      </c>
      <c r="B14529" s="217" t="s">
        <v>192</v>
      </c>
      <c r="C14529" s="218">
        <v>1.4782999999999999</v>
      </c>
    </row>
    <row r="14530" spans="1:3" ht="15" customHeight="1" x14ac:dyDescent="0.25">
      <c r="A14530" s="216">
        <v>45671</v>
      </c>
      <c r="B14530" s="217" t="s">
        <v>192</v>
      </c>
      <c r="C14530" s="218">
        <v>1.4921</v>
      </c>
    </row>
    <row r="14531" spans="1:3" ht="15" customHeight="1" x14ac:dyDescent="0.25">
      <c r="A14531" s="216">
        <v>45672</v>
      </c>
      <c r="B14531" s="217" t="s">
        <v>192</v>
      </c>
      <c r="C14531" s="218">
        <v>1.5059</v>
      </c>
    </row>
    <row r="14532" spans="1:3" ht="15" customHeight="1" x14ac:dyDescent="0.25">
      <c r="A14532" s="216">
        <v>45673</v>
      </c>
      <c r="B14532" s="217" t="s">
        <v>192</v>
      </c>
      <c r="C14532" s="218">
        <v>1.5197000000000001</v>
      </c>
    </row>
    <row r="14533" spans="1:3" ht="15" customHeight="1" x14ac:dyDescent="0.25">
      <c r="A14533" s="216">
        <v>45674</v>
      </c>
      <c r="B14533" s="217" t="s">
        <v>192</v>
      </c>
      <c r="C14533" s="218">
        <v>1.5610999999999999</v>
      </c>
    </row>
    <row r="14534" spans="1:3" ht="15" customHeight="1" x14ac:dyDescent="0.25">
      <c r="A14534" s="216">
        <v>45677</v>
      </c>
      <c r="B14534" s="217" t="s">
        <v>192</v>
      </c>
      <c r="C14534" s="218">
        <v>1.5749</v>
      </c>
    </row>
    <row r="14535" spans="1:3" ht="15" customHeight="1" x14ac:dyDescent="0.25">
      <c r="A14535" s="216">
        <v>45678</v>
      </c>
      <c r="B14535" s="217" t="s">
        <v>192</v>
      </c>
      <c r="C14535" s="218">
        <v>1.5887</v>
      </c>
    </row>
    <row r="14536" spans="1:3" ht="15" customHeight="1" x14ac:dyDescent="0.25">
      <c r="A14536" s="216">
        <v>45679</v>
      </c>
      <c r="B14536" s="217" t="s">
        <v>192</v>
      </c>
      <c r="C14536" s="218">
        <v>1.6025</v>
      </c>
    </row>
    <row r="14537" spans="1:3" ht="15" customHeight="1" x14ac:dyDescent="0.25">
      <c r="A14537" s="216">
        <v>45680</v>
      </c>
      <c r="B14537" s="217" t="s">
        <v>192</v>
      </c>
      <c r="C14537" s="218">
        <v>1.6164000000000001</v>
      </c>
    </row>
    <row r="14538" spans="1:3" ht="15" customHeight="1" x14ac:dyDescent="0.25">
      <c r="A14538" s="216">
        <v>45681</v>
      </c>
      <c r="B14538" s="217" t="s">
        <v>192</v>
      </c>
      <c r="C14538" s="218">
        <v>1.6578999999999999</v>
      </c>
    </row>
    <row r="14539" spans="1:3" ht="15" customHeight="1" x14ac:dyDescent="0.25">
      <c r="A14539" s="216">
        <v>45684</v>
      </c>
      <c r="B14539" s="217" t="s">
        <v>192</v>
      </c>
      <c r="C14539" s="218">
        <v>1.6717</v>
      </c>
    </row>
    <row r="14540" spans="1:3" ht="15" customHeight="1" x14ac:dyDescent="0.25">
      <c r="A14540" s="216">
        <v>45685</v>
      </c>
      <c r="B14540" s="217" t="s">
        <v>192</v>
      </c>
      <c r="C14540" s="218">
        <v>1.6855</v>
      </c>
    </row>
    <row r="14541" spans="1:3" ht="15" customHeight="1" x14ac:dyDescent="0.25">
      <c r="A14541" s="216">
        <v>45686</v>
      </c>
      <c r="B14541" s="217" t="s">
        <v>192</v>
      </c>
      <c r="C14541" s="218">
        <v>1.6993</v>
      </c>
    </row>
    <row r="14542" spans="1:3" ht="15" customHeight="1" x14ac:dyDescent="0.25">
      <c r="A14542" s="216">
        <v>45687</v>
      </c>
      <c r="B14542" s="217" t="s">
        <v>192</v>
      </c>
      <c r="C14542" s="218">
        <v>1.7131000000000001</v>
      </c>
    </row>
    <row r="14543" spans="1:3" ht="15" customHeight="1" x14ac:dyDescent="0.25">
      <c r="A14543" s="216">
        <v>45688</v>
      </c>
      <c r="B14543" s="217" t="s">
        <v>192</v>
      </c>
      <c r="C14543" s="218">
        <v>1.7546999999999999</v>
      </c>
    </row>
    <row r="14544" spans="1:3" ht="15" customHeight="1" x14ac:dyDescent="0.25">
      <c r="A14544" s="216">
        <v>45691</v>
      </c>
      <c r="B14544" s="217" t="s">
        <v>192</v>
      </c>
      <c r="C14544" s="218">
        <v>1.7685</v>
      </c>
    </row>
    <row r="14545" spans="1:3" ht="15" customHeight="1" x14ac:dyDescent="0.25">
      <c r="A14545" s="216">
        <v>45692</v>
      </c>
      <c r="B14545" s="217" t="s">
        <v>192</v>
      </c>
      <c r="C14545" s="218">
        <v>1.7823</v>
      </c>
    </row>
    <row r="14546" spans="1:3" ht="15" customHeight="1" x14ac:dyDescent="0.25">
      <c r="A14546" s="216">
        <v>45693</v>
      </c>
      <c r="B14546" s="217" t="s">
        <v>192</v>
      </c>
      <c r="C14546" s="218">
        <v>1.7961</v>
      </c>
    </row>
    <row r="14547" spans="1:3" ht="15" customHeight="1" x14ac:dyDescent="0.25">
      <c r="A14547" s="216">
        <v>45694</v>
      </c>
      <c r="B14547" s="217" t="s">
        <v>192</v>
      </c>
      <c r="C14547" s="218">
        <v>1.8093999999999999</v>
      </c>
    </row>
    <row r="14548" spans="1:3" ht="15" customHeight="1" x14ac:dyDescent="0.25">
      <c r="A14548" s="216">
        <v>45695</v>
      </c>
      <c r="B14548" s="217" t="s">
        <v>192</v>
      </c>
      <c r="C14548" s="218">
        <v>1.8492999999999999</v>
      </c>
    </row>
    <row r="14549" spans="1:3" ht="15" customHeight="1" x14ac:dyDescent="0.25">
      <c r="A14549" s="216">
        <v>45698</v>
      </c>
      <c r="B14549" s="217" t="s">
        <v>192</v>
      </c>
      <c r="C14549" s="218">
        <v>1.8626</v>
      </c>
    </row>
    <row r="14550" spans="1:3" ht="15" customHeight="1" x14ac:dyDescent="0.25">
      <c r="A14550" s="216">
        <v>45699</v>
      </c>
      <c r="B14550" s="217" t="s">
        <v>192</v>
      </c>
      <c r="C14550" s="218">
        <v>1.8758999999999999</v>
      </c>
    </row>
    <row r="14551" spans="1:3" ht="15" customHeight="1" x14ac:dyDescent="0.25">
      <c r="A14551" s="216">
        <v>45700</v>
      </c>
      <c r="B14551" s="217" t="s">
        <v>192</v>
      </c>
      <c r="C14551" s="218">
        <v>1.8892</v>
      </c>
    </row>
    <row r="14552" spans="1:3" ht="15" customHeight="1" x14ac:dyDescent="0.25">
      <c r="A14552" s="216">
        <v>45701</v>
      </c>
      <c r="B14552" s="217" t="s">
        <v>192</v>
      </c>
      <c r="C14552" s="218">
        <v>1.9025000000000001</v>
      </c>
    </row>
    <row r="14553" spans="1:3" ht="15" customHeight="1" x14ac:dyDescent="0.25">
      <c r="A14553" s="216">
        <v>45702</v>
      </c>
      <c r="B14553" s="217" t="s">
        <v>192</v>
      </c>
      <c r="C14553" s="218">
        <v>1.9423999999999999</v>
      </c>
    </row>
    <row r="14554" spans="1:3" ht="15" customHeight="1" x14ac:dyDescent="0.25">
      <c r="A14554" s="216">
        <v>45705</v>
      </c>
      <c r="B14554" s="217" t="s">
        <v>192</v>
      </c>
      <c r="C14554" s="218">
        <v>1.9557</v>
      </c>
    </row>
    <row r="14555" spans="1:3" ht="15" customHeight="1" x14ac:dyDescent="0.25">
      <c r="A14555" s="216">
        <v>45706</v>
      </c>
      <c r="B14555" s="217" t="s">
        <v>192</v>
      </c>
      <c r="C14555" s="218">
        <v>1.9689000000000001</v>
      </c>
    </row>
    <row r="14556" spans="1:3" ht="15" customHeight="1" x14ac:dyDescent="0.25">
      <c r="A14556" s="216">
        <v>45707</v>
      </c>
      <c r="B14556" s="217" t="s">
        <v>192</v>
      </c>
      <c r="C14556" s="218">
        <v>1.9822</v>
      </c>
    </row>
    <row r="14557" spans="1:3" ht="15" customHeight="1" x14ac:dyDescent="0.25">
      <c r="A14557" s="216">
        <v>45708</v>
      </c>
      <c r="B14557" s="217" t="s">
        <v>192</v>
      </c>
      <c r="C14557" s="218">
        <v>1.9955000000000001</v>
      </c>
    </row>
    <row r="14558" spans="1:3" ht="15" customHeight="1" x14ac:dyDescent="0.25">
      <c r="A14558" s="216">
        <v>45709</v>
      </c>
      <c r="B14558" s="217" t="s">
        <v>192</v>
      </c>
      <c r="C14558" s="218">
        <v>2.0354000000000001</v>
      </c>
    </row>
    <row r="14559" spans="1:3" ht="15" customHeight="1" x14ac:dyDescent="0.25">
      <c r="A14559" s="216">
        <v>45712</v>
      </c>
      <c r="B14559" s="217" t="s">
        <v>192</v>
      </c>
      <c r="C14559" s="218">
        <v>2.0486</v>
      </c>
    </row>
    <row r="14560" spans="1:3" ht="15" customHeight="1" x14ac:dyDescent="0.25">
      <c r="A14560" s="216">
        <v>45713</v>
      </c>
      <c r="B14560" s="217" t="s">
        <v>192</v>
      </c>
      <c r="C14560" s="218">
        <v>2.0619000000000001</v>
      </c>
    </row>
    <row r="14561" spans="1:3" ht="15" customHeight="1" x14ac:dyDescent="0.25">
      <c r="A14561" s="216">
        <v>45714</v>
      </c>
      <c r="B14561" s="217" t="s">
        <v>192</v>
      </c>
      <c r="C14561" s="218">
        <v>2.0752000000000002</v>
      </c>
    </row>
    <row r="14562" spans="1:3" ht="15" customHeight="1" x14ac:dyDescent="0.25">
      <c r="A14562" s="216">
        <v>45715</v>
      </c>
      <c r="B14562" s="217" t="s">
        <v>192</v>
      </c>
      <c r="C14562" s="218">
        <v>2.0884999999999998</v>
      </c>
    </row>
    <row r="14563" spans="1:3" ht="15" customHeight="1" x14ac:dyDescent="0.25">
      <c r="A14563" s="216">
        <v>45716</v>
      </c>
      <c r="B14563" s="217" t="s">
        <v>192</v>
      </c>
      <c r="C14563" s="218">
        <v>2.1284999999999998</v>
      </c>
    </row>
    <row r="14564" spans="1:3" ht="15" customHeight="1" x14ac:dyDescent="0.25">
      <c r="A14564" s="216">
        <v>45719</v>
      </c>
      <c r="B14564" s="217" t="s">
        <v>192</v>
      </c>
      <c r="C14564" s="218">
        <v>2.1417000000000002</v>
      </c>
    </row>
    <row r="14565" spans="1:3" ht="15" customHeight="1" x14ac:dyDescent="0.25">
      <c r="A14565" s="216">
        <v>45720</v>
      </c>
      <c r="B14565" s="217" t="s">
        <v>192</v>
      </c>
      <c r="C14565" s="218">
        <v>2.1549999999999998</v>
      </c>
    </row>
    <row r="14566" spans="1:3" ht="15" customHeight="1" x14ac:dyDescent="0.25">
      <c r="A14566" s="216">
        <v>45721</v>
      </c>
      <c r="B14566" s="217" t="s">
        <v>192</v>
      </c>
      <c r="C14566" s="218">
        <v>2.1682999999999999</v>
      </c>
    </row>
    <row r="14567" spans="1:3" ht="15" customHeight="1" x14ac:dyDescent="0.25">
      <c r="A14567" s="216">
        <v>45722</v>
      </c>
      <c r="B14567" s="217" t="s">
        <v>192</v>
      </c>
      <c r="C14567" s="218">
        <v>2.1816</v>
      </c>
    </row>
    <row r="14568" spans="1:3" ht="15" customHeight="1" x14ac:dyDescent="0.25">
      <c r="A14568" s="216">
        <v>45723</v>
      </c>
      <c r="B14568" s="217" t="s">
        <v>192</v>
      </c>
      <c r="C14568" s="218">
        <v>2.2214999999999998</v>
      </c>
    </row>
    <row r="14569" spans="1:3" ht="15" customHeight="1" x14ac:dyDescent="0.25">
      <c r="A14569" s="216">
        <v>45726</v>
      </c>
      <c r="B14569" s="217" t="s">
        <v>192</v>
      </c>
      <c r="C14569" s="218">
        <v>2.2347999999999999</v>
      </c>
    </row>
    <row r="14570" spans="1:3" ht="15" customHeight="1" x14ac:dyDescent="0.25">
      <c r="A14570" s="216">
        <v>45727</v>
      </c>
      <c r="B14570" s="217" t="s">
        <v>192</v>
      </c>
      <c r="C14570" s="218">
        <v>2.2480000000000002</v>
      </c>
    </row>
    <row r="14571" spans="1:3" ht="15" customHeight="1" x14ac:dyDescent="0.25">
      <c r="A14571" s="216">
        <v>45728</v>
      </c>
      <c r="B14571" s="217" t="s">
        <v>192</v>
      </c>
      <c r="C14571" s="218">
        <v>2.2614000000000001</v>
      </c>
    </row>
    <row r="14572" spans="1:3" ht="15" customHeight="1" x14ac:dyDescent="0.25">
      <c r="A14572" s="216">
        <v>45729</v>
      </c>
      <c r="B14572" s="217" t="s">
        <v>192</v>
      </c>
      <c r="C14572" s="218">
        <v>2.2747000000000002</v>
      </c>
    </row>
    <row r="14573" spans="1:3" ht="15" customHeight="1" x14ac:dyDescent="0.25">
      <c r="A14573" s="216">
        <v>45730</v>
      </c>
      <c r="B14573" s="217" t="s">
        <v>192</v>
      </c>
      <c r="C14573" s="218">
        <v>2.3144999999999998</v>
      </c>
    </row>
    <row r="14574" spans="1:3" ht="15" customHeight="1" x14ac:dyDescent="0.25">
      <c r="A14574" s="216">
        <v>45733</v>
      </c>
      <c r="B14574" s="217" t="s">
        <v>192</v>
      </c>
      <c r="C14574" s="218">
        <v>2.3277999999999999</v>
      </c>
    </row>
    <row r="14575" spans="1:3" ht="15" customHeight="1" x14ac:dyDescent="0.25">
      <c r="A14575" s="216">
        <v>45734</v>
      </c>
      <c r="B14575" s="217" t="s">
        <v>192</v>
      </c>
      <c r="C14575" s="218">
        <v>2.3410000000000002</v>
      </c>
    </row>
    <row r="14576" spans="1:3" ht="15" customHeight="1" x14ac:dyDescent="0.25">
      <c r="A14576" s="216">
        <v>45735</v>
      </c>
      <c r="B14576" s="217" t="s">
        <v>192</v>
      </c>
      <c r="C14576" s="218">
        <v>2.3542999999999998</v>
      </c>
    </row>
    <row r="14577" spans="1:3" ht="15" customHeight="1" x14ac:dyDescent="0.25">
      <c r="A14577" s="216">
        <v>45736</v>
      </c>
      <c r="B14577" s="217" t="s">
        <v>192</v>
      </c>
      <c r="C14577" s="218">
        <v>2.3675999999999999</v>
      </c>
    </row>
    <row r="14578" spans="1:3" ht="15" customHeight="1" x14ac:dyDescent="0.25">
      <c r="A14578" s="216">
        <v>45737</v>
      </c>
      <c r="B14578" s="217" t="s">
        <v>192</v>
      </c>
      <c r="C14578" s="218">
        <v>2.4074</v>
      </c>
    </row>
    <row r="14579" spans="1:3" ht="15" customHeight="1" x14ac:dyDescent="0.25">
      <c r="A14579" s="216">
        <v>45740</v>
      </c>
      <c r="B14579" s="217" t="s">
        <v>192</v>
      </c>
      <c r="C14579" s="218">
        <v>2.4205999999999999</v>
      </c>
    </row>
    <row r="14580" spans="1:3" ht="15" customHeight="1" x14ac:dyDescent="0.25">
      <c r="A14580" s="216">
        <v>45741</v>
      </c>
      <c r="B14580" s="217" t="s">
        <v>192</v>
      </c>
      <c r="C14580" s="218">
        <v>2.4339</v>
      </c>
    </row>
    <row r="14581" spans="1:3" ht="15" customHeight="1" x14ac:dyDescent="0.25">
      <c r="A14581" s="216">
        <v>45742</v>
      </c>
      <c r="B14581" s="217" t="s">
        <v>192</v>
      </c>
      <c r="C14581" s="218">
        <v>2.4470999999999998</v>
      </c>
    </row>
    <row r="14582" spans="1:3" ht="15" customHeight="1" x14ac:dyDescent="0.25">
      <c r="A14582" s="216">
        <v>45743</v>
      </c>
      <c r="B14582" s="217" t="s">
        <v>192</v>
      </c>
      <c r="C14582" s="218">
        <v>2.4603999999999999</v>
      </c>
    </row>
    <row r="14583" spans="1:3" ht="15" customHeight="1" x14ac:dyDescent="0.25">
      <c r="A14583" s="216">
        <v>45744</v>
      </c>
      <c r="B14583" s="217" t="s">
        <v>192</v>
      </c>
      <c r="C14583" s="218">
        <v>2.5002</v>
      </c>
    </row>
    <row r="14584" spans="1:3" ht="15" customHeight="1" x14ac:dyDescent="0.25">
      <c r="A14584" s="216">
        <v>45747</v>
      </c>
      <c r="B14584" s="217" t="s">
        <v>192</v>
      </c>
      <c r="C14584" s="218">
        <v>2.5135999999999998</v>
      </c>
    </row>
    <row r="14585" spans="1:3" ht="15" customHeight="1" x14ac:dyDescent="0.25">
      <c r="A14585" s="216">
        <v>45748</v>
      </c>
      <c r="B14585" s="217" t="s">
        <v>192</v>
      </c>
      <c r="C14585" s="218">
        <v>2.5268999999999999</v>
      </c>
    </row>
    <row r="14586" spans="1:3" ht="15" customHeight="1" x14ac:dyDescent="0.25">
      <c r="A14586" s="216">
        <v>45749</v>
      </c>
      <c r="B14586" s="217" t="s">
        <v>192</v>
      </c>
      <c r="C14586" s="218">
        <v>2.5400999999999998</v>
      </c>
    </row>
    <row r="14587" spans="1:3" ht="15" customHeight="1" x14ac:dyDescent="0.25">
      <c r="A14587" s="216">
        <v>45750</v>
      </c>
      <c r="B14587" s="217" t="s">
        <v>192</v>
      </c>
      <c r="C14587" s="218">
        <v>2.5533999999999999</v>
      </c>
    </row>
    <row r="14588" spans="1:3" ht="15" customHeight="1" x14ac:dyDescent="0.25">
      <c r="A14588" s="216">
        <v>45751</v>
      </c>
      <c r="B14588" s="217" t="s">
        <v>192</v>
      </c>
      <c r="C14588" s="218">
        <v>2.5931999999999999</v>
      </c>
    </row>
    <row r="14589" spans="1:3" ht="15" customHeight="1" x14ac:dyDescent="0.25">
      <c r="A14589" s="216">
        <v>45754</v>
      </c>
      <c r="B14589" s="217" t="s">
        <v>192</v>
      </c>
      <c r="C14589" s="218">
        <v>2.6065</v>
      </c>
    </row>
    <row r="14590" spans="1:3" ht="15" customHeight="1" x14ac:dyDescent="0.25">
      <c r="A14590" s="216">
        <v>45755</v>
      </c>
      <c r="B14590" s="217" t="s">
        <v>192</v>
      </c>
      <c r="C14590" s="218">
        <v>2.6198000000000001</v>
      </c>
    </row>
    <row r="14591" spans="1:3" ht="15" customHeight="1" x14ac:dyDescent="0.25">
      <c r="A14591" s="216">
        <v>45756</v>
      </c>
      <c r="B14591" s="217" t="s">
        <v>192</v>
      </c>
      <c r="C14591" s="218">
        <v>2.633</v>
      </c>
    </row>
    <row r="14592" spans="1:3" ht="15" customHeight="1" x14ac:dyDescent="0.25">
      <c r="A14592" s="216">
        <v>45757</v>
      </c>
      <c r="B14592" s="217" t="s">
        <v>192</v>
      </c>
      <c r="C14592" s="218">
        <v>2.6463000000000001</v>
      </c>
    </row>
    <row r="14593" spans="1:3" ht="15" customHeight="1" x14ac:dyDescent="0.25">
      <c r="A14593" s="216">
        <v>45758</v>
      </c>
      <c r="B14593" s="217" t="s">
        <v>192</v>
      </c>
      <c r="C14593" s="218">
        <v>2.6861999999999999</v>
      </c>
    </row>
    <row r="14594" spans="1:3" ht="15" customHeight="1" x14ac:dyDescent="0.25">
      <c r="A14594" s="216">
        <v>45761</v>
      </c>
      <c r="B14594" s="217" t="s">
        <v>192</v>
      </c>
      <c r="C14594" s="218">
        <v>2.6993999999999998</v>
      </c>
    </row>
    <row r="14595" spans="1:3" ht="15" customHeight="1" x14ac:dyDescent="0.25">
      <c r="A14595" s="216">
        <v>45762</v>
      </c>
      <c r="B14595" s="217" t="s">
        <v>192</v>
      </c>
      <c r="C14595" s="218">
        <v>2.7126999999999999</v>
      </c>
    </row>
    <row r="14596" spans="1:3" ht="15" customHeight="1" x14ac:dyDescent="0.25">
      <c r="A14596" s="216">
        <v>45763</v>
      </c>
      <c r="B14596" s="217" t="s">
        <v>192</v>
      </c>
      <c r="C14596" s="218">
        <v>2.726</v>
      </c>
    </row>
    <row r="14597" spans="1:3" ht="15" customHeight="1" x14ac:dyDescent="0.25">
      <c r="A14597" s="216">
        <v>45764</v>
      </c>
      <c r="B14597" s="217" t="s">
        <v>192</v>
      </c>
      <c r="C14597" s="218">
        <v>2.7924000000000002</v>
      </c>
    </row>
    <row r="14598" spans="1:3" ht="15" customHeight="1" x14ac:dyDescent="0.25">
      <c r="A14598" s="216">
        <v>45769</v>
      </c>
      <c r="B14598" s="217" t="s">
        <v>192</v>
      </c>
      <c r="C14598" s="218">
        <v>2.8056000000000001</v>
      </c>
    </row>
    <row r="14599" spans="1:3" ht="15" customHeight="1" x14ac:dyDescent="0.25">
      <c r="A14599" s="216">
        <v>45770</v>
      </c>
      <c r="B14599" s="217" t="s">
        <v>192</v>
      </c>
      <c r="C14599" s="218">
        <v>2.8189000000000002</v>
      </c>
    </row>
    <row r="14600" spans="1:3" ht="15" customHeight="1" x14ac:dyDescent="0.25">
      <c r="A14600" s="216">
        <v>45771</v>
      </c>
      <c r="B14600" s="217" t="s">
        <v>192</v>
      </c>
      <c r="C14600" s="218">
        <v>2.8321999999999998</v>
      </c>
    </row>
    <row r="14601" spans="1:3" ht="15" customHeight="1" x14ac:dyDescent="0.25">
      <c r="A14601" s="216">
        <v>45772</v>
      </c>
      <c r="B14601" s="217" t="s">
        <v>192</v>
      </c>
      <c r="C14601" s="218">
        <v>2.8719999999999999</v>
      </c>
    </row>
    <row r="14602" spans="1:3" ht="15" customHeight="1" x14ac:dyDescent="0.25">
      <c r="A14602" s="216">
        <v>45775</v>
      </c>
      <c r="B14602" s="217" t="s">
        <v>192</v>
      </c>
      <c r="C14602" s="218">
        <v>2.8852000000000002</v>
      </c>
    </row>
    <row r="14603" spans="1:3" ht="15" customHeight="1" x14ac:dyDescent="0.25">
      <c r="A14603" s="216">
        <v>45776</v>
      </c>
      <c r="B14603" s="217" t="s">
        <v>192</v>
      </c>
      <c r="C14603" s="218">
        <v>2.8984999999999999</v>
      </c>
    </row>
    <row r="14604" spans="1:3" ht="15" customHeight="1" x14ac:dyDescent="0.25">
      <c r="A14604" s="216">
        <v>45777</v>
      </c>
      <c r="B14604" s="217" t="s">
        <v>192</v>
      </c>
      <c r="C14604" s="218">
        <v>2.9119000000000002</v>
      </c>
    </row>
    <row r="14605" spans="1:3" ht="15" customHeight="1" x14ac:dyDescent="0.25">
      <c r="A14605" s="216">
        <v>45778</v>
      </c>
      <c r="B14605" s="217" t="s">
        <v>192</v>
      </c>
      <c r="C14605" s="218">
        <v>2.9251</v>
      </c>
    </row>
    <row r="14606" spans="1:3" ht="15" customHeight="1" x14ac:dyDescent="0.25">
      <c r="A14606" s="216">
        <v>45779</v>
      </c>
      <c r="B14606" s="217" t="s">
        <v>192</v>
      </c>
      <c r="C14606" s="218">
        <v>2.9782999999999999</v>
      </c>
    </row>
    <row r="14607" spans="1:3" ht="15" customHeight="1" x14ac:dyDescent="0.25">
      <c r="A14607" s="216">
        <v>45783</v>
      </c>
      <c r="B14607" s="217" t="s">
        <v>192</v>
      </c>
      <c r="C14607" s="218">
        <v>2.9914999999999998</v>
      </c>
    </row>
    <row r="14608" spans="1:3" ht="15" customHeight="1" x14ac:dyDescent="0.25">
      <c r="A14608" s="216">
        <v>45784</v>
      </c>
      <c r="B14608" s="217" t="s">
        <v>192</v>
      </c>
      <c r="C14608" s="218">
        <v>3.0047999999999999</v>
      </c>
    </row>
    <row r="14609" spans="1:3" ht="15" customHeight="1" x14ac:dyDescent="0.25">
      <c r="A14609" s="216">
        <v>45785</v>
      </c>
      <c r="B14609" s="217" t="s">
        <v>192</v>
      </c>
      <c r="C14609" s="218">
        <v>3.0173999999999999</v>
      </c>
    </row>
    <row r="14610" spans="1:3" ht="15" customHeight="1" x14ac:dyDescent="0.25">
      <c r="A14610" s="216">
        <v>45786</v>
      </c>
      <c r="B14610" s="217" t="s">
        <v>192</v>
      </c>
      <c r="C14610" s="218">
        <v>3.0554000000000001</v>
      </c>
    </row>
    <row r="14611" spans="1:3" ht="15" customHeight="1" x14ac:dyDescent="0.25">
      <c r="A14611" s="216">
        <v>45789</v>
      </c>
      <c r="B14611" s="217" t="s">
        <v>192</v>
      </c>
      <c r="C14611" s="218">
        <v>3.0680999999999998</v>
      </c>
    </row>
    <row r="14612" spans="1:3" ht="15" customHeight="1" x14ac:dyDescent="0.25">
      <c r="A14612" s="216">
        <v>45790</v>
      </c>
      <c r="B14612" s="217" t="s">
        <v>192</v>
      </c>
      <c r="C14612" s="218">
        <v>3.0808</v>
      </c>
    </row>
    <row r="14613" spans="1:3" ht="15" customHeight="1" x14ac:dyDescent="0.25">
      <c r="A14613" s="216">
        <v>45791</v>
      </c>
      <c r="B14613" s="217" t="s">
        <v>192</v>
      </c>
      <c r="C14613" s="218">
        <v>3.0933999999999999</v>
      </c>
    </row>
    <row r="14614" spans="1:3" ht="15" customHeight="1" x14ac:dyDescent="0.25">
      <c r="A14614" s="216">
        <v>45792</v>
      </c>
      <c r="B14614" s="217" t="s">
        <v>192</v>
      </c>
      <c r="C14614" s="218">
        <v>3.1061000000000001</v>
      </c>
    </row>
    <row r="14615" spans="1:3" ht="15" customHeight="1" x14ac:dyDescent="0.25">
      <c r="A14615" s="216">
        <v>45793</v>
      </c>
      <c r="B14615" s="217" t="s">
        <v>192</v>
      </c>
      <c r="C14615" s="218">
        <v>3.1440999999999999</v>
      </c>
    </row>
    <row r="14616" spans="1:3" ht="15" customHeight="1" x14ac:dyDescent="0.25">
      <c r="A14616" s="216">
        <v>45796</v>
      </c>
      <c r="B14616" s="217" t="s">
        <v>192</v>
      </c>
      <c r="C14616" s="218">
        <v>3.1566999999999998</v>
      </c>
    </row>
    <row r="14617" spans="1:3" ht="15" customHeight="1" x14ac:dyDescent="0.25">
      <c r="A14617" s="216">
        <v>45797</v>
      </c>
      <c r="B14617" s="217" t="s">
        <v>192</v>
      </c>
      <c r="C14617" s="218">
        <v>3.1692999999999998</v>
      </c>
    </row>
    <row r="14618" spans="1:3" ht="15" customHeight="1" x14ac:dyDescent="0.25">
      <c r="A14618" s="216">
        <v>45798</v>
      </c>
      <c r="B14618" s="217" t="s">
        <v>192</v>
      </c>
      <c r="C14618" s="218">
        <v>3.1819000000000002</v>
      </c>
    </row>
    <row r="14619" spans="1:3" ht="15" customHeight="1" x14ac:dyDescent="0.25">
      <c r="A14619" s="216">
        <v>45799</v>
      </c>
      <c r="B14619" s="217" t="s">
        <v>192</v>
      </c>
      <c r="C14619" s="218">
        <v>3.1945999999999999</v>
      </c>
    </row>
    <row r="14620" spans="1:3" ht="15" customHeight="1" x14ac:dyDescent="0.25">
      <c r="A14620" s="216">
        <v>45800</v>
      </c>
      <c r="B14620" s="217" t="s">
        <v>192</v>
      </c>
      <c r="C14620" s="218">
        <v>3.2450999999999999</v>
      </c>
    </row>
    <row r="14621" spans="1:3" ht="15" customHeight="1" x14ac:dyDescent="0.25">
      <c r="A14621" s="216">
        <v>45804</v>
      </c>
      <c r="B14621" s="217" t="s">
        <v>192</v>
      </c>
      <c r="C14621" s="218">
        <v>3.2576999999999998</v>
      </c>
    </row>
    <row r="14622" spans="1:3" ht="15" customHeight="1" x14ac:dyDescent="0.25">
      <c r="A14622" s="216">
        <v>45805</v>
      </c>
      <c r="B14622" s="217" t="s">
        <v>192</v>
      </c>
      <c r="C14622" s="218">
        <v>3.2704</v>
      </c>
    </row>
    <row r="14623" spans="1:3" ht="15" customHeight="1" x14ac:dyDescent="0.25">
      <c r="A14623" s="216">
        <v>45806</v>
      </c>
      <c r="B14623" s="217" t="s">
        <v>192</v>
      </c>
      <c r="C14623" s="218">
        <v>3.2829999999999999</v>
      </c>
    </row>
    <row r="14624" spans="1:3" ht="15" customHeight="1" x14ac:dyDescent="0.25">
      <c r="A14624" s="216">
        <v>45807</v>
      </c>
      <c r="B14624" s="217" t="s">
        <v>192</v>
      </c>
      <c r="C14624" s="218">
        <v>3.3212000000000002</v>
      </c>
    </row>
    <row r="14625" spans="1:3" ht="15" customHeight="1" x14ac:dyDescent="0.25">
      <c r="A14625" s="216">
        <v>45810</v>
      </c>
      <c r="B14625" s="217" t="s">
        <v>192</v>
      </c>
      <c r="C14625" s="218">
        <v>3.3338000000000001</v>
      </c>
    </row>
    <row r="14626" spans="1:3" ht="15" customHeight="1" x14ac:dyDescent="0.25">
      <c r="A14626" s="216">
        <v>45811</v>
      </c>
      <c r="B14626" s="217" t="s">
        <v>192</v>
      </c>
      <c r="C14626" s="218">
        <v>3.3464999999999998</v>
      </c>
    </row>
    <row r="14627" spans="1:3" ht="15" customHeight="1" x14ac:dyDescent="0.25">
      <c r="A14627" s="216">
        <v>45812</v>
      </c>
      <c r="B14627" s="217" t="s">
        <v>192</v>
      </c>
      <c r="C14627" s="218">
        <v>3.3591000000000002</v>
      </c>
    </row>
    <row r="14628" spans="1:3" ht="15" customHeight="1" x14ac:dyDescent="0.25">
      <c r="A14628" s="216">
        <v>45813</v>
      </c>
      <c r="B14628" s="217" t="s">
        <v>192</v>
      </c>
      <c r="C14628" s="218">
        <v>3.3717999999999999</v>
      </c>
    </row>
    <row r="14629" spans="1:3" ht="15" customHeight="1" x14ac:dyDescent="0.25">
      <c r="A14629" s="216">
        <v>45814</v>
      </c>
      <c r="B14629" s="217" t="s">
        <v>192</v>
      </c>
      <c r="C14629" s="218">
        <v>3.4098000000000002</v>
      </c>
    </row>
    <row r="14630" spans="1:3" ht="15" customHeight="1" x14ac:dyDescent="0.25">
      <c r="A14630" s="216">
        <v>45817</v>
      </c>
      <c r="B14630" s="217" t="s">
        <v>192</v>
      </c>
      <c r="C14630" s="218">
        <v>3.4224999999999999</v>
      </c>
    </row>
    <row r="14631" spans="1:3" ht="15" customHeight="1" x14ac:dyDescent="0.25">
      <c r="A14631" s="216">
        <v>45818</v>
      </c>
      <c r="B14631" s="217" t="s">
        <v>192</v>
      </c>
      <c r="C14631" s="218">
        <v>3.4350999999999998</v>
      </c>
    </row>
    <row r="14632" spans="1:3" ht="15" customHeight="1" x14ac:dyDescent="0.25">
      <c r="A14632" s="216">
        <v>45819</v>
      </c>
      <c r="B14632" s="217" t="s">
        <v>192</v>
      </c>
      <c r="C14632" s="218">
        <v>3.4478</v>
      </c>
    </row>
    <row r="14633" spans="1:3" ht="15" customHeight="1" x14ac:dyDescent="0.25">
      <c r="A14633" s="216">
        <v>45820</v>
      </c>
      <c r="B14633" s="217" t="s">
        <v>192</v>
      </c>
      <c r="C14633" s="218">
        <v>3.4603999999999999</v>
      </c>
    </row>
    <row r="14634" spans="1:3" ht="15" customHeight="1" x14ac:dyDescent="0.25">
      <c r="A14634" s="216">
        <v>45821</v>
      </c>
      <c r="B14634" s="217" t="s">
        <v>192</v>
      </c>
      <c r="C14634" s="218">
        <v>3.4984000000000002</v>
      </c>
    </row>
    <row r="14635" spans="1:3" ht="15" customHeight="1" x14ac:dyDescent="0.25">
      <c r="A14635" s="216">
        <v>45824</v>
      </c>
      <c r="B14635" s="217" t="s">
        <v>192</v>
      </c>
      <c r="C14635" s="218">
        <v>3.5110999999999999</v>
      </c>
    </row>
    <row r="14636" spans="1:3" ht="15" customHeight="1" x14ac:dyDescent="0.25">
      <c r="A14636" s="216">
        <v>45825</v>
      </c>
      <c r="B14636" s="217" t="s">
        <v>192</v>
      </c>
      <c r="C14636" s="218">
        <v>3.5238</v>
      </c>
    </row>
    <row r="14637" spans="1:3" ht="15" customHeight="1" x14ac:dyDescent="0.25">
      <c r="A14637" s="216">
        <v>45826</v>
      </c>
      <c r="B14637" s="217" t="s">
        <v>192</v>
      </c>
      <c r="C14637" s="218">
        <v>3.5364</v>
      </c>
    </row>
    <row r="14638" spans="1:3" ht="15" customHeight="1" x14ac:dyDescent="0.25">
      <c r="A14638" s="216">
        <v>45827</v>
      </c>
      <c r="B14638" s="217" t="s">
        <v>192</v>
      </c>
      <c r="C14638" s="218">
        <v>3.5491000000000001</v>
      </c>
    </row>
    <row r="14639" spans="1:3" ht="15" customHeight="1" x14ac:dyDescent="0.25">
      <c r="A14639" s="216">
        <v>45828</v>
      </c>
      <c r="B14639" s="217" t="s">
        <v>192</v>
      </c>
      <c r="C14639" s="218">
        <v>3.5872000000000002</v>
      </c>
    </row>
    <row r="14640" spans="1:3" ht="15" customHeight="1" x14ac:dyDescent="0.25">
      <c r="A14640" s="216">
        <v>45831</v>
      </c>
      <c r="B14640" s="217" t="s">
        <v>192</v>
      </c>
      <c r="C14640" s="218">
        <v>3.5998000000000001</v>
      </c>
    </row>
    <row r="14641" spans="1:3" ht="15" customHeight="1" x14ac:dyDescent="0.25">
      <c r="A14641" s="216">
        <v>45832</v>
      </c>
      <c r="B14641" s="217" t="s">
        <v>192</v>
      </c>
      <c r="C14641" s="218">
        <v>3.6124000000000001</v>
      </c>
    </row>
    <row r="14642" spans="1:3" ht="15" customHeight="1" x14ac:dyDescent="0.25">
      <c r="A14642" s="216">
        <v>45833</v>
      </c>
      <c r="B14642" s="217" t="s">
        <v>192</v>
      </c>
      <c r="C14642" s="218">
        <v>3.6251000000000002</v>
      </c>
    </row>
    <row r="14643" spans="1:3" ht="15" customHeight="1" x14ac:dyDescent="0.25">
      <c r="A14643" s="216">
        <v>45834</v>
      </c>
      <c r="B14643" s="217" t="s">
        <v>192</v>
      </c>
      <c r="C14643" s="218">
        <v>3.6377000000000002</v>
      </c>
    </row>
    <row r="14644" spans="1:3" ht="15" customHeight="1" x14ac:dyDescent="0.25">
      <c r="A14644" s="216">
        <v>45835</v>
      </c>
      <c r="B14644" s="217" t="s">
        <v>192</v>
      </c>
      <c r="C14644" s="218">
        <v>3.6757</v>
      </c>
    </row>
    <row r="14645" spans="1:3" ht="15" customHeight="1" x14ac:dyDescent="0.25">
      <c r="A14645" s="216">
        <v>45838</v>
      </c>
      <c r="B14645" s="217" t="s">
        <v>192</v>
      </c>
      <c r="C14645" s="218">
        <v>3.6886000000000001</v>
      </c>
    </row>
    <row r="14646" spans="1:3" ht="15" customHeight="1" x14ac:dyDescent="0.25">
      <c r="A14646" s="216">
        <v>45839</v>
      </c>
      <c r="B14646" s="217" t="s">
        <v>192</v>
      </c>
      <c r="C14646" s="218">
        <v>3.7014</v>
      </c>
    </row>
    <row r="14647" spans="1:3" ht="15" customHeight="1" x14ac:dyDescent="0.25">
      <c r="A14647" s="216">
        <v>45840</v>
      </c>
      <c r="B14647" s="217" t="s">
        <v>192</v>
      </c>
      <c r="C14647" s="218">
        <v>3.7141000000000002</v>
      </c>
    </row>
    <row r="14648" spans="1:3" ht="15" customHeight="1" x14ac:dyDescent="0.25">
      <c r="A14648" s="216">
        <v>45841</v>
      </c>
      <c r="B14648" s="217" t="s">
        <v>192</v>
      </c>
      <c r="C14648" s="218">
        <v>3.7267999999999999</v>
      </c>
    </row>
    <row r="14649" spans="1:3" ht="15" customHeight="1" x14ac:dyDescent="0.25">
      <c r="A14649" s="216">
        <v>45842</v>
      </c>
      <c r="B14649" s="217" t="s">
        <v>192</v>
      </c>
      <c r="C14649" s="218">
        <v>3.7648999999999999</v>
      </c>
    </row>
    <row r="14650" spans="1:3" ht="15" customHeight="1" x14ac:dyDescent="0.25">
      <c r="A14650" s="216">
        <v>45845</v>
      </c>
      <c r="B14650" s="217" t="s">
        <v>192</v>
      </c>
      <c r="C14650" s="218">
        <v>3.7776000000000001</v>
      </c>
    </row>
    <row r="14651" spans="1:3" ht="15" customHeight="1" x14ac:dyDescent="0.25">
      <c r="A14651" s="216">
        <v>45846</v>
      </c>
      <c r="B14651" s="217" t="s">
        <v>192</v>
      </c>
      <c r="C14651" s="218">
        <v>3.7902999999999998</v>
      </c>
    </row>
    <row r="14652" spans="1:3" ht="15" customHeight="1" x14ac:dyDescent="0.25">
      <c r="A14652" s="216">
        <v>45847</v>
      </c>
      <c r="B14652" s="217" t="s">
        <v>192</v>
      </c>
      <c r="C14652" s="218">
        <v>3.8029999999999999</v>
      </c>
    </row>
    <row r="14653" spans="1:3" ht="15" customHeight="1" x14ac:dyDescent="0.25">
      <c r="A14653" s="216">
        <v>45848</v>
      </c>
      <c r="B14653" s="217" t="s">
        <v>192</v>
      </c>
      <c r="C14653" s="218">
        <v>3.8155999999999999</v>
      </c>
    </row>
    <row r="14654" spans="1:3" ht="15" customHeight="1" x14ac:dyDescent="0.25">
      <c r="A14654" s="216">
        <v>45849</v>
      </c>
      <c r="B14654" s="217" t="s">
        <v>192</v>
      </c>
      <c r="C14654" s="218">
        <v>3.8536999999999999</v>
      </c>
    </row>
    <row r="14655" spans="1:3" ht="15" customHeight="1" x14ac:dyDescent="0.25">
      <c r="A14655" s="216">
        <v>45852</v>
      </c>
      <c r="B14655" s="217" t="s">
        <v>192</v>
      </c>
      <c r="C14655" s="218">
        <v>3.8662999999999998</v>
      </c>
    </row>
    <row r="14656" spans="1:3" ht="15" customHeight="1" x14ac:dyDescent="0.25">
      <c r="A14656" s="216">
        <v>45853</v>
      </c>
      <c r="B14656" s="217" t="s">
        <v>192</v>
      </c>
      <c r="C14656" s="218">
        <v>3.879</v>
      </c>
    </row>
    <row r="14657" spans="1:3" ht="15" customHeight="1" x14ac:dyDescent="0.25">
      <c r="A14657" s="216">
        <v>45854</v>
      </c>
      <c r="B14657" s="217" t="s">
        <v>192</v>
      </c>
      <c r="C14657" s="218">
        <v>3.8915999999999999</v>
      </c>
    </row>
    <row r="14658" spans="1:3" ht="15" customHeight="1" x14ac:dyDescent="0.25">
      <c r="A14658" s="216">
        <v>45855</v>
      </c>
      <c r="B14658" s="217" t="s">
        <v>192</v>
      </c>
      <c r="C14658" s="218">
        <v>3.9043000000000001</v>
      </c>
    </row>
    <row r="14659" spans="1:3" ht="15" customHeight="1" x14ac:dyDescent="0.25">
      <c r="A14659" s="216">
        <v>45856</v>
      </c>
      <c r="B14659" s="217" t="s">
        <v>192</v>
      </c>
      <c r="C14659" s="218">
        <v>3.9422000000000001</v>
      </c>
    </row>
    <row r="14660" spans="1:3" ht="15" customHeight="1" x14ac:dyDescent="0.25">
      <c r="A14660" s="216">
        <v>45859</v>
      </c>
      <c r="B14660" s="217" t="s">
        <v>192</v>
      </c>
      <c r="C14660" s="218">
        <v>3.9548999999999999</v>
      </c>
    </row>
    <row r="14661" spans="1:3" ht="15" customHeight="1" x14ac:dyDescent="0.25">
      <c r="A14661" s="216">
        <v>45860</v>
      </c>
      <c r="B14661" s="217" t="s">
        <v>192</v>
      </c>
      <c r="C14661" s="218">
        <v>3.9674999999999998</v>
      </c>
    </row>
    <row r="14662" spans="1:3" ht="15" customHeight="1" x14ac:dyDescent="0.25">
      <c r="A14662" s="216">
        <v>45861</v>
      </c>
      <c r="B14662" s="217" t="s">
        <v>192</v>
      </c>
      <c r="C14662" s="218">
        <v>3.9801000000000002</v>
      </c>
    </row>
    <row r="14663" spans="1:3" ht="15" customHeight="1" x14ac:dyDescent="0.25">
      <c r="A14663" s="216">
        <v>45862</v>
      </c>
      <c r="B14663" s="217" t="s">
        <v>192</v>
      </c>
      <c r="C14663" s="218">
        <v>3.9927999999999999</v>
      </c>
    </row>
    <row r="14664" spans="1:3" ht="15" customHeight="1" x14ac:dyDescent="0.25">
      <c r="A14664" s="216">
        <v>45863</v>
      </c>
      <c r="B14664" s="217" t="s">
        <v>192</v>
      </c>
      <c r="C14664" s="218">
        <v>4.0307000000000004</v>
      </c>
    </row>
    <row r="14665" spans="1:3" ht="15" customHeight="1" x14ac:dyDescent="0.25">
      <c r="A14665" s="216">
        <v>45866</v>
      </c>
      <c r="B14665" s="217" t="s">
        <v>192</v>
      </c>
      <c r="C14665" s="218">
        <v>4.0433000000000003</v>
      </c>
    </row>
    <row r="14666" spans="1:3" ht="15" customHeight="1" x14ac:dyDescent="0.25">
      <c r="A14666" s="216">
        <v>45867</v>
      </c>
      <c r="B14666" s="217" t="s">
        <v>192</v>
      </c>
      <c r="C14666" s="218">
        <v>4.0559000000000003</v>
      </c>
    </row>
    <row r="14667" spans="1:3" ht="15" customHeight="1" x14ac:dyDescent="0.25">
      <c r="A14667" s="216">
        <v>45868</v>
      </c>
      <c r="B14667" s="217" t="s">
        <v>192</v>
      </c>
      <c r="C14667" s="218">
        <v>4.0686</v>
      </c>
    </row>
    <row r="14668" spans="1:3" ht="15" customHeight="1" x14ac:dyDescent="0.25">
      <c r="A14668" s="216">
        <v>45869</v>
      </c>
      <c r="B14668" s="217" t="s">
        <v>192</v>
      </c>
      <c r="C14668" s="218">
        <v>4.0812999999999997</v>
      </c>
    </row>
    <row r="14669" spans="1:3" ht="15" customHeight="1" x14ac:dyDescent="0.25">
      <c r="A14669" s="216">
        <v>45870</v>
      </c>
      <c r="B14669" s="217" t="s">
        <v>192</v>
      </c>
      <c r="C14669" s="218">
        <v>4.1192000000000002</v>
      </c>
    </row>
    <row r="14670" spans="1:3" ht="15" customHeight="1" x14ac:dyDescent="0.25">
      <c r="A14670" s="216">
        <v>45873</v>
      </c>
      <c r="B14670" s="217" t="s">
        <v>192</v>
      </c>
      <c r="C14670" s="218">
        <v>4.1318000000000001</v>
      </c>
    </row>
    <row r="14671" spans="1:3" ht="15" customHeight="1" x14ac:dyDescent="0.25">
      <c r="A14671" s="216">
        <v>45874</v>
      </c>
      <c r="B14671" s="217" t="s">
        <v>192</v>
      </c>
      <c r="C14671" s="218">
        <v>4.1444999999999999</v>
      </c>
    </row>
    <row r="14672" spans="1:3" ht="15" customHeight="1" x14ac:dyDescent="0.25">
      <c r="A14672" s="216">
        <v>45875</v>
      </c>
      <c r="B14672" s="217" t="s">
        <v>192</v>
      </c>
      <c r="C14672" s="218">
        <v>4.1570999999999998</v>
      </c>
    </row>
    <row r="14673" spans="1:3" ht="15" customHeight="1" x14ac:dyDescent="0.25">
      <c r="A14673" s="216">
        <v>45876</v>
      </c>
      <c r="B14673" s="217" t="s">
        <v>192</v>
      </c>
      <c r="C14673" s="218">
        <v>4.1691000000000003</v>
      </c>
    </row>
    <row r="14674" spans="1:3" ht="15" customHeight="1" x14ac:dyDescent="0.25">
      <c r="A14674" s="216">
        <v>45877</v>
      </c>
      <c r="B14674" s="217" t="s">
        <v>192</v>
      </c>
      <c r="C14674" s="218">
        <v>4.2053000000000003</v>
      </c>
    </row>
    <row r="14675" spans="1:3" ht="15" customHeight="1" x14ac:dyDescent="0.25">
      <c r="A14675" s="216">
        <v>45880</v>
      </c>
      <c r="B14675" s="217" t="s">
        <v>192</v>
      </c>
      <c r="C14675" s="218">
        <v>4.2173999999999996</v>
      </c>
    </row>
    <row r="14676" spans="1:3" ht="15" customHeight="1" x14ac:dyDescent="0.25">
      <c r="A14676" s="216">
        <v>45881</v>
      </c>
      <c r="B14676" s="217" t="s">
        <v>192</v>
      </c>
      <c r="C14676" s="218">
        <v>4.2294</v>
      </c>
    </row>
    <row r="14677" spans="1:3" ht="15" customHeight="1" x14ac:dyDescent="0.25">
      <c r="A14677" s="216">
        <v>45882</v>
      </c>
      <c r="B14677" s="217" t="s">
        <v>192</v>
      </c>
      <c r="C14677" s="218">
        <v>4.2415000000000003</v>
      </c>
    </row>
    <row r="14678" spans="1:3" ht="15" customHeight="1" x14ac:dyDescent="0.25">
      <c r="A14678" s="216">
        <v>45883</v>
      </c>
      <c r="B14678" s="217" t="s">
        <v>192</v>
      </c>
      <c r="C14678" s="218">
        <v>4.2534999999999998</v>
      </c>
    </row>
    <row r="14679" spans="1:3" ht="15" customHeight="1" x14ac:dyDescent="0.25">
      <c r="A14679" s="216">
        <v>45884</v>
      </c>
      <c r="B14679" s="217" t="s">
        <v>192</v>
      </c>
      <c r="C14679" s="218">
        <v>4.2896000000000001</v>
      </c>
    </row>
    <row r="14680" spans="1:3" ht="15" customHeight="1" x14ac:dyDescent="0.25">
      <c r="A14680" s="216">
        <v>45887</v>
      </c>
      <c r="B14680" s="217" t="s">
        <v>192</v>
      </c>
      <c r="C14680" s="218">
        <v>4.3017000000000003</v>
      </c>
    </row>
    <row r="14681" spans="1:3" ht="15" customHeight="1" x14ac:dyDescent="0.25">
      <c r="A14681" s="216">
        <v>45888</v>
      </c>
      <c r="B14681" s="217" t="s">
        <v>192</v>
      </c>
      <c r="C14681" s="218">
        <v>4.3136999999999999</v>
      </c>
    </row>
    <row r="14682" spans="1:3" ht="15" customHeight="1" x14ac:dyDescent="0.25">
      <c r="A14682" s="216">
        <v>45889</v>
      </c>
      <c r="B14682" s="217" t="s">
        <v>192</v>
      </c>
      <c r="C14682" s="218">
        <v>4.3258000000000001</v>
      </c>
    </row>
    <row r="14683" spans="1:3" ht="15" customHeight="1" x14ac:dyDescent="0.25">
      <c r="A14683" s="216">
        <v>45890</v>
      </c>
      <c r="B14683" s="217" t="s">
        <v>192</v>
      </c>
      <c r="C14683" s="218">
        <v>4.3379000000000003</v>
      </c>
    </row>
    <row r="14684" spans="1:3" ht="15" customHeight="1" x14ac:dyDescent="0.25">
      <c r="A14684" s="216">
        <v>45891</v>
      </c>
      <c r="B14684" s="217" t="s">
        <v>192</v>
      </c>
      <c r="C14684" s="218">
        <v>4.3860999999999999</v>
      </c>
    </row>
    <row r="14685" spans="1:3" ht="15" customHeight="1" x14ac:dyDescent="0.25">
      <c r="A14685" s="216">
        <v>45895</v>
      </c>
      <c r="B14685" s="217" t="s">
        <v>192</v>
      </c>
      <c r="C14685" s="218">
        <v>4.3982000000000001</v>
      </c>
    </row>
    <row r="14686" spans="1:3" ht="15" customHeight="1" x14ac:dyDescent="0.25">
      <c r="A14686" s="216">
        <v>45896</v>
      </c>
      <c r="B14686" s="217" t="s">
        <v>192</v>
      </c>
      <c r="C14686" s="218">
        <v>4.4101999999999997</v>
      </c>
    </row>
    <row r="14687" spans="1:3" ht="15" customHeight="1" x14ac:dyDescent="0.25">
      <c r="A14687" s="216">
        <v>45897</v>
      </c>
      <c r="B14687" s="217" t="s">
        <v>192</v>
      </c>
      <c r="C14687" s="218">
        <v>4.4222999999999999</v>
      </c>
    </row>
    <row r="14688" spans="1:3" ht="15" customHeight="1" x14ac:dyDescent="0.25">
      <c r="A14688" s="216">
        <v>45898</v>
      </c>
      <c r="B14688" s="217" t="s">
        <v>192</v>
      </c>
      <c r="C14688" s="218">
        <v>4.4587000000000003</v>
      </c>
    </row>
    <row r="14689" spans="1:3" ht="15" customHeight="1" x14ac:dyDescent="0.25">
      <c r="A14689" s="216">
        <v>45901</v>
      </c>
      <c r="B14689" s="217" t="s">
        <v>192</v>
      </c>
      <c r="C14689" s="218">
        <v>4.4707999999999997</v>
      </c>
    </row>
    <row r="14690" spans="1:3" ht="15" customHeight="1" x14ac:dyDescent="0.25">
      <c r="A14690" s="216">
        <v>45902</v>
      </c>
      <c r="B14690" s="217" t="s">
        <v>192</v>
      </c>
      <c r="C14690" s="218">
        <v>4.4828000000000001</v>
      </c>
    </row>
    <row r="14691" spans="1:3" ht="15" customHeight="1" x14ac:dyDescent="0.25">
      <c r="A14691" s="216">
        <v>45903</v>
      </c>
      <c r="B14691" s="217" t="s">
        <v>192</v>
      </c>
      <c r="C14691" s="218">
        <v>4.4949000000000003</v>
      </c>
    </row>
    <row r="14692" spans="1:3" ht="15" customHeight="1" x14ac:dyDescent="0.25">
      <c r="A14692" s="216">
        <v>45904</v>
      </c>
      <c r="B14692" s="217" t="s">
        <v>192</v>
      </c>
      <c r="C14692" s="218">
        <v>4.5068999999999999</v>
      </c>
    </row>
    <row r="14693" spans="1:3" ht="15" customHeight="1" x14ac:dyDescent="0.25">
      <c r="A14693" s="216">
        <v>45905</v>
      </c>
      <c r="B14693" s="217" t="s">
        <v>192</v>
      </c>
      <c r="C14693" s="218">
        <v>4.5430000000000001</v>
      </c>
    </row>
    <row r="14694" spans="1:3" ht="15" customHeight="1" x14ac:dyDescent="0.25">
      <c r="A14694" s="216">
        <v>45908</v>
      </c>
      <c r="B14694" s="217" t="s">
        <v>192</v>
      </c>
      <c r="C14694" s="218">
        <v>4.5551000000000004</v>
      </c>
    </row>
    <row r="14695" spans="1:3" ht="15" customHeight="1" x14ac:dyDescent="0.25">
      <c r="A14695" s="216">
        <v>45909</v>
      </c>
      <c r="B14695" s="217" t="s">
        <v>192</v>
      </c>
      <c r="C14695" s="218">
        <v>4.5670999999999999</v>
      </c>
    </row>
    <row r="14696" spans="1:3" ht="15" customHeight="1" x14ac:dyDescent="0.25">
      <c r="A14696" s="216">
        <v>45910</v>
      </c>
      <c r="B14696" s="217" t="s">
        <v>192</v>
      </c>
      <c r="C14696" s="218">
        <v>4.5792000000000002</v>
      </c>
    </row>
    <row r="14697" spans="1:3" ht="15" customHeight="1" x14ac:dyDescent="0.25">
      <c r="A14697" s="216">
        <v>45911</v>
      </c>
      <c r="B14697" s="217" t="s">
        <v>192</v>
      </c>
      <c r="C14697" s="218">
        <v>4.5913000000000004</v>
      </c>
    </row>
    <row r="14698" spans="1:3" ht="15" customHeight="1" x14ac:dyDescent="0.25">
      <c r="A14698" s="216">
        <v>45912</v>
      </c>
      <c r="B14698" s="217" t="s">
        <v>192</v>
      </c>
      <c r="C14698" s="218">
        <v>4.6273999999999997</v>
      </c>
    </row>
    <row r="14699" spans="1:3" ht="15" customHeight="1" x14ac:dyDescent="0.25">
      <c r="A14699" s="216">
        <v>45915</v>
      </c>
      <c r="B14699" s="217" t="s">
        <v>192</v>
      </c>
      <c r="C14699" s="218">
        <v>4.6395</v>
      </c>
    </row>
    <row r="14700" spans="1:3" ht="15" customHeight="1" x14ac:dyDescent="0.25">
      <c r="A14700" s="216">
        <v>45916</v>
      </c>
      <c r="B14700" s="217" t="s">
        <v>192</v>
      </c>
      <c r="C14700" s="218">
        <v>4.6516000000000002</v>
      </c>
    </row>
    <row r="14701" spans="1:3" ht="15" customHeight="1" x14ac:dyDescent="0.25">
      <c r="A14701" s="216">
        <v>45917</v>
      </c>
      <c r="B14701" s="217" t="s">
        <v>192</v>
      </c>
      <c r="C14701" s="218">
        <v>4.6637000000000004</v>
      </c>
    </row>
    <row r="14702" spans="1:3" ht="15" customHeight="1" x14ac:dyDescent="0.25">
      <c r="A14702" s="216">
        <v>45918</v>
      </c>
      <c r="B14702" s="217" t="s">
        <v>192</v>
      </c>
      <c r="C14702" s="218">
        <v>4.6757</v>
      </c>
    </row>
    <row r="14703" spans="1:3" ht="15" customHeight="1" x14ac:dyDescent="0.25">
      <c r="A14703" s="216">
        <v>45919</v>
      </c>
      <c r="B14703" s="217" t="s">
        <v>192</v>
      </c>
      <c r="C14703" s="218">
        <v>4.7119</v>
      </c>
    </row>
    <row r="14704" spans="1:3" ht="15" customHeight="1" x14ac:dyDescent="0.25">
      <c r="A14704" s="216">
        <v>45922</v>
      </c>
      <c r="B14704" s="217" t="s">
        <v>192</v>
      </c>
      <c r="C14704" s="218">
        <v>4.7240000000000002</v>
      </c>
    </row>
    <row r="14705" spans="1:3" ht="15" customHeight="1" x14ac:dyDescent="0.25">
      <c r="A14705" s="216">
        <v>45923</v>
      </c>
      <c r="B14705" s="217" t="s">
        <v>192</v>
      </c>
      <c r="C14705" s="218">
        <v>4.7361000000000004</v>
      </c>
    </row>
    <row r="14706" spans="1:3" ht="15" customHeight="1" x14ac:dyDescent="0.25">
      <c r="A14706" s="216">
        <v>45924</v>
      </c>
      <c r="B14706" s="217" t="s">
        <v>192</v>
      </c>
      <c r="C14706" s="218">
        <v>4.7481999999999998</v>
      </c>
    </row>
    <row r="14707" spans="1:3" ht="15" customHeight="1" x14ac:dyDescent="0.25">
      <c r="A14707" s="216">
        <v>45925</v>
      </c>
      <c r="B14707" s="217" t="s">
        <v>192</v>
      </c>
      <c r="C14707" s="218">
        <v>4.7603</v>
      </c>
    </row>
    <row r="14708" spans="1:3" ht="15" customHeight="1" x14ac:dyDescent="0.25">
      <c r="A14708" s="216">
        <v>45926</v>
      </c>
      <c r="B14708" s="217" t="s">
        <v>192</v>
      </c>
      <c r="C14708" s="218">
        <v>4.7965</v>
      </c>
    </row>
    <row r="14709" spans="1:3" ht="15" customHeight="1" x14ac:dyDescent="0.25">
      <c r="A14709" s="216">
        <v>45929</v>
      </c>
      <c r="B14709" s="217" t="s">
        <v>192</v>
      </c>
      <c r="C14709" s="218">
        <v>4.8087</v>
      </c>
    </row>
    <row r="14710" spans="1:3" ht="15" customHeight="1" x14ac:dyDescent="0.25">
      <c r="A14710" s="216">
        <v>45930</v>
      </c>
      <c r="B14710" s="217" t="s">
        <v>192</v>
      </c>
      <c r="C14710" s="218">
        <v>4.8211000000000004</v>
      </c>
    </row>
    <row r="14711" spans="1:3" ht="15" customHeight="1" x14ac:dyDescent="0.25">
      <c r="A14711" s="216">
        <v>45566</v>
      </c>
      <c r="B14711" s="217" t="s">
        <v>328</v>
      </c>
      <c r="C14711" s="218">
        <v>1.6400000000000001E-2</v>
      </c>
    </row>
    <row r="14712" spans="1:3" ht="15" customHeight="1" x14ac:dyDescent="0.25">
      <c r="A14712" s="216">
        <v>45567</v>
      </c>
      <c r="B14712" s="217" t="s">
        <v>328</v>
      </c>
      <c r="C14712" s="218">
        <v>3.2800000000000003E-2</v>
      </c>
    </row>
    <row r="14713" spans="1:3" ht="15" customHeight="1" x14ac:dyDescent="0.25">
      <c r="A14713" s="216">
        <v>45568</v>
      </c>
      <c r="B14713" s="217" t="s">
        <v>328</v>
      </c>
      <c r="C14713" s="218">
        <v>4.9099999999999998E-2</v>
      </c>
    </row>
    <row r="14714" spans="1:3" ht="15" customHeight="1" x14ac:dyDescent="0.25">
      <c r="A14714" s="216">
        <v>45569</v>
      </c>
      <c r="B14714" s="217" t="s">
        <v>328</v>
      </c>
      <c r="C14714" s="218">
        <v>9.7799999999999998E-2</v>
      </c>
    </row>
    <row r="14715" spans="1:3" ht="15" customHeight="1" x14ac:dyDescent="0.25">
      <c r="A14715" s="216">
        <v>45572</v>
      </c>
      <c r="B14715" s="217" t="s">
        <v>328</v>
      </c>
      <c r="C14715" s="218">
        <v>0.114</v>
      </c>
    </row>
    <row r="14716" spans="1:3" ht="15" customHeight="1" x14ac:dyDescent="0.25">
      <c r="A14716" s="216">
        <v>45573</v>
      </c>
      <c r="B14716" s="217" t="s">
        <v>328</v>
      </c>
      <c r="C14716" s="218">
        <v>0.1303</v>
      </c>
    </row>
    <row r="14717" spans="1:3" ht="15" customHeight="1" x14ac:dyDescent="0.25">
      <c r="A14717" s="216">
        <v>45574</v>
      </c>
      <c r="B14717" s="217" t="s">
        <v>328</v>
      </c>
      <c r="C14717" s="218">
        <v>0.14649999999999999</v>
      </c>
    </row>
    <row r="14718" spans="1:3" ht="15" customHeight="1" x14ac:dyDescent="0.25">
      <c r="A14718" s="216">
        <v>45575</v>
      </c>
      <c r="B14718" s="217" t="s">
        <v>328</v>
      </c>
      <c r="C14718" s="218">
        <v>0.16270000000000001</v>
      </c>
    </row>
    <row r="14719" spans="1:3" ht="15" customHeight="1" x14ac:dyDescent="0.25">
      <c r="A14719" s="216">
        <v>45576</v>
      </c>
      <c r="B14719" s="217" t="s">
        <v>328</v>
      </c>
      <c r="C14719" s="218">
        <v>0.21129999999999999</v>
      </c>
    </row>
    <row r="14720" spans="1:3" ht="15" customHeight="1" x14ac:dyDescent="0.25">
      <c r="A14720" s="216">
        <v>45579</v>
      </c>
      <c r="B14720" s="217" t="s">
        <v>328</v>
      </c>
      <c r="C14720" s="218">
        <v>0.2276</v>
      </c>
    </row>
    <row r="14721" spans="1:3" ht="15" customHeight="1" x14ac:dyDescent="0.25">
      <c r="A14721" s="216">
        <v>45580</v>
      </c>
      <c r="B14721" s="217" t="s">
        <v>328</v>
      </c>
      <c r="C14721" s="218">
        <v>0.24379999999999999</v>
      </c>
    </row>
    <row r="14722" spans="1:3" ht="15" customHeight="1" x14ac:dyDescent="0.25">
      <c r="A14722" s="216">
        <v>45581</v>
      </c>
      <c r="B14722" s="217" t="s">
        <v>328</v>
      </c>
      <c r="C14722" s="218">
        <v>0.25990000000000002</v>
      </c>
    </row>
    <row r="14723" spans="1:3" ht="15" customHeight="1" x14ac:dyDescent="0.25">
      <c r="A14723" s="216">
        <v>45582</v>
      </c>
      <c r="B14723" s="217" t="s">
        <v>328</v>
      </c>
      <c r="C14723" s="218">
        <v>0.2762</v>
      </c>
    </row>
    <row r="14724" spans="1:3" ht="15" customHeight="1" x14ac:dyDescent="0.25">
      <c r="A14724" s="216">
        <v>45583</v>
      </c>
      <c r="B14724" s="217" t="s">
        <v>328</v>
      </c>
      <c r="C14724" s="218">
        <v>0.32469999999999999</v>
      </c>
    </row>
    <row r="14725" spans="1:3" ht="15" customHeight="1" x14ac:dyDescent="0.25">
      <c r="A14725" s="216">
        <v>45586</v>
      </c>
      <c r="B14725" s="217" t="s">
        <v>328</v>
      </c>
      <c r="C14725" s="218">
        <v>0.34089999999999998</v>
      </c>
    </row>
    <row r="14726" spans="1:3" ht="15" customHeight="1" x14ac:dyDescent="0.25">
      <c r="A14726" s="216">
        <v>45587</v>
      </c>
      <c r="B14726" s="217" t="s">
        <v>328</v>
      </c>
      <c r="C14726" s="218">
        <v>0.35699999999999998</v>
      </c>
    </row>
    <row r="14727" spans="1:3" ht="15" customHeight="1" x14ac:dyDescent="0.25">
      <c r="A14727" s="216">
        <v>45588</v>
      </c>
      <c r="B14727" s="217" t="s">
        <v>328</v>
      </c>
      <c r="C14727" s="218">
        <v>0.37319999999999998</v>
      </c>
    </row>
    <row r="14728" spans="1:3" ht="15" customHeight="1" x14ac:dyDescent="0.25">
      <c r="A14728" s="216">
        <v>45589</v>
      </c>
      <c r="B14728" s="217" t="s">
        <v>328</v>
      </c>
      <c r="C14728" s="218">
        <v>0.38929999999999998</v>
      </c>
    </row>
    <row r="14729" spans="1:3" ht="15" customHeight="1" x14ac:dyDescent="0.25">
      <c r="A14729" s="216">
        <v>45590</v>
      </c>
      <c r="B14729" s="217" t="s">
        <v>328</v>
      </c>
      <c r="C14729" s="218">
        <v>0.43759999999999999</v>
      </c>
    </row>
    <row r="14730" spans="1:3" ht="15" customHeight="1" x14ac:dyDescent="0.25">
      <c r="A14730" s="216">
        <v>45593</v>
      </c>
      <c r="B14730" s="217" t="s">
        <v>328</v>
      </c>
      <c r="C14730" s="218">
        <v>0.45379999999999998</v>
      </c>
    </row>
    <row r="14731" spans="1:3" ht="15" customHeight="1" x14ac:dyDescent="0.25">
      <c r="A14731" s="216">
        <v>45594</v>
      </c>
      <c r="B14731" s="217" t="s">
        <v>328</v>
      </c>
      <c r="C14731" s="218">
        <v>0.46989999999999998</v>
      </c>
    </row>
    <row r="14732" spans="1:3" ht="15" customHeight="1" x14ac:dyDescent="0.25">
      <c r="A14732" s="216">
        <v>45595</v>
      </c>
      <c r="B14732" s="217" t="s">
        <v>328</v>
      </c>
      <c r="C14732" s="218">
        <v>0.48599999999999999</v>
      </c>
    </row>
    <row r="14733" spans="1:3" ht="15" customHeight="1" x14ac:dyDescent="0.25">
      <c r="A14733" s="216">
        <v>45596</v>
      </c>
      <c r="B14733" s="217" t="s">
        <v>328</v>
      </c>
      <c r="C14733" s="218">
        <v>0.50209999999999999</v>
      </c>
    </row>
    <row r="14734" spans="1:3" ht="15" customHeight="1" x14ac:dyDescent="0.25">
      <c r="A14734" s="216">
        <v>45597</v>
      </c>
      <c r="B14734" s="217" t="s">
        <v>328</v>
      </c>
      <c r="C14734" s="218">
        <v>0.55020000000000002</v>
      </c>
    </row>
    <row r="14735" spans="1:3" ht="15" customHeight="1" x14ac:dyDescent="0.25">
      <c r="A14735" s="216">
        <v>45600</v>
      </c>
      <c r="B14735" s="217" t="s">
        <v>328</v>
      </c>
      <c r="C14735" s="218">
        <v>0.56630000000000003</v>
      </c>
    </row>
    <row r="14736" spans="1:3" ht="15" customHeight="1" x14ac:dyDescent="0.25">
      <c r="A14736" s="216">
        <v>45601</v>
      </c>
      <c r="B14736" s="217" t="s">
        <v>328</v>
      </c>
      <c r="C14736" s="218">
        <v>0.58230000000000004</v>
      </c>
    </row>
    <row r="14737" spans="1:3" ht="15" customHeight="1" x14ac:dyDescent="0.25">
      <c r="A14737" s="216">
        <v>45602</v>
      </c>
      <c r="B14737" s="217" t="s">
        <v>328</v>
      </c>
      <c r="C14737" s="218">
        <v>0.59830000000000005</v>
      </c>
    </row>
    <row r="14738" spans="1:3" ht="15" customHeight="1" x14ac:dyDescent="0.25">
      <c r="A14738" s="216">
        <v>45603</v>
      </c>
      <c r="B14738" s="217" t="s">
        <v>328</v>
      </c>
      <c r="C14738" s="218">
        <v>0.61419999999999997</v>
      </c>
    </row>
    <row r="14739" spans="1:3" ht="15" customHeight="1" x14ac:dyDescent="0.25">
      <c r="A14739" s="216">
        <v>45604</v>
      </c>
      <c r="B14739" s="217" t="s">
        <v>328</v>
      </c>
      <c r="C14739" s="218">
        <v>0.6613</v>
      </c>
    </row>
    <row r="14740" spans="1:3" ht="15" customHeight="1" x14ac:dyDescent="0.25">
      <c r="A14740" s="216">
        <v>45607</v>
      </c>
      <c r="B14740" s="217" t="s">
        <v>328</v>
      </c>
      <c r="C14740" s="218">
        <v>0.67700000000000005</v>
      </c>
    </row>
    <row r="14741" spans="1:3" ht="15" customHeight="1" x14ac:dyDescent="0.25">
      <c r="A14741" s="216">
        <v>45608</v>
      </c>
      <c r="B14741" s="217" t="s">
        <v>328</v>
      </c>
      <c r="C14741" s="218">
        <v>0.69259999999999999</v>
      </c>
    </row>
    <row r="14742" spans="1:3" ht="15" customHeight="1" x14ac:dyDescent="0.25">
      <c r="A14742" s="216">
        <v>45609</v>
      </c>
      <c r="B14742" s="217" t="s">
        <v>328</v>
      </c>
      <c r="C14742" s="218">
        <v>0.70820000000000005</v>
      </c>
    </row>
    <row r="14743" spans="1:3" ht="15" customHeight="1" x14ac:dyDescent="0.25">
      <c r="A14743" s="216">
        <v>45610</v>
      </c>
      <c r="B14743" s="217" t="s">
        <v>328</v>
      </c>
      <c r="C14743" s="218">
        <v>0.72370000000000001</v>
      </c>
    </row>
    <row r="14744" spans="1:3" ht="15" customHeight="1" x14ac:dyDescent="0.25">
      <c r="A14744" s="216">
        <v>45611</v>
      </c>
      <c r="B14744" s="217" t="s">
        <v>328</v>
      </c>
      <c r="C14744" s="218">
        <v>0.77029999999999998</v>
      </c>
    </row>
    <row r="14745" spans="1:3" ht="15" customHeight="1" x14ac:dyDescent="0.25">
      <c r="A14745" s="216">
        <v>45614</v>
      </c>
      <c r="B14745" s="217" t="s">
        <v>328</v>
      </c>
      <c r="C14745" s="218">
        <v>0.78580000000000005</v>
      </c>
    </row>
    <row r="14746" spans="1:3" ht="15" customHeight="1" x14ac:dyDescent="0.25">
      <c r="A14746" s="216">
        <v>45615</v>
      </c>
      <c r="B14746" s="217" t="s">
        <v>328</v>
      </c>
      <c r="C14746" s="218">
        <v>0.80130000000000001</v>
      </c>
    </row>
    <row r="14747" spans="1:3" ht="15" customHeight="1" x14ac:dyDescent="0.25">
      <c r="A14747" s="216">
        <v>45616</v>
      </c>
      <c r="B14747" s="217" t="s">
        <v>328</v>
      </c>
      <c r="C14747" s="218">
        <v>0.81679999999999997</v>
      </c>
    </row>
    <row r="14748" spans="1:3" ht="15" customHeight="1" x14ac:dyDescent="0.25">
      <c r="A14748" s="216">
        <v>45617</v>
      </c>
      <c r="B14748" s="217" t="s">
        <v>328</v>
      </c>
      <c r="C14748" s="218">
        <v>0.83230000000000004</v>
      </c>
    </row>
    <row r="14749" spans="1:3" ht="15" customHeight="1" x14ac:dyDescent="0.25">
      <c r="A14749" s="216">
        <v>45618</v>
      </c>
      <c r="B14749" s="217" t="s">
        <v>328</v>
      </c>
      <c r="C14749" s="218">
        <v>0.87870000000000004</v>
      </c>
    </row>
    <row r="14750" spans="1:3" ht="15" customHeight="1" x14ac:dyDescent="0.25">
      <c r="A14750" s="216">
        <v>45621</v>
      </c>
      <c r="B14750" s="217" t="s">
        <v>328</v>
      </c>
      <c r="C14750" s="218">
        <v>0.89419999999999999</v>
      </c>
    </row>
    <row r="14751" spans="1:3" ht="15" customHeight="1" x14ac:dyDescent="0.25">
      <c r="A14751" s="216">
        <v>45622</v>
      </c>
      <c r="B14751" s="217" t="s">
        <v>328</v>
      </c>
      <c r="C14751" s="218">
        <v>0.90980000000000005</v>
      </c>
    </row>
    <row r="14752" spans="1:3" ht="15" customHeight="1" x14ac:dyDescent="0.25">
      <c r="A14752" s="216">
        <v>45623</v>
      </c>
      <c r="B14752" s="217" t="s">
        <v>328</v>
      </c>
      <c r="C14752" s="218">
        <v>0.92530000000000001</v>
      </c>
    </row>
    <row r="14753" spans="1:3" ht="15" customHeight="1" x14ac:dyDescent="0.25">
      <c r="A14753" s="216">
        <v>45624</v>
      </c>
      <c r="B14753" s="217" t="s">
        <v>328</v>
      </c>
      <c r="C14753" s="218">
        <v>0.94079999999999997</v>
      </c>
    </row>
    <row r="14754" spans="1:3" ht="15" customHeight="1" x14ac:dyDescent="0.25">
      <c r="A14754" s="216">
        <v>45625</v>
      </c>
      <c r="B14754" s="217" t="s">
        <v>328</v>
      </c>
      <c r="C14754" s="218">
        <v>0.98729999999999996</v>
      </c>
    </row>
    <row r="14755" spans="1:3" ht="15" customHeight="1" x14ac:dyDescent="0.25">
      <c r="A14755" s="216">
        <v>45628</v>
      </c>
      <c r="B14755" s="217" t="s">
        <v>328</v>
      </c>
      <c r="C14755" s="218">
        <v>1.0026999999999999</v>
      </c>
    </row>
    <row r="14756" spans="1:3" ht="15" customHeight="1" x14ac:dyDescent="0.25">
      <c r="A14756" s="216">
        <v>45629</v>
      </c>
      <c r="B14756" s="217" t="s">
        <v>328</v>
      </c>
      <c r="C14756" s="218">
        <v>1.0182</v>
      </c>
    </row>
    <row r="14757" spans="1:3" ht="15" customHeight="1" x14ac:dyDescent="0.25">
      <c r="A14757" s="216">
        <v>45630</v>
      </c>
      <c r="B14757" s="217" t="s">
        <v>328</v>
      </c>
      <c r="C14757" s="218">
        <v>1.0337000000000001</v>
      </c>
    </row>
    <row r="14758" spans="1:3" ht="15" customHeight="1" x14ac:dyDescent="0.25">
      <c r="A14758" s="216">
        <v>45631</v>
      </c>
      <c r="B14758" s="217" t="s">
        <v>328</v>
      </c>
      <c r="C14758" s="218">
        <v>1.0490999999999999</v>
      </c>
    </row>
    <row r="14759" spans="1:3" ht="15" customHeight="1" x14ac:dyDescent="0.25">
      <c r="A14759" s="216">
        <v>45632</v>
      </c>
      <c r="B14759" s="217" t="s">
        <v>328</v>
      </c>
      <c r="C14759" s="218">
        <v>1.0954999999999999</v>
      </c>
    </row>
    <row r="14760" spans="1:3" ht="15" customHeight="1" x14ac:dyDescent="0.25">
      <c r="A14760" s="216">
        <v>45635</v>
      </c>
      <c r="B14760" s="217" t="s">
        <v>328</v>
      </c>
      <c r="C14760" s="218">
        <v>1.1109</v>
      </c>
    </row>
    <row r="14761" spans="1:3" ht="15" customHeight="1" x14ac:dyDescent="0.25">
      <c r="A14761" s="216">
        <v>45636</v>
      </c>
      <c r="B14761" s="217" t="s">
        <v>328</v>
      </c>
      <c r="C14761" s="218">
        <v>1.1263000000000001</v>
      </c>
    </row>
    <row r="14762" spans="1:3" ht="15" customHeight="1" x14ac:dyDescent="0.25">
      <c r="A14762" s="216">
        <v>45637</v>
      </c>
      <c r="B14762" s="217" t="s">
        <v>328</v>
      </c>
      <c r="C14762" s="218">
        <v>1.1417999999999999</v>
      </c>
    </row>
    <row r="14763" spans="1:3" ht="15" customHeight="1" x14ac:dyDescent="0.25">
      <c r="A14763" s="216">
        <v>45638</v>
      </c>
      <c r="B14763" s="217" t="s">
        <v>328</v>
      </c>
      <c r="C14763" s="218">
        <v>1.1572</v>
      </c>
    </row>
    <row r="14764" spans="1:3" ht="15" customHeight="1" x14ac:dyDescent="0.25">
      <c r="A14764" s="216">
        <v>45639</v>
      </c>
      <c r="B14764" s="217" t="s">
        <v>328</v>
      </c>
      <c r="C14764" s="218">
        <v>1.2034</v>
      </c>
    </row>
    <row r="14765" spans="1:3" ht="15" customHeight="1" x14ac:dyDescent="0.25">
      <c r="A14765" s="216">
        <v>45642</v>
      </c>
      <c r="B14765" s="217" t="s">
        <v>328</v>
      </c>
      <c r="C14765" s="218">
        <v>1.2189000000000001</v>
      </c>
    </row>
    <row r="14766" spans="1:3" ht="15" customHeight="1" x14ac:dyDescent="0.25">
      <c r="A14766" s="216">
        <v>45643</v>
      </c>
      <c r="B14766" s="217" t="s">
        <v>328</v>
      </c>
      <c r="C14766" s="218">
        <v>1.2343</v>
      </c>
    </row>
    <row r="14767" spans="1:3" ht="15" customHeight="1" x14ac:dyDescent="0.25">
      <c r="A14767" s="216">
        <v>45644</v>
      </c>
      <c r="B14767" s="217" t="s">
        <v>328</v>
      </c>
      <c r="C14767" s="218">
        <v>1.2497</v>
      </c>
    </row>
    <row r="14768" spans="1:3" ht="15" customHeight="1" x14ac:dyDescent="0.25">
      <c r="A14768" s="216">
        <v>45645</v>
      </c>
      <c r="B14768" s="217" t="s">
        <v>328</v>
      </c>
      <c r="C14768" s="218">
        <v>1.2648999999999999</v>
      </c>
    </row>
    <row r="14769" spans="1:3" ht="15" customHeight="1" x14ac:dyDescent="0.25">
      <c r="A14769" s="216">
        <v>45646</v>
      </c>
      <c r="B14769" s="217" t="s">
        <v>328</v>
      </c>
      <c r="C14769" s="218">
        <v>1.3102</v>
      </c>
    </row>
    <row r="14770" spans="1:3" ht="15" customHeight="1" x14ac:dyDescent="0.25">
      <c r="A14770" s="216">
        <v>45649</v>
      </c>
      <c r="B14770" s="217" t="s">
        <v>328</v>
      </c>
      <c r="C14770" s="218">
        <v>1.3251999999999999</v>
      </c>
    </row>
    <row r="14771" spans="1:3" ht="15" customHeight="1" x14ac:dyDescent="0.25">
      <c r="A14771" s="216">
        <v>45650</v>
      </c>
      <c r="B14771" s="217" t="s">
        <v>328</v>
      </c>
      <c r="C14771" s="218">
        <v>1.3402000000000001</v>
      </c>
    </row>
    <row r="14772" spans="1:3" ht="15" customHeight="1" x14ac:dyDescent="0.25">
      <c r="A14772" s="216">
        <v>45651</v>
      </c>
      <c r="B14772" s="217" t="s">
        <v>328</v>
      </c>
      <c r="C14772" s="218">
        <v>1.3552999999999999</v>
      </c>
    </row>
    <row r="14773" spans="1:3" ht="15" customHeight="1" x14ac:dyDescent="0.25">
      <c r="A14773" s="216">
        <v>45652</v>
      </c>
      <c r="B14773" s="217" t="s">
        <v>328</v>
      </c>
      <c r="C14773" s="218">
        <v>1.3704000000000001</v>
      </c>
    </row>
    <row r="14774" spans="1:3" ht="15" customHeight="1" x14ac:dyDescent="0.25">
      <c r="A14774" s="216">
        <v>45653</v>
      </c>
      <c r="B14774" s="217" t="s">
        <v>328</v>
      </c>
      <c r="C14774" s="218">
        <v>1.4159999999999999</v>
      </c>
    </row>
    <row r="14775" spans="1:3" ht="15" customHeight="1" x14ac:dyDescent="0.25">
      <c r="A14775" s="216">
        <v>45656</v>
      </c>
      <c r="B14775" s="217" t="s">
        <v>328</v>
      </c>
      <c r="C14775" s="218">
        <v>1.4311</v>
      </c>
    </row>
    <row r="14776" spans="1:3" ht="15" customHeight="1" x14ac:dyDescent="0.25">
      <c r="A14776" s="216">
        <v>45657</v>
      </c>
      <c r="B14776" s="217" t="s">
        <v>328</v>
      </c>
      <c r="C14776" s="218">
        <v>1.4462999999999999</v>
      </c>
    </row>
    <row r="14777" spans="1:3" ht="15" customHeight="1" x14ac:dyDescent="0.25">
      <c r="A14777" s="216">
        <v>45659</v>
      </c>
      <c r="B14777" s="217" t="s">
        <v>328</v>
      </c>
      <c r="C14777" s="218">
        <v>1.4763999999999999</v>
      </c>
    </row>
    <row r="14778" spans="1:3" ht="15" customHeight="1" x14ac:dyDescent="0.25">
      <c r="A14778" s="216">
        <v>45660</v>
      </c>
      <c r="B14778" s="217" t="s">
        <v>328</v>
      </c>
      <c r="C14778" s="218">
        <v>1.5212000000000001</v>
      </c>
    </row>
    <row r="14779" spans="1:3" ht="15" customHeight="1" x14ac:dyDescent="0.25">
      <c r="A14779" s="216">
        <v>45663</v>
      </c>
      <c r="B14779" s="217" t="s">
        <v>328</v>
      </c>
      <c r="C14779" s="218">
        <v>1.536</v>
      </c>
    </row>
    <row r="14780" spans="1:3" ht="15" customHeight="1" x14ac:dyDescent="0.25">
      <c r="A14780" s="216">
        <v>45664</v>
      </c>
      <c r="B14780" s="217" t="s">
        <v>328</v>
      </c>
      <c r="C14780" s="218">
        <v>1.5508</v>
      </c>
    </row>
    <row r="14781" spans="1:3" ht="15" customHeight="1" x14ac:dyDescent="0.25">
      <c r="A14781" s="216">
        <v>45665</v>
      </c>
      <c r="B14781" s="217" t="s">
        <v>328</v>
      </c>
      <c r="C14781" s="218">
        <v>1.5656000000000001</v>
      </c>
    </row>
    <row r="14782" spans="1:3" ht="15" customHeight="1" x14ac:dyDescent="0.25">
      <c r="A14782" s="216">
        <v>45666</v>
      </c>
      <c r="B14782" s="217" t="s">
        <v>328</v>
      </c>
      <c r="C14782" s="218">
        <v>1.5804</v>
      </c>
    </row>
    <row r="14783" spans="1:3" ht="15" customHeight="1" x14ac:dyDescent="0.25">
      <c r="A14783" s="216">
        <v>45667</v>
      </c>
      <c r="B14783" s="217" t="s">
        <v>328</v>
      </c>
      <c r="C14783" s="218">
        <v>1.6248</v>
      </c>
    </row>
    <row r="14784" spans="1:3" ht="15" customHeight="1" x14ac:dyDescent="0.25">
      <c r="A14784" s="216">
        <v>45670</v>
      </c>
      <c r="B14784" s="217" t="s">
        <v>328</v>
      </c>
      <c r="C14784" s="218">
        <v>1.6396999999999999</v>
      </c>
    </row>
    <row r="14785" spans="1:3" ht="15" customHeight="1" x14ac:dyDescent="0.25">
      <c r="A14785" s="216">
        <v>45671</v>
      </c>
      <c r="B14785" s="217" t="s">
        <v>328</v>
      </c>
      <c r="C14785" s="218">
        <v>1.6544000000000001</v>
      </c>
    </row>
    <row r="14786" spans="1:3" ht="15" customHeight="1" x14ac:dyDescent="0.25">
      <c r="A14786" s="216">
        <v>45672</v>
      </c>
      <c r="B14786" s="217" t="s">
        <v>328</v>
      </c>
      <c r="C14786" s="218">
        <v>1.6692</v>
      </c>
    </row>
    <row r="14787" spans="1:3" ht="15" customHeight="1" x14ac:dyDescent="0.25">
      <c r="A14787" s="216">
        <v>45673</v>
      </c>
      <c r="B14787" s="217" t="s">
        <v>328</v>
      </c>
      <c r="C14787" s="218">
        <v>1.6839</v>
      </c>
    </row>
    <row r="14788" spans="1:3" ht="15" customHeight="1" x14ac:dyDescent="0.25">
      <c r="A14788" s="216">
        <v>45674</v>
      </c>
      <c r="B14788" s="217" t="s">
        <v>328</v>
      </c>
      <c r="C14788" s="218">
        <v>1.7430000000000001</v>
      </c>
    </row>
    <row r="14789" spans="1:3" ht="15" customHeight="1" x14ac:dyDescent="0.25">
      <c r="A14789" s="216">
        <v>45678</v>
      </c>
      <c r="B14789" s="217" t="s">
        <v>328</v>
      </c>
      <c r="C14789" s="218">
        <v>1.7578</v>
      </c>
    </row>
    <row r="14790" spans="1:3" ht="15" customHeight="1" x14ac:dyDescent="0.25">
      <c r="A14790" s="216">
        <v>45679</v>
      </c>
      <c r="B14790" s="217" t="s">
        <v>328</v>
      </c>
      <c r="C14790" s="218">
        <v>1.7725</v>
      </c>
    </row>
    <row r="14791" spans="1:3" ht="15" customHeight="1" x14ac:dyDescent="0.25">
      <c r="A14791" s="216">
        <v>45680</v>
      </c>
      <c r="B14791" s="217" t="s">
        <v>328</v>
      </c>
      <c r="C14791" s="218">
        <v>1.7873000000000001</v>
      </c>
    </row>
    <row r="14792" spans="1:3" ht="15" customHeight="1" x14ac:dyDescent="0.25">
      <c r="A14792" s="216">
        <v>45681</v>
      </c>
      <c r="B14792" s="217" t="s">
        <v>328</v>
      </c>
      <c r="C14792" s="218">
        <v>1.8315999999999999</v>
      </c>
    </row>
    <row r="14793" spans="1:3" ht="15" customHeight="1" x14ac:dyDescent="0.25">
      <c r="A14793" s="216">
        <v>45684</v>
      </c>
      <c r="B14793" s="217" t="s">
        <v>328</v>
      </c>
      <c r="C14793" s="218">
        <v>1.8464</v>
      </c>
    </row>
    <row r="14794" spans="1:3" ht="15" customHeight="1" x14ac:dyDescent="0.25">
      <c r="A14794" s="216">
        <v>45685</v>
      </c>
      <c r="B14794" s="217" t="s">
        <v>328</v>
      </c>
      <c r="C14794" s="218">
        <v>1.8612</v>
      </c>
    </row>
    <row r="14795" spans="1:3" ht="15" customHeight="1" x14ac:dyDescent="0.25">
      <c r="A14795" s="216">
        <v>45686</v>
      </c>
      <c r="B14795" s="217" t="s">
        <v>328</v>
      </c>
      <c r="C14795" s="218">
        <v>1.8761000000000001</v>
      </c>
    </row>
    <row r="14796" spans="1:3" ht="15" customHeight="1" x14ac:dyDescent="0.25">
      <c r="A14796" s="216">
        <v>45687</v>
      </c>
      <c r="B14796" s="217" t="s">
        <v>328</v>
      </c>
      <c r="C14796" s="218">
        <v>1.8909</v>
      </c>
    </row>
    <row r="14797" spans="1:3" ht="15" customHeight="1" x14ac:dyDescent="0.25">
      <c r="A14797" s="216">
        <v>45688</v>
      </c>
      <c r="B14797" s="217" t="s">
        <v>328</v>
      </c>
      <c r="C14797" s="218">
        <v>1.9354</v>
      </c>
    </row>
    <row r="14798" spans="1:3" ht="15" customHeight="1" x14ac:dyDescent="0.25">
      <c r="A14798" s="216">
        <v>45691</v>
      </c>
      <c r="B14798" s="217" t="s">
        <v>328</v>
      </c>
      <c r="C14798" s="218">
        <v>1.9501999999999999</v>
      </c>
    </row>
    <row r="14799" spans="1:3" ht="15" customHeight="1" x14ac:dyDescent="0.25">
      <c r="A14799" s="216">
        <v>45692</v>
      </c>
      <c r="B14799" s="217" t="s">
        <v>328</v>
      </c>
      <c r="C14799" s="218">
        <v>1.9649000000000001</v>
      </c>
    </row>
    <row r="14800" spans="1:3" ht="15" customHeight="1" x14ac:dyDescent="0.25">
      <c r="A14800" s="216">
        <v>45693</v>
      </c>
      <c r="B14800" s="217" t="s">
        <v>328</v>
      </c>
      <c r="C14800" s="218">
        <v>1.9797</v>
      </c>
    </row>
    <row r="14801" spans="1:3" ht="15" customHeight="1" x14ac:dyDescent="0.25">
      <c r="A14801" s="216">
        <v>45694</v>
      </c>
      <c r="B14801" s="217" t="s">
        <v>328</v>
      </c>
      <c r="C14801" s="218">
        <v>1.9944999999999999</v>
      </c>
    </row>
    <row r="14802" spans="1:3" ht="15" customHeight="1" x14ac:dyDescent="0.25">
      <c r="A14802" s="216">
        <v>45695</v>
      </c>
      <c r="B14802" s="217" t="s">
        <v>328</v>
      </c>
      <c r="C14802" s="218">
        <v>2.0388000000000002</v>
      </c>
    </row>
    <row r="14803" spans="1:3" ht="15" customHeight="1" x14ac:dyDescent="0.25">
      <c r="A14803" s="216">
        <v>45698</v>
      </c>
      <c r="B14803" s="217" t="s">
        <v>328</v>
      </c>
      <c r="C14803" s="218">
        <v>2.0535999999999999</v>
      </c>
    </row>
    <row r="14804" spans="1:3" ht="15" customHeight="1" x14ac:dyDescent="0.25">
      <c r="A14804" s="216">
        <v>45699</v>
      </c>
      <c r="B14804" s="217" t="s">
        <v>328</v>
      </c>
      <c r="C14804" s="218">
        <v>2.0684</v>
      </c>
    </row>
    <row r="14805" spans="1:3" ht="15" customHeight="1" x14ac:dyDescent="0.25">
      <c r="A14805" s="216">
        <v>45700</v>
      </c>
      <c r="B14805" s="217" t="s">
        <v>328</v>
      </c>
      <c r="C14805" s="218">
        <v>2.0831</v>
      </c>
    </row>
    <row r="14806" spans="1:3" ht="15" customHeight="1" x14ac:dyDescent="0.25">
      <c r="A14806" s="216">
        <v>45701</v>
      </c>
      <c r="B14806" s="217" t="s">
        <v>328</v>
      </c>
      <c r="C14806" s="218">
        <v>2.0979000000000001</v>
      </c>
    </row>
    <row r="14807" spans="1:3" ht="15" customHeight="1" x14ac:dyDescent="0.25">
      <c r="A14807" s="216">
        <v>45702</v>
      </c>
      <c r="B14807" s="217" t="s">
        <v>328</v>
      </c>
      <c r="C14807" s="218">
        <v>2.1568999999999998</v>
      </c>
    </row>
    <row r="14808" spans="1:3" ht="15" customHeight="1" x14ac:dyDescent="0.25">
      <c r="A14808" s="216">
        <v>45706</v>
      </c>
      <c r="B14808" s="217" t="s">
        <v>328</v>
      </c>
      <c r="C14808" s="218">
        <v>2.1717</v>
      </c>
    </row>
    <row r="14809" spans="1:3" ht="15" customHeight="1" x14ac:dyDescent="0.25">
      <c r="A14809" s="216">
        <v>45707</v>
      </c>
      <c r="B14809" s="217" t="s">
        <v>328</v>
      </c>
      <c r="C14809" s="218">
        <v>2.1863999999999999</v>
      </c>
    </row>
    <row r="14810" spans="1:3" ht="15" customHeight="1" x14ac:dyDescent="0.25">
      <c r="A14810" s="216">
        <v>45708</v>
      </c>
      <c r="B14810" s="217" t="s">
        <v>328</v>
      </c>
      <c r="C14810" s="218">
        <v>2.2012</v>
      </c>
    </row>
    <row r="14811" spans="1:3" ht="15" customHeight="1" x14ac:dyDescent="0.25">
      <c r="A14811" s="216">
        <v>45709</v>
      </c>
      <c r="B14811" s="217" t="s">
        <v>328</v>
      </c>
      <c r="C14811" s="218">
        <v>2.2454000000000001</v>
      </c>
    </row>
    <row r="14812" spans="1:3" ht="15" customHeight="1" x14ac:dyDescent="0.25">
      <c r="A14812" s="216">
        <v>45712</v>
      </c>
      <c r="B14812" s="217" t="s">
        <v>328</v>
      </c>
      <c r="C14812" s="218">
        <v>2.2602000000000002</v>
      </c>
    </row>
    <row r="14813" spans="1:3" ht="15" customHeight="1" x14ac:dyDescent="0.25">
      <c r="A14813" s="216">
        <v>45713</v>
      </c>
      <c r="B14813" s="217" t="s">
        <v>328</v>
      </c>
      <c r="C14813" s="218">
        <v>2.2749000000000001</v>
      </c>
    </row>
    <row r="14814" spans="1:3" ht="15" customHeight="1" x14ac:dyDescent="0.25">
      <c r="A14814" s="216">
        <v>45714</v>
      </c>
      <c r="B14814" s="217" t="s">
        <v>328</v>
      </c>
      <c r="C14814" s="218">
        <v>2.2896999999999998</v>
      </c>
    </row>
    <row r="14815" spans="1:3" ht="15" customHeight="1" x14ac:dyDescent="0.25">
      <c r="A14815" s="216">
        <v>45715</v>
      </c>
      <c r="B14815" s="217" t="s">
        <v>328</v>
      </c>
      <c r="C14815" s="218">
        <v>2.3045</v>
      </c>
    </row>
    <row r="14816" spans="1:3" ht="15" customHeight="1" x14ac:dyDescent="0.25">
      <c r="A14816" s="216">
        <v>45716</v>
      </c>
      <c r="B14816" s="217" t="s">
        <v>328</v>
      </c>
      <c r="C14816" s="218">
        <v>2.3487</v>
      </c>
    </row>
    <row r="14817" spans="1:3" ht="15" customHeight="1" x14ac:dyDescent="0.25">
      <c r="A14817" s="216">
        <v>45719</v>
      </c>
      <c r="B14817" s="217" t="s">
        <v>328</v>
      </c>
      <c r="C14817" s="218">
        <v>2.3635000000000002</v>
      </c>
    </row>
    <row r="14818" spans="1:3" ht="15" customHeight="1" x14ac:dyDescent="0.25">
      <c r="A14818" s="216">
        <v>45720</v>
      </c>
      <c r="B14818" s="217" t="s">
        <v>328</v>
      </c>
      <c r="C14818" s="218">
        <v>2.3782000000000001</v>
      </c>
    </row>
    <row r="14819" spans="1:3" ht="15" customHeight="1" x14ac:dyDescent="0.25">
      <c r="A14819" s="216">
        <v>45721</v>
      </c>
      <c r="B14819" s="217" t="s">
        <v>328</v>
      </c>
      <c r="C14819" s="218">
        <v>2.3929</v>
      </c>
    </row>
    <row r="14820" spans="1:3" ht="15" customHeight="1" x14ac:dyDescent="0.25">
      <c r="A14820" s="216">
        <v>45722</v>
      </c>
      <c r="B14820" s="217" t="s">
        <v>328</v>
      </c>
      <c r="C14820" s="218">
        <v>2.4076</v>
      </c>
    </row>
    <row r="14821" spans="1:3" ht="15" customHeight="1" x14ac:dyDescent="0.25">
      <c r="A14821" s="216">
        <v>45723</v>
      </c>
      <c r="B14821" s="217" t="s">
        <v>328</v>
      </c>
      <c r="C14821" s="218">
        <v>2.4517000000000002</v>
      </c>
    </row>
    <row r="14822" spans="1:3" ht="15" customHeight="1" x14ac:dyDescent="0.25">
      <c r="A14822" s="216">
        <v>45726</v>
      </c>
      <c r="B14822" s="217" t="s">
        <v>328</v>
      </c>
      <c r="C14822" s="218">
        <v>2.4664000000000001</v>
      </c>
    </row>
    <row r="14823" spans="1:3" ht="15" customHeight="1" x14ac:dyDescent="0.25">
      <c r="A14823" s="216">
        <v>45727</v>
      </c>
      <c r="B14823" s="217" t="s">
        <v>328</v>
      </c>
      <c r="C14823" s="218">
        <v>2.4811000000000001</v>
      </c>
    </row>
    <row r="14824" spans="1:3" ht="15" customHeight="1" x14ac:dyDescent="0.25">
      <c r="A14824" s="216">
        <v>45728</v>
      </c>
      <c r="B14824" s="217" t="s">
        <v>328</v>
      </c>
      <c r="C14824" s="218">
        <v>2.4956999999999998</v>
      </c>
    </row>
    <row r="14825" spans="1:3" ht="15" customHeight="1" x14ac:dyDescent="0.25">
      <c r="A14825" s="216">
        <v>45729</v>
      </c>
      <c r="B14825" s="217" t="s">
        <v>328</v>
      </c>
      <c r="C14825" s="218">
        <v>2.5104000000000002</v>
      </c>
    </row>
    <row r="14826" spans="1:3" ht="15" customHeight="1" x14ac:dyDescent="0.25">
      <c r="A14826" s="216">
        <v>45730</v>
      </c>
      <c r="B14826" s="217" t="s">
        <v>328</v>
      </c>
      <c r="C14826" s="218">
        <v>2.5543</v>
      </c>
    </row>
    <row r="14827" spans="1:3" ht="15" customHeight="1" x14ac:dyDescent="0.25">
      <c r="A14827" s="216">
        <v>45733</v>
      </c>
      <c r="B14827" s="217" t="s">
        <v>328</v>
      </c>
      <c r="C14827" s="218">
        <v>2.5689000000000002</v>
      </c>
    </row>
    <row r="14828" spans="1:3" ht="15" customHeight="1" x14ac:dyDescent="0.25">
      <c r="A14828" s="216">
        <v>45734</v>
      </c>
      <c r="B14828" s="217" t="s">
        <v>328</v>
      </c>
      <c r="C14828" s="218">
        <v>2.5836000000000001</v>
      </c>
    </row>
    <row r="14829" spans="1:3" ht="15" customHeight="1" x14ac:dyDescent="0.25">
      <c r="A14829" s="216">
        <v>45735</v>
      </c>
      <c r="B14829" s="217" t="s">
        <v>328</v>
      </c>
      <c r="C14829" s="218">
        <v>2.5983000000000001</v>
      </c>
    </row>
    <row r="14830" spans="1:3" ht="15" customHeight="1" x14ac:dyDescent="0.25">
      <c r="A14830" s="216">
        <v>45736</v>
      </c>
      <c r="B14830" s="217" t="s">
        <v>328</v>
      </c>
      <c r="C14830" s="218">
        <v>2.613</v>
      </c>
    </row>
    <row r="14831" spans="1:3" ht="15" customHeight="1" x14ac:dyDescent="0.25">
      <c r="A14831" s="216">
        <v>45737</v>
      </c>
      <c r="B14831" s="217" t="s">
        <v>328</v>
      </c>
      <c r="C14831" s="218">
        <v>2.657</v>
      </c>
    </row>
    <row r="14832" spans="1:3" ht="15" customHeight="1" x14ac:dyDescent="0.25">
      <c r="A14832" s="216">
        <v>45740</v>
      </c>
      <c r="B14832" s="217" t="s">
        <v>328</v>
      </c>
      <c r="C14832" s="218">
        <v>2.6717</v>
      </c>
    </row>
    <row r="14833" spans="1:3" ht="15" customHeight="1" x14ac:dyDescent="0.25">
      <c r="A14833" s="216">
        <v>45741</v>
      </c>
      <c r="B14833" s="217" t="s">
        <v>328</v>
      </c>
      <c r="C14833" s="218">
        <v>2.6863999999999999</v>
      </c>
    </row>
    <row r="14834" spans="1:3" ht="15" customHeight="1" x14ac:dyDescent="0.25">
      <c r="A14834" s="216">
        <v>45742</v>
      </c>
      <c r="B14834" s="217" t="s">
        <v>328</v>
      </c>
      <c r="C14834" s="218">
        <v>2.7010999999999998</v>
      </c>
    </row>
    <row r="14835" spans="1:3" ht="15" customHeight="1" x14ac:dyDescent="0.25">
      <c r="A14835" s="216">
        <v>45743</v>
      </c>
      <c r="B14835" s="217" t="s">
        <v>328</v>
      </c>
      <c r="C14835" s="218">
        <v>2.7159</v>
      </c>
    </row>
    <row r="14836" spans="1:3" ht="15" customHeight="1" x14ac:dyDescent="0.25">
      <c r="A14836" s="216">
        <v>45744</v>
      </c>
      <c r="B14836" s="217" t="s">
        <v>328</v>
      </c>
      <c r="C14836" s="218">
        <v>2.7602000000000002</v>
      </c>
    </row>
    <row r="14837" spans="1:3" ht="15" customHeight="1" x14ac:dyDescent="0.25">
      <c r="A14837" s="216">
        <v>45747</v>
      </c>
      <c r="B14837" s="217" t="s">
        <v>328</v>
      </c>
      <c r="C14837" s="218">
        <v>2.7749000000000001</v>
      </c>
    </row>
    <row r="14838" spans="1:3" ht="15" customHeight="1" x14ac:dyDescent="0.25">
      <c r="A14838" s="216">
        <v>45748</v>
      </c>
      <c r="B14838" s="217" t="s">
        <v>328</v>
      </c>
      <c r="C14838" s="218">
        <v>2.7896000000000001</v>
      </c>
    </row>
    <row r="14839" spans="1:3" ht="15" customHeight="1" x14ac:dyDescent="0.25">
      <c r="A14839" s="216">
        <v>45749</v>
      </c>
      <c r="B14839" s="217" t="s">
        <v>328</v>
      </c>
      <c r="C14839" s="218">
        <v>2.8043999999999998</v>
      </c>
    </row>
    <row r="14840" spans="1:3" ht="15" customHeight="1" x14ac:dyDescent="0.25">
      <c r="A14840" s="216">
        <v>45750</v>
      </c>
      <c r="B14840" s="217" t="s">
        <v>328</v>
      </c>
      <c r="C14840" s="218">
        <v>2.8191000000000002</v>
      </c>
    </row>
    <row r="14841" spans="1:3" ht="15" customHeight="1" x14ac:dyDescent="0.25">
      <c r="A14841" s="216">
        <v>45751</v>
      </c>
      <c r="B14841" s="217" t="s">
        <v>328</v>
      </c>
      <c r="C14841" s="218">
        <v>2.8633000000000002</v>
      </c>
    </row>
    <row r="14842" spans="1:3" ht="15" customHeight="1" x14ac:dyDescent="0.25">
      <c r="A14842" s="216">
        <v>45754</v>
      </c>
      <c r="B14842" s="217" t="s">
        <v>328</v>
      </c>
      <c r="C14842" s="218">
        <v>2.8780000000000001</v>
      </c>
    </row>
    <row r="14843" spans="1:3" ht="15" customHeight="1" x14ac:dyDescent="0.25">
      <c r="A14843" s="216">
        <v>45755</v>
      </c>
      <c r="B14843" s="217" t="s">
        <v>328</v>
      </c>
      <c r="C14843" s="218">
        <v>2.8925999999999998</v>
      </c>
    </row>
    <row r="14844" spans="1:3" ht="15" customHeight="1" x14ac:dyDescent="0.25">
      <c r="A14844" s="216">
        <v>45756</v>
      </c>
      <c r="B14844" s="217" t="s">
        <v>328</v>
      </c>
      <c r="C14844" s="218">
        <v>2.9073000000000002</v>
      </c>
    </row>
    <row r="14845" spans="1:3" ht="15" customHeight="1" x14ac:dyDescent="0.25">
      <c r="A14845" s="216">
        <v>45757</v>
      </c>
      <c r="B14845" s="217" t="s">
        <v>328</v>
      </c>
      <c r="C14845" s="218">
        <v>2.9220999999999999</v>
      </c>
    </row>
    <row r="14846" spans="1:3" ht="15" customHeight="1" x14ac:dyDescent="0.25">
      <c r="A14846" s="216">
        <v>45758</v>
      </c>
      <c r="B14846" s="217" t="s">
        <v>328</v>
      </c>
      <c r="C14846" s="218">
        <v>2.9662000000000002</v>
      </c>
    </row>
    <row r="14847" spans="1:3" ht="15" customHeight="1" x14ac:dyDescent="0.25">
      <c r="A14847" s="216">
        <v>45761</v>
      </c>
      <c r="B14847" s="217" t="s">
        <v>328</v>
      </c>
      <c r="C14847" s="218">
        <v>2.9807999999999999</v>
      </c>
    </row>
    <row r="14848" spans="1:3" ht="15" customHeight="1" x14ac:dyDescent="0.25">
      <c r="A14848" s="216">
        <v>45762</v>
      </c>
      <c r="B14848" s="217" t="s">
        <v>328</v>
      </c>
      <c r="C14848" s="218">
        <v>2.9954999999999998</v>
      </c>
    </row>
    <row r="14849" spans="1:3" ht="15" customHeight="1" x14ac:dyDescent="0.25">
      <c r="A14849" s="216">
        <v>45763</v>
      </c>
      <c r="B14849" s="217" t="s">
        <v>328</v>
      </c>
      <c r="C14849" s="218">
        <v>3.0102000000000002</v>
      </c>
    </row>
    <row r="14850" spans="1:3" ht="15" customHeight="1" x14ac:dyDescent="0.25">
      <c r="A14850" s="216">
        <v>45764</v>
      </c>
      <c r="B14850" s="217" t="s">
        <v>328</v>
      </c>
      <c r="C14850" s="218">
        <v>3.0689000000000002</v>
      </c>
    </row>
    <row r="14851" spans="1:3" ht="15" customHeight="1" x14ac:dyDescent="0.25">
      <c r="A14851" s="216">
        <v>45768</v>
      </c>
      <c r="B14851" s="217" t="s">
        <v>328</v>
      </c>
      <c r="C14851" s="218">
        <v>3.0836000000000001</v>
      </c>
    </row>
    <row r="14852" spans="1:3" ht="15" customHeight="1" x14ac:dyDescent="0.25">
      <c r="A14852" s="216">
        <v>45769</v>
      </c>
      <c r="B14852" s="217" t="s">
        <v>328</v>
      </c>
      <c r="C14852" s="218">
        <v>3.0983000000000001</v>
      </c>
    </row>
    <row r="14853" spans="1:3" ht="15" customHeight="1" x14ac:dyDescent="0.25">
      <c r="A14853" s="216">
        <v>45770</v>
      </c>
      <c r="B14853" s="217" t="s">
        <v>328</v>
      </c>
      <c r="C14853" s="218">
        <v>3.1128999999999998</v>
      </c>
    </row>
    <row r="14854" spans="1:3" ht="15" customHeight="1" x14ac:dyDescent="0.25">
      <c r="A14854" s="216">
        <v>45771</v>
      </c>
      <c r="B14854" s="217" t="s">
        <v>328</v>
      </c>
      <c r="C14854" s="218">
        <v>3.1276000000000002</v>
      </c>
    </row>
    <row r="14855" spans="1:3" ht="15" customHeight="1" x14ac:dyDescent="0.25">
      <c r="A14855" s="216">
        <v>45772</v>
      </c>
      <c r="B14855" s="217" t="s">
        <v>328</v>
      </c>
      <c r="C14855" s="218">
        <v>3.1716000000000002</v>
      </c>
    </row>
    <row r="14856" spans="1:3" ht="15" customHeight="1" x14ac:dyDescent="0.25">
      <c r="A14856" s="216">
        <v>45775</v>
      </c>
      <c r="B14856" s="217" t="s">
        <v>328</v>
      </c>
      <c r="C14856" s="218">
        <v>3.1863000000000001</v>
      </c>
    </row>
    <row r="14857" spans="1:3" ht="15" customHeight="1" x14ac:dyDescent="0.25">
      <c r="A14857" s="216">
        <v>45776</v>
      </c>
      <c r="B14857" s="217" t="s">
        <v>328</v>
      </c>
      <c r="C14857" s="218">
        <v>3.2010000000000001</v>
      </c>
    </row>
    <row r="14858" spans="1:3" ht="15" customHeight="1" x14ac:dyDescent="0.25">
      <c r="A14858" s="216">
        <v>45777</v>
      </c>
      <c r="B14858" s="217" t="s">
        <v>328</v>
      </c>
      <c r="C14858" s="218">
        <v>3.2157</v>
      </c>
    </row>
    <row r="14859" spans="1:3" ht="15" customHeight="1" x14ac:dyDescent="0.25">
      <c r="A14859" s="216">
        <v>45778</v>
      </c>
      <c r="B14859" s="217" t="s">
        <v>328</v>
      </c>
      <c r="C14859" s="218">
        <v>3.2303999999999999</v>
      </c>
    </row>
    <row r="14860" spans="1:3" ht="15" customHeight="1" x14ac:dyDescent="0.25">
      <c r="A14860" s="216">
        <v>45779</v>
      </c>
      <c r="B14860" s="217" t="s">
        <v>328</v>
      </c>
      <c r="C14860" s="218">
        <v>3.2746</v>
      </c>
    </row>
    <row r="14861" spans="1:3" ht="15" customHeight="1" x14ac:dyDescent="0.25">
      <c r="A14861" s="216">
        <v>45782</v>
      </c>
      <c r="B14861" s="217" t="s">
        <v>328</v>
      </c>
      <c r="C14861" s="218">
        <v>3.2892999999999999</v>
      </c>
    </row>
    <row r="14862" spans="1:3" ht="15" customHeight="1" x14ac:dyDescent="0.25">
      <c r="A14862" s="216">
        <v>45783</v>
      </c>
      <c r="B14862" s="217" t="s">
        <v>328</v>
      </c>
      <c r="C14862" s="218">
        <v>3.3039000000000001</v>
      </c>
    </row>
    <row r="14863" spans="1:3" ht="15" customHeight="1" x14ac:dyDescent="0.25">
      <c r="A14863" s="216">
        <v>45784</v>
      </c>
      <c r="B14863" s="217" t="s">
        <v>328</v>
      </c>
      <c r="C14863" s="218">
        <v>3.3186</v>
      </c>
    </row>
    <row r="14864" spans="1:3" ht="15" customHeight="1" x14ac:dyDescent="0.25">
      <c r="A14864" s="216">
        <v>45785</v>
      </c>
      <c r="B14864" s="217" t="s">
        <v>328</v>
      </c>
      <c r="C14864" s="218">
        <v>3.3332999999999999</v>
      </c>
    </row>
    <row r="14865" spans="1:3" ht="15" customHeight="1" x14ac:dyDescent="0.25">
      <c r="A14865" s="216">
        <v>45786</v>
      </c>
      <c r="B14865" s="217" t="s">
        <v>328</v>
      </c>
      <c r="C14865" s="218">
        <v>3.3772000000000002</v>
      </c>
    </row>
    <row r="14866" spans="1:3" ht="15" customHeight="1" x14ac:dyDescent="0.25">
      <c r="A14866" s="216">
        <v>45789</v>
      </c>
      <c r="B14866" s="217" t="s">
        <v>328</v>
      </c>
      <c r="C14866" s="218">
        <v>3.3919000000000001</v>
      </c>
    </row>
    <row r="14867" spans="1:3" ht="15" customHeight="1" x14ac:dyDescent="0.25">
      <c r="A14867" s="216">
        <v>45790</v>
      </c>
      <c r="B14867" s="217" t="s">
        <v>328</v>
      </c>
      <c r="C14867" s="218">
        <v>3.4066000000000001</v>
      </c>
    </row>
    <row r="14868" spans="1:3" ht="15" customHeight="1" x14ac:dyDescent="0.25">
      <c r="A14868" s="216">
        <v>45791</v>
      </c>
      <c r="B14868" s="217" t="s">
        <v>328</v>
      </c>
      <c r="C14868" s="218">
        <v>3.4211999999999998</v>
      </c>
    </row>
    <row r="14869" spans="1:3" ht="15" customHeight="1" x14ac:dyDescent="0.25">
      <c r="A14869" s="216">
        <v>45792</v>
      </c>
      <c r="B14869" s="217" t="s">
        <v>328</v>
      </c>
      <c r="C14869" s="218">
        <v>3.4359000000000002</v>
      </c>
    </row>
    <row r="14870" spans="1:3" ht="15" customHeight="1" x14ac:dyDescent="0.25">
      <c r="A14870" s="216">
        <v>45793</v>
      </c>
      <c r="B14870" s="217" t="s">
        <v>328</v>
      </c>
      <c r="C14870" s="218">
        <v>3.48</v>
      </c>
    </row>
    <row r="14871" spans="1:3" ht="15" customHeight="1" x14ac:dyDescent="0.25">
      <c r="A14871" s="216">
        <v>45796</v>
      </c>
      <c r="B14871" s="217" t="s">
        <v>328</v>
      </c>
      <c r="C14871" s="218">
        <v>3.4946999999999999</v>
      </c>
    </row>
    <row r="14872" spans="1:3" ht="15" customHeight="1" x14ac:dyDescent="0.25">
      <c r="A14872" s="216">
        <v>45797</v>
      </c>
      <c r="B14872" s="217" t="s">
        <v>328</v>
      </c>
      <c r="C14872" s="218">
        <v>3.5093999999999999</v>
      </c>
    </row>
    <row r="14873" spans="1:3" ht="15" customHeight="1" x14ac:dyDescent="0.25">
      <c r="A14873" s="216">
        <v>45798</v>
      </c>
      <c r="B14873" s="217" t="s">
        <v>328</v>
      </c>
      <c r="C14873" s="218">
        <v>3.524</v>
      </c>
    </row>
    <row r="14874" spans="1:3" ht="15" customHeight="1" x14ac:dyDescent="0.25">
      <c r="A14874" s="216">
        <v>45799</v>
      </c>
      <c r="B14874" s="217" t="s">
        <v>328</v>
      </c>
      <c r="C14874" s="218">
        <v>3.5387</v>
      </c>
    </row>
    <row r="14875" spans="1:3" ht="15" customHeight="1" x14ac:dyDescent="0.25">
      <c r="A14875" s="216">
        <v>45800</v>
      </c>
      <c r="B14875" s="217" t="s">
        <v>328</v>
      </c>
      <c r="C14875" s="218">
        <v>3.5973000000000002</v>
      </c>
    </row>
    <row r="14876" spans="1:3" ht="15" customHeight="1" x14ac:dyDescent="0.25">
      <c r="A14876" s="216">
        <v>45804</v>
      </c>
      <c r="B14876" s="217" t="s">
        <v>328</v>
      </c>
      <c r="C14876" s="218">
        <v>3.6120000000000001</v>
      </c>
    </row>
    <row r="14877" spans="1:3" ht="15" customHeight="1" x14ac:dyDescent="0.25">
      <c r="A14877" s="216">
        <v>45805</v>
      </c>
      <c r="B14877" s="217" t="s">
        <v>328</v>
      </c>
      <c r="C14877" s="218">
        <v>3.6267</v>
      </c>
    </row>
    <row r="14878" spans="1:3" ht="15" customHeight="1" x14ac:dyDescent="0.25">
      <c r="A14878" s="216">
        <v>45806</v>
      </c>
      <c r="B14878" s="217" t="s">
        <v>328</v>
      </c>
      <c r="C14878" s="218">
        <v>3.6414</v>
      </c>
    </row>
    <row r="14879" spans="1:3" ht="15" customHeight="1" x14ac:dyDescent="0.25">
      <c r="A14879" s="216">
        <v>45807</v>
      </c>
      <c r="B14879" s="217" t="s">
        <v>328</v>
      </c>
      <c r="C14879" s="218">
        <v>3.6856</v>
      </c>
    </row>
    <row r="14880" spans="1:3" ht="15" customHeight="1" x14ac:dyDescent="0.25">
      <c r="A14880" s="216">
        <v>45810</v>
      </c>
      <c r="B14880" s="217" t="s">
        <v>328</v>
      </c>
      <c r="C14880" s="218">
        <v>3.7002999999999999</v>
      </c>
    </row>
    <row r="14881" spans="1:3" ht="15" customHeight="1" x14ac:dyDescent="0.25">
      <c r="A14881" s="216">
        <v>45811</v>
      </c>
      <c r="B14881" s="217" t="s">
        <v>328</v>
      </c>
      <c r="C14881" s="218">
        <v>3.7149999999999999</v>
      </c>
    </row>
    <row r="14882" spans="1:3" ht="15" customHeight="1" x14ac:dyDescent="0.25">
      <c r="A14882" s="216">
        <v>45812</v>
      </c>
      <c r="B14882" s="217" t="s">
        <v>328</v>
      </c>
      <c r="C14882" s="218">
        <v>3.7296</v>
      </c>
    </row>
    <row r="14883" spans="1:3" ht="15" customHeight="1" x14ac:dyDescent="0.25">
      <c r="A14883" s="216">
        <v>45813</v>
      </c>
      <c r="B14883" s="217" t="s">
        <v>328</v>
      </c>
      <c r="C14883" s="218">
        <v>3.7443</v>
      </c>
    </row>
    <row r="14884" spans="1:3" ht="15" customHeight="1" x14ac:dyDescent="0.25">
      <c r="A14884" s="216">
        <v>45814</v>
      </c>
      <c r="B14884" s="217" t="s">
        <v>328</v>
      </c>
      <c r="C14884" s="218">
        <v>3.7881999999999998</v>
      </c>
    </row>
    <row r="14885" spans="1:3" ht="15" customHeight="1" x14ac:dyDescent="0.25">
      <c r="A14885" s="216">
        <v>45817</v>
      </c>
      <c r="B14885" s="217" t="s">
        <v>328</v>
      </c>
      <c r="C14885" s="218">
        <v>3.8029000000000002</v>
      </c>
    </row>
    <row r="14886" spans="1:3" ht="15" customHeight="1" x14ac:dyDescent="0.25">
      <c r="A14886" s="216">
        <v>45818</v>
      </c>
      <c r="B14886" s="217" t="s">
        <v>328</v>
      </c>
      <c r="C14886" s="218">
        <v>3.8174999999999999</v>
      </c>
    </row>
    <row r="14887" spans="1:3" ht="15" customHeight="1" x14ac:dyDescent="0.25">
      <c r="A14887" s="216">
        <v>45819</v>
      </c>
      <c r="B14887" s="217" t="s">
        <v>328</v>
      </c>
      <c r="C14887" s="218">
        <v>3.8321999999999998</v>
      </c>
    </row>
    <row r="14888" spans="1:3" ht="15" customHeight="1" x14ac:dyDescent="0.25">
      <c r="A14888" s="216">
        <v>45820</v>
      </c>
      <c r="B14888" s="217" t="s">
        <v>328</v>
      </c>
      <c r="C14888" s="218">
        <v>3.8468</v>
      </c>
    </row>
    <row r="14889" spans="1:3" ht="15" customHeight="1" x14ac:dyDescent="0.25">
      <c r="A14889" s="216">
        <v>45821</v>
      </c>
      <c r="B14889" s="217" t="s">
        <v>328</v>
      </c>
      <c r="C14889" s="218">
        <v>3.8908</v>
      </c>
    </row>
    <row r="14890" spans="1:3" ht="15" customHeight="1" x14ac:dyDescent="0.25">
      <c r="A14890" s="216">
        <v>45824</v>
      </c>
      <c r="B14890" s="217" t="s">
        <v>328</v>
      </c>
      <c r="C14890" s="218">
        <v>3.9055</v>
      </c>
    </row>
    <row r="14891" spans="1:3" ht="15" customHeight="1" x14ac:dyDescent="0.25">
      <c r="A14891" s="216">
        <v>45825</v>
      </c>
      <c r="B14891" s="217" t="s">
        <v>328</v>
      </c>
      <c r="C14891" s="218">
        <v>3.9201999999999999</v>
      </c>
    </row>
    <row r="14892" spans="1:3" ht="15" customHeight="1" x14ac:dyDescent="0.25">
      <c r="A14892" s="216">
        <v>45826</v>
      </c>
      <c r="B14892" s="217" t="s">
        <v>328</v>
      </c>
      <c r="C14892" s="218">
        <v>3.9496000000000002</v>
      </c>
    </row>
    <row r="14893" spans="1:3" ht="15" customHeight="1" x14ac:dyDescent="0.25">
      <c r="A14893" s="216">
        <v>45828</v>
      </c>
      <c r="B14893" s="217" t="s">
        <v>328</v>
      </c>
      <c r="C14893" s="218">
        <v>3.9937</v>
      </c>
    </row>
    <row r="14894" spans="1:3" ht="15" customHeight="1" x14ac:dyDescent="0.25">
      <c r="A14894" s="216">
        <v>45831</v>
      </c>
      <c r="B14894" s="217" t="s">
        <v>328</v>
      </c>
      <c r="C14894" s="218">
        <v>4.0084</v>
      </c>
    </row>
    <row r="14895" spans="1:3" ht="15" customHeight="1" x14ac:dyDescent="0.25">
      <c r="A14895" s="216">
        <v>45832</v>
      </c>
      <c r="B14895" s="217" t="s">
        <v>328</v>
      </c>
      <c r="C14895" s="218">
        <v>4.0231000000000003</v>
      </c>
    </row>
    <row r="14896" spans="1:3" ht="15" customHeight="1" x14ac:dyDescent="0.25">
      <c r="A14896" s="216">
        <v>45833</v>
      </c>
      <c r="B14896" s="217" t="s">
        <v>328</v>
      </c>
      <c r="C14896" s="218">
        <v>4.0377999999999998</v>
      </c>
    </row>
    <row r="14897" spans="1:3" ht="15" customHeight="1" x14ac:dyDescent="0.25">
      <c r="A14897" s="216">
        <v>45834</v>
      </c>
      <c r="B14897" s="217" t="s">
        <v>328</v>
      </c>
      <c r="C14897" s="218">
        <v>4.0525000000000002</v>
      </c>
    </row>
    <row r="14898" spans="1:3" ht="15" customHeight="1" x14ac:dyDescent="0.25">
      <c r="A14898" s="216">
        <v>45835</v>
      </c>
      <c r="B14898" s="217" t="s">
        <v>328</v>
      </c>
      <c r="C14898" s="218">
        <v>4.0968999999999998</v>
      </c>
    </row>
    <row r="14899" spans="1:3" ht="15" customHeight="1" x14ac:dyDescent="0.25">
      <c r="A14899" s="216">
        <v>45838</v>
      </c>
      <c r="B14899" s="217" t="s">
        <v>328</v>
      </c>
      <c r="C14899" s="218">
        <v>4.1116000000000001</v>
      </c>
    </row>
    <row r="14900" spans="1:3" ht="15" customHeight="1" x14ac:dyDescent="0.25">
      <c r="A14900" s="216">
        <v>45839</v>
      </c>
      <c r="B14900" s="217" t="s">
        <v>328</v>
      </c>
      <c r="C14900" s="218">
        <v>4.1264000000000003</v>
      </c>
    </row>
    <row r="14901" spans="1:3" ht="15" customHeight="1" x14ac:dyDescent="0.25">
      <c r="A14901" s="216">
        <v>45840</v>
      </c>
      <c r="B14901" s="217" t="s">
        <v>328</v>
      </c>
      <c r="C14901" s="218">
        <v>4.1412000000000004</v>
      </c>
    </row>
    <row r="14902" spans="1:3" ht="15" customHeight="1" x14ac:dyDescent="0.25">
      <c r="A14902" s="216">
        <v>45841</v>
      </c>
      <c r="B14902" s="217" t="s">
        <v>328</v>
      </c>
      <c r="C14902" s="218">
        <v>4.2003000000000004</v>
      </c>
    </row>
    <row r="14903" spans="1:3" ht="15" customHeight="1" x14ac:dyDescent="0.25">
      <c r="A14903" s="216">
        <v>45845</v>
      </c>
      <c r="B14903" s="217" t="s">
        <v>328</v>
      </c>
      <c r="C14903" s="218">
        <v>4.2149999999999999</v>
      </c>
    </row>
    <row r="14904" spans="1:3" ht="15" customHeight="1" x14ac:dyDescent="0.25">
      <c r="A14904" s="216">
        <v>45846</v>
      </c>
      <c r="B14904" s="217" t="s">
        <v>328</v>
      </c>
      <c r="C14904" s="218">
        <v>4.2298</v>
      </c>
    </row>
    <row r="14905" spans="1:3" ht="15" customHeight="1" x14ac:dyDescent="0.25">
      <c r="A14905" s="216">
        <v>45847</v>
      </c>
      <c r="B14905" s="217" t="s">
        <v>328</v>
      </c>
      <c r="C14905" s="218">
        <v>4.2445000000000004</v>
      </c>
    </row>
    <row r="14906" spans="1:3" ht="15" customHeight="1" x14ac:dyDescent="0.25">
      <c r="A14906" s="216">
        <v>45848</v>
      </c>
      <c r="B14906" s="217" t="s">
        <v>328</v>
      </c>
      <c r="C14906" s="218">
        <v>4.2591999999999999</v>
      </c>
    </row>
    <row r="14907" spans="1:3" ht="15" customHeight="1" x14ac:dyDescent="0.25">
      <c r="A14907" s="216">
        <v>45849</v>
      </c>
      <c r="B14907" s="217" t="s">
        <v>328</v>
      </c>
      <c r="C14907" s="218">
        <v>4.3032000000000004</v>
      </c>
    </row>
    <row r="14908" spans="1:3" ht="15" customHeight="1" x14ac:dyDescent="0.25">
      <c r="A14908" s="216">
        <v>45852</v>
      </c>
      <c r="B14908" s="217" t="s">
        <v>328</v>
      </c>
      <c r="C14908" s="218">
        <v>4.3179999999999996</v>
      </c>
    </row>
    <row r="14909" spans="1:3" ht="15" customHeight="1" x14ac:dyDescent="0.25">
      <c r="A14909" s="216">
        <v>45853</v>
      </c>
      <c r="B14909" s="217" t="s">
        <v>328</v>
      </c>
      <c r="C14909" s="218">
        <v>4.3327</v>
      </c>
    </row>
    <row r="14910" spans="1:3" ht="15" customHeight="1" x14ac:dyDescent="0.25">
      <c r="A14910" s="216">
        <v>45854</v>
      </c>
      <c r="B14910" s="217" t="s">
        <v>328</v>
      </c>
      <c r="C14910" s="218">
        <v>4.3475000000000001</v>
      </c>
    </row>
    <row r="14911" spans="1:3" ht="15" customHeight="1" x14ac:dyDescent="0.25">
      <c r="A14911" s="216">
        <v>45855</v>
      </c>
      <c r="B14911" s="217" t="s">
        <v>328</v>
      </c>
      <c r="C14911" s="218">
        <v>4.3623000000000003</v>
      </c>
    </row>
    <row r="14912" spans="1:3" ht="15" customHeight="1" x14ac:dyDescent="0.25">
      <c r="A14912" s="216">
        <v>45856</v>
      </c>
      <c r="B14912" s="217" t="s">
        <v>328</v>
      </c>
      <c r="C14912" s="218">
        <v>4.4065000000000003</v>
      </c>
    </row>
    <row r="14913" spans="1:3" ht="15" customHeight="1" x14ac:dyDescent="0.25">
      <c r="A14913" s="216">
        <v>45859</v>
      </c>
      <c r="B14913" s="217" t="s">
        <v>328</v>
      </c>
      <c r="C14913" s="218">
        <v>4.4211999999999998</v>
      </c>
    </row>
    <row r="14914" spans="1:3" ht="15" customHeight="1" x14ac:dyDescent="0.25">
      <c r="A14914" s="216">
        <v>45860</v>
      </c>
      <c r="B14914" s="217" t="s">
        <v>328</v>
      </c>
      <c r="C14914" s="218">
        <v>4.4359000000000002</v>
      </c>
    </row>
    <row r="14915" spans="1:3" ht="15" customHeight="1" x14ac:dyDescent="0.25">
      <c r="A14915" s="216">
        <v>45861</v>
      </c>
      <c r="B14915" s="217" t="s">
        <v>328</v>
      </c>
      <c r="C14915" s="218">
        <v>4.4507000000000003</v>
      </c>
    </row>
    <row r="14916" spans="1:3" ht="15" customHeight="1" x14ac:dyDescent="0.25">
      <c r="A14916" s="216">
        <v>45862</v>
      </c>
      <c r="B14916" s="217" t="s">
        <v>328</v>
      </c>
      <c r="C14916" s="218">
        <v>4.4653999999999998</v>
      </c>
    </row>
    <row r="14917" spans="1:3" ht="15" customHeight="1" x14ac:dyDescent="0.25">
      <c r="A14917" s="216">
        <v>45863</v>
      </c>
      <c r="B14917" s="217" t="s">
        <v>328</v>
      </c>
      <c r="C14917" s="218">
        <v>4.5096999999999996</v>
      </c>
    </row>
    <row r="14918" spans="1:3" ht="15" customHeight="1" x14ac:dyDescent="0.25">
      <c r="A14918" s="216">
        <v>45866</v>
      </c>
      <c r="B14918" s="217" t="s">
        <v>328</v>
      </c>
      <c r="C14918" s="218">
        <v>4.5244999999999997</v>
      </c>
    </row>
    <row r="14919" spans="1:3" ht="15" customHeight="1" x14ac:dyDescent="0.25">
      <c r="A14919" s="216">
        <v>45867</v>
      </c>
      <c r="B14919" s="217" t="s">
        <v>328</v>
      </c>
      <c r="C14919" s="218">
        <v>4.5392999999999999</v>
      </c>
    </row>
    <row r="14920" spans="1:3" ht="15" customHeight="1" x14ac:dyDescent="0.25">
      <c r="A14920" s="216">
        <v>45868</v>
      </c>
      <c r="B14920" s="217" t="s">
        <v>328</v>
      </c>
      <c r="C14920" s="218">
        <v>4.5541</v>
      </c>
    </row>
    <row r="14921" spans="1:3" ht="15" customHeight="1" x14ac:dyDescent="0.25">
      <c r="A14921" s="216">
        <v>45869</v>
      </c>
      <c r="B14921" s="217" t="s">
        <v>328</v>
      </c>
      <c r="C14921" s="218">
        <v>4.5689000000000002</v>
      </c>
    </row>
    <row r="14922" spans="1:3" ht="15" customHeight="1" x14ac:dyDescent="0.25">
      <c r="A14922" s="216">
        <v>45870</v>
      </c>
      <c r="B14922" s="217" t="s">
        <v>328</v>
      </c>
      <c r="C14922" s="218">
        <v>4.6131000000000002</v>
      </c>
    </row>
    <row r="14923" spans="1:3" ht="15" customHeight="1" x14ac:dyDescent="0.25">
      <c r="A14923" s="216">
        <v>45873</v>
      </c>
      <c r="B14923" s="217" t="s">
        <v>328</v>
      </c>
      <c r="C14923" s="218">
        <v>4.6279000000000003</v>
      </c>
    </row>
    <row r="14924" spans="1:3" ht="15" customHeight="1" x14ac:dyDescent="0.25">
      <c r="A14924" s="216">
        <v>45874</v>
      </c>
      <c r="B14924" s="217" t="s">
        <v>328</v>
      </c>
      <c r="C14924" s="218">
        <v>4.6426999999999996</v>
      </c>
    </row>
    <row r="14925" spans="1:3" ht="15" customHeight="1" x14ac:dyDescent="0.25">
      <c r="A14925" s="216">
        <v>45875</v>
      </c>
      <c r="B14925" s="217" t="s">
        <v>328</v>
      </c>
      <c r="C14925" s="218">
        <v>4.6574</v>
      </c>
    </row>
    <row r="14926" spans="1:3" ht="15" customHeight="1" x14ac:dyDescent="0.25">
      <c r="A14926" s="216">
        <v>45876</v>
      </c>
      <c r="B14926" s="217" t="s">
        <v>328</v>
      </c>
      <c r="C14926" s="218">
        <v>4.6722000000000001</v>
      </c>
    </row>
    <row r="14927" spans="1:3" ht="15" customHeight="1" x14ac:dyDescent="0.25">
      <c r="A14927" s="216">
        <v>45877</v>
      </c>
      <c r="B14927" s="217" t="s">
        <v>328</v>
      </c>
      <c r="C14927" s="218">
        <v>4.7164000000000001</v>
      </c>
    </row>
    <row r="14928" spans="1:3" ht="15" customHeight="1" x14ac:dyDescent="0.25">
      <c r="A14928" s="216">
        <v>45880</v>
      </c>
      <c r="B14928" s="217" t="s">
        <v>328</v>
      </c>
      <c r="C14928" s="218">
        <v>4.7312000000000003</v>
      </c>
    </row>
    <row r="14929" spans="1:3" ht="15" customHeight="1" x14ac:dyDescent="0.25">
      <c r="A14929" s="216">
        <v>45881</v>
      </c>
      <c r="B14929" s="217" t="s">
        <v>328</v>
      </c>
      <c r="C14929" s="218">
        <v>4.7458999999999998</v>
      </c>
    </row>
    <row r="14930" spans="1:3" ht="15" customHeight="1" x14ac:dyDescent="0.25">
      <c r="A14930" s="216">
        <v>45882</v>
      </c>
      <c r="B14930" s="217" t="s">
        <v>328</v>
      </c>
      <c r="C14930" s="218">
        <v>4.7606999999999999</v>
      </c>
    </row>
    <row r="14931" spans="1:3" ht="15" customHeight="1" x14ac:dyDescent="0.25">
      <c r="A14931" s="216">
        <v>45883</v>
      </c>
      <c r="B14931" s="217" t="s">
        <v>328</v>
      </c>
      <c r="C14931" s="218">
        <v>4.7755000000000001</v>
      </c>
    </row>
    <row r="14932" spans="1:3" ht="15" customHeight="1" x14ac:dyDescent="0.25">
      <c r="A14932" s="216">
        <v>45884</v>
      </c>
      <c r="B14932" s="217" t="s">
        <v>328</v>
      </c>
      <c r="C14932" s="218">
        <v>4.8197999999999999</v>
      </c>
    </row>
    <row r="14933" spans="1:3" ht="15" customHeight="1" x14ac:dyDescent="0.25">
      <c r="A14933" s="216">
        <v>45887</v>
      </c>
      <c r="B14933" s="217" t="s">
        <v>328</v>
      </c>
      <c r="C14933" s="218">
        <v>4.8346</v>
      </c>
    </row>
    <row r="14934" spans="1:3" ht="15" customHeight="1" x14ac:dyDescent="0.25">
      <c r="A14934" s="216">
        <v>45888</v>
      </c>
      <c r="B14934" s="217" t="s">
        <v>328</v>
      </c>
      <c r="C14934" s="218">
        <v>4.8494000000000002</v>
      </c>
    </row>
    <row r="14935" spans="1:3" ht="15" customHeight="1" x14ac:dyDescent="0.25">
      <c r="A14935" s="216">
        <v>45889</v>
      </c>
      <c r="B14935" s="217" t="s">
        <v>328</v>
      </c>
      <c r="C14935" s="218">
        <v>4.8640999999999996</v>
      </c>
    </row>
    <row r="14936" spans="1:3" ht="15" customHeight="1" x14ac:dyDescent="0.25">
      <c r="A14936" s="216">
        <v>45890</v>
      </c>
      <c r="B14936" s="217" t="s">
        <v>328</v>
      </c>
      <c r="C14936" s="218">
        <v>4.8788</v>
      </c>
    </row>
    <row r="14937" spans="1:3" ht="15" customHeight="1" x14ac:dyDescent="0.25">
      <c r="A14937" s="216">
        <v>45891</v>
      </c>
      <c r="B14937" s="217" t="s">
        <v>328</v>
      </c>
      <c r="C14937" s="218">
        <v>4.9231999999999996</v>
      </c>
    </row>
    <row r="14938" spans="1:3" ht="15" customHeight="1" x14ac:dyDescent="0.25">
      <c r="A14938" s="216">
        <v>45894</v>
      </c>
      <c r="B14938" s="217" t="s">
        <v>328</v>
      </c>
      <c r="C14938" s="218">
        <v>4.9379999999999997</v>
      </c>
    </row>
    <row r="14939" spans="1:3" ht="15" customHeight="1" x14ac:dyDescent="0.25">
      <c r="A14939" s="216">
        <v>45895</v>
      </c>
      <c r="B14939" s="217" t="s">
        <v>328</v>
      </c>
      <c r="C14939" s="218">
        <v>4.9527999999999999</v>
      </c>
    </row>
    <row r="14940" spans="1:3" ht="15" customHeight="1" x14ac:dyDescent="0.25">
      <c r="A14940" s="216">
        <v>45896</v>
      </c>
      <c r="B14940" s="217" t="s">
        <v>328</v>
      </c>
      <c r="C14940" s="218">
        <v>4.9676999999999998</v>
      </c>
    </row>
    <row r="14941" spans="1:3" ht="15" customHeight="1" x14ac:dyDescent="0.25">
      <c r="A14941" s="216">
        <v>45897</v>
      </c>
      <c r="B14941" s="217" t="s">
        <v>328</v>
      </c>
      <c r="C14941" s="218">
        <v>4.9824999999999999</v>
      </c>
    </row>
    <row r="14942" spans="1:3" ht="15" customHeight="1" x14ac:dyDescent="0.25">
      <c r="A14942" s="216">
        <v>45898</v>
      </c>
      <c r="B14942" s="217" t="s">
        <v>328</v>
      </c>
      <c r="C14942" s="218">
        <v>5.0416999999999996</v>
      </c>
    </row>
    <row r="14943" spans="1:3" ht="15" customHeight="1" x14ac:dyDescent="0.25">
      <c r="A14943" s="216">
        <v>45902</v>
      </c>
      <c r="B14943" s="217" t="s">
        <v>328</v>
      </c>
      <c r="C14943" s="218">
        <v>5.0564999999999998</v>
      </c>
    </row>
    <row r="14944" spans="1:3" ht="15" customHeight="1" x14ac:dyDescent="0.25">
      <c r="A14944" s="216">
        <v>45903</v>
      </c>
      <c r="B14944" s="217" t="s">
        <v>328</v>
      </c>
      <c r="C14944" s="218">
        <v>5.0712999999999999</v>
      </c>
    </row>
    <row r="14945" spans="1:3" ht="15" customHeight="1" x14ac:dyDescent="0.25">
      <c r="A14945" s="216">
        <v>45904</v>
      </c>
      <c r="B14945" s="217" t="s">
        <v>328</v>
      </c>
      <c r="C14945" s="218">
        <v>5.0861000000000001</v>
      </c>
    </row>
    <row r="14946" spans="1:3" ht="15" customHeight="1" x14ac:dyDescent="0.25">
      <c r="A14946" s="216">
        <v>45905</v>
      </c>
      <c r="B14946" s="217" t="s">
        <v>328</v>
      </c>
      <c r="C14946" s="218">
        <v>5.1306000000000003</v>
      </c>
    </row>
    <row r="14947" spans="1:3" ht="15" customHeight="1" x14ac:dyDescent="0.25">
      <c r="A14947" s="216">
        <v>45908</v>
      </c>
      <c r="B14947" s="217" t="s">
        <v>328</v>
      </c>
      <c r="C14947" s="218">
        <v>5.1454000000000004</v>
      </c>
    </row>
    <row r="14948" spans="1:3" ht="15" customHeight="1" x14ac:dyDescent="0.25">
      <c r="A14948" s="216">
        <v>45909</v>
      </c>
      <c r="B14948" s="217" t="s">
        <v>328</v>
      </c>
      <c r="C14948" s="218">
        <v>5.1603000000000003</v>
      </c>
    </row>
    <row r="14949" spans="1:3" ht="15" customHeight="1" x14ac:dyDescent="0.25">
      <c r="A14949" s="216">
        <v>45910</v>
      </c>
      <c r="B14949" s="217" t="s">
        <v>328</v>
      </c>
      <c r="C14949" s="218">
        <v>5.1750999999999996</v>
      </c>
    </row>
    <row r="14950" spans="1:3" ht="15" customHeight="1" x14ac:dyDescent="0.25">
      <c r="A14950" s="216">
        <v>45911</v>
      </c>
      <c r="B14950" s="217" t="s">
        <v>328</v>
      </c>
      <c r="C14950" s="218">
        <v>5.1898999999999997</v>
      </c>
    </row>
    <row r="14951" spans="1:3" ht="15" customHeight="1" x14ac:dyDescent="0.25">
      <c r="A14951" s="216">
        <v>45912</v>
      </c>
      <c r="B14951" s="217" t="s">
        <v>328</v>
      </c>
      <c r="C14951" s="218">
        <v>5.2343000000000002</v>
      </c>
    </row>
    <row r="14952" spans="1:3" ht="15" customHeight="1" x14ac:dyDescent="0.25">
      <c r="A14952" s="216">
        <v>45915</v>
      </c>
      <c r="B14952" s="217" t="s">
        <v>328</v>
      </c>
      <c r="C14952" s="218">
        <v>5.2492000000000001</v>
      </c>
    </row>
    <row r="14953" spans="1:3" ht="15" customHeight="1" x14ac:dyDescent="0.25">
      <c r="A14953" s="216">
        <v>45916</v>
      </c>
      <c r="B14953" s="217" t="s">
        <v>328</v>
      </c>
      <c r="C14953" s="218">
        <v>5.2641</v>
      </c>
    </row>
    <row r="14954" spans="1:3" ht="15" customHeight="1" x14ac:dyDescent="0.25">
      <c r="A14954" s="216">
        <v>45917</v>
      </c>
      <c r="B14954" s="217" t="s">
        <v>328</v>
      </c>
      <c r="C14954" s="218">
        <v>5.2789000000000001</v>
      </c>
    </row>
    <row r="14955" spans="1:3" ht="15" customHeight="1" x14ac:dyDescent="0.25">
      <c r="A14955" s="216">
        <v>45918</v>
      </c>
      <c r="B14955" s="217" t="s">
        <v>328</v>
      </c>
      <c r="C14955" s="218">
        <v>5.2934000000000001</v>
      </c>
    </row>
    <row r="14956" spans="1:3" ht="15" customHeight="1" x14ac:dyDescent="0.25">
      <c r="A14956" s="216">
        <v>45919</v>
      </c>
      <c r="B14956" s="217" t="s">
        <v>328</v>
      </c>
      <c r="C14956" s="218">
        <v>5.3365999999999998</v>
      </c>
    </row>
    <row r="14957" spans="1:3" ht="15" customHeight="1" x14ac:dyDescent="0.25">
      <c r="A14957" s="216">
        <v>45922</v>
      </c>
      <c r="B14957" s="217" t="s">
        <v>328</v>
      </c>
      <c r="C14957" s="218">
        <v>5.3509000000000002</v>
      </c>
    </row>
    <row r="14958" spans="1:3" ht="15" customHeight="1" x14ac:dyDescent="0.25">
      <c r="A14958" s="216">
        <v>45923</v>
      </c>
      <c r="B14958" s="217" t="s">
        <v>328</v>
      </c>
      <c r="C14958" s="218">
        <v>5.3651999999999997</v>
      </c>
    </row>
    <row r="14959" spans="1:3" ht="15" customHeight="1" x14ac:dyDescent="0.25">
      <c r="A14959" s="216">
        <v>45924</v>
      </c>
      <c r="B14959" s="217" t="s">
        <v>328</v>
      </c>
      <c r="C14959" s="218">
        <v>5.3795000000000002</v>
      </c>
    </row>
    <row r="14960" spans="1:3" ht="15" customHeight="1" x14ac:dyDescent="0.25">
      <c r="A14960" s="216">
        <v>45925</v>
      </c>
      <c r="B14960" s="217" t="s">
        <v>328</v>
      </c>
      <c r="C14960" s="218">
        <v>5.3937999999999997</v>
      </c>
    </row>
    <row r="14961" spans="1:3" ht="15" customHeight="1" x14ac:dyDescent="0.25">
      <c r="A14961" s="216">
        <v>45926</v>
      </c>
      <c r="B14961" s="217" t="s">
        <v>328</v>
      </c>
      <c r="C14961" s="218">
        <v>5.4368999999999996</v>
      </c>
    </row>
    <row r="14962" spans="1:3" ht="15" customHeight="1" x14ac:dyDescent="0.25">
      <c r="A14962" s="216">
        <v>45929</v>
      </c>
      <c r="B14962" s="217" t="s">
        <v>328</v>
      </c>
      <c r="C14962" s="218">
        <v>5.4512</v>
      </c>
    </row>
    <row r="14963" spans="1:3" ht="15" customHeight="1" x14ac:dyDescent="0.25">
      <c r="A14963" s="216">
        <v>45930</v>
      </c>
      <c r="B14963" s="217" t="s">
        <v>328</v>
      </c>
      <c r="C14963" s="218">
        <v>5.4656000000000002</v>
      </c>
    </row>
    <row r="14964" spans="1:3" ht="15" customHeight="1" x14ac:dyDescent="0.25">
      <c r="A14964" s="216">
        <v>45566</v>
      </c>
      <c r="B14964" s="217" t="s">
        <v>194</v>
      </c>
      <c r="C14964" s="218">
        <v>1.4800000000000001E-2</v>
      </c>
    </row>
    <row r="14965" spans="1:3" ht="15" customHeight="1" x14ac:dyDescent="0.25">
      <c r="A14965" s="216">
        <v>45567</v>
      </c>
      <c r="B14965" s="217" t="s">
        <v>194</v>
      </c>
      <c r="C14965" s="218">
        <v>2.9600000000000001E-2</v>
      </c>
    </row>
    <row r="14966" spans="1:3" ht="15" customHeight="1" x14ac:dyDescent="0.25">
      <c r="A14966" s="216">
        <v>45568</v>
      </c>
      <c r="B14966" s="217" t="s">
        <v>194</v>
      </c>
      <c r="C14966" s="218">
        <v>4.4400000000000002E-2</v>
      </c>
    </row>
    <row r="14967" spans="1:3" ht="15" customHeight="1" x14ac:dyDescent="0.25">
      <c r="A14967" s="216">
        <v>45569</v>
      </c>
      <c r="B14967" s="217" t="s">
        <v>194</v>
      </c>
      <c r="C14967" s="218">
        <v>8.8800000000000004E-2</v>
      </c>
    </row>
    <row r="14968" spans="1:3" ht="15" customHeight="1" x14ac:dyDescent="0.25">
      <c r="A14968" s="216">
        <v>45572</v>
      </c>
      <c r="B14968" s="217" t="s">
        <v>194</v>
      </c>
      <c r="C14968" s="218">
        <v>0.1036</v>
      </c>
    </row>
    <row r="14969" spans="1:3" ht="15" customHeight="1" x14ac:dyDescent="0.25">
      <c r="A14969" s="216">
        <v>45573</v>
      </c>
      <c r="B14969" s="217" t="s">
        <v>194</v>
      </c>
      <c r="C14969" s="218">
        <v>0.11840000000000001</v>
      </c>
    </row>
    <row r="14970" spans="1:3" ht="15" customHeight="1" x14ac:dyDescent="0.25">
      <c r="A14970" s="216">
        <v>45574</v>
      </c>
      <c r="B14970" s="217" t="s">
        <v>194</v>
      </c>
      <c r="C14970" s="218">
        <v>0.13320000000000001</v>
      </c>
    </row>
    <row r="14971" spans="1:3" ht="15" customHeight="1" x14ac:dyDescent="0.25">
      <c r="A14971" s="216">
        <v>45575</v>
      </c>
      <c r="B14971" s="217" t="s">
        <v>194</v>
      </c>
      <c r="C14971" s="218">
        <v>0.14799999999999999</v>
      </c>
    </row>
    <row r="14972" spans="1:3" ht="15" customHeight="1" x14ac:dyDescent="0.25">
      <c r="A14972" s="216">
        <v>45576</v>
      </c>
      <c r="B14972" s="217" t="s">
        <v>194</v>
      </c>
      <c r="C14972" s="218">
        <v>0.1925</v>
      </c>
    </row>
    <row r="14973" spans="1:3" ht="15" customHeight="1" x14ac:dyDescent="0.25">
      <c r="A14973" s="216">
        <v>45579</v>
      </c>
      <c r="B14973" s="217" t="s">
        <v>194</v>
      </c>
      <c r="C14973" s="218">
        <v>0.20730000000000001</v>
      </c>
    </row>
    <row r="14974" spans="1:3" ht="15" customHeight="1" x14ac:dyDescent="0.25">
      <c r="A14974" s="216">
        <v>45580</v>
      </c>
      <c r="B14974" s="217" t="s">
        <v>194</v>
      </c>
      <c r="C14974" s="218">
        <v>0.22209999999999999</v>
      </c>
    </row>
    <row r="14975" spans="1:3" ht="15" customHeight="1" x14ac:dyDescent="0.25">
      <c r="A14975" s="216">
        <v>45581</v>
      </c>
      <c r="B14975" s="217" t="s">
        <v>194</v>
      </c>
      <c r="C14975" s="218">
        <v>0.2369</v>
      </c>
    </row>
    <row r="14976" spans="1:3" ht="15" customHeight="1" x14ac:dyDescent="0.25">
      <c r="A14976" s="216">
        <v>45582</v>
      </c>
      <c r="B14976" s="217" t="s">
        <v>194</v>
      </c>
      <c r="C14976" s="218">
        <v>0.25169999999999998</v>
      </c>
    </row>
    <row r="14977" spans="1:3" ht="15" customHeight="1" x14ac:dyDescent="0.25">
      <c r="A14977" s="216">
        <v>45583</v>
      </c>
      <c r="B14977" s="217" t="s">
        <v>194</v>
      </c>
      <c r="C14977" s="218">
        <v>0.29620000000000002</v>
      </c>
    </row>
    <row r="14978" spans="1:3" ht="15" customHeight="1" x14ac:dyDescent="0.25">
      <c r="A14978" s="216">
        <v>45586</v>
      </c>
      <c r="B14978" s="217" t="s">
        <v>194</v>
      </c>
      <c r="C14978" s="218">
        <v>0.311</v>
      </c>
    </row>
    <row r="14979" spans="1:3" ht="15" customHeight="1" x14ac:dyDescent="0.25">
      <c r="A14979" s="216">
        <v>45587</v>
      </c>
      <c r="B14979" s="217" t="s">
        <v>194</v>
      </c>
      <c r="C14979" s="218">
        <v>0.32579999999999998</v>
      </c>
    </row>
    <row r="14980" spans="1:3" ht="15" customHeight="1" x14ac:dyDescent="0.25">
      <c r="A14980" s="216">
        <v>45588</v>
      </c>
      <c r="B14980" s="217" t="s">
        <v>194</v>
      </c>
      <c r="C14980" s="218">
        <v>0.3407</v>
      </c>
    </row>
    <row r="14981" spans="1:3" ht="15" customHeight="1" x14ac:dyDescent="0.25">
      <c r="A14981" s="216">
        <v>45589</v>
      </c>
      <c r="B14981" s="217" t="s">
        <v>194</v>
      </c>
      <c r="C14981" s="218">
        <v>0.35549999999999998</v>
      </c>
    </row>
    <row r="14982" spans="1:3" ht="15" customHeight="1" x14ac:dyDescent="0.25">
      <c r="A14982" s="216">
        <v>45590</v>
      </c>
      <c r="B14982" s="217" t="s">
        <v>194</v>
      </c>
      <c r="C14982" s="218">
        <v>0.4</v>
      </c>
    </row>
    <row r="14983" spans="1:3" ht="15" customHeight="1" x14ac:dyDescent="0.25">
      <c r="A14983" s="216">
        <v>45593</v>
      </c>
      <c r="B14983" s="217" t="s">
        <v>194</v>
      </c>
      <c r="C14983" s="218">
        <v>0.4148</v>
      </c>
    </row>
    <row r="14984" spans="1:3" ht="15" customHeight="1" x14ac:dyDescent="0.25">
      <c r="A14984" s="216">
        <v>45594</v>
      </c>
      <c r="B14984" s="217" t="s">
        <v>194</v>
      </c>
      <c r="C14984" s="218">
        <v>0.42959999999999998</v>
      </c>
    </row>
    <row r="14985" spans="1:3" ht="15" customHeight="1" x14ac:dyDescent="0.25">
      <c r="A14985" s="216">
        <v>45595</v>
      </c>
      <c r="B14985" s="217" t="s">
        <v>194</v>
      </c>
      <c r="C14985" s="218">
        <v>0.44450000000000001</v>
      </c>
    </row>
    <row r="14986" spans="1:3" ht="15" customHeight="1" x14ac:dyDescent="0.25">
      <c r="A14986" s="216">
        <v>45596</v>
      </c>
      <c r="B14986" s="217" t="s">
        <v>194</v>
      </c>
      <c r="C14986" s="218">
        <v>0.45939999999999998</v>
      </c>
    </row>
    <row r="14987" spans="1:3" ht="15" customHeight="1" x14ac:dyDescent="0.25">
      <c r="A14987" s="216">
        <v>45597</v>
      </c>
      <c r="B14987" s="217" t="s">
        <v>194</v>
      </c>
      <c r="C14987" s="218">
        <v>0.50390000000000001</v>
      </c>
    </row>
    <row r="14988" spans="1:3" ht="15" customHeight="1" x14ac:dyDescent="0.25">
      <c r="A14988" s="216">
        <v>45600</v>
      </c>
      <c r="B14988" s="217" t="s">
        <v>194</v>
      </c>
      <c r="C14988" s="218">
        <v>0.51870000000000005</v>
      </c>
    </row>
    <row r="14989" spans="1:3" ht="15" customHeight="1" x14ac:dyDescent="0.25">
      <c r="A14989" s="216">
        <v>45601</v>
      </c>
      <c r="B14989" s="217" t="s">
        <v>194</v>
      </c>
      <c r="C14989" s="218">
        <v>0.53349999999999997</v>
      </c>
    </row>
    <row r="14990" spans="1:3" ht="15" customHeight="1" x14ac:dyDescent="0.25">
      <c r="A14990" s="216">
        <v>45602</v>
      </c>
      <c r="B14990" s="217" t="s">
        <v>194</v>
      </c>
      <c r="C14990" s="218">
        <v>0.54830000000000001</v>
      </c>
    </row>
    <row r="14991" spans="1:3" ht="15" customHeight="1" x14ac:dyDescent="0.25">
      <c r="A14991" s="216">
        <v>45603</v>
      </c>
      <c r="B14991" s="217" t="s">
        <v>194</v>
      </c>
      <c r="C14991" s="218">
        <v>0.56269999999999998</v>
      </c>
    </row>
    <row r="14992" spans="1:3" ht="15" customHeight="1" x14ac:dyDescent="0.25">
      <c r="A14992" s="216">
        <v>45604</v>
      </c>
      <c r="B14992" s="217" t="s">
        <v>194</v>
      </c>
      <c r="C14992" s="218">
        <v>0.60550000000000004</v>
      </c>
    </row>
    <row r="14993" spans="1:3" ht="15" customHeight="1" x14ac:dyDescent="0.25">
      <c r="A14993" s="216">
        <v>45607</v>
      </c>
      <c r="B14993" s="217" t="s">
        <v>194</v>
      </c>
      <c r="C14993" s="218">
        <v>0.61980000000000002</v>
      </c>
    </row>
    <row r="14994" spans="1:3" ht="15" customHeight="1" x14ac:dyDescent="0.25">
      <c r="A14994" s="216">
        <v>45608</v>
      </c>
      <c r="B14994" s="217" t="s">
        <v>194</v>
      </c>
      <c r="C14994" s="218">
        <v>0.6341</v>
      </c>
    </row>
    <row r="14995" spans="1:3" ht="15" customHeight="1" x14ac:dyDescent="0.25">
      <c r="A14995" s="216">
        <v>45609</v>
      </c>
      <c r="B14995" s="217" t="s">
        <v>194</v>
      </c>
      <c r="C14995" s="218">
        <v>0.64839999999999998</v>
      </c>
    </row>
    <row r="14996" spans="1:3" ht="15" customHeight="1" x14ac:dyDescent="0.25">
      <c r="A14996" s="216">
        <v>45610</v>
      </c>
      <c r="B14996" s="217" t="s">
        <v>194</v>
      </c>
      <c r="C14996" s="218">
        <v>0.66259999999999997</v>
      </c>
    </row>
    <row r="14997" spans="1:3" ht="15" customHeight="1" x14ac:dyDescent="0.25">
      <c r="A14997" s="216">
        <v>45611</v>
      </c>
      <c r="B14997" s="217" t="s">
        <v>194</v>
      </c>
      <c r="C14997" s="218">
        <v>0.70550000000000002</v>
      </c>
    </row>
    <row r="14998" spans="1:3" ht="15" customHeight="1" x14ac:dyDescent="0.25">
      <c r="A14998" s="216">
        <v>45614</v>
      </c>
      <c r="B14998" s="217" t="s">
        <v>194</v>
      </c>
      <c r="C14998" s="218">
        <v>0.7198</v>
      </c>
    </row>
    <row r="14999" spans="1:3" ht="15" customHeight="1" x14ac:dyDescent="0.25">
      <c r="A14999" s="216">
        <v>45615</v>
      </c>
      <c r="B14999" s="217" t="s">
        <v>194</v>
      </c>
      <c r="C14999" s="218">
        <v>0.73409999999999997</v>
      </c>
    </row>
    <row r="15000" spans="1:3" ht="15" customHeight="1" x14ac:dyDescent="0.25">
      <c r="A15000" s="216">
        <v>45616</v>
      </c>
      <c r="B15000" s="217" t="s">
        <v>194</v>
      </c>
      <c r="C15000" s="218">
        <v>0.74839999999999995</v>
      </c>
    </row>
    <row r="15001" spans="1:3" ht="15" customHeight="1" x14ac:dyDescent="0.25">
      <c r="A15001" s="216">
        <v>45617</v>
      </c>
      <c r="B15001" s="217" t="s">
        <v>194</v>
      </c>
      <c r="C15001" s="218">
        <v>0.76270000000000004</v>
      </c>
    </row>
    <row r="15002" spans="1:3" ht="15" customHeight="1" x14ac:dyDescent="0.25">
      <c r="A15002" s="216">
        <v>45618</v>
      </c>
      <c r="B15002" s="217" t="s">
        <v>194</v>
      </c>
      <c r="C15002" s="218">
        <v>0.80559999999999998</v>
      </c>
    </row>
    <row r="15003" spans="1:3" ht="15" customHeight="1" x14ac:dyDescent="0.25">
      <c r="A15003" s="216">
        <v>45621</v>
      </c>
      <c r="B15003" s="217" t="s">
        <v>194</v>
      </c>
      <c r="C15003" s="218">
        <v>0.81979999999999997</v>
      </c>
    </row>
    <row r="15004" spans="1:3" ht="15" customHeight="1" x14ac:dyDescent="0.25">
      <c r="A15004" s="216">
        <v>45622</v>
      </c>
      <c r="B15004" s="217" t="s">
        <v>194</v>
      </c>
      <c r="C15004" s="218">
        <v>0.83389999999999997</v>
      </c>
    </row>
    <row r="15005" spans="1:3" ht="15" customHeight="1" x14ac:dyDescent="0.25">
      <c r="A15005" s="216">
        <v>45623</v>
      </c>
      <c r="B15005" s="217" t="s">
        <v>194</v>
      </c>
      <c r="C15005" s="218">
        <v>0.84809999999999997</v>
      </c>
    </row>
    <row r="15006" spans="1:3" ht="15" customHeight="1" x14ac:dyDescent="0.25">
      <c r="A15006" s="216">
        <v>45624</v>
      </c>
      <c r="B15006" s="217" t="s">
        <v>194</v>
      </c>
      <c r="C15006" s="218">
        <v>0.86229999999999996</v>
      </c>
    </row>
    <row r="15007" spans="1:3" ht="15" customHeight="1" x14ac:dyDescent="0.25">
      <c r="A15007" s="216">
        <v>45625</v>
      </c>
      <c r="B15007" s="217" t="s">
        <v>194</v>
      </c>
      <c r="C15007" s="218">
        <v>0.90490000000000004</v>
      </c>
    </row>
    <row r="15008" spans="1:3" ht="15" customHeight="1" x14ac:dyDescent="0.25">
      <c r="A15008" s="216">
        <v>45628</v>
      </c>
      <c r="B15008" s="217" t="s">
        <v>194</v>
      </c>
      <c r="C15008" s="218">
        <v>0.91910000000000003</v>
      </c>
    </row>
    <row r="15009" spans="1:3" ht="15" customHeight="1" x14ac:dyDescent="0.25">
      <c r="A15009" s="216">
        <v>45629</v>
      </c>
      <c r="B15009" s="217" t="s">
        <v>194</v>
      </c>
      <c r="C15009" s="218">
        <v>0.93330000000000002</v>
      </c>
    </row>
    <row r="15010" spans="1:3" ht="15" customHeight="1" x14ac:dyDescent="0.25">
      <c r="A15010" s="216">
        <v>45630</v>
      </c>
      <c r="B15010" s="217" t="s">
        <v>194</v>
      </c>
      <c r="C15010" s="218">
        <v>0.94750000000000001</v>
      </c>
    </row>
    <row r="15011" spans="1:3" ht="15" customHeight="1" x14ac:dyDescent="0.25">
      <c r="A15011" s="216">
        <v>45631</v>
      </c>
      <c r="B15011" s="217" t="s">
        <v>194</v>
      </c>
      <c r="C15011" s="218">
        <v>0.9617</v>
      </c>
    </row>
    <row r="15012" spans="1:3" ht="15" customHeight="1" x14ac:dyDescent="0.25">
      <c r="A15012" s="216">
        <v>45632</v>
      </c>
      <c r="B15012" s="217" t="s">
        <v>194</v>
      </c>
      <c r="C15012" s="218">
        <v>1.0042</v>
      </c>
    </row>
    <row r="15013" spans="1:3" ht="15" customHeight="1" x14ac:dyDescent="0.25">
      <c r="A15013" s="216">
        <v>45635</v>
      </c>
      <c r="B15013" s="217" t="s">
        <v>194</v>
      </c>
      <c r="C15013" s="218">
        <v>1.0184</v>
      </c>
    </row>
    <row r="15014" spans="1:3" ht="15" customHeight="1" x14ac:dyDescent="0.25">
      <c r="A15014" s="216">
        <v>45636</v>
      </c>
      <c r="B15014" s="217" t="s">
        <v>194</v>
      </c>
      <c r="C15014" s="218">
        <v>1.0326</v>
      </c>
    </row>
    <row r="15015" spans="1:3" ht="15" customHeight="1" x14ac:dyDescent="0.25">
      <c r="A15015" s="216">
        <v>45637</v>
      </c>
      <c r="B15015" s="217" t="s">
        <v>194</v>
      </c>
      <c r="C15015" s="218">
        <v>1.0468</v>
      </c>
    </row>
    <row r="15016" spans="1:3" ht="15" customHeight="1" x14ac:dyDescent="0.25">
      <c r="A15016" s="216">
        <v>45638</v>
      </c>
      <c r="B15016" s="217" t="s">
        <v>194</v>
      </c>
      <c r="C15016" s="218">
        <v>1.0609999999999999</v>
      </c>
    </row>
    <row r="15017" spans="1:3" ht="15" customHeight="1" x14ac:dyDescent="0.25">
      <c r="A15017" s="216">
        <v>45639</v>
      </c>
      <c r="B15017" s="217" t="s">
        <v>194</v>
      </c>
      <c r="C15017" s="218">
        <v>1.1034999999999999</v>
      </c>
    </row>
    <row r="15018" spans="1:3" ht="15" customHeight="1" x14ac:dyDescent="0.25">
      <c r="A15018" s="216">
        <v>45642</v>
      </c>
      <c r="B15018" s="217" t="s">
        <v>194</v>
      </c>
      <c r="C15018" s="218">
        <v>1.1176999999999999</v>
      </c>
    </row>
    <row r="15019" spans="1:3" ht="15" customHeight="1" x14ac:dyDescent="0.25">
      <c r="A15019" s="216">
        <v>45643</v>
      </c>
      <c r="B15019" s="217" t="s">
        <v>194</v>
      </c>
      <c r="C15019" s="218">
        <v>1.1317999999999999</v>
      </c>
    </row>
    <row r="15020" spans="1:3" ht="15" customHeight="1" x14ac:dyDescent="0.25">
      <c r="A15020" s="216">
        <v>45644</v>
      </c>
      <c r="B15020" s="217" t="s">
        <v>194</v>
      </c>
      <c r="C15020" s="218">
        <v>1.1459999999999999</v>
      </c>
    </row>
    <row r="15021" spans="1:3" ht="15" customHeight="1" x14ac:dyDescent="0.25">
      <c r="A15021" s="216">
        <v>45645</v>
      </c>
      <c r="B15021" s="217" t="s">
        <v>194</v>
      </c>
      <c r="C15021" s="218">
        <v>1.1600999999999999</v>
      </c>
    </row>
    <row r="15022" spans="1:3" ht="15" customHeight="1" x14ac:dyDescent="0.25">
      <c r="A15022" s="216">
        <v>45646</v>
      </c>
      <c r="B15022" s="217" t="s">
        <v>194</v>
      </c>
      <c r="C15022" s="218">
        <v>1.2025999999999999</v>
      </c>
    </row>
    <row r="15023" spans="1:3" ht="15" customHeight="1" x14ac:dyDescent="0.25">
      <c r="A15023" s="216">
        <v>45649</v>
      </c>
      <c r="B15023" s="217" t="s">
        <v>194</v>
      </c>
      <c r="C15023" s="218">
        <v>1.2168000000000001</v>
      </c>
    </row>
    <row r="15024" spans="1:3" ht="15" customHeight="1" x14ac:dyDescent="0.25">
      <c r="A15024" s="216">
        <v>45650</v>
      </c>
      <c r="B15024" s="217" t="s">
        <v>194</v>
      </c>
      <c r="C15024" s="218">
        <v>1.2309000000000001</v>
      </c>
    </row>
    <row r="15025" spans="1:3" ht="15" customHeight="1" x14ac:dyDescent="0.25">
      <c r="A15025" s="216">
        <v>45651</v>
      </c>
      <c r="B15025" s="217" t="s">
        <v>194</v>
      </c>
      <c r="C15025" s="218">
        <v>1.2451000000000001</v>
      </c>
    </row>
    <row r="15026" spans="1:3" ht="15" customHeight="1" x14ac:dyDescent="0.25">
      <c r="A15026" s="216">
        <v>45652</v>
      </c>
      <c r="B15026" s="217" t="s">
        <v>194</v>
      </c>
      <c r="C15026" s="218">
        <v>1.2592000000000001</v>
      </c>
    </row>
    <row r="15027" spans="1:3" ht="15" customHeight="1" x14ac:dyDescent="0.25">
      <c r="A15027" s="216">
        <v>45653</v>
      </c>
      <c r="B15027" s="217" t="s">
        <v>194</v>
      </c>
      <c r="C15027" s="218">
        <v>1.3018000000000001</v>
      </c>
    </row>
    <row r="15028" spans="1:3" ht="15" customHeight="1" x14ac:dyDescent="0.25">
      <c r="A15028" s="216">
        <v>45656</v>
      </c>
      <c r="B15028" s="217" t="s">
        <v>194</v>
      </c>
      <c r="C15028" s="218">
        <v>1.3160000000000001</v>
      </c>
    </row>
    <row r="15029" spans="1:3" ht="15" customHeight="1" x14ac:dyDescent="0.25">
      <c r="A15029" s="216">
        <v>45657</v>
      </c>
      <c r="B15029" s="217" t="s">
        <v>194</v>
      </c>
      <c r="C15029" s="218">
        <v>1.3304</v>
      </c>
    </row>
    <row r="15030" spans="1:3" ht="15" customHeight="1" x14ac:dyDescent="0.25">
      <c r="A15030" s="216">
        <v>45659</v>
      </c>
      <c r="B15030" s="217" t="s">
        <v>194</v>
      </c>
      <c r="C15030" s="218">
        <v>1.3589</v>
      </c>
    </row>
    <row r="15031" spans="1:3" ht="15" customHeight="1" x14ac:dyDescent="0.25">
      <c r="A15031" s="216">
        <v>45660</v>
      </c>
      <c r="B15031" s="217" t="s">
        <v>194</v>
      </c>
      <c r="C15031" s="218">
        <v>1.4013</v>
      </c>
    </row>
    <row r="15032" spans="1:3" ht="15" customHeight="1" x14ac:dyDescent="0.25">
      <c r="A15032" s="216">
        <v>45663</v>
      </c>
      <c r="B15032" s="217" t="s">
        <v>194</v>
      </c>
      <c r="C15032" s="218">
        <v>1.4155</v>
      </c>
    </row>
    <row r="15033" spans="1:3" ht="15" customHeight="1" x14ac:dyDescent="0.25">
      <c r="A15033" s="216">
        <v>45664</v>
      </c>
      <c r="B15033" s="217" t="s">
        <v>194</v>
      </c>
      <c r="C15033" s="218">
        <v>1.4296</v>
      </c>
    </row>
    <row r="15034" spans="1:3" ht="15" customHeight="1" x14ac:dyDescent="0.25">
      <c r="A15034" s="216">
        <v>45665</v>
      </c>
      <c r="B15034" s="217" t="s">
        <v>194</v>
      </c>
      <c r="C15034" s="218">
        <v>1.4437</v>
      </c>
    </row>
    <row r="15035" spans="1:3" ht="15" customHeight="1" x14ac:dyDescent="0.25">
      <c r="A15035" s="216">
        <v>45666</v>
      </c>
      <c r="B15035" s="217" t="s">
        <v>194</v>
      </c>
      <c r="C15035" s="218">
        <v>1.4579</v>
      </c>
    </row>
    <row r="15036" spans="1:3" ht="15" customHeight="1" x14ac:dyDescent="0.25">
      <c r="A15036" s="216">
        <v>45667</v>
      </c>
      <c r="B15036" s="217" t="s">
        <v>194</v>
      </c>
      <c r="C15036" s="218">
        <v>1.5003</v>
      </c>
    </row>
    <row r="15037" spans="1:3" ht="15" customHeight="1" x14ac:dyDescent="0.25">
      <c r="A15037" s="216">
        <v>45670</v>
      </c>
      <c r="B15037" s="217" t="s">
        <v>194</v>
      </c>
      <c r="C15037" s="218">
        <v>1.5144</v>
      </c>
    </row>
    <row r="15038" spans="1:3" ht="15" customHeight="1" x14ac:dyDescent="0.25">
      <c r="A15038" s="216">
        <v>45671</v>
      </c>
      <c r="B15038" s="217" t="s">
        <v>194</v>
      </c>
      <c r="C15038" s="218">
        <v>1.5286</v>
      </c>
    </row>
    <row r="15039" spans="1:3" ht="15" customHeight="1" x14ac:dyDescent="0.25">
      <c r="A15039" s="216">
        <v>45672</v>
      </c>
      <c r="B15039" s="217" t="s">
        <v>194</v>
      </c>
      <c r="C15039" s="218">
        <v>1.5427</v>
      </c>
    </row>
    <row r="15040" spans="1:3" ht="15" customHeight="1" x14ac:dyDescent="0.25">
      <c r="A15040" s="216">
        <v>45673</v>
      </c>
      <c r="B15040" s="217" t="s">
        <v>194</v>
      </c>
      <c r="C15040" s="218">
        <v>1.5569</v>
      </c>
    </row>
    <row r="15041" spans="1:3" ht="15" customHeight="1" x14ac:dyDescent="0.25">
      <c r="A15041" s="216">
        <v>45674</v>
      </c>
      <c r="B15041" s="217" t="s">
        <v>194</v>
      </c>
      <c r="C15041" s="218">
        <v>1.5992999999999999</v>
      </c>
    </row>
    <row r="15042" spans="1:3" ht="15" customHeight="1" x14ac:dyDescent="0.25">
      <c r="A15042" s="216">
        <v>45677</v>
      </c>
      <c r="B15042" s="217" t="s">
        <v>194</v>
      </c>
      <c r="C15042" s="218">
        <v>1.6134999999999999</v>
      </c>
    </row>
    <row r="15043" spans="1:3" ht="15" customHeight="1" x14ac:dyDescent="0.25">
      <c r="A15043" s="216">
        <v>45678</v>
      </c>
      <c r="B15043" s="217" t="s">
        <v>194</v>
      </c>
      <c r="C15043" s="218">
        <v>1.6275999999999999</v>
      </c>
    </row>
    <row r="15044" spans="1:3" ht="15" customHeight="1" x14ac:dyDescent="0.25">
      <c r="A15044" s="216">
        <v>45679</v>
      </c>
      <c r="B15044" s="217" t="s">
        <v>194</v>
      </c>
      <c r="C15044" s="218">
        <v>1.6417999999999999</v>
      </c>
    </row>
    <row r="15045" spans="1:3" ht="15" customHeight="1" x14ac:dyDescent="0.25">
      <c r="A15045" s="216">
        <v>45680</v>
      </c>
      <c r="B15045" s="217" t="s">
        <v>194</v>
      </c>
      <c r="C15045" s="218">
        <v>1.6559999999999999</v>
      </c>
    </row>
    <row r="15046" spans="1:3" ht="15" customHeight="1" x14ac:dyDescent="0.25">
      <c r="A15046" s="216">
        <v>45681</v>
      </c>
      <c r="B15046" s="217" t="s">
        <v>194</v>
      </c>
      <c r="C15046" s="218">
        <v>1.6984999999999999</v>
      </c>
    </row>
    <row r="15047" spans="1:3" ht="15" customHeight="1" x14ac:dyDescent="0.25">
      <c r="A15047" s="216">
        <v>45684</v>
      </c>
      <c r="B15047" s="217" t="s">
        <v>194</v>
      </c>
      <c r="C15047" s="218">
        <v>1.7125999999999999</v>
      </c>
    </row>
    <row r="15048" spans="1:3" ht="15" customHeight="1" x14ac:dyDescent="0.25">
      <c r="A15048" s="216">
        <v>45685</v>
      </c>
      <c r="B15048" s="217" t="s">
        <v>194</v>
      </c>
      <c r="C15048" s="218">
        <v>1.7267999999999999</v>
      </c>
    </row>
    <row r="15049" spans="1:3" ht="15" customHeight="1" x14ac:dyDescent="0.25">
      <c r="A15049" s="216">
        <v>45686</v>
      </c>
      <c r="B15049" s="217" t="s">
        <v>194</v>
      </c>
      <c r="C15049" s="218">
        <v>1.7410000000000001</v>
      </c>
    </row>
    <row r="15050" spans="1:3" ht="15" customHeight="1" x14ac:dyDescent="0.25">
      <c r="A15050" s="216">
        <v>45687</v>
      </c>
      <c r="B15050" s="217" t="s">
        <v>194</v>
      </c>
      <c r="C15050" s="218">
        <v>1.7551000000000001</v>
      </c>
    </row>
    <row r="15051" spans="1:3" ht="15" customHeight="1" x14ac:dyDescent="0.25">
      <c r="A15051" s="216">
        <v>45688</v>
      </c>
      <c r="B15051" s="217" t="s">
        <v>194</v>
      </c>
      <c r="C15051" s="218">
        <v>1.7977000000000001</v>
      </c>
    </row>
    <row r="15052" spans="1:3" ht="15" customHeight="1" x14ac:dyDescent="0.25">
      <c r="A15052" s="216">
        <v>45691</v>
      </c>
      <c r="B15052" s="217" t="s">
        <v>194</v>
      </c>
      <c r="C15052" s="218">
        <v>1.8119000000000001</v>
      </c>
    </row>
    <row r="15053" spans="1:3" ht="15" customHeight="1" x14ac:dyDescent="0.25">
      <c r="A15053" s="216">
        <v>45692</v>
      </c>
      <c r="B15053" s="217" t="s">
        <v>194</v>
      </c>
      <c r="C15053" s="218">
        <v>1.8261000000000001</v>
      </c>
    </row>
    <row r="15054" spans="1:3" ht="15" customHeight="1" x14ac:dyDescent="0.25">
      <c r="A15054" s="216">
        <v>45693</v>
      </c>
      <c r="B15054" s="217" t="s">
        <v>194</v>
      </c>
      <c r="C15054" s="218">
        <v>1.8402000000000001</v>
      </c>
    </row>
    <row r="15055" spans="1:3" ht="15" customHeight="1" x14ac:dyDescent="0.25">
      <c r="A15055" s="216">
        <v>45694</v>
      </c>
      <c r="B15055" s="217" t="s">
        <v>194</v>
      </c>
      <c r="C15055" s="218">
        <v>1.8539000000000001</v>
      </c>
    </row>
    <row r="15056" spans="1:3" ht="15" customHeight="1" x14ac:dyDescent="0.25">
      <c r="A15056" s="216">
        <v>45695</v>
      </c>
      <c r="B15056" s="217" t="s">
        <v>194</v>
      </c>
      <c r="C15056" s="218">
        <v>1.8948</v>
      </c>
    </row>
    <row r="15057" spans="1:3" ht="15" customHeight="1" x14ac:dyDescent="0.25">
      <c r="A15057" s="216">
        <v>45698</v>
      </c>
      <c r="B15057" s="217" t="s">
        <v>194</v>
      </c>
      <c r="C15057" s="218">
        <v>1.9085000000000001</v>
      </c>
    </row>
    <row r="15058" spans="1:3" ht="15" customHeight="1" x14ac:dyDescent="0.25">
      <c r="A15058" s="216">
        <v>45699</v>
      </c>
      <c r="B15058" s="217" t="s">
        <v>194</v>
      </c>
      <c r="C15058" s="218">
        <v>1.9220999999999999</v>
      </c>
    </row>
    <row r="15059" spans="1:3" ht="15" customHeight="1" x14ac:dyDescent="0.25">
      <c r="A15059" s="216">
        <v>45700</v>
      </c>
      <c r="B15059" s="217" t="s">
        <v>194</v>
      </c>
      <c r="C15059" s="218">
        <v>1.9358</v>
      </c>
    </row>
    <row r="15060" spans="1:3" ht="15" customHeight="1" x14ac:dyDescent="0.25">
      <c r="A15060" s="216">
        <v>45701</v>
      </c>
      <c r="B15060" s="217" t="s">
        <v>194</v>
      </c>
      <c r="C15060" s="218">
        <v>1.9494</v>
      </c>
    </row>
    <row r="15061" spans="1:3" ht="15" customHeight="1" x14ac:dyDescent="0.25">
      <c r="A15061" s="216">
        <v>45702</v>
      </c>
      <c r="B15061" s="217" t="s">
        <v>194</v>
      </c>
      <c r="C15061" s="218">
        <v>1.9903</v>
      </c>
    </row>
    <row r="15062" spans="1:3" ht="15" customHeight="1" x14ac:dyDescent="0.25">
      <c r="A15062" s="216">
        <v>45705</v>
      </c>
      <c r="B15062" s="217" t="s">
        <v>194</v>
      </c>
      <c r="C15062" s="218">
        <v>2.0038999999999998</v>
      </c>
    </row>
    <row r="15063" spans="1:3" ht="15" customHeight="1" x14ac:dyDescent="0.25">
      <c r="A15063" s="216">
        <v>45706</v>
      </c>
      <c r="B15063" s="217" t="s">
        <v>194</v>
      </c>
      <c r="C15063" s="218">
        <v>2.0175999999999998</v>
      </c>
    </row>
    <row r="15064" spans="1:3" ht="15" customHeight="1" x14ac:dyDescent="0.25">
      <c r="A15064" s="216">
        <v>45707</v>
      </c>
      <c r="B15064" s="217" t="s">
        <v>194</v>
      </c>
      <c r="C15064" s="218">
        <v>2.0312000000000001</v>
      </c>
    </row>
    <row r="15065" spans="1:3" ht="15" customHeight="1" x14ac:dyDescent="0.25">
      <c r="A15065" s="216">
        <v>45708</v>
      </c>
      <c r="B15065" s="217" t="s">
        <v>194</v>
      </c>
      <c r="C15065" s="218">
        <v>2.0448</v>
      </c>
    </row>
    <row r="15066" spans="1:3" ht="15" customHeight="1" x14ac:dyDescent="0.25">
      <c r="A15066" s="216">
        <v>45709</v>
      </c>
      <c r="B15066" s="217" t="s">
        <v>194</v>
      </c>
      <c r="C15066" s="218">
        <v>2.0857000000000001</v>
      </c>
    </row>
    <row r="15067" spans="1:3" ht="15" customHeight="1" x14ac:dyDescent="0.25">
      <c r="A15067" s="216">
        <v>45712</v>
      </c>
      <c r="B15067" s="217" t="s">
        <v>194</v>
      </c>
      <c r="C15067" s="218">
        <v>2.0994000000000002</v>
      </c>
    </row>
    <row r="15068" spans="1:3" ht="15" customHeight="1" x14ac:dyDescent="0.25">
      <c r="A15068" s="216">
        <v>45713</v>
      </c>
      <c r="B15068" s="217" t="s">
        <v>194</v>
      </c>
      <c r="C15068" s="218">
        <v>2.113</v>
      </c>
    </row>
    <row r="15069" spans="1:3" ht="15" customHeight="1" x14ac:dyDescent="0.25">
      <c r="A15069" s="216">
        <v>45714</v>
      </c>
      <c r="B15069" s="217" t="s">
        <v>194</v>
      </c>
      <c r="C15069" s="218">
        <v>2.1267</v>
      </c>
    </row>
    <row r="15070" spans="1:3" ht="15" customHeight="1" x14ac:dyDescent="0.25">
      <c r="A15070" s="216">
        <v>45715</v>
      </c>
      <c r="B15070" s="217" t="s">
        <v>194</v>
      </c>
      <c r="C15070" s="218">
        <v>2.1402999999999999</v>
      </c>
    </row>
    <row r="15071" spans="1:3" ht="15" customHeight="1" x14ac:dyDescent="0.25">
      <c r="A15071" s="216">
        <v>45716</v>
      </c>
      <c r="B15071" s="217" t="s">
        <v>194</v>
      </c>
      <c r="C15071" s="218">
        <v>2.1812999999999998</v>
      </c>
    </row>
    <row r="15072" spans="1:3" ht="15" customHeight="1" x14ac:dyDescent="0.25">
      <c r="A15072" s="216">
        <v>45719</v>
      </c>
      <c r="B15072" s="217" t="s">
        <v>194</v>
      </c>
      <c r="C15072" s="218">
        <v>2.1949000000000001</v>
      </c>
    </row>
    <row r="15073" spans="1:3" ht="15" customHeight="1" x14ac:dyDescent="0.25">
      <c r="A15073" s="216">
        <v>45720</v>
      </c>
      <c r="B15073" s="217" t="s">
        <v>194</v>
      </c>
      <c r="C15073" s="218">
        <v>2.2084999999999999</v>
      </c>
    </row>
    <row r="15074" spans="1:3" ht="15" customHeight="1" x14ac:dyDescent="0.25">
      <c r="A15074" s="216">
        <v>45721</v>
      </c>
      <c r="B15074" s="217" t="s">
        <v>194</v>
      </c>
      <c r="C15074" s="218">
        <v>2.2222</v>
      </c>
    </row>
    <row r="15075" spans="1:3" ht="15" customHeight="1" x14ac:dyDescent="0.25">
      <c r="A15075" s="216">
        <v>45722</v>
      </c>
      <c r="B15075" s="217" t="s">
        <v>194</v>
      </c>
      <c r="C15075" s="218">
        <v>2.2357999999999998</v>
      </c>
    </row>
    <row r="15076" spans="1:3" ht="15" customHeight="1" x14ac:dyDescent="0.25">
      <c r="A15076" s="216">
        <v>45723</v>
      </c>
      <c r="B15076" s="217" t="s">
        <v>194</v>
      </c>
      <c r="C15076" s="218">
        <v>2.2766999999999999</v>
      </c>
    </row>
    <row r="15077" spans="1:3" ht="15" customHeight="1" x14ac:dyDescent="0.25">
      <c r="A15077" s="216">
        <v>45726</v>
      </c>
      <c r="B15077" s="217" t="s">
        <v>194</v>
      </c>
      <c r="C15077" s="218">
        <v>2.2902999999999998</v>
      </c>
    </row>
    <row r="15078" spans="1:3" ht="15" customHeight="1" x14ac:dyDescent="0.25">
      <c r="A15078" s="216">
        <v>45727</v>
      </c>
      <c r="B15078" s="217" t="s">
        <v>194</v>
      </c>
      <c r="C15078" s="218">
        <v>2.3039999999999998</v>
      </c>
    </row>
    <row r="15079" spans="1:3" ht="15" customHeight="1" x14ac:dyDescent="0.25">
      <c r="A15079" s="216">
        <v>45728</v>
      </c>
      <c r="B15079" s="217" t="s">
        <v>194</v>
      </c>
      <c r="C15079" s="218">
        <v>2.3176999999999999</v>
      </c>
    </row>
    <row r="15080" spans="1:3" ht="15" customHeight="1" x14ac:dyDescent="0.25">
      <c r="A15080" s="216">
        <v>45729</v>
      </c>
      <c r="B15080" s="217" t="s">
        <v>194</v>
      </c>
      <c r="C15080" s="218">
        <v>2.3313000000000001</v>
      </c>
    </row>
    <row r="15081" spans="1:3" ht="15" customHeight="1" x14ac:dyDescent="0.25">
      <c r="A15081" s="216">
        <v>45730</v>
      </c>
      <c r="B15081" s="217" t="s">
        <v>194</v>
      </c>
      <c r="C15081" s="218">
        <v>2.3721999999999999</v>
      </c>
    </row>
    <row r="15082" spans="1:3" ht="15" customHeight="1" x14ac:dyDescent="0.25">
      <c r="A15082" s="216">
        <v>45733</v>
      </c>
      <c r="B15082" s="217" t="s">
        <v>194</v>
      </c>
      <c r="C15082" s="218">
        <v>2.3858000000000001</v>
      </c>
    </row>
    <row r="15083" spans="1:3" ht="15" customHeight="1" x14ac:dyDescent="0.25">
      <c r="A15083" s="216">
        <v>45734</v>
      </c>
      <c r="B15083" s="217" t="s">
        <v>194</v>
      </c>
      <c r="C15083" s="218">
        <v>2.3994</v>
      </c>
    </row>
    <row r="15084" spans="1:3" ht="15" customHeight="1" x14ac:dyDescent="0.25">
      <c r="A15084" s="216">
        <v>45735</v>
      </c>
      <c r="B15084" s="217" t="s">
        <v>194</v>
      </c>
      <c r="C15084" s="218">
        <v>2.4129999999999998</v>
      </c>
    </row>
    <row r="15085" spans="1:3" ht="15" customHeight="1" x14ac:dyDescent="0.25">
      <c r="A15085" s="216">
        <v>45736</v>
      </c>
      <c r="B15085" s="217" t="s">
        <v>194</v>
      </c>
      <c r="C15085" s="218">
        <v>2.4266999999999999</v>
      </c>
    </row>
    <row r="15086" spans="1:3" ht="15" customHeight="1" x14ac:dyDescent="0.25">
      <c r="A15086" s="216">
        <v>45737</v>
      </c>
      <c r="B15086" s="217" t="s">
        <v>194</v>
      </c>
      <c r="C15086" s="218">
        <v>2.4674999999999998</v>
      </c>
    </row>
    <row r="15087" spans="1:3" ht="15" customHeight="1" x14ac:dyDescent="0.25">
      <c r="A15087" s="216">
        <v>45740</v>
      </c>
      <c r="B15087" s="217" t="s">
        <v>194</v>
      </c>
      <c r="C15087" s="218">
        <v>2.4811000000000001</v>
      </c>
    </row>
    <row r="15088" spans="1:3" ht="15" customHeight="1" x14ac:dyDescent="0.25">
      <c r="A15088" s="216">
        <v>45741</v>
      </c>
      <c r="B15088" s="217" t="s">
        <v>194</v>
      </c>
      <c r="C15088" s="218">
        <v>2.4946999999999999</v>
      </c>
    </row>
    <row r="15089" spans="1:3" ht="15" customHeight="1" x14ac:dyDescent="0.25">
      <c r="A15089" s="216">
        <v>45742</v>
      </c>
      <c r="B15089" s="217" t="s">
        <v>194</v>
      </c>
      <c r="C15089" s="218">
        <v>2.5083000000000002</v>
      </c>
    </row>
    <row r="15090" spans="1:3" ht="15" customHeight="1" x14ac:dyDescent="0.25">
      <c r="A15090" s="216">
        <v>45743</v>
      </c>
      <c r="B15090" s="217" t="s">
        <v>194</v>
      </c>
      <c r="C15090" s="218">
        <v>2.5219</v>
      </c>
    </row>
    <row r="15091" spans="1:3" ht="15" customHeight="1" x14ac:dyDescent="0.25">
      <c r="A15091" s="216">
        <v>45744</v>
      </c>
      <c r="B15091" s="217" t="s">
        <v>194</v>
      </c>
      <c r="C15091" s="218">
        <v>2.5628000000000002</v>
      </c>
    </row>
    <row r="15092" spans="1:3" ht="15" customHeight="1" x14ac:dyDescent="0.25">
      <c r="A15092" s="216">
        <v>45747</v>
      </c>
      <c r="B15092" s="217" t="s">
        <v>194</v>
      </c>
      <c r="C15092" s="218">
        <v>2.5764999999999998</v>
      </c>
    </row>
    <row r="15093" spans="1:3" ht="15" customHeight="1" x14ac:dyDescent="0.25">
      <c r="A15093" s="216">
        <v>45748</v>
      </c>
      <c r="B15093" s="217" t="s">
        <v>194</v>
      </c>
      <c r="C15093" s="218">
        <v>2.5901000000000001</v>
      </c>
    </row>
    <row r="15094" spans="1:3" ht="15" customHeight="1" x14ac:dyDescent="0.25">
      <c r="A15094" s="216">
        <v>45749</v>
      </c>
      <c r="B15094" s="217" t="s">
        <v>194</v>
      </c>
      <c r="C15094" s="218">
        <v>2.6038000000000001</v>
      </c>
    </row>
    <row r="15095" spans="1:3" ht="15" customHeight="1" x14ac:dyDescent="0.25">
      <c r="A15095" s="216">
        <v>45750</v>
      </c>
      <c r="B15095" s="217" t="s">
        <v>194</v>
      </c>
      <c r="C15095" s="218">
        <v>2.6173999999999999</v>
      </c>
    </row>
    <row r="15096" spans="1:3" ht="15" customHeight="1" x14ac:dyDescent="0.25">
      <c r="A15096" s="216">
        <v>45751</v>
      </c>
      <c r="B15096" s="217" t="s">
        <v>194</v>
      </c>
      <c r="C15096" s="218">
        <v>2.6583000000000001</v>
      </c>
    </row>
    <row r="15097" spans="1:3" ht="15" customHeight="1" x14ac:dyDescent="0.25">
      <c r="A15097" s="216">
        <v>45754</v>
      </c>
      <c r="B15097" s="217" t="s">
        <v>194</v>
      </c>
      <c r="C15097" s="218">
        <v>2.6718999999999999</v>
      </c>
    </row>
    <row r="15098" spans="1:3" ht="15" customHeight="1" x14ac:dyDescent="0.25">
      <c r="A15098" s="216">
        <v>45755</v>
      </c>
      <c r="B15098" s="217" t="s">
        <v>194</v>
      </c>
      <c r="C15098" s="218">
        <v>2.6855000000000002</v>
      </c>
    </row>
    <row r="15099" spans="1:3" ht="15" customHeight="1" x14ac:dyDescent="0.25">
      <c r="A15099" s="216">
        <v>45756</v>
      </c>
      <c r="B15099" s="217" t="s">
        <v>194</v>
      </c>
      <c r="C15099" s="218">
        <v>2.6991000000000001</v>
      </c>
    </row>
    <row r="15100" spans="1:3" ht="15" customHeight="1" x14ac:dyDescent="0.25">
      <c r="A15100" s="216">
        <v>45757</v>
      </c>
      <c r="B15100" s="217" t="s">
        <v>194</v>
      </c>
      <c r="C15100" s="218">
        <v>2.7128000000000001</v>
      </c>
    </row>
    <row r="15101" spans="1:3" ht="15" customHeight="1" x14ac:dyDescent="0.25">
      <c r="A15101" s="216">
        <v>45758</v>
      </c>
      <c r="B15101" s="217" t="s">
        <v>194</v>
      </c>
      <c r="C15101" s="218">
        <v>2.7536999999999998</v>
      </c>
    </row>
    <row r="15102" spans="1:3" ht="15" customHeight="1" x14ac:dyDescent="0.25">
      <c r="A15102" s="216">
        <v>45761</v>
      </c>
      <c r="B15102" s="217" t="s">
        <v>194</v>
      </c>
      <c r="C15102" s="218">
        <v>2.7673000000000001</v>
      </c>
    </row>
    <row r="15103" spans="1:3" ht="15" customHeight="1" x14ac:dyDescent="0.25">
      <c r="A15103" s="216">
        <v>45762</v>
      </c>
      <c r="B15103" s="217" t="s">
        <v>194</v>
      </c>
      <c r="C15103" s="218">
        <v>2.7808999999999999</v>
      </c>
    </row>
    <row r="15104" spans="1:3" ht="15" customHeight="1" x14ac:dyDescent="0.25">
      <c r="A15104" s="216">
        <v>45763</v>
      </c>
      <c r="B15104" s="217" t="s">
        <v>194</v>
      </c>
      <c r="C15104" s="218">
        <v>2.7945000000000002</v>
      </c>
    </row>
    <row r="15105" spans="1:3" ht="15" customHeight="1" x14ac:dyDescent="0.25">
      <c r="A15105" s="216">
        <v>45764</v>
      </c>
      <c r="B15105" s="217" t="s">
        <v>194</v>
      </c>
      <c r="C15105" s="218">
        <v>2.8626999999999998</v>
      </c>
    </row>
    <row r="15106" spans="1:3" ht="15" customHeight="1" x14ac:dyDescent="0.25">
      <c r="A15106" s="216">
        <v>45769</v>
      </c>
      <c r="B15106" s="217" t="s">
        <v>194</v>
      </c>
      <c r="C15106" s="218">
        <v>2.8763000000000001</v>
      </c>
    </row>
    <row r="15107" spans="1:3" ht="15" customHeight="1" x14ac:dyDescent="0.25">
      <c r="A15107" s="216">
        <v>45770</v>
      </c>
      <c r="B15107" s="217" t="s">
        <v>194</v>
      </c>
      <c r="C15107" s="218">
        <v>2.8898999999999999</v>
      </c>
    </row>
    <row r="15108" spans="1:3" ht="15" customHeight="1" x14ac:dyDescent="0.25">
      <c r="A15108" s="216">
        <v>45771</v>
      </c>
      <c r="B15108" s="217" t="s">
        <v>194</v>
      </c>
      <c r="C15108" s="218">
        <v>2.9035000000000002</v>
      </c>
    </row>
    <row r="15109" spans="1:3" ht="15" customHeight="1" x14ac:dyDescent="0.25">
      <c r="A15109" s="216">
        <v>45772</v>
      </c>
      <c r="B15109" s="217" t="s">
        <v>194</v>
      </c>
      <c r="C15109" s="218">
        <v>2.9443999999999999</v>
      </c>
    </row>
    <row r="15110" spans="1:3" ht="15" customHeight="1" x14ac:dyDescent="0.25">
      <c r="A15110" s="216">
        <v>45775</v>
      </c>
      <c r="B15110" s="217" t="s">
        <v>194</v>
      </c>
      <c r="C15110" s="218">
        <v>2.9580000000000002</v>
      </c>
    </row>
    <row r="15111" spans="1:3" ht="15" customHeight="1" x14ac:dyDescent="0.25">
      <c r="A15111" s="216">
        <v>45776</v>
      </c>
      <c r="B15111" s="217" t="s">
        <v>194</v>
      </c>
      <c r="C15111" s="218">
        <v>2.9716999999999998</v>
      </c>
    </row>
    <row r="15112" spans="1:3" ht="15" customHeight="1" x14ac:dyDescent="0.25">
      <c r="A15112" s="216">
        <v>45777</v>
      </c>
      <c r="B15112" s="217" t="s">
        <v>194</v>
      </c>
      <c r="C15112" s="218">
        <v>2.9853999999999998</v>
      </c>
    </row>
    <row r="15113" spans="1:3" ht="15" customHeight="1" x14ac:dyDescent="0.25">
      <c r="A15113" s="216">
        <v>45778</v>
      </c>
      <c r="B15113" s="217" t="s">
        <v>194</v>
      </c>
      <c r="C15113" s="218">
        <v>2.9990000000000001</v>
      </c>
    </row>
    <row r="15114" spans="1:3" ht="15" customHeight="1" x14ac:dyDescent="0.25">
      <c r="A15114" s="216">
        <v>45779</v>
      </c>
      <c r="B15114" s="217" t="s">
        <v>194</v>
      </c>
      <c r="C15114" s="218">
        <v>3.0535000000000001</v>
      </c>
    </row>
    <row r="15115" spans="1:3" ht="15" customHeight="1" x14ac:dyDescent="0.25">
      <c r="A15115" s="216">
        <v>45783</v>
      </c>
      <c r="B15115" s="217" t="s">
        <v>194</v>
      </c>
      <c r="C15115" s="218">
        <v>3.0670999999999999</v>
      </c>
    </row>
    <row r="15116" spans="1:3" ht="15" customHeight="1" x14ac:dyDescent="0.25">
      <c r="A15116" s="216">
        <v>45784</v>
      </c>
      <c r="B15116" s="217" t="s">
        <v>194</v>
      </c>
      <c r="C15116" s="218">
        <v>3.0808</v>
      </c>
    </row>
    <row r="15117" spans="1:3" ht="15" customHeight="1" x14ac:dyDescent="0.25">
      <c r="A15117" s="216">
        <v>45785</v>
      </c>
      <c r="B15117" s="217" t="s">
        <v>194</v>
      </c>
      <c r="C15117" s="218">
        <v>3.0937999999999999</v>
      </c>
    </row>
    <row r="15118" spans="1:3" ht="15" customHeight="1" x14ac:dyDescent="0.25">
      <c r="A15118" s="216">
        <v>45786</v>
      </c>
      <c r="B15118" s="217" t="s">
        <v>194</v>
      </c>
      <c r="C15118" s="218">
        <v>3.1328</v>
      </c>
    </row>
    <row r="15119" spans="1:3" ht="15" customHeight="1" x14ac:dyDescent="0.25">
      <c r="A15119" s="216">
        <v>45789</v>
      </c>
      <c r="B15119" s="217" t="s">
        <v>194</v>
      </c>
      <c r="C15119" s="218">
        <v>3.1457999999999999</v>
      </c>
    </row>
    <row r="15120" spans="1:3" ht="15" customHeight="1" x14ac:dyDescent="0.25">
      <c r="A15120" s="216">
        <v>45790</v>
      </c>
      <c r="B15120" s="217" t="s">
        <v>194</v>
      </c>
      <c r="C15120" s="218">
        <v>3.1587999999999998</v>
      </c>
    </row>
    <row r="15121" spans="1:3" ht="15" customHeight="1" x14ac:dyDescent="0.25">
      <c r="A15121" s="216">
        <v>45791</v>
      </c>
      <c r="B15121" s="217" t="s">
        <v>194</v>
      </c>
      <c r="C15121" s="218">
        <v>3.1718999999999999</v>
      </c>
    </row>
    <row r="15122" spans="1:3" ht="15" customHeight="1" x14ac:dyDescent="0.25">
      <c r="A15122" s="216">
        <v>45792</v>
      </c>
      <c r="B15122" s="217" t="s">
        <v>194</v>
      </c>
      <c r="C15122" s="218">
        <v>3.1848999999999998</v>
      </c>
    </row>
    <row r="15123" spans="1:3" ht="15" customHeight="1" x14ac:dyDescent="0.25">
      <c r="A15123" s="216">
        <v>45793</v>
      </c>
      <c r="B15123" s="217" t="s">
        <v>194</v>
      </c>
      <c r="C15123" s="218">
        <v>3.2239</v>
      </c>
    </row>
    <row r="15124" spans="1:3" ht="15" customHeight="1" x14ac:dyDescent="0.25">
      <c r="A15124" s="216">
        <v>45796</v>
      </c>
      <c r="B15124" s="217" t="s">
        <v>194</v>
      </c>
      <c r="C15124" s="218">
        <v>3.2368999999999999</v>
      </c>
    </row>
    <row r="15125" spans="1:3" ht="15" customHeight="1" x14ac:dyDescent="0.25">
      <c r="A15125" s="216">
        <v>45797</v>
      </c>
      <c r="B15125" s="217" t="s">
        <v>194</v>
      </c>
      <c r="C15125" s="218">
        <v>3.2498999999999998</v>
      </c>
    </row>
    <row r="15126" spans="1:3" ht="15" customHeight="1" x14ac:dyDescent="0.25">
      <c r="A15126" s="216">
        <v>45798</v>
      </c>
      <c r="B15126" s="217" t="s">
        <v>194</v>
      </c>
      <c r="C15126" s="218">
        <v>3.2627999999999999</v>
      </c>
    </row>
    <row r="15127" spans="1:3" ht="15" customHeight="1" x14ac:dyDescent="0.25">
      <c r="A15127" s="216">
        <v>45799</v>
      </c>
      <c r="B15127" s="217" t="s">
        <v>194</v>
      </c>
      <c r="C15127" s="218">
        <v>3.2757999999999998</v>
      </c>
    </row>
    <row r="15128" spans="1:3" ht="15" customHeight="1" x14ac:dyDescent="0.25">
      <c r="A15128" s="216">
        <v>45800</v>
      </c>
      <c r="B15128" s="217" t="s">
        <v>194</v>
      </c>
      <c r="C15128" s="218">
        <v>3.3277999999999999</v>
      </c>
    </row>
    <row r="15129" spans="1:3" ht="15" customHeight="1" x14ac:dyDescent="0.25">
      <c r="A15129" s="216">
        <v>45804</v>
      </c>
      <c r="B15129" s="217" t="s">
        <v>194</v>
      </c>
      <c r="C15129" s="218">
        <v>3.3408000000000002</v>
      </c>
    </row>
    <row r="15130" spans="1:3" ht="15" customHeight="1" x14ac:dyDescent="0.25">
      <c r="A15130" s="216">
        <v>45805</v>
      </c>
      <c r="B15130" s="217" t="s">
        <v>194</v>
      </c>
      <c r="C15130" s="218">
        <v>3.3538000000000001</v>
      </c>
    </row>
    <row r="15131" spans="1:3" ht="15" customHeight="1" x14ac:dyDescent="0.25">
      <c r="A15131" s="216">
        <v>45806</v>
      </c>
      <c r="B15131" s="217" t="s">
        <v>194</v>
      </c>
      <c r="C15131" s="218">
        <v>3.3668</v>
      </c>
    </row>
    <row r="15132" spans="1:3" ht="15" customHeight="1" x14ac:dyDescent="0.25">
      <c r="A15132" s="216">
        <v>45807</v>
      </c>
      <c r="B15132" s="217" t="s">
        <v>194</v>
      </c>
      <c r="C15132" s="218">
        <v>3.4058999999999999</v>
      </c>
    </row>
    <row r="15133" spans="1:3" ht="15" customHeight="1" x14ac:dyDescent="0.25">
      <c r="A15133" s="216">
        <v>45810</v>
      </c>
      <c r="B15133" s="217" t="s">
        <v>194</v>
      </c>
      <c r="C15133" s="218">
        <v>3.4188999999999998</v>
      </c>
    </row>
    <row r="15134" spans="1:3" ht="15" customHeight="1" x14ac:dyDescent="0.25">
      <c r="A15134" s="216">
        <v>45811</v>
      </c>
      <c r="B15134" s="217" t="s">
        <v>194</v>
      </c>
      <c r="C15134" s="218">
        <v>3.4319000000000002</v>
      </c>
    </row>
    <row r="15135" spans="1:3" ht="15" customHeight="1" x14ac:dyDescent="0.25">
      <c r="A15135" s="216">
        <v>45812</v>
      </c>
      <c r="B15135" s="217" t="s">
        <v>194</v>
      </c>
      <c r="C15135" s="218">
        <v>3.4449999999999998</v>
      </c>
    </row>
    <row r="15136" spans="1:3" ht="15" customHeight="1" x14ac:dyDescent="0.25">
      <c r="A15136" s="216">
        <v>45813</v>
      </c>
      <c r="B15136" s="217" t="s">
        <v>194</v>
      </c>
      <c r="C15136" s="218">
        <v>3.4580000000000002</v>
      </c>
    </row>
    <row r="15137" spans="1:3" ht="15" customHeight="1" x14ac:dyDescent="0.25">
      <c r="A15137" s="216">
        <v>45814</v>
      </c>
      <c r="B15137" s="217" t="s">
        <v>194</v>
      </c>
      <c r="C15137" s="218">
        <v>3.4969999999999999</v>
      </c>
    </row>
    <row r="15138" spans="1:3" ht="15" customHeight="1" x14ac:dyDescent="0.25">
      <c r="A15138" s="216">
        <v>45817</v>
      </c>
      <c r="B15138" s="217" t="s">
        <v>194</v>
      </c>
      <c r="C15138" s="218">
        <v>3.5101</v>
      </c>
    </row>
    <row r="15139" spans="1:3" ht="15" customHeight="1" x14ac:dyDescent="0.25">
      <c r="A15139" s="216">
        <v>45818</v>
      </c>
      <c r="B15139" s="217" t="s">
        <v>194</v>
      </c>
      <c r="C15139" s="218">
        <v>3.5230999999999999</v>
      </c>
    </row>
    <row r="15140" spans="1:3" ht="15" customHeight="1" x14ac:dyDescent="0.25">
      <c r="A15140" s="216">
        <v>45819</v>
      </c>
      <c r="B15140" s="217" t="s">
        <v>194</v>
      </c>
      <c r="C15140" s="218">
        <v>3.5360999999999998</v>
      </c>
    </row>
    <row r="15141" spans="1:3" ht="15" customHeight="1" x14ac:dyDescent="0.25">
      <c r="A15141" s="216">
        <v>45820</v>
      </c>
      <c r="B15141" s="217" t="s">
        <v>194</v>
      </c>
      <c r="C15141" s="218">
        <v>3.5491000000000001</v>
      </c>
    </row>
    <row r="15142" spans="1:3" ht="15" customHeight="1" x14ac:dyDescent="0.25">
      <c r="A15142" s="216">
        <v>45821</v>
      </c>
      <c r="B15142" s="217" t="s">
        <v>194</v>
      </c>
      <c r="C15142" s="218">
        <v>3.5882000000000001</v>
      </c>
    </row>
    <row r="15143" spans="1:3" ht="15" customHeight="1" x14ac:dyDescent="0.25">
      <c r="A15143" s="216">
        <v>45824</v>
      </c>
      <c r="B15143" s="217" t="s">
        <v>194</v>
      </c>
      <c r="C15143" s="218">
        <v>3.6012</v>
      </c>
    </row>
    <row r="15144" spans="1:3" ht="15" customHeight="1" x14ac:dyDescent="0.25">
      <c r="A15144" s="216">
        <v>45825</v>
      </c>
      <c r="B15144" s="217" t="s">
        <v>194</v>
      </c>
      <c r="C15144" s="218">
        <v>3.6141999999999999</v>
      </c>
    </row>
    <row r="15145" spans="1:3" ht="15" customHeight="1" x14ac:dyDescent="0.25">
      <c r="A15145" s="216">
        <v>45826</v>
      </c>
      <c r="B15145" s="217" t="s">
        <v>194</v>
      </c>
      <c r="C15145" s="218">
        <v>3.6272000000000002</v>
      </c>
    </row>
    <row r="15146" spans="1:3" ht="15" customHeight="1" x14ac:dyDescent="0.25">
      <c r="A15146" s="216">
        <v>45827</v>
      </c>
      <c r="B15146" s="217" t="s">
        <v>194</v>
      </c>
      <c r="C15146" s="218">
        <v>3.6402000000000001</v>
      </c>
    </row>
    <row r="15147" spans="1:3" ht="15" customHeight="1" x14ac:dyDescent="0.25">
      <c r="A15147" s="216">
        <v>45828</v>
      </c>
      <c r="B15147" s="217" t="s">
        <v>194</v>
      </c>
      <c r="C15147" s="218">
        <v>3.6793999999999998</v>
      </c>
    </row>
    <row r="15148" spans="1:3" ht="15" customHeight="1" x14ac:dyDescent="0.25">
      <c r="A15148" s="216">
        <v>45831</v>
      </c>
      <c r="B15148" s="217" t="s">
        <v>194</v>
      </c>
      <c r="C15148" s="218">
        <v>3.6924000000000001</v>
      </c>
    </row>
    <row r="15149" spans="1:3" ht="15" customHeight="1" x14ac:dyDescent="0.25">
      <c r="A15149" s="216">
        <v>45832</v>
      </c>
      <c r="B15149" s="217" t="s">
        <v>194</v>
      </c>
      <c r="C15149" s="218">
        <v>3.7054</v>
      </c>
    </row>
    <row r="15150" spans="1:3" ht="15" customHeight="1" x14ac:dyDescent="0.25">
      <c r="A15150" s="216">
        <v>45833</v>
      </c>
      <c r="B15150" s="217" t="s">
        <v>194</v>
      </c>
      <c r="C15150" s="218">
        <v>3.7183999999999999</v>
      </c>
    </row>
    <row r="15151" spans="1:3" ht="15" customHeight="1" x14ac:dyDescent="0.25">
      <c r="A15151" s="216">
        <v>45834</v>
      </c>
      <c r="B15151" s="217" t="s">
        <v>194</v>
      </c>
      <c r="C15151" s="218">
        <v>3.7313999999999998</v>
      </c>
    </row>
    <row r="15152" spans="1:3" ht="15" customHeight="1" x14ac:dyDescent="0.25">
      <c r="A15152" s="216">
        <v>45835</v>
      </c>
      <c r="B15152" s="217" t="s">
        <v>194</v>
      </c>
      <c r="C15152" s="218">
        <v>3.7704</v>
      </c>
    </row>
    <row r="15153" spans="1:3" ht="15" customHeight="1" x14ac:dyDescent="0.25">
      <c r="A15153" s="216">
        <v>45838</v>
      </c>
      <c r="B15153" s="217" t="s">
        <v>194</v>
      </c>
      <c r="C15153" s="218">
        <v>3.7835999999999999</v>
      </c>
    </row>
    <row r="15154" spans="1:3" ht="15" customHeight="1" x14ac:dyDescent="0.25">
      <c r="A15154" s="216">
        <v>45839</v>
      </c>
      <c r="B15154" s="217" t="s">
        <v>194</v>
      </c>
      <c r="C15154" s="218">
        <v>3.7968000000000002</v>
      </c>
    </row>
    <row r="15155" spans="1:3" ht="15" customHeight="1" x14ac:dyDescent="0.25">
      <c r="A15155" s="216">
        <v>45840</v>
      </c>
      <c r="B15155" s="217" t="s">
        <v>194</v>
      </c>
      <c r="C15155" s="218">
        <v>3.8098000000000001</v>
      </c>
    </row>
    <row r="15156" spans="1:3" ht="15" customHeight="1" x14ac:dyDescent="0.25">
      <c r="A15156" s="216">
        <v>45841</v>
      </c>
      <c r="B15156" s="217" t="s">
        <v>194</v>
      </c>
      <c r="C15156" s="218">
        <v>3.8229000000000002</v>
      </c>
    </row>
    <row r="15157" spans="1:3" ht="15" customHeight="1" x14ac:dyDescent="0.25">
      <c r="A15157" s="216">
        <v>45842</v>
      </c>
      <c r="B15157" s="217" t="s">
        <v>194</v>
      </c>
      <c r="C15157" s="218">
        <v>3.8620999999999999</v>
      </c>
    </row>
    <row r="15158" spans="1:3" ht="15" customHeight="1" x14ac:dyDescent="0.25">
      <c r="A15158" s="216">
        <v>45845</v>
      </c>
      <c r="B15158" s="217" t="s">
        <v>194</v>
      </c>
      <c r="C15158" s="218">
        <v>3.8751000000000002</v>
      </c>
    </row>
    <row r="15159" spans="1:3" ht="15" customHeight="1" x14ac:dyDescent="0.25">
      <c r="A15159" s="216">
        <v>45846</v>
      </c>
      <c r="B15159" s="217" t="s">
        <v>194</v>
      </c>
      <c r="C15159" s="218">
        <v>3.8881999999999999</v>
      </c>
    </row>
    <row r="15160" spans="1:3" ht="15" customHeight="1" x14ac:dyDescent="0.25">
      <c r="A15160" s="216">
        <v>45847</v>
      </c>
      <c r="B15160" s="217" t="s">
        <v>194</v>
      </c>
      <c r="C15160" s="218">
        <v>3.9011999999999998</v>
      </c>
    </row>
    <row r="15161" spans="1:3" ht="15" customHeight="1" x14ac:dyDescent="0.25">
      <c r="A15161" s="216">
        <v>45848</v>
      </c>
      <c r="B15161" s="217" t="s">
        <v>194</v>
      </c>
      <c r="C15161" s="218">
        <v>3.9142000000000001</v>
      </c>
    </row>
    <row r="15162" spans="1:3" ht="15" customHeight="1" x14ac:dyDescent="0.25">
      <c r="A15162" s="216">
        <v>45849</v>
      </c>
      <c r="B15162" s="217" t="s">
        <v>194</v>
      </c>
      <c r="C15162" s="218">
        <v>3.9533999999999998</v>
      </c>
    </row>
    <row r="15163" spans="1:3" ht="15" customHeight="1" x14ac:dyDescent="0.25">
      <c r="A15163" s="216">
        <v>45852</v>
      </c>
      <c r="B15163" s="217" t="s">
        <v>194</v>
      </c>
      <c r="C15163" s="218">
        <v>3.9664000000000001</v>
      </c>
    </row>
    <row r="15164" spans="1:3" ht="15" customHeight="1" x14ac:dyDescent="0.25">
      <c r="A15164" s="216">
        <v>45853</v>
      </c>
      <c r="B15164" s="217" t="s">
        <v>194</v>
      </c>
      <c r="C15164" s="218">
        <v>3.9794</v>
      </c>
    </row>
    <row r="15165" spans="1:3" ht="15" customHeight="1" x14ac:dyDescent="0.25">
      <c r="A15165" s="216">
        <v>45854</v>
      </c>
      <c r="B15165" s="217" t="s">
        <v>194</v>
      </c>
      <c r="C15165" s="218">
        <v>3.9923999999999999</v>
      </c>
    </row>
    <row r="15166" spans="1:3" ht="15" customHeight="1" x14ac:dyDescent="0.25">
      <c r="A15166" s="216">
        <v>45855</v>
      </c>
      <c r="B15166" s="217" t="s">
        <v>194</v>
      </c>
      <c r="C15166" s="218">
        <v>4.0053999999999998</v>
      </c>
    </row>
    <row r="15167" spans="1:3" ht="15" customHeight="1" x14ac:dyDescent="0.25">
      <c r="A15167" s="216">
        <v>45856</v>
      </c>
      <c r="B15167" s="217" t="s">
        <v>194</v>
      </c>
      <c r="C15167" s="218">
        <v>4.0444000000000004</v>
      </c>
    </row>
    <row r="15168" spans="1:3" ht="15" customHeight="1" x14ac:dyDescent="0.25">
      <c r="A15168" s="216">
        <v>45859</v>
      </c>
      <c r="B15168" s="217" t="s">
        <v>194</v>
      </c>
      <c r="C15168" s="218">
        <v>4.0574000000000003</v>
      </c>
    </row>
    <row r="15169" spans="1:3" ht="15" customHeight="1" x14ac:dyDescent="0.25">
      <c r="A15169" s="216">
        <v>45860</v>
      </c>
      <c r="B15169" s="217" t="s">
        <v>194</v>
      </c>
      <c r="C15169" s="218">
        <v>4.0704000000000002</v>
      </c>
    </row>
    <row r="15170" spans="1:3" ht="15" customHeight="1" x14ac:dyDescent="0.25">
      <c r="A15170" s="216">
        <v>45861</v>
      </c>
      <c r="B15170" s="217" t="s">
        <v>194</v>
      </c>
      <c r="C15170" s="218">
        <v>4.0834000000000001</v>
      </c>
    </row>
    <row r="15171" spans="1:3" ht="15" customHeight="1" x14ac:dyDescent="0.25">
      <c r="A15171" s="216">
        <v>45862</v>
      </c>
      <c r="B15171" s="217" t="s">
        <v>194</v>
      </c>
      <c r="C15171" s="218">
        <v>4.0963000000000003</v>
      </c>
    </row>
    <row r="15172" spans="1:3" ht="15" customHeight="1" x14ac:dyDescent="0.25">
      <c r="A15172" s="216">
        <v>45863</v>
      </c>
      <c r="B15172" s="217" t="s">
        <v>194</v>
      </c>
      <c r="C15172" s="218">
        <v>4.1353</v>
      </c>
    </row>
    <row r="15173" spans="1:3" ht="15" customHeight="1" x14ac:dyDescent="0.25">
      <c r="A15173" s="216">
        <v>45866</v>
      </c>
      <c r="B15173" s="217" t="s">
        <v>194</v>
      </c>
      <c r="C15173" s="218">
        <v>4.1482999999999999</v>
      </c>
    </row>
    <row r="15174" spans="1:3" ht="15" customHeight="1" x14ac:dyDescent="0.25">
      <c r="A15174" s="216">
        <v>45867</v>
      </c>
      <c r="B15174" s="217" t="s">
        <v>194</v>
      </c>
      <c r="C15174" s="218">
        <v>4.1612999999999998</v>
      </c>
    </row>
    <row r="15175" spans="1:3" ht="15" customHeight="1" x14ac:dyDescent="0.25">
      <c r="A15175" s="216">
        <v>45868</v>
      </c>
      <c r="B15175" s="217" t="s">
        <v>194</v>
      </c>
      <c r="C15175" s="218">
        <v>4.1742999999999997</v>
      </c>
    </row>
    <row r="15176" spans="1:3" ht="15" customHeight="1" x14ac:dyDescent="0.25">
      <c r="A15176" s="216">
        <v>45869</v>
      </c>
      <c r="B15176" s="217" t="s">
        <v>194</v>
      </c>
      <c r="C15176" s="218">
        <v>4.1874000000000002</v>
      </c>
    </row>
    <row r="15177" spans="1:3" ht="15" customHeight="1" x14ac:dyDescent="0.25">
      <c r="A15177" s="216">
        <v>45870</v>
      </c>
      <c r="B15177" s="217" t="s">
        <v>194</v>
      </c>
      <c r="C15177" s="218">
        <v>4.2263999999999999</v>
      </c>
    </row>
    <row r="15178" spans="1:3" ht="15" customHeight="1" x14ac:dyDescent="0.25">
      <c r="A15178" s="216">
        <v>45873</v>
      </c>
      <c r="B15178" s="217" t="s">
        <v>194</v>
      </c>
      <c r="C15178" s="218">
        <v>4.2393999999999998</v>
      </c>
    </row>
    <row r="15179" spans="1:3" ht="15" customHeight="1" x14ac:dyDescent="0.25">
      <c r="A15179" s="216">
        <v>45874</v>
      </c>
      <c r="B15179" s="217" t="s">
        <v>194</v>
      </c>
      <c r="C15179" s="218">
        <v>4.2523</v>
      </c>
    </row>
    <row r="15180" spans="1:3" ht="15" customHeight="1" x14ac:dyDescent="0.25">
      <c r="A15180" s="216">
        <v>45875</v>
      </c>
      <c r="B15180" s="217" t="s">
        <v>194</v>
      </c>
      <c r="C15180" s="218">
        <v>4.2652999999999999</v>
      </c>
    </row>
    <row r="15181" spans="1:3" ht="15" customHeight="1" x14ac:dyDescent="0.25">
      <c r="A15181" s="216">
        <v>45876</v>
      </c>
      <c r="B15181" s="217" t="s">
        <v>194</v>
      </c>
      <c r="C15181" s="218">
        <v>4.2777000000000003</v>
      </c>
    </row>
    <row r="15182" spans="1:3" ht="15" customHeight="1" x14ac:dyDescent="0.25">
      <c r="A15182" s="216">
        <v>45877</v>
      </c>
      <c r="B15182" s="217" t="s">
        <v>194</v>
      </c>
      <c r="C15182" s="218">
        <v>4.3150000000000004</v>
      </c>
    </row>
    <row r="15183" spans="1:3" ht="15" customHeight="1" x14ac:dyDescent="0.25">
      <c r="A15183" s="216">
        <v>45880</v>
      </c>
      <c r="B15183" s="217" t="s">
        <v>194</v>
      </c>
      <c r="C15183" s="218">
        <v>4.3273999999999999</v>
      </c>
    </row>
    <row r="15184" spans="1:3" ht="15" customHeight="1" x14ac:dyDescent="0.25">
      <c r="A15184" s="216">
        <v>45881</v>
      </c>
      <c r="B15184" s="217" t="s">
        <v>194</v>
      </c>
      <c r="C15184" s="218">
        <v>4.3398000000000003</v>
      </c>
    </row>
    <row r="15185" spans="1:3" ht="15" customHeight="1" x14ac:dyDescent="0.25">
      <c r="A15185" s="216">
        <v>45882</v>
      </c>
      <c r="B15185" s="217" t="s">
        <v>194</v>
      </c>
      <c r="C15185" s="218">
        <v>4.3521999999999998</v>
      </c>
    </row>
    <row r="15186" spans="1:3" ht="15" customHeight="1" x14ac:dyDescent="0.25">
      <c r="A15186" s="216">
        <v>45883</v>
      </c>
      <c r="B15186" s="217" t="s">
        <v>194</v>
      </c>
      <c r="C15186" s="218">
        <v>4.3646000000000003</v>
      </c>
    </row>
    <row r="15187" spans="1:3" ht="15" customHeight="1" x14ac:dyDescent="0.25">
      <c r="A15187" s="216">
        <v>45884</v>
      </c>
      <c r="B15187" s="217" t="s">
        <v>194</v>
      </c>
      <c r="C15187" s="218">
        <v>4.4017999999999997</v>
      </c>
    </row>
    <row r="15188" spans="1:3" ht="15" customHeight="1" x14ac:dyDescent="0.25">
      <c r="A15188" s="216">
        <v>45887</v>
      </c>
      <c r="B15188" s="217" t="s">
        <v>194</v>
      </c>
      <c r="C15188" s="218">
        <v>4.4142000000000001</v>
      </c>
    </row>
    <row r="15189" spans="1:3" ht="15" customHeight="1" x14ac:dyDescent="0.25">
      <c r="A15189" s="216">
        <v>45888</v>
      </c>
      <c r="B15189" s="217" t="s">
        <v>194</v>
      </c>
      <c r="C15189" s="218">
        <v>4.4265999999999996</v>
      </c>
    </row>
    <row r="15190" spans="1:3" ht="15" customHeight="1" x14ac:dyDescent="0.25">
      <c r="A15190" s="216">
        <v>45889</v>
      </c>
      <c r="B15190" s="217" t="s">
        <v>194</v>
      </c>
      <c r="C15190" s="218">
        <v>4.4390000000000001</v>
      </c>
    </row>
    <row r="15191" spans="1:3" ht="15" customHeight="1" x14ac:dyDescent="0.25">
      <c r="A15191" s="216">
        <v>45890</v>
      </c>
      <c r="B15191" s="217" t="s">
        <v>194</v>
      </c>
      <c r="C15191" s="218">
        <v>4.4515000000000002</v>
      </c>
    </row>
    <row r="15192" spans="1:3" ht="15" customHeight="1" x14ac:dyDescent="0.25">
      <c r="A15192" s="216">
        <v>45891</v>
      </c>
      <c r="B15192" s="217" t="s">
        <v>194</v>
      </c>
      <c r="C15192" s="218">
        <v>4.5011000000000001</v>
      </c>
    </row>
    <row r="15193" spans="1:3" ht="15" customHeight="1" x14ac:dyDescent="0.25">
      <c r="A15193" s="216">
        <v>45895</v>
      </c>
      <c r="B15193" s="217" t="s">
        <v>194</v>
      </c>
      <c r="C15193" s="218">
        <v>4.5134999999999996</v>
      </c>
    </row>
    <row r="15194" spans="1:3" ht="15" customHeight="1" x14ac:dyDescent="0.25">
      <c r="A15194" s="216">
        <v>45896</v>
      </c>
      <c r="B15194" s="217" t="s">
        <v>194</v>
      </c>
      <c r="C15194" s="218">
        <v>4.5259</v>
      </c>
    </row>
    <row r="15195" spans="1:3" ht="15" customHeight="1" x14ac:dyDescent="0.25">
      <c r="A15195" s="216">
        <v>45897</v>
      </c>
      <c r="B15195" s="217" t="s">
        <v>194</v>
      </c>
      <c r="C15195" s="218">
        <v>4.5384000000000002</v>
      </c>
    </row>
    <row r="15196" spans="1:3" ht="15" customHeight="1" x14ac:dyDescent="0.25">
      <c r="A15196" s="216">
        <v>45898</v>
      </c>
      <c r="B15196" s="217" t="s">
        <v>194</v>
      </c>
      <c r="C15196" s="218">
        <v>4.5758999999999999</v>
      </c>
    </row>
    <row r="15197" spans="1:3" ht="15" customHeight="1" x14ac:dyDescent="0.25">
      <c r="A15197" s="216">
        <v>45901</v>
      </c>
      <c r="B15197" s="217" t="s">
        <v>194</v>
      </c>
      <c r="C15197" s="218">
        <v>4.5883000000000003</v>
      </c>
    </row>
    <row r="15198" spans="1:3" ht="15" customHeight="1" x14ac:dyDescent="0.25">
      <c r="A15198" s="216">
        <v>45902</v>
      </c>
      <c r="B15198" s="217" t="s">
        <v>194</v>
      </c>
      <c r="C15198" s="218">
        <v>4.6006999999999998</v>
      </c>
    </row>
    <row r="15199" spans="1:3" ht="15" customHeight="1" x14ac:dyDescent="0.25">
      <c r="A15199" s="216">
        <v>45903</v>
      </c>
      <c r="B15199" s="217" t="s">
        <v>194</v>
      </c>
      <c r="C15199" s="218">
        <v>4.6131000000000002</v>
      </c>
    </row>
    <row r="15200" spans="1:3" ht="15" customHeight="1" x14ac:dyDescent="0.25">
      <c r="A15200" s="216">
        <v>45904</v>
      </c>
      <c r="B15200" s="217" t="s">
        <v>194</v>
      </c>
      <c r="C15200" s="218">
        <v>4.6254999999999997</v>
      </c>
    </row>
    <row r="15201" spans="1:3" ht="15" customHeight="1" x14ac:dyDescent="0.25">
      <c r="A15201" s="216">
        <v>45905</v>
      </c>
      <c r="B15201" s="217" t="s">
        <v>194</v>
      </c>
      <c r="C15201" s="218">
        <v>4.6627000000000001</v>
      </c>
    </row>
    <row r="15202" spans="1:3" ht="15" customHeight="1" x14ac:dyDescent="0.25">
      <c r="A15202" s="216">
        <v>45908</v>
      </c>
      <c r="B15202" s="217" t="s">
        <v>194</v>
      </c>
      <c r="C15202" s="218">
        <v>4.6750999999999996</v>
      </c>
    </row>
    <row r="15203" spans="1:3" ht="15" customHeight="1" x14ac:dyDescent="0.25">
      <c r="A15203" s="216">
        <v>45909</v>
      </c>
      <c r="B15203" s="217" t="s">
        <v>194</v>
      </c>
      <c r="C15203" s="218">
        <v>4.6875</v>
      </c>
    </row>
    <row r="15204" spans="1:3" ht="15" customHeight="1" x14ac:dyDescent="0.25">
      <c r="A15204" s="216">
        <v>45910</v>
      </c>
      <c r="B15204" s="217" t="s">
        <v>194</v>
      </c>
      <c r="C15204" s="218">
        <v>4.6999000000000004</v>
      </c>
    </row>
    <row r="15205" spans="1:3" ht="15" customHeight="1" x14ac:dyDescent="0.25">
      <c r="A15205" s="216">
        <v>45911</v>
      </c>
      <c r="B15205" s="217" t="s">
        <v>194</v>
      </c>
      <c r="C15205" s="218">
        <v>4.7122999999999999</v>
      </c>
    </row>
    <row r="15206" spans="1:3" ht="15" customHeight="1" x14ac:dyDescent="0.25">
      <c r="A15206" s="216">
        <v>45912</v>
      </c>
      <c r="B15206" s="217" t="s">
        <v>194</v>
      </c>
      <c r="C15206" s="218">
        <v>4.7496</v>
      </c>
    </row>
    <row r="15207" spans="1:3" ht="15" customHeight="1" x14ac:dyDescent="0.25">
      <c r="A15207" s="216">
        <v>45915</v>
      </c>
      <c r="B15207" s="217" t="s">
        <v>194</v>
      </c>
      <c r="C15207" s="218">
        <v>4.7619999999999996</v>
      </c>
    </row>
    <row r="15208" spans="1:3" ht="15" customHeight="1" x14ac:dyDescent="0.25">
      <c r="A15208" s="216">
        <v>45916</v>
      </c>
      <c r="B15208" s="217" t="s">
        <v>194</v>
      </c>
      <c r="C15208" s="218">
        <v>4.7744999999999997</v>
      </c>
    </row>
    <row r="15209" spans="1:3" ht="15" customHeight="1" x14ac:dyDescent="0.25">
      <c r="A15209" s="216">
        <v>45917</v>
      </c>
      <c r="B15209" s="217" t="s">
        <v>194</v>
      </c>
      <c r="C15209" s="218">
        <v>4.7869000000000002</v>
      </c>
    </row>
    <row r="15210" spans="1:3" ht="15" customHeight="1" x14ac:dyDescent="0.25">
      <c r="A15210" s="216">
        <v>45918</v>
      </c>
      <c r="B15210" s="217" t="s">
        <v>194</v>
      </c>
      <c r="C15210" s="218">
        <v>4.7992999999999997</v>
      </c>
    </row>
    <row r="15211" spans="1:3" ht="15" customHeight="1" x14ac:dyDescent="0.25">
      <c r="A15211" s="216">
        <v>45919</v>
      </c>
      <c r="B15211" s="217" t="s">
        <v>194</v>
      </c>
      <c r="C15211" s="218">
        <v>4.8365999999999998</v>
      </c>
    </row>
    <row r="15212" spans="1:3" ht="15" customHeight="1" x14ac:dyDescent="0.25">
      <c r="A15212" s="216">
        <v>45922</v>
      </c>
      <c r="B15212" s="217" t="s">
        <v>194</v>
      </c>
      <c r="C15212" s="218">
        <v>4.8490000000000002</v>
      </c>
    </row>
    <row r="15213" spans="1:3" ht="15" customHeight="1" x14ac:dyDescent="0.25">
      <c r="A15213" s="216">
        <v>45923</v>
      </c>
      <c r="B15213" s="217" t="s">
        <v>194</v>
      </c>
      <c r="C15213" s="218">
        <v>4.8615000000000004</v>
      </c>
    </row>
    <row r="15214" spans="1:3" ht="15" customHeight="1" x14ac:dyDescent="0.25">
      <c r="A15214" s="216">
        <v>45924</v>
      </c>
      <c r="B15214" s="217" t="s">
        <v>194</v>
      </c>
      <c r="C15214" s="218">
        <v>4.8738999999999999</v>
      </c>
    </row>
    <row r="15215" spans="1:3" ht="15" customHeight="1" x14ac:dyDescent="0.25">
      <c r="A15215" s="216">
        <v>45925</v>
      </c>
      <c r="B15215" s="217" t="s">
        <v>194</v>
      </c>
      <c r="C15215" s="218">
        <v>4.8864000000000001</v>
      </c>
    </row>
    <row r="15216" spans="1:3" ht="15" customHeight="1" x14ac:dyDescent="0.25">
      <c r="A15216" s="216">
        <v>45926</v>
      </c>
      <c r="B15216" s="217" t="s">
        <v>194</v>
      </c>
      <c r="C15216" s="218">
        <v>4.9237000000000002</v>
      </c>
    </row>
    <row r="15217" spans="1:3" ht="15" customHeight="1" x14ac:dyDescent="0.25">
      <c r="A15217" s="216">
        <v>45929</v>
      </c>
      <c r="B15217" s="217" t="s">
        <v>194</v>
      </c>
      <c r="C15217" s="218">
        <v>4.9362000000000004</v>
      </c>
    </row>
    <row r="15218" spans="1:3" ht="15" customHeight="1" x14ac:dyDescent="0.25">
      <c r="A15218" s="216">
        <v>45930</v>
      </c>
      <c r="B15218" s="217" t="s">
        <v>194</v>
      </c>
      <c r="C15218" s="218">
        <v>4.9489999999999998</v>
      </c>
    </row>
    <row r="15219" spans="1:3" ht="15" customHeight="1" x14ac:dyDescent="0.25">
      <c r="A15219" s="216">
        <v>45566</v>
      </c>
      <c r="B15219" s="217" t="s">
        <v>61</v>
      </c>
      <c r="C15219" s="218">
        <v>9.7000000000000003E-3</v>
      </c>
    </row>
    <row r="15220" spans="1:3" ht="15" customHeight="1" x14ac:dyDescent="0.25">
      <c r="A15220" s="216">
        <v>45567</v>
      </c>
      <c r="B15220" s="217" t="s">
        <v>61</v>
      </c>
      <c r="C15220" s="218">
        <v>1.9400000000000001E-2</v>
      </c>
    </row>
    <row r="15221" spans="1:3" ht="15" customHeight="1" x14ac:dyDescent="0.25">
      <c r="A15221" s="216">
        <v>45568</v>
      </c>
      <c r="B15221" s="217" t="s">
        <v>61</v>
      </c>
      <c r="C15221" s="218">
        <v>2.9000000000000001E-2</v>
      </c>
    </row>
    <row r="15222" spans="1:3" ht="15" customHeight="1" x14ac:dyDescent="0.25">
      <c r="A15222" s="216">
        <v>45569</v>
      </c>
      <c r="B15222" s="217" t="s">
        <v>61</v>
      </c>
      <c r="C15222" s="218">
        <v>5.7799999999999997E-2</v>
      </c>
    </row>
    <row r="15223" spans="1:3" ht="15" customHeight="1" x14ac:dyDescent="0.25">
      <c r="A15223" s="216">
        <v>45572</v>
      </c>
      <c r="B15223" s="217" t="s">
        <v>61</v>
      </c>
      <c r="C15223" s="218">
        <v>6.7400000000000002E-2</v>
      </c>
    </row>
    <row r="15224" spans="1:3" ht="15" customHeight="1" x14ac:dyDescent="0.25">
      <c r="A15224" s="216">
        <v>45573</v>
      </c>
      <c r="B15224" s="217" t="s">
        <v>61</v>
      </c>
      <c r="C15224" s="218">
        <v>7.6899999999999996E-2</v>
      </c>
    </row>
    <row r="15225" spans="1:3" ht="15" customHeight="1" x14ac:dyDescent="0.25">
      <c r="A15225" s="216">
        <v>45574</v>
      </c>
      <c r="B15225" s="217" t="s">
        <v>61</v>
      </c>
      <c r="C15225" s="218">
        <v>8.6499999999999994E-2</v>
      </c>
    </row>
    <row r="15226" spans="1:3" ht="15" customHeight="1" x14ac:dyDescent="0.25">
      <c r="A15226" s="216">
        <v>45575</v>
      </c>
      <c r="B15226" s="217" t="s">
        <v>61</v>
      </c>
      <c r="C15226" s="218">
        <v>9.6100000000000005E-2</v>
      </c>
    </row>
    <row r="15227" spans="1:3" ht="15" customHeight="1" x14ac:dyDescent="0.25">
      <c r="A15227" s="216">
        <v>45576</v>
      </c>
      <c r="B15227" s="217" t="s">
        <v>61</v>
      </c>
      <c r="C15227" s="218">
        <v>0.1249</v>
      </c>
    </row>
    <row r="15228" spans="1:3" ht="15" customHeight="1" x14ac:dyDescent="0.25">
      <c r="A15228" s="216">
        <v>45579</v>
      </c>
      <c r="B15228" s="217" t="s">
        <v>61</v>
      </c>
      <c r="C15228" s="218">
        <v>0.13450000000000001</v>
      </c>
    </row>
    <row r="15229" spans="1:3" ht="15" customHeight="1" x14ac:dyDescent="0.25">
      <c r="A15229" s="216">
        <v>45580</v>
      </c>
      <c r="B15229" s="217" t="s">
        <v>61</v>
      </c>
      <c r="C15229" s="218">
        <v>0.14410000000000001</v>
      </c>
    </row>
    <row r="15230" spans="1:3" ht="15" customHeight="1" x14ac:dyDescent="0.25">
      <c r="A15230" s="216">
        <v>45581</v>
      </c>
      <c r="B15230" s="217" t="s">
        <v>61</v>
      </c>
      <c r="C15230" s="218">
        <v>0.15359999999999999</v>
      </c>
    </row>
    <row r="15231" spans="1:3" ht="15" customHeight="1" x14ac:dyDescent="0.25">
      <c r="A15231" s="216">
        <v>45582</v>
      </c>
      <c r="B15231" s="217" t="s">
        <v>61</v>
      </c>
      <c r="C15231" s="218">
        <v>0.16320000000000001</v>
      </c>
    </row>
    <row r="15232" spans="1:3" ht="15" customHeight="1" x14ac:dyDescent="0.25">
      <c r="A15232" s="216">
        <v>45583</v>
      </c>
      <c r="B15232" s="217" t="s">
        <v>61</v>
      </c>
      <c r="C15232" s="218">
        <v>0.1918</v>
      </c>
    </row>
    <row r="15233" spans="1:3" ht="15" customHeight="1" x14ac:dyDescent="0.25">
      <c r="A15233" s="216">
        <v>45586</v>
      </c>
      <c r="B15233" s="217" t="s">
        <v>61</v>
      </c>
      <c r="C15233" s="218">
        <v>0.2014</v>
      </c>
    </row>
    <row r="15234" spans="1:3" ht="15" customHeight="1" x14ac:dyDescent="0.25">
      <c r="A15234" s="216">
        <v>45587</v>
      </c>
      <c r="B15234" s="217" t="s">
        <v>61</v>
      </c>
      <c r="C15234" s="218">
        <v>0.2109</v>
      </c>
    </row>
    <row r="15235" spans="1:3" ht="15" customHeight="1" x14ac:dyDescent="0.25">
      <c r="A15235" s="216">
        <v>45588</v>
      </c>
      <c r="B15235" s="217" t="s">
        <v>61</v>
      </c>
      <c r="C15235" s="218">
        <v>0.22</v>
      </c>
    </row>
    <row r="15236" spans="1:3" ht="15" customHeight="1" x14ac:dyDescent="0.25">
      <c r="A15236" s="216">
        <v>45589</v>
      </c>
      <c r="B15236" s="217" t="s">
        <v>61</v>
      </c>
      <c r="C15236" s="218">
        <v>0.2291</v>
      </c>
    </row>
    <row r="15237" spans="1:3" ht="15" customHeight="1" x14ac:dyDescent="0.25">
      <c r="A15237" s="216">
        <v>45590</v>
      </c>
      <c r="B15237" s="217" t="s">
        <v>61</v>
      </c>
      <c r="C15237" s="218">
        <v>0.25629999999999997</v>
      </c>
    </row>
    <row r="15238" spans="1:3" ht="15" customHeight="1" x14ac:dyDescent="0.25">
      <c r="A15238" s="216">
        <v>45593</v>
      </c>
      <c r="B15238" s="217" t="s">
        <v>61</v>
      </c>
      <c r="C15238" s="218">
        <v>0.26540000000000002</v>
      </c>
    </row>
    <row r="15239" spans="1:3" ht="15" customHeight="1" x14ac:dyDescent="0.25">
      <c r="A15239" s="216">
        <v>45594</v>
      </c>
      <c r="B15239" s="217" t="s">
        <v>61</v>
      </c>
      <c r="C15239" s="218">
        <v>0.27450000000000002</v>
      </c>
    </row>
    <row r="15240" spans="1:3" ht="15" customHeight="1" x14ac:dyDescent="0.25">
      <c r="A15240" s="216">
        <v>45595</v>
      </c>
      <c r="B15240" s="217" t="s">
        <v>61</v>
      </c>
      <c r="C15240" s="218">
        <v>0.28349999999999997</v>
      </c>
    </row>
    <row r="15241" spans="1:3" ht="15" customHeight="1" x14ac:dyDescent="0.25">
      <c r="A15241" s="216">
        <v>45596</v>
      </c>
      <c r="B15241" s="217" t="s">
        <v>61</v>
      </c>
      <c r="C15241" s="218">
        <v>0.29260000000000003</v>
      </c>
    </row>
    <row r="15242" spans="1:3" ht="15" customHeight="1" x14ac:dyDescent="0.25">
      <c r="A15242" s="216">
        <v>45597</v>
      </c>
      <c r="B15242" s="217" t="s">
        <v>61</v>
      </c>
      <c r="C15242" s="218">
        <v>0.31979999999999997</v>
      </c>
    </row>
    <row r="15243" spans="1:3" ht="15" customHeight="1" x14ac:dyDescent="0.25">
      <c r="A15243" s="216">
        <v>45600</v>
      </c>
      <c r="B15243" s="217" t="s">
        <v>61</v>
      </c>
      <c r="C15243" s="218">
        <v>0.32890000000000003</v>
      </c>
    </row>
    <row r="15244" spans="1:3" ht="15" customHeight="1" x14ac:dyDescent="0.25">
      <c r="A15244" s="216">
        <v>45601</v>
      </c>
      <c r="B15244" s="217" t="s">
        <v>61</v>
      </c>
      <c r="C15244" s="218">
        <v>0.33789999999999998</v>
      </c>
    </row>
    <row r="15245" spans="1:3" ht="15" customHeight="1" x14ac:dyDescent="0.25">
      <c r="A15245" s="216">
        <v>45602</v>
      </c>
      <c r="B15245" s="217" t="s">
        <v>61</v>
      </c>
      <c r="C15245" s="218">
        <v>0.34689999999999999</v>
      </c>
    </row>
    <row r="15246" spans="1:3" ht="15" customHeight="1" x14ac:dyDescent="0.25">
      <c r="A15246" s="216">
        <v>45603</v>
      </c>
      <c r="B15246" s="217" t="s">
        <v>61</v>
      </c>
      <c r="C15246" s="218">
        <v>0.35589999999999999</v>
      </c>
    </row>
    <row r="15247" spans="1:3" ht="15" customHeight="1" x14ac:dyDescent="0.25">
      <c r="A15247" s="216">
        <v>45604</v>
      </c>
      <c r="B15247" s="217" t="s">
        <v>61</v>
      </c>
      <c r="C15247" s="218">
        <v>0.38290000000000002</v>
      </c>
    </row>
    <row r="15248" spans="1:3" ht="15" customHeight="1" x14ac:dyDescent="0.25">
      <c r="A15248" s="216">
        <v>45607</v>
      </c>
      <c r="B15248" s="217" t="s">
        <v>61</v>
      </c>
      <c r="C15248" s="218">
        <v>0.39190000000000003</v>
      </c>
    </row>
    <row r="15249" spans="1:3" ht="15" customHeight="1" x14ac:dyDescent="0.25">
      <c r="A15249" s="216">
        <v>45608</v>
      </c>
      <c r="B15249" s="217" t="s">
        <v>61</v>
      </c>
      <c r="C15249" s="218">
        <v>0.40089999999999998</v>
      </c>
    </row>
    <row r="15250" spans="1:3" ht="15" customHeight="1" x14ac:dyDescent="0.25">
      <c r="A15250" s="216">
        <v>45609</v>
      </c>
      <c r="B15250" s="217" t="s">
        <v>61</v>
      </c>
      <c r="C15250" s="218">
        <v>0.40989999999999999</v>
      </c>
    </row>
    <row r="15251" spans="1:3" ht="15" customHeight="1" x14ac:dyDescent="0.25">
      <c r="A15251" s="216">
        <v>45610</v>
      </c>
      <c r="B15251" s="217" t="s">
        <v>61</v>
      </c>
      <c r="C15251" s="218">
        <v>0.41880000000000001</v>
      </c>
    </row>
    <row r="15252" spans="1:3" ht="15" customHeight="1" x14ac:dyDescent="0.25">
      <c r="A15252" s="216">
        <v>45611</v>
      </c>
      <c r="B15252" s="217" t="s">
        <v>61</v>
      </c>
      <c r="C15252" s="218">
        <v>0.44529999999999997</v>
      </c>
    </row>
    <row r="15253" spans="1:3" ht="15" customHeight="1" x14ac:dyDescent="0.25">
      <c r="A15253" s="216">
        <v>45614</v>
      </c>
      <c r="B15253" s="217" t="s">
        <v>61</v>
      </c>
      <c r="C15253" s="218">
        <v>0.45419999999999999</v>
      </c>
    </row>
    <row r="15254" spans="1:3" ht="15" customHeight="1" x14ac:dyDescent="0.25">
      <c r="A15254" s="216">
        <v>45615</v>
      </c>
      <c r="B15254" s="217" t="s">
        <v>61</v>
      </c>
      <c r="C15254" s="218">
        <v>0.46310000000000001</v>
      </c>
    </row>
    <row r="15255" spans="1:3" ht="15" customHeight="1" x14ac:dyDescent="0.25">
      <c r="A15255" s="216">
        <v>45616</v>
      </c>
      <c r="B15255" s="217" t="s">
        <v>61</v>
      </c>
      <c r="C15255" s="218">
        <v>0.47189999999999999</v>
      </c>
    </row>
    <row r="15256" spans="1:3" ht="15" customHeight="1" x14ac:dyDescent="0.25">
      <c r="A15256" s="216">
        <v>45617</v>
      </c>
      <c r="B15256" s="217" t="s">
        <v>61</v>
      </c>
      <c r="C15256" s="218">
        <v>0.48070000000000002</v>
      </c>
    </row>
    <row r="15257" spans="1:3" ht="15" customHeight="1" x14ac:dyDescent="0.25">
      <c r="A15257" s="216">
        <v>45618</v>
      </c>
      <c r="B15257" s="217" t="s">
        <v>61</v>
      </c>
      <c r="C15257" s="218">
        <v>0.5071</v>
      </c>
    </row>
    <row r="15258" spans="1:3" ht="15" customHeight="1" x14ac:dyDescent="0.25">
      <c r="A15258" s="216">
        <v>45621</v>
      </c>
      <c r="B15258" s="217" t="s">
        <v>61</v>
      </c>
      <c r="C15258" s="218">
        <v>0.51590000000000003</v>
      </c>
    </row>
    <row r="15259" spans="1:3" ht="15" customHeight="1" x14ac:dyDescent="0.25">
      <c r="A15259" s="216">
        <v>45622</v>
      </c>
      <c r="B15259" s="217" t="s">
        <v>61</v>
      </c>
      <c r="C15259" s="218">
        <v>0.52470000000000006</v>
      </c>
    </row>
    <row r="15260" spans="1:3" ht="15" customHeight="1" x14ac:dyDescent="0.25">
      <c r="A15260" s="216">
        <v>45623</v>
      </c>
      <c r="B15260" s="217" t="s">
        <v>61</v>
      </c>
      <c r="C15260" s="218">
        <v>0.53349999999999997</v>
      </c>
    </row>
    <row r="15261" spans="1:3" ht="15" customHeight="1" x14ac:dyDescent="0.25">
      <c r="A15261" s="216">
        <v>45624</v>
      </c>
      <c r="B15261" s="217" t="s">
        <v>61</v>
      </c>
      <c r="C15261" s="218">
        <v>0.54239999999999999</v>
      </c>
    </row>
    <row r="15262" spans="1:3" ht="15" customHeight="1" x14ac:dyDescent="0.25">
      <c r="A15262" s="216">
        <v>45625</v>
      </c>
      <c r="B15262" s="217" t="s">
        <v>61</v>
      </c>
      <c r="C15262" s="218">
        <v>0.56879999999999997</v>
      </c>
    </row>
    <row r="15263" spans="1:3" ht="15" customHeight="1" x14ac:dyDescent="0.25">
      <c r="A15263" s="216">
        <v>45628</v>
      </c>
      <c r="B15263" s="217" t="s">
        <v>61</v>
      </c>
      <c r="C15263" s="218">
        <v>0.5776</v>
      </c>
    </row>
    <row r="15264" spans="1:3" ht="15" customHeight="1" x14ac:dyDescent="0.25">
      <c r="A15264" s="216">
        <v>45629</v>
      </c>
      <c r="B15264" s="217" t="s">
        <v>61</v>
      </c>
      <c r="C15264" s="218">
        <v>0.58640000000000003</v>
      </c>
    </row>
    <row r="15265" spans="1:3" ht="15" customHeight="1" x14ac:dyDescent="0.25">
      <c r="A15265" s="216">
        <v>45630</v>
      </c>
      <c r="B15265" s="217" t="s">
        <v>61</v>
      </c>
      <c r="C15265" s="218">
        <v>0.59519999999999995</v>
      </c>
    </row>
    <row r="15266" spans="1:3" ht="15" customHeight="1" x14ac:dyDescent="0.25">
      <c r="A15266" s="216">
        <v>45631</v>
      </c>
      <c r="B15266" s="217" t="s">
        <v>61</v>
      </c>
      <c r="C15266" s="218">
        <v>0.60399999999999998</v>
      </c>
    </row>
    <row r="15267" spans="1:3" ht="15" customHeight="1" x14ac:dyDescent="0.25">
      <c r="A15267" s="216">
        <v>45632</v>
      </c>
      <c r="B15267" s="217" t="s">
        <v>61</v>
      </c>
      <c r="C15267" s="218">
        <v>0.63039999999999996</v>
      </c>
    </row>
    <row r="15268" spans="1:3" ht="15" customHeight="1" x14ac:dyDescent="0.25">
      <c r="A15268" s="216">
        <v>45635</v>
      </c>
      <c r="B15268" s="217" t="s">
        <v>61</v>
      </c>
      <c r="C15268" s="218">
        <v>0.63919999999999999</v>
      </c>
    </row>
    <row r="15269" spans="1:3" ht="15" customHeight="1" x14ac:dyDescent="0.25">
      <c r="A15269" s="216">
        <v>45636</v>
      </c>
      <c r="B15269" s="217" t="s">
        <v>61</v>
      </c>
      <c r="C15269" s="218">
        <v>0.64800000000000002</v>
      </c>
    </row>
    <row r="15270" spans="1:3" ht="15" customHeight="1" x14ac:dyDescent="0.25">
      <c r="A15270" s="216">
        <v>45637</v>
      </c>
      <c r="B15270" s="217" t="s">
        <v>61</v>
      </c>
      <c r="C15270" s="218">
        <v>0.65680000000000005</v>
      </c>
    </row>
    <row r="15271" spans="1:3" ht="15" customHeight="1" x14ac:dyDescent="0.25">
      <c r="A15271" s="216">
        <v>45638</v>
      </c>
      <c r="B15271" s="217" t="s">
        <v>61</v>
      </c>
      <c r="C15271" s="218">
        <v>0.66549999999999998</v>
      </c>
    </row>
    <row r="15272" spans="1:3" ht="15" customHeight="1" x14ac:dyDescent="0.25">
      <c r="A15272" s="216">
        <v>45639</v>
      </c>
      <c r="B15272" s="217" t="s">
        <v>61</v>
      </c>
      <c r="C15272" s="218">
        <v>0.69189999999999996</v>
      </c>
    </row>
    <row r="15273" spans="1:3" ht="15" customHeight="1" x14ac:dyDescent="0.25">
      <c r="A15273" s="216">
        <v>45642</v>
      </c>
      <c r="B15273" s="217" t="s">
        <v>61</v>
      </c>
      <c r="C15273" s="218">
        <v>0.70069999999999999</v>
      </c>
    </row>
    <row r="15274" spans="1:3" ht="15" customHeight="1" x14ac:dyDescent="0.25">
      <c r="A15274" s="216">
        <v>45643</v>
      </c>
      <c r="B15274" s="217" t="s">
        <v>61</v>
      </c>
      <c r="C15274" s="218">
        <v>0.70950000000000002</v>
      </c>
    </row>
    <row r="15275" spans="1:3" ht="15" customHeight="1" x14ac:dyDescent="0.25">
      <c r="A15275" s="216">
        <v>45644</v>
      </c>
      <c r="B15275" s="217" t="s">
        <v>61</v>
      </c>
      <c r="C15275" s="218">
        <v>0.71779999999999999</v>
      </c>
    </row>
    <row r="15276" spans="1:3" ht="15" customHeight="1" x14ac:dyDescent="0.25">
      <c r="A15276" s="216">
        <v>45645</v>
      </c>
      <c r="B15276" s="217" t="s">
        <v>61</v>
      </c>
      <c r="C15276" s="218">
        <v>0.72609999999999997</v>
      </c>
    </row>
    <row r="15277" spans="1:3" ht="15" customHeight="1" x14ac:dyDescent="0.25">
      <c r="A15277" s="216">
        <v>45646</v>
      </c>
      <c r="B15277" s="217" t="s">
        <v>61</v>
      </c>
      <c r="C15277" s="218">
        <v>0.751</v>
      </c>
    </row>
    <row r="15278" spans="1:3" ht="15" customHeight="1" x14ac:dyDescent="0.25">
      <c r="A15278" s="216">
        <v>45649</v>
      </c>
      <c r="B15278" s="217" t="s">
        <v>61</v>
      </c>
      <c r="C15278" s="218">
        <v>0.75929999999999997</v>
      </c>
    </row>
    <row r="15279" spans="1:3" ht="15" customHeight="1" x14ac:dyDescent="0.25">
      <c r="A15279" s="216">
        <v>45650</v>
      </c>
      <c r="B15279" s="217" t="s">
        <v>61</v>
      </c>
      <c r="C15279" s="218">
        <v>0.76759999999999995</v>
      </c>
    </row>
    <row r="15280" spans="1:3" ht="15" customHeight="1" x14ac:dyDescent="0.25">
      <c r="A15280" s="216">
        <v>45651</v>
      </c>
      <c r="B15280" s="217" t="s">
        <v>61</v>
      </c>
      <c r="C15280" s="218">
        <v>0.77590000000000003</v>
      </c>
    </row>
    <row r="15281" spans="1:3" ht="15" customHeight="1" x14ac:dyDescent="0.25">
      <c r="A15281" s="216">
        <v>45652</v>
      </c>
      <c r="B15281" s="217" t="s">
        <v>61</v>
      </c>
      <c r="C15281" s="218">
        <v>0.78420000000000001</v>
      </c>
    </row>
    <row r="15282" spans="1:3" ht="15" customHeight="1" x14ac:dyDescent="0.25">
      <c r="A15282" s="216">
        <v>45653</v>
      </c>
      <c r="B15282" s="217" t="s">
        <v>61</v>
      </c>
      <c r="C15282" s="218">
        <v>0.80910000000000004</v>
      </c>
    </row>
    <row r="15283" spans="1:3" ht="15" customHeight="1" x14ac:dyDescent="0.25">
      <c r="A15283" s="216">
        <v>45656</v>
      </c>
      <c r="B15283" s="217" t="s">
        <v>61</v>
      </c>
      <c r="C15283" s="218">
        <v>0.81740000000000002</v>
      </c>
    </row>
    <row r="15284" spans="1:3" ht="15" customHeight="1" x14ac:dyDescent="0.25">
      <c r="A15284" s="216">
        <v>45657</v>
      </c>
      <c r="B15284" s="217" t="s">
        <v>61</v>
      </c>
      <c r="C15284" s="218">
        <v>0.8246</v>
      </c>
    </row>
    <row r="15285" spans="1:3" ht="15" customHeight="1" x14ac:dyDescent="0.25">
      <c r="A15285" s="216">
        <v>45659</v>
      </c>
      <c r="B15285" s="217" t="s">
        <v>61</v>
      </c>
      <c r="C15285" s="218">
        <v>0.84</v>
      </c>
    </row>
    <row r="15286" spans="1:3" ht="15" customHeight="1" x14ac:dyDescent="0.25">
      <c r="A15286" s="216">
        <v>45660</v>
      </c>
      <c r="B15286" s="217" t="s">
        <v>61</v>
      </c>
      <c r="C15286" s="218">
        <v>0.8649</v>
      </c>
    </row>
    <row r="15287" spans="1:3" ht="15" customHeight="1" x14ac:dyDescent="0.25">
      <c r="A15287" s="216">
        <v>45663</v>
      </c>
      <c r="B15287" s="217" t="s">
        <v>61</v>
      </c>
      <c r="C15287" s="218">
        <v>0.87319999999999998</v>
      </c>
    </row>
    <row r="15288" spans="1:3" ht="15" customHeight="1" x14ac:dyDescent="0.25">
      <c r="A15288" s="216">
        <v>45664</v>
      </c>
      <c r="B15288" s="217" t="s">
        <v>61</v>
      </c>
      <c r="C15288" s="218">
        <v>0.88149999999999995</v>
      </c>
    </row>
    <row r="15289" spans="1:3" ht="15" customHeight="1" x14ac:dyDescent="0.25">
      <c r="A15289" s="216">
        <v>45665</v>
      </c>
      <c r="B15289" s="217" t="s">
        <v>61</v>
      </c>
      <c r="C15289" s="218">
        <v>0.88970000000000005</v>
      </c>
    </row>
    <row r="15290" spans="1:3" ht="15" customHeight="1" x14ac:dyDescent="0.25">
      <c r="A15290" s="216">
        <v>45666</v>
      </c>
      <c r="B15290" s="217" t="s">
        <v>61</v>
      </c>
      <c r="C15290" s="218">
        <v>0.89790000000000003</v>
      </c>
    </row>
    <row r="15291" spans="1:3" ht="15" customHeight="1" x14ac:dyDescent="0.25">
      <c r="A15291" s="216">
        <v>45667</v>
      </c>
      <c r="B15291" s="217" t="s">
        <v>61</v>
      </c>
      <c r="C15291" s="218">
        <v>0.92249999999999999</v>
      </c>
    </row>
    <row r="15292" spans="1:3" ht="15" customHeight="1" x14ac:dyDescent="0.25">
      <c r="A15292" s="216">
        <v>45670</v>
      </c>
      <c r="B15292" s="217" t="s">
        <v>61</v>
      </c>
      <c r="C15292" s="218">
        <v>0.93069999999999997</v>
      </c>
    </row>
    <row r="15293" spans="1:3" ht="15" customHeight="1" x14ac:dyDescent="0.25">
      <c r="A15293" s="216">
        <v>45671</v>
      </c>
      <c r="B15293" s="217" t="s">
        <v>61</v>
      </c>
      <c r="C15293" s="218">
        <v>0.93889999999999996</v>
      </c>
    </row>
    <row r="15294" spans="1:3" ht="15" customHeight="1" x14ac:dyDescent="0.25">
      <c r="A15294" s="216">
        <v>45672</v>
      </c>
      <c r="B15294" s="217" t="s">
        <v>61</v>
      </c>
      <c r="C15294" s="218">
        <v>0.94710000000000005</v>
      </c>
    </row>
    <row r="15295" spans="1:3" ht="15" customHeight="1" x14ac:dyDescent="0.25">
      <c r="A15295" s="216">
        <v>45673</v>
      </c>
      <c r="B15295" s="217" t="s">
        <v>61</v>
      </c>
      <c r="C15295" s="218">
        <v>0.95530000000000004</v>
      </c>
    </row>
    <row r="15296" spans="1:3" ht="15" customHeight="1" x14ac:dyDescent="0.25">
      <c r="A15296" s="216">
        <v>45674</v>
      </c>
      <c r="B15296" s="217" t="s">
        <v>61</v>
      </c>
      <c r="C15296" s="218">
        <v>0.9798</v>
      </c>
    </row>
    <row r="15297" spans="1:3" ht="15" customHeight="1" x14ac:dyDescent="0.25">
      <c r="A15297" s="216">
        <v>45677</v>
      </c>
      <c r="B15297" s="217" t="s">
        <v>61</v>
      </c>
      <c r="C15297" s="218">
        <v>0.98799999999999999</v>
      </c>
    </row>
    <row r="15298" spans="1:3" ht="15" customHeight="1" x14ac:dyDescent="0.25">
      <c r="A15298" s="216">
        <v>45678</v>
      </c>
      <c r="B15298" s="217" t="s">
        <v>61</v>
      </c>
      <c r="C15298" s="218">
        <v>0.99619999999999997</v>
      </c>
    </row>
    <row r="15299" spans="1:3" ht="15" customHeight="1" x14ac:dyDescent="0.25">
      <c r="A15299" s="216">
        <v>45679</v>
      </c>
      <c r="B15299" s="217" t="s">
        <v>61</v>
      </c>
      <c r="C15299" s="218">
        <v>1.0043</v>
      </c>
    </row>
    <row r="15300" spans="1:3" ht="15" customHeight="1" x14ac:dyDescent="0.25">
      <c r="A15300" s="216">
        <v>45680</v>
      </c>
      <c r="B15300" s="217" t="s">
        <v>61</v>
      </c>
      <c r="C15300" s="218">
        <v>1.0125</v>
      </c>
    </row>
    <row r="15301" spans="1:3" ht="15" customHeight="1" x14ac:dyDescent="0.25">
      <c r="A15301" s="216">
        <v>45681</v>
      </c>
      <c r="B15301" s="217" t="s">
        <v>61</v>
      </c>
      <c r="C15301" s="218">
        <v>1.0368999999999999</v>
      </c>
    </row>
    <row r="15302" spans="1:3" ht="15" customHeight="1" x14ac:dyDescent="0.25">
      <c r="A15302" s="216">
        <v>45684</v>
      </c>
      <c r="B15302" s="217" t="s">
        <v>61</v>
      </c>
      <c r="C15302" s="218">
        <v>1.0449999999999999</v>
      </c>
    </row>
    <row r="15303" spans="1:3" ht="15" customHeight="1" x14ac:dyDescent="0.25">
      <c r="A15303" s="216">
        <v>45685</v>
      </c>
      <c r="B15303" s="217" t="s">
        <v>61</v>
      </c>
      <c r="C15303" s="218">
        <v>1.0530999999999999</v>
      </c>
    </row>
    <row r="15304" spans="1:3" ht="15" customHeight="1" x14ac:dyDescent="0.25">
      <c r="A15304" s="216">
        <v>45686</v>
      </c>
      <c r="B15304" s="217" t="s">
        <v>61</v>
      </c>
      <c r="C15304" s="218">
        <v>1.0611999999999999</v>
      </c>
    </row>
    <row r="15305" spans="1:3" ht="15" customHeight="1" x14ac:dyDescent="0.25">
      <c r="A15305" s="216">
        <v>45687</v>
      </c>
      <c r="B15305" s="217" t="s">
        <v>61</v>
      </c>
      <c r="C15305" s="218">
        <v>1.0691999999999999</v>
      </c>
    </row>
    <row r="15306" spans="1:3" ht="15" customHeight="1" x14ac:dyDescent="0.25">
      <c r="A15306" s="216">
        <v>45688</v>
      </c>
      <c r="B15306" s="217" t="s">
        <v>61</v>
      </c>
      <c r="C15306" s="218">
        <v>1.0932999999999999</v>
      </c>
    </row>
    <row r="15307" spans="1:3" ht="15" customHeight="1" x14ac:dyDescent="0.25">
      <c r="A15307" s="216">
        <v>45691</v>
      </c>
      <c r="B15307" s="217" t="s">
        <v>61</v>
      </c>
      <c r="C15307" s="218">
        <v>1.1012999999999999</v>
      </c>
    </row>
    <row r="15308" spans="1:3" ht="15" customHeight="1" x14ac:dyDescent="0.25">
      <c r="A15308" s="216">
        <v>45692</v>
      </c>
      <c r="B15308" s="217" t="s">
        <v>61</v>
      </c>
      <c r="C15308" s="218">
        <v>1.1093</v>
      </c>
    </row>
    <row r="15309" spans="1:3" ht="15" customHeight="1" x14ac:dyDescent="0.25">
      <c r="A15309" s="216">
        <v>45693</v>
      </c>
      <c r="B15309" s="217" t="s">
        <v>61</v>
      </c>
      <c r="C15309" s="218">
        <v>1.1169</v>
      </c>
    </row>
    <row r="15310" spans="1:3" ht="15" customHeight="1" x14ac:dyDescent="0.25">
      <c r="A15310" s="216">
        <v>45694</v>
      </c>
      <c r="B15310" s="217" t="s">
        <v>61</v>
      </c>
      <c r="C15310" s="218">
        <v>1.1244000000000001</v>
      </c>
    </row>
    <row r="15311" spans="1:3" ht="15" customHeight="1" x14ac:dyDescent="0.25">
      <c r="A15311" s="216">
        <v>45695</v>
      </c>
      <c r="B15311" s="217" t="s">
        <v>61</v>
      </c>
      <c r="C15311" s="218">
        <v>1.147</v>
      </c>
    </row>
    <row r="15312" spans="1:3" ht="15" customHeight="1" x14ac:dyDescent="0.25">
      <c r="A15312" s="216">
        <v>45698</v>
      </c>
      <c r="B15312" s="217" t="s">
        <v>61</v>
      </c>
      <c r="C15312" s="218">
        <v>1.1545000000000001</v>
      </c>
    </row>
    <row r="15313" spans="1:3" ht="15" customHeight="1" x14ac:dyDescent="0.25">
      <c r="A15313" s="216">
        <v>45699</v>
      </c>
      <c r="B15313" s="217" t="s">
        <v>61</v>
      </c>
      <c r="C15313" s="218">
        <v>1.1619999999999999</v>
      </c>
    </row>
    <row r="15314" spans="1:3" ht="15" customHeight="1" x14ac:dyDescent="0.25">
      <c r="A15314" s="216">
        <v>45700</v>
      </c>
      <c r="B15314" s="217" t="s">
        <v>61</v>
      </c>
      <c r="C15314" s="218">
        <v>1.1696</v>
      </c>
    </row>
    <row r="15315" spans="1:3" ht="15" customHeight="1" x14ac:dyDescent="0.25">
      <c r="A15315" s="216">
        <v>45701</v>
      </c>
      <c r="B15315" s="217" t="s">
        <v>61</v>
      </c>
      <c r="C15315" s="218">
        <v>1.1771</v>
      </c>
    </row>
    <row r="15316" spans="1:3" ht="15" customHeight="1" x14ac:dyDescent="0.25">
      <c r="A15316" s="216">
        <v>45702</v>
      </c>
      <c r="B15316" s="217" t="s">
        <v>61</v>
      </c>
      <c r="C15316" s="218">
        <v>1.1996</v>
      </c>
    </row>
    <row r="15317" spans="1:3" ht="15" customHeight="1" x14ac:dyDescent="0.25">
      <c r="A15317" s="216">
        <v>45705</v>
      </c>
      <c r="B15317" s="217" t="s">
        <v>61</v>
      </c>
      <c r="C15317" s="218">
        <v>1.2072000000000001</v>
      </c>
    </row>
    <row r="15318" spans="1:3" ht="15" customHeight="1" x14ac:dyDescent="0.25">
      <c r="A15318" s="216">
        <v>45706</v>
      </c>
      <c r="B15318" s="217" t="s">
        <v>61</v>
      </c>
      <c r="C15318" s="218">
        <v>1.2146999999999999</v>
      </c>
    </row>
    <row r="15319" spans="1:3" ht="15" customHeight="1" x14ac:dyDescent="0.25">
      <c r="A15319" s="216">
        <v>45707</v>
      </c>
      <c r="B15319" s="217" t="s">
        <v>61</v>
      </c>
      <c r="C15319" s="218">
        <v>1.2221</v>
      </c>
    </row>
    <row r="15320" spans="1:3" ht="15" customHeight="1" x14ac:dyDescent="0.25">
      <c r="A15320" s="216">
        <v>45708</v>
      </c>
      <c r="B15320" s="217" t="s">
        <v>61</v>
      </c>
      <c r="C15320" s="218">
        <v>1.2296</v>
      </c>
    </row>
    <row r="15321" spans="1:3" ht="15" customHeight="1" x14ac:dyDescent="0.25">
      <c r="A15321" s="216">
        <v>45709</v>
      </c>
      <c r="B15321" s="217" t="s">
        <v>61</v>
      </c>
      <c r="C15321" s="218">
        <v>1.2519</v>
      </c>
    </row>
    <row r="15322" spans="1:3" ht="15" customHeight="1" x14ac:dyDescent="0.25">
      <c r="A15322" s="216">
        <v>45712</v>
      </c>
      <c r="B15322" s="217" t="s">
        <v>61</v>
      </c>
      <c r="C15322" s="218">
        <v>1.2594000000000001</v>
      </c>
    </row>
    <row r="15323" spans="1:3" ht="15" customHeight="1" x14ac:dyDescent="0.25">
      <c r="A15323" s="216">
        <v>45713</v>
      </c>
      <c r="B15323" s="217" t="s">
        <v>61</v>
      </c>
      <c r="C15323" s="218">
        <v>1.2667999999999999</v>
      </c>
    </row>
    <row r="15324" spans="1:3" ht="15" customHeight="1" x14ac:dyDescent="0.25">
      <c r="A15324" s="216">
        <v>45714</v>
      </c>
      <c r="B15324" s="217" t="s">
        <v>61</v>
      </c>
      <c r="C15324" s="218">
        <v>1.2743</v>
      </c>
    </row>
    <row r="15325" spans="1:3" ht="15" customHeight="1" x14ac:dyDescent="0.25">
      <c r="A15325" s="216">
        <v>45715</v>
      </c>
      <c r="B15325" s="217" t="s">
        <v>61</v>
      </c>
      <c r="C15325" s="218">
        <v>1.2818000000000001</v>
      </c>
    </row>
    <row r="15326" spans="1:3" ht="15" customHeight="1" x14ac:dyDescent="0.25">
      <c r="A15326" s="216">
        <v>45716</v>
      </c>
      <c r="B15326" s="217" t="s">
        <v>61</v>
      </c>
      <c r="C15326" s="218">
        <v>1.3041</v>
      </c>
    </row>
    <row r="15327" spans="1:3" ht="15" customHeight="1" x14ac:dyDescent="0.25">
      <c r="A15327" s="216">
        <v>45719</v>
      </c>
      <c r="B15327" s="217" t="s">
        <v>61</v>
      </c>
      <c r="C15327" s="218">
        <v>1.3116000000000001</v>
      </c>
    </row>
    <row r="15328" spans="1:3" ht="15" customHeight="1" x14ac:dyDescent="0.25">
      <c r="A15328" s="216">
        <v>45720</v>
      </c>
      <c r="B15328" s="217" t="s">
        <v>61</v>
      </c>
      <c r="C15328" s="218">
        <v>1.319</v>
      </c>
    </row>
    <row r="15329" spans="1:3" ht="15" customHeight="1" x14ac:dyDescent="0.25">
      <c r="A15329" s="216">
        <v>45721</v>
      </c>
      <c r="B15329" s="217" t="s">
        <v>61</v>
      </c>
      <c r="C15329" s="218">
        <v>1.3264</v>
      </c>
    </row>
    <row r="15330" spans="1:3" ht="15" customHeight="1" x14ac:dyDescent="0.25">
      <c r="A15330" s="216">
        <v>45722</v>
      </c>
      <c r="B15330" s="217" t="s">
        <v>61</v>
      </c>
      <c r="C15330" s="218">
        <v>1.3339000000000001</v>
      </c>
    </row>
    <row r="15331" spans="1:3" ht="15" customHeight="1" x14ac:dyDescent="0.25">
      <c r="A15331" s="216">
        <v>45723</v>
      </c>
      <c r="B15331" s="217" t="s">
        <v>61</v>
      </c>
      <c r="C15331" s="218">
        <v>1.3562000000000001</v>
      </c>
    </row>
    <row r="15332" spans="1:3" ht="15" customHeight="1" x14ac:dyDescent="0.25">
      <c r="A15332" s="216">
        <v>45726</v>
      </c>
      <c r="B15332" s="217" t="s">
        <v>61</v>
      </c>
      <c r="C15332" s="218">
        <v>1.3635999999999999</v>
      </c>
    </row>
    <row r="15333" spans="1:3" ht="15" customHeight="1" x14ac:dyDescent="0.25">
      <c r="A15333" s="216">
        <v>45727</v>
      </c>
      <c r="B15333" s="217" t="s">
        <v>61</v>
      </c>
      <c r="C15333" s="218">
        <v>1.371</v>
      </c>
    </row>
    <row r="15334" spans="1:3" ht="15" customHeight="1" x14ac:dyDescent="0.25">
      <c r="A15334" s="216">
        <v>45728</v>
      </c>
      <c r="B15334" s="217" t="s">
        <v>61</v>
      </c>
      <c r="C15334" s="218">
        <v>1.3779999999999999</v>
      </c>
    </row>
    <row r="15335" spans="1:3" ht="15" customHeight="1" x14ac:dyDescent="0.25">
      <c r="A15335" s="216">
        <v>45729</v>
      </c>
      <c r="B15335" s="217" t="s">
        <v>61</v>
      </c>
      <c r="C15335" s="218">
        <v>1.385</v>
      </c>
    </row>
    <row r="15336" spans="1:3" ht="15" customHeight="1" x14ac:dyDescent="0.25">
      <c r="A15336" s="216">
        <v>45730</v>
      </c>
      <c r="B15336" s="217" t="s">
        <v>61</v>
      </c>
      <c r="C15336" s="218">
        <v>1.4057999999999999</v>
      </c>
    </row>
    <row r="15337" spans="1:3" ht="15" customHeight="1" x14ac:dyDescent="0.25">
      <c r="A15337" s="216">
        <v>45733</v>
      </c>
      <c r="B15337" s="217" t="s">
        <v>61</v>
      </c>
      <c r="C15337" s="218">
        <v>1.4128000000000001</v>
      </c>
    </row>
    <row r="15338" spans="1:3" ht="15" customHeight="1" x14ac:dyDescent="0.25">
      <c r="A15338" s="216">
        <v>45734</v>
      </c>
      <c r="B15338" s="217" t="s">
        <v>61</v>
      </c>
      <c r="C15338" s="218">
        <v>1.4198</v>
      </c>
    </row>
    <row r="15339" spans="1:3" ht="15" customHeight="1" x14ac:dyDescent="0.25">
      <c r="A15339" s="216">
        <v>45735</v>
      </c>
      <c r="B15339" s="217" t="s">
        <v>61</v>
      </c>
      <c r="C15339" s="218">
        <v>1.4267000000000001</v>
      </c>
    </row>
    <row r="15340" spans="1:3" ht="15" customHeight="1" x14ac:dyDescent="0.25">
      <c r="A15340" s="216">
        <v>45736</v>
      </c>
      <c r="B15340" s="217" t="s">
        <v>61</v>
      </c>
      <c r="C15340" s="218">
        <v>1.4337</v>
      </c>
    </row>
    <row r="15341" spans="1:3" ht="15" customHeight="1" x14ac:dyDescent="0.25">
      <c r="A15341" s="216">
        <v>45737</v>
      </c>
      <c r="B15341" s="217" t="s">
        <v>61</v>
      </c>
      <c r="C15341" s="218">
        <v>1.4545999999999999</v>
      </c>
    </row>
    <row r="15342" spans="1:3" ht="15" customHeight="1" x14ac:dyDescent="0.25">
      <c r="A15342" s="216">
        <v>45740</v>
      </c>
      <c r="B15342" s="217" t="s">
        <v>61</v>
      </c>
      <c r="C15342" s="218">
        <v>1.4615</v>
      </c>
    </row>
    <row r="15343" spans="1:3" ht="15" customHeight="1" x14ac:dyDescent="0.25">
      <c r="A15343" s="216">
        <v>45741</v>
      </c>
      <c r="B15343" s="217" t="s">
        <v>61</v>
      </c>
      <c r="C15343" s="218">
        <v>1.4683999999999999</v>
      </c>
    </row>
    <row r="15344" spans="1:3" ht="15" customHeight="1" x14ac:dyDescent="0.25">
      <c r="A15344" s="216">
        <v>45742</v>
      </c>
      <c r="B15344" s="217" t="s">
        <v>61</v>
      </c>
      <c r="C15344" s="218">
        <v>1.4754</v>
      </c>
    </row>
    <row r="15345" spans="1:3" ht="15" customHeight="1" x14ac:dyDescent="0.25">
      <c r="A15345" s="216">
        <v>45743</v>
      </c>
      <c r="B15345" s="217" t="s">
        <v>61</v>
      </c>
      <c r="C15345" s="218">
        <v>1.4823</v>
      </c>
    </row>
    <row r="15346" spans="1:3" ht="15" customHeight="1" x14ac:dyDescent="0.25">
      <c r="A15346" s="216">
        <v>45744</v>
      </c>
      <c r="B15346" s="217" t="s">
        <v>61</v>
      </c>
      <c r="C15346" s="218">
        <v>1.5032000000000001</v>
      </c>
    </row>
    <row r="15347" spans="1:3" ht="15" customHeight="1" x14ac:dyDescent="0.25">
      <c r="A15347" s="216">
        <v>45747</v>
      </c>
      <c r="B15347" s="217" t="s">
        <v>61</v>
      </c>
      <c r="C15347" s="218">
        <v>1.5101</v>
      </c>
    </row>
    <row r="15348" spans="1:3" ht="15" customHeight="1" x14ac:dyDescent="0.25">
      <c r="A15348" s="216">
        <v>45748</v>
      </c>
      <c r="B15348" s="217" t="s">
        <v>61</v>
      </c>
      <c r="C15348" s="218">
        <v>1.5170999999999999</v>
      </c>
    </row>
    <row r="15349" spans="1:3" ht="15" customHeight="1" x14ac:dyDescent="0.25">
      <c r="A15349" s="216">
        <v>45749</v>
      </c>
      <c r="B15349" s="217" t="s">
        <v>61</v>
      </c>
      <c r="C15349" s="218">
        <v>1.524</v>
      </c>
    </row>
    <row r="15350" spans="1:3" ht="15" customHeight="1" x14ac:dyDescent="0.25">
      <c r="A15350" s="216">
        <v>45750</v>
      </c>
      <c r="B15350" s="217" t="s">
        <v>61</v>
      </c>
      <c r="C15350" s="218">
        <v>1.5308999999999999</v>
      </c>
    </row>
    <row r="15351" spans="1:3" ht="15" customHeight="1" x14ac:dyDescent="0.25">
      <c r="A15351" s="216">
        <v>45751</v>
      </c>
      <c r="B15351" s="217" t="s">
        <v>61</v>
      </c>
      <c r="C15351" s="218">
        <v>1.5517000000000001</v>
      </c>
    </row>
    <row r="15352" spans="1:3" ht="15" customHeight="1" x14ac:dyDescent="0.25">
      <c r="A15352" s="216">
        <v>45754</v>
      </c>
      <c r="B15352" s="217" t="s">
        <v>61</v>
      </c>
      <c r="C15352" s="218">
        <v>1.5587</v>
      </c>
    </row>
    <row r="15353" spans="1:3" ht="15" customHeight="1" x14ac:dyDescent="0.25">
      <c r="A15353" s="216">
        <v>45755</v>
      </c>
      <c r="B15353" s="217" t="s">
        <v>61</v>
      </c>
      <c r="C15353" s="218">
        <v>1.5656000000000001</v>
      </c>
    </row>
    <row r="15354" spans="1:3" ht="15" customHeight="1" x14ac:dyDescent="0.25">
      <c r="A15354" s="216">
        <v>45756</v>
      </c>
      <c r="B15354" s="217" t="s">
        <v>61</v>
      </c>
      <c r="C15354" s="218">
        <v>1.5725</v>
      </c>
    </row>
    <row r="15355" spans="1:3" ht="15" customHeight="1" x14ac:dyDescent="0.25">
      <c r="A15355" s="216">
        <v>45757</v>
      </c>
      <c r="B15355" s="217" t="s">
        <v>61</v>
      </c>
      <c r="C15355" s="218">
        <v>1.5793999999999999</v>
      </c>
    </row>
    <row r="15356" spans="1:3" ht="15" customHeight="1" x14ac:dyDescent="0.25">
      <c r="A15356" s="216">
        <v>45758</v>
      </c>
      <c r="B15356" s="217" t="s">
        <v>61</v>
      </c>
      <c r="C15356" s="218">
        <v>1.6002000000000001</v>
      </c>
    </row>
    <row r="15357" spans="1:3" ht="15" customHeight="1" x14ac:dyDescent="0.25">
      <c r="A15357" s="216">
        <v>45761</v>
      </c>
      <c r="B15357" s="217" t="s">
        <v>61</v>
      </c>
      <c r="C15357" s="218">
        <v>1.6071</v>
      </c>
    </row>
    <row r="15358" spans="1:3" ht="15" customHeight="1" x14ac:dyDescent="0.25">
      <c r="A15358" s="216">
        <v>45762</v>
      </c>
      <c r="B15358" s="217" t="s">
        <v>61</v>
      </c>
      <c r="C15358" s="218">
        <v>1.6140000000000001</v>
      </c>
    </row>
    <row r="15359" spans="1:3" ht="15" customHeight="1" x14ac:dyDescent="0.25">
      <c r="A15359" s="216">
        <v>45763</v>
      </c>
      <c r="B15359" s="217" t="s">
        <v>61</v>
      </c>
      <c r="C15359" s="218">
        <v>1.6208</v>
      </c>
    </row>
    <row r="15360" spans="1:3" ht="15" customHeight="1" x14ac:dyDescent="0.25">
      <c r="A15360" s="216">
        <v>45764</v>
      </c>
      <c r="B15360" s="217" t="s">
        <v>61</v>
      </c>
      <c r="C15360" s="218">
        <v>1.6551</v>
      </c>
    </row>
    <row r="15361" spans="1:3" ht="15" customHeight="1" x14ac:dyDescent="0.25">
      <c r="A15361" s="216">
        <v>45769</v>
      </c>
      <c r="B15361" s="217" t="s">
        <v>61</v>
      </c>
      <c r="C15361" s="218">
        <v>1.6618999999999999</v>
      </c>
    </row>
    <row r="15362" spans="1:3" ht="15" customHeight="1" x14ac:dyDescent="0.25">
      <c r="A15362" s="216">
        <v>45770</v>
      </c>
      <c r="B15362" s="217" t="s">
        <v>61</v>
      </c>
      <c r="C15362" s="218">
        <v>1.6681999999999999</v>
      </c>
    </row>
    <row r="15363" spans="1:3" ht="15" customHeight="1" x14ac:dyDescent="0.25">
      <c r="A15363" s="216">
        <v>45771</v>
      </c>
      <c r="B15363" s="217" t="s">
        <v>61</v>
      </c>
      <c r="C15363" s="218">
        <v>1.6745000000000001</v>
      </c>
    </row>
    <row r="15364" spans="1:3" ht="15" customHeight="1" x14ac:dyDescent="0.25">
      <c r="A15364" s="216">
        <v>45772</v>
      </c>
      <c r="B15364" s="217" t="s">
        <v>61</v>
      </c>
      <c r="C15364" s="218">
        <v>1.6934</v>
      </c>
    </row>
    <row r="15365" spans="1:3" ht="15" customHeight="1" x14ac:dyDescent="0.25">
      <c r="A15365" s="216">
        <v>45775</v>
      </c>
      <c r="B15365" s="217" t="s">
        <v>61</v>
      </c>
      <c r="C15365" s="218">
        <v>1.6997</v>
      </c>
    </row>
    <row r="15366" spans="1:3" ht="15" customHeight="1" x14ac:dyDescent="0.25">
      <c r="A15366" s="216">
        <v>45776</v>
      </c>
      <c r="B15366" s="217" t="s">
        <v>61</v>
      </c>
      <c r="C15366" s="218">
        <v>1.706</v>
      </c>
    </row>
    <row r="15367" spans="1:3" ht="15" customHeight="1" x14ac:dyDescent="0.25">
      <c r="A15367" s="216">
        <v>45777</v>
      </c>
      <c r="B15367" s="217" t="s">
        <v>61</v>
      </c>
      <c r="C15367" s="218">
        <v>1.7183999999999999</v>
      </c>
    </row>
    <row r="15368" spans="1:3" ht="15" customHeight="1" x14ac:dyDescent="0.25">
      <c r="A15368" s="216">
        <v>45779</v>
      </c>
      <c r="B15368" s="217" t="s">
        <v>61</v>
      </c>
      <c r="C15368" s="218">
        <v>1.7371000000000001</v>
      </c>
    </row>
    <row r="15369" spans="1:3" ht="15" customHeight="1" x14ac:dyDescent="0.25">
      <c r="A15369" s="216">
        <v>45782</v>
      </c>
      <c r="B15369" s="217" t="s">
        <v>61</v>
      </c>
      <c r="C15369" s="218">
        <v>1.7433000000000001</v>
      </c>
    </row>
    <row r="15370" spans="1:3" ht="15" customHeight="1" x14ac:dyDescent="0.25">
      <c r="A15370" s="216">
        <v>45783</v>
      </c>
      <c r="B15370" s="217" t="s">
        <v>61</v>
      </c>
      <c r="C15370" s="218">
        <v>1.7495000000000001</v>
      </c>
    </row>
    <row r="15371" spans="1:3" ht="15" customHeight="1" x14ac:dyDescent="0.25">
      <c r="A15371" s="216">
        <v>45784</v>
      </c>
      <c r="B15371" s="217" t="s">
        <v>61</v>
      </c>
      <c r="C15371" s="218">
        <v>1.7557</v>
      </c>
    </row>
    <row r="15372" spans="1:3" ht="15" customHeight="1" x14ac:dyDescent="0.25">
      <c r="A15372" s="216">
        <v>45785</v>
      </c>
      <c r="B15372" s="217" t="s">
        <v>61</v>
      </c>
      <c r="C15372" s="218">
        <v>1.7619</v>
      </c>
    </row>
    <row r="15373" spans="1:3" ht="15" customHeight="1" x14ac:dyDescent="0.25">
      <c r="A15373" s="216">
        <v>45786</v>
      </c>
      <c r="B15373" s="217" t="s">
        <v>61</v>
      </c>
      <c r="C15373" s="218">
        <v>1.7803</v>
      </c>
    </row>
    <row r="15374" spans="1:3" ht="15" customHeight="1" x14ac:dyDescent="0.25">
      <c r="A15374" s="216">
        <v>45789</v>
      </c>
      <c r="B15374" s="217" t="s">
        <v>61</v>
      </c>
      <c r="C15374" s="218">
        <v>1.7864</v>
      </c>
    </row>
    <row r="15375" spans="1:3" ht="15" customHeight="1" x14ac:dyDescent="0.25">
      <c r="A15375" s="216">
        <v>45790</v>
      </c>
      <c r="B15375" s="217" t="s">
        <v>61</v>
      </c>
      <c r="C15375" s="218">
        <v>1.7926</v>
      </c>
    </row>
    <row r="15376" spans="1:3" ht="15" customHeight="1" x14ac:dyDescent="0.25">
      <c r="A15376" s="216">
        <v>45791</v>
      </c>
      <c r="B15376" s="217" t="s">
        <v>61</v>
      </c>
      <c r="C15376" s="218">
        <v>1.7987</v>
      </c>
    </row>
    <row r="15377" spans="1:3" ht="15" customHeight="1" x14ac:dyDescent="0.25">
      <c r="A15377" s="216">
        <v>45792</v>
      </c>
      <c r="B15377" s="217" t="s">
        <v>61</v>
      </c>
      <c r="C15377" s="218">
        <v>1.8048</v>
      </c>
    </row>
    <row r="15378" spans="1:3" ht="15" customHeight="1" x14ac:dyDescent="0.25">
      <c r="A15378" s="216">
        <v>45793</v>
      </c>
      <c r="B15378" s="217" t="s">
        <v>61</v>
      </c>
      <c r="C15378" s="218">
        <v>1.8230999999999999</v>
      </c>
    </row>
    <row r="15379" spans="1:3" ht="15" customHeight="1" x14ac:dyDescent="0.25">
      <c r="A15379" s="216">
        <v>45796</v>
      </c>
      <c r="B15379" s="217" t="s">
        <v>61</v>
      </c>
      <c r="C15379" s="218">
        <v>1.8291999999999999</v>
      </c>
    </row>
    <row r="15380" spans="1:3" ht="15" customHeight="1" x14ac:dyDescent="0.25">
      <c r="A15380" s="216">
        <v>45797</v>
      </c>
      <c r="B15380" s="217" t="s">
        <v>61</v>
      </c>
      <c r="C15380" s="218">
        <v>1.8353999999999999</v>
      </c>
    </row>
    <row r="15381" spans="1:3" ht="15" customHeight="1" x14ac:dyDescent="0.25">
      <c r="A15381" s="216">
        <v>45798</v>
      </c>
      <c r="B15381" s="217" t="s">
        <v>61</v>
      </c>
      <c r="C15381" s="218">
        <v>1.8414999999999999</v>
      </c>
    </row>
    <row r="15382" spans="1:3" ht="15" customHeight="1" x14ac:dyDescent="0.25">
      <c r="A15382" s="216">
        <v>45799</v>
      </c>
      <c r="B15382" s="217" t="s">
        <v>61</v>
      </c>
      <c r="C15382" s="218">
        <v>1.8475999999999999</v>
      </c>
    </row>
    <row r="15383" spans="1:3" ht="15" customHeight="1" x14ac:dyDescent="0.25">
      <c r="A15383" s="216">
        <v>45800</v>
      </c>
      <c r="B15383" s="217" t="s">
        <v>61</v>
      </c>
      <c r="C15383" s="218">
        <v>1.8657999999999999</v>
      </c>
    </row>
    <row r="15384" spans="1:3" ht="15" customHeight="1" x14ac:dyDescent="0.25">
      <c r="A15384" s="216">
        <v>45803</v>
      </c>
      <c r="B15384" s="217" t="s">
        <v>61</v>
      </c>
      <c r="C15384" s="218">
        <v>1.8718999999999999</v>
      </c>
    </row>
    <row r="15385" spans="1:3" ht="15" customHeight="1" x14ac:dyDescent="0.25">
      <c r="A15385" s="216">
        <v>45804</v>
      </c>
      <c r="B15385" s="217" t="s">
        <v>61</v>
      </c>
      <c r="C15385" s="218">
        <v>1.8779999999999999</v>
      </c>
    </row>
    <row r="15386" spans="1:3" ht="15" customHeight="1" x14ac:dyDescent="0.25">
      <c r="A15386" s="216">
        <v>45805</v>
      </c>
      <c r="B15386" s="217" t="s">
        <v>61</v>
      </c>
      <c r="C15386" s="218">
        <v>1.8841000000000001</v>
      </c>
    </row>
    <row r="15387" spans="1:3" ht="15" customHeight="1" x14ac:dyDescent="0.25">
      <c r="A15387" s="216">
        <v>45806</v>
      </c>
      <c r="B15387" s="217" t="s">
        <v>61</v>
      </c>
      <c r="C15387" s="218">
        <v>1.8902000000000001</v>
      </c>
    </row>
    <row r="15388" spans="1:3" ht="15" customHeight="1" x14ac:dyDescent="0.25">
      <c r="A15388" s="216">
        <v>45807</v>
      </c>
      <c r="B15388" s="217" t="s">
        <v>61</v>
      </c>
      <c r="C15388" s="218">
        <v>1.9083000000000001</v>
      </c>
    </row>
    <row r="15389" spans="1:3" ht="15" customHeight="1" x14ac:dyDescent="0.25">
      <c r="A15389" s="216">
        <v>45810</v>
      </c>
      <c r="B15389" s="217" t="s">
        <v>61</v>
      </c>
      <c r="C15389" s="218">
        <v>1.9144000000000001</v>
      </c>
    </row>
    <row r="15390" spans="1:3" ht="15" customHeight="1" x14ac:dyDescent="0.25">
      <c r="A15390" s="216">
        <v>45811</v>
      </c>
      <c r="B15390" s="217" t="s">
        <v>61</v>
      </c>
      <c r="C15390" s="218">
        <v>1.9204000000000001</v>
      </c>
    </row>
    <row r="15391" spans="1:3" ht="15" customHeight="1" x14ac:dyDescent="0.25">
      <c r="A15391" s="216">
        <v>45812</v>
      </c>
      <c r="B15391" s="217" t="s">
        <v>61</v>
      </c>
      <c r="C15391" s="218">
        <v>1.9265000000000001</v>
      </c>
    </row>
    <row r="15392" spans="1:3" ht="15" customHeight="1" x14ac:dyDescent="0.25">
      <c r="A15392" s="216">
        <v>45813</v>
      </c>
      <c r="B15392" s="217" t="s">
        <v>61</v>
      </c>
      <c r="C15392" s="218">
        <v>1.9326000000000001</v>
      </c>
    </row>
    <row r="15393" spans="1:3" ht="15" customHeight="1" x14ac:dyDescent="0.25">
      <c r="A15393" s="216">
        <v>45814</v>
      </c>
      <c r="B15393" s="217" t="s">
        <v>61</v>
      </c>
      <c r="C15393" s="218">
        <v>1.9507000000000001</v>
      </c>
    </row>
    <row r="15394" spans="1:3" ht="15" customHeight="1" x14ac:dyDescent="0.25">
      <c r="A15394" s="216">
        <v>45817</v>
      </c>
      <c r="B15394" s="217" t="s">
        <v>61</v>
      </c>
      <c r="C15394" s="218">
        <v>1.9567000000000001</v>
      </c>
    </row>
    <row r="15395" spans="1:3" ht="15" customHeight="1" x14ac:dyDescent="0.25">
      <c r="A15395" s="216">
        <v>45818</v>
      </c>
      <c r="B15395" s="217" t="s">
        <v>61</v>
      </c>
      <c r="C15395" s="218">
        <v>1.9626999999999999</v>
      </c>
    </row>
    <row r="15396" spans="1:3" ht="15" customHeight="1" x14ac:dyDescent="0.25">
      <c r="A15396" s="216">
        <v>45819</v>
      </c>
      <c r="B15396" s="217" t="s">
        <v>61</v>
      </c>
      <c r="C15396" s="218">
        <v>1.9682999999999999</v>
      </c>
    </row>
    <row r="15397" spans="1:3" ht="15" customHeight="1" x14ac:dyDescent="0.25">
      <c r="A15397" s="216">
        <v>45820</v>
      </c>
      <c r="B15397" s="217" t="s">
        <v>61</v>
      </c>
      <c r="C15397" s="218">
        <v>1.9739</v>
      </c>
    </row>
    <row r="15398" spans="1:3" ht="15" customHeight="1" x14ac:dyDescent="0.25">
      <c r="A15398" s="216">
        <v>45821</v>
      </c>
      <c r="B15398" s="217" t="s">
        <v>61</v>
      </c>
      <c r="C15398" s="218">
        <v>1.9904999999999999</v>
      </c>
    </row>
    <row r="15399" spans="1:3" ht="15" customHeight="1" x14ac:dyDescent="0.25">
      <c r="A15399" s="216">
        <v>45824</v>
      </c>
      <c r="B15399" s="217" t="s">
        <v>61</v>
      </c>
      <c r="C15399" s="218">
        <v>1.9961</v>
      </c>
    </row>
    <row r="15400" spans="1:3" ht="15" customHeight="1" x14ac:dyDescent="0.25">
      <c r="A15400" s="216">
        <v>45825</v>
      </c>
      <c r="B15400" s="217" t="s">
        <v>61</v>
      </c>
      <c r="C15400" s="218">
        <v>2.0017</v>
      </c>
    </row>
    <row r="15401" spans="1:3" ht="15" customHeight="1" x14ac:dyDescent="0.25">
      <c r="A15401" s="216">
        <v>45826</v>
      </c>
      <c r="B15401" s="217" t="s">
        <v>61</v>
      </c>
      <c r="C15401" s="218">
        <v>2.0072000000000001</v>
      </c>
    </row>
    <row r="15402" spans="1:3" ht="15" customHeight="1" x14ac:dyDescent="0.25">
      <c r="A15402" s="216">
        <v>45827</v>
      </c>
      <c r="B15402" s="217" t="s">
        <v>61</v>
      </c>
      <c r="C15402" s="218">
        <v>2.0127999999999999</v>
      </c>
    </row>
    <row r="15403" spans="1:3" ht="15" customHeight="1" x14ac:dyDescent="0.25">
      <c r="A15403" s="216">
        <v>45828</v>
      </c>
      <c r="B15403" s="217" t="s">
        <v>61</v>
      </c>
      <c r="C15403" s="218">
        <v>2.0295000000000001</v>
      </c>
    </row>
    <row r="15404" spans="1:3" ht="15" customHeight="1" x14ac:dyDescent="0.25">
      <c r="A15404" s="216">
        <v>45831</v>
      </c>
      <c r="B15404" s="217" t="s">
        <v>61</v>
      </c>
      <c r="C15404" s="218">
        <v>2.0350999999999999</v>
      </c>
    </row>
    <row r="15405" spans="1:3" ht="15" customHeight="1" x14ac:dyDescent="0.25">
      <c r="A15405" s="216">
        <v>45832</v>
      </c>
      <c r="B15405" s="217" t="s">
        <v>61</v>
      </c>
      <c r="C15405" s="218">
        <v>2.0406</v>
      </c>
    </row>
    <row r="15406" spans="1:3" ht="15" customHeight="1" x14ac:dyDescent="0.25">
      <c r="A15406" s="216">
        <v>45833</v>
      </c>
      <c r="B15406" s="217" t="s">
        <v>61</v>
      </c>
      <c r="C15406" s="218">
        <v>2.0461999999999998</v>
      </c>
    </row>
    <row r="15407" spans="1:3" ht="15" customHeight="1" x14ac:dyDescent="0.25">
      <c r="A15407" s="216">
        <v>45834</v>
      </c>
      <c r="B15407" s="217" t="s">
        <v>61</v>
      </c>
      <c r="C15407" s="218">
        <v>2.0516999999999999</v>
      </c>
    </row>
    <row r="15408" spans="1:3" ht="15" customHeight="1" x14ac:dyDescent="0.25">
      <c r="A15408" s="216">
        <v>45835</v>
      </c>
      <c r="B15408" s="217" t="s">
        <v>61</v>
      </c>
      <c r="C15408" s="218">
        <v>2.0684</v>
      </c>
    </row>
    <row r="15409" spans="1:3" ht="15" customHeight="1" x14ac:dyDescent="0.25">
      <c r="A15409" s="216">
        <v>45838</v>
      </c>
      <c r="B15409" s="217" t="s">
        <v>61</v>
      </c>
      <c r="C15409" s="218">
        <v>2.0739999999999998</v>
      </c>
    </row>
    <row r="15410" spans="1:3" ht="15" customHeight="1" x14ac:dyDescent="0.25">
      <c r="A15410" s="216">
        <v>45839</v>
      </c>
      <c r="B15410" s="217" t="s">
        <v>61</v>
      </c>
      <c r="C15410" s="218">
        <v>2.0796000000000001</v>
      </c>
    </row>
    <row r="15411" spans="1:3" ht="15" customHeight="1" x14ac:dyDescent="0.25">
      <c r="A15411" s="216">
        <v>45840</v>
      </c>
      <c r="B15411" s="217" t="s">
        <v>61</v>
      </c>
      <c r="C15411" s="218">
        <v>2.0851000000000002</v>
      </c>
    </row>
    <row r="15412" spans="1:3" ht="15" customHeight="1" x14ac:dyDescent="0.25">
      <c r="A15412" s="216">
        <v>45841</v>
      </c>
      <c r="B15412" s="217" t="s">
        <v>61</v>
      </c>
      <c r="C15412" s="218">
        <v>2.0907</v>
      </c>
    </row>
    <row r="15413" spans="1:3" ht="15" customHeight="1" x14ac:dyDescent="0.25">
      <c r="A15413" s="216">
        <v>45842</v>
      </c>
      <c r="B15413" s="217" t="s">
        <v>61</v>
      </c>
      <c r="C15413" s="218">
        <v>2.1073</v>
      </c>
    </row>
    <row r="15414" spans="1:3" ht="15" customHeight="1" x14ac:dyDescent="0.25">
      <c r="A15414" s="216">
        <v>45845</v>
      </c>
      <c r="B15414" s="217" t="s">
        <v>61</v>
      </c>
      <c r="C15414" s="218">
        <v>2.1128</v>
      </c>
    </row>
    <row r="15415" spans="1:3" ht="15" customHeight="1" x14ac:dyDescent="0.25">
      <c r="A15415" s="216">
        <v>45846</v>
      </c>
      <c r="B15415" s="217" t="s">
        <v>61</v>
      </c>
      <c r="C15415" s="218">
        <v>2.1183999999999998</v>
      </c>
    </row>
    <row r="15416" spans="1:3" ht="15" customHeight="1" x14ac:dyDescent="0.25">
      <c r="A15416" s="216">
        <v>45847</v>
      </c>
      <c r="B15416" s="217" t="s">
        <v>61</v>
      </c>
      <c r="C15416" s="218">
        <v>2.1238999999999999</v>
      </c>
    </row>
    <row r="15417" spans="1:3" ht="15" customHeight="1" x14ac:dyDescent="0.25">
      <c r="A15417" s="216">
        <v>45848</v>
      </c>
      <c r="B15417" s="217" t="s">
        <v>61</v>
      </c>
      <c r="C15417" s="218">
        <v>2.1294</v>
      </c>
    </row>
    <row r="15418" spans="1:3" ht="15" customHeight="1" x14ac:dyDescent="0.25">
      <c r="A15418" s="216">
        <v>45849</v>
      </c>
      <c r="B15418" s="217" t="s">
        <v>61</v>
      </c>
      <c r="C15418" s="218">
        <v>2.1459999999999999</v>
      </c>
    </row>
    <row r="15419" spans="1:3" ht="15" customHeight="1" x14ac:dyDescent="0.25">
      <c r="A15419" s="216">
        <v>45852</v>
      </c>
      <c r="B15419" s="217" t="s">
        <v>61</v>
      </c>
      <c r="C15419" s="218">
        <v>2.1516000000000002</v>
      </c>
    </row>
    <row r="15420" spans="1:3" ht="15" customHeight="1" x14ac:dyDescent="0.25">
      <c r="A15420" s="216">
        <v>45853</v>
      </c>
      <c r="B15420" s="217" t="s">
        <v>61</v>
      </c>
      <c r="C15420" s="218">
        <v>2.1570999999999998</v>
      </c>
    </row>
    <row r="15421" spans="1:3" ht="15" customHeight="1" x14ac:dyDescent="0.25">
      <c r="A15421" s="216">
        <v>45854</v>
      </c>
      <c r="B15421" s="217" t="s">
        <v>61</v>
      </c>
      <c r="C15421" s="218">
        <v>2.1625999999999999</v>
      </c>
    </row>
    <row r="15422" spans="1:3" ht="15" customHeight="1" x14ac:dyDescent="0.25">
      <c r="A15422" s="216">
        <v>45855</v>
      </c>
      <c r="B15422" s="217" t="s">
        <v>61</v>
      </c>
      <c r="C15422" s="218">
        <v>2.1682000000000001</v>
      </c>
    </row>
    <row r="15423" spans="1:3" ht="15" customHeight="1" x14ac:dyDescent="0.25">
      <c r="A15423" s="216">
        <v>45856</v>
      </c>
      <c r="B15423" s="217" t="s">
        <v>61</v>
      </c>
      <c r="C15423" s="218">
        <v>2.1848000000000001</v>
      </c>
    </row>
    <row r="15424" spans="1:3" ht="15" customHeight="1" x14ac:dyDescent="0.25">
      <c r="A15424" s="216">
        <v>45859</v>
      </c>
      <c r="B15424" s="217" t="s">
        <v>61</v>
      </c>
      <c r="C15424" s="218">
        <v>2.1903000000000001</v>
      </c>
    </row>
    <row r="15425" spans="1:3" ht="15" customHeight="1" x14ac:dyDescent="0.25">
      <c r="A15425" s="216">
        <v>45860</v>
      </c>
      <c r="B15425" s="217" t="s">
        <v>61</v>
      </c>
      <c r="C15425" s="218">
        <v>2.1958000000000002</v>
      </c>
    </row>
    <row r="15426" spans="1:3" ht="15" customHeight="1" x14ac:dyDescent="0.25">
      <c r="A15426" s="216">
        <v>45861</v>
      </c>
      <c r="B15426" s="217" t="s">
        <v>61</v>
      </c>
      <c r="C15426" s="218">
        <v>2.2014</v>
      </c>
    </row>
    <row r="15427" spans="1:3" ht="15" customHeight="1" x14ac:dyDescent="0.25">
      <c r="A15427" s="216">
        <v>45862</v>
      </c>
      <c r="B15427" s="217" t="s">
        <v>61</v>
      </c>
      <c r="C15427" s="218">
        <v>2.2069000000000001</v>
      </c>
    </row>
    <row r="15428" spans="1:3" ht="15" customHeight="1" x14ac:dyDescent="0.25">
      <c r="A15428" s="216">
        <v>45863</v>
      </c>
      <c r="B15428" s="217" t="s">
        <v>61</v>
      </c>
      <c r="C15428" s="218">
        <v>2.2233999999999998</v>
      </c>
    </row>
    <row r="15429" spans="1:3" ht="15" customHeight="1" x14ac:dyDescent="0.25">
      <c r="A15429" s="216">
        <v>45866</v>
      </c>
      <c r="B15429" s="217" t="s">
        <v>61</v>
      </c>
      <c r="C15429" s="218">
        <v>2.2288999999999999</v>
      </c>
    </row>
    <row r="15430" spans="1:3" ht="15" customHeight="1" x14ac:dyDescent="0.25">
      <c r="A15430" s="216">
        <v>45867</v>
      </c>
      <c r="B15430" s="217" t="s">
        <v>61</v>
      </c>
      <c r="C15430" s="218">
        <v>2.2345000000000002</v>
      </c>
    </row>
    <row r="15431" spans="1:3" ht="15" customHeight="1" x14ac:dyDescent="0.25">
      <c r="A15431" s="216">
        <v>45868</v>
      </c>
      <c r="B15431" s="217" t="s">
        <v>61</v>
      </c>
      <c r="C15431" s="218">
        <v>2.2400000000000002</v>
      </c>
    </row>
    <row r="15432" spans="1:3" ht="15" customHeight="1" x14ac:dyDescent="0.25">
      <c r="A15432" s="216">
        <v>45869</v>
      </c>
      <c r="B15432" s="217" t="s">
        <v>61</v>
      </c>
      <c r="C15432" s="218">
        <v>2.2454999999999998</v>
      </c>
    </row>
    <row r="15433" spans="1:3" ht="15" customHeight="1" x14ac:dyDescent="0.25">
      <c r="A15433" s="216">
        <v>45870</v>
      </c>
      <c r="B15433" s="217" t="s">
        <v>61</v>
      </c>
      <c r="C15433" s="218">
        <v>2.262</v>
      </c>
    </row>
    <row r="15434" spans="1:3" ht="15" customHeight="1" x14ac:dyDescent="0.25">
      <c r="A15434" s="216">
        <v>45873</v>
      </c>
      <c r="B15434" s="217" t="s">
        <v>61</v>
      </c>
      <c r="C15434" s="218">
        <v>2.2675000000000001</v>
      </c>
    </row>
    <row r="15435" spans="1:3" ht="15" customHeight="1" x14ac:dyDescent="0.25">
      <c r="A15435" s="216">
        <v>45874</v>
      </c>
      <c r="B15435" s="217" t="s">
        <v>61</v>
      </c>
      <c r="C15435" s="218">
        <v>2.2730000000000001</v>
      </c>
    </row>
    <row r="15436" spans="1:3" ht="15" customHeight="1" x14ac:dyDescent="0.25">
      <c r="A15436" s="216">
        <v>45875</v>
      </c>
      <c r="B15436" s="217" t="s">
        <v>61</v>
      </c>
      <c r="C15436" s="218">
        <v>2.2785000000000002</v>
      </c>
    </row>
    <row r="15437" spans="1:3" ht="15" customHeight="1" x14ac:dyDescent="0.25">
      <c r="A15437" s="216">
        <v>45876</v>
      </c>
      <c r="B15437" s="217" t="s">
        <v>61</v>
      </c>
      <c r="C15437" s="218">
        <v>2.2839999999999998</v>
      </c>
    </row>
    <row r="15438" spans="1:3" ht="15" customHeight="1" x14ac:dyDescent="0.25">
      <c r="A15438" s="216">
        <v>45877</v>
      </c>
      <c r="B15438" s="217" t="s">
        <v>61</v>
      </c>
      <c r="C15438" s="218">
        <v>2.3005</v>
      </c>
    </row>
    <row r="15439" spans="1:3" ht="15" customHeight="1" x14ac:dyDescent="0.25">
      <c r="A15439" s="216">
        <v>45880</v>
      </c>
      <c r="B15439" s="217" t="s">
        <v>61</v>
      </c>
      <c r="C15439" s="218">
        <v>2.306</v>
      </c>
    </row>
    <row r="15440" spans="1:3" ht="15" customHeight="1" x14ac:dyDescent="0.25">
      <c r="A15440" s="216">
        <v>45881</v>
      </c>
      <c r="B15440" s="217" t="s">
        <v>61</v>
      </c>
      <c r="C15440" s="218">
        <v>2.3115000000000001</v>
      </c>
    </row>
    <row r="15441" spans="1:3" ht="15" customHeight="1" x14ac:dyDescent="0.25">
      <c r="A15441" s="216">
        <v>45882</v>
      </c>
      <c r="B15441" s="217" t="s">
        <v>61</v>
      </c>
      <c r="C15441" s="218">
        <v>2.3170000000000002</v>
      </c>
    </row>
    <row r="15442" spans="1:3" ht="15" customHeight="1" x14ac:dyDescent="0.25">
      <c r="A15442" s="216">
        <v>45883</v>
      </c>
      <c r="B15442" s="217" t="s">
        <v>61</v>
      </c>
      <c r="C15442" s="218">
        <v>2.3224999999999998</v>
      </c>
    </row>
    <row r="15443" spans="1:3" ht="15" customHeight="1" x14ac:dyDescent="0.25">
      <c r="A15443" s="216">
        <v>45884</v>
      </c>
      <c r="B15443" s="217" t="s">
        <v>61</v>
      </c>
      <c r="C15443" s="218">
        <v>2.339</v>
      </c>
    </row>
    <row r="15444" spans="1:3" ht="15" customHeight="1" x14ac:dyDescent="0.25">
      <c r="A15444" s="216">
        <v>45887</v>
      </c>
      <c r="B15444" s="217" t="s">
        <v>61</v>
      </c>
      <c r="C15444" s="218">
        <v>2.3445</v>
      </c>
    </row>
    <row r="15445" spans="1:3" ht="15" customHeight="1" x14ac:dyDescent="0.25">
      <c r="A15445" s="216">
        <v>45888</v>
      </c>
      <c r="B15445" s="217" t="s">
        <v>61</v>
      </c>
      <c r="C15445" s="218">
        <v>2.35</v>
      </c>
    </row>
    <row r="15446" spans="1:3" ht="15" customHeight="1" x14ac:dyDescent="0.25">
      <c r="A15446" s="216">
        <v>45889</v>
      </c>
      <c r="B15446" s="217" t="s">
        <v>61</v>
      </c>
      <c r="C15446" s="218">
        <v>2.3555000000000001</v>
      </c>
    </row>
    <row r="15447" spans="1:3" ht="15" customHeight="1" x14ac:dyDescent="0.25">
      <c r="A15447" s="216">
        <v>45890</v>
      </c>
      <c r="B15447" s="217" t="s">
        <v>61</v>
      </c>
      <c r="C15447" s="218">
        <v>2.3610000000000002</v>
      </c>
    </row>
    <row r="15448" spans="1:3" ht="15" customHeight="1" x14ac:dyDescent="0.25">
      <c r="A15448" s="216">
        <v>45891</v>
      </c>
      <c r="B15448" s="217" t="s">
        <v>61</v>
      </c>
      <c r="C15448" s="218">
        <v>2.3776000000000002</v>
      </c>
    </row>
    <row r="15449" spans="1:3" ht="15" customHeight="1" x14ac:dyDescent="0.25">
      <c r="A15449" s="216">
        <v>45894</v>
      </c>
      <c r="B15449" s="217" t="s">
        <v>61</v>
      </c>
      <c r="C15449" s="218">
        <v>2.3831000000000002</v>
      </c>
    </row>
    <row r="15450" spans="1:3" ht="15" customHeight="1" x14ac:dyDescent="0.25">
      <c r="A15450" s="216">
        <v>45895</v>
      </c>
      <c r="B15450" s="217" t="s">
        <v>61</v>
      </c>
      <c r="C15450" s="218">
        <v>2.3885999999999998</v>
      </c>
    </row>
    <row r="15451" spans="1:3" ht="15" customHeight="1" x14ac:dyDescent="0.25">
      <c r="A15451" s="216">
        <v>45896</v>
      </c>
      <c r="B15451" s="217" t="s">
        <v>61</v>
      </c>
      <c r="C15451" s="218">
        <v>2.3940999999999999</v>
      </c>
    </row>
    <row r="15452" spans="1:3" ht="15" customHeight="1" x14ac:dyDescent="0.25">
      <c r="A15452" s="216">
        <v>45897</v>
      </c>
      <c r="B15452" s="217" t="s">
        <v>61</v>
      </c>
      <c r="C15452" s="218">
        <v>2.3996</v>
      </c>
    </row>
    <row r="15453" spans="1:3" ht="15" customHeight="1" x14ac:dyDescent="0.25">
      <c r="A15453" s="216">
        <v>45898</v>
      </c>
      <c r="B15453" s="217" t="s">
        <v>61</v>
      </c>
      <c r="C15453" s="218">
        <v>2.4161000000000001</v>
      </c>
    </row>
    <row r="15454" spans="1:3" ht="15" customHeight="1" x14ac:dyDescent="0.25">
      <c r="A15454" s="216">
        <v>45901</v>
      </c>
      <c r="B15454" s="217" t="s">
        <v>61</v>
      </c>
      <c r="C15454" s="218">
        <v>2.4216000000000002</v>
      </c>
    </row>
    <row r="15455" spans="1:3" ht="15" customHeight="1" x14ac:dyDescent="0.25">
      <c r="A15455" s="216">
        <v>45902</v>
      </c>
      <c r="B15455" s="217" t="s">
        <v>61</v>
      </c>
      <c r="C15455" s="218">
        <v>2.4270999999999998</v>
      </c>
    </row>
    <row r="15456" spans="1:3" ht="15" customHeight="1" x14ac:dyDescent="0.25">
      <c r="A15456" s="216">
        <v>45903</v>
      </c>
      <c r="B15456" s="217" t="s">
        <v>61</v>
      </c>
      <c r="C15456" s="218">
        <v>2.4325999999999999</v>
      </c>
    </row>
    <row r="15457" spans="1:3" ht="15" customHeight="1" x14ac:dyDescent="0.25">
      <c r="A15457" s="216">
        <v>45904</v>
      </c>
      <c r="B15457" s="217" t="s">
        <v>61</v>
      </c>
      <c r="C15457" s="218">
        <v>2.4380999999999999</v>
      </c>
    </row>
    <row r="15458" spans="1:3" ht="15" customHeight="1" x14ac:dyDescent="0.25">
      <c r="A15458" s="216">
        <v>45905</v>
      </c>
      <c r="B15458" s="217" t="s">
        <v>61</v>
      </c>
      <c r="C15458" s="218">
        <v>2.4546000000000001</v>
      </c>
    </row>
    <row r="15459" spans="1:3" ht="15" customHeight="1" x14ac:dyDescent="0.25">
      <c r="A15459" s="216">
        <v>45908</v>
      </c>
      <c r="B15459" s="217" t="s">
        <v>61</v>
      </c>
      <c r="C15459" s="218">
        <v>2.46</v>
      </c>
    </row>
    <row r="15460" spans="1:3" ht="15" customHeight="1" x14ac:dyDescent="0.25">
      <c r="A15460" s="216">
        <v>45909</v>
      </c>
      <c r="B15460" s="217" t="s">
        <v>61</v>
      </c>
      <c r="C15460" s="218">
        <v>2.4655</v>
      </c>
    </row>
    <row r="15461" spans="1:3" ht="15" customHeight="1" x14ac:dyDescent="0.25">
      <c r="A15461" s="216">
        <v>45910</v>
      </c>
      <c r="B15461" s="217" t="s">
        <v>61</v>
      </c>
      <c r="C15461" s="218">
        <v>2.4710000000000001</v>
      </c>
    </row>
    <row r="15462" spans="1:3" ht="15" customHeight="1" x14ac:dyDescent="0.25">
      <c r="A15462" s="216">
        <v>45911</v>
      </c>
      <c r="B15462" s="217" t="s">
        <v>61</v>
      </c>
      <c r="C15462" s="218">
        <v>2.4765000000000001</v>
      </c>
    </row>
    <row r="15463" spans="1:3" ht="15" customHeight="1" x14ac:dyDescent="0.25">
      <c r="A15463" s="216">
        <v>45912</v>
      </c>
      <c r="B15463" s="217" t="s">
        <v>61</v>
      </c>
      <c r="C15463" s="218">
        <v>2.4929999999999999</v>
      </c>
    </row>
    <row r="15464" spans="1:3" ht="15" customHeight="1" x14ac:dyDescent="0.25">
      <c r="A15464" s="216">
        <v>45915</v>
      </c>
      <c r="B15464" s="217" t="s">
        <v>61</v>
      </c>
      <c r="C15464" s="218">
        <v>2.4984999999999999</v>
      </c>
    </row>
    <row r="15465" spans="1:3" ht="15" customHeight="1" x14ac:dyDescent="0.25">
      <c r="A15465" s="216">
        <v>45916</v>
      </c>
      <c r="B15465" s="217" t="s">
        <v>61</v>
      </c>
      <c r="C15465" s="218">
        <v>2.5038999999999998</v>
      </c>
    </row>
    <row r="15466" spans="1:3" ht="15" customHeight="1" x14ac:dyDescent="0.25">
      <c r="A15466" s="216">
        <v>45917</v>
      </c>
      <c r="B15466" s="217" t="s">
        <v>61</v>
      </c>
      <c r="C15466" s="218">
        <v>2.5093999999999999</v>
      </c>
    </row>
    <row r="15467" spans="1:3" ht="15" customHeight="1" x14ac:dyDescent="0.25">
      <c r="A15467" s="216">
        <v>45918</v>
      </c>
      <c r="B15467" s="217" t="s">
        <v>61</v>
      </c>
      <c r="C15467" s="218">
        <v>2.5148999999999999</v>
      </c>
    </row>
    <row r="15468" spans="1:3" ht="15" customHeight="1" x14ac:dyDescent="0.25">
      <c r="A15468" s="216">
        <v>45919</v>
      </c>
      <c r="B15468" s="217" t="s">
        <v>61</v>
      </c>
      <c r="C15468" s="218">
        <v>2.5314000000000001</v>
      </c>
    </row>
    <row r="15469" spans="1:3" ht="15" customHeight="1" x14ac:dyDescent="0.25">
      <c r="A15469" s="216">
        <v>45922</v>
      </c>
      <c r="B15469" s="217" t="s">
        <v>61</v>
      </c>
      <c r="C15469" s="218">
        <v>2.5369000000000002</v>
      </c>
    </row>
    <row r="15470" spans="1:3" ht="15" customHeight="1" x14ac:dyDescent="0.25">
      <c r="A15470" s="216">
        <v>45923</v>
      </c>
      <c r="B15470" s="217" t="s">
        <v>61</v>
      </c>
      <c r="C15470" s="218">
        <v>2.5424000000000002</v>
      </c>
    </row>
    <row r="15471" spans="1:3" ht="15" customHeight="1" x14ac:dyDescent="0.25">
      <c r="A15471" s="216">
        <v>45924</v>
      </c>
      <c r="B15471" s="217" t="s">
        <v>61</v>
      </c>
      <c r="C15471" s="218">
        <v>2.5478000000000001</v>
      </c>
    </row>
    <row r="15472" spans="1:3" ht="15" customHeight="1" x14ac:dyDescent="0.25">
      <c r="A15472" s="216">
        <v>45925</v>
      </c>
      <c r="B15472" s="217" t="s">
        <v>61</v>
      </c>
      <c r="C15472" s="218">
        <v>2.5533000000000001</v>
      </c>
    </row>
    <row r="15473" spans="1:3" ht="15" customHeight="1" x14ac:dyDescent="0.25">
      <c r="A15473" s="216">
        <v>45926</v>
      </c>
      <c r="B15473" s="217" t="s">
        <v>61</v>
      </c>
      <c r="C15473" s="218">
        <v>2.5697000000000001</v>
      </c>
    </row>
    <row r="15474" spans="1:3" ht="15" customHeight="1" x14ac:dyDescent="0.25">
      <c r="A15474" s="216">
        <v>45929</v>
      </c>
      <c r="B15474" s="217" t="s">
        <v>61</v>
      </c>
      <c r="C15474" s="218">
        <v>2.5750999999999999</v>
      </c>
    </row>
    <row r="15475" spans="1:3" ht="15" customHeight="1" x14ac:dyDescent="0.25">
      <c r="A15475" s="216">
        <v>45930</v>
      </c>
      <c r="B15475" s="217" t="s">
        <v>61</v>
      </c>
      <c r="C15475" s="218">
        <v>2.5806</v>
      </c>
    </row>
    <row r="15476" spans="1:3" ht="15" customHeight="1" x14ac:dyDescent="0.25">
      <c r="A15476" s="216">
        <v>45566</v>
      </c>
      <c r="B15476" s="217" t="s">
        <v>161</v>
      </c>
      <c r="C15476" s="218">
        <v>9.5999999999999992E-3</v>
      </c>
    </row>
    <row r="15477" spans="1:3" ht="15" customHeight="1" x14ac:dyDescent="0.25">
      <c r="A15477" s="216">
        <v>45567</v>
      </c>
      <c r="B15477" s="217" t="s">
        <v>161</v>
      </c>
      <c r="C15477" s="218">
        <v>1.9E-2</v>
      </c>
    </row>
    <row r="15478" spans="1:3" ht="15" customHeight="1" x14ac:dyDescent="0.25">
      <c r="A15478" s="216">
        <v>45568</v>
      </c>
      <c r="B15478" s="217" t="s">
        <v>161</v>
      </c>
      <c r="C15478" s="218">
        <v>2.8400000000000002E-2</v>
      </c>
    </row>
    <row r="15479" spans="1:3" ht="15" customHeight="1" x14ac:dyDescent="0.25">
      <c r="A15479" s="216">
        <v>45569</v>
      </c>
      <c r="B15479" s="217" t="s">
        <v>161</v>
      </c>
      <c r="C15479" s="218">
        <v>3.7900000000000003E-2</v>
      </c>
    </row>
    <row r="15480" spans="1:3" ht="15" customHeight="1" x14ac:dyDescent="0.25">
      <c r="A15480" s="216">
        <v>45572</v>
      </c>
      <c r="B15480" s="217" t="s">
        <v>161</v>
      </c>
      <c r="C15480" s="218">
        <v>6.59E-2</v>
      </c>
    </row>
    <row r="15481" spans="1:3" ht="15" customHeight="1" x14ac:dyDescent="0.25">
      <c r="A15481" s="216">
        <v>45573</v>
      </c>
      <c r="B15481" s="217" t="s">
        <v>161</v>
      </c>
      <c r="C15481" s="218">
        <v>7.5200000000000003E-2</v>
      </c>
    </row>
    <row r="15482" spans="1:3" ht="15" customHeight="1" x14ac:dyDescent="0.25">
      <c r="A15482" s="216">
        <v>45574</v>
      </c>
      <c r="B15482" s="217" t="s">
        <v>161</v>
      </c>
      <c r="C15482" s="218">
        <v>8.4500000000000006E-2</v>
      </c>
    </row>
    <row r="15483" spans="1:3" ht="15" customHeight="1" x14ac:dyDescent="0.25">
      <c r="A15483" s="216">
        <v>45575</v>
      </c>
      <c r="B15483" s="217" t="s">
        <v>161</v>
      </c>
      <c r="C15483" s="218">
        <v>9.3700000000000006E-2</v>
      </c>
    </row>
    <row r="15484" spans="1:3" ht="15" customHeight="1" x14ac:dyDescent="0.25">
      <c r="A15484" s="216">
        <v>45576</v>
      </c>
      <c r="B15484" s="217" t="s">
        <v>161</v>
      </c>
      <c r="C15484" s="218">
        <v>0.10299999999999999</v>
      </c>
    </row>
    <row r="15485" spans="1:3" ht="15" customHeight="1" x14ac:dyDescent="0.25">
      <c r="A15485" s="216">
        <v>45579</v>
      </c>
      <c r="B15485" s="217" t="s">
        <v>161</v>
      </c>
      <c r="C15485" s="218">
        <v>0.13070000000000001</v>
      </c>
    </row>
    <row r="15486" spans="1:3" ht="15" customHeight="1" x14ac:dyDescent="0.25">
      <c r="A15486" s="216">
        <v>45580</v>
      </c>
      <c r="B15486" s="217" t="s">
        <v>161</v>
      </c>
      <c r="C15486" s="218">
        <v>0.1399</v>
      </c>
    </row>
    <row r="15487" spans="1:3" ht="15" customHeight="1" x14ac:dyDescent="0.25">
      <c r="A15487" s="216">
        <v>45581</v>
      </c>
      <c r="B15487" s="217" t="s">
        <v>161</v>
      </c>
      <c r="C15487" s="218">
        <v>0.1492</v>
      </c>
    </row>
    <row r="15488" spans="1:3" ht="15" customHeight="1" x14ac:dyDescent="0.25">
      <c r="A15488" s="216">
        <v>45582</v>
      </c>
      <c r="B15488" s="217" t="s">
        <v>161</v>
      </c>
      <c r="C15488" s="218">
        <v>0.15859999999999999</v>
      </c>
    </row>
    <row r="15489" spans="1:3" ht="15" customHeight="1" x14ac:dyDescent="0.25">
      <c r="A15489" s="216">
        <v>45583</v>
      </c>
      <c r="B15489" s="217" t="s">
        <v>161</v>
      </c>
      <c r="C15489" s="218">
        <v>0.1678</v>
      </c>
    </row>
    <row r="15490" spans="1:3" ht="15" customHeight="1" x14ac:dyDescent="0.25">
      <c r="A15490" s="216">
        <v>45586</v>
      </c>
      <c r="B15490" s="217" t="s">
        <v>161</v>
      </c>
      <c r="C15490" s="218">
        <v>0.1948</v>
      </c>
    </row>
    <row r="15491" spans="1:3" ht="15" customHeight="1" x14ac:dyDescent="0.25">
      <c r="A15491" s="216">
        <v>45587</v>
      </c>
      <c r="B15491" s="217" t="s">
        <v>161</v>
      </c>
      <c r="C15491" s="218">
        <v>0.20380000000000001</v>
      </c>
    </row>
    <row r="15492" spans="1:3" ht="15" customHeight="1" x14ac:dyDescent="0.25">
      <c r="A15492" s="216">
        <v>45588</v>
      </c>
      <c r="B15492" s="217" t="s">
        <v>161</v>
      </c>
      <c r="C15492" s="218">
        <v>0.21279999999999999</v>
      </c>
    </row>
    <row r="15493" spans="1:3" ht="15" customHeight="1" x14ac:dyDescent="0.25">
      <c r="A15493" s="216">
        <v>45589</v>
      </c>
      <c r="B15493" s="217" t="s">
        <v>161</v>
      </c>
      <c r="C15493" s="218">
        <v>0.2218</v>
      </c>
    </row>
    <row r="15494" spans="1:3" ht="15" customHeight="1" x14ac:dyDescent="0.25">
      <c r="A15494" s="216">
        <v>45590</v>
      </c>
      <c r="B15494" s="217" t="s">
        <v>161</v>
      </c>
      <c r="C15494" s="218">
        <v>0.23089999999999999</v>
      </c>
    </row>
    <row r="15495" spans="1:3" ht="15" customHeight="1" x14ac:dyDescent="0.25">
      <c r="A15495" s="216">
        <v>45593</v>
      </c>
      <c r="B15495" s="217" t="s">
        <v>161</v>
      </c>
      <c r="C15495" s="218">
        <v>0.25790000000000002</v>
      </c>
    </row>
    <row r="15496" spans="1:3" ht="15" customHeight="1" x14ac:dyDescent="0.25">
      <c r="A15496" s="216">
        <v>45594</v>
      </c>
      <c r="B15496" s="217" t="s">
        <v>161</v>
      </c>
      <c r="C15496" s="218">
        <v>0.26679999999999998</v>
      </c>
    </row>
    <row r="15497" spans="1:3" ht="15" customHeight="1" x14ac:dyDescent="0.25">
      <c r="A15497" s="216">
        <v>45595</v>
      </c>
      <c r="B15497" s="217" t="s">
        <v>161</v>
      </c>
      <c r="C15497" s="218">
        <v>0.27589999999999998</v>
      </c>
    </row>
    <row r="15498" spans="1:3" ht="15" customHeight="1" x14ac:dyDescent="0.25">
      <c r="A15498" s="216">
        <v>45596</v>
      </c>
      <c r="B15498" s="217" t="s">
        <v>161</v>
      </c>
      <c r="C15498" s="218">
        <v>0.2848</v>
      </c>
    </row>
    <row r="15499" spans="1:3" ht="15" customHeight="1" x14ac:dyDescent="0.25">
      <c r="A15499" s="216">
        <v>45597</v>
      </c>
      <c r="B15499" s="217" t="s">
        <v>161</v>
      </c>
      <c r="C15499" s="218">
        <v>0.29380000000000001</v>
      </c>
    </row>
    <row r="15500" spans="1:3" ht="15" customHeight="1" x14ac:dyDescent="0.25">
      <c r="A15500" s="216">
        <v>45600</v>
      </c>
      <c r="B15500" s="217" t="s">
        <v>161</v>
      </c>
      <c r="C15500" s="218">
        <v>0.32079999999999997</v>
      </c>
    </row>
    <row r="15501" spans="1:3" ht="15" customHeight="1" x14ac:dyDescent="0.25">
      <c r="A15501" s="216">
        <v>45601</v>
      </c>
      <c r="B15501" s="217" t="s">
        <v>161</v>
      </c>
      <c r="C15501" s="218">
        <v>0.32969999999999999</v>
      </c>
    </row>
    <row r="15502" spans="1:3" ht="15" customHeight="1" x14ac:dyDescent="0.25">
      <c r="A15502" s="216">
        <v>45602</v>
      </c>
      <c r="B15502" s="217" t="s">
        <v>161</v>
      </c>
      <c r="C15502" s="218">
        <v>0.33850000000000002</v>
      </c>
    </row>
    <row r="15503" spans="1:3" ht="15" customHeight="1" x14ac:dyDescent="0.25">
      <c r="A15503" s="216">
        <v>45603</v>
      </c>
      <c r="B15503" s="217" t="s">
        <v>161</v>
      </c>
      <c r="C15503" s="218">
        <v>0.3473</v>
      </c>
    </row>
    <row r="15504" spans="1:3" ht="15" customHeight="1" x14ac:dyDescent="0.25">
      <c r="A15504" s="216">
        <v>45604</v>
      </c>
      <c r="B15504" s="217" t="s">
        <v>161</v>
      </c>
      <c r="C15504" s="218">
        <v>0.35620000000000002</v>
      </c>
    </row>
    <row r="15505" spans="1:3" ht="15" customHeight="1" x14ac:dyDescent="0.25">
      <c r="A15505" s="216">
        <v>45607</v>
      </c>
      <c r="B15505" s="217" t="s">
        <v>161</v>
      </c>
      <c r="C15505" s="218">
        <v>0.38290000000000002</v>
      </c>
    </row>
    <row r="15506" spans="1:3" ht="15" customHeight="1" x14ac:dyDescent="0.25">
      <c r="A15506" s="216">
        <v>45608</v>
      </c>
      <c r="B15506" s="217" t="s">
        <v>161</v>
      </c>
      <c r="C15506" s="218">
        <v>0.39190000000000003</v>
      </c>
    </row>
    <row r="15507" spans="1:3" ht="15" customHeight="1" x14ac:dyDescent="0.25">
      <c r="A15507" s="216">
        <v>45609</v>
      </c>
      <c r="B15507" s="217" t="s">
        <v>161</v>
      </c>
      <c r="C15507" s="218">
        <v>0.4007</v>
      </c>
    </row>
    <row r="15508" spans="1:3" ht="15" customHeight="1" x14ac:dyDescent="0.25">
      <c r="A15508" s="216">
        <v>45610</v>
      </c>
      <c r="B15508" s="217" t="s">
        <v>161</v>
      </c>
      <c r="C15508" s="218">
        <v>0.40960000000000002</v>
      </c>
    </row>
    <row r="15509" spans="1:3" ht="15" customHeight="1" x14ac:dyDescent="0.25">
      <c r="A15509" s="216">
        <v>45611</v>
      </c>
      <c r="B15509" s="217" t="s">
        <v>161</v>
      </c>
      <c r="C15509" s="218">
        <v>0.41839999999999999</v>
      </c>
    </row>
    <row r="15510" spans="1:3" ht="15" customHeight="1" x14ac:dyDescent="0.25">
      <c r="A15510" s="216">
        <v>45614</v>
      </c>
      <c r="B15510" s="217" t="s">
        <v>161</v>
      </c>
      <c r="C15510" s="218">
        <v>0.44500000000000001</v>
      </c>
    </row>
    <row r="15511" spans="1:3" ht="15" customHeight="1" x14ac:dyDescent="0.25">
      <c r="A15511" s="216">
        <v>45615</v>
      </c>
      <c r="B15511" s="217" t="s">
        <v>161</v>
      </c>
      <c r="C15511" s="218">
        <v>0.45390000000000003</v>
      </c>
    </row>
    <row r="15512" spans="1:3" ht="15" customHeight="1" x14ac:dyDescent="0.25">
      <c r="A15512" s="216">
        <v>45616</v>
      </c>
      <c r="B15512" s="217" t="s">
        <v>161</v>
      </c>
      <c r="C15512" s="218">
        <v>0.4627</v>
      </c>
    </row>
    <row r="15513" spans="1:3" ht="15" customHeight="1" x14ac:dyDescent="0.25">
      <c r="A15513" s="216">
        <v>45617</v>
      </c>
      <c r="B15513" s="217" t="s">
        <v>161</v>
      </c>
      <c r="C15513" s="218">
        <v>0.47149999999999997</v>
      </c>
    </row>
    <row r="15514" spans="1:3" ht="15" customHeight="1" x14ac:dyDescent="0.25">
      <c r="A15514" s="216">
        <v>45618</v>
      </c>
      <c r="B15514" s="217" t="s">
        <v>161</v>
      </c>
      <c r="C15514" s="218">
        <v>0.48039999999999999</v>
      </c>
    </row>
    <row r="15515" spans="1:3" ht="15" customHeight="1" x14ac:dyDescent="0.25">
      <c r="A15515" s="216">
        <v>45621</v>
      </c>
      <c r="B15515" s="217" t="s">
        <v>161</v>
      </c>
      <c r="C15515" s="218">
        <v>0.50649999999999995</v>
      </c>
    </row>
    <row r="15516" spans="1:3" ht="15" customHeight="1" x14ac:dyDescent="0.25">
      <c r="A15516" s="216">
        <v>45622</v>
      </c>
      <c r="B15516" s="217" t="s">
        <v>161</v>
      </c>
      <c r="C15516" s="218">
        <v>0.51529999999999998</v>
      </c>
    </row>
    <row r="15517" spans="1:3" ht="15" customHeight="1" x14ac:dyDescent="0.25">
      <c r="A15517" s="216">
        <v>45623</v>
      </c>
      <c r="B15517" s="217" t="s">
        <v>161</v>
      </c>
      <c r="C15517" s="218">
        <v>0.52410000000000001</v>
      </c>
    </row>
    <row r="15518" spans="1:3" ht="15" customHeight="1" x14ac:dyDescent="0.25">
      <c r="A15518" s="216">
        <v>45624</v>
      </c>
      <c r="B15518" s="217" t="s">
        <v>161</v>
      </c>
      <c r="C15518" s="218">
        <v>0.53259999999999996</v>
      </c>
    </row>
    <row r="15519" spans="1:3" ht="15" customHeight="1" x14ac:dyDescent="0.25">
      <c r="A15519" s="216">
        <v>45625</v>
      </c>
      <c r="B15519" s="217" t="s">
        <v>161</v>
      </c>
      <c r="C15519" s="218">
        <v>0.54120000000000001</v>
      </c>
    </row>
    <row r="15520" spans="1:3" ht="15" customHeight="1" x14ac:dyDescent="0.25">
      <c r="A15520" s="216">
        <v>45628</v>
      </c>
      <c r="B15520" s="217" t="s">
        <v>161</v>
      </c>
      <c r="C15520" s="218">
        <v>0.56710000000000005</v>
      </c>
    </row>
    <row r="15521" spans="1:3" ht="15" customHeight="1" x14ac:dyDescent="0.25">
      <c r="A15521" s="216">
        <v>45629</v>
      </c>
      <c r="B15521" s="217" t="s">
        <v>161</v>
      </c>
      <c r="C15521" s="218">
        <v>0.57569999999999999</v>
      </c>
    </row>
    <row r="15522" spans="1:3" ht="15" customHeight="1" x14ac:dyDescent="0.25">
      <c r="A15522" s="216">
        <v>45630</v>
      </c>
      <c r="B15522" s="217" t="s">
        <v>161</v>
      </c>
      <c r="C15522" s="218">
        <v>0.58430000000000004</v>
      </c>
    </row>
    <row r="15523" spans="1:3" ht="15" customHeight="1" x14ac:dyDescent="0.25">
      <c r="A15523" s="216">
        <v>45631</v>
      </c>
      <c r="B15523" s="217" t="s">
        <v>161</v>
      </c>
      <c r="C15523" s="218">
        <v>0.59299999999999997</v>
      </c>
    </row>
    <row r="15524" spans="1:3" ht="15" customHeight="1" x14ac:dyDescent="0.25">
      <c r="A15524" s="216">
        <v>45632</v>
      </c>
      <c r="B15524" s="217" t="s">
        <v>161</v>
      </c>
      <c r="C15524" s="218">
        <v>0.60160000000000002</v>
      </c>
    </row>
    <row r="15525" spans="1:3" ht="15" customHeight="1" x14ac:dyDescent="0.25">
      <c r="A15525" s="216">
        <v>45635</v>
      </c>
      <c r="B15525" s="217" t="s">
        <v>161</v>
      </c>
      <c r="C15525" s="218">
        <v>0.62719999999999998</v>
      </c>
    </row>
    <row r="15526" spans="1:3" ht="15" customHeight="1" x14ac:dyDescent="0.25">
      <c r="A15526" s="216">
        <v>45636</v>
      </c>
      <c r="B15526" s="217" t="s">
        <v>161</v>
      </c>
      <c r="C15526" s="218">
        <v>0.63570000000000004</v>
      </c>
    </row>
    <row r="15527" spans="1:3" ht="15" customHeight="1" x14ac:dyDescent="0.25">
      <c r="A15527" s="216">
        <v>45637</v>
      </c>
      <c r="B15527" s="217" t="s">
        <v>161</v>
      </c>
      <c r="C15527" s="218">
        <v>0.64419999999999999</v>
      </c>
    </row>
    <row r="15528" spans="1:3" ht="15" customHeight="1" x14ac:dyDescent="0.25">
      <c r="A15528" s="216">
        <v>45638</v>
      </c>
      <c r="B15528" s="217" t="s">
        <v>161</v>
      </c>
      <c r="C15528" s="218">
        <v>0.65259999999999996</v>
      </c>
    </row>
    <row r="15529" spans="1:3" ht="15" customHeight="1" x14ac:dyDescent="0.25">
      <c r="A15529" s="216">
        <v>45639</v>
      </c>
      <c r="B15529" s="217" t="s">
        <v>161</v>
      </c>
      <c r="C15529" s="218">
        <v>0.66120000000000001</v>
      </c>
    </row>
    <row r="15530" spans="1:3" ht="15" customHeight="1" x14ac:dyDescent="0.25">
      <c r="A15530" s="216">
        <v>45642</v>
      </c>
      <c r="B15530" s="217" t="s">
        <v>161</v>
      </c>
      <c r="C15530" s="218">
        <v>0.68679999999999997</v>
      </c>
    </row>
    <row r="15531" spans="1:3" ht="15" customHeight="1" x14ac:dyDescent="0.25">
      <c r="A15531" s="216">
        <v>45643</v>
      </c>
      <c r="B15531" s="217" t="s">
        <v>161</v>
      </c>
      <c r="C15531" s="218">
        <v>0.69510000000000005</v>
      </c>
    </row>
    <row r="15532" spans="1:3" ht="15" customHeight="1" x14ac:dyDescent="0.25">
      <c r="A15532" s="216">
        <v>45644</v>
      </c>
      <c r="B15532" s="217" t="s">
        <v>161</v>
      </c>
      <c r="C15532" s="218">
        <v>0.70340000000000003</v>
      </c>
    </row>
    <row r="15533" spans="1:3" ht="15" customHeight="1" x14ac:dyDescent="0.25">
      <c r="A15533" s="216">
        <v>45645</v>
      </c>
      <c r="B15533" s="217" t="s">
        <v>161</v>
      </c>
      <c r="C15533" s="218">
        <v>0.71160000000000001</v>
      </c>
    </row>
    <row r="15534" spans="1:3" ht="15" customHeight="1" x14ac:dyDescent="0.25">
      <c r="A15534" s="216">
        <v>45646</v>
      </c>
      <c r="B15534" s="217" t="s">
        <v>161</v>
      </c>
      <c r="C15534" s="218">
        <v>0.7198</v>
      </c>
    </row>
    <row r="15535" spans="1:3" ht="15" customHeight="1" x14ac:dyDescent="0.25">
      <c r="A15535" s="216">
        <v>45649</v>
      </c>
      <c r="B15535" s="217" t="s">
        <v>161</v>
      </c>
      <c r="C15535" s="218">
        <v>0.74309999999999998</v>
      </c>
    </row>
    <row r="15536" spans="1:3" ht="15" customHeight="1" x14ac:dyDescent="0.25">
      <c r="A15536" s="216">
        <v>45650</v>
      </c>
      <c r="B15536" s="217" t="s">
        <v>161</v>
      </c>
      <c r="C15536" s="218">
        <v>0.75129999999999997</v>
      </c>
    </row>
    <row r="15537" spans="1:3" ht="15" customHeight="1" x14ac:dyDescent="0.25">
      <c r="A15537" s="216">
        <v>45651</v>
      </c>
      <c r="B15537" s="217" t="s">
        <v>161</v>
      </c>
      <c r="C15537" s="218">
        <v>0.75949999999999995</v>
      </c>
    </row>
    <row r="15538" spans="1:3" ht="15" customHeight="1" x14ac:dyDescent="0.25">
      <c r="A15538" s="216">
        <v>45652</v>
      </c>
      <c r="B15538" s="217" t="s">
        <v>161</v>
      </c>
      <c r="C15538" s="218">
        <v>0.76900000000000002</v>
      </c>
    </row>
    <row r="15539" spans="1:3" ht="15" customHeight="1" x14ac:dyDescent="0.25">
      <c r="A15539" s="216">
        <v>45653</v>
      </c>
      <c r="B15539" s="217" t="s">
        <v>161</v>
      </c>
      <c r="C15539" s="218">
        <v>0.7772</v>
      </c>
    </row>
    <row r="15540" spans="1:3" ht="15" customHeight="1" x14ac:dyDescent="0.25">
      <c r="A15540" s="216">
        <v>45656</v>
      </c>
      <c r="B15540" s="217" t="s">
        <v>161</v>
      </c>
      <c r="C15540" s="218">
        <v>0.80210000000000004</v>
      </c>
    </row>
    <row r="15541" spans="1:3" ht="15" customHeight="1" x14ac:dyDescent="0.25">
      <c r="A15541" s="216">
        <v>45657</v>
      </c>
      <c r="B15541" s="217" t="s">
        <v>161</v>
      </c>
      <c r="C15541" s="218">
        <v>0.81030000000000002</v>
      </c>
    </row>
    <row r="15542" spans="1:3" ht="15" customHeight="1" x14ac:dyDescent="0.25">
      <c r="A15542" s="216">
        <v>45659</v>
      </c>
      <c r="B15542" s="217" t="s">
        <v>161</v>
      </c>
      <c r="C15542" s="218">
        <v>0.82940000000000003</v>
      </c>
    </row>
    <row r="15543" spans="1:3" ht="15" customHeight="1" x14ac:dyDescent="0.25">
      <c r="A15543" s="216">
        <v>45660</v>
      </c>
      <c r="B15543" s="217" t="s">
        <v>161</v>
      </c>
      <c r="C15543" s="218">
        <v>0.83779999999999999</v>
      </c>
    </row>
    <row r="15544" spans="1:3" ht="15" customHeight="1" x14ac:dyDescent="0.25">
      <c r="A15544" s="216">
        <v>45663</v>
      </c>
      <c r="B15544" s="217" t="s">
        <v>161</v>
      </c>
      <c r="C15544" s="218">
        <v>0.86250000000000004</v>
      </c>
    </row>
    <row r="15545" spans="1:3" ht="15" customHeight="1" x14ac:dyDescent="0.25">
      <c r="A15545" s="216">
        <v>45664</v>
      </c>
      <c r="B15545" s="217" t="s">
        <v>161</v>
      </c>
      <c r="C15545" s="218">
        <v>0.871</v>
      </c>
    </row>
    <row r="15546" spans="1:3" ht="15" customHeight="1" x14ac:dyDescent="0.25">
      <c r="A15546" s="216">
        <v>45665</v>
      </c>
      <c r="B15546" s="217" t="s">
        <v>161</v>
      </c>
      <c r="C15546" s="218">
        <v>0.87909999999999999</v>
      </c>
    </row>
    <row r="15547" spans="1:3" ht="15" customHeight="1" x14ac:dyDescent="0.25">
      <c r="A15547" s="216">
        <v>45666</v>
      </c>
      <c r="B15547" s="217" t="s">
        <v>161</v>
      </c>
      <c r="C15547" s="218">
        <v>0.88719999999999999</v>
      </c>
    </row>
    <row r="15548" spans="1:3" ht="15" customHeight="1" x14ac:dyDescent="0.25">
      <c r="A15548" s="216">
        <v>45667</v>
      </c>
      <c r="B15548" s="217" t="s">
        <v>161</v>
      </c>
      <c r="C15548" s="218">
        <v>0.8952</v>
      </c>
    </row>
    <row r="15549" spans="1:3" ht="15" customHeight="1" x14ac:dyDescent="0.25">
      <c r="A15549" s="216">
        <v>45670</v>
      </c>
      <c r="B15549" s="217" t="s">
        <v>161</v>
      </c>
      <c r="C15549" s="218">
        <v>0.9194</v>
      </c>
    </row>
    <row r="15550" spans="1:3" ht="15" customHeight="1" x14ac:dyDescent="0.25">
      <c r="A15550" s="216">
        <v>45671</v>
      </c>
      <c r="B15550" s="217" t="s">
        <v>161</v>
      </c>
      <c r="C15550" s="218">
        <v>0.9274</v>
      </c>
    </row>
    <row r="15551" spans="1:3" ht="15" customHeight="1" x14ac:dyDescent="0.25">
      <c r="A15551" s="216">
        <v>45672</v>
      </c>
      <c r="B15551" s="217" t="s">
        <v>161</v>
      </c>
      <c r="C15551" s="218">
        <v>0.9355</v>
      </c>
    </row>
    <row r="15552" spans="1:3" ht="15" customHeight="1" x14ac:dyDescent="0.25">
      <c r="A15552" s="216">
        <v>45673</v>
      </c>
      <c r="B15552" s="217" t="s">
        <v>161</v>
      </c>
      <c r="C15552" s="218">
        <v>0.94359999999999999</v>
      </c>
    </row>
    <row r="15553" spans="1:3" ht="15" customHeight="1" x14ac:dyDescent="0.25">
      <c r="A15553" s="216">
        <v>45674</v>
      </c>
      <c r="B15553" s="217" t="s">
        <v>161</v>
      </c>
      <c r="C15553" s="218">
        <v>0.95150000000000001</v>
      </c>
    </row>
    <row r="15554" spans="1:3" ht="15" customHeight="1" x14ac:dyDescent="0.25">
      <c r="A15554" s="216">
        <v>45677</v>
      </c>
      <c r="B15554" s="217" t="s">
        <v>161</v>
      </c>
      <c r="C15554" s="218">
        <v>0.97560000000000002</v>
      </c>
    </row>
    <row r="15555" spans="1:3" ht="15" customHeight="1" x14ac:dyDescent="0.25">
      <c r="A15555" s="216">
        <v>45678</v>
      </c>
      <c r="B15555" s="217" t="s">
        <v>161</v>
      </c>
      <c r="C15555" s="218">
        <v>0.98360000000000003</v>
      </c>
    </row>
    <row r="15556" spans="1:3" ht="15" customHeight="1" x14ac:dyDescent="0.25">
      <c r="A15556" s="216">
        <v>45679</v>
      </c>
      <c r="B15556" s="217" t="s">
        <v>161</v>
      </c>
      <c r="C15556" s="218">
        <v>0.99160000000000004</v>
      </c>
    </row>
    <row r="15557" spans="1:3" ht="15" customHeight="1" x14ac:dyDescent="0.25">
      <c r="A15557" s="216">
        <v>45680</v>
      </c>
      <c r="B15557" s="217" t="s">
        <v>161</v>
      </c>
      <c r="C15557" s="218">
        <v>0.99929999999999997</v>
      </c>
    </row>
    <row r="15558" spans="1:3" ht="15" customHeight="1" x14ac:dyDescent="0.25">
      <c r="A15558" s="216">
        <v>45681</v>
      </c>
      <c r="B15558" s="217" t="s">
        <v>161</v>
      </c>
      <c r="C15558" s="218">
        <v>1.0071000000000001</v>
      </c>
    </row>
    <row r="15559" spans="1:3" ht="15" customHeight="1" x14ac:dyDescent="0.25">
      <c r="A15559" s="216">
        <v>45684</v>
      </c>
      <c r="B15559" s="217" t="s">
        <v>161</v>
      </c>
      <c r="C15559" s="218">
        <v>1.0303</v>
      </c>
    </row>
    <row r="15560" spans="1:3" ht="15" customHeight="1" x14ac:dyDescent="0.25">
      <c r="A15560" s="216">
        <v>45685</v>
      </c>
      <c r="B15560" s="217" t="s">
        <v>161</v>
      </c>
      <c r="C15560" s="218">
        <v>1.0383</v>
      </c>
    </row>
    <row r="15561" spans="1:3" ht="15" customHeight="1" x14ac:dyDescent="0.25">
      <c r="A15561" s="216">
        <v>45686</v>
      </c>
      <c r="B15561" s="217" t="s">
        <v>161</v>
      </c>
      <c r="C15561" s="218">
        <v>1.046</v>
      </c>
    </row>
    <row r="15562" spans="1:3" ht="15" customHeight="1" x14ac:dyDescent="0.25">
      <c r="A15562" s="216">
        <v>45687</v>
      </c>
      <c r="B15562" s="217" t="s">
        <v>161</v>
      </c>
      <c r="C15562" s="218">
        <v>1.0537000000000001</v>
      </c>
    </row>
    <row r="15563" spans="1:3" ht="15" customHeight="1" x14ac:dyDescent="0.25">
      <c r="A15563" s="216">
        <v>45688</v>
      </c>
      <c r="B15563" s="217" t="s">
        <v>161</v>
      </c>
      <c r="C15563" s="218">
        <v>1.0612999999999999</v>
      </c>
    </row>
    <row r="15564" spans="1:3" ht="15" customHeight="1" x14ac:dyDescent="0.25">
      <c r="A15564" s="216">
        <v>45691</v>
      </c>
      <c r="B15564" s="217" t="s">
        <v>161</v>
      </c>
      <c r="C15564" s="218">
        <v>1.0772999999999999</v>
      </c>
    </row>
    <row r="15565" spans="1:3" ht="15" customHeight="1" x14ac:dyDescent="0.25">
      <c r="A15565" s="216">
        <v>45692</v>
      </c>
      <c r="B15565" s="217" t="s">
        <v>161</v>
      </c>
      <c r="C15565" s="218">
        <v>1.0849</v>
      </c>
    </row>
    <row r="15566" spans="1:3" ht="15" customHeight="1" x14ac:dyDescent="0.25">
      <c r="A15566" s="216">
        <v>45693</v>
      </c>
      <c r="B15566" s="217" t="s">
        <v>161</v>
      </c>
      <c r="C15566" s="218">
        <v>1.0925</v>
      </c>
    </row>
    <row r="15567" spans="1:3" ht="15" customHeight="1" x14ac:dyDescent="0.25">
      <c r="A15567" s="216">
        <v>45694</v>
      </c>
      <c r="B15567" s="217" t="s">
        <v>161</v>
      </c>
      <c r="C15567" s="218">
        <v>1.1000000000000001</v>
      </c>
    </row>
    <row r="15568" spans="1:3" ht="15" customHeight="1" x14ac:dyDescent="0.25">
      <c r="A15568" s="216">
        <v>45695</v>
      </c>
      <c r="B15568" s="217" t="s">
        <v>161</v>
      </c>
      <c r="C15568" s="218">
        <v>1.1074999999999999</v>
      </c>
    </row>
    <row r="15569" spans="1:3" ht="15" customHeight="1" x14ac:dyDescent="0.25">
      <c r="A15569" s="216">
        <v>45698</v>
      </c>
      <c r="B15569" s="217" t="s">
        <v>161</v>
      </c>
      <c r="C15569" s="218">
        <v>1.1301000000000001</v>
      </c>
    </row>
    <row r="15570" spans="1:3" ht="15" customHeight="1" x14ac:dyDescent="0.25">
      <c r="A15570" s="216">
        <v>45699</v>
      </c>
      <c r="B15570" s="217" t="s">
        <v>161</v>
      </c>
      <c r="C15570" s="218">
        <v>1.1375</v>
      </c>
    </row>
    <row r="15571" spans="1:3" ht="15" customHeight="1" x14ac:dyDescent="0.25">
      <c r="A15571" s="216">
        <v>45700</v>
      </c>
      <c r="B15571" s="217" t="s">
        <v>161</v>
      </c>
      <c r="C15571" s="218">
        <v>1.145</v>
      </c>
    </row>
    <row r="15572" spans="1:3" ht="15" customHeight="1" x14ac:dyDescent="0.25">
      <c r="A15572" s="216">
        <v>45701</v>
      </c>
      <c r="B15572" s="217" t="s">
        <v>161</v>
      </c>
      <c r="C15572" s="218">
        <v>1.1525000000000001</v>
      </c>
    </row>
    <row r="15573" spans="1:3" ht="15" customHeight="1" x14ac:dyDescent="0.25">
      <c r="A15573" s="216">
        <v>45702</v>
      </c>
      <c r="B15573" s="217" t="s">
        <v>161</v>
      </c>
      <c r="C15573" s="218">
        <v>1.1598999999999999</v>
      </c>
    </row>
    <row r="15574" spans="1:3" ht="15" customHeight="1" x14ac:dyDescent="0.25">
      <c r="A15574" s="216">
        <v>45705</v>
      </c>
      <c r="B15574" s="217" t="s">
        <v>161</v>
      </c>
      <c r="C15574" s="218">
        <v>1.1822999999999999</v>
      </c>
    </row>
    <row r="15575" spans="1:3" ht="15" customHeight="1" x14ac:dyDescent="0.25">
      <c r="A15575" s="216">
        <v>45706</v>
      </c>
      <c r="B15575" s="217" t="s">
        <v>161</v>
      </c>
      <c r="C15575" s="218">
        <v>1.1897</v>
      </c>
    </row>
    <row r="15576" spans="1:3" ht="15" customHeight="1" x14ac:dyDescent="0.25">
      <c r="A15576" s="216">
        <v>45707</v>
      </c>
      <c r="B15576" s="217" t="s">
        <v>161</v>
      </c>
      <c r="C15576" s="218">
        <v>1.1972</v>
      </c>
    </row>
    <row r="15577" spans="1:3" ht="15" customHeight="1" x14ac:dyDescent="0.25">
      <c r="A15577" s="216">
        <v>45708</v>
      </c>
      <c r="B15577" s="217" t="s">
        <v>161</v>
      </c>
      <c r="C15577" s="218">
        <v>1.2047000000000001</v>
      </c>
    </row>
    <row r="15578" spans="1:3" ht="15" customHeight="1" x14ac:dyDescent="0.25">
      <c r="A15578" s="216">
        <v>45709</v>
      </c>
      <c r="B15578" s="217" t="s">
        <v>161</v>
      </c>
      <c r="C15578" s="218">
        <v>1.2122999999999999</v>
      </c>
    </row>
    <row r="15579" spans="1:3" ht="15" customHeight="1" x14ac:dyDescent="0.25">
      <c r="A15579" s="216">
        <v>45712</v>
      </c>
      <c r="B15579" s="217" t="s">
        <v>161</v>
      </c>
      <c r="C15579" s="218">
        <v>1.2343</v>
      </c>
    </row>
    <row r="15580" spans="1:3" ht="15" customHeight="1" x14ac:dyDescent="0.25">
      <c r="A15580" s="216">
        <v>45713</v>
      </c>
      <c r="B15580" s="217" t="s">
        <v>161</v>
      </c>
      <c r="C15580" s="218">
        <v>1.2415</v>
      </c>
    </row>
    <row r="15581" spans="1:3" ht="15" customHeight="1" x14ac:dyDescent="0.25">
      <c r="A15581" s="216">
        <v>45714</v>
      </c>
      <c r="B15581" s="217" t="s">
        <v>161</v>
      </c>
      <c r="C15581" s="218">
        <v>1.2485999999999999</v>
      </c>
    </row>
    <row r="15582" spans="1:3" ht="15" customHeight="1" x14ac:dyDescent="0.25">
      <c r="A15582" s="216">
        <v>45715</v>
      </c>
      <c r="B15582" s="217" t="s">
        <v>161</v>
      </c>
      <c r="C15582" s="218">
        <v>1.2559</v>
      </c>
    </row>
    <row r="15583" spans="1:3" ht="15" customHeight="1" x14ac:dyDescent="0.25">
      <c r="A15583" s="216">
        <v>45716</v>
      </c>
      <c r="B15583" s="217" t="s">
        <v>161</v>
      </c>
      <c r="C15583" s="218">
        <v>1.2628999999999999</v>
      </c>
    </row>
    <row r="15584" spans="1:3" ht="15" customHeight="1" x14ac:dyDescent="0.25">
      <c r="A15584" s="216">
        <v>45719</v>
      </c>
      <c r="B15584" s="217" t="s">
        <v>161</v>
      </c>
      <c r="C15584" s="218">
        <v>1.2839</v>
      </c>
    </row>
    <row r="15585" spans="1:3" ht="15" customHeight="1" x14ac:dyDescent="0.25">
      <c r="A15585" s="216">
        <v>45720</v>
      </c>
      <c r="B15585" s="217" t="s">
        <v>161</v>
      </c>
      <c r="C15585" s="218">
        <v>1.2906</v>
      </c>
    </row>
    <row r="15586" spans="1:3" ht="15" customHeight="1" x14ac:dyDescent="0.25">
      <c r="A15586" s="216">
        <v>45721</v>
      </c>
      <c r="B15586" s="217" t="s">
        <v>161</v>
      </c>
      <c r="C15586" s="218">
        <v>1.2975000000000001</v>
      </c>
    </row>
    <row r="15587" spans="1:3" ht="15" customHeight="1" x14ac:dyDescent="0.25">
      <c r="A15587" s="216">
        <v>45722</v>
      </c>
      <c r="B15587" s="217" t="s">
        <v>161</v>
      </c>
      <c r="C15587" s="218">
        <v>1.3046</v>
      </c>
    </row>
    <row r="15588" spans="1:3" ht="15" customHeight="1" x14ac:dyDescent="0.25">
      <c r="A15588" s="216">
        <v>45723</v>
      </c>
      <c r="B15588" s="217" t="s">
        <v>161</v>
      </c>
      <c r="C15588" s="218">
        <v>1.3118000000000001</v>
      </c>
    </row>
    <row r="15589" spans="1:3" ht="15" customHeight="1" x14ac:dyDescent="0.25">
      <c r="A15589" s="216">
        <v>45726</v>
      </c>
      <c r="B15589" s="217" t="s">
        <v>161</v>
      </c>
      <c r="C15589" s="218">
        <v>1.3328</v>
      </c>
    </row>
    <row r="15590" spans="1:3" ht="15" customHeight="1" x14ac:dyDescent="0.25">
      <c r="A15590" s="216">
        <v>45727</v>
      </c>
      <c r="B15590" s="217" t="s">
        <v>161</v>
      </c>
      <c r="C15590" s="218">
        <v>1.3394999999999999</v>
      </c>
    </row>
    <row r="15591" spans="1:3" ht="15" customHeight="1" x14ac:dyDescent="0.25">
      <c r="A15591" s="216">
        <v>45728</v>
      </c>
      <c r="B15591" s="217" t="s">
        <v>161</v>
      </c>
      <c r="C15591" s="218">
        <v>1.3462000000000001</v>
      </c>
    </row>
    <row r="15592" spans="1:3" ht="15" customHeight="1" x14ac:dyDescent="0.25">
      <c r="A15592" s="216">
        <v>45729</v>
      </c>
      <c r="B15592" s="217" t="s">
        <v>161</v>
      </c>
      <c r="C15592" s="218">
        <v>1.3527</v>
      </c>
    </row>
    <row r="15593" spans="1:3" ht="15" customHeight="1" x14ac:dyDescent="0.25">
      <c r="A15593" s="216">
        <v>45730</v>
      </c>
      <c r="B15593" s="217" t="s">
        <v>161</v>
      </c>
      <c r="C15593" s="218">
        <v>1.3594999999999999</v>
      </c>
    </row>
    <row r="15594" spans="1:3" ht="15" customHeight="1" x14ac:dyDescent="0.25">
      <c r="A15594" s="216">
        <v>45733</v>
      </c>
      <c r="B15594" s="217" t="s">
        <v>161</v>
      </c>
      <c r="C15594" s="218">
        <v>1.3804000000000001</v>
      </c>
    </row>
    <row r="15595" spans="1:3" ht="15" customHeight="1" x14ac:dyDescent="0.25">
      <c r="A15595" s="216">
        <v>45734</v>
      </c>
      <c r="B15595" s="217" t="s">
        <v>161</v>
      </c>
      <c r="C15595" s="218">
        <v>1.3873</v>
      </c>
    </row>
    <row r="15596" spans="1:3" ht="15" customHeight="1" x14ac:dyDescent="0.25">
      <c r="A15596" s="216">
        <v>45735</v>
      </c>
      <c r="B15596" s="217" t="s">
        <v>161</v>
      </c>
      <c r="C15596" s="218">
        <v>1.3940999999999999</v>
      </c>
    </row>
    <row r="15597" spans="1:3" ht="15" customHeight="1" x14ac:dyDescent="0.25">
      <c r="A15597" s="216">
        <v>45736</v>
      </c>
      <c r="B15597" s="217" t="s">
        <v>161</v>
      </c>
      <c r="C15597" s="218">
        <v>1.401</v>
      </c>
    </row>
    <row r="15598" spans="1:3" ht="15" customHeight="1" x14ac:dyDescent="0.25">
      <c r="A15598" s="216">
        <v>45737</v>
      </c>
      <c r="B15598" s="217" t="s">
        <v>161</v>
      </c>
      <c r="C15598" s="218">
        <v>1.4077</v>
      </c>
    </row>
    <row r="15599" spans="1:3" ht="15" customHeight="1" x14ac:dyDescent="0.25">
      <c r="A15599" s="216">
        <v>45740</v>
      </c>
      <c r="B15599" s="217" t="s">
        <v>161</v>
      </c>
      <c r="C15599" s="218">
        <v>1.4278999999999999</v>
      </c>
    </row>
    <row r="15600" spans="1:3" ht="15" customHeight="1" x14ac:dyDescent="0.25">
      <c r="A15600" s="216">
        <v>45741</v>
      </c>
      <c r="B15600" s="217" t="s">
        <v>161</v>
      </c>
      <c r="C15600" s="218">
        <v>1.4349000000000001</v>
      </c>
    </row>
    <row r="15601" spans="1:3" ht="15" customHeight="1" x14ac:dyDescent="0.25">
      <c r="A15601" s="216">
        <v>45742</v>
      </c>
      <c r="B15601" s="217" t="s">
        <v>161</v>
      </c>
      <c r="C15601" s="218">
        <v>1.4416</v>
      </c>
    </row>
    <row r="15602" spans="1:3" ht="15" customHeight="1" x14ac:dyDescent="0.25">
      <c r="A15602" s="216">
        <v>45743</v>
      </c>
      <c r="B15602" s="217" t="s">
        <v>161</v>
      </c>
      <c r="C15602" s="218">
        <v>1.4483999999999999</v>
      </c>
    </row>
    <row r="15603" spans="1:3" ht="15" customHeight="1" x14ac:dyDescent="0.25">
      <c r="A15603" s="216">
        <v>45744</v>
      </c>
      <c r="B15603" s="217" t="s">
        <v>161</v>
      </c>
      <c r="C15603" s="218">
        <v>1.4552</v>
      </c>
    </row>
    <row r="15604" spans="1:3" ht="15" customHeight="1" x14ac:dyDescent="0.25">
      <c r="A15604" s="216">
        <v>45747</v>
      </c>
      <c r="B15604" s="217" t="s">
        <v>161</v>
      </c>
      <c r="C15604" s="218">
        <v>1.4756</v>
      </c>
    </row>
    <row r="15605" spans="1:3" ht="15" customHeight="1" x14ac:dyDescent="0.25">
      <c r="A15605" s="216">
        <v>45748</v>
      </c>
      <c r="B15605" s="217" t="s">
        <v>161</v>
      </c>
      <c r="C15605" s="218">
        <v>1.4818</v>
      </c>
    </row>
    <row r="15606" spans="1:3" ht="15" customHeight="1" x14ac:dyDescent="0.25">
      <c r="A15606" s="216">
        <v>45749</v>
      </c>
      <c r="B15606" s="217" t="s">
        <v>161</v>
      </c>
      <c r="C15606" s="218">
        <v>1.4887999999999999</v>
      </c>
    </row>
    <row r="15607" spans="1:3" ht="15" customHeight="1" x14ac:dyDescent="0.25">
      <c r="A15607" s="216">
        <v>45750</v>
      </c>
      <c r="B15607" s="217" t="s">
        <v>161</v>
      </c>
      <c r="C15607" s="218">
        <v>1.4956</v>
      </c>
    </row>
    <row r="15608" spans="1:3" ht="15" customHeight="1" x14ac:dyDescent="0.25">
      <c r="A15608" s="216">
        <v>45751</v>
      </c>
      <c r="B15608" s="217" t="s">
        <v>161</v>
      </c>
      <c r="C15608" s="218">
        <v>1.5023</v>
      </c>
    </row>
    <row r="15609" spans="1:3" ht="15" customHeight="1" x14ac:dyDescent="0.25">
      <c r="A15609" s="216">
        <v>45754</v>
      </c>
      <c r="B15609" s="217" t="s">
        <v>161</v>
      </c>
      <c r="C15609" s="218">
        <v>1.5227999999999999</v>
      </c>
    </row>
    <row r="15610" spans="1:3" ht="15" customHeight="1" x14ac:dyDescent="0.25">
      <c r="A15610" s="216">
        <v>45755</v>
      </c>
      <c r="B15610" s="217" t="s">
        <v>161</v>
      </c>
      <c r="C15610" s="218">
        <v>1.5296000000000001</v>
      </c>
    </row>
    <row r="15611" spans="1:3" ht="15" customHeight="1" x14ac:dyDescent="0.25">
      <c r="A15611" s="216">
        <v>45756</v>
      </c>
      <c r="B15611" s="217" t="s">
        <v>161</v>
      </c>
      <c r="C15611" s="218">
        <v>1.5363</v>
      </c>
    </row>
    <row r="15612" spans="1:3" ht="15" customHeight="1" x14ac:dyDescent="0.25">
      <c r="A15612" s="216">
        <v>45757</v>
      </c>
      <c r="B15612" s="217" t="s">
        <v>161</v>
      </c>
      <c r="C15612" s="218">
        <v>1.5428999999999999</v>
      </c>
    </row>
    <row r="15613" spans="1:3" ht="15" customHeight="1" x14ac:dyDescent="0.25">
      <c r="A15613" s="216">
        <v>45758</v>
      </c>
      <c r="B15613" s="217" t="s">
        <v>161</v>
      </c>
      <c r="C15613" s="218">
        <v>1.5494000000000001</v>
      </c>
    </row>
    <row r="15614" spans="1:3" ht="15" customHeight="1" x14ac:dyDescent="0.25">
      <c r="A15614" s="216">
        <v>45761</v>
      </c>
      <c r="B15614" s="217" t="s">
        <v>161</v>
      </c>
      <c r="C15614" s="218">
        <v>1.5685</v>
      </c>
    </row>
    <row r="15615" spans="1:3" ht="15" customHeight="1" x14ac:dyDescent="0.25">
      <c r="A15615" s="216">
        <v>45762</v>
      </c>
      <c r="B15615" s="217" t="s">
        <v>161</v>
      </c>
      <c r="C15615" s="218">
        <v>1.5749</v>
      </c>
    </row>
    <row r="15616" spans="1:3" ht="15" customHeight="1" x14ac:dyDescent="0.25">
      <c r="A15616" s="216">
        <v>45763</v>
      </c>
      <c r="B15616" s="217" t="s">
        <v>161</v>
      </c>
      <c r="C15616" s="218">
        <v>1.5810999999999999</v>
      </c>
    </row>
    <row r="15617" spans="1:3" ht="15" customHeight="1" x14ac:dyDescent="0.25">
      <c r="A15617" s="216">
        <v>45764</v>
      </c>
      <c r="B15617" s="217" t="s">
        <v>161</v>
      </c>
      <c r="C15617" s="218">
        <v>1.5873999999999999</v>
      </c>
    </row>
    <row r="15618" spans="1:3" ht="15" customHeight="1" x14ac:dyDescent="0.25">
      <c r="A15618" s="216">
        <v>45769</v>
      </c>
      <c r="B15618" s="217" t="s">
        <v>161</v>
      </c>
      <c r="C15618" s="218">
        <v>1.6188</v>
      </c>
    </row>
    <row r="15619" spans="1:3" ht="15" customHeight="1" x14ac:dyDescent="0.25">
      <c r="A15619" s="216">
        <v>45770</v>
      </c>
      <c r="B15619" s="217" t="s">
        <v>161</v>
      </c>
      <c r="C15619" s="218">
        <v>1.625</v>
      </c>
    </row>
    <row r="15620" spans="1:3" ht="15" customHeight="1" x14ac:dyDescent="0.25">
      <c r="A15620" s="216">
        <v>45771</v>
      </c>
      <c r="B15620" s="217" t="s">
        <v>161</v>
      </c>
      <c r="C15620" s="218">
        <v>1.6311</v>
      </c>
    </row>
    <row r="15621" spans="1:3" ht="15" customHeight="1" x14ac:dyDescent="0.25">
      <c r="A15621" s="216">
        <v>45772</v>
      </c>
      <c r="B15621" s="217" t="s">
        <v>161</v>
      </c>
      <c r="C15621" s="218">
        <v>1.6372</v>
      </c>
    </row>
    <row r="15622" spans="1:3" ht="15" customHeight="1" x14ac:dyDescent="0.25">
      <c r="A15622" s="216">
        <v>45775</v>
      </c>
      <c r="B15622" s="217" t="s">
        <v>161</v>
      </c>
      <c r="C15622" s="218">
        <v>1.6553</v>
      </c>
    </row>
    <row r="15623" spans="1:3" ht="15" customHeight="1" x14ac:dyDescent="0.25">
      <c r="A15623" s="216">
        <v>45776</v>
      </c>
      <c r="B15623" s="217" t="s">
        <v>161</v>
      </c>
      <c r="C15623" s="218">
        <v>1.6613</v>
      </c>
    </row>
    <row r="15624" spans="1:3" ht="15" customHeight="1" x14ac:dyDescent="0.25">
      <c r="A15624" s="216">
        <v>45777</v>
      </c>
      <c r="B15624" s="217" t="s">
        <v>161</v>
      </c>
      <c r="C15624" s="218">
        <v>1.6674</v>
      </c>
    </row>
    <row r="15625" spans="1:3" ht="15" customHeight="1" x14ac:dyDescent="0.25">
      <c r="A15625" s="216">
        <v>45779</v>
      </c>
      <c r="B15625" s="217" t="s">
        <v>161</v>
      </c>
      <c r="C15625" s="218">
        <v>1.6800999999999999</v>
      </c>
    </row>
    <row r="15626" spans="1:3" ht="15" customHeight="1" x14ac:dyDescent="0.25">
      <c r="A15626" s="216">
        <v>45782</v>
      </c>
      <c r="B15626" s="217" t="s">
        <v>161</v>
      </c>
      <c r="C15626" s="218">
        <v>1.698</v>
      </c>
    </row>
    <row r="15627" spans="1:3" ht="15" customHeight="1" x14ac:dyDescent="0.25">
      <c r="A15627" s="216">
        <v>45783</v>
      </c>
      <c r="B15627" s="217" t="s">
        <v>161</v>
      </c>
      <c r="C15627" s="218">
        <v>1.704</v>
      </c>
    </row>
    <row r="15628" spans="1:3" ht="15" customHeight="1" x14ac:dyDescent="0.25">
      <c r="A15628" s="216">
        <v>45784</v>
      </c>
      <c r="B15628" s="217" t="s">
        <v>161</v>
      </c>
      <c r="C15628" s="218">
        <v>1.71</v>
      </c>
    </row>
    <row r="15629" spans="1:3" ht="15" customHeight="1" x14ac:dyDescent="0.25">
      <c r="A15629" s="216">
        <v>45785</v>
      </c>
      <c r="B15629" s="217" t="s">
        <v>161</v>
      </c>
      <c r="C15629" s="218">
        <v>1.716</v>
      </c>
    </row>
    <row r="15630" spans="1:3" ht="15" customHeight="1" x14ac:dyDescent="0.25">
      <c r="A15630" s="216">
        <v>45786</v>
      </c>
      <c r="B15630" s="217" t="s">
        <v>161</v>
      </c>
      <c r="C15630" s="218">
        <v>1.7222</v>
      </c>
    </row>
    <row r="15631" spans="1:3" ht="15" customHeight="1" x14ac:dyDescent="0.25">
      <c r="A15631" s="216">
        <v>45789</v>
      </c>
      <c r="B15631" s="217" t="s">
        <v>161</v>
      </c>
      <c r="C15631" s="218">
        <v>1.7404999999999999</v>
      </c>
    </row>
    <row r="15632" spans="1:3" ht="15" customHeight="1" x14ac:dyDescent="0.25">
      <c r="A15632" s="216">
        <v>45790</v>
      </c>
      <c r="B15632" s="217" t="s">
        <v>161</v>
      </c>
      <c r="C15632" s="218">
        <v>1.7464999999999999</v>
      </c>
    </row>
    <row r="15633" spans="1:3" ht="15" customHeight="1" x14ac:dyDescent="0.25">
      <c r="A15633" s="216">
        <v>45791</v>
      </c>
      <c r="B15633" s="217" t="s">
        <v>161</v>
      </c>
      <c r="C15633" s="218">
        <v>1.7525999999999999</v>
      </c>
    </row>
    <row r="15634" spans="1:3" ht="15" customHeight="1" x14ac:dyDescent="0.25">
      <c r="A15634" s="216">
        <v>45792</v>
      </c>
      <c r="B15634" s="217" t="s">
        <v>161</v>
      </c>
      <c r="C15634" s="218">
        <v>1.7585999999999999</v>
      </c>
    </row>
    <row r="15635" spans="1:3" ht="15" customHeight="1" x14ac:dyDescent="0.25">
      <c r="A15635" s="216">
        <v>45793</v>
      </c>
      <c r="B15635" s="217" t="s">
        <v>161</v>
      </c>
      <c r="C15635" s="218">
        <v>1.7647999999999999</v>
      </c>
    </row>
    <row r="15636" spans="1:3" ht="15" customHeight="1" x14ac:dyDescent="0.25">
      <c r="A15636" s="216">
        <v>45796</v>
      </c>
      <c r="B15636" s="217" t="s">
        <v>161</v>
      </c>
      <c r="C15636" s="218">
        <v>1.7830999999999999</v>
      </c>
    </row>
    <row r="15637" spans="1:3" ht="15" customHeight="1" x14ac:dyDescent="0.25">
      <c r="A15637" s="216">
        <v>45797</v>
      </c>
      <c r="B15637" s="217" t="s">
        <v>161</v>
      </c>
      <c r="C15637" s="218">
        <v>1.7892999999999999</v>
      </c>
    </row>
    <row r="15638" spans="1:3" ht="15" customHeight="1" x14ac:dyDescent="0.25">
      <c r="A15638" s="216">
        <v>45798</v>
      </c>
      <c r="B15638" s="217" t="s">
        <v>161</v>
      </c>
      <c r="C15638" s="218">
        <v>1.7954000000000001</v>
      </c>
    </row>
    <row r="15639" spans="1:3" ht="15" customHeight="1" x14ac:dyDescent="0.25">
      <c r="A15639" s="216">
        <v>45799</v>
      </c>
      <c r="B15639" s="217" t="s">
        <v>161</v>
      </c>
      <c r="C15639" s="218">
        <v>1.8016000000000001</v>
      </c>
    </row>
    <row r="15640" spans="1:3" ht="15" customHeight="1" x14ac:dyDescent="0.25">
      <c r="A15640" s="216">
        <v>45800</v>
      </c>
      <c r="B15640" s="217" t="s">
        <v>161</v>
      </c>
      <c r="C15640" s="218">
        <v>1.8078000000000001</v>
      </c>
    </row>
    <row r="15641" spans="1:3" ht="15" customHeight="1" x14ac:dyDescent="0.25">
      <c r="A15641" s="216">
        <v>45803</v>
      </c>
      <c r="B15641" s="217" t="s">
        <v>161</v>
      </c>
      <c r="C15641" s="218">
        <v>1.8264</v>
      </c>
    </row>
    <row r="15642" spans="1:3" ht="15" customHeight="1" x14ac:dyDescent="0.25">
      <c r="A15642" s="216">
        <v>45804</v>
      </c>
      <c r="B15642" s="217" t="s">
        <v>161</v>
      </c>
      <c r="C15642" s="218">
        <v>1.8326</v>
      </c>
    </row>
    <row r="15643" spans="1:3" ht="15" customHeight="1" x14ac:dyDescent="0.25">
      <c r="A15643" s="216">
        <v>45805</v>
      </c>
      <c r="B15643" s="217" t="s">
        <v>161</v>
      </c>
      <c r="C15643" s="218">
        <v>1.8388</v>
      </c>
    </row>
    <row r="15644" spans="1:3" ht="15" customHeight="1" x14ac:dyDescent="0.25">
      <c r="A15644" s="216">
        <v>45806</v>
      </c>
      <c r="B15644" s="217" t="s">
        <v>161</v>
      </c>
      <c r="C15644" s="218">
        <v>1.8451</v>
      </c>
    </row>
    <row r="15645" spans="1:3" ht="15" customHeight="1" x14ac:dyDescent="0.25">
      <c r="A15645" s="216">
        <v>45807</v>
      </c>
      <c r="B15645" s="217" t="s">
        <v>161</v>
      </c>
      <c r="C15645" s="218">
        <v>1.8514999999999999</v>
      </c>
    </row>
    <row r="15646" spans="1:3" ht="15" customHeight="1" x14ac:dyDescent="0.25">
      <c r="A15646" s="216">
        <v>45810</v>
      </c>
      <c r="B15646" s="217" t="s">
        <v>161</v>
      </c>
      <c r="C15646" s="218">
        <v>1.8698999999999999</v>
      </c>
    </row>
    <row r="15647" spans="1:3" ht="15" customHeight="1" x14ac:dyDescent="0.25">
      <c r="A15647" s="216">
        <v>45811</v>
      </c>
      <c r="B15647" s="217" t="s">
        <v>161</v>
      </c>
      <c r="C15647" s="218">
        <v>1.8759999999999999</v>
      </c>
    </row>
    <row r="15648" spans="1:3" ht="15" customHeight="1" x14ac:dyDescent="0.25">
      <c r="A15648" s="216">
        <v>45812</v>
      </c>
      <c r="B15648" s="217" t="s">
        <v>161</v>
      </c>
      <c r="C15648" s="218">
        <v>1.8823000000000001</v>
      </c>
    </row>
    <row r="15649" spans="1:3" ht="15" customHeight="1" x14ac:dyDescent="0.25">
      <c r="A15649" s="216">
        <v>45813</v>
      </c>
      <c r="B15649" s="217" t="s">
        <v>161</v>
      </c>
      <c r="C15649" s="218">
        <v>1.8884000000000001</v>
      </c>
    </row>
    <row r="15650" spans="1:3" ht="15" customHeight="1" x14ac:dyDescent="0.25">
      <c r="A15650" s="216">
        <v>45814</v>
      </c>
      <c r="B15650" s="217" t="s">
        <v>161</v>
      </c>
      <c r="C15650" s="218">
        <v>1.8946000000000001</v>
      </c>
    </row>
    <row r="15651" spans="1:3" ht="15" customHeight="1" x14ac:dyDescent="0.25">
      <c r="A15651" s="216">
        <v>45817</v>
      </c>
      <c r="B15651" s="217" t="s">
        <v>161</v>
      </c>
      <c r="C15651" s="218">
        <v>1.9129</v>
      </c>
    </row>
    <row r="15652" spans="1:3" ht="15" customHeight="1" x14ac:dyDescent="0.25">
      <c r="A15652" s="216">
        <v>45818</v>
      </c>
      <c r="B15652" s="217" t="s">
        <v>161</v>
      </c>
      <c r="C15652" s="218">
        <v>1.9191</v>
      </c>
    </row>
    <row r="15653" spans="1:3" ht="15" customHeight="1" x14ac:dyDescent="0.25">
      <c r="A15653" s="216">
        <v>45819</v>
      </c>
      <c r="B15653" s="217" t="s">
        <v>161</v>
      </c>
      <c r="C15653" s="218">
        <v>1.925</v>
      </c>
    </row>
    <row r="15654" spans="1:3" ht="15" customHeight="1" x14ac:dyDescent="0.25">
      <c r="A15654" s="216">
        <v>45820</v>
      </c>
      <c r="B15654" s="217" t="s">
        <v>161</v>
      </c>
      <c r="C15654" s="218">
        <v>1.9308000000000001</v>
      </c>
    </row>
    <row r="15655" spans="1:3" ht="15" customHeight="1" x14ac:dyDescent="0.25">
      <c r="A15655" s="216">
        <v>45821</v>
      </c>
      <c r="B15655" s="217" t="s">
        <v>161</v>
      </c>
      <c r="C15655" s="218">
        <v>1.9367000000000001</v>
      </c>
    </row>
    <row r="15656" spans="1:3" ht="15" customHeight="1" x14ac:dyDescent="0.25">
      <c r="A15656" s="216">
        <v>45824</v>
      </c>
      <c r="B15656" s="217" t="s">
        <v>161</v>
      </c>
      <c r="C15656" s="218">
        <v>1.9542999999999999</v>
      </c>
    </row>
    <row r="15657" spans="1:3" ht="15" customHeight="1" x14ac:dyDescent="0.25">
      <c r="A15657" s="216">
        <v>45825</v>
      </c>
      <c r="B15657" s="217" t="s">
        <v>161</v>
      </c>
      <c r="C15657" s="218">
        <v>1.9601999999999999</v>
      </c>
    </row>
    <row r="15658" spans="1:3" ht="15" customHeight="1" x14ac:dyDescent="0.25">
      <c r="A15658" s="216">
        <v>45826</v>
      </c>
      <c r="B15658" s="217" t="s">
        <v>161</v>
      </c>
      <c r="C15658" s="218">
        <v>1.9659</v>
      </c>
    </row>
    <row r="15659" spans="1:3" ht="15" customHeight="1" x14ac:dyDescent="0.25">
      <c r="A15659" s="216">
        <v>45827</v>
      </c>
      <c r="B15659" s="217" t="s">
        <v>161</v>
      </c>
      <c r="C15659" s="218">
        <v>1.9716</v>
      </c>
    </row>
    <row r="15660" spans="1:3" ht="15" customHeight="1" x14ac:dyDescent="0.25">
      <c r="A15660" s="216">
        <v>45828</v>
      </c>
      <c r="B15660" s="217" t="s">
        <v>161</v>
      </c>
      <c r="C15660" s="218">
        <v>1.9773000000000001</v>
      </c>
    </row>
    <row r="15661" spans="1:3" ht="15" customHeight="1" x14ac:dyDescent="0.25">
      <c r="A15661" s="216">
        <v>45831</v>
      </c>
      <c r="B15661" s="217" t="s">
        <v>161</v>
      </c>
      <c r="C15661" s="218">
        <v>1.9943</v>
      </c>
    </row>
    <row r="15662" spans="1:3" ht="15" customHeight="1" x14ac:dyDescent="0.25">
      <c r="A15662" s="216">
        <v>45832</v>
      </c>
      <c r="B15662" s="217" t="s">
        <v>161</v>
      </c>
      <c r="C15662" s="218">
        <v>1.9999</v>
      </c>
    </row>
    <row r="15663" spans="1:3" ht="15" customHeight="1" x14ac:dyDescent="0.25">
      <c r="A15663" s="216">
        <v>45833</v>
      </c>
      <c r="B15663" s="217" t="s">
        <v>161</v>
      </c>
      <c r="C15663" s="218">
        <v>2.0055999999999998</v>
      </c>
    </row>
    <row r="15664" spans="1:3" ht="15" customHeight="1" x14ac:dyDescent="0.25">
      <c r="A15664" s="216">
        <v>45834</v>
      </c>
      <c r="B15664" s="217" t="s">
        <v>161</v>
      </c>
      <c r="C15664" s="218">
        <v>2.0112000000000001</v>
      </c>
    </row>
    <row r="15665" spans="1:3" ht="15" customHeight="1" x14ac:dyDescent="0.25">
      <c r="A15665" s="216">
        <v>45835</v>
      </c>
      <c r="B15665" s="217" t="s">
        <v>161</v>
      </c>
      <c r="C15665" s="218">
        <v>2.0169000000000001</v>
      </c>
    </row>
    <row r="15666" spans="1:3" ht="15" customHeight="1" x14ac:dyDescent="0.25">
      <c r="A15666" s="216">
        <v>45838</v>
      </c>
      <c r="B15666" s="217" t="s">
        <v>161</v>
      </c>
      <c r="C15666" s="218">
        <v>2.0341999999999998</v>
      </c>
    </row>
    <row r="15667" spans="1:3" ht="15" customHeight="1" x14ac:dyDescent="0.25">
      <c r="A15667" s="216">
        <v>45839</v>
      </c>
      <c r="B15667" s="217" t="s">
        <v>161</v>
      </c>
      <c r="C15667" s="218">
        <v>2.0398000000000001</v>
      </c>
    </row>
    <row r="15668" spans="1:3" ht="15" customHeight="1" x14ac:dyDescent="0.25">
      <c r="A15668" s="216">
        <v>45840</v>
      </c>
      <c r="B15668" s="217" t="s">
        <v>161</v>
      </c>
      <c r="C15668" s="218">
        <v>2.0453999999999999</v>
      </c>
    </row>
    <row r="15669" spans="1:3" ht="15" customHeight="1" x14ac:dyDescent="0.25">
      <c r="A15669" s="216">
        <v>45841</v>
      </c>
      <c r="B15669" s="217" t="s">
        <v>161</v>
      </c>
      <c r="C15669" s="218">
        <v>2.0510000000000002</v>
      </c>
    </row>
    <row r="15670" spans="1:3" ht="15" customHeight="1" x14ac:dyDescent="0.25">
      <c r="A15670" s="216">
        <v>45842</v>
      </c>
      <c r="B15670" s="217" t="s">
        <v>161</v>
      </c>
      <c r="C15670" s="218">
        <v>2.0566</v>
      </c>
    </row>
    <row r="15671" spans="1:3" ht="15" customHeight="1" x14ac:dyDescent="0.25">
      <c r="A15671" s="216">
        <v>45845</v>
      </c>
      <c r="B15671" s="217" t="s">
        <v>161</v>
      </c>
      <c r="C15671" s="218">
        <v>2.0733999999999999</v>
      </c>
    </row>
    <row r="15672" spans="1:3" ht="15" customHeight="1" x14ac:dyDescent="0.25">
      <c r="A15672" s="216">
        <v>45846</v>
      </c>
      <c r="B15672" s="217" t="s">
        <v>161</v>
      </c>
      <c r="C15672" s="218">
        <v>2.0790000000000002</v>
      </c>
    </row>
    <row r="15673" spans="1:3" ht="15" customHeight="1" x14ac:dyDescent="0.25">
      <c r="A15673" s="216">
        <v>45847</v>
      </c>
      <c r="B15673" s="217" t="s">
        <v>161</v>
      </c>
      <c r="C15673" s="218">
        <v>2.0844999999999998</v>
      </c>
    </row>
    <row r="15674" spans="1:3" ht="15" customHeight="1" x14ac:dyDescent="0.25">
      <c r="A15674" s="216">
        <v>45848</v>
      </c>
      <c r="B15674" s="217" t="s">
        <v>161</v>
      </c>
      <c r="C15674" s="218">
        <v>2.09</v>
      </c>
    </row>
    <row r="15675" spans="1:3" ht="15" customHeight="1" x14ac:dyDescent="0.25">
      <c r="A15675" s="216">
        <v>45849</v>
      </c>
      <c r="B15675" s="217" t="s">
        <v>161</v>
      </c>
      <c r="C15675" s="218">
        <v>2.0956999999999999</v>
      </c>
    </row>
    <row r="15676" spans="1:3" ht="15" customHeight="1" x14ac:dyDescent="0.25">
      <c r="A15676" s="216">
        <v>45852</v>
      </c>
      <c r="B15676" s="217" t="s">
        <v>161</v>
      </c>
      <c r="C15676" s="218">
        <v>2.113</v>
      </c>
    </row>
    <row r="15677" spans="1:3" ht="15" customHeight="1" x14ac:dyDescent="0.25">
      <c r="A15677" s="216">
        <v>45853</v>
      </c>
      <c r="B15677" s="217" t="s">
        <v>161</v>
      </c>
      <c r="C15677" s="218">
        <v>2.1185999999999998</v>
      </c>
    </row>
    <row r="15678" spans="1:3" ht="15" customHeight="1" x14ac:dyDescent="0.25">
      <c r="A15678" s="216">
        <v>45854</v>
      </c>
      <c r="B15678" s="217" t="s">
        <v>161</v>
      </c>
      <c r="C15678" s="218">
        <v>2.1240999999999999</v>
      </c>
    </row>
    <row r="15679" spans="1:3" ht="15" customHeight="1" x14ac:dyDescent="0.25">
      <c r="A15679" s="216">
        <v>45855</v>
      </c>
      <c r="B15679" s="217" t="s">
        <v>161</v>
      </c>
      <c r="C15679" s="218">
        <v>2.1297000000000001</v>
      </c>
    </row>
    <row r="15680" spans="1:3" ht="15" customHeight="1" x14ac:dyDescent="0.25">
      <c r="A15680" s="216">
        <v>45856</v>
      </c>
      <c r="B15680" s="217" t="s">
        <v>161</v>
      </c>
      <c r="C15680" s="218">
        <v>2.1349999999999998</v>
      </c>
    </row>
    <row r="15681" spans="1:3" ht="15" customHeight="1" x14ac:dyDescent="0.25">
      <c r="A15681" s="216">
        <v>45859</v>
      </c>
      <c r="B15681" s="217" t="s">
        <v>161</v>
      </c>
      <c r="C15681" s="218">
        <v>2.1509</v>
      </c>
    </row>
    <row r="15682" spans="1:3" ht="15" customHeight="1" x14ac:dyDescent="0.25">
      <c r="A15682" s="216">
        <v>45860</v>
      </c>
      <c r="B15682" s="217" t="s">
        <v>161</v>
      </c>
      <c r="C15682" s="218">
        <v>2.1562999999999999</v>
      </c>
    </row>
    <row r="15683" spans="1:3" ht="15" customHeight="1" x14ac:dyDescent="0.25">
      <c r="A15683" s="216">
        <v>45861</v>
      </c>
      <c r="B15683" s="217" t="s">
        <v>161</v>
      </c>
      <c r="C15683" s="218">
        <v>2.1614</v>
      </c>
    </row>
    <row r="15684" spans="1:3" ht="15" customHeight="1" x14ac:dyDescent="0.25">
      <c r="A15684" s="216">
        <v>45862</v>
      </c>
      <c r="B15684" s="217" t="s">
        <v>161</v>
      </c>
      <c r="C15684" s="218">
        <v>2.1665000000000001</v>
      </c>
    </row>
    <row r="15685" spans="1:3" ht="15" customHeight="1" x14ac:dyDescent="0.25">
      <c r="A15685" s="216">
        <v>45863</v>
      </c>
      <c r="B15685" s="217" t="s">
        <v>161</v>
      </c>
      <c r="C15685" s="218">
        <v>2.1716000000000002</v>
      </c>
    </row>
    <row r="15686" spans="1:3" ht="15" customHeight="1" x14ac:dyDescent="0.25">
      <c r="A15686" s="216">
        <v>45866</v>
      </c>
      <c r="B15686" s="217" t="s">
        <v>161</v>
      </c>
      <c r="C15686" s="218">
        <v>2.1869000000000001</v>
      </c>
    </row>
    <row r="15687" spans="1:3" ht="15" customHeight="1" x14ac:dyDescent="0.25">
      <c r="A15687" s="216">
        <v>45867</v>
      </c>
      <c r="B15687" s="217" t="s">
        <v>161</v>
      </c>
      <c r="C15687" s="218">
        <v>2.1920000000000002</v>
      </c>
    </row>
    <row r="15688" spans="1:3" ht="15" customHeight="1" x14ac:dyDescent="0.25">
      <c r="A15688" s="216">
        <v>45868</v>
      </c>
      <c r="B15688" s="217" t="s">
        <v>161</v>
      </c>
      <c r="C15688" s="218">
        <v>2.1970999999999998</v>
      </c>
    </row>
    <row r="15689" spans="1:3" ht="15" customHeight="1" x14ac:dyDescent="0.25">
      <c r="A15689" s="216">
        <v>45869</v>
      </c>
      <c r="B15689" s="217" t="s">
        <v>161</v>
      </c>
      <c r="C15689" s="218">
        <v>2.2021999999999999</v>
      </c>
    </row>
    <row r="15690" spans="1:3" ht="15" customHeight="1" x14ac:dyDescent="0.25">
      <c r="A15690" s="216">
        <v>45870</v>
      </c>
      <c r="B15690" s="217" t="s">
        <v>161</v>
      </c>
      <c r="C15690" s="218">
        <v>2.2071999999999998</v>
      </c>
    </row>
    <row r="15691" spans="1:3" ht="15" customHeight="1" x14ac:dyDescent="0.25">
      <c r="A15691" s="216">
        <v>45873</v>
      </c>
      <c r="B15691" s="217" t="s">
        <v>161</v>
      </c>
      <c r="C15691" s="218">
        <v>2.2227000000000001</v>
      </c>
    </row>
    <row r="15692" spans="1:3" ht="15" customHeight="1" x14ac:dyDescent="0.25">
      <c r="A15692" s="216">
        <v>45874</v>
      </c>
      <c r="B15692" s="217" t="s">
        <v>161</v>
      </c>
      <c r="C15692" s="218">
        <v>2.2277999999999998</v>
      </c>
    </row>
    <row r="15693" spans="1:3" ht="15" customHeight="1" x14ac:dyDescent="0.25">
      <c r="A15693" s="216">
        <v>45875</v>
      </c>
      <c r="B15693" s="217" t="s">
        <v>161</v>
      </c>
      <c r="C15693" s="218">
        <v>2.2330999999999999</v>
      </c>
    </row>
    <row r="15694" spans="1:3" ht="15" customHeight="1" x14ac:dyDescent="0.25">
      <c r="A15694" s="216">
        <v>45876</v>
      </c>
      <c r="B15694" s="217" t="s">
        <v>161</v>
      </c>
      <c r="C15694" s="218">
        <v>2.2382</v>
      </c>
    </row>
    <row r="15695" spans="1:3" ht="15" customHeight="1" x14ac:dyDescent="0.25">
      <c r="A15695" s="216">
        <v>45877</v>
      </c>
      <c r="B15695" s="217" t="s">
        <v>161</v>
      </c>
      <c r="C15695" s="218">
        <v>2.2433000000000001</v>
      </c>
    </row>
    <row r="15696" spans="1:3" ht="15" customHeight="1" x14ac:dyDescent="0.25">
      <c r="A15696" s="216">
        <v>45880</v>
      </c>
      <c r="B15696" s="217" t="s">
        <v>161</v>
      </c>
      <c r="C15696" s="218">
        <v>2.2585999999999999</v>
      </c>
    </row>
    <row r="15697" spans="1:3" ht="15" customHeight="1" x14ac:dyDescent="0.25">
      <c r="A15697" s="216">
        <v>45881</v>
      </c>
      <c r="B15697" s="217" t="s">
        <v>161</v>
      </c>
      <c r="C15697" s="218">
        <v>2.2637999999999998</v>
      </c>
    </row>
    <row r="15698" spans="1:3" ht="15" customHeight="1" x14ac:dyDescent="0.25">
      <c r="A15698" s="216">
        <v>45882</v>
      </c>
      <c r="B15698" s="217" t="s">
        <v>161</v>
      </c>
      <c r="C15698" s="218">
        <v>2.2690999999999999</v>
      </c>
    </row>
    <row r="15699" spans="1:3" ht="15" customHeight="1" x14ac:dyDescent="0.25">
      <c r="A15699" s="216">
        <v>45883</v>
      </c>
      <c r="B15699" s="217" t="s">
        <v>161</v>
      </c>
      <c r="C15699" s="218">
        <v>2.2745000000000002</v>
      </c>
    </row>
    <row r="15700" spans="1:3" ht="15" customHeight="1" x14ac:dyDescent="0.25">
      <c r="A15700" s="216">
        <v>45884</v>
      </c>
      <c r="B15700" s="217" t="s">
        <v>161</v>
      </c>
      <c r="C15700" s="218">
        <v>2.2797999999999998</v>
      </c>
    </row>
    <row r="15701" spans="1:3" ht="15" customHeight="1" x14ac:dyDescent="0.25">
      <c r="A15701" s="216">
        <v>45887</v>
      </c>
      <c r="B15701" s="217" t="s">
        <v>161</v>
      </c>
      <c r="C15701" s="218">
        <v>2.2957999999999998</v>
      </c>
    </row>
    <row r="15702" spans="1:3" ht="15" customHeight="1" x14ac:dyDescent="0.25">
      <c r="A15702" s="216">
        <v>45888</v>
      </c>
      <c r="B15702" s="217" t="s">
        <v>161</v>
      </c>
      <c r="C15702" s="218">
        <v>2.3010999999999999</v>
      </c>
    </row>
    <row r="15703" spans="1:3" ht="15" customHeight="1" x14ac:dyDescent="0.25">
      <c r="A15703" s="216">
        <v>45889</v>
      </c>
      <c r="B15703" s="217" t="s">
        <v>161</v>
      </c>
      <c r="C15703" s="218">
        <v>2.3062999999999998</v>
      </c>
    </row>
    <row r="15704" spans="1:3" ht="15" customHeight="1" x14ac:dyDescent="0.25">
      <c r="A15704" s="216">
        <v>45890</v>
      </c>
      <c r="B15704" s="217" t="s">
        <v>161</v>
      </c>
      <c r="C15704" s="218">
        <v>2.3113999999999999</v>
      </c>
    </row>
    <row r="15705" spans="1:3" ht="15" customHeight="1" x14ac:dyDescent="0.25">
      <c r="A15705" s="216">
        <v>45891</v>
      </c>
      <c r="B15705" s="217" t="s">
        <v>161</v>
      </c>
      <c r="C15705" s="218">
        <v>2.3165</v>
      </c>
    </row>
    <row r="15706" spans="1:3" ht="15" customHeight="1" x14ac:dyDescent="0.25">
      <c r="A15706" s="216">
        <v>45894</v>
      </c>
      <c r="B15706" s="217" t="s">
        <v>161</v>
      </c>
      <c r="C15706" s="218">
        <v>2.3317999999999999</v>
      </c>
    </row>
    <row r="15707" spans="1:3" ht="15" customHeight="1" x14ac:dyDescent="0.25">
      <c r="A15707" s="216">
        <v>45895</v>
      </c>
      <c r="B15707" s="217" t="s">
        <v>161</v>
      </c>
      <c r="C15707" s="218">
        <v>2.3368000000000002</v>
      </c>
    </row>
    <row r="15708" spans="1:3" ht="15" customHeight="1" x14ac:dyDescent="0.25">
      <c r="A15708" s="216">
        <v>45896</v>
      </c>
      <c r="B15708" s="217" t="s">
        <v>161</v>
      </c>
      <c r="C15708" s="218">
        <v>2.3418000000000001</v>
      </c>
    </row>
    <row r="15709" spans="1:3" ht="15" customHeight="1" x14ac:dyDescent="0.25">
      <c r="A15709" s="216">
        <v>45897</v>
      </c>
      <c r="B15709" s="217" t="s">
        <v>161</v>
      </c>
      <c r="C15709" s="218">
        <v>2.3469000000000002</v>
      </c>
    </row>
    <row r="15710" spans="1:3" ht="15" customHeight="1" x14ac:dyDescent="0.25">
      <c r="A15710" s="216">
        <v>45898</v>
      </c>
      <c r="B15710" s="217" t="s">
        <v>161</v>
      </c>
      <c r="C15710" s="218">
        <v>2.3519000000000001</v>
      </c>
    </row>
    <row r="15711" spans="1:3" ht="15" customHeight="1" x14ac:dyDescent="0.25">
      <c r="A15711" s="216">
        <v>45901</v>
      </c>
      <c r="B15711" s="217" t="s">
        <v>161</v>
      </c>
      <c r="C15711" s="218">
        <v>2.3662999999999998</v>
      </c>
    </row>
    <row r="15712" spans="1:3" ht="15" customHeight="1" x14ac:dyDescent="0.25">
      <c r="A15712" s="216">
        <v>45902</v>
      </c>
      <c r="B15712" s="217" t="s">
        <v>161</v>
      </c>
      <c r="C15712" s="218">
        <v>2.3714</v>
      </c>
    </row>
    <row r="15713" spans="1:3" ht="15" customHeight="1" x14ac:dyDescent="0.25">
      <c r="A15713" s="216">
        <v>45903</v>
      </c>
      <c r="B15713" s="217" t="s">
        <v>161</v>
      </c>
      <c r="C15713" s="218">
        <v>2.3761999999999999</v>
      </c>
    </row>
    <row r="15714" spans="1:3" ht="15" customHeight="1" x14ac:dyDescent="0.25">
      <c r="A15714" s="216">
        <v>45904</v>
      </c>
      <c r="B15714" s="217" t="s">
        <v>161</v>
      </c>
      <c r="C15714" s="218">
        <v>2.3812000000000002</v>
      </c>
    </row>
    <row r="15715" spans="1:3" ht="15" customHeight="1" x14ac:dyDescent="0.25">
      <c r="A15715" s="216">
        <v>45905</v>
      </c>
      <c r="B15715" s="217" t="s">
        <v>161</v>
      </c>
      <c r="C15715" s="218">
        <v>2.3862000000000001</v>
      </c>
    </row>
    <row r="15716" spans="1:3" ht="15" customHeight="1" x14ac:dyDescent="0.25">
      <c r="A15716" s="216">
        <v>45908</v>
      </c>
      <c r="B15716" s="217" t="s">
        <v>161</v>
      </c>
      <c r="C15716" s="218">
        <v>2.4013</v>
      </c>
    </row>
    <row r="15717" spans="1:3" ht="15" customHeight="1" x14ac:dyDescent="0.25">
      <c r="A15717" s="216">
        <v>45909</v>
      </c>
      <c r="B15717" s="217" t="s">
        <v>161</v>
      </c>
      <c r="C15717" s="218">
        <v>2.4062999999999999</v>
      </c>
    </row>
    <row r="15718" spans="1:3" ht="15" customHeight="1" x14ac:dyDescent="0.25">
      <c r="A15718" s="216">
        <v>45910</v>
      </c>
      <c r="B15718" s="217" t="s">
        <v>161</v>
      </c>
      <c r="C15718" s="218">
        <v>2.4114</v>
      </c>
    </row>
    <row r="15719" spans="1:3" ht="15" customHeight="1" x14ac:dyDescent="0.25">
      <c r="A15719" s="216">
        <v>45911</v>
      </c>
      <c r="B15719" s="217" t="s">
        <v>161</v>
      </c>
      <c r="C15719" s="218">
        <v>2.4163999999999999</v>
      </c>
    </row>
    <row r="15720" spans="1:3" ht="15" customHeight="1" x14ac:dyDescent="0.25">
      <c r="A15720" s="216">
        <v>45912</v>
      </c>
      <c r="B15720" s="217" t="s">
        <v>161</v>
      </c>
      <c r="C15720" s="218">
        <v>2.4214000000000002</v>
      </c>
    </row>
    <row r="15721" spans="1:3" ht="15" customHeight="1" x14ac:dyDescent="0.25">
      <c r="A15721" s="216">
        <v>45915</v>
      </c>
      <c r="B15721" s="217" t="s">
        <v>161</v>
      </c>
      <c r="C15721" s="218">
        <v>2.4365000000000001</v>
      </c>
    </row>
    <row r="15722" spans="1:3" ht="15" customHeight="1" x14ac:dyDescent="0.25">
      <c r="A15722" s="216">
        <v>45916</v>
      </c>
      <c r="B15722" s="217" t="s">
        <v>161</v>
      </c>
      <c r="C15722" s="218">
        <v>2.4416000000000002</v>
      </c>
    </row>
    <row r="15723" spans="1:3" ht="15" customHeight="1" x14ac:dyDescent="0.25">
      <c r="A15723" s="216">
        <v>45917</v>
      </c>
      <c r="B15723" s="217" t="s">
        <v>161</v>
      </c>
      <c r="C15723" s="218">
        <v>2.4466000000000001</v>
      </c>
    </row>
    <row r="15724" spans="1:3" ht="15" customHeight="1" x14ac:dyDescent="0.25">
      <c r="A15724" s="216">
        <v>45918</v>
      </c>
      <c r="B15724" s="217" t="s">
        <v>161</v>
      </c>
      <c r="C15724" s="218">
        <v>2.4517000000000002</v>
      </c>
    </row>
    <row r="15725" spans="1:3" ht="15" customHeight="1" x14ac:dyDescent="0.25">
      <c r="A15725" s="216">
        <v>45919</v>
      </c>
      <c r="B15725" s="217" t="s">
        <v>161</v>
      </c>
      <c r="C15725" s="218">
        <v>2.4565000000000001</v>
      </c>
    </row>
    <row r="15726" spans="1:3" ht="15" customHeight="1" x14ac:dyDescent="0.25">
      <c r="A15726" s="216">
        <v>45922</v>
      </c>
      <c r="B15726" s="217" t="s">
        <v>161</v>
      </c>
      <c r="C15726" s="218">
        <v>2.4714</v>
      </c>
    </row>
    <row r="15727" spans="1:3" ht="15" customHeight="1" x14ac:dyDescent="0.25">
      <c r="A15727" s="216">
        <v>45923</v>
      </c>
      <c r="B15727" s="217" t="s">
        <v>161</v>
      </c>
      <c r="C15727" s="218">
        <v>2.4765000000000001</v>
      </c>
    </row>
    <row r="15728" spans="1:3" ht="15" customHeight="1" x14ac:dyDescent="0.25">
      <c r="A15728" s="216">
        <v>45924</v>
      </c>
      <c r="B15728" s="217" t="s">
        <v>161</v>
      </c>
      <c r="C15728" s="218">
        <v>2.4817</v>
      </c>
    </row>
    <row r="15729" spans="1:3" ht="15" customHeight="1" x14ac:dyDescent="0.25">
      <c r="A15729" s="216">
        <v>45925</v>
      </c>
      <c r="B15729" s="217" t="s">
        <v>161</v>
      </c>
      <c r="C15729" s="218">
        <v>2.4866000000000001</v>
      </c>
    </row>
    <row r="15730" spans="1:3" ht="15" customHeight="1" x14ac:dyDescent="0.25">
      <c r="A15730" s="216">
        <v>45926</v>
      </c>
      <c r="B15730" s="217" t="s">
        <v>161</v>
      </c>
      <c r="C15730" s="218">
        <v>2.4916</v>
      </c>
    </row>
    <row r="15731" spans="1:3" ht="15" customHeight="1" x14ac:dyDescent="0.25">
      <c r="A15731" s="216">
        <v>45929</v>
      </c>
      <c r="B15731" s="217" t="s">
        <v>161</v>
      </c>
      <c r="C15731" s="218">
        <v>2.5066000000000002</v>
      </c>
    </row>
    <row r="15732" spans="1:3" ht="15" customHeight="1" x14ac:dyDescent="0.25">
      <c r="A15732" s="216">
        <v>45930</v>
      </c>
      <c r="B15732" s="217" t="s">
        <v>161</v>
      </c>
      <c r="C15732" s="218">
        <v>2.5116000000000001</v>
      </c>
    </row>
    <row r="15733" spans="1:3" ht="15" customHeight="1" x14ac:dyDescent="0.25">
      <c r="A15733" s="216">
        <v>45566</v>
      </c>
      <c r="B15733" s="217" t="s">
        <v>138</v>
      </c>
      <c r="C15733" s="218">
        <v>9.7000000000000003E-3</v>
      </c>
    </row>
    <row r="15734" spans="1:3" ht="15" customHeight="1" x14ac:dyDescent="0.25">
      <c r="A15734" s="216">
        <v>45567</v>
      </c>
      <c r="B15734" s="217" t="s">
        <v>138</v>
      </c>
      <c r="C15734" s="218">
        <v>1.95E-2</v>
      </c>
    </row>
    <row r="15735" spans="1:3" ht="15" customHeight="1" x14ac:dyDescent="0.25">
      <c r="A15735" s="216">
        <v>45568</v>
      </c>
      <c r="B15735" s="217" t="s">
        <v>138</v>
      </c>
      <c r="C15735" s="218">
        <v>2.9499999999999998E-2</v>
      </c>
    </row>
    <row r="15736" spans="1:3" ht="15" customHeight="1" x14ac:dyDescent="0.25">
      <c r="A15736" s="216">
        <v>45569</v>
      </c>
      <c r="B15736" s="217" t="s">
        <v>138</v>
      </c>
      <c r="C15736" s="218">
        <v>5.8900000000000001E-2</v>
      </c>
    </row>
    <row r="15737" spans="1:3" ht="15" customHeight="1" x14ac:dyDescent="0.25">
      <c r="A15737" s="216">
        <v>45572</v>
      </c>
      <c r="B15737" s="217" t="s">
        <v>138</v>
      </c>
      <c r="C15737" s="218">
        <v>6.8699999999999997E-2</v>
      </c>
    </row>
    <row r="15738" spans="1:3" ht="15" customHeight="1" x14ac:dyDescent="0.25">
      <c r="A15738" s="216">
        <v>45573</v>
      </c>
      <c r="B15738" s="217" t="s">
        <v>138</v>
      </c>
      <c r="C15738" s="218">
        <v>7.8600000000000003E-2</v>
      </c>
    </row>
    <row r="15739" spans="1:3" ht="15" customHeight="1" x14ac:dyDescent="0.25">
      <c r="A15739" s="216">
        <v>45574</v>
      </c>
      <c r="B15739" s="217" t="s">
        <v>138</v>
      </c>
      <c r="C15739" s="218">
        <v>8.8200000000000001E-2</v>
      </c>
    </row>
    <row r="15740" spans="1:3" ht="15" customHeight="1" x14ac:dyDescent="0.25">
      <c r="A15740" s="216">
        <v>45575</v>
      </c>
      <c r="B15740" s="217" t="s">
        <v>138</v>
      </c>
      <c r="C15740" s="218">
        <v>9.8100000000000007E-2</v>
      </c>
    </row>
    <row r="15741" spans="1:3" ht="15" customHeight="1" x14ac:dyDescent="0.25">
      <c r="A15741" s="216">
        <v>45576</v>
      </c>
      <c r="B15741" s="217" t="s">
        <v>138</v>
      </c>
      <c r="C15741" s="218">
        <v>0.1275</v>
      </c>
    </row>
    <row r="15742" spans="1:3" ht="15" customHeight="1" x14ac:dyDescent="0.25">
      <c r="A15742" s="216">
        <v>45579</v>
      </c>
      <c r="B15742" s="217" t="s">
        <v>138</v>
      </c>
      <c r="C15742" s="218">
        <v>0.13730000000000001</v>
      </c>
    </row>
    <row r="15743" spans="1:3" ht="15" customHeight="1" x14ac:dyDescent="0.25">
      <c r="A15743" s="216">
        <v>45580</v>
      </c>
      <c r="B15743" s="217" t="s">
        <v>138</v>
      </c>
      <c r="C15743" s="218">
        <v>0.14699999999999999</v>
      </c>
    </row>
    <row r="15744" spans="1:3" ht="15" customHeight="1" x14ac:dyDescent="0.25">
      <c r="A15744" s="216">
        <v>45581</v>
      </c>
      <c r="B15744" s="217" t="s">
        <v>138</v>
      </c>
      <c r="C15744" s="218">
        <v>0.15670000000000001</v>
      </c>
    </row>
    <row r="15745" spans="1:3" ht="15" customHeight="1" x14ac:dyDescent="0.25">
      <c r="A15745" s="216">
        <v>45582</v>
      </c>
      <c r="B15745" s="217" t="s">
        <v>138</v>
      </c>
      <c r="C15745" s="218">
        <v>0.1663</v>
      </c>
    </row>
    <row r="15746" spans="1:3" ht="15" customHeight="1" x14ac:dyDescent="0.25">
      <c r="A15746" s="216">
        <v>45583</v>
      </c>
      <c r="B15746" s="217" t="s">
        <v>138</v>
      </c>
      <c r="C15746" s="218">
        <v>0.19539999999999999</v>
      </c>
    </row>
    <row r="15747" spans="1:3" ht="15" customHeight="1" x14ac:dyDescent="0.25">
      <c r="A15747" s="216">
        <v>45586</v>
      </c>
      <c r="B15747" s="217" t="s">
        <v>138</v>
      </c>
      <c r="C15747" s="218">
        <v>0.20499999999999999</v>
      </c>
    </row>
    <row r="15748" spans="1:3" ht="15" customHeight="1" x14ac:dyDescent="0.25">
      <c r="A15748" s="216">
        <v>45587</v>
      </c>
      <c r="B15748" s="217" t="s">
        <v>138</v>
      </c>
      <c r="C15748" s="218">
        <v>0.2147</v>
      </c>
    </row>
    <row r="15749" spans="1:3" ht="15" customHeight="1" x14ac:dyDescent="0.25">
      <c r="A15749" s="216">
        <v>45588</v>
      </c>
      <c r="B15749" s="217" t="s">
        <v>138</v>
      </c>
      <c r="C15749" s="218">
        <v>0.22420000000000001</v>
      </c>
    </row>
    <row r="15750" spans="1:3" ht="15" customHeight="1" x14ac:dyDescent="0.25">
      <c r="A15750" s="216">
        <v>45589</v>
      </c>
      <c r="B15750" s="217" t="s">
        <v>138</v>
      </c>
      <c r="C15750" s="218">
        <v>0.2336</v>
      </c>
    </row>
    <row r="15751" spans="1:3" ht="15" customHeight="1" x14ac:dyDescent="0.25">
      <c r="A15751" s="216">
        <v>45590</v>
      </c>
      <c r="B15751" s="217" t="s">
        <v>138</v>
      </c>
      <c r="C15751" s="218">
        <v>0.26179999999999998</v>
      </c>
    </row>
    <row r="15752" spans="1:3" ht="15" customHeight="1" x14ac:dyDescent="0.25">
      <c r="A15752" s="216">
        <v>45593</v>
      </c>
      <c r="B15752" s="217" t="s">
        <v>138</v>
      </c>
      <c r="C15752" s="218">
        <v>0.27110000000000001</v>
      </c>
    </row>
    <row r="15753" spans="1:3" ht="15" customHeight="1" x14ac:dyDescent="0.25">
      <c r="A15753" s="216">
        <v>45594</v>
      </c>
      <c r="B15753" s="217" t="s">
        <v>138</v>
      </c>
      <c r="C15753" s="218">
        <v>0.28050000000000003</v>
      </c>
    </row>
    <row r="15754" spans="1:3" ht="15" customHeight="1" x14ac:dyDescent="0.25">
      <c r="A15754" s="216">
        <v>45595</v>
      </c>
      <c r="B15754" s="217" t="s">
        <v>138</v>
      </c>
      <c r="C15754" s="218">
        <v>0.2898</v>
      </c>
    </row>
    <row r="15755" spans="1:3" ht="15" customHeight="1" x14ac:dyDescent="0.25">
      <c r="A15755" s="216">
        <v>45596</v>
      </c>
      <c r="B15755" s="217" t="s">
        <v>138</v>
      </c>
      <c r="C15755" s="218">
        <v>0.29909999999999998</v>
      </c>
    </row>
    <row r="15756" spans="1:3" ht="15" customHeight="1" x14ac:dyDescent="0.25">
      <c r="A15756" s="216">
        <v>45597</v>
      </c>
      <c r="B15756" s="217" t="s">
        <v>138</v>
      </c>
      <c r="C15756" s="218">
        <v>0.32679999999999998</v>
      </c>
    </row>
    <row r="15757" spans="1:3" ht="15" customHeight="1" x14ac:dyDescent="0.25">
      <c r="A15757" s="216">
        <v>45600</v>
      </c>
      <c r="B15757" s="217" t="s">
        <v>138</v>
      </c>
      <c r="C15757" s="218">
        <v>0.33610000000000001</v>
      </c>
    </row>
    <row r="15758" spans="1:3" ht="15" customHeight="1" x14ac:dyDescent="0.25">
      <c r="A15758" s="216">
        <v>45601</v>
      </c>
      <c r="B15758" s="217" t="s">
        <v>138</v>
      </c>
      <c r="C15758" s="218">
        <v>0.3453</v>
      </c>
    </row>
    <row r="15759" spans="1:3" ht="15" customHeight="1" x14ac:dyDescent="0.25">
      <c r="A15759" s="216">
        <v>45602</v>
      </c>
      <c r="B15759" s="217" t="s">
        <v>138</v>
      </c>
      <c r="C15759" s="218">
        <v>0.35449999999999998</v>
      </c>
    </row>
    <row r="15760" spans="1:3" ht="15" customHeight="1" x14ac:dyDescent="0.25">
      <c r="A15760" s="216">
        <v>45603</v>
      </c>
      <c r="B15760" s="217" t="s">
        <v>138</v>
      </c>
      <c r="C15760" s="218">
        <v>0.36380000000000001</v>
      </c>
    </row>
    <row r="15761" spans="1:3" ht="15" customHeight="1" x14ac:dyDescent="0.25">
      <c r="A15761" s="216">
        <v>45604</v>
      </c>
      <c r="B15761" s="217" t="s">
        <v>138</v>
      </c>
      <c r="C15761" s="218">
        <v>0.39100000000000001</v>
      </c>
    </row>
    <row r="15762" spans="1:3" ht="15" customHeight="1" x14ac:dyDescent="0.25">
      <c r="A15762" s="216">
        <v>45607</v>
      </c>
      <c r="B15762" s="217" t="s">
        <v>138</v>
      </c>
      <c r="C15762" s="218">
        <v>0.40029999999999999</v>
      </c>
    </row>
    <row r="15763" spans="1:3" ht="15" customHeight="1" x14ac:dyDescent="0.25">
      <c r="A15763" s="216">
        <v>45608</v>
      </c>
      <c r="B15763" s="217" t="s">
        <v>138</v>
      </c>
      <c r="C15763" s="218">
        <v>0.40939999999999999</v>
      </c>
    </row>
    <row r="15764" spans="1:3" ht="15" customHeight="1" x14ac:dyDescent="0.25">
      <c r="A15764" s="216">
        <v>45609</v>
      </c>
      <c r="B15764" s="217" t="s">
        <v>138</v>
      </c>
      <c r="C15764" s="218">
        <v>0.41839999999999999</v>
      </c>
    </row>
    <row r="15765" spans="1:3" ht="15" customHeight="1" x14ac:dyDescent="0.25">
      <c r="A15765" s="216">
        <v>45610</v>
      </c>
      <c r="B15765" s="217" t="s">
        <v>138</v>
      </c>
      <c r="C15765" s="218">
        <v>0.42749999999999999</v>
      </c>
    </row>
    <row r="15766" spans="1:3" ht="15" customHeight="1" x14ac:dyDescent="0.25">
      <c r="A15766" s="216">
        <v>45611</v>
      </c>
      <c r="B15766" s="217" t="s">
        <v>138</v>
      </c>
      <c r="C15766" s="218">
        <v>0.45479999999999998</v>
      </c>
    </row>
    <row r="15767" spans="1:3" ht="15" customHeight="1" x14ac:dyDescent="0.25">
      <c r="A15767" s="216">
        <v>45614</v>
      </c>
      <c r="B15767" s="217" t="s">
        <v>138</v>
      </c>
      <c r="C15767" s="218">
        <v>0.46389999999999998</v>
      </c>
    </row>
    <row r="15768" spans="1:3" ht="15" customHeight="1" x14ac:dyDescent="0.25">
      <c r="A15768" s="216">
        <v>45615</v>
      </c>
      <c r="B15768" s="217" t="s">
        <v>138</v>
      </c>
      <c r="C15768" s="218">
        <v>0.47299999999999998</v>
      </c>
    </row>
    <row r="15769" spans="1:3" ht="15" customHeight="1" x14ac:dyDescent="0.25">
      <c r="A15769" s="216">
        <v>45616</v>
      </c>
      <c r="B15769" s="217" t="s">
        <v>138</v>
      </c>
      <c r="C15769" s="218">
        <v>0.48220000000000002</v>
      </c>
    </row>
    <row r="15770" spans="1:3" ht="15" customHeight="1" x14ac:dyDescent="0.25">
      <c r="A15770" s="216">
        <v>45617</v>
      </c>
      <c r="B15770" s="217" t="s">
        <v>138</v>
      </c>
      <c r="C15770" s="218">
        <v>0.49130000000000001</v>
      </c>
    </row>
    <row r="15771" spans="1:3" ht="15" customHeight="1" x14ac:dyDescent="0.25">
      <c r="A15771" s="216">
        <v>45618</v>
      </c>
      <c r="B15771" s="217" t="s">
        <v>138</v>
      </c>
      <c r="C15771" s="218">
        <v>0.51849999999999996</v>
      </c>
    </row>
    <row r="15772" spans="1:3" ht="15" customHeight="1" x14ac:dyDescent="0.25">
      <c r="A15772" s="216">
        <v>45621</v>
      </c>
      <c r="B15772" s="217" t="s">
        <v>138</v>
      </c>
      <c r="C15772" s="218">
        <v>0.52759999999999996</v>
      </c>
    </row>
    <row r="15773" spans="1:3" ht="15" customHeight="1" x14ac:dyDescent="0.25">
      <c r="A15773" s="216">
        <v>45622</v>
      </c>
      <c r="B15773" s="217" t="s">
        <v>138</v>
      </c>
      <c r="C15773" s="218">
        <v>0.53659999999999997</v>
      </c>
    </row>
    <row r="15774" spans="1:3" ht="15" customHeight="1" x14ac:dyDescent="0.25">
      <c r="A15774" s="216">
        <v>45623</v>
      </c>
      <c r="B15774" s="217" t="s">
        <v>138</v>
      </c>
      <c r="C15774" s="218">
        <v>0.54549999999999998</v>
      </c>
    </row>
    <row r="15775" spans="1:3" ht="15" customHeight="1" x14ac:dyDescent="0.25">
      <c r="A15775" s="216">
        <v>45624</v>
      </c>
      <c r="B15775" s="217" t="s">
        <v>138</v>
      </c>
      <c r="C15775" s="218">
        <v>0.5544</v>
      </c>
    </row>
    <row r="15776" spans="1:3" ht="15" customHeight="1" x14ac:dyDescent="0.25">
      <c r="A15776" s="216">
        <v>45625</v>
      </c>
      <c r="B15776" s="217" t="s">
        <v>138</v>
      </c>
      <c r="C15776" s="218">
        <v>0.58169999999999999</v>
      </c>
    </row>
    <row r="15777" spans="1:3" ht="15" customHeight="1" x14ac:dyDescent="0.25">
      <c r="A15777" s="216">
        <v>45628</v>
      </c>
      <c r="B15777" s="217" t="s">
        <v>138</v>
      </c>
      <c r="C15777" s="218">
        <v>0.59060000000000001</v>
      </c>
    </row>
    <row r="15778" spans="1:3" ht="15" customHeight="1" x14ac:dyDescent="0.25">
      <c r="A15778" s="216">
        <v>45629</v>
      </c>
      <c r="B15778" s="217" t="s">
        <v>138</v>
      </c>
      <c r="C15778" s="218">
        <v>0.59960000000000002</v>
      </c>
    </row>
    <row r="15779" spans="1:3" ht="15" customHeight="1" x14ac:dyDescent="0.25">
      <c r="A15779" s="216">
        <v>45630</v>
      </c>
      <c r="B15779" s="217" t="s">
        <v>138</v>
      </c>
      <c r="C15779" s="218">
        <v>0.60850000000000004</v>
      </c>
    </row>
    <row r="15780" spans="1:3" ht="15" customHeight="1" x14ac:dyDescent="0.25">
      <c r="A15780" s="216">
        <v>45631</v>
      </c>
      <c r="B15780" s="217" t="s">
        <v>138</v>
      </c>
      <c r="C15780" s="218">
        <v>0.61750000000000005</v>
      </c>
    </row>
    <row r="15781" spans="1:3" ht="15" customHeight="1" x14ac:dyDescent="0.25">
      <c r="A15781" s="216">
        <v>45632</v>
      </c>
      <c r="B15781" s="217" t="s">
        <v>138</v>
      </c>
      <c r="C15781" s="218">
        <v>0.64390000000000003</v>
      </c>
    </row>
    <row r="15782" spans="1:3" ht="15" customHeight="1" x14ac:dyDescent="0.25">
      <c r="A15782" s="216">
        <v>45635</v>
      </c>
      <c r="B15782" s="217" t="s">
        <v>138</v>
      </c>
      <c r="C15782" s="218">
        <v>0.65280000000000005</v>
      </c>
    </row>
    <row r="15783" spans="1:3" ht="15" customHeight="1" x14ac:dyDescent="0.25">
      <c r="A15783" s="216">
        <v>45636</v>
      </c>
      <c r="B15783" s="217" t="s">
        <v>138</v>
      </c>
      <c r="C15783" s="218">
        <v>0.66169999999999995</v>
      </c>
    </row>
    <row r="15784" spans="1:3" ht="15" customHeight="1" x14ac:dyDescent="0.25">
      <c r="A15784" s="216">
        <v>45637</v>
      </c>
      <c r="B15784" s="217" t="s">
        <v>138</v>
      </c>
      <c r="C15784" s="218">
        <v>0.67079999999999995</v>
      </c>
    </row>
    <row r="15785" spans="1:3" ht="15" customHeight="1" x14ac:dyDescent="0.25">
      <c r="A15785" s="216">
        <v>45638</v>
      </c>
      <c r="B15785" s="217" t="s">
        <v>138</v>
      </c>
      <c r="C15785" s="218">
        <v>0.67979999999999996</v>
      </c>
    </row>
    <row r="15786" spans="1:3" ht="15" customHeight="1" x14ac:dyDescent="0.25">
      <c r="A15786" s="216">
        <v>45639</v>
      </c>
      <c r="B15786" s="217" t="s">
        <v>138</v>
      </c>
      <c r="C15786" s="218">
        <v>0.70660000000000001</v>
      </c>
    </row>
    <row r="15787" spans="1:3" ht="15" customHeight="1" x14ac:dyDescent="0.25">
      <c r="A15787" s="216">
        <v>45642</v>
      </c>
      <c r="B15787" s="217" t="s">
        <v>138</v>
      </c>
      <c r="C15787" s="218">
        <v>0.71540000000000004</v>
      </c>
    </row>
    <row r="15788" spans="1:3" ht="15" customHeight="1" x14ac:dyDescent="0.25">
      <c r="A15788" s="216">
        <v>45643</v>
      </c>
      <c r="B15788" s="217" t="s">
        <v>138</v>
      </c>
      <c r="C15788" s="218">
        <v>0.72430000000000005</v>
      </c>
    </row>
    <row r="15789" spans="1:3" ht="15" customHeight="1" x14ac:dyDescent="0.25">
      <c r="A15789" s="216">
        <v>45644</v>
      </c>
      <c r="B15789" s="217" t="s">
        <v>138</v>
      </c>
      <c r="C15789" s="218">
        <v>0.73309999999999997</v>
      </c>
    </row>
    <row r="15790" spans="1:3" ht="15" customHeight="1" x14ac:dyDescent="0.25">
      <c r="A15790" s="216">
        <v>45645</v>
      </c>
      <c r="B15790" s="217" t="s">
        <v>138</v>
      </c>
      <c r="C15790" s="218">
        <v>0.74180000000000001</v>
      </c>
    </row>
    <row r="15791" spans="1:3" ht="15" customHeight="1" x14ac:dyDescent="0.25">
      <c r="A15791" s="216">
        <v>45646</v>
      </c>
      <c r="B15791" s="217" t="s">
        <v>138</v>
      </c>
      <c r="C15791" s="218">
        <v>0.76770000000000005</v>
      </c>
    </row>
    <row r="15792" spans="1:3" ht="15" customHeight="1" x14ac:dyDescent="0.25">
      <c r="A15792" s="216">
        <v>45649</v>
      </c>
      <c r="B15792" s="217" t="s">
        <v>138</v>
      </c>
      <c r="C15792" s="218">
        <v>0.77629999999999999</v>
      </c>
    </row>
    <row r="15793" spans="1:3" ht="15" customHeight="1" x14ac:dyDescent="0.25">
      <c r="A15793" s="216">
        <v>45650</v>
      </c>
      <c r="B15793" s="217" t="s">
        <v>138</v>
      </c>
      <c r="C15793" s="218">
        <v>0.78500000000000003</v>
      </c>
    </row>
    <row r="15794" spans="1:3" ht="15" customHeight="1" x14ac:dyDescent="0.25">
      <c r="A15794" s="216">
        <v>45651</v>
      </c>
      <c r="B15794" s="217" t="s">
        <v>138</v>
      </c>
      <c r="C15794" s="218">
        <v>0.79359999999999997</v>
      </c>
    </row>
    <row r="15795" spans="1:3" ht="15" customHeight="1" x14ac:dyDescent="0.25">
      <c r="A15795" s="216">
        <v>45652</v>
      </c>
      <c r="B15795" s="217" t="s">
        <v>138</v>
      </c>
      <c r="C15795" s="218">
        <v>0.80230000000000001</v>
      </c>
    </row>
    <row r="15796" spans="1:3" ht="15" customHeight="1" x14ac:dyDescent="0.25">
      <c r="A15796" s="216">
        <v>45653</v>
      </c>
      <c r="B15796" s="217" t="s">
        <v>138</v>
      </c>
      <c r="C15796" s="218">
        <v>0.82820000000000005</v>
      </c>
    </row>
    <row r="15797" spans="1:3" ht="15" customHeight="1" x14ac:dyDescent="0.25">
      <c r="A15797" s="216">
        <v>45656</v>
      </c>
      <c r="B15797" s="217" t="s">
        <v>138</v>
      </c>
      <c r="C15797" s="218">
        <v>0.83689999999999998</v>
      </c>
    </row>
    <row r="15798" spans="1:3" ht="15" customHeight="1" x14ac:dyDescent="0.25">
      <c r="A15798" s="216">
        <v>45657</v>
      </c>
      <c r="B15798" s="217" t="s">
        <v>138</v>
      </c>
      <c r="C15798" s="218">
        <v>0.84519999999999995</v>
      </c>
    </row>
    <row r="15799" spans="1:3" ht="15" customHeight="1" x14ac:dyDescent="0.25">
      <c r="A15799" s="216">
        <v>45659</v>
      </c>
      <c r="B15799" s="217" t="s">
        <v>138</v>
      </c>
      <c r="C15799" s="218">
        <v>0.86209999999999998</v>
      </c>
    </row>
    <row r="15800" spans="1:3" ht="15" customHeight="1" x14ac:dyDescent="0.25">
      <c r="A15800" s="216">
        <v>45660</v>
      </c>
      <c r="B15800" s="217" t="s">
        <v>138</v>
      </c>
      <c r="C15800" s="218">
        <v>0.88759999999999994</v>
      </c>
    </row>
    <row r="15801" spans="1:3" ht="15" customHeight="1" x14ac:dyDescent="0.25">
      <c r="A15801" s="216">
        <v>45663</v>
      </c>
      <c r="B15801" s="217" t="s">
        <v>138</v>
      </c>
      <c r="C15801" s="218">
        <v>0.89590000000000003</v>
      </c>
    </row>
    <row r="15802" spans="1:3" ht="15" customHeight="1" x14ac:dyDescent="0.25">
      <c r="A15802" s="216">
        <v>45664</v>
      </c>
      <c r="B15802" s="217" t="s">
        <v>138</v>
      </c>
      <c r="C15802" s="218">
        <v>0.90429999999999999</v>
      </c>
    </row>
    <row r="15803" spans="1:3" ht="15" customHeight="1" x14ac:dyDescent="0.25">
      <c r="A15803" s="216">
        <v>45665</v>
      </c>
      <c r="B15803" s="217" t="s">
        <v>138</v>
      </c>
      <c r="C15803" s="218">
        <v>0.91259999999999997</v>
      </c>
    </row>
    <row r="15804" spans="1:3" ht="15" customHeight="1" x14ac:dyDescent="0.25">
      <c r="A15804" s="216">
        <v>45666</v>
      </c>
      <c r="B15804" s="217" t="s">
        <v>138</v>
      </c>
      <c r="C15804" s="218">
        <v>0.92100000000000004</v>
      </c>
    </row>
    <row r="15805" spans="1:3" ht="15" customHeight="1" x14ac:dyDescent="0.25">
      <c r="A15805" s="216">
        <v>45667</v>
      </c>
      <c r="B15805" s="217" t="s">
        <v>138</v>
      </c>
      <c r="C15805" s="218">
        <v>0.94610000000000005</v>
      </c>
    </row>
    <row r="15806" spans="1:3" ht="15" customHeight="1" x14ac:dyDescent="0.25">
      <c r="A15806" s="216">
        <v>45670</v>
      </c>
      <c r="B15806" s="217" t="s">
        <v>138</v>
      </c>
      <c r="C15806" s="218">
        <v>0.95440000000000003</v>
      </c>
    </row>
    <row r="15807" spans="1:3" ht="15" customHeight="1" x14ac:dyDescent="0.25">
      <c r="A15807" s="216">
        <v>45671</v>
      </c>
      <c r="B15807" s="217" t="s">
        <v>138</v>
      </c>
      <c r="C15807" s="218">
        <v>0.96289999999999998</v>
      </c>
    </row>
    <row r="15808" spans="1:3" ht="15" customHeight="1" x14ac:dyDescent="0.25">
      <c r="A15808" s="216">
        <v>45672</v>
      </c>
      <c r="B15808" s="217" t="s">
        <v>138</v>
      </c>
      <c r="C15808" s="218">
        <v>0.97130000000000005</v>
      </c>
    </row>
    <row r="15809" spans="1:3" ht="15" customHeight="1" x14ac:dyDescent="0.25">
      <c r="A15809" s="216">
        <v>45673</v>
      </c>
      <c r="B15809" s="217" t="s">
        <v>138</v>
      </c>
      <c r="C15809" s="218">
        <v>0.97960000000000003</v>
      </c>
    </row>
    <row r="15810" spans="1:3" ht="15" customHeight="1" x14ac:dyDescent="0.25">
      <c r="A15810" s="216">
        <v>45674</v>
      </c>
      <c r="B15810" s="217" t="s">
        <v>138</v>
      </c>
      <c r="C15810" s="218">
        <v>1.0043</v>
      </c>
    </row>
    <row r="15811" spans="1:3" ht="15" customHeight="1" x14ac:dyDescent="0.25">
      <c r="A15811" s="216">
        <v>45677</v>
      </c>
      <c r="B15811" s="217" t="s">
        <v>138</v>
      </c>
      <c r="C15811" s="218">
        <v>1.0125999999999999</v>
      </c>
    </row>
    <row r="15812" spans="1:3" ht="15" customHeight="1" x14ac:dyDescent="0.25">
      <c r="A15812" s="216">
        <v>45678</v>
      </c>
      <c r="B15812" s="217" t="s">
        <v>138</v>
      </c>
      <c r="C15812" s="218">
        <v>1.0209999999999999</v>
      </c>
    </row>
    <row r="15813" spans="1:3" ht="15" customHeight="1" x14ac:dyDescent="0.25">
      <c r="A15813" s="216">
        <v>45679</v>
      </c>
      <c r="B15813" s="217" t="s">
        <v>138</v>
      </c>
      <c r="C15813" s="218">
        <v>1.0291999999999999</v>
      </c>
    </row>
    <row r="15814" spans="1:3" ht="15" customHeight="1" x14ac:dyDescent="0.25">
      <c r="A15814" s="216">
        <v>45680</v>
      </c>
      <c r="B15814" s="217" t="s">
        <v>138</v>
      </c>
      <c r="C15814" s="218">
        <v>1.0374000000000001</v>
      </c>
    </row>
    <row r="15815" spans="1:3" ht="15" customHeight="1" x14ac:dyDescent="0.25">
      <c r="A15815" s="216">
        <v>45681</v>
      </c>
      <c r="B15815" s="217" t="s">
        <v>138</v>
      </c>
      <c r="C15815" s="218">
        <v>1.0620000000000001</v>
      </c>
    </row>
    <row r="15816" spans="1:3" ht="15" customHeight="1" x14ac:dyDescent="0.25">
      <c r="A15816" s="216">
        <v>45684</v>
      </c>
      <c r="B15816" s="217" t="s">
        <v>138</v>
      </c>
      <c r="C15816" s="218">
        <v>1.0704</v>
      </c>
    </row>
    <row r="15817" spans="1:3" ht="15" customHeight="1" x14ac:dyDescent="0.25">
      <c r="A15817" s="216">
        <v>45685</v>
      </c>
      <c r="B15817" s="217" t="s">
        <v>138</v>
      </c>
      <c r="C15817" s="218">
        <v>1.0786</v>
      </c>
    </row>
    <row r="15818" spans="1:3" ht="15" customHeight="1" x14ac:dyDescent="0.25">
      <c r="A15818" s="216">
        <v>45686</v>
      </c>
      <c r="B15818" s="217" t="s">
        <v>138</v>
      </c>
      <c r="C15818" s="218">
        <v>1.0868</v>
      </c>
    </row>
    <row r="15819" spans="1:3" ht="15" customHeight="1" x14ac:dyDescent="0.25">
      <c r="A15819" s="216">
        <v>45687</v>
      </c>
      <c r="B15819" s="217" t="s">
        <v>138</v>
      </c>
      <c r="C15819" s="218">
        <v>1.095</v>
      </c>
    </row>
    <row r="15820" spans="1:3" ht="15" customHeight="1" x14ac:dyDescent="0.25">
      <c r="A15820" s="216">
        <v>45688</v>
      </c>
      <c r="B15820" s="217" t="s">
        <v>138</v>
      </c>
      <c r="C15820" s="218">
        <v>1.1194</v>
      </c>
    </row>
    <row r="15821" spans="1:3" ht="15" customHeight="1" x14ac:dyDescent="0.25">
      <c r="A15821" s="216">
        <v>45691</v>
      </c>
      <c r="B15821" s="217" t="s">
        <v>138</v>
      </c>
      <c r="C15821" s="218">
        <v>1.1274999999999999</v>
      </c>
    </row>
    <row r="15822" spans="1:3" ht="15" customHeight="1" x14ac:dyDescent="0.25">
      <c r="A15822" s="216">
        <v>45692</v>
      </c>
      <c r="B15822" s="217" t="s">
        <v>138</v>
      </c>
      <c r="C15822" s="218">
        <v>1.1355999999999999</v>
      </c>
    </row>
    <row r="15823" spans="1:3" ht="15" customHeight="1" x14ac:dyDescent="0.25">
      <c r="A15823" s="216">
        <v>45693</v>
      </c>
      <c r="B15823" s="217" t="s">
        <v>138</v>
      </c>
      <c r="C15823" s="218">
        <v>1.1435</v>
      </c>
    </row>
    <row r="15824" spans="1:3" ht="15" customHeight="1" x14ac:dyDescent="0.25">
      <c r="A15824" s="216">
        <v>45694</v>
      </c>
      <c r="B15824" s="217" t="s">
        <v>138</v>
      </c>
      <c r="C15824" s="218">
        <v>1.1514</v>
      </c>
    </row>
    <row r="15825" spans="1:3" ht="15" customHeight="1" x14ac:dyDescent="0.25">
      <c r="A15825" s="216">
        <v>45695</v>
      </c>
      <c r="B15825" s="217" t="s">
        <v>138</v>
      </c>
      <c r="C15825" s="218">
        <v>1.1742999999999999</v>
      </c>
    </row>
    <row r="15826" spans="1:3" ht="15" customHeight="1" x14ac:dyDescent="0.25">
      <c r="A15826" s="216">
        <v>45698</v>
      </c>
      <c r="B15826" s="217" t="s">
        <v>138</v>
      </c>
      <c r="C15826" s="218">
        <v>1.1819999999999999</v>
      </c>
    </row>
    <row r="15827" spans="1:3" ht="15" customHeight="1" x14ac:dyDescent="0.25">
      <c r="A15827" s="216">
        <v>45699</v>
      </c>
      <c r="B15827" s="217" t="s">
        <v>138</v>
      </c>
      <c r="C15827" s="218">
        <v>1.1898</v>
      </c>
    </row>
    <row r="15828" spans="1:3" ht="15" customHeight="1" x14ac:dyDescent="0.25">
      <c r="A15828" s="216">
        <v>45700</v>
      </c>
      <c r="B15828" s="217" t="s">
        <v>138</v>
      </c>
      <c r="C15828" s="218">
        <v>1.1974</v>
      </c>
    </row>
    <row r="15829" spans="1:3" ht="15" customHeight="1" x14ac:dyDescent="0.25">
      <c r="A15829" s="216">
        <v>45701</v>
      </c>
      <c r="B15829" s="217" t="s">
        <v>138</v>
      </c>
      <c r="C15829" s="218">
        <v>1.2050000000000001</v>
      </c>
    </row>
    <row r="15830" spans="1:3" ht="15" customHeight="1" x14ac:dyDescent="0.25">
      <c r="A15830" s="216">
        <v>45702</v>
      </c>
      <c r="B15830" s="217" t="s">
        <v>138</v>
      </c>
      <c r="C15830" s="218">
        <v>1.2282999999999999</v>
      </c>
    </row>
    <row r="15831" spans="1:3" ht="15" customHeight="1" x14ac:dyDescent="0.25">
      <c r="A15831" s="216">
        <v>45705</v>
      </c>
      <c r="B15831" s="217" t="s">
        <v>138</v>
      </c>
      <c r="C15831" s="218">
        <v>1.236</v>
      </c>
    </row>
    <row r="15832" spans="1:3" ht="15" customHeight="1" x14ac:dyDescent="0.25">
      <c r="A15832" s="216">
        <v>45706</v>
      </c>
      <c r="B15832" s="217" t="s">
        <v>138</v>
      </c>
      <c r="C15832" s="218">
        <v>1.2436</v>
      </c>
    </row>
    <row r="15833" spans="1:3" ht="15" customHeight="1" x14ac:dyDescent="0.25">
      <c r="A15833" s="216">
        <v>45707</v>
      </c>
      <c r="B15833" s="217" t="s">
        <v>138</v>
      </c>
      <c r="C15833" s="218">
        <v>1.2512000000000001</v>
      </c>
    </row>
    <row r="15834" spans="1:3" ht="15" customHeight="1" x14ac:dyDescent="0.25">
      <c r="A15834" s="216">
        <v>45708</v>
      </c>
      <c r="B15834" s="217" t="s">
        <v>138</v>
      </c>
      <c r="C15834" s="218">
        <v>1.2589999999999999</v>
      </c>
    </row>
    <row r="15835" spans="1:3" ht="15" customHeight="1" x14ac:dyDescent="0.25">
      <c r="A15835" s="216">
        <v>45709</v>
      </c>
      <c r="B15835" s="217" t="s">
        <v>138</v>
      </c>
      <c r="C15835" s="218">
        <v>1.2818000000000001</v>
      </c>
    </row>
    <row r="15836" spans="1:3" ht="15" customHeight="1" x14ac:dyDescent="0.25">
      <c r="A15836" s="216">
        <v>45712</v>
      </c>
      <c r="B15836" s="217" t="s">
        <v>138</v>
      </c>
      <c r="C15836" s="218">
        <v>1.2895000000000001</v>
      </c>
    </row>
    <row r="15837" spans="1:3" ht="15" customHeight="1" x14ac:dyDescent="0.25">
      <c r="A15837" s="216">
        <v>45713</v>
      </c>
      <c r="B15837" s="217" t="s">
        <v>138</v>
      </c>
      <c r="C15837" s="218">
        <v>1.2970999999999999</v>
      </c>
    </row>
    <row r="15838" spans="1:3" ht="15" customHeight="1" x14ac:dyDescent="0.25">
      <c r="A15838" s="216">
        <v>45714</v>
      </c>
      <c r="B15838" s="217" t="s">
        <v>138</v>
      </c>
      <c r="C15838" s="218">
        <v>1.3047</v>
      </c>
    </row>
    <row r="15839" spans="1:3" ht="15" customHeight="1" x14ac:dyDescent="0.25">
      <c r="A15839" s="216">
        <v>45715</v>
      </c>
      <c r="B15839" s="217" t="s">
        <v>138</v>
      </c>
      <c r="C15839" s="218">
        <v>1.3123</v>
      </c>
    </row>
    <row r="15840" spans="1:3" ht="15" customHeight="1" x14ac:dyDescent="0.25">
      <c r="A15840" s="216">
        <v>45716</v>
      </c>
      <c r="B15840" s="217" t="s">
        <v>138</v>
      </c>
      <c r="C15840" s="218">
        <v>1.3351999999999999</v>
      </c>
    </row>
    <row r="15841" spans="1:3" ht="15" customHeight="1" x14ac:dyDescent="0.25">
      <c r="A15841" s="216">
        <v>45719</v>
      </c>
      <c r="B15841" s="217" t="s">
        <v>138</v>
      </c>
      <c r="C15841" s="218">
        <v>1.3428</v>
      </c>
    </row>
    <row r="15842" spans="1:3" ht="15" customHeight="1" x14ac:dyDescent="0.25">
      <c r="A15842" s="216">
        <v>45720</v>
      </c>
      <c r="B15842" s="217" t="s">
        <v>138</v>
      </c>
      <c r="C15842" s="218">
        <v>1.3504</v>
      </c>
    </row>
    <row r="15843" spans="1:3" ht="15" customHeight="1" x14ac:dyDescent="0.25">
      <c r="A15843" s="216">
        <v>45721</v>
      </c>
      <c r="B15843" s="217" t="s">
        <v>138</v>
      </c>
      <c r="C15843" s="218">
        <v>1.3581000000000001</v>
      </c>
    </row>
    <row r="15844" spans="1:3" ht="15" customHeight="1" x14ac:dyDescent="0.25">
      <c r="A15844" s="216">
        <v>45722</v>
      </c>
      <c r="B15844" s="217" t="s">
        <v>138</v>
      </c>
      <c r="C15844" s="218">
        <v>1.3654999999999999</v>
      </c>
    </row>
    <row r="15845" spans="1:3" ht="15" customHeight="1" x14ac:dyDescent="0.25">
      <c r="A15845" s="216">
        <v>45723</v>
      </c>
      <c r="B15845" s="217" t="s">
        <v>138</v>
      </c>
      <c r="C15845" s="218">
        <v>1.3879999999999999</v>
      </c>
    </row>
    <row r="15846" spans="1:3" ht="15" customHeight="1" x14ac:dyDescent="0.25">
      <c r="A15846" s="216">
        <v>45726</v>
      </c>
      <c r="B15846" s="217" t="s">
        <v>138</v>
      </c>
      <c r="C15846" s="218">
        <v>1.3954</v>
      </c>
    </row>
    <row r="15847" spans="1:3" ht="15" customHeight="1" x14ac:dyDescent="0.25">
      <c r="A15847" s="216">
        <v>45727</v>
      </c>
      <c r="B15847" s="217" t="s">
        <v>138</v>
      </c>
      <c r="C15847" s="218">
        <v>1.403</v>
      </c>
    </row>
    <row r="15848" spans="1:3" ht="15" customHeight="1" x14ac:dyDescent="0.25">
      <c r="A15848" s="216">
        <v>45728</v>
      </c>
      <c r="B15848" s="217" t="s">
        <v>138</v>
      </c>
      <c r="C15848" s="218">
        <v>1.4104000000000001</v>
      </c>
    </row>
    <row r="15849" spans="1:3" ht="15" customHeight="1" x14ac:dyDescent="0.25">
      <c r="A15849" s="216">
        <v>45729</v>
      </c>
      <c r="B15849" s="217" t="s">
        <v>138</v>
      </c>
      <c r="C15849" s="218">
        <v>1.4176</v>
      </c>
    </row>
    <row r="15850" spans="1:3" ht="15" customHeight="1" x14ac:dyDescent="0.25">
      <c r="A15850" s="216">
        <v>45730</v>
      </c>
      <c r="B15850" s="217" t="s">
        <v>138</v>
      </c>
      <c r="C15850" s="218">
        <v>1.4391</v>
      </c>
    </row>
    <row r="15851" spans="1:3" ht="15" customHeight="1" x14ac:dyDescent="0.25">
      <c r="A15851" s="216">
        <v>45733</v>
      </c>
      <c r="B15851" s="217" t="s">
        <v>138</v>
      </c>
      <c r="C15851" s="218">
        <v>1.4462999999999999</v>
      </c>
    </row>
    <row r="15852" spans="1:3" ht="15" customHeight="1" x14ac:dyDescent="0.25">
      <c r="A15852" s="216">
        <v>45734</v>
      </c>
      <c r="B15852" s="217" t="s">
        <v>138</v>
      </c>
      <c r="C15852" s="218">
        <v>1.4535</v>
      </c>
    </row>
    <row r="15853" spans="1:3" ht="15" customHeight="1" x14ac:dyDescent="0.25">
      <c r="A15853" s="216">
        <v>45735</v>
      </c>
      <c r="B15853" s="217" t="s">
        <v>138</v>
      </c>
      <c r="C15853" s="218">
        <v>1.4605999999999999</v>
      </c>
    </row>
    <row r="15854" spans="1:3" ht="15" customHeight="1" x14ac:dyDescent="0.25">
      <c r="A15854" s="216">
        <v>45736</v>
      </c>
      <c r="B15854" s="217" t="s">
        <v>138</v>
      </c>
      <c r="C15854" s="218">
        <v>1.4678</v>
      </c>
    </row>
    <row r="15855" spans="1:3" ht="15" customHeight="1" x14ac:dyDescent="0.25">
      <c r="A15855" s="216">
        <v>45737</v>
      </c>
      <c r="B15855" s="217" t="s">
        <v>138</v>
      </c>
      <c r="C15855" s="218">
        <v>1.4888999999999999</v>
      </c>
    </row>
    <row r="15856" spans="1:3" ht="15" customHeight="1" x14ac:dyDescent="0.25">
      <c r="A15856" s="216">
        <v>45740</v>
      </c>
      <c r="B15856" s="217" t="s">
        <v>138</v>
      </c>
      <c r="C15856" s="218">
        <v>1.496</v>
      </c>
    </row>
    <row r="15857" spans="1:3" ht="15" customHeight="1" x14ac:dyDescent="0.25">
      <c r="A15857" s="216">
        <v>45741</v>
      </c>
      <c r="B15857" s="217" t="s">
        <v>138</v>
      </c>
      <c r="C15857" s="218">
        <v>1.5032000000000001</v>
      </c>
    </row>
    <row r="15858" spans="1:3" ht="15" customHeight="1" x14ac:dyDescent="0.25">
      <c r="A15858" s="216">
        <v>45742</v>
      </c>
      <c r="B15858" s="217" t="s">
        <v>138</v>
      </c>
      <c r="C15858" s="218">
        <v>1.5103</v>
      </c>
    </row>
    <row r="15859" spans="1:3" ht="15" customHeight="1" x14ac:dyDescent="0.25">
      <c r="A15859" s="216">
        <v>45743</v>
      </c>
      <c r="B15859" s="217" t="s">
        <v>138</v>
      </c>
      <c r="C15859" s="218">
        <v>1.5174000000000001</v>
      </c>
    </row>
    <row r="15860" spans="1:3" ht="15" customHeight="1" x14ac:dyDescent="0.25">
      <c r="A15860" s="216">
        <v>45744</v>
      </c>
      <c r="B15860" s="217" t="s">
        <v>138</v>
      </c>
      <c r="C15860" s="218">
        <v>1.5385</v>
      </c>
    </row>
    <row r="15861" spans="1:3" ht="15" customHeight="1" x14ac:dyDescent="0.25">
      <c r="A15861" s="216">
        <v>45747</v>
      </c>
      <c r="B15861" s="217" t="s">
        <v>138</v>
      </c>
      <c r="C15861" s="218">
        <v>1.5455000000000001</v>
      </c>
    </row>
    <row r="15862" spans="1:3" ht="15" customHeight="1" x14ac:dyDescent="0.25">
      <c r="A15862" s="216">
        <v>45748</v>
      </c>
      <c r="B15862" s="217" t="s">
        <v>138</v>
      </c>
      <c r="C15862" s="218">
        <v>1.5525</v>
      </c>
    </row>
    <row r="15863" spans="1:3" ht="15" customHeight="1" x14ac:dyDescent="0.25">
      <c r="A15863" s="216">
        <v>45749</v>
      </c>
      <c r="B15863" s="217" t="s">
        <v>138</v>
      </c>
      <c r="C15863" s="218">
        <v>1.5596000000000001</v>
      </c>
    </row>
    <row r="15864" spans="1:3" ht="15" customHeight="1" x14ac:dyDescent="0.25">
      <c r="A15864" s="216">
        <v>45750</v>
      </c>
      <c r="B15864" s="217" t="s">
        <v>138</v>
      </c>
      <c r="C15864" s="218">
        <v>1.5666</v>
      </c>
    </row>
    <row r="15865" spans="1:3" ht="15" customHeight="1" x14ac:dyDescent="0.25">
      <c r="A15865" s="216">
        <v>45751</v>
      </c>
      <c r="B15865" s="217" t="s">
        <v>138</v>
      </c>
      <c r="C15865" s="218">
        <v>1.5872999999999999</v>
      </c>
    </row>
    <row r="15866" spans="1:3" ht="15" customHeight="1" x14ac:dyDescent="0.25">
      <c r="A15866" s="216">
        <v>45754</v>
      </c>
      <c r="B15866" s="217" t="s">
        <v>138</v>
      </c>
      <c r="C15866" s="218">
        <v>1.5943000000000001</v>
      </c>
    </row>
    <row r="15867" spans="1:3" ht="15" customHeight="1" x14ac:dyDescent="0.25">
      <c r="A15867" s="216">
        <v>45755</v>
      </c>
      <c r="B15867" s="217" t="s">
        <v>138</v>
      </c>
      <c r="C15867" s="218">
        <v>1.6012</v>
      </c>
    </row>
    <row r="15868" spans="1:3" ht="15" customHeight="1" x14ac:dyDescent="0.25">
      <c r="A15868" s="216">
        <v>45756</v>
      </c>
      <c r="B15868" s="217" t="s">
        <v>138</v>
      </c>
      <c r="C15868" s="218">
        <v>1.6081000000000001</v>
      </c>
    </row>
    <row r="15869" spans="1:3" ht="15" customHeight="1" x14ac:dyDescent="0.25">
      <c r="A15869" s="216">
        <v>45757</v>
      </c>
      <c r="B15869" s="217" t="s">
        <v>138</v>
      </c>
      <c r="C15869" s="218">
        <v>1.615</v>
      </c>
    </row>
    <row r="15870" spans="1:3" ht="15" customHeight="1" x14ac:dyDescent="0.25">
      <c r="A15870" s="216">
        <v>45758</v>
      </c>
      <c r="B15870" s="217" t="s">
        <v>138</v>
      </c>
      <c r="C15870" s="218">
        <v>1.6361000000000001</v>
      </c>
    </row>
    <row r="15871" spans="1:3" ht="15" customHeight="1" x14ac:dyDescent="0.25">
      <c r="A15871" s="216">
        <v>45761</v>
      </c>
      <c r="B15871" s="217" t="s">
        <v>138</v>
      </c>
      <c r="C15871" s="218">
        <v>1.643</v>
      </c>
    </row>
    <row r="15872" spans="1:3" ht="15" customHeight="1" x14ac:dyDescent="0.25">
      <c r="A15872" s="216">
        <v>45762</v>
      </c>
      <c r="B15872" s="217" t="s">
        <v>138</v>
      </c>
      <c r="C15872" s="218">
        <v>1.6498999999999999</v>
      </c>
    </row>
    <row r="15873" spans="1:3" ht="15" customHeight="1" x14ac:dyDescent="0.25">
      <c r="A15873" s="216">
        <v>45763</v>
      </c>
      <c r="B15873" s="217" t="s">
        <v>138</v>
      </c>
      <c r="C15873" s="218">
        <v>1.6567000000000001</v>
      </c>
    </row>
    <row r="15874" spans="1:3" ht="15" customHeight="1" x14ac:dyDescent="0.25">
      <c r="A15874" s="216">
        <v>45764</v>
      </c>
      <c r="B15874" s="217" t="s">
        <v>138</v>
      </c>
      <c r="C15874" s="218">
        <v>1.6912</v>
      </c>
    </row>
    <row r="15875" spans="1:3" ht="15" customHeight="1" x14ac:dyDescent="0.25">
      <c r="A15875" s="216">
        <v>45769</v>
      </c>
      <c r="B15875" s="217" t="s">
        <v>138</v>
      </c>
      <c r="C15875" s="218">
        <v>1.6980999999999999</v>
      </c>
    </row>
    <row r="15876" spans="1:3" ht="15" customHeight="1" x14ac:dyDescent="0.25">
      <c r="A15876" s="216">
        <v>45770</v>
      </c>
      <c r="B15876" s="217" t="s">
        <v>138</v>
      </c>
      <c r="C15876" s="218">
        <v>1.7048000000000001</v>
      </c>
    </row>
    <row r="15877" spans="1:3" ht="15" customHeight="1" x14ac:dyDescent="0.25">
      <c r="A15877" s="216">
        <v>45771</v>
      </c>
      <c r="B15877" s="217" t="s">
        <v>138</v>
      </c>
      <c r="C15877" s="218">
        <v>1.7113</v>
      </c>
    </row>
    <row r="15878" spans="1:3" ht="15" customHeight="1" x14ac:dyDescent="0.25">
      <c r="A15878" s="216">
        <v>45772</v>
      </c>
      <c r="B15878" s="217" t="s">
        <v>138</v>
      </c>
      <c r="C15878" s="218">
        <v>1.7311000000000001</v>
      </c>
    </row>
    <row r="15879" spans="1:3" ht="15" customHeight="1" x14ac:dyDescent="0.25">
      <c r="A15879" s="216">
        <v>45775</v>
      </c>
      <c r="B15879" s="217" t="s">
        <v>138</v>
      </c>
      <c r="C15879" s="218">
        <v>1.7375</v>
      </c>
    </row>
    <row r="15880" spans="1:3" ht="15" customHeight="1" x14ac:dyDescent="0.25">
      <c r="A15880" s="216">
        <v>45776</v>
      </c>
      <c r="B15880" s="217" t="s">
        <v>138</v>
      </c>
      <c r="C15880" s="218">
        <v>1.7441</v>
      </c>
    </row>
    <row r="15881" spans="1:3" ht="15" customHeight="1" x14ac:dyDescent="0.25">
      <c r="A15881" s="216">
        <v>45777</v>
      </c>
      <c r="B15881" s="217" t="s">
        <v>138</v>
      </c>
      <c r="C15881" s="218">
        <v>1.7569999999999999</v>
      </c>
    </row>
    <row r="15882" spans="1:3" ht="15" customHeight="1" x14ac:dyDescent="0.25">
      <c r="A15882" s="216">
        <v>45779</v>
      </c>
      <c r="B15882" s="217" t="s">
        <v>138</v>
      </c>
      <c r="C15882" s="218">
        <v>1.7763</v>
      </c>
    </row>
    <row r="15883" spans="1:3" ht="15" customHeight="1" x14ac:dyDescent="0.25">
      <c r="A15883" s="216">
        <v>45782</v>
      </c>
      <c r="B15883" s="217" t="s">
        <v>138</v>
      </c>
      <c r="C15883" s="218">
        <v>1.7827999999999999</v>
      </c>
    </row>
    <row r="15884" spans="1:3" ht="15" customHeight="1" x14ac:dyDescent="0.25">
      <c r="A15884" s="216">
        <v>45783</v>
      </c>
      <c r="B15884" s="217" t="s">
        <v>138</v>
      </c>
      <c r="C15884" s="218">
        <v>1.7891999999999999</v>
      </c>
    </row>
    <row r="15885" spans="1:3" ht="15" customHeight="1" x14ac:dyDescent="0.25">
      <c r="A15885" s="216">
        <v>45784</v>
      </c>
      <c r="B15885" s="217" t="s">
        <v>138</v>
      </c>
      <c r="C15885" s="218">
        <v>1.7957000000000001</v>
      </c>
    </row>
    <row r="15886" spans="1:3" ht="15" customHeight="1" x14ac:dyDescent="0.25">
      <c r="A15886" s="216">
        <v>45785</v>
      </c>
      <c r="B15886" s="217" t="s">
        <v>138</v>
      </c>
      <c r="C15886" s="218">
        <v>1.802</v>
      </c>
    </row>
    <row r="15887" spans="1:3" ht="15" customHeight="1" x14ac:dyDescent="0.25">
      <c r="A15887" s="216">
        <v>45786</v>
      </c>
      <c r="B15887" s="217" t="s">
        <v>138</v>
      </c>
      <c r="C15887" s="218">
        <v>1.8212999999999999</v>
      </c>
    </row>
    <row r="15888" spans="1:3" ht="15" customHeight="1" x14ac:dyDescent="0.25">
      <c r="A15888" s="216">
        <v>45789</v>
      </c>
      <c r="B15888" s="217" t="s">
        <v>138</v>
      </c>
      <c r="C15888" s="218">
        <v>1.8278000000000001</v>
      </c>
    </row>
    <row r="15889" spans="1:3" ht="15" customHeight="1" x14ac:dyDescent="0.25">
      <c r="A15889" s="216">
        <v>45790</v>
      </c>
      <c r="B15889" s="217" t="s">
        <v>138</v>
      </c>
      <c r="C15889" s="218">
        <v>1.8342000000000001</v>
      </c>
    </row>
    <row r="15890" spans="1:3" ht="15" customHeight="1" x14ac:dyDescent="0.25">
      <c r="A15890" s="216">
        <v>45791</v>
      </c>
      <c r="B15890" s="217" t="s">
        <v>138</v>
      </c>
      <c r="C15890" s="218">
        <v>1.8407</v>
      </c>
    </row>
    <row r="15891" spans="1:3" ht="15" customHeight="1" x14ac:dyDescent="0.25">
      <c r="A15891" s="216">
        <v>45792</v>
      </c>
      <c r="B15891" s="217" t="s">
        <v>138</v>
      </c>
      <c r="C15891" s="218">
        <v>1.847</v>
      </c>
    </row>
    <row r="15892" spans="1:3" ht="15" customHeight="1" x14ac:dyDescent="0.25">
      <c r="A15892" s="216">
        <v>45793</v>
      </c>
      <c r="B15892" s="217" t="s">
        <v>138</v>
      </c>
      <c r="C15892" s="218">
        <v>1.8663000000000001</v>
      </c>
    </row>
    <row r="15893" spans="1:3" ht="15" customHeight="1" x14ac:dyDescent="0.25">
      <c r="A15893" s="216">
        <v>45796</v>
      </c>
      <c r="B15893" s="217" t="s">
        <v>138</v>
      </c>
      <c r="C15893" s="218">
        <v>1.8726</v>
      </c>
    </row>
    <row r="15894" spans="1:3" ht="15" customHeight="1" x14ac:dyDescent="0.25">
      <c r="A15894" s="216">
        <v>45797</v>
      </c>
      <c r="B15894" s="217" t="s">
        <v>138</v>
      </c>
      <c r="C15894" s="218">
        <v>1.8791</v>
      </c>
    </row>
    <row r="15895" spans="1:3" ht="15" customHeight="1" x14ac:dyDescent="0.25">
      <c r="A15895" s="216">
        <v>45798</v>
      </c>
      <c r="B15895" s="217" t="s">
        <v>138</v>
      </c>
      <c r="C15895" s="218">
        <v>1.8854</v>
      </c>
    </row>
    <row r="15896" spans="1:3" ht="15" customHeight="1" x14ac:dyDescent="0.25">
      <c r="A15896" s="216">
        <v>45799</v>
      </c>
      <c r="B15896" s="217" t="s">
        <v>138</v>
      </c>
      <c r="C15896" s="218">
        <v>1.8916999999999999</v>
      </c>
    </row>
    <row r="15897" spans="1:3" ht="15" customHeight="1" x14ac:dyDescent="0.25">
      <c r="A15897" s="216">
        <v>45800</v>
      </c>
      <c r="B15897" s="217" t="s">
        <v>138</v>
      </c>
      <c r="C15897" s="218">
        <v>1.9106000000000001</v>
      </c>
    </row>
    <row r="15898" spans="1:3" ht="15" customHeight="1" x14ac:dyDescent="0.25">
      <c r="A15898" s="216">
        <v>45803</v>
      </c>
      <c r="B15898" s="217" t="s">
        <v>138</v>
      </c>
      <c r="C15898" s="218">
        <v>1.9169</v>
      </c>
    </row>
    <row r="15899" spans="1:3" ht="15" customHeight="1" x14ac:dyDescent="0.25">
      <c r="A15899" s="216">
        <v>45804</v>
      </c>
      <c r="B15899" s="217" t="s">
        <v>138</v>
      </c>
      <c r="C15899" s="218">
        <v>1.9233</v>
      </c>
    </row>
    <row r="15900" spans="1:3" ht="15" customHeight="1" x14ac:dyDescent="0.25">
      <c r="A15900" s="216">
        <v>45805</v>
      </c>
      <c r="B15900" s="217" t="s">
        <v>138</v>
      </c>
      <c r="C15900" s="218">
        <v>1.9298</v>
      </c>
    </row>
    <row r="15901" spans="1:3" ht="15" customHeight="1" x14ac:dyDescent="0.25">
      <c r="A15901" s="216">
        <v>45806</v>
      </c>
      <c r="B15901" s="217" t="s">
        <v>138</v>
      </c>
      <c r="C15901" s="218">
        <v>1.9361999999999999</v>
      </c>
    </row>
    <row r="15902" spans="1:3" ht="15" customHeight="1" x14ac:dyDescent="0.25">
      <c r="A15902" s="216">
        <v>45807</v>
      </c>
      <c r="B15902" s="217" t="s">
        <v>138</v>
      </c>
      <c r="C15902" s="218">
        <v>1.9552</v>
      </c>
    </row>
    <row r="15903" spans="1:3" ht="15" customHeight="1" x14ac:dyDescent="0.25">
      <c r="A15903" s="216">
        <v>45810</v>
      </c>
      <c r="B15903" s="217" t="s">
        <v>138</v>
      </c>
      <c r="C15903" s="218">
        <v>1.9613</v>
      </c>
    </row>
    <row r="15904" spans="1:3" ht="15" customHeight="1" x14ac:dyDescent="0.25">
      <c r="A15904" s="216">
        <v>45811</v>
      </c>
      <c r="B15904" s="217" t="s">
        <v>138</v>
      </c>
      <c r="C15904" s="218">
        <v>1.9676</v>
      </c>
    </row>
    <row r="15905" spans="1:3" ht="15" customHeight="1" x14ac:dyDescent="0.25">
      <c r="A15905" s="216">
        <v>45812</v>
      </c>
      <c r="B15905" s="217" t="s">
        <v>138</v>
      </c>
      <c r="C15905" s="218">
        <v>1.9739</v>
      </c>
    </row>
    <row r="15906" spans="1:3" ht="15" customHeight="1" x14ac:dyDescent="0.25">
      <c r="A15906" s="216">
        <v>45813</v>
      </c>
      <c r="B15906" s="217" t="s">
        <v>138</v>
      </c>
      <c r="C15906" s="218">
        <v>1.9802</v>
      </c>
    </row>
    <row r="15907" spans="1:3" ht="15" customHeight="1" x14ac:dyDescent="0.25">
      <c r="A15907" s="216">
        <v>45814</v>
      </c>
      <c r="B15907" s="217" t="s">
        <v>138</v>
      </c>
      <c r="C15907" s="218">
        <v>1.9991000000000001</v>
      </c>
    </row>
    <row r="15908" spans="1:3" ht="15" customHeight="1" x14ac:dyDescent="0.25">
      <c r="A15908" s="216">
        <v>45817</v>
      </c>
      <c r="B15908" s="217" t="s">
        <v>138</v>
      </c>
      <c r="C15908" s="218">
        <v>2.0053000000000001</v>
      </c>
    </row>
    <row r="15909" spans="1:3" ht="15" customHeight="1" x14ac:dyDescent="0.25">
      <c r="A15909" s="216">
        <v>45818</v>
      </c>
      <c r="B15909" s="217" t="s">
        <v>138</v>
      </c>
      <c r="C15909" s="218">
        <v>2.0114000000000001</v>
      </c>
    </row>
    <row r="15910" spans="1:3" ht="15" customHeight="1" x14ac:dyDescent="0.25">
      <c r="A15910" s="216">
        <v>45819</v>
      </c>
      <c r="B15910" s="217" t="s">
        <v>138</v>
      </c>
      <c r="C15910" s="218">
        <v>2.0173999999999999</v>
      </c>
    </row>
    <row r="15911" spans="1:3" ht="15" customHeight="1" x14ac:dyDescent="0.25">
      <c r="A15911" s="216">
        <v>45820</v>
      </c>
      <c r="B15911" s="217" t="s">
        <v>138</v>
      </c>
      <c r="C15911" s="218">
        <v>2.0232999999999999</v>
      </c>
    </row>
    <row r="15912" spans="1:3" ht="15" customHeight="1" x14ac:dyDescent="0.25">
      <c r="A15912" s="216">
        <v>45821</v>
      </c>
      <c r="B15912" s="217" t="s">
        <v>138</v>
      </c>
      <c r="C15912" s="218">
        <v>2.0405000000000002</v>
      </c>
    </row>
    <row r="15913" spans="1:3" ht="15" customHeight="1" x14ac:dyDescent="0.25">
      <c r="A15913" s="216">
        <v>45824</v>
      </c>
      <c r="B15913" s="217" t="s">
        <v>138</v>
      </c>
      <c r="C15913" s="218">
        <v>2.0463</v>
      </c>
    </row>
    <row r="15914" spans="1:3" ht="15" customHeight="1" x14ac:dyDescent="0.25">
      <c r="A15914" s="216">
        <v>45825</v>
      </c>
      <c r="B15914" s="217" t="s">
        <v>138</v>
      </c>
      <c r="C15914" s="218">
        <v>2.052</v>
      </c>
    </row>
    <row r="15915" spans="1:3" ht="15" customHeight="1" x14ac:dyDescent="0.25">
      <c r="A15915" s="216">
        <v>45826</v>
      </c>
      <c r="B15915" s="217" t="s">
        <v>138</v>
      </c>
      <c r="C15915" s="218">
        <v>2.0577000000000001</v>
      </c>
    </row>
    <row r="15916" spans="1:3" ht="15" customHeight="1" x14ac:dyDescent="0.25">
      <c r="A15916" s="216">
        <v>45827</v>
      </c>
      <c r="B15916" s="217" t="s">
        <v>138</v>
      </c>
      <c r="C15916" s="218">
        <v>2.0636000000000001</v>
      </c>
    </row>
    <row r="15917" spans="1:3" ht="15" customHeight="1" x14ac:dyDescent="0.25">
      <c r="A15917" s="216">
        <v>45828</v>
      </c>
      <c r="B15917" s="217" t="s">
        <v>138</v>
      </c>
      <c r="C15917" s="218">
        <v>2.0811999999999999</v>
      </c>
    </row>
    <row r="15918" spans="1:3" ht="15" customHeight="1" x14ac:dyDescent="0.25">
      <c r="A15918" s="216">
        <v>45831</v>
      </c>
      <c r="B15918" s="217" t="s">
        <v>138</v>
      </c>
      <c r="C15918" s="218">
        <v>2.0869</v>
      </c>
    </row>
    <row r="15919" spans="1:3" ht="15" customHeight="1" x14ac:dyDescent="0.25">
      <c r="A15919" s="216">
        <v>45832</v>
      </c>
      <c r="B15919" s="217" t="s">
        <v>138</v>
      </c>
      <c r="C15919" s="218">
        <v>2.0926</v>
      </c>
    </row>
    <row r="15920" spans="1:3" ht="15" customHeight="1" x14ac:dyDescent="0.25">
      <c r="A15920" s="216">
        <v>45833</v>
      </c>
      <c r="B15920" s="217" t="s">
        <v>138</v>
      </c>
      <c r="C15920" s="218">
        <v>2.0985</v>
      </c>
    </row>
    <row r="15921" spans="1:3" ht="15" customHeight="1" x14ac:dyDescent="0.25">
      <c r="A15921" s="216">
        <v>45834</v>
      </c>
      <c r="B15921" s="217" t="s">
        <v>138</v>
      </c>
      <c r="C15921" s="218">
        <v>2.1042000000000001</v>
      </c>
    </row>
    <row r="15922" spans="1:3" ht="15" customHeight="1" x14ac:dyDescent="0.25">
      <c r="A15922" s="216">
        <v>45835</v>
      </c>
      <c r="B15922" s="217" t="s">
        <v>138</v>
      </c>
      <c r="C15922" s="218">
        <v>2.1217999999999999</v>
      </c>
    </row>
    <row r="15923" spans="1:3" ht="15" customHeight="1" x14ac:dyDescent="0.25">
      <c r="A15923" s="216">
        <v>45838</v>
      </c>
      <c r="B15923" s="217" t="s">
        <v>138</v>
      </c>
      <c r="C15923" s="218">
        <v>2.1276999999999999</v>
      </c>
    </row>
    <row r="15924" spans="1:3" ht="15" customHeight="1" x14ac:dyDescent="0.25">
      <c r="A15924" s="216">
        <v>45839</v>
      </c>
      <c r="B15924" s="217" t="s">
        <v>138</v>
      </c>
      <c r="C15924" s="218">
        <v>2.1335000000000002</v>
      </c>
    </row>
    <row r="15925" spans="1:3" ht="15" customHeight="1" x14ac:dyDescent="0.25">
      <c r="A15925" s="216">
        <v>45840</v>
      </c>
      <c r="B15925" s="217" t="s">
        <v>138</v>
      </c>
      <c r="C15925" s="218">
        <v>2.1394000000000002</v>
      </c>
    </row>
    <row r="15926" spans="1:3" ht="15" customHeight="1" x14ac:dyDescent="0.25">
      <c r="A15926" s="216">
        <v>45841</v>
      </c>
      <c r="B15926" s="217" t="s">
        <v>138</v>
      </c>
      <c r="C15926" s="218">
        <v>2.1450999999999998</v>
      </c>
    </row>
    <row r="15927" spans="1:3" ht="15" customHeight="1" x14ac:dyDescent="0.25">
      <c r="A15927" s="216">
        <v>45842</v>
      </c>
      <c r="B15927" s="217" t="s">
        <v>138</v>
      </c>
      <c r="C15927" s="218">
        <v>2.1627000000000001</v>
      </c>
    </row>
    <row r="15928" spans="1:3" ht="15" customHeight="1" x14ac:dyDescent="0.25">
      <c r="A15928" s="216">
        <v>45845</v>
      </c>
      <c r="B15928" s="217" t="s">
        <v>138</v>
      </c>
      <c r="C15928" s="218">
        <v>2.1684000000000001</v>
      </c>
    </row>
    <row r="15929" spans="1:3" ht="15" customHeight="1" x14ac:dyDescent="0.25">
      <c r="A15929" s="216">
        <v>45846</v>
      </c>
      <c r="B15929" s="217" t="s">
        <v>138</v>
      </c>
      <c r="C15929" s="218">
        <v>2.1741000000000001</v>
      </c>
    </row>
    <row r="15930" spans="1:3" ht="15" customHeight="1" x14ac:dyDescent="0.25">
      <c r="A15930" s="216">
        <v>45847</v>
      </c>
      <c r="B15930" s="217" t="s">
        <v>138</v>
      </c>
      <c r="C15930" s="218">
        <v>2.1798000000000002</v>
      </c>
    </row>
    <row r="15931" spans="1:3" ht="15" customHeight="1" x14ac:dyDescent="0.25">
      <c r="A15931" s="216">
        <v>45848</v>
      </c>
      <c r="B15931" s="217" t="s">
        <v>138</v>
      </c>
      <c r="C15931" s="218">
        <v>2.1855000000000002</v>
      </c>
    </row>
    <row r="15932" spans="1:3" ht="15" customHeight="1" x14ac:dyDescent="0.25">
      <c r="A15932" s="216">
        <v>45849</v>
      </c>
      <c r="B15932" s="217" t="s">
        <v>138</v>
      </c>
      <c r="C15932" s="218">
        <v>2.2027000000000001</v>
      </c>
    </row>
    <row r="15933" spans="1:3" ht="15" customHeight="1" x14ac:dyDescent="0.25">
      <c r="A15933" s="216">
        <v>45852</v>
      </c>
      <c r="B15933" s="217" t="s">
        <v>138</v>
      </c>
      <c r="C15933" s="218">
        <v>2.2086000000000001</v>
      </c>
    </row>
    <row r="15934" spans="1:3" ht="15" customHeight="1" x14ac:dyDescent="0.25">
      <c r="A15934" s="216">
        <v>45853</v>
      </c>
      <c r="B15934" s="217" t="s">
        <v>138</v>
      </c>
      <c r="C15934" s="218">
        <v>2.2143000000000002</v>
      </c>
    </row>
    <row r="15935" spans="1:3" ht="15" customHeight="1" x14ac:dyDescent="0.25">
      <c r="A15935" s="216">
        <v>45854</v>
      </c>
      <c r="B15935" s="217" t="s">
        <v>138</v>
      </c>
      <c r="C15935" s="218">
        <v>2.2200000000000002</v>
      </c>
    </row>
    <row r="15936" spans="1:3" ht="15" customHeight="1" x14ac:dyDescent="0.25">
      <c r="A15936" s="216">
        <v>45855</v>
      </c>
      <c r="B15936" s="217" t="s">
        <v>138</v>
      </c>
      <c r="C15936" s="218">
        <v>2.2256999999999998</v>
      </c>
    </row>
    <row r="15937" spans="1:3" ht="15" customHeight="1" x14ac:dyDescent="0.25">
      <c r="A15937" s="216">
        <v>45856</v>
      </c>
      <c r="B15937" s="217" t="s">
        <v>138</v>
      </c>
      <c r="C15937" s="218">
        <v>2.2429000000000001</v>
      </c>
    </row>
    <row r="15938" spans="1:3" ht="15" customHeight="1" x14ac:dyDescent="0.25">
      <c r="A15938" s="216">
        <v>45859</v>
      </c>
      <c r="B15938" s="217" t="s">
        <v>138</v>
      </c>
      <c r="C15938" s="218">
        <v>2.2486000000000002</v>
      </c>
    </row>
    <row r="15939" spans="1:3" ht="15" customHeight="1" x14ac:dyDescent="0.25">
      <c r="A15939" s="216">
        <v>45860</v>
      </c>
      <c r="B15939" s="217" t="s">
        <v>138</v>
      </c>
      <c r="C15939" s="218">
        <v>2.2543000000000002</v>
      </c>
    </row>
    <row r="15940" spans="1:3" ht="15" customHeight="1" x14ac:dyDescent="0.25">
      <c r="A15940" s="216">
        <v>45861</v>
      </c>
      <c r="B15940" s="217" t="s">
        <v>138</v>
      </c>
      <c r="C15940" s="218">
        <v>2.2599999999999998</v>
      </c>
    </row>
    <row r="15941" spans="1:3" ht="15" customHeight="1" x14ac:dyDescent="0.25">
      <c r="A15941" s="216">
        <v>45862</v>
      </c>
      <c r="B15941" s="217" t="s">
        <v>138</v>
      </c>
      <c r="C15941" s="218">
        <v>2.2656999999999998</v>
      </c>
    </row>
    <row r="15942" spans="1:3" ht="15" customHeight="1" x14ac:dyDescent="0.25">
      <c r="A15942" s="216">
        <v>45863</v>
      </c>
      <c r="B15942" s="217" t="s">
        <v>138</v>
      </c>
      <c r="C15942" s="218">
        <v>2.2833000000000001</v>
      </c>
    </row>
    <row r="15943" spans="1:3" ht="15" customHeight="1" x14ac:dyDescent="0.25">
      <c r="A15943" s="216">
        <v>45866</v>
      </c>
      <c r="B15943" s="217" t="s">
        <v>138</v>
      </c>
      <c r="C15943" s="218">
        <v>2.2890000000000001</v>
      </c>
    </row>
    <row r="15944" spans="1:3" ht="15" customHeight="1" x14ac:dyDescent="0.25">
      <c r="A15944" s="216">
        <v>45867</v>
      </c>
      <c r="B15944" s="217" t="s">
        <v>138</v>
      </c>
      <c r="C15944" s="218">
        <v>2.2947000000000002</v>
      </c>
    </row>
    <row r="15945" spans="1:3" ht="15" customHeight="1" x14ac:dyDescent="0.25">
      <c r="A15945" s="216">
        <v>45868</v>
      </c>
      <c r="B15945" s="217" t="s">
        <v>138</v>
      </c>
      <c r="C15945" s="218">
        <v>2.3005</v>
      </c>
    </row>
    <row r="15946" spans="1:3" ht="15" customHeight="1" x14ac:dyDescent="0.25">
      <c r="A15946" s="216">
        <v>45869</v>
      </c>
      <c r="B15946" s="217" t="s">
        <v>138</v>
      </c>
      <c r="C15946" s="218">
        <v>2.3062</v>
      </c>
    </row>
    <row r="15947" spans="1:3" ht="15" customHeight="1" x14ac:dyDescent="0.25">
      <c r="A15947" s="216">
        <v>45870</v>
      </c>
      <c r="B15947" s="217" t="s">
        <v>138</v>
      </c>
      <c r="C15947" s="218">
        <v>2.3233000000000001</v>
      </c>
    </row>
    <row r="15948" spans="1:3" ht="15" customHeight="1" x14ac:dyDescent="0.25">
      <c r="A15948" s="216">
        <v>45873</v>
      </c>
      <c r="B15948" s="217" t="s">
        <v>138</v>
      </c>
      <c r="C15948" s="218">
        <v>2.3290000000000002</v>
      </c>
    </row>
    <row r="15949" spans="1:3" ht="15" customHeight="1" x14ac:dyDescent="0.25">
      <c r="A15949" s="216">
        <v>45874</v>
      </c>
      <c r="B15949" s="217" t="s">
        <v>138</v>
      </c>
      <c r="C15949" s="218">
        <v>2.3348</v>
      </c>
    </row>
    <row r="15950" spans="1:3" ht="15" customHeight="1" x14ac:dyDescent="0.25">
      <c r="A15950" s="216">
        <v>45875</v>
      </c>
      <c r="B15950" s="217" t="s">
        <v>138</v>
      </c>
      <c r="C15950" s="218">
        <v>2.3405</v>
      </c>
    </row>
    <row r="15951" spans="1:3" ht="15" customHeight="1" x14ac:dyDescent="0.25">
      <c r="A15951" s="216">
        <v>45876</v>
      </c>
      <c r="B15951" s="217" t="s">
        <v>138</v>
      </c>
      <c r="C15951" s="218">
        <v>2.3462000000000001</v>
      </c>
    </row>
    <row r="15952" spans="1:3" ht="15" customHeight="1" x14ac:dyDescent="0.25">
      <c r="A15952" s="216">
        <v>45877</v>
      </c>
      <c r="B15952" s="217" t="s">
        <v>138</v>
      </c>
      <c r="C15952" s="218">
        <v>2.3633000000000002</v>
      </c>
    </row>
    <row r="15953" spans="1:3" ht="15" customHeight="1" x14ac:dyDescent="0.25">
      <c r="A15953" s="216">
        <v>45880</v>
      </c>
      <c r="B15953" s="217" t="s">
        <v>138</v>
      </c>
      <c r="C15953" s="218">
        <v>2.3690000000000002</v>
      </c>
    </row>
    <row r="15954" spans="1:3" ht="15" customHeight="1" x14ac:dyDescent="0.25">
      <c r="A15954" s="216">
        <v>45881</v>
      </c>
      <c r="B15954" s="217" t="s">
        <v>138</v>
      </c>
      <c r="C15954" s="218">
        <v>2.3748</v>
      </c>
    </row>
    <row r="15955" spans="1:3" ht="15" customHeight="1" x14ac:dyDescent="0.25">
      <c r="A15955" s="216">
        <v>45882</v>
      </c>
      <c r="B15955" s="217" t="s">
        <v>138</v>
      </c>
      <c r="C15955" s="218">
        <v>2.3805000000000001</v>
      </c>
    </row>
    <row r="15956" spans="1:3" ht="15" customHeight="1" x14ac:dyDescent="0.25">
      <c r="A15956" s="216">
        <v>45883</v>
      </c>
      <c r="B15956" s="217" t="s">
        <v>138</v>
      </c>
      <c r="C15956" s="218">
        <v>2.3862000000000001</v>
      </c>
    </row>
    <row r="15957" spans="1:3" ht="15" customHeight="1" x14ac:dyDescent="0.25">
      <c r="A15957" s="216">
        <v>45884</v>
      </c>
      <c r="B15957" s="217" t="s">
        <v>138</v>
      </c>
      <c r="C15957" s="218">
        <v>2.4033000000000002</v>
      </c>
    </row>
    <row r="15958" spans="1:3" ht="15" customHeight="1" x14ac:dyDescent="0.25">
      <c r="A15958" s="216">
        <v>45887</v>
      </c>
      <c r="B15958" s="217" t="s">
        <v>138</v>
      </c>
      <c r="C15958" s="218">
        <v>2.4089</v>
      </c>
    </row>
    <row r="15959" spans="1:3" ht="15" customHeight="1" x14ac:dyDescent="0.25">
      <c r="A15959" s="216">
        <v>45888</v>
      </c>
      <c r="B15959" s="217" t="s">
        <v>138</v>
      </c>
      <c r="C15959" s="218">
        <v>2.4146000000000001</v>
      </c>
    </row>
    <row r="15960" spans="1:3" ht="15" customHeight="1" x14ac:dyDescent="0.25">
      <c r="A15960" s="216">
        <v>45889</v>
      </c>
      <c r="B15960" s="217" t="s">
        <v>138</v>
      </c>
      <c r="C15960" s="218">
        <v>2.4203000000000001</v>
      </c>
    </row>
    <row r="15961" spans="1:3" ht="15" customHeight="1" x14ac:dyDescent="0.25">
      <c r="A15961" s="216">
        <v>45890</v>
      </c>
      <c r="B15961" s="217" t="s">
        <v>138</v>
      </c>
      <c r="C15961" s="218">
        <v>2.4260999999999999</v>
      </c>
    </row>
    <row r="15962" spans="1:3" ht="15" customHeight="1" x14ac:dyDescent="0.25">
      <c r="A15962" s="216">
        <v>45891</v>
      </c>
      <c r="B15962" s="217" t="s">
        <v>138</v>
      </c>
      <c r="C15962" s="218">
        <v>2.4432</v>
      </c>
    </row>
    <row r="15963" spans="1:3" ht="15" customHeight="1" x14ac:dyDescent="0.25">
      <c r="A15963" s="216">
        <v>45894</v>
      </c>
      <c r="B15963" s="217" t="s">
        <v>138</v>
      </c>
      <c r="C15963" s="218">
        <v>2.4489000000000001</v>
      </c>
    </row>
    <row r="15964" spans="1:3" ht="15" customHeight="1" x14ac:dyDescent="0.25">
      <c r="A15964" s="216">
        <v>45895</v>
      </c>
      <c r="B15964" s="217" t="s">
        <v>138</v>
      </c>
      <c r="C15964" s="218">
        <v>2.4544999999999999</v>
      </c>
    </row>
    <row r="15965" spans="1:3" ht="15" customHeight="1" x14ac:dyDescent="0.25">
      <c r="A15965" s="216">
        <v>45896</v>
      </c>
      <c r="B15965" s="217" t="s">
        <v>138</v>
      </c>
      <c r="C15965" s="218">
        <v>2.4601000000000002</v>
      </c>
    </row>
    <row r="15966" spans="1:3" ht="15" customHeight="1" x14ac:dyDescent="0.25">
      <c r="A15966" s="216">
        <v>45897</v>
      </c>
      <c r="B15966" s="217" t="s">
        <v>138</v>
      </c>
      <c r="C15966" s="218">
        <v>2.4655999999999998</v>
      </c>
    </row>
    <row r="15967" spans="1:3" ht="15" customHeight="1" x14ac:dyDescent="0.25">
      <c r="A15967" s="216">
        <v>45898</v>
      </c>
      <c r="B15967" s="217" t="s">
        <v>138</v>
      </c>
      <c r="C15967" s="218">
        <v>2.4828000000000001</v>
      </c>
    </row>
    <row r="15968" spans="1:3" ht="15" customHeight="1" x14ac:dyDescent="0.25">
      <c r="A15968" s="216">
        <v>45901</v>
      </c>
      <c r="B15968" s="217" t="s">
        <v>138</v>
      </c>
      <c r="C15968" s="218">
        <v>2.4885000000000002</v>
      </c>
    </row>
    <row r="15969" spans="1:3" ht="15" customHeight="1" x14ac:dyDescent="0.25">
      <c r="A15969" s="216">
        <v>45902</v>
      </c>
      <c r="B15969" s="217" t="s">
        <v>138</v>
      </c>
      <c r="C15969" s="218">
        <v>2.4942000000000002</v>
      </c>
    </row>
    <row r="15970" spans="1:3" ht="15" customHeight="1" x14ac:dyDescent="0.25">
      <c r="A15970" s="216">
        <v>45903</v>
      </c>
      <c r="B15970" s="217" t="s">
        <v>138</v>
      </c>
      <c r="C15970" s="218">
        <v>2.4998</v>
      </c>
    </row>
    <row r="15971" spans="1:3" ht="15" customHeight="1" x14ac:dyDescent="0.25">
      <c r="A15971" s="216">
        <v>45904</v>
      </c>
      <c r="B15971" s="217" t="s">
        <v>138</v>
      </c>
      <c r="C15971" s="218">
        <v>2.5055000000000001</v>
      </c>
    </row>
    <row r="15972" spans="1:3" ht="15" customHeight="1" x14ac:dyDescent="0.25">
      <c r="A15972" s="216">
        <v>45905</v>
      </c>
      <c r="B15972" s="217" t="s">
        <v>138</v>
      </c>
      <c r="C15972" s="218">
        <v>2.5226000000000002</v>
      </c>
    </row>
    <row r="15973" spans="1:3" ht="15" customHeight="1" x14ac:dyDescent="0.25">
      <c r="A15973" s="216">
        <v>45908</v>
      </c>
      <c r="B15973" s="217" t="s">
        <v>138</v>
      </c>
      <c r="C15973" s="218">
        <v>2.5282</v>
      </c>
    </row>
    <row r="15974" spans="1:3" ht="15" customHeight="1" x14ac:dyDescent="0.25">
      <c r="A15974" s="216">
        <v>45909</v>
      </c>
      <c r="B15974" s="217" t="s">
        <v>138</v>
      </c>
      <c r="C15974" s="218">
        <v>2.5339</v>
      </c>
    </row>
    <row r="15975" spans="1:3" ht="15" customHeight="1" x14ac:dyDescent="0.25">
      <c r="A15975" s="216">
        <v>45910</v>
      </c>
      <c r="B15975" s="217" t="s">
        <v>138</v>
      </c>
      <c r="C15975" s="218">
        <v>2.5394999999999999</v>
      </c>
    </row>
    <row r="15976" spans="1:3" ht="15" customHeight="1" x14ac:dyDescent="0.25">
      <c r="A15976" s="216">
        <v>45911</v>
      </c>
      <c r="B15976" s="217" t="s">
        <v>138</v>
      </c>
      <c r="C15976" s="218">
        <v>2.5451999999999999</v>
      </c>
    </row>
    <row r="15977" spans="1:3" ht="15" customHeight="1" x14ac:dyDescent="0.25">
      <c r="A15977" s="216">
        <v>45912</v>
      </c>
      <c r="B15977" s="217" t="s">
        <v>138</v>
      </c>
      <c r="C15977" s="218">
        <v>2.5623999999999998</v>
      </c>
    </row>
    <row r="15978" spans="1:3" ht="15" customHeight="1" x14ac:dyDescent="0.25">
      <c r="A15978" s="216">
        <v>45915</v>
      </c>
      <c r="B15978" s="217" t="s">
        <v>138</v>
      </c>
      <c r="C15978" s="218">
        <v>2.5680999999999998</v>
      </c>
    </row>
    <row r="15979" spans="1:3" ht="15" customHeight="1" x14ac:dyDescent="0.25">
      <c r="A15979" s="216">
        <v>45916</v>
      </c>
      <c r="B15979" s="217" t="s">
        <v>138</v>
      </c>
      <c r="C15979" s="218">
        <v>2.5737999999999999</v>
      </c>
    </row>
    <row r="15980" spans="1:3" ht="15" customHeight="1" x14ac:dyDescent="0.25">
      <c r="A15980" s="216">
        <v>45917</v>
      </c>
      <c r="B15980" s="217" t="s">
        <v>138</v>
      </c>
      <c r="C15980" s="218">
        <v>2.5794999999999999</v>
      </c>
    </row>
    <row r="15981" spans="1:3" ht="15" customHeight="1" x14ac:dyDescent="0.25">
      <c r="A15981" s="216">
        <v>45918</v>
      </c>
      <c r="B15981" s="217" t="s">
        <v>138</v>
      </c>
      <c r="C15981" s="218">
        <v>2.5851000000000002</v>
      </c>
    </row>
    <row r="15982" spans="1:3" ht="15" customHeight="1" x14ac:dyDescent="0.25">
      <c r="A15982" s="216">
        <v>45919</v>
      </c>
      <c r="B15982" s="217" t="s">
        <v>138</v>
      </c>
      <c r="C15982" s="218">
        <v>2.6021999999999998</v>
      </c>
    </row>
    <row r="15983" spans="1:3" ht="15" customHeight="1" x14ac:dyDescent="0.25">
      <c r="A15983" s="216">
        <v>45922</v>
      </c>
      <c r="B15983" s="217" t="s">
        <v>138</v>
      </c>
      <c r="C15983" s="218">
        <v>2.6078999999999999</v>
      </c>
    </row>
    <row r="15984" spans="1:3" ht="15" customHeight="1" x14ac:dyDescent="0.25">
      <c r="A15984" s="216">
        <v>45923</v>
      </c>
      <c r="B15984" s="217" t="s">
        <v>138</v>
      </c>
      <c r="C15984" s="218">
        <v>2.6137000000000001</v>
      </c>
    </row>
    <row r="15985" spans="1:3" ht="15" customHeight="1" x14ac:dyDescent="0.25">
      <c r="A15985" s="216">
        <v>45924</v>
      </c>
      <c r="B15985" s="217" t="s">
        <v>138</v>
      </c>
      <c r="C15985" s="218">
        <v>2.6194000000000002</v>
      </c>
    </row>
    <row r="15986" spans="1:3" ht="15" customHeight="1" x14ac:dyDescent="0.25">
      <c r="A15986" s="216">
        <v>45925</v>
      </c>
      <c r="B15986" s="217" t="s">
        <v>138</v>
      </c>
      <c r="C15986" s="218">
        <v>2.6251000000000002</v>
      </c>
    </row>
    <row r="15987" spans="1:3" ht="15" customHeight="1" x14ac:dyDescent="0.25">
      <c r="A15987" s="216">
        <v>45926</v>
      </c>
      <c r="B15987" s="217" t="s">
        <v>138</v>
      </c>
      <c r="C15987" s="218">
        <v>2.6421999999999999</v>
      </c>
    </row>
    <row r="15988" spans="1:3" ht="15" customHeight="1" x14ac:dyDescent="0.25">
      <c r="A15988" s="216">
        <v>45929</v>
      </c>
      <c r="B15988" s="217" t="s">
        <v>138</v>
      </c>
      <c r="C15988" s="218">
        <v>2.6480000000000001</v>
      </c>
    </row>
    <row r="15989" spans="1:3" ht="15" customHeight="1" x14ac:dyDescent="0.25">
      <c r="A15989" s="216">
        <v>45930</v>
      </c>
      <c r="B15989" s="217" t="s">
        <v>138</v>
      </c>
      <c r="C15989" s="218">
        <v>2.6537000000000002</v>
      </c>
    </row>
    <row r="15990" spans="1:3" ht="15" customHeight="1" x14ac:dyDescent="0.25">
      <c r="A15990" s="216">
        <v>45566</v>
      </c>
      <c r="B15990" s="217" t="s">
        <v>198</v>
      </c>
      <c r="C15990" s="218">
        <v>1.52E-2</v>
      </c>
    </row>
    <row r="15991" spans="1:3" ht="15" customHeight="1" x14ac:dyDescent="0.25">
      <c r="A15991" s="216">
        <v>45567</v>
      </c>
      <c r="B15991" s="217" t="s">
        <v>198</v>
      </c>
      <c r="C15991" s="218">
        <v>3.04E-2</v>
      </c>
    </row>
    <row r="15992" spans="1:3" ht="15" customHeight="1" x14ac:dyDescent="0.25">
      <c r="A15992" s="216">
        <v>45568</v>
      </c>
      <c r="B15992" s="217" t="s">
        <v>198</v>
      </c>
      <c r="C15992" s="218">
        <v>4.5499999999999999E-2</v>
      </c>
    </row>
    <row r="15993" spans="1:3" ht="15" customHeight="1" x14ac:dyDescent="0.25">
      <c r="A15993" s="216">
        <v>45569</v>
      </c>
      <c r="B15993" s="217" t="s">
        <v>198</v>
      </c>
      <c r="C15993" s="218">
        <v>9.11E-2</v>
      </c>
    </row>
    <row r="15994" spans="1:3" ht="15" customHeight="1" x14ac:dyDescent="0.25">
      <c r="A15994" s="216">
        <v>45572</v>
      </c>
      <c r="B15994" s="217" t="s">
        <v>198</v>
      </c>
      <c r="C15994" s="218">
        <v>0.10630000000000001</v>
      </c>
    </row>
    <row r="15995" spans="1:3" ht="15" customHeight="1" x14ac:dyDescent="0.25">
      <c r="A15995" s="216">
        <v>45573</v>
      </c>
      <c r="B15995" s="217" t="s">
        <v>198</v>
      </c>
      <c r="C15995" s="218">
        <v>0.1215</v>
      </c>
    </row>
    <row r="15996" spans="1:3" ht="15" customHeight="1" x14ac:dyDescent="0.25">
      <c r="A15996" s="216">
        <v>45574</v>
      </c>
      <c r="B15996" s="217" t="s">
        <v>198</v>
      </c>
      <c r="C15996" s="218">
        <v>0.13669999999999999</v>
      </c>
    </row>
    <row r="15997" spans="1:3" ht="15" customHeight="1" x14ac:dyDescent="0.25">
      <c r="A15997" s="216">
        <v>45575</v>
      </c>
      <c r="B15997" s="217" t="s">
        <v>198</v>
      </c>
      <c r="C15997" s="218">
        <v>0.15190000000000001</v>
      </c>
    </row>
    <row r="15998" spans="1:3" ht="15" customHeight="1" x14ac:dyDescent="0.25">
      <c r="A15998" s="216">
        <v>45576</v>
      </c>
      <c r="B15998" s="217" t="s">
        <v>198</v>
      </c>
      <c r="C15998" s="218">
        <v>0.19750000000000001</v>
      </c>
    </row>
    <row r="15999" spans="1:3" ht="15" customHeight="1" x14ac:dyDescent="0.25">
      <c r="A15999" s="216">
        <v>45579</v>
      </c>
      <c r="B15999" s="217" t="s">
        <v>198</v>
      </c>
      <c r="C15999" s="218">
        <v>0.2127</v>
      </c>
    </row>
    <row r="16000" spans="1:3" ht="15" customHeight="1" x14ac:dyDescent="0.25">
      <c r="A16000" s="216">
        <v>45580</v>
      </c>
      <c r="B16000" s="217" t="s">
        <v>198</v>
      </c>
      <c r="C16000" s="218">
        <v>0.22789999999999999</v>
      </c>
    </row>
    <row r="16001" spans="1:3" ht="15" customHeight="1" x14ac:dyDescent="0.25">
      <c r="A16001" s="216">
        <v>45581</v>
      </c>
      <c r="B16001" s="217" t="s">
        <v>198</v>
      </c>
      <c r="C16001" s="218">
        <v>0.24310000000000001</v>
      </c>
    </row>
    <row r="16002" spans="1:3" ht="15" customHeight="1" x14ac:dyDescent="0.25">
      <c r="A16002" s="216">
        <v>45582</v>
      </c>
      <c r="B16002" s="217" t="s">
        <v>198</v>
      </c>
      <c r="C16002" s="218">
        <v>0.25829999999999997</v>
      </c>
    </row>
    <row r="16003" spans="1:3" ht="15" customHeight="1" x14ac:dyDescent="0.25">
      <c r="A16003" s="216">
        <v>45583</v>
      </c>
      <c r="B16003" s="217" t="s">
        <v>198</v>
      </c>
      <c r="C16003" s="218">
        <v>0.3039</v>
      </c>
    </row>
    <row r="16004" spans="1:3" ht="15" customHeight="1" x14ac:dyDescent="0.25">
      <c r="A16004" s="216">
        <v>45586</v>
      </c>
      <c r="B16004" s="217" t="s">
        <v>198</v>
      </c>
      <c r="C16004" s="218">
        <v>0.31909999999999999</v>
      </c>
    </row>
    <row r="16005" spans="1:3" ht="15" customHeight="1" x14ac:dyDescent="0.25">
      <c r="A16005" s="216">
        <v>45587</v>
      </c>
      <c r="B16005" s="217" t="s">
        <v>198</v>
      </c>
      <c r="C16005" s="218">
        <v>0.33429999999999999</v>
      </c>
    </row>
    <row r="16006" spans="1:3" ht="15" customHeight="1" x14ac:dyDescent="0.25">
      <c r="A16006" s="216">
        <v>45588</v>
      </c>
      <c r="B16006" s="217" t="s">
        <v>198</v>
      </c>
      <c r="C16006" s="218">
        <v>0.34949999999999998</v>
      </c>
    </row>
    <row r="16007" spans="1:3" ht="15" customHeight="1" x14ac:dyDescent="0.25">
      <c r="A16007" s="216">
        <v>45589</v>
      </c>
      <c r="B16007" s="217" t="s">
        <v>198</v>
      </c>
      <c r="C16007" s="218">
        <v>0.36470000000000002</v>
      </c>
    </row>
    <row r="16008" spans="1:3" ht="15" customHeight="1" x14ac:dyDescent="0.25">
      <c r="A16008" s="216">
        <v>45590</v>
      </c>
      <c r="B16008" s="217" t="s">
        <v>198</v>
      </c>
      <c r="C16008" s="218">
        <v>0.41039999999999999</v>
      </c>
    </row>
    <row r="16009" spans="1:3" ht="15" customHeight="1" x14ac:dyDescent="0.25">
      <c r="A16009" s="216">
        <v>45593</v>
      </c>
      <c r="B16009" s="217" t="s">
        <v>198</v>
      </c>
      <c r="C16009" s="218">
        <v>0.42559999999999998</v>
      </c>
    </row>
    <row r="16010" spans="1:3" ht="15" customHeight="1" x14ac:dyDescent="0.25">
      <c r="A16010" s="216">
        <v>45594</v>
      </c>
      <c r="B16010" s="217" t="s">
        <v>198</v>
      </c>
      <c r="C16010" s="218">
        <v>0.44080000000000003</v>
      </c>
    </row>
    <row r="16011" spans="1:3" ht="15" customHeight="1" x14ac:dyDescent="0.25">
      <c r="A16011" s="216">
        <v>45595</v>
      </c>
      <c r="B16011" s="217" t="s">
        <v>198</v>
      </c>
      <c r="C16011" s="218">
        <v>0.45600000000000002</v>
      </c>
    </row>
    <row r="16012" spans="1:3" ht="15" customHeight="1" x14ac:dyDescent="0.25">
      <c r="A16012" s="216">
        <v>45596</v>
      </c>
      <c r="B16012" s="217" t="s">
        <v>198</v>
      </c>
      <c r="C16012" s="218">
        <v>0.4713</v>
      </c>
    </row>
    <row r="16013" spans="1:3" ht="15" customHeight="1" x14ac:dyDescent="0.25">
      <c r="A16013" s="216">
        <v>45597</v>
      </c>
      <c r="B16013" s="217" t="s">
        <v>198</v>
      </c>
      <c r="C16013" s="218">
        <v>0.51700000000000002</v>
      </c>
    </row>
    <row r="16014" spans="1:3" ht="15" customHeight="1" x14ac:dyDescent="0.25">
      <c r="A16014" s="216">
        <v>45600</v>
      </c>
      <c r="B16014" s="217" t="s">
        <v>198</v>
      </c>
      <c r="C16014" s="218">
        <v>0.53220000000000001</v>
      </c>
    </row>
    <row r="16015" spans="1:3" ht="15" customHeight="1" x14ac:dyDescent="0.25">
      <c r="A16015" s="216">
        <v>45601</v>
      </c>
      <c r="B16015" s="217" t="s">
        <v>198</v>
      </c>
      <c r="C16015" s="218">
        <v>0.5474</v>
      </c>
    </row>
    <row r="16016" spans="1:3" ht="15" customHeight="1" x14ac:dyDescent="0.25">
      <c r="A16016" s="216">
        <v>45602</v>
      </c>
      <c r="B16016" s="217" t="s">
        <v>198</v>
      </c>
      <c r="C16016" s="218">
        <v>0.56259999999999999</v>
      </c>
    </row>
    <row r="16017" spans="1:3" ht="15" customHeight="1" x14ac:dyDescent="0.25">
      <c r="A16017" s="216">
        <v>45603</v>
      </c>
      <c r="B16017" s="217" t="s">
        <v>198</v>
      </c>
      <c r="C16017" s="218">
        <v>0.57730000000000004</v>
      </c>
    </row>
    <row r="16018" spans="1:3" ht="15" customHeight="1" x14ac:dyDescent="0.25">
      <c r="A16018" s="216">
        <v>45604</v>
      </c>
      <c r="B16018" s="217" t="s">
        <v>198</v>
      </c>
      <c r="C16018" s="218">
        <v>0.62119999999999997</v>
      </c>
    </row>
    <row r="16019" spans="1:3" ht="15" customHeight="1" x14ac:dyDescent="0.25">
      <c r="A16019" s="216">
        <v>45607</v>
      </c>
      <c r="B16019" s="217" t="s">
        <v>198</v>
      </c>
      <c r="C16019" s="218">
        <v>0.63590000000000002</v>
      </c>
    </row>
    <row r="16020" spans="1:3" ht="15" customHeight="1" x14ac:dyDescent="0.25">
      <c r="A16020" s="216">
        <v>45608</v>
      </c>
      <c r="B16020" s="217" t="s">
        <v>198</v>
      </c>
      <c r="C16020" s="218">
        <v>0.65049999999999997</v>
      </c>
    </row>
    <row r="16021" spans="1:3" ht="15" customHeight="1" x14ac:dyDescent="0.25">
      <c r="A16021" s="216">
        <v>45609</v>
      </c>
      <c r="B16021" s="217" t="s">
        <v>198</v>
      </c>
      <c r="C16021" s="218">
        <v>0.66520000000000001</v>
      </c>
    </row>
    <row r="16022" spans="1:3" ht="15" customHeight="1" x14ac:dyDescent="0.25">
      <c r="A16022" s="216">
        <v>45610</v>
      </c>
      <c r="B16022" s="217" t="s">
        <v>198</v>
      </c>
      <c r="C16022" s="218">
        <v>0.67979999999999996</v>
      </c>
    </row>
    <row r="16023" spans="1:3" ht="15" customHeight="1" x14ac:dyDescent="0.25">
      <c r="A16023" s="216">
        <v>45611</v>
      </c>
      <c r="B16023" s="217" t="s">
        <v>198</v>
      </c>
      <c r="C16023" s="218">
        <v>0.7238</v>
      </c>
    </row>
    <row r="16024" spans="1:3" ht="15" customHeight="1" x14ac:dyDescent="0.25">
      <c r="A16024" s="216">
        <v>45614</v>
      </c>
      <c r="B16024" s="217" t="s">
        <v>198</v>
      </c>
      <c r="C16024" s="218">
        <v>0.73850000000000005</v>
      </c>
    </row>
    <row r="16025" spans="1:3" ht="15" customHeight="1" x14ac:dyDescent="0.25">
      <c r="A16025" s="216">
        <v>45615</v>
      </c>
      <c r="B16025" s="217" t="s">
        <v>198</v>
      </c>
      <c r="C16025" s="218">
        <v>0.75309999999999999</v>
      </c>
    </row>
    <row r="16026" spans="1:3" ht="15" customHeight="1" x14ac:dyDescent="0.25">
      <c r="A16026" s="216">
        <v>45616</v>
      </c>
      <c r="B16026" s="217" t="s">
        <v>198</v>
      </c>
      <c r="C16026" s="218">
        <v>0.76780000000000004</v>
      </c>
    </row>
    <row r="16027" spans="1:3" ht="15" customHeight="1" x14ac:dyDescent="0.25">
      <c r="A16027" s="216">
        <v>45617</v>
      </c>
      <c r="B16027" s="217" t="s">
        <v>198</v>
      </c>
      <c r="C16027" s="218">
        <v>0.78249999999999997</v>
      </c>
    </row>
    <row r="16028" spans="1:3" ht="15" customHeight="1" x14ac:dyDescent="0.25">
      <c r="A16028" s="216">
        <v>45618</v>
      </c>
      <c r="B16028" s="217" t="s">
        <v>198</v>
      </c>
      <c r="C16028" s="218">
        <v>0.82650000000000001</v>
      </c>
    </row>
    <row r="16029" spans="1:3" ht="15" customHeight="1" x14ac:dyDescent="0.25">
      <c r="A16029" s="216">
        <v>45621</v>
      </c>
      <c r="B16029" s="217" t="s">
        <v>198</v>
      </c>
      <c r="C16029" s="218">
        <v>0.84099999999999997</v>
      </c>
    </row>
    <row r="16030" spans="1:3" ht="15" customHeight="1" x14ac:dyDescent="0.25">
      <c r="A16030" s="216">
        <v>45622</v>
      </c>
      <c r="B16030" s="217" t="s">
        <v>198</v>
      </c>
      <c r="C16030" s="218">
        <v>0.85560000000000003</v>
      </c>
    </row>
    <row r="16031" spans="1:3" ht="15" customHeight="1" x14ac:dyDescent="0.25">
      <c r="A16031" s="216">
        <v>45623</v>
      </c>
      <c r="B16031" s="217" t="s">
        <v>198</v>
      </c>
      <c r="C16031" s="218">
        <v>0.87009999999999998</v>
      </c>
    </row>
    <row r="16032" spans="1:3" ht="15" customHeight="1" x14ac:dyDescent="0.25">
      <c r="A16032" s="216">
        <v>45624</v>
      </c>
      <c r="B16032" s="217" t="s">
        <v>198</v>
      </c>
      <c r="C16032" s="218">
        <v>0.88470000000000004</v>
      </c>
    </row>
    <row r="16033" spans="1:3" ht="15" customHeight="1" x14ac:dyDescent="0.25">
      <c r="A16033" s="216">
        <v>45625</v>
      </c>
      <c r="B16033" s="217" t="s">
        <v>198</v>
      </c>
      <c r="C16033" s="218">
        <v>0.9284</v>
      </c>
    </row>
    <row r="16034" spans="1:3" ht="15" customHeight="1" x14ac:dyDescent="0.25">
      <c r="A16034" s="216">
        <v>45628</v>
      </c>
      <c r="B16034" s="217" t="s">
        <v>198</v>
      </c>
      <c r="C16034" s="218">
        <v>0.94289999999999996</v>
      </c>
    </row>
    <row r="16035" spans="1:3" ht="15" customHeight="1" x14ac:dyDescent="0.25">
      <c r="A16035" s="216">
        <v>45629</v>
      </c>
      <c r="B16035" s="217" t="s">
        <v>198</v>
      </c>
      <c r="C16035" s="218">
        <v>0.95750000000000002</v>
      </c>
    </row>
    <row r="16036" spans="1:3" ht="15" customHeight="1" x14ac:dyDescent="0.25">
      <c r="A16036" s="216">
        <v>45630</v>
      </c>
      <c r="B16036" s="217" t="s">
        <v>198</v>
      </c>
      <c r="C16036" s="218">
        <v>0.97199999999999998</v>
      </c>
    </row>
    <row r="16037" spans="1:3" ht="15" customHeight="1" x14ac:dyDescent="0.25">
      <c r="A16037" s="216">
        <v>45631</v>
      </c>
      <c r="B16037" s="217" t="s">
        <v>198</v>
      </c>
      <c r="C16037" s="218">
        <v>0.98660000000000003</v>
      </c>
    </row>
    <row r="16038" spans="1:3" ht="15" customHeight="1" x14ac:dyDescent="0.25">
      <c r="A16038" s="216">
        <v>45632</v>
      </c>
      <c r="B16038" s="217" t="s">
        <v>198</v>
      </c>
      <c r="C16038" s="218">
        <v>1.0302</v>
      </c>
    </row>
    <row r="16039" spans="1:3" ht="15" customHeight="1" x14ac:dyDescent="0.25">
      <c r="A16039" s="216">
        <v>45635</v>
      </c>
      <c r="B16039" s="217" t="s">
        <v>198</v>
      </c>
      <c r="C16039" s="218">
        <v>1.0448</v>
      </c>
    </row>
    <row r="16040" spans="1:3" ht="15" customHeight="1" x14ac:dyDescent="0.25">
      <c r="A16040" s="216">
        <v>45636</v>
      </c>
      <c r="B16040" s="217" t="s">
        <v>198</v>
      </c>
      <c r="C16040" s="218">
        <v>1.0592999999999999</v>
      </c>
    </row>
    <row r="16041" spans="1:3" ht="15" customHeight="1" x14ac:dyDescent="0.25">
      <c r="A16041" s="216">
        <v>45637</v>
      </c>
      <c r="B16041" s="217" t="s">
        <v>198</v>
      </c>
      <c r="C16041" s="218">
        <v>1.0739000000000001</v>
      </c>
    </row>
    <row r="16042" spans="1:3" ht="15" customHeight="1" x14ac:dyDescent="0.25">
      <c r="A16042" s="216">
        <v>45638</v>
      </c>
      <c r="B16042" s="217" t="s">
        <v>198</v>
      </c>
      <c r="C16042" s="218">
        <v>1.0884</v>
      </c>
    </row>
    <row r="16043" spans="1:3" ht="15" customHeight="1" x14ac:dyDescent="0.25">
      <c r="A16043" s="216">
        <v>45639</v>
      </c>
      <c r="B16043" s="217" t="s">
        <v>198</v>
      </c>
      <c r="C16043" s="218">
        <v>1.1321000000000001</v>
      </c>
    </row>
    <row r="16044" spans="1:3" ht="15" customHeight="1" x14ac:dyDescent="0.25">
      <c r="A16044" s="216">
        <v>45642</v>
      </c>
      <c r="B16044" s="217" t="s">
        <v>198</v>
      </c>
      <c r="C16044" s="218">
        <v>1.1466000000000001</v>
      </c>
    </row>
    <row r="16045" spans="1:3" ht="15" customHeight="1" x14ac:dyDescent="0.25">
      <c r="A16045" s="216">
        <v>45643</v>
      </c>
      <c r="B16045" s="217" t="s">
        <v>198</v>
      </c>
      <c r="C16045" s="218">
        <v>1.1611</v>
      </c>
    </row>
    <row r="16046" spans="1:3" ht="15" customHeight="1" x14ac:dyDescent="0.25">
      <c r="A16046" s="216">
        <v>45644</v>
      </c>
      <c r="B16046" s="217" t="s">
        <v>198</v>
      </c>
      <c r="C16046" s="218">
        <v>1.1756</v>
      </c>
    </row>
    <row r="16047" spans="1:3" ht="15" customHeight="1" x14ac:dyDescent="0.25">
      <c r="A16047" s="216">
        <v>45645</v>
      </c>
      <c r="B16047" s="217" t="s">
        <v>198</v>
      </c>
      <c r="C16047" s="218">
        <v>1.1900999999999999</v>
      </c>
    </row>
    <row r="16048" spans="1:3" ht="15" customHeight="1" x14ac:dyDescent="0.25">
      <c r="A16048" s="216">
        <v>45646</v>
      </c>
      <c r="B16048" s="217" t="s">
        <v>198</v>
      </c>
      <c r="C16048" s="218">
        <v>1.2337</v>
      </c>
    </row>
    <row r="16049" spans="1:3" ht="15" customHeight="1" x14ac:dyDescent="0.25">
      <c r="A16049" s="216">
        <v>45649</v>
      </c>
      <c r="B16049" s="217" t="s">
        <v>198</v>
      </c>
      <c r="C16049" s="218">
        <v>1.2482</v>
      </c>
    </row>
    <row r="16050" spans="1:3" ht="15" customHeight="1" x14ac:dyDescent="0.25">
      <c r="A16050" s="216">
        <v>45650</v>
      </c>
      <c r="B16050" s="217" t="s">
        <v>198</v>
      </c>
      <c r="C16050" s="218">
        <v>1.2626999999999999</v>
      </c>
    </row>
    <row r="16051" spans="1:3" ht="15" customHeight="1" x14ac:dyDescent="0.25">
      <c r="A16051" s="216">
        <v>45651</v>
      </c>
      <c r="B16051" s="217" t="s">
        <v>198</v>
      </c>
      <c r="C16051" s="218">
        <v>1.2773000000000001</v>
      </c>
    </row>
    <row r="16052" spans="1:3" ht="15" customHeight="1" x14ac:dyDescent="0.25">
      <c r="A16052" s="216">
        <v>45652</v>
      </c>
      <c r="B16052" s="217" t="s">
        <v>198</v>
      </c>
      <c r="C16052" s="218">
        <v>1.2918000000000001</v>
      </c>
    </row>
    <row r="16053" spans="1:3" ht="15" customHeight="1" x14ac:dyDescent="0.25">
      <c r="A16053" s="216">
        <v>45653</v>
      </c>
      <c r="B16053" s="217" t="s">
        <v>198</v>
      </c>
      <c r="C16053" s="218">
        <v>1.3353999999999999</v>
      </c>
    </row>
    <row r="16054" spans="1:3" ht="15" customHeight="1" x14ac:dyDescent="0.25">
      <c r="A16054" s="216">
        <v>45656</v>
      </c>
      <c r="B16054" s="217" t="s">
        <v>198</v>
      </c>
      <c r="C16054" s="218">
        <v>1.35</v>
      </c>
    </row>
    <row r="16055" spans="1:3" ht="15" customHeight="1" x14ac:dyDescent="0.25">
      <c r="A16055" s="216">
        <v>45657</v>
      </c>
      <c r="B16055" s="217" t="s">
        <v>198</v>
      </c>
      <c r="C16055" s="218">
        <v>1.3648</v>
      </c>
    </row>
    <row r="16056" spans="1:3" ht="15" customHeight="1" x14ac:dyDescent="0.25">
      <c r="A16056" s="216">
        <v>45659</v>
      </c>
      <c r="B16056" s="217" t="s">
        <v>198</v>
      </c>
      <c r="C16056" s="218">
        <v>1.3939999999999999</v>
      </c>
    </row>
    <row r="16057" spans="1:3" ht="15" customHeight="1" x14ac:dyDescent="0.25">
      <c r="A16057" s="216">
        <v>45660</v>
      </c>
      <c r="B16057" s="217" t="s">
        <v>198</v>
      </c>
      <c r="C16057" s="218">
        <v>1.4375</v>
      </c>
    </row>
    <row r="16058" spans="1:3" ht="15" customHeight="1" x14ac:dyDescent="0.25">
      <c r="A16058" s="216">
        <v>45663</v>
      </c>
      <c r="B16058" s="217" t="s">
        <v>198</v>
      </c>
      <c r="C16058" s="218">
        <v>1.452</v>
      </c>
    </row>
    <row r="16059" spans="1:3" ht="15" customHeight="1" x14ac:dyDescent="0.25">
      <c r="A16059" s="216">
        <v>45664</v>
      </c>
      <c r="B16059" s="217" t="s">
        <v>198</v>
      </c>
      <c r="C16059" s="218">
        <v>1.4664999999999999</v>
      </c>
    </row>
    <row r="16060" spans="1:3" ht="15" customHeight="1" x14ac:dyDescent="0.25">
      <c r="A16060" s="216">
        <v>45665</v>
      </c>
      <c r="B16060" s="217" t="s">
        <v>198</v>
      </c>
      <c r="C16060" s="218">
        <v>1.4810000000000001</v>
      </c>
    </row>
    <row r="16061" spans="1:3" ht="15" customHeight="1" x14ac:dyDescent="0.25">
      <c r="A16061" s="216">
        <v>45666</v>
      </c>
      <c r="B16061" s="217" t="s">
        <v>198</v>
      </c>
      <c r="C16061" s="218">
        <v>1.4955000000000001</v>
      </c>
    </row>
    <row r="16062" spans="1:3" ht="15" customHeight="1" x14ac:dyDescent="0.25">
      <c r="A16062" s="216">
        <v>45667</v>
      </c>
      <c r="B16062" s="217" t="s">
        <v>198</v>
      </c>
      <c r="C16062" s="218">
        <v>1.5389999999999999</v>
      </c>
    </row>
    <row r="16063" spans="1:3" ht="15" customHeight="1" x14ac:dyDescent="0.25">
      <c r="A16063" s="216">
        <v>45670</v>
      </c>
      <c r="B16063" s="217" t="s">
        <v>198</v>
      </c>
      <c r="C16063" s="218">
        <v>1.5535000000000001</v>
      </c>
    </row>
    <row r="16064" spans="1:3" ht="15" customHeight="1" x14ac:dyDescent="0.25">
      <c r="A16064" s="216">
        <v>45671</v>
      </c>
      <c r="B16064" s="217" t="s">
        <v>198</v>
      </c>
      <c r="C16064" s="218">
        <v>1.5680000000000001</v>
      </c>
    </row>
    <row r="16065" spans="1:3" ht="15" customHeight="1" x14ac:dyDescent="0.25">
      <c r="A16065" s="216">
        <v>45672</v>
      </c>
      <c r="B16065" s="217" t="s">
        <v>198</v>
      </c>
      <c r="C16065" s="218">
        <v>1.5825</v>
      </c>
    </row>
    <row r="16066" spans="1:3" ht="15" customHeight="1" x14ac:dyDescent="0.25">
      <c r="A16066" s="216">
        <v>45673</v>
      </c>
      <c r="B16066" s="217" t="s">
        <v>198</v>
      </c>
      <c r="C16066" s="218">
        <v>1.597</v>
      </c>
    </row>
    <row r="16067" spans="1:3" ht="15" customHeight="1" x14ac:dyDescent="0.25">
      <c r="A16067" s="216">
        <v>45674</v>
      </c>
      <c r="B16067" s="217" t="s">
        <v>198</v>
      </c>
      <c r="C16067" s="218">
        <v>1.6406000000000001</v>
      </c>
    </row>
    <row r="16068" spans="1:3" ht="15" customHeight="1" x14ac:dyDescent="0.25">
      <c r="A16068" s="216">
        <v>45677</v>
      </c>
      <c r="B16068" s="217" t="s">
        <v>198</v>
      </c>
      <c r="C16068" s="218">
        <v>1.6551</v>
      </c>
    </row>
    <row r="16069" spans="1:3" ht="15" customHeight="1" x14ac:dyDescent="0.25">
      <c r="A16069" s="216">
        <v>45678</v>
      </c>
      <c r="B16069" s="217" t="s">
        <v>198</v>
      </c>
      <c r="C16069" s="218">
        <v>1.6696</v>
      </c>
    </row>
    <row r="16070" spans="1:3" ht="15" customHeight="1" x14ac:dyDescent="0.25">
      <c r="A16070" s="216">
        <v>45679</v>
      </c>
      <c r="B16070" s="217" t="s">
        <v>198</v>
      </c>
      <c r="C16070" s="218">
        <v>1.6840999999999999</v>
      </c>
    </row>
    <row r="16071" spans="1:3" ht="15" customHeight="1" x14ac:dyDescent="0.25">
      <c r="A16071" s="216">
        <v>45680</v>
      </c>
      <c r="B16071" s="217" t="s">
        <v>198</v>
      </c>
      <c r="C16071" s="218">
        <v>1.6987000000000001</v>
      </c>
    </row>
    <row r="16072" spans="1:3" ht="15" customHeight="1" x14ac:dyDescent="0.25">
      <c r="A16072" s="216">
        <v>45681</v>
      </c>
      <c r="B16072" s="217" t="s">
        <v>198</v>
      </c>
      <c r="C16072" s="218">
        <v>1.7423</v>
      </c>
    </row>
    <row r="16073" spans="1:3" ht="15" customHeight="1" x14ac:dyDescent="0.25">
      <c r="A16073" s="216">
        <v>45684</v>
      </c>
      <c r="B16073" s="217" t="s">
        <v>198</v>
      </c>
      <c r="C16073" s="218">
        <v>1.7567999999999999</v>
      </c>
    </row>
    <row r="16074" spans="1:3" ht="15" customHeight="1" x14ac:dyDescent="0.25">
      <c r="A16074" s="216">
        <v>45685</v>
      </c>
      <c r="B16074" s="217" t="s">
        <v>198</v>
      </c>
      <c r="C16074" s="218">
        <v>1.7713000000000001</v>
      </c>
    </row>
    <row r="16075" spans="1:3" ht="15" customHeight="1" x14ac:dyDescent="0.25">
      <c r="A16075" s="216">
        <v>45686</v>
      </c>
      <c r="B16075" s="217" t="s">
        <v>198</v>
      </c>
      <c r="C16075" s="218">
        <v>1.7859</v>
      </c>
    </row>
    <row r="16076" spans="1:3" ht="15" customHeight="1" x14ac:dyDescent="0.25">
      <c r="A16076" s="216">
        <v>45687</v>
      </c>
      <c r="B16076" s="217" t="s">
        <v>198</v>
      </c>
      <c r="C16076" s="218">
        <v>1.8004</v>
      </c>
    </row>
    <row r="16077" spans="1:3" ht="15" customHeight="1" x14ac:dyDescent="0.25">
      <c r="A16077" s="216">
        <v>45688</v>
      </c>
      <c r="B16077" s="217" t="s">
        <v>198</v>
      </c>
      <c r="C16077" s="218">
        <v>1.8441000000000001</v>
      </c>
    </row>
    <row r="16078" spans="1:3" ht="15" customHeight="1" x14ac:dyDescent="0.25">
      <c r="A16078" s="216">
        <v>45691</v>
      </c>
      <c r="B16078" s="217" t="s">
        <v>198</v>
      </c>
      <c r="C16078" s="218">
        <v>1.8586</v>
      </c>
    </row>
    <row r="16079" spans="1:3" ht="15" customHeight="1" x14ac:dyDescent="0.25">
      <c r="A16079" s="216">
        <v>45692</v>
      </c>
      <c r="B16079" s="217" t="s">
        <v>198</v>
      </c>
      <c r="C16079" s="218">
        <v>1.8731</v>
      </c>
    </row>
    <row r="16080" spans="1:3" ht="15" customHeight="1" x14ac:dyDescent="0.25">
      <c r="A16080" s="216">
        <v>45693</v>
      </c>
      <c r="B16080" s="217" t="s">
        <v>198</v>
      </c>
      <c r="C16080" s="218">
        <v>1.8876999999999999</v>
      </c>
    </row>
    <row r="16081" spans="1:3" ht="15" customHeight="1" x14ac:dyDescent="0.25">
      <c r="A16081" s="216">
        <v>45694</v>
      </c>
      <c r="B16081" s="217" t="s">
        <v>198</v>
      </c>
      <c r="C16081" s="218">
        <v>1.9016999999999999</v>
      </c>
    </row>
    <row r="16082" spans="1:3" ht="15" customHeight="1" x14ac:dyDescent="0.25">
      <c r="A16082" s="216">
        <v>45695</v>
      </c>
      <c r="B16082" s="217" t="s">
        <v>198</v>
      </c>
      <c r="C16082" s="218">
        <v>1.9436</v>
      </c>
    </row>
    <row r="16083" spans="1:3" ht="15" customHeight="1" x14ac:dyDescent="0.25">
      <c r="A16083" s="216">
        <v>45698</v>
      </c>
      <c r="B16083" s="217" t="s">
        <v>198</v>
      </c>
      <c r="C16083" s="218">
        <v>1.9576</v>
      </c>
    </row>
    <row r="16084" spans="1:3" ht="15" customHeight="1" x14ac:dyDescent="0.25">
      <c r="A16084" s="216">
        <v>45699</v>
      </c>
      <c r="B16084" s="217" t="s">
        <v>198</v>
      </c>
      <c r="C16084" s="218">
        <v>1.9716</v>
      </c>
    </row>
    <row r="16085" spans="1:3" ht="15" customHeight="1" x14ac:dyDescent="0.25">
      <c r="A16085" s="216">
        <v>45700</v>
      </c>
      <c r="B16085" s="217" t="s">
        <v>198</v>
      </c>
      <c r="C16085" s="218">
        <v>1.9856</v>
      </c>
    </row>
    <row r="16086" spans="1:3" ht="15" customHeight="1" x14ac:dyDescent="0.25">
      <c r="A16086" s="216">
        <v>45701</v>
      </c>
      <c r="B16086" s="217" t="s">
        <v>198</v>
      </c>
      <c r="C16086" s="218">
        <v>1.9996</v>
      </c>
    </row>
    <row r="16087" spans="1:3" ht="15" customHeight="1" x14ac:dyDescent="0.25">
      <c r="A16087" s="216">
        <v>45702</v>
      </c>
      <c r="B16087" s="217" t="s">
        <v>198</v>
      </c>
      <c r="C16087" s="218">
        <v>2.0415999999999999</v>
      </c>
    </row>
    <row r="16088" spans="1:3" ht="15" customHeight="1" x14ac:dyDescent="0.25">
      <c r="A16088" s="216">
        <v>45705</v>
      </c>
      <c r="B16088" s="217" t="s">
        <v>198</v>
      </c>
      <c r="C16088" s="218">
        <v>2.0554999999999999</v>
      </c>
    </row>
    <row r="16089" spans="1:3" ht="15" customHeight="1" x14ac:dyDescent="0.25">
      <c r="A16089" s="216">
        <v>45706</v>
      </c>
      <c r="B16089" s="217" t="s">
        <v>198</v>
      </c>
      <c r="C16089" s="218">
        <v>2.0695000000000001</v>
      </c>
    </row>
    <row r="16090" spans="1:3" ht="15" customHeight="1" x14ac:dyDescent="0.25">
      <c r="A16090" s="216">
        <v>45707</v>
      </c>
      <c r="B16090" s="217" t="s">
        <v>198</v>
      </c>
      <c r="C16090" s="218">
        <v>2.0834999999999999</v>
      </c>
    </row>
    <row r="16091" spans="1:3" ht="15" customHeight="1" x14ac:dyDescent="0.25">
      <c r="A16091" s="216">
        <v>45708</v>
      </c>
      <c r="B16091" s="217" t="s">
        <v>198</v>
      </c>
      <c r="C16091" s="218">
        <v>2.0975000000000001</v>
      </c>
    </row>
    <row r="16092" spans="1:3" ht="15" customHeight="1" x14ac:dyDescent="0.25">
      <c r="A16092" s="216">
        <v>45709</v>
      </c>
      <c r="B16092" s="217" t="s">
        <v>198</v>
      </c>
      <c r="C16092" s="218">
        <v>2.1394000000000002</v>
      </c>
    </row>
    <row r="16093" spans="1:3" ht="15" customHeight="1" x14ac:dyDescent="0.25">
      <c r="A16093" s="216">
        <v>45712</v>
      </c>
      <c r="B16093" s="217" t="s">
        <v>198</v>
      </c>
      <c r="C16093" s="218">
        <v>2.1534</v>
      </c>
    </row>
    <row r="16094" spans="1:3" ht="15" customHeight="1" x14ac:dyDescent="0.25">
      <c r="A16094" s="216">
        <v>45713</v>
      </c>
      <c r="B16094" s="217" t="s">
        <v>198</v>
      </c>
      <c r="C16094" s="218">
        <v>2.1674000000000002</v>
      </c>
    </row>
    <row r="16095" spans="1:3" ht="15" customHeight="1" x14ac:dyDescent="0.25">
      <c r="A16095" s="216">
        <v>45714</v>
      </c>
      <c r="B16095" s="217" t="s">
        <v>198</v>
      </c>
      <c r="C16095" s="218">
        <v>2.1814</v>
      </c>
    </row>
    <row r="16096" spans="1:3" ht="15" customHeight="1" x14ac:dyDescent="0.25">
      <c r="A16096" s="216">
        <v>45715</v>
      </c>
      <c r="B16096" s="217" t="s">
        <v>198</v>
      </c>
      <c r="C16096" s="218">
        <v>2.1953999999999998</v>
      </c>
    </row>
    <row r="16097" spans="1:3" ht="15" customHeight="1" x14ac:dyDescent="0.25">
      <c r="A16097" s="216">
        <v>45716</v>
      </c>
      <c r="B16097" s="217" t="s">
        <v>198</v>
      </c>
      <c r="C16097" s="218">
        <v>2.2374000000000001</v>
      </c>
    </row>
    <row r="16098" spans="1:3" ht="15" customHeight="1" x14ac:dyDescent="0.25">
      <c r="A16098" s="216">
        <v>45719</v>
      </c>
      <c r="B16098" s="217" t="s">
        <v>198</v>
      </c>
      <c r="C16098" s="218">
        <v>2.2513000000000001</v>
      </c>
    </row>
    <row r="16099" spans="1:3" ht="15" customHeight="1" x14ac:dyDescent="0.25">
      <c r="A16099" s="216">
        <v>45720</v>
      </c>
      <c r="B16099" s="217" t="s">
        <v>198</v>
      </c>
      <c r="C16099" s="218">
        <v>2.2652999999999999</v>
      </c>
    </row>
    <row r="16100" spans="1:3" ht="15" customHeight="1" x14ac:dyDescent="0.25">
      <c r="A16100" s="216">
        <v>45721</v>
      </c>
      <c r="B16100" s="217" t="s">
        <v>198</v>
      </c>
      <c r="C16100" s="218">
        <v>2.2793000000000001</v>
      </c>
    </row>
    <row r="16101" spans="1:3" ht="15" customHeight="1" x14ac:dyDescent="0.25">
      <c r="A16101" s="216">
        <v>45722</v>
      </c>
      <c r="B16101" s="217" t="s">
        <v>198</v>
      </c>
      <c r="C16101" s="218">
        <v>2.2932999999999999</v>
      </c>
    </row>
    <row r="16102" spans="1:3" ht="15" customHeight="1" x14ac:dyDescent="0.25">
      <c r="A16102" s="216">
        <v>45723</v>
      </c>
      <c r="B16102" s="217" t="s">
        <v>198</v>
      </c>
      <c r="C16102" s="218">
        <v>2.3351999999999999</v>
      </c>
    </row>
    <row r="16103" spans="1:3" ht="15" customHeight="1" x14ac:dyDescent="0.25">
      <c r="A16103" s="216">
        <v>45726</v>
      </c>
      <c r="B16103" s="217" t="s">
        <v>198</v>
      </c>
      <c r="C16103" s="218">
        <v>2.3492000000000002</v>
      </c>
    </row>
    <row r="16104" spans="1:3" ht="15" customHeight="1" x14ac:dyDescent="0.25">
      <c r="A16104" s="216">
        <v>45727</v>
      </c>
      <c r="B16104" s="217" t="s">
        <v>198</v>
      </c>
      <c r="C16104" s="218">
        <v>2.3632</v>
      </c>
    </row>
    <row r="16105" spans="1:3" ht="15" customHeight="1" x14ac:dyDescent="0.25">
      <c r="A16105" s="216">
        <v>45728</v>
      </c>
      <c r="B16105" s="217" t="s">
        <v>198</v>
      </c>
      <c r="C16105" s="218">
        <v>2.3772000000000002</v>
      </c>
    </row>
    <row r="16106" spans="1:3" ht="15" customHeight="1" x14ac:dyDescent="0.25">
      <c r="A16106" s="216">
        <v>45729</v>
      </c>
      <c r="B16106" s="217" t="s">
        <v>198</v>
      </c>
      <c r="C16106" s="218">
        <v>2.3912</v>
      </c>
    </row>
    <row r="16107" spans="1:3" ht="15" customHeight="1" x14ac:dyDescent="0.25">
      <c r="A16107" s="216">
        <v>45730</v>
      </c>
      <c r="B16107" s="217" t="s">
        <v>198</v>
      </c>
      <c r="C16107" s="218">
        <v>2.4331999999999998</v>
      </c>
    </row>
    <row r="16108" spans="1:3" ht="15" customHeight="1" x14ac:dyDescent="0.25">
      <c r="A16108" s="216">
        <v>45733</v>
      </c>
      <c r="B16108" s="217" t="s">
        <v>198</v>
      </c>
      <c r="C16108" s="218">
        <v>2.4470999999999998</v>
      </c>
    </row>
    <row r="16109" spans="1:3" ht="15" customHeight="1" x14ac:dyDescent="0.25">
      <c r="A16109" s="216">
        <v>45734</v>
      </c>
      <c r="B16109" s="217" t="s">
        <v>198</v>
      </c>
      <c r="C16109" s="218">
        <v>2.4611000000000001</v>
      </c>
    </row>
    <row r="16110" spans="1:3" ht="15" customHeight="1" x14ac:dyDescent="0.25">
      <c r="A16110" s="216">
        <v>45735</v>
      </c>
      <c r="B16110" s="217" t="s">
        <v>198</v>
      </c>
      <c r="C16110" s="218">
        <v>2.4750000000000001</v>
      </c>
    </row>
    <row r="16111" spans="1:3" ht="15" customHeight="1" x14ac:dyDescent="0.25">
      <c r="A16111" s="216">
        <v>45736</v>
      </c>
      <c r="B16111" s="217" t="s">
        <v>198</v>
      </c>
      <c r="C16111" s="218">
        <v>2.4889999999999999</v>
      </c>
    </row>
    <row r="16112" spans="1:3" ht="15" customHeight="1" x14ac:dyDescent="0.25">
      <c r="A16112" s="216">
        <v>45737</v>
      </c>
      <c r="B16112" s="217" t="s">
        <v>198</v>
      </c>
      <c r="C16112" s="218">
        <v>2.5308999999999999</v>
      </c>
    </row>
    <row r="16113" spans="1:3" ht="15" customHeight="1" x14ac:dyDescent="0.25">
      <c r="A16113" s="216">
        <v>45740</v>
      </c>
      <c r="B16113" s="217" t="s">
        <v>198</v>
      </c>
      <c r="C16113" s="218">
        <v>2.5448</v>
      </c>
    </row>
    <row r="16114" spans="1:3" ht="15" customHeight="1" x14ac:dyDescent="0.25">
      <c r="A16114" s="216">
        <v>45741</v>
      </c>
      <c r="B16114" s="217" t="s">
        <v>198</v>
      </c>
      <c r="C16114" s="218">
        <v>2.5587</v>
      </c>
    </row>
    <row r="16115" spans="1:3" ht="15" customHeight="1" x14ac:dyDescent="0.25">
      <c r="A16115" s="216">
        <v>45742</v>
      </c>
      <c r="B16115" s="217" t="s">
        <v>198</v>
      </c>
      <c r="C16115" s="218">
        <v>2.5727000000000002</v>
      </c>
    </row>
    <row r="16116" spans="1:3" ht="15" customHeight="1" x14ac:dyDescent="0.25">
      <c r="A16116" s="216">
        <v>45743</v>
      </c>
      <c r="B16116" s="217" t="s">
        <v>198</v>
      </c>
      <c r="C16116" s="218">
        <v>2.5865999999999998</v>
      </c>
    </row>
    <row r="16117" spans="1:3" ht="15" customHeight="1" x14ac:dyDescent="0.25">
      <c r="A16117" s="216">
        <v>45744</v>
      </c>
      <c r="B16117" s="217" t="s">
        <v>198</v>
      </c>
      <c r="C16117" s="218">
        <v>2.6284999999999998</v>
      </c>
    </row>
    <row r="16118" spans="1:3" ht="15" customHeight="1" x14ac:dyDescent="0.25">
      <c r="A16118" s="216">
        <v>45747</v>
      </c>
      <c r="B16118" s="217" t="s">
        <v>198</v>
      </c>
      <c r="C16118" s="218">
        <v>2.6425999999999998</v>
      </c>
    </row>
    <row r="16119" spans="1:3" ht="15" customHeight="1" x14ac:dyDescent="0.25">
      <c r="A16119" s="216">
        <v>45748</v>
      </c>
      <c r="B16119" s="217" t="s">
        <v>198</v>
      </c>
      <c r="C16119" s="218">
        <v>2.6566000000000001</v>
      </c>
    </row>
    <row r="16120" spans="1:3" ht="15" customHeight="1" x14ac:dyDescent="0.25">
      <c r="A16120" s="216">
        <v>45749</v>
      </c>
      <c r="B16120" s="217" t="s">
        <v>198</v>
      </c>
      <c r="C16120" s="218">
        <v>2.6705999999999999</v>
      </c>
    </row>
    <row r="16121" spans="1:3" ht="15" customHeight="1" x14ac:dyDescent="0.25">
      <c r="A16121" s="216">
        <v>45750</v>
      </c>
      <c r="B16121" s="217" t="s">
        <v>198</v>
      </c>
      <c r="C16121" s="218">
        <v>2.6844999999999999</v>
      </c>
    </row>
    <row r="16122" spans="1:3" ht="15" customHeight="1" x14ac:dyDescent="0.25">
      <c r="A16122" s="216">
        <v>45751</v>
      </c>
      <c r="B16122" s="217" t="s">
        <v>198</v>
      </c>
      <c r="C16122" s="218">
        <v>2.7263999999999999</v>
      </c>
    </row>
    <row r="16123" spans="1:3" ht="15" customHeight="1" x14ac:dyDescent="0.25">
      <c r="A16123" s="216">
        <v>45754</v>
      </c>
      <c r="B16123" s="217" t="s">
        <v>198</v>
      </c>
      <c r="C16123" s="218">
        <v>2.7404000000000002</v>
      </c>
    </row>
    <row r="16124" spans="1:3" ht="15" customHeight="1" x14ac:dyDescent="0.25">
      <c r="A16124" s="216">
        <v>45755</v>
      </c>
      <c r="B16124" s="217" t="s">
        <v>198</v>
      </c>
      <c r="C16124" s="218">
        <v>2.7544</v>
      </c>
    </row>
    <row r="16125" spans="1:3" ht="15" customHeight="1" x14ac:dyDescent="0.25">
      <c r="A16125" s="216">
        <v>45756</v>
      </c>
      <c r="B16125" s="217" t="s">
        <v>198</v>
      </c>
      <c r="C16125" s="218">
        <v>2.7683</v>
      </c>
    </row>
    <row r="16126" spans="1:3" ht="15" customHeight="1" x14ac:dyDescent="0.25">
      <c r="A16126" s="216">
        <v>45757</v>
      </c>
      <c r="B16126" s="217" t="s">
        <v>198</v>
      </c>
      <c r="C16126" s="218">
        <v>2.7823000000000002</v>
      </c>
    </row>
    <row r="16127" spans="1:3" ht="15" customHeight="1" x14ac:dyDescent="0.25">
      <c r="A16127" s="216">
        <v>45758</v>
      </c>
      <c r="B16127" s="217" t="s">
        <v>198</v>
      </c>
      <c r="C16127" s="218">
        <v>2.8241999999999998</v>
      </c>
    </row>
    <row r="16128" spans="1:3" ht="15" customHeight="1" x14ac:dyDescent="0.25">
      <c r="A16128" s="216">
        <v>45761</v>
      </c>
      <c r="B16128" s="217" t="s">
        <v>198</v>
      </c>
      <c r="C16128" s="218">
        <v>2.8382000000000001</v>
      </c>
    </row>
    <row r="16129" spans="1:3" ht="15" customHeight="1" x14ac:dyDescent="0.25">
      <c r="A16129" s="216">
        <v>45762</v>
      </c>
      <c r="B16129" s="217" t="s">
        <v>198</v>
      </c>
      <c r="C16129" s="218">
        <v>2.8521999999999998</v>
      </c>
    </row>
    <row r="16130" spans="1:3" ht="15" customHeight="1" x14ac:dyDescent="0.25">
      <c r="A16130" s="216">
        <v>45763</v>
      </c>
      <c r="B16130" s="217" t="s">
        <v>198</v>
      </c>
      <c r="C16130" s="218">
        <v>2.8662000000000001</v>
      </c>
    </row>
    <row r="16131" spans="1:3" ht="15" customHeight="1" x14ac:dyDescent="0.25">
      <c r="A16131" s="216">
        <v>45764</v>
      </c>
      <c r="B16131" s="217" t="s">
        <v>198</v>
      </c>
      <c r="C16131" s="218">
        <v>2.9359999999999999</v>
      </c>
    </row>
    <row r="16132" spans="1:3" ht="15" customHeight="1" x14ac:dyDescent="0.25">
      <c r="A16132" s="216">
        <v>45769</v>
      </c>
      <c r="B16132" s="217" t="s">
        <v>198</v>
      </c>
      <c r="C16132" s="218">
        <v>2.95</v>
      </c>
    </row>
    <row r="16133" spans="1:3" ht="15" customHeight="1" x14ac:dyDescent="0.25">
      <c r="A16133" s="216">
        <v>45770</v>
      </c>
      <c r="B16133" s="217" t="s">
        <v>198</v>
      </c>
      <c r="C16133" s="218">
        <v>2.964</v>
      </c>
    </row>
    <row r="16134" spans="1:3" ht="15" customHeight="1" x14ac:dyDescent="0.25">
      <c r="A16134" s="216">
        <v>45771</v>
      </c>
      <c r="B16134" s="217" t="s">
        <v>198</v>
      </c>
      <c r="C16134" s="218">
        <v>2.9779</v>
      </c>
    </row>
    <row r="16135" spans="1:3" ht="15" customHeight="1" x14ac:dyDescent="0.25">
      <c r="A16135" s="216">
        <v>45772</v>
      </c>
      <c r="B16135" s="217" t="s">
        <v>198</v>
      </c>
      <c r="C16135" s="218">
        <v>3.0198</v>
      </c>
    </row>
    <row r="16136" spans="1:3" ht="15" customHeight="1" x14ac:dyDescent="0.25">
      <c r="A16136" s="216">
        <v>45775</v>
      </c>
      <c r="B16136" s="217" t="s">
        <v>198</v>
      </c>
      <c r="C16136" s="218">
        <v>3.0337999999999998</v>
      </c>
    </row>
    <row r="16137" spans="1:3" ht="15" customHeight="1" x14ac:dyDescent="0.25">
      <c r="A16137" s="216">
        <v>45776</v>
      </c>
      <c r="B16137" s="217" t="s">
        <v>198</v>
      </c>
      <c r="C16137" s="218">
        <v>3.0476999999999999</v>
      </c>
    </row>
    <row r="16138" spans="1:3" ht="15" customHeight="1" x14ac:dyDescent="0.25">
      <c r="A16138" s="216">
        <v>45777</v>
      </c>
      <c r="B16138" s="217" t="s">
        <v>198</v>
      </c>
      <c r="C16138" s="218">
        <v>3.0617999999999999</v>
      </c>
    </row>
    <row r="16139" spans="1:3" ht="15" customHeight="1" x14ac:dyDescent="0.25">
      <c r="A16139" s="216">
        <v>45778</v>
      </c>
      <c r="B16139" s="217" t="s">
        <v>198</v>
      </c>
      <c r="C16139" s="218">
        <v>3.0758000000000001</v>
      </c>
    </row>
    <row r="16140" spans="1:3" ht="15" customHeight="1" x14ac:dyDescent="0.25">
      <c r="A16140" s="216">
        <v>45779</v>
      </c>
      <c r="B16140" s="217" t="s">
        <v>198</v>
      </c>
      <c r="C16140" s="218">
        <v>3.1316999999999999</v>
      </c>
    </row>
    <row r="16141" spans="1:3" ht="15" customHeight="1" x14ac:dyDescent="0.25">
      <c r="A16141" s="216">
        <v>45783</v>
      </c>
      <c r="B16141" s="217" t="s">
        <v>198</v>
      </c>
      <c r="C16141" s="218">
        <v>3.1456</v>
      </c>
    </row>
    <row r="16142" spans="1:3" ht="15" customHeight="1" x14ac:dyDescent="0.25">
      <c r="A16142" s="216">
        <v>45784</v>
      </c>
      <c r="B16142" s="217" t="s">
        <v>198</v>
      </c>
      <c r="C16142" s="218">
        <v>3.1596000000000002</v>
      </c>
    </row>
    <row r="16143" spans="1:3" ht="15" customHeight="1" x14ac:dyDescent="0.25">
      <c r="A16143" s="216">
        <v>45785</v>
      </c>
      <c r="B16143" s="217" t="s">
        <v>198</v>
      </c>
      <c r="C16143" s="218">
        <v>3.1728999999999998</v>
      </c>
    </row>
    <row r="16144" spans="1:3" ht="15" customHeight="1" x14ac:dyDescent="0.25">
      <c r="A16144" s="216">
        <v>45786</v>
      </c>
      <c r="B16144" s="217" t="s">
        <v>198</v>
      </c>
      <c r="C16144" s="218">
        <v>3.2130000000000001</v>
      </c>
    </row>
    <row r="16145" spans="1:3" ht="15" customHeight="1" x14ac:dyDescent="0.25">
      <c r="A16145" s="216">
        <v>45789</v>
      </c>
      <c r="B16145" s="217" t="s">
        <v>198</v>
      </c>
      <c r="C16145" s="218">
        <v>3.2263000000000002</v>
      </c>
    </row>
    <row r="16146" spans="1:3" ht="15" customHeight="1" x14ac:dyDescent="0.25">
      <c r="A16146" s="216">
        <v>45790</v>
      </c>
      <c r="B16146" s="217" t="s">
        <v>198</v>
      </c>
      <c r="C16146" s="218">
        <v>3.2395999999999998</v>
      </c>
    </row>
    <row r="16147" spans="1:3" ht="15" customHeight="1" x14ac:dyDescent="0.25">
      <c r="A16147" s="216">
        <v>45791</v>
      </c>
      <c r="B16147" s="217" t="s">
        <v>198</v>
      </c>
      <c r="C16147" s="218">
        <v>3.2530000000000001</v>
      </c>
    </row>
    <row r="16148" spans="1:3" ht="15" customHeight="1" x14ac:dyDescent="0.25">
      <c r="A16148" s="216">
        <v>45792</v>
      </c>
      <c r="B16148" s="217" t="s">
        <v>198</v>
      </c>
      <c r="C16148" s="218">
        <v>3.2663000000000002</v>
      </c>
    </row>
    <row r="16149" spans="1:3" ht="15" customHeight="1" x14ac:dyDescent="0.25">
      <c r="A16149" s="216">
        <v>45793</v>
      </c>
      <c r="B16149" s="217" t="s">
        <v>198</v>
      </c>
      <c r="C16149" s="218">
        <v>3.3062999999999998</v>
      </c>
    </row>
    <row r="16150" spans="1:3" ht="15" customHeight="1" x14ac:dyDescent="0.25">
      <c r="A16150" s="216">
        <v>45796</v>
      </c>
      <c r="B16150" s="217" t="s">
        <v>198</v>
      </c>
      <c r="C16150" s="218">
        <v>3.3195999999999999</v>
      </c>
    </row>
    <row r="16151" spans="1:3" ht="15" customHeight="1" x14ac:dyDescent="0.25">
      <c r="A16151" s="216">
        <v>45797</v>
      </c>
      <c r="B16151" s="217" t="s">
        <v>198</v>
      </c>
      <c r="C16151" s="218">
        <v>3.3329</v>
      </c>
    </row>
    <row r="16152" spans="1:3" ht="15" customHeight="1" x14ac:dyDescent="0.25">
      <c r="A16152" s="216">
        <v>45798</v>
      </c>
      <c r="B16152" s="217" t="s">
        <v>198</v>
      </c>
      <c r="C16152" s="218">
        <v>3.3462000000000001</v>
      </c>
    </row>
    <row r="16153" spans="1:3" ht="15" customHeight="1" x14ac:dyDescent="0.25">
      <c r="A16153" s="216">
        <v>45799</v>
      </c>
      <c r="B16153" s="217" t="s">
        <v>198</v>
      </c>
      <c r="C16153" s="218">
        <v>3.3595000000000002</v>
      </c>
    </row>
    <row r="16154" spans="1:3" ht="15" customHeight="1" x14ac:dyDescent="0.25">
      <c r="A16154" s="216">
        <v>45800</v>
      </c>
      <c r="B16154" s="217" t="s">
        <v>198</v>
      </c>
      <c r="C16154" s="218">
        <v>3.4127999999999998</v>
      </c>
    </row>
    <row r="16155" spans="1:3" ht="15" customHeight="1" x14ac:dyDescent="0.25">
      <c r="A16155" s="216">
        <v>45804</v>
      </c>
      <c r="B16155" s="217" t="s">
        <v>198</v>
      </c>
      <c r="C16155" s="218">
        <v>3.4260999999999999</v>
      </c>
    </row>
    <row r="16156" spans="1:3" ht="15" customHeight="1" x14ac:dyDescent="0.25">
      <c r="A16156" s="216">
        <v>45805</v>
      </c>
      <c r="B16156" s="217" t="s">
        <v>198</v>
      </c>
      <c r="C16156" s="218">
        <v>3.4394</v>
      </c>
    </row>
    <row r="16157" spans="1:3" ht="15" customHeight="1" x14ac:dyDescent="0.25">
      <c r="A16157" s="216">
        <v>45806</v>
      </c>
      <c r="B16157" s="217" t="s">
        <v>198</v>
      </c>
      <c r="C16157" s="218">
        <v>3.4527000000000001</v>
      </c>
    </row>
    <row r="16158" spans="1:3" ht="15" customHeight="1" x14ac:dyDescent="0.25">
      <c r="A16158" s="216">
        <v>45807</v>
      </c>
      <c r="B16158" s="217" t="s">
        <v>198</v>
      </c>
      <c r="C16158" s="218">
        <v>3.4929000000000001</v>
      </c>
    </row>
    <row r="16159" spans="1:3" ht="15" customHeight="1" x14ac:dyDescent="0.25">
      <c r="A16159" s="216">
        <v>45810</v>
      </c>
      <c r="B16159" s="217" t="s">
        <v>198</v>
      </c>
      <c r="C16159" s="218">
        <v>3.5062000000000002</v>
      </c>
    </row>
    <row r="16160" spans="1:3" ht="15" customHeight="1" x14ac:dyDescent="0.25">
      <c r="A16160" s="216">
        <v>45811</v>
      </c>
      <c r="B16160" s="217" t="s">
        <v>198</v>
      </c>
      <c r="C16160" s="218">
        <v>3.5194999999999999</v>
      </c>
    </row>
    <row r="16161" spans="1:3" ht="15" customHeight="1" x14ac:dyDescent="0.25">
      <c r="A16161" s="216">
        <v>45812</v>
      </c>
      <c r="B16161" s="217" t="s">
        <v>198</v>
      </c>
      <c r="C16161" s="218">
        <v>3.5329000000000002</v>
      </c>
    </row>
    <row r="16162" spans="1:3" ht="15" customHeight="1" x14ac:dyDescent="0.25">
      <c r="A16162" s="216">
        <v>45813</v>
      </c>
      <c r="B16162" s="217" t="s">
        <v>198</v>
      </c>
      <c r="C16162" s="218">
        <v>3.5461999999999998</v>
      </c>
    </row>
    <row r="16163" spans="1:3" ht="15" customHeight="1" x14ac:dyDescent="0.25">
      <c r="A16163" s="216">
        <v>45814</v>
      </c>
      <c r="B16163" s="217" t="s">
        <v>198</v>
      </c>
      <c r="C16163" s="218">
        <v>3.5863</v>
      </c>
    </row>
    <row r="16164" spans="1:3" ht="15" customHeight="1" x14ac:dyDescent="0.25">
      <c r="A16164" s="216">
        <v>45817</v>
      </c>
      <c r="B16164" s="217" t="s">
        <v>198</v>
      </c>
      <c r="C16164" s="218">
        <v>3.5996000000000001</v>
      </c>
    </row>
    <row r="16165" spans="1:3" ht="15" customHeight="1" x14ac:dyDescent="0.25">
      <c r="A16165" s="216">
        <v>45818</v>
      </c>
      <c r="B16165" s="217" t="s">
        <v>198</v>
      </c>
      <c r="C16165" s="218">
        <v>3.6128999999999998</v>
      </c>
    </row>
    <row r="16166" spans="1:3" ht="15" customHeight="1" x14ac:dyDescent="0.25">
      <c r="A16166" s="216">
        <v>45819</v>
      </c>
      <c r="B16166" s="217" t="s">
        <v>198</v>
      </c>
      <c r="C16166" s="218">
        <v>3.6263000000000001</v>
      </c>
    </row>
    <row r="16167" spans="1:3" ht="15" customHeight="1" x14ac:dyDescent="0.25">
      <c r="A16167" s="216">
        <v>45820</v>
      </c>
      <c r="B16167" s="217" t="s">
        <v>198</v>
      </c>
      <c r="C16167" s="218">
        <v>3.6396000000000002</v>
      </c>
    </row>
    <row r="16168" spans="1:3" ht="15" customHeight="1" x14ac:dyDescent="0.25">
      <c r="A16168" s="216">
        <v>45821</v>
      </c>
      <c r="B16168" s="217" t="s">
        <v>198</v>
      </c>
      <c r="C16168" s="218">
        <v>3.6797</v>
      </c>
    </row>
    <row r="16169" spans="1:3" ht="15" customHeight="1" x14ac:dyDescent="0.25">
      <c r="A16169" s="216">
        <v>45824</v>
      </c>
      <c r="B16169" s="217" t="s">
        <v>198</v>
      </c>
      <c r="C16169" s="218">
        <v>3.6930000000000001</v>
      </c>
    </row>
    <row r="16170" spans="1:3" ht="15" customHeight="1" x14ac:dyDescent="0.25">
      <c r="A16170" s="216">
        <v>45825</v>
      </c>
      <c r="B16170" s="217" t="s">
        <v>198</v>
      </c>
      <c r="C16170" s="218">
        <v>3.7063000000000001</v>
      </c>
    </row>
    <row r="16171" spans="1:3" ht="15" customHeight="1" x14ac:dyDescent="0.25">
      <c r="A16171" s="216">
        <v>45826</v>
      </c>
      <c r="B16171" s="217" t="s">
        <v>198</v>
      </c>
      <c r="C16171" s="218">
        <v>3.7197</v>
      </c>
    </row>
    <row r="16172" spans="1:3" ht="15" customHeight="1" x14ac:dyDescent="0.25">
      <c r="A16172" s="216">
        <v>45827</v>
      </c>
      <c r="B16172" s="217" t="s">
        <v>198</v>
      </c>
      <c r="C16172" s="218">
        <v>3.7330000000000001</v>
      </c>
    </row>
    <row r="16173" spans="1:3" ht="15" customHeight="1" x14ac:dyDescent="0.25">
      <c r="A16173" s="216">
        <v>45828</v>
      </c>
      <c r="B16173" s="217" t="s">
        <v>198</v>
      </c>
      <c r="C16173" s="218">
        <v>3.7730999999999999</v>
      </c>
    </row>
    <row r="16174" spans="1:3" ht="15" customHeight="1" x14ac:dyDescent="0.25">
      <c r="A16174" s="216">
        <v>45831</v>
      </c>
      <c r="B16174" s="217" t="s">
        <v>198</v>
      </c>
      <c r="C16174" s="218">
        <v>3.7864</v>
      </c>
    </row>
    <row r="16175" spans="1:3" ht="15" customHeight="1" x14ac:dyDescent="0.25">
      <c r="A16175" s="216">
        <v>45832</v>
      </c>
      <c r="B16175" s="217" t="s">
        <v>198</v>
      </c>
      <c r="C16175" s="218">
        <v>3.7997999999999998</v>
      </c>
    </row>
    <row r="16176" spans="1:3" ht="15" customHeight="1" x14ac:dyDescent="0.25">
      <c r="A16176" s="216">
        <v>45833</v>
      </c>
      <c r="B16176" s="217" t="s">
        <v>198</v>
      </c>
      <c r="C16176" s="218">
        <v>3.8130999999999999</v>
      </c>
    </row>
    <row r="16177" spans="1:3" ht="15" customHeight="1" x14ac:dyDescent="0.25">
      <c r="A16177" s="216">
        <v>45834</v>
      </c>
      <c r="B16177" s="217" t="s">
        <v>198</v>
      </c>
      <c r="C16177" s="218">
        <v>3.8264</v>
      </c>
    </row>
    <row r="16178" spans="1:3" ht="15" customHeight="1" x14ac:dyDescent="0.25">
      <c r="A16178" s="216">
        <v>45835</v>
      </c>
      <c r="B16178" s="217" t="s">
        <v>198</v>
      </c>
      <c r="C16178" s="218">
        <v>3.8664000000000001</v>
      </c>
    </row>
    <row r="16179" spans="1:3" ht="15" customHeight="1" x14ac:dyDescent="0.25">
      <c r="A16179" s="216">
        <v>45838</v>
      </c>
      <c r="B16179" s="217" t="s">
        <v>198</v>
      </c>
      <c r="C16179" s="218">
        <v>3.88</v>
      </c>
    </row>
    <row r="16180" spans="1:3" ht="15" customHeight="1" x14ac:dyDescent="0.25">
      <c r="A16180" s="216">
        <v>45839</v>
      </c>
      <c r="B16180" s="217" t="s">
        <v>198</v>
      </c>
      <c r="C16180" s="218">
        <v>3.8934000000000002</v>
      </c>
    </row>
    <row r="16181" spans="1:3" ht="15" customHeight="1" x14ac:dyDescent="0.25">
      <c r="A16181" s="216">
        <v>45840</v>
      </c>
      <c r="B16181" s="217" t="s">
        <v>198</v>
      </c>
      <c r="C16181" s="218">
        <v>3.9068000000000001</v>
      </c>
    </row>
    <row r="16182" spans="1:3" ht="15" customHeight="1" x14ac:dyDescent="0.25">
      <c r="A16182" s="216">
        <v>45841</v>
      </c>
      <c r="B16182" s="217" t="s">
        <v>198</v>
      </c>
      <c r="C16182" s="218">
        <v>3.9201999999999999</v>
      </c>
    </row>
    <row r="16183" spans="1:3" ht="15" customHeight="1" x14ac:dyDescent="0.25">
      <c r="A16183" s="216">
        <v>45842</v>
      </c>
      <c r="B16183" s="217" t="s">
        <v>198</v>
      </c>
      <c r="C16183" s="218">
        <v>3.9603999999999999</v>
      </c>
    </row>
    <row r="16184" spans="1:3" ht="15" customHeight="1" x14ac:dyDescent="0.25">
      <c r="A16184" s="216">
        <v>45845</v>
      </c>
      <c r="B16184" s="217" t="s">
        <v>198</v>
      </c>
      <c r="C16184" s="218">
        <v>3.9738000000000002</v>
      </c>
    </row>
    <row r="16185" spans="1:3" ht="15" customHeight="1" x14ac:dyDescent="0.25">
      <c r="A16185" s="216">
        <v>45846</v>
      </c>
      <c r="B16185" s="217" t="s">
        <v>198</v>
      </c>
      <c r="C16185" s="218">
        <v>3.9870999999999999</v>
      </c>
    </row>
    <row r="16186" spans="1:3" ht="15" customHeight="1" x14ac:dyDescent="0.25">
      <c r="A16186" s="216">
        <v>45847</v>
      </c>
      <c r="B16186" s="217" t="s">
        <v>198</v>
      </c>
      <c r="C16186" s="218">
        <v>4.0004999999999997</v>
      </c>
    </row>
    <row r="16187" spans="1:3" ht="15" customHeight="1" x14ac:dyDescent="0.25">
      <c r="A16187" s="216">
        <v>45848</v>
      </c>
      <c r="B16187" s="217" t="s">
        <v>198</v>
      </c>
      <c r="C16187" s="218">
        <v>4.0137999999999998</v>
      </c>
    </row>
    <row r="16188" spans="1:3" ht="15" customHeight="1" x14ac:dyDescent="0.25">
      <c r="A16188" s="216">
        <v>45849</v>
      </c>
      <c r="B16188" s="217" t="s">
        <v>198</v>
      </c>
      <c r="C16188" s="218">
        <v>4.0538999999999996</v>
      </c>
    </row>
    <row r="16189" spans="1:3" ht="15" customHeight="1" x14ac:dyDescent="0.25">
      <c r="A16189" s="216">
        <v>45852</v>
      </c>
      <c r="B16189" s="217" t="s">
        <v>198</v>
      </c>
      <c r="C16189" s="218">
        <v>4.0673000000000004</v>
      </c>
    </row>
    <row r="16190" spans="1:3" ht="15" customHeight="1" x14ac:dyDescent="0.25">
      <c r="A16190" s="216">
        <v>45853</v>
      </c>
      <c r="B16190" s="217" t="s">
        <v>198</v>
      </c>
      <c r="C16190" s="218">
        <v>4.0805999999999996</v>
      </c>
    </row>
    <row r="16191" spans="1:3" ht="15" customHeight="1" x14ac:dyDescent="0.25">
      <c r="A16191" s="216">
        <v>45854</v>
      </c>
      <c r="B16191" s="217" t="s">
        <v>198</v>
      </c>
      <c r="C16191" s="218">
        <v>4.0938999999999997</v>
      </c>
    </row>
    <row r="16192" spans="1:3" ht="15" customHeight="1" x14ac:dyDescent="0.25">
      <c r="A16192" s="216">
        <v>45855</v>
      </c>
      <c r="B16192" s="217" t="s">
        <v>198</v>
      </c>
      <c r="C16192" s="218">
        <v>4.1073000000000004</v>
      </c>
    </row>
    <row r="16193" spans="1:3" ht="15" customHeight="1" x14ac:dyDescent="0.25">
      <c r="A16193" s="216">
        <v>45856</v>
      </c>
      <c r="B16193" s="217" t="s">
        <v>198</v>
      </c>
      <c r="C16193" s="218">
        <v>4.1471999999999998</v>
      </c>
    </row>
    <row r="16194" spans="1:3" ht="15" customHeight="1" x14ac:dyDescent="0.25">
      <c r="A16194" s="216">
        <v>45859</v>
      </c>
      <c r="B16194" s="217" t="s">
        <v>198</v>
      </c>
      <c r="C16194" s="218">
        <v>4.1604999999999999</v>
      </c>
    </row>
    <row r="16195" spans="1:3" ht="15" customHeight="1" x14ac:dyDescent="0.25">
      <c r="A16195" s="216">
        <v>45860</v>
      </c>
      <c r="B16195" s="217" t="s">
        <v>198</v>
      </c>
      <c r="C16195" s="218">
        <v>4.1738999999999997</v>
      </c>
    </row>
    <row r="16196" spans="1:3" ht="15" customHeight="1" x14ac:dyDescent="0.25">
      <c r="A16196" s="216">
        <v>45861</v>
      </c>
      <c r="B16196" s="217" t="s">
        <v>198</v>
      </c>
      <c r="C16196" s="218">
        <v>4.1871999999999998</v>
      </c>
    </row>
    <row r="16197" spans="1:3" ht="15" customHeight="1" x14ac:dyDescent="0.25">
      <c r="A16197" s="216">
        <v>45862</v>
      </c>
      <c r="B16197" s="217" t="s">
        <v>198</v>
      </c>
      <c r="C16197" s="218">
        <v>4.2004999999999999</v>
      </c>
    </row>
    <row r="16198" spans="1:3" ht="15" customHeight="1" x14ac:dyDescent="0.25">
      <c r="A16198" s="216">
        <v>45863</v>
      </c>
      <c r="B16198" s="217" t="s">
        <v>198</v>
      </c>
      <c r="C16198" s="218">
        <v>4.2404000000000002</v>
      </c>
    </row>
    <row r="16199" spans="1:3" ht="15" customHeight="1" x14ac:dyDescent="0.25">
      <c r="A16199" s="216">
        <v>45866</v>
      </c>
      <c r="B16199" s="217" t="s">
        <v>198</v>
      </c>
      <c r="C16199" s="218">
        <v>4.2537000000000003</v>
      </c>
    </row>
    <row r="16200" spans="1:3" ht="15" customHeight="1" x14ac:dyDescent="0.25">
      <c r="A16200" s="216">
        <v>45867</v>
      </c>
      <c r="B16200" s="217" t="s">
        <v>198</v>
      </c>
      <c r="C16200" s="218">
        <v>4.2671000000000001</v>
      </c>
    </row>
    <row r="16201" spans="1:3" ht="15" customHeight="1" x14ac:dyDescent="0.25">
      <c r="A16201" s="216">
        <v>45868</v>
      </c>
      <c r="B16201" s="217" t="s">
        <v>198</v>
      </c>
      <c r="C16201" s="218">
        <v>4.2804000000000002</v>
      </c>
    </row>
    <row r="16202" spans="1:3" ht="15" customHeight="1" x14ac:dyDescent="0.25">
      <c r="A16202" s="216">
        <v>45869</v>
      </c>
      <c r="B16202" s="217" t="s">
        <v>198</v>
      </c>
      <c r="C16202" s="218">
        <v>4.2938000000000001</v>
      </c>
    </row>
    <row r="16203" spans="1:3" ht="15" customHeight="1" x14ac:dyDescent="0.25">
      <c r="A16203" s="216">
        <v>45870</v>
      </c>
      <c r="B16203" s="217" t="s">
        <v>198</v>
      </c>
      <c r="C16203" s="218">
        <v>4.3338000000000001</v>
      </c>
    </row>
    <row r="16204" spans="1:3" ht="15" customHeight="1" x14ac:dyDescent="0.25">
      <c r="A16204" s="216">
        <v>45873</v>
      </c>
      <c r="B16204" s="217" t="s">
        <v>198</v>
      </c>
      <c r="C16204" s="218">
        <v>4.3471000000000002</v>
      </c>
    </row>
    <row r="16205" spans="1:3" ht="15" customHeight="1" x14ac:dyDescent="0.25">
      <c r="A16205" s="216">
        <v>45874</v>
      </c>
      <c r="B16205" s="217" t="s">
        <v>198</v>
      </c>
      <c r="C16205" s="218">
        <v>4.3604000000000003</v>
      </c>
    </row>
    <row r="16206" spans="1:3" ht="15" customHeight="1" x14ac:dyDescent="0.25">
      <c r="A16206" s="216">
        <v>45875</v>
      </c>
      <c r="B16206" s="217" t="s">
        <v>198</v>
      </c>
      <c r="C16206" s="218">
        <v>4.3735999999999997</v>
      </c>
    </row>
    <row r="16207" spans="1:3" ht="15" customHeight="1" x14ac:dyDescent="0.25">
      <c r="A16207" s="216">
        <v>45876</v>
      </c>
      <c r="B16207" s="217" t="s">
        <v>198</v>
      </c>
      <c r="C16207" s="218">
        <v>4.3864000000000001</v>
      </c>
    </row>
    <row r="16208" spans="1:3" ht="15" customHeight="1" x14ac:dyDescent="0.25">
      <c r="A16208" s="216">
        <v>45877</v>
      </c>
      <c r="B16208" s="217" t="s">
        <v>198</v>
      </c>
      <c r="C16208" s="218">
        <v>4.4245000000000001</v>
      </c>
    </row>
    <row r="16209" spans="1:3" ht="15" customHeight="1" x14ac:dyDescent="0.25">
      <c r="A16209" s="216">
        <v>45880</v>
      </c>
      <c r="B16209" s="217" t="s">
        <v>198</v>
      </c>
      <c r="C16209" s="218">
        <v>4.4372999999999996</v>
      </c>
    </row>
    <row r="16210" spans="1:3" ht="15" customHeight="1" x14ac:dyDescent="0.25">
      <c r="A16210" s="216">
        <v>45881</v>
      </c>
      <c r="B16210" s="217" t="s">
        <v>198</v>
      </c>
      <c r="C16210" s="218">
        <v>4.45</v>
      </c>
    </row>
    <row r="16211" spans="1:3" ht="15" customHeight="1" x14ac:dyDescent="0.25">
      <c r="A16211" s="216">
        <v>45882</v>
      </c>
      <c r="B16211" s="217" t="s">
        <v>198</v>
      </c>
      <c r="C16211" s="218">
        <v>4.4626999999999999</v>
      </c>
    </row>
    <row r="16212" spans="1:3" ht="15" customHeight="1" x14ac:dyDescent="0.25">
      <c r="A16212" s="216">
        <v>45883</v>
      </c>
      <c r="B16212" s="217" t="s">
        <v>198</v>
      </c>
      <c r="C16212" s="218">
        <v>4.4753999999999996</v>
      </c>
    </row>
    <row r="16213" spans="1:3" ht="15" customHeight="1" x14ac:dyDescent="0.25">
      <c r="A16213" s="216">
        <v>45884</v>
      </c>
      <c r="B16213" s="217" t="s">
        <v>198</v>
      </c>
      <c r="C16213" s="218">
        <v>4.5134999999999996</v>
      </c>
    </row>
    <row r="16214" spans="1:3" ht="15" customHeight="1" x14ac:dyDescent="0.25">
      <c r="A16214" s="216">
        <v>45887</v>
      </c>
      <c r="B16214" s="217" t="s">
        <v>198</v>
      </c>
      <c r="C16214" s="218">
        <v>4.5262000000000002</v>
      </c>
    </row>
    <row r="16215" spans="1:3" ht="15" customHeight="1" x14ac:dyDescent="0.25">
      <c r="A16215" s="216">
        <v>45888</v>
      </c>
      <c r="B16215" s="217" t="s">
        <v>198</v>
      </c>
      <c r="C16215" s="218">
        <v>4.5388999999999999</v>
      </c>
    </row>
    <row r="16216" spans="1:3" ht="15" customHeight="1" x14ac:dyDescent="0.25">
      <c r="A16216" s="216">
        <v>45889</v>
      </c>
      <c r="B16216" s="217" t="s">
        <v>198</v>
      </c>
      <c r="C16216" s="218">
        <v>4.5515999999999996</v>
      </c>
    </row>
    <row r="16217" spans="1:3" ht="15" customHeight="1" x14ac:dyDescent="0.25">
      <c r="A16217" s="216">
        <v>45890</v>
      </c>
      <c r="B16217" s="217" t="s">
        <v>198</v>
      </c>
      <c r="C16217" s="218">
        <v>4.5644</v>
      </c>
    </row>
    <row r="16218" spans="1:3" ht="15" customHeight="1" x14ac:dyDescent="0.25">
      <c r="A16218" s="216">
        <v>45891</v>
      </c>
      <c r="B16218" s="217" t="s">
        <v>198</v>
      </c>
      <c r="C16218" s="218">
        <v>4.6153000000000004</v>
      </c>
    </row>
    <row r="16219" spans="1:3" ht="15" customHeight="1" x14ac:dyDescent="0.25">
      <c r="A16219" s="216">
        <v>45895</v>
      </c>
      <c r="B16219" s="217" t="s">
        <v>198</v>
      </c>
      <c r="C16219" s="218">
        <v>4.6280000000000001</v>
      </c>
    </row>
    <row r="16220" spans="1:3" ht="15" customHeight="1" x14ac:dyDescent="0.25">
      <c r="A16220" s="216">
        <v>45896</v>
      </c>
      <c r="B16220" s="217" t="s">
        <v>198</v>
      </c>
      <c r="C16220" s="218">
        <v>4.6406999999999998</v>
      </c>
    </row>
    <row r="16221" spans="1:3" ht="15" customHeight="1" x14ac:dyDescent="0.25">
      <c r="A16221" s="216">
        <v>45897</v>
      </c>
      <c r="B16221" s="217" t="s">
        <v>198</v>
      </c>
      <c r="C16221" s="218">
        <v>4.6534000000000004</v>
      </c>
    </row>
    <row r="16222" spans="1:3" ht="15" customHeight="1" x14ac:dyDescent="0.25">
      <c r="A16222" s="216">
        <v>45898</v>
      </c>
      <c r="B16222" s="217" t="s">
        <v>198</v>
      </c>
      <c r="C16222" s="218">
        <v>4.6917999999999997</v>
      </c>
    </row>
    <row r="16223" spans="1:3" ht="15" customHeight="1" x14ac:dyDescent="0.25">
      <c r="A16223" s="216">
        <v>45901</v>
      </c>
      <c r="B16223" s="217" t="s">
        <v>198</v>
      </c>
      <c r="C16223" s="218">
        <v>4.7045000000000003</v>
      </c>
    </row>
    <row r="16224" spans="1:3" ht="15" customHeight="1" x14ac:dyDescent="0.25">
      <c r="A16224" s="216">
        <v>45902</v>
      </c>
      <c r="B16224" s="217" t="s">
        <v>198</v>
      </c>
      <c r="C16224" s="218">
        <v>4.7172000000000001</v>
      </c>
    </row>
    <row r="16225" spans="1:3" ht="15" customHeight="1" x14ac:dyDescent="0.25">
      <c r="A16225" s="216">
        <v>45903</v>
      </c>
      <c r="B16225" s="217" t="s">
        <v>198</v>
      </c>
      <c r="C16225" s="218">
        <v>4.7298999999999998</v>
      </c>
    </row>
    <row r="16226" spans="1:3" ht="15" customHeight="1" x14ac:dyDescent="0.25">
      <c r="A16226" s="216">
        <v>45904</v>
      </c>
      <c r="B16226" s="217" t="s">
        <v>198</v>
      </c>
      <c r="C16226" s="218">
        <v>4.7427000000000001</v>
      </c>
    </row>
    <row r="16227" spans="1:3" ht="15" customHeight="1" x14ac:dyDescent="0.25">
      <c r="A16227" s="216">
        <v>45905</v>
      </c>
      <c r="B16227" s="217" t="s">
        <v>198</v>
      </c>
      <c r="C16227" s="218">
        <v>4.7808000000000002</v>
      </c>
    </row>
    <row r="16228" spans="1:3" ht="15" customHeight="1" x14ac:dyDescent="0.25">
      <c r="A16228" s="216">
        <v>45908</v>
      </c>
      <c r="B16228" s="217" t="s">
        <v>198</v>
      </c>
      <c r="C16228" s="218">
        <v>4.7934999999999999</v>
      </c>
    </row>
    <row r="16229" spans="1:3" ht="15" customHeight="1" x14ac:dyDescent="0.25">
      <c r="A16229" s="216">
        <v>45909</v>
      </c>
      <c r="B16229" s="217" t="s">
        <v>198</v>
      </c>
      <c r="C16229" s="218">
        <v>4.8061999999999996</v>
      </c>
    </row>
    <row r="16230" spans="1:3" ht="15" customHeight="1" x14ac:dyDescent="0.25">
      <c r="A16230" s="216">
        <v>45910</v>
      </c>
      <c r="B16230" s="217" t="s">
        <v>198</v>
      </c>
      <c r="C16230" s="218">
        <v>4.8189000000000002</v>
      </c>
    </row>
    <row r="16231" spans="1:3" ht="15" customHeight="1" x14ac:dyDescent="0.25">
      <c r="A16231" s="216">
        <v>45911</v>
      </c>
      <c r="B16231" s="217" t="s">
        <v>198</v>
      </c>
      <c r="C16231" s="218">
        <v>4.8315999999999999</v>
      </c>
    </row>
    <row r="16232" spans="1:3" ht="15" customHeight="1" x14ac:dyDescent="0.25">
      <c r="A16232" s="216">
        <v>45912</v>
      </c>
      <c r="B16232" s="217" t="s">
        <v>198</v>
      </c>
      <c r="C16232" s="218">
        <v>4.8697999999999997</v>
      </c>
    </row>
    <row r="16233" spans="1:3" ht="15" customHeight="1" x14ac:dyDescent="0.25">
      <c r="A16233" s="216">
        <v>45915</v>
      </c>
      <c r="B16233" s="217" t="s">
        <v>198</v>
      </c>
      <c r="C16233" s="218">
        <v>4.8825000000000003</v>
      </c>
    </row>
    <row r="16234" spans="1:3" ht="15" customHeight="1" x14ac:dyDescent="0.25">
      <c r="A16234" s="216">
        <v>45916</v>
      </c>
      <c r="B16234" s="217" t="s">
        <v>198</v>
      </c>
      <c r="C16234" s="218">
        <v>4.8952999999999998</v>
      </c>
    </row>
    <row r="16235" spans="1:3" ht="15" customHeight="1" x14ac:dyDescent="0.25">
      <c r="A16235" s="216">
        <v>45917</v>
      </c>
      <c r="B16235" s="217" t="s">
        <v>198</v>
      </c>
      <c r="C16235" s="218">
        <v>4.9080000000000004</v>
      </c>
    </row>
    <row r="16236" spans="1:3" ht="15" customHeight="1" x14ac:dyDescent="0.25">
      <c r="A16236" s="216">
        <v>45918</v>
      </c>
      <c r="B16236" s="217" t="s">
        <v>198</v>
      </c>
      <c r="C16236" s="218">
        <v>4.9207000000000001</v>
      </c>
    </row>
    <row r="16237" spans="1:3" ht="15" customHeight="1" x14ac:dyDescent="0.25">
      <c r="A16237" s="216">
        <v>45919</v>
      </c>
      <c r="B16237" s="217" t="s">
        <v>198</v>
      </c>
      <c r="C16237" s="218">
        <v>4.9589999999999996</v>
      </c>
    </row>
    <row r="16238" spans="1:3" ht="15" customHeight="1" x14ac:dyDescent="0.25">
      <c r="A16238" s="216">
        <v>45922</v>
      </c>
      <c r="B16238" s="217" t="s">
        <v>198</v>
      </c>
      <c r="C16238" s="218">
        <v>4.9717000000000002</v>
      </c>
    </row>
    <row r="16239" spans="1:3" ht="15" customHeight="1" x14ac:dyDescent="0.25">
      <c r="A16239" s="216">
        <v>45923</v>
      </c>
      <c r="B16239" s="217" t="s">
        <v>198</v>
      </c>
      <c r="C16239" s="218">
        <v>4.9843999999999999</v>
      </c>
    </row>
    <row r="16240" spans="1:3" ht="15" customHeight="1" x14ac:dyDescent="0.25">
      <c r="A16240" s="216">
        <v>45924</v>
      </c>
      <c r="B16240" s="217" t="s">
        <v>198</v>
      </c>
      <c r="C16240" s="218">
        <v>4.9972000000000003</v>
      </c>
    </row>
    <row r="16241" spans="1:3" ht="15" customHeight="1" x14ac:dyDescent="0.25">
      <c r="A16241" s="216">
        <v>45925</v>
      </c>
      <c r="B16241" s="217" t="s">
        <v>198</v>
      </c>
      <c r="C16241" s="218">
        <v>5.0099</v>
      </c>
    </row>
    <row r="16242" spans="1:3" ht="15" customHeight="1" x14ac:dyDescent="0.25">
      <c r="A16242" s="216">
        <v>45926</v>
      </c>
      <c r="B16242" s="217" t="s">
        <v>198</v>
      </c>
      <c r="C16242" s="218">
        <v>5.0481999999999996</v>
      </c>
    </row>
    <row r="16243" spans="1:3" ht="15" customHeight="1" x14ac:dyDescent="0.25">
      <c r="A16243" s="216">
        <v>45929</v>
      </c>
      <c r="B16243" s="217" t="s">
        <v>198</v>
      </c>
      <c r="C16243" s="218">
        <v>5.0609999999999999</v>
      </c>
    </row>
    <row r="16244" spans="1:3" ht="15" customHeight="1" x14ac:dyDescent="0.25">
      <c r="A16244" s="216">
        <v>45930</v>
      </c>
      <c r="B16244" s="217" t="s">
        <v>198</v>
      </c>
      <c r="C16244" s="218">
        <v>5.0740999999999996</v>
      </c>
    </row>
    <row r="16245" spans="1:3" ht="15" customHeight="1" x14ac:dyDescent="0.25">
      <c r="A16245" s="216">
        <v>45566</v>
      </c>
      <c r="B16245" s="217" t="s">
        <v>249</v>
      </c>
      <c r="C16245" s="218">
        <v>1.5699999999999999E-2</v>
      </c>
    </row>
    <row r="16246" spans="1:3" ht="15" customHeight="1" x14ac:dyDescent="0.25">
      <c r="A16246" s="216">
        <v>45567</v>
      </c>
      <c r="B16246" s="217" t="s">
        <v>249</v>
      </c>
      <c r="C16246" s="218">
        <v>3.1300000000000001E-2</v>
      </c>
    </row>
    <row r="16247" spans="1:3" ht="15" customHeight="1" x14ac:dyDescent="0.25">
      <c r="A16247" s="216">
        <v>45568</v>
      </c>
      <c r="B16247" s="217" t="s">
        <v>249</v>
      </c>
      <c r="C16247" s="218">
        <v>4.7E-2</v>
      </c>
    </row>
    <row r="16248" spans="1:3" ht="15" customHeight="1" x14ac:dyDescent="0.25">
      <c r="A16248" s="216">
        <v>45569</v>
      </c>
      <c r="B16248" s="217" t="s">
        <v>249</v>
      </c>
      <c r="C16248" s="218">
        <v>9.4E-2</v>
      </c>
    </row>
    <row r="16249" spans="1:3" ht="15" customHeight="1" x14ac:dyDescent="0.25">
      <c r="A16249" s="216">
        <v>45572</v>
      </c>
      <c r="B16249" s="217" t="s">
        <v>249</v>
      </c>
      <c r="C16249" s="218">
        <v>0.1096</v>
      </c>
    </row>
    <row r="16250" spans="1:3" ht="15" customHeight="1" x14ac:dyDescent="0.25">
      <c r="A16250" s="216">
        <v>45573</v>
      </c>
      <c r="B16250" s="217" t="s">
        <v>249</v>
      </c>
      <c r="C16250" s="218">
        <v>0.12529999999999999</v>
      </c>
    </row>
    <row r="16251" spans="1:3" ht="15" customHeight="1" x14ac:dyDescent="0.25">
      <c r="A16251" s="216">
        <v>45574</v>
      </c>
      <c r="B16251" s="217" t="s">
        <v>249</v>
      </c>
      <c r="C16251" s="218">
        <v>0.14099999999999999</v>
      </c>
    </row>
    <row r="16252" spans="1:3" ht="15" customHeight="1" x14ac:dyDescent="0.25">
      <c r="A16252" s="216">
        <v>45575</v>
      </c>
      <c r="B16252" s="217" t="s">
        <v>249</v>
      </c>
      <c r="C16252" s="218">
        <v>0.15670000000000001</v>
      </c>
    </row>
    <row r="16253" spans="1:3" ht="15" customHeight="1" x14ac:dyDescent="0.25">
      <c r="A16253" s="216">
        <v>45576</v>
      </c>
      <c r="B16253" s="217" t="s">
        <v>249</v>
      </c>
      <c r="C16253" s="218">
        <v>0.2036</v>
      </c>
    </row>
    <row r="16254" spans="1:3" ht="15" customHeight="1" x14ac:dyDescent="0.25">
      <c r="A16254" s="216">
        <v>45579</v>
      </c>
      <c r="B16254" s="217" t="s">
        <v>249</v>
      </c>
      <c r="C16254" s="218">
        <v>0.21920000000000001</v>
      </c>
    </row>
    <row r="16255" spans="1:3" ht="15" customHeight="1" x14ac:dyDescent="0.25">
      <c r="A16255" s="216">
        <v>45580</v>
      </c>
      <c r="B16255" s="217" t="s">
        <v>249</v>
      </c>
      <c r="C16255" s="218">
        <v>0.2349</v>
      </c>
    </row>
    <row r="16256" spans="1:3" ht="15" customHeight="1" x14ac:dyDescent="0.25">
      <c r="A16256" s="216">
        <v>45581</v>
      </c>
      <c r="B16256" s="217" t="s">
        <v>249</v>
      </c>
      <c r="C16256" s="218">
        <v>0.25059999999999999</v>
      </c>
    </row>
    <row r="16257" spans="1:3" ht="15" customHeight="1" x14ac:dyDescent="0.25">
      <c r="A16257" s="216">
        <v>45582</v>
      </c>
      <c r="B16257" s="217" t="s">
        <v>249</v>
      </c>
      <c r="C16257" s="218">
        <v>0.26629999999999998</v>
      </c>
    </row>
    <row r="16258" spans="1:3" ht="15" customHeight="1" x14ac:dyDescent="0.25">
      <c r="A16258" s="216">
        <v>45583</v>
      </c>
      <c r="B16258" s="217" t="s">
        <v>249</v>
      </c>
      <c r="C16258" s="218">
        <v>0.31330000000000002</v>
      </c>
    </row>
    <row r="16259" spans="1:3" ht="15" customHeight="1" x14ac:dyDescent="0.25">
      <c r="A16259" s="216">
        <v>45586</v>
      </c>
      <c r="B16259" s="217" t="s">
        <v>249</v>
      </c>
      <c r="C16259" s="218">
        <v>0.32900000000000001</v>
      </c>
    </row>
    <row r="16260" spans="1:3" ht="15" customHeight="1" x14ac:dyDescent="0.25">
      <c r="A16260" s="216">
        <v>45587</v>
      </c>
      <c r="B16260" s="217" t="s">
        <v>249</v>
      </c>
      <c r="C16260" s="218">
        <v>0.34460000000000002</v>
      </c>
    </row>
    <row r="16261" spans="1:3" ht="15" customHeight="1" x14ac:dyDescent="0.25">
      <c r="A16261" s="216">
        <v>45588</v>
      </c>
      <c r="B16261" s="217" t="s">
        <v>249</v>
      </c>
      <c r="C16261" s="218">
        <v>0.36030000000000001</v>
      </c>
    </row>
    <row r="16262" spans="1:3" ht="15" customHeight="1" x14ac:dyDescent="0.25">
      <c r="A16262" s="216">
        <v>45589</v>
      </c>
      <c r="B16262" s="217" t="s">
        <v>249</v>
      </c>
      <c r="C16262" s="218">
        <v>0.376</v>
      </c>
    </row>
    <row r="16263" spans="1:3" ht="15" customHeight="1" x14ac:dyDescent="0.25">
      <c r="A16263" s="216">
        <v>45590</v>
      </c>
      <c r="B16263" s="217" t="s">
        <v>249</v>
      </c>
      <c r="C16263" s="218">
        <v>0.42299999999999999</v>
      </c>
    </row>
    <row r="16264" spans="1:3" ht="15" customHeight="1" x14ac:dyDescent="0.25">
      <c r="A16264" s="216">
        <v>45593</v>
      </c>
      <c r="B16264" s="217" t="s">
        <v>249</v>
      </c>
      <c r="C16264" s="218">
        <v>0.43869999999999998</v>
      </c>
    </row>
    <row r="16265" spans="1:3" ht="15" customHeight="1" x14ac:dyDescent="0.25">
      <c r="A16265" s="216">
        <v>45594</v>
      </c>
      <c r="B16265" s="217" t="s">
        <v>249</v>
      </c>
      <c r="C16265" s="218">
        <v>0.45440000000000003</v>
      </c>
    </row>
    <row r="16266" spans="1:3" ht="15" customHeight="1" x14ac:dyDescent="0.25">
      <c r="A16266" s="216">
        <v>45595</v>
      </c>
      <c r="B16266" s="217" t="s">
        <v>249</v>
      </c>
      <c r="C16266" s="218">
        <v>0.47010000000000002</v>
      </c>
    </row>
    <row r="16267" spans="1:3" ht="15" customHeight="1" x14ac:dyDescent="0.25">
      <c r="A16267" s="216">
        <v>45596</v>
      </c>
      <c r="B16267" s="217" t="s">
        <v>249</v>
      </c>
      <c r="C16267" s="218">
        <v>0.48580000000000001</v>
      </c>
    </row>
    <row r="16268" spans="1:3" ht="15" customHeight="1" x14ac:dyDescent="0.25">
      <c r="A16268" s="216">
        <v>45597</v>
      </c>
      <c r="B16268" s="217" t="s">
        <v>249</v>
      </c>
      <c r="C16268" s="218">
        <v>0.53280000000000005</v>
      </c>
    </row>
    <row r="16269" spans="1:3" ht="15" customHeight="1" x14ac:dyDescent="0.25">
      <c r="A16269" s="216">
        <v>45600</v>
      </c>
      <c r="B16269" s="217" t="s">
        <v>249</v>
      </c>
      <c r="C16269" s="218">
        <v>0.5484</v>
      </c>
    </row>
    <row r="16270" spans="1:3" ht="15" customHeight="1" x14ac:dyDescent="0.25">
      <c r="A16270" s="216">
        <v>45601</v>
      </c>
      <c r="B16270" s="217" t="s">
        <v>249</v>
      </c>
      <c r="C16270" s="218">
        <v>0.56410000000000005</v>
      </c>
    </row>
    <row r="16271" spans="1:3" ht="15" customHeight="1" x14ac:dyDescent="0.25">
      <c r="A16271" s="216">
        <v>45602</v>
      </c>
      <c r="B16271" s="217" t="s">
        <v>249</v>
      </c>
      <c r="C16271" s="218">
        <v>0.57969999999999999</v>
      </c>
    </row>
    <row r="16272" spans="1:3" ht="15" customHeight="1" x14ac:dyDescent="0.25">
      <c r="A16272" s="216">
        <v>45603</v>
      </c>
      <c r="B16272" s="217" t="s">
        <v>249</v>
      </c>
      <c r="C16272" s="218">
        <v>0.59509999999999996</v>
      </c>
    </row>
    <row r="16273" spans="1:3" ht="15" customHeight="1" x14ac:dyDescent="0.25">
      <c r="A16273" s="216">
        <v>45604</v>
      </c>
      <c r="B16273" s="217" t="s">
        <v>249</v>
      </c>
      <c r="C16273" s="218">
        <v>0.6411</v>
      </c>
    </row>
    <row r="16274" spans="1:3" ht="15" customHeight="1" x14ac:dyDescent="0.25">
      <c r="A16274" s="216">
        <v>45607</v>
      </c>
      <c r="B16274" s="217" t="s">
        <v>249</v>
      </c>
      <c r="C16274" s="218">
        <v>0.65649999999999997</v>
      </c>
    </row>
    <row r="16275" spans="1:3" ht="15" customHeight="1" x14ac:dyDescent="0.25">
      <c r="A16275" s="216">
        <v>45608</v>
      </c>
      <c r="B16275" s="217" t="s">
        <v>249</v>
      </c>
      <c r="C16275" s="218">
        <v>0.67179999999999995</v>
      </c>
    </row>
    <row r="16276" spans="1:3" ht="15" customHeight="1" x14ac:dyDescent="0.25">
      <c r="A16276" s="216">
        <v>45609</v>
      </c>
      <c r="B16276" s="217" t="s">
        <v>249</v>
      </c>
      <c r="C16276" s="218">
        <v>0.68710000000000004</v>
      </c>
    </row>
    <row r="16277" spans="1:3" ht="15" customHeight="1" x14ac:dyDescent="0.25">
      <c r="A16277" s="216">
        <v>45610</v>
      </c>
      <c r="B16277" s="217" t="s">
        <v>249</v>
      </c>
      <c r="C16277" s="218">
        <v>0.70240000000000002</v>
      </c>
    </row>
    <row r="16278" spans="1:3" ht="15" customHeight="1" x14ac:dyDescent="0.25">
      <c r="A16278" s="216">
        <v>45611</v>
      </c>
      <c r="B16278" s="217" t="s">
        <v>249</v>
      </c>
      <c r="C16278" s="218">
        <v>0.74809999999999999</v>
      </c>
    </row>
    <row r="16279" spans="1:3" ht="15" customHeight="1" x14ac:dyDescent="0.25">
      <c r="A16279" s="216">
        <v>45614</v>
      </c>
      <c r="B16279" s="217" t="s">
        <v>249</v>
      </c>
      <c r="C16279" s="218">
        <v>0.76339999999999997</v>
      </c>
    </row>
    <row r="16280" spans="1:3" ht="15" customHeight="1" x14ac:dyDescent="0.25">
      <c r="A16280" s="216">
        <v>45615</v>
      </c>
      <c r="B16280" s="217" t="s">
        <v>249</v>
      </c>
      <c r="C16280" s="218">
        <v>0.77859999999999996</v>
      </c>
    </row>
    <row r="16281" spans="1:3" ht="15" customHeight="1" x14ac:dyDescent="0.25">
      <c r="A16281" s="216">
        <v>45616</v>
      </c>
      <c r="B16281" s="217" t="s">
        <v>249</v>
      </c>
      <c r="C16281" s="218">
        <v>0.79379999999999995</v>
      </c>
    </row>
    <row r="16282" spans="1:3" ht="15" customHeight="1" x14ac:dyDescent="0.25">
      <c r="A16282" s="216">
        <v>45617</v>
      </c>
      <c r="B16282" s="217" t="s">
        <v>249</v>
      </c>
      <c r="C16282" s="218">
        <v>0.80900000000000005</v>
      </c>
    </row>
    <row r="16283" spans="1:3" ht="15" customHeight="1" x14ac:dyDescent="0.25">
      <c r="A16283" s="216">
        <v>45618</v>
      </c>
      <c r="B16283" s="217" t="s">
        <v>249</v>
      </c>
      <c r="C16283" s="218">
        <v>0.85470000000000002</v>
      </c>
    </row>
    <row r="16284" spans="1:3" ht="15" customHeight="1" x14ac:dyDescent="0.25">
      <c r="A16284" s="216">
        <v>45621</v>
      </c>
      <c r="B16284" s="217" t="s">
        <v>249</v>
      </c>
      <c r="C16284" s="218">
        <v>0.86990000000000001</v>
      </c>
    </row>
    <row r="16285" spans="1:3" ht="15" customHeight="1" x14ac:dyDescent="0.25">
      <c r="A16285" s="216">
        <v>45622</v>
      </c>
      <c r="B16285" s="217" t="s">
        <v>249</v>
      </c>
      <c r="C16285" s="218">
        <v>0.8851</v>
      </c>
    </row>
    <row r="16286" spans="1:3" ht="15" customHeight="1" x14ac:dyDescent="0.25">
      <c r="A16286" s="216">
        <v>45623</v>
      </c>
      <c r="B16286" s="217" t="s">
        <v>249</v>
      </c>
      <c r="C16286" s="218">
        <v>0.90039999999999998</v>
      </c>
    </row>
    <row r="16287" spans="1:3" ht="15" customHeight="1" x14ac:dyDescent="0.25">
      <c r="A16287" s="216">
        <v>45624</v>
      </c>
      <c r="B16287" s="217" t="s">
        <v>249</v>
      </c>
      <c r="C16287" s="218">
        <v>0.91559999999999997</v>
      </c>
    </row>
    <row r="16288" spans="1:3" ht="15" customHeight="1" x14ac:dyDescent="0.25">
      <c r="A16288" s="216">
        <v>45625</v>
      </c>
      <c r="B16288" s="217" t="s">
        <v>249</v>
      </c>
      <c r="C16288" s="218">
        <v>0.96130000000000004</v>
      </c>
    </row>
    <row r="16289" spans="1:3" ht="15" customHeight="1" x14ac:dyDescent="0.25">
      <c r="A16289" s="216">
        <v>45628</v>
      </c>
      <c r="B16289" s="217" t="s">
        <v>249</v>
      </c>
      <c r="C16289" s="218">
        <v>0.97650000000000003</v>
      </c>
    </row>
    <row r="16290" spans="1:3" ht="15" customHeight="1" x14ac:dyDescent="0.25">
      <c r="A16290" s="216">
        <v>45629</v>
      </c>
      <c r="B16290" s="217" t="s">
        <v>249</v>
      </c>
      <c r="C16290" s="218">
        <v>0.99170000000000003</v>
      </c>
    </row>
    <row r="16291" spans="1:3" ht="15" customHeight="1" x14ac:dyDescent="0.25">
      <c r="A16291" s="216">
        <v>45630</v>
      </c>
      <c r="B16291" s="217" t="s">
        <v>249</v>
      </c>
      <c r="C16291" s="218">
        <v>1.0068999999999999</v>
      </c>
    </row>
    <row r="16292" spans="1:3" ht="15" customHeight="1" x14ac:dyDescent="0.25">
      <c r="A16292" s="216">
        <v>45631</v>
      </c>
      <c r="B16292" s="217" t="s">
        <v>249</v>
      </c>
      <c r="C16292" s="218">
        <v>1.0221</v>
      </c>
    </row>
    <row r="16293" spans="1:3" ht="15" customHeight="1" x14ac:dyDescent="0.25">
      <c r="A16293" s="216">
        <v>45632</v>
      </c>
      <c r="B16293" s="217" t="s">
        <v>249</v>
      </c>
      <c r="C16293" s="218">
        <v>1.0677000000000001</v>
      </c>
    </row>
    <row r="16294" spans="1:3" ht="15" customHeight="1" x14ac:dyDescent="0.25">
      <c r="A16294" s="216">
        <v>45635</v>
      </c>
      <c r="B16294" s="217" t="s">
        <v>249</v>
      </c>
      <c r="C16294" s="218">
        <v>1.0829</v>
      </c>
    </row>
    <row r="16295" spans="1:3" ht="15" customHeight="1" x14ac:dyDescent="0.25">
      <c r="A16295" s="216">
        <v>45636</v>
      </c>
      <c r="B16295" s="217" t="s">
        <v>249</v>
      </c>
      <c r="C16295" s="218">
        <v>1.0981000000000001</v>
      </c>
    </row>
    <row r="16296" spans="1:3" ht="15" customHeight="1" x14ac:dyDescent="0.25">
      <c r="A16296" s="216">
        <v>45637</v>
      </c>
      <c r="B16296" s="217" t="s">
        <v>249</v>
      </c>
      <c r="C16296" s="218">
        <v>1.1133</v>
      </c>
    </row>
    <row r="16297" spans="1:3" ht="15" customHeight="1" x14ac:dyDescent="0.25">
      <c r="A16297" s="216">
        <v>45638</v>
      </c>
      <c r="B16297" s="217" t="s">
        <v>249</v>
      </c>
      <c r="C16297" s="218">
        <v>1.1285000000000001</v>
      </c>
    </row>
    <row r="16298" spans="1:3" ht="15" customHeight="1" x14ac:dyDescent="0.25">
      <c r="A16298" s="216">
        <v>45639</v>
      </c>
      <c r="B16298" s="217" t="s">
        <v>249</v>
      </c>
      <c r="C16298" s="218">
        <v>1.1741999999999999</v>
      </c>
    </row>
    <row r="16299" spans="1:3" ht="15" customHeight="1" x14ac:dyDescent="0.25">
      <c r="A16299" s="216">
        <v>45642</v>
      </c>
      <c r="B16299" s="217" t="s">
        <v>249</v>
      </c>
      <c r="C16299" s="218">
        <v>1.1894</v>
      </c>
    </row>
    <row r="16300" spans="1:3" ht="15" customHeight="1" x14ac:dyDescent="0.25">
      <c r="A16300" s="216">
        <v>45643</v>
      </c>
      <c r="B16300" s="217" t="s">
        <v>249</v>
      </c>
      <c r="C16300" s="218">
        <v>1.2045999999999999</v>
      </c>
    </row>
    <row r="16301" spans="1:3" ht="15" customHeight="1" x14ac:dyDescent="0.25">
      <c r="A16301" s="216">
        <v>45644</v>
      </c>
      <c r="B16301" s="217" t="s">
        <v>249</v>
      </c>
      <c r="C16301" s="218">
        <v>1.2198</v>
      </c>
    </row>
    <row r="16302" spans="1:3" ht="15" customHeight="1" x14ac:dyDescent="0.25">
      <c r="A16302" s="216">
        <v>45645</v>
      </c>
      <c r="B16302" s="217" t="s">
        <v>249</v>
      </c>
      <c r="C16302" s="218">
        <v>1.2350000000000001</v>
      </c>
    </row>
    <row r="16303" spans="1:3" ht="15" customHeight="1" x14ac:dyDescent="0.25">
      <c r="A16303" s="216">
        <v>45646</v>
      </c>
      <c r="B16303" s="217" t="s">
        <v>249</v>
      </c>
      <c r="C16303" s="218">
        <v>1.2807999999999999</v>
      </c>
    </row>
    <row r="16304" spans="1:3" ht="15" customHeight="1" x14ac:dyDescent="0.25">
      <c r="A16304" s="216">
        <v>45649</v>
      </c>
      <c r="B16304" s="217" t="s">
        <v>249</v>
      </c>
      <c r="C16304" s="218">
        <v>1.296</v>
      </c>
    </row>
    <row r="16305" spans="1:3" ht="15" customHeight="1" x14ac:dyDescent="0.25">
      <c r="A16305" s="216">
        <v>45650</v>
      </c>
      <c r="B16305" s="217" t="s">
        <v>249</v>
      </c>
      <c r="C16305" s="218">
        <v>1.3111999999999999</v>
      </c>
    </row>
    <row r="16306" spans="1:3" ht="15" customHeight="1" x14ac:dyDescent="0.25">
      <c r="A16306" s="216">
        <v>45651</v>
      </c>
      <c r="B16306" s="217" t="s">
        <v>249</v>
      </c>
      <c r="C16306" s="218">
        <v>1.3264</v>
      </c>
    </row>
    <row r="16307" spans="1:3" ht="15" customHeight="1" x14ac:dyDescent="0.25">
      <c r="A16307" s="216">
        <v>45652</v>
      </c>
      <c r="B16307" s="217" t="s">
        <v>249</v>
      </c>
      <c r="C16307" s="218">
        <v>1.3416999999999999</v>
      </c>
    </row>
    <row r="16308" spans="1:3" ht="15" customHeight="1" x14ac:dyDescent="0.25">
      <c r="A16308" s="216">
        <v>45653</v>
      </c>
      <c r="B16308" s="217" t="s">
        <v>249</v>
      </c>
      <c r="C16308" s="218">
        <v>1.3874</v>
      </c>
    </row>
    <row r="16309" spans="1:3" ht="15" customHeight="1" x14ac:dyDescent="0.25">
      <c r="A16309" s="216">
        <v>45656</v>
      </c>
      <c r="B16309" s="217" t="s">
        <v>249</v>
      </c>
      <c r="C16309" s="218">
        <v>1.4027000000000001</v>
      </c>
    </row>
    <row r="16310" spans="1:3" ht="15" customHeight="1" x14ac:dyDescent="0.25">
      <c r="A16310" s="216">
        <v>45657</v>
      </c>
      <c r="B16310" s="217" t="s">
        <v>249</v>
      </c>
      <c r="C16310" s="218">
        <v>1.4179999999999999</v>
      </c>
    </row>
    <row r="16311" spans="1:3" ht="15" customHeight="1" x14ac:dyDescent="0.25">
      <c r="A16311" s="216">
        <v>45659</v>
      </c>
      <c r="B16311" s="217" t="s">
        <v>249</v>
      </c>
      <c r="C16311" s="218">
        <v>1.4486000000000001</v>
      </c>
    </row>
    <row r="16312" spans="1:3" ht="15" customHeight="1" x14ac:dyDescent="0.25">
      <c r="A16312" s="216">
        <v>45660</v>
      </c>
      <c r="B16312" s="217" t="s">
        <v>249</v>
      </c>
      <c r="C16312" s="218">
        <v>1.4941</v>
      </c>
    </row>
    <row r="16313" spans="1:3" ht="15" customHeight="1" x14ac:dyDescent="0.25">
      <c r="A16313" s="216">
        <v>45663</v>
      </c>
      <c r="B16313" s="217" t="s">
        <v>249</v>
      </c>
      <c r="C16313" s="218">
        <v>1.5093000000000001</v>
      </c>
    </row>
    <row r="16314" spans="1:3" ht="15" customHeight="1" x14ac:dyDescent="0.25">
      <c r="A16314" s="216">
        <v>45664</v>
      </c>
      <c r="B16314" s="217" t="s">
        <v>249</v>
      </c>
      <c r="C16314" s="218">
        <v>1.5245</v>
      </c>
    </row>
    <row r="16315" spans="1:3" ht="15" customHeight="1" x14ac:dyDescent="0.25">
      <c r="A16315" s="216">
        <v>45665</v>
      </c>
      <c r="B16315" s="217" t="s">
        <v>249</v>
      </c>
      <c r="C16315" s="218">
        <v>1.5397000000000001</v>
      </c>
    </row>
    <row r="16316" spans="1:3" ht="15" customHeight="1" x14ac:dyDescent="0.25">
      <c r="A16316" s="216">
        <v>45666</v>
      </c>
      <c r="B16316" s="217" t="s">
        <v>249</v>
      </c>
      <c r="C16316" s="218">
        <v>1.5548999999999999</v>
      </c>
    </row>
    <row r="16317" spans="1:3" ht="15" customHeight="1" x14ac:dyDescent="0.25">
      <c r="A16317" s="216">
        <v>45667</v>
      </c>
      <c r="B16317" s="217" t="s">
        <v>249</v>
      </c>
      <c r="C16317" s="218">
        <v>1.6004</v>
      </c>
    </row>
    <row r="16318" spans="1:3" ht="15" customHeight="1" x14ac:dyDescent="0.25">
      <c r="A16318" s="216">
        <v>45670</v>
      </c>
      <c r="B16318" s="217" t="s">
        <v>249</v>
      </c>
      <c r="C16318" s="218">
        <v>1.6155999999999999</v>
      </c>
    </row>
    <row r="16319" spans="1:3" ht="15" customHeight="1" x14ac:dyDescent="0.25">
      <c r="A16319" s="216">
        <v>45671</v>
      </c>
      <c r="B16319" s="217" t="s">
        <v>249</v>
      </c>
      <c r="C16319" s="218">
        <v>1.6308</v>
      </c>
    </row>
    <row r="16320" spans="1:3" ht="15" customHeight="1" x14ac:dyDescent="0.25">
      <c r="A16320" s="216">
        <v>45672</v>
      </c>
      <c r="B16320" s="217" t="s">
        <v>249</v>
      </c>
      <c r="C16320" s="218">
        <v>1.6458999999999999</v>
      </c>
    </row>
    <row r="16321" spans="1:3" ht="15" customHeight="1" x14ac:dyDescent="0.25">
      <c r="A16321" s="216">
        <v>45673</v>
      </c>
      <c r="B16321" s="217" t="s">
        <v>249</v>
      </c>
      <c r="C16321" s="218">
        <v>1.661</v>
      </c>
    </row>
    <row r="16322" spans="1:3" ht="15" customHeight="1" x14ac:dyDescent="0.25">
      <c r="A16322" s="216">
        <v>45674</v>
      </c>
      <c r="B16322" s="217" t="s">
        <v>249</v>
      </c>
      <c r="C16322" s="218">
        <v>1.7064999999999999</v>
      </c>
    </row>
    <row r="16323" spans="1:3" ht="15" customHeight="1" x14ac:dyDescent="0.25">
      <c r="A16323" s="216">
        <v>45677</v>
      </c>
      <c r="B16323" s="217" t="s">
        <v>249</v>
      </c>
      <c r="C16323" s="218">
        <v>1.7217</v>
      </c>
    </row>
    <row r="16324" spans="1:3" ht="15" customHeight="1" x14ac:dyDescent="0.25">
      <c r="A16324" s="216">
        <v>45678</v>
      </c>
      <c r="B16324" s="217" t="s">
        <v>249</v>
      </c>
      <c r="C16324" s="218">
        <v>1.7369000000000001</v>
      </c>
    </row>
    <row r="16325" spans="1:3" ht="15" customHeight="1" x14ac:dyDescent="0.25">
      <c r="A16325" s="216">
        <v>45679</v>
      </c>
      <c r="B16325" s="217" t="s">
        <v>249</v>
      </c>
      <c r="C16325" s="218">
        <v>1.752</v>
      </c>
    </row>
    <row r="16326" spans="1:3" ht="15" customHeight="1" x14ac:dyDescent="0.25">
      <c r="A16326" s="216">
        <v>45680</v>
      </c>
      <c r="B16326" s="217" t="s">
        <v>249</v>
      </c>
      <c r="C16326" s="218">
        <v>1.7672000000000001</v>
      </c>
    </row>
    <row r="16327" spans="1:3" ht="15" customHeight="1" x14ac:dyDescent="0.25">
      <c r="A16327" s="216">
        <v>45681</v>
      </c>
      <c r="B16327" s="217" t="s">
        <v>249</v>
      </c>
      <c r="C16327" s="218">
        <v>1.8127</v>
      </c>
    </row>
    <row r="16328" spans="1:3" ht="15" customHeight="1" x14ac:dyDescent="0.25">
      <c r="A16328" s="216">
        <v>45684</v>
      </c>
      <c r="B16328" s="217" t="s">
        <v>249</v>
      </c>
      <c r="C16328" s="218">
        <v>1.8279000000000001</v>
      </c>
    </row>
    <row r="16329" spans="1:3" ht="15" customHeight="1" x14ac:dyDescent="0.25">
      <c r="A16329" s="216">
        <v>45685</v>
      </c>
      <c r="B16329" s="217" t="s">
        <v>249</v>
      </c>
      <c r="C16329" s="218">
        <v>1.843</v>
      </c>
    </row>
    <row r="16330" spans="1:3" ht="15" customHeight="1" x14ac:dyDescent="0.25">
      <c r="A16330" s="216">
        <v>45686</v>
      </c>
      <c r="B16330" s="217" t="s">
        <v>249</v>
      </c>
      <c r="C16330" s="218">
        <v>1.8582000000000001</v>
      </c>
    </row>
    <row r="16331" spans="1:3" ht="15" customHeight="1" x14ac:dyDescent="0.25">
      <c r="A16331" s="216">
        <v>45687</v>
      </c>
      <c r="B16331" s="217" t="s">
        <v>249</v>
      </c>
      <c r="C16331" s="218">
        <v>1.8734</v>
      </c>
    </row>
    <row r="16332" spans="1:3" ht="15" customHeight="1" x14ac:dyDescent="0.25">
      <c r="A16332" s="216">
        <v>45688</v>
      </c>
      <c r="B16332" s="217" t="s">
        <v>249</v>
      </c>
      <c r="C16332" s="218">
        <v>1.9187000000000001</v>
      </c>
    </row>
    <row r="16333" spans="1:3" ht="15" customHeight="1" x14ac:dyDescent="0.25">
      <c r="A16333" s="216">
        <v>45691</v>
      </c>
      <c r="B16333" s="217" t="s">
        <v>249</v>
      </c>
      <c r="C16333" s="218">
        <v>1.9338</v>
      </c>
    </row>
    <row r="16334" spans="1:3" ht="15" customHeight="1" x14ac:dyDescent="0.25">
      <c r="A16334" s="216">
        <v>45692</v>
      </c>
      <c r="B16334" s="217" t="s">
        <v>249</v>
      </c>
      <c r="C16334" s="218">
        <v>1.9488000000000001</v>
      </c>
    </row>
    <row r="16335" spans="1:3" ht="15" customHeight="1" x14ac:dyDescent="0.25">
      <c r="A16335" s="216">
        <v>45693</v>
      </c>
      <c r="B16335" s="217" t="s">
        <v>249</v>
      </c>
      <c r="C16335" s="218">
        <v>1.9638</v>
      </c>
    </row>
    <row r="16336" spans="1:3" ht="15" customHeight="1" x14ac:dyDescent="0.25">
      <c r="A16336" s="216">
        <v>45694</v>
      </c>
      <c r="B16336" s="217" t="s">
        <v>249</v>
      </c>
      <c r="C16336" s="218">
        <v>1.9785999999999999</v>
      </c>
    </row>
    <row r="16337" spans="1:3" ht="15" customHeight="1" x14ac:dyDescent="0.25">
      <c r="A16337" s="216">
        <v>45695</v>
      </c>
      <c r="B16337" s="217" t="s">
        <v>249</v>
      </c>
      <c r="C16337" s="218">
        <v>2.0226000000000002</v>
      </c>
    </row>
    <row r="16338" spans="1:3" ht="15" customHeight="1" x14ac:dyDescent="0.25">
      <c r="A16338" s="216">
        <v>45698</v>
      </c>
      <c r="B16338" s="217" t="s">
        <v>249</v>
      </c>
      <c r="C16338" s="218">
        <v>2.0373000000000001</v>
      </c>
    </row>
    <row r="16339" spans="1:3" ht="15" customHeight="1" x14ac:dyDescent="0.25">
      <c r="A16339" s="216">
        <v>45699</v>
      </c>
      <c r="B16339" s="217" t="s">
        <v>249</v>
      </c>
      <c r="C16339" s="218">
        <v>2.0520999999999998</v>
      </c>
    </row>
    <row r="16340" spans="1:3" ht="15" customHeight="1" x14ac:dyDescent="0.25">
      <c r="A16340" s="216">
        <v>45700</v>
      </c>
      <c r="B16340" s="217" t="s">
        <v>249</v>
      </c>
      <c r="C16340" s="218">
        <v>2.0668000000000002</v>
      </c>
    </row>
    <row r="16341" spans="1:3" ht="15" customHeight="1" x14ac:dyDescent="0.25">
      <c r="A16341" s="216">
        <v>45701</v>
      </c>
      <c r="B16341" s="217" t="s">
        <v>249</v>
      </c>
      <c r="C16341" s="218">
        <v>2.0813999999999999</v>
      </c>
    </row>
    <row r="16342" spans="1:3" ht="15" customHeight="1" x14ac:dyDescent="0.25">
      <c r="A16342" s="216">
        <v>45702</v>
      </c>
      <c r="B16342" s="217" t="s">
        <v>249</v>
      </c>
      <c r="C16342" s="218">
        <v>2.1254</v>
      </c>
    </row>
    <row r="16343" spans="1:3" ht="15" customHeight="1" x14ac:dyDescent="0.25">
      <c r="A16343" s="216">
        <v>45705</v>
      </c>
      <c r="B16343" s="217" t="s">
        <v>249</v>
      </c>
      <c r="C16343" s="218">
        <v>2.14</v>
      </c>
    </row>
    <row r="16344" spans="1:3" ht="15" customHeight="1" x14ac:dyDescent="0.25">
      <c r="A16344" s="216">
        <v>45706</v>
      </c>
      <c r="B16344" s="217" t="s">
        <v>249</v>
      </c>
      <c r="C16344" s="218">
        <v>2.1547000000000001</v>
      </c>
    </row>
    <row r="16345" spans="1:3" ht="15" customHeight="1" x14ac:dyDescent="0.25">
      <c r="A16345" s="216">
        <v>45707</v>
      </c>
      <c r="B16345" s="217" t="s">
        <v>249</v>
      </c>
      <c r="C16345" s="218">
        <v>2.1692999999999998</v>
      </c>
    </row>
    <row r="16346" spans="1:3" ht="15" customHeight="1" x14ac:dyDescent="0.25">
      <c r="A16346" s="216">
        <v>45708</v>
      </c>
      <c r="B16346" s="217" t="s">
        <v>249</v>
      </c>
      <c r="C16346" s="218">
        <v>2.1840000000000002</v>
      </c>
    </row>
    <row r="16347" spans="1:3" ht="15" customHeight="1" x14ac:dyDescent="0.25">
      <c r="A16347" s="216">
        <v>45709</v>
      </c>
      <c r="B16347" s="217" t="s">
        <v>249</v>
      </c>
      <c r="C16347" s="218">
        <v>2.2277999999999998</v>
      </c>
    </row>
    <row r="16348" spans="1:3" ht="15" customHeight="1" x14ac:dyDescent="0.25">
      <c r="A16348" s="216">
        <v>45712</v>
      </c>
      <c r="B16348" s="217" t="s">
        <v>249</v>
      </c>
      <c r="C16348" s="218">
        <v>2.2423000000000002</v>
      </c>
    </row>
    <row r="16349" spans="1:3" ht="15" customHeight="1" x14ac:dyDescent="0.25">
      <c r="A16349" s="216">
        <v>45713</v>
      </c>
      <c r="B16349" s="217" t="s">
        <v>249</v>
      </c>
      <c r="C16349" s="218">
        <v>2.2570000000000001</v>
      </c>
    </row>
    <row r="16350" spans="1:3" ht="15" customHeight="1" x14ac:dyDescent="0.25">
      <c r="A16350" s="216">
        <v>45714</v>
      </c>
      <c r="B16350" s="217" t="s">
        <v>249</v>
      </c>
      <c r="C16350" s="218">
        <v>2.2715000000000001</v>
      </c>
    </row>
    <row r="16351" spans="1:3" ht="15" customHeight="1" x14ac:dyDescent="0.25">
      <c r="A16351" s="216">
        <v>45715</v>
      </c>
      <c r="B16351" s="217" t="s">
        <v>249</v>
      </c>
      <c r="C16351" s="218">
        <v>2.2860999999999998</v>
      </c>
    </row>
    <row r="16352" spans="1:3" ht="15" customHeight="1" x14ac:dyDescent="0.25">
      <c r="A16352" s="216">
        <v>45716</v>
      </c>
      <c r="B16352" s="217" t="s">
        <v>249</v>
      </c>
      <c r="C16352" s="218">
        <v>2.3298000000000001</v>
      </c>
    </row>
    <row r="16353" spans="1:3" ht="15" customHeight="1" x14ac:dyDescent="0.25">
      <c r="A16353" s="216">
        <v>45719</v>
      </c>
      <c r="B16353" s="217" t="s">
        <v>249</v>
      </c>
      <c r="C16353" s="218">
        <v>2.3443000000000001</v>
      </c>
    </row>
    <row r="16354" spans="1:3" ht="15" customHeight="1" x14ac:dyDescent="0.25">
      <c r="A16354" s="216">
        <v>45720</v>
      </c>
      <c r="B16354" s="217" t="s">
        <v>249</v>
      </c>
      <c r="C16354" s="218">
        <v>2.3589000000000002</v>
      </c>
    </row>
    <row r="16355" spans="1:3" ht="15" customHeight="1" x14ac:dyDescent="0.25">
      <c r="A16355" s="216">
        <v>45721</v>
      </c>
      <c r="B16355" s="217" t="s">
        <v>249</v>
      </c>
      <c r="C16355" s="218">
        <v>2.3734000000000002</v>
      </c>
    </row>
    <row r="16356" spans="1:3" ht="15" customHeight="1" x14ac:dyDescent="0.25">
      <c r="A16356" s="216">
        <v>45722</v>
      </c>
      <c r="B16356" s="217" t="s">
        <v>249</v>
      </c>
      <c r="C16356" s="218">
        <v>2.3879000000000001</v>
      </c>
    </row>
    <row r="16357" spans="1:3" ht="15" customHeight="1" x14ac:dyDescent="0.25">
      <c r="A16357" s="216">
        <v>45723</v>
      </c>
      <c r="B16357" s="217" t="s">
        <v>249</v>
      </c>
      <c r="C16357" s="218">
        <v>2.4316</v>
      </c>
    </row>
    <row r="16358" spans="1:3" ht="15" customHeight="1" x14ac:dyDescent="0.25">
      <c r="A16358" s="216">
        <v>45726</v>
      </c>
      <c r="B16358" s="217" t="s">
        <v>249</v>
      </c>
      <c r="C16358" s="218">
        <v>2.4460999999999999</v>
      </c>
    </row>
    <row r="16359" spans="1:3" ht="15" customHeight="1" x14ac:dyDescent="0.25">
      <c r="A16359" s="216">
        <v>45727</v>
      </c>
      <c r="B16359" s="217" t="s">
        <v>249</v>
      </c>
      <c r="C16359" s="218">
        <v>2.4607000000000001</v>
      </c>
    </row>
    <row r="16360" spans="1:3" ht="15" customHeight="1" x14ac:dyDescent="0.25">
      <c r="A16360" s="216">
        <v>45728</v>
      </c>
      <c r="B16360" s="217" t="s">
        <v>249</v>
      </c>
      <c r="C16360" s="218">
        <v>2.4752000000000001</v>
      </c>
    </row>
    <row r="16361" spans="1:3" ht="15" customHeight="1" x14ac:dyDescent="0.25">
      <c r="A16361" s="216">
        <v>45729</v>
      </c>
      <c r="B16361" s="217" t="s">
        <v>249</v>
      </c>
      <c r="C16361" s="218">
        <v>2.4897</v>
      </c>
    </row>
    <row r="16362" spans="1:3" ht="15" customHeight="1" x14ac:dyDescent="0.25">
      <c r="A16362" s="216">
        <v>45730</v>
      </c>
      <c r="B16362" s="217" t="s">
        <v>249</v>
      </c>
      <c r="C16362" s="218">
        <v>2.5333000000000001</v>
      </c>
    </row>
    <row r="16363" spans="1:3" ht="15" customHeight="1" x14ac:dyDescent="0.25">
      <c r="A16363" s="216">
        <v>45733</v>
      </c>
      <c r="B16363" s="217" t="s">
        <v>249</v>
      </c>
      <c r="C16363" s="218">
        <v>2.5478999999999998</v>
      </c>
    </row>
    <row r="16364" spans="1:3" ht="15" customHeight="1" x14ac:dyDescent="0.25">
      <c r="A16364" s="216">
        <v>45734</v>
      </c>
      <c r="B16364" s="217" t="s">
        <v>249</v>
      </c>
      <c r="C16364" s="218">
        <v>2.5623999999999998</v>
      </c>
    </row>
    <row r="16365" spans="1:3" ht="15" customHeight="1" x14ac:dyDescent="0.25">
      <c r="A16365" s="216">
        <v>45735</v>
      </c>
      <c r="B16365" s="217" t="s">
        <v>249</v>
      </c>
      <c r="C16365" s="218">
        <v>2.5769000000000002</v>
      </c>
    </row>
    <row r="16366" spans="1:3" ht="15" customHeight="1" x14ac:dyDescent="0.25">
      <c r="A16366" s="216">
        <v>45736</v>
      </c>
      <c r="B16366" s="217" t="s">
        <v>249</v>
      </c>
      <c r="C16366" s="218">
        <v>2.5914999999999999</v>
      </c>
    </row>
    <row r="16367" spans="1:3" ht="15" customHeight="1" x14ac:dyDescent="0.25">
      <c r="A16367" s="216">
        <v>45737</v>
      </c>
      <c r="B16367" s="217" t="s">
        <v>249</v>
      </c>
      <c r="C16367" s="218">
        <v>2.6351</v>
      </c>
    </row>
    <row r="16368" spans="1:3" ht="15" customHeight="1" x14ac:dyDescent="0.25">
      <c r="A16368" s="216">
        <v>45740</v>
      </c>
      <c r="B16368" s="217" t="s">
        <v>249</v>
      </c>
      <c r="C16368" s="218">
        <v>2.6497000000000002</v>
      </c>
    </row>
    <row r="16369" spans="1:3" ht="15" customHeight="1" x14ac:dyDescent="0.25">
      <c r="A16369" s="216">
        <v>45741</v>
      </c>
      <c r="B16369" s="217" t="s">
        <v>249</v>
      </c>
      <c r="C16369" s="218">
        <v>2.6642000000000001</v>
      </c>
    </row>
    <row r="16370" spans="1:3" ht="15" customHeight="1" x14ac:dyDescent="0.25">
      <c r="A16370" s="216">
        <v>45742</v>
      </c>
      <c r="B16370" s="217" t="s">
        <v>249</v>
      </c>
      <c r="C16370" s="218">
        <v>2.6787999999999998</v>
      </c>
    </row>
    <row r="16371" spans="1:3" ht="15" customHeight="1" x14ac:dyDescent="0.25">
      <c r="A16371" s="216">
        <v>45743</v>
      </c>
      <c r="B16371" s="217" t="s">
        <v>249</v>
      </c>
      <c r="C16371" s="218">
        <v>2.6932999999999998</v>
      </c>
    </row>
    <row r="16372" spans="1:3" ht="15" customHeight="1" x14ac:dyDescent="0.25">
      <c r="A16372" s="216">
        <v>45744</v>
      </c>
      <c r="B16372" s="217" t="s">
        <v>249</v>
      </c>
      <c r="C16372" s="218">
        <v>2.7370000000000001</v>
      </c>
    </row>
    <row r="16373" spans="1:3" ht="15" customHeight="1" x14ac:dyDescent="0.25">
      <c r="A16373" s="216">
        <v>45747</v>
      </c>
      <c r="B16373" s="217" t="s">
        <v>249</v>
      </c>
      <c r="C16373" s="218">
        <v>2.7515999999999998</v>
      </c>
    </row>
    <row r="16374" spans="1:3" ht="15" customHeight="1" x14ac:dyDescent="0.25">
      <c r="A16374" s="216">
        <v>45748</v>
      </c>
      <c r="B16374" s="217" t="s">
        <v>249</v>
      </c>
      <c r="C16374" s="218">
        <v>2.7660999999999998</v>
      </c>
    </row>
    <row r="16375" spans="1:3" ht="15" customHeight="1" x14ac:dyDescent="0.25">
      <c r="A16375" s="216">
        <v>45749</v>
      </c>
      <c r="B16375" s="217" t="s">
        <v>249</v>
      </c>
      <c r="C16375" s="218">
        <v>2.7806000000000002</v>
      </c>
    </row>
    <row r="16376" spans="1:3" ht="15" customHeight="1" x14ac:dyDescent="0.25">
      <c r="A16376" s="216">
        <v>45750</v>
      </c>
      <c r="B16376" s="217" t="s">
        <v>249</v>
      </c>
      <c r="C16376" s="218">
        <v>2.7951000000000001</v>
      </c>
    </row>
    <row r="16377" spans="1:3" ht="15" customHeight="1" x14ac:dyDescent="0.25">
      <c r="A16377" s="216">
        <v>45751</v>
      </c>
      <c r="B16377" s="217" t="s">
        <v>249</v>
      </c>
      <c r="C16377" s="218">
        <v>2.8386</v>
      </c>
    </row>
    <row r="16378" spans="1:3" ht="15" customHeight="1" x14ac:dyDescent="0.25">
      <c r="A16378" s="216">
        <v>45754</v>
      </c>
      <c r="B16378" s="217" t="s">
        <v>249</v>
      </c>
      <c r="C16378" s="218">
        <v>2.8530000000000002</v>
      </c>
    </row>
    <row r="16379" spans="1:3" ht="15" customHeight="1" x14ac:dyDescent="0.25">
      <c r="A16379" s="216">
        <v>45755</v>
      </c>
      <c r="B16379" s="217" t="s">
        <v>249</v>
      </c>
      <c r="C16379" s="218">
        <v>2.8675000000000002</v>
      </c>
    </row>
    <row r="16380" spans="1:3" ht="15" customHeight="1" x14ac:dyDescent="0.25">
      <c r="A16380" s="216">
        <v>45756</v>
      </c>
      <c r="B16380" s="217" t="s">
        <v>249</v>
      </c>
      <c r="C16380" s="218">
        <v>2.8820000000000001</v>
      </c>
    </row>
    <row r="16381" spans="1:3" ht="15" customHeight="1" x14ac:dyDescent="0.25">
      <c r="A16381" s="216">
        <v>45757</v>
      </c>
      <c r="B16381" s="217" t="s">
        <v>249</v>
      </c>
      <c r="C16381" s="218">
        <v>2.8965000000000001</v>
      </c>
    </row>
    <row r="16382" spans="1:3" ht="15" customHeight="1" x14ac:dyDescent="0.25">
      <c r="A16382" s="216">
        <v>45758</v>
      </c>
      <c r="B16382" s="217" t="s">
        <v>249</v>
      </c>
      <c r="C16382" s="218">
        <v>2.9399000000000002</v>
      </c>
    </row>
    <row r="16383" spans="1:3" ht="15" customHeight="1" x14ac:dyDescent="0.25">
      <c r="A16383" s="216">
        <v>45761</v>
      </c>
      <c r="B16383" s="217" t="s">
        <v>249</v>
      </c>
      <c r="C16383" s="218">
        <v>2.9544000000000001</v>
      </c>
    </row>
    <row r="16384" spans="1:3" ht="15" customHeight="1" x14ac:dyDescent="0.25">
      <c r="A16384" s="216">
        <v>45762</v>
      </c>
      <c r="B16384" s="217" t="s">
        <v>249</v>
      </c>
      <c r="C16384" s="218">
        <v>2.9689000000000001</v>
      </c>
    </row>
    <row r="16385" spans="1:3" ht="15" customHeight="1" x14ac:dyDescent="0.25">
      <c r="A16385" s="216">
        <v>45763</v>
      </c>
      <c r="B16385" s="217" t="s">
        <v>249</v>
      </c>
      <c r="C16385" s="218">
        <v>2.9834000000000001</v>
      </c>
    </row>
    <row r="16386" spans="1:3" ht="15" customHeight="1" x14ac:dyDescent="0.25">
      <c r="A16386" s="216">
        <v>45764</v>
      </c>
      <c r="B16386" s="217" t="s">
        <v>249</v>
      </c>
      <c r="C16386" s="218">
        <v>3.0556999999999999</v>
      </c>
    </row>
    <row r="16387" spans="1:3" ht="15" customHeight="1" x14ac:dyDescent="0.25">
      <c r="A16387" s="216">
        <v>45769</v>
      </c>
      <c r="B16387" s="217" t="s">
        <v>249</v>
      </c>
      <c r="C16387" s="218">
        <v>3.0701999999999998</v>
      </c>
    </row>
    <row r="16388" spans="1:3" ht="15" customHeight="1" x14ac:dyDescent="0.25">
      <c r="A16388" s="216">
        <v>45770</v>
      </c>
      <c r="B16388" s="217" t="s">
        <v>249</v>
      </c>
      <c r="C16388" s="218">
        <v>3.0847000000000002</v>
      </c>
    </row>
    <row r="16389" spans="1:3" ht="15" customHeight="1" x14ac:dyDescent="0.25">
      <c r="A16389" s="216">
        <v>45771</v>
      </c>
      <c r="B16389" s="217" t="s">
        <v>249</v>
      </c>
      <c r="C16389" s="218">
        <v>3.0991</v>
      </c>
    </row>
    <row r="16390" spans="1:3" ht="15" customHeight="1" x14ac:dyDescent="0.25">
      <c r="A16390" s="216">
        <v>45772</v>
      </c>
      <c r="B16390" s="217" t="s">
        <v>249</v>
      </c>
      <c r="C16390" s="218">
        <v>3.1425999999999998</v>
      </c>
    </row>
    <row r="16391" spans="1:3" ht="15" customHeight="1" x14ac:dyDescent="0.25">
      <c r="A16391" s="216">
        <v>45775</v>
      </c>
      <c r="B16391" s="217" t="s">
        <v>249</v>
      </c>
      <c r="C16391" s="218">
        <v>3.157</v>
      </c>
    </row>
    <row r="16392" spans="1:3" ht="15" customHeight="1" x14ac:dyDescent="0.25">
      <c r="A16392" s="216">
        <v>45776</v>
      </c>
      <c r="B16392" s="217" t="s">
        <v>249</v>
      </c>
      <c r="C16392" s="218">
        <v>3.1715</v>
      </c>
    </row>
    <row r="16393" spans="1:3" ht="15" customHeight="1" x14ac:dyDescent="0.25">
      <c r="A16393" s="216">
        <v>45777</v>
      </c>
      <c r="B16393" s="217" t="s">
        <v>249</v>
      </c>
      <c r="C16393" s="218">
        <v>3.1861000000000002</v>
      </c>
    </row>
    <row r="16394" spans="1:3" ht="15" customHeight="1" x14ac:dyDescent="0.25">
      <c r="A16394" s="216">
        <v>45778</v>
      </c>
      <c r="B16394" s="217" t="s">
        <v>249</v>
      </c>
      <c r="C16394" s="218">
        <v>3.2004999999999999</v>
      </c>
    </row>
    <row r="16395" spans="1:3" ht="15" customHeight="1" x14ac:dyDescent="0.25">
      <c r="A16395" s="216">
        <v>45779</v>
      </c>
      <c r="B16395" s="217" t="s">
        <v>249</v>
      </c>
      <c r="C16395" s="218">
        <v>3.2584</v>
      </c>
    </row>
    <row r="16396" spans="1:3" ht="15" customHeight="1" x14ac:dyDescent="0.25">
      <c r="A16396" s="216">
        <v>45783</v>
      </c>
      <c r="B16396" s="217" t="s">
        <v>249</v>
      </c>
      <c r="C16396" s="218">
        <v>3.2728000000000002</v>
      </c>
    </row>
    <row r="16397" spans="1:3" ht="15" customHeight="1" x14ac:dyDescent="0.25">
      <c r="A16397" s="216">
        <v>45784</v>
      </c>
      <c r="B16397" s="217" t="s">
        <v>249</v>
      </c>
      <c r="C16397" s="218">
        <v>3.2871999999999999</v>
      </c>
    </row>
    <row r="16398" spans="1:3" ht="15" customHeight="1" x14ac:dyDescent="0.25">
      <c r="A16398" s="216">
        <v>45785</v>
      </c>
      <c r="B16398" s="217" t="s">
        <v>249</v>
      </c>
      <c r="C16398" s="218">
        <v>3.3014000000000001</v>
      </c>
    </row>
    <row r="16399" spans="1:3" ht="15" customHeight="1" x14ac:dyDescent="0.25">
      <c r="A16399" s="216">
        <v>45786</v>
      </c>
      <c r="B16399" s="217" t="s">
        <v>249</v>
      </c>
      <c r="C16399" s="218">
        <v>3.3437000000000001</v>
      </c>
    </row>
    <row r="16400" spans="1:3" ht="15" customHeight="1" x14ac:dyDescent="0.25">
      <c r="A16400" s="216">
        <v>45789</v>
      </c>
      <c r="B16400" s="217" t="s">
        <v>249</v>
      </c>
      <c r="C16400" s="218">
        <v>3.3578000000000001</v>
      </c>
    </row>
    <row r="16401" spans="1:3" ht="15" customHeight="1" x14ac:dyDescent="0.25">
      <c r="A16401" s="216">
        <v>45790</v>
      </c>
      <c r="B16401" s="217" t="s">
        <v>249</v>
      </c>
      <c r="C16401" s="218">
        <v>3.3719000000000001</v>
      </c>
    </row>
    <row r="16402" spans="1:3" ht="15" customHeight="1" x14ac:dyDescent="0.25">
      <c r="A16402" s="216">
        <v>45791</v>
      </c>
      <c r="B16402" s="217" t="s">
        <v>249</v>
      </c>
      <c r="C16402" s="218">
        <v>3.3860000000000001</v>
      </c>
    </row>
    <row r="16403" spans="1:3" ht="15" customHeight="1" x14ac:dyDescent="0.25">
      <c r="A16403" s="216">
        <v>45792</v>
      </c>
      <c r="B16403" s="217" t="s">
        <v>249</v>
      </c>
      <c r="C16403" s="218">
        <v>3.4</v>
      </c>
    </row>
    <row r="16404" spans="1:3" ht="15" customHeight="1" x14ac:dyDescent="0.25">
      <c r="A16404" s="216">
        <v>45793</v>
      </c>
      <c r="B16404" s="217" t="s">
        <v>249</v>
      </c>
      <c r="C16404" s="218">
        <v>3.4419</v>
      </c>
    </row>
    <row r="16405" spans="1:3" ht="15" customHeight="1" x14ac:dyDescent="0.25">
      <c r="A16405" s="216">
        <v>45796</v>
      </c>
      <c r="B16405" s="217" t="s">
        <v>249</v>
      </c>
      <c r="C16405" s="218">
        <v>3.4559000000000002</v>
      </c>
    </row>
    <row r="16406" spans="1:3" ht="15" customHeight="1" x14ac:dyDescent="0.25">
      <c r="A16406" s="216">
        <v>45797</v>
      </c>
      <c r="B16406" s="217" t="s">
        <v>249</v>
      </c>
      <c r="C16406" s="218">
        <v>3.4699</v>
      </c>
    </row>
    <row r="16407" spans="1:3" ht="15" customHeight="1" x14ac:dyDescent="0.25">
      <c r="A16407" s="216">
        <v>45798</v>
      </c>
      <c r="B16407" s="217" t="s">
        <v>249</v>
      </c>
      <c r="C16407" s="218">
        <v>3.4839000000000002</v>
      </c>
    </row>
    <row r="16408" spans="1:3" ht="15" customHeight="1" x14ac:dyDescent="0.25">
      <c r="A16408" s="216">
        <v>45799</v>
      </c>
      <c r="B16408" s="217" t="s">
        <v>249</v>
      </c>
      <c r="C16408" s="218">
        <v>3.4979</v>
      </c>
    </row>
    <row r="16409" spans="1:3" ht="15" customHeight="1" x14ac:dyDescent="0.25">
      <c r="A16409" s="216">
        <v>45800</v>
      </c>
      <c r="B16409" s="217" t="s">
        <v>249</v>
      </c>
      <c r="C16409" s="218">
        <v>3.5539999999999998</v>
      </c>
    </row>
    <row r="16410" spans="1:3" ht="15" customHeight="1" x14ac:dyDescent="0.25">
      <c r="A16410" s="216">
        <v>45804</v>
      </c>
      <c r="B16410" s="217" t="s">
        <v>249</v>
      </c>
      <c r="C16410" s="218">
        <v>3.5680000000000001</v>
      </c>
    </row>
    <row r="16411" spans="1:3" ht="15" customHeight="1" x14ac:dyDescent="0.25">
      <c r="A16411" s="216">
        <v>45805</v>
      </c>
      <c r="B16411" s="217" t="s">
        <v>249</v>
      </c>
      <c r="C16411" s="218">
        <v>3.5819999999999999</v>
      </c>
    </row>
    <row r="16412" spans="1:3" ht="15" customHeight="1" x14ac:dyDescent="0.25">
      <c r="A16412" s="216">
        <v>45806</v>
      </c>
      <c r="B16412" s="217" t="s">
        <v>249</v>
      </c>
      <c r="C16412" s="218">
        <v>3.5960000000000001</v>
      </c>
    </row>
    <row r="16413" spans="1:3" ht="15" customHeight="1" x14ac:dyDescent="0.25">
      <c r="A16413" s="216">
        <v>45807</v>
      </c>
      <c r="B16413" s="217" t="s">
        <v>249</v>
      </c>
      <c r="C16413" s="218">
        <v>3.6379999999999999</v>
      </c>
    </row>
    <row r="16414" spans="1:3" ht="15" customHeight="1" x14ac:dyDescent="0.25">
      <c r="A16414" s="216">
        <v>45810</v>
      </c>
      <c r="B16414" s="217" t="s">
        <v>249</v>
      </c>
      <c r="C16414" s="218">
        <v>3.6520000000000001</v>
      </c>
    </row>
    <row r="16415" spans="1:3" ht="15" customHeight="1" x14ac:dyDescent="0.25">
      <c r="A16415" s="216">
        <v>45811</v>
      </c>
      <c r="B16415" s="217" t="s">
        <v>249</v>
      </c>
      <c r="C16415" s="218">
        <v>3.6659999999999999</v>
      </c>
    </row>
    <row r="16416" spans="1:3" ht="15" customHeight="1" x14ac:dyDescent="0.25">
      <c r="A16416" s="216">
        <v>45812</v>
      </c>
      <c r="B16416" s="217" t="s">
        <v>249</v>
      </c>
      <c r="C16416" s="218">
        <v>3.6798999999999999</v>
      </c>
    </row>
    <row r="16417" spans="1:3" ht="15" customHeight="1" x14ac:dyDescent="0.25">
      <c r="A16417" s="216">
        <v>45813</v>
      </c>
      <c r="B16417" s="217" t="s">
        <v>249</v>
      </c>
      <c r="C16417" s="218">
        <v>3.6938</v>
      </c>
    </row>
    <row r="16418" spans="1:3" ht="15" customHeight="1" x14ac:dyDescent="0.25">
      <c r="A16418" s="216">
        <v>45814</v>
      </c>
      <c r="B16418" s="217" t="s">
        <v>249</v>
      </c>
      <c r="C16418" s="218">
        <v>3.7355</v>
      </c>
    </row>
    <row r="16419" spans="1:3" ht="15" customHeight="1" x14ac:dyDescent="0.25">
      <c r="A16419" s="216">
        <v>45817</v>
      </c>
      <c r="B16419" s="217" t="s">
        <v>249</v>
      </c>
      <c r="C16419" s="218">
        <v>3.7494999999999998</v>
      </c>
    </row>
    <row r="16420" spans="1:3" ht="15" customHeight="1" x14ac:dyDescent="0.25">
      <c r="A16420" s="216">
        <v>45818</v>
      </c>
      <c r="B16420" s="217" t="s">
        <v>249</v>
      </c>
      <c r="C16420" s="218">
        <v>3.7633999999999999</v>
      </c>
    </row>
    <row r="16421" spans="1:3" ht="15" customHeight="1" x14ac:dyDescent="0.25">
      <c r="A16421" s="216">
        <v>45819</v>
      </c>
      <c r="B16421" s="217" t="s">
        <v>249</v>
      </c>
      <c r="C16421" s="218">
        <v>3.7772999999999999</v>
      </c>
    </row>
    <row r="16422" spans="1:3" ht="15" customHeight="1" x14ac:dyDescent="0.25">
      <c r="A16422" s="216">
        <v>45820</v>
      </c>
      <c r="B16422" s="217" t="s">
        <v>249</v>
      </c>
      <c r="C16422" s="218">
        <v>3.7913000000000001</v>
      </c>
    </row>
    <row r="16423" spans="1:3" ht="15" customHeight="1" x14ac:dyDescent="0.25">
      <c r="A16423" s="216">
        <v>45821</v>
      </c>
      <c r="B16423" s="217" t="s">
        <v>249</v>
      </c>
      <c r="C16423" s="218">
        <v>3.8332000000000002</v>
      </c>
    </row>
    <row r="16424" spans="1:3" ht="15" customHeight="1" x14ac:dyDescent="0.25">
      <c r="A16424" s="216">
        <v>45824</v>
      </c>
      <c r="B16424" s="217" t="s">
        <v>249</v>
      </c>
      <c r="C16424" s="218">
        <v>3.8471000000000002</v>
      </c>
    </row>
    <row r="16425" spans="1:3" ht="15" customHeight="1" x14ac:dyDescent="0.25">
      <c r="A16425" s="216">
        <v>45825</v>
      </c>
      <c r="B16425" s="217" t="s">
        <v>249</v>
      </c>
      <c r="C16425" s="218">
        <v>3.8610000000000002</v>
      </c>
    </row>
    <row r="16426" spans="1:3" ht="15" customHeight="1" x14ac:dyDescent="0.25">
      <c r="A16426" s="216">
        <v>45826</v>
      </c>
      <c r="B16426" s="217" t="s">
        <v>249</v>
      </c>
      <c r="C16426" s="218">
        <v>3.875</v>
      </c>
    </row>
    <row r="16427" spans="1:3" ht="15" customHeight="1" x14ac:dyDescent="0.25">
      <c r="A16427" s="216">
        <v>45827</v>
      </c>
      <c r="B16427" s="217" t="s">
        <v>249</v>
      </c>
      <c r="C16427" s="218">
        <v>3.8889</v>
      </c>
    </row>
    <row r="16428" spans="1:3" ht="15" customHeight="1" x14ac:dyDescent="0.25">
      <c r="A16428" s="216">
        <v>45828</v>
      </c>
      <c r="B16428" s="217" t="s">
        <v>249</v>
      </c>
      <c r="C16428" s="218">
        <v>3.9308000000000001</v>
      </c>
    </row>
    <row r="16429" spans="1:3" ht="15" customHeight="1" x14ac:dyDescent="0.25">
      <c r="A16429" s="216">
        <v>45831</v>
      </c>
      <c r="B16429" s="217" t="s">
        <v>249</v>
      </c>
      <c r="C16429" s="218">
        <v>3.9447999999999999</v>
      </c>
    </row>
    <row r="16430" spans="1:3" ht="15" customHeight="1" x14ac:dyDescent="0.25">
      <c r="A16430" s="216">
        <v>45832</v>
      </c>
      <c r="B16430" s="217" t="s">
        <v>249</v>
      </c>
      <c r="C16430" s="218">
        <v>3.9588000000000001</v>
      </c>
    </row>
    <row r="16431" spans="1:3" ht="15" customHeight="1" x14ac:dyDescent="0.25">
      <c r="A16431" s="216">
        <v>45833</v>
      </c>
      <c r="B16431" s="217" t="s">
        <v>249</v>
      </c>
      <c r="C16431" s="218">
        <v>3.9727999999999999</v>
      </c>
    </row>
    <row r="16432" spans="1:3" ht="15" customHeight="1" x14ac:dyDescent="0.25">
      <c r="A16432" s="216">
        <v>45834</v>
      </c>
      <c r="B16432" s="217" t="s">
        <v>249</v>
      </c>
      <c r="C16432" s="218">
        <v>3.9868000000000001</v>
      </c>
    </row>
    <row r="16433" spans="1:3" ht="15" customHeight="1" x14ac:dyDescent="0.25">
      <c r="A16433" s="216">
        <v>45835</v>
      </c>
      <c r="B16433" s="217" t="s">
        <v>249</v>
      </c>
      <c r="C16433" s="218">
        <v>4.0286999999999997</v>
      </c>
    </row>
    <row r="16434" spans="1:3" ht="15" customHeight="1" x14ac:dyDescent="0.25">
      <c r="A16434" s="216">
        <v>45838</v>
      </c>
      <c r="B16434" s="217" t="s">
        <v>249</v>
      </c>
      <c r="C16434" s="218">
        <v>4.0427999999999997</v>
      </c>
    </row>
    <row r="16435" spans="1:3" ht="15" customHeight="1" x14ac:dyDescent="0.25">
      <c r="A16435" s="216">
        <v>45839</v>
      </c>
      <c r="B16435" s="217" t="s">
        <v>249</v>
      </c>
      <c r="C16435" s="218">
        <v>4.0567000000000002</v>
      </c>
    </row>
    <row r="16436" spans="1:3" ht="15" customHeight="1" x14ac:dyDescent="0.25">
      <c r="A16436" s="216">
        <v>45840</v>
      </c>
      <c r="B16436" s="217" t="s">
        <v>249</v>
      </c>
      <c r="C16436" s="218">
        <v>4.0707000000000004</v>
      </c>
    </row>
    <row r="16437" spans="1:3" ht="15" customHeight="1" x14ac:dyDescent="0.25">
      <c r="A16437" s="216">
        <v>45841</v>
      </c>
      <c r="B16437" s="217" t="s">
        <v>249</v>
      </c>
      <c r="C16437" s="218">
        <v>4.0846</v>
      </c>
    </row>
    <row r="16438" spans="1:3" ht="15" customHeight="1" x14ac:dyDescent="0.25">
      <c r="A16438" s="216">
        <v>45842</v>
      </c>
      <c r="B16438" s="217" t="s">
        <v>249</v>
      </c>
      <c r="C16438" s="218">
        <v>4.1262999999999996</v>
      </c>
    </row>
    <row r="16439" spans="1:3" ht="15" customHeight="1" x14ac:dyDescent="0.25">
      <c r="A16439" s="216">
        <v>45845</v>
      </c>
      <c r="B16439" s="217" t="s">
        <v>249</v>
      </c>
      <c r="C16439" s="218">
        <v>4.1402000000000001</v>
      </c>
    </row>
    <row r="16440" spans="1:3" ht="15" customHeight="1" x14ac:dyDescent="0.25">
      <c r="A16440" s="216">
        <v>45846</v>
      </c>
      <c r="B16440" s="217" t="s">
        <v>249</v>
      </c>
      <c r="C16440" s="218">
        <v>4.1542000000000003</v>
      </c>
    </row>
    <row r="16441" spans="1:3" ht="15" customHeight="1" x14ac:dyDescent="0.25">
      <c r="A16441" s="216">
        <v>45847</v>
      </c>
      <c r="B16441" s="217" t="s">
        <v>249</v>
      </c>
      <c r="C16441" s="218">
        <v>4.1680999999999999</v>
      </c>
    </row>
    <row r="16442" spans="1:3" ht="15" customHeight="1" x14ac:dyDescent="0.25">
      <c r="A16442" s="216">
        <v>45848</v>
      </c>
      <c r="B16442" s="217" t="s">
        <v>249</v>
      </c>
      <c r="C16442" s="218">
        <v>4.1820000000000004</v>
      </c>
    </row>
    <row r="16443" spans="1:3" ht="15" customHeight="1" x14ac:dyDescent="0.25">
      <c r="A16443" s="216">
        <v>45849</v>
      </c>
      <c r="B16443" s="217" t="s">
        <v>249</v>
      </c>
      <c r="C16443" s="218">
        <v>4.2237</v>
      </c>
    </row>
    <row r="16444" spans="1:3" ht="15" customHeight="1" x14ac:dyDescent="0.25">
      <c r="A16444" s="216">
        <v>45852</v>
      </c>
      <c r="B16444" s="217" t="s">
        <v>249</v>
      </c>
      <c r="C16444" s="218">
        <v>4.2375999999999996</v>
      </c>
    </row>
    <row r="16445" spans="1:3" ht="15" customHeight="1" x14ac:dyDescent="0.25">
      <c r="A16445" s="216">
        <v>45853</v>
      </c>
      <c r="B16445" s="217" t="s">
        <v>249</v>
      </c>
      <c r="C16445" s="218">
        <v>4.2515000000000001</v>
      </c>
    </row>
    <row r="16446" spans="1:3" ht="15" customHeight="1" x14ac:dyDescent="0.25">
      <c r="A16446" s="216">
        <v>45854</v>
      </c>
      <c r="B16446" s="217" t="s">
        <v>249</v>
      </c>
      <c r="C16446" s="218">
        <v>4.2653999999999996</v>
      </c>
    </row>
    <row r="16447" spans="1:3" ht="15" customHeight="1" x14ac:dyDescent="0.25">
      <c r="A16447" s="216">
        <v>45855</v>
      </c>
      <c r="B16447" s="217" t="s">
        <v>249</v>
      </c>
      <c r="C16447" s="218">
        <v>4.2793999999999999</v>
      </c>
    </row>
    <row r="16448" spans="1:3" ht="15" customHeight="1" x14ac:dyDescent="0.25">
      <c r="A16448" s="216">
        <v>45856</v>
      </c>
      <c r="B16448" s="217" t="s">
        <v>249</v>
      </c>
      <c r="C16448" s="218">
        <v>4.3211000000000004</v>
      </c>
    </row>
    <row r="16449" spans="1:3" ht="15" customHeight="1" x14ac:dyDescent="0.25">
      <c r="A16449" s="216">
        <v>45859</v>
      </c>
      <c r="B16449" s="217" t="s">
        <v>249</v>
      </c>
      <c r="C16449" s="218">
        <v>4.335</v>
      </c>
    </row>
    <row r="16450" spans="1:3" ht="15" customHeight="1" x14ac:dyDescent="0.25">
      <c r="A16450" s="216">
        <v>45860</v>
      </c>
      <c r="B16450" s="217" t="s">
        <v>249</v>
      </c>
      <c r="C16450" s="218">
        <v>4.3490000000000002</v>
      </c>
    </row>
    <row r="16451" spans="1:3" ht="15" customHeight="1" x14ac:dyDescent="0.25">
      <c r="A16451" s="216">
        <v>45861</v>
      </c>
      <c r="B16451" s="217" t="s">
        <v>249</v>
      </c>
      <c r="C16451" s="218">
        <v>4.3628999999999998</v>
      </c>
    </row>
    <row r="16452" spans="1:3" ht="15" customHeight="1" x14ac:dyDescent="0.25">
      <c r="A16452" s="216">
        <v>45862</v>
      </c>
      <c r="B16452" s="217" t="s">
        <v>249</v>
      </c>
      <c r="C16452" s="218">
        <v>4.3768000000000002</v>
      </c>
    </row>
    <row r="16453" spans="1:3" ht="15" customHeight="1" x14ac:dyDescent="0.25">
      <c r="A16453" s="216">
        <v>45863</v>
      </c>
      <c r="B16453" s="217" t="s">
        <v>249</v>
      </c>
      <c r="C16453" s="218">
        <v>4.4187000000000003</v>
      </c>
    </row>
    <row r="16454" spans="1:3" ht="15" customHeight="1" x14ac:dyDescent="0.25">
      <c r="A16454" s="216">
        <v>45866</v>
      </c>
      <c r="B16454" s="217" t="s">
        <v>249</v>
      </c>
      <c r="C16454" s="218">
        <v>4.4325999999999999</v>
      </c>
    </row>
    <row r="16455" spans="1:3" ht="15" customHeight="1" x14ac:dyDescent="0.25">
      <c r="A16455" s="216">
        <v>45867</v>
      </c>
      <c r="B16455" s="217" t="s">
        <v>249</v>
      </c>
      <c r="C16455" s="218">
        <v>4.4465000000000003</v>
      </c>
    </row>
    <row r="16456" spans="1:3" ht="15" customHeight="1" x14ac:dyDescent="0.25">
      <c r="A16456" s="216">
        <v>45868</v>
      </c>
      <c r="B16456" s="217" t="s">
        <v>249</v>
      </c>
      <c r="C16456" s="218">
        <v>4.4603999999999999</v>
      </c>
    </row>
    <row r="16457" spans="1:3" ht="15" customHeight="1" x14ac:dyDescent="0.25">
      <c r="A16457" s="216">
        <v>45869</v>
      </c>
      <c r="B16457" s="217" t="s">
        <v>249</v>
      </c>
      <c r="C16457" s="218">
        <v>4.4743000000000004</v>
      </c>
    </row>
    <row r="16458" spans="1:3" ht="15" customHeight="1" x14ac:dyDescent="0.25">
      <c r="A16458" s="216">
        <v>45870</v>
      </c>
      <c r="B16458" s="217" t="s">
        <v>249</v>
      </c>
      <c r="C16458" s="218">
        <v>4.5159000000000002</v>
      </c>
    </row>
    <row r="16459" spans="1:3" ht="15" customHeight="1" x14ac:dyDescent="0.25">
      <c r="A16459" s="216">
        <v>45873</v>
      </c>
      <c r="B16459" s="217" t="s">
        <v>249</v>
      </c>
      <c r="C16459" s="218">
        <v>4.5297999999999998</v>
      </c>
    </row>
    <row r="16460" spans="1:3" ht="15" customHeight="1" x14ac:dyDescent="0.25">
      <c r="A16460" s="216">
        <v>45874</v>
      </c>
      <c r="B16460" s="217" t="s">
        <v>249</v>
      </c>
      <c r="C16460" s="218">
        <v>4.5435999999999996</v>
      </c>
    </row>
    <row r="16461" spans="1:3" ht="15" customHeight="1" x14ac:dyDescent="0.25">
      <c r="A16461" s="216">
        <v>45875</v>
      </c>
      <c r="B16461" s="217" t="s">
        <v>249</v>
      </c>
      <c r="C16461" s="218">
        <v>4.5575000000000001</v>
      </c>
    </row>
    <row r="16462" spans="1:3" ht="15" customHeight="1" x14ac:dyDescent="0.25">
      <c r="A16462" s="216">
        <v>45876</v>
      </c>
      <c r="B16462" s="217" t="s">
        <v>249</v>
      </c>
      <c r="C16462" s="218">
        <v>4.5709999999999997</v>
      </c>
    </row>
    <row r="16463" spans="1:3" ht="15" customHeight="1" x14ac:dyDescent="0.25">
      <c r="A16463" s="216">
        <v>45877</v>
      </c>
      <c r="B16463" s="217" t="s">
        <v>249</v>
      </c>
      <c r="C16463" s="218">
        <v>4.6113</v>
      </c>
    </row>
    <row r="16464" spans="1:3" ht="15" customHeight="1" x14ac:dyDescent="0.25">
      <c r="A16464" s="216">
        <v>45880</v>
      </c>
      <c r="B16464" s="217" t="s">
        <v>249</v>
      </c>
      <c r="C16464" s="218">
        <v>4.6247999999999996</v>
      </c>
    </row>
    <row r="16465" spans="1:3" ht="15" customHeight="1" x14ac:dyDescent="0.25">
      <c r="A16465" s="216">
        <v>45881</v>
      </c>
      <c r="B16465" s="217" t="s">
        <v>249</v>
      </c>
      <c r="C16465" s="218">
        <v>4.6382000000000003</v>
      </c>
    </row>
    <row r="16466" spans="1:3" ht="15" customHeight="1" x14ac:dyDescent="0.25">
      <c r="A16466" s="216">
        <v>45882</v>
      </c>
      <c r="B16466" s="217" t="s">
        <v>249</v>
      </c>
      <c r="C16466" s="218">
        <v>4.6516999999999999</v>
      </c>
    </row>
    <row r="16467" spans="1:3" ht="15" customHeight="1" x14ac:dyDescent="0.25">
      <c r="A16467" s="216">
        <v>45883</v>
      </c>
      <c r="B16467" s="217" t="s">
        <v>249</v>
      </c>
      <c r="C16467" s="218">
        <v>4.6650999999999998</v>
      </c>
    </row>
    <row r="16468" spans="1:3" ht="15" customHeight="1" x14ac:dyDescent="0.25">
      <c r="A16468" s="216">
        <v>45884</v>
      </c>
      <c r="B16468" s="217" t="s">
        <v>249</v>
      </c>
      <c r="C16468" s="218">
        <v>4.7054</v>
      </c>
    </row>
    <row r="16469" spans="1:3" ht="15" customHeight="1" x14ac:dyDescent="0.25">
      <c r="A16469" s="216">
        <v>45887</v>
      </c>
      <c r="B16469" s="217" t="s">
        <v>249</v>
      </c>
      <c r="C16469" s="218">
        <v>4.7187000000000001</v>
      </c>
    </row>
    <row r="16470" spans="1:3" ht="15" customHeight="1" x14ac:dyDescent="0.25">
      <c r="A16470" s="216">
        <v>45888</v>
      </c>
      <c r="B16470" s="217" t="s">
        <v>249</v>
      </c>
      <c r="C16470" s="218">
        <v>4.7321</v>
      </c>
    </row>
    <row r="16471" spans="1:3" ht="15" customHeight="1" x14ac:dyDescent="0.25">
      <c r="A16471" s="216">
        <v>45889</v>
      </c>
      <c r="B16471" s="217" t="s">
        <v>249</v>
      </c>
      <c r="C16471" s="218">
        <v>4.7454999999999998</v>
      </c>
    </row>
    <row r="16472" spans="1:3" ht="15" customHeight="1" x14ac:dyDescent="0.25">
      <c r="A16472" s="216">
        <v>45890</v>
      </c>
      <c r="B16472" s="217" t="s">
        <v>249</v>
      </c>
      <c r="C16472" s="218">
        <v>4.7588999999999997</v>
      </c>
    </row>
    <row r="16473" spans="1:3" ht="15" customHeight="1" x14ac:dyDescent="0.25">
      <c r="A16473" s="216">
        <v>45891</v>
      </c>
      <c r="B16473" s="217" t="s">
        <v>249</v>
      </c>
      <c r="C16473" s="218">
        <v>4.8125999999999998</v>
      </c>
    </row>
    <row r="16474" spans="1:3" ht="15" customHeight="1" x14ac:dyDescent="0.25">
      <c r="A16474" s="216">
        <v>45895</v>
      </c>
      <c r="B16474" s="217" t="s">
        <v>249</v>
      </c>
      <c r="C16474" s="218">
        <v>4.8259999999999996</v>
      </c>
    </row>
    <row r="16475" spans="1:3" ht="15" customHeight="1" x14ac:dyDescent="0.25">
      <c r="A16475" s="216">
        <v>45896</v>
      </c>
      <c r="B16475" s="217" t="s">
        <v>249</v>
      </c>
      <c r="C16475" s="218">
        <v>4.8395000000000001</v>
      </c>
    </row>
    <row r="16476" spans="1:3" ht="15" customHeight="1" x14ac:dyDescent="0.25">
      <c r="A16476" s="216">
        <v>45897</v>
      </c>
      <c r="B16476" s="217" t="s">
        <v>249</v>
      </c>
      <c r="C16476" s="218">
        <v>4.8529</v>
      </c>
    </row>
    <row r="16477" spans="1:3" ht="15" customHeight="1" x14ac:dyDescent="0.25">
      <c r="A16477" s="216">
        <v>45898</v>
      </c>
      <c r="B16477" s="217" t="s">
        <v>249</v>
      </c>
      <c r="C16477" s="218">
        <v>4.8933999999999997</v>
      </c>
    </row>
    <row r="16478" spans="1:3" ht="15" customHeight="1" x14ac:dyDescent="0.25">
      <c r="A16478" s="216">
        <v>45901</v>
      </c>
      <c r="B16478" s="217" t="s">
        <v>249</v>
      </c>
      <c r="C16478" s="218">
        <v>4.9067999999999996</v>
      </c>
    </row>
    <row r="16479" spans="1:3" ht="15" customHeight="1" x14ac:dyDescent="0.25">
      <c r="A16479" s="216">
        <v>45902</v>
      </c>
      <c r="B16479" s="217" t="s">
        <v>249</v>
      </c>
      <c r="C16479" s="218">
        <v>4.9202000000000004</v>
      </c>
    </row>
    <row r="16480" spans="1:3" ht="15" customHeight="1" x14ac:dyDescent="0.25">
      <c r="A16480" s="216">
        <v>45903</v>
      </c>
      <c r="B16480" s="217" t="s">
        <v>249</v>
      </c>
      <c r="C16480" s="218">
        <v>4.9335000000000004</v>
      </c>
    </row>
    <row r="16481" spans="1:3" ht="15" customHeight="1" x14ac:dyDescent="0.25">
      <c r="A16481" s="216">
        <v>45904</v>
      </c>
      <c r="B16481" s="217" t="s">
        <v>249</v>
      </c>
      <c r="C16481" s="218">
        <v>4.9469000000000003</v>
      </c>
    </row>
    <row r="16482" spans="1:3" ht="15" customHeight="1" x14ac:dyDescent="0.25">
      <c r="A16482" s="216">
        <v>45905</v>
      </c>
      <c r="B16482" s="217" t="s">
        <v>249</v>
      </c>
      <c r="C16482" s="218">
        <v>4.9870999999999999</v>
      </c>
    </row>
    <row r="16483" spans="1:3" ht="15" customHeight="1" x14ac:dyDescent="0.25">
      <c r="A16483" s="216">
        <v>45908</v>
      </c>
      <c r="B16483" s="217" t="s">
        <v>249</v>
      </c>
      <c r="C16483" s="218">
        <v>5.0004999999999997</v>
      </c>
    </row>
    <row r="16484" spans="1:3" ht="15" customHeight="1" x14ac:dyDescent="0.25">
      <c r="A16484" s="216">
        <v>45909</v>
      </c>
      <c r="B16484" s="217" t="s">
        <v>249</v>
      </c>
      <c r="C16484" s="218">
        <v>5.0138999999999996</v>
      </c>
    </row>
    <row r="16485" spans="1:3" ht="15" customHeight="1" x14ac:dyDescent="0.25">
      <c r="A16485" s="216">
        <v>45910</v>
      </c>
      <c r="B16485" s="217" t="s">
        <v>249</v>
      </c>
      <c r="C16485" s="218">
        <v>5.0271999999999997</v>
      </c>
    </row>
    <row r="16486" spans="1:3" ht="15" customHeight="1" x14ac:dyDescent="0.25">
      <c r="A16486" s="216">
        <v>45911</v>
      </c>
      <c r="B16486" s="217" t="s">
        <v>249</v>
      </c>
      <c r="C16486" s="218">
        <v>5.0406000000000004</v>
      </c>
    </row>
    <row r="16487" spans="1:3" ht="15" customHeight="1" x14ac:dyDescent="0.25">
      <c r="A16487" s="216">
        <v>45912</v>
      </c>
      <c r="B16487" s="217" t="s">
        <v>249</v>
      </c>
      <c r="C16487" s="218">
        <v>5.0805999999999996</v>
      </c>
    </row>
    <row r="16488" spans="1:3" ht="15" customHeight="1" x14ac:dyDescent="0.25">
      <c r="A16488" s="216">
        <v>45915</v>
      </c>
      <c r="B16488" s="217" t="s">
        <v>249</v>
      </c>
      <c r="C16488" s="218">
        <v>5.0940000000000003</v>
      </c>
    </row>
    <row r="16489" spans="1:3" ht="15" customHeight="1" x14ac:dyDescent="0.25">
      <c r="A16489" s="216">
        <v>45916</v>
      </c>
      <c r="B16489" s="217" t="s">
        <v>249</v>
      </c>
      <c r="C16489" s="218">
        <v>5.1074000000000002</v>
      </c>
    </row>
    <row r="16490" spans="1:3" ht="15" customHeight="1" x14ac:dyDescent="0.25">
      <c r="A16490" s="216">
        <v>45917</v>
      </c>
      <c r="B16490" s="217" t="s">
        <v>249</v>
      </c>
      <c r="C16490" s="218">
        <v>5.1208</v>
      </c>
    </row>
    <row r="16491" spans="1:3" ht="15" customHeight="1" x14ac:dyDescent="0.25">
      <c r="A16491" s="216">
        <v>45918</v>
      </c>
      <c r="B16491" s="217" t="s">
        <v>249</v>
      </c>
      <c r="C16491" s="218">
        <v>5.1341000000000001</v>
      </c>
    </row>
    <row r="16492" spans="1:3" ht="15" customHeight="1" x14ac:dyDescent="0.25">
      <c r="A16492" s="216">
        <v>45919</v>
      </c>
      <c r="B16492" s="217" t="s">
        <v>249</v>
      </c>
      <c r="C16492" s="218">
        <v>5.1741999999999999</v>
      </c>
    </row>
    <row r="16493" spans="1:3" ht="15" customHeight="1" x14ac:dyDescent="0.25">
      <c r="A16493" s="216">
        <v>45922</v>
      </c>
      <c r="B16493" s="217" t="s">
        <v>249</v>
      </c>
      <c r="C16493" s="218">
        <v>5.1875999999999998</v>
      </c>
    </row>
    <row r="16494" spans="1:3" ht="15" customHeight="1" x14ac:dyDescent="0.25">
      <c r="A16494" s="216">
        <v>45923</v>
      </c>
      <c r="B16494" s="217" t="s">
        <v>249</v>
      </c>
      <c r="C16494" s="218">
        <v>5.2009999999999996</v>
      </c>
    </row>
    <row r="16495" spans="1:3" ht="15" customHeight="1" x14ac:dyDescent="0.25">
      <c r="A16495" s="216">
        <v>45924</v>
      </c>
      <c r="B16495" s="217" t="s">
        <v>249</v>
      </c>
      <c r="C16495" s="218">
        <v>5.2144000000000004</v>
      </c>
    </row>
    <row r="16496" spans="1:3" ht="15" customHeight="1" x14ac:dyDescent="0.25">
      <c r="A16496" s="216">
        <v>45925</v>
      </c>
      <c r="B16496" s="217" t="s">
        <v>249</v>
      </c>
      <c r="C16496" s="218">
        <v>5.2278000000000002</v>
      </c>
    </row>
    <row r="16497" spans="1:3" ht="15" customHeight="1" x14ac:dyDescent="0.25">
      <c r="A16497" s="216">
        <v>45926</v>
      </c>
      <c r="B16497" s="217" t="s">
        <v>249</v>
      </c>
      <c r="C16497" s="218">
        <v>5.2680999999999996</v>
      </c>
    </row>
    <row r="16498" spans="1:3" ht="15" customHeight="1" x14ac:dyDescent="0.25">
      <c r="A16498" s="216">
        <v>45929</v>
      </c>
      <c r="B16498" s="217" t="s">
        <v>249</v>
      </c>
      <c r="C16498" s="218">
        <v>5.2815000000000003</v>
      </c>
    </row>
    <row r="16499" spans="1:3" ht="15" customHeight="1" x14ac:dyDescent="0.25">
      <c r="A16499" s="216">
        <v>45930</v>
      </c>
      <c r="B16499" s="217" t="s">
        <v>249</v>
      </c>
      <c r="C16499" s="218">
        <v>5.2949999999999999</v>
      </c>
    </row>
    <row r="16500" spans="1:3" ht="15" customHeight="1" x14ac:dyDescent="0.25">
      <c r="A16500" s="216">
        <v>45566</v>
      </c>
      <c r="B16500" s="217" t="s">
        <v>237</v>
      </c>
      <c r="C16500" s="218">
        <v>1.5800000000000002E-2</v>
      </c>
    </row>
    <row r="16501" spans="1:3" ht="15" customHeight="1" x14ac:dyDescent="0.25">
      <c r="A16501" s="216">
        <v>45567</v>
      </c>
      <c r="B16501" s="217" t="s">
        <v>237</v>
      </c>
      <c r="C16501" s="218">
        <v>3.1600000000000003E-2</v>
      </c>
    </row>
    <row r="16502" spans="1:3" ht="15" customHeight="1" x14ac:dyDescent="0.25">
      <c r="A16502" s="216">
        <v>45568</v>
      </c>
      <c r="B16502" s="217" t="s">
        <v>237</v>
      </c>
      <c r="C16502" s="218">
        <v>4.7399999999999998E-2</v>
      </c>
    </row>
    <row r="16503" spans="1:3" ht="15" customHeight="1" x14ac:dyDescent="0.25">
      <c r="A16503" s="216">
        <v>45569</v>
      </c>
      <c r="B16503" s="217" t="s">
        <v>237</v>
      </c>
      <c r="C16503" s="218">
        <v>9.4700000000000006E-2</v>
      </c>
    </row>
    <row r="16504" spans="1:3" ht="15" customHeight="1" x14ac:dyDescent="0.25">
      <c r="A16504" s="216">
        <v>45572</v>
      </c>
      <c r="B16504" s="217" t="s">
        <v>237</v>
      </c>
      <c r="C16504" s="218">
        <v>0.1105</v>
      </c>
    </row>
    <row r="16505" spans="1:3" ht="15" customHeight="1" x14ac:dyDescent="0.25">
      <c r="A16505" s="216">
        <v>45573</v>
      </c>
      <c r="B16505" s="217" t="s">
        <v>237</v>
      </c>
      <c r="C16505" s="218">
        <v>0.12640000000000001</v>
      </c>
    </row>
    <row r="16506" spans="1:3" ht="15" customHeight="1" x14ac:dyDescent="0.25">
      <c r="A16506" s="216">
        <v>45574</v>
      </c>
      <c r="B16506" s="217" t="s">
        <v>237</v>
      </c>
      <c r="C16506" s="218">
        <v>0.1421</v>
      </c>
    </row>
    <row r="16507" spans="1:3" ht="15" customHeight="1" x14ac:dyDescent="0.25">
      <c r="A16507" s="216">
        <v>45575</v>
      </c>
      <c r="B16507" s="217" t="s">
        <v>237</v>
      </c>
      <c r="C16507" s="218">
        <v>0.158</v>
      </c>
    </row>
    <row r="16508" spans="1:3" ht="15" customHeight="1" x14ac:dyDescent="0.25">
      <c r="A16508" s="216">
        <v>45576</v>
      </c>
      <c r="B16508" s="217" t="s">
        <v>237</v>
      </c>
      <c r="C16508" s="218">
        <v>0.20519999999999999</v>
      </c>
    </row>
    <row r="16509" spans="1:3" ht="15" customHeight="1" x14ac:dyDescent="0.25">
      <c r="A16509" s="216">
        <v>45579</v>
      </c>
      <c r="B16509" s="217" t="s">
        <v>237</v>
      </c>
      <c r="C16509" s="218">
        <v>0.221</v>
      </c>
    </row>
    <row r="16510" spans="1:3" ht="15" customHeight="1" x14ac:dyDescent="0.25">
      <c r="A16510" s="216">
        <v>45580</v>
      </c>
      <c r="B16510" s="217" t="s">
        <v>237</v>
      </c>
      <c r="C16510" s="218">
        <v>0.2369</v>
      </c>
    </row>
    <row r="16511" spans="1:3" ht="15" customHeight="1" x14ac:dyDescent="0.25">
      <c r="A16511" s="216">
        <v>45581</v>
      </c>
      <c r="B16511" s="217" t="s">
        <v>237</v>
      </c>
      <c r="C16511" s="218">
        <v>0.25269999999999998</v>
      </c>
    </row>
    <row r="16512" spans="1:3" ht="15" customHeight="1" x14ac:dyDescent="0.25">
      <c r="A16512" s="216">
        <v>45582</v>
      </c>
      <c r="B16512" s="217" t="s">
        <v>237</v>
      </c>
      <c r="C16512" s="218">
        <v>0.26850000000000002</v>
      </c>
    </row>
    <row r="16513" spans="1:3" ht="15" customHeight="1" x14ac:dyDescent="0.25">
      <c r="A16513" s="216">
        <v>45583</v>
      </c>
      <c r="B16513" s="217" t="s">
        <v>237</v>
      </c>
      <c r="C16513" s="218">
        <v>0.31590000000000001</v>
      </c>
    </row>
    <row r="16514" spans="1:3" ht="15" customHeight="1" x14ac:dyDescent="0.25">
      <c r="A16514" s="216">
        <v>45586</v>
      </c>
      <c r="B16514" s="217" t="s">
        <v>237</v>
      </c>
      <c r="C16514" s="218">
        <v>0.33169999999999999</v>
      </c>
    </row>
    <row r="16515" spans="1:3" ht="15" customHeight="1" x14ac:dyDescent="0.25">
      <c r="A16515" s="216">
        <v>45587</v>
      </c>
      <c r="B16515" s="217" t="s">
        <v>237</v>
      </c>
      <c r="C16515" s="218">
        <v>0.34749999999999998</v>
      </c>
    </row>
    <row r="16516" spans="1:3" ht="15" customHeight="1" x14ac:dyDescent="0.25">
      <c r="A16516" s="216">
        <v>45588</v>
      </c>
      <c r="B16516" s="217" t="s">
        <v>237</v>
      </c>
      <c r="C16516" s="218">
        <v>0.36320000000000002</v>
      </c>
    </row>
    <row r="16517" spans="1:3" ht="15" customHeight="1" x14ac:dyDescent="0.25">
      <c r="A16517" s="216">
        <v>45589</v>
      </c>
      <c r="B16517" s="217" t="s">
        <v>237</v>
      </c>
      <c r="C16517" s="218">
        <v>0.37909999999999999</v>
      </c>
    </row>
    <row r="16518" spans="1:3" ht="15" customHeight="1" x14ac:dyDescent="0.25">
      <c r="A16518" s="216">
        <v>45590</v>
      </c>
      <c r="B16518" s="217" t="s">
        <v>237</v>
      </c>
      <c r="C16518" s="218">
        <v>0.42649999999999999</v>
      </c>
    </row>
    <row r="16519" spans="1:3" ht="15" customHeight="1" x14ac:dyDescent="0.25">
      <c r="A16519" s="216">
        <v>45593</v>
      </c>
      <c r="B16519" s="217" t="s">
        <v>237</v>
      </c>
      <c r="C16519" s="218">
        <v>0.44230000000000003</v>
      </c>
    </row>
    <row r="16520" spans="1:3" ht="15" customHeight="1" x14ac:dyDescent="0.25">
      <c r="A16520" s="216">
        <v>45594</v>
      </c>
      <c r="B16520" s="217" t="s">
        <v>237</v>
      </c>
      <c r="C16520" s="218">
        <v>0.45810000000000001</v>
      </c>
    </row>
    <row r="16521" spans="1:3" ht="15" customHeight="1" x14ac:dyDescent="0.25">
      <c r="A16521" s="216">
        <v>45595</v>
      </c>
      <c r="B16521" s="217" t="s">
        <v>237</v>
      </c>
      <c r="C16521" s="218">
        <v>0.47389999999999999</v>
      </c>
    </row>
    <row r="16522" spans="1:3" ht="15" customHeight="1" x14ac:dyDescent="0.25">
      <c r="A16522" s="216">
        <v>45596</v>
      </c>
      <c r="B16522" s="217" t="s">
        <v>237</v>
      </c>
      <c r="C16522" s="218">
        <v>0.48980000000000001</v>
      </c>
    </row>
    <row r="16523" spans="1:3" ht="15" customHeight="1" x14ac:dyDescent="0.25">
      <c r="A16523" s="216">
        <v>45597</v>
      </c>
      <c r="B16523" s="217" t="s">
        <v>237</v>
      </c>
      <c r="C16523" s="218">
        <v>0.53710000000000002</v>
      </c>
    </row>
    <row r="16524" spans="1:3" ht="15" customHeight="1" x14ac:dyDescent="0.25">
      <c r="A16524" s="216">
        <v>45600</v>
      </c>
      <c r="B16524" s="217" t="s">
        <v>237</v>
      </c>
      <c r="C16524" s="218">
        <v>0.55289999999999995</v>
      </c>
    </row>
    <row r="16525" spans="1:3" ht="15" customHeight="1" x14ac:dyDescent="0.25">
      <c r="A16525" s="216">
        <v>45601</v>
      </c>
      <c r="B16525" s="217" t="s">
        <v>237</v>
      </c>
      <c r="C16525" s="218">
        <v>0.56869999999999998</v>
      </c>
    </row>
    <row r="16526" spans="1:3" ht="15" customHeight="1" x14ac:dyDescent="0.25">
      <c r="A16526" s="216">
        <v>45602</v>
      </c>
      <c r="B16526" s="217" t="s">
        <v>237</v>
      </c>
      <c r="C16526" s="218">
        <v>0.58440000000000003</v>
      </c>
    </row>
    <row r="16527" spans="1:3" ht="15" customHeight="1" x14ac:dyDescent="0.25">
      <c r="A16527" s="216">
        <v>45603</v>
      </c>
      <c r="B16527" s="217" t="s">
        <v>237</v>
      </c>
      <c r="C16527" s="218">
        <v>0.6</v>
      </c>
    </row>
    <row r="16528" spans="1:3" ht="15" customHeight="1" x14ac:dyDescent="0.25">
      <c r="A16528" s="216">
        <v>45604</v>
      </c>
      <c r="B16528" s="217" t="s">
        <v>237</v>
      </c>
      <c r="C16528" s="218">
        <v>0.64639999999999997</v>
      </c>
    </row>
    <row r="16529" spans="1:3" ht="15" customHeight="1" x14ac:dyDescent="0.25">
      <c r="A16529" s="216">
        <v>45607</v>
      </c>
      <c r="B16529" s="217" t="s">
        <v>237</v>
      </c>
      <c r="C16529" s="218">
        <v>0.66190000000000004</v>
      </c>
    </row>
    <row r="16530" spans="1:3" ht="15" customHeight="1" x14ac:dyDescent="0.25">
      <c r="A16530" s="216">
        <v>45608</v>
      </c>
      <c r="B16530" s="217" t="s">
        <v>237</v>
      </c>
      <c r="C16530" s="218">
        <v>0.67730000000000001</v>
      </c>
    </row>
    <row r="16531" spans="1:3" ht="15" customHeight="1" x14ac:dyDescent="0.25">
      <c r="A16531" s="216">
        <v>45609</v>
      </c>
      <c r="B16531" s="217" t="s">
        <v>237</v>
      </c>
      <c r="C16531" s="218">
        <v>0.69269999999999998</v>
      </c>
    </row>
    <row r="16532" spans="1:3" ht="15" customHeight="1" x14ac:dyDescent="0.25">
      <c r="A16532" s="216">
        <v>45610</v>
      </c>
      <c r="B16532" s="217" t="s">
        <v>237</v>
      </c>
      <c r="C16532" s="218">
        <v>0.70809999999999995</v>
      </c>
    </row>
    <row r="16533" spans="1:3" ht="15" customHeight="1" x14ac:dyDescent="0.25">
      <c r="A16533" s="216">
        <v>45611</v>
      </c>
      <c r="B16533" s="217" t="s">
        <v>237</v>
      </c>
      <c r="C16533" s="218">
        <v>0.75429999999999997</v>
      </c>
    </row>
    <row r="16534" spans="1:3" ht="15" customHeight="1" x14ac:dyDescent="0.25">
      <c r="A16534" s="216">
        <v>45614</v>
      </c>
      <c r="B16534" s="217" t="s">
        <v>237</v>
      </c>
      <c r="C16534" s="218">
        <v>0.76970000000000005</v>
      </c>
    </row>
    <row r="16535" spans="1:3" ht="15" customHeight="1" x14ac:dyDescent="0.25">
      <c r="A16535" s="216">
        <v>45615</v>
      </c>
      <c r="B16535" s="217" t="s">
        <v>237</v>
      </c>
      <c r="C16535" s="218">
        <v>0.78510000000000002</v>
      </c>
    </row>
    <row r="16536" spans="1:3" ht="15" customHeight="1" x14ac:dyDescent="0.25">
      <c r="A16536" s="216">
        <v>45616</v>
      </c>
      <c r="B16536" s="217" t="s">
        <v>237</v>
      </c>
      <c r="C16536" s="218">
        <v>0.8004</v>
      </c>
    </row>
    <row r="16537" spans="1:3" ht="15" customHeight="1" x14ac:dyDescent="0.25">
      <c r="A16537" s="216">
        <v>45617</v>
      </c>
      <c r="B16537" s="217" t="s">
        <v>237</v>
      </c>
      <c r="C16537" s="218">
        <v>0.81569999999999998</v>
      </c>
    </row>
    <row r="16538" spans="1:3" ht="15" customHeight="1" x14ac:dyDescent="0.25">
      <c r="A16538" s="216">
        <v>45618</v>
      </c>
      <c r="B16538" s="217" t="s">
        <v>237</v>
      </c>
      <c r="C16538" s="218">
        <v>0.86170000000000002</v>
      </c>
    </row>
    <row r="16539" spans="1:3" ht="15" customHeight="1" x14ac:dyDescent="0.25">
      <c r="A16539" s="216">
        <v>45621</v>
      </c>
      <c r="B16539" s="217" t="s">
        <v>237</v>
      </c>
      <c r="C16539" s="218">
        <v>0.87709999999999999</v>
      </c>
    </row>
    <row r="16540" spans="1:3" ht="15" customHeight="1" x14ac:dyDescent="0.25">
      <c r="A16540" s="216">
        <v>45622</v>
      </c>
      <c r="B16540" s="217" t="s">
        <v>237</v>
      </c>
      <c r="C16540" s="218">
        <v>0.89249999999999996</v>
      </c>
    </row>
    <row r="16541" spans="1:3" ht="15" customHeight="1" x14ac:dyDescent="0.25">
      <c r="A16541" s="216">
        <v>45623</v>
      </c>
      <c r="B16541" s="217" t="s">
        <v>237</v>
      </c>
      <c r="C16541" s="218">
        <v>0.90790000000000004</v>
      </c>
    </row>
    <row r="16542" spans="1:3" ht="15" customHeight="1" x14ac:dyDescent="0.25">
      <c r="A16542" s="216">
        <v>45624</v>
      </c>
      <c r="B16542" s="217" t="s">
        <v>237</v>
      </c>
      <c r="C16542" s="218">
        <v>0.92320000000000002</v>
      </c>
    </row>
    <row r="16543" spans="1:3" ht="15" customHeight="1" x14ac:dyDescent="0.25">
      <c r="A16543" s="216">
        <v>45625</v>
      </c>
      <c r="B16543" s="217" t="s">
        <v>237</v>
      </c>
      <c r="C16543" s="218">
        <v>0.96930000000000005</v>
      </c>
    </row>
    <row r="16544" spans="1:3" ht="15" customHeight="1" x14ac:dyDescent="0.25">
      <c r="A16544" s="216">
        <v>45628</v>
      </c>
      <c r="B16544" s="217" t="s">
        <v>237</v>
      </c>
      <c r="C16544" s="218">
        <v>0.98460000000000003</v>
      </c>
    </row>
    <row r="16545" spans="1:3" ht="15" customHeight="1" x14ac:dyDescent="0.25">
      <c r="A16545" s="216">
        <v>45629</v>
      </c>
      <c r="B16545" s="217" t="s">
        <v>237</v>
      </c>
      <c r="C16545" s="218">
        <v>0.99990000000000001</v>
      </c>
    </row>
    <row r="16546" spans="1:3" ht="15" customHeight="1" x14ac:dyDescent="0.25">
      <c r="A16546" s="216">
        <v>45630</v>
      </c>
      <c r="B16546" s="217" t="s">
        <v>237</v>
      </c>
      <c r="C16546" s="218">
        <v>1.0152000000000001</v>
      </c>
    </row>
    <row r="16547" spans="1:3" ht="15" customHeight="1" x14ac:dyDescent="0.25">
      <c r="A16547" s="216">
        <v>45631</v>
      </c>
      <c r="B16547" s="217" t="s">
        <v>237</v>
      </c>
      <c r="C16547" s="218">
        <v>1.0305</v>
      </c>
    </row>
    <row r="16548" spans="1:3" ht="15" customHeight="1" x14ac:dyDescent="0.25">
      <c r="A16548" s="216">
        <v>45632</v>
      </c>
      <c r="B16548" s="217" t="s">
        <v>237</v>
      </c>
      <c r="C16548" s="218">
        <v>1.0765</v>
      </c>
    </row>
    <row r="16549" spans="1:3" ht="15" customHeight="1" x14ac:dyDescent="0.25">
      <c r="A16549" s="216">
        <v>45635</v>
      </c>
      <c r="B16549" s="217" t="s">
        <v>237</v>
      </c>
      <c r="C16549" s="218">
        <v>1.0919000000000001</v>
      </c>
    </row>
    <row r="16550" spans="1:3" ht="15" customHeight="1" x14ac:dyDescent="0.25">
      <c r="A16550" s="216">
        <v>45636</v>
      </c>
      <c r="B16550" s="217" t="s">
        <v>237</v>
      </c>
      <c r="C16550" s="218">
        <v>1.1072</v>
      </c>
    </row>
    <row r="16551" spans="1:3" ht="15" customHeight="1" x14ac:dyDescent="0.25">
      <c r="A16551" s="216">
        <v>45637</v>
      </c>
      <c r="B16551" s="217" t="s">
        <v>237</v>
      </c>
      <c r="C16551" s="218">
        <v>1.1226</v>
      </c>
    </row>
    <row r="16552" spans="1:3" ht="15" customHeight="1" x14ac:dyDescent="0.25">
      <c r="A16552" s="216">
        <v>45638</v>
      </c>
      <c r="B16552" s="217" t="s">
        <v>237</v>
      </c>
      <c r="C16552" s="218">
        <v>1.1378999999999999</v>
      </c>
    </row>
    <row r="16553" spans="1:3" ht="15" customHeight="1" x14ac:dyDescent="0.25">
      <c r="A16553" s="216">
        <v>45639</v>
      </c>
      <c r="B16553" s="217" t="s">
        <v>237</v>
      </c>
      <c r="C16553" s="218">
        <v>1.1839</v>
      </c>
    </row>
    <row r="16554" spans="1:3" ht="15" customHeight="1" x14ac:dyDescent="0.25">
      <c r="A16554" s="216">
        <v>45642</v>
      </c>
      <c r="B16554" s="217" t="s">
        <v>237</v>
      </c>
      <c r="C16554" s="218">
        <v>1.1993</v>
      </c>
    </row>
    <row r="16555" spans="1:3" ht="15" customHeight="1" x14ac:dyDescent="0.25">
      <c r="A16555" s="216">
        <v>45643</v>
      </c>
      <c r="B16555" s="217" t="s">
        <v>237</v>
      </c>
      <c r="C16555" s="218">
        <v>1.2145999999999999</v>
      </c>
    </row>
    <row r="16556" spans="1:3" ht="15" customHeight="1" x14ac:dyDescent="0.25">
      <c r="A16556" s="216">
        <v>45644</v>
      </c>
      <c r="B16556" s="217" t="s">
        <v>237</v>
      </c>
      <c r="C16556" s="218">
        <v>1.23</v>
      </c>
    </row>
    <row r="16557" spans="1:3" ht="15" customHeight="1" x14ac:dyDescent="0.25">
      <c r="A16557" s="216">
        <v>45645</v>
      </c>
      <c r="B16557" s="217" t="s">
        <v>237</v>
      </c>
      <c r="C16557" s="218">
        <v>1.2453000000000001</v>
      </c>
    </row>
    <row r="16558" spans="1:3" ht="15" customHeight="1" x14ac:dyDescent="0.25">
      <c r="A16558" s="216">
        <v>45646</v>
      </c>
      <c r="B16558" s="217" t="s">
        <v>237</v>
      </c>
      <c r="C16558" s="218">
        <v>1.2914000000000001</v>
      </c>
    </row>
    <row r="16559" spans="1:3" ht="15" customHeight="1" x14ac:dyDescent="0.25">
      <c r="A16559" s="216">
        <v>45649</v>
      </c>
      <c r="B16559" s="217" t="s">
        <v>237</v>
      </c>
      <c r="C16559" s="218">
        <v>1.3068</v>
      </c>
    </row>
    <row r="16560" spans="1:3" ht="15" customHeight="1" x14ac:dyDescent="0.25">
      <c r="A16560" s="216">
        <v>45650</v>
      </c>
      <c r="B16560" s="217" t="s">
        <v>237</v>
      </c>
      <c r="C16560" s="218">
        <v>1.3221000000000001</v>
      </c>
    </row>
    <row r="16561" spans="1:3" ht="15" customHeight="1" x14ac:dyDescent="0.25">
      <c r="A16561" s="216">
        <v>45651</v>
      </c>
      <c r="B16561" s="217" t="s">
        <v>237</v>
      </c>
      <c r="C16561" s="218">
        <v>1.3374999999999999</v>
      </c>
    </row>
    <row r="16562" spans="1:3" ht="15" customHeight="1" x14ac:dyDescent="0.25">
      <c r="A16562" s="216">
        <v>45652</v>
      </c>
      <c r="B16562" s="217" t="s">
        <v>237</v>
      </c>
      <c r="C16562" s="218">
        <v>1.3529</v>
      </c>
    </row>
    <row r="16563" spans="1:3" ht="15" customHeight="1" x14ac:dyDescent="0.25">
      <c r="A16563" s="216">
        <v>45653</v>
      </c>
      <c r="B16563" s="217" t="s">
        <v>237</v>
      </c>
      <c r="C16563" s="218">
        <v>1.399</v>
      </c>
    </row>
    <row r="16564" spans="1:3" ht="15" customHeight="1" x14ac:dyDescent="0.25">
      <c r="A16564" s="216">
        <v>45656</v>
      </c>
      <c r="B16564" s="217" t="s">
        <v>237</v>
      </c>
      <c r="C16564" s="218">
        <v>1.4144000000000001</v>
      </c>
    </row>
    <row r="16565" spans="1:3" ht="15" customHeight="1" x14ac:dyDescent="0.25">
      <c r="A16565" s="216">
        <v>45657</v>
      </c>
      <c r="B16565" s="217" t="s">
        <v>237</v>
      </c>
      <c r="C16565" s="218">
        <v>1.4298</v>
      </c>
    </row>
    <row r="16566" spans="1:3" ht="15" customHeight="1" x14ac:dyDescent="0.25">
      <c r="A16566" s="216">
        <v>45659</v>
      </c>
      <c r="B16566" s="217" t="s">
        <v>237</v>
      </c>
      <c r="C16566" s="218">
        <v>1.4607000000000001</v>
      </c>
    </row>
    <row r="16567" spans="1:3" ht="15" customHeight="1" x14ac:dyDescent="0.25">
      <c r="A16567" s="216">
        <v>45660</v>
      </c>
      <c r="B16567" s="217" t="s">
        <v>237</v>
      </c>
      <c r="C16567" s="218">
        <v>1.5066999999999999</v>
      </c>
    </row>
    <row r="16568" spans="1:3" ht="15" customHeight="1" x14ac:dyDescent="0.25">
      <c r="A16568" s="216">
        <v>45663</v>
      </c>
      <c r="B16568" s="217" t="s">
        <v>237</v>
      </c>
      <c r="C16568" s="218">
        <v>1.522</v>
      </c>
    </row>
    <row r="16569" spans="1:3" ht="15" customHeight="1" x14ac:dyDescent="0.25">
      <c r="A16569" s="216">
        <v>45664</v>
      </c>
      <c r="B16569" s="217" t="s">
        <v>237</v>
      </c>
      <c r="C16569" s="218">
        <v>1.5373000000000001</v>
      </c>
    </row>
    <row r="16570" spans="1:3" ht="15" customHeight="1" x14ac:dyDescent="0.25">
      <c r="A16570" s="216">
        <v>45665</v>
      </c>
      <c r="B16570" s="217" t="s">
        <v>237</v>
      </c>
      <c r="C16570" s="218">
        <v>1.5526</v>
      </c>
    </row>
    <row r="16571" spans="1:3" ht="15" customHeight="1" x14ac:dyDescent="0.25">
      <c r="A16571" s="216">
        <v>45666</v>
      </c>
      <c r="B16571" s="217" t="s">
        <v>237</v>
      </c>
      <c r="C16571" s="218">
        <v>1.5679000000000001</v>
      </c>
    </row>
    <row r="16572" spans="1:3" ht="15" customHeight="1" x14ac:dyDescent="0.25">
      <c r="A16572" s="216">
        <v>45667</v>
      </c>
      <c r="B16572" s="217" t="s">
        <v>237</v>
      </c>
      <c r="C16572" s="218">
        <v>1.6138999999999999</v>
      </c>
    </row>
    <row r="16573" spans="1:3" ht="15" customHeight="1" x14ac:dyDescent="0.25">
      <c r="A16573" s="216">
        <v>45670</v>
      </c>
      <c r="B16573" s="217" t="s">
        <v>237</v>
      </c>
      <c r="C16573" s="218">
        <v>1.6292</v>
      </c>
    </row>
    <row r="16574" spans="1:3" ht="15" customHeight="1" x14ac:dyDescent="0.25">
      <c r="A16574" s="216">
        <v>45671</v>
      </c>
      <c r="B16574" s="217" t="s">
        <v>237</v>
      </c>
      <c r="C16574" s="218">
        <v>1.6444000000000001</v>
      </c>
    </row>
    <row r="16575" spans="1:3" ht="15" customHeight="1" x14ac:dyDescent="0.25">
      <c r="A16575" s="216">
        <v>45672</v>
      </c>
      <c r="B16575" s="217" t="s">
        <v>237</v>
      </c>
      <c r="C16575" s="218">
        <v>1.6597</v>
      </c>
    </row>
    <row r="16576" spans="1:3" ht="15" customHeight="1" x14ac:dyDescent="0.25">
      <c r="A16576" s="216">
        <v>45673</v>
      </c>
      <c r="B16576" s="217" t="s">
        <v>237</v>
      </c>
      <c r="C16576" s="218">
        <v>1.675</v>
      </c>
    </row>
    <row r="16577" spans="1:3" ht="15" customHeight="1" x14ac:dyDescent="0.25">
      <c r="A16577" s="216">
        <v>45674</v>
      </c>
      <c r="B16577" s="217" t="s">
        <v>237</v>
      </c>
      <c r="C16577" s="218">
        <v>1.7209000000000001</v>
      </c>
    </row>
    <row r="16578" spans="1:3" ht="15" customHeight="1" x14ac:dyDescent="0.25">
      <c r="A16578" s="216">
        <v>45677</v>
      </c>
      <c r="B16578" s="217" t="s">
        <v>237</v>
      </c>
      <c r="C16578" s="218">
        <v>1.7362</v>
      </c>
    </row>
    <row r="16579" spans="1:3" ht="15" customHeight="1" x14ac:dyDescent="0.25">
      <c r="A16579" s="216">
        <v>45678</v>
      </c>
      <c r="B16579" s="217" t="s">
        <v>237</v>
      </c>
      <c r="C16579" s="218">
        <v>1.7515000000000001</v>
      </c>
    </row>
    <row r="16580" spans="1:3" ht="15" customHeight="1" x14ac:dyDescent="0.25">
      <c r="A16580" s="216">
        <v>45679</v>
      </c>
      <c r="B16580" s="217" t="s">
        <v>237</v>
      </c>
      <c r="C16580" s="218">
        <v>1.7666999999999999</v>
      </c>
    </row>
    <row r="16581" spans="1:3" ht="15" customHeight="1" x14ac:dyDescent="0.25">
      <c r="A16581" s="216">
        <v>45680</v>
      </c>
      <c r="B16581" s="217" t="s">
        <v>237</v>
      </c>
      <c r="C16581" s="218">
        <v>1.7821</v>
      </c>
    </row>
    <row r="16582" spans="1:3" ht="15" customHeight="1" x14ac:dyDescent="0.25">
      <c r="A16582" s="216">
        <v>45681</v>
      </c>
      <c r="B16582" s="217" t="s">
        <v>237</v>
      </c>
      <c r="C16582" s="218">
        <v>1.8279000000000001</v>
      </c>
    </row>
    <row r="16583" spans="1:3" ht="15" customHeight="1" x14ac:dyDescent="0.25">
      <c r="A16583" s="216">
        <v>45684</v>
      </c>
      <c r="B16583" s="217" t="s">
        <v>237</v>
      </c>
      <c r="C16583" s="218">
        <v>1.8431999999999999</v>
      </c>
    </row>
    <row r="16584" spans="1:3" ht="15" customHeight="1" x14ac:dyDescent="0.25">
      <c r="A16584" s="216">
        <v>45685</v>
      </c>
      <c r="B16584" s="217" t="s">
        <v>237</v>
      </c>
      <c r="C16584" s="218">
        <v>1.8585</v>
      </c>
    </row>
    <row r="16585" spans="1:3" ht="15" customHeight="1" x14ac:dyDescent="0.25">
      <c r="A16585" s="216">
        <v>45686</v>
      </c>
      <c r="B16585" s="217" t="s">
        <v>237</v>
      </c>
      <c r="C16585" s="218">
        <v>1.8737999999999999</v>
      </c>
    </row>
    <row r="16586" spans="1:3" ht="15" customHeight="1" x14ac:dyDescent="0.25">
      <c r="A16586" s="216">
        <v>45687</v>
      </c>
      <c r="B16586" s="217" t="s">
        <v>237</v>
      </c>
      <c r="C16586" s="218">
        <v>1.8891</v>
      </c>
    </row>
    <row r="16587" spans="1:3" ht="15" customHeight="1" x14ac:dyDescent="0.25">
      <c r="A16587" s="216">
        <v>45688</v>
      </c>
      <c r="B16587" s="217" t="s">
        <v>237</v>
      </c>
      <c r="C16587" s="218">
        <v>1.9349000000000001</v>
      </c>
    </row>
    <row r="16588" spans="1:3" ht="15" customHeight="1" x14ac:dyDescent="0.25">
      <c r="A16588" s="216">
        <v>45691</v>
      </c>
      <c r="B16588" s="217" t="s">
        <v>237</v>
      </c>
      <c r="C16588" s="218">
        <v>1.9500999999999999</v>
      </c>
    </row>
    <row r="16589" spans="1:3" ht="15" customHeight="1" x14ac:dyDescent="0.25">
      <c r="A16589" s="216">
        <v>45692</v>
      </c>
      <c r="B16589" s="217" t="s">
        <v>237</v>
      </c>
      <c r="C16589" s="218">
        <v>1.9652000000000001</v>
      </c>
    </row>
    <row r="16590" spans="1:3" ht="15" customHeight="1" x14ac:dyDescent="0.25">
      <c r="A16590" s="216">
        <v>45693</v>
      </c>
      <c r="B16590" s="217" t="s">
        <v>237</v>
      </c>
      <c r="C16590" s="218">
        <v>1.9803999999999999</v>
      </c>
    </row>
    <row r="16591" spans="1:3" ht="15" customHeight="1" x14ac:dyDescent="0.25">
      <c r="A16591" s="216">
        <v>45694</v>
      </c>
      <c r="B16591" s="217" t="s">
        <v>237</v>
      </c>
      <c r="C16591" s="218">
        <v>1.9952000000000001</v>
      </c>
    </row>
    <row r="16592" spans="1:3" ht="15" customHeight="1" x14ac:dyDescent="0.25">
      <c r="A16592" s="216">
        <v>45695</v>
      </c>
      <c r="B16592" s="217" t="s">
        <v>237</v>
      </c>
      <c r="C16592" s="218">
        <v>2.0396000000000001</v>
      </c>
    </row>
    <row r="16593" spans="1:3" ht="15" customHeight="1" x14ac:dyDescent="0.25">
      <c r="A16593" s="216">
        <v>45698</v>
      </c>
      <c r="B16593" s="217" t="s">
        <v>237</v>
      </c>
      <c r="C16593" s="218">
        <v>2.0545</v>
      </c>
    </row>
    <row r="16594" spans="1:3" ht="15" customHeight="1" x14ac:dyDescent="0.25">
      <c r="A16594" s="216">
        <v>45699</v>
      </c>
      <c r="B16594" s="217" t="s">
        <v>237</v>
      </c>
      <c r="C16594" s="218">
        <v>2.0693999999999999</v>
      </c>
    </row>
    <row r="16595" spans="1:3" ht="15" customHeight="1" x14ac:dyDescent="0.25">
      <c r="A16595" s="216">
        <v>45700</v>
      </c>
      <c r="B16595" s="217" t="s">
        <v>237</v>
      </c>
      <c r="C16595" s="218">
        <v>2.0842000000000001</v>
      </c>
    </row>
    <row r="16596" spans="1:3" ht="15" customHeight="1" x14ac:dyDescent="0.25">
      <c r="A16596" s="216">
        <v>45701</v>
      </c>
      <c r="B16596" s="217" t="s">
        <v>237</v>
      </c>
      <c r="C16596" s="218">
        <v>2.0990000000000002</v>
      </c>
    </row>
    <row r="16597" spans="1:3" ht="15" customHeight="1" x14ac:dyDescent="0.25">
      <c r="A16597" s="216">
        <v>45702</v>
      </c>
      <c r="B16597" s="217" t="s">
        <v>237</v>
      </c>
      <c r="C16597" s="218">
        <v>2.1433</v>
      </c>
    </row>
    <row r="16598" spans="1:3" ht="15" customHeight="1" x14ac:dyDescent="0.25">
      <c r="A16598" s="216">
        <v>45705</v>
      </c>
      <c r="B16598" s="217" t="s">
        <v>237</v>
      </c>
      <c r="C16598" s="218">
        <v>2.1581000000000001</v>
      </c>
    </row>
    <row r="16599" spans="1:3" ht="15" customHeight="1" x14ac:dyDescent="0.25">
      <c r="A16599" s="216">
        <v>45706</v>
      </c>
      <c r="B16599" s="217" t="s">
        <v>237</v>
      </c>
      <c r="C16599" s="218">
        <v>2.1728999999999998</v>
      </c>
    </row>
    <row r="16600" spans="1:3" ht="15" customHeight="1" x14ac:dyDescent="0.25">
      <c r="A16600" s="216">
        <v>45707</v>
      </c>
      <c r="B16600" s="217" t="s">
        <v>237</v>
      </c>
      <c r="C16600" s="218">
        <v>2.1876000000000002</v>
      </c>
    </row>
    <row r="16601" spans="1:3" ht="15" customHeight="1" x14ac:dyDescent="0.25">
      <c r="A16601" s="216">
        <v>45708</v>
      </c>
      <c r="B16601" s="217" t="s">
        <v>237</v>
      </c>
      <c r="C16601" s="218">
        <v>2.2023999999999999</v>
      </c>
    </row>
    <row r="16602" spans="1:3" ht="15" customHeight="1" x14ac:dyDescent="0.25">
      <c r="A16602" s="216">
        <v>45709</v>
      </c>
      <c r="B16602" s="217" t="s">
        <v>237</v>
      </c>
      <c r="C16602" s="218">
        <v>2.2465999999999999</v>
      </c>
    </row>
    <row r="16603" spans="1:3" ht="15" customHeight="1" x14ac:dyDescent="0.25">
      <c r="A16603" s="216">
        <v>45712</v>
      </c>
      <c r="B16603" s="217" t="s">
        <v>237</v>
      </c>
      <c r="C16603" s="218">
        <v>2.2612999999999999</v>
      </c>
    </row>
    <row r="16604" spans="1:3" ht="15" customHeight="1" x14ac:dyDescent="0.25">
      <c r="A16604" s="216">
        <v>45713</v>
      </c>
      <c r="B16604" s="217" t="s">
        <v>237</v>
      </c>
      <c r="C16604" s="218">
        <v>2.2761</v>
      </c>
    </row>
    <row r="16605" spans="1:3" ht="15" customHeight="1" x14ac:dyDescent="0.25">
      <c r="A16605" s="216">
        <v>45714</v>
      </c>
      <c r="B16605" s="217" t="s">
        <v>237</v>
      </c>
      <c r="C16605" s="218">
        <v>2.2907000000000002</v>
      </c>
    </row>
    <row r="16606" spans="1:3" ht="15" customHeight="1" x14ac:dyDescent="0.25">
      <c r="A16606" s="216">
        <v>45715</v>
      </c>
      <c r="B16606" s="217" t="s">
        <v>237</v>
      </c>
      <c r="C16606" s="218">
        <v>2.3054000000000001</v>
      </c>
    </row>
    <row r="16607" spans="1:3" ht="15" customHeight="1" x14ac:dyDescent="0.25">
      <c r="A16607" s="216">
        <v>45716</v>
      </c>
      <c r="B16607" s="217" t="s">
        <v>237</v>
      </c>
      <c r="C16607" s="218">
        <v>2.3494999999999999</v>
      </c>
    </row>
    <row r="16608" spans="1:3" ht="15" customHeight="1" x14ac:dyDescent="0.25">
      <c r="A16608" s="216">
        <v>45719</v>
      </c>
      <c r="B16608" s="217" t="s">
        <v>237</v>
      </c>
      <c r="C16608" s="218">
        <v>2.3641999999999999</v>
      </c>
    </row>
    <row r="16609" spans="1:3" ht="15" customHeight="1" x14ac:dyDescent="0.25">
      <c r="A16609" s="216">
        <v>45720</v>
      </c>
      <c r="B16609" s="217" t="s">
        <v>237</v>
      </c>
      <c r="C16609" s="218">
        <v>2.3788999999999998</v>
      </c>
    </row>
    <row r="16610" spans="1:3" ht="15" customHeight="1" x14ac:dyDescent="0.25">
      <c r="A16610" s="216">
        <v>45721</v>
      </c>
      <c r="B16610" s="217" t="s">
        <v>237</v>
      </c>
      <c r="C16610" s="218">
        <v>2.3935</v>
      </c>
    </row>
    <row r="16611" spans="1:3" ht="15" customHeight="1" x14ac:dyDescent="0.25">
      <c r="A16611" s="216">
        <v>45722</v>
      </c>
      <c r="B16611" s="217" t="s">
        <v>237</v>
      </c>
      <c r="C16611" s="218">
        <v>2.4081999999999999</v>
      </c>
    </row>
    <row r="16612" spans="1:3" ht="15" customHeight="1" x14ac:dyDescent="0.25">
      <c r="A16612" s="216">
        <v>45723</v>
      </c>
      <c r="B16612" s="217" t="s">
        <v>237</v>
      </c>
      <c r="C16612" s="218">
        <v>2.4521999999999999</v>
      </c>
    </row>
    <row r="16613" spans="1:3" ht="15" customHeight="1" x14ac:dyDescent="0.25">
      <c r="A16613" s="216">
        <v>45726</v>
      </c>
      <c r="B16613" s="217" t="s">
        <v>237</v>
      </c>
      <c r="C16613" s="218">
        <v>2.4668999999999999</v>
      </c>
    </row>
    <row r="16614" spans="1:3" ht="15" customHeight="1" x14ac:dyDescent="0.25">
      <c r="A16614" s="216">
        <v>45727</v>
      </c>
      <c r="B16614" s="217" t="s">
        <v>237</v>
      </c>
      <c r="C16614" s="218">
        <v>2.4815</v>
      </c>
    </row>
    <row r="16615" spans="1:3" ht="15" customHeight="1" x14ac:dyDescent="0.25">
      <c r="A16615" s="216">
        <v>45728</v>
      </c>
      <c r="B16615" s="217" t="s">
        <v>237</v>
      </c>
      <c r="C16615" s="218">
        <v>2.4962</v>
      </c>
    </row>
    <row r="16616" spans="1:3" ht="15" customHeight="1" x14ac:dyDescent="0.25">
      <c r="A16616" s="216">
        <v>45729</v>
      </c>
      <c r="B16616" s="217" t="s">
        <v>237</v>
      </c>
      <c r="C16616" s="218">
        <v>2.5108999999999999</v>
      </c>
    </row>
    <row r="16617" spans="1:3" ht="15" customHeight="1" x14ac:dyDescent="0.25">
      <c r="A16617" s="216">
        <v>45730</v>
      </c>
      <c r="B16617" s="217" t="s">
        <v>237</v>
      </c>
      <c r="C16617" s="218">
        <v>2.5548000000000002</v>
      </c>
    </row>
    <row r="16618" spans="1:3" ht="15" customHeight="1" x14ac:dyDescent="0.25">
      <c r="A16618" s="216">
        <v>45733</v>
      </c>
      <c r="B16618" s="217" t="s">
        <v>237</v>
      </c>
      <c r="C16618" s="218">
        <v>2.5695000000000001</v>
      </c>
    </row>
    <row r="16619" spans="1:3" ht="15" customHeight="1" x14ac:dyDescent="0.25">
      <c r="A16619" s="216">
        <v>45734</v>
      </c>
      <c r="B16619" s="217" t="s">
        <v>237</v>
      </c>
      <c r="C16619" s="218">
        <v>2.5842000000000001</v>
      </c>
    </row>
    <row r="16620" spans="1:3" ht="15" customHeight="1" x14ac:dyDescent="0.25">
      <c r="A16620" s="216">
        <v>45735</v>
      </c>
      <c r="B16620" s="217" t="s">
        <v>237</v>
      </c>
      <c r="C16620" s="218">
        <v>2.5989</v>
      </c>
    </row>
    <row r="16621" spans="1:3" ht="15" customHeight="1" x14ac:dyDescent="0.25">
      <c r="A16621" s="216">
        <v>45736</v>
      </c>
      <c r="B16621" s="217" t="s">
        <v>237</v>
      </c>
      <c r="C16621" s="218">
        <v>2.6135000000000002</v>
      </c>
    </row>
    <row r="16622" spans="1:3" ht="15" customHeight="1" x14ac:dyDescent="0.25">
      <c r="A16622" s="216">
        <v>45737</v>
      </c>
      <c r="B16622" s="217" t="s">
        <v>237</v>
      </c>
      <c r="C16622" s="218">
        <v>2.6576</v>
      </c>
    </row>
    <row r="16623" spans="1:3" ht="15" customHeight="1" x14ac:dyDescent="0.25">
      <c r="A16623" s="216">
        <v>45740</v>
      </c>
      <c r="B16623" s="217" t="s">
        <v>237</v>
      </c>
      <c r="C16623" s="218">
        <v>2.6722999999999999</v>
      </c>
    </row>
    <row r="16624" spans="1:3" ht="15" customHeight="1" x14ac:dyDescent="0.25">
      <c r="A16624" s="216">
        <v>45741</v>
      </c>
      <c r="B16624" s="217" t="s">
        <v>237</v>
      </c>
      <c r="C16624" s="218">
        <v>2.6869000000000001</v>
      </c>
    </row>
    <row r="16625" spans="1:3" ht="15" customHeight="1" x14ac:dyDescent="0.25">
      <c r="A16625" s="216">
        <v>45742</v>
      </c>
      <c r="B16625" s="217" t="s">
        <v>237</v>
      </c>
      <c r="C16625" s="218">
        <v>2.7016</v>
      </c>
    </row>
    <row r="16626" spans="1:3" ht="15" customHeight="1" x14ac:dyDescent="0.25">
      <c r="A16626" s="216">
        <v>45743</v>
      </c>
      <c r="B16626" s="217" t="s">
        <v>237</v>
      </c>
      <c r="C16626" s="218">
        <v>2.7162999999999999</v>
      </c>
    </row>
    <row r="16627" spans="1:3" ht="15" customHeight="1" x14ac:dyDescent="0.25">
      <c r="A16627" s="216">
        <v>45744</v>
      </c>
      <c r="B16627" s="217" t="s">
        <v>237</v>
      </c>
      <c r="C16627" s="218">
        <v>2.7603</v>
      </c>
    </row>
    <row r="16628" spans="1:3" ht="15" customHeight="1" x14ac:dyDescent="0.25">
      <c r="A16628" s="216">
        <v>45747</v>
      </c>
      <c r="B16628" s="217" t="s">
        <v>237</v>
      </c>
      <c r="C16628" s="218">
        <v>2.7749999999999999</v>
      </c>
    </row>
    <row r="16629" spans="1:3" ht="15" customHeight="1" x14ac:dyDescent="0.25">
      <c r="A16629" s="216">
        <v>45748</v>
      </c>
      <c r="B16629" s="217" t="s">
        <v>237</v>
      </c>
      <c r="C16629" s="218">
        <v>2.7896999999999998</v>
      </c>
    </row>
    <row r="16630" spans="1:3" ht="15" customHeight="1" x14ac:dyDescent="0.25">
      <c r="A16630" s="216">
        <v>45749</v>
      </c>
      <c r="B16630" s="217" t="s">
        <v>237</v>
      </c>
      <c r="C16630" s="218">
        <v>2.8043</v>
      </c>
    </row>
    <row r="16631" spans="1:3" ht="15" customHeight="1" x14ac:dyDescent="0.25">
      <c r="A16631" s="216">
        <v>45750</v>
      </c>
      <c r="B16631" s="217" t="s">
        <v>237</v>
      </c>
      <c r="C16631" s="218">
        <v>2.8189000000000002</v>
      </c>
    </row>
    <row r="16632" spans="1:3" ht="15" customHeight="1" x14ac:dyDescent="0.25">
      <c r="A16632" s="216">
        <v>45751</v>
      </c>
      <c r="B16632" s="217" t="s">
        <v>237</v>
      </c>
      <c r="C16632" s="218">
        <v>2.8628</v>
      </c>
    </row>
    <row r="16633" spans="1:3" ht="15" customHeight="1" x14ac:dyDescent="0.25">
      <c r="A16633" s="216">
        <v>45754</v>
      </c>
      <c r="B16633" s="217" t="s">
        <v>237</v>
      </c>
      <c r="C16633" s="218">
        <v>2.8774000000000002</v>
      </c>
    </row>
    <row r="16634" spans="1:3" ht="15" customHeight="1" x14ac:dyDescent="0.25">
      <c r="A16634" s="216">
        <v>45755</v>
      </c>
      <c r="B16634" s="217" t="s">
        <v>237</v>
      </c>
      <c r="C16634" s="218">
        <v>2.8919999999999999</v>
      </c>
    </row>
    <row r="16635" spans="1:3" ht="15" customHeight="1" x14ac:dyDescent="0.25">
      <c r="A16635" s="216">
        <v>45756</v>
      </c>
      <c r="B16635" s="217" t="s">
        <v>237</v>
      </c>
      <c r="C16635" s="218">
        <v>2.9066000000000001</v>
      </c>
    </row>
    <row r="16636" spans="1:3" ht="15" customHeight="1" x14ac:dyDescent="0.25">
      <c r="A16636" s="216">
        <v>45757</v>
      </c>
      <c r="B16636" s="217" t="s">
        <v>237</v>
      </c>
      <c r="C16636" s="218">
        <v>2.9211999999999998</v>
      </c>
    </row>
    <row r="16637" spans="1:3" ht="15" customHeight="1" x14ac:dyDescent="0.25">
      <c r="A16637" s="216">
        <v>45758</v>
      </c>
      <c r="B16637" s="217" t="s">
        <v>237</v>
      </c>
      <c r="C16637" s="218">
        <v>2.9651000000000001</v>
      </c>
    </row>
    <row r="16638" spans="1:3" ht="15" customHeight="1" x14ac:dyDescent="0.25">
      <c r="A16638" s="216">
        <v>45761</v>
      </c>
      <c r="B16638" s="217" t="s">
        <v>237</v>
      </c>
      <c r="C16638" s="218">
        <v>2.9796999999999998</v>
      </c>
    </row>
    <row r="16639" spans="1:3" ht="15" customHeight="1" x14ac:dyDescent="0.25">
      <c r="A16639" s="216">
        <v>45762</v>
      </c>
      <c r="B16639" s="217" t="s">
        <v>237</v>
      </c>
      <c r="C16639" s="218">
        <v>2.9943</v>
      </c>
    </row>
    <row r="16640" spans="1:3" ht="15" customHeight="1" x14ac:dyDescent="0.25">
      <c r="A16640" s="216">
        <v>45763</v>
      </c>
      <c r="B16640" s="217" t="s">
        <v>237</v>
      </c>
      <c r="C16640" s="218">
        <v>3.0089000000000001</v>
      </c>
    </row>
    <row r="16641" spans="1:3" ht="15" customHeight="1" x14ac:dyDescent="0.25">
      <c r="A16641" s="216">
        <v>45764</v>
      </c>
      <c r="B16641" s="217" t="s">
        <v>237</v>
      </c>
      <c r="C16641" s="218">
        <v>3.0819000000000001</v>
      </c>
    </row>
    <row r="16642" spans="1:3" ht="15" customHeight="1" x14ac:dyDescent="0.25">
      <c r="A16642" s="216">
        <v>45769</v>
      </c>
      <c r="B16642" s="217" t="s">
        <v>237</v>
      </c>
      <c r="C16642" s="218">
        <v>3.0964999999999998</v>
      </c>
    </row>
    <row r="16643" spans="1:3" ht="15" customHeight="1" x14ac:dyDescent="0.25">
      <c r="A16643" s="216">
        <v>45770</v>
      </c>
      <c r="B16643" s="217" t="s">
        <v>237</v>
      </c>
      <c r="C16643" s="218">
        <v>3.1111</v>
      </c>
    </row>
    <row r="16644" spans="1:3" ht="15" customHeight="1" x14ac:dyDescent="0.25">
      <c r="A16644" s="216">
        <v>45771</v>
      </c>
      <c r="B16644" s="217" t="s">
        <v>237</v>
      </c>
      <c r="C16644" s="218">
        <v>3.1257000000000001</v>
      </c>
    </row>
    <row r="16645" spans="1:3" ht="15" customHeight="1" x14ac:dyDescent="0.25">
      <c r="A16645" s="216">
        <v>45772</v>
      </c>
      <c r="B16645" s="217" t="s">
        <v>237</v>
      </c>
      <c r="C16645" s="218">
        <v>3.1695000000000002</v>
      </c>
    </row>
    <row r="16646" spans="1:3" ht="15" customHeight="1" x14ac:dyDescent="0.25">
      <c r="A16646" s="216">
        <v>45775</v>
      </c>
      <c r="B16646" s="217" t="s">
        <v>237</v>
      </c>
      <c r="C16646" s="218">
        <v>3.1840999999999999</v>
      </c>
    </row>
    <row r="16647" spans="1:3" ht="15" customHeight="1" x14ac:dyDescent="0.25">
      <c r="A16647" s="216">
        <v>45776</v>
      </c>
      <c r="B16647" s="217" t="s">
        <v>237</v>
      </c>
      <c r="C16647" s="218">
        <v>3.1987000000000001</v>
      </c>
    </row>
    <row r="16648" spans="1:3" ht="15" customHeight="1" x14ac:dyDescent="0.25">
      <c r="A16648" s="216">
        <v>45777</v>
      </c>
      <c r="B16648" s="217" t="s">
        <v>237</v>
      </c>
      <c r="C16648" s="218">
        <v>3.2134</v>
      </c>
    </row>
    <row r="16649" spans="1:3" ht="15" customHeight="1" x14ac:dyDescent="0.25">
      <c r="A16649" s="216">
        <v>45778</v>
      </c>
      <c r="B16649" s="217" t="s">
        <v>237</v>
      </c>
      <c r="C16649" s="218">
        <v>3.2280000000000002</v>
      </c>
    </row>
    <row r="16650" spans="1:3" ht="15" customHeight="1" x14ac:dyDescent="0.25">
      <c r="A16650" s="216">
        <v>45779</v>
      </c>
      <c r="B16650" s="217" t="s">
        <v>237</v>
      </c>
      <c r="C16650" s="218">
        <v>3.2863000000000002</v>
      </c>
    </row>
    <row r="16651" spans="1:3" ht="15" customHeight="1" x14ac:dyDescent="0.25">
      <c r="A16651" s="216">
        <v>45783</v>
      </c>
      <c r="B16651" s="217" t="s">
        <v>237</v>
      </c>
      <c r="C16651" s="218">
        <v>3.3008999999999999</v>
      </c>
    </row>
    <row r="16652" spans="1:3" ht="15" customHeight="1" x14ac:dyDescent="0.25">
      <c r="A16652" s="216">
        <v>45784</v>
      </c>
      <c r="B16652" s="217" t="s">
        <v>237</v>
      </c>
      <c r="C16652" s="218">
        <v>3.3155000000000001</v>
      </c>
    </row>
    <row r="16653" spans="1:3" ht="15" customHeight="1" x14ac:dyDescent="0.25">
      <c r="A16653" s="216">
        <v>45785</v>
      </c>
      <c r="B16653" s="217" t="s">
        <v>237</v>
      </c>
      <c r="C16653" s="218">
        <v>3.3296999999999999</v>
      </c>
    </row>
    <row r="16654" spans="1:3" ht="15" customHeight="1" x14ac:dyDescent="0.25">
      <c r="A16654" s="216">
        <v>45786</v>
      </c>
      <c r="B16654" s="217" t="s">
        <v>237</v>
      </c>
      <c r="C16654" s="218">
        <v>3.3723999999999998</v>
      </c>
    </row>
    <row r="16655" spans="1:3" ht="15" customHeight="1" x14ac:dyDescent="0.25">
      <c r="A16655" s="216">
        <v>45789</v>
      </c>
      <c r="B16655" s="217" t="s">
        <v>237</v>
      </c>
      <c r="C16655" s="218">
        <v>3.3866999999999998</v>
      </c>
    </row>
    <row r="16656" spans="1:3" ht="15" customHeight="1" x14ac:dyDescent="0.25">
      <c r="A16656" s="216">
        <v>45790</v>
      </c>
      <c r="B16656" s="217" t="s">
        <v>237</v>
      </c>
      <c r="C16656" s="218">
        <v>3.4009</v>
      </c>
    </row>
    <row r="16657" spans="1:3" ht="15" customHeight="1" x14ac:dyDescent="0.25">
      <c r="A16657" s="216">
        <v>45791</v>
      </c>
      <c r="B16657" s="217" t="s">
        <v>237</v>
      </c>
      <c r="C16657" s="218">
        <v>3.4150999999999998</v>
      </c>
    </row>
    <row r="16658" spans="1:3" ht="15" customHeight="1" x14ac:dyDescent="0.25">
      <c r="A16658" s="216">
        <v>45792</v>
      </c>
      <c r="B16658" s="217" t="s">
        <v>237</v>
      </c>
      <c r="C16658" s="218">
        <v>3.4291999999999998</v>
      </c>
    </row>
    <row r="16659" spans="1:3" ht="15" customHeight="1" x14ac:dyDescent="0.25">
      <c r="A16659" s="216">
        <v>45793</v>
      </c>
      <c r="B16659" s="217" t="s">
        <v>237</v>
      </c>
      <c r="C16659" s="218">
        <v>3.4716</v>
      </c>
    </row>
    <row r="16660" spans="1:3" ht="15" customHeight="1" x14ac:dyDescent="0.25">
      <c r="A16660" s="216">
        <v>45796</v>
      </c>
      <c r="B16660" s="217" t="s">
        <v>237</v>
      </c>
      <c r="C16660" s="218">
        <v>3.4857</v>
      </c>
    </row>
    <row r="16661" spans="1:3" ht="15" customHeight="1" x14ac:dyDescent="0.25">
      <c r="A16661" s="216">
        <v>45797</v>
      </c>
      <c r="B16661" s="217" t="s">
        <v>237</v>
      </c>
      <c r="C16661" s="218">
        <v>3.4998</v>
      </c>
    </row>
    <row r="16662" spans="1:3" ht="15" customHeight="1" x14ac:dyDescent="0.25">
      <c r="A16662" s="216">
        <v>45798</v>
      </c>
      <c r="B16662" s="217" t="s">
        <v>237</v>
      </c>
      <c r="C16662" s="218">
        <v>3.5139999999999998</v>
      </c>
    </row>
    <row r="16663" spans="1:3" ht="15" customHeight="1" x14ac:dyDescent="0.25">
      <c r="A16663" s="216">
        <v>45799</v>
      </c>
      <c r="B16663" s="217" t="s">
        <v>237</v>
      </c>
      <c r="C16663" s="218">
        <v>3.5280999999999998</v>
      </c>
    </row>
    <row r="16664" spans="1:3" ht="15" customHeight="1" x14ac:dyDescent="0.25">
      <c r="A16664" s="216">
        <v>45800</v>
      </c>
      <c r="B16664" s="217" t="s">
        <v>237</v>
      </c>
      <c r="C16664" s="218">
        <v>3.5846</v>
      </c>
    </row>
    <row r="16665" spans="1:3" ht="15" customHeight="1" x14ac:dyDescent="0.25">
      <c r="A16665" s="216">
        <v>45804</v>
      </c>
      <c r="B16665" s="217" t="s">
        <v>237</v>
      </c>
      <c r="C16665" s="218">
        <v>3.5988000000000002</v>
      </c>
    </row>
    <row r="16666" spans="1:3" ht="15" customHeight="1" x14ac:dyDescent="0.25">
      <c r="A16666" s="216">
        <v>45805</v>
      </c>
      <c r="B16666" s="217" t="s">
        <v>237</v>
      </c>
      <c r="C16666" s="218">
        <v>3.6128999999999998</v>
      </c>
    </row>
    <row r="16667" spans="1:3" ht="15" customHeight="1" x14ac:dyDescent="0.25">
      <c r="A16667" s="216">
        <v>45806</v>
      </c>
      <c r="B16667" s="217" t="s">
        <v>237</v>
      </c>
      <c r="C16667" s="218">
        <v>3.6269999999999998</v>
      </c>
    </row>
    <row r="16668" spans="1:3" ht="15" customHeight="1" x14ac:dyDescent="0.25">
      <c r="A16668" s="216">
        <v>45807</v>
      </c>
      <c r="B16668" s="217" t="s">
        <v>237</v>
      </c>
      <c r="C16668" s="218">
        <v>3.6695000000000002</v>
      </c>
    </row>
    <row r="16669" spans="1:3" ht="15" customHeight="1" x14ac:dyDescent="0.25">
      <c r="A16669" s="216">
        <v>45810</v>
      </c>
      <c r="B16669" s="217" t="s">
        <v>237</v>
      </c>
      <c r="C16669" s="218">
        <v>3.6836000000000002</v>
      </c>
    </row>
    <row r="16670" spans="1:3" ht="15" customHeight="1" x14ac:dyDescent="0.25">
      <c r="A16670" s="216">
        <v>45811</v>
      </c>
      <c r="B16670" s="217" t="s">
        <v>237</v>
      </c>
      <c r="C16670" s="218">
        <v>3.6977000000000002</v>
      </c>
    </row>
    <row r="16671" spans="1:3" ht="15" customHeight="1" x14ac:dyDescent="0.25">
      <c r="A16671" s="216">
        <v>45812</v>
      </c>
      <c r="B16671" s="217" t="s">
        <v>237</v>
      </c>
      <c r="C16671" s="218">
        <v>3.7117</v>
      </c>
    </row>
    <row r="16672" spans="1:3" ht="15" customHeight="1" x14ac:dyDescent="0.25">
      <c r="A16672" s="216">
        <v>45813</v>
      </c>
      <c r="B16672" s="217" t="s">
        <v>237</v>
      </c>
      <c r="C16672" s="218">
        <v>3.7258</v>
      </c>
    </row>
    <row r="16673" spans="1:3" ht="15" customHeight="1" x14ac:dyDescent="0.25">
      <c r="A16673" s="216">
        <v>45814</v>
      </c>
      <c r="B16673" s="217" t="s">
        <v>237</v>
      </c>
      <c r="C16673" s="218">
        <v>3.7679</v>
      </c>
    </row>
    <row r="16674" spans="1:3" ht="15" customHeight="1" x14ac:dyDescent="0.25">
      <c r="A16674" s="216">
        <v>45817</v>
      </c>
      <c r="B16674" s="217" t="s">
        <v>237</v>
      </c>
      <c r="C16674" s="218">
        <v>3.7818999999999998</v>
      </c>
    </row>
    <row r="16675" spans="1:3" ht="15" customHeight="1" x14ac:dyDescent="0.25">
      <c r="A16675" s="216">
        <v>45818</v>
      </c>
      <c r="B16675" s="217" t="s">
        <v>237</v>
      </c>
      <c r="C16675" s="218">
        <v>3.7959999999999998</v>
      </c>
    </row>
    <row r="16676" spans="1:3" ht="15" customHeight="1" x14ac:dyDescent="0.25">
      <c r="A16676" s="216">
        <v>45819</v>
      </c>
      <c r="B16676" s="217" t="s">
        <v>237</v>
      </c>
      <c r="C16676" s="218">
        <v>3.81</v>
      </c>
    </row>
    <row r="16677" spans="1:3" ht="15" customHeight="1" x14ac:dyDescent="0.25">
      <c r="A16677" s="216">
        <v>45820</v>
      </c>
      <c r="B16677" s="217" t="s">
        <v>237</v>
      </c>
      <c r="C16677" s="218">
        <v>3.8241000000000001</v>
      </c>
    </row>
    <row r="16678" spans="1:3" ht="15" customHeight="1" x14ac:dyDescent="0.25">
      <c r="A16678" s="216">
        <v>45821</v>
      </c>
      <c r="B16678" s="217" t="s">
        <v>237</v>
      </c>
      <c r="C16678" s="218">
        <v>3.8664000000000001</v>
      </c>
    </row>
    <row r="16679" spans="1:3" ht="15" customHeight="1" x14ac:dyDescent="0.25">
      <c r="A16679" s="216">
        <v>45824</v>
      </c>
      <c r="B16679" s="217" t="s">
        <v>237</v>
      </c>
      <c r="C16679" s="218">
        <v>3.8805000000000001</v>
      </c>
    </row>
    <row r="16680" spans="1:3" ht="15" customHeight="1" x14ac:dyDescent="0.25">
      <c r="A16680" s="216">
        <v>45825</v>
      </c>
      <c r="B16680" s="217" t="s">
        <v>237</v>
      </c>
      <c r="C16680" s="218">
        <v>3.8944999999999999</v>
      </c>
    </row>
    <row r="16681" spans="1:3" ht="15" customHeight="1" x14ac:dyDescent="0.25">
      <c r="A16681" s="216">
        <v>45826</v>
      </c>
      <c r="B16681" s="217" t="s">
        <v>237</v>
      </c>
      <c r="C16681" s="218">
        <v>3.9085999999999999</v>
      </c>
    </row>
    <row r="16682" spans="1:3" ht="15" customHeight="1" x14ac:dyDescent="0.25">
      <c r="A16682" s="216">
        <v>45827</v>
      </c>
      <c r="B16682" s="217" t="s">
        <v>237</v>
      </c>
      <c r="C16682" s="218">
        <v>3.9226999999999999</v>
      </c>
    </row>
    <row r="16683" spans="1:3" ht="15" customHeight="1" x14ac:dyDescent="0.25">
      <c r="A16683" s="216">
        <v>45828</v>
      </c>
      <c r="B16683" s="217" t="s">
        <v>237</v>
      </c>
      <c r="C16683" s="218">
        <v>3.9649000000000001</v>
      </c>
    </row>
    <row r="16684" spans="1:3" ht="15" customHeight="1" x14ac:dyDescent="0.25">
      <c r="A16684" s="216">
        <v>45831</v>
      </c>
      <c r="B16684" s="217" t="s">
        <v>237</v>
      </c>
      <c r="C16684" s="218">
        <v>3.9790999999999999</v>
      </c>
    </row>
    <row r="16685" spans="1:3" ht="15" customHeight="1" x14ac:dyDescent="0.25">
      <c r="A16685" s="216">
        <v>45832</v>
      </c>
      <c r="B16685" s="217" t="s">
        <v>237</v>
      </c>
      <c r="C16685" s="218">
        <v>3.9931999999999999</v>
      </c>
    </row>
    <row r="16686" spans="1:3" ht="15" customHeight="1" x14ac:dyDescent="0.25">
      <c r="A16686" s="216">
        <v>45833</v>
      </c>
      <c r="B16686" s="217" t="s">
        <v>237</v>
      </c>
      <c r="C16686" s="218">
        <v>4.0072999999999999</v>
      </c>
    </row>
    <row r="16687" spans="1:3" ht="15" customHeight="1" x14ac:dyDescent="0.25">
      <c r="A16687" s="216">
        <v>45834</v>
      </c>
      <c r="B16687" s="217" t="s">
        <v>237</v>
      </c>
      <c r="C16687" s="218">
        <v>4.0213999999999999</v>
      </c>
    </row>
    <row r="16688" spans="1:3" ht="15" customHeight="1" x14ac:dyDescent="0.25">
      <c r="A16688" s="216">
        <v>45835</v>
      </c>
      <c r="B16688" s="217" t="s">
        <v>237</v>
      </c>
      <c r="C16688" s="218">
        <v>4.0637999999999996</v>
      </c>
    </row>
    <row r="16689" spans="1:3" ht="15" customHeight="1" x14ac:dyDescent="0.25">
      <c r="A16689" s="216">
        <v>45838</v>
      </c>
      <c r="B16689" s="217" t="s">
        <v>237</v>
      </c>
      <c r="C16689" s="218">
        <v>4.0778999999999996</v>
      </c>
    </row>
    <row r="16690" spans="1:3" ht="15" customHeight="1" x14ac:dyDescent="0.25">
      <c r="A16690" s="216">
        <v>45839</v>
      </c>
      <c r="B16690" s="217" t="s">
        <v>237</v>
      </c>
      <c r="C16690" s="218">
        <v>4.0919999999999996</v>
      </c>
    </row>
    <row r="16691" spans="1:3" ht="15" customHeight="1" x14ac:dyDescent="0.25">
      <c r="A16691" s="216">
        <v>45840</v>
      </c>
      <c r="B16691" s="217" t="s">
        <v>237</v>
      </c>
      <c r="C16691" s="218">
        <v>4.1060999999999996</v>
      </c>
    </row>
    <row r="16692" spans="1:3" ht="15" customHeight="1" x14ac:dyDescent="0.25">
      <c r="A16692" s="216">
        <v>45841</v>
      </c>
      <c r="B16692" s="217" t="s">
        <v>237</v>
      </c>
      <c r="C16692" s="218">
        <v>4.1200999999999999</v>
      </c>
    </row>
    <row r="16693" spans="1:3" ht="15" customHeight="1" x14ac:dyDescent="0.25">
      <c r="A16693" s="216">
        <v>45842</v>
      </c>
      <c r="B16693" s="217" t="s">
        <v>237</v>
      </c>
      <c r="C16693" s="218">
        <v>4.1623000000000001</v>
      </c>
    </row>
    <row r="16694" spans="1:3" ht="15" customHeight="1" x14ac:dyDescent="0.25">
      <c r="A16694" s="216">
        <v>45845</v>
      </c>
      <c r="B16694" s="217" t="s">
        <v>237</v>
      </c>
      <c r="C16694" s="218">
        <v>4.1763000000000003</v>
      </c>
    </row>
    <row r="16695" spans="1:3" ht="15" customHeight="1" x14ac:dyDescent="0.25">
      <c r="A16695" s="216">
        <v>45846</v>
      </c>
      <c r="B16695" s="217" t="s">
        <v>237</v>
      </c>
      <c r="C16695" s="218">
        <v>4.1902999999999997</v>
      </c>
    </row>
    <row r="16696" spans="1:3" ht="15" customHeight="1" x14ac:dyDescent="0.25">
      <c r="A16696" s="216">
        <v>45847</v>
      </c>
      <c r="B16696" s="217" t="s">
        <v>237</v>
      </c>
      <c r="C16696" s="218">
        <v>4.2043999999999997</v>
      </c>
    </row>
    <row r="16697" spans="1:3" ht="15" customHeight="1" x14ac:dyDescent="0.25">
      <c r="A16697" s="216">
        <v>45848</v>
      </c>
      <c r="B16697" s="217" t="s">
        <v>237</v>
      </c>
      <c r="C16697" s="218">
        <v>4.2183999999999999</v>
      </c>
    </row>
    <row r="16698" spans="1:3" ht="15" customHeight="1" x14ac:dyDescent="0.25">
      <c r="A16698" s="216">
        <v>45849</v>
      </c>
      <c r="B16698" s="217" t="s">
        <v>237</v>
      </c>
      <c r="C16698" s="218">
        <v>4.2605000000000004</v>
      </c>
    </row>
    <row r="16699" spans="1:3" ht="15" customHeight="1" x14ac:dyDescent="0.25">
      <c r="A16699" s="216">
        <v>45852</v>
      </c>
      <c r="B16699" s="217" t="s">
        <v>237</v>
      </c>
      <c r="C16699" s="218">
        <v>4.2746000000000004</v>
      </c>
    </row>
    <row r="16700" spans="1:3" ht="15" customHeight="1" x14ac:dyDescent="0.25">
      <c r="A16700" s="216">
        <v>45853</v>
      </c>
      <c r="B16700" s="217" t="s">
        <v>237</v>
      </c>
      <c r="C16700" s="218">
        <v>4.2885999999999997</v>
      </c>
    </row>
    <row r="16701" spans="1:3" ht="15" customHeight="1" x14ac:dyDescent="0.25">
      <c r="A16701" s="216">
        <v>45854</v>
      </c>
      <c r="B16701" s="217" t="s">
        <v>237</v>
      </c>
      <c r="C16701" s="218">
        <v>4.3026999999999997</v>
      </c>
    </row>
    <row r="16702" spans="1:3" ht="15" customHeight="1" x14ac:dyDescent="0.25">
      <c r="A16702" s="216">
        <v>45855</v>
      </c>
      <c r="B16702" s="217" t="s">
        <v>237</v>
      </c>
      <c r="C16702" s="218">
        <v>4.3167</v>
      </c>
    </row>
    <row r="16703" spans="1:3" ht="15" customHeight="1" x14ac:dyDescent="0.25">
      <c r="A16703" s="216">
        <v>45856</v>
      </c>
      <c r="B16703" s="217" t="s">
        <v>237</v>
      </c>
      <c r="C16703" s="218">
        <v>4.3587999999999996</v>
      </c>
    </row>
    <row r="16704" spans="1:3" ht="15" customHeight="1" x14ac:dyDescent="0.25">
      <c r="A16704" s="216">
        <v>45859</v>
      </c>
      <c r="B16704" s="217" t="s">
        <v>237</v>
      </c>
      <c r="C16704" s="218">
        <v>4.3728999999999996</v>
      </c>
    </row>
    <row r="16705" spans="1:3" ht="15" customHeight="1" x14ac:dyDescent="0.25">
      <c r="A16705" s="216">
        <v>45860</v>
      </c>
      <c r="B16705" s="217" t="s">
        <v>237</v>
      </c>
      <c r="C16705" s="218">
        <v>4.3868999999999998</v>
      </c>
    </row>
    <row r="16706" spans="1:3" ht="15" customHeight="1" x14ac:dyDescent="0.25">
      <c r="A16706" s="216">
        <v>45861</v>
      </c>
      <c r="B16706" s="217" t="s">
        <v>237</v>
      </c>
      <c r="C16706" s="218">
        <v>4.4009999999999998</v>
      </c>
    </row>
    <row r="16707" spans="1:3" ht="15" customHeight="1" x14ac:dyDescent="0.25">
      <c r="A16707" s="216">
        <v>45862</v>
      </c>
      <c r="B16707" s="217" t="s">
        <v>237</v>
      </c>
      <c r="C16707" s="218">
        <v>4.415</v>
      </c>
    </row>
    <row r="16708" spans="1:3" ht="15" customHeight="1" x14ac:dyDescent="0.25">
      <c r="A16708" s="216">
        <v>45863</v>
      </c>
      <c r="B16708" s="217" t="s">
        <v>237</v>
      </c>
      <c r="C16708" s="218">
        <v>4.4573</v>
      </c>
    </row>
    <row r="16709" spans="1:3" ht="15" customHeight="1" x14ac:dyDescent="0.25">
      <c r="A16709" s="216">
        <v>45866</v>
      </c>
      <c r="B16709" s="217" t="s">
        <v>237</v>
      </c>
      <c r="C16709" s="218">
        <v>4.4713000000000003</v>
      </c>
    </row>
    <row r="16710" spans="1:3" ht="15" customHeight="1" x14ac:dyDescent="0.25">
      <c r="A16710" s="216">
        <v>45867</v>
      </c>
      <c r="B16710" s="217" t="s">
        <v>237</v>
      </c>
      <c r="C16710" s="218">
        <v>4.4854000000000003</v>
      </c>
    </row>
    <row r="16711" spans="1:3" ht="15" customHeight="1" x14ac:dyDescent="0.25">
      <c r="A16711" s="216">
        <v>45868</v>
      </c>
      <c r="B16711" s="217" t="s">
        <v>237</v>
      </c>
      <c r="C16711" s="218">
        <v>4.4993999999999996</v>
      </c>
    </row>
    <row r="16712" spans="1:3" ht="15" customHeight="1" x14ac:dyDescent="0.25">
      <c r="A16712" s="216">
        <v>45869</v>
      </c>
      <c r="B16712" s="217" t="s">
        <v>237</v>
      </c>
      <c r="C16712" s="218">
        <v>4.5134999999999996</v>
      </c>
    </row>
    <row r="16713" spans="1:3" ht="15" customHeight="1" x14ac:dyDescent="0.25">
      <c r="A16713" s="216">
        <v>45870</v>
      </c>
      <c r="B16713" s="217" t="s">
        <v>237</v>
      </c>
      <c r="C16713" s="218">
        <v>4.5553999999999997</v>
      </c>
    </row>
    <row r="16714" spans="1:3" ht="15" customHeight="1" x14ac:dyDescent="0.25">
      <c r="A16714" s="216">
        <v>45873</v>
      </c>
      <c r="B16714" s="217" t="s">
        <v>237</v>
      </c>
      <c r="C16714" s="218">
        <v>4.5693999999999999</v>
      </c>
    </row>
    <row r="16715" spans="1:3" ht="15" customHeight="1" x14ac:dyDescent="0.25">
      <c r="A16715" s="216">
        <v>45874</v>
      </c>
      <c r="B16715" s="217" t="s">
        <v>237</v>
      </c>
      <c r="C16715" s="218">
        <v>4.5834000000000001</v>
      </c>
    </row>
    <row r="16716" spans="1:3" ht="15" customHeight="1" x14ac:dyDescent="0.25">
      <c r="A16716" s="216">
        <v>45875</v>
      </c>
      <c r="B16716" s="217" t="s">
        <v>237</v>
      </c>
      <c r="C16716" s="218">
        <v>4.5974000000000004</v>
      </c>
    </row>
    <row r="16717" spans="1:3" ht="15" customHeight="1" x14ac:dyDescent="0.25">
      <c r="A16717" s="216">
        <v>45876</v>
      </c>
      <c r="B16717" s="217" t="s">
        <v>237</v>
      </c>
      <c r="C16717" s="218">
        <v>4.6109999999999998</v>
      </c>
    </row>
    <row r="16718" spans="1:3" ht="15" customHeight="1" x14ac:dyDescent="0.25">
      <c r="A16718" s="216">
        <v>45877</v>
      </c>
      <c r="B16718" s="217" t="s">
        <v>237</v>
      </c>
      <c r="C16718" s="218">
        <v>4.6516999999999999</v>
      </c>
    </row>
    <row r="16719" spans="1:3" ht="15" customHeight="1" x14ac:dyDescent="0.25">
      <c r="A16719" s="216">
        <v>45880</v>
      </c>
      <c r="B16719" s="217" t="s">
        <v>237</v>
      </c>
      <c r="C16719" s="218">
        <v>4.6654</v>
      </c>
    </row>
    <row r="16720" spans="1:3" ht="15" customHeight="1" x14ac:dyDescent="0.25">
      <c r="A16720" s="216">
        <v>45881</v>
      </c>
      <c r="B16720" s="217" t="s">
        <v>237</v>
      </c>
      <c r="C16720" s="218">
        <v>4.6788999999999996</v>
      </c>
    </row>
    <row r="16721" spans="1:3" ht="15" customHeight="1" x14ac:dyDescent="0.25">
      <c r="A16721" s="216">
        <v>45882</v>
      </c>
      <c r="B16721" s="217" t="s">
        <v>237</v>
      </c>
      <c r="C16721" s="218">
        <v>4.6924999999999999</v>
      </c>
    </row>
    <row r="16722" spans="1:3" ht="15" customHeight="1" x14ac:dyDescent="0.25">
      <c r="A16722" s="216">
        <v>45883</v>
      </c>
      <c r="B16722" s="217" t="s">
        <v>237</v>
      </c>
      <c r="C16722" s="218">
        <v>4.7061000000000002</v>
      </c>
    </row>
    <row r="16723" spans="1:3" ht="15" customHeight="1" x14ac:dyDescent="0.25">
      <c r="A16723" s="216">
        <v>45884</v>
      </c>
      <c r="B16723" s="217" t="s">
        <v>237</v>
      </c>
      <c r="C16723" s="218">
        <v>4.7466999999999997</v>
      </c>
    </row>
    <row r="16724" spans="1:3" ht="15" customHeight="1" x14ac:dyDescent="0.25">
      <c r="A16724" s="216">
        <v>45887</v>
      </c>
      <c r="B16724" s="217" t="s">
        <v>237</v>
      </c>
      <c r="C16724" s="218">
        <v>4.7602000000000002</v>
      </c>
    </row>
    <row r="16725" spans="1:3" ht="15" customHeight="1" x14ac:dyDescent="0.25">
      <c r="A16725" s="216">
        <v>45888</v>
      </c>
      <c r="B16725" s="217" t="s">
        <v>237</v>
      </c>
      <c r="C16725" s="218">
        <v>4.7736999999999998</v>
      </c>
    </row>
    <row r="16726" spans="1:3" ht="15" customHeight="1" x14ac:dyDescent="0.25">
      <c r="A16726" s="216">
        <v>45889</v>
      </c>
      <c r="B16726" s="217" t="s">
        <v>237</v>
      </c>
      <c r="C16726" s="218">
        <v>4.7872000000000003</v>
      </c>
    </row>
    <row r="16727" spans="1:3" ht="15" customHeight="1" x14ac:dyDescent="0.25">
      <c r="A16727" s="216">
        <v>45890</v>
      </c>
      <c r="B16727" s="217" t="s">
        <v>237</v>
      </c>
      <c r="C16727" s="218">
        <v>4.8007</v>
      </c>
    </row>
    <row r="16728" spans="1:3" ht="15" customHeight="1" x14ac:dyDescent="0.25">
      <c r="A16728" s="216">
        <v>45891</v>
      </c>
      <c r="B16728" s="217" t="s">
        <v>237</v>
      </c>
      <c r="C16728" s="218">
        <v>4.8548999999999998</v>
      </c>
    </row>
    <row r="16729" spans="1:3" ht="15" customHeight="1" x14ac:dyDescent="0.25">
      <c r="A16729" s="216">
        <v>45895</v>
      </c>
      <c r="B16729" s="217" t="s">
        <v>237</v>
      </c>
      <c r="C16729" s="218">
        <v>4.8685</v>
      </c>
    </row>
    <row r="16730" spans="1:3" ht="15" customHeight="1" x14ac:dyDescent="0.25">
      <c r="A16730" s="216">
        <v>45896</v>
      </c>
      <c r="B16730" s="217" t="s">
        <v>237</v>
      </c>
      <c r="C16730" s="218">
        <v>4.8821000000000003</v>
      </c>
    </row>
    <row r="16731" spans="1:3" ht="15" customHeight="1" x14ac:dyDescent="0.25">
      <c r="A16731" s="216">
        <v>45897</v>
      </c>
      <c r="B16731" s="217" t="s">
        <v>237</v>
      </c>
      <c r="C16731" s="218">
        <v>4.8956</v>
      </c>
    </row>
    <row r="16732" spans="1:3" ht="15" customHeight="1" x14ac:dyDescent="0.25">
      <c r="A16732" s="216">
        <v>45898</v>
      </c>
      <c r="B16732" s="217" t="s">
        <v>237</v>
      </c>
      <c r="C16732" s="218">
        <v>4.9364999999999997</v>
      </c>
    </row>
    <row r="16733" spans="1:3" ht="15" customHeight="1" x14ac:dyDescent="0.25">
      <c r="A16733" s="216">
        <v>45901</v>
      </c>
      <c r="B16733" s="217" t="s">
        <v>237</v>
      </c>
      <c r="C16733" s="218">
        <v>4.95</v>
      </c>
    </row>
    <row r="16734" spans="1:3" ht="15" customHeight="1" x14ac:dyDescent="0.25">
      <c r="A16734" s="216">
        <v>45902</v>
      </c>
      <c r="B16734" s="217" t="s">
        <v>237</v>
      </c>
      <c r="C16734" s="218">
        <v>4.9634999999999998</v>
      </c>
    </row>
    <row r="16735" spans="1:3" ht="15" customHeight="1" x14ac:dyDescent="0.25">
      <c r="A16735" s="216">
        <v>45903</v>
      </c>
      <c r="B16735" s="217" t="s">
        <v>237</v>
      </c>
      <c r="C16735" s="218">
        <v>4.9770000000000003</v>
      </c>
    </row>
    <row r="16736" spans="1:3" ht="15" customHeight="1" x14ac:dyDescent="0.25">
      <c r="A16736" s="216">
        <v>45904</v>
      </c>
      <c r="B16736" s="217" t="s">
        <v>237</v>
      </c>
      <c r="C16736" s="218">
        <v>4.9905999999999997</v>
      </c>
    </row>
    <row r="16737" spans="1:3" ht="15" customHeight="1" x14ac:dyDescent="0.25">
      <c r="A16737" s="216">
        <v>45905</v>
      </c>
      <c r="B16737" s="217" t="s">
        <v>237</v>
      </c>
      <c r="C16737" s="218">
        <v>5.0311000000000003</v>
      </c>
    </row>
    <row r="16738" spans="1:3" ht="15" customHeight="1" x14ac:dyDescent="0.25">
      <c r="A16738" s="216">
        <v>45908</v>
      </c>
      <c r="B16738" s="217" t="s">
        <v>237</v>
      </c>
      <c r="C16738" s="218">
        <v>5.0446</v>
      </c>
    </row>
    <row r="16739" spans="1:3" ht="15" customHeight="1" x14ac:dyDescent="0.25">
      <c r="A16739" s="216">
        <v>45909</v>
      </c>
      <c r="B16739" s="217" t="s">
        <v>237</v>
      </c>
      <c r="C16739" s="218">
        <v>5.0580999999999996</v>
      </c>
    </row>
    <row r="16740" spans="1:3" ht="15" customHeight="1" x14ac:dyDescent="0.25">
      <c r="A16740" s="216">
        <v>45910</v>
      </c>
      <c r="B16740" s="217" t="s">
        <v>237</v>
      </c>
      <c r="C16740" s="218">
        <v>5.0716000000000001</v>
      </c>
    </row>
    <row r="16741" spans="1:3" ht="15" customHeight="1" x14ac:dyDescent="0.25">
      <c r="A16741" s="216">
        <v>45911</v>
      </c>
      <c r="B16741" s="217" t="s">
        <v>237</v>
      </c>
      <c r="C16741" s="218">
        <v>5.0850999999999997</v>
      </c>
    </row>
    <row r="16742" spans="1:3" ht="15" customHeight="1" x14ac:dyDescent="0.25">
      <c r="A16742" s="216">
        <v>45912</v>
      </c>
      <c r="B16742" s="217" t="s">
        <v>237</v>
      </c>
      <c r="C16742" s="218">
        <v>5.1254999999999997</v>
      </c>
    </row>
    <row r="16743" spans="1:3" ht="15" customHeight="1" x14ac:dyDescent="0.25">
      <c r="A16743" s="216">
        <v>45915</v>
      </c>
      <c r="B16743" s="217" t="s">
        <v>237</v>
      </c>
      <c r="C16743" s="218">
        <v>5.1390000000000002</v>
      </c>
    </row>
    <row r="16744" spans="1:3" ht="15" customHeight="1" x14ac:dyDescent="0.25">
      <c r="A16744" s="216">
        <v>45916</v>
      </c>
      <c r="B16744" s="217" t="s">
        <v>237</v>
      </c>
      <c r="C16744" s="218">
        <v>5.1525999999999996</v>
      </c>
    </row>
    <row r="16745" spans="1:3" ht="15" customHeight="1" x14ac:dyDescent="0.25">
      <c r="A16745" s="216">
        <v>45917</v>
      </c>
      <c r="B16745" s="217" t="s">
        <v>237</v>
      </c>
      <c r="C16745" s="218">
        <v>5.1661000000000001</v>
      </c>
    </row>
    <row r="16746" spans="1:3" ht="15" customHeight="1" x14ac:dyDescent="0.25">
      <c r="A16746" s="216">
        <v>45918</v>
      </c>
      <c r="B16746" s="217" t="s">
        <v>237</v>
      </c>
      <c r="C16746" s="218">
        <v>5.1795</v>
      </c>
    </row>
    <row r="16747" spans="1:3" ht="15" customHeight="1" x14ac:dyDescent="0.25">
      <c r="A16747" s="216">
        <v>45919</v>
      </c>
      <c r="B16747" s="217" t="s">
        <v>237</v>
      </c>
      <c r="C16747" s="218">
        <v>5.22</v>
      </c>
    </row>
    <row r="16748" spans="1:3" ht="15" customHeight="1" x14ac:dyDescent="0.25">
      <c r="A16748" s="216">
        <v>45922</v>
      </c>
      <c r="B16748" s="217" t="s">
        <v>237</v>
      </c>
      <c r="C16748" s="218">
        <v>5.2336</v>
      </c>
    </row>
    <row r="16749" spans="1:3" ht="15" customHeight="1" x14ac:dyDescent="0.25">
      <c r="A16749" s="216">
        <v>45923</v>
      </c>
      <c r="B16749" s="217" t="s">
        <v>237</v>
      </c>
      <c r="C16749" s="218">
        <v>5.2470999999999997</v>
      </c>
    </row>
    <row r="16750" spans="1:3" ht="15" customHeight="1" x14ac:dyDescent="0.25">
      <c r="A16750" s="216">
        <v>45924</v>
      </c>
      <c r="B16750" s="217" t="s">
        <v>237</v>
      </c>
      <c r="C16750" s="218">
        <v>5.2606000000000002</v>
      </c>
    </row>
    <row r="16751" spans="1:3" ht="15" customHeight="1" x14ac:dyDescent="0.25">
      <c r="A16751" s="216">
        <v>45925</v>
      </c>
      <c r="B16751" s="217" t="s">
        <v>237</v>
      </c>
      <c r="C16751" s="218">
        <v>5.2740999999999998</v>
      </c>
    </row>
    <row r="16752" spans="1:3" ht="15" customHeight="1" x14ac:dyDescent="0.25">
      <c r="A16752" s="216">
        <v>45926</v>
      </c>
      <c r="B16752" s="217" t="s">
        <v>237</v>
      </c>
      <c r="C16752" s="218">
        <v>5.3148</v>
      </c>
    </row>
    <row r="16753" spans="1:3" ht="15" customHeight="1" x14ac:dyDescent="0.25">
      <c r="A16753" s="216">
        <v>45929</v>
      </c>
      <c r="B16753" s="217" t="s">
        <v>237</v>
      </c>
      <c r="C16753" s="218">
        <v>5.3282999999999996</v>
      </c>
    </row>
    <row r="16754" spans="1:3" ht="15" customHeight="1" x14ac:dyDescent="0.25">
      <c r="A16754" s="216">
        <v>45930</v>
      </c>
      <c r="B16754" s="217" t="s">
        <v>237</v>
      </c>
      <c r="C16754" s="218">
        <v>5.3419999999999996</v>
      </c>
    </row>
    <row r="16755" spans="1:3" ht="15" customHeight="1" x14ac:dyDescent="0.25">
      <c r="A16755" s="216">
        <v>45566</v>
      </c>
      <c r="B16755" s="217" t="s">
        <v>190</v>
      </c>
      <c r="C16755" s="218">
        <v>1.52E-2</v>
      </c>
    </row>
    <row r="16756" spans="1:3" ht="15" customHeight="1" x14ac:dyDescent="0.25">
      <c r="A16756" s="216">
        <v>45567</v>
      </c>
      <c r="B16756" s="217" t="s">
        <v>190</v>
      </c>
      <c r="C16756" s="218">
        <v>3.0300000000000001E-2</v>
      </c>
    </row>
    <row r="16757" spans="1:3" ht="15" customHeight="1" x14ac:dyDescent="0.25">
      <c r="A16757" s="216">
        <v>45568</v>
      </c>
      <c r="B16757" s="217" t="s">
        <v>190</v>
      </c>
      <c r="C16757" s="218">
        <v>4.5499999999999999E-2</v>
      </c>
    </row>
    <row r="16758" spans="1:3" ht="15" customHeight="1" x14ac:dyDescent="0.25">
      <c r="A16758" s="216">
        <v>45569</v>
      </c>
      <c r="B16758" s="217" t="s">
        <v>190</v>
      </c>
      <c r="C16758" s="218">
        <v>9.0999999999999998E-2</v>
      </c>
    </row>
    <row r="16759" spans="1:3" ht="15" customHeight="1" x14ac:dyDescent="0.25">
      <c r="A16759" s="216">
        <v>45572</v>
      </c>
      <c r="B16759" s="217" t="s">
        <v>190</v>
      </c>
      <c r="C16759" s="218">
        <v>0.1062</v>
      </c>
    </row>
    <row r="16760" spans="1:3" ht="15" customHeight="1" x14ac:dyDescent="0.25">
      <c r="A16760" s="216">
        <v>45573</v>
      </c>
      <c r="B16760" s="217" t="s">
        <v>190</v>
      </c>
      <c r="C16760" s="218">
        <v>0.12130000000000001</v>
      </c>
    </row>
    <row r="16761" spans="1:3" ht="15" customHeight="1" x14ac:dyDescent="0.25">
      <c r="A16761" s="216">
        <v>45574</v>
      </c>
      <c r="B16761" s="217" t="s">
        <v>190</v>
      </c>
      <c r="C16761" s="218">
        <v>0.13650000000000001</v>
      </c>
    </row>
    <row r="16762" spans="1:3" ht="15" customHeight="1" x14ac:dyDescent="0.25">
      <c r="A16762" s="216">
        <v>45575</v>
      </c>
      <c r="B16762" s="217" t="s">
        <v>190</v>
      </c>
      <c r="C16762" s="218">
        <v>0.1517</v>
      </c>
    </row>
    <row r="16763" spans="1:3" ht="15" customHeight="1" x14ac:dyDescent="0.25">
      <c r="A16763" s="216">
        <v>45576</v>
      </c>
      <c r="B16763" s="217" t="s">
        <v>190</v>
      </c>
      <c r="C16763" s="218">
        <v>0.19719999999999999</v>
      </c>
    </row>
    <row r="16764" spans="1:3" ht="15" customHeight="1" x14ac:dyDescent="0.25">
      <c r="A16764" s="216">
        <v>45579</v>
      </c>
      <c r="B16764" s="217" t="s">
        <v>190</v>
      </c>
      <c r="C16764" s="218">
        <v>0.21240000000000001</v>
      </c>
    </row>
    <row r="16765" spans="1:3" ht="15" customHeight="1" x14ac:dyDescent="0.25">
      <c r="A16765" s="216">
        <v>45580</v>
      </c>
      <c r="B16765" s="217" t="s">
        <v>190</v>
      </c>
      <c r="C16765" s="218">
        <v>0.2276</v>
      </c>
    </row>
    <row r="16766" spans="1:3" ht="15" customHeight="1" x14ac:dyDescent="0.25">
      <c r="A16766" s="216">
        <v>45581</v>
      </c>
      <c r="B16766" s="217" t="s">
        <v>190</v>
      </c>
      <c r="C16766" s="218">
        <v>0.24279999999999999</v>
      </c>
    </row>
    <row r="16767" spans="1:3" ht="15" customHeight="1" x14ac:dyDescent="0.25">
      <c r="A16767" s="216">
        <v>45582</v>
      </c>
      <c r="B16767" s="217" t="s">
        <v>190</v>
      </c>
      <c r="C16767" s="218">
        <v>0.25790000000000002</v>
      </c>
    </row>
    <row r="16768" spans="1:3" ht="15" customHeight="1" x14ac:dyDescent="0.25">
      <c r="A16768" s="216">
        <v>45583</v>
      </c>
      <c r="B16768" s="217" t="s">
        <v>190</v>
      </c>
      <c r="C16768" s="218">
        <v>0.30349999999999999</v>
      </c>
    </row>
    <row r="16769" spans="1:3" ht="15" customHeight="1" x14ac:dyDescent="0.25">
      <c r="A16769" s="216">
        <v>45586</v>
      </c>
      <c r="B16769" s="217" t="s">
        <v>190</v>
      </c>
      <c r="C16769" s="218">
        <v>0.31869999999999998</v>
      </c>
    </row>
    <row r="16770" spans="1:3" ht="15" customHeight="1" x14ac:dyDescent="0.25">
      <c r="A16770" s="216">
        <v>45587</v>
      </c>
      <c r="B16770" s="217" t="s">
        <v>190</v>
      </c>
      <c r="C16770" s="218">
        <v>0.33389999999999997</v>
      </c>
    </row>
    <row r="16771" spans="1:3" ht="15" customHeight="1" x14ac:dyDescent="0.25">
      <c r="A16771" s="216">
        <v>45588</v>
      </c>
      <c r="B16771" s="217" t="s">
        <v>190</v>
      </c>
      <c r="C16771" s="218">
        <v>0.34899999999999998</v>
      </c>
    </row>
    <row r="16772" spans="1:3" ht="15" customHeight="1" x14ac:dyDescent="0.25">
      <c r="A16772" s="216">
        <v>45589</v>
      </c>
      <c r="B16772" s="217" t="s">
        <v>190</v>
      </c>
      <c r="C16772" s="218">
        <v>0.36420000000000002</v>
      </c>
    </row>
    <row r="16773" spans="1:3" ht="15" customHeight="1" x14ac:dyDescent="0.25">
      <c r="A16773" s="216">
        <v>45590</v>
      </c>
      <c r="B16773" s="217" t="s">
        <v>190</v>
      </c>
      <c r="C16773" s="218">
        <v>0.4098</v>
      </c>
    </row>
    <row r="16774" spans="1:3" ht="15" customHeight="1" x14ac:dyDescent="0.25">
      <c r="A16774" s="216">
        <v>45593</v>
      </c>
      <c r="B16774" s="217" t="s">
        <v>190</v>
      </c>
      <c r="C16774" s="218">
        <v>0.42499999999999999</v>
      </c>
    </row>
    <row r="16775" spans="1:3" ht="15" customHeight="1" x14ac:dyDescent="0.25">
      <c r="A16775" s="216">
        <v>45594</v>
      </c>
      <c r="B16775" s="217" t="s">
        <v>190</v>
      </c>
      <c r="C16775" s="218">
        <v>0.44019999999999998</v>
      </c>
    </row>
    <row r="16776" spans="1:3" ht="15" customHeight="1" x14ac:dyDescent="0.25">
      <c r="A16776" s="216">
        <v>45595</v>
      </c>
      <c r="B16776" s="217" t="s">
        <v>190</v>
      </c>
      <c r="C16776" s="218">
        <v>0.45540000000000003</v>
      </c>
    </row>
    <row r="16777" spans="1:3" ht="15" customHeight="1" x14ac:dyDescent="0.25">
      <c r="A16777" s="216">
        <v>45596</v>
      </c>
      <c r="B16777" s="217" t="s">
        <v>190</v>
      </c>
      <c r="C16777" s="218">
        <v>0.47070000000000001</v>
      </c>
    </row>
    <row r="16778" spans="1:3" ht="15" customHeight="1" x14ac:dyDescent="0.25">
      <c r="A16778" s="216">
        <v>45597</v>
      </c>
      <c r="B16778" s="217" t="s">
        <v>190</v>
      </c>
      <c r="C16778" s="218">
        <v>0.51629999999999998</v>
      </c>
    </row>
    <row r="16779" spans="1:3" ht="15" customHeight="1" x14ac:dyDescent="0.25">
      <c r="A16779" s="216">
        <v>45600</v>
      </c>
      <c r="B16779" s="217" t="s">
        <v>190</v>
      </c>
      <c r="C16779" s="218">
        <v>0.53149999999999997</v>
      </c>
    </row>
    <row r="16780" spans="1:3" ht="15" customHeight="1" x14ac:dyDescent="0.25">
      <c r="A16780" s="216">
        <v>45601</v>
      </c>
      <c r="B16780" s="217" t="s">
        <v>190</v>
      </c>
      <c r="C16780" s="218">
        <v>0.54669999999999996</v>
      </c>
    </row>
    <row r="16781" spans="1:3" ht="15" customHeight="1" x14ac:dyDescent="0.25">
      <c r="A16781" s="216">
        <v>45602</v>
      </c>
      <c r="B16781" s="217" t="s">
        <v>190</v>
      </c>
      <c r="C16781" s="218">
        <v>0.56179999999999997</v>
      </c>
    </row>
    <row r="16782" spans="1:3" ht="15" customHeight="1" x14ac:dyDescent="0.25">
      <c r="A16782" s="216">
        <v>45603</v>
      </c>
      <c r="B16782" s="217" t="s">
        <v>190</v>
      </c>
      <c r="C16782" s="218">
        <v>0.57650000000000001</v>
      </c>
    </row>
    <row r="16783" spans="1:3" ht="15" customHeight="1" x14ac:dyDescent="0.25">
      <c r="A16783" s="216">
        <v>45604</v>
      </c>
      <c r="B16783" s="217" t="s">
        <v>190</v>
      </c>
      <c r="C16783" s="218">
        <v>0.62039999999999995</v>
      </c>
    </row>
    <row r="16784" spans="1:3" ht="15" customHeight="1" x14ac:dyDescent="0.25">
      <c r="A16784" s="216">
        <v>45607</v>
      </c>
      <c r="B16784" s="217" t="s">
        <v>190</v>
      </c>
      <c r="C16784" s="218">
        <v>0.63500000000000001</v>
      </c>
    </row>
    <row r="16785" spans="1:3" ht="15" customHeight="1" x14ac:dyDescent="0.25">
      <c r="A16785" s="216">
        <v>45608</v>
      </c>
      <c r="B16785" s="217" t="s">
        <v>190</v>
      </c>
      <c r="C16785" s="218">
        <v>0.64970000000000006</v>
      </c>
    </row>
    <row r="16786" spans="1:3" ht="15" customHeight="1" x14ac:dyDescent="0.25">
      <c r="A16786" s="216">
        <v>45609</v>
      </c>
      <c r="B16786" s="217" t="s">
        <v>190</v>
      </c>
      <c r="C16786" s="218">
        <v>0.6643</v>
      </c>
    </row>
    <row r="16787" spans="1:3" ht="15" customHeight="1" x14ac:dyDescent="0.25">
      <c r="A16787" s="216">
        <v>45610</v>
      </c>
      <c r="B16787" s="217" t="s">
        <v>190</v>
      </c>
      <c r="C16787" s="218">
        <v>0.67889999999999995</v>
      </c>
    </row>
    <row r="16788" spans="1:3" ht="15" customHeight="1" x14ac:dyDescent="0.25">
      <c r="A16788" s="216">
        <v>45611</v>
      </c>
      <c r="B16788" s="217" t="s">
        <v>190</v>
      </c>
      <c r="C16788" s="218">
        <v>0.72289999999999999</v>
      </c>
    </row>
    <row r="16789" spans="1:3" ht="15" customHeight="1" x14ac:dyDescent="0.25">
      <c r="A16789" s="216">
        <v>45614</v>
      </c>
      <c r="B16789" s="217" t="s">
        <v>190</v>
      </c>
      <c r="C16789" s="218">
        <v>0.73750000000000004</v>
      </c>
    </row>
    <row r="16790" spans="1:3" ht="15" customHeight="1" x14ac:dyDescent="0.25">
      <c r="A16790" s="216">
        <v>45615</v>
      </c>
      <c r="B16790" s="217" t="s">
        <v>190</v>
      </c>
      <c r="C16790" s="218">
        <v>0.75209999999999999</v>
      </c>
    </row>
    <row r="16791" spans="1:3" ht="15" customHeight="1" x14ac:dyDescent="0.25">
      <c r="A16791" s="216">
        <v>45616</v>
      </c>
      <c r="B16791" s="217" t="s">
        <v>190</v>
      </c>
      <c r="C16791" s="218">
        <v>0.76680000000000004</v>
      </c>
    </row>
    <row r="16792" spans="1:3" ht="15" customHeight="1" x14ac:dyDescent="0.25">
      <c r="A16792" s="216">
        <v>45617</v>
      </c>
      <c r="B16792" s="217" t="s">
        <v>190</v>
      </c>
      <c r="C16792" s="218">
        <v>0.78139999999999998</v>
      </c>
    </row>
    <row r="16793" spans="1:3" ht="15" customHeight="1" x14ac:dyDescent="0.25">
      <c r="A16793" s="216">
        <v>45618</v>
      </c>
      <c r="B16793" s="217" t="s">
        <v>190</v>
      </c>
      <c r="C16793" s="218">
        <v>0.82540000000000002</v>
      </c>
    </row>
    <row r="16794" spans="1:3" ht="15" customHeight="1" x14ac:dyDescent="0.25">
      <c r="A16794" s="216">
        <v>45621</v>
      </c>
      <c r="B16794" s="217" t="s">
        <v>190</v>
      </c>
      <c r="C16794" s="218">
        <v>0.83989999999999998</v>
      </c>
    </row>
    <row r="16795" spans="1:3" ht="15" customHeight="1" x14ac:dyDescent="0.25">
      <c r="A16795" s="216">
        <v>45622</v>
      </c>
      <c r="B16795" s="217" t="s">
        <v>190</v>
      </c>
      <c r="C16795" s="218">
        <v>0.85450000000000004</v>
      </c>
    </row>
    <row r="16796" spans="1:3" ht="15" customHeight="1" x14ac:dyDescent="0.25">
      <c r="A16796" s="216">
        <v>45623</v>
      </c>
      <c r="B16796" s="217" t="s">
        <v>190</v>
      </c>
      <c r="C16796" s="218">
        <v>0.86899999999999999</v>
      </c>
    </row>
    <row r="16797" spans="1:3" ht="15" customHeight="1" x14ac:dyDescent="0.25">
      <c r="A16797" s="216">
        <v>45624</v>
      </c>
      <c r="B16797" s="217" t="s">
        <v>190</v>
      </c>
      <c r="C16797" s="218">
        <v>0.88349999999999995</v>
      </c>
    </row>
    <row r="16798" spans="1:3" ht="15" customHeight="1" x14ac:dyDescent="0.25">
      <c r="A16798" s="216">
        <v>45625</v>
      </c>
      <c r="B16798" s="217" t="s">
        <v>190</v>
      </c>
      <c r="C16798" s="218">
        <v>0.92720000000000002</v>
      </c>
    </row>
    <row r="16799" spans="1:3" ht="15" customHeight="1" x14ac:dyDescent="0.25">
      <c r="A16799" s="216">
        <v>45628</v>
      </c>
      <c r="B16799" s="217" t="s">
        <v>190</v>
      </c>
      <c r="C16799" s="218">
        <v>0.94169999999999998</v>
      </c>
    </row>
    <row r="16800" spans="1:3" ht="15" customHeight="1" x14ac:dyDescent="0.25">
      <c r="A16800" s="216">
        <v>45629</v>
      </c>
      <c r="B16800" s="217" t="s">
        <v>190</v>
      </c>
      <c r="C16800" s="218">
        <v>0.95620000000000005</v>
      </c>
    </row>
    <row r="16801" spans="1:3" ht="15" customHeight="1" x14ac:dyDescent="0.25">
      <c r="A16801" s="216">
        <v>45630</v>
      </c>
      <c r="B16801" s="217" t="s">
        <v>190</v>
      </c>
      <c r="C16801" s="218">
        <v>0.9708</v>
      </c>
    </row>
    <row r="16802" spans="1:3" ht="15" customHeight="1" x14ac:dyDescent="0.25">
      <c r="A16802" s="216">
        <v>45631</v>
      </c>
      <c r="B16802" s="217" t="s">
        <v>190</v>
      </c>
      <c r="C16802" s="218">
        <v>0.98529999999999995</v>
      </c>
    </row>
    <row r="16803" spans="1:3" ht="15" customHeight="1" x14ac:dyDescent="0.25">
      <c r="A16803" s="216">
        <v>45632</v>
      </c>
      <c r="B16803" s="217" t="s">
        <v>190</v>
      </c>
      <c r="C16803" s="218">
        <v>1.0288999999999999</v>
      </c>
    </row>
    <row r="16804" spans="1:3" ht="15" customHeight="1" x14ac:dyDescent="0.25">
      <c r="A16804" s="216">
        <v>45635</v>
      </c>
      <c r="B16804" s="217" t="s">
        <v>190</v>
      </c>
      <c r="C16804" s="218">
        <v>1.0434000000000001</v>
      </c>
    </row>
    <row r="16805" spans="1:3" ht="15" customHeight="1" x14ac:dyDescent="0.25">
      <c r="A16805" s="216">
        <v>45636</v>
      </c>
      <c r="B16805" s="217" t="s">
        <v>190</v>
      </c>
      <c r="C16805" s="218">
        <v>1.0580000000000001</v>
      </c>
    </row>
    <row r="16806" spans="1:3" ht="15" customHeight="1" x14ac:dyDescent="0.25">
      <c r="A16806" s="216">
        <v>45637</v>
      </c>
      <c r="B16806" s="217" t="s">
        <v>190</v>
      </c>
      <c r="C16806" s="218">
        <v>1.0725</v>
      </c>
    </row>
    <row r="16807" spans="1:3" ht="15" customHeight="1" x14ac:dyDescent="0.25">
      <c r="A16807" s="216">
        <v>45638</v>
      </c>
      <c r="B16807" s="217" t="s">
        <v>190</v>
      </c>
      <c r="C16807" s="218">
        <v>1.0871</v>
      </c>
    </row>
    <row r="16808" spans="1:3" ht="15" customHeight="1" x14ac:dyDescent="0.25">
      <c r="A16808" s="216">
        <v>45639</v>
      </c>
      <c r="B16808" s="217" t="s">
        <v>190</v>
      </c>
      <c r="C16808" s="218">
        <v>1.1307</v>
      </c>
    </row>
    <row r="16809" spans="1:3" ht="15" customHeight="1" x14ac:dyDescent="0.25">
      <c r="A16809" s="216">
        <v>45642</v>
      </c>
      <c r="B16809" s="217" t="s">
        <v>190</v>
      </c>
      <c r="C16809" s="218">
        <v>1.1452</v>
      </c>
    </row>
    <row r="16810" spans="1:3" ht="15" customHeight="1" x14ac:dyDescent="0.25">
      <c r="A16810" s="216">
        <v>45643</v>
      </c>
      <c r="B16810" s="217" t="s">
        <v>190</v>
      </c>
      <c r="C16810" s="218">
        <v>1.1597</v>
      </c>
    </row>
    <row r="16811" spans="1:3" ht="15" customHeight="1" x14ac:dyDescent="0.25">
      <c r="A16811" s="216">
        <v>45644</v>
      </c>
      <c r="B16811" s="217" t="s">
        <v>190</v>
      </c>
      <c r="C16811" s="218">
        <v>1.1741999999999999</v>
      </c>
    </row>
    <row r="16812" spans="1:3" ht="15" customHeight="1" x14ac:dyDescent="0.25">
      <c r="A16812" s="216">
        <v>45645</v>
      </c>
      <c r="B16812" s="217" t="s">
        <v>190</v>
      </c>
      <c r="C16812" s="218">
        <v>1.1887000000000001</v>
      </c>
    </row>
    <row r="16813" spans="1:3" ht="15" customHeight="1" x14ac:dyDescent="0.25">
      <c r="A16813" s="216">
        <v>45646</v>
      </c>
      <c r="B16813" s="217" t="s">
        <v>190</v>
      </c>
      <c r="C16813" s="218">
        <v>1.2322</v>
      </c>
    </row>
    <row r="16814" spans="1:3" ht="15" customHeight="1" x14ac:dyDescent="0.25">
      <c r="A16814" s="216">
        <v>45649</v>
      </c>
      <c r="B16814" s="217" t="s">
        <v>190</v>
      </c>
      <c r="C16814" s="218">
        <v>1.2466999999999999</v>
      </c>
    </row>
    <row r="16815" spans="1:3" ht="15" customHeight="1" x14ac:dyDescent="0.25">
      <c r="A16815" s="216">
        <v>45650</v>
      </c>
      <c r="B16815" s="217" t="s">
        <v>190</v>
      </c>
      <c r="C16815" s="218">
        <v>1.2612000000000001</v>
      </c>
    </row>
    <row r="16816" spans="1:3" ht="15" customHeight="1" x14ac:dyDescent="0.25">
      <c r="A16816" s="216">
        <v>45651</v>
      </c>
      <c r="B16816" s="217" t="s">
        <v>190</v>
      </c>
      <c r="C16816" s="218">
        <v>1.2757000000000001</v>
      </c>
    </row>
    <row r="16817" spans="1:3" ht="15" customHeight="1" x14ac:dyDescent="0.25">
      <c r="A16817" s="216">
        <v>45652</v>
      </c>
      <c r="B16817" s="217" t="s">
        <v>190</v>
      </c>
      <c r="C16817" s="218">
        <v>1.2902</v>
      </c>
    </row>
    <row r="16818" spans="1:3" ht="15" customHeight="1" x14ac:dyDescent="0.25">
      <c r="A16818" s="216">
        <v>45653</v>
      </c>
      <c r="B16818" s="217" t="s">
        <v>190</v>
      </c>
      <c r="C16818" s="218">
        <v>1.3338000000000001</v>
      </c>
    </row>
    <row r="16819" spans="1:3" ht="15" customHeight="1" x14ac:dyDescent="0.25">
      <c r="A16819" s="216">
        <v>45656</v>
      </c>
      <c r="B16819" s="217" t="s">
        <v>190</v>
      </c>
      <c r="C16819" s="218">
        <v>1.3484</v>
      </c>
    </row>
    <row r="16820" spans="1:3" ht="15" customHeight="1" x14ac:dyDescent="0.25">
      <c r="A16820" s="216">
        <v>45657</v>
      </c>
      <c r="B16820" s="217" t="s">
        <v>190</v>
      </c>
      <c r="C16820" s="218">
        <v>1.3631</v>
      </c>
    </row>
    <row r="16821" spans="1:3" ht="15" customHeight="1" x14ac:dyDescent="0.25">
      <c r="A16821" s="216">
        <v>45659</v>
      </c>
      <c r="B16821" s="217" t="s">
        <v>190</v>
      </c>
      <c r="C16821" s="218">
        <v>1.3925000000000001</v>
      </c>
    </row>
    <row r="16822" spans="1:3" ht="15" customHeight="1" x14ac:dyDescent="0.25">
      <c r="A16822" s="216">
        <v>45660</v>
      </c>
      <c r="B16822" s="217" t="s">
        <v>190</v>
      </c>
      <c r="C16822" s="218">
        <v>1.4359</v>
      </c>
    </row>
    <row r="16823" spans="1:3" ht="15" customHeight="1" x14ac:dyDescent="0.25">
      <c r="A16823" s="216">
        <v>45663</v>
      </c>
      <c r="B16823" s="217" t="s">
        <v>190</v>
      </c>
      <c r="C16823" s="218">
        <v>1.4503999999999999</v>
      </c>
    </row>
    <row r="16824" spans="1:3" ht="15" customHeight="1" x14ac:dyDescent="0.25">
      <c r="A16824" s="216">
        <v>45664</v>
      </c>
      <c r="B16824" s="217" t="s">
        <v>190</v>
      </c>
      <c r="C16824" s="218">
        <v>1.4649000000000001</v>
      </c>
    </row>
    <row r="16825" spans="1:3" ht="15" customHeight="1" x14ac:dyDescent="0.25">
      <c r="A16825" s="216">
        <v>45665</v>
      </c>
      <c r="B16825" s="217" t="s">
        <v>190</v>
      </c>
      <c r="C16825" s="218">
        <v>1.4793000000000001</v>
      </c>
    </row>
    <row r="16826" spans="1:3" ht="15" customHeight="1" x14ac:dyDescent="0.25">
      <c r="A16826" s="216">
        <v>45666</v>
      </c>
      <c r="B16826" s="217" t="s">
        <v>190</v>
      </c>
      <c r="C16826" s="218">
        <v>1.4938</v>
      </c>
    </row>
    <row r="16827" spans="1:3" ht="15" customHeight="1" x14ac:dyDescent="0.25">
      <c r="A16827" s="216">
        <v>45667</v>
      </c>
      <c r="B16827" s="217" t="s">
        <v>190</v>
      </c>
      <c r="C16827" s="218">
        <v>1.5373000000000001</v>
      </c>
    </row>
    <row r="16828" spans="1:3" ht="15" customHeight="1" x14ac:dyDescent="0.25">
      <c r="A16828" s="216">
        <v>45670</v>
      </c>
      <c r="B16828" s="217" t="s">
        <v>190</v>
      </c>
      <c r="C16828" s="218">
        <v>1.5518000000000001</v>
      </c>
    </row>
    <row r="16829" spans="1:3" ht="15" customHeight="1" x14ac:dyDescent="0.25">
      <c r="A16829" s="216">
        <v>45671</v>
      </c>
      <c r="B16829" s="217" t="s">
        <v>190</v>
      </c>
      <c r="C16829" s="218">
        <v>1.5663</v>
      </c>
    </row>
    <row r="16830" spans="1:3" ht="15" customHeight="1" x14ac:dyDescent="0.25">
      <c r="A16830" s="216">
        <v>45672</v>
      </c>
      <c r="B16830" s="217" t="s">
        <v>190</v>
      </c>
      <c r="C16830" s="218">
        <v>1.5808</v>
      </c>
    </row>
    <row r="16831" spans="1:3" ht="15" customHeight="1" x14ac:dyDescent="0.25">
      <c r="A16831" s="216">
        <v>45673</v>
      </c>
      <c r="B16831" s="217" t="s">
        <v>190</v>
      </c>
      <c r="C16831" s="218">
        <v>1.5952999999999999</v>
      </c>
    </row>
    <row r="16832" spans="1:3" ht="15" customHeight="1" x14ac:dyDescent="0.25">
      <c r="A16832" s="216">
        <v>45674</v>
      </c>
      <c r="B16832" s="217" t="s">
        <v>190</v>
      </c>
      <c r="C16832" s="218">
        <v>1.6388</v>
      </c>
    </row>
    <row r="16833" spans="1:3" ht="15" customHeight="1" x14ac:dyDescent="0.25">
      <c r="A16833" s="216">
        <v>45677</v>
      </c>
      <c r="B16833" s="217" t="s">
        <v>190</v>
      </c>
      <c r="C16833" s="218">
        <v>1.6533</v>
      </c>
    </row>
    <row r="16834" spans="1:3" ht="15" customHeight="1" x14ac:dyDescent="0.25">
      <c r="A16834" s="216">
        <v>45678</v>
      </c>
      <c r="B16834" s="217" t="s">
        <v>190</v>
      </c>
      <c r="C16834" s="218">
        <v>1.6677999999999999</v>
      </c>
    </row>
    <row r="16835" spans="1:3" ht="15" customHeight="1" x14ac:dyDescent="0.25">
      <c r="A16835" s="216">
        <v>45679</v>
      </c>
      <c r="B16835" s="217" t="s">
        <v>190</v>
      </c>
      <c r="C16835" s="218">
        <v>1.6822999999999999</v>
      </c>
    </row>
    <row r="16836" spans="1:3" ht="15" customHeight="1" x14ac:dyDescent="0.25">
      <c r="A16836" s="216">
        <v>45680</v>
      </c>
      <c r="B16836" s="217" t="s">
        <v>190</v>
      </c>
      <c r="C16836" s="218">
        <v>1.6968000000000001</v>
      </c>
    </row>
    <row r="16837" spans="1:3" ht="15" customHeight="1" x14ac:dyDescent="0.25">
      <c r="A16837" s="216">
        <v>45681</v>
      </c>
      <c r="B16837" s="217" t="s">
        <v>190</v>
      </c>
      <c r="C16837" s="218">
        <v>1.7403999999999999</v>
      </c>
    </row>
    <row r="16838" spans="1:3" ht="15" customHeight="1" x14ac:dyDescent="0.25">
      <c r="A16838" s="216">
        <v>45684</v>
      </c>
      <c r="B16838" s="217" t="s">
        <v>190</v>
      </c>
      <c r="C16838" s="218">
        <v>1.7548999999999999</v>
      </c>
    </row>
    <row r="16839" spans="1:3" ht="15" customHeight="1" x14ac:dyDescent="0.25">
      <c r="A16839" s="216">
        <v>45685</v>
      </c>
      <c r="B16839" s="217" t="s">
        <v>190</v>
      </c>
      <c r="C16839" s="218">
        <v>1.7694000000000001</v>
      </c>
    </row>
    <row r="16840" spans="1:3" ht="15" customHeight="1" x14ac:dyDescent="0.25">
      <c r="A16840" s="216">
        <v>45686</v>
      </c>
      <c r="B16840" s="217" t="s">
        <v>190</v>
      </c>
      <c r="C16840" s="218">
        <v>1.7839</v>
      </c>
    </row>
    <row r="16841" spans="1:3" ht="15" customHeight="1" x14ac:dyDescent="0.25">
      <c r="A16841" s="216">
        <v>45687</v>
      </c>
      <c r="B16841" s="217" t="s">
        <v>190</v>
      </c>
      <c r="C16841" s="218">
        <v>1.7984</v>
      </c>
    </row>
    <row r="16842" spans="1:3" ht="15" customHeight="1" x14ac:dyDescent="0.25">
      <c r="A16842" s="216">
        <v>45688</v>
      </c>
      <c r="B16842" s="217" t="s">
        <v>190</v>
      </c>
      <c r="C16842" s="218">
        <v>1.8421000000000001</v>
      </c>
    </row>
    <row r="16843" spans="1:3" ht="15" customHeight="1" x14ac:dyDescent="0.25">
      <c r="A16843" s="216">
        <v>45691</v>
      </c>
      <c r="B16843" s="217" t="s">
        <v>190</v>
      </c>
      <c r="C16843" s="218">
        <v>1.8566</v>
      </c>
    </row>
    <row r="16844" spans="1:3" ht="15" customHeight="1" x14ac:dyDescent="0.25">
      <c r="A16844" s="216">
        <v>45692</v>
      </c>
      <c r="B16844" s="217" t="s">
        <v>190</v>
      </c>
      <c r="C16844" s="218">
        <v>1.8711</v>
      </c>
    </row>
    <row r="16845" spans="1:3" ht="15" customHeight="1" x14ac:dyDescent="0.25">
      <c r="A16845" s="216">
        <v>45693</v>
      </c>
      <c r="B16845" s="217" t="s">
        <v>190</v>
      </c>
      <c r="C16845" s="218">
        <v>1.8855999999999999</v>
      </c>
    </row>
    <row r="16846" spans="1:3" ht="15" customHeight="1" x14ac:dyDescent="0.25">
      <c r="A16846" s="216">
        <v>45694</v>
      </c>
      <c r="B16846" s="217" t="s">
        <v>190</v>
      </c>
      <c r="C16846" s="218">
        <v>1.8996</v>
      </c>
    </row>
    <row r="16847" spans="1:3" ht="15" customHeight="1" x14ac:dyDescent="0.25">
      <c r="A16847" s="216">
        <v>45695</v>
      </c>
      <c r="B16847" s="217" t="s">
        <v>190</v>
      </c>
      <c r="C16847" s="218">
        <v>1.9415</v>
      </c>
    </row>
    <row r="16848" spans="1:3" ht="15" customHeight="1" x14ac:dyDescent="0.25">
      <c r="A16848" s="216">
        <v>45698</v>
      </c>
      <c r="B16848" s="217" t="s">
        <v>190</v>
      </c>
      <c r="C16848" s="218">
        <v>1.9555</v>
      </c>
    </row>
    <row r="16849" spans="1:3" ht="15" customHeight="1" x14ac:dyDescent="0.25">
      <c r="A16849" s="216">
        <v>45699</v>
      </c>
      <c r="B16849" s="217" t="s">
        <v>190</v>
      </c>
      <c r="C16849" s="218">
        <v>1.9695</v>
      </c>
    </row>
    <row r="16850" spans="1:3" ht="15" customHeight="1" x14ac:dyDescent="0.25">
      <c r="A16850" s="216">
        <v>45700</v>
      </c>
      <c r="B16850" s="217" t="s">
        <v>190</v>
      </c>
      <c r="C16850" s="218">
        <v>1.9835</v>
      </c>
    </row>
    <row r="16851" spans="1:3" ht="15" customHeight="1" x14ac:dyDescent="0.25">
      <c r="A16851" s="216">
        <v>45701</v>
      </c>
      <c r="B16851" s="217" t="s">
        <v>190</v>
      </c>
      <c r="C16851" s="218">
        <v>1.9975000000000001</v>
      </c>
    </row>
    <row r="16852" spans="1:3" ht="15" customHeight="1" x14ac:dyDescent="0.25">
      <c r="A16852" s="216">
        <v>45702</v>
      </c>
      <c r="B16852" s="217" t="s">
        <v>190</v>
      </c>
      <c r="C16852" s="218">
        <v>2.0394000000000001</v>
      </c>
    </row>
    <row r="16853" spans="1:3" ht="15" customHeight="1" x14ac:dyDescent="0.25">
      <c r="A16853" s="216">
        <v>45705</v>
      </c>
      <c r="B16853" s="217" t="s">
        <v>190</v>
      </c>
      <c r="C16853" s="218">
        <v>2.0533000000000001</v>
      </c>
    </row>
    <row r="16854" spans="1:3" ht="15" customHeight="1" x14ac:dyDescent="0.25">
      <c r="A16854" s="216">
        <v>45706</v>
      </c>
      <c r="B16854" s="217" t="s">
        <v>190</v>
      </c>
      <c r="C16854" s="218">
        <v>2.0672999999999999</v>
      </c>
    </row>
    <row r="16855" spans="1:3" ht="15" customHeight="1" x14ac:dyDescent="0.25">
      <c r="A16855" s="216">
        <v>45707</v>
      </c>
      <c r="B16855" s="217" t="s">
        <v>190</v>
      </c>
      <c r="C16855" s="218">
        <v>2.0813000000000001</v>
      </c>
    </row>
    <row r="16856" spans="1:3" ht="15" customHeight="1" x14ac:dyDescent="0.25">
      <c r="A16856" s="216">
        <v>45708</v>
      </c>
      <c r="B16856" s="217" t="s">
        <v>190</v>
      </c>
      <c r="C16856" s="218">
        <v>2.0952000000000002</v>
      </c>
    </row>
    <row r="16857" spans="1:3" ht="15" customHeight="1" x14ac:dyDescent="0.25">
      <c r="A16857" s="216">
        <v>45709</v>
      </c>
      <c r="B16857" s="217" t="s">
        <v>190</v>
      </c>
      <c r="C16857" s="218">
        <v>2.1371000000000002</v>
      </c>
    </row>
    <row r="16858" spans="1:3" ht="15" customHeight="1" x14ac:dyDescent="0.25">
      <c r="A16858" s="216">
        <v>45712</v>
      </c>
      <c r="B16858" s="217" t="s">
        <v>190</v>
      </c>
      <c r="C16858" s="218">
        <v>2.1511</v>
      </c>
    </row>
    <row r="16859" spans="1:3" ht="15" customHeight="1" x14ac:dyDescent="0.25">
      <c r="A16859" s="216">
        <v>45713</v>
      </c>
      <c r="B16859" s="217" t="s">
        <v>190</v>
      </c>
      <c r="C16859" s="218">
        <v>2.1650999999999998</v>
      </c>
    </row>
    <row r="16860" spans="1:3" ht="15" customHeight="1" x14ac:dyDescent="0.25">
      <c r="A16860" s="216">
        <v>45714</v>
      </c>
      <c r="B16860" s="217" t="s">
        <v>190</v>
      </c>
      <c r="C16860" s="218">
        <v>2.1791</v>
      </c>
    </row>
    <row r="16861" spans="1:3" ht="15" customHeight="1" x14ac:dyDescent="0.25">
      <c r="A16861" s="216">
        <v>45715</v>
      </c>
      <c r="B16861" s="217" t="s">
        <v>190</v>
      </c>
      <c r="C16861" s="218">
        <v>2.1930999999999998</v>
      </c>
    </row>
    <row r="16862" spans="1:3" ht="15" customHeight="1" x14ac:dyDescent="0.25">
      <c r="A16862" s="216">
        <v>45716</v>
      </c>
      <c r="B16862" s="217" t="s">
        <v>190</v>
      </c>
      <c r="C16862" s="218">
        <v>2.2349999999999999</v>
      </c>
    </row>
    <row r="16863" spans="1:3" ht="15" customHeight="1" x14ac:dyDescent="0.25">
      <c r="A16863" s="216">
        <v>45719</v>
      </c>
      <c r="B16863" s="217" t="s">
        <v>190</v>
      </c>
      <c r="C16863" s="218">
        <v>2.2490000000000001</v>
      </c>
    </row>
    <row r="16864" spans="1:3" ht="15" customHeight="1" x14ac:dyDescent="0.25">
      <c r="A16864" s="216">
        <v>45720</v>
      </c>
      <c r="B16864" s="217" t="s">
        <v>190</v>
      </c>
      <c r="C16864" s="218">
        <v>2.2629999999999999</v>
      </c>
    </row>
    <row r="16865" spans="1:3" ht="15" customHeight="1" x14ac:dyDescent="0.25">
      <c r="A16865" s="216">
        <v>45721</v>
      </c>
      <c r="B16865" s="217" t="s">
        <v>190</v>
      </c>
      <c r="C16865" s="218">
        <v>2.2770000000000001</v>
      </c>
    </row>
    <row r="16866" spans="1:3" ht="15" customHeight="1" x14ac:dyDescent="0.25">
      <c r="A16866" s="216">
        <v>45722</v>
      </c>
      <c r="B16866" s="217" t="s">
        <v>190</v>
      </c>
      <c r="C16866" s="218">
        <v>2.2909000000000002</v>
      </c>
    </row>
    <row r="16867" spans="1:3" ht="15" customHeight="1" x14ac:dyDescent="0.25">
      <c r="A16867" s="216">
        <v>45723</v>
      </c>
      <c r="B16867" s="217" t="s">
        <v>190</v>
      </c>
      <c r="C16867" s="218">
        <v>2.3328000000000002</v>
      </c>
    </row>
    <row r="16868" spans="1:3" ht="15" customHeight="1" x14ac:dyDescent="0.25">
      <c r="A16868" s="216">
        <v>45726</v>
      </c>
      <c r="B16868" s="217" t="s">
        <v>190</v>
      </c>
      <c r="C16868" s="218">
        <v>2.3468</v>
      </c>
    </row>
    <row r="16869" spans="1:3" ht="15" customHeight="1" x14ac:dyDescent="0.25">
      <c r="A16869" s="216">
        <v>45727</v>
      </c>
      <c r="B16869" s="217" t="s">
        <v>190</v>
      </c>
      <c r="C16869" s="218">
        <v>2.3607999999999998</v>
      </c>
    </row>
    <row r="16870" spans="1:3" ht="15" customHeight="1" x14ac:dyDescent="0.25">
      <c r="A16870" s="216">
        <v>45728</v>
      </c>
      <c r="B16870" s="217" t="s">
        <v>190</v>
      </c>
      <c r="C16870" s="218">
        <v>2.3748</v>
      </c>
    </row>
    <row r="16871" spans="1:3" ht="15" customHeight="1" x14ac:dyDescent="0.25">
      <c r="A16871" s="216">
        <v>45729</v>
      </c>
      <c r="B16871" s="217" t="s">
        <v>190</v>
      </c>
      <c r="C16871" s="218">
        <v>2.3887999999999998</v>
      </c>
    </row>
    <row r="16872" spans="1:3" ht="15" customHeight="1" x14ac:dyDescent="0.25">
      <c r="A16872" s="216">
        <v>45730</v>
      </c>
      <c r="B16872" s="217" t="s">
        <v>190</v>
      </c>
      <c r="C16872" s="218">
        <v>2.4306999999999999</v>
      </c>
    </row>
    <row r="16873" spans="1:3" ht="15" customHeight="1" x14ac:dyDescent="0.25">
      <c r="A16873" s="216">
        <v>45733</v>
      </c>
      <c r="B16873" s="217" t="s">
        <v>190</v>
      </c>
      <c r="C16873" s="218">
        <v>2.4445999999999999</v>
      </c>
    </row>
    <row r="16874" spans="1:3" ht="15" customHeight="1" x14ac:dyDescent="0.25">
      <c r="A16874" s="216">
        <v>45734</v>
      </c>
      <c r="B16874" s="217" t="s">
        <v>190</v>
      </c>
      <c r="C16874" s="218">
        <v>2.4586000000000001</v>
      </c>
    </row>
    <row r="16875" spans="1:3" ht="15" customHeight="1" x14ac:dyDescent="0.25">
      <c r="A16875" s="216">
        <v>45735</v>
      </c>
      <c r="B16875" s="217" t="s">
        <v>190</v>
      </c>
      <c r="C16875" s="218">
        <v>2.4725000000000001</v>
      </c>
    </row>
    <row r="16876" spans="1:3" ht="15" customHeight="1" x14ac:dyDescent="0.25">
      <c r="A16876" s="216">
        <v>45736</v>
      </c>
      <c r="B16876" s="217" t="s">
        <v>190</v>
      </c>
      <c r="C16876" s="218">
        <v>2.4864999999999999</v>
      </c>
    </row>
    <row r="16877" spans="1:3" ht="15" customHeight="1" x14ac:dyDescent="0.25">
      <c r="A16877" s="216">
        <v>45737</v>
      </c>
      <c r="B16877" s="217" t="s">
        <v>190</v>
      </c>
      <c r="C16877" s="218">
        <v>2.5283000000000002</v>
      </c>
    </row>
    <row r="16878" spans="1:3" ht="15" customHeight="1" x14ac:dyDescent="0.25">
      <c r="A16878" s="216">
        <v>45740</v>
      </c>
      <c r="B16878" s="217" t="s">
        <v>190</v>
      </c>
      <c r="C16878" s="218">
        <v>2.5423</v>
      </c>
    </row>
    <row r="16879" spans="1:3" ht="15" customHeight="1" x14ac:dyDescent="0.25">
      <c r="A16879" s="216">
        <v>45741</v>
      </c>
      <c r="B16879" s="217" t="s">
        <v>190</v>
      </c>
      <c r="C16879" s="218">
        <v>2.5562</v>
      </c>
    </row>
    <row r="16880" spans="1:3" ht="15" customHeight="1" x14ac:dyDescent="0.25">
      <c r="A16880" s="216">
        <v>45742</v>
      </c>
      <c r="B16880" s="217" t="s">
        <v>190</v>
      </c>
      <c r="C16880" s="218">
        <v>2.5701000000000001</v>
      </c>
    </row>
    <row r="16881" spans="1:3" ht="15" customHeight="1" x14ac:dyDescent="0.25">
      <c r="A16881" s="216">
        <v>45743</v>
      </c>
      <c r="B16881" s="217" t="s">
        <v>190</v>
      </c>
      <c r="C16881" s="218">
        <v>2.5840999999999998</v>
      </c>
    </row>
    <row r="16882" spans="1:3" ht="15" customHeight="1" x14ac:dyDescent="0.25">
      <c r="A16882" s="216">
        <v>45744</v>
      </c>
      <c r="B16882" s="217" t="s">
        <v>190</v>
      </c>
      <c r="C16882" s="218">
        <v>2.6259000000000001</v>
      </c>
    </row>
    <row r="16883" spans="1:3" ht="15" customHeight="1" x14ac:dyDescent="0.25">
      <c r="A16883" s="216">
        <v>45747</v>
      </c>
      <c r="B16883" s="217" t="s">
        <v>190</v>
      </c>
      <c r="C16883" s="218">
        <v>2.64</v>
      </c>
    </row>
    <row r="16884" spans="1:3" ht="15" customHeight="1" x14ac:dyDescent="0.25">
      <c r="A16884" s="216">
        <v>45748</v>
      </c>
      <c r="B16884" s="217" t="s">
        <v>190</v>
      </c>
      <c r="C16884" s="218">
        <v>2.6539999999999999</v>
      </c>
    </row>
    <row r="16885" spans="1:3" ht="15" customHeight="1" x14ac:dyDescent="0.25">
      <c r="A16885" s="216">
        <v>45749</v>
      </c>
      <c r="B16885" s="217" t="s">
        <v>190</v>
      </c>
      <c r="C16885" s="218">
        <v>2.6678999999999999</v>
      </c>
    </row>
    <row r="16886" spans="1:3" ht="15" customHeight="1" x14ac:dyDescent="0.25">
      <c r="A16886" s="216">
        <v>45750</v>
      </c>
      <c r="B16886" s="217" t="s">
        <v>190</v>
      </c>
      <c r="C16886" s="218">
        <v>2.6819000000000002</v>
      </c>
    </row>
    <row r="16887" spans="1:3" ht="15" customHeight="1" x14ac:dyDescent="0.25">
      <c r="A16887" s="216">
        <v>45751</v>
      </c>
      <c r="B16887" s="217" t="s">
        <v>190</v>
      </c>
      <c r="C16887" s="218">
        <v>2.7238000000000002</v>
      </c>
    </row>
    <row r="16888" spans="1:3" ht="15" customHeight="1" x14ac:dyDescent="0.25">
      <c r="A16888" s="216">
        <v>45754</v>
      </c>
      <c r="B16888" s="217" t="s">
        <v>190</v>
      </c>
      <c r="C16888" s="218">
        <v>2.7376999999999998</v>
      </c>
    </row>
    <row r="16889" spans="1:3" ht="15" customHeight="1" x14ac:dyDescent="0.25">
      <c r="A16889" s="216">
        <v>45755</v>
      </c>
      <c r="B16889" s="217" t="s">
        <v>190</v>
      </c>
      <c r="C16889" s="218">
        <v>2.7517</v>
      </c>
    </row>
    <row r="16890" spans="1:3" ht="15" customHeight="1" x14ac:dyDescent="0.25">
      <c r="A16890" s="216">
        <v>45756</v>
      </c>
      <c r="B16890" s="217" t="s">
        <v>190</v>
      </c>
      <c r="C16890" s="218">
        <v>2.7656999999999998</v>
      </c>
    </row>
    <row r="16891" spans="1:3" ht="15" customHeight="1" x14ac:dyDescent="0.25">
      <c r="A16891" s="216">
        <v>45757</v>
      </c>
      <c r="B16891" s="217" t="s">
        <v>190</v>
      </c>
      <c r="C16891" s="218">
        <v>2.7795999999999998</v>
      </c>
    </row>
    <row r="16892" spans="1:3" ht="15" customHeight="1" x14ac:dyDescent="0.25">
      <c r="A16892" s="216">
        <v>45758</v>
      </c>
      <c r="B16892" s="217" t="s">
        <v>190</v>
      </c>
      <c r="C16892" s="218">
        <v>2.8214999999999999</v>
      </c>
    </row>
    <row r="16893" spans="1:3" ht="15" customHeight="1" x14ac:dyDescent="0.25">
      <c r="A16893" s="216">
        <v>45761</v>
      </c>
      <c r="B16893" s="217" t="s">
        <v>190</v>
      </c>
      <c r="C16893" s="218">
        <v>2.8355000000000001</v>
      </c>
    </row>
    <row r="16894" spans="1:3" ht="15" customHeight="1" x14ac:dyDescent="0.25">
      <c r="A16894" s="216">
        <v>45762</v>
      </c>
      <c r="B16894" s="217" t="s">
        <v>190</v>
      </c>
      <c r="C16894" s="218">
        <v>2.8494000000000002</v>
      </c>
    </row>
    <row r="16895" spans="1:3" ht="15" customHeight="1" x14ac:dyDescent="0.25">
      <c r="A16895" s="216">
        <v>45763</v>
      </c>
      <c r="B16895" s="217" t="s">
        <v>190</v>
      </c>
      <c r="C16895" s="218">
        <v>2.8633999999999999</v>
      </c>
    </row>
    <row r="16896" spans="1:3" ht="15" customHeight="1" x14ac:dyDescent="0.25">
      <c r="A16896" s="216">
        <v>45764</v>
      </c>
      <c r="B16896" s="217" t="s">
        <v>190</v>
      </c>
      <c r="C16896" s="218">
        <v>2.9331999999999998</v>
      </c>
    </row>
    <row r="16897" spans="1:3" ht="15" customHeight="1" x14ac:dyDescent="0.25">
      <c r="A16897" s="216">
        <v>45769</v>
      </c>
      <c r="B16897" s="217" t="s">
        <v>190</v>
      </c>
      <c r="C16897" s="218">
        <v>2.9472</v>
      </c>
    </row>
    <row r="16898" spans="1:3" ht="15" customHeight="1" x14ac:dyDescent="0.25">
      <c r="A16898" s="216">
        <v>45770</v>
      </c>
      <c r="B16898" s="217" t="s">
        <v>190</v>
      </c>
      <c r="C16898" s="218">
        <v>2.9611000000000001</v>
      </c>
    </row>
    <row r="16899" spans="1:3" ht="15" customHeight="1" x14ac:dyDescent="0.25">
      <c r="A16899" s="216">
        <v>45771</v>
      </c>
      <c r="B16899" s="217" t="s">
        <v>190</v>
      </c>
      <c r="C16899" s="218">
        <v>2.9750999999999999</v>
      </c>
    </row>
    <row r="16900" spans="1:3" ht="15" customHeight="1" x14ac:dyDescent="0.25">
      <c r="A16900" s="216">
        <v>45772</v>
      </c>
      <c r="B16900" s="217" t="s">
        <v>190</v>
      </c>
      <c r="C16900" s="218">
        <v>3.0169000000000001</v>
      </c>
    </row>
    <row r="16901" spans="1:3" ht="15" customHeight="1" x14ac:dyDescent="0.25">
      <c r="A16901" s="216">
        <v>45775</v>
      </c>
      <c r="B16901" s="217" t="s">
        <v>190</v>
      </c>
      <c r="C16901" s="218">
        <v>3.0308999999999999</v>
      </c>
    </row>
    <row r="16902" spans="1:3" ht="15" customHeight="1" x14ac:dyDescent="0.25">
      <c r="A16902" s="216">
        <v>45776</v>
      </c>
      <c r="B16902" s="217" t="s">
        <v>190</v>
      </c>
      <c r="C16902" s="218">
        <v>3.0449000000000002</v>
      </c>
    </row>
    <row r="16903" spans="1:3" ht="15" customHeight="1" x14ac:dyDescent="0.25">
      <c r="A16903" s="216">
        <v>45777</v>
      </c>
      <c r="B16903" s="217" t="s">
        <v>190</v>
      </c>
      <c r="C16903" s="218">
        <v>3.0589</v>
      </c>
    </row>
    <row r="16904" spans="1:3" ht="15" customHeight="1" x14ac:dyDescent="0.25">
      <c r="A16904" s="216">
        <v>45778</v>
      </c>
      <c r="B16904" s="217" t="s">
        <v>190</v>
      </c>
      <c r="C16904" s="218">
        <v>3.0729000000000002</v>
      </c>
    </row>
    <row r="16905" spans="1:3" ht="15" customHeight="1" x14ac:dyDescent="0.25">
      <c r="A16905" s="216">
        <v>45779</v>
      </c>
      <c r="B16905" s="217" t="s">
        <v>190</v>
      </c>
      <c r="C16905" s="218">
        <v>3.1286999999999998</v>
      </c>
    </row>
    <row r="16906" spans="1:3" ht="15" customHeight="1" x14ac:dyDescent="0.25">
      <c r="A16906" s="216">
        <v>45783</v>
      </c>
      <c r="B16906" s="217" t="s">
        <v>190</v>
      </c>
      <c r="C16906" s="218">
        <v>3.1427</v>
      </c>
    </row>
    <row r="16907" spans="1:3" ht="15" customHeight="1" x14ac:dyDescent="0.25">
      <c r="A16907" s="216">
        <v>45784</v>
      </c>
      <c r="B16907" s="217" t="s">
        <v>190</v>
      </c>
      <c r="C16907" s="218">
        <v>3.1566999999999998</v>
      </c>
    </row>
    <row r="16908" spans="1:3" ht="15" customHeight="1" x14ac:dyDescent="0.25">
      <c r="A16908" s="216">
        <v>45785</v>
      </c>
      <c r="B16908" s="217" t="s">
        <v>190</v>
      </c>
      <c r="C16908" s="218">
        <v>3.17</v>
      </c>
    </row>
    <row r="16909" spans="1:3" ht="15" customHeight="1" x14ac:dyDescent="0.25">
      <c r="A16909" s="216">
        <v>45786</v>
      </c>
      <c r="B16909" s="217" t="s">
        <v>190</v>
      </c>
      <c r="C16909" s="218">
        <v>3.21</v>
      </c>
    </row>
    <row r="16910" spans="1:3" ht="15" customHeight="1" x14ac:dyDescent="0.25">
      <c r="A16910" s="216">
        <v>45789</v>
      </c>
      <c r="B16910" s="217" t="s">
        <v>190</v>
      </c>
      <c r="C16910" s="218">
        <v>3.2233000000000001</v>
      </c>
    </row>
    <row r="16911" spans="1:3" ht="15" customHeight="1" x14ac:dyDescent="0.25">
      <c r="A16911" s="216">
        <v>45790</v>
      </c>
      <c r="B16911" s="217" t="s">
        <v>190</v>
      </c>
      <c r="C16911" s="218">
        <v>3.2366999999999999</v>
      </c>
    </row>
    <row r="16912" spans="1:3" ht="15" customHeight="1" x14ac:dyDescent="0.25">
      <c r="A16912" s="216">
        <v>45791</v>
      </c>
      <c r="B16912" s="217" t="s">
        <v>190</v>
      </c>
      <c r="C16912" s="218">
        <v>3.25</v>
      </c>
    </row>
    <row r="16913" spans="1:3" ht="15" customHeight="1" x14ac:dyDescent="0.25">
      <c r="A16913" s="216">
        <v>45792</v>
      </c>
      <c r="B16913" s="217" t="s">
        <v>190</v>
      </c>
      <c r="C16913" s="218">
        <v>3.2633000000000001</v>
      </c>
    </row>
    <row r="16914" spans="1:3" ht="15" customHeight="1" x14ac:dyDescent="0.25">
      <c r="A16914" s="216">
        <v>45793</v>
      </c>
      <c r="B16914" s="217" t="s">
        <v>190</v>
      </c>
      <c r="C16914" s="218">
        <v>3.3033000000000001</v>
      </c>
    </row>
    <row r="16915" spans="1:3" ht="15" customHeight="1" x14ac:dyDescent="0.25">
      <c r="A16915" s="216">
        <v>45796</v>
      </c>
      <c r="B16915" s="217" t="s">
        <v>190</v>
      </c>
      <c r="C16915" s="218">
        <v>3.3166000000000002</v>
      </c>
    </row>
    <row r="16916" spans="1:3" ht="15" customHeight="1" x14ac:dyDescent="0.25">
      <c r="A16916" s="216">
        <v>45797</v>
      </c>
      <c r="B16916" s="217" t="s">
        <v>190</v>
      </c>
      <c r="C16916" s="218">
        <v>3.3298999999999999</v>
      </c>
    </row>
    <row r="16917" spans="1:3" ht="15" customHeight="1" x14ac:dyDescent="0.25">
      <c r="A16917" s="216">
        <v>45798</v>
      </c>
      <c r="B16917" s="217" t="s">
        <v>190</v>
      </c>
      <c r="C16917" s="218">
        <v>3.3431999999999999</v>
      </c>
    </row>
    <row r="16918" spans="1:3" ht="15" customHeight="1" x14ac:dyDescent="0.25">
      <c r="A16918" s="216">
        <v>45799</v>
      </c>
      <c r="B16918" s="217" t="s">
        <v>190</v>
      </c>
      <c r="C16918" s="218">
        <v>3.3565</v>
      </c>
    </row>
    <row r="16919" spans="1:3" ht="15" customHeight="1" x14ac:dyDescent="0.25">
      <c r="A16919" s="216">
        <v>45800</v>
      </c>
      <c r="B16919" s="217" t="s">
        <v>190</v>
      </c>
      <c r="C16919" s="218">
        <v>3.4097</v>
      </c>
    </row>
    <row r="16920" spans="1:3" ht="15" customHeight="1" x14ac:dyDescent="0.25">
      <c r="A16920" s="216">
        <v>45804</v>
      </c>
      <c r="B16920" s="217" t="s">
        <v>190</v>
      </c>
      <c r="C16920" s="218">
        <v>3.423</v>
      </c>
    </row>
    <row r="16921" spans="1:3" ht="15" customHeight="1" x14ac:dyDescent="0.25">
      <c r="A16921" s="216">
        <v>45805</v>
      </c>
      <c r="B16921" s="217" t="s">
        <v>190</v>
      </c>
      <c r="C16921" s="218">
        <v>3.4363999999999999</v>
      </c>
    </row>
    <row r="16922" spans="1:3" ht="15" customHeight="1" x14ac:dyDescent="0.25">
      <c r="A16922" s="216">
        <v>45806</v>
      </c>
      <c r="B16922" s="217" t="s">
        <v>190</v>
      </c>
      <c r="C16922" s="218">
        <v>3.4497</v>
      </c>
    </row>
    <row r="16923" spans="1:3" ht="15" customHeight="1" x14ac:dyDescent="0.25">
      <c r="A16923" s="216">
        <v>45807</v>
      </c>
      <c r="B16923" s="217" t="s">
        <v>190</v>
      </c>
      <c r="C16923" s="218">
        <v>3.4897999999999998</v>
      </c>
    </row>
    <row r="16924" spans="1:3" ht="15" customHeight="1" x14ac:dyDescent="0.25">
      <c r="A16924" s="216">
        <v>45810</v>
      </c>
      <c r="B16924" s="217" t="s">
        <v>190</v>
      </c>
      <c r="C16924" s="218">
        <v>3.5032000000000001</v>
      </c>
    </row>
    <row r="16925" spans="1:3" ht="15" customHeight="1" x14ac:dyDescent="0.25">
      <c r="A16925" s="216">
        <v>45811</v>
      </c>
      <c r="B16925" s="217" t="s">
        <v>190</v>
      </c>
      <c r="C16925" s="218">
        <v>3.5165000000000002</v>
      </c>
    </row>
    <row r="16926" spans="1:3" ht="15" customHeight="1" x14ac:dyDescent="0.25">
      <c r="A16926" s="216">
        <v>45812</v>
      </c>
      <c r="B16926" s="217" t="s">
        <v>190</v>
      </c>
      <c r="C16926" s="218">
        <v>3.5297999999999998</v>
      </c>
    </row>
    <row r="16927" spans="1:3" ht="15" customHeight="1" x14ac:dyDescent="0.25">
      <c r="A16927" s="216">
        <v>45813</v>
      </c>
      <c r="B16927" s="217" t="s">
        <v>190</v>
      </c>
      <c r="C16927" s="218">
        <v>3.5432000000000001</v>
      </c>
    </row>
    <row r="16928" spans="1:3" ht="15" customHeight="1" x14ac:dyDescent="0.25">
      <c r="A16928" s="216">
        <v>45814</v>
      </c>
      <c r="B16928" s="217" t="s">
        <v>190</v>
      </c>
      <c r="C16928" s="218">
        <v>3.5832000000000002</v>
      </c>
    </row>
    <row r="16929" spans="1:3" ht="15" customHeight="1" x14ac:dyDescent="0.25">
      <c r="A16929" s="216">
        <v>45817</v>
      </c>
      <c r="B16929" s="217" t="s">
        <v>190</v>
      </c>
      <c r="C16929" s="218">
        <v>3.5964999999999998</v>
      </c>
    </row>
    <row r="16930" spans="1:3" ht="15" customHeight="1" x14ac:dyDescent="0.25">
      <c r="A16930" s="216">
        <v>45818</v>
      </c>
      <c r="B16930" s="217" t="s">
        <v>190</v>
      </c>
      <c r="C16930" s="218">
        <v>3.6099000000000001</v>
      </c>
    </row>
    <row r="16931" spans="1:3" ht="15" customHeight="1" x14ac:dyDescent="0.25">
      <c r="A16931" s="216">
        <v>45819</v>
      </c>
      <c r="B16931" s="217" t="s">
        <v>190</v>
      </c>
      <c r="C16931" s="218">
        <v>3.6232000000000002</v>
      </c>
    </row>
    <row r="16932" spans="1:3" ht="15" customHeight="1" x14ac:dyDescent="0.25">
      <c r="A16932" s="216">
        <v>45820</v>
      </c>
      <c r="B16932" s="217" t="s">
        <v>190</v>
      </c>
      <c r="C16932" s="218">
        <v>3.6364999999999998</v>
      </c>
    </row>
    <row r="16933" spans="1:3" ht="15" customHeight="1" x14ac:dyDescent="0.25">
      <c r="A16933" s="216">
        <v>45821</v>
      </c>
      <c r="B16933" s="217" t="s">
        <v>190</v>
      </c>
      <c r="C16933" s="218">
        <v>3.6764999999999999</v>
      </c>
    </row>
    <row r="16934" spans="1:3" ht="15" customHeight="1" x14ac:dyDescent="0.25">
      <c r="A16934" s="216">
        <v>45824</v>
      </c>
      <c r="B16934" s="217" t="s">
        <v>190</v>
      </c>
      <c r="C16934" s="218">
        <v>3.6899000000000002</v>
      </c>
    </row>
    <row r="16935" spans="1:3" ht="15" customHeight="1" x14ac:dyDescent="0.25">
      <c r="A16935" s="216">
        <v>45825</v>
      </c>
      <c r="B16935" s="217" t="s">
        <v>190</v>
      </c>
      <c r="C16935" s="218">
        <v>3.7031999999999998</v>
      </c>
    </row>
    <row r="16936" spans="1:3" ht="15" customHeight="1" x14ac:dyDescent="0.25">
      <c r="A16936" s="216">
        <v>45826</v>
      </c>
      <c r="B16936" s="217" t="s">
        <v>190</v>
      </c>
      <c r="C16936" s="218">
        <v>3.7164999999999999</v>
      </c>
    </row>
    <row r="16937" spans="1:3" ht="15" customHeight="1" x14ac:dyDescent="0.25">
      <c r="A16937" s="216">
        <v>45827</v>
      </c>
      <c r="B16937" s="217" t="s">
        <v>190</v>
      </c>
      <c r="C16937" s="218">
        <v>3.7299000000000002</v>
      </c>
    </row>
    <row r="16938" spans="1:3" ht="15" customHeight="1" x14ac:dyDescent="0.25">
      <c r="A16938" s="216">
        <v>45828</v>
      </c>
      <c r="B16938" s="217" t="s">
        <v>190</v>
      </c>
      <c r="C16938" s="218">
        <v>3.77</v>
      </c>
    </row>
    <row r="16939" spans="1:3" ht="15" customHeight="1" x14ac:dyDescent="0.25">
      <c r="A16939" s="216">
        <v>45831</v>
      </c>
      <c r="B16939" s="217" t="s">
        <v>190</v>
      </c>
      <c r="C16939" s="218">
        <v>3.7833000000000001</v>
      </c>
    </row>
    <row r="16940" spans="1:3" ht="15" customHeight="1" x14ac:dyDescent="0.25">
      <c r="A16940" s="216">
        <v>45832</v>
      </c>
      <c r="B16940" s="217" t="s">
        <v>190</v>
      </c>
      <c r="C16940" s="218">
        <v>3.7966000000000002</v>
      </c>
    </row>
    <row r="16941" spans="1:3" ht="15" customHeight="1" x14ac:dyDescent="0.25">
      <c r="A16941" s="216">
        <v>45833</v>
      </c>
      <c r="B16941" s="217" t="s">
        <v>190</v>
      </c>
      <c r="C16941" s="218">
        <v>3.8098999999999998</v>
      </c>
    </row>
    <row r="16942" spans="1:3" ht="15" customHeight="1" x14ac:dyDescent="0.25">
      <c r="A16942" s="216">
        <v>45834</v>
      </c>
      <c r="B16942" s="217" t="s">
        <v>190</v>
      </c>
      <c r="C16942" s="218">
        <v>3.8233000000000001</v>
      </c>
    </row>
    <row r="16943" spans="1:3" ht="15" customHeight="1" x14ac:dyDescent="0.25">
      <c r="A16943" s="216">
        <v>45835</v>
      </c>
      <c r="B16943" s="217" t="s">
        <v>190</v>
      </c>
      <c r="C16943" s="218">
        <v>3.8633000000000002</v>
      </c>
    </row>
    <row r="16944" spans="1:3" ht="15" customHeight="1" x14ac:dyDescent="0.25">
      <c r="A16944" s="216">
        <v>45838</v>
      </c>
      <c r="B16944" s="217" t="s">
        <v>190</v>
      </c>
      <c r="C16944" s="218">
        <v>3.8767999999999998</v>
      </c>
    </row>
    <row r="16945" spans="1:3" ht="15" customHeight="1" x14ac:dyDescent="0.25">
      <c r="A16945" s="216">
        <v>45839</v>
      </c>
      <c r="B16945" s="217" t="s">
        <v>190</v>
      </c>
      <c r="C16945" s="218">
        <v>3.8902999999999999</v>
      </c>
    </row>
    <row r="16946" spans="1:3" ht="15" customHeight="1" x14ac:dyDescent="0.25">
      <c r="A16946" s="216">
        <v>45840</v>
      </c>
      <c r="B16946" s="217" t="s">
        <v>190</v>
      </c>
      <c r="C16946" s="218">
        <v>3.9037000000000002</v>
      </c>
    </row>
    <row r="16947" spans="1:3" ht="15" customHeight="1" x14ac:dyDescent="0.25">
      <c r="A16947" s="216">
        <v>45841</v>
      </c>
      <c r="B16947" s="217" t="s">
        <v>190</v>
      </c>
      <c r="C16947" s="218">
        <v>3.9169999999999998</v>
      </c>
    </row>
    <row r="16948" spans="1:3" ht="15" customHeight="1" x14ac:dyDescent="0.25">
      <c r="A16948" s="216">
        <v>45842</v>
      </c>
      <c r="B16948" s="217" t="s">
        <v>190</v>
      </c>
      <c r="C16948" s="218">
        <v>3.9571999999999998</v>
      </c>
    </row>
    <row r="16949" spans="1:3" ht="15" customHeight="1" x14ac:dyDescent="0.25">
      <c r="A16949" s="216">
        <v>45845</v>
      </c>
      <c r="B16949" s="217" t="s">
        <v>190</v>
      </c>
      <c r="C16949" s="218">
        <v>3.9706000000000001</v>
      </c>
    </row>
    <row r="16950" spans="1:3" ht="15" customHeight="1" x14ac:dyDescent="0.25">
      <c r="A16950" s="216">
        <v>45846</v>
      </c>
      <c r="B16950" s="217" t="s">
        <v>190</v>
      </c>
      <c r="C16950" s="218">
        <v>3.9839000000000002</v>
      </c>
    </row>
    <row r="16951" spans="1:3" ht="15" customHeight="1" x14ac:dyDescent="0.25">
      <c r="A16951" s="216">
        <v>45847</v>
      </c>
      <c r="B16951" s="217" t="s">
        <v>190</v>
      </c>
      <c r="C16951" s="218">
        <v>3.9973000000000001</v>
      </c>
    </row>
    <row r="16952" spans="1:3" ht="15" customHeight="1" x14ac:dyDescent="0.25">
      <c r="A16952" s="216">
        <v>45848</v>
      </c>
      <c r="B16952" s="217" t="s">
        <v>190</v>
      </c>
      <c r="C16952" s="218">
        <v>4.0106000000000002</v>
      </c>
    </row>
    <row r="16953" spans="1:3" ht="15" customHeight="1" x14ac:dyDescent="0.25">
      <c r="A16953" s="216">
        <v>45849</v>
      </c>
      <c r="B16953" s="217" t="s">
        <v>190</v>
      </c>
      <c r="C16953" s="218">
        <v>4.0507</v>
      </c>
    </row>
    <row r="16954" spans="1:3" ht="15" customHeight="1" x14ac:dyDescent="0.25">
      <c r="A16954" s="216">
        <v>45852</v>
      </c>
      <c r="B16954" s="217" t="s">
        <v>190</v>
      </c>
      <c r="C16954" s="218">
        <v>4.0640000000000001</v>
      </c>
    </row>
    <row r="16955" spans="1:3" ht="15" customHeight="1" x14ac:dyDescent="0.25">
      <c r="A16955" s="216">
        <v>45853</v>
      </c>
      <c r="B16955" s="217" t="s">
        <v>190</v>
      </c>
      <c r="C16955" s="218">
        <v>4.0773999999999999</v>
      </c>
    </row>
    <row r="16956" spans="1:3" ht="15" customHeight="1" x14ac:dyDescent="0.25">
      <c r="A16956" s="216">
        <v>45854</v>
      </c>
      <c r="B16956" s="217" t="s">
        <v>190</v>
      </c>
      <c r="C16956" s="218">
        <v>4.0907</v>
      </c>
    </row>
    <row r="16957" spans="1:3" ht="15" customHeight="1" x14ac:dyDescent="0.25">
      <c r="A16957" s="216">
        <v>45855</v>
      </c>
      <c r="B16957" s="217" t="s">
        <v>190</v>
      </c>
      <c r="C16957" s="218">
        <v>4.1040000000000001</v>
      </c>
    </row>
    <row r="16958" spans="1:3" ht="15" customHeight="1" x14ac:dyDescent="0.25">
      <c r="A16958" s="216">
        <v>45856</v>
      </c>
      <c r="B16958" s="217" t="s">
        <v>190</v>
      </c>
      <c r="C16958" s="218">
        <v>4.1440000000000001</v>
      </c>
    </row>
    <row r="16959" spans="1:3" ht="15" customHeight="1" x14ac:dyDescent="0.25">
      <c r="A16959" s="216">
        <v>45859</v>
      </c>
      <c r="B16959" s="217" t="s">
        <v>190</v>
      </c>
      <c r="C16959" s="218">
        <v>4.1573000000000002</v>
      </c>
    </row>
    <row r="16960" spans="1:3" ht="15" customHeight="1" x14ac:dyDescent="0.25">
      <c r="A16960" s="216">
        <v>45860</v>
      </c>
      <c r="B16960" s="217" t="s">
        <v>190</v>
      </c>
      <c r="C16960" s="218">
        <v>4.1706000000000003</v>
      </c>
    </row>
    <row r="16961" spans="1:3" ht="15" customHeight="1" x14ac:dyDescent="0.25">
      <c r="A16961" s="216">
        <v>45861</v>
      </c>
      <c r="B16961" s="217" t="s">
        <v>190</v>
      </c>
      <c r="C16961" s="218">
        <v>4.1839000000000004</v>
      </c>
    </row>
    <row r="16962" spans="1:3" ht="15" customHeight="1" x14ac:dyDescent="0.25">
      <c r="A16962" s="216">
        <v>45862</v>
      </c>
      <c r="B16962" s="217" t="s">
        <v>190</v>
      </c>
      <c r="C16962" s="218">
        <v>4.1971999999999996</v>
      </c>
    </row>
    <row r="16963" spans="1:3" ht="15" customHeight="1" x14ac:dyDescent="0.25">
      <c r="A16963" s="216">
        <v>45863</v>
      </c>
      <c r="B16963" s="217" t="s">
        <v>190</v>
      </c>
      <c r="C16963" s="218">
        <v>4.2371999999999996</v>
      </c>
    </row>
    <row r="16964" spans="1:3" ht="15" customHeight="1" x14ac:dyDescent="0.25">
      <c r="A16964" s="216">
        <v>45866</v>
      </c>
      <c r="B16964" s="217" t="s">
        <v>190</v>
      </c>
      <c r="C16964" s="218">
        <v>4.2504999999999997</v>
      </c>
    </row>
    <row r="16965" spans="1:3" ht="15" customHeight="1" x14ac:dyDescent="0.25">
      <c r="A16965" s="216">
        <v>45867</v>
      </c>
      <c r="B16965" s="217" t="s">
        <v>190</v>
      </c>
      <c r="C16965" s="218">
        <v>4.2637999999999998</v>
      </c>
    </row>
    <row r="16966" spans="1:3" ht="15" customHeight="1" x14ac:dyDescent="0.25">
      <c r="A16966" s="216">
        <v>45868</v>
      </c>
      <c r="B16966" s="217" t="s">
        <v>190</v>
      </c>
      <c r="C16966" s="218">
        <v>4.2770999999999999</v>
      </c>
    </row>
    <row r="16967" spans="1:3" ht="15" customHeight="1" x14ac:dyDescent="0.25">
      <c r="A16967" s="216">
        <v>45869</v>
      </c>
      <c r="B16967" s="217" t="s">
        <v>190</v>
      </c>
      <c r="C16967" s="218">
        <v>4.2904999999999998</v>
      </c>
    </row>
    <row r="16968" spans="1:3" ht="15" customHeight="1" x14ac:dyDescent="0.25">
      <c r="A16968" s="216">
        <v>45870</v>
      </c>
      <c r="B16968" s="217" t="s">
        <v>190</v>
      </c>
      <c r="C16968" s="218">
        <v>4.3304999999999998</v>
      </c>
    </row>
    <row r="16969" spans="1:3" ht="15" customHeight="1" x14ac:dyDescent="0.25">
      <c r="A16969" s="216">
        <v>45873</v>
      </c>
      <c r="B16969" s="217" t="s">
        <v>190</v>
      </c>
      <c r="C16969" s="218">
        <v>4.3437999999999999</v>
      </c>
    </row>
    <row r="16970" spans="1:3" ht="15" customHeight="1" x14ac:dyDescent="0.25">
      <c r="A16970" s="216">
        <v>45874</v>
      </c>
      <c r="B16970" s="217" t="s">
        <v>190</v>
      </c>
      <c r="C16970" s="218">
        <v>4.3571</v>
      </c>
    </row>
    <row r="16971" spans="1:3" ht="15" customHeight="1" x14ac:dyDescent="0.25">
      <c r="A16971" s="216">
        <v>45875</v>
      </c>
      <c r="B16971" s="217" t="s">
        <v>190</v>
      </c>
      <c r="C16971" s="218">
        <v>4.3703000000000003</v>
      </c>
    </row>
    <row r="16972" spans="1:3" ht="15" customHeight="1" x14ac:dyDescent="0.25">
      <c r="A16972" s="216">
        <v>45876</v>
      </c>
      <c r="B16972" s="217" t="s">
        <v>190</v>
      </c>
      <c r="C16972" s="218">
        <v>4.3830999999999998</v>
      </c>
    </row>
    <row r="16973" spans="1:3" ht="15" customHeight="1" x14ac:dyDescent="0.25">
      <c r="A16973" s="216">
        <v>45877</v>
      </c>
      <c r="B16973" s="217" t="s">
        <v>190</v>
      </c>
      <c r="C16973" s="218">
        <v>4.4211999999999998</v>
      </c>
    </row>
    <row r="16974" spans="1:3" ht="15" customHeight="1" x14ac:dyDescent="0.25">
      <c r="A16974" s="216">
        <v>45880</v>
      </c>
      <c r="B16974" s="217" t="s">
        <v>190</v>
      </c>
      <c r="C16974" s="218">
        <v>4.4339000000000004</v>
      </c>
    </row>
    <row r="16975" spans="1:3" ht="15" customHeight="1" x14ac:dyDescent="0.25">
      <c r="A16975" s="216">
        <v>45881</v>
      </c>
      <c r="B16975" s="217" t="s">
        <v>190</v>
      </c>
      <c r="C16975" s="218">
        <v>4.4466999999999999</v>
      </c>
    </row>
    <row r="16976" spans="1:3" ht="15" customHeight="1" x14ac:dyDescent="0.25">
      <c r="A16976" s="216">
        <v>45882</v>
      </c>
      <c r="B16976" s="217" t="s">
        <v>190</v>
      </c>
      <c r="C16976" s="218">
        <v>4.4593999999999996</v>
      </c>
    </row>
    <row r="16977" spans="1:3" ht="15" customHeight="1" x14ac:dyDescent="0.25">
      <c r="A16977" s="216">
        <v>45883</v>
      </c>
      <c r="B16977" s="217" t="s">
        <v>190</v>
      </c>
      <c r="C16977" s="218">
        <v>4.4721000000000002</v>
      </c>
    </row>
    <row r="16978" spans="1:3" ht="15" customHeight="1" x14ac:dyDescent="0.25">
      <c r="A16978" s="216">
        <v>45884</v>
      </c>
      <c r="B16978" s="217" t="s">
        <v>190</v>
      </c>
      <c r="C16978" s="218">
        <v>4.5102000000000002</v>
      </c>
    </row>
    <row r="16979" spans="1:3" ht="15" customHeight="1" x14ac:dyDescent="0.25">
      <c r="A16979" s="216">
        <v>45887</v>
      </c>
      <c r="B16979" s="217" t="s">
        <v>190</v>
      </c>
      <c r="C16979" s="218">
        <v>4.5228999999999999</v>
      </c>
    </row>
    <row r="16980" spans="1:3" ht="15" customHeight="1" x14ac:dyDescent="0.25">
      <c r="A16980" s="216">
        <v>45888</v>
      </c>
      <c r="B16980" s="217" t="s">
        <v>190</v>
      </c>
      <c r="C16980" s="218">
        <v>4.5355999999999996</v>
      </c>
    </row>
    <row r="16981" spans="1:3" ht="15" customHeight="1" x14ac:dyDescent="0.25">
      <c r="A16981" s="216">
        <v>45889</v>
      </c>
      <c r="B16981" s="217" t="s">
        <v>190</v>
      </c>
      <c r="C16981" s="218">
        <v>4.5483000000000002</v>
      </c>
    </row>
    <row r="16982" spans="1:3" ht="15" customHeight="1" x14ac:dyDescent="0.25">
      <c r="A16982" s="216">
        <v>45890</v>
      </c>
      <c r="B16982" s="217" t="s">
        <v>190</v>
      </c>
      <c r="C16982" s="218">
        <v>4.5610999999999997</v>
      </c>
    </row>
    <row r="16983" spans="1:3" ht="15" customHeight="1" x14ac:dyDescent="0.25">
      <c r="A16983" s="216">
        <v>45891</v>
      </c>
      <c r="B16983" s="217" t="s">
        <v>190</v>
      </c>
      <c r="C16983" s="218">
        <v>4.6120000000000001</v>
      </c>
    </row>
    <row r="16984" spans="1:3" ht="15" customHeight="1" x14ac:dyDescent="0.25">
      <c r="A16984" s="216">
        <v>45895</v>
      </c>
      <c r="B16984" s="217" t="s">
        <v>190</v>
      </c>
      <c r="C16984" s="218">
        <v>4.6246999999999998</v>
      </c>
    </row>
    <row r="16985" spans="1:3" ht="15" customHeight="1" x14ac:dyDescent="0.25">
      <c r="A16985" s="216">
        <v>45896</v>
      </c>
      <c r="B16985" s="217" t="s">
        <v>190</v>
      </c>
      <c r="C16985" s="218">
        <v>4.6374000000000004</v>
      </c>
    </row>
    <row r="16986" spans="1:3" ht="15" customHeight="1" x14ac:dyDescent="0.25">
      <c r="A16986" s="216">
        <v>45897</v>
      </c>
      <c r="B16986" s="217" t="s">
        <v>190</v>
      </c>
      <c r="C16986" s="218">
        <v>4.6501000000000001</v>
      </c>
    </row>
    <row r="16987" spans="1:3" ht="15" customHeight="1" x14ac:dyDescent="0.25">
      <c r="A16987" s="216">
        <v>45898</v>
      </c>
      <c r="B16987" s="217" t="s">
        <v>190</v>
      </c>
      <c r="C16987" s="218">
        <v>4.6885000000000003</v>
      </c>
    </row>
    <row r="16988" spans="1:3" ht="15" customHeight="1" x14ac:dyDescent="0.25">
      <c r="A16988" s="216">
        <v>45901</v>
      </c>
      <c r="B16988" s="217" t="s">
        <v>190</v>
      </c>
      <c r="C16988" s="218">
        <v>4.7012</v>
      </c>
    </row>
    <row r="16989" spans="1:3" ht="15" customHeight="1" x14ac:dyDescent="0.25">
      <c r="A16989" s="216">
        <v>45902</v>
      </c>
      <c r="B16989" s="217" t="s">
        <v>190</v>
      </c>
      <c r="C16989" s="218">
        <v>4.7140000000000004</v>
      </c>
    </row>
    <row r="16990" spans="1:3" ht="15" customHeight="1" x14ac:dyDescent="0.25">
      <c r="A16990" s="216">
        <v>45903</v>
      </c>
      <c r="B16990" s="217" t="s">
        <v>190</v>
      </c>
      <c r="C16990" s="218">
        <v>4.7267000000000001</v>
      </c>
    </row>
    <row r="16991" spans="1:3" ht="15" customHeight="1" x14ac:dyDescent="0.25">
      <c r="A16991" s="216">
        <v>45904</v>
      </c>
      <c r="B16991" s="217" t="s">
        <v>190</v>
      </c>
      <c r="C16991" s="218">
        <v>4.7393999999999998</v>
      </c>
    </row>
    <row r="16992" spans="1:3" ht="15" customHeight="1" x14ac:dyDescent="0.25">
      <c r="A16992" s="216">
        <v>45905</v>
      </c>
      <c r="B16992" s="217" t="s">
        <v>190</v>
      </c>
      <c r="C16992" s="218">
        <v>4.7774999999999999</v>
      </c>
    </row>
    <row r="16993" spans="1:3" ht="15" customHeight="1" x14ac:dyDescent="0.25">
      <c r="A16993" s="216">
        <v>45908</v>
      </c>
      <c r="B16993" s="217" t="s">
        <v>190</v>
      </c>
      <c r="C16993" s="218">
        <v>4.7901999999999996</v>
      </c>
    </row>
    <row r="16994" spans="1:3" ht="15" customHeight="1" x14ac:dyDescent="0.25">
      <c r="A16994" s="216">
        <v>45909</v>
      </c>
      <c r="B16994" s="217" t="s">
        <v>190</v>
      </c>
      <c r="C16994" s="218">
        <v>4.8029000000000002</v>
      </c>
    </row>
    <row r="16995" spans="1:3" ht="15" customHeight="1" x14ac:dyDescent="0.25">
      <c r="A16995" s="216">
        <v>45910</v>
      </c>
      <c r="B16995" s="217" t="s">
        <v>190</v>
      </c>
      <c r="C16995" s="218">
        <v>4.8155999999999999</v>
      </c>
    </row>
    <row r="16996" spans="1:3" ht="15" customHeight="1" x14ac:dyDescent="0.25">
      <c r="A16996" s="216">
        <v>45911</v>
      </c>
      <c r="B16996" s="217" t="s">
        <v>190</v>
      </c>
      <c r="C16996" s="218">
        <v>4.8284000000000002</v>
      </c>
    </row>
    <row r="16997" spans="1:3" ht="15" customHeight="1" x14ac:dyDescent="0.25">
      <c r="A16997" s="216">
        <v>45912</v>
      </c>
      <c r="B16997" s="217" t="s">
        <v>190</v>
      </c>
      <c r="C16997" s="218">
        <v>4.8665000000000003</v>
      </c>
    </row>
    <row r="16998" spans="1:3" ht="15" customHeight="1" x14ac:dyDescent="0.25">
      <c r="A16998" s="216">
        <v>45915</v>
      </c>
      <c r="B16998" s="217" t="s">
        <v>190</v>
      </c>
      <c r="C16998" s="218">
        <v>4.8792999999999997</v>
      </c>
    </row>
    <row r="16999" spans="1:3" ht="15" customHeight="1" x14ac:dyDescent="0.25">
      <c r="A16999" s="216">
        <v>45916</v>
      </c>
      <c r="B16999" s="217" t="s">
        <v>190</v>
      </c>
      <c r="C16999" s="218">
        <v>4.8920000000000003</v>
      </c>
    </row>
    <row r="17000" spans="1:3" ht="15" customHeight="1" x14ac:dyDescent="0.25">
      <c r="A17000" s="216">
        <v>45917</v>
      </c>
      <c r="B17000" s="217" t="s">
        <v>190</v>
      </c>
      <c r="C17000" s="218">
        <v>4.9047999999999998</v>
      </c>
    </row>
    <row r="17001" spans="1:3" ht="15" customHeight="1" x14ac:dyDescent="0.25">
      <c r="A17001" s="216">
        <v>45918</v>
      </c>
      <c r="B17001" s="217" t="s">
        <v>190</v>
      </c>
      <c r="C17001" s="218">
        <v>4.9175000000000004</v>
      </c>
    </row>
    <row r="17002" spans="1:3" ht="15" customHeight="1" x14ac:dyDescent="0.25">
      <c r="A17002" s="216">
        <v>45919</v>
      </c>
      <c r="B17002" s="217" t="s">
        <v>190</v>
      </c>
      <c r="C17002" s="218">
        <v>4.9557000000000002</v>
      </c>
    </row>
    <row r="17003" spans="1:3" ht="15" customHeight="1" x14ac:dyDescent="0.25">
      <c r="A17003" s="216">
        <v>45922</v>
      </c>
      <c r="B17003" s="217" t="s">
        <v>190</v>
      </c>
      <c r="C17003" s="218">
        <v>4.9683999999999999</v>
      </c>
    </row>
    <row r="17004" spans="1:3" ht="15" customHeight="1" x14ac:dyDescent="0.25">
      <c r="A17004" s="216">
        <v>45923</v>
      </c>
      <c r="B17004" s="217" t="s">
        <v>190</v>
      </c>
      <c r="C17004" s="218">
        <v>4.9812000000000003</v>
      </c>
    </row>
    <row r="17005" spans="1:3" ht="15" customHeight="1" x14ac:dyDescent="0.25">
      <c r="A17005" s="216">
        <v>45924</v>
      </c>
      <c r="B17005" s="217" t="s">
        <v>190</v>
      </c>
      <c r="C17005" s="218">
        <v>4.9939</v>
      </c>
    </row>
    <row r="17006" spans="1:3" ht="15" customHeight="1" x14ac:dyDescent="0.25">
      <c r="A17006" s="216">
        <v>45925</v>
      </c>
      <c r="B17006" s="217" t="s">
        <v>190</v>
      </c>
      <c r="C17006" s="218">
        <v>5.0067000000000004</v>
      </c>
    </row>
    <row r="17007" spans="1:3" ht="15" customHeight="1" x14ac:dyDescent="0.25">
      <c r="A17007" s="216">
        <v>45926</v>
      </c>
      <c r="B17007" s="217" t="s">
        <v>190</v>
      </c>
      <c r="C17007" s="218">
        <v>5.0449999999999999</v>
      </c>
    </row>
    <row r="17008" spans="1:3" ht="15" customHeight="1" x14ac:dyDescent="0.25">
      <c r="A17008" s="216">
        <v>45929</v>
      </c>
      <c r="B17008" s="217" t="s">
        <v>190</v>
      </c>
      <c r="C17008" s="218">
        <v>5.0576999999999996</v>
      </c>
    </row>
    <row r="17009" spans="1:3" ht="15" customHeight="1" x14ac:dyDescent="0.25">
      <c r="A17009" s="216">
        <v>45930</v>
      </c>
      <c r="B17009" s="217" t="s">
        <v>190</v>
      </c>
      <c r="C17009" s="218">
        <v>5.0708000000000002</v>
      </c>
    </row>
    <row r="17010" spans="1:3" ht="15" customHeight="1" x14ac:dyDescent="0.25">
      <c r="A17010" s="216">
        <v>45566</v>
      </c>
      <c r="B17010" s="217" t="s">
        <v>379</v>
      </c>
      <c r="C17010" s="218">
        <v>1.61E-2</v>
      </c>
    </row>
    <row r="17011" spans="1:3" ht="15" customHeight="1" x14ac:dyDescent="0.25">
      <c r="A17011" s="216">
        <v>45567</v>
      </c>
      <c r="B17011" s="217" t="s">
        <v>379</v>
      </c>
      <c r="C17011" s="218">
        <v>3.2099999999999997E-2</v>
      </c>
    </row>
    <row r="17012" spans="1:3" ht="15" customHeight="1" x14ac:dyDescent="0.25">
      <c r="A17012" s="216">
        <v>45568</v>
      </c>
      <c r="B17012" s="217" t="s">
        <v>379</v>
      </c>
      <c r="C17012" s="218">
        <v>4.8000000000000001E-2</v>
      </c>
    </row>
    <row r="17013" spans="1:3" ht="15" customHeight="1" x14ac:dyDescent="0.25">
      <c r="A17013" s="216">
        <v>45569</v>
      </c>
      <c r="B17013" s="217" t="s">
        <v>379</v>
      </c>
      <c r="C17013" s="218">
        <v>9.5799999999999996E-2</v>
      </c>
    </row>
    <row r="17014" spans="1:3" ht="15" customHeight="1" x14ac:dyDescent="0.25">
      <c r="A17014" s="216">
        <v>45572</v>
      </c>
      <c r="B17014" s="217" t="s">
        <v>379</v>
      </c>
      <c r="C17014" s="218">
        <v>0.1118</v>
      </c>
    </row>
    <row r="17015" spans="1:3" ht="15" customHeight="1" x14ac:dyDescent="0.25">
      <c r="A17015" s="216">
        <v>45573</v>
      </c>
      <c r="B17015" s="217" t="s">
        <v>379</v>
      </c>
      <c r="C17015" s="218">
        <v>0.12770000000000001</v>
      </c>
    </row>
    <row r="17016" spans="1:3" ht="15" customHeight="1" x14ac:dyDescent="0.25">
      <c r="A17016" s="216">
        <v>45574</v>
      </c>
      <c r="B17016" s="217" t="s">
        <v>379</v>
      </c>
      <c r="C17016" s="218">
        <v>0.14360000000000001</v>
      </c>
    </row>
    <row r="17017" spans="1:3" ht="15" customHeight="1" x14ac:dyDescent="0.25">
      <c r="A17017" s="216">
        <v>45575</v>
      </c>
      <c r="B17017" s="217" t="s">
        <v>379</v>
      </c>
      <c r="C17017" s="218">
        <v>0.1595</v>
      </c>
    </row>
    <row r="17018" spans="1:3" ht="15" customHeight="1" x14ac:dyDescent="0.25">
      <c r="A17018" s="216">
        <v>45576</v>
      </c>
      <c r="B17018" s="217" t="s">
        <v>379</v>
      </c>
      <c r="C17018" s="218">
        <v>0.20710000000000001</v>
      </c>
    </row>
    <row r="17019" spans="1:3" ht="15" customHeight="1" x14ac:dyDescent="0.25">
      <c r="A17019" s="216">
        <v>45579</v>
      </c>
      <c r="B17019" s="217" t="s">
        <v>379</v>
      </c>
      <c r="C17019" s="218">
        <v>0.223</v>
      </c>
    </row>
    <row r="17020" spans="1:3" ht="15" customHeight="1" x14ac:dyDescent="0.25">
      <c r="A17020" s="216">
        <v>45580</v>
      </c>
      <c r="B17020" s="217" t="s">
        <v>379</v>
      </c>
      <c r="C17020" s="218">
        <v>0.2389</v>
      </c>
    </row>
    <row r="17021" spans="1:3" ht="15" customHeight="1" x14ac:dyDescent="0.25">
      <c r="A17021" s="216">
        <v>45581</v>
      </c>
      <c r="B17021" s="217" t="s">
        <v>379</v>
      </c>
      <c r="C17021" s="218">
        <v>0.25480000000000003</v>
      </c>
    </row>
    <row r="17022" spans="1:3" ht="15" customHeight="1" x14ac:dyDescent="0.25">
      <c r="A17022" s="216">
        <v>45582</v>
      </c>
      <c r="B17022" s="217" t="s">
        <v>379</v>
      </c>
      <c r="C17022" s="218">
        <v>0.2707</v>
      </c>
    </row>
    <row r="17023" spans="1:3" ht="15" customHeight="1" x14ac:dyDescent="0.25">
      <c r="A17023" s="216">
        <v>45583</v>
      </c>
      <c r="B17023" s="217" t="s">
        <v>379</v>
      </c>
      <c r="C17023" s="218">
        <v>0.31819999999999998</v>
      </c>
    </row>
    <row r="17024" spans="1:3" ht="15" customHeight="1" x14ac:dyDescent="0.25">
      <c r="A17024" s="216">
        <v>45586</v>
      </c>
      <c r="B17024" s="217" t="s">
        <v>379</v>
      </c>
      <c r="C17024" s="218">
        <v>0.33410000000000001</v>
      </c>
    </row>
    <row r="17025" spans="1:3" ht="15" customHeight="1" x14ac:dyDescent="0.25">
      <c r="A17025" s="216">
        <v>45587</v>
      </c>
      <c r="B17025" s="217" t="s">
        <v>379</v>
      </c>
      <c r="C17025" s="218">
        <v>0.34989999999999999</v>
      </c>
    </row>
    <row r="17026" spans="1:3" ht="15" customHeight="1" x14ac:dyDescent="0.25">
      <c r="A17026" s="216">
        <v>45588</v>
      </c>
      <c r="B17026" s="217" t="s">
        <v>379</v>
      </c>
      <c r="C17026" s="218">
        <v>0.36570000000000003</v>
      </c>
    </row>
    <row r="17027" spans="1:3" ht="15" customHeight="1" x14ac:dyDescent="0.25">
      <c r="A17027" s="216">
        <v>45589</v>
      </c>
      <c r="B17027" s="217" t="s">
        <v>379</v>
      </c>
      <c r="C17027" s="218">
        <v>0.38150000000000001</v>
      </c>
    </row>
    <row r="17028" spans="1:3" ht="15" customHeight="1" x14ac:dyDescent="0.25">
      <c r="A17028" s="216">
        <v>45590</v>
      </c>
      <c r="B17028" s="217" t="s">
        <v>379</v>
      </c>
      <c r="C17028" s="218">
        <v>0.4289</v>
      </c>
    </row>
    <row r="17029" spans="1:3" ht="15" customHeight="1" x14ac:dyDescent="0.25">
      <c r="A17029" s="216">
        <v>45593</v>
      </c>
      <c r="B17029" s="217" t="s">
        <v>379</v>
      </c>
      <c r="C17029" s="218">
        <v>0.44469999999999998</v>
      </c>
    </row>
    <row r="17030" spans="1:3" ht="15" customHeight="1" x14ac:dyDescent="0.25">
      <c r="A17030" s="216">
        <v>45594</v>
      </c>
      <c r="B17030" s="217" t="s">
        <v>379</v>
      </c>
      <c r="C17030" s="218">
        <v>0.46050000000000002</v>
      </c>
    </row>
    <row r="17031" spans="1:3" ht="15" customHeight="1" x14ac:dyDescent="0.25">
      <c r="A17031" s="216">
        <v>45595</v>
      </c>
      <c r="B17031" s="217" t="s">
        <v>379</v>
      </c>
      <c r="C17031" s="218">
        <v>0.4763</v>
      </c>
    </row>
    <row r="17032" spans="1:3" ht="15" customHeight="1" x14ac:dyDescent="0.25">
      <c r="A17032" s="216">
        <v>45596</v>
      </c>
      <c r="B17032" s="217" t="s">
        <v>379</v>
      </c>
      <c r="C17032" s="218">
        <v>0.49209999999999998</v>
      </c>
    </row>
    <row r="17033" spans="1:3" ht="15" customHeight="1" x14ac:dyDescent="0.25">
      <c r="A17033" s="216">
        <v>45597</v>
      </c>
      <c r="B17033" s="217" t="s">
        <v>379</v>
      </c>
      <c r="C17033" s="218">
        <v>0.5393</v>
      </c>
    </row>
    <row r="17034" spans="1:3" ht="15" customHeight="1" x14ac:dyDescent="0.25">
      <c r="A17034" s="216">
        <v>45600</v>
      </c>
      <c r="B17034" s="217" t="s">
        <v>379</v>
      </c>
      <c r="C17034" s="218">
        <v>0.55510000000000004</v>
      </c>
    </row>
    <row r="17035" spans="1:3" ht="15" customHeight="1" x14ac:dyDescent="0.25">
      <c r="A17035" s="216">
        <v>45601</v>
      </c>
      <c r="B17035" s="217" t="s">
        <v>379</v>
      </c>
      <c r="C17035" s="218">
        <v>0.57069999999999999</v>
      </c>
    </row>
    <row r="17036" spans="1:3" ht="15" customHeight="1" x14ac:dyDescent="0.25">
      <c r="A17036" s="216">
        <v>45602</v>
      </c>
      <c r="B17036" s="217" t="s">
        <v>379</v>
      </c>
      <c r="C17036" s="218">
        <v>0.58640000000000003</v>
      </c>
    </row>
    <row r="17037" spans="1:3" ht="15" customHeight="1" x14ac:dyDescent="0.25">
      <c r="A17037" s="216">
        <v>45603</v>
      </c>
      <c r="B17037" s="217" t="s">
        <v>379</v>
      </c>
      <c r="C17037" s="218">
        <v>0.60199999999999998</v>
      </c>
    </row>
    <row r="17038" spans="1:3" ht="15" customHeight="1" x14ac:dyDescent="0.25">
      <c r="A17038" s="216">
        <v>45604</v>
      </c>
      <c r="B17038" s="217" t="s">
        <v>379</v>
      </c>
      <c r="C17038" s="218">
        <v>0.64780000000000004</v>
      </c>
    </row>
    <row r="17039" spans="1:3" ht="15" customHeight="1" x14ac:dyDescent="0.25">
      <c r="A17039" s="216">
        <v>45607</v>
      </c>
      <c r="B17039" s="217" t="s">
        <v>379</v>
      </c>
      <c r="C17039" s="218">
        <v>0.66310000000000002</v>
      </c>
    </row>
    <row r="17040" spans="1:3" ht="15" customHeight="1" x14ac:dyDescent="0.25">
      <c r="A17040" s="216">
        <v>45608</v>
      </c>
      <c r="B17040" s="217" t="s">
        <v>379</v>
      </c>
      <c r="C17040" s="218">
        <v>0.6784</v>
      </c>
    </row>
    <row r="17041" spans="1:3" ht="15" customHeight="1" x14ac:dyDescent="0.25">
      <c r="A17041" s="216">
        <v>45609</v>
      </c>
      <c r="B17041" s="217" t="s">
        <v>379</v>
      </c>
      <c r="C17041" s="218">
        <v>0.69369999999999998</v>
      </c>
    </row>
    <row r="17042" spans="1:3" ht="15" customHeight="1" x14ac:dyDescent="0.25">
      <c r="A17042" s="216">
        <v>45610</v>
      </c>
      <c r="B17042" s="217" t="s">
        <v>379</v>
      </c>
      <c r="C17042" s="218">
        <v>0.70899999999999996</v>
      </c>
    </row>
    <row r="17043" spans="1:3" ht="15" customHeight="1" x14ac:dyDescent="0.25">
      <c r="A17043" s="216">
        <v>45611</v>
      </c>
      <c r="B17043" s="217" t="s">
        <v>379</v>
      </c>
      <c r="C17043" s="218">
        <v>0.75470000000000004</v>
      </c>
    </row>
    <row r="17044" spans="1:3" ht="15" customHeight="1" x14ac:dyDescent="0.25">
      <c r="A17044" s="216">
        <v>45614</v>
      </c>
      <c r="B17044" s="217" t="s">
        <v>379</v>
      </c>
      <c r="C17044" s="218">
        <v>0.76990000000000003</v>
      </c>
    </row>
    <row r="17045" spans="1:3" ht="15" customHeight="1" x14ac:dyDescent="0.25">
      <c r="A17045" s="216">
        <v>45615</v>
      </c>
      <c r="B17045" s="217" t="s">
        <v>379</v>
      </c>
      <c r="C17045" s="218">
        <v>0.78520000000000001</v>
      </c>
    </row>
    <row r="17046" spans="1:3" ht="15" customHeight="1" x14ac:dyDescent="0.25">
      <c r="A17046" s="216">
        <v>45616</v>
      </c>
      <c r="B17046" s="217" t="s">
        <v>379</v>
      </c>
      <c r="C17046" s="218">
        <v>0.8004</v>
      </c>
    </row>
    <row r="17047" spans="1:3" ht="15" customHeight="1" x14ac:dyDescent="0.25">
      <c r="A17047" s="216">
        <v>45617</v>
      </c>
      <c r="B17047" s="217" t="s">
        <v>379</v>
      </c>
      <c r="C17047" s="218">
        <v>0.8155</v>
      </c>
    </row>
    <row r="17048" spans="1:3" ht="15" customHeight="1" x14ac:dyDescent="0.25">
      <c r="A17048" s="216">
        <v>45618</v>
      </c>
      <c r="B17048" s="217" t="s">
        <v>379</v>
      </c>
      <c r="C17048" s="218">
        <v>0.86109999999999998</v>
      </c>
    </row>
    <row r="17049" spans="1:3" ht="15" customHeight="1" x14ac:dyDescent="0.25">
      <c r="A17049" s="216">
        <v>45621</v>
      </c>
      <c r="B17049" s="217" t="s">
        <v>379</v>
      </c>
      <c r="C17049" s="218">
        <v>0.87629999999999997</v>
      </c>
    </row>
    <row r="17050" spans="1:3" ht="15" customHeight="1" x14ac:dyDescent="0.25">
      <c r="A17050" s="216">
        <v>45622</v>
      </c>
      <c r="B17050" s="217" t="s">
        <v>379</v>
      </c>
      <c r="C17050" s="218">
        <v>0.89139999999999997</v>
      </c>
    </row>
    <row r="17051" spans="1:3" ht="15" customHeight="1" x14ac:dyDescent="0.25">
      <c r="A17051" s="216">
        <v>45623</v>
      </c>
      <c r="B17051" s="217" t="s">
        <v>379</v>
      </c>
      <c r="C17051" s="218">
        <v>0.90659999999999996</v>
      </c>
    </row>
    <row r="17052" spans="1:3" ht="15" customHeight="1" x14ac:dyDescent="0.25">
      <c r="A17052" s="216">
        <v>45624</v>
      </c>
      <c r="B17052" s="217" t="s">
        <v>379</v>
      </c>
      <c r="C17052" s="218">
        <v>0.92169999999999996</v>
      </c>
    </row>
    <row r="17053" spans="1:3" ht="15" customHeight="1" x14ac:dyDescent="0.25">
      <c r="A17053" s="216">
        <v>45625</v>
      </c>
      <c r="B17053" s="217" t="s">
        <v>379</v>
      </c>
      <c r="C17053" s="218">
        <v>0.96709999999999996</v>
      </c>
    </row>
    <row r="17054" spans="1:3" ht="15" customHeight="1" x14ac:dyDescent="0.25">
      <c r="A17054" s="216">
        <v>45628</v>
      </c>
      <c r="B17054" s="217" t="s">
        <v>379</v>
      </c>
      <c r="C17054" s="218">
        <v>0.98219999999999996</v>
      </c>
    </row>
    <row r="17055" spans="1:3" ht="15" customHeight="1" x14ac:dyDescent="0.25">
      <c r="A17055" s="216">
        <v>45629</v>
      </c>
      <c r="B17055" s="217" t="s">
        <v>379</v>
      </c>
      <c r="C17055" s="218">
        <v>0.99729999999999996</v>
      </c>
    </row>
    <row r="17056" spans="1:3" ht="15" customHeight="1" x14ac:dyDescent="0.25">
      <c r="A17056" s="216">
        <v>45630</v>
      </c>
      <c r="B17056" s="217" t="s">
        <v>379</v>
      </c>
      <c r="C17056" s="218">
        <v>1.0124</v>
      </c>
    </row>
    <row r="17057" spans="1:3" ht="15" customHeight="1" x14ac:dyDescent="0.25">
      <c r="A17057" s="216">
        <v>45631</v>
      </c>
      <c r="B17057" s="217" t="s">
        <v>379</v>
      </c>
      <c r="C17057" s="218">
        <v>1.0274000000000001</v>
      </c>
    </row>
    <row r="17058" spans="1:3" ht="15" customHeight="1" x14ac:dyDescent="0.25">
      <c r="A17058" s="216">
        <v>45632</v>
      </c>
      <c r="B17058" s="217" t="s">
        <v>379</v>
      </c>
      <c r="C17058" s="218">
        <v>1.0726</v>
      </c>
    </row>
    <row r="17059" spans="1:3" ht="15" customHeight="1" x14ac:dyDescent="0.25">
      <c r="A17059" s="216">
        <v>45635</v>
      </c>
      <c r="B17059" s="217" t="s">
        <v>379</v>
      </c>
      <c r="C17059" s="218">
        <v>1.0876999999999999</v>
      </c>
    </row>
    <row r="17060" spans="1:3" ht="15" customHeight="1" x14ac:dyDescent="0.25">
      <c r="A17060" s="216">
        <v>45636</v>
      </c>
      <c r="B17060" s="217" t="s">
        <v>379</v>
      </c>
      <c r="C17060" s="218">
        <v>1.1027</v>
      </c>
    </row>
    <row r="17061" spans="1:3" ht="15" customHeight="1" x14ac:dyDescent="0.25">
      <c r="A17061" s="216">
        <v>45637</v>
      </c>
      <c r="B17061" s="217" t="s">
        <v>379</v>
      </c>
      <c r="C17061" s="218">
        <v>1.1177999999999999</v>
      </c>
    </row>
    <row r="17062" spans="1:3" ht="15" customHeight="1" x14ac:dyDescent="0.25">
      <c r="A17062" s="216">
        <v>45638</v>
      </c>
      <c r="B17062" s="217" t="s">
        <v>379</v>
      </c>
      <c r="C17062" s="218">
        <v>1.1328</v>
      </c>
    </row>
    <row r="17063" spans="1:3" ht="15" customHeight="1" x14ac:dyDescent="0.25">
      <c r="A17063" s="216">
        <v>45639</v>
      </c>
      <c r="B17063" s="217" t="s">
        <v>379</v>
      </c>
      <c r="C17063" s="218">
        <v>1.1778</v>
      </c>
    </row>
    <row r="17064" spans="1:3" ht="15" customHeight="1" x14ac:dyDescent="0.25">
      <c r="A17064" s="216">
        <v>45642</v>
      </c>
      <c r="B17064" s="217" t="s">
        <v>379</v>
      </c>
      <c r="C17064" s="218">
        <v>1.1928000000000001</v>
      </c>
    </row>
    <row r="17065" spans="1:3" ht="15" customHeight="1" x14ac:dyDescent="0.25">
      <c r="A17065" s="216">
        <v>45643</v>
      </c>
      <c r="B17065" s="217" t="s">
        <v>379</v>
      </c>
      <c r="C17065" s="218">
        <v>1.2078</v>
      </c>
    </row>
    <row r="17066" spans="1:3" ht="15" customHeight="1" x14ac:dyDescent="0.25">
      <c r="A17066" s="216">
        <v>45644</v>
      </c>
      <c r="B17066" s="217" t="s">
        <v>379</v>
      </c>
      <c r="C17066" s="218">
        <v>1.2228000000000001</v>
      </c>
    </row>
    <row r="17067" spans="1:3" ht="15" customHeight="1" x14ac:dyDescent="0.25">
      <c r="A17067" s="216">
        <v>45645</v>
      </c>
      <c r="B17067" s="217" t="s">
        <v>379</v>
      </c>
      <c r="C17067" s="218">
        <v>1.2374000000000001</v>
      </c>
    </row>
    <row r="17068" spans="1:3" ht="15" customHeight="1" x14ac:dyDescent="0.25">
      <c r="A17068" s="216">
        <v>45646</v>
      </c>
      <c r="B17068" s="217" t="s">
        <v>379</v>
      </c>
      <c r="C17068" s="218">
        <v>1.2810999999999999</v>
      </c>
    </row>
    <row r="17069" spans="1:3" ht="15" customHeight="1" x14ac:dyDescent="0.25">
      <c r="A17069" s="216">
        <v>45649</v>
      </c>
      <c r="B17069" s="217" t="s">
        <v>379</v>
      </c>
      <c r="C17069" s="218">
        <v>1.2956000000000001</v>
      </c>
    </row>
    <row r="17070" spans="1:3" ht="15" customHeight="1" x14ac:dyDescent="0.25">
      <c r="A17070" s="216">
        <v>45650</v>
      </c>
      <c r="B17070" s="217" t="s">
        <v>379</v>
      </c>
      <c r="C17070" s="218">
        <v>1.3103</v>
      </c>
    </row>
    <row r="17071" spans="1:3" ht="15" customHeight="1" x14ac:dyDescent="0.25">
      <c r="A17071" s="216">
        <v>45651</v>
      </c>
      <c r="B17071" s="217" t="s">
        <v>379</v>
      </c>
      <c r="C17071" s="218">
        <v>1.325</v>
      </c>
    </row>
    <row r="17072" spans="1:3" ht="15" customHeight="1" x14ac:dyDescent="0.25">
      <c r="A17072" s="216">
        <v>45652</v>
      </c>
      <c r="B17072" s="217" t="s">
        <v>379</v>
      </c>
      <c r="C17072" s="218">
        <v>1.3398000000000001</v>
      </c>
    </row>
    <row r="17073" spans="1:3" ht="15" customHeight="1" x14ac:dyDescent="0.25">
      <c r="A17073" s="216">
        <v>45653</v>
      </c>
      <c r="B17073" s="217" t="s">
        <v>379</v>
      </c>
      <c r="C17073" s="218">
        <v>1.3838999999999999</v>
      </c>
    </row>
    <row r="17074" spans="1:3" ht="15" customHeight="1" x14ac:dyDescent="0.25">
      <c r="A17074" s="216">
        <v>45656</v>
      </c>
      <c r="B17074" s="217" t="s">
        <v>379</v>
      </c>
      <c r="C17074" s="218">
        <v>1.3985000000000001</v>
      </c>
    </row>
    <row r="17075" spans="1:3" ht="15" customHeight="1" x14ac:dyDescent="0.25">
      <c r="A17075" s="216">
        <v>45657</v>
      </c>
      <c r="B17075" s="217" t="s">
        <v>379</v>
      </c>
      <c r="C17075" s="218">
        <v>1.4132</v>
      </c>
    </row>
    <row r="17076" spans="1:3" ht="15" customHeight="1" x14ac:dyDescent="0.25">
      <c r="A17076" s="216">
        <v>45659</v>
      </c>
      <c r="B17076" s="217" t="s">
        <v>379</v>
      </c>
      <c r="C17076" s="218">
        <v>1.4423999999999999</v>
      </c>
    </row>
    <row r="17077" spans="1:3" ht="15" customHeight="1" x14ac:dyDescent="0.25">
      <c r="A17077" s="216">
        <v>45660</v>
      </c>
      <c r="B17077" s="217" t="s">
        <v>379</v>
      </c>
      <c r="C17077" s="218">
        <v>1.4855</v>
      </c>
    </row>
    <row r="17078" spans="1:3" ht="15" customHeight="1" x14ac:dyDescent="0.25">
      <c r="A17078" s="216">
        <v>45663</v>
      </c>
      <c r="B17078" s="217" t="s">
        <v>379</v>
      </c>
      <c r="C17078" s="218">
        <v>1.4999</v>
      </c>
    </row>
    <row r="17079" spans="1:3" ht="15" customHeight="1" x14ac:dyDescent="0.25">
      <c r="A17079" s="216">
        <v>45664</v>
      </c>
      <c r="B17079" s="217" t="s">
        <v>379</v>
      </c>
      <c r="C17079" s="218">
        <v>1.5142</v>
      </c>
    </row>
    <row r="17080" spans="1:3" ht="15" customHeight="1" x14ac:dyDescent="0.25">
      <c r="A17080" s="216">
        <v>45665</v>
      </c>
      <c r="B17080" s="217" t="s">
        <v>379</v>
      </c>
      <c r="C17080" s="218">
        <v>1.5285</v>
      </c>
    </row>
    <row r="17081" spans="1:3" ht="15" customHeight="1" x14ac:dyDescent="0.25">
      <c r="A17081" s="216">
        <v>45666</v>
      </c>
      <c r="B17081" s="217" t="s">
        <v>379</v>
      </c>
      <c r="C17081" s="218">
        <v>1.5428999999999999</v>
      </c>
    </row>
    <row r="17082" spans="1:3" ht="15" customHeight="1" x14ac:dyDescent="0.25">
      <c r="A17082" s="216">
        <v>45667</v>
      </c>
      <c r="B17082" s="217" t="s">
        <v>379</v>
      </c>
      <c r="C17082" s="218">
        <v>1.5859000000000001</v>
      </c>
    </row>
    <row r="17083" spans="1:3" ht="15" customHeight="1" x14ac:dyDescent="0.25">
      <c r="A17083" s="216">
        <v>45670</v>
      </c>
      <c r="B17083" s="217" t="s">
        <v>379</v>
      </c>
      <c r="C17083" s="218">
        <v>1.6002000000000001</v>
      </c>
    </row>
    <row r="17084" spans="1:3" ht="15" customHeight="1" x14ac:dyDescent="0.25">
      <c r="A17084" s="216">
        <v>45671</v>
      </c>
      <c r="B17084" s="217" t="s">
        <v>379</v>
      </c>
      <c r="C17084" s="218">
        <v>1.6145</v>
      </c>
    </row>
    <row r="17085" spans="1:3" ht="15" customHeight="1" x14ac:dyDescent="0.25">
      <c r="A17085" s="216">
        <v>45672</v>
      </c>
      <c r="B17085" s="217" t="s">
        <v>379</v>
      </c>
      <c r="C17085" s="218">
        <v>1.6288</v>
      </c>
    </row>
    <row r="17086" spans="1:3" ht="15" customHeight="1" x14ac:dyDescent="0.25">
      <c r="A17086" s="216">
        <v>45673</v>
      </c>
      <c r="B17086" s="217" t="s">
        <v>379</v>
      </c>
      <c r="C17086" s="218">
        <v>1.6432</v>
      </c>
    </row>
    <row r="17087" spans="1:3" ht="15" customHeight="1" x14ac:dyDescent="0.25">
      <c r="A17087" s="216">
        <v>45674</v>
      </c>
      <c r="B17087" s="217" t="s">
        <v>379</v>
      </c>
      <c r="C17087" s="218">
        <v>1.7004999999999999</v>
      </c>
    </row>
    <row r="17088" spans="1:3" ht="15" customHeight="1" x14ac:dyDescent="0.25">
      <c r="A17088" s="216">
        <v>45678</v>
      </c>
      <c r="B17088" s="217" t="s">
        <v>379</v>
      </c>
      <c r="C17088" s="218">
        <v>1.7146999999999999</v>
      </c>
    </row>
    <row r="17089" spans="1:3" ht="15" customHeight="1" x14ac:dyDescent="0.25">
      <c r="A17089" s="216">
        <v>45679</v>
      </c>
      <c r="B17089" s="217" t="s">
        <v>379</v>
      </c>
      <c r="C17089" s="218">
        <v>1.7291000000000001</v>
      </c>
    </row>
    <row r="17090" spans="1:3" ht="15" customHeight="1" x14ac:dyDescent="0.25">
      <c r="A17090" s="216">
        <v>45680</v>
      </c>
      <c r="B17090" s="217" t="s">
        <v>379</v>
      </c>
      <c r="C17090" s="218">
        <v>1.7435</v>
      </c>
    </row>
    <row r="17091" spans="1:3" ht="15" customHeight="1" x14ac:dyDescent="0.25">
      <c r="A17091" s="216">
        <v>45681</v>
      </c>
      <c r="B17091" s="217" t="s">
        <v>379</v>
      </c>
      <c r="C17091" s="218">
        <v>1.7866</v>
      </c>
    </row>
    <row r="17092" spans="1:3" ht="15" customHeight="1" x14ac:dyDescent="0.25">
      <c r="A17092" s="216">
        <v>45684</v>
      </c>
      <c r="B17092" s="217" t="s">
        <v>379</v>
      </c>
      <c r="C17092" s="218">
        <v>1.8009999999999999</v>
      </c>
    </row>
    <row r="17093" spans="1:3" ht="15" customHeight="1" x14ac:dyDescent="0.25">
      <c r="A17093" s="216">
        <v>45685</v>
      </c>
      <c r="B17093" s="217" t="s">
        <v>379</v>
      </c>
      <c r="C17093" s="218">
        <v>1.8153999999999999</v>
      </c>
    </row>
    <row r="17094" spans="1:3" ht="15" customHeight="1" x14ac:dyDescent="0.25">
      <c r="A17094" s="216">
        <v>45686</v>
      </c>
      <c r="B17094" s="217" t="s">
        <v>379</v>
      </c>
      <c r="C17094" s="218">
        <v>1.8297000000000001</v>
      </c>
    </row>
    <row r="17095" spans="1:3" ht="15" customHeight="1" x14ac:dyDescent="0.25">
      <c r="A17095" s="216">
        <v>45687</v>
      </c>
      <c r="B17095" s="217" t="s">
        <v>379</v>
      </c>
      <c r="C17095" s="218">
        <v>1.8441000000000001</v>
      </c>
    </row>
    <row r="17096" spans="1:3" ht="15" customHeight="1" x14ac:dyDescent="0.25">
      <c r="A17096" s="216">
        <v>45688</v>
      </c>
      <c r="B17096" s="217" t="s">
        <v>379</v>
      </c>
      <c r="C17096" s="218">
        <v>1.8873</v>
      </c>
    </row>
    <row r="17097" spans="1:3" ht="15" customHeight="1" x14ac:dyDescent="0.25">
      <c r="A17097" s="216">
        <v>45691</v>
      </c>
      <c r="B17097" s="217" t="s">
        <v>379</v>
      </c>
      <c r="C17097" s="218">
        <v>1.9016999999999999</v>
      </c>
    </row>
    <row r="17098" spans="1:3" ht="15" customHeight="1" x14ac:dyDescent="0.25">
      <c r="A17098" s="216">
        <v>45692</v>
      </c>
      <c r="B17098" s="217" t="s">
        <v>379</v>
      </c>
      <c r="C17098" s="218">
        <v>1.9159999999999999</v>
      </c>
    </row>
    <row r="17099" spans="1:3" ht="15" customHeight="1" x14ac:dyDescent="0.25">
      <c r="A17099" s="216">
        <v>45693</v>
      </c>
      <c r="B17099" s="217" t="s">
        <v>379</v>
      </c>
      <c r="C17099" s="218">
        <v>1.9302999999999999</v>
      </c>
    </row>
    <row r="17100" spans="1:3" ht="15" customHeight="1" x14ac:dyDescent="0.25">
      <c r="A17100" s="216">
        <v>45694</v>
      </c>
      <c r="B17100" s="217" t="s">
        <v>379</v>
      </c>
      <c r="C17100" s="218">
        <v>1.9447000000000001</v>
      </c>
    </row>
    <row r="17101" spans="1:3" ht="15" customHeight="1" x14ac:dyDescent="0.25">
      <c r="A17101" s="216">
        <v>45695</v>
      </c>
      <c r="B17101" s="217" t="s">
        <v>379</v>
      </c>
      <c r="C17101" s="218">
        <v>1.9877</v>
      </c>
    </row>
    <row r="17102" spans="1:3" ht="15" customHeight="1" x14ac:dyDescent="0.25">
      <c r="A17102" s="216">
        <v>45698</v>
      </c>
      <c r="B17102" s="217" t="s">
        <v>379</v>
      </c>
      <c r="C17102" s="218">
        <v>2.0021</v>
      </c>
    </row>
    <row r="17103" spans="1:3" ht="15" customHeight="1" x14ac:dyDescent="0.25">
      <c r="A17103" s="216">
        <v>45699</v>
      </c>
      <c r="B17103" s="217" t="s">
        <v>379</v>
      </c>
      <c r="C17103" s="218">
        <v>2.0164</v>
      </c>
    </row>
    <row r="17104" spans="1:3" ht="15" customHeight="1" x14ac:dyDescent="0.25">
      <c r="A17104" s="216">
        <v>45700</v>
      </c>
      <c r="B17104" s="217" t="s">
        <v>379</v>
      </c>
      <c r="C17104" s="218">
        <v>2.0306999999999999</v>
      </c>
    </row>
    <row r="17105" spans="1:3" ht="15" customHeight="1" x14ac:dyDescent="0.25">
      <c r="A17105" s="216">
        <v>45701</v>
      </c>
      <c r="B17105" s="217" t="s">
        <v>379</v>
      </c>
      <c r="C17105" s="218">
        <v>2.0451000000000001</v>
      </c>
    </row>
    <row r="17106" spans="1:3" ht="15" customHeight="1" x14ac:dyDescent="0.25">
      <c r="A17106" s="216">
        <v>45702</v>
      </c>
      <c r="B17106" s="217" t="s">
        <v>379</v>
      </c>
      <c r="C17106" s="218">
        <v>2.1023999999999998</v>
      </c>
    </row>
    <row r="17107" spans="1:3" ht="15" customHeight="1" x14ac:dyDescent="0.25">
      <c r="A17107" s="216">
        <v>45706</v>
      </c>
      <c r="B17107" s="217" t="s">
        <v>379</v>
      </c>
      <c r="C17107" s="218">
        <v>2.1166999999999998</v>
      </c>
    </row>
    <row r="17108" spans="1:3" ht="15" customHeight="1" x14ac:dyDescent="0.25">
      <c r="A17108" s="216">
        <v>45707</v>
      </c>
      <c r="B17108" s="217" t="s">
        <v>379</v>
      </c>
      <c r="C17108" s="218">
        <v>2.1311</v>
      </c>
    </row>
    <row r="17109" spans="1:3" ht="15" customHeight="1" x14ac:dyDescent="0.25">
      <c r="A17109" s="216">
        <v>45708</v>
      </c>
      <c r="B17109" s="217" t="s">
        <v>379</v>
      </c>
      <c r="C17109" s="218">
        <v>2.1454</v>
      </c>
    </row>
    <row r="17110" spans="1:3" ht="15" customHeight="1" x14ac:dyDescent="0.25">
      <c r="A17110" s="216">
        <v>45709</v>
      </c>
      <c r="B17110" s="217" t="s">
        <v>379</v>
      </c>
      <c r="C17110" s="218">
        <v>2.1884000000000001</v>
      </c>
    </row>
    <row r="17111" spans="1:3" ht="15" customHeight="1" x14ac:dyDescent="0.25">
      <c r="A17111" s="216">
        <v>45712</v>
      </c>
      <c r="B17111" s="217" t="s">
        <v>379</v>
      </c>
      <c r="C17111" s="218">
        <v>2.2027999999999999</v>
      </c>
    </row>
    <row r="17112" spans="1:3" ht="15" customHeight="1" x14ac:dyDescent="0.25">
      <c r="A17112" s="216">
        <v>45713</v>
      </c>
      <c r="B17112" s="217" t="s">
        <v>379</v>
      </c>
      <c r="C17112" s="218">
        <v>2.2170999999999998</v>
      </c>
    </row>
    <row r="17113" spans="1:3" ht="15" customHeight="1" x14ac:dyDescent="0.25">
      <c r="A17113" s="216">
        <v>45714</v>
      </c>
      <c r="B17113" s="217" t="s">
        <v>379</v>
      </c>
      <c r="C17113" s="218">
        <v>2.2313999999999998</v>
      </c>
    </row>
    <row r="17114" spans="1:3" ht="15" customHeight="1" x14ac:dyDescent="0.25">
      <c r="A17114" s="216">
        <v>45715</v>
      </c>
      <c r="B17114" s="217" t="s">
        <v>379</v>
      </c>
      <c r="C17114" s="218">
        <v>2.2458</v>
      </c>
    </row>
    <row r="17115" spans="1:3" ht="15" customHeight="1" x14ac:dyDescent="0.25">
      <c r="A17115" s="216">
        <v>45716</v>
      </c>
      <c r="B17115" s="217" t="s">
        <v>379</v>
      </c>
      <c r="C17115" s="218">
        <v>2.2890999999999999</v>
      </c>
    </row>
    <row r="17116" spans="1:3" ht="15" customHeight="1" x14ac:dyDescent="0.25">
      <c r="A17116" s="216">
        <v>45719</v>
      </c>
      <c r="B17116" s="217" t="s">
        <v>379</v>
      </c>
      <c r="C17116" s="218">
        <v>2.3033999999999999</v>
      </c>
    </row>
    <row r="17117" spans="1:3" ht="15" customHeight="1" x14ac:dyDescent="0.25">
      <c r="A17117" s="216">
        <v>45720</v>
      </c>
      <c r="B17117" s="217" t="s">
        <v>379</v>
      </c>
      <c r="C17117" s="218">
        <v>2.3176999999999999</v>
      </c>
    </row>
    <row r="17118" spans="1:3" ht="15" customHeight="1" x14ac:dyDescent="0.25">
      <c r="A17118" s="216">
        <v>45721</v>
      </c>
      <c r="B17118" s="217" t="s">
        <v>379</v>
      </c>
      <c r="C17118" s="218">
        <v>2.3319999999999999</v>
      </c>
    </row>
    <row r="17119" spans="1:3" ht="15" customHeight="1" x14ac:dyDescent="0.25">
      <c r="A17119" s="216">
        <v>45722</v>
      </c>
      <c r="B17119" s="217" t="s">
        <v>379</v>
      </c>
      <c r="C17119" s="218">
        <v>2.3464</v>
      </c>
    </row>
    <row r="17120" spans="1:3" ht="15" customHeight="1" x14ac:dyDescent="0.25">
      <c r="A17120" s="216">
        <v>45723</v>
      </c>
      <c r="B17120" s="217" t="s">
        <v>379</v>
      </c>
      <c r="C17120" s="218">
        <v>2.3894000000000002</v>
      </c>
    </row>
    <row r="17121" spans="1:3" ht="15" customHeight="1" x14ac:dyDescent="0.25">
      <c r="A17121" s="216">
        <v>45726</v>
      </c>
      <c r="B17121" s="217" t="s">
        <v>379</v>
      </c>
      <c r="C17121" s="218">
        <v>2.4037000000000002</v>
      </c>
    </row>
    <row r="17122" spans="1:3" ht="15" customHeight="1" x14ac:dyDescent="0.25">
      <c r="A17122" s="216">
        <v>45727</v>
      </c>
      <c r="B17122" s="217" t="s">
        <v>379</v>
      </c>
      <c r="C17122" s="218">
        <v>2.4180000000000001</v>
      </c>
    </row>
    <row r="17123" spans="1:3" ht="15" customHeight="1" x14ac:dyDescent="0.25">
      <c r="A17123" s="216">
        <v>45728</v>
      </c>
      <c r="B17123" s="217" t="s">
        <v>379</v>
      </c>
      <c r="C17123" s="218">
        <v>2.4323000000000001</v>
      </c>
    </row>
    <row r="17124" spans="1:3" ht="15" customHeight="1" x14ac:dyDescent="0.25">
      <c r="A17124" s="216">
        <v>45729</v>
      </c>
      <c r="B17124" s="217" t="s">
        <v>379</v>
      </c>
      <c r="C17124" s="218">
        <v>2.4464999999999999</v>
      </c>
    </row>
    <row r="17125" spans="1:3" ht="15" customHeight="1" x14ac:dyDescent="0.25">
      <c r="A17125" s="216">
        <v>45730</v>
      </c>
      <c r="B17125" s="217" t="s">
        <v>379</v>
      </c>
      <c r="C17125" s="218">
        <v>2.4893999999999998</v>
      </c>
    </row>
    <row r="17126" spans="1:3" ht="15" customHeight="1" x14ac:dyDescent="0.25">
      <c r="A17126" s="216">
        <v>45733</v>
      </c>
      <c r="B17126" s="217" t="s">
        <v>379</v>
      </c>
      <c r="C17126" s="218">
        <v>2.5036999999999998</v>
      </c>
    </row>
    <row r="17127" spans="1:3" ht="15" customHeight="1" x14ac:dyDescent="0.25">
      <c r="A17127" s="216">
        <v>45734</v>
      </c>
      <c r="B17127" s="217" t="s">
        <v>379</v>
      </c>
      <c r="C17127" s="218">
        <v>2.5179999999999998</v>
      </c>
    </row>
    <row r="17128" spans="1:3" ht="15" customHeight="1" x14ac:dyDescent="0.25">
      <c r="A17128" s="216">
        <v>45735</v>
      </c>
      <c r="B17128" s="217" t="s">
        <v>379</v>
      </c>
      <c r="C17128" s="218">
        <v>2.5322</v>
      </c>
    </row>
    <row r="17129" spans="1:3" ht="15" customHeight="1" x14ac:dyDescent="0.25">
      <c r="A17129" s="216">
        <v>45736</v>
      </c>
      <c r="B17129" s="217" t="s">
        <v>379</v>
      </c>
      <c r="C17129" s="218">
        <v>2.5465</v>
      </c>
    </row>
    <row r="17130" spans="1:3" ht="15" customHeight="1" x14ac:dyDescent="0.25">
      <c r="A17130" s="216">
        <v>45737</v>
      </c>
      <c r="B17130" s="217" t="s">
        <v>379</v>
      </c>
      <c r="C17130" s="218">
        <v>2.5893999999999999</v>
      </c>
    </row>
    <row r="17131" spans="1:3" ht="15" customHeight="1" x14ac:dyDescent="0.25">
      <c r="A17131" s="216">
        <v>45740</v>
      </c>
      <c r="B17131" s="217" t="s">
        <v>379</v>
      </c>
      <c r="C17131" s="218">
        <v>2.6036999999999999</v>
      </c>
    </row>
    <row r="17132" spans="1:3" ht="15" customHeight="1" x14ac:dyDescent="0.25">
      <c r="A17132" s="216">
        <v>45741</v>
      </c>
      <c r="B17132" s="217" t="s">
        <v>379</v>
      </c>
      <c r="C17132" s="218">
        <v>2.6179999999999999</v>
      </c>
    </row>
    <row r="17133" spans="1:3" ht="15" customHeight="1" x14ac:dyDescent="0.25">
      <c r="A17133" s="216">
        <v>45742</v>
      </c>
      <c r="B17133" s="217" t="s">
        <v>379</v>
      </c>
      <c r="C17133" s="218">
        <v>2.6324000000000001</v>
      </c>
    </row>
    <row r="17134" spans="1:3" ht="15" customHeight="1" x14ac:dyDescent="0.25">
      <c r="A17134" s="216">
        <v>45743</v>
      </c>
      <c r="B17134" s="217" t="s">
        <v>379</v>
      </c>
      <c r="C17134" s="218">
        <v>2.6467999999999998</v>
      </c>
    </row>
    <row r="17135" spans="1:3" ht="15" customHeight="1" x14ac:dyDescent="0.25">
      <c r="A17135" s="216">
        <v>45744</v>
      </c>
      <c r="B17135" s="217" t="s">
        <v>379</v>
      </c>
      <c r="C17135" s="218">
        <v>2.6899000000000002</v>
      </c>
    </row>
    <row r="17136" spans="1:3" ht="15" customHeight="1" x14ac:dyDescent="0.25">
      <c r="A17136" s="216">
        <v>45747</v>
      </c>
      <c r="B17136" s="217" t="s">
        <v>379</v>
      </c>
      <c r="C17136" s="218">
        <v>2.7042999999999999</v>
      </c>
    </row>
    <row r="17137" spans="1:3" ht="15" customHeight="1" x14ac:dyDescent="0.25">
      <c r="A17137" s="216">
        <v>45748</v>
      </c>
      <c r="B17137" s="217" t="s">
        <v>379</v>
      </c>
      <c r="C17137" s="218">
        <v>2.7187000000000001</v>
      </c>
    </row>
    <row r="17138" spans="1:3" ht="15" customHeight="1" x14ac:dyDescent="0.25">
      <c r="A17138" s="216">
        <v>45749</v>
      </c>
      <c r="B17138" s="217" t="s">
        <v>379</v>
      </c>
      <c r="C17138" s="218">
        <v>2.7330000000000001</v>
      </c>
    </row>
    <row r="17139" spans="1:3" ht="15" customHeight="1" x14ac:dyDescent="0.25">
      <c r="A17139" s="216">
        <v>45750</v>
      </c>
      <c r="B17139" s="217" t="s">
        <v>379</v>
      </c>
      <c r="C17139" s="218">
        <v>2.7473999999999998</v>
      </c>
    </row>
    <row r="17140" spans="1:3" ht="15" customHeight="1" x14ac:dyDescent="0.25">
      <c r="A17140" s="216">
        <v>45751</v>
      </c>
      <c r="B17140" s="217" t="s">
        <v>379</v>
      </c>
      <c r="C17140" s="218">
        <v>2.7905000000000002</v>
      </c>
    </row>
    <row r="17141" spans="1:3" ht="15" customHeight="1" x14ac:dyDescent="0.25">
      <c r="A17141" s="216">
        <v>45754</v>
      </c>
      <c r="B17141" s="217" t="s">
        <v>379</v>
      </c>
      <c r="C17141" s="218">
        <v>2.8048000000000002</v>
      </c>
    </row>
    <row r="17142" spans="1:3" ht="15" customHeight="1" x14ac:dyDescent="0.25">
      <c r="A17142" s="216">
        <v>45755</v>
      </c>
      <c r="B17142" s="217" t="s">
        <v>379</v>
      </c>
      <c r="C17142" s="218">
        <v>2.8191999999999999</v>
      </c>
    </row>
    <row r="17143" spans="1:3" ht="15" customHeight="1" x14ac:dyDescent="0.25">
      <c r="A17143" s="216">
        <v>45756</v>
      </c>
      <c r="B17143" s="217" t="s">
        <v>379</v>
      </c>
      <c r="C17143" s="218">
        <v>2.8336999999999999</v>
      </c>
    </row>
    <row r="17144" spans="1:3" ht="15" customHeight="1" x14ac:dyDescent="0.25">
      <c r="A17144" s="216">
        <v>45757</v>
      </c>
      <c r="B17144" s="217" t="s">
        <v>379</v>
      </c>
      <c r="C17144" s="218">
        <v>2.8481000000000001</v>
      </c>
    </row>
    <row r="17145" spans="1:3" ht="15" customHeight="1" x14ac:dyDescent="0.25">
      <c r="A17145" s="216">
        <v>45758</v>
      </c>
      <c r="B17145" s="217" t="s">
        <v>379</v>
      </c>
      <c r="C17145" s="218">
        <v>2.8912</v>
      </c>
    </row>
    <row r="17146" spans="1:3" ht="15" customHeight="1" x14ac:dyDescent="0.25">
      <c r="A17146" s="216">
        <v>45761</v>
      </c>
      <c r="B17146" s="217" t="s">
        <v>379</v>
      </c>
      <c r="C17146" s="218">
        <v>2.9055</v>
      </c>
    </row>
    <row r="17147" spans="1:3" ht="15" customHeight="1" x14ac:dyDescent="0.25">
      <c r="A17147" s="216">
        <v>45762</v>
      </c>
      <c r="B17147" s="217" t="s">
        <v>379</v>
      </c>
      <c r="C17147" s="218">
        <v>2.92</v>
      </c>
    </row>
    <row r="17148" spans="1:3" ht="15" customHeight="1" x14ac:dyDescent="0.25">
      <c r="A17148" s="216">
        <v>45763</v>
      </c>
      <c r="B17148" s="217" t="s">
        <v>379</v>
      </c>
      <c r="C17148" s="218">
        <v>2.9342999999999999</v>
      </c>
    </row>
    <row r="17149" spans="1:3" ht="15" customHeight="1" x14ac:dyDescent="0.25">
      <c r="A17149" s="216">
        <v>45764</v>
      </c>
      <c r="B17149" s="217" t="s">
        <v>379</v>
      </c>
      <c r="C17149" s="218">
        <v>2.9918</v>
      </c>
    </row>
    <row r="17150" spans="1:3" ht="15" customHeight="1" x14ac:dyDescent="0.25">
      <c r="A17150" s="216">
        <v>45768</v>
      </c>
      <c r="B17150" s="217" t="s">
        <v>379</v>
      </c>
      <c r="C17150" s="218">
        <v>3.0062000000000002</v>
      </c>
    </row>
    <row r="17151" spans="1:3" ht="15" customHeight="1" x14ac:dyDescent="0.25">
      <c r="A17151" s="216">
        <v>45769</v>
      </c>
      <c r="B17151" s="217" t="s">
        <v>379</v>
      </c>
      <c r="C17151" s="218">
        <v>3.0205000000000002</v>
      </c>
    </row>
    <row r="17152" spans="1:3" ht="15" customHeight="1" x14ac:dyDescent="0.25">
      <c r="A17152" s="216">
        <v>45770</v>
      </c>
      <c r="B17152" s="217" t="s">
        <v>379</v>
      </c>
      <c r="C17152" s="218">
        <v>3.0348000000000002</v>
      </c>
    </row>
    <row r="17153" spans="1:3" ht="15" customHeight="1" x14ac:dyDescent="0.25">
      <c r="A17153" s="216">
        <v>45771</v>
      </c>
      <c r="B17153" s="217" t="s">
        <v>379</v>
      </c>
      <c r="C17153" s="218">
        <v>3.0491000000000001</v>
      </c>
    </row>
    <row r="17154" spans="1:3" ht="15" customHeight="1" x14ac:dyDescent="0.25">
      <c r="A17154" s="216">
        <v>45772</v>
      </c>
      <c r="B17154" s="217" t="s">
        <v>379</v>
      </c>
      <c r="C17154" s="218">
        <v>3.0924999999999998</v>
      </c>
    </row>
    <row r="17155" spans="1:3" ht="15" customHeight="1" x14ac:dyDescent="0.25">
      <c r="A17155" s="216">
        <v>45775</v>
      </c>
      <c r="B17155" s="217" t="s">
        <v>379</v>
      </c>
      <c r="C17155" s="218">
        <v>3.1070000000000002</v>
      </c>
    </row>
    <row r="17156" spans="1:3" ht="15" customHeight="1" x14ac:dyDescent="0.25">
      <c r="A17156" s="216">
        <v>45776</v>
      </c>
      <c r="B17156" s="217" t="s">
        <v>379</v>
      </c>
      <c r="C17156" s="218">
        <v>3.1214</v>
      </c>
    </row>
    <row r="17157" spans="1:3" ht="15" customHeight="1" x14ac:dyDescent="0.25">
      <c r="A17157" s="216">
        <v>45777</v>
      </c>
      <c r="B17157" s="217" t="s">
        <v>379</v>
      </c>
      <c r="C17157" s="218">
        <v>3.1360000000000001</v>
      </c>
    </row>
    <row r="17158" spans="1:3" ht="15" customHeight="1" x14ac:dyDescent="0.25">
      <c r="A17158" s="216">
        <v>45778</v>
      </c>
      <c r="B17158" s="217" t="s">
        <v>379</v>
      </c>
      <c r="C17158" s="218">
        <v>3.1505000000000001</v>
      </c>
    </row>
    <row r="17159" spans="1:3" ht="15" customHeight="1" x14ac:dyDescent="0.25">
      <c r="A17159" s="216">
        <v>45779</v>
      </c>
      <c r="B17159" s="217" t="s">
        <v>379</v>
      </c>
      <c r="C17159" s="218">
        <v>3.1937000000000002</v>
      </c>
    </row>
    <row r="17160" spans="1:3" ht="15" customHeight="1" x14ac:dyDescent="0.25">
      <c r="A17160" s="216">
        <v>45782</v>
      </c>
      <c r="B17160" s="217" t="s">
        <v>379</v>
      </c>
      <c r="C17160" s="218">
        <v>3.2081</v>
      </c>
    </row>
    <row r="17161" spans="1:3" ht="15" customHeight="1" x14ac:dyDescent="0.25">
      <c r="A17161" s="216">
        <v>45783</v>
      </c>
      <c r="B17161" s="217" t="s">
        <v>379</v>
      </c>
      <c r="C17161" s="218">
        <v>3.2225000000000001</v>
      </c>
    </row>
    <row r="17162" spans="1:3" ht="15" customHeight="1" x14ac:dyDescent="0.25">
      <c r="A17162" s="216">
        <v>45784</v>
      </c>
      <c r="B17162" s="217" t="s">
        <v>379</v>
      </c>
      <c r="C17162" s="218">
        <v>3.2368999999999999</v>
      </c>
    </row>
    <row r="17163" spans="1:3" ht="15" customHeight="1" x14ac:dyDescent="0.25">
      <c r="A17163" s="216">
        <v>45785</v>
      </c>
      <c r="B17163" s="217" t="s">
        <v>379</v>
      </c>
      <c r="C17163" s="218">
        <v>3.2513000000000001</v>
      </c>
    </row>
    <row r="17164" spans="1:3" ht="15" customHeight="1" x14ac:dyDescent="0.25">
      <c r="A17164" s="216">
        <v>45786</v>
      </c>
      <c r="B17164" s="217" t="s">
        <v>379</v>
      </c>
      <c r="C17164" s="218">
        <v>3.2942999999999998</v>
      </c>
    </row>
    <row r="17165" spans="1:3" ht="15" customHeight="1" x14ac:dyDescent="0.25">
      <c r="A17165" s="216">
        <v>45789</v>
      </c>
      <c r="B17165" s="217" t="s">
        <v>379</v>
      </c>
      <c r="C17165" s="218">
        <v>3.3086000000000002</v>
      </c>
    </row>
    <row r="17166" spans="1:3" ht="15" customHeight="1" x14ac:dyDescent="0.25">
      <c r="A17166" s="216">
        <v>45790</v>
      </c>
      <c r="B17166" s="217" t="s">
        <v>379</v>
      </c>
      <c r="C17166" s="218">
        <v>3.323</v>
      </c>
    </row>
    <row r="17167" spans="1:3" ht="15" customHeight="1" x14ac:dyDescent="0.25">
      <c r="A17167" s="216">
        <v>45791</v>
      </c>
      <c r="B17167" s="217" t="s">
        <v>379</v>
      </c>
      <c r="C17167" s="218">
        <v>3.3374000000000001</v>
      </c>
    </row>
    <row r="17168" spans="1:3" ht="15" customHeight="1" x14ac:dyDescent="0.25">
      <c r="A17168" s="216">
        <v>45792</v>
      </c>
      <c r="B17168" s="217" t="s">
        <v>379</v>
      </c>
      <c r="C17168" s="218">
        <v>3.3517999999999999</v>
      </c>
    </row>
    <row r="17169" spans="1:3" ht="15" customHeight="1" x14ac:dyDescent="0.25">
      <c r="A17169" s="216">
        <v>45793</v>
      </c>
      <c r="B17169" s="217" t="s">
        <v>379</v>
      </c>
      <c r="C17169" s="218">
        <v>3.3950999999999998</v>
      </c>
    </row>
    <row r="17170" spans="1:3" ht="15" customHeight="1" x14ac:dyDescent="0.25">
      <c r="A17170" s="216">
        <v>45796</v>
      </c>
      <c r="B17170" s="217" t="s">
        <v>379</v>
      </c>
      <c r="C17170" s="218">
        <v>3.4095</v>
      </c>
    </row>
    <row r="17171" spans="1:3" ht="15" customHeight="1" x14ac:dyDescent="0.25">
      <c r="A17171" s="216">
        <v>45797</v>
      </c>
      <c r="B17171" s="217" t="s">
        <v>379</v>
      </c>
      <c r="C17171" s="218">
        <v>3.4238</v>
      </c>
    </row>
    <row r="17172" spans="1:3" ht="15" customHeight="1" x14ac:dyDescent="0.25">
      <c r="A17172" s="216">
        <v>45798</v>
      </c>
      <c r="B17172" s="217" t="s">
        <v>379</v>
      </c>
      <c r="C17172" s="218">
        <v>3.4382000000000001</v>
      </c>
    </row>
    <row r="17173" spans="1:3" ht="15" customHeight="1" x14ac:dyDescent="0.25">
      <c r="A17173" s="216">
        <v>45799</v>
      </c>
      <c r="B17173" s="217" t="s">
        <v>379</v>
      </c>
      <c r="C17173" s="218">
        <v>3.4525999999999999</v>
      </c>
    </row>
    <row r="17174" spans="1:3" ht="15" customHeight="1" x14ac:dyDescent="0.25">
      <c r="A17174" s="216">
        <v>45800</v>
      </c>
      <c r="B17174" s="217" t="s">
        <v>379</v>
      </c>
      <c r="C17174" s="218">
        <v>3.5101</v>
      </c>
    </row>
    <row r="17175" spans="1:3" ht="15" customHeight="1" x14ac:dyDescent="0.25">
      <c r="A17175" s="216">
        <v>45804</v>
      </c>
      <c r="B17175" s="217" t="s">
        <v>379</v>
      </c>
      <c r="C17175" s="218">
        <v>3.5245000000000002</v>
      </c>
    </row>
    <row r="17176" spans="1:3" ht="15" customHeight="1" x14ac:dyDescent="0.25">
      <c r="A17176" s="216">
        <v>45805</v>
      </c>
      <c r="B17176" s="217" t="s">
        <v>379</v>
      </c>
      <c r="C17176" s="218">
        <v>3.5390000000000001</v>
      </c>
    </row>
    <row r="17177" spans="1:3" ht="15" customHeight="1" x14ac:dyDescent="0.25">
      <c r="A17177" s="216">
        <v>45806</v>
      </c>
      <c r="B17177" s="217" t="s">
        <v>379</v>
      </c>
      <c r="C17177" s="218">
        <v>3.5533999999999999</v>
      </c>
    </row>
    <row r="17178" spans="1:3" ht="15" customHeight="1" x14ac:dyDescent="0.25">
      <c r="A17178" s="216">
        <v>45807</v>
      </c>
      <c r="B17178" s="217" t="s">
        <v>379</v>
      </c>
      <c r="C17178" s="218">
        <v>3.5969000000000002</v>
      </c>
    </row>
    <row r="17179" spans="1:3" ht="15" customHeight="1" x14ac:dyDescent="0.25">
      <c r="A17179" s="216">
        <v>45810</v>
      </c>
      <c r="B17179" s="217" t="s">
        <v>379</v>
      </c>
      <c r="C17179" s="218">
        <v>3.6114000000000002</v>
      </c>
    </row>
    <row r="17180" spans="1:3" ht="15" customHeight="1" x14ac:dyDescent="0.25">
      <c r="A17180" s="216">
        <v>45811</v>
      </c>
      <c r="B17180" s="217" t="s">
        <v>379</v>
      </c>
      <c r="C17180" s="218">
        <v>3.6257999999999999</v>
      </c>
    </row>
    <row r="17181" spans="1:3" ht="15" customHeight="1" x14ac:dyDescent="0.25">
      <c r="A17181" s="216">
        <v>45812</v>
      </c>
      <c r="B17181" s="217" t="s">
        <v>379</v>
      </c>
      <c r="C17181" s="218">
        <v>3.6400999999999999</v>
      </c>
    </row>
    <row r="17182" spans="1:3" ht="15" customHeight="1" x14ac:dyDescent="0.25">
      <c r="A17182" s="216">
        <v>45813</v>
      </c>
      <c r="B17182" s="217" t="s">
        <v>379</v>
      </c>
      <c r="C17182" s="218">
        <v>3.6545000000000001</v>
      </c>
    </row>
    <row r="17183" spans="1:3" ht="15" customHeight="1" x14ac:dyDescent="0.25">
      <c r="A17183" s="216">
        <v>45814</v>
      </c>
      <c r="B17183" s="217" t="s">
        <v>379</v>
      </c>
      <c r="C17183" s="218">
        <v>3.6976</v>
      </c>
    </row>
    <row r="17184" spans="1:3" ht="15" customHeight="1" x14ac:dyDescent="0.25">
      <c r="A17184" s="216">
        <v>45817</v>
      </c>
      <c r="B17184" s="217" t="s">
        <v>379</v>
      </c>
      <c r="C17184" s="218">
        <v>3.7119</v>
      </c>
    </row>
    <row r="17185" spans="1:3" ht="15" customHeight="1" x14ac:dyDescent="0.25">
      <c r="A17185" s="216">
        <v>45818</v>
      </c>
      <c r="B17185" s="217" t="s">
        <v>379</v>
      </c>
      <c r="C17185" s="218">
        <v>3.7263000000000002</v>
      </c>
    </row>
    <row r="17186" spans="1:3" ht="15" customHeight="1" x14ac:dyDescent="0.25">
      <c r="A17186" s="216">
        <v>45819</v>
      </c>
      <c r="B17186" s="217" t="s">
        <v>379</v>
      </c>
      <c r="C17186" s="218">
        <v>3.7406999999999999</v>
      </c>
    </row>
    <row r="17187" spans="1:3" ht="15" customHeight="1" x14ac:dyDescent="0.25">
      <c r="A17187" s="216">
        <v>45820</v>
      </c>
      <c r="B17187" s="217" t="s">
        <v>379</v>
      </c>
      <c r="C17187" s="218">
        <v>3.7549999999999999</v>
      </c>
    </row>
    <row r="17188" spans="1:3" ht="15" customHeight="1" x14ac:dyDescent="0.25">
      <c r="A17188" s="216">
        <v>45821</v>
      </c>
      <c r="B17188" s="217" t="s">
        <v>379</v>
      </c>
      <c r="C17188" s="218">
        <v>3.7980999999999998</v>
      </c>
    </row>
    <row r="17189" spans="1:3" ht="15" customHeight="1" x14ac:dyDescent="0.25">
      <c r="A17189" s="216">
        <v>45824</v>
      </c>
      <c r="B17189" s="217" t="s">
        <v>379</v>
      </c>
      <c r="C17189" s="218">
        <v>3.8126000000000002</v>
      </c>
    </row>
    <row r="17190" spans="1:3" ht="15" customHeight="1" x14ac:dyDescent="0.25">
      <c r="A17190" s="216">
        <v>45825</v>
      </c>
      <c r="B17190" s="217" t="s">
        <v>379</v>
      </c>
      <c r="C17190" s="218">
        <v>3.827</v>
      </c>
    </row>
    <row r="17191" spans="1:3" ht="15" customHeight="1" x14ac:dyDescent="0.25">
      <c r="A17191" s="216">
        <v>45826</v>
      </c>
      <c r="B17191" s="217" t="s">
        <v>379</v>
      </c>
      <c r="C17191" s="218">
        <v>3.8557999999999999</v>
      </c>
    </row>
    <row r="17192" spans="1:3" ht="15" customHeight="1" x14ac:dyDescent="0.25">
      <c r="A17192" s="216">
        <v>45828</v>
      </c>
      <c r="B17192" s="217" t="s">
        <v>379</v>
      </c>
      <c r="C17192" s="218">
        <v>3.8988999999999998</v>
      </c>
    </row>
    <row r="17193" spans="1:3" ht="15" customHeight="1" x14ac:dyDescent="0.25">
      <c r="A17193" s="216">
        <v>45831</v>
      </c>
      <c r="B17193" s="217" t="s">
        <v>379</v>
      </c>
      <c r="C17193" s="218">
        <v>3.9134000000000002</v>
      </c>
    </row>
    <row r="17194" spans="1:3" ht="15" customHeight="1" x14ac:dyDescent="0.25">
      <c r="A17194" s="216">
        <v>45832</v>
      </c>
      <c r="B17194" s="217" t="s">
        <v>379</v>
      </c>
      <c r="C17194" s="218">
        <v>3.9278</v>
      </c>
    </row>
    <row r="17195" spans="1:3" ht="15" customHeight="1" x14ac:dyDescent="0.25">
      <c r="A17195" s="216">
        <v>45833</v>
      </c>
      <c r="B17195" s="217" t="s">
        <v>379</v>
      </c>
      <c r="C17195" s="218">
        <v>3.9422999999999999</v>
      </c>
    </row>
    <row r="17196" spans="1:3" ht="15" customHeight="1" x14ac:dyDescent="0.25">
      <c r="A17196" s="216">
        <v>45834</v>
      </c>
      <c r="B17196" s="217" t="s">
        <v>379</v>
      </c>
      <c r="C17196" s="218">
        <v>3.9567999999999999</v>
      </c>
    </row>
    <row r="17197" spans="1:3" ht="15" customHeight="1" x14ac:dyDescent="0.25">
      <c r="A17197" s="216">
        <v>45835</v>
      </c>
      <c r="B17197" s="217" t="s">
        <v>379</v>
      </c>
      <c r="C17197" s="218">
        <v>4.0006000000000004</v>
      </c>
    </row>
    <row r="17198" spans="1:3" ht="15" customHeight="1" x14ac:dyDescent="0.25">
      <c r="A17198" s="216">
        <v>45838</v>
      </c>
      <c r="B17198" s="217" t="s">
        <v>379</v>
      </c>
      <c r="C17198" s="218">
        <v>4.0152000000000001</v>
      </c>
    </row>
    <row r="17199" spans="1:3" ht="15" customHeight="1" x14ac:dyDescent="0.25">
      <c r="A17199" s="216">
        <v>45839</v>
      </c>
      <c r="B17199" s="217" t="s">
        <v>379</v>
      </c>
      <c r="C17199" s="218">
        <v>4.0297000000000001</v>
      </c>
    </row>
    <row r="17200" spans="1:3" ht="15" customHeight="1" x14ac:dyDescent="0.25">
      <c r="A17200" s="216">
        <v>45840</v>
      </c>
      <c r="B17200" s="217" t="s">
        <v>379</v>
      </c>
      <c r="C17200" s="218">
        <v>4.0442999999999998</v>
      </c>
    </row>
    <row r="17201" spans="1:3" ht="15" customHeight="1" x14ac:dyDescent="0.25">
      <c r="A17201" s="216">
        <v>45841</v>
      </c>
      <c r="B17201" s="217" t="s">
        <v>379</v>
      </c>
      <c r="C17201" s="218">
        <v>4.1020000000000003</v>
      </c>
    </row>
    <row r="17202" spans="1:3" ht="15" customHeight="1" x14ac:dyDescent="0.25">
      <c r="A17202" s="216">
        <v>45845</v>
      </c>
      <c r="B17202" s="217" t="s">
        <v>379</v>
      </c>
      <c r="C17202" s="218">
        <v>4.1163999999999996</v>
      </c>
    </row>
    <row r="17203" spans="1:3" ht="15" customHeight="1" x14ac:dyDescent="0.25">
      <c r="A17203" s="216">
        <v>45846</v>
      </c>
      <c r="B17203" s="217" t="s">
        <v>379</v>
      </c>
      <c r="C17203" s="218">
        <v>4.1308999999999996</v>
      </c>
    </row>
    <row r="17204" spans="1:3" ht="15" customHeight="1" x14ac:dyDescent="0.25">
      <c r="A17204" s="216">
        <v>45847</v>
      </c>
      <c r="B17204" s="217" t="s">
        <v>379</v>
      </c>
      <c r="C17204" s="218">
        <v>4.1452999999999998</v>
      </c>
    </row>
    <row r="17205" spans="1:3" ht="15" customHeight="1" x14ac:dyDescent="0.25">
      <c r="A17205" s="216">
        <v>45848</v>
      </c>
      <c r="B17205" s="217" t="s">
        <v>379</v>
      </c>
      <c r="C17205" s="218">
        <v>4.1597999999999997</v>
      </c>
    </row>
    <row r="17206" spans="1:3" ht="15" customHeight="1" x14ac:dyDescent="0.25">
      <c r="A17206" s="216">
        <v>45849</v>
      </c>
      <c r="B17206" s="217" t="s">
        <v>379</v>
      </c>
      <c r="C17206" s="218">
        <v>4.2030000000000003</v>
      </c>
    </row>
    <row r="17207" spans="1:3" ht="15" customHeight="1" x14ac:dyDescent="0.25">
      <c r="A17207" s="216">
        <v>45852</v>
      </c>
      <c r="B17207" s="217" t="s">
        <v>379</v>
      </c>
      <c r="C17207" s="218">
        <v>4.2175000000000002</v>
      </c>
    </row>
    <row r="17208" spans="1:3" ht="15" customHeight="1" x14ac:dyDescent="0.25">
      <c r="A17208" s="216">
        <v>45853</v>
      </c>
      <c r="B17208" s="217" t="s">
        <v>379</v>
      </c>
      <c r="C17208" s="218">
        <v>4.2320000000000002</v>
      </c>
    </row>
    <row r="17209" spans="1:3" ht="15" customHeight="1" x14ac:dyDescent="0.25">
      <c r="A17209" s="216">
        <v>45854</v>
      </c>
      <c r="B17209" s="217" t="s">
        <v>379</v>
      </c>
      <c r="C17209" s="218">
        <v>4.2464000000000004</v>
      </c>
    </row>
    <row r="17210" spans="1:3" ht="15" customHeight="1" x14ac:dyDescent="0.25">
      <c r="A17210" s="216">
        <v>45855</v>
      </c>
      <c r="B17210" s="217" t="s">
        <v>379</v>
      </c>
      <c r="C17210" s="218">
        <v>4.2609000000000004</v>
      </c>
    </row>
    <row r="17211" spans="1:3" ht="15" customHeight="1" x14ac:dyDescent="0.25">
      <c r="A17211" s="216">
        <v>45856</v>
      </c>
      <c r="B17211" s="217" t="s">
        <v>379</v>
      </c>
      <c r="C17211" s="218">
        <v>4.3041999999999998</v>
      </c>
    </row>
    <row r="17212" spans="1:3" ht="15" customHeight="1" x14ac:dyDescent="0.25">
      <c r="A17212" s="216">
        <v>45859</v>
      </c>
      <c r="B17212" s="217" t="s">
        <v>379</v>
      </c>
      <c r="C17212" s="218">
        <v>4.3186</v>
      </c>
    </row>
    <row r="17213" spans="1:3" ht="15" customHeight="1" x14ac:dyDescent="0.25">
      <c r="A17213" s="216">
        <v>45860</v>
      </c>
      <c r="B17213" s="217" t="s">
        <v>379</v>
      </c>
      <c r="C17213" s="218">
        <v>4.3329000000000004</v>
      </c>
    </row>
    <row r="17214" spans="1:3" ht="15" customHeight="1" x14ac:dyDescent="0.25">
      <c r="A17214" s="216">
        <v>45861</v>
      </c>
      <c r="B17214" s="217" t="s">
        <v>379</v>
      </c>
      <c r="C17214" s="218">
        <v>4.3472999999999997</v>
      </c>
    </row>
    <row r="17215" spans="1:3" ht="15" customHeight="1" x14ac:dyDescent="0.25">
      <c r="A17215" s="216">
        <v>45862</v>
      </c>
      <c r="B17215" s="217" t="s">
        <v>379</v>
      </c>
      <c r="C17215" s="218">
        <v>4.3616999999999999</v>
      </c>
    </row>
    <row r="17216" spans="1:3" ht="15" customHeight="1" x14ac:dyDescent="0.25">
      <c r="A17216" s="216">
        <v>45863</v>
      </c>
      <c r="B17216" s="217" t="s">
        <v>379</v>
      </c>
      <c r="C17216" s="218">
        <v>4.4053000000000004</v>
      </c>
    </row>
    <row r="17217" spans="1:3" ht="15" customHeight="1" x14ac:dyDescent="0.25">
      <c r="A17217" s="216">
        <v>45866</v>
      </c>
      <c r="B17217" s="217" t="s">
        <v>379</v>
      </c>
      <c r="C17217" s="218">
        <v>4.4198000000000004</v>
      </c>
    </row>
    <row r="17218" spans="1:3" ht="15" customHeight="1" x14ac:dyDescent="0.25">
      <c r="A17218" s="216">
        <v>45867</v>
      </c>
      <c r="B17218" s="217" t="s">
        <v>379</v>
      </c>
      <c r="C17218" s="218">
        <v>4.4343000000000004</v>
      </c>
    </row>
    <row r="17219" spans="1:3" ht="15" customHeight="1" x14ac:dyDescent="0.25">
      <c r="A17219" s="216">
        <v>45868</v>
      </c>
      <c r="B17219" s="217" t="s">
        <v>379</v>
      </c>
      <c r="C17219" s="218">
        <v>4.4488000000000003</v>
      </c>
    </row>
    <row r="17220" spans="1:3" ht="15" customHeight="1" x14ac:dyDescent="0.25">
      <c r="A17220" s="216">
        <v>45869</v>
      </c>
      <c r="B17220" s="217" t="s">
        <v>379</v>
      </c>
      <c r="C17220" s="218">
        <v>4.4633000000000003</v>
      </c>
    </row>
    <row r="17221" spans="1:3" ht="15" customHeight="1" x14ac:dyDescent="0.25">
      <c r="A17221" s="216">
        <v>45870</v>
      </c>
      <c r="B17221" s="217" t="s">
        <v>379</v>
      </c>
      <c r="C17221" s="218">
        <v>4.5067000000000004</v>
      </c>
    </row>
    <row r="17222" spans="1:3" ht="15" customHeight="1" x14ac:dyDescent="0.25">
      <c r="A17222" s="216">
        <v>45873</v>
      </c>
      <c r="B17222" s="217" t="s">
        <v>379</v>
      </c>
      <c r="C17222" s="218">
        <v>4.5210999999999997</v>
      </c>
    </row>
    <row r="17223" spans="1:3" ht="15" customHeight="1" x14ac:dyDescent="0.25">
      <c r="A17223" s="216">
        <v>45874</v>
      </c>
      <c r="B17223" s="217" t="s">
        <v>379</v>
      </c>
      <c r="C17223" s="218">
        <v>4.5355999999999996</v>
      </c>
    </row>
    <row r="17224" spans="1:3" ht="15" customHeight="1" x14ac:dyDescent="0.25">
      <c r="A17224" s="216">
        <v>45875</v>
      </c>
      <c r="B17224" s="217" t="s">
        <v>379</v>
      </c>
      <c r="C17224" s="218">
        <v>4.55</v>
      </c>
    </row>
    <row r="17225" spans="1:3" ht="15" customHeight="1" x14ac:dyDescent="0.25">
      <c r="A17225" s="216">
        <v>45876</v>
      </c>
      <c r="B17225" s="217" t="s">
        <v>379</v>
      </c>
      <c r="C17225" s="218">
        <v>4.5644</v>
      </c>
    </row>
    <row r="17226" spans="1:3" ht="15" customHeight="1" x14ac:dyDescent="0.25">
      <c r="A17226" s="216">
        <v>45877</v>
      </c>
      <c r="B17226" s="217" t="s">
        <v>379</v>
      </c>
      <c r="C17226" s="218">
        <v>4.6078000000000001</v>
      </c>
    </row>
    <row r="17227" spans="1:3" ht="15" customHeight="1" x14ac:dyDescent="0.25">
      <c r="A17227" s="216">
        <v>45880</v>
      </c>
      <c r="B17227" s="217" t="s">
        <v>379</v>
      </c>
      <c r="C17227" s="218">
        <v>4.6222000000000003</v>
      </c>
    </row>
    <row r="17228" spans="1:3" ht="15" customHeight="1" x14ac:dyDescent="0.25">
      <c r="A17228" s="216">
        <v>45881</v>
      </c>
      <c r="B17228" s="217" t="s">
        <v>379</v>
      </c>
      <c r="C17228" s="218">
        <v>4.6365999999999996</v>
      </c>
    </row>
    <row r="17229" spans="1:3" ht="15" customHeight="1" x14ac:dyDescent="0.25">
      <c r="A17229" s="216">
        <v>45882</v>
      </c>
      <c r="B17229" s="217" t="s">
        <v>379</v>
      </c>
      <c r="C17229" s="218">
        <v>4.6509999999999998</v>
      </c>
    </row>
    <row r="17230" spans="1:3" ht="15" customHeight="1" x14ac:dyDescent="0.25">
      <c r="A17230" s="216">
        <v>45883</v>
      </c>
      <c r="B17230" s="217" t="s">
        <v>379</v>
      </c>
      <c r="C17230" s="218">
        <v>4.6654</v>
      </c>
    </row>
    <row r="17231" spans="1:3" ht="15" customHeight="1" x14ac:dyDescent="0.25">
      <c r="A17231" s="216">
        <v>45884</v>
      </c>
      <c r="B17231" s="217" t="s">
        <v>379</v>
      </c>
      <c r="C17231" s="218">
        <v>4.7087000000000003</v>
      </c>
    </row>
    <row r="17232" spans="1:3" ht="15" customHeight="1" x14ac:dyDescent="0.25">
      <c r="A17232" s="216">
        <v>45887</v>
      </c>
      <c r="B17232" s="217" t="s">
        <v>379</v>
      </c>
      <c r="C17232" s="218">
        <v>4.7232000000000003</v>
      </c>
    </row>
    <row r="17233" spans="1:3" ht="15" customHeight="1" x14ac:dyDescent="0.25">
      <c r="A17233" s="216">
        <v>45888</v>
      </c>
      <c r="B17233" s="217" t="s">
        <v>379</v>
      </c>
      <c r="C17233" s="218">
        <v>4.7375999999999996</v>
      </c>
    </row>
    <row r="17234" spans="1:3" ht="15" customHeight="1" x14ac:dyDescent="0.25">
      <c r="A17234" s="216">
        <v>45889</v>
      </c>
      <c r="B17234" s="217" t="s">
        <v>379</v>
      </c>
      <c r="C17234" s="218">
        <v>4.7519999999999998</v>
      </c>
    </row>
    <row r="17235" spans="1:3" ht="15" customHeight="1" x14ac:dyDescent="0.25">
      <c r="A17235" s="216">
        <v>45890</v>
      </c>
      <c r="B17235" s="217" t="s">
        <v>379</v>
      </c>
      <c r="C17235" s="218">
        <v>4.7664</v>
      </c>
    </row>
    <row r="17236" spans="1:3" ht="15" customHeight="1" x14ac:dyDescent="0.25">
      <c r="A17236" s="216">
        <v>45891</v>
      </c>
      <c r="B17236" s="217" t="s">
        <v>379</v>
      </c>
      <c r="C17236" s="218">
        <v>4.8097000000000003</v>
      </c>
    </row>
    <row r="17237" spans="1:3" ht="15" customHeight="1" x14ac:dyDescent="0.25">
      <c r="A17237" s="216">
        <v>45894</v>
      </c>
      <c r="B17237" s="217" t="s">
        <v>379</v>
      </c>
      <c r="C17237" s="218">
        <v>4.8240999999999996</v>
      </c>
    </row>
    <row r="17238" spans="1:3" ht="15" customHeight="1" x14ac:dyDescent="0.25">
      <c r="A17238" s="216">
        <v>45895</v>
      </c>
      <c r="B17238" s="217" t="s">
        <v>379</v>
      </c>
      <c r="C17238" s="218">
        <v>4.8385999999999996</v>
      </c>
    </row>
    <row r="17239" spans="1:3" ht="15" customHeight="1" x14ac:dyDescent="0.25">
      <c r="A17239" s="216">
        <v>45896</v>
      </c>
      <c r="B17239" s="217" t="s">
        <v>379</v>
      </c>
      <c r="C17239" s="218">
        <v>4.8529999999999998</v>
      </c>
    </row>
    <row r="17240" spans="1:3" ht="15" customHeight="1" x14ac:dyDescent="0.25">
      <c r="A17240" s="216">
        <v>45897</v>
      </c>
      <c r="B17240" s="217" t="s">
        <v>379</v>
      </c>
      <c r="C17240" s="218">
        <v>4.8674999999999997</v>
      </c>
    </row>
    <row r="17241" spans="1:3" ht="15" customHeight="1" x14ac:dyDescent="0.25">
      <c r="A17241" s="216">
        <v>45898</v>
      </c>
      <c r="B17241" s="217" t="s">
        <v>379</v>
      </c>
      <c r="C17241" s="218">
        <v>4.9250999999999996</v>
      </c>
    </row>
    <row r="17242" spans="1:3" ht="15" customHeight="1" x14ac:dyDescent="0.25">
      <c r="A17242" s="216">
        <v>45902</v>
      </c>
      <c r="B17242" s="217" t="s">
        <v>379</v>
      </c>
      <c r="C17242" s="218">
        <v>4.9394999999999998</v>
      </c>
    </row>
    <row r="17243" spans="1:3" ht="15" customHeight="1" x14ac:dyDescent="0.25">
      <c r="A17243" s="216">
        <v>45903</v>
      </c>
      <c r="B17243" s="217" t="s">
        <v>379</v>
      </c>
      <c r="C17243" s="218">
        <v>4.9539</v>
      </c>
    </row>
    <row r="17244" spans="1:3" ht="15" customHeight="1" x14ac:dyDescent="0.25">
      <c r="A17244" s="216">
        <v>45904</v>
      </c>
      <c r="B17244" s="217" t="s">
        <v>379</v>
      </c>
      <c r="C17244" s="218">
        <v>4.9683000000000002</v>
      </c>
    </row>
    <row r="17245" spans="1:3" ht="15" customHeight="1" x14ac:dyDescent="0.25">
      <c r="A17245" s="216">
        <v>45905</v>
      </c>
      <c r="B17245" s="217" t="s">
        <v>379</v>
      </c>
      <c r="C17245" s="218">
        <v>5.0114999999999998</v>
      </c>
    </row>
    <row r="17246" spans="1:3" ht="15" customHeight="1" x14ac:dyDescent="0.25">
      <c r="A17246" s="216">
        <v>45908</v>
      </c>
      <c r="B17246" s="217" t="s">
        <v>379</v>
      </c>
      <c r="C17246" s="218">
        <v>5.0259</v>
      </c>
    </row>
    <row r="17247" spans="1:3" ht="15" customHeight="1" x14ac:dyDescent="0.25">
      <c r="A17247" s="216">
        <v>45909</v>
      </c>
      <c r="B17247" s="217" t="s">
        <v>379</v>
      </c>
      <c r="C17247" s="218">
        <v>5.0401999999999996</v>
      </c>
    </row>
    <row r="17248" spans="1:3" ht="15" customHeight="1" x14ac:dyDescent="0.25">
      <c r="A17248" s="216">
        <v>45910</v>
      </c>
      <c r="B17248" s="217" t="s">
        <v>379</v>
      </c>
      <c r="C17248" s="218">
        <v>5.0545999999999998</v>
      </c>
    </row>
    <row r="17249" spans="1:3" ht="15" customHeight="1" x14ac:dyDescent="0.25">
      <c r="A17249" s="216">
        <v>45911</v>
      </c>
      <c r="B17249" s="217" t="s">
        <v>379</v>
      </c>
      <c r="C17249" s="218">
        <v>5.0689000000000002</v>
      </c>
    </row>
    <row r="17250" spans="1:3" ht="15" customHeight="1" x14ac:dyDescent="0.25">
      <c r="A17250" s="216">
        <v>45912</v>
      </c>
      <c r="B17250" s="217" t="s">
        <v>379</v>
      </c>
      <c r="C17250" s="218">
        <v>5.1119000000000003</v>
      </c>
    </row>
    <row r="17251" spans="1:3" ht="15" customHeight="1" x14ac:dyDescent="0.25">
      <c r="A17251" s="216">
        <v>45915</v>
      </c>
      <c r="B17251" s="217" t="s">
        <v>379</v>
      </c>
      <c r="C17251" s="218">
        <v>5.1264000000000003</v>
      </c>
    </row>
    <row r="17252" spans="1:3" ht="15" customHeight="1" x14ac:dyDescent="0.25">
      <c r="A17252" s="216">
        <v>45916</v>
      </c>
      <c r="B17252" s="217" t="s">
        <v>379</v>
      </c>
      <c r="C17252" s="218">
        <v>5.1406000000000001</v>
      </c>
    </row>
    <row r="17253" spans="1:3" ht="15" customHeight="1" x14ac:dyDescent="0.25">
      <c r="A17253" s="216">
        <v>45917</v>
      </c>
      <c r="B17253" s="217" t="s">
        <v>379</v>
      </c>
      <c r="C17253" s="218">
        <v>5.1548999999999996</v>
      </c>
    </row>
    <row r="17254" spans="1:3" ht="15" customHeight="1" x14ac:dyDescent="0.25">
      <c r="A17254" s="216">
        <v>45918</v>
      </c>
      <c r="B17254" s="217" t="s">
        <v>379</v>
      </c>
      <c r="C17254" s="218">
        <v>5.1688000000000001</v>
      </c>
    </row>
    <row r="17255" spans="1:3" ht="15" customHeight="1" x14ac:dyDescent="0.25">
      <c r="A17255" s="216">
        <v>45919</v>
      </c>
      <c r="B17255" s="217" t="s">
        <v>379</v>
      </c>
      <c r="C17255" s="218">
        <v>5.2107000000000001</v>
      </c>
    </row>
    <row r="17256" spans="1:3" ht="15" customHeight="1" x14ac:dyDescent="0.25">
      <c r="A17256" s="216">
        <v>45922</v>
      </c>
      <c r="B17256" s="217" t="s">
        <v>379</v>
      </c>
      <c r="C17256" s="218">
        <v>5.2245999999999997</v>
      </c>
    </row>
    <row r="17257" spans="1:3" ht="15" customHeight="1" x14ac:dyDescent="0.25">
      <c r="A17257" s="216">
        <v>45923</v>
      </c>
      <c r="B17257" s="217" t="s">
        <v>379</v>
      </c>
      <c r="C17257" s="218">
        <v>5.2385000000000002</v>
      </c>
    </row>
    <row r="17258" spans="1:3" ht="15" customHeight="1" x14ac:dyDescent="0.25">
      <c r="A17258" s="216">
        <v>45924</v>
      </c>
      <c r="B17258" s="217" t="s">
        <v>379</v>
      </c>
      <c r="C17258" s="218">
        <v>5.2523999999999997</v>
      </c>
    </row>
    <row r="17259" spans="1:3" ht="15" customHeight="1" x14ac:dyDescent="0.25">
      <c r="A17259" s="216">
        <v>45925</v>
      </c>
      <c r="B17259" s="217" t="s">
        <v>379</v>
      </c>
      <c r="C17259" s="218">
        <v>5.2664</v>
      </c>
    </row>
    <row r="17260" spans="1:3" ht="15" customHeight="1" x14ac:dyDescent="0.25">
      <c r="A17260" s="216">
        <v>45926</v>
      </c>
      <c r="B17260" s="217" t="s">
        <v>379</v>
      </c>
      <c r="C17260" s="218">
        <v>5.3080999999999996</v>
      </c>
    </row>
    <row r="17261" spans="1:3" ht="15" customHeight="1" x14ac:dyDescent="0.25">
      <c r="A17261" s="216">
        <v>45929</v>
      </c>
      <c r="B17261" s="217" t="s">
        <v>379</v>
      </c>
      <c r="C17261" s="218">
        <v>5.3220999999999998</v>
      </c>
    </row>
    <row r="17262" spans="1:3" ht="15" customHeight="1" x14ac:dyDescent="0.25">
      <c r="A17262" s="216">
        <v>45930</v>
      </c>
      <c r="B17262" s="217" t="s">
        <v>379</v>
      </c>
      <c r="C17262" s="218">
        <v>5.3361000000000001</v>
      </c>
    </row>
    <row r="17263" spans="1:3" ht="15" customHeight="1" x14ac:dyDescent="0.25">
      <c r="A17263" s="216">
        <v>45566</v>
      </c>
      <c r="B17263" s="217" t="s">
        <v>70</v>
      </c>
      <c r="C17263" s="218">
        <v>9.4999999999999998E-3</v>
      </c>
    </row>
    <row r="17264" spans="1:3" ht="15" customHeight="1" x14ac:dyDescent="0.25">
      <c r="A17264" s="216">
        <v>45567</v>
      </c>
      <c r="B17264" s="217" t="s">
        <v>70</v>
      </c>
      <c r="C17264" s="218">
        <v>1.9099999999999999E-2</v>
      </c>
    </row>
    <row r="17265" spans="1:3" ht="15" customHeight="1" x14ac:dyDescent="0.25">
      <c r="A17265" s="216">
        <v>45568</v>
      </c>
      <c r="B17265" s="217" t="s">
        <v>70</v>
      </c>
      <c r="C17265" s="218">
        <v>2.8500000000000001E-2</v>
      </c>
    </row>
    <row r="17266" spans="1:3" ht="15" customHeight="1" x14ac:dyDescent="0.25">
      <c r="A17266" s="216">
        <v>45569</v>
      </c>
      <c r="B17266" s="217" t="s">
        <v>70</v>
      </c>
      <c r="C17266" s="218">
        <v>5.6899999999999999E-2</v>
      </c>
    </row>
    <row r="17267" spans="1:3" ht="15" customHeight="1" x14ac:dyDescent="0.25">
      <c r="A17267" s="216">
        <v>45572</v>
      </c>
      <c r="B17267" s="217" t="s">
        <v>70</v>
      </c>
      <c r="C17267" s="218">
        <v>6.6299999999999998E-2</v>
      </c>
    </row>
    <row r="17268" spans="1:3" ht="15" customHeight="1" x14ac:dyDescent="0.25">
      <c r="A17268" s="216">
        <v>45573</v>
      </c>
      <c r="B17268" s="217" t="s">
        <v>70</v>
      </c>
      <c r="C17268" s="218">
        <v>7.5800000000000006E-2</v>
      </c>
    </row>
    <row r="17269" spans="1:3" ht="15" customHeight="1" x14ac:dyDescent="0.25">
      <c r="A17269" s="216">
        <v>45574</v>
      </c>
      <c r="B17269" s="217" t="s">
        <v>70</v>
      </c>
      <c r="C17269" s="218">
        <v>8.5199999999999998E-2</v>
      </c>
    </row>
    <row r="17270" spans="1:3" ht="15" customHeight="1" x14ac:dyDescent="0.25">
      <c r="A17270" s="216">
        <v>45575</v>
      </c>
      <c r="B17270" s="217" t="s">
        <v>70</v>
      </c>
      <c r="C17270" s="218">
        <v>9.4700000000000006E-2</v>
      </c>
    </row>
    <row r="17271" spans="1:3" ht="15" customHeight="1" x14ac:dyDescent="0.25">
      <c r="A17271" s="216">
        <v>45576</v>
      </c>
      <c r="B17271" s="217" t="s">
        <v>70</v>
      </c>
      <c r="C17271" s="218">
        <v>0.123</v>
      </c>
    </row>
    <row r="17272" spans="1:3" ht="15" customHeight="1" x14ac:dyDescent="0.25">
      <c r="A17272" s="216">
        <v>45579</v>
      </c>
      <c r="B17272" s="217" t="s">
        <v>70</v>
      </c>
      <c r="C17272" s="218">
        <v>0.13250000000000001</v>
      </c>
    </row>
    <row r="17273" spans="1:3" ht="15" customHeight="1" x14ac:dyDescent="0.25">
      <c r="A17273" s="216">
        <v>45580</v>
      </c>
      <c r="B17273" s="217" t="s">
        <v>70</v>
      </c>
      <c r="C17273" s="218">
        <v>0.1419</v>
      </c>
    </row>
    <row r="17274" spans="1:3" ht="15" customHeight="1" x14ac:dyDescent="0.25">
      <c r="A17274" s="216">
        <v>45581</v>
      </c>
      <c r="B17274" s="217" t="s">
        <v>70</v>
      </c>
      <c r="C17274" s="218">
        <v>0.15129999999999999</v>
      </c>
    </row>
    <row r="17275" spans="1:3" ht="15" customHeight="1" x14ac:dyDescent="0.25">
      <c r="A17275" s="216">
        <v>45582</v>
      </c>
      <c r="B17275" s="217" t="s">
        <v>70</v>
      </c>
      <c r="C17275" s="218">
        <v>0.16070000000000001</v>
      </c>
    </row>
    <row r="17276" spans="1:3" ht="15" customHeight="1" x14ac:dyDescent="0.25">
      <c r="A17276" s="216">
        <v>45583</v>
      </c>
      <c r="B17276" s="217" t="s">
        <v>70</v>
      </c>
      <c r="C17276" s="218">
        <v>0.18890000000000001</v>
      </c>
    </row>
    <row r="17277" spans="1:3" ht="15" customHeight="1" x14ac:dyDescent="0.25">
      <c r="A17277" s="216">
        <v>45586</v>
      </c>
      <c r="B17277" s="217" t="s">
        <v>70</v>
      </c>
      <c r="C17277" s="218">
        <v>0.19839999999999999</v>
      </c>
    </row>
    <row r="17278" spans="1:3" ht="15" customHeight="1" x14ac:dyDescent="0.25">
      <c r="A17278" s="216">
        <v>45587</v>
      </c>
      <c r="B17278" s="217" t="s">
        <v>70</v>
      </c>
      <c r="C17278" s="218">
        <v>0.20780000000000001</v>
      </c>
    </row>
    <row r="17279" spans="1:3" ht="15" customHeight="1" x14ac:dyDescent="0.25">
      <c r="A17279" s="216">
        <v>45588</v>
      </c>
      <c r="B17279" s="217" t="s">
        <v>70</v>
      </c>
      <c r="C17279" s="218">
        <v>0.2167</v>
      </c>
    </row>
    <row r="17280" spans="1:3" ht="15" customHeight="1" x14ac:dyDescent="0.25">
      <c r="A17280" s="216">
        <v>45589</v>
      </c>
      <c r="B17280" s="217" t="s">
        <v>70</v>
      </c>
      <c r="C17280" s="218">
        <v>0.22559999999999999</v>
      </c>
    </row>
    <row r="17281" spans="1:3" ht="15" customHeight="1" x14ac:dyDescent="0.25">
      <c r="A17281" s="216">
        <v>45590</v>
      </c>
      <c r="B17281" s="217" t="s">
        <v>70</v>
      </c>
      <c r="C17281" s="218">
        <v>0.25240000000000001</v>
      </c>
    </row>
    <row r="17282" spans="1:3" ht="15" customHeight="1" x14ac:dyDescent="0.25">
      <c r="A17282" s="216">
        <v>45593</v>
      </c>
      <c r="B17282" s="217" t="s">
        <v>70</v>
      </c>
      <c r="C17282" s="218">
        <v>0.26129999999999998</v>
      </c>
    </row>
    <row r="17283" spans="1:3" ht="15" customHeight="1" x14ac:dyDescent="0.25">
      <c r="A17283" s="216">
        <v>45594</v>
      </c>
      <c r="B17283" s="217" t="s">
        <v>70</v>
      </c>
      <c r="C17283" s="218">
        <v>0.27029999999999998</v>
      </c>
    </row>
    <row r="17284" spans="1:3" ht="15" customHeight="1" x14ac:dyDescent="0.25">
      <c r="A17284" s="216">
        <v>45595</v>
      </c>
      <c r="B17284" s="217" t="s">
        <v>70</v>
      </c>
      <c r="C17284" s="218">
        <v>0.2792</v>
      </c>
    </row>
    <row r="17285" spans="1:3" ht="15" customHeight="1" x14ac:dyDescent="0.25">
      <c r="A17285" s="216">
        <v>45596</v>
      </c>
      <c r="B17285" s="217" t="s">
        <v>70</v>
      </c>
      <c r="C17285" s="218">
        <v>0.28810000000000002</v>
      </c>
    </row>
    <row r="17286" spans="1:3" ht="15" customHeight="1" x14ac:dyDescent="0.25">
      <c r="A17286" s="216">
        <v>45597</v>
      </c>
      <c r="B17286" s="217" t="s">
        <v>70</v>
      </c>
      <c r="C17286" s="218">
        <v>0.31490000000000001</v>
      </c>
    </row>
    <row r="17287" spans="1:3" ht="15" customHeight="1" x14ac:dyDescent="0.25">
      <c r="A17287" s="216">
        <v>45600</v>
      </c>
      <c r="B17287" s="217" t="s">
        <v>70</v>
      </c>
      <c r="C17287" s="218">
        <v>0.32379999999999998</v>
      </c>
    </row>
    <row r="17288" spans="1:3" ht="15" customHeight="1" x14ac:dyDescent="0.25">
      <c r="A17288" s="216">
        <v>45601</v>
      </c>
      <c r="B17288" s="217" t="s">
        <v>70</v>
      </c>
      <c r="C17288" s="218">
        <v>0.3327</v>
      </c>
    </row>
    <row r="17289" spans="1:3" ht="15" customHeight="1" x14ac:dyDescent="0.25">
      <c r="A17289" s="216">
        <v>45602</v>
      </c>
      <c r="B17289" s="217" t="s">
        <v>70</v>
      </c>
      <c r="C17289" s="218">
        <v>0.34160000000000001</v>
      </c>
    </row>
    <row r="17290" spans="1:3" ht="15" customHeight="1" x14ac:dyDescent="0.25">
      <c r="A17290" s="216">
        <v>45603</v>
      </c>
      <c r="B17290" s="217" t="s">
        <v>70</v>
      </c>
      <c r="C17290" s="218">
        <v>0.35039999999999999</v>
      </c>
    </row>
    <row r="17291" spans="1:3" ht="15" customHeight="1" x14ac:dyDescent="0.25">
      <c r="A17291" s="216">
        <v>45604</v>
      </c>
      <c r="B17291" s="217" t="s">
        <v>70</v>
      </c>
      <c r="C17291" s="218">
        <v>0.377</v>
      </c>
    </row>
    <row r="17292" spans="1:3" ht="15" customHeight="1" x14ac:dyDescent="0.25">
      <c r="A17292" s="216">
        <v>45607</v>
      </c>
      <c r="B17292" s="217" t="s">
        <v>70</v>
      </c>
      <c r="C17292" s="218">
        <v>0.38579999999999998</v>
      </c>
    </row>
    <row r="17293" spans="1:3" ht="15" customHeight="1" x14ac:dyDescent="0.25">
      <c r="A17293" s="216">
        <v>45608</v>
      </c>
      <c r="B17293" s="217" t="s">
        <v>70</v>
      </c>
      <c r="C17293" s="218">
        <v>0.3947</v>
      </c>
    </row>
    <row r="17294" spans="1:3" ht="15" customHeight="1" x14ac:dyDescent="0.25">
      <c r="A17294" s="216">
        <v>45609</v>
      </c>
      <c r="B17294" s="217" t="s">
        <v>70</v>
      </c>
      <c r="C17294" s="218">
        <v>0.40350000000000003</v>
      </c>
    </row>
    <row r="17295" spans="1:3" ht="15" customHeight="1" x14ac:dyDescent="0.25">
      <c r="A17295" s="216">
        <v>45610</v>
      </c>
      <c r="B17295" s="217" t="s">
        <v>70</v>
      </c>
      <c r="C17295" s="218">
        <v>0.4123</v>
      </c>
    </row>
    <row r="17296" spans="1:3" ht="15" customHeight="1" x14ac:dyDescent="0.25">
      <c r="A17296" s="216">
        <v>45611</v>
      </c>
      <c r="B17296" s="217" t="s">
        <v>70</v>
      </c>
      <c r="C17296" s="218">
        <v>0.43840000000000001</v>
      </c>
    </row>
    <row r="17297" spans="1:3" ht="15" customHeight="1" x14ac:dyDescent="0.25">
      <c r="A17297" s="216">
        <v>45614</v>
      </c>
      <c r="B17297" s="217" t="s">
        <v>70</v>
      </c>
      <c r="C17297" s="218">
        <v>0.4471</v>
      </c>
    </row>
    <row r="17298" spans="1:3" ht="15" customHeight="1" x14ac:dyDescent="0.25">
      <c r="A17298" s="216">
        <v>45615</v>
      </c>
      <c r="B17298" s="217" t="s">
        <v>70</v>
      </c>
      <c r="C17298" s="218">
        <v>0.45579999999999998</v>
      </c>
    </row>
    <row r="17299" spans="1:3" ht="15" customHeight="1" x14ac:dyDescent="0.25">
      <c r="A17299" s="216">
        <v>45616</v>
      </c>
      <c r="B17299" s="217" t="s">
        <v>70</v>
      </c>
      <c r="C17299" s="218">
        <v>0.46450000000000002</v>
      </c>
    </row>
    <row r="17300" spans="1:3" ht="15" customHeight="1" x14ac:dyDescent="0.25">
      <c r="A17300" s="216">
        <v>45617</v>
      </c>
      <c r="B17300" s="217" t="s">
        <v>70</v>
      </c>
      <c r="C17300" s="218">
        <v>0.47320000000000001</v>
      </c>
    </row>
    <row r="17301" spans="1:3" ht="15" customHeight="1" x14ac:dyDescent="0.25">
      <c r="A17301" s="216">
        <v>45618</v>
      </c>
      <c r="B17301" s="217" t="s">
        <v>70</v>
      </c>
      <c r="C17301" s="218">
        <v>0.49919999999999998</v>
      </c>
    </row>
    <row r="17302" spans="1:3" ht="15" customHeight="1" x14ac:dyDescent="0.25">
      <c r="A17302" s="216">
        <v>45621</v>
      </c>
      <c r="B17302" s="217" t="s">
        <v>70</v>
      </c>
      <c r="C17302" s="218">
        <v>0.50780000000000003</v>
      </c>
    </row>
    <row r="17303" spans="1:3" ht="15" customHeight="1" x14ac:dyDescent="0.25">
      <c r="A17303" s="216">
        <v>45622</v>
      </c>
      <c r="B17303" s="217" t="s">
        <v>70</v>
      </c>
      <c r="C17303" s="218">
        <v>0.51649999999999996</v>
      </c>
    </row>
    <row r="17304" spans="1:3" ht="15" customHeight="1" x14ac:dyDescent="0.25">
      <c r="A17304" s="216">
        <v>45623</v>
      </c>
      <c r="B17304" s="217" t="s">
        <v>70</v>
      </c>
      <c r="C17304" s="218">
        <v>0.52510000000000001</v>
      </c>
    </row>
    <row r="17305" spans="1:3" ht="15" customHeight="1" x14ac:dyDescent="0.25">
      <c r="A17305" s="216">
        <v>45624</v>
      </c>
      <c r="B17305" s="217" t="s">
        <v>70</v>
      </c>
      <c r="C17305" s="218">
        <v>0.53380000000000005</v>
      </c>
    </row>
    <row r="17306" spans="1:3" ht="15" customHeight="1" x14ac:dyDescent="0.25">
      <c r="A17306" s="216">
        <v>45625</v>
      </c>
      <c r="B17306" s="217" t="s">
        <v>70</v>
      </c>
      <c r="C17306" s="218">
        <v>0.55979999999999996</v>
      </c>
    </row>
    <row r="17307" spans="1:3" ht="15" customHeight="1" x14ac:dyDescent="0.25">
      <c r="A17307" s="216">
        <v>45628</v>
      </c>
      <c r="B17307" s="217" t="s">
        <v>70</v>
      </c>
      <c r="C17307" s="218">
        <v>0.56850000000000001</v>
      </c>
    </row>
    <row r="17308" spans="1:3" ht="15" customHeight="1" x14ac:dyDescent="0.25">
      <c r="A17308" s="216">
        <v>45629</v>
      </c>
      <c r="B17308" s="217" t="s">
        <v>70</v>
      </c>
      <c r="C17308" s="218">
        <v>0.57709999999999995</v>
      </c>
    </row>
    <row r="17309" spans="1:3" ht="15" customHeight="1" x14ac:dyDescent="0.25">
      <c r="A17309" s="216">
        <v>45630</v>
      </c>
      <c r="B17309" s="217" t="s">
        <v>70</v>
      </c>
      <c r="C17309" s="218">
        <v>0.58579999999999999</v>
      </c>
    </row>
    <row r="17310" spans="1:3" ht="15" customHeight="1" x14ac:dyDescent="0.25">
      <c r="A17310" s="216">
        <v>45631</v>
      </c>
      <c r="B17310" s="217" t="s">
        <v>70</v>
      </c>
      <c r="C17310" s="218">
        <v>0.59440000000000004</v>
      </c>
    </row>
    <row r="17311" spans="1:3" ht="15" customHeight="1" x14ac:dyDescent="0.25">
      <c r="A17311" s="216">
        <v>45632</v>
      </c>
      <c r="B17311" s="217" t="s">
        <v>70</v>
      </c>
      <c r="C17311" s="218">
        <v>0.62039999999999995</v>
      </c>
    </row>
    <row r="17312" spans="1:3" ht="15" customHeight="1" x14ac:dyDescent="0.25">
      <c r="A17312" s="216">
        <v>45635</v>
      </c>
      <c r="B17312" s="217" t="s">
        <v>70</v>
      </c>
      <c r="C17312" s="218">
        <v>0.629</v>
      </c>
    </row>
    <row r="17313" spans="1:3" ht="15" customHeight="1" x14ac:dyDescent="0.25">
      <c r="A17313" s="216">
        <v>45636</v>
      </c>
      <c r="B17313" s="217" t="s">
        <v>70</v>
      </c>
      <c r="C17313" s="218">
        <v>0.63770000000000004</v>
      </c>
    </row>
    <row r="17314" spans="1:3" ht="15" customHeight="1" x14ac:dyDescent="0.25">
      <c r="A17314" s="216">
        <v>45637</v>
      </c>
      <c r="B17314" s="217" t="s">
        <v>70</v>
      </c>
      <c r="C17314" s="218">
        <v>0.64629999999999999</v>
      </c>
    </row>
    <row r="17315" spans="1:3" ht="15" customHeight="1" x14ac:dyDescent="0.25">
      <c r="A17315" s="216">
        <v>45638</v>
      </c>
      <c r="B17315" s="217" t="s">
        <v>70</v>
      </c>
      <c r="C17315" s="218">
        <v>0.65490000000000004</v>
      </c>
    </row>
    <row r="17316" spans="1:3" ht="15" customHeight="1" x14ac:dyDescent="0.25">
      <c r="A17316" s="216">
        <v>45639</v>
      </c>
      <c r="B17316" s="217" t="s">
        <v>70</v>
      </c>
      <c r="C17316" s="218">
        <v>0.68089999999999995</v>
      </c>
    </row>
    <row r="17317" spans="1:3" ht="15" customHeight="1" x14ac:dyDescent="0.25">
      <c r="A17317" s="216">
        <v>45642</v>
      </c>
      <c r="B17317" s="217" t="s">
        <v>70</v>
      </c>
      <c r="C17317" s="218">
        <v>0.6895</v>
      </c>
    </row>
    <row r="17318" spans="1:3" ht="15" customHeight="1" x14ac:dyDescent="0.25">
      <c r="A17318" s="216">
        <v>45643</v>
      </c>
      <c r="B17318" s="217" t="s">
        <v>70</v>
      </c>
      <c r="C17318" s="218">
        <v>0.69810000000000005</v>
      </c>
    </row>
    <row r="17319" spans="1:3" ht="15" customHeight="1" x14ac:dyDescent="0.25">
      <c r="A17319" s="216">
        <v>45644</v>
      </c>
      <c r="B17319" s="217" t="s">
        <v>70</v>
      </c>
      <c r="C17319" s="218">
        <v>0.70630000000000004</v>
      </c>
    </row>
    <row r="17320" spans="1:3" ht="15" customHeight="1" x14ac:dyDescent="0.25">
      <c r="A17320" s="216">
        <v>45645</v>
      </c>
      <c r="B17320" s="217" t="s">
        <v>70</v>
      </c>
      <c r="C17320" s="218">
        <v>0.71450000000000002</v>
      </c>
    </row>
    <row r="17321" spans="1:3" ht="15" customHeight="1" x14ac:dyDescent="0.25">
      <c r="A17321" s="216">
        <v>45646</v>
      </c>
      <c r="B17321" s="217" t="s">
        <v>70</v>
      </c>
      <c r="C17321" s="218">
        <v>0.7389</v>
      </c>
    </row>
    <row r="17322" spans="1:3" ht="15" customHeight="1" x14ac:dyDescent="0.25">
      <c r="A17322" s="216">
        <v>45649</v>
      </c>
      <c r="B17322" s="217" t="s">
        <v>70</v>
      </c>
      <c r="C17322" s="218">
        <v>0.74709999999999999</v>
      </c>
    </row>
    <row r="17323" spans="1:3" ht="15" customHeight="1" x14ac:dyDescent="0.25">
      <c r="A17323" s="216">
        <v>45650</v>
      </c>
      <c r="B17323" s="217" t="s">
        <v>70</v>
      </c>
      <c r="C17323" s="218">
        <v>0.75529999999999997</v>
      </c>
    </row>
    <row r="17324" spans="1:3" ht="15" customHeight="1" x14ac:dyDescent="0.25">
      <c r="A17324" s="216">
        <v>45651</v>
      </c>
      <c r="B17324" s="217" t="s">
        <v>70</v>
      </c>
      <c r="C17324" s="218">
        <v>0.76339999999999997</v>
      </c>
    </row>
    <row r="17325" spans="1:3" ht="15" customHeight="1" x14ac:dyDescent="0.25">
      <c r="A17325" s="216">
        <v>45652</v>
      </c>
      <c r="B17325" s="217" t="s">
        <v>70</v>
      </c>
      <c r="C17325" s="218">
        <v>0.77159999999999995</v>
      </c>
    </row>
    <row r="17326" spans="1:3" ht="15" customHeight="1" x14ac:dyDescent="0.25">
      <c r="A17326" s="216">
        <v>45653</v>
      </c>
      <c r="B17326" s="217" t="s">
        <v>70</v>
      </c>
      <c r="C17326" s="218">
        <v>0.79600000000000004</v>
      </c>
    </row>
    <row r="17327" spans="1:3" ht="15" customHeight="1" x14ac:dyDescent="0.25">
      <c r="A17327" s="216">
        <v>45656</v>
      </c>
      <c r="B17327" s="217" t="s">
        <v>70</v>
      </c>
      <c r="C17327" s="218">
        <v>0.80420000000000003</v>
      </c>
    </row>
    <row r="17328" spans="1:3" ht="15" customHeight="1" x14ac:dyDescent="0.25">
      <c r="A17328" s="216">
        <v>45657</v>
      </c>
      <c r="B17328" s="217" t="s">
        <v>70</v>
      </c>
      <c r="C17328" s="218">
        <v>0.81120000000000003</v>
      </c>
    </row>
    <row r="17329" spans="1:3" ht="15" customHeight="1" x14ac:dyDescent="0.25">
      <c r="A17329" s="216">
        <v>45659</v>
      </c>
      <c r="B17329" s="217" t="s">
        <v>70</v>
      </c>
      <c r="C17329" s="218">
        <v>0.82640000000000002</v>
      </c>
    </row>
    <row r="17330" spans="1:3" ht="15" customHeight="1" x14ac:dyDescent="0.25">
      <c r="A17330" s="216">
        <v>45660</v>
      </c>
      <c r="B17330" s="217" t="s">
        <v>70</v>
      </c>
      <c r="C17330" s="218">
        <v>0.8508</v>
      </c>
    </row>
    <row r="17331" spans="1:3" ht="15" customHeight="1" x14ac:dyDescent="0.25">
      <c r="A17331" s="216">
        <v>45663</v>
      </c>
      <c r="B17331" s="217" t="s">
        <v>70</v>
      </c>
      <c r="C17331" s="218">
        <v>0.8589</v>
      </c>
    </row>
    <row r="17332" spans="1:3" ht="15" customHeight="1" x14ac:dyDescent="0.25">
      <c r="A17332" s="216">
        <v>45664</v>
      </c>
      <c r="B17332" s="217" t="s">
        <v>70</v>
      </c>
      <c r="C17332" s="218">
        <v>0.86709999999999998</v>
      </c>
    </row>
    <row r="17333" spans="1:3" ht="15" customHeight="1" x14ac:dyDescent="0.25">
      <c r="A17333" s="216">
        <v>45665</v>
      </c>
      <c r="B17333" s="217" t="s">
        <v>70</v>
      </c>
      <c r="C17333" s="218">
        <v>0.87519999999999998</v>
      </c>
    </row>
    <row r="17334" spans="1:3" ht="15" customHeight="1" x14ac:dyDescent="0.25">
      <c r="A17334" s="216">
        <v>45666</v>
      </c>
      <c r="B17334" s="217" t="s">
        <v>70</v>
      </c>
      <c r="C17334" s="218">
        <v>0.88329999999999997</v>
      </c>
    </row>
    <row r="17335" spans="1:3" ht="15" customHeight="1" x14ac:dyDescent="0.25">
      <c r="A17335" s="216">
        <v>45667</v>
      </c>
      <c r="B17335" s="217" t="s">
        <v>70</v>
      </c>
      <c r="C17335" s="218">
        <v>0.90739999999999998</v>
      </c>
    </row>
    <row r="17336" spans="1:3" ht="15" customHeight="1" x14ac:dyDescent="0.25">
      <c r="A17336" s="216">
        <v>45670</v>
      </c>
      <c r="B17336" s="217" t="s">
        <v>70</v>
      </c>
      <c r="C17336" s="218">
        <v>0.91539999999999999</v>
      </c>
    </row>
    <row r="17337" spans="1:3" ht="15" customHeight="1" x14ac:dyDescent="0.25">
      <c r="A17337" s="216">
        <v>45671</v>
      </c>
      <c r="B17337" s="217" t="s">
        <v>70</v>
      </c>
      <c r="C17337" s="218">
        <v>0.92349999999999999</v>
      </c>
    </row>
    <row r="17338" spans="1:3" ht="15" customHeight="1" x14ac:dyDescent="0.25">
      <c r="A17338" s="216">
        <v>45672</v>
      </c>
      <c r="B17338" s="217" t="s">
        <v>70</v>
      </c>
      <c r="C17338" s="218">
        <v>0.93149999999999999</v>
      </c>
    </row>
    <row r="17339" spans="1:3" ht="15" customHeight="1" x14ac:dyDescent="0.25">
      <c r="A17339" s="216">
        <v>45673</v>
      </c>
      <c r="B17339" s="217" t="s">
        <v>70</v>
      </c>
      <c r="C17339" s="218">
        <v>0.93959999999999999</v>
      </c>
    </row>
    <row r="17340" spans="1:3" ht="15" customHeight="1" x14ac:dyDescent="0.25">
      <c r="A17340" s="216">
        <v>45674</v>
      </c>
      <c r="B17340" s="217" t="s">
        <v>70</v>
      </c>
      <c r="C17340" s="218">
        <v>0.9637</v>
      </c>
    </row>
    <row r="17341" spans="1:3" ht="15" customHeight="1" x14ac:dyDescent="0.25">
      <c r="A17341" s="216">
        <v>45677</v>
      </c>
      <c r="B17341" s="217" t="s">
        <v>70</v>
      </c>
      <c r="C17341" s="218">
        <v>0.97170000000000001</v>
      </c>
    </row>
    <row r="17342" spans="1:3" ht="15" customHeight="1" x14ac:dyDescent="0.25">
      <c r="A17342" s="216">
        <v>45678</v>
      </c>
      <c r="B17342" s="217" t="s">
        <v>70</v>
      </c>
      <c r="C17342" s="218">
        <v>0.97970000000000002</v>
      </c>
    </row>
    <row r="17343" spans="1:3" ht="15" customHeight="1" x14ac:dyDescent="0.25">
      <c r="A17343" s="216">
        <v>45679</v>
      </c>
      <c r="B17343" s="217" t="s">
        <v>70</v>
      </c>
      <c r="C17343" s="218">
        <v>0.98780000000000001</v>
      </c>
    </row>
    <row r="17344" spans="1:3" ht="15" customHeight="1" x14ac:dyDescent="0.25">
      <c r="A17344" s="216">
        <v>45680</v>
      </c>
      <c r="B17344" s="217" t="s">
        <v>70</v>
      </c>
      <c r="C17344" s="218">
        <v>0.99580000000000002</v>
      </c>
    </row>
    <row r="17345" spans="1:3" ht="15" customHeight="1" x14ac:dyDescent="0.25">
      <c r="A17345" s="216">
        <v>45681</v>
      </c>
      <c r="B17345" s="217" t="s">
        <v>70</v>
      </c>
      <c r="C17345" s="218">
        <v>1.0197000000000001</v>
      </c>
    </row>
    <row r="17346" spans="1:3" ht="15" customHeight="1" x14ac:dyDescent="0.25">
      <c r="A17346" s="216">
        <v>45684</v>
      </c>
      <c r="B17346" s="217" t="s">
        <v>70</v>
      </c>
      <c r="C17346" s="218">
        <v>1.0277000000000001</v>
      </c>
    </row>
    <row r="17347" spans="1:3" ht="15" customHeight="1" x14ac:dyDescent="0.25">
      <c r="A17347" s="216">
        <v>45685</v>
      </c>
      <c r="B17347" s="217" t="s">
        <v>70</v>
      </c>
      <c r="C17347" s="218">
        <v>1.0356000000000001</v>
      </c>
    </row>
    <row r="17348" spans="1:3" ht="15" customHeight="1" x14ac:dyDescent="0.25">
      <c r="A17348" s="216">
        <v>45686</v>
      </c>
      <c r="B17348" s="217" t="s">
        <v>70</v>
      </c>
      <c r="C17348" s="218">
        <v>1.0436000000000001</v>
      </c>
    </row>
    <row r="17349" spans="1:3" ht="15" customHeight="1" x14ac:dyDescent="0.25">
      <c r="A17349" s="216">
        <v>45687</v>
      </c>
      <c r="B17349" s="217" t="s">
        <v>70</v>
      </c>
      <c r="C17349" s="218">
        <v>1.0515000000000001</v>
      </c>
    </row>
    <row r="17350" spans="1:3" ht="15" customHeight="1" x14ac:dyDescent="0.25">
      <c r="A17350" s="216">
        <v>45688</v>
      </c>
      <c r="B17350" s="217" t="s">
        <v>70</v>
      </c>
      <c r="C17350" s="218">
        <v>1.0750999999999999</v>
      </c>
    </row>
    <row r="17351" spans="1:3" ht="15" customHeight="1" x14ac:dyDescent="0.25">
      <c r="A17351" s="216">
        <v>45691</v>
      </c>
      <c r="B17351" s="217" t="s">
        <v>70</v>
      </c>
      <c r="C17351" s="218">
        <v>1.083</v>
      </c>
    </row>
    <row r="17352" spans="1:3" ht="15" customHeight="1" x14ac:dyDescent="0.25">
      <c r="A17352" s="216">
        <v>45692</v>
      </c>
      <c r="B17352" s="217" t="s">
        <v>70</v>
      </c>
      <c r="C17352" s="218">
        <v>1.0909</v>
      </c>
    </row>
    <row r="17353" spans="1:3" ht="15" customHeight="1" x14ac:dyDescent="0.25">
      <c r="A17353" s="216">
        <v>45693</v>
      </c>
      <c r="B17353" s="217" t="s">
        <v>70</v>
      </c>
      <c r="C17353" s="218">
        <v>1.0983000000000001</v>
      </c>
    </row>
    <row r="17354" spans="1:3" ht="15" customHeight="1" x14ac:dyDescent="0.25">
      <c r="A17354" s="216">
        <v>45694</v>
      </c>
      <c r="B17354" s="217" t="s">
        <v>70</v>
      </c>
      <c r="C17354" s="218">
        <v>1.1056999999999999</v>
      </c>
    </row>
    <row r="17355" spans="1:3" ht="15" customHeight="1" x14ac:dyDescent="0.25">
      <c r="A17355" s="216">
        <v>45695</v>
      </c>
      <c r="B17355" s="217" t="s">
        <v>70</v>
      </c>
      <c r="C17355" s="218">
        <v>1.1277999999999999</v>
      </c>
    </row>
    <row r="17356" spans="1:3" ht="15" customHeight="1" x14ac:dyDescent="0.25">
      <c r="A17356" s="216">
        <v>45698</v>
      </c>
      <c r="B17356" s="217" t="s">
        <v>70</v>
      </c>
      <c r="C17356" s="218">
        <v>1.1351</v>
      </c>
    </row>
    <row r="17357" spans="1:3" ht="15" customHeight="1" x14ac:dyDescent="0.25">
      <c r="A17357" s="216">
        <v>45699</v>
      </c>
      <c r="B17357" s="217" t="s">
        <v>70</v>
      </c>
      <c r="C17357" s="218">
        <v>1.1425000000000001</v>
      </c>
    </row>
    <row r="17358" spans="1:3" ht="15" customHeight="1" x14ac:dyDescent="0.25">
      <c r="A17358" s="216">
        <v>45700</v>
      </c>
      <c r="B17358" s="217" t="s">
        <v>70</v>
      </c>
      <c r="C17358" s="218">
        <v>1.1498999999999999</v>
      </c>
    </row>
    <row r="17359" spans="1:3" ht="15" customHeight="1" x14ac:dyDescent="0.25">
      <c r="A17359" s="216">
        <v>45701</v>
      </c>
      <c r="B17359" s="217" t="s">
        <v>70</v>
      </c>
      <c r="C17359" s="218">
        <v>1.1573</v>
      </c>
    </row>
    <row r="17360" spans="1:3" ht="15" customHeight="1" x14ac:dyDescent="0.25">
      <c r="A17360" s="216">
        <v>45702</v>
      </c>
      <c r="B17360" s="217" t="s">
        <v>70</v>
      </c>
      <c r="C17360" s="218">
        <v>1.1794</v>
      </c>
    </row>
    <row r="17361" spans="1:3" ht="15" customHeight="1" x14ac:dyDescent="0.25">
      <c r="A17361" s="216">
        <v>45705</v>
      </c>
      <c r="B17361" s="217" t="s">
        <v>70</v>
      </c>
      <c r="C17361" s="218">
        <v>1.1868000000000001</v>
      </c>
    </row>
    <row r="17362" spans="1:3" ht="15" customHeight="1" x14ac:dyDescent="0.25">
      <c r="A17362" s="216">
        <v>45706</v>
      </c>
      <c r="B17362" s="217" t="s">
        <v>70</v>
      </c>
      <c r="C17362" s="218">
        <v>1.1940999999999999</v>
      </c>
    </row>
    <row r="17363" spans="1:3" ht="15" customHeight="1" x14ac:dyDescent="0.25">
      <c r="A17363" s="216">
        <v>45707</v>
      </c>
      <c r="B17363" s="217" t="s">
        <v>70</v>
      </c>
      <c r="C17363" s="218">
        <v>1.2014</v>
      </c>
    </row>
    <row r="17364" spans="1:3" ht="15" customHeight="1" x14ac:dyDescent="0.25">
      <c r="A17364" s="216">
        <v>45708</v>
      </c>
      <c r="B17364" s="217" t="s">
        <v>70</v>
      </c>
      <c r="C17364" s="218">
        <v>1.2087000000000001</v>
      </c>
    </row>
    <row r="17365" spans="1:3" ht="15" customHeight="1" x14ac:dyDescent="0.25">
      <c r="A17365" s="216">
        <v>45709</v>
      </c>
      <c r="B17365" s="217" t="s">
        <v>70</v>
      </c>
      <c r="C17365" s="218">
        <v>1.2306999999999999</v>
      </c>
    </row>
    <row r="17366" spans="1:3" ht="15" customHeight="1" x14ac:dyDescent="0.25">
      <c r="A17366" s="216">
        <v>45712</v>
      </c>
      <c r="B17366" s="217" t="s">
        <v>70</v>
      </c>
      <c r="C17366" s="218">
        <v>1.238</v>
      </c>
    </row>
    <row r="17367" spans="1:3" ht="15" customHeight="1" x14ac:dyDescent="0.25">
      <c r="A17367" s="216">
        <v>45713</v>
      </c>
      <c r="B17367" s="217" t="s">
        <v>70</v>
      </c>
      <c r="C17367" s="218">
        <v>1.2453000000000001</v>
      </c>
    </row>
    <row r="17368" spans="1:3" ht="15" customHeight="1" x14ac:dyDescent="0.25">
      <c r="A17368" s="216">
        <v>45714</v>
      </c>
      <c r="B17368" s="217" t="s">
        <v>70</v>
      </c>
      <c r="C17368" s="218">
        <v>1.2525999999999999</v>
      </c>
    </row>
    <row r="17369" spans="1:3" ht="15" customHeight="1" x14ac:dyDescent="0.25">
      <c r="A17369" s="216">
        <v>45715</v>
      </c>
      <c r="B17369" s="217" t="s">
        <v>70</v>
      </c>
      <c r="C17369" s="218">
        <v>1.2599</v>
      </c>
    </row>
    <row r="17370" spans="1:3" ht="15" customHeight="1" x14ac:dyDescent="0.25">
      <c r="A17370" s="216">
        <v>45716</v>
      </c>
      <c r="B17370" s="217" t="s">
        <v>70</v>
      </c>
      <c r="C17370" s="218">
        <v>1.2818000000000001</v>
      </c>
    </row>
    <row r="17371" spans="1:3" ht="15" customHeight="1" x14ac:dyDescent="0.25">
      <c r="A17371" s="216">
        <v>45719</v>
      </c>
      <c r="B17371" s="217" t="s">
        <v>70</v>
      </c>
      <c r="C17371" s="218">
        <v>1.2890999999999999</v>
      </c>
    </row>
    <row r="17372" spans="1:3" ht="15" customHeight="1" x14ac:dyDescent="0.25">
      <c r="A17372" s="216">
        <v>45720</v>
      </c>
      <c r="B17372" s="217" t="s">
        <v>70</v>
      </c>
      <c r="C17372" s="218">
        <v>1.2964</v>
      </c>
    </row>
    <row r="17373" spans="1:3" ht="15" customHeight="1" x14ac:dyDescent="0.25">
      <c r="A17373" s="216">
        <v>45721</v>
      </c>
      <c r="B17373" s="217" t="s">
        <v>70</v>
      </c>
      <c r="C17373" s="218">
        <v>1.3037000000000001</v>
      </c>
    </row>
    <row r="17374" spans="1:3" ht="15" customHeight="1" x14ac:dyDescent="0.25">
      <c r="A17374" s="216">
        <v>45722</v>
      </c>
      <c r="B17374" s="217" t="s">
        <v>70</v>
      </c>
      <c r="C17374" s="218">
        <v>1.3109999999999999</v>
      </c>
    </row>
    <row r="17375" spans="1:3" ht="15" customHeight="1" x14ac:dyDescent="0.25">
      <c r="A17375" s="216">
        <v>45723</v>
      </c>
      <c r="B17375" s="217" t="s">
        <v>70</v>
      </c>
      <c r="C17375" s="218">
        <v>1.3328</v>
      </c>
    </row>
    <row r="17376" spans="1:3" ht="15" customHeight="1" x14ac:dyDescent="0.25">
      <c r="A17376" s="216">
        <v>45726</v>
      </c>
      <c r="B17376" s="217" t="s">
        <v>70</v>
      </c>
      <c r="C17376" s="218">
        <v>1.3401000000000001</v>
      </c>
    </row>
    <row r="17377" spans="1:3" ht="15" customHeight="1" x14ac:dyDescent="0.25">
      <c r="A17377" s="216">
        <v>45727</v>
      </c>
      <c r="B17377" s="217" t="s">
        <v>70</v>
      </c>
      <c r="C17377" s="218">
        <v>1.3473999999999999</v>
      </c>
    </row>
    <row r="17378" spans="1:3" ht="15" customHeight="1" x14ac:dyDescent="0.25">
      <c r="A17378" s="216">
        <v>45728</v>
      </c>
      <c r="B17378" s="217" t="s">
        <v>70</v>
      </c>
      <c r="C17378" s="218">
        <v>1.3542000000000001</v>
      </c>
    </row>
    <row r="17379" spans="1:3" ht="15" customHeight="1" x14ac:dyDescent="0.25">
      <c r="A17379" s="216">
        <v>45729</v>
      </c>
      <c r="B17379" s="217" t="s">
        <v>70</v>
      </c>
      <c r="C17379" s="218">
        <v>1.361</v>
      </c>
    </row>
    <row r="17380" spans="1:3" ht="15" customHeight="1" x14ac:dyDescent="0.25">
      <c r="A17380" s="216">
        <v>45730</v>
      </c>
      <c r="B17380" s="217" t="s">
        <v>70</v>
      </c>
      <c r="C17380" s="218">
        <v>1.3815</v>
      </c>
    </row>
    <row r="17381" spans="1:3" ht="15" customHeight="1" x14ac:dyDescent="0.25">
      <c r="A17381" s="216">
        <v>45733</v>
      </c>
      <c r="B17381" s="217" t="s">
        <v>70</v>
      </c>
      <c r="C17381" s="218">
        <v>1.3883000000000001</v>
      </c>
    </row>
    <row r="17382" spans="1:3" ht="15" customHeight="1" x14ac:dyDescent="0.25">
      <c r="A17382" s="216">
        <v>45734</v>
      </c>
      <c r="B17382" s="217" t="s">
        <v>70</v>
      </c>
      <c r="C17382" s="218">
        <v>1.3951</v>
      </c>
    </row>
    <row r="17383" spans="1:3" ht="15" customHeight="1" x14ac:dyDescent="0.25">
      <c r="A17383" s="216">
        <v>45735</v>
      </c>
      <c r="B17383" s="217" t="s">
        <v>70</v>
      </c>
      <c r="C17383" s="218">
        <v>1.4018999999999999</v>
      </c>
    </row>
    <row r="17384" spans="1:3" ht="15" customHeight="1" x14ac:dyDescent="0.25">
      <c r="A17384" s="216">
        <v>45736</v>
      </c>
      <c r="B17384" s="217" t="s">
        <v>70</v>
      </c>
      <c r="C17384" s="218">
        <v>1.4087000000000001</v>
      </c>
    </row>
    <row r="17385" spans="1:3" ht="15" customHeight="1" x14ac:dyDescent="0.25">
      <c r="A17385" s="216">
        <v>45737</v>
      </c>
      <c r="B17385" s="217" t="s">
        <v>70</v>
      </c>
      <c r="C17385" s="218">
        <v>1.4291</v>
      </c>
    </row>
    <row r="17386" spans="1:3" ht="15" customHeight="1" x14ac:dyDescent="0.25">
      <c r="A17386" s="216">
        <v>45740</v>
      </c>
      <c r="B17386" s="217" t="s">
        <v>70</v>
      </c>
      <c r="C17386" s="218">
        <v>1.4359</v>
      </c>
    </row>
    <row r="17387" spans="1:3" ht="15" customHeight="1" x14ac:dyDescent="0.25">
      <c r="A17387" s="216">
        <v>45741</v>
      </c>
      <c r="B17387" s="217" t="s">
        <v>70</v>
      </c>
      <c r="C17387" s="218">
        <v>1.4427000000000001</v>
      </c>
    </row>
    <row r="17388" spans="1:3" ht="15" customHeight="1" x14ac:dyDescent="0.25">
      <c r="A17388" s="216">
        <v>45742</v>
      </c>
      <c r="B17388" s="217" t="s">
        <v>70</v>
      </c>
      <c r="C17388" s="218">
        <v>1.4495</v>
      </c>
    </row>
    <row r="17389" spans="1:3" ht="15" customHeight="1" x14ac:dyDescent="0.25">
      <c r="A17389" s="216">
        <v>45743</v>
      </c>
      <c r="B17389" s="217" t="s">
        <v>70</v>
      </c>
      <c r="C17389" s="218">
        <v>1.4562999999999999</v>
      </c>
    </row>
    <row r="17390" spans="1:3" ht="15" customHeight="1" x14ac:dyDescent="0.25">
      <c r="A17390" s="216">
        <v>45744</v>
      </c>
      <c r="B17390" s="217" t="s">
        <v>70</v>
      </c>
      <c r="C17390" s="218">
        <v>1.4766999999999999</v>
      </c>
    </row>
    <row r="17391" spans="1:3" ht="15" customHeight="1" x14ac:dyDescent="0.25">
      <c r="A17391" s="216">
        <v>45747</v>
      </c>
      <c r="B17391" s="217" t="s">
        <v>70</v>
      </c>
      <c r="C17391" s="218">
        <v>1.4835</v>
      </c>
    </row>
    <row r="17392" spans="1:3" ht="15" customHeight="1" x14ac:dyDescent="0.25">
      <c r="A17392" s="216">
        <v>45748</v>
      </c>
      <c r="B17392" s="217" t="s">
        <v>70</v>
      </c>
      <c r="C17392" s="218">
        <v>1.4903</v>
      </c>
    </row>
    <row r="17393" spans="1:3" ht="15" customHeight="1" x14ac:dyDescent="0.25">
      <c r="A17393" s="216">
        <v>45749</v>
      </c>
      <c r="B17393" s="217" t="s">
        <v>70</v>
      </c>
      <c r="C17393" s="218">
        <v>1.4971000000000001</v>
      </c>
    </row>
    <row r="17394" spans="1:3" ht="15" customHeight="1" x14ac:dyDescent="0.25">
      <c r="A17394" s="216">
        <v>45750</v>
      </c>
      <c r="B17394" s="217" t="s">
        <v>70</v>
      </c>
      <c r="C17394" s="218">
        <v>1.5039</v>
      </c>
    </row>
    <row r="17395" spans="1:3" ht="15" customHeight="1" x14ac:dyDescent="0.25">
      <c r="A17395" s="216">
        <v>45751</v>
      </c>
      <c r="B17395" s="217" t="s">
        <v>70</v>
      </c>
      <c r="C17395" s="218">
        <v>1.5242</v>
      </c>
    </row>
    <row r="17396" spans="1:3" ht="15" customHeight="1" x14ac:dyDescent="0.25">
      <c r="A17396" s="216">
        <v>45754</v>
      </c>
      <c r="B17396" s="217" t="s">
        <v>70</v>
      </c>
      <c r="C17396" s="218">
        <v>1.5309999999999999</v>
      </c>
    </row>
    <row r="17397" spans="1:3" ht="15" customHeight="1" x14ac:dyDescent="0.25">
      <c r="A17397" s="216">
        <v>45755</v>
      </c>
      <c r="B17397" s="217" t="s">
        <v>70</v>
      </c>
      <c r="C17397" s="218">
        <v>1.5378000000000001</v>
      </c>
    </row>
    <row r="17398" spans="1:3" ht="15" customHeight="1" x14ac:dyDescent="0.25">
      <c r="A17398" s="216">
        <v>45756</v>
      </c>
      <c r="B17398" s="217" t="s">
        <v>70</v>
      </c>
      <c r="C17398" s="218">
        <v>1.5446</v>
      </c>
    </row>
    <row r="17399" spans="1:3" ht="15" customHeight="1" x14ac:dyDescent="0.25">
      <c r="A17399" s="216">
        <v>45757</v>
      </c>
      <c r="B17399" s="217" t="s">
        <v>70</v>
      </c>
      <c r="C17399" s="218">
        <v>1.5513999999999999</v>
      </c>
    </row>
    <row r="17400" spans="1:3" ht="15" customHeight="1" x14ac:dyDescent="0.25">
      <c r="A17400" s="216">
        <v>45758</v>
      </c>
      <c r="B17400" s="217" t="s">
        <v>70</v>
      </c>
      <c r="C17400" s="218">
        <v>1.5717000000000001</v>
      </c>
    </row>
    <row r="17401" spans="1:3" ht="15" customHeight="1" x14ac:dyDescent="0.25">
      <c r="A17401" s="216">
        <v>45761</v>
      </c>
      <c r="B17401" s="217" t="s">
        <v>70</v>
      </c>
      <c r="C17401" s="218">
        <v>1.5785</v>
      </c>
    </row>
    <row r="17402" spans="1:3" ht="15" customHeight="1" x14ac:dyDescent="0.25">
      <c r="A17402" s="216">
        <v>45762</v>
      </c>
      <c r="B17402" s="217" t="s">
        <v>70</v>
      </c>
      <c r="C17402" s="218">
        <v>1.5851999999999999</v>
      </c>
    </row>
    <row r="17403" spans="1:3" ht="15" customHeight="1" x14ac:dyDescent="0.25">
      <c r="A17403" s="216">
        <v>45763</v>
      </c>
      <c r="B17403" s="217" t="s">
        <v>70</v>
      </c>
      <c r="C17403" s="218">
        <v>1.5919000000000001</v>
      </c>
    </row>
    <row r="17404" spans="1:3" ht="15" customHeight="1" x14ac:dyDescent="0.25">
      <c r="A17404" s="216">
        <v>45764</v>
      </c>
      <c r="B17404" s="217" t="s">
        <v>70</v>
      </c>
      <c r="C17404" s="218">
        <v>1.6254</v>
      </c>
    </row>
    <row r="17405" spans="1:3" ht="15" customHeight="1" x14ac:dyDescent="0.25">
      <c r="A17405" s="216">
        <v>45769</v>
      </c>
      <c r="B17405" s="217" t="s">
        <v>70</v>
      </c>
      <c r="C17405" s="218">
        <v>1.6319999999999999</v>
      </c>
    </row>
    <row r="17406" spans="1:3" ht="15" customHeight="1" x14ac:dyDescent="0.25">
      <c r="A17406" s="216">
        <v>45770</v>
      </c>
      <c r="B17406" s="217" t="s">
        <v>70</v>
      </c>
      <c r="C17406" s="218">
        <v>1.6382000000000001</v>
      </c>
    </row>
    <row r="17407" spans="1:3" ht="15" customHeight="1" x14ac:dyDescent="0.25">
      <c r="A17407" s="216">
        <v>45771</v>
      </c>
      <c r="B17407" s="217" t="s">
        <v>70</v>
      </c>
      <c r="C17407" s="218">
        <v>1.6444000000000001</v>
      </c>
    </row>
    <row r="17408" spans="1:3" ht="15" customHeight="1" x14ac:dyDescent="0.25">
      <c r="A17408" s="216">
        <v>45772</v>
      </c>
      <c r="B17408" s="217" t="s">
        <v>70</v>
      </c>
      <c r="C17408" s="218">
        <v>1.6628000000000001</v>
      </c>
    </row>
    <row r="17409" spans="1:3" ht="15" customHeight="1" x14ac:dyDescent="0.25">
      <c r="A17409" s="216">
        <v>45775</v>
      </c>
      <c r="B17409" s="217" t="s">
        <v>70</v>
      </c>
      <c r="C17409" s="218">
        <v>1.669</v>
      </c>
    </row>
    <row r="17410" spans="1:3" ht="15" customHeight="1" x14ac:dyDescent="0.25">
      <c r="A17410" s="216">
        <v>45776</v>
      </c>
      <c r="B17410" s="217" t="s">
        <v>70</v>
      </c>
      <c r="C17410" s="218">
        <v>1.6751</v>
      </c>
    </row>
    <row r="17411" spans="1:3" ht="15" customHeight="1" x14ac:dyDescent="0.25">
      <c r="A17411" s="216">
        <v>45777</v>
      </c>
      <c r="B17411" s="217" t="s">
        <v>70</v>
      </c>
      <c r="C17411" s="218">
        <v>1.6873</v>
      </c>
    </row>
    <row r="17412" spans="1:3" ht="15" customHeight="1" x14ac:dyDescent="0.25">
      <c r="A17412" s="216">
        <v>45779</v>
      </c>
      <c r="B17412" s="217" t="s">
        <v>70</v>
      </c>
      <c r="C17412" s="218">
        <v>1.7055</v>
      </c>
    </row>
    <row r="17413" spans="1:3" ht="15" customHeight="1" x14ac:dyDescent="0.25">
      <c r="A17413" s="216">
        <v>45782</v>
      </c>
      <c r="B17413" s="217" t="s">
        <v>70</v>
      </c>
      <c r="C17413" s="218">
        <v>1.7115</v>
      </c>
    </row>
    <row r="17414" spans="1:3" ht="15" customHeight="1" x14ac:dyDescent="0.25">
      <c r="A17414" s="216">
        <v>45783</v>
      </c>
      <c r="B17414" s="217" t="s">
        <v>70</v>
      </c>
      <c r="C17414" s="218">
        <v>1.7176</v>
      </c>
    </row>
    <row r="17415" spans="1:3" ht="15" customHeight="1" x14ac:dyDescent="0.25">
      <c r="A17415" s="216">
        <v>45784</v>
      </c>
      <c r="B17415" s="217" t="s">
        <v>70</v>
      </c>
      <c r="C17415" s="218">
        <v>1.7237</v>
      </c>
    </row>
    <row r="17416" spans="1:3" ht="15" customHeight="1" x14ac:dyDescent="0.25">
      <c r="A17416" s="216">
        <v>45785</v>
      </c>
      <c r="B17416" s="217" t="s">
        <v>70</v>
      </c>
      <c r="C17416" s="218">
        <v>1.7297</v>
      </c>
    </row>
    <row r="17417" spans="1:3" ht="15" customHeight="1" x14ac:dyDescent="0.25">
      <c r="A17417" s="216">
        <v>45786</v>
      </c>
      <c r="B17417" s="217" t="s">
        <v>70</v>
      </c>
      <c r="C17417" s="218">
        <v>1.7476</v>
      </c>
    </row>
    <row r="17418" spans="1:3" ht="15" customHeight="1" x14ac:dyDescent="0.25">
      <c r="A17418" s="216">
        <v>45789</v>
      </c>
      <c r="B17418" s="217" t="s">
        <v>70</v>
      </c>
      <c r="C17418" s="218">
        <v>1.7536</v>
      </c>
    </row>
    <row r="17419" spans="1:3" ht="15" customHeight="1" x14ac:dyDescent="0.25">
      <c r="A17419" s="216">
        <v>45790</v>
      </c>
      <c r="B17419" s="217" t="s">
        <v>70</v>
      </c>
      <c r="C17419" s="218">
        <v>1.7596000000000001</v>
      </c>
    </row>
    <row r="17420" spans="1:3" ht="15" customHeight="1" x14ac:dyDescent="0.25">
      <c r="A17420" s="216">
        <v>45791</v>
      </c>
      <c r="B17420" s="217" t="s">
        <v>70</v>
      </c>
      <c r="C17420" s="218">
        <v>1.7656000000000001</v>
      </c>
    </row>
    <row r="17421" spans="1:3" ht="15" customHeight="1" x14ac:dyDescent="0.25">
      <c r="A17421" s="216">
        <v>45792</v>
      </c>
      <c r="B17421" s="217" t="s">
        <v>70</v>
      </c>
      <c r="C17421" s="218">
        <v>1.7715000000000001</v>
      </c>
    </row>
    <row r="17422" spans="1:3" ht="15" customHeight="1" x14ac:dyDescent="0.25">
      <c r="A17422" s="216">
        <v>45793</v>
      </c>
      <c r="B17422" s="217" t="s">
        <v>70</v>
      </c>
      <c r="C17422" s="218">
        <v>1.7894000000000001</v>
      </c>
    </row>
    <row r="17423" spans="1:3" ht="15" customHeight="1" x14ac:dyDescent="0.25">
      <c r="A17423" s="216">
        <v>45796</v>
      </c>
      <c r="B17423" s="217" t="s">
        <v>70</v>
      </c>
      <c r="C17423" s="218">
        <v>1.7954000000000001</v>
      </c>
    </row>
    <row r="17424" spans="1:3" ht="15" customHeight="1" x14ac:dyDescent="0.25">
      <c r="A17424" s="216">
        <v>45797</v>
      </c>
      <c r="B17424" s="217" t="s">
        <v>70</v>
      </c>
      <c r="C17424" s="218">
        <v>1.8013999999999999</v>
      </c>
    </row>
    <row r="17425" spans="1:3" ht="15" customHeight="1" x14ac:dyDescent="0.25">
      <c r="A17425" s="216">
        <v>45798</v>
      </c>
      <c r="B17425" s="217" t="s">
        <v>70</v>
      </c>
      <c r="C17425" s="218">
        <v>1.8072999999999999</v>
      </c>
    </row>
    <row r="17426" spans="1:3" ht="15" customHeight="1" x14ac:dyDescent="0.25">
      <c r="A17426" s="216">
        <v>45799</v>
      </c>
      <c r="B17426" s="217" t="s">
        <v>70</v>
      </c>
      <c r="C17426" s="218">
        <v>1.8132999999999999</v>
      </c>
    </row>
    <row r="17427" spans="1:3" ht="15" customHeight="1" x14ac:dyDescent="0.25">
      <c r="A17427" s="216">
        <v>45800</v>
      </c>
      <c r="B17427" s="217" t="s">
        <v>70</v>
      </c>
      <c r="C17427" s="218">
        <v>1.8310999999999999</v>
      </c>
    </row>
    <row r="17428" spans="1:3" ht="15" customHeight="1" x14ac:dyDescent="0.25">
      <c r="A17428" s="216">
        <v>45803</v>
      </c>
      <c r="B17428" s="217" t="s">
        <v>70</v>
      </c>
      <c r="C17428" s="218">
        <v>1.8371</v>
      </c>
    </row>
    <row r="17429" spans="1:3" ht="15" customHeight="1" x14ac:dyDescent="0.25">
      <c r="A17429" s="216">
        <v>45804</v>
      </c>
      <c r="B17429" s="217" t="s">
        <v>70</v>
      </c>
      <c r="C17429" s="218">
        <v>1.843</v>
      </c>
    </row>
    <row r="17430" spans="1:3" ht="15" customHeight="1" x14ac:dyDescent="0.25">
      <c r="A17430" s="216">
        <v>45805</v>
      </c>
      <c r="B17430" s="217" t="s">
        <v>70</v>
      </c>
      <c r="C17430" s="218">
        <v>1.8489</v>
      </c>
    </row>
    <row r="17431" spans="1:3" ht="15" customHeight="1" x14ac:dyDescent="0.25">
      <c r="A17431" s="216">
        <v>45806</v>
      </c>
      <c r="B17431" s="217" t="s">
        <v>70</v>
      </c>
      <c r="C17431" s="218">
        <v>1.8548</v>
      </c>
    </row>
    <row r="17432" spans="1:3" ht="15" customHeight="1" x14ac:dyDescent="0.25">
      <c r="A17432" s="216">
        <v>45807</v>
      </c>
      <c r="B17432" s="217" t="s">
        <v>70</v>
      </c>
      <c r="C17432" s="218">
        <v>1.8726</v>
      </c>
    </row>
    <row r="17433" spans="1:3" ht="15" customHeight="1" x14ac:dyDescent="0.25">
      <c r="A17433" s="216">
        <v>45810</v>
      </c>
      <c r="B17433" s="217" t="s">
        <v>70</v>
      </c>
      <c r="C17433" s="218">
        <v>1.8785000000000001</v>
      </c>
    </row>
    <row r="17434" spans="1:3" ht="15" customHeight="1" x14ac:dyDescent="0.25">
      <c r="A17434" s="216">
        <v>45811</v>
      </c>
      <c r="B17434" s="217" t="s">
        <v>70</v>
      </c>
      <c r="C17434" s="218">
        <v>1.8844000000000001</v>
      </c>
    </row>
    <row r="17435" spans="1:3" ht="15" customHeight="1" x14ac:dyDescent="0.25">
      <c r="A17435" s="216">
        <v>45812</v>
      </c>
      <c r="B17435" s="217" t="s">
        <v>70</v>
      </c>
      <c r="C17435" s="218">
        <v>1.8903000000000001</v>
      </c>
    </row>
    <row r="17436" spans="1:3" ht="15" customHeight="1" x14ac:dyDescent="0.25">
      <c r="A17436" s="216">
        <v>45813</v>
      </c>
      <c r="B17436" s="217" t="s">
        <v>70</v>
      </c>
      <c r="C17436" s="218">
        <v>1.8962000000000001</v>
      </c>
    </row>
    <row r="17437" spans="1:3" ht="15" customHeight="1" x14ac:dyDescent="0.25">
      <c r="A17437" s="216">
        <v>45814</v>
      </c>
      <c r="B17437" s="217" t="s">
        <v>70</v>
      </c>
      <c r="C17437" s="218">
        <v>1.9138999999999999</v>
      </c>
    </row>
    <row r="17438" spans="1:3" ht="15" customHeight="1" x14ac:dyDescent="0.25">
      <c r="A17438" s="216">
        <v>45817</v>
      </c>
      <c r="B17438" s="217" t="s">
        <v>70</v>
      </c>
      <c r="C17438" s="218">
        <v>1.9198</v>
      </c>
    </row>
    <row r="17439" spans="1:3" ht="15" customHeight="1" x14ac:dyDescent="0.25">
      <c r="A17439" s="216">
        <v>45818</v>
      </c>
      <c r="B17439" s="217" t="s">
        <v>70</v>
      </c>
      <c r="C17439" s="218">
        <v>1.9256</v>
      </c>
    </row>
    <row r="17440" spans="1:3" ht="15" customHeight="1" x14ac:dyDescent="0.25">
      <c r="A17440" s="216">
        <v>45819</v>
      </c>
      <c r="B17440" s="217" t="s">
        <v>70</v>
      </c>
      <c r="C17440" s="218">
        <v>1.9311</v>
      </c>
    </row>
    <row r="17441" spans="1:3" ht="15" customHeight="1" x14ac:dyDescent="0.25">
      <c r="A17441" s="216">
        <v>45820</v>
      </c>
      <c r="B17441" s="217" t="s">
        <v>70</v>
      </c>
      <c r="C17441" s="218">
        <v>1.9365000000000001</v>
      </c>
    </row>
    <row r="17442" spans="1:3" ht="15" customHeight="1" x14ac:dyDescent="0.25">
      <c r="A17442" s="216">
        <v>45821</v>
      </c>
      <c r="B17442" s="217" t="s">
        <v>70</v>
      </c>
      <c r="C17442" s="218">
        <v>1.9527000000000001</v>
      </c>
    </row>
    <row r="17443" spans="1:3" ht="15" customHeight="1" x14ac:dyDescent="0.25">
      <c r="A17443" s="216">
        <v>45824</v>
      </c>
      <c r="B17443" s="217" t="s">
        <v>70</v>
      </c>
      <c r="C17443" s="218">
        <v>1.9581</v>
      </c>
    </row>
    <row r="17444" spans="1:3" ht="15" customHeight="1" x14ac:dyDescent="0.25">
      <c r="A17444" s="216">
        <v>45825</v>
      </c>
      <c r="B17444" s="217" t="s">
        <v>70</v>
      </c>
      <c r="C17444" s="218">
        <v>1.9635</v>
      </c>
    </row>
    <row r="17445" spans="1:3" ht="15" customHeight="1" x14ac:dyDescent="0.25">
      <c r="A17445" s="216">
        <v>45826</v>
      </c>
      <c r="B17445" s="217" t="s">
        <v>70</v>
      </c>
      <c r="C17445" s="218">
        <v>1.9689000000000001</v>
      </c>
    </row>
    <row r="17446" spans="1:3" ht="15" customHeight="1" x14ac:dyDescent="0.25">
      <c r="A17446" s="216">
        <v>45827</v>
      </c>
      <c r="B17446" s="217" t="s">
        <v>70</v>
      </c>
      <c r="C17446" s="218">
        <v>1.9743999999999999</v>
      </c>
    </row>
    <row r="17447" spans="1:3" ht="15" customHeight="1" x14ac:dyDescent="0.25">
      <c r="A17447" s="216">
        <v>45828</v>
      </c>
      <c r="B17447" s="217" t="s">
        <v>70</v>
      </c>
      <c r="C17447" s="218">
        <v>1.9905999999999999</v>
      </c>
    </row>
    <row r="17448" spans="1:3" ht="15" customHeight="1" x14ac:dyDescent="0.25">
      <c r="A17448" s="216">
        <v>45831</v>
      </c>
      <c r="B17448" s="217" t="s">
        <v>70</v>
      </c>
      <c r="C17448" s="218">
        <v>1.996</v>
      </c>
    </row>
    <row r="17449" spans="1:3" ht="15" customHeight="1" x14ac:dyDescent="0.25">
      <c r="A17449" s="216">
        <v>45832</v>
      </c>
      <c r="B17449" s="217" t="s">
        <v>70</v>
      </c>
      <c r="C17449" s="218">
        <v>2.0013999999999998</v>
      </c>
    </row>
    <row r="17450" spans="1:3" ht="15" customHeight="1" x14ac:dyDescent="0.25">
      <c r="A17450" s="216">
        <v>45833</v>
      </c>
      <c r="B17450" s="217" t="s">
        <v>70</v>
      </c>
      <c r="C17450" s="218">
        <v>2.0068999999999999</v>
      </c>
    </row>
    <row r="17451" spans="1:3" ht="15" customHeight="1" x14ac:dyDescent="0.25">
      <c r="A17451" s="216">
        <v>45834</v>
      </c>
      <c r="B17451" s="217" t="s">
        <v>70</v>
      </c>
      <c r="C17451" s="218">
        <v>2.0123000000000002</v>
      </c>
    </row>
    <row r="17452" spans="1:3" ht="15" customHeight="1" x14ac:dyDescent="0.25">
      <c r="A17452" s="216">
        <v>45835</v>
      </c>
      <c r="B17452" s="217" t="s">
        <v>70</v>
      </c>
      <c r="C17452" s="218">
        <v>2.0285000000000002</v>
      </c>
    </row>
    <row r="17453" spans="1:3" ht="15" customHeight="1" x14ac:dyDescent="0.25">
      <c r="A17453" s="216">
        <v>45838</v>
      </c>
      <c r="B17453" s="217" t="s">
        <v>70</v>
      </c>
      <c r="C17453" s="218">
        <v>2.0339</v>
      </c>
    </row>
    <row r="17454" spans="1:3" ht="15" customHeight="1" x14ac:dyDescent="0.25">
      <c r="A17454" s="216">
        <v>45839</v>
      </c>
      <c r="B17454" s="217" t="s">
        <v>70</v>
      </c>
      <c r="C17454" s="218">
        <v>2.0394000000000001</v>
      </c>
    </row>
    <row r="17455" spans="1:3" ht="15" customHeight="1" x14ac:dyDescent="0.25">
      <c r="A17455" s="216">
        <v>45840</v>
      </c>
      <c r="B17455" s="217" t="s">
        <v>70</v>
      </c>
      <c r="C17455" s="218">
        <v>2.0448</v>
      </c>
    </row>
    <row r="17456" spans="1:3" ht="15" customHeight="1" x14ac:dyDescent="0.25">
      <c r="A17456" s="216">
        <v>45841</v>
      </c>
      <c r="B17456" s="217" t="s">
        <v>70</v>
      </c>
      <c r="C17456" s="218">
        <v>2.0501999999999998</v>
      </c>
    </row>
    <row r="17457" spans="1:3" ht="15" customHeight="1" x14ac:dyDescent="0.25">
      <c r="A17457" s="216">
        <v>45842</v>
      </c>
      <c r="B17457" s="217" t="s">
        <v>70</v>
      </c>
      <c r="C17457" s="218">
        <v>2.0663</v>
      </c>
    </row>
    <row r="17458" spans="1:3" ht="15" customHeight="1" x14ac:dyDescent="0.25">
      <c r="A17458" s="216">
        <v>45845</v>
      </c>
      <c r="B17458" s="217" t="s">
        <v>70</v>
      </c>
      <c r="C17458" s="218">
        <v>2.0716999999999999</v>
      </c>
    </row>
    <row r="17459" spans="1:3" ht="15" customHeight="1" x14ac:dyDescent="0.25">
      <c r="A17459" s="216">
        <v>45846</v>
      </c>
      <c r="B17459" s="217" t="s">
        <v>70</v>
      </c>
      <c r="C17459" s="218">
        <v>2.0771000000000002</v>
      </c>
    </row>
    <row r="17460" spans="1:3" ht="15" customHeight="1" x14ac:dyDescent="0.25">
      <c r="A17460" s="216">
        <v>45847</v>
      </c>
      <c r="B17460" s="217" t="s">
        <v>70</v>
      </c>
      <c r="C17460" s="218">
        <v>2.0825</v>
      </c>
    </row>
    <row r="17461" spans="1:3" ht="15" customHeight="1" x14ac:dyDescent="0.25">
      <c r="A17461" s="216">
        <v>45848</v>
      </c>
      <c r="B17461" s="217" t="s">
        <v>70</v>
      </c>
      <c r="C17461" s="218">
        <v>2.0878999999999999</v>
      </c>
    </row>
    <row r="17462" spans="1:3" ht="15" customHeight="1" x14ac:dyDescent="0.25">
      <c r="A17462" s="216">
        <v>45849</v>
      </c>
      <c r="B17462" s="217" t="s">
        <v>70</v>
      </c>
      <c r="C17462" s="218">
        <v>2.1040000000000001</v>
      </c>
    </row>
    <row r="17463" spans="1:3" ht="15" customHeight="1" x14ac:dyDescent="0.25">
      <c r="A17463" s="216">
        <v>45852</v>
      </c>
      <c r="B17463" s="217" t="s">
        <v>70</v>
      </c>
      <c r="C17463" s="218">
        <v>2.1093999999999999</v>
      </c>
    </row>
    <row r="17464" spans="1:3" ht="15" customHeight="1" x14ac:dyDescent="0.25">
      <c r="A17464" s="216">
        <v>45853</v>
      </c>
      <c r="B17464" s="217" t="s">
        <v>70</v>
      </c>
      <c r="C17464" s="218">
        <v>2.1147999999999998</v>
      </c>
    </row>
    <row r="17465" spans="1:3" ht="15" customHeight="1" x14ac:dyDescent="0.25">
      <c r="A17465" s="216">
        <v>45854</v>
      </c>
      <c r="B17465" s="217" t="s">
        <v>70</v>
      </c>
      <c r="C17465" s="218">
        <v>2.1202000000000001</v>
      </c>
    </row>
    <row r="17466" spans="1:3" ht="15" customHeight="1" x14ac:dyDescent="0.25">
      <c r="A17466" s="216">
        <v>45855</v>
      </c>
      <c r="B17466" s="217" t="s">
        <v>70</v>
      </c>
      <c r="C17466" s="218">
        <v>2.1255999999999999</v>
      </c>
    </row>
    <row r="17467" spans="1:3" ht="15" customHeight="1" x14ac:dyDescent="0.25">
      <c r="A17467" s="216">
        <v>45856</v>
      </c>
      <c r="B17467" s="217" t="s">
        <v>70</v>
      </c>
      <c r="C17467" s="218">
        <v>2.1417000000000002</v>
      </c>
    </row>
    <row r="17468" spans="1:3" ht="15" customHeight="1" x14ac:dyDescent="0.25">
      <c r="A17468" s="216">
        <v>45859</v>
      </c>
      <c r="B17468" s="217" t="s">
        <v>70</v>
      </c>
      <c r="C17468" s="218">
        <v>2.1471</v>
      </c>
    </row>
    <row r="17469" spans="1:3" ht="15" customHeight="1" x14ac:dyDescent="0.25">
      <c r="A17469" s="216">
        <v>45860</v>
      </c>
      <c r="B17469" s="217" t="s">
        <v>70</v>
      </c>
      <c r="C17469" s="218">
        <v>2.1524999999999999</v>
      </c>
    </row>
    <row r="17470" spans="1:3" ht="15" customHeight="1" x14ac:dyDescent="0.25">
      <c r="A17470" s="216">
        <v>45861</v>
      </c>
      <c r="B17470" s="217" t="s">
        <v>70</v>
      </c>
      <c r="C17470" s="218">
        <v>2.1579000000000002</v>
      </c>
    </row>
    <row r="17471" spans="1:3" ht="15" customHeight="1" x14ac:dyDescent="0.25">
      <c r="A17471" s="216">
        <v>45862</v>
      </c>
      <c r="B17471" s="217" t="s">
        <v>70</v>
      </c>
      <c r="C17471" s="218">
        <v>2.1633</v>
      </c>
    </row>
    <row r="17472" spans="1:3" ht="15" customHeight="1" x14ac:dyDescent="0.25">
      <c r="A17472" s="216">
        <v>45863</v>
      </c>
      <c r="B17472" s="217" t="s">
        <v>70</v>
      </c>
      <c r="C17472" s="218">
        <v>2.1793999999999998</v>
      </c>
    </row>
    <row r="17473" spans="1:3" ht="15" customHeight="1" x14ac:dyDescent="0.25">
      <c r="A17473" s="216">
        <v>45866</v>
      </c>
      <c r="B17473" s="217" t="s">
        <v>70</v>
      </c>
      <c r="C17473" s="218">
        <v>2.1846999999999999</v>
      </c>
    </row>
    <row r="17474" spans="1:3" ht="15" customHeight="1" x14ac:dyDescent="0.25">
      <c r="A17474" s="216">
        <v>45867</v>
      </c>
      <c r="B17474" s="217" t="s">
        <v>70</v>
      </c>
      <c r="C17474" s="218">
        <v>2.1901000000000002</v>
      </c>
    </row>
    <row r="17475" spans="1:3" ht="15" customHeight="1" x14ac:dyDescent="0.25">
      <c r="A17475" s="216">
        <v>45868</v>
      </c>
      <c r="B17475" s="217" t="s">
        <v>70</v>
      </c>
      <c r="C17475" s="218">
        <v>2.1953999999999998</v>
      </c>
    </row>
    <row r="17476" spans="1:3" ht="15" customHeight="1" x14ac:dyDescent="0.25">
      <c r="A17476" s="216">
        <v>45869</v>
      </c>
      <c r="B17476" s="217" t="s">
        <v>70</v>
      </c>
      <c r="C17476" s="218">
        <v>2.2008000000000001</v>
      </c>
    </row>
    <row r="17477" spans="1:3" ht="15" customHeight="1" x14ac:dyDescent="0.25">
      <c r="A17477" s="216">
        <v>45870</v>
      </c>
      <c r="B17477" s="217" t="s">
        <v>70</v>
      </c>
      <c r="C17477" s="218">
        <v>2.2168999999999999</v>
      </c>
    </row>
    <row r="17478" spans="1:3" ht="15" customHeight="1" x14ac:dyDescent="0.25">
      <c r="A17478" s="216">
        <v>45873</v>
      </c>
      <c r="B17478" s="217" t="s">
        <v>70</v>
      </c>
      <c r="C17478" s="218">
        <v>2.2222</v>
      </c>
    </row>
    <row r="17479" spans="1:3" ht="15" customHeight="1" x14ac:dyDescent="0.25">
      <c r="A17479" s="216">
        <v>45874</v>
      </c>
      <c r="B17479" s="217" t="s">
        <v>70</v>
      </c>
      <c r="C17479" s="218">
        <v>2.2275999999999998</v>
      </c>
    </row>
    <row r="17480" spans="1:3" ht="15" customHeight="1" x14ac:dyDescent="0.25">
      <c r="A17480" s="216">
        <v>45875</v>
      </c>
      <c r="B17480" s="217" t="s">
        <v>70</v>
      </c>
      <c r="C17480" s="218">
        <v>2.2330000000000001</v>
      </c>
    </row>
    <row r="17481" spans="1:3" ht="15" customHeight="1" x14ac:dyDescent="0.25">
      <c r="A17481" s="216">
        <v>45876</v>
      </c>
      <c r="B17481" s="217" t="s">
        <v>70</v>
      </c>
      <c r="C17481" s="218">
        <v>2.2383000000000002</v>
      </c>
    </row>
    <row r="17482" spans="1:3" ht="15" customHeight="1" x14ac:dyDescent="0.25">
      <c r="A17482" s="216">
        <v>45877</v>
      </c>
      <c r="B17482" s="217" t="s">
        <v>70</v>
      </c>
      <c r="C17482" s="218">
        <v>2.2543000000000002</v>
      </c>
    </row>
    <row r="17483" spans="1:3" ht="15" customHeight="1" x14ac:dyDescent="0.25">
      <c r="A17483" s="216">
        <v>45880</v>
      </c>
      <c r="B17483" s="217" t="s">
        <v>70</v>
      </c>
      <c r="C17483" s="218">
        <v>2.2597</v>
      </c>
    </row>
    <row r="17484" spans="1:3" ht="15" customHeight="1" x14ac:dyDescent="0.25">
      <c r="A17484" s="216">
        <v>45881</v>
      </c>
      <c r="B17484" s="217" t="s">
        <v>70</v>
      </c>
      <c r="C17484" s="218">
        <v>2.2650000000000001</v>
      </c>
    </row>
    <row r="17485" spans="1:3" ht="15" customHeight="1" x14ac:dyDescent="0.25">
      <c r="A17485" s="216">
        <v>45882</v>
      </c>
      <c r="B17485" s="217" t="s">
        <v>70</v>
      </c>
      <c r="C17485" s="218">
        <v>2.2704</v>
      </c>
    </row>
    <row r="17486" spans="1:3" ht="15" customHeight="1" x14ac:dyDescent="0.25">
      <c r="A17486" s="216">
        <v>45883</v>
      </c>
      <c r="B17486" s="217" t="s">
        <v>70</v>
      </c>
      <c r="C17486" s="218">
        <v>2.2757000000000001</v>
      </c>
    </row>
    <row r="17487" spans="1:3" ht="15" customHeight="1" x14ac:dyDescent="0.25">
      <c r="A17487" s="216">
        <v>45884</v>
      </c>
      <c r="B17487" s="217" t="s">
        <v>70</v>
      </c>
      <c r="C17487" s="218">
        <v>2.2917999999999998</v>
      </c>
    </row>
    <row r="17488" spans="1:3" ht="15" customHeight="1" x14ac:dyDescent="0.25">
      <c r="A17488" s="216">
        <v>45887</v>
      </c>
      <c r="B17488" s="217" t="s">
        <v>70</v>
      </c>
      <c r="C17488" s="218">
        <v>2.2970999999999999</v>
      </c>
    </row>
    <row r="17489" spans="1:3" ht="15" customHeight="1" x14ac:dyDescent="0.25">
      <c r="A17489" s="216">
        <v>45888</v>
      </c>
      <c r="B17489" s="217" t="s">
        <v>70</v>
      </c>
      <c r="C17489" s="218">
        <v>2.3025000000000002</v>
      </c>
    </row>
    <row r="17490" spans="1:3" ht="15" customHeight="1" x14ac:dyDescent="0.25">
      <c r="A17490" s="216">
        <v>45889</v>
      </c>
      <c r="B17490" s="217" t="s">
        <v>70</v>
      </c>
      <c r="C17490" s="218">
        <v>2.3079000000000001</v>
      </c>
    </row>
    <row r="17491" spans="1:3" ht="15" customHeight="1" x14ac:dyDescent="0.25">
      <c r="A17491" s="216">
        <v>45890</v>
      </c>
      <c r="B17491" s="217" t="s">
        <v>70</v>
      </c>
      <c r="C17491" s="218">
        <v>2.3132000000000001</v>
      </c>
    </row>
    <row r="17492" spans="1:3" ht="15" customHeight="1" x14ac:dyDescent="0.25">
      <c r="A17492" s="216">
        <v>45891</v>
      </c>
      <c r="B17492" s="217" t="s">
        <v>70</v>
      </c>
      <c r="C17492" s="218">
        <v>2.3294000000000001</v>
      </c>
    </row>
    <row r="17493" spans="1:3" ht="15" customHeight="1" x14ac:dyDescent="0.25">
      <c r="A17493" s="216">
        <v>45894</v>
      </c>
      <c r="B17493" s="217" t="s">
        <v>70</v>
      </c>
      <c r="C17493" s="218">
        <v>2.3347000000000002</v>
      </c>
    </row>
    <row r="17494" spans="1:3" ht="15" customHeight="1" x14ac:dyDescent="0.25">
      <c r="A17494" s="216">
        <v>45895</v>
      </c>
      <c r="B17494" s="217" t="s">
        <v>70</v>
      </c>
      <c r="C17494" s="218">
        <v>2.3401000000000001</v>
      </c>
    </row>
    <row r="17495" spans="1:3" ht="15" customHeight="1" x14ac:dyDescent="0.25">
      <c r="A17495" s="216">
        <v>45896</v>
      </c>
      <c r="B17495" s="217" t="s">
        <v>70</v>
      </c>
      <c r="C17495" s="218">
        <v>2.3454000000000002</v>
      </c>
    </row>
    <row r="17496" spans="1:3" ht="15" customHeight="1" x14ac:dyDescent="0.25">
      <c r="A17496" s="216">
        <v>45897</v>
      </c>
      <c r="B17496" s="217" t="s">
        <v>70</v>
      </c>
      <c r="C17496" s="218">
        <v>2.3508</v>
      </c>
    </row>
    <row r="17497" spans="1:3" ht="15" customHeight="1" x14ac:dyDescent="0.25">
      <c r="A17497" s="216">
        <v>45898</v>
      </c>
      <c r="B17497" s="217" t="s">
        <v>70</v>
      </c>
      <c r="C17497" s="218">
        <v>2.3668</v>
      </c>
    </row>
    <row r="17498" spans="1:3" ht="15" customHeight="1" x14ac:dyDescent="0.25">
      <c r="A17498" s="216">
        <v>45901</v>
      </c>
      <c r="B17498" s="217" t="s">
        <v>70</v>
      </c>
      <c r="C17498" s="218">
        <v>2.3721999999999999</v>
      </c>
    </row>
    <row r="17499" spans="1:3" ht="15" customHeight="1" x14ac:dyDescent="0.25">
      <c r="A17499" s="216">
        <v>45902</v>
      </c>
      <c r="B17499" s="217" t="s">
        <v>70</v>
      </c>
      <c r="C17499" s="218">
        <v>2.3774999999999999</v>
      </c>
    </row>
    <row r="17500" spans="1:3" ht="15" customHeight="1" x14ac:dyDescent="0.25">
      <c r="A17500" s="216">
        <v>45903</v>
      </c>
      <c r="B17500" s="217" t="s">
        <v>70</v>
      </c>
      <c r="C17500" s="218">
        <v>2.3828999999999998</v>
      </c>
    </row>
    <row r="17501" spans="1:3" ht="15" customHeight="1" x14ac:dyDescent="0.25">
      <c r="A17501" s="216">
        <v>45904</v>
      </c>
      <c r="B17501" s="217" t="s">
        <v>70</v>
      </c>
      <c r="C17501" s="218">
        <v>2.3881999999999999</v>
      </c>
    </row>
    <row r="17502" spans="1:3" ht="15" customHeight="1" x14ac:dyDescent="0.25">
      <c r="A17502" s="216">
        <v>45905</v>
      </c>
      <c r="B17502" s="217" t="s">
        <v>70</v>
      </c>
      <c r="C17502" s="218">
        <v>2.4041999999999999</v>
      </c>
    </row>
    <row r="17503" spans="1:3" ht="15" customHeight="1" x14ac:dyDescent="0.25">
      <c r="A17503" s="216">
        <v>45908</v>
      </c>
      <c r="B17503" s="217" t="s">
        <v>70</v>
      </c>
      <c r="C17503" s="218">
        <v>2.4096000000000002</v>
      </c>
    </row>
    <row r="17504" spans="1:3" ht="15" customHeight="1" x14ac:dyDescent="0.25">
      <c r="A17504" s="216">
        <v>45909</v>
      </c>
      <c r="B17504" s="217" t="s">
        <v>70</v>
      </c>
      <c r="C17504" s="218">
        <v>2.4148999999999998</v>
      </c>
    </row>
    <row r="17505" spans="1:3" ht="15" customHeight="1" x14ac:dyDescent="0.25">
      <c r="A17505" s="216">
        <v>45910</v>
      </c>
      <c r="B17505" s="217" t="s">
        <v>70</v>
      </c>
      <c r="C17505" s="218">
        <v>2.4201999999999999</v>
      </c>
    </row>
    <row r="17506" spans="1:3" ht="15" customHeight="1" x14ac:dyDescent="0.25">
      <c r="A17506" s="216">
        <v>45911</v>
      </c>
      <c r="B17506" s="217" t="s">
        <v>70</v>
      </c>
      <c r="C17506" s="218">
        <v>2.4256000000000002</v>
      </c>
    </row>
    <row r="17507" spans="1:3" ht="15" customHeight="1" x14ac:dyDescent="0.25">
      <c r="A17507" s="216">
        <v>45912</v>
      </c>
      <c r="B17507" s="217" t="s">
        <v>70</v>
      </c>
      <c r="C17507" s="218">
        <v>2.4416000000000002</v>
      </c>
    </row>
    <row r="17508" spans="1:3" ht="15" customHeight="1" x14ac:dyDescent="0.25">
      <c r="A17508" s="216">
        <v>45915</v>
      </c>
      <c r="B17508" s="217" t="s">
        <v>70</v>
      </c>
      <c r="C17508" s="218">
        <v>2.4468999999999999</v>
      </c>
    </row>
    <row r="17509" spans="1:3" ht="15" customHeight="1" x14ac:dyDescent="0.25">
      <c r="A17509" s="216">
        <v>45916</v>
      </c>
      <c r="B17509" s="217" t="s">
        <v>70</v>
      </c>
      <c r="C17509" s="218">
        <v>2.4523000000000001</v>
      </c>
    </row>
    <row r="17510" spans="1:3" ht="15" customHeight="1" x14ac:dyDescent="0.25">
      <c r="A17510" s="216">
        <v>45917</v>
      </c>
      <c r="B17510" s="217" t="s">
        <v>70</v>
      </c>
      <c r="C17510" s="218">
        <v>2.4575999999999998</v>
      </c>
    </row>
    <row r="17511" spans="1:3" ht="15" customHeight="1" x14ac:dyDescent="0.25">
      <c r="A17511" s="216">
        <v>45918</v>
      </c>
      <c r="B17511" s="217" t="s">
        <v>70</v>
      </c>
      <c r="C17511" s="218">
        <v>2.4628999999999999</v>
      </c>
    </row>
    <row r="17512" spans="1:3" ht="15" customHeight="1" x14ac:dyDescent="0.25">
      <c r="A17512" s="216">
        <v>45919</v>
      </c>
      <c r="B17512" s="217" t="s">
        <v>70</v>
      </c>
      <c r="C17512" s="218">
        <v>2.4790000000000001</v>
      </c>
    </row>
    <row r="17513" spans="1:3" ht="15" customHeight="1" x14ac:dyDescent="0.25">
      <c r="A17513" s="216">
        <v>45922</v>
      </c>
      <c r="B17513" s="217" t="s">
        <v>70</v>
      </c>
      <c r="C17513" s="218">
        <v>2.4843000000000002</v>
      </c>
    </row>
    <row r="17514" spans="1:3" ht="15" customHeight="1" x14ac:dyDescent="0.25">
      <c r="A17514" s="216">
        <v>45923</v>
      </c>
      <c r="B17514" s="217" t="s">
        <v>70</v>
      </c>
      <c r="C17514" s="218">
        <v>2.4895999999999998</v>
      </c>
    </row>
    <row r="17515" spans="1:3" ht="15" customHeight="1" x14ac:dyDescent="0.25">
      <c r="A17515" s="216">
        <v>45924</v>
      </c>
      <c r="B17515" s="217" t="s">
        <v>70</v>
      </c>
      <c r="C17515" s="218">
        <v>2.4948999999999999</v>
      </c>
    </row>
    <row r="17516" spans="1:3" ht="15" customHeight="1" x14ac:dyDescent="0.25">
      <c r="A17516" s="216">
        <v>45925</v>
      </c>
      <c r="B17516" s="217" t="s">
        <v>70</v>
      </c>
      <c r="C17516" s="218">
        <v>2.5003000000000002</v>
      </c>
    </row>
    <row r="17517" spans="1:3" ht="15" customHeight="1" x14ac:dyDescent="0.25">
      <c r="A17517" s="216">
        <v>45926</v>
      </c>
      <c r="B17517" s="217" t="s">
        <v>70</v>
      </c>
      <c r="C17517" s="218">
        <v>2.5162</v>
      </c>
    </row>
    <row r="17518" spans="1:3" ht="15" customHeight="1" x14ac:dyDescent="0.25">
      <c r="A17518" s="216">
        <v>45929</v>
      </c>
      <c r="B17518" s="217" t="s">
        <v>70</v>
      </c>
      <c r="C17518" s="218">
        <v>2.5215000000000001</v>
      </c>
    </row>
    <row r="17519" spans="1:3" ht="15" customHeight="1" x14ac:dyDescent="0.25">
      <c r="A17519" s="216">
        <v>45930</v>
      </c>
      <c r="B17519" s="217" t="s">
        <v>70</v>
      </c>
      <c r="C17519" s="218">
        <v>2.5268000000000002</v>
      </c>
    </row>
    <row r="17520" spans="1:3" ht="15" customHeight="1" x14ac:dyDescent="0.25">
      <c r="A17520" s="216">
        <v>45566</v>
      </c>
      <c r="B17520" s="217" t="s">
        <v>150</v>
      </c>
      <c r="C17520" s="218">
        <v>9.7000000000000003E-3</v>
      </c>
    </row>
    <row r="17521" spans="1:3" ht="15" customHeight="1" x14ac:dyDescent="0.25">
      <c r="A17521" s="216">
        <v>45567</v>
      </c>
      <c r="B17521" s="217" t="s">
        <v>150</v>
      </c>
      <c r="C17521" s="218">
        <v>1.9300000000000001E-2</v>
      </c>
    </row>
    <row r="17522" spans="1:3" ht="15" customHeight="1" x14ac:dyDescent="0.25">
      <c r="A17522" s="216">
        <v>45568</v>
      </c>
      <c r="B17522" s="217" t="s">
        <v>150</v>
      </c>
      <c r="C17522" s="218">
        <v>2.9000000000000001E-2</v>
      </c>
    </row>
    <row r="17523" spans="1:3" ht="15" customHeight="1" x14ac:dyDescent="0.25">
      <c r="A17523" s="216">
        <v>45569</v>
      </c>
      <c r="B17523" s="217" t="s">
        <v>150</v>
      </c>
      <c r="C17523" s="218">
        <v>5.8000000000000003E-2</v>
      </c>
    </row>
    <row r="17524" spans="1:3" ht="15" customHeight="1" x14ac:dyDescent="0.25">
      <c r="A17524" s="216">
        <v>45572</v>
      </c>
      <c r="B17524" s="217" t="s">
        <v>150</v>
      </c>
      <c r="C17524" s="218">
        <v>6.7699999999999996E-2</v>
      </c>
    </row>
    <row r="17525" spans="1:3" ht="15" customHeight="1" x14ac:dyDescent="0.25">
      <c r="A17525" s="216">
        <v>45573</v>
      </c>
      <c r="B17525" s="217" t="s">
        <v>150</v>
      </c>
      <c r="C17525" s="218">
        <v>7.7299999999999994E-2</v>
      </c>
    </row>
    <row r="17526" spans="1:3" ht="15" customHeight="1" x14ac:dyDescent="0.25">
      <c r="A17526" s="216">
        <v>45574</v>
      </c>
      <c r="B17526" s="217" t="s">
        <v>150</v>
      </c>
      <c r="C17526" s="218">
        <v>8.6900000000000005E-2</v>
      </c>
    </row>
    <row r="17527" spans="1:3" ht="15" customHeight="1" x14ac:dyDescent="0.25">
      <c r="A17527" s="216">
        <v>45575</v>
      </c>
      <c r="B17527" s="217" t="s">
        <v>150</v>
      </c>
      <c r="C17527" s="218">
        <v>9.6500000000000002E-2</v>
      </c>
    </row>
    <row r="17528" spans="1:3" ht="15" customHeight="1" x14ac:dyDescent="0.25">
      <c r="A17528" s="216">
        <v>45576</v>
      </c>
      <c r="B17528" s="217" t="s">
        <v>150</v>
      </c>
      <c r="C17528" s="218">
        <v>0.12520000000000001</v>
      </c>
    </row>
    <row r="17529" spans="1:3" ht="15" customHeight="1" x14ac:dyDescent="0.25">
      <c r="A17529" s="216">
        <v>45579</v>
      </c>
      <c r="B17529" s="217" t="s">
        <v>150</v>
      </c>
      <c r="C17529" s="218">
        <v>0.1348</v>
      </c>
    </row>
    <row r="17530" spans="1:3" ht="15" customHeight="1" x14ac:dyDescent="0.25">
      <c r="A17530" s="216">
        <v>45580</v>
      </c>
      <c r="B17530" s="217" t="s">
        <v>150</v>
      </c>
      <c r="C17530" s="218">
        <v>0.14430000000000001</v>
      </c>
    </row>
    <row r="17531" spans="1:3" ht="15" customHeight="1" x14ac:dyDescent="0.25">
      <c r="A17531" s="216">
        <v>45581</v>
      </c>
      <c r="B17531" s="217" t="s">
        <v>150</v>
      </c>
      <c r="C17531" s="218">
        <v>0.15390000000000001</v>
      </c>
    </row>
    <row r="17532" spans="1:3" ht="15" customHeight="1" x14ac:dyDescent="0.25">
      <c r="A17532" s="216">
        <v>45582</v>
      </c>
      <c r="B17532" s="217" t="s">
        <v>150</v>
      </c>
      <c r="C17532" s="218">
        <v>0.16339999999999999</v>
      </c>
    </row>
    <row r="17533" spans="1:3" ht="15" customHeight="1" x14ac:dyDescent="0.25">
      <c r="A17533" s="216">
        <v>45583</v>
      </c>
      <c r="B17533" s="217" t="s">
        <v>150</v>
      </c>
      <c r="C17533" s="218">
        <v>0.19209999999999999</v>
      </c>
    </row>
    <row r="17534" spans="1:3" ht="15" customHeight="1" x14ac:dyDescent="0.25">
      <c r="A17534" s="216">
        <v>45586</v>
      </c>
      <c r="B17534" s="217" t="s">
        <v>150</v>
      </c>
      <c r="C17534" s="218">
        <v>0.2016</v>
      </c>
    </row>
    <row r="17535" spans="1:3" ht="15" customHeight="1" x14ac:dyDescent="0.25">
      <c r="A17535" s="216">
        <v>45587</v>
      </c>
      <c r="B17535" s="217" t="s">
        <v>150</v>
      </c>
      <c r="C17535" s="218">
        <v>0.2112</v>
      </c>
    </row>
    <row r="17536" spans="1:3" ht="15" customHeight="1" x14ac:dyDescent="0.25">
      <c r="A17536" s="216">
        <v>45588</v>
      </c>
      <c r="B17536" s="217" t="s">
        <v>150</v>
      </c>
      <c r="C17536" s="218">
        <v>0.2205</v>
      </c>
    </row>
    <row r="17537" spans="1:3" ht="15" customHeight="1" x14ac:dyDescent="0.25">
      <c r="A17537" s="216">
        <v>45589</v>
      </c>
      <c r="B17537" s="217" t="s">
        <v>150</v>
      </c>
      <c r="C17537" s="218">
        <v>0.2298</v>
      </c>
    </row>
    <row r="17538" spans="1:3" ht="15" customHeight="1" x14ac:dyDescent="0.25">
      <c r="A17538" s="216">
        <v>45590</v>
      </c>
      <c r="B17538" s="217" t="s">
        <v>150</v>
      </c>
      <c r="C17538" s="218">
        <v>0.2576</v>
      </c>
    </row>
    <row r="17539" spans="1:3" ht="15" customHeight="1" x14ac:dyDescent="0.25">
      <c r="A17539" s="216">
        <v>45593</v>
      </c>
      <c r="B17539" s="217" t="s">
        <v>150</v>
      </c>
      <c r="C17539" s="218">
        <v>0.26679999999999998</v>
      </c>
    </row>
    <row r="17540" spans="1:3" ht="15" customHeight="1" x14ac:dyDescent="0.25">
      <c r="A17540" s="216">
        <v>45594</v>
      </c>
      <c r="B17540" s="217" t="s">
        <v>150</v>
      </c>
      <c r="C17540" s="218">
        <v>0.27600000000000002</v>
      </c>
    </row>
    <row r="17541" spans="1:3" ht="15" customHeight="1" x14ac:dyDescent="0.25">
      <c r="A17541" s="216">
        <v>45595</v>
      </c>
      <c r="B17541" s="217" t="s">
        <v>150</v>
      </c>
      <c r="C17541" s="218">
        <v>0.28520000000000001</v>
      </c>
    </row>
    <row r="17542" spans="1:3" ht="15" customHeight="1" x14ac:dyDescent="0.25">
      <c r="A17542" s="216">
        <v>45596</v>
      </c>
      <c r="B17542" s="217" t="s">
        <v>150</v>
      </c>
      <c r="C17542" s="218">
        <v>0.29430000000000001</v>
      </c>
    </row>
    <row r="17543" spans="1:3" ht="15" customHeight="1" x14ac:dyDescent="0.25">
      <c r="A17543" s="216">
        <v>45597</v>
      </c>
      <c r="B17543" s="217" t="s">
        <v>150</v>
      </c>
      <c r="C17543" s="218">
        <v>0.3216</v>
      </c>
    </row>
    <row r="17544" spans="1:3" ht="15" customHeight="1" x14ac:dyDescent="0.25">
      <c r="A17544" s="216">
        <v>45600</v>
      </c>
      <c r="B17544" s="217" t="s">
        <v>150</v>
      </c>
      <c r="C17544" s="218">
        <v>0.33069999999999999</v>
      </c>
    </row>
    <row r="17545" spans="1:3" ht="15" customHeight="1" x14ac:dyDescent="0.25">
      <c r="A17545" s="216">
        <v>45601</v>
      </c>
      <c r="B17545" s="217" t="s">
        <v>150</v>
      </c>
      <c r="C17545" s="218">
        <v>0.3397</v>
      </c>
    </row>
    <row r="17546" spans="1:3" ht="15" customHeight="1" x14ac:dyDescent="0.25">
      <c r="A17546" s="216">
        <v>45602</v>
      </c>
      <c r="B17546" s="217" t="s">
        <v>150</v>
      </c>
      <c r="C17546" s="218">
        <v>0.3488</v>
      </c>
    </row>
    <row r="17547" spans="1:3" ht="15" customHeight="1" x14ac:dyDescent="0.25">
      <c r="A17547" s="216">
        <v>45603</v>
      </c>
      <c r="B17547" s="217" t="s">
        <v>150</v>
      </c>
      <c r="C17547" s="218">
        <v>0.35780000000000001</v>
      </c>
    </row>
    <row r="17548" spans="1:3" ht="15" customHeight="1" x14ac:dyDescent="0.25">
      <c r="A17548" s="216">
        <v>45604</v>
      </c>
      <c r="B17548" s="217" t="s">
        <v>150</v>
      </c>
      <c r="C17548" s="218">
        <v>0.38479999999999998</v>
      </c>
    </row>
    <row r="17549" spans="1:3" ht="15" customHeight="1" x14ac:dyDescent="0.25">
      <c r="A17549" s="216">
        <v>45607</v>
      </c>
      <c r="B17549" s="217" t="s">
        <v>150</v>
      </c>
      <c r="C17549" s="218">
        <v>0.39379999999999998</v>
      </c>
    </row>
    <row r="17550" spans="1:3" ht="15" customHeight="1" x14ac:dyDescent="0.25">
      <c r="A17550" s="216">
        <v>45608</v>
      </c>
      <c r="B17550" s="217" t="s">
        <v>150</v>
      </c>
      <c r="C17550" s="218">
        <v>0.40279999999999999</v>
      </c>
    </row>
    <row r="17551" spans="1:3" ht="15" customHeight="1" x14ac:dyDescent="0.25">
      <c r="A17551" s="216">
        <v>45609</v>
      </c>
      <c r="B17551" s="217" t="s">
        <v>150</v>
      </c>
      <c r="C17551" s="218">
        <v>0.4118</v>
      </c>
    </row>
    <row r="17552" spans="1:3" ht="15" customHeight="1" x14ac:dyDescent="0.25">
      <c r="A17552" s="216">
        <v>45610</v>
      </c>
      <c r="B17552" s="217" t="s">
        <v>150</v>
      </c>
      <c r="C17552" s="218">
        <v>0.42080000000000001</v>
      </c>
    </row>
    <row r="17553" spans="1:3" ht="15" customHeight="1" x14ac:dyDescent="0.25">
      <c r="A17553" s="216">
        <v>45611</v>
      </c>
      <c r="B17553" s="217" t="s">
        <v>150</v>
      </c>
      <c r="C17553" s="218">
        <v>0.44769999999999999</v>
      </c>
    </row>
    <row r="17554" spans="1:3" ht="15" customHeight="1" x14ac:dyDescent="0.25">
      <c r="A17554" s="216">
        <v>45614</v>
      </c>
      <c r="B17554" s="217" t="s">
        <v>150</v>
      </c>
      <c r="C17554" s="218">
        <v>0.45660000000000001</v>
      </c>
    </row>
    <row r="17555" spans="1:3" ht="15" customHeight="1" x14ac:dyDescent="0.25">
      <c r="A17555" s="216">
        <v>45615</v>
      </c>
      <c r="B17555" s="217" t="s">
        <v>150</v>
      </c>
      <c r="C17555" s="218">
        <v>0.46560000000000001</v>
      </c>
    </row>
    <row r="17556" spans="1:3" ht="15" customHeight="1" x14ac:dyDescent="0.25">
      <c r="A17556" s="216">
        <v>45616</v>
      </c>
      <c r="B17556" s="217" t="s">
        <v>150</v>
      </c>
      <c r="C17556" s="218">
        <v>0.47449999999999998</v>
      </c>
    </row>
    <row r="17557" spans="1:3" ht="15" customHeight="1" x14ac:dyDescent="0.25">
      <c r="A17557" s="216">
        <v>45617</v>
      </c>
      <c r="B17557" s="217" t="s">
        <v>150</v>
      </c>
      <c r="C17557" s="218">
        <v>0.4834</v>
      </c>
    </row>
    <row r="17558" spans="1:3" ht="15" customHeight="1" x14ac:dyDescent="0.25">
      <c r="A17558" s="216">
        <v>45618</v>
      </c>
      <c r="B17558" s="217" t="s">
        <v>150</v>
      </c>
      <c r="C17558" s="218">
        <v>0.51</v>
      </c>
    </row>
    <row r="17559" spans="1:3" ht="15" customHeight="1" x14ac:dyDescent="0.25">
      <c r="A17559" s="216">
        <v>45621</v>
      </c>
      <c r="B17559" s="217" t="s">
        <v>150</v>
      </c>
      <c r="C17559" s="218">
        <v>0.51890000000000003</v>
      </c>
    </row>
    <row r="17560" spans="1:3" ht="15" customHeight="1" x14ac:dyDescent="0.25">
      <c r="A17560" s="216">
        <v>45622</v>
      </c>
      <c r="B17560" s="217" t="s">
        <v>150</v>
      </c>
      <c r="C17560" s="218">
        <v>0.52780000000000005</v>
      </c>
    </row>
    <row r="17561" spans="1:3" ht="15" customHeight="1" x14ac:dyDescent="0.25">
      <c r="A17561" s="216">
        <v>45623</v>
      </c>
      <c r="B17561" s="217" t="s">
        <v>150</v>
      </c>
      <c r="C17561" s="218">
        <v>0.53659999999999997</v>
      </c>
    </row>
    <row r="17562" spans="1:3" ht="15" customHeight="1" x14ac:dyDescent="0.25">
      <c r="A17562" s="216">
        <v>45624</v>
      </c>
      <c r="B17562" s="217" t="s">
        <v>150</v>
      </c>
      <c r="C17562" s="218">
        <v>0.54549999999999998</v>
      </c>
    </row>
    <row r="17563" spans="1:3" ht="15" customHeight="1" x14ac:dyDescent="0.25">
      <c r="A17563" s="216">
        <v>45625</v>
      </c>
      <c r="B17563" s="217" t="s">
        <v>150</v>
      </c>
      <c r="C17563" s="218">
        <v>0.57199999999999995</v>
      </c>
    </row>
    <row r="17564" spans="1:3" ht="15" customHeight="1" x14ac:dyDescent="0.25">
      <c r="A17564" s="216">
        <v>45628</v>
      </c>
      <c r="B17564" s="217" t="s">
        <v>150</v>
      </c>
      <c r="C17564" s="218">
        <v>0.58089999999999997</v>
      </c>
    </row>
    <row r="17565" spans="1:3" ht="15" customHeight="1" x14ac:dyDescent="0.25">
      <c r="A17565" s="216">
        <v>45629</v>
      </c>
      <c r="B17565" s="217" t="s">
        <v>150</v>
      </c>
      <c r="C17565" s="218">
        <v>0.5897</v>
      </c>
    </row>
    <row r="17566" spans="1:3" ht="15" customHeight="1" x14ac:dyDescent="0.25">
      <c r="A17566" s="216">
        <v>45630</v>
      </c>
      <c r="B17566" s="217" t="s">
        <v>150</v>
      </c>
      <c r="C17566" s="218">
        <v>0.59840000000000004</v>
      </c>
    </row>
    <row r="17567" spans="1:3" ht="15" customHeight="1" x14ac:dyDescent="0.25">
      <c r="A17567" s="216">
        <v>45631</v>
      </c>
      <c r="B17567" s="217" t="s">
        <v>150</v>
      </c>
      <c r="C17567" s="218">
        <v>0.60719999999999996</v>
      </c>
    </row>
    <row r="17568" spans="1:3" ht="15" customHeight="1" x14ac:dyDescent="0.25">
      <c r="A17568" s="216">
        <v>45632</v>
      </c>
      <c r="B17568" s="217" t="s">
        <v>150</v>
      </c>
      <c r="C17568" s="218">
        <v>0.63360000000000005</v>
      </c>
    </row>
    <row r="17569" spans="1:3" ht="15" customHeight="1" x14ac:dyDescent="0.25">
      <c r="A17569" s="216">
        <v>45635</v>
      </c>
      <c r="B17569" s="217" t="s">
        <v>150</v>
      </c>
      <c r="C17569" s="218">
        <v>0.64239999999999997</v>
      </c>
    </row>
    <row r="17570" spans="1:3" ht="15" customHeight="1" x14ac:dyDescent="0.25">
      <c r="A17570" s="216">
        <v>45636</v>
      </c>
      <c r="B17570" s="217" t="s">
        <v>150</v>
      </c>
      <c r="C17570" s="218">
        <v>0.6512</v>
      </c>
    </row>
    <row r="17571" spans="1:3" ht="15" customHeight="1" x14ac:dyDescent="0.25">
      <c r="A17571" s="216">
        <v>45637</v>
      </c>
      <c r="B17571" s="217" t="s">
        <v>150</v>
      </c>
      <c r="C17571" s="218">
        <v>0.66010000000000002</v>
      </c>
    </row>
    <row r="17572" spans="1:3" ht="15" customHeight="1" x14ac:dyDescent="0.25">
      <c r="A17572" s="216">
        <v>45638</v>
      </c>
      <c r="B17572" s="217" t="s">
        <v>150</v>
      </c>
      <c r="C17572" s="218">
        <v>0.66879999999999995</v>
      </c>
    </row>
    <row r="17573" spans="1:3" ht="15" customHeight="1" x14ac:dyDescent="0.25">
      <c r="A17573" s="216">
        <v>45639</v>
      </c>
      <c r="B17573" s="217" t="s">
        <v>150</v>
      </c>
      <c r="C17573" s="218">
        <v>0.69520000000000004</v>
      </c>
    </row>
    <row r="17574" spans="1:3" ht="15" customHeight="1" x14ac:dyDescent="0.25">
      <c r="A17574" s="216">
        <v>45642</v>
      </c>
      <c r="B17574" s="217" t="s">
        <v>150</v>
      </c>
      <c r="C17574" s="218">
        <v>0.70399999999999996</v>
      </c>
    </row>
    <row r="17575" spans="1:3" ht="15" customHeight="1" x14ac:dyDescent="0.25">
      <c r="A17575" s="216">
        <v>45643</v>
      </c>
      <c r="B17575" s="217" t="s">
        <v>150</v>
      </c>
      <c r="C17575" s="218">
        <v>0.71279999999999999</v>
      </c>
    </row>
    <row r="17576" spans="1:3" ht="15" customHeight="1" x14ac:dyDescent="0.25">
      <c r="A17576" s="216">
        <v>45644</v>
      </c>
      <c r="B17576" s="217" t="s">
        <v>150</v>
      </c>
      <c r="C17576" s="218">
        <v>0.72140000000000004</v>
      </c>
    </row>
    <row r="17577" spans="1:3" ht="15" customHeight="1" x14ac:dyDescent="0.25">
      <c r="A17577" s="216">
        <v>45645</v>
      </c>
      <c r="B17577" s="217" t="s">
        <v>150</v>
      </c>
      <c r="C17577" s="218">
        <v>0.73</v>
      </c>
    </row>
    <row r="17578" spans="1:3" ht="15" customHeight="1" x14ac:dyDescent="0.25">
      <c r="A17578" s="216">
        <v>45646</v>
      </c>
      <c r="B17578" s="217" t="s">
        <v>150</v>
      </c>
      <c r="C17578" s="218">
        <v>0.75560000000000005</v>
      </c>
    </row>
    <row r="17579" spans="1:3" ht="15" customHeight="1" x14ac:dyDescent="0.25">
      <c r="A17579" s="216">
        <v>45649</v>
      </c>
      <c r="B17579" s="217" t="s">
        <v>150</v>
      </c>
      <c r="C17579" s="218">
        <v>0.7641</v>
      </c>
    </row>
    <row r="17580" spans="1:3" ht="15" customHeight="1" x14ac:dyDescent="0.25">
      <c r="A17580" s="216">
        <v>45650</v>
      </c>
      <c r="B17580" s="217" t="s">
        <v>150</v>
      </c>
      <c r="C17580" s="218">
        <v>0.77270000000000005</v>
      </c>
    </row>
    <row r="17581" spans="1:3" ht="15" customHeight="1" x14ac:dyDescent="0.25">
      <c r="A17581" s="216">
        <v>45651</v>
      </c>
      <c r="B17581" s="217" t="s">
        <v>150</v>
      </c>
      <c r="C17581" s="218">
        <v>0.78120000000000001</v>
      </c>
    </row>
    <row r="17582" spans="1:3" ht="15" customHeight="1" x14ac:dyDescent="0.25">
      <c r="A17582" s="216">
        <v>45652</v>
      </c>
      <c r="B17582" s="217" t="s">
        <v>150</v>
      </c>
      <c r="C17582" s="218">
        <v>0.78969999999999996</v>
      </c>
    </row>
    <row r="17583" spans="1:3" ht="15" customHeight="1" x14ac:dyDescent="0.25">
      <c r="A17583" s="216">
        <v>45653</v>
      </c>
      <c r="B17583" s="217" t="s">
        <v>150</v>
      </c>
      <c r="C17583" s="218">
        <v>0.81520000000000004</v>
      </c>
    </row>
    <row r="17584" spans="1:3" ht="15" customHeight="1" x14ac:dyDescent="0.25">
      <c r="A17584" s="216">
        <v>45656</v>
      </c>
      <c r="B17584" s="217" t="s">
        <v>150</v>
      </c>
      <c r="C17584" s="218">
        <v>0.8236</v>
      </c>
    </row>
    <row r="17585" spans="1:3" ht="15" customHeight="1" x14ac:dyDescent="0.25">
      <c r="A17585" s="216">
        <v>45657</v>
      </c>
      <c r="B17585" s="217" t="s">
        <v>150</v>
      </c>
      <c r="C17585" s="218">
        <v>0.83189999999999997</v>
      </c>
    </row>
    <row r="17586" spans="1:3" ht="15" customHeight="1" x14ac:dyDescent="0.25">
      <c r="A17586" s="216">
        <v>45659</v>
      </c>
      <c r="B17586" s="217" t="s">
        <v>150</v>
      </c>
      <c r="C17586" s="218">
        <v>0.84860000000000002</v>
      </c>
    </row>
    <row r="17587" spans="1:3" ht="15" customHeight="1" x14ac:dyDescent="0.25">
      <c r="A17587" s="216">
        <v>45660</v>
      </c>
      <c r="B17587" s="217" t="s">
        <v>150</v>
      </c>
      <c r="C17587" s="218">
        <v>0.87360000000000004</v>
      </c>
    </row>
    <row r="17588" spans="1:3" ht="15" customHeight="1" x14ac:dyDescent="0.25">
      <c r="A17588" s="216">
        <v>45663</v>
      </c>
      <c r="B17588" s="217" t="s">
        <v>150</v>
      </c>
      <c r="C17588" s="218">
        <v>0.88190000000000002</v>
      </c>
    </row>
    <row r="17589" spans="1:3" ht="15" customHeight="1" x14ac:dyDescent="0.25">
      <c r="A17589" s="216">
        <v>45664</v>
      </c>
      <c r="B17589" s="217" t="s">
        <v>150</v>
      </c>
      <c r="C17589" s="218">
        <v>0.89019999999999999</v>
      </c>
    </row>
    <row r="17590" spans="1:3" ht="15" customHeight="1" x14ac:dyDescent="0.25">
      <c r="A17590" s="216">
        <v>45665</v>
      </c>
      <c r="B17590" s="217" t="s">
        <v>150</v>
      </c>
      <c r="C17590" s="218">
        <v>0.89839999999999998</v>
      </c>
    </row>
    <row r="17591" spans="1:3" ht="15" customHeight="1" x14ac:dyDescent="0.25">
      <c r="A17591" s="216">
        <v>45666</v>
      </c>
      <c r="B17591" s="217" t="s">
        <v>150</v>
      </c>
      <c r="C17591" s="218">
        <v>0.90659999999999996</v>
      </c>
    </row>
    <row r="17592" spans="1:3" ht="15" customHeight="1" x14ac:dyDescent="0.25">
      <c r="A17592" s="216">
        <v>45667</v>
      </c>
      <c r="B17592" s="217" t="s">
        <v>150</v>
      </c>
      <c r="C17592" s="218">
        <v>0.93130000000000002</v>
      </c>
    </row>
    <row r="17593" spans="1:3" ht="15" customHeight="1" x14ac:dyDescent="0.25">
      <c r="A17593" s="216">
        <v>45670</v>
      </c>
      <c r="B17593" s="217" t="s">
        <v>150</v>
      </c>
      <c r="C17593" s="218">
        <v>0.9395</v>
      </c>
    </row>
    <row r="17594" spans="1:3" ht="15" customHeight="1" x14ac:dyDescent="0.25">
      <c r="A17594" s="216">
        <v>45671</v>
      </c>
      <c r="B17594" s="217" t="s">
        <v>150</v>
      </c>
      <c r="C17594" s="218">
        <v>0.94769999999999999</v>
      </c>
    </row>
    <row r="17595" spans="1:3" ht="15" customHeight="1" x14ac:dyDescent="0.25">
      <c r="A17595" s="216">
        <v>45672</v>
      </c>
      <c r="B17595" s="217" t="s">
        <v>150</v>
      </c>
      <c r="C17595" s="218">
        <v>0.95589999999999997</v>
      </c>
    </row>
    <row r="17596" spans="1:3" ht="15" customHeight="1" x14ac:dyDescent="0.25">
      <c r="A17596" s="216">
        <v>45673</v>
      </c>
      <c r="B17596" s="217" t="s">
        <v>150</v>
      </c>
      <c r="C17596" s="218">
        <v>0.96409999999999996</v>
      </c>
    </row>
    <row r="17597" spans="1:3" ht="15" customHeight="1" x14ac:dyDescent="0.25">
      <c r="A17597" s="216">
        <v>45674</v>
      </c>
      <c r="B17597" s="217" t="s">
        <v>150</v>
      </c>
      <c r="C17597" s="218">
        <v>0.98860000000000003</v>
      </c>
    </row>
    <row r="17598" spans="1:3" ht="15" customHeight="1" x14ac:dyDescent="0.25">
      <c r="A17598" s="216">
        <v>45677</v>
      </c>
      <c r="B17598" s="217" t="s">
        <v>150</v>
      </c>
      <c r="C17598" s="218">
        <v>0.99680000000000002</v>
      </c>
    </row>
    <row r="17599" spans="1:3" ht="15" customHeight="1" x14ac:dyDescent="0.25">
      <c r="A17599" s="216">
        <v>45678</v>
      </c>
      <c r="B17599" s="217" t="s">
        <v>150</v>
      </c>
      <c r="C17599" s="218">
        <v>1.0048999999999999</v>
      </c>
    </row>
    <row r="17600" spans="1:3" ht="15" customHeight="1" x14ac:dyDescent="0.25">
      <c r="A17600" s="216">
        <v>45679</v>
      </c>
      <c r="B17600" s="217" t="s">
        <v>150</v>
      </c>
      <c r="C17600" s="218">
        <v>1.0130999999999999</v>
      </c>
    </row>
    <row r="17601" spans="1:3" ht="15" customHeight="1" x14ac:dyDescent="0.25">
      <c r="A17601" s="216">
        <v>45680</v>
      </c>
      <c r="B17601" s="217" t="s">
        <v>150</v>
      </c>
      <c r="C17601" s="218">
        <v>1.0212000000000001</v>
      </c>
    </row>
    <row r="17602" spans="1:3" ht="15" customHeight="1" x14ac:dyDescent="0.25">
      <c r="A17602" s="216">
        <v>45681</v>
      </c>
      <c r="B17602" s="217" t="s">
        <v>150</v>
      </c>
      <c r="C17602" s="218">
        <v>1.0456000000000001</v>
      </c>
    </row>
    <row r="17603" spans="1:3" ht="15" customHeight="1" x14ac:dyDescent="0.25">
      <c r="A17603" s="216">
        <v>45684</v>
      </c>
      <c r="B17603" s="217" t="s">
        <v>150</v>
      </c>
      <c r="C17603" s="218">
        <v>1.0537000000000001</v>
      </c>
    </row>
    <row r="17604" spans="1:3" ht="15" customHeight="1" x14ac:dyDescent="0.25">
      <c r="A17604" s="216">
        <v>45685</v>
      </c>
      <c r="B17604" s="217" t="s">
        <v>150</v>
      </c>
      <c r="C17604" s="218">
        <v>1.0618000000000001</v>
      </c>
    </row>
    <row r="17605" spans="1:3" ht="15" customHeight="1" x14ac:dyDescent="0.25">
      <c r="A17605" s="216">
        <v>45686</v>
      </c>
      <c r="B17605" s="217" t="s">
        <v>150</v>
      </c>
      <c r="C17605" s="218">
        <v>1.0699000000000001</v>
      </c>
    </row>
    <row r="17606" spans="1:3" ht="15" customHeight="1" x14ac:dyDescent="0.25">
      <c r="A17606" s="216">
        <v>45687</v>
      </c>
      <c r="B17606" s="217" t="s">
        <v>150</v>
      </c>
      <c r="C17606" s="218">
        <v>1.0779000000000001</v>
      </c>
    </row>
    <row r="17607" spans="1:3" ht="15" customHeight="1" x14ac:dyDescent="0.25">
      <c r="A17607" s="216">
        <v>45688</v>
      </c>
      <c r="B17607" s="217" t="s">
        <v>150</v>
      </c>
      <c r="C17607" s="218">
        <v>1.1020000000000001</v>
      </c>
    </row>
    <row r="17608" spans="1:3" ht="15" customHeight="1" x14ac:dyDescent="0.25">
      <c r="A17608" s="216">
        <v>45691</v>
      </c>
      <c r="B17608" s="217" t="s">
        <v>150</v>
      </c>
      <c r="C17608" s="218">
        <v>1.1100000000000001</v>
      </c>
    </row>
    <row r="17609" spans="1:3" ht="15" customHeight="1" x14ac:dyDescent="0.25">
      <c r="A17609" s="216">
        <v>45692</v>
      </c>
      <c r="B17609" s="217" t="s">
        <v>150</v>
      </c>
      <c r="C17609" s="218">
        <v>1.1180000000000001</v>
      </c>
    </row>
    <row r="17610" spans="1:3" ht="15" customHeight="1" x14ac:dyDescent="0.25">
      <c r="A17610" s="216">
        <v>45693</v>
      </c>
      <c r="B17610" s="217" t="s">
        <v>150</v>
      </c>
      <c r="C17610" s="218">
        <v>1.1257999999999999</v>
      </c>
    </row>
    <row r="17611" spans="1:3" ht="15" customHeight="1" x14ac:dyDescent="0.25">
      <c r="A17611" s="216">
        <v>45694</v>
      </c>
      <c r="B17611" s="217" t="s">
        <v>150</v>
      </c>
      <c r="C17611" s="218">
        <v>1.1335</v>
      </c>
    </row>
    <row r="17612" spans="1:3" ht="15" customHeight="1" x14ac:dyDescent="0.25">
      <c r="A17612" s="216">
        <v>45695</v>
      </c>
      <c r="B17612" s="217" t="s">
        <v>150</v>
      </c>
      <c r="C17612" s="218">
        <v>1.1564000000000001</v>
      </c>
    </row>
    <row r="17613" spans="1:3" ht="15" customHeight="1" x14ac:dyDescent="0.25">
      <c r="A17613" s="216">
        <v>45698</v>
      </c>
      <c r="B17613" s="217" t="s">
        <v>150</v>
      </c>
      <c r="C17613" s="218">
        <v>1.1640999999999999</v>
      </c>
    </row>
    <row r="17614" spans="1:3" ht="15" customHeight="1" x14ac:dyDescent="0.25">
      <c r="A17614" s="216">
        <v>45699</v>
      </c>
      <c r="B17614" s="217" t="s">
        <v>150</v>
      </c>
      <c r="C17614" s="218">
        <v>1.1717</v>
      </c>
    </row>
    <row r="17615" spans="1:3" ht="15" customHeight="1" x14ac:dyDescent="0.25">
      <c r="A17615" s="216">
        <v>45700</v>
      </c>
      <c r="B17615" s="217" t="s">
        <v>150</v>
      </c>
      <c r="C17615" s="218">
        <v>1.1793</v>
      </c>
    </row>
    <row r="17616" spans="1:3" ht="15" customHeight="1" x14ac:dyDescent="0.25">
      <c r="A17616" s="216">
        <v>45701</v>
      </c>
      <c r="B17616" s="217" t="s">
        <v>150</v>
      </c>
      <c r="C17616" s="218">
        <v>1.1869000000000001</v>
      </c>
    </row>
    <row r="17617" spans="1:3" ht="15" customHeight="1" x14ac:dyDescent="0.25">
      <c r="A17617" s="216">
        <v>45702</v>
      </c>
      <c r="B17617" s="217" t="s">
        <v>150</v>
      </c>
      <c r="C17617" s="218">
        <v>1.2096</v>
      </c>
    </row>
    <row r="17618" spans="1:3" ht="15" customHeight="1" x14ac:dyDescent="0.25">
      <c r="A17618" s="216">
        <v>45705</v>
      </c>
      <c r="B17618" s="217" t="s">
        <v>150</v>
      </c>
      <c r="C17618" s="218">
        <v>1.2172000000000001</v>
      </c>
    </row>
    <row r="17619" spans="1:3" ht="15" customHeight="1" x14ac:dyDescent="0.25">
      <c r="A17619" s="216">
        <v>45706</v>
      </c>
      <c r="B17619" s="217" t="s">
        <v>150</v>
      </c>
      <c r="C17619" s="218">
        <v>1.2246999999999999</v>
      </c>
    </row>
    <row r="17620" spans="1:3" ht="15" customHeight="1" x14ac:dyDescent="0.25">
      <c r="A17620" s="216">
        <v>45707</v>
      </c>
      <c r="B17620" s="217" t="s">
        <v>150</v>
      </c>
      <c r="C17620" s="218">
        <v>1.2323</v>
      </c>
    </row>
    <row r="17621" spans="1:3" ht="15" customHeight="1" x14ac:dyDescent="0.25">
      <c r="A17621" s="216">
        <v>45708</v>
      </c>
      <c r="B17621" s="217" t="s">
        <v>150</v>
      </c>
      <c r="C17621" s="218">
        <v>1.2399</v>
      </c>
    </row>
    <row r="17622" spans="1:3" ht="15" customHeight="1" x14ac:dyDescent="0.25">
      <c r="A17622" s="216">
        <v>45709</v>
      </c>
      <c r="B17622" s="217" t="s">
        <v>150</v>
      </c>
      <c r="C17622" s="218">
        <v>1.2625</v>
      </c>
    </row>
    <row r="17623" spans="1:3" ht="15" customHeight="1" x14ac:dyDescent="0.25">
      <c r="A17623" s="216">
        <v>45712</v>
      </c>
      <c r="B17623" s="217" t="s">
        <v>150</v>
      </c>
      <c r="C17623" s="218">
        <v>1.27</v>
      </c>
    </row>
    <row r="17624" spans="1:3" ht="15" customHeight="1" x14ac:dyDescent="0.25">
      <c r="A17624" s="216">
        <v>45713</v>
      </c>
      <c r="B17624" s="217" t="s">
        <v>150</v>
      </c>
      <c r="C17624" s="218">
        <v>1.2776000000000001</v>
      </c>
    </row>
    <row r="17625" spans="1:3" ht="15" customHeight="1" x14ac:dyDescent="0.25">
      <c r="A17625" s="216">
        <v>45714</v>
      </c>
      <c r="B17625" s="217" t="s">
        <v>150</v>
      </c>
      <c r="C17625" s="218">
        <v>1.2850999999999999</v>
      </c>
    </row>
    <row r="17626" spans="1:3" ht="15" customHeight="1" x14ac:dyDescent="0.25">
      <c r="A17626" s="216">
        <v>45715</v>
      </c>
      <c r="B17626" s="217" t="s">
        <v>150</v>
      </c>
      <c r="C17626" s="218">
        <v>1.2926</v>
      </c>
    </row>
    <row r="17627" spans="1:3" ht="15" customHeight="1" x14ac:dyDescent="0.25">
      <c r="A17627" s="216">
        <v>45716</v>
      </c>
      <c r="B17627" s="217" t="s">
        <v>150</v>
      </c>
      <c r="C17627" s="218">
        <v>1.3150999999999999</v>
      </c>
    </row>
    <row r="17628" spans="1:3" ht="15" customHeight="1" x14ac:dyDescent="0.25">
      <c r="A17628" s="216">
        <v>45719</v>
      </c>
      <c r="B17628" s="217" t="s">
        <v>150</v>
      </c>
      <c r="C17628" s="218">
        <v>1.3225</v>
      </c>
    </row>
    <row r="17629" spans="1:3" ht="15" customHeight="1" x14ac:dyDescent="0.25">
      <c r="A17629" s="216">
        <v>45720</v>
      </c>
      <c r="B17629" s="217" t="s">
        <v>150</v>
      </c>
      <c r="C17629" s="218">
        <v>1.33</v>
      </c>
    </row>
    <row r="17630" spans="1:3" ht="15" customHeight="1" x14ac:dyDescent="0.25">
      <c r="A17630" s="216">
        <v>45721</v>
      </c>
      <c r="B17630" s="217" t="s">
        <v>150</v>
      </c>
      <c r="C17630" s="218">
        <v>1.3373999999999999</v>
      </c>
    </row>
    <row r="17631" spans="1:3" ht="15" customHeight="1" x14ac:dyDescent="0.25">
      <c r="A17631" s="216">
        <v>45722</v>
      </c>
      <c r="B17631" s="217" t="s">
        <v>150</v>
      </c>
      <c r="C17631" s="218">
        <v>1.3449</v>
      </c>
    </row>
    <row r="17632" spans="1:3" ht="15" customHeight="1" x14ac:dyDescent="0.25">
      <c r="A17632" s="216">
        <v>45723</v>
      </c>
      <c r="B17632" s="217" t="s">
        <v>150</v>
      </c>
      <c r="C17632" s="218">
        <v>1.3671</v>
      </c>
    </row>
    <row r="17633" spans="1:3" ht="15" customHeight="1" x14ac:dyDescent="0.25">
      <c r="A17633" s="216">
        <v>45726</v>
      </c>
      <c r="B17633" s="217" t="s">
        <v>150</v>
      </c>
      <c r="C17633" s="218">
        <v>1.3745000000000001</v>
      </c>
    </row>
    <row r="17634" spans="1:3" ht="15" customHeight="1" x14ac:dyDescent="0.25">
      <c r="A17634" s="216">
        <v>45727</v>
      </c>
      <c r="B17634" s="217" t="s">
        <v>150</v>
      </c>
      <c r="C17634" s="218">
        <v>1.3818999999999999</v>
      </c>
    </row>
    <row r="17635" spans="1:3" ht="15" customHeight="1" x14ac:dyDescent="0.25">
      <c r="A17635" s="216">
        <v>45728</v>
      </c>
      <c r="B17635" s="217" t="s">
        <v>150</v>
      </c>
      <c r="C17635" s="218">
        <v>1.389</v>
      </c>
    </row>
    <row r="17636" spans="1:3" ht="15" customHeight="1" x14ac:dyDescent="0.25">
      <c r="A17636" s="216">
        <v>45729</v>
      </c>
      <c r="B17636" s="217" t="s">
        <v>150</v>
      </c>
      <c r="C17636" s="218">
        <v>1.3960999999999999</v>
      </c>
    </row>
    <row r="17637" spans="1:3" ht="15" customHeight="1" x14ac:dyDescent="0.25">
      <c r="A17637" s="216">
        <v>45730</v>
      </c>
      <c r="B17637" s="217" t="s">
        <v>150</v>
      </c>
      <c r="C17637" s="218">
        <v>1.4173</v>
      </c>
    </row>
    <row r="17638" spans="1:3" ht="15" customHeight="1" x14ac:dyDescent="0.25">
      <c r="A17638" s="216">
        <v>45733</v>
      </c>
      <c r="B17638" s="217" t="s">
        <v>150</v>
      </c>
      <c r="C17638" s="218">
        <v>1.4242999999999999</v>
      </c>
    </row>
    <row r="17639" spans="1:3" ht="15" customHeight="1" x14ac:dyDescent="0.25">
      <c r="A17639" s="216">
        <v>45734</v>
      </c>
      <c r="B17639" s="217" t="s">
        <v>150</v>
      </c>
      <c r="C17639" s="218">
        <v>1.4313</v>
      </c>
    </row>
    <row r="17640" spans="1:3" ht="15" customHeight="1" x14ac:dyDescent="0.25">
      <c r="A17640" s="216">
        <v>45735</v>
      </c>
      <c r="B17640" s="217" t="s">
        <v>150</v>
      </c>
      <c r="C17640" s="218">
        <v>1.4382999999999999</v>
      </c>
    </row>
    <row r="17641" spans="1:3" ht="15" customHeight="1" x14ac:dyDescent="0.25">
      <c r="A17641" s="216">
        <v>45736</v>
      </c>
      <c r="B17641" s="217" t="s">
        <v>150</v>
      </c>
      <c r="C17641" s="218">
        <v>1.4454</v>
      </c>
    </row>
    <row r="17642" spans="1:3" ht="15" customHeight="1" x14ac:dyDescent="0.25">
      <c r="A17642" s="216">
        <v>45737</v>
      </c>
      <c r="B17642" s="217" t="s">
        <v>150</v>
      </c>
      <c r="C17642" s="218">
        <v>1.4663999999999999</v>
      </c>
    </row>
    <row r="17643" spans="1:3" ht="15" customHeight="1" x14ac:dyDescent="0.25">
      <c r="A17643" s="216">
        <v>45740</v>
      </c>
      <c r="B17643" s="217" t="s">
        <v>150</v>
      </c>
      <c r="C17643" s="218">
        <v>1.4734</v>
      </c>
    </row>
    <row r="17644" spans="1:3" ht="15" customHeight="1" x14ac:dyDescent="0.25">
      <c r="A17644" s="216">
        <v>45741</v>
      </c>
      <c r="B17644" s="217" t="s">
        <v>150</v>
      </c>
      <c r="C17644" s="218">
        <v>1.4803999999999999</v>
      </c>
    </row>
    <row r="17645" spans="1:3" ht="15" customHeight="1" x14ac:dyDescent="0.25">
      <c r="A17645" s="216">
        <v>45742</v>
      </c>
      <c r="B17645" s="217" t="s">
        <v>150</v>
      </c>
      <c r="C17645" s="218">
        <v>1.4873000000000001</v>
      </c>
    </row>
    <row r="17646" spans="1:3" ht="15" customHeight="1" x14ac:dyDescent="0.25">
      <c r="A17646" s="216">
        <v>45743</v>
      </c>
      <c r="B17646" s="217" t="s">
        <v>150</v>
      </c>
      <c r="C17646" s="218">
        <v>1.4944</v>
      </c>
    </row>
    <row r="17647" spans="1:3" ht="15" customHeight="1" x14ac:dyDescent="0.25">
      <c r="A17647" s="216">
        <v>45744</v>
      </c>
      <c r="B17647" s="217" t="s">
        <v>150</v>
      </c>
      <c r="C17647" s="218">
        <v>1.5153000000000001</v>
      </c>
    </row>
    <row r="17648" spans="1:3" ht="15" customHeight="1" x14ac:dyDescent="0.25">
      <c r="A17648" s="216">
        <v>45747</v>
      </c>
      <c r="B17648" s="217" t="s">
        <v>150</v>
      </c>
      <c r="C17648" s="218">
        <v>1.5223</v>
      </c>
    </row>
    <row r="17649" spans="1:3" ht="15" customHeight="1" x14ac:dyDescent="0.25">
      <c r="A17649" s="216">
        <v>45748</v>
      </c>
      <c r="B17649" s="217" t="s">
        <v>150</v>
      </c>
      <c r="C17649" s="218">
        <v>1.5293000000000001</v>
      </c>
    </row>
    <row r="17650" spans="1:3" ht="15" customHeight="1" x14ac:dyDescent="0.25">
      <c r="A17650" s="216">
        <v>45749</v>
      </c>
      <c r="B17650" s="217" t="s">
        <v>150</v>
      </c>
      <c r="C17650" s="218">
        <v>1.5363</v>
      </c>
    </row>
    <row r="17651" spans="1:3" ht="15" customHeight="1" x14ac:dyDescent="0.25">
      <c r="A17651" s="216">
        <v>45750</v>
      </c>
      <c r="B17651" s="217" t="s">
        <v>150</v>
      </c>
      <c r="C17651" s="218">
        <v>1.5431999999999999</v>
      </c>
    </row>
    <row r="17652" spans="1:3" ht="15" customHeight="1" x14ac:dyDescent="0.25">
      <c r="A17652" s="216">
        <v>45751</v>
      </c>
      <c r="B17652" s="217" t="s">
        <v>150</v>
      </c>
      <c r="C17652" s="218">
        <v>1.5638000000000001</v>
      </c>
    </row>
    <row r="17653" spans="1:3" ht="15" customHeight="1" x14ac:dyDescent="0.25">
      <c r="A17653" s="216">
        <v>45754</v>
      </c>
      <c r="B17653" s="217" t="s">
        <v>150</v>
      </c>
      <c r="C17653" s="218">
        <v>1.5707</v>
      </c>
    </row>
    <row r="17654" spans="1:3" ht="15" customHeight="1" x14ac:dyDescent="0.25">
      <c r="A17654" s="216">
        <v>45755</v>
      </c>
      <c r="B17654" s="217" t="s">
        <v>150</v>
      </c>
      <c r="C17654" s="218">
        <v>1.5775999999999999</v>
      </c>
    </row>
    <row r="17655" spans="1:3" ht="15" customHeight="1" x14ac:dyDescent="0.25">
      <c r="A17655" s="216">
        <v>45756</v>
      </c>
      <c r="B17655" s="217" t="s">
        <v>150</v>
      </c>
      <c r="C17655" s="218">
        <v>1.5844</v>
      </c>
    </row>
    <row r="17656" spans="1:3" ht="15" customHeight="1" x14ac:dyDescent="0.25">
      <c r="A17656" s="216">
        <v>45757</v>
      </c>
      <c r="B17656" s="217" t="s">
        <v>150</v>
      </c>
      <c r="C17656" s="218">
        <v>1.5911999999999999</v>
      </c>
    </row>
    <row r="17657" spans="1:3" ht="15" customHeight="1" x14ac:dyDescent="0.25">
      <c r="A17657" s="216">
        <v>45758</v>
      </c>
      <c r="B17657" s="217" t="s">
        <v>150</v>
      </c>
      <c r="C17657" s="218">
        <v>1.6117999999999999</v>
      </c>
    </row>
    <row r="17658" spans="1:3" ht="15" customHeight="1" x14ac:dyDescent="0.25">
      <c r="A17658" s="216">
        <v>45761</v>
      </c>
      <c r="B17658" s="217" t="s">
        <v>150</v>
      </c>
      <c r="C17658" s="218">
        <v>1.6186</v>
      </c>
    </row>
    <row r="17659" spans="1:3" ht="15" customHeight="1" x14ac:dyDescent="0.25">
      <c r="A17659" s="216">
        <v>45762</v>
      </c>
      <c r="B17659" s="217" t="s">
        <v>150</v>
      </c>
      <c r="C17659" s="218">
        <v>1.6254</v>
      </c>
    </row>
    <row r="17660" spans="1:3" ht="15" customHeight="1" x14ac:dyDescent="0.25">
      <c r="A17660" s="216">
        <v>45763</v>
      </c>
      <c r="B17660" s="217" t="s">
        <v>150</v>
      </c>
      <c r="C17660" s="218">
        <v>1.6322000000000001</v>
      </c>
    </row>
    <row r="17661" spans="1:3" ht="15" customHeight="1" x14ac:dyDescent="0.25">
      <c r="A17661" s="216">
        <v>45764</v>
      </c>
      <c r="B17661" s="217" t="s">
        <v>150</v>
      </c>
      <c r="C17661" s="218">
        <v>1.6664000000000001</v>
      </c>
    </row>
    <row r="17662" spans="1:3" ht="15" customHeight="1" x14ac:dyDescent="0.25">
      <c r="A17662" s="216">
        <v>45769</v>
      </c>
      <c r="B17662" s="217" t="s">
        <v>150</v>
      </c>
      <c r="C17662" s="218">
        <v>1.6732</v>
      </c>
    </row>
    <row r="17663" spans="1:3" ht="15" customHeight="1" x14ac:dyDescent="0.25">
      <c r="A17663" s="216">
        <v>45770</v>
      </c>
      <c r="B17663" s="217" t="s">
        <v>150</v>
      </c>
      <c r="C17663" s="218">
        <v>1.6797</v>
      </c>
    </row>
    <row r="17664" spans="1:3" ht="15" customHeight="1" x14ac:dyDescent="0.25">
      <c r="A17664" s="216">
        <v>45771</v>
      </c>
      <c r="B17664" s="217" t="s">
        <v>150</v>
      </c>
      <c r="C17664" s="218">
        <v>1.6861999999999999</v>
      </c>
    </row>
    <row r="17665" spans="1:3" ht="15" customHeight="1" x14ac:dyDescent="0.25">
      <c r="A17665" s="216">
        <v>45772</v>
      </c>
      <c r="B17665" s="217" t="s">
        <v>150</v>
      </c>
      <c r="C17665" s="218">
        <v>1.7056</v>
      </c>
    </row>
    <row r="17666" spans="1:3" ht="15" customHeight="1" x14ac:dyDescent="0.25">
      <c r="A17666" s="216">
        <v>45775</v>
      </c>
      <c r="B17666" s="217" t="s">
        <v>150</v>
      </c>
      <c r="C17666" s="218">
        <v>1.712</v>
      </c>
    </row>
    <row r="17667" spans="1:3" ht="15" customHeight="1" x14ac:dyDescent="0.25">
      <c r="A17667" s="216">
        <v>45776</v>
      </c>
      <c r="B17667" s="217" t="s">
        <v>150</v>
      </c>
      <c r="C17667" s="218">
        <v>1.7183999999999999</v>
      </c>
    </row>
    <row r="17668" spans="1:3" ht="15" customHeight="1" x14ac:dyDescent="0.25">
      <c r="A17668" s="216">
        <v>45777</v>
      </c>
      <c r="B17668" s="217" t="s">
        <v>150</v>
      </c>
      <c r="C17668" s="218">
        <v>1.7311000000000001</v>
      </c>
    </row>
    <row r="17669" spans="1:3" ht="15" customHeight="1" x14ac:dyDescent="0.25">
      <c r="A17669" s="216">
        <v>45779</v>
      </c>
      <c r="B17669" s="217" t="s">
        <v>150</v>
      </c>
      <c r="C17669" s="218">
        <v>1.7502</v>
      </c>
    </row>
    <row r="17670" spans="1:3" ht="15" customHeight="1" x14ac:dyDescent="0.25">
      <c r="A17670" s="216">
        <v>45782</v>
      </c>
      <c r="B17670" s="217" t="s">
        <v>150</v>
      </c>
      <c r="C17670" s="218">
        <v>1.7565</v>
      </c>
    </row>
    <row r="17671" spans="1:3" ht="15" customHeight="1" x14ac:dyDescent="0.25">
      <c r="A17671" s="216">
        <v>45783</v>
      </c>
      <c r="B17671" s="217" t="s">
        <v>150</v>
      </c>
      <c r="C17671" s="218">
        <v>1.7628999999999999</v>
      </c>
    </row>
    <row r="17672" spans="1:3" ht="15" customHeight="1" x14ac:dyDescent="0.25">
      <c r="A17672" s="216">
        <v>45784</v>
      </c>
      <c r="B17672" s="217" t="s">
        <v>150</v>
      </c>
      <c r="C17672" s="218">
        <v>1.7692000000000001</v>
      </c>
    </row>
    <row r="17673" spans="1:3" ht="15" customHeight="1" x14ac:dyDescent="0.25">
      <c r="A17673" s="216">
        <v>45785</v>
      </c>
      <c r="B17673" s="217" t="s">
        <v>150</v>
      </c>
      <c r="C17673" s="218">
        <v>1.7755000000000001</v>
      </c>
    </row>
    <row r="17674" spans="1:3" ht="15" customHeight="1" x14ac:dyDescent="0.25">
      <c r="A17674" s="216">
        <v>45786</v>
      </c>
      <c r="B17674" s="217" t="s">
        <v>150</v>
      </c>
      <c r="C17674" s="218">
        <v>1.7944</v>
      </c>
    </row>
    <row r="17675" spans="1:3" ht="15" customHeight="1" x14ac:dyDescent="0.25">
      <c r="A17675" s="216">
        <v>45789</v>
      </c>
      <c r="B17675" s="217" t="s">
        <v>150</v>
      </c>
      <c r="C17675" s="218">
        <v>1.8007</v>
      </c>
    </row>
    <row r="17676" spans="1:3" ht="15" customHeight="1" x14ac:dyDescent="0.25">
      <c r="A17676" s="216">
        <v>45790</v>
      </c>
      <c r="B17676" s="217" t="s">
        <v>150</v>
      </c>
      <c r="C17676" s="218">
        <v>1.8069999999999999</v>
      </c>
    </row>
    <row r="17677" spans="1:3" ht="15" customHeight="1" x14ac:dyDescent="0.25">
      <c r="A17677" s="216">
        <v>45791</v>
      </c>
      <c r="B17677" s="217" t="s">
        <v>150</v>
      </c>
      <c r="C17677" s="218">
        <v>1.8132999999999999</v>
      </c>
    </row>
    <row r="17678" spans="1:3" ht="15" customHeight="1" x14ac:dyDescent="0.25">
      <c r="A17678" s="216">
        <v>45792</v>
      </c>
      <c r="B17678" s="217" t="s">
        <v>150</v>
      </c>
      <c r="C17678" s="218">
        <v>1.8194999999999999</v>
      </c>
    </row>
    <row r="17679" spans="1:3" ht="15" customHeight="1" x14ac:dyDescent="0.25">
      <c r="A17679" s="216">
        <v>45793</v>
      </c>
      <c r="B17679" s="217" t="s">
        <v>150</v>
      </c>
      <c r="C17679" s="218">
        <v>1.8383</v>
      </c>
    </row>
    <row r="17680" spans="1:3" ht="15" customHeight="1" x14ac:dyDescent="0.25">
      <c r="A17680" s="216">
        <v>45796</v>
      </c>
      <c r="B17680" s="217" t="s">
        <v>150</v>
      </c>
      <c r="C17680" s="218">
        <v>1.8446</v>
      </c>
    </row>
    <row r="17681" spans="1:3" ht="15" customHeight="1" x14ac:dyDescent="0.25">
      <c r="A17681" s="216">
        <v>45797</v>
      </c>
      <c r="B17681" s="217" t="s">
        <v>150</v>
      </c>
      <c r="C17681" s="218">
        <v>1.8509</v>
      </c>
    </row>
    <row r="17682" spans="1:3" ht="15" customHeight="1" x14ac:dyDescent="0.25">
      <c r="A17682" s="216">
        <v>45798</v>
      </c>
      <c r="B17682" s="217" t="s">
        <v>150</v>
      </c>
      <c r="C17682" s="218">
        <v>1.8572</v>
      </c>
    </row>
    <row r="17683" spans="1:3" ht="15" customHeight="1" x14ac:dyDescent="0.25">
      <c r="A17683" s="216">
        <v>45799</v>
      </c>
      <c r="B17683" s="217" t="s">
        <v>150</v>
      </c>
      <c r="C17683" s="218">
        <v>1.8633999999999999</v>
      </c>
    </row>
    <row r="17684" spans="1:3" ht="15" customHeight="1" x14ac:dyDescent="0.25">
      <c r="A17684" s="216">
        <v>45800</v>
      </c>
      <c r="B17684" s="217" t="s">
        <v>150</v>
      </c>
      <c r="C17684" s="218">
        <v>1.8822000000000001</v>
      </c>
    </row>
    <row r="17685" spans="1:3" ht="15" customHeight="1" x14ac:dyDescent="0.25">
      <c r="A17685" s="216">
        <v>45803</v>
      </c>
      <c r="B17685" s="217" t="s">
        <v>150</v>
      </c>
      <c r="C17685" s="218">
        <v>1.8885000000000001</v>
      </c>
    </row>
    <row r="17686" spans="1:3" ht="15" customHeight="1" x14ac:dyDescent="0.25">
      <c r="A17686" s="216">
        <v>45804</v>
      </c>
      <c r="B17686" s="217" t="s">
        <v>150</v>
      </c>
      <c r="C17686" s="218">
        <v>1.8948</v>
      </c>
    </row>
    <row r="17687" spans="1:3" ht="15" customHeight="1" x14ac:dyDescent="0.25">
      <c r="A17687" s="216">
        <v>45805</v>
      </c>
      <c r="B17687" s="217" t="s">
        <v>150</v>
      </c>
      <c r="C17687" s="218">
        <v>1.9011</v>
      </c>
    </row>
    <row r="17688" spans="1:3" ht="15" customHeight="1" x14ac:dyDescent="0.25">
      <c r="A17688" s="216">
        <v>45806</v>
      </c>
      <c r="B17688" s="217" t="s">
        <v>150</v>
      </c>
      <c r="C17688" s="218">
        <v>1.9073</v>
      </c>
    </row>
    <row r="17689" spans="1:3" ht="15" customHeight="1" x14ac:dyDescent="0.25">
      <c r="A17689" s="216">
        <v>45807</v>
      </c>
      <c r="B17689" s="217" t="s">
        <v>150</v>
      </c>
      <c r="C17689" s="218">
        <v>1.9260999999999999</v>
      </c>
    </row>
    <row r="17690" spans="1:3" ht="15" customHeight="1" x14ac:dyDescent="0.25">
      <c r="A17690" s="216">
        <v>45810</v>
      </c>
      <c r="B17690" s="217" t="s">
        <v>150</v>
      </c>
      <c r="C17690" s="218">
        <v>1.9322999999999999</v>
      </c>
    </row>
    <row r="17691" spans="1:3" ht="15" customHeight="1" x14ac:dyDescent="0.25">
      <c r="A17691" s="216">
        <v>45811</v>
      </c>
      <c r="B17691" s="217" t="s">
        <v>150</v>
      </c>
      <c r="C17691" s="218">
        <v>1.9384999999999999</v>
      </c>
    </row>
    <row r="17692" spans="1:3" ht="15" customHeight="1" x14ac:dyDescent="0.25">
      <c r="A17692" s="216">
        <v>45812</v>
      </c>
      <c r="B17692" s="217" t="s">
        <v>150</v>
      </c>
      <c r="C17692" s="218">
        <v>1.9447000000000001</v>
      </c>
    </row>
    <row r="17693" spans="1:3" ht="15" customHeight="1" x14ac:dyDescent="0.25">
      <c r="A17693" s="216">
        <v>45813</v>
      </c>
      <c r="B17693" s="217" t="s">
        <v>150</v>
      </c>
      <c r="C17693" s="218">
        <v>1.9509000000000001</v>
      </c>
    </row>
    <row r="17694" spans="1:3" ht="15" customHeight="1" x14ac:dyDescent="0.25">
      <c r="A17694" s="216">
        <v>45814</v>
      </c>
      <c r="B17694" s="217" t="s">
        <v>150</v>
      </c>
      <c r="C17694" s="218">
        <v>1.9693000000000001</v>
      </c>
    </row>
    <row r="17695" spans="1:3" ht="15" customHeight="1" x14ac:dyDescent="0.25">
      <c r="A17695" s="216">
        <v>45817</v>
      </c>
      <c r="B17695" s="217" t="s">
        <v>150</v>
      </c>
      <c r="C17695" s="218">
        <v>1.9754</v>
      </c>
    </row>
    <row r="17696" spans="1:3" ht="15" customHeight="1" x14ac:dyDescent="0.25">
      <c r="A17696" s="216">
        <v>45818</v>
      </c>
      <c r="B17696" s="217" t="s">
        <v>150</v>
      </c>
      <c r="C17696" s="218">
        <v>1.9815</v>
      </c>
    </row>
    <row r="17697" spans="1:3" ht="15" customHeight="1" x14ac:dyDescent="0.25">
      <c r="A17697" s="216">
        <v>45819</v>
      </c>
      <c r="B17697" s="217" t="s">
        <v>150</v>
      </c>
      <c r="C17697" s="218">
        <v>1.9874000000000001</v>
      </c>
    </row>
    <row r="17698" spans="1:3" ht="15" customHeight="1" x14ac:dyDescent="0.25">
      <c r="A17698" s="216">
        <v>45820</v>
      </c>
      <c r="B17698" s="217" t="s">
        <v>150</v>
      </c>
      <c r="C17698" s="218">
        <v>1.9932000000000001</v>
      </c>
    </row>
    <row r="17699" spans="1:3" ht="15" customHeight="1" x14ac:dyDescent="0.25">
      <c r="A17699" s="216">
        <v>45821</v>
      </c>
      <c r="B17699" s="217" t="s">
        <v>150</v>
      </c>
      <c r="C17699" s="218">
        <v>2.0105</v>
      </c>
    </row>
    <row r="17700" spans="1:3" ht="15" customHeight="1" x14ac:dyDescent="0.25">
      <c r="A17700" s="216">
        <v>45824</v>
      </c>
      <c r="B17700" s="217" t="s">
        <v>150</v>
      </c>
      <c r="C17700" s="218">
        <v>2.0162</v>
      </c>
    </row>
    <row r="17701" spans="1:3" ht="15" customHeight="1" x14ac:dyDescent="0.25">
      <c r="A17701" s="216">
        <v>45825</v>
      </c>
      <c r="B17701" s="217" t="s">
        <v>150</v>
      </c>
      <c r="C17701" s="218">
        <v>2.0219</v>
      </c>
    </row>
    <row r="17702" spans="1:3" ht="15" customHeight="1" x14ac:dyDescent="0.25">
      <c r="A17702" s="216">
        <v>45826</v>
      </c>
      <c r="B17702" s="217" t="s">
        <v>150</v>
      </c>
      <c r="C17702" s="218">
        <v>2.0276000000000001</v>
      </c>
    </row>
    <row r="17703" spans="1:3" ht="15" customHeight="1" x14ac:dyDescent="0.25">
      <c r="A17703" s="216">
        <v>45827</v>
      </c>
      <c r="B17703" s="217" t="s">
        <v>150</v>
      </c>
      <c r="C17703" s="218">
        <v>2.0333000000000001</v>
      </c>
    </row>
    <row r="17704" spans="1:3" ht="15" customHeight="1" x14ac:dyDescent="0.25">
      <c r="A17704" s="216">
        <v>45828</v>
      </c>
      <c r="B17704" s="217" t="s">
        <v>150</v>
      </c>
      <c r="C17704" s="218">
        <v>2.0505</v>
      </c>
    </row>
    <row r="17705" spans="1:3" ht="15" customHeight="1" x14ac:dyDescent="0.25">
      <c r="A17705" s="216">
        <v>45831</v>
      </c>
      <c r="B17705" s="217" t="s">
        <v>150</v>
      </c>
      <c r="C17705" s="218">
        <v>2.0560999999999998</v>
      </c>
    </row>
    <row r="17706" spans="1:3" ht="15" customHeight="1" x14ac:dyDescent="0.25">
      <c r="A17706" s="216">
        <v>45832</v>
      </c>
      <c r="B17706" s="217" t="s">
        <v>150</v>
      </c>
      <c r="C17706" s="218">
        <v>2.0619000000000001</v>
      </c>
    </row>
    <row r="17707" spans="1:3" ht="15" customHeight="1" x14ac:dyDescent="0.25">
      <c r="A17707" s="216">
        <v>45833</v>
      </c>
      <c r="B17707" s="217" t="s">
        <v>150</v>
      </c>
      <c r="C17707" s="218">
        <v>2.0676000000000001</v>
      </c>
    </row>
    <row r="17708" spans="1:3" ht="15" customHeight="1" x14ac:dyDescent="0.25">
      <c r="A17708" s="216">
        <v>45834</v>
      </c>
      <c r="B17708" s="217" t="s">
        <v>150</v>
      </c>
      <c r="C17708" s="218">
        <v>2.0733000000000001</v>
      </c>
    </row>
    <row r="17709" spans="1:3" ht="15" customHeight="1" x14ac:dyDescent="0.25">
      <c r="A17709" s="216">
        <v>45835</v>
      </c>
      <c r="B17709" s="217" t="s">
        <v>150</v>
      </c>
      <c r="C17709" s="218">
        <v>2.0905</v>
      </c>
    </row>
    <row r="17710" spans="1:3" ht="15" customHeight="1" x14ac:dyDescent="0.25">
      <c r="A17710" s="216">
        <v>45838</v>
      </c>
      <c r="B17710" s="217" t="s">
        <v>150</v>
      </c>
      <c r="C17710" s="218">
        <v>2.0962000000000001</v>
      </c>
    </row>
    <row r="17711" spans="1:3" ht="15" customHeight="1" x14ac:dyDescent="0.25">
      <c r="A17711" s="216">
        <v>45839</v>
      </c>
      <c r="B17711" s="217" t="s">
        <v>150</v>
      </c>
      <c r="C17711" s="218">
        <v>2.1019000000000001</v>
      </c>
    </row>
    <row r="17712" spans="1:3" ht="15" customHeight="1" x14ac:dyDescent="0.25">
      <c r="A17712" s="216">
        <v>45840</v>
      </c>
      <c r="B17712" s="217" t="s">
        <v>150</v>
      </c>
      <c r="C17712" s="218">
        <v>2.1076000000000001</v>
      </c>
    </row>
    <row r="17713" spans="1:3" ht="15" customHeight="1" x14ac:dyDescent="0.25">
      <c r="A17713" s="216">
        <v>45841</v>
      </c>
      <c r="B17713" s="217" t="s">
        <v>150</v>
      </c>
      <c r="C17713" s="218">
        <v>2.1133000000000002</v>
      </c>
    </row>
    <row r="17714" spans="1:3" ht="15" customHeight="1" x14ac:dyDescent="0.25">
      <c r="A17714" s="216">
        <v>45842</v>
      </c>
      <c r="B17714" s="217" t="s">
        <v>150</v>
      </c>
      <c r="C17714" s="218">
        <v>2.1301999999999999</v>
      </c>
    </row>
    <row r="17715" spans="1:3" ht="15" customHeight="1" x14ac:dyDescent="0.25">
      <c r="A17715" s="216">
        <v>45845</v>
      </c>
      <c r="B17715" s="217" t="s">
        <v>150</v>
      </c>
      <c r="C17715" s="218">
        <v>2.1358999999999999</v>
      </c>
    </row>
    <row r="17716" spans="1:3" ht="15" customHeight="1" x14ac:dyDescent="0.25">
      <c r="A17716" s="216">
        <v>45846</v>
      </c>
      <c r="B17716" s="217" t="s">
        <v>150</v>
      </c>
      <c r="C17716" s="218">
        <v>2.1415999999999999</v>
      </c>
    </row>
    <row r="17717" spans="1:3" ht="15" customHeight="1" x14ac:dyDescent="0.25">
      <c r="A17717" s="216">
        <v>45847</v>
      </c>
      <c r="B17717" s="217" t="s">
        <v>150</v>
      </c>
      <c r="C17717" s="218">
        <v>2.1472000000000002</v>
      </c>
    </row>
    <row r="17718" spans="1:3" ht="15" customHeight="1" x14ac:dyDescent="0.25">
      <c r="A17718" s="216">
        <v>45848</v>
      </c>
      <c r="B17718" s="217" t="s">
        <v>150</v>
      </c>
      <c r="C17718" s="218">
        <v>2.1528999999999998</v>
      </c>
    </row>
    <row r="17719" spans="1:3" ht="15" customHeight="1" x14ac:dyDescent="0.25">
      <c r="A17719" s="216">
        <v>45849</v>
      </c>
      <c r="B17719" s="217" t="s">
        <v>150</v>
      </c>
      <c r="C17719" s="218">
        <v>2.1699000000000002</v>
      </c>
    </row>
    <row r="17720" spans="1:3" ht="15" customHeight="1" x14ac:dyDescent="0.25">
      <c r="A17720" s="216">
        <v>45852</v>
      </c>
      <c r="B17720" s="217" t="s">
        <v>150</v>
      </c>
      <c r="C17720" s="218">
        <v>2.1755</v>
      </c>
    </row>
    <row r="17721" spans="1:3" ht="15" customHeight="1" x14ac:dyDescent="0.25">
      <c r="A17721" s="216">
        <v>45853</v>
      </c>
      <c r="B17721" s="217" t="s">
        <v>150</v>
      </c>
      <c r="C17721" s="218">
        <v>2.1812</v>
      </c>
    </row>
    <row r="17722" spans="1:3" ht="15" customHeight="1" x14ac:dyDescent="0.25">
      <c r="A17722" s="216">
        <v>45854</v>
      </c>
      <c r="B17722" s="217" t="s">
        <v>150</v>
      </c>
      <c r="C17722" s="218">
        <v>2.1869000000000001</v>
      </c>
    </row>
    <row r="17723" spans="1:3" ht="15" customHeight="1" x14ac:dyDescent="0.25">
      <c r="A17723" s="216">
        <v>45855</v>
      </c>
      <c r="B17723" s="217" t="s">
        <v>150</v>
      </c>
      <c r="C17723" s="218">
        <v>2.1924999999999999</v>
      </c>
    </row>
    <row r="17724" spans="1:3" ht="15" customHeight="1" x14ac:dyDescent="0.25">
      <c r="A17724" s="216">
        <v>45856</v>
      </c>
      <c r="B17724" s="217" t="s">
        <v>150</v>
      </c>
      <c r="C17724" s="218">
        <v>2.2094</v>
      </c>
    </row>
    <row r="17725" spans="1:3" ht="15" customHeight="1" x14ac:dyDescent="0.25">
      <c r="A17725" s="216">
        <v>45859</v>
      </c>
      <c r="B17725" s="217" t="s">
        <v>150</v>
      </c>
      <c r="C17725" s="218">
        <v>2.2151000000000001</v>
      </c>
    </row>
    <row r="17726" spans="1:3" ht="15" customHeight="1" x14ac:dyDescent="0.25">
      <c r="A17726" s="216">
        <v>45860</v>
      </c>
      <c r="B17726" s="217" t="s">
        <v>150</v>
      </c>
      <c r="C17726" s="218">
        <v>2.2206999999999999</v>
      </c>
    </row>
    <row r="17727" spans="1:3" ht="15" customHeight="1" x14ac:dyDescent="0.25">
      <c r="A17727" s="216">
        <v>45861</v>
      </c>
      <c r="B17727" s="217" t="s">
        <v>150</v>
      </c>
      <c r="C17727" s="218">
        <v>2.2263000000000002</v>
      </c>
    </row>
    <row r="17728" spans="1:3" ht="15" customHeight="1" x14ac:dyDescent="0.25">
      <c r="A17728" s="216">
        <v>45862</v>
      </c>
      <c r="B17728" s="217" t="s">
        <v>150</v>
      </c>
      <c r="C17728" s="218">
        <v>2.2319</v>
      </c>
    </row>
    <row r="17729" spans="1:3" ht="15" customHeight="1" x14ac:dyDescent="0.25">
      <c r="A17729" s="216">
        <v>45863</v>
      </c>
      <c r="B17729" s="217" t="s">
        <v>150</v>
      </c>
      <c r="C17729" s="218">
        <v>2.2488999999999999</v>
      </c>
    </row>
    <row r="17730" spans="1:3" ht="15" customHeight="1" x14ac:dyDescent="0.25">
      <c r="A17730" s="216">
        <v>45866</v>
      </c>
      <c r="B17730" s="217" t="s">
        <v>150</v>
      </c>
      <c r="C17730" s="218">
        <v>2.2545000000000002</v>
      </c>
    </row>
    <row r="17731" spans="1:3" ht="15" customHeight="1" x14ac:dyDescent="0.25">
      <c r="A17731" s="216">
        <v>45867</v>
      </c>
      <c r="B17731" s="217" t="s">
        <v>150</v>
      </c>
      <c r="C17731" s="218">
        <v>2.2601</v>
      </c>
    </row>
    <row r="17732" spans="1:3" ht="15" customHeight="1" x14ac:dyDescent="0.25">
      <c r="A17732" s="216">
        <v>45868</v>
      </c>
      <c r="B17732" s="217" t="s">
        <v>150</v>
      </c>
      <c r="C17732" s="218">
        <v>2.2658</v>
      </c>
    </row>
    <row r="17733" spans="1:3" ht="15" customHeight="1" x14ac:dyDescent="0.25">
      <c r="A17733" s="216">
        <v>45869</v>
      </c>
      <c r="B17733" s="217" t="s">
        <v>150</v>
      </c>
      <c r="C17733" s="218">
        <v>2.2713999999999999</v>
      </c>
    </row>
    <row r="17734" spans="1:3" ht="15" customHeight="1" x14ac:dyDescent="0.25">
      <c r="A17734" s="216">
        <v>45870</v>
      </c>
      <c r="B17734" s="217" t="s">
        <v>150</v>
      </c>
      <c r="C17734" s="218">
        <v>2.2883</v>
      </c>
    </row>
    <row r="17735" spans="1:3" ht="15" customHeight="1" x14ac:dyDescent="0.25">
      <c r="A17735" s="216">
        <v>45873</v>
      </c>
      <c r="B17735" s="217" t="s">
        <v>150</v>
      </c>
      <c r="C17735" s="218">
        <v>2.2938999999999998</v>
      </c>
    </row>
    <row r="17736" spans="1:3" ht="15" customHeight="1" x14ac:dyDescent="0.25">
      <c r="A17736" s="216">
        <v>45874</v>
      </c>
      <c r="B17736" s="217" t="s">
        <v>150</v>
      </c>
      <c r="C17736" s="218">
        <v>2.2995000000000001</v>
      </c>
    </row>
    <row r="17737" spans="1:3" ht="15" customHeight="1" x14ac:dyDescent="0.25">
      <c r="A17737" s="216">
        <v>45875</v>
      </c>
      <c r="B17737" s="217" t="s">
        <v>150</v>
      </c>
      <c r="C17737" s="218">
        <v>2.3050999999999999</v>
      </c>
    </row>
    <row r="17738" spans="1:3" ht="15" customHeight="1" x14ac:dyDescent="0.25">
      <c r="A17738" s="216">
        <v>45876</v>
      </c>
      <c r="B17738" s="217" t="s">
        <v>150</v>
      </c>
      <c r="C17738" s="218">
        <v>2.3107000000000002</v>
      </c>
    </row>
    <row r="17739" spans="1:3" ht="15" customHeight="1" x14ac:dyDescent="0.25">
      <c r="A17739" s="216">
        <v>45877</v>
      </c>
      <c r="B17739" s="217" t="s">
        <v>150</v>
      </c>
      <c r="C17739" s="218">
        <v>2.3275000000000001</v>
      </c>
    </row>
    <row r="17740" spans="1:3" ht="15" customHeight="1" x14ac:dyDescent="0.25">
      <c r="A17740" s="216">
        <v>45880</v>
      </c>
      <c r="B17740" s="217" t="s">
        <v>150</v>
      </c>
      <c r="C17740" s="218">
        <v>2.3331</v>
      </c>
    </row>
    <row r="17741" spans="1:3" ht="15" customHeight="1" x14ac:dyDescent="0.25">
      <c r="A17741" s="216">
        <v>45881</v>
      </c>
      <c r="B17741" s="217" t="s">
        <v>150</v>
      </c>
      <c r="C17741" s="218">
        <v>2.3386999999999998</v>
      </c>
    </row>
    <row r="17742" spans="1:3" ht="15" customHeight="1" x14ac:dyDescent="0.25">
      <c r="A17742" s="216">
        <v>45882</v>
      </c>
      <c r="B17742" s="217" t="s">
        <v>150</v>
      </c>
      <c r="C17742" s="218">
        <v>2.3443000000000001</v>
      </c>
    </row>
    <row r="17743" spans="1:3" ht="15" customHeight="1" x14ac:dyDescent="0.25">
      <c r="A17743" s="216">
        <v>45883</v>
      </c>
      <c r="B17743" s="217" t="s">
        <v>150</v>
      </c>
      <c r="C17743" s="218">
        <v>2.3498999999999999</v>
      </c>
    </row>
    <row r="17744" spans="1:3" ht="15" customHeight="1" x14ac:dyDescent="0.25">
      <c r="A17744" s="216">
        <v>45884</v>
      </c>
      <c r="B17744" s="217" t="s">
        <v>150</v>
      </c>
      <c r="C17744" s="218">
        <v>2.3668</v>
      </c>
    </row>
    <row r="17745" spans="1:3" ht="15" customHeight="1" x14ac:dyDescent="0.25">
      <c r="A17745" s="216">
        <v>45887</v>
      </c>
      <c r="B17745" s="217" t="s">
        <v>150</v>
      </c>
      <c r="C17745" s="218">
        <v>2.3723999999999998</v>
      </c>
    </row>
    <row r="17746" spans="1:3" ht="15" customHeight="1" x14ac:dyDescent="0.25">
      <c r="A17746" s="216">
        <v>45888</v>
      </c>
      <c r="B17746" s="217" t="s">
        <v>150</v>
      </c>
      <c r="C17746" s="218">
        <v>2.3780000000000001</v>
      </c>
    </row>
    <row r="17747" spans="1:3" ht="15" customHeight="1" x14ac:dyDescent="0.25">
      <c r="A17747" s="216">
        <v>45889</v>
      </c>
      <c r="B17747" s="217" t="s">
        <v>150</v>
      </c>
      <c r="C17747" s="218">
        <v>2.3835999999999999</v>
      </c>
    </row>
    <row r="17748" spans="1:3" ht="15" customHeight="1" x14ac:dyDescent="0.25">
      <c r="A17748" s="216">
        <v>45890</v>
      </c>
      <c r="B17748" s="217" t="s">
        <v>150</v>
      </c>
      <c r="C17748" s="218">
        <v>2.3892000000000002</v>
      </c>
    </row>
    <row r="17749" spans="1:3" ht="15" customHeight="1" x14ac:dyDescent="0.25">
      <c r="A17749" s="216">
        <v>45891</v>
      </c>
      <c r="B17749" s="217" t="s">
        <v>150</v>
      </c>
      <c r="C17749" s="218">
        <v>2.4058999999999999</v>
      </c>
    </row>
    <row r="17750" spans="1:3" ht="15" customHeight="1" x14ac:dyDescent="0.25">
      <c r="A17750" s="216">
        <v>45894</v>
      </c>
      <c r="B17750" s="217" t="s">
        <v>150</v>
      </c>
      <c r="C17750" s="218">
        <v>2.4115000000000002</v>
      </c>
    </row>
    <row r="17751" spans="1:3" ht="15" customHeight="1" x14ac:dyDescent="0.25">
      <c r="A17751" s="216">
        <v>45895</v>
      </c>
      <c r="B17751" s="217" t="s">
        <v>150</v>
      </c>
      <c r="C17751" s="218">
        <v>2.4171</v>
      </c>
    </row>
    <row r="17752" spans="1:3" ht="15" customHeight="1" x14ac:dyDescent="0.25">
      <c r="A17752" s="216">
        <v>45896</v>
      </c>
      <c r="B17752" s="217" t="s">
        <v>150</v>
      </c>
      <c r="C17752" s="218">
        <v>2.4226999999999999</v>
      </c>
    </row>
    <row r="17753" spans="1:3" ht="15" customHeight="1" x14ac:dyDescent="0.25">
      <c r="A17753" s="216">
        <v>45897</v>
      </c>
      <c r="B17753" s="217" t="s">
        <v>150</v>
      </c>
      <c r="C17753" s="218">
        <v>2.4283000000000001</v>
      </c>
    </row>
    <row r="17754" spans="1:3" ht="15" customHeight="1" x14ac:dyDescent="0.25">
      <c r="A17754" s="216">
        <v>45898</v>
      </c>
      <c r="B17754" s="217" t="s">
        <v>150</v>
      </c>
      <c r="C17754" s="218">
        <v>2.4451000000000001</v>
      </c>
    </row>
    <row r="17755" spans="1:3" ht="15" customHeight="1" x14ac:dyDescent="0.25">
      <c r="A17755" s="216">
        <v>45901</v>
      </c>
      <c r="B17755" s="217" t="s">
        <v>150</v>
      </c>
      <c r="C17755" s="218">
        <v>2.4506000000000001</v>
      </c>
    </row>
    <row r="17756" spans="1:3" ht="15" customHeight="1" x14ac:dyDescent="0.25">
      <c r="A17756" s="216">
        <v>45902</v>
      </c>
      <c r="B17756" s="217" t="s">
        <v>150</v>
      </c>
      <c r="C17756" s="218">
        <v>2.4561999999999999</v>
      </c>
    </row>
    <row r="17757" spans="1:3" ht="15" customHeight="1" x14ac:dyDescent="0.25">
      <c r="A17757" s="216">
        <v>45903</v>
      </c>
      <c r="B17757" s="217" t="s">
        <v>150</v>
      </c>
      <c r="C17757" s="218">
        <v>2.4618000000000002</v>
      </c>
    </row>
    <row r="17758" spans="1:3" ht="15" customHeight="1" x14ac:dyDescent="0.25">
      <c r="A17758" s="216">
        <v>45904</v>
      </c>
      <c r="B17758" s="217" t="s">
        <v>150</v>
      </c>
      <c r="C17758" s="218">
        <v>2.4674</v>
      </c>
    </row>
    <row r="17759" spans="1:3" ht="15" customHeight="1" x14ac:dyDescent="0.25">
      <c r="A17759" s="216">
        <v>45905</v>
      </c>
      <c r="B17759" s="217" t="s">
        <v>150</v>
      </c>
      <c r="C17759" s="218">
        <v>2.4842</v>
      </c>
    </row>
    <row r="17760" spans="1:3" ht="15" customHeight="1" x14ac:dyDescent="0.25">
      <c r="A17760" s="216">
        <v>45908</v>
      </c>
      <c r="B17760" s="217" t="s">
        <v>150</v>
      </c>
      <c r="C17760" s="218">
        <v>2.4897</v>
      </c>
    </row>
    <row r="17761" spans="1:3" ht="15" customHeight="1" x14ac:dyDescent="0.25">
      <c r="A17761" s="216">
        <v>45909</v>
      </c>
      <c r="B17761" s="217" t="s">
        <v>150</v>
      </c>
      <c r="C17761" s="218">
        <v>2.4952999999999999</v>
      </c>
    </row>
    <row r="17762" spans="1:3" ht="15" customHeight="1" x14ac:dyDescent="0.25">
      <c r="A17762" s="216">
        <v>45910</v>
      </c>
      <c r="B17762" s="217" t="s">
        <v>150</v>
      </c>
      <c r="C17762" s="218">
        <v>2.5009000000000001</v>
      </c>
    </row>
    <row r="17763" spans="1:3" ht="15" customHeight="1" x14ac:dyDescent="0.25">
      <c r="A17763" s="216">
        <v>45911</v>
      </c>
      <c r="B17763" s="217" t="s">
        <v>150</v>
      </c>
      <c r="C17763" s="218">
        <v>2.5065</v>
      </c>
    </row>
    <row r="17764" spans="1:3" ht="15" customHeight="1" x14ac:dyDescent="0.25">
      <c r="A17764" s="216">
        <v>45912</v>
      </c>
      <c r="B17764" s="217" t="s">
        <v>150</v>
      </c>
      <c r="C17764" s="218">
        <v>2.5232000000000001</v>
      </c>
    </row>
    <row r="17765" spans="1:3" ht="15" customHeight="1" x14ac:dyDescent="0.25">
      <c r="A17765" s="216">
        <v>45915</v>
      </c>
      <c r="B17765" s="217" t="s">
        <v>150</v>
      </c>
      <c r="C17765" s="218">
        <v>2.5287999999999999</v>
      </c>
    </row>
    <row r="17766" spans="1:3" ht="15" customHeight="1" x14ac:dyDescent="0.25">
      <c r="A17766" s="216">
        <v>45916</v>
      </c>
      <c r="B17766" s="217" t="s">
        <v>150</v>
      </c>
      <c r="C17766" s="218">
        <v>2.5344000000000002</v>
      </c>
    </row>
    <row r="17767" spans="1:3" ht="15" customHeight="1" x14ac:dyDescent="0.25">
      <c r="A17767" s="216">
        <v>45917</v>
      </c>
      <c r="B17767" s="217" t="s">
        <v>150</v>
      </c>
      <c r="C17767" s="218">
        <v>2.54</v>
      </c>
    </row>
    <row r="17768" spans="1:3" ht="15" customHeight="1" x14ac:dyDescent="0.25">
      <c r="A17768" s="216">
        <v>45918</v>
      </c>
      <c r="B17768" s="217" t="s">
        <v>150</v>
      </c>
      <c r="C17768" s="218">
        <v>2.5455999999999999</v>
      </c>
    </row>
    <row r="17769" spans="1:3" ht="15" customHeight="1" x14ac:dyDescent="0.25">
      <c r="A17769" s="216">
        <v>45919</v>
      </c>
      <c r="B17769" s="217" t="s">
        <v>150</v>
      </c>
      <c r="C17769" s="218">
        <v>2.5623</v>
      </c>
    </row>
    <row r="17770" spans="1:3" ht="15" customHeight="1" x14ac:dyDescent="0.25">
      <c r="A17770" s="216">
        <v>45922</v>
      </c>
      <c r="B17770" s="217" t="s">
        <v>150</v>
      </c>
      <c r="C17770" s="218">
        <v>2.5678999999999998</v>
      </c>
    </row>
    <row r="17771" spans="1:3" ht="15" customHeight="1" x14ac:dyDescent="0.25">
      <c r="A17771" s="216">
        <v>45923</v>
      </c>
      <c r="B17771" s="217" t="s">
        <v>150</v>
      </c>
      <c r="C17771" s="218">
        <v>2.5735000000000001</v>
      </c>
    </row>
    <row r="17772" spans="1:3" ht="15" customHeight="1" x14ac:dyDescent="0.25">
      <c r="A17772" s="216">
        <v>45924</v>
      </c>
      <c r="B17772" s="217" t="s">
        <v>150</v>
      </c>
      <c r="C17772" s="218">
        <v>2.5792000000000002</v>
      </c>
    </row>
    <row r="17773" spans="1:3" ht="15" customHeight="1" x14ac:dyDescent="0.25">
      <c r="A17773" s="216">
        <v>45925</v>
      </c>
      <c r="B17773" s="217" t="s">
        <v>150</v>
      </c>
      <c r="C17773" s="218">
        <v>2.5848</v>
      </c>
    </row>
    <row r="17774" spans="1:3" ht="15" customHeight="1" x14ac:dyDescent="0.25">
      <c r="A17774" s="216">
        <v>45926</v>
      </c>
      <c r="B17774" s="217" t="s">
        <v>150</v>
      </c>
      <c r="C17774" s="218">
        <v>2.6015999999999999</v>
      </c>
    </row>
    <row r="17775" spans="1:3" ht="15" customHeight="1" x14ac:dyDescent="0.25">
      <c r="A17775" s="216">
        <v>45929</v>
      </c>
      <c r="B17775" s="217" t="s">
        <v>150</v>
      </c>
      <c r="C17775" s="218">
        <v>2.6072000000000002</v>
      </c>
    </row>
    <row r="17776" spans="1:3" ht="15" customHeight="1" x14ac:dyDescent="0.25">
      <c r="A17776" s="216">
        <v>45930</v>
      </c>
      <c r="B17776" s="217" t="s">
        <v>150</v>
      </c>
      <c r="C17776" s="218">
        <v>2.6128</v>
      </c>
    </row>
    <row r="17777" spans="1:3" ht="15" customHeight="1" x14ac:dyDescent="0.25">
      <c r="A17777" s="216">
        <v>45566</v>
      </c>
      <c r="B17777" s="217" t="s">
        <v>46</v>
      </c>
      <c r="C17777" s="218">
        <v>9.4999999999999998E-3</v>
      </c>
    </row>
    <row r="17778" spans="1:3" ht="15" customHeight="1" x14ac:dyDescent="0.25">
      <c r="A17778" s="216">
        <v>45567</v>
      </c>
      <c r="B17778" s="217" t="s">
        <v>46</v>
      </c>
      <c r="C17778" s="218">
        <v>1.89E-2</v>
      </c>
    </row>
    <row r="17779" spans="1:3" ht="15" customHeight="1" x14ac:dyDescent="0.25">
      <c r="A17779" s="216">
        <v>45568</v>
      </c>
      <c r="B17779" s="217" t="s">
        <v>46</v>
      </c>
      <c r="C17779" s="218">
        <v>2.8299999999999999E-2</v>
      </c>
    </row>
    <row r="17780" spans="1:3" ht="15" customHeight="1" x14ac:dyDescent="0.25">
      <c r="A17780" s="216">
        <v>45569</v>
      </c>
      <c r="B17780" s="217" t="s">
        <v>46</v>
      </c>
      <c r="C17780" s="218">
        <v>5.6500000000000002E-2</v>
      </c>
    </row>
    <row r="17781" spans="1:3" ht="15" customHeight="1" x14ac:dyDescent="0.25">
      <c r="A17781" s="216">
        <v>45572</v>
      </c>
      <c r="B17781" s="217" t="s">
        <v>46</v>
      </c>
      <c r="C17781" s="218">
        <v>6.5799999999999997E-2</v>
      </c>
    </row>
    <row r="17782" spans="1:3" ht="15" customHeight="1" x14ac:dyDescent="0.25">
      <c r="A17782" s="216">
        <v>45573</v>
      </c>
      <c r="B17782" s="217" t="s">
        <v>46</v>
      </c>
      <c r="C17782" s="218">
        <v>7.5200000000000003E-2</v>
      </c>
    </row>
    <row r="17783" spans="1:3" ht="15" customHeight="1" x14ac:dyDescent="0.25">
      <c r="A17783" s="216">
        <v>45574</v>
      </c>
      <c r="B17783" s="217" t="s">
        <v>46</v>
      </c>
      <c r="C17783" s="218">
        <v>8.4599999999999995E-2</v>
      </c>
    </row>
    <row r="17784" spans="1:3" ht="15" customHeight="1" x14ac:dyDescent="0.25">
      <c r="A17784" s="216">
        <v>45575</v>
      </c>
      <c r="B17784" s="217" t="s">
        <v>46</v>
      </c>
      <c r="C17784" s="218">
        <v>9.4E-2</v>
      </c>
    </row>
    <row r="17785" spans="1:3" ht="15" customHeight="1" x14ac:dyDescent="0.25">
      <c r="A17785" s="216">
        <v>45576</v>
      </c>
      <c r="B17785" s="217" t="s">
        <v>46</v>
      </c>
      <c r="C17785" s="218">
        <v>0.1221</v>
      </c>
    </row>
    <row r="17786" spans="1:3" ht="15" customHeight="1" x14ac:dyDescent="0.25">
      <c r="A17786" s="216">
        <v>45579</v>
      </c>
      <c r="B17786" s="217" t="s">
        <v>46</v>
      </c>
      <c r="C17786" s="218">
        <v>0.13150000000000001</v>
      </c>
    </row>
    <row r="17787" spans="1:3" ht="15" customHeight="1" x14ac:dyDescent="0.25">
      <c r="A17787" s="216">
        <v>45580</v>
      </c>
      <c r="B17787" s="217" t="s">
        <v>46</v>
      </c>
      <c r="C17787" s="218">
        <v>0.14080000000000001</v>
      </c>
    </row>
    <row r="17788" spans="1:3" ht="15" customHeight="1" x14ac:dyDescent="0.25">
      <c r="A17788" s="216">
        <v>45581</v>
      </c>
      <c r="B17788" s="217" t="s">
        <v>46</v>
      </c>
      <c r="C17788" s="218">
        <v>0.1502</v>
      </c>
    </row>
    <row r="17789" spans="1:3" ht="15" customHeight="1" x14ac:dyDescent="0.25">
      <c r="A17789" s="216">
        <v>45582</v>
      </c>
      <c r="B17789" s="217" t="s">
        <v>46</v>
      </c>
      <c r="C17789" s="218">
        <v>0.1595</v>
      </c>
    </row>
    <row r="17790" spans="1:3" ht="15" customHeight="1" x14ac:dyDescent="0.25">
      <c r="A17790" s="216">
        <v>45583</v>
      </c>
      <c r="B17790" s="217" t="s">
        <v>46</v>
      </c>
      <c r="C17790" s="218">
        <v>0.1875</v>
      </c>
    </row>
    <row r="17791" spans="1:3" ht="15" customHeight="1" x14ac:dyDescent="0.25">
      <c r="A17791" s="216">
        <v>45586</v>
      </c>
      <c r="B17791" s="217" t="s">
        <v>46</v>
      </c>
      <c r="C17791" s="218">
        <v>0.1968</v>
      </c>
    </row>
    <row r="17792" spans="1:3" ht="15" customHeight="1" x14ac:dyDescent="0.25">
      <c r="A17792" s="216">
        <v>45587</v>
      </c>
      <c r="B17792" s="217" t="s">
        <v>46</v>
      </c>
      <c r="C17792" s="218">
        <v>0.20619999999999999</v>
      </c>
    </row>
    <row r="17793" spans="1:3" ht="15" customHeight="1" x14ac:dyDescent="0.25">
      <c r="A17793" s="216">
        <v>45588</v>
      </c>
      <c r="B17793" s="217" t="s">
        <v>46</v>
      </c>
      <c r="C17793" s="218">
        <v>0.215</v>
      </c>
    </row>
    <row r="17794" spans="1:3" ht="15" customHeight="1" x14ac:dyDescent="0.25">
      <c r="A17794" s="216">
        <v>45589</v>
      </c>
      <c r="B17794" s="217" t="s">
        <v>46</v>
      </c>
      <c r="C17794" s="218">
        <v>0.22389999999999999</v>
      </c>
    </row>
    <row r="17795" spans="1:3" ht="15" customHeight="1" x14ac:dyDescent="0.25">
      <c r="A17795" s="216">
        <v>45590</v>
      </c>
      <c r="B17795" s="217" t="s">
        <v>46</v>
      </c>
      <c r="C17795" s="218">
        <v>0.2505</v>
      </c>
    </row>
    <row r="17796" spans="1:3" ht="15" customHeight="1" x14ac:dyDescent="0.25">
      <c r="A17796" s="216">
        <v>45593</v>
      </c>
      <c r="B17796" s="217" t="s">
        <v>46</v>
      </c>
      <c r="C17796" s="218">
        <v>0.25940000000000002</v>
      </c>
    </row>
    <row r="17797" spans="1:3" ht="15" customHeight="1" x14ac:dyDescent="0.25">
      <c r="A17797" s="216">
        <v>45594</v>
      </c>
      <c r="B17797" s="217" t="s">
        <v>46</v>
      </c>
      <c r="C17797" s="218">
        <v>0.26829999999999998</v>
      </c>
    </row>
    <row r="17798" spans="1:3" ht="15" customHeight="1" x14ac:dyDescent="0.25">
      <c r="A17798" s="216">
        <v>45595</v>
      </c>
      <c r="B17798" s="217" t="s">
        <v>46</v>
      </c>
      <c r="C17798" s="218">
        <v>0.27710000000000001</v>
      </c>
    </row>
    <row r="17799" spans="1:3" ht="15" customHeight="1" x14ac:dyDescent="0.25">
      <c r="A17799" s="216">
        <v>45596</v>
      </c>
      <c r="B17799" s="217" t="s">
        <v>46</v>
      </c>
      <c r="C17799" s="218">
        <v>0.28599999999999998</v>
      </c>
    </row>
    <row r="17800" spans="1:3" ht="15" customHeight="1" x14ac:dyDescent="0.25">
      <c r="A17800" s="216">
        <v>45597</v>
      </c>
      <c r="B17800" s="217" t="s">
        <v>46</v>
      </c>
      <c r="C17800" s="218">
        <v>0.31259999999999999</v>
      </c>
    </row>
    <row r="17801" spans="1:3" ht="15" customHeight="1" x14ac:dyDescent="0.25">
      <c r="A17801" s="216">
        <v>45600</v>
      </c>
      <c r="B17801" s="217" t="s">
        <v>46</v>
      </c>
      <c r="C17801" s="218">
        <v>0.32140000000000002</v>
      </c>
    </row>
    <row r="17802" spans="1:3" ht="15" customHeight="1" x14ac:dyDescent="0.25">
      <c r="A17802" s="216">
        <v>45601</v>
      </c>
      <c r="B17802" s="217" t="s">
        <v>46</v>
      </c>
      <c r="C17802" s="218">
        <v>0.33029999999999998</v>
      </c>
    </row>
    <row r="17803" spans="1:3" ht="15" customHeight="1" x14ac:dyDescent="0.25">
      <c r="A17803" s="216">
        <v>45602</v>
      </c>
      <c r="B17803" s="217" t="s">
        <v>46</v>
      </c>
      <c r="C17803" s="218">
        <v>0.33910000000000001</v>
      </c>
    </row>
    <row r="17804" spans="1:3" ht="15" customHeight="1" x14ac:dyDescent="0.25">
      <c r="A17804" s="216">
        <v>45603</v>
      </c>
      <c r="B17804" s="217" t="s">
        <v>46</v>
      </c>
      <c r="C17804" s="218">
        <v>0.34789999999999999</v>
      </c>
    </row>
    <row r="17805" spans="1:3" ht="15" customHeight="1" x14ac:dyDescent="0.25">
      <c r="A17805" s="216">
        <v>45604</v>
      </c>
      <c r="B17805" s="217" t="s">
        <v>46</v>
      </c>
      <c r="C17805" s="218">
        <v>0.37430000000000002</v>
      </c>
    </row>
    <row r="17806" spans="1:3" ht="15" customHeight="1" x14ac:dyDescent="0.25">
      <c r="A17806" s="216">
        <v>45607</v>
      </c>
      <c r="B17806" s="217" t="s">
        <v>46</v>
      </c>
      <c r="C17806" s="218">
        <v>0.3831</v>
      </c>
    </row>
    <row r="17807" spans="1:3" ht="15" customHeight="1" x14ac:dyDescent="0.25">
      <c r="A17807" s="216">
        <v>45608</v>
      </c>
      <c r="B17807" s="217" t="s">
        <v>46</v>
      </c>
      <c r="C17807" s="218">
        <v>0.39190000000000003</v>
      </c>
    </row>
    <row r="17808" spans="1:3" ht="15" customHeight="1" x14ac:dyDescent="0.25">
      <c r="A17808" s="216">
        <v>45609</v>
      </c>
      <c r="B17808" s="217" t="s">
        <v>46</v>
      </c>
      <c r="C17808" s="218">
        <v>0.4007</v>
      </c>
    </row>
    <row r="17809" spans="1:3" ht="15" customHeight="1" x14ac:dyDescent="0.25">
      <c r="A17809" s="216">
        <v>45610</v>
      </c>
      <c r="B17809" s="217" t="s">
        <v>46</v>
      </c>
      <c r="C17809" s="218">
        <v>0.4093</v>
      </c>
    </row>
    <row r="17810" spans="1:3" ht="15" customHeight="1" x14ac:dyDescent="0.25">
      <c r="A17810" s="216">
        <v>45611</v>
      </c>
      <c r="B17810" s="217" t="s">
        <v>46</v>
      </c>
      <c r="C17810" s="218">
        <v>0.43530000000000002</v>
      </c>
    </row>
    <row r="17811" spans="1:3" ht="15" customHeight="1" x14ac:dyDescent="0.25">
      <c r="A17811" s="216">
        <v>45614</v>
      </c>
      <c r="B17811" s="217" t="s">
        <v>46</v>
      </c>
      <c r="C17811" s="218">
        <v>0.44400000000000001</v>
      </c>
    </row>
    <row r="17812" spans="1:3" ht="15" customHeight="1" x14ac:dyDescent="0.25">
      <c r="A17812" s="216">
        <v>45615</v>
      </c>
      <c r="B17812" s="217" t="s">
        <v>46</v>
      </c>
      <c r="C17812" s="218">
        <v>0.4526</v>
      </c>
    </row>
    <row r="17813" spans="1:3" ht="15" customHeight="1" x14ac:dyDescent="0.25">
      <c r="A17813" s="216">
        <v>45616</v>
      </c>
      <c r="B17813" s="217" t="s">
        <v>46</v>
      </c>
      <c r="C17813" s="218">
        <v>0.4612</v>
      </c>
    </row>
    <row r="17814" spans="1:3" ht="15" customHeight="1" x14ac:dyDescent="0.25">
      <c r="A17814" s="216">
        <v>45617</v>
      </c>
      <c r="B17814" s="217" t="s">
        <v>46</v>
      </c>
      <c r="C17814" s="218">
        <v>0.46989999999999998</v>
      </c>
    </row>
    <row r="17815" spans="1:3" ht="15" customHeight="1" x14ac:dyDescent="0.25">
      <c r="A17815" s="216">
        <v>45618</v>
      </c>
      <c r="B17815" s="217" t="s">
        <v>46</v>
      </c>
      <c r="C17815" s="218">
        <v>0.49569999999999997</v>
      </c>
    </row>
    <row r="17816" spans="1:3" ht="15" customHeight="1" x14ac:dyDescent="0.25">
      <c r="A17816" s="216">
        <v>45621</v>
      </c>
      <c r="B17816" s="217" t="s">
        <v>46</v>
      </c>
      <c r="C17816" s="218">
        <v>0.50429999999999997</v>
      </c>
    </row>
    <row r="17817" spans="1:3" ht="15" customHeight="1" x14ac:dyDescent="0.25">
      <c r="A17817" s="216">
        <v>45622</v>
      </c>
      <c r="B17817" s="217" t="s">
        <v>46</v>
      </c>
      <c r="C17817" s="218">
        <v>0.51290000000000002</v>
      </c>
    </row>
    <row r="17818" spans="1:3" ht="15" customHeight="1" x14ac:dyDescent="0.25">
      <c r="A17818" s="216">
        <v>45623</v>
      </c>
      <c r="B17818" s="217" t="s">
        <v>46</v>
      </c>
      <c r="C17818" s="218">
        <v>0.52149999999999996</v>
      </c>
    </row>
    <row r="17819" spans="1:3" ht="15" customHeight="1" x14ac:dyDescent="0.25">
      <c r="A17819" s="216">
        <v>45624</v>
      </c>
      <c r="B17819" s="217" t="s">
        <v>46</v>
      </c>
      <c r="C17819" s="218">
        <v>0.53010000000000002</v>
      </c>
    </row>
    <row r="17820" spans="1:3" ht="15" customHeight="1" x14ac:dyDescent="0.25">
      <c r="A17820" s="216">
        <v>45625</v>
      </c>
      <c r="B17820" s="217" t="s">
        <v>46</v>
      </c>
      <c r="C17820" s="218">
        <v>0.55600000000000005</v>
      </c>
    </row>
    <row r="17821" spans="1:3" ht="15" customHeight="1" x14ac:dyDescent="0.25">
      <c r="A17821" s="216">
        <v>45628</v>
      </c>
      <c r="B17821" s="217" t="s">
        <v>46</v>
      </c>
      <c r="C17821" s="218">
        <v>0.56459999999999999</v>
      </c>
    </row>
    <row r="17822" spans="1:3" ht="15" customHeight="1" x14ac:dyDescent="0.25">
      <c r="A17822" s="216">
        <v>45629</v>
      </c>
      <c r="B17822" s="217" t="s">
        <v>46</v>
      </c>
      <c r="C17822" s="218">
        <v>0.57320000000000004</v>
      </c>
    </row>
    <row r="17823" spans="1:3" ht="15" customHeight="1" x14ac:dyDescent="0.25">
      <c r="A17823" s="216">
        <v>45630</v>
      </c>
      <c r="B17823" s="217" t="s">
        <v>46</v>
      </c>
      <c r="C17823" s="218">
        <v>0.58179999999999998</v>
      </c>
    </row>
    <row r="17824" spans="1:3" ht="15" customHeight="1" x14ac:dyDescent="0.25">
      <c r="A17824" s="216">
        <v>45631</v>
      </c>
      <c r="B17824" s="217" t="s">
        <v>46</v>
      </c>
      <c r="C17824" s="218">
        <v>0.59040000000000004</v>
      </c>
    </row>
    <row r="17825" spans="1:3" ht="15" customHeight="1" x14ac:dyDescent="0.25">
      <c r="A17825" s="216">
        <v>45632</v>
      </c>
      <c r="B17825" s="217" t="s">
        <v>46</v>
      </c>
      <c r="C17825" s="218">
        <v>0.61609999999999998</v>
      </c>
    </row>
    <row r="17826" spans="1:3" ht="15" customHeight="1" x14ac:dyDescent="0.25">
      <c r="A17826" s="216">
        <v>45635</v>
      </c>
      <c r="B17826" s="217" t="s">
        <v>46</v>
      </c>
      <c r="C17826" s="218">
        <v>0.62470000000000003</v>
      </c>
    </row>
    <row r="17827" spans="1:3" ht="15" customHeight="1" x14ac:dyDescent="0.25">
      <c r="A17827" s="216">
        <v>45636</v>
      </c>
      <c r="B17827" s="217" t="s">
        <v>46</v>
      </c>
      <c r="C17827" s="218">
        <v>0.63329999999999997</v>
      </c>
    </row>
    <row r="17828" spans="1:3" ht="15" customHeight="1" x14ac:dyDescent="0.25">
      <c r="A17828" s="216">
        <v>45637</v>
      </c>
      <c r="B17828" s="217" t="s">
        <v>46</v>
      </c>
      <c r="C17828" s="218">
        <v>0.64190000000000003</v>
      </c>
    </row>
    <row r="17829" spans="1:3" ht="15" customHeight="1" x14ac:dyDescent="0.25">
      <c r="A17829" s="216">
        <v>45638</v>
      </c>
      <c r="B17829" s="217" t="s">
        <v>46</v>
      </c>
      <c r="C17829" s="218">
        <v>0.65049999999999997</v>
      </c>
    </row>
    <row r="17830" spans="1:3" ht="15" customHeight="1" x14ac:dyDescent="0.25">
      <c r="A17830" s="216">
        <v>45639</v>
      </c>
      <c r="B17830" s="217" t="s">
        <v>46</v>
      </c>
      <c r="C17830" s="218">
        <v>0.67630000000000001</v>
      </c>
    </row>
    <row r="17831" spans="1:3" ht="15" customHeight="1" x14ac:dyDescent="0.25">
      <c r="A17831" s="216">
        <v>45642</v>
      </c>
      <c r="B17831" s="217" t="s">
        <v>46</v>
      </c>
      <c r="C17831" s="218">
        <v>0.68489999999999995</v>
      </c>
    </row>
    <row r="17832" spans="1:3" ht="15" customHeight="1" x14ac:dyDescent="0.25">
      <c r="A17832" s="216">
        <v>45643</v>
      </c>
      <c r="B17832" s="217" t="s">
        <v>46</v>
      </c>
      <c r="C17832" s="218">
        <v>0.69340000000000002</v>
      </c>
    </row>
    <row r="17833" spans="1:3" ht="15" customHeight="1" x14ac:dyDescent="0.25">
      <c r="A17833" s="216">
        <v>45644</v>
      </c>
      <c r="B17833" s="217" t="s">
        <v>46</v>
      </c>
      <c r="C17833" s="218">
        <v>0.7016</v>
      </c>
    </row>
    <row r="17834" spans="1:3" ht="15" customHeight="1" x14ac:dyDescent="0.25">
      <c r="A17834" s="216">
        <v>45645</v>
      </c>
      <c r="B17834" s="217" t="s">
        <v>46</v>
      </c>
      <c r="C17834" s="218">
        <v>0.7097</v>
      </c>
    </row>
    <row r="17835" spans="1:3" ht="15" customHeight="1" x14ac:dyDescent="0.25">
      <c r="A17835" s="216">
        <v>45646</v>
      </c>
      <c r="B17835" s="217" t="s">
        <v>46</v>
      </c>
      <c r="C17835" s="218">
        <v>0.73399999999999999</v>
      </c>
    </row>
    <row r="17836" spans="1:3" ht="15" customHeight="1" x14ac:dyDescent="0.25">
      <c r="A17836" s="216">
        <v>45649</v>
      </c>
      <c r="B17836" s="217" t="s">
        <v>46</v>
      </c>
      <c r="C17836" s="218">
        <v>0.74219999999999997</v>
      </c>
    </row>
    <row r="17837" spans="1:3" ht="15" customHeight="1" x14ac:dyDescent="0.25">
      <c r="A17837" s="216">
        <v>45650</v>
      </c>
      <c r="B17837" s="217" t="s">
        <v>46</v>
      </c>
      <c r="C17837" s="218">
        <v>0.75029999999999997</v>
      </c>
    </row>
    <row r="17838" spans="1:3" ht="15" customHeight="1" x14ac:dyDescent="0.25">
      <c r="A17838" s="216">
        <v>45651</v>
      </c>
      <c r="B17838" s="217" t="s">
        <v>46</v>
      </c>
      <c r="C17838" s="218">
        <v>0.75839999999999996</v>
      </c>
    </row>
    <row r="17839" spans="1:3" ht="15" customHeight="1" x14ac:dyDescent="0.25">
      <c r="A17839" s="216">
        <v>45652</v>
      </c>
      <c r="B17839" s="217" t="s">
        <v>46</v>
      </c>
      <c r="C17839" s="218">
        <v>0.76649999999999996</v>
      </c>
    </row>
    <row r="17840" spans="1:3" ht="15" customHeight="1" x14ac:dyDescent="0.25">
      <c r="A17840" s="216">
        <v>45653</v>
      </c>
      <c r="B17840" s="217" t="s">
        <v>46</v>
      </c>
      <c r="C17840" s="218">
        <v>0.79079999999999995</v>
      </c>
    </row>
    <row r="17841" spans="1:3" ht="15" customHeight="1" x14ac:dyDescent="0.25">
      <c r="A17841" s="216">
        <v>45656</v>
      </c>
      <c r="B17841" s="217" t="s">
        <v>46</v>
      </c>
      <c r="C17841" s="218">
        <v>0.79890000000000005</v>
      </c>
    </row>
    <row r="17842" spans="1:3" ht="15" customHeight="1" x14ac:dyDescent="0.25">
      <c r="A17842" s="216">
        <v>45657</v>
      </c>
      <c r="B17842" s="217" t="s">
        <v>46</v>
      </c>
      <c r="C17842" s="218">
        <v>0.80589999999999995</v>
      </c>
    </row>
    <row r="17843" spans="1:3" ht="15" customHeight="1" x14ac:dyDescent="0.25">
      <c r="A17843" s="216">
        <v>45659</v>
      </c>
      <c r="B17843" s="217" t="s">
        <v>46</v>
      </c>
      <c r="C17843" s="218">
        <v>0.82120000000000004</v>
      </c>
    </row>
    <row r="17844" spans="1:3" ht="15" customHeight="1" x14ac:dyDescent="0.25">
      <c r="A17844" s="216">
        <v>45660</v>
      </c>
      <c r="B17844" s="217" t="s">
        <v>46</v>
      </c>
      <c r="C17844" s="218">
        <v>0.84550000000000003</v>
      </c>
    </row>
    <row r="17845" spans="1:3" ht="15" customHeight="1" x14ac:dyDescent="0.25">
      <c r="A17845" s="216">
        <v>45663</v>
      </c>
      <c r="B17845" s="217" t="s">
        <v>46</v>
      </c>
      <c r="C17845" s="218">
        <v>0.85360000000000003</v>
      </c>
    </row>
    <row r="17846" spans="1:3" ht="15" customHeight="1" x14ac:dyDescent="0.25">
      <c r="A17846" s="216">
        <v>45664</v>
      </c>
      <c r="B17846" s="217" t="s">
        <v>46</v>
      </c>
      <c r="C17846" s="218">
        <v>0.86170000000000002</v>
      </c>
    </row>
    <row r="17847" spans="1:3" ht="15" customHeight="1" x14ac:dyDescent="0.25">
      <c r="A17847" s="216">
        <v>45665</v>
      </c>
      <c r="B17847" s="217" t="s">
        <v>46</v>
      </c>
      <c r="C17847" s="218">
        <v>0.86980000000000002</v>
      </c>
    </row>
    <row r="17848" spans="1:3" ht="15" customHeight="1" x14ac:dyDescent="0.25">
      <c r="A17848" s="216">
        <v>45666</v>
      </c>
      <c r="B17848" s="217" t="s">
        <v>46</v>
      </c>
      <c r="C17848" s="218">
        <v>0.87780000000000002</v>
      </c>
    </row>
    <row r="17849" spans="1:3" ht="15" customHeight="1" x14ac:dyDescent="0.25">
      <c r="A17849" s="216">
        <v>45667</v>
      </c>
      <c r="B17849" s="217" t="s">
        <v>46</v>
      </c>
      <c r="C17849" s="218">
        <v>0.90180000000000005</v>
      </c>
    </row>
    <row r="17850" spans="1:3" ht="15" customHeight="1" x14ac:dyDescent="0.25">
      <c r="A17850" s="216">
        <v>45670</v>
      </c>
      <c r="B17850" s="217" t="s">
        <v>46</v>
      </c>
      <c r="C17850" s="218">
        <v>0.90980000000000005</v>
      </c>
    </row>
    <row r="17851" spans="1:3" ht="15" customHeight="1" x14ac:dyDescent="0.25">
      <c r="A17851" s="216">
        <v>45671</v>
      </c>
      <c r="B17851" s="217" t="s">
        <v>46</v>
      </c>
      <c r="C17851" s="218">
        <v>0.91779999999999995</v>
      </c>
    </row>
    <row r="17852" spans="1:3" ht="15" customHeight="1" x14ac:dyDescent="0.25">
      <c r="A17852" s="216">
        <v>45672</v>
      </c>
      <c r="B17852" s="217" t="s">
        <v>46</v>
      </c>
      <c r="C17852" s="218">
        <v>0.92589999999999995</v>
      </c>
    </row>
    <row r="17853" spans="1:3" ht="15" customHeight="1" x14ac:dyDescent="0.25">
      <c r="A17853" s="216">
        <v>45673</v>
      </c>
      <c r="B17853" s="217" t="s">
        <v>46</v>
      </c>
      <c r="C17853" s="218">
        <v>0.93379999999999996</v>
      </c>
    </row>
    <row r="17854" spans="1:3" ht="15" customHeight="1" x14ac:dyDescent="0.25">
      <c r="A17854" s="216">
        <v>45674</v>
      </c>
      <c r="B17854" s="217" t="s">
        <v>46</v>
      </c>
      <c r="C17854" s="218">
        <v>0.95779999999999998</v>
      </c>
    </row>
    <row r="17855" spans="1:3" ht="15" customHeight="1" x14ac:dyDescent="0.25">
      <c r="A17855" s="216">
        <v>45677</v>
      </c>
      <c r="B17855" s="217" t="s">
        <v>46</v>
      </c>
      <c r="C17855" s="218">
        <v>0.96579999999999999</v>
      </c>
    </row>
    <row r="17856" spans="1:3" ht="15" customHeight="1" x14ac:dyDescent="0.25">
      <c r="A17856" s="216">
        <v>45678</v>
      </c>
      <c r="B17856" s="217" t="s">
        <v>46</v>
      </c>
      <c r="C17856" s="218">
        <v>0.9738</v>
      </c>
    </row>
    <row r="17857" spans="1:3" ht="15" customHeight="1" x14ac:dyDescent="0.25">
      <c r="A17857" s="216">
        <v>45679</v>
      </c>
      <c r="B17857" s="217" t="s">
        <v>46</v>
      </c>
      <c r="C17857" s="218">
        <v>0.98180000000000001</v>
      </c>
    </row>
    <row r="17858" spans="1:3" ht="15" customHeight="1" x14ac:dyDescent="0.25">
      <c r="A17858" s="216">
        <v>45680</v>
      </c>
      <c r="B17858" s="217" t="s">
        <v>46</v>
      </c>
      <c r="C17858" s="218">
        <v>0.98980000000000001</v>
      </c>
    </row>
    <row r="17859" spans="1:3" ht="15" customHeight="1" x14ac:dyDescent="0.25">
      <c r="A17859" s="216">
        <v>45681</v>
      </c>
      <c r="B17859" s="217" t="s">
        <v>46</v>
      </c>
      <c r="C17859" s="218">
        <v>1.0136000000000001</v>
      </c>
    </row>
    <row r="17860" spans="1:3" ht="15" customHeight="1" x14ac:dyDescent="0.25">
      <c r="A17860" s="216">
        <v>45684</v>
      </c>
      <c r="B17860" s="217" t="s">
        <v>46</v>
      </c>
      <c r="C17860" s="218">
        <v>1.0215000000000001</v>
      </c>
    </row>
    <row r="17861" spans="1:3" ht="15" customHeight="1" x14ac:dyDescent="0.25">
      <c r="A17861" s="216">
        <v>45685</v>
      </c>
      <c r="B17861" s="217" t="s">
        <v>46</v>
      </c>
      <c r="C17861" s="218">
        <v>1.0295000000000001</v>
      </c>
    </row>
    <row r="17862" spans="1:3" ht="15" customHeight="1" x14ac:dyDescent="0.25">
      <c r="A17862" s="216">
        <v>45686</v>
      </c>
      <c r="B17862" s="217" t="s">
        <v>46</v>
      </c>
      <c r="C17862" s="218">
        <v>1.0374000000000001</v>
      </c>
    </row>
    <row r="17863" spans="1:3" ht="15" customHeight="1" x14ac:dyDescent="0.25">
      <c r="A17863" s="216">
        <v>45687</v>
      </c>
      <c r="B17863" s="217" t="s">
        <v>46</v>
      </c>
      <c r="C17863" s="218">
        <v>1.0451999999999999</v>
      </c>
    </row>
    <row r="17864" spans="1:3" ht="15" customHeight="1" x14ac:dyDescent="0.25">
      <c r="A17864" s="216">
        <v>45688</v>
      </c>
      <c r="B17864" s="217" t="s">
        <v>46</v>
      </c>
      <c r="C17864" s="218">
        <v>1.0688</v>
      </c>
    </row>
    <row r="17865" spans="1:3" ht="15" customHeight="1" x14ac:dyDescent="0.25">
      <c r="A17865" s="216">
        <v>45691</v>
      </c>
      <c r="B17865" s="217" t="s">
        <v>46</v>
      </c>
      <c r="C17865" s="218">
        <v>1.0766</v>
      </c>
    </row>
    <row r="17866" spans="1:3" ht="15" customHeight="1" x14ac:dyDescent="0.25">
      <c r="A17866" s="216">
        <v>45692</v>
      </c>
      <c r="B17866" s="217" t="s">
        <v>46</v>
      </c>
      <c r="C17866" s="218">
        <v>1.0845</v>
      </c>
    </row>
    <row r="17867" spans="1:3" ht="15" customHeight="1" x14ac:dyDescent="0.25">
      <c r="A17867" s="216">
        <v>45693</v>
      </c>
      <c r="B17867" s="217" t="s">
        <v>46</v>
      </c>
      <c r="C17867" s="218">
        <v>1.0919000000000001</v>
      </c>
    </row>
    <row r="17868" spans="1:3" ht="15" customHeight="1" x14ac:dyDescent="0.25">
      <c r="A17868" s="216">
        <v>45694</v>
      </c>
      <c r="B17868" s="217" t="s">
        <v>46</v>
      </c>
      <c r="C17868" s="218">
        <v>1.0992</v>
      </c>
    </row>
    <row r="17869" spans="1:3" ht="15" customHeight="1" x14ac:dyDescent="0.25">
      <c r="A17869" s="216">
        <v>45695</v>
      </c>
      <c r="B17869" s="217" t="s">
        <v>46</v>
      </c>
      <c r="C17869" s="218">
        <v>1.1213</v>
      </c>
    </row>
    <row r="17870" spans="1:3" ht="15" customHeight="1" x14ac:dyDescent="0.25">
      <c r="A17870" s="216">
        <v>45698</v>
      </c>
      <c r="B17870" s="217" t="s">
        <v>46</v>
      </c>
      <c r="C17870" s="218">
        <v>1.1286</v>
      </c>
    </row>
    <row r="17871" spans="1:3" ht="15" customHeight="1" x14ac:dyDescent="0.25">
      <c r="A17871" s="216">
        <v>45699</v>
      </c>
      <c r="B17871" s="217" t="s">
        <v>46</v>
      </c>
      <c r="C17871" s="218">
        <v>1.1359999999999999</v>
      </c>
    </row>
    <row r="17872" spans="1:3" ht="15" customHeight="1" x14ac:dyDescent="0.25">
      <c r="A17872" s="216">
        <v>45700</v>
      </c>
      <c r="B17872" s="217" t="s">
        <v>46</v>
      </c>
      <c r="C17872" s="218">
        <v>1.1433</v>
      </c>
    </row>
    <row r="17873" spans="1:3" ht="15" customHeight="1" x14ac:dyDescent="0.25">
      <c r="A17873" s="216">
        <v>45701</v>
      </c>
      <c r="B17873" s="217" t="s">
        <v>46</v>
      </c>
      <c r="C17873" s="218">
        <v>1.1507000000000001</v>
      </c>
    </row>
    <row r="17874" spans="1:3" ht="15" customHeight="1" x14ac:dyDescent="0.25">
      <c r="A17874" s="216">
        <v>45702</v>
      </c>
      <c r="B17874" s="217" t="s">
        <v>46</v>
      </c>
      <c r="C17874" s="218">
        <v>1.1727000000000001</v>
      </c>
    </row>
    <row r="17875" spans="1:3" ht="15" customHeight="1" x14ac:dyDescent="0.25">
      <c r="A17875" s="216">
        <v>45705</v>
      </c>
      <c r="B17875" s="217" t="s">
        <v>46</v>
      </c>
      <c r="C17875" s="218">
        <v>1.1800999999999999</v>
      </c>
    </row>
    <row r="17876" spans="1:3" ht="15" customHeight="1" x14ac:dyDescent="0.25">
      <c r="A17876" s="216">
        <v>45706</v>
      </c>
      <c r="B17876" s="217" t="s">
        <v>46</v>
      </c>
      <c r="C17876" s="218">
        <v>1.1874</v>
      </c>
    </row>
    <row r="17877" spans="1:3" ht="15" customHeight="1" x14ac:dyDescent="0.25">
      <c r="A17877" s="216">
        <v>45707</v>
      </c>
      <c r="B17877" s="217" t="s">
        <v>46</v>
      </c>
      <c r="C17877" s="218">
        <v>1.1947000000000001</v>
      </c>
    </row>
    <row r="17878" spans="1:3" ht="15" customHeight="1" x14ac:dyDescent="0.25">
      <c r="A17878" s="216">
        <v>45708</v>
      </c>
      <c r="B17878" s="217" t="s">
        <v>46</v>
      </c>
      <c r="C17878" s="218">
        <v>1.202</v>
      </c>
    </row>
    <row r="17879" spans="1:3" ht="15" customHeight="1" x14ac:dyDescent="0.25">
      <c r="A17879" s="216">
        <v>45709</v>
      </c>
      <c r="B17879" s="217" t="s">
        <v>46</v>
      </c>
      <c r="C17879" s="218">
        <v>1.2238</v>
      </c>
    </row>
    <row r="17880" spans="1:3" ht="15" customHeight="1" x14ac:dyDescent="0.25">
      <c r="A17880" s="216">
        <v>45712</v>
      </c>
      <c r="B17880" s="217" t="s">
        <v>46</v>
      </c>
      <c r="C17880" s="218">
        <v>1.2311000000000001</v>
      </c>
    </row>
    <row r="17881" spans="1:3" ht="15" customHeight="1" x14ac:dyDescent="0.25">
      <c r="A17881" s="216">
        <v>45713</v>
      </c>
      <c r="B17881" s="217" t="s">
        <v>46</v>
      </c>
      <c r="C17881" s="218">
        <v>1.2383999999999999</v>
      </c>
    </row>
    <row r="17882" spans="1:3" ht="15" customHeight="1" x14ac:dyDescent="0.25">
      <c r="A17882" s="216">
        <v>45714</v>
      </c>
      <c r="B17882" s="217" t="s">
        <v>46</v>
      </c>
      <c r="C17882" s="218">
        <v>1.2457</v>
      </c>
    </row>
    <row r="17883" spans="1:3" ht="15" customHeight="1" x14ac:dyDescent="0.25">
      <c r="A17883" s="216">
        <v>45715</v>
      </c>
      <c r="B17883" s="217" t="s">
        <v>46</v>
      </c>
      <c r="C17883" s="218">
        <v>1.2529999999999999</v>
      </c>
    </row>
    <row r="17884" spans="1:3" ht="15" customHeight="1" x14ac:dyDescent="0.25">
      <c r="A17884" s="216">
        <v>45716</v>
      </c>
      <c r="B17884" s="217" t="s">
        <v>46</v>
      </c>
      <c r="C17884" s="218">
        <v>1.2747999999999999</v>
      </c>
    </row>
    <row r="17885" spans="1:3" ht="15" customHeight="1" x14ac:dyDescent="0.25">
      <c r="A17885" s="216">
        <v>45719</v>
      </c>
      <c r="B17885" s="217" t="s">
        <v>46</v>
      </c>
      <c r="C17885" s="218">
        <v>1.2821</v>
      </c>
    </row>
    <row r="17886" spans="1:3" ht="15" customHeight="1" x14ac:dyDescent="0.25">
      <c r="A17886" s="216">
        <v>45720</v>
      </c>
      <c r="B17886" s="217" t="s">
        <v>46</v>
      </c>
      <c r="C17886" s="218">
        <v>1.2894000000000001</v>
      </c>
    </row>
    <row r="17887" spans="1:3" ht="15" customHeight="1" x14ac:dyDescent="0.25">
      <c r="A17887" s="216">
        <v>45721</v>
      </c>
      <c r="B17887" s="217" t="s">
        <v>46</v>
      </c>
      <c r="C17887" s="218">
        <v>1.2967</v>
      </c>
    </row>
    <row r="17888" spans="1:3" ht="15" customHeight="1" x14ac:dyDescent="0.25">
      <c r="A17888" s="216">
        <v>45722</v>
      </c>
      <c r="B17888" s="217" t="s">
        <v>46</v>
      </c>
      <c r="C17888" s="218">
        <v>1.3039000000000001</v>
      </c>
    </row>
    <row r="17889" spans="1:3" ht="15" customHeight="1" x14ac:dyDescent="0.25">
      <c r="A17889" s="216">
        <v>45723</v>
      </c>
      <c r="B17889" s="217" t="s">
        <v>46</v>
      </c>
      <c r="C17889" s="218">
        <v>1.3257000000000001</v>
      </c>
    </row>
    <row r="17890" spans="1:3" ht="15" customHeight="1" x14ac:dyDescent="0.25">
      <c r="A17890" s="216">
        <v>45726</v>
      </c>
      <c r="B17890" s="217" t="s">
        <v>46</v>
      </c>
      <c r="C17890" s="218">
        <v>1.333</v>
      </c>
    </row>
    <row r="17891" spans="1:3" ht="15" customHeight="1" x14ac:dyDescent="0.25">
      <c r="A17891" s="216">
        <v>45727</v>
      </c>
      <c r="B17891" s="217" t="s">
        <v>46</v>
      </c>
      <c r="C17891" s="218">
        <v>1.3402000000000001</v>
      </c>
    </row>
    <row r="17892" spans="1:3" ht="15" customHeight="1" x14ac:dyDescent="0.25">
      <c r="A17892" s="216">
        <v>45728</v>
      </c>
      <c r="B17892" s="217" t="s">
        <v>46</v>
      </c>
      <c r="C17892" s="218">
        <v>1.347</v>
      </c>
    </row>
    <row r="17893" spans="1:3" ht="15" customHeight="1" x14ac:dyDescent="0.25">
      <c r="A17893" s="216">
        <v>45729</v>
      </c>
      <c r="B17893" s="217" t="s">
        <v>46</v>
      </c>
      <c r="C17893" s="218">
        <v>1.3539000000000001</v>
      </c>
    </row>
    <row r="17894" spans="1:3" ht="15" customHeight="1" x14ac:dyDescent="0.25">
      <c r="A17894" s="216">
        <v>45730</v>
      </c>
      <c r="B17894" s="217" t="s">
        <v>46</v>
      </c>
      <c r="C17894" s="218">
        <v>1.3743000000000001</v>
      </c>
    </row>
    <row r="17895" spans="1:3" ht="15" customHeight="1" x14ac:dyDescent="0.25">
      <c r="A17895" s="216">
        <v>45733</v>
      </c>
      <c r="B17895" s="217" t="s">
        <v>46</v>
      </c>
      <c r="C17895" s="218">
        <v>1.3811</v>
      </c>
    </row>
    <row r="17896" spans="1:3" ht="15" customHeight="1" x14ac:dyDescent="0.25">
      <c r="A17896" s="216">
        <v>45734</v>
      </c>
      <c r="B17896" s="217" t="s">
        <v>46</v>
      </c>
      <c r="C17896" s="218">
        <v>1.3878999999999999</v>
      </c>
    </row>
    <row r="17897" spans="1:3" ht="15" customHeight="1" x14ac:dyDescent="0.25">
      <c r="A17897" s="216">
        <v>45735</v>
      </c>
      <c r="B17897" s="217" t="s">
        <v>46</v>
      </c>
      <c r="C17897" s="218">
        <v>1.3947000000000001</v>
      </c>
    </row>
    <row r="17898" spans="1:3" ht="15" customHeight="1" x14ac:dyDescent="0.25">
      <c r="A17898" s="216">
        <v>45736</v>
      </c>
      <c r="B17898" s="217" t="s">
        <v>46</v>
      </c>
      <c r="C17898" s="218">
        <v>1.4015</v>
      </c>
    </row>
    <row r="17899" spans="1:3" ht="15" customHeight="1" x14ac:dyDescent="0.25">
      <c r="A17899" s="216">
        <v>45737</v>
      </c>
      <c r="B17899" s="217" t="s">
        <v>46</v>
      </c>
      <c r="C17899" s="218">
        <v>1.4218999999999999</v>
      </c>
    </row>
    <row r="17900" spans="1:3" ht="15" customHeight="1" x14ac:dyDescent="0.25">
      <c r="A17900" s="216">
        <v>45740</v>
      </c>
      <c r="B17900" s="217" t="s">
        <v>46</v>
      </c>
      <c r="C17900" s="218">
        <v>1.4287000000000001</v>
      </c>
    </row>
    <row r="17901" spans="1:3" ht="15" customHeight="1" x14ac:dyDescent="0.25">
      <c r="A17901" s="216">
        <v>45741</v>
      </c>
      <c r="B17901" s="217" t="s">
        <v>46</v>
      </c>
      <c r="C17901" s="218">
        <v>1.4355</v>
      </c>
    </row>
    <row r="17902" spans="1:3" ht="15" customHeight="1" x14ac:dyDescent="0.25">
      <c r="A17902" s="216">
        <v>45742</v>
      </c>
      <c r="B17902" s="217" t="s">
        <v>46</v>
      </c>
      <c r="C17902" s="218">
        <v>1.4421999999999999</v>
      </c>
    </row>
    <row r="17903" spans="1:3" ht="15" customHeight="1" x14ac:dyDescent="0.25">
      <c r="A17903" s="216">
        <v>45743</v>
      </c>
      <c r="B17903" s="217" t="s">
        <v>46</v>
      </c>
      <c r="C17903" s="218">
        <v>1.4490000000000001</v>
      </c>
    </row>
    <row r="17904" spans="1:3" ht="15" customHeight="1" x14ac:dyDescent="0.25">
      <c r="A17904" s="216">
        <v>45744</v>
      </c>
      <c r="B17904" s="217" t="s">
        <v>46</v>
      </c>
      <c r="C17904" s="218">
        <v>1.4694</v>
      </c>
    </row>
    <row r="17905" spans="1:3" ht="15" customHeight="1" x14ac:dyDescent="0.25">
      <c r="A17905" s="216">
        <v>45747</v>
      </c>
      <c r="B17905" s="217" t="s">
        <v>46</v>
      </c>
      <c r="C17905" s="218">
        <v>1.4762</v>
      </c>
    </row>
    <row r="17906" spans="1:3" ht="15" customHeight="1" x14ac:dyDescent="0.25">
      <c r="A17906" s="216">
        <v>45748</v>
      </c>
      <c r="B17906" s="217" t="s">
        <v>46</v>
      </c>
      <c r="C17906" s="218">
        <v>1.4830000000000001</v>
      </c>
    </row>
    <row r="17907" spans="1:3" ht="15" customHeight="1" x14ac:dyDescent="0.25">
      <c r="A17907" s="216">
        <v>45749</v>
      </c>
      <c r="B17907" s="217" t="s">
        <v>46</v>
      </c>
      <c r="C17907" s="218">
        <v>1.4897</v>
      </c>
    </row>
    <row r="17908" spans="1:3" ht="15" customHeight="1" x14ac:dyDescent="0.25">
      <c r="A17908" s="216">
        <v>45750</v>
      </c>
      <c r="B17908" s="217" t="s">
        <v>46</v>
      </c>
      <c r="C17908" s="218">
        <v>1.4964999999999999</v>
      </c>
    </row>
    <row r="17909" spans="1:3" ht="15" customHeight="1" x14ac:dyDescent="0.25">
      <c r="A17909" s="216">
        <v>45751</v>
      </c>
      <c r="B17909" s="217" t="s">
        <v>46</v>
      </c>
      <c r="C17909" s="218">
        <v>1.5168999999999999</v>
      </c>
    </row>
    <row r="17910" spans="1:3" ht="15" customHeight="1" x14ac:dyDescent="0.25">
      <c r="A17910" s="216">
        <v>45754</v>
      </c>
      <c r="B17910" s="217" t="s">
        <v>46</v>
      </c>
      <c r="C17910" s="218">
        <v>1.5236000000000001</v>
      </c>
    </row>
    <row r="17911" spans="1:3" ht="15" customHeight="1" x14ac:dyDescent="0.25">
      <c r="A17911" s="216">
        <v>45755</v>
      </c>
      <c r="B17911" s="217" t="s">
        <v>46</v>
      </c>
      <c r="C17911" s="218">
        <v>1.5304</v>
      </c>
    </row>
    <row r="17912" spans="1:3" ht="15" customHeight="1" x14ac:dyDescent="0.25">
      <c r="A17912" s="216">
        <v>45756</v>
      </c>
      <c r="B17912" s="217" t="s">
        <v>46</v>
      </c>
      <c r="C17912" s="218">
        <v>1.5371999999999999</v>
      </c>
    </row>
    <row r="17913" spans="1:3" ht="15" customHeight="1" x14ac:dyDescent="0.25">
      <c r="A17913" s="216">
        <v>45757</v>
      </c>
      <c r="B17913" s="217" t="s">
        <v>46</v>
      </c>
      <c r="C17913" s="218">
        <v>1.5439000000000001</v>
      </c>
    </row>
    <row r="17914" spans="1:3" ht="15" customHeight="1" x14ac:dyDescent="0.25">
      <c r="A17914" s="216">
        <v>45758</v>
      </c>
      <c r="B17914" s="217" t="s">
        <v>46</v>
      </c>
      <c r="C17914" s="218">
        <v>1.5642</v>
      </c>
    </row>
    <row r="17915" spans="1:3" ht="15" customHeight="1" x14ac:dyDescent="0.25">
      <c r="A17915" s="216">
        <v>45761</v>
      </c>
      <c r="B17915" s="217" t="s">
        <v>46</v>
      </c>
      <c r="C17915" s="218">
        <v>1.571</v>
      </c>
    </row>
    <row r="17916" spans="1:3" ht="15" customHeight="1" x14ac:dyDescent="0.25">
      <c r="A17916" s="216">
        <v>45762</v>
      </c>
      <c r="B17916" s="217" t="s">
        <v>46</v>
      </c>
      <c r="C17916" s="218">
        <v>1.5777000000000001</v>
      </c>
    </row>
    <row r="17917" spans="1:3" ht="15" customHeight="1" x14ac:dyDescent="0.25">
      <c r="A17917" s="216">
        <v>45763</v>
      </c>
      <c r="B17917" s="217" t="s">
        <v>46</v>
      </c>
      <c r="C17917" s="218">
        <v>1.5844</v>
      </c>
    </row>
    <row r="17918" spans="1:3" ht="15" customHeight="1" x14ac:dyDescent="0.25">
      <c r="A17918" s="216">
        <v>45764</v>
      </c>
      <c r="B17918" s="217" t="s">
        <v>46</v>
      </c>
      <c r="C17918" s="218">
        <v>1.6178999999999999</v>
      </c>
    </row>
    <row r="17919" spans="1:3" ht="15" customHeight="1" x14ac:dyDescent="0.25">
      <c r="A17919" s="216">
        <v>45769</v>
      </c>
      <c r="B17919" s="217" t="s">
        <v>46</v>
      </c>
      <c r="C17919" s="218">
        <v>1.6245000000000001</v>
      </c>
    </row>
    <row r="17920" spans="1:3" ht="15" customHeight="1" x14ac:dyDescent="0.25">
      <c r="A17920" s="216">
        <v>45770</v>
      </c>
      <c r="B17920" s="217" t="s">
        <v>46</v>
      </c>
      <c r="C17920" s="218">
        <v>1.6307</v>
      </c>
    </row>
    <row r="17921" spans="1:3" ht="15" customHeight="1" x14ac:dyDescent="0.25">
      <c r="A17921" s="216">
        <v>45771</v>
      </c>
      <c r="B17921" s="217" t="s">
        <v>46</v>
      </c>
      <c r="C17921" s="218">
        <v>1.6369</v>
      </c>
    </row>
    <row r="17922" spans="1:3" ht="15" customHeight="1" x14ac:dyDescent="0.25">
      <c r="A17922" s="216">
        <v>45772</v>
      </c>
      <c r="B17922" s="217" t="s">
        <v>46</v>
      </c>
      <c r="C17922" s="218">
        <v>1.6553</v>
      </c>
    </row>
    <row r="17923" spans="1:3" ht="15" customHeight="1" x14ac:dyDescent="0.25">
      <c r="A17923" s="216">
        <v>45775</v>
      </c>
      <c r="B17923" s="217" t="s">
        <v>46</v>
      </c>
      <c r="C17923" s="218">
        <v>1.6615</v>
      </c>
    </row>
    <row r="17924" spans="1:3" ht="15" customHeight="1" x14ac:dyDescent="0.25">
      <c r="A17924" s="216">
        <v>45776</v>
      </c>
      <c r="B17924" s="217" t="s">
        <v>46</v>
      </c>
      <c r="C17924" s="218">
        <v>1.6677</v>
      </c>
    </row>
    <row r="17925" spans="1:3" ht="15" customHeight="1" x14ac:dyDescent="0.25">
      <c r="A17925" s="216">
        <v>45777</v>
      </c>
      <c r="B17925" s="217" t="s">
        <v>46</v>
      </c>
      <c r="C17925" s="218">
        <v>1.6798</v>
      </c>
    </row>
    <row r="17926" spans="1:3" ht="15" customHeight="1" x14ac:dyDescent="0.25">
      <c r="A17926" s="216">
        <v>45779</v>
      </c>
      <c r="B17926" s="217" t="s">
        <v>46</v>
      </c>
      <c r="C17926" s="218">
        <v>1.698</v>
      </c>
    </row>
    <row r="17927" spans="1:3" ht="15" customHeight="1" x14ac:dyDescent="0.25">
      <c r="A17927" s="216">
        <v>45782</v>
      </c>
      <c r="B17927" s="217" t="s">
        <v>46</v>
      </c>
      <c r="C17927" s="218">
        <v>1.7040999999999999</v>
      </c>
    </row>
    <row r="17928" spans="1:3" ht="15" customHeight="1" x14ac:dyDescent="0.25">
      <c r="A17928" s="216">
        <v>45783</v>
      </c>
      <c r="B17928" s="217" t="s">
        <v>46</v>
      </c>
      <c r="C17928" s="218">
        <v>1.7101999999999999</v>
      </c>
    </row>
    <row r="17929" spans="1:3" ht="15" customHeight="1" x14ac:dyDescent="0.25">
      <c r="A17929" s="216">
        <v>45784</v>
      </c>
      <c r="B17929" s="217" t="s">
        <v>46</v>
      </c>
      <c r="C17929" s="218">
        <v>1.7161999999999999</v>
      </c>
    </row>
    <row r="17930" spans="1:3" ht="15" customHeight="1" x14ac:dyDescent="0.25">
      <c r="A17930" s="216">
        <v>45785</v>
      </c>
      <c r="B17930" s="217" t="s">
        <v>46</v>
      </c>
      <c r="C17930" s="218">
        <v>1.7222999999999999</v>
      </c>
    </row>
    <row r="17931" spans="1:3" ht="15" customHeight="1" x14ac:dyDescent="0.25">
      <c r="A17931" s="216">
        <v>45786</v>
      </c>
      <c r="B17931" s="217" t="s">
        <v>46</v>
      </c>
      <c r="C17931" s="218">
        <v>1.7403</v>
      </c>
    </row>
    <row r="17932" spans="1:3" ht="15" customHeight="1" x14ac:dyDescent="0.25">
      <c r="A17932" s="216">
        <v>45789</v>
      </c>
      <c r="B17932" s="217" t="s">
        <v>46</v>
      </c>
      <c r="C17932" s="218">
        <v>1.7463</v>
      </c>
    </row>
    <row r="17933" spans="1:3" ht="15" customHeight="1" x14ac:dyDescent="0.25">
      <c r="A17933" s="216">
        <v>45790</v>
      </c>
      <c r="B17933" s="217" t="s">
        <v>46</v>
      </c>
      <c r="C17933" s="218">
        <v>1.7523</v>
      </c>
    </row>
    <row r="17934" spans="1:3" ht="15" customHeight="1" x14ac:dyDescent="0.25">
      <c r="A17934" s="216">
        <v>45791</v>
      </c>
      <c r="B17934" s="217" t="s">
        <v>46</v>
      </c>
      <c r="C17934" s="218">
        <v>1.7582</v>
      </c>
    </row>
    <row r="17935" spans="1:3" ht="15" customHeight="1" x14ac:dyDescent="0.25">
      <c r="A17935" s="216">
        <v>45792</v>
      </c>
      <c r="B17935" s="217" t="s">
        <v>46</v>
      </c>
      <c r="C17935" s="218">
        <v>1.7642</v>
      </c>
    </row>
    <row r="17936" spans="1:3" ht="15" customHeight="1" x14ac:dyDescent="0.25">
      <c r="A17936" s="216">
        <v>45793</v>
      </c>
      <c r="B17936" s="217" t="s">
        <v>46</v>
      </c>
      <c r="C17936" s="218">
        <v>1.7821</v>
      </c>
    </row>
    <row r="17937" spans="1:3" ht="15" customHeight="1" x14ac:dyDescent="0.25">
      <c r="A17937" s="216">
        <v>45796</v>
      </c>
      <c r="B17937" s="217" t="s">
        <v>46</v>
      </c>
      <c r="C17937" s="218">
        <v>1.7881</v>
      </c>
    </row>
    <row r="17938" spans="1:3" ht="15" customHeight="1" x14ac:dyDescent="0.25">
      <c r="A17938" s="216">
        <v>45797</v>
      </c>
      <c r="B17938" s="217" t="s">
        <v>46</v>
      </c>
      <c r="C17938" s="218">
        <v>1.7941</v>
      </c>
    </row>
    <row r="17939" spans="1:3" ht="15" customHeight="1" x14ac:dyDescent="0.25">
      <c r="A17939" s="216">
        <v>45798</v>
      </c>
      <c r="B17939" s="217" t="s">
        <v>46</v>
      </c>
      <c r="C17939" s="218">
        <v>1.8001</v>
      </c>
    </row>
    <row r="17940" spans="1:3" ht="15" customHeight="1" x14ac:dyDescent="0.25">
      <c r="A17940" s="216">
        <v>45799</v>
      </c>
      <c r="B17940" s="217" t="s">
        <v>46</v>
      </c>
      <c r="C17940" s="218">
        <v>1.806</v>
      </c>
    </row>
    <row r="17941" spans="1:3" ht="15" customHeight="1" x14ac:dyDescent="0.25">
      <c r="A17941" s="216">
        <v>45800</v>
      </c>
      <c r="B17941" s="217" t="s">
        <v>46</v>
      </c>
      <c r="C17941" s="218">
        <v>1.8239000000000001</v>
      </c>
    </row>
    <row r="17942" spans="1:3" ht="15" customHeight="1" x14ac:dyDescent="0.25">
      <c r="A17942" s="216">
        <v>45803</v>
      </c>
      <c r="B17942" s="217" t="s">
        <v>46</v>
      </c>
      <c r="C17942" s="218">
        <v>1.8298000000000001</v>
      </c>
    </row>
    <row r="17943" spans="1:3" ht="15" customHeight="1" x14ac:dyDescent="0.25">
      <c r="A17943" s="216">
        <v>45804</v>
      </c>
      <c r="B17943" s="217" t="s">
        <v>46</v>
      </c>
      <c r="C17943" s="218">
        <v>1.8358000000000001</v>
      </c>
    </row>
    <row r="17944" spans="1:3" ht="15" customHeight="1" x14ac:dyDescent="0.25">
      <c r="A17944" s="216">
        <v>45805</v>
      </c>
      <c r="B17944" s="217" t="s">
        <v>46</v>
      </c>
      <c r="C17944" s="218">
        <v>1.8416999999999999</v>
      </c>
    </row>
    <row r="17945" spans="1:3" ht="15" customHeight="1" x14ac:dyDescent="0.25">
      <c r="A17945" s="216">
        <v>45806</v>
      </c>
      <c r="B17945" s="217" t="s">
        <v>46</v>
      </c>
      <c r="C17945" s="218">
        <v>1.8475999999999999</v>
      </c>
    </row>
    <row r="17946" spans="1:3" ht="15" customHeight="1" x14ac:dyDescent="0.25">
      <c r="A17946" s="216">
        <v>45807</v>
      </c>
      <c r="B17946" s="217" t="s">
        <v>46</v>
      </c>
      <c r="C17946" s="218">
        <v>1.8653999999999999</v>
      </c>
    </row>
    <row r="17947" spans="1:3" ht="15" customHeight="1" x14ac:dyDescent="0.25">
      <c r="A17947" s="216">
        <v>45810</v>
      </c>
      <c r="B17947" s="217" t="s">
        <v>46</v>
      </c>
      <c r="C17947" s="218">
        <v>1.8713</v>
      </c>
    </row>
    <row r="17948" spans="1:3" ht="15" customHeight="1" x14ac:dyDescent="0.25">
      <c r="A17948" s="216">
        <v>45811</v>
      </c>
      <c r="B17948" s="217" t="s">
        <v>46</v>
      </c>
      <c r="C17948" s="218">
        <v>1.8772</v>
      </c>
    </row>
    <row r="17949" spans="1:3" ht="15" customHeight="1" x14ac:dyDescent="0.25">
      <c r="A17949" s="216">
        <v>45812</v>
      </c>
      <c r="B17949" s="217" t="s">
        <v>46</v>
      </c>
      <c r="C17949" s="218">
        <v>1.8832</v>
      </c>
    </row>
    <row r="17950" spans="1:3" ht="15" customHeight="1" x14ac:dyDescent="0.25">
      <c r="A17950" s="216">
        <v>45813</v>
      </c>
      <c r="B17950" s="217" t="s">
        <v>46</v>
      </c>
      <c r="C17950" s="218">
        <v>1.8891</v>
      </c>
    </row>
    <row r="17951" spans="1:3" ht="15" customHeight="1" x14ac:dyDescent="0.25">
      <c r="A17951" s="216">
        <v>45814</v>
      </c>
      <c r="B17951" s="217" t="s">
        <v>46</v>
      </c>
      <c r="C17951" s="218">
        <v>1.9068000000000001</v>
      </c>
    </row>
    <row r="17952" spans="1:3" ht="15" customHeight="1" x14ac:dyDescent="0.25">
      <c r="A17952" s="216">
        <v>45817</v>
      </c>
      <c r="B17952" s="217" t="s">
        <v>46</v>
      </c>
      <c r="C17952" s="218">
        <v>1.9127000000000001</v>
      </c>
    </row>
    <row r="17953" spans="1:3" ht="15" customHeight="1" x14ac:dyDescent="0.25">
      <c r="A17953" s="216">
        <v>45818</v>
      </c>
      <c r="B17953" s="217" t="s">
        <v>46</v>
      </c>
      <c r="C17953" s="218">
        <v>1.9186000000000001</v>
      </c>
    </row>
    <row r="17954" spans="1:3" ht="15" customHeight="1" x14ac:dyDescent="0.25">
      <c r="A17954" s="216">
        <v>45819</v>
      </c>
      <c r="B17954" s="217" t="s">
        <v>46</v>
      </c>
      <c r="C17954" s="218">
        <v>1.9239999999999999</v>
      </c>
    </row>
    <row r="17955" spans="1:3" ht="15" customHeight="1" x14ac:dyDescent="0.25">
      <c r="A17955" s="216">
        <v>45820</v>
      </c>
      <c r="B17955" s="217" t="s">
        <v>46</v>
      </c>
      <c r="C17955" s="218">
        <v>1.9295</v>
      </c>
    </row>
    <row r="17956" spans="1:3" ht="15" customHeight="1" x14ac:dyDescent="0.25">
      <c r="A17956" s="216">
        <v>45821</v>
      </c>
      <c r="B17956" s="217" t="s">
        <v>46</v>
      </c>
      <c r="C17956" s="218">
        <v>1.9458</v>
      </c>
    </row>
    <row r="17957" spans="1:3" ht="15" customHeight="1" x14ac:dyDescent="0.25">
      <c r="A17957" s="216">
        <v>45824</v>
      </c>
      <c r="B17957" s="217" t="s">
        <v>46</v>
      </c>
      <c r="C17957" s="218">
        <v>1.9512</v>
      </c>
    </row>
    <row r="17958" spans="1:3" ht="15" customHeight="1" x14ac:dyDescent="0.25">
      <c r="A17958" s="216">
        <v>45825</v>
      </c>
      <c r="B17958" s="217" t="s">
        <v>46</v>
      </c>
      <c r="C17958" s="218">
        <v>1.9565999999999999</v>
      </c>
    </row>
    <row r="17959" spans="1:3" ht="15" customHeight="1" x14ac:dyDescent="0.25">
      <c r="A17959" s="216">
        <v>45826</v>
      </c>
      <c r="B17959" s="217" t="s">
        <v>46</v>
      </c>
      <c r="C17959" s="218">
        <v>1.9621</v>
      </c>
    </row>
    <row r="17960" spans="1:3" ht="15" customHeight="1" x14ac:dyDescent="0.25">
      <c r="A17960" s="216">
        <v>45827</v>
      </c>
      <c r="B17960" s="217" t="s">
        <v>46</v>
      </c>
      <c r="C17960" s="218">
        <v>1.9675</v>
      </c>
    </row>
    <row r="17961" spans="1:3" ht="15" customHeight="1" x14ac:dyDescent="0.25">
      <c r="A17961" s="216">
        <v>45828</v>
      </c>
      <c r="B17961" s="217" t="s">
        <v>46</v>
      </c>
      <c r="C17961" s="218">
        <v>1.9839</v>
      </c>
    </row>
    <row r="17962" spans="1:3" ht="15" customHeight="1" x14ac:dyDescent="0.25">
      <c r="A17962" s="216">
        <v>45831</v>
      </c>
      <c r="B17962" s="217" t="s">
        <v>46</v>
      </c>
      <c r="C17962" s="218">
        <v>1.9893000000000001</v>
      </c>
    </row>
    <row r="17963" spans="1:3" ht="15" customHeight="1" x14ac:dyDescent="0.25">
      <c r="A17963" s="216">
        <v>45832</v>
      </c>
      <c r="B17963" s="217" t="s">
        <v>46</v>
      </c>
      <c r="C17963" s="218">
        <v>1.9946999999999999</v>
      </c>
    </row>
    <row r="17964" spans="1:3" ht="15" customHeight="1" x14ac:dyDescent="0.25">
      <c r="A17964" s="216">
        <v>45833</v>
      </c>
      <c r="B17964" s="217" t="s">
        <v>46</v>
      </c>
      <c r="C17964" s="218">
        <v>2.0001000000000002</v>
      </c>
    </row>
    <row r="17965" spans="1:3" ht="15" customHeight="1" x14ac:dyDescent="0.25">
      <c r="A17965" s="216">
        <v>45834</v>
      </c>
      <c r="B17965" s="217" t="s">
        <v>46</v>
      </c>
      <c r="C17965" s="218">
        <v>2.0055999999999998</v>
      </c>
    </row>
    <row r="17966" spans="1:3" ht="15" customHeight="1" x14ac:dyDescent="0.25">
      <c r="A17966" s="216">
        <v>45835</v>
      </c>
      <c r="B17966" s="217" t="s">
        <v>46</v>
      </c>
      <c r="C17966" s="218">
        <v>2.0219</v>
      </c>
    </row>
    <row r="17967" spans="1:3" ht="15" customHeight="1" x14ac:dyDescent="0.25">
      <c r="A17967" s="216">
        <v>45838</v>
      </c>
      <c r="B17967" s="217" t="s">
        <v>46</v>
      </c>
      <c r="C17967" s="218">
        <v>2.0272999999999999</v>
      </c>
    </row>
    <row r="17968" spans="1:3" ht="15" customHeight="1" x14ac:dyDescent="0.25">
      <c r="A17968" s="216">
        <v>45839</v>
      </c>
      <c r="B17968" s="217" t="s">
        <v>46</v>
      </c>
      <c r="C17968" s="218">
        <v>2.0327999999999999</v>
      </c>
    </row>
    <row r="17969" spans="1:3" ht="15" customHeight="1" x14ac:dyDescent="0.25">
      <c r="A17969" s="216">
        <v>45840</v>
      </c>
      <c r="B17969" s="217" t="s">
        <v>46</v>
      </c>
      <c r="C17969" s="218">
        <v>2.0381999999999998</v>
      </c>
    </row>
    <row r="17970" spans="1:3" ht="15" customHeight="1" x14ac:dyDescent="0.25">
      <c r="A17970" s="216">
        <v>45841</v>
      </c>
      <c r="B17970" s="217" t="s">
        <v>46</v>
      </c>
      <c r="C17970" s="218">
        <v>2.0436999999999999</v>
      </c>
    </row>
    <row r="17971" spans="1:3" ht="15" customHeight="1" x14ac:dyDescent="0.25">
      <c r="A17971" s="216">
        <v>45842</v>
      </c>
      <c r="B17971" s="217" t="s">
        <v>46</v>
      </c>
      <c r="C17971" s="218">
        <v>2.0598999999999998</v>
      </c>
    </row>
    <row r="17972" spans="1:3" ht="15" customHeight="1" x14ac:dyDescent="0.25">
      <c r="A17972" s="216">
        <v>45845</v>
      </c>
      <c r="B17972" s="217" t="s">
        <v>46</v>
      </c>
      <c r="C17972" s="218">
        <v>2.0653000000000001</v>
      </c>
    </row>
    <row r="17973" spans="1:3" ht="15" customHeight="1" x14ac:dyDescent="0.25">
      <c r="A17973" s="216">
        <v>45846</v>
      </c>
      <c r="B17973" s="217" t="s">
        <v>46</v>
      </c>
      <c r="C17973" s="218">
        <v>2.0707</v>
      </c>
    </row>
    <row r="17974" spans="1:3" ht="15" customHeight="1" x14ac:dyDescent="0.25">
      <c r="A17974" s="216">
        <v>45847</v>
      </c>
      <c r="B17974" s="217" t="s">
        <v>46</v>
      </c>
      <c r="C17974" s="218">
        <v>2.0760999999999998</v>
      </c>
    </row>
    <row r="17975" spans="1:3" ht="15" customHeight="1" x14ac:dyDescent="0.25">
      <c r="A17975" s="216">
        <v>45848</v>
      </c>
      <c r="B17975" s="217" t="s">
        <v>46</v>
      </c>
      <c r="C17975" s="218">
        <v>2.0815000000000001</v>
      </c>
    </row>
    <row r="17976" spans="1:3" ht="15" customHeight="1" x14ac:dyDescent="0.25">
      <c r="A17976" s="216">
        <v>45849</v>
      </c>
      <c r="B17976" s="217" t="s">
        <v>46</v>
      </c>
      <c r="C17976" s="218">
        <v>2.0977999999999999</v>
      </c>
    </row>
    <row r="17977" spans="1:3" ht="15" customHeight="1" x14ac:dyDescent="0.25">
      <c r="A17977" s="216">
        <v>45852</v>
      </c>
      <c r="B17977" s="217" t="s">
        <v>46</v>
      </c>
      <c r="C17977" s="218">
        <v>2.1032000000000002</v>
      </c>
    </row>
    <row r="17978" spans="1:3" ht="15" customHeight="1" x14ac:dyDescent="0.25">
      <c r="A17978" s="216">
        <v>45853</v>
      </c>
      <c r="B17978" s="217" t="s">
        <v>46</v>
      </c>
      <c r="C17978" s="218">
        <v>2.1086</v>
      </c>
    </row>
    <row r="17979" spans="1:3" ht="15" customHeight="1" x14ac:dyDescent="0.25">
      <c r="A17979" s="216">
        <v>45854</v>
      </c>
      <c r="B17979" s="217" t="s">
        <v>46</v>
      </c>
      <c r="C17979" s="218">
        <v>2.1139999999999999</v>
      </c>
    </row>
    <row r="17980" spans="1:3" ht="15" customHeight="1" x14ac:dyDescent="0.25">
      <c r="A17980" s="216">
        <v>45855</v>
      </c>
      <c r="B17980" s="217" t="s">
        <v>46</v>
      </c>
      <c r="C17980" s="218">
        <v>2.1194000000000002</v>
      </c>
    </row>
    <row r="17981" spans="1:3" ht="15" customHeight="1" x14ac:dyDescent="0.25">
      <c r="A17981" s="216">
        <v>45856</v>
      </c>
      <c r="B17981" s="217" t="s">
        <v>46</v>
      </c>
      <c r="C17981" s="218">
        <v>2.1356000000000002</v>
      </c>
    </row>
    <row r="17982" spans="1:3" ht="15" customHeight="1" x14ac:dyDescent="0.25">
      <c r="A17982" s="216">
        <v>45859</v>
      </c>
      <c r="B17982" s="217" t="s">
        <v>46</v>
      </c>
      <c r="C17982" s="218">
        <v>2.141</v>
      </c>
    </row>
    <row r="17983" spans="1:3" ht="15" customHeight="1" x14ac:dyDescent="0.25">
      <c r="A17983" s="216">
        <v>45860</v>
      </c>
      <c r="B17983" s="217" t="s">
        <v>46</v>
      </c>
      <c r="C17983" s="218">
        <v>2.1463999999999999</v>
      </c>
    </row>
    <row r="17984" spans="1:3" ht="15" customHeight="1" x14ac:dyDescent="0.25">
      <c r="A17984" s="216">
        <v>45861</v>
      </c>
      <c r="B17984" s="217" t="s">
        <v>46</v>
      </c>
      <c r="C17984" s="218">
        <v>2.1518000000000002</v>
      </c>
    </row>
    <row r="17985" spans="1:3" ht="15" customHeight="1" x14ac:dyDescent="0.25">
      <c r="A17985" s="216">
        <v>45862</v>
      </c>
      <c r="B17985" s="217" t="s">
        <v>46</v>
      </c>
      <c r="C17985" s="218">
        <v>2.1572</v>
      </c>
    </row>
    <row r="17986" spans="1:3" ht="15" customHeight="1" x14ac:dyDescent="0.25">
      <c r="A17986" s="216">
        <v>45863</v>
      </c>
      <c r="B17986" s="217" t="s">
        <v>46</v>
      </c>
      <c r="C17986" s="218">
        <v>2.1734</v>
      </c>
    </row>
    <row r="17987" spans="1:3" ht="15" customHeight="1" x14ac:dyDescent="0.25">
      <c r="A17987" s="216">
        <v>45866</v>
      </c>
      <c r="B17987" s="217" t="s">
        <v>46</v>
      </c>
      <c r="C17987" s="218">
        <v>2.1787999999999998</v>
      </c>
    </row>
    <row r="17988" spans="1:3" ht="15" customHeight="1" x14ac:dyDescent="0.25">
      <c r="A17988" s="216">
        <v>45867</v>
      </c>
      <c r="B17988" s="217" t="s">
        <v>46</v>
      </c>
      <c r="C17988" s="218">
        <v>2.1842000000000001</v>
      </c>
    </row>
    <row r="17989" spans="1:3" ht="15" customHeight="1" x14ac:dyDescent="0.25">
      <c r="A17989" s="216">
        <v>45868</v>
      </c>
      <c r="B17989" s="217" t="s">
        <v>46</v>
      </c>
      <c r="C17989" s="218">
        <v>2.1896</v>
      </c>
    </row>
    <row r="17990" spans="1:3" ht="15" customHeight="1" x14ac:dyDescent="0.25">
      <c r="A17990" s="216">
        <v>45869</v>
      </c>
      <c r="B17990" s="217" t="s">
        <v>46</v>
      </c>
      <c r="C17990" s="218">
        <v>2.1949000000000001</v>
      </c>
    </row>
    <row r="17991" spans="1:3" ht="15" customHeight="1" x14ac:dyDescent="0.25">
      <c r="A17991" s="216">
        <v>45870</v>
      </c>
      <c r="B17991" s="217" t="s">
        <v>46</v>
      </c>
      <c r="C17991" s="218">
        <v>2.2111000000000001</v>
      </c>
    </row>
    <row r="17992" spans="1:3" ht="15" customHeight="1" x14ac:dyDescent="0.25">
      <c r="A17992" s="216">
        <v>45873</v>
      </c>
      <c r="B17992" s="217" t="s">
        <v>46</v>
      </c>
      <c r="C17992" s="218">
        <v>2.2164999999999999</v>
      </c>
    </row>
    <row r="17993" spans="1:3" ht="15" customHeight="1" x14ac:dyDescent="0.25">
      <c r="A17993" s="216">
        <v>45874</v>
      </c>
      <c r="B17993" s="217" t="s">
        <v>46</v>
      </c>
      <c r="C17993" s="218">
        <v>2.2219000000000002</v>
      </c>
    </row>
    <row r="17994" spans="1:3" ht="15" customHeight="1" x14ac:dyDescent="0.25">
      <c r="A17994" s="216">
        <v>45875</v>
      </c>
      <c r="B17994" s="217" t="s">
        <v>46</v>
      </c>
      <c r="C17994" s="218">
        <v>2.2271999999999998</v>
      </c>
    </row>
    <row r="17995" spans="1:3" ht="15" customHeight="1" x14ac:dyDescent="0.25">
      <c r="A17995" s="216">
        <v>45876</v>
      </c>
      <c r="B17995" s="217" t="s">
        <v>46</v>
      </c>
      <c r="C17995" s="218">
        <v>2.2326000000000001</v>
      </c>
    </row>
    <row r="17996" spans="1:3" ht="15" customHeight="1" x14ac:dyDescent="0.25">
      <c r="A17996" s="216">
        <v>45877</v>
      </c>
      <c r="B17996" s="217" t="s">
        <v>46</v>
      </c>
      <c r="C17996" s="218">
        <v>2.2486999999999999</v>
      </c>
    </row>
    <row r="17997" spans="1:3" ht="15" customHeight="1" x14ac:dyDescent="0.25">
      <c r="A17997" s="216">
        <v>45880</v>
      </c>
      <c r="B17997" s="217" t="s">
        <v>46</v>
      </c>
      <c r="C17997" s="218">
        <v>2.2541000000000002</v>
      </c>
    </row>
    <row r="17998" spans="1:3" ht="15" customHeight="1" x14ac:dyDescent="0.25">
      <c r="A17998" s="216">
        <v>45881</v>
      </c>
      <c r="B17998" s="217" t="s">
        <v>46</v>
      </c>
      <c r="C17998" s="218">
        <v>2.2595000000000001</v>
      </c>
    </row>
    <row r="17999" spans="1:3" ht="15" customHeight="1" x14ac:dyDescent="0.25">
      <c r="A17999" s="216">
        <v>45882</v>
      </c>
      <c r="B17999" s="217" t="s">
        <v>46</v>
      </c>
      <c r="C17999" s="218">
        <v>2.2648000000000001</v>
      </c>
    </row>
    <row r="18000" spans="1:3" ht="15" customHeight="1" x14ac:dyDescent="0.25">
      <c r="A18000" s="216">
        <v>45883</v>
      </c>
      <c r="B18000" s="217" t="s">
        <v>46</v>
      </c>
      <c r="C18000" s="218">
        <v>2.2702</v>
      </c>
    </row>
    <row r="18001" spans="1:3" ht="15" customHeight="1" x14ac:dyDescent="0.25">
      <c r="A18001" s="216">
        <v>45884</v>
      </c>
      <c r="B18001" s="217" t="s">
        <v>46</v>
      </c>
      <c r="C18001" s="218">
        <v>2.2863000000000002</v>
      </c>
    </row>
    <row r="18002" spans="1:3" ht="15" customHeight="1" x14ac:dyDescent="0.25">
      <c r="A18002" s="216">
        <v>45887</v>
      </c>
      <c r="B18002" s="217" t="s">
        <v>46</v>
      </c>
      <c r="C18002" s="218">
        <v>2.2917000000000001</v>
      </c>
    </row>
    <row r="18003" spans="1:3" ht="15" customHeight="1" x14ac:dyDescent="0.25">
      <c r="A18003" s="216">
        <v>45888</v>
      </c>
      <c r="B18003" s="217" t="s">
        <v>46</v>
      </c>
      <c r="C18003" s="218">
        <v>2.2970999999999999</v>
      </c>
    </row>
    <row r="18004" spans="1:3" ht="15" customHeight="1" x14ac:dyDescent="0.25">
      <c r="A18004" s="216">
        <v>45889</v>
      </c>
      <c r="B18004" s="217" t="s">
        <v>46</v>
      </c>
      <c r="C18004" s="218">
        <v>2.3025000000000002</v>
      </c>
    </row>
    <row r="18005" spans="1:3" ht="15" customHeight="1" x14ac:dyDescent="0.25">
      <c r="A18005" s="216">
        <v>45890</v>
      </c>
      <c r="B18005" s="217" t="s">
        <v>46</v>
      </c>
      <c r="C18005" s="218">
        <v>2.3079000000000001</v>
      </c>
    </row>
    <row r="18006" spans="1:3" ht="15" customHeight="1" x14ac:dyDescent="0.25">
      <c r="A18006" s="216">
        <v>45891</v>
      </c>
      <c r="B18006" s="217" t="s">
        <v>46</v>
      </c>
      <c r="C18006" s="218">
        <v>2.3241000000000001</v>
      </c>
    </row>
    <row r="18007" spans="1:3" ht="15" customHeight="1" x14ac:dyDescent="0.25">
      <c r="A18007" s="216">
        <v>45894</v>
      </c>
      <c r="B18007" s="217" t="s">
        <v>46</v>
      </c>
      <c r="C18007" s="218">
        <v>2.3294999999999999</v>
      </c>
    </row>
    <row r="18008" spans="1:3" ht="15" customHeight="1" x14ac:dyDescent="0.25">
      <c r="A18008" s="216">
        <v>45895</v>
      </c>
      <c r="B18008" s="217" t="s">
        <v>46</v>
      </c>
      <c r="C18008" s="218">
        <v>2.3349000000000002</v>
      </c>
    </row>
    <row r="18009" spans="1:3" ht="15" customHeight="1" x14ac:dyDescent="0.25">
      <c r="A18009" s="216">
        <v>45896</v>
      </c>
      <c r="B18009" s="217" t="s">
        <v>46</v>
      </c>
      <c r="C18009" s="218">
        <v>2.3403</v>
      </c>
    </row>
    <row r="18010" spans="1:3" ht="15" customHeight="1" x14ac:dyDescent="0.25">
      <c r="A18010" s="216">
        <v>45897</v>
      </c>
      <c r="B18010" s="217" t="s">
        <v>46</v>
      </c>
      <c r="C18010" s="218">
        <v>2.3456000000000001</v>
      </c>
    </row>
    <row r="18011" spans="1:3" ht="15" customHeight="1" x14ac:dyDescent="0.25">
      <c r="A18011" s="216">
        <v>45898</v>
      </c>
      <c r="B18011" s="217" t="s">
        <v>46</v>
      </c>
      <c r="C18011" s="218">
        <v>2.3616999999999999</v>
      </c>
    </row>
    <row r="18012" spans="1:3" ht="15" customHeight="1" x14ac:dyDescent="0.25">
      <c r="A18012" s="216">
        <v>45901</v>
      </c>
      <c r="B18012" s="217" t="s">
        <v>46</v>
      </c>
      <c r="C18012" s="218">
        <v>2.3671000000000002</v>
      </c>
    </row>
    <row r="18013" spans="1:3" ht="15" customHeight="1" x14ac:dyDescent="0.25">
      <c r="A18013" s="216">
        <v>45902</v>
      </c>
      <c r="B18013" s="217" t="s">
        <v>46</v>
      </c>
      <c r="C18013" s="218">
        <v>2.3725000000000001</v>
      </c>
    </row>
    <row r="18014" spans="1:3" ht="15" customHeight="1" x14ac:dyDescent="0.25">
      <c r="A18014" s="216">
        <v>45903</v>
      </c>
      <c r="B18014" s="217" t="s">
        <v>46</v>
      </c>
      <c r="C18014" s="218">
        <v>2.3778999999999999</v>
      </c>
    </row>
    <row r="18015" spans="1:3" ht="15" customHeight="1" x14ac:dyDescent="0.25">
      <c r="A18015" s="216">
        <v>45904</v>
      </c>
      <c r="B18015" s="217" t="s">
        <v>46</v>
      </c>
      <c r="C18015" s="218">
        <v>2.3832</v>
      </c>
    </row>
    <row r="18016" spans="1:3" ht="15" customHeight="1" x14ac:dyDescent="0.25">
      <c r="A18016" s="216">
        <v>45905</v>
      </c>
      <c r="B18016" s="217" t="s">
        <v>46</v>
      </c>
      <c r="C18016" s="218">
        <v>2.3993000000000002</v>
      </c>
    </row>
    <row r="18017" spans="1:3" ht="15" customHeight="1" x14ac:dyDescent="0.25">
      <c r="A18017" s="216">
        <v>45908</v>
      </c>
      <c r="B18017" s="217" t="s">
        <v>46</v>
      </c>
      <c r="C18017" s="218">
        <v>2.4047000000000001</v>
      </c>
    </row>
    <row r="18018" spans="1:3" ht="15" customHeight="1" x14ac:dyDescent="0.25">
      <c r="A18018" s="216">
        <v>45909</v>
      </c>
      <c r="B18018" s="217" t="s">
        <v>46</v>
      </c>
      <c r="C18018" s="218">
        <v>2.41</v>
      </c>
    </row>
    <row r="18019" spans="1:3" ht="15" customHeight="1" x14ac:dyDescent="0.25">
      <c r="A18019" s="216">
        <v>45910</v>
      </c>
      <c r="B18019" s="217" t="s">
        <v>46</v>
      </c>
      <c r="C18019" s="218">
        <v>2.4154</v>
      </c>
    </row>
    <row r="18020" spans="1:3" ht="15" customHeight="1" x14ac:dyDescent="0.25">
      <c r="A18020" s="216">
        <v>45911</v>
      </c>
      <c r="B18020" s="217" t="s">
        <v>46</v>
      </c>
      <c r="C18020" s="218">
        <v>2.4207999999999998</v>
      </c>
    </row>
    <row r="18021" spans="1:3" ht="15" customHeight="1" x14ac:dyDescent="0.25">
      <c r="A18021" s="216">
        <v>45912</v>
      </c>
      <c r="B18021" s="217" t="s">
        <v>46</v>
      </c>
      <c r="C18021" s="218">
        <v>2.4369000000000001</v>
      </c>
    </row>
    <row r="18022" spans="1:3" ht="15" customHeight="1" x14ac:dyDescent="0.25">
      <c r="A18022" s="216">
        <v>45915</v>
      </c>
      <c r="B18022" s="217" t="s">
        <v>46</v>
      </c>
      <c r="C18022" s="218">
        <v>2.4422000000000001</v>
      </c>
    </row>
    <row r="18023" spans="1:3" ht="15" customHeight="1" x14ac:dyDescent="0.25">
      <c r="A18023" s="216">
        <v>45916</v>
      </c>
      <c r="B18023" s="217" t="s">
        <v>46</v>
      </c>
      <c r="C18023" s="218">
        <v>2.4476</v>
      </c>
    </row>
    <row r="18024" spans="1:3" ht="15" customHeight="1" x14ac:dyDescent="0.25">
      <c r="A18024" s="216">
        <v>45917</v>
      </c>
      <c r="B18024" s="217" t="s">
        <v>46</v>
      </c>
      <c r="C18024" s="218">
        <v>2.4529000000000001</v>
      </c>
    </row>
    <row r="18025" spans="1:3" ht="15" customHeight="1" x14ac:dyDescent="0.25">
      <c r="A18025" s="216">
        <v>45918</v>
      </c>
      <c r="B18025" s="217" t="s">
        <v>46</v>
      </c>
      <c r="C18025" s="218">
        <v>2.4582999999999999</v>
      </c>
    </row>
    <row r="18026" spans="1:3" ht="15" customHeight="1" x14ac:dyDescent="0.25">
      <c r="A18026" s="216">
        <v>45919</v>
      </c>
      <c r="B18026" s="217" t="s">
        <v>46</v>
      </c>
      <c r="C18026" s="218">
        <v>2.4744000000000002</v>
      </c>
    </row>
    <row r="18027" spans="1:3" ht="15" customHeight="1" x14ac:dyDescent="0.25">
      <c r="A18027" s="216">
        <v>45922</v>
      </c>
      <c r="B18027" s="217" t="s">
        <v>46</v>
      </c>
      <c r="C18027" s="218">
        <v>2.4798</v>
      </c>
    </row>
    <row r="18028" spans="1:3" ht="15" customHeight="1" x14ac:dyDescent="0.25">
      <c r="A18028" s="216">
        <v>45923</v>
      </c>
      <c r="B18028" s="217" t="s">
        <v>46</v>
      </c>
      <c r="C18028" s="218">
        <v>2.4851000000000001</v>
      </c>
    </row>
    <row r="18029" spans="1:3" ht="15" customHeight="1" x14ac:dyDescent="0.25">
      <c r="A18029" s="216">
        <v>45924</v>
      </c>
      <c r="B18029" s="217" t="s">
        <v>46</v>
      </c>
      <c r="C18029" s="218">
        <v>2.4904999999999999</v>
      </c>
    </row>
    <row r="18030" spans="1:3" ht="15" customHeight="1" x14ac:dyDescent="0.25">
      <c r="A18030" s="216">
        <v>45925</v>
      </c>
      <c r="B18030" s="217" t="s">
        <v>46</v>
      </c>
      <c r="C18030" s="218">
        <v>2.4958</v>
      </c>
    </row>
    <row r="18031" spans="1:3" ht="15" customHeight="1" x14ac:dyDescent="0.25">
      <c r="A18031" s="216">
        <v>45926</v>
      </c>
      <c r="B18031" s="217" t="s">
        <v>46</v>
      </c>
      <c r="C18031" s="218">
        <v>2.5118</v>
      </c>
    </row>
    <row r="18032" spans="1:3" ht="15" customHeight="1" x14ac:dyDescent="0.25">
      <c r="A18032" s="216">
        <v>45929</v>
      </c>
      <c r="B18032" s="217" t="s">
        <v>46</v>
      </c>
      <c r="C18032" s="218">
        <v>2.5171999999999999</v>
      </c>
    </row>
    <row r="18033" spans="1:3" ht="15" customHeight="1" x14ac:dyDescent="0.25">
      <c r="A18033" s="216">
        <v>45930</v>
      </c>
      <c r="B18033" s="217" t="s">
        <v>46</v>
      </c>
      <c r="C18033" s="218">
        <v>2.5225</v>
      </c>
    </row>
    <row r="18034" spans="1:3" ht="15" customHeight="1" x14ac:dyDescent="0.25">
      <c r="A18034" s="216">
        <v>45566</v>
      </c>
      <c r="B18034" s="217" t="s">
        <v>375</v>
      </c>
      <c r="C18034" s="218">
        <v>1.5800000000000002E-2</v>
      </c>
    </row>
    <row r="18035" spans="1:3" ht="15" customHeight="1" x14ac:dyDescent="0.25">
      <c r="A18035" s="216">
        <v>45567</v>
      </c>
      <c r="B18035" s="217" t="s">
        <v>375</v>
      </c>
      <c r="C18035" s="218">
        <v>3.1399999999999997E-2</v>
      </c>
    </row>
    <row r="18036" spans="1:3" ht="15" customHeight="1" x14ac:dyDescent="0.25">
      <c r="A18036" s="216">
        <v>45568</v>
      </c>
      <c r="B18036" s="217" t="s">
        <v>375</v>
      </c>
      <c r="C18036" s="218">
        <v>4.7E-2</v>
      </c>
    </row>
    <row r="18037" spans="1:3" ht="15" customHeight="1" x14ac:dyDescent="0.25">
      <c r="A18037" s="216">
        <v>45569</v>
      </c>
      <c r="B18037" s="217" t="s">
        <v>375</v>
      </c>
      <c r="C18037" s="218">
        <v>9.3899999999999997E-2</v>
      </c>
    </row>
    <row r="18038" spans="1:3" ht="15" customHeight="1" x14ac:dyDescent="0.25">
      <c r="A18038" s="216">
        <v>45572</v>
      </c>
      <c r="B18038" s="217" t="s">
        <v>375</v>
      </c>
      <c r="C18038" s="218">
        <v>0.1095</v>
      </c>
    </row>
    <row r="18039" spans="1:3" ht="15" customHeight="1" x14ac:dyDescent="0.25">
      <c r="A18039" s="216">
        <v>45573</v>
      </c>
      <c r="B18039" s="217" t="s">
        <v>375</v>
      </c>
      <c r="C18039" s="218">
        <v>0.12509999999999999</v>
      </c>
    </row>
    <row r="18040" spans="1:3" ht="15" customHeight="1" x14ac:dyDescent="0.25">
      <c r="A18040" s="216">
        <v>45574</v>
      </c>
      <c r="B18040" s="217" t="s">
        <v>375</v>
      </c>
      <c r="C18040" s="218">
        <v>0.14069999999999999</v>
      </c>
    </row>
    <row r="18041" spans="1:3" ht="15" customHeight="1" x14ac:dyDescent="0.25">
      <c r="A18041" s="216">
        <v>45575</v>
      </c>
      <c r="B18041" s="217" t="s">
        <v>375</v>
      </c>
      <c r="C18041" s="218">
        <v>0.15620000000000001</v>
      </c>
    </row>
    <row r="18042" spans="1:3" ht="15" customHeight="1" x14ac:dyDescent="0.25">
      <c r="A18042" s="216">
        <v>45576</v>
      </c>
      <c r="B18042" s="217" t="s">
        <v>375</v>
      </c>
      <c r="C18042" s="218">
        <v>0.2029</v>
      </c>
    </row>
    <row r="18043" spans="1:3" ht="15" customHeight="1" x14ac:dyDescent="0.25">
      <c r="A18043" s="216">
        <v>45579</v>
      </c>
      <c r="B18043" s="217" t="s">
        <v>375</v>
      </c>
      <c r="C18043" s="218">
        <v>0.21840000000000001</v>
      </c>
    </row>
    <row r="18044" spans="1:3" ht="15" customHeight="1" x14ac:dyDescent="0.25">
      <c r="A18044" s="216">
        <v>45580</v>
      </c>
      <c r="B18044" s="217" t="s">
        <v>375</v>
      </c>
      <c r="C18044" s="218">
        <v>0.23400000000000001</v>
      </c>
    </row>
    <row r="18045" spans="1:3" ht="15" customHeight="1" x14ac:dyDescent="0.25">
      <c r="A18045" s="216">
        <v>45581</v>
      </c>
      <c r="B18045" s="217" t="s">
        <v>375</v>
      </c>
      <c r="C18045" s="218">
        <v>0.24959999999999999</v>
      </c>
    </row>
    <row r="18046" spans="1:3" ht="15" customHeight="1" x14ac:dyDescent="0.25">
      <c r="A18046" s="216">
        <v>45582</v>
      </c>
      <c r="B18046" s="217" t="s">
        <v>375</v>
      </c>
      <c r="C18046" s="218">
        <v>0.2651</v>
      </c>
    </row>
    <row r="18047" spans="1:3" ht="15" customHeight="1" x14ac:dyDescent="0.25">
      <c r="A18047" s="216">
        <v>45583</v>
      </c>
      <c r="B18047" s="217" t="s">
        <v>375</v>
      </c>
      <c r="C18047" s="218">
        <v>0.31169999999999998</v>
      </c>
    </row>
    <row r="18048" spans="1:3" ht="15" customHeight="1" x14ac:dyDescent="0.25">
      <c r="A18048" s="216">
        <v>45586</v>
      </c>
      <c r="B18048" s="217" t="s">
        <v>375</v>
      </c>
      <c r="C18048" s="218">
        <v>0.32719999999999999</v>
      </c>
    </row>
    <row r="18049" spans="1:3" ht="15" customHeight="1" x14ac:dyDescent="0.25">
      <c r="A18049" s="216">
        <v>45587</v>
      </c>
      <c r="B18049" s="217" t="s">
        <v>375</v>
      </c>
      <c r="C18049" s="218">
        <v>0.3427</v>
      </c>
    </row>
    <row r="18050" spans="1:3" ht="15" customHeight="1" x14ac:dyDescent="0.25">
      <c r="A18050" s="216">
        <v>45588</v>
      </c>
      <c r="B18050" s="217" t="s">
        <v>375</v>
      </c>
      <c r="C18050" s="218">
        <v>0.35820000000000002</v>
      </c>
    </row>
    <row r="18051" spans="1:3" ht="15" customHeight="1" x14ac:dyDescent="0.25">
      <c r="A18051" s="216">
        <v>45589</v>
      </c>
      <c r="B18051" s="217" t="s">
        <v>375</v>
      </c>
      <c r="C18051" s="218">
        <v>0.37369999999999998</v>
      </c>
    </row>
    <row r="18052" spans="1:3" ht="15" customHeight="1" x14ac:dyDescent="0.25">
      <c r="A18052" s="216">
        <v>45590</v>
      </c>
      <c r="B18052" s="217" t="s">
        <v>375</v>
      </c>
      <c r="C18052" s="218">
        <v>0.42009999999999997</v>
      </c>
    </row>
    <row r="18053" spans="1:3" ht="15" customHeight="1" x14ac:dyDescent="0.25">
      <c r="A18053" s="216">
        <v>45593</v>
      </c>
      <c r="B18053" s="217" t="s">
        <v>375</v>
      </c>
      <c r="C18053" s="218">
        <v>0.43559999999999999</v>
      </c>
    </row>
    <row r="18054" spans="1:3" ht="15" customHeight="1" x14ac:dyDescent="0.25">
      <c r="A18054" s="216">
        <v>45594</v>
      </c>
      <c r="B18054" s="217" t="s">
        <v>375</v>
      </c>
      <c r="C18054" s="218">
        <v>0.45100000000000001</v>
      </c>
    </row>
    <row r="18055" spans="1:3" ht="15" customHeight="1" x14ac:dyDescent="0.25">
      <c r="A18055" s="216">
        <v>45595</v>
      </c>
      <c r="B18055" s="217" t="s">
        <v>375</v>
      </c>
      <c r="C18055" s="218">
        <v>0.46650000000000003</v>
      </c>
    </row>
    <row r="18056" spans="1:3" ht="15" customHeight="1" x14ac:dyDescent="0.25">
      <c r="A18056" s="216">
        <v>45596</v>
      </c>
      <c r="B18056" s="217" t="s">
        <v>375</v>
      </c>
      <c r="C18056" s="218">
        <v>0.48199999999999998</v>
      </c>
    </row>
    <row r="18057" spans="1:3" ht="15" customHeight="1" x14ac:dyDescent="0.25">
      <c r="A18057" s="216">
        <v>45597</v>
      </c>
      <c r="B18057" s="217" t="s">
        <v>375</v>
      </c>
      <c r="C18057" s="218">
        <v>0.5282</v>
      </c>
    </row>
    <row r="18058" spans="1:3" ht="15" customHeight="1" x14ac:dyDescent="0.25">
      <c r="A18058" s="216">
        <v>45600</v>
      </c>
      <c r="B18058" s="217" t="s">
        <v>375</v>
      </c>
      <c r="C18058" s="218">
        <v>0.54359999999999997</v>
      </c>
    </row>
    <row r="18059" spans="1:3" ht="15" customHeight="1" x14ac:dyDescent="0.25">
      <c r="A18059" s="216">
        <v>45601</v>
      </c>
      <c r="B18059" s="217" t="s">
        <v>375</v>
      </c>
      <c r="C18059" s="218">
        <v>0.55900000000000005</v>
      </c>
    </row>
    <row r="18060" spans="1:3" ht="15" customHeight="1" x14ac:dyDescent="0.25">
      <c r="A18060" s="216">
        <v>45602</v>
      </c>
      <c r="B18060" s="217" t="s">
        <v>375</v>
      </c>
      <c r="C18060" s="218">
        <v>0.57430000000000003</v>
      </c>
    </row>
    <row r="18061" spans="1:3" ht="15" customHeight="1" x14ac:dyDescent="0.25">
      <c r="A18061" s="216">
        <v>45603</v>
      </c>
      <c r="B18061" s="217" t="s">
        <v>375</v>
      </c>
      <c r="C18061" s="218">
        <v>0.58960000000000001</v>
      </c>
    </row>
    <row r="18062" spans="1:3" ht="15" customHeight="1" x14ac:dyDescent="0.25">
      <c r="A18062" s="216">
        <v>45604</v>
      </c>
      <c r="B18062" s="217" t="s">
        <v>375</v>
      </c>
      <c r="C18062" s="218">
        <v>0.63449999999999995</v>
      </c>
    </row>
    <row r="18063" spans="1:3" ht="15" customHeight="1" x14ac:dyDescent="0.25">
      <c r="A18063" s="216">
        <v>45607</v>
      </c>
      <c r="B18063" s="217" t="s">
        <v>375</v>
      </c>
      <c r="C18063" s="218">
        <v>0.64949999999999997</v>
      </c>
    </row>
    <row r="18064" spans="1:3" ht="15" customHeight="1" x14ac:dyDescent="0.25">
      <c r="A18064" s="216">
        <v>45608</v>
      </c>
      <c r="B18064" s="217" t="s">
        <v>375</v>
      </c>
      <c r="C18064" s="218">
        <v>0.66439999999999999</v>
      </c>
    </row>
    <row r="18065" spans="1:3" ht="15" customHeight="1" x14ac:dyDescent="0.25">
      <c r="A18065" s="216">
        <v>45609</v>
      </c>
      <c r="B18065" s="217" t="s">
        <v>375</v>
      </c>
      <c r="C18065" s="218">
        <v>0.6794</v>
      </c>
    </row>
    <row r="18066" spans="1:3" ht="15" customHeight="1" x14ac:dyDescent="0.25">
      <c r="A18066" s="216">
        <v>45610</v>
      </c>
      <c r="B18066" s="217" t="s">
        <v>375</v>
      </c>
      <c r="C18066" s="218">
        <v>0.69430000000000003</v>
      </c>
    </row>
    <row r="18067" spans="1:3" ht="15" customHeight="1" x14ac:dyDescent="0.25">
      <c r="A18067" s="216">
        <v>45611</v>
      </c>
      <c r="B18067" s="217" t="s">
        <v>375</v>
      </c>
      <c r="C18067" s="218">
        <v>0.73909999999999998</v>
      </c>
    </row>
    <row r="18068" spans="1:3" ht="15" customHeight="1" x14ac:dyDescent="0.25">
      <c r="A18068" s="216">
        <v>45614</v>
      </c>
      <c r="B18068" s="217" t="s">
        <v>375</v>
      </c>
      <c r="C18068" s="218">
        <v>0.754</v>
      </c>
    </row>
    <row r="18069" spans="1:3" ht="15" customHeight="1" x14ac:dyDescent="0.25">
      <c r="A18069" s="216">
        <v>45615</v>
      </c>
      <c r="B18069" s="217" t="s">
        <v>375</v>
      </c>
      <c r="C18069" s="218">
        <v>0.76890000000000003</v>
      </c>
    </row>
    <row r="18070" spans="1:3" ht="15" customHeight="1" x14ac:dyDescent="0.25">
      <c r="A18070" s="216">
        <v>45616</v>
      </c>
      <c r="B18070" s="217" t="s">
        <v>375</v>
      </c>
      <c r="C18070" s="218">
        <v>0.78380000000000005</v>
      </c>
    </row>
    <row r="18071" spans="1:3" ht="15" customHeight="1" x14ac:dyDescent="0.25">
      <c r="A18071" s="216">
        <v>45617</v>
      </c>
      <c r="B18071" s="217" t="s">
        <v>375</v>
      </c>
      <c r="C18071" s="218">
        <v>0.79859999999999998</v>
      </c>
    </row>
    <row r="18072" spans="1:3" ht="15" customHeight="1" x14ac:dyDescent="0.25">
      <c r="A18072" s="216">
        <v>45618</v>
      </c>
      <c r="B18072" s="217" t="s">
        <v>375</v>
      </c>
      <c r="C18072" s="218">
        <v>0.84319999999999995</v>
      </c>
    </row>
    <row r="18073" spans="1:3" ht="15" customHeight="1" x14ac:dyDescent="0.25">
      <c r="A18073" s="216">
        <v>45621</v>
      </c>
      <c r="B18073" s="217" t="s">
        <v>375</v>
      </c>
      <c r="C18073" s="218">
        <v>0.85809999999999997</v>
      </c>
    </row>
    <row r="18074" spans="1:3" ht="15" customHeight="1" x14ac:dyDescent="0.25">
      <c r="A18074" s="216">
        <v>45622</v>
      </c>
      <c r="B18074" s="217" t="s">
        <v>375</v>
      </c>
      <c r="C18074" s="218">
        <v>0.87290000000000001</v>
      </c>
    </row>
    <row r="18075" spans="1:3" ht="15" customHeight="1" x14ac:dyDescent="0.25">
      <c r="A18075" s="216">
        <v>45623</v>
      </c>
      <c r="B18075" s="217" t="s">
        <v>375</v>
      </c>
      <c r="C18075" s="218">
        <v>0.88770000000000004</v>
      </c>
    </row>
    <row r="18076" spans="1:3" ht="15" customHeight="1" x14ac:dyDescent="0.25">
      <c r="A18076" s="216">
        <v>45624</v>
      </c>
      <c r="B18076" s="217" t="s">
        <v>375</v>
      </c>
      <c r="C18076" s="218">
        <v>0.90259999999999996</v>
      </c>
    </row>
    <row r="18077" spans="1:3" ht="15" customHeight="1" x14ac:dyDescent="0.25">
      <c r="A18077" s="216">
        <v>45625</v>
      </c>
      <c r="B18077" s="217" t="s">
        <v>375</v>
      </c>
      <c r="C18077" s="218">
        <v>0.94699999999999995</v>
      </c>
    </row>
    <row r="18078" spans="1:3" ht="15" customHeight="1" x14ac:dyDescent="0.25">
      <c r="A18078" s="216">
        <v>45628</v>
      </c>
      <c r="B18078" s="217" t="s">
        <v>375</v>
      </c>
      <c r="C18078" s="218">
        <v>0.9617</v>
      </c>
    </row>
    <row r="18079" spans="1:3" ht="15" customHeight="1" x14ac:dyDescent="0.25">
      <c r="A18079" s="216">
        <v>45629</v>
      </c>
      <c r="B18079" s="217" t="s">
        <v>375</v>
      </c>
      <c r="C18079" s="218">
        <v>0.97650000000000003</v>
      </c>
    </row>
    <row r="18080" spans="1:3" ht="15" customHeight="1" x14ac:dyDescent="0.25">
      <c r="A18080" s="216">
        <v>45630</v>
      </c>
      <c r="B18080" s="217" t="s">
        <v>375</v>
      </c>
      <c r="C18080" s="218">
        <v>0.99129999999999996</v>
      </c>
    </row>
    <row r="18081" spans="1:3" ht="15" customHeight="1" x14ac:dyDescent="0.25">
      <c r="A18081" s="216">
        <v>45631</v>
      </c>
      <c r="B18081" s="217" t="s">
        <v>375</v>
      </c>
      <c r="C18081" s="218">
        <v>1.006</v>
      </c>
    </row>
    <row r="18082" spans="1:3" ht="15" customHeight="1" x14ac:dyDescent="0.25">
      <c r="A18082" s="216">
        <v>45632</v>
      </c>
      <c r="B18082" s="217" t="s">
        <v>375</v>
      </c>
      <c r="C18082" s="218">
        <v>1.0502</v>
      </c>
    </row>
    <row r="18083" spans="1:3" ht="15" customHeight="1" x14ac:dyDescent="0.25">
      <c r="A18083" s="216">
        <v>45635</v>
      </c>
      <c r="B18083" s="217" t="s">
        <v>375</v>
      </c>
      <c r="C18083" s="218">
        <v>1.0649</v>
      </c>
    </row>
    <row r="18084" spans="1:3" ht="15" customHeight="1" x14ac:dyDescent="0.25">
      <c r="A18084" s="216">
        <v>45636</v>
      </c>
      <c r="B18084" s="217" t="s">
        <v>375</v>
      </c>
      <c r="C18084" s="218">
        <v>1.0797000000000001</v>
      </c>
    </row>
    <row r="18085" spans="1:3" ht="15" customHeight="1" x14ac:dyDescent="0.25">
      <c r="A18085" s="216">
        <v>45637</v>
      </c>
      <c r="B18085" s="217" t="s">
        <v>375</v>
      </c>
      <c r="C18085" s="218">
        <v>1.0944</v>
      </c>
    </row>
    <row r="18086" spans="1:3" ht="15" customHeight="1" x14ac:dyDescent="0.25">
      <c r="A18086" s="216">
        <v>45638</v>
      </c>
      <c r="B18086" s="217" t="s">
        <v>375</v>
      </c>
      <c r="C18086" s="218">
        <v>1.1091</v>
      </c>
    </row>
    <row r="18087" spans="1:3" ht="15" customHeight="1" x14ac:dyDescent="0.25">
      <c r="A18087" s="216">
        <v>45639</v>
      </c>
      <c r="B18087" s="217" t="s">
        <v>375</v>
      </c>
      <c r="C18087" s="218">
        <v>1.1531</v>
      </c>
    </row>
    <row r="18088" spans="1:3" ht="15" customHeight="1" x14ac:dyDescent="0.25">
      <c r="A18088" s="216">
        <v>45642</v>
      </c>
      <c r="B18088" s="217" t="s">
        <v>375</v>
      </c>
      <c r="C18088" s="218">
        <v>1.1677999999999999</v>
      </c>
    </row>
    <row r="18089" spans="1:3" ht="15" customHeight="1" x14ac:dyDescent="0.25">
      <c r="A18089" s="216">
        <v>45643</v>
      </c>
      <c r="B18089" s="217" t="s">
        <v>375</v>
      </c>
      <c r="C18089" s="218">
        <v>1.1825000000000001</v>
      </c>
    </row>
    <row r="18090" spans="1:3" ht="15" customHeight="1" x14ac:dyDescent="0.25">
      <c r="A18090" s="216">
        <v>45644</v>
      </c>
      <c r="B18090" s="217" t="s">
        <v>375</v>
      </c>
      <c r="C18090" s="218">
        <v>1.1972</v>
      </c>
    </row>
    <row r="18091" spans="1:3" ht="15" customHeight="1" x14ac:dyDescent="0.25">
      <c r="A18091" s="216">
        <v>45645</v>
      </c>
      <c r="B18091" s="217" t="s">
        <v>375</v>
      </c>
      <c r="C18091" s="218">
        <v>1.2114</v>
      </c>
    </row>
    <row r="18092" spans="1:3" ht="15" customHeight="1" x14ac:dyDescent="0.25">
      <c r="A18092" s="216">
        <v>45646</v>
      </c>
      <c r="B18092" s="217" t="s">
        <v>375</v>
      </c>
      <c r="C18092" s="218">
        <v>1.2541</v>
      </c>
    </row>
    <row r="18093" spans="1:3" ht="15" customHeight="1" x14ac:dyDescent="0.25">
      <c r="A18093" s="216">
        <v>45649</v>
      </c>
      <c r="B18093" s="217" t="s">
        <v>375</v>
      </c>
      <c r="C18093" s="218">
        <v>1.2684</v>
      </c>
    </row>
    <row r="18094" spans="1:3" ht="15" customHeight="1" x14ac:dyDescent="0.25">
      <c r="A18094" s="216">
        <v>45650</v>
      </c>
      <c r="B18094" s="217" t="s">
        <v>375</v>
      </c>
      <c r="C18094" s="218">
        <v>1.2827</v>
      </c>
    </row>
    <row r="18095" spans="1:3" ht="15" customHeight="1" x14ac:dyDescent="0.25">
      <c r="A18095" s="216">
        <v>45651</v>
      </c>
      <c r="B18095" s="217" t="s">
        <v>375</v>
      </c>
      <c r="C18095" s="218">
        <v>1.2969999999999999</v>
      </c>
    </row>
    <row r="18096" spans="1:3" ht="15" customHeight="1" x14ac:dyDescent="0.25">
      <c r="A18096" s="216">
        <v>45652</v>
      </c>
      <c r="B18096" s="217" t="s">
        <v>375</v>
      </c>
      <c r="C18096" s="218">
        <v>1.3115000000000001</v>
      </c>
    </row>
    <row r="18097" spans="1:3" ht="15" customHeight="1" x14ac:dyDescent="0.25">
      <c r="A18097" s="216">
        <v>45653</v>
      </c>
      <c r="B18097" s="217" t="s">
        <v>375</v>
      </c>
      <c r="C18097" s="218">
        <v>1.3547</v>
      </c>
    </row>
    <row r="18098" spans="1:3" ht="15" customHeight="1" x14ac:dyDescent="0.25">
      <c r="A18098" s="216">
        <v>45656</v>
      </c>
      <c r="B18098" s="217" t="s">
        <v>375</v>
      </c>
      <c r="C18098" s="218">
        <v>1.369</v>
      </c>
    </row>
    <row r="18099" spans="1:3" ht="15" customHeight="1" x14ac:dyDescent="0.25">
      <c r="A18099" s="216">
        <v>45657</v>
      </c>
      <c r="B18099" s="217" t="s">
        <v>375</v>
      </c>
      <c r="C18099" s="218">
        <v>1.3834</v>
      </c>
    </row>
    <row r="18100" spans="1:3" ht="15" customHeight="1" x14ac:dyDescent="0.25">
      <c r="A18100" s="216">
        <v>45659</v>
      </c>
      <c r="B18100" s="217" t="s">
        <v>375</v>
      </c>
      <c r="C18100" s="218">
        <v>1.4120999999999999</v>
      </c>
    </row>
    <row r="18101" spans="1:3" ht="15" customHeight="1" x14ac:dyDescent="0.25">
      <c r="A18101" s="216">
        <v>45660</v>
      </c>
      <c r="B18101" s="217" t="s">
        <v>375</v>
      </c>
      <c r="C18101" s="218">
        <v>1.4542999999999999</v>
      </c>
    </row>
    <row r="18102" spans="1:3" ht="15" customHeight="1" x14ac:dyDescent="0.25">
      <c r="A18102" s="216">
        <v>45663</v>
      </c>
      <c r="B18102" s="217" t="s">
        <v>375</v>
      </c>
      <c r="C18102" s="218">
        <v>1.4682999999999999</v>
      </c>
    </row>
    <row r="18103" spans="1:3" ht="15" customHeight="1" x14ac:dyDescent="0.25">
      <c r="A18103" s="216">
        <v>45664</v>
      </c>
      <c r="B18103" s="217" t="s">
        <v>375</v>
      </c>
      <c r="C18103" s="218">
        <v>1.4823</v>
      </c>
    </row>
    <row r="18104" spans="1:3" ht="15" customHeight="1" x14ac:dyDescent="0.25">
      <c r="A18104" s="216">
        <v>45665</v>
      </c>
      <c r="B18104" s="217" t="s">
        <v>375</v>
      </c>
      <c r="C18104" s="218">
        <v>1.4963</v>
      </c>
    </row>
    <row r="18105" spans="1:3" ht="15" customHeight="1" x14ac:dyDescent="0.25">
      <c r="A18105" s="216">
        <v>45666</v>
      </c>
      <c r="B18105" s="217" t="s">
        <v>375</v>
      </c>
      <c r="C18105" s="218">
        <v>1.5103</v>
      </c>
    </row>
    <row r="18106" spans="1:3" ht="15" customHeight="1" x14ac:dyDescent="0.25">
      <c r="A18106" s="216">
        <v>45667</v>
      </c>
      <c r="B18106" s="217" t="s">
        <v>375</v>
      </c>
      <c r="C18106" s="218">
        <v>1.5524</v>
      </c>
    </row>
    <row r="18107" spans="1:3" ht="15" customHeight="1" x14ac:dyDescent="0.25">
      <c r="A18107" s="216">
        <v>45670</v>
      </c>
      <c r="B18107" s="217" t="s">
        <v>375</v>
      </c>
      <c r="C18107" s="218">
        <v>1.5664</v>
      </c>
    </row>
    <row r="18108" spans="1:3" ht="15" customHeight="1" x14ac:dyDescent="0.25">
      <c r="A18108" s="216">
        <v>45671</v>
      </c>
      <c r="B18108" s="217" t="s">
        <v>375</v>
      </c>
      <c r="C18108" s="218">
        <v>1.5804</v>
      </c>
    </row>
    <row r="18109" spans="1:3" ht="15" customHeight="1" x14ac:dyDescent="0.25">
      <c r="A18109" s="216">
        <v>45672</v>
      </c>
      <c r="B18109" s="217" t="s">
        <v>375</v>
      </c>
      <c r="C18109" s="218">
        <v>1.5944</v>
      </c>
    </row>
    <row r="18110" spans="1:3" ht="15" customHeight="1" x14ac:dyDescent="0.25">
      <c r="A18110" s="216">
        <v>45673</v>
      </c>
      <c r="B18110" s="217" t="s">
        <v>375</v>
      </c>
      <c r="C18110" s="218">
        <v>1.6084000000000001</v>
      </c>
    </row>
    <row r="18111" spans="1:3" ht="15" customHeight="1" x14ac:dyDescent="0.25">
      <c r="A18111" s="216">
        <v>45674</v>
      </c>
      <c r="B18111" s="217" t="s">
        <v>375</v>
      </c>
      <c r="C18111" s="218">
        <v>1.6644000000000001</v>
      </c>
    </row>
    <row r="18112" spans="1:3" ht="15" customHeight="1" x14ac:dyDescent="0.25">
      <c r="A18112" s="216">
        <v>45678</v>
      </c>
      <c r="B18112" s="217" t="s">
        <v>375</v>
      </c>
      <c r="C18112" s="218">
        <v>1.6782999999999999</v>
      </c>
    </row>
    <row r="18113" spans="1:3" ht="15" customHeight="1" x14ac:dyDescent="0.25">
      <c r="A18113" s="216">
        <v>45679</v>
      </c>
      <c r="B18113" s="217" t="s">
        <v>375</v>
      </c>
      <c r="C18113" s="218">
        <v>1.6922999999999999</v>
      </c>
    </row>
    <row r="18114" spans="1:3" ht="15" customHeight="1" x14ac:dyDescent="0.25">
      <c r="A18114" s="216">
        <v>45680</v>
      </c>
      <c r="B18114" s="217" t="s">
        <v>375</v>
      </c>
      <c r="C18114" s="218">
        <v>1.7063999999999999</v>
      </c>
    </row>
    <row r="18115" spans="1:3" ht="15" customHeight="1" x14ac:dyDescent="0.25">
      <c r="A18115" s="216">
        <v>45681</v>
      </c>
      <c r="B18115" s="217" t="s">
        <v>375</v>
      </c>
      <c r="C18115" s="218">
        <v>1.7485999999999999</v>
      </c>
    </row>
    <row r="18116" spans="1:3" ht="15" customHeight="1" x14ac:dyDescent="0.25">
      <c r="A18116" s="216">
        <v>45684</v>
      </c>
      <c r="B18116" s="217" t="s">
        <v>375</v>
      </c>
      <c r="C18116" s="218">
        <v>1.7625999999999999</v>
      </c>
    </row>
    <row r="18117" spans="1:3" ht="15" customHeight="1" x14ac:dyDescent="0.25">
      <c r="A18117" s="216">
        <v>45685</v>
      </c>
      <c r="B18117" s="217" t="s">
        <v>375</v>
      </c>
      <c r="C18117" s="218">
        <v>1.7766999999999999</v>
      </c>
    </row>
    <row r="18118" spans="1:3" ht="15" customHeight="1" x14ac:dyDescent="0.25">
      <c r="A18118" s="216">
        <v>45686</v>
      </c>
      <c r="B18118" s="217" t="s">
        <v>375</v>
      </c>
      <c r="C18118" s="218">
        <v>1.7907</v>
      </c>
    </row>
    <row r="18119" spans="1:3" ht="15" customHeight="1" x14ac:dyDescent="0.25">
      <c r="A18119" s="216">
        <v>45687</v>
      </c>
      <c r="B18119" s="217" t="s">
        <v>375</v>
      </c>
      <c r="C18119" s="218">
        <v>1.8048</v>
      </c>
    </row>
    <row r="18120" spans="1:3" ht="15" customHeight="1" x14ac:dyDescent="0.25">
      <c r="A18120" s="216">
        <v>45688</v>
      </c>
      <c r="B18120" s="217" t="s">
        <v>375</v>
      </c>
      <c r="C18120" s="218">
        <v>1.847</v>
      </c>
    </row>
    <row r="18121" spans="1:3" ht="15" customHeight="1" x14ac:dyDescent="0.25">
      <c r="A18121" s="216">
        <v>45691</v>
      </c>
      <c r="B18121" s="217" t="s">
        <v>375</v>
      </c>
      <c r="C18121" s="218">
        <v>1.861</v>
      </c>
    </row>
    <row r="18122" spans="1:3" ht="15" customHeight="1" x14ac:dyDescent="0.25">
      <c r="A18122" s="216">
        <v>45692</v>
      </c>
      <c r="B18122" s="217" t="s">
        <v>375</v>
      </c>
      <c r="C18122" s="218">
        <v>1.875</v>
      </c>
    </row>
    <row r="18123" spans="1:3" ht="15" customHeight="1" x14ac:dyDescent="0.25">
      <c r="A18123" s="216">
        <v>45693</v>
      </c>
      <c r="B18123" s="217" t="s">
        <v>375</v>
      </c>
      <c r="C18123" s="218">
        <v>1.889</v>
      </c>
    </row>
    <row r="18124" spans="1:3" ht="15" customHeight="1" x14ac:dyDescent="0.25">
      <c r="A18124" s="216">
        <v>45694</v>
      </c>
      <c r="B18124" s="217" t="s">
        <v>375</v>
      </c>
      <c r="C18124" s="218">
        <v>1.9031</v>
      </c>
    </row>
    <row r="18125" spans="1:3" ht="15" customHeight="1" x14ac:dyDescent="0.25">
      <c r="A18125" s="216">
        <v>45695</v>
      </c>
      <c r="B18125" s="217" t="s">
        <v>375</v>
      </c>
      <c r="C18125" s="218">
        <v>1.9452</v>
      </c>
    </row>
    <row r="18126" spans="1:3" ht="15" customHeight="1" x14ac:dyDescent="0.25">
      <c r="A18126" s="216">
        <v>45698</v>
      </c>
      <c r="B18126" s="217" t="s">
        <v>375</v>
      </c>
      <c r="C18126" s="218">
        <v>1.9592000000000001</v>
      </c>
    </row>
    <row r="18127" spans="1:3" ht="15" customHeight="1" x14ac:dyDescent="0.25">
      <c r="A18127" s="216">
        <v>45699</v>
      </c>
      <c r="B18127" s="217" t="s">
        <v>375</v>
      </c>
      <c r="C18127" s="218">
        <v>1.9732000000000001</v>
      </c>
    </row>
    <row r="18128" spans="1:3" ht="15" customHeight="1" x14ac:dyDescent="0.25">
      <c r="A18128" s="216">
        <v>45700</v>
      </c>
      <c r="B18128" s="217" t="s">
        <v>375</v>
      </c>
      <c r="C18128" s="218">
        <v>1.9872000000000001</v>
      </c>
    </row>
    <row r="18129" spans="1:3" ht="15" customHeight="1" x14ac:dyDescent="0.25">
      <c r="A18129" s="216">
        <v>45701</v>
      </c>
      <c r="B18129" s="217" t="s">
        <v>375</v>
      </c>
      <c r="C18129" s="218">
        <v>2.0011999999999999</v>
      </c>
    </row>
    <row r="18130" spans="1:3" ht="15" customHeight="1" x14ac:dyDescent="0.25">
      <c r="A18130" s="216">
        <v>45702</v>
      </c>
      <c r="B18130" s="217" t="s">
        <v>375</v>
      </c>
      <c r="C18130" s="218">
        <v>2.0571999999999999</v>
      </c>
    </row>
    <row r="18131" spans="1:3" ht="15" customHeight="1" x14ac:dyDescent="0.25">
      <c r="A18131" s="216">
        <v>45706</v>
      </c>
      <c r="B18131" s="217" t="s">
        <v>375</v>
      </c>
      <c r="C18131" s="218">
        <v>2.0712999999999999</v>
      </c>
    </row>
    <row r="18132" spans="1:3" ht="15" customHeight="1" x14ac:dyDescent="0.25">
      <c r="A18132" s="216">
        <v>45707</v>
      </c>
      <c r="B18132" s="217" t="s">
        <v>375</v>
      </c>
      <c r="C18132" s="218">
        <v>2.0853000000000002</v>
      </c>
    </row>
    <row r="18133" spans="1:3" ht="15" customHeight="1" x14ac:dyDescent="0.25">
      <c r="A18133" s="216">
        <v>45708</v>
      </c>
      <c r="B18133" s="217" t="s">
        <v>375</v>
      </c>
      <c r="C18133" s="218">
        <v>2.0992999999999999</v>
      </c>
    </row>
    <row r="18134" spans="1:3" ht="15" customHeight="1" x14ac:dyDescent="0.25">
      <c r="A18134" s="216">
        <v>45709</v>
      </c>
      <c r="B18134" s="217" t="s">
        <v>375</v>
      </c>
      <c r="C18134" s="218">
        <v>2.1413000000000002</v>
      </c>
    </row>
    <row r="18135" spans="1:3" ht="15" customHeight="1" x14ac:dyDescent="0.25">
      <c r="A18135" s="216">
        <v>45712</v>
      </c>
      <c r="B18135" s="217" t="s">
        <v>375</v>
      </c>
      <c r="C18135" s="218">
        <v>2.1554000000000002</v>
      </c>
    </row>
    <row r="18136" spans="1:3" ht="15" customHeight="1" x14ac:dyDescent="0.25">
      <c r="A18136" s="216">
        <v>45713</v>
      </c>
      <c r="B18136" s="217" t="s">
        <v>375</v>
      </c>
      <c r="C18136" s="218">
        <v>2.1694</v>
      </c>
    </row>
    <row r="18137" spans="1:3" ht="15" customHeight="1" x14ac:dyDescent="0.25">
      <c r="A18137" s="216">
        <v>45714</v>
      </c>
      <c r="B18137" s="217" t="s">
        <v>375</v>
      </c>
      <c r="C18137" s="218">
        <v>2.1833999999999998</v>
      </c>
    </row>
    <row r="18138" spans="1:3" ht="15" customHeight="1" x14ac:dyDescent="0.25">
      <c r="A18138" s="216">
        <v>45715</v>
      </c>
      <c r="B18138" s="217" t="s">
        <v>375</v>
      </c>
      <c r="C18138" s="218">
        <v>2.1974</v>
      </c>
    </row>
    <row r="18139" spans="1:3" ht="15" customHeight="1" x14ac:dyDescent="0.25">
      <c r="A18139" s="216">
        <v>45716</v>
      </c>
      <c r="B18139" s="217" t="s">
        <v>375</v>
      </c>
      <c r="C18139" s="218">
        <v>2.2397</v>
      </c>
    </row>
    <row r="18140" spans="1:3" ht="15" customHeight="1" x14ac:dyDescent="0.25">
      <c r="A18140" s="216">
        <v>45719</v>
      </c>
      <c r="B18140" s="217" t="s">
        <v>375</v>
      </c>
      <c r="C18140" s="218">
        <v>2.2536999999999998</v>
      </c>
    </row>
    <row r="18141" spans="1:3" ht="15" customHeight="1" x14ac:dyDescent="0.25">
      <c r="A18141" s="216">
        <v>45720</v>
      </c>
      <c r="B18141" s="217" t="s">
        <v>375</v>
      </c>
      <c r="C18141" s="218">
        <v>2.2677</v>
      </c>
    </row>
    <row r="18142" spans="1:3" ht="15" customHeight="1" x14ac:dyDescent="0.25">
      <c r="A18142" s="216">
        <v>45721</v>
      </c>
      <c r="B18142" s="217" t="s">
        <v>375</v>
      </c>
      <c r="C18142" s="218">
        <v>2.2816999999999998</v>
      </c>
    </row>
    <row r="18143" spans="1:3" ht="15" customHeight="1" x14ac:dyDescent="0.25">
      <c r="A18143" s="216">
        <v>45722</v>
      </c>
      <c r="B18143" s="217" t="s">
        <v>375</v>
      </c>
      <c r="C18143" s="218">
        <v>2.2957000000000001</v>
      </c>
    </row>
    <row r="18144" spans="1:3" ht="15" customHeight="1" x14ac:dyDescent="0.25">
      <c r="A18144" s="216">
        <v>45723</v>
      </c>
      <c r="B18144" s="217" t="s">
        <v>375</v>
      </c>
      <c r="C18144" s="218">
        <v>2.3376999999999999</v>
      </c>
    </row>
    <row r="18145" spans="1:3" ht="15" customHeight="1" x14ac:dyDescent="0.25">
      <c r="A18145" s="216">
        <v>45726</v>
      </c>
      <c r="B18145" s="217" t="s">
        <v>375</v>
      </c>
      <c r="C18145" s="218">
        <v>2.3517000000000001</v>
      </c>
    </row>
    <row r="18146" spans="1:3" ht="15" customHeight="1" x14ac:dyDescent="0.25">
      <c r="A18146" s="216">
        <v>45727</v>
      </c>
      <c r="B18146" s="217" t="s">
        <v>375</v>
      </c>
      <c r="C18146" s="218">
        <v>2.3656999999999999</v>
      </c>
    </row>
    <row r="18147" spans="1:3" ht="15" customHeight="1" x14ac:dyDescent="0.25">
      <c r="A18147" s="216">
        <v>45728</v>
      </c>
      <c r="B18147" s="217" t="s">
        <v>375</v>
      </c>
      <c r="C18147" s="218">
        <v>2.3797000000000001</v>
      </c>
    </row>
    <row r="18148" spans="1:3" ht="15" customHeight="1" x14ac:dyDescent="0.25">
      <c r="A18148" s="216">
        <v>45729</v>
      </c>
      <c r="B18148" s="217" t="s">
        <v>375</v>
      </c>
      <c r="C18148" s="218">
        <v>2.3936000000000002</v>
      </c>
    </row>
    <row r="18149" spans="1:3" ht="15" customHeight="1" x14ac:dyDescent="0.25">
      <c r="A18149" s="216">
        <v>45730</v>
      </c>
      <c r="B18149" s="217" t="s">
        <v>375</v>
      </c>
      <c r="C18149" s="218">
        <v>2.4355000000000002</v>
      </c>
    </row>
    <row r="18150" spans="1:3" ht="15" customHeight="1" x14ac:dyDescent="0.25">
      <c r="A18150" s="216">
        <v>45733</v>
      </c>
      <c r="B18150" s="217" t="s">
        <v>375</v>
      </c>
      <c r="C18150" s="218">
        <v>2.4495</v>
      </c>
    </row>
    <row r="18151" spans="1:3" ht="15" customHeight="1" x14ac:dyDescent="0.25">
      <c r="A18151" s="216">
        <v>45734</v>
      </c>
      <c r="B18151" s="217" t="s">
        <v>375</v>
      </c>
      <c r="C18151" s="218">
        <v>2.4634</v>
      </c>
    </row>
    <row r="18152" spans="1:3" ht="15" customHeight="1" x14ac:dyDescent="0.25">
      <c r="A18152" s="216">
        <v>45735</v>
      </c>
      <c r="B18152" s="217" t="s">
        <v>375</v>
      </c>
      <c r="C18152" s="218">
        <v>2.4773999999999998</v>
      </c>
    </row>
    <row r="18153" spans="1:3" ht="15" customHeight="1" x14ac:dyDescent="0.25">
      <c r="A18153" s="216">
        <v>45736</v>
      </c>
      <c r="B18153" s="217" t="s">
        <v>375</v>
      </c>
      <c r="C18153" s="218">
        <v>2.4912999999999998</v>
      </c>
    </row>
    <row r="18154" spans="1:3" ht="15" customHeight="1" x14ac:dyDescent="0.25">
      <c r="A18154" s="216">
        <v>45737</v>
      </c>
      <c r="B18154" s="217" t="s">
        <v>375</v>
      </c>
      <c r="C18154" s="218">
        <v>2.5331999999999999</v>
      </c>
    </row>
    <row r="18155" spans="1:3" ht="15" customHeight="1" x14ac:dyDescent="0.25">
      <c r="A18155" s="216">
        <v>45740</v>
      </c>
      <c r="B18155" s="217" t="s">
        <v>375</v>
      </c>
      <c r="C18155" s="218">
        <v>2.5472000000000001</v>
      </c>
    </row>
    <row r="18156" spans="1:3" ht="15" customHeight="1" x14ac:dyDescent="0.25">
      <c r="A18156" s="216">
        <v>45741</v>
      </c>
      <c r="B18156" s="217" t="s">
        <v>375</v>
      </c>
      <c r="C18156" s="218">
        <v>2.5611999999999999</v>
      </c>
    </row>
    <row r="18157" spans="1:3" ht="15" customHeight="1" x14ac:dyDescent="0.25">
      <c r="A18157" s="216">
        <v>45742</v>
      </c>
      <c r="B18157" s="217" t="s">
        <v>375</v>
      </c>
      <c r="C18157" s="218">
        <v>2.5752999999999999</v>
      </c>
    </row>
    <row r="18158" spans="1:3" ht="15" customHeight="1" x14ac:dyDescent="0.25">
      <c r="A18158" s="216">
        <v>45743</v>
      </c>
      <c r="B18158" s="217" t="s">
        <v>375</v>
      </c>
      <c r="C18158" s="218">
        <v>2.5893000000000002</v>
      </c>
    </row>
    <row r="18159" spans="1:3" ht="15" customHeight="1" x14ac:dyDescent="0.25">
      <c r="A18159" s="216">
        <v>45744</v>
      </c>
      <c r="B18159" s="217" t="s">
        <v>375</v>
      </c>
      <c r="C18159" s="218">
        <v>2.6314000000000002</v>
      </c>
    </row>
    <row r="18160" spans="1:3" ht="15" customHeight="1" x14ac:dyDescent="0.25">
      <c r="A18160" s="216">
        <v>45747</v>
      </c>
      <c r="B18160" s="217" t="s">
        <v>375</v>
      </c>
      <c r="C18160" s="218">
        <v>2.6455000000000002</v>
      </c>
    </row>
    <row r="18161" spans="1:3" ht="15" customHeight="1" x14ac:dyDescent="0.25">
      <c r="A18161" s="216">
        <v>45748</v>
      </c>
      <c r="B18161" s="217" t="s">
        <v>375</v>
      </c>
      <c r="C18161" s="218">
        <v>2.6596000000000002</v>
      </c>
    </row>
    <row r="18162" spans="1:3" ht="15" customHeight="1" x14ac:dyDescent="0.25">
      <c r="A18162" s="216">
        <v>45749</v>
      </c>
      <c r="B18162" s="217" t="s">
        <v>375</v>
      </c>
      <c r="C18162" s="218">
        <v>2.6736</v>
      </c>
    </row>
    <row r="18163" spans="1:3" ht="15" customHeight="1" x14ac:dyDescent="0.25">
      <c r="A18163" s="216">
        <v>45750</v>
      </c>
      <c r="B18163" s="217" t="s">
        <v>375</v>
      </c>
      <c r="C18163" s="218">
        <v>2.6877</v>
      </c>
    </row>
    <row r="18164" spans="1:3" ht="15" customHeight="1" x14ac:dyDescent="0.25">
      <c r="A18164" s="216">
        <v>45751</v>
      </c>
      <c r="B18164" s="217" t="s">
        <v>375</v>
      </c>
      <c r="C18164" s="218">
        <v>2.7298</v>
      </c>
    </row>
    <row r="18165" spans="1:3" ht="15" customHeight="1" x14ac:dyDescent="0.25">
      <c r="A18165" s="216">
        <v>45754</v>
      </c>
      <c r="B18165" s="217" t="s">
        <v>375</v>
      </c>
      <c r="C18165" s="218">
        <v>2.7437</v>
      </c>
    </row>
    <row r="18166" spans="1:3" ht="15" customHeight="1" x14ac:dyDescent="0.25">
      <c r="A18166" s="216">
        <v>45755</v>
      </c>
      <c r="B18166" s="217" t="s">
        <v>375</v>
      </c>
      <c r="C18166" s="218">
        <v>2.7578999999999998</v>
      </c>
    </row>
    <row r="18167" spans="1:3" ht="15" customHeight="1" x14ac:dyDescent="0.25">
      <c r="A18167" s="216">
        <v>45756</v>
      </c>
      <c r="B18167" s="217" t="s">
        <v>375</v>
      </c>
      <c r="C18167" s="218">
        <v>2.7719999999999998</v>
      </c>
    </row>
    <row r="18168" spans="1:3" ht="15" customHeight="1" x14ac:dyDescent="0.25">
      <c r="A18168" s="216">
        <v>45757</v>
      </c>
      <c r="B18168" s="217" t="s">
        <v>375</v>
      </c>
      <c r="C18168" s="218">
        <v>2.7860999999999998</v>
      </c>
    </row>
    <row r="18169" spans="1:3" ht="15" customHeight="1" x14ac:dyDescent="0.25">
      <c r="A18169" s="216">
        <v>45758</v>
      </c>
      <c r="B18169" s="217" t="s">
        <v>375</v>
      </c>
      <c r="C18169" s="218">
        <v>2.8281999999999998</v>
      </c>
    </row>
    <row r="18170" spans="1:3" ht="15" customHeight="1" x14ac:dyDescent="0.25">
      <c r="A18170" s="216">
        <v>45761</v>
      </c>
      <c r="B18170" s="217" t="s">
        <v>375</v>
      </c>
      <c r="C18170" s="218">
        <v>2.8422000000000001</v>
      </c>
    </row>
    <row r="18171" spans="1:3" ht="15" customHeight="1" x14ac:dyDescent="0.25">
      <c r="A18171" s="216">
        <v>45762</v>
      </c>
      <c r="B18171" s="217" t="s">
        <v>375</v>
      </c>
      <c r="C18171" s="218">
        <v>2.8563000000000001</v>
      </c>
    </row>
    <row r="18172" spans="1:3" ht="15" customHeight="1" x14ac:dyDescent="0.25">
      <c r="A18172" s="216">
        <v>45763</v>
      </c>
      <c r="B18172" s="217" t="s">
        <v>375</v>
      </c>
      <c r="C18172" s="218">
        <v>2.8702999999999999</v>
      </c>
    </row>
    <row r="18173" spans="1:3" ht="15" customHeight="1" x14ac:dyDescent="0.25">
      <c r="A18173" s="216">
        <v>45764</v>
      </c>
      <c r="B18173" s="217" t="s">
        <v>375</v>
      </c>
      <c r="C18173" s="218">
        <v>2.9264999999999999</v>
      </c>
    </row>
    <row r="18174" spans="1:3" ht="15" customHeight="1" x14ac:dyDescent="0.25">
      <c r="A18174" s="216">
        <v>45768</v>
      </c>
      <c r="B18174" s="217" t="s">
        <v>375</v>
      </c>
      <c r="C18174" s="218">
        <v>2.9405000000000001</v>
      </c>
    </row>
    <row r="18175" spans="1:3" ht="15" customHeight="1" x14ac:dyDescent="0.25">
      <c r="A18175" s="216">
        <v>45769</v>
      </c>
      <c r="B18175" s="217" t="s">
        <v>375</v>
      </c>
      <c r="C18175" s="218">
        <v>2.9546000000000001</v>
      </c>
    </row>
    <row r="18176" spans="1:3" ht="15" customHeight="1" x14ac:dyDescent="0.25">
      <c r="A18176" s="216">
        <v>45770</v>
      </c>
      <c r="B18176" s="217" t="s">
        <v>375</v>
      </c>
      <c r="C18176" s="218">
        <v>2.9685000000000001</v>
      </c>
    </row>
    <row r="18177" spans="1:3" ht="15" customHeight="1" x14ac:dyDescent="0.25">
      <c r="A18177" s="216">
        <v>45771</v>
      </c>
      <c r="B18177" s="217" t="s">
        <v>375</v>
      </c>
      <c r="C18177" s="218">
        <v>2.9824999999999999</v>
      </c>
    </row>
    <row r="18178" spans="1:3" ht="15" customHeight="1" x14ac:dyDescent="0.25">
      <c r="A18178" s="216">
        <v>45772</v>
      </c>
      <c r="B18178" s="217" t="s">
        <v>375</v>
      </c>
      <c r="C18178" s="218">
        <v>3.0249000000000001</v>
      </c>
    </row>
    <row r="18179" spans="1:3" ht="15" customHeight="1" x14ac:dyDescent="0.25">
      <c r="A18179" s="216">
        <v>45775</v>
      </c>
      <c r="B18179" s="217" t="s">
        <v>375</v>
      </c>
      <c r="C18179" s="218">
        <v>3.0390000000000001</v>
      </c>
    </row>
    <row r="18180" spans="1:3" ht="15" customHeight="1" x14ac:dyDescent="0.25">
      <c r="A18180" s="216">
        <v>45776</v>
      </c>
      <c r="B18180" s="217" t="s">
        <v>375</v>
      </c>
      <c r="C18180" s="218">
        <v>3.0531999999999999</v>
      </c>
    </row>
    <row r="18181" spans="1:3" ht="15" customHeight="1" x14ac:dyDescent="0.25">
      <c r="A18181" s="216">
        <v>45777</v>
      </c>
      <c r="B18181" s="217" t="s">
        <v>375</v>
      </c>
      <c r="C18181" s="218">
        <v>3.0674000000000001</v>
      </c>
    </row>
    <row r="18182" spans="1:3" ht="15" customHeight="1" x14ac:dyDescent="0.25">
      <c r="A18182" s="216">
        <v>45778</v>
      </c>
      <c r="B18182" s="217" t="s">
        <v>375</v>
      </c>
      <c r="C18182" s="218">
        <v>3.0815000000000001</v>
      </c>
    </row>
    <row r="18183" spans="1:3" ht="15" customHeight="1" x14ac:dyDescent="0.25">
      <c r="A18183" s="216">
        <v>45779</v>
      </c>
      <c r="B18183" s="217" t="s">
        <v>375</v>
      </c>
      <c r="C18183" s="218">
        <v>3.1238000000000001</v>
      </c>
    </row>
    <row r="18184" spans="1:3" ht="15" customHeight="1" x14ac:dyDescent="0.25">
      <c r="A18184" s="216">
        <v>45782</v>
      </c>
      <c r="B18184" s="217" t="s">
        <v>375</v>
      </c>
      <c r="C18184" s="218">
        <v>3.1379000000000001</v>
      </c>
    </row>
    <row r="18185" spans="1:3" ht="15" customHeight="1" x14ac:dyDescent="0.25">
      <c r="A18185" s="216">
        <v>45783</v>
      </c>
      <c r="B18185" s="217" t="s">
        <v>375</v>
      </c>
      <c r="C18185" s="218">
        <v>3.1520000000000001</v>
      </c>
    </row>
    <row r="18186" spans="1:3" ht="15" customHeight="1" x14ac:dyDescent="0.25">
      <c r="A18186" s="216">
        <v>45784</v>
      </c>
      <c r="B18186" s="217" t="s">
        <v>375</v>
      </c>
      <c r="C18186" s="218">
        <v>3.1659999999999999</v>
      </c>
    </row>
    <row r="18187" spans="1:3" ht="15" customHeight="1" x14ac:dyDescent="0.25">
      <c r="A18187" s="216">
        <v>45785</v>
      </c>
      <c r="B18187" s="217" t="s">
        <v>375</v>
      </c>
      <c r="C18187" s="218">
        <v>3.18</v>
      </c>
    </row>
    <row r="18188" spans="1:3" ht="15" customHeight="1" x14ac:dyDescent="0.25">
      <c r="A18188" s="216">
        <v>45786</v>
      </c>
      <c r="B18188" s="217" t="s">
        <v>375</v>
      </c>
      <c r="C18188" s="218">
        <v>3.2221000000000002</v>
      </c>
    </row>
    <row r="18189" spans="1:3" ht="15" customHeight="1" x14ac:dyDescent="0.25">
      <c r="A18189" s="216">
        <v>45789</v>
      </c>
      <c r="B18189" s="217" t="s">
        <v>375</v>
      </c>
      <c r="C18189" s="218">
        <v>3.2361</v>
      </c>
    </row>
    <row r="18190" spans="1:3" ht="15" customHeight="1" x14ac:dyDescent="0.25">
      <c r="A18190" s="216">
        <v>45790</v>
      </c>
      <c r="B18190" s="217" t="s">
        <v>375</v>
      </c>
      <c r="C18190" s="218">
        <v>3.2502</v>
      </c>
    </row>
    <row r="18191" spans="1:3" ht="15" customHeight="1" x14ac:dyDescent="0.25">
      <c r="A18191" s="216">
        <v>45791</v>
      </c>
      <c r="B18191" s="217" t="s">
        <v>375</v>
      </c>
      <c r="C18191" s="218">
        <v>3.2642000000000002</v>
      </c>
    </row>
    <row r="18192" spans="1:3" ht="15" customHeight="1" x14ac:dyDescent="0.25">
      <c r="A18192" s="216">
        <v>45792</v>
      </c>
      <c r="B18192" s="217" t="s">
        <v>375</v>
      </c>
      <c r="C18192" s="218">
        <v>3.2783000000000002</v>
      </c>
    </row>
    <row r="18193" spans="1:3" ht="15" customHeight="1" x14ac:dyDescent="0.25">
      <c r="A18193" s="216">
        <v>45793</v>
      </c>
      <c r="B18193" s="217" t="s">
        <v>375</v>
      </c>
      <c r="C18193" s="218">
        <v>3.3206000000000002</v>
      </c>
    </row>
    <row r="18194" spans="1:3" ht="15" customHeight="1" x14ac:dyDescent="0.25">
      <c r="A18194" s="216">
        <v>45796</v>
      </c>
      <c r="B18194" s="217" t="s">
        <v>375</v>
      </c>
      <c r="C18194" s="218">
        <v>3.3346</v>
      </c>
    </row>
    <row r="18195" spans="1:3" ht="15" customHeight="1" x14ac:dyDescent="0.25">
      <c r="A18195" s="216">
        <v>45797</v>
      </c>
      <c r="B18195" s="217" t="s">
        <v>375</v>
      </c>
      <c r="C18195" s="218">
        <v>3.3487</v>
      </c>
    </row>
    <row r="18196" spans="1:3" ht="15" customHeight="1" x14ac:dyDescent="0.25">
      <c r="A18196" s="216">
        <v>45798</v>
      </c>
      <c r="B18196" s="217" t="s">
        <v>375</v>
      </c>
      <c r="C18196" s="218">
        <v>3.3626999999999998</v>
      </c>
    </row>
    <row r="18197" spans="1:3" ht="15" customHeight="1" x14ac:dyDescent="0.25">
      <c r="A18197" s="216">
        <v>45799</v>
      </c>
      <c r="B18197" s="217" t="s">
        <v>375</v>
      </c>
      <c r="C18197" s="218">
        <v>3.3767999999999998</v>
      </c>
    </row>
    <row r="18198" spans="1:3" ht="15" customHeight="1" x14ac:dyDescent="0.25">
      <c r="A18198" s="216">
        <v>45800</v>
      </c>
      <c r="B18198" s="217" t="s">
        <v>375</v>
      </c>
      <c r="C18198" s="218">
        <v>3.4329000000000001</v>
      </c>
    </row>
    <row r="18199" spans="1:3" ht="15" customHeight="1" x14ac:dyDescent="0.25">
      <c r="A18199" s="216">
        <v>45804</v>
      </c>
      <c r="B18199" s="217" t="s">
        <v>375</v>
      </c>
      <c r="C18199" s="218">
        <v>3.4470000000000001</v>
      </c>
    </row>
    <row r="18200" spans="1:3" ht="15" customHeight="1" x14ac:dyDescent="0.25">
      <c r="A18200" s="216">
        <v>45805</v>
      </c>
      <c r="B18200" s="217" t="s">
        <v>375</v>
      </c>
      <c r="C18200" s="218">
        <v>3.4611999999999998</v>
      </c>
    </row>
    <row r="18201" spans="1:3" ht="15" customHeight="1" x14ac:dyDescent="0.25">
      <c r="A18201" s="216">
        <v>45806</v>
      </c>
      <c r="B18201" s="217" t="s">
        <v>375</v>
      </c>
      <c r="C18201" s="218">
        <v>3.4752999999999998</v>
      </c>
    </row>
    <row r="18202" spans="1:3" ht="15" customHeight="1" x14ac:dyDescent="0.25">
      <c r="A18202" s="216">
        <v>45807</v>
      </c>
      <c r="B18202" s="217" t="s">
        <v>375</v>
      </c>
      <c r="C18202" s="218">
        <v>3.5177999999999998</v>
      </c>
    </row>
    <row r="18203" spans="1:3" ht="15" customHeight="1" x14ac:dyDescent="0.25">
      <c r="A18203" s="216">
        <v>45810</v>
      </c>
      <c r="B18203" s="217" t="s">
        <v>375</v>
      </c>
      <c r="C18203" s="218">
        <v>3.5318999999999998</v>
      </c>
    </row>
    <row r="18204" spans="1:3" ht="15" customHeight="1" x14ac:dyDescent="0.25">
      <c r="A18204" s="216">
        <v>45811</v>
      </c>
      <c r="B18204" s="217" t="s">
        <v>375</v>
      </c>
      <c r="C18204" s="218">
        <v>3.5459999999999998</v>
      </c>
    </row>
    <row r="18205" spans="1:3" ht="15" customHeight="1" x14ac:dyDescent="0.25">
      <c r="A18205" s="216">
        <v>45812</v>
      </c>
      <c r="B18205" s="217" t="s">
        <v>375</v>
      </c>
      <c r="C18205" s="218">
        <v>3.56</v>
      </c>
    </row>
    <row r="18206" spans="1:3" ht="15" customHeight="1" x14ac:dyDescent="0.25">
      <c r="A18206" s="216">
        <v>45813</v>
      </c>
      <c r="B18206" s="217" t="s">
        <v>375</v>
      </c>
      <c r="C18206" s="218">
        <v>3.5741000000000001</v>
      </c>
    </row>
    <row r="18207" spans="1:3" ht="15" customHeight="1" x14ac:dyDescent="0.25">
      <c r="A18207" s="216">
        <v>45814</v>
      </c>
      <c r="B18207" s="217" t="s">
        <v>375</v>
      </c>
      <c r="C18207" s="218">
        <v>3.6160999999999999</v>
      </c>
    </row>
    <row r="18208" spans="1:3" ht="15" customHeight="1" x14ac:dyDescent="0.25">
      <c r="A18208" s="216">
        <v>45817</v>
      </c>
      <c r="B18208" s="217" t="s">
        <v>375</v>
      </c>
      <c r="C18208" s="218">
        <v>3.6301999999999999</v>
      </c>
    </row>
    <row r="18209" spans="1:3" ht="15" customHeight="1" x14ac:dyDescent="0.25">
      <c r="A18209" s="216">
        <v>45818</v>
      </c>
      <c r="B18209" s="217" t="s">
        <v>375</v>
      </c>
      <c r="C18209" s="218">
        <v>3.6442000000000001</v>
      </c>
    </row>
    <row r="18210" spans="1:3" ht="15" customHeight="1" x14ac:dyDescent="0.25">
      <c r="A18210" s="216">
        <v>45819</v>
      </c>
      <c r="B18210" s="217" t="s">
        <v>375</v>
      </c>
      <c r="C18210" s="218">
        <v>3.6583000000000001</v>
      </c>
    </row>
    <row r="18211" spans="1:3" ht="15" customHeight="1" x14ac:dyDescent="0.25">
      <c r="A18211" s="216">
        <v>45820</v>
      </c>
      <c r="B18211" s="217" t="s">
        <v>375</v>
      </c>
      <c r="C18211" s="218">
        <v>3.6722999999999999</v>
      </c>
    </row>
    <row r="18212" spans="1:3" ht="15" customHeight="1" x14ac:dyDescent="0.25">
      <c r="A18212" s="216">
        <v>45821</v>
      </c>
      <c r="B18212" s="217" t="s">
        <v>375</v>
      </c>
      <c r="C18212" s="218">
        <v>3.7143999999999999</v>
      </c>
    </row>
    <row r="18213" spans="1:3" ht="15" customHeight="1" x14ac:dyDescent="0.25">
      <c r="A18213" s="216">
        <v>45824</v>
      </c>
      <c r="B18213" s="217" t="s">
        <v>375</v>
      </c>
      <c r="C18213" s="218">
        <v>3.7284999999999999</v>
      </c>
    </row>
    <row r="18214" spans="1:3" ht="15" customHeight="1" x14ac:dyDescent="0.25">
      <c r="A18214" s="216">
        <v>45825</v>
      </c>
      <c r="B18214" s="217" t="s">
        <v>375</v>
      </c>
      <c r="C18214" s="218">
        <v>3.7425999999999999</v>
      </c>
    </row>
    <row r="18215" spans="1:3" ht="15" customHeight="1" x14ac:dyDescent="0.25">
      <c r="A18215" s="216">
        <v>45826</v>
      </c>
      <c r="B18215" s="217" t="s">
        <v>375</v>
      </c>
      <c r="C18215" s="218">
        <v>3.7707000000000002</v>
      </c>
    </row>
    <row r="18216" spans="1:3" ht="15" customHeight="1" x14ac:dyDescent="0.25">
      <c r="A18216" s="216">
        <v>45828</v>
      </c>
      <c r="B18216" s="217" t="s">
        <v>375</v>
      </c>
      <c r="C18216" s="218">
        <v>3.8129</v>
      </c>
    </row>
    <row r="18217" spans="1:3" ht="15" customHeight="1" x14ac:dyDescent="0.25">
      <c r="A18217" s="216">
        <v>45831</v>
      </c>
      <c r="B18217" s="217" t="s">
        <v>375</v>
      </c>
      <c r="C18217" s="218">
        <v>3.827</v>
      </c>
    </row>
    <row r="18218" spans="1:3" ht="15" customHeight="1" x14ac:dyDescent="0.25">
      <c r="A18218" s="216">
        <v>45832</v>
      </c>
      <c r="B18218" s="217" t="s">
        <v>375</v>
      </c>
      <c r="C18218" s="218">
        <v>3.8411</v>
      </c>
    </row>
    <row r="18219" spans="1:3" ht="15" customHeight="1" x14ac:dyDescent="0.25">
      <c r="A18219" s="216">
        <v>45833</v>
      </c>
      <c r="B18219" s="217" t="s">
        <v>375</v>
      </c>
      <c r="C18219" s="218">
        <v>3.8552</v>
      </c>
    </row>
    <row r="18220" spans="1:3" ht="15" customHeight="1" x14ac:dyDescent="0.25">
      <c r="A18220" s="216">
        <v>45834</v>
      </c>
      <c r="B18220" s="217" t="s">
        <v>375</v>
      </c>
      <c r="C18220" s="218">
        <v>3.8694999999999999</v>
      </c>
    </row>
    <row r="18221" spans="1:3" ht="15" customHeight="1" x14ac:dyDescent="0.25">
      <c r="A18221" s="216">
        <v>45835</v>
      </c>
      <c r="B18221" s="217" t="s">
        <v>375</v>
      </c>
      <c r="C18221" s="218">
        <v>3.9121999999999999</v>
      </c>
    </row>
    <row r="18222" spans="1:3" ht="15" customHeight="1" x14ac:dyDescent="0.25">
      <c r="A18222" s="216">
        <v>45838</v>
      </c>
      <c r="B18222" s="217" t="s">
        <v>375</v>
      </c>
      <c r="C18222" s="218">
        <v>3.9264999999999999</v>
      </c>
    </row>
    <row r="18223" spans="1:3" ht="15" customHeight="1" x14ac:dyDescent="0.25">
      <c r="A18223" s="216">
        <v>45839</v>
      </c>
      <c r="B18223" s="217" t="s">
        <v>375</v>
      </c>
      <c r="C18223" s="218">
        <v>3.9407000000000001</v>
      </c>
    </row>
    <row r="18224" spans="1:3" ht="15" customHeight="1" x14ac:dyDescent="0.25">
      <c r="A18224" s="216">
        <v>45840</v>
      </c>
      <c r="B18224" s="217" t="s">
        <v>375</v>
      </c>
      <c r="C18224" s="218">
        <v>3.9548999999999999</v>
      </c>
    </row>
    <row r="18225" spans="1:3" ht="15" customHeight="1" x14ac:dyDescent="0.25">
      <c r="A18225" s="216">
        <v>45841</v>
      </c>
      <c r="B18225" s="217" t="s">
        <v>375</v>
      </c>
      <c r="C18225" s="218">
        <v>4.0113000000000003</v>
      </c>
    </row>
    <row r="18226" spans="1:3" ht="15" customHeight="1" x14ac:dyDescent="0.25">
      <c r="A18226" s="216">
        <v>45845</v>
      </c>
      <c r="B18226" s="217" t="s">
        <v>375</v>
      </c>
      <c r="C18226" s="218">
        <v>4.0254000000000003</v>
      </c>
    </row>
    <row r="18227" spans="1:3" ht="15" customHeight="1" x14ac:dyDescent="0.25">
      <c r="A18227" s="216">
        <v>45846</v>
      </c>
      <c r="B18227" s="217" t="s">
        <v>375</v>
      </c>
      <c r="C18227" s="218">
        <v>4.0396000000000001</v>
      </c>
    </row>
    <row r="18228" spans="1:3" ht="15" customHeight="1" x14ac:dyDescent="0.25">
      <c r="A18228" s="216">
        <v>45847</v>
      </c>
      <c r="B18228" s="217" t="s">
        <v>375</v>
      </c>
      <c r="C18228" s="218">
        <v>4.0537000000000001</v>
      </c>
    </row>
    <row r="18229" spans="1:3" ht="15" customHeight="1" x14ac:dyDescent="0.25">
      <c r="A18229" s="216">
        <v>45848</v>
      </c>
      <c r="B18229" s="217" t="s">
        <v>375</v>
      </c>
      <c r="C18229" s="218">
        <v>4.0677000000000003</v>
      </c>
    </row>
    <row r="18230" spans="1:3" ht="15" customHeight="1" x14ac:dyDescent="0.25">
      <c r="A18230" s="216">
        <v>45849</v>
      </c>
      <c r="B18230" s="217" t="s">
        <v>375</v>
      </c>
      <c r="C18230" s="218">
        <v>4.1100000000000003</v>
      </c>
    </row>
    <row r="18231" spans="1:3" ht="15" customHeight="1" x14ac:dyDescent="0.25">
      <c r="A18231" s="216">
        <v>45852</v>
      </c>
      <c r="B18231" s="217" t="s">
        <v>375</v>
      </c>
      <c r="C18231" s="218">
        <v>4.1241000000000003</v>
      </c>
    </row>
    <row r="18232" spans="1:3" ht="15" customHeight="1" x14ac:dyDescent="0.25">
      <c r="A18232" s="216">
        <v>45853</v>
      </c>
      <c r="B18232" s="217" t="s">
        <v>375</v>
      </c>
      <c r="C18232" s="218">
        <v>4.1383000000000001</v>
      </c>
    </row>
    <row r="18233" spans="1:3" ht="15" customHeight="1" x14ac:dyDescent="0.25">
      <c r="A18233" s="216">
        <v>45854</v>
      </c>
      <c r="B18233" s="217" t="s">
        <v>375</v>
      </c>
      <c r="C18233" s="218">
        <v>4.1524000000000001</v>
      </c>
    </row>
    <row r="18234" spans="1:3" ht="15" customHeight="1" x14ac:dyDescent="0.25">
      <c r="A18234" s="216">
        <v>45855</v>
      </c>
      <c r="B18234" s="217" t="s">
        <v>375</v>
      </c>
      <c r="C18234" s="218">
        <v>4.1665999999999999</v>
      </c>
    </row>
    <row r="18235" spans="1:3" ht="15" customHeight="1" x14ac:dyDescent="0.25">
      <c r="A18235" s="216">
        <v>45856</v>
      </c>
      <c r="B18235" s="217" t="s">
        <v>375</v>
      </c>
      <c r="C18235" s="218">
        <v>4.2088000000000001</v>
      </c>
    </row>
    <row r="18236" spans="1:3" ht="15" customHeight="1" x14ac:dyDescent="0.25">
      <c r="A18236" s="216">
        <v>45859</v>
      </c>
      <c r="B18236" s="217" t="s">
        <v>375</v>
      </c>
      <c r="C18236" s="218">
        <v>4.2229000000000001</v>
      </c>
    </row>
    <row r="18237" spans="1:3" ht="15" customHeight="1" x14ac:dyDescent="0.25">
      <c r="A18237" s="216">
        <v>45860</v>
      </c>
      <c r="B18237" s="217" t="s">
        <v>375</v>
      </c>
      <c r="C18237" s="218">
        <v>4.2369000000000003</v>
      </c>
    </row>
    <row r="18238" spans="1:3" ht="15" customHeight="1" x14ac:dyDescent="0.25">
      <c r="A18238" s="216">
        <v>45861</v>
      </c>
      <c r="B18238" s="217" t="s">
        <v>375</v>
      </c>
      <c r="C18238" s="218">
        <v>4.2510000000000003</v>
      </c>
    </row>
    <row r="18239" spans="1:3" ht="15" customHeight="1" x14ac:dyDescent="0.25">
      <c r="A18239" s="216">
        <v>45862</v>
      </c>
      <c r="B18239" s="217" t="s">
        <v>375</v>
      </c>
      <c r="C18239" s="218">
        <v>4.2651000000000003</v>
      </c>
    </row>
    <row r="18240" spans="1:3" ht="15" customHeight="1" x14ac:dyDescent="0.25">
      <c r="A18240" s="216">
        <v>45863</v>
      </c>
      <c r="B18240" s="217" t="s">
        <v>375</v>
      </c>
      <c r="C18240" s="218">
        <v>4.3075999999999999</v>
      </c>
    </row>
    <row r="18241" spans="1:3" ht="15" customHeight="1" x14ac:dyDescent="0.25">
      <c r="A18241" s="216">
        <v>45866</v>
      </c>
      <c r="B18241" s="217" t="s">
        <v>375</v>
      </c>
      <c r="C18241" s="218">
        <v>4.3217999999999996</v>
      </c>
    </row>
    <row r="18242" spans="1:3" ht="15" customHeight="1" x14ac:dyDescent="0.25">
      <c r="A18242" s="216">
        <v>45867</v>
      </c>
      <c r="B18242" s="217" t="s">
        <v>375</v>
      </c>
      <c r="C18242" s="218">
        <v>4.3360000000000003</v>
      </c>
    </row>
    <row r="18243" spans="1:3" ht="15" customHeight="1" x14ac:dyDescent="0.25">
      <c r="A18243" s="216">
        <v>45868</v>
      </c>
      <c r="B18243" s="217" t="s">
        <v>375</v>
      </c>
      <c r="C18243" s="218">
        <v>4.3501000000000003</v>
      </c>
    </row>
    <row r="18244" spans="1:3" ht="15" customHeight="1" x14ac:dyDescent="0.25">
      <c r="A18244" s="216">
        <v>45869</v>
      </c>
      <c r="B18244" s="217" t="s">
        <v>375</v>
      </c>
      <c r="C18244" s="218">
        <v>4.3643000000000001</v>
      </c>
    </row>
    <row r="18245" spans="1:3" ht="15" customHeight="1" x14ac:dyDescent="0.25">
      <c r="A18245" s="216">
        <v>45870</v>
      </c>
      <c r="B18245" s="217" t="s">
        <v>375</v>
      </c>
      <c r="C18245" s="218">
        <v>4.4066999999999998</v>
      </c>
    </row>
    <row r="18246" spans="1:3" ht="15" customHeight="1" x14ac:dyDescent="0.25">
      <c r="A18246" s="216">
        <v>45873</v>
      </c>
      <c r="B18246" s="217" t="s">
        <v>375</v>
      </c>
      <c r="C18246" s="218">
        <v>4.4207999999999998</v>
      </c>
    </row>
    <row r="18247" spans="1:3" ht="15" customHeight="1" x14ac:dyDescent="0.25">
      <c r="A18247" s="216">
        <v>45874</v>
      </c>
      <c r="B18247" s="217" t="s">
        <v>375</v>
      </c>
      <c r="C18247" s="218">
        <v>4.4348999999999998</v>
      </c>
    </row>
    <row r="18248" spans="1:3" ht="15" customHeight="1" x14ac:dyDescent="0.25">
      <c r="A18248" s="216">
        <v>45875</v>
      </c>
      <c r="B18248" s="217" t="s">
        <v>375</v>
      </c>
      <c r="C18248" s="218">
        <v>4.4489999999999998</v>
      </c>
    </row>
    <row r="18249" spans="1:3" ht="15" customHeight="1" x14ac:dyDescent="0.25">
      <c r="A18249" s="216">
        <v>45876</v>
      </c>
      <c r="B18249" s="217" t="s">
        <v>375</v>
      </c>
      <c r="C18249" s="218">
        <v>4.4630999999999998</v>
      </c>
    </row>
    <row r="18250" spans="1:3" ht="15" customHeight="1" x14ac:dyDescent="0.25">
      <c r="A18250" s="216">
        <v>45877</v>
      </c>
      <c r="B18250" s="217" t="s">
        <v>375</v>
      </c>
      <c r="C18250" s="218">
        <v>4.5053999999999998</v>
      </c>
    </row>
    <row r="18251" spans="1:3" ht="15" customHeight="1" x14ac:dyDescent="0.25">
      <c r="A18251" s="216">
        <v>45880</v>
      </c>
      <c r="B18251" s="217" t="s">
        <v>375</v>
      </c>
      <c r="C18251" s="218">
        <v>4.5194999999999999</v>
      </c>
    </row>
    <row r="18252" spans="1:3" ht="15" customHeight="1" x14ac:dyDescent="0.25">
      <c r="A18252" s="216">
        <v>45881</v>
      </c>
      <c r="B18252" s="217" t="s">
        <v>375</v>
      </c>
      <c r="C18252" s="218">
        <v>4.5335999999999999</v>
      </c>
    </row>
    <row r="18253" spans="1:3" ht="15" customHeight="1" x14ac:dyDescent="0.25">
      <c r="A18253" s="216">
        <v>45882</v>
      </c>
      <c r="B18253" s="217" t="s">
        <v>375</v>
      </c>
      <c r="C18253" s="218">
        <v>4.5476999999999999</v>
      </c>
    </row>
    <row r="18254" spans="1:3" ht="15" customHeight="1" x14ac:dyDescent="0.25">
      <c r="A18254" s="216">
        <v>45883</v>
      </c>
      <c r="B18254" s="217" t="s">
        <v>375</v>
      </c>
      <c r="C18254" s="218">
        <v>4.5617999999999999</v>
      </c>
    </row>
    <row r="18255" spans="1:3" ht="15" customHeight="1" x14ac:dyDescent="0.25">
      <c r="A18255" s="216">
        <v>45884</v>
      </c>
      <c r="B18255" s="217" t="s">
        <v>375</v>
      </c>
      <c r="C18255" s="218">
        <v>4.6040999999999999</v>
      </c>
    </row>
    <row r="18256" spans="1:3" ht="15" customHeight="1" x14ac:dyDescent="0.25">
      <c r="A18256" s="216">
        <v>45887</v>
      </c>
      <c r="B18256" s="217" t="s">
        <v>375</v>
      </c>
      <c r="C18256" s="218">
        <v>4.6181999999999999</v>
      </c>
    </row>
    <row r="18257" spans="1:3" ht="15" customHeight="1" x14ac:dyDescent="0.25">
      <c r="A18257" s="216">
        <v>45888</v>
      </c>
      <c r="B18257" s="217" t="s">
        <v>375</v>
      </c>
      <c r="C18257" s="218">
        <v>4.6322000000000001</v>
      </c>
    </row>
    <row r="18258" spans="1:3" ht="15" customHeight="1" x14ac:dyDescent="0.25">
      <c r="A18258" s="216">
        <v>45889</v>
      </c>
      <c r="B18258" s="217" t="s">
        <v>375</v>
      </c>
      <c r="C18258" s="218">
        <v>4.6463000000000001</v>
      </c>
    </row>
    <row r="18259" spans="1:3" ht="15" customHeight="1" x14ac:dyDescent="0.25">
      <c r="A18259" s="216">
        <v>45890</v>
      </c>
      <c r="B18259" s="217" t="s">
        <v>375</v>
      </c>
      <c r="C18259" s="218">
        <v>4.6604000000000001</v>
      </c>
    </row>
    <row r="18260" spans="1:3" ht="15" customHeight="1" x14ac:dyDescent="0.25">
      <c r="A18260" s="216">
        <v>45891</v>
      </c>
      <c r="B18260" s="217" t="s">
        <v>375</v>
      </c>
      <c r="C18260" s="218">
        <v>4.7027000000000001</v>
      </c>
    </row>
    <row r="18261" spans="1:3" ht="15" customHeight="1" x14ac:dyDescent="0.25">
      <c r="A18261" s="216">
        <v>45894</v>
      </c>
      <c r="B18261" s="217" t="s">
        <v>375</v>
      </c>
      <c r="C18261" s="218">
        <v>4.7168000000000001</v>
      </c>
    </row>
    <row r="18262" spans="1:3" ht="15" customHeight="1" x14ac:dyDescent="0.25">
      <c r="A18262" s="216">
        <v>45895</v>
      </c>
      <c r="B18262" s="217" t="s">
        <v>375</v>
      </c>
      <c r="C18262" s="218">
        <v>4.7309000000000001</v>
      </c>
    </row>
    <row r="18263" spans="1:3" ht="15" customHeight="1" x14ac:dyDescent="0.25">
      <c r="A18263" s="216">
        <v>45896</v>
      </c>
      <c r="B18263" s="217" t="s">
        <v>375</v>
      </c>
      <c r="C18263" s="218">
        <v>4.7450000000000001</v>
      </c>
    </row>
    <row r="18264" spans="1:3" ht="15" customHeight="1" x14ac:dyDescent="0.25">
      <c r="A18264" s="216">
        <v>45897</v>
      </c>
      <c r="B18264" s="217" t="s">
        <v>375</v>
      </c>
      <c r="C18264" s="218">
        <v>4.7591000000000001</v>
      </c>
    </row>
    <row r="18265" spans="1:3" ht="15" customHeight="1" x14ac:dyDescent="0.25">
      <c r="A18265" s="216">
        <v>45898</v>
      </c>
      <c r="B18265" s="217" t="s">
        <v>375</v>
      </c>
      <c r="C18265" s="218">
        <v>4.8154000000000003</v>
      </c>
    </row>
    <row r="18266" spans="1:3" ht="15" customHeight="1" x14ac:dyDescent="0.25">
      <c r="A18266" s="216">
        <v>45902</v>
      </c>
      <c r="B18266" s="217" t="s">
        <v>375</v>
      </c>
      <c r="C18266" s="218">
        <v>4.8295000000000003</v>
      </c>
    </row>
    <row r="18267" spans="1:3" ht="15" customHeight="1" x14ac:dyDescent="0.25">
      <c r="A18267" s="216">
        <v>45903</v>
      </c>
      <c r="B18267" s="217" t="s">
        <v>375</v>
      </c>
      <c r="C18267" s="218">
        <v>4.8436000000000003</v>
      </c>
    </row>
    <row r="18268" spans="1:3" ht="15" customHeight="1" x14ac:dyDescent="0.25">
      <c r="A18268" s="216">
        <v>45904</v>
      </c>
      <c r="B18268" s="217" t="s">
        <v>375</v>
      </c>
      <c r="C18268" s="218">
        <v>4.8575999999999997</v>
      </c>
    </row>
    <row r="18269" spans="1:3" ht="15" customHeight="1" x14ac:dyDescent="0.25">
      <c r="A18269" s="216">
        <v>45905</v>
      </c>
      <c r="B18269" s="217" t="s">
        <v>375</v>
      </c>
      <c r="C18269" s="218">
        <v>4.8997999999999999</v>
      </c>
    </row>
    <row r="18270" spans="1:3" ht="15" customHeight="1" x14ac:dyDescent="0.25">
      <c r="A18270" s="216">
        <v>45908</v>
      </c>
      <c r="B18270" s="217" t="s">
        <v>375</v>
      </c>
      <c r="C18270" s="218">
        <v>4.9138999999999999</v>
      </c>
    </row>
    <row r="18271" spans="1:3" ht="15" customHeight="1" x14ac:dyDescent="0.25">
      <c r="A18271" s="216">
        <v>45909</v>
      </c>
      <c r="B18271" s="217" t="s">
        <v>375</v>
      </c>
      <c r="C18271" s="218">
        <v>4.9279000000000002</v>
      </c>
    </row>
    <row r="18272" spans="1:3" ht="15" customHeight="1" x14ac:dyDescent="0.25">
      <c r="A18272" s="216">
        <v>45910</v>
      </c>
      <c r="B18272" s="217" t="s">
        <v>375</v>
      </c>
      <c r="C18272" s="218">
        <v>4.9419000000000004</v>
      </c>
    </row>
    <row r="18273" spans="1:3" ht="15" customHeight="1" x14ac:dyDescent="0.25">
      <c r="A18273" s="216">
        <v>45911</v>
      </c>
      <c r="B18273" s="217" t="s">
        <v>375</v>
      </c>
      <c r="C18273" s="218">
        <v>4.9558999999999997</v>
      </c>
    </row>
    <row r="18274" spans="1:3" ht="15" customHeight="1" x14ac:dyDescent="0.25">
      <c r="A18274" s="216">
        <v>45912</v>
      </c>
      <c r="B18274" s="217" t="s">
        <v>375</v>
      </c>
      <c r="C18274" s="218">
        <v>4.9978999999999996</v>
      </c>
    </row>
    <row r="18275" spans="1:3" ht="15" customHeight="1" x14ac:dyDescent="0.25">
      <c r="A18275" s="216">
        <v>45915</v>
      </c>
      <c r="B18275" s="217" t="s">
        <v>375</v>
      </c>
      <c r="C18275" s="218">
        <v>5.0119999999999996</v>
      </c>
    </row>
    <row r="18276" spans="1:3" ht="15" customHeight="1" x14ac:dyDescent="0.25">
      <c r="A18276" s="216">
        <v>45916</v>
      </c>
      <c r="B18276" s="217" t="s">
        <v>375</v>
      </c>
      <c r="C18276" s="218">
        <v>5.0259</v>
      </c>
    </row>
    <row r="18277" spans="1:3" ht="15" customHeight="1" x14ac:dyDescent="0.25">
      <c r="A18277" s="216">
        <v>45917</v>
      </c>
      <c r="B18277" s="217" t="s">
        <v>375</v>
      </c>
      <c r="C18277" s="218">
        <v>5.0397999999999996</v>
      </c>
    </row>
    <row r="18278" spans="1:3" ht="15" customHeight="1" x14ac:dyDescent="0.25">
      <c r="A18278" s="216">
        <v>45918</v>
      </c>
      <c r="B18278" s="217" t="s">
        <v>375</v>
      </c>
      <c r="C18278" s="218">
        <v>5.0533999999999999</v>
      </c>
    </row>
    <row r="18279" spans="1:3" ht="15" customHeight="1" x14ac:dyDescent="0.25">
      <c r="A18279" s="216">
        <v>45919</v>
      </c>
      <c r="B18279" s="217" t="s">
        <v>375</v>
      </c>
      <c r="C18279" s="218">
        <v>5.0942999999999996</v>
      </c>
    </row>
    <row r="18280" spans="1:3" ht="15" customHeight="1" x14ac:dyDescent="0.25">
      <c r="A18280" s="216">
        <v>45922</v>
      </c>
      <c r="B18280" s="217" t="s">
        <v>375</v>
      </c>
      <c r="C18280" s="218">
        <v>5.1078999999999999</v>
      </c>
    </row>
    <row r="18281" spans="1:3" ht="15" customHeight="1" x14ac:dyDescent="0.25">
      <c r="A18281" s="216">
        <v>45923</v>
      </c>
      <c r="B18281" s="217" t="s">
        <v>375</v>
      </c>
      <c r="C18281" s="218">
        <v>5.1215000000000002</v>
      </c>
    </row>
    <row r="18282" spans="1:3" ht="15" customHeight="1" x14ac:dyDescent="0.25">
      <c r="A18282" s="216">
        <v>45924</v>
      </c>
      <c r="B18282" s="217" t="s">
        <v>375</v>
      </c>
      <c r="C18282" s="218">
        <v>5.1349999999999998</v>
      </c>
    </row>
    <row r="18283" spans="1:3" ht="15" customHeight="1" x14ac:dyDescent="0.25">
      <c r="A18283" s="216">
        <v>45925</v>
      </c>
      <c r="B18283" s="217" t="s">
        <v>375</v>
      </c>
      <c r="C18283" s="218">
        <v>5.1486999999999998</v>
      </c>
    </row>
    <row r="18284" spans="1:3" ht="15" customHeight="1" x14ac:dyDescent="0.25">
      <c r="A18284" s="216">
        <v>45926</v>
      </c>
      <c r="B18284" s="217" t="s">
        <v>375</v>
      </c>
      <c r="C18284" s="218">
        <v>5.1894</v>
      </c>
    </row>
    <row r="18285" spans="1:3" ht="15" customHeight="1" x14ac:dyDescent="0.25">
      <c r="A18285" s="216">
        <v>45929</v>
      </c>
      <c r="B18285" s="217" t="s">
        <v>375</v>
      </c>
      <c r="C18285" s="218">
        <v>5.2030000000000003</v>
      </c>
    </row>
    <row r="18286" spans="1:3" ht="15" customHeight="1" x14ac:dyDescent="0.25">
      <c r="A18286" s="216">
        <v>45930</v>
      </c>
      <c r="B18286" s="217" t="s">
        <v>375</v>
      </c>
      <c r="C18286" s="218">
        <v>5.2167000000000003</v>
      </c>
    </row>
    <row r="18287" spans="1:3" ht="15" customHeight="1" x14ac:dyDescent="0.25">
      <c r="A18287" s="216">
        <v>45566</v>
      </c>
      <c r="B18287" s="217" t="s">
        <v>251</v>
      </c>
      <c r="C18287" s="218">
        <v>1.55E-2</v>
      </c>
    </row>
    <row r="18288" spans="1:3" ht="15" customHeight="1" x14ac:dyDescent="0.25">
      <c r="A18288" s="216">
        <v>45567</v>
      </c>
      <c r="B18288" s="217" t="s">
        <v>251</v>
      </c>
      <c r="C18288" s="218">
        <v>3.1E-2</v>
      </c>
    </row>
    <row r="18289" spans="1:3" ht="15" customHeight="1" x14ac:dyDescent="0.25">
      <c r="A18289" s="216">
        <v>45568</v>
      </c>
      <c r="B18289" s="217" t="s">
        <v>251</v>
      </c>
      <c r="C18289" s="218">
        <v>4.65E-2</v>
      </c>
    </row>
    <row r="18290" spans="1:3" ht="15" customHeight="1" x14ac:dyDescent="0.25">
      <c r="A18290" s="216">
        <v>45569</v>
      </c>
      <c r="B18290" s="217" t="s">
        <v>251</v>
      </c>
      <c r="C18290" s="218">
        <v>9.2999999999999999E-2</v>
      </c>
    </row>
    <row r="18291" spans="1:3" ht="15" customHeight="1" x14ac:dyDescent="0.25">
      <c r="A18291" s="216">
        <v>45572</v>
      </c>
      <c r="B18291" s="217" t="s">
        <v>251</v>
      </c>
      <c r="C18291" s="218">
        <v>0.1086</v>
      </c>
    </row>
    <row r="18292" spans="1:3" ht="15" customHeight="1" x14ac:dyDescent="0.25">
      <c r="A18292" s="216">
        <v>45573</v>
      </c>
      <c r="B18292" s="217" t="s">
        <v>251</v>
      </c>
      <c r="C18292" s="218">
        <v>0.1241</v>
      </c>
    </row>
    <row r="18293" spans="1:3" ht="15" customHeight="1" x14ac:dyDescent="0.25">
      <c r="A18293" s="216">
        <v>45574</v>
      </c>
      <c r="B18293" s="217" t="s">
        <v>251</v>
      </c>
      <c r="C18293" s="218">
        <v>0.1396</v>
      </c>
    </row>
    <row r="18294" spans="1:3" ht="15" customHeight="1" x14ac:dyDescent="0.25">
      <c r="A18294" s="216">
        <v>45575</v>
      </c>
      <c r="B18294" s="217" t="s">
        <v>251</v>
      </c>
      <c r="C18294" s="218">
        <v>0.15509999999999999</v>
      </c>
    </row>
    <row r="18295" spans="1:3" ht="15" customHeight="1" x14ac:dyDescent="0.25">
      <c r="A18295" s="216">
        <v>45576</v>
      </c>
      <c r="B18295" s="217" t="s">
        <v>251</v>
      </c>
      <c r="C18295" s="218">
        <v>0.2016</v>
      </c>
    </row>
    <row r="18296" spans="1:3" ht="15" customHeight="1" x14ac:dyDescent="0.25">
      <c r="A18296" s="216">
        <v>45579</v>
      </c>
      <c r="B18296" s="217" t="s">
        <v>251</v>
      </c>
      <c r="C18296" s="218">
        <v>0.21709999999999999</v>
      </c>
    </row>
    <row r="18297" spans="1:3" ht="15" customHeight="1" x14ac:dyDescent="0.25">
      <c r="A18297" s="216">
        <v>45580</v>
      </c>
      <c r="B18297" s="217" t="s">
        <v>251</v>
      </c>
      <c r="C18297" s="218">
        <v>0.2326</v>
      </c>
    </row>
    <row r="18298" spans="1:3" ht="15" customHeight="1" x14ac:dyDescent="0.25">
      <c r="A18298" s="216">
        <v>45581</v>
      </c>
      <c r="B18298" s="217" t="s">
        <v>251</v>
      </c>
      <c r="C18298" s="218">
        <v>0.2482</v>
      </c>
    </row>
    <row r="18299" spans="1:3" ht="15" customHeight="1" x14ac:dyDescent="0.25">
      <c r="A18299" s="216">
        <v>45582</v>
      </c>
      <c r="B18299" s="217" t="s">
        <v>251</v>
      </c>
      <c r="C18299" s="218">
        <v>0.26369999999999999</v>
      </c>
    </row>
    <row r="18300" spans="1:3" ht="15" customHeight="1" x14ac:dyDescent="0.25">
      <c r="A18300" s="216">
        <v>45583</v>
      </c>
      <c r="B18300" s="217" t="s">
        <v>251</v>
      </c>
      <c r="C18300" s="218">
        <v>0.31019999999999998</v>
      </c>
    </row>
    <row r="18301" spans="1:3" ht="15" customHeight="1" x14ac:dyDescent="0.25">
      <c r="A18301" s="216">
        <v>45586</v>
      </c>
      <c r="B18301" s="217" t="s">
        <v>251</v>
      </c>
      <c r="C18301" s="218">
        <v>0.32569999999999999</v>
      </c>
    </row>
    <row r="18302" spans="1:3" ht="15" customHeight="1" x14ac:dyDescent="0.25">
      <c r="A18302" s="216">
        <v>45587</v>
      </c>
      <c r="B18302" s="217" t="s">
        <v>251</v>
      </c>
      <c r="C18302" s="218">
        <v>0.34129999999999999</v>
      </c>
    </row>
    <row r="18303" spans="1:3" ht="15" customHeight="1" x14ac:dyDescent="0.25">
      <c r="A18303" s="216">
        <v>45588</v>
      </c>
      <c r="B18303" s="217" t="s">
        <v>251</v>
      </c>
      <c r="C18303" s="218">
        <v>0.35680000000000001</v>
      </c>
    </row>
    <row r="18304" spans="1:3" ht="15" customHeight="1" x14ac:dyDescent="0.25">
      <c r="A18304" s="216">
        <v>45589</v>
      </c>
      <c r="B18304" s="217" t="s">
        <v>251</v>
      </c>
      <c r="C18304" s="218">
        <v>0.37230000000000002</v>
      </c>
    </row>
    <row r="18305" spans="1:3" ht="15" customHeight="1" x14ac:dyDescent="0.25">
      <c r="A18305" s="216">
        <v>45590</v>
      </c>
      <c r="B18305" s="217" t="s">
        <v>251</v>
      </c>
      <c r="C18305" s="218">
        <v>0.41889999999999999</v>
      </c>
    </row>
    <row r="18306" spans="1:3" ht="15" customHeight="1" x14ac:dyDescent="0.25">
      <c r="A18306" s="216">
        <v>45593</v>
      </c>
      <c r="B18306" s="217" t="s">
        <v>251</v>
      </c>
      <c r="C18306" s="218">
        <v>0.43440000000000001</v>
      </c>
    </row>
    <row r="18307" spans="1:3" ht="15" customHeight="1" x14ac:dyDescent="0.25">
      <c r="A18307" s="216">
        <v>45594</v>
      </c>
      <c r="B18307" s="217" t="s">
        <v>251</v>
      </c>
      <c r="C18307" s="218">
        <v>0.45</v>
      </c>
    </row>
    <row r="18308" spans="1:3" ht="15" customHeight="1" x14ac:dyDescent="0.25">
      <c r="A18308" s="216">
        <v>45595</v>
      </c>
      <c r="B18308" s="217" t="s">
        <v>251</v>
      </c>
      <c r="C18308" s="218">
        <v>0.46550000000000002</v>
      </c>
    </row>
    <row r="18309" spans="1:3" ht="15" customHeight="1" x14ac:dyDescent="0.25">
      <c r="A18309" s="216">
        <v>45596</v>
      </c>
      <c r="B18309" s="217" t="s">
        <v>251</v>
      </c>
      <c r="C18309" s="218">
        <v>0.48110000000000003</v>
      </c>
    </row>
    <row r="18310" spans="1:3" ht="15" customHeight="1" x14ac:dyDescent="0.25">
      <c r="A18310" s="216">
        <v>45597</v>
      </c>
      <c r="B18310" s="217" t="s">
        <v>251</v>
      </c>
      <c r="C18310" s="218">
        <v>0.52749999999999997</v>
      </c>
    </row>
    <row r="18311" spans="1:3" ht="15" customHeight="1" x14ac:dyDescent="0.25">
      <c r="A18311" s="216">
        <v>45600</v>
      </c>
      <c r="B18311" s="217" t="s">
        <v>251</v>
      </c>
      <c r="C18311" s="218">
        <v>0.54300000000000004</v>
      </c>
    </row>
    <row r="18312" spans="1:3" ht="15" customHeight="1" x14ac:dyDescent="0.25">
      <c r="A18312" s="216">
        <v>45601</v>
      </c>
      <c r="B18312" s="217" t="s">
        <v>251</v>
      </c>
      <c r="C18312" s="218">
        <v>0.5585</v>
      </c>
    </row>
    <row r="18313" spans="1:3" ht="15" customHeight="1" x14ac:dyDescent="0.25">
      <c r="A18313" s="216">
        <v>45602</v>
      </c>
      <c r="B18313" s="217" t="s">
        <v>251</v>
      </c>
      <c r="C18313" s="218">
        <v>0.57399999999999995</v>
      </c>
    </row>
    <row r="18314" spans="1:3" ht="15" customHeight="1" x14ac:dyDescent="0.25">
      <c r="A18314" s="216">
        <v>45603</v>
      </c>
      <c r="B18314" s="217" t="s">
        <v>251</v>
      </c>
      <c r="C18314" s="218">
        <v>0.58930000000000005</v>
      </c>
    </row>
    <row r="18315" spans="1:3" ht="15" customHeight="1" x14ac:dyDescent="0.25">
      <c r="A18315" s="216">
        <v>45604</v>
      </c>
      <c r="B18315" s="217" t="s">
        <v>251</v>
      </c>
      <c r="C18315" s="218">
        <v>0.63480000000000003</v>
      </c>
    </row>
    <row r="18316" spans="1:3" ht="15" customHeight="1" x14ac:dyDescent="0.25">
      <c r="A18316" s="216">
        <v>45607</v>
      </c>
      <c r="B18316" s="217" t="s">
        <v>251</v>
      </c>
      <c r="C18316" s="218">
        <v>0.65</v>
      </c>
    </row>
    <row r="18317" spans="1:3" ht="15" customHeight="1" x14ac:dyDescent="0.25">
      <c r="A18317" s="216">
        <v>45608</v>
      </c>
      <c r="B18317" s="217" t="s">
        <v>251</v>
      </c>
      <c r="C18317" s="218">
        <v>0.66520000000000001</v>
      </c>
    </row>
    <row r="18318" spans="1:3" ht="15" customHeight="1" x14ac:dyDescent="0.25">
      <c r="A18318" s="216">
        <v>45609</v>
      </c>
      <c r="B18318" s="217" t="s">
        <v>251</v>
      </c>
      <c r="C18318" s="218">
        <v>0.68030000000000002</v>
      </c>
    </row>
    <row r="18319" spans="1:3" ht="15" customHeight="1" x14ac:dyDescent="0.25">
      <c r="A18319" s="216">
        <v>45610</v>
      </c>
      <c r="B18319" s="217" t="s">
        <v>251</v>
      </c>
      <c r="C18319" s="218">
        <v>0.69550000000000001</v>
      </c>
    </row>
    <row r="18320" spans="1:3" ht="15" customHeight="1" x14ac:dyDescent="0.25">
      <c r="A18320" s="216">
        <v>45611</v>
      </c>
      <c r="B18320" s="217" t="s">
        <v>251</v>
      </c>
      <c r="C18320" s="218">
        <v>0.74080000000000001</v>
      </c>
    </row>
    <row r="18321" spans="1:3" ht="15" customHeight="1" x14ac:dyDescent="0.25">
      <c r="A18321" s="216">
        <v>45614</v>
      </c>
      <c r="B18321" s="217" t="s">
        <v>251</v>
      </c>
      <c r="C18321" s="218">
        <v>0.75590000000000002</v>
      </c>
    </row>
    <row r="18322" spans="1:3" ht="15" customHeight="1" x14ac:dyDescent="0.25">
      <c r="A18322" s="216">
        <v>45615</v>
      </c>
      <c r="B18322" s="217" t="s">
        <v>251</v>
      </c>
      <c r="C18322" s="218">
        <v>0.77100000000000002</v>
      </c>
    </row>
    <row r="18323" spans="1:3" ht="15" customHeight="1" x14ac:dyDescent="0.25">
      <c r="A18323" s="216">
        <v>45616</v>
      </c>
      <c r="B18323" s="217" t="s">
        <v>251</v>
      </c>
      <c r="C18323" s="218">
        <v>0.78600000000000003</v>
      </c>
    </row>
    <row r="18324" spans="1:3" ht="15" customHeight="1" x14ac:dyDescent="0.25">
      <c r="A18324" s="216">
        <v>45617</v>
      </c>
      <c r="B18324" s="217" t="s">
        <v>251</v>
      </c>
      <c r="C18324" s="218">
        <v>0.80110000000000003</v>
      </c>
    </row>
    <row r="18325" spans="1:3" ht="15" customHeight="1" x14ac:dyDescent="0.25">
      <c r="A18325" s="216">
        <v>45618</v>
      </c>
      <c r="B18325" s="217" t="s">
        <v>251</v>
      </c>
      <c r="C18325" s="218">
        <v>0.84619999999999995</v>
      </c>
    </row>
    <row r="18326" spans="1:3" ht="15" customHeight="1" x14ac:dyDescent="0.25">
      <c r="A18326" s="216">
        <v>45621</v>
      </c>
      <c r="B18326" s="217" t="s">
        <v>251</v>
      </c>
      <c r="C18326" s="218">
        <v>0.86129999999999995</v>
      </c>
    </row>
    <row r="18327" spans="1:3" ht="15" customHeight="1" x14ac:dyDescent="0.25">
      <c r="A18327" s="216">
        <v>45622</v>
      </c>
      <c r="B18327" s="217" t="s">
        <v>251</v>
      </c>
      <c r="C18327" s="218">
        <v>0.87639999999999996</v>
      </c>
    </row>
    <row r="18328" spans="1:3" ht="15" customHeight="1" x14ac:dyDescent="0.25">
      <c r="A18328" s="216">
        <v>45623</v>
      </c>
      <c r="B18328" s="217" t="s">
        <v>251</v>
      </c>
      <c r="C18328" s="218">
        <v>0.89149999999999996</v>
      </c>
    </row>
    <row r="18329" spans="1:3" ht="15" customHeight="1" x14ac:dyDescent="0.25">
      <c r="A18329" s="216">
        <v>45624</v>
      </c>
      <c r="B18329" s="217" t="s">
        <v>251</v>
      </c>
      <c r="C18329" s="218">
        <v>0.90659999999999996</v>
      </c>
    </row>
    <row r="18330" spans="1:3" ht="15" customHeight="1" x14ac:dyDescent="0.25">
      <c r="A18330" s="216">
        <v>45625</v>
      </c>
      <c r="B18330" s="217" t="s">
        <v>251</v>
      </c>
      <c r="C18330" s="218">
        <v>0.95179999999999998</v>
      </c>
    </row>
    <row r="18331" spans="1:3" ht="15" customHeight="1" x14ac:dyDescent="0.25">
      <c r="A18331" s="216">
        <v>45628</v>
      </c>
      <c r="B18331" s="217" t="s">
        <v>251</v>
      </c>
      <c r="C18331" s="218">
        <v>0.96689999999999998</v>
      </c>
    </row>
    <row r="18332" spans="1:3" ht="15" customHeight="1" x14ac:dyDescent="0.25">
      <c r="A18332" s="216">
        <v>45629</v>
      </c>
      <c r="B18332" s="217" t="s">
        <v>251</v>
      </c>
      <c r="C18332" s="218">
        <v>0.9819</v>
      </c>
    </row>
    <row r="18333" spans="1:3" ht="15" customHeight="1" x14ac:dyDescent="0.25">
      <c r="A18333" s="216">
        <v>45630</v>
      </c>
      <c r="B18333" s="217" t="s">
        <v>251</v>
      </c>
      <c r="C18333" s="218">
        <v>0.99690000000000001</v>
      </c>
    </row>
    <row r="18334" spans="1:3" ht="15" customHeight="1" x14ac:dyDescent="0.25">
      <c r="A18334" s="216">
        <v>45631</v>
      </c>
      <c r="B18334" s="217" t="s">
        <v>251</v>
      </c>
      <c r="C18334" s="218">
        <v>1.012</v>
      </c>
    </row>
    <row r="18335" spans="1:3" ht="15" customHeight="1" x14ac:dyDescent="0.25">
      <c r="A18335" s="216">
        <v>45632</v>
      </c>
      <c r="B18335" s="217" t="s">
        <v>251</v>
      </c>
      <c r="C18335" s="218">
        <v>1.0570999999999999</v>
      </c>
    </row>
    <row r="18336" spans="1:3" ht="15" customHeight="1" x14ac:dyDescent="0.25">
      <c r="A18336" s="216">
        <v>45635</v>
      </c>
      <c r="B18336" s="217" t="s">
        <v>251</v>
      </c>
      <c r="C18336" s="218">
        <v>1.0722</v>
      </c>
    </row>
    <row r="18337" spans="1:3" ht="15" customHeight="1" x14ac:dyDescent="0.25">
      <c r="A18337" s="216">
        <v>45636</v>
      </c>
      <c r="B18337" s="217" t="s">
        <v>251</v>
      </c>
      <c r="C18337" s="218">
        <v>1.0871999999999999</v>
      </c>
    </row>
    <row r="18338" spans="1:3" ht="15" customHeight="1" x14ac:dyDescent="0.25">
      <c r="A18338" s="216">
        <v>45637</v>
      </c>
      <c r="B18338" s="217" t="s">
        <v>251</v>
      </c>
      <c r="C18338" s="218">
        <v>1.1023000000000001</v>
      </c>
    </row>
    <row r="18339" spans="1:3" ht="15" customHeight="1" x14ac:dyDescent="0.25">
      <c r="A18339" s="216">
        <v>45638</v>
      </c>
      <c r="B18339" s="217" t="s">
        <v>251</v>
      </c>
      <c r="C18339" s="218">
        <v>1.1173</v>
      </c>
    </row>
    <row r="18340" spans="1:3" ht="15" customHeight="1" x14ac:dyDescent="0.25">
      <c r="A18340" s="216">
        <v>45639</v>
      </c>
      <c r="B18340" s="217" t="s">
        <v>251</v>
      </c>
      <c r="C18340" s="218">
        <v>1.1625000000000001</v>
      </c>
    </row>
    <row r="18341" spans="1:3" ht="15" customHeight="1" x14ac:dyDescent="0.25">
      <c r="A18341" s="216">
        <v>45642</v>
      </c>
      <c r="B18341" s="217" t="s">
        <v>251</v>
      </c>
      <c r="C18341" s="218">
        <v>1.1776</v>
      </c>
    </row>
    <row r="18342" spans="1:3" ht="15" customHeight="1" x14ac:dyDescent="0.25">
      <c r="A18342" s="216">
        <v>45643</v>
      </c>
      <c r="B18342" s="217" t="s">
        <v>251</v>
      </c>
      <c r="C18342" s="218">
        <v>1.1927000000000001</v>
      </c>
    </row>
    <row r="18343" spans="1:3" ht="15" customHeight="1" x14ac:dyDescent="0.25">
      <c r="A18343" s="216">
        <v>45644</v>
      </c>
      <c r="B18343" s="217" t="s">
        <v>251</v>
      </c>
      <c r="C18343" s="218">
        <v>1.2077</v>
      </c>
    </row>
    <row r="18344" spans="1:3" ht="15" customHeight="1" x14ac:dyDescent="0.25">
      <c r="A18344" s="216">
        <v>45645</v>
      </c>
      <c r="B18344" s="217" t="s">
        <v>251</v>
      </c>
      <c r="C18344" s="218">
        <v>1.2228000000000001</v>
      </c>
    </row>
    <row r="18345" spans="1:3" ht="15" customHeight="1" x14ac:dyDescent="0.25">
      <c r="A18345" s="216">
        <v>45646</v>
      </c>
      <c r="B18345" s="217" t="s">
        <v>251</v>
      </c>
      <c r="C18345" s="218">
        <v>1.2681</v>
      </c>
    </row>
    <row r="18346" spans="1:3" ht="15" customHeight="1" x14ac:dyDescent="0.25">
      <c r="A18346" s="216">
        <v>45649</v>
      </c>
      <c r="B18346" s="217" t="s">
        <v>251</v>
      </c>
      <c r="C18346" s="218">
        <v>1.2830999999999999</v>
      </c>
    </row>
    <row r="18347" spans="1:3" ht="15" customHeight="1" x14ac:dyDescent="0.25">
      <c r="A18347" s="216">
        <v>45650</v>
      </c>
      <c r="B18347" s="217" t="s">
        <v>251</v>
      </c>
      <c r="C18347" s="218">
        <v>1.2982</v>
      </c>
    </row>
    <row r="18348" spans="1:3" ht="15" customHeight="1" x14ac:dyDescent="0.25">
      <c r="A18348" s="216">
        <v>45651</v>
      </c>
      <c r="B18348" s="217" t="s">
        <v>251</v>
      </c>
      <c r="C18348" s="218">
        <v>1.3132999999999999</v>
      </c>
    </row>
    <row r="18349" spans="1:3" ht="15" customHeight="1" x14ac:dyDescent="0.25">
      <c r="A18349" s="216">
        <v>45652</v>
      </c>
      <c r="B18349" s="217" t="s">
        <v>251</v>
      </c>
      <c r="C18349" s="218">
        <v>1.3284</v>
      </c>
    </row>
    <row r="18350" spans="1:3" ht="15" customHeight="1" x14ac:dyDescent="0.25">
      <c r="A18350" s="216">
        <v>45653</v>
      </c>
      <c r="B18350" s="217" t="s">
        <v>251</v>
      </c>
      <c r="C18350" s="218">
        <v>1.3736999999999999</v>
      </c>
    </row>
    <row r="18351" spans="1:3" ht="15" customHeight="1" x14ac:dyDescent="0.25">
      <c r="A18351" s="216">
        <v>45656</v>
      </c>
      <c r="B18351" s="217" t="s">
        <v>251</v>
      </c>
      <c r="C18351" s="218">
        <v>1.3888</v>
      </c>
    </row>
    <row r="18352" spans="1:3" ht="15" customHeight="1" x14ac:dyDescent="0.25">
      <c r="A18352" s="216">
        <v>45657</v>
      </c>
      <c r="B18352" s="217" t="s">
        <v>251</v>
      </c>
      <c r="C18352" s="218">
        <v>1.4039999999999999</v>
      </c>
    </row>
    <row r="18353" spans="1:3" ht="15" customHeight="1" x14ac:dyDescent="0.25">
      <c r="A18353" s="216">
        <v>45659</v>
      </c>
      <c r="B18353" s="217" t="s">
        <v>251</v>
      </c>
      <c r="C18353" s="218">
        <v>1.4341999999999999</v>
      </c>
    </row>
    <row r="18354" spans="1:3" ht="15" customHeight="1" x14ac:dyDescent="0.25">
      <c r="A18354" s="216">
        <v>45660</v>
      </c>
      <c r="B18354" s="217" t="s">
        <v>251</v>
      </c>
      <c r="C18354" s="218">
        <v>1.4793000000000001</v>
      </c>
    </row>
    <row r="18355" spans="1:3" ht="15" customHeight="1" x14ac:dyDescent="0.25">
      <c r="A18355" s="216">
        <v>45663</v>
      </c>
      <c r="B18355" s="217" t="s">
        <v>251</v>
      </c>
      <c r="C18355" s="218">
        <v>1.4943</v>
      </c>
    </row>
    <row r="18356" spans="1:3" ht="15" customHeight="1" x14ac:dyDescent="0.25">
      <c r="A18356" s="216">
        <v>45664</v>
      </c>
      <c r="B18356" s="217" t="s">
        <v>251</v>
      </c>
      <c r="C18356" s="218">
        <v>1.5094000000000001</v>
      </c>
    </row>
    <row r="18357" spans="1:3" ht="15" customHeight="1" x14ac:dyDescent="0.25">
      <c r="A18357" s="216">
        <v>45665</v>
      </c>
      <c r="B18357" s="217" t="s">
        <v>251</v>
      </c>
      <c r="C18357" s="218">
        <v>1.5244</v>
      </c>
    </row>
    <row r="18358" spans="1:3" ht="15" customHeight="1" x14ac:dyDescent="0.25">
      <c r="A18358" s="216">
        <v>45666</v>
      </c>
      <c r="B18358" s="217" t="s">
        <v>251</v>
      </c>
      <c r="C18358" s="218">
        <v>1.5394000000000001</v>
      </c>
    </row>
    <row r="18359" spans="1:3" ht="15" customHeight="1" x14ac:dyDescent="0.25">
      <c r="A18359" s="216">
        <v>45667</v>
      </c>
      <c r="B18359" s="217" t="s">
        <v>251</v>
      </c>
      <c r="C18359" s="218">
        <v>1.5845</v>
      </c>
    </row>
    <row r="18360" spans="1:3" ht="15" customHeight="1" x14ac:dyDescent="0.25">
      <c r="A18360" s="216">
        <v>45670</v>
      </c>
      <c r="B18360" s="217" t="s">
        <v>251</v>
      </c>
      <c r="C18360" s="218">
        <v>1.5994999999999999</v>
      </c>
    </row>
    <row r="18361" spans="1:3" ht="15" customHeight="1" x14ac:dyDescent="0.25">
      <c r="A18361" s="216">
        <v>45671</v>
      </c>
      <c r="B18361" s="217" t="s">
        <v>251</v>
      </c>
      <c r="C18361" s="218">
        <v>1.6145</v>
      </c>
    </row>
    <row r="18362" spans="1:3" ht="15" customHeight="1" x14ac:dyDescent="0.25">
      <c r="A18362" s="216">
        <v>45672</v>
      </c>
      <c r="B18362" s="217" t="s">
        <v>251</v>
      </c>
      <c r="C18362" s="218">
        <v>1.6294999999999999</v>
      </c>
    </row>
    <row r="18363" spans="1:3" ht="15" customHeight="1" x14ac:dyDescent="0.25">
      <c r="A18363" s="216">
        <v>45673</v>
      </c>
      <c r="B18363" s="217" t="s">
        <v>251</v>
      </c>
      <c r="C18363" s="218">
        <v>1.6445000000000001</v>
      </c>
    </row>
    <row r="18364" spans="1:3" ht="15" customHeight="1" x14ac:dyDescent="0.25">
      <c r="A18364" s="216">
        <v>45674</v>
      </c>
      <c r="B18364" s="217" t="s">
        <v>251</v>
      </c>
      <c r="C18364" s="218">
        <v>1.6895</v>
      </c>
    </row>
    <row r="18365" spans="1:3" ht="15" customHeight="1" x14ac:dyDescent="0.25">
      <c r="A18365" s="216">
        <v>45677</v>
      </c>
      <c r="B18365" s="217" t="s">
        <v>251</v>
      </c>
      <c r="C18365" s="218">
        <v>1.7045999999999999</v>
      </c>
    </row>
    <row r="18366" spans="1:3" ht="15" customHeight="1" x14ac:dyDescent="0.25">
      <c r="A18366" s="216">
        <v>45678</v>
      </c>
      <c r="B18366" s="217" t="s">
        <v>251</v>
      </c>
      <c r="C18366" s="218">
        <v>1.7196</v>
      </c>
    </row>
    <row r="18367" spans="1:3" ht="15" customHeight="1" x14ac:dyDescent="0.25">
      <c r="A18367" s="216">
        <v>45679</v>
      </c>
      <c r="B18367" s="217" t="s">
        <v>251</v>
      </c>
      <c r="C18367" s="218">
        <v>1.7345999999999999</v>
      </c>
    </row>
    <row r="18368" spans="1:3" ht="15" customHeight="1" x14ac:dyDescent="0.25">
      <c r="A18368" s="216">
        <v>45680</v>
      </c>
      <c r="B18368" s="217" t="s">
        <v>251</v>
      </c>
      <c r="C18368" s="218">
        <v>1.7496</v>
      </c>
    </row>
    <row r="18369" spans="1:3" ht="15" customHeight="1" x14ac:dyDescent="0.25">
      <c r="A18369" s="216">
        <v>45681</v>
      </c>
      <c r="B18369" s="217" t="s">
        <v>251</v>
      </c>
      <c r="C18369" s="218">
        <v>1.7947</v>
      </c>
    </row>
    <row r="18370" spans="1:3" ht="15" customHeight="1" x14ac:dyDescent="0.25">
      <c r="A18370" s="216">
        <v>45684</v>
      </c>
      <c r="B18370" s="217" t="s">
        <v>251</v>
      </c>
      <c r="C18370" s="218">
        <v>1.8097000000000001</v>
      </c>
    </row>
    <row r="18371" spans="1:3" ht="15" customHeight="1" x14ac:dyDescent="0.25">
      <c r="A18371" s="216">
        <v>45685</v>
      </c>
      <c r="B18371" s="217" t="s">
        <v>251</v>
      </c>
      <c r="C18371" s="218">
        <v>1.8247</v>
      </c>
    </row>
    <row r="18372" spans="1:3" ht="15" customHeight="1" x14ac:dyDescent="0.25">
      <c r="A18372" s="216">
        <v>45686</v>
      </c>
      <c r="B18372" s="217" t="s">
        <v>251</v>
      </c>
      <c r="C18372" s="218">
        <v>1.8396999999999999</v>
      </c>
    </row>
    <row r="18373" spans="1:3" ht="15" customHeight="1" x14ac:dyDescent="0.25">
      <c r="A18373" s="216">
        <v>45687</v>
      </c>
      <c r="B18373" s="217" t="s">
        <v>251</v>
      </c>
      <c r="C18373" s="218">
        <v>1.8547</v>
      </c>
    </row>
    <row r="18374" spans="1:3" ht="15" customHeight="1" x14ac:dyDescent="0.25">
      <c r="A18374" s="216">
        <v>45688</v>
      </c>
      <c r="B18374" s="217" t="s">
        <v>251</v>
      </c>
      <c r="C18374" s="218">
        <v>1.8996</v>
      </c>
    </row>
    <row r="18375" spans="1:3" ht="15" customHeight="1" x14ac:dyDescent="0.25">
      <c r="A18375" s="216">
        <v>45691</v>
      </c>
      <c r="B18375" s="217" t="s">
        <v>251</v>
      </c>
      <c r="C18375" s="218">
        <v>1.9145000000000001</v>
      </c>
    </row>
    <row r="18376" spans="1:3" ht="15" customHeight="1" x14ac:dyDescent="0.25">
      <c r="A18376" s="216">
        <v>45692</v>
      </c>
      <c r="B18376" s="217" t="s">
        <v>251</v>
      </c>
      <c r="C18376" s="218">
        <v>1.9294</v>
      </c>
    </row>
    <row r="18377" spans="1:3" ht="15" customHeight="1" x14ac:dyDescent="0.25">
      <c r="A18377" s="216">
        <v>45693</v>
      </c>
      <c r="B18377" s="217" t="s">
        <v>251</v>
      </c>
      <c r="C18377" s="218">
        <v>1.9441999999999999</v>
      </c>
    </row>
    <row r="18378" spans="1:3" ht="15" customHeight="1" x14ac:dyDescent="0.25">
      <c r="A18378" s="216">
        <v>45694</v>
      </c>
      <c r="B18378" s="217" t="s">
        <v>251</v>
      </c>
      <c r="C18378" s="218">
        <v>1.9588000000000001</v>
      </c>
    </row>
    <row r="18379" spans="1:3" ht="15" customHeight="1" x14ac:dyDescent="0.25">
      <c r="A18379" s="216">
        <v>45695</v>
      </c>
      <c r="B18379" s="217" t="s">
        <v>251</v>
      </c>
      <c r="C18379" s="218">
        <v>2.0024000000000002</v>
      </c>
    </row>
    <row r="18380" spans="1:3" ht="15" customHeight="1" x14ac:dyDescent="0.25">
      <c r="A18380" s="216">
        <v>45698</v>
      </c>
      <c r="B18380" s="217" t="s">
        <v>251</v>
      </c>
      <c r="C18380" s="218">
        <v>2.0169999999999999</v>
      </c>
    </row>
    <row r="18381" spans="1:3" ht="15" customHeight="1" x14ac:dyDescent="0.25">
      <c r="A18381" s="216">
        <v>45699</v>
      </c>
      <c r="B18381" s="217" t="s">
        <v>251</v>
      </c>
      <c r="C18381" s="218">
        <v>2.0316000000000001</v>
      </c>
    </row>
    <row r="18382" spans="1:3" ht="15" customHeight="1" x14ac:dyDescent="0.25">
      <c r="A18382" s="216">
        <v>45700</v>
      </c>
      <c r="B18382" s="217" t="s">
        <v>251</v>
      </c>
      <c r="C18382" s="218">
        <v>2.0461</v>
      </c>
    </row>
    <row r="18383" spans="1:3" ht="15" customHeight="1" x14ac:dyDescent="0.25">
      <c r="A18383" s="216">
        <v>45701</v>
      </c>
      <c r="B18383" s="217" t="s">
        <v>251</v>
      </c>
      <c r="C18383" s="218">
        <v>2.0606</v>
      </c>
    </row>
    <row r="18384" spans="1:3" ht="15" customHeight="1" x14ac:dyDescent="0.25">
      <c r="A18384" s="216">
        <v>45702</v>
      </c>
      <c r="B18384" s="217" t="s">
        <v>251</v>
      </c>
      <c r="C18384" s="218">
        <v>2.1040999999999999</v>
      </c>
    </row>
    <row r="18385" spans="1:3" ht="15" customHeight="1" x14ac:dyDescent="0.25">
      <c r="A18385" s="216">
        <v>45705</v>
      </c>
      <c r="B18385" s="217" t="s">
        <v>251</v>
      </c>
      <c r="C18385" s="218">
        <v>2.1185999999999998</v>
      </c>
    </row>
    <row r="18386" spans="1:3" ht="15" customHeight="1" x14ac:dyDescent="0.25">
      <c r="A18386" s="216">
        <v>45706</v>
      </c>
      <c r="B18386" s="217" t="s">
        <v>251</v>
      </c>
      <c r="C18386" s="218">
        <v>2.1331000000000002</v>
      </c>
    </row>
    <row r="18387" spans="1:3" ht="15" customHeight="1" x14ac:dyDescent="0.25">
      <c r="A18387" s="216">
        <v>45707</v>
      </c>
      <c r="B18387" s="217" t="s">
        <v>251</v>
      </c>
      <c r="C18387" s="218">
        <v>2.1476000000000002</v>
      </c>
    </row>
    <row r="18388" spans="1:3" ht="15" customHeight="1" x14ac:dyDescent="0.25">
      <c r="A18388" s="216">
        <v>45708</v>
      </c>
      <c r="B18388" s="217" t="s">
        <v>251</v>
      </c>
      <c r="C18388" s="218">
        <v>2.1621000000000001</v>
      </c>
    </row>
    <row r="18389" spans="1:3" ht="15" customHeight="1" x14ac:dyDescent="0.25">
      <c r="A18389" s="216">
        <v>45709</v>
      </c>
      <c r="B18389" s="217" t="s">
        <v>251</v>
      </c>
      <c r="C18389" s="218">
        <v>2.2054999999999998</v>
      </c>
    </row>
    <row r="18390" spans="1:3" ht="15" customHeight="1" x14ac:dyDescent="0.25">
      <c r="A18390" s="216">
        <v>45712</v>
      </c>
      <c r="B18390" s="217" t="s">
        <v>251</v>
      </c>
      <c r="C18390" s="218">
        <v>2.2199</v>
      </c>
    </row>
    <row r="18391" spans="1:3" ht="15" customHeight="1" x14ac:dyDescent="0.25">
      <c r="A18391" s="216">
        <v>45713</v>
      </c>
      <c r="B18391" s="217" t="s">
        <v>251</v>
      </c>
      <c r="C18391" s="218">
        <v>2.2343000000000002</v>
      </c>
    </row>
    <row r="18392" spans="1:3" ht="15" customHeight="1" x14ac:dyDescent="0.25">
      <c r="A18392" s="216">
        <v>45714</v>
      </c>
      <c r="B18392" s="217" t="s">
        <v>251</v>
      </c>
      <c r="C18392" s="218">
        <v>2.2486999999999999</v>
      </c>
    </row>
    <row r="18393" spans="1:3" ht="15" customHeight="1" x14ac:dyDescent="0.25">
      <c r="A18393" s="216">
        <v>45715</v>
      </c>
      <c r="B18393" s="217" t="s">
        <v>251</v>
      </c>
      <c r="C18393" s="218">
        <v>2.2631999999999999</v>
      </c>
    </row>
    <row r="18394" spans="1:3" ht="15" customHeight="1" x14ac:dyDescent="0.25">
      <c r="A18394" s="216">
        <v>45716</v>
      </c>
      <c r="B18394" s="217" t="s">
        <v>251</v>
      </c>
      <c r="C18394" s="218">
        <v>2.3064</v>
      </c>
    </row>
    <row r="18395" spans="1:3" ht="15" customHeight="1" x14ac:dyDescent="0.25">
      <c r="A18395" s="216">
        <v>45719</v>
      </c>
      <c r="B18395" s="217" t="s">
        <v>251</v>
      </c>
      <c r="C18395" s="218">
        <v>2.3208000000000002</v>
      </c>
    </row>
    <row r="18396" spans="1:3" ht="15" customHeight="1" x14ac:dyDescent="0.25">
      <c r="A18396" s="216">
        <v>45720</v>
      </c>
      <c r="B18396" s="217" t="s">
        <v>251</v>
      </c>
      <c r="C18396" s="218">
        <v>2.3351999999999999</v>
      </c>
    </row>
    <row r="18397" spans="1:3" ht="15" customHeight="1" x14ac:dyDescent="0.25">
      <c r="A18397" s="216">
        <v>45721</v>
      </c>
      <c r="B18397" s="217" t="s">
        <v>251</v>
      </c>
      <c r="C18397" s="218">
        <v>2.3496000000000001</v>
      </c>
    </row>
    <row r="18398" spans="1:3" ht="15" customHeight="1" x14ac:dyDescent="0.25">
      <c r="A18398" s="216">
        <v>45722</v>
      </c>
      <c r="B18398" s="217" t="s">
        <v>251</v>
      </c>
      <c r="C18398" s="218">
        <v>2.3639999999999999</v>
      </c>
    </row>
    <row r="18399" spans="1:3" ht="15" customHeight="1" x14ac:dyDescent="0.25">
      <c r="A18399" s="216">
        <v>45723</v>
      </c>
      <c r="B18399" s="217" t="s">
        <v>251</v>
      </c>
      <c r="C18399" s="218">
        <v>2.4072</v>
      </c>
    </row>
    <row r="18400" spans="1:3" ht="15" customHeight="1" x14ac:dyDescent="0.25">
      <c r="A18400" s="216">
        <v>45726</v>
      </c>
      <c r="B18400" s="217" t="s">
        <v>251</v>
      </c>
      <c r="C18400" s="218">
        <v>2.4215</v>
      </c>
    </row>
    <row r="18401" spans="1:3" ht="15" customHeight="1" x14ac:dyDescent="0.25">
      <c r="A18401" s="216">
        <v>45727</v>
      </c>
      <c r="B18401" s="217" t="s">
        <v>251</v>
      </c>
      <c r="C18401" s="218">
        <v>2.4359000000000002</v>
      </c>
    </row>
    <row r="18402" spans="1:3" ht="15" customHeight="1" x14ac:dyDescent="0.25">
      <c r="A18402" s="216">
        <v>45728</v>
      </c>
      <c r="B18402" s="217" t="s">
        <v>251</v>
      </c>
      <c r="C18402" s="218">
        <v>2.4502999999999999</v>
      </c>
    </row>
    <row r="18403" spans="1:3" ht="15" customHeight="1" x14ac:dyDescent="0.25">
      <c r="A18403" s="216">
        <v>45729</v>
      </c>
      <c r="B18403" s="217" t="s">
        <v>251</v>
      </c>
      <c r="C18403" s="218">
        <v>2.4647000000000001</v>
      </c>
    </row>
    <row r="18404" spans="1:3" ht="15" customHeight="1" x14ac:dyDescent="0.25">
      <c r="A18404" s="216">
        <v>45730</v>
      </c>
      <c r="B18404" s="217" t="s">
        <v>251</v>
      </c>
      <c r="C18404" s="218">
        <v>2.5078</v>
      </c>
    </row>
    <row r="18405" spans="1:3" ht="15" customHeight="1" x14ac:dyDescent="0.25">
      <c r="A18405" s="216">
        <v>45733</v>
      </c>
      <c r="B18405" s="217" t="s">
        <v>251</v>
      </c>
      <c r="C18405" s="218">
        <v>2.5222000000000002</v>
      </c>
    </row>
    <row r="18406" spans="1:3" ht="15" customHeight="1" x14ac:dyDescent="0.25">
      <c r="A18406" s="216">
        <v>45734</v>
      </c>
      <c r="B18406" s="217" t="s">
        <v>251</v>
      </c>
      <c r="C18406" s="218">
        <v>2.5366</v>
      </c>
    </row>
    <row r="18407" spans="1:3" ht="15" customHeight="1" x14ac:dyDescent="0.25">
      <c r="A18407" s="216">
        <v>45735</v>
      </c>
      <c r="B18407" s="217" t="s">
        <v>251</v>
      </c>
      <c r="C18407" s="218">
        <v>2.5510000000000002</v>
      </c>
    </row>
    <row r="18408" spans="1:3" ht="15" customHeight="1" x14ac:dyDescent="0.25">
      <c r="A18408" s="216">
        <v>45736</v>
      </c>
      <c r="B18408" s="217" t="s">
        <v>251</v>
      </c>
      <c r="C18408" s="218">
        <v>2.5653999999999999</v>
      </c>
    </row>
    <row r="18409" spans="1:3" ht="15" customHeight="1" x14ac:dyDescent="0.25">
      <c r="A18409" s="216">
        <v>45737</v>
      </c>
      <c r="B18409" s="217" t="s">
        <v>251</v>
      </c>
      <c r="C18409" s="218">
        <v>2.6086</v>
      </c>
    </row>
    <row r="18410" spans="1:3" ht="15" customHeight="1" x14ac:dyDescent="0.25">
      <c r="A18410" s="216">
        <v>45740</v>
      </c>
      <c r="B18410" s="217" t="s">
        <v>251</v>
      </c>
      <c r="C18410" s="218">
        <v>2.6230000000000002</v>
      </c>
    </row>
    <row r="18411" spans="1:3" ht="15" customHeight="1" x14ac:dyDescent="0.25">
      <c r="A18411" s="216">
        <v>45741</v>
      </c>
      <c r="B18411" s="217" t="s">
        <v>251</v>
      </c>
      <c r="C18411" s="218">
        <v>2.6374</v>
      </c>
    </row>
    <row r="18412" spans="1:3" ht="15" customHeight="1" x14ac:dyDescent="0.25">
      <c r="A18412" s="216">
        <v>45742</v>
      </c>
      <c r="B18412" s="217" t="s">
        <v>251</v>
      </c>
      <c r="C18412" s="218">
        <v>2.6518000000000002</v>
      </c>
    </row>
    <row r="18413" spans="1:3" ht="15" customHeight="1" x14ac:dyDescent="0.25">
      <c r="A18413" s="216">
        <v>45743</v>
      </c>
      <c r="B18413" s="217" t="s">
        <v>251</v>
      </c>
      <c r="C18413" s="218">
        <v>2.6661999999999999</v>
      </c>
    </row>
    <row r="18414" spans="1:3" ht="15" customHeight="1" x14ac:dyDescent="0.25">
      <c r="A18414" s="216">
        <v>45744</v>
      </c>
      <c r="B18414" s="217" t="s">
        <v>251</v>
      </c>
      <c r="C18414" s="218">
        <v>2.7094</v>
      </c>
    </row>
    <row r="18415" spans="1:3" ht="15" customHeight="1" x14ac:dyDescent="0.25">
      <c r="A18415" s="216">
        <v>45747</v>
      </c>
      <c r="B18415" s="217" t="s">
        <v>251</v>
      </c>
      <c r="C18415" s="218">
        <v>2.7238000000000002</v>
      </c>
    </row>
    <row r="18416" spans="1:3" ht="15" customHeight="1" x14ac:dyDescent="0.25">
      <c r="A18416" s="216">
        <v>45748</v>
      </c>
      <c r="B18416" s="217" t="s">
        <v>251</v>
      </c>
      <c r="C18416" s="218">
        <v>2.7382</v>
      </c>
    </row>
    <row r="18417" spans="1:3" ht="15" customHeight="1" x14ac:dyDescent="0.25">
      <c r="A18417" s="216">
        <v>45749</v>
      </c>
      <c r="B18417" s="217" t="s">
        <v>251</v>
      </c>
      <c r="C18417" s="218">
        <v>2.7524999999999999</v>
      </c>
    </row>
    <row r="18418" spans="1:3" ht="15" customHeight="1" x14ac:dyDescent="0.25">
      <c r="A18418" s="216">
        <v>45750</v>
      </c>
      <c r="B18418" s="217" t="s">
        <v>251</v>
      </c>
      <c r="C18418" s="218">
        <v>2.7669000000000001</v>
      </c>
    </row>
    <row r="18419" spans="1:3" ht="15" customHeight="1" x14ac:dyDescent="0.25">
      <c r="A18419" s="216">
        <v>45751</v>
      </c>
      <c r="B18419" s="217" t="s">
        <v>251</v>
      </c>
      <c r="C18419" s="218">
        <v>2.8098999999999998</v>
      </c>
    </row>
    <row r="18420" spans="1:3" ht="15" customHeight="1" x14ac:dyDescent="0.25">
      <c r="A18420" s="216">
        <v>45754</v>
      </c>
      <c r="B18420" s="217" t="s">
        <v>251</v>
      </c>
      <c r="C18420" s="218">
        <v>2.8241999999999998</v>
      </c>
    </row>
    <row r="18421" spans="1:3" ht="15" customHeight="1" x14ac:dyDescent="0.25">
      <c r="A18421" s="216">
        <v>45755</v>
      </c>
      <c r="B18421" s="217" t="s">
        <v>251</v>
      </c>
      <c r="C18421" s="218">
        <v>2.8386</v>
      </c>
    </row>
    <row r="18422" spans="1:3" ht="15" customHeight="1" x14ac:dyDescent="0.25">
      <c r="A18422" s="216">
        <v>45756</v>
      </c>
      <c r="B18422" s="217" t="s">
        <v>251</v>
      </c>
      <c r="C18422" s="218">
        <v>2.8529</v>
      </c>
    </row>
    <row r="18423" spans="1:3" ht="15" customHeight="1" x14ac:dyDescent="0.25">
      <c r="A18423" s="216">
        <v>45757</v>
      </c>
      <c r="B18423" s="217" t="s">
        <v>251</v>
      </c>
      <c r="C18423" s="218">
        <v>2.8672</v>
      </c>
    </row>
    <row r="18424" spans="1:3" ht="15" customHeight="1" x14ac:dyDescent="0.25">
      <c r="A18424" s="216">
        <v>45758</v>
      </c>
      <c r="B18424" s="217" t="s">
        <v>251</v>
      </c>
      <c r="C18424" s="218">
        <v>2.9102000000000001</v>
      </c>
    </row>
    <row r="18425" spans="1:3" ht="15" customHeight="1" x14ac:dyDescent="0.25">
      <c r="A18425" s="216">
        <v>45761</v>
      </c>
      <c r="B18425" s="217" t="s">
        <v>251</v>
      </c>
      <c r="C18425" s="218">
        <v>2.9245000000000001</v>
      </c>
    </row>
    <row r="18426" spans="1:3" ht="15" customHeight="1" x14ac:dyDescent="0.25">
      <c r="A18426" s="216">
        <v>45762</v>
      </c>
      <c r="B18426" s="217" t="s">
        <v>251</v>
      </c>
      <c r="C18426" s="218">
        <v>2.9388999999999998</v>
      </c>
    </row>
    <row r="18427" spans="1:3" ht="15" customHeight="1" x14ac:dyDescent="0.25">
      <c r="A18427" s="216">
        <v>45763</v>
      </c>
      <c r="B18427" s="217" t="s">
        <v>251</v>
      </c>
      <c r="C18427" s="218">
        <v>2.9531999999999998</v>
      </c>
    </row>
    <row r="18428" spans="1:3" ht="15" customHeight="1" x14ac:dyDescent="0.25">
      <c r="A18428" s="216">
        <v>45764</v>
      </c>
      <c r="B18428" s="217" t="s">
        <v>251</v>
      </c>
      <c r="C18428" s="218">
        <v>3.0247999999999999</v>
      </c>
    </row>
    <row r="18429" spans="1:3" ht="15" customHeight="1" x14ac:dyDescent="0.25">
      <c r="A18429" s="216">
        <v>45769</v>
      </c>
      <c r="B18429" s="217" t="s">
        <v>251</v>
      </c>
      <c r="C18429" s="218">
        <v>3.0390999999999999</v>
      </c>
    </row>
    <row r="18430" spans="1:3" ht="15" customHeight="1" x14ac:dyDescent="0.25">
      <c r="A18430" s="216">
        <v>45770</v>
      </c>
      <c r="B18430" s="217" t="s">
        <v>251</v>
      </c>
      <c r="C18430" s="218">
        <v>3.0533999999999999</v>
      </c>
    </row>
    <row r="18431" spans="1:3" ht="15" customHeight="1" x14ac:dyDescent="0.25">
      <c r="A18431" s="216">
        <v>45771</v>
      </c>
      <c r="B18431" s="217" t="s">
        <v>251</v>
      </c>
      <c r="C18431" s="218">
        <v>3.0676999999999999</v>
      </c>
    </row>
    <row r="18432" spans="1:3" ht="15" customHeight="1" x14ac:dyDescent="0.25">
      <c r="A18432" s="216">
        <v>45772</v>
      </c>
      <c r="B18432" s="217" t="s">
        <v>251</v>
      </c>
      <c r="C18432" s="218">
        <v>3.1107</v>
      </c>
    </row>
    <row r="18433" spans="1:3" ht="15" customHeight="1" x14ac:dyDescent="0.25">
      <c r="A18433" s="216">
        <v>45775</v>
      </c>
      <c r="B18433" s="217" t="s">
        <v>251</v>
      </c>
      <c r="C18433" s="218">
        <v>3.125</v>
      </c>
    </row>
    <row r="18434" spans="1:3" ht="15" customHeight="1" x14ac:dyDescent="0.25">
      <c r="A18434" s="216">
        <v>45776</v>
      </c>
      <c r="B18434" s="217" t="s">
        <v>251</v>
      </c>
      <c r="C18434" s="218">
        <v>3.1394000000000002</v>
      </c>
    </row>
    <row r="18435" spans="1:3" ht="15" customHeight="1" x14ac:dyDescent="0.25">
      <c r="A18435" s="216">
        <v>45777</v>
      </c>
      <c r="B18435" s="217" t="s">
        <v>251</v>
      </c>
      <c r="C18435" s="218">
        <v>3.1537999999999999</v>
      </c>
    </row>
    <row r="18436" spans="1:3" ht="15" customHeight="1" x14ac:dyDescent="0.25">
      <c r="A18436" s="216">
        <v>45778</v>
      </c>
      <c r="B18436" s="217" t="s">
        <v>251</v>
      </c>
      <c r="C18436" s="218">
        <v>3.1680999999999999</v>
      </c>
    </row>
    <row r="18437" spans="1:3" ht="15" customHeight="1" x14ac:dyDescent="0.25">
      <c r="A18437" s="216">
        <v>45779</v>
      </c>
      <c r="B18437" s="217" t="s">
        <v>251</v>
      </c>
      <c r="C18437" s="218">
        <v>3.2252999999999998</v>
      </c>
    </row>
    <row r="18438" spans="1:3" ht="15" customHeight="1" x14ac:dyDescent="0.25">
      <c r="A18438" s="216">
        <v>45783</v>
      </c>
      <c r="B18438" s="217" t="s">
        <v>251</v>
      </c>
      <c r="C18438" s="218">
        <v>3.2395999999999998</v>
      </c>
    </row>
    <row r="18439" spans="1:3" ht="15" customHeight="1" x14ac:dyDescent="0.25">
      <c r="A18439" s="216">
        <v>45784</v>
      </c>
      <c r="B18439" s="217" t="s">
        <v>251</v>
      </c>
      <c r="C18439" s="218">
        <v>3.2538999999999998</v>
      </c>
    </row>
    <row r="18440" spans="1:3" ht="15" customHeight="1" x14ac:dyDescent="0.25">
      <c r="A18440" s="216">
        <v>45785</v>
      </c>
      <c r="B18440" s="217" t="s">
        <v>251</v>
      </c>
      <c r="C18440" s="218">
        <v>3.2677999999999998</v>
      </c>
    </row>
    <row r="18441" spans="1:3" ht="15" customHeight="1" x14ac:dyDescent="0.25">
      <c r="A18441" s="216">
        <v>45786</v>
      </c>
      <c r="B18441" s="217" t="s">
        <v>251</v>
      </c>
      <c r="C18441" s="218">
        <v>3.3096999999999999</v>
      </c>
    </row>
    <row r="18442" spans="1:3" ht="15" customHeight="1" x14ac:dyDescent="0.25">
      <c r="A18442" s="216">
        <v>45789</v>
      </c>
      <c r="B18442" s="217" t="s">
        <v>251</v>
      </c>
      <c r="C18442" s="218">
        <v>3.3237000000000001</v>
      </c>
    </row>
    <row r="18443" spans="1:3" ht="15" customHeight="1" x14ac:dyDescent="0.25">
      <c r="A18443" s="216">
        <v>45790</v>
      </c>
      <c r="B18443" s="217" t="s">
        <v>251</v>
      </c>
      <c r="C18443" s="218">
        <v>3.3376999999999999</v>
      </c>
    </row>
    <row r="18444" spans="1:3" ht="15" customHeight="1" x14ac:dyDescent="0.25">
      <c r="A18444" s="216">
        <v>45791</v>
      </c>
      <c r="B18444" s="217" t="s">
        <v>251</v>
      </c>
      <c r="C18444" s="218">
        <v>3.3515999999999999</v>
      </c>
    </row>
    <row r="18445" spans="1:3" ht="15" customHeight="1" x14ac:dyDescent="0.25">
      <c r="A18445" s="216">
        <v>45792</v>
      </c>
      <c r="B18445" s="217" t="s">
        <v>251</v>
      </c>
      <c r="C18445" s="218">
        <v>3.3654000000000002</v>
      </c>
    </row>
    <row r="18446" spans="1:3" ht="15" customHeight="1" x14ac:dyDescent="0.25">
      <c r="A18446" s="216">
        <v>45793</v>
      </c>
      <c r="B18446" s="217" t="s">
        <v>251</v>
      </c>
      <c r="C18446" s="218">
        <v>3.4068999999999998</v>
      </c>
    </row>
    <row r="18447" spans="1:3" ht="15" customHeight="1" x14ac:dyDescent="0.25">
      <c r="A18447" s="216">
        <v>45796</v>
      </c>
      <c r="B18447" s="217" t="s">
        <v>251</v>
      </c>
      <c r="C18447" s="218">
        <v>3.4207999999999998</v>
      </c>
    </row>
    <row r="18448" spans="1:3" ht="15" customHeight="1" x14ac:dyDescent="0.25">
      <c r="A18448" s="216">
        <v>45797</v>
      </c>
      <c r="B18448" s="217" t="s">
        <v>251</v>
      </c>
      <c r="C18448" s="218">
        <v>3.4346000000000001</v>
      </c>
    </row>
    <row r="18449" spans="1:3" ht="15" customHeight="1" x14ac:dyDescent="0.25">
      <c r="A18449" s="216">
        <v>45798</v>
      </c>
      <c r="B18449" s="217" t="s">
        <v>251</v>
      </c>
      <c r="C18449" s="218">
        <v>3.4485000000000001</v>
      </c>
    </row>
    <row r="18450" spans="1:3" ht="15" customHeight="1" x14ac:dyDescent="0.25">
      <c r="A18450" s="216">
        <v>45799</v>
      </c>
      <c r="B18450" s="217" t="s">
        <v>251</v>
      </c>
      <c r="C18450" s="218">
        <v>3.4622999999999999</v>
      </c>
    </row>
    <row r="18451" spans="1:3" ht="15" customHeight="1" x14ac:dyDescent="0.25">
      <c r="A18451" s="216">
        <v>45800</v>
      </c>
      <c r="B18451" s="217" t="s">
        <v>251</v>
      </c>
      <c r="C18451" s="218">
        <v>3.5177999999999998</v>
      </c>
    </row>
    <row r="18452" spans="1:3" ht="15" customHeight="1" x14ac:dyDescent="0.25">
      <c r="A18452" s="216">
        <v>45804</v>
      </c>
      <c r="B18452" s="217" t="s">
        <v>251</v>
      </c>
      <c r="C18452" s="218">
        <v>3.5316000000000001</v>
      </c>
    </row>
    <row r="18453" spans="1:3" ht="15" customHeight="1" x14ac:dyDescent="0.25">
      <c r="A18453" s="216">
        <v>45805</v>
      </c>
      <c r="B18453" s="217" t="s">
        <v>251</v>
      </c>
      <c r="C18453" s="218">
        <v>3.5455000000000001</v>
      </c>
    </row>
    <row r="18454" spans="1:3" ht="15" customHeight="1" x14ac:dyDescent="0.25">
      <c r="A18454" s="216">
        <v>45806</v>
      </c>
      <c r="B18454" s="217" t="s">
        <v>251</v>
      </c>
      <c r="C18454" s="218">
        <v>3.5592999999999999</v>
      </c>
    </row>
    <row r="18455" spans="1:3" ht="15" customHeight="1" x14ac:dyDescent="0.25">
      <c r="A18455" s="216">
        <v>45807</v>
      </c>
      <c r="B18455" s="217" t="s">
        <v>251</v>
      </c>
      <c r="C18455" s="218">
        <v>3.6009000000000002</v>
      </c>
    </row>
    <row r="18456" spans="1:3" ht="15" customHeight="1" x14ac:dyDescent="0.25">
      <c r="A18456" s="216">
        <v>45810</v>
      </c>
      <c r="B18456" s="217" t="s">
        <v>251</v>
      </c>
      <c r="C18456" s="218">
        <v>3.6147</v>
      </c>
    </row>
    <row r="18457" spans="1:3" ht="15" customHeight="1" x14ac:dyDescent="0.25">
      <c r="A18457" s="216">
        <v>45811</v>
      </c>
      <c r="B18457" s="217" t="s">
        <v>251</v>
      </c>
      <c r="C18457" s="218">
        <v>3.6286</v>
      </c>
    </row>
    <row r="18458" spans="1:3" ht="15" customHeight="1" x14ac:dyDescent="0.25">
      <c r="A18458" s="216">
        <v>45812</v>
      </c>
      <c r="B18458" s="217" t="s">
        <v>251</v>
      </c>
      <c r="C18458" s="218">
        <v>3.6423999999999999</v>
      </c>
    </row>
    <row r="18459" spans="1:3" ht="15" customHeight="1" x14ac:dyDescent="0.25">
      <c r="A18459" s="216">
        <v>45813</v>
      </c>
      <c r="B18459" s="217" t="s">
        <v>251</v>
      </c>
      <c r="C18459" s="218">
        <v>3.6560999999999999</v>
      </c>
    </row>
    <row r="18460" spans="1:3" ht="15" customHeight="1" x14ac:dyDescent="0.25">
      <c r="A18460" s="216">
        <v>45814</v>
      </c>
      <c r="B18460" s="217" t="s">
        <v>251</v>
      </c>
      <c r="C18460" s="218">
        <v>3.6974</v>
      </c>
    </row>
    <row r="18461" spans="1:3" ht="15" customHeight="1" x14ac:dyDescent="0.25">
      <c r="A18461" s="216">
        <v>45817</v>
      </c>
      <c r="B18461" s="217" t="s">
        <v>251</v>
      </c>
      <c r="C18461" s="218">
        <v>3.7111999999999998</v>
      </c>
    </row>
    <row r="18462" spans="1:3" ht="15" customHeight="1" x14ac:dyDescent="0.25">
      <c r="A18462" s="216">
        <v>45818</v>
      </c>
      <c r="B18462" s="217" t="s">
        <v>251</v>
      </c>
      <c r="C18462" s="218">
        <v>3.7248999999999999</v>
      </c>
    </row>
    <row r="18463" spans="1:3" ht="15" customHeight="1" x14ac:dyDescent="0.25">
      <c r="A18463" s="216">
        <v>45819</v>
      </c>
      <c r="B18463" s="217" t="s">
        <v>251</v>
      </c>
      <c r="C18463" s="218">
        <v>3.7387000000000001</v>
      </c>
    </row>
    <row r="18464" spans="1:3" ht="15" customHeight="1" x14ac:dyDescent="0.25">
      <c r="A18464" s="216">
        <v>45820</v>
      </c>
      <c r="B18464" s="217" t="s">
        <v>251</v>
      </c>
      <c r="C18464" s="218">
        <v>3.7524999999999999</v>
      </c>
    </row>
    <row r="18465" spans="1:3" ht="15" customHeight="1" x14ac:dyDescent="0.25">
      <c r="A18465" s="216">
        <v>45821</v>
      </c>
      <c r="B18465" s="217" t="s">
        <v>251</v>
      </c>
      <c r="C18465" s="218">
        <v>3.7938999999999998</v>
      </c>
    </row>
    <row r="18466" spans="1:3" ht="15" customHeight="1" x14ac:dyDescent="0.25">
      <c r="A18466" s="216">
        <v>45824</v>
      </c>
      <c r="B18466" s="217" t="s">
        <v>251</v>
      </c>
      <c r="C18466" s="218">
        <v>3.8077000000000001</v>
      </c>
    </row>
    <row r="18467" spans="1:3" ht="15" customHeight="1" x14ac:dyDescent="0.25">
      <c r="A18467" s="216">
        <v>45825</v>
      </c>
      <c r="B18467" s="217" t="s">
        <v>251</v>
      </c>
      <c r="C18467" s="218">
        <v>3.8214999999999999</v>
      </c>
    </row>
    <row r="18468" spans="1:3" ht="15" customHeight="1" x14ac:dyDescent="0.25">
      <c r="A18468" s="216">
        <v>45826</v>
      </c>
      <c r="B18468" s="217" t="s">
        <v>251</v>
      </c>
      <c r="C18468" s="218">
        <v>3.8353000000000002</v>
      </c>
    </row>
    <row r="18469" spans="1:3" ht="15" customHeight="1" x14ac:dyDescent="0.25">
      <c r="A18469" s="216">
        <v>45827</v>
      </c>
      <c r="B18469" s="217" t="s">
        <v>251</v>
      </c>
      <c r="C18469" s="218">
        <v>3.8491</v>
      </c>
    </row>
    <row r="18470" spans="1:3" ht="15" customHeight="1" x14ac:dyDescent="0.25">
      <c r="A18470" s="216">
        <v>45828</v>
      </c>
      <c r="B18470" s="217" t="s">
        <v>251</v>
      </c>
      <c r="C18470" s="218">
        <v>3.8906000000000001</v>
      </c>
    </row>
    <row r="18471" spans="1:3" ht="15" customHeight="1" x14ac:dyDescent="0.25">
      <c r="A18471" s="216">
        <v>45831</v>
      </c>
      <c r="B18471" s="217" t="s">
        <v>251</v>
      </c>
      <c r="C18471" s="218">
        <v>3.9043999999999999</v>
      </c>
    </row>
    <row r="18472" spans="1:3" ht="15" customHeight="1" x14ac:dyDescent="0.25">
      <c r="A18472" s="216">
        <v>45832</v>
      </c>
      <c r="B18472" s="217" t="s">
        <v>251</v>
      </c>
      <c r="C18472" s="218">
        <v>3.9182999999999999</v>
      </c>
    </row>
    <row r="18473" spans="1:3" ht="15" customHeight="1" x14ac:dyDescent="0.25">
      <c r="A18473" s="216">
        <v>45833</v>
      </c>
      <c r="B18473" s="217" t="s">
        <v>251</v>
      </c>
      <c r="C18473" s="218">
        <v>3.9321000000000002</v>
      </c>
    </row>
    <row r="18474" spans="1:3" ht="15" customHeight="1" x14ac:dyDescent="0.25">
      <c r="A18474" s="216">
        <v>45834</v>
      </c>
      <c r="B18474" s="217" t="s">
        <v>251</v>
      </c>
      <c r="C18474" s="218">
        <v>3.9459</v>
      </c>
    </row>
    <row r="18475" spans="1:3" ht="15" customHeight="1" x14ac:dyDescent="0.25">
      <c r="A18475" s="216">
        <v>45835</v>
      </c>
      <c r="B18475" s="217" t="s">
        <v>251</v>
      </c>
      <c r="C18475" s="218">
        <v>3.9874000000000001</v>
      </c>
    </row>
    <row r="18476" spans="1:3" ht="15" customHeight="1" x14ac:dyDescent="0.25">
      <c r="A18476" s="216">
        <v>45838</v>
      </c>
      <c r="B18476" s="217" t="s">
        <v>251</v>
      </c>
      <c r="C18476" s="218">
        <v>4.0012999999999996</v>
      </c>
    </row>
    <row r="18477" spans="1:3" ht="15" customHeight="1" x14ac:dyDescent="0.25">
      <c r="A18477" s="216">
        <v>45839</v>
      </c>
      <c r="B18477" s="217" t="s">
        <v>251</v>
      </c>
      <c r="C18477" s="218">
        <v>4.0151000000000003</v>
      </c>
    </row>
    <row r="18478" spans="1:3" ht="15" customHeight="1" x14ac:dyDescent="0.25">
      <c r="A18478" s="216">
        <v>45840</v>
      </c>
      <c r="B18478" s="217" t="s">
        <v>251</v>
      </c>
      <c r="C18478" s="218">
        <v>4.0289000000000001</v>
      </c>
    </row>
    <row r="18479" spans="1:3" ht="15" customHeight="1" x14ac:dyDescent="0.25">
      <c r="A18479" s="216">
        <v>45841</v>
      </c>
      <c r="B18479" s="217" t="s">
        <v>251</v>
      </c>
      <c r="C18479" s="218">
        <v>4.0427</v>
      </c>
    </row>
    <row r="18480" spans="1:3" ht="15" customHeight="1" x14ac:dyDescent="0.25">
      <c r="A18480" s="216">
        <v>45842</v>
      </c>
      <c r="B18480" s="217" t="s">
        <v>251</v>
      </c>
      <c r="C18480" s="218">
        <v>4.0839999999999996</v>
      </c>
    </row>
    <row r="18481" spans="1:3" ht="15" customHeight="1" x14ac:dyDescent="0.25">
      <c r="A18481" s="216">
        <v>45845</v>
      </c>
      <c r="B18481" s="217" t="s">
        <v>251</v>
      </c>
      <c r="C18481" s="218">
        <v>4.0976999999999997</v>
      </c>
    </row>
    <row r="18482" spans="1:3" ht="15" customHeight="1" x14ac:dyDescent="0.25">
      <c r="A18482" s="216">
        <v>45846</v>
      </c>
      <c r="B18482" s="217" t="s">
        <v>251</v>
      </c>
      <c r="C18482" s="218">
        <v>4.1115000000000004</v>
      </c>
    </row>
    <row r="18483" spans="1:3" ht="15" customHeight="1" x14ac:dyDescent="0.25">
      <c r="A18483" s="216">
        <v>45847</v>
      </c>
      <c r="B18483" s="217" t="s">
        <v>251</v>
      </c>
      <c r="C18483" s="218">
        <v>4.1252000000000004</v>
      </c>
    </row>
    <row r="18484" spans="1:3" ht="15" customHeight="1" x14ac:dyDescent="0.25">
      <c r="A18484" s="216">
        <v>45848</v>
      </c>
      <c r="B18484" s="217" t="s">
        <v>251</v>
      </c>
      <c r="C18484" s="218">
        <v>4.1390000000000002</v>
      </c>
    </row>
    <row r="18485" spans="1:3" ht="15" customHeight="1" x14ac:dyDescent="0.25">
      <c r="A18485" s="216">
        <v>45849</v>
      </c>
      <c r="B18485" s="217" t="s">
        <v>251</v>
      </c>
      <c r="C18485" s="218">
        <v>4.1802999999999999</v>
      </c>
    </row>
    <row r="18486" spans="1:3" ht="15" customHeight="1" x14ac:dyDescent="0.25">
      <c r="A18486" s="216">
        <v>45852</v>
      </c>
      <c r="B18486" s="217" t="s">
        <v>251</v>
      </c>
      <c r="C18486" s="218">
        <v>4.1940999999999997</v>
      </c>
    </row>
    <row r="18487" spans="1:3" ht="15" customHeight="1" x14ac:dyDescent="0.25">
      <c r="A18487" s="216">
        <v>45853</v>
      </c>
      <c r="B18487" s="217" t="s">
        <v>251</v>
      </c>
      <c r="C18487" s="218">
        <v>4.2077999999999998</v>
      </c>
    </row>
    <row r="18488" spans="1:3" ht="15" customHeight="1" x14ac:dyDescent="0.25">
      <c r="A18488" s="216">
        <v>45854</v>
      </c>
      <c r="B18488" s="217" t="s">
        <v>251</v>
      </c>
      <c r="C18488" s="218">
        <v>4.2215999999999996</v>
      </c>
    </row>
    <row r="18489" spans="1:3" ht="15" customHeight="1" x14ac:dyDescent="0.25">
      <c r="A18489" s="216">
        <v>45855</v>
      </c>
      <c r="B18489" s="217" t="s">
        <v>251</v>
      </c>
      <c r="C18489" s="218">
        <v>4.2352999999999996</v>
      </c>
    </row>
    <row r="18490" spans="1:3" ht="15" customHeight="1" x14ac:dyDescent="0.25">
      <c r="A18490" s="216">
        <v>45856</v>
      </c>
      <c r="B18490" s="217" t="s">
        <v>251</v>
      </c>
      <c r="C18490" s="218">
        <v>4.2766000000000002</v>
      </c>
    </row>
    <row r="18491" spans="1:3" ht="15" customHeight="1" x14ac:dyDescent="0.25">
      <c r="A18491" s="216">
        <v>45859</v>
      </c>
      <c r="B18491" s="217" t="s">
        <v>251</v>
      </c>
      <c r="C18491" s="218">
        <v>4.2904</v>
      </c>
    </row>
    <row r="18492" spans="1:3" ht="15" customHeight="1" x14ac:dyDescent="0.25">
      <c r="A18492" s="216">
        <v>45860</v>
      </c>
      <c r="B18492" s="217" t="s">
        <v>251</v>
      </c>
      <c r="C18492" s="218">
        <v>4.3041999999999998</v>
      </c>
    </row>
    <row r="18493" spans="1:3" ht="15" customHeight="1" x14ac:dyDescent="0.25">
      <c r="A18493" s="216">
        <v>45861</v>
      </c>
      <c r="B18493" s="217" t="s">
        <v>251</v>
      </c>
      <c r="C18493" s="218">
        <v>4.3178999999999998</v>
      </c>
    </row>
    <row r="18494" spans="1:3" ht="15" customHeight="1" x14ac:dyDescent="0.25">
      <c r="A18494" s="216">
        <v>45862</v>
      </c>
      <c r="B18494" s="217" t="s">
        <v>251</v>
      </c>
      <c r="C18494" s="218">
        <v>4.3316999999999997</v>
      </c>
    </row>
    <row r="18495" spans="1:3" ht="15" customHeight="1" x14ac:dyDescent="0.25">
      <c r="A18495" s="216">
        <v>45863</v>
      </c>
      <c r="B18495" s="217" t="s">
        <v>251</v>
      </c>
      <c r="C18495" s="218">
        <v>4.3731</v>
      </c>
    </row>
    <row r="18496" spans="1:3" ht="15" customHeight="1" x14ac:dyDescent="0.25">
      <c r="A18496" s="216">
        <v>45866</v>
      </c>
      <c r="B18496" s="217" t="s">
        <v>251</v>
      </c>
      <c r="C18496" s="218">
        <v>4.3868999999999998</v>
      </c>
    </row>
    <row r="18497" spans="1:3" ht="15" customHeight="1" x14ac:dyDescent="0.25">
      <c r="A18497" s="216">
        <v>45867</v>
      </c>
      <c r="B18497" s="217" t="s">
        <v>251</v>
      </c>
      <c r="C18497" s="218">
        <v>4.4005999999999998</v>
      </c>
    </row>
    <row r="18498" spans="1:3" ht="15" customHeight="1" x14ac:dyDescent="0.25">
      <c r="A18498" s="216">
        <v>45868</v>
      </c>
      <c r="B18498" s="217" t="s">
        <v>251</v>
      </c>
      <c r="C18498" s="218">
        <v>4.4143999999999997</v>
      </c>
    </row>
    <row r="18499" spans="1:3" ht="15" customHeight="1" x14ac:dyDescent="0.25">
      <c r="A18499" s="216">
        <v>45869</v>
      </c>
      <c r="B18499" s="217" t="s">
        <v>251</v>
      </c>
      <c r="C18499" s="218">
        <v>4.4282000000000004</v>
      </c>
    </row>
    <row r="18500" spans="1:3" ht="15" customHeight="1" x14ac:dyDescent="0.25">
      <c r="A18500" s="216">
        <v>45870</v>
      </c>
      <c r="B18500" s="217" t="s">
        <v>251</v>
      </c>
      <c r="C18500" s="218">
        <v>4.4692999999999996</v>
      </c>
    </row>
    <row r="18501" spans="1:3" ht="15" customHeight="1" x14ac:dyDescent="0.25">
      <c r="A18501" s="216">
        <v>45873</v>
      </c>
      <c r="B18501" s="217" t="s">
        <v>251</v>
      </c>
      <c r="C18501" s="218">
        <v>4.4829999999999997</v>
      </c>
    </row>
    <row r="18502" spans="1:3" ht="15" customHeight="1" x14ac:dyDescent="0.25">
      <c r="A18502" s="216">
        <v>45874</v>
      </c>
      <c r="B18502" s="217" t="s">
        <v>251</v>
      </c>
      <c r="C18502" s="218">
        <v>4.4966999999999997</v>
      </c>
    </row>
    <row r="18503" spans="1:3" ht="15" customHeight="1" x14ac:dyDescent="0.25">
      <c r="A18503" s="216">
        <v>45875</v>
      </c>
      <c r="B18503" s="217" t="s">
        <v>251</v>
      </c>
      <c r="C18503" s="218">
        <v>4.5103999999999997</v>
      </c>
    </row>
    <row r="18504" spans="1:3" ht="15" customHeight="1" x14ac:dyDescent="0.25">
      <c r="A18504" s="216">
        <v>45876</v>
      </c>
      <c r="B18504" s="217" t="s">
        <v>251</v>
      </c>
      <c r="C18504" s="218">
        <v>4.5237999999999996</v>
      </c>
    </row>
    <row r="18505" spans="1:3" ht="15" customHeight="1" x14ac:dyDescent="0.25">
      <c r="A18505" s="216">
        <v>45877</v>
      </c>
      <c r="B18505" s="217" t="s">
        <v>251</v>
      </c>
      <c r="C18505" s="218">
        <v>4.5636999999999999</v>
      </c>
    </row>
    <row r="18506" spans="1:3" ht="15" customHeight="1" x14ac:dyDescent="0.25">
      <c r="A18506" s="216">
        <v>45880</v>
      </c>
      <c r="B18506" s="217" t="s">
        <v>251</v>
      </c>
      <c r="C18506" s="218">
        <v>4.577</v>
      </c>
    </row>
    <row r="18507" spans="1:3" ht="15" customHeight="1" x14ac:dyDescent="0.25">
      <c r="A18507" s="216">
        <v>45881</v>
      </c>
      <c r="B18507" s="217" t="s">
        <v>251</v>
      </c>
      <c r="C18507" s="218">
        <v>4.5903</v>
      </c>
    </row>
    <row r="18508" spans="1:3" ht="15" customHeight="1" x14ac:dyDescent="0.25">
      <c r="A18508" s="216">
        <v>45882</v>
      </c>
      <c r="B18508" s="217" t="s">
        <v>251</v>
      </c>
      <c r="C18508" s="218">
        <v>4.6036000000000001</v>
      </c>
    </row>
    <row r="18509" spans="1:3" ht="15" customHeight="1" x14ac:dyDescent="0.25">
      <c r="A18509" s="216">
        <v>45883</v>
      </c>
      <c r="B18509" s="217" t="s">
        <v>251</v>
      </c>
      <c r="C18509" s="218">
        <v>4.6169000000000002</v>
      </c>
    </row>
    <row r="18510" spans="1:3" ht="15" customHeight="1" x14ac:dyDescent="0.25">
      <c r="A18510" s="216">
        <v>45884</v>
      </c>
      <c r="B18510" s="217" t="s">
        <v>251</v>
      </c>
      <c r="C18510" s="218">
        <v>4.6566999999999998</v>
      </c>
    </row>
    <row r="18511" spans="1:3" ht="15" customHeight="1" x14ac:dyDescent="0.25">
      <c r="A18511" s="216">
        <v>45887</v>
      </c>
      <c r="B18511" s="217" t="s">
        <v>251</v>
      </c>
      <c r="C18511" s="218">
        <v>4.6699000000000002</v>
      </c>
    </row>
    <row r="18512" spans="1:3" ht="15" customHeight="1" x14ac:dyDescent="0.25">
      <c r="A18512" s="216">
        <v>45888</v>
      </c>
      <c r="B18512" s="217" t="s">
        <v>251</v>
      </c>
      <c r="C18512" s="218">
        <v>4.6830999999999996</v>
      </c>
    </row>
    <row r="18513" spans="1:3" ht="15" customHeight="1" x14ac:dyDescent="0.25">
      <c r="A18513" s="216">
        <v>45889</v>
      </c>
      <c r="B18513" s="217" t="s">
        <v>251</v>
      </c>
      <c r="C18513" s="218">
        <v>4.6963999999999997</v>
      </c>
    </row>
    <row r="18514" spans="1:3" ht="15" customHeight="1" x14ac:dyDescent="0.25">
      <c r="A18514" s="216">
        <v>45890</v>
      </c>
      <c r="B18514" s="217" t="s">
        <v>251</v>
      </c>
      <c r="C18514" s="218">
        <v>4.7096</v>
      </c>
    </row>
    <row r="18515" spans="1:3" ht="15" customHeight="1" x14ac:dyDescent="0.25">
      <c r="A18515" s="216">
        <v>45891</v>
      </c>
      <c r="B18515" s="217" t="s">
        <v>251</v>
      </c>
      <c r="C18515" s="218">
        <v>4.7626999999999997</v>
      </c>
    </row>
    <row r="18516" spans="1:3" ht="15" customHeight="1" x14ac:dyDescent="0.25">
      <c r="A18516" s="216">
        <v>45895</v>
      </c>
      <c r="B18516" s="217" t="s">
        <v>251</v>
      </c>
      <c r="C18516" s="218">
        <v>4.7759999999999998</v>
      </c>
    </row>
    <row r="18517" spans="1:3" ht="15" customHeight="1" x14ac:dyDescent="0.25">
      <c r="A18517" s="216">
        <v>45896</v>
      </c>
      <c r="B18517" s="217" t="s">
        <v>251</v>
      </c>
      <c r="C18517" s="218">
        <v>4.7892999999999999</v>
      </c>
    </row>
    <row r="18518" spans="1:3" ht="15" customHeight="1" x14ac:dyDescent="0.25">
      <c r="A18518" s="216">
        <v>45897</v>
      </c>
      <c r="B18518" s="217" t="s">
        <v>251</v>
      </c>
      <c r="C18518" s="218">
        <v>4.8026</v>
      </c>
    </row>
    <row r="18519" spans="1:3" ht="15" customHeight="1" x14ac:dyDescent="0.25">
      <c r="A18519" s="216">
        <v>45898</v>
      </c>
      <c r="B18519" s="217" t="s">
        <v>251</v>
      </c>
      <c r="C18519" s="218">
        <v>4.8426</v>
      </c>
    </row>
    <row r="18520" spans="1:3" ht="15" customHeight="1" x14ac:dyDescent="0.25">
      <c r="A18520" s="216">
        <v>45901</v>
      </c>
      <c r="B18520" s="217" t="s">
        <v>251</v>
      </c>
      <c r="C18520" s="218">
        <v>4.8559000000000001</v>
      </c>
    </row>
    <row r="18521" spans="1:3" ht="15" customHeight="1" x14ac:dyDescent="0.25">
      <c r="A18521" s="216">
        <v>45902</v>
      </c>
      <c r="B18521" s="217" t="s">
        <v>251</v>
      </c>
      <c r="C18521" s="218">
        <v>4.8691000000000004</v>
      </c>
    </row>
    <row r="18522" spans="1:3" ht="15" customHeight="1" x14ac:dyDescent="0.25">
      <c r="A18522" s="216">
        <v>45903</v>
      </c>
      <c r="B18522" s="217" t="s">
        <v>251</v>
      </c>
      <c r="C18522" s="218">
        <v>4.8822999999999999</v>
      </c>
    </row>
    <row r="18523" spans="1:3" ht="15" customHeight="1" x14ac:dyDescent="0.25">
      <c r="A18523" s="216">
        <v>45904</v>
      </c>
      <c r="B18523" s="217" t="s">
        <v>251</v>
      </c>
      <c r="C18523" s="218">
        <v>4.8956</v>
      </c>
    </row>
    <row r="18524" spans="1:3" ht="15" customHeight="1" x14ac:dyDescent="0.25">
      <c r="A18524" s="216">
        <v>45905</v>
      </c>
      <c r="B18524" s="217" t="s">
        <v>251</v>
      </c>
      <c r="C18524" s="218">
        <v>4.9352999999999998</v>
      </c>
    </row>
    <row r="18525" spans="1:3" ht="15" customHeight="1" x14ac:dyDescent="0.25">
      <c r="A18525" s="216">
        <v>45908</v>
      </c>
      <c r="B18525" s="217" t="s">
        <v>251</v>
      </c>
      <c r="C18525" s="218">
        <v>4.9485000000000001</v>
      </c>
    </row>
    <row r="18526" spans="1:3" ht="15" customHeight="1" x14ac:dyDescent="0.25">
      <c r="A18526" s="216">
        <v>45909</v>
      </c>
      <c r="B18526" s="217" t="s">
        <v>251</v>
      </c>
      <c r="C18526" s="218">
        <v>4.9618000000000002</v>
      </c>
    </row>
    <row r="18527" spans="1:3" ht="15" customHeight="1" x14ac:dyDescent="0.25">
      <c r="A18527" s="216">
        <v>45910</v>
      </c>
      <c r="B18527" s="217" t="s">
        <v>251</v>
      </c>
      <c r="C18527" s="218">
        <v>4.9749999999999996</v>
      </c>
    </row>
    <row r="18528" spans="1:3" ht="15" customHeight="1" x14ac:dyDescent="0.25">
      <c r="A18528" s="216">
        <v>45911</v>
      </c>
      <c r="B18528" s="217" t="s">
        <v>251</v>
      </c>
      <c r="C18528" s="218">
        <v>4.9882</v>
      </c>
    </row>
    <row r="18529" spans="1:3" ht="15" customHeight="1" x14ac:dyDescent="0.25">
      <c r="A18529" s="216">
        <v>45912</v>
      </c>
      <c r="B18529" s="217" t="s">
        <v>251</v>
      </c>
      <c r="C18529" s="218">
        <v>5.0278</v>
      </c>
    </row>
    <row r="18530" spans="1:3" ht="15" customHeight="1" x14ac:dyDescent="0.25">
      <c r="A18530" s="216">
        <v>45915</v>
      </c>
      <c r="B18530" s="217" t="s">
        <v>251</v>
      </c>
      <c r="C18530" s="218">
        <v>5.0410000000000004</v>
      </c>
    </row>
    <row r="18531" spans="1:3" ht="15" customHeight="1" x14ac:dyDescent="0.25">
      <c r="A18531" s="216">
        <v>45916</v>
      </c>
      <c r="B18531" s="217" t="s">
        <v>251</v>
      </c>
      <c r="C18531" s="218">
        <v>5.0542999999999996</v>
      </c>
    </row>
    <row r="18532" spans="1:3" ht="15" customHeight="1" x14ac:dyDescent="0.25">
      <c r="A18532" s="216">
        <v>45917</v>
      </c>
      <c r="B18532" s="217" t="s">
        <v>251</v>
      </c>
      <c r="C18532" s="218">
        <v>5.0674999999999999</v>
      </c>
    </row>
    <row r="18533" spans="1:3" ht="15" customHeight="1" x14ac:dyDescent="0.25">
      <c r="A18533" s="216">
        <v>45918</v>
      </c>
      <c r="B18533" s="217" t="s">
        <v>251</v>
      </c>
      <c r="C18533" s="218">
        <v>5.0807000000000002</v>
      </c>
    </row>
    <row r="18534" spans="1:3" ht="15" customHeight="1" x14ac:dyDescent="0.25">
      <c r="A18534" s="216">
        <v>45919</v>
      </c>
      <c r="B18534" s="217" t="s">
        <v>251</v>
      </c>
      <c r="C18534" s="218">
        <v>5.1204000000000001</v>
      </c>
    </row>
    <row r="18535" spans="1:3" ht="15" customHeight="1" x14ac:dyDescent="0.25">
      <c r="A18535" s="216">
        <v>45922</v>
      </c>
      <c r="B18535" s="217" t="s">
        <v>251</v>
      </c>
      <c r="C18535" s="218">
        <v>5.1336000000000004</v>
      </c>
    </row>
    <row r="18536" spans="1:3" ht="15" customHeight="1" x14ac:dyDescent="0.25">
      <c r="A18536" s="216">
        <v>45923</v>
      </c>
      <c r="B18536" s="217" t="s">
        <v>251</v>
      </c>
      <c r="C18536" s="218">
        <v>5.1467999999999998</v>
      </c>
    </row>
    <row r="18537" spans="1:3" ht="15" customHeight="1" x14ac:dyDescent="0.25">
      <c r="A18537" s="216">
        <v>45924</v>
      </c>
      <c r="B18537" s="217" t="s">
        <v>251</v>
      </c>
      <c r="C18537" s="218">
        <v>5.1600999999999999</v>
      </c>
    </row>
    <row r="18538" spans="1:3" ht="15" customHeight="1" x14ac:dyDescent="0.25">
      <c r="A18538" s="216">
        <v>45925</v>
      </c>
      <c r="B18538" s="217" t="s">
        <v>251</v>
      </c>
      <c r="C18538" s="218">
        <v>5.1733000000000002</v>
      </c>
    </row>
    <row r="18539" spans="1:3" ht="15" customHeight="1" x14ac:dyDescent="0.25">
      <c r="A18539" s="216">
        <v>45926</v>
      </c>
      <c r="B18539" s="217" t="s">
        <v>251</v>
      </c>
      <c r="C18539" s="218">
        <v>5.2130999999999998</v>
      </c>
    </row>
    <row r="18540" spans="1:3" ht="15" customHeight="1" x14ac:dyDescent="0.25">
      <c r="A18540" s="216">
        <v>45929</v>
      </c>
      <c r="B18540" s="217" t="s">
        <v>251</v>
      </c>
      <c r="C18540" s="218">
        <v>5.2263999999999999</v>
      </c>
    </row>
    <row r="18541" spans="1:3" ht="15" customHeight="1" x14ac:dyDescent="0.25">
      <c r="A18541" s="216">
        <v>45930</v>
      </c>
      <c r="B18541" s="217" t="s">
        <v>251</v>
      </c>
      <c r="C18541" s="218">
        <v>5.2397999999999998</v>
      </c>
    </row>
    <row r="18542" spans="1:3" ht="15" customHeight="1" x14ac:dyDescent="0.25">
      <c r="A18542" s="216">
        <v>45566</v>
      </c>
      <c r="B18542" s="217" t="s">
        <v>201</v>
      </c>
      <c r="C18542" s="218">
        <v>1.46E-2</v>
      </c>
    </row>
    <row r="18543" spans="1:3" ht="15" customHeight="1" x14ac:dyDescent="0.25">
      <c r="A18543" s="216">
        <v>45567</v>
      </c>
      <c r="B18543" s="217" t="s">
        <v>201</v>
      </c>
      <c r="C18543" s="218">
        <v>2.93E-2</v>
      </c>
    </row>
    <row r="18544" spans="1:3" ht="15" customHeight="1" x14ac:dyDescent="0.25">
      <c r="A18544" s="216">
        <v>45568</v>
      </c>
      <c r="B18544" s="217" t="s">
        <v>201</v>
      </c>
      <c r="C18544" s="218">
        <v>4.3900000000000002E-2</v>
      </c>
    </row>
    <row r="18545" spans="1:3" ht="15" customHeight="1" x14ac:dyDescent="0.25">
      <c r="A18545" s="216">
        <v>45569</v>
      </c>
      <c r="B18545" s="217" t="s">
        <v>201</v>
      </c>
      <c r="C18545" s="218">
        <v>8.7800000000000003E-2</v>
      </c>
    </row>
    <row r="18546" spans="1:3" ht="15" customHeight="1" x14ac:dyDescent="0.25">
      <c r="A18546" s="216">
        <v>45572</v>
      </c>
      <c r="B18546" s="217" t="s">
        <v>201</v>
      </c>
      <c r="C18546" s="218">
        <v>0.1024</v>
      </c>
    </row>
    <row r="18547" spans="1:3" ht="15" customHeight="1" x14ac:dyDescent="0.25">
      <c r="A18547" s="216">
        <v>45573</v>
      </c>
      <c r="B18547" s="217" t="s">
        <v>201</v>
      </c>
      <c r="C18547" s="218">
        <v>0.1171</v>
      </c>
    </row>
    <row r="18548" spans="1:3" ht="15" customHeight="1" x14ac:dyDescent="0.25">
      <c r="A18548" s="216">
        <v>45574</v>
      </c>
      <c r="B18548" s="217" t="s">
        <v>201</v>
      </c>
      <c r="C18548" s="218">
        <v>0.13170000000000001</v>
      </c>
    </row>
    <row r="18549" spans="1:3" ht="15" customHeight="1" x14ac:dyDescent="0.25">
      <c r="A18549" s="216">
        <v>45575</v>
      </c>
      <c r="B18549" s="217" t="s">
        <v>201</v>
      </c>
      <c r="C18549" s="218">
        <v>0.14630000000000001</v>
      </c>
    </row>
    <row r="18550" spans="1:3" ht="15" customHeight="1" x14ac:dyDescent="0.25">
      <c r="A18550" s="216">
        <v>45576</v>
      </c>
      <c r="B18550" s="217" t="s">
        <v>201</v>
      </c>
      <c r="C18550" s="218">
        <v>0.1903</v>
      </c>
    </row>
    <row r="18551" spans="1:3" ht="15" customHeight="1" x14ac:dyDescent="0.25">
      <c r="A18551" s="216">
        <v>45579</v>
      </c>
      <c r="B18551" s="217" t="s">
        <v>201</v>
      </c>
      <c r="C18551" s="218">
        <v>0.2049</v>
      </c>
    </row>
    <row r="18552" spans="1:3" ht="15" customHeight="1" x14ac:dyDescent="0.25">
      <c r="A18552" s="216">
        <v>45580</v>
      </c>
      <c r="B18552" s="217" t="s">
        <v>201</v>
      </c>
      <c r="C18552" s="218">
        <v>0.21959999999999999</v>
      </c>
    </row>
    <row r="18553" spans="1:3" ht="15" customHeight="1" x14ac:dyDescent="0.25">
      <c r="A18553" s="216">
        <v>45581</v>
      </c>
      <c r="B18553" s="217" t="s">
        <v>201</v>
      </c>
      <c r="C18553" s="218">
        <v>0.23419999999999999</v>
      </c>
    </row>
    <row r="18554" spans="1:3" ht="15" customHeight="1" x14ac:dyDescent="0.25">
      <c r="A18554" s="216">
        <v>45582</v>
      </c>
      <c r="B18554" s="217" t="s">
        <v>201</v>
      </c>
      <c r="C18554" s="218">
        <v>0.24879999999999999</v>
      </c>
    </row>
    <row r="18555" spans="1:3" ht="15" customHeight="1" x14ac:dyDescent="0.25">
      <c r="A18555" s="216">
        <v>45583</v>
      </c>
      <c r="B18555" s="217" t="s">
        <v>201</v>
      </c>
      <c r="C18555" s="218">
        <v>0.2928</v>
      </c>
    </row>
    <row r="18556" spans="1:3" ht="15" customHeight="1" x14ac:dyDescent="0.25">
      <c r="A18556" s="216">
        <v>45586</v>
      </c>
      <c r="B18556" s="217" t="s">
        <v>201</v>
      </c>
      <c r="C18556" s="218">
        <v>0.30740000000000001</v>
      </c>
    </row>
    <row r="18557" spans="1:3" ht="15" customHeight="1" x14ac:dyDescent="0.25">
      <c r="A18557" s="216">
        <v>45587</v>
      </c>
      <c r="B18557" s="217" t="s">
        <v>201</v>
      </c>
      <c r="C18557" s="218">
        <v>0.3221</v>
      </c>
    </row>
    <row r="18558" spans="1:3" ht="15" customHeight="1" x14ac:dyDescent="0.25">
      <c r="A18558" s="216">
        <v>45588</v>
      </c>
      <c r="B18558" s="217" t="s">
        <v>201</v>
      </c>
      <c r="C18558" s="218">
        <v>0.3367</v>
      </c>
    </row>
    <row r="18559" spans="1:3" ht="15" customHeight="1" x14ac:dyDescent="0.25">
      <c r="A18559" s="216">
        <v>45589</v>
      </c>
      <c r="B18559" s="217" t="s">
        <v>201</v>
      </c>
      <c r="C18559" s="218">
        <v>0.35139999999999999</v>
      </c>
    </row>
    <row r="18560" spans="1:3" ht="15" customHeight="1" x14ac:dyDescent="0.25">
      <c r="A18560" s="216">
        <v>45590</v>
      </c>
      <c r="B18560" s="217" t="s">
        <v>201</v>
      </c>
      <c r="C18560" s="218">
        <v>0.39539999999999997</v>
      </c>
    </row>
    <row r="18561" spans="1:3" ht="15" customHeight="1" x14ac:dyDescent="0.25">
      <c r="A18561" s="216">
        <v>45593</v>
      </c>
      <c r="B18561" s="217" t="s">
        <v>201</v>
      </c>
      <c r="C18561" s="218">
        <v>0.41</v>
      </c>
    </row>
    <row r="18562" spans="1:3" ht="15" customHeight="1" x14ac:dyDescent="0.25">
      <c r="A18562" s="216">
        <v>45594</v>
      </c>
      <c r="B18562" s="217" t="s">
        <v>201</v>
      </c>
      <c r="C18562" s="218">
        <v>0.42470000000000002</v>
      </c>
    </row>
    <row r="18563" spans="1:3" ht="15" customHeight="1" x14ac:dyDescent="0.25">
      <c r="A18563" s="216">
        <v>45595</v>
      </c>
      <c r="B18563" s="217" t="s">
        <v>201</v>
      </c>
      <c r="C18563" s="218">
        <v>0.43940000000000001</v>
      </c>
    </row>
    <row r="18564" spans="1:3" ht="15" customHeight="1" x14ac:dyDescent="0.25">
      <c r="A18564" s="216">
        <v>45596</v>
      </c>
      <c r="B18564" s="217" t="s">
        <v>201</v>
      </c>
      <c r="C18564" s="218">
        <v>0.4541</v>
      </c>
    </row>
    <row r="18565" spans="1:3" ht="15" customHeight="1" x14ac:dyDescent="0.25">
      <c r="A18565" s="216">
        <v>45597</v>
      </c>
      <c r="B18565" s="217" t="s">
        <v>201</v>
      </c>
      <c r="C18565" s="218">
        <v>0.49809999999999999</v>
      </c>
    </row>
    <row r="18566" spans="1:3" ht="15" customHeight="1" x14ac:dyDescent="0.25">
      <c r="A18566" s="216">
        <v>45600</v>
      </c>
      <c r="B18566" s="217" t="s">
        <v>201</v>
      </c>
      <c r="C18566" s="218">
        <v>0.51280000000000003</v>
      </c>
    </row>
    <row r="18567" spans="1:3" ht="15" customHeight="1" x14ac:dyDescent="0.25">
      <c r="A18567" s="216">
        <v>45601</v>
      </c>
      <c r="B18567" s="217" t="s">
        <v>201</v>
      </c>
      <c r="C18567" s="218">
        <v>0.52739999999999998</v>
      </c>
    </row>
    <row r="18568" spans="1:3" ht="15" customHeight="1" x14ac:dyDescent="0.25">
      <c r="A18568" s="216">
        <v>45602</v>
      </c>
      <c r="B18568" s="217" t="s">
        <v>201</v>
      </c>
      <c r="C18568" s="218">
        <v>0.54200000000000004</v>
      </c>
    </row>
    <row r="18569" spans="1:3" ht="15" customHeight="1" x14ac:dyDescent="0.25">
      <c r="A18569" s="216">
        <v>45603</v>
      </c>
      <c r="B18569" s="217" t="s">
        <v>201</v>
      </c>
      <c r="C18569" s="218">
        <v>0.55620000000000003</v>
      </c>
    </row>
    <row r="18570" spans="1:3" ht="15" customHeight="1" x14ac:dyDescent="0.25">
      <c r="A18570" s="216">
        <v>45604</v>
      </c>
      <c r="B18570" s="217" t="s">
        <v>201</v>
      </c>
      <c r="C18570" s="218">
        <v>0.59850000000000003</v>
      </c>
    </row>
    <row r="18571" spans="1:3" ht="15" customHeight="1" x14ac:dyDescent="0.25">
      <c r="A18571" s="216">
        <v>45607</v>
      </c>
      <c r="B18571" s="217" t="s">
        <v>201</v>
      </c>
      <c r="C18571" s="218">
        <v>0.61260000000000003</v>
      </c>
    </row>
    <row r="18572" spans="1:3" ht="15" customHeight="1" x14ac:dyDescent="0.25">
      <c r="A18572" s="216">
        <v>45608</v>
      </c>
      <c r="B18572" s="217" t="s">
        <v>201</v>
      </c>
      <c r="C18572" s="218">
        <v>0.62670000000000003</v>
      </c>
    </row>
    <row r="18573" spans="1:3" ht="15" customHeight="1" x14ac:dyDescent="0.25">
      <c r="A18573" s="216">
        <v>45609</v>
      </c>
      <c r="B18573" s="217" t="s">
        <v>201</v>
      </c>
      <c r="C18573" s="218">
        <v>0.64080000000000004</v>
      </c>
    </row>
    <row r="18574" spans="1:3" ht="15" customHeight="1" x14ac:dyDescent="0.25">
      <c r="A18574" s="216">
        <v>45610</v>
      </c>
      <c r="B18574" s="217" t="s">
        <v>201</v>
      </c>
      <c r="C18574" s="218">
        <v>0.65500000000000003</v>
      </c>
    </row>
    <row r="18575" spans="1:3" ht="15" customHeight="1" x14ac:dyDescent="0.25">
      <c r="A18575" s="216">
        <v>45611</v>
      </c>
      <c r="B18575" s="217" t="s">
        <v>201</v>
      </c>
      <c r="C18575" s="218">
        <v>0.69730000000000003</v>
      </c>
    </row>
    <row r="18576" spans="1:3" ht="15" customHeight="1" x14ac:dyDescent="0.25">
      <c r="A18576" s="216">
        <v>45614</v>
      </c>
      <c r="B18576" s="217" t="s">
        <v>201</v>
      </c>
      <c r="C18576" s="218">
        <v>0.71140000000000003</v>
      </c>
    </row>
    <row r="18577" spans="1:3" ht="15" customHeight="1" x14ac:dyDescent="0.25">
      <c r="A18577" s="216">
        <v>45615</v>
      </c>
      <c r="B18577" s="217" t="s">
        <v>201</v>
      </c>
      <c r="C18577" s="218">
        <v>0.72550000000000003</v>
      </c>
    </row>
    <row r="18578" spans="1:3" ht="15" customHeight="1" x14ac:dyDescent="0.25">
      <c r="A18578" s="216">
        <v>45616</v>
      </c>
      <c r="B18578" s="217" t="s">
        <v>201</v>
      </c>
      <c r="C18578" s="218">
        <v>0.73970000000000002</v>
      </c>
    </row>
    <row r="18579" spans="1:3" ht="15" customHeight="1" x14ac:dyDescent="0.25">
      <c r="A18579" s="216">
        <v>45617</v>
      </c>
      <c r="B18579" s="217" t="s">
        <v>201</v>
      </c>
      <c r="C18579" s="218">
        <v>0.75380000000000003</v>
      </c>
    </row>
    <row r="18580" spans="1:3" ht="15" customHeight="1" x14ac:dyDescent="0.25">
      <c r="A18580" s="216">
        <v>45618</v>
      </c>
      <c r="B18580" s="217" t="s">
        <v>201</v>
      </c>
      <c r="C18580" s="218">
        <v>0.79620000000000002</v>
      </c>
    </row>
    <row r="18581" spans="1:3" ht="15" customHeight="1" x14ac:dyDescent="0.25">
      <c r="A18581" s="216">
        <v>45621</v>
      </c>
      <c r="B18581" s="217" t="s">
        <v>201</v>
      </c>
      <c r="C18581" s="218">
        <v>0.81020000000000003</v>
      </c>
    </row>
    <row r="18582" spans="1:3" ht="15" customHeight="1" x14ac:dyDescent="0.25">
      <c r="A18582" s="216">
        <v>45622</v>
      </c>
      <c r="B18582" s="217" t="s">
        <v>201</v>
      </c>
      <c r="C18582" s="218">
        <v>0.82420000000000004</v>
      </c>
    </row>
    <row r="18583" spans="1:3" ht="15" customHeight="1" x14ac:dyDescent="0.25">
      <c r="A18583" s="216">
        <v>45623</v>
      </c>
      <c r="B18583" s="217" t="s">
        <v>201</v>
      </c>
      <c r="C18583" s="218">
        <v>0.83819999999999995</v>
      </c>
    </row>
    <row r="18584" spans="1:3" ht="15" customHeight="1" x14ac:dyDescent="0.25">
      <c r="A18584" s="216">
        <v>45624</v>
      </c>
      <c r="B18584" s="217" t="s">
        <v>201</v>
      </c>
      <c r="C18584" s="218">
        <v>0.85219999999999996</v>
      </c>
    </row>
    <row r="18585" spans="1:3" ht="15" customHeight="1" x14ac:dyDescent="0.25">
      <c r="A18585" s="216">
        <v>45625</v>
      </c>
      <c r="B18585" s="217" t="s">
        <v>201</v>
      </c>
      <c r="C18585" s="218">
        <v>0.89429999999999998</v>
      </c>
    </row>
    <row r="18586" spans="1:3" ht="15" customHeight="1" x14ac:dyDescent="0.25">
      <c r="A18586" s="216">
        <v>45628</v>
      </c>
      <c r="B18586" s="217" t="s">
        <v>201</v>
      </c>
      <c r="C18586" s="218">
        <v>0.9083</v>
      </c>
    </row>
    <row r="18587" spans="1:3" ht="15" customHeight="1" x14ac:dyDescent="0.25">
      <c r="A18587" s="216">
        <v>45629</v>
      </c>
      <c r="B18587" s="217" t="s">
        <v>201</v>
      </c>
      <c r="C18587" s="218">
        <v>0.92230000000000001</v>
      </c>
    </row>
    <row r="18588" spans="1:3" ht="15" customHeight="1" x14ac:dyDescent="0.25">
      <c r="A18588" s="216">
        <v>45630</v>
      </c>
      <c r="B18588" s="217" t="s">
        <v>201</v>
      </c>
      <c r="C18588" s="218">
        <v>0.93640000000000001</v>
      </c>
    </row>
    <row r="18589" spans="1:3" ht="15" customHeight="1" x14ac:dyDescent="0.25">
      <c r="A18589" s="216">
        <v>45631</v>
      </c>
      <c r="B18589" s="217" t="s">
        <v>201</v>
      </c>
      <c r="C18589" s="218">
        <v>0.95040000000000002</v>
      </c>
    </row>
    <row r="18590" spans="1:3" ht="15" customHeight="1" x14ac:dyDescent="0.25">
      <c r="A18590" s="216">
        <v>45632</v>
      </c>
      <c r="B18590" s="217" t="s">
        <v>201</v>
      </c>
      <c r="C18590" s="218">
        <v>0.99239999999999995</v>
      </c>
    </row>
    <row r="18591" spans="1:3" ht="15" customHeight="1" x14ac:dyDescent="0.25">
      <c r="A18591" s="216">
        <v>45635</v>
      </c>
      <c r="B18591" s="217" t="s">
        <v>201</v>
      </c>
      <c r="C18591" s="218">
        <v>1.0064</v>
      </c>
    </row>
    <row r="18592" spans="1:3" ht="15" customHeight="1" x14ac:dyDescent="0.25">
      <c r="A18592" s="216">
        <v>45636</v>
      </c>
      <c r="B18592" s="217" t="s">
        <v>201</v>
      </c>
      <c r="C18592" s="218">
        <v>1.0204</v>
      </c>
    </row>
    <row r="18593" spans="1:3" ht="15" customHeight="1" x14ac:dyDescent="0.25">
      <c r="A18593" s="216">
        <v>45637</v>
      </c>
      <c r="B18593" s="217" t="s">
        <v>201</v>
      </c>
      <c r="C18593" s="218">
        <v>1.0344</v>
      </c>
    </row>
    <row r="18594" spans="1:3" ht="15" customHeight="1" x14ac:dyDescent="0.25">
      <c r="A18594" s="216">
        <v>45638</v>
      </c>
      <c r="B18594" s="217" t="s">
        <v>201</v>
      </c>
      <c r="C18594" s="218">
        <v>1.0485</v>
      </c>
    </row>
    <row r="18595" spans="1:3" ht="15" customHeight="1" x14ac:dyDescent="0.25">
      <c r="A18595" s="216">
        <v>45639</v>
      </c>
      <c r="B18595" s="217" t="s">
        <v>201</v>
      </c>
      <c r="C18595" s="218">
        <v>1.0905</v>
      </c>
    </row>
    <row r="18596" spans="1:3" ht="15" customHeight="1" x14ac:dyDescent="0.25">
      <c r="A18596" s="216">
        <v>45642</v>
      </c>
      <c r="B18596" s="217" t="s">
        <v>201</v>
      </c>
      <c r="C18596" s="218">
        <v>1.1045</v>
      </c>
    </row>
    <row r="18597" spans="1:3" ht="15" customHeight="1" x14ac:dyDescent="0.25">
      <c r="A18597" s="216">
        <v>45643</v>
      </c>
      <c r="B18597" s="217" t="s">
        <v>201</v>
      </c>
      <c r="C18597" s="218">
        <v>1.1185</v>
      </c>
    </row>
    <row r="18598" spans="1:3" ht="15" customHeight="1" x14ac:dyDescent="0.25">
      <c r="A18598" s="216">
        <v>45644</v>
      </c>
      <c r="B18598" s="217" t="s">
        <v>201</v>
      </c>
      <c r="C18598" s="218">
        <v>1.1325000000000001</v>
      </c>
    </row>
    <row r="18599" spans="1:3" ht="15" customHeight="1" x14ac:dyDescent="0.25">
      <c r="A18599" s="216">
        <v>45645</v>
      </c>
      <c r="B18599" s="217" t="s">
        <v>201</v>
      </c>
      <c r="C18599" s="218">
        <v>1.1464000000000001</v>
      </c>
    </row>
    <row r="18600" spans="1:3" ht="15" customHeight="1" x14ac:dyDescent="0.25">
      <c r="A18600" s="216">
        <v>45646</v>
      </c>
      <c r="B18600" s="217" t="s">
        <v>201</v>
      </c>
      <c r="C18600" s="218">
        <v>1.1883999999999999</v>
      </c>
    </row>
    <row r="18601" spans="1:3" ht="15" customHeight="1" x14ac:dyDescent="0.25">
      <c r="A18601" s="216">
        <v>45649</v>
      </c>
      <c r="B18601" s="217" t="s">
        <v>201</v>
      </c>
      <c r="C18601" s="218">
        <v>1.2023999999999999</v>
      </c>
    </row>
    <row r="18602" spans="1:3" ht="15" customHeight="1" x14ac:dyDescent="0.25">
      <c r="A18602" s="216">
        <v>45650</v>
      </c>
      <c r="B18602" s="217" t="s">
        <v>201</v>
      </c>
      <c r="C18602" s="218">
        <v>1.2163999999999999</v>
      </c>
    </row>
    <row r="18603" spans="1:3" ht="15" customHeight="1" x14ac:dyDescent="0.25">
      <c r="A18603" s="216">
        <v>45651</v>
      </c>
      <c r="B18603" s="217" t="s">
        <v>201</v>
      </c>
      <c r="C18603" s="218">
        <v>1.2303999999999999</v>
      </c>
    </row>
    <row r="18604" spans="1:3" ht="15" customHeight="1" x14ac:dyDescent="0.25">
      <c r="A18604" s="216">
        <v>45652</v>
      </c>
      <c r="B18604" s="217" t="s">
        <v>201</v>
      </c>
      <c r="C18604" s="218">
        <v>1.2443</v>
      </c>
    </row>
    <row r="18605" spans="1:3" ht="15" customHeight="1" x14ac:dyDescent="0.25">
      <c r="A18605" s="216">
        <v>45653</v>
      </c>
      <c r="B18605" s="217" t="s">
        <v>201</v>
      </c>
      <c r="C18605" s="218">
        <v>1.2864</v>
      </c>
    </row>
    <row r="18606" spans="1:3" ht="15" customHeight="1" x14ac:dyDescent="0.25">
      <c r="A18606" s="216">
        <v>45656</v>
      </c>
      <c r="B18606" s="217" t="s">
        <v>201</v>
      </c>
      <c r="C18606" s="218">
        <v>1.3004</v>
      </c>
    </row>
    <row r="18607" spans="1:3" ht="15" customHeight="1" x14ac:dyDescent="0.25">
      <c r="A18607" s="216">
        <v>45657</v>
      </c>
      <c r="B18607" s="217" t="s">
        <v>201</v>
      </c>
      <c r="C18607" s="218">
        <v>1.3146</v>
      </c>
    </row>
    <row r="18608" spans="1:3" ht="15" customHeight="1" x14ac:dyDescent="0.25">
      <c r="A18608" s="216">
        <v>45659</v>
      </c>
      <c r="B18608" s="217" t="s">
        <v>201</v>
      </c>
      <c r="C18608" s="218">
        <v>1.3429</v>
      </c>
    </row>
    <row r="18609" spans="1:3" ht="15" customHeight="1" x14ac:dyDescent="0.25">
      <c r="A18609" s="216">
        <v>45660</v>
      </c>
      <c r="B18609" s="217" t="s">
        <v>201</v>
      </c>
      <c r="C18609" s="218">
        <v>1.3847</v>
      </c>
    </row>
    <row r="18610" spans="1:3" ht="15" customHeight="1" x14ac:dyDescent="0.25">
      <c r="A18610" s="216">
        <v>45663</v>
      </c>
      <c r="B18610" s="217" t="s">
        <v>201</v>
      </c>
      <c r="C18610" s="218">
        <v>1.3987000000000001</v>
      </c>
    </row>
    <row r="18611" spans="1:3" ht="15" customHeight="1" x14ac:dyDescent="0.25">
      <c r="A18611" s="216">
        <v>45664</v>
      </c>
      <c r="B18611" s="217" t="s">
        <v>201</v>
      </c>
      <c r="C18611" s="218">
        <v>1.4127000000000001</v>
      </c>
    </row>
    <row r="18612" spans="1:3" ht="15" customHeight="1" x14ac:dyDescent="0.25">
      <c r="A18612" s="216">
        <v>45665</v>
      </c>
      <c r="B18612" s="217" t="s">
        <v>201</v>
      </c>
      <c r="C18612" s="218">
        <v>1.4266000000000001</v>
      </c>
    </row>
    <row r="18613" spans="1:3" ht="15" customHeight="1" x14ac:dyDescent="0.25">
      <c r="A18613" s="216">
        <v>45666</v>
      </c>
      <c r="B18613" s="217" t="s">
        <v>201</v>
      </c>
      <c r="C18613" s="218">
        <v>1.4406000000000001</v>
      </c>
    </row>
    <row r="18614" spans="1:3" ht="15" customHeight="1" x14ac:dyDescent="0.25">
      <c r="A18614" s="216">
        <v>45667</v>
      </c>
      <c r="B18614" s="217" t="s">
        <v>201</v>
      </c>
      <c r="C18614" s="218">
        <v>1.4824999999999999</v>
      </c>
    </row>
    <row r="18615" spans="1:3" ht="15" customHeight="1" x14ac:dyDescent="0.25">
      <c r="A18615" s="216">
        <v>45670</v>
      </c>
      <c r="B18615" s="217" t="s">
        <v>201</v>
      </c>
      <c r="C18615" s="218">
        <v>1.4964999999999999</v>
      </c>
    </row>
    <row r="18616" spans="1:3" ht="15" customHeight="1" x14ac:dyDescent="0.25">
      <c r="A18616" s="216">
        <v>45671</v>
      </c>
      <c r="B18616" s="217" t="s">
        <v>201</v>
      </c>
      <c r="C18616" s="218">
        <v>1.5104</v>
      </c>
    </row>
    <row r="18617" spans="1:3" ht="15" customHeight="1" x14ac:dyDescent="0.25">
      <c r="A18617" s="216">
        <v>45672</v>
      </c>
      <c r="B18617" s="217" t="s">
        <v>201</v>
      </c>
      <c r="C18617" s="218">
        <v>1.5244</v>
      </c>
    </row>
    <row r="18618" spans="1:3" ht="15" customHeight="1" x14ac:dyDescent="0.25">
      <c r="A18618" s="216">
        <v>45673</v>
      </c>
      <c r="B18618" s="217" t="s">
        <v>201</v>
      </c>
      <c r="C18618" s="218">
        <v>1.5384</v>
      </c>
    </row>
    <row r="18619" spans="1:3" ht="15" customHeight="1" x14ac:dyDescent="0.25">
      <c r="A18619" s="216">
        <v>45674</v>
      </c>
      <c r="B18619" s="217" t="s">
        <v>201</v>
      </c>
      <c r="C18619" s="218">
        <v>1.5803</v>
      </c>
    </row>
    <row r="18620" spans="1:3" ht="15" customHeight="1" x14ac:dyDescent="0.25">
      <c r="A18620" s="216">
        <v>45677</v>
      </c>
      <c r="B18620" s="217" t="s">
        <v>201</v>
      </c>
      <c r="C18620" s="218">
        <v>1.5943000000000001</v>
      </c>
    </row>
    <row r="18621" spans="1:3" ht="15" customHeight="1" x14ac:dyDescent="0.25">
      <c r="A18621" s="216">
        <v>45678</v>
      </c>
      <c r="B18621" s="217" t="s">
        <v>201</v>
      </c>
      <c r="C18621" s="218">
        <v>1.6083000000000001</v>
      </c>
    </row>
    <row r="18622" spans="1:3" ht="15" customHeight="1" x14ac:dyDescent="0.25">
      <c r="A18622" s="216">
        <v>45679</v>
      </c>
      <c r="B18622" s="217" t="s">
        <v>201</v>
      </c>
      <c r="C18622" s="218">
        <v>1.6223000000000001</v>
      </c>
    </row>
    <row r="18623" spans="1:3" ht="15" customHeight="1" x14ac:dyDescent="0.25">
      <c r="A18623" s="216">
        <v>45680</v>
      </c>
      <c r="B18623" s="217" t="s">
        <v>201</v>
      </c>
      <c r="C18623" s="218">
        <v>1.6363000000000001</v>
      </c>
    </row>
    <row r="18624" spans="1:3" ht="15" customHeight="1" x14ac:dyDescent="0.25">
      <c r="A18624" s="216">
        <v>45681</v>
      </c>
      <c r="B18624" s="217" t="s">
        <v>201</v>
      </c>
      <c r="C18624" s="218">
        <v>1.6782999999999999</v>
      </c>
    </row>
    <row r="18625" spans="1:3" ht="15" customHeight="1" x14ac:dyDescent="0.25">
      <c r="A18625" s="216">
        <v>45684</v>
      </c>
      <c r="B18625" s="217" t="s">
        <v>201</v>
      </c>
      <c r="C18625" s="218">
        <v>1.6922999999999999</v>
      </c>
    </row>
    <row r="18626" spans="1:3" ht="15" customHeight="1" x14ac:dyDescent="0.25">
      <c r="A18626" s="216">
        <v>45685</v>
      </c>
      <c r="B18626" s="217" t="s">
        <v>201</v>
      </c>
      <c r="C18626" s="218">
        <v>1.7061999999999999</v>
      </c>
    </row>
    <row r="18627" spans="1:3" ht="15" customHeight="1" x14ac:dyDescent="0.25">
      <c r="A18627" s="216">
        <v>45686</v>
      </c>
      <c r="B18627" s="217" t="s">
        <v>201</v>
      </c>
      <c r="C18627" s="218">
        <v>1.7202</v>
      </c>
    </row>
    <row r="18628" spans="1:3" ht="15" customHeight="1" x14ac:dyDescent="0.25">
      <c r="A18628" s="216">
        <v>45687</v>
      </c>
      <c r="B18628" s="217" t="s">
        <v>201</v>
      </c>
      <c r="C18628" s="218">
        <v>1.7342</v>
      </c>
    </row>
    <row r="18629" spans="1:3" ht="15" customHeight="1" x14ac:dyDescent="0.25">
      <c r="A18629" s="216">
        <v>45688</v>
      </c>
      <c r="B18629" s="217" t="s">
        <v>201</v>
      </c>
      <c r="C18629" s="218">
        <v>1.7763</v>
      </c>
    </row>
    <row r="18630" spans="1:3" ht="15" customHeight="1" x14ac:dyDescent="0.25">
      <c r="A18630" s="216">
        <v>45691</v>
      </c>
      <c r="B18630" s="217" t="s">
        <v>201</v>
      </c>
      <c r="C18630" s="218">
        <v>1.7903</v>
      </c>
    </row>
    <row r="18631" spans="1:3" ht="15" customHeight="1" x14ac:dyDescent="0.25">
      <c r="A18631" s="216">
        <v>45692</v>
      </c>
      <c r="B18631" s="217" t="s">
        <v>201</v>
      </c>
      <c r="C18631" s="218">
        <v>1.8043</v>
      </c>
    </row>
    <row r="18632" spans="1:3" ht="15" customHeight="1" x14ac:dyDescent="0.25">
      <c r="A18632" s="216">
        <v>45693</v>
      </c>
      <c r="B18632" s="217" t="s">
        <v>201</v>
      </c>
      <c r="C18632" s="218">
        <v>1.8183</v>
      </c>
    </row>
    <row r="18633" spans="1:3" ht="15" customHeight="1" x14ac:dyDescent="0.25">
      <c r="A18633" s="216">
        <v>45694</v>
      </c>
      <c r="B18633" s="217" t="s">
        <v>201</v>
      </c>
      <c r="C18633" s="218">
        <v>1.8317000000000001</v>
      </c>
    </row>
    <row r="18634" spans="1:3" ht="15" customHeight="1" x14ac:dyDescent="0.25">
      <c r="A18634" s="216">
        <v>45695</v>
      </c>
      <c r="B18634" s="217" t="s">
        <v>201</v>
      </c>
      <c r="C18634" s="218">
        <v>1.8722000000000001</v>
      </c>
    </row>
    <row r="18635" spans="1:3" ht="15" customHeight="1" x14ac:dyDescent="0.25">
      <c r="A18635" s="216">
        <v>45698</v>
      </c>
      <c r="B18635" s="217" t="s">
        <v>201</v>
      </c>
      <c r="C18635" s="218">
        <v>1.8855999999999999</v>
      </c>
    </row>
    <row r="18636" spans="1:3" ht="15" customHeight="1" x14ac:dyDescent="0.25">
      <c r="A18636" s="216">
        <v>45699</v>
      </c>
      <c r="B18636" s="217" t="s">
        <v>201</v>
      </c>
      <c r="C18636" s="218">
        <v>1.8991</v>
      </c>
    </row>
    <row r="18637" spans="1:3" ht="15" customHeight="1" x14ac:dyDescent="0.25">
      <c r="A18637" s="216">
        <v>45700</v>
      </c>
      <c r="B18637" s="217" t="s">
        <v>201</v>
      </c>
      <c r="C18637" s="218">
        <v>1.9126000000000001</v>
      </c>
    </row>
    <row r="18638" spans="1:3" ht="15" customHeight="1" x14ac:dyDescent="0.25">
      <c r="A18638" s="216">
        <v>45701</v>
      </c>
      <c r="B18638" s="217" t="s">
        <v>201</v>
      </c>
      <c r="C18638" s="218">
        <v>1.9260999999999999</v>
      </c>
    </row>
    <row r="18639" spans="1:3" ht="15" customHeight="1" x14ac:dyDescent="0.25">
      <c r="A18639" s="216">
        <v>45702</v>
      </c>
      <c r="B18639" s="217" t="s">
        <v>201</v>
      </c>
      <c r="C18639" s="218">
        <v>1.9663999999999999</v>
      </c>
    </row>
    <row r="18640" spans="1:3" ht="15" customHeight="1" x14ac:dyDescent="0.25">
      <c r="A18640" s="216">
        <v>45705</v>
      </c>
      <c r="B18640" s="217" t="s">
        <v>201</v>
      </c>
      <c r="C18640" s="218">
        <v>1.9799</v>
      </c>
    </row>
    <row r="18641" spans="1:3" ht="15" customHeight="1" x14ac:dyDescent="0.25">
      <c r="A18641" s="216">
        <v>45706</v>
      </c>
      <c r="B18641" s="217" t="s">
        <v>201</v>
      </c>
      <c r="C18641" s="218">
        <v>1.9933000000000001</v>
      </c>
    </row>
    <row r="18642" spans="1:3" ht="15" customHeight="1" x14ac:dyDescent="0.25">
      <c r="A18642" s="216">
        <v>45707</v>
      </c>
      <c r="B18642" s="217" t="s">
        <v>201</v>
      </c>
      <c r="C18642" s="218">
        <v>2.0068000000000001</v>
      </c>
    </row>
    <row r="18643" spans="1:3" ht="15" customHeight="1" x14ac:dyDescent="0.25">
      <c r="A18643" s="216">
        <v>45708</v>
      </c>
      <c r="B18643" s="217" t="s">
        <v>201</v>
      </c>
      <c r="C18643" s="218">
        <v>2.0203000000000002</v>
      </c>
    </row>
    <row r="18644" spans="1:3" ht="15" customHeight="1" x14ac:dyDescent="0.25">
      <c r="A18644" s="216">
        <v>45709</v>
      </c>
      <c r="B18644" s="217" t="s">
        <v>201</v>
      </c>
      <c r="C18644" s="218">
        <v>2.0606</v>
      </c>
    </row>
    <row r="18645" spans="1:3" ht="15" customHeight="1" x14ac:dyDescent="0.25">
      <c r="A18645" s="216">
        <v>45712</v>
      </c>
      <c r="B18645" s="217" t="s">
        <v>201</v>
      </c>
      <c r="C18645" s="218">
        <v>2.0741000000000001</v>
      </c>
    </row>
    <row r="18646" spans="1:3" ht="15" customHeight="1" x14ac:dyDescent="0.25">
      <c r="A18646" s="216">
        <v>45713</v>
      </c>
      <c r="B18646" s="217" t="s">
        <v>201</v>
      </c>
      <c r="C18646" s="218">
        <v>2.0876000000000001</v>
      </c>
    </row>
    <row r="18647" spans="1:3" ht="15" customHeight="1" x14ac:dyDescent="0.25">
      <c r="A18647" s="216">
        <v>45714</v>
      </c>
      <c r="B18647" s="217" t="s">
        <v>201</v>
      </c>
      <c r="C18647" s="218">
        <v>2.101</v>
      </c>
    </row>
    <row r="18648" spans="1:3" ht="15" customHeight="1" x14ac:dyDescent="0.25">
      <c r="A18648" s="216">
        <v>45715</v>
      </c>
      <c r="B18648" s="217" t="s">
        <v>201</v>
      </c>
      <c r="C18648" s="218">
        <v>2.1145</v>
      </c>
    </row>
    <row r="18649" spans="1:3" ht="15" customHeight="1" x14ac:dyDescent="0.25">
      <c r="A18649" s="216">
        <v>45716</v>
      </c>
      <c r="B18649" s="217" t="s">
        <v>201</v>
      </c>
      <c r="C18649" s="218">
        <v>2.1549999999999998</v>
      </c>
    </row>
    <row r="18650" spans="1:3" ht="15" customHeight="1" x14ac:dyDescent="0.25">
      <c r="A18650" s="216">
        <v>45719</v>
      </c>
      <c r="B18650" s="217" t="s">
        <v>201</v>
      </c>
      <c r="C18650" s="218">
        <v>2.1684000000000001</v>
      </c>
    </row>
    <row r="18651" spans="1:3" ht="15" customHeight="1" x14ac:dyDescent="0.25">
      <c r="A18651" s="216">
        <v>45720</v>
      </c>
      <c r="B18651" s="217" t="s">
        <v>201</v>
      </c>
      <c r="C18651" s="218">
        <v>2.1819000000000002</v>
      </c>
    </row>
    <row r="18652" spans="1:3" ht="15" customHeight="1" x14ac:dyDescent="0.25">
      <c r="A18652" s="216">
        <v>45721</v>
      </c>
      <c r="B18652" s="217" t="s">
        <v>201</v>
      </c>
      <c r="C18652" s="218">
        <v>2.1953</v>
      </c>
    </row>
    <row r="18653" spans="1:3" ht="15" customHeight="1" x14ac:dyDescent="0.25">
      <c r="A18653" s="216">
        <v>45722</v>
      </c>
      <c r="B18653" s="217" t="s">
        <v>201</v>
      </c>
      <c r="C18653" s="218">
        <v>2.2088000000000001</v>
      </c>
    </row>
    <row r="18654" spans="1:3" ht="15" customHeight="1" x14ac:dyDescent="0.25">
      <c r="A18654" s="216">
        <v>45723</v>
      </c>
      <c r="B18654" s="217" t="s">
        <v>201</v>
      </c>
      <c r="C18654" s="218">
        <v>2.2492000000000001</v>
      </c>
    </row>
    <row r="18655" spans="1:3" ht="15" customHeight="1" x14ac:dyDescent="0.25">
      <c r="A18655" s="216">
        <v>45726</v>
      </c>
      <c r="B18655" s="217" t="s">
        <v>201</v>
      </c>
      <c r="C18655" s="218">
        <v>2.2625999999999999</v>
      </c>
    </row>
    <row r="18656" spans="1:3" ht="15" customHeight="1" x14ac:dyDescent="0.25">
      <c r="A18656" s="216">
        <v>45727</v>
      </c>
      <c r="B18656" s="217" t="s">
        <v>201</v>
      </c>
      <c r="C18656" s="218">
        <v>2.2761</v>
      </c>
    </row>
    <row r="18657" spans="1:3" ht="15" customHeight="1" x14ac:dyDescent="0.25">
      <c r="A18657" s="216">
        <v>45728</v>
      </c>
      <c r="B18657" s="217" t="s">
        <v>201</v>
      </c>
      <c r="C18657" s="218">
        <v>2.2896000000000001</v>
      </c>
    </row>
    <row r="18658" spans="1:3" ht="15" customHeight="1" x14ac:dyDescent="0.25">
      <c r="A18658" s="216">
        <v>45729</v>
      </c>
      <c r="B18658" s="217" t="s">
        <v>201</v>
      </c>
      <c r="C18658" s="218">
        <v>2.3031000000000001</v>
      </c>
    </row>
    <row r="18659" spans="1:3" ht="15" customHeight="1" x14ac:dyDescent="0.25">
      <c r="A18659" s="216">
        <v>45730</v>
      </c>
      <c r="B18659" s="217" t="s">
        <v>201</v>
      </c>
      <c r="C18659" s="218">
        <v>2.3435000000000001</v>
      </c>
    </row>
    <row r="18660" spans="1:3" ht="15" customHeight="1" x14ac:dyDescent="0.25">
      <c r="A18660" s="216">
        <v>45733</v>
      </c>
      <c r="B18660" s="217" t="s">
        <v>201</v>
      </c>
      <c r="C18660" s="218">
        <v>2.3569</v>
      </c>
    </row>
    <row r="18661" spans="1:3" ht="15" customHeight="1" x14ac:dyDescent="0.25">
      <c r="A18661" s="216">
        <v>45734</v>
      </c>
      <c r="B18661" s="217" t="s">
        <v>201</v>
      </c>
      <c r="C18661" s="218">
        <v>2.3702999999999999</v>
      </c>
    </row>
    <row r="18662" spans="1:3" ht="15" customHeight="1" x14ac:dyDescent="0.25">
      <c r="A18662" s="216">
        <v>45735</v>
      </c>
      <c r="B18662" s="217" t="s">
        <v>201</v>
      </c>
      <c r="C18662" s="218">
        <v>2.3837999999999999</v>
      </c>
    </row>
    <row r="18663" spans="1:3" ht="15" customHeight="1" x14ac:dyDescent="0.25">
      <c r="A18663" s="216">
        <v>45736</v>
      </c>
      <c r="B18663" s="217" t="s">
        <v>201</v>
      </c>
      <c r="C18663" s="218">
        <v>2.3972000000000002</v>
      </c>
    </row>
    <row r="18664" spans="1:3" ht="15" customHeight="1" x14ac:dyDescent="0.25">
      <c r="A18664" s="216">
        <v>45737</v>
      </c>
      <c r="B18664" s="217" t="s">
        <v>201</v>
      </c>
      <c r="C18664" s="218">
        <v>2.4375</v>
      </c>
    </row>
    <row r="18665" spans="1:3" ht="15" customHeight="1" x14ac:dyDescent="0.25">
      <c r="A18665" s="216">
        <v>45740</v>
      </c>
      <c r="B18665" s="217" t="s">
        <v>201</v>
      </c>
      <c r="C18665" s="218">
        <v>2.4508999999999999</v>
      </c>
    </row>
    <row r="18666" spans="1:3" ht="15" customHeight="1" x14ac:dyDescent="0.25">
      <c r="A18666" s="216">
        <v>45741</v>
      </c>
      <c r="B18666" s="217" t="s">
        <v>201</v>
      </c>
      <c r="C18666" s="218">
        <v>2.4643999999999999</v>
      </c>
    </row>
    <row r="18667" spans="1:3" ht="15" customHeight="1" x14ac:dyDescent="0.25">
      <c r="A18667" s="216">
        <v>45742</v>
      </c>
      <c r="B18667" s="217" t="s">
        <v>201</v>
      </c>
      <c r="C18667" s="218">
        <v>2.4777999999999998</v>
      </c>
    </row>
    <row r="18668" spans="1:3" ht="15" customHeight="1" x14ac:dyDescent="0.25">
      <c r="A18668" s="216">
        <v>45743</v>
      </c>
      <c r="B18668" s="217" t="s">
        <v>201</v>
      </c>
      <c r="C18668" s="218">
        <v>2.4912000000000001</v>
      </c>
    </row>
    <row r="18669" spans="1:3" ht="15" customHeight="1" x14ac:dyDescent="0.25">
      <c r="A18669" s="216">
        <v>45744</v>
      </c>
      <c r="B18669" s="217" t="s">
        <v>201</v>
      </c>
      <c r="C18669" s="218">
        <v>2.5316000000000001</v>
      </c>
    </row>
    <row r="18670" spans="1:3" ht="15" customHeight="1" x14ac:dyDescent="0.25">
      <c r="A18670" s="216">
        <v>45747</v>
      </c>
      <c r="B18670" s="217" t="s">
        <v>201</v>
      </c>
      <c r="C18670" s="218">
        <v>2.5451000000000001</v>
      </c>
    </row>
    <row r="18671" spans="1:3" ht="15" customHeight="1" x14ac:dyDescent="0.25">
      <c r="A18671" s="216">
        <v>45748</v>
      </c>
      <c r="B18671" s="217" t="s">
        <v>201</v>
      </c>
      <c r="C18671" s="218">
        <v>2.5586000000000002</v>
      </c>
    </row>
    <row r="18672" spans="1:3" ht="15" customHeight="1" x14ac:dyDescent="0.25">
      <c r="A18672" s="216">
        <v>45749</v>
      </c>
      <c r="B18672" s="217" t="s">
        <v>201</v>
      </c>
      <c r="C18672" s="218">
        <v>2.5720000000000001</v>
      </c>
    </row>
    <row r="18673" spans="1:3" ht="15" customHeight="1" x14ac:dyDescent="0.25">
      <c r="A18673" s="216">
        <v>45750</v>
      </c>
      <c r="B18673" s="217" t="s">
        <v>201</v>
      </c>
      <c r="C18673" s="218">
        <v>2.5855000000000001</v>
      </c>
    </row>
    <row r="18674" spans="1:3" ht="15" customHeight="1" x14ac:dyDescent="0.25">
      <c r="A18674" s="216">
        <v>45751</v>
      </c>
      <c r="B18674" s="217" t="s">
        <v>201</v>
      </c>
      <c r="C18674" s="218">
        <v>2.6257999999999999</v>
      </c>
    </row>
    <row r="18675" spans="1:3" ht="15" customHeight="1" x14ac:dyDescent="0.25">
      <c r="A18675" s="216">
        <v>45754</v>
      </c>
      <c r="B18675" s="217" t="s">
        <v>201</v>
      </c>
      <c r="C18675" s="218">
        <v>2.6393</v>
      </c>
    </row>
    <row r="18676" spans="1:3" ht="15" customHeight="1" x14ac:dyDescent="0.25">
      <c r="A18676" s="216">
        <v>45755</v>
      </c>
      <c r="B18676" s="217" t="s">
        <v>201</v>
      </c>
      <c r="C18676" s="218">
        <v>2.6526999999999998</v>
      </c>
    </row>
    <row r="18677" spans="1:3" ht="15" customHeight="1" x14ac:dyDescent="0.25">
      <c r="A18677" s="216">
        <v>45756</v>
      </c>
      <c r="B18677" s="217" t="s">
        <v>201</v>
      </c>
      <c r="C18677" s="218">
        <v>2.6661999999999999</v>
      </c>
    </row>
    <row r="18678" spans="1:3" ht="15" customHeight="1" x14ac:dyDescent="0.25">
      <c r="A18678" s="216">
        <v>45757</v>
      </c>
      <c r="B18678" s="217" t="s">
        <v>201</v>
      </c>
      <c r="C18678" s="218">
        <v>2.6796000000000002</v>
      </c>
    </row>
    <row r="18679" spans="1:3" ht="15" customHeight="1" x14ac:dyDescent="0.25">
      <c r="A18679" s="216">
        <v>45758</v>
      </c>
      <c r="B18679" s="217" t="s">
        <v>201</v>
      </c>
      <c r="C18679" s="218">
        <v>2.72</v>
      </c>
    </row>
    <row r="18680" spans="1:3" ht="15" customHeight="1" x14ac:dyDescent="0.25">
      <c r="A18680" s="216">
        <v>45761</v>
      </c>
      <c r="B18680" s="217" t="s">
        <v>201</v>
      </c>
      <c r="C18680" s="218">
        <v>2.7334000000000001</v>
      </c>
    </row>
    <row r="18681" spans="1:3" ht="15" customHeight="1" x14ac:dyDescent="0.25">
      <c r="A18681" s="216">
        <v>45762</v>
      </c>
      <c r="B18681" s="217" t="s">
        <v>201</v>
      </c>
      <c r="C18681" s="218">
        <v>2.7469000000000001</v>
      </c>
    </row>
    <row r="18682" spans="1:3" ht="15" customHeight="1" x14ac:dyDescent="0.25">
      <c r="A18682" s="216">
        <v>45763</v>
      </c>
      <c r="B18682" s="217" t="s">
        <v>201</v>
      </c>
      <c r="C18682" s="218">
        <v>2.7603</v>
      </c>
    </row>
    <row r="18683" spans="1:3" ht="15" customHeight="1" x14ac:dyDescent="0.25">
      <c r="A18683" s="216">
        <v>45764</v>
      </c>
      <c r="B18683" s="217" t="s">
        <v>201</v>
      </c>
      <c r="C18683" s="218">
        <v>2.8275999999999999</v>
      </c>
    </row>
    <row r="18684" spans="1:3" ht="15" customHeight="1" x14ac:dyDescent="0.25">
      <c r="A18684" s="216">
        <v>45769</v>
      </c>
      <c r="B18684" s="217" t="s">
        <v>201</v>
      </c>
      <c r="C18684" s="218">
        <v>2.8410000000000002</v>
      </c>
    </row>
    <row r="18685" spans="1:3" ht="15" customHeight="1" x14ac:dyDescent="0.25">
      <c r="A18685" s="216">
        <v>45770</v>
      </c>
      <c r="B18685" s="217" t="s">
        <v>201</v>
      </c>
      <c r="C18685" s="218">
        <v>2.8544999999999998</v>
      </c>
    </row>
    <row r="18686" spans="1:3" ht="15" customHeight="1" x14ac:dyDescent="0.25">
      <c r="A18686" s="216">
        <v>45771</v>
      </c>
      <c r="B18686" s="217" t="s">
        <v>201</v>
      </c>
      <c r="C18686" s="218">
        <v>2.8679000000000001</v>
      </c>
    </row>
    <row r="18687" spans="1:3" ht="15" customHeight="1" x14ac:dyDescent="0.25">
      <c r="A18687" s="216">
        <v>45772</v>
      </c>
      <c r="B18687" s="217" t="s">
        <v>201</v>
      </c>
      <c r="C18687" s="218">
        <v>2.9083000000000001</v>
      </c>
    </row>
    <row r="18688" spans="1:3" ht="15" customHeight="1" x14ac:dyDescent="0.25">
      <c r="A18688" s="216">
        <v>45775</v>
      </c>
      <c r="B18688" s="217" t="s">
        <v>201</v>
      </c>
      <c r="C18688" s="218">
        <v>2.9217</v>
      </c>
    </row>
    <row r="18689" spans="1:3" ht="15" customHeight="1" x14ac:dyDescent="0.25">
      <c r="A18689" s="216">
        <v>45776</v>
      </c>
      <c r="B18689" s="217" t="s">
        <v>201</v>
      </c>
      <c r="C18689" s="218">
        <v>2.9352</v>
      </c>
    </row>
    <row r="18690" spans="1:3" ht="15" customHeight="1" x14ac:dyDescent="0.25">
      <c r="A18690" s="216">
        <v>45777</v>
      </c>
      <c r="B18690" s="217" t="s">
        <v>201</v>
      </c>
      <c r="C18690" s="218">
        <v>2.9487000000000001</v>
      </c>
    </row>
    <row r="18691" spans="1:3" ht="15" customHeight="1" x14ac:dyDescent="0.25">
      <c r="A18691" s="216">
        <v>45778</v>
      </c>
      <c r="B18691" s="217" t="s">
        <v>201</v>
      </c>
      <c r="C18691" s="218">
        <v>2.9621</v>
      </c>
    </row>
    <row r="18692" spans="1:3" ht="15" customHeight="1" x14ac:dyDescent="0.25">
      <c r="A18692" s="216">
        <v>45779</v>
      </c>
      <c r="B18692" s="217" t="s">
        <v>201</v>
      </c>
      <c r="C18692" s="218">
        <v>3.016</v>
      </c>
    </row>
    <row r="18693" spans="1:3" ht="15" customHeight="1" x14ac:dyDescent="0.25">
      <c r="A18693" s="216">
        <v>45783</v>
      </c>
      <c r="B18693" s="217" t="s">
        <v>201</v>
      </c>
      <c r="C18693" s="218">
        <v>3.0293999999999999</v>
      </c>
    </row>
    <row r="18694" spans="1:3" ht="15" customHeight="1" x14ac:dyDescent="0.25">
      <c r="A18694" s="216">
        <v>45784</v>
      </c>
      <c r="B18694" s="217" t="s">
        <v>201</v>
      </c>
      <c r="C18694" s="218">
        <v>3.0428000000000002</v>
      </c>
    </row>
    <row r="18695" spans="1:3" ht="15" customHeight="1" x14ac:dyDescent="0.25">
      <c r="A18695" s="216">
        <v>45785</v>
      </c>
      <c r="B18695" s="217" t="s">
        <v>201</v>
      </c>
      <c r="C18695" s="218">
        <v>3.0556999999999999</v>
      </c>
    </row>
    <row r="18696" spans="1:3" ht="15" customHeight="1" x14ac:dyDescent="0.25">
      <c r="A18696" s="216">
        <v>45786</v>
      </c>
      <c r="B18696" s="217" t="s">
        <v>201</v>
      </c>
      <c r="C18696" s="218">
        <v>3.0941999999999998</v>
      </c>
    </row>
    <row r="18697" spans="1:3" ht="15" customHeight="1" x14ac:dyDescent="0.25">
      <c r="A18697" s="216">
        <v>45789</v>
      </c>
      <c r="B18697" s="217" t="s">
        <v>201</v>
      </c>
      <c r="C18697" s="218">
        <v>3.1070000000000002</v>
      </c>
    </row>
    <row r="18698" spans="1:3" ht="15" customHeight="1" x14ac:dyDescent="0.25">
      <c r="A18698" s="216">
        <v>45790</v>
      </c>
      <c r="B18698" s="217" t="s">
        <v>201</v>
      </c>
      <c r="C18698" s="218">
        <v>3.1198999999999999</v>
      </c>
    </row>
    <row r="18699" spans="1:3" ht="15" customHeight="1" x14ac:dyDescent="0.25">
      <c r="A18699" s="216">
        <v>45791</v>
      </c>
      <c r="B18699" s="217" t="s">
        <v>201</v>
      </c>
      <c r="C18699" s="218">
        <v>3.1326999999999998</v>
      </c>
    </row>
    <row r="18700" spans="1:3" ht="15" customHeight="1" x14ac:dyDescent="0.25">
      <c r="A18700" s="216">
        <v>45792</v>
      </c>
      <c r="B18700" s="217" t="s">
        <v>201</v>
      </c>
      <c r="C18700" s="218">
        <v>3.1455000000000002</v>
      </c>
    </row>
    <row r="18701" spans="1:3" ht="15" customHeight="1" x14ac:dyDescent="0.25">
      <c r="A18701" s="216">
        <v>45793</v>
      </c>
      <c r="B18701" s="217" t="s">
        <v>201</v>
      </c>
      <c r="C18701" s="218">
        <v>3.1840000000000002</v>
      </c>
    </row>
    <row r="18702" spans="1:3" ht="15" customHeight="1" x14ac:dyDescent="0.25">
      <c r="A18702" s="216">
        <v>45796</v>
      </c>
      <c r="B18702" s="217" t="s">
        <v>201</v>
      </c>
      <c r="C18702" s="218">
        <v>3.1968000000000001</v>
      </c>
    </row>
    <row r="18703" spans="1:3" ht="15" customHeight="1" x14ac:dyDescent="0.25">
      <c r="A18703" s="216">
        <v>45797</v>
      </c>
      <c r="B18703" s="217" t="s">
        <v>201</v>
      </c>
      <c r="C18703" s="218">
        <v>3.2096</v>
      </c>
    </row>
    <row r="18704" spans="1:3" ht="15" customHeight="1" x14ac:dyDescent="0.25">
      <c r="A18704" s="216">
        <v>45798</v>
      </c>
      <c r="B18704" s="217" t="s">
        <v>201</v>
      </c>
      <c r="C18704" s="218">
        <v>3.2225000000000001</v>
      </c>
    </row>
    <row r="18705" spans="1:3" ht="15" customHeight="1" x14ac:dyDescent="0.25">
      <c r="A18705" s="216">
        <v>45799</v>
      </c>
      <c r="B18705" s="217" t="s">
        <v>201</v>
      </c>
      <c r="C18705" s="218">
        <v>3.2353000000000001</v>
      </c>
    </row>
    <row r="18706" spans="1:3" ht="15" customHeight="1" x14ac:dyDescent="0.25">
      <c r="A18706" s="216">
        <v>45800</v>
      </c>
      <c r="B18706" s="217" t="s">
        <v>201</v>
      </c>
      <c r="C18706" s="218">
        <v>3.2865000000000002</v>
      </c>
    </row>
    <row r="18707" spans="1:3" ht="15" customHeight="1" x14ac:dyDescent="0.25">
      <c r="A18707" s="216">
        <v>45804</v>
      </c>
      <c r="B18707" s="217" t="s">
        <v>201</v>
      </c>
      <c r="C18707" s="218">
        <v>3.2993000000000001</v>
      </c>
    </row>
    <row r="18708" spans="1:3" ht="15" customHeight="1" x14ac:dyDescent="0.25">
      <c r="A18708" s="216">
        <v>45805</v>
      </c>
      <c r="B18708" s="217" t="s">
        <v>201</v>
      </c>
      <c r="C18708" s="218">
        <v>3.3121</v>
      </c>
    </row>
    <row r="18709" spans="1:3" ht="15" customHeight="1" x14ac:dyDescent="0.25">
      <c r="A18709" s="216">
        <v>45806</v>
      </c>
      <c r="B18709" s="217" t="s">
        <v>201</v>
      </c>
      <c r="C18709" s="218">
        <v>3.3250000000000002</v>
      </c>
    </row>
    <row r="18710" spans="1:3" ht="15" customHeight="1" x14ac:dyDescent="0.25">
      <c r="A18710" s="216">
        <v>45807</v>
      </c>
      <c r="B18710" s="217" t="s">
        <v>201</v>
      </c>
      <c r="C18710" s="218">
        <v>3.3635999999999999</v>
      </c>
    </row>
    <row r="18711" spans="1:3" ht="15" customHeight="1" x14ac:dyDescent="0.25">
      <c r="A18711" s="216">
        <v>45810</v>
      </c>
      <c r="B18711" s="217" t="s">
        <v>201</v>
      </c>
      <c r="C18711" s="218">
        <v>3.3763999999999998</v>
      </c>
    </row>
    <row r="18712" spans="1:3" ht="15" customHeight="1" x14ac:dyDescent="0.25">
      <c r="A18712" s="216">
        <v>45811</v>
      </c>
      <c r="B18712" s="217" t="s">
        <v>201</v>
      </c>
      <c r="C18712" s="218">
        <v>3.3893</v>
      </c>
    </row>
    <row r="18713" spans="1:3" ht="15" customHeight="1" x14ac:dyDescent="0.25">
      <c r="A18713" s="216">
        <v>45812</v>
      </c>
      <c r="B18713" s="217" t="s">
        <v>201</v>
      </c>
      <c r="C18713" s="218">
        <v>3.4020999999999999</v>
      </c>
    </row>
    <row r="18714" spans="1:3" ht="15" customHeight="1" x14ac:dyDescent="0.25">
      <c r="A18714" s="216">
        <v>45813</v>
      </c>
      <c r="B18714" s="217" t="s">
        <v>201</v>
      </c>
      <c r="C18714" s="218">
        <v>3.4148999999999998</v>
      </c>
    </row>
    <row r="18715" spans="1:3" ht="15" customHeight="1" x14ac:dyDescent="0.25">
      <c r="A18715" s="216">
        <v>45814</v>
      </c>
      <c r="B18715" s="217" t="s">
        <v>201</v>
      </c>
      <c r="C18715" s="218">
        <v>3.4535</v>
      </c>
    </row>
    <row r="18716" spans="1:3" ht="15" customHeight="1" x14ac:dyDescent="0.25">
      <c r="A18716" s="216">
        <v>45817</v>
      </c>
      <c r="B18716" s="217" t="s">
        <v>201</v>
      </c>
      <c r="C18716" s="218">
        <v>3.4662999999999999</v>
      </c>
    </row>
    <row r="18717" spans="1:3" ht="15" customHeight="1" x14ac:dyDescent="0.25">
      <c r="A18717" s="216">
        <v>45818</v>
      </c>
      <c r="B18717" s="217" t="s">
        <v>201</v>
      </c>
      <c r="C18717" s="218">
        <v>3.4792000000000001</v>
      </c>
    </row>
    <row r="18718" spans="1:3" ht="15" customHeight="1" x14ac:dyDescent="0.25">
      <c r="A18718" s="216">
        <v>45819</v>
      </c>
      <c r="B18718" s="217" t="s">
        <v>201</v>
      </c>
      <c r="C18718" s="218">
        <v>3.492</v>
      </c>
    </row>
    <row r="18719" spans="1:3" ht="15" customHeight="1" x14ac:dyDescent="0.25">
      <c r="A18719" s="216">
        <v>45820</v>
      </c>
      <c r="B18719" s="217" t="s">
        <v>201</v>
      </c>
      <c r="C18719" s="218">
        <v>3.5047999999999999</v>
      </c>
    </row>
    <row r="18720" spans="1:3" ht="15" customHeight="1" x14ac:dyDescent="0.25">
      <c r="A18720" s="216">
        <v>45821</v>
      </c>
      <c r="B18720" s="217" t="s">
        <v>201</v>
      </c>
      <c r="C18720" s="218">
        <v>3.5432999999999999</v>
      </c>
    </row>
    <row r="18721" spans="1:3" ht="15" customHeight="1" x14ac:dyDescent="0.25">
      <c r="A18721" s="216">
        <v>45824</v>
      </c>
      <c r="B18721" s="217" t="s">
        <v>201</v>
      </c>
      <c r="C18721" s="218">
        <v>3.5562</v>
      </c>
    </row>
    <row r="18722" spans="1:3" ht="15" customHeight="1" x14ac:dyDescent="0.25">
      <c r="A18722" s="216">
        <v>45825</v>
      </c>
      <c r="B18722" s="217" t="s">
        <v>201</v>
      </c>
      <c r="C18722" s="218">
        <v>3.569</v>
      </c>
    </row>
    <row r="18723" spans="1:3" ht="15" customHeight="1" x14ac:dyDescent="0.25">
      <c r="A18723" s="216">
        <v>45826</v>
      </c>
      <c r="B18723" s="217" t="s">
        <v>201</v>
      </c>
      <c r="C18723" s="218">
        <v>3.5819000000000001</v>
      </c>
    </row>
    <row r="18724" spans="1:3" ht="15" customHeight="1" x14ac:dyDescent="0.25">
      <c r="A18724" s="216">
        <v>45827</v>
      </c>
      <c r="B18724" s="217" t="s">
        <v>201</v>
      </c>
      <c r="C18724" s="218">
        <v>3.5947</v>
      </c>
    </row>
    <row r="18725" spans="1:3" ht="15" customHeight="1" x14ac:dyDescent="0.25">
      <c r="A18725" s="216">
        <v>45828</v>
      </c>
      <c r="B18725" s="217" t="s">
        <v>201</v>
      </c>
      <c r="C18725" s="218">
        <v>3.6333000000000002</v>
      </c>
    </row>
    <row r="18726" spans="1:3" ht="15" customHeight="1" x14ac:dyDescent="0.25">
      <c r="A18726" s="216">
        <v>45831</v>
      </c>
      <c r="B18726" s="217" t="s">
        <v>201</v>
      </c>
      <c r="C18726" s="218">
        <v>3.6461000000000001</v>
      </c>
    </row>
    <row r="18727" spans="1:3" ht="15" customHeight="1" x14ac:dyDescent="0.25">
      <c r="A18727" s="216">
        <v>45832</v>
      </c>
      <c r="B18727" s="217" t="s">
        <v>201</v>
      </c>
      <c r="C18727" s="218">
        <v>3.6589</v>
      </c>
    </row>
    <row r="18728" spans="1:3" ht="15" customHeight="1" x14ac:dyDescent="0.25">
      <c r="A18728" s="216">
        <v>45833</v>
      </c>
      <c r="B18728" s="217" t="s">
        <v>201</v>
      </c>
      <c r="C18728" s="218">
        <v>3.6718000000000002</v>
      </c>
    </row>
    <row r="18729" spans="1:3" ht="15" customHeight="1" x14ac:dyDescent="0.25">
      <c r="A18729" s="216">
        <v>45834</v>
      </c>
      <c r="B18729" s="217" t="s">
        <v>201</v>
      </c>
      <c r="C18729" s="218">
        <v>3.6846000000000001</v>
      </c>
    </row>
    <row r="18730" spans="1:3" ht="15" customHeight="1" x14ac:dyDescent="0.25">
      <c r="A18730" s="216">
        <v>45835</v>
      </c>
      <c r="B18730" s="217" t="s">
        <v>201</v>
      </c>
      <c r="C18730" s="218">
        <v>3.7231000000000001</v>
      </c>
    </row>
    <row r="18731" spans="1:3" ht="15" customHeight="1" x14ac:dyDescent="0.25">
      <c r="A18731" s="216">
        <v>45838</v>
      </c>
      <c r="B18731" s="217" t="s">
        <v>201</v>
      </c>
      <c r="C18731" s="218">
        <v>3.7362000000000002</v>
      </c>
    </row>
    <row r="18732" spans="1:3" ht="15" customHeight="1" x14ac:dyDescent="0.25">
      <c r="A18732" s="216">
        <v>45839</v>
      </c>
      <c r="B18732" s="217" t="s">
        <v>201</v>
      </c>
      <c r="C18732" s="218">
        <v>3.7490999999999999</v>
      </c>
    </row>
    <row r="18733" spans="1:3" ht="15" customHeight="1" x14ac:dyDescent="0.25">
      <c r="A18733" s="216">
        <v>45840</v>
      </c>
      <c r="B18733" s="217" t="s">
        <v>201</v>
      </c>
      <c r="C18733" s="218">
        <v>3.762</v>
      </c>
    </row>
    <row r="18734" spans="1:3" ht="15" customHeight="1" x14ac:dyDescent="0.25">
      <c r="A18734" s="216">
        <v>45841</v>
      </c>
      <c r="B18734" s="217" t="s">
        <v>201</v>
      </c>
      <c r="C18734" s="218">
        <v>3.7749000000000001</v>
      </c>
    </row>
    <row r="18735" spans="1:3" ht="15" customHeight="1" x14ac:dyDescent="0.25">
      <c r="A18735" s="216">
        <v>45842</v>
      </c>
      <c r="B18735" s="217" t="s">
        <v>201</v>
      </c>
      <c r="C18735" s="218">
        <v>3.8134999999999999</v>
      </c>
    </row>
    <row r="18736" spans="1:3" ht="15" customHeight="1" x14ac:dyDescent="0.25">
      <c r="A18736" s="216">
        <v>45845</v>
      </c>
      <c r="B18736" s="217" t="s">
        <v>201</v>
      </c>
      <c r="C18736" s="218">
        <v>3.8264</v>
      </c>
    </row>
    <row r="18737" spans="1:3" ht="15" customHeight="1" x14ac:dyDescent="0.25">
      <c r="A18737" s="216">
        <v>45846</v>
      </c>
      <c r="B18737" s="217" t="s">
        <v>201</v>
      </c>
      <c r="C18737" s="218">
        <v>3.8391999999999999</v>
      </c>
    </row>
    <row r="18738" spans="1:3" ht="15" customHeight="1" x14ac:dyDescent="0.25">
      <c r="A18738" s="216">
        <v>45847</v>
      </c>
      <c r="B18738" s="217" t="s">
        <v>201</v>
      </c>
      <c r="C18738" s="218">
        <v>3.8521000000000001</v>
      </c>
    </row>
    <row r="18739" spans="1:3" ht="15" customHeight="1" x14ac:dyDescent="0.25">
      <c r="A18739" s="216">
        <v>45848</v>
      </c>
      <c r="B18739" s="217" t="s">
        <v>201</v>
      </c>
      <c r="C18739" s="218">
        <v>3.8650000000000002</v>
      </c>
    </row>
    <row r="18740" spans="1:3" ht="15" customHeight="1" x14ac:dyDescent="0.25">
      <c r="A18740" s="216">
        <v>45849</v>
      </c>
      <c r="B18740" s="217" t="s">
        <v>201</v>
      </c>
      <c r="C18740" s="218">
        <v>3.9036</v>
      </c>
    </row>
    <row r="18741" spans="1:3" ht="15" customHeight="1" x14ac:dyDescent="0.25">
      <c r="A18741" s="216">
        <v>45852</v>
      </c>
      <c r="B18741" s="217" t="s">
        <v>201</v>
      </c>
      <c r="C18741" s="218">
        <v>3.9163999999999999</v>
      </c>
    </row>
    <row r="18742" spans="1:3" ht="15" customHeight="1" x14ac:dyDescent="0.25">
      <c r="A18742" s="216">
        <v>45853</v>
      </c>
      <c r="B18742" s="217" t="s">
        <v>201</v>
      </c>
      <c r="C18742" s="218">
        <v>3.9291999999999998</v>
      </c>
    </row>
    <row r="18743" spans="1:3" ht="15" customHeight="1" x14ac:dyDescent="0.25">
      <c r="A18743" s="216">
        <v>45854</v>
      </c>
      <c r="B18743" s="217" t="s">
        <v>201</v>
      </c>
      <c r="C18743" s="218">
        <v>3.9420000000000002</v>
      </c>
    </row>
    <row r="18744" spans="1:3" ht="15" customHeight="1" x14ac:dyDescent="0.25">
      <c r="A18744" s="216">
        <v>45855</v>
      </c>
      <c r="B18744" s="217" t="s">
        <v>201</v>
      </c>
      <c r="C18744" s="218">
        <v>3.9548999999999999</v>
      </c>
    </row>
    <row r="18745" spans="1:3" ht="15" customHeight="1" x14ac:dyDescent="0.25">
      <c r="A18745" s="216">
        <v>45856</v>
      </c>
      <c r="B18745" s="217" t="s">
        <v>201</v>
      </c>
      <c r="C18745" s="218">
        <v>3.9933000000000001</v>
      </c>
    </row>
    <row r="18746" spans="1:3" ht="15" customHeight="1" x14ac:dyDescent="0.25">
      <c r="A18746" s="216">
        <v>45859</v>
      </c>
      <c r="B18746" s="217" t="s">
        <v>201</v>
      </c>
      <c r="C18746" s="218">
        <v>4.0061</v>
      </c>
    </row>
    <row r="18747" spans="1:3" ht="15" customHeight="1" x14ac:dyDescent="0.25">
      <c r="A18747" s="216">
        <v>45860</v>
      </c>
      <c r="B18747" s="217" t="s">
        <v>201</v>
      </c>
      <c r="C18747" s="218">
        <v>4.0190000000000001</v>
      </c>
    </row>
    <row r="18748" spans="1:3" ht="15" customHeight="1" x14ac:dyDescent="0.25">
      <c r="A18748" s="216">
        <v>45861</v>
      </c>
      <c r="B18748" s="217" t="s">
        <v>201</v>
      </c>
      <c r="C18748" s="218">
        <v>4.0317999999999996</v>
      </c>
    </row>
    <row r="18749" spans="1:3" ht="15" customHeight="1" x14ac:dyDescent="0.25">
      <c r="A18749" s="216">
        <v>45862</v>
      </c>
      <c r="B18749" s="217" t="s">
        <v>201</v>
      </c>
      <c r="C18749" s="218">
        <v>4.0446</v>
      </c>
    </row>
    <row r="18750" spans="1:3" ht="15" customHeight="1" x14ac:dyDescent="0.25">
      <c r="A18750" s="216">
        <v>45863</v>
      </c>
      <c r="B18750" s="217" t="s">
        <v>201</v>
      </c>
      <c r="C18750" s="218">
        <v>4.0830000000000002</v>
      </c>
    </row>
    <row r="18751" spans="1:3" ht="15" customHeight="1" x14ac:dyDescent="0.25">
      <c r="A18751" s="216">
        <v>45866</v>
      </c>
      <c r="B18751" s="217" t="s">
        <v>201</v>
      </c>
      <c r="C18751" s="218">
        <v>4.0957999999999997</v>
      </c>
    </row>
    <row r="18752" spans="1:3" ht="15" customHeight="1" x14ac:dyDescent="0.25">
      <c r="A18752" s="216">
        <v>45867</v>
      </c>
      <c r="B18752" s="217" t="s">
        <v>201</v>
      </c>
      <c r="C18752" s="218">
        <v>4.1086</v>
      </c>
    </row>
    <row r="18753" spans="1:3" ht="15" customHeight="1" x14ac:dyDescent="0.25">
      <c r="A18753" s="216">
        <v>45868</v>
      </c>
      <c r="B18753" s="217" t="s">
        <v>201</v>
      </c>
      <c r="C18753" s="218">
        <v>4.1215000000000002</v>
      </c>
    </row>
    <row r="18754" spans="1:3" ht="15" customHeight="1" x14ac:dyDescent="0.25">
      <c r="A18754" s="216">
        <v>45869</v>
      </c>
      <c r="B18754" s="217" t="s">
        <v>201</v>
      </c>
      <c r="C18754" s="218">
        <v>4.1344000000000003</v>
      </c>
    </row>
    <row r="18755" spans="1:3" ht="15" customHeight="1" x14ac:dyDescent="0.25">
      <c r="A18755" s="216">
        <v>45870</v>
      </c>
      <c r="B18755" s="217" t="s">
        <v>201</v>
      </c>
      <c r="C18755" s="218">
        <v>4.1727999999999996</v>
      </c>
    </row>
    <row r="18756" spans="1:3" ht="15" customHeight="1" x14ac:dyDescent="0.25">
      <c r="A18756" s="216">
        <v>45873</v>
      </c>
      <c r="B18756" s="217" t="s">
        <v>201</v>
      </c>
      <c r="C18756" s="218">
        <v>4.1856</v>
      </c>
    </row>
    <row r="18757" spans="1:3" ht="15" customHeight="1" x14ac:dyDescent="0.25">
      <c r="A18757" s="216">
        <v>45874</v>
      </c>
      <c r="B18757" s="217" t="s">
        <v>201</v>
      </c>
      <c r="C18757" s="218">
        <v>4.1984000000000004</v>
      </c>
    </row>
    <row r="18758" spans="1:3" ht="15" customHeight="1" x14ac:dyDescent="0.25">
      <c r="A18758" s="216">
        <v>45875</v>
      </c>
      <c r="B18758" s="217" t="s">
        <v>201</v>
      </c>
      <c r="C18758" s="218">
        <v>4.2111999999999998</v>
      </c>
    </row>
    <row r="18759" spans="1:3" ht="15" customHeight="1" x14ac:dyDescent="0.25">
      <c r="A18759" s="216">
        <v>45876</v>
      </c>
      <c r="B18759" s="217" t="s">
        <v>201</v>
      </c>
      <c r="C18759" s="218">
        <v>4.2234999999999996</v>
      </c>
    </row>
    <row r="18760" spans="1:3" ht="15" customHeight="1" x14ac:dyDescent="0.25">
      <c r="A18760" s="216">
        <v>45877</v>
      </c>
      <c r="B18760" s="217" t="s">
        <v>201</v>
      </c>
      <c r="C18760" s="218">
        <v>4.2602000000000002</v>
      </c>
    </row>
    <row r="18761" spans="1:3" ht="15" customHeight="1" x14ac:dyDescent="0.25">
      <c r="A18761" s="216">
        <v>45880</v>
      </c>
      <c r="B18761" s="217" t="s">
        <v>201</v>
      </c>
      <c r="C18761" s="218">
        <v>4.2724000000000002</v>
      </c>
    </row>
    <row r="18762" spans="1:3" ht="15" customHeight="1" x14ac:dyDescent="0.25">
      <c r="A18762" s="216">
        <v>45881</v>
      </c>
      <c r="B18762" s="217" t="s">
        <v>201</v>
      </c>
      <c r="C18762" s="218">
        <v>4.2846000000000002</v>
      </c>
    </row>
    <row r="18763" spans="1:3" ht="15" customHeight="1" x14ac:dyDescent="0.25">
      <c r="A18763" s="216">
        <v>45882</v>
      </c>
      <c r="B18763" s="217" t="s">
        <v>201</v>
      </c>
      <c r="C18763" s="218">
        <v>4.2968999999999999</v>
      </c>
    </row>
    <row r="18764" spans="1:3" ht="15" customHeight="1" x14ac:dyDescent="0.25">
      <c r="A18764" s="216">
        <v>45883</v>
      </c>
      <c r="B18764" s="217" t="s">
        <v>201</v>
      </c>
      <c r="C18764" s="218">
        <v>4.3090999999999999</v>
      </c>
    </row>
    <row r="18765" spans="1:3" ht="15" customHeight="1" x14ac:dyDescent="0.25">
      <c r="A18765" s="216">
        <v>45884</v>
      </c>
      <c r="B18765" s="217" t="s">
        <v>201</v>
      </c>
      <c r="C18765" s="218">
        <v>4.3456999999999999</v>
      </c>
    </row>
    <row r="18766" spans="1:3" ht="15" customHeight="1" x14ac:dyDescent="0.25">
      <c r="A18766" s="216">
        <v>45887</v>
      </c>
      <c r="B18766" s="217" t="s">
        <v>201</v>
      </c>
      <c r="C18766" s="218">
        <v>4.3579999999999997</v>
      </c>
    </row>
    <row r="18767" spans="1:3" ht="15" customHeight="1" x14ac:dyDescent="0.25">
      <c r="A18767" s="216">
        <v>45888</v>
      </c>
      <c r="B18767" s="217" t="s">
        <v>201</v>
      </c>
      <c r="C18767" s="218">
        <v>4.3701999999999996</v>
      </c>
    </row>
    <row r="18768" spans="1:3" ht="15" customHeight="1" x14ac:dyDescent="0.25">
      <c r="A18768" s="216">
        <v>45889</v>
      </c>
      <c r="B18768" s="217" t="s">
        <v>201</v>
      </c>
      <c r="C18768" s="218">
        <v>4.3823999999999996</v>
      </c>
    </row>
    <row r="18769" spans="1:3" ht="15" customHeight="1" x14ac:dyDescent="0.25">
      <c r="A18769" s="216">
        <v>45890</v>
      </c>
      <c r="B18769" s="217" t="s">
        <v>201</v>
      </c>
      <c r="C18769" s="218">
        <v>4.3947000000000003</v>
      </c>
    </row>
    <row r="18770" spans="1:3" ht="15" customHeight="1" x14ac:dyDescent="0.25">
      <c r="A18770" s="216">
        <v>45891</v>
      </c>
      <c r="B18770" s="217" t="s">
        <v>201</v>
      </c>
      <c r="C18770" s="218">
        <v>4.4436999999999998</v>
      </c>
    </row>
    <row r="18771" spans="1:3" ht="15" customHeight="1" x14ac:dyDescent="0.25">
      <c r="A18771" s="216">
        <v>45895</v>
      </c>
      <c r="B18771" s="217" t="s">
        <v>201</v>
      </c>
      <c r="C18771" s="218">
        <v>4.4558999999999997</v>
      </c>
    </row>
    <row r="18772" spans="1:3" ht="15" customHeight="1" x14ac:dyDescent="0.25">
      <c r="A18772" s="216">
        <v>45896</v>
      </c>
      <c r="B18772" s="217" t="s">
        <v>201</v>
      </c>
      <c r="C18772" s="218">
        <v>4.4680999999999997</v>
      </c>
    </row>
    <row r="18773" spans="1:3" ht="15" customHeight="1" x14ac:dyDescent="0.25">
      <c r="A18773" s="216">
        <v>45897</v>
      </c>
      <c r="B18773" s="217" t="s">
        <v>201</v>
      </c>
      <c r="C18773" s="218">
        <v>4.4802999999999997</v>
      </c>
    </row>
    <row r="18774" spans="1:3" ht="15" customHeight="1" x14ac:dyDescent="0.25">
      <c r="A18774" s="216">
        <v>45898</v>
      </c>
      <c r="B18774" s="217" t="s">
        <v>201</v>
      </c>
      <c r="C18774" s="218">
        <v>4.5172999999999996</v>
      </c>
    </row>
    <row r="18775" spans="1:3" ht="15" customHeight="1" x14ac:dyDescent="0.25">
      <c r="A18775" s="216">
        <v>45901</v>
      </c>
      <c r="B18775" s="217" t="s">
        <v>201</v>
      </c>
      <c r="C18775" s="218">
        <v>4.5294999999999996</v>
      </c>
    </row>
    <row r="18776" spans="1:3" ht="15" customHeight="1" x14ac:dyDescent="0.25">
      <c r="A18776" s="216">
        <v>45902</v>
      </c>
      <c r="B18776" s="217" t="s">
        <v>201</v>
      </c>
      <c r="C18776" s="218">
        <v>4.5418000000000003</v>
      </c>
    </row>
    <row r="18777" spans="1:3" ht="15" customHeight="1" x14ac:dyDescent="0.25">
      <c r="A18777" s="216">
        <v>45903</v>
      </c>
      <c r="B18777" s="217" t="s">
        <v>201</v>
      </c>
      <c r="C18777" s="218">
        <v>4.5540000000000003</v>
      </c>
    </row>
    <row r="18778" spans="1:3" ht="15" customHeight="1" x14ac:dyDescent="0.25">
      <c r="A18778" s="216">
        <v>45904</v>
      </c>
      <c r="B18778" s="217" t="s">
        <v>201</v>
      </c>
      <c r="C18778" s="218">
        <v>4.5662000000000003</v>
      </c>
    </row>
    <row r="18779" spans="1:3" ht="15" customHeight="1" x14ac:dyDescent="0.25">
      <c r="A18779" s="216">
        <v>45905</v>
      </c>
      <c r="B18779" s="217" t="s">
        <v>201</v>
      </c>
      <c r="C18779" s="218">
        <v>4.6029</v>
      </c>
    </row>
    <row r="18780" spans="1:3" ht="15" customHeight="1" x14ac:dyDescent="0.25">
      <c r="A18780" s="216">
        <v>45908</v>
      </c>
      <c r="B18780" s="217" t="s">
        <v>201</v>
      </c>
      <c r="C18780" s="218">
        <v>4.6151</v>
      </c>
    </row>
    <row r="18781" spans="1:3" ht="15" customHeight="1" x14ac:dyDescent="0.25">
      <c r="A18781" s="216">
        <v>45909</v>
      </c>
      <c r="B18781" s="217" t="s">
        <v>201</v>
      </c>
      <c r="C18781" s="218">
        <v>4.6273</v>
      </c>
    </row>
    <row r="18782" spans="1:3" ht="15" customHeight="1" x14ac:dyDescent="0.25">
      <c r="A18782" s="216">
        <v>45910</v>
      </c>
      <c r="B18782" s="217" t="s">
        <v>201</v>
      </c>
      <c r="C18782" s="218">
        <v>4.6395999999999997</v>
      </c>
    </row>
    <row r="18783" spans="1:3" ht="15" customHeight="1" x14ac:dyDescent="0.25">
      <c r="A18783" s="216">
        <v>45911</v>
      </c>
      <c r="B18783" s="217" t="s">
        <v>201</v>
      </c>
      <c r="C18783" s="218">
        <v>4.6517999999999997</v>
      </c>
    </row>
    <row r="18784" spans="1:3" ht="15" customHeight="1" x14ac:dyDescent="0.25">
      <c r="A18784" s="216">
        <v>45912</v>
      </c>
      <c r="B18784" s="217" t="s">
        <v>201</v>
      </c>
      <c r="C18784" s="218">
        <v>4.6885000000000003</v>
      </c>
    </row>
    <row r="18785" spans="1:3" ht="15" customHeight="1" x14ac:dyDescent="0.25">
      <c r="A18785" s="216">
        <v>45915</v>
      </c>
      <c r="B18785" s="217" t="s">
        <v>201</v>
      </c>
      <c r="C18785" s="218">
        <v>4.7008000000000001</v>
      </c>
    </row>
    <row r="18786" spans="1:3" ht="15" customHeight="1" x14ac:dyDescent="0.25">
      <c r="A18786" s="216">
        <v>45916</v>
      </c>
      <c r="B18786" s="217" t="s">
        <v>201</v>
      </c>
      <c r="C18786" s="218">
        <v>4.7130000000000001</v>
      </c>
    </row>
    <row r="18787" spans="1:3" ht="15" customHeight="1" x14ac:dyDescent="0.25">
      <c r="A18787" s="216">
        <v>45917</v>
      </c>
      <c r="B18787" s="217" t="s">
        <v>201</v>
      </c>
      <c r="C18787" s="218">
        <v>4.7252999999999998</v>
      </c>
    </row>
    <row r="18788" spans="1:3" ht="15" customHeight="1" x14ac:dyDescent="0.25">
      <c r="A18788" s="216">
        <v>45918</v>
      </c>
      <c r="B18788" s="217" t="s">
        <v>201</v>
      </c>
      <c r="C18788" s="218">
        <v>4.7374999999999998</v>
      </c>
    </row>
    <row r="18789" spans="1:3" ht="15" customHeight="1" x14ac:dyDescent="0.25">
      <c r="A18789" s="216">
        <v>45919</v>
      </c>
      <c r="B18789" s="217" t="s">
        <v>201</v>
      </c>
      <c r="C18789" s="218">
        <v>4.7743000000000002</v>
      </c>
    </row>
    <row r="18790" spans="1:3" ht="15" customHeight="1" x14ac:dyDescent="0.25">
      <c r="A18790" s="216">
        <v>45922</v>
      </c>
      <c r="B18790" s="217" t="s">
        <v>201</v>
      </c>
      <c r="C18790" s="218">
        <v>4.7865000000000002</v>
      </c>
    </row>
    <row r="18791" spans="1:3" ht="15" customHeight="1" x14ac:dyDescent="0.25">
      <c r="A18791" s="216">
        <v>45923</v>
      </c>
      <c r="B18791" s="217" t="s">
        <v>201</v>
      </c>
      <c r="C18791" s="218">
        <v>4.7988</v>
      </c>
    </row>
    <row r="18792" spans="1:3" ht="15" customHeight="1" x14ac:dyDescent="0.25">
      <c r="A18792" s="216">
        <v>45924</v>
      </c>
      <c r="B18792" s="217" t="s">
        <v>201</v>
      </c>
      <c r="C18792" s="218">
        <v>4.8110999999999997</v>
      </c>
    </row>
    <row r="18793" spans="1:3" ht="15" customHeight="1" x14ac:dyDescent="0.25">
      <c r="A18793" s="216">
        <v>45925</v>
      </c>
      <c r="B18793" s="217" t="s">
        <v>201</v>
      </c>
      <c r="C18793" s="218">
        <v>4.8232999999999997</v>
      </c>
    </row>
    <row r="18794" spans="1:3" ht="15" customHeight="1" x14ac:dyDescent="0.25">
      <c r="A18794" s="216">
        <v>45926</v>
      </c>
      <c r="B18794" s="217" t="s">
        <v>201</v>
      </c>
      <c r="C18794" s="218">
        <v>4.8601000000000001</v>
      </c>
    </row>
    <row r="18795" spans="1:3" ht="15" customHeight="1" x14ac:dyDescent="0.25">
      <c r="A18795" s="216">
        <v>45929</v>
      </c>
      <c r="B18795" s="217" t="s">
        <v>201</v>
      </c>
      <c r="C18795" s="218">
        <v>4.8723999999999998</v>
      </c>
    </row>
    <row r="18796" spans="1:3" ht="15" customHeight="1" x14ac:dyDescent="0.25">
      <c r="A18796" s="216">
        <v>45930</v>
      </c>
      <c r="B18796" s="217" t="s">
        <v>201</v>
      </c>
      <c r="C18796" s="218">
        <v>4.8849999999999998</v>
      </c>
    </row>
    <row r="18797" spans="1:3" ht="15" customHeight="1" x14ac:dyDescent="0.25">
      <c r="A18797" s="216">
        <v>45566</v>
      </c>
      <c r="B18797" s="217" t="s">
        <v>64</v>
      </c>
      <c r="C18797" s="218">
        <v>9.5999999999999992E-3</v>
      </c>
    </row>
    <row r="18798" spans="1:3" ht="15" customHeight="1" x14ac:dyDescent="0.25">
      <c r="A18798" s="216">
        <v>45567</v>
      </c>
      <c r="B18798" s="217" t="s">
        <v>64</v>
      </c>
      <c r="C18798" s="218">
        <v>1.9199999999999998E-2</v>
      </c>
    </row>
    <row r="18799" spans="1:3" ht="15" customHeight="1" x14ac:dyDescent="0.25">
      <c r="A18799" s="216">
        <v>45568</v>
      </c>
      <c r="B18799" s="217" t="s">
        <v>64</v>
      </c>
      <c r="C18799" s="218">
        <v>2.8799999999999999E-2</v>
      </c>
    </row>
    <row r="18800" spans="1:3" ht="15" customHeight="1" x14ac:dyDescent="0.25">
      <c r="A18800" s="216">
        <v>45569</v>
      </c>
      <c r="B18800" s="217" t="s">
        <v>64</v>
      </c>
      <c r="C18800" s="218">
        <v>5.7299999999999997E-2</v>
      </c>
    </row>
    <row r="18801" spans="1:3" ht="15" customHeight="1" x14ac:dyDescent="0.25">
      <c r="A18801" s="216">
        <v>45572</v>
      </c>
      <c r="B18801" s="217" t="s">
        <v>64</v>
      </c>
      <c r="C18801" s="218">
        <v>6.6799999999999998E-2</v>
      </c>
    </row>
    <row r="18802" spans="1:3" ht="15" customHeight="1" x14ac:dyDescent="0.25">
      <c r="A18802" s="216">
        <v>45573</v>
      </c>
      <c r="B18802" s="217" t="s">
        <v>64</v>
      </c>
      <c r="C18802" s="218">
        <v>7.6300000000000007E-2</v>
      </c>
    </row>
    <row r="18803" spans="1:3" ht="15" customHeight="1" x14ac:dyDescent="0.25">
      <c r="A18803" s="216">
        <v>45574</v>
      </c>
      <c r="B18803" s="217" t="s">
        <v>64</v>
      </c>
      <c r="C18803" s="218">
        <v>8.5900000000000004E-2</v>
      </c>
    </row>
    <row r="18804" spans="1:3" ht="15" customHeight="1" x14ac:dyDescent="0.25">
      <c r="A18804" s="216">
        <v>45575</v>
      </c>
      <c r="B18804" s="217" t="s">
        <v>64</v>
      </c>
      <c r="C18804" s="218">
        <v>9.5399999999999999E-2</v>
      </c>
    </row>
    <row r="18805" spans="1:3" ht="15" customHeight="1" x14ac:dyDescent="0.25">
      <c r="A18805" s="216">
        <v>45576</v>
      </c>
      <c r="B18805" s="217" t="s">
        <v>64</v>
      </c>
      <c r="C18805" s="218">
        <v>0.1239</v>
      </c>
    </row>
    <row r="18806" spans="1:3" ht="15" customHeight="1" x14ac:dyDescent="0.25">
      <c r="A18806" s="216">
        <v>45579</v>
      </c>
      <c r="B18806" s="217" t="s">
        <v>64</v>
      </c>
      <c r="C18806" s="218">
        <v>0.13339999999999999</v>
      </c>
    </row>
    <row r="18807" spans="1:3" ht="15" customHeight="1" x14ac:dyDescent="0.25">
      <c r="A18807" s="216">
        <v>45580</v>
      </c>
      <c r="B18807" s="217" t="s">
        <v>64</v>
      </c>
      <c r="C18807" s="218">
        <v>0.1429</v>
      </c>
    </row>
    <row r="18808" spans="1:3" ht="15" customHeight="1" x14ac:dyDescent="0.25">
      <c r="A18808" s="216">
        <v>45581</v>
      </c>
      <c r="B18808" s="217" t="s">
        <v>64</v>
      </c>
      <c r="C18808" s="218">
        <v>0.15240000000000001</v>
      </c>
    </row>
    <row r="18809" spans="1:3" ht="15" customHeight="1" x14ac:dyDescent="0.25">
      <c r="A18809" s="216">
        <v>45582</v>
      </c>
      <c r="B18809" s="217" t="s">
        <v>64</v>
      </c>
      <c r="C18809" s="218">
        <v>0.16189999999999999</v>
      </c>
    </row>
    <row r="18810" spans="1:3" ht="15" customHeight="1" x14ac:dyDescent="0.25">
      <c r="A18810" s="216">
        <v>45583</v>
      </c>
      <c r="B18810" s="217" t="s">
        <v>64</v>
      </c>
      <c r="C18810" s="218">
        <v>0.1903</v>
      </c>
    </row>
    <row r="18811" spans="1:3" ht="15" customHeight="1" x14ac:dyDescent="0.25">
      <c r="A18811" s="216">
        <v>45586</v>
      </c>
      <c r="B18811" s="217" t="s">
        <v>64</v>
      </c>
      <c r="C18811" s="218">
        <v>0.19980000000000001</v>
      </c>
    </row>
    <row r="18812" spans="1:3" ht="15" customHeight="1" x14ac:dyDescent="0.25">
      <c r="A18812" s="216">
        <v>45587</v>
      </c>
      <c r="B18812" s="217" t="s">
        <v>64</v>
      </c>
      <c r="C18812" s="218">
        <v>0.20930000000000001</v>
      </c>
    </row>
    <row r="18813" spans="1:3" ht="15" customHeight="1" x14ac:dyDescent="0.25">
      <c r="A18813" s="216">
        <v>45588</v>
      </c>
      <c r="B18813" s="217" t="s">
        <v>64</v>
      </c>
      <c r="C18813" s="218">
        <v>0.21829999999999999</v>
      </c>
    </row>
    <row r="18814" spans="1:3" ht="15" customHeight="1" x14ac:dyDescent="0.25">
      <c r="A18814" s="216">
        <v>45589</v>
      </c>
      <c r="B18814" s="217" t="s">
        <v>64</v>
      </c>
      <c r="C18814" s="218">
        <v>0.2273</v>
      </c>
    </row>
    <row r="18815" spans="1:3" ht="15" customHeight="1" x14ac:dyDescent="0.25">
      <c r="A18815" s="216">
        <v>45590</v>
      </c>
      <c r="B18815" s="217" t="s">
        <v>64</v>
      </c>
      <c r="C18815" s="218">
        <v>0.25430000000000003</v>
      </c>
    </row>
    <row r="18816" spans="1:3" ht="15" customHeight="1" x14ac:dyDescent="0.25">
      <c r="A18816" s="216">
        <v>45593</v>
      </c>
      <c r="B18816" s="217" t="s">
        <v>64</v>
      </c>
      <c r="C18816" s="218">
        <v>0.26329999999999998</v>
      </c>
    </row>
    <row r="18817" spans="1:3" ht="15" customHeight="1" x14ac:dyDescent="0.25">
      <c r="A18817" s="216">
        <v>45594</v>
      </c>
      <c r="B18817" s="217" t="s">
        <v>64</v>
      </c>
      <c r="C18817" s="218">
        <v>0.27229999999999999</v>
      </c>
    </row>
    <row r="18818" spans="1:3" ht="15" customHeight="1" x14ac:dyDescent="0.25">
      <c r="A18818" s="216">
        <v>45595</v>
      </c>
      <c r="B18818" s="217" t="s">
        <v>64</v>
      </c>
      <c r="C18818" s="218">
        <v>0.28129999999999999</v>
      </c>
    </row>
    <row r="18819" spans="1:3" ht="15" customHeight="1" x14ac:dyDescent="0.25">
      <c r="A18819" s="216">
        <v>45596</v>
      </c>
      <c r="B18819" s="217" t="s">
        <v>64</v>
      </c>
      <c r="C18819" s="218">
        <v>0.29020000000000001</v>
      </c>
    </row>
    <row r="18820" spans="1:3" ht="15" customHeight="1" x14ac:dyDescent="0.25">
      <c r="A18820" s="216">
        <v>45597</v>
      </c>
      <c r="B18820" s="217" t="s">
        <v>64</v>
      </c>
      <c r="C18820" s="218">
        <v>0.31730000000000003</v>
      </c>
    </row>
    <row r="18821" spans="1:3" ht="15" customHeight="1" x14ac:dyDescent="0.25">
      <c r="A18821" s="216">
        <v>45600</v>
      </c>
      <c r="B18821" s="217" t="s">
        <v>64</v>
      </c>
      <c r="C18821" s="218">
        <v>0.32619999999999999</v>
      </c>
    </row>
    <row r="18822" spans="1:3" ht="15" customHeight="1" x14ac:dyDescent="0.25">
      <c r="A18822" s="216">
        <v>45601</v>
      </c>
      <c r="B18822" s="217" t="s">
        <v>64</v>
      </c>
      <c r="C18822" s="218">
        <v>0.3352</v>
      </c>
    </row>
    <row r="18823" spans="1:3" ht="15" customHeight="1" x14ac:dyDescent="0.25">
      <c r="A18823" s="216">
        <v>45602</v>
      </c>
      <c r="B18823" s="217" t="s">
        <v>64</v>
      </c>
      <c r="C18823" s="218">
        <v>0.34410000000000002</v>
      </c>
    </row>
    <row r="18824" spans="1:3" ht="15" customHeight="1" x14ac:dyDescent="0.25">
      <c r="A18824" s="216">
        <v>45603</v>
      </c>
      <c r="B18824" s="217" t="s">
        <v>64</v>
      </c>
      <c r="C18824" s="218">
        <v>0.35299999999999998</v>
      </c>
    </row>
    <row r="18825" spans="1:3" ht="15" customHeight="1" x14ac:dyDescent="0.25">
      <c r="A18825" s="216">
        <v>45604</v>
      </c>
      <c r="B18825" s="217" t="s">
        <v>64</v>
      </c>
      <c r="C18825" s="218">
        <v>0.37980000000000003</v>
      </c>
    </row>
    <row r="18826" spans="1:3" ht="15" customHeight="1" x14ac:dyDescent="0.25">
      <c r="A18826" s="216">
        <v>45607</v>
      </c>
      <c r="B18826" s="217" t="s">
        <v>64</v>
      </c>
      <c r="C18826" s="218">
        <v>0.38869999999999999</v>
      </c>
    </row>
    <row r="18827" spans="1:3" ht="15" customHeight="1" x14ac:dyDescent="0.25">
      <c r="A18827" s="216">
        <v>45608</v>
      </c>
      <c r="B18827" s="217" t="s">
        <v>64</v>
      </c>
      <c r="C18827" s="218">
        <v>0.3977</v>
      </c>
    </row>
    <row r="18828" spans="1:3" ht="15" customHeight="1" x14ac:dyDescent="0.25">
      <c r="A18828" s="216">
        <v>45609</v>
      </c>
      <c r="B18828" s="217" t="s">
        <v>64</v>
      </c>
      <c r="C18828" s="218">
        <v>0.40660000000000002</v>
      </c>
    </row>
    <row r="18829" spans="1:3" ht="15" customHeight="1" x14ac:dyDescent="0.25">
      <c r="A18829" s="216">
        <v>45610</v>
      </c>
      <c r="B18829" s="217" t="s">
        <v>64</v>
      </c>
      <c r="C18829" s="218">
        <v>0.41539999999999999</v>
      </c>
    </row>
    <row r="18830" spans="1:3" ht="15" customHeight="1" x14ac:dyDescent="0.25">
      <c r="A18830" s="216">
        <v>45611</v>
      </c>
      <c r="B18830" s="217" t="s">
        <v>64</v>
      </c>
      <c r="C18830" s="218">
        <v>0.44169999999999998</v>
      </c>
    </row>
    <row r="18831" spans="1:3" ht="15" customHeight="1" x14ac:dyDescent="0.25">
      <c r="A18831" s="216">
        <v>45614</v>
      </c>
      <c r="B18831" s="217" t="s">
        <v>64</v>
      </c>
      <c r="C18831" s="218">
        <v>0.45050000000000001</v>
      </c>
    </row>
    <row r="18832" spans="1:3" ht="15" customHeight="1" x14ac:dyDescent="0.25">
      <c r="A18832" s="216">
        <v>45615</v>
      </c>
      <c r="B18832" s="217" t="s">
        <v>64</v>
      </c>
      <c r="C18832" s="218">
        <v>0.45929999999999999</v>
      </c>
    </row>
    <row r="18833" spans="1:3" ht="15" customHeight="1" x14ac:dyDescent="0.25">
      <c r="A18833" s="216">
        <v>45616</v>
      </c>
      <c r="B18833" s="217" t="s">
        <v>64</v>
      </c>
      <c r="C18833" s="218">
        <v>0.46800000000000003</v>
      </c>
    </row>
    <row r="18834" spans="1:3" ht="15" customHeight="1" x14ac:dyDescent="0.25">
      <c r="A18834" s="216">
        <v>45617</v>
      </c>
      <c r="B18834" s="217" t="s">
        <v>64</v>
      </c>
      <c r="C18834" s="218">
        <v>0.4768</v>
      </c>
    </row>
    <row r="18835" spans="1:3" ht="15" customHeight="1" x14ac:dyDescent="0.25">
      <c r="A18835" s="216">
        <v>45618</v>
      </c>
      <c r="B18835" s="217" t="s">
        <v>64</v>
      </c>
      <c r="C18835" s="218">
        <v>0.503</v>
      </c>
    </row>
    <row r="18836" spans="1:3" ht="15" customHeight="1" x14ac:dyDescent="0.25">
      <c r="A18836" s="216">
        <v>45621</v>
      </c>
      <c r="B18836" s="217" t="s">
        <v>64</v>
      </c>
      <c r="C18836" s="218">
        <v>0.51170000000000004</v>
      </c>
    </row>
    <row r="18837" spans="1:3" ht="15" customHeight="1" x14ac:dyDescent="0.25">
      <c r="A18837" s="216">
        <v>45622</v>
      </c>
      <c r="B18837" s="217" t="s">
        <v>64</v>
      </c>
      <c r="C18837" s="218">
        <v>0.52039999999999997</v>
      </c>
    </row>
    <row r="18838" spans="1:3" ht="15" customHeight="1" x14ac:dyDescent="0.25">
      <c r="A18838" s="216">
        <v>45623</v>
      </c>
      <c r="B18838" s="217" t="s">
        <v>64</v>
      </c>
      <c r="C18838" s="218">
        <v>0.52910000000000001</v>
      </c>
    </row>
    <row r="18839" spans="1:3" ht="15" customHeight="1" x14ac:dyDescent="0.25">
      <c r="A18839" s="216">
        <v>45624</v>
      </c>
      <c r="B18839" s="217" t="s">
        <v>64</v>
      </c>
      <c r="C18839" s="218">
        <v>0.53790000000000004</v>
      </c>
    </row>
    <row r="18840" spans="1:3" ht="15" customHeight="1" x14ac:dyDescent="0.25">
      <c r="A18840" s="216">
        <v>45625</v>
      </c>
      <c r="B18840" s="217" t="s">
        <v>64</v>
      </c>
      <c r="C18840" s="218">
        <v>0.56410000000000005</v>
      </c>
    </row>
    <row r="18841" spans="1:3" ht="15" customHeight="1" x14ac:dyDescent="0.25">
      <c r="A18841" s="216">
        <v>45628</v>
      </c>
      <c r="B18841" s="217" t="s">
        <v>64</v>
      </c>
      <c r="C18841" s="218">
        <v>0.57279999999999998</v>
      </c>
    </row>
    <row r="18842" spans="1:3" ht="15" customHeight="1" x14ac:dyDescent="0.25">
      <c r="A18842" s="216">
        <v>45629</v>
      </c>
      <c r="B18842" s="217" t="s">
        <v>64</v>
      </c>
      <c r="C18842" s="218">
        <v>0.58160000000000001</v>
      </c>
    </row>
    <row r="18843" spans="1:3" ht="15" customHeight="1" x14ac:dyDescent="0.25">
      <c r="A18843" s="216">
        <v>45630</v>
      </c>
      <c r="B18843" s="217" t="s">
        <v>64</v>
      </c>
      <c r="C18843" s="218">
        <v>0.59030000000000005</v>
      </c>
    </row>
    <row r="18844" spans="1:3" ht="15" customHeight="1" x14ac:dyDescent="0.25">
      <c r="A18844" s="216">
        <v>45631</v>
      </c>
      <c r="B18844" s="217" t="s">
        <v>64</v>
      </c>
      <c r="C18844" s="218">
        <v>0.59899999999999998</v>
      </c>
    </row>
    <row r="18845" spans="1:3" ht="15" customHeight="1" x14ac:dyDescent="0.25">
      <c r="A18845" s="216">
        <v>45632</v>
      </c>
      <c r="B18845" s="217" t="s">
        <v>64</v>
      </c>
      <c r="C18845" s="218">
        <v>0.62519999999999998</v>
      </c>
    </row>
    <row r="18846" spans="1:3" ht="15" customHeight="1" x14ac:dyDescent="0.25">
      <c r="A18846" s="216">
        <v>45635</v>
      </c>
      <c r="B18846" s="217" t="s">
        <v>64</v>
      </c>
      <c r="C18846" s="218">
        <v>0.63390000000000002</v>
      </c>
    </row>
    <row r="18847" spans="1:3" ht="15" customHeight="1" x14ac:dyDescent="0.25">
      <c r="A18847" s="216">
        <v>45636</v>
      </c>
      <c r="B18847" s="217" t="s">
        <v>64</v>
      </c>
      <c r="C18847" s="218">
        <v>0.64259999999999995</v>
      </c>
    </row>
    <row r="18848" spans="1:3" ht="15" customHeight="1" x14ac:dyDescent="0.25">
      <c r="A18848" s="216">
        <v>45637</v>
      </c>
      <c r="B18848" s="217" t="s">
        <v>64</v>
      </c>
      <c r="C18848" s="218">
        <v>0.65129999999999999</v>
      </c>
    </row>
    <row r="18849" spans="1:3" ht="15" customHeight="1" x14ac:dyDescent="0.25">
      <c r="A18849" s="216">
        <v>45638</v>
      </c>
      <c r="B18849" s="217" t="s">
        <v>64</v>
      </c>
      <c r="C18849" s="218">
        <v>0.66</v>
      </c>
    </row>
    <row r="18850" spans="1:3" ht="15" customHeight="1" x14ac:dyDescent="0.25">
      <c r="A18850" s="216">
        <v>45639</v>
      </c>
      <c r="B18850" s="217" t="s">
        <v>64</v>
      </c>
      <c r="C18850" s="218">
        <v>0.68610000000000004</v>
      </c>
    </row>
    <row r="18851" spans="1:3" ht="15" customHeight="1" x14ac:dyDescent="0.25">
      <c r="A18851" s="216">
        <v>45642</v>
      </c>
      <c r="B18851" s="217" t="s">
        <v>64</v>
      </c>
      <c r="C18851" s="218">
        <v>0.69479999999999997</v>
      </c>
    </row>
    <row r="18852" spans="1:3" ht="15" customHeight="1" x14ac:dyDescent="0.25">
      <c r="A18852" s="216">
        <v>45643</v>
      </c>
      <c r="B18852" s="217" t="s">
        <v>64</v>
      </c>
      <c r="C18852" s="218">
        <v>0.70350000000000001</v>
      </c>
    </row>
    <row r="18853" spans="1:3" ht="15" customHeight="1" x14ac:dyDescent="0.25">
      <c r="A18853" s="216">
        <v>45644</v>
      </c>
      <c r="B18853" s="217" t="s">
        <v>64</v>
      </c>
      <c r="C18853" s="218">
        <v>0.71179999999999999</v>
      </c>
    </row>
    <row r="18854" spans="1:3" ht="15" customHeight="1" x14ac:dyDescent="0.25">
      <c r="A18854" s="216">
        <v>45645</v>
      </c>
      <c r="B18854" s="217" t="s">
        <v>64</v>
      </c>
      <c r="C18854" s="218">
        <v>0.72</v>
      </c>
    </row>
    <row r="18855" spans="1:3" ht="15" customHeight="1" x14ac:dyDescent="0.25">
      <c r="A18855" s="216">
        <v>45646</v>
      </c>
      <c r="B18855" s="217" t="s">
        <v>64</v>
      </c>
      <c r="C18855" s="218">
        <v>0.74470000000000003</v>
      </c>
    </row>
    <row r="18856" spans="1:3" ht="15" customHeight="1" x14ac:dyDescent="0.25">
      <c r="A18856" s="216">
        <v>45649</v>
      </c>
      <c r="B18856" s="217" t="s">
        <v>64</v>
      </c>
      <c r="C18856" s="218">
        <v>0.75290000000000001</v>
      </c>
    </row>
    <row r="18857" spans="1:3" ht="15" customHeight="1" x14ac:dyDescent="0.25">
      <c r="A18857" s="216">
        <v>45650</v>
      </c>
      <c r="B18857" s="217" t="s">
        <v>64</v>
      </c>
      <c r="C18857" s="218">
        <v>0.76119999999999999</v>
      </c>
    </row>
    <row r="18858" spans="1:3" ht="15" customHeight="1" x14ac:dyDescent="0.25">
      <c r="A18858" s="216">
        <v>45651</v>
      </c>
      <c r="B18858" s="217" t="s">
        <v>64</v>
      </c>
      <c r="C18858" s="218">
        <v>0.76939999999999997</v>
      </c>
    </row>
    <row r="18859" spans="1:3" ht="15" customHeight="1" x14ac:dyDescent="0.25">
      <c r="A18859" s="216">
        <v>45652</v>
      </c>
      <c r="B18859" s="217" t="s">
        <v>64</v>
      </c>
      <c r="C18859" s="218">
        <v>0.77759999999999996</v>
      </c>
    </row>
    <row r="18860" spans="1:3" ht="15" customHeight="1" x14ac:dyDescent="0.25">
      <c r="A18860" s="216">
        <v>45653</v>
      </c>
      <c r="B18860" s="217" t="s">
        <v>64</v>
      </c>
      <c r="C18860" s="218">
        <v>0.80230000000000001</v>
      </c>
    </row>
    <row r="18861" spans="1:3" ht="15" customHeight="1" x14ac:dyDescent="0.25">
      <c r="A18861" s="216">
        <v>45656</v>
      </c>
      <c r="B18861" s="217" t="s">
        <v>64</v>
      </c>
      <c r="C18861" s="218">
        <v>0.8105</v>
      </c>
    </row>
    <row r="18862" spans="1:3" ht="15" customHeight="1" x14ac:dyDescent="0.25">
      <c r="A18862" s="216">
        <v>45657</v>
      </c>
      <c r="B18862" s="217" t="s">
        <v>64</v>
      </c>
      <c r="C18862" s="218">
        <v>0.81759999999999999</v>
      </c>
    </row>
    <row r="18863" spans="1:3" ht="15" customHeight="1" x14ac:dyDescent="0.25">
      <c r="A18863" s="216">
        <v>45659</v>
      </c>
      <c r="B18863" s="217" t="s">
        <v>64</v>
      </c>
      <c r="C18863" s="218">
        <v>0.83289999999999997</v>
      </c>
    </row>
    <row r="18864" spans="1:3" ht="15" customHeight="1" x14ac:dyDescent="0.25">
      <c r="A18864" s="216">
        <v>45660</v>
      </c>
      <c r="B18864" s="217" t="s">
        <v>64</v>
      </c>
      <c r="C18864" s="218">
        <v>0.85750000000000004</v>
      </c>
    </row>
    <row r="18865" spans="1:3" ht="15" customHeight="1" x14ac:dyDescent="0.25">
      <c r="A18865" s="216">
        <v>45663</v>
      </c>
      <c r="B18865" s="217" t="s">
        <v>64</v>
      </c>
      <c r="C18865" s="218">
        <v>0.86570000000000003</v>
      </c>
    </row>
    <row r="18866" spans="1:3" ht="15" customHeight="1" x14ac:dyDescent="0.25">
      <c r="A18866" s="216">
        <v>45664</v>
      </c>
      <c r="B18866" s="217" t="s">
        <v>64</v>
      </c>
      <c r="C18866" s="218">
        <v>0.874</v>
      </c>
    </row>
    <row r="18867" spans="1:3" ht="15" customHeight="1" x14ac:dyDescent="0.25">
      <c r="A18867" s="216">
        <v>45665</v>
      </c>
      <c r="B18867" s="217" t="s">
        <v>64</v>
      </c>
      <c r="C18867" s="218">
        <v>0.8821</v>
      </c>
    </row>
    <row r="18868" spans="1:3" ht="15" customHeight="1" x14ac:dyDescent="0.25">
      <c r="A18868" s="216">
        <v>45666</v>
      </c>
      <c r="B18868" s="217" t="s">
        <v>64</v>
      </c>
      <c r="C18868" s="218">
        <v>0.89029999999999998</v>
      </c>
    </row>
    <row r="18869" spans="1:3" ht="15" customHeight="1" x14ac:dyDescent="0.25">
      <c r="A18869" s="216">
        <v>45667</v>
      </c>
      <c r="B18869" s="217" t="s">
        <v>64</v>
      </c>
      <c r="C18869" s="218">
        <v>0.91459999999999997</v>
      </c>
    </row>
    <row r="18870" spans="1:3" ht="15" customHeight="1" x14ac:dyDescent="0.25">
      <c r="A18870" s="216">
        <v>45670</v>
      </c>
      <c r="B18870" s="217" t="s">
        <v>64</v>
      </c>
      <c r="C18870" s="218">
        <v>0.92269999999999996</v>
      </c>
    </row>
    <row r="18871" spans="1:3" ht="15" customHeight="1" x14ac:dyDescent="0.25">
      <c r="A18871" s="216">
        <v>45671</v>
      </c>
      <c r="B18871" s="217" t="s">
        <v>64</v>
      </c>
      <c r="C18871" s="218">
        <v>0.93089999999999995</v>
      </c>
    </row>
    <row r="18872" spans="1:3" ht="15" customHeight="1" x14ac:dyDescent="0.25">
      <c r="A18872" s="216">
        <v>45672</v>
      </c>
      <c r="B18872" s="217" t="s">
        <v>64</v>
      </c>
      <c r="C18872" s="218">
        <v>0.93899999999999995</v>
      </c>
    </row>
    <row r="18873" spans="1:3" ht="15" customHeight="1" x14ac:dyDescent="0.25">
      <c r="A18873" s="216">
        <v>45673</v>
      </c>
      <c r="B18873" s="217" t="s">
        <v>64</v>
      </c>
      <c r="C18873" s="218">
        <v>0.94710000000000005</v>
      </c>
    </row>
    <row r="18874" spans="1:3" ht="15" customHeight="1" x14ac:dyDescent="0.25">
      <c r="A18874" s="216">
        <v>45674</v>
      </c>
      <c r="B18874" s="217" t="s">
        <v>64</v>
      </c>
      <c r="C18874" s="218">
        <v>0.97140000000000004</v>
      </c>
    </row>
    <row r="18875" spans="1:3" ht="15" customHeight="1" x14ac:dyDescent="0.25">
      <c r="A18875" s="216">
        <v>45677</v>
      </c>
      <c r="B18875" s="217" t="s">
        <v>64</v>
      </c>
      <c r="C18875" s="218">
        <v>0.97950000000000004</v>
      </c>
    </row>
    <row r="18876" spans="1:3" ht="15" customHeight="1" x14ac:dyDescent="0.25">
      <c r="A18876" s="216">
        <v>45678</v>
      </c>
      <c r="B18876" s="217" t="s">
        <v>64</v>
      </c>
      <c r="C18876" s="218">
        <v>0.98760000000000003</v>
      </c>
    </row>
    <row r="18877" spans="1:3" ht="15" customHeight="1" x14ac:dyDescent="0.25">
      <c r="A18877" s="216">
        <v>45679</v>
      </c>
      <c r="B18877" s="217" t="s">
        <v>64</v>
      </c>
      <c r="C18877" s="218">
        <v>0.99570000000000003</v>
      </c>
    </row>
    <row r="18878" spans="1:3" ht="15" customHeight="1" x14ac:dyDescent="0.25">
      <c r="A18878" s="216">
        <v>45680</v>
      </c>
      <c r="B18878" s="217" t="s">
        <v>64</v>
      </c>
      <c r="C18878" s="218">
        <v>1.0038</v>
      </c>
    </row>
    <row r="18879" spans="1:3" ht="15" customHeight="1" x14ac:dyDescent="0.25">
      <c r="A18879" s="216">
        <v>45681</v>
      </c>
      <c r="B18879" s="217" t="s">
        <v>64</v>
      </c>
      <c r="C18879" s="218">
        <v>1.0279</v>
      </c>
    </row>
    <row r="18880" spans="1:3" ht="15" customHeight="1" x14ac:dyDescent="0.25">
      <c r="A18880" s="216">
        <v>45684</v>
      </c>
      <c r="B18880" s="217" t="s">
        <v>64</v>
      </c>
      <c r="C18880" s="218">
        <v>1.036</v>
      </c>
    </row>
    <row r="18881" spans="1:3" ht="15" customHeight="1" x14ac:dyDescent="0.25">
      <c r="A18881" s="216">
        <v>45685</v>
      </c>
      <c r="B18881" s="217" t="s">
        <v>64</v>
      </c>
      <c r="C18881" s="218">
        <v>1.044</v>
      </c>
    </row>
    <row r="18882" spans="1:3" ht="15" customHeight="1" x14ac:dyDescent="0.25">
      <c r="A18882" s="216">
        <v>45686</v>
      </c>
      <c r="B18882" s="217" t="s">
        <v>64</v>
      </c>
      <c r="C18882" s="218">
        <v>1.052</v>
      </c>
    </row>
    <row r="18883" spans="1:3" ht="15" customHeight="1" x14ac:dyDescent="0.25">
      <c r="A18883" s="216">
        <v>45687</v>
      </c>
      <c r="B18883" s="217" t="s">
        <v>64</v>
      </c>
      <c r="C18883" s="218">
        <v>1.06</v>
      </c>
    </row>
    <row r="18884" spans="1:3" ht="15" customHeight="1" x14ac:dyDescent="0.25">
      <c r="A18884" s="216">
        <v>45688</v>
      </c>
      <c r="B18884" s="217" t="s">
        <v>64</v>
      </c>
      <c r="C18884" s="218">
        <v>1.0838000000000001</v>
      </c>
    </row>
    <row r="18885" spans="1:3" ht="15" customHeight="1" x14ac:dyDescent="0.25">
      <c r="A18885" s="216">
        <v>45691</v>
      </c>
      <c r="B18885" s="217" t="s">
        <v>64</v>
      </c>
      <c r="C18885" s="218">
        <v>1.0918000000000001</v>
      </c>
    </row>
    <row r="18886" spans="1:3" ht="15" customHeight="1" x14ac:dyDescent="0.25">
      <c r="A18886" s="216">
        <v>45692</v>
      </c>
      <c r="B18886" s="217" t="s">
        <v>64</v>
      </c>
      <c r="C18886" s="218">
        <v>1.0996999999999999</v>
      </c>
    </row>
    <row r="18887" spans="1:3" ht="15" customHeight="1" x14ac:dyDescent="0.25">
      <c r="A18887" s="216">
        <v>45693</v>
      </c>
      <c r="B18887" s="217" t="s">
        <v>64</v>
      </c>
      <c r="C18887" s="218">
        <v>1.1072</v>
      </c>
    </row>
    <row r="18888" spans="1:3" ht="15" customHeight="1" x14ac:dyDescent="0.25">
      <c r="A18888" s="216">
        <v>45694</v>
      </c>
      <c r="B18888" s="217" t="s">
        <v>64</v>
      </c>
      <c r="C18888" s="218">
        <v>1.1147</v>
      </c>
    </row>
    <row r="18889" spans="1:3" ht="15" customHeight="1" x14ac:dyDescent="0.25">
      <c r="A18889" s="216">
        <v>45695</v>
      </c>
      <c r="B18889" s="217" t="s">
        <v>64</v>
      </c>
      <c r="C18889" s="218">
        <v>1.137</v>
      </c>
    </row>
    <row r="18890" spans="1:3" ht="15" customHeight="1" x14ac:dyDescent="0.25">
      <c r="A18890" s="216">
        <v>45698</v>
      </c>
      <c r="B18890" s="217" t="s">
        <v>64</v>
      </c>
      <c r="C18890" s="218">
        <v>1.1444000000000001</v>
      </c>
    </row>
    <row r="18891" spans="1:3" ht="15" customHeight="1" x14ac:dyDescent="0.25">
      <c r="A18891" s="216">
        <v>45699</v>
      </c>
      <c r="B18891" s="217" t="s">
        <v>64</v>
      </c>
      <c r="C18891" s="218">
        <v>1.1518999999999999</v>
      </c>
    </row>
    <row r="18892" spans="1:3" ht="15" customHeight="1" x14ac:dyDescent="0.25">
      <c r="A18892" s="216">
        <v>45700</v>
      </c>
      <c r="B18892" s="217" t="s">
        <v>64</v>
      </c>
      <c r="C18892" s="218">
        <v>1.1593</v>
      </c>
    </row>
    <row r="18893" spans="1:3" ht="15" customHeight="1" x14ac:dyDescent="0.25">
      <c r="A18893" s="216">
        <v>45701</v>
      </c>
      <c r="B18893" s="217" t="s">
        <v>64</v>
      </c>
      <c r="C18893" s="218">
        <v>1.1668000000000001</v>
      </c>
    </row>
    <row r="18894" spans="1:3" ht="15" customHeight="1" x14ac:dyDescent="0.25">
      <c r="A18894" s="216">
        <v>45702</v>
      </c>
      <c r="B18894" s="217" t="s">
        <v>64</v>
      </c>
      <c r="C18894" s="218">
        <v>1.1891</v>
      </c>
    </row>
    <row r="18895" spans="1:3" ht="15" customHeight="1" x14ac:dyDescent="0.25">
      <c r="A18895" s="216">
        <v>45705</v>
      </c>
      <c r="B18895" s="217" t="s">
        <v>64</v>
      </c>
      <c r="C18895" s="218">
        <v>1.1964999999999999</v>
      </c>
    </row>
    <row r="18896" spans="1:3" ht="15" customHeight="1" x14ac:dyDescent="0.25">
      <c r="A18896" s="216">
        <v>45706</v>
      </c>
      <c r="B18896" s="217" t="s">
        <v>64</v>
      </c>
      <c r="C18896" s="218">
        <v>1.204</v>
      </c>
    </row>
    <row r="18897" spans="1:3" ht="15" customHeight="1" x14ac:dyDescent="0.25">
      <c r="A18897" s="216">
        <v>45707</v>
      </c>
      <c r="B18897" s="217" t="s">
        <v>64</v>
      </c>
      <c r="C18897" s="218">
        <v>1.2114</v>
      </c>
    </row>
    <row r="18898" spans="1:3" ht="15" customHeight="1" x14ac:dyDescent="0.25">
      <c r="A18898" s="216">
        <v>45708</v>
      </c>
      <c r="B18898" s="217" t="s">
        <v>64</v>
      </c>
      <c r="C18898" s="218">
        <v>1.2186999999999999</v>
      </c>
    </row>
    <row r="18899" spans="1:3" ht="15" customHeight="1" x14ac:dyDescent="0.25">
      <c r="A18899" s="216">
        <v>45709</v>
      </c>
      <c r="B18899" s="217" t="s">
        <v>64</v>
      </c>
      <c r="C18899" s="218">
        <v>1.2408999999999999</v>
      </c>
    </row>
    <row r="18900" spans="1:3" ht="15" customHeight="1" x14ac:dyDescent="0.25">
      <c r="A18900" s="216">
        <v>45712</v>
      </c>
      <c r="B18900" s="217" t="s">
        <v>64</v>
      </c>
      <c r="C18900" s="218">
        <v>1.2482</v>
      </c>
    </row>
    <row r="18901" spans="1:3" ht="15" customHeight="1" x14ac:dyDescent="0.25">
      <c r="A18901" s="216">
        <v>45713</v>
      </c>
      <c r="B18901" s="217" t="s">
        <v>64</v>
      </c>
      <c r="C18901" s="218">
        <v>1.2556</v>
      </c>
    </row>
    <row r="18902" spans="1:3" ht="15" customHeight="1" x14ac:dyDescent="0.25">
      <c r="A18902" s="216">
        <v>45714</v>
      </c>
      <c r="B18902" s="217" t="s">
        <v>64</v>
      </c>
      <c r="C18902" s="218">
        <v>1.2629999999999999</v>
      </c>
    </row>
    <row r="18903" spans="1:3" ht="15" customHeight="1" x14ac:dyDescent="0.25">
      <c r="A18903" s="216">
        <v>45715</v>
      </c>
      <c r="B18903" s="217" t="s">
        <v>64</v>
      </c>
      <c r="C18903" s="218">
        <v>1.2704</v>
      </c>
    </row>
    <row r="18904" spans="1:3" ht="15" customHeight="1" x14ac:dyDescent="0.25">
      <c r="A18904" s="216">
        <v>45716</v>
      </c>
      <c r="B18904" s="217" t="s">
        <v>64</v>
      </c>
      <c r="C18904" s="218">
        <v>1.2925</v>
      </c>
    </row>
    <row r="18905" spans="1:3" ht="15" customHeight="1" x14ac:dyDescent="0.25">
      <c r="A18905" s="216">
        <v>45719</v>
      </c>
      <c r="B18905" s="217" t="s">
        <v>64</v>
      </c>
      <c r="C18905" s="218">
        <v>1.2999000000000001</v>
      </c>
    </row>
    <row r="18906" spans="1:3" ht="15" customHeight="1" x14ac:dyDescent="0.25">
      <c r="A18906" s="216">
        <v>45720</v>
      </c>
      <c r="B18906" s="217" t="s">
        <v>64</v>
      </c>
      <c r="C18906" s="218">
        <v>1.3071999999999999</v>
      </c>
    </row>
    <row r="18907" spans="1:3" ht="15" customHeight="1" x14ac:dyDescent="0.25">
      <c r="A18907" s="216">
        <v>45721</v>
      </c>
      <c r="B18907" s="217" t="s">
        <v>64</v>
      </c>
      <c r="C18907" s="218">
        <v>1.3146</v>
      </c>
    </row>
    <row r="18908" spans="1:3" ht="15" customHeight="1" x14ac:dyDescent="0.25">
      <c r="A18908" s="216">
        <v>45722</v>
      </c>
      <c r="B18908" s="217" t="s">
        <v>64</v>
      </c>
      <c r="C18908" s="218">
        <v>1.3220000000000001</v>
      </c>
    </row>
    <row r="18909" spans="1:3" ht="15" customHeight="1" x14ac:dyDescent="0.25">
      <c r="A18909" s="216">
        <v>45723</v>
      </c>
      <c r="B18909" s="217" t="s">
        <v>64</v>
      </c>
      <c r="C18909" s="218">
        <v>1.3440000000000001</v>
      </c>
    </row>
    <row r="18910" spans="1:3" ht="15" customHeight="1" x14ac:dyDescent="0.25">
      <c r="A18910" s="216">
        <v>45726</v>
      </c>
      <c r="B18910" s="217" t="s">
        <v>64</v>
      </c>
      <c r="C18910" s="218">
        <v>1.3513999999999999</v>
      </c>
    </row>
    <row r="18911" spans="1:3" ht="15" customHeight="1" x14ac:dyDescent="0.25">
      <c r="A18911" s="216">
        <v>45727</v>
      </c>
      <c r="B18911" s="217" t="s">
        <v>64</v>
      </c>
      <c r="C18911" s="218">
        <v>1.3587</v>
      </c>
    </row>
    <row r="18912" spans="1:3" ht="15" customHeight="1" x14ac:dyDescent="0.25">
      <c r="A18912" s="216">
        <v>45728</v>
      </c>
      <c r="B18912" s="217" t="s">
        <v>64</v>
      </c>
      <c r="C18912" s="218">
        <v>1.3655999999999999</v>
      </c>
    </row>
    <row r="18913" spans="1:3" ht="15" customHeight="1" x14ac:dyDescent="0.25">
      <c r="A18913" s="216">
        <v>45729</v>
      </c>
      <c r="B18913" s="217" t="s">
        <v>64</v>
      </c>
      <c r="C18913" s="218">
        <v>1.3725000000000001</v>
      </c>
    </row>
    <row r="18914" spans="1:3" ht="15" customHeight="1" x14ac:dyDescent="0.25">
      <c r="A18914" s="216">
        <v>45730</v>
      </c>
      <c r="B18914" s="217" t="s">
        <v>64</v>
      </c>
      <c r="C18914" s="218">
        <v>1.3932</v>
      </c>
    </row>
    <row r="18915" spans="1:3" ht="15" customHeight="1" x14ac:dyDescent="0.25">
      <c r="A18915" s="216">
        <v>45733</v>
      </c>
      <c r="B18915" s="217" t="s">
        <v>64</v>
      </c>
      <c r="C18915" s="218">
        <v>1.4000999999999999</v>
      </c>
    </row>
    <row r="18916" spans="1:3" ht="15" customHeight="1" x14ac:dyDescent="0.25">
      <c r="A18916" s="216">
        <v>45734</v>
      </c>
      <c r="B18916" s="217" t="s">
        <v>64</v>
      </c>
      <c r="C18916" s="218">
        <v>1.4069</v>
      </c>
    </row>
    <row r="18917" spans="1:3" ht="15" customHeight="1" x14ac:dyDescent="0.25">
      <c r="A18917" s="216">
        <v>45735</v>
      </c>
      <c r="B18917" s="217" t="s">
        <v>64</v>
      </c>
      <c r="C18917" s="218">
        <v>1.4137999999999999</v>
      </c>
    </row>
    <row r="18918" spans="1:3" ht="15" customHeight="1" x14ac:dyDescent="0.25">
      <c r="A18918" s="216">
        <v>45736</v>
      </c>
      <c r="B18918" s="217" t="s">
        <v>64</v>
      </c>
      <c r="C18918" s="218">
        <v>1.4207000000000001</v>
      </c>
    </row>
    <row r="18919" spans="1:3" ht="15" customHeight="1" x14ac:dyDescent="0.25">
      <c r="A18919" s="216">
        <v>45737</v>
      </c>
      <c r="B18919" s="217" t="s">
        <v>64</v>
      </c>
      <c r="C18919" s="218">
        <v>1.4413</v>
      </c>
    </row>
    <row r="18920" spans="1:3" ht="15" customHeight="1" x14ac:dyDescent="0.25">
      <c r="A18920" s="216">
        <v>45740</v>
      </c>
      <c r="B18920" s="217" t="s">
        <v>64</v>
      </c>
      <c r="C18920" s="218">
        <v>1.4481999999999999</v>
      </c>
    </row>
    <row r="18921" spans="1:3" ht="15" customHeight="1" x14ac:dyDescent="0.25">
      <c r="A18921" s="216">
        <v>45741</v>
      </c>
      <c r="B18921" s="217" t="s">
        <v>64</v>
      </c>
      <c r="C18921" s="218">
        <v>1.4551000000000001</v>
      </c>
    </row>
    <row r="18922" spans="1:3" ht="15" customHeight="1" x14ac:dyDescent="0.25">
      <c r="A18922" s="216">
        <v>45742</v>
      </c>
      <c r="B18922" s="217" t="s">
        <v>64</v>
      </c>
      <c r="C18922" s="218">
        <v>1.4619</v>
      </c>
    </row>
    <row r="18923" spans="1:3" ht="15" customHeight="1" x14ac:dyDescent="0.25">
      <c r="A18923" s="216">
        <v>45743</v>
      </c>
      <c r="B18923" s="217" t="s">
        <v>64</v>
      </c>
      <c r="C18923" s="218">
        <v>1.4688000000000001</v>
      </c>
    </row>
    <row r="18924" spans="1:3" ht="15" customHeight="1" x14ac:dyDescent="0.25">
      <c r="A18924" s="216">
        <v>45744</v>
      </c>
      <c r="B18924" s="217" t="s">
        <v>64</v>
      </c>
      <c r="C18924" s="218">
        <v>1.4894000000000001</v>
      </c>
    </row>
    <row r="18925" spans="1:3" ht="15" customHeight="1" x14ac:dyDescent="0.25">
      <c r="A18925" s="216">
        <v>45747</v>
      </c>
      <c r="B18925" s="217" t="s">
        <v>64</v>
      </c>
      <c r="C18925" s="218">
        <v>1.4963</v>
      </c>
    </row>
    <row r="18926" spans="1:3" ht="15" customHeight="1" x14ac:dyDescent="0.25">
      <c r="A18926" s="216">
        <v>45748</v>
      </c>
      <c r="B18926" s="217" t="s">
        <v>64</v>
      </c>
      <c r="C18926" s="218">
        <v>1.5032000000000001</v>
      </c>
    </row>
    <row r="18927" spans="1:3" ht="15" customHeight="1" x14ac:dyDescent="0.25">
      <c r="A18927" s="216">
        <v>45749</v>
      </c>
      <c r="B18927" s="217" t="s">
        <v>64</v>
      </c>
      <c r="C18927" s="218">
        <v>1.51</v>
      </c>
    </row>
    <row r="18928" spans="1:3" ht="15" customHeight="1" x14ac:dyDescent="0.25">
      <c r="A18928" s="216">
        <v>45750</v>
      </c>
      <c r="B18928" s="217" t="s">
        <v>64</v>
      </c>
      <c r="C18928" s="218">
        <v>1.5168999999999999</v>
      </c>
    </row>
    <row r="18929" spans="1:3" ht="15" customHeight="1" x14ac:dyDescent="0.25">
      <c r="A18929" s="216">
        <v>45751</v>
      </c>
      <c r="B18929" s="217" t="s">
        <v>64</v>
      </c>
      <c r="C18929" s="218">
        <v>1.5374000000000001</v>
      </c>
    </row>
    <row r="18930" spans="1:3" ht="15" customHeight="1" x14ac:dyDescent="0.25">
      <c r="A18930" s="216">
        <v>45754</v>
      </c>
      <c r="B18930" s="217" t="s">
        <v>64</v>
      </c>
      <c r="C18930" s="218">
        <v>1.5443</v>
      </c>
    </row>
    <row r="18931" spans="1:3" ht="15" customHeight="1" x14ac:dyDescent="0.25">
      <c r="A18931" s="216">
        <v>45755</v>
      </c>
      <c r="B18931" s="217" t="s">
        <v>64</v>
      </c>
      <c r="C18931" s="218">
        <v>1.5511999999999999</v>
      </c>
    </row>
    <row r="18932" spans="1:3" ht="15" customHeight="1" x14ac:dyDescent="0.25">
      <c r="A18932" s="216">
        <v>45756</v>
      </c>
      <c r="B18932" s="217" t="s">
        <v>64</v>
      </c>
      <c r="C18932" s="218">
        <v>1.5580000000000001</v>
      </c>
    </row>
    <row r="18933" spans="1:3" ht="15" customHeight="1" x14ac:dyDescent="0.25">
      <c r="A18933" s="216">
        <v>45757</v>
      </c>
      <c r="B18933" s="217" t="s">
        <v>64</v>
      </c>
      <c r="C18933" s="218">
        <v>1.5648</v>
      </c>
    </row>
    <row r="18934" spans="1:3" ht="15" customHeight="1" x14ac:dyDescent="0.25">
      <c r="A18934" s="216">
        <v>45758</v>
      </c>
      <c r="B18934" s="217" t="s">
        <v>64</v>
      </c>
      <c r="C18934" s="218">
        <v>1.5853999999999999</v>
      </c>
    </row>
    <row r="18935" spans="1:3" ht="15" customHeight="1" x14ac:dyDescent="0.25">
      <c r="A18935" s="216">
        <v>45761</v>
      </c>
      <c r="B18935" s="217" t="s">
        <v>64</v>
      </c>
      <c r="C18935" s="218">
        <v>1.5922000000000001</v>
      </c>
    </row>
    <row r="18936" spans="1:3" ht="15" customHeight="1" x14ac:dyDescent="0.25">
      <c r="A18936" s="216">
        <v>45762</v>
      </c>
      <c r="B18936" s="217" t="s">
        <v>64</v>
      </c>
      <c r="C18936" s="218">
        <v>1.599</v>
      </c>
    </row>
    <row r="18937" spans="1:3" ht="15" customHeight="1" x14ac:dyDescent="0.25">
      <c r="A18937" s="216">
        <v>45763</v>
      </c>
      <c r="B18937" s="217" t="s">
        <v>64</v>
      </c>
      <c r="C18937" s="218">
        <v>1.6057999999999999</v>
      </c>
    </row>
    <row r="18938" spans="1:3" ht="15" customHeight="1" x14ac:dyDescent="0.25">
      <c r="A18938" s="216">
        <v>45764</v>
      </c>
      <c r="B18938" s="217" t="s">
        <v>64</v>
      </c>
      <c r="C18938" s="218">
        <v>1.6395999999999999</v>
      </c>
    </row>
    <row r="18939" spans="1:3" ht="15" customHeight="1" x14ac:dyDescent="0.25">
      <c r="A18939" s="216">
        <v>45769</v>
      </c>
      <c r="B18939" s="217" t="s">
        <v>64</v>
      </c>
      <c r="C18939" s="218">
        <v>1.6464000000000001</v>
      </c>
    </row>
    <row r="18940" spans="1:3" ht="15" customHeight="1" x14ac:dyDescent="0.25">
      <c r="A18940" s="216">
        <v>45770</v>
      </c>
      <c r="B18940" s="217" t="s">
        <v>64</v>
      </c>
      <c r="C18940" s="218">
        <v>1.6526000000000001</v>
      </c>
    </row>
    <row r="18941" spans="1:3" ht="15" customHeight="1" x14ac:dyDescent="0.25">
      <c r="A18941" s="216">
        <v>45771</v>
      </c>
      <c r="B18941" s="217" t="s">
        <v>64</v>
      </c>
      <c r="C18941" s="218">
        <v>1.6589</v>
      </c>
    </row>
    <row r="18942" spans="1:3" ht="15" customHeight="1" x14ac:dyDescent="0.25">
      <c r="A18942" s="216">
        <v>45772</v>
      </c>
      <c r="B18942" s="217" t="s">
        <v>64</v>
      </c>
      <c r="C18942" s="218">
        <v>1.6775</v>
      </c>
    </row>
    <row r="18943" spans="1:3" ht="15" customHeight="1" x14ac:dyDescent="0.25">
      <c r="A18943" s="216">
        <v>45775</v>
      </c>
      <c r="B18943" s="217" t="s">
        <v>64</v>
      </c>
      <c r="C18943" s="218">
        <v>1.6837</v>
      </c>
    </row>
    <row r="18944" spans="1:3" ht="15" customHeight="1" x14ac:dyDescent="0.25">
      <c r="A18944" s="216">
        <v>45776</v>
      </c>
      <c r="B18944" s="217" t="s">
        <v>64</v>
      </c>
      <c r="C18944" s="218">
        <v>1.69</v>
      </c>
    </row>
    <row r="18945" spans="1:3" ht="15" customHeight="1" x14ac:dyDescent="0.25">
      <c r="A18945" s="216">
        <v>45777</v>
      </c>
      <c r="B18945" s="217" t="s">
        <v>64</v>
      </c>
      <c r="C18945" s="218">
        <v>1.7021999999999999</v>
      </c>
    </row>
    <row r="18946" spans="1:3" ht="15" customHeight="1" x14ac:dyDescent="0.25">
      <c r="A18946" s="216">
        <v>45779</v>
      </c>
      <c r="B18946" s="217" t="s">
        <v>64</v>
      </c>
      <c r="C18946" s="218">
        <v>1.7206999999999999</v>
      </c>
    </row>
    <row r="18947" spans="1:3" ht="15" customHeight="1" x14ac:dyDescent="0.25">
      <c r="A18947" s="216">
        <v>45782</v>
      </c>
      <c r="B18947" s="217" t="s">
        <v>64</v>
      </c>
      <c r="C18947" s="218">
        <v>1.7267999999999999</v>
      </c>
    </row>
    <row r="18948" spans="1:3" ht="15" customHeight="1" x14ac:dyDescent="0.25">
      <c r="A18948" s="216">
        <v>45783</v>
      </c>
      <c r="B18948" s="217" t="s">
        <v>64</v>
      </c>
      <c r="C18948" s="218">
        <v>1.7329000000000001</v>
      </c>
    </row>
    <row r="18949" spans="1:3" ht="15" customHeight="1" x14ac:dyDescent="0.25">
      <c r="A18949" s="216">
        <v>45784</v>
      </c>
      <c r="B18949" s="217" t="s">
        <v>64</v>
      </c>
      <c r="C18949" s="218">
        <v>1.7391000000000001</v>
      </c>
    </row>
    <row r="18950" spans="1:3" ht="15" customHeight="1" x14ac:dyDescent="0.25">
      <c r="A18950" s="216">
        <v>45785</v>
      </c>
      <c r="B18950" s="217" t="s">
        <v>64</v>
      </c>
      <c r="C18950" s="218">
        <v>1.7452000000000001</v>
      </c>
    </row>
    <row r="18951" spans="1:3" ht="15" customHeight="1" x14ac:dyDescent="0.25">
      <c r="A18951" s="216">
        <v>45786</v>
      </c>
      <c r="B18951" s="217" t="s">
        <v>64</v>
      </c>
      <c r="C18951" s="218">
        <v>1.7633000000000001</v>
      </c>
    </row>
    <row r="18952" spans="1:3" ht="15" customHeight="1" x14ac:dyDescent="0.25">
      <c r="A18952" s="216">
        <v>45789</v>
      </c>
      <c r="B18952" s="217" t="s">
        <v>64</v>
      </c>
      <c r="C18952" s="218">
        <v>1.7694000000000001</v>
      </c>
    </row>
    <row r="18953" spans="1:3" ht="15" customHeight="1" x14ac:dyDescent="0.25">
      <c r="A18953" s="216">
        <v>45790</v>
      </c>
      <c r="B18953" s="217" t="s">
        <v>64</v>
      </c>
      <c r="C18953" s="218">
        <v>1.7755000000000001</v>
      </c>
    </row>
    <row r="18954" spans="1:3" ht="15" customHeight="1" x14ac:dyDescent="0.25">
      <c r="A18954" s="216">
        <v>45791</v>
      </c>
      <c r="B18954" s="217" t="s">
        <v>64</v>
      </c>
      <c r="C18954" s="218">
        <v>1.7815000000000001</v>
      </c>
    </row>
    <row r="18955" spans="1:3" ht="15" customHeight="1" x14ac:dyDescent="0.25">
      <c r="A18955" s="216">
        <v>45792</v>
      </c>
      <c r="B18955" s="217" t="s">
        <v>64</v>
      </c>
      <c r="C18955" s="218">
        <v>1.7875000000000001</v>
      </c>
    </row>
    <row r="18956" spans="1:3" ht="15" customHeight="1" x14ac:dyDescent="0.25">
      <c r="A18956" s="216">
        <v>45793</v>
      </c>
      <c r="B18956" s="217" t="s">
        <v>64</v>
      </c>
      <c r="C18956" s="218">
        <v>1.8056000000000001</v>
      </c>
    </row>
    <row r="18957" spans="1:3" ht="15" customHeight="1" x14ac:dyDescent="0.25">
      <c r="A18957" s="216">
        <v>45796</v>
      </c>
      <c r="B18957" s="217" t="s">
        <v>64</v>
      </c>
      <c r="C18957" s="218">
        <v>1.8117000000000001</v>
      </c>
    </row>
    <row r="18958" spans="1:3" ht="15" customHeight="1" x14ac:dyDescent="0.25">
      <c r="A18958" s="216">
        <v>45797</v>
      </c>
      <c r="B18958" s="217" t="s">
        <v>64</v>
      </c>
      <c r="C18958" s="218">
        <v>1.8177000000000001</v>
      </c>
    </row>
    <row r="18959" spans="1:3" ht="15" customHeight="1" x14ac:dyDescent="0.25">
      <c r="A18959" s="216">
        <v>45798</v>
      </c>
      <c r="B18959" s="217" t="s">
        <v>64</v>
      </c>
      <c r="C18959" s="218">
        <v>1.8238000000000001</v>
      </c>
    </row>
    <row r="18960" spans="1:3" ht="15" customHeight="1" x14ac:dyDescent="0.25">
      <c r="A18960" s="216">
        <v>45799</v>
      </c>
      <c r="B18960" s="217" t="s">
        <v>64</v>
      </c>
      <c r="C18960" s="218">
        <v>1.8298000000000001</v>
      </c>
    </row>
    <row r="18961" spans="1:3" ht="15" customHeight="1" x14ac:dyDescent="0.25">
      <c r="A18961" s="216">
        <v>45800</v>
      </c>
      <c r="B18961" s="217" t="s">
        <v>64</v>
      </c>
      <c r="C18961" s="218">
        <v>1.8478000000000001</v>
      </c>
    </row>
    <row r="18962" spans="1:3" ht="15" customHeight="1" x14ac:dyDescent="0.25">
      <c r="A18962" s="216">
        <v>45803</v>
      </c>
      <c r="B18962" s="217" t="s">
        <v>64</v>
      </c>
      <c r="C18962" s="218">
        <v>1.8537999999999999</v>
      </c>
    </row>
    <row r="18963" spans="1:3" ht="15" customHeight="1" x14ac:dyDescent="0.25">
      <c r="A18963" s="216">
        <v>45804</v>
      </c>
      <c r="B18963" s="217" t="s">
        <v>64</v>
      </c>
      <c r="C18963" s="218">
        <v>1.8599000000000001</v>
      </c>
    </row>
    <row r="18964" spans="1:3" ht="15" customHeight="1" x14ac:dyDescent="0.25">
      <c r="A18964" s="216">
        <v>45805</v>
      </c>
      <c r="B18964" s="217" t="s">
        <v>64</v>
      </c>
      <c r="C18964" s="218">
        <v>1.8657999999999999</v>
      </c>
    </row>
    <row r="18965" spans="1:3" ht="15" customHeight="1" x14ac:dyDescent="0.25">
      <c r="A18965" s="216">
        <v>45806</v>
      </c>
      <c r="B18965" s="217" t="s">
        <v>64</v>
      </c>
      <c r="C18965" s="218">
        <v>1.8717999999999999</v>
      </c>
    </row>
    <row r="18966" spans="1:3" ht="15" customHeight="1" x14ac:dyDescent="0.25">
      <c r="A18966" s="216">
        <v>45807</v>
      </c>
      <c r="B18966" s="217" t="s">
        <v>64</v>
      </c>
      <c r="C18966" s="218">
        <v>1.8897999999999999</v>
      </c>
    </row>
    <row r="18967" spans="1:3" ht="15" customHeight="1" x14ac:dyDescent="0.25">
      <c r="A18967" s="216">
        <v>45810</v>
      </c>
      <c r="B18967" s="217" t="s">
        <v>64</v>
      </c>
      <c r="C18967" s="218">
        <v>1.8957999999999999</v>
      </c>
    </row>
    <row r="18968" spans="1:3" ht="15" customHeight="1" x14ac:dyDescent="0.25">
      <c r="A18968" s="216">
        <v>45811</v>
      </c>
      <c r="B18968" s="217" t="s">
        <v>64</v>
      </c>
      <c r="C18968" s="218">
        <v>1.9016999999999999</v>
      </c>
    </row>
    <row r="18969" spans="1:3" ht="15" customHeight="1" x14ac:dyDescent="0.25">
      <c r="A18969" s="216">
        <v>45812</v>
      </c>
      <c r="B18969" s="217" t="s">
        <v>64</v>
      </c>
      <c r="C18969" s="218">
        <v>1.9077</v>
      </c>
    </row>
    <row r="18970" spans="1:3" ht="15" customHeight="1" x14ac:dyDescent="0.25">
      <c r="A18970" s="216">
        <v>45813</v>
      </c>
      <c r="B18970" s="217" t="s">
        <v>64</v>
      </c>
      <c r="C18970" s="218">
        <v>1.9137</v>
      </c>
    </row>
    <row r="18971" spans="1:3" ht="15" customHeight="1" x14ac:dyDescent="0.25">
      <c r="A18971" s="216">
        <v>45814</v>
      </c>
      <c r="B18971" s="217" t="s">
        <v>64</v>
      </c>
      <c r="C18971" s="218">
        <v>1.9316</v>
      </c>
    </row>
    <row r="18972" spans="1:3" ht="15" customHeight="1" x14ac:dyDescent="0.25">
      <c r="A18972" s="216">
        <v>45817</v>
      </c>
      <c r="B18972" s="217" t="s">
        <v>64</v>
      </c>
      <c r="C18972" s="218">
        <v>1.9375</v>
      </c>
    </row>
    <row r="18973" spans="1:3" ht="15" customHeight="1" x14ac:dyDescent="0.25">
      <c r="A18973" s="216">
        <v>45818</v>
      </c>
      <c r="B18973" s="217" t="s">
        <v>64</v>
      </c>
      <c r="C18973" s="218">
        <v>1.9435</v>
      </c>
    </row>
    <row r="18974" spans="1:3" ht="15" customHeight="1" x14ac:dyDescent="0.25">
      <c r="A18974" s="216">
        <v>45819</v>
      </c>
      <c r="B18974" s="217" t="s">
        <v>64</v>
      </c>
      <c r="C18974" s="218">
        <v>1.9490000000000001</v>
      </c>
    </row>
    <row r="18975" spans="1:3" ht="15" customHeight="1" x14ac:dyDescent="0.25">
      <c r="A18975" s="216">
        <v>45820</v>
      </c>
      <c r="B18975" s="217" t="s">
        <v>64</v>
      </c>
      <c r="C18975" s="218">
        <v>1.9544999999999999</v>
      </c>
    </row>
    <row r="18976" spans="1:3" ht="15" customHeight="1" x14ac:dyDescent="0.25">
      <c r="A18976" s="216">
        <v>45821</v>
      </c>
      <c r="B18976" s="217" t="s">
        <v>64</v>
      </c>
      <c r="C18976" s="218">
        <v>1.9709000000000001</v>
      </c>
    </row>
    <row r="18977" spans="1:3" ht="15" customHeight="1" x14ac:dyDescent="0.25">
      <c r="A18977" s="216">
        <v>45824</v>
      </c>
      <c r="B18977" s="217" t="s">
        <v>64</v>
      </c>
      <c r="C18977" s="218">
        <v>1.9763999999999999</v>
      </c>
    </row>
    <row r="18978" spans="1:3" ht="15" customHeight="1" x14ac:dyDescent="0.25">
      <c r="A18978" s="216">
        <v>45825</v>
      </c>
      <c r="B18978" s="217" t="s">
        <v>64</v>
      </c>
      <c r="C18978" s="218">
        <v>1.9819</v>
      </c>
    </row>
    <row r="18979" spans="1:3" ht="15" customHeight="1" x14ac:dyDescent="0.25">
      <c r="A18979" s="216">
        <v>45826</v>
      </c>
      <c r="B18979" s="217" t="s">
        <v>64</v>
      </c>
      <c r="C18979" s="218">
        <v>1.9874000000000001</v>
      </c>
    </row>
    <row r="18980" spans="1:3" ht="15" customHeight="1" x14ac:dyDescent="0.25">
      <c r="A18980" s="216">
        <v>45827</v>
      </c>
      <c r="B18980" s="217" t="s">
        <v>64</v>
      </c>
      <c r="C18980" s="218">
        <v>1.9928999999999999</v>
      </c>
    </row>
    <row r="18981" spans="1:3" ht="15" customHeight="1" x14ac:dyDescent="0.25">
      <c r="A18981" s="216">
        <v>45828</v>
      </c>
      <c r="B18981" s="217" t="s">
        <v>64</v>
      </c>
      <c r="C18981" s="218">
        <v>2.0093999999999999</v>
      </c>
    </row>
    <row r="18982" spans="1:3" ht="15" customHeight="1" x14ac:dyDescent="0.25">
      <c r="A18982" s="216">
        <v>45831</v>
      </c>
      <c r="B18982" s="217" t="s">
        <v>64</v>
      </c>
      <c r="C18982" s="218">
        <v>2.0148000000000001</v>
      </c>
    </row>
    <row r="18983" spans="1:3" ht="15" customHeight="1" x14ac:dyDescent="0.25">
      <c r="A18983" s="216">
        <v>45832</v>
      </c>
      <c r="B18983" s="217" t="s">
        <v>64</v>
      </c>
      <c r="C18983" s="218">
        <v>2.0203000000000002</v>
      </c>
    </row>
    <row r="18984" spans="1:3" ht="15" customHeight="1" x14ac:dyDescent="0.25">
      <c r="A18984" s="216">
        <v>45833</v>
      </c>
      <c r="B18984" s="217" t="s">
        <v>64</v>
      </c>
      <c r="C18984" s="218">
        <v>2.0257999999999998</v>
      </c>
    </row>
    <row r="18985" spans="1:3" ht="15" customHeight="1" x14ac:dyDescent="0.25">
      <c r="A18985" s="216">
        <v>45834</v>
      </c>
      <c r="B18985" s="217" t="s">
        <v>64</v>
      </c>
      <c r="C18985" s="218">
        <v>2.0312999999999999</v>
      </c>
    </row>
    <row r="18986" spans="1:3" ht="15" customHeight="1" x14ac:dyDescent="0.25">
      <c r="A18986" s="216">
        <v>45835</v>
      </c>
      <c r="B18986" s="217" t="s">
        <v>64</v>
      </c>
      <c r="C18986" s="218">
        <v>2.0476999999999999</v>
      </c>
    </row>
    <row r="18987" spans="1:3" ht="15" customHeight="1" x14ac:dyDescent="0.25">
      <c r="A18987" s="216">
        <v>45838</v>
      </c>
      <c r="B18987" s="217" t="s">
        <v>64</v>
      </c>
      <c r="C18987" s="218">
        <v>2.0531999999999999</v>
      </c>
    </row>
    <row r="18988" spans="1:3" ht="15" customHeight="1" x14ac:dyDescent="0.25">
      <c r="A18988" s="216">
        <v>45839</v>
      </c>
      <c r="B18988" s="217" t="s">
        <v>64</v>
      </c>
      <c r="C18988" s="218">
        <v>2.0587</v>
      </c>
    </row>
    <row r="18989" spans="1:3" ht="15" customHeight="1" x14ac:dyDescent="0.25">
      <c r="A18989" s="216">
        <v>45840</v>
      </c>
      <c r="B18989" s="217" t="s">
        <v>64</v>
      </c>
      <c r="C18989" s="218">
        <v>2.0642</v>
      </c>
    </row>
    <row r="18990" spans="1:3" ht="15" customHeight="1" x14ac:dyDescent="0.25">
      <c r="A18990" s="216">
        <v>45841</v>
      </c>
      <c r="B18990" s="217" t="s">
        <v>64</v>
      </c>
      <c r="C18990" s="218">
        <v>2.0697000000000001</v>
      </c>
    </row>
    <row r="18991" spans="1:3" ht="15" customHeight="1" x14ac:dyDescent="0.25">
      <c r="A18991" s="216">
        <v>45842</v>
      </c>
      <c r="B18991" s="217" t="s">
        <v>64</v>
      </c>
      <c r="C18991" s="218">
        <v>2.0861000000000001</v>
      </c>
    </row>
    <row r="18992" spans="1:3" ht="15" customHeight="1" x14ac:dyDescent="0.25">
      <c r="A18992" s="216">
        <v>45845</v>
      </c>
      <c r="B18992" s="217" t="s">
        <v>64</v>
      </c>
      <c r="C18992" s="218">
        <v>2.0914999999999999</v>
      </c>
    </row>
    <row r="18993" spans="1:3" ht="15" customHeight="1" x14ac:dyDescent="0.25">
      <c r="A18993" s="216">
        <v>45846</v>
      </c>
      <c r="B18993" s="217" t="s">
        <v>64</v>
      </c>
      <c r="C18993" s="218">
        <v>2.097</v>
      </c>
    </row>
    <row r="18994" spans="1:3" ht="15" customHeight="1" x14ac:dyDescent="0.25">
      <c r="A18994" s="216">
        <v>45847</v>
      </c>
      <c r="B18994" s="217" t="s">
        <v>64</v>
      </c>
      <c r="C18994" s="218">
        <v>2.1025</v>
      </c>
    </row>
    <row r="18995" spans="1:3" ht="15" customHeight="1" x14ac:dyDescent="0.25">
      <c r="A18995" s="216">
        <v>45848</v>
      </c>
      <c r="B18995" s="217" t="s">
        <v>64</v>
      </c>
      <c r="C18995" s="218">
        <v>2.1078999999999999</v>
      </c>
    </row>
    <row r="18996" spans="1:3" ht="15" customHeight="1" x14ac:dyDescent="0.25">
      <c r="A18996" s="216">
        <v>45849</v>
      </c>
      <c r="B18996" s="217" t="s">
        <v>64</v>
      </c>
      <c r="C18996" s="218">
        <v>2.1242999999999999</v>
      </c>
    </row>
    <row r="18997" spans="1:3" ht="15" customHeight="1" x14ac:dyDescent="0.25">
      <c r="A18997" s="216">
        <v>45852</v>
      </c>
      <c r="B18997" s="217" t="s">
        <v>64</v>
      </c>
      <c r="C18997" s="218">
        <v>2.1297000000000001</v>
      </c>
    </row>
    <row r="18998" spans="1:3" ht="15" customHeight="1" x14ac:dyDescent="0.25">
      <c r="A18998" s="216">
        <v>45853</v>
      </c>
      <c r="B18998" s="217" t="s">
        <v>64</v>
      </c>
      <c r="C18998" s="218">
        <v>2.1352000000000002</v>
      </c>
    </row>
    <row r="18999" spans="1:3" ht="15" customHeight="1" x14ac:dyDescent="0.25">
      <c r="A18999" s="216">
        <v>45854</v>
      </c>
      <c r="B18999" s="217" t="s">
        <v>64</v>
      </c>
      <c r="C18999" s="218">
        <v>2.1406999999999998</v>
      </c>
    </row>
    <row r="19000" spans="1:3" ht="15" customHeight="1" x14ac:dyDescent="0.25">
      <c r="A19000" s="216">
        <v>45855</v>
      </c>
      <c r="B19000" s="217" t="s">
        <v>64</v>
      </c>
      <c r="C19000" s="218">
        <v>2.1461000000000001</v>
      </c>
    </row>
    <row r="19001" spans="1:3" ht="15" customHeight="1" x14ac:dyDescent="0.25">
      <c r="A19001" s="216">
        <v>45856</v>
      </c>
      <c r="B19001" s="217" t="s">
        <v>64</v>
      </c>
      <c r="C19001" s="218">
        <v>2.1625000000000001</v>
      </c>
    </row>
    <row r="19002" spans="1:3" ht="15" customHeight="1" x14ac:dyDescent="0.25">
      <c r="A19002" s="216">
        <v>45859</v>
      </c>
      <c r="B19002" s="217" t="s">
        <v>64</v>
      </c>
      <c r="C19002" s="218">
        <v>2.1680000000000001</v>
      </c>
    </row>
    <row r="19003" spans="1:3" ht="15" customHeight="1" x14ac:dyDescent="0.25">
      <c r="A19003" s="216">
        <v>45860</v>
      </c>
      <c r="B19003" s="217" t="s">
        <v>64</v>
      </c>
      <c r="C19003" s="218">
        <v>2.1734</v>
      </c>
    </row>
    <row r="19004" spans="1:3" ht="15" customHeight="1" x14ac:dyDescent="0.25">
      <c r="A19004" s="216">
        <v>45861</v>
      </c>
      <c r="B19004" s="217" t="s">
        <v>64</v>
      </c>
      <c r="C19004" s="218">
        <v>2.1789000000000001</v>
      </c>
    </row>
    <row r="19005" spans="1:3" ht="15" customHeight="1" x14ac:dyDescent="0.25">
      <c r="A19005" s="216">
        <v>45862</v>
      </c>
      <c r="B19005" s="217" t="s">
        <v>64</v>
      </c>
      <c r="C19005" s="218">
        <v>2.1842999999999999</v>
      </c>
    </row>
    <row r="19006" spans="1:3" ht="15" customHeight="1" x14ac:dyDescent="0.25">
      <c r="A19006" s="216">
        <v>45863</v>
      </c>
      <c r="B19006" s="217" t="s">
        <v>64</v>
      </c>
      <c r="C19006" s="218">
        <v>2.2006000000000001</v>
      </c>
    </row>
    <row r="19007" spans="1:3" ht="15" customHeight="1" x14ac:dyDescent="0.25">
      <c r="A19007" s="216">
        <v>45866</v>
      </c>
      <c r="B19007" s="217" t="s">
        <v>64</v>
      </c>
      <c r="C19007" s="218">
        <v>2.2061000000000002</v>
      </c>
    </row>
    <row r="19008" spans="1:3" ht="15" customHeight="1" x14ac:dyDescent="0.25">
      <c r="A19008" s="216">
        <v>45867</v>
      </c>
      <c r="B19008" s="217" t="s">
        <v>64</v>
      </c>
      <c r="C19008" s="218">
        <v>2.2115</v>
      </c>
    </row>
    <row r="19009" spans="1:3" ht="15" customHeight="1" x14ac:dyDescent="0.25">
      <c r="A19009" s="216">
        <v>45868</v>
      </c>
      <c r="B19009" s="217" t="s">
        <v>64</v>
      </c>
      <c r="C19009" s="218">
        <v>2.2168999999999999</v>
      </c>
    </row>
    <row r="19010" spans="1:3" ht="15" customHeight="1" x14ac:dyDescent="0.25">
      <c r="A19010" s="216">
        <v>45869</v>
      </c>
      <c r="B19010" s="217" t="s">
        <v>64</v>
      </c>
      <c r="C19010" s="218">
        <v>2.2223999999999999</v>
      </c>
    </row>
    <row r="19011" spans="1:3" ht="15" customHeight="1" x14ac:dyDescent="0.25">
      <c r="A19011" s="216">
        <v>45870</v>
      </c>
      <c r="B19011" s="217" t="s">
        <v>64</v>
      </c>
      <c r="C19011" s="218">
        <v>2.2385999999999999</v>
      </c>
    </row>
    <row r="19012" spans="1:3" ht="15" customHeight="1" x14ac:dyDescent="0.25">
      <c r="A19012" s="216">
        <v>45873</v>
      </c>
      <c r="B19012" s="217" t="s">
        <v>64</v>
      </c>
      <c r="C19012" s="218">
        <v>2.2441</v>
      </c>
    </row>
    <row r="19013" spans="1:3" ht="15" customHeight="1" x14ac:dyDescent="0.25">
      <c r="A19013" s="216">
        <v>45874</v>
      </c>
      <c r="B19013" s="217" t="s">
        <v>64</v>
      </c>
      <c r="C19013" s="218">
        <v>2.2494999999999998</v>
      </c>
    </row>
    <row r="19014" spans="1:3" ht="15" customHeight="1" x14ac:dyDescent="0.25">
      <c r="A19014" s="216">
        <v>45875</v>
      </c>
      <c r="B19014" s="217" t="s">
        <v>64</v>
      </c>
      <c r="C19014" s="218">
        <v>2.2549000000000001</v>
      </c>
    </row>
    <row r="19015" spans="1:3" ht="15" customHeight="1" x14ac:dyDescent="0.25">
      <c r="A19015" s="216">
        <v>45876</v>
      </c>
      <c r="B19015" s="217" t="s">
        <v>64</v>
      </c>
      <c r="C19015" s="218">
        <v>2.2604000000000002</v>
      </c>
    </row>
    <row r="19016" spans="1:3" ht="15" customHeight="1" x14ac:dyDescent="0.25">
      <c r="A19016" s="216">
        <v>45877</v>
      </c>
      <c r="B19016" s="217" t="s">
        <v>64</v>
      </c>
      <c r="C19016" s="218">
        <v>2.2766000000000002</v>
      </c>
    </row>
    <row r="19017" spans="1:3" ht="15" customHeight="1" x14ac:dyDescent="0.25">
      <c r="A19017" s="216">
        <v>45880</v>
      </c>
      <c r="B19017" s="217" t="s">
        <v>64</v>
      </c>
      <c r="C19017" s="218">
        <v>2.282</v>
      </c>
    </row>
    <row r="19018" spans="1:3" ht="15" customHeight="1" x14ac:dyDescent="0.25">
      <c r="A19018" s="216">
        <v>45881</v>
      </c>
      <c r="B19018" s="217" t="s">
        <v>64</v>
      </c>
      <c r="C19018" s="218">
        <v>2.2873999999999999</v>
      </c>
    </row>
    <row r="19019" spans="1:3" ht="15" customHeight="1" x14ac:dyDescent="0.25">
      <c r="A19019" s="216">
        <v>45882</v>
      </c>
      <c r="B19019" s="217" t="s">
        <v>64</v>
      </c>
      <c r="C19019" s="218">
        <v>2.2928999999999999</v>
      </c>
    </row>
    <row r="19020" spans="1:3" ht="15" customHeight="1" x14ac:dyDescent="0.25">
      <c r="A19020" s="216">
        <v>45883</v>
      </c>
      <c r="B19020" s="217" t="s">
        <v>64</v>
      </c>
      <c r="C19020" s="218">
        <v>2.2982999999999998</v>
      </c>
    </row>
    <row r="19021" spans="1:3" ht="15" customHeight="1" x14ac:dyDescent="0.25">
      <c r="A19021" s="216">
        <v>45884</v>
      </c>
      <c r="B19021" s="217" t="s">
        <v>64</v>
      </c>
      <c r="C19021" s="218">
        <v>2.3144999999999998</v>
      </c>
    </row>
    <row r="19022" spans="1:3" ht="15" customHeight="1" x14ac:dyDescent="0.25">
      <c r="A19022" s="216">
        <v>45887</v>
      </c>
      <c r="B19022" s="217" t="s">
        <v>64</v>
      </c>
      <c r="C19022" s="218">
        <v>2.3199999999999998</v>
      </c>
    </row>
    <row r="19023" spans="1:3" ht="15" customHeight="1" x14ac:dyDescent="0.25">
      <c r="A19023" s="216">
        <v>45888</v>
      </c>
      <c r="B19023" s="217" t="s">
        <v>64</v>
      </c>
      <c r="C19023" s="218">
        <v>2.3254000000000001</v>
      </c>
    </row>
    <row r="19024" spans="1:3" ht="15" customHeight="1" x14ac:dyDescent="0.25">
      <c r="A19024" s="216">
        <v>45889</v>
      </c>
      <c r="B19024" s="217" t="s">
        <v>64</v>
      </c>
      <c r="C19024" s="218">
        <v>2.3309000000000002</v>
      </c>
    </row>
    <row r="19025" spans="1:3" ht="15" customHeight="1" x14ac:dyDescent="0.25">
      <c r="A19025" s="216">
        <v>45890</v>
      </c>
      <c r="B19025" s="217" t="s">
        <v>64</v>
      </c>
      <c r="C19025" s="218">
        <v>2.3363</v>
      </c>
    </row>
    <row r="19026" spans="1:3" ht="15" customHeight="1" x14ac:dyDescent="0.25">
      <c r="A19026" s="216">
        <v>45891</v>
      </c>
      <c r="B19026" s="217" t="s">
        <v>64</v>
      </c>
      <c r="C19026" s="218">
        <v>2.3525999999999998</v>
      </c>
    </row>
    <row r="19027" spans="1:3" ht="15" customHeight="1" x14ac:dyDescent="0.25">
      <c r="A19027" s="216">
        <v>45894</v>
      </c>
      <c r="B19027" s="217" t="s">
        <v>64</v>
      </c>
      <c r="C19027" s="218">
        <v>2.3580999999999999</v>
      </c>
    </row>
    <row r="19028" spans="1:3" ht="15" customHeight="1" x14ac:dyDescent="0.25">
      <c r="A19028" s="216">
        <v>45895</v>
      </c>
      <c r="B19028" s="217" t="s">
        <v>64</v>
      </c>
      <c r="C19028" s="218">
        <v>2.3635000000000002</v>
      </c>
    </row>
    <row r="19029" spans="1:3" ht="15" customHeight="1" x14ac:dyDescent="0.25">
      <c r="A19029" s="216">
        <v>45896</v>
      </c>
      <c r="B19029" s="217" t="s">
        <v>64</v>
      </c>
      <c r="C19029" s="218">
        <v>2.3689</v>
      </c>
    </row>
    <row r="19030" spans="1:3" ht="15" customHeight="1" x14ac:dyDescent="0.25">
      <c r="A19030" s="216">
        <v>45897</v>
      </c>
      <c r="B19030" s="217" t="s">
        <v>64</v>
      </c>
      <c r="C19030" s="218">
        <v>2.3744000000000001</v>
      </c>
    </row>
    <row r="19031" spans="1:3" ht="15" customHeight="1" x14ac:dyDescent="0.25">
      <c r="A19031" s="216">
        <v>45898</v>
      </c>
      <c r="B19031" s="217" t="s">
        <v>64</v>
      </c>
      <c r="C19031" s="218">
        <v>2.3906000000000001</v>
      </c>
    </row>
    <row r="19032" spans="1:3" ht="15" customHeight="1" x14ac:dyDescent="0.25">
      <c r="A19032" s="216">
        <v>45901</v>
      </c>
      <c r="B19032" s="217" t="s">
        <v>64</v>
      </c>
      <c r="C19032" s="218">
        <v>2.3959999999999999</v>
      </c>
    </row>
    <row r="19033" spans="1:3" ht="15" customHeight="1" x14ac:dyDescent="0.25">
      <c r="A19033" s="216">
        <v>45902</v>
      </c>
      <c r="B19033" s="217" t="s">
        <v>64</v>
      </c>
      <c r="C19033" s="218">
        <v>2.4015</v>
      </c>
    </row>
    <row r="19034" spans="1:3" ht="15" customHeight="1" x14ac:dyDescent="0.25">
      <c r="A19034" s="216">
        <v>45903</v>
      </c>
      <c r="B19034" s="217" t="s">
        <v>64</v>
      </c>
      <c r="C19034" s="218">
        <v>2.4068999999999998</v>
      </c>
    </row>
    <row r="19035" spans="1:3" ht="15" customHeight="1" x14ac:dyDescent="0.25">
      <c r="A19035" s="216">
        <v>45904</v>
      </c>
      <c r="B19035" s="217" t="s">
        <v>64</v>
      </c>
      <c r="C19035" s="218">
        <v>2.4123000000000001</v>
      </c>
    </row>
    <row r="19036" spans="1:3" ht="15" customHeight="1" x14ac:dyDescent="0.25">
      <c r="A19036" s="216">
        <v>45905</v>
      </c>
      <c r="B19036" s="217" t="s">
        <v>64</v>
      </c>
      <c r="C19036" s="218">
        <v>2.4285000000000001</v>
      </c>
    </row>
    <row r="19037" spans="1:3" ht="15" customHeight="1" x14ac:dyDescent="0.25">
      <c r="A19037" s="216">
        <v>45908</v>
      </c>
      <c r="B19037" s="217" t="s">
        <v>64</v>
      </c>
      <c r="C19037" s="218">
        <v>2.4339</v>
      </c>
    </row>
    <row r="19038" spans="1:3" ht="15" customHeight="1" x14ac:dyDescent="0.25">
      <c r="A19038" s="216">
        <v>45909</v>
      </c>
      <c r="B19038" s="217" t="s">
        <v>64</v>
      </c>
      <c r="C19038" s="218">
        <v>2.4392999999999998</v>
      </c>
    </row>
    <row r="19039" spans="1:3" ht="15" customHeight="1" x14ac:dyDescent="0.25">
      <c r="A19039" s="216">
        <v>45910</v>
      </c>
      <c r="B19039" s="217" t="s">
        <v>64</v>
      </c>
      <c r="C19039" s="218">
        <v>2.4447999999999999</v>
      </c>
    </row>
    <row r="19040" spans="1:3" ht="15" customHeight="1" x14ac:dyDescent="0.25">
      <c r="A19040" s="216">
        <v>45911</v>
      </c>
      <c r="B19040" s="217" t="s">
        <v>64</v>
      </c>
      <c r="C19040" s="218">
        <v>2.4502000000000002</v>
      </c>
    </row>
    <row r="19041" spans="1:3" ht="15" customHeight="1" x14ac:dyDescent="0.25">
      <c r="A19041" s="216">
        <v>45912</v>
      </c>
      <c r="B19041" s="217" t="s">
        <v>64</v>
      </c>
      <c r="C19041" s="218">
        <v>2.4664000000000001</v>
      </c>
    </row>
    <row r="19042" spans="1:3" ht="15" customHeight="1" x14ac:dyDescent="0.25">
      <c r="A19042" s="216">
        <v>45915</v>
      </c>
      <c r="B19042" s="217" t="s">
        <v>64</v>
      </c>
      <c r="C19042" s="218">
        <v>2.4718</v>
      </c>
    </row>
    <row r="19043" spans="1:3" ht="15" customHeight="1" x14ac:dyDescent="0.25">
      <c r="A19043" s="216">
        <v>45916</v>
      </c>
      <c r="B19043" s="217" t="s">
        <v>64</v>
      </c>
      <c r="C19043" s="218">
        <v>2.4771999999999998</v>
      </c>
    </row>
    <row r="19044" spans="1:3" ht="15" customHeight="1" x14ac:dyDescent="0.25">
      <c r="A19044" s="216">
        <v>45917</v>
      </c>
      <c r="B19044" s="217" t="s">
        <v>64</v>
      </c>
      <c r="C19044" s="218">
        <v>2.4826000000000001</v>
      </c>
    </row>
    <row r="19045" spans="1:3" ht="15" customHeight="1" x14ac:dyDescent="0.25">
      <c r="A19045" s="216">
        <v>45918</v>
      </c>
      <c r="B19045" s="217" t="s">
        <v>64</v>
      </c>
      <c r="C19045" s="218">
        <v>2.488</v>
      </c>
    </row>
    <row r="19046" spans="1:3" ht="15" customHeight="1" x14ac:dyDescent="0.25">
      <c r="A19046" s="216">
        <v>45919</v>
      </c>
      <c r="B19046" s="217" t="s">
        <v>64</v>
      </c>
      <c r="C19046" s="218">
        <v>2.5043000000000002</v>
      </c>
    </row>
    <row r="19047" spans="1:3" ht="15" customHeight="1" x14ac:dyDescent="0.25">
      <c r="A19047" s="216">
        <v>45922</v>
      </c>
      <c r="B19047" s="217" t="s">
        <v>64</v>
      </c>
      <c r="C19047" s="218">
        <v>2.5097</v>
      </c>
    </row>
    <row r="19048" spans="1:3" ht="15" customHeight="1" x14ac:dyDescent="0.25">
      <c r="A19048" s="216">
        <v>45923</v>
      </c>
      <c r="B19048" s="217" t="s">
        <v>64</v>
      </c>
      <c r="C19048" s="218">
        <v>2.5150999999999999</v>
      </c>
    </row>
    <row r="19049" spans="1:3" ht="15" customHeight="1" x14ac:dyDescent="0.25">
      <c r="A19049" s="216">
        <v>45924</v>
      </c>
      <c r="B19049" s="217" t="s">
        <v>64</v>
      </c>
      <c r="C19049" s="218">
        <v>2.5205000000000002</v>
      </c>
    </row>
    <row r="19050" spans="1:3" ht="15" customHeight="1" x14ac:dyDescent="0.25">
      <c r="A19050" s="216">
        <v>45925</v>
      </c>
      <c r="B19050" s="217" t="s">
        <v>64</v>
      </c>
      <c r="C19050" s="218">
        <v>2.5259</v>
      </c>
    </row>
    <row r="19051" spans="1:3" ht="15" customHeight="1" x14ac:dyDescent="0.25">
      <c r="A19051" s="216">
        <v>45926</v>
      </c>
      <c r="B19051" s="217" t="s">
        <v>64</v>
      </c>
      <c r="C19051" s="218">
        <v>2.5419999999999998</v>
      </c>
    </row>
    <row r="19052" spans="1:3" ht="15" customHeight="1" x14ac:dyDescent="0.25">
      <c r="A19052" s="216">
        <v>45929</v>
      </c>
      <c r="B19052" s="217" t="s">
        <v>64</v>
      </c>
      <c r="C19052" s="218">
        <v>2.5474000000000001</v>
      </c>
    </row>
    <row r="19053" spans="1:3" ht="15" customHeight="1" x14ac:dyDescent="0.25">
      <c r="A19053" s="216">
        <v>45930</v>
      </c>
      <c r="B19053" s="217" t="s">
        <v>64</v>
      </c>
      <c r="C19053" s="218">
        <v>2.5528</v>
      </c>
    </row>
    <row r="19054" spans="1:3" ht="15" customHeight="1" x14ac:dyDescent="0.25">
      <c r="A19054" s="216">
        <v>45566</v>
      </c>
      <c r="B19054" s="217" t="s">
        <v>324</v>
      </c>
      <c r="C19054" s="218">
        <v>1.66E-2</v>
      </c>
    </row>
    <row r="19055" spans="1:3" ht="15" customHeight="1" x14ac:dyDescent="0.25">
      <c r="A19055" s="216">
        <v>45567</v>
      </c>
      <c r="B19055" s="217" t="s">
        <v>324</v>
      </c>
      <c r="C19055" s="218">
        <v>3.32E-2</v>
      </c>
    </row>
    <row r="19056" spans="1:3" ht="15" customHeight="1" x14ac:dyDescent="0.25">
      <c r="A19056" s="216">
        <v>45568</v>
      </c>
      <c r="B19056" s="217" t="s">
        <v>324</v>
      </c>
      <c r="C19056" s="218">
        <v>4.9799999999999997E-2</v>
      </c>
    </row>
    <row r="19057" spans="1:3" ht="15" customHeight="1" x14ac:dyDescent="0.25">
      <c r="A19057" s="216">
        <v>45569</v>
      </c>
      <c r="B19057" s="217" t="s">
        <v>324</v>
      </c>
      <c r="C19057" s="218">
        <v>9.9199999999999997E-2</v>
      </c>
    </row>
    <row r="19058" spans="1:3" ht="15" customHeight="1" x14ac:dyDescent="0.25">
      <c r="A19058" s="216">
        <v>45572</v>
      </c>
      <c r="B19058" s="217" t="s">
        <v>324</v>
      </c>
      <c r="C19058" s="218">
        <v>0.1157</v>
      </c>
    </row>
    <row r="19059" spans="1:3" ht="15" customHeight="1" x14ac:dyDescent="0.25">
      <c r="A19059" s="216">
        <v>45573</v>
      </c>
      <c r="B19059" s="217" t="s">
        <v>324</v>
      </c>
      <c r="C19059" s="218">
        <v>0.1321</v>
      </c>
    </row>
    <row r="19060" spans="1:3" ht="15" customHeight="1" x14ac:dyDescent="0.25">
      <c r="A19060" s="216">
        <v>45574</v>
      </c>
      <c r="B19060" s="217" t="s">
        <v>324</v>
      </c>
      <c r="C19060" s="218">
        <v>0.14860000000000001</v>
      </c>
    </row>
    <row r="19061" spans="1:3" ht="15" customHeight="1" x14ac:dyDescent="0.25">
      <c r="A19061" s="216">
        <v>45575</v>
      </c>
      <c r="B19061" s="217" t="s">
        <v>324</v>
      </c>
      <c r="C19061" s="218">
        <v>0.16500000000000001</v>
      </c>
    </row>
    <row r="19062" spans="1:3" ht="15" customHeight="1" x14ac:dyDescent="0.25">
      <c r="A19062" s="216">
        <v>45576</v>
      </c>
      <c r="B19062" s="217" t="s">
        <v>324</v>
      </c>
      <c r="C19062" s="218">
        <v>0.21429999999999999</v>
      </c>
    </row>
    <row r="19063" spans="1:3" ht="15" customHeight="1" x14ac:dyDescent="0.25">
      <c r="A19063" s="216">
        <v>45579</v>
      </c>
      <c r="B19063" s="217" t="s">
        <v>324</v>
      </c>
      <c r="C19063" s="218">
        <v>0.23080000000000001</v>
      </c>
    </row>
    <row r="19064" spans="1:3" ht="15" customHeight="1" x14ac:dyDescent="0.25">
      <c r="A19064" s="216">
        <v>45580</v>
      </c>
      <c r="B19064" s="217" t="s">
        <v>324</v>
      </c>
      <c r="C19064" s="218">
        <v>0.2472</v>
      </c>
    </row>
    <row r="19065" spans="1:3" ht="15" customHeight="1" x14ac:dyDescent="0.25">
      <c r="A19065" s="216">
        <v>45581</v>
      </c>
      <c r="B19065" s="217" t="s">
        <v>324</v>
      </c>
      <c r="C19065" s="218">
        <v>0.2636</v>
      </c>
    </row>
    <row r="19066" spans="1:3" ht="15" customHeight="1" x14ac:dyDescent="0.25">
      <c r="A19066" s="216">
        <v>45582</v>
      </c>
      <c r="B19066" s="217" t="s">
        <v>324</v>
      </c>
      <c r="C19066" s="218">
        <v>0.28010000000000002</v>
      </c>
    </row>
    <row r="19067" spans="1:3" ht="15" customHeight="1" x14ac:dyDescent="0.25">
      <c r="A19067" s="216">
        <v>45583</v>
      </c>
      <c r="B19067" s="217" t="s">
        <v>324</v>
      </c>
      <c r="C19067" s="218">
        <v>0.32929999999999998</v>
      </c>
    </row>
    <row r="19068" spans="1:3" ht="15" customHeight="1" x14ac:dyDescent="0.25">
      <c r="A19068" s="216">
        <v>45586</v>
      </c>
      <c r="B19068" s="217" t="s">
        <v>324</v>
      </c>
      <c r="C19068" s="218">
        <v>0.34570000000000001</v>
      </c>
    </row>
    <row r="19069" spans="1:3" ht="15" customHeight="1" x14ac:dyDescent="0.25">
      <c r="A19069" s="216">
        <v>45587</v>
      </c>
      <c r="B19069" s="217" t="s">
        <v>324</v>
      </c>
      <c r="C19069" s="218">
        <v>0.36209999999999998</v>
      </c>
    </row>
    <row r="19070" spans="1:3" ht="15" customHeight="1" x14ac:dyDescent="0.25">
      <c r="A19070" s="216">
        <v>45588</v>
      </c>
      <c r="B19070" s="217" t="s">
        <v>324</v>
      </c>
      <c r="C19070" s="218">
        <v>0.3785</v>
      </c>
    </row>
    <row r="19071" spans="1:3" ht="15" customHeight="1" x14ac:dyDescent="0.25">
      <c r="A19071" s="216">
        <v>45589</v>
      </c>
      <c r="B19071" s="217" t="s">
        <v>324</v>
      </c>
      <c r="C19071" s="218">
        <v>0.39479999999999998</v>
      </c>
    </row>
    <row r="19072" spans="1:3" ht="15" customHeight="1" x14ac:dyDescent="0.25">
      <c r="A19072" s="216">
        <v>45590</v>
      </c>
      <c r="B19072" s="217" t="s">
        <v>324</v>
      </c>
      <c r="C19072" s="218">
        <v>0.44390000000000002</v>
      </c>
    </row>
    <row r="19073" spans="1:3" ht="15" customHeight="1" x14ac:dyDescent="0.25">
      <c r="A19073" s="216">
        <v>45593</v>
      </c>
      <c r="B19073" s="217" t="s">
        <v>324</v>
      </c>
      <c r="C19073" s="218">
        <v>0.4602</v>
      </c>
    </row>
    <row r="19074" spans="1:3" ht="15" customHeight="1" x14ac:dyDescent="0.25">
      <c r="A19074" s="216">
        <v>45594</v>
      </c>
      <c r="B19074" s="217" t="s">
        <v>324</v>
      </c>
      <c r="C19074" s="218">
        <v>0.47660000000000002</v>
      </c>
    </row>
    <row r="19075" spans="1:3" ht="15" customHeight="1" x14ac:dyDescent="0.25">
      <c r="A19075" s="216">
        <v>45595</v>
      </c>
      <c r="B19075" s="217" t="s">
        <v>324</v>
      </c>
      <c r="C19075" s="218">
        <v>0.4929</v>
      </c>
    </row>
    <row r="19076" spans="1:3" ht="15" customHeight="1" x14ac:dyDescent="0.25">
      <c r="A19076" s="216">
        <v>45596</v>
      </c>
      <c r="B19076" s="217" t="s">
        <v>324</v>
      </c>
      <c r="C19076" s="218">
        <v>0.50919999999999999</v>
      </c>
    </row>
    <row r="19077" spans="1:3" ht="15" customHeight="1" x14ac:dyDescent="0.25">
      <c r="A19077" s="216">
        <v>45597</v>
      </c>
      <c r="B19077" s="217" t="s">
        <v>324</v>
      </c>
      <c r="C19077" s="218">
        <v>0.55810000000000004</v>
      </c>
    </row>
    <row r="19078" spans="1:3" ht="15" customHeight="1" x14ac:dyDescent="0.25">
      <c r="A19078" s="216">
        <v>45600</v>
      </c>
      <c r="B19078" s="217" t="s">
        <v>324</v>
      </c>
      <c r="C19078" s="218">
        <v>0.57430000000000003</v>
      </c>
    </row>
    <row r="19079" spans="1:3" ht="15" customHeight="1" x14ac:dyDescent="0.25">
      <c r="A19079" s="216">
        <v>45601</v>
      </c>
      <c r="B19079" s="217" t="s">
        <v>324</v>
      </c>
      <c r="C19079" s="218">
        <v>0.59060000000000001</v>
      </c>
    </row>
    <row r="19080" spans="1:3" ht="15" customHeight="1" x14ac:dyDescent="0.25">
      <c r="A19080" s="216">
        <v>45602</v>
      </c>
      <c r="B19080" s="217" t="s">
        <v>324</v>
      </c>
      <c r="C19080" s="218">
        <v>0.60680000000000001</v>
      </c>
    </row>
    <row r="19081" spans="1:3" ht="15" customHeight="1" x14ac:dyDescent="0.25">
      <c r="A19081" s="216">
        <v>45603</v>
      </c>
      <c r="B19081" s="217" t="s">
        <v>324</v>
      </c>
      <c r="C19081" s="218">
        <v>0.623</v>
      </c>
    </row>
    <row r="19082" spans="1:3" ht="15" customHeight="1" x14ac:dyDescent="0.25">
      <c r="A19082" s="216">
        <v>45604</v>
      </c>
      <c r="B19082" s="217" t="s">
        <v>324</v>
      </c>
      <c r="C19082" s="218">
        <v>0.67079999999999995</v>
      </c>
    </row>
    <row r="19083" spans="1:3" ht="15" customHeight="1" x14ac:dyDescent="0.25">
      <c r="A19083" s="216">
        <v>45607</v>
      </c>
      <c r="B19083" s="217" t="s">
        <v>324</v>
      </c>
      <c r="C19083" s="218">
        <v>0.68669999999999998</v>
      </c>
    </row>
    <row r="19084" spans="1:3" ht="15" customHeight="1" x14ac:dyDescent="0.25">
      <c r="A19084" s="216">
        <v>45608</v>
      </c>
      <c r="B19084" s="217" t="s">
        <v>324</v>
      </c>
      <c r="C19084" s="218">
        <v>0.70250000000000001</v>
      </c>
    </row>
    <row r="19085" spans="1:3" ht="15" customHeight="1" x14ac:dyDescent="0.25">
      <c r="A19085" s="216">
        <v>45609</v>
      </c>
      <c r="B19085" s="217" t="s">
        <v>324</v>
      </c>
      <c r="C19085" s="218">
        <v>0.71830000000000005</v>
      </c>
    </row>
    <row r="19086" spans="1:3" ht="15" customHeight="1" x14ac:dyDescent="0.25">
      <c r="A19086" s="216">
        <v>45610</v>
      </c>
      <c r="B19086" s="217" t="s">
        <v>324</v>
      </c>
      <c r="C19086" s="218">
        <v>0.73409999999999997</v>
      </c>
    </row>
    <row r="19087" spans="1:3" ht="15" customHeight="1" x14ac:dyDescent="0.25">
      <c r="A19087" s="216">
        <v>45611</v>
      </c>
      <c r="B19087" s="217" t="s">
        <v>324</v>
      </c>
      <c r="C19087" s="218">
        <v>0.78129999999999999</v>
      </c>
    </row>
    <row r="19088" spans="1:3" ht="15" customHeight="1" x14ac:dyDescent="0.25">
      <c r="A19088" s="216">
        <v>45614</v>
      </c>
      <c r="B19088" s="217" t="s">
        <v>324</v>
      </c>
      <c r="C19088" s="218">
        <v>0.79710000000000003</v>
      </c>
    </row>
    <row r="19089" spans="1:3" ht="15" customHeight="1" x14ac:dyDescent="0.25">
      <c r="A19089" s="216">
        <v>45615</v>
      </c>
      <c r="B19089" s="217" t="s">
        <v>324</v>
      </c>
      <c r="C19089" s="218">
        <v>0.81279999999999997</v>
      </c>
    </row>
    <row r="19090" spans="1:3" ht="15" customHeight="1" x14ac:dyDescent="0.25">
      <c r="A19090" s="216">
        <v>45616</v>
      </c>
      <c r="B19090" s="217" t="s">
        <v>324</v>
      </c>
      <c r="C19090" s="218">
        <v>0.82850000000000001</v>
      </c>
    </row>
    <row r="19091" spans="1:3" ht="15" customHeight="1" x14ac:dyDescent="0.25">
      <c r="A19091" s="216">
        <v>45617</v>
      </c>
      <c r="B19091" s="217" t="s">
        <v>324</v>
      </c>
      <c r="C19091" s="218">
        <v>0.84419999999999995</v>
      </c>
    </row>
    <row r="19092" spans="1:3" ht="15" customHeight="1" x14ac:dyDescent="0.25">
      <c r="A19092" s="216">
        <v>45618</v>
      </c>
      <c r="B19092" s="217" t="s">
        <v>324</v>
      </c>
      <c r="C19092" s="218">
        <v>0.89139999999999997</v>
      </c>
    </row>
    <row r="19093" spans="1:3" ht="15" customHeight="1" x14ac:dyDescent="0.25">
      <c r="A19093" s="216">
        <v>45621</v>
      </c>
      <c r="B19093" s="217" t="s">
        <v>324</v>
      </c>
      <c r="C19093" s="218">
        <v>0.90710000000000002</v>
      </c>
    </row>
    <row r="19094" spans="1:3" ht="15" customHeight="1" x14ac:dyDescent="0.25">
      <c r="A19094" s="216">
        <v>45622</v>
      </c>
      <c r="B19094" s="217" t="s">
        <v>324</v>
      </c>
      <c r="C19094" s="218">
        <v>0.92290000000000005</v>
      </c>
    </row>
    <row r="19095" spans="1:3" ht="15" customHeight="1" x14ac:dyDescent="0.25">
      <c r="A19095" s="216">
        <v>45623</v>
      </c>
      <c r="B19095" s="217" t="s">
        <v>324</v>
      </c>
      <c r="C19095" s="218">
        <v>0.93859999999999999</v>
      </c>
    </row>
    <row r="19096" spans="1:3" ht="15" customHeight="1" x14ac:dyDescent="0.25">
      <c r="A19096" s="216">
        <v>45624</v>
      </c>
      <c r="B19096" s="217" t="s">
        <v>324</v>
      </c>
      <c r="C19096" s="218">
        <v>0.95440000000000003</v>
      </c>
    </row>
    <row r="19097" spans="1:3" ht="15" customHeight="1" x14ac:dyDescent="0.25">
      <c r="A19097" s="216">
        <v>45625</v>
      </c>
      <c r="B19097" s="217" t="s">
        <v>324</v>
      </c>
      <c r="C19097" s="218">
        <v>1.0016</v>
      </c>
    </row>
    <row r="19098" spans="1:3" ht="15" customHeight="1" x14ac:dyDescent="0.25">
      <c r="A19098" s="216">
        <v>45628</v>
      </c>
      <c r="B19098" s="217" t="s">
        <v>324</v>
      </c>
      <c r="C19098" s="218">
        <v>1.0173000000000001</v>
      </c>
    </row>
    <row r="19099" spans="1:3" ht="15" customHeight="1" x14ac:dyDescent="0.25">
      <c r="A19099" s="216">
        <v>45629</v>
      </c>
      <c r="B19099" s="217" t="s">
        <v>324</v>
      </c>
      <c r="C19099" s="218">
        <v>1.0329999999999999</v>
      </c>
    </row>
    <row r="19100" spans="1:3" ht="15" customHeight="1" x14ac:dyDescent="0.25">
      <c r="A19100" s="216">
        <v>45630</v>
      </c>
      <c r="B19100" s="217" t="s">
        <v>324</v>
      </c>
      <c r="C19100" s="218">
        <v>1.0487</v>
      </c>
    </row>
    <row r="19101" spans="1:3" ht="15" customHeight="1" x14ac:dyDescent="0.25">
      <c r="A19101" s="216">
        <v>45631</v>
      </c>
      <c r="B19101" s="217" t="s">
        <v>324</v>
      </c>
      <c r="C19101" s="218">
        <v>1.0643</v>
      </c>
    </row>
    <row r="19102" spans="1:3" ht="15" customHeight="1" x14ac:dyDescent="0.25">
      <c r="A19102" s="216">
        <v>45632</v>
      </c>
      <c r="B19102" s="217" t="s">
        <v>324</v>
      </c>
      <c r="C19102" s="218">
        <v>1.1113</v>
      </c>
    </row>
    <row r="19103" spans="1:3" ht="15" customHeight="1" x14ac:dyDescent="0.25">
      <c r="A19103" s="216">
        <v>45635</v>
      </c>
      <c r="B19103" s="217" t="s">
        <v>324</v>
      </c>
      <c r="C19103" s="218">
        <v>1.127</v>
      </c>
    </row>
    <row r="19104" spans="1:3" ht="15" customHeight="1" x14ac:dyDescent="0.25">
      <c r="A19104" s="216">
        <v>45636</v>
      </c>
      <c r="B19104" s="217" t="s">
        <v>324</v>
      </c>
      <c r="C19104" s="218">
        <v>1.1427</v>
      </c>
    </row>
    <row r="19105" spans="1:3" ht="15" customHeight="1" x14ac:dyDescent="0.25">
      <c r="A19105" s="216">
        <v>45637</v>
      </c>
      <c r="B19105" s="217" t="s">
        <v>324</v>
      </c>
      <c r="C19105" s="218">
        <v>1.1584000000000001</v>
      </c>
    </row>
    <row r="19106" spans="1:3" ht="15" customHeight="1" x14ac:dyDescent="0.25">
      <c r="A19106" s="216">
        <v>45638</v>
      </c>
      <c r="B19106" s="217" t="s">
        <v>324</v>
      </c>
      <c r="C19106" s="218">
        <v>1.1739999999999999</v>
      </c>
    </row>
    <row r="19107" spans="1:3" ht="15" customHeight="1" x14ac:dyDescent="0.25">
      <c r="A19107" s="216">
        <v>45639</v>
      </c>
      <c r="B19107" s="217" t="s">
        <v>324</v>
      </c>
      <c r="C19107" s="218">
        <v>1.2209000000000001</v>
      </c>
    </row>
    <row r="19108" spans="1:3" ht="15" customHeight="1" x14ac:dyDescent="0.25">
      <c r="A19108" s="216">
        <v>45642</v>
      </c>
      <c r="B19108" s="217" t="s">
        <v>324</v>
      </c>
      <c r="C19108" s="218">
        <v>1.2365999999999999</v>
      </c>
    </row>
    <row r="19109" spans="1:3" ht="15" customHeight="1" x14ac:dyDescent="0.25">
      <c r="A19109" s="216">
        <v>45643</v>
      </c>
      <c r="B19109" s="217" t="s">
        <v>324</v>
      </c>
      <c r="C19109" s="218">
        <v>1.2522</v>
      </c>
    </row>
    <row r="19110" spans="1:3" ht="15" customHeight="1" x14ac:dyDescent="0.25">
      <c r="A19110" s="216">
        <v>45644</v>
      </c>
      <c r="B19110" s="217" t="s">
        <v>324</v>
      </c>
      <c r="C19110" s="218">
        <v>1.2679</v>
      </c>
    </row>
    <row r="19111" spans="1:3" ht="15" customHeight="1" x14ac:dyDescent="0.25">
      <c r="A19111" s="216">
        <v>45645</v>
      </c>
      <c r="B19111" s="217" t="s">
        <v>324</v>
      </c>
      <c r="C19111" s="218">
        <v>1.2833000000000001</v>
      </c>
    </row>
    <row r="19112" spans="1:3" ht="15" customHeight="1" x14ac:dyDescent="0.25">
      <c r="A19112" s="216">
        <v>45646</v>
      </c>
      <c r="B19112" s="217" t="s">
        <v>324</v>
      </c>
      <c r="C19112" s="218">
        <v>1.3292999999999999</v>
      </c>
    </row>
    <row r="19113" spans="1:3" ht="15" customHeight="1" x14ac:dyDescent="0.25">
      <c r="A19113" s="216">
        <v>45649</v>
      </c>
      <c r="B19113" s="217" t="s">
        <v>324</v>
      </c>
      <c r="C19113" s="218">
        <v>1.3445</v>
      </c>
    </row>
    <row r="19114" spans="1:3" ht="15" customHeight="1" x14ac:dyDescent="0.25">
      <c r="A19114" s="216">
        <v>45650</v>
      </c>
      <c r="B19114" s="217" t="s">
        <v>324</v>
      </c>
      <c r="C19114" s="218">
        <v>1.3597999999999999</v>
      </c>
    </row>
    <row r="19115" spans="1:3" ht="15" customHeight="1" x14ac:dyDescent="0.25">
      <c r="A19115" s="216">
        <v>45651</v>
      </c>
      <c r="B19115" s="217" t="s">
        <v>324</v>
      </c>
      <c r="C19115" s="218">
        <v>1.3751</v>
      </c>
    </row>
    <row r="19116" spans="1:3" ht="15" customHeight="1" x14ac:dyDescent="0.25">
      <c r="A19116" s="216">
        <v>45652</v>
      </c>
      <c r="B19116" s="217" t="s">
        <v>324</v>
      </c>
      <c r="C19116" s="218">
        <v>1.3904000000000001</v>
      </c>
    </row>
    <row r="19117" spans="1:3" ht="15" customHeight="1" x14ac:dyDescent="0.25">
      <c r="A19117" s="216">
        <v>45653</v>
      </c>
      <c r="B19117" s="217" t="s">
        <v>324</v>
      </c>
      <c r="C19117" s="218">
        <v>1.4367000000000001</v>
      </c>
    </row>
    <row r="19118" spans="1:3" ht="15" customHeight="1" x14ac:dyDescent="0.25">
      <c r="A19118" s="216">
        <v>45656</v>
      </c>
      <c r="B19118" s="217" t="s">
        <v>324</v>
      </c>
      <c r="C19118" s="218">
        <v>1.4520999999999999</v>
      </c>
    </row>
    <row r="19119" spans="1:3" ht="15" customHeight="1" x14ac:dyDescent="0.25">
      <c r="A19119" s="216">
        <v>45657</v>
      </c>
      <c r="B19119" s="217" t="s">
        <v>324</v>
      </c>
      <c r="C19119" s="218">
        <v>1.4674</v>
      </c>
    </row>
    <row r="19120" spans="1:3" ht="15" customHeight="1" x14ac:dyDescent="0.25">
      <c r="A19120" s="216">
        <v>45659</v>
      </c>
      <c r="B19120" s="217" t="s">
        <v>324</v>
      </c>
      <c r="C19120" s="218">
        <v>1.498</v>
      </c>
    </row>
    <row r="19121" spans="1:3" ht="15" customHeight="1" x14ac:dyDescent="0.25">
      <c r="A19121" s="216">
        <v>45660</v>
      </c>
      <c r="B19121" s="217" t="s">
        <v>324</v>
      </c>
      <c r="C19121" s="218">
        <v>1.5435000000000001</v>
      </c>
    </row>
    <row r="19122" spans="1:3" ht="15" customHeight="1" x14ac:dyDescent="0.25">
      <c r="A19122" s="216">
        <v>45663</v>
      </c>
      <c r="B19122" s="217" t="s">
        <v>324</v>
      </c>
      <c r="C19122" s="218">
        <v>1.5586</v>
      </c>
    </row>
    <row r="19123" spans="1:3" ht="15" customHeight="1" x14ac:dyDescent="0.25">
      <c r="A19123" s="216">
        <v>45664</v>
      </c>
      <c r="B19123" s="217" t="s">
        <v>324</v>
      </c>
      <c r="C19123" s="218">
        <v>1.5736000000000001</v>
      </c>
    </row>
    <row r="19124" spans="1:3" ht="15" customHeight="1" x14ac:dyDescent="0.25">
      <c r="A19124" s="216">
        <v>45665</v>
      </c>
      <c r="B19124" s="217" t="s">
        <v>324</v>
      </c>
      <c r="C19124" s="218">
        <v>1.5886</v>
      </c>
    </row>
    <row r="19125" spans="1:3" ht="15" customHeight="1" x14ac:dyDescent="0.25">
      <c r="A19125" s="216">
        <v>45666</v>
      </c>
      <c r="B19125" s="217" t="s">
        <v>324</v>
      </c>
      <c r="C19125" s="218">
        <v>1.6035999999999999</v>
      </c>
    </row>
    <row r="19126" spans="1:3" ht="15" customHeight="1" x14ac:dyDescent="0.25">
      <c r="A19126" s="216">
        <v>45667</v>
      </c>
      <c r="B19126" s="217" t="s">
        <v>324</v>
      </c>
      <c r="C19126" s="218">
        <v>1.6488</v>
      </c>
    </row>
    <row r="19127" spans="1:3" ht="15" customHeight="1" x14ac:dyDescent="0.25">
      <c r="A19127" s="216">
        <v>45670</v>
      </c>
      <c r="B19127" s="217" t="s">
        <v>324</v>
      </c>
      <c r="C19127" s="218">
        <v>1.6637999999999999</v>
      </c>
    </row>
    <row r="19128" spans="1:3" ht="15" customHeight="1" x14ac:dyDescent="0.25">
      <c r="A19128" s="216">
        <v>45671</v>
      </c>
      <c r="B19128" s="217" t="s">
        <v>324</v>
      </c>
      <c r="C19128" s="218">
        <v>1.6788000000000001</v>
      </c>
    </row>
    <row r="19129" spans="1:3" ht="15" customHeight="1" x14ac:dyDescent="0.25">
      <c r="A19129" s="216">
        <v>45672</v>
      </c>
      <c r="B19129" s="217" t="s">
        <v>324</v>
      </c>
      <c r="C19129" s="218">
        <v>1.6938</v>
      </c>
    </row>
    <row r="19130" spans="1:3" ht="15" customHeight="1" x14ac:dyDescent="0.25">
      <c r="A19130" s="216">
        <v>45673</v>
      </c>
      <c r="B19130" s="217" t="s">
        <v>324</v>
      </c>
      <c r="C19130" s="218">
        <v>1.7088000000000001</v>
      </c>
    </row>
    <row r="19131" spans="1:3" ht="15" customHeight="1" x14ac:dyDescent="0.25">
      <c r="A19131" s="216">
        <v>45674</v>
      </c>
      <c r="B19131" s="217" t="s">
        <v>324</v>
      </c>
      <c r="C19131" s="218">
        <v>1.7687999999999999</v>
      </c>
    </row>
    <row r="19132" spans="1:3" ht="15" customHeight="1" x14ac:dyDescent="0.25">
      <c r="A19132" s="216">
        <v>45678</v>
      </c>
      <c r="B19132" s="217" t="s">
        <v>324</v>
      </c>
      <c r="C19132" s="218">
        <v>1.7838000000000001</v>
      </c>
    </row>
    <row r="19133" spans="1:3" ht="15" customHeight="1" x14ac:dyDescent="0.25">
      <c r="A19133" s="216">
        <v>45679</v>
      </c>
      <c r="B19133" s="217" t="s">
        <v>324</v>
      </c>
      <c r="C19133" s="218">
        <v>1.7987</v>
      </c>
    </row>
    <row r="19134" spans="1:3" ht="15" customHeight="1" x14ac:dyDescent="0.25">
      <c r="A19134" s="216">
        <v>45680</v>
      </c>
      <c r="B19134" s="217" t="s">
        <v>324</v>
      </c>
      <c r="C19134" s="218">
        <v>1.8138000000000001</v>
      </c>
    </row>
    <row r="19135" spans="1:3" ht="15" customHeight="1" x14ac:dyDescent="0.25">
      <c r="A19135" s="216">
        <v>45681</v>
      </c>
      <c r="B19135" s="217" t="s">
        <v>324</v>
      </c>
      <c r="C19135" s="218">
        <v>1.8587</v>
      </c>
    </row>
    <row r="19136" spans="1:3" ht="15" customHeight="1" x14ac:dyDescent="0.25">
      <c r="A19136" s="216">
        <v>45684</v>
      </c>
      <c r="B19136" s="217" t="s">
        <v>324</v>
      </c>
      <c r="C19136" s="218">
        <v>1.8737999999999999</v>
      </c>
    </row>
    <row r="19137" spans="1:3" ht="15" customHeight="1" x14ac:dyDescent="0.25">
      <c r="A19137" s="216">
        <v>45685</v>
      </c>
      <c r="B19137" s="217" t="s">
        <v>324</v>
      </c>
      <c r="C19137" s="218">
        <v>1.8889</v>
      </c>
    </row>
    <row r="19138" spans="1:3" ht="15" customHeight="1" x14ac:dyDescent="0.25">
      <c r="A19138" s="216">
        <v>45686</v>
      </c>
      <c r="B19138" s="217" t="s">
        <v>324</v>
      </c>
      <c r="C19138" s="218">
        <v>1.9038999999999999</v>
      </c>
    </row>
    <row r="19139" spans="1:3" ht="15" customHeight="1" x14ac:dyDescent="0.25">
      <c r="A19139" s="216">
        <v>45687</v>
      </c>
      <c r="B19139" s="217" t="s">
        <v>324</v>
      </c>
      <c r="C19139" s="218">
        <v>1.919</v>
      </c>
    </row>
    <row r="19140" spans="1:3" ht="15" customHeight="1" x14ac:dyDescent="0.25">
      <c r="A19140" s="216">
        <v>45688</v>
      </c>
      <c r="B19140" s="217" t="s">
        <v>324</v>
      </c>
      <c r="C19140" s="218">
        <v>1.9641</v>
      </c>
    </row>
    <row r="19141" spans="1:3" ht="15" customHeight="1" x14ac:dyDescent="0.25">
      <c r="A19141" s="216">
        <v>45691</v>
      </c>
      <c r="B19141" s="217" t="s">
        <v>324</v>
      </c>
      <c r="C19141" s="218">
        <v>1.9792000000000001</v>
      </c>
    </row>
    <row r="19142" spans="1:3" ht="15" customHeight="1" x14ac:dyDescent="0.25">
      <c r="A19142" s="216">
        <v>45692</v>
      </c>
      <c r="B19142" s="217" t="s">
        <v>324</v>
      </c>
      <c r="C19142" s="218">
        <v>1.9942</v>
      </c>
    </row>
    <row r="19143" spans="1:3" ht="15" customHeight="1" x14ac:dyDescent="0.25">
      <c r="A19143" s="216">
        <v>45693</v>
      </c>
      <c r="B19143" s="217" t="s">
        <v>324</v>
      </c>
      <c r="C19143" s="218">
        <v>2.0091000000000001</v>
      </c>
    </row>
    <row r="19144" spans="1:3" ht="15" customHeight="1" x14ac:dyDescent="0.25">
      <c r="A19144" s="216">
        <v>45694</v>
      </c>
      <c r="B19144" s="217" t="s">
        <v>324</v>
      </c>
      <c r="C19144" s="218">
        <v>2.0242</v>
      </c>
    </row>
    <row r="19145" spans="1:3" ht="15" customHeight="1" x14ac:dyDescent="0.25">
      <c r="A19145" s="216">
        <v>45695</v>
      </c>
      <c r="B19145" s="217" t="s">
        <v>324</v>
      </c>
      <c r="C19145" s="218">
        <v>2.0691999999999999</v>
      </c>
    </row>
    <row r="19146" spans="1:3" ht="15" customHeight="1" x14ac:dyDescent="0.25">
      <c r="A19146" s="216">
        <v>45698</v>
      </c>
      <c r="B19146" s="217" t="s">
        <v>324</v>
      </c>
      <c r="C19146" s="218">
        <v>2.0842000000000001</v>
      </c>
    </row>
    <row r="19147" spans="1:3" ht="15" customHeight="1" x14ac:dyDescent="0.25">
      <c r="A19147" s="216">
        <v>45699</v>
      </c>
      <c r="B19147" s="217" t="s">
        <v>324</v>
      </c>
      <c r="C19147" s="218">
        <v>2.0992000000000002</v>
      </c>
    </row>
    <row r="19148" spans="1:3" ht="15" customHeight="1" x14ac:dyDescent="0.25">
      <c r="A19148" s="216">
        <v>45700</v>
      </c>
      <c r="B19148" s="217" t="s">
        <v>324</v>
      </c>
      <c r="C19148" s="218">
        <v>2.1141999999999999</v>
      </c>
    </row>
    <row r="19149" spans="1:3" ht="15" customHeight="1" x14ac:dyDescent="0.25">
      <c r="A19149" s="216">
        <v>45701</v>
      </c>
      <c r="B19149" s="217" t="s">
        <v>324</v>
      </c>
      <c r="C19149" s="218">
        <v>2.1292</v>
      </c>
    </row>
    <row r="19150" spans="1:3" ht="15" customHeight="1" x14ac:dyDescent="0.25">
      <c r="A19150" s="216">
        <v>45702</v>
      </c>
      <c r="B19150" s="217" t="s">
        <v>324</v>
      </c>
      <c r="C19150" s="218">
        <v>2.1890999999999998</v>
      </c>
    </row>
    <row r="19151" spans="1:3" ht="15" customHeight="1" x14ac:dyDescent="0.25">
      <c r="A19151" s="216">
        <v>45706</v>
      </c>
      <c r="B19151" s="217" t="s">
        <v>324</v>
      </c>
      <c r="C19151" s="218">
        <v>2.2040999999999999</v>
      </c>
    </row>
    <row r="19152" spans="1:3" ht="15" customHeight="1" x14ac:dyDescent="0.25">
      <c r="A19152" s="216">
        <v>45707</v>
      </c>
      <c r="B19152" s="217" t="s">
        <v>324</v>
      </c>
      <c r="C19152" s="218">
        <v>2.2191000000000001</v>
      </c>
    </row>
    <row r="19153" spans="1:3" ht="15" customHeight="1" x14ac:dyDescent="0.25">
      <c r="A19153" s="216">
        <v>45708</v>
      </c>
      <c r="B19153" s="217" t="s">
        <v>324</v>
      </c>
      <c r="C19153" s="218">
        <v>2.2341000000000002</v>
      </c>
    </row>
    <row r="19154" spans="1:3" ht="15" customHeight="1" x14ac:dyDescent="0.25">
      <c r="A19154" s="216">
        <v>45709</v>
      </c>
      <c r="B19154" s="217" t="s">
        <v>324</v>
      </c>
      <c r="C19154" s="218">
        <v>2.2789999999999999</v>
      </c>
    </row>
    <row r="19155" spans="1:3" ht="15" customHeight="1" x14ac:dyDescent="0.25">
      <c r="A19155" s="216">
        <v>45712</v>
      </c>
      <c r="B19155" s="217" t="s">
        <v>324</v>
      </c>
      <c r="C19155" s="218">
        <v>2.294</v>
      </c>
    </row>
    <row r="19156" spans="1:3" ht="15" customHeight="1" x14ac:dyDescent="0.25">
      <c r="A19156" s="216">
        <v>45713</v>
      </c>
      <c r="B19156" s="217" t="s">
        <v>324</v>
      </c>
      <c r="C19156" s="218">
        <v>2.3090000000000002</v>
      </c>
    </row>
    <row r="19157" spans="1:3" ht="15" customHeight="1" x14ac:dyDescent="0.25">
      <c r="A19157" s="216">
        <v>45714</v>
      </c>
      <c r="B19157" s="217" t="s">
        <v>324</v>
      </c>
      <c r="C19157" s="218">
        <v>2.3239999999999998</v>
      </c>
    </row>
    <row r="19158" spans="1:3" ht="15" customHeight="1" x14ac:dyDescent="0.25">
      <c r="A19158" s="216">
        <v>45715</v>
      </c>
      <c r="B19158" s="217" t="s">
        <v>324</v>
      </c>
      <c r="C19158" s="218">
        <v>2.339</v>
      </c>
    </row>
    <row r="19159" spans="1:3" ht="15" customHeight="1" x14ac:dyDescent="0.25">
      <c r="A19159" s="216">
        <v>45716</v>
      </c>
      <c r="B19159" s="217" t="s">
        <v>324</v>
      </c>
      <c r="C19159" s="218">
        <v>2.3839000000000001</v>
      </c>
    </row>
    <row r="19160" spans="1:3" ht="15" customHeight="1" x14ac:dyDescent="0.25">
      <c r="A19160" s="216">
        <v>45719</v>
      </c>
      <c r="B19160" s="217" t="s">
        <v>324</v>
      </c>
      <c r="C19160" s="218">
        <v>2.3988999999999998</v>
      </c>
    </row>
    <row r="19161" spans="1:3" ht="15" customHeight="1" x14ac:dyDescent="0.25">
      <c r="A19161" s="216">
        <v>45720</v>
      </c>
      <c r="B19161" s="217" t="s">
        <v>324</v>
      </c>
      <c r="C19161" s="218">
        <v>2.4138999999999999</v>
      </c>
    </row>
    <row r="19162" spans="1:3" ht="15" customHeight="1" x14ac:dyDescent="0.25">
      <c r="A19162" s="216">
        <v>45721</v>
      </c>
      <c r="B19162" s="217" t="s">
        <v>324</v>
      </c>
      <c r="C19162" s="218">
        <v>2.4287999999999998</v>
      </c>
    </row>
    <row r="19163" spans="1:3" ht="15" customHeight="1" x14ac:dyDescent="0.25">
      <c r="A19163" s="216">
        <v>45722</v>
      </c>
      <c r="B19163" s="217" t="s">
        <v>324</v>
      </c>
      <c r="C19163" s="218">
        <v>2.4437000000000002</v>
      </c>
    </row>
    <row r="19164" spans="1:3" ht="15" customHeight="1" x14ac:dyDescent="0.25">
      <c r="A19164" s="216">
        <v>45723</v>
      </c>
      <c r="B19164" s="217" t="s">
        <v>324</v>
      </c>
      <c r="C19164" s="218">
        <v>2.4885000000000002</v>
      </c>
    </row>
    <row r="19165" spans="1:3" ht="15" customHeight="1" x14ac:dyDescent="0.25">
      <c r="A19165" s="216">
        <v>45726</v>
      </c>
      <c r="B19165" s="217" t="s">
        <v>324</v>
      </c>
      <c r="C19165" s="218">
        <v>2.5034999999999998</v>
      </c>
    </row>
    <row r="19166" spans="1:3" ht="15" customHeight="1" x14ac:dyDescent="0.25">
      <c r="A19166" s="216">
        <v>45727</v>
      </c>
      <c r="B19166" s="217" t="s">
        <v>324</v>
      </c>
      <c r="C19166" s="218">
        <v>2.5184000000000002</v>
      </c>
    </row>
    <row r="19167" spans="1:3" ht="15" customHeight="1" x14ac:dyDescent="0.25">
      <c r="A19167" s="216">
        <v>45728</v>
      </c>
      <c r="B19167" s="217" t="s">
        <v>324</v>
      </c>
      <c r="C19167" s="218">
        <v>2.5333000000000001</v>
      </c>
    </row>
    <row r="19168" spans="1:3" ht="15" customHeight="1" x14ac:dyDescent="0.25">
      <c r="A19168" s="216">
        <v>45729</v>
      </c>
      <c r="B19168" s="217" t="s">
        <v>324</v>
      </c>
      <c r="C19168" s="218">
        <v>2.5482</v>
      </c>
    </row>
    <row r="19169" spans="1:3" ht="15" customHeight="1" x14ac:dyDescent="0.25">
      <c r="A19169" s="216">
        <v>45730</v>
      </c>
      <c r="B19169" s="217" t="s">
        <v>324</v>
      </c>
      <c r="C19169" s="218">
        <v>2.5926999999999998</v>
      </c>
    </row>
    <row r="19170" spans="1:3" ht="15" customHeight="1" x14ac:dyDescent="0.25">
      <c r="A19170" s="216">
        <v>45733</v>
      </c>
      <c r="B19170" s="217" t="s">
        <v>324</v>
      </c>
      <c r="C19170" s="218">
        <v>2.6076000000000001</v>
      </c>
    </row>
    <row r="19171" spans="1:3" ht="15" customHeight="1" x14ac:dyDescent="0.25">
      <c r="A19171" s="216">
        <v>45734</v>
      </c>
      <c r="B19171" s="217" t="s">
        <v>324</v>
      </c>
      <c r="C19171" s="218">
        <v>2.6225000000000001</v>
      </c>
    </row>
    <row r="19172" spans="1:3" ht="15" customHeight="1" x14ac:dyDescent="0.25">
      <c r="A19172" s="216">
        <v>45735</v>
      </c>
      <c r="B19172" s="217" t="s">
        <v>324</v>
      </c>
      <c r="C19172" s="218">
        <v>2.6375000000000002</v>
      </c>
    </row>
    <row r="19173" spans="1:3" ht="15" customHeight="1" x14ac:dyDescent="0.25">
      <c r="A19173" s="216">
        <v>45736</v>
      </c>
      <c r="B19173" s="217" t="s">
        <v>324</v>
      </c>
      <c r="C19173" s="218">
        <v>2.6524000000000001</v>
      </c>
    </row>
    <row r="19174" spans="1:3" ht="15" customHeight="1" x14ac:dyDescent="0.25">
      <c r="A19174" s="216">
        <v>45737</v>
      </c>
      <c r="B19174" s="217" t="s">
        <v>324</v>
      </c>
      <c r="C19174" s="218">
        <v>2.6970999999999998</v>
      </c>
    </row>
    <row r="19175" spans="1:3" ht="15" customHeight="1" x14ac:dyDescent="0.25">
      <c r="A19175" s="216">
        <v>45740</v>
      </c>
      <c r="B19175" s="217" t="s">
        <v>324</v>
      </c>
      <c r="C19175" s="218">
        <v>2.7120000000000002</v>
      </c>
    </row>
    <row r="19176" spans="1:3" ht="15" customHeight="1" x14ac:dyDescent="0.25">
      <c r="A19176" s="216">
        <v>45741</v>
      </c>
      <c r="B19176" s="217" t="s">
        <v>324</v>
      </c>
      <c r="C19176" s="218">
        <v>2.7269999999999999</v>
      </c>
    </row>
    <row r="19177" spans="1:3" ht="15" customHeight="1" x14ac:dyDescent="0.25">
      <c r="A19177" s="216">
        <v>45742</v>
      </c>
      <c r="B19177" s="217" t="s">
        <v>324</v>
      </c>
      <c r="C19177" s="218">
        <v>2.7418999999999998</v>
      </c>
    </row>
    <row r="19178" spans="1:3" ht="15" customHeight="1" x14ac:dyDescent="0.25">
      <c r="A19178" s="216">
        <v>45743</v>
      </c>
      <c r="B19178" s="217" t="s">
        <v>324</v>
      </c>
      <c r="C19178" s="218">
        <v>2.7568999999999999</v>
      </c>
    </row>
    <row r="19179" spans="1:3" ht="15" customHeight="1" x14ac:dyDescent="0.25">
      <c r="A19179" s="216">
        <v>45744</v>
      </c>
      <c r="B19179" s="217" t="s">
        <v>324</v>
      </c>
      <c r="C19179" s="218">
        <v>2.8018000000000001</v>
      </c>
    </row>
    <row r="19180" spans="1:3" ht="15" customHeight="1" x14ac:dyDescent="0.25">
      <c r="A19180" s="216">
        <v>45747</v>
      </c>
      <c r="B19180" s="217" t="s">
        <v>324</v>
      </c>
      <c r="C19180" s="218">
        <v>2.8168000000000002</v>
      </c>
    </row>
    <row r="19181" spans="1:3" ht="15" customHeight="1" x14ac:dyDescent="0.25">
      <c r="A19181" s="216">
        <v>45748</v>
      </c>
      <c r="B19181" s="217" t="s">
        <v>324</v>
      </c>
      <c r="C19181" s="218">
        <v>2.8317999999999999</v>
      </c>
    </row>
    <row r="19182" spans="1:3" ht="15" customHeight="1" x14ac:dyDescent="0.25">
      <c r="A19182" s="216">
        <v>45749</v>
      </c>
      <c r="B19182" s="217" t="s">
        <v>324</v>
      </c>
      <c r="C19182" s="218">
        <v>2.8466999999999998</v>
      </c>
    </row>
    <row r="19183" spans="1:3" ht="15" customHeight="1" x14ac:dyDescent="0.25">
      <c r="A19183" s="216">
        <v>45750</v>
      </c>
      <c r="B19183" s="217" t="s">
        <v>324</v>
      </c>
      <c r="C19183" s="218">
        <v>2.8616999999999999</v>
      </c>
    </row>
    <row r="19184" spans="1:3" ht="15" customHeight="1" x14ac:dyDescent="0.25">
      <c r="A19184" s="216">
        <v>45751</v>
      </c>
      <c r="B19184" s="217" t="s">
        <v>324</v>
      </c>
      <c r="C19184" s="218">
        <v>2.9066000000000001</v>
      </c>
    </row>
    <row r="19185" spans="1:3" ht="15" customHeight="1" x14ac:dyDescent="0.25">
      <c r="A19185" s="216">
        <v>45754</v>
      </c>
      <c r="B19185" s="217" t="s">
        <v>324</v>
      </c>
      <c r="C19185" s="218">
        <v>2.9215</v>
      </c>
    </row>
    <row r="19186" spans="1:3" ht="15" customHeight="1" x14ac:dyDescent="0.25">
      <c r="A19186" s="216">
        <v>45755</v>
      </c>
      <c r="B19186" s="217" t="s">
        <v>324</v>
      </c>
      <c r="C19186" s="218">
        <v>2.9363999999999999</v>
      </c>
    </row>
    <row r="19187" spans="1:3" ht="15" customHeight="1" x14ac:dyDescent="0.25">
      <c r="A19187" s="216">
        <v>45756</v>
      </c>
      <c r="B19187" s="217" t="s">
        <v>324</v>
      </c>
      <c r="C19187" s="218">
        <v>2.9514</v>
      </c>
    </row>
    <row r="19188" spans="1:3" ht="15" customHeight="1" x14ac:dyDescent="0.25">
      <c r="A19188" s="216">
        <v>45757</v>
      </c>
      <c r="B19188" s="217" t="s">
        <v>324</v>
      </c>
      <c r="C19188" s="218">
        <v>2.9662999999999999</v>
      </c>
    </row>
    <row r="19189" spans="1:3" ht="15" customHeight="1" x14ac:dyDescent="0.25">
      <c r="A19189" s="216">
        <v>45758</v>
      </c>
      <c r="B19189" s="217" t="s">
        <v>324</v>
      </c>
      <c r="C19189" s="218">
        <v>3.0110999999999999</v>
      </c>
    </row>
    <row r="19190" spans="1:3" ht="15" customHeight="1" x14ac:dyDescent="0.25">
      <c r="A19190" s="216">
        <v>45761</v>
      </c>
      <c r="B19190" s="217" t="s">
        <v>324</v>
      </c>
      <c r="C19190" s="218">
        <v>3.0259999999999998</v>
      </c>
    </row>
    <row r="19191" spans="1:3" ht="15" customHeight="1" x14ac:dyDescent="0.25">
      <c r="A19191" s="216">
        <v>45762</v>
      </c>
      <c r="B19191" s="217" t="s">
        <v>324</v>
      </c>
      <c r="C19191" s="218">
        <v>3.0409000000000002</v>
      </c>
    </row>
    <row r="19192" spans="1:3" ht="15" customHeight="1" x14ac:dyDescent="0.25">
      <c r="A19192" s="216">
        <v>45763</v>
      </c>
      <c r="B19192" s="217" t="s">
        <v>324</v>
      </c>
      <c r="C19192" s="218">
        <v>3.0558000000000001</v>
      </c>
    </row>
    <row r="19193" spans="1:3" ht="15" customHeight="1" x14ac:dyDescent="0.25">
      <c r="A19193" s="216">
        <v>45764</v>
      </c>
      <c r="B19193" s="217" t="s">
        <v>324</v>
      </c>
      <c r="C19193" s="218">
        <v>3.1154999999999999</v>
      </c>
    </row>
    <row r="19194" spans="1:3" ht="15" customHeight="1" x14ac:dyDescent="0.25">
      <c r="A19194" s="216">
        <v>45768</v>
      </c>
      <c r="B19194" s="217" t="s">
        <v>324</v>
      </c>
      <c r="C19194" s="218">
        <v>3.1303999999999998</v>
      </c>
    </row>
    <row r="19195" spans="1:3" ht="15" customHeight="1" x14ac:dyDescent="0.25">
      <c r="A19195" s="216">
        <v>45769</v>
      </c>
      <c r="B19195" s="217" t="s">
        <v>324</v>
      </c>
      <c r="C19195" s="218">
        <v>3.1453000000000002</v>
      </c>
    </row>
    <row r="19196" spans="1:3" ht="15" customHeight="1" x14ac:dyDescent="0.25">
      <c r="A19196" s="216">
        <v>45770</v>
      </c>
      <c r="B19196" s="217" t="s">
        <v>324</v>
      </c>
      <c r="C19196" s="218">
        <v>3.1602000000000001</v>
      </c>
    </row>
    <row r="19197" spans="1:3" ht="15" customHeight="1" x14ac:dyDescent="0.25">
      <c r="A19197" s="216">
        <v>45771</v>
      </c>
      <c r="B19197" s="217" t="s">
        <v>324</v>
      </c>
      <c r="C19197" s="218">
        <v>3.1751</v>
      </c>
    </row>
    <row r="19198" spans="1:3" ht="15" customHeight="1" x14ac:dyDescent="0.25">
      <c r="A19198" s="216">
        <v>45772</v>
      </c>
      <c r="B19198" s="217" t="s">
        <v>324</v>
      </c>
      <c r="C19198" s="218">
        <v>3.2198000000000002</v>
      </c>
    </row>
    <row r="19199" spans="1:3" ht="15" customHeight="1" x14ac:dyDescent="0.25">
      <c r="A19199" s="216">
        <v>45775</v>
      </c>
      <c r="B19199" s="217" t="s">
        <v>324</v>
      </c>
      <c r="C19199" s="218">
        <v>3.2347000000000001</v>
      </c>
    </row>
    <row r="19200" spans="1:3" ht="15" customHeight="1" x14ac:dyDescent="0.25">
      <c r="A19200" s="216">
        <v>45776</v>
      </c>
      <c r="B19200" s="217" t="s">
        <v>324</v>
      </c>
      <c r="C19200" s="218">
        <v>3.2496</v>
      </c>
    </row>
    <row r="19201" spans="1:3" ht="15" customHeight="1" x14ac:dyDescent="0.25">
      <c r="A19201" s="216">
        <v>45777</v>
      </c>
      <c r="B19201" s="217" t="s">
        <v>324</v>
      </c>
      <c r="C19201" s="218">
        <v>3.2646000000000002</v>
      </c>
    </row>
    <row r="19202" spans="1:3" ht="15" customHeight="1" x14ac:dyDescent="0.25">
      <c r="A19202" s="216">
        <v>45778</v>
      </c>
      <c r="B19202" s="217" t="s">
        <v>324</v>
      </c>
      <c r="C19202" s="218">
        <v>3.2795999999999998</v>
      </c>
    </row>
    <row r="19203" spans="1:3" ht="15" customHeight="1" x14ac:dyDescent="0.25">
      <c r="A19203" s="216">
        <v>45779</v>
      </c>
      <c r="B19203" s="217" t="s">
        <v>324</v>
      </c>
      <c r="C19203" s="218">
        <v>3.3243999999999998</v>
      </c>
    </row>
    <row r="19204" spans="1:3" ht="15" customHeight="1" x14ac:dyDescent="0.25">
      <c r="A19204" s="216">
        <v>45782</v>
      </c>
      <c r="B19204" s="217" t="s">
        <v>324</v>
      </c>
      <c r="C19204" s="218">
        <v>3.3393000000000002</v>
      </c>
    </row>
    <row r="19205" spans="1:3" ht="15" customHeight="1" x14ac:dyDescent="0.25">
      <c r="A19205" s="216">
        <v>45783</v>
      </c>
      <c r="B19205" s="217" t="s">
        <v>324</v>
      </c>
      <c r="C19205" s="218">
        <v>3.3542000000000001</v>
      </c>
    </row>
    <row r="19206" spans="1:3" ht="15" customHeight="1" x14ac:dyDescent="0.25">
      <c r="A19206" s="216">
        <v>45784</v>
      </c>
      <c r="B19206" s="217" t="s">
        <v>324</v>
      </c>
      <c r="C19206" s="218">
        <v>3.3691</v>
      </c>
    </row>
    <row r="19207" spans="1:3" ht="15" customHeight="1" x14ac:dyDescent="0.25">
      <c r="A19207" s="216">
        <v>45785</v>
      </c>
      <c r="B19207" s="217" t="s">
        <v>324</v>
      </c>
      <c r="C19207" s="218">
        <v>3.3839999999999999</v>
      </c>
    </row>
    <row r="19208" spans="1:3" ht="15" customHeight="1" x14ac:dyDescent="0.25">
      <c r="A19208" s="216">
        <v>45786</v>
      </c>
      <c r="B19208" s="217" t="s">
        <v>324</v>
      </c>
      <c r="C19208" s="218">
        <v>3.4287000000000001</v>
      </c>
    </row>
    <row r="19209" spans="1:3" ht="15" customHeight="1" x14ac:dyDescent="0.25">
      <c r="A19209" s="216">
        <v>45789</v>
      </c>
      <c r="B19209" s="217" t="s">
        <v>324</v>
      </c>
      <c r="C19209" s="218">
        <v>3.4436</v>
      </c>
    </row>
    <row r="19210" spans="1:3" ht="15" customHeight="1" x14ac:dyDescent="0.25">
      <c r="A19210" s="216">
        <v>45790</v>
      </c>
      <c r="B19210" s="217" t="s">
        <v>324</v>
      </c>
      <c r="C19210" s="218">
        <v>3.4584999999999999</v>
      </c>
    </row>
    <row r="19211" spans="1:3" ht="15" customHeight="1" x14ac:dyDescent="0.25">
      <c r="A19211" s="216">
        <v>45791</v>
      </c>
      <c r="B19211" s="217" t="s">
        <v>324</v>
      </c>
      <c r="C19211" s="218">
        <v>3.4733999999999998</v>
      </c>
    </row>
    <row r="19212" spans="1:3" ht="15" customHeight="1" x14ac:dyDescent="0.25">
      <c r="A19212" s="216">
        <v>45792</v>
      </c>
      <c r="B19212" s="217" t="s">
        <v>324</v>
      </c>
      <c r="C19212" s="218">
        <v>3.4883000000000002</v>
      </c>
    </row>
    <row r="19213" spans="1:3" ht="15" customHeight="1" x14ac:dyDescent="0.25">
      <c r="A19213" s="216">
        <v>45793</v>
      </c>
      <c r="B19213" s="217" t="s">
        <v>324</v>
      </c>
      <c r="C19213" s="218">
        <v>3.5331000000000001</v>
      </c>
    </row>
    <row r="19214" spans="1:3" ht="15" customHeight="1" x14ac:dyDescent="0.25">
      <c r="A19214" s="216">
        <v>45796</v>
      </c>
      <c r="B19214" s="217" t="s">
        <v>324</v>
      </c>
      <c r="C19214" s="218">
        <v>3.548</v>
      </c>
    </row>
    <row r="19215" spans="1:3" ht="15" customHeight="1" x14ac:dyDescent="0.25">
      <c r="A19215" s="216">
        <v>45797</v>
      </c>
      <c r="B19215" s="217" t="s">
        <v>324</v>
      </c>
      <c r="C19215" s="218">
        <v>3.5629</v>
      </c>
    </row>
    <row r="19216" spans="1:3" ht="15" customHeight="1" x14ac:dyDescent="0.25">
      <c r="A19216" s="216">
        <v>45798</v>
      </c>
      <c r="B19216" s="217" t="s">
        <v>324</v>
      </c>
      <c r="C19216" s="218">
        <v>3.5777999999999999</v>
      </c>
    </row>
    <row r="19217" spans="1:3" ht="15" customHeight="1" x14ac:dyDescent="0.25">
      <c r="A19217" s="216">
        <v>45799</v>
      </c>
      <c r="B19217" s="217" t="s">
        <v>324</v>
      </c>
      <c r="C19217" s="218">
        <v>3.5926999999999998</v>
      </c>
    </row>
    <row r="19218" spans="1:3" ht="15" customHeight="1" x14ac:dyDescent="0.25">
      <c r="A19218" s="216">
        <v>45800</v>
      </c>
      <c r="B19218" s="217" t="s">
        <v>324</v>
      </c>
      <c r="C19218" s="218">
        <v>3.6522000000000001</v>
      </c>
    </row>
    <row r="19219" spans="1:3" ht="15" customHeight="1" x14ac:dyDescent="0.25">
      <c r="A19219" s="216">
        <v>45804</v>
      </c>
      <c r="B19219" s="217" t="s">
        <v>324</v>
      </c>
      <c r="C19219" s="218">
        <v>3.6671999999999998</v>
      </c>
    </row>
    <row r="19220" spans="1:3" ht="15" customHeight="1" x14ac:dyDescent="0.25">
      <c r="A19220" s="216">
        <v>45805</v>
      </c>
      <c r="B19220" s="217" t="s">
        <v>324</v>
      </c>
      <c r="C19220" s="218">
        <v>3.6821000000000002</v>
      </c>
    </row>
    <row r="19221" spans="1:3" ht="15" customHeight="1" x14ac:dyDescent="0.25">
      <c r="A19221" s="216">
        <v>45806</v>
      </c>
      <c r="B19221" s="217" t="s">
        <v>324</v>
      </c>
      <c r="C19221" s="218">
        <v>3.6970999999999998</v>
      </c>
    </row>
    <row r="19222" spans="1:3" ht="15" customHeight="1" x14ac:dyDescent="0.25">
      <c r="A19222" s="216">
        <v>45807</v>
      </c>
      <c r="B19222" s="217" t="s">
        <v>324</v>
      </c>
      <c r="C19222" s="218">
        <v>3.7418999999999998</v>
      </c>
    </row>
    <row r="19223" spans="1:3" ht="15" customHeight="1" x14ac:dyDescent="0.25">
      <c r="A19223" s="216">
        <v>45810</v>
      </c>
      <c r="B19223" s="217" t="s">
        <v>324</v>
      </c>
      <c r="C19223" s="218">
        <v>3.7568999999999999</v>
      </c>
    </row>
    <row r="19224" spans="1:3" ht="15" customHeight="1" x14ac:dyDescent="0.25">
      <c r="A19224" s="216">
        <v>45811</v>
      </c>
      <c r="B19224" s="217" t="s">
        <v>324</v>
      </c>
      <c r="C19224" s="218">
        <v>3.7717999999999998</v>
      </c>
    </row>
    <row r="19225" spans="1:3" ht="15" customHeight="1" x14ac:dyDescent="0.25">
      <c r="A19225" s="216">
        <v>45812</v>
      </c>
      <c r="B19225" s="217" t="s">
        <v>324</v>
      </c>
      <c r="C19225" s="218">
        <v>3.7867000000000002</v>
      </c>
    </row>
    <row r="19226" spans="1:3" ht="15" customHeight="1" x14ac:dyDescent="0.25">
      <c r="A19226" s="216">
        <v>45813</v>
      </c>
      <c r="B19226" s="217" t="s">
        <v>324</v>
      </c>
      <c r="C19226" s="218">
        <v>3.8016000000000001</v>
      </c>
    </row>
    <row r="19227" spans="1:3" ht="15" customHeight="1" x14ac:dyDescent="0.25">
      <c r="A19227" s="216">
        <v>45814</v>
      </c>
      <c r="B19227" s="217" t="s">
        <v>324</v>
      </c>
      <c r="C19227" s="218">
        <v>3.8462000000000001</v>
      </c>
    </row>
    <row r="19228" spans="1:3" ht="15" customHeight="1" x14ac:dyDescent="0.25">
      <c r="A19228" s="216">
        <v>45817</v>
      </c>
      <c r="B19228" s="217" t="s">
        <v>324</v>
      </c>
      <c r="C19228" s="218">
        <v>3.8611</v>
      </c>
    </row>
    <row r="19229" spans="1:3" ht="15" customHeight="1" x14ac:dyDescent="0.25">
      <c r="A19229" s="216">
        <v>45818</v>
      </c>
      <c r="B19229" s="217" t="s">
        <v>324</v>
      </c>
      <c r="C19229" s="218">
        <v>3.8759999999999999</v>
      </c>
    </row>
    <row r="19230" spans="1:3" ht="15" customHeight="1" x14ac:dyDescent="0.25">
      <c r="A19230" s="216">
        <v>45819</v>
      </c>
      <c r="B19230" s="217" t="s">
        <v>324</v>
      </c>
      <c r="C19230" s="218">
        <v>3.8908999999999998</v>
      </c>
    </row>
    <row r="19231" spans="1:3" ht="15" customHeight="1" x14ac:dyDescent="0.25">
      <c r="A19231" s="216">
        <v>45820</v>
      </c>
      <c r="B19231" s="217" t="s">
        <v>324</v>
      </c>
      <c r="C19231" s="218">
        <v>3.9058000000000002</v>
      </c>
    </row>
    <row r="19232" spans="1:3" ht="15" customHeight="1" x14ac:dyDescent="0.25">
      <c r="A19232" s="216">
        <v>45821</v>
      </c>
      <c r="B19232" s="217" t="s">
        <v>324</v>
      </c>
      <c r="C19232" s="218">
        <v>3.9504999999999999</v>
      </c>
    </row>
    <row r="19233" spans="1:3" ht="15" customHeight="1" x14ac:dyDescent="0.25">
      <c r="A19233" s="216">
        <v>45824</v>
      </c>
      <c r="B19233" s="217" t="s">
        <v>324</v>
      </c>
      <c r="C19233" s="218">
        <v>3.9653999999999998</v>
      </c>
    </row>
    <row r="19234" spans="1:3" ht="15" customHeight="1" x14ac:dyDescent="0.25">
      <c r="A19234" s="216">
        <v>45825</v>
      </c>
      <c r="B19234" s="217" t="s">
        <v>324</v>
      </c>
      <c r="C19234" s="218">
        <v>3.9803000000000002</v>
      </c>
    </row>
    <row r="19235" spans="1:3" ht="15" customHeight="1" x14ac:dyDescent="0.25">
      <c r="A19235" s="216">
        <v>45826</v>
      </c>
      <c r="B19235" s="217" t="s">
        <v>324</v>
      </c>
      <c r="C19235" s="218">
        <v>4.0102000000000002</v>
      </c>
    </row>
    <row r="19236" spans="1:3" ht="15" customHeight="1" x14ac:dyDescent="0.25">
      <c r="A19236" s="216">
        <v>45828</v>
      </c>
      <c r="B19236" s="217" t="s">
        <v>324</v>
      </c>
      <c r="C19236" s="218">
        <v>4.0549999999999997</v>
      </c>
    </row>
    <row r="19237" spans="1:3" ht="15" customHeight="1" x14ac:dyDescent="0.25">
      <c r="A19237" s="216">
        <v>45831</v>
      </c>
      <c r="B19237" s="217" t="s">
        <v>324</v>
      </c>
      <c r="C19237" s="218">
        <v>4.0698999999999996</v>
      </c>
    </row>
    <row r="19238" spans="1:3" ht="15" customHeight="1" x14ac:dyDescent="0.25">
      <c r="A19238" s="216">
        <v>45832</v>
      </c>
      <c r="B19238" s="217" t="s">
        <v>324</v>
      </c>
      <c r="C19238" s="218">
        <v>4.0848000000000004</v>
      </c>
    </row>
    <row r="19239" spans="1:3" ht="15" customHeight="1" x14ac:dyDescent="0.25">
      <c r="A19239" s="216">
        <v>45833</v>
      </c>
      <c r="B19239" s="217" t="s">
        <v>324</v>
      </c>
      <c r="C19239" s="218">
        <v>4.0998000000000001</v>
      </c>
    </row>
    <row r="19240" spans="1:3" ht="15" customHeight="1" x14ac:dyDescent="0.25">
      <c r="A19240" s="216">
        <v>45834</v>
      </c>
      <c r="B19240" s="217" t="s">
        <v>324</v>
      </c>
      <c r="C19240" s="218">
        <v>4.1147999999999998</v>
      </c>
    </row>
    <row r="19241" spans="1:3" ht="15" customHeight="1" x14ac:dyDescent="0.25">
      <c r="A19241" s="216">
        <v>45835</v>
      </c>
      <c r="B19241" s="217" t="s">
        <v>324</v>
      </c>
      <c r="C19241" s="218">
        <v>4.1597999999999997</v>
      </c>
    </row>
    <row r="19242" spans="1:3" ht="15" customHeight="1" x14ac:dyDescent="0.25">
      <c r="A19242" s="216">
        <v>45838</v>
      </c>
      <c r="B19242" s="217" t="s">
        <v>324</v>
      </c>
      <c r="C19242" s="218">
        <v>4.1748000000000003</v>
      </c>
    </row>
    <row r="19243" spans="1:3" ht="15" customHeight="1" x14ac:dyDescent="0.25">
      <c r="A19243" s="216">
        <v>45839</v>
      </c>
      <c r="B19243" s="217" t="s">
        <v>324</v>
      </c>
      <c r="C19243" s="218">
        <v>4.1898</v>
      </c>
    </row>
    <row r="19244" spans="1:3" ht="15" customHeight="1" x14ac:dyDescent="0.25">
      <c r="A19244" s="216">
        <v>45840</v>
      </c>
      <c r="B19244" s="217" t="s">
        <v>324</v>
      </c>
      <c r="C19244" s="218">
        <v>4.2047999999999996</v>
      </c>
    </row>
    <row r="19245" spans="1:3" ht="15" customHeight="1" x14ac:dyDescent="0.25">
      <c r="A19245" s="216">
        <v>45841</v>
      </c>
      <c r="B19245" s="217" t="s">
        <v>324</v>
      </c>
      <c r="C19245" s="218">
        <v>4.2648999999999999</v>
      </c>
    </row>
    <row r="19246" spans="1:3" ht="15" customHeight="1" x14ac:dyDescent="0.25">
      <c r="A19246" s="216">
        <v>45845</v>
      </c>
      <c r="B19246" s="217" t="s">
        <v>324</v>
      </c>
      <c r="C19246" s="218">
        <v>4.2798999999999996</v>
      </c>
    </row>
    <row r="19247" spans="1:3" ht="15" customHeight="1" x14ac:dyDescent="0.25">
      <c r="A19247" s="216">
        <v>45846</v>
      </c>
      <c r="B19247" s="217" t="s">
        <v>324</v>
      </c>
      <c r="C19247" s="218">
        <v>4.2948000000000004</v>
      </c>
    </row>
    <row r="19248" spans="1:3" ht="15" customHeight="1" x14ac:dyDescent="0.25">
      <c r="A19248" s="216">
        <v>45847</v>
      </c>
      <c r="B19248" s="217" t="s">
        <v>324</v>
      </c>
      <c r="C19248" s="218">
        <v>4.3098000000000001</v>
      </c>
    </row>
    <row r="19249" spans="1:3" ht="15" customHeight="1" x14ac:dyDescent="0.25">
      <c r="A19249" s="216">
        <v>45848</v>
      </c>
      <c r="B19249" s="217" t="s">
        <v>324</v>
      </c>
      <c r="C19249" s="218">
        <v>4.3247</v>
      </c>
    </row>
    <row r="19250" spans="1:3" ht="15" customHeight="1" x14ac:dyDescent="0.25">
      <c r="A19250" s="216">
        <v>45849</v>
      </c>
      <c r="B19250" s="217" t="s">
        <v>324</v>
      </c>
      <c r="C19250" s="218">
        <v>4.3695000000000004</v>
      </c>
    </row>
    <row r="19251" spans="1:3" ht="15" customHeight="1" x14ac:dyDescent="0.25">
      <c r="A19251" s="216">
        <v>45852</v>
      </c>
      <c r="B19251" s="217" t="s">
        <v>324</v>
      </c>
      <c r="C19251" s="218">
        <v>4.3845000000000001</v>
      </c>
    </row>
    <row r="19252" spans="1:3" ht="15" customHeight="1" x14ac:dyDescent="0.25">
      <c r="A19252" s="216">
        <v>45853</v>
      </c>
      <c r="B19252" s="217" t="s">
        <v>324</v>
      </c>
      <c r="C19252" s="218">
        <v>4.3994</v>
      </c>
    </row>
    <row r="19253" spans="1:3" ht="15" customHeight="1" x14ac:dyDescent="0.25">
      <c r="A19253" s="216">
        <v>45854</v>
      </c>
      <c r="B19253" s="217" t="s">
        <v>324</v>
      </c>
      <c r="C19253" s="218">
        <v>4.4143999999999997</v>
      </c>
    </row>
    <row r="19254" spans="1:3" ht="15" customHeight="1" x14ac:dyDescent="0.25">
      <c r="A19254" s="216">
        <v>45855</v>
      </c>
      <c r="B19254" s="217" t="s">
        <v>324</v>
      </c>
      <c r="C19254" s="218">
        <v>4.4294000000000002</v>
      </c>
    </row>
    <row r="19255" spans="1:3" ht="15" customHeight="1" x14ac:dyDescent="0.25">
      <c r="A19255" s="216">
        <v>45856</v>
      </c>
      <c r="B19255" s="217" t="s">
        <v>324</v>
      </c>
      <c r="C19255" s="218">
        <v>4.4744000000000002</v>
      </c>
    </row>
    <row r="19256" spans="1:3" ht="15" customHeight="1" x14ac:dyDescent="0.25">
      <c r="A19256" s="216">
        <v>45859</v>
      </c>
      <c r="B19256" s="217" t="s">
        <v>324</v>
      </c>
      <c r="C19256" s="218">
        <v>4.4893000000000001</v>
      </c>
    </row>
    <row r="19257" spans="1:3" ht="15" customHeight="1" x14ac:dyDescent="0.25">
      <c r="A19257" s="216">
        <v>45860</v>
      </c>
      <c r="B19257" s="217" t="s">
        <v>324</v>
      </c>
      <c r="C19257" s="218">
        <v>4.5042999999999997</v>
      </c>
    </row>
    <row r="19258" spans="1:3" ht="15" customHeight="1" x14ac:dyDescent="0.25">
      <c r="A19258" s="216">
        <v>45861</v>
      </c>
      <c r="B19258" s="217" t="s">
        <v>324</v>
      </c>
      <c r="C19258" s="218">
        <v>4.5193000000000003</v>
      </c>
    </row>
    <row r="19259" spans="1:3" ht="15" customHeight="1" x14ac:dyDescent="0.25">
      <c r="A19259" s="216">
        <v>45862</v>
      </c>
      <c r="B19259" s="217" t="s">
        <v>324</v>
      </c>
      <c r="C19259" s="218">
        <v>4.5343</v>
      </c>
    </row>
    <row r="19260" spans="1:3" ht="15" customHeight="1" x14ac:dyDescent="0.25">
      <c r="A19260" s="216">
        <v>45863</v>
      </c>
      <c r="B19260" s="217" t="s">
        <v>324</v>
      </c>
      <c r="C19260" s="218">
        <v>4.5792999999999999</v>
      </c>
    </row>
    <row r="19261" spans="1:3" ht="15" customHeight="1" x14ac:dyDescent="0.25">
      <c r="A19261" s="216">
        <v>45866</v>
      </c>
      <c r="B19261" s="217" t="s">
        <v>324</v>
      </c>
      <c r="C19261" s="218">
        <v>4.5942999999999996</v>
      </c>
    </row>
    <row r="19262" spans="1:3" ht="15" customHeight="1" x14ac:dyDescent="0.25">
      <c r="A19262" s="216">
        <v>45867</v>
      </c>
      <c r="B19262" s="217" t="s">
        <v>324</v>
      </c>
      <c r="C19262" s="218">
        <v>4.6093999999999999</v>
      </c>
    </row>
    <row r="19263" spans="1:3" ht="15" customHeight="1" x14ac:dyDescent="0.25">
      <c r="A19263" s="216">
        <v>45868</v>
      </c>
      <c r="B19263" s="217" t="s">
        <v>324</v>
      </c>
      <c r="C19263" s="218">
        <v>4.6243999999999996</v>
      </c>
    </row>
    <row r="19264" spans="1:3" ht="15" customHeight="1" x14ac:dyDescent="0.25">
      <c r="A19264" s="216">
        <v>45869</v>
      </c>
      <c r="B19264" s="217" t="s">
        <v>324</v>
      </c>
      <c r="C19264" s="218">
        <v>4.6394000000000002</v>
      </c>
    </row>
    <row r="19265" spans="1:3" ht="15" customHeight="1" x14ac:dyDescent="0.25">
      <c r="A19265" s="216">
        <v>45870</v>
      </c>
      <c r="B19265" s="217" t="s">
        <v>324</v>
      </c>
      <c r="C19265" s="218">
        <v>4.6844000000000001</v>
      </c>
    </row>
    <row r="19266" spans="1:3" ht="15" customHeight="1" x14ac:dyDescent="0.25">
      <c r="A19266" s="216">
        <v>45873</v>
      </c>
      <c r="B19266" s="217" t="s">
        <v>324</v>
      </c>
      <c r="C19266" s="218">
        <v>4.6993999999999998</v>
      </c>
    </row>
    <row r="19267" spans="1:3" ht="15" customHeight="1" x14ac:dyDescent="0.25">
      <c r="A19267" s="216">
        <v>45874</v>
      </c>
      <c r="B19267" s="217" t="s">
        <v>324</v>
      </c>
      <c r="C19267" s="218">
        <v>4.7142999999999997</v>
      </c>
    </row>
    <row r="19268" spans="1:3" ht="15" customHeight="1" x14ac:dyDescent="0.25">
      <c r="A19268" s="216">
        <v>45875</v>
      </c>
      <c r="B19268" s="217" t="s">
        <v>324</v>
      </c>
      <c r="C19268" s="218">
        <v>4.7293000000000003</v>
      </c>
    </row>
    <row r="19269" spans="1:3" ht="15" customHeight="1" x14ac:dyDescent="0.25">
      <c r="A19269" s="216">
        <v>45876</v>
      </c>
      <c r="B19269" s="217" t="s">
        <v>324</v>
      </c>
      <c r="C19269" s="218">
        <v>4.7443</v>
      </c>
    </row>
    <row r="19270" spans="1:3" ht="15" customHeight="1" x14ac:dyDescent="0.25">
      <c r="A19270" s="216">
        <v>45877</v>
      </c>
      <c r="B19270" s="217" t="s">
        <v>324</v>
      </c>
      <c r="C19270" s="218">
        <v>4.7892999999999999</v>
      </c>
    </row>
    <row r="19271" spans="1:3" ht="15" customHeight="1" x14ac:dyDescent="0.25">
      <c r="A19271" s="216">
        <v>45880</v>
      </c>
      <c r="B19271" s="217" t="s">
        <v>324</v>
      </c>
      <c r="C19271" s="218">
        <v>4.8042999999999996</v>
      </c>
    </row>
    <row r="19272" spans="1:3" ht="15" customHeight="1" x14ac:dyDescent="0.25">
      <c r="A19272" s="216">
        <v>45881</v>
      </c>
      <c r="B19272" s="217" t="s">
        <v>324</v>
      </c>
      <c r="C19272" s="218">
        <v>4.8193000000000001</v>
      </c>
    </row>
    <row r="19273" spans="1:3" ht="15" customHeight="1" x14ac:dyDescent="0.25">
      <c r="A19273" s="216">
        <v>45882</v>
      </c>
      <c r="B19273" s="217" t="s">
        <v>324</v>
      </c>
      <c r="C19273" s="218">
        <v>4.8342999999999998</v>
      </c>
    </row>
    <row r="19274" spans="1:3" ht="15" customHeight="1" x14ac:dyDescent="0.25">
      <c r="A19274" s="216">
        <v>45883</v>
      </c>
      <c r="B19274" s="217" t="s">
        <v>324</v>
      </c>
      <c r="C19274" s="218">
        <v>4.8493000000000004</v>
      </c>
    </row>
    <row r="19275" spans="1:3" ht="15" customHeight="1" x14ac:dyDescent="0.25">
      <c r="A19275" s="216">
        <v>45884</v>
      </c>
      <c r="B19275" s="217" t="s">
        <v>324</v>
      </c>
      <c r="C19275" s="218">
        <v>4.8943000000000003</v>
      </c>
    </row>
    <row r="19276" spans="1:3" ht="15" customHeight="1" x14ac:dyDescent="0.25">
      <c r="A19276" s="216">
        <v>45887</v>
      </c>
      <c r="B19276" s="217" t="s">
        <v>324</v>
      </c>
      <c r="C19276" s="218">
        <v>4.9093999999999998</v>
      </c>
    </row>
    <row r="19277" spans="1:3" ht="15" customHeight="1" x14ac:dyDescent="0.25">
      <c r="A19277" s="216">
        <v>45888</v>
      </c>
      <c r="B19277" s="217" t="s">
        <v>324</v>
      </c>
      <c r="C19277" s="218">
        <v>4.9244000000000003</v>
      </c>
    </row>
    <row r="19278" spans="1:3" ht="15" customHeight="1" x14ac:dyDescent="0.25">
      <c r="A19278" s="216">
        <v>45889</v>
      </c>
      <c r="B19278" s="217" t="s">
        <v>324</v>
      </c>
      <c r="C19278" s="218">
        <v>4.9394</v>
      </c>
    </row>
    <row r="19279" spans="1:3" ht="15" customHeight="1" x14ac:dyDescent="0.25">
      <c r="A19279" s="216">
        <v>45890</v>
      </c>
      <c r="B19279" s="217" t="s">
        <v>324</v>
      </c>
      <c r="C19279" s="218">
        <v>4.9542999999999999</v>
      </c>
    </row>
    <row r="19280" spans="1:3" ht="15" customHeight="1" x14ac:dyDescent="0.25">
      <c r="A19280" s="216">
        <v>45891</v>
      </c>
      <c r="B19280" s="217" t="s">
        <v>324</v>
      </c>
      <c r="C19280" s="218">
        <v>4.9993999999999996</v>
      </c>
    </row>
    <row r="19281" spans="1:3" ht="15" customHeight="1" x14ac:dyDescent="0.25">
      <c r="A19281" s="216">
        <v>45894</v>
      </c>
      <c r="B19281" s="217" t="s">
        <v>324</v>
      </c>
      <c r="C19281" s="218">
        <v>5.0144000000000002</v>
      </c>
    </row>
    <row r="19282" spans="1:3" ht="15" customHeight="1" x14ac:dyDescent="0.25">
      <c r="A19282" s="216">
        <v>45895</v>
      </c>
      <c r="B19282" s="217" t="s">
        <v>324</v>
      </c>
      <c r="C19282" s="218">
        <v>5.0294999999999996</v>
      </c>
    </row>
    <row r="19283" spans="1:3" ht="15" customHeight="1" x14ac:dyDescent="0.25">
      <c r="A19283" s="216">
        <v>45896</v>
      </c>
      <c r="B19283" s="217" t="s">
        <v>324</v>
      </c>
      <c r="C19283" s="218">
        <v>5.0446</v>
      </c>
    </row>
    <row r="19284" spans="1:3" ht="15" customHeight="1" x14ac:dyDescent="0.25">
      <c r="A19284" s="216">
        <v>45897</v>
      </c>
      <c r="B19284" s="217" t="s">
        <v>324</v>
      </c>
      <c r="C19284" s="218">
        <v>5.0595999999999997</v>
      </c>
    </row>
    <row r="19285" spans="1:3" ht="15" customHeight="1" x14ac:dyDescent="0.25">
      <c r="A19285" s="216">
        <v>45898</v>
      </c>
      <c r="B19285" s="217" t="s">
        <v>324</v>
      </c>
      <c r="C19285" s="218">
        <v>5.1199000000000003</v>
      </c>
    </row>
    <row r="19286" spans="1:3" ht="15" customHeight="1" x14ac:dyDescent="0.25">
      <c r="A19286" s="216">
        <v>45902</v>
      </c>
      <c r="B19286" s="217" t="s">
        <v>324</v>
      </c>
      <c r="C19286" s="218">
        <v>5.1349</v>
      </c>
    </row>
    <row r="19287" spans="1:3" ht="15" customHeight="1" x14ac:dyDescent="0.25">
      <c r="A19287" s="216">
        <v>45903</v>
      </c>
      <c r="B19287" s="217" t="s">
        <v>324</v>
      </c>
      <c r="C19287" s="218">
        <v>5.1498999999999997</v>
      </c>
    </row>
    <row r="19288" spans="1:3" ht="15" customHeight="1" x14ac:dyDescent="0.25">
      <c r="A19288" s="216">
        <v>45904</v>
      </c>
      <c r="B19288" s="217" t="s">
        <v>324</v>
      </c>
      <c r="C19288" s="218">
        <v>5.1649000000000003</v>
      </c>
    </row>
    <row r="19289" spans="1:3" ht="15" customHeight="1" x14ac:dyDescent="0.25">
      <c r="A19289" s="216">
        <v>45905</v>
      </c>
      <c r="B19289" s="217" t="s">
        <v>324</v>
      </c>
      <c r="C19289" s="218">
        <v>5.2100999999999997</v>
      </c>
    </row>
    <row r="19290" spans="1:3" ht="15" customHeight="1" x14ac:dyDescent="0.25">
      <c r="A19290" s="216">
        <v>45908</v>
      </c>
      <c r="B19290" s="217" t="s">
        <v>324</v>
      </c>
      <c r="C19290" s="218">
        <v>5.2252000000000001</v>
      </c>
    </row>
    <row r="19291" spans="1:3" ht="15" customHeight="1" x14ac:dyDescent="0.25">
      <c r="A19291" s="216">
        <v>45909</v>
      </c>
      <c r="B19291" s="217" t="s">
        <v>324</v>
      </c>
      <c r="C19291" s="218">
        <v>5.2403000000000004</v>
      </c>
    </row>
    <row r="19292" spans="1:3" ht="15" customHeight="1" x14ac:dyDescent="0.25">
      <c r="A19292" s="216">
        <v>45910</v>
      </c>
      <c r="B19292" s="217" t="s">
        <v>324</v>
      </c>
      <c r="C19292" s="218">
        <v>5.2553000000000001</v>
      </c>
    </row>
    <row r="19293" spans="1:3" ht="15" customHeight="1" x14ac:dyDescent="0.25">
      <c r="A19293" s="216">
        <v>45911</v>
      </c>
      <c r="B19293" s="217" t="s">
        <v>324</v>
      </c>
      <c r="C19293" s="218">
        <v>5.2704000000000004</v>
      </c>
    </row>
    <row r="19294" spans="1:3" ht="15" customHeight="1" x14ac:dyDescent="0.25">
      <c r="A19294" s="216">
        <v>45912</v>
      </c>
      <c r="B19294" s="217" t="s">
        <v>324</v>
      </c>
      <c r="C19294" s="218">
        <v>5.3155000000000001</v>
      </c>
    </row>
    <row r="19295" spans="1:3" ht="15" customHeight="1" x14ac:dyDescent="0.25">
      <c r="A19295" s="216">
        <v>45915</v>
      </c>
      <c r="B19295" s="217" t="s">
        <v>324</v>
      </c>
      <c r="C19295" s="218">
        <v>5.3307000000000002</v>
      </c>
    </row>
    <row r="19296" spans="1:3" ht="15" customHeight="1" x14ac:dyDescent="0.25">
      <c r="A19296" s="216">
        <v>45916</v>
      </c>
      <c r="B19296" s="217" t="s">
        <v>324</v>
      </c>
      <c r="C19296" s="218">
        <v>5.3457999999999997</v>
      </c>
    </row>
    <row r="19297" spans="1:3" ht="15" customHeight="1" x14ac:dyDescent="0.25">
      <c r="A19297" s="216">
        <v>45917</v>
      </c>
      <c r="B19297" s="217" t="s">
        <v>324</v>
      </c>
      <c r="C19297" s="218">
        <v>5.3609</v>
      </c>
    </row>
    <row r="19298" spans="1:3" ht="15" customHeight="1" x14ac:dyDescent="0.25">
      <c r="A19298" s="216">
        <v>45918</v>
      </c>
      <c r="B19298" s="217" t="s">
        <v>324</v>
      </c>
      <c r="C19298" s="218">
        <v>5.3756000000000004</v>
      </c>
    </row>
    <row r="19299" spans="1:3" ht="15" customHeight="1" x14ac:dyDescent="0.25">
      <c r="A19299" s="216">
        <v>45919</v>
      </c>
      <c r="B19299" s="217" t="s">
        <v>324</v>
      </c>
      <c r="C19299" s="218">
        <v>5.4195000000000002</v>
      </c>
    </row>
    <row r="19300" spans="1:3" ht="15" customHeight="1" x14ac:dyDescent="0.25">
      <c r="A19300" s="216">
        <v>45922</v>
      </c>
      <c r="B19300" s="217" t="s">
        <v>324</v>
      </c>
      <c r="C19300" s="218">
        <v>5.4340000000000002</v>
      </c>
    </row>
    <row r="19301" spans="1:3" ht="15" customHeight="1" x14ac:dyDescent="0.25">
      <c r="A19301" s="216">
        <v>45923</v>
      </c>
      <c r="B19301" s="217" t="s">
        <v>324</v>
      </c>
      <c r="C19301" s="218">
        <v>5.4485000000000001</v>
      </c>
    </row>
    <row r="19302" spans="1:3" ht="15" customHeight="1" x14ac:dyDescent="0.25">
      <c r="A19302" s="216">
        <v>45924</v>
      </c>
      <c r="B19302" s="217" t="s">
        <v>324</v>
      </c>
      <c r="C19302" s="218">
        <v>5.4630999999999998</v>
      </c>
    </row>
    <row r="19303" spans="1:3" ht="15" customHeight="1" x14ac:dyDescent="0.25">
      <c r="A19303" s="216">
        <v>45925</v>
      </c>
      <c r="B19303" s="217" t="s">
        <v>324</v>
      </c>
      <c r="C19303" s="218">
        <v>5.4776999999999996</v>
      </c>
    </row>
    <row r="19304" spans="1:3" ht="15" customHeight="1" x14ac:dyDescent="0.25">
      <c r="A19304" s="216">
        <v>45926</v>
      </c>
      <c r="B19304" s="217" t="s">
        <v>324</v>
      </c>
      <c r="C19304" s="218">
        <v>5.5213999999999999</v>
      </c>
    </row>
    <row r="19305" spans="1:3" ht="15" customHeight="1" x14ac:dyDescent="0.25">
      <c r="A19305" s="216">
        <v>45929</v>
      </c>
      <c r="B19305" s="217" t="s">
        <v>324</v>
      </c>
      <c r="C19305" s="218">
        <v>5.5359999999999996</v>
      </c>
    </row>
    <row r="19306" spans="1:3" ht="15" customHeight="1" x14ac:dyDescent="0.25">
      <c r="A19306" s="216">
        <v>45930</v>
      </c>
      <c r="B19306" s="217" t="s">
        <v>324</v>
      </c>
      <c r="C19306" s="218">
        <v>5.5507</v>
      </c>
    </row>
    <row r="19307" spans="1:3" ht="15" customHeight="1" x14ac:dyDescent="0.25">
      <c r="A19307" s="216">
        <v>45566</v>
      </c>
      <c r="B19307" s="217" t="s">
        <v>347</v>
      </c>
      <c r="C19307" s="218">
        <v>1.72E-2</v>
      </c>
    </row>
    <row r="19308" spans="1:3" ht="15" customHeight="1" x14ac:dyDescent="0.25">
      <c r="A19308" s="216">
        <v>45567</v>
      </c>
      <c r="B19308" s="217" t="s">
        <v>347</v>
      </c>
      <c r="C19308" s="218">
        <v>3.5099999999999999E-2</v>
      </c>
    </row>
    <row r="19309" spans="1:3" ht="15" customHeight="1" x14ac:dyDescent="0.25">
      <c r="A19309" s="216">
        <v>45568</v>
      </c>
      <c r="B19309" s="217" t="s">
        <v>347</v>
      </c>
      <c r="C19309" s="218">
        <v>5.1499999999999997E-2</v>
      </c>
    </row>
    <row r="19310" spans="1:3" ht="15" customHeight="1" x14ac:dyDescent="0.25">
      <c r="A19310" s="216">
        <v>45569</v>
      </c>
      <c r="B19310" s="217" t="s">
        <v>347</v>
      </c>
      <c r="C19310" s="218">
        <v>6.9199999999999998E-2</v>
      </c>
    </row>
    <row r="19311" spans="1:3" ht="15" customHeight="1" x14ac:dyDescent="0.25">
      <c r="A19311" s="216">
        <v>45572</v>
      </c>
      <c r="B19311" s="217" t="s">
        <v>347</v>
      </c>
      <c r="C19311" s="218">
        <v>0.122</v>
      </c>
    </row>
    <row r="19312" spans="1:3" ht="15" customHeight="1" x14ac:dyDescent="0.25">
      <c r="A19312" s="216">
        <v>45573</v>
      </c>
      <c r="B19312" s="217" t="s">
        <v>347</v>
      </c>
      <c r="C19312" s="218">
        <v>0.13930000000000001</v>
      </c>
    </row>
    <row r="19313" spans="1:3" ht="15" customHeight="1" x14ac:dyDescent="0.25">
      <c r="A19313" s="216">
        <v>45574</v>
      </c>
      <c r="B19313" s="217" t="s">
        <v>347</v>
      </c>
      <c r="C19313" s="218">
        <v>0.15670000000000001</v>
      </c>
    </row>
    <row r="19314" spans="1:3" ht="15" customHeight="1" x14ac:dyDescent="0.25">
      <c r="A19314" s="216">
        <v>45575</v>
      </c>
      <c r="B19314" s="217" t="s">
        <v>347</v>
      </c>
      <c r="C19314" s="218">
        <v>0.17380000000000001</v>
      </c>
    </row>
    <row r="19315" spans="1:3" ht="15" customHeight="1" x14ac:dyDescent="0.25">
      <c r="A19315" s="216">
        <v>45576</v>
      </c>
      <c r="B19315" s="217" t="s">
        <v>347</v>
      </c>
      <c r="C19315" s="218">
        <v>0.19089999999999999</v>
      </c>
    </row>
    <row r="19316" spans="1:3" ht="15" customHeight="1" x14ac:dyDescent="0.25">
      <c r="A19316" s="216">
        <v>45579</v>
      </c>
      <c r="B19316" s="217" t="s">
        <v>347</v>
      </c>
      <c r="C19316" s="218">
        <v>0.24210000000000001</v>
      </c>
    </row>
    <row r="19317" spans="1:3" ht="15" customHeight="1" x14ac:dyDescent="0.25">
      <c r="A19317" s="216">
        <v>45580</v>
      </c>
      <c r="B19317" s="217" t="s">
        <v>347</v>
      </c>
      <c r="C19317" s="218">
        <v>0.25750000000000001</v>
      </c>
    </row>
    <row r="19318" spans="1:3" ht="15" customHeight="1" x14ac:dyDescent="0.25">
      <c r="A19318" s="216">
        <v>45581</v>
      </c>
      <c r="B19318" s="217" t="s">
        <v>347</v>
      </c>
      <c r="C19318" s="218">
        <v>0.26879999999999998</v>
      </c>
    </row>
    <row r="19319" spans="1:3" ht="15" customHeight="1" x14ac:dyDescent="0.25">
      <c r="A19319" s="216">
        <v>45582</v>
      </c>
      <c r="B19319" s="217" t="s">
        <v>347</v>
      </c>
      <c r="C19319" s="218">
        <v>0.28589999999999999</v>
      </c>
    </row>
    <row r="19320" spans="1:3" ht="15" customHeight="1" x14ac:dyDescent="0.25">
      <c r="A19320" s="216">
        <v>45583</v>
      </c>
      <c r="B19320" s="217" t="s">
        <v>347</v>
      </c>
      <c r="C19320" s="218">
        <v>0.30299999999999999</v>
      </c>
    </row>
    <row r="19321" spans="1:3" ht="15" customHeight="1" x14ac:dyDescent="0.25">
      <c r="A19321" s="216">
        <v>45586</v>
      </c>
      <c r="B19321" s="217" t="s">
        <v>347</v>
      </c>
      <c r="C19321" s="218">
        <v>0.3548</v>
      </c>
    </row>
    <row r="19322" spans="1:3" ht="15" customHeight="1" x14ac:dyDescent="0.25">
      <c r="A19322" s="216">
        <v>45587</v>
      </c>
      <c r="B19322" s="217" t="s">
        <v>347</v>
      </c>
      <c r="C19322" s="218">
        <v>0.37180000000000002</v>
      </c>
    </row>
    <row r="19323" spans="1:3" ht="15" customHeight="1" x14ac:dyDescent="0.25">
      <c r="A19323" s="216">
        <v>45588</v>
      </c>
      <c r="B19323" s="217" t="s">
        <v>347</v>
      </c>
      <c r="C19323" s="218">
        <v>0.38900000000000001</v>
      </c>
    </row>
    <row r="19324" spans="1:3" ht="15" customHeight="1" x14ac:dyDescent="0.25">
      <c r="A19324" s="216">
        <v>45589</v>
      </c>
      <c r="B19324" s="217" t="s">
        <v>347</v>
      </c>
      <c r="C19324" s="218">
        <v>0.40329999999999999</v>
      </c>
    </row>
    <row r="19325" spans="1:3" ht="15" customHeight="1" x14ac:dyDescent="0.25">
      <c r="A19325" s="216">
        <v>45590</v>
      </c>
      <c r="B19325" s="217" t="s">
        <v>347</v>
      </c>
      <c r="C19325" s="218">
        <v>0.42009999999999997</v>
      </c>
    </row>
    <row r="19326" spans="1:3" ht="15" customHeight="1" x14ac:dyDescent="0.25">
      <c r="A19326" s="216">
        <v>45593</v>
      </c>
      <c r="B19326" s="217" t="s">
        <v>347</v>
      </c>
      <c r="C19326" s="218">
        <v>0.4617</v>
      </c>
    </row>
    <row r="19327" spans="1:3" ht="15" customHeight="1" x14ac:dyDescent="0.25">
      <c r="A19327" s="216">
        <v>45594</v>
      </c>
      <c r="B19327" s="217" t="s">
        <v>347</v>
      </c>
      <c r="C19327" s="218">
        <v>0.47899999999999998</v>
      </c>
    </row>
    <row r="19328" spans="1:3" ht="15" customHeight="1" x14ac:dyDescent="0.25">
      <c r="A19328" s="216">
        <v>45595</v>
      </c>
      <c r="B19328" s="217" t="s">
        <v>347</v>
      </c>
      <c r="C19328" s="218">
        <v>0.49609999999999999</v>
      </c>
    </row>
    <row r="19329" spans="1:3" ht="15" customHeight="1" x14ac:dyDescent="0.25">
      <c r="A19329" s="216">
        <v>45596</v>
      </c>
      <c r="B19329" s="217" t="s">
        <v>347</v>
      </c>
      <c r="C19329" s="218">
        <v>0.51300000000000001</v>
      </c>
    </row>
    <row r="19330" spans="1:3" ht="15" customHeight="1" x14ac:dyDescent="0.25">
      <c r="A19330" s="216">
        <v>45597</v>
      </c>
      <c r="B19330" s="217" t="s">
        <v>347</v>
      </c>
      <c r="C19330" s="218">
        <v>0.53029999999999999</v>
      </c>
    </row>
    <row r="19331" spans="1:3" ht="15" customHeight="1" x14ac:dyDescent="0.25">
      <c r="A19331" s="216">
        <v>45600</v>
      </c>
      <c r="B19331" s="217" t="s">
        <v>347</v>
      </c>
      <c r="C19331" s="218">
        <v>0.5736</v>
      </c>
    </row>
    <row r="19332" spans="1:3" ht="15" customHeight="1" x14ac:dyDescent="0.25">
      <c r="A19332" s="216">
        <v>45601</v>
      </c>
      <c r="B19332" s="217" t="s">
        <v>347</v>
      </c>
      <c r="C19332" s="218">
        <v>0.59040000000000004</v>
      </c>
    </row>
    <row r="19333" spans="1:3" ht="15" customHeight="1" x14ac:dyDescent="0.25">
      <c r="A19333" s="216">
        <v>45602</v>
      </c>
      <c r="B19333" s="217" t="s">
        <v>347</v>
      </c>
      <c r="C19333" s="218">
        <v>0.60950000000000004</v>
      </c>
    </row>
    <row r="19334" spans="1:3" ht="15" customHeight="1" x14ac:dyDescent="0.25">
      <c r="A19334" s="216">
        <v>45603</v>
      </c>
      <c r="B19334" s="217" t="s">
        <v>347</v>
      </c>
      <c r="C19334" s="218">
        <v>0.63339999999999996</v>
      </c>
    </row>
    <row r="19335" spans="1:3" ht="15" customHeight="1" x14ac:dyDescent="0.25">
      <c r="A19335" s="216">
        <v>45604</v>
      </c>
      <c r="B19335" s="217" t="s">
        <v>347</v>
      </c>
      <c r="C19335" s="218">
        <v>0.65059999999999996</v>
      </c>
    </row>
    <row r="19336" spans="1:3" ht="15" customHeight="1" x14ac:dyDescent="0.25">
      <c r="A19336" s="216">
        <v>45607</v>
      </c>
      <c r="B19336" s="217" t="s">
        <v>347</v>
      </c>
      <c r="C19336" s="218">
        <v>0.70140000000000002</v>
      </c>
    </row>
    <row r="19337" spans="1:3" ht="15" customHeight="1" x14ac:dyDescent="0.25">
      <c r="A19337" s="216">
        <v>45608</v>
      </c>
      <c r="B19337" s="217" t="s">
        <v>347</v>
      </c>
      <c r="C19337" s="218">
        <v>0.71819999999999995</v>
      </c>
    </row>
    <row r="19338" spans="1:3" ht="15" customHeight="1" x14ac:dyDescent="0.25">
      <c r="A19338" s="216">
        <v>45609</v>
      </c>
      <c r="B19338" s="217" t="s">
        <v>347</v>
      </c>
      <c r="C19338" s="218">
        <v>0.73199999999999998</v>
      </c>
    </row>
    <row r="19339" spans="1:3" ht="15" customHeight="1" x14ac:dyDescent="0.25">
      <c r="A19339" s="216">
        <v>45610</v>
      </c>
      <c r="B19339" s="217" t="s">
        <v>347</v>
      </c>
      <c r="C19339" s="218">
        <v>0.74870000000000003</v>
      </c>
    </row>
    <row r="19340" spans="1:3" ht="15" customHeight="1" x14ac:dyDescent="0.25">
      <c r="A19340" s="216">
        <v>45611</v>
      </c>
      <c r="B19340" s="217" t="s">
        <v>347</v>
      </c>
      <c r="C19340" s="218">
        <v>0.7651</v>
      </c>
    </row>
    <row r="19341" spans="1:3" ht="15" customHeight="1" x14ac:dyDescent="0.25">
      <c r="A19341" s="216">
        <v>45614</v>
      </c>
      <c r="B19341" s="217" t="s">
        <v>347</v>
      </c>
      <c r="C19341" s="218">
        <v>0.8155</v>
      </c>
    </row>
    <row r="19342" spans="1:3" ht="15" customHeight="1" x14ac:dyDescent="0.25">
      <c r="A19342" s="216">
        <v>45615</v>
      </c>
      <c r="B19342" s="217" t="s">
        <v>347</v>
      </c>
      <c r="C19342" s="218">
        <v>0.83230000000000004</v>
      </c>
    </row>
    <row r="19343" spans="1:3" ht="15" customHeight="1" x14ac:dyDescent="0.25">
      <c r="A19343" s="216">
        <v>45616</v>
      </c>
      <c r="B19343" s="217" t="s">
        <v>347</v>
      </c>
      <c r="C19343" s="218">
        <v>0.84919999999999995</v>
      </c>
    </row>
    <row r="19344" spans="1:3" ht="15" customHeight="1" x14ac:dyDescent="0.25">
      <c r="A19344" s="216">
        <v>45617</v>
      </c>
      <c r="B19344" s="217" t="s">
        <v>347</v>
      </c>
      <c r="C19344" s="218">
        <v>0.86670000000000003</v>
      </c>
    </row>
    <row r="19345" spans="1:3" ht="15" customHeight="1" x14ac:dyDescent="0.25">
      <c r="A19345" s="216">
        <v>45618</v>
      </c>
      <c r="B19345" s="217" t="s">
        <v>347</v>
      </c>
      <c r="C19345" s="218">
        <v>0.88290000000000002</v>
      </c>
    </row>
    <row r="19346" spans="1:3" ht="15" customHeight="1" x14ac:dyDescent="0.25">
      <c r="A19346" s="216">
        <v>45621</v>
      </c>
      <c r="B19346" s="217" t="s">
        <v>347</v>
      </c>
      <c r="C19346" s="218">
        <v>0.93220000000000003</v>
      </c>
    </row>
    <row r="19347" spans="1:3" ht="15" customHeight="1" x14ac:dyDescent="0.25">
      <c r="A19347" s="216">
        <v>45622</v>
      </c>
      <c r="B19347" s="217" t="s">
        <v>347</v>
      </c>
      <c r="C19347" s="218">
        <v>0.94889999999999997</v>
      </c>
    </row>
    <row r="19348" spans="1:3" ht="15" customHeight="1" x14ac:dyDescent="0.25">
      <c r="A19348" s="216">
        <v>45623</v>
      </c>
      <c r="B19348" s="217" t="s">
        <v>347</v>
      </c>
      <c r="C19348" s="218">
        <v>0.96550000000000002</v>
      </c>
    </row>
    <row r="19349" spans="1:3" ht="15" customHeight="1" x14ac:dyDescent="0.25">
      <c r="A19349" s="216">
        <v>45624</v>
      </c>
      <c r="B19349" s="217" t="s">
        <v>347</v>
      </c>
      <c r="C19349" s="218">
        <v>0.9819</v>
      </c>
    </row>
    <row r="19350" spans="1:3" ht="15" customHeight="1" x14ac:dyDescent="0.25">
      <c r="A19350" s="216">
        <v>45625</v>
      </c>
      <c r="B19350" s="217" t="s">
        <v>347</v>
      </c>
      <c r="C19350" s="218">
        <v>0.99870000000000003</v>
      </c>
    </row>
    <row r="19351" spans="1:3" ht="15" customHeight="1" x14ac:dyDescent="0.25">
      <c r="A19351" s="216">
        <v>45628</v>
      </c>
      <c r="B19351" s="217" t="s">
        <v>347</v>
      </c>
      <c r="C19351" s="218">
        <v>1.0811999999999999</v>
      </c>
    </row>
    <row r="19352" spans="1:3" ht="15" customHeight="1" x14ac:dyDescent="0.25">
      <c r="A19352" s="216">
        <v>45629</v>
      </c>
      <c r="B19352" s="217" t="s">
        <v>347</v>
      </c>
      <c r="C19352" s="218">
        <v>1.0974999999999999</v>
      </c>
    </row>
    <row r="19353" spans="1:3" ht="15" customHeight="1" x14ac:dyDescent="0.25">
      <c r="A19353" s="216">
        <v>45630</v>
      </c>
      <c r="B19353" s="217" t="s">
        <v>347</v>
      </c>
      <c r="C19353" s="218">
        <v>1.113</v>
      </c>
    </row>
    <row r="19354" spans="1:3" ht="15" customHeight="1" x14ac:dyDescent="0.25">
      <c r="A19354" s="216">
        <v>45631</v>
      </c>
      <c r="B19354" s="217" t="s">
        <v>347</v>
      </c>
      <c r="C19354" s="218">
        <v>1.1294</v>
      </c>
    </row>
    <row r="19355" spans="1:3" ht="15" customHeight="1" x14ac:dyDescent="0.25">
      <c r="A19355" s="216">
        <v>45632</v>
      </c>
      <c r="B19355" s="217" t="s">
        <v>347</v>
      </c>
      <c r="C19355" s="218">
        <v>1.1458999999999999</v>
      </c>
    </row>
    <row r="19356" spans="1:3" ht="15" customHeight="1" x14ac:dyDescent="0.25">
      <c r="A19356" s="216">
        <v>45635</v>
      </c>
      <c r="B19356" s="217" t="s">
        <v>347</v>
      </c>
      <c r="C19356" s="218">
        <v>1.1911</v>
      </c>
    </row>
    <row r="19357" spans="1:3" ht="15" customHeight="1" x14ac:dyDescent="0.25">
      <c r="A19357" s="216">
        <v>45636</v>
      </c>
      <c r="B19357" s="217" t="s">
        <v>347</v>
      </c>
      <c r="C19357" s="218">
        <v>1.2077</v>
      </c>
    </row>
    <row r="19358" spans="1:3" ht="15" customHeight="1" x14ac:dyDescent="0.25">
      <c r="A19358" s="216">
        <v>45637</v>
      </c>
      <c r="B19358" s="217" t="s">
        <v>347</v>
      </c>
      <c r="C19358" s="218">
        <v>1.2245999999999999</v>
      </c>
    </row>
    <row r="19359" spans="1:3" ht="15" customHeight="1" x14ac:dyDescent="0.25">
      <c r="A19359" s="216">
        <v>45638</v>
      </c>
      <c r="B19359" s="217" t="s">
        <v>347</v>
      </c>
      <c r="C19359" s="218">
        <v>1.2405999999999999</v>
      </c>
    </row>
    <row r="19360" spans="1:3" ht="15" customHeight="1" x14ac:dyDescent="0.25">
      <c r="A19360" s="216">
        <v>45639</v>
      </c>
      <c r="B19360" s="217" t="s">
        <v>347</v>
      </c>
      <c r="C19360" s="218">
        <v>1.2572000000000001</v>
      </c>
    </row>
    <row r="19361" spans="1:3" ht="15" customHeight="1" x14ac:dyDescent="0.25">
      <c r="A19361" s="216">
        <v>45642</v>
      </c>
      <c r="B19361" s="217" t="s">
        <v>347</v>
      </c>
      <c r="C19361" s="218">
        <v>1.2867999999999999</v>
      </c>
    </row>
    <row r="19362" spans="1:3" ht="15" customHeight="1" x14ac:dyDescent="0.25">
      <c r="A19362" s="216">
        <v>45643</v>
      </c>
      <c r="B19362" s="217" t="s">
        <v>347</v>
      </c>
      <c r="C19362" s="218">
        <v>1.3032999999999999</v>
      </c>
    </row>
    <row r="19363" spans="1:3" ht="15" customHeight="1" x14ac:dyDescent="0.25">
      <c r="A19363" s="216">
        <v>45644</v>
      </c>
      <c r="B19363" s="217" t="s">
        <v>347</v>
      </c>
      <c r="C19363" s="218">
        <v>1.3198000000000001</v>
      </c>
    </row>
    <row r="19364" spans="1:3" ht="15" customHeight="1" x14ac:dyDescent="0.25">
      <c r="A19364" s="216">
        <v>45645</v>
      </c>
      <c r="B19364" s="217" t="s">
        <v>347</v>
      </c>
      <c r="C19364" s="218">
        <v>1.3360000000000001</v>
      </c>
    </row>
    <row r="19365" spans="1:3" ht="15" customHeight="1" x14ac:dyDescent="0.25">
      <c r="A19365" s="216">
        <v>45646</v>
      </c>
      <c r="B19365" s="217" t="s">
        <v>347</v>
      </c>
      <c r="C19365" s="218">
        <v>1.3508</v>
      </c>
    </row>
    <row r="19366" spans="1:3" ht="15" customHeight="1" x14ac:dyDescent="0.25">
      <c r="A19366" s="216">
        <v>45649</v>
      </c>
      <c r="B19366" s="217" t="s">
        <v>347</v>
      </c>
      <c r="C19366" s="218">
        <v>1.3935</v>
      </c>
    </row>
    <row r="19367" spans="1:3" ht="15" customHeight="1" x14ac:dyDescent="0.25">
      <c r="A19367" s="216">
        <v>45650</v>
      </c>
      <c r="B19367" s="217" t="s">
        <v>347</v>
      </c>
      <c r="C19367" s="218">
        <v>1.4095</v>
      </c>
    </row>
    <row r="19368" spans="1:3" ht="15" customHeight="1" x14ac:dyDescent="0.25">
      <c r="A19368" s="216">
        <v>45651</v>
      </c>
      <c r="B19368" s="217" t="s">
        <v>347</v>
      </c>
      <c r="C19368" s="218">
        <v>1.4257</v>
      </c>
    </row>
    <row r="19369" spans="1:3" ht="15" customHeight="1" x14ac:dyDescent="0.25">
      <c r="A19369" s="216">
        <v>45652</v>
      </c>
      <c r="B19369" s="217" t="s">
        <v>347</v>
      </c>
      <c r="C19369" s="218">
        <v>1.4417</v>
      </c>
    </row>
    <row r="19370" spans="1:3" ht="15" customHeight="1" x14ac:dyDescent="0.25">
      <c r="A19370" s="216">
        <v>45653</v>
      </c>
      <c r="B19370" s="217" t="s">
        <v>347</v>
      </c>
      <c r="C19370" s="218">
        <v>1.4581999999999999</v>
      </c>
    </row>
    <row r="19371" spans="1:3" ht="15" customHeight="1" x14ac:dyDescent="0.25">
      <c r="A19371" s="216">
        <v>45656</v>
      </c>
      <c r="B19371" s="217" t="s">
        <v>347</v>
      </c>
      <c r="C19371" s="218">
        <v>1.5066999999999999</v>
      </c>
    </row>
    <row r="19372" spans="1:3" ht="15" customHeight="1" x14ac:dyDescent="0.25">
      <c r="A19372" s="216">
        <v>45657</v>
      </c>
      <c r="B19372" s="217" t="s">
        <v>347</v>
      </c>
      <c r="C19372" s="218">
        <v>1.5227999999999999</v>
      </c>
    </row>
    <row r="19373" spans="1:3" ht="15" customHeight="1" x14ac:dyDescent="0.25">
      <c r="A19373" s="216">
        <v>45659</v>
      </c>
      <c r="B19373" s="217" t="s">
        <v>347</v>
      </c>
      <c r="C19373" s="218">
        <v>1.5556000000000001</v>
      </c>
    </row>
    <row r="19374" spans="1:3" ht="15" customHeight="1" x14ac:dyDescent="0.25">
      <c r="A19374" s="216">
        <v>45660</v>
      </c>
      <c r="B19374" s="217" t="s">
        <v>347</v>
      </c>
      <c r="C19374" s="218">
        <v>1.5712999999999999</v>
      </c>
    </row>
    <row r="19375" spans="1:3" ht="15" customHeight="1" x14ac:dyDescent="0.25">
      <c r="A19375" s="216">
        <v>45663</v>
      </c>
      <c r="B19375" s="217" t="s">
        <v>347</v>
      </c>
      <c r="C19375" s="218">
        <v>1.6197999999999999</v>
      </c>
    </row>
    <row r="19376" spans="1:3" ht="15" customHeight="1" x14ac:dyDescent="0.25">
      <c r="A19376" s="216">
        <v>45664</v>
      </c>
      <c r="B19376" s="217" t="s">
        <v>347</v>
      </c>
      <c r="C19376" s="218">
        <v>1.6358999999999999</v>
      </c>
    </row>
    <row r="19377" spans="1:3" ht="15" customHeight="1" x14ac:dyDescent="0.25">
      <c r="A19377" s="216">
        <v>45665</v>
      </c>
      <c r="B19377" s="217" t="s">
        <v>347</v>
      </c>
      <c r="C19377" s="218">
        <v>1.6523000000000001</v>
      </c>
    </row>
    <row r="19378" spans="1:3" ht="15" customHeight="1" x14ac:dyDescent="0.25">
      <c r="A19378" s="216">
        <v>45666</v>
      </c>
      <c r="B19378" s="217" t="s">
        <v>347</v>
      </c>
      <c r="C19378" s="218">
        <v>1.6686000000000001</v>
      </c>
    </row>
    <row r="19379" spans="1:3" ht="15" customHeight="1" x14ac:dyDescent="0.25">
      <c r="A19379" s="216">
        <v>45667</v>
      </c>
      <c r="B19379" s="217" t="s">
        <v>347</v>
      </c>
      <c r="C19379" s="218">
        <v>1.6850000000000001</v>
      </c>
    </row>
    <row r="19380" spans="1:3" ht="15" customHeight="1" x14ac:dyDescent="0.25">
      <c r="A19380" s="216">
        <v>45670</v>
      </c>
      <c r="B19380" s="217" t="s">
        <v>347</v>
      </c>
      <c r="C19380" s="218">
        <v>1.7334000000000001</v>
      </c>
    </row>
    <row r="19381" spans="1:3" ht="15" customHeight="1" x14ac:dyDescent="0.25">
      <c r="A19381" s="216">
        <v>45671</v>
      </c>
      <c r="B19381" s="217" t="s">
        <v>347</v>
      </c>
      <c r="C19381" s="218">
        <v>1.7495000000000001</v>
      </c>
    </row>
    <row r="19382" spans="1:3" ht="15" customHeight="1" x14ac:dyDescent="0.25">
      <c r="A19382" s="216">
        <v>45672</v>
      </c>
      <c r="B19382" s="217" t="s">
        <v>347</v>
      </c>
      <c r="C19382" s="218">
        <v>1.7654000000000001</v>
      </c>
    </row>
    <row r="19383" spans="1:3" ht="15" customHeight="1" x14ac:dyDescent="0.25">
      <c r="A19383" s="216">
        <v>45673</v>
      </c>
      <c r="B19383" s="217" t="s">
        <v>347</v>
      </c>
      <c r="C19383" s="218">
        <v>1.7813000000000001</v>
      </c>
    </row>
    <row r="19384" spans="1:3" ht="15" customHeight="1" x14ac:dyDescent="0.25">
      <c r="A19384" s="216">
        <v>45674</v>
      </c>
      <c r="B19384" s="217" t="s">
        <v>347</v>
      </c>
      <c r="C19384" s="218">
        <v>1.7987</v>
      </c>
    </row>
    <row r="19385" spans="1:3" ht="15" customHeight="1" x14ac:dyDescent="0.25">
      <c r="A19385" s="216">
        <v>45678</v>
      </c>
      <c r="B19385" s="217" t="s">
        <v>347</v>
      </c>
      <c r="C19385" s="218">
        <v>1.8627</v>
      </c>
    </row>
    <row r="19386" spans="1:3" ht="15" customHeight="1" x14ac:dyDescent="0.25">
      <c r="A19386" s="216">
        <v>45679</v>
      </c>
      <c r="B19386" s="217" t="s">
        <v>347</v>
      </c>
      <c r="C19386" s="218">
        <v>1.8814</v>
      </c>
    </row>
    <row r="19387" spans="1:3" ht="15" customHeight="1" x14ac:dyDescent="0.25">
      <c r="A19387" s="216">
        <v>45680</v>
      </c>
      <c r="B19387" s="217" t="s">
        <v>347</v>
      </c>
      <c r="C19387" s="218">
        <v>1.8973</v>
      </c>
    </row>
    <row r="19388" spans="1:3" ht="15" customHeight="1" x14ac:dyDescent="0.25">
      <c r="A19388" s="216">
        <v>45681</v>
      </c>
      <c r="B19388" s="217" t="s">
        <v>347</v>
      </c>
      <c r="C19388" s="218">
        <v>1.9120999999999999</v>
      </c>
    </row>
    <row r="19389" spans="1:3" ht="15" customHeight="1" x14ac:dyDescent="0.25">
      <c r="A19389" s="216">
        <v>45684</v>
      </c>
      <c r="B19389" s="217" t="s">
        <v>347</v>
      </c>
      <c r="C19389" s="218">
        <v>1.9609000000000001</v>
      </c>
    </row>
    <row r="19390" spans="1:3" ht="15" customHeight="1" x14ac:dyDescent="0.25">
      <c r="A19390" s="216">
        <v>45685</v>
      </c>
      <c r="B19390" s="217" t="s">
        <v>347</v>
      </c>
      <c r="C19390" s="218">
        <v>1.9798</v>
      </c>
    </row>
    <row r="19391" spans="1:3" ht="15" customHeight="1" x14ac:dyDescent="0.25">
      <c r="A19391" s="216">
        <v>45686</v>
      </c>
      <c r="B19391" s="217" t="s">
        <v>347</v>
      </c>
      <c r="C19391" s="218">
        <v>1.9957</v>
      </c>
    </row>
    <row r="19392" spans="1:3" ht="15" customHeight="1" x14ac:dyDescent="0.25">
      <c r="A19392" s="216">
        <v>45687</v>
      </c>
      <c r="B19392" s="217" t="s">
        <v>347</v>
      </c>
      <c r="C19392" s="218">
        <v>2.0118999999999998</v>
      </c>
    </row>
    <row r="19393" spans="1:3" ht="15" customHeight="1" x14ac:dyDescent="0.25">
      <c r="A19393" s="216">
        <v>45688</v>
      </c>
      <c r="B19393" s="217" t="s">
        <v>347</v>
      </c>
      <c r="C19393" s="218">
        <v>2.0278</v>
      </c>
    </row>
    <row r="19394" spans="1:3" ht="15" customHeight="1" x14ac:dyDescent="0.25">
      <c r="A19394" s="216">
        <v>45691</v>
      </c>
      <c r="B19394" s="217" t="s">
        <v>347</v>
      </c>
      <c r="C19394" s="218">
        <v>2.0766</v>
      </c>
    </row>
    <row r="19395" spans="1:3" ht="15" customHeight="1" x14ac:dyDescent="0.25">
      <c r="A19395" s="216">
        <v>45692</v>
      </c>
      <c r="B19395" s="217" t="s">
        <v>347</v>
      </c>
      <c r="C19395" s="218">
        <v>2.0968</v>
      </c>
    </row>
    <row r="19396" spans="1:3" ht="15" customHeight="1" x14ac:dyDescent="0.25">
      <c r="A19396" s="216">
        <v>45693</v>
      </c>
      <c r="B19396" s="217" t="s">
        <v>347</v>
      </c>
      <c r="C19396" s="218">
        <v>2.1131000000000002</v>
      </c>
    </row>
    <row r="19397" spans="1:3" ht="15" customHeight="1" x14ac:dyDescent="0.25">
      <c r="A19397" s="216">
        <v>45694</v>
      </c>
      <c r="B19397" s="217" t="s">
        <v>347</v>
      </c>
      <c r="C19397" s="218">
        <v>2.1291000000000002</v>
      </c>
    </row>
    <row r="19398" spans="1:3" ht="15" customHeight="1" x14ac:dyDescent="0.25">
      <c r="A19398" s="216">
        <v>45695</v>
      </c>
      <c r="B19398" s="217" t="s">
        <v>347</v>
      </c>
      <c r="C19398" s="218">
        <v>2.1455000000000002</v>
      </c>
    </row>
    <row r="19399" spans="1:3" ht="15" customHeight="1" x14ac:dyDescent="0.25">
      <c r="A19399" s="216">
        <v>45698</v>
      </c>
      <c r="B19399" s="217" t="s">
        <v>347</v>
      </c>
      <c r="C19399" s="218">
        <v>2.1947000000000001</v>
      </c>
    </row>
    <row r="19400" spans="1:3" ht="15" customHeight="1" x14ac:dyDescent="0.25">
      <c r="A19400" s="216">
        <v>45699</v>
      </c>
      <c r="B19400" s="217" t="s">
        <v>347</v>
      </c>
      <c r="C19400" s="218">
        <v>2.2109000000000001</v>
      </c>
    </row>
    <row r="19401" spans="1:3" ht="15" customHeight="1" x14ac:dyDescent="0.25">
      <c r="A19401" s="216">
        <v>45700</v>
      </c>
      <c r="B19401" s="217" t="s">
        <v>347</v>
      </c>
      <c r="C19401" s="218">
        <v>2.2275999999999998</v>
      </c>
    </row>
    <row r="19402" spans="1:3" ht="15" customHeight="1" x14ac:dyDescent="0.25">
      <c r="A19402" s="216">
        <v>45701</v>
      </c>
      <c r="B19402" s="217" t="s">
        <v>347</v>
      </c>
      <c r="C19402" s="218">
        <v>2.2435</v>
      </c>
    </row>
    <row r="19403" spans="1:3" ht="15" customHeight="1" x14ac:dyDescent="0.25">
      <c r="A19403" s="216">
        <v>45702</v>
      </c>
      <c r="B19403" s="217" t="s">
        <v>347</v>
      </c>
      <c r="C19403" s="218">
        <v>2.2561</v>
      </c>
    </row>
    <row r="19404" spans="1:3" ht="15" customHeight="1" x14ac:dyDescent="0.25">
      <c r="A19404" s="216">
        <v>45706</v>
      </c>
      <c r="B19404" s="217" t="s">
        <v>347</v>
      </c>
      <c r="C19404" s="218">
        <v>2.3203999999999998</v>
      </c>
    </row>
    <row r="19405" spans="1:3" ht="15" customHeight="1" x14ac:dyDescent="0.25">
      <c r="A19405" s="216">
        <v>45707</v>
      </c>
      <c r="B19405" s="217" t="s">
        <v>347</v>
      </c>
      <c r="C19405" s="218">
        <v>2.3365999999999998</v>
      </c>
    </row>
    <row r="19406" spans="1:3" ht="15" customHeight="1" x14ac:dyDescent="0.25">
      <c r="A19406" s="216">
        <v>45708</v>
      </c>
      <c r="B19406" s="217" t="s">
        <v>347</v>
      </c>
      <c r="C19406" s="218">
        <v>2.3527</v>
      </c>
    </row>
    <row r="19407" spans="1:3" ht="15" customHeight="1" x14ac:dyDescent="0.25">
      <c r="A19407" s="216">
        <v>45709</v>
      </c>
      <c r="B19407" s="217" t="s">
        <v>347</v>
      </c>
      <c r="C19407" s="218">
        <v>2.3687</v>
      </c>
    </row>
    <row r="19408" spans="1:3" ht="15" customHeight="1" x14ac:dyDescent="0.25">
      <c r="A19408" s="216">
        <v>45712</v>
      </c>
      <c r="B19408" s="217" t="s">
        <v>347</v>
      </c>
      <c r="C19408" s="218">
        <v>2.4163000000000001</v>
      </c>
    </row>
    <row r="19409" spans="1:3" ht="15" customHeight="1" x14ac:dyDescent="0.25">
      <c r="A19409" s="216">
        <v>45713</v>
      </c>
      <c r="B19409" s="217" t="s">
        <v>347</v>
      </c>
      <c r="C19409" s="218">
        <v>2.4325000000000001</v>
      </c>
    </row>
    <row r="19410" spans="1:3" ht="15" customHeight="1" x14ac:dyDescent="0.25">
      <c r="A19410" s="216">
        <v>45714</v>
      </c>
      <c r="B19410" s="217" t="s">
        <v>347</v>
      </c>
      <c r="C19410" s="218">
        <v>2.4514999999999998</v>
      </c>
    </row>
    <row r="19411" spans="1:3" ht="15" customHeight="1" x14ac:dyDescent="0.25">
      <c r="A19411" s="216">
        <v>45715</v>
      </c>
      <c r="B19411" s="217" t="s">
        <v>347</v>
      </c>
      <c r="C19411" s="218">
        <v>2.4676</v>
      </c>
    </row>
    <row r="19412" spans="1:3" ht="15" customHeight="1" x14ac:dyDescent="0.25">
      <c r="A19412" s="216">
        <v>45716</v>
      </c>
      <c r="B19412" s="217" t="s">
        <v>347</v>
      </c>
      <c r="C19412" s="218">
        <v>2.4811000000000001</v>
      </c>
    </row>
    <row r="19413" spans="1:3" ht="15" customHeight="1" x14ac:dyDescent="0.25">
      <c r="A19413" s="216">
        <v>45719</v>
      </c>
      <c r="B19413" s="217" t="s">
        <v>347</v>
      </c>
      <c r="C19413" s="218">
        <v>2.5207000000000002</v>
      </c>
    </row>
    <row r="19414" spans="1:3" ht="15" customHeight="1" x14ac:dyDescent="0.25">
      <c r="A19414" s="216">
        <v>45720</v>
      </c>
      <c r="B19414" s="217" t="s">
        <v>347</v>
      </c>
      <c r="C19414" s="218">
        <v>2.5367000000000002</v>
      </c>
    </row>
    <row r="19415" spans="1:3" ht="15" customHeight="1" x14ac:dyDescent="0.25">
      <c r="A19415" s="216">
        <v>45721</v>
      </c>
      <c r="B19415" s="217" t="s">
        <v>347</v>
      </c>
      <c r="C19415" s="218">
        <v>2.5528</v>
      </c>
    </row>
    <row r="19416" spans="1:3" ht="15" customHeight="1" x14ac:dyDescent="0.25">
      <c r="A19416" s="216">
        <v>45722</v>
      </c>
      <c r="B19416" s="217" t="s">
        <v>347</v>
      </c>
      <c r="C19416" s="218">
        <v>2.5687000000000002</v>
      </c>
    </row>
    <row r="19417" spans="1:3" ht="15" customHeight="1" x14ac:dyDescent="0.25">
      <c r="A19417" s="216">
        <v>45723</v>
      </c>
      <c r="B19417" s="217" t="s">
        <v>347</v>
      </c>
      <c r="C19417" s="218">
        <v>2.5844</v>
      </c>
    </row>
    <row r="19418" spans="1:3" ht="15" customHeight="1" x14ac:dyDescent="0.25">
      <c r="A19418" s="216">
        <v>45726</v>
      </c>
      <c r="B19418" s="217" t="s">
        <v>347</v>
      </c>
      <c r="C19418" s="218">
        <v>2.6322999999999999</v>
      </c>
    </row>
    <row r="19419" spans="1:3" ht="15" customHeight="1" x14ac:dyDescent="0.25">
      <c r="A19419" s="216">
        <v>45727</v>
      </c>
      <c r="B19419" s="217" t="s">
        <v>347</v>
      </c>
      <c r="C19419" s="218">
        <v>2.6543999999999999</v>
      </c>
    </row>
    <row r="19420" spans="1:3" ht="15" customHeight="1" x14ac:dyDescent="0.25">
      <c r="A19420" s="216">
        <v>45728</v>
      </c>
      <c r="B19420" s="217" t="s">
        <v>347</v>
      </c>
      <c r="C19420" s="218">
        <v>2.6699000000000002</v>
      </c>
    </row>
    <row r="19421" spans="1:3" ht="15" customHeight="1" x14ac:dyDescent="0.25">
      <c r="A19421" s="216">
        <v>45729</v>
      </c>
      <c r="B19421" s="217" t="s">
        <v>347</v>
      </c>
      <c r="C19421" s="218">
        <v>2.6852999999999998</v>
      </c>
    </row>
    <row r="19422" spans="1:3" ht="15" customHeight="1" x14ac:dyDescent="0.25">
      <c r="A19422" s="216">
        <v>45730</v>
      </c>
      <c r="B19422" s="217" t="s">
        <v>347</v>
      </c>
      <c r="C19422" s="218">
        <v>2.7008000000000001</v>
      </c>
    </row>
    <row r="19423" spans="1:3" ht="15" customHeight="1" x14ac:dyDescent="0.25">
      <c r="A19423" s="216">
        <v>45733</v>
      </c>
      <c r="B19423" s="217" t="s">
        <v>347</v>
      </c>
      <c r="C19423" s="218">
        <v>2.7486000000000002</v>
      </c>
    </row>
    <row r="19424" spans="1:3" ht="15" customHeight="1" x14ac:dyDescent="0.25">
      <c r="A19424" s="216">
        <v>45734</v>
      </c>
      <c r="B19424" s="217" t="s">
        <v>347</v>
      </c>
      <c r="C19424" s="218">
        <v>2.7637999999999998</v>
      </c>
    </row>
    <row r="19425" spans="1:3" ht="15" customHeight="1" x14ac:dyDescent="0.25">
      <c r="A19425" s="216">
        <v>45735</v>
      </c>
      <c r="B19425" s="217" t="s">
        <v>347</v>
      </c>
      <c r="C19425" s="218">
        <v>2.78</v>
      </c>
    </row>
    <row r="19426" spans="1:3" ht="15" customHeight="1" x14ac:dyDescent="0.25">
      <c r="A19426" s="216">
        <v>45736</v>
      </c>
      <c r="B19426" s="217" t="s">
        <v>347</v>
      </c>
      <c r="C19426" s="218">
        <v>2.7989000000000002</v>
      </c>
    </row>
    <row r="19427" spans="1:3" ht="15" customHeight="1" x14ac:dyDescent="0.25">
      <c r="A19427" s="216">
        <v>45737</v>
      </c>
      <c r="B19427" s="217" t="s">
        <v>347</v>
      </c>
      <c r="C19427" s="218">
        <v>2.8129</v>
      </c>
    </row>
    <row r="19428" spans="1:3" ht="15" customHeight="1" x14ac:dyDescent="0.25">
      <c r="A19428" s="216">
        <v>45740</v>
      </c>
      <c r="B19428" s="217" t="s">
        <v>347</v>
      </c>
      <c r="C19428" s="218">
        <v>2.8616999999999999</v>
      </c>
    </row>
    <row r="19429" spans="1:3" ht="15" customHeight="1" x14ac:dyDescent="0.25">
      <c r="A19429" s="216">
        <v>45741</v>
      </c>
      <c r="B19429" s="217" t="s">
        <v>347</v>
      </c>
      <c r="C19429" s="218">
        <v>2.8786999999999998</v>
      </c>
    </row>
    <row r="19430" spans="1:3" ht="15" customHeight="1" x14ac:dyDescent="0.25">
      <c r="A19430" s="216">
        <v>45742</v>
      </c>
      <c r="B19430" s="217" t="s">
        <v>347</v>
      </c>
      <c r="C19430" s="218">
        <v>2.8929</v>
      </c>
    </row>
    <row r="19431" spans="1:3" ht="15" customHeight="1" x14ac:dyDescent="0.25">
      <c r="A19431" s="216">
        <v>45743</v>
      </c>
      <c r="B19431" s="217" t="s">
        <v>347</v>
      </c>
      <c r="C19431" s="218">
        <v>2.9089999999999998</v>
      </c>
    </row>
    <row r="19432" spans="1:3" ht="15" customHeight="1" x14ac:dyDescent="0.25">
      <c r="A19432" s="216">
        <v>45744</v>
      </c>
      <c r="B19432" s="217" t="s">
        <v>347</v>
      </c>
      <c r="C19432" s="218">
        <v>2.9249000000000001</v>
      </c>
    </row>
    <row r="19433" spans="1:3" ht="15" customHeight="1" x14ac:dyDescent="0.25">
      <c r="A19433" s="216">
        <v>45747</v>
      </c>
      <c r="B19433" s="217" t="s">
        <v>347</v>
      </c>
      <c r="C19433" s="218">
        <v>2.9557000000000002</v>
      </c>
    </row>
    <row r="19434" spans="1:3" ht="15" customHeight="1" x14ac:dyDescent="0.25">
      <c r="A19434" s="216">
        <v>45748</v>
      </c>
      <c r="B19434" s="217" t="s">
        <v>347</v>
      </c>
      <c r="C19434" s="218">
        <v>2.9714</v>
      </c>
    </row>
    <row r="19435" spans="1:3" ht="15" customHeight="1" x14ac:dyDescent="0.25">
      <c r="A19435" s="216">
        <v>45749</v>
      </c>
      <c r="B19435" s="217" t="s">
        <v>347</v>
      </c>
      <c r="C19435" s="218">
        <v>2.9874999999999998</v>
      </c>
    </row>
    <row r="19436" spans="1:3" ht="15" customHeight="1" x14ac:dyDescent="0.25">
      <c r="A19436" s="216">
        <v>45750</v>
      </c>
      <c r="B19436" s="217" t="s">
        <v>347</v>
      </c>
      <c r="C19436" s="218">
        <v>3.0034999999999998</v>
      </c>
    </row>
    <row r="19437" spans="1:3" ht="15" customHeight="1" x14ac:dyDescent="0.25">
      <c r="A19437" s="216">
        <v>45751</v>
      </c>
      <c r="B19437" s="217" t="s">
        <v>347</v>
      </c>
      <c r="C19437" s="218">
        <v>3.0194999999999999</v>
      </c>
    </row>
    <row r="19438" spans="1:3" ht="15" customHeight="1" x14ac:dyDescent="0.25">
      <c r="A19438" s="216">
        <v>45754</v>
      </c>
      <c r="B19438" s="217" t="s">
        <v>347</v>
      </c>
      <c r="C19438" s="218">
        <v>3.0682</v>
      </c>
    </row>
    <row r="19439" spans="1:3" ht="15" customHeight="1" x14ac:dyDescent="0.25">
      <c r="A19439" s="216">
        <v>45755</v>
      </c>
      <c r="B19439" s="217" t="s">
        <v>347</v>
      </c>
      <c r="C19439" s="218">
        <v>3.0842999999999998</v>
      </c>
    </row>
    <row r="19440" spans="1:3" ht="15" customHeight="1" x14ac:dyDescent="0.25">
      <c r="A19440" s="216">
        <v>45756</v>
      </c>
      <c r="B19440" s="217" t="s">
        <v>347</v>
      </c>
      <c r="C19440" s="218">
        <v>3.1002000000000001</v>
      </c>
    </row>
    <row r="19441" spans="1:3" ht="15" customHeight="1" x14ac:dyDescent="0.25">
      <c r="A19441" s="216">
        <v>45757</v>
      </c>
      <c r="B19441" s="217" t="s">
        <v>347</v>
      </c>
      <c r="C19441" s="218">
        <v>3.1158000000000001</v>
      </c>
    </row>
    <row r="19442" spans="1:3" ht="15" customHeight="1" x14ac:dyDescent="0.25">
      <c r="A19442" s="216">
        <v>45758</v>
      </c>
      <c r="B19442" s="217" t="s">
        <v>347</v>
      </c>
      <c r="C19442" s="218">
        <v>3.1316000000000002</v>
      </c>
    </row>
    <row r="19443" spans="1:3" ht="15" customHeight="1" x14ac:dyDescent="0.25">
      <c r="A19443" s="216">
        <v>45761</v>
      </c>
      <c r="B19443" s="217" t="s">
        <v>347</v>
      </c>
      <c r="C19443" s="218">
        <v>3.1789999999999998</v>
      </c>
    </row>
    <row r="19444" spans="1:3" ht="15" customHeight="1" x14ac:dyDescent="0.25">
      <c r="A19444" s="216">
        <v>45762</v>
      </c>
      <c r="B19444" s="217" t="s">
        <v>347</v>
      </c>
      <c r="C19444" s="218">
        <v>3.1945000000000001</v>
      </c>
    </row>
    <row r="19445" spans="1:3" ht="15" customHeight="1" x14ac:dyDescent="0.25">
      <c r="A19445" s="216">
        <v>45763</v>
      </c>
      <c r="B19445" s="217" t="s">
        <v>347</v>
      </c>
      <c r="C19445" s="218">
        <v>3.2109999999999999</v>
      </c>
    </row>
    <row r="19446" spans="1:3" ht="15" customHeight="1" x14ac:dyDescent="0.25">
      <c r="A19446" s="216">
        <v>45764</v>
      </c>
      <c r="B19446" s="217" t="s">
        <v>347</v>
      </c>
      <c r="C19446" s="218">
        <v>3.2269999999999999</v>
      </c>
    </row>
    <row r="19447" spans="1:3" ht="15" customHeight="1" x14ac:dyDescent="0.25">
      <c r="A19447" s="216">
        <v>45768</v>
      </c>
      <c r="B19447" s="217" t="s">
        <v>347</v>
      </c>
      <c r="C19447" s="218">
        <v>3.2902</v>
      </c>
    </row>
    <row r="19448" spans="1:3" ht="15" customHeight="1" x14ac:dyDescent="0.25">
      <c r="A19448" s="216">
        <v>45769</v>
      </c>
      <c r="B19448" s="217" t="s">
        <v>347</v>
      </c>
      <c r="C19448" s="218">
        <v>3.3058999999999998</v>
      </c>
    </row>
    <row r="19449" spans="1:3" ht="15" customHeight="1" x14ac:dyDescent="0.25">
      <c r="A19449" s="216">
        <v>45770</v>
      </c>
      <c r="B19449" s="217" t="s">
        <v>347</v>
      </c>
      <c r="C19449" s="218">
        <v>3.3216999999999999</v>
      </c>
    </row>
    <row r="19450" spans="1:3" ht="15" customHeight="1" x14ac:dyDescent="0.25">
      <c r="A19450" s="216">
        <v>45771</v>
      </c>
      <c r="B19450" s="217" t="s">
        <v>347</v>
      </c>
      <c r="C19450" s="218">
        <v>3.3384</v>
      </c>
    </row>
    <row r="19451" spans="1:3" ht="15" customHeight="1" x14ac:dyDescent="0.25">
      <c r="A19451" s="216">
        <v>45772</v>
      </c>
      <c r="B19451" s="217" t="s">
        <v>347</v>
      </c>
      <c r="C19451" s="218">
        <v>3.3546</v>
      </c>
    </row>
    <row r="19452" spans="1:3" ht="15" customHeight="1" x14ac:dyDescent="0.25">
      <c r="A19452" s="216">
        <v>45775</v>
      </c>
      <c r="B19452" s="217" t="s">
        <v>347</v>
      </c>
      <c r="C19452" s="218">
        <v>3.4028</v>
      </c>
    </row>
    <row r="19453" spans="1:3" ht="15" customHeight="1" x14ac:dyDescent="0.25">
      <c r="A19453" s="216">
        <v>45776</v>
      </c>
      <c r="B19453" s="217" t="s">
        <v>347</v>
      </c>
      <c r="C19453" s="218">
        <v>3.4188000000000001</v>
      </c>
    </row>
    <row r="19454" spans="1:3" ht="15" customHeight="1" x14ac:dyDescent="0.25">
      <c r="A19454" s="216">
        <v>45777</v>
      </c>
      <c r="B19454" s="217" t="s">
        <v>347</v>
      </c>
      <c r="C19454" s="218">
        <v>3.4344999999999999</v>
      </c>
    </row>
    <row r="19455" spans="1:3" ht="15" customHeight="1" x14ac:dyDescent="0.25">
      <c r="A19455" s="216">
        <v>45778</v>
      </c>
      <c r="B19455" s="217" t="s">
        <v>347</v>
      </c>
      <c r="C19455" s="218">
        <v>3.4510999999999998</v>
      </c>
    </row>
    <row r="19456" spans="1:3" ht="15" customHeight="1" x14ac:dyDescent="0.25">
      <c r="A19456" s="216">
        <v>45779</v>
      </c>
      <c r="B19456" s="217" t="s">
        <v>347</v>
      </c>
      <c r="C19456" s="218">
        <v>3.4704000000000002</v>
      </c>
    </row>
    <row r="19457" spans="1:3" ht="15" customHeight="1" x14ac:dyDescent="0.25">
      <c r="A19457" s="216">
        <v>45782</v>
      </c>
      <c r="B19457" s="217" t="s">
        <v>347</v>
      </c>
      <c r="C19457" s="218">
        <v>3.5192000000000001</v>
      </c>
    </row>
    <row r="19458" spans="1:3" ht="15" customHeight="1" x14ac:dyDescent="0.25">
      <c r="A19458" s="216">
        <v>45783</v>
      </c>
      <c r="B19458" s="217" t="s">
        <v>347</v>
      </c>
      <c r="C19458" s="218">
        <v>3.5354000000000001</v>
      </c>
    </row>
    <row r="19459" spans="1:3" ht="15" customHeight="1" x14ac:dyDescent="0.25">
      <c r="A19459" s="216">
        <v>45784</v>
      </c>
      <c r="B19459" s="217" t="s">
        <v>347</v>
      </c>
      <c r="C19459" s="218">
        <v>3.5550000000000002</v>
      </c>
    </row>
    <row r="19460" spans="1:3" ht="15" customHeight="1" x14ac:dyDescent="0.25">
      <c r="A19460" s="216">
        <v>45785</v>
      </c>
      <c r="B19460" s="217" t="s">
        <v>347</v>
      </c>
      <c r="C19460" s="218">
        <v>3.5710999999999999</v>
      </c>
    </row>
    <row r="19461" spans="1:3" ht="15" customHeight="1" x14ac:dyDescent="0.25">
      <c r="A19461" s="216">
        <v>45786</v>
      </c>
      <c r="B19461" s="217" t="s">
        <v>347</v>
      </c>
      <c r="C19461" s="218">
        <v>3.5870000000000002</v>
      </c>
    </row>
    <row r="19462" spans="1:3" ht="15" customHeight="1" x14ac:dyDescent="0.25">
      <c r="A19462" s="216">
        <v>45789</v>
      </c>
      <c r="B19462" s="217" t="s">
        <v>347</v>
      </c>
      <c r="C19462" s="218">
        <v>3.6351</v>
      </c>
    </row>
    <row r="19463" spans="1:3" ht="15" customHeight="1" x14ac:dyDescent="0.25">
      <c r="A19463" s="216">
        <v>45790</v>
      </c>
      <c r="B19463" s="217" t="s">
        <v>347</v>
      </c>
      <c r="C19463" s="218">
        <v>3.6951000000000001</v>
      </c>
    </row>
    <row r="19464" spans="1:3" ht="15" customHeight="1" x14ac:dyDescent="0.25">
      <c r="A19464" s="216">
        <v>45791</v>
      </c>
      <c r="B19464" s="217" t="s">
        <v>347</v>
      </c>
      <c r="C19464" s="218">
        <v>3.7334999999999998</v>
      </c>
    </row>
    <row r="19465" spans="1:3" ht="15" customHeight="1" x14ac:dyDescent="0.25">
      <c r="A19465" s="216">
        <v>45792</v>
      </c>
      <c r="B19465" s="217" t="s">
        <v>347</v>
      </c>
      <c r="C19465" s="218">
        <v>3.7494999999999998</v>
      </c>
    </row>
    <row r="19466" spans="1:3" ht="15" customHeight="1" x14ac:dyDescent="0.25">
      <c r="A19466" s="216">
        <v>45793</v>
      </c>
      <c r="B19466" s="217" t="s">
        <v>347</v>
      </c>
      <c r="C19466" s="218">
        <v>3.7652999999999999</v>
      </c>
    </row>
    <row r="19467" spans="1:3" ht="15" customHeight="1" x14ac:dyDescent="0.25">
      <c r="A19467" s="216">
        <v>45796</v>
      </c>
      <c r="B19467" s="217" t="s">
        <v>347</v>
      </c>
      <c r="C19467" s="218">
        <v>3.8129</v>
      </c>
    </row>
    <row r="19468" spans="1:3" ht="15" customHeight="1" x14ac:dyDescent="0.25">
      <c r="A19468" s="216">
        <v>45797</v>
      </c>
      <c r="B19468" s="217" t="s">
        <v>347</v>
      </c>
      <c r="C19468" s="218">
        <v>3.8287</v>
      </c>
    </row>
    <row r="19469" spans="1:3" ht="15" customHeight="1" x14ac:dyDescent="0.25">
      <c r="A19469" s="216">
        <v>45798</v>
      </c>
      <c r="B19469" s="217" t="s">
        <v>347</v>
      </c>
      <c r="C19469" s="218">
        <v>3.8361999999999998</v>
      </c>
    </row>
    <row r="19470" spans="1:3" ht="15" customHeight="1" x14ac:dyDescent="0.25">
      <c r="A19470" s="216">
        <v>45799</v>
      </c>
      <c r="B19470" s="217" t="s">
        <v>347</v>
      </c>
      <c r="C19470" s="218">
        <v>3.8523999999999998</v>
      </c>
    </row>
    <row r="19471" spans="1:3" ht="15" customHeight="1" x14ac:dyDescent="0.25">
      <c r="A19471" s="216">
        <v>45800</v>
      </c>
      <c r="B19471" s="217" t="s">
        <v>347</v>
      </c>
      <c r="C19471" s="218">
        <v>3.8683000000000001</v>
      </c>
    </row>
    <row r="19472" spans="1:3" ht="15" customHeight="1" x14ac:dyDescent="0.25">
      <c r="A19472" s="216">
        <v>45804</v>
      </c>
      <c r="B19472" s="217" t="s">
        <v>347</v>
      </c>
      <c r="C19472" s="218">
        <v>3.9315000000000002</v>
      </c>
    </row>
    <row r="19473" spans="1:3" ht="15" customHeight="1" x14ac:dyDescent="0.25">
      <c r="A19473" s="216">
        <v>45805</v>
      </c>
      <c r="B19473" s="217" t="s">
        <v>347</v>
      </c>
      <c r="C19473" s="218">
        <v>3.9470999999999998</v>
      </c>
    </row>
    <row r="19474" spans="1:3" ht="15" customHeight="1" x14ac:dyDescent="0.25">
      <c r="A19474" s="216">
        <v>45806</v>
      </c>
      <c r="B19474" s="217" t="s">
        <v>347</v>
      </c>
      <c r="C19474" s="218">
        <v>3.9630999999999998</v>
      </c>
    </row>
    <row r="19475" spans="1:3" ht="15" customHeight="1" x14ac:dyDescent="0.25">
      <c r="A19475" s="216">
        <v>45807</v>
      </c>
      <c r="B19475" s="217" t="s">
        <v>347</v>
      </c>
      <c r="C19475" s="218">
        <v>3.9792000000000001</v>
      </c>
    </row>
    <row r="19476" spans="1:3" ht="15" customHeight="1" x14ac:dyDescent="0.25">
      <c r="A19476" s="216">
        <v>45810</v>
      </c>
      <c r="B19476" s="217" t="s">
        <v>347</v>
      </c>
      <c r="C19476" s="218">
        <v>4.0274999999999999</v>
      </c>
    </row>
    <row r="19477" spans="1:3" ht="15" customHeight="1" x14ac:dyDescent="0.25">
      <c r="A19477" s="216">
        <v>45811</v>
      </c>
      <c r="B19477" s="217" t="s">
        <v>347</v>
      </c>
      <c r="C19477" s="218">
        <v>4.0434999999999999</v>
      </c>
    </row>
    <row r="19478" spans="1:3" ht="15" customHeight="1" x14ac:dyDescent="0.25">
      <c r="A19478" s="216">
        <v>45812</v>
      </c>
      <c r="B19478" s="217" t="s">
        <v>347</v>
      </c>
      <c r="C19478" s="218">
        <v>4.0598999999999998</v>
      </c>
    </row>
    <row r="19479" spans="1:3" ht="15" customHeight="1" x14ac:dyDescent="0.25">
      <c r="A19479" s="216">
        <v>45813</v>
      </c>
      <c r="B19479" s="217" t="s">
        <v>347</v>
      </c>
      <c r="C19479" s="218">
        <v>4.0755999999999997</v>
      </c>
    </row>
    <row r="19480" spans="1:3" ht="15" customHeight="1" x14ac:dyDescent="0.25">
      <c r="A19480" s="216">
        <v>45814</v>
      </c>
      <c r="B19480" s="217" t="s">
        <v>347</v>
      </c>
      <c r="C19480" s="218">
        <v>4.0918000000000001</v>
      </c>
    </row>
    <row r="19481" spans="1:3" ht="15" customHeight="1" x14ac:dyDescent="0.25">
      <c r="A19481" s="216">
        <v>45817</v>
      </c>
      <c r="B19481" s="217" t="s">
        <v>347</v>
      </c>
      <c r="C19481" s="218">
        <v>4.1391999999999998</v>
      </c>
    </row>
    <row r="19482" spans="1:3" ht="15" customHeight="1" x14ac:dyDescent="0.25">
      <c r="A19482" s="216">
        <v>45818</v>
      </c>
      <c r="B19482" s="217" t="s">
        <v>347</v>
      </c>
      <c r="C19482" s="218">
        <v>4.1550000000000002</v>
      </c>
    </row>
    <row r="19483" spans="1:3" ht="15" customHeight="1" x14ac:dyDescent="0.25">
      <c r="A19483" s="216">
        <v>45819</v>
      </c>
      <c r="B19483" s="217" t="s">
        <v>347</v>
      </c>
      <c r="C19483" s="218">
        <v>4.1707999999999998</v>
      </c>
    </row>
    <row r="19484" spans="1:3" ht="15" customHeight="1" x14ac:dyDescent="0.25">
      <c r="A19484" s="216">
        <v>45820</v>
      </c>
      <c r="B19484" s="217" t="s">
        <v>347</v>
      </c>
      <c r="C19484" s="218">
        <v>4.1867000000000001</v>
      </c>
    </row>
    <row r="19485" spans="1:3" ht="15" customHeight="1" x14ac:dyDescent="0.25">
      <c r="A19485" s="216">
        <v>45821</v>
      </c>
      <c r="B19485" s="217" t="s">
        <v>347</v>
      </c>
      <c r="C19485" s="218">
        <v>4.3300999999999998</v>
      </c>
    </row>
    <row r="19486" spans="1:3" ht="15" customHeight="1" x14ac:dyDescent="0.25">
      <c r="A19486" s="216">
        <v>45824</v>
      </c>
      <c r="B19486" s="217" t="s">
        <v>347</v>
      </c>
      <c r="C19486" s="218">
        <v>4.3874000000000004</v>
      </c>
    </row>
    <row r="19487" spans="1:3" ht="15" customHeight="1" x14ac:dyDescent="0.25">
      <c r="A19487" s="216">
        <v>45825</v>
      </c>
      <c r="B19487" s="217" t="s">
        <v>347</v>
      </c>
      <c r="C19487" s="218">
        <v>4.4062000000000001</v>
      </c>
    </row>
    <row r="19488" spans="1:3" ht="15" customHeight="1" x14ac:dyDescent="0.25">
      <c r="A19488" s="216">
        <v>45826</v>
      </c>
      <c r="B19488" s="217" t="s">
        <v>347</v>
      </c>
      <c r="C19488" s="218">
        <v>4.4131</v>
      </c>
    </row>
    <row r="19489" spans="1:3" ht="15" customHeight="1" x14ac:dyDescent="0.25">
      <c r="A19489" s="216">
        <v>45828</v>
      </c>
      <c r="B19489" s="217" t="s">
        <v>347</v>
      </c>
      <c r="C19489" s="218">
        <v>4.4325999999999999</v>
      </c>
    </row>
    <row r="19490" spans="1:3" ht="15" customHeight="1" x14ac:dyDescent="0.25">
      <c r="A19490" s="216">
        <v>45831</v>
      </c>
      <c r="B19490" s="217" t="s">
        <v>347</v>
      </c>
      <c r="C19490" s="218">
        <v>4.4668000000000001</v>
      </c>
    </row>
    <row r="19491" spans="1:3" ht="15" customHeight="1" x14ac:dyDescent="0.25">
      <c r="A19491" s="216">
        <v>45832</v>
      </c>
      <c r="B19491" s="217" t="s">
        <v>347</v>
      </c>
      <c r="C19491" s="218">
        <v>4.4823000000000004</v>
      </c>
    </row>
    <row r="19492" spans="1:3" ht="15" customHeight="1" x14ac:dyDescent="0.25">
      <c r="A19492" s="216">
        <v>45833</v>
      </c>
      <c r="B19492" s="217" t="s">
        <v>347</v>
      </c>
      <c r="C19492" s="218">
        <v>4.4957000000000003</v>
      </c>
    </row>
    <row r="19493" spans="1:3" ht="15" customHeight="1" x14ac:dyDescent="0.25">
      <c r="A19493" s="216">
        <v>45834</v>
      </c>
      <c r="B19493" s="217" t="s">
        <v>347</v>
      </c>
      <c r="C19493" s="218">
        <v>4.5092999999999996</v>
      </c>
    </row>
    <row r="19494" spans="1:3" ht="15" customHeight="1" x14ac:dyDescent="0.25">
      <c r="A19494" s="216">
        <v>45835</v>
      </c>
      <c r="B19494" s="217" t="s">
        <v>347</v>
      </c>
      <c r="C19494" s="218">
        <v>4.5235000000000003</v>
      </c>
    </row>
    <row r="19495" spans="1:3" ht="15" customHeight="1" x14ac:dyDescent="0.25">
      <c r="A19495" s="216">
        <v>45838</v>
      </c>
      <c r="B19495" s="217" t="s">
        <v>347</v>
      </c>
      <c r="C19495" s="218">
        <v>4.5705</v>
      </c>
    </row>
    <row r="19496" spans="1:3" ht="15" customHeight="1" x14ac:dyDescent="0.25">
      <c r="A19496" s="216">
        <v>45839</v>
      </c>
      <c r="B19496" s="217" t="s">
        <v>347</v>
      </c>
      <c r="C19496" s="218">
        <v>4.5860000000000003</v>
      </c>
    </row>
    <row r="19497" spans="1:3" ht="15" customHeight="1" x14ac:dyDescent="0.25">
      <c r="A19497" s="216">
        <v>45840</v>
      </c>
      <c r="B19497" s="217" t="s">
        <v>347</v>
      </c>
      <c r="C19497" s="218">
        <v>4.6020000000000003</v>
      </c>
    </row>
    <row r="19498" spans="1:3" ht="15" customHeight="1" x14ac:dyDescent="0.25">
      <c r="A19498" s="216">
        <v>45841</v>
      </c>
      <c r="B19498" s="217" t="s">
        <v>347</v>
      </c>
      <c r="C19498" s="218">
        <v>4.6169000000000002</v>
      </c>
    </row>
    <row r="19499" spans="1:3" ht="15" customHeight="1" x14ac:dyDescent="0.25">
      <c r="A19499" s="216">
        <v>45845</v>
      </c>
      <c r="B19499" s="217" t="s">
        <v>347</v>
      </c>
      <c r="C19499" s="218">
        <v>4.68</v>
      </c>
    </row>
    <row r="19500" spans="1:3" ht="15" customHeight="1" x14ac:dyDescent="0.25">
      <c r="A19500" s="216">
        <v>45846</v>
      </c>
      <c r="B19500" s="217" t="s">
        <v>347</v>
      </c>
      <c r="C19500" s="218">
        <v>4.6952999999999996</v>
      </c>
    </row>
    <row r="19501" spans="1:3" ht="15" customHeight="1" x14ac:dyDescent="0.25">
      <c r="A19501" s="216">
        <v>45847</v>
      </c>
      <c r="B19501" s="217" t="s">
        <v>347</v>
      </c>
      <c r="C19501" s="218">
        <v>4.7112999999999996</v>
      </c>
    </row>
    <row r="19502" spans="1:3" ht="15" customHeight="1" x14ac:dyDescent="0.25">
      <c r="A19502" s="216">
        <v>45848</v>
      </c>
      <c r="B19502" s="217" t="s">
        <v>347</v>
      </c>
      <c r="C19502" s="218">
        <v>4.7271999999999998</v>
      </c>
    </row>
    <row r="19503" spans="1:3" ht="15" customHeight="1" x14ac:dyDescent="0.25">
      <c r="A19503" s="216">
        <v>45849</v>
      </c>
      <c r="B19503" s="217" t="s">
        <v>347</v>
      </c>
      <c r="C19503" s="218">
        <v>4.7424999999999997</v>
      </c>
    </row>
    <row r="19504" spans="1:3" ht="15" customHeight="1" x14ac:dyDescent="0.25">
      <c r="A19504" s="216">
        <v>45852</v>
      </c>
      <c r="B19504" s="217" t="s">
        <v>347</v>
      </c>
      <c r="C19504" s="218">
        <v>4.7843999999999998</v>
      </c>
    </row>
    <row r="19505" spans="1:3" ht="15" customHeight="1" x14ac:dyDescent="0.25">
      <c r="A19505" s="216">
        <v>45853</v>
      </c>
      <c r="B19505" s="217" t="s">
        <v>347</v>
      </c>
      <c r="C19505" s="218">
        <v>4.8000999999999996</v>
      </c>
    </row>
    <row r="19506" spans="1:3" ht="15" customHeight="1" x14ac:dyDescent="0.25">
      <c r="A19506" s="216">
        <v>45854</v>
      </c>
      <c r="B19506" s="217" t="s">
        <v>347</v>
      </c>
      <c r="C19506" s="218">
        <v>4.8156999999999996</v>
      </c>
    </row>
    <row r="19507" spans="1:3" ht="15" customHeight="1" x14ac:dyDescent="0.25">
      <c r="A19507" s="216">
        <v>45855</v>
      </c>
      <c r="B19507" s="217" t="s">
        <v>347</v>
      </c>
      <c r="C19507" s="218">
        <v>4.8315999999999999</v>
      </c>
    </row>
    <row r="19508" spans="1:3" ht="15" customHeight="1" x14ac:dyDescent="0.25">
      <c r="A19508" s="216">
        <v>45856</v>
      </c>
      <c r="B19508" s="217" t="s">
        <v>347</v>
      </c>
      <c r="C19508" s="218">
        <v>4.8471000000000002</v>
      </c>
    </row>
    <row r="19509" spans="1:3" ht="15" customHeight="1" x14ac:dyDescent="0.25">
      <c r="A19509" s="216">
        <v>45859</v>
      </c>
      <c r="B19509" s="217" t="s">
        <v>347</v>
      </c>
      <c r="C19509" s="218">
        <v>4.8941999999999997</v>
      </c>
    </row>
    <row r="19510" spans="1:3" ht="15" customHeight="1" x14ac:dyDescent="0.25">
      <c r="A19510" s="216">
        <v>45860</v>
      </c>
      <c r="B19510" s="217" t="s">
        <v>347</v>
      </c>
      <c r="C19510" s="218">
        <v>4.9097999999999997</v>
      </c>
    </row>
    <row r="19511" spans="1:3" ht="15" customHeight="1" x14ac:dyDescent="0.25">
      <c r="A19511" s="216">
        <v>45861</v>
      </c>
      <c r="B19511" s="217" t="s">
        <v>347</v>
      </c>
      <c r="C19511" s="218">
        <v>4.9241999999999999</v>
      </c>
    </row>
    <row r="19512" spans="1:3" ht="15" customHeight="1" x14ac:dyDescent="0.25">
      <c r="A19512" s="216">
        <v>45862</v>
      </c>
      <c r="B19512" s="217" t="s">
        <v>347</v>
      </c>
      <c r="C19512" s="218">
        <v>4.9400000000000004</v>
      </c>
    </row>
    <row r="19513" spans="1:3" ht="15" customHeight="1" x14ac:dyDescent="0.25">
      <c r="A19513" s="216">
        <v>45863</v>
      </c>
      <c r="B19513" s="217" t="s">
        <v>347</v>
      </c>
      <c r="C19513" s="218">
        <v>4.9558</v>
      </c>
    </row>
    <row r="19514" spans="1:3" ht="15" customHeight="1" x14ac:dyDescent="0.25">
      <c r="A19514" s="216">
        <v>45866</v>
      </c>
      <c r="B19514" s="217" t="s">
        <v>347</v>
      </c>
      <c r="C19514" s="218">
        <v>5.0031999999999996</v>
      </c>
    </row>
    <row r="19515" spans="1:3" ht="15" customHeight="1" x14ac:dyDescent="0.25">
      <c r="A19515" s="216">
        <v>45867</v>
      </c>
      <c r="B19515" s="217" t="s">
        <v>347</v>
      </c>
      <c r="C19515" s="218">
        <v>5.0186999999999999</v>
      </c>
    </row>
    <row r="19516" spans="1:3" ht="15" customHeight="1" x14ac:dyDescent="0.25">
      <c r="A19516" s="216">
        <v>45868</v>
      </c>
      <c r="B19516" s="217" t="s">
        <v>347</v>
      </c>
      <c r="C19516" s="218">
        <v>5.0347</v>
      </c>
    </row>
    <row r="19517" spans="1:3" ht="15" customHeight="1" x14ac:dyDescent="0.25">
      <c r="A19517" s="216">
        <v>45869</v>
      </c>
      <c r="B19517" s="217" t="s">
        <v>347</v>
      </c>
      <c r="C19517" s="218">
        <v>5.0502000000000002</v>
      </c>
    </row>
    <row r="19518" spans="1:3" ht="15" customHeight="1" x14ac:dyDescent="0.25">
      <c r="A19518" s="216">
        <v>45870</v>
      </c>
      <c r="B19518" s="217" t="s">
        <v>347</v>
      </c>
      <c r="C19518" s="218">
        <v>5.0663</v>
      </c>
    </row>
    <row r="19519" spans="1:3" ht="15" customHeight="1" x14ac:dyDescent="0.25">
      <c r="A19519" s="216">
        <v>45873</v>
      </c>
      <c r="B19519" s="217" t="s">
        <v>347</v>
      </c>
      <c r="C19519" s="218">
        <v>5.1090999999999998</v>
      </c>
    </row>
    <row r="19520" spans="1:3" ht="15" customHeight="1" x14ac:dyDescent="0.25">
      <c r="A19520" s="216">
        <v>45874</v>
      </c>
      <c r="B19520" s="217" t="s">
        <v>347</v>
      </c>
      <c r="C19520" s="218">
        <v>5.1252000000000004</v>
      </c>
    </row>
    <row r="19521" spans="1:3" ht="15" customHeight="1" x14ac:dyDescent="0.25">
      <c r="A19521" s="216">
        <v>45875</v>
      </c>
      <c r="B19521" s="217" t="s">
        <v>347</v>
      </c>
      <c r="C19521" s="218">
        <v>5.1410999999999998</v>
      </c>
    </row>
    <row r="19522" spans="1:3" ht="15" customHeight="1" x14ac:dyDescent="0.25">
      <c r="A19522" s="216">
        <v>45876</v>
      </c>
      <c r="B19522" s="217" t="s">
        <v>347</v>
      </c>
      <c r="C19522" s="218">
        <v>5.1582999999999997</v>
      </c>
    </row>
    <row r="19523" spans="1:3" ht="15" customHeight="1" x14ac:dyDescent="0.25">
      <c r="A19523" s="216">
        <v>45877</v>
      </c>
      <c r="B19523" s="217" t="s">
        <v>347</v>
      </c>
      <c r="C19523" s="218">
        <v>5.1740000000000004</v>
      </c>
    </row>
    <row r="19524" spans="1:3" ht="15" customHeight="1" x14ac:dyDescent="0.25">
      <c r="A19524" s="216">
        <v>45880</v>
      </c>
      <c r="B19524" s="217" t="s">
        <v>347</v>
      </c>
      <c r="C19524" s="218">
        <v>5.2304000000000004</v>
      </c>
    </row>
    <row r="19525" spans="1:3" ht="15" customHeight="1" x14ac:dyDescent="0.25">
      <c r="A19525" s="216">
        <v>45881</v>
      </c>
      <c r="B19525" s="217" t="s">
        <v>347</v>
      </c>
      <c r="C19525" s="218">
        <v>5.2464000000000004</v>
      </c>
    </row>
    <row r="19526" spans="1:3" ht="15" customHeight="1" x14ac:dyDescent="0.25">
      <c r="A19526" s="216">
        <v>45882</v>
      </c>
      <c r="B19526" s="217" t="s">
        <v>347</v>
      </c>
      <c r="C19526" s="218">
        <v>5.2621000000000002</v>
      </c>
    </row>
    <row r="19527" spans="1:3" ht="15" customHeight="1" x14ac:dyDescent="0.25">
      <c r="A19527" s="216">
        <v>45883</v>
      </c>
      <c r="B19527" s="217" t="s">
        <v>347</v>
      </c>
      <c r="C19527" s="218">
        <v>5.2778</v>
      </c>
    </row>
    <row r="19528" spans="1:3" ht="15" customHeight="1" x14ac:dyDescent="0.25">
      <c r="A19528" s="216">
        <v>45884</v>
      </c>
      <c r="B19528" s="217" t="s">
        <v>347</v>
      </c>
      <c r="C19528" s="218">
        <v>5.2933000000000003</v>
      </c>
    </row>
    <row r="19529" spans="1:3" ht="15" customHeight="1" x14ac:dyDescent="0.25">
      <c r="A19529" s="216">
        <v>45887</v>
      </c>
      <c r="B19529" s="217" t="s">
        <v>347</v>
      </c>
      <c r="C19529" s="218">
        <v>5.3403</v>
      </c>
    </row>
    <row r="19530" spans="1:3" ht="15" customHeight="1" x14ac:dyDescent="0.25">
      <c r="A19530" s="216">
        <v>45888</v>
      </c>
      <c r="B19530" s="217" t="s">
        <v>347</v>
      </c>
      <c r="C19530" s="218">
        <v>5.3548</v>
      </c>
    </row>
    <row r="19531" spans="1:3" ht="15" customHeight="1" x14ac:dyDescent="0.25">
      <c r="A19531" s="216">
        <v>45889</v>
      </c>
      <c r="B19531" s="217" t="s">
        <v>347</v>
      </c>
      <c r="C19531" s="218">
        <v>5.3689</v>
      </c>
    </row>
    <row r="19532" spans="1:3" ht="15" customHeight="1" x14ac:dyDescent="0.25">
      <c r="A19532" s="216">
        <v>45890</v>
      </c>
      <c r="B19532" s="217" t="s">
        <v>347</v>
      </c>
      <c r="C19532" s="218">
        <v>5.3849999999999998</v>
      </c>
    </row>
    <row r="19533" spans="1:3" ht="15" customHeight="1" x14ac:dyDescent="0.25">
      <c r="A19533" s="216">
        <v>45891</v>
      </c>
      <c r="B19533" s="217" t="s">
        <v>347</v>
      </c>
      <c r="C19533" s="218">
        <v>5.4005999999999998</v>
      </c>
    </row>
    <row r="19534" spans="1:3" ht="15" customHeight="1" x14ac:dyDescent="0.25">
      <c r="A19534" s="216">
        <v>45894</v>
      </c>
      <c r="B19534" s="217" t="s">
        <v>347</v>
      </c>
      <c r="C19534" s="218">
        <v>5.4496000000000002</v>
      </c>
    </row>
    <row r="19535" spans="1:3" ht="15" customHeight="1" x14ac:dyDescent="0.25">
      <c r="A19535" s="216">
        <v>45895</v>
      </c>
      <c r="B19535" s="217" t="s">
        <v>347</v>
      </c>
      <c r="C19535" s="218">
        <v>5.4650999999999996</v>
      </c>
    </row>
    <row r="19536" spans="1:3" ht="15" customHeight="1" x14ac:dyDescent="0.25">
      <c r="A19536" s="216">
        <v>45896</v>
      </c>
      <c r="B19536" s="217" t="s">
        <v>347</v>
      </c>
      <c r="C19536" s="218">
        <v>5.4805000000000001</v>
      </c>
    </row>
    <row r="19537" spans="1:3" ht="15" customHeight="1" x14ac:dyDescent="0.25">
      <c r="A19537" s="216">
        <v>45897</v>
      </c>
      <c r="B19537" s="217" t="s">
        <v>347</v>
      </c>
      <c r="C19537" s="218">
        <v>5.4961000000000002</v>
      </c>
    </row>
    <row r="19538" spans="1:3" ht="15" customHeight="1" x14ac:dyDescent="0.25">
      <c r="A19538" s="216">
        <v>45898</v>
      </c>
      <c r="B19538" s="217" t="s">
        <v>347</v>
      </c>
      <c r="C19538" s="218">
        <v>5.5118</v>
      </c>
    </row>
    <row r="19539" spans="1:3" ht="15" customHeight="1" x14ac:dyDescent="0.25">
      <c r="A19539" s="216">
        <v>45902</v>
      </c>
      <c r="B19539" s="217" t="s">
        <v>347</v>
      </c>
      <c r="C19539" s="218">
        <v>5.5747</v>
      </c>
    </row>
    <row r="19540" spans="1:3" ht="15" customHeight="1" x14ac:dyDescent="0.25">
      <c r="A19540" s="216">
        <v>45903</v>
      </c>
      <c r="B19540" s="217" t="s">
        <v>347</v>
      </c>
      <c r="C19540" s="218">
        <v>5.5906000000000002</v>
      </c>
    </row>
    <row r="19541" spans="1:3" ht="15" customHeight="1" x14ac:dyDescent="0.25">
      <c r="A19541" s="216">
        <v>45904</v>
      </c>
      <c r="B19541" s="217" t="s">
        <v>347</v>
      </c>
      <c r="C19541" s="218">
        <v>5.6063000000000001</v>
      </c>
    </row>
    <row r="19542" spans="1:3" ht="15" customHeight="1" x14ac:dyDescent="0.25">
      <c r="A19542" s="216">
        <v>45905</v>
      </c>
      <c r="B19542" s="217" t="s">
        <v>347</v>
      </c>
      <c r="C19542" s="218">
        <v>5.6223000000000001</v>
      </c>
    </row>
    <row r="19543" spans="1:3" ht="15" customHeight="1" x14ac:dyDescent="0.25">
      <c r="A19543" s="216">
        <v>45908</v>
      </c>
      <c r="B19543" s="217" t="s">
        <v>347</v>
      </c>
      <c r="C19543" s="218">
        <v>5.6687000000000003</v>
      </c>
    </row>
    <row r="19544" spans="1:3" ht="15" customHeight="1" x14ac:dyDescent="0.25">
      <c r="A19544" s="216">
        <v>45909</v>
      </c>
      <c r="B19544" s="217" t="s">
        <v>347</v>
      </c>
      <c r="C19544" s="218">
        <v>5.6843000000000004</v>
      </c>
    </row>
    <row r="19545" spans="1:3" ht="15" customHeight="1" x14ac:dyDescent="0.25">
      <c r="A19545" s="216">
        <v>45910</v>
      </c>
      <c r="B19545" s="217" t="s">
        <v>347</v>
      </c>
      <c r="C19545" s="218">
        <v>5.7001999999999997</v>
      </c>
    </row>
    <row r="19546" spans="1:3" ht="15" customHeight="1" x14ac:dyDescent="0.25">
      <c r="A19546" s="216">
        <v>45911</v>
      </c>
      <c r="B19546" s="217" t="s">
        <v>347</v>
      </c>
      <c r="C19546" s="218">
        <v>5.7159000000000004</v>
      </c>
    </row>
    <row r="19547" spans="1:3" ht="15" customHeight="1" x14ac:dyDescent="0.25">
      <c r="A19547" s="216">
        <v>45912</v>
      </c>
      <c r="B19547" s="217" t="s">
        <v>347</v>
      </c>
      <c r="C19547" s="218">
        <v>5.7317</v>
      </c>
    </row>
    <row r="19548" spans="1:3" ht="15" customHeight="1" x14ac:dyDescent="0.25">
      <c r="A19548" s="216">
        <v>45915</v>
      </c>
      <c r="B19548" s="217" t="s">
        <v>347</v>
      </c>
      <c r="C19548" s="218">
        <v>5.7782999999999998</v>
      </c>
    </row>
    <row r="19549" spans="1:3" ht="15" customHeight="1" x14ac:dyDescent="0.25">
      <c r="A19549" s="216">
        <v>45916</v>
      </c>
      <c r="B19549" s="217" t="s">
        <v>347</v>
      </c>
      <c r="C19549" s="218">
        <v>5.7939999999999996</v>
      </c>
    </row>
    <row r="19550" spans="1:3" ht="15" customHeight="1" x14ac:dyDescent="0.25">
      <c r="A19550" s="216">
        <v>45917</v>
      </c>
      <c r="B19550" s="217" t="s">
        <v>347</v>
      </c>
      <c r="C19550" s="218">
        <v>5.8098000000000001</v>
      </c>
    </row>
    <row r="19551" spans="1:3" ht="15" customHeight="1" x14ac:dyDescent="0.25">
      <c r="A19551" s="216">
        <v>45918</v>
      </c>
      <c r="B19551" s="217" t="s">
        <v>347</v>
      </c>
      <c r="C19551" s="218">
        <v>5.8292999999999999</v>
      </c>
    </row>
    <row r="19552" spans="1:3" ht="15" customHeight="1" x14ac:dyDescent="0.25">
      <c r="A19552" s="216">
        <v>45919</v>
      </c>
      <c r="B19552" s="217" t="s">
        <v>347</v>
      </c>
      <c r="C19552" s="218">
        <v>5.8448000000000002</v>
      </c>
    </row>
    <row r="19553" spans="1:3" ht="15" customHeight="1" x14ac:dyDescent="0.25">
      <c r="A19553" s="216">
        <v>45922</v>
      </c>
      <c r="B19553" s="217" t="s">
        <v>347</v>
      </c>
      <c r="C19553" s="218">
        <v>5.8879000000000001</v>
      </c>
    </row>
    <row r="19554" spans="1:3" ht="15" customHeight="1" x14ac:dyDescent="0.25">
      <c r="A19554" s="216">
        <v>45923</v>
      </c>
      <c r="B19554" s="217" t="s">
        <v>347</v>
      </c>
      <c r="C19554" s="218">
        <v>5.9035000000000002</v>
      </c>
    </row>
    <row r="19555" spans="1:3" ht="15" customHeight="1" x14ac:dyDescent="0.25">
      <c r="A19555" s="216">
        <v>45924</v>
      </c>
      <c r="B19555" s="217" t="s">
        <v>347</v>
      </c>
      <c r="C19555" s="218">
        <v>5.9187000000000003</v>
      </c>
    </row>
    <row r="19556" spans="1:3" ht="15" customHeight="1" x14ac:dyDescent="0.25">
      <c r="A19556" s="216">
        <v>45925</v>
      </c>
      <c r="B19556" s="217" t="s">
        <v>347</v>
      </c>
      <c r="C19556" s="218">
        <v>5.9341999999999997</v>
      </c>
    </row>
    <row r="19557" spans="1:3" ht="15" customHeight="1" x14ac:dyDescent="0.25">
      <c r="A19557" s="216">
        <v>45926</v>
      </c>
      <c r="B19557" s="217" t="s">
        <v>347</v>
      </c>
      <c r="C19557" s="218">
        <v>5.9509999999999996</v>
      </c>
    </row>
    <row r="19558" spans="1:3" ht="15" customHeight="1" x14ac:dyDescent="0.25">
      <c r="A19558" s="216">
        <v>45929</v>
      </c>
      <c r="B19558" s="217" t="s">
        <v>347</v>
      </c>
      <c r="C19558" s="218">
        <v>5.9970999999999997</v>
      </c>
    </row>
    <row r="19559" spans="1:3" ht="15" customHeight="1" x14ac:dyDescent="0.25">
      <c r="A19559" s="216">
        <v>45930</v>
      </c>
      <c r="B19559" s="217" t="s">
        <v>347</v>
      </c>
      <c r="C19559" s="218">
        <v>6.0122999999999998</v>
      </c>
    </row>
    <row r="19560" spans="1:3" ht="15" customHeight="1" x14ac:dyDescent="0.25">
      <c r="A19560" s="216">
        <v>45735</v>
      </c>
      <c r="B19560" s="217" t="s">
        <v>349</v>
      </c>
      <c r="C19560" s="218">
        <v>1.21E-2</v>
      </c>
    </row>
    <row r="19561" spans="1:3" ht="15" customHeight="1" x14ac:dyDescent="0.25">
      <c r="A19561" s="216">
        <v>45736</v>
      </c>
      <c r="B19561" s="217" t="s">
        <v>349</v>
      </c>
      <c r="C19561" s="218">
        <v>2.4E-2</v>
      </c>
    </row>
    <row r="19562" spans="1:3" ht="15" customHeight="1" x14ac:dyDescent="0.25">
      <c r="A19562" s="216">
        <v>45737</v>
      </c>
      <c r="B19562" s="217" t="s">
        <v>349</v>
      </c>
      <c r="C19562" s="218">
        <v>3.44E-2</v>
      </c>
    </row>
    <row r="19563" spans="1:3" ht="15" customHeight="1" x14ac:dyDescent="0.25">
      <c r="A19563" s="216">
        <v>45740</v>
      </c>
      <c r="B19563" s="217" t="s">
        <v>349</v>
      </c>
      <c r="C19563" s="218">
        <v>7.0900000000000005E-2</v>
      </c>
    </row>
    <row r="19564" spans="1:3" ht="15" customHeight="1" x14ac:dyDescent="0.25">
      <c r="A19564" s="216">
        <v>45741</v>
      </c>
      <c r="B19564" s="217" t="s">
        <v>349</v>
      </c>
      <c r="C19564" s="218">
        <v>8.3599999999999994E-2</v>
      </c>
    </row>
    <row r="19565" spans="1:3" ht="15" customHeight="1" x14ac:dyDescent="0.25">
      <c r="A19565" s="216">
        <v>45742</v>
      </c>
      <c r="B19565" s="217" t="s">
        <v>349</v>
      </c>
      <c r="C19565" s="218">
        <v>9.5299999999999996E-2</v>
      </c>
    </row>
    <row r="19566" spans="1:3" ht="15" customHeight="1" x14ac:dyDescent="0.25">
      <c r="A19566" s="216">
        <v>45743</v>
      </c>
      <c r="B19566" s="217" t="s">
        <v>349</v>
      </c>
      <c r="C19566" s="218">
        <v>0.1074</v>
      </c>
    </row>
    <row r="19567" spans="1:3" ht="15" customHeight="1" x14ac:dyDescent="0.25">
      <c r="A19567" s="216">
        <v>45744</v>
      </c>
      <c r="B19567" s="217" t="s">
        <v>349</v>
      </c>
      <c r="C19567" s="218">
        <v>0.1192</v>
      </c>
    </row>
    <row r="19568" spans="1:3" ht="15" customHeight="1" x14ac:dyDescent="0.25">
      <c r="A19568" s="216">
        <v>45747</v>
      </c>
      <c r="B19568" s="217" t="s">
        <v>349</v>
      </c>
      <c r="C19568" s="218">
        <v>0.15479999999999999</v>
      </c>
    </row>
    <row r="19569" spans="1:3" ht="15" customHeight="1" x14ac:dyDescent="0.25">
      <c r="A19569" s="216">
        <v>45748</v>
      </c>
      <c r="B19569" s="217" t="s">
        <v>349</v>
      </c>
      <c r="C19569" s="218">
        <v>0.16669999999999999</v>
      </c>
    </row>
    <row r="19570" spans="1:3" ht="15" customHeight="1" x14ac:dyDescent="0.25">
      <c r="A19570" s="216">
        <v>45749</v>
      </c>
      <c r="B19570" s="217" t="s">
        <v>349</v>
      </c>
      <c r="C19570" s="218">
        <v>0.17860000000000001</v>
      </c>
    </row>
    <row r="19571" spans="1:3" ht="15" customHeight="1" x14ac:dyDescent="0.25">
      <c r="A19571" s="216">
        <v>45750</v>
      </c>
      <c r="B19571" s="217" t="s">
        <v>349</v>
      </c>
      <c r="C19571" s="218">
        <v>0.19070000000000001</v>
      </c>
    </row>
    <row r="19572" spans="1:3" ht="15" customHeight="1" x14ac:dyDescent="0.25">
      <c r="A19572" s="216">
        <v>45751</v>
      </c>
      <c r="B19572" s="217" t="s">
        <v>349</v>
      </c>
      <c r="C19572" s="218">
        <v>0.2026</v>
      </c>
    </row>
    <row r="19573" spans="1:3" ht="15" customHeight="1" x14ac:dyDescent="0.25">
      <c r="A19573" s="216">
        <v>45754</v>
      </c>
      <c r="B19573" s="217" t="s">
        <v>349</v>
      </c>
      <c r="C19573" s="218">
        <v>0.23830000000000001</v>
      </c>
    </row>
    <row r="19574" spans="1:3" ht="15" customHeight="1" x14ac:dyDescent="0.25">
      <c r="A19574" s="216">
        <v>45755</v>
      </c>
      <c r="B19574" s="217" t="s">
        <v>349</v>
      </c>
      <c r="C19574" s="218">
        <v>0.25</v>
      </c>
    </row>
    <row r="19575" spans="1:3" ht="15" customHeight="1" x14ac:dyDescent="0.25">
      <c r="A19575" s="216">
        <v>45756</v>
      </c>
      <c r="B19575" s="217" t="s">
        <v>349</v>
      </c>
      <c r="C19575" s="218">
        <v>0.26190000000000002</v>
      </c>
    </row>
    <row r="19576" spans="1:3" ht="15" customHeight="1" x14ac:dyDescent="0.25">
      <c r="A19576" s="216">
        <v>45757</v>
      </c>
      <c r="B19576" s="217" t="s">
        <v>349</v>
      </c>
      <c r="C19576" s="218">
        <v>0.27360000000000001</v>
      </c>
    </row>
    <row r="19577" spans="1:3" ht="15" customHeight="1" x14ac:dyDescent="0.25">
      <c r="A19577" s="216">
        <v>45758</v>
      </c>
      <c r="B19577" s="217" t="s">
        <v>349</v>
      </c>
      <c r="C19577" s="218">
        <v>0.2853</v>
      </c>
    </row>
    <row r="19578" spans="1:3" ht="15" customHeight="1" x14ac:dyDescent="0.25">
      <c r="A19578" s="216">
        <v>45761</v>
      </c>
      <c r="B19578" s="217" t="s">
        <v>349</v>
      </c>
      <c r="C19578" s="218">
        <v>0.32069999999999999</v>
      </c>
    </row>
    <row r="19579" spans="1:3" ht="15" customHeight="1" x14ac:dyDescent="0.25">
      <c r="A19579" s="216">
        <v>45762</v>
      </c>
      <c r="B19579" s="217" t="s">
        <v>349</v>
      </c>
      <c r="C19579" s="218">
        <v>0.33229999999999998</v>
      </c>
    </row>
    <row r="19580" spans="1:3" ht="15" customHeight="1" x14ac:dyDescent="0.25">
      <c r="A19580" s="216">
        <v>45763</v>
      </c>
      <c r="B19580" s="217" t="s">
        <v>349</v>
      </c>
      <c r="C19580" s="218">
        <v>0.34460000000000002</v>
      </c>
    </row>
    <row r="19581" spans="1:3" ht="15" customHeight="1" x14ac:dyDescent="0.25">
      <c r="A19581" s="216">
        <v>45764</v>
      </c>
      <c r="B19581" s="217" t="s">
        <v>349</v>
      </c>
      <c r="C19581" s="218">
        <v>0.35649999999999998</v>
      </c>
    </row>
    <row r="19582" spans="1:3" ht="15" customHeight="1" x14ac:dyDescent="0.25">
      <c r="A19582" s="216">
        <v>45768</v>
      </c>
      <c r="B19582" s="217" t="s">
        <v>349</v>
      </c>
      <c r="C19582" s="218">
        <v>0.4037</v>
      </c>
    </row>
    <row r="19583" spans="1:3" ht="15" customHeight="1" x14ac:dyDescent="0.25">
      <c r="A19583" s="216">
        <v>45769</v>
      </c>
      <c r="B19583" s="217" t="s">
        <v>349</v>
      </c>
      <c r="C19583" s="218">
        <v>0.41539999999999999</v>
      </c>
    </row>
    <row r="19584" spans="1:3" ht="15" customHeight="1" x14ac:dyDescent="0.25">
      <c r="A19584" s="216">
        <v>45770</v>
      </c>
      <c r="B19584" s="217" t="s">
        <v>349</v>
      </c>
      <c r="C19584" s="218">
        <v>0.42720000000000002</v>
      </c>
    </row>
    <row r="19585" spans="1:3" ht="15" customHeight="1" x14ac:dyDescent="0.25">
      <c r="A19585" s="216">
        <v>45771</v>
      </c>
      <c r="B19585" s="217" t="s">
        <v>349</v>
      </c>
      <c r="C19585" s="218">
        <v>0.43969999999999998</v>
      </c>
    </row>
    <row r="19586" spans="1:3" ht="15" customHeight="1" x14ac:dyDescent="0.25">
      <c r="A19586" s="216">
        <v>45772</v>
      </c>
      <c r="B19586" s="217" t="s">
        <v>349</v>
      </c>
      <c r="C19586" s="218">
        <v>0.45179999999999998</v>
      </c>
    </row>
    <row r="19587" spans="1:3" ht="15" customHeight="1" x14ac:dyDescent="0.25">
      <c r="A19587" s="216">
        <v>45775</v>
      </c>
      <c r="B19587" s="217" t="s">
        <v>349</v>
      </c>
      <c r="C19587" s="218">
        <v>0.48780000000000001</v>
      </c>
    </row>
    <row r="19588" spans="1:3" ht="15" customHeight="1" x14ac:dyDescent="0.25">
      <c r="A19588" s="216">
        <v>45776</v>
      </c>
      <c r="B19588" s="217" t="s">
        <v>349</v>
      </c>
      <c r="C19588" s="218">
        <v>0.49980000000000002</v>
      </c>
    </row>
    <row r="19589" spans="1:3" ht="15" customHeight="1" x14ac:dyDescent="0.25">
      <c r="A19589" s="216">
        <v>45777</v>
      </c>
      <c r="B19589" s="217" t="s">
        <v>349</v>
      </c>
      <c r="C19589" s="218">
        <v>0.51149999999999995</v>
      </c>
    </row>
    <row r="19590" spans="1:3" ht="15" customHeight="1" x14ac:dyDescent="0.25">
      <c r="A19590" s="216">
        <v>45778</v>
      </c>
      <c r="B19590" s="217" t="s">
        <v>349</v>
      </c>
      <c r="C19590" s="218">
        <v>0.52390000000000003</v>
      </c>
    </row>
    <row r="19591" spans="1:3" ht="15" customHeight="1" x14ac:dyDescent="0.25">
      <c r="A19591" s="216">
        <v>45779</v>
      </c>
      <c r="B19591" s="217" t="s">
        <v>349</v>
      </c>
      <c r="C19591" s="218">
        <v>0.53590000000000004</v>
      </c>
    </row>
    <row r="19592" spans="1:3" ht="15" customHeight="1" x14ac:dyDescent="0.25">
      <c r="A19592" s="216">
        <v>45782</v>
      </c>
      <c r="B19592" s="217" t="s">
        <v>349</v>
      </c>
      <c r="C19592" s="218">
        <v>0.57169999999999999</v>
      </c>
    </row>
    <row r="19593" spans="1:3" ht="15" customHeight="1" x14ac:dyDescent="0.25">
      <c r="A19593" s="216">
        <v>45783</v>
      </c>
      <c r="B19593" s="217" t="s">
        <v>349</v>
      </c>
      <c r="C19593" s="218">
        <v>0.5837</v>
      </c>
    </row>
    <row r="19594" spans="1:3" ht="15" customHeight="1" x14ac:dyDescent="0.25">
      <c r="A19594" s="216">
        <v>45784</v>
      </c>
      <c r="B19594" s="217" t="s">
        <v>349</v>
      </c>
      <c r="C19594" s="218">
        <v>0.59550000000000003</v>
      </c>
    </row>
    <row r="19595" spans="1:3" ht="15" customHeight="1" x14ac:dyDescent="0.25">
      <c r="A19595" s="216">
        <v>45785</v>
      </c>
      <c r="B19595" s="217" t="s">
        <v>349</v>
      </c>
      <c r="C19595" s="218">
        <v>0.60750000000000004</v>
      </c>
    </row>
    <row r="19596" spans="1:3" ht="15" customHeight="1" x14ac:dyDescent="0.25">
      <c r="A19596" s="216">
        <v>45786</v>
      </c>
      <c r="B19596" s="217" t="s">
        <v>349</v>
      </c>
      <c r="C19596" s="218">
        <v>0.61939999999999995</v>
      </c>
    </row>
    <row r="19597" spans="1:3" ht="15" customHeight="1" x14ac:dyDescent="0.25">
      <c r="A19597" s="216">
        <v>45789</v>
      </c>
      <c r="B19597" s="217" t="s">
        <v>349</v>
      </c>
      <c r="C19597" s="218">
        <v>0.65529999999999999</v>
      </c>
    </row>
    <row r="19598" spans="1:3" ht="15" customHeight="1" x14ac:dyDescent="0.25">
      <c r="A19598" s="216">
        <v>45790</v>
      </c>
      <c r="B19598" s="217" t="s">
        <v>349</v>
      </c>
      <c r="C19598" s="218">
        <v>0.66700000000000004</v>
      </c>
    </row>
    <row r="19599" spans="1:3" ht="15" customHeight="1" x14ac:dyDescent="0.25">
      <c r="A19599" s="216">
        <v>45791</v>
      </c>
      <c r="B19599" s="217" t="s">
        <v>349</v>
      </c>
      <c r="C19599" s="218">
        <v>0.67859999999999998</v>
      </c>
    </row>
    <row r="19600" spans="1:3" ht="15" customHeight="1" x14ac:dyDescent="0.25">
      <c r="A19600" s="216">
        <v>45792</v>
      </c>
      <c r="B19600" s="217" t="s">
        <v>349</v>
      </c>
      <c r="C19600" s="218">
        <v>0.6905</v>
      </c>
    </row>
    <row r="19601" spans="1:3" ht="15" customHeight="1" x14ac:dyDescent="0.25">
      <c r="A19601" s="216">
        <v>45793</v>
      </c>
      <c r="B19601" s="217" t="s">
        <v>349</v>
      </c>
      <c r="C19601" s="218">
        <v>0.70240000000000002</v>
      </c>
    </row>
    <row r="19602" spans="1:3" ht="15" customHeight="1" x14ac:dyDescent="0.25">
      <c r="A19602" s="216">
        <v>45796</v>
      </c>
      <c r="B19602" s="217" t="s">
        <v>349</v>
      </c>
      <c r="C19602" s="218">
        <v>0.73780000000000001</v>
      </c>
    </row>
    <row r="19603" spans="1:3" ht="15" customHeight="1" x14ac:dyDescent="0.25">
      <c r="A19603" s="216">
        <v>45797</v>
      </c>
      <c r="B19603" s="217" t="s">
        <v>349</v>
      </c>
      <c r="C19603" s="218">
        <v>0.74960000000000004</v>
      </c>
    </row>
    <row r="19604" spans="1:3" ht="15" customHeight="1" x14ac:dyDescent="0.25">
      <c r="A19604" s="216">
        <v>45798</v>
      </c>
      <c r="B19604" s="217" t="s">
        <v>349</v>
      </c>
      <c r="C19604" s="218">
        <v>0.76149999999999995</v>
      </c>
    </row>
    <row r="19605" spans="1:3" ht="15" customHeight="1" x14ac:dyDescent="0.25">
      <c r="A19605" s="216">
        <v>45799</v>
      </c>
      <c r="B19605" s="217" t="s">
        <v>349</v>
      </c>
      <c r="C19605" s="218">
        <v>0.77359999999999995</v>
      </c>
    </row>
    <row r="19606" spans="1:3" ht="15" customHeight="1" x14ac:dyDescent="0.25">
      <c r="A19606" s="216">
        <v>45800</v>
      </c>
      <c r="B19606" s="217" t="s">
        <v>349</v>
      </c>
      <c r="C19606" s="218">
        <v>0.78549999999999998</v>
      </c>
    </row>
    <row r="19607" spans="1:3" ht="15" customHeight="1" x14ac:dyDescent="0.25">
      <c r="A19607" s="216">
        <v>45804</v>
      </c>
      <c r="B19607" s="217" t="s">
        <v>349</v>
      </c>
      <c r="C19607" s="218">
        <v>0.83260000000000001</v>
      </c>
    </row>
    <row r="19608" spans="1:3" ht="15" customHeight="1" x14ac:dyDescent="0.25">
      <c r="A19608" s="216">
        <v>45805</v>
      </c>
      <c r="B19608" s="217" t="s">
        <v>349</v>
      </c>
      <c r="C19608" s="218">
        <v>0.84419999999999995</v>
      </c>
    </row>
    <row r="19609" spans="1:3" ht="15" customHeight="1" x14ac:dyDescent="0.25">
      <c r="A19609" s="216">
        <v>45806</v>
      </c>
      <c r="B19609" s="217" t="s">
        <v>349</v>
      </c>
      <c r="C19609" s="218">
        <v>0.85609999999999997</v>
      </c>
    </row>
    <row r="19610" spans="1:3" ht="15" customHeight="1" x14ac:dyDescent="0.25">
      <c r="A19610" s="216">
        <v>45807</v>
      </c>
      <c r="B19610" s="217" t="s">
        <v>349</v>
      </c>
      <c r="C19610" s="218">
        <v>0.86819999999999997</v>
      </c>
    </row>
    <row r="19611" spans="1:3" ht="15" customHeight="1" x14ac:dyDescent="0.25">
      <c r="A19611" s="216">
        <v>45810</v>
      </c>
      <c r="B19611" s="217" t="s">
        <v>349</v>
      </c>
      <c r="C19611" s="218">
        <v>0.9042</v>
      </c>
    </row>
    <row r="19612" spans="1:3" ht="15" customHeight="1" x14ac:dyDescent="0.25">
      <c r="A19612" s="216">
        <v>45811</v>
      </c>
      <c r="B19612" s="217" t="s">
        <v>349</v>
      </c>
      <c r="C19612" s="218">
        <v>0.91610000000000003</v>
      </c>
    </row>
    <row r="19613" spans="1:3" ht="15" customHeight="1" x14ac:dyDescent="0.25">
      <c r="A19613" s="216">
        <v>45812</v>
      </c>
      <c r="B19613" s="217" t="s">
        <v>349</v>
      </c>
      <c r="C19613" s="218">
        <v>0.9284</v>
      </c>
    </row>
    <row r="19614" spans="1:3" ht="15" customHeight="1" x14ac:dyDescent="0.25">
      <c r="A19614" s="216">
        <v>45813</v>
      </c>
      <c r="B19614" s="217" t="s">
        <v>349</v>
      </c>
      <c r="C19614" s="218">
        <v>0.94010000000000005</v>
      </c>
    </row>
    <row r="19615" spans="1:3" ht="15" customHeight="1" x14ac:dyDescent="0.25">
      <c r="A19615" s="216">
        <v>45814</v>
      </c>
      <c r="B19615" s="217" t="s">
        <v>349</v>
      </c>
      <c r="C19615" s="218">
        <v>0.95220000000000005</v>
      </c>
    </row>
    <row r="19616" spans="1:3" ht="15" customHeight="1" x14ac:dyDescent="0.25">
      <c r="A19616" s="216">
        <v>45817</v>
      </c>
      <c r="B19616" s="217" t="s">
        <v>349</v>
      </c>
      <c r="C19616" s="218">
        <v>0.98750000000000004</v>
      </c>
    </row>
    <row r="19617" spans="1:3" ht="15" customHeight="1" x14ac:dyDescent="0.25">
      <c r="A19617" s="216">
        <v>45818</v>
      </c>
      <c r="B19617" s="217" t="s">
        <v>349</v>
      </c>
      <c r="C19617" s="218">
        <v>0.99929999999999997</v>
      </c>
    </row>
    <row r="19618" spans="1:3" ht="15" customHeight="1" x14ac:dyDescent="0.25">
      <c r="A19618" s="216">
        <v>45819</v>
      </c>
      <c r="B19618" s="217" t="s">
        <v>349</v>
      </c>
      <c r="C19618" s="218">
        <v>1.0111000000000001</v>
      </c>
    </row>
    <row r="19619" spans="1:3" ht="15" customHeight="1" x14ac:dyDescent="0.25">
      <c r="A19619" s="216">
        <v>45820</v>
      </c>
      <c r="B19619" s="217" t="s">
        <v>349</v>
      </c>
      <c r="C19619" s="218">
        <v>1.0229999999999999</v>
      </c>
    </row>
    <row r="19620" spans="1:3" ht="15" customHeight="1" x14ac:dyDescent="0.25">
      <c r="A19620" s="216">
        <v>45821</v>
      </c>
      <c r="B19620" s="217" t="s">
        <v>349</v>
      </c>
      <c r="C19620" s="218">
        <v>1.0345</v>
      </c>
    </row>
    <row r="19621" spans="1:3" ht="15" customHeight="1" x14ac:dyDescent="0.25">
      <c r="A19621" s="216">
        <v>45824</v>
      </c>
      <c r="B19621" s="217" t="s">
        <v>349</v>
      </c>
      <c r="C19621" s="218">
        <v>1.0696000000000001</v>
      </c>
    </row>
    <row r="19622" spans="1:3" ht="15" customHeight="1" x14ac:dyDescent="0.25">
      <c r="A19622" s="216">
        <v>45825</v>
      </c>
      <c r="B19622" s="217" t="s">
        <v>349</v>
      </c>
      <c r="C19622" s="218">
        <v>1.0838000000000001</v>
      </c>
    </row>
    <row r="19623" spans="1:3" ht="15" customHeight="1" x14ac:dyDescent="0.25">
      <c r="A19623" s="216">
        <v>45826</v>
      </c>
      <c r="B19623" s="217" t="s">
        <v>349</v>
      </c>
      <c r="C19623" s="218">
        <v>1.0953999999999999</v>
      </c>
    </row>
    <row r="19624" spans="1:3" ht="15" customHeight="1" x14ac:dyDescent="0.25">
      <c r="A19624" s="216">
        <v>45828</v>
      </c>
      <c r="B19624" s="217" t="s">
        <v>349</v>
      </c>
      <c r="C19624" s="218">
        <v>1.1191</v>
      </c>
    </row>
    <row r="19625" spans="1:3" ht="15" customHeight="1" x14ac:dyDescent="0.25">
      <c r="A19625" s="216">
        <v>45831</v>
      </c>
      <c r="B19625" s="217" t="s">
        <v>349</v>
      </c>
      <c r="C19625" s="218">
        <v>1.1539999999999999</v>
      </c>
    </row>
    <row r="19626" spans="1:3" ht="15" customHeight="1" x14ac:dyDescent="0.25">
      <c r="A19626" s="216">
        <v>45832</v>
      </c>
      <c r="B19626" s="217" t="s">
        <v>349</v>
      </c>
      <c r="C19626" s="218">
        <v>1.1656</v>
      </c>
    </row>
    <row r="19627" spans="1:3" ht="15" customHeight="1" x14ac:dyDescent="0.25">
      <c r="A19627" s="216">
        <v>45833</v>
      </c>
      <c r="B19627" s="217" t="s">
        <v>349</v>
      </c>
      <c r="C19627" s="218">
        <v>1.1773</v>
      </c>
    </row>
    <row r="19628" spans="1:3" ht="15" customHeight="1" x14ac:dyDescent="0.25">
      <c r="A19628" s="216">
        <v>45834</v>
      </c>
      <c r="B19628" s="217" t="s">
        <v>349</v>
      </c>
      <c r="C19628" s="218">
        <v>1.1888000000000001</v>
      </c>
    </row>
    <row r="19629" spans="1:3" ht="15" customHeight="1" x14ac:dyDescent="0.25">
      <c r="A19629" s="216">
        <v>45835</v>
      </c>
      <c r="B19629" s="217" t="s">
        <v>349</v>
      </c>
      <c r="C19629" s="218">
        <v>1.2004999999999999</v>
      </c>
    </row>
    <row r="19630" spans="1:3" ht="15" customHeight="1" x14ac:dyDescent="0.25">
      <c r="A19630" s="216">
        <v>45838</v>
      </c>
      <c r="B19630" s="217" t="s">
        <v>349</v>
      </c>
      <c r="C19630" s="218">
        <v>1.2344999999999999</v>
      </c>
    </row>
    <row r="19631" spans="1:3" ht="15" customHeight="1" x14ac:dyDescent="0.25">
      <c r="A19631" s="216">
        <v>45839</v>
      </c>
      <c r="B19631" s="217" t="s">
        <v>349</v>
      </c>
      <c r="C19631" s="218">
        <v>1.2461</v>
      </c>
    </row>
    <row r="19632" spans="1:3" ht="15" customHeight="1" x14ac:dyDescent="0.25">
      <c r="A19632" s="216">
        <v>45840</v>
      </c>
      <c r="B19632" s="217" t="s">
        <v>349</v>
      </c>
      <c r="C19632" s="218">
        <v>1.258</v>
      </c>
    </row>
    <row r="19633" spans="1:3" ht="15" customHeight="1" x14ac:dyDescent="0.25">
      <c r="A19633" s="216">
        <v>45841</v>
      </c>
      <c r="B19633" s="217" t="s">
        <v>349</v>
      </c>
      <c r="C19633" s="218">
        <v>1.2697000000000001</v>
      </c>
    </row>
    <row r="19634" spans="1:3" ht="15" customHeight="1" x14ac:dyDescent="0.25">
      <c r="A19634" s="216">
        <v>45845</v>
      </c>
      <c r="B19634" s="217" t="s">
        <v>349</v>
      </c>
      <c r="C19634" s="218">
        <v>1.3167</v>
      </c>
    </row>
    <row r="19635" spans="1:3" ht="15" customHeight="1" x14ac:dyDescent="0.25">
      <c r="A19635" s="216">
        <v>45846</v>
      </c>
      <c r="B19635" s="217" t="s">
        <v>349</v>
      </c>
      <c r="C19635" s="218">
        <v>1.3283</v>
      </c>
    </row>
    <row r="19636" spans="1:3" ht="15" customHeight="1" x14ac:dyDescent="0.25">
      <c r="A19636" s="216">
        <v>45847</v>
      </c>
      <c r="B19636" s="217" t="s">
        <v>349</v>
      </c>
      <c r="C19636" s="218">
        <v>1.3402000000000001</v>
      </c>
    </row>
    <row r="19637" spans="1:3" ht="15" customHeight="1" x14ac:dyDescent="0.25">
      <c r="A19637" s="216">
        <v>45848</v>
      </c>
      <c r="B19637" s="217" t="s">
        <v>349</v>
      </c>
      <c r="C19637" s="218">
        <v>1.3520000000000001</v>
      </c>
    </row>
    <row r="19638" spans="1:3" ht="15" customHeight="1" x14ac:dyDescent="0.25">
      <c r="A19638" s="216">
        <v>45849</v>
      </c>
      <c r="B19638" s="217" t="s">
        <v>349</v>
      </c>
      <c r="C19638" s="218">
        <v>1.3634999999999999</v>
      </c>
    </row>
    <row r="19639" spans="1:3" ht="15" customHeight="1" x14ac:dyDescent="0.25">
      <c r="A19639" s="216">
        <v>45852</v>
      </c>
      <c r="B19639" s="217" t="s">
        <v>349</v>
      </c>
      <c r="C19639" s="218">
        <v>1.3984000000000001</v>
      </c>
    </row>
    <row r="19640" spans="1:3" ht="15" customHeight="1" x14ac:dyDescent="0.25">
      <c r="A19640" s="216">
        <v>45853</v>
      </c>
      <c r="B19640" s="217" t="s">
        <v>349</v>
      </c>
      <c r="C19640" s="218">
        <v>1.4100999999999999</v>
      </c>
    </row>
    <row r="19641" spans="1:3" ht="15" customHeight="1" x14ac:dyDescent="0.25">
      <c r="A19641" s="216">
        <v>45854</v>
      </c>
      <c r="B19641" s="217" t="s">
        <v>349</v>
      </c>
      <c r="C19641" s="218">
        <v>1.4217</v>
      </c>
    </row>
    <row r="19642" spans="1:3" ht="15" customHeight="1" x14ac:dyDescent="0.25">
      <c r="A19642" s="216">
        <v>45855</v>
      </c>
      <c r="B19642" s="217" t="s">
        <v>349</v>
      </c>
      <c r="C19642" s="218">
        <v>1.4336</v>
      </c>
    </row>
    <row r="19643" spans="1:3" ht="15" customHeight="1" x14ac:dyDescent="0.25">
      <c r="A19643" s="216">
        <v>45856</v>
      </c>
      <c r="B19643" s="217" t="s">
        <v>349</v>
      </c>
      <c r="C19643" s="218">
        <v>1.4451000000000001</v>
      </c>
    </row>
    <row r="19644" spans="1:3" ht="15" customHeight="1" x14ac:dyDescent="0.25">
      <c r="A19644" s="216">
        <v>45859</v>
      </c>
      <c r="B19644" s="217" t="s">
        <v>349</v>
      </c>
      <c r="C19644" s="218">
        <v>1.4801</v>
      </c>
    </row>
    <row r="19645" spans="1:3" ht="15" customHeight="1" x14ac:dyDescent="0.25">
      <c r="A19645" s="216">
        <v>45860</v>
      </c>
      <c r="B19645" s="217" t="s">
        <v>349</v>
      </c>
      <c r="C19645" s="218">
        <v>1.4917</v>
      </c>
    </row>
    <row r="19646" spans="1:3" ht="15" customHeight="1" x14ac:dyDescent="0.25">
      <c r="A19646" s="216">
        <v>45861</v>
      </c>
      <c r="B19646" s="217" t="s">
        <v>349</v>
      </c>
      <c r="C19646" s="218">
        <v>1.5032000000000001</v>
      </c>
    </row>
    <row r="19647" spans="1:3" ht="15" customHeight="1" x14ac:dyDescent="0.25">
      <c r="A19647" s="216">
        <v>45862</v>
      </c>
      <c r="B19647" s="217" t="s">
        <v>349</v>
      </c>
      <c r="C19647" s="218">
        <v>1.5148999999999999</v>
      </c>
    </row>
    <row r="19648" spans="1:3" ht="15" customHeight="1" x14ac:dyDescent="0.25">
      <c r="A19648" s="216">
        <v>45863</v>
      </c>
      <c r="B19648" s="217" t="s">
        <v>349</v>
      </c>
      <c r="C19648" s="218">
        <v>1.5266999999999999</v>
      </c>
    </row>
    <row r="19649" spans="1:3" ht="15" customHeight="1" x14ac:dyDescent="0.25">
      <c r="A19649" s="216">
        <v>45866</v>
      </c>
      <c r="B19649" s="217" t="s">
        <v>349</v>
      </c>
      <c r="C19649" s="218">
        <v>1.5620000000000001</v>
      </c>
    </row>
    <row r="19650" spans="1:3" ht="15" customHeight="1" x14ac:dyDescent="0.25">
      <c r="A19650" s="216">
        <v>45867</v>
      </c>
      <c r="B19650" s="217" t="s">
        <v>349</v>
      </c>
      <c r="C19650" s="218">
        <v>1.5736000000000001</v>
      </c>
    </row>
    <row r="19651" spans="1:3" ht="15" customHeight="1" x14ac:dyDescent="0.25">
      <c r="A19651" s="216">
        <v>45868</v>
      </c>
      <c r="B19651" s="217" t="s">
        <v>349</v>
      </c>
      <c r="C19651" s="218">
        <v>1.5853999999999999</v>
      </c>
    </row>
    <row r="19652" spans="1:3" ht="15" customHeight="1" x14ac:dyDescent="0.25">
      <c r="A19652" s="216">
        <v>45869</v>
      </c>
      <c r="B19652" s="217" t="s">
        <v>349</v>
      </c>
      <c r="C19652" s="218">
        <v>1.5969</v>
      </c>
    </row>
    <row r="19653" spans="1:3" ht="15" customHeight="1" x14ac:dyDescent="0.25">
      <c r="A19653" s="216">
        <v>45870</v>
      </c>
      <c r="B19653" s="217" t="s">
        <v>349</v>
      </c>
      <c r="C19653" s="218">
        <v>1.6089</v>
      </c>
    </row>
    <row r="19654" spans="1:3" ht="15" customHeight="1" x14ac:dyDescent="0.25">
      <c r="A19654" s="216">
        <v>45873</v>
      </c>
      <c r="B19654" s="217" t="s">
        <v>349</v>
      </c>
      <c r="C19654" s="218">
        <v>1.6445000000000001</v>
      </c>
    </row>
    <row r="19655" spans="1:3" ht="15" customHeight="1" x14ac:dyDescent="0.25">
      <c r="A19655" s="216">
        <v>45874</v>
      </c>
      <c r="B19655" s="217" t="s">
        <v>349</v>
      </c>
      <c r="C19655" s="218">
        <v>1.6565000000000001</v>
      </c>
    </row>
    <row r="19656" spans="1:3" ht="15" customHeight="1" x14ac:dyDescent="0.25">
      <c r="A19656" s="216">
        <v>45875</v>
      </c>
      <c r="B19656" s="217" t="s">
        <v>349</v>
      </c>
      <c r="C19656" s="218">
        <v>1.6682999999999999</v>
      </c>
    </row>
    <row r="19657" spans="1:3" ht="15" customHeight="1" x14ac:dyDescent="0.25">
      <c r="A19657" s="216">
        <v>45876</v>
      </c>
      <c r="B19657" s="217" t="s">
        <v>349</v>
      </c>
      <c r="C19657" s="218">
        <v>1.6800999999999999</v>
      </c>
    </row>
    <row r="19658" spans="1:3" ht="15" customHeight="1" x14ac:dyDescent="0.25">
      <c r="A19658" s="216">
        <v>45877</v>
      </c>
      <c r="B19658" s="217" t="s">
        <v>349</v>
      </c>
      <c r="C19658" s="218">
        <v>1.6917</v>
      </c>
    </row>
    <row r="19659" spans="1:3" ht="15" customHeight="1" x14ac:dyDescent="0.25">
      <c r="A19659" s="216">
        <v>45880</v>
      </c>
      <c r="B19659" s="217" t="s">
        <v>349</v>
      </c>
      <c r="C19659" s="218">
        <v>1.7283999999999999</v>
      </c>
    </row>
    <row r="19660" spans="1:3" ht="15" customHeight="1" x14ac:dyDescent="0.25">
      <c r="A19660" s="216">
        <v>45881</v>
      </c>
      <c r="B19660" s="217" t="s">
        <v>349</v>
      </c>
      <c r="C19660" s="218">
        <v>1.7403</v>
      </c>
    </row>
    <row r="19661" spans="1:3" ht="15" customHeight="1" x14ac:dyDescent="0.25">
      <c r="A19661" s="216">
        <v>45882</v>
      </c>
      <c r="B19661" s="217" t="s">
        <v>349</v>
      </c>
      <c r="C19661" s="218">
        <v>1.752</v>
      </c>
    </row>
    <row r="19662" spans="1:3" ht="15" customHeight="1" x14ac:dyDescent="0.25">
      <c r="A19662" s="216">
        <v>45883</v>
      </c>
      <c r="B19662" s="217" t="s">
        <v>349</v>
      </c>
      <c r="C19662" s="218">
        <v>1.7637</v>
      </c>
    </row>
    <row r="19663" spans="1:3" ht="15" customHeight="1" x14ac:dyDescent="0.25">
      <c r="A19663" s="216">
        <v>45884</v>
      </c>
      <c r="B19663" s="217" t="s">
        <v>349</v>
      </c>
      <c r="C19663" s="218">
        <v>1.7751999999999999</v>
      </c>
    </row>
    <row r="19664" spans="1:3" ht="15" customHeight="1" x14ac:dyDescent="0.25">
      <c r="A19664" s="216">
        <v>45887</v>
      </c>
      <c r="B19664" s="217" t="s">
        <v>349</v>
      </c>
      <c r="C19664" s="218">
        <v>1.8102</v>
      </c>
    </row>
    <row r="19665" spans="1:3" ht="15" customHeight="1" x14ac:dyDescent="0.25">
      <c r="A19665" s="216">
        <v>45888</v>
      </c>
      <c r="B19665" s="217" t="s">
        <v>349</v>
      </c>
      <c r="C19665" s="218">
        <v>1.8217000000000001</v>
      </c>
    </row>
    <row r="19666" spans="1:3" ht="15" customHeight="1" x14ac:dyDescent="0.25">
      <c r="A19666" s="216">
        <v>45889</v>
      </c>
      <c r="B19666" s="217" t="s">
        <v>349</v>
      </c>
      <c r="C19666" s="218">
        <v>1.8321000000000001</v>
      </c>
    </row>
    <row r="19667" spans="1:3" ht="15" customHeight="1" x14ac:dyDescent="0.25">
      <c r="A19667" s="216">
        <v>45890</v>
      </c>
      <c r="B19667" s="217" t="s">
        <v>349</v>
      </c>
      <c r="C19667" s="218">
        <v>1.8441000000000001</v>
      </c>
    </row>
    <row r="19668" spans="1:3" ht="15" customHeight="1" x14ac:dyDescent="0.25">
      <c r="A19668" s="216">
        <v>45891</v>
      </c>
      <c r="B19668" s="217" t="s">
        <v>349</v>
      </c>
      <c r="C19668" s="218">
        <v>1.8556999999999999</v>
      </c>
    </row>
    <row r="19669" spans="1:3" ht="15" customHeight="1" x14ac:dyDescent="0.25">
      <c r="A19669" s="216">
        <v>45894</v>
      </c>
      <c r="B19669" s="217" t="s">
        <v>349</v>
      </c>
      <c r="C19669" s="218">
        <v>1.8905000000000001</v>
      </c>
    </row>
    <row r="19670" spans="1:3" ht="15" customHeight="1" x14ac:dyDescent="0.25">
      <c r="A19670" s="216">
        <v>45895</v>
      </c>
      <c r="B19670" s="217" t="s">
        <v>349</v>
      </c>
      <c r="C19670" s="218">
        <v>1.9019999999999999</v>
      </c>
    </row>
    <row r="19671" spans="1:3" ht="15" customHeight="1" x14ac:dyDescent="0.25">
      <c r="A19671" s="216">
        <v>45896</v>
      </c>
      <c r="B19671" s="217" t="s">
        <v>349</v>
      </c>
      <c r="C19671" s="218">
        <v>1.9135</v>
      </c>
    </row>
    <row r="19672" spans="1:3" ht="15" customHeight="1" x14ac:dyDescent="0.25">
      <c r="A19672" s="216">
        <v>45897</v>
      </c>
      <c r="B19672" s="217" t="s">
        <v>349</v>
      </c>
      <c r="C19672" s="218">
        <v>1.9251</v>
      </c>
    </row>
    <row r="19673" spans="1:3" ht="15" customHeight="1" x14ac:dyDescent="0.25">
      <c r="A19673" s="216">
        <v>45898</v>
      </c>
      <c r="B19673" s="217" t="s">
        <v>349</v>
      </c>
      <c r="C19673" s="218">
        <v>1.9367000000000001</v>
      </c>
    </row>
    <row r="19674" spans="1:3" ht="15" customHeight="1" x14ac:dyDescent="0.25">
      <c r="A19674" s="216">
        <v>45902</v>
      </c>
      <c r="B19674" s="217" t="s">
        <v>349</v>
      </c>
      <c r="C19674" s="218">
        <v>1.9835</v>
      </c>
    </row>
    <row r="19675" spans="1:3" ht="15" customHeight="1" x14ac:dyDescent="0.25">
      <c r="A19675" s="216">
        <v>45903</v>
      </c>
      <c r="B19675" s="217" t="s">
        <v>349</v>
      </c>
      <c r="C19675" s="218">
        <v>1.9954000000000001</v>
      </c>
    </row>
    <row r="19676" spans="1:3" ht="15" customHeight="1" x14ac:dyDescent="0.25">
      <c r="A19676" s="216">
        <v>45904</v>
      </c>
      <c r="B19676" s="217" t="s">
        <v>349</v>
      </c>
      <c r="C19676" s="218">
        <v>2.0070000000000001</v>
      </c>
    </row>
    <row r="19677" spans="1:3" ht="15" customHeight="1" x14ac:dyDescent="0.25">
      <c r="A19677" s="216">
        <v>45905</v>
      </c>
      <c r="B19677" s="217" t="s">
        <v>349</v>
      </c>
      <c r="C19677" s="218">
        <v>2.0188999999999999</v>
      </c>
    </row>
    <row r="19678" spans="1:3" ht="15" customHeight="1" x14ac:dyDescent="0.25">
      <c r="A19678" s="216">
        <v>45908</v>
      </c>
      <c r="B19678" s="217" t="s">
        <v>349</v>
      </c>
      <c r="C19678" s="218">
        <v>2.0539000000000001</v>
      </c>
    </row>
    <row r="19679" spans="1:3" ht="15" customHeight="1" x14ac:dyDescent="0.25">
      <c r="A19679" s="216">
        <v>45909</v>
      </c>
      <c r="B19679" s="217" t="s">
        <v>349</v>
      </c>
      <c r="C19679" s="218">
        <v>2.0653999999999999</v>
      </c>
    </row>
    <row r="19680" spans="1:3" ht="15" customHeight="1" x14ac:dyDescent="0.25">
      <c r="A19680" s="216">
        <v>45910</v>
      </c>
      <c r="B19680" s="217" t="s">
        <v>349</v>
      </c>
      <c r="C19680" s="218">
        <v>2.0773000000000001</v>
      </c>
    </row>
    <row r="19681" spans="1:3" ht="15" customHeight="1" x14ac:dyDescent="0.25">
      <c r="A19681" s="216">
        <v>45911</v>
      </c>
      <c r="B19681" s="217" t="s">
        <v>349</v>
      </c>
      <c r="C19681" s="218">
        <v>2.089</v>
      </c>
    </row>
    <row r="19682" spans="1:3" ht="15" customHeight="1" x14ac:dyDescent="0.25">
      <c r="A19682" s="216">
        <v>45912</v>
      </c>
      <c r="B19682" s="217" t="s">
        <v>349</v>
      </c>
      <c r="C19682" s="218">
        <v>2.1006999999999998</v>
      </c>
    </row>
    <row r="19683" spans="1:3" ht="15" customHeight="1" x14ac:dyDescent="0.25">
      <c r="A19683" s="216">
        <v>45915</v>
      </c>
      <c r="B19683" s="217" t="s">
        <v>349</v>
      </c>
      <c r="C19683" s="218">
        <v>2.1354000000000002</v>
      </c>
    </row>
    <row r="19684" spans="1:3" ht="15" customHeight="1" x14ac:dyDescent="0.25">
      <c r="A19684" s="216">
        <v>45916</v>
      </c>
      <c r="B19684" s="217" t="s">
        <v>349</v>
      </c>
      <c r="C19684" s="218">
        <v>2.1469</v>
      </c>
    </row>
    <row r="19685" spans="1:3" ht="15" customHeight="1" x14ac:dyDescent="0.25">
      <c r="A19685" s="216">
        <v>45917</v>
      </c>
      <c r="B19685" s="217" t="s">
        <v>349</v>
      </c>
      <c r="C19685" s="218">
        <v>2.1585999999999999</v>
      </c>
    </row>
    <row r="19686" spans="1:3" ht="15" customHeight="1" x14ac:dyDescent="0.25">
      <c r="A19686" s="216">
        <v>45918</v>
      </c>
      <c r="B19686" s="217" t="s">
        <v>349</v>
      </c>
      <c r="C19686" s="218">
        <v>2.1732999999999998</v>
      </c>
    </row>
    <row r="19687" spans="1:3" ht="15" customHeight="1" x14ac:dyDescent="0.25">
      <c r="A19687" s="216">
        <v>45919</v>
      </c>
      <c r="B19687" s="217" t="s">
        <v>349</v>
      </c>
      <c r="C19687" s="218">
        <v>2.1848000000000001</v>
      </c>
    </row>
    <row r="19688" spans="1:3" ht="15" customHeight="1" x14ac:dyDescent="0.25">
      <c r="A19688" s="216">
        <v>45922</v>
      </c>
      <c r="B19688" s="217" t="s">
        <v>349</v>
      </c>
      <c r="C19688" s="218">
        <v>2.2166999999999999</v>
      </c>
    </row>
    <row r="19689" spans="1:3" ht="15" customHeight="1" x14ac:dyDescent="0.25">
      <c r="A19689" s="216">
        <v>45923</v>
      </c>
      <c r="B19689" s="217" t="s">
        <v>349</v>
      </c>
      <c r="C19689" s="218">
        <v>2.2281</v>
      </c>
    </row>
    <row r="19690" spans="1:3" ht="15" customHeight="1" x14ac:dyDescent="0.25">
      <c r="A19690" s="216">
        <v>45924</v>
      </c>
      <c r="B19690" s="217" t="s">
        <v>349</v>
      </c>
      <c r="C19690" s="218">
        <v>2.2393999999999998</v>
      </c>
    </row>
    <row r="19691" spans="1:3" ht="15" customHeight="1" x14ac:dyDescent="0.25">
      <c r="A19691" s="216">
        <v>45925</v>
      </c>
      <c r="B19691" s="217" t="s">
        <v>349</v>
      </c>
      <c r="C19691" s="218">
        <v>2.2509000000000001</v>
      </c>
    </row>
    <row r="19692" spans="1:3" ht="15" customHeight="1" x14ac:dyDescent="0.25">
      <c r="A19692" s="216">
        <v>45926</v>
      </c>
      <c r="B19692" s="217" t="s">
        <v>349</v>
      </c>
      <c r="C19692" s="218">
        <v>2.2624</v>
      </c>
    </row>
    <row r="19693" spans="1:3" ht="15" customHeight="1" x14ac:dyDescent="0.25">
      <c r="A19693" s="216">
        <v>45929</v>
      </c>
      <c r="B19693" s="217" t="s">
        <v>349</v>
      </c>
      <c r="C19693" s="218">
        <v>2.2966000000000002</v>
      </c>
    </row>
    <row r="19694" spans="1:3" ht="15" customHeight="1" x14ac:dyDescent="0.25">
      <c r="A19694" s="216">
        <v>45930</v>
      </c>
      <c r="B19694" s="217" t="s">
        <v>349</v>
      </c>
      <c r="C19694" s="218">
        <v>2.3079000000000001</v>
      </c>
    </row>
    <row r="19695" spans="1:3" ht="15" customHeight="1" x14ac:dyDescent="0.25">
      <c r="A19695" s="216">
        <v>45566</v>
      </c>
      <c r="B19695" s="217" t="s">
        <v>259</v>
      </c>
      <c r="C19695" s="218">
        <v>2.0400000000000001E-2</v>
      </c>
    </row>
    <row r="19696" spans="1:3" ht="15" customHeight="1" x14ac:dyDescent="0.25">
      <c r="A19696" s="216">
        <v>45567</v>
      </c>
      <c r="B19696" s="217" t="s">
        <v>259</v>
      </c>
      <c r="C19696" s="218">
        <v>4.0800000000000003E-2</v>
      </c>
    </row>
    <row r="19697" spans="1:3" ht="15" customHeight="1" x14ac:dyDescent="0.25">
      <c r="A19697" s="216">
        <v>45568</v>
      </c>
      <c r="B19697" s="217" t="s">
        <v>259</v>
      </c>
      <c r="C19697" s="218">
        <v>6.13E-2</v>
      </c>
    </row>
    <row r="19698" spans="1:3" ht="15" customHeight="1" x14ac:dyDescent="0.25">
      <c r="A19698" s="216">
        <v>45569</v>
      </c>
      <c r="B19698" s="217" t="s">
        <v>259</v>
      </c>
      <c r="C19698" s="218">
        <v>8.0600000000000005E-2</v>
      </c>
    </row>
    <row r="19699" spans="1:3" ht="15" customHeight="1" x14ac:dyDescent="0.25">
      <c r="A19699" s="216">
        <v>45572</v>
      </c>
      <c r="B19699" s="217" t="s">
        <v>259</v>
      </c>
      <c r="C19699" s="218">
        <v>0.14299999999999999</v>
      </c>
    </row>
    <row r="19700" spans="1:3" ht="15" customHeight="1" x14ac:dyDescent="0.25">
      <c r="A19700" s="216">
        <v>45573</v>
      </c>
      <c r="B19700" s="217" t="s">
        <v>259</v>
      </c>
      <c r="C19700" s="218">
        <v>0.16370000000000001</v>
      </c>
    </row>
    <row r="19701" spans="1:3" ht="15" customHeight="1" x14ac:dyDescent="0.25">
      <c r="A19701" s="216">
        <v>45574</v>
      </c>
      <c r="B19701" s="217" t="s">
        <v>259</v>
      </c>
      <c r="C19701" s="218">
        <v>0.1847</v>
      </c>
    </row>
    <row r="19702" spans="1:3" ht="15" customHeight="1" x14ac:dyDescent="0.25">
      <c r="A19702" s="216">
        <v>45575</v>
      </c>
      <c r="B19702" s="217" t="s">
        <v>259</v>
      </c>
      <c r="C19702" s="218">
        <v>0.20530000000000001</v>
      </c>
    </row>
    <row r="19703" spans="1:3" ht="15" customHeight="1" x14ac:dyDescent="0.25">
      <c r="A19703" s="216">
        <v>45576</v>
      </c>
      <c r="B19703" s="217" t="s">
        <v>259</v>
      </c>
      <c r="C19703" s="218">
        <v>0.22600000000000001</v>
      </c>
    </row>
    <row r="19704" spans="1:3" ht="15" customHeight="1" x14ac:dyDescent="0.25">
      <c r="A19704" s="216">
        <v>45579</v>
      </c>
      <c r="B19704" s="217" t="s">
        <v>259</v>
      </c>
      <c r="C19704" s="218">
        <v>0.28789999999999999</v>
      </c>
    </row>
    <row r="19705" spans="1:3" ht="15" customHeight="1" x14ac:dyDescent="0.25">
      <c r="A19705" s="216">
        <v>45580</v>
      </c>
      <c r="B19705" s="217" t="s">
        <v>259</v>
      </c>
      <c r="C19705" s="218">
        <v>0.30859999999999999</v>
      </c>
    </row>
    <row r="19706" spans="1:3" ht="15" customHeight="1" x14ac:dyDescent="0.25">
      <c r="A19706" s="216">
        <v>45581</v>
      </c>
      <c r="B19706" s="217" t="s">
        <v>259</v>
      </c>
      <c r="C19706" s="218">
        <v>0.32950000000000002</v>
      </c>
    </row>
    <row r="19707" spans="1:3" ht="15" customHeight="1" x14ac:dyDescent="0.25">
      <c r="A19707" s="216">
        <v>45582</v>
      </c>
      <c r="B19707" s="217" t="s">
        <v>259</v>
      </c>
      <c r="C19707" s="218">
        <v>0.35089999999999999</v>
      </c>
    </row>
    <row r="19708" spans="1:3" ht="15" customHeight="1" x14ac:dyDescent="0.25">
      <c r="A19708" s="216">
        <v>45583</v>
      </c>
      <c r="B19708" s="217" t="s">
        <v>259</v>
      </c>
      <c r="C19708" s="218">
        <v>0.37159999999999999</v>
      </c>
    </row>
    <row r="19709" spans="1:3" ht="15" customHeight="1" x14ac:dyDescent="0.25">
      <c r="A19709" s="216">
        <v>45586</v>
      </c>
      <c r="B19709" s="217" t="s">
        <v>259</v>
      </c>
      <c r="C19709" s="218">
        <v>0.43359999999999999</v>
      </c>
    </row>
    <row r="19710" spans="1:3" ht="15" customHeight="1" x14ac:dyDescent="0.25">
      <c r="A19710" s="216">
        <v>45587</v>
      </c>
      <c r="B19710" s="217" t="s">
        <v>259</v>
      </c>
      <c r="C19710" s="218">
        <v>0.45419999999999999</v>
      </c>
    </row>
    <row r="19711" spans="1:3" ht="15" customHeight="1" x14ac:dyDescent="0.25">
      <c r="A19711" s="216">
        <v>45588</v>
      </c>
      <c r="B19711" s="217" t="s">
        <v>259</v>
      </c>
      <c r="C19711" s="218">
        <v>0.47510000000000002</v>
      </c>
    </row>
    <row r="19712" spans="1:3" ht="15" customHeight="1" x14ac:dyDescent="0.25">
      <c r="A19712" s="216">
        <v>45589</v>
      </c>
      <c r="B19712" s="217" t="s">
        <v>259</v>
      </c>
      <c r="C19712" s="218">
        <v>0.49569999999999997</v>
      </c>
    </row>
    <row r="19713" spans="1:3" ht="15" customHeight="1" x14ac:dyDescent="0.25">
      <c r="A19713" s="216">
        <v>45590</v>
      </c>
      <c r="B19713" s="217" t="s">
        <v>259</v>
      </c>
      <c r="C19713" s="218">
        <v>0.51619999999999999</v>
      </c>
    </row>
    <row r="19714" spans="1:3" ht="15" customHeight="1" x14ac:dyDescent="0.25">
      <c r="A19714" s="216">
        <v>45593</v>
      </c>
      <c r="B19714" s="217" t="s">
        <v>259</v>
      </c>
      <c r="C19714" s="218">
        <v>0.57789999999999997</v>
      </c>
    </row>
    <row r="19715" spans="1:3" ht="15" customHeight="1" x14ac:dyDescent="0.25">
      <c r="A19715" s="216">
        <v>45594</v>
      </c>
      <c r="B19715" s="217" t="s">
        <v>259</v>
      </c>
      <c r="C19715" s="218">
        <v>0.59840000000000004</v>
      </c>
    </row>
    <row r="19716" spans="1:3" ht="15" customHeight="1" x14ac:dyDescent="0.25">
      <c r="A19716" s="216">
        <v>45595</v>
      </c>
      <c r="B19716" s="217" t="s">
        <v>259</v>
      </c>
      <c r="C19716" s="218">
        <v>0.61899999999999999</v>
      </c>
    </row>
    <row r="19717" spans="1:3" ht="15" customHeight="1" x14ac:dyDescent="0.25">
      <c r="A19717" s="216">
        <v>45596</v>
      </c>
      <c r="B19717" s="217" t="s">
        <v>259</v>
      </c>
      <c r="C19717" s="218">
        <v>0.63949999999999996</v>
      </c>
    </row>
    <row r="19718" spans="1:3" ht="15" customHeight="1" x14ac:dyDescent="0.25">
      <c r="A19718" s="216">
        <v>45597</v>
      </c>
      <c r="B19718" s="217" t="s">
        <v>259</v>
      </c>
      <c r="C19718" s="218">
        <v>0.66510000000000002</v>
      </c>
    </row>
    <row r="19719" spans="1:3" ht="15" customHeight="1" x14ac:dyDescent="0.25">
      <c r="A19719" s="216">
        <v>45600</v>
      </c>
      <c r="B19719" s="217" t="s">
        <v>259</v>
      </c>
      <c r="C19719" s="218">
        <v>0.73019999999999996</v>
      </c>
    </row>
    <row r="19720" spans="1:3" ht="15" customHeight="1" x14ac:dyDescent="0.25">
      <c r="A19720" s="216">
        <v>45601</v>
      </c>
      <c r="B19720" s="217" t="s">
        <v>259</v>
      </c>
      <c r="C19720" s="218">
        <v>0.75060000000000004</v>
      </c>
    </row>
    <row r="19721" spans="1:3" ht="15" customHeight="1" x14ac:dyDescent="0.25">
      <c r="A19721" s="216">
        <v>45602</v>
      </c>
      <c r="B19721" s="217" t="s">
        <v>259</v>
      </c>
      <c r="C19721" s="218">
        <v>0.77090000000000003</v>
      </c>
    </row>
    <row r="19722" spans="1:3" ht="15" customHeight="1" x14ac:dyDescent="0.25">
      <c r="A19722" s="216">
        <v>45603</v>
      </c>
      <c r="B19722" s="217" t="s">
        <v>259</v>
      </c>
      <c r="C19722" s="218">
        <v>0.79049999999999998</v>
      </c>
    </row>
    <row r="19723" spans="1:3" ht="15" customHeight="1" x14ac:dyDescent="0.25">
      <c r="A19723" s="216">
        <v>45604</v>
      </c>
      <c r="B19723" s="217" t="s">
        <v>259</v>
      </c>
      <c r="C19723" s="218">
        <v>0.81140000000000001</v>
      </c>
    </row>
    <row r="19724" spans="1:3" ht="15" customHeight="1" x14ac:dyDescent="0.25">
      <c r="A19724" s="216">
        <v>45607</v>
      </c>
      <c r="B19724" s="217" t="s">
        <v>259</v>
      </c>
      <c r="C19724" s="218">
        <v>0.87360000000000004</v>
      </c>
    </row>
    <row r="19725" spans="1:3" ht="15" customHeight="1" x14ac:dyDescent="0.25">
      <c r="A19725" s="216">
        <v>45608</v>
      </c>
      <c r="B19725" s="217" t="s">
        <v>259</v>
      </c>
      <c r="C19725" s="218">
        <v>0.89419999999999999</v>
      </c>
    </row>
    <row r="19726" spans="1:3" ht="15" customHeight="1" x14ac:dyDescent="0.25">
      <c r="A19726" s="216">
        <v>45609</v>
      </c>
      <c r="B19726" s="217" t="s">
        <v>259</v>
      </c>
      <c r="C19726" s="218">
        <v>0.91439999999999999</v>
      </c>
    </row>
    <row r="19727" spans="1:3" ht="15" customHeight="1" x14ac:dyDescent="0.25">
      <c r="A19727" s="216">
        <v>45610</v>
      </c>
      <c r="B19727" s="217" t="s">
        <v>259</v>
      </c>
      <c r="C19727" s="218">
        <v>0.9345</v>
      </c>
    </row>
    <row r="19728" spans="1:3" ht="15" customHeight="1" x14ac:dyDescent="0.25">
      <c r="A19728" s="216">
        <v>45611</v>
      </c>
      <c r="B19728" s="217" t="s">
        <v>259</v>
      </c>
      <c r="C19728" s="218">
        <v>0.95450000000000002</v>
      </c>
    </row>
    <row r="19729" spans="1:3" ht="15" customHeight="1" x14ac:dyDescent="0.25">
      <c r="A19729" s="216">
        <v>45614</v>
      </c>
      <c r="B19729" s="217" t="s">
        <v>259</v>
      </c>
      <c r="C19729" s="218">
        <v>1.0098</v>
      </c>
    </row>
    <row r="19730" spans="1:3" ht="15" customHeight="1" x14ac:dyDescent="0.25">
      <c r="A19730" s="216">
        <v>45615</v>
      </c>
      <c r="B19730" s="217" t="s">
        <v>259</v>
      </c>
      <c r="C19730" s="218">
        <v>1.0298</v>
      </c>
    </row>
    <row r="19731" spans="1:3" ht="15" customHeight="1" x14ac:dyDescent="0.25">
      <c r="A19731" s="216">
        <v>45616</v>
      </c>
      <c r="B19731" s="217" t="s">
        <v>259</v>
      </c>
      <c r="C19731" s="218">
        <v>1.0499000000000001</v>
      </c>
    </row>
    <row r="19732" spans="1:3" ht="15" customHeight="1" x14ac:dyDescent="0.25">
      <c r="A19732" s="216">
        <v>45617</v>
      </c>
      <c r="B19732" s="217" t="s">
        <v>259</v>
      </c>
      <c r="C19732" s="218">
        <v>1.07</v>
      </c>
    </row>
    <row r="19733" spans="1:3" ht="15" customHeight="1" x14ac:dyDescent="0.25">
      <c r="A19733" s="216">
        <v>45618</v>
      </c>
      <c r="B19733" s="217" t="s">
        <v>259</v>
      </c>
      <c r="C19733" s="218">
        <v>1.0902000000000001</v>
      </c>
    </row>
    <row r="19734" spans="1:3" ht="15" customHeight="1" x14ac:dyDescent="0.25">
      <c r="A19734" s="216">
        <v>45621</v>
      </c>
      <c r="B19734" s="217" t="s">
        <v>259</v>
      </c>
      <c r="C19734" s="218">
        <v>1.1505000000000001</v>
      </c>
    </row>
    <row r="19735" spans="1:3" ht="15" customHeight="1" x14ac:dyDescent="0.25">
      <c r="A19735" s="216">
        <v>45622</v>
      </c>
      <c r="B19735" s="217" t="s">
        <v>259</v>
      </c>
      <c r="C19735" s="218">
        <v>1.1706000000000001</v>
      </c>
    </row>
    <row r="19736" spans="1:3" ht="15" customHeight="1" x14ac:dyDescent="0.25">
      <c r="A19736" s="216">
        <v>45623</v>
      </c>
      <c r="B19736" s="217" t="s">
        <v>259</v>
      </c>
      <c r="C19736" s="218">
        <v>1.1906000000000001</v>
      </c>
    </row>
    <row r="19737" spans="1:3" ht="15" customHeight="1" x14ac:dyDescent="0.25">
      <c r="A19737" s="216">
        <v>45624</v>
      </c>
      <c r="B19737" s="217" t="s">
        <v>259</v>
      </c>
      <c r="C19737" s="218">
        <v>1.2107000000000001</v>
      </c>
    </row>
    <row r="19738" spans="1:3" ht="15" customHeight="1" x14ac:dyDescent="0.25">
      <c r="A19738" s="216">
        <v>45625</v>
      </c>
      <c r="B19738" s="217" t="s">
        <v>259</v>
      </c>
      <c r="C19738" s="218">
        <v>1.2307999999999999</v>
      </c>
    </row>
    <row r="19739" spans="1:3" ht="15" customHeight="1" x14ac:dyDescent="0.25">
      <c r="A19739" s="216">
        <v>45628</v>
      </c>
      <c r="B19739" s="217" t="s">
        <v>259</v>
      </c>
      <c r="C19739" s="218">
        <v>1.2909999999999999</v>
      </c>
    </row>
    <row r="19740" spans="1:3" ht="15" customHeight="1" x14ac:dyDescent="0.25">
      <c r="A19740" s="216">
        <v>45629</v>
      </c>
      <c r="B19740" s="217" t="s">
        <v>259</v>
      </c>
      <c r="C19740" s="218">
        <v>1.3110999999999999</v>
      </c>
    </row>
    <row r="19741" spans="1:3" ht="15" customHeight="1" x14ac:dyDescent="0.25">
      <c r="A19741" s="216">
        <v>45630</v>
      </c>
      <c r="B19741" s="217" t="s">
        <v>259</v>
      </c>
      <c r="C19741" s="218">
        <v>1.3290999999999999</v>
      </c>
    </row>
    <row r="19742" spans="1:3" ht="15" customHeight="1" x14ac:dyDescent="0.25">
      <c r="A19742" s="216">
        <v>45631</v>
      </c>
      <c r="B19742" s="217" t="s">
        <v>259</v>
      </c>
      <c r="C19742" s="218">
        <v>1.3515999999999999</v>
      </c>
    </row>
    <row r="19743" spans="1:3" ht="15" customHeight="1" x14ac:dyDescent="0.25">
      <c r="A19743" s="216">
        <v>45632</v>
      </c>
      <c r="B19743" s="217" t="s">
        <v>259</v>
      </c>
      <c r="C19743" s="218">
        <v>1.3722000000000001</v>
      </c>
    </row>
    <row r="19744" spans="1:3" ht="15" customHeight="1" x14ac:dyDescent="0.25">
      <c r="A19744" s="216">
        <v>45635</v>
      </c>
      <c r="B19744" s="217" t="s">
        <v>259</v>
      </c>
      <c r="C19744" s="218">
        <v>1.4323999999999999</v>
      </c>
    </row>
    <row r="19745" spans="1:3" ht="15" customHeight="1" x14ac:dyDescent="0.25">
      <c r="A19745" s="216">
        <v>45636</v>
      </c>
      <c r="B19745" s="217" t="s">
        <v>259</v>
      </c>
      <c r="C19745" s="218">
        <v>1.4524999999999999</v>
      </c>
    </row>
    <row r="19746" spans="1:3" ht="15" customHeight="1" x14ac:dyDescent="0.25">
      <c r="A19746" s="216">
        <v>45637</v>
      </c>
      <c r="B19746" s="217" t="s">
        <v>259</v>
      </c>
      <c r="C19746" s="218">
        <v>1.4725999999999999</v>
      </c>
    </row>
    <row r="19747" spans="1:3" ht="15" customHeight="1" x14ac:dyDescent="0.25">
      <c r="A19747" s="216">
        <v>45638</v>
      </c>
      <c r="B19747" s="217" t="s">
        <v>259</v>
      </c>
      <c r="C19747" s="218">
        <v>1.4927999999999999</v>
      </c>
    </row>
    <row r="19748" spans="1:3" ht="15" customHeight="1" x14ac:dyDescent="0.25">
      <c r="A19748" s="216">
        <v>45639</v>
      </c>
      <c r="B19748" s="217" t="s">
        <v>259</v>
      </c>
      <c r="C19748" s="218">
        <v>1.5129999999999999</v>
      </c>
    </row>
    <row r="19749" spans="1:3" ht="15" customHeight="1" x14ac:dyDescent="0.25">
      <c r="A19749" s="216">
        <v>45642</v>
      </c>
      <c r="B19749" s="217" t="s">
        <v>259</v>
      </c>
      <c r="C19749" s="218">
        <v>1.5736000000000001</v>
      </c>
    </row>
    <row r="19750" spans="1:3" ht="15" customHeight="1" x14ac:dyDescent="0.25">
      <c r="A19750" s="216">
        <v>45643</v>
      </c>
      <c r="B19750" s="217" t="s">
        <v>259</v>
      </c>
      <c r="C19750" s="218">
        <v>1.5942000000000001</v>
      </c>
    </row>
    <row r="19751" spans="1:3" ht="15" customHeight="1" x14ac:dyDescent="0.25">
      <c r="A19751" s="216">
        <v>45644</v>
      </c>
      <c r="B19751" s="217" t="s">
        <v>259</v>
      </c>
      <c r="C19751" s="218">
        <v>1.6146</v>
      </c>
    </row>
    <row r="19752" spans="1:3" ht="15" customHeight="1" x14ac:dyDescent="0.25">
      <c r="A19752" s="216">
        <v>45645</v>
      </c>
      <c r="B19752" s="217" t="s">
        <v>259</v>
      </c>
      <c r="C19752" s="218">
        <v>1.6327</v>
      </c>
    </row>
    <row r="19753" spans="1:3" ht="15" customHeight="1" x14ac:dyDescent="0.25">
      <c r="A19753" s="216">
        <v>45646</v>
      </c>
      <c r="B19753" s="217" t="s">
        <v>259</v>
      </c>
      <c r="C19753" s="218">
        <v>1.653</v>
      </c>
    </row>
    <row r="19754" spans="1:3" ht="15" customHeight="1" x14ac:dyDescent="0.25">
      <c r="A19754" s="216">
        <v>45649</v>
      </c>
      <c r="B19754" s="217" t="s">
        <v>259</v>
      </c>
      <c r="C19754" s="218">
        <v>1.7132000000000001</v>
      </c>
    </row>
    <row r="19755" spans="1:3" ht="15" customHeight="1" x14ac:dyDescent="0.25">
      <c r="A19755" s="216">
        <v>45650</v>
      </c>
      <c r="B19755" s="217" t="s">
        <v>259</v>
      </c>
      <c r="C19755" s="218">
        <v>1.7333000000000001</v>
      </c>
    </row>
    <row r="19756" spans="1:3" ht="15" customHeight="1" x14ac:dyDescent="0.25">
      <c r="A19756" s="216">
        <v>45651</v>
      </c>
      <c r="B19756" s="217" t="s">
        <v>259</v>
      </c>
      <c r="C19756" s="218">
        <v>1.7534000000000001</v>
      </c>
    </row>
    <row r="19757" spans="1:3" ht="15" customHeight="1" x14ac:dyDescent="0.25">
      <c r="A19757" s="216">
        <v>45652</v>
      </c>
      <c r="B19757" s="217" t="s">
        <v>259</v>
      </c>
      <c r="C19757" s="218">
        <v>1.7736000000000001</v>
      </c>
    </row>
    <row r="19758" spans="1:3" ht="15" customHeight="1" x14ac:dyDescent="0.25">
      <c r="A19758" s="216">
        <v>45653</v>
      </c>
      <c r="B19758" s="217" t="s">
        <v>259</v>
      </c>
      <c r="C19758" s="218">
        <v>1.7937000000000001</v>
      </c>
    </row>
    <row r="19759" spans="1:3" ht="15" customHeight="1" x14ac:dyDescent="0.25">
      <c r="A19759" s="216">
        <v>45656</v>
      </c>
      <c r="B19759" s="217" t="s">
        <v>259</v>
      </c>
      <c r="C19759" s="218">
        <v>1.8540000000000001</v>
      </c>
    </row>
    <row r="19760" spans="1:3" ht="15" customHeight="1" x14ac:dyDescent="0.25">
      <c r="A19760" s="216">
        <v>45657</v>
      </c>
      <c r="B19760" s="217" t="s">
        <v>259</v>
      </c>
      <c r="C19760" s="218">
        <v>1.8741000000000001</v>
      </c>
    </row>
    <row r="19761" spans="1:3" ht="15" customHeight="1" x14ac:dyDescent="0.25">
      <c r="A19761" s="216">
        <v>45659</v>
      </c>
      <c r="B19761" s="217" t="s">
        <v>259</v>
      </c>
      <c r="C19761" s="218">
        <v>1.9162999999999999</v>
      </c>
    </row>
    <row r="19762" spans="1:3" ht="15" customHeight="1" x14ac:dyDescent="0.25">
      <c r="A19762" s="216">
        <v>45660</v>
      </c>
      <c r="B19762" s="217" t="s">
        <v>259</v>
      </c>
      <c r="C19762" s="218">
        <v>1.9363999999999999</v>
      </c>
    </row>
    <row r="19763" spans="1:3" ht="15" customHeight="1" x14ac:dyDescent="0.25">
      <c r="A19763" s="216">
        <v>45663</v>
      </c>
      <c r="B19763" s="217" t="s">
        <v>259</v>
      </c>
      <c r="C19763" s="218">
        <v>1.9967999999999999</v>
      </c>
    </row>
    <row r="19764" spans="1:3" ht="15" customHeight="1" x14ac:dyDescent="0.25">
      <c r="A19764" s="216">
        <v>45664</v>
      </c>
      <c r="B19764" s="217" t="s">
        <v>259</v>
      </c>
      <c r="C19764" s="218">
        <v>2.0169000000000001</v>
      </c>
    </row>
    <row r="19765" spans="1:3" ht="15" customHeight="1" x14ac:dyDescent="0.25">
      <c r="A19765" s="216">
        <v>45665</v>
      </c>
      <c r="B19765" s="217" t="s">
        <v>259</v>
      </c>
      <c r="C19765" s="218">
        <v>2.0371000000000001</v>
      </c>
    </row>
    <row r="19766" spans="1:3" ht="15" customHeight="1" x14ac:dyDescent="0.25">
      <c r="A19766" s="216">
        <v>45666</v>
      </c>
      <c r="B19766" s="217" t="s">
        <v>259</v>
      </c>
      <c r="C19766" s="218">
        <v>2.0571999999999999</v>
      </c>
    </row>
    <row r="19767" spans="1:3" ht="15" customHeight="1" x14ac:dyDescent="0.25">
      <c r="A19767" s="216">
        <v>45667</v>
      </c>
      <c r="B19767" s="217" t="s">
        <v>259</v>
      </c>
      <c r="C19767" s="218">
        <v>2.0773000000000001</v>
      </c>
    </row>
    <row r="19768" spans="1:3" ht="15" customHeight="1" x14ac:dyDescent="0.25">
      <c r="A19768" s="216">
        <v>45670</v>
      </c>
      <c r="B19768" s="217" t="s">
        <v>259</v>
      </c>
      <c r="C19768" s="218">
        <v>2.1377000000000002</v>
      </c>
    </row>
    <row r="19769" spans="1:3" ht="15" customHeight="1" x14ac:dyDescent="0.25">
      <c r="A19769" s="216">
        <v>45671</v>
      </c>
      <c r="B19769" s="217" t="s">
        <v>259</v>
      </c>
      <c r="C19769" s="218">
        <v>2.1577999999999999</v>
      </c>
    </row>
    <row r="19770" spans="1:3" ht="15" customHeight="1" x14ac:dyDescent="0.25">
      <c r="A19770" s="216">
        <v>45672</v>
      </c>
      <c r="B19770" s="217" t="s">
        <v>259</v>
      </c>
      <c r="C19770" s="218">
        <v>2.1779999999999999</v>
      </c>
    </row>
    <row r="19771" spans="1:3" ht="15" customHeight="1" x14ac:dyDescent="0.25">
      <c r="A19771" s="216">
        <v>45673</v>
      </c>
      <c r="B19771" s="217" t="s">
        <v>259</v>
      </c>
      <c r="C19771" s="218">
        <v>2.1981999999999999</v>
      </c>
    </row>
    <row r="19772" spans="1:3" ht="15" customHeight="1" x14ac:dyDescent="0.25">
      <c r="A19772" s="216">
        <v>45674</v>
      </c>
      <c r="B19772" s="217" t="s">
        <v>259</v>
      </c>
      <c r="C19772" s="218">
        <v>2.2189999999999999</v>
      </c>
    </row>
    <row r="19773" spans="1:3" ht="15" customHeight="1" x14ac:dyDescent="0.25">
      <c r="A19773" s="216">
        <v>45677</v>
      </c>
      <c r="B19773" s="217" t="s">
        <v>259</v>
      </c>
      <c r="C19773" s="218">
        <v>2.2789999999999999</v>
      </c>
    </row>
    <row r="19774" spans="1:3" ht="15" customHeight="1" x14ac:dyDescent="0.25">
      <c r="A19774" s="216">
        <v>45678</v>
      </c>
      <c r="B19774" s="217" t="s">
        <v>259</v>
      </c>
      <c r="C19774" s="218">
        <v>2.2991999999999999</v>
      </c>
    </row>
    <row r="19775" spans="1:3" ht="15" customHeight="1" x14ac:dyDescent="0.25">
      <c r="A19775" s="216">
        <v>45679</v>
      </c>
      <c r="B19775" s="217" t="s">
        <v>259</v>
      </c>
      <c r="C19775" s="218">
        <v>2.3193000000000001</v>
      </c>
    </row>
    <row r="19776" spans="1:3" ht="15" customHeight="1" x14ac:dyDescent="0.25">
      <c r="A19776" s="216">
        <v>45680</v>
      </c>
      <c r="B19776" s="217" t="s">
        <v>259</v>
      </c>
      <c r="C19776" s="218">
        <v>2.3393999999999999</v>
      </c>
    </row>
    <row r="19777" spans="1:3" ht="15" customHeight="1" x14ac:dyDescent="0.25">
      <c r="A19777" s="216">
        <v>45681</v>
      </c>
      <c r="B19777" s="217" t="s">
        <v>259</v>
      </c>
      <c r="C19777" s="218">
        <v>2.3597999999999999</v>
      </c>
    </row>
    <row r="19778" spans="1:3" ht="15" customHeight="1" x14ac:dyDescent="0.25">
      <c r="A19778" s="216">
        <v>45684</v>
      </c>
      <c r="B19778" s="217" t="s">
        <v>259</v>
      </c>
      <c r="C19778" s="218">
        <v>2.4201000000000001</v>
      </c>
    </row>
    <row r="19779" spans="1:3" ht="15" customHeight="1" x14ac:dyDescent="0.25">
      <c r="A19779" s="216">
        <v>45685</v>
      </c>
      <c r="B19779" s="217" t="s">
        <v>259</v>
      </c>
      <c r="C19779" s="218">
        <v>2.4401999999999999</v>
      </c>
    </row>
    <row r="19780" spans="1:3" ht="15" customHeight="1" x14ac:dyDescent="0.25">
      <c r="A19780" s="216">
        <v>45686</v>
      </c>
      <c r="B19780" s="217" t="s">
        <v>259</v>
      </c>
      <c r="C19780" s="218">
        <v>2.4603000000000002</v>
      </c>
    </row>
    <row r="19781" spans="1:3" ht="15" customHeight="1" x14ac:dyDescent="0.25">
      <c r="A19781" s="216">
        <v>45687</v>
      </c>
      <c r="B19781" s="217" t="s">
        <v>259</v>
      </c>
      <c r="C19781" s="218">
        <v>2.4807999999999999</v>
      </c>
    </row>
    <row r="19782" spans="1:3" ht="15" customHeight="1" x14ac:dyDescent="0.25">
      <c r="A19782" s="216">
        <v>45688</v>
      </c>
      <c r="B19782" s="217" t="s">
        <v>259</v>
      </c>
      <c r="C19782" s="218">
        <v>2.5007999999999999</v>
      </c>
    </row>
    <row r="19783" spans="1:3" ht="15" customHeight="1" x14ac:dyDescent="0.25">
      <c r="A19783" s="216">
        <v>45691</v>
      </c>
      <c r="B19783" s="217" t="s">
        <v>259</v>
      </c>
      <c r="C19783" s="218">
        <v>2.5609999999999999</v>
      </c>
    </row>
    <row r="19784" spans="1:3" ht="15" customHeight="1" x14ac:dyDescent="0.25">
      <c r="A19784" s="216">
        <v>45692</v>
      </c>
      <c r="B19784" s="217" t="s">
        <v>259</v>
      </c>
      <c r="C19784" s="218">
        <v>2.5815999999999999</v>
      </c>
    </row>
    <row r="19785" spans="1:3" ht="15" customHeight="1" x14ac:dyDescent="0.25">
      <c r="A19785" s="216">
        <v>45693</v>
      </c>
      <c r="B19785" s="217" t="s">
        <v>259</v>
      </c>
      <c r="C19785" s="218">
        <v>2.6015999999999999</v>
      </c>
    </row>
    <row r="19786" spans="1:3" ht="15" customHeight="1" x14ac:dyDescent="0.25">
      <c r="A19786" s="216">
        <v>45694</v>
      </c>
      <c r="B19786" s="217" t="s">
        <v>259</v>
      </c>
      <c r="C19786" s="218">
        <v>2.6214</v>
      </c>
    </row>
    <row r="19787" spans="1:3" ht="15" customHeight="1" x14ac:dyDescent="0.25">
      <c r="A19787" s="216">
        <v>45695</v>
      </c>
      <c r="B19787" s="217" t="s">
        <v>259</v>
      </c>
      <c r="C19787" s="218">
        <v>2.6413000000000002</v>
      </c>
    </row>
    <row r="19788" spans="1:3" ht="15" customHeight="1" x14ac:dyDescent="0.25">
      <c r="A19788" s="216">
        <v>45698</v>
      </c>
      <c r="B19788" s="217" t="s">
        <v>259</v>
      </c>
      <c r="C19788" s="218">
        <v>2.7012</v>
      </c>
    </row>
    <row r="19789" spans="1:3" ht="15" customHeight="1" x14ac:dyDescent="0.25">
      <c r="A19789" s="216">
        <v>45699</v>
      </c>
      <c r="B19789" s="217" t="s">
        <v>259</v>
      </c>
      <c r="C19789" s="218">
        <v>2.7210999999999999</v>
      </c>
    </row>
    <row r="19790" spans="1:3" ht="15" customHeight="1" x14ac:dyDescent="0.25">
      <c r="A19790" s="216">
        <v>45700</v>
      </c>
      <c r="B19790" s="217" t="s">
        <v>259</v>
      </c>
      <c r="C19790" s="218">
        <v>2.7406000000000001</v>
      </c>
    </row>
    <row r="19791" spans="1:3" ht="15" customHeight="1" x14ac:dyDescent="0.25">
      <c r="A19791" s="216">
        <v>45701</v>
      </c>
      <c r="B19791" s="217" t="s">
        <v>259</v>
      </c>
      <c r="C19791" s="218">
        <v>2.7604000000000002</v>
      </c>
    </row>
    <row r="19792" spans="1:3" ht="15" customHeight="1" x14ac:dyDescent="0.25">
      <c r="A19792" s="216">
        <v>45702</v>
      </c>
      <c r="B19792" s="217" t="s">
        <v>259</v>
      </c>
      <c r="C19792" s="218">
        <v>2.7799</v>
      </c>
    </row>
    <row r="19793" spans="1:3" ht="15" customHeight="1" x14ac:dyDescent="0.25">
      <c r="A19793" s="216">
        <v>45705</v>
      </c>
      <c r="B19793" s="217" t="s">
        <v>259</v>
      </c>
      <c r="C19793" s="218">
        <v>2.8393000000000002</v>
      </c>
    </row>
    <row r="19794" spans="1:3" ht="15" customHeight="1" x14ac:dyDescent="0.25">
      <c r="A19794" s="216">
        <v>45706</v>
      </c>
      <c r="B19794" s="217" t="s">
        <v>259</v>
      </c>
      <c r="C19794" s="218">
        <v>2.8588</v>
      </c>
    </row>
    <row r="19795" spans="1:3" ht="15" customHeight="1" x14ac:dyDescent="0.25">
      <c r="A19795" s="216">
        <v>45707</v>
      </c>
      <c r="B19795" s="217" t="s">
        <v>259</v>
      </c>
      <c r="C19795" s="218">
        <v>2.8784999999999998</v>
      </c>
    </row>
    <row r="19796" spans="1:3" ht="15" customHeight="1" x14ac:dyDescent="0.25">
      <c r="A19796" s="216">
        <v>45708</v>
      </c>
      <c r="B19796" s="217" t="s">
        <v>259</v>
      </c>
      <c r="C19796" s="218">
        <v>2.8982000000000001</v>
      </c>
    </row>
    <row r="19797" spans="1:3" ht="15" customHeight="1" x14ac:dyDescent="0.25">
      <c r="A19797" s="216">
        <v>45709</v>
      </c>
      <c r="B19797" s="217" t="s">
        <v>259</v>
      </c>
      <c r="C19797" s="218">
        <v>2.9180000000000001</v>
      </c>
    </row>
    <row r="19798" spans="1:3" ht="15" customHeight="1" x14ac:dyDescent="0.25">
      <c r="A19798" s="216">
        <v>45712</v>
      </c>
      <c r="B19798" s="217" t="s">
        <v>259</v>
      </c>
      <c r="C19798" s="218">
        <v>2.9771999999999998</v>
      </c>
    </row>
    <row r="19799" spans="1:3" ht="15" customHeight="1" x14ac:dyDescent="0.25">
      <c r="A19799" s="216">
        <v>45713</v>
      </c>
      <c r="B19799" s="217" t="s">
        <v>259</v>
      </c>
      <c r="C19799" s="218">
        <v>2.9969999999999999</v>
      </c>
    </row>
    <row r="19800" spans="1:3" ht="15" customHeight="1" x14ac:dyDescent="0.25">
      <c r="A19800" s="216">
        <v>45714</v>
      </c>
      <c r="B19800" s="217" t="s">
        <v>259</v>
      </c>
      <c r="C19800" s="218">
        <v>3.0169999999999999</v>
      </c>
    </row>
    <row r="19801" spans="1:3" ht="15" customHeight="1" x14ac:dyDescent="0.25">
      <c r="A19801" s="216">
        <v>45715</v>
      </c>
      <c r="B19801" s="217" t="s">
        <v>259</v>
      </c>
      <c r="C19801" s="218">
        <v>3.0367999999999999</v>
      </c>
    </row>
    <row r="19802" spans="1:3" ht="15" customHeight="1" x14ac:dyDescent="0.25">
      <c r="A19802" s="216">
        <v>45716</v>
      </c>
      <c r="B19802" s="217" t="s">
        <v>259</v>
      </c>
      <c r="C19802" s="218">
        <v>3.0566</v>
      </c>
    </row>
    <row r="19803" spans="1:3" ht="15" customHeight="1" x14ac:dyDescent="0.25">
      <c r="A19803" s="216">
        <v>45719</v>
      </c>
      <c r="B19803" s="217" t="s">
        <v>259</v>
      </c>
      <c r="C19803" s="218">
        <v>3.1067999999999998</v>
      </c>
    </row>
    <row r="19804" spans="1:3" ht="15" customHeight="1" x14ac:dyDescent="0.25">
      <c r="A19804" s="216">
        <v>45720</v>
      </c>
      <c r="B19804" s="217" t="s">
        <v>259</v>
      </c>
      <c r="C19804" s="218">
        <v>3.1265999999999998</v>
      </c>
    </row>
    <row r="19805" spans="1:3" ht="15" customHeight="1" x14ac:dyDescent="0.25">
      <c r="A19805" s="216">
        <v>45721</v>
      </c>
      <c r="B19805" s="217" t="s">
        <v>259</v>
      </c>
      <c r="C19805" s="218">
        <v>3.1463999999999999</v>
      </c>
    </row>
    <row r="19806" spans="1:3" ht="15" customHeight="1" x14ac:dyDescent="0.25">
      <c r="A19806" s="216">
        <v>45722</v>
      </c>
      <c r="B19806" s="217" t="s">
        <v>259</v>
      </c>
      <c r="C19806" s="218">
        <v>3.1749000000000001</v>
      </c>
    </row>
    <row r="19807" spans="1:3" ht="15" customHeight="1" x14ac:dyDescent="0.25">
      <c r="A19807" s="216">
        <v>45723</v>
      </c>
      <c r="B19807" s="217" t="s">
        <v>259</v>
      </c>
      <c r="C19807" s="218">
        <v>3.1934</v>
      </c>
    </row>
    <row r="19808" spans="1:3" ht="15" customHeight="1" x14ac:dyDescent="0.25">
      <c r="A19808" s="216">
        <v>45726</v>
      </c>
      <c r="B19808" s="217" t="s">
        <v>259</v>
      </c>
      <c r="C19808" s="218">
        <v>3.2534999999999998</v>
      </c>
    </row>
    <row r="19809" spans="1:3" ht="15" customHeight="1" x14ac:dyDescent="0.25">
      <c r="A19809" s="216">
        <v>45727</v>
      </c>
      <c r="B19809" s="217" t="s">
        <v>259</v>
      </c>
      <c r="C19809" s="218">
        <v>3.2732000000000001</v>
      </c>
    </row>
    <row r="19810" spans="1:3" ht="15" customHeight="1" x14ac:dyDescent="0.25">
      <c r="A19810" s="216">
        <v>45728</v>
      </c>
      <c r="B19810" s="217" t="s">
        <v>259</v>
      </c>
      <c r="C19810" s="218">
        <v>3.2930999999999999</v>
      </c>
    </row>
    <row r="19811" spans="1:3" ht="15" customHeight="1" x14ac:dyDescent="0.25">
      <c r="A19811" s="216">
        <v>45729</v>
      </c>
      <c r="B19811" s="217" t="s">
        <v>259</v>
      </c>
      <c r="C19811" s="218">
        <v>3.3134000000000001</v>
      </c>
    </row>
    <row r="19812" spans="1:3" ht="15" customHeight="1" x14ac:dyDescent="0.25">
      <c r="A19812" s="216">
        <v>45730</v>
      </c>
      <c r="B19812" s="217" t="s">
        <v>259</v>
      </c>
      <c r="C19812" s="218">
        <v>3.3332999999999999</v>
      </c>
    </row>
    <row r="19813" spans="1:3" ht="15" customHeight="1" x14ac:dyDescent="0.25">
      <c r="A19813" s="216">
        <v>45733</v>
      </c>
      <c r="B19813" s="217" t="s">
        <v>259</v>
      </c>
      <c r="C19813" s="218">
        <v>3.3923000000000001</v>
      </c>
    </row>
    <row r="19814" spans="1:3" ht="15" customHeight="1" x14ac:dyDescent="0.25">
      <c r="A19814" s="216">
        <v>45734</v>
      </c>
      <c r="B19814" s="217" t="s">
        <v>259</v>
      </c>
      <c r="C19814" s="218">
        <v>3.4119000000000002</v>
      </c>
    </row>
    <row r="19815" spans="1:3" ht="15" customHeight="1" x14ac:dyDescent="0.25">
      <c r="A19815" s="216">
        <v>45735</v>
      </c>
      <c r="B19815" s="217" t="s">
        <v>259</v>
      </c>
      <c r="C19815" s="218">
        <v>3.4318</v>
      </c>
    </row>
    <row r="19816" spans="1:3" ht="15" customHeight="1" x14ac:dyDescent="0.25">
      <c r="A19816" s="216">
        <v>45736</v>
      </c>
      <c r="B19816" s="217" t="s">
        <v>259</v>
      </c>
      <c r="C19816" s="218">
        <v>3.452</v>
      </c>
    </row>
    <row r="19817" spans="1:3" ht="15" customHeight="1" x14ac:dyDescent="0.25">
      <c r="A19817" s="216">
        <v>45737</v>
      </c>
      <c r="B19817" s="217" t="s">
        <v>259</v>
      </c>
      <c r="C19817" s="218">
        <v>3.4716</v>
      </c>
    </row>
    <row r="19818" spans="1:3" ht="15" customHeight="1" x14ac:dyDescent="0.25">
      <c r="A19818" s="216">
        <v>45740</v>
      </c>
      <c r="B19818" s="217" t="s">
        <v>259</v>
      </c>
      <c r="C19818" s="218">
        <v>3.5301999999999998</v>
      </c>
    </row>
    <row r="19819" spans="1:3" ht="15" customHeight="1" x14ac:dyDescent="0.25">
      <c r="A19819" s="216">
        <v>45741</v>
      </c>
      <c r="B19819" s="217" t="s">
        <v>259</v>
      </c>
      <c r="C19819" s="218">
        <v>3.5497000000000001</v>
      </c>
    </row>
    <row r="19820" spans="1:3" ht="15" customHeight="1" x14ac:dyDescent="0.25">
      <c r="A19820" s="216">
        <v>45742</v>
      </c>
      <c r="B19820" s="217" t="s">
        <v>259</v>
      </c>
      <c r="C19820" s="218">
        <v>3.5693999999999999</v>
      </c>
    </row>
    <row r="19821" spans="1:3" ht="15" customHeight="1" x14ac:dyDescent="0.25">
      <c r="A19821" s="216">
        <v>45743</v>
      </c>
      <c r="B19821" s="217" t="s">
        <v>259</v>
      </c>
      <c r="C19821" s="218">
        <v>3.5893000000000002</v>
      </c>
    </row>
    <row r="19822" spans="1:3" ht="15" customHeight="1" x14ac:dyDescent="0.25">
      <c r="A19822" s="216">
        <v>45744</v>
      </c>
      <c r="B19822" s="217" t="s">
        <v>259</v>
      </c>
      <c r="C19822" s="218">
        <v>3.6095000000000002</v>
      </c>
    </row>
    <row r="19823" spans="1:3" ht="15" customHeight="1" x14ac:dyDescent="0.25">
      <c r="A19823" s="216">
        <v>45747</v>
      </c>
      <c r="B19823" s="217" t="s">
        <v>259</v>
      </c>
      <c r="C19823" s="218">
        <v>3.6682999999999999</v>
      </c>
    </row>
    <row r="19824" spans="1:3" ht="15" customHeight="1" x14ac:dyDescent="0.25">
      <c r="A19824" s="216">
        <v>45748</v>
      </c>
      <c r="B19824" s="217" t="s">
        <v>259</v>
      </c>
      <c r="C19824" s="218">
        <v>3.6879</v>
      </c>
    </row>
    <row r="19825" spans="1:3" ht="15" customHeight="1" x14ac:dyDescent="0.25">
      <c r="A19825" s="216">
        <v>45749</v>
      </c>
      <c r="B19825" s="217" t="s">
        <v>259</v>
      </c>
      <c r="C19825" s="218">
        <v>3.7075999999999998</v>
      </c>
    </row>
    <row r="19826" spans="1:3" ht="15" customHeight="1" x14ac:dyDescent="0.25">
      <c r="A19826" s="216">
        <v>45750</v>
      </c>
      <c r="B19826" s="217" t="s">
        <v>259</v>
      </c>
      <c r="C19826" s="218">
        <v>3.7273000000000001</v>
      </c>
    </row>
    <row r="19827" spans="1:3" ht="15" customHeight="1" x14ac:dyDescent="0.25">
      <c r="A19827" s="216">
        <v>45751</v>
      </c>
      <c r="B19827" s="217" t="s">
        <v>259</v>
      </c>
      <c r="C19827" s="218">
        <v>3.7477</v>
      </c>
    </row>
    <row r="19828" spans="1:3" ht="15" customHeight="1" x14ac:dyDescent="0.25">
      <c r="A19828" s="216">
        <v>45754</v>
      </c>
      <c r="B19828" s="217" t="s">
        <v>259</v>
      </c>
      <c r="C19828" s="218">
        <v>3.8075000000000001</v>
      </c>
    </row>
    <row r="19829" spans="1:3" ht="15" customHeight="1" x14ac:dyDescent="0.25">
      <c r="A19829" s="216">
        <v>45755</v>
      </c>
      <c r="B19829" s="217" t="s">
        <v>259</v>
      </c>
      <c r="C19829" s="218">
        <v>3.8271999999999999</v>
      </c>
    </row>
    <row r="19830" spans="1:3" ht="15" customHeight="1" x14ac:dyDescent="0.25">
      <c r="A19830" s="216">
        <v>45756</v>
      </c>
      <c r="B19830" s="217" t="s">
        <v>259</v>
      </c>
      <c r="C19830" s="218">
        <v>3.847</v>
      </c>
    </row>
    <row r="19831" spans="1:3" ht="15" customHeight="1" x14ac:dyDescent="0.25">
      <c r="A19831" s="216">
        <v>45757</v>
      </c>
      <c r="B19831" s="217" t="s">
        <v>259</v>
      </c>
      <c r="C19831" s="218">
        <v>3.8666</v>
      </c>
    </row>
    <row r="19832" spans="1:3" ht="15" customHeight="1" x14ac:dyDescent="0.25">
      <c r="A19832" s="216">
        <v>45758</v>
      </c>
      <c r="B19832" s="217" t="s">
        <v>259</v>
      </c>
      <c r="C19832" s="218">
        <v>3.8864000000000001</v>
      </c>
    </row>
    <row r="19833" spans="1:3" ht="15" customHeight="1" x14ac:dyDescent="0.25">
      <c r="A19833" s="216">
        <v>45761</v>
      </c>
      <c r="B19833" s="217" t="s">
        <v>259</v>
      </c>
      <c r="C19833" s="218">
        <v>3.9462999999999999</v>
      </c>
    </row>
    <row r="19834" spans="1:3" ht="15" customHeight="1" x14ac:dyDescent="0.25">
      <c r="A19834" s="216">
        <v>45762</v>
      </c>
      <c r="B19834" s="217" t="s">
        <v>259</v>
      </c>
      <c r="C19834" s="218">
        <v>3.9662999999999999</v>
      </c>
    </row>
    <row r="19835" spans="1:3" ht="15" customHeight="1" x14ac:dyDescent="0.25">
      <c r="A19835" s="216">
        <v>45763</v>
      </c>
      <c r="B19835" s="217" t="s">
        <v>259</v>
      </c>
      <c r="C19835" s="218">
        <v>3.9860000000000002</v>
      </c>
    </row>
    <row r="19836" spans="1:3" ht="15" customHeight="1" x14ac:dyDescent="0.25">
      <c r="A19836" s="216">
        <v>45764</v>
      </c>
      <c r="B19836" s="217" t="s">
        <v>259</v>
      </c>
      <c r="C19836" s="218">
        <v>4.0056000000000003</v>
      </c>
    </row>
    <row r="19837" spans="1:3" ht="15" customHeight="1" x14ac:dyDescent="0.25">
      <c r="A19837" s="216">
        <v>45769</v>
      </c>
      <c r="B19837" s="217" t="s">
        <v>259</v>
      </c>
      <c r="C19837" s="218">
        <v>4.1040999999999999</v>
      </c>
    </row>
    <row r="19838" spans="1:3" ht="15" customHeight="1" x14ac:dyDescent="0.25">
      <c r="A19838" s="216">
        <v>45770</v>
      </c>
      <c r="B19838" s="217" t="s">
        <v>259</v>
      </c>
      <c r="C19838" s="218">
        <v>4.1231999999999998</v>
      </c>
    </row>
    <row r="19839" spans="1:3" ht="15" customHeight="1" x14ac:dyDescent="0.25">
      <c r="A19839" s="216">
        <v>45771</v>
      </c>
      <c r="B19839" s="217" t="s">
        <v>259</v>
      </c>
      <c r="C19839" s="218">
        <v>4.1429</v>
      </c>
    </row>
    <row r="19840" spans="1:3" ht="15" customHeight="1" x14ac:dyDescent="0.25">
      <c r="A19840" s="216">
        <v>45772</v>
      </c>
      <c r="B19840" s="217" t="s">
        <v>259</v>
      </c>
      <c r="C19840" s="218">
        <v>4.1624999999999996</v>
      </c>
    </row>
    <row r="19841" spans="1:3" ht="15" customHeight="1" x14ac:dyDescent="0.25">
      <c r="A19841" s="216">
        <v>45775</v>
      </c>
      <c r="B19841" s="217" t="s">
        <v>259</v>
      </c>
      <c r="C19841" s="218">
        <v>4.2222</v>
      </c>
    </row>
    <row r="19842" spans="1:3" ht="15" customHeight="1" x14ac:dyDescent="0.25">
      <c r="A19842" s="216">
        <v>45776</v>
      </c>
      <c r="B19842" s="217" t="s">
        <v>259</v>
      </c>
      <c r="C19842" s="218">
        <v>4.2419000000000002</v>
      </c>
    </row>
    <row r="19843" spans="1:3" ht="15" customHeight="1" x14ac:dyDescent="0.25">
      <c r="A19843" s="216">
        <v>45777</v>
      </c>
      <c r="B19843" s="217" t="s">
        <v>259</v>
      </c>
      <c r="C19843" s="218">
        <v>4.2621000000000002</v>
      </c>
    </row>
    <row r="19844" spans="1:3" ht="15" customHeight="1" x14ac:dyDescent="0.25">
      <c r="A19844" s="216">
        <v>45778</v>
      </c>
      <c r="B19844" s="217" t="s">
        <v>259</v>
      </c>
      <c r="C19844" s="218">
        <v>4.2821999999999996</v>
      </c>
    </row>
    <row r="19845" spans="1:3" ht="15" customHeight="1" x14ac:dyDescent="0.25">
      <c r="A19845" s="216">
        <v>45779</v>
      </c>
      <c r="B19845" s="217" t="s">
        <v>259</v>
      </c>
      <c r="C19845" s="218">
        <v>4.3018999999999998</v>
      </c>
    </row>
    <row r="19846" spans="1:3" ht="15" customHeight="1" x14ac:dyDescent="0.25">
      <c r="A19846" s="216">
        <v>45783</v>
      </c>
      <c r="B19846" s="217" t="s">
        <v>259</v>
      </c>
      <c r="C19846" s="218">
        <v>4.3803999999999998</v>
      </c>
    </row>
    <row r="19847" spans="1:3" ht="15" customHeight="1" x14ac:dyDescent="0.25">
      <c r="A19847" s="216">
        <v>45784</v>
      </c>
      <c r="B19847" s="217" t="s">
        <v>259</v>
      </c>
      <c r="C19847" s="218">
        <v>4.4010999999999996</v>
      </c>
    </row>
    <row r="19848" spans="1:3" ht="15" customHeight="1" x14ac:dyDescent="0.25">
      <c r="A19848" s="216">
        <v>45785</v>
      </c>
      <c r="B19848" s="217" t="s">
        <v>259</v>
      </c>
      <c r="C19848" s="218">
        <v>4.4211999999999998</v>
      </c>
    </row>
    <row r="19849" spans="1:3" ht="15" customHeight="1" x14ac:dyDescent="0.25">
      <c r="A19849" s="216">
        <v>45786</v>
      </c>
      <c r="B19849" s="217" t="s">
        <v>259</v>
      </c>
      <c r="C19849" s="218">
        <v>4.4409999999999998</v>
      </c>
    </row>
    <row r="19850" spans="1:3" ht="15" customHeight="1" x14ac:dyDescent="0.25">
      <c r="A19850" s="216">
        <v>45789</v>
      </c>
      <c r="B19850" s="217" t="s">
        <v>259</v>
      </c>
      <c r="C19850" s="218">
        <v>4.5004999999999997</v>
      </c>
    </row>
    <row r="19851" spans="1:3" ht="15" customHeight="1" x14ac:dyDescent="0.25">
      <c r="A19851" s="216">
        <v>45790</v>
      </c>
      <c r="B19851" s="217" t="s">
        <v>259</v>
      </c>
      <c r="C19851" s="218">
        <v>4.5208000000000004</v>
      </c>
    </row>
    <row r="19852" spans="1:3" ht="15" customHeight="1" x14ac:dyDescent="0.25">
      <c r="A19852" s="216">
        <v>45791</v>
      </c>
      <c r="B19852" s="217" t="s">
        <v>259</v>
      </c>
      <c r="C19852" s="218">
        <v>4.5400999999999998</v>
      </c>
    </row>
    <row r="19853" spans="1:3" ht="15" customHeight="1" x14ac:dyDescent="0.25">
      <c r="A19853" s="216">
        <v>45792</v>
      </c>
      <c r="B19853" s="217" t="s">
        <v>259</v>
      </c>
      <c r="C19853" s="218">
        <v>4.5590999999999999</v>
      </c>
    </row>
    <row r="19854" spans="1:3" ht="15" customHeight="1" x14ac:dyDescent="0.25">
      <c r="A19854" s="216">
        <v>45793</v>
      </c>
      <c r="B19854" s="217" t="s">
        <v>259</v>
      </c>
      <c r="C19854" s="218">
        <v>4.5781999999999998</v>
      </c>
    </row>
    <row r="19855" spans="1:3" ht="15" customHeight="1" x14ac:dyDescent="0.25">
      <c r="A19855" s="216">
        <v>45796</v>
      </c>
      <c r="B19855" s="217" t="s">
        <v>259</v>
      </c>
      <c r="C19855" s="218">
        <v>4.6355000000000004</v>
      </c>
    </row>
    <row r="19856" spans="1:3" ht="15" customHeight="1" x14ac:dyDescent="0.25">
      <c r="A19856" s="216">
        <v>45797</v>
      </c>
      <c r="B19856" s="217" t="s">
        <v>259</v>
      </c>
      <c r="C19856" s="218">
        <v>4.6551</v>
      </c>
    </row>
    <row r="19857" spans="1:3" ht="15" customHeight="1" x14ac:dyDescent="0.25">
      <c r="A19857" s="216">
        <v>45798</v>
      </c>
      <c r="B19857" s="217" t="s">
        <v>259</v>
      </c>
      <c r="C19857" s="218">
        <v>4.6738999999999997</v>
      </c>
    </row>
    <row r="19858" spans="1:3" ht="15" customHeight="1" x14ac:dyDescent="0.25">
      <c r="A19858" s="216">
        <v>45799</v>
      </c>
      <c r="B19858" s="217" t="s">
        <v>259</v>
      </c>
      <c r="C19858" s="218">
        <v>4.6928000000000001</v>
      </c>
    </row>
    <row r="19859" spans="1:3" ht="15" customHeight="1" x14ac:dyDescent="0.25">
      <c r="A19859" s="216">
        <v>45800</v>
      </c>
      <c r="B19859" s="217" t="s">
        <v>259</v>
      </c>
      <c r="C19859" s="218">
        <v>4.7112999999999996</v>
      </c>
    </row>
    <row r="19860" spans="1:3" ht="15" customHeight="1" x14ac:dyDescent="0.25">
      <c r="A19860" s="216">
        <v>45804</v>
      </c>
      <c r="B19860" s="217" t="s">
        <v>259</v>
      </c>
      <c r="C19860" s="218">
        <v>4.7870999999999997</v>
      </c>
    </row>
    <row r="19861" spans="1:3" ht="15" customHeight="1" x14ac:dyDescent="0.25">
      <c r="A19861" s="216">
        <v>45805</v>
      </c>
      <c r="B19861" s="217" t="s">
        <v>259</v>
      </c>
      <c r="C19861" s="218">
        <v>4.8064999999999998</v>
      </c>
    </row>
    <row r="19862" spans="1:3" ht="15" customHeight="1" x14ac:dyDescent="0.25">
      <c r="A19862" s="216">
        <v>45806</v>
      </c>
      <c r="B19862" s="217" t="s">
        <v>259</v>
      </c>
      <c r="C19862" s="218">
        <v>4.8255999999999997</v>
      </c>
    </row>
    <row r="19863" spans="1:3" ht="15" customHeight="1" x14ac:dyDescent="0.25">
      <c r="A19863" s="216">
        <v>45807</v>
      </c>
      <c r="B19863" s="217" t="s">
        <v>259</v>
      </c>
      <c r="C19863" s="218">
        <v>4.8452000000000002</v>
      </c>
    </row>
    <row r="19864" spans="1:3" ht="15" customHeight="1" x14ac:dyDescent="0.25">
      <c r="A19864" s="216">
        <v>45810</v>
      </c>
      <c r="B19864" s="217" t="s">
        <v>259</v>
      </c>
      <c r="C19864" s="218">
        <v>4.9028</v>
      </c>
    </row>
    <row r="19865" spans="1:3" ht="15" customHeight="1" x14ac:dyDescent="0.25">
      <c r="A19865" s="216">
        <v>45811</v>
      </c>
      <c r="B19865" s="217" t="s">
        <v>259</v>
      </c>
      <c r="C19865" s="218">
        <v>4.9217000000000004</v>
      </c>
    </row>
    <row r="19866" spans="1:3" ht="15" customHeight="1" x14ac:dyDescent="0.25">
      <c r="A19866" s="216">
        <v>45812</v>
      </c>
      <c r="B19866" s="217" t="s">
        <v>259</v>
      </c>
      <c r="C19866" s="218">
        <v>4.9405999999999999</v>
      </c>
    </row>
    <row r="19867" spans="1:3" ht="15" customHeight="1" x14ac:dyDescent="0.25">
      <c r="A19867" s="216">
        <v>45813</v>
      </c>
      <c r="B19867" s="217" t="s">
        <v>259</v>
      </c>
      <c r="C19867" s="218">
        <v>4.96</v>
      </c>
    </row>
    <row r="19868" spans="1:3" ht="15" customHeight="1" x14ac:dyDescent="0.25">
      <c r="A19868" s="216">
        <v>45814</v>
      </c>
      <c r="B19868" s="217" t="s">
        <v>259</v>
      </c>
      <c r="C19868" s="218">
        <v>4.9791999999999996</v>
      </c>
    </row>
    <row r="19869" spans="1:3" ht="15" customHeight="1" x14ac:dyDescent="0.25">
      <c r="A19869" s="216">
        <v>45817</v>
      </c>
      <c r="B19869" s="217" t="s">
        <v>259</v>
      </c>
      <c r="C19869" s="218">
        <v>5.0376000000000003</v>
      </c>
    </row>
    <row r="19870" spans="1:3" ht="15" customHeight="1" x14ac:dyDescent="0.25">
      <c r="A19870" s="216">
        <v>45818</v>
      </c>
      <c r="B19870" s="217" t="s">
        <v>259</v>
      </c>
      <c r="C19870" s="218">
        <v>5.0564999999999998</v>
      </c>
    </row>
    <row r="19871" spans="1:3" ht="15" customHeight="1" x14ac:dyDescent="0.25">
      <c r="A19871" s="216">
        <v>45819</v>
      </c>
      <c r="B19871" s="217" t="s">
        <v>259</v>
      </c>
      <c r="C19871" s="218">
        <v>5.0754000000000001</v>
      </c>
    </row>
    <row r="19872" spans="1:3" ht="15" customHeight="1" x14ac:dyDescent="0.25">
      <c r="A19872" s="216">
        <v>45820</v>
      </c>
      <c r="B19872" s="217" t="s">
        <v>259</v>
      </c>
      <c r="C19872" s="218">
        <v>5.0946999999999996</v>
      </c>
    </row>
    <row r="19873" spans="1:3" ht="15" customHeight="1" x14ac:dyDescent="0.25">
      <c r="A19873" s="216">
        <v>45821</v>
      </c>
      <c r="B19873" s="217" t="s">
        <v>259</v>
      </c>
      <c r="C19873" s="218">
        <v>5.1154000000000002</v>
      </c>
    </row>
    <row r="19874" spans="1:3" ht="15" customHeight="1" x14ac:dyDescent="0.25">
      <c r="A19874" s="216">
        <v>45824</v>
      </c>
      <c r="B19874" s="217" t="s">
        <v>259</v>
      </c>
      <c r="C19874" s="218">
        <v>5.1726999999999999</v>
      </c>
    </row>
    <row r="19875" spans="1:3" ht="15" customHeight="1" x14ac:dyDescent="0.25">
      <c r="A19875" s="216">
        <v>45825</v>
      </c>
      <c r="B19875" s="217" t="s">
        <v>259</v>
      </c>
      <c r="C19875" s="218">
        <v>5.1914999999999996</v>
      </c>
    </row>
    <row r="19876" spans="1:3" ht="15" customHeight="1" x14ac:dyDescent="0.25">
      <c r="A19876" s="216">
        <v>45826</v>
      </c>
      <c r="B19876" s="217" t="s">
        <v>259</v>
      </c>
      <c r="C19876" s="218">
        <v>5.2099000000000002</v>
      </c>
    </row>
    <row r="19877" spans="1:3" ht="15" customHeight="1" x14ac:dyDescent="0.25">
      <c r="A19877" s="216">
        <v>45827</v>
      </c>
      <c r="B19877" s="217" t="s">
        <v>259</v>
      </c>
      <c r="C19877" s="218">
        <v>5.2283999999999997</v>
      </c>
    </row>
    <row r="19878" spans="1:3" ht="15" customHeight="1" x14ac:dyDescent="0.25">
      <c r="A19878" s="216">
        <v>45828</v>
      </c>
      <c r="B19878" s="217" t="s">
        <v>259</v>
      </c>
      <c r="C19878" s="218">
        <v>5.2465000000000002</v>
      </c>
    </row>
    <row r="19879" spans="1:3" ht="15" customHeight="1" x14ac:dyDescent="0.25">
      <c r="A19879" s="216">
        <v>45831</v>
      </c>
      <c r="B19879" s="217" t="s">
        <v>259</v>
      </c>
      <c r="C19879" s="218">
        <v>5.3042999999999996</v>
      </c>
    </row>
    <row r="19880" spans="1:3" ht="15" customHeight="1" x14ac:dyDescent="0.25">
      <c r="A19880" s="216">
        <v>45832</v>
      </c>
      <c r="B19880" s="217" t="s">
        <v>259</v>
      </c>
      <c r="C19880" s="218">
        <v>5.3224999999999998</v>
      </c>
    </row>
    <row r="19881" spans="1:3" ht="15" customHeight="1" x14ac:dyDescent="0.25">
      <c r="A19881" s="216">
        <v>45833</v>
      </c>
      <c r="B19881" s="217" t="s">
        <v>259</v>
      </c>
      <c r="C19881" s="218">
        <v>5.3407</v>
      </c>
    </row>
    <row r="19882" spans="1:3" ht="15" customHeight="1" x14ac:dyDescent="0.25">
      <c r="A19882" s="216">
        <v>45834</v>
      </c>
      <c r="B19882" s="217" t="s">
        <v>259</v>
      </c>
      <c r="C19882" s="218">
        <v>5.3593999999999999</v>
      </c>
    </row>
    <row r="19883" spans="1:3" ht="15" customHeight="1" x14ac:dyDescent="0.25">
      <c r="A19883" s="216">
        <v>45835</v>
      </c>
      <c r="B19883" s="217" t="s">
        <v>259</v>
      </c>
      <c r="C19883" s="218">
        <v>5.3776999999999999</v>
      </c>
    </row>
    <row r="19884" spans="1:3" ht="15" customHeight="1" x14ac:dyDescent="0.25">
      <c r="A19884" s="216">
        <v>45838</v>
      </c>
      <c r="B19884" s="217" t="s">
        <v>259</v>
      </c>
      <c r="C19884" s="218">
        <v>5.4325999999999999</v>
      </c>
    </row>
    <row r="19885" spans="1:3" ht="15" customHeight="1" x14ac:dyDescent="0.25">
      <c r="A19885" s="216">
        <v>45839</v>
      </c>
      <c r="B19885" s="217" t="s">
        <v>259</v>
      </c>
      <c r="C19885" s="218">
        <v>5.4513999999999996</v>
      </c>
    </row>
    <row r="19886" spans="1:3" ht="15" customHeight="1" x14ac:dyDescent="0.25">
      <c r="A19886" s="216">
        <v>45840</v>
      </c>
      <c r="B19886" s="217" t="s">
        <v>259</v>
      </c>
      <c r="C19886" s="218">
        <v>5.4702000000000002</v>
      </c>
    </row>
    <row r="19887" spans="1:3" ht="15" customHeight="1" x14ac:dyDescent="0.25">
      <c r="A19887" s="216">
        <v>45841</v>
      </c>
      <c r="B19887" s="217" t="s">
        <v>259</v>
      </c>
      <c r="C19887" s="218">
        <v>5.4885000000000002</v>
      </c>
    </row>
    <row r="19888" spans="1:3" ht="15" customHeight="1" x14ac:dyDescent="0.25">
      <c r="A19888" s="216">
        <v>45842</v>
      </c>
      <c r="B19888" s="217" t="s">
        <v>259</v>
      </c>
      <c r="C19888" s="218">
        <v>5.5068000000000001</v>
      </c>
    </row>
    <row r="19889" spans="1:3" ht="15" customHeight="1" x14ac:dyDescent="0.25">
      <c r="A19889" s="216">
        <v>45845</v>
      </c>
      <c r="B19889" s="217" t="s">
        <v>259</v>
      </c>
      <c r="C19889" s="218">
        <v>5.5617000000000001</v>
      </c>
    </row>
    <row r="19890" spans="1:3" ht="15" customHeight="1" x14ac:dyDescent="0.25">
      <c r="A19890" s="216">
        <v>45846</v>
      </c>
      <c r="B19890" s="217" t="s">
        <v>259</v>
      </c>
      <c r="C19890" s="218">
        <v>5.58</v>
      </c>
    </row>
    <row r="19891" spans="1:3" ht="15" customHeight="1" x14ac:dyDescent="0.25">
      <c r="A19891" s="216">
        <v>45847</v>
      </c>
      <c r="B19891" s="217" t="s">
        <v>259</v>
      </c>
      <c r="C19891" s="218">
        <v>5.5983000000000001</v>
      </c>
    </row>
    <row r="19892" spans="1:3" ht="15" customHeight="1" x14ac:dyDescent="0.25">
      <c r="A19892" s="216">
        <v>45848</v>
      </c>
      <c r="B19892" s="217" t="s">
        <v>259</v>
      </c>
      <c r="C19892" s="218">
        <v>5.6166</v>
      </c>
    </row>
    <row r="19893" spans="1:3" ht="15" customHeight="1" x14ac:dyDescent="0.25">
      <c r="A19893" s="216">
        <v>45849</v>
      </c>
      <c r="B19893" s="217" t="s">
        <v>259</v>
      </c>
      <c r="C19893" s="218">
        <v>5.6351000000000004</v>
      </c>
    </row>
    <row r="19894" spans="1:3" ht="15" customHeight="1" x14ac:dyDescent="0.25">
      <c r="A19894" s="216">
        <v>45852</v>
      </c>
      <c r="B19894" s="217" t="s">
        <v>259</v>
      </c>
      <c r="C19894" s="218">
        <v>5.6905000000000001</v>
      </c>
    </row>
    <row r="19895" spans="1:3" ht="15" customHeight="1" x14ac:dyDescent="0.25">
      <c r="A19895" s="216">
        <v>45853</v>
      </c>
      <c r="B19895" s="217" t="s">
        <v>259</v>
      </c>
      <c r="C19895" s="218">
        <v>5.7088000000000001</v>
      </c>
    </row>
    <row r="19896" spans="1:3" ht="15" customHeight="1" x14ac:dyDescent="0.25">
      <c r="A19896" s="216">
        <v>45854</v>
      </c>
      <c r="B19896" s="217" t="s">
        <v>259</v>
      </c>
      <c r="C19896" s="218">
        <v>5.7271999999999998</v>
      </c>
    </row>
    <row r="19897" spans="1:3" ht="15" customHeight="1" x14ac:dyDescent="0.25">
      <c r="A19897" s="216">
        <v>45855</v>
      </c>
      <c r="B19897" s="217" t="s">
        <v>259</v>
      </c>
      <c r="C19897" s="218">
        <v>5.7465000000000002</v>
      </c>
    </row>
    <row r="19898" spans="1:3" ht="15" customHeight="1" x14ac:dyDescent="0.25">
      <c r="A19898" s="216">
        <v>45856</v>
      </c>
      <c r="B19898" s="217" t="s">
        <v>259</v>
      </c>
      <c r="C19898" s="218">
        <v>5.7656999999999998</v>
      </c>
    </row>
    <row r="19899" spans="1:3" ht="15" customHeight="1" x14ac:dyDescent="0.25">
      <c r="A19899" s="216">
        <v>45859</v>
      </c>
      <c r="B19899" s="217" t="s">
        <v>259</v>
      </c>
      <c r="C19899" s="218">
        <v>5.8205999999999998</v>
      </c>
    </row>
    <row r="19900" spans="1:3" ht="15" customHeight="1" x14ac:dyDescent="0.25">
      <c r="A19900" s="216">
        <v>45860</v>
      </c>
      <c r="B19900" s="217" t="s">
        <v>259</v>
      </c>
      <c r="C19900" s="218">
        <v>5.8384999999999998</v>
      </c>
    </row>
    <row r="19901" spans="1:3" ht="15" customHeight="1" x14ac:dyDescent="0.25">
      <c r="A19901" s="216">
        <v>45861</v>
      </c>
      <c r="B19901" s="217" t="s">
        <v>259</v>
      </c>
      <c r="C19901" s="218">
        <v>5.8563999999999998</v>
      </c>
    </row>
    <row r="19902" spans="1:3" ht="15" customHeight="1" x14ac:dyDescent="0.25">
      <c r="A19902" s="216">
        <v>45862</v>
      </c>
      <c r="B19902" s="217" t="s">
        <v>259</v>
      </c>
      <c r="C19902" s="218">
        <v>5.8743999999999996</v>
      </c>
    </row>
    <row r="19903" spans="1:3" ht="15" customHeight="1" x14ac:dyDescent="0.25">
      <c r="A19903" s="216">
        <v>45863</v>
      </c>
      <c r="B19903" s="217" t="s">
        <v>259</v>
      </c>
      <c r="C19903" s="218">
        <v>5.8925000000000001</v>
      </c>
    </row>
    <row r="19904" spans="1:3" ht="15" customHeight="1" x14ac:dyDescent="0.25">
      <c r="A19904" s="216">
        <v>45866</v>
      </c>
      <c r="B19904" s="217" t="s">
        <v>259</v>
      </c>
      <c r="C19904" s="218">
        <v>5.9619999999999997</v>
      </c>
    </row>
    <row r="19905" spans="1:3" ht="15" customHeight="1" x14ac:dyDescent="0.25">
      <c r="A19905" s="216">
        <v>45867</v>
      </c>
      <c r="B19905" s="217" t="s">
        <v>259</v>
      </c>
      <c r="C19905" s="218">
        <v>5.9623999999999997</v>
      </c>
    </row>
    <row r="19906" spans="1:3" ht="15" customHeight="1" x14ac:dyDescent="0.25">
      <c r="A19906" s="216">
        <v>45868</v>
      </c>
      <c r="B19906" s="217" t="s">
        <v>259</v>
      </c>
      <c r="C19906" s="218">
        <v>5.9802999999999997</v>
      </c>
    </row>
    <row r="19907" spans="1:3" ht="15" customHeight="1" x14ac:dyDescent="0.25">
      <c r="A19907" s="216">
        <v>45869</v>
      </c>
      <c r="B19907" s="217" t="s">
        <v>259</v>
      </c>
      <c r="C19907" s="218">
        <v>5.9981999999999998</v>
      </c>
    </row>
    <row r="19908" spans="1:3" ht="15" customHeight="1" x14ac:dyDescent="0.25">
      <c r="A19908" s="216">
        <v>45870</v>
      </c>
      <c r="B19908" s="217" t="s">
        <v>259</v>
      </c>
      <c r="C19908" s="218">
        <v>6.0160999999999998</v>
      </c>
    </row>
    <row r="19909" spans="1:3" ht="15" customHeight="1" x14ac:dyDescent="0.25">
      <c r="A19909" s="216">
        <v>45873</v>
      </c>
      <c r="B19909" s="217" t="s">
        <v>259</v>
      </c>
      <c r="C19909" s="218">
        <v>6.0697999999999999</v>
      </c>
    </row>
    <row r="19910" spans="1:3" ht="15" customHeight="1" x14ac:dyDescent="0.25">
      <c r="A19910" s="216">
        <v>45874</v>
      </c>
      <c r="B19910" s="217" t="s">
        <v>259</v>
      </c>
      <c r="C19910" s="218">
        <v>6.0879000000000003</v>
      </c>
    </row>
    <row r="19911" spans="1:3" ht="15" customHeight="1" x14ac:dyDescent="0.25">
      <c r="A19911" s="216">
        <v>45875</v>
      </c>
      <c r="B19911" s="217" t="s">
        <v>259</v>
      </c>
      <c r="C19911" s="218">
        <v>6.1063000000000001</v>
      </c>
    </row>
    <row r="19912" spans="1:3" ht="15" customHeight="1" x14ac:dyDescent="0.25">
      <c r="A19912" s="216">
        <v>45876</v>
      </c>
      <c r="B19912" s="217" t="s">
        <v>259</v>
      </c>
      <c r="C19912" s="218">
        <v>6.1241000000000003</v>
      </c>
    </row>
    <row r="19913" spans="1:3" ht="15" customHeight="1" x14ac:dyDescent="0.25">
      <c r="A19913" s="216">
        <v>45877</v>
      </c>
      <c r="B19913" s="217" t="s">
        <v>259</v>
      </c>
      <c r="C19913" s="218">
        <v>6.1422999999999996</v>
      </c>
    </row>
    <row r="19914" spans="1:3" ht="15" customHeight="1" x14ac:dyDescent="0.25">
      <c r="A19914" s="216">
        <v>45880</v>
      </c>
      <c r="B19914" s="217" t="s">
        <v>259</v>
      </c>
      <c r="C19914" s="218">
        <v>6.1959999999999997</v>
      </c>
    </row>
    <row r="19915" spans="1:3" ht="15" customHeight="1" x14ac:dyDescent="0.25">
      <c r="A19915" s="216">
        <v>45881</v>
      </c>
      <c r="B19915" s="217" t="s">
        <v>259</v>
      </c>
      <c r="C19915" s="218">
        <v>6.2138999999999998</v>
      </c>
    </row>
    <row r="19916" spans="1:3" ht="15" customHeight="1" x14ac:dyDescent="0.25">
      <c r="A19916" s="216">
        <v>45882</v>
      </c>
      <c r="B19916" s="217" t="s">
        <v>259</v>
      </c>
      <c r="C19916" s="218">
        <v>6.2317999999999998</v>
      </c>
    </row>
    <row r="19917" spans="1:3" ht="15" customHeight="1" x14ac:dyDescent="0.25">
      <c r="A19917" s="216">
        <v>45883</v>
      </c>
      <c r="B19917" s="217" t="s">
        <v>259</v>
      </c>
      <c r="C19917" s="218">
        <v>6.2492999999999999</v>
      </c>
    </row>
    <row r="19918" spans="1:3" ht="15" customHeight="1" x14ac:dyDescent="0.25">
      <c r="A19918" s="216">
        <v>45884</v>
      </c>
      <c r="B19918" s="217" t="s">
        <v>259</v>
      </c>
      <c r="C19918" s="218">
        <v>6.2668999999999997</v>
      </c>
    </row>
    <row r="19919" spans="1:3" ht="15" customHeight="1" x14ac:dyDescent="0.25">
      <c r="A19919" s="216">
        <v>45887</v>
      </c>
      <c r="B19919" s="217" t="s">
        <v>259</v>
      </c>
      <c r="C19919" s="218">
        <v>6.3196000000000003</v>
      </c>
    </row>
    <row r="19920" spans="1:3" ht="15" customHeight="1" x14ac:dyDescent="0.25">
      <c r="A19920" s="216">
        <v>45888</v>
      </c>
      <c r="B19920" s="217" t="s">
        <v>259</v>
      </c>
      <c r="C19920" s="218">
        <v>6.3372000000000002</v>
      </c>
    </row>
    <row r="19921" spans="1:3" ht="15" customHeight="1" x14ac:dyDescent="0.25">
      <c r="A19921" s="216">
        <v>45889</v>
      </c>
      <c r="B19921" s="217" t="s">
        <v>259</v>
      </c>
      <c r="C19921" s="218">
        <v>6.3547000000000002</v>
      </c>
    </row>
    <row r="19922" spans="1:3" ht="15" customHeight="1" x14ac:dyDescent="0.25">
      <c r="A19922" s="216">
        <v>45890</v>
      </c>
      <c r="B19922" s="217" t="s">
        <v>259</v>
      </c>
      <c r="C19922" s="218">
        <v>6.3723000000000001</v>
      </c>
    </row>
    <row r="19923" spans="1:3" ht="15" customHeight="1" x14ac:dyDescent="0.25">
      <c r="A19923" s="216">
        <v>45891</v>
      </c>
      <c r="B19923" s="217" t="s">
        <v>259</v>
      </c>
      <c r="C19923" s="218">
        <v>6.3898000000000001</v>
      </c>
    </row>
    <row r="19924" spans="1:3" ht="15" customHeight="1" x14ac:dyDescent="0.25">
      <c r="A19924" s="216">
        <v>45895</v>
      </c>
      <c r="B19924" s="217" t="s">
        <v>259</v>
      </c>
      <c r="C19924" s="218">
        <v>6.4600999999999997</v>
      </c>
    </row>
    <row r="19925" spans="1:3" ht="15" customHeight="1" x14ac:dyDescent="0.25">
      <c r="A19925" s="216">
        <v>45896</v>
      </c>
      <c r="B19925" s="217" t="s">
        <v>259</v>
      </c>
      <c r="C19925" s="218">
        <v>6.4775999999999998</v>
      </c>
    </row>
    <row r="19926" spans="1:3" ht="15" customHeight="1" x14ac:dyDescent="0.25">
      <c r="A19926" s="216">
        <v>45897</v>
      </c>
      <c r="B19926" s="217" t="s">
        <v>259</v>
      </c>
      <c r="C19926" s="218">
        <v>6.4954000000000001</v>
      </c>
    </row>
    <row r="19927" spans="1:3" ht="15" customHeight="1" x14ac:dyDescent="0.25">
      <c r="A19927" s="216">
        <v>45898</v>
      </c>
      <c r="B19927" s="217" t="s">
        <v>259</v>
      </c>
      <c r="C19927" s="218">
        <v>6.5129000000000001</v>
      </c>
    </row>
    <row r="19928" spans="1:3" ht="15" customHeight="1" x14ac:dyDescent="0.25">
      <c r="A19928" s="216">
        <v>45901</v>
      </c>
      <c r="B19928" s="217" t="s">
        <v>259</v>
      </c>
      <c r="C19928" s="218">
        <v>6.5656999999999996</v>
      </c>
    </row>
    <row r="19929" spans="1:3" ht="15" customHeight="1" x14ac:dyDescent="0.25">
      <c r="A19929" s="216">
        <v>45902</v>
      </c>
      <c r="B19929" s="217" t="s">
        <v>259</v>
      </c>
      <c r="C19929" s="218">
        <v>6.5838999999999999</v>
      </c>
    </row>
    <row r="19930" spans="1:3" ht="15" customHeight="1" x14ac:dyDescent="0.25">
      <c r="A19930" s="216">
        <v>45903</v>
      </c>
      <c r="B19930" s="217" t="s">
        <v>259</v>
      </c>
      <c r="C19930" s="218">
        <v>6.6014999999999997</v>
      </c>
    </row>
    <row r="19931" spans="1:3" ht="15" customHeight="1" x14ac:dyDescent="0.25">
      <c r="A19931" s="216">
        <v>45904</v>
      </c>
      <c r="B19931" s="217" t="s">
        <v>259</v>
      </c>
      <c r="C19931" s="218">
        <v>6.6193</v>
      </c>
    </row>
    <row r="19932" spans="1:3" ht="15" customHeight="1" x14ac:dyDescent="0.25">
      <c r="A19932" s="216">
        <v>45905</v>
      </c>
      <c r="B19932" s="217" t="s">
        <v>259</v>
      </c>
      <c r="C19932" s="218">
        <v>6.6368999999999998</v>
      </c>
    </row>
    <row r="19933" spans="1:3" ht="15" customHeight="1" x14ac:dyDescent="0.25">
      <c r="A19933" s="216">
        <v>45908</v>
      </c>
      <c r="B19933" s="217" t="s">
        <v>259</v>
      </c>
      <c r="C19933" s="218">
        <v>6.6897000000000002</v>
      </c>
    </row>
    <row r="19934" spans="1:3" ht="15" customHeight="1" x14ac:dyDescent="0.25">
      <c r="A19934" s="216">
        <v>45909</v>
      </c>
      <c r="B19934" s="217" t="s">
        <v>259</v>
      </c>
      <c r="C19934" s="218">
        <v>6.7070999999999996</v>
      </c>
    </row>
    <row r="19935" spans="1:3" ht="15" customHeight="1" x14ac:dyDescent="0.25">
      <c r="A19935" s="216">
        <v>45910</v>
      </c>
      <c r="B19935" s="217" t="s">
        <v>259</v>
      </c>
      <c r="C19935" s="218">
        <v>6.7247000000000003</v>
      </c>
    </row>
    <row r="19936" spans="1:3" ht="15" customHeight="1" x14ac:dyDescent="0.25">
      <c r="A19936" s="216">
        <v>45911</v>
      </c>
      <c r="B19936" s="217" t="s">
        <v>259</v>
      </c>
      <c r="C19936" s="218">
        <v>6.7423000000000002</v>
      </c>
    </row>
    <row r="19937" spans="1:3" ht="15" customHeight="1" x14ac:dyDescent="0.25">
      <c r="A19937" s="216">
        <v>45912</v>
      </c>
      <c r="B19937" s="217" t="s">
        <v>259</v>
      </c>
      <c r="C19937" s="218">
        <v>6.7603</v>
      </c>
    </row>
    <row r="19938" spans="1:3" ht="15" customHeight="1" x14ac:dyDescent="0.25">
      <c r="A19938" s="216">
        <v>45915</v>
      </c>
      <c r="B19938" s="217" t="s">
        <v>259</v>
      </c>
      <c r="C19938" s="218">
        <v>6.8146000000000004</v>
      </c>
    </row>
    <row r="19939" spans="1:3" ht="15" customHeight="1" x14ac:dyDescent="0.25">
      <c r="A19939" s="216">
        <v>45916</v>
      </c>
      <c r="B19939" s="217" t="s">
        <v>259</v>
      </c>
      <c r="C19939" s="218">
        <v>6.8329000000000004</v>
      </c>
    </row>
    <row r="19940" spans="1:3" ht="15" customHeight="1" x14ac:dyDescent="0.25">
      <c r="A19940" s="216">
        <v>45917</v>
      </c>
      <c r="B19940" s="217" t="s">
        <v>259</v>
      </c>
      <c r="C19940" s="218">
        <v>6.8513999999999999</v>
      </c>
    </row>
    <row r="19941" spans="1:3" ht="15" customHeight="1" x14ac:dyDescent="0.25">
      <c r="A19941" s="216">
        <v>45918</v>
      </c>
      <c r="B19941" s="217" t="s">
        <v>259</v>
      </c>
      <c r="C19941" s="218">
        <v>6.8696999999999999</v>
      </c>
    </row>
    <row r="19942" spans="1:3" ht="15" customHeight="1" x14ac:dyDescent="0.25">
      <c r="A19942" s="216">
        <v>45919</v>
      </c>
      <c r="B19942" s="217" t="s">
        <v>259</v>
      </c>
      <c r="C19942" s="218">
        <v>6.8875999999999999</v>
      </c>
    </row>
    <row r="19943" spans="1:3" ht="15" customHeight="1" x14ac:dyDescent="0.25">
      <c r="A19943" s="216">
        <v>45922</v>
      </c>
      <c r="B19943" s="217" t="s">
        <v>259</v>
      </c>
      <c r="C19943" s="218">
        <v>6.9412000000000003</v>
      </c>
    </row>
    <row r="19944" spans="1:3" ht="15" customHeight="1" x14ac:dyDescent="0.25">
      <c r="A19944" s="216">
        <v>45923</v>
      </c>
      <c r="B19944" s="217" t="s">
        <v>259</v>
      </c>
      <c r="C19944" s="218">
        <v>6.9599000000000002</v>
      </c>
    </row>
    <row r="19945" spans="1:3" ht="15" customHeight="1" x14ac:dyDescent="0.25">
      <c r="A19945" s="216">
        <v>45924</v>
      </c>
      <c r="B19945" s="217" t="s">
        <v>259</v>
      </c>
      <c r="C19945" s="218">
        <v>6.9779</v>
      </c>
    </row>
    <row r="19946" spans="1:3" ht="15" customHeight="1" x14ac:dyDescent="0.25">
      <c r="A19946" s="216">
        <v>45925</v>
      </c>
      <c r="B19946" s="217" t="s">
        <v>259</v>
      </c>
      <c r="C19946" s="218">
        <v>6.9958999999999998</v>
      </c>
    </row>
    <row r="19947" spans="1:3" ht="15" customHeight="1" x14ac:dyDescent="0.25">
      <c r="A19947" s="216">
        <v>45926</v>
      </c>
      <c r="B19947" s="217" t="s">
        <v>259</v>
      </c>
      <c r="C19947" s="218">
        <v>7.0137999999999998</v>
      </c>
    </row>
    <row r="19948" spans="1:3" ht="15" customHeight="1" x14ac:dyDescent="0.25">
      <c r="A19948" s="216">
        <v>45929</v>
      </c>
      <c r="B19948" s="217" t="s">
        <v>259</v>
      </c>
      <c r="C19948" s="218">
        <v>7.0685000000000002</v>
      </c>
    </row>
    <row r="19949" spans="1:3" ht="15" customHeight="1" x14ac:dyDescent="0.25">
      <c r="A19949" s="216">
        <v>45930</v>
      </c>
      <c r="B19949" s="217" t="s">
        <v>259</v>
      </c>
      <c r="C19949" s="218">
        <v>7.0865</v>
      </c>
    </row>
    <row r="19950" spans="1:3" ht="15" customHeight="1" x14ac:dyDescent="0.25">
      <c r="A19950" s="216">
        <v>45566</v>
      </c>
      <c r="B19950" s="217" t="s">
        <v>263</v>
      </c>
      <c r="C19950" s="218">
        <v>1.37E-2</v>
      </c>
    </row>
    <row r="19951" spans="1:3" ht="15" customHeight="1" x14ac:dyDescent="0.25">
      <c r="A19951" s="216">
        <v>45567</v>
      </c>
      <c r="B19951" s="217" t="s">
        <v>263</v>
      </c>
      <c r="C19951" s="218">
        <v>2.76E-2</v>
      </c>
    </row>
    <row r="19952" spans="1:3" ht="15" customHeight="1" x14ac:dyDescent="0.25">
      <c r="A19952" s="216">
        <v>45568</v>
      </c>
      <c r="B19952" s="217" t="s">
        <v>263</v>
      </c>
      <c r="C19952" s="218">
        <v>4.1399999999999999E-2</v>
      </c>
    </row>
    <row r="19953" spans="1:3" ht="15" customHeight="1" x14ac:dyDescent="0.25">
      <c r="A19953" s="216">
        <v>45569</v>
      </c>
      <c r="B19953" s="217" t="s">
        <v>263</v>
      </c>
      <c r="C19953" s="218">
        <v>5.4300000000000001E-2</v>
      </c>
    </row>
    <row r="19954" spans="1:3" ht="15" customHeight="1" x14ac:dyDescent="0.25">
      <c r="A19954" s="216">
        <v>45572</v>
      </c>
      <c r="B19954" s="217" t="s">
        <v>263</v>
      </c>
      <c r="C19954" s="218">
        <v>9.64E-2</v>
      </c>
    </row>
    <row r="19955" spans="1:3" ht="15" customHeight="1" x14ac:dyDescent="0.25">
      <c r="A19955" s="216">
        <v>45573</v>
      </c>
      <c r="B19955" s="217" t="s">
        <v>263</v>
      </c>
      <c r="C19955" s="218">
        <v>0.1103</v>
      </c>
    </row>
    <row r="19956" spans="1:3" ht="15" customHeight="1" x14ac:dyDescent="0.25">
      <c r="A19956" s="216">
        <v>45574</v>
      </c>
      <c r="B19956" s="217" t="s">
        <v>263</v>
      </c>
      <c r="C19956" s="218">
        <v>0.1244</v>
      </c>
    </row>
    <row r="19957" spans="1:3" ht="15" customHeight="1" x14ac:dyDescent="0.25">
      <c r="A19957" s="216">
        <v>45575</v>
      </c>
      <c r="B19957" s="217" t="s">
        <v>263</v>
      </c>
      <c r="C19957" s="218">
        <v>0.13830000000000001</v>
      </c>
    </row>
    <row r="19958" spans="1:3" ht="15" customHeight="1" x14ac:dyDescent="0.25">
      <c r="A19958" s="216">
        <v>45576</v>
      </c>
      <c r="B19958" s="217" t="s">
        <v>263</v>
      </c>
      <c r="C19958" s="218">
        <v>0.1522</v>
      </c>
    </row>
    <row r="19959" spans="1:3" ht="15" customHeight="1" x14ac:dyDescent="0.25">
      <c r="A19959" s="216">
        <v>45579</v>
      </c>
      <c r="B19959" s="217" t="s">
        <v>263</v>
      </c>
      <c r="C19959" s="218">
        <v>0.19400000000000001</v>
      </c>
    </row>
    <row r="19960" spans="1:3" ht="15" customHeight="1" x14ac:dyDescent="0.25">
      <c r="A19960" s="216">
        <v>45580</v>
      </c>
      <c r="B19960" s="217" t="s">
        <v>263</v>
      </c>
      <c r="C19960" s="218">
        <v>0.20799999999999999</v>
      </c>
    </row>
    <row r="19961" spans="1:3" ht="15" customHeight="1" x14ac:dyDescent="0.25">
      <c r="A19961" s="216">
        <v>45581</v>
      </c>
      <c r="B19961" s="217" t="s">
        <v>263</v>
      </c>
      <c r="C19961" s="218">
        <v>0.222</v>
      </c>
    </row>
    <row r="19962" spans="1:3" ht="15" customHeight="1" x14ac:dyDescent="0.25">
      <c r="A19962" s="216">
        <v>45582</v>
      </c>
      <c r="B19962" s="217" t="s">
        <v>263</v>
      </c>
      <c r="C19962" s="218">
        <v>0.2364</v>
      </c>
    </row>
    <row r="19963" spans="1:3" ht="15" customHeight="1" x14ac:dyDescent="0.25">
      <c r="A19963" s="216">
        <v>45583</v>
      </c>
      <c r="B19963" s="217" t="s">
        <v>263</v>
      </c>
      <c r="C19963" s="218">
        <v>0.25040000000000001</v>
      </c>
    </row>
    <row r="19964" spans="1:3" ht="15" customHeight="1" x14ac:dyDescent="0.25">
      <c r="A19964" s="216">
        <v>45586</v>
      </c>
      <c r="B19964" s="217" t="s">
        <v>263</v>
      </c>
      <c r="C19964" s="218">
        <v>0.29210000000000003</v>
      </c>
    </row>
    <row r="19965" spans="1:3" ht="15" customHeight="1" x14ac:dyDescent="0.25">
      <c r="A19965" s="216">
        <v>45587</v>
      </c>
      <c r="B19965" s="217" t="s">
        <v>263</v>
      </c>
      <c r="C19965" s="218">
        <v>0.30599999999999999</v>
      </c>
    </row>
    <row r="19966" spans="1:3" ht="15" customHeight="1" x14ac:dyDescent="0.25">
      <c r="A19966" s="216">
        <v>45588</v>
      </c>
      <c r="B19966" s="217" t="s">
        <v>263</v>
      </c>
      <c r="C19966" s="218">
        <v>0.3201</v>
      </c>
    </row>
    <row r="19967" spans="1:3" ht="15" customHeight="1" x14ac:dyDescent="0.25">
      <c r="A19967" s="216">
        <v>45589</v>
      </c>
      <c r="B19967" s="217" t="s">
        <v>263</v>
      </c>
      <c r="C19967" s="218">
        <v>0.33389999999999997</v>
      </c>
    </row>
    <row r="19968" spans="1:3" ht="15" customHeight="1" x14ac:dyDescent="0.25">
      <c r="A19968" s="216">
        <v>45590</v>
      </c>
      <c r="B19968" s="217" t="s">
        <v>263</v>
      </c>
      <c r="C19968" s="218">
        <v>0.34770000000000001</v>
      </c>
    </row>
    <row r="19969" spans="1:3" ht="15" customHeight="1" x14ac:dyDescent="0.25">
      <c r="A19969" s="216">
        <v>45593</v>
      </c>
      <c r="B19969" s="217" t="s">
        <v>263</v>
      </c>
      <c r="C19969" s="218">
        <v>0.38919999999999999</v>
      </c>
    </row>
    <row r="19970" spans="1:3" ht="15" customHeight="1" x14ac:dyDescent="0.25">
      <c r="A19970" s="216">
        <v>45594</v>
      </c>
      <c r="B19970" s="217" t="s">
        <v>263</v>
      </c>
      <c r="C19970" s="218">
        <v>0.40310000000000001</v>
      </c>
    </row>
    <row r="19971" spans="1:3" ht="15" customHeight="1" x14ac:dyDescent="0.25">
      <c r="A19971" s="216">
        <v>45595</v>
      </c>
      <c r="B19971" s="217" t="s">
        <v>263</v>
      </c>
      <c r="C19971" s="218">
        <v>0.41689999999999999</v>
      </c>
    </row>
    <row r="19972" spans="1:3" ht="15" customHeight="1" x14ac:dyDescent="0.25">
      <c r="A19972" s="216">
        <v>45596</v>
      </c>
      <c r="B19972" s="217" t="s">
        <v>263</v>
      </c>
      <c r="C19972" s="218">
        <v>0.43080000000000002</v>
      </c>
    </row>
    <row r="19973" spans="1:3" ht="15" customHeight="1" x14ac:dyDescent="0.25">
      <c r="A19973" s="216">
        <v>45597</v>
      </c>
      <c r="B19973" s="217" t="s">
        <v>263</v>
      </c>
      <c r="C19973" s="218">
        <v>0.44800000000000001</v>
      </c>
    </row>
    <row r="19974" spans="1:3" ht="15" customHeight="1" x14ac:dyDescent="0.25">
      <c r="A19974" s="216">
        <v>45600</v>
      </c>
      <c r="B19974" s="217" t="s">
        <v>263</v>
      </c>
      <c r="C19974" s="218">
        <v>0.49180000000000001</v>
      </c>
    </row>
    <row r="19975" spans="1:3" ht="15" customHeight="1" x14ac:dyDescent="0.25">
      <c r="A19975" s="216">
        <v>45601</v>
      </c>
      <c r="B19975" s="217" t="s">
        <v>263</v>
      </c>
      <c r="C19975" s="218">
        <v>0.50549999999999995</v>
      </c>
    </row>
    <row r="19976" spans="1:3" ht="15" customHeight="1" x14ac:dyDescent="0.25">
      <c r="A19976" s="216">
        <v>45602</v>
      </c>
      <c r="B19976" s="217" t="s">
        <v>263</v>
      </c>
      <c r="C19976" s="218">
        <v>0.51929999999999998</v>
      </c>
    </row>
    <row r="19977" spans="1:3" ht="15" customHeight="1" x14ac:dyDescent="0.25">
      <c r="A19977" s="216">
        <v>45603</v>
      </c>
      <c r="B19977" s="217" t="s">
        <v>263</v>
      </c>
      <c r="C19977" s="218">
        <v>0.53300000000000003</v>
      </c>
    </row>
    <row r="19978" spans="1:3" ht="15" customHeight="1" x14ac:dyDescent="0.25">
      <c r="A19978" s="216">
        <v>45604</v>
      </c>
      <c r="B19978" s="217" t="s">
        <v>263</v>
      </c>
      <c r="C19978" s="218">
        <v>0.54659999999999997</v>
      </c>
    </row>
    <row r="19979" spans="1:3" ht="15" customHeight="1" x14ac:dyDescent="0.25">
      <c r="A19979" s="216">
        <v>45607</v>
      </c>
      <c r="B19979" s="217" t="s">
        <v>263</v>
      </c>
      <c r="C19979" s="218">
        <v>0.58740000000000003</v>
      </c>
    </row>
    <row r="19980" spans="1:3" ht="15" customHeight="1" x14ac:dyDescent="0.25">
      <c r="A19980" s="216">
        <v>45608</v>
      </c>
      <c r="B19980" s="217" t="s">
        <v>263</v>
      </c>
      <c r="C19980" s="218">
        <v>0.60129999999999995</v>
      </c>
    </row>
    <row r="19981" spans="1:3" ht="15" customHeight="1" x14ac:dyDescent="0.25">
      <c r="A19981" s="216">
        <v>45609</v>
      </c>
      <c r="B19981" s="217" t="s">
        <v>263</v>
      </c>
      <c r="C19981" s="218">
        <v>0.61499999999999999</v>
      </c>
    </row>
    <row r="19982" spans="1:3" ht="15" customHeight="1" x14ac:dyDescent="0.25">
      <c r="A19982" s="216">
        <v>45610</v>
      </c>
      <c r="B19982" s="217" t="s">
        <v>263</v>
      </c>
      <c r="C19982" s="218">
        <v>0.62839999999999996</v>
      </c>
    </row>
    <row r="19983" spans="1:3" ht="15" customHeight="1" x14ac:dyDescent="0.25">
      <c r="A19983" s="216">
        <v>45611</v>
      </c>
      <c r="B19983" s="217" t="s">
        <v>263</v>
      </c>
      <c r="C19983" s="218">
        <v>0.64200000000000002</v>
      </c>
    </row>
    <row r="19984" spans="1:3" ht="15" customHeight="1" x14ac:dyDescent="0.25">
      <c r="A19984" s="216">
        <v>45614</v>
      </c>
      <c r="B19984" s="217" t="s">
        <v>263</v>
      </c>
      <c r="C19984" s="218">
        <v>0.67930000000000001</v>
      </c>
    </row>
    <row r="19985" spans="1:3" ht="15" customHeight="1" x14ac:dyDescent="0.25">
      <c r="A19985" s="216">
        <v>45615</v>
      </c>
      <c r="B19985" s="217" t="s">
        <v>263</v>
      </c>
      <c r="C19985" s="218">
        <v>0.69279999999999997</v>
      </c>
    </row>
    <row r="19986" spans="1:3" ht="15" customHeight="1" x14ac:dyDescent="0.25">
      <c r="A19986" s="216">
        <v>45616</v>
      </c>
      <c r="B19986" s="217" t="s">
        <v>263</v>
      </c>
      <c r="C19986" s="218">
        <v>0.70630000000000004</v>
      </c>
    </row>
    <row r="19987" spans="1:3" ht="15" customHeight="1" x14ac:dyDescent="0.25">
      <c r="A19987" s="216">
        <v>45617</v>
      </c>
      <c r="B19987" s="217" t="s">
        <v>263</v>
      </c>
      <c r="C19987" s="218">
        <v>0.71989999999999998</v>
      </c>
    </row>
    <row r="19988" spans="1:3" ht="15" customHeight="1" x14ac:dyDescent="0.25">
      <c r="A19988" s="216">
        <v>45618</v>
      </c>
      <c r="B19988" s="217" t="s">
        <v>263</v>
      </c>
      <c r="C19988" s="218">
        <v>0.73350000000000004</v>
      </c>
    </row>
    <row r="19989" spans="1:3" ht="15" customHeight="1" x14ac:dyDescent="0.25">
      <c r="A19989" s="216">
        <v>45621</v>
      </c>
      <c r="B19989" s="217" t="s">
        <v>263</v>
      </c>
      <c r="C19989" s="218">
        <v>0.77410000000000001</v>
      </c>
    </row>
    <row r="19990" spans="1:3" ht="15" customHeight="1" x14ac:dyDescent="0.25">
      <c r="A19990" s="216">
        <v>45622</v>
      </c>
      <c r="B19990" s="217" t="s">
        <v>263</v>
      </c>
      <c r="C19990" s="218">
        <v>0.78759999999999997</v>
      </c>
    </row>
    <row r="19991" spans="1:3" ht="15" customHeight="1" x14ac:dyDescent="0.25">
      <c r="A19991" s="216">
        <v>45623</v>
      </c>
      <c r="B19991" s="217" t="s">
        <v>263</v>
      </c>
      <c r="C19991" s="218">
        <v>0.80110000000000003</v>
      </c>
    </row>
    <row r="19992" spans="1:3" ht="15" customHeight="1" x14ac:dyDescent="0.25">
      <c r="A19992" s="216">
        <v>45624</v>
      </c>
      <c r="B19992" s="217" t="s">
        <v>263</v>
      </c>
      <c r="C19992" s="218">
        <v>0.81459999999999999</v>
      </c>
    </row>
    <row r="19993" spans="1:3" ht="15" customHeight="1" x14ac:dyDescent="0.25">
      <c r="A19993" s="216">
        <v>45625</v>
      </c>
      <c r="B19993" s="217" t="s">
        <v>263</v>
      </c>
      <c r="C19993" s="218">
        <v>0.82820000000000005</v>
      </c>
    </row>
    <row r="19994" spans="1:3" ht="15" customHeight="1" x14ac:dyDescent="0.25">
      <c r="A19994" s="216">
        <v>45628</v>
      </c>
      <c r="B19994" s="217" t="s">
        <v>263</v>
      </c>
      <c r="C19994" s="218">
        <v>0.86870000000000003</v>
      </c>
    </row>
    <row r="19995" spans="1:3" ht="15" customHeight="1" x14ac:dyDescent="0.25">
      <c r="A19995" s="216">
        <v>45629</v>
      </c>
      <c r="B19995" s="217" t="s">
        <v>263</v>
      </c>
      <c r="C19995" s="218">
        <v>0.88239999999999996</v>
      </c>
    </row>
    <row r="19996" spans="1:3" ht="15" customHeight="1" x14ac:dyDescent="0.25">
      <c r="A19996" s="216">
        <v>45630</v>
      </c>
      <c r="B19996" s="217" t="s">
        <v>263</v>
      </c>
      <c r="C19996" s="218">
        <v>0.89459999999999995</v>
      </c>
    </row>
    <row r="19997" spans="1:3" ht="15" customHeight="1" x14ac:dyDescent="0.25">
      <c r="A19997" s="216">
        <v>45631</v>
      </c>
      <c r="B19997" s="217" t="s">
        <v>263</v>
      </c>
      <c r="C19997" s="218">
        <v>0.90980000000000005</v>
      </c>
    </row>
    <row r="19998" spans="1:3" ht="15" customHeight="1" x14ac:dyDescent="0.25">
      <c r="A19998" s="216">
        <v>45632</v>
      </c>
      <c r="B19998" s="217" t="s">
        <v>263</v>
      </c>
      <c r="C19998" s="218">
        <v>0.92359999999999998</v>
      </c>
    </row>
    <row r="19999" spans="1:3" ht="15" customHeight="1" x14ac:dyDescent="0.25">
      <c r="A19999" s="216">
        <v>45635</v>
      </c>
      <c r="B19999" s="217" t="s">
        <v>263</v>
      </c>
      <c r="C19999" s="218">
        <v>0.96419999999999995</v>
      </c>
    </row>
    <row r="20000" spans="1:3" ht="15" customHeight="1" x14ac:dyDescent="0.25">
      <c r="A20000" s="216">
        <v>45636</v>
      </c>
      <c r="B20000" s="217" t="s">
        <v>263</v>
      </c>
      <c r="C20000" s="218">
        <v>0.97770000000000001</v>
      </c>
    </row>
    <row r="20001" spans="1:3" ht="15" customHeight="1" x14ac:dyDescent="0.25">
      <c r="A20001" s="216">
        <v>45637</v>
      </c>
      <c r="B20001" s="217" t="s">
        <v>263</v>
      </c>
      <c r="C20001" s="218">
        <v>0.99119999999999997</v>
      </c>
    </row>
    <row r="20002" spans="1:3" ht="15" customHeight="1" x14ac:dyDescent="0.25">
      <c r="A20002" s="216">
        <v>45638</v>
      </c>
      <c r="B20002" s="217" t="s">
        <v>263</v>
      </c>
      <c r="C20002" s="218">
        <v>1.0047999999999999</v>
      </c>
    </row>
    <row r="20003" spans="1:3" ht="15" customHeight="1" x14ac:dyDescent="0.25">
      <c r="A20003" s="216">
        <v>45639</v>
      </c>
      <c r="B20003" s="217" t="s">
        <v>263</v>
      </c>
      <c r="C20003" s="218">
        <v>1.0184</v>
      </c>
    </row>
    <row r="20004" spans="1:3" ht="15" customHeight="1" x14ac:dyDescent="0.25">
      <c r="A20004" s="216">
        <v>45642</v>
      </c>
      <c r="B20004" s="217" t="s">
        <v>263</v>
      </c>
      <c r="C20004" s="218">
        <v>1.0591999999999999</v>
      </c>
    </row>
    <row r="20005" spans="1:3" ht="15" customHeight="1" x14ac:dyDescent="0.25">
      <c r="A20005" s="216">
        <v>45643</v>
      </c>
      <c r="B20005" s="217" t="s">
        <v>263</v>
      </c>
      <c r="C20005" s="218">
        <v>1.0730999999999999</v>
      </c>
    </row>
    <row r="20006" spans="1:3" ht="15" customHeight="1" x14ac:dyDescent="0.25">
      <c r="A20006" s="216">
        <v>45644</v>
      </c>
      <c r="B20006" s="217" t="s">
        <v>263</v>
      </c>
      <c r="C20006" s="218">
        <v>1.0869</v>
      </c>
    </row>
    <row r="20007" spans="1:3" ht="15" customHeight="1" x14ac:dyDescent="0.25">
      <c r="A20007" s="216">
        <v>45645</v>
      </c>
      <c r="B20007" s="217" t="s">
        <v>263</v>
      </c>
      <c r="C20007" s="218">
        <v>1.0991</v>
      </c>
    </row>
    <row r="20008" spans="1:3" ht="15" customHeight="1" x14ac:dyDescent="0.25">
      <c r="A20008" s="216">
        <v>45646</v>
      </c>
      <c r="B20008" s="217" t="s">
        <v>263</v>
      </c>
      <c r="C20008" s="218">
        <v>1.1127</v>
      </c>
    </row>
    <row r="20009" spans="1:3" ht="15" customHeight="1" x14ac:dyDescent="0.25">
      <c r="A20009" s="216">
        <v>45649</v>
      </c>
      <c r="B20009" s="217" t="s">
        <v>263</v>
      </c>
      <c r="C20009" s="218">
        <v>1.1533</v>
      </c>
    </row>
    <row r="20010" spans="1:3" ht="15" customHeight="1" x14ac:dyDescent="0.25">
      <c r="A20010" s="216">
        <v>45650</v>
      </c>
      <c r="B20010" s="217" t="s">
        <v>263</v>
      </c>
      <c r="C20010" s="218">
        <v>1.1668000000000001</v>
      </c>
    </row>
    <row r="20011" spans="1:3" ht="15" customHeight="1" x14ac:dyDescent="0.25">
      <c r="A20011" s="216">
        <v>45651</v>
      </c>
      <c r="B20011" s="217" t="s">
        <v>263</v>
      </c>
      <c r="C20011" s="218">
        <v>1.1802999999999999</v>
      </c>
    </row>
    <row r="20012" spans="1:3" ht="15" customHeight="1" x14ac:dyDescent="0.25">
      <c r="A20012" s="216">
        <v>45652</v>
      </c>
      <c r="B20012" s="217" t="s">
        <v>263</v>
      </c>
      <c r="C20012" s="218">
        <v>1.1939</v>
      </c>
    </row>
    <row r="20013" spans="1:3" ht="15" customHeight="1" x14ac:dyDescent="0.25">
      <c r="A20013" s="216">
        <v>45653</v>
      </c>
      <c r="B20013" s="217" t="s">
        <v>263</v>
      </c>
      <c r="C20013" s="218">
        <v>1.2075</v>
      </c>
    </row>
    <row r="20014" spans="1:3" ht="15" customHeight="1" x14ac:dyDescent="0.25">
      <c r="A20014" s="216">
        <v>45656</v>
      </c>
      <c r="B20014" s="217" t="s">
        <v>263</v>
      </c>
      <c r="C20014" s="218">
        <v>1.2481</v>
      </c>
    </row>
    <row r="20015" spans="1:3" ht="15" customHeight="1" x14ac:dyDescent="0.25">
      <c r="A20015" s="216">
        <v>45657</v>
      </c>
      <c r="B20015" s="217" t="s">
        <v>263</v>
      </c>
      <c r="C20015" s="218">
        <v>1.2616000000000001</v>
      </c>
    </row>
    <row r="20016" spans="1:3" ht="15" customHeight="1" x14ac:dyDescent="0.25">
      <c r="A20016" s="216">
        <v>45659</v>
      </c>
      <c r="B20016" s="217" t="s">
        <v>263</v>
      </c>
      <c r="C20016" s="218">
        <v>1.29</v>
      </c>
    </row>
    <row r="20017" spans="1:3" ht="15" customHeight="1" x14ac:dyDescent="0.25">
      <c r="A20017" s="216">
        <v>45660</v>
      </c>
      <c r="B20017" s="217" t="s">
        <v>263</v>
      </c>
      <c r="C20017" s="218">
        <v>1.3036000000000001</v>
      </c>
    </row>
    <row r="20018" spans="1:3" ht="15" customHeight="1" x14ac:dyDescent="0.25">
      <c r="A20018" s="216">
        <v>45663</v>
      </c>
      <c r="B20018" s="217" t="s">
        <v>263</v>
      </c>
      <c r="C20018" s="218">
        <v>1.3442000000000001</v>
      </c>
    </row>
    <row r="20019" spans="1:3" ht="15" customHeight="1" x14ac:dyDescent="0.25">
      <c r="A20019" s="216">
        <v>45664</v>
      </c>
      <c r="B20019" s="217" t="s">
        <v>263</v>
      </c>
      <c r="C20019" s="218">
        <v>1.3576999999999999</v>
      </c>
    </row>
    <row r="20020" spans="1:3" ht="15" customHeight="1" x14ac:dyDescent="0.25">
      <c r="A20020" s="216">
        <v>45665</v>
      </c>
      <c r="B20020" s="217" t="s">
        <v>263</v>
      </c>
      <c r="C20020" s="218">
        <v>1.3713</v>
      </c>
    </row>
    <row r="20021" spans="1:3" ht="15" customHeight="1" x14ac:dyDescent="0.25">
      <c r="A20021" s="216">
        <v>45666</v>
      </c>
      <c r="B20021" s="217" t="s">
        <v>263</v>
      </c>
      <c r="C20021" s="218">
        <v>1.3848</v>
      </c>
    </row>
    <row r="20022" spans="1:3" ht="15" customHeight="1" x14ac:dyDescent="0.25">
      <c r="A20022" s="216">
        <v>45667</v>
      </c>
      <c r="B20022" s="217" t="s">
        <v>263</v>
      </c>
      <c r="C20022" s="218">
        <v>1.3984000000000001</v>
      </c>
    </row>
    <row r="20023" spans="1:3" ht="15" customHeight="1" x14ac:dyDescent="0.25">
      <c r="A20023" s="216">
        <v>45670</v>
      </c>
      <c r="B20023" s="217" t="s">
        <v>263</v>
      </c>
      <c r="C20023" s="218">
        <v>1.4390000000000001</v>
      </c>
    </row>
    <row r="20024" spans="1:3" ht="15" customHeight="1" x14ac:dyDescent="0.25">
      <c r="A20024" s="216">
        <v>45671</v>
      </c>
      <c r="B20024" s="217" t="s">
        <v>263</v>
      </c>
      <c r="C20024" s="218">
        <v>1.4525999999999999</v>
      </c>
    </row>
    <row r="20025" spans="1:3" ht="15" customHeight="1" x14ac:dyDescent="0.25">
      <c r="A20025" s="216">
        <v>45672</v>
      </c>
      <c r="B20025" s="217" t="s">
        <v>263</v>
      </c>
      <c r="C20025" s="218">
        <v>1.4661999999999999</v>
      </c>
    </row>
    <row r="20026" spans="1:3" ht="15" customHeight="1" x14ac:dyDescent="0.25">
      <c r="A20026" s="216">
        <v>45673</v>
      </c>
      <c r="B20026" s="217" t="s">
        <v>263</v>
      </c>
      <c r="C20026" s="218">
        <v>1.4798</v>
      </c>
    </row>
    <row r="20027" spans="1:3" ht="15" customHeight="1" x14ac:dyDescent="0.25">
      <c r="A20027" s="216">
        <v>45674</v>
      </c>
      <c r="B20027" s="217" t="s">
        <v>263</v>
      </c>
      <c r="C20027" s="218">
        <v>1.4938</v>
      </c>
    </row>
    <row r="20028" spans="1:3" ht="15" customHeight="1" x14ac:dyDescent="0.25">
      <c r="A20028" s="216">
        <v>45677</v>
      </c>
      <c r="B20028" s="217" t="s">
        <v>263</v>
      </c>
      <c r="C20028" s="218">
        <v>1.5344</v>
      </c>
    </row>
    <row r="20029" spans="1:3" ht="15" customHeight="1" x14ac:dyDescent="0.25">
      <c r="A20029" s="216">
        <v>45678</v>
      </c>
      <c r="B20029" s="217" t="s">
        <v>263</v>
      </c>
      <c r="C20029" s="218">
        <v>1.548</v>
      </c>
    </row>
    <row r="20030" spans="1:3" ht="15" customHeight="1" x14ac:dyDescent="0.25">
      <c r="A20030" s="216">
        <v>45679</v>
      </c>
      <c r="B20030" s="217" t="s">
        <v>263</v>
      </c>
      <c r="C20030" s="218">
        <v>1.5616000000000001</v>
      </c>
    </row>
    <row r="20031" spans="1:3" ht="15" customHeight="1" x14ac:dyDescent="0.25">
      <c r="A20031" s="216">
        <v>45680</v>
      </c>
      <c r="B20031" s="217" t="s">
        <v>263</v>
      </c>
      <c r="C20031" s="218">
        <v>1.5750999999999999</v>
      </c>
    </row>
    <row r="20032" spans="1:3" ht="15" customHeight="1" x14ac:dyDescent="0.25">
      <c r="A20032" s="216">
        <v>45681</v>
      </c>
      <c r="B20032" s="217" t="s">
        <v>263</v>
      </c>
      <c r="C20032" s="218">
        <v>1.5888</v>
      </c>
    </row>
    <row r="20033" spans="1:3" ht="15" customHeight="1" x14ac:dyDescent="0.25">
      <c r="A20033" s="216">
        <v>45684</v>
      </c>
      <c r="B20033" s="217" t="s">
        <v>263</v>
      </c>
      <c r="C20033" s="218">
        <v>1.6294</v>
      </c>
    </row>
    <row r="20034" spans="1:3" ht="15" customHeight="1" x14ac:dyDescent="0.25">
      <c r="A20034" s="216">
        <v>45685</v>
      </c>
      <c r="B20034" s="217" t="s">
        <v>263</v>
      </c>
      <c r="C20034" s="218">
        <v>1.6429</v>
      </c>
    </row>
    <row r="20035" spans="1:3" ht="15" customHeight="1" x14ac:dyDescent="0.25">
      <c r="A20035" s="216">
        <v>45686</v>
      </c>
      <c r="B20035" s="217" t="s">
        <v>263</v>
      </c>
      <c r="C20035" s="218">
        <v>1.6565000000000001</v>
      </c>
    </row>
    <row r="20036" spans="1:3" ht="15" customHeight="1" x14ac:dyDescent="0.25">
      <c r="A20036" s="216">
        <v>45687</v>
      </c>
      <c r="B20036" s="217" t="s">
        <v>263</v>
      </c>
      <c r="C20036" s="218">
        <v>1.6702999999999999</v>
      </c>
    </row>
    <row r="20037" spans="1:3" ht="15" customHeight="1" x14ac:dyDescent="0.25">
      <c r="A20037" s="216">
        <v>45688</v>
      </c>
      <c r="B20037" s="217" t="s">
        <v>263</v>
      </c>
      <c r="C20037" s="218">
        <v>1.6838</v>
      </c>
    </row>
    <row r="20038" spans="1:3" ht="15" customHeight="1" x14ac:dyDescent="0.25">
      <c r="A20038" s="216">
        <v>45691</v>
      </c>
      <c r="B20038" s="217" t="s">
        <v>263</v>
      </c>
      <c r="C20038" s="218">
        <v>1.7242999999999999</v>
      </c>
    </row>
    <row r="20039" spans="1:3" ht="15" customHeight="1" x14ac:dyDescent="0.25">
      <c r="A20039" s="216">
        <v>45692</v>
      </c>
      <c r="B20039" s="217" t="s">
        <v>263</v>
      </c>
      <c r="C20039" s="218">
        <v>1.7382</v>
      </c>
    </row>
    <row r="20040" spans="1:3" ht="15" customHeight="1" x14ac:dyDescent="0.25">
      <c r="A20040" s="216">
        <v>45693</v>
      </c>
      <c r="B20040" s="217" t="s">
        <v>263</v>
      </c>
      <c r="C20040" s="218">
        <v>1.7516</v>
      </c>
    </row>
    <row r="20041" spans="1:3" ht="15" customHeight="1" x14ac:dyDescent="0.25">
      <c r="A20041" s="216">
        <v>45694</v>
      </c>
      <c r="B20041" s="217" t="s">
        <v>263</v>
      </c>
      <c r="C20041" s="218">
        <v>1.7649999999999999</v>
      </c>
    </row>
    <row r="20042" spans="1:3" ht="15" customHeight="1" x14ac:dyDescent="0.25">
      <c r="A20042" s="216">
        <v>45695</v>
      </c>
      <c r="B20042" s="217" t="s">
        <v>263</v>
      </c>
      <c r="C20042" s="218">
        <v>1.7784</v>
      </c>
    </row>
    <row r="20043" spans="1:3" ht="15" customHeight="1" x14ac:dyDescent="0.25">
      <c r="A20043" s="216">
        <v>45698</v>
      </c>
      <c r="B20043" s="217" t="s">
        <v>263</v>
      </c>
      <c r="C20043" s="218">
        <v>1.8187</v>
      </c>
    </row>
    <row r="20044" spans="1:3" ht="15" customHeight="1" x14ac:dyDescent="0.25">
      <c r="A20044" s="216">
        <v>45699</v>
      </c>
      <c r="B20044" s="217" t="s">
        <v>263</v>
      </c>
      <c r="C20044" s="218">
        <v>1.8321000000000001</v>
      </c>
    </row>
    <row r="20045" spans="1:3" ht="15" customHeight="1" x14ac:dyDescent="0.25">
      <c r="A20045" s="216">
        <v>45700</v>
      </c>
      <c r="B20045" s="217" t="s">
        <v>263</v>
      </c>
      <c r="C20045" s="218">
        <v>1.8453999999999999</v>
      </c>
    </row>
    <row r="20046" spans="1:3" ht="15" customHeight="1" x14ac:dyDescent="0.25">
      <c r="A20046" s="216">
        <v>45701</v>
      </c>
      <c r="B20046" s="217" t="s">
        <v>263</v>
      </c>
      <c r="C20046" s="218">
        <v>1.8588</v>
      </c>
    </row>
    <row r="20047" spans="1:3" ht="15" customHeight="1" x14ac:dyDescent="0.25">
      <c r="A20047" s="216">
        <v>45702</v>
      </c>
      <c r="B20047" s="217" t="s">
        <v>263</v>
      </c>
      <c r="C20047" s="218">
        <v>1.8717999999999999</v>
      </c>
    </row>
    <row r="20048" spans="1:3" ht="15" customHeight="1" x14ac:dyDescent="0.25">
      <c r="A20048" s="216">
        <v>45705</v>
      </c>
      <c r="B20048" s="217" t="s">
        <v>263</v>
      </c>
      <c r="C20048" s="218">
        <v>1.9119999999999999</v>
      </c>
    </row>
    <row r="20049" spans="1:3" ht="15" customHeight="1" x14ac:dyDescent="0.25">
      <c r="A20049" s="216">
        <v>45706</v>
      </c>
      <c r="B20049" s="217" t="s">
        <v>263</v>
      </c>
      <c r="C20049" s="218">
        <v>1.9251</v>
      </c>
    </row>
    <row r="20050" spans="1:3" ht="15" customHeight="1" x14ac:dyDescent="0.25">
      <c r="A20050" s="216">
        <v>45707</v>
      </c>
      <c r="B20050" s="217" t="s">
        <v>263</v>
      </c>
      <c r="C20050" s="218">
        <v>1.9383999999999999</v>
      </c>
    </row>
    <row r="20051" spans="1:3" ht="15" customHeight="1" x14ac:dyDescent="0.25">
      <c r="A20051" s="216">
        <v>45708</v>
      </c>
      <c r="B20051" s="217" t="s">
        <v>263</v>
      </c>
      <c r="C20051" s="218">
        <v>1.9517</v>
      </c>
    </row>
    <row r="20052" spans="1:3" ht="15" customHeight="1" x14ac:dyDescent="0.25">
      <c r="A20052" s="216">
        <v>45709</v>
      </c>
      <c r="B20052" s="217" t="s">
        <v>263</v>
      </c>
      <c r="C20052" s="218">
        <v>1.9650000000000001</v>
      </c>
    </row>
    <row r="20053" spans="1:3" ht="15" customHeight="1" x14ac:dyDescent="0.25">
      <c r="A20053" s="216">
        <v>45712</v>
      </c>
      <c r="B20053" s="217" t="s">
        <v>263</v>
      </c>
      <c r="C20053" s="218">
        <v>2.0049000000000001</v>
      </c>
    </row>
    <row r="20054" spans="1:3" ht="15" customHeight="1" x14ac:dyDescent="0.25">
      <c r="A20054" s="216">
        <v>45713</v>
      </c>
      <c r="B20054" s="217" t="s">
        <v>263</v>
      </c>
      <c r="C20054" s="218">
        <v>2.0182000000000002</v>
      </c>
    </row>
    <row r="20055" spans="1:3" ht="15" customHeight="1" x14ac:dyDescent="0.25">
      <c r="A20055" s="216">
        <v>45714</v>
      </c>
      <c r="B20055" s="217" t="s">
        <v>263</v>
      </c>
      <c r="C20055" s="218">
        <v>2.0314999999999999</v>
      </c>
    </row>
    <row r="20056" spans="1:3" ht="15" customHeight="1" x14ac:dyDescent="0.25">
      <c r="A20056" s="216">
        <v>45715</v>
      </c>
      <c r="B20056" s="217" t="s">
        <v>263</v>
      </c>
      <c r="C20056" s="218">
        <v>2.0448</v>
      </c>
    </row>
    <row r="20057" spans="1:3" ht="15" customHeight="1" x14ac:dyDescent="0.25">
      <c r="A20057" s="216">
        <v>45716</v>
      </c>
      <c r="B20057" s="217" t="s">
        <v>263</v>
      </c>
      <c r="C20057" s="218">
        <v>2.0581999999999998</v>
      </c>
    </row>
    <row r="20058" spans="1:3" ht="15" customHeight="1" x14ac:dyDescent="0.25">
      <c r="A20058" s="216">
        <v>45719</v>
      </c>
      <c r="B20058" s="217" t="s">
        <v>263</v>
      </c>
      <c r="C20058" s="218">
        <v>2.0939999999999999</v>
      </c>
    </row>
    <row r="20059" spans="1:3" ht="15" customHeight="1" x14ac:dyDescent="0.25">
      <c r="A20059" s="216">
        <v>45720</v>
      </c>
      <c r="B20059" s="217" t="s">
        <v>263</v>
      </c>
      <c r="C20059" s="218">
        <v>2.1074000000000002</v>
      </c>
    </row>
    <row r="20060" spans="1:3" ht="15" customHeight="1" x14ac:dyDescent="0.25">
      <c r="A20060" s="216">
        <v>45721</v>
      </c>
      <c r="B20060" s="217" t="s">
        <v>263</v>
      </c>
      <c r="C20060" s="218">
        <v>2.1208</v>
      </c>
    </row>
    <row r="20061" spans="1:3" ht="15" customHeight="1" x14ac:dyDescent="0.25">
      <c r="A20061" s="216">
        <v>45722</v>
      </c>
      <c r="B20061" s="217" t="s">
        <v>263</v>
      </c>
      <c r="C20061" s="218">
        <v>2.14</v>
      </c>
    </row>
    <row r="20062" spans="1:3" ht="15" customHeight="1" x14ac:dyDescent="0.25">
      <c r="A20062" s="216">
        <v>45723</v>
      </c>
      <c r="B20062" s="217" t="s">
        <v>263</v>
      </c>
      <c r="C20062" s="218">
        <v>2.1524000000000001</v>
      </c>
    </row>
    <row r="20063" spans="1:3" ht="15" customHeight="1" x14ac:dyDescent="0.25">
      <c r="A20063" s="216">
        <v>45726</v>
      </c>
      <c r="B20063" s="217" t="s">
        <v>263</v>
      </c>
      <c r="C20063" s="218">
        <v>2.1928999999999998</v>
      </c>
    </row>
    <row r="20064" spans="1:3" ht="15" customHeight="1" x14ac:dyDescent="0.25">
      <c r="A20064" s="216">
        <v>45727</v>
      </c>
      <c r="B20064" s="217" t="s">
        <v>263</v>
      </c>
      <c r="C20064" s="218">
        <v>2.2061999999999999</v>
      </c>
    </row>
    <row r="20065" spans="1:3" ht="15" customHeight="1" x14ac:dyDescent="0.25">
      <c r="A20065" s="216">
        <v>45728</v>
      </c>
      <c r="B20065" s="217" t="s">
        <v>263</v>
      </c>
      <c r="C20065" s="218">
        <v>2.2195</v>
      </c>
    </row>
    <row r="20066" spans="1:3" ht="15" customHeight="1" x14ac:dyDescent="0.25">
      <c r="A20066" s="216">
        <v>45729</v>
      </c>
      <c r="B20066" s="217" t="s">
        <v>263</v>
      </c>
      <c r="C20066" s="218">
        <v>2.2332000000000001</v>
      </c>
    </row>
    <row r="20067" spans="1:3" ht="15" customHeight="1" x14ac:dyDescent="0.25">
      <c r="A20067" s="216">
        <v>45730</v>
      </c>
      <c r="B20067" s="217" t="s">
        <v>263</v>
      </c>
      <c r="C20067" s="218">
        <v>2.2465999999999999</v>
      </c>
    </row>
    <row r="20068" spans="1:3" ht="15" customHeight="1" x14ac:dyDescent="0.25">
      <c r="A20068" s="216">
        <v>45733</v>
      </c>
      <c r="B20068" s="217" t="s">
        <v>263</v>
      </c>
      <c r="C20068" s="218">
        <v>2.2862</v>
      </c>
    </row>
    <row r="20069" spans="1:3" ht="15" customHeight="1" x14ac:dyDescent="0.25">
      <c r="A20069" s="216">
        <v>45734</v>
      </c>
      <c r="B20069" s="217" t="s">
        <v>263</v>
      </c>
      <c r="C20069" s="218">
        <v>2.2995000000000001</v>
      </c>
    </row>
    <row r="20070" spans="1:3" ht="15" customHeight="1" x14ac:dyDescent="0.25">
      <c r="A20070" s="216">
        <v>45735</v>
      </c>
      <c r="B20070" s="217" t="s">
        <v>263</v>
      </c>
      <c r="C20070" s="218">
        <v>2.3129</v>
      </c>
    </row>
    <row r="20071" spans="1:3" ht="15" customHeight="1" x14ac:dyDescent="0.25">
      <c r="A20071" s="216">
        <v>45736</v>
      </c>
      <c r="B20071" s="217" t="s">
        <v>263</v>
      </c>
      <c r="C20071" s="218">
        <v>2.3264999999999998</v>
      </c>
    </row>
    <row r="20072" spans="1:3" ht="15" customHeight="1" x14ac:dyDescent="0.25">
      <c r="A20072" s="216">
        <v>45737</v>
      </c>
      <c r="B20072" s="217" t="s">
        <v>263</v>
      </c>
      <c r="C20072" s="218">
        <v>2.3395999999999999</v>
      </c>
    </row>
    <row r="20073" spans="1:3" ht="15" customHeight="1" x14ac:dyDescent="0.25">
      <c r="A20073" s="216">
        <v>45740</v>
      </c>
      <c r="B20073" s="217" t="s">
        <v>263</v>
      </c>
      <c r="C20073" s="218">
        <v>2.3791000000000002</v>
      </c>
    </row>
    <row r="20074" spans="1:3" ht="15" customHeight="1" x14ac:dyDescent="0.25">
      <c r="A20074" s="216">
        <v>45741</v>
      </c>
      <c r="B20074" s="217" t="s">
        <v>263</v>
      </c>
      <c r="C20074" s="218">
        <v>2.3923000000000001</v>
      </c>
    </row>
    <row r="20075" spans="1:3" ht="15" customHeight="1" x14ac:dyDescent="0.25">
      <c r="A20075" s="216">
        <v>45742</v>
      </c>
      <c r="B20075" s="217" t="s">
        <v>263</v>
      </c>
      <c r="C20075" s="218">
        <v>2.4055</v>
      </c>
    </row>
    <row r="20076" spans="1:3" ht="15" customHeight="1" x14ac:dyDescent="0.25">
      <c r="A20076" s="216">
        <v>45743</v>
      </c>
      <c r="B20076" s="217" t="s">
        <v>263</v>
      </c>
      <c r="C20076" s="218">
        <v>2.4188999999999998</v>
      </c>
    </row>
    <row r="20077" spans="1:3" ht="15" customHeight="1" x14ac:dyDescent="0.25">
      <c r="A20077" s="216">
        <v>45744</v>
      </c>
      <c r="B20077" s="217" t="s">
        <v>263</v>
      </c>
      <c r="C20077" s="218">
        <v>2.4325000000000001</v>
      </c>
    </row>
    <row r="20078" spans="1:3" ht="15" customHeight="1" x14ac:dyDescent="0.25">
      <c r="A20078" s="216">
        <v>45747</v>
      </c>
      <c r="B20078" s="217" t="s">
        <v>263</v>
      </c>
      <c r="C20078" s="218">
        <v>2.0999999999999999E-3</v>
      </c>
    </row>
    <row r="20079" spans="1:3" ht="15" customHeight="1" x14ac:dyDescent="0.25">
      <c r="A20079" s="216">
        <v>45748</v>
      </c>
      <c r="B20079" s="217" t="s">
        <v>263</v>
      </c>
      <c r="C20079" s="218">
        <v>1.4999999999999999E-2</v>
      </c>
    </row>
    <row r="20080" spans="1:3" ht="15" customHeight="1" x14ac:dyDescent="0.25">
      <c r="A20080" s="216">
        <v>45749</v>
      </c>
      <c r="B20080" s="217" t="s">
        <v>263</v>
      </c>
      <c r="C20080" s="218">
        <v>2.7900000000000001E-2</v>
      </c>
    </row>
    <row r="20081" spans="1:3" ht="15" customHeight="1" x14ac:dyDescent="0.25">
      <c r="A20081" s="216">
        <v>45750</v>
      </c>
      <c r="B20081" s="217" t="s">
        <v>263</v>
      </c>
      <c r="C20081" s="218">
        <v>4.0899999999999999E-2</v>
      </c>
    </row>
    <row r="20082" spans="1:3" ht="15" customHeight="1" x14ac:dyDescent="0.25">
      <c r="A20082" s="216">
        <v>45751</v>
      </c>
      <c r="B20082" s="217" t="s">
        <v>263</v>
      </c>
      <c r="C20082" s="218">
        <v>5.3699999999999998E-2</v>
      </c>
    </row>
    <row r="20083" spans="1:3" ht="15" customHeight="1" x14ac:dyDescent="0.25">
      <c r="A20083" s="216">
        <v>45754</v>
      </c>
      <c r="B20083" s="217" t="s">
        <v>263</v>
      </c>
      <c r="C20083" s="218">
        <v>9.3100000000000002E-2</v>
      </c>
    </row>
    <row r="20084" spans="1:3" ht="15" customHeight="1" x14ac:dyDescent="0.25">
      <c r="A20084" s="216">
        <v>45755</v>
      </c>
      <c r="B20084" s="217" t="s">
        <v>263</v>
      </c>
      <c r="C20084" s="218">
        <v>0.106</v>
      </c>
    </row>
    <row r="20085" spans="1:3" ht="15" customHeight="1" x14ac:dyDescent="0.25">
      <c r="A20085" s="216">
        <v>45756</v>
      </c>
      <c r="B20085" s="217" t="s">
        <v>263</v>
      </c>
      <c r="C20085" s="218">
        <v>0.11899999999999999</v>
      </c>
    </row>
    <row r="20086" spans="1:3" ht="15" customHeight="1" x14ac:dyDescent="0.25">
      <c r="A20086" s="216">
        <v>45757</v>
      </c>
      <c r="B20086" s="217" t="s">
        <v>263</v>
      </c>
      <c r="C20086" s="218">
        <v>0.13189999999999999</v>
      </c>
    </row>
    <row r="20087" spans="1:3" ht="15" customHeight="1" x14ac:dyDescent="0.25">
      <c r="A20087" s="216">
        <v>45758</v>
      </c>
      <c r="B20087" s="217" t="s">
        <v>263</v>
      </c>
      <c r="C20087" s="218">
        <v>0.1449</v>
      </c>
    </row>
    <row r="20088" spans="1:3" ht="15" customHeight="1" x14ac:dyDescent="0.25">
      <c r="A20088" s="216">
        <v>45761</v>
      </c>
      <c r="B20088" s="217" t="s">
        <v>263</v>
      </c>
      <c r="C20088" s="218">
        <v>0.1842</v>
      </c>
    </row>
    <row r="20089" spans="1:3" ht="15" customHeight="1" x14ac:dyDescent="0.25">
      <c r="A20089" s="216">
        <v>45762</v>
      </c>
      <c r="B20089" s="217" t="s">
        <v>263</v>
      </c>
      <c r="C20089" s="218">
        <v>0.19739999999999999</v>
      </c>
    </row>
    <row r="20090" spans="1:3" ht="15" customHeight="1" x14ac:dyDescent="0.25">
      <c r="A20090" s="216">
        <v>45763</v>
      </c>
      <c r="B20090" s="217" t="s">
        <v>263</v>
      </c>
      <c r="C20090" s="218">
        <v>0.21029999999999999</v>
      </c>
    </row>
    <row r="20091" spans="1:3" ht="15" customHeight="1" x14ac:dyDescent="0.25">
      <c r="A20091" s="216">
        <v>45764</v>
      </c>
      <c r="B20091" s="217" t="s">
        <v>263</v>
      </c>
      <c r="C20091" s="218">
        <v>0.22320000000000001</v>
      </c>
    </row>
    <row r="20092" spans="1:3" ht="15" customHeight="1" x14ac:dyDescent="0.25">
      <c r="A20092" s="216">
        <v>45769</v>
      </c>
      <c r="B20092" s="217" t="s">
        <v>263</v>
      </c>
      <c r="C20092" s="218">
        <v>0.28799999999999998</v>
      </c>
    </row>
    <row r="20093" spans="1:3" ht="15" customHeight="1" x14ac:dyDescent="0.25">
      <c r="A20093" s="216">
        <v>45770</v>
      </c>
      <c r="B20093" s="217" t="s">
        <v>263</v>
      </c>
      <c r="C20093" s="218">
        <v>0.30049999999999999</v>
      </c>
    </row>
    <row r="20094" spans="1:3" ht="15" customHeight="1" x14ac:dyDescent="0.25">
      <c r="A20094" s="216">
        <v>45771</v>
      </c>
      <c r="B20094" s="217" t="s">
        <v>263</v>
      </c>
      <c r="C20094" s="218">
        <v>0.31340000000000001</v>
      </c>
    </row>
    <row r="20095" spans="1:3" ht="15" customHeight="1" x14ac:dyDescent="0.25">
      <c r="A20095" s="216">
        <v>45772</v>
      </c>
      <c r="B20095" s="217" t="s">
        <v>263</v>
      </c>
      <c r="C20095" s="218">
        <v>0.32640000000000002</v>
      </c>
    </row>
    <row r="20096" spans="1:3" ht="15" customHeight="1" x14ac:dyDescent="0.25">
      <c r="A20096" s="216">
        <v>45775</v>
      </c>
      <c r="B20096" s="217" t="s">
        <v>263</v>
      </c>
      <c r="C20096" s="218">
        <v>0.36559999999999998</v>
      </c>
    </row>
    <row r="20097" spans="1:3" ht="15" customHeight="1" x14ac:dyDescent="0.25">
      <c r="A20097" s="216">
        <v>45776</v>
      </c>
      <c r="B20097" s="217" t="s">
        <v>263</v>
      </c>
      <c r="C20097" s="218">
        <v>0.3785</v>
      </c>
    </row>
    <row r="20098" spans="1:3" ht="15" customHeight="1" x14ac:dyDescent="0.25">
      <c r="A20098" s="216">
        <v>45777</v>
      </c>
      <c r="B20098" s="217" t="s">
        <v>263</v>
      </c>
      <c r="C20098" s="218">
        <v>0.39179999999999998</v>
      </c>
    </row>
    <row r="20099" spans="1:3" ht="15" customHeight="1" x14ac:dyDescent="0.25">
      <c r="A20099" s="216">
        <v>45778</v>
      </c>
      <c r="B20099" s="217" t="s">
        <v>263</v>
      </c>
      <c r="C20099" s="218">
        <v>0.40500000000000003</v>
      </c>
    </row>
    <row r="20100" spans="1:3" ht="15" customHeight="1" x14ac:dyDescent="0.25">
      <c r="A20100" s="216">
        <v>45779</v>
      </c>
      <c r="B20100" s="217" t="s">
        <v>263</v>
      </c>
      <c r="C20100" s="218">
        <v>0.41789999999999999</v>
      </c>
    </row>
    <row r="20101" spans="1:3" ht="15" customHeight="1" x14ac:dyDescent="0.25">
      <c r="A20101" s="216">
        <v>45783</v>
      </c>
      <c r="B20101" s="217" t="s">
        <v>263</v>
      </c>
      <c r="C20101" s="218">
        <v>0.46960000000000002</v>
      </c>
    </row>
    <row r="20102" spans="1:3" ht="15" customHeight="1" x14ac:dyDescent="0.25">
      <c r="A20102" s="216">
        <v>45784</v>
      </c>
      <c r="B20102" s="217" t="s">
        <v>263</v>
      </c>
      <c r="C20102" s="218">
        <v>0.48309999999999997</v>
      </c>
    </row>
    <row r="20103" spans="1:3" ht="15" customHeight="1" x14ac:dyDescent="0.25">
      <c r="A20103" s="216">
        <v>45785</v>
      </c>
      <c r="B20103" s="217" t="s">
        <v>263</v>
      </c>
      <c r="C20103" s="218">
        <v>0.49630000000000002</v>
      </c>
    </row>
    <row r="20104" spans="1:3" ht="15" customHeight="1" x14ac:dyDescent="0.25">
      <c r="A20104" s="216">
        <v>45786</v>
      </c>
      <c r="B20104" s="217" t="s">
        <v>263</v>
      </c>
      <c r="C20104" s="218">
        <v>0.50929999999999997</v>
      </c>
    </row>
    <row r="20105" spans="1:3" ht="15" customHeight="1" x14ac:dyDescent="0.25">
      <c r="A20105" s="216">
        <v>45789</v>
      </c>
      <c r="B20105" s="217" t="s">
        <v>263</v>
      </c>
      <c r="C20105" s="218">
        <v>0.5484</v>
      </c>
    </row>
    <row r="20106" spans="1:3" ht="15" customHeight="1" x14ac:dyDescent="0.25">
      <c r="A20106" s="216">
        <v>45790</v>
      </c>
      <c r="B20106" s="217" t="s">
        <v>263</v>
      </c>
      <c r="C20106" s="218">
        <v>0.56169999999999998</v>
      </c>
    </row>
    <row r="20107" spans="1:3" ht="15" customHeight="1" x14ac:dyDescent="0.25">
      <c r="A20107" s="216">
        <v>45791</v>
      </c>
      <c r="B20107" s="217" t="s">
        <v>263</v>
      </c>
      <c r="C20107" s="218">
        <v>0.57440000000000002</v>
      </c>
    </row>
    <row r="20108" spans="1:3" ht="15" customHeight="1" x14ac:dyDescent="0.25">
      <c r="A20108" s="216">
        <v>45792</v>
      </c>
      <c r="B20108" s="217" t="s">
        <v>263</v>
      </c>
      <c r="C20108" s="218">
        <v>0.58689999999999998</v>
      </c>
    </row>
    <row r="20109" spans="1:3" ht="15" customHeight="1" x14ac:dyDescent="0.25">
      <c r="A20109" s="216">
        <v>45793</v>
      </c>
      <c r="B20109" s="217" t="s">
        <v>263</v>
      </c>
      <c r="C20109" s="218">
        <v>0.59940000000000004</v>
      </c>
    </row>
    <row r="20110" spans="1:3" ht="15" customHeight="1" x14ac:dyDescent="0.25">
      <c r="A20110" s="216">
        <v>45796</v>
      </c>
      <c r="B20110" s="217" t="s">
        <v>263</v>
      </c>
      <c r="C20110" s="218">
        <v>0.6371</v>
      </c>
    </row>
    <row r="20111" spans="1:3" ht="15" customHeight="1" x14ac:dyDescent="0.25">
      <c r="A20111" s="216">
        <v>45797</v>
      </c>
      <c r="B20111" s="217" t="s">
        <v>263</v>
      </c>
      <c r="C20111" s="218">
        <v>0.65</v>
      </c>
    </row>
    <row r="20112" spans="1:3" ht="15" customHeight="1" x14ac:dyDescent="0.25">
      <c r="A20112" s="216">
        <v>45798</v>
      </c>
      <c r="B20112" s="217" t="s">
        <v>263</v>
      </c>
      <c r="C20112" s="218">
        <v>0.6623</v>
      </c>
    </row>
    <row r="20113" spans="1:3" ht="15" customHeight="1" x14ac:dyDescent="0.25">
      <c r="A20113" s="216">
        <v>45799</v>
      </c>
      <c r="B20113" s="217" t="s">
        <v>263</v>
      </c>
      <c r="C20113" s="218">
        <v>0.67479999999999996</v>
      </c>
    </row>
    <row r="20114" spans="1:3" ht="15" customHeight="1" x14ac:dyDescent="0.25">
      <c r="A20114" s="216">
        <v>45800</v>
      </c>
      <c r="B20114" s="217" t="s">
        <v>263</v>
      </c>
      <c r="C20114" s="218">
        <v>0.68689999999999996</v>
      </c>
    </row>
    <row r="20115" spans="1:3" ht="15" customHeight="1" x14ac:dyDescent="0.25">
      <c r="A20115" s="216">
        <v>45804</v>
      </c>
      <c r="B20115" s="217" t="s">
        <v>263</v>
      </c>
      <c r="C20115" s="218">
        <v>0.73670000000000002</v>
      </c>
    </row>
    <row r="20116" spans="1:3" ht="15" customHeight="1" x14ac:dyDescent="0.25">
      <c r="A20116" s="216">
        <v>45805</v>
      </c>
      <c r="B20116" s="217" t="s">
        <v>263</v>
      </c>
      <c r="C20116" s="218">
        <v>0.75019999999999998</v>
      </c>
    </row>
    <row r="20117" spans="1:3" ht="15" customHeight="1" x14ac:dyDescent="0.25">
      <c r="A20117" s="216">
        <v>45806</v>
      </c>
      <c r="B20117" s="217" t="s">
        <v>263</v>
      </c>
      <c r="C20117" s="218">
        <v>0.76270000000000004</v>
      </c>
    </row>
    <row r="20118" spans="1:3" ht="15" customHeight="1" x14ac:dyDescent="0.25">
      <c r="A20118" s="216">
        <v>45807</v>
      </c>
      <c r="B20118" s="217" t="s">
        <v>263</v>
      </c>
      <c r="C20118" s="218">
        <v>0.77559999999999996</v>
      </c>
    </row>
    <row r="20119" spans="1:3" ht="15" customHeight="1" x14ac:dyDescent="0.25">
      <c r="A20119" s="216">
        <v>45810</v>
      </c>
      <c r="B20119" s="217" t="s">
        <v>263</v>
      </c>
      <c r="C20119" s="218">
        <v>0.81340000000000001</v>
      </c>
    </row>
    <row r="20120" spans="1:3" ht="15" customHeight="1" x14ac:dyDescent="0.25">
      <c r="A20120" s="216">
        <v>45811</v>
      </c>
      <c r="B20120" s="217" t="s">
        <v>263</v>
      </c>
      <c r="C20120" s="218">
        <v>0.82589999999999997</v>
      </c>
    </row>
    <row r="20121" spans="1:3" ht="15" customHeight="1" x14ac:dyDescent="0.25">
      <c r="A20121" s="216">
        <v>45812</v>
      </c>
      <c r="B20121" s="217" t="s">
        <v>263</v>
      </c>
      <c r="C20121" s="218">
        <v>0.83830000000000005</v>
      </c>
    </row>
    <row r="20122" spans="1:3" ht="15" customHeight="1" x14ac:dyDescent="0.25">
      <c r="A20122" s="216">
        <v>45813</v>
      </c>
      <c r="B20122" s="217" t="s">
        <v>263</v>
      </c>
      <c r="C20122" s="218">
        <v>0.85099999999999998</v>
      </c>
    </row>
    <row r="20123" spans="1:3" ht="15" customHeight="1" x14ac:dyDescent="0.25">
      <c r="A20123" s="216">
        <v>45814</v>
      </c>
      <c r="B20123" s="217" t="s">
        <v>263</v>
      </c>
      <c r="C20123" s="218">
        <v>0.86370000000000002</v>
      </c>
    </row>
    <row r="20124" spans="1:3" ht="15" customHeight="1" x14ac:dyDescent="0.25">
      <c r="A20124" s="216">
        <v>45817</v>
      </c>
      <c r="B20124" s="217" t="s">
        <v>263</v>
      </c>
      <c r="C20124" s="218">
        <v>0.90210000000000001</v>
      </c>
    </row>
    <row r="20125" spans="1:3" ht="15" customHeight="1" x14ac:dyDescent="0.25">
      <c r="A20125" s="216">
        <v>45818</v>
      </c>
      <c r="B20125" s="217" t="s">
        <v>263</v>
      </c>
      <c r="C20125" s="218">
        <v>0.91439999999999999</v>
      </c>
    </row>
    <row r="20126" spans="1:3" ht="15" customHeight="1" x14ac:dyDescent="0.25">
      <c r="A20126" s="216">
        <v>45819</v>
      </c>
      <c r="B20126" s="217" t="s">
        <v>263</v>
      </c>
      <c r="C20126" s="218">
        <v>0.92679999999999996</v>
      </c>
    </row>
    <row r="20127" spans="1:3" ht="15" customHeight="1" x14ac:dyDescent="0.25">
      <c r="A20127" s="216">
        <v>45820</v>
      </c>
      <c r="B20127" s="217" t="s">
        <v>263</v>
      </c>
      <c r="C20127" s="218">
        <v>0.93959999999999999</v>
      </c>
    </row>
    <row r="20128" spans="1:3" ht="15" customHeight="1" x14ac:dyDescent="0.25">
      <c r="A20128" s="216">
        <v>45821</v>
      </c>
      <c r="B20128" s="217" t="s">
        <v>263</v>
      </c>
      <c r="C20128" s="218">
        <v>0.95309999999999995</v>
      </c>
    </row>
    <row r="20129" spans="1:3" ht="15" customHeight="1" x14ac:dyDescent="0.25">
      <c r="A20129" s="216">
        <v>45824</v>
      </c>
      <c r="B20129" s="217" t="s">
        <v>263</v>
      </c>
      <c r="C20129" s="218">
        <v>0.99080000000000001</v>
      </c>
    </row>
    <row r="20130" spans="1:3" ht="15" customHeight="1" x14ac:dyDescent="0.25">
      <c r="A20130" s="216">
        <v>45825</v>
      </c>
      <c r="B20130" s="217" t="s">
        <v>263</v>
      </c>
      <c r="C20130" s="218">
        <v>1.0031000000000001</v>
      </c>
    </row>
    <row r="20131" spans="1:3" ht="15" customHeight="1" x14ac:dyDescent="0.25">
      <c r="A20131" s="216">
        <v>45826</v>
      </c>
      <c r="B20131" s="217" t="s">
        <v>263</v>
      </c>
      <c r="C20131" s="218">
        <v>1.0152000000000001</v>
      </c>
    </row>
    <row r="20132" spans="1:3" ht="15" customHeight="1" x14ac:dyDescent="0.25">
      <c r="A20132" s="216">
        <v>45827</v>
      </c>
      <c r="B20132" s="217" t="s">
        <v>263</v>
      </c>
      <c r="C20132" s="218">
        <v>1.0274000000000001</v>
      </c>
    </row>
    <row r="20133" spans="1:3" ht="15" customHeight="1" x14ac:dyDescent="0.25">
      <c r="A20133" s="216">
        <v>45828</v>
      </c>
      <c r="B20133" s="217" t="s">
        <v>263</v>
      </c>
      <c r="C20133" s="218">
        <v>1.0392999999999999</v>
      </c>
    </row>
    <row r="20134" spans="1:3" ht="15" customHeight="1" x14ac:dyDescent="0.25">
      <c r="A20134" s="216">
        <v>45831</v>
      </c>
      <c r="B20134" s="217" t="s">
        <v>263</v>
      </c>
      <c r="C20134" s="218">
        <v>1.0772999999999999</v>
      </c>
    </row>
    <row r="20135" spans="1:3" ht="15" customHeight="1" x14ac:dyDescent="0.25">
      <c r="A20135" s="216">
        <v>45832</v>
      </c>
      <c r="B20135" s="217" t="s">
        <v>263</v>
      </c>
      <c r="C20135" s="218">
        <v>1.0891999999999999</v>
      </c>
    </row>
    <row r="20136" spans="1:3" ht="15" customHeight="1" x14ac:dyDescent="0.25">
      <c r="A20136" s="216">
        <v>45833</v>
      </c>
      <c r="B20136" s="217" t="s">
        <v>263</v>
      </c>
      <c r="C20136" s="218">
        <v>1.1012</v>
      </c>
    </row>
    <row r="20137" spans="1:3" ht="15" customHeight="1" x14ac:dyDescent="0.25">
      <c r="A20137" s="216">
        <v>45834</v>
      </c>
      <c r="B20137" s="217" t="s">
        <v>263</v>
      </c>
      <c r="C20137" s="218">
        <v>1.1134999999999999</v>
      </c>
    </row>
    <row r="20138" spans="1:3" ht="15" customHeight="1" x14ac:dyDescent="0.25">
      <c r="A20138" s="216">
        <v>45835</v>
      </c>
      <c r="B20138" s="217" t="s">
        <v>263</v>
      </c>
      <c r="C20138" s="218">
        <v>1.1254999999999999</v>
      </c>
    </row>
    <row r="20139" spans="1:3" ht="15" customHeight="1" x14ac:dyDescent="0.25">
      <c r="A20139" s="216">
        <v>45838</v>
      </c>
      <c r="B20139" s="217" t="s">
        <v>263</v>
      </c>
      <c r="C20139" s="218">
        <v>1.1616</v>
      </c>
    </row>
    <row r="20140" spans="1:3" ht="15" customHeight="1" x14ac:dyDescent="0.25">
      <c r="A20140" s="216">
        <v>45839</v>
      </c>
      <c r="B20140" s="217" t="s">
        <v>263</v>
      </c>
      <c r="C20140" s="218">
        <v>1.1738999999999999</v>
      </c>
    </row>
    <row r="20141" spans="1:3" ht="15" customHeight="1" x14ac:dyDescent="0.25">
      <c r="A20141" s="216">
        <v>45840</v>
      </c>
      <c r="B20141" s="217" t="s">
        <v>263</v>
      </c>
      <c r="C20141" s="218">
        <v>1.1860999999999999</v>
      </c>
    </row>
    <row r="20142" spans="1:3" ht="15" customHeight="1" x14ac:dyDescent="0.25">
      <c r="A20142" s="216">
        <v>45841</v>
      </c>
      <c r="B20142" s="217" t="s">
        <v>263</v>
      </c>
      <c r="C20142" s="218">
        <v>1.1981999999999999</v>
      </c>
    </row>
    <row r="20143" spans="1:3" ht="15" customHeight="1" x14ac:dyDescent="0.25">
      <c r="A20143" s="216">
        <v>45842</v>
      </c>
      <c r="B20143" s="217" t="s">
        <v>263</v>
      </c>
      <c r="C20143" s="218">
        <v>1.2101999999999999</v>
      </c>
    </row>
    <row r="20144" spans="1:3" ht="15" customHeight="1" x14ac:dyDescent="0.25">
      <c r="A20144" s="216">
        <v>45845</v>
      </c>
      <c r="B20144" s="217" t="s">
        <v>263</v>
      </c>
      <c r="C20144" s="218">
        <v>1.2463</v>
      </c>
    </row>
    <row r="20145" spans="1:3" ht="15" customHeight="1" x14ac:dyDescent="0.25">
      <c r="A20145" s="216">
        <v>45846</v>
      </c>
      <c r="B20145" s="217" t="s">
        <v>263</v>
      </c>
      <c r="C20145" s="218">
        <v>1.2583</v>
      </c>
    </row>
    <row r="20146" spans="1:3" ht="15" customHeight="1" x14ac:dyDescent="0.25">
      <c r="A20146" s="216">
        <v>45847</v>
      </c>
      <c r="B20146" s="217" t="s">
        <v>263</v>
      </c>
      <c r="C20146" s="218">
        <v>1.2704</v>
      </c>
    </row>
    <row r="20147" spans="1:3" ht="15" customHeight="1" x14ac:dyDescent="0.25">
      <c r="A20147" s="216">
        <v>45848</v>
      </c>
      <c r="B20147" s="217" t="s">
        <v>263</v>
      </c>
      <c r="C20147" s="218">
        <v>1.2824</v>
      </c>
    </row>
    <row r="20148" spans="1:3" ht="15" customHeight="1" x14ac:dyDescent="0.25">
      <c r="A20148" s="216">
        <v>45849</v>
      </c>
      <c r="B20148" s="217" t="s">
        <v>263</v>
      </c>
      <c r="C20148" s="218">
        <v>1.2945</v>
      </c>
    </row>
    <row r="20149" spans="1:3" ht="15" customHeight="1" x14ac:dyDescent="0.25">
      <c r="A20149" s="216">
        <v>45852</v>
      </c>
      <c r="B20149" s="217" t="s">
        <v>263</v>
      </c>
      <c r="C20149" s="218">
        <v>1.3309</v>
      </c>
    </row>
    <row r="20150" spans="1:3" ht="15" customHeight="1" x14ac:dyDescent="0.25">
      <c r="A20150" s="216">
        <v>45853</v>
      </c>
      <c r="B20150" s="217" t="s">
        <v>263</v>
      </c>
      <c r="C20150" s="218">
        <v>1.343</v>
      </c>
    </row>
    <row r="20151" spans="1:3" ht="15" customHeight="1" x14ac:dyDescent="0.25">
      <c r="A20151" s="216">
        <v>45854</v>
      </c>
      <c r="B20151" s="217" t="s">
        <v>263</v>
      </c>
      <c r="C20151" s="218">
        <v>1.3551</v>
      </c>
    </row>
    <row r="20152" spans="1:3" ht="15" customHeight="1" x14ac:dyDescent="0.25">
      <c r="A20152" s="216">
        <v>45855</v>
      </c>
      <c r="B20152" s="217" t="s">
        <v>263</v>
      </c>
      <c r="C20152" s="218">
        <v>1.3676999999999999</v>
      </c>
    </row>
    <row r="20153" spans="1:3" ht="15" customHeight="1" x14ac:dyDescent="0.25">
      <c r="A20153" s="216">
        <v>45856</v>
      </c>
      <c r="B20153" s="217" t="s">
        <v>263</v>
      </c>
      <c r="C20153" s="218">
        <v>1.3804000000000001</v>
      </c>
    </row>
    <row r="20154" spans="1:3" ht="15" customHeight="1" x14ac:dyDescent="0.25">
      <c r="A20154" s="216">
        <v>45859</v>
      </c>
      <c r="B20154" s="217" t="s">
        <v>263</v>
      </c>
      <c r="C20154" s="218">
        <v>1.4164000000000001</v>
      </c>
    </row>
    <row r="20155" spans="1:3" ht="15" customHeight="1" x14ac:dyDescent="0.25">
      <c r="A20155" s="216">
        <v>45860</v>
      </c>
      <c r="B20155" s="217" t="s">
        <v>263</v>
      </c>
      <c r="C20155" s="218">
        <v>1.4281999999999999</v>
      </c>
    </row>
    <row r="20156" spans="1:3" ht="15" customHeight="1" x14ac:dyDescent="0.25">
      <c r="A20156" s="216">
        <v>45861</v>
      </c>
      <c r="B20156" s="217" t="s">
        <v>263</v>
      </c>
      <c r="C20156" s="218">
        <v>1.44</v>
      </c>
    </row>
    <row r="20157" spans="1:3" ht="15" customHeight="1" x14ac:dyDescent="0.25">
      <c r="A20157" s="216">
        <v>45862</v>
      </c>
      <c r="B20157" s="217" t="s">
        <v>263</v>
      </c>
      <c r="C20157" s="218">
        <v>1.4518</v>
      </c>
    </row>
    <row r="20158" spans="1:3" ht="15" customHeight="1" x14ac:dyDescent="0.25">
      <c r="A20158" s="216">
        <v>45863</v>
      </c>
      <c r="B20158" s="217" t="s">
        <v>263</v>
      </c>
      <c r="C20158" s="218">
        <v>1.4637</v>
      </c>
    </row>
    <row r="20159" spans="1:3" ht="15" customHeight="1" x14ac:dyDescent="0.25">
      <c r="A20159" s="216">
        <v>45866</v>
      </c>
      <c r="B20159" s="217" t="s">
        <v>263</v>
      </c>
      <c r="C20159" s="218">
        <v>1.5094000000000001</v>
      </c>
    </row>
    <row r="20160" spans="1:3" ht="15" customHeight="1" x14ac:dyDescent="0.25">
      <c r="A20160" s="216">
        <v>45867</v>
      </c>
      <c r="B20160" s="217" t="s">
        <v>263</v>
      </c>
      <c r="C20160" s="218">
        <v>1.5096000000000001</v>
      </c>
    </row>
    <row r="20161" spans="1:3" ht="15" customHeight="1" x14ac:dyDescent="0.25">
      <c r="A20161" s="216">
        <v>45868</v>
      </c>
      <c r="B20161" s="217" t="s">
        <v>263</v>
      </c>
      <c r="C20161" s="218">
        <v>1.5214000000000001</v>
      </c>
    </row>
    <row r="20162" spans="1:3" ht="15" customHeight="1" x14ac:dyDescent="0.25">
      <c r="A20162" s="216">
        <v>45869</v>
      </c>
      <c r="B20162" s="217" t="s">
        <v>263</v>
      </c>
      <c r="C20162" s="218">
        <v>1.5330999999999999</v>
      </c>
    </row>
    <row r="20163" spans="1:3" ht="15" customHeight="1" x14ac:dyDescent="0.25">
      <c r="A20163" s="216">
        <v>45870</v>
      </c>
      <c r="B20163" s="217" t="s">
        <v>263</v>
      </c>
      <c r="C20163" s="218">
        <v>1.5448999999999999</v>
      </c>
    </row>
    <row r="20164" spans="1:3" ht="15" customHeight="1" x14ac:dyDescent="0.25">
      <c r="A20164" s="216">
        <v>45873</v>
      </c>
      <c r="B20164" s="217" t="s">
        <v>263</v>
      </c>
      <c r="C20164" s="218">
        <v>1.5797000000000001</v>
      </c>
    </row>
    <row r="20165" spans="1:3" ht="15" customHeight="1" x14ac:dyDescent="0.25">
      <c r="A20165" s="216">
        <v>45874</v>
      </c>
      <c r="B20165" s="217" t="s">
        <v>263</v>
      </c>
      <c r="C20165" s="218">
        <v>1.5915999999999999</v>
      </c>
    </row>
    <row r="20166" spans="1:3" ht="15" customHeight="1" x14ac:dyDescent="0.25">
      <c r="A20166" s="216">
        <v>45875</v>
      </c>
      <c r="B20166" s="217" t="s">
        <v>263</v>
      </c>
      <c r="C20166" s="218">
        <v>1.6036999999999999</v>
      </c>
    </row>
    <row r="20167" spans="1:3" ht="15" customHeight="1" x14ac:dyDescent="0.25">
      <c r="A20167" s="216">
        <v>45876</v>
      </c>
      <c r="B20167" s="217" t="s">
        <v>263</v>
      </c>
      <c r="C20167" s="218">
        <v>1.6153999999999999</v>
      </c>
    </row>
    <row r="20168" spans="1:3" ht="15" customHeight="1" x14ac:dyDescent="0.25">
      <c r="A20168" s="216">
        <v>45877</v>
      </c>
      <c r="B20168" s="217" t="s">
        <v>263</v>
      </c>
      <c r="C20168" s="218">
        <v>1.6273</v>
      </c>
    </row>
    <row r="20169" spans="1:3" ht="15" customHeight="1" x14ac:dyDescent="0.25">
      <c r="A20169" s="216">
        <v>45880</v>
      </c>
      <c r="B20169" s="217" t="s">
        <v>263</v>
      </c>
      <c r="C20169" s="218">
        <v>1.6626000000000001</v>
      </c>
    </row>
    <row r="20170" spans="1:3" ht="15" customHeight="1" x14ac:dyDescent="0.25">
      <c r="A20170" s="216">
        <v>45881</v>
      </c>
      <c r="B20170" s="217" t="s">
        <v>263</v>
      </c>
      <c r="C20170" s="218">
        <v>1.6744000000000001</v>
      </c>
    </row>
    <row r="20171" spans="1:3" ht="15" customHeight="1" x14ac:dyDescent="0.25">
      <c r="A20171" s="216">
        <v>45882</v>
      </c>
      <c r="B20171" s="217" t="s">
        <v>263</v>
      </c>
      <c r="C20171" s="218">
        <v>1.6860999999999999</v>
      </c>
    </row>
    <row r="20172" spans="1:3" ht="15" customHeight="1" x14ac:dyDescent="0.25">
      <c r="A20172" s="216">
        <v>45883</v>
      </c>
      <c r="B20172" s="217" t="s">
        <v>263</v>
      </c>
      <c r="C20172" s="218">
        <v>1.6976</v>
      </c>
    </row>
    <row r="20173" spans="1:3" ht="15" customHeight="1" x14ac:dyDescent="0.25">
      <c r="A20173" s="216">
        <v>45884</v>
      </c>
      <c r="B20173" s="217" t="s">
        <v>263</v>
      </c>
      <c r="C20173" s="218">
        <v>1.7092000000000001</v>
      </c>
    </row>
    <row r="20174" spans="1:3" ht="15" customHeight="1" x14ac:dyDescent="0.25">
      <c r="A20174" s="216">
        <v>45887</v>
      </c>
      <c r="B20174" s="217" t="s">
        <v>263</v>
      </c>
      <c r="C20174" s="218">
        <v>1.7438</v>
      </c>
    </row>
    <row r="20175" spans="1:3" ht="15" customHeight="1" x14ac:dyDescent="0.25">
      <c r="A20175" s="216">
        <v>45888</v>
      </c>
      <c r="B20175" s="217" t="s">
        <v>263</v>
      </c>
      <c r="C20175" s="218">
        <v>1.7554000000000001</v>
      </c>
    </row>
    <row r="20176" spans="1:3" ht="15" customHeight="1" x14ac:dyDescent="0.25">
      <c r="A20176" s="216">
        <v>45889</v>
      </c>
      <c r="B20176" s="217" t="s">
        <v>263</v>
      </c>
      <c r="C20176" s="218">
        <v>1.7668999999999999</v>
      </c>
    </row>
    <row r="20177" spans="1:3" ht="15" customHeight="1" x14ac:dyDescent="0.25">
      <c r="A20177" s="216">
        <v>45890</v>
      </c>
      <c r="B20177" s="217" t="s">
        <v>263</v>
      </c>
      <c r="C20177" s="218">
        <v>1.7785</v>
      </c>
    </row>
    <row r="20178" spans="1:3" ht="15" customHeight="1" x14ac:dyDescent="0.25">
      <c r="A20178" s="216">
        <v>45891</v>
      </c>
      <c r="B20178" s="217" t="s">
        <v>263</v>
      </c>
      <c r="C20178" s="218">
        <v>1.79</v>
      </c>
    </row>
    <row r="20179" spans="1:3" ht="15" customHeight="1" x14ac:dyDescent="0.25">
      <c r="A20179" s="216">
        <v>45895</v>
      </c>
      <c r="B20179" s="217" t="s">
        <v>263</v>
      </c>
      <c r="C20179" s="218">
        <v>1.8362000000000001</v>
      </c>
    </row>
    <row r="20180" spans="1:3" ht="15" customHeight="1" x14ac:dyDescent="0.25">
      <c r="A20180" s="216">
        <v>45896</v>
      </c>
      <c r="B20180" s="217" t="s">
        <v>263</v>
      </c>
      <c r="C20180" s="218">
        <v>1.8476999999999999</v>
      </c>
    </row>
    <row r="20181" spans="1:3" ht="15" customHeight="1" x14ac:dyDescent="0.25">
      <c r="A20181" s="216">
        <v>45897</v>
      </c>
      <c r="B20181" s="217" t="s">
        <v>263</v>
      </c>
      <c r="C20181" s="218">
        <v>1.8593</v>
      </c>
    </row>
    <row r="20182" spans="1:3" ht="15" customHeight="1" x14ac:dyDescent="0.25">
      <c r="A20182" s="216">
        <v>45898</v>
      </c>
      <c r="B20182" s="217" t="s">
        <v>263</v>
      </c>
      <c r="C20182" s="218">
        <v>1.8708</v>
      </c>
    </row>
    <row r="20183" spans="1:3" ht="15" customHeight="1" x14ac:dyDescent="0.25">
      <c r="A20183" s="216">
        <v>45901</v>
      </c>
      <c r="B20183" s="217" t="s">
        <v>263</v>
      </c>
      <c r="C20183" s="218">
        <v>1.8942000000000001</v>
      </c>
    </row>
    <row r="20184" spans="1:3" ht="15" customHeight="1" x14ac:dyDescent="0.25">
      <c r="A20184" s="216">
        <v>45902</v>
      </c>
      <c r="B20184" s="217" t="s">
        <v>263</v>
      </c>
      <c r="C20184" s="218">
        <v>1.9060999999999999</v>
      </c>
    </row>
    <row r="20185" spans="1:3" ht="15" customHeight="1" x14ac:dyDescent="0.25">
      <c r="A20185" s="216">
        <v>45903</v>
      </c>
      <c r="B20185" s="217" t="s">
        <v>263</v>
      </c>
      <c r="C20185" s="218">
        <v>1.9177</v>
      </c>
    </row>
    <row r="20186" spans="1:3" ht="15" customHeight="1" x14ac:dyDescent="0.25">
      <c r="A20186" s="216">
        <v>45904</v>
      </c>
      <c r="B20186" s="217" t="s">
        <v>263</v>
      </c>
      <c r="C20186" s="218">
        <v>1.9295</v>
      </c>
    </row>
    <row r="20187" spans="1:3" ht="15" customHeight="1" x14ac:dyDescent="0.25">
      <c r="A20187" s="216">
        <v>45905</v>
      </c>
      <c r="B20187" s="217" t="s">
        <v>263</v>
      </c>
      <c r="C20187" s="218">
        <v>1.9411</v>
      </c>
    </row>
    <row r="20188" spans="1:3" ht="15" customHeight="1" x14ac:dyDescent="0.25">
      <c r="A20188" s="216">
        <v>45908</v>
      </c>
      <c r="B20188" s="217" t="s">
        <v>263</v>
      </c>
      <c r="C20188" s="218">
        <v>1.9758</v>
      </c>
    </row>
    <row r="20189" spans="1:3" ht="15" customHeight="1" x14ac:dyDescent="0.25">
      <c r="A20189" s="216">
        <v>45909</v>
      </c>
      <c r="B20189" s="217" t="s">
        <v>263</v>
      </c>
      <c r="C20189" s="218">
        <v>1.9873000000000001</v>
      </c>
    </row>
    <row r="20190" spans="1:3" ht="15" customHeight="1" x14ac:dyDescent="0.25">
      <c r="A20190" s="216">
        <v>45910</v>
      </c>
      <c r="B20190" s="217" t="s">
        <v>263</v>
      </c>
      <c r="C20190" s="218">
        <v>1.9987999999999999</v>
      </c>
    </row>
    <row r="20191" spans="1:3" ht="15" customHeight="1" x14ac:dyDescent="0.25">
      <c r="A20191" s="216">
        <v>45911</v>
      </c>
      <c r="B20191" s="217" t="s">
        <v>263</v>
      </c>
      <c r="C20191" s="218">
        <v>2.0104000000000002</v>
      </c>
    </row>
    <row r="20192" spans="1:3" ht="15" customHeight="1" x14ac:dyDescent="0.25">
      <c r="A20192" s="216">
        <v>45912</v>
      </c>
      <c r="B20192" s="217" t="s">
        <v>263</v>
      </c>
      <c r="C20192" s="218">
        <v>2.0222000000000002</v>
      </c>
    </row>
    <row r="20193" spans="1:3" ht="15" customHeight="1" x14ac:dyDescent="0.25">
      <c r="A20193" s="216">
        <v>45915</v>
      </c>
      <c r="B20193" s="217" t="s">
        <v>263</v>
      </c>
      <c r="C20193" s="218">
        <v>2.0579000000000001</v>
      </c>
    </row>
    <row r="20194" spans="1:3" ht="15" customHeight="1" x14ac:dyDescent="0.25">
      <c r="A20194" s="216">
        <v>45916</v>
      </c>
      <c r="B20194" s="217" t="s">
        <v>263</v>
      </c>
      <c r="C20194" s="218">
        <v>2.0699000000000001</v>
      </c>
    </row>
    <row r="20195" spans="1:3" ht="15" customHeight="1" x14ac:dyDescent="0.25">
      <c r="A20195" s="216">
        <v>45917</v>
      </c>
      <c r="B20195" s="217" t="s">
        <v>263</v>
      </c>
      <c r="C20195" s="218">
        <v>2.0821000000000001</v>
      </c>
    </row>
    <row r="20196" spans="1:3" ht="15" customHeight="1" x14ac:dyDescent="0.25">
      <c r="A20196" s="216">
        <v>45918</v>
      </c>
      <c r="B20196" s="217" t="s">
        <v>263</v>
      </c>
      <c r="C20196" s="218">
        <v>2.0941999999999998</v>
      </c>
    </row>
    <row r="20197" spans="1:3" ht="15" customHeight="1" x14ac:dyDescent="0.25">
      <c r="A20197" s="216">
        <v>45919</v>
      </c>
      <c r="B20197" s="217" t="s">
        <v>263</v>
      </c>
      <c r="C20197" s="218">
        <v>2.1059000000000001</v>
      </c>
    </row>
    <row r="20198" spans="1:3" ht="15" customHeight="1" x14ac:dyDescent="0.25">
      <c r="A20198" s="216">
        <v>45922</v>
      </c>
      <c r="B20198" s="217" t="s">
        <v>263</v>
      </c>
      <c r="C20198" s="218">
        <v>2.1410999999999998</v>
      </c>
    </row>
    <row r="20199" spans="1:3" ht="15" customHeight="1" x14ac:dyDescent="0.25">
      <c r="A20199" s="216">
        <v>45923</v>
      </c>
      <c r="B20199" s="217" t="s">
        <v>263</v>
      </c>
      <c r="C20199" s="218">
        <v>2.1534</v>
      </c>
    </row>
    <row r="20200" spans="1:3" ht="15" customHeight="1" x14ac:dyDescent="0.25">
      <c r="A20200" s="216">
        <v>45924</v>
      </c>
      <c r="B20200" s="217" t="s">
        <v>263</v>
      </c>
      <c r="C20200" s="218">
        <v>2.1652</v>
      </c>
    </row>
    <row r="20201" spans="1:3" ht="15" customHeight="1" x14ac:dyDescent="0.25">
      <c r="A20201" s="216">
        <v>45925</v>
      </c>
      <c r="B20201" s="217" t="s">
        <v>263</v>
      </c>
      <c r="C20201" s="218">
        <v>2.1770999999999998</v>
      </c>
    </row>
    <row r="20202" spans="1:3" ht="15" customHeight="1" x14ac:dyDescent="0.25">
      <c r="A20202" s="216">
        <v>45926</v>
      </c>
      <c r="B20202" s="217" t="s">
        <v>263</v>
      </c>
      <c r="C20202" s="218">
        <v>2.1888000000000001</v>
      </c>
    </row>
    <row r="20203" spans="1:3" ht="15" customHeight="1" x14ac:dyDescent="0.25">
      <c r="A20203" s="216">
        <v>45929</v>
      </c>
      <c r="B20203" s="217" t="s">
        <v>263</v>
      </c>
      <c r="C20203" s="218">
        <v>2.2248000000000001</v>
      </c>
    </row>
    <row r="20204" spans="1:3" ht="15" customHeight="1" x14ac:dyDescent="0.25">
      <c r="A20204" s="216">
        <v>45930</v>
      </c>
      <c r="B20204" s="217" t="s">
        <v>263</v>
      </c>
      <c r="C20204" s="218">
        <v>0</v>
      </c>
    </row>
    <row r="20205" spans="1:3" ht="15" customHeight="1" x14ac:dyDescent="0.25">
      <c r="A20205" s="216">
        <v>45566</v>
      </c>
      <c r="B20205" s="217" t="s">
        <v>165</v>
      </c>
      <c r="C20205" s="218">
        <v>1.0699999999999999E-2</v>
      </c>
    </row>
    <row r="20206" spans="1:3" ht="15" customHeight="1" x14ac:dyDescent="0.25">
      <c r="A20206" s="216">
        <v>45567</v>
      </c>
      <c r="B20206" s="217" t="s">
        <v>165</v>
      </c>
      <c r="C20206" s="218">
        <v>2.1399999999999999E-2</v>
      </c>
    </row>
    <row r="20207" spans="1:3" ht="15" customHeight="1" x14ac:dyDescent="0.25">
      <c r="A20207" s="216">
        <v>45568</v>
      </c>
      <c r="B20207" s="217" t="s">
        <v>165</v>
      </c>
      <c r="C20207" s="218">
        <v>3.1899999999999998E-2</v>
      </c>
    </row>
    <row r="20208" spans="1:3" ht="15" customHeight="1" x14ac:dyDescent="0.25">
      <c r="A20208" s="216">
        <v>45569</v>
      </c>
      <c r="B20208" s="217" t="s">
        <v>165</v>
      </c>
      <c r="C20208" s="218">
        <v>4.2599999999999999E-2</v>
      </c>
    </row>
    <row r="20209" spans="1:3" ht="15" customHeight="1" x14ac:dyDescent="0.25">
      <c r="A20209" s="216">
        <v>45572</v>
      </c>
      <c r="B20209" s="217" t="s">
        <v>165</v>
      </c>
      <c r="C20209" s="218">
        <v>7.4200000000000002E-2</v>
      </c>
    </row>
    <row r="20210" spans="1:3" ht="15" customHeight="1" x14ac:dyDescent="0.25">
      <c r="A20210" s="216">
        <v>45573</v>
      </c>
      <c r="B20210" s="217" t="s">
        <v>165</v>
      </c>
      <c r="C20210" s="218">
        <v>8.4599999999999995E-2</v>
      </c>
    </row>
    <row r="20211" spans="1:3" ht="15" customHeight="1" x14ac:dyDescent="0.25">
      <c r="A20211" s="216">
        <v>45574</v>
      </c>
      <c r="B20211" s="217" t="s">
        <v>165</v>
      </c>
      <c r="C20211" s="218">
        <v>9.5100000000000004E-2</v>
      </c>
    </row>
    <row r="20212" spans="1:3" ht="15" customHeight="1" x14ac:dyDescent="0.25">
      <c r="A20212" s="216">
        <v>45575</v>
      </c>
      <c r="B20212" s="217" t="s">
        <v>165</v>
      </c>
      <c r="C20212" s="218">
        <v>0.1055</v>
      </c>
    </row>
    <row r="20213" spans="1:3" ht="15" customHeight="1" x14ac:dyDescent="0.25">
      <c r="A20213" s="216">
        <v>45576</v>
      </c>
      <c r="B20213" s="217" t="s">
        <v>165</v>
      </c>
      <c r="C20213" s="218">
        <v>0.1159</v>
      </c>
    </row>
    <row r="20214" spans="1:3" ht="15" customHeight="1" x14ac:dyDescent="0.25">
      <c r="A20214" s="216">
        <v>45579</v>
      </c>
      <c r="B20214" s="217" t="s">
        <v>165</v>
      </c>
      <c r="C20214" s="218">
        <v>0.14710000000000001</v>
      </c>
    </row>
    <row r="20215" spans="1:3" ht="15" customHeight="1" x14ac:dyDescent="0.25">
      <c r="A20215" s="216">
        <v>45580</v>
      </c>
      <c r="B20215" s="217" t="s">
        <v>165</v>
      </c>
      <c r="C20215" s="218">
        <v>0.15740000000000001</v>
      </c>
    </row>
    <row r="20216" spans="1:3" ht="15" customHeight="1" x14ac:dyDescent="0.25">
      <c r="A20216" s="216">
        <v>45581</v>
      </c>
      <c r="B20216" s="217" t="s">
        <v>165</v>
      </c>
      <c r="C20216" s="218">
        <v>0.16789999999999999</v>
      </c>
    </row>
    <row r="20217" spans="1:3" ht="15" customHeight="1" x14ac:dyDescent="0.25">
      <c r="A20217" s="216">
        <v>45582</v>
      </c>
      <c r="B20217" s="217" t="s">
        <v>165</v>
      </c>
      <c r="C20217" s="218">
        <v>0.1784</v>
      </c>
    </row>
    <row r="20218" spans="1:3" ht="15" customHeight="1" x14ac:dyDescent="0.25">
      <c r="A20218" s="216">
        <v>45583</v>
      </c>
      <c r="B20218" s="217" t="s">
        <v>165</v>
      </c>
      <c r="C20218" s="218">
        <v>0.1888</v>
      </c>
    </row>
    <row r="20219" spans="1:3" ht="15" customHeight="1" x14ac:dyDescent="0.25">
      <c r="A20219" s="216">
        <v>45586</v>
      </c>
      <c r="B20219" s="217" t="s">
        <v>165</v>
      </c>
      <c r="C20219" s="218">
        <v>0.21920000000000001</v>
      </c>
    </row>
    <row r="20220" spans="1:3" ht="15" customHeight="1" x14ac:dyDescent="0.25">
      <c r="A20220" s="216">
        <v>45587</v>
      </c>
      <c r="B20220" s="217" t="s">
        <v>165</v>
      </c>
      <c r="C20220" s="218">
        <v>0.22939999999999999</v>
      </c>
    </row>
    <row r="20221" spans="1:3" ht="15" customHeight="1" x14ac:dyDescent="0.25">
      <c r="A20221" s="216">
        <v>45588</v>
      </c>
      <c r="B20221" s="217" t="s">
        <v>165</v>
      </c>
      <c r="C20221" s="218">
        <v>0.23949999999999999</v>
      </c>
    </row>
    <row r="20222" spans="1:3" ht="15" customHeight="1" x14ac:dyDescent="0.25">
      <c r="A20222" s="216">
        <v>45589</v>
      </c>
      <c r="B20222" s="217" t="s">
        <v>165</v>
      </c>
      <c r="C20222" s="218">
        <v>0.24970000000000001</v>
      </c>
    </row>
    <row r="20223" spans="1:3" ht="15" customHeight="1" x14ac:dyDescent="0.25">
      <c r="A20223" s="216">
        <v>45590</v>
      </c>
      <c r="B20223" s="217" t="s">
        <v>165</v>
      </c>
      <c r="C20223" s="218">
        <v>0.25990000000000002</v>
      </c>
    </row>
    <row r="20224" spans="1:3" ht="15" customHeight="1" x14ac:dyDescent="0.25">
      <c r="A20224" s="216">
        <v>45593</v>
      </c>
      <c r="B20224" s="217" t="s">
        <v>165</v>
      </c>
      <c r="C20224" s="218">
        <v>0.29049999999999998</v>
      </c>
    </row>
    <row r="20225" spans="1:3" ht="15" customHeight="1" x14ac:dyDescent="0.25">
      <c r="A20225" s="216">
        <v>45594</v>
      </c>
      <c r="B20225" s="217" t="s">
        <v>165</v>
      </c>
      <c r="C20225" s="218">
        <v>0.30059999999999998</v>
      </c>
    </row>
    <row r="20226" spans="1:3" ht="15" customHeight="1" x14ac:dyDescent="0.25">
      <c r="A20226" s="216">
        <v>45595</v>
      </c>
      <c r="B20226" s="217" t="s">
        <v>165</v>
      </c>
      <c r="C20226" s="218">
        <v>0.31080000000000002</v>
      </c>
    </row>
    <row r="20227" spans="1:3" ht="15" customHeight="1" x14ac:dyDescent="0.25">
      <c r="A20227" s="216">
        <v>45596</v>
      </c>
      <c r="B20227" s="217" t="s">
        <v>165</v>
      </c>
      <c r="C20227" s="218">
        <v>0.32090000000000002</v>
      </c>
    </row>
    <row r="20228" spans="1:3" ht="15" customHeight="1" x14ac:dyDescent="0.25">
      <c r="A20228" s="216">
        <v>45597</v>
      </c>
      <c r="B20228" s="217" t="s">
        <v>165</v>
      </c>
      <c r="C20228" s="218">
        <v>0.33090000000000003</v>
      </c>
    </row>
    <row r="20229" spans="1:3" ht="15" customHeight="1" x14ac:dyDescent="0.25">
      <c r="A20229" s="216">
        <v>45600</v>
      </c>
      <c r="B20229" s="217" t="s">
        <v>165</v>
      </c>
      <c r="C20229" s="218">
        <v>0.3614</v>
      </c>
    </row>
    <row r="20230" spans="1:3" ht="15" customHeight="1" x14ac:dyDescent="0.25">
      <c r="A20230" s="216">
        <v>45601</v>
      </c>
      <c r="B20230" s="217" t="s">
        <v>165</v>
      </c>
      <c r="C20230" s="218">
        <v>0.3715</v>
      </c>
    </row>
    <row r="20231" spans="1:3" ht="15" customHeight="1" x14ac:dyDescent="0.25">
      <c r="A20231" s="216">
        <v>45602</v>
      </c>
      <c r="B20231" s="217" t="s">
        <v>165</v>
      </c>
      <c r="C20231" s="218">
        <v>0.38140000000000002</v>
      </c>
    </row>
    <row r="20232" spans="1:3" ht="15" customHeight="1" x14ac:dyDescent="0.25">
      <c r="A20232" s="216">
        <v>45603</v>
      </c>
      <c r="B20232" s="217" t="s">
        <v>165</v>
      </c>
      <c r="C20232" s="218">
        <v>0.39140000000000003</v>
      </c>
    </row>
    <row r="20233" spans="1:3" ht="15" customHeight="1" x14ac:dyDescent="0.25">
      <c r="A20233" s="216">
        <v>45604</v>
      </c>
      <c r="B20233" s="217" t="s">
        <v>165</v>
      </c>
      <c r="C20233" s="218">
        <v>0.40139999999999998</v>
      </c>
    </row>
    <row r="20234" spans="1:3" ht="15" customHeight="1" x14ac:dyDescent="0.25">
      <c r="A20234" s="216">
        <v>45607</v>
      </c>
      <c r="B20234" s="217" t="s">
        <v>165</v>
      </c>
      <c r="C20234" s="218">
        <v>0.43149999999999999</v>
      </c>
    </row>
    <row r="20235" spans="1:3" ht="15" customHeight="1" x14ac:dyDescent="0.25">
      <c r="A20235" s="216">
        <v>45608</v>
      </c>
      <c r="B20235" s="217" t="s">
        <v>165</v>
      </c>
      <c r="C20235" s="218">
        <v>0.44169999999999998</v>
      </c>
    </row>
    <row r="20236" spans="1:3" ht="15" customHeight="1" x14ac:dyDescent="0.25">
      <c r="A20236" s="216">
        <v>45609</v>
      </c>
      <c r="B20236" s="217" t="s">
        <v>165</v>
      </c>
      <c r="C20236" s="218">
        <v>0.45169999999999999</v>
      </c>
    </row>
    <row r="20237" spans="1:3" ht="15" customHeight="1" x14ac:dyDescent="0.25">
      <c r="A20237" s="216">
        <v>45610</v>
      </c>
      <c r="B20237" s="217" t="s">
        <v>165</v>
      </c>
      <c r="C20237" s="218">
        <v>0.4617</v>
      </c>
    </row>
    <row r="20238" spans="1:3" ht="15" customHeight="1" x14ac:dyDescent="0.25">
      <c r="A20238" s="216">
        <v>45611</v>
      </c>
      <c r="B20238" s="217" t="s">
        <v>165</v>
      </c>
      <c r="C20238" s="218">
        <v>0.47170000000000001</v>
      </c>
    </row>
    <row r="20239" spans="1:3" ht="15" customHeight="1" x14ac:dyDescent="0.25">
      <c r="A20239" s="216">
        <v>45614</v>
      </c>
      <c r="B20239" s="217" t="s">
        <v>165</v>
      </c>
      <c r="C20239" s="218">
        <v>0.50170000000000003</v>
      </c>
    </row>
    <row r="20240" spans="1:3" ht="15" customHeight="1" x14ac:dyDescent="0.25">
      <c r="A20240" s="216">
        <v>45615</v>
      </c>
      <c r="B20240" s="217" t="s">
        <v>165</v>
      </c>
      <c r="C20240" s="218">
        <v>0.51170000000000004</v>
      </c>
    </row>
    <row r="20241" spans="1:3" ht="15" customHeight="1" x14ac:dyDescent="0.25">
      <c r="A20241" s="216">
        <v>45616</v>
      </c>
      <c r="B20241" s="217" t="s">
        <v>165</v>
      </c>
      <c r="C20241" s="218">
        <v>0.52170000000000005</v>
      </c>
    </row>
    <row r="20242" spans="1:3" ht="15" customHeight="1" x14ac:dyDescent="0.25">
      <c r="A20242" s="216">
        <v>45617</v>
      </c>
      <c r="B20242" s="217" t="s">
        <v>165</v>
      </c>
      <c r="C20242" s="218">
        <v>0.53169999999999995</v>
      </c>
    </row>
    <row r="20243" spans="1:3" ht="15" customHeight="1" x14ac:dyDescent="0.25">
      <c r="A20243" s="216">
        <v>45618</v>
      </c>
      <c r="B20243" s="217" t="s">
        <v>165</v>
      </c>
      <c r="C20243" s="218">
        <v>0.54169999999999996</v>
      </c>
    </row>
    <row r="20244" spans="1:3" ht="15" customHeight="1" x14ac:dyDescent="0.25">
      <c r="A20244" s="216">
        <v>45621</v>
      </c>
      <c r="B20244" s="217" t="s">
        <v>165</v>
      </c>
      <c r="C20244" s="218">
        <v>0.5716</v>
      </c>
    </row>
    <row r="20245" spans="1:3" ht="15" customHeight="1" x14ac:dyDescent="0.25">
      <c r="A20245" s="216">
        <v>45622</v>
      </c>
      <c r="B20245" s="217" t="s">
        <v>165</v>
      </c>
      <c r="C20245" s="218">
        <v>0.58150000000000002</v>
      </c>
    </row>
    <row r="20246" spans="1:3" ht="15" customHeight="1" x14ac:dyDescent="0.25">
      <c r="A20246" s="216">
        <v>45623</v>
      </c>
      <c r="B20246" s="217" t="s">
        <v>165</v>
      </c>
      <c r="C20246" s="218">
        <v>0.59150000000000003</v>
      </c>
    </row>
    <row r="20247" spans="1:3" ht="15" customHeight="1" x14ac:dyDescent="0.25">
      <c r="A20247" s="216">
        <v>45624</v>
      </c>
      <c r="B20247" s="217" t="s">
        <v>165</v>
      </c>
      <c r="C20247" s="218">
        <v>0.60109999999999997</v>
      </c>
    </row>
    <row r="20248" spans="1:3" ht="15" customHeight="1" x14ac:dyDescent="0.25">
      <c r="A20248" s="216">
        <v>45625</v>
      </c>
      <c r="B20248" s="217" t="s">
        <v>165</v>
      </c>
      <c r="C20248" s="218">
        <v>0.6109</v>
      </c>
    </row>
    <row r="20249" spans="1:3" ht="15" customHeight="1" x14ac:dyDescent="0.25">
      <c r="A20249" s="216">
        <v>45628</v>
      </c>
      <c r="B20249" s="217" t="s">
        <v>165</v>
      </c>
      <c r="C20249" s="218">
        <v>0.64019999999999999</v>
      </c>
    </row>
    <row r="20250" spans="1:3" ht="15" customHeight="1" x14ac:dyDescent="0.25">
      <c r="A20250" s="216">
        <v>45629</v>
      </c>
      <c r="B20250" s="217" t="s">
        <v>165</v>
      </c>
      <c r="C20250" s="218">
        <v>0.65</v>
      </c>
    </row>
    <row r="20251" spans="1:3" ht="15" customHeight="1" x14ac:dyDescent="0.25">
      <c r="A20251" s="216">
        <v>45630</v>
      </c>
      <c r="B20251" s="217" t="s">
        <v>165</v>
      </c>
      <c r="C20251" s="218">
        <v>0.65980000000000005</v>
      </c>
    </row>
    <row r="20252" spans="1:3" ht="15" customHeight="1" x14ac:dyDescent="0.25">
      <c r="A20252" s="216">
        <v>45631</v>
      </c>
      <c r="B20252" s="217" t="s">
        <v>165</v>
      </c>
      <c r="C20252" s="218">
        <v>0.66959999999999997</v>
      </c>
    </row>
    <row r="20253" spans="1:3" ht="15" customHeight="1" x14ac:dyDescent="0.25">
      <c r="A20253" s="216">
        <v>45632</v>
      </c>
      <c r="B20253" s="217" t="s">
        <v>165</v>
      </c>
      <c r="C20253" s="218">
        <v>0.67930000000000001</v>
      </c>
    </row>
    <row r="20254" spans="1:3" ht="15" customHeight="1" x14ac:dyDescent="0.25">
      <c r="A20254" s="216">
        <v>45635</v>
      </c>
      <c r="B20254" s="217" t="s">
        <v>165</v>
      </c>
      <c r="C20254" s="218">
        <v>0.70830000000000004</v>
      </c>
    </row>
    <row r="20255" spans="1:3" ht="15" customHeight="1" x14ac:dyDescent="0.25">
      <c r="A20255" s="216">
        <v>45636</v>
      </c>
      <c r="B20255" s="217" t="s">
        <v>165</v>
      </c>
      <c r="C20255" s="218">
        <v>0.71789999999999998</v>
      </c>
    </row>
    <row r="20256" spans="1:3" ht="15" customHeight="1" x14ac:dyDescent="0.25">
      <c r="A20256" s="216">
        <v>45637</v>
      </c>
      <c r="B20256" s="217" t="s">
        <v>165</v>
      </c>
      <c r="C20256" s="218">
        <v>0.72760000000000002</v>
      </c>
    </row>
    <row r="20257" spans="1:3" ht="15" customHeight="1" x14ac:dyDescent="0.25">
      <c r="A20257" s="216">
        <v>45638</v>
      </c>
      <c r="B20257" s="217" t="s">
        <v>165</v>
      </c>
      <c r="C20257" s="218">
        <v>0.73719999999999997</v>
      </c>
    </row>
    <row r="20258" spans="1:3" ht="15" customHeight="1" x14ac:dyDescent="0.25">
      <c r="A20258" s="216">
        <v>45639</v>
      </c>
      <c r="B20258" s="217" t="s">
        <v>165</v>
      </c>
      <c r="C20258" s="218">
        <v>0.74680000000000002</v>
      </c>
    </row>
    <row r="20259" spans="1:3" ht="15" customHeight="1" x14ac:dyDescent="0.25">
      <c r="A20259" s="216">
        <v>45642</v>
      </c>
      <c r="B20259" s="217" t="s">
        <v>165</v>
      </c>
      <c r="C20259" s="218">
        <v>0.77569999999999995</v>
      </c>
    </row>
    <row r="20260" spans="1:3" ht="15" customHeight="1" x14ac:dyDescent="0.25">
      <c r="A20260" s="216">
        <v>45643</v>
      </c>
      <c r="B20260" s="217" t="s">
        <v>165</v>
      </c>
      <c r="C20260" s="218">
        <v>0.78520000000000001</v>
      </c>
    </row>
    <row r="20261" spans="1:3" ht="15" customHeight="1" x14ac:dyDescent="0.25">
      <c r="A20261" s="216">
        <v>45644</v>
      </c>
      <c r="B20261" s="217" t="s">
        <v>165</v>
      </c>
      <c r="C20261" s="218">
        <v>0.79459999999999997</v>
      </c>
    </row>
    <row r="20262" spans="1:3" ht="15" customHeight="1" x14ac:dyDescent="0.25">
      <c r="A20262" s="216">
        <v>45645</v>
      </c>
      <c r="B20262" s="217" t="s">
        <v>165</v>
      </c>
      <c r="C20262" s="218">
        <v>0.80400000000000005</v>
      </c>
    </row>
    <row r="20263" spans="1:3" ht="15" customHeight="1" x14ac:dyDescent="0.25">
      <c r="A20263" s="216">
        <v>45646</v>
      </c>
      <c r="B20263" s="217" t="s">
        <v>165</v>
      </c>
      <c r="C20263" s="218">
        <v>0.81330000000000002</v>
      </c>
    </row>
    <row r="20264" spans="1:3" ht="15" customHeight="1" x14ac:dyDescent="0.25">
      <c r="A20264" s="216">
        <v>45649</v>
      </c>
      <c r="B20264" s="217" t="s">
        <v>165</v>
      </c>
      <c r="C20264" s="218">
        <v>0.84130000000000005</v>
      </c>
    </row>
    <row r="20265" spans="1:3" ht="15" customHeight="1" x14ac:dyDescent="0.25">
      <c r="A20265" s="216">
        <v>45650</v>
      </c>
      <c r="B20265" s="217" t="s">
        <v>165</v>
      </c>
      <c r="C20265" s="218">
        <v>0.85070000000000001</v>
      </c>
    </row>
    <row r="20266" spans="1:3" ht="15" customHeight="1" x14ac:dyDescent="0.25">
      <c r="A20266" s="216">
        <v>45651</v>
      </c>
      <c r="B20266" s="217" t="s">
        <v>165</v>
      </c>
      <c r="C20266" s="218">
        <v>0.86</v>
      </c>
    </row>
    <row r="20267" spans="1:3" ht="15" customHeight="1" x14ac:dyDescent="0.25">
      <c r="A20267" s="216">
        <v>45652</v>
      </c>
      <c r="B20267" s="217" t="s">
        <v>165</v>
      </c>
      <c r="C20267" s="218">
        <v>0.86970000000000003</v>
      </c>
    </row>
    <row r="20268" spans="1:3" ht="15" customHeight="1" x14ac:dyDescent="0.25">
      <c r="A20268" s="216">
        <v>45653</v>
      </c>
      <c r="B20268" s="217" t="s">
        <v>165</v>
      </c>
      <c r="C20268" s="218">
        <v>0.87909999999999999</v>
      </c>
    </row>
    <row r="20269" spans="1:3" ht="15" customHeight="1" x14ac:dyDescent="0.25">
      <c r="A20269" s="216">
        <v>45656</v>
      </c>
      <c r="B20269" s="217" t="s">
        <v>165</v>
      </c>
      <c r="C20269" s="218">
        <v>0.90700000000000003</v>
      </c>
    </row>
    <row r="20270" spans="1:3" ht="15" customHeight="1" x14ac:dyDescent="0.25">
      <c r="A20270" s="216">
        <v>45657</v>
      </c>
      <c r="B20270" s="217" t="s">
        <v>165</v>
      </c>
      <c r="C20270" s="218">
        <v>0.91639999999999999</v>
      </c>
    </row>
    <row r="20271" spans="1:3" ht="15" customHeight="1" x14ac:dyDescent="0.25">
      <c r="A20271" s="216">
        <v>45659</v>
      </c>
      <c r="B20271" s="217" t="s">
        <v>165</v>
      </c>
      <c r="C20271" s="218">
        <v>0.93510000000000004</v>
      </c>
    </row>
    <row r="20272" spans="1:3" ht="15" customHeight="1" x14ac:dyDescent="0.25">
      <c r="A20272" s="216">
        <v>45660</v>
      </c>
      <c r="B20272" s="217" t="s">
        <v>165</v>
      </c>
      <c r="C20272" s="218">
        <v>0.9446</v>
      </c>
    </row>
    <row r="20273" spans="1:3" ht="15" customHeight="1" x14ac:dyDescent="0.25">
      <c r="A20273" s="216">
        <v>45663</v>
      </c>
      <c r="B20273" s="217" t="s">
        <v>165</v>
      </c>
      <c r="C20273" s="218">
        <v>0.9728</v>
      </c>
    </row>
    <row r="20274" spans="1:3" ht="15" customHeight="1" x14ac:dyDescent="0.25">
      <c r="A20274" s="216">
        <v>45664</v>
      </c>
      <c r="B20274" s="217" t="s">
        <v>165</v>
      </c>
      <c r="C20274" s="218">
        <v>0.98240000000000005</v>
      </c>
    </row>
    <row r="20275" spans="1:3" ht="15" customHeight="1" x14ac:dyDescent="0.25">
      <c r="A20275" s="216">
        <v>45665</v>
      </c>
      <c r="B20275" s="217" t="s">
        <v>165</v>
      </c>
      <c r="C20275" s="218">
        <v>0.99170000000000003</v>
      </c>
    </row>
    <row r="20276" spans="1:3" ht="15" customHeight="1" x14ac:dyDescent="0.25">
      <c r="A20276" s="216">
        <v>45666</v>
      </c>
      <c r="B20276" s="217" t="s">
        <v>165</v>
      </c>
      <c r="C20276" s="218">
        <v>1.0008999999999999</v>
      </c>
    </row>
    <row r="20277" spans="1:3" ht="15" customHeight="1" x14ac:dyDescent="0.25">
      <c r="A20277" s="216">
        <v>45667</v>
      </c>
      <c r="B20277" s="217" t="s">
        <v>165</v>
      </c>
      <c r="C20277" s="218">
        <v>1.0101</v>
      </c>
    </row>
    <row r="20278" spans="1:3" ht="15" customHeight="1" x14ac:dyDescent="0.25">
      <c r="A20278" s="216">
        <v>45670</v>
      </c>
      <c r="B20278" s="217" t="s">
        <v>165</v>
      </c>
      <c r="C20278" s="218">
        <v>1.0376000000000001</v>
      </c>
    </row>
    <row r="20279" spans="1:3" ht="15" customHeight="1" x14ac:dyDescent="0.25">
      <c r="A20279" s="216">
        <v>45671</v>
      </c>
      <c r="B20279" s="217" t="s">
        <v>165</v>
      </c>
      <c r="C20279" s="218">
        <v>1.0467</v>
      </c>
    </row>
    <row r="20280" spans="1:3" ht="15" customHeight="1" x14ac:dyDescent="0.25">
      <c r="A20280" s="216">
        <v>45672</v>
      </c>
      <c r="B20280" s="217" t="s">
        <v>165</v>
      </c>
      <c r="C20280" s="218">
        <v>1.056</v>
      </c>
    </row>
    <row r="20281" spans="1:3" ht="15" customHeight="1" x14ac:dyDescent="0.25">
      <c r="A20281" s="216">
        <v>45673</v>
      </c>
      <c r="B20281" s="217" t="s">
        <v>165</v>
      </c>
      <c r="C20281" s="218">
        <v>1.0650999999999999</v>
      </c>
    </row>
    <row r="20282" spans="1:3" ht="15" customHeight="1" x14ac:dyDescent="0.25">
      <c r="A20282" s="216">
        <v>45674</v>
      </c>
      <c r="B20282" s="217" t="s">
        <v>165</v>
      </c>
      <c r="C20282" s="218">
        <v>1.0741000000000001</v>
      </c>
    </row>
    <row r="20283" spans="1:3" ht="15" customHeight="1" x14ac:dyDescent="0.25">
      <c r="A20283" s="216">
        <v>45677</v>
      </c>
      <c r="B20283" s="217" t="s">
        <v>165</v>
      </c>
      <c r="C20283" s="218">
        <v>1.1016999999999999</v>
      </c>
    </row>
    <row r="20284" spans="1:3" ht="15" customHeight="1" x14ac:dyDescent="0.25">
      <c r="A20284" s="216">
        <v>45678</v>
      </c>
      <c r="B20284" s="217" t="s">
        <v>165</v>
      </c>
      <c r="C20284" s="218">
        <v>1.1108</v>
      </c>
    </row>
    <row r="20285" spans="1:3" ht="15" customHeight="1" x14ac:dyDescent="0.25">
      <c r="A20285" s="216">
        <v>45679</v>
      </c>
      <c r="B20285" s="217" t="s">
        <v>165</v>
      </c>
      <c r="C20285" s="218">
        <v>1.1198999999999999</v>
      </c>
    </row>
    <row r="20286" spans="1:3" ht="15" customHeight="1" x14ac:dyDescent="0.25">
      <c r="A20286" s="216">
        <v>45680</v>
      </c>
      <c r="B20286" s="217" t="s">
        <v>165</v>
      </c>
      <c r="C20286" s="218">
        <v>1.1288</v>
      </c>
    </row>
    <row r="20287" spans="1:3" ht="15" customHeight="1" x14ac:dyDescent="0.25">
      <c r="A20287" s="216">
        <v>45681</v>
      </c>
      <c r="B20287" s="217" t="s">
        <v>165</v>
      </c>
      <c r="C20287" s="218">
        <v>1.1376999999999999</v>
      </c>
    </row>
    <row r="20288" spans="1:3" ht="15" customHeight="1" x14ac:dyDescent="0.25">
      <c r="A20288" s="216">
        <v>45684</v>
      </c>
      <c r="B20288" s="217" t="s">
        <v>165</v>
      </c>
      <c r="C20288" s="218">
        <v>1.1642999999999999</v>
      </c>
    </row>
    <row r="20289" spans="1:3" ht="15" customHeight="1" x14ac:dyDescent="0.25">
      <c r="A20289" s="216">
        <v>45685</v>
      </c>
      <c r="B20289" s="217" t="s">
        <v>165</v>
      </c>
      <c r="C20289" s="218">
        <v>1.1734</v>
      </c>
    </row>
    <row r="20290" spans="1:3" ht="15" customHeight="1" x14ac:dyDescent="0.25">
      <c r="A20290" s="216">
        <v>45686</v>
      </c>
      <c r="B20290" s="217" t="s">
        <v>165</v>
      </c>
      <c r="C20290" s="218">
        <v>1.1822999999999999</v>
      </c>
    </row>
    <row r="20291" spans="1:3" ht="15" customHeight="1" x14ac:dyDescent="0.25">
      <c r="A20291" s="216">
        <v>45687</v>
      </c>
      <c r="B20291" s="217" t="s">
        <v>165</v>
      </c>
      <c r="C20291" s="218">
        <v>1.1910000000000001</v>
      </c>
    </row>
    <row r="20292" spans="1:3" ht="15" customHeight="1" x14ac:dyDescent="0.25">
      <c r="A20292" s="216">
        <v>45688</v>
      </c>
      <c r="B20292" s="217" t="s">
        <v>165</v>
      </c>
      <c r="C20292" s="218">
        <v>1.1998</v>
      </c>
    </row>
    <row r="20293" spans="1:3" ht="15" customHeight="1" x14ac:dyDescent="0.25">
      <c r="A20293" s="216">
        <v>45691</v>
      </c>
      <c r="B20293" s="217" t="s">
        <v>165</v>
      </c>
      <c r="C20293" s="218">
        <v>1.2189000000000001</v>
      </c>
    </row>
    <row r="20294" spans="1:3" ht="15" customHeight="1" x14ac:dyDescent="0.25">
      <c r="A20294" s="216">
        <v>45692</v>
      </c>
      <c r="B20294" s="217" t="s">
        <v>165</v>
      </c>
      <c r="C20294" s="218">
        <v>1.2277</v>
      </c>
    </row>
    <row r="20295" spans="1:3" ht="15" customHeight="1" x14ac:dyDescent="0.25">
      <c r="A20295" s="216">
        <v>45693</v>
      </c>
      <c r="B20295" s="217" t="s">
        <v>165</v>
      </c>
      <c r="C20295" s="218">
        <v>1.2363</v>
      </c>
    </row>
    <row r="20296" spans="1:3" ht="15" customHeight="1" x14ac:dyDescent="0.25">
      <c r="A20296" s="216">
        <v>45694</v>
      </c>
      <c r="B20296" s="217" t="s">
        <v>165</v>
      </c>
      <c r="C20296" s="218">
        <v>1.2450000000000001</v>
      </c>
    </row>
    <row r="20297" spans="1:3" ht="15" customHeight="1" x14ac:dyDescent="0.25">
      <c r="A20297" s="216">
        <v>45695</v>
      </c>
      <c r="B20297" s="217" t="s">
        <v>165</v>
      </c>
      <c r="C20297" s="218">
        <v>1.2536</v>
      </c>
    </row>
    <row r="20298" spans="1:3" ht="15" customHeight="1" x14ac:dyDescent="0.25">
      <c r="A20298" s="216">
        <v>45698</v>
      </c>
      <c r="B20298" s="217" t="s">
        <v>165</v>
      </c>
      <c r="C20298" s="218">
        <v>1.2795000000000001</v>
      </c>
    </row>
    <row r="20299" spans="1:3" ht="15" customHeight="1" x14ac:dyDescent="0.25">
      <c r="A20299" s="216">
        <v>45699</v>
      </c>
      <c r="B20299" s="217" t="s">
        <v>165</v>
      </c>
      <c r="C20299" s="218">
        <v>1.2881</v>
      </c>
    </row>
    <row r="20300" spans="1:3" ht="15" customHeight="1" x14ac:dyDescent="0.25">
      <c r="A20300" s="216">
        <v>45700</v>
      </c>
      <c r="B20300" s="217" t="s">
        <v>165</v>
      </c>
      <c r="C20300" s="218">
        <v>1.2967</v>
      </c>
    </row>
    <row r="20301" spans="1:3" ht="15" customHeight="1" x14ac:dyDescent="0.25">
      <c r="A20301" s="216">
        <v>45701</v>
      </c>
      <c r="B20301" s="217" t="s">
        <v>165</v>
      </c>
      <c r="C20301" s="218">
        <v>1.3051999999999999</v>
      </c>
    </row>
    <row r="20302" spans="1:3" ht="15" customHeight="1" x14ac:dyDescent="0.25">
      <c r="A20302" s="216">
        <v>45702</v>
      </c>
      <c r="B20302" s="217" t="s">
        <v>165</v>
      </c>
      <c r="C20302" s="218">
        <v>1.3138000000000001</v>
      </c>
    </row>
    <row r="20303" spans="1:3" ht="15" customHeight="1" x14ac:dyDescent="0.25">
      <c r="A20303" s="216">
        <v>45705</v>
      </c>
      <c r="B20303" s="217" t="s">
        <v>165</v>
      </c>
      <c r="C20303" s="218">
        <v>1.3394999999999999</v>
      </c>
    </row>
    <row r="20304" spans="1:3" ht="15" customHeight="1" x14ac:dyDescent="0.25">
      <c r="A20304" s="216">
        <v>45706</v>
      </c>
      <c r="B20304" s="217" t="s">
        <v>165</v>
      </c>
      <c r="C20304" s="218">
        <v>1.3481000000000001</v>
      </c>
    </row>
    <row r="20305" spans="1:3" ht="15" customHeight="1" x14ac:dyDescent="0.25">
      <c r="A20305" s="216">
        <v>45707</v>
      </c>
      <c r="B20305" s="217" t="s">
        <v>165</v>
      </c>
      <c r="C20305" s="218">
        <v>1.3567</v>
      </c>
    </row>
    <row r="20306" spans="1:3" ht="15" customHeight="1" x14ac:dyDescent="0.25">
      <c r="A20306" s="216">
        <v>45708</v>
      </c>
      <c r="B20306" s="217" t="s">
        <v>165</v>
      </c>
      <c r="C20306" s="218">
        <v>1.3653</v>
      </c>
    </row>
    <row r="20307" spans="1:3" ht="15" customHeight="1" x14ac:dyDescent="0.25">
      <c r="A20307" s="216">
        <v>45709</v>
      </c>
      <c r="B20307" s="217" t="s">
        <v>165</v>
      </c>
      <c r="C20307" s="218">
        <v>1.3740000000000001</v>
      </c>
    </row>
    <row r="20308" spans="1:3" ht="15" customHeight="1" x14ac:dyDescent="0.25">
      <c r="A20308" s="216">
        <v>45712</v>
      </c>
      <c r="B20308" s="217" t="s">
        <v>165</v>
      </c>
      <c r="C20308" s="218">
        <v>1.3993</v>
      </c>
    </row>
    <row r="20309" spans="1:3" ht="15" customHeight="1" x14ac:dyDescent="0.25">
      <c r="A20309" s="216">
        <v>45713</v>
      </c>
      <c r="B20309" s="217" t="s">
        <v>165</v>
      </c>
      <c r="C20309" s="218">
        <v>1.4077</v>
      </c>
    </row>
    <row r="20310" spans="1:3" ht="15" customHeight="1" x14ac:dyDescent="0.25">
      <c r="A20310" s="216">
        <v>45714</v>
      </c>
      <c r="B20310" s="217" t="s">
        <v>165</v>
      </c>
      <c r="C20310" s="218">
        <v>1.4158999999999999</v>
      </c>
    </row>
    <row r="20311" spans="1:3" ht="15" customHeight="1" x14ac:dyDescent="0.25">
      <c r="A20311" s="216">
        <v>45715</v>
      </c>
      <c r="B20311" s="217" t="s">
        <v>165</v>
      </c>
      <c r="C20311" s="218">
        <v>1.4242999999999999</v>
      </c>
    </row>
    <row r="20312" spans="1:3" ht="15" customHeight="1" x14ac:dyDescent="0.25">
      <c r="A20312" s="216">
        <v>45716</v>
      </c>
      <c r="B20312" s="217" t="s">
        <v>165</v>
      </c>
      <c r="C20312" s="218">
        <v>1.4323999999999999</v>
      </c>
    </row>
    <row r="20313" spans="1:3" ht="15" customHeight="1" x14ac:dyDescent="0.25">
      <c r="A20313" s="216">
        <v>45719</v>
      </c>
      <c r="B20313" s="217" t="s">
        <v>165</v>
      </c>
      <c r="C20313" s="218">
        <v>1.4569000000000001</v>
      </c>
    </row>
    <row r="20314" spans="1:3" ht="15" customHeight="1" x14ac:dyDescent="0.25">
      <c r="A20314" s="216">
        <v>45720</v>
      </c>
      <c r="B20314" s="217" t="s">
        <v>165</v>
      </c>
      <c r="C20314" s="218">
        <v>1.4646999999999999</v>
      </c>
    </row>
    <row r="20315" spans="1:3" ht="15" customHeight="1" x14ac:dyDescent="0.25">
      <c r="A20315" s="216">
        <v>45721</v>
      </c>
      <c r="B20315" s="217" t="s">
        <v>165</v>
      </c>
      <c r="C20315" s="218">
        <v>1.4726999999999999</v>
      </c>
    </row>
    <row r="20316" spans="1:3" ht="15" customHeight="1" x14ac:dyDescent="0.25">
      <c r="A20316" s="216">
        <v>45722</v>
      </c>
      <c r="B20316" s="217" t="s">
        <v>165</v>
      </c>
      <c r="C20316" s="218">
        <v>1.4809000000000001</v>
      </c>
    </row>
    <row r="20317" spans="1:3" ht="15" customHeight="1" x14ac:dyDescent="0.25">
      <c r="A20317" s="216">
        <v>45723</v>
      </c>
      <c r="B20317" s="217" t="s">
        <v>165</v>
      </c>
      <c r="C20317" s="218">
        <v>1.4892000000000001</v>
      </c>
    </row>
    <row r="20318" spans="1:3" ht="15" customHeight="1" x14ac:dyDescent="0.25">
      <c r="A20318" s="216">
        <v>45726</v>
      </c>
      <c r="B20318" s="217" t="s">
        <v>165</v>
      </c>
      <c r="C20318" s="218">
        <v>1.5135000000000001</v>
      </c>
    </row>
    <row r="20319" spans="1:3" ht="15" customHeight="1" x14ac:dyDescent="0.25">
      <c r="A20319" s="216">
        <v>45727</v>
      </c>
      <c r="B20319" s="217" t="s">
        <v>165</v>
      </c>
      <c r="C20319" s="218">
        <v>1.5213000000000001</v>
      </c>
    </row>
    <row r="20320" spans="1:3" ht="15" customHeight="1" x14ac:dyDescent="0.25">
      <c r="A20320" s="216">
        <v>45728</v>
      </c>
      <c r="B20320" s="217" t="s">
        <v>165</v>
      </c>
      <c r="C20320" s="218">
        <v>1.5290999999999999</v>
      </c>
    </row>
    <row r="20321" spans="1:3" ht="15" customHeight="1" x14ac:dyDescent="0.25">
      <c r="A20321" s="216">
        <v>45729</v>
      </c>
      <c r="B20321" s="217" t="s">
        <v>165</v>
      </c>
      <c r="C20321" s="218">
        <v>1.5367</v>
      </c>
    </row>
    <row r="20322" spans="1:3" ht="15" customHeight="1" x14ac:dyDescent="0.25">
      <c r="A20322" s="216">
        <v>45730</v>
      </c>
      <c r="B20322" s="217" t="s">
        <v>165</v>
      </c>
      <c r="C20322" s="218">
        <v>1.5446</v>
      </c>
    </row>
    <row r="20323" spans="1:3" ht="15" customHeight="1" x14ac:dyDescent="0.25">
      <c r="A20323" s="216">
        <v>45733</v>
      </c>
      <c r="B20323" s="217" t="s">
        <v>165</v>
      </c>
      <c r="C20323" s="218">
        <v>1.5688</v>
      </c>
    </row>
    <row r="20324" spans="1:3" ht="15" customHeight="1" x14ac:dyDescent="0.25">
      <c r="A20324" s="216">
        <v>45734</v>
      </c>
      <c r="B20324" s="217" t="s">
        <v>165</v>
      </c>
      <c r="C20324" s="218">
        <v>1.5768</v>
      </c>
    </row>
    <row r="20325" spans="1:3" ht="15" customHeight="1" x14ac:dyDescent="0.25">
      <c r="A20325" s="216">
        <v>45735</v>
      </c>
      <c r="B20325" s="217" t="s">
        <v>165</v>
      </c>
      <c r="C20325" s="218">
        <v>1.5847</v>
      </c>
    </row>
    <row r="20326" spans="1:3" ht="15" customHeight="1" x14ac:dyDescent="0.25">
      <c r="A20326" s="216">
        <v>45736</v>
      </c>
      <c r="B20326" s="217" t="s">
        <v>165</v>
      </c>
      <c r="C20326" s="218">
        <v>1.5927</v>
      </c>
    </row>
    <row r="20327" spans="1:3" ht="15" customHeight="1" x14ac:dyDescent="0.25">
      <c r="A20327" s="216">
        <v>45737</v>
      </c>
      <c r="B20327" s="217" t="s">
        <v>165</v>
      </c>
      <c r="C20327" s="218">
        <v>1.6005</v>
      </c>
    </row>
    <row r="20328" spans="1:3" ht="15" customHeight="1" x14ac:dyDescent="0.25">
      <c r="A20328" s="216">
        <v>45740</v>
      </c>
      <c r="B20328" s="217" t="s">
        <v>165</v>
      </c>
      <c r="C20328" s="218">
        <v>1.6238999999999999</v>
      </c>
    </row>
    <row r="20329" spans="1:3" ht="15" customHeight="1" x14ac:dyDescent="0.25">
      <c r="A20329" s="216">
        <v>45741</v>
      </c>
      <c r="B20329" s="217" t="s">
        <v>165</v>
      </c>
      <c r="C20329" s="218">
        <v>1.6321000000000001</v>
      </c>
    </row>
    <row r="20330" spans="1:3" ht="15" customHeight="1" x14ac:dyDescent="0.25">
      <c r="A20330" s="216">
        <v>45742</v>
      </c>
      <c r="B20330" s="217" t="s">
        <v>165</v>
      </c>
      <c r="C20330" s="218">
        <v>1.6398999999999999</v>
      </c>
    </row>
    <row r="20331" spans="1:3" ht="15" customHeight="1" x14ac:dyDescent="0.25">
      <c r="A20331" s="216">
        <v>45743</v>
      </c>
      <c r="B20331" s="217" t="s">
        <v>165</v>
      </c>
      <c r="C20331" s="218">
        <v>1.6477999999999999</v>
      </c>
    </row>
    <row r="20332" spans="1:3" ht="15" customHeight="1" x14ac:dyDescent="0.25">
      <c r="A20332" s="216">
        <v>45744</v>
      </c>
      <c r="B20332" s="217" t="s">
        <v>165</v>
      </c>
      <c r="C20332" s="218">
        <v>1.6556999999999999</v>
      </c>
    </row>
    <row r="20333" spans="1:3" ht="15" customHeight="1" x14ac:dyDescent="0.25">
      <c r="A20333" s="216">
        <v>45747</v>
      </c>
      <c r="B20333" s="217" t="s">
        <v>165</v>
      </c>
      <c r="C20333" s="218">
        <v>1.6794</v>
      </c>
    </row>
    <row r="20334" spans="1:3" ht="15" customHeight="1" x14ac:dyDescent="0.25">
      <c r="A20334" s="216">
        <v>45748</v>
      </c>
      <c r="B20334" s="217" t="s">
        <v>165</v>
      </c>
      <c r="C20334" s="218">
        <v>1.6867000000000001</v>
      </c>
    </row>
    <row r="20335" spans="1:3" ht="15" customHeight="1" x14ac:dyDescent="0.25">
      <c r="A20335" s="216">
        <v>45749</v>
      </c>
      <c r="B20335" s="217" t="s">
        <v>165</v>
      </c>
      <c r="C20335" s="218">
        <v>1.6948000000000001</v>
      </c>
    </row>
    <row r="20336" spans="1:3" ht="15" customHeight="1" x14ac:dyDescent="0.25">
      <c r="A20336" s="216">
        <v>45750</v>
      </c>
      <c r="B20336" s="217" t="s">
        <v>165</v>
      </c>
      <c r="C20336" s="218">
        <v>1.7027000000000001</v>
      </c>
    </row>
    <row r="20337" spans="1:3" ht="15" customHeight="1" x14ac:dyDescent="0.25">
      <c r="A20337" s="216">
        <v>45751</v>
      </c>
      <c r="B20337" s="217" t="s">
        <v>165</v>
      </c>
      <c r="C20337" s="218">
        <v>1.7104999999999999</v>
      </c>
    </row>
    <row r="20338" spans="1:3" ht="15" customHeight="1" x14ac:dyDescent="0.25">
      <c r="A20338" s="216">
        <v>45754</v>
      </c>
      <c r="B20338" s="217" t="s">
        <v>165</v>
      </c>
      <c r="C20338" s="218">
        <v>1.7343</v>
      </c>
    </row>
    <row r="20339" spans="1:3" ht="15" customHeight="1" x14ac:dyDescent="0.25">
      <c r="A20339" s="216">
        <v>45755</v>
      </c>
      <c r="B20339" s="217" t="s">
        <v>165</v>
      </c>
      <c r="C20339" s="218">
        <v>1.7422</v>
      </c>
    </row>
    <row r="20340" spans="1:3" ht="15" customHeight="1" x14ac:dyDescent="0.25">
      <c r="A20340" s="216">
        <v>45756</v>
      </c>
      <c r="B20340" s="217" t="s">
        <v>165</v>
      </c>
      <c r="C20340" s="218">
        <v>1.75</v>
      </c>
    </row>
    <row r="20341" spans="1:3" ht="15" customHeight="1" x14ac:dyDescent="0.25">
      <c r="A20341" s="216">
        <v>45757</v>
      </c>
      <c r="B20341" s="217" t="s">
        <v>165</v>
      </c>
      <c r="C20341" s="218">
        <v>1.7578</v>
      </c>
    </row>
    <row r="20342" spans="1:3" ht="15" customHeight="1" x14ac:dyDescent="0.25">
      <c r="A20342" s="216">
        <v>45758</v>
      </c>
      <c r="B20342" s="217" t="s">
        <v>165</v>
      </c>
      <c r="C20342" s="218">
        <v>1.7653000000000001</v>
      </c>
    </row>
    <row r="20343" spans="1:3" ht="15" customHeight="1" x14ac:dyDescent="0.25">
      <c r="A20343" s="216">
        <v>45761</v>
      </c>
      <c r="B20343" s="217" t="s">
        <v>165</v>
      </c>
      <c r="C20343" s="218">
        <v>1.7877000000000001</v>
      </c>
    </row>
    <row r="20344" spans="1:3" ht="15" customHeight="1" x14ac:dyDescent="0.25">
      <c r="A20344" s="216">
        <v>45762</v>
      </c>
      <c r="B20344" s="217" t="s">
        <v>165</v>
      </c>
      <c r="C20344" s="218">
        <v>1.7950999999999999</v>
      </c>
    </row>
    <row r="20345" spans="1:3" ht="15" customHeight="1" x14ac:dyDescent="0.25">
      <c r="A20345" s="216">
        <v>45763</v>
      </c>
      <c r="B20345" s="217" t="s">
        <v>165</v>
      </c>
      <c r="C20345" s="218">
        <v>1.8025</v>
      </c>
    </row>
    <row r="20346" spans="1:3" ht="15" customHeight="1" x14ac:dyDescent="0.25">
      <c r="A20346" s="216">
        <v>45764</v>
      </c>
      <c r="B20346" s="217" t="s">
        <v>165</v>
      </c>
      <c r="C20346" s="218">
        <v>1.8098000000000001</v>
      </c>
    </row>
    <row r="20347" spans="1:3" ht="15" customHeight="1" x14ac:dyDescent="0.25">
      <c r="A20347" s="216">
        <v>45769</v>
      </c>
      <c r="B20347" s="217" t="s">
        <v>165</v>
      </c>
      <c r="C20347" s="218">
        <v>1.8467</v>
      </c>
    </row>
    <row r="20348" spans="1:3" ht="15" customHeight="1" x14ac:dyDescent="0.25">
      <c r="A20348" s="216">
        <v>45770</v>
      </c>
      <c r="B20348" s="217" t="s">
        <v>165</v>
      </c>
      <c r="C20348" s="218">
        <v>1.8539000000000001</v>
      </c>
    </row>
    <row r="20349" spans="1:3" ht="15" customHeight="1" x14ac:dyDescent="0.25">
      <c r="A20349" s="216">
        <v>45771</v>
      </c>
      <c r="B20349" s="217" t="s">
        <v>165</v>
      </c>
      <c r="C20349" s="218">
        <v>1.8611</v>
      </c>
    </row>
    <row r="20350" spans="1:3" ht="15" customHeight="1" x14ac:dyDescent="0.25">
      <c r="A20350" s="216">
        <v>45772</v>
      </c>
      <c r="B20350" s="217" t="s">
        <v>165</v>
      </c>
      <c r="C20350" s="218">
        <v>1.8683000000000001</v>
      </c>
    </row>
    <row r="20351" spans="1:3" ht="15" customHeight="1" x14ac:dyDescent="0.25">
      <c r="A20351" s="216">
        <v>45775</v>
      </c>
      <c r="B20351" s="217" t="s">
        <v>165</v>
      </c>
      <c r="C20351" s="218">
        <v>1.8895999999999999</v>
      </c>
    </row>
    <row r="20352" spans="1:3" ht="15" customHeight="1" x14ac:dyDescent="0.25">
      <c r="A20352" s="216">
        <v>45776</v>
      </c>
      <c r="B20352" s="217" t="s">
        <v>165</v>
      </c>
      <c r="C20352" s="218">
        <v>1.8967000000000001</v>
      </c>
    </row>
    <row r="20353" spans="1:3" ht="15" customHeight="1" x14ac:dyDescent="0.25">
      <c r="A20353" s="216">
        <v>45777</v>
      </c>
      <c r="B20353" s="217" t="s">
        <v>165</v>
      </c>
      <c r="C20353" s="218">
        <v>1.9038999999999999</v>
      </c>
    </row>
    <row r="20354" spans="1:3" ht="15" customHeight="1" x14ac:dyDescent="0.25">
      <c r="A20354" s="216">
        <v>45779</v>
      </c>
      <c r="B20354" s="217" t="s">
        <v>165</v>
      </c>
      <c r="C20354" s="218">
        <v>1.9182999999999999</v>
      </c>
    </row>
    <row r="20355" spans="1:3" ht="15" customHeight="1" x14ac:dyDescent="0.25">
      <c r="A20355" s="216">
        <v>45782</v>
      </c>
      <c r="B20355" s="217" t="s">
        <v>165</v>
      </c>
      <c r="C20355" s="218">
        <v>1.9395</v>
      </c>
    </row>
    <row r="20356" spans="1:3" ht="15" customHeight="1" x14ac:dyDescent="0.25">
      <c r="A20356" s="216">
        <v>45783</v>
      </c>
      <c r="B20356" s="217" t="s">
        <v>165</v>
      </c>
      <c r="C20356" s="218">
        <v>1.9466000000000001</v>
      </c>
    </row>
    <row r="20357" spans="1:3" ht="15" customHeight="1" x14ac:dyDescent="0.25">
      <c r="A20357" s="216">
        <v>45784</v>
      </c>
      <c r="B20357" s="217" t="s">
        <v>165</v>
      </c>
      <c r="C20357" s="218">
        <v>1.9537</v>
      </c>
    </row>
    <row r="20358" spans="1:3" ht="15" customHeight="1" x14ac:dyDescent="0.25">
      <c r="A20358" s="216">
        <v>45785</v>
      </c>
      <c r="B20358" s="217" t="s">
        <v>165</v>
      </c>
      <c r="C20358" s="218">
        <v>1.9607000000000001</v>
      </c>
    </row>
    <row r="20359" spans="1:3" ht="15" customHeight="1" x14ac:dyDescent="0.25">
      <c r="A20359" s="216">
        <v>45786</v>
      </c>
      <c r="B20359" s="217" t="s">
        <v>165</v>
      </c>
      <c r="C20359" s="218">
        <v>1.968</v>
      </c>
    </row>
    <row r="20360" spans="1:3" ht="15" customHeight="1" x14ac:dyDescent="0.25">
      <c r="A20360" s="216">
        <v>45789</v>
      </c>
      <c r="B20360" s="217" t="s">
        <v>165</v>
      </c>
      <c r="C20360" s="218">
        <v>1.9895</v>
      </c>
    </row>
    <row r="20361" spans="1:3" ht="15" customHeight="1" x14ac:dyDescent="0.25">
      <c r="A20361" s="216">
        <v>45790</v>
      </c>
      <c r="B20361" s="217" t="s">
        <v>165</v>
      </c>
      <c r="C20361" s="218">
        <v>1.9965999999999999</v>
      </c>
    </row>
    <row r="20362" spans="1:3" ht="15" customHeight="1" x14ac:dyDescent="0.25">
      <c r="A20362" s="216">
        <v>45791</v>
      </c>
      <c r="B20362" s="217" t="s">
        <v>165</v>
      </c>
      <c r="C20362" s="218">
        <v>2.0038</v>
      </c>
    </row>
    <row r="20363" spans="1:3" ht="15" customHeight="1" x14ac:dyDescent="0.25">
      <c r="A20363" s="216">
        <v>45792</v>
      </c>
      <c r="B20363" s="217" t="s">
        <v>165</v>
      </c>
      <c r="C20363" s="218">
        <v>2.0110000000000001</v>
      </c>
    </row>
    <row r="20364" spans="1:3" ht="15" customHeight="1" x14ac:dyDescent="0.25">
      <c r="A20364" s="216">
        <v>45793</v>
      </c>
      <c r="B20364" s="217" t="s">
        <v>165</v>
      </c>
      <c r="C20364" s="218">
        <v>2.0183</v>
      </c>
    </row>
    <row r="20365" spans="1:3" ht="15" customHeight="1" x14ac:dyDescent="0.25">
      <c r="A20365" s="216">
        <v>45796</v>
      </c>
      <c r="B20365" s="217" t="s">
        <v>165</v>
      </c>
      <c r="C20365" s="218">
        <v>2.0402999999999998</v>
      </c>
    </row>
    <row r="20366" spans="1:3" ht="15" customHeight="1" x14ac:dyDescent="0.25">
      <c r="A20366" s="216">
        <v>45797</v>
      </c>
      <c r="B20366" s="217" t="s">
        <v>165</v>
      </c>
      <c r="C20366" s="218">
        <v>2.0476000000000001</v>
      </c>
    </row>
    <row r="20367" spans="1:3" ht="15" customHeight="1" x14ac:dyDescent="0.25">
      <c r="A20367" s="216">
        <v>45798</v>
      </c>
      <c r="B20367" s="217" t="s">
        <v>165</v>
      </c>
      <c r="C20367" s="218">
        <v>2.0548000000000002</v>
      </c>
    </row>
    <row r="20368" spans="1:3" ht="15" customHeight="1" x14ac:dyDescent="0.25">
      <c r="A20368" s="216">
        <v>45799</v>
      </c>
      <c r="B20368" s="217" t="s">
        <v>165</v>
      </c>
      <c r="C20368" s="218">
        <v>2.0621</v>
      </c>
    </row>
    <row r="20369" spans="1:3" ht="15" customHeight="1" x14ac:dyDescent="0.25">
      <c r="A20369" s="216">
        <v>45800</v>
      </c>
      <c r="B20369" s="217" t="s">
        <v>165</v>
      </c>
      <c r="C20369" s="218">
        <v>2.0693999999999999</v>
      </c>
    </row>
    <row r="20370" spans="1:3" ht="15" customHeight="1" x14ac:dyDescent="0.25">
      <c r="A20370" s="216">
        <v>45803</v>
      </c>
      <c r="B20370" s="217" t="s">
        <v>165</v>
      </c>
      <c r="C20370" s="218">
        <v>2.0912000000000002</v>
      </c>
    </row>
    <row r="20371" spans="1:3" ht="15" customHeight="1" x14ac:dyDescent="0.25">
      <c r="A20371" s="216">
        <v>45804</v>
      </c>
      <c r="B20371" s="217" t="s">
        <v>165</v>
      </c>
      <c r="C20371" s="218">
        <v>2.0985</v>
      </c>
    </row>
    <row r="20372" spans="1:3" ht="15" customHeight="1" x14ac:dyDescent="0.25">
      <c r="A20372" s="216">
        <v>45805</v>
      </c>
      <c r="B20372" s="217" t="s">
        <v>165</v>
      </c>
      <c r="C20372" s="218">
        <v>2.1059000000000001</v>
      </c>
    </row>
    <row r="20373" spans="1:3" ht="15" customHeight="1" x14ac:dyDescent="0.25">
      <c r="A20373" s="216">
        <v>45806</v>
      </c>
      <c r="B20373" s="217" t="s">
        <v>165</v>
      </c>
      <c r="C20373" s="218">
        <v>2.1132</v>
      </c>
    </row>
    <row r="20374" spans="1:3" ht="15" customHeight="1" x14ac:dyDescent="0.25">
      <c r="A20374" s="216">
        <v>45807</v>
      </c>
      <c r="B20374" s="217" t="s">
        <v>165</v>
      </c>
      <c r="C20374" s="218">
        <v>2.1206999999999998</v>
      </c>
    </row>
    <row r="20375" spans="1:3" ht="15" customHeight="1" x14ac:dyDescent="0.25">
      <c r="A20375" s="216">
        <v>45810</v>
      </c>
      <c r="B20375" s="217" t="s">
        <v>165</v>
      </c>
      <c r="C20375" s="218">
        <v>2.1423999999999999</v>
      </c>
    </row>
    <row r="20376" spans="1:3" ht="15" customHeight="1" x14ac:dyDescent="0.25">
      <c r="A20376" s="216">
        <v>45811</v>
      </c>
      <c r="B20376" s="217" t="s">
        <v>165</v>
      </c>
      <c r="C20376" s="218">
        <v>2.1496</v>
      </c>
    </row>
    <row r="20377" spans="1:3" ht="15" customHeight="1" x14ac:dyDescent="0.25">
      <c r="A20377" s="216">
        <v>45812</v>
      </c>
      <c r="B20377" s="217" t="s">
        <v>165</v>
      </c>
      <c r="C20377" s="218">
        <v>2.157</v>
      </c>
    </row>
    <row r="20378" spans="1:3" ht="15" customHeight="1" x14ac:dyDescent="0.25">
      <c r="A20378" s="216">
        <v>45813</v>
      </c>
      <c r="B20378" s="217" t="s">
        <v>165</v>
      </c>
      <c r="C20378" s="218">
        <v>2.1642000000000001</v>
      </c>
    </row>
    <row r="20379" spans="1:3" ht="15" customHeight="1" x14ac:dyDescent="0.25">
      <c r="A20379" s="216">
        <v>45814</v>
      </c>
      <c r="B20379" s="217" t="s">
        <v>165</v>
      </c>
      <c r="C20379" s="218">
        <v>2.1715</v>
      </c>
    </row>
    <row r="20380" spans="1:3" ht="15" customHeight="1" x14ac:dyDescent="0.25">
      <c r="A20380" s="216">
        <v>45817</v>
      </c>
      <c r="B20380" s="217" t="s">
        <v>165</v>
      </c>
      <c r="C20380" s="218">
        <v>2.1934999999999998</v>
      </c>
    </row>
    <row r="20381" spans="1:3" ht="15" customHeight="1" x14ac:dyDescent="0.25">
      <c r="A20381" s="216">
        <v>45818</v>
      </c>
      <c r="B20381" s="217" t="s">
        <v>165</v>
      </c>
      <c r="C20381" s="218">
        <v>2.2008000000000001</v>
      </c>
    </row>
    <row r="20382" spans="1:3" ht="15" customHeight="1" x14ac:dyDescent="0.25">
      <c r="A20382" s="216">
        <v>45819</v>
      </c>
      <c r="B20382" s="217" t="s">
        <v>165</v>
      </c>
      <c r="C20382" s="218">
        <v>2.2078000000000002</v>
      </c>
    </row>
    <row r="20383" spans="1:3" ht="15" customHeight="1" x14ac:dyDescent="0.25">
      <c r="A20383" s="216">
        <v>45820</v>
      </c>
      <c r="B20383" s="217" t="s">
        <v>165</v>
      </c>
      <c r="C20383" s="218">
        <v>2.2147000000000001</v>
      </c>
    </row>
    <row r="20384" spans="1:3" ht="15" customHeight="1" x14ac:dyDescent="0.25">
      <c r="A20384" s="216">
        <v>45821</v>
      </c>
      <c r="B20384" s="217" t="s">
        <v>165</v>
      </c>
      <c r="C20384" s="218">
        <v>2.2216</v>
      </c>
    </row>
    <row r="20385" spans="1:3" ht="15" customHeight="1" x14ac:dyDescent="0.25">
      <c r="A20385" s="216">
        <v>45824</v>
      </c>
      <c r="B20385" s="217" t="s">
        <v>165</v>
      </c>
      <c r="C20385" s="218">
        <v>2.2423999999999999</v>
      </c>
    </row>
    <row r="20386" spans="1:3" ht="15" customHeight="1" x14ac:dyDescent="0.25">
      <c r="A20386" s="216">
        <v>45825</v>
      </c>
      <c r="B20386" s="217" t="s">
        <v>165</v>
      </c>
      <c r="C20386" s="218">
        <v>2.2494000000000001</v>
      </c>
    </row>
    <row r="20387" spans="1:3" ht="15" customHeight="1" x14ac:dyDescent="0.25">
      <c r="A20387" s="216">
        <v>45826</v>
      </c>
      <c r="B20387" s="217" t="s">
        <v>165</v>
      </c>
      <c r="C20387" s="218">
        <v>2.2561</v>
      </c>
    </row>
    <row r="20388" spans="1:3" ht="15" customHeight="1" x14ac:dyDescent="0.25">
      <c r="A20388" s="216">
        <v>45827</v>
      </c>
      <c r="B20388" s="217" t="s">
        <v>165</v>
      </c>
      <c r="C20388" s="218">
        <v>2.2629000000000001</v>
      </c>
    </row>
    <row r="20389" spans="1:3" ht="15" customHeight="1" x14ac:dyDescent="0.25">
      <c r="A20389" s="216">
        <v>45828</v>
      </c>
      <c r="B20389" s="217" t="s">
        <v>165</v>
      </c>
      <c r="C20389" s="218">
        <v>2.2696999999999998</v>
      </c>
    </row>
    <row r="20390" spans="1:3" ht="15" customHeight="1" x14ac:dyDescent="0.25">
      <c r="A20390" s="216">
        <v>45831</v>
      </c>
      <c r="B20390" s="217" t="s">
        <v>165</v>
      </c>
      <c r="C20390" s="218">
        <v>2.2898999999999998</v>
      </c>
    </row>
    <row r="20391" spans="1:3" ht="15" customHeight="1" x14ac:dyDescent="0.25">
      <c r="A20391" s="216">
        <v>45832</v>
      </c>
      <c r="B20391" s="217" t="s">
        <v>165</v>
      </c>
      <c r="C20391" s="218">
        <v>2.2966000000000002</v>
      </c>
    </row>
    <row r="20392" spans="1:3" ht="15" customHeight="1" x14ac:dyDescent="0.25">
      <c r="A20392" s="216">
        <v>45833</v>
      </c>
      <c r="B20392" s="217" t="s">
        <v>165</v>
      </c>
      <c r="C20392" s="218">
        <v>2.3033000000000001</v>
      </c>
    </row>
    <row r="20393" spans="1:3" ht="15" customHeight="1" x14ac:dyDescent="0.25">
      <c r="A20393" s="216">
        <v>45834</v>
      </c>
      <c r="B20393" s="217" t="s">
        <v>165</v>
      </c>
      <c r="C20393" s="218">
        <v>2.31</v>
      </c>
    </row>
    <row r="20394" spans="1:3" ht="15" customHeight="1" x14ac:dyDescent="0.25">
      <c r="A20394" s="216">
        <v>45835</v>
      </c>
      <c r="B20394" s="217" t="s">
        <v>165</v>
      </c>
      <c r="C20394" s="218">
        <v>2.3168000000000002</v>
      </c>
    </row>
    <row r="20395" spans="1:3" ht="15" customHeight="1" x14ac:dyDescent="0.25">
      <c r="A20395" s="216">
        <v>45838</v>
      </c>
      <c r="B20395" s="217" t="s">
        <v>165</v>
      </c>
      <c r="C20395" s="218">
        <v>2.3370000000000002</v>
      </c>
    </row>
    <row r="20396" spans="1:3" ht="15" customHeight="1" x14ac:dyDescent="0.25">
      <c r="A20396" s="216">
        <v>45839</v>
      </c>
      <c r="B20396" s="217" t="s">
        <v>165</v>
      </c>
      <c r="C20396" s="218">
        <v>2.3435999999999999</v>
      </c>
    </row>
    <row r="20397" spans="1:3" ht="15" customHeight="1" x14ac:dyDescent="0.25">
      <c r="A20397" s="216">
        <v>45840</v>
      </c>
      <c r="B20397" s="217" t="s">
        <v>165</v>
      </c>
      <c r="C20397" s="218">
        <v>2.3502999999999998</v>
      </c>
    </row>
    <row r="20398" spans="1:3" ht="15" customHeight="1" x14ac:dyDescent="0.25">
      <c r="A20398" s="216">
        <v>45841</v>
      </c>
      <c r="B20398" s="217" t="s">
        <v>165</v>
      </c>
      <c r="C20398" s="218">
        <v>2.3570000000000002</v>
      </c>
    </row>
    <row r="20399" spans="1:3" ht="15" customHeight="1" x14ac:dyDescent="0.25">
      <c r="A20399" s="216">
        <v>45842</v>
      </c>
      <c r="B20399" s="217" t="s">
        <v>165</v>
      </c>
      <c r="C20399" s="218">
        <v>2.3637000000000001</v>
      </c>
    </row>
    <row r="20400" spans="1:3" ht="15" customHeight="1" x14ac:dyDescent="0.25">
      <c r="A20400" s="216">
        <v>45845</v>
      </c>
      <c r="B20400" s="217" t="s">
        <v>165</v>
      </c>
      <c r="C20400" s="218">
        <v>2.3837000000000002</v>
      </c>
    </row>
    <row r="20401" spans="1:3" ht="15" customHeight="1" x14ac:dyDescent="0.25">
      <c r="A20401" s="216">
        <v>45846</v>
      </c>
      <c r="B20401" s="217" t="s">
        <v>165</v>
      </c>
      <c r="C20401" s="218">
        <v>2.3902999999999999</v>
      </c>
    </row>
    <row r="20402" spans="1:3" ht="15" customHeight="1" x14ac:dyDescent="0.25">
      <c r="A20402" s="216">
        <v>45847</v>
      </c>
      <c r="B20402" s="217" t="s">
        <v>165</v>
      </c>
      <c r="C20402" s="218">
        <v>2.3969</v>
      </c>
    </row>
    <row r="20403" spans="1:3" ht="15" customHeight="1" x14ac:dyDescent="0.25">
      <c r="A20403" s="216">
        <v>45848</v>
      </c>
      <c r="B20403" s="217" t="s">
        <v>165</v>
      </c>
      <c r="C20403" s="218">
        <v>2.4035000000000002</v>
      </c>
    </row>
    <row r="20404" spans="1:3" ht="15" customHeight="1" x14ac:dyDescent="0.25">
      <c r="A20404" s="216">
        <v>45849</v>
      </c>
      <c r="B20404" s="217" t="s">
        <v>165</v>
      </c>
      <c r="C20404" s="218">
        <v>2.4102999999999999</v>
      </c>
    </row>
    <row r="20405" spans="1:3" ht="15" customHeight="1" x14ac:dyDescent="0.25">
      <c r="A20405" s="216">
        <v>45852</v>
      </c>
      <c r="B20405" s="217" t="s">
        <v>165</v>
      </c>
      <c r="C20405" s="218">
        <v>2.4304999999999999</v>
      </c>
    </row>
    <row r="20406" spans="1:3" ht="15" customHeight="1" x14ac:dyDescent="0.25">
      <c r="A20406" s="216">
        <v>45853</v>
      </c>
      <c r="B20406" s="217" t="s">
        <v>165</v>
      </c>
      <c r="C20406" s="218">
        <v>2.4371999999999998</v>
      </c>
    </row>
    <row r="20407" spans="1:3" ht="15" customHeight="1" x14ac:dyDescent="0.25">
      <c r="A20407" s="216">
        <v>45854</v>
      </c>
      <c r="B20407" s="217" t="s">
        <v>165</v>
      </c>
      <c r="C20407" s="218">
        <v>2.4437000000000002</v>
      </c>
    </row>
    <row r="20408" spans="1:3" ht="15" customHeight="1" x14ac:dyDescent="0.25">
      <c r="A20408" s="216">
        <v>45855</v>
      </c>
      <c r="B20408" s="217" t="s">
        <v>165</v>
      </c>
      <c r="C20408" s="218">
        <v>2.4504000000000001</v>
      </c>
    </row>
    <row r="20409" spans="1:3" ht="15" customHeight="1" x14ac:dyDescent="0.25">
      <c r="A20409" s="216">
        <v>45856</v>
      </c>
      <c r="B20409" s="217" t="s">
        <v>165</v>
      </c>
      <c r="C20409" s="218">
        <v>2.4567999999999999</v>
      </c>
    </row>
    <row r="20410" spans="1:3" ht="15" customHeight="1" x14ac:dyDescent="0.25">
      <c r="A20410" s="216">
        <v>45859</v>
      </c>
      <c r="B20410" s="217" t="s">
        <v>165</v>
      </c>
      <c r="C20410" s="218">
        <v>2.4759000000000002</v>
      </c>
    </row>
    <row r="20411" spans="1:3" ht="15" customHeight="1" x14ac:dyDescent="0.25">
      <c r="A20411" s="216">
        <v>45860</v>
      </c>
      <c r="B20411" s="217" t="s">
        <v>165</v>
      </c>
      <c r="C20411" s="218">
        <v>2.4824000000000002</v>
      </c>
    </row>
    <row r="20412" spans="1:3" ht="15" customHeight="1" x14ac:dyDescent="0.25">
      <c r="A20412" s="216">
        <v>45861</v>
      </c>
      <c r="B20412" s="217" t="s">
        <v>165</v>
      </c>
      <c r="C20412" s="218">
        <v>2.4885999999999999</v>
      </c>
    </row>
    <row r="20413" spans="1:3" ht="15" customHeight="1" x14ac:dyDescent="0.25">
      <c r="A20413" s="216">
        <v>45862</v>
      </c>
      <c r="B20413" s="217" t="s">
        <v>165</v>
      </c>
      <c r="C20413" s="218">
        <v>2.4946999999999999</v>
      </c>
    </row>
    <row r="20414" spans="1:3" ht="15" customHeight="1" x14ac:dyDescent="0.25">
      <c r="A20414" s="216">
        <v>45863</v>
      </c>
      <c r="B20414" s="217" t="s">
        <v>165</v>
      </c>
      <c r="C20414" s="218">
        <v>2.5009000000000001</v>
      </c>
    </row>
    <row r="20415" spans="1:3" ht="15" customHeight="1" x14ac:dyDescent="0.25">
      <c r="A20415" s="216">
        <v>45866</v>
      </c>
      <c r="B20415" s="217" t="s">
        <v>165</v>
      </c>
      <c r="C20415" s="218">
        <v>2.5194000000000001</v>
      </c>
    </row>
    <row r="20416" spans="1:3" ht="15" customHeight="1" x14ac:dyDescent="0.25">
      <c r="A20416" s="216">
        <v>45867</v>
      </c>
      <c r="B20416" s="217" t="s">
        <v>165</v>
      </c>
      <c r="C20416" s="218">
        <v>2.5255000000000001</v>
      </c>
    </row>
    <row r="20417" spans="1:3" ht="15" customHeight="1" x14ac:dyDescent="0.25">
      <c r="A20417" s="216">
        <v>45868</v>
      </c>
      <c r="B20417" s="217" t="s">
        <v>165</v>
      </c>
      <c r="C20417" s="218">
        <v>2.5316000000000001</v>
      </c>
    </row>
    <row r="20418" spans="1:3" ht="15" customHeight="1" x14ac:dyDescent="0.25">
      <c r="A20418" s="216">
        <v>45869</v>
      </c>
      <c r="B20418" s="217" t="s">
        <v>165</v>
      </c>
      <c r="C20418" s="218">
        <v>2.5377999999999998</v>
      </c>
    </row>
    <row r="20419" spans="1:3" ht="15" customHeight="1" x14ac:dyDescent="0.25">
      <c r="A20419" s="216">
        <v>45870</v>
      </c>
      <c r="B20419" s="217" t="s">
        <v>165</v>
      </c>
      <c r="C20419" s="218">
        <v>2.5438999999999998</v>
      </c>
    </row>
    <row r="20420" spans="1:3" ht="15" customHeight="1" x14ac:dyDescent="0.25">
      <c r="A20420" s="216">
        <v>45873</v>
      </c>
      <c r="B20420" s="217" t="s">
        <v>165</v>
      </c>
      <c r="C20420" s="218">
        <v>2.5626000000000002</v>
      </c>
    </row>
    <row r="20421" spans="1:3" ht="15" customHeight="1" x14ac:dyDescent="0.25">
      <c r="A20421" s="216">
        <v>45874</v>
      </c>
      <c r="B20421" s="217" t="s">
        <v>165</v>
      </c>
      <c r="C20421" s="218">
        <v>2.5689000000000002</v>
      </c>
    </row>
    <row r="20422" spans="1:3" ht="15" customHeight="1" x14ac:dyDescent="0.25">
      <c r="A20422" s="216">
        <v>45875</v>
      </c>
      <c r="B20422" s="217" t="s">
        <v>165</v>
      </c>
      <c r="C20422" s="218">
        <v>2.5752000000000002</v>
      </c>
    </row>
    <row r="20423" spans="1:3" ht="15" customHeight="1" x14ac:dyDescent="0.25">
      <c r="A20423" s="216">
        <v>45876</v>
      </c>
      <c r="B20423" s="217" t="s">
        <v>165</v>
      </c>
      <c r="C20423" s="218">
        <v>2.5813000000000001</v>
      </c>
    </row>
    <row r="20424" spans="1:3" ht="15" customHeight="1" x14ac:dyDescent="0.25">
      <c r="A20424" s="216">
        <v>45877</v>
      </c>
      <c r="B20424" s="217" t="s">
        <v>165</v>
      </c>
      <c r="C20424" s="218">
        <v>2.5874999999999999</v>
      </c>
    </row>
    <row r="20425" spans="1:3" ht="15" customHeight="1" x14ac:dyDescent="0.25">
      <c r="A20425" s="216">
        <v>45880</v>
      </c>
      <c r="B20425" s="217" t="s">
        <v>165</v>
      </c>
      <c r="C20425" s="218">
        <v>2.6061000000000001</v>
      </c>
    </row>
    <row r="20426" spans="1:3" ht="15" customHeight="1" x14ac:dyDescent="0.25">
      <c r="A20426" s="216">
        <v>45881</v>
      </c>
      <c r="B20426" s="217" t="s">
        <v>165</v>
      </c>
      <c r="C20426" s="218">
        <v>2.6122999999999998</v>
      </c>
    </row>
    <row r="20427" spans="1:3" ht="15" customHeight="1" x14ac:dyDescent="0.25">
      <c r="A20427" s="216">
        <v>45882</v>
      </c>
      <c r="B20427" s="217" t="s">
        <v>165</v>
      </c>
      <c r="C20427" s="218">
        <v>2.6187</v>
      </c>
    </row>
    <row r="20428" spans="1:3" ht="15" customHeight="1" x14ac:dyDescent="0.25">
      <c r="A20428" s="216">
        <v>45883</v>
      </c>
      <c r="B20428" s="217" t="s">
        <v>165</v>
      </c>
      <c r="C20428" s="218">
        <v>2.6251000000000002</v>
      </c>
    </row>
    <row r="20429" spans="1:3" ht="15" customHeight="1" x14ac:dyDescent="0.25">
      <c r="A20429" s="216">
        <v>45884</v>
      </c>
      <c r="B20429" s="217" t="s">
        <v>165</v>
      </c>
      <c r="C20429" s="218">
        <v>2.6315</v>
      </c>
    </row>
    <row r="20430" spans="1:3" ht="15" customHeight="1" x14ac:dyDescent="0.25">
      <c r="A20430" s="216">
        <v>45887</v>
      </c>
      <c r="B20430" s="217" t="s">
        <v>165</v>
      </c>
      <c r="C20430" s="218">
        <v>2.6507000000000001</v>
      </c>
    </row>
    <row r="20431" spans="1:3" ht="15" customHeight="1" x14ac:dyDescent="0.25">
      <c r="A20431" s="216">
        <v>45888</v>
      </c>
      <c r="B20431" s="217" t="s">
        <v>165</v>
      </c>
      <c r="C20431" s="218">
        <v>2.657</v>
      </c>
    </row>
    <row r="20432" spans="1:3" ht="15" customHeight="1" x14ac:dyDescent="0.25">
      <c r="A20432" s="216">
        <v>45889</v>
      </c>
      <c r="B20432" s="217" t="s">
        <v>165</v>
      </c>
      <c r="C20432" s="218">
        <v>2.6634000000000002</v>
      </c>
    </row>
    <row r="20433" spans="1:3" ht="15" customHeight="1" x14ac:dyDescent="0.25">
      <c r="A20433" s="216">
        <v>45890</v>
      </c>
      <c r="B20433" s="217" t="s">
        <v>165</v>
      </c>
      <c r="C20433" s="218">
        <v>2.6695000000000002</v>
      </c>
    </row>
    <row r="20434" spans="1:3" ht="15" customHeight="1" x14ac:dyDescent="0.25">
      <c r="A20434" s="216">
        <v>45891</v>
      </c>
      <c r="B20434" s="217" t="s">
        <v>165</v>
      </c>
      <c r="C20434" s="218">
        <v>2.6756000000000002</v>
      </c>
    </row>
    <row r="20435" spans="1:3" ht="15" customHeight="1" x14ac:dyDescent="0.25">
      <c r="A20435" s="216">
        <v>45894</v>
      </c>
      <c r="B20435" s="217" t="s">
        <v>165</v>
      </c>
      <c r="C20435" s="218">
        <v>2.6941000000000002</v>
      </c>
    </row>
    <row r="20436" spans="1:3" ht="15" customHeight="1" x14ac:dyDescent="0.25">
      <c r="A20436" s="216">
        <v>45895</v>
      </c>
      <c r="B20436" s="217" t="s">
        <v>165</v>
      </c>
      <c r="C20436" s="218">
        <v>2.7002000000000002</v>
      </c>
    </row>
    <row r="20437" spans="1:3" ht="15" customHeight="1" x14ac:dyDescent="0.25">
      <c r="A20437" s="216">
        <v>45896</v>
      </c>
      <c r="B20437" s="217" t="s">
        <v>165</v>
      </c>
      <c r="C20437" s="218">
        <v>2.7061999999999999</v>
      </c>
    </row>
    <row r="20438" spans="1:3" ht="15" customHeight="1" x14ac:dyDescent="0.25">
      <c r="A20438" s="216">
        <v>45897</v>
      </c>
      <c r="B20438" s="217" t="s">
        <v>165</v>
      </c>
      <c r="C20438" s="218">
        <v>2.7122999999999999</v>
      </c>
    </row>
    <row r="20439" spans="1:3" ht="15" customHeight="1" x14ac:dyDescent="0.25">
      <c r="A20439" s="216">
        <v>45898</v>
      </c>
      <c r="B20439" s="217" t="s">
        <v>165</v>
      </c>
      <c r="C20439" s="218">
        <v>2.7183999999999999</v>
      </c>
    </row>
    <row r="20440" spans="1:3" ht="15" customHeight="1" x14ac:dyDescent="0.25">
      <c r="A20440" s="216">
        <v>45901</v>
      </c>
      <c r="B20440" s="217" t="s">
        <v>165</v>
      </c>
      <c r="C20440" s="218">
        <v>2.7360000000000002</v>
      </c>
    </row>
    <row r="20441" spans="1:3" ht="15" customHeight="1" x14ac:dyDescent="0.25">
      <c r="A20441" s="216">
        <v>45902</v>
      </c>
      <c r="B20441" s="217" t="s">
        <v>165</v>
      </c>
      <c r="C20441" s="218">
        <v>2.7422</v>
      </c>
    </row>
    <row r="20442" spans="1:3" ht="15" customHeight="1" x14ac:dyDescent="0.25">
      <c r="A20442" s="216">
        <v>45903</v>
      </c>
      <c r="B20442" s="217" t="s">
        <v>165</v>
      </c>
      <c r="C20442" s="218">
        <v>2.7479</v>
      </c>
    </row>
    <row r="20443" spans="1:3" ht="15" customHeight="1" x14ac:dyDescent="0.25">
      <c r="A20443" s="216">
        <v>45904</v>
      </c>
      <c r="B20443" s="217" t="s">
        <v>165</v>
      </c>
      <c r="C20443" s="218">
        <v>2.754</v>
      </c>
    </row>
    <row r="20444" spans="1:3" ht="15" customHeight="1" x14ac:dyDescent="0.25">
      <c r="A20444" s="216">
        <v>45905</v>
      </c>
      <c r="B20444" s="217" t="s">
        <v>165</v>
      </c>
      <c r="C20444" s="218">
        <v>2.7601</v>
      </c>
    </row>
    <row r="20445" spans="1:3" ht="15" customHeight="1" x14ac:dyDescent="0.25">
      <c r="A20445" s="216">
        <v>45908</v>
      </c>
      <c r="B20445" s="217" t="s">
        <v>165</v>
      </c>
      <c r="C20445" s="218">
        <v>2.7783000000000002</v>
      </c>
    </row>
    <row r="20446" spans="1:3" ht="15" customHeight="1" x14ac:dyDescent="0.25">
      <c r="A20446" s="216">
        <v>45909</v>
      </c>
      <c r="B20446" s="217" t="s">
        <v>165</v>
      </c>
      <c r="C20446" s="218">
        <v>2.7844000000000002</v>
      </c>
    </row>
    <row r="20447" spans="1:3" ht="15" customHeight="1" x14ac:dyDescent="0.25">
      <c r="A20447" s="216">
        <v>45910</v>
      </c>
      <c r="B20447" s="217" t="s">
        <v>165</v>
      </c>
      <c r="C20447" s="218">
        <v>2.7905000000000002</v>
      </c>
    </row>
    <row r="20448" spans="1:3" ht="15" customHeight="1" x14ac:dyDescent="0.25">
      <c r="A20448" s="216">
        <v>45911</v>
      </c>
      <c r="B20448" s="217" t="s">
        <v>165</v>
      </c>
      <c r="C20448" s="218">
        <v>2.7966000000000002</v>
      </c>
    </row>
    <row r="20449" spans="1:3" ht="15" customHeight="1" x14ac:dyDescent="0.25">
      <c r="A20449" s="216">
        <v>45912</v>
      </c>
      <c r="B20449" s="217" t="s">
        <v>165</v>
      </c>
      <c r="C20449" s="218">
        <v>2.8027000000000002</v>
      </c>
    </row>
    <row r="20450" spans="1:3" ht="15" customHeight="1" x14ac:dyDescent="0.25">
      <c r="A20450" s="216">
        <v>45915</v>
      </c>
      <c r="B20450" s="217" t="s">
        <v>165</v>
      </c>
      <c r="C20450" s="218">
        <v>2.8209</v>
      </c>
    </row>
    <row r="20451" spans="1:3" ht="15" customHeight="1" x14ac:dyDescent="0.25">
      <c r="A20451" s="216">
        <v>45916</v>
      </c>
      <c r="B20451" s="217" t="s">
        <v>165</v>
      </c>
      <c r="C20451" s="218">
        <v>2.827</v>
      </c>
    </row>
    <row r="20452" spans="1:3" ht="15" customHeight="1" x14ac:dyDescent="0.25">
      <c r="A20452" s="216">
        <v>45917</v>
      </c>
      <c r="B20452" s="217" t="s">
        <v>165</v>
      </c>
      <c r="C20452" s="218">
        <v>2.8331</v>
      </c>
    </row>
    <row r="20453" spans="1:3" ht="15" customHeight="1" x14ac:dyDescent="0.25">
      <c r="A20453" s="216">
        <v>45918</v>
      </c>
      <c r="B20453" s="217" t="s">
        <v>165</v>
      </c>
      <c r="C20453" s="218">
        <v>2.8393000000000002</v>
      </c>
    </row>
    <row r="20454" spans="1:3" ht="15" customHeight="1" x14ac:dyDescent="0.25">
      <c r="A20454" s="216">
        <v>45919</v>
      </c>
      <c r="B20454" s="217" t="s">
        <v>165</v>
      </c>
      <c r="C20454" s="218">
        <v>2.8451</v>
      </c>
    </row>
    <row r="20455" spans="1:3" ht="15" customHeight="1" x14ac:dyDescent="0.25">
      <c r="A20455" s="216">
        <v>45922</v>
      </c>
      <c r="B20455" s="217" t="s">
        <v>165</v>
      </c>
      <c r="C20455" s="218">
        <v>2.8633000000000002</v>
      </c>
    </row>
    <row r="20456" spans="1:3" ht="15" customHeight="1" x14ac:dyDescent="0.25">
      <c r="A20456" s="216">
        <v>45923</v>
      </c>
      <c r="B20456" s="217" t="s">
        <v>165</v>
      </c>
      <c r="C20456" s="218">
        <v>2.8694000000000002</v>
      </c>
    </row>
    <row r="20457" spans="1:3" ht="15" customHeight="1" x14ac:dyDescent="0.25">
      <c r="A20457" s="216">
        <v>45924</v>
      </c>
      <c r="B20457" s="217" t="s">
        <v>165</v>
      </c>
      <c r="C20457" s="218">
        <v>2.8755999999999999</v>
      </c>
    </row>
    <row r="20458" spans="1:3" ht="15" customHeight="1" x14ac:dyDescent="0.25">
      <c r="A20458" s="216">
        <v>45925</v>
      </c>
      <c r="B20458" s="217" t="s">
        <v>165</v>
      </c>
      <c r="C20458" s="218">
        <v>2.8816000000000002</v>
      </c>
    </row>
    <row r="20459" spans="1:3" ht="15" customHeight="1" x14ac:dyDescent="0.25">
      <c r="A20459" s="216">
        <v>45926</v>
      </c>
      <c r="B20459" s="217" t="s">
        <v>165</v>
      </c>
      <c r="C20459" s="218">
        <v>2.8877000000000002</v>
      </c>
    </row>
    <row r="20460" spans="1:3" ht="15" customHeight="1" x14ac:dyDescent="0.25">
      <c r="A20460" s="216">
        <v>45929</v>
      </c>
      <c r="B20460" s="217" t="s">
        <v>165</v>
      </c>
      <c r="C20460" s="218">
        <v>2.9058999999999999</v>
      </c>
    </row>
    <row r="20461" spans="1:3" ht="15" customHeight="1" x14ac:dyDescent="0.25">
      <c r="A20461" s="216">
        <v>45930</v>
      </c>
      <c r="B20461" s="217" t="s">
        <v>165</v>
      </c>
      <c r="C20461" s="218">
        <v>2.9119000000000002</v>
      </c>
    </row>
    <row r="20462" spans="1:3" ht="15" customHeight="1" x14ac:dyDescent="0.25">
      <c r="A20462" s="216">
        <v>45566</v>
      </c>
      <c r="B20462" s="217" t="s">
        <v>112</v>
      </c>
      <c r="C20462" s="218">
        <v>1.0200000000000001E-2</v>
      </c>
    </row>
    <row r="20463" spans="1:3" ht="15" customHeight="1" x14ac:dyDescent="0.25">
      <c r="A20463" s="216">
        <v>45567</v>
      </c>
      <c r="B20463" s="217" t="s">
        <v>112</v>
      </c>
      <c r="C20463" s="218">
        <v>2.0400000000000001E-2</v>
      </c>
    </row>
    <row r="20464" spans="1:3" ht="15" customHeight="1" x14ac:dyDescent="0.25">
      <c r="A20464" s="216">
        <v>45568</v>
      </c>
      <c r="B20464" s="217" t="s">
        <v>112</v>
      </c>
      <c r="C20464" s="218">
        <v>3.0700000000000002E-2</v>
      </c>
    </row>
    <row r="20465" spans="1:3" ht="15" customHeight="1" x14ac:dyDescent="0.25">
      <c r="A20465" s="216">
        <v>45569</v>
      </c>
      <c r="B20465" s="217" t="s">
        <v>112</v>
      </c>
      <c r="C20465" s="218">
        <v>6.13E-2</v>
      </c>
    </row>
    <row r="20466" spans="1:3" ht="15" customHeight="1" x14ac:dyDescent="0.25">
      <c r="A20466" s="216">
        <v>45572</v>
      </c>
      <c r="B20466" s="217" t="s">
        <v>112</v>
      </c>
      <c r="C20466" s="218">
        <v>7.1499999999999994E-2</v>
      </c>
    </row>
    <row r="20467" spans="1:3" ht="15" customHeight="1" x14ac:dyDescent="0.25">
      <c r="A20467" s="216">
        <v>45573</v>
      </c>
      <c r="B20467" s="217" t="s">
        <v>112</v>
      </c>
      <c r="C20467" s="218">
        <v>8.1600000000000006E-2</v>
      </c>
    </row>
    <row r="20468" spans="1:3" ht="15" customHeight="1" x14ac:dyDescent="0.25">
      <c r="A20468" s="216">
        <v>45574</v>
      </c>
      <c r="B20468" s="217" t="s">
        <v>112</v>
      </c>
      <c r="C20468" s="218">
        <v>9.1700000000000004E-2</v>
      </c>
    </row>
    <row r="20469" spans="1:3" ht="15" customHeight="1" x14ac:dyDescent="0.25">
      <c r="A20469" s="216">
        <v>45575</v>
      </c>
      <c r="B20469" s="217" t="s">
        <v>112</v>
      </c>
      <c r="C20469" s="218">
        <v>0.1019</v>
      </c>
    </row>
    <row r="20470" spans="1:3" ht="15" customHeight="1" x14ac:dyDescent="0.25">
      <c r="A20470" s="216">
        <v>45576</v>
      </c>
      <c r="B20470" s="217" t="s">
        <v>112</v>
      </c>
      <c r="C20470" s="218">
        <v>0.1323</v>
      </c>
    </row>
    <row r="20471" spans="1:3" ht="15" customHeight="1" x14ac:dyDescent="0.25">
      <c r="A20471" s="216">
        <v>45579</v>
      </c>
      <c r="B20471" s="217" t="s">
        <v>112</v>
      </c>
      <c r="C20471" s="218">
        <v>0.1424</v>
      </c>
    </row>
    <row r="20472" spans="1:3" ht="15" customHeight="1" x14ac:dyDescent="0.25">
      <c r="A20472" s="216">
        <v>45580</v>
      </c>
      <c r="B20472" s="217" t="s">
        <v>112</v>
      </c>
      <c r="C20472" s="218">
        <v>0.1525</v>
      </c>
    </row>
    <row r="20473" spans="1:3" ht="15" customHeight="1" x14ac:dyDescent="0.25">
      <c r="A20473" s="216">
        <v>45581</v>
      </c>
      <c r="B20473" s="217" t="s">
        <v>112</v>
      </c>
      <c r="C20473" s="218">
        <v>0.16259999999999999</v>
      </c>
    </row>
    <row r="20474" spans="1:3" ht="15" customHeight="1" x14ac:dyDescent="0.25">
      <c r="A20474" s="216">
        <v>45582</v>
      </c>
      <c r="B20474" s="217" t="s">
        <v>112</v>
      </c>
      <c r="C20474" s="218">
        <v>0.17269999999999999</v>
      </c>
    </row>
    <row r="20475" spans="1:3" ht="15" customHeight="1" x14ac:dyDescent="0.25">
      <c r="A20475" s="216">
        <v>45583</v>
      </c>
      <c r="B20475" s="217" t="s">
        <v>112</v>
      </c>
      <c r="C20475" s="218">
        <v>0.2029</v>
      </c>
    </row>
    <row r="20476" spans="1:3" ht="15" customHeight="1" x14ac:dyDescent="0.25">
      <c r="A20476" s="216">
        <v>45586</v>
      </c>
      <c r="B20476" s="217" t="s">
        <v>112</v>
      </c>
      <c r="C20476" s="218">
        <v>0.21299999999999999</v>
      </c>
    </row>
    <row r="20477" spans="1:3" ht="15" customHeight="1" x14ac:dyDescent="0.25">
      <c r="A20477" s="216">
        <v>45587</v>
      </c>
      <c r="B20477" s="217" t="s">
        <v>112</v>
      </c>
      <c r="C20477" s="218">
        <v>0.22309999999999999</v>
      </c>
    </row>
    <row r="20478" spans="1:3" ht="15" customHeight="1" x14ac:dyDescent="0.25">
      <c r="A20478" s="216">
        <v>45588</v>
      </c>
      <c r="B20478" s="217" t="s">
        <v>112</v>
      </c>
      <c r="C20478" s="218">
        <v>0.23300000000000001</v>
      </c>
    </row>
    <row r="20479" spans="1:3" ht="15" customHeight="1" x14ac:dyDescent="0.25">
      <c r="A20479" s="216">
        <v>45589</v>
      </c>
      <c r="B20479" s="217" t="s">
        <v>112</v>
      </c>
      <c r="C20479" s="218">
        <v>0.24279999999999999</v>
      </c>
    </row>
    <row r="20480" spans="1:3" ht="15" customHeight="1" x14ac:dyDescent="0.25">
      <c r="A20480" s="216">
        <v>45590</v>
      </c>
      <c r="B20480" s="217" t="s">
        <v>112</v>
      </c>
      <c r="C20480" s="218">
        <v>0.2722</v>
      </c>
    </row>
    <row r="20481" spans="1:3" ht="15" customHeight="1" x14ac:dyDescent="0.25">
      <c r="A20481" s="216">
        <v>45593</v>
      </c>
      <c r="B20481" s="217" t="s">
        <v>112</v>
      </c>
      <c r="C20481" s="218">
        <v>0.28189999999999998</v>
      </c>
    </row>
    <row r="20482" spans="1:3" ht="15" customHeight="1" x14ac:dyDescent="0.25">
      <c r="A20482" s="216">
        <v>45594</v>
      </c>
      <c r="B20482" s="217" t="s">
        <v>112</v>
      </c>
      <c r="C20482" s="218">
        <v>0.29170000000000001</v>
      </c>
    </row>
    <row r="20483" spans="1:3" ht="15" customHeight="1" x14ac:dyDescent="0.25">
      <c r="A20483" s="216">
        <v>45595</v>
      </c>
      <c r="B20483" s="217" t="s">
        <v>112</v>
      </c>
      <c r="C20483" s="218">
        <v>0.3014</v>
      </c>
    </row>
    <row r="20484" spans="1:3" ht="15" customHeight="1" x14ac:dyDescent="0.25">
      <c r="A20484" s="216">
        <v>45596</v>
      </c>
      <c r="B20484" s="217" t="s">
        <v>112</v>
      </c>
      <c r="C20484" s="218">
        <v>0.311</v>
      </c>
    </row>
    <row r="20485" spans="1:3" ht="15" customHeight="1" x14ac:dyDescent="0.25">
      <c r="A20485" s="216">
        <v>45597</v>
      </c>
      <c r="B20485" s="217" t="s">
        <v>112</v>
      </c>
      <c r="C20485" s="218">
        <v>0.34</v>
      </c>
    </row>
    <row r="20486" spans="1:3" ht="15" customHeight="1" x14ac:dyDescent="0.25">
      <c r="A20486" s="216">
        <v>45600</v>
      </c>
      <c r="B20486" s="217" t="s">
        <v>112</v>
      </c>
      <c r="C20486" s="218">
        <v>0.34960000000000002</v>
      </c>
    </row>
    <row r="20487" spans="1:3" ht="15" customHeight="1" x14ac:dyDescent="0.25">
      <c r="A20487" s="216">
        <v>45601</v>
      </c>
      <c r="B20487" s="217" t="s">
        <v>112</v>
      </c>
      <c r="C20487" s="218">
        <v>0.35909999999999997</v>
      </c>
    </row>
    <row r="20488" spans="1:3" ht="15" customHeight="1" x14ac:dyDescent="0.25">
      <c r="A20488" s="216">
        <v>45602</v>
      </c>
      <c r="B20488" s="217" t="s">
        <v>112</v>
      </c>
      <c r="C20488" s="218">
        <v>0.36870000000000003</v>
      </c>
    </row>
    <row r="20489" spans="1:3" ht="15" customHeight="1" x14ac:dyDescent="0.25">
      <c r="A20489" s="216">
        <v>45603</v>
      </c>
      <c r="B20489" s="217" t="s">
        <v>112</v>
      </c>
      <c r="C20489" s="218">
        <v>0.37830000000000003</v>
      </c>
    </row>
    <row r="20490" spans="1:3" ht="15" customHeight="1" x14ac:dyDescent="0.25">
      <c r="A20490" s="216">
        <v>45604</v>
      </c>
      <c r="B20490" s="217" t="s">
        <v>112</v>
      </c>
      <c r="C20490" s="218">
        <v>0.40689999999999998</v>
      </c>
    </row>
    <row r="20491" spans="1:3" ht="15" customHeight="1" x14ac:dyDescent="0.25">
      <c r="A20491" s="216">
        <v>45607</v>
      </c>
      <c r="B20491" s="217" t="s">
        <v>112</v>
      </c>
      <c r="C20491" s="218">
        <v>0.41639999999999999</v>
      </c>
    </row>
    <row r="20492" spans="1:3" ht="15" customHeight="1" x14ac:dyDescent="0.25">
      <c r="A20492" s="216">
        <v>45608</v>
      </c>
      <c r="B20492" s="217" t="s">
        <v>112</v>
      </c>
      <c r="C20492" s="218">
        <v>0.42599999999999999</v>
      </c>
    </row>
    <row r="20493" spans="1:3" ht="15" customHeight="1" x14ac:dyDescent="0.25">
      <c r="A20493" s="216">
        <v>45609</v>
      </c>
      <c r="B20493" s="217" t="s">
        <v>112</v>
      </c>
      <c r="C20493" s="218">
        <v>0.4355</v>
      </c>
    </row>
    <row r="20494" spans="1:3" ht="15" customHeight="1" x14ac:dyDescent="0.25">
      <c r="A20494" s="216">
        <v>45610</v>
      </c>
      <c r="B20494" s="217" t="s">
        <v>112</v>
      </c>
      <c r="C20494" s="218">
        <v>0.44500000000000001</v>
      </c>
    </row>
    <row r="20495" spans="1:3" ht="15" customHeight="1" x14ac:dyDescent="0.25">
      <c r="A20495" s="216">
        <v>45611</v>
      </c>
      <c r="B20495" s="217" t="s">
        <v>112</v>
      </c>
      <c r="C20495" s="218">
        <v>0.47349999999999998</v>
      </c>
    </row>
    <row r="20496" spans="1:3" ht="15" customHeight="1" x14ac:dyDescent="0.25">
      <c r="A20496" s="216">
        <v>45614</v>
      </c>
      <c r="B20496" s="217" t="s">
        <v>112</v>
      </c>
      <c r="C20496" s="218">
        <v>0.4829</v>
      </c>
    </row>
    <row r="20497" spans="1:3" ht="15" customHeight="1" x14ac:dyDescent="0.25">
      <c r="A20497" s="216">
        <v>45615</v>
      </c>
      <c r="B20497" s="217" t="s">
        <v>112</v>
      </c>
      <c r="C20497" s="218">
        <v>0.4924</v>
      </c>
    </row>
    <row r="20498" spans="1:3" ht="15" customHeight="1" x14ac:dyDescent="0.25">
      <c r="A20498" s="216">
        <v>45616</v>
      </c>
      <c r="B20498" s="217" t="s">
        <v>112</v>
      </c>
      <c r="C20498" s="218">
        <v>0.50190000000000001</v>
      </c>
    </row>
    <row r="20499" spans="1:3" ht="15" customHeight="1" x14ac:dyDescent="0.25">
      <c r="A20499" s="216">
        <v>45617</v>
      </c>
      <c r="B20499" s="217" t="s">
        <v>112</v>
      </c>
      <c r="C20499" s="218">
        <v>0.51129999999999998</v>
      </c>
    </row>
    <row r="20500" spans="1:3" ht="15" customHeight="1" x14ac:dyDescent="0.25">
      <c r="A20500" s="216">
        <v>45618</v>
      </c>
      <c r="B20500" s="217" t="s">
        <v>112</v>
      </c>
      <c r="C20500" s="218">
        <v>0.53949999999999998</v>
      </c>
    </row>
    <row r="20501" spans="1:3" ht="15" customHeight="1" x14ac:dyDescent="0.25">
      <c r="A20501" s="216">
        <v>45621</v>
      </c>
      <c r="B20501" s="217" t="s">
        <v>112</v>
      </c>
      <c r="C20501" s="218">
        <v>0.54890000000000005</v>
      </c>
    </row>
    <row r="20502" spans="1:3" ht="15" customHeight="1" x14ac:dyDescent="0.25">
      <c r="A20502" s="216">
        <v>45622</v>
      </c>
      <c r="B20502" s="217" t="s">
        <v>112</v>
      </c>
      <c r="C20502" s="218">
        <v>0.55830000000000002</v>
      </c>
    </row>
    <row r="20503" spans="1:3" ht="15" customHeight="1" x14ac:dyDescent="0.25">
      <c r="A20503" s="216">
        <v>45623</v>
      </c>
      <c r="B20503" s="217" t="s">
        <v>112</v>
      </c>
      <c r="C20503" s="218">
        <v>0.56769999999999998</v>
      </c>
    </row>
    <row r="20504" spans="1:3" ht="15" customHeight="1" x14ac:dyDescent="0.25">
      <c r="A20504" s="216">
        <v>45624</v>
      </c>
      <c r="B20504" s="217" t="s">
        <v>112</v>
      </c>
      <c r="C20504" s="218">
        <v>0.57709999999999995</v>
      </c>
    </row>
    <row r="20505" spans="1:3" ht="15" customHeight="1" x14ac:dyDescent="0.25">
      <c r="A20505" s="216">
        <v>45625</v>
      </c>
      <c r="B20505" s="217" t="s">
        <v>112</v>
      </c>
      <c r="C20505" s="218">
        <v>0.60529999999999995</v>
      </c>
    </row>
    <row r="20506" spans="1:3" ht="15" customHeight="1" x14ac:dyDescent="0.25">
      <c r="A20506" s="216">
        <v>45628</v>
      </c>
      <c r="B20506" s="217" t="s">
        <v>112</v>
      </c>
      <c r="C20506" s="218">
        <v>0.61460000000000004</v>
      </c>
    </row>
    <row r="20507" spans="1:3" ht="15" customHeight="1" x14ac:dyDescent="0.25">
      <c r="A20507" s="216">
        <v>45629</v>
      </c>
      <c r="B20507" s="217" t="s">
        <v>112</v>
      </c>
      <c r="C20507" s="218">
        <v>0.62390000000000001</v>
      </c>
    </row>
    <row r="20508" spans="1:3" ht="15" customHeight="1" x14ac:dyDescent="0.25">
      <c r="A20508" s="216">
        <v>45630</v>
      </c>
      <c r="B20508" s="217" t="s">
        <v>112</v>
      </c>
      <c r="C20508" s="218">
        <v>0.63319999999999999</v>
      </c>
    </row>
    <row r="20509" spans="1:3" ht="15" customHeight="1" x14ac:dyDescent="0.25">
      <c r="A20509" s="216">
        <v>45631</v>
      </c>
      <c r="B20509" s="217" t="s">
        <v>112</v>
      </c>
      <c r="C20509" s="218">
        <v>0.64259999999999995</v>
      </c>
    </row>
    <row r="20510" spans="1:3" ht="15" customHeight="1" x14ac:dyDescent="0.25">
      <c r="A20510" s="216">
        <v>45632</v>
      </c>
      <c r="B20510" s="217" t="s">
        <v>112</v>
      </c>
      <c r="C20510" s="218">
        <v>0.67049999999999998</v>
      </c>
    </row>
    <row r="20511" spans="1:3" ht="15" customHeight="1" x14ac:dyDescent="0.25">
      <c r="A20511" s="216">
        <v>45635</v>
      </c>
      <c r="B20511" s="217" t="s">
        <v>112</v>
      </c>
      <c r="C20511" s="218">
        <v>0.67989999999999995</v>
      </c>
    </row>
    <row r="20512" spans="1:3" ht="15" customHeight="1" x14ac:dyDescent="0.25">
      <c r="A20512" s="216">
        <v>45636</v>
      </c>
      <c r="B20512" s="217" t="s">
        <v>112</v>
      </c>
      <c r="C20512" s="218">
        <v>0.68920000000000003</v>
      </c>
    </row>
    <row r="20513" spans="1:3" ht="15" customHeight="1" x14ac:dyDescent="0.25">
      <c r="A20513" s="216">
        <v>45637</v>
      </c>
      <c r="B20513" s="217" t="s">
        <v>112</v>
      </c>
      <c r="C20513" s="218">
        <v>0.6986</v>
      </c>
    </row>
    <row r="20514" spans="1:3" ht="15" customHeight="1" x14ac:dyDescent="0.25">
      <c r="A20514" s="216">
        <v>45638</v>
      </c>
      <c r="B20514" s="217" t="s">
        <v>112</v>
      </c>
      <c r="C20514" s="218">
        <v>0.70789999999999997</v>
      </c>
    </row>
    <row r="20515" spans="1:3" ht="15" customHeight="1" x14ac:dyDescent="0.25">
      <c r="A20515" s="216">
        <v>45639</v>
      </c>
      <c r="B20515" s="217" t="s">
        <v>112</v>
      </c>
      <c r="C20515" s="218">
        <v>0.73580000000000001</v>
      </c>
    </row>
    <row r="20516" spans="1:3" ht="15" customHeight="1" x14ac:dyDescent="0.25">
      <c r="A20516" s="216">
        <v>45642</v>
      </c>
      <c r="B20516" s="217" t="s">
        <v>112</v>
      </c>
      <c r="C20516" s="218">
        <v>0.74519999999999997</v>
      </c>
    </row>
    <row r="20517" spans="1:3" ht="15" customHeight="1" x14ac:dyDescent="0.25">
      <c r="A20517" s="216">
        <v>45643</v>
      </c>
      <c r="B20517" s="217" t="s">
        <v>112</v>
      </c>
      <c r="C20517" s="218">
        <v>0.75449999999999995</v>
      </c>
    </row>
    <row r="20518" spans="1:3" ht="15" customHeight="1" x14ac:dyDescent="0.25">
      <c r="A20518" s="216">
        <v>45644</v>
      </c>
      <c r="B20518" s="217" t="s">
        <v>112</v>
      </c>
      <c r="C20518" s="218">
        <v>0.76359999999999995</v>
      </c>
    </row>
    <row r="20519" spans="1:3" ht="15" customHeight="1" x14ac:dyDescent="0.25">
      <c r="A20519" s="216">
        <v>45645</v>
      </c>
      <c r="B20519" s="217" t="s">
        <v>112</v>
      </c>
      <c r="C20519" s="218">
        <v>0.77270000000000005</v>
      </c>
    </row>
    <row r="20520" spans="1:3" ht="15" customHeight="1" x14ac:dyDescent="0.25">
      <c r="A20520" s="216">
        <v>45646</v>
      </c>
      <c r="B20520" s="217" t="s">
        <v>112</v>
      </c>
      <c r="C20520" s="218">
        <v>0.8</v>
      </c>
    </row>
    <row r="20521" spans="1:3" ht="15" customHeight="1" x14ac:dyDescent="0.25">
      <c r="A20521" s="216">
        <v>45649</v>
      </c>
      <c r="B20521" s="217" t="s">
        <v>112</v>
      </c>
      <c r="C20521" s="218">
        <v>0.80900000000000005</v>
      </c>
    </row>
    <row r="20522" spans="1:3" ht="15" customHeight="1" x14ac:dyDescent="0.25">
      <c r="A20522" s="216">
        <v>45650</v>
      </c>
      <c r="B20522" s="217" t="s">
        <v>112</v>
      </c>
      <c r="C20522" s="218">
        <v>0.81799999999999995</v>
      </c>
    </row>
    <row r="20523" spans="1:3" ht="15" customHeight="1" x14ac:dyDescent="0.25">
      <c r="A20523" s="216">
        <v>45651</v>
      </c>
      <c r="B20523" s="217" t="s">
        <v>112</v>
      </c>
      <c r="C20523" s="218">
        <v>0.82709999999999995</v>
      </c>
    </row>
    <row r="20524" spans="1:3" ht="15" customHeight="1" x14ac:dyDescent="0.25">
      <c r="A20524" s="216">
        <v>45652</v>
      </c>
      <c r="B20524" s="217" t="s">
        <v>112</v>
      </c>
      <c r="C20524" s="218">
        <v>0.83609999999999995</v>
      </c>
    </row>
    <row r="20525" spans="1:3" ht="15" customHeight="1" x14ac:dyDescent="0.25">
      <c r="A20525" s="216">
        <v>45653</v>
      </c>
      <c r="B20525" s="217" t="s">
        <v>112</v>
      </c>
      <c r="C20525" s="218">
        <v>0.86319999999999997</v>
      </c>
    </row>
    <row r="20526" spans="1:3" ht="15" customHeight="1" x14ac:dyDescent="0.25">
      <c r="A20526" s="216">
        <v>45656</v>
      </c>
      <c r="B20526" s="217" t="s">
        <v>112</v>
      </c>
      <c r="C20526" s="218">
        <v>0.87219999999999998</v>
      </c>
    </row>
    <row r="20527" spans="1:3" ht="15" customHeight="1" x14ac:dyDescent="0.25">
      <c r="A20527" s="216">
        <v>45657</v>
      </c>
      <c r="B20527" s="217" t="s">
        <v>112</v>
      </c>
      <c r="C20527" s="218">
        <v>0.88090000000000002</v>
      </c>
    </row>
    <row r="20528" spans="1:3" ht="15" customHeight="1" x14ac:dyDescent="0.25">
      <c r="A20528" s="216">
        <v>45659</v>
      </c>
      <c r="B20528" s="217" t="s">
        <v>112</v>
      </c>
      <c r="C20528" s="218">
        <v>0.89859999999999995</v>
      </c>
    </row>
    <row r="20529" spans="1:3" ht="15" customHeight="1" x14ac:dyDescent="0.25">
      <c r="A20529" s="216">
        <v>45660</v>
      </c>
      <c r="B20529" s="217" t="s">
        <v>112</v>
      </c>
      <c r="C20529" s="218">
        <v>0.92510000000000003</v>
      </c>
    </row>
    <row r="20530" spans="1:3" ht="15" customHeight="1" x14ac:dyDescent="0.25">
      <c r="A20530" s="216">
        <v>45663</v>
      </c>
      <c r="B20530" s="217" t="s">
        <v>112</v>
      </c>
      <c r="C20530" s="218">
        <v>0.93400000000000005</v>
      </c>
    </row>
    <row r="20531" spans="1:3" ht="15" customHeight="1" x14ac:dyDescent="0.25">
      <c r="A20531" s="216">
        <v>45664</v>
      </c>
      <c r="B20531" s="217" t="s">
        <v>112</v>
      </c>
      <c r="C20531" s="218">
        <v>0.94269999999999998</v>
      </c>
    </row>
    <row r="20532" spans="1:3" ht="15" customHeight="1" x14ac:dyDescent="0.25">
      <c r="A20532" s="216">
        <v>45665</v>
      </c>
      <c r="B20532" s="217" t="s">
        <v>112</v>
      </c>
      <c r="C20532" s="218">
        <v>0.95150000000000001</v>
      </c>
    </row>
    <row r="20533" spans="1:3" ht="15" customHeight="1" x14ac:dyDescent="0.25">
      <c r="A20533" s="216">
        <v>45666</v>
      </c>
      <c r="B20533" s="217" t="s">
        <v>112</v>
      </c>
      <c r="C20533" s="218">
        <v>0.96020000000000005</v>
      </c>
    </row>
    <row r="20534" spans="1:3" ht="15" customHeight="1" x14ac:dyDescent="0.25">
      <c r="A20534" s="216">
        <v>45667</v>
      </c>
      <c r="B20534" s="217" t="s">
        <v>112</v>
      </c>
      <c r="C20534" s="218">
        <v>0.98650000000000004</v>
      </c>
    </row>
    <row r="20535" spans="1:3" ht="15" customHeight="1" x14ac:dyDescent="0.25">
      <c r="A20535" s="216">
        <v>45670</v>
      </c>
      <c r="B20535" s="217" t="s">
        <v>112</v>
      </c>
      <c r="C20535" s="218">
        <v>0.99519999999999997</v>
      </c>
    </row>
    <row r="20536" spans="1:3" ht="15" customHeight="1" x14ac:dyDescent="0.25">
      <c r="A20536" s="216">
        <v>45671</v>
      </c>
      <c r="B20536" s="217" t="s">
        <v>112</v>
      </c>
      <c r="C20536" s="218">
        <v>1.0039</v>
      </c>
    </row>
    <row r="20537" spans="1:3" ht="15" customHeight="1" x14ac:dyDescent="0.25">
      <c r="A20537" s="216">
        <v>45672</v>
      </c>
      <c r="B20537" s="217" t="s">
        <v>112</v>
      </c>
      <c r="C20537" s="218">
        <v>1.0126999999999999</v>
      </c>
    </row>
    <row r="20538" spans="1:3" ht="15" customHeight="1" x14ac:dyDescent="0.25">
      <c r="A20538" s="216">
        <v>45673</v>
      </c>
      <c r="B20538" s="217" t="s">
        <v>112</v>
      </c>
      <c r="C20538" s="218">
        <v>1.0214000000000001</v>
      </c>
    </row>
    <row r="20539" spans="1:3" ht="15" customHeight="1" x14ac:dyDescent="0.25">
      <c r="A20539" s="216">
        <v>45674</v>
      </c>
      <c r="B20539" s="217" t="s">
        <v>112</v>
      </c>
      <c r="C20539" s="218">
        <v>1.0474000000000001</v>
      </c>
    </row>
    <row r="20540" spans="1:3" ht="15" customHeight="1" x14ac:dyDescent="0.25">
      <c r="A20540" s="216">
        <v>45677</v>
      </c>
      <c r="B20540" s="217" t="s">
        <v>112</v>
      </c>
      <c r="C20540" s="218">
        <v>1.0561</v>
      </c>
    </row>
    <row r="20541" spans="1:3" ht="15" customHeight="1" x14ac:dyDescent="0.25">
      <c r="A20541" s="216">
        <v>45678</v>
      </c>
      <c r="B20541" s="217" t="s">
        <v>112</v>
      </c>
      <c r="C20541" s="218">
        <v>1.0648</v>
      </c>
    </row>
    <row r="20542" spans="1:3" ht="15" customHeight="1" x14ac:dyDescent="0.25">
      <c r="A20542" s="216">
        <v>45679</v>
      </c>
      <c r="B20542" s="217" t="s">
        <v>112</v>
      </c>
      <c r="C20542" s="218">
        <v>1.0733999999999999</v>
      </c>
    </row>
    <row r="20543" spans="1:3" ht="15" customHeight="1" x14ac:dyDescent="0.25">
      <c r="A20543" s="216">
        <v>45680</v>
      </c>
      <c r="B20543" s="217" t="s">
        <v>112</v>
      </c>
      <c r="C20543" s="218">
        <v>1.0821000000000001</v>
      </c>
    </row>
    <row r="20544" spans="1:3" ht="15" customHeight="1" x14ac:dyDescent="0.25">
      <c r="A20544" s="216">
        <v>45681</v>
      </c>
      <c r="B20544" s="217" t="s">
        <v>112</v>
      </c>
      <c r="C20544" s="218">
        <v>1.1080000000000001</v>
      </c>
    </row>
    <row r="20545" spans="1:3" ht="15" customHeight="1" x14ac:dyDescent="0.25">
      <c r="A20545" s="216">
        <v>45684</v>
      </c>
      <c r="B20545" s="217" t="s">
        <v>112</v>
      </c>
      <c r="C20545" s="218">
        <v>1.1167</v>
      </c>
    </row>
    <row r="20546" spans="1:3" ht="15" customHeight="1" x14ac:dyDescent="0.25">
      <c r="A20546" s="216">
        <v>45685</v>
      </c>
      <c r="B20546" s="217" t="s">
        <v>112</v>
      </c>
      <c r="C20546" s="218">
        <v>1.1253</v>
      </c>
    </row>
    <row r="20547" spans="1:3" ht="15" customHeight="1" x14ac:dyDescent="0.25">
      <c r="A20547" s="216">
        <v>45686</v>
      </c>
      <c r="B20547" s="217" t="s">
        <v>112</v>
      </c>
      <c r="C20547" s="218">
        <v>1.1338999999999999</v>
      </c>
    </row>
    <row r="20548" spans="1:3" ht="15" customHeight="1" x14ac:dyDescent="0.25">
      <c r="A20548" s="216">
        <v>45687</v>
      </c>
      <c r="B20548" s="217" t="s">
        <v>112</v>
      </c>
      <c r="C20548" s="218">
        <v>1.1424000000000001</v>
      </c>
    </row>
    <row r="20549" spans="1:3" ht="15" customHeight="1" x14ac:dyDescent="0.25">
      <c r="A20549" s="216">
        <v>45688</v>
      </c>
      <c r="B20549" s="217" t="s">
        <v>112</v>
      </c>
      <c r="C20549" s="218">
        <v>1.1680999999999999</v>
      </c>
    </row>
    <row r="20550" spans="1:3" ht="15" customHeight="1" x14ac:dyDescent="0.25">
      <c r="A20550" s="216">
        <v>45691</v>
      </c>
      <c r="B20550" s="217" t="s">
        <v>112</v>
      </c>
      <c r="C20550" s="218">
        <v>1.1766000000000001</v>
      </c>
    </row>
    <row r="20551" spans="1:3" ht="15" customHeight="1" x14ac:dyDescent="0.25">
      <c r="A20551" s="216">
        <v>45692</v>
      </c>
      <c r="B20551" s="217" t="s">
        <v>112</v>
      </c>
      <c r="C20551" s="218">
        <v>1.1851</v>
      </c>
    </row>
    <row r="20552" spans="1:3" ht="15" customHeight="1" x14ac:dyDescent="0.25">
      <c r="A20552" s="216">
        <v>45693</v>
      </c>
      <c r="B20552" s="217" t="s">
        <v>112</v>
      </c>
      <c r="C20552" s="218">
        <v>1.1934</v>
      </c>
    </row>
    <row r="20553" spans="1:3" ht="15" customHeight="1" x14ac:dyDescent="0.25">
      <c r="A20553" s="216">
        <v>45694</v>
      </c>
      <c r="B20553" s="217" t="s">
        <v>112</v>
      </c>
      <c r="C20553" s="218">
        <v>1.2016</v>
      </c>
    </row>
    <row r="20554" spans="1:3" ht="15" customHeight="1" x14ac:dyDescent="0.25">
      <c r="A20554" s="216">
        <v>45695</v>
      </c>
      <c r="B20554" s="217" t="s">
        <v>112</v>
      </c>
      <c r="C20554" s="218">
        <v>1.2261</v>
      </c>
    </row>
    <row r="20555" spans="1:3" ht="15" customHeight="1" x14ac:dyDescent="0.25">
      <c r="A20555" s="216">
        <v>45698</v>
      </c>
      <c r="B20555" s="217" t="s">
        <v>112</v>
      </c>
      <c r="C20555" s="218">
        <v>1.2342</v>
      </c>
    </row>
    <row r="20556" spans="1:3" ht="15" customHeight="1" x14ac:dyDescent="0.25">
      <c r="A20556" s="216">
        <v>45699</v>
      </c>
      <c r="B20556" s="217" t="s">
        <v>112</v>
      </c>
      <c r="C20556" s="218">
        <v>1.2423999999999999</v>
      </c>
    </row>
    <row r="20557" spans="1:3" ht="15" customHeight="1" x14ac:dyDescent="0.25">
      <c r="A20557" s="216">
        <v>45700</v>
      </c>
      <c r="B20557" s="217" t="s">
        <v>112</v>
      </c>
      <c r="C20557" s="218">
        <v>1.2504999999999999</v>
      </c>
    </row>
    <row r="20558" spans="1:3" ht="15" customHeight="1" x14ac:dyDescent="0.25">
      <c r="A20558" s="216">
        <v>45701</v>
      </c>
      <c r="B20558" s="217" t="s">
        <v>112</v>
      </c>
      <c r="C20558" s="218">
        <v>1.2585</v>
      </c>
    </row>
    <row r="20559" spans="1:3" ht="15" customHeight="1" x14ac:dyDescent="0.25">
      <c r="A20559" s="216">
        <v>45702</v>
      </c>
      <c r="B20559" s="217" t="s">
        <v>112</v>
      </c>
      <c r="C20559" s="218">
        <v>1.2827999999999999</v>
      </c>
    </row>
    <row r="20560" spans="1:3" ht="15" customHeight="1" x14ac:dyDescent="0.25">
      <c r="A20560" s="216">
        <v>45705</v>
      </c>
      <c r="B20560" s="217" t="s">
        <v>112</v>
      </c>
      <c r="C20560" s="218">
        <v>1.2908999999999999</v>
      </c>
    </row>
    <row r="20561" spans="1:3" ht="15" customHeight="1" x14ac:dyDescent="0.25">
      <c r="A20561" s="216">
        <v>45706</v>
      </c>
      <c r="B20561" s="217" t="s">
        <v>112</v>
      </c>
      <c r="C20561" s="218">
        <v>1.2989999999999999</v>
      </c>
    </row>
    <row r="20562" spans="1:3" ht="15" customHeight="1" x14ac:dyDescent="0.25">
      <c r="A20562" s="216">
        <v>45707</v>
      </c>
      <c r="B20562" s="217" t="s">
        <v>112</v>
      </c>
      <c r="C20562" s="218">
        <v>1.3069999999999999</v>
      </c>
    </row>
    <row r="20563" spans="1:3" ht="15" customHeight="1" x14ac:dyDescent="0.25">
      <c r="A20563" s="216">
        <v>45708</v>
      </c>
      <c r="B20563" s="217" t="s">
        <v>112</v>
      </c>
      <c r="C20563" s="218">
        <v>1.3150999999999999</v>
      </c>
    </row>
    <row r="20564" spans="1:3" ht="15" customHeight="1" x14ac:dyDescent="0.25">
      <c r="A20564" s="216">
        <v>45709</v>
      </c>
      <c r="B20564" s="217" t="s">
        <v>112</v>
      </c>
      <c r="C20564" s="218">
        <v>1.3392999999999999</v>
      </c>
    </row>
    <row r="20565" spans="1:3" ht="15" customHeight="1" x14ac:dyDescent="0.25">
      <c r="A20565" s="216">
        <v>45712</v>
      </c>
      <c r="B20565" s="217" t="s">
        <v>112</v>
      </c>
      <c r="C20565" s="218">
        <v>1.3472999999999999</v>
      </c>
    </row>
    <row r="20566" spans="1:3" ht="15" customHeight="1" x14ac:dyDescent="0.25">
      <c r="A20566" s="216">
        <v>45713</v>
      </c>
      <c r="B20566" s="217" t="s">
        <v>112</v>
      </c>
      <c r="C20566" s="218">
        <v>1.3552999999999999</v>
      </c>
    </row>
    <row r="20567" spans="1:3" ht="15" customHeight="1" x14ac:dyDescent="0.25">
      <c r="A20567" s="216">
        <v>45714</v>
      </c>
      <c r="B20567" s="217" t="s">
        <v>112</v>
      </c>
      <c r="C20567" s="218">
        <v>1.3633999999999999</v>
      </c>
    </row>
    <row r="20568" spans="1:3" ht="15" customHeight="1" x14ac:dyDescent="0.25">
      <c r="A20568" s="216">
        <v>45715</v>
      </c>
      <c r="B20568" s="217" t="s">
        <v>112</v>
      </c>
      <c r="C20568" s="218">
        <v>1.3714</v>
      </c>
    </row>
    <row r="20569" spans="1:3" ht="15" customHeight="1" x14ac:dyDescent="0.25">
      <c r="A20569" s="216">
        <v>45716</v>
      </c>
      <c r="B20569" s="217" t="s">
        <v>112</v>
      </c>
      <c r="C20569" s="218">
        <v>1.3954</v>
      </c>
    </row>
    <row r="20570" spans="1:3" ht="15" customHeight="1" x14ac:dyDescent="0.25">
      <c r="A20570" s="216">
        <v>45719</v>
      </c>
      <c r="B20570" s="217" t="s">
        <v>112</v>
      </c>
      <c r="C20570" s="218">
        <v>1.4034</v>
      </c>
    </row>
    <row r="20571" spans="1:3" ht="15" customHeight="1" x14ac:dyDescent="0.25">
      <c r="A20571" s="216">
        <v>45720</v>
      </c>
      <c r="B20571" s="217" t="s">
        <v>112</v>
      </c>
      <c r="C20571" s="218">
        <v>1.4113</v>
      </c>
    </row>
    <row r="20572" spans="1:3" ht="15" customHeight="1" x14ac:dyDescent="0.25">
      <c r="A20572" s="216">
        <v>45721</v>
      </c>
      <c r="B20572" s="217" t="s">
        <v>112</v>
      </c>
      <c r="C20572" s="218">
        <v>1.4193</v>
      </c>
    </row>
    <row r="20573" spans="1:3" ht="15" customHeight="1" x14ac:dyDescent="0.25">
      <c r="A20573" s="216">
        <v>45722</v>
      </c>
      <c r="B20573" s="217" t="s">
        <v>112</v>
      </c>
      <c r="C20573" s="218">
        <v>1.4272</v>
      </c>
    </row>
    <row r="20574" spans="1:3" ht="15" customHeight="1" x14ac:dyDescent="0.25">
      <c r="A20574" s="216">
        <v>45723</v>
      </c>
      <c r="B20574" s="217" t="s">
        <v>112</v>
      </c>
      <c r="C20574" s="218">
        <v>1.4510000000000001</v>
      </c>
    </row>
    <row r="20575" spans="1:3" ht="15" customHeight="1" x14ac:dyDescent="0.25">
      <c r="A20575" s="216">
        <v>45726</v>
      </c>
      <c r="B20575" s="217" t="s">
        <v>112</v>
      </c>
      <c r="C20575" s="218">
        <v>1.4589000000000001</v>
      </c>
    </row>
    <row r="20576" spans="1:3" ht="15" customHeight="1" x14ac:dyDescent="0.25">
      <c r="A20576" s="216">
        <v>45727</v>
      </c>
      <c r="B20576" s="217" t="s">
        <v>112</v>
      </c>
      <c r="C20576" s="218">
        <v>1.4668000000000001</v>
      </c>
    </row>
    <row r="20577" spans="1:3" ht="15" customHeight="1" x14ac:dyDescent="0.25">
      <c r="A20577" s="216">
        <v>45728</v>
      </c>
      <c r="B20577" s="217" t="s">
        <v>112</v>
      </c>
      <c r="C20577" s="218">
        <v>1.4743999999999999</v>
      </c>
    </row>
    <row r="20578" spans="1:3" ht="15" customHeight="1" x14ac:dyDescent="0.25">
      <c r="A20578" s="216">
        <v>45729</v>
      </c>
      <c r="B20578" s="217" t="s">
        <v>112</v>
      </c>
      <c r="C20578" s="218">
        <v>1.482</v>
      </c>
    </row>
    <row r="20579" spans="1:3" ht="15" customHeight="1" x14ac:dyDescent="0.25">
      <c r="A20579" s="216">
        <v>45730</v>
      </c>
      <c r="B20579" s="217" t="s">
        <v>112</v>
      </c>
      <c r="C20579" s="218">
        <v>1.5045999999999999</v>
      </c>
    </row>
    <row r="20580" spans="1:3" ht="15" customHeight="1" x14ac:dyDescent="0.25">
      <c r="A20580" s="216">
        <v>45733</v>
      </c>
      <c r="B20580" s="217" t="s">
        <v>112</v>
      </c>
      <c r="C20580" s="218">
        <v>1.5122</v>
      </c>
    </row>
    <row r="20581" spans="1:3" ht="15" customHeight="1" x14ac:dyDescent="0.25">
      <c r="A20581" s="216">
        <v>45734</v>
      </c>
      <c r="B20581" s="217" t="s">
        <v>112</v>
      </c>
      <c r="C20581" s="218">
        <v>1.5197000000000001</v>
      </c>
    </row>
    <row r="20582" spans="1:3" ht="15" customHeight="1" x14ac:dyDescent="0.25">
      <c r="A20582" s="216">
        <v>45735</v>
      </c>
      <c r="B20582" s="217" t="s">
        <v>112</v>
      </c>
      <c r="C20582" s="218">
        <v>1.5271999999999999</v>
      </c>
    </row>
    <row r="20583" spans="1:3" ht="15" customHeight="1" x14ac:dyDescent="0.25">
      <c r="A20583" s="216">
        <v>45736</v>
      </c>
      <c r="B20583" s="217" t="s">
        <v>112</v>
      </c>
      <c r="C20583" s="218">
        <v>1.5347</v>
      </c>
    </row>
    <row r="20584" spans="1:3" ht="15" customHeight="1" x14ac:dyDescent="0.25">
      <c r="A20584" s="216">
        <v>45737</v>
      </c>
      <c r="B20584" s="217" t="s">
        <v>112</v>
      </c>
      <c r="C20584" s="218">
        <v>1.5571999999999999</v>
      </c>
    </row>
    <row r="20585" spans="1:3" ht="15" customHeight="1" x14ac:dyDescent="0.25">
      <c r="A20585" s="216">
        <v>45740</v>
      </c>
      <c r="B20585" s="217" t="s">
        <v>112</v>
      </c>
      <c r="C20585" s="218">
        <v>1.5647</v>
      </c>
    </row>
    <row r="20586" spans="1:3" ht="15" customHeight="1" x14ac:dyDescent="0.25">
      <c r="A20586" s="216">
        <v>45741</v>
      </c>
      <c r="B20586" s="217" t="s">
        <v>112</v>
      </c>
      <c r="C20586" s="218">
        <v>1.5722</v>
      </c>
    </row>
    <row r="20587" spans="1:3" ht="15" customHeight="1" x14ac:dyDescent="0.25">
      <c r="A20587" s="216">
        <v>45742</v>
      </c>
      <c r="B20587" s="217" t="s">
        <v>112</v>
      </c>
      <c r="C20587" s="218">
        <v>1.5797000000000001</v>
      </c>
    </row>
    <row r="20588" spans="1:3" ht="15" customHeight="1" x14ac:dyDescent="0.25">
      <c r="A20588" s="216">
        <v>45743</v>
      </c>
      <c r="B20588" s="217" t="s">
        <v>112</v>
      </c>
      <c r="C20588" s="218">
        <v>1.5871999999999999</v>
      </c>
    </row>
    <row r="20589" spans="1:3" ht="15" customHeight="1" x14ac:dyDescent="0.25">
      <c r="A20589" s="216">
        <v>45744</v>
      </c>
      <c r="B20589" s="217" t="s">
        <v>112</v>
      </c>
      <c r="C20589" s="218">
        <v>1.6096999999999999</v>
      </c>
    </row>
    <row r="20590" spans="1:3" ht="15" customHeight="1" x14ac:dyDescent="0.25">
      <c r="A20590" s="216">
        <v>45747</v>
      </c>
      <c r="B20590" s="217" t="s">
        <v>112</v>
      </c>
      <c r="C20590" s="218">
        <v>1.6172</v>
      </c>
    </row>
    <row r="20591" spans="1:3" ht="15" customHeight="1" x14ac:dyDescent="0.25">
      <c r="A20591" s="216">
        <v>45748</v>
      </c>
      <c r="B20591" s="217" t="s">
        <v>112</v>
      </c>
      <c r="C20591" s="218">
        <v>1.6247</v>
      </c>
    </row>
    <row r="20592" spans="1:3" ht="15" customHeight="1" x14ac:dyDescent="0.25">
      <c r="A20592" s="216">
        <v>45749</v>
      </c>
      <c r="B20592" s="217" t="s">
        <v>112</v>
      </c>
      <c r="C20592" s="218">
        <v>1.6321000000000001</v>
      </c>
    </row>
    <row r="20593" spans="1:3" ht="15" customHeight="1" x14ac:dyDescent="0.25">
      <c r="A20593" s="216">
        <v>45750</v>
      </c>
      <c r="B20593" s="217" t="s">
        <v>112</v>
      </c>
      <c r="C20593" s="218">
        <v>1.6395</v>
      </c>
    </row>
    <row r="20594" spans="1:3" ht="15" customHeight="1" x14ac:dyDescent="0.25">
      <c r="A20594" s="216">
        <v>45751</v>
      </c>
      <c r="B20594" s="217" t="s">
        <v>112</v>
      </c>
      <c r="C20594" s="218">
        <v>1.6617</v>
      </c>
    </row>
    <row r="20595" spans="1:3" ht="15" customHeight="1" x14ac:dyDescent="0.25">
      <c r="A20595" s="216">
        <v>45754</v>
      </c>
      <c r="B20595" s="217" t="s">
        <v>112</v>
      </c>
      <c r="C20595" s="218">
        <v>1.669</v>
      </c>
    </row>
    <row r="20596" spans="1:3" ht="15" customHeight="1" x14ac:dyDescent="0.25">
      <c r="A20596" s="216">
        <v>45755</v>
      </c>
      <c r="B20596" s="217" t="s">
        <v>112</v>
      </c>
      <c r="C20596" s="218">
        <v>1.6763999999999999</v>
      </c>
    </row>
    <row r="20597" spans="1:3" ht="15" customHeight="1" x14ac:dyDescent="0.25">
      <c r="A20597" s="216">
        <v>45756</v>
      </c>
      <c r="B20597" s="217" t="s">
        <v>112</v>
      </c>
      <c r="C20597" s="218">
        <v>1.6837</v>
      </c>
    </row>
    <row r="20598" spans="1:3" ht="15" customHeight="1" x14ac:dyDescent="0.25">
      <c r="A20598" s="216">
        <v>45757</v>
      </c>
      <c r="B20598" s="217" t="s">
        <v>112</v>
      </c>
      <c r="C20598" s="218">
        <v>1.6911</v>
      </c>
    </row>
    <row r="20599" spans="1:3" ht="15" customHeight="1" x14ac:dyDescent="0.25">
      <c r="A20599" s="216">
        <v>45758</v>
      </c>
      <c r="B20599" s="217" t="s">
        <v>112</v>
      </c>
      <c r="C20599" s="218">
        <v>1.7131000000000001</v>
      </c>
    </row>
    <row r="20600" spans="1:3" ht="15" customHeight="1" x14ac:dyDescent="0.25">
      <c r="A20600" s="216">
        <v>45761</v>
      </c>
      <c r="B20600" s="217" t="s">
        <v>112</v>
      </c>
      <c r="C20600" s="218">
        <v>1.7203999999999999</v>
      </c>
    </row>
    <row r="20601" spans="1:3" ht="15" customHeight="1" x14ac:dyDescent="0.25">
      <c r="A20601" s="216">
        <v>45762</v>
      </c>
      <c r="B20601" s="217" t="s">
        <v>112</v>
      </c>
      <c r="C20601" s="218">
        <v>1.7277</v>
      </c>
    </row>
    <row r="20602" spans="1:3" ht="15" customHeight="1" x14ac:dyDescent="0.25">
      <c r="A20602" s="216">
        <v>45763</v>
      </c>
      <c r="B20602" s="217" t="s">
        <v>112</v>
      </c>
      <c r="C20602" s="218">
        <v>1.7350000000000001</v>
      </c>
    </row>
    <row r="20603" spans="1:3" ht="15" customHeight="1" x14ac:dyDescent="0.25">
      <c r="A20603" s="216">
        <v>45764</v>
      </c>
      <c r="B20603" s="217" t="s">
        <v>112</v>
      </c>
      <c r="C20603" s="218">
        <v>1.7716000000000001</v>
      </c>
    </row>
    <row r="20604" spans="1:3" ht="15" customHeight="1" x14ac:dyDescent="0.25">
      <c r="A20604" s="216">
        <v>45769</v>
      </c>
      <c r="B20604" s="217" t="s">
        <v>112</v>
      </c>
      <c r="C20604" s="218">
        <v>1.7788999999999999</v>
      </c>
    </row>
    <row r="20605" spans="1:3" ht="15" customHeight="1" x14ac:dyDescent="0.25">
      <c r="A20605" s="216">
        <v>45770</v>
      </c>
      <c r="B20605" s="217" t="s">
        <v>112</v>
      </c>
      <c r="C20605" s="218">
        <v>1.7859</v>
      </c>
    </row>
    <row r="20606" spans="1:3" ht="15" customHeight="1" x14ac:dyDescent="0.25">
      <c r="A20606" s="216">
        <v>45771</v>
      </c>
      <c r="B20606" s="217" t="s">
        <v>112</v>
      </c>
      <c r="C20606" s="218">
        <v>1.7928999999999999</v>
      </c>
    </row>
    <row r="20607" spans="1:3" ht="15" customHeight="1" x14ac:dyDescent="0.25">
      <c r="A20607" s="216">
        <v>45772</v>
      </c>
      <c r="B20607" s="217" t="s">
        <v>112</v>
      </c>
      <c r="C20607" s="218">
        <v>1.8138000000000001</v>
      </c>
    </row>
    <row r="20608" spans="1:3" ht="15" customHeight="1" x14ac:dyDescent="0.25">
      <c r="A20608" s="216">
        <v>45775</v>
      </c>
      <c r="B20608" s="217" t="s">
        <v>112</v>
      </c>
      <c r="C20608" s="218">
        <v>1.8207</v>
      </c>
    </row>
    <row r="20609" spans="1:3" ht="15" customHeight="1" x14ac:dyDescent="0.25">
      <c r="A20609" s="216">
        <v>45776</v>
      </c>
      <c r="B20609" s="217" t="s">
        <v>112</v>
      </c>
      <c r="C20609" s="218">
        <v>1.8275999999999999</v>
      </c>
    </row>
    <row r="20610" spans="1:3" ht="15" customHeight="1" x14ac:dyDescent="0.25">
      <c r="A20610" s="216">
        <v>45777</v>
      </c>
      <c r="B20610" s="217" t="s">
        <v>112</v>
      </c>
      <c r="C20610" s="218">
        <v>1.8412999999999999</v>
      </c>
    </row>
    <row r="20611" spans="1:3" ht="15" customHeight="1" x14ac:dyDescent="0.25">
      <c r="A20611" s="216">
        <v>45779</v>
      </c>
      <c r="B20611" s="217" t="s">
        <v>112</v>
      </c>
      <c r="C20611" s="218">
        <v>1.8617999999999999</v>
      </c>
    </row>
    <row r="20612" spans="1:3" ht="15" customHeight="1" x14ac:dyDescent="0.25">
      <c r="A20612" s="216">
        <v>45782</v>
      </c>
      <c r="B20612" s="217" t="s">
        <v>112</v>
      </c>
      <c r="C20612" s="218">
        <v>1.8686</v>
      </c>
    </row>
    <row r="20613" spans="1:3" ht="15" customHeight="1" x14ac:dyDescent="0.25">
      <c r="A20613" s="216">
        <v>45783</v>
      </c>
      <c r="B20613" s="217" t="s">
        <v>112</v>
      </c>
      <c r="C20613" s="218">
        <v>1.8754</v>
      </c>
    </row>
    <row r="20614" spans="1:3" ht="15" customHeight="1" x14ac:dyDescent="0.25">
      <c r="A20614" s="216">
        <v>45784</v>
      </c>
      <c r="B20614" s="217" t="s">
        <v>112</v>
      </c>
      <c r="C20614" s="218">
        <v>1.8823000000000001</v>
      </c>
    </row>
    <row r="20615" spans="1:3" ht="15" customHeight="1" x14ac:dyDescent="0.25">
      <c r="A20615" s="216">
        <v>45785</v>
      </c>
      <c r="B20615" s="217" t="s">
        <v>112</v>
      </c>
      <c r="C20615" s="218">
        <v>1.8891</v>
      </c>
    </row>
    <row r="20616" spans="1:3" ht="15" customHeight="1" x14ac:dyDescent="0.25">
      <c r="A20616" s="216">
        <v>45786</v>
      </c>
      <c r="B20616" s="217" t="s">
        <v>112</v>
      </c>
      <c r="C20616" s="218">
        <v>1.9094</v>
      </c>
    </row>
    <row r="20617" spans="1:3" ht="15" customHeight="1" x14ac:dyDescent="0.25">
      <c r="A20617" s="216">
        <v>45789</v>
      </c>
      <c r="B20617" s="217" t="s">
        <v>112</v>
      </c>
      <c r="C20617" s="218">
        <v>1.9160999999999999</v>
      </c>
    </row>
    <row r="20618" spans="1:3" ht="15" customHeight="1" x14ac:dyDescent="0.25">
      <c r="A20618" s="216">
        <v>45790</v>
      </c>
      <c r="B20618" s="217" t="s">
        <v>112</v>
      </c>
      <c r="C20618" s="218">
        <v>1.9229000000000001</v>
      </c>
    </row>
    <row r="20619" spans="1:3" ht="15" customHeight="1" x14ac:dyDescent="0.25">
      <c r="A20619" s="216">
        <v>45791</v>
      </c>
      <c r="B20619" s="217" t="s">
        <v>112</v>
      </c>
      <c r="C20619" s="218">
        <v>1.9297</v>
      </c>
    </row>
    <row r="20620" spans="1:3" ht="15" customHeight="1" x14ac:dyDescent="0.25">
      <c r="A20620" s="216">
        <v>45792</v>
      </c>
      <c r="B20620" s="217" t="s">
        <v>112</v>
      </c>
      <c r="C20620" s="218">
        <v>1.9363999999999999</v>
      </c>
    </row>
    <row r="20621" spans="1:3" ht="15" customHeight="1" x14ac:dyDescent="0.25">
      <c r="A20621" s="216">
        <v>45793</v>
      </c>
      <c r="B20621" s="217" t="s">
        <v>112</v>
      </c>
      <c r="C20621" s="218">
        <v>1.9567000000000001</v>
      </c>
    </row>
    <row r="20622" spans="1:3" ht="15" customHeight="1" x14ac:dyDescent="0.25">
      <c r="A20622" s="216">
        <v>45796</v>
      </c>
      <c r="B20622" s="217" t="s">
        <v>112</v>
      </c>
      <c r="C20622" s="218">
        <v>1.9635</v>
      </c>
    </row>
    <row r="20623" spans="1:3" ht="15" customHeight="1" x14ac:dyDescent="0.25">
      <c r="A20623" s="216">
        <v>45797</v>
      </c>
      <c r="B20623" s="217" t="s">
        <v>112</v>
      </c>
      <c r="C20623" s="218">
        <v>1.9702</v>
      </c>
    </row>
    <row r="20624" spans="1:3" ht="15" customHeight="1" x14ac:dyDescent="0.25">
      <c r="A20624" s="216">
        <v>45798</v>
      </c>
      <c r="B20624" s="217" t="s">
        <v>112</v>
      </c>
      <c r="C20624" s="218">
        <v>1.9770000000000001</v>
      </c>
    </row>
    <row r="20625" spans="1:3" ht="15" customHeight="1" x14ac:dyDescent="0.25">
      <c r="A20625" s="216">
        <v>45799</v>
      </c>
      <c r="B20625" s="217" t="s">
        <v>112</v>
      </c>
      <c r="C20625" s="218">
        <v>1.9837</v>
      </c>
    </row>
    <row r="20626" spans="1:3" ht="15" customHeight="1" x14ac:dyDescent="0.25">
      <c r="A20626" s="216">
        <v>45800</v>
      </c>
      <c r="B20626" s="217" t="s">
        <v>112</v>
      </c>
      <c r="C20626" s="218">
        <v>2.004</v>
      </c>
    </row>
    <row r="20627" spans="1:3" ht="15" customHeight="1" x14ac:dyDescent="0.25">
      <c r="A20627" s="216">
        <v>45803</v>
      </c>
      <c r="B20627" s="217" t="s">
        <v>112</v>
      </c>
      <c r="C20627" s="218">
        <v>2.0108000000000001</v>
      </c>
    </row>
    <row r="20628" spans="1:3" ht="15" customHeight="1" x14ac:dyDescent="0.25">
      <c r="A20628" s="216">
        <v>45804</v>
      </c>
      <c r="B20628" s="217" t="s">
        <v>112</v>
      </c>
      <c r="C20628" s="218">
        <v>2.0175000000000001</v>
      </c>
    </row>
    <row r="20629" spans="1:3" ht="15" customHeight="1" x14ac:dyDescent="0.25">
      <c r="A20629" s="216">
        <v>45805</v>
      </c>
      <c r="B20629" s="217" t="s">
        <v>112</v>
      </c>
      <c r="C20629" s="218">
        <v>2.0243000000000002</v>
      </c>
    </row>
    <row r="20630" spans="1:3" ht="15" customHeight="1" x14ac:dyDescent="0.25">
      <c r="A20630" s="216">
        <v>45806</v>
      </c>
      <c r="B20630" s="217" t="s">
        <v>112</v>
      </c>
      <c r="C20630" s="218">
        <v>2.0310999999999999</v>
      </c>
    </row>
    <row r="20631" spans="1:3" ht="15" customHeight="1" x14ac:dyDescent="0.25">
      <c r="A20631" s="216">
        <v>45807</v>
      </c>
      <c r="B20631" s="217" t="s">
        <v>112</v>
      </c>
      <c r="C20631" s="218">
        <v>2.0512999999999999</v>
      </c>
    </row>
    <row r="20632" spans="1:3" ht="15" customHeight="1" x14ac:dyDescent="0.25">
      <c r="A20632" s="216">
        <v>45810</v>
      </c>
      <c r="B20632" s="217" t="s">
        <v>112</v>
      </c>
      <c r="C20632" s="218">
        <v>2.0579999999999998</v>
      </c>
    </row>
    <row r="20633" spans="1:3" ht="15" customHeight="1" x14ac:dyDescent="0.25">
      <c r="A20633" s="216">
        <v>45811</v>
      </c>
      <c r="B20633" s="217" t="s">
        <v>112</v>
      </c>
      <c r="C20633" s="218">
        <v>2.0647000000000002</v>
      </c>
    </row>
    <row r="20634" spans="1:3" ht="15" customHeight="1" x14ac:dyDescent="0.25">
      <c r="A20634" s="216">
        <v>45812</v>
      </c>
      <c r="B20634" s="217" t="s">
        <v>112</v>
      </c>
      <c r="C20634" s="218">
        <v>2.0714000000000001</v>
      </c>
    </row>
    <row r="20635" spans="1:3" ht="15" customHeight="1" x14ac:dyDescent="0.25">
      <c r="A20635" s="216">
        <v>45813</v>
      </c>
      <c r="B20635" s="217" t="s">
        <v>112</v>
      </c>
      <c r="C20635" s="218">
        <v>2.0779999999999998</v>
      </c>
    </row>
    <row r="20636" spans="1:3" ht="15" customHeight="1" x14ac:dyDescent="0.25">
      <c r="A20636" s="216">
        <v>45814</v>
      </c>
      <c r="B20636" s="217" t="s">
        <v>112</v>
      </c>
      <c r="C20636" s="218">
        <v>2.0977999999999999</v>
      </c>
    </row>
    <row r="20637" spans="1:3" ht="15" customHeight="1" x14ac:dyDescent="0.25">
      <c r="A20637" s="216">
        <v>45817</v>
      </c>
      <c r="B20637" s="217" t="s">
        <v>112</v>
      </c>
      <c r="C20637" s="218">
        <v>2.1044999999999998</v>
      </c>
    </row>
    <row r="20638" spans="1:3" ht="15" customHeight="1" x14ac:dyDescent="0.25">
      <c r="A20638" s="216">
        <v>45818</v>
      </c>
      <c r="B20638" s="217" t="s">
        <v>112</v>
      </c>
      <c r="C20638" s="218">
        <v>2.1111</v>
      </c>
    </row>
    <row r="20639" spans="1:3" ht="15" customHeight="1" x14ac:dyDescent="0.25">
      <c r="A20639" s="216">
        <v>45819</v>
      </c>
      <c r="B20639" s="217" t="s">
        <v>112</v>
      </c>
      <c r="C20639" s="218">
        <v>2.1173999999999999</v>
      </c>
    </row>
    <row r="20640" spans="1:3" ht="15" customHeight="1" x14ac:dyDescent="0.25">
      <c r="A20640" s="216">
        <v>45820</v>
      </c>
      <c r="B20640" s="217" t="s">
        <v>112</v>
      </c>
      <c r="C20640" s="218">
        <v>2.1236999999999999</v>
      </c>
    </row>
    <row r="20641" spans="1:3" ht="15" customHeight="1" x14ac:dyDescent="0.25">
      <c r="A20641" s="216">
        <v>45821</v>
      </c>
      <c r="B20641" s="217" t="s">
        <v>112</v>
      </c>
      <c r="C20641" s="218">
        <v>2.1423999999999999</v>
      </c>
    </row>
    <row r="20642" spans="1:3" ht="15" customHeight="1" x14ac:dyDescent="0.25">
      <c r="A20642" s="216">
        <v>45824</v>
      </c>
      <c r="B20642" s="217" t="s">
        <v>112</v>
      </c>
      <c r="C20642" s="218">
        <v>2.1486000000000001</v>
      </c>
    </row>
    <row r="20643" spans="1:3" ht="15" customHeight="1" x14ac:dyDescent="0.25">
      <c r="A20643" s="216">
        <v>45825</v>
      </c>
      <c r="B20643" s="217" t="s">
        <v>112</v>
      </c>
      <c r="C20643" s="218">
        <v>2.1547999999999998</v>
      </c>
    </row>
    <row r="20644" spans="1:3" ht="15" customHeight="1" x14ac:dyDescent="0.25">
      <c r="A20644" s="216">
        <v>45826</v>
      </c>
      <c r="B20644" s="217" t="s">
        <v>112</v>
      </c>
      <c r="C20644" s="218">
        <v>2.161</v>
      </c>
    </row>
    <row r="20645" spans="1:3" ht="15" customHeight="1" x14ac:dyDescent="0.25">
      <c r="A20645" s="216">
        <v>45827</v>
      </c>
      <c r="B20645" s="217" t="s">
        <v>112</v>
      </c>
      <c r="C20645" s="218">
        <v>2.1671999999999998</v>
      </c>
    </row>
    <row r="20646" spans="1:3" ht="15" customHeight="1" x14ac:dyDescent="0.25">
      <c r="A20646" s="216">
        <v>45828</v>
      </c>
      <c r="B20646" s="217" t="s">
        <v>112</v>
      </c>
      <c r="C20646" s="218">
        <v>2.1857000000000002</v>
      </c>
    </row>
    <row r="20647" spans="1:3" ht="15" customHeight="1" x14ac:dyDescent="0.25">
      <c r="A20647" s="216">
        <v>45831</v>
      </c>
      <c r="B20647" s="217" t="s">
        <v>112</v>
      </c>
      <c r="C20647" s="218">
        <v>2.1919</v>
      </c>
    </row>
    <row r="20648" spans="1:3" ht="15" customHeight="1" x14ac:dyDescent="0.25">
      <c r="A20648" s="216">
        <v>45832</v>
      </c>
      <c r="B20648" s="217" t="s">
        <v>112</v>
      </c>
      <c r="C20648" s="218">
        <v>2.198</v>
      </c>
    </row>
    <row r="20649" spans="1:3" ht="15" customHeight="1" x14ac:dyDescent="0.25">
      <c r="A20649" s="216">
        <v>45833</v>
      </c>
      <c r="B20649" s="217" t="s">
        <v>112</v>
      </c>
      <c r="C20649" s="218">
        <v>2.2042000000000002</v>
      </c>
    </row>
    <row r="20650" spans="1:3" ht="15" customHeight="1" x14ac:dyDescent="0.25">
      <c r="A20650" s="216">
        <v>45834</v>
      </c>
      <c r="B20650" s="217" t="s">
        <v>112</v>
      </c>
      <c r="C20650" s="218">
        <v>2.2103999999999999</v>
      </c>
    </row>
    <row r="20651" spans="1:3" ht="15" customHeight="1" x14ac:dyDescent="0.25">
      <c r="A20651" s="216">
        <v>45835</v>
      </c>
      <c r="B20651" s="217" t="s">
        <v>112</v>
      </c>
      <c r="C20651" s="218">
        <v>2.2290000000000001</v>
      </c>
    </row>
    <row r="20652" spans="1:3" ht="15" customHeight="1" x14ac:dyDescent="0.25">
      <c r="A20652" s="216">
        <v>45838</v>
      </c>
      <c r="B20652" s="217" t="s">
        <v>112</v>
      </c>
      <c r="C20652" s="218">
        <v>2.2351999999999999</v>
      </c>
    </row>
    <row r="20653" spans="1:3" ht="15" customHeight="1" x14ac:dyDescent="0.25">
      <c r="A20653" s="216">
        <v>45839</v>
      </c>
      <c r="B20653" s="217" t="s">
        <v>112</v>
      </c>
      <c r="C20653" s="218">
        <v>2.2414000000000001</v>
      </c>
    </row>
    <row r="20654" spans="1:3" ht="15" customHeight="1" x14ac:dyDescent="0.25">
      <c r="A20654" s="216">
        <v>45840</v>
      </c>
      <c r="B20654" s="217" t="s">
        <v>112</v>
      </c>
      <c r="C20654" s="218">
        <v>2.2475999999999998</v>
      </c>
    </row>
    <row r="20655" spans="1:3" ht="15" customHeight="1" x14ac:dyDescent="0.25">
      <c r="A20655" s="216">
        <v>45841</v>
      </c>
      <c r="B20655" s="217" t="s">
        <v>112</v>
      </c>
      <c r="C20655" s="218">
        <v>2.2536999999999998</v>
      </c>
    </row>
    <row r="20656" spans="1:3" ht="15" customHeight="1" x14ac:dyDescent="0.25">
      <c r="A20656" s="216">
        <v>45842</v>
      </c>
      <c r="B20656" s="217" t="s">
        <v>112</v>
      </c>
      <c r="C20656" s="218">
        <v>2.2721</v>
      </c>
    </row>
    <row r="20657" spans="1:3" ht="15" customHeight="1" x14ac:dyDescent="0.25">
      <c r="A20657" s="216">
        <v>45845</v>
      </c>
      <c r="B20657" s="217" t="s">
        <v>112</v>
      </c>
      <c r="C20657" s="218">
        <v>2.2782</v>
      </c>
    </row>
    <row r="20658" spans="1:3" ht="15" customHeight="1" x14ac:dyDescent="0.25">
      <c r="A20658" s="216">
        <v>45846</v>
      </c>
      <c r="B20658" s="217" t="s">
        <v>112</v>
      </c>
      <c r="C20658" s="218">
        <v>2.2844000000000002</v>
      </c>
    </row>
    <row r="20659" spans="1:3" ht="15" customHeight="1" x14ac:dyDescent="0.25">
      <c r="A20659" s="216">
        <v>45847</v>
      </c>
      <c r="B20659" s="217" t="s">
        <v>112</v>
      </c>
      <c r="C20659" s="218">
        <v>2.2905000000000002</v>
      </c>
    </row>
    <row r="20660" spans="1:3" ht="15" customHeight="1" x14ac:dyDescent="0.25">
      <c r="A20660" s="216">
        <v>45848</v>
      </c>
      <c r="B20660" s="217" t="s">
        <v>112</v>
      </c>
      <c r="C20660" s="218">
        <v>2.2967</v>
      </c>
    </row>
    <row r="20661" spans="1:3" ht="15" customHeight="1" x14ac:dyDescent="0.25">
      <c r="A20661" s="216">
        <v>45849</v>
      </c>
      <c r="B20661" s="217" t="s">
        <v>112</v>
      </c>
      <c r="C20661" s="218">
        <v>2.3149999999999999</v>
      </c>
    </row>
    <row r="20662" spans="1:3" ht="15" customHeight="1" x14ac:dyDescent="0.25">
      <c r="A20662" s="216">
        <v>45852</v>
      </c>
      <c r="B20662" s="217" t="s">
        <v>112</v>
      </c>
      <c r="C20662" s="218">
        <v>2.3212000000000002</v>
      </c>
    </row>
    <row r="20663" spans="1:3" ht="15" customHeight="1" x14ac:dyDescent="0.25">
      <c r="A20663" s="216">
        <v>45853</v>
      </c>
      <c r="B20663" s="217" t="s">
        <v>112</v>
      </c>
      <c r="C20663" s="218">
        <v>2.3273000000000001</v>
      </c>
    </row>
    <row r="20664" spans="1:3" ht="15" customHeight="1" x14ac:dyDescent="0.25">
      <c r="A20664" s="216">
        <v>45854</v>
      </c>
      <c r="B20664" s="217" t="s">
        <v>112</v>
      </c>
      <c r="C20664" s="218">
        <v>2.3334999999999999</v>
      </c>
    </row>
    <row r="20665" spans="1:3" ht="15" customHeight="1" x14ac:dyDescent="0.25">
      <c r="A20665" s="216">
        <v>45855</v>
      </c>
      <c r="B20665" s="217" t="s">
        <v>112</v>
      </c>
      <c r="C20665" s="218">
        <v>2.3395999999999999</v>
      </c>
    </row>
    <row r="20666" spans="1:3" ht="15" customHeight="1" x14ac:dyDescent="0.25">
      <c r="A20666" s="216">
        <v>45856</v>
      </c>
      <c r="B20666" s="217" t="s">
        <v>112</v>
      </c>
      <c r="C20666" s="218">
        <v>2.3578999999999999</v>
      </c>
    </row>
    <row r="20667" spans="1:3" ht="15" customHeight="1" x14ac:dyDescent="0.25">
      <c r="A20667" s="216">
        <v>45859</v>
      </c>
      <c r="B20667" s="217" t="s">
        <v>112</v>
      </c>
      <c r="C20667" s="218">
        <v>2.3639999999999999</v>
      </c>
    </row>
    <row r="20668" spans="1:3" ht="15" customHeight="1" x14ac:dyDescent="0.25">
      <c r="A20668" s="216">
        <v>45860</v>
      </c>
      <c r="B20668" s="217" t="s">
        <v>112</v>
      </c>
      <c r="C20668" s="218">
        <v>2.3700999999999999</v>
      </c>
    </row>
    <row r="20669" spans="1:3" ht="15" customHeight="1" x14ac:dyDescent="0.25">
      <c r="A20669" s="216">
        <v>45861</v>
      </c>
      <c r="B20669" s="217" t="s">
        <v>112</v>
      </c>
      <c r="C20669" s="218">
        <v>2.3761999999999999</v>
      </c>
    </row>
    <row r="20670" spans="1:3" ht="15" customHeight="1" x14ac:dyDescent="0.25">
      <c r="A20670" s="216">
        <v>45862</v>
      </c>
      <c r="B20670" s="217" t="s">
        <v>112</v>
      </c>
      <c r="C20670" s="218">
        <v>2.3824000000000001</v>
      </c>
    </row>
    <row r="20671" spans="1:3" ht="15" customHeight="1" x14ac:dyDescent="0.25">
      <c r="A20671" s="216">
        <v>45863</v>
      </c>
      <c r="B20671" s="217" t="s">
        <v>112</v>
      </c>
      <c r="C20671" s="218">
        <v>2.4007000000000001</v>
      </c>
    </row>
    <row r="20672" spans="1:3" ht="15" customHeight="1" x14ac:dyDescent="0.25">
      <c r="A20672" s="216">
        <v>45866</v>
      </c>
      <c r="B20672" s="217" t="s">
        <v>112</v>
      </c>
      <c r="C20672" s="218">
        <v>2.4068000000000001</v>
      </c>
    </row>
    <row r="20673" spans="1:3" ht="15" customHeight="1" x14ac:dyDescent="0.25">
      <c r="A20673" s="216">
        <v>45867</v>
      </c>
      <c r="B20673" s="217" t="s">
        <v>112</v>
      </c>
      <c r="C20673" s="218">
        <v>2.4129</v>
      </c>
    </row>
    <row r="20674" spans="1:3" ht="15" customHeight="1" x14ac:dyDescent="0.25">
      <c r="A20674" s="216">
        <v>45868</v>
      </c>
      <c r="B20674" s="217" t="s">
        <v>112</v>
      </c>
      <c r="C20674" s="218">
        <v>2.419</v>
      </c>
    </row>
    <row r="20675" spans="1:3" ht="15" customHeight="1" x14ac:dyDescent="0.25">
      <c r="A20675" s="216">
        <v>45869</v>
      </c>
      <c r="B20675" s="217" t="s">
        <v>112</v>
      </c>
      <c r="C20675" s="218">
        <v>2.4251</v>
      </c>
    </row>
    <row r="20676" spans="1:3" ht="15" customHeight="1" x14ac:dyDescent="0.25">
      <c r="A20676" s="216">
        <v>45870</v>
      </c>
      <c r="B20676" s="217" t="s">
        <v>112</v>
      </c>
      <c r="C20676" s="218">
        <v>2.4434</v>
      </c>
    </row>
    <row r="20677" spans="1:3" ht="15" customHeight="1" x14ac:dyDescent="0.25">
      <c r="A20677" s="216">
        <v>45873</v>
      </c>
      <c r="B20677" s="217" t="s">
        <v>112</v>
      </c>
      <c r="C20677" s="218">
        <v>2.4495</v>
      </c>
    </row>
    <row r="20678" spans="1:3" ht="15" customHeight="1" x14ac:dyDescent="0.25">
      <c r="A20678" s="216">
        <v>45874</v>
      </c>
      <c r="B20678" s="217" t="s">
        <v>112</v>
      </c>
      <c r="C20678" s="218">
        <v>2.4556</v>
      </c>
    </row>
    <row r="20679" spans="1:3" ht="15" customHeight="1" x14ac:dyDescent="0.25">
      <c r="A20679" s="216">
        <v>45875</v>
      </c>
      <c r="B20679" s="217" t="s">
        <v>112</v>
      </c>
      <c r="C20679" s="218">
        <v>2.4617</v>
      </c>
    </row>
    <row r="20680" spans="1:3" ht="15" customHeight="1" x14ac:dyDescent="0.25">
      <c r="A20680" s="216">
        <v>45876</v>
      </c>
      <c r="B20680" s="217" t="s">
        <v>112</v>
      </c>
      <c r="C20680" s="218">
        <v>2.4678</v>
      </c>
    </row>
    <row r="20681" spans="1:3" ht="15" customHeight="1" x14ac:dyDescent="0.25">
      <c r="A20681" s="216">
        <v>45877</v>
      </c>
      <c r="B20681" s="217" t="s">
        <v>112</v>
      </c>
      <c r="C20681" s="218">
        <v>2.4860000000000002</v>
      </c>
    </row>
    <row r="20682" spans="1:3" ht="15" customHeight="1" x14ac:dyDescent="0.25">
      <c r="A20682" s="216">
        <v>45880</v>
      </c>
      <c r="B20682" s="217" t="s">
        <v>112</v>
      </c>
      <c r="C20682" s="218">
        <v>2.4921000000000002</v>
      </c>
    </row>
    <row r="20683" spans="1:3" ht="15" customHeight="1" x14ac:dyDescent="0.25">
      <c r="A20683" s="216">
        <v>45881</v>
      </c>
      <c r="B20683" s="217" t="s">
        <v>112</v>
      </c>
      <c r="C20683" s="218">
        <v>2.4981</v>
      </c>
    </row>
    <row r="20684" spans="1:3" ht="15" customHeight="1" x14ac:dyDescent="0.25">
      <c r="A20684" s="216">
        <v>45882</v>
      </c>
      <c r="B20684" s="217" t="s">
        <v>112</v>
      </c>
      <c r="C20684" s="218">
        <v>2.5042</v>
      </c>
    </row>
    <row r="20685" spans="1:3" ht="15" customHeight="1" x14ac:dyDescent="0.25">
      <c r="A20685" s="216">
        <v>45883</v>
      </c>
      <c r="B20685" s="217" t="s">
        <v>112</v>
      </c>
      <c r="C20685" s="218">
        <v>2.5103</v>
      </c>
    </row>
    <row r="20686" spans="1:3" ht="15" customHeight="1" x14ac:dyDescent="0.25">
      <c r="A20686" s="216">
        <v>45884</v>
      </c>
      <c r="B20686" s="217" t="s">
        <v>112</v>
      </c>
      <c r="C20686" s="218">
        <v>2.5285000000000002</v>
      </c>
    </row>
    <row r="20687" spans="1:3" ht="15" customHeight="1" x14ac:dyDescent="0.25">
      <c r="A20687" s="216">
        <v>45887</v>
      </c>
      <c r="B20687" s="217" t="s">
        <v>112</v>
      </c>
      <c r="C20687" s="218">
        <v>2.5346000000000002</v>
      </c>
    </row>
    <row r="20688" spans="1:3" ht="15" customHeight="1" x14ac:dyDescent="0.25">
      <c r="A20688" s="216">
        <v>45888</v>
      </c>
      <c r="B20688" s="217" t="s">
        <v>112</v>
      </c>
      <c r="C20688" s="218">
        <v>2.5407000000000002</v>
      </c>
    </row>
    <row r="20689" spans="1:3" ht="15" customHeight="1" x14ac:dyDescent="0.25">
      <c r="A20689" s="216">
        <v>45889</v>
      </c>
      <c r="B20689" s="217" t="s">
        <v>112</v>
      </c>
      <c r="C20689" s="218">
        <v>2.5468000000000002</v>
      </c>
    </row>
    <row r="20690" spans="1:3" ht="15" customHeight="1" x14ac:dyDescent="0.25">
      <c r="A20690" s="216">
        <v>45890</v>
      </c>
      <c r="B20690" s="217" t="s">
        <v>112</v>
      </c>
      <c r="C20690" s="218">
        <v>2.5528</v>
      </c>
    </row>
    <row r="20691" spans="1:3" ht="15" customHeight="1" x14ac:dyDescent="0.25">
      <c r="A20691" s="216">
        <v>45891</v>
      </c>
      <c r="B20691" s="217" t="s">
        <v>112</v>
      </c>
      <c r="C20691" s="218">
        <v>2.5710999999999999</v>
      </c>
    </row>
    <row r="20692" spans="1:3" ht="15" customHeight="1" x14ac:dyDescent="0.25">
      <c r="A20692" s="216">
        <v>45894</v>
      </c>
      <c r="B20692" s="217" t="s">
        <v>112</v>
      </c>
      <c r="C20692" s="218">
        <v>2.5771000000000002</v>
      </c>
    </row>
    <row r="20693" spans="1:3" ht="15" customHeight="1" x14ac:dyDescent="0.25">
      <c r="A20693" s="216">
        <v>45895</v>
      </c>
      <c r="B20693" s="217" t="s">
        <v>112</v>
      </c>
      <c r="C20693" s="218">
        <v>2.5832000000000002</v>
      </c>
    </row>
    <row r="20694" spans="1:3" ht="15" customHeight="1" x14ac:dyDescent="0.25">
      <c r="A20694" s="216">
        <v>45896</v>
      </c>
      <c r="B20694" s="217" t="s">
        <v>112</v>
      </c>
      <c r="C20694" s="218">
        <v>2.5891999999999999</v>
      </c>
    </row>
    <row r="20695" spans="1:3" ht="15" customHeight="1" x14ac:dyDescent="0.25">
      <c r="A20695" s="216">
        <v>45897</v>
      </c>
      <c r="B20695" s="217" t="s">
        <v>112</v>
      </c>
      <c r="C20695" s="218">
        <v>2.5952999999999999</v>
      </c>
    </row>
    <row r="20696" spans="1:3" ht="15" customHeight="1" x14ac:dyDescent="0.25">
      <c r="A20696" s="216">
        <v>45898</v>
      </c>
      <c r="B20696" s="217" t="s">
        <v>112</v>
      </c>
      <c r="C20696" s="218">
        <v>2.6135000000000002</v>
      </c>
    </row>
    <row r="20697" spans="1:3" ht="15" customHeight="1" x14ac:dyDescent="0.25">
      <c r="A20697" s="216">
        <v>45901</v>
      </c>
      <c r="B20697" s="217" t="s">
        <v>112</v>
      </c>
      <c r="C20697" s="218">
        <v>2.6194999999999999</v>
      </c>
    </row>
    <row r="20698" spans="1:3" ht="15" customHeight="1" x14ac:dyDescent="0.25">
      <c r="A20698" s="216">
        <v>45902</v>
      </c>
      <c r="B20698" s="217" t="s">
        <v>112</v>
      </c>
      <c r="C20698" s="218">
        <v>2.6255999999999999</v>
      </c>
    </row>
    <row r="20699" spans="1:3" ht="15" customHeight="1" x14ac:dyDescent="0.25">
      <c r="A20699" s="216">
        <v>45903</v>
      </c>
      <c r="B20699" s="217" t="s">
        <v>112</v>
      </c>
      <c r="C20699" s="218">
        <v>2.6316999999999999</v>
      </c>
    </row>
    <row r="20700" spans="1:3" ht="15" customHeight="1" x14ac:dyDescent="0.25">
      <c r="A20700" s="216">
        <v>45904</v>
      </c>
      <c r="B20700" s="217" t="s">
        <v>112</v>
      </c>
      <c r="C20700" s="218">
        <v>2.6377000000000002</v>
      </c>
    </row>
    <row r="20701" spans="1:3" ht="15" customHeight="1" x14ac:dyDescent="0.25">
      <c r="A20701" s="216">
        <v>45905</v>
      </c>
      <c r="B20701" s="217" t="s">
        <v>112</v>
      </c>
      <c r="C20701" s="218">
        <v>2.6558999999999999</v>
      </c>
    </row>
    <row r="20702" spans="1:3" ht="15" customHeight="1" x14ac:dyDescent="0.25">
      <c r="A20702" s="216">
        <v>45908</v>
      </c>
      <c r="B20702" s="217" t="s">
        <v>112</v>
      </c>
      <c r="C20702" s="218">
        <v>2.6619999999999999</v>
      </c>
    </row>
    <row r="20703" spans="1:3" ht="15" customHeight="1" x14ac:dyDescent="0.25">
      <c r="A20703" s="216">
        <v>45909</v>
      </c>
      <c r="B20703" s="217" t="s">
        <v>112</v>
      </c>
      <c r="C20703" s="218">
        <v>2.6680000000000001</v>
      </c>
    </row>
    <row r="20704" spans="1:3" ht="15" customHeight="1" x14ac:dyDescent="0.25">
      <c r="A20704" s="216">
        <v>45910</v>
      </c>
      <c r="B20704" s="217" t="s">
        <v>112</v>
      </c>
      <c r="C20704" s="218">
        <v>2.6741000000000001</v>
      </c>
    </row>
    <row r="20705" spans="1:3" ht="15" customHeight="1" x14ac:dyDescent="0.25">
      <c r="A20705" s="216">
        <v>45911</v>
      </c>
      <c r="B20705" s="217" t="s">
        <v>112</v>
      </c>
      <c r="C20705" s="218">
        <v>2.6800999999999999</v>
      </c>
    </row>
    <row r="20706" spans="1:3" ht="15" customHeight="1" x14ac:dyDescent="0.25">
      <c r="A20706" s="216">
        <v>45912</v>
      </c>
      <c r="B20706" s="217" t="s">
        <v>112</v>
      </c>
      <c r="C20706" s="218">
        <v>2.6983000000000001</v>
      </c>
    </row>
    <row r="20707" spans="1:3" ht="15" customHeight="1" x14ac:dyDescent="0.25">
      <c r="A20707" s="216">
        <v>45915</v>
      </c>
      <c r="B20707" s="217" t="s">
        <v>112</v>
      </c>
      <c r="C20707" s="218">
        <v>2.7044000000000001</v>
      </c>
    </row>
    <row r="20708" spans="1:3" ht="15" customHeight="1" x14ac:dyDescent="0.25">
      <c r="A20708" s="216">
        <v>45916</v>
      </c>
      <c r="B20708" s="217" t="s">
        <v>112</v>
      </c>
      <c r="C20708" s="218">
        <v>2.7103999999999999</v>
      </c>
    </row>
    <row r="20709" spans="1:3" ht="15" customHeight="1" x14ac:dyDescent="0.25">
      <c r="A20709" s="216">
        <v>45917</v>
      </c>
      <c r="B20709" s="217" t="s">
        <v>112</v>
      </c>
      <c r="C20709" s="218">
        <v>2.7164999999999999</v>
      </c>
    </row>
    <row r="20710" spans="1:3" ht="15" customHeight="1" x14ac:dyDescent="0.25">
      <c r="A20710" s="216">
        <v>45918</v>
      </c>
      <c r="B20710" s="217" t="s">
        <v>112</v>
      </c>
      <c r="C20710" s="218">
        <v>2.7225000000000001</v>
      </c>
    </row>
    <row r="20711" spans="1:3" ht="15" customHeight="1" x14ac:dyDescent="0.25">
      <c r="A20711" s="216">
        <v>45919</v>
      </c>
      <c r="B20711" s="217" t="s">
        <v>112</v>
      </c>
      <c r="C20711" s="218">
        <v>2.7406999999999999</v>
      </c>
    </row>
    <row r="20712" spans="1:3" ht="15" customHeight="1" x14ac:dyDescent="0.25">
      <c r="A20712" s="216">
        <v>45922</v>
      </c>
      <c r="B20712" s="217" t="s">
        <v>112</v>
      </c>
      <c r="C20712" s="218">
        <v>2.7467999999999999</v>
      </c>
    </row>
    <row r="20713" spans="1:3" ht="15" customHeight="1" x14ac:dyDescent="0.25">
      <c r="A20713" s="216">
        <v>45923</v>
      </c>
      <c r="B20713" s="217" t="s">
        <v>112</v>
      </c>
      <c r="C20713" s="218">
        <v>2.7528999999999999</v>
      </c>
    </row>
    <row r="20714" spans="1:3" ht="15" customHeight="1" x14ac:dyDescent="0.25">
      <c r="A20714" s="216">
        <v>45924</v>
      </c>
      <c r="B20714" s="217" t="s">
        <v>112</v>
      </c>
      <c r="C20714" s="218">
        <v>2.7589999999999999</v>
      </c>
    </row>
    <row r="20715" spans="1:3" ht="15" customHeight="1" x14ac:dyDescent="0.25">
      <c r="A20715" s="216">
        <v>45925</v>
      </c>
      <c r="B20715" s="217" t="s">
        <v>112</v>
      </c>
      <c r="C20715" s="218">
        <v>2.7650999999999999</v>
      </c>
    </row>
    <row r="20716" spans="1:3" ht="15" customHeight="1" x14ac:dyDescent="0.25">
      <c r="A20716" s="216">
        <v>45926</v>
      </c>
      <c r="B20716" s="217" t="s">
        <v>112</v>
      </c>
      <c r="C20716" s="218">
        <v>2.7833000000000001</v>
      </c>
    </row>
    <row r="20717" spans="1:3" ht="15" customHeight="1" x14ac:dyDescent="0.25">
      <c r="A20717" s="216">
        <v>45929</v>
      </c>
      <c r="B20717" s="217" t="s">
        <v>112</v>
      </c>
      <c r="C20717" s="218">
        <v>2.7894000000000001</v>
      </c>
    </row>
    <row r="20718" spans="1:3" ht="15" customHeight="1" x14ac:dyDescent="0.25">
      <c r="A20718" s="216">
        <v>45930</v>
      </c>
      <c r="B20718" s="217" t="s">
        <v>112</v>
      </c>
      <c r="C20718" s="218">
        <v>2.7955000000000001</v>
      </c>
    </row>
    <row r="20719" spans="1:3" ht="15" customHeight="1" x14ac:dyDescent="0.25">
      <c r="A20719" s="216">
        <v>45566</v>
      </c>
      <c r="B20719" s="217" t="s">
        <v>159</v>
      </c>
      <c r="C20719" s="218">
        <v>1.24E-2</v>
      </c>
    </row>
    <row r="20720" spans="1:3" ht="15" customHeight="1" x14ac:dyDescent="0.25">
      <c r="A20720" s="216">
        <v>45567</v>
      </c>
      <c r="B20720" s="217" t="s">
        <v>159</v>
      </c>
      <c r="C20720" s="218">
        <v>2.47E-2</v>
      </c>
    </row>
    <row r="20721" spans="1:3" ht="15" customHeight="1" x14ac:dyDescent="0.25">
      <c r="A20721" s="216">
        <v>45568</v>
      </c>
      <c r="B20721" s="217" t="s">
        <v>159</v>
      </c>
      <c r="C20721" s="218">
        <v>3.6900000000000002E-2</v>
      </c>
    </row>
    <row r="20722" spans="1:3" ht="15" customHeight="1" x14ac:dyDescent="0.25">
      <c r="A20722" s="216">
        <v>45569</v>
      </c>
      <c r="B20722" s="217" t="s">
        <v>159</v>
      </c>
      <c r="C20722" s="218">
        <v>4.9299999999999997E-2</v>
      </c>
    </row>
    <row r="20723" spans="1:3" ht="15" customHeight="1" x14ac:dyDescent="0.25">
      <c r="A20723" s="216">
        <v>45572</v>
      </c>
      <c r="B20723" s="217" t="s">
        <v>159</v>
      </c>
      <c r="C20723" s="218">
        <v>8.5999999999999993E-2</v>
      </c>
    </row>
    <row r="20724" spans="1:3" ht="15" customHeight="1" x14ac:dyDescent="0.25">
      <c r="A20724" s="216">
        <v>45573</v>
      </c>
      <c r="B20724" s="217" t="s">
        <v>159</v>
      </c>
      <c r="C20724" s="218">
        <v>9.8100000000000007E-2</v>
      </c>
    </row>
    <row r="20725" spans="1:3" ht="15" customHeight="1" x14ac:dyDescent="0.25">
      <c r="A20725" s="216">
        <v>45574</v>
      </c>
      <c r="B20725" s="217" t="s">
        <v>159</v>
      </c>
      <c r="C20725" s="218">
        <v>0.11020000000000001</v>
      </c>
    </row>
    <row r="20726" spans="1:3" ht="15" customHeight="1" x14ac:dyDescent="0.25">
      <c r="A20726" s="216">
        <v>45575</v>
      </c>
      <c r="B20726" s="217" t="s">
        <v>159</v>
      </c>
      <c r="C20726" s="218">
        <v>0.1222</v>
      </c>
    </row>
    <row r="20727" spans="1:3" ht="15" customHeight="1" x14ac:dyDescent="0.25">
      <c r="A20727" s="216">
        <v>45576</v>
      </c>
      <c r="B20727" s="217" t="s">
        <v>159</v>
      </c>
      <c r="C20727" s="218">
        <v>0.1343</v>
      </c>
    </row>
    <row r="20728" spans="1:3" ht="15" customHeight="1" x14ac:dyDescent="0.25">
      <c r="A20728" s="216">
        <v>45579</v>
      </c>
      <c r="B20728" s="217" t="s">
        <v>159</v>
      </c>
      <c r="C20728" s="218">
        <v>0.1704</v>
      </c>
    </row>
    <row r="20729" spans="1:3" ht="15" customHeight="1" x14ac:dyDescent="0.25">
      <c r="A20729" s="216">
        <v>45580</v>
      </c>
      <c r="B20729" s="217" t="s">
        <v>159</v>
      </c>
      <c r="C20729" s="218">
        <v>0.1825</v>
      </c>
    </row>
    <row r="20730" spans="1:3" ht="15" customHeight="1" x14ac:dyDescent="0.25">
      <c r="A20730" s="216">
        <v>45581</v>
      </c>
      <c r="B20730" s="217" t="s">
        <v>159</v>
      </c>
      <c r="C20730" s="218">
        <v>0.19450000000000001</v>
      </c>
    </row>
    <row r="20731" spans="1:3" ht="15" customHeight="1" x14ac:dyDescent="0.25">
      <c r="A20731" s="216">
        <v>45582</v>
      </c>
      <c r="B20731" s="217" t="s">
        <v>159</v>
      </c>
      <c r="C20731" s="218">
        <v>0.20680000000000001</v>
      </c>
    </row>
    <row r="20732" spans="1:3" ht="15" customHeight="1" x14ac:dyDescent="0.25">
      <c r="A20732" s="216">
        <v>45583</v>
      </c>
      <c r="B20732" s="217" t="s">
        <v>159</v>
      </c>
      <c r="C20732" s="218">
        <v>0.21879999999999999</v>
      </c>
    </row>
    <row r="20733" spans="1:3" ht="15" customHeight="1" x14ac:dyDescent="0.25">
      <c r="A20733" s="216">
        <v>45586</v>
      </c>
      <c r="B20733" s="217" t="s">
        <v>159</v>
      </c>
      <c r="C20733" s="218">
        <v>0.25409999999999999</v>
      </c>
    </row>
    <row r="20734" spans="1:3" ht="15" customHeight="1" x14ac:dyDescent="0.25">
      <c r="A20734" s="216">
        <v>45587</v>
      </c>
      <c r="B20734" s="217" t="s">
        <v>159</v>
      </c>
      <c r="C20734" s="218">
        <v>0.26579999999999998</v>
      </c>
    </row>
    <row r="20735" spans="1:3" ht="15" customHeight="1" x14ac:dyDescent="0.25">
      <c r="A20735" s="216">
        <v>45588</v>
      </c>
      <c r="B20735" s="217" t="s">
        <v>159</v>
      </c>
      <c r="C20735" s="218">
        <v>0.27760000000000001</v>
      </c>
    </row>
    <row r="20736" spans="1:3" ht="15" customHeight="1" x14ac:dyDescent="0.25">
      <c r="A20736" s="216">
        <v>45589</v>
      </c>
      <c r="B20736" s="217" t="s">
        <v>159</v>
      </c>
      <c r="C20736" s="218">
        <v>0.28939999999999999</v>
      </c>
    </row>
    <row r="20737" spans="1:3" ht="15" customHeight="1" x14ac:dyDescent="0.25">
      <c r="A20737" s="216">
        <v>45590</v>
      </c>
      <c r="B20737" s="217" t="s">
        <v>159</v>
      </c>
      <c r="C20737" s="218">
        <v>0.30130000000000001</v>
      </c>
    </row>
    <row r="20738" spans="1:3" ht="15" customHeight="1" x14ac:dyDescent="0.25">
      <c r="A20738" s="216">
        <v>45593</v>
      </c>
      <c r="B20738" s="217" t="s">
        <v>159</v>
      </c>
      <c r="C20738" s="218">
        <v>0.33939999999999998</v>
      </c>
    </row>
    <row r="20739" spans="1:3" ht="15" customHeight="1" x14ac:dyDescent="0.25">
      <c r="A20739" s="216">
        <v>45594</v>
      </c>
      <c r="B20739" s="217" t="s">
        <v>159</v>
      </c>
      <c r="C20739" s="218">
        <v>0.35120000000000001</v>
      </c>
    </row>
    <row r="20740" spans="1:3" ht="15" customHeight="1" x14ac:dyDescent="0.25">
      <c r="A20740" s="216">
        <v>45595</v>
      </c>
      <c r="B20740" s="217" t="s">
        <v>159</v>
      </c>
      <c r="C20740" s="218">
        <v>0.36299999999999999</v>
      </c>
    </row>
    <row r="20741" spans="1:3" ht="15" customHeight="1" x14ac:dyDescent="0.25">
      <c r="A20741" s="216">
        <v>45596</v>
      </c>
      <c r="B20741" s="217" t="s">
        <v>159</v>
      </c>
      <c r="C20741" s="218">
        <v>0.37469999999999998</v>
      </c>
    </row>
    <row r="20742" spans="1:3" ht="15" customHeight="1" x14ac:dyDescent="0.25">
      <c r="A20742" s="216">
        <v>45597</v>
      </c>
      <c r="B20742" s="217" t="s">
        <v>159</v>
      </c>
      <c r="C20742" s="218">
        <v>0.38640000000000002</v>
      </c>
    </row>
    <row r="20743" spans="1:3" ht="15" customHeight="1" x14ac:dyDescent="0.25">
      <c r="A20743" s="216">
        <v>45600</v>
      </c>
      <c r="B20743" s="217" t="s">
        <v>159</v>
      </c>
      <c r="C20743" s="218">
        <v>0.42170000000000002</v>
      </c>
    </row>
    <row r="20744" spans="1:3" ht="15" customHeight="1" x14ac:dyDescent="0.25">
      <c r="A20744" s="216">
        <v>45601</v>
      </c>
      <c r="B20744" s="217" t="s">
        <v>159</v>
      </c>
      <c r="C20744" s="218">
        <v>0.4335</v>
      </c>
    </row>
    <row r="20745" spans="1:3" ht="15" customHeight="1" x14ac:dyDescent="0.25">
      <c r="A20745" s="216">
        <v>45602</v>
      </c>
      <c r="B20745" s="217" t="s">
        <v>159</v>
      </c>
      <c r="C20745" s="218">
        <v>0.44500000000000001</v>
      </c>
    </row>
    <row r="20746" spans="1:3" ht="15" customHeight="1" x14ac:dyDescent="0.25">
      <c r="A20746" s="216">
        <v>45603</v>
      </c>
      <c r="B20746" s="217" t="s">
        <v>159</v>
      </c>
      <c r="C20746" s="218">
        <v>0.45650000000000002</v>
      </c>
    </row>
    <row r="20747" spans="1:3" ht="15" customHeight="1" x14ac:dyDescent="0.25">
      <c r="A20747" s="216">
        <v>45604</v>
      </c>
      <c r="B20747" s="217" t="s">
        <v>159</v>
      </c>
      <c r="C20747" s="218">
        <v>0.46820000000000001</v>
      </c>
    </row>
    <row r="20748" spans="1:3" ht="15" customHeight="1" x14ac:dyDescent="0.25">
      <c r="A20748" s="216">
        <v>45607</v>
      </c>
      <c r="B20748" s="217" t="s">
        <v>159</v>
      </c>
      <c r="C20748" s="218">
        <v>0.50319999999999998</v>
      </c>
    </row>
    <row r="20749" spans="1:3" ht="15" customHeight="1" x14ac:dyDescent="0.25">
      <c r="A20749" s="216">
        <v>45608</v>
      </c>
      <c r="B20749" s="217" t="s">
        <v>159</v>
      </c>
      <c r="C20749" s="218">
        <v>0.51500000000000001</v>
      </c>
    </row>
    <row r="20750" spans="1:3" ht="15" customHeight="1" x14ac:dyDescent="0.25">
      <c r="A20750" s="216">
        <v>45609</v>
      </c>
      <c r="B20750" s="217" t="s">
        <v>159</v>
      </c>
      <c r="C20750" s="218">
        <v>0.52659999999999996</v>
      </c>
    </row>
    <row r="20751" spans="1:3" ht="15" customHeight="1" x14ac:dyDescent="0.25">
      <c r="A20751" s="216">
        <v>45610</v>
      </c>
      <c r="B20751" s="217" t="s">
        <v>159</v>
      </c>
      <c r="C20751" s="218">
        <v>0.53820000000000001</v>
      </c>
    </row>
    <row r="20752" spans="1:3" ht="15" customHeight="1" x14ac:dyDescent="0.25">
      <c r="A20752" s="216">
        <v>45611</v>
      </c>
      <c r="B20752" s="217" t="s">
        <v>159</v>
      </c>
      <c r="C20752" s="218">
        <v>0.54979999999999996</v>
      </c>
    </row>
    <row r="20753" spans="1:3" ht="15" customHeight="1" x14ac:dyDescent="0.25">
      <c r="A20753" s="216">
        <v>45614</v>
      </c>
      <c r="B20753" s="217" t="s">
        <v>159</v>
      </c>
      <c r="C20753" s="218">
        <v>0.5847</v>
      </c>
    </row>
    <row r="20754" spans="1:3" ht="15" customHeight="1" x14ac:dyDescent="0.25">
      <c r="A20754" s="216">
        <v>45615</v>
      </c>
      <c r="B20754" s="217" t="s">
        <v>159</v>
      </c>
      <c r="C20754" s="218">
        <v>0.59630000000000005</v>
      </c>
    </row>
    <row r="20755" spans="1:3" ht="15" customHeight="1" x14ac:dyDescent="0.25">
      <c r="A20755" s="216">
        <v>45616</v>
      </c>
      <c r="B20755" s="217" t="s">
        <v>159</v>
      </c>
      <c r="C20755" s="218">
        <v>0.6079</v>
      </c>
    </row>
    <row r="20756" spans="1:3" ht="15" customHeight="1" x14ac:dyDescent="0.25">
      <c r="A20756" s="216">
        <v>45617</v>
      </c>
      <c r="B20756" s="217" t="s">
        <v>159</v>
      </c>
      <c r="C20756" s="218">
        <v>0.61939999999999995</v>
      </c>
    </row>
    <row r="20757" spans="1:3" ht="15" customHeight="1" x14ac:dyDescent="0.25">
      <c r="A20757" s="216">
        <v>45618</v>
      </c>
      <c r="B20757" s="217" t="s">
        <v>159</v>
      </c>
      <c r="C20757" s="218">
        <v>0.63100000000000001</v>
      </c>
    </row>
    <row r="20758" spans="1:3" ht="15" customHeight="1" x14ac:dyDescent="0.25">
      <c r="A20758" s="216">
        <v>45621</v>
      </c>
      <c r="B20758" s="217" t="s">
        <v>159</v>
      </c>
      <c r="C20758" s="218">
        <v>0.66569999999999996</v>
      </c>
    </row>
    <row r="20759" spans="1:3" ht="15" customHeight="1" x14ac:dyDescent="0.25">
      <c r="A20759" s="216">
        <v>45622</v>
      </c>
      <c r="B20759" s="217" t="s">
        <v>159</v>
      </c>
      <c r="C20759" s="218">
        <v>0.67730000000000001</v>
      </c>
    </row>
    <row r="20760" spans="1:3" ht="15" customHeight="1" x14ac:dyDescent="0.25">
      <c r="A20760" s="216">
        <v>45623</v>
      </c>
      <c r="B20760" s="217" t="s">
        <v>159</v>
      </c>
      <c r="C20760" s="218">
        <v>0.68879999999999997</v>
      </c>
    </row>
    <row r="20761" spans="1:3" ht="15" customHeight="1" x14ac:dyDescent="0.25">
      <c r="A20761" s="216">
        <v>45624</v>
      </c>
      <c r="B20761" s="217" t="s">
        <v>159</v>
      </c>
      <c r="C20761" s="218">
        <v>0.70009999999999994</v>
      </c>
    </row>
    <row r="20762" spans="1:3" ht="15" customHeight="1" x14ac:dyDescent="0.25">
      <c r="A20762" s="216">
        <v>45625</v>
      </c>
      <c r="B20762" s="217" t="s">
        <v>159</v>
      </c>
      <c r="C20762" s="218">
        <v>0.71140000000000003</v>
      </c>
    </row>
    <row r="20763" spans="1:3" ht="15" customHeight="1" x14ac:dyDescent="0.25">
      <c r="A20763" s="216">
        <v>45628</v>
      </c>
      <c r="B20763" s="217" t="s">
        <v>159</v>
      </c>
      <c r="C20763" s="218">
        <v>0.74550000000000005</v>
      </c>
    </row>
    <row r="20764" spans="1:3" ht="15" customHeight="1" x14ac:dyDescent="0.25">
      <c r="A20764" s="216">
        <v>45629</v>
      </c>
      <c r="B20764" s="217" t="s">
        <v>159</v>
      </c>
      <c r="C20764" s="218">
        <v>0.75680000000000003</v>
      </c>
    </row>
    <row r="20765" spans="1:3" ht="15" customHeight="1" x14ac:dyDescent="0.25">
      <c r="A20765" s="216">
        <v>45630</v>
      </c>
      <c r="B20765" s="217" t="s">
        <v>159</v>
      </c>
      <c r="C20765" s="218">
        <v>0.76819999999999999</v>
      </c>
    </row>
    <row r="20766" spans="1:3" ht="15" customHeight="1" x14ac:dyDescent="0.25">
      <c r="A20766" s="216">
        <v>45631</v>
      </c>
      <c r="B20766" s="217" t="s">
        <v>159</v>
      </c>
      <c r="C20766" s="218">
        <v>0.77959999999999996</v>
      </c>
    </row>
    <row r="20767" spans="1:3" ht="15" customHeight="1" x14ac:dyDescent="0.25">
      <c r="A20767" s="216">
        <v>45632</v>
      </c>
      <c r="B20767" s="217" t="s">
        <v>159</v>
      </c>
      <c r="C20767" s="218">
        <v>0.79090000000000005</v>
      </c>
    </row>
    <row r="20768" spans="1:3" ht="15" customHeight="1" x14ac:dyDescent="0.25">
      <c r="A20768" s="216">
        <v>45635</v>
      </c>
      <c r="B20768" s="217" t="s">
        <v>159</v>
      </c>
      <c r="C20768" s="218">
        <v>0.8246</v>
      </c>
    </row>
    <row r="20769" spans="1:3" ht="15" customHeight="1" x14ac:dyDescent="0.25">
      <c r="A20769" s="216">
        <v>45636</v>
      </c>
      <c r="B20769" s="217" t="s">
        <v>159</v>
      </c>
      <c r="C20769" s="218">
        <v>0.83579999999999999</v>
      </c>
    </row>
    <row r="20770" spans="1:3" ht="15" customHeight="1" x14ac:dyDescent="0.25">
      <c r="A20770" s="216">
        <v>45637</v>
      </c>
      <c r="B20770" s="217" t="s">
        <v>159</v>
      </c>
      <c r="C20770" s="218">
        <v>0.84699999999999998</v>
      </c>
    </row>
    <row r="20771" spans="1:3" ht="15" customHeight="1" x14ac:dyDescent="0.25">
      <c r="A20771" s="216">
        <v>45638</v>
      </c>
      <c r="B20771" s="217" t="s">
        <v>159</v>
      </c>
      <c r="C20771" s="218">
        <v>0.85809999999999997</v>
      </c>
    </row>
    <row r="20772" spans="1:3" ht="15" customHeight="1" x14ac:dyDescent="0.25">
      <c r="A20772" s="216">
        <v>45639</v>
      </c>
      <c r="B20772" s="217" t="s">
        <v>159</v>
      </c>
      <c r="C20772" s="218">
        <v>0.86939999999999995</v>
      </c>
    </row>
    <row r="20773" spans="1:3" ht="15" customHeight="1" x14ac:dyDescent="0.25">
      <c r="A20773" s="216">
        <v>45642</v>
      </c>
      <c r="B20773" s="217" t="s">
        <v>159</v>
      </c>
      <c r="C20773" s="218">
        <v>0.90290000000000004</v>
      </c>
    </row>
    <row r="20774" spans="1:3" ht="15" customHeight="1" x14ac:dyDescent="0.25">
      <c r="A20774" s="216">
        <v>45643</v>
      </c>
      <c r="B20774" s="217" t="s">
        <v>159</v>
      </c>
      <c r="C20774" s="218">
        <v>0.91400000000000003</v>
      </c>
    </row>
    <row r="20775" spans="1:3" ht="15" customHeight="1" x14ac:dyDescent="0.25">
      <c r="A20775" s="216">
        <v>45644</v>
      </c>
      <c r="B20775" s="217" t="s">
        <v>159</v>
      </c>
      <c r="C20775" s="218">
        <v>0.92490000000000006</v>
      </c>
    </row>
    <row r="20776" spans="1:3" ht="15" customHeight="1" x14ac:dyDescent="0.25">
      <c r="A20776" s="216">
        <v>45645</v>
      </c>
      <c r="B20776" s="217" t="s">
        <v>159</v>
      </c>
      <c r="C20776" s="218">
        <v>0.93579999999999997</v>
      </c>
    </row>
    <row r="20777" spans="1:3" ht="15" customHeight="1" x14ac:dyDescent="0.25">
      <c r="A20777" s="216">
        <v>45646</v>
      </c>
      <c r="B20777" s="217" t="s">
        <v>159</v>
      </c>
      <c r="C20777" s="218">
        <v>0.94669999999999999</v>
      </c>
    </row>
    <row r="20778" spans="1:3" ht="15" customHeight="1" x14ac:dyDescent="0.25">
      <c r="A20778" s="216">
        <v>45649</v>
      </c>
      <c r="B20778" s="217" t="s">
        <v>159</v>
      </c>
      <c r="C20778" s="218">
        <v>0.97929999999999995</v>
      </c>
    </row>
    <row r="20779" spans="1:3" ht="15" customHeight="1" x14ac:dyDescent="0.25">
      <c r="A20779" s="216">
        <v>45650</v>
      </c>
      <c r="B20779" s="217" t="s">
        <v>159</v>
      </c>
      <c r="C20779" s="218">
        <v>0.99019999999999997</v>
      </c>
    </row>
    <row r="20780" spans="1:3" ht="15" customHeight="1" x14ac:dyDescent="0.25">
      <c r="A20780" s="216">
        <v>45651</v>
      </c>
      <c r="B20780" s="217" t="s">
        <v>159</v>
      </c>
      <c r="C20780" s="218">
        <v>1.0009999999999999</v>
      </c>
    </row>
    <row r="20781" spans="1:3" ht="15" customHeight="1" x14ac:dyDescent="0.25">
      <c r="A20781" s="216">
        <v>45652</v>
      </c>
      <c r="B20781" s="217" t="s">
        <v>159</v>
      </c>
      <c r="C20781" s="218">
        <v>1.012</v>
      </c>
    </row>
    <row r="20782" spans="1:3" ht="15" customHeight="1" x14ac:dyDescent="0.25">
      <c r="A20782" s="216">
        <v>45653</v>
      </c>
      <c r="B20782" s="217" t="s">
        <v>159</v>
      </c>
      <c r="C20782" s="218">
        <v>1.0227999999999999</v>
      </c>
    </row>
    <row r="20783" spans="1:3" ht="15" customHeight="1" x14ac:dyDescent="0.25">
      <c r="A20783" s="216">
        <v>45656</v>
      </c>
      <c r="B20783" s="217" t="s">
        <v>159</v>
      </c>
      <c r="C20783" s="218">
        <v>1.0553999999999999</v>
      </c>
    </row>
    <row r="20784" spans="1:3" ht="15" customHeight="1" x14ac:dyDescent="0.25">
      <c r="A20784" s="216">
        <v>45657</v>
      </c>
      <c r="B20784" s="217" t="s">
        <v>159</v>
      </c>
      <c r="C20784" s="218">
        <v>1.0662</v>
      </c>
    </row>
    <row r="20785" spans="1:3" ht="15" customHeight="1" x14ac:dyDescent="0.25">
      <c r="A20785" s="216">
        <v>45659</v>
      </c>
      <c r="B20785" s="217" t="s">
        <v>159</v>
      </c>
      <c r="C20785" s="218">
        <v>1.0880000000000001</v>
      </c>
    </row>
    <row r="20786" spans="1:3" ht="15" customHeight="1" x14ac:dyDescent="0.25">
      <c r="A20786" s="216">
        <v>45660</v>
      </c>
      <c r="B20786" s="217" t="s">
        <v>159</v>
      </c>
      <c r="C20786" s="218">
        <v>1.0991</v>
      </c>
    </row>
    <row r="20787" spans="1:3" ht="15" customHeight="1" x14ac:dyDescent="0.25">
      <c r="A20787" s="216">
        <v>45663</v>
      </c>
      <c r="B20787" s="217" t="s">
        <v>159</v>
      </c>
      <c r="C20787" s="218">
        <v>1.1317999999999999</v>
      </c>
    </row>
    <row r="20788" spans="1:3" ht="15" customHeight="1" x14ac:dyDescent="0.25">
      <c r="A20788" s="216">
        <v>45664</v>
      </c>
      <c r="B20788" s="217" t="s">
        <v>159</v>
      </c>
      <c r="C20788" s="218">
        <v>1.143</v>
      </c>
    </row>
    <row r="20789" spans="1:3" ht="15" customHeight="1" x14ac:dyDescent="0.25">
      <c r="A20789" s="216">
        <v>45665</v>
      </c>
      <c r="B20789" s="217" t="s">
        <v>159</v>
      </c>
      <c r="C20789" s="218">
        <v>1.1537999999999999</v>
      </c>
    </row>
    <row r="20790" spans="1:3" ht="15" customHeight="1" x14ac:dyDescent="0.25">
      <c r="A20790" s="216">
        <v>45666</v>
      </c>
      <c r="B20790" s="217" t="s">
        <v>159</v>
      </c>
      <c r="C20790" s="218">
        <v>1.1645000000000001</v>
      </c>
    </row>
    <row r="20791" spans="1:3" ht="15" customHeight="1" x14ac:dyDescent="0.25">
      <c r="A20791" s="216">
        <v>45667</v>
      </c>
      <c r="B20791" s="217" t="s">
        <v>159</v>
      </c>
      <c r="C20791" s="218">
        <v>1.1752</v>
      </c>
    </row>
    <row r="20792" spans="1:3" ht="15" customHeight="1" x14ac:dyDescent="0.25">
      <c r="A20792" s="216">
        <v>45670</v>
      </c>
      <c r="B20792" s="217" t="s">
        <v>159</v>
      </c>
      <c r="C20792" s="218">
        <v>1.2073</v>
      </c>
    </row>
    <row r="20793" spans="1:3" ht="15" customHeight="1" x14ac:dyDescent="0.25">
      <c r="A20793" s="216">
        <v>45671</v>
      </c>
      <c r="B20793" s="217" t="s">
        <v>159</v>
      </c>
      <c r="C20793" s="218">
        <v>1.2179</v>
      </c>
    </row>
    <row r="20794" spans="1:3" ht="15" customHeight="1" x14ac:dyDescent="0.25">
      <c r="A20794" s="216">
        <v>45672</v>
      </c>
      <c r="B20794" s="217" t="s">
        <v>159</v>
      </c>
      <c r="C20794" s="218">
        <v>1.2286999999999999</v>
      </c>
    </row>
    <row r="20795" spans="1:3" ht="15" customHeight="1" x14ac:dyDescent="0.25">
      <c r="A20795" s="216">
        <v>45673</v>
      </c>
      <c r="B20795" s="217" t="s">
        <v>159</v>
      </c>
      <c r="C20795" s="218">
        <v>1.2394000000000001</v>
      </c>
    </row>
    <row r="20796" spans="1:3" ht="15" customHeight="1" x14ac:dyDescent="0.25">
      <c r="A20796" s="216">
        <v>45674</v>
      </c>
      <c r="B20796" s="217" t="s">
        <v>159</v>
      </c>
      <c r="C20796" s="218">
        <v>1.2499</v>
      </c>
    </row>
    <row r="20797" spans="1:3" ht="15" customHeight="1" x14ac:dyDescent="0.25">
      <c r="A20797" s="216">
        <v>45677</v>
      </c>
      <c r="B20797" s="217" t="s">
        <v>159</v>
      </c>
      <c r="C20797" s="218">
        <v>1.2819</v>
      </c>
    </row>
    <row r="20798" spans="1:3" ht="15" customHeight="1" x14ac:dyDescent="0.25">
      <c r="A20798" s="216">
        <v>45678</v>
      </c>
      <c r="B20798" s="217" t="s">
        <v>159</v>
      </c>
      <c r="C20798" s="218">
        <v>1.2925</v>
      </c>
    </row>
    <row r="20799" spans="1:3" ht="15" customHeight="1" x14ac:dyDescent="0.25">
      <c r="A20799" s="216">
        <v>45679</v>
      </c>
      <c r="B20799" s="217" t="s">
        <v>159</v>
      </c>
      <c r="C20799" s="218">
        <v>1.3031999999999999</v>
      </c>
    </row>
    <row r="20800" spans="1:3" ht="15" customHeight="1" x14ac:dyDescent="0.25">
      <c r="A20800" s="216">
        <v>45680</v>
      </c>
      <c r="B20800" s="217" t="s">
        <v>159</v>
      </c>
      <c r="C20800" s="218">
        <v>1.3134999999999999</v>
      </c>
    </row>
    <row r="20801" spans="1:3" ht="15" customHeight="1" x14ac:dyDescent="0.25">
      <c r="A20801" s="216">
        <v>45681</v>
      </c>
      <c r="B20801" s="217" t="s">
        <v>159</v>
      </c>
      <c r="C20801" s="218">
        <v>1.3239000000000001</v>
      </c>
    </row>
    <row r="20802" spans="1:3" ht="15" customHeight="1" x14ac:dyDescent="0.25">
      <c r="A20802" s="216">
        <v>45684</v>
      </c>
      <c r="B20802" s="217" t="s">
        <v>159</v>
      </c>
      <c r="C20802" s="218">
        <v>1.3549</v>
      </c>
    </row>
    <row r="20803" spans="1:3" ht="15" customHeight="1" x14ac:dyDescent="0.25">
      <c r="A20803" s="216">
        <v>45685</v>
      </c>
      <c r="B20803" s="217" t="s">
        <v>159</v>
      </c>
      <c r="C20803" s="218">
        <v>1.3655999999999999</v>
      </c>
    </row>
    <row r="20804" spans="1:3" ht="15" customHeight="1" x14ac:dyDescent="0.25">
      <c r="A20804" s="216">
        <v>45686</v>
      </c>
      <c r="B20804" s="217" t="s">
        <v>159</v>
      </c>
      <c r="C20804" s="218">
        <v>1.3758999999999999</v>
      </c>
    </row>
    <row r="20805" spans="1:3" ht="15" customHeight="1" x14ac:dyDescent="0.25">
      <c r="A20805" s="216">
        <v>45687</v>
      </c>
      <c r="B20805" s="217" t="s">
        <v>159</v>
      </c>
      <c r="C20805" s="218">
        <v>1.3861000000000001</v>
      </c>
    </row>
    <row r="20806" spans="1:3" ht="15" customHeight="1" x14ac:dyDescent="0.25">
      <c r="A20806" s="216">
        <v>45688</v>
      </c>
      <c r="B20806" s="217" t="s">
        <v>159</v>
      </c>
      <c r="C20806" s="218">
        <v>1.3963000000000001</v>
      </c>
    </row>
    <row r="20807" spans="1:3" ht="15" customHeight="1" x14ac:dyDescent="0.25">
      <c r="A20807" s="216">
        <v>45691</v>
      </c>
      <c r="B20807" s="217" t="s">
        <v>159</v>
      </c>
      <c r="C20807" s="218">
        <v>1.419</v>
      </c>
    </row>
    <row r="20808" spans="1:3" ht="15" customHeight="1" x14ac:dyDescent="0.25">
      <c r="A20808" s="216">
        <v>45692</v>
      </c>
      <c r="B20808" s="217" t="s">
        <v>159</v>
      </c>
      <c r="C20808" s="218">
        <v>1.4292</v>
      </c>
    </row>
    <row r="20809" spans="1:3" ht="15" customHeight="1" x14ac:dyDescent="0.25">
      <c r="A20809" s="216">
        <v>45693</v>
      </c>
      <c r="B20809" s="217" t="s">
        <v>159</v>
      </c>
      <c r="C20809" s="218">
        <v>1.4393</v>
      </c>
    </row>
    <row r="20810" spans="1:3" ht="15" customHeight="1" x14ac:dyDescent="0.25">
      <c r="A20810" s="216">
        <v>45694</v>
      </c>
      <c r="B20810" s="217" t="s">
        <v>159</v>
      </c>
      <c r="C20810" s="218">
        <v>1.4494</v>
      </c>
    </row>
    <row r="20811" spans="1:3" ht="15" customHeight="1" x14ac:dyDescent="0.25">
      <c r="A20811" s="216">
        <v>45695</v>
      </c>
      <c r="B20811" s="217" t="s">
        <v>159</v>
      </c>
      <c r="C20811" s="218">
        <v>1.4595</v>
      </c>
    </row>
    <row r="20812" spans="1:3" ht="15" customHeight="1" x14ac:dyDescent="0.25">
      <c r="A20812" s="216">
        <v>45698</v>
      </c>
      <c r="B20812" s="217" t="s">
        <v>159</v>
      </c>
      <c r="C20812" s="218">
        <v>1.4897</v>
      </c>
    </row>
    <row r="20813" spans="1:3" ht="15" customHeight="1" x14ac:dyDescent="0.25">
      <c r="A20813" s="216">
        <v>45699</v>
      </c>
      <c r="B20813" s="217" t="s">
        <v>159</v>
      </c>
      <c r="C20813" s="218">
        <v>1.4997</v>
      </c>
    </row>
    <row r="20814" spans="1:3" ht="15" customHeight="1" x14ac:dyDescent="0.25">
      <c r="A20814" s="216">
        <v>45700</v>
      </c>
      <c r="B20814" s="217" t="s">
        <v>159</v>
      </c>
      <c r="C20814" s="218">
        <v>1.5097</v>
      </c>
    </row>
    <row r="20815" spans="1:3" ht="15" customHeight="1" x14ac:dyDescent="0.25">
      <c r="A20815" s="216">
        <v>45701</v>
      </c>
      <c r="B20815" s="217" t="s">
        <v>159</v>
      </c>
      <c r="C20815" s="218">
        <v>1.5198</v>
      </c>
    </row>
    <row r="20816" spans="1:3" ht="15" customHeight="1" x14ac:dyDescent="0.25">
      <c r="A20816" s="216">
        <v>45702</v>
      </c>
      <c r="B20816" s="217" t="s">
        <v>159</v>
      </c>
      <c r="C20816" s="218">
        <v>1.5298</v>
      </c>
    </row>
    <row r="20817" spans="1:3" ht="15" customHeight="1" x14ac:dyDescent="0.25">
      <c r="A20817" s="216">
        <v>45705</v>
      </c>
      <c r="B20817" s="217" t="s">
        <v>159</v>
      </c>
      <c r="C20817" s="218">
        <v>1.5598000000000001</v>
      </c>
    </row>
    <row r="20818" spans="1:3" ht="15" customHeight="1" x14ac:dyDescent="0.25">
      <c r="A20818" s="216">
        <v>45706</v>
      </c>
      <c r="B20818" s="217" t="s">
        <v>159</v>
      </c>
      <c r="C20818" s="218">
        <v>1.5698000000000001</v>
      </c>
    </row>
    <row r="20819" spans="1:3" ht="15" customHeight="1" x14ac:dyDescent="0.25">
      <c r="A20819" s="216">
        <v>45707</v>
      </c>
      <c r="B20819" s="217" t="s">
        <v>159</v>
      </c>
      <c r="C20819" s="218">
        <v>1.5798000000000001</v>
      </c>
    </row>
    <row r="20820" spans="1:3" ht="15" customHeight="1" x14ac:dyDescent="0.25">
      <c r="A20820" s="216">
        <v>45708</v>
      </c>
      <c r="B20820" s="217" t="s">
        <v>159</v>
      </c>
      <c r="C20820" s="218">
        <v>1.5899000000000001</v>
      </c>
    </row>
    <row r="20821" spans="1:3" ht="15" customHeight="1" x14ac:dyDescent="0.25">
      <c r="A20821" s="216">
        <v>45709</v>
      </c>
      <c r="B20821" s="217" t="s">
        <v>159</v>
      </c>
      <c r="C20821" s="218">
        <v>1.6</v>
      </c>
    </row>
    <row r="20822" spans="1:3" ht="15" customHeight="1" x14ac:dyDescent="0.25">
      <c r="A20822" s="216">
        <v>45712</v>
      </c>
      <c r="B20822" s="217" t="s">
        <v>159</v>
      </c>
      <c r="C20822" s="218">
        <v>1.6296999999999999</v>
      </c>
    </row>
    <row r="20823" spans="1:3" ht="15" customHeight="1" x14ac:dyDescent="0.25">
      <c r="A20823" s="216">
        <v>45713</v>
      </c>
      <c r="B20823" s="217" t="s">
        <v>159</v>
      </c>
      <c r="C20823" s="218">
        <v>1.6395</v>
      </c>
    </row>
    <row r="20824" spans="1:3" ht="15" customHeight="1" x14ac:dyDescent="0.25">
      <c r="A20824" s="216">
        <v>45714</v>
      </c>
      <c r="B20824" s="217" t="s">
        <v>159</v>
      </c>
      <c r="C20824" s="218">
        <v>1.6489</v>
      </c>
    </row>
    <row r="20825" spans="1:3" ht="15" customHeight="1" x14ac:dyDescent="0.25">
      <c r="A20825" s="216">
        <v>45715</v>
      </c>
      <c r="B20825" s="217" t="s">
        <v>159</v>
      </c>
      <c r="C20825" s="218">
        <v>1.6588000000000001</v>
      </c>
    </row>
    <row r="20826" spans="1:3" ht="15" customHeight="1" x14ac:dyDescent="0.25">
      <c r="A20826" s="216">
        <v>45716</v>
      </c>
      <c r="B20826" s="217" t="s">
        <v>159</v>
      </c>
      <c r="C20826" s="218">
        <v>1.6681999999999999</v>
      </c>
    </row>
    <row r="20827" spans="1:3" ht="15" customHeight="1" x14ac:dyDescent="0.25">
      <c r="A20827" s="216">
        <v>45719</v>
      </c>
      <c r="B20827" s="217" t="s">
        <v>159</v>
      </c>
      <c r="C20827" s="218">
        <v>1.6970000000000001</v>
      </c>
    </row>
    <row r="20828" spans="1:3" ht="15" customHeight="1" x14ac:dyDescent="0.25">
      <c r="A20828" s="216">
        <v>45720</v>
      </c>
      <c r="B20828" s="217" t="s">
        <v>159</v>
      </c>
      <c r="C20828" s="218">
        <v>1.7060999999999999</v>
      </c>
    </row>
    <row r="20829" spans="1:3" ht="15" customHeight="1" x14ac:dyDescent="0.25">
      <c r="A20829" s="216">
        <v>45721</v>
      </c>
      <c r="B20829" s="217" t="s">
        <v>159</v>
      </c>
      <c r="C20829" s="218">
        <v>1.7154</v>
      </c>
    </row>
    <row r="20830" spans="1:3" ht="15" customHeight="1" x14ac:dyDescent="0.25">
      <c r="A20830" s="216">
        <v>45722</v>
      </c>
      <c r="B20830" s="217" t="s">
        <v>159</v>
      </c>
      <c r="C20830" s="218">
        <v>1.7250000000000001</v>
      </c>
    </row>
    <row r="20831" spans="1:3" ht="15" customHeight="1" x14ac:dyDescent="0.25">
      <c r="A20831" s="216">
        <v>45723</v>
      </c>
      <c r="B20831" s="217" t="s">
        <v>159</v>
      </c>
      <c r="C20831" s="218">
        <v>1.7346999999999999</v>
      </c>
    </row>
    <row r="20832" spans="1:3" ht="15" customHeight="1" x14ac:dyDescent="0.25">
      <c r="A20832" s="216">
        <v>45726</v>
      </c>
      <c r="B20832" s="217" t="s">
        <v>159</v>
      </c>
      <c r="C20832" s="218">
        <v>1.7633000000000001</v>
      </c>
    </row>
    <row r="20833" spans="1:3" ht="15" customHeight="1" x14ac:dyDescent="0.25">
      <c r="A20833" s="216">
        <v>45727</v>
      </c>
      <c r="B20833" s="217" t="s">
        <v>159</v>
      </c>
      <c r="C20833" s="218">
        <v>1.7724</v>
      </c>
    </row>
    <row r="20834" spans="1:3" ht="15" customHeight="1" x14ac:dyDescent="0.25">
      <c r="A20834" s="216">
        <v>45728</v>
      </c>
      <c r="B20834" s="217" t="s">
        <v>159</v>
      </c>
      <c r="C20834" s="218">
        <v>1.7815000000000001</v>
      </c>
    </row>
    <row r="20835" spans="1:3" ht="15" customHeight="1" x14ac:dyDescent="0.25">
      <c r="A20835" s="216">
        <v>45729</v>
      </c>
      <c r="B20835" s="217" t="s">
        <v>159</v>
      </c>
      <c r="C20835" s="218">
        <v>1.7905</v>
      </c>
    </row>
    <row r="20836" spans="1:3" ht="15" customHeight="1" x14ac:dyDescent="0.25">
      <c r="A20836" s="216">
        <v>45730</v>
      </c>
      <c r="B20836" s="217" t="s">
        <v>159</v>
      </c>
      <c r="C20836" s="218">
        <v>1.7997000000000001</v>
      </c>
    </row>
    <row r="20837" spans="1:3" ht="15" customHeight="1" x14ac:dyDescent="0.25">
      <c r="A20837" s="216">
        <v>45733</v>
      </c>
      <c r="B20837" s="217" t="s">
        <v>159</v>
      </c>
      <c r="C20837" s="218">
        <v>1.8280000000000001</v>
      </c>
    </row>
    <row r="20838" spans="1:3" ht="15" customHeight="1" x14ac:dyDescent="0.25">
      <c r="A20838" s="216">
        <v>45734</v>
      </c>
      <c r="B20838" s="217" t="s">
        <v>159</v>
      </c>
      <c r="C20838" s="218">
        <v>1.8373999999999999</v>
      </c>
    </row>
    <row r="20839" spans="1:3" ht="15" customHeight="1" x14ac:dyDescent="0.25">
      <c r="A20839" s="216">
        <v>45735</v>
      </c>
      <c r="B20839" s="217" t="s">
        <v>159</v>
      </c>
      <c r="C20839" s="218">
        <v>1.8466</v>
      </c>
    </row>
    <row r="20840" spans="1:3" ht="15" customHeight="1" x14ac:dyDescent="0.25">
      <c r="A20840" s="216">
        <v>45736</v>
      </c>
      <c r="B20840" s="217" t="s">
        <v>159</v>
      </c>
      <c r="C20840" s="218">
        <v>1.8560000000000001</v>
      </c>
    </row>
    <row r="20841" spans="1:3" ht="15" customHeight="1" x14ac:dyDescent="0.25">
      <c r="A20841" s="216">
        <v>45737</v>
      </c>
      <c r="B20841" s="217" t="s">
        <v>159</v>
      </c>
      <c r="C20841" s="218">
        <v>1.8652</v>
      </c>
    </row>
    <row r="20842" spans="1:3" ht="15" customHeight="1" x14ac:dyDescent="0.25">
      <c r="A20842" s="216">
        <v>45740</v>
      </c>
      <c r="B20842" s="217" t="s">
        <v>159</v>
      </c>
      <c r="C20842" s="218">
        <v>1.8936999999999999</v>
      </c>
    </row>
    <row r="20843" spans="1:3" ht="15" customHeight="1" x14ac:dyDescent="0.25">
      <c r="A20843" s="216">
        <v>45741</v>
      </c>
      <c r="B20843" s="217" t="s">
        <v>159</v>
      </c>
      <c r="C20843" s="218">
        <v>1.9033</v>
      </c>
    </row>
    <row r="20844" spans="1:3" ht="15" customHeight="1" x14ac:dyDescent="0.25">
      <c r="A20844" s="216">
        <v>45742</v>
      </c>
      <c r="B20844" s="217" t="s">
        <v>159</v>
      </c>
      <c r="C20844" s="218">
        <v>1.9124000000000001</v>
      </c>
    </row>
    <row r="20845" spans="1:3" ht="15" customHeight="1" x14ac:dyDescent="0.25">
      <c r="A20845" s="216">
        <v>45743</v>
      </c>
      <c r="B20845" s="217" t="s">
        <v>159</v>
      </c>
      <c r="C20845" s="218">
        <v>1.9216</v>
      </c>
    </row>
    <row r="20846" spans="1:3" ht="15" customHeight="1" x14ac:dyDescent="0.25">
      <c r="A20846" s="216">
        <v>45744</v>
      </c>
      <c r="B20846" s="217" t="s">
        <v>159</v>
      </c>
      <c r="C20846" s="218">
        <v>1.9309000000000001</v>
      </c>
    </row>
    <row r="20847" spans="1:3" ht="15" customHeight="1" x14ac:dyDescent="0.25">
      <c r="A20847" s="216">
        <v>45747</v>
      </c>
      <c r="B20847" s="217" t="s">
        <v>159</v>
      </c>
      <c r="C20847" s="218">
        <v>1.9612000000000001</v>
      </c>
    </row>
    <row r="20848" spans="1:3" ht="15" customHeight="1" x14ac:dyDescent="0.25">
      <c r="A20848" s="216">
        <v>45748</v>
      </c>
      <c r="B20848" s="217" t="s">
        <v>159</v>
      </c>
      <c r="C20848" s="218">
        <v>1.9698</v>
      </c>
    </row>
    <row r="20849" spans="1:3" ht="15" customHeight="1" x14ac:dyDescent="0.25">
      <c r="A20849" s="216">
        <v>45749</v>
      </c>
      <c r="B20849" s="217" t="s">
        <v>159</v>
      </c>
      <c r="C20849" s="218">
        <v>1.9793000000000001</v>
      </c>
    </row>
    <row r="20850" spans="1:3" ht="15" customHeight="1" x14ac:dyDescent="0.25">
      <c r="A20850" s="216">
        <v>45750</v>
      </c>
      <c r="B20850" s="217" t="s">
        <v>159</v>
      </c>
      <c r="C20850" s="218">
        <v>1.9884999999999999</v>
      </c>
    </row>
    <row r="20851" spans="1:3" ht="15" customHeight="1" x14ac:dyDescent="0.25">
      <c r="A20851" s="216">
        <v>45751</v>
      </c>
      <c r="B20851" s="217" t="s">
        <v>159</v>
      </c>
      <c r="C20851" s="218">
        <v>1.9977</v>
      </c>
    </row>
    <row r="20852" spans="1:3" ht="15" customHeight="1" x14ac:dyDescent="0.25">
      <c r="A20852" s="216">
        <v>45754</v>
      </c>
      <c r="B20852" s="217" t="s">
        <v>159</v>
      </c>
      <c r="C20852" s="218">
        <v>2.0255999999999998</v>
      </c>
    </row>
    <row r="20853" spans="1:3" ht="15" customHeight="1" x14ac:dyDescent="0.25">
      <c r="A20853" s="216">
        <v>45755</v>
      </c>
      <c r="B20853" s="217" t="s">
        <v>159</v>
      </c>
      <c r="C20853" s="218">
        <v>2.0348000000000002</v>
      </c>
    </row>
    <row r="20854" spans="1:3" ht="15" customHeight="1" x14ac:dyDescent="0.25">
      <c r="A20854" s="216">
        <v>45756</v>
      </c>
      <c r="B20854" s="217" t="s">
        <v>159</v>
      </c>
      <c r="C20854" s="218">
        <v>2.0438999999999998</v>
      </c>
    </row>
    <row r="20855" spans="1:3" ht="15" customHeight="1" x14ac:dyDescent="0.25">
      <c r="A20855" s="216">
        <v>45757</v>
      </c>
      <c r="B20855" s="217" t="s">
        <v>159</v>
      </c>
      <c r="C20855" s="218">
        <v>2.0531000000000001</v>
      </c>
    </row>
    <row r="20856" spans="1:3" ht="15" customHeight="1" x14ac:dyDescent="0.25">
      <c r="A20856" s="216">
        <v>45758</v>
      </c>
      <c r="B20856" s="217" t="s">
        <v>159</v>
      </c>
      <c r="C20856" s="218">
        <v>2.0619000000000001</v>
      </c>
    </row>
    <row r="20857" spans="1:3" ht="15" customHeight="1" x14ac:dyDescent="0.25">
      <c r="A20857" s="216">
        <v>45761</v>
      </c>
      <c r="B20857" s="217" t="s">
        <v>159</v>
      </c>
      <c r="C20857" s="218">
        <v>2.0882000000000001</v>
      </c>
    </row>
    <row r="20858" spans="1:3" ht="15" customHeight="1" x14ac:dyDescent="0.25">
      <c r="A20858" s="216">
        <v>45762</v>
      </c>
      <c r="B20858" s="217" t="s">
        <v>159</v>
      </c>
      <c r="C20858" s="218">
        <v>2.097</v>
      </c>
    </row>
    <row r="20859" spans="1:3" ht="15" customHeight="1" x14ac:dyDescent="0.25">
      <c r="A20859" s="216">
        <v>45763</v>
      </c>
      <c r="B20859" s="217" t="s">
        <v>159</v>
      </c>
      <c r="C20859" s="218">
        <v>2.1055999999999999</v>
      </c>
    </row>
    <row r="20860" spans="1:3" ht="15" customHeight="1" x14ac:dyDescent="0.25">
      <c r="A20860" s="216">
        <v>45764</v>
      </c>
      <c r="B20860" s="217" t="s">
        <v>159</v>
      </c>
      <c r="C20860" s="218">
        <v>2.1143000000000001</v>
      </c>
    </row>
    <row r="20861" spans="1:3" ht="15" customHeight="1" x14ac:dyDescent="0.25">
      <c r="A20861" s="216">
        <v>45769</v>
      </c>
      <c r="B20861" s="217" t="s">
        <v>159</v>
      </c>
      <c r="C20861" s="218">
        <v>2.1576</v>
      </c>
    </row>
    <row r="20862" spans="1:3" ht="15" customHeight="1" x14ac:dyDescent="0.25">
      <c r="A20862" s="216">
        <v>45770</v>
      </c>
      <c r="B20862" s="217" t="s">
        <v>159</v>
      </c>
      <c r="C20862" s="218">
        <v>2.1661000000000001</v>
      </c>
    </row>
    <row r="20863" spans="1:3" ht="15" customHeight="1" x14ac:dyDescent="0.25">
      <c r="A20863" s="216">
        <v>45771</v>
      </c>
      <c r="B20863" s="217" t="s">
        <v>159</v>
      </c>
      <c r="C20863" s="218">
        <v>2.1745999999999999</v>
      </c>
    </row>
    <row r="20864" spans="1:3" ht="15" customHeight="1" x14ac:dyDescent="0.25">
      <c r="A20864" s="216">
        <v>45772</v>
      </c>
      <c r="B20864" s="217" t="s">
        <v>159</v>
      </c>
      <c r="C20864" s="218">
        <v>2.1829999999999998</v>
      </c>
    </row>
    <row r="20865" spans="1:3" ht="15" customHeight="1" x14ac:dyDescent="0.25">
      <c r="A20865" s="216">
        <v>45775</v>
      </c>
      <c r="B20865" s="217" t="s">
        <v>159</v>
      </c>
      <c r="C20865" s="218">
        <v>2.2082000000000002</v>
      </c>
    </row>
    <row r="20866" spans="1:3" ht="15" customHeight="1" x14ac:dyDescent="0.25">
      <c r="A20866" s="216">
        <v>45776</v>
      </c>
      <c r="B20866" s="217" t="s">
        <v>159</v>
      </c>
      <c r="C20866" s="218">
        <v>2.2164999999999999</v>
      </c>
    </row>
    <row r="20867" spans="1:3" ht="15" customHeight="1" x14ac:dyDescent="0.25">
      <c r="A20867" s="216">
        <v>45777</v>
      </c>
      <c r="B20867" s="217" t="s">
        <v>159</v>
      </c>
      <c r="C20867" s="218">
        <v>2.2248999999999999</v>
      </c>
    </row>
    <row r="20868" spans="1:3" ht="15" customHeight="1" x14ac:dyDescent="0.25">
      <c r="A20868" s="216">
        <v>45779</v>
      </c>
      <c r="B20868" s="217" t="s">
        <v>159</v>
      </c>
      <c r="C20868" s="218">
        <v>2.2418</v>
      </c>
    </row>
    <row r="20869" spans="1:3" ht="15" customHeight="1" x14ac:dyDescent="0.25">
      <c r="A20869" s="216">
        <v>45782</v>
      </c>
      <c r="B20869" s="217" t="s">
        <v>159</v>
      </c>
      <c r="C20869" s="218">
        <v>2.2667999999999999</v>
      </c>
    </row>
    <row r="20870" spans="1:3" ht="15" customHeight="1" x14ac:dyDescent="0.25">
      <c r="A20870" s="216">
        <v>45783</v>
      </c>
      <c r="B20870" s="217" t="s">
        <v>159</v>
      </c>
      <c r="C20870" s="218">
        <v>2.2751000000000001</v>
      </c>
    </row>
    <row r="20871" spans="1:3" ht="15" customHeight="1" x14ac:dyDescent="0.25">
      <c r="A20871" s="216">
        <v>45784</v>
      </c>
      <c r="B20871" s="217" t="s">
        <v>159</v>
      </c>
      <c r="C20871" s="218">
        <v>2.2835000000000001</v>
      </c>
    </row>
    <row r="20872" spans="1:3" ht="15" customHeight="1" x14ac:dyDescent="0.25">
      <c r="A20872" s="216">
        <v>45785</v>
      </c>
      <c r="B20872" s="217" t="s">
        <v>159</v>
      </c>
      <c r="C20872" s="218">
        <v>2.2917999999999998</v>
      </c>
    </row>
    <row r="20873" spans="1:3" ht="15" customHeight="1" x14ac:dyDescent="0.25">
      <c r="A20873" s="216">
        <v>45786</v>
      </c>
      <c r="B20873" s="217" t="s">
        <v>159</v>
      </c>
      <c r="C20873" s="218">
        <v>2.3003</v>
      </c>
    </row>
    <row r="20874" spans="1:3" ht="15" customHeight="1" x14ac:dyDescent="0.25">
      <c r="A20874" s="216">
        <v>45789</v>
      </c>
      <c r="B20874" s="217" t="s">
        <v>159</v>
      </c>
      <c r="C20874" s="218">
        <v>2.3256999999999999</v>
      </c>
    </row>
    <row r="20875" spans="1:3" ht="15" customHeight="1" x14ac:dyDescent="0.25">
      <c r="A20875" s="216">
        <v>45790</v>
      </c>
      <c r="B20875" s="217" t="s">
        <v>159</v>
      </c>
      <c r="C20875" s="218">
        <v>2.3340000000000001</v>
      </c>
    </row>
    <row r="20876" spans="1:3" ht="15" customHeight="1" x14ac:dyDescent="0.25">
      <c r="A20876" s="216">
        <v>45791</v>
      </c>
      <c r="B20876" s="217" t="s">
        <v>159</v>
      </c>
      <c r="C20876" s="218">
        <v>2.3424999999999998</v>
      </c>
    </row>
    <row r="20877" spans="1:3" ht="15" customHeight="1" x14ac:dyDescent="0.25">
      <c r="A20877" s="216">
        <v>45792</v>
      </c>
      <c r="B20877" s="217" t="s">
        <v>159</v>
      </c>
      <c r="C20877" s="218">
        <v>2.351</v>
      </c>
    </row>
    <row r="20878" spans="1:3" ht="15" customHeight="1" x14ac:dyDescent="0.25">
      <c r="A20878" s="216">
        <v>45793</v>
      </c>
      <c r="B20878" s="217" t="s">
        <v>159</v>
      </c>
      <c r="C20878" s="218">
        <v>2.3595999999999999</v>
      </c>
    </row>
    <row r="20879" spans="1:3" ht="15" customHeight="1" x14ac:dyDescent="0.25">
      <c r="A20879" s="216">
        <v>45796</v>
      </c>
      <c r="B20879" s="217" t="s">
        <v>159</v>
      </c>
      <c r="C20879" s="218">
        <v>2.3856999999999999</v>
      </c>
    </row>
    <row r="20880" spans="1:3" ht="15" customHeight="1" x14ac:dyDescent="0.25">
      <c r="A20880" s="216">
        <v>45797</v>
      </c>
      <c r="B20880" s="217" t="s">
        <v>159</v>
      </c>
      <c r="C20880" s="218">
        <v>2.3942999999999999</v>
      </c>
    </row>
    <row r="20881" spans="1:3" ht="15" customHeight="1" x14ac:dyDescent="0.25">
      <c r="A20881" s="216">
        <v>45798</v>
      </c>
      <c r="B20881" s="217" t="s">
        <v>159</v>
      </c>
      <c r="C20881" s="218">
        <v>2.4028</v>
      </c>
    </row>
    <row r="20882" spans="1:3" ht="15" customHeight="1" x14ac:dyDescent="0.25">
      <c r="A20882" s="216">
        <v>45799</v>
      </c>
      <c r="B20882" s="217" t="s">
        <v>159</v>
      </c>
      <c r="C20882" s="218">
        <v>2.4114</v>
      </c>
    </row>
    <row r="20883" spans="1:3" ht="15" customHeight="1" x14ac:dyDescent="0.25">
      <c r="A20883" s="216">
        <v>45800</v>
      </c>
      <c r="B20883" s="217" t="s">
        <v>159</v>
      </c>
      <c r="C20883" s="218">
        <v>2.42</v>
      </c>
    </row>
    <row r="20884" spans="1:3" ht="15" customHeight="1" x14ac:dyDescent="0.25">
      <c r="A20884" s="216">
        <v>45803</v>
      </c>
      <c r="B20884" s="217" t="s">
        <v>159</v>
      </c>
      <c r="C20884" s="218">
        <v>2.4457</v>
      </c>
    </row>
    <row r="20885" spans="1:3" ht="15" customHeight="1" x14ac:dyDescent="0.25">
      <c r="A20885" s="216">
        <v>45804</v>
      </c>
      <c r="B20885" s="217" t="s">
        <v>159</v>
      </c>
      <c r="C20885" s="218">
        <v>2.4542000000000002</v>
      </c>
    </row>
    <row r="20886" spans="1:3" ht="15" customHeight="1" x14ac:dyDescent="0.25">
      <c r="A20886" s="216">
        <v>45805</v>
      </c>
      <c r="B20886" s="217" t="s">
        <v>159</v>
      </c>
      <c r="C20886" s="218">
        <v>2.4628999999999999</v>
      </c>
    </row>
    <row r="20887" spans="1:3" ht="15" customHeight="1" x14ac:dyDescent="0.25">
      <c r="A20887" s="216">
        <v>45806</v>
      </c>
      <c r="B20887" s="217" t="s">
        <v>159</v>
      </c>
      <c r="C20887" s="218">
        <v>2.4714999999999998</v>
      </c>
    </row>
    <row r="20888" spans="1:3" ht="15" customHeight="1" x14ac:dyDescent="0.25">
      <c r="A20888" s="216">
        <v>45807</v>
      </c>
      <c r="B20888" s="217" t="s">
        <v>159</v>
      </c>
      <c r="C20888" s="218">
        <v>2.4803000000000002</v>
      </c>
    </row>
    <row r="20889" spans="1:3" ht="15" customHeight="1" x14ac:dyDescent="0.25">
      <c r="A20889" s="216">
        <v>45810</v>
      </c>
      <c r="B20889" s="217" t="s">
        <v>159</v>
      </c>
      <c r="C20889" s="218">
        <v>2.5057999999999998</v>
      </c>
    </row>
    <row r="20890" spans="1:3" ht="15" customHeight="1" x14ac:dyDescent="0.25">
      <c r="A20890" s="216">
        <v>45811</v>
      </c>
      <c r="B20890" s="217" t="s">
        <v>159</v>
      </c>
      <c r="C20890" s="218">
        <v>2.5143</v>
      </c>
    </row>
    <row r="20891" spans="1:3" ht="15" customHeight="1" x14ac:dyDescent="0.25">
      <c r="A20891" s="216">
        <v>45812</v>
      </c>
      <c r="B20891" s="217" t="s">
        <v>159</v>
      </c>
      <c r="C20891" s="218">
        <v>2.5230000000000001</v>
      </c>
    </row>
    <row r="20892" spans="1:3" ht="15" customHeight="1" x14ac:dyDescent="0.25">
      <c r="A20892" s="216">
        <v>45813</v>
      </c>
      <c r="B20892" s="217" t="s">
        <v>159</v>
      </c>
      <c r="C20892" s="218">
        <v>2.5314999999999999</v>
      </c>
    </row>
    <row r="20893" spans="1:3" ht="15" customHeight="1" x14ac:dyDescent="0.25">
      <c r="A20893" s="216">
        <v>45814</v>
      </c>
      <c r="B20893" s="217" t="s">
        <v>159</v>
      </c>
      <c r="C20893" s="218">
        <v>2.5400999999999998</v>
      </c>
    </row>
    <row r="20894" spans="1:3" ht="15" customHeight="1" x14ac:dyDescent="0.25">
      <c r="A20894" s="216">
        <v>45817</v>
      </c>
      <c r="B20894" s="217" t="s">
        <v>159</v>
      </c>
      <c r="C20894" s="218">
        <v>2.5659999999999998</v>
      </c>
    </row>
    <row r="20895" spans="1:3" ht="15" customHeight="1" x14ac:dyDescent="0.25">
      <c r="A20895" s="216">
        <v>45818</v>
      </c>
      <c r="B20895" s="217" t="s">
        <v>159</v>
      </c>
      <c r="C20895" s="218">
        <v>2.5745</v>
      </c>
    </row>
    <row r="20896" spans="1:3" ht="15" customHeight="1" x14ac:dyDescent="0.25">
      <c r="A20896" s="216">
        <v>45819</v>
      </c>
      <c r="B20896" s="217" t="s">
        <v>159</v>
      </c>
      <c r="C20896" s="218">
        <v>2.5828000000000002</v>
      </c>
    </row>
    <row r="20897" spans="1:3" ht="15" customHeight="1" x14ac:dyDescent="0.25">
      <c r="A20897" s="216">
        <v>45820</v>
      </c>
      <c r="B20897" s="217" t="s">
        <v>159</v>
      </c>
      <c r="C20897" s="218">
        <v>2.5909</v>
      </c>
    </row>
    <row r="20898" spans="1:3" ht="15" customHeight="1" x14ac:dyDescent="0.25">
      <c r="A20898" s="216">
        <v>45821</v>
      </c>
      <c r="B20898" s="217" t="s">
        <v>159</v>
      </c>
      <c r="C20898" s="218">
        <v>2.5991</v>
      </c>
    </row>
    <row r="20899" spans="1:3" ht="15" customHeight="1" x14ac:dyDescent="0.25">
      <c r="A20899" s="216">
        <v>45824</v>
      </c>
      <c r="B20899" s="217" t="s">
        <v>159</v>
      </c>
      <c r="C20899" s="218">
        <v>2.6236999999999999</v>
      </c>
    </row>
    <row r="20900" spans="1:3" ht="15" customHeight="1" x14ac:dyDescent="0.25">
      <c r="A20900" s="216">
        <v>45825</v>
      </c>
      <c r="B20900" s="217" t="s">
        <v>159</v>
      </c>
      <c r="C20900" s="218">
        <v>2.6318999999999999</v>
      </c>
    </row>
    <row r="20901" spans="1:3" ht="15" customHeight="1" x14ac:dyDescent="0.25">
      <c r="A20901" s="216">
        <v>45826</v>
      </c>
      <c r="B20901" s="217" t="s">
        <v>159</v>
      </c>
      <c r="C20901" s="218">
        <v>2.6398999999999999</v>
      </c>
    </row>
    <row r="20902" spans="1:3" ht="15" customHeight="1" x14ac:dyDescent="0.25">
      <c r="A20902" s="216">
        <v>45827</v>
      </c>
      <c r="B20902" s="217" t="s">
        <v>159</v>
      </c>
      <c r="C20902" s="218">
        <v>2.6478999999999999</v>
      </c>
    </row>
    <row r="20903" spans="1:3" ht="15" customHeight="1" x14ac:dyDescent="0.25">
      <c r="A20903" s="216">
        <v>45828</v>
      </c>
      <c r="B20903" s="217" t="s">
        <v>159</v>
      </c>
      <c r="C20903" s="218">
        <v>2.6558999999999999</v>
      </c>
    </row>
    <row r="20904" spans="1:3" ht="15" customHeight="1" x14ac:dyDescent="0.25">
      <c r="A20904" s="216">
        <v>45831</v>
      </c>
      <c r="B20904" s="217" t="s">
        <v>159</v>
      </c>
      <c r="C20904" s="218">
        <v>2.6798000000000002</v>
      </c>
    </row>
    <row r="20905" spans="1:3" ht="15" customHeight="1" x14ac:dyDescent="0.25">
      <c r="A20905" s="216">
        <v>45832</v>
      </c>
      <c r="B20905" s="217" t="s">
        <v>159</v>
      </c>
      <c r="C20905" s="218">
        <v>2.6877</v>
      </c>
    </row>
    <row r="20906" spans="1:3" ht="15" customHeight="1" x14ac:dyDescent="0.25">
      <c r="A20906" s="216">
        <v>45833</v>
      </c>
      <c r="B20906" s="217" t="s">
        <v>159</v>
      </c>
      <c r="C20906" s="218">
        <v>2.6956000000000002</v>
      </c>
    </row>
    <row r="20907" spans="1:3" ht="15" customHeight="1" x14ac:dyDescent="0.25">
      <c r="A20907" s="216">
        <v>45834</v>
      </c>
      <c r="B20907" s="217" t="s">
        <v>159</v>
      </c>
      <c r="C20907" s="218">
        <v>2.7035</v>
      </c>
    </row>
    <row r="20908" spans="1:3" ht="15" customHeight="1" x14ac:dyDescent="0.25">
      <c r="A20908" s="216">
        <v>45835</v>
      </c>
      <c r="B20908" s="217" t="s">
        <v>159</v>
      </c>
      <c r="C20908" s="218">
        <v>2.7115999999999998</v>
      </c>
    </row>
    <row r="20909" spans="1:3" ht="15" customHeight="1" x14ac:dyDescent="0.25">
      <c r="A20909" s="216">
        <v>45838</v>
      </c>
      <c r="B20909" s="217" t="s">
        <v>159</v>
      </c>
      <c r="C20909" s="218">
        <v>2.7353999999999998</v>
      </c>
    </row>
    <row r="20910" spans="1:3" ht="15" customHeight="1" x14ac:dyDescent="0.25">
      <c r="A20910" s="216">
        <v>45839</v>
      </c>
      <c r="B20910" s="217" t="s">
        <v>159</v>
      </c>
      <c r="C20910" s="218">
        <v>2.7433000000000001</v>
      </c>
    </row>
    <row r="20911" spans="1:3" ht="15" customHeight="1" x14ac:dyDescent="0.25">
      <c r="A20911" s="216">
        <v>45840</v>
      </c>
      <c r="B20911" s="217" t="s">
        <v>159</v>
      </c>
      <c r="C20911" s="218">
        <v>2.7511000000000001</v>
      </c>
    </row>
    <row r="20912" spans="1:3" ht="15" customHeight="1" x14ac:dyDescent="0.25">
      <c r="A20912" s="216">
        <v>45841</v>
      </c>
      <c r="B20912" s="217" t="s">
        <v>159</v>
      </c>
      <c r="C20912" s="218">
        <v>2.7589999999999999</v>
      </c>
    </row>
    <row r="20913" spans="1:3" ht="15" customHeight="1" x14ac:dyDescent="0.25">
      <c r="A20913" s="216">
        <v>45842</v>
      </c>
      <c r="B20913" s="217" t="s">
        <v>159</v>
      </c>
      <c r="C20913" s="218">
        <v>2.7669000000000001</v>
      </c>
    </row>
    <row r="20914" spans="1:3" ht="15" customHeight="1" x14ac:dyDescent="0.25">
      <c r="A20914" s="216">
        <v>45845</v>
      </c>
      <c r="B20914" s="217" t="s">
        <v>159</v>
      </c>
      <c r="C20914" s="218">
        <v>2.7906</v>
      </c>
    </row>
    <row r="20915" spans="1:3" ht="15" customHeight="1" x14ac:dyDescent="0.25">
      <c r="A20915" s="216">
        <v>45846</v>
      </c>
      <c r="B20915" s="217" t="s">
        <v>159</v>
      </c>
      <c r="C20915" s="218">
        <v>2.7984</v>
      </c>
    </row>
    <row r="20916" spans="1:3" ht="15" customHeight="1" x14ac:dyDescent="0.25">
      <c r="A20916" s="216">
        <v>45847</v>
      </c>
      <c r="B20916" s="217" t="s">
        <v>159</v>
      </c>
      <c r="C20916" s="218">
        <v>2.8062</v>
      </c>
    </row>
    <row r="20917" spans="1:3" ht="15" customHeight="1" x14ac:dyDescent="0.25">
      <c r="A20917" s="216">
        <v>45848</v>
      </c>
      <c r="B20917" s="217" t="s">
        <v>159</v>
      </c>
      <c r="C20917" s="218">
        <v>2.8140000000000001</v>
      </c>
    </row>
    <row r="20918" spans="1:3" ht="15" customHeight="1" x14ac:dyDescent="0.25">
      <c r="A20918" s="216">
        <v>45849</v>
      </c>
      <c r="B20918" s="217" t="s">
        <v>159</v>
      </c>
      <c r="C20918" s="218">
        <v>2.8220000000000001</v>
      </c>
    </row>
    <row r="20919" spans="1:3" ht="15" customHeight="1" x14ac:dyDescent="0.25">
      <c r="A20919" s="216">
        <v>45852</v>
      </c>
      <c r="B20919" s="217" t="s">
        <v>159</v>
      </c>
      <c r="C20919" s="218">
        <v>2.8458999999999999</v>
      </c>
    </row>
    <row r="20920" spans="1:3" ht="15" customHeight="1" x14ac:dyDescent="0.25">
      <c r="A20920" s="216">
        <v>45853</v>
      </c>
      <c r="B20920" s="217" t="s">
        <v>159</v>
      </c>
      <c r="C20920" s="218">
        <v>2.8538000000000001</v>
      </c>
    </row>
    <row r="20921" spans="1:3" ht="15" customHeight="1" x14ac:dyDescent="0.25">
      <c r="A20921" s="216">
        <v>45854</v>
      </c>
      <c r="B20921" s="217" t="s">
        <v>159</v>
      </c>
      <c r="C20921" s="218">
        <v>2.8616000000000001</v>
      </c>
    </row>
    <row r="20922" spans="1:3" ht="15" customHeight="1" x14ac:dyDescent="0.25">
      <c r="A20922" s="216">
        <v>45855</v>
      </c>
      <c r="B20922" s="217" t="s">
        <v>159</v>
      </c>
      <c r="C20922" s="218">
        <v>2.8694999999999999</v>
      </c>
    </row>
    <row r="20923" spans="1:3" ht="15" customHeight="1" x14ac:dyDescent="0.25">
      <c r="A20923" s="216">
        <v>45856</v>
      </c>
      <c r="B20923" s="217" t="s">
        <v>159</v>
      </c>
      <c r="C20923" s="218">
        <v>2.8769999999999998</v>
      </c>
    </row>
    <row r="20924" spans="1:3" ht="15" customHeight="1" x14ac:dyDescent="0.25">
      <c r="A20924" s="216">
        <v>45859</v>
      </c>
      <c r="B20924" s="217" t="s">
        <v>159</v>
      </c>
      <c r="C20924" s="218">
        <v>2.8997000000000002</v>
      </c>
    </row>
    <row r="20925" spans="1:3" ht="15" customHeight="1" x14ac:dyDescent="0.25">
      <c r="A20925" s="216">
        <v>45860</v>
      </c>
      <c r="B20925" s="217" t="s">
        <v>159</v>
      </c>
      <c r="C20925" s="218">
        <v>2.9074</v>
      </c>
    </row>
    <row r="20926" spans="1:3" ht="15" customHeight="1" x14ac:dyDescent="0.25">
      <c r="A20926" s="216">
        <v>45861</v>
      </c>
      <c r="B20926" s="217" t="s">
        <v>159</v>
      </c>
      <c r="C20926" s="218">
        <v>2.9146999999999998</v>
      </c>
    </row>
    <row r="20927" spans="1:3" ht="15" customHeight="1" x14ac:dyDescent="0.25">
      <c r="A20927" s="216">
        <v>45862</v>
      </c>
      <c r="B20927" s="217" t="s">
        <v>159</v>
      </c>
      <c r="C20927" s="218">
        <v>2.9220000000000002</v>
      </c>
    </row>
    <row r="20928" spans="1:3" ht="15" customHeight="1" x14ac:dyDescent="0.25">
      <c r="A20928" s="216">
        <v>45863</v>
      </c>
      <c r="B20928" s="217" t="s">
        <v>159</v>
      </c>
      <c r="C20928" s="218">
        <v>2.9293</v>
      </c>
    </row>
    <row r="20929" spans="1:3" ht="15" customHeight="1" x14ac:dyDescent="0.25">
      <c r="A20929" s="216">
        <v>45866</v>
      </c>
      <c r="B20929" s="217" t="s">
        <v>159</v>
      </c>
      <c r="C20929" s="218">
        <v>2.9512999999999998</v>
      </c>
    </row>
    <row r="20930" spans="1:3" ht="15" customHeight="1" x14ac:dyDescent="0.25">
      <c r="A20930" s="216">
        <v>45867</v>
      </c>
      <c r="B20930" s="217" t="s">
        <v>159</v>
      </c>
      <c r="C20930" s="218">
        <v>2.9584000000000001</v>
      </c>
    </row>
    <row r="20931" spans="1:3" ht="15" customHeight="1" x14ac:dyDescent="0.25">
      <c r="A20931" s="216">
        <v>45868</v>
      </c>
      <c r="B20931" s="217" t="s">
        <v>159</v>
      </c>
      <c r="C20931" s="218">
        <v>2.9657</v>
      </c>
    </row>
    <row r="20932" spans="1:3" ht="15" customHeight="1" x14ac:dyDescent="0.25">
      <c r="A20932" s="216">
        <v>45869</v>
      </c>
      <c r="B20932" s="217" t="s">
        <v>159</v>
      </c>
      <c r="C20932" s="218">
        <v>2.9731000000000001</v>
      </c>
    </row>
    <row r="20933" spans="1:3" ht="15" customHeight="1" x14ac:dyDescent="0.25">
      <c r="A20933" s="216">
        <v>45870</v>
      </c>
      <c r="B20933" s="217" t="s">
        <v>159</v>
      </c>
      <c r="C20933" s="218">
        <v>2.9803000000000002</v>
      </c>
    </row>
    <row r="20934" spans="1:3" ht="15" customHeight="1" x14ac:dyDescent="0.25">
      <c r="A20934" s="216">
        <v>45873</v>
      </c>
      <c r="B20934" s="217" t="s">
        <v>159</v>
      </c>
      <c r="C20934" s="218">
        <v>3.0024999999999999</v>
      </c>
    </row>
    <row r="20935" spans="1:3" ht="15" customHeight="1" x14ac:dyDescent="0.25">
      <c r="A20935" s="216">
        <v>45874</v>
      </c>
      <c r="B20935" s="217" t="s">
        <v>159</v>
      </c>
      <c r="C20935" s="218">
        <v>3.0099</v>
      </c>
    </row>
    <row r="20936" spans="1:3" ht="15" customHeight="1" x14ac:dyDescent="0.25">
      <c r="A20936" s="216">
        <v>45875</v>
      </c>
      <c r="B20936" s="217" t="s">
        <v>159</v>
      </c>
      <c r="C20936" s="218">
        <v>3.0173999999999999</v>
      </c>
    </row>
    <row r="20937" spans="1:3" ht="15" customHeight="1" x14ac:dyDescent="0.25">
      <c r="A20937" s="216">
        <v>45876</v>
      </c>
      <c r="B20937" s="217" t="s">
        <v>159</v>
      </c>
      <c r="C20937" s="218">
        <v>3.0247000000000002</v>
      </c>
    </row>
    <row r="20938" spans="1:3" ht="15" customHeight="1" x14ac:dyDescent="0.25">
      <c r="A20938" s="216">
        <v>45877</v>
      </c>
      <c r="B20938" s="217" t="s">
        <v>159</v>
      </c>
      <c r="C20938" s="218">
        <v>3.0320999999999998</v>
      </c>
    </row>
    <row r="20939" spans="1:3" ht="15" customHeight="1" x14ac:dyDescent="0.25">
      <c r="A20939" s="216">
        <v>45880</v>
      </c>
      <c r="B20939" s="217" t="s">
        <v>159</v>
      </c>
      <c r="C20939" s="218">
        <v>3.0541</v>
      </c>
    </row>
    <row r="20940" spans="1:3" ht="15" customHeight="1" x14ac:dyDescent="0.25">
      <c r="A20940" s="216">
        <v>45881</v>
      </c>
      <c r="B20940" s="217" t="s">
        <v>159</v>
      </c>
      <c r="C20940" s="218">
        <v>3.0615000000000001</v>
      </c>
    </row>
    <row r="20941" spans="1:3" ht="15" customHeight="1" x14ac:dyDescent="0.25">
      <c r="A20941" s="216">
        <v>45882</v>
      </c>
      <c r="B20941" s="217" t="s">
        <v>159</v>
      </c>
      <c r="C20941" s="218">
        <v>3.0691000000000002</v>
      </c>
    </row>
    <row r="20942" spans="1:3" ht="15" customHeight="1" x14ac:dyDescent="0.25">
      <c r="A20942" s="216">
        <v>45883</v>
      </c>
      <c r="B20942" s="217" t="s">
        <v>159</v>
      </c>
      <c r="C20942" s="218">
        <v>3.0767000000000002</v>
      </c>
    </row>
    <row r="20943" spans="1:3" ht="15" customHeight="1" x14ac:dyDescent="0.25">
      <c r="A20943" s="216">
        <v>45884</v>
      </c>
      <c r="B20943" s="217" t="s">
        <v>159</v>
      </c>
      <c r="C20943" s="218">
        <v>3.0842999999999998</v>
      </c>
    </row>
    <row r="20944" spans="1:3" ht="15" customHeight="1" x14ac:dyDescent="0.25">
      <c r="A20944" s="216">
        <v>45887</v>
      </c>
      <c r="B20944" s="217" t="s">
        <v>159</v>
      </c>
      <c r="C20944" s="218">
        <v>3.1070000000000002</v>
      </c>
    </row>
    <row r="20945" spans="1:3" ht="15" customHeight="1" x14ac:dyDescent="0.25">
      <c r="A20945" s="216">
        <v>45888</v>
      </c>
      <c r="B20945" s="217" t="s">
        <v>159</v>
      </c>
      <c r="C20945" s="218">
        <v>3.1145</v>
      </c>
    </row>
    <row r="20946" spans="1:3" ht="15" customHeight="1" x14ac:dyDescent="0.25">
      <c r="A20946" s="216">
        <v>45889</v>
      </c>
      <c r="B20946" s="217" t="s">
        <v>159</v>
      </c>
      <c r="C20946" s="218">
        <v>3.1221000000000001</v>
      </c>
    </row>
    <row r="20947" spans="1:3" ht="15" customHeight="1" x14ac:dyDescent="0.25">
      <c r="A20947" s="216">
        <v>45890</v>
      </c>
      <c r="B20947" s="217" t="s">
        <v>159</v>
      </c>
      <c r="C20947" s="218">
        <v>3.1292</v>
      </c>
    </row>
    <row r="20948" spans="1:3" ht="15" customHeight="1" x14ac:dyDescent="0.25">
      <c r="A20948" s="216">
        <v>45891</v>
      </c>
      <c r="B20948" s="217" t="s">
        <v>159</v>
      </c>
      <c r="C20948" s="218">
        <v>3.1364999999999998</v>
      </c>
    </row>
    <row r="20949" spans="1:3" ht="15" customHeight="1" x14ac:dyDescent="0.25">
      <c r="A20949" s="216">
        <v>45894</v>
      </c>
      <c r="B20949" s="217" t="s">
        <v>159</v>
      </c>
      <c r="C20949" s="218">
        <v>3.1585000000000001</v>
      </c>
    </row>
    <row r="20950" spans="1:3" ht="15" customHeight="1" x14ac:dyDescent="0.25">
      <c r="A20950" s="216">
        <v>45895</v>
      </c>
      <c r="B20950" s="217" t="s">
        <v>159</v>
      </c>
      <c r="C20950" s="218">
        <v>3.1657000000000002</v>
      </c>
    </row>
    <row r="20951" spans="1:3" ht="15" customHeight="1" x14ac:dyDescent="0.25">
      <c r="A20951" s="216">
        <v>45896</v>
      </c>
      <c r="B20951" s="217" t="s">
        <v>159</v>
      </c>
      <c r="C20951" s="218">
        <v>3.1728999999999998</v>
      </c>
    </row>
    <row r="20952" spans="1:3" ht="15" customHeight="1" x14ac:dyDescent="0.25">
      <c r="A20952" s="216">
        <v>45897</v>
      </c>
      <c r="B20952" s="217" t="s">
        <v>159</v>
      </c>
      <c r="C20952" s="218">
        <v>3.1800999999999999</v>
      </c>
    </row>
    <row r="20953" spans="1:3" ht="15" customHeight="1" x14ac:dyDescent="0.25">
      <c r="A20953" s="216">
        <v>45898</v>
      </c>
      <c r="B20953" s="217" t="s">
        <v>159</v>
      </c>
      <c r="C20953" s="218">
        <v>3.1873999999999998</v>
      </c>
    </row>
    <row r="20954" spans="1:3" ht="15" customHeight="1" x14ac:dyDescent="0.25">
      <c r="A20954" s="216">
        <v>45901</v>
      </c>
      <c r="B20954" s="217" t="s">
        <v>159</v>
      </c>
      <c r="C20954" s="218">
        <v>3.2082999999999999</v>
      </c>
    </row>
    <row r="20955" spans="1:3" ht="15" customHeight="1" x14ac:dyDescent="0.25">
      <c r="A20955" s="216">
        <v>45902</v>
      </c>
      <c r="B20955" s="217" t="s">
        <v>159</v>
      </c>
      <c r="C20955" s="218">
        <v>3.2155999999999998</v>
      </c>
    </row>
    <row r="20956" spans="1:3" ht="15" customHeight="1" x14ac:dyDescent="0.25">
      <c r="A20956" s="216">
        <v>45903</v>
      </c>
      <c r="B20956" s="217" t="s">
        <v>159</v>
      </c>
      <c r="C20956" s="218">
        <v>3.2225000000000001</v>
      </c>
    </row>
    <row r="20957" spans="1:3" ht="15" customHeight="1" x14ac:dyDescent="0.25">
      <c r="A20957" s="216">
        <v>45904</v>
      </c>
      <c r="B20957" s="217" t="s">
        <v>159</v>
      </c>
      <c r="C20957" s="218">
        <v>3.2296999999999998</v>
      </c>
    </row>
    <row r="20958" spans="1:3" ht="15" customHeight="1" x14ac:dyDescent="0.25">
      <c r="A20958" s="216">
        <v>45905</v>
      </c>
      <c r="B20958" s="217" t="s">
        <v>159</v>
      </c>
      <c r="C20958" s="218">
        <v>3.2370000000000001</v>
      </c>
    </row>
    <row r="20959" spans="1:3" ht="15" customHeight="1" x14ac:dyDescent="0.25">
      <c r="A20959" s="216">
        <v>45908</v>
      </c>
      <c r="B20959" s="217" t="s">
        <v>159</v>
      </c>
      <c r="C20959" s="218">
        <v>3.2585999999999999</v>
      </c>
    </row>
    <row r="20960" spans="1:3" ht="15" customHeight="1" x14ac:dyDescent="0.25">
      <c r="A20960" s="216">
        <v>45909</v>
      </c>
      <c r="B20960" s="217" t="s">
        <v>159</v>
      </c>
      <c r="C20960" s="218">
        <v>3.2658</v>
      </c>
    </row>
    <row r="20961" spans="1:3" ht="15" customHeight="1" x14ac:dyDescent="0.25">
      <c r="A20961" s="216">
        <v>45910</v>
      </c>
      <c r="B20961" s="217" t="s">
        <v>159</v>
      </c>
      <c r="C20961" s="218">
        <v>3.2730999999999999</v>
      </c>
    </row>
    <row r="20962" spans="1:3" ht="15" customHeight="1" x14ac:dyDescent="0.25">
      <c r="A20962" s="216">
        <v>45911</v>
      </c>
      <c r="B20962" s="217" t="s">
        <v>159</v>
      </c>
      <c r="C20962" s="218">
        <v>3.2803</v>
      </c>
    </row>
    <row r="20963" spans="1:3" ht="15" customHeight="1" x14ac:dyDescent="0.25">
      <c r="A20963" s="216">
        <v>45912</v>
      </c>
      <c r="B20963" s="217" t="s">
        <v>159</v>
      </c>
      <c r="C20963" s="218">
        <v>3.2875000000000001</v>
      </c>
    </row>
    <row r="20964" spans="1:3" ht="15" customHeight="1" x14ac:dyDescent="0.25">
      <c r="A20964" s="216">
        <v>45915</v>
      </c>
      <c r="B20964" s="217" t="s">
        <v>159</v>
      </c>
      <c r="C20964" s="218">
        <v>3.3092000000000001</v>
      </c>
    </row>
    <row r="20965" spans="1:3" ht="15" customHeight="1" x14ac:dyDescent="0.25">
      <c r="A20965" s="216">
        <v>45916</v>
      </c>
      <c r="B20965" s="217" t="s">
        <v>159</v>
      </c>
      <c r="C20965" s="218">
        <v>3.3165</v>
      </c>
    </row>
    <row r="20966" spans="1:3" ht="15" customHeight="1" x14ac:dyDescent="0.25">
      <c r="A20966" s="216">
        <v>45917</v>
      </c>
      <c r="B20966" s="217" t="s">
        <v>159</v>
      </c>
      <c r="C20966" s="218">
        <v>3.3237000000000001</v>
      </c>
    </row>
    <row r="20967" spans="1:3" ht="15" customHeight="1" x14ac:dyDescent="0.25">
      <c r="A20967" s="216">
        <v>45918</v>
      </c>
      <c r="B20967" s="217" t="s">
        <v>159</v>
      </c>
      <c r="C20967" s="218">
        <v>3.331</v>
      </c>
    </row>
    <row r="20968" spans="1:3" ht="15" customHeight="1" x14ac:dyDescent="0.25">
      <c r="A20968" s="216">
        <v>45919</v>
      </c>
      <c r="B20968" s="217" t="s">
        <v>159</v>
      </c>
      <c r="C20968" s="218">
        <v>3.3380000000000001</v>
      </c>
    </row>
    <row r="20969" spans="1:3" ht="15" customHeight="1" x14ac:dyDescent="0.25">
      <c r="A20969" s="216">
        <v>45922</v>
      </c>
      <c r="B20969" s="217" t="s">
        <v>159</v>
      </c>
      <c r="C20969" s="218">
        <v>3.3595999999999999</v>
      </c>
    </row>
    <row r="20970" spans="1:3" ht="15" customHeight="1" x14ac:dyDescent="0.25">
      <c r="A20970" s="216">
        <v>45923</v>
      </c>
      <c r="B20970" s="217" t="s">
        <v>159</v>
      </c>
      <c r="C20970" s="218">
        <v>3.3668999999999998</v>
      </c>
    </row>
    <row r="20971" spans="1:3" ht="15" customHeight="1" x14ac:dyDescent="0.25">
      <c r="A20971" s="216">
        <v>45924</v>
      </c>
      <c r="B20971" s="217" t="s">
        <v>159</v>
      </c>
      <c r="C20971" s="218">
        <v>3.3742000000000001</v>
      </c>
    </row>
    <row r="20972" spans="1:3" ht="15" customHeight="1" x14ac:dyDescent="0.25">
      <c r="A20972" s="216">
        <v>45925</v>
      </c>
      <c r="B20972" s="217" t="s">
        <v>159</v>
      </c>
      <c r="C20972" s="218">
        <v>3.3814000000000002</v>
      </c>
    </row>
    <row r="20973" spans="1:3" ht="15" customHeight="1" x14ac:dyDescent="0.25">
      <c r="A20973" s="216">
        <v>45926</v>
      </c>
      <c r="B20973" s="217" t="s">
        <v>159</v>
      </c>
      <c r="C20973" s="218">
        <v>3.3885999999999998</v>
      </c>
    </row>
    <row r="20974" spans="1:3" ht="15" customHeight="1" x14ac:dyDescent="0.25">
      <c r="A20974" s="216">
        <v>45929</v>
      </c>
      <c r="B20974" s="217" t="s">
        <v>159</v>
      </c>
      <c r="C20974" s="218">
        <v>3.4102000000000001</v>
      </c>
    </row>
    <row r="20975" spans="1:3" ht="15" customHeight="1" x14ac:dyDescent="0.25">
      <c r="A20975" s="216">
        <v>45930</v>
      </c>
      <c r="B20975" s="217" t="s">
        <v>159</v>
      </c>
      <c r="C20975" s="218">
        <v>3.4174000000000002</v>
      </c>
    </row>
    <row r="20976" spans="1:3" ht="15" customHeight="1" x14ac:dyDescent="0.25">
      <c r="A20976" s="216">
        <v>45566</v>
      </c>
      <c r="B20976" s="217" t="s">
        <v>254</v>
      </c>
      <c r="C20976" s="218">
        <v>1.5599999999999999E-2</v>
      </c>
    </row>
    <row r="20977" spans="1:3" ht="15" customHeight="1" x14ac:dyDescent="0.25">
      <c r="A20977" s="216">
        <v>45567</v>
      </c>
      <c r="B20977" s="217" t="s">
        <v>254</v>
      </c>
      <c r="C20977" s="218">
        <v>3.1300000000000001E-2</v>
      </c>
    </row>
    <row r="20978" spans="1:3" ht="15" customHeight="1" x14ac:dyDescent="0.25">
      <c r="A20978" s="216">
        <v>45568</v>
      </c>
      <c r="B20978" s="217" t="s">
        <v>254</v>
      </c>
      <c r="C20978" s="218">
        <v>4.6899999999999997E-2</v>
      </c>
    </row>
    <row r="20979" spans="1:3" ht="15" customHeight="1" x14ac:dyDescent="0.25">
      <c r="A20979" s="216">
        <v>45569</v>
      </c>
      <c r="B20979" s="217" t="s">
        <v>254</v>
      </c>
      <c r="C20979" s="218">
        <v>9.3799999999999994E-2</v>
      </c>
    </row>
    <row r="20980" spans="1:3" ht="15" customHeight="1" x14ac:dyDescent="0.25">
      <c r="A20980" s="216">
        <v>45572</v>
      </c>
      <c r="B20980" s="217" t="s">
        <v>254</v>
      </c>
      <c r="C20980" s="218">
        <v>0.1095</v>
      </c>
    </row>
    <row r="20981" spans="1:3" ht="15" customHeight="1" x14ac:dyDescent="0.25">
      <c r="A20981" s="216">
        <v>45573</v>
      </c>
      <c r="B20981" s="217" t="s">
        <v>254</v>
      </c>
      <c r="C20981" s="218">
        <v>0.12509999999999999</v>
      </c>
    </row>
    <row r="20982" spans="1:3" ht="15" customHeight="1" x14ac:dyDescent="0.25">
      <c r="A20982" s="216">
        <v>45574</v>
      </c>
      <c r="B20982" s="217" t="s">
        <v>254</v>
      </c>
      <c r="C20982" s="218">
        <v>0.14080000000000001</v>
      </c>
    </row>
    <row r="20983" spans="1:3" ht="15" customHeight="1" x14ac:dyDescent="0.25">
      <c r="A20983" s="216">
        <v>45575</v>
      </c>
      <c r="B20983" s="217" t="s">
        <v>254</v>
      </c>
      <c r="C20983" s="218">
        <v>0.15640000000000001</v>
      </c>
    </row>
    <row r="20984" spans="1:3" ht="15" customHeight="1" x14ac:dyDescent="0.25">
      <c r="A20984" s="216">
        <v>45576</v>
      </c>
      <c r="B20984" s="217" t="s">
        <v>254</v>
      </c>
      <c r="C20984" s="218">
        <v>0.20330000000000001</v>
      </c>
    </row>
    <row r="20985" spans="1:3" ht="15" customHeight="1" x14ac:dyDescent="0.25">
      <c r="A20985" s="216">
        <v>45579</v>
      </c>
      <c r="B20985" s="217" t="s">
        <v>254</v>
      </c>
      <c r="C20985" s="218">
        <v>0.21890000000000001</v>
      </c>
    </row>
    <row r="20986" spans="1:3" ht="15" customHeight="1" x14ac:dyDescent="0.25">
      <c r="A20986" s="216">
        <v>45580</v>
      </c>
      <c r="B20986" s="217" t="s">
        <v>254</v>
      </c>
      <c r="C20986" s="218">
        <v>0.2346</v>
      </c>
    </row>
    <row r="20987" spans="1:3" ht="15" customHeight="1" x14ac:dyDescent="0.25">
      <c r="A20987" s="216">
        <v>45581</v>
      </c>
      <c r="B20987" s="217" t="s">
        <v>254</v>
      </c>
      <c r="C20987" s="218">
        <v>0.25030000000000002</v>
      </c>
    </row>
    <row r="20988" spans="1:3" ht="15" customHeight="1" x14ac:dyDescent="0.25">
      <c r="A20988" s="216">
        <v>45582</v>
      </c>
      <c r="B20988" s="217" t="s">
        <v>254</v>
      </c>
      <c r="C20988" s="218">
        <v>0.26590000000000003</v>
      </c>
    </row>
    <row r="20989" spans="1:3" ht="15" customHeight="1" x14ac:dyDescent="0.25">
      <c r="A20989" s="216">
        <v>45583</v>
      </c>
      <c r="B20989" s="217" t="s">
        <v>254</v>
      </c>
      <c r="C20989" s="218">
        <v>0.31280000000000002</v>
      </c>
    </row>
    <row r="20990" spans="1:3" ht="15" customHeight="1" x14ac:dyDescent="0.25">
      <c r="A20990" s="216">
        <v>45586</v>
      </c>
      <c r="B20990" s="217" t="s">
        <v>254</v>
      </c>
      <c r="C20990" s="218">
        <v>0.32850000000000001</v>
      </c>
    </row>
    <row r="20991" spans="1:3" ht="15" customHeight="1" x14ac:dyDescent="0.25">
      <c r="A20991" s="216">
        <v>45587</v>
      </c>
      <c r="B20991" s="217" t="s">
        <v>254</v>
      </c>
      <c r="C20991" s="218">
        <v>0.34410000000000002</v>
      </c>
    </row>
    <row r="20992" spans="1:3" ht="15" customHeight="1" x14ac:dyDescent="0.25">
      <c r="A20992" s="216">
        <v>45588</v>
      </c>
      <c r="B20992" s="217" t="s">
        <v>254</v>
      </c>
      <c r="C20992" s="218">
        <v>0.35980000000000001</v>
      </c>
    </row>
    <row r="20993" spans="1:3" ht="15" customHeight="1" x14ac:dyDescent="0.25">
      <c r="A20993" s="216">
        <v>45589</v>
      </c>
      <c r="B20993" s="217" t="s">
        <v>254</v>
      </c>
      <c r="C20993" s="218">
        <v>0.37540000000000001</v>
      </c>
    </row>
    <row r="20994" spans="1:3" ht="15" customHeight="1" x14ac:dyDescent="0.25">
      <c r="A20994" s="216">
        <v>45590</v>
      </c>
      <c r="B20994" s="217" t="s">
        <v>254</v>
      </c>
      <c r="C20994" s="218">
        <v>0.4224</v>
      </c>
    </row>
    <row r="20995" spans="1:3" ht="15" customHeight="1" x14ac:dyDescent="0.25">
      <c r="A20995" s="216">
        <v>45593</v>
      </c>
      <c r="B20995" s="217" t="s">
        <v>254</v>
      </c>
      <c r="C20995" s="218">
        <v>0.43809999999999999</v>
      </c>
    </row>
    <row r="20996" spans="1:3" ht="15" customHeight="1" x14ac:dyDescent="0.25">
      <c r="A20996" s="216">
        <v>45594</v>
      </c>
      <c r="B20996" s="217" t="s">
        <v>254</v>
      </c>
      <c r="C20996" s="218">
        <v>0.45369999999999999</v>
      </c>
    </row>
    <row r="20997" spans="1:3" ht="15" customHeight="1" x14ac:dyDescent="0.25">
      <c r="A20997" s="216">
        <v>45595</v>
      </c>
      <c r="B20997" s="217" t="s">
        <v>254</v>
      </c>
      <c r="C20997" s="218">
        <v>0.46939999999999998</v>
      </c>
    </row>
    <row r="20998" spans="1:3" ht="15" customHeight="1" x14ac:dyDescent="0.25">
      <c r="A20998" s="216">
        <v>45596</v>
      </c>
      <c r="B20998" s="217" t="s">
        <v>254</v>
      </c>
      <c r="C20998" s="218">
        <v>0.48509999999999998</v>
      </c>
    </row>
    <row r="20999" spans="1:3" ht="15" customHeight="1" x14ac:dyDescent="0.25">
      <c r="A20999" s="216">
        <v>45597</v>
      </c>
      <c r="B20999" s="217" t="s">
        <v>254</v>
      </c>
      <c r="C20999" s="218">
        <v>0.53200000000000003</v>
      </c>
    </row>
    <row r="21000" spans="1:3" ht="15" customHeight="1" x14ac:dyDescent="0.25">
      <c r="A21000" s="216">
        <v>45600</v>
      </c>
      <c r="B21000" s="217" t="s">
        <v>254</v>
      </c>
      <c r="C21000" s="218">
        <v>0.54759999999999998</v>
      </c>
    </row>
    <row r="21001" spans="1:3" ht="15" customHeight="1" x14ac:dyDescent="0.25">
      <c r="A21001" s="216">
        <v>45601</v>
      </c>
      <c r="B21001" s="217" t="s">
        <v>254</v>
      </c>
      <c r="C21001" s="218">
        <v>0.56320000000000003</v>
      </c>
    </row>
    <row r="21002" spans="1:3" ht="15" customHeight="1" x14ac:dyDescent="0.25">
      <c r="A21002" s="216">
        <v>45602</v>
      </c>
      <c r="B21002" s="217" t="s">
        <v>254</v>
      </c>
      <c r="C21002" s="218">
        <v>0.57879999999999998</v>
      </c>
    </row>
    <row r="21003" spans="1:3" ht="15" customHeight="1" x14ac:dyDescent="0.25">
      <c r="A21003" s="216">
        <v>45603</v>
      </c>
      <c r="B21003" s="217" t="s">
        <v>254</v>
      </c>
      <c r="C21003" s="218">
        <v>0.59419999999999995</v>
      </c>
    </row>
    <row r="21004" spans="1:3" ht="15" customHeight="1" x14ac:dyDescent="0.25">
      <c r="A21004" s="216">
        <v>45604</v>
      </c>
      <c r="B21004" s="217" t="s">
        <v>254</v>
      </c>
      <c r="C21004" s="218">
        <v>0.64019999999999999</v>
      </c>
    </row>
    <row r="21005" spans="1:3" ht="15" customHeight="1" x14ac:dyDescent="0.25">
      <c r="A21005" s="216">
        <v>45607</v>
      </c>
      <c r="B21005" s="217" t="s">
        <v>254</v>
      </c>
      <c r="C21005" s="218">
        <v>0.65549999999999997</v>
      </c>
    </row>
    <row r="21006" spans="1:3" ht="15" customHeight="1" x14ac:dyDescent="0.25">
      <c r="A21006" s="216">
        <v>45608</v>
      </c>
      <c r="B21006" s="217" t="s">
        <v>254</v>
      </c>
      <c r="C21006" s="218">
        <v>0.67079999999999995</v>
      </c>
    </row>
    <row r="21007" spans="1:3" ht="15" customHeight="1" x14ac:dyDescent="0.25">
      <c r="A21007" s="216">
        <v>45609</v>
      </c>
      <c r="B21007" s="217" t="s">
        <v>254</v>
      </c>
      <c r="C21007" s="218">
        <v>0.68610000000000004</v>
      </c>
    </row>
    <row r="21008" spans="1:3" ht="15" customHeight="1" x14ac:dyDescent="0.25">
      <c r="A21008" s="216">
        <v>45610</v>
      </c>
      <c r="B21008" s="217" t="s">
        <v>254</v>
      </c>
      <c r="C21008" s="218">
        <v>0.70130000000000003</v>
      </c>
    </row>
    <row r="21009" spans="1:3" ht="15" customHeight="1" x14ac:dyDescent="0.25">
      <c r="A21009" s="216">
        <v>45611</v>
      </c>
      <c r="B21009" s="217" t="s">
        <v>254</v>
      </c>
      <c r="C21009" s="218">
        <v>0.74709999999999999</v>
      </c>
    </row>
    <row r="21010" spans="1:3" ht="15" customHeight="1" x14ac:dyDescent="0.25">
      <c r="A21010" s="216">
        <v>45614</v>
      </c>
      <c r="B21010" s="217" t="s">
        <v>254</v>
      </c>
      <c r="C21010" s="218">
        <v>0.76229999999999998</v>
      </c>
    </row>
    <row r="21011" spans="1:3" ht="15" customHeight="1" x14ac:dyDescent="0.25">
      <c r="A21011" s="216">
        <v>45615</v>
      </c>
      <c r="B21011" s="217" t="s">
        <v>254</v>
      </c>
      <c r="C21011" s="218">
        <v>0.77749999999999997</v>
      </c>
    </row>
    <row r="21012" spans="1:3" ht="15" customHeight="1" x14ac:dyDescent="0.25">
      <c r="A21012" s="216">
        <v>45616</v>
      </c>
      <c r="B21012" s="217" t="s">
        <v>254</v>
      </c>
      <c r="C21012" s="218">
        <v>0.79269999999999996</v>
      </c>
    </row>
    <row r="21013" spans="1:3" ht="15" customHeight="1" x14ac:dyDescent="0.25">
      <c r="A21013" s="216">
        <v>45617</v>
      </c>
      <c r="B21013" s="217" t="s">
        <v>254</v>
      </c>
      <c r="C21013" s="218">
        <v>0.80789999999999995</v>
      </c>
    </row>
    <row r="21014" spans="1:3" ht="15" customHeight="1" x14ac:dyDescent="0.25">
      <c r="A21014" s="216">
        <v>45618</v>
      </c>
      <c r="B21014" s="217" t="s">
        <v>254</v>
      </c>
      <c r="C21014" s="218">
        <v>0.85350000000000004</v>
      </c>
    </row>
    <row r="21015" spans="1:3" ht="15" customHeight="1" x14ac:dyDescent="0.25">
      <c r="A21015" s="216">
        <v>45621</v>
      </c>
      <c r="B21015" s="217" t="s">
        <v>254</v>
      </c>
      <c r="C21015" s="218">
        <v>0.86860000000000004</v>
      </c>
    </row>
    <row r="21016" spans="1:3" ht="15" customHeight="1" x14ac:dyDescent="0.25">
      <c r="A21016" s="216">
        <v>45622</v>
      </c>
      <c r="B21016" s="217" t="s">
        <v>254</v>
      </c>
      <c r="C21016" s="218">
        <v>0.88390000000000002</v>
      </c>
    </row>
    <row r="21017" spans="1:3" ht="15" customHeight="1" x14ac:dyDescent="0.25">
      <c r="A21017" s="216">
        <v>45623</v>
      </c>
      <c r="B21017" s="217" t="s">
        <v>254</v>
      </c>
      <c r="C21017" s="218">
        <v>0.89910000000000001</v>
      </c>
    </row>
    <row r="21018" spans="1:3" ht="15" customHeight="1" x14ac:dyDescent="0.25">
      <c r="A21018" s="216">
        <v>45624</v>
      </c>
      <c r="B21018" s="217" t="s">
        <v>254</v>
      </c>
      <c r="C21018" s="218">
        <v>0.9143</v>
      </c>
    </row>
    <row r="21019" spans="1:3" ht="15" customHeight="1" x14ac:dyDescent="0.25">
      <c r="A21019" s="216">
        <v>45625</v>
      </c>
      <c r="B21019" s="217" t="s">
        <v>254</v>
      </c>
      <c r="C21019" s="218">
        <v>0.96</v>
      </c>
    </row>
    <row r="21020" spans="1:3" ht="15" customHeight="1" x14ac:dyDescent="0.25">
      <c r="A21020" s="216">
        <v>45628</v>
      </c>
      <c r="B21020" s="217" t="s">
        <v>254</v>
      </c>
      <c r="C21020" s="218">
        <v>0.97509999999999997</v>
      </c>
    </row>
    <row r="21021" spans="1:3" ht="15" customHeight="1" x14ac:dyDescent="0.25">
      <c r="A21021" s="216">
        <v>45629</v>
      </c>
      <c r="B21021" s="217" t="s">
        <v>254</v>
      </c>
      <c r="C21021" s="218">
        <v>0.99029999999999996</v>
      </c>
    </row>
    <row r="21022" spans="1:3" ht="15" customHeight="1" x14ac:dyDescent="0.25">
      <c r="A21022" s="216">
        <v>45630</v>
      </c>
      <c r="B21022" s="217" t="s">
        <v>254</v>
      </c>
      <c r="C21022" s="218">
        <v>1.0055000000000001</v>
      </c>
    </row>
    <row r="21023" spans="1:3" ht="15" customHeight="1" x14ac:dyDescent="0.25">
      <c r="A21023" s="216">
        <v>45631</v>
      </c>
      <c r="B21023" s="217" t="s">
        <v>254</v>
      </c>
      <c r="C21023" s="218">
        <v>1.0206</v>
      </c>
    </row>
    <row r="21024" spans="1:3" ht="15" customHeight="1" x14ac:dyDescent="0.25">
      <c r="A21024" s="216">
        <v>45632</v>
      </c>
      <c r="B21024" s="217" t="s">
        <v>254</v>
      </c>
      <c r="C21024" s="218">
        <v>1.0662</v>
      </c>
    </row>
    <row r="21025" spans="1:3" ht="15" customHeight="1" x14ac:dyDescent="0.25">
      <c r="A21025" s="216">
        <v>45635</v>
      </c>
      <c r="B21025" s="217" t="s">
        <v>254</v>
      </c>
      <c r="C21025" s="218">
        <v>1.0813999999999999</v>
      </c>
    </row>
    <row r="21026" spans="1:3" ht="15" customHeight="1" x14ac:dyDescent="0.25">
      <c r="A21026" s="216">
        <v>45636</v>
      </c>
      <c r="B21026" s="217" t="s">
        <v>254</v>
      </c>
      <c r="C21026" s="218">
        <v>1.0966</v>
      </c>
    </row>
    <row r="21027" spans="1:3" ht="15" customHeight="1" x14ac:dyDescent="0.25">
      <c r="A21027" s="216">
        <v>45637</v>
      </c>
      <c r="B21027" s="217" t="s">
        <v>254</v>
      </c>
      <c r="C21027" s="218">
        <v>1.1117999999999999</v>
      </c>
    </row>
    <row r="21028" spans="1:3" ht="15" customHeight="1" x14ac:dyDescent="0.25">
      <c r="A21028" s="216">
        <v>45638</v>
      </c>
      <c r="B21028" s="217" t="s">
        <v>254</v>
      </c>
      <c r="C21028" s="218">
        <v>1.1269</v>
      </c>
    </row>
    <row r="21029" spans="1:3" ht="15" customHeight="1" x14ac:dyDescent="0.25">
      <c r="A21029" s="216">
        <v>45639</v>
      </c>
      <c r="B21029" s="217" t="s">
        <v>254</v>
      </c>
      <c r="C21029" s="218">
        <v>1.1725000000000001</v>
      </c>
    </row>
    <row r="21030" spans="1:3" ht="15" customHeight="1" x14ac:dyDescent="0.25">
      <c r="A21030" s="216">
        <v>45642</v>
      </c>
      <c r="B21030" s="217" t="s">
        <v>254</v>
      </c>
      <c r="C21030" s="218">
        <v>1.1877</v>
      </c>
    </row>
    <row r="21031" spans="1:3" ht="15" customHeight="1" x14ac:dyDescent="0.25">
      <c r="A21031" s="216">
        <v>45643</v>
      </c>
      <c r="B21031" s="217" t="s">
        <v>254</v>
      </c>
      <c r="C21031" s="218">
        <v>1.2029000000000001</v>
      </c>
    </row>
    <row r="21032" spans="1:3" ht="15" customHeight="1" x14ac:dyDescent="0.25">
      <c r="A21032" s="216">
        <v>45644</v>
      </c>
      <c r="B21032" s="217" t="s">
        <v>254</v>
      </c>
      <c r="C21032" s="218">
        <v>1.2181</v>
      </c>
    </row>
    <row r="21033" spans="1:3" ht="15" customHeight="1" x14ac:dyDescent="0.25">
      <c r="A21033" s="216">
        <v>45645</v>
      </c>
      <c r="B21033" s="217" t="s">
        <v>254</v>
      </c>
      <c r="C21033" s="218">
        <v>1.2334000000000001</v>
      </c>
    </row>
    <row r="21034" spans="1:3" ht="15" customHeight="1" x14ac:dyDescent="0.25">
      <c r="A21034" s="216">
        <v>45646</v>
      </c>
      <c r="B21034" s="217" t="s">
        <v>254</v>
      </c>
      <c r="C21034" s="218">
        <v>1.2789999999999999</v>
      </c>
    </row>
    <row r="21035" spans="1:3" ht="15" customHeight="1" x14ac:dyDescent="0.25">
      <c r="A21035" s="216">
        <v>45649</v>
      </c>
      <c r="B21035" s="217" t="s">
        <v>254</v>
      </c>
      <c r="C21035" s="218">
        <v>1.2942</v>
      </c>
    </row>
    <row r="21036" spans="1:3" ht="15" customHeight="1" x14ac:dyDescent="0.25">
      <c r="A21036" s="216">
        <v>45650</v>
      </c>
      <c r="B21036" s="217" t="s">
        <v>254</v>
      </c>
      <c r="C21036" s="218">
        <v>1.3093999999999999</v>
      </c>
    </row>
    <row r="21037" spans="1:3" ht="15" customHeight="1" x14ac:dyDescent="0.25">
      <c r="A21037" s="216">
        <v>45651</v>
      </c>
      <c r="B21037" s="217" t="s">
        <v>254</v>
      </c>
      <c r="C21037" s="218">
        <v>1.3246</v>
      </c>
    </row>
    <row r="21038" spans="1:3" ht="15" customHeight="1" x14ac:dyDescent="0.25">
      <c r="A21038" s="216">
        <v>45652</v>
      </c>
      <c r="B21038" s="217" t="s">
        <v>254</v>
      </c>
      <c r="C21038" s="218">
        <v>1.3399000000000001</v>
      </c>
    </row>
    <row r="21039" spans="1:3" ht="15" customHeight="1" x14ac:dyDescent="0.25">
      <c r="A21039" s="216">
        <v>45653</v>
      </c>
      <c r="B21039" s="217" t="s">
        <v>254</v>
      </c>
      <c r="C21039" s="218">
        <v>1.3855999999999999</v>
      </c>
    </row>
    <row r="21040" spans="1:3" ht="15" customHeight="1" x14ac:dyDescent="0.25">
      <c r="A21040" s="216">
        <v>45656</v>
      </c>
      <c r="B21040" s="217" t="s">
        <v>254</v>
      </c>
      <c r="C21040" s="218">
        <v>1.4008</v>
      </c>
    </row>
    <row r="21041" spans="1:3" ht="15" customHeight="1" x14ac:dyDescent="0.25">
      <c r="A21041" s="216">
        <v>45657</v>
      </c>
      <c r="B21041" s="217" t="s">
        <v>254</v>
      </c>
      <c r="C21041" s="218">
        <v>1.4160999999999999</v>
      </c>
    </row>
    <row r="21042" spans="1:3" ht="15" customHeight="1" x14ac:dyDescent="0.25">
      <c r="A21042" s="216">
        <v>45659</v>
      </c>
      <c r="B21042" s="217" t="s">
        <v>254</v>
      </c>
      <c r="C21042" s="218">
        <v>1.4466000000000001</v>
      </c>
    </row>
    <row r="21043" spans="1:3" ht="15" customHeight="1" x14ac:dyDescent="0.25">
      <c r="A21043" s="216">
        <v>45660</v>
      </c>
      <c r="B21043" s="217" t="s">
        <v>254</v>
      </c>
      <c r="C21043" s="218">
        <v>1.4921</v>
      </c>
    </row>
    <row r="21044" spans="1:3" ht="15" customHeight="1" x14ac:dyDescent="0.25">
      <c r="A21044" s="216">
        <v>45663</v>
      </c>
      <c r="B21044" s="217" t="s">
        <v>254</v>
      </c>
      <c r="C21044" s="218">
        <v>1.5073000000000001</v>
      </c>
    </row>
    <row r="21045" spans="1:3" ht="15" customHeight="1" x14ac:dyDescent="0.25">
      <c r="A21045" s="216">
        <v>45664</v>
      </c>
      <c r="B21045" s="217" t="s">
        <v>254</v>
      </c>
      <c r="C21045" s="218">
        <v>1.5224</v>
      </c>
    </row>
    <row r="21046" spans="1:3" ht="15" customHeight="1" x14ac:dyDescent="0.25">
      <c r="A21046" s="216">
        <v>45665</v>
      </c>
      <c r="B21046" s="217" t="s">
        <v>254</v>
      </c>
      <c r="C21046" s="218">
        <v>1.5376000000000001</v>
      </c>
    </row>
    <row r="21047" spans="1:3" ht="15" customHeight="1" x14ac:dyDescent="0.25">
      <c r="A21047" s="216">
        <v>45666</v>
      </c>
      <c r="B21047" s="217" t="s">
        <v>254</v>
      </c>
      <c r="C21047" s="218">
        <v>1.5528</v>
      </c>
    </row>
    <row r="21048" spans="1:3" ht="15" customHeight="1" x14ac:dyDescent="0.25">
      <c r="A21048" s="216">
        <v>45667</v>
      </c>
      <c r="B21048" s="217" t="s">
        <v>254</v>
      </c>
      <c r="C21048" s="218">
        <v>1.5983000000000001</v>
      </c>
    </row>
    <row r="21049" spans="1:3" ht="15" customHeight="1" x14ac:dyDescent="0.25">
      <c r="A21049" s="216">
        <v>45670</v>
      </c>
      <c r="B21049" s="217" t="s">
        <v>254</v>
      </c>
      <c r="C21049" s="218">
        <v>1.6133999999999999</v>
      </c>
    </row>
    <row r="21050" spans="1:3" ht="15" customHeight="1" x14ac:dyDescent="0.25">
      <c r="A21050" s="216">
        <v>45671</v>
      </c>
      <c r="B21050" s="217" t="s">
        <v>254</v>
      </c>
      <c r="C21050" s="218">
        <v>1.6286</v>
      </c>
    </row>
    <row r="21051" spans="1:3" ht="15" customHeight="1" x14ac:dyDescent="0.25">
      <c r="A21051" s="216">
        <v>45672</v>
      </c>
      <c r="B21051" s="217" t="s">
        <v>254</v>
      </c>
      <c r="C21051" s="218">
        <v>1.6436999999999999</v>
      </c>
    </row>
    <row r="21052" spans="1:3" ht="15" customHeight="1" x14ac:dyDescent="0.25">
      <c r="A21052" s="216">
        <v>45673</v>
      </c>
      <c r="B21052" s="217" t="s">
        <v>254</v>
      </c>
      <c r="C21052" s="218">
        <v>1.6588000000000001</v>
      </c>
    </row>
    <row r="21053" spans="1:3" ht="15" customHeight="1" x14ac:dyDescent="0.25">
      <c r="A21053" s="216">
        <v>45674</v>
      </c>
      <c r="B21053" s="217" t="s">
        <v>254</v>
      </c>
      <c r="C21053" s="218">
        <v>1.7042999999999999</v>
      </c>
    </row>
    <row r="21054" spans="1:3" ht="15" customHeight="1" x14ac:dyDescent="0.25">
      <c r="A21054" s="216">
        <v>45677</v>
      </c>
      <c r="B21054" s="217" t="s">
        <v>254</v>
      </c>
      <c r="C21054" s="218">
        <v>1.7194</v>
      </c>
    </row>
    <row r="21055" spans="1:3" ht="15" customHeight="1" x14ac:dyDescent="0.25">
      <c r="A21055" s="216">
        <v>45678</v>
      </c>
      <c r="B21055" s="217" t="s">
        <v>254</v>
      </c>
      <c r="C21055" s="218">
        <v>1.7345999999999999</v>
      </c>
    </row>
    <row r="21056" spans="1:3" ht="15" customHeight="1" x14ac:dyDescent="0.25">
      <c r="A21056" s="216">
        <v>45679</v>
      </c>
      <c r="B21056" s="217" t="s">
        <v>254</v>
      </c>
      <c r="C21056" s="218">
        <v>1.7497</v>
      </c>
    </row>
    <row r="21057" spans="1:3" ht="15" customHeight="1" x14ac:dyDescent="0.25">
      <c r="A21057" s="216">
        <v>45680</v>
      </c>
      <c r="B21057" s="217" t="s">
        <v>254</v>
      </c>
      <c r="C21057" s="218">
        <v>1.7648999999999999</v>
      </c>
    </row>
    <row r="21058" spans="1:3" ht="15" customHeight="1" x14ac:dyDescent="0.25">
      <c r="A21058" s="216">
        <v>45681</v>
      </c>
      <c r="B21058" s="217" t="s">
        <v>254</v>
      </c>
      <c r="C21058" s="218">
        <v>1.8103</v>
      </c>
    </row>
    <row r="21059" spans="1:3" ht="15" customHeight="1" x14ac:dyDescent="0.25">
      <c r="A21059" s="216">
        <v>45684</v>
      </c>
      <c r="B21059" s="217" t="s">
        <v>254</v>
      </c>
      <c r="C21059" s="218">
        <v>1.8254999999999999</v>
      </c>
    </row>
    <row r="21060" spans="1:3" ht="15" customHeight="1" x14ac:dyDescent="0.25">
      <c r="A21060" s="216">
        <v>45685</v>
      </c>
      <c r="B21060" s="217" t="s">
        <v>254</v>
      </c>
      <c r="C21060" s="218">
        <v>1.8406</v>
      </c>
    </row>
    <row r="21061" spans="1:3" ht="15" customHeight="1" x14ac:dyDescent="0.25">
      <c r="A21061" s="216">
        <v>45686</v>
      </c>
      <c r="B21061" s="217" t="s">
        <v>254</v>
      </c>
      <c r="C21061" s="218">
        <v>1.8556999999999999</v>
      </c>
    </row>
    <row r="21062" spans="1:3" ht="15" customHeight="1" x14ac:dyDescent="0.25">
      <c r="A21062" s="216">
        <v>45687</v>
      </c>
      <c r="B21062" s="217" t="s">
        <v>254</v>
      </c>
      <c r="C21062" s="218">
        <v>1.8709</v>
      </c>
    </row>
    <row r="21063" spans="1:3" ht="15" customHeight="1" x14ac:dyDescent="0.25">
      <c r="A21063" s="216">
        <v>45688</v>
      </c>
      <c r="B21063" s="217" t="s">
        <v>254</v>
      </c>
      <c r="C21063" s="218">
        <v>1.9161999999999999</v>
      </c>
    </row>
    <row r="21064" spans="1:3" ht="15" customHeight="1" x14ac:dyDescent="0.25">
      <c r="A21064" s="216">
        <v>45691</v>
      </c>
      <c r="B21064" s="217" t="s">
        <v>254</v>
      </c>
      <c r="C21064" s="218">
        <v>1.9313</v>
      </c>
    </row>
    <row r="21065" spans="1:3" ht="15" customHeight="1" x14ac:dyDescent="0.25">
      <c r="A21065" s="216">
        <v>45692</v>
      </c>
      <c r="B21065" s="217" t="s">
        <v>254</v>
      </c>
      <c r="C21065" s="218">
        <v>1.9462999999999999</v>
      </c>
    </row>
    <row r="21066" spans="1:3" ht="15" customHeight="1" x14ac:dyDescent="0.25">
      <c r="A21066" s="216">
        <v>45693</v>
      </c>
      <c r="B21066" s="217" t="s">
        <v>254</v>
      </c>
      <c r="C21066" s="218">
        <v>1.9613</v>
      </c>
    </row>
    <row r="21067" spans="1:3" ht="15" customHeight="1" x14ac:dyDescent="0.25">
      <c r="A21067" s="216">
        <v>45694</v>
      </c>
      <c r="B21067" s="217" t="s">
        <v>254</v>
      </c>
      <c r="C21067" s="218">
        <v>1.976</v>
      </c>
    </row>
    <row r="21068" spans="1:3" ht="15" customHeight="1" x14ac:dyDescent="0.25">
      <c r="A21068" s="216">
        <v>45695</v>
      </c>
      <c r="B21068" s="217" t="s">
        <v>254</v>
      </c>
      <c r="C21068" s="218">
        <v>2.02</v>
      </c>
    </row>
    <row r="21069" spans="1:3" ht="15" customHeight="1" x14ac:dyDescent="0.25">
      <c r="A21069" s="216">
        <v>45698</v>
      </c>
      <c r="B21069" s="217" t="s">
        <v>254</v>
      </c>
      <c r="C21069" s="218">
        <v>2.0347</v>
      </c>
    </row>
    <row r="21070" spans="1:3" ht="15" customHeight="1" x14ac:dyDescent="0.25">
      <c r="A21070" s="216">
        <v>45699</v>
      </c>
      <c r="B21070" s="217" t="s">
        <v>254</v>
      </c>
      <c r="C21070" s="218">
        <v>2.0493999999999999</v>
      </c>
    </row>
    <row r="21071" spans="1:3" ht="15" customHeight="1" x14ac:dyDescent="0.25">
      <c r="A21071" s="216">
        <v>45700</v>
      </c>
      <c r="B21071" s="217" t="s">
        <v>254</v>
      </c>
      <c r="C21071" s="218">
        <v>2.0640999999999998</v>
      </c>
    </row>
    <row r="21072" spans="1:3" ht="15" customHeight="1" x14ac:dyDescent="0.25">
      <c r="A21072" s="216">
        <v>45701</v>
      </c>
      <c r="B21072" s="217" t="s">
        <v>254</v>
      </c>
      <c r="C21072" s="218">
        <v>2.0788000000000002</v>
      </c>
    </row>
    <row r="21073" spans="1:3" ht="15" customHeight="1" x14ac:dyDescent="0.25">
      <c r="A21073" s="216">
        <v>45702</v>
      </c>
      <c r="B21073" s="217" t="s">
        <v>254</v>
      </c>
      <c r="C21073" s="218">
        <v>2.1225999999999998</v>
      </c>
    </row>
    <row r="21074" spans="1:3" ht="15" customHeight="1" x14ac:dyDescent="0.25">
      <c r="A21074" s="216">
        <v>45705</v>
      </c>
      <c r="B21074" s="217" t="s">
        <v>254</v>
      </c>
      <c r="C21074" s="218">
        <v>2.1373000000000002</v>
      </c>
    </row>
    <row r="21075" spans="1:3" ht="15" customHeight="1" x14ac:dyDescent="0.25">
      <c r="A21075" s="216">
        <v>45706</v>
      </c>
      <c r="B21075" s="217" t="s">
        <v>254</v>
      </c>
      <c r="C21075" s="218">
        <v>2.1518999999999999</v>
      </c>
    </row>
    <row r="21076" spans="1:3" ht="15" customHeight="1" x14ac:dyDescent="0.25">
      <c r="A21076" s="216">
        <v>45707</v>
      </c>
      <c r="B21076" s="217" t="s">
        <v>254</v>
      </c>
      <c r="C21076" s="218">
        <v>2.1665999999999999</v>
      </c>
    </row>
    <row r="21077" spans="1:3" ht="15" customHeight="1" x14ac:dyDescent="0.25">
      <c r="A21077" s="216">
        <v>45708</v>
      </c>
      <c r="B21077" s="217" t="s">
        <v>254</v>
      </c>
      <c r="C21077" s="218">
        <v>2.1812</v>
      </c>
    </row>
    <row r="21078" spans="1:3" ht="15" customHeight="1" x14ac:dyDescent="0.25">
      <c r="A21078" s="216">
        <v>45709</v>
      </c>
      <c r="B21078" s="217" t="s">
        <v>254</v>
      </c>
      <c r="C21078" s="218">
        <v>2.2248999999999999</v>
      </c>
    </row>
    <row r="21079" spans="1:3" ht="15" customHeight="1" x14ac:dyDescent="0.25">
      <c r="A21079" s="216">
        <v>45712</v>
      </c>
      <c r="B21079" s="217" t="s">
        <v>254</v>
      </c>
      <c r="C21079" s="218">
        <v>2.2395</v>
      </c>
    </row>
    <row r="21080" spans="1:3" ht="15" customHeight="1" x14ac:dyDescent="0.25">
      <c r="A21080" s="216">
        <v>45713</v>
      </c>
      <c r="B21080" s="217" t="s">
        <v>254</v>
      </c>
      <c r="C21080" s="218">
        <v>2.2541000000000002</v>
      </c>
    </row>
    <row r="21081" spans="1:3" ht="15" customHeight="1" x14ac:dyDescent="0.25">
      <c r="A21081" s="216">
        <v>45714</v>
      </c>
      <c r="B21081" s="217" t="s">
        <v>254</v>
      </c>
      <c r="C21081" s="218">
        <v>2.2686000000000002</v>
      </c>
    </row>
    <row r="21082" spans="1:3" ht="15" customHeight="1" x14ac:dyDescent="0.25">
      <c r="A21082" s="216">
        <v>45715</v>
      </c>
      <c r="B21082" s="217" t="s">
        <v>254</v>
      </c>
      <c r="C21082" s="218">
        <v>2.2831999999999999</v>
      </c>
    </row>
    <row r="21083" spans="1:3" ht="15" customHeight="1" x14ac:dyDescent="0.25">
      <c r="A21083" s="216">
        <v>45716</v>
      </c>
      <c r="B21083" s="217" t="s">
        <v>254</v>
      </c>
      <c r="C21083" s="218">
        <v>2.3269000000000002</v>
      </c>
    </row>
    <row r="21084" spans="1:3" ht="15" customHeight="1" x14ac:dyDescent="0.25">
      <c r="A21084" s="216">
        <v>45719</v>
      </c>
      <c r="B21084" s="217" t="s">
        <v>254</v>
      </c>
      <c r="C21084" s="218">
        <v>2.3414000000000001</v>
      </c>
    </row>
    <row r="21085" spans="1:3" ht="15" customHeight="1" x14ac:dyDescent="0.25">
      <c r="A21085" s="216">
        <v>45720</v>
      </c>
      <c r="B21085" s="217" t="s">
        <v>254</v>
      </c>
      <c r="C21085" s="218">
        <v>2.3559000000000001</v>
      </c>
    </row>
    <row r="21086" spans="1:3" ht="15" customHeight="1" x14ac:dyDescent="0.25">
      <c r="A21086" s="216">
        <v>45721</v>
      </c>
      <c r="B21086" s="217" t="s">
        <v>254</v>
      </c>
      <c r="C21086" s="218">
        <v>2.3704999999999998</v>
      </c>
    </row>
    <row r="21087" spans="1:3" ht="15" customHeight="1" x14ac:dyDescent="0.25">
      <c r="A21087" s="216">
        <v>45722</v>
      </c>
      <c r="B21087" s="217" t="s">
        <v>254</v>
      </c>
      <c r="C21087" s="218">
        <v>2.3849999999999998</v>
      </c>
    </row>
    <row r="21088" spans="1:3" ht="15" customHeight="1" x14ac:dyDescent="0.25">
      <c r="A21088" s="216">
        <v>45723</v>
      </c>
      <c r="B21088" s="217" t="s">
        <v>254</v>
      </c>
      <c r="C21088" s="218">
        <v>2.4285999999999999</v>
      </c>
    </row>
    <row r="21089" spans="1:3" ht="15" customHeight="1" x14ac:dyDescent="0.25">
      <c r="A21089" s="216">
        <v>45726</v>
      </c>
      <c r="B21089" s="217" t="s">
        <v>254</v>
      </c>
      <c r="C21089" s="218">
        <v>2.4430999999999998</v>
      </c>
    </row>
    <row r="21090" spans="1:3" ht="15" customHeight="1" x14ac:dyDescent="0.25">
      <c r="A21090" s="216">
        <v>45727</v>
      </c>
      <c r="B21090" s="217" t="s">
        <v>254</v>
      </c>
      <c r="C21090" s="218">
        <v>2.4575999999999998</v>
      </c>
    </row>
    <row r="21091" spans="1:3" ht="15" customHeight="1" x14ac:dyDescent="0.25">
      <c r="A21091" s="216">
        <v>45728</v>
      </c>
      <c r="B21091" s="217" t="s">
        <v>254</v>
      </c>
      <c r="C21091" s="218">
        <v>2.4721000000000002</v>
      </c>
    </row>
    <row r="21092" spans="1:3" ht="15" customHeight="1" x14ac:dyDescent="0.25">
      <c r="A21092" s="216">
        <v>45729</v>
      </c>
      <c r="B21092" s="217" t="s">
        <v>254</v>
      </c>
      <c r="C21092" s="218">
        <v>2.4866999999999999</v>
      </c>
    </row>
    <row r="21093" spans="1:3" ht="15" customHeight="1" x14ac:dyDescent="0.25">
      <c r="A21093" s="216">
        <v>45730</v>
      </c>
      <c r="B21093" s="217" t="s">
        <v>254</v>
      </c>
      <c r="C21093" s="218">
        <v>2.5301999999999998</v>
      </c>
    </row>
    <row r="21094" spans="1:3" ht="15" customHeight="1" x14ac:dyDescent="0.25">
      <c r="A21094" s="216">
        <v>45733</v>
      </c>
      <c r="B21094" s="217" t="s">
        <v>254</v>
      </c>
      <c r="C21094" s="218">
        <v>2.5447000000000002</v>
      </c>
    </row>
    <row r="21095" spans="1:3" ht="15" customHeight="1" x14ac:dyDescent="0.25">
      <c r="A21095" s="216">
        <v>45734</v>
      </c>
      <c r="B21095" s="217" t="s">
        <v>254</v>
      </c>
      <c r="C21095" s="218">
        <v>2.5592999999999999</v>
      </c>
    </row>
    <row r="21096" spans="1:3" ht="15" customHeight="1" x14ac:dyDescent="0.25">
      <c r="A21096" s="216">
        <v>45735</v>
      </c>
      <c r="B21096" s="217" t="s">
        <v>254</v>
      </c>
      <c r="C21096" s="218">
        <v>2.5737999999999999</v>
      </c>
    </row>
    <row r="21097" spans="1:3" ht="15" customHeight="1" x14ac:dyDescent="0.25">
      <c r="A21097" s="216">
        <v>45736</v>
      </c>
      <c r="B21097" s="217" t="s">
        <v>254</v>
      </c>
      <c r="C21097" s="218">
        <v>2.5882999999999998</v>
      </c>
    </row>
    <row r="21098" spans="1:3" ht="15" customHeight="1" x14ac:dyDescent="0.25">
      <c r="A21098" s="216">
        <v>45737</v>
      </c>
      <c r="B21098" s="217" t="s">
        <v>254</v>
      </c>
      <c r="C21098" s="218">
        <v>2.6320000000000001</v>
      </c>
    </row>
    <row r="21099" spans="1:3" ht="15" customHeight="1" x14ac:dyDescent="0.25">
      <c r="A21099" s="216">
        <v>45740</v>
      </c>
      <c r="B21099" s="217" t="s">
        <v>254</v>
      </c>
      <c r="C21099" s="218">
        <v>2.6465000000000001</v>
      </c>
    </row>
    <row r="21100" spans="1:3" ht="15" customHeight="1" x14ac:dyDescent="0.25">
      <c r="A21100" s="216">
        <v>45741</v>
      </c>
      <c r="B21100" s="217" t="s">
        <v>254</v>
      </c>
      <c r="C21100" s="218">
        <v>2.661</v>
      </c>
    </row>
    <row r="21101" spans="1:3" ht="15" customHeight="1" x14ac:dyDescent="0.25">
      <c r="A21101" s="216">
        <v>45742</v>
      </c>
      <c r="B21101" s="217" t="s">
        <v>254</v>
      </c>
      <c r="C21101" s="218">
        <v>2.6756000000000002</v>
      </c>
    </row>
    <row r="21102" spans="1:3" ht="15" customHeight="1" x14ac:dyDescent="0.25">
      <c r="A21102" s="216">
        <v>45743</v>
      </c>
      <c r="B21102" s="217" t="s">
        <v>254</v>
      </c>
      <c r="C21102" s="218">
        <v>2.6901000000000002</v>
      </c>
    </row>
    <row r="21103" spans="1:3" ht="15" customHeight="1" x14ac:dyDescent="0.25">
      <c r="A21103" s="216">
        <v>45744</v>
      </c>
      <c r="B21103" s="217" t="s">
        <v>254</v>
      </c>
      <c r="C21103" s="218">
        <v>2.7336999999999998</v>
      </c>
    </row>
    <row r="21104" spans="1:3" ht="15" customHeight="1" x14ac:dyDescent="0.25">
      <c r="A21104" s="216">
        <v>45747</v>
      </c>
      <c r="B21104" s="217" t="s">
        <v>254</v>
      </c>
      <c r="C21104" s="218">
        <v>2.7483</v>
      </c>
    </row>
    <row r="21105" spans="1:3" ht="15" customHeight="1" x14ac:dyDescent="0.25">
      <c r="A21105" s="216">
        <v>45748</v>
      </c>
      <c r="B21105" s="217" t="s">
        <v>254</v>
      </c>
      <c r="C21105" s="218">
        <v>2.7627999999999999</v>
      </c>
    </row>
    <row r="21106" spans="1:3" ht="15" customHeight="1" x14ac:dyDescent="0.25">
      <c r="A21106" s="216">
        <v>45749</v>
      </c>
      <c r="B21106" s="217" t="s">
        <v>254</v>
      </c>
      <c r="C21106" s="218">
        <v>2.7772999999999999</v>
      </c>
    </row>
    <row r="21107" spans="1:3" ht="15" customHeight="1" x14ac:dyDescent="0.25">
      <c r="A21107" s="216">
        <v>45750</v>
      </c>
      <c r="B21107" s="217" t="s">
        <v>254</v>
      </c>
      <c r="C21107" s="218">
        <v>2.7917999999999998</v>
      </c>
    </row>
    <row r="21108" spans="1:3" ht="15" customHeight="1" x14ac:dyDescent="0.25">
      <c r="A21108" s="216">
        <v>45751</v>
      </c>
      <c r="B21108" s="217" t="s">
        <v>254</v>
      </c>
      <c r="C21108" s="218">
        <v>2.8351999999999999</v>
      </c>
    </row>
    <row r="21109" spans="1:3" ht="15" customHeight="1" x14ac:dyDescent="0.25">
      <c r="A21109" s="216">
        <v>45754</v>
      </c>
      <c r="B21109" s="217" t="s">
        <v>254</v>
      </c>
      <c r="C21109" s="218">
        <v>2.8496999999999999</v>
      </c>
    </row>
    <row r="21110" spans="1:3" ht="15" customHeight="1" x14ac:dyDescent="0.25">
      <c r="A21110" s="216">
        <v>45755</v>
      </c>
      <c r="B21110" s="217" t="s">
        <v>254</v>
      </c>
      <c r="C21110" s="218">
        <v>2.8641999999999999</v>
      </c>
    </row>
    <row r="21111" spans="1:3" ht="15" customHeight="1" x14ac:dyDescent="0.25">
      <c r="A21111" s="216">
        <v>45756</v>
      </c>
      <c r="B21111" s="217" t="s">
        <v>254</v>
      </c>
      <c r="C21111" s="218">
        <v>2.8786</v>
      </c>
    </row>
    <row r="21112" spans="1:3" ht="15" customHeight="1" x14ac:dyDescent="0.25">
      <c r="A21112" s="216">
        <v>45757</v>
      </c>
      <c r="B21112" s="217" t="s">
        <v>254</v>
      </c>
      <c r="C21112" s="218">
        <v>2.8931</v>
      </c>
    </row>
    <row r="21113" spans="1:3" ht="15" customHeight="1" x14ac:dyDescent="0.25">
      <c r="A21113" s="216">
        <v>45758</v>
      </c>
      <c r="B21113" s="217" t="s">
        <v>254</v>
      </c>
      <c r="C21113" s="218">
        <v>2.9365000000000001</v>
      </c>
    </row>
    <row r="21114" spans="1:3" ht="15" customHeight="1" x14ac:dyDescent="0.25">
      <c r="A21114" s="216">
        <v>45761</v>
      </c>
      <c r="B21114" s="217" t="s">
        <v>254</v>
      </c>
      <c r="C21114" s="218">
        <v>2.9510000000000001</v>
      </c>
    </row>
    <row r="21115" spans="1:3" ht="15" customHeight="1" x14ac:dyDescent="0.25">
      <c r="A21115" s="216">
        <v>45762</v>
      </c>
      <c r="B21115" s="217" t="s">
        <v>254</v>
      </c>
      <c r="C21115" s="218">
        <v>2.9655</v>
      </c>
    </row>
    <row r="21116" spans="1:3" ht="15" customHeight="1" x14ac:dyDescent="0.25">
      <c r="A21116" s="216">
        <v>45763</v>
      </c>
      <c r="B21116" s="217" t="s">
        <v>254</v>
      </c>
      <c r="C21116" s="218">
        <v>2.9799000000000002</v>
      </c>
    </row>
    <row r="21117" spans="1:3" ht="15" customHeight="1" x14ac:dyDescent="0.25">
      <c r="A21117" s="216">
        <v>45764</v>
      </c>
      <c r="B21117" s="217" t="s">
        <v>254</v>
      </c>
      <c r="C21117" s="218">
        <v>3.0522</v>
      </c>
    </row>
    <row r="21118" spans="1:3" ht="15" customHeight="1" x14ac:dyDescent="0.25">
      <c r="A21118" s="216">
        <v>45769</v>
      </c>
      <c r="B21118" s="217" t="s">
        <v>254</v>
      </c>
      <c r="C21118" s="218">
        <v>3.0666000000000002</v>
      </c>
    </row>
    <row r="21119" spans="1:3" ht="15" customHeight="1" x14ac:dyDescent="0.25">
      <c r="A21119" s="216">
        <v>45770</v>
      </c>
      <c r="B21119" s="217" t="s">
        <v>254</v>
      </c>
      <c r="C21119" s="218">
        <v>3.0811000000000002</v>
      </c>
    </row>
    <row r="21120" spans="1:3" ht="15" customHeight="1" x14ac:dyDescent="0.25">
      <c r="A21120" s="216">
        <v>45771</v>
      </c>
      <c r="B21120" s="217" t="s">
        <v>254</v>
      </c>
      <c r="C21120" s="218">
        <v>3.0956000000000001</v>
      </c>
    </row>
    <row r="21121" spans="1:3" ht="15" customHeight="1" x14ac:dyDescent="0.25">
      <c r="A21121" s="216">
        <v>45772</v>
      </c>
      <c r="B21121" s="217" t="s">
        <v>254</v>
      </c>
      <c r="C21121" s="218">
        <v>3.1389999999999998</v>
      </c>
    </row>
    <row r="21122" spans="1:3" ht="15" customHeight="1" x14ac:dyDescent="0.25">
      <c r="A21122" s="216">
        <v>45775</v>
      </c>
      <c r="B21122" s="217" t="s">
        <v>254</v>
      </c>
      <c r="C21122" s="218">
        <v>3.1534</v>
      </c>
    </row>
    <row r="21123" spans="1:3" ht="15" customHeight="1" x14ac:dyDescent="0.25">
      <c r="A21123" s="216">
        <v>45776</v>
      </c>
      <c r="B21123" s="217" t="s">
        <v>254</v>
      </c>
      <c r="C21123" s="218">
        <v>3.1678999999999999</v>
      </c>
    </row>
    <row r="21124" spans="1:3" ht="15" customHeight="1" x14ac:dyDescent="0.25">
      <c r="A21124" s="216">
        <v>45777</v>
      </c>
      <c r="B21124" s="217" t="s">
        <v>254</v>
      </c>
      <c r="C21124" s="218">
        <v>3.1823999999999999</v>
      </c>
    </row>
    <row r="21125" spans="1:3" ht="15" customHeight="1" x14ac:dyDescent="0.25">
      <c r="A21125" s="216">
        <v>45778</v>
      </c>
      <c r="B21125" s="217" t="s">
        <v>254</v>
      </c>
      <c r="C21125" s="218">
        <v>3.1968999999999999</v>
      </c>
    </row>
    <row r="21126" spans="1:3" ht="15" customHeight="1" x14ac:dyDescent="0.25">
      <c r="A21126" s="216">
        <v>45779</v>
      </c>
      <c r="B21126" s="217" t="s">
        <v>254</v>
      </c>
      <c r="C21126" s="218">
        <v>3.2547000000000001</v>
      </c>
    </row>
    <row r="21127" spans="1:3" ht="15" customHeight="1" x14ac:dyDescent="0.25">
      <c r="A21127" s="216">
        <v>45783</v>
      </c>
      <c r="B21127" s="217" t="s">
        <v>254</v>
      </c>
      <c r="C21127" s="218">
        <v>3.2690999999999999</v>
      </c>
    </row>
    <row r="21128" spans="1:3" ht="15" customHeight="1" x14ac:dyDescent="0.25">
      <c r="A21128" s="216">
        <v>45784</v>
      </c>
      <c r="B21128" s="217" t="s">
        <v>254</v>
      </c>
      <c r="C21128" s="218">
        <v>3.2835000000000001</v>
      </c>
    </row>
    <row r="21129" spans="1:3" ht="15" customHeight="1" x14ac:dyDescent="0.25">
      <c r="A21129" s="216">
        <v>45785</v>
      </c>
      <c r="B21129" s="217" t="s">
        <v>254</v>
      </c>
      <c r="C21129" s="218">
        <v>3.2976000000000001</v>
      </c>
    </row>
    <row r="21130" spans="1:3" ht="15" customHeight="1" x14ac:dyDescent="0.25">
      <c r="A21130" s="216">
        <v>45786</v>
      </c>
      <c r="B21130" s="217" t="s">
        <v>254</v>
      </c>
      <c r="C21130" s="218">
        <v>3.3399000000000001</v>
      </c>
    </row>
    <row r="21131" spans="1:3" ht="15" customHeight="1" x14ac:dyDescent="0.25">
      <c r="A21131" s="216">
        <v>45789</v>
      </c>
      <c r="B21131" s="217" t="s">
        <v>254</v>
      </c>
      <c r="C21131" s="218">
        <v>3.3540999999999999</v>
      </c>
    </row>
    <row r="21132" spans="1:3" ht="15" customHeight="1" x14ac:dyDescent="0.25">
      <c r="A21132" s="216">
        <v>45790</v>
      </c>
      <c r="B21132" s="217" t="s">
        <v>254</v>
      </c>
      <c r="C21132" s="218">
        <v>3.3681999999999999</v>
      </c>
    </row>
    <row r="21133" spans="1:3" ht="15" customHeight="1" x14ac:dyDescent="0.25">
      <c r="A21133" s="216">
        <v>45791</v>
      </c>
      <c r="B21133" s="217" t="s">
        <v>254</v>
      </c>
      <c r="C21133" s="218">
        <v>3.3822000000000001</v>
      </c>
    </row>
    <row r="21134" spans="1:3" ht="15" customHeight="1" x14ac:dyDescent="0.25">
      <c r="A21134" s="216">
        <v>45792</v>
      </c>
      <c r="B21134" s="217" t="s">
        <v>254</v>
      </c>
      <c r="C21134" s="218">
        <v>3.3961999999999999</v>
      </c>
    </row>
    <row r="21135" spans="1:3" ht="15" customHeight="1" x14ac:dyDescent="0.25">
      <c r="A21135" s="216">
        <v>45793</v>
      </c>
      <c r="B21135" s="217" t="s">
        <v>254</v>
      </c>
      <c r="C21135" s="218">
        <v>3.4380999999999999</v>
      </c>
    </row>
    <row r="21136" spans="1:3" ht="15" customHeight="1" x14ac:dyDescent="0.25">
      <c r="A21136" s="216">
        <v>45796</v>
      </c>
      <c r="B21136" s="217" t="s">
        <v>254</v>
      </c>
      <c r="C21136" s="218">
        <v>3.4521000000000002</v>
      </c>
    </row>
    <row r="21137" spans="1:3" ht="15" customHeight="1" x14ac:dyDescent="0.25">
      <c r="A21137" s="216">
        <v>45797</v>
      </c>
      <c r="B21137" s="217" t="s">
        <v>254</v>
      </c>
      <c r="C21137" s="218">
        <v>3.4661</v>
      </c>
    </row>
    <row r="21138" spans="1:3" ht="15" customHeight="1" x14ac:dyDescent="0.25">
      <c r="A21138" s="216">
        <v>45798</v>
      </c>
      <c r="B21138" s="217" t="s">
        <v>254</v>
      </c>
      <c r="C21138" s="218">
        <v>3.4801000000000002</v>
      </c>
    </row>
    <row r="21139" spans="1:3" ht="15" customHeight="1" x14ac:dyDescent="0.25">
      <c r="A21139" s="216">
        <v>45799</v>
      </c>
      <c r="B21139" s="217" t="s">
        <v>254</v>
      </c>
      <c r="C21139" s="218">
        <v>3.4941</v>
      </c>
    </row>
    <row r="21140" spans="1:3" ht="15" customHeight="1" x14ac:dyDescent="0.25">
      <c r="A21140" s="216">
        <v>45800</v>
      </c>
      <c r="B21140" s="217" t="s">
        <v>254</v>
      </c>
      <c r="C21140" s="218">
        <v>3.5501</v>
      </c>
    </row>
    <row r="21141" spans="1:3" ht="15" customHeight="1" x14ac:dyDescent="0.25">
      <c r="A21141" s="216">
        <v>45804</v>
      </c>
      <c r="B21141" s="217" t="s">
        <v>254</v>
      </c>
      <c r="C21141" s="218">
        <v>3.5640999999999998</v>
      </c>
    </row>
    <row r="21142" spans="1:3" ht="15" customHeight="1" x14ac:dyDescent="0.25">
      <c r="A21142" s="216">
        <v>45805</v>
      </c>
      <c r="B21142" s="217" t="s">
        <v>254</v>
      </c>
      <c r="C21142" s="218">
        <v>3.5781000000000001</v>
      </c>
    </row>
    <row r="21143" spans="1:3" ht="15" customHeight="1" x14ac:dyDescent="0.25">
      <c r="A21143" s="216">
        <v>45806</v>
      </c>
      <c r="B21143" s="217" t="s">
        <v>254</v>
      </c>
      <c r="C21143" s="218">
        <v>3.5920999999999998</v>
      </c>
    </row>
    <row r="21144" spans="1:3" ht="15" customHeight="1" x14ac:dyDescent="0.25">
      <c r="A21144" s="216">
        <v>45807</v>
      </c>
      <c r="B21144" s="217" t="s">
        <v>254</v>
      </c>
      <c r="C21144" s="218">
        <v>3.6341000000000001</v>
      </c>
    </row>
    <row r="21145" spans="1:3" ht="15" customHeight="1" x14ac:dyDescent="0.25">
      <c r="A21145" s="216">
        <v>45810</v>
      </c>
      <c r="B21145" s="217" t="s">
        <v>254</v>
      </c>
      <c r="C21145" s="218">
        <v>3.6480999999999999</v>
      </c>
    </row>
    <row r="21146" spans="1:3" ht="15" customHeight="1" x14ac:dyDescent="0.25">
      <c r="A21146" s="216">
        <v>45811</v>
      </c>
      <c r="B21146" s="217" t="s">
        <v>254</v>
      </c>
      <c r="C21146" s="218">
        <v>3.6621000000000001</v>
      </c>
    </row>
    <row r="21147" spans="1:3" ht="15" customHeight="1" x14ac:dyDescent="0.25">
      <c r="A21147" s="216">
        <v>45812</v>
      </c>
      <c r="B21147" s="217" t="s">
        <v>254</v>
      </c>
      <c r="C21147" s="218">
        <v>3.6760000000000002</v>
      </c>
    </row>
    <row r="21148" spans="1:3" ht="15" customHeight="1" x14ac:dyDescent="0.25">
      <c r="A21148" s="216">
        <v>45813</v>
      </c>
      <c r="B21148" s="217" t="s">
        <v>254</v>
      </c>
      <c r="C21148" s="218">
        <v>3.6899000000000002</v>
      </c>
    </row>
    <row r="21149" spans="1:3" ht="15" customHeight="1" x14ac:dyDescent="0.25">
      <c r="A21149" s="216">
        <v>45814</v>
      </c>
      <c r="B21149" s="217" t="s">
        <v>254</v>
      </c>
      <c r="C21149" s="218">
        <v>3.7315999999999998</v>
      </c>
    </row>
    <row r="21150" spans="1:3" ht="15" customHeight="1" x14ac:dyDescent="0.25">
      <c r="A21150" s="216">
        <v>45817</v>
      </c>
      <c r="B21150" s="217" t="s">
        <v>254</v>
      </c>
      <c r="C21150" s="218">
        <v>3.7454999999999998</v>
      </c>
    </row>
    <row r="21151" spans="1:3" ht="15" customHeight="1" x14ac:dyDescent="0.25">
      <c r="A21151" s="216">
        <v>45818</v>
      </c>
      <c r="B21151" s="217" t="s">
        <v>254</v>
      </c>
      <c r="C21151" s="218">
        <v>3.7593999999999999</v>
      </c>
    </row>
    <row r="21152" spans="1:3" ht="15" customHeight="1" x14ac:dyDescent="0.25">
      <c r="A21152" s="216">
        <v>45819</v>
      </c>
      <c r="B21152" s="217" t="s">
        <v>254</v>
      </c>
      <c r="C21152" s="218">
        <v>3.7734000000000001</v>
      </c>
    </row>
    <row r="21153" spans="1:3" ht="15" customHeight="1" x14ac:dyDescent="0.25">
      <c r="A21153" s="216">
        <v>45820</v>
      </c>
      <c r="B21153" s="217" t="s">
        <v>254</v>
      </c>
      <c r="C21153" s="218">
        <v>3.7873000000000001</v>
      </c>
    </row>
    <row r="21154" spans="1:3" ht="15" customHeight="1" x14ac:dyDescent="0.25">
      <c r="A21154" s="216">
        <v>45821</v>
      </c>
      <c r="B21154" s="217" t="s">
        <v>254</v>
      </c>
      <c r="C21154" s="218">
        <v>3.8292000000000002</v>
      </c>
    </row>
    <row r="21155" spans="1:3" ht="15" customHeight="1" x14ac:dyDescent="0.25">
      <c r="A21155" s="216">
        <v>45824</v>
      </c>
      <c r="B21155" s="217" t="s">
        <v>254</v>
      </c>
      <c r="C21155" s="218">
        <v>3.8431000000000002</v>
      </c>
    </row>
    <row r="21156" spans="1:3" ht="15" customHeight="1" x14ac:dyDescent="0.25">
      <c r="A21156" s="216">
        <v>45825</v>
      </c>
      <c r="B21156" s="217" t="s">
        <v>254</v>
      </c>
      <c r="C21156" s="218">
        <v>3.8570000000000002</v>
      </c>
    </row>
    <row r="21157" spans="1:3" ht="15" customHeight="1" x14ac:dyDescent="0.25">
      <c r="A21157" s="216">
        <v>45826</v>
      </c>
      <c r="B21157" s="217" t="s">
        <v>254</v>
      </c>
      <c r="C21157" s="218">
        <v>3.871</v>
      </c>
    </row>
    <row r="21158" spans="1:3" ht="15" customHeight="1" x14ac:dyDescent="0.25">
      <c r="A21158" s="216">
        <v>45827</v>
      </c>
      <c r="B21158" s="217" t="s">
        <v>254</v>
      </c>
      <c r="C21158" s="218">
        <v>3.8849</v>
      </c>
    </row>
    <row r="21159" spans="1:3" ht="15" customHeight="1" x14ac:dyDescent="0.25">
      <c r="A21159" s="216">
        <v>45828</v>
      </c>
      <c r="B21159" s="217" t="s">
        <v>254</v>
      </c>
      <c r="C21159" s="218">
        <v>3.9268000000000001</v>
      </c>
    </row>
    <row r="21160" spans="1:3" ht="15" customHeight="1" x14ac:dyDescent="0.25">
      <c r="A21160" s="216">
        <v>45831</v>
      </c>
      <c r="B21160" s="217" t="s">
        <v>254</v>
      </c>
      <c r="C21160" s="218">
        <v>3.9407999999999999</v>
      </c>
    </row>
    <row r="21161" spans="1:3" ht="15" customHeight="1" x14ac:dyDescent="0.25">
      <c r="A21161" s="216">
        <v>45832</v>
      </c>
      <c r="B21161" s="217" t="s">
        <v>254</v>
      </c>
      <c r="C21161" s="218">
        <v>3.9546999999999999</v>
      </c>
    </row>
    <row r="21162" spans="1:3" ht="15" customHeight="1" x14ac:dyDescent="0.25">
      <c r="A21162" s="216">
        <v>45833</v>
      </c>
      <c r="B21162" s="217" t="s">
        <v>254</v>
      </c>
      <c r="C21162" s="218">
        <v>3.9687000000000001</v>
      </c>
    </row>
    <row r="21163" spans="1:3" ht="15" customHeight="1" x14ac:dyDescent="0.25">
      <c r="A21163" s="216">
        <v>45834</v>
      </c>
      <c r="B21163" s="217" t="s">
        <v>254</v>
      </c>
      <c r="C21163" s="218">
        <v>3.9826999999999999</v>
      </c>
    </row>
    <row r="21164" spans="1:3" ht="15" customHeight="1" x14ac:dyDescent="0.25">
      <c r="A21164" s="216">
        <v>45835</v>
      </c>
      <c r="B21164" s="217" t="s">
        <v>254</v>
      </c>
      <c r="C21164" s="218">
        <v>4.0246000000000004</v>
      </c>
    </row>
    <row r="21165" spans="1:3" ht="15" customHeight="1" x14ac:dyDescent="0.25">
      <c r="A21165" s="216">
        <v>45838</v>
      </c>
      <c r="B21165" s="217" t="s">
        <v>254</v>
      </c>
      <c r="C21165" s="218">
        <v>4.0387000000000004</v>
      </c>
    </row>
    <row r="21166" spans="1:3" ht="15" customHeight="1" x14ac:dyDescent="0.25">
      <c r="A21166" s="216">
        <v>45839</v>
      </c>
      <c r="B21166" s="217" t="s">
        <v>254</v>
      </c>
      <c r="C21166" s="218">
        <v>4.0526</v>
      </c>
    </row>
    <row r="21167" spans="1:3" ht="15" customHeight="1" x14ac:dyDescent="0.25">
      <c r="A21167" s="216">
        <v>45840</v>
      </c>
      <c r="B21167" s="217" t="s">
        <v>254</v>
      </c>
      <c r="C21167" s="218">
        <v>4.0664999999999996</v>
      </c>
    </row>
    <row r="21168" spans="1:3" ht="15" customHeight="1" x14ac:dyDescent="0.25">
      <c r="A21168" s="216">
        <v>45841</v>
      </c>
      <c r="B21168" s="217" t="s">
        <v>254</v>
      </c>
      <c r="C21168" s="218">
        <v>4.0804999999999998</v>
      </c>
    </row>
    <row r="21169" spans="1:3" ht="15" customHeight="1" x14ac:dyDescent="0.25">
      <c r="A21169" s="216">
        <v>45842</v>
      </c>
      <c r="B21169" s="217" t="s">
        <v>254</v>
      </c>
      <c r="C21169" s="218">
        <v>4.1222000000000003</v>
      </c>
    </row>
    <row r="21170" spans="1:3" ht="15" customHeight="1" x14ac:dyDescent="0.25">
      <c r="A21170" s="216">
        <v>45845</v>
      </c>
      <c r="B21170" s="217" t="s">
        <v>254</v>
      </c>
      <c r="C21170" s="218">
        <v>4.1360999999999999</v>
      </c>
    </row>
    <row r="21171" spans="1:3" ht="15" customHeight="1" x14ac:dyDescent="0.25">
      <c r="A21171" s="216">
        <v>45846</v>
      </c>
      <c r="B21171" s="217" t="s">
        <v>254</v>
      </c>
      <c r="C21171" s="218">
        <v>4.1500000000000004</v>
      </c>
    </row>
    <row r="21172" spans="1:3" ht="15" customHeight="1" x14ac:dyDescent="0.25">
      <c r="A21172" s="216">
        <v>45847</v>
      </c>
      <c r="B21172" s="217" t="s">
        <v>254</v>
      </c>
      <c r="C21172" s="218">
        <v>4.1638999999999999</v>
      </c>
    </row>
    <row r="21173" spans="1:3" ht="15" customHeight="1" x14ac:dyDescent="0.25">
      <c r="A21173" s="216">
        <v>45848</v>
      </c>
      <c r="B21173" s="217" t="s">
        <v>254</v>
      </c>
      <c r="C21173" s="218">
        <v>4.1778000000000004</v>
      </c>
    </row>
    <row r="21174" spans="1:3" ht="15" customHeight="1" x14ac:dyDescent="0.25">
      <c r="A21174" s="216">
        <v>45849</v>
      </c>
      <c r="B21174" s="217" t="s">
        <v>254</v>
      </c>
      <c r="C21174" s="218">
        <v>4.2195</v>
      </c>
    </row>
    <row r="21175" spans="1:3" ht="15" customHeight="1" x14ac:dyDescent="0.25">
      <c r="A21175" s="216">
        <v>45852</v>
      </c>
      <c r="B21175" s="217" t="s">
        <v>254</v>
      </c>
      <c r="C21175" s="218">
        <v>4.2333999999999996</v>
      </c>
    </row>
    <row r="21176" spans="1:3" ht="15" customHeight="1" x14ac:dyDescent="0.25">
      <c r="A21176" s="216">
        <v>45853</v>
      </c>
      <c r="B21176" s="217" t="s">
        <v>254</v>
      </c>
      <c r="C21176" s="218">
        <v>4.2473000000000001</v>
      </c>
    </row>
    <row r="21177" spans="1:3" ht="15" customHeight="1" x14ac:dyDescent="0.25">
      <c r="A21177" s="216">
        <v>45854</v>
      </c>
      <c r="B21177" s="217" t="s">
        <v>254</v>
      </c>
      <c r="C21177" s="218">
        <v>4.2611999999999997</v>
      </c>
    </row>
    <row r="21178" spans="1:3" ht="15" customHeight="1" x14ac:dyDescent="0.25">
      <c r="A21178" s="216">
        <v>45855</v>
      </c>
      <c r="B21178" s="217" t="s">
        <v>254</v>
      </c>
      <c r="C21178" s="218">
        <v>4.2751000000000001</v>
      </c>
    </row>
    <row r="21179" spans="1:3" ht="15" customHeight="1" x14ac:dyDescent="0.25">
      <c r="A21179" s="216">
        <v>45856</v>
      </c>
      <c r="B21179" s="217" t="s">
        <v>254</v>
      </c>
      <c r="C21179" s="218">
        <v>4.3169000000000004</v>
      </c>
    </row>
    <row r="21180" spans="1:3" ht="15" customHeight="1" x14ac:dyDescent="0.25">
      <c r="A21180" s="216">
        <v>45859</v>
      </c>
      <c r="B21180" s="217" t="s">
        <v>254</v>
      </c>
      <c r="C21180" s="218">
        <v>4.3308</v>
      </c>
    </row>
    <row r="21181" spans="1:3" ht="15" customHeight="1" x14ac:dyDescent="0.25">
      <c r="A21181" s="216">
        <v>45860</v>
      </c>
      <c r="B21181" s="217" t="s">
        <v>254</v>
      </c>
      <c r="C21181" s="218">
        <v>4.3446999999999996</v>
      </c>
    </row>
    <row r="21182" spans="1:3" ht="15" customHeight="1" x14ac:dyDescent="0.25">
      <c r="A21182" s="216">
        <v>45861</v>
      </c>
      <c r="B21182" s="217" t="s">
        <v>254</v>
      </c>
      <c r="C21182" s="218">
        <v>4.3586</v>
      </c>
    </row>
    <row r="21183" spans="1:3" ht="15" customHeight="1" x14ac:dyDescent="0.25">
      <c r="A21183" s="216">
        <v>45862</v>
      </c>
      <c r="B21183" s="217" t="s">
        <v>254</v>
      </c>
      <c r="C21183" s="218">
        <v>4.3724999999999996</v>
      </c>
    </row>
    <row r="21184" spans="1:3" ht="15" customHeight="1" x14ac:dyDescent="0.25">
      <c r="A21184" s="216">
        <v>45863</v>
      </c>
      <c r="B21184" s="217" t="s">
        <v>254</v>
      </c>
      <c r="C21184" s="218">
        <v>4.4143999999999997</v>
      </c>
    </row>
    <row r="21185" spans="1:3" ht="15" customHeight="1" x14ac:dyDescent="0.25">
      <c r="A21185" s="216">
        <v>45866</v>
      </c>
      <c r="B21185" s="217" t="s">
        <v>254</v>
      </c>
      <c r="C21185" s="218">
        <v>4.4283000000000001</v>
      </c>
    </row>
    <row r="21186" spans="1:3" ht="15" customHeight="1" x14ac:dyDescent="0.25">
      <c r="A21186" s="216">
        <v>45867</v>
      </c>
      <c r="B21186" s="217" t="s">
        <v>254</v>
      </c>
      <c r="C21186" s="218">
        <v>4.4421999999999997</v>
      </c>
    </row>
    <row r="21187" spans="1:3" ht="15" customHeight="1" x14ac:dyDescent="0.25">
      <c r="A21187" s="216">
        <v>45868</v>
      </c>
      <c r="B21187" s="217" t="s">
        <v>254</v>
      </c>
      <c r="C21187" s="218">
        <v>4.4561000000000002</v>
      </c>
    </row>
    <row r="21188" spans="1:3" ht="15" customHeight="1" x14ac:dyDescent="0.25">
      <c r="A21188" s="216">
        <v>45869</v>
      </c>
      <c r="B21188" s="217" t="s">
        <v>254</v>
      </c>
      <c r="C21188" s="218">
        <v>4.47</v>
      </c>
    </row>
    <row r="21189" spans="1:3" ht="15" customHeight="1" x14ac:dyDescent="0.25">
      <c r="A21189" s="216">
        <v>45870</v>
      </c>
      <c r="B21189" s="217" t="s">
        <v>254</v>
      </c>
      <c r="C21189" s="218">
        <v>4.5115999999999996</v>
      </c>
    </row>
    <row r="21190" spans="1:3" ht="15" customHeight="1" x14ac:dyDescent="0.25">
      <c r="A21190" s="216">
        <v>45873</v>
      </c>
      <c r="B21190" s="217" t="s">
        <v>254</v>
      </c>
      <c r="C21190" s="218">
        <v>4.5254000000000003</v>
      </c>
    </row>
    <row r="21191" spans="1:3" ht="15" customHeight="1" x14ac:dyDescent="0.25">
      <c r="A21191" s="216">
        <v>45874</v>
      </c>
      <c r="B21191" s="217" t="s">
        <v>254</v>
      </c>
      <c r="C21191" s="218">
        <v>4.5392999999999999</v>
      </c>
    </row>
    <row r="21192" spans="1:3" ht="15" customHeight="1" x14ac:dyDescent="0.25">
      <c r="A21192" s="216">
        <v>45875</v>
      </c>
      <c r="B21192" s="217" t="s">
        <v>254</v>
      </c>
      <c r="C21192" s="218">
        <v>4.5530999999999997</v>
      </c>
    </row>
    <row r="21193" spans="1:3" ht="15" customHeight="1" x14ac:dyDescent="0.25">
      <c r="A21193" s="216">
        <v>45876</v>
      </c>
      <c r="B21193" s="217" t="s">
        <v>254</v>
      </c>
      <c r="C21193" s="218">
        <v>4.5666000000000002</v>
      </c>
    </row>
    <row r="21194" spans="1:3" ht="15" customHeight="1" x14ac:dyDescent="0.25">
      <c r="A21194" s="216">
        <v>45877</v>
      </c>
      <c r="B21194" s="217" t="s">
        <v>254</v>
      </c>
      <c r="C21194" s="218">
        <v>4.6070000000000002</v>
      </c>
    </row>
    <row r="21195" spans="1:3" ht="15" customHeight="1" x14ac:dyDescent="0.25">
      <c r="A21195" s="216">
        <v>45880</v>
      </c>
      <c r="B21195" s="217" t="s">
        <v>254</v>
      </c>
      <c r="C21195" s="218">
        <v>4.6204000000000001</v>
      </c>
    </row>
    <row r="21196" spans="1:3" ht="15" customHeight="1" x14ac:dyDescent="0.25">
      <c r="A21196" s="216">
        <v>45881</v>
      </c>
      <c r="B21196" s="217" t="s">
        <v>254</v>
      </c>
      <c r="C21196" s="218">
        <v>4.6338999999999997</v>
      </c>
    </row>
    <row r="21197" spans="1:3" ht="15" customHeight="1" x14ac:dyDescent="0.25">
      <c r="A21197" s="216">
        <v>45882</v>
      </c>
      <c r="B21197" s="217" t="s">
        <v>254</v>
      </c>
      <c r="C21197" s="218">
        <v>4.6474000000000002</v>
      </c>
    </row>
    <row r="21198" spans="1:3" ht="15" customHeight="1" x14ac:dyDescent="0.25">
      <c r="A21198" s="216">
        <v>45883</v>
      </c>
      <c r="B21198" s="217" t="s">
        <v>254</v>
      </c>
      <c r="C21198" s="218">
        <v>4.6608000000000001</v>
      </c>
    </row>
    <row r="21199" spans="1:3" ht="15" customHeight="1" x14ac:dyDescent="0.25">
      <c r="A21199" s="216">
        <v>45884</v>
      </c>
      <c r="B21199" s="217" t="s">
        <v>254</v>
      </c>
      <c r="C21199" s="218">
        <v>4.7009999999999996</v>
      </c>
    </row>
    <row r="21200" spans="1:3" ht="15" customHeight="1" x14ac:dyDescent="0.25">
      <c r="A21200" s="216">
        <v>45887</v>
      </c>
      <c r="B21200" s="217" t="s">
        <v>254</v>
      </c>
      <c r="C21200" s="218">
        <v>4.7144000000000004</v>
      </c>
    </row>
    <row r="21201" spans="1:3" ht="15" customHeight="1" x14ac:dyDescent="0.25">
      <c r="A21201" s="216">
        <v>45888</v>
      </c>
      <c r="B21201" s="217" t="s">
        <v>254</v>
      </c>
      <c r="C21201" s="218">
        <v>4.7276999999999996</v>
      </c>
    </row>
    <row r="21202" spans="1:3" ht="15" customHeight="1" x14ac:dyDescent="0.25">
      <c r="A21202" s="216">
        <v>45889</v>
      </c>
      <c r="B21202" s="217" t="s">
        <v>254</v>
      </c>
      <c r="C21202" s="218">
        <v>4.7411000000000003</v>
      </c>
    </row>
    <row r="21203" spans="1:3" ht="15" customHeight="1" x14ac:dyDescent="0.25">
      <c r="A21203" s="216">
        <v>45890</v>
      </c>
      <c r="B21203" s="217" t="s">
        <v>254</v>
      </c>
      <c r="C21203" s="218">
        <v>4.7545000000000002</v>
      </c>
    </row>
    <row r="21204" spans="1:3" ht="15" customHeight="1" x14ac:dyDescent="0.25">
      <c r="A21204" s="216">
        <v>45891</v>
      </c>
      <c r="B21204" s="217" t="s">
        <v>254</v>
      </c>
      <c r="C21204" s="218">
        <v>4.8082000000000003</v>
      </c>
    </row>
    <row r="21205" spans="1:3" ht="15" customHeight="1" x14ac:dyDescent="0.25">
      <c r="A21205" s="216">
        <v>45895</v>
      </c>
      <c r="B21205" s="217" t="s">
        <v>254</v>
      </c>
      <c r="C21205" s="218">
        <v>4.8216000000000001</v>
      </c>
    </row>
    <row r="21206" spans="1:3" ht="15" customHeight="1" x14ac:dyDescent="0.25">
      <c r="A21206" s="216">
        <v>45896</v>
      </c>
      <c r="B21206" s="217" t="s">
        <v>254</v>
      </c>
      <c r="C21206" s="218">
        <v>4.8350999999999997</v>
      </c>
    </row>
    <row r="21207" spans="1:3" ht="15" customHeight="1" x14ac:dyDescent="0.25">
      <c r="A21207" s="216">
        <v>45897</v>
      </c>
      <c r="B21207" s="217" t="s">
        <v>254</v>
      </c>
      <c r="C21207" s="218">
        <v>4.8484999999999996</v>
      </c>
    </row>
    <row r="21208" spans="1:3" ht="15" customHeight="1" x14ac:dyDescent="0.25">
      <c r="A21208" s="216">
        <v>45898</v>
      </c>
      <c r="B21208" s="217" t="s">
        <v>254</v>
      </c>
      <c r="C21208" s="218">
        <v>4.8890000000000002</v>
      </c>
    </row>
    <row r="21209" spans="1:3" ht="15" customHeight="1" x14ac:dyDescent="0.25">
      <c r="A21209" s="216">
        <v>45901</v>
      </c>
      <c r="B21209" s="217" t="s">
        <v>254</v>
      </c>
      <c r="C21209" s="218">
        <v>4.9024000000000001</v>
      </c>
    </row>
    <row r="21210" spans="1:3" ht="15" customHeight="1" x14ac:dyDescent="0.25">
      <c r="A21210" s="216">
        <v>45902</v>
      </c>
      <c r="B21210" s="217" t="s">
        <v>254</v>
      </c>
      <c r="C21210" s="218">
        <v>4.9157999999999999</v>
      </c>
    </row>
    <row r="21211" spans="1:3" ht="15" customHeight="1" x14ac:dyDescent="0.25">
      <c r="A21211" s="216">
        <v>45903</v>
      </c>
      <c r="B21211" s="217" t="s">
        <v>254</v>
      </c>
      <c r="C21211" s="218">
        <v>4.9291</v>
      </c>
    </row>
    <row r="21212" spans="1:3" ht="15" customHeight="1" x14ac:dyDescent="0.25">
      <c r="A21212" s="216">
        <v>45904</v>
      </c>
      <c r="B21212" s="217" t="s">
        <v>254</v>
      </c>
      <c r="C21212" s="218">
        <v>4.9424999999999999</v>
      </c>
    </row>
    <row r="21213" spans="1:3" ht="15" customHeight="1" x14ac:dyDescent="0.25">
      <c r="A21213" s="216">
        <v>45905</v>
      </c>
      <c r="B21213" s="217" t="s">
        <v>254</v>
      </c>
      <c r="C21213" s="218">
        <v>4.9827000000000004</v>
      </c>
    </row>
    <row r="21214" spans="1:3" ht="15" customHeight="1" x14ac:dyDescent="0.25">
      <c r="A21214" s="216">
        <v>45908</v>
      </c>
      <c r="B21214" s="217" t="s">
        <v>254</v>
      </c>
      <c r="C21214" s="218">
        <v>4.9961000000000002</v>
      </c>
    </row>
    <row r="21215" spans="1:3" ht="15" customHeight="1" x14ac:dyDescent="0.25">
      <c r="A21215" s="216">
        <v>45909</v>
      </c>
      <c r="B21215" s="217" t="s">
        <v>254</v>
      </c>
      <c r="C21215" s="218">
        <v>5.0094000000000003</v>
      </c>
    </row>
    <row r="21216" spans="1:3" ht="15" customHeight="1" x14ac:dyDescent="0.25">
      <c r="A21216" s="216">
        <v>45910</v>
      </c>
      <c r="B21216" s="217" t="s">
        <v>254</v>
      </c>
      <c r="C21216" s="218">
        <v>5.0228000000000002</v>
      </c>
    </row>
    <row r="21217" spans="1:3" ht="15" customHeight="1" x14ac:dyDescent="0.25">
      <c r="A21217" s="216">
        <v>45911</v>
      </c>
      <c r="B21217" s="217" t="s">
        <v>254</v>
      </c>
      <c r="C21217" s="218">
        <v>5.0361000000000002</v>
      </c>
    </row>
    <row r="21218" spans="1:3" ht="15" customHeight="1" x14ac:dyDescent="0.25">
      <c r="A21218" s="216">
        <v>45912</v>
      </c>
      <c r="B21218" s="217" t="s">
        <v>254</v>
      </c>
      <c r="C21218" s="218">
        <v>5.0762</v>
      </c>
    </row>
    <row r="21219" spans="1:3" ht="15" customHeight="1" x14ac:dyDescent="0.25">
      <c r="A21219" s="216">
        <v>45915</v>
      </c>
      <c r="B21219" s="217" t="s">
        <v>254</v>
      </c>
      <c r="C21219" s="218">
        <v>5.0895999999999999</v>
      </c>
    </row>
    <row r="21220" spans="1:3" ht="15" customHeight="1" x14ac:dyDescent="0.25">
      <c r="A21220" s="216">
        <v>45916</v>
      </c>
      <c r="B21220" s="217" t="s">
        <v>254</v>
      </c>
      <c r="C21220" s="218">
        <v>5.1029999999999998</v>
      </c>
    </row>
    <row r="21221" spans="1:3" ht="15" customHeight="1" x14ac:dyDescent="0.25">
      <c r="A21221" s="216">
        <v>45917</v>
      </c>
      <c r="B21221" s="217" t="s">
        <v>254</v>
      </c>
      <c r="C21221" s="218">
        <v>5.1163999999999996</v>
      </c>
    </row>
    <row r="21222" spans="1:3" ht="15" customHeight="1" x14ac:dyDescent="0.25">
      <c r="A21222" s="216">
        <v>45918</v>
      </c>
      <c r="B21222" s="217" t="s">
        <v>254</v>
      </c>
      <c r="C21222" s="218">
        <v>5.1296999999999997</v>
      </c>
    </row>
    <row r="21223" spans="1:3" ht="15" customHeight="1" x14ac:dyDescent="0.25">
      <c r="A21223" s="216">
        <v>45919</v>
      </c>
      <c r="B21223" s="217" t="s">
        <v>254</v>
      </c>
      <c r="C21223" s="218">
        <v>5.1698000000000004</v>
      </c>
    </row>
    <row r="21224" spans="1:3" ht="15" customHeight="1" x14ac:dyDescent="0.25">
      <c r="A21224" s="216">
        <v>45922</v>
      </c>
      <c r="B21224" s="217" t="s">
        <v>254</v>
      </c>
      <c r="C21224" s="218">
        <v>5.1832000000000003</v>
      </c>
    </row>
    <row r="21225" spans="1:3" ht="15" customHeight="1" x14ac:dyDescent="0.25">
      <c r="A21225" s="216">
        <v>45923</v>
      </c>
      <c r="B21225" s="217" t="s">
        <v>254</v>
      </c>
      <c r="C21225" s="218">
        <v>5.1966000000000001</v>
      </c>
    </row>
    <row r="21226" spans="1:3" ht="15" customHeight="1" x14ac:dyDescent="0.25">
      <c r="A21226" s="216">
        <v>45924</v>
      </c>
      <c r="B21226" s="217" t="s">
        <v>254</v>
      </c>
      <c r="C21226" s="218">
        <v>5.21</v>
      </c>
    </row>
    <row r="21227" spans="1:3" ht="15" customHeight="1" x14ac:dyDescent="0.25">
      <c r="A21227" s="216">
        <v>45925</v>
      </c>
      <c r="B21227" s="217" t="s">
        <v>254</v>
      </c>
      <c r="C21227" s="218">
        <v>5.2233999999999998</v>
      </c>
    </row>
    <row r="21228" spans="1:3" ht="15" customHeight="1" x14ac:dyDescent="0.25">
      <c r="A21228" s="216">
        <v>45926</v>
      </c>
      <c r="B21228" s="217" t="s">
        <v>254</v>
      </c>
      <c r="C21228" s="218">
        <v>5.2636000000000003</v>
      </c>
    </row>
    <row r="21229" spans="1:3" ht="15" customHeight="1" x14ac:dyDescent="0.25">
      <c r="A21229" s="216">
        <v>45929</v>
      </c>
      <c r="B21229" s="217" t="s">
        <v>254</v>
      </c>
      <c r="C21229" s="218">
        <v>5.2770999999999999</v>
      </c>
    </row>
    <row r="21230" spans="1:3" ht="15" customHeight="1" x14ac:dyDescent="0.25">
      <c r="A21230" s="216">
        <v>45930</v>
      </c>
      <c r="B21230" s="217" t="s">
        <v>254</v>
      </c>
      <c r="C21230" s="218">
        <v>5.2904999999999998</v>
      </c>
    </row>
    <row r="21231" spans="1:3" ht="15" customHeight="1" x14ac:dyDescent="0.25">
      <c r="A21231" s="216">
        <v>45566</v>
      </c>
      <c r="B21231" s="217" t="s">
        <v>85</v>
      </c>
      <c r="C21231" s="218">
        <v>0.01</v>
      </c>
    </row>
    <row r="21232" spans="1:3" ht="15" customHeight="1" x14ac:dyDescent="0.25">
      <c r="A21232" s="216">
        <v>45567</v>
      </c>
      <c r="B21232" s="217" t="s">
        <v>85</v>
      </c>
      <c r="C21232" s="218">
        <v>0.02</v>
      </c>
    </row>
    <row r="21233" spans="1:3" ht="15" customHeight="1" x14ac:dyDescent="0.25">
      <c r="A21233" s="216">
        <v>45568</v>
      </c>
      <c r="B21233" s="217" t="s">
        <v>85</v>
      </c>
      <c r="C21233" s="218">
        <v>0.03</v>
      </c>
    </row>
    <row r="21234" spans="1:3" ht="15" customHeight="1" x14ac:dyDescent="0.25">
      <c r="A21234" s="216">
        <v>45569</v>
      </c>
      <c r="B21234" s="217" t="s">
        <v>85</v>
      </c>
      <c r="C21234" s="218">
        <v>6.0199999999999997E-2</v>
      </c>
    </row>
    <row r="21235" spans="1:3" ht="15" customHeight="1" x14ac:dyDescent="0.25">
      <c r="A21235" s="216">
        <v>45572</v>
      </c>
      <c r="B21235" s="217" t="s">
        <v>85</v>
      </c>
      <c r="C21235" s="218">
        <v>7.0099999999999996E-2</v>
      </c>
    </row>
    <row r="21236" spans="1:3" ht="15" customHeight="1" x14ac:dyDescent="0.25">
      <c r="A21236" s="216">
        <v>45573</v>
      </c>
      <c r="B21236" s="217" t="s">
        <v>85</v>
      </c>
      <c r="C21236" s="218">
        <v>8.0100000000000005E-2</v>
      </c>
    </row>
    <row r="21237" spans="1:3" ht="15" customHeight="1" x14ac:dyDescent="0.25">
      <c r="A21237" s="216">
        <v>45574</v>
      </c>
      <c r="B21237" s="217" t="s">
        <v>85</v>
      </c>
      <c r="C21237" s="218">
        <v>9.01E-2</v>
      </c>
    </row>
    <row r="21238" spans="1:3" ht="15" customHeight="1" x14ac:dyDescent="0.25">
      <c r="A21238" s="216">
        <v>45575</v>
      </c>
      <c r="B21238" s="217" t="s">
        <v>85</v>
      </c>
      <c r="C21238" s="218">
        <v>0.10009999999999999</v>
      </c>
    </row>
    <row r="21239" spans="1:3" ht="15" customHeight="1" x14ac:dyDescent="0.25">
      <c r="A21239" s="216">
        <v>45576</v>
      </c>
      <c r="B21239" s="217" t="s">
        <v>85</v>
      </c>
      <c r="C21239" s="218">
        <v>0.13009999999999999</v>
      </c>
    </row>
    <row r="21240" spans="1:3" ht="15" customHeight="1" x14ac:dyDescent="0.25">
      <c r="A21240" s="216">
        <v>45579</v>
      </c>
      <c r="B21240" s="217" t="s">
        <v>85</v>
      </c>
      <c r="C21240" s="218">
        <v>0.1401</v>
      </c>
    </row>
    <row r="21241" spans="1:3" ht="15" customHeight="1" x14ac:dyDescent="0.25">
      <c r="A21241" s="216">
        <v>45580</v>
      </c>
      <c r="B21241" s="217" t="s">
        <v>85</v>
      </c>
      <c r="C21241" s="218">
        <v>0.15010000000000001</v>
      </c>
    </row>
    <row r="21242" spans="1:3" ht="15" customHeight="1" x14ac:dyDescent="0.25">
      <c r="A21242" s="216">
        <v>45581</v>
      </c>
      <c r="B21242" s="217" t="s">
        <v>85</v>
      </c>
      <c r="C21242" s="218">
        <v>0.16</v>
      </c>
    </row>
    <row r="21243" spans="1:3" ht="15" customHeight="1" x14ac:dyDescent="0.25">
      <c r="A21243" s="216">
        <v>45582</v>
      </c>
      <c r="B21243" s="217" t="s">
        <v>85</v>
      </c>
      <c r="C21243" s="218">
        <v>0.1699</v>
      </c>
    </row>
    <row r="21244" spans="1:3" ht="15" customHeight="1" x14ac:dyDescent="0.25">
      <c r="A21244" s="216">
        <v>45583</v>
      </c>
      <c r="B21244" s="217" t="s">
        <v>85</v>
      </c>
      <c r="C21244" s="218">
        <v>0.19980000000000001</v>
      </c>
    </row>
    <row r="21245" spans="1:3" ht="15" customHeight="1" x14ac:dyDescent="0.25">
      <c r="A21245" s="216">
        <v>45586</v>
      </c>
      <c r="B21245" s="217" t="s">
        <v>85</v>
      </c>
      <c r="C21245" s="218">
        <v>0.2097</v>
      </c>
    </row>
    <row r="21246" spans="1:3" ht="15" customHeight="1" x14ac:dyDescent="0.25">
      <c r="A21246" s="216">
        <v>45587</v>
      </c>
      <c r="B21246" s="217" t="s">
        <v>85</v>
      </c>
      <c r="C21246" s="218">
        <v>0.21959999999999999</v>
      </c>
    </row>
    <row r="21247" spans="1:3" ht="15" customHeight="1" x14ac:dyDescent="0.25">
      <c r="A21247" s="216">
        <v>45588</v>
      </c>
      <c r="B21247" s="217" t="s">
        <v>85</v>
      </c>
      <c r="C21247" s="218">
        <v>0.2291</v>
      </c>
    </row>
    <row r="21248" spans="1:3" ht="15" customHeight="1" x14ac:dyDescent="0.25">
      <c r="A21248" s="216">
        <v>45589</v>
      </c>
      <c r="B21248" s="217" t="s">
        <v>85</v>
      </c>
      <c r="C21248" s="218">
        <v>0.23860000000000001</v>
      </c>
    </row>
    <row r="21249" spans="1:3" ht="15" customHeight="1" x14ac:dyDescent="0.25">
      <c r="A21249" s="216">
        <v>45590</v>
      </c>
      <c r="B21249" s="217" t="s">
        <v>85</v>
      </c>
      <c r="C21249" s="218">
        <v>0.26719999999999999</v>
      </c>
    </row>
    <row r="21250" spans="1:3" ht="15" customHeight="1" x14ac:dyDescent="0.25">
      <c r="A21250" s="216">
        <v>45593</v>
      </c>
      <c r="B21250" s="217" t="s">
        <v>85</v>
      </c>
      <c r="C21250" s="218">
        <v>0.2767</v>
      </c>
    </row>
    <row r="21251" spans="1:3" ht="15" customHeight="1" x14ac:dyDescent="0.25">
      <c r="A21251" s="216">
        <v>45594</v>
      </c>
      <c r="B21251" s="217" t="s">
        <v>85</v>
      </c>
      <c r="C21251" s="218">
        <v>0.28620000000000001</v>
      </c>
    </row>
    <row r="21252" spans="1:3" ht="15" customHeight="1" x14ac:dyDescent="0.25">
      <c r="A21252" s="216">
        <v>45595</v>
      </c>
      <c r="B21252" s="217" t="s">
        <v>85</v>
      </c>
      <c r="C21252" s="218">
        <v>0.29559999999999997</v>
      </c>
    </row>
    <row r="21253" spans="1:3" ht="15" customHeight="1" x14ac:dyDescent="0.25">
      <c r="A21253" s="216">
        <v>45596</v>
      </c>
      <c r="B21253" s="217" t="s">
        <v>85</v>
      </c>
      <c r="C21253" s="218">
        <v>0.30509999999999998</v>
      </c>
    </row>
    <row r="21254" spans="1:3" ht="15" customHeight="1" x14ac:dyDescent="0.25">
      <c r="A21254" s="216">
        <v>45597</v>
      </c>
      <c r="B21254" s="217" t="s">
        <v>85</v>
      </c>
      <c r="C21254" s="218">
        <v>0.33339999999999997</v>
      </c>
    </row>
    <row r="21255" spans="1:3" ht="15" customHeight="1" x14ac:dyDescent="0.25">
      <c r="A21255" s="216">
        <v>45600</v>
      </c>
      <c r="B21255" s="217" t="s">
        <v>85</v>
      </c>
      <c r="C21255" s="218">
        <v>0.34279999999999999</v>
      </c>
    </row>
    <row r="21256" spans="1:3" ht="15" customHeight="1" x14ac:dyDescent="0.25">
      <c r="A21256" s="216">
        <v>45601</v>
      </c>
      <c r="B21256" s="217" t="s">
        <v>85</v>
      </c>
      <c r="C21256" s="218">
        <v>0.35210000000000002</v>
      </c>
    </row>
    <row r="21257" spans="1:3" ht="15" customHeight="1" x14ac:dyDescent="0.25">
      <c r="A21257" s="216">
        <v>45602</v>
      </c>
      <c r="B21257" s="217" t="s">
        <v>85</v>
      </c>
      <c r="C21257" s="218">
        <v>0.36149999999999999</v>
      </c>
    </row>
    <row r="21258" spans="1:3" ht="15" customHeight="1" x14ac:dyDescent="0.25">
      <c r="A21258" s="216">
        <v>45603</v>
      </c>
      <c r="B21258" s="217" t="s">
        <v>85</v>
      </c>
      <c r="C21258" s="218">
        <v>0.37080000000000002</v>
      </c>
    </row>
    <row r="21259" spans="1:3" ht="15" customHeight="1" x14ac:dyDescent="0.25">
      <c r="A21259" s="216">
        <v>45604</v>
      </c>
      <c r="B21259" s="217" t="s">
        <v>85</v>
      </c>
      <c r="C21259" s="218">
        <v>0.39889999999999998</v>
      </c>
    </row>
    <row r="21260" spans="1:3" ht="15" customHeight="1" x14ac:dyDescent="0.25">
      <c r="A21260" s="216">
        <v>45607</v>
      </c>
      <c r="B21260" s="217" t="s">
        <v>85</v>
      </c>
      <c r="C21260" s="218">
        <v>0.40820000000000001</v>
      </c>
    </row>
    <row r="21261" spans="1:3" ht="15" customHeight="1" x14ac:dyDescent="0.25">
      <c r="A21261" s="216">
        <v>45608</v>
      </c>
      <c r="B21261" s="217" t="s">
        <v>85</v>
      </c>
      <c r="C21261" s="218">
        <v>0.41760000000000003</v>
      </c>
    </row>
    <row r="21262" spans="1:3" ht="15" customHeight="1" x14ac:dyDescent="0.25">
      <c r="A21262" s="216">
        <v>45609</v>
      </c>
      <c r="B21262" s="217" t="s">
        <v>85</v>
      </c>
      <c r="C21262" s="218">
        <v>0.42699999999999999</v>
      </c>
    </row>
    <row r="21263" spans="1:3" ht="15" customHeight="1" x14ac:dyDescent="0.25">
      <c r="A21263" s="216">
        <v>45610</v>
      </c>
      <c r="B21263" s="217" t="s">
        <v>85</v>
      </c>
      <c r="C21263" s="218">
        <v>0.43630000000000002</v>
      </c>
    </row>
    <row r="21264" spans="1:3" ht="15" customHeight="1" x14ac:dyDescent="0.25">
      <c r="A21264" s="216">
        <v>45611</v>
      </c>
      <c r="B21264" s="217" t="s">
        <v>85</v>
      </c>
      <c r="C21264" s="218">
        <v>0.46439999999999998</v>
      </c>
    </row>
    <row r="21265" spans="1:3" ht="15" customHeight="1" x14ac:dyDescent="0.25">
      <c r="A21265" s="216">
        <v>45614</v>
      </c>
      <c r="B21265" s="217" t="s">
        <v>85</v>
      </c>
      <c r="C21265" s="218">
        <v>0.47370000000000001</v>
      </c>
    </row>
    <row r="21266" spans="1:3" ht="15" customHeight="1" x14ac:dyDescent="0.25">
      <c r="A21266" s="216">
        <v>45615</v>
      </c>
      <c r="B21266" s="217" t="s">
        <v>85</v>
      </c>
      <c r="C21266" s="218">
        <v>0.48309999999999997</v>
      </c>
    </row>
    <row r="21267" spans="1:3" ht="15" customHeight="1" x14ac:dyDescent="0.25">
      <c r="A21267" s="216">
        <v>45616</v>
      </c>
      <c r="B21267" s="217" t="s">
        <v>85</v>
      </c>
      <c r="C21267" s="218">
        <v>0.49249999999999999</v>
      </c>
    </row>
    <row r="21268" spans="1:3" ht="15" customHeight="1" x14ac:dyDescent="0.25">
      <c r="A21268" s="216">
        <v>45617</v>
      </c>
      <c r="B21268" s="217" t="s">
        <v>85</v>
      </c>
      <c r="C21268" s="218">
        <v>0.50180000000000002</v>
      </c>
    </row>
    <row r="21269" spans="1:3" ht="15" customHeight="1" x14ac:dyDescent="0.25">
      <c r="A21269" s="216">
        <v>45618</v>
      </c>
      <c r="B21269" s="217" t="s">
        <v>85</v>
      </c>
      <c r="C21269" s="218">
        <v>0.52980000000000005</v>
      </c>
    </row>
    <row r="21270" spans="1:3" ht="15" customHeight="1" x14ac:dyDescent="0.25">
      <c r="A21270" s="216">
        <v>45621</v>
      </c>
      <c r="B21270" s="217" t="s">
        <v>85</v>
      </c>
      <c r="C21270" s="218">
        <v>0.53910000000000002</v>
      </c>
    </row>
    <row r="21271" spans="1:3" ht="15" customHeight="1" x14ac:dyDescent="0.25">
      <c r="A21271" s="216">
        <v>45622</v>
      </c>
      <c r="B21271" s="217" t="s">
        <v>85</v>
      </c>
      <c r="C21271" s="218">
        <v>0.5484</v>
      </c>
    </row>
    <row r="21272" spans="1:3" ht="15" customHeight="1" x14ac:dyDescent="0.25">
      <c r="A21272" s="216">
        <v>45623</v>
      </c>
      <c r="B21272" s="217" t="s">
        <v>85</v>
      </c>
      <c r="C21272" s="218">
        <v>0.55769999999999997</v>
      </c>
    </row>
    <row r="21273" spans="1:3" ht="15" customHeight="1" x14ac:dyDescent="0.25">
      <c r="A21273" s="216">
        <v>45624</v>
      </c>
      <c r="B21273" s="217" t="s">
        <v>85</v>
      </c>
      <c r="C21273" s="218">
        <v>0.56699999999999995</v>
      </c>
    </row>
    <row r="21274" spans="1:3" ht="15" customHeight="1" x14ac:dyDescent="0.25">
      <c r="A21274" s="216">
        <v>45625</v>
      </c>
      <c r="B21274" s="217" t="s">
        <v>85</v>
      </c>
      <c r="C21274" s="218">
        <v>0.5948</v>
      </c>
    </row>
    <row r="21275" spans="1:3" ht="15" customHeight="1" x14ac:dyDescent="0.25">
      <c r="A21275" s="216">
        <v>45628</v>
      </c>
      <c r="B21275" s="217" t="s">
        <v>85</v>
      </c>
      <c r="C21275" s="218">
        <v>0.60409999999999997</v>
      </c>
    </row>
    <row r="21276" spans="1:3" ht="15" customHeight="1" x14ac:dyDescent="0.25">
      <c r="A21276" s="216">
        <v>45629</v>
      </c>
      <c r="B21276" s="217" t="s">
        <v>85</v>
      </c>
      <c r="C21276" s="218">
        <v>0.61339999999999995</v>
      </c>
    </row>
    <row r="21277" spans="1:3" ht="15" customHeight="1" x14ac:dyDescent="0.25">
      <c r="A21277" s="216">
        <v>45630</v>
      </c>
      <c r="B21277" s="217" t="s">
        <v>85</v>
      </c>
      <c r="C21277" s="218">
        <v>0.62260000000000004</v>
      </c>
    </row>
    <row r="21278" spans="1:3" ht="15" customHeight="1" x14ac:dyDescent="0.25">
      <c r="A21278" s="216">
        <v>45631</v>
      </c>
      <c r="B21278" s="217" t="s">
        <v>85</v>
      </c>
      <c r="C21278" s="218">
        <v>0.63180000000000003</v>
      </c>
    </row>
    <row r="21279" spans="1:3" ht="15" customHeight="1" x14ac:dyDescent="0.25">
      <c r="A21279" s="216">
        <v>45632</v>
      </c>
      <c r="B21279" s="217" t="s">
        <v>85</v>
      </c>
      <c r="C21279" s="218">
        <v>0.65959999999999996</v>
      </c>
    </row>
    <row r="21280" spans="1:3" ht="15" customHeight="1" x14ac:dyDescent="0.25">
      <c r="A21280" s="216">
        <v>45635</v>
      </c>
      <c r="B21280" s="217" t="s">
        <v>85</v>
      </c>
      <c r="C21280" s="218">
        <v>0.66879999999999995</v>
      </c>
    </row>
    <row r="21281" spans="1:3" ht="15" customHeight="1" x14ac:dyDescent="0.25">
      <c r="A21281" s="216">
        <v>45636</v>
      </c>
      <c r="B21281" s="217" t="s">
        <v>85</v>
      </c>
      <c r="C21281" s="218">
        <v>0.67800000000000005</v>
      </c>
    </row>
    <row r="21282" spans="1:3" ht="15" customHeight="1" x14ac:dyDescent="0.25">
      <c r="A21282" s="216">
        <v>45637</v>
      </c>
      <c r="B21282" s="217" t="s">
        <v>85</v>
      </c>
      <c r="C21282" s="218">
        <v>0.68720000000000003</v>
      </c>
    </row>
    <row r="21283" spans="1:3" ht="15" customHeight="1" x14ac:dyDescent="0.25">
      <c r="A21283" s="216">
        <v>45638</v>
      </c>
      <c r="B21283" s="217" t="s">
        <v>85</v>
      </c>
      <c r="C21283" s="218">
        <v>0.69640000000000002</v>
      </c>
    </row>
    <row r="21284" spans="1:3" ht="15" customHeight="1" x14ac:dyDescent="0.25">
      <c r="A21284" s="216">
        <v>45639</v>
      </c>
      <c r="B21284" s="217" t="s">
        <v>85</v>
      </c>
      <c r="C21284" s="218">
        <v>0.72399999999999998</v>
      </c>
    </row>
    <row r="21285" spans="1:3" ht="15" customHeight="1" x14ac:dyDescent="0.25">
      <c r="A21285" s="216">
        <v>45642</v>
      </c>
      <c r="B21285" s="217" t="s">
        <v>85</v>
      </c>
      <c r="C21285" s="218">
        <v>0.73319999999999996</v>
      </c>
    </row>
    <row r="21286" spans="1:3" ht="15" customHeight="1" x14ac:dyDescent="0.25">
      <c r="A21286" s="216">
        <v>45643</v>
      </c>
      <c r="B21286" s="217" t="s">
        <v>85</v>
      </c>
      <c r="C21286" s="218">
        <v>0.74239999999999995</v>
      </c>
    </row>
    <row r="21287" spans="1:3" ht="15" customHeight="1" x14ac:dyDescent="0.25">
      <c r="A21287" s="216">
        <v>45644</v>
      </c>
      <c r="B21287" s="217" t="s">
        <v>85</v>
      </c>
      <c r="C21287" s="218">
        <v>0.75139999999999996</v>
      </c>
    </row>
    <row r="21288" spans="1:3" ht="15" customHeight="1" x14ac:dyDescent="0.25">
      <c r="A21288" s="216">
        <v>45645</v>
      </c>
      <c r="B21288" s="217" t="s">
        <v>85</v>
      </c>
      <c r="C21288" s="218">
        <v>0.76039999999999996</v>
      </c>
    </row>
    <row r="21289" spans="1:3" ht="15" customHeight="1" x14ac:dyDescent="0.25">
      <c r="A21289" s="216">
        <v>45646</v>
      </c>
      <c r="B21289" s="217" t="s">
        <v>85</v>
      </c>
      <c r="C21289" s="218">
        <v>0.78710000000000002</v>
      </c>
    </row>
    <row r="21290" spans="1:3" ht="15" customHeight="1" x14ac:dyDescent="0.25">
      <c r="A21290" s="216">
        <v>45649</v>
      </c>
      <c r="B21290" s="217" t="s">
        <v>85</v>
      </c>
      <c r="C21290" s="218">
        <v>0.79600000000000004</v>
      </c>
    </row>
    <row r="21291" spans="1:3" ht="15" customHeight="1" x14ac:dyDescent="0.25">
      <c r="A21291" s="216">
        <v>45650</v>
      </c>
      <c r="B21291" s="217" t="s">
        <v>85</v>
      </c>
      <c r="C21291" s="218">
        <v>0.80500000000000005</v>
      </c>
    </row>
    <row r="21292" spans="1:3" ht="15" customHeight="1" x14ac:dyDescent="0.25">
      <c r="A21292" s="216">
        <v>45651</v>
      </c>
      <c r="B21292" s="217" t="s">
        <v>85</v>
      </c>
      <c r="C21292" s="218">
        <v>0.81389999999999996</v>
      </c>
    </row>
    <row r="21293" spans="1:3" ht="15" customHeight="1" x14ac:dyDescent="0.25">
      <c r="A21293" s="216">
        <v>45652</v>
      </c>
      <c r="B21293" s="217" t="s">
        <v>85</v>
      </c>
      <c r="C21293" s="218">
        <v>0.82289999999999996</v>
      </c>
    </row>
    <row r="21294" spans="1:3" ht="15" customHeight="1" x14ac:dyDescent="0.25">
      <c r="A21294" s="216">
        <v>45653</v>
      </c>
      <c r="B21294" s="217" t="s">
        <v>85</v>
      </c>
      <c r="C21294" s="218">
        <v>0.84960000000000002</v>
      </c>
    </row>
    <row r="21295" spans="1:3" ht="15" customHeight="1" x14ac:dyDescent="0.25">
      <c r="A21295" s="216">
        <v>45656</v>
      </c>
      <c r="B21295" s="217" t="s">
        <v>85</v>
      </c>
      <c r="C21295" s="218">
        <v>0.85850000000000004</v>
      </c>
    </row>
    <row r="21296" spans="1:3" ht="15" customHeight="1" x14ac:dyDescent="0.25">
      <c r="A21296" s="216">
        <v>45657</v>
      </c>
      <c r="B21296" s="217" t="s">
        <v>85</v>
      </c>
      <c r="C21296" s="218">
        <v>0.86719999999999997</v>
      </c>
    </row>
    <row r="21297" spans="1:3" ht="15" customHeight="1" x14ac:dyDescent="0.25">
      <c r="A21297" s="216">
        <v>45659</v>
      </c>
      <c r="B21297" s="217" t="s">
        <v>85</v>
      </c>
      <c r="C21297" s="218">
        <v>0.88429999999999997</v>
      </c>
    </row>
    <row r="21298" spans="1:3" ht="15" customHeight="1" x14ac:dyDescent="0.25">
      <c r="A21298" s="216">
        <v>45660</v>
      </c>
      <c r="B21298" s="217" t="s">
        <v>85</v>
      </c>
      <c r="C21298" s="218">
        <v>0.91039999999999999</v>
      </c>
    </row>
    <row r="21299" spans="1:3" ht="15" customHeight="1" x14ac:dyDescent="0.25">
      <c r="A21299" s="216">
        <v>45663</v>
      </c>
      <c r="B21299" s="217" t="s">
        <v>85</v>
      </c>
      <c r="C21299" s="218">
        <v>0.91900000000000004</v>
      </c>
    </row>
    <row r="21300" spans="1:3" ht="15" customHeight="1" x14ac:dyDescent="0.25">
      <c r="A21300" s="216">
        <v>45664</v>
      </c>
      <c r="B21300" s="217" t="s">
        <v>85</v>
      </c>
      <c r="C21300" s="218">
        <v>0.92759999999999998</v>
      </c>
    </row>
    <row r="21301" spans="1:3" ht="15" customHeight="1" x14ac:dyDescent="0.25">
      <c r="A21301" s="216">
        <v>45665</v>
      </c>
      <c r="B21301" s="217" t="s">
        <v>85</v>
      </c>
      <c r="C21301" s="218">
        <v>0.93630000000000002</v>
      </c>
    </row>
    <row r="21302" spans="1:3" ht="15" customHeight="1" x14ac:dyDescent="0.25">
      <c r="A21302" s="216">
        <v>45666</v>
      </c>
      <c r="B21302" s="217" t="s">
        <v>85</v>
      </c>
      <c r="C21302" s="218">
        <v>0.94479999999999997</v>
      </c>
    </row>
    <row r="21303" spans="1:3" ht="15" customHeight="1" x14ac:dyDescent="0.25">
      <c r="A21303" s="216">
        <v>45667</v>
      </c>
      <c r="B21303" s="217" t="s">
        <v>85</v>
      </c>
      <c r="C21303" s="218">
        <v>0.97050000000000003</v>
      </c>
    </row>
    <row r="21304" spans="1:3" ht="15" customHeight="1" x14ac:dyDescent="0.25">
      <c r="A21304" s="216">
        <v>45670</v>
      </c>
      <c r="B21304" s="217" t="s">
        <v>85</v>
      </c>
      <c r="C21304" s="218">
        <v>0.97909999999999997</v>
      </c>
    </row>
    <row r="21305" spans="1:3" ht="15" customHeight="1" x14ac:dyDescent="0.25">
      <c r="A21305" s="216">
        <v>45671</v>
      </c>
      <c r="B21305" s="217" t="s">
        <v>85</v>
      </c>
      <c r="C21305" s="218">
        <v>0.98760000000000003</v>
      </c>
    </row>
    <row r="21306" spans="1:3" ht="15" customHeight="1" x14ac:dyDescent="0.25">
      <c r="A21306" s="216">
        <v>45672</v>
      </c>
      <c r="B21306" s="217" t="s">
        <v>85</v>
      </c>
      <c r="C21306" s="218">
        <v>0.99609999999999999</v>
      </c>
    </row>
    <row r="21307" spans="1:3" ht="15" customHeight="1" x14ac:dyDescent="0.25">
      <c r="A21307" s="216">
        <v>45673</v>
      </c>
      <c r="B21307" s="217" t="s">
        <v>85</v>
      </c>
      <c r="C21307" s="218">
        <v>1.0046999999999999</v>
      </c>
    </row>
    <row r="21308" spans="1:3" ht="15" customHeight="1" x14ac:dyDescent="0.25">
      <c r="A21308" s="216">
        <v>45674</v>
      </c>
      <c r="B21308" s="217" t="s">
        <v>85</v>
      </c>
      <c r="C21308" s="218">
        <v>1.0302</v>
      </c>
    </row>
    <row r="21309" spans="1:3" ht="15" customHeight="1" x14ac:dyDescent="0.25">
      <c r="A21309" s="216">
        <v>45677</v>
      </c>
      <c r="B21309" s="217" t="s">
        <v>85</v>
      </c>
      <c r="C21309" s="218">
        <v>1.0387</v>
      </c>
    </row>
    <row r="21310" spans="1:3" ht="15" customHeight="1" x14ac:dyDescent="0.25">
      <c r="A21310" s="216">
        <v>45678</v>
      </c>
      <c r="B21310" s="217" t="s">
        <v>85</v>
      </c>
      <c r="C21310" s="218">
        <v>1.0472999999999999</v>
      </c>
    </row>
    <row r="21311" spans="1:3" ht="15" customHeight="1" x14ac:dyDescent="0.25">
      <c r="A21311" s="216">
        <v>45679</v>
      </c>
      <c r="B21311" s="217" t="s">
        <v>85</v>
      </c>
      <c r="C21311" s="218">
        <v>1.0558000000000001</v>
      </c>
    </row>
    <row r="21312" spans="1:3" ht="15" customHeight="1" x14ac:dyDescent="0.25">
      <c r="A21312" s="216">
        <v>45680</v>
      </c>
      <c r="B21312" s="217" t="s">
        <v>85</v>
      </c>
      <c r="C21312" s="218">
        <v>1.0642</v>
      </c>
    </row>
    <row r="21313" spans="1:3" ht="15" customHeight="1" x14ac:dyDescent="0.25">
      <c r="A21313" s="216">
        <v>45681</v>
      </c>
      <c r="B21313" s="217" t="s">
        <v>85</v>
      </c>
      <c r="C21313" s="218">
        <v>1.0896999999999999</v>
      </c>
    </row>
    <row r="21314" spans="1:3" ht="15" customHeight="1" x14ac:dyDescent="0.25">
      <c r="A21314" s="216">
        <v>45684</v>
      </c>
      <c r="B21314" s="217" t="s">
        <v>85</v>
      </c>
      <c r="C21314" s="218">
        <v>1.0982000000000001</v>
      </c>
    </row>
    <row r="21315" spans="1:3" ht="15" customHeight="1" x14ac:dyDescent="0.25">
      <c r="A21315" s="216">
        <v>45685</v>
      </c>
      <c r="B21315" s="217" t="s">
        <v>85</v>
      </c>
      <c r="C21315" s="218">
        <v>1.1067</v>
      </c>
    </row>
    <row r="21316" spans="1:3" ht="15" customHeight="1" x14ac:dyDescent="0.25">
      <c r="A21316" s="216">
        <v>45686</v>
      </c>
      <c r="B21316" s="217" t="s">
        <v>85</v>
      </c>
      <c r="C21316" s="218">
        <v>1.1151</v>
      </c>
    </row>
    <row r="21317" spans="1:3" ht="15" customHeight="1" x14ac:dyDescent="0.25">
      <c r="A21317" s="216">
        <v>45687</v>
      </c>
      <c r="B21317" s="217" t="s">
        <v>85</v>
      </c>
      <c r="C21317" s="218">
        <v>1.1235999999999999</v>
      </c>
    </row>
    <row r="21318" spans="1:3" ht="15" customHeight="1" x14ac:dyDescent="0.25">
      <c r="A21318" s="216">
        <v>45688</v>
      </c>
      <c r="B21318" s="217" t="s">
        <v>85</v>
      </c>
      <c r="C21318" s="218">
        <v>1.1489</v>
      </c>
    </row>
    <row r="21319" spans="1:3" ht="15" customHeight="1" x14ac:dyDescent="0.25">
      <c r="A21319" s="216">
        <v>45691</v>
      </c>
      <c r="B21319" s="217" t="s">
        <v>85</v>
      </c>
      <c r="C21319" s="218">
        <v>1.1573</v>
      </c>
    </row>
    <row r="21320" spans="1:3" ht="15" customHeight="1" x14ac:dyDescent="0.25">
      <c r="A21320" s="216">
        <v>45692</v>
      </c>
      <c r="B21320" s="217" t="s">
        <v>85</v>
      </c>
      <c r="C21320" s="218">
        <v>1.1657</v>
      </c>
    </row>
    <row r="21321" spans="1:3" ht="15" customHeight="1" x14ac:dyDescent="0.25">
      <c r="A21321" s="216">
        <v>45693</v>
      </c>
      <c r="B21321" s="217" t="s">
        <v>85</v>
      </c>
      <c r="C21321" s="218">
        <v>1.1738999999999999</v>
      </c>
    </row>
    <row r="21322" spans="1:3" ht="15" customHeight="1" x14ac:dyDescent="0.25">
      <c r="A21322" s="216">
        <v>45694</v>
      </c>
      <c r="B21322" s="217" t="s">
        <v>85</v>
      </c>
      <c r="C21322" s="218">
        <v>1.1820999999999999</v>
      </c>
    </row>
    <row r="21323" spans="1:3" ht="15" customHeight="1" x14ac:dyDescent="0.25">
      <c r="A21323" s="216">
        <v>45695</v>
      </c>
      <c r="B21323" s="217" t="s">
        <v>85</v>
      </c>
      <c r="C21323" s="218">
        <v>1.2064999999999999</v>
      </c>
    </row>
    <row r="21324" spans="1:3" ht="15" customHeight="1" x14ac:dyDescent="0.25">
      <c r="A21324" s="216">
        <v>45698</v>
      </c>
      <c r="B21324" s="217" t="s">
        <v>85</v>
      </c>
      <c r="C21324" s="218">
        <v>1.2145999999999999</v>
      </c>
    </row>
    <row r="21325" spans="1:3" ht="15" customHeight="1" x14ac:dyDescent="0.25">
      <c r="A21325" s="216">
        <v>45699</v>
      </c>
      <c r="B21325" s="217" t="s">
        <v>85</v>
      </c>
      <c r="C21325" s="218">
        <v>1.2226999999999999</v>
      </c>
    </row>
    <row r="21326" spans="1:3" ht="15" customHeight="1" x14ac:dyDescent="0.25">
      <c r="A21326" s="216">
        <v>45700</v>
      </c>
      <c r="B21326" s="217" t="s">
        <v>85</v>
      </c>
      <c r="C21326" s="218">
        <v>1.2306999999999999</v>
      </c>
    </row>
    <row r="21327" spans="1:3" ht="15" customHeight="1" x14ac:dyDescent="0.25">
      <c r="A21327" s="216">
        <v>45701</v>
      </c>
      <c r="B21327" s="217" t="s">
        <v>85</v>
      </c>
      <c r="C21327" s="218">
        <v>1.2386999999999999</v>
      </c>
    </row>
    <row r="21328" spans="1:3" ht="15" customHeight="1" x14ac:dyDescent="0.25">
      <c r="A21328" s="216">
        <v>45702</v>
      </c>
      <c r="B21328" s="217" t="s">
        <v>85</v>
      </c>
      <c r="C21328" s="218">
        <v>1.2626999999999999</v>
      </c>
    </row>
    <row r="21329" spans="1:3" ht="15" customHeight="1" x14ac:dyDescent="0.25">
      <c r="A21329" s="216">
        <v>45705</v>
      </c>
      <c r="B21329" s="217" t="s">
        <v>85</v>
      </c>
      <c r="C21329" s="218">
        <v>1.2706999999999999</v>
      </c>
    </row>
    <row r="21330" spans="1:3" ht="15" customHeight="1" x14ac:dyDescent="0.25">
      <c r="A21330" s="216">
        <v>45706</v>
      </c>
      <c r="B21330" s="217" t="s">
        <v>85</v>
      </c>
      <c r="C21330" s="218">
        <v>1.2786999999999999</v>
      </c>
    </row>
    <row r="21331" spans="1:3" ht="15" customHeight="1" x14ac:dyDescent="0.25">
      <c r="A21331" s="216">
        <v>45707</v>
      </c>
      <c r="B21331" s="217" t="s">
        <v>85</v>
      </c>
      <c r="C21331" s="218">
        <v>1.2867</v>
      </c>
    </row>
    <row r="21332" spans="1:3" ht="15" customHeight="1" x14ac:dyDescent="0.25">
      <c r="A21332" s="216">
        <v>45708</v>
      </c>
      <c r="B21332" s="217" t="s">
        <v>85</v>
      </c>
      <c r="C21332" s="218">
        <v>1.2946</v>
      </c>
    </row>
    <row r="21333" spans="1:3" ht="15" customHeight="1" x14ac:dyDescent="0.25">
      <c r="A21333" s="216">
        <v>45709</v>
      </c>
      <c r="B21333" s="217" t="s">
        <v>85</v>
      </c>
      <c r="C21333" s="218">
        <v>1.3184</v>
      </c>
    </row>
    <row r="21334" spans="1:3" ht="15" customHeight="1" x14ac:dyDescent="0.25">
      <c r="A21334" s="216">
        <v>45712</v>
      </c>
      <c r="B21334" s="217" t="s">
        <v>85</v>
      </c>
      <c r="C21334" s="218">
        <v>1.3263</v>
      </c>
    </row>
    <row r="21335" spans="1:3" ht="15" customHeight="1" x14ac:dyDescent="0.25">
      <c r="A21335" s="216">
        <v>45713</v>
      </c>
      <c r="B21335" s="217" t="s">
        <v>85</v>
      </c>
      <c r="C21335" s="218">
        <v>1.3343</v>
      </c>
    </row>
    <row r="21336" spans="1:3" ht="15" customHeight="1" x14ac:dyDescent="0.25">
      <c r="A21336" s="216">
        <v>45714</v>
      </c>
      <c r="B21336" s="217" t="s">
        <v>85</v>
      </c>
      <c r="C21336" s="218">
        <v>1.3422000000000001</v>
      </c>
    </row>
    <row r="21337" spans="1:3" ht="15" customHeight="1" x14ac:dyDescent="0.25">
      <c r="A21337" s="216">
        <v>45715</v>
      </c>
      <c r="B21337" s="217" t="s">
        <v>85</v>
      </c>
      <c r="C21337" s="218">
        <v>1.3501000000000001</v>
      </c>
    </row>
    <row r="21338" spans="1:3" ht="15" customHeight="1" x14ac:dyDescent="0.25">
      <c r="A21338" s="216">
        <v>45716</v>
      </c>
      <c r="B21338" s="217" t="s">
        <v>85</v>
      </c>
      <c r="C21338" s="218">
        <v>1.3736999999999999</v>
      </c>
    </row>
    <row r="21339" spans="1:3" ht="15" customHeight="1" x14ac:dyDescent="0.25">
      <c r="A21339" s="216">
        <v>45719</v>
      </c>
      <c r="B21339" s="217" t="s">
        <v>85</v>
      </c>
      <c r="C21339" s="218">
        <v>1.3815</v>
      </c>
    </row>
    <row r="21340" spans="1:3" ht="15" customHeight="1" x14ac:dyDescent="0.25">
      <c r="A21340" s="216">
        <v>45720</v>
      </c>
      <c r="B21340" s="217" t="s">
        <v>85</v>
      </c>
      <c r="C21340" s="218">
        <v>1.3894</v>
      </c>
    </row>
    <row r="21341" spans="1:3" ht="15" customHeight="1" x14ac:dyDescent="0.25">
      <c r="A21341" s="216">
        <v>45721</v>
      </c>
      <c r="B21341" s="217" t="s">
        <v>85</v>
      </c>
      <c r="C21341" s="218">
        <v>1.3972</v>
      </c>
    </row>
    <row r="21342" spans="1:3" ht="15" customHeight="1" x14ac:dyDescent="0.25">
      <c r="A21342" s="216">
        <v>45722</v>
      </c>
      <c r="B21342" s="217" t="s">
        <v>85</v>
      </c>
      <c r="C21342" s="218">
        <v>1.405</v>
      </c>
    </row>
    <row r="21343" spans="1:3" ht="15" customHeight="1" x14ac:dyDescent="0.25">
      <c r="A21343" s="216">
        <v>45723</v>
      </c>
      <c r="B21343" s="217" t="s">
        <v>85</v>
      </c>
      <c r="C21343" s="218">
        <v>1.4283999999999999</v>
      </c>
    </row>
    <row r="21344" spans="1:3" ht="15" customHeight="1" x14ac:dyDescent="0.25">
      <c r="A21344" s="216">
        <v>45726</v>
      </c>
      <c r="B21344" s="217" t="s">
        <v>85</v>
      </c>
      <c r="C21344" s="218">
        <v>1.4360999999999999</v>
      </c>
    </row>
    <row r="21345" spans="1:3" ht="15" customHeight="1" x14ac:dyDescent="0.25">
      <c r="A21345" s="216">
        <v>45727</v>
      </c>
      <c r="B21345" s="217" t="s">
        <v>85</v>
      </c>
      <c r="C21345" s="218">
        <v>1.4439</v>
      </c>
    </row>
    <row r="21346" spans="1:3" ht="15" customHeight="1" x14ac:dyDescent="0.25">
      <c r="A21346" s="216">
        <v>45728</v>
      </c>
      <c r="B21346" s="217" t="s">
        <v>85</v>
      </c>
      <c r="C21346" s="218">
        <v>1.4514</v>
      </c>
    </row>
    <row r="21347" spans="1:3" ht="15" customHeight="1" x14ac:dyDescent="0.25">
      <c r="A21347" s="216">
        <v>45729</v>
      </c>
      <c r="B21347" s="217" t="s">
        <v>85</v>
      </c>
      <c r="C21347" s="218">
        <v>1.4588000000000001</v>
      </c>
    </row>
    <row r="21348" spans="1:3" ht="15" customHeight="1" x14ac:dyDescent="0.25">
      <c r="A21348" s="216">
        <v>45730</v>
      </c>
      <c r="B21348" s="217" t="s">
        <v>85</v>
      </c>
      <c r="C21348" s="218">
        <v>1.4810000000000001</v>
      </c>
    </row>
    <row r="21349" spans="1:3" ht="15" customHeight="1" x14ac:dyDescent="0.25">
      <c r="A21349" s="216">
        <v>45733</v>
      </c>
      <c r="B21349" s="217" t="s">
        <v>85</v>
      </c>
      <c r="C21349" s="218">
        <v>1.4883999999999999</v>
      </c>
    </row>
    <row r="21350" spans="1:3" ht="15" customHeight="1" x14ac:dyDescent="0.25">
      <c r="A21350" s="216">
        <v>45734</v>
      </c>
      <c r="B21350" s="217" t="s">
        <v>85</v>
      </c>
      <c r="C21350" s="218">
        <v>1.4957</v>
      </c>
    </row>
    <row r="21351" spans="1:3" ht="15" customHeight="1" x14ac:dyDescent="0.25">
      <c r="A21351" s="216">
        <v>45735</v>
      </c>
      <c r="B21351" s="217" t="s">
        <v>85</v>
      </c>
      <c r="C21351" s="218">
        <v>1.5031000000000001</v>
      </c>
    </row>
    <row r="21352" spans="1:3" ht="15" customHeight="1" x14ac:dyDescent="0.25">
      <c r="A21352" s="216">
        <v>45736</v>
      </c>
      <c r="B21352" s="217" t="s">
        <v>85</v>
      </c>
      <c r="C21352" s="218">
        <v>1.5104</v>
      </c>
    </row>
    <row r="21353" spans="1:3" ht="15" customHeight="1" x14ac:dyDescent="0.25">
      <c r="A21353" s="216">
        <v>45737</v>
      </c>
      <c r="B21353" s="217" t="s">
        <v>85</v>
      </c>
      <c r="C21353" s="218">
        <v>1.5325</v>
      </c>
    </row>
    <row r="21354" spans="1:3" ht="15" customHeight="1" x14ac:dyDescent="0.25">
      <c r="A21354" s="216">
        <v>45740</v>
      </c>
      <c r="B21354" s="217" t="s">
        <v>85</v>
      </c>
      <c r="C21354" s="218">
        <v>1.5398000000000001</v>
      </c>
    </row>
    <row r="21355" spans="1:3" ht="15" customHeight="1" x14ac:dyDescent="0.25">
      <c r="A21355" s="216">
        <v>45741</v>
      </c>
      <c r="B21355" s="217" t="s">
        <v>85</v>
      </c>
      <c r="C21355" s="218">
        <v>1.5470999999999999</v>
      </c>
    </row>
    <row r="21356" spans="1:3" ht="15" customHeight="1" x14ac:dyDescent="0.25">
      <c r="A21356" s="216">
        <v>45742</v>
      </c>
      <c r="B21356" s="217" t="s">
        <v>85</v>
      </c>
      <c r="C21356" s="218">
        <v>1.5544</v>
      </c>
    </row>
    <row r="21357" spans="1:3" ht="15" customHeight="1" x14ac:dyDescent="0.25">
      <c r="A21357" s="216">
        <v>45743</v>
      </c>
      <c r="B21357" s="217" t="s">
        <v>85</v>
      </c>
      <c r="C21357" s="218">
        <v>1.5617000000000001</v>
      </c>
    </row>
    <row r="21358" spans="1:3" ht="15" customHeight="1" x14ac:dyDescent="0.25">
      <c r="A21358" s="216">
        <v>45744</v>
      </c>
      <c r="B21358" s="217" t="s">
        <v>85</v>
      </c>
      <c r="C21358" s="218">
        <v>1.5837000000000001</v>
      </c>
    </row>
    <row r="21359" spans="1:3" ht="15" customHeight="1" x14ac:dyDescent="0.25">
      <c r="A21359" s="216">
        <v>45747</v>
      </c>
      <c r="B21359" s="217" t="s">
        <v>85</v>
      </c>
      <c r="C21359" s="218">
        <v>1.591</v>
      </c>
    </row>
    <row r="21360" spans="1:3" ht="15" customHeight="1" x14ac:dyDescent="0.25">
      <c r="A21360" s="216">
        <v>45748</v>
      </c>
      <c r="B21360" s="217" t="s">
        <v>85</v>
      </c>
      <c r="C21360" s="218">
        <v>1.5983000000000001</v>
      </c>
    </row>
    <row r="21361" spans="1:3" ht="15" customHeight="1" x14ac:dyDescent="0.25">
      <c r="A21361" s="216">
        <v>45749</v>
      </c>
      <c r="B21361" s="217" t="s">
        <v>85</v>
      </c>
      <c r="C21361" s="218">
        <v>1.6055999999999999</v>
      </c>
    </row>
    <row r="21362" spans="1:3" ht="15" customHeight="1" x14ac:dyDescent="0.25">
      <c r="A21362" s="216">
        <v>45750</v>
      </c>
      <c r="B21362" s="217" t="s">
        <v>85</v>
      </c>
      <c r="C21362" s="218">
        <v>1.6128</v>
      </c>
    </row>
    <row r="21363" spans="1:3" ht="15" customHeight="1" x14ac:dyDescent="0.25">
      <c r="A21363" s="216">
        <v>45751</v>
      </c>
      <c r="B21363" s="217" t="s">
        <v>85</v>
      </c>
      <c r="C21363" s="218">
        <v>1.6343000000000001</v>
      </c>
    </row>
    <row r="21364" spans="1:3" ht="15" customHeight="1" x14ac:dyDescent="0.25">
      <c r="A21364" s="216">
        <v>45754</v>
      </c>
      <c r="B21364" s="217" t="s">
        <v>85</v>
      </c>
      <c r="C21364" s="218">
        <v>1.6415</v>
      </c>
    </row>
    <row r="21365" spans="1:3" ht="15" customHeight="1" x14ac:dyDescent="0.25">
      <c r="A21365" s="216">
        <v>45755</v>
      </c>
      <c r="B21365" s="217" t="s">
        <v>85</v>
      </c>
      <c r="C21365" s="218">
        <v>1.6487000000000001</v>
      </c>
    </row>
    <row r="21366" spans="1:3" ht="15" customHeight="1" x14ac:dyDescent="0.25">
      <c r="A21366" s="216">
        <v>45756</v>
      </c>
      <c r="B21366" s="217" t="s">
        <v>85</v>
      </c>
      <c r="C21366" s="218">
        <v>1.6557999999999999</v>
      </c>
    </row>
    <row r="21367" spans="1:3" ht="15" customHeight="1" x14ac:dyDescent="0.25">
      <c r="A21367" s="216">
        <v>45757</v>
      </c>
      <c r="B21367" s="217" t="s">
        <v>85</v>
      </c>
      <c r="C21367" s="218">
        <v>1.663</v>
      </c>
    </row>
    <row r="21368" spans="1:3" ht="15" customHeight="1" x14ac:dyDescent="0.25">
      <c r="A21368" s="216">
        <v>45758</v>
      </c>
      <c r="B21368" s="217" t="s">
        <v>85</v>
      </c>
      <c r="C21368" s="218">
        <v>1.6845000000000001</v>
      </c>
    </row>
    <row r="21369" spans="1:3" ht="15" customHeight="1" x14ac:dyDescent="0.25">
      <c r="A21369" s="216">
        <v>45761</v>
      </c>
      <c r="B21369" s="217" t="s">
        <v>85</v>
      </c>
      <c r="C21369" s="218">
        <v>1.6917</v>
      </c>
    </row>
    <row r="21370" spans="1:3" ht="15" customHeight="1" x14ac:dyDescent="0.25">
      <c r="A21370" s="216">
        <v>45762</v>
      </c>
      <c r="B21370" s="217" t="s">
        <v>85</v>
      </c>
      <c r="C21370" s="218">
        <v>1.6988000000000001</v>
      </c>
    </row>
    <row r="21371" spans="1:3" ht="15" customHeight="1" x14ac:dyDescent="0.25">
      <c r="A21371" s="216">
        <v>45763</v>
      </c>
      <c r="B21371" s="217" t="s">
        <v>85</v>
      </c>
      <c r="C21371" s="218">
        <v>1.706</v>
      </c>
    </row>
    <row r="21372" spans="1:3" ht="15" customHeight="1" x14ac:dyDescent="0.25">
      <c r="A21372" s="216">
        <v>45764</v>
      </c>
      <c r="B21372" s="217" t="s">
        <v>85</v>
      </c>
      <c r="C21372" s="218">
        <v>1.7416</v>
      </c>
    </row>
    <row r="21373" spans="1:3" ht="15" customHeight="1" x14ac:dyDescent="0.25">
      <c r="A21373" s="216">
        <v>45769</v>
      </c>
      <c r="B21373" s="217" t="s">
        <v>85</v>
      </c>
      <c r="C21373" s="218">
        <v>1.7486999999999999</v>
      </c>
    </row>
    <row r="21374" spans="1:3" ht="15" customHeight="1" x14ac:dyDescent="0.25">
      <c r="A21374" s="216">
        <v>45770</v>
      </c>
      <c r="B21374" s="217" t="s">
        <v>85</v>
      </c>
      <c r="C21374" s="218">
        <v>1.7555000000000001</v>
      </c>
    </row>
    <row r="21375" spans="1:3" ht="15" customHeight="1" x14ac:dyDescent="0.25">
      <c r="A21375" s="216">
        <v>45771</v>
      </c>
      <c r="B21375" s="217" t="s">
        <v>85</v>
      </c>
      <c r="C21375" s="218">
        <v>1.7623</v>
      </c>
    </row>
    <row r="21376" spans="1:3" ht="15" customHeight="1" x14ac:dyDescent="0.25">
      <c r="A21376" s="216">
        <v>45772</v>
      </c>
      <c r="B21376" s="217" t="s">
        <v>85</v>
      </c>
      <c r="C21376" s="218">
        <v>1.7825</v>
      </c>
    </row>
    <row r="21377" spans="1:3" ht="15" customHeight="1" x14ac:dyDescent="0.25">
      <c r="A21377" s="216">
        <v>45775</v>
      </c>
      <c r="B21377" s="217" t="s">
        <v>85</v>
      </c>
      <c r="C21377" s="218">
        <v>1.7891999999999999</v>
      </c>
    </row>
    <row r="21378" spans="1:3" ht="15" customHeight="1" x14ac:dyDescent="0.25">
      <c r="A21378" s="216">
        <v>45776</v>
      </c>
      <c r="B21378" s="217" t="s">
        <v>85</v>
      </c>
      <c r="C21378" s="218">
        <v>1.7959000000000001</v>
      </c>
    </row>
    <row r="21379" spans="1:3" ht="15" customHeight="1" x14ac:dyDescent="0.25">
      <c r="A21379" s="216">
        <v>45777</v>
      </c>
      <c r="B21379" s="217" t="s">
        <v>85</v>
      </c>
      <c r="C21379" s="218">
        <v>1.8092999999999999</v>
      </c>
    </row>
    <row r="21380" spans="1:3" ht="15" customHeight="1" x14ac:dyDescent="0.25">
      <c r="A21380" s="216">
        <v>45779</v>
      </c>
      <c r="B21380" s="217" t="s">
        <v>85</v>
      </c>
      <c r="C21380" s="218">
        <v>1.8291999999999999</v>
      </c>
    </row>
    <row r="21381" spans="1:3" ht="15" customHeight="1" x14ac:dyDescent="0.25">
      <c r="A21381" s="216">
        <v>45782</v>
      </c>
      <c r="B21381" s="217" t="s">
        <v>85</v>
      </c>
      <c r="C21381" s="218">
        <v>1.8358000000000001</v>
      </c>
    </row>
    <row r="21382" spans="1:3" ht="15" customHeight="1" x14ac:dyDescent="0.25">
      <c r="A21382" s="216">
        <v>45783</v>
      </c>
      <c r="B21382" s="217" t="s">
        <v>85</v>
      </c>
      <c r="C21382" s="218">
        <v>1.8425</v>
      </c>
    </row>
    <row r="21383" spans="1:3" ht="15" customHeight="1" x14ac:dyDescent="0.25">
      <c r="A21383" s="216">
        <v>45784</v>
      </c>
      <c r="B21383" s="217" t="s">
        <v>85</v>
      </c>
      <c r="C21383" s="218">
        <v>1.8492</v>
      </c>
    </row>
    <row r="21384" spans="1:3" ht="15" customHeight="1" x14ac:dyDescent="0.25">
      <c r="A21384" s="216">
        <v>45785</v>
      </c>
      <c r="B21384" s="217" t="s">
        <v>85</v>
      </c>
      <c r="C21384" s="218">
        <v>1.8557999999999999</v>
      </c>
    </row>
    <row r="21385" spans="1:3" ht="15" customHeight="1" x14ac:dyDescent="0.25">
      <c r="A21385" s="216">
        <v>45786</v>
      </c>
      <c r="B21385" s="217" t="s">
        <v>85</v>
      </c>
      <c r="C21385" s="218">
        <v>1.8756999999999999</v>
      </c>
    </row>
    <row r="21386" spans="1:3" ht="15" customHeight="1" x14ac:dyDescent="0.25">
      <c r="A21386" s="216">
        <v>45789</v>
      </c>
      <c r="B21386" s="217" t="s">
        <v>85</v>
      </c>
      <c r="C21386" s="218">
        <v>1.8824000000000001</v>
      </c>
    </row>
    <row r="21387" spans="1:3" ht="15" customHeight="1" x14ac:dyDescent="0.25">
      <c r="A21387" s="216">
        <v>45790</v>
      </c>
      <c r="B21387" s="217" t="s">
        <v>85</v>
      </c>
      <c r="C21387" s="218">
        <v>1.889</v>
      </c>
    </row>
    <row r="21388" spans="1:3" ht="15" customHeight="1" x14ac:dyDescent="0.25">
      <c r="A21388" s="216">
        <v>45791</v>
      </c>
      <c r="B21388" s="217" t="s">
        <v>85</v>
      </c>
      <c r="C21388" s="218">
        <v>1.8956</v>
      </c>
    </row>
    <row r="21389" spans="1:3" ht="15" customHeight="1" x14ac:dyDescent="0.25">
      <c r="A21389" s="216">
        <v>45792</v>
      </c>
      <c r="B21389" s="217" t="s">
        <v>85</v>
      </c>
      <c r="C21389" s="218">
        <v>1.9021999999999999</v>
      </c>
    </row>
    <row r="21390" spans="1:3" ht="15" customHeight="1" x14ac:dyDescent="0.25">
      <c r="A21390" s="216">
        <v>45793</v>
      </c>
      <c r="B21390" s="217" t="s">
        <v>85</v>
      </c>
      <c r="C21390" s="218">
        <v>1.9218</v>
      </c>
    </row>
    <row r="21391" spans="1:3" ht="15" customHeight="1" x14ac:dyDescent="0.25">
      <c r="A21391" s="216">
        <v>45796</v>
      </c>
      <c r="B21391" s="217" t="s">
        <v>85</v>
      </c>
      <c r="C21391" s="218">
        <v>1.9283999999999999</v>
      </c>
    </row>
    <row r="21392" spans="1:3" ht="15" customHeight="1" x14ac:dyDescent="0.25">
      <c r="A21392" s="216">
        <v>45797</v>
      </c>
      <c r="B21392" s="217" t="s">
        <v>85</v>
      </c>
      <c r="C21392" s="218">
        <v>1.9349000000000001</v>
      </c>
    </row>
    <row r="21393" spans="1:3" ht="15" customHeight="1" x14ac:dyDescent="0.25">
      <c r="A21393" s="216">
        <v>45798</v>
      </c>
      <c r="B21393" s="217" t="s">
        <v>85</v>
      </c>
      <c r="C21393" s="218">
        <v>1.9414</v>
      </c>
    </row>
    <row r="21394" spans="1:3" ht="15" customHeight="1" x14ac:dyDescent="0.25">
      <c r="A21394" s="216">
        <v>45799</v>
      </c>
      <c r="B21394" s="217" t="s">
        <v>85</v>
      </c>
      <c r="C21394" s="218">
        <v>1.948</v>
      </c>
    </row>
    <row r="21395" spans="1:3" ht="15" customHeight="1" x14ac:dyDescent="0.25">
      <c r="A21395" s="216">
        <v>45800</v>
      </c>
      <c r="B21395" s="217" t="s">
        <v>85</v>
      </c>
      <c r="C21395" s="218">
        <v>1.9678</v>
      </c>
    </row>
    <row r="21396" spans="1:3" ht="15" customHeight="1" x14ac:dyDescent="0.25">
      <c r="A21396" s="216">
        <v>45803</v>
      </c>
      <c r="B21396" s="217" t="s">
        <v>85</v>
      </c>
      <c r="C21396" s="218">
        <v>1.9743999999999999</v>
      </c>
    </row>
    <row r="21397" spans="1:3" ht="15" customHeight="1" x14ac:dyDescent="0.25">
      <c r="A21397" s="216">
        <v>45804</v>
      </c>
      <c r="B21397" s="217" t="s">
        <v>85</v>
      </c>
      <c r="C21397" s="218">
        <v>1.9809000000000001</v>
      </c>
    </row>
    <row r="21398" spans="1:3" ht="15" customHeight="1" x14ac:dyDescent="0.25">
      <c r="A21398" s="216">
        <v>45805</v>
      </c>
      <c r="B21398" s="217" t="s">
        <v>85</v>
      </c>
      <c r="C21398" s="218">
        <v>1.9874000000000001</v>
      </c>
    </row>
    <row r="21399" spans="1:3" ht="15" customHeight="1" x14ac:dyDescent="0.25">
      <c r="A21399" s="216">
        <v>45806</v>
      </c>
      <c r="B21399" s="217" t="s">
        <v>85</v>
      </c>
      <c r="C21399" s="218">
        <v>1.994</v>
      </c>
    </row>
    <row r="21400" spans="1:3" ht="15" customHeight="1" x14ac:dyDescent="0.25">
      <c r="A21400" s="216">
        <v>45807</v>
      </c>
      <c r="B21400" s="217" t="s">
        <v>85</v>
      </c>
      <c r="C21400" s="218">
        <v>2.0135999999999998</v>
      </c>
    </row>
    <row r="21401" spans="1:3" ht="15" customHeight="1" x14ac:dyDescent="0.25">
      <c r="A21401" s="216">
        <v>45810</v>
      </c>
      <c r="B21401" s="217" t="s">
        <v>85</v>
      </c>
      <c r="C21401" s="218">
        <v>2.0200999999999998</v>
      </c>
    </row>
    <row r="21402" spans="1:3" ht="15" customHeight="1" x14ac:dyDescent="0.25">
      <c r="A21402" s="216">
        <v>45811</v>
      </c>
      <c r="B21402" s="217" t="s">
        <v>85</v>
      </c>
      <c r="C21402" s="218">
        <v>2.0266000000000002</v>
      </c>
    </row>
    <row r="21403" spans="1:3" ht="15" customHeight="1" x14ac:dyDescent="0.25">
      <c r="A21403" s="216">
        <v>45812</v>
      </c>
      <c r="B21403" s="217" t="s">
        <v>85</v>
      </c>
      <c r="C21403" s="218">
        <v>2.0331000000000001</v>
      </c>
    </row>
    <row r="21404" spans="1:3" ht="15" customHeight="1" x14ac:dyDescent="0.25">
      <c r="A21404" s="216">
        <v>45813</v>
      </c>
      <c r="B21404" s="217" t="s">
        <v>85</v>
      </c>
      <c r="C21404" s="218">
        <v>2.0394999999999999</v>
      </c>
    </row>
    <row r="21405" spans="1:3" ht="15" customHeight="1" x14ac:dyDescent="0.25">
      <c r="A21405" s="216">
        <v>45814</v>
      </c>
      <c r="B21405" s="217" t="s">
        <v>85</v>
      </c>
      <c r="C21405" s="218">
        <v>2.0590000000000002</v>
      </c>
    </row>
    <row r="21406" spans="1:3" ht="15" customHeight="1" x14ac:dyDescent="0.25">
      <c r="A21406" s="216">
        <v>45817</v>
      </c>
      <c r="B21406" s="217" t="s">
        <v>85</v>
      </c>
      <c r="C21406" s="218">
        <v>2.0653999999999999</v>
      </c>
    </row>
    <row r="21407" spans="1:3" ht="15" customHeight="1" x14ac:dyDescent="0.25">
      <c r="A21407" s="216">
        <v>45818</v>
      </c>
      <c r="B21407" s="217" t="s">
        <v>85</v>
      </c>
      <c r="C21407" s="218">
        <v>2.0718999999999999</v>
      </c>
    </row>
    <row r="21408" spans="1:3" ht="15" customHeight="1" x14ac:dyDescent="0.25">
      <c r="A21408" s="216">
        <v>45819</v>
      </c>
      <c r="B21408" s="217" t="s">
        <v>85</v>
      </c>
      <c r="C21408" s="218">
        <v>2.0781000000000001</v>
      </c>
    </row>
    <row r="21409" spans="1:3" ht="15" customHeight="1" x14ac:dyDescent="0.25">
      <c r="A21409" s="216">
        <v>45820</v>
      </c>
      <c r="B21409" s="217" t="s">
        <v>85</v>
      </c>
      <c r="C21409" s="218">
        <v>2.0842999999999998</v>
      </c>
    </row>
    <row r="21410" spans="1:3" ht="15" customHeight="1" x14ac:dyDescent="0.25">
      <c r="A21410" s="216">
        <v>45821</v>
      </c>
      <c r="B21410" s="217" t="s">
        <v>85</v>
      </c>
      <c r="C21410" s="218">
        <v>2.1025999999999998</v>
      </c>
    </row>
    <row r="21411" spans="1:3" ht="15" customHeight="1" x14ac:dyDescent="0.25">
      <c r="A21411" s="216">
        <v>45824</v>
      </c>
      <c r="B21411" s="217" t="s">
        <v>85</v>
      </c>
      <c r="C21411" s="218">
        <v>2.1086</v>
      </c>
    </row>
    <row r="21412" spans="1:3" ht="15" customHeight="1" x14ac:dyDescent="0.25">
      <c r="A21412" s="216">
        <v>45825</v>
      </c>
      <c r="B21412" s="217" t="s">
        <v>85</v>
      </c>
      <c r="C21412" s="218">
        <v>2.1147</v>
      </c>
    </row>
    <row r="21413" spans="1:3" ht="15" customHeight="1" x14ac:dyDescent="0.25">
      <c r="A21413" s="216">
        <v>45826</v>
      </c>
      <c r="B21413" s="217" t="s">
        <v>85</v>
      </c>
      <c r="C21413" s="218">
        <v>2.1206999999999998</v>
      </c>
    </row>
    <row r="21414" spans="1:3" ht="15" customHeight="1" x14ac:dyDescent="0.25">
      <c r="A21414" s="216">
        <v>45827</v>
      </c>
      <c r="B21414" s="217" t="s">
        <v>85</v>
      </c>
      <c r="C21414" s="218">
        <v>2.1267</v>
      </c>
    </row>
    <row r="21415" spans="1:3" ht="15" customHeight="1" x14ac:dyDescent="0.25">
      <c r="A21415" s="216">
        <v>45828</v>
      </c>
      <c r="B21415" s="217" t="s">
        <v>85</v>
      </c>
      <c r="C21415" s="218">
        <v>2.1446999999999998</v>
      </c>
    </row>
    <row r="21416" spans="1:3" ht="15" customHeight="1" x14ac:dyDescent="0.25">
      <c r="A21416" s="216">
        <v>45831</v>
      </c>
      <c r="B21416" s="217" t="s">
        <v>85</v>
      </c>
      <c r="C21416" s="218">
        <v>2.1507000000000001</v>
      </c>
    </row>
    <row r="21417" spans="1:3" ht="15" customHeight="1" x14ac:dyDescent="0.25">
      <c r="A21417" s="216">
        <v>45832</v>
      </c>
      <c r="B21417" s="217" t="s">
        <v>85</v>
      </c>
      <c r="C21417" s="218">
        <v>2.1566000000000001</v>
      </c>
    </row>
    <row r="21418" spans="1:3" ht="15" customHeight="1" x14ac:dyDescent="0.25">
      <c r="A21418" s="216">
        <v>45833</v>
      </c>
      <c r="B21418" s="217" t="s">
        <v>85</v>
      </c>
      <c r="C21418" s="218">
        <v>2.1625999999999999</v>
      </c>
    </row>
    <row r="21419" spans="1:3" ht="15" customHeight="1" x14ac:dyDescent="0.25">
      <c r="A21419" s="216">
        <v>45834</v>
      </c>
      <c r="B21419" s="217" t="s">
        <v>85</v>
      </c>
      <c r="C21419" s="218">
        <v>2.1686000000000001</v>
      </c>
    </row>
    <row r="21420" spans="1:3" ht="15" customHeight="1" x14ac:dyDescent="0.25">
      <c r="A21420" s="216">
        <v>45835</v>
      </c>
      <c r="B21420" s="217" t="s">
        <v>85</v>
      </c>
      <c r="C21420" s="218">
        <v>2.1867000000000001</v>
      </c>
    </row>
    <row r="21421" spans="1:3" ht="15" customHeight="1" x14ac:dyDescent="0.25">
      <c r="A21421" s="216">
        <v>45838</v>
      </c>
      <c r="B21421" s="217" t="s">
        <v>85</v>
      </c>
      <c r="C21421" s="218">
        <v>2.1926999999999999</v>
      </c>
    </row>
    <row r="21422" spans="1:3" ht="15" customHeight="1" x14ac:dyDescent="0.25">
      <c r="A21422" s="216">
        <v>45839</v>
      </c>
      <c r="B21422" s="217" t="s">
        <v>85</v>
      </c>
      <c r="C21422" s="218">
        <v>2.1985999999999999</v>
      </c>
    </row>
    <row r="21423" spans="1:3" ht="15" customHeight="1" x14ac:dyDescent="0.25">
      <c r="A21423" s="216">
        <v>45840</v>
      </c>
      <c r="B21423" s="217" t="s">
        <v>85</v>
      </c>
      <c r="C21423" s="218">
        <v>2.2046000000000001</v>
      </c>
    </row>
    <row r="21424" spans="1:3" ht="15" customHeight="1" x14ac:dyDescent="0.25">
      <c r="A21424" s="216">
        <v>45841</v>
      </c>
      <c r="B21424" s="217" t="s">
        <v>85</v>
      </c>
      <c r="C21424" s="218">
        <v>2.2105999999999999</v>
      </c>
    </row>
    <row r="21425" spans="1:3" ht="15" customHeight="1" x14ac:dyDescent="0.25">
      <c r="A21425" s="216">
        <v>45842</v>
      </c>
      <c r="B21425" s="217" t="s">
        <v>85</v>
      </c>
      <c r="C21425" s="218">
        <v>2.2284999999999999</v>
      </c>
    </row>
    <row r="21426" spans="1:3" ht="15" customHeight="1" x14ac:dyDescent="0.25">
      <c r="A21426" s="216">
        <v>45845</v>
      </c>
      <c r="B21426" s="217" t="s">
        <v>85</v>
      </c>
      <c r="C21426" s="218">
        <v>2.2345000000000002</v>
      </c>
    </row>
    <row r="21427" spans="1:3" ht="15" customHeight="1" x14ac:dyDescent="0.25">
      <c r="A21427" s="216">
        <v>45846</v>
      </c>
      <c r="B21427" s="217" t="s">
        <v>85</v>
      </c>
      <c r="C21427" s="218">
        <v>2.2404000000000002</v>
      </c>
    </row>
    <row r="21428" spans="1:3" ht="15" customHeight="1" x14ac:dyDescent="0.25">
      <c r="A21428" s="216">
        <v>45847</v>
      </c>
      <c r="B21428" s="217" t="s">
        <v>85</v>
      </c>
      <c r="C21428" s="218">
        <v>2.2464</v>
      </c>
    </row>
    <row r="21429" spans="1:3" ht="15" customHeight="1" x14ac:dyDescent="0.25">
      <c r="A21429" s="216">
        <v>45848</v>
      </c>
      <c r="B21429" s="217" t="s">
        <v>85</v>
      </c>
      <c r="C21429" s="218">
        <v>2.2523</v>
      </c>
    </row>
    <row r="21430" spans="1:3" ht="15" customHeight="1" x14ac:dyDescent="0.25">
      <c r="A21430" s="216">
        <v>45849</v>
      </c>
      <c r="B21430" s="217" t="s">
        <v>85</v>
      </c>
      <c r="C21430" s="218">
        <v>2.27</v>
      </c>
    </row>
    <row r="21431" spans="1:3" ht="15" customHeight="1" x14ac:dyDescent="0.25">
      <c r="A21431" s="216">
        <v>45852</v>
      </c>
      <c r="B21431" s="217" t="s">
        <v>85</v>
      </c>
      <c r="C21431" s="218">
        <v>2.2759999999999998</v>
      </c>
    </row>
    <row r="21432" spans="1:3" ht="15" customHeight="1" x14ac:dyDescent="0.25">
      <c r="A21432" s="216">
        <v>45853</v>
      </c>
      <c r="B21432" s="217" t="s">
        <v>85</v>
      </c>
      <c r="C21432" s="218">
        <v>2.2818999999999998</v>
      </c>
    </row>
    <row r="21433" spans="1:3" ht="15" customHeight="1" x14ac:dyDescent="0.25">
      <c r="A21433" s="216">
        <v>45854</v>
      </c>
      <c r="B21433" s="217" t="s">
        <v>85</v>
      </c>
      <c r="C21433" s="218">
        <v>2.2877999999999998</v>
      </c>
    </row>
    <row r="21434" spans="1:3" ht="15" customHeight="1" x14ac:dyDescent="0.25">
      <c r="A21434" s="216">
        <v>45855</v>
      </c>
      <c r="B21434" s="217" t="s">
        <v>85</v>
      </c>
      <c r="C21434" s="218">
        <v>2.2936999999999999</v>
      </c>
    </row>
    <row r="21435" spans="1:3" ht="15" customHeight="1" x14ac:dyDescent="0.25">
      <c r="A21435" s="216">
        <v>45856</v>
      </c>
      <c r="B21435" s="217" t="s">
        <v>85</v>
      </c>
      <c r="C21435" s="218">
        <v>2.3113000000000001</v>
      </c>
    </row>
    <row r="21436" spans="1:3" ht="15" customHeight="1" x14ac:dyDescent="0.25">
      <c r="A21436" s="216">
        <v>45859</v>
      </c>
      <c r="B21436" s="217" t="s">
        <v>85</v>
      </c>
      <c r="C21436" s="218">
        <v>2.3172000000000001</v>
      </c>
    </row>
    <row r="21437" spans="1:3" ht="15" customHeight="1" x14ac:dyDescent="0.25">
      <c r="A21437" s="216">
        <v>45860</v>
      </c>
      <c r="B21437" s="217" t="s">
        <v>85</v>
      </c>
      <c r="C21437" s="218">
        <v>2.3231000000000002</v>
      </c>
    </row>
    <row r="21438" spans="1:3" ht="15" customHeight="1" x14ac:dyDescent="0.25">
      <c r="A21438" s="216">
        <v>45861</v>
      </c>
      <c r="B21438" s="217" t="s">
        <v>85</v>
      </c>
      <c r="C21438" s="218">
        <v>2.3289</v>
      </c>
    </row>
    <row r="21439" spans="1:3" ht="15" customHeight="1" x14ac:dyDescent="0.25">
      <c r="A21439" s="216">
        <v>45862</v>
      </c>
      <c r="B21439" s="217" t="s">
        <v>85</v>
      </c>
      <c r="C21439" s="218">
        <v>2.3349000000000002</v>
      </c>
    </row>
    <row r="21440" spans="1:3" ht="15" customHeight="1" x14ac:dyDescent="0.25">
      <c r="A21440" s="216">
        <v>45863</v>
      </c>
      <c r="B21440" s="217" t="s">
        <v>85</v>
      </c>
      <c r="C21440" s="218">
        <v>2.3525999999999998</v>
      </c>
    </row>
    <row r="21441" spans="1:3" ht="15" customHeight="1" x14ac:dyDescent="0.25">
      <c r="A21441" s="216">
        <v>45866</v>
      </c>
      <c r="B21441" s="217" t="s">
        <v>85</v>
      </c>
      <c r="C21441" s="218">
        <v>2.3584999999999998</v>
      </c>
    </row>
    <row r="21442" spans="1:3" ht="15" customHeight="1" x14ac:dyDescent="0.25">
      <c r="A21442" s="216">
        <v>45867</v>
      </c>
      <c r="B21442" s="217" t="s">
        <v>85</v>
      </c>
      <c r="C21442" s="218">
        <v>2.3643999999999998</v>
      </c>
    </row>
    <row r="21443" spans="1:3" ht="15" customHeight="1" x14ac:dyDescent="0.25">
      <c r="A21443" s="216">
        <v>45868</v>
      </c>
      <c r="B21443" s="217" t="s">
        <v>85</v>
      </c>
      <c r="C21443" s="218">
        <v>2.3704000000000001</v>
      </c>
    </row>
    <row r="21444" spans="1:3" ht="15" customHeight="1" x14ac:dyDescent="0.25">
      <c r="A21444" s="216">
        <v>45869</v>
      </c>
      <c r="B21444" s="217" t="s">
        <v>85</v>
      </c>
      <c r="C21444" s="218">
        <v>2.3763000000000001</v>
      </c>
    </row>
    <row r="21445" spans="1:3" ht="15" customHeight="1" x14ac:dyDescent="0.25">
      <c r="A21445" s="216">
        <v>45870</v>
      </c>
      <c r="B21445" s="217" t="s">
        <v>85</v>
      </c>
      <c r="C21445" s="218">
        <v>2.3938999999999999</v>
      </c>
    </row>
    <row r="21446" spans="1:3" ht="15" customHeight="1" x14ac:dyDescent="0.25">
      <c r="A21446" s="216">
        <v>45873</v>
      </c>
      <c r="B21446" s="217" t="s">
        <v>85</v>
      </c>
      <c r="C21446" s="218">
        <v>2.3997999999999999</v>
      </c>
    </row>
    <row r="21447" spans="1:3" ht="15" customHeight="1" x14ac:dyDescent="0.25">
      <c r="A21447" s="216">
        <v>45874</v>
      </c>
      <c r="B21447" s="217" t="s">
        <v>85</v>
      </c>
      <c r="C21447" s="218">
        <v>2.4056000000000002</v>
      </c>
    </row>
    <row r="21448" spans="1:3" ht="15" customHeight="1" x14ac:dyDescent="0.25">
      <c r="A21448" s="216">
        <v>45875</v>
      </c>
      <c r="B21448" s="217" t="s">
        <v>85</v>
      </c>
      <c r="C21448" s="218">
        <v>2.4115000000000002</v>
      </c>
    </row>
    <row r="21449" spans="1:3" ht="15" customHeight="1" x14ac:dyDescent="0.25">
      <c r="A21449" s="216">
        <v>45876</v>
      </c>
      <c r="B21449" s="217" t="s">
        <v>85</v>
      </c>
      <c r="C21449" s="218">
        <v>2.4174000000000002</v>
      </c>
    </row>
    <row r="21450" spans="1:3" ht="15" customHeight="1" x14ac:dyDescent="0.25">
      <c r="A21450" s="216">
        <v>45877</v>
      </c>
      <c r="B21450" s="217" t="s">
        <v>85</v>
      </c>
      <c r="C21450" s="218">
        <v>2.4350000000000001</v>
      </c>
    </row>
    <row r="21451" spans="1:3" ht="15" customHeight="1" x14ac:dyDescent="0.25">
      <c r="A21451" s="216">
        <v>45880</v>
      </c>
      <c r="B21451" s="217" t="s">
        <v>85</v>
      </c>
      <c r="C21451" s="218">
        <v>2.4407999999999999</v>
      </c>
    </row>
    <row r="21452" spans="1:3" ht="15" customHeight="1" x14ac:dyDescent="0.25">
      <c r="A21452" s="216">
        <v>45881</v>
      </c>
      <c r="B21452" s="217" t="s">
        <v>85</v>
      </c>
      <c r="C21452" s="218">
        <v>2.4466999999999999</v>
      </c>
    </row>
    <row r="21453" spans="1:3" ht="15" customHeight="1" x14ac:dyDescent="0.25">
      <c r="A21453" s="216">
        <v>45882</v>
      </c>
      <c r="B21453" s="217" t="s">
        <v>85</v>
      </c>
      <c r="C21453" s="218">
        <v>2.4525000000000001</v>
      </c>
    </row>
    <row r="21454" spans="1:3" ht="15" customHeight="1" x14ac:dyDescent="0.25">
      <c r="A21454" s="216">
        <v>45883</v>
      </c>
      <c r="B21454" s="217" t="s">
        <v>85</v>
      </c>
      <c r="C21454" s="218">
        <v>2.4584000000000001</v>
      </c>
    </row>
    <row r="21455" spans="1:3" ht="15" customHeight="1" x14ac:dyDescent="0.25">
      <c r="A21455" s="216">
        <v>45884</v>
      </c>
      <c r="B21455" s="217" t="s">
        <v>85</v>
      </c>
      <c r="C21455" s="218">
        <v>2.476</v>
      </c>
    </row>
    <row r="21456" spans="1:3" ht="15" customHeight="1" x14ac:dyDescent="0.25">
      <c r="A21456" s="216">
        <v>45887</v>
      </c>
      <c r="B21456" s="217" t="s">
        <v>85</v>
      </c>
      <c r="C21456" s="218">
        <v>2.4819</v>
      </c>
    </row>
    <row r="21457" spans="1:3" ht="15" customHeight="1" x14ac:dyDescent="0.25">
      <c r="A21457" s="216">
        <v>45888</v>
      </c>
      <c r="B21457" s="217" t="s">
        <v>85</v>
      </c>
      <c r="C21457" s="218">
        <v>2.4878</v>
      </c>
    </row>
    <row r="21458" spans="1:3" ht="15" customHeight="1" x14ac:dyDescent="0.25">
      <c r="A21458" s="216">
        <v>45889</v>
      </c>
      <c r="B21458" s="217" t="s">
        <v>85</v>
      </c>
      <c r="C21458" s="218">
        <v>2.4935999999999998</v>
      </c>
    </row>
    <row r="21459" spans="1:3" ht="15" customHeight="1" x14ac:dyDescent="0.25">
      <c r="A21459" s="216">
        <v>45890</v>
      </c>
      <c r="B21459" s="217" t="s">
        <v>85</v>
      </c>
      <c r="C21459" s="218">
        <v>2.4994999999999998</v>
      </c>
    </row>
    <row r="21460" spans="1:3" ht="15" customHeight="1" x14ac:dyDescent="0.25">
      <c r="A21460" s="216">
        <v>45891</v>
      </c>
      <c r="B21460" s="217" t="s">
        <v>85</v>
      </c>
      <c r="C21460" s="218">
        <v>2.5171000000000001</v>
      </c>
    </row>
    <row r="21461" spans="1:3" ht="15" customHeight="1" x14ac:dyDescent="0.25">
      <c r="A21461" s="216">
        <v>45894</v>
      </c>
      <c r="B21461" s="217" t="s">
        <v>85</v>
      </c>
      <c r="C21461" s="218">
        <v>2.5228999999999999</v>
      </c>
    </row>
    <row r="21462" spans="1:3" ht="15" customHeight="1" x14ac:dyDescent="0.25">
      <c r="A21462" s="216">
        <v>45895</v>
      </c>
      <c r="B21462" s="217" t="s">
        <v>85</v>
      </c>
      <c r="C21462" s="218">
        <v>2.5287000000000002</v>
      </c>
    </row>
    <row r="21463" spans="1:3" ht="15" customHeight="1" x14ac:dyDescent="0.25">
      <c r="A21463" s="216">
        <v>45896</v>
      </c>
      <c r="B21463" s="217" t="s">
        <v>85</v>
      </c>
      <c r="C21463" s="218">
        <v>2.5346000000000002</v>
      </c>
    </row>
    <row r="21464" spans="1:3" ht="15" customHeight="1" x14ac:dyDescent="0.25">
      <c r="A21464" s="216">
        <v>45897</v>
      </c>
      <c r="B21464" s="217" t="s">
        <v>85</v>
      </c>
      <c r="C21464" s="218">
        <v>2.5404</v>
      </c>
    </row>
    <row r="21465" spans="1:3" ht="15" customHeight="1" x14ac:dyDescent="0.25">
      <c r="A21465" s="216">
        <v>45898</v>
      </c>
      <c r="B21465" s="217" t="s">
        <v>85</v>
      </c>
      <c r="C21465" s="218">
        <v>2.5579000000000001</v>
      </c>
    </row>
    <row r="21466" spans="1:3" ht="15" customHeight="1" x14ac:dyDescent="0.25">
      <c r="A21466" s="216">
        <v>45901</v>
      </c>
      <c r="B21466" s="217" t="s">
        <v>85</v>
      </c>
      <c r="C21466" s="218">
        <v>2.5636999999999999</v>
      </c>
    </row>
    <row r="21467" spans="1:3" ht="15" customHeight="1" x14ac:dyDescent="0.25">
      <c r="A21467" s="216">
        <v>45902</v>
      </c>
      <c r="B21467" s="217" t="s">
        <v>85</v>
      </c>
      <c r="C21467" s="218">
        <v>2.5695000000000001</v>
      </c>
    </row>
    <row r="21468" spans="1:3" ht="15" customHeight="1" x14ac:dyDescent="0.25">
      <c r="A21468" s="216">
        <v>45903</v>
      </c>
      <c r="B21468" s="217" t="s">
        <v>85</v>
      </c>
      <c r="C21468" s="218">
        <v>2.5754000000000001</v>
      </c>
    </row>
    <row r="21469" spans="1:3" ht="15" customHeight="1" x14ac:dyDescent="0.25">
      <c r="A21469" s="216">
        <v>45904</v>
      </c>
      <c r="B21469" s="217" t="s">
        <v>85</v>
      </c>
      <c r="C21469" s="218">
        <v>2.5813000000000001</v>
      </c>
    </row>
    <row r="21470" spans="1:3" ht="15" customHeight="1" x14ac:dyDescent="0.25">
      <c r="A21470" s="216">
        <v>45905</v>
      </c>
      <c r="B21470" s="217" t="s">
        <v>85</v>
      </c>
      <c r="C21470" s="218">
        <v>2.5989</v>
      </c>
    </row>
    <row r="21471" spans="1:3" ht="15" customHeight="1" x14ac:dyDescent="0.25">
      <c r="A21471" s="216">
        <v>45908</v>
      </c>
      <c r="B21471" s="217" t="s">
        <v>85</v>
      </c>
      <c r="C21471" s="218">
        <v>2.6046999999999998</v>
      </c>
    </row>
    <row r="21472" spans="1:3" ht="15" customHeight="1" x14ac:dyDescent="0.25">
      <c r="A21472" s="216">
        <v>45909</v>
      </c>
      <c r="B21472" s="217" t="s">
        <v>85</v>
      </c>
      <c r="C21472" s="218">
        <v>2.6105999999999998</v>
      </c>
    </row>
    <row r="21473" spans="1:3" ht="15" customHeight="1" x14ac:dyDescent="0.25">
      <c r="A21473" s="216">
        <v>45910</v>
      </c>
      <c r="B21473" s="217" t="s">
        <v>85</v>
      </c>
      <c r="C21473" s="218">
        <v>2.6164999999999998</v>
      </c>
    </row>
    <row r="21474" spans="1:3" ht="15" customHeight="1" x14ac:dyDescent="0.25">
      <c r="A21474" s="216">
        <v>45911</v>
      </c>
      <c r="B21474" s="217" t="s">
        <v>85</v>
      </c>
      <c r="C21474" s="218">
        <v>2.6223000000000001</v>
      </c>
    </row>
    <row r="21475" spans="1:3" ht="15" customHeight="1" x14ac:dyDescent="0.25">
      <c r="A21475" s="216">
        <v>45912</v>
      </c>
      <c r="B21475" s="217" t="s">
        <v>85</v>
      </c>
      <c r="C21475" s="218">
        <v>2.6398999999999999</v>
      </c>
    </row>
    <row r="21476" spans="1:3" ht="15" customHeight="1" x14ac:dyDescent="0.25">
      <c r="A21476" s="216">
        <v>45915</v>
      </c>
      <c r="B21476" s="217" t="s">
        <v>85</v>
      </c>
      <c r="C21476" s="218">
        <v>2.6457999999999999</v>
      </c>
    </row>
    <row r="21477" spans="1:3" ht="15" customHeight="1" x14ac:dyDescent="0.25">
      <c r="A21477" s="216">
        <v>45916</v>
      </c>
      <c r="B21477" s="217" t="s">
        <v>85</v>
      </c>
      <c r="C21477" s="218">
        <v>2.6516999999999999</v>
      </c>
    </row>
    <row r="21478" spans="1:3" ht="15" customHeight="1" x14ac:dyDescent="0.25">
      <c r="A21478" s="216">
        <v>45917</v>
      </c>
      <c r="B21478" s="217" t="s">
        <v>85</v>
      </c>
      <c r="C21478" s="218">
        <v>2.6576</v>
      </c>
    </row>
    <row r="21479" spans="1:3" ht="15" customHeight="1" x14ac:dyDescent="0.25">
      <c r="A21479" s="216">
        <v>45918</v>
      </c>
      <c r="B21479" s="217" t="s">
        <v>85</v>
      </c>
      <c r="C21479" s="218">
        <v>2.6635</v>
      </c>
    </row>
    <row r="21480" spans="1:3" ht="15" customHeight="1" x14ac:dyDescent="0.25">
      <c r="A21480" s="216">
        <v>45919</v>
      </c>
      <c r="B21480" s="217" t="s">
        <v>85</v>
      </c>
      <c r="C21480" s="218">
        <v>2.6810999999999998</v>
      </c>
    </row>
    <row r="21481" spans="1:3" ht="15" customHeight="1" x14ac:dyDescent="0.25">
      <c r="A21481" s="216">
        <v>45922</v>
      </c>
      <c r="B21481" s="217" t="s">
        <v>85</v>
      </c>
      <c r="C21481" s="218">
        <v>2.6869999999999998</v>
      </c>
    </row>
    <row r="21482" spans="1:3" ht="15" customHeight="1" x14ac:dyDescent="0.25">
      <c r="A21482" s="216">
        <v>45923</v>
      </c>
      <c r="B21482" s="217" t="s">
        <v>85</v>
      </c>
      <c r="C21482" s="218">
        <v>2.6928999999999998</v>
      </c>
    </row>
    <row r="21483" spans="1:3" ht="15" customHeight="1" x14ac:dyDescent="0.25">
      <c r="A21483" s="216">
        <v>45924</v>
      </c>
      <c r="B21483" s="217" t="s">
        <v>85</v>
      </c>
      <c r="C21483" s="218">
        <v>2.6987999999999999</v>
      </c>
    </row>
    <row r="21484" spans="1:3" ht="15" customHeight="1" x14ac:dyDescent="0.25">
      <c r="A21484" s="216">
        <v>45925</v>
      </c>
      <c r="B21484" s="217" t="s">
        <v>85</v>
      </c>
      <c r="C21484" s="218">
        <v>2.7046999999999999</v>
      </c>
    </row>
    <row r="21485" spans="1:3" ht="15" customHeight="1" x14ac:dyDescent="0.25">
      <c r="A21485" s="216">
        <v>45926</v>
      </c>
      <c r="B21485" s="217" t="s">
        <v>85</v>
      </c>
      <c r="C21485" s="218">
        <v>2.7223000000000002</v>
      </c>
    </row>
    <row r="21486" spans="1:3" ht="15" customHeight="1" x14ac:dyDescent="0.25">
      <c r="A21486" s="216">
        <v>45929</v>
      </c>
      <c r="B21486" s="217" t="s">
        <v>85</v>
      </c>
      <c r="C21486" s="218">
        <v>2.7282000000000002</v>
      </c>
    </row>
    <row r="21487" spans="1:3" ht="15" customHeight="1" x14ac:dyDescent="0.25">
      <c r="A21487" s="216">
        <v>45930</v>
      </c>
      <c r="B21487" s="217" t="s">
        <v>85</v>
      </c>
      <c r="C21487" s="218">
        <v>2.7341000000000002</v>
      </c>
    </row>
    <row r="21488" spans="1:3" ht="15" customHeight="1" x14ac:dyDescent="0.25">
      <c r="A21488" s="216">
        <v>45566</v>
      </c>
      <c r="B21488" s="217" t="s">
        <v>80</v>
      </c>
      <c r="C21488" s="218">
        <v>9.4999999999999998E-3</v>
      </c>
    </row>
    <row r="21489" spans="1:3" ht="15" customHeight="1" x14ac:dyDescent="0.25">
      <c r="A21489" s="216">
        <v>45567</v>
      </c>
      <c r="B21489" s="217" t="s">
        <v>80</v>
      </c>
      <c r="C21489" s="218">
        <v>1.9E-2</v>
      </c>
    </row>
    <row r="21490" spans="1:3" ht="15" customHeight="1" x14ac:dyDescent="0.25">
      <c r="A21490" s="216">
        <v>45568</v>
      </c>
      <c r="B21490" s="217" t="s">
        <v>80</v>
      </c>
      <c r="C21490" s="218">
        <v>2.8500000000000001E-2</v>
      </c>
    </row>
    <row r="21491" spans="1:3" ht="15" customHeight="1" x14ac:dyDescent="0.25">
      <c r="A21491" s="216">
        <v>45569</v>
      </c>
      <c r="B21491" s="217" t="s">
        <v>80</v>
      </c>
      <c r="C21491" s="218">
        <v>5.7200000000000001E-2</v>
      </c>
    </row>
    <row r="21492" spans="1:3" ht="15" customHeight="1" x14ac:dyDescent="0.25">
      <c r="A21492" s="216">
        <v>45572</v>
      </c>
      <c r="B21492" s="217" t="s">
        <v>80</v>
      </c>
      <c r="C21492" s="218">
        <v>6.6699999999999995E-2</v>
      </c>
    </row>
    <row r="21493" spans="1:3" ht="15" customHeight="1" x14ac:dyDescent="0.25">
      <c r="A21493" s="216">
        <v>45573</v>
      </c>
      <c r="B21493" s="217" t="s">
        <v>80</v>
      </c>
      <c r="C21493" s="218">
        <v>7.6300000000000007E-2</v>
      </c>
    </row>
    <row r="21494" spans="1:3" ht="15" customHeight="1" x14ac:dyDescent="0.25">
      <c r="A21494" s="216">
        <v>45574</v>
      </c>
      <c r="B21494" s="217" t="s">
        <v>80</v>
      </c>
      <c r="C21494" s="218">
        <v>8.5800000000000001E-2</v>
      </c>
    </row>
    <row r="21495" spans="1:3" ht="15" customHeight="1" x14ac:dyDescent="0.25">
      <c r="A21495" s="216">
        <v>45575</v>
      </c>
      <c r="B21495" s="217" t="s">
        <v>80</v>
      </c>
      <c r="C21495" s="218">
        <v>9.5299999999999996E-2</v>
      </c>
    </row>
    <row r="21496" spans="1:3" ht="15" customHeight="1" x14ac:dyDescent="0.25">
      <c r="A21496" s="216">
        <v>45576</v>
      </c>
      <c r="B21496" s="217" t="s">
        <v>80</v>
      </c>
      <c r="C21496" s="218">
        <v>0.12379999999999999</v>
      </c>
    </row>
    <row r="21497" spans="1:3" ht="15" customHeight="1" x14ac:dyDescent="0.25">
      <c r="A21497" s="216">
        <v>45579</v>
      </c>
      <c r="B21497" s="217" t="s">
        <v>80</v>
      </c>
      <c r="C21497" s="218">
        <v>0.1333</v>
      </c>
    </row>
    <row r="21498" spans="1:3" ht="15" customHeight="1" x14ac:dyDescent="0.25">
      <c r="A21498" s="216">
        <v>45580</v>
      </c>
      <c r="B21498" s="217" t="s">
        <v>80</v>
      </c>
      <c r="C21498" s="218">
        <v>0.14280000000000001</v>
      </c>
    </row>
    <row r="21499" spans="1:3" ht="15" customHeight="1" x14ac:dyDescent="0.25">
      <c r="A21499" s="216">
        <v>45581</v>
      </c>
      <c r="B21499" s="217" t="s">
        <v>80</v>
      </c>
      <c r="C21499" s="218">
        <v>0.15229999999999999</v>
      </c>
    </row>
    <row r="21500" spans="1:3" ht="15" customHeight="1" x14ac:dyDescent="0.25">
      <c r="A21500" s="216">
        <v>45582</v>
      </c>
      <c r="B21500" s="217" t="s">
        <v>80</v>
      </c>
      <c r="C21500" s="218">
        <v>0.16170000000000001</v>
      </c>
    </row>
    <row r="21501" spans="1:3" ht="15" customHeight="1" x14ac:dyDescent="0.25">
      <c r="A21501" s="216">
        <v>45583</v>
      </c>
      <c r="B21501" s="217" t="s">
        <v>80</v>
      </c>
      <c r="C21501" s="218">
        <v>0.19009999999999999</v>
      </c>
    </row>
    <row r="21502" spans="1:3" ht="15" customHeight="1" x14ac:dyDescent="0.25">
      <c r="A21502" s="216">
        <v>45586</v>
      </c>
      <c r="B21502" s="217" t="s">
        <v>80</v>
      </c>
      <c r="C21502" s="218">
        <v>0.19950000000000001</v>
      </c>
    </row>
    <row r="21503" spans="1:3" ht="15" customHeight="1" x14ac:dyDescent="0.25">
      <c r="A21503" s="216">
        <v>45587</v>
      </c>
      <c r="B21503" s="217" t="s">
        <v>80</v>
      </c>
      <c r="C21503" s="218">
        <v>0.2089</v>
      </c>
    </row>
    <row r="21504" spans="1:3" ht="15" customHeight="1" x14ac:dyDescent="0.25">
      <c r="A21504" s="216">
        <v>45588</v>
      </c>
      <c r="B21504" s="217" t="s">
        <v>80</v>
      </c>
      <c r="C21504" s="218">
        <v>0.218</v>
      </c>
    </row>
    <row r="21505" spans="1:3" ht="15" customHeight="1" x14ac:dyDescent="0.25">
      <c r="A21505" s="216">
        <v>45589</v>
      </c>
      <c r="B21505" s="217" t="s">
        <v>80</v>
      </c>
      <c r="C21505" s="218">
        <v>0.22700000000000001</v>
      </c>
    </row>
    <row r="21506" spans="1:3" ht="15" customHeight="1" x14ac:dyDescent="0.25">
      <c r="A21506" s="216">
        <v>45590</v>
      </c>
      <c r="B21506" s="217" t="s">
        <v>80</v>
      </c>
      <c r="C21506" s="218">
        <v>0.25409999999999999</v>
      </c>
    </row>
    <row r="21507" spans="1:3" ht="15" customHeight="1" x14ac:dyDescent="0.25">
      <c r="A21507" s="216">
        <v>45593</v>
      </c>
      <c r="B21507" s="217" t="s">
        <v>80</v>
      </c>
      <c r="C21507" s="218">
        <v>0.26319999999999999</v>
      </c>
    </row>
    <row r="21508" spans="1:3" ht="15" customHeight="1" x14ac:dyDescent="0.25">
      <c r="A21508" s="216">
        <v>45594</v>
      </c>
      <c r="B21508" s="217" t="s">
        <v>80</v>
      </c>
      <c r="C21508" s="218">
        <v>0.2722</v>
      </c>
    </row>
    <row r="21509" spans="1:3" ht="15" customHeight="1" x14ac:dyDescent="0.25">
      <c r="A21509" s="216">
        <v>45595</v>
      </c>
      <c r="B21509" s="217" t="s">
        <v>80</v>
      </c>
      <c r="C21509" s="218">
        <v>0.28120000000000001</v>
      </c>
    </row>
    <row r="21510" spans="1:3" ht="15" customHeight="1" x14ac:dyDescent="0.25">
      <c r="A21510" s="216">
        <v>45596</v>
      </c>
      <c r="B21510" s="217" t="s">
        <v>80</v>
      </c>
      <c r="C21510" s="218">
        <v>0.29010000000000002</v>
      </c>
    </row>
    <row r="21511" spans="1:3" ht="15" customHeight="1" x14ac:dyDescent="0.25">
      <c r="A21511" s="216">
        <v>45597</v>
      </c>
      <c r="B21511" s="217" t="s">
        <v>80</v>
      </c>
      <c r="C21511" s="218">
        <v>0.317</v>
      </c>
    </row>
    <row r="21512" spans="1:3" ht="15" customHeight="1" x14ac:dyDescent="0.25">
      <c r="A21512" s="216">
        <v>45600</v>
      </c>
      <c r="B21512" s="217" t="s">
        <v>80</v>
      </c>
      <c r="C21512" s="218">
        <v>0.32590000000000002</v>
      </c>
    </row>
    <row r="21513" spans="1:3" ht="15" customHeight="1" x14ac:dyDescent="0.25">
      <c r="A21513" s="216">
        <v>45601</v>
      </c>
      <c r="B21513" s="217" t="s">
        <v>80</v>
      </c>
      <c r="C21513" s="218">
        <v>0.33479999999999999</v>
      </c>
    </row>
    <row r="21514" spans="1:3" ht="15" customHeight="1" x14ac:dyDescent="0.25">
      <c r="A21514" s="216">
        <v>45602</v>
      </c>
      <c r="B21514" s="217" t="s">
        <v>80</v>
      </c>
      <c r="C21514" s="218">
        <v>0.34370000000000001</v>
      </c>
    </row>
    <row r="21515" spans="1:3" ht="15" customHeight="1" x14ac:dyDescent="0.25">
      <c r="A21515" s="216">
        <v>45603</v>
      </c>
      <c r="B21515" s="217" t="s">
        <v>80</v>
      </c>
      <c r="C21515" s="218">
        <v>0.35260000000000002</v>
      </c>
    </row>
    <row r="21516" spans="1:3" ht="15" customHeight="1" x14ac:dyDescent="0.25">
      <c r="A21516" s="216">
        <v>45604</v>
      </c>
      <c r="B21516" s="217" t="s">
        <v>80</v>
      </c>
      <c r="C21516" s="218">
        <v>0.37919999999999998</v>
      </c>
    </row>
    <row r="21517" spans="1:3" ht="15" customHeight="1" x14ac:dyDescent="0.25">
      <c r="A21517" s="216">
        <v>45607</v>
      </c>
      <c r="B21517" s="217" t="s">
        <v>80</v>
      </c>
      <c r="C21517" s="218">
        <v>0.3881</v>
      </c>
    </row>
    <row r="21518" spans="1:3" ht="15" customHeight="1" x14ac:dyDescent="0.25">
      <c r="A21518" s="216">
        <v>45608</v>
      </c>
      <c r="B21518" s="217" t="s">
        <v>80</v>
      </c>
      <c r="C21518" s="218">
        <v>0.39700000000000002</v>
      </c>
    </row>
    <row r="21519" spans="1:3" ht="15" customHeight="1" x14ac:dyDescent="0.25">
      <c r="A21519" s="216">
        <v>45609</v>
      </c>
      <c r="B21519" s="217" t="s">
        <v>80</v>
      </c>
      <c r="C21519" s="218">
        <v>0.40589999999999998</v>
      </c>
    </row>
    <row r="21520" spans="1:3" ht="15" customHeight="1" x14ac:dyDescent="0.25">
      <c r="A21520" s="216">
        <v>45610</v>
      </c>
      <c r="B21520" s="217" t="s">
        <v>80</v>
      </c>
      <c r="C21520" s="218">
        <v>0.41470000000000001</v>
      </c>
    </row>
    <row r="21521" spans="1:3" ht="15" customHeight="1" x14ac:dyDescent="0.25">
      <c r="A21521" s="216">
        <v>45611</v>
      </c>
      <c r="B21521" s="217" t="s">
        <v>80</v>
      </c>
      <c r="C21521" s="218">
        <v>0.44130000000000003</v>
      </c>
    </row>
    <row r="21522" spans="1:3" ht="15" customHeight="1" x14ac:dyDescent="0.25">
      <c r="A21522" s="216">
        <v>45614</v>
      </c>
      <c r="B21522" s="217" t="s">
        <v>80</v>
      </c>
      <c r="C21522" s="218">
        <v>0.45019999999999999</v>
      </c>
    </row>
    <row r="21523" spans="1:3" ht="15" customHeight="1" x14ac:dyDescent="0.25">
      <c r="A21523" s="216">
        <v>45615</v>
      </c>
      <c r="B21523" s="217" t="s">
        <v>80</v>
      </c>
      <c r="C21523" s="218">
        <v>0.45910000000000001</v>
      </c>
    </row>
    <row r="21524" spans="1:3" ht="15" customHeight="1" x14ac:dyDescent="0.25">
      <c r="A21524" s="216">
        <v>45616</v>
      </c>
      <c r="B21524" s="217" t="s">
        <v>80</v>
      </c>
      <c r="C21524" s="218">
        <v>0.46800000000000003</v>
      </c>
    </row>
    <row r="21525" spans="1:3" ht="15" customHeight="1" x14ac:dyDescent="0.25">
      <c r="A21525" s="216">
        <v>45617</v>
      </c>
      <c r="B21525" s="217" t="s">
        <v>80</v>
      </c>
      <c r="C21525" s="218">
        <v>0.47689999999999999</v>
      </c>
    </row>
    <row r="21526" spans="1:3" ht="15" customHeight="1" x14ac:dyDescent="0.25">
      <c r="A21526" s="216">
        <v>45618</v>
      </c>
      <c r="B21526" s="217" t="s">
        <v>80</v>
      </c>
      <c r="C21526" s="218">
        <v>0.50349999999999995</v>
      </c>
    </row>
    <row r="21527" spans="1:3" ht="15" customHeight="1" x14ac:dyDescent="0.25">
      <c r="A21527" s="216">
        <v>45621</v>
      </c>
      <c r="B21527" s="217" t="s">
        <v>80</v>
      </c>
      <c r="C21527" s="218">
        <v>0.51229999999999998</v>
      </c>
    </row>
    <row r="21528" spans="1:3" ht="15" customHeight="1" x14ac:dyDescent="0.25">
      <c r="A21528" s="216">
        <v>45622</v>
      </c>
      <c r="B21528" s="217" t="s">
        <v>80</v>
      </c>
      <c r="C21528" s="218">
        <v>0.5212</v>
      </c>
    </row>
    <row r="21529" spans="1:3" ht="15" customHeight="1" x14ac:dyDescent="0.25">
      <c r="A21529" s="216">
        <v>45623</v>
      </c>
      <c r="B21529" s="217" t="s">
        <v>80</v>
      </c>
      <c r="C21529" s="218">
        <v>0.53</v>
      </c>
    </row>
    <row r="21530" spans="1:3" ht="15" customHeight="1" x14ac:dyDescent="0.25">
      <c r="A21530" s="216">
        <v>45624</v>
      </c>
      <c r="B21530" s="217" t="s">
        <v>80</v>
      </c>
      <c r="C21530" s="218">
        <v>0.53879999999999995</v>
      </c>
    </row>
    <row r="21531" spans="1:3" ht="15" customHeight="1" x14ac:dyDescent="0.25">
      <c r="A21531" s="216">
        <v>45625</v>
      </c>
      <c r="B21531" s="217" t="s">
        <v>80</v>
      </c>
      <c r="C21531" s="218">
        <v>0.56520000000000004</v>
      </c>
    </row>
    <row r="21532" spans="1:3" ht="15" customHeight="1" x14ac:dyDescent="0.25">
      <c r="A21532" s="216">
        <v>45628</v>
      </c>
      <c r="B21532" s="217" t="s">
        <v>80</v>
      </c>
      <c r="C21532" s="218">
        <v>0.57399999999999995</v>
      </c>
    </row>
    <row r="21533" spans="1:3" ht="15" customHeight="1" x14ac:dyDescent="0.25">
      <c r="A21533" s="216">
        <v>45629</v>
      </c>
      <c r="B21533" s="217" t="s">
        <v>80</v>
      </c>
      <c r="C21533" s="218">
        <v>0.58279999999999998</v>
      </c>
    </row>
    <row r="21534" spans="1:3" ht="15" customHeight="1" x14ac:dyDescent="0.25">
      <c r="A21534" s="216">
        <v>45630</v>
      </c>
      <c r="B21534" s="217" t="s">
        <v>80</v>
      </c>
      <c r="C21534" s="218">
        <v>0.59150000000000003</v>
      </c>
    </row>
    <row r="21535" spans="1:3" ht="15" customHeight="1" x14ac:dyDescent="0.25">
      <c r="A21535" s="216">
        <v>45631</v>
      </c>
      <c r="B21535" s="217" t="s">
        <v>80</v>
      </c>
      <c r="C21535" s="218">
        <v>0.60029999999999994</v>
      </c>
    </row>
    <row r="21536" spans="1:3" ht="15" customHeight="1" x14ac:dyDescent="0.25">
      <c r="A21536" s="216">
        <v>45632</v>
      </c>
      <c r="B21536" s="217" t="s">
        <v>80</v>
      </c>
      <c r="C21536" s="218">
        <v>0.62660000000000005</v>
      </c>
    </row>
    <row r="21537" spans="1:3" ht="15" customHeight="1" x14ac:dyDescent="0.25">
      <c r="A21537" s="216">
        <v>45635</v>
      </c>
      <c r="B21537" s="217" t="s">
        <v>80</v>
      </c>
      <c r="C21537" s="218">
        <v>0.63539999999999996</v>
      </c>
    </row>
    <row r="21538" spans="1:3" ht="15" customHeight="1" x14ac:dyDescent="0.25">
      <c r="A21538" s="216">
        <v>45636</v>
      </c>
      <c r="B21538" s="217" t="s">
        <v>80</v>
      </c>
      <c r="C21538" s="218">
        <v>0.64410000000000001</v>
      </c>
    </row>
    <row r="21539" spans="1:3" ht="15" customHeight="1" x14ac:dyDescent="0.25">
      <c r="A21539" s="216">
        <v>45637</v>
      </c>
      <c r="B21539" s="217" t="s">
        <v>80</v>
      </c>
      <c r="C21539" s="218">
        <v>0.65280000000000005</v>
      </c>
    </row>
    <row r="21540" spans="1:3" ht="15" customHeight="1" x14ac:dyDescent="0.25">
      <c r="A21540" s="216">
        <v>45638</v>
      </c>
      <c r="B21540" s="217" t="s">
        <v>80</v>
      </c>
      <c r="C21540" s="218">
        <v>0.66149999999999998</v>
      </c>
    </row>
    <row r="21541" spans="1:3" ht="15" customHeight="1" x14ac:dyDescent="0.25">
      <c r="A21541" s="216">
        <v>45639</v>
      </c>
      <c r="B21541" s="217" t="s">
        <v>80</v>
      </c>
      <c r="C21541" s="218">
        <v>0.68779999999999997</v>
      </c>
    </row>
    <row r="21542" spans="1:3" ht="15" customHeight="1" x14ac:dyDescent="0.25">
      <c r="A21542" s="216">
        <v>45642</v>
      </c>
      <c r="B21542" s="217" t="s">
        <v>80</v>
      </c>
      <c r="C21542" s="218">
        <v>0.69650000000000001</v>
      </c>
    </row>
    <row r="21543" spans="1:3" ht="15" customHeight="1" x14ac:dyDescent="0.25">
      <c r="A21543" s="216">
        <v>45643</v>
      </c>
      <c r="B21543" s="217" t="s">
        <v>80</v>
      </c>
      <c r="C21543" s="218">
        <v>0.70520000000000005</v>
      </c>
    </row>
    <row r="21544" spans="1:3" ht="15" customHeight="1" x14ac:dyDescent="0.25">
      <c r="A21544" s="216">
        <v>45644</v>
      </c>
      <c r="B21544" s="217" t="s">
        <v>80</v>
      </c>
      <c r="C21544" s="218">
        <v>0.7137</v>
      </c>
    </row>
    <row r="21545" spans="1:3" ht="15" customHeight="1" x14ac:dyDescent="0.25">
      <c r="A21545" s="216">
        <v>45645</v>
      </c>
      <c r="B21545" s="217" t="s">
        <v>80</v>
      </c>
      <c r="C21545" s="218">
        <v>0.72219999999999995</v>
      </c>
    </row>
    <row r="21546" spans="1:3" ht="15" customHeight="1" x14ac:dyDescent="0.25">
      <c r="A21546" s="216">
        <v>45646</v>
      </c>
      <c r="B21546" s="217" t="s">
        <v>80</v>
      </c>
      <c r="C21546" s="218">
        <v>0.74760000000000004</v>
      </c>
    </row>
    <row r="21547" spans="1:3" ht="15" customHeight="1" x14ac:dyDescent="0.25">
      <c r="A21547" s="216">
        <v>45649</v>
      </c>
      <c r="B21547" s="217" t="s">
        <v>80</v>
      </c>
      <c r="C21547" s="218">
        <v>0.75600000000000001</v>
      </c>
    </row>
    <row r="21548" spans="1:3" ht="15" customHeight="1" x14ac:dyDescent="0.25">
      <c r="A21548" s="216">
        <v>45650</v>
      </c>
      <c r="B21548" s="217" t="s">
        <v>80</v>
      </c>
      <c r="C21548" s="218">
        <v>0.76449999999999996</v>
      </c>
    </row>
    <row r="21549" spans="1:3" ht="15" customHeight="1" x14ac:dyDescent="0.25">
      <c r="A21549" s="216">
        <v>45651</v>
      </c>
      <c r="B21549" s="217" t="s">
        <v>80</v>
      </c>
      <c r="C21549" s="218">
        <v>0.77300000000000002</v>
      </c>
    </row>
    <row r="21550" spans="1:3" ht="15" customHeight="1" x14ac:dyDescent="0.25">
      <c r="A21550" s="216">
        <v>45652</v>
      </c>
      <c r="B21550" s="217" t="s">
        <v>80</v>
      </c>
      <c r="C21550" s="218">
        <v>0.78139999999999998</v>
      </c>
    </row>
    <row r="21551" spans="1:3" ht="15" customHeight="1" x14ac:dyDescent="0.25">
      <c r="A21551" s="216">
        <v>45653</v>
      </c>
      <c r="B21551" s="217" t="s">
        <v>80</v>
      </c>
      <c r="C21551" s="218">
        <v>0.80669999999999997</v>
      </c>
    </row>
    <row r="21552" spans="1:3" ht="15" customHeight="1" x14ac:dyDescent="0.25">
      <c r="A21552" s="216">
        <v>45656</v>
      </c>
      <c r="B21552" s="217" t="s">
        <v>80</v>
      </c>
      <c r="C21552" s="218">
        <v>0.81520000000000004</v>
      </c>
    </row>
    <row r="21553" spans="1:3" ht="15" customHeight="1" x14ac:dyDescent="0.25">
      <c r="A21553" s="216">
        <v>45657</v>
      </c>
      <c r="B21553" s="217" t="s">
        <v>80</v>
      </c>
      <c r="C21553" s="218">
        <v>0.82340000000000002</v>
      </c>
    </row>
    <row r="21554" spans="1:3" ht="15" customHeight="1" x14ac:dyDescent="0.25">
      <c r="A21554" s="216">
        <v>45659</v>
      </c>
      <c r="B21554" s="217" t="s">
        <v>80</v>
      </c>
      <c r="C21554" s="218">
        <v>0.83989999999999998</v>
      </c>
    </row>
    <row r="21555" spans="1:3" ht="15" customHeight="1" x14ac:dyDescent="0.25">
      <c r="A21555" s="216">
        <v>45660</v>
      </c>
      <c r="B21555" s="217" t="s">
        <v>80</v>
      </c>
      <c r="C21555" s="218">
        <v>0.86450000000000005</v>
      </c>
    </row>
    <row r="21556" spans="1:3" ht="15" customHeight="1" x14ac:dyDescent="0.25">
      <c r="A21556" s="216">
        <v>45663</v>
      </c>
      <c r="B21556" s="217" t="s">
        <v>80</v>
      </c>
      <c r="C21556" s="218">
        <v>0.87270000000000003</v>
      </c>
    </row>
    <row r="21557" spans="1:3" ht="15" customHeight="1" x14ac:dyDescent="0.25">
      <c r="A21557" s="216">
        <v>45664</v>
      </c>
      <c r="B21557" s="217" t="s">
        <v>80</v>
      </c>
      <c r="C21557" s="218">
        <v>0.88090000000000002</v>
      </c>
    </row>
    <row r="21558" spans="1:3" ht="15" customHeight="1" x14ac:dyDescent="0.25">
      <c r="A21558" s="216">
        <v>45665</v>
      </c>
      <c r="B21558" s="217" t="s">
        <v>80</v>
      </c>
      <c r="C21558" s="218">
        <v>0.88900000000000001</v>
      </c>
    </row>
    <row r="21559" spans="1:3" ht="15" customHeight="1" x14ac:dyDescent="0.25">
      <c r="A21559" s="216">
        <v>45666</v>
      </c>
      <c r="B21559" s="217" t="s">
        <v>80</v>
      </c>
      <c r="C21559" s="218">
        <v>0.8972</v>
      </c>
    </row>
    <row r="21560" spans="1:3" ht="15" customHeight="1" x14ac:dyDescent="0.25">
      <c r="A21560" s="216">
        <v>45667</v>
      </c>
      <c r="B21560" s="217" t="s">
        <v>80</v>
      </c>
      <c r="C21560" s="218">
        <v>0.92149999999999999</v>
      </c>
    </row>
    <row r="21561" spans="1:3" ht="15" customHeight="1" x14ac:dyDescent="0.25">
      <c r="A21561" s="216">
        <v>45670</v>
      </c>
      <c r="B21561" s="217" t="s">
        <v>80</v>
      </c>
      <c r="C21561" s="218">
        <v>0.92949999999999999</v>
      </c>
    </row>
    <row r="21562" spans="1:3" ht="15" customHeight="1" x14ac:dyDescent="0.25">
      <c r="A21562" s="216">
        <v>45671</v>
      </c>
      <c r="B21562" s="217" t="s">
        <v>80</v>
      </c>
      <c r="C21562" s="218">
        <v>0.93759999999999999</v>
      </c>
    </row>
    <row r="21563" spans="1:3" ht="15" customHeight="1" x14ac:dyDescent="0.25">
      <c r="A21563" s="216">
        <v>45672</v>
      </c>
      <c r="B21563" s="217" t="s">
        <v>80</v>
      </c>
      <c r="C21563" s="218">
        <v>0.94569999999999999</v>
      </c>
    </row>
    <row r="21564" spans="1:3" ht="15" customHeight="1" x14ac:dyDescent="0.25">
      <c r="A21564" s="216">
        <v>45673</v>
      </c>
      <c r="B21564" s="217" t="s">
        <v>80</v>
      </c>
      <c r="C21564" s="218">
        <v>0.95379999999999998</v>
      </c>
    </row>
    <row r="21565" spans="1:3" ht="15" customHeight="1" x14ac:dyDescent="0.25">
      <c r="A21565" s="216">
        <v>45674</v>
      </c>
      <c r="B21565" s="217" t="s">
        <v>80</v>
      </c>
      <c r="C21565" s="218">
        <v>0.97789999999999999</v>
      </c>
    </row>
    <row r="21566" spans="1:3" ht="15" customHeight="1" x14ac:dyDescent="0.25">
      <c r="A21566" s="216">
        <v>45677</v>
      </c>
      <c r="B21566" s="217" t="s">
        <v>80</v>
      </c>
      <c r="C21566" s="218">
        <v>0.98599999999999999</v>
      </c>
    </row>
    <row r="21567" spans="1:3" ht="15" customHeight="1" x14ac:dyDescent="0.25">
      <c r="A21567" s="216">
        <v>45678</v>
      </c>
      <c r="B21567" s="217" t="s">
        <v>80</v>
      </c>
      <c r="C21567" s="218">
        <v>0.99399999999999999</v>
      </c>
    </row>
    <row r="21568" spans="1:3" ht="15" customHeight="1" x14ac:dyDescent="0.25">
      <c r="A21568" s="216">
        <v>45679</v>
      </c>
      <c r="B21568" s="217" t="s">
        <v>80</v>
      </c>
      <c r="C21568" s="218">
        <v>1.0021</v>
      </c>
    </row>
    <row r="21569" spans="1:3" ht="15" customHeight="1" x14ac:dyDescent="0.25">
      <c r="A21569" s="216">
        <v>45680</v>
      </c>
      <c r="B21569" s="217" t="s">
        <v>80</v>
      </c>
      <c r="C21569" s="218">
        <v>1.0101</v>
      </c>
    </row>
    <row r="21570" spans="1:3" ht="15" customHeight="1" x14ac:dyDescent="0.25">
      <c r="A21570" s="216">
        <v>45681</v>
      </c>
      <c r="B21570" s="217" t="s">
        <v>80</v>
      </c>
      <c r="C21570" s="218">
        <v>1.0342</v>
      </c>
    </row>
    <row r="21571" spans="1:3" ht="15" customHeight="1" x14ac:dyDescent="0.25">
      <c r="A21571" s="216">
        <v>45684</v>
      </c>
      <c r="B21571" s="217" t="s">
        <v>80</v>
      </c>
      <c r="C21571" s="218">
        <v>1.0422</v>
      </c>
    </row>
    <row r="21572" spans="1:3" ht="15" customHeight="1" x14ac:dyDescent="0.25">
      <c r="A21572" s="216">
        <v>45685</v>
      </c>
      <c r="B21572" s="217" t="s">
        <v>80</v>
      </c>
      <c r="C21572" s="218">
        <v>1.0502</v>
      </c>
    </row>
    <row r="21573" spans="1:3" ht="15" customHeight="1" x14ac:dyDescent="0.25">
      <c r="A21573" s="216">
        <v>45686</v>
      </c>
      <c r="B21573" s="217" t="s">
        <v>80</v>
      </c>
      <c r="C21573" s="218">
        <v>1.0582</v>
      </c>
    </row>
    <row r="21574" spans="1:3" ht="15" customHeight="1" x14ac:dyDescent="0.25">
      <c r="A21574" s="216">
        <v>45687</v>
      </c>
      <c r="B21574" s="217" t="s">
        <v>80</v>
      </c>
      <c r="C21574" s="218">
        <v>1.0662</v>
      </c>
    </row>
    <row r="21575" spans="1:3" ht="15" customHeight="1" x14ac:dyDescent="0.25">
      <c r="A21575" s="216">
        <v>45688</v>
      </c>
      <c r="B21575" s="217" t="s">
        <v>80</v>
      </c>
      <c r="C21575" s="218">
        <v>1.0902000000000001</v>
      </c>
    </row>
    <row r="21576" spans="1:3" ht="15" customHeight="1" x14ac:dyDescent="0.25">
      <c r="A21576" s="216">
        <v>45691</v>
      </c>
      <c r="B21576" s="217" t="s">
        <v>80</v>
      </c>
      <c r="C21576" s="218">
        <v>1.0981000000000001</v>
      </c>
    </row>
    <row r="21577" spans="1:3" ht="15" customHeight="1" x14ac:dyDescent="0.25">
      <c r="A21577" s="216">
        <v>45692</v>
      </c>
      <c r="B21577" s="217" t="s">
        <v>80</v>
      </c>
      <c r="C21577" s="218">
        <v>1.1061000000000001</v>
      </c>
    </row>
    <row r="21578" spans="1:3" ht="15" customHeight="1" x14ac:dyDescent="0.25">
      <c r="A21578" s="216">
        <v>45693</v>
      </c>
      <c r="B21578" s="217" t="s">
        <v>80</v>
      </c>
      <c r="C21578" s="218">
        <v>1.1137999999999999</v>
      </c>
    </row>
    <row r="21579" spans="1:3" ht="15" customHeight="1" x14ac:dyDescent="0.25">
      <c r="A21579" s="216">
        <v>45694</v>
      </c>
      <c r="B21579" s="217" t="s">
        <v>80</v>
      </c>
      <c r="C21579" s="218">
        <v>1.1215999999999999</v>
      </c>
    </row>
    <row r="21580" spans="1:3" ht="15" customHeight="1" x14ac:dyDescent="0.25">
      <c r="A21580" s="216">
        <v>45695</v>
      </c>
      <c r="B21580" s="217" t="s">
        <v>80</v>
      </c>
      <c r="C21580" s="218">
        <v>1.1446000000000001</v>
      </c>
    </row>
    <row r="21581" spans="1:3" ht="15" customHeight="1" x14ac:dyDescent="0.25">
      <c r="A21581" s="216">
        <v>45698</v>
      </c>
      <c r="B21581" s="217" t="s">
        <v>80</v>
      </c>
      <c r="C21581" s="218">
        <v>1.1521999999999999</v>
      </c>
    </row>
    <row r="21582" spans="1:3" ht="15" customHeight="1" x14ac:dyDescent="0.25">
      <c r="A21582" s="216">
        <v>45699</v>
      </c>
      <c r="B21582" s="217" t="s">
        <v>80</v>
      </c>
      <c r="C21582" s="218">
        <v>1.1598999999999999</v>
      </c>
    </row>
    <row r="21583" spans="1:3" ht="15" customHeight="1" x14ac:dyDescent="0.25">
      <c r="A21583" s="216">
        <v>45700</v>
      </c>
      <c r="B21583" s="217" t="s">
        <v>80</v>
      </c>
      <c r="C21583" s="218">
        <v>1.1674</v>
      </c>
    </row>
    <row r="21584" spans="1:3" ht="15" customHeight="1" x14ac:dyDescent="0.25">
      <c r="A21584" s="216">
        <v>45701</v>
      </c>
      <c r="B21584" s="217" t="s">
        <v>80</v>
      </c>
      <c r="C21584" s="218">
        <v>1.175</v>
      </c>
    </row>
    <row r="21585" spans="1:3" ht="15" customHeight="1" x14ac:dyDescent="0.25">
      <c r="A21585" s="216">
        <v>45702</v>
      </c>
      <c r="B21585" s="217" t="s">
        <v>80</v>
      </c>
      <c r="C21585" s="218">
        <v>1.1977</v>
      </c>
    </row>
    <row r="21586" spans="1:3" ht="15" customHeight="1" x14ac:dyDescent="0.25">
      <c r="A21586" s="216">
        <v>45705</v>
      </c>
      <c r="B21586" s="217" t="s">
        <v>80</v>
      </c>
      <c r="C21586" s="218">
        <v>1.2052</v>
      </c>
    </row>
    <row r="21587" spans="1:3" ht="15" customHeight="1" x14ac:dyDescent="0.25">
      <c r="A21587" s="216">
        <v>45706</v>
      </c>
      <c r="B21587" s="217" t="s">
        <v>80</v>
      </c>
      <c r="C21587" s="218">
        <v>1.2126999999999999</v>
      </c>
    </row>
    <row r="21588" spans="1:3" ht="15" customHeight="1" x14ac:dyDescent="0.25">
      <c r="A21588" s="216">
        <v>45707</v>
      </c>
      <c r="B21588" s="217" t="s">
        <v>80</v>
      </c>
      <c r="C21588" s="218">
        <v>1.2202999999999999</v>
      </c>
    </row>
    <row r="21589" spans="1:3" ht="15" customHeight="1" x14ac:dyDescent="0.25">
      <c r="A21589" s="216">
        <v>45708</v>
      </c>
      <c r="B21589" s="217" t="s">
        <v>80</v>
      </c>
      <c r="C21589" s="218">
        <v>1.2278</v>
      </c>
    </row>
    <row r="21590" spans="1:3" ht="15" customHeight="1" x14ac:dyDescent="0.25">
      <c r="A21590" s="216">
        <v>45709</v>
      </c>
      <c r="B21590" s="217" t="s">
        <v>80</v>
      </c>
      <c r="C21590" s="218">
        <v>1.2502</v>
      </c>
    </row>
    <row r="21591" spans="1:3" ht="15" customHeight="1" x14ac:dyDescent="0.25">
      <c r="A21591" s="216">
        <v>45712</v>
      </c>
      <c r="B21591" s="217" t="s">
        <v>80</v>
      </c>
      <c r="C21591" s="218">
        <v>1.2577</v>
      </c>
    </row>
    <row r="21592" spans="1:3" ht="15" customHeight="1" x14ac:dyDescent="0.25">
      <c r="A21592" s="216">
        <v>45713</v>
      </c>
      <c r="B21592" s="217" t="s">
        <v>80</v>
      </c>
      <c r="C21592" s="218">
        <v>1.2650999999999999</v>
      </c>
    </row>
    <row r="21593" spans="1:3" ht="15" customHeight="1" x14ac:dyDescent="0.25">
      <c r="A21593" s="216">
        <v>45714</v>
      </c>
      <c r="B21593" s="217" t="s">
        <v>80</v>
      </c>
      <c r="C21593" s="218">
        <v>1.2726</v>
      </c>
    </row>
    <row r="21594" spans="1:3" ht="15" customHeight="1" x14ac:dyDescent="0.25">
      <c r="A21594" s="216">
        <v>45715</v>
      </c>
      <c r="B21594" s="217" t="s">
        <v>80</v>
      </c>
      <c r="C21594" s="218">
        <v>1.2801</v>
      </c>
    </row>
    <row r="21595" spans="1:3" ht="15" customHeight="1" x14ac:dyDescent="0.25">
      <c r="A21595" s="216">
        <v>45716</v>
      </c>
      <c r="B21595" s="217" t="s">
        <v>80</v>
      </c>
      <c r="C21595" s="218">
        <v>1.3024</v>
      </c>
    </row>
    <row r="21596" spans="1:3" ht="15" customHeight="1" x14ac:dyDescent="0.25">
      <c r="A21596" s="216">
        <v>45719</v>
      </c>
      <c r="B21596" s="217" t="s">
        <v>80</v>
      </c>
      <c r="C21596" s="218">
        <v>1.3097000000000001</v>
      </c>
    </row>
    <row r="21597" spans="1:3" ht="15" customHeight="1" x14ac:dyDescent="0.25">
      <c r="A21597" s="216">
        <v>45720</v>
      </c>
      <c r="B21597" s="217" t="s">
        <v>80</v>
      </c>
      <c r="C21597" s="218">
        <v>1.3170999999999999</v>
      </c>
    </row>
    <row r="21598" spans="1:3" ht="15" customHeight="1" x14ac:dyDescent="0.25">
      <c r="A21598" s="216">
        <v>45721</v>
      </c>
      <c r="B21598" s="217" t="s">
        <v>80</v>
      </c>
      <c r="C21598" s="218">
        <v>1.3245</v>
      </c>
    </row>
    <row r="21599" spans="1:3" ht="15" customHeight="1" x14ac:dyDescent="0.25">
      <c r="A21599" s="216">
        <v>45722</v>
      </c>
      <c r="B21599" s="217" t="s">
        <v>80</v>
      </c>
      <c r="C21599" s="218">
        <v>1.3319000000000001</v>
      </c>
    </row>
    <row r="21600" spans="1:3" ht="15" customHeight="1" x14ac:dyDescent="0.25">
      <c r="A21600" s="216">
        <v>45723</v>
      </c>
      <c r="B21600" s="217" t="s">
        <v>80</v>
      </c>
      <c r="C21600" s="218">
        <v>1.3539000000000001</v>
      </c>
    </row>
    <row r="21601" spans="1:3" ht="15" customHeight="1" x14ac:dyDescent="0.25">
      <c r="A21601" s="216">
        <v>45726</v>
      </c>
      <c r="B21601" s="217" t="s">
        <v>80</v>
      </c>
      <c r="C21601" s="218">
        <v>1.3612</v>
      </c>
    </row>
    <row r="21602" spans="1:3" ht="15" customHeight="1" x14ac:dyDescent="0.25">
      <c r="A21602" s="216">
        <v>45727</v>
      </c>
      <c r="B21602" s="217" t="s">
        <v>80</v>
      </c>
      <c r="C21602" s="218">
        <v>1.3685</v>
      </c>
    </row>
    <row r="21603" spans="1:3" ht="15" customHeight="1" x14ac:dyDescent="0.25">
      <c r="A21603" s="216">
        <v>45728</v>
      </c>
      <c r="B21603" s="217" t="s">
        <v>80</v>
      </c>
      <c r="C21603" s="218">
        <v>1.3754999999999999</v>
      </c>
    </row>
    <row r="21604" spans="1:3" ht="15" customHeight="1" x14ac:dyDescent="0.25">
      <c r="A21604" s="216">
        <v>45729</v>
      </c>
      <c r="B21604" s="217" t="s">
        <v>80</v>
      </c>
      <c r="C21604" s="218">
        <v>1.3825000000000001</v>
      </c>
    </row>
    <row r="21605" spans="1:3" ht="15" customHeight="1" x14ac:dyDescent="0.25">
      <c r="A21605" s="216">
        <v>45730</v>
      </c>
      <c r="B21605" s="217" t="s">
        <v>80</v>
      </c>
      <c r="C21605" s="218">
        <v>1.4034</v>
      </c>
    </row>
    <row r="21606" spans="1:3" ht="15" customHeight="1" x14ac:dyDescent="0.25">
      <c r="A21606" s="216">
        <v>45733</v>
      </c>
      <c r="B21606" s="217" t="s">
        <v>80</v>
      </c>
      <c r="C21606" s="218">
        <v>1.4104000000000001</v>
      </c>
    </row>
    <row r="21607" spans="1:3" ht="15" customHeight="1" x14ac:dyDescent="0.25">
      <c r="A21607" s="216">
        <v>45734</v>
      </c>
      <c r="B21607" s="217" t="s">
        <v>80</v>
      </c>
      <c r="C21607" s="218">
        <v>1.4173</v>
      </c>
    </row>
    <row r="21608" spans="1:3" ht="15" customHeight="1" x14ac:dyDescent="0.25">
      <c r="A21608" s="216">
        <v>45735</v>
      </c>
      <c r="B21608" s="217" t="s">
        <v>80</v>
      </c>
      <c r="C21608" s="218">
        <v>1.4241999999999999</v>
      </c>
    </row>
    <row r="21609" spans="1:3" ht="15" customHeight="1" x14ac:dyDescent="0.25">
      <c r="A21609" s="216">
        <v>45736</v>
      </c>
      <c r="B21609" s="217" t="s">
        <v>80</v>
      </c>
      <c r="C21609" s="218">
        <v>1.4311</v>
      </c>
    </row>
    <row r="21610" spans="1:3" ht="15" customHeight="1" x14ac:dyDescent="0.25">
      <c r="A21610" s="216">
        <v>45737</v>
      </c>
      <c r="B21610" s="217" t="s">
        <v>80</v>
      </c>
      <c r="C21610" s="218">
        <v>1.4518</v>
      </c>
    </row>
    <row r="21611" spans="1:3" ht="15" customHeight="1" x14ac:dyDescent="0.25">
      <c r="A21611" s="216">
        <v>45740</v>
      </c>
      <c r="B21611" s="217" t="s">
        <v>80</v>
      </c>
      <c r="C21611" s="218">
        <v>1.4587000000000001</v>
      </c>
    </row>
    <row r="21612" spans="1:3" ht="15" customHeight="1" x14ac:dyDescent="0.25">
      <c r="A21612" s="216">
        <v>45741</v>
      </c>
      <c r="B21612" s="217" t="s">
        <v>80</v>
      </c>
      <c r="C21612" s="218">
        <v>1.4656</v>
      </c>
    </row>
    <row r="21613" spans="1:3" ht="15" customHeight="1" x14ac:dyDescent="0.25">
      <c r="A21613" s="216">
        <v>45742</v>
      </c>
      <c r="B21613" s="217" t="s">
        <v>80</v>
      </c>
      <c r="C21613" s="218">
        <v>1.4724999999999999</v>
      </c>
    </row>
    <row r="21614" spans="1:3" ht="15" customHeight="1" x14ac:dyDescent="0.25">
      <c r="A21614" s="216">
        <v>45743</v>
      </c>
      <c r="B21614" s="217" t="s">
        <v>80</v>
      </c>
      <c r="C21614" s="218">
        <v>1.4793000000000001</v>
      </c>
    </row>
    <row r="21615" spans="1:3" ht="15" customHeight="1" x14ac:dyDescent="0.25">
      <c r="A21615" s="216">
        <v>45744</v>
      </c>
      <c r="B21615" s="217" t="s">
        <v>80</v>
      </c>
      <c r="C21615" s="218">
        <v>1.5</v>
      </c>
    </row>
    <row r="21616" spans="1:3" ht="15" customHeight="1" x14ac:dyDescent="0.25">
      <c r="A21616" s="216">
        <v>45747</v>
      </c>
      <c r="B21616" s="217" t="s">
        <v>80</v>
      </c>
      <c r="C21616" s="218">
        <v>1.5068999999999999</v>
      </c>
    </row>
    <row r="21617" spans="1:3" ht="15" customHeight="1" x14ac:dyDescent="0.25">
      <c r="A21617" s="216">
        <v>45748</v>
      </c>
      <c r="B21617" s="217" t="s">
        <v>80</v>
      </c>
      <c r="C21617" s="218">
        <v>1.5137</v>
      </c>
    </row>
    <row r="21618" spans="1:3" ht="15" customHeight="1" x14ac:dyDescent="0.25">
      <c r="A21618" s="216">
        <v>45749</v>
      </c>
      <c r="B21618" s="217" t="s">
        <v>80</v>
      </c>
      <c r="C21618" s="218">
        <v>1.5205</v>
      </c>
    </row>
    <row r="21619" spans="1:3" ht="15" customHeight="1" x14ac:dyDescent="0.25">
      <c r="A21619" s="216">
        <v>45750</v>
      </c>
      <c r="B21619" s="217" t="s">
        <v>80</v>
      </c>
      <c r="C21619" s="218">
        <v>1.5273000000000001</v>
      </c>
    </row>
    <row r="21620" spans="1:3" ht="15" customHeight="1" x14ac:dyDescent="0.25">
      <c r="A21620" s="216">
        <v>45751</v>
      </c>
      <c r="B21620" s="217" t="s">
        <v>80</v>
      </c>
      <c r="C21620" s="218">
        <v>1.5475000000000001</v>
      </c>
    </row>
    <row r="21621" spans="1:3" ht="15" customHeight="1" x14ac:dyDescent="0.25">
      <c r="A21621" s="216">
        <v>45754</v>
      </c>
      <c r="B21621" s="217" t="s">
        <v>80</v>
      </c>
      <c r="C21621" s="218">
        <v>1.5543</v>
      </c>
    </row>
    <row r="21622" spans="1:3" ht="15" customHeight="1" x14ac:dyDescent="0.25">
      <c r="A21622" s="216">
        <v>45755</v>
      </c>
      <c r="B21622" s="217" t="s">
        <v>80</v>
      </c>
      <c r="C21622" s="218">
        <v>1.5609999999999999</v>
      </c>
    </row>
    <row r="21623" spans="1:3" ht="15" customHeight="1" x14ac:dyDescent="0.25">
      <c r="A21623" s="216">
        <v>45756</v>
      </c>
      <c r="B21623" s="217" t="s">
        <v>80</v>
      </c>
      <c r="C21623" s="218">
        <v>1.5678000000000001</v>
      </c>
    </row>
    <row r="21624" spans="1:3" ht="15" customHeight="1" x14ac:dyDescent="0.25">
      <c r="A21624" s="216">
        <v>45757</v>
      </c>
      <c r="B21624" s="217" t="s">
        <v>80</v>
      </c>
      <c r="C21624" s="218">
        <v>1.5745</v>
      </c>
    </row>
    <row r="21625" spans="1:3" ht="15" customHeight="1" x14ac:dyDescent="0.25">
      <c r="A21625" s="216">
        <v>45758</v>
      </c>
      <c r="B21625" s="217" t="s">
        <v>80</v>
      </c>
      <c r="C21625" s="218">
        <v>1.5947</v>
      </c>
    </row>
    <row r="21626" spans="1:3" ht="15" customHeight="1" x14ac:dyDescent="0.25">
      <c r="A21626" s="216">
        <v>45761</v>
      </c>
      <c r="B21626" s="217" t="s">
        <v>80</v>
      </c>
      <c r="C21626" s="218">
        <v>1.6013999999999999</v>
      </c>
    </row>
    <row r="21627" spans="1:3" ht="15" customHeight="1" x14ac:dyDescent="0.25">
      <c r="A21627" s="216">
        <v>45762</v>
      </c>
      <c r="B21627" s="217" t="s">
        <v>80</v>
      </c>
      <c r="C21627" s="218">
        <v>1.6081000000000001</v>
      </c>
    </row>
    <row r="21628" spans="1:3" ht="15" customHeight="1" x14ac:dyDescent="0.25">
      <c r="A21628" s="216">
        <v>45763</v>
      </c>
      <c r="B21628" s="217" t="s">
        <v>80</v>
      </c>
      <c r="C21628" s="218">
        <v>1.6148</v>
      </c>
    </row>
    <row r="21629" spans="1:3" ht="15" customHeight="1" x14ac:dyDescent="0.25">
      <c r="A21629" s="216">
        <v>45764</v>
      </c>
      <c r="B21629" s="217" t="s">
        <v>80</v>
      </c>
      <c r="C21629" s="218">
        <v>1.6483000000000001</v>
      </c>
    </row>
    <row r="21630" spans="1:3" ht="15" customHeight="1" x14ac:dyDescent="0.25">
      <c r="A21630" s="216">
        <v>45769</v>
      </c>
      <c r="B21630" s="217" t="s">
        <v>80</v>
      </c>
      <c r="C21630" s="218">
        <v>1.655</v>
      </c>
    </row>
    <row r="21631" spans="1:3" ht="15" customHeight="1" x14ac:dyDescent="0.25">
      <c r="A21631" s="216">
        <v>45770</v>
      </c>
      <c r="B21631" s="217" t="s">
        <v>80</v>
      </c>
      <c r="C21631" s="218">
        <v>1.6613</v>
      </c>
    </row>
    <row r="21632" spans="1:3" ht="15" customHeight="1" x14ac:dyDescent="0.25">
      <c r="A21632" s="216">
        <v>45771</v>
      </c>
      <c r="B21632" s="217" t="s">
        <v>80</v>
      </c>
      <c r="C21632" s="218">
        <v>1.6677</v>
      </c>
    </row>
    <row r="21633" spans="1:3" ht="15" customHeight="1" x14ac:dyDescent="0.25">
      <c r="A21633" s="216">
        <v>45772</v>
      </c>
      <c r="B21633" s="217" t="s">
        <v>80</v>
      </c>
      <c r="C21633" s="218">
        <v>1.6866000000000001</v>
      </c>
    </row>
    <row r="21634" spans="1:3" ht="15" customHeight="1" x14ac:dyDescent="0.25">
      <c r="A21634" s="216">
        <v>45775</v>
      </c>
      <c r="B21634" s="217" t="s">
        <v>80</v>
      </c>
      <c r="C21634" s="218">
        <v>1.6929000000000001</v>
      </c>
    </row>
    <row r="21635" spans="1:3" ht="15" customHeight="1" x14ac:dyDescent="0.25">
      <c r="A21635" s="216">
        <v>45776</v>
      </c>
      <c r="B21635" s="217" t="s">
        <v>80</v>
      </c>
      <c r="C21635" s="218">
        <v>1.6992</v>
      </c>
    </row>
    <row r="21636" spans="1:3" ht="15" customHeight="1" x14ac:dyDescent="0.25">
      <c r="A21636" s="216">
        <v>45777</v>
      </c>
      <c r="B21636" s="217" t="s">
        <v>80</v>
      </c>
      <c r="C21636" s="218">
        <v>1.7117</v>
      </c>
    </row>
    <row r="21637" spans="1:3" ht="15" customHeight="1" x14ac:dyDescent="0.25">
      <c r="A21637" s="216">
        <v>45779</v>
      </c>
      <c r="B21637" s="217" t="s">
        <v>80</v>
      </c>
      <c r="C21637" s="218">
        <v>1.7302999999999999</v>
      </c>
    </row>
    <row r="21638" spans="1:3" ht="15" customHeight="1" x14ac:dyDescent="0.25">
      <c r="A21638" s="216">
        <v>45782</v>
      </c>
      <c r="B21638" s="217" t="s">
        <v>80</v>
      </c>
      <c r="C21638" s="218">
        <v>1.7365999999999999</v>
      </c>
    </row>
    <row r="21639" spans="1:3" ht="15" customHeight="1" x14ac:dyDescent="0.25">
      <c r="A21639" s="216">
        <v>45783</v>
      </c>
      <c r="B21639" s="217" t="s">
        <v>80</v>
      </c>
      <c r="C21639" s="218">
        <v>1.7427999999999999</v>
      </c>
    </row>
    <row r="21640" spans="1:3" ht="15" customHeight="1" x14ac:dyDescent="0.25">
      <c r="A21640" s="216">
        <v>45784</v>
      </c>
      <c r="B21640" s="217" t="s">
        <v>80</v>
      </c>
      <c r="C21640" s="218">
        <v>1.7490000000000001</v>
      </c>
    </row>
    <row r="21641" spans="1:3" ht="15" customHeight="1" x14ac:dyDescent="0.25">
      <c r="A21641" s="216">
        <v>45785</v>
      </c>
      <c r="B21641" s="217" t="s">
        <v>80</v>
      </c>
      <c r="C21641" s="218">
        <v>1.7552000000000001</v>
      </c>
    </row>
    <row r="21642" spans="1:3" ht="15" customHeight="1" x14ac:dyDescent="0.25">
      <c r="A21642" s="216">
        <v>45786</v>
      </c>
      <c r="B21642" s="217" t="s">
        <v>80</v>
      </c>
      <c r="C21642" s="218">
        <v>1.7739</v>
      </c>
    </row>
    <row r="21643" spans="1:3" ht="15" customHeight="1" x14ac:dyDescent="0.25">
      <c r="A21643" s="216">
        <v>45789</v>
      </c>
      <c r="B21643" s="217" t="s">
        <v>80</v>
      </c>
      <c r="C21643" s="218">
        <v>1.7801</v>
      </c>
    </row>
    <row r="21644" spans="1:3" ht="15" customHeight="1" x14ac:dyDescent="0.25">
      <c r="A21644" s="216">
        <v>45790</v>
      </c>
      <c r="B21644" s="217" t="s">
        <v>80</v>
      </c>
      <c r="C21644" s="218">
        <v>1.7863</v>
      </c>
    </row>
    <row r="21645" spans="1:3" ht="15" customHeight="1" x14ac:dyDescent="0.25">
      <c r="A21645" s="216">
        <v>45791</v>
      </c>
      <c r="B21645" s="217" t="s">
        <v>80</v>
      </c>
      <c r="C21645" s="218">
        <v>1.7925</v>
      </c>
    </row>
    <row r="21646" spans="1:3" ht="15" customHeight="1" x14ac:dyDescent="0.25">
      <c r="A21646" s="216">
        <v>45792</v>
      </c>
      <c r="B21646" s="217" t="s">
        <v>80</v>
      </c>
      <c r="C21646" s="218">
        <v>1.7987</v>
      </c>
    </row>
    <row r="21647" spans="1:3" ht="15" customHeight="1" x14ac:dyDescent="0.25">
      <c r="A21647" s="216">
        <v>45793</v>
      </c>
      <c r="B21647" s="217" t="s">
        <v>80</v>
      </c>
      <c r="C21647" s="218">
        <v>1.8169999999999999</v>
      </c>
    </row>
    <row r="21648" spans="1:3" ht="15" customHeight="1" x14ac:dyDescent="0.25">
      <c r="A21648" s="216">
        <v>45796</v>
      </c>
      <c r="B21648" s="217" t="s">
        <v>80</v>
      </c>
      <c r="C21648" s="218">
        <v>1.8230999999999999</v>
      </c>
    </row>
    <row r="21649" spans="1:3" ht="15" customHeight="1" x14ac:dyDescent="0.25">
      <c r="A21649" s="216">
        <v>45797</v>
      </c>
      <c r="B21649" s="217" t="s">
        <v>80</v>
      </c>
      <c r="C21649" s="218">
        <v>1.8291999999999999</v>
      </c>
    </row>
    <row r="21650" spans="1:3" ht="15" customHeight="1" x14ac:dyDescent="0.25">
      <c r="A21650" s="216">
        <v>45798</v>
      </c>
      <c r="B21650" s="217" t="s">
        <v>80</v>
      </c>
      <c r="C21650" s="218">
        <v>1.8353999999999999</v>
      </c>
    </row>
    <row r="21651" spans="1:3" ht="15" customHeight="1" x14ac:dyDescent="0.25">
      <c r="A21651" s="216">
        <v>45799</v>
      </c>
      <c r="B21651" s="217" t="s">
        <v>80</v>
      </c>
      <c r="C21651" s="218">
        <v>1.8414999999999999</v>
      </c>
    </row>
    <row r="21652" spans="1:3" ht="15" customHeight="1" x14ac:dyDescent="0.25">
      <c r="A21652" s="216">
        <v>45800</v>
      </c>
      <c r="B21652" s="217" t="s">
        <v>80</v>
      </c>
      <c r="C21652" s="218">
        <v>1.86</v>
      </c>
    </row>
    <row r="21653" spans="1:3" ht="15" customHeight="1" x14ac:dyDescent="0.25">
      <c r="A21653" s="216">
        <v>45803</v>
      </c>
      <c r="B21653" s="217" t="s">
        <v>80</v>
      </c>
      <c r="C21653" s="218">
        <v>1.8662000000000001</v>
      </c>
    </row>
    <row r="21654" spans="1:3" ht="15" customHeight="1" x14ac:dyDescent="0.25">
      <c r="A21654" s="216">
        <v>45804</v>
      </c>
      <c r="B21654" s="217" t="s">
        <v>80</v>
      </c>
      <c r="C21654" s="218">
        <v>1.8723000000000001</v>
      </c>
    </row>
    <row r="21655" spans="1:3" ht="15" customHeight="1" x14ac:dyDescent="0.25">
      <c r="A21655" s="216">
        <v>45805</v>
      </c>
      <c r="B21655" s="217" t="s">
        <v>80</v>
      </c>
      <c r="C21655" s="218">
        <v>1.8784000000000001</v>
      </c>
    </row>
    <row r="21656" spans="1:3" ht="15" customHeight="1" x14ac:dyDescent="0.25">
      <c r="A21656" s="216">
        <v>45806</v>
      </c>
      <c r="B21656" s="217" t="s">
        <v>80</v>
      </c>
      <c r="C21656" s="218">
        <v>1.8845000000000001</v>
      </c>
    </row>
    <row r="21657" spans="1:3" ht="15" customHeight="1" x14ac:dyDescent="0.25">
      <c r="A21657" s="216">
        <v>45807</v>
      </c>
      <c r="B21657" s="217" t="s">
        <v>80</v>
      </c>
      <c r="C21657" s="218">
        <v>1.9028</v>
      </c>
    </row>
    <row r="21658" spans="1:3" ht="15" customHeight="1" x14ac:dyDescent="0.25">
      <c r="A21658" s="216">
        <v>45810</v>
      </c>
      <c r="B21658" s="217" t="s">
        <v>80</v>
      </c>
      <c r="C21658" s="218">
        <v>1.9089</v>
      </c>
    </row>
    <row r="21659" spans="1:3" ht="15" customHeight="1" x14ac:dyDescent="0.25">
      <c r="A21659" s="216">
        <v>45811</v>
      </c>
      <c r="B21659" s="217" t="s">
        <v>80</v>
      </c>
      <c r="C21659" s="218">
        <v>1.915</v>
      </c>
    </row>
    <row r="21660" spans="1:3" ht="15" customHeight="1" x14ac:dyDescent="0.25">
      <c r="A21660" s="216">
        <v>45812</v>
      </c>
      <c r="B21660" s="217" t="s">
        <v>80</v>
      </c>
      <c r="C21660" s="218">
        <v>1.921</v>
      </c>
    </row>
    <row r="21661" spans="1:3" ht="15" customHeight="1" x14ac:dyDescent="0.25">
      <c r="A21661" s="216">
        <v>45813</v>
      </c>
      <c r="B21661" s="217" t="s">
        <v>80</v>
      </c>
      <c r="C21661" s="218">
        <v>1.9271</v>
      </c>
    </row>
    <row r="21662" spans="1:3" ht="15" customHeight="1" x14ac:dyDescent="0.25">
      <c r="A21662" s="216">
        <v>45814</v>
      </c>
      <c r="B21662" s="217" t="s">
        <v>80</v>
      </c>
      <c r="C21662" s="218">
        <v>1.9452</v>
      </c>
    </row>
    <row r="21663" spans="1:3" ht="15" customHeight="1" x14ac:dyDescent="0.25">
      <c r="A21663" s="216">
        <v>45817</v>
      </c>
      <c r="B21663" s="217" t="s">
        <v>80</v>
      </c>
      <c r="C21663" s="218">
        <v>1.9513</v>
      </c>
    </row>
    <row r="21664" spans="1:3" ht="15" customHeight="1" x14ac:dyDescent="0.25">
      <c r="A21664" s="216">
        <v>45818</v>
      </c>
      <c r="B21664" s="217" t="s">
        <v>80</v>
      </c>
      <c r="C21664" s="218">
        <v>1.9573</v>
      </c>
    </row>
    <row r="21665" spans="1:3" ht="15" customHeight="1" x14ac:dyDescent="0.25">
      <c r="A21665" s="216">
        <v>45819</v>
      </c>
      <c r="B21665" s="217" t="s">
        <v>80</v>
      </c>
      <c r="C21665" s="218">
        <v>1.9631000000000001</v>
      </c>
    </row>
    <row r="21666" spans="1:3" ht="15" customHeight="1" x14ac:dyDescent="0.25">
      <c r="A21666" s="216">
        <v>45820</v>
      </c>
      <c r="B21666" s="217" t="s">
        <v>80</v>
      </c>
      <c r="C21666" s="218">
        <v>1.9689000000000001</v>
      </c>
    </row>
    <row r="21667" spans="1:3" ht="15" customHeight="1" x14ac:dyDescent="0.25">
      <c r="A21667" s="216">
        <v>45821</v>
      </c>
      <c r="B21667" s="217" t="s">
        <v>80</v>
      </c>
      <c r="C21667" s="218">
        <v>1.9859</v>
      </c>
    </row>
    <row r="21668" spans="1:3" ht="15" customHeight="1" x14ac:dyDescent="0.25">
      <c r="A21668" s="216">
        <v>45824</v>
      </c>
      <c r="B21668" s="217" t="s">
        <v>80</v>
      </c>
      <c r="C21668" s="218">
        <v>1.9916</v>
      </c>
    </row>
    <row r="21669" spans="1:3" ht="15" customHeight="1" x14ac:dyDescent="0.25">
      <c r="A21669" s="216">
        <v>45825</v>
      </c>
      <c r="B21669" s="217" t="s">
        <v>80</v>
      </c>
      <c r="C21669" s="218">
        <v>1.9972000000000001</v>
      </c>
    </row>
    <row r="21670" spans="1:3" ht="15" customHeight="1" x14ac:dyDescent="0.25">
      <c r="A21670" s="216">
        <v>45826</v>
      </c>
      <c r="B21670" s="217" t="s">
        <v>80</v>
      </c>
      <c r="C21670" s="218">
        <v>2.0028000000000001</v>
      </c>
    </row>
    <row r="21671" spans="1:3" ht="15" customHeight="1" x14ac:dyDescent="0.25">
      <c r="A21671" s="216">
        <v>45827</v>
      </c>
      <c r="B21671" s="217" t="s">
        <v>80</v>
      </c>
      <c r="C21671" s="218">
        <v>2.0084</v>
      </c>
    </row>
    <row r="21672" spans="1:3" ht="15" customHeight="1" x14ac:dyDescent="0.25">
      <c r="A21672" s="216">
        <v>45828</v>
      </c>
      <c r="B21672" s="217" t="s">
        <v>80</v>
      </c>
      <c r="C21672" s="218">
        <v>2.0251999999999999</v>
      </c>
    </row>
    <row r="21673" spans="1:3" ht="15" customHeight="1" x14ac:dyDescent="0.25">
      <c r="A21673" s="216">
        <v>45831</v>
      </c>
      <c r="B21673" s="217" t="s">
        <v>80</v>
      </c>
      <c r="C21673" s="218">
        <v>2.0306999999999999</v>
      </c>
    </row>
    <row r="21674" spans="1:3" ht="15" customHeight="1" x14ac:dyDescent="0.25">
      <c r="A21674" s="216">
        <v>45832</v>
      </c>
      <c r="B21674" s="217" t="s">
        <v>80</v>
      </c>
      <c r="C21674" s="218">
        <v>2.0363000000000002</v>
      </c>
    </row>
    <row r="21675" spans="1:3" ht="15" customHeight="1" x14ac:dyDescent="0.25">
      <c r="A21675" s="216">
        <v>45833</v>
      </c>
      <c r="B21675" s="217" t="s">
        <v>80</v>
      </c>
      <c r="C21675" s="218">
        <v>2.0419</v>
      </c>
    </row>
    <row r="21676" spans="1:3" ht="15" customHeight="1" x14ac:dyDescent="0.25">
      <c r="A21676" s="216">
        <v>45834</v>
      </c>
      <c r="B21676" s="217" t="s">
        <v>80</v>
      </c>
      <c r="C21676" s="218">
        <v>2.0474000000000001</v>
      </c>
    </row>
    <row r="21677" spans="1:3" ht="15" customHeight="1" x14ac:dyDescent="0.25">
      <c r="A21677" s="216">
        <v>45835</v>
      </c>
      <c r="B21677" s="217" t="s">
        <v>80</v>
      </c>
      <c r="C21677" s="218">
        <v>2.0642</v>
      </c>
    </row>
    <row r="21678" spans="1:3" ht="15" customHeight="1" x14ac:dyDescent="0.25">
      <c r="A21678" s="216">
        <v>45838</v>
      </c>
      <c r="B21678" s="217" t="s">
        <v>80</v>
      </c>
      <c r="C21678" s="218">
        <v>2.0697999999999999</v>
      </c>
    </row>
    <row r="21679" spans="1:3" ht="15" customHeight="1" x14ac:dyDescent="0.25">
      <c r="A21679" s="216">
        <v>45839</v>
      </c>
      <c r="B21679" s="217" t="s">
        <v>80</v>
      </c>
      <c r="C21679" s="218">
        <v>2.0754000000000001</v>
      </c>
    </row>
    <row r="21680" spans="1:3" ht="15" customHeight="1" x14ac:dyDescent="0.25">
      <c r="A21680" s="216">
        <v>45840</v>
      </c>
      <c r="B21680" s="217" t="s">
        <v>80</v>
      </c>
      <c r="C21680" s="218">
        <v>2.0809000000000002</v>
      </c>
    </row>
    <row r="21681" spans="1:3" ht="15" customHeight="1" x14ac:dyDescent="0.25">
      <c r="A21681" s="216">
        <v>45841</v>
      </c>
      <c r="B21681" s="217" t="s">
        <v>80</v>
      </c>
      <c r="C21681" s="218">
        <v>2.0865</v>
      </c>
    </row>
    <row r="21682" spans="1:3" ht="15" customHeight="1" x14ac:dyDescent="0.25">
      <c r="A21682" s="216">
        <v>45842</v>
      </c>
      <c r="B21682" s="217" t="s">
        <v>80</v>
      </c>
      <c r="C21682" s="218">
        <v>2.1032000000000002</v>
      </c>
    </row>
    <row r="21683" spans="1:3" ht="15" customHeight="1" x14ac:dyDescent="0.25">
      <c r="A21683" s="216">
        <v>45845</v>
      </c>
      <c r="B21683" s="217" t="s">
        <v>80</v>
      </c>
      <c r="C21683" s="218">
        <v>2.1086999999999998</v>
      </c>
    </row>
    <row r="21684" spans="1:3" ht="15" customHeight="1" x14ac:dyDescent="0.25">
      <c r="A21684" s="216">
        <v>45846</v>
      </c>
      <c r="B21684" s="217" t="s">
        <v>80</v>
      </c>
      <c r="C21684" s="218">
        <v>2.1143000000000001</v>
      </c>
    </row>
    <row r="21685" spans="1:3" ht="15" customHeight="1" x14ac:dyDescent="0.25">
      <c r="A21685" s="216">
        <v>45847</v>
      </c>
      <c r="B21685" s="217" t="s">
        <v>80</v>
      </c>
      <c r="C21685" s="218">
        <v>2.1198000000000001</v>
      </c>
    </row>
    <row r="21686" spans="1:3" ht="15" customHeight="1" x14ac:dyDescent="0.25">
      <c r="A21686" s="216">
        <v>45848</v>
      </c>
      <c r="B21686" s="217" t="s">
        <v>80</v>
      </c>
      <c r="C21686" s="218">
        <v>2.1253000000000002</v>
      </c>
    </row>
    <row r="21687" spans="1:3" ht="15" customHeight="1" x14ac:dyDescent="0.25">
      <c r="A21687" s="216">
        <v>45849</v>
      </c>
      <c r="B21687" s="217" t="s">
        <v>80</v>
      </c>
      <c r="C21687" s="218">
        <v>2.1417999999999999</v>
      </c>
    </row>
    <row r="21688" spans="1:3" ht="15" customHeight="1" x14ac:dyDescent="0.25">
      <c r="A21688" s="216">
        <v>45852</v>
      </c>
      <c r="B21688" s="217" t="s">
        <v>80</v>
      </c>
      <c r="C21688" s="218">
        <v>2.1473</v>
      </c>
    </row>
    <row r="21689" spans="1:3" ht="15" customHeight="1" x14ac:dyDescent="0.25">
      <c r="A21689" s="216">
        <v>45853</v>
      </c>
      <c r="B21689" s="217" t="s">
        <v>80</v>
      </c>
      <c r="C21689" s="218">
        <v>2.1528</v>
      </c>
    </row>
    <row r="21690" spans="1:3" ht="15" customHeight="1" x14ac:dyDescent="0.25">
      <c r="A21690" s="216">
        <v>45854</v>
      </c>
      <c r="B21690" s="217" t="s">
        <v>80</v>
      </c>
      <c r="C21690" s="218">
        <v>2.1583000000000001</v>
      </c>
    </row>
    <row r="21691" spans="1:3" ht="15" customHeight="1" x14ac:dyDescent="0.25">
      <c r="A21691" s="216">
        <v>45855</v>
      </c>
      <c r="B21691" s="217" t="s">
        <v>80</v>
      </c>
      <c r="C21691" s="218">
        <v>2.1638000000000002</v>
      </c>
    </row>
    <row r="21692" spans="1:3" ht="15" customHeight="1" x14ac:dyDescent="0.25">
      <c r="A21692" s="216">
        <v>45856</v>
      </c>
      <c r="B21692" s="217" t="s">
        <v>80</v>
      </c>
      <c r="C21692" s="218">
        <v>2.1802000000000001</v>
      </c>
    </row>
    <row r="21693" spans="1:3" ht="15" customHeight="1" x14ac:dyDescent="0.25">
      <c r="A21693" s="216">
        <v>45859</v>
      </c>
      <c r="B21693" s="217" t="s">
        <v>80</v>
      </c>
      <c r="C21693" s="218">
        <v>2.1857000000000002</v>
      </c>
    </row>
    <row r="21694" spans="1:3" ht="15" customHeight="1" x14ac:dyDescent="0.25">
      <c r="A21694" s="216">
        <v>45860</v>
      </c>
      <c r="B21694" s="217" t="s">
        <v>80</v>
      </c>
      <c r="C21694" s="218">
        <v>2.1911</v>
      </c>
    </row>
    <row r="21695" spans="1:3" ht="15" customHeight="1" x14ac:dyDescent="0.25">
      <c r="A21695" s="216">
        <v>45861</v>
      </c>
      <c r="B21695" s="217" t="s">
        <v>80</v>
      </c>
      <c r="C21695" s="218">
        <v>2.1966000000000001</v>
      </c>
    </row>
    <row r="21696" spans="1:3" ht="15" customHeight="1" x14ac:dyDescent="0.25">
      <c r="A21696" s="216">
        <v>45862</v>
      </c>
      <c r="B21696" s="217" t="s">
        <v>80</v>
      </c>
      <c r="C21696" s="218">
        <v>2.2021000000000002</v>
      </c>
    </row>
    <row r="21697" spans="1:3" ht="15" customHeight="1" x14ac:dyDescent="0.25">
      <c r="A21697" s="216">
        <v>45863</v>
      </c>
      <c r="B21697" s="217" t="s">
        <v>80</v>
      </c>
      <c r="C21697" s="218">
        <v>2.2187000000000001</v>
      </c>
    </row>
    <row r="21698" spans="1:3" ht="15" customHeight="1" x14ac:dyDescent="0.25">
      <c r="A21698" s="216">
        <v>45866</v>
      </c>
      <c r="B21698" s="217" t="s">
        <v>80</v>
      </c>
      <c r="C21698" s="218">
        <v>2.2241</v>
      </c>
    </row>
    <row r="21699" spans="1:3" ht="15" customHeight="1" x14ac:dyDescent="0.25">
      <c r="A21699" s="216">
        <v>45867</v>
      </c>
      <c r="B21699" s="217" t="s">
        <v>80</v>
      </c>
      <c r="C21699" s="218">
        <v>2.2296</v>
      </c>
    </row>
    <row r="21700" spans="1:3" ht="15" customHeight="1" x14ac:dyDescent="0.25">
      <c r="A21700" s="216">
        <v>45868</v>
      </c>
      <c r="B21700" s="217" t="s">
        <v>80</v>
      </c>
      <c r="C21700" s="218">
        <v>2.2351000000000001</v>
      </c>
    </row>
    <row r="21701" spans="1:3" ht="15" customHeight="1" x14ac:dyDescent="0.25">
      <c r="A21701" s="216">
        <v>45869</v>
      </c>
      <c r="B21701" s="217" t="s">
        <v>80</v>
      </c>
      <c r="C21701" s="218">
        <v>2.2406000000000001</v>
      </c>
    </row>
    <row r="21702" spans="1:3" ht="15" customHeight="1" x14ac:dyDescent="0.25">
      <c r="A21702" s="216">
        <v>45870</v>
      </c>
      <c r="B21702" s="217" t="s">
        <v>80</v>
      </c>
      <c r="C21702" s="218">
        <v>2.2570000000000001</v>
      </c>
    </row>
    <row r="21703" spans="1:3" ht="15" customHeight="1" x14ac:dyDescent="0.25">
      <c r="A21703" s="216">
        <v>45873</v>
      </c>
      <c r="B21703" s="217" t="s">
        <v>80</v>
      </c>
      <c r="C21703" s="218">
        <v>2.2625000000000002</v>
      </c>
    </row>
    <row r="21704" spans="1:3" ht="15" customHeight="1" x14ac:dyDescent="0.25">
      <c r="A21704" s="216">
        <v>45874</v>
      </c>
      <c r="B21704" s="217" t="s">
        <v>80</v>
      </c>
      <c r="C21704" s="218">
        <v>2.2679</v>
      </c>
    </row>
    <row r="21705" spans="1:3" ht="15" customHeight="1" x14ac:dyDescent="0.25">
      <c r="A21705" s="216">
        <v>45875</v>
      </c>
      <c r="B21705" s="217" t="s">
        <v>80</v>
      </c>
      <c r="C21705" s="218">
        <v>2.2734000000000001</v>
      </c>
    </row>
    <row r="21706" spans="1:3" ht="15" customHeight="1" x14ac:dyDescent="0.25">
      <c r="A21706" s="216">
        <v>45876</v>
      </c>
      <c r="B21706" s="217" t="s">
        <v>80</v>
      </c>
      <c r="C21706" s="218">
        <v>2.2787999999999999</v>
      </c>
    </row>
    <row r="21707" spans="1:3" ht="15" customHeight="1" x14ac:dyDescent="0.25">
      <c r="A21707" s="216">
        <v>45877</v>
      </c>
      <c r="B21707" s="217" t="s">
        <v>80</v>
      </c>
      <c r="C21707" s="218">
        <v>2.2951999999999999</v>
      </c>
    </row>
    <row r="21708" spans="1:3" ht="15" customHeight="1" x14ac:dyDescent="0.25">
      <c r="A21708" s="216">
        <v>45880</v>
      </c>
      <c r="B21708" s="217" t="s">
        <v>80</v>
      </c>
      <c r="C21708" s="218">
        <v>2.3007</v>
      </c>
    </row>
    <row r="21709" spans="1:3" ht="15" customHeight="1" x14ac:dyDescent="0.25">
      <c r="A21709" s="216">
        <v>45881</v>
      </c>
      <c r="B21709" s="217" t="s">
        <v>80</v>
      </c>
      <c r="C21709" s="218">
        <v>2.3060999999999998</v>
      </c>
    </row>
    <row r="21710" spans="1:3" ht="15" customHeight="1" x14ac:dyDescent="0.25">
      <c r="A21710" s="216">
        <v>45882</v>
      </c>
      <c r="B21710" s="217" t="s">
        <v>80</v>
      </c>
      <c r="C21710" s="218">
        <v>2.3115999999999999</v>
      </c>
    </row>
    <row r="21711" spans="1:3" ht="15" customHeight="1" x14ac:dyDescent="0.25">
      <c r="A21711" s="216">
        <v>45883</v>
      </c>
      <c r="B21711" s="217" t="s">
        <v>80</v>
      </c>
      <c r="C21711" s="218">
        <v>2.3170000000000002</v>
      </c>
    </row>
    <row r="21712" spans="1:3" ht="15" customHeight="1" x14ac:dyDescent="0.25">
      <c r="A21712" s="216">
        <v>45884</v>
      </c>
      <c r="B21712" s="217" t="s">
        <v>80</v>
      </c>
      <c r="C21712" s="218">
        <v>2.3334000000000001</v>
      </c>
    </row>
    <row r="21713" spans="1:3" ht="15" customHeight="1" x14ac:dyDescent="0.25">
      <c r="A21713" s="216">
        <v>45887</v>
      </c>
      <c r="B21713" s="217" t="s">
        <v>80</v>
      </c>
      <c r="C21713" s="218">
        <v>2.3388</v>
      </c>
    </row>
    <row r="21714" spans="1:3" ht="15" customHeight="1" x14ac:dyDescent="0.25">
      <c r="A21714" s="216">
        <v>45888</v>
      </c>
      <c r="B21714" s="217" t="s">
        <v>80</v>
      </c>
      <c r="C21714" s="218">
        <v>2.3443000000000001</v>
      </c>
    </row>
    <row r="21715" spans="1:3" ht="15" customHeight="1" x14ac:dyDescent="0.25">
      <c r="A21715" s="216">
        <v>45889</v>
      </c>
      <c r="B21715" s="217" t="s">
        <v>80</v>
      </c>
      <c r="C21715" s="218">
        <v>2.3496999999999999</v>
      </c>
    </row>
    <row r="21716" spans="1:3" ht="15" customHeight="1" x14ac:dyDescent="0.25">
      <c r="A21716" s="216">
        <v>45890</v>
      </c>
      <c r="B21716" s="217" t="s">
        <v>80</v>
      </c>
      <c r="C21716" s="218">
        <v>2.3552</v>
      </c>
    </row>
    <row r="21717" spans="1:3" ht="15" customHeight="1" x14ac:dyDescent="0.25">
      <c r="A21717" s="216">
        <v>45891</v>
      </c>
      <c r="B21717" s="217" t="s">
        <v>80</v>
      </c>
      <c r="C21717" s="218">
        <v>2.3715000000000002</v>
      </c>
    </row>
    <row r="21718" spans="1:3" ht="15" customHeight="1" x14ac:dyDescent="0.25">
      <c r="A21718" s="216">
        <v>45894</v>
      </c>
      <c r="B21718" s="217" t="s">
        <v>80</v>
      </c>
      <c r="C21718" s="218">
        <v>2.3769</v>
      </c>
    </row>
    <row r="21719" spans="1:3" ht="15" customHeight="1" x14ac:dyDescent="0.25">
      <c r="A21719" s="216">
        <v>45895</v>
      </c>
      <c r="B21719" s="217" t="s">
        <v>80</v>
      </c>
      <c r="C21719" s="218">
        <v>2.3824000000000001</v>
      </c>
    </row>
    <row r="21720" spans="1:3" ht="15" customHeight="1" x14ac:dyDescent="0.25">
      <c r="A21720" s="216">
        <v>45896</v>
      </c>
      <c r="B21720" s="217" t="s">
        <v>80</v>
      </c>
      <c r="C21720" s="218">
        <v>2.3877999999999999</v>
      </c>
    </row>
    <row r="21721" spans="1:3" ht="15" customHeight="1" x14ac:dyDescent="0.25">
      <c r="A21721" s="216">
        <v>45897</v>
      </c>
      <c r="B21721" s="217" t="s">
        <v>80</v>
      </c>
      <c r="C21721" s="218">
        <v>2.3932000000000002</v>
      </c>
    </row>
    <row r="21722" spans="1:3" ht="15" customHeight="1" x14ac:dyDescent="0.25">
      <c r="A21722" s="216">
        <v>45898</v>
      </c>
      <c r="B21722" s="217" t="s">
        <v>80</v>
      </c>
      <c r="C21722" s="218">
        <v>2.4094000000000002</v>
      </c>
    </row>
    <row r="21723" spans="1:3" ht="15" customHeight="1" x14ac:dyDescent="0.25">
      <c r="A21723" s="216">
        <v>45901</v>
      </c>
      <c r="B21723" s="217" t="s">
        <v>80</v>
      </c>
      <c r="C21723" s="218">
        <v>2.4148999999999998</v>
      </c>
    </row>
    <row r="21724" spans="1:3" ht="15" customHeight="1" x14ac:dyDescent="0.25">
      <c r="A21724" s="216">
        <v>45902</v>
      </c>
      <c r="B21724" s="217" t="s">
        <v>80</v>
      </c>
      <c r="C21724" s="218">
        <v>2.4203000000000001</v>
      </c>
    </row>
    <row r="21725" spans="1:3" ht="15" customHeight="1" x14ac:dyDescent="0.25">
      <c r="A21725" s="216">
        <v>45903</v>
      </c>
      <c r="B21725" s="217" t="s">
        <v>80</v>
      </c>
      <c r="C21725" s="218">
        <v>2.4258000000000002</v>
      </c>
    </row>
    <row r="21726" spans="1:3" ht="15" customHeight="1" x14ac:dyDescent="0.25">
      <c r="A21726" s="216">
        <v>45904</v>
      </c>
      <c r="B21726" s="217" t="s">
        <v>80</v>
      </c>
      <c r="C21726" s="218">
        <v>2.4312</v>
      </c>
    </row>
    <row r="21727" spans="1:3" ht="15" customHeight="1" x14ac:dyDescent="0.25">
      <c r="A21727" s="216">
        <v>45905</v>
      </c>
      <c r="B21727" s="217" t="s">
        <v>80</v>
      </c>
      <c r="C21727" s="218">
        <v>2.4476</v>
      </c>
    </row>
    <row r="21728" spans="1:3" ht="15" customHeight="1" x14ac:dyDescent="0.25">
      <c r="A21728" s="216">
        <v>45908</v>
      </c>
      <c r="B21728" s="217" t="s">
        <v>80</v>
      </c>
      <c r="C21728" s="218">
        <v>2.4529999999999998</v>
      </c>
    </row>
    <row r="21729" spans="1:3" ht="15" customHeight="1" x14ac:dyDescent="0.25">
      <c r="A21729" s="216">
        <v>45909</v>
      </c>
      <c r="B21729" s="217" t="s">
        <v>80</v>
      </c>
      <c r="C21729" s="218">
        <v>2.4584999999999999</v>
      </c>
    </row>
    <row r="21730" spans="1:3" ht="15" customHeight="1" x14ac:dyDescent="0.25">
      <c r="A21730" s="216">
        <v>45910</v>
      </c>
      <c r="B21730" s="217" t="s">
        <v>80</v>
      </c>
      <c r="C21730" s="218">
        <v>2.4639000000000002</v>
      </c>
    </row>
    <row r="21731" spans="1:3" ht="15" customHeight="1" x14ac:dyDescent="0.25">
      <c r="A21731" s="216">
        <v>45911</v>
      </c>
      <c r="B21731" s="217" t="s">
        <v>80</v>
      </c>
      <c r="C21731" s="218">
        <v>2.4693999999999998</v>
      </c>
    </row>
    <row r="21732" spans="1:3" ht="15" customHeight="1" x14ac:dyDescent="0.25">
      <c r="A21732" s="216">
        <v>45912</v>
      </c>
      <c r="B21732" s="217" t="s">
        <v>80</v>
      </c>
      <c r="C21732" s="218">
        <v>2.4857</v>
      </c>
    </row>
    <row r="21733" spans="1:3" ht="15" customHeight="1" x14ac:dyDescent="0.25">
      <c r="A21733" s="216">
        <v>45915</v>
      </c>
      <c r="B21733" s="217" t="s">
        <v>80</v>
      </c>
      <c r="C21733" s="218">
        <v>2.4912000000000001</v>
      </c>
    </row>
    <row r="21734" spans="1:3" ht="15" customHeight="1" x14ac:dyDescent="0.25">
      <c r="A21734" s="216">
        <v>45916</v>
      </c>
      <c r="B21734" s="217" t="s">
        <v>80</v>
      </c>
      <c r="C21734" s="218">
        <v>2.4967000000000001</v>
      </c>
    </row>
    <row r="21735" spans="1:3" ht="15" customHeight="1" x14ac:dyDescent="0.25">
      <c r="A21735" s="216">
        <v>45917</v>
      </c>
      <c r="B21735" s="217" t="s">
        <v>80</v>
      </c>
      <c r="C21735" s="218">
        <v>2.5021</v>
      </c>
    </row>
    <row r="21736" spans="1:3" ht="15" customHeight="1" x14ac:dyDescent="0.25">
      <c r="A21736" s="216">
        <v>45918</v>
      </c>
      <c r="B21736" s="217" t="s">
        <v>80</v>
      </c>
      <c r="C21736" s="218">
        <v>2.5076000000000001</v>
      </c>
    </row>
    <row r="21737" spans="1:3" ht="15" customHeight="1" x14ac:dyDescent="0.25">
      <c r="A21737" s="216">
        <v>45919</v>
      </c>
      <c r="B21737" s="217" t="s">
        <v>80</v>
      </c>
      <c r="C21737" s="218">
        <v>2.524</v>
      </c>
    </row>
    <row r="21738" spans="1:3" ht="15" customHeight="1" x14ac:dyDescent="0.25">
      <c r="A21738" s="216">
        <v>45922</v>
      </c>
      <c r="B21738" s="217" t="s">
        <v>80</v>
      </c>
      <c r="C21738" s="218">
        <v>2.5295000000000001</v>
      </c>
    </row>
    <row r="21739" spans="1:3" ht="15" customHeight="1" x14ac:dyDescent="0.25">
      <c r="A21739" s="216">
        <v>45923</v>
      </c>
      <c r="B21739" s="217" t="s">
        <v>80</v>
      </c>
      <c r="C21739" s="218">
        <v>2.5350000000000001</v>
      </c>
    </row>
    <row r="21740" spans="1:3" ht="15" customHeight="1" x14ac:dyDescent="0.25">
      <c r="A21740" s="216">
        <v>45924</v>
      </c>
      <c r="B21740" s="217" t="s">
        <v>80</v>
      </c>
      <c r="C21740" s="218">
        <v>2.5404</v>
      </c>
    </row>
    <row r="21741" spans="1:3" ht="15" customHeight="1" x14ac:dyDescent="0.25">
      <c r="A21741" s="216">
        <v>45925</v>
      </c>
      <c r="B21741" s="217" t="s">
        <v>80</v>
      </c>
      <c r="C21741" s="218">
        <v>2.5459000000000001</v>
      </c>
    </row>
    <row r="21742" spans="1:3" ht="15" customHeight="1" x14ac:dyDescent="0.25">
      <c r="A21742" s="216">
        <v>45926</v>
      </c>
      <c r="B21742" s="217" t="s">
        <v>80</v>
      </c>
      <c r="C21742" s="218">
        <v>2.5623999999999998</v>
      </c>
    </row>
    <row r="21743" spans="1:3" ht="15" customHeight="1" x14ac:dyDescent="0.25">
      <c r="A21743" s="216">
        <v>45929</v>
      </c>
      <c r="B21743" s="217" t="s">
        <v>80</v>
      </c>
      <c r="C21743" s="218">
        <v>2.5678000000000001</v>
      </c>
    </row>
    <row r="21744" spans="1:3" ht="15" customHeight="1" x14ac:dyDescent="0.25">
      <c r="A21744" s="216">
        <v>45930</v>
      </c>
      <c r="B21744" s="217" t="s">
        <v>80</v>
      </c>
      <c r="C21744" s="218">
        <v>2.5733000000000001</v>
      </c>
    </row>
    <row r="21745" spans="1:3" ht="15" customHeight="1" x14ac:dyDescent="0.25">
      <c r="A21745" s="216">
        <v>45566</v>
      </c>
      <c r="B21745" s="217" t="s">
        <v>99</v>
      </c>
      <c r="C21745" s="218">
        <v>1.01E-2</v>
      </c>
    </row>
    <row r="21746" spans="1:3" ht="15" customHeight="1" x14ac:dyDescent="0.25">
      <c r="A21746" s="216">
        <v>45567</v>
      </c>
      <c r="B21746" s="217" t="s">
        <v>99</v>
      </c>
      <c r="C21746" s="218">
        <v>0.02</v>
      </c>
    </row>
    <row r="21747" spans="1:3" ht="15" customHeight="1" x14ac:dyDescent="0.25">
      <c r="A21747" s="216">
        <v>45568</v>
      </c>
      <c r="B21747" s="217" t="s">
        <v>99</v>
      </c>
      <c r="C21747" s="218">
        <v>3.0099999999999998E-2</v>
      </c>
    </row>
    <row r="21748" spans="1:3" ht="15" customHeight="1" x14ac:dyDescent="0.25">
      <c r="A21748" s="216">
        <v>45569</v>
      </c>
      <c r="B21748" s="217" t="s">
        <v>99</v>
      </c>
      <c r="C21748" s="218">
        <v>6.0400000000000002E-2</v>
      </c>
    </row>
    <row r="21749" spans="1:3" ht="15" customHeight="1" x14ac:dyDescent="0.25">
      <c r="A21749" s="216">
        <v>45572</v>
      </c>
      <c r="B21749" s="217" t="s">
        <v>99</v>
      </c>
      <c r="C21749" s="218">
        <v>7.0400000000000004E-2</v>
      </c>
    </row>
    <row r="21750" spans="1:3" ht="15" customHeight="1" x14ac:dyDescent="0.25">
      <c r="A21750" s="216">
        <v>45573</v>
      </c>
      <c r="B21750" s="217" t="s">
        <v>99</v>
      </c>
      <c r="C21750" s="218">
        <v>8.0399999999999999E-2</v>
      </c>
    </row>
    <row r="21751" spans="1:3" ht="15" customHeight="1" x14ac:dyDescent="0.25">
      <c r="A21751" s="216">
        <v>45574</v>
      </c>
      <c r="B21751" s="217" t="s">
        <v>99</v>
      </c>
      <c r="C21751" s="218">
        <v>9.0499999999999997E-2</v>
      </c>
    </row>
    <row r="21752" spans="1:3" ht="15" customHeight="1" x14ac:dyDescent="0.25">
      <c r="A21752" s="216">
        <v>45575</v>
      </c>
      <c r="B21752" s="217" t="s">
        <v>99</v>
      </c>
      <c r="C21752" s="218">
        <v>0.10050000000000001</v>
      </c>
    </row>
    <row r="21753" spans="1:3" ht="15" customHeight="1" x14ac:dyDescent="0.25">
      <c r="A21753" s="216">
        <v>45576</v>
      </c>
      <c r="B21753" s="217" t="s">
        <v>99</v>
      </c>
      <c r="C21753" s="218">
        <v>0.13059999999999999</v>
      </c>
    </row>
    <row r="21754" spans="1:3" ht="15" customHeight="1" x14ac:dyDescent="0.25">
      <c r="A21754" s="216">
        <v>45579</v>
      </c>
      <c r="B21754" s="217" t="s">
        <v>99</v>
      </c>
      <c r="C21754" s="218">
        <v>0.14069999999999999</v>
      </c>
    </row>
    <row r="21755" spans="1:3" ht="15" customHeight="1" x14ac:dyDescent="0.25">
      <c r="A21755" s="216">
        <v>45580</v>
      </c>
      <c r="B21755" s="217" t="s">
        <v>99</v>
      </c>
      <c r="C21755" s="218">
        <v>0.1507</v>
      </c>
    </row>
    <row r="21756" spans="1:3" ht="15" customHeight="1" x14ac:dyDescent="0.25">
      <c r="A21756" s="216">
        <v>45581</v>
      </c>
      <c r="B21756" s="217" t="s">
        <v>99</v>
      </c>
      <c r="C21756" s="218">
        <v>0.16059999999999999</v>
      </c>
    </row>
    <row r="21757" spans="1:3" ht="15" customHeight="1" x14ac:dyDescent="0.25">
      <c r="A21757" s="216">
        <v>45582</v>
      </c>
      <c r="B21757" s="217" t="s">
        <v>99</v>
      </c>
      <c r="C21757" s="218">
        <v>0.1706</v>
      </c>
    </row>
    <row r="21758" spans="1:3" ht="15" customHeight="1" x14ac:dyDescent="0.25">
      <c r="A21758" s="216">
        <v>45583</v>
      </c>
      <c r="B21758" s="217" t="s">
        <v>99</v>
      </c>
      <c r="C21758" s="218">
        <v>0.20039999999999999</v>
      </c>
    </row>
    <row r="21759" spans="1:3" ht="15" customHeight="1" x14ac:dyDescent="0.25">
      <c r="A21759" s="216">
        <v>45586</v>
      </c>
      <c r="B21759" s="217" t="s">
        <v>99</v>
      </c>
      <c r="C21759" s="218">
        <v>0.21029999999999999</v>
      </c>
    </row>
    <row r="21760" spans="1:3" ht="15" customHeight="1" x14ac:dyDescent="0.25">
      <c r="A21760" s="216">
        <v>45587</v>
      </c>
      <c r="B21760" s="217" t="s">
        <v>99</v>
      </c>
      <c r="C21760" s="218">
        <v>0.22020000000000001</v>
      </c>
    </row>
    <row r="21761" spans="1:3" ht="15" customHeight="1" x14ac:dyDescent="0.25">
      <c r="A21761" s="216">
        <v>45588</v>
      </c>
      <c r="B21761" s="217" t="s">
        <v>99</v>
      </c>
      <c r="C21761" s="218">
        <v>0.2298</v>
      </c>
    </row>
    <row r="21762" spans="1:3" ht="15" customHeight="1" x14ac:dyDescent="0.25">
      <c r="A21762" s="216">
        <v>45589</v>
      </c>
      <c r="B21762" s="217" t="s">
        <v>99</v>
      </c>
      <c r="C21762" s="218">
        <v>0.2394</v>
      </c>
    </row>
    <row r="21763" spans="1:3" ht="15" customHeight="1" x14ac:dyDescent="0.25">
      <c r="A21763" s="216">
        <v>45590</v>
      </c>
      <c r="B21763" s="217" t="s">
        <v>99</v>
      </c>
      <c r="C21763" s="218">
        <v>0.26800000000000002</v>
      </c>
    </row>
    <row r="21764" spans="1:3" ht="15" customHeight="1" x14ac:dyDescent="0.25">
      <c r="A21764" s="216">
        <v>45593</v>
      </c>
      <c r="B21764" s="217" t="s">
        <v>99</v>
      </c>
      <c r="C21764" s="218">
        <v>0.27750000000000002</v>
      </c>
    </row>
    <row r="21765" spans="1:3" ht="15" customHeight="1" x14ac:dyDescent="0.25">
      <c r="A21765" s="216">
        <v>45594</v>
      </c>
      <c r="B21765" s="217" t="s">
        <v>99</v>
      </c>
      <c r="C21765" s="218">
        <v>0.28710000000000002</v>
      </c>
    </row>
    <row r="21766" spans="1:3" ht="15" customHeight="1" x14ac:dyDescent="0.25">
      <c r="A21766" s="216">
        <v>45595</v>
      </c>
      <c r="B21766" s="217" t="s">
        <v>99</v>
      </c>
      <c r="C21766" s="218">
        <v>0.29649999999999999</v>
      </c>
    </row>
    <row r="21767" spans="1:3" ht="15" customHeight="1" x14ac:dyDescent="0.25">
      <c r="A21767" s="216">
        <v>45596</v>
      </c>
      <c r="B21767" s="217" t="s">
        <v>99</v>
      </c>
      <c r="C21767" s="218">
        <v>0.30599999999999999</v>
      </c>
    </row>
    <row r="21768" spans="1:3" ht="15" customHeight="1" x14ac:dyDescent="0.25">
      <c r="A21768" s="216">
        <v>45597</v>
      </c>
      <c r="B21768" s="217" t="s">
        <v>99</v>
      </c>
      <c r="C21768" s="218">
        <v>0.33429999999999999</v>
      </c>
    </row>
    <row r="21769" spans="1:3" ht="15" customHeight="1" x14ac:dyDescent="0.25">
      <c r="A21769" s="216">
        <v>45600</v>
      </c>
      <c r="B21769" s="217" t="s">
        <v>99</v>
      </c>
      <c r="C21769" s="218">
        <v>0.34370000000000001</v>
      </c>
    </row>
    <row r="21770" spans="1:3" ht="15" customHeight="1" x14ac:dyDescent="0.25">
      <c r="A21770" s="216">
        <v>45601</v>
      </c>
      <c r="B21770" s="217" t="s">
        <v>99</v>
      </c>
      <c r="C21770" s="218">
        <v>0.35310000000000002</v>
      </c>
    </row>
    <row r="21771" spans="1:3" ht="15" customHeight="1" x14ac:dyDescent="0.25">
      <c r="A21771" s="216">
        <v>45602</v>
      </c>
      <c r="B21771" s="217" t="s">
        <v>99</v>
      </c>
      <c r="C21771" s="218">
        <v>0.36249999999999999</v>
      </c>
    </row>
    <row r="21772" spans="1:3" ht="15" customHeight="1" x14ac:dyDescent="0.25">
      <c r="A21772" s="216">
        <v>45603</v>
      </c>
      <c r="B21772" s="217" t="s">
        <v>99</v>
      </c>
      <c r="C21772" s="218">
        <v>0.37180000000000002</v>
      </c>
    </row>
    <row r="21773" spans="1:3" ht="15" customHeight="1" x14ac:dyDescent="0.25">
      <c r="A21773" s="216">
        <v>45604</v>
      </c>
      <c r="B21773" s="217" t="s">
        <v>99</v>
      </c>
      <c r="C21773" s="218">
        <v>0.39989999999999998</v>
      </c>
    </row>
    <row r="21774" spans="1:3" ht="15" customHeight="1" x14ac:dyDescent="0.25">
      <c r="A21774" s="216">
        <v>45607</v>
      </c>
      <c r="B21774" s="217" t="s">
        <v>99</v>
      </c>
      <c r="C21774" s="218">
        <v>0.4093</v>
      </c>
    </row>
    <row r="21775" spans="1:3" ht="15" customHeight="1" x14ac:dyDescent="0.25">
      <c r="A21775" s="216">
        <v>45608</v>
      </c>
      <c r="B21775" s="217" t="s">
        <v>99</v>
      </c>
      <c r="C21775" s="218">
        <v>0.41870000000000002</v>
      </c>
    </row>
    <row r="21776" spans="1:3" ht="15" customHeight="1" x14ac:dyDescent="0.25">
      <c r="A21776" s="216">
        <v>45609</v>
      </c>
      <c r="B21776" s="217" t="s">
        <v>99</v>
      </c>
      <c r="C21776" s="218">
        <v>0.42799999999999999</v>
      </c>
    </row>
    <row r="21777" spans="1:3" ht="15" customHeight="1" x14ac:dyDescent="0.25">
      <c r="A21777" s="216">
        <v>45610</v>
      </c>
      <c r="B21777" s="217" t="s">
        <v>99</v>
      </c>
      <c r="C21777" s="218">
        <v>0.43740000000000001</v>
      </c>
    </row>
    <row r="21778" spans="1:3" ht="15" customHeight="1" x14ac:dyDescent="0.25">
      <c r="A21778" s="216">
        <v>45611</v>
      </c>
      <c r="B21778" s="217" t="s">
        <v>99</v>
      </c>
      <c r="C21778" s="218">
        <v>0.46550000000000002</v>
      </c>
    </row>
    <row r="21779" spans="1:3" ht="15" customHeight="1" x14ac:dyDescent="0.25">
      <c r="A21779" s="216">
        <v>45614</v>
      </c>
      <c r="B21779" s="217" t="s">
        <v>99</v>
      </c>
      <c r="C21779" s="218">
        <v>0.47489999999999999</v>
      </c>
    </row>
    <row r="21780" spans="1:3" ht="15" customHeight="1" x14ac:dyDescent="0.25">
      <c r="A21780" s="216">
        <v>45615</v>
      </c>
      <c r="B21780" s="217" t="s">
        <v>99</v>
      </c>
      <c r="C21780" s="218">
        <v>0.48430000000000001</v>
      </c>
    </row>
    <row r="21781" spans="1:3" ht="15" customHeight="1" x14ac:dyDescent="0.25">
      <c r="A21781" s="216">
        <v>45616</v>
      </c>
      <c r="B21781" s="217" t="s">
        <v>99</v>
      </c>
      <c r="C21781" s="218">
        <v>0.49370000000000003</v>
      </c>
    </row>
    <row r="21782" spans="1:3" ht="15" customHeight="1" x14ac:dyDescent="0.25">
      <c r="A21782" s="216">
        <v>45617</v>
      </c>
      <c r="B21782" s="217" t="s">
        <v>99</v>
      </c>
      <c r="C21782" s="218">
        <v>0.503</v>
      </c>
    </row>
    <row r="21783" spans="1:3" ht="15" customHeight="1" x14ac:dyDescent="0.25">
      <c r="A21783" s="216">
        <v>45618</v>
      </c>
      <c r="B21783" s="217" t="s">
        <v>99</v>
      </c>
      <c r="C21783" s="218">
        <v>0.53100000000000003</v>
      </c>
    </row>
    <row r="21784" spans="1:3" ht="15" customHeight="1" x14ac:dyDescent="0.25">
      <c r="A21784" s="216">
        <v>45621</v>
      </c>
      <c r="B21784" s="217" t="s">
        <v>99</v>
      </c>
      <c r="C21784" s="218">
        <v>0.5403</v>
      </c>
    </row>
    <row r="21785" spans="1:3" ht="15" customHeight="1" x14ac:dyDescent="0.25">
      <c r="A21785" s="216">
        <v>45622</v>
      </c>
      <c r="B21785" s="217" t="s">
        <v>99</v>
      </c>
      <c r="C21785" s="218">
        <v>0.54959999999999998</v>
      </c>
    </row>
    <row r="21786" spans="1:3" ht="15" customHeight="1" x14ac:dyDescent="0.25">
      <c r="A21786" s="216">
        <v>45623</v>
      </c>
      <c r="B21786" s="217" t="s">
        <v>99</v>
      </c>
      <c r="C21786" s="218">
        <v>0.55900000000000005</v>
      </c>
    </row>
    <row r="21787" spans="1:3" ht="15" customHeight="1" x14ac:dyDescent="0.25">
      <c r="A21787" s="216">
        <v>45624</v>
      </c>
      <c r="B21787" s="217" t="s">
        <v>99</v>
      </c>
      <c r="C21787" s="218">
        <v>0.56830000000000003</v>
      </c>
    </row>
    <row r="21788" spans="1:3" ht="15" customHeight="1" x14ac:dyDescent="0.25">
      <c r="A21788" s="216">
        <v>45625</v>
      </c>
      <c r="B21788" s="217" t="s">
        <v>99</v>
      </c>
      <c r="C21788" s="218">
        <v>0.59619999999999995</v>
      </c>
    </row>
    <row r="21789" spans="1:3" ht="15" customHeight="1" x14ac:dyDescent="0.25">
      <c r="A21789" s="216">
        <v>45628</v>
      </c>
      <c r="B21789" s="217" t="s">
        <v>99</v>
      </c>
      <c r="C21789" s="218">
        <v>0.60550000000000004</v>
      </c>
    </row>
    <row r="21790" spans="1:3" ht="15" customHeight="1" x14ac:dyDescent="0.25">
      <c r="A21790" s="216">
        <v>45629</v>
      </c>
      <c r="B21790" s="217" t="s">
        <v>99</v>
      </c>
      <c r="C21790" s="218">
        <v>0.61470000000000002</v>
      </c>
    </row>
    <row r="21791" spans="1:3" ht="15" customHeight="1" x14ac:dyDescent="0.25">
      <c r="A21791" s="216">
        <v>45630</v>
      </c>
      <c r="B21791" s="217" t="s">
        <v>99</v>
      </c>
      <c r="C21791" s="218">
        <v>0.624</v>
      </c>
    </row>
    <row r="21792" spans="1:3" ht="15" customHeight="1" x14ac:dyDescent="0.25">
      <c r="A21792" s="216">
        <v>45631</v>
      </c>
      <c r="B21792" s="217" t="s">
        <v>99</v>
      </c>
      <c r="C21792" s="218">
        <v>0.63319999999999999</v>
      </c>
    </row>
    <row r="21793" spans="1:3" ht="15" customHeight="1" x14ac:dyDescent="0.25">
      <c r="A21793" s="216">
        <v>45632</v>
      </c>
      <c r="B21793" s="217" t="s">
        <v>99</v>
      </c>
      <c r="C21793" s="218">
        <v>0.66110000000000002</v>
      </c>
    </row>
    <row r="21794" spans="1:3" ht="15" customHeight="1" x14ac:dyDescent="0.25">
      <c r="A21794" s="216">
        <v>45635</v>
      </c>
      <c r="B21794" s="217" t="s">
        <v>99</v>
      </c>
      <c r="C21794" s="218">
        <v>0.67030000000000001</v>
      </c>
    </row>
    <row r="21795" spans="1:3" ht="15" customHeight="1" x14ac:dyDescent="0.25">
      <c r="A21795" s="216">
        <v>45636</v>
      </c>
      <c r="B21795" s="217" t="s">
        <v>99</v>
      </c>
      <c r="C21795" s="218">
        <v>0.67949999999999999</v>
      </c>
    </row>
    <row r="21796" spans="1:3" ht="15" customHeight="1" x14ac:dyDescent="0.25">
      <c r="A21796" s="216">
        <v>45637</v>
      </c>
      <c r="B21796" s="217" t="s">
        <v>99</v>
      </c>
      <c r="C21796" s="218">
        <v>0.68869999999999998</v>
      </c>
    </row>
    <row r="21797" spans="1:3" ht="15" customHeight="1" x14ac:dyDescent="0.25">
      <c r="A21797" s="216">
        <v>45638</v>
      </c>
      <c r="B21797" s="217" t="s">
        <v>99</v>
      </c>
      <c r="C21797" s="218">
        <v>0.69789999999999996</v>
      </c>
    </row>
    <row r="21798" spans="1:3" ht="15" customHeight="1" x14ac:dyDescent="0.25">
      <c r="A21798" s="216">
        <v>45639</v>
      </c>
      <c r="B21798" s="217" t="s">
        <v>99</v>
      </c>
      <c r="C21798" s="218">
        <v>0.72570000000000001</v>
      </c>
    </row>
    <row r="21799" spans="1:3" ht="15" customHeight="1" x14ac:dyDescent="0.25">
      <c r="A21799" s="216">
        <v>45642</v>
      </c>
      <c r="B21799" s="217" t="s">
        <v>99</v>
      </c>
      <c r="C21799" s="218">
        <v>0.7349</v>
      </c>
    </row>
    <row r="21800" spans="1:3" ht="15" customHeight="1" x14ac:dyDescent="0.25">
      <c r="A21800" s="216">
        <v>45643</v>
      </c>
      <c r="B21800" s="217" t="s">
        <v>99</v>
      </c>
      <c r="C21800" s="218">
        <v>0.74409999999999998</v>
      </c>
    </row>
    <row r="21801" spans="1:3" ht="15" customHeight="1" x14ac:dyDescent="0.25">
      <c r="A21801" s="216">
        <v>45644</v>
      </c>
      <c r="B21801" s="217" t="s">
        <v>99</v>
      </c>
      <c r="C21801" s="218">
        <v>0.75309999999999999</v>
      </c>
    </row>
    <row r="21802" spans="1:3" ht="15" customHeight="1" x14ac:dyDescent="0.25">
      <c r="A21802" s="216">
        <v>45645</v>
      </c>
      <c r="B21802" s="217" t="s">
        <v>99</v>
      </c>
      <c r="C21802" s="218">
        <v>0.76200000000000001</v>
      </c>
    </row>
    <row r="21803" spans="1:3" ht="15" customHeight="1" x14ac:dyDescent="0.25">
      <c r="A21803" s="216">
        <v>45646</v>
      </c>
      <c r="B21803" s="217" t="s">
        <v>99</v>
      </c>
      <c r="C21803" s="218">
        <v>0.78890000000000005</v>
      </c>
    </row>
    <row r="21804" spans="1:3" ht="15" customHeight="1" x14ac:dyDescent="0.25">
      <c r="A21804" s="216">
        <v>45649</v>
      </c>
      <c r="B21804" s="217" t="s">
        <v>99</v>
      </c>
      <c r="C21804" s="218">
        <v>0.79790000000000005</v>
      </c>
    </row>
    <row r="21805" spans="1:3" ht="15" customHeight="1" x14ac:dyDescent="0.25">
      <c r="A21805" s="216">
        <v>45650</v>
      </c>
      <c r="B21805" s="217" t="s">
        <v>99</v>
      </c>
      <c r="C21805" s="218">
        <v>0.80679999999999996</v>
      </c>
    </row>
    <row r="21806" spans="1:3" ht="15" customHeight="1" x14ac:dyDescent="0.25">
      <c r="A21806" s="216">
        <v>45651</v>
      </c>
      <c r="B21806" s="217" t="s">
        <v>99</v>
      </c>
      <c r="C21806" s="218">
        <v>0.81579999999999997</v>
      </c>
    </row>
    <row r="21807" spans="1:3" ht="15" customHeight="1" x14ac:dyDescent="0.25">
      <c r="A21807" s="216">
        <v>45652</v>
      </c>
      <c r="B21807" s="217" t="s">
        <v>99</v>
      </c>
      <c r="C21807" s="218">
        <v>0.82479999999999998</v>
      </c>
    </row>
    <row r="21808" spans="1:3" ht="15" customHeight="1" x14ac:dyDescent="0.25">
      <c r="A21808" s="216">
        <v>45653</v>
      </c>
      <c r="B21808" s="217" t="s">
        <v>99</v>
      </c>
      <c r="C21808" s="218">
        <v>0.85150000000000003</v>
      </c>
    </row>
    <row r="21809" spans="1:3" ht="15" customHeight="1" x14ac:dyDescent="0.25">
      <c r="A21809" s="216">
        <v>45656</v>
      </c>
      <c r="B21809" s="217" t="s">
        <v>99</v>
      </c>
      <c r="C21809" s="218">
        <v>0.86050000000000004</v>
      </c>
    </row>
    <row r="21810" spans="1:3" ht="15" customHeight="1" x14ac:dyDescent="0.25">
      <c r="A21810" s="216">
        <v>45657</v>
      </c>
      <c r="B21810" s="217" t="s">
        <v>99</v>
      </c>
      <c r="C21810" s="218">
        <v>0.86919999999999997</v>
      </c>
    </row>
    <row r="21811" spans="1:3" ht="15" customHeight="1" x14ac:dyDescent="0.25">
      <c r="A21811" s="216">
        <v>45659</v>
      </c>
      <c r="B21811" s="217" t="s">
        <v>99</v>
      </c>
      <c r="C21811" s="218">
        <v>0.88660000000000005</v>
      </c>
    </row>
    <row r="21812" spans="1:3" ht="15" customHeight="1" x14ac:dyDescent="0.25">
      <c r="A21812" s="216">
        <v>45660</v>
      </c>
      <c r="B21812" s="217" t="s">
        <v>99</v>
      </c>
      <c r="C21812" s="218">
        <v>0.91259999999999997</v>
      </c>
    </row>
    <row r="21813" spans="1:3" ht="15" customHeight="1" x14ac:dyDescent="0.25">
      <c r="A21813" s="216">
        <v>45663</v>
      </c>
      <c r="B21813" s="217" t="s">
        <v>99</v>
      </c>
      <c r="C21813" s="218">
        <v>0.92120000000000002</v>
      </c>
    </row>
    <row r="21814" spans="1:3" ht="15" customHeight="1" x14ac:dyDescent="0.25">
      <c r="A21814" s="216">
        <v>45664</v>
      </c>
      <c r="B21814" s="217" t="s">
        <v>99</v>
      </c>
      <c r="C21814" s="218">
        <v>0.92979999999999996</v>
      </c>
    </row>
    <row r="21815" spans="1:3" ht="15" customHeight="1" x14ac:dyDescent="0.25">
      <c r="A21815" s="216">
        <v>45665</v>
      </c>
      <c r="B21815" s="217" t="s">
        <v>99</v>
      </c>
      <c r="C21815" s="218">
        <v>0.93840000000000001</v>
      </c>
    </row>
    <row r="21816" spans="1:3" ht="15" customHeight="1" x14ac:dyDescent="0.25">
      <c r="A21816" s="216">
        <v>45666</v>
      </c>
      <c r="B21816" s="217" t="s">
        <v>99</v>
      </c>
      <c r="C21816" s="218">
        <v>0.94699999999999995</v>
      </c>
    </row>
    <row r="21817" spans="1:3" ht="15" customHeight="1" x14ac:dyDescent="0.25">
      <c r="A21817" s="216">
        <v>45667</v>
      </c>
      <c r="B21817" s="217" t="s">
        <v>99</v>
      </c>
      <c r="C21817" s="218">
        <v>0.97270000000000001</v>
      </c>
    </row>
    <row r="21818" spans="1:3" ht="15" customHeight="1" x14ac:dyDescent="0.25">
      <c r="A21818" s="216">
        <v>45670</v>
      </c>
      <c r="B21818" s="217" t="s">
        <v>99</v>
      </c>
      <c r="C21818" s="218">
        <v>0.98129999999999995</v>
      </c>
    </row>
    <row r="21819" spans="1:3" ht="15" customHeight="1" x14ac:dyDescent="0.25">
      <c r="A21819" s="216">
        <v>45671</v>
      </c>
      <c r="B21819" s="217" t="s">
        <v>99</v>
      </c>
      <c r="C21819" s="218">
        <v>0.98980000000000001</v>
      </c>
    </row>
    <row r="21820" spans="1:3" ht="15" customHeight="1" x14ac:dyDescent="0.25">
      <c r="A21820" s="216">
        <v>45672</v>
      </c>
      <c r="B21820" s="217" t="s">
        <v>99</v>
      </c>
      <c r="C21820" s="218">
        <v>0.99839999999999995</v>
      </c>
    </row>
    <row r="21821" spans="1:3" ht="15" customHeight="1" x14ac:dyDescent="0.25">
      <c r="A21821" s="216">
        <v>45673</v>
      </c>
      <c r="B21821" s="217" t="s">
        <v>99</v>
      </c>
      <c r="C21821" s="218">
        <v>1.0069999999999999</v>
      </c>
    </row>
    <row r="21822" spans="1:3" ht="15" customHeight="1" x14ac:dyDescent="0.25">
      <c r="A21822" s="216">
        <v>45674</v>
      </c>
      <c r="B21822" s="217" t="s">
        <v>99</v>
      </c>
      <c r="C21822" s="218">
        <v>1.0325</v>
      </c>
    </row>
    <row r="21823" spans="1:3" ht="15" customHeight="1" x14ac:dyDescent="0.25">
      <c r="A21823" s="216">
        <v>45677</v>
      </c>
      <c r="B21823" s="217" t="s">
        <v>99</v>
      </c>
      <c r="C21823" s="218">
        <v>1.0410999999999999</v>
      </c>
    </row>
    <row r="21824" spans="1:3" ht="15" customHeight="1" x14ac:dyDescent="0.25">
      <c r="A21824" s="216">
        <v>45678</v>
      </c>
      <c r="B21824" s="217" t="s">
        <v>99</v>
      </c>
      <c r="C21824" s="218">
        <v>1.0496000000000001</v>
      </c>
    </row>
    <row r="21825" spans="1:3" ht="15" customHeight="1" x14ac:dyDescent="0.25">
      <c r="A21825" s="216">
        <v>45679</v>
      </c>
      <c r="B21825" s="217" t="s">
        <v>99</v>
      </c>
      <c r="C21825" s="218">
        <v>1.0581</v>
      </c>
    </row>
    <row r="21826" spans="1:3" ht="15" customHeight="1" x14ac:dyDescent="0.25">
      <c r="A21826" s="216">
        <v>45680</v>
      </c>
      <c r="B21826" s="217" t="s">
        <v>99</v>
      </c>
      <c r="C21826" s="218">
        <v>1.0666</v>
      </c>
    </row>
    <row r="21827" spans="1:3" ht="15" customHeight="1" x14ac:dyDescent="0.25">
      <c r="A21827" s="216">
        <v>45681</v>
      </c>
      <c r="B21827" s="217" t="s">
        <v>99</v>
      </c>
      <c r="C21827" s="218">
        <v>1.0920000000000001</v>
      </c>
    </row>
    <row r="21828" spans="1:3" ht="15" customHeight="1" x14ac:dyDescent="0.25">
      <c r="A21828" s="216">
        <v>45684</v>
      </c>
      <c r="B21828" s="217" t="s">
        <v>99</v>
      </c>
      <c r="C21828" s="218">
        <v>1.1005</v>
      </c>
    </row>
    <row r="21829" spans="1:3" ht="15" customHeight="1" x14ac:dyDescent="0.25">
      <c r="A21829" s="216">
        <v>45685</v>
      </c>
      <c r="B21829" s="217" t="s">
        <v>99</v>
      </c>
      <c r="C21829" s="218">
        <v>1.109</v>
      </c>
    </row>
    <row r="21830" spans="1:3" ht="15" customHeight="1" x14ac:dyDescent="0.25">
      <c r="A21830" s="216">
        <v>45686</v>
      </c>
      <c r="B21830" s="217" t="s">
        <v>99</v>
      </c>
      <c r="C21830" s="218">
        <v>1.1173999999999999</v>
      </c>
    </row>
    <row r="21831" spans="1:3" ht="15" customHeight="1" x14ac:dyDescent="0.25">
      <c r="A21831" s="216">
        <v>45687</v>
      </c>
      <c r="B21831" s="217" t="s">
        <v>99</v>
      </c>
      <c r="C21831" s="218">
        <v>1.1258999999999999</v>
      </c>
    </row>
    <row r="21832" spans="1:3" ht="15" customHeight="1" x14ac:dyDescent="0.25">
      <c r="A21832" s="216">
        <v>45688</v>
      </c>
      <c r="B21832" s="217" t="s">
        <v>99</v>
      </c>
      <c r="C21832" s="218">
        <v>1.1513</v>
      </c>
    </row>
    <row r="21833" spans="1:3" ht="15" customHeight="1" x14ac:dyDescent="0.25">
      <c r="A21833" s="216">
        <v>45691</v>
      </c>
      <c r="B21833" s="217" t="s">
        <v>99</v>
      </c>
      <c r="C21833" s="218">
        <v>1.1597</v>
      </c>
    </row>
    <row r="21834" spans="1:3" ht="15" customHeight="1" x14ac:dyDescent="0.25">
      <c r="A21834" s="216">
        <v>45692</v>
      </c>
      <c r="B21834" s="217" t="s">
        <v>99</v>
      </c>
      <c r="C21834" s="218">
        <v>1.1680999999999999</v>
      </c>
    </row>
    <row r="21835" spans="1:3" ht="15" customHeight="1" x14ac:dyDescent="0.25">
      <c r="A21835" s="216">
        <v>45693</v>
      </c>
      <c r="B21835" s="217" t="s">
        <v>99</v>
      </c>
      <c r="C21835" s="218">
        <v>1.1762999999999999</v>
      </c>
    </row>
    <row r="21836" spans="1:3" ht="15" customHeight="1" x14ac:dyDescent="0.25">
      <c r="A21836" s="216">
        <v>45694</v>
      </c>
      <c r="B21836" s="217" t="s">
        <v>99</v>
      </c>
      <c r="C21836" s="218">
        <v>1.1843999999999999</v>
      </c>
    </row>
    <row r="21837" spans="1:3" ht="15" customHeight="1" x14ac:dyDescent="0.25">
      <c r="A21837" s="216">
        <v>45695</v>
      </c>
      <c r="B21837" s="217" t="s">
        <v>99</v>
      </c>
      <c r="C21837" s="218">
        <v>1.2088000000000001</v>
      </c>
    </row>
    <row r="21838" spans="1:3" ht="15" customHeight="1" x14ac:dyDescent="0.25">
      <c r="A21838" s="216">
        <v>45698</v>
      </c>
      <c r="B21838" s="217" t="s">
        <v>99</v>
      </c>
      <c r="C21838" s="218">
        <v>1.2169000000000001</v>
      </c>
    </row>
    <row r="21839" spans="1:3" ht="15" customHeight="1" x14ac:dyDescent="0.25">
      <c r="A21839" s="216">
        <v>45699</v>
      </c>
      <c r="B21839" s="217" t="s">
        <v>99</v>
      </c>
      <c r="C21839" s="218">
        <v>1.2250000000000001</v>
      </c>
    </row>
    <row r="21840" spans="1:3" ht="15" customHeight="1" x14ac:dyDescent="0.25">
      <c r="A21840" s="216">
        <v>45700</v>
      </c>
      <c r="B21840" s="217" t="s">
        <v>99</v>
      </c>
      <c r="C21840" s="218">
        <v>1.2330000000000001</v>
      </c>
    </row>
    <row r="21841" spans="1:3" ht="15" customHeight="1" x14ac:dyDescent="0.25">
      <c r="A21841" s="216">
        <v>45701</v>
      </c>
      <c r="B21841" s="217" t="s">
        <v>99</v>
      </c>
      <c r="C21841" s="218">
        <v>1.2410000000000001</v>
      </c>
    </row>
    <row r="21842" spans="1:3" ht="15" customHeight="1" x14ac:dyDescent="0.25">
      <c r="A21842" s="216">
        <v>45702</v>
      </c>
      <c r="B21842" s="217" t="s">
        <v>99</v>
      </c>
      <c r="C21842" s="218">
        <v>1.2649999999999999</v>
      </c>
    </row>
    <row r="21843" spans="1:3" ht="15" customHeight="1" x14ac:dyDescent="0.25">
      <c r="A21843" s="216">
        <v>45705</v>
      </c>
      <c r="B21843" s="217" t="s">
        <v>99</v>
      </c>
      <c r="C21843" s="218">
        <v>1.2729999999999999</v>
      </c>
    </row>
    <row r="21844" spans="1:3" ht="15" customHeight="1" x14ac:dyDescent="0.25">
      <c r="A21844" s="216">
        <v>45706</v>
      </c>
      <c r="B21844" s="217" t="s">
        <v>99</v>
      </c>
      <c r="C21844" s="218">
        <v>1.2809999999999999</v>
      </c>
    </row>
    <row r="21845" spans="1:3" ht="15" customHeight="1" x14ac:dyDescent="0.25">
      <c r="A21845" s="216">
        <v>45707</v>
      </c>
      <c r="B21845" s="217" t="s">
        <v>99</v>
      </c>
      <c r="C21845" s="218">
        <v>1.2889999999999999</v>
      </c>
    </row>
    <row r="21846" spans="1:3" ht="15" customHeight="1" x14ac:dyDescent="0.25">
      <c r="A21846" s="216">
        <v>45708</v>
      </c>
      <c r="B21846" s="217" t="s">
        <v>99</v>
      </c>
      <c r="C21846" s="218">
        <v>1.2968999999999999</v>
      </c>
    </row>
    <row r="21847" spans="1:3" ht="15" customHeight="1" x14ac:dyDescent="0.25">
      <c r="A21847" s="216">
        <v>45709</v>
      </c>
      <c r="B21847" s="217" t="s">
        <v>99</v>
      </c>
      <c r="C21847" s="218">
        <v>1.3207</v>
      </c>
    </row>
    <row r="21848" spans="1:3" ht="15" customHeight="1" x14ac:dyDescent="0.25">
      <c r="A21848" s="216">
        <v>45712</v>
      </c>
      <c r="B21848" s="217" t="s">
        <v>99</v>
      </c>
      <c r="C21848" s="218">
        <v>1.3286</v>
      </c>
    </row>
    <row r="21849" spans="1:3" ht="15" customHeight="1" x14ac:dyDescent="0.25">
      <c r="A21849" s="216">
        <v>45713</v>
      </c>
      <c r="B21849" s="217" t="s">
        <v>99</v>
      </c>
      <c r="C21849" s="218">
        <v>1.3365</v>
      </c>
    </row>
    <row r="21850" spans="1:3" ht="15" customHeight="1" x14ac:dyDescent="0.25">
      <c r="A21850" s="216">
        <v>45714</v>
      </c>
      <c r="B21850" s="217" t="s">
        <v>99</v>
      </c>
      <c r="C21850" s="218">
        <v>1.3444</v>
      </c>
    </row>
    <row r="21851" spans="1:3" ht="15" customHeight="1" x14ac:dyDescent="0.25">
      <c r="A21851" s="216">
        <v>45715</v>
      </c>
      <c r="B21851" s="217" t="s">
        <v>99</v>
      </c>
      <c r="C21851" s="218">
        <v>1.3523000000000001</v>
      </c>
    </row>
    <row r="21852" spans="1:3" ht="15" customHeight="1" x14ac:dyDescent="0.25">
      <c r="A21852" s="216">
        <v>45716</v>
      </c>
      <c r="B21852" s="217" t="s">
        <v>99</v>
      </c>
      <c r="C21852" s="218">
        <v>1.3758999999999999</v>
      </c>
    </row>
    <row r="21853" spans="1:3" ht="15" customHeight="1" x14ac:dyDescent="0.25">
      <c r="A21853" s="216">
        <v>45719</v>
      </c>
      <c r="B21853" s="217" t="s">
        <v>99</v>
      </c>
      <c r="C21853" s="218">
        <v>1.3836999999999999</v>
      </c>
    </row>
    <row r="21854" spans="1:3" ht="15" customHeight="1" x14ac:dyDescent="0.25">
      <c r="A21854" s="216">
        <v>45720</v>
      </c>
      <c r="B21854" s="217" t="s">
        <v>99</v>
      </c>
      <c r="C21854" s="218">
        <v>1.3915999999999999</v>
      </c>
    </row>
    <row r="21855" spans="1:3" ht="15" customHeight="1" x14ac:dyDescent="0.25">
      <c r="A21855" s="216">
        <v>45721</v>
      </c>
      <c r="B21855" s="217" t="s">
        <v>99</v>
      </c>
      <c r="C21855" s="218">
        <v>1.3994</v>
      </c>
    </row>
    <row r="21856" spans="1:3" ht="15" customHeight="1" x14ac:dyDescent="0.25">
      <c r="A21856" s="216">
        <v>45722</v>
      </c>
      <c r="B21856" s="217" t="s">
        <v>99</v>
      </c>
      <c r="C21856" s="218">
        <v>1.4072</v>
      </c>
    </row>
    <row r="21857" spans="1:3" ht="15" customHeight="1" x14ac:dyDescent="0.25">
      <c r="A21857" s="216">
        <v>45723</v>
      </c>
      <c r="B21857" s="217" t="s">
        <v>99</v>
      </c>
      <c r="C21857" s="218">
        <v>1.4305000000000001</v>
      </c>
    </row>
    <row r="21858" spans="1:3" ht="15" customHeight="1" x14ac:dyDescent="0.25">
      <c r="A21858" s="216">
        <v>45726</v>
      </c>
      <c r="B21858" s="217" t="s">
        <v>99</v>
      </c>
      <c r="C21858" s="218">
        <v>1.4382999999999999</v>
      </c>
    </row>
    <row r="21859" spans="1:3" ht="15" customHeight="1" x14ac:dyDescent="0.25">
      <c r="A21859" s="216">
        <v>45727</v>
      </c>
      <c r="B21859" s="217" t="s">
        <v>99</v>
      </c>
      <c r="C21859" s="218">
        <v>1.446</v>
      </c>
    </row>
    <row r="21860" spans="1:3" ht="15" customHeight="1" x14ac:dyDescent="0.25">
      <c r="A21860" s="216">
        <v>45728</v>
      </c>
      <c r="B21860" s="217" t="s">
        <v>99</v>
      </c>
      <c r="C21860" s="218">
        <v>1.4535</v>
      </c>
    </row>
    <row r="21861" spans="1:3" ht="15" customHeight="1" x14ac:dyDescent="0.25">
      <c r="A21861" s="216">
        <v>45729</v>
      </c>
      <c r="B21861" s="217" t="s">
        <v>99</v>
      </c>
      <c r="C21861" s="218">
        <v>1.4609000000000001</v>
      </c>
    </row>
    <row r="21862" spans="1:3" ht="15" customHeight="1" x14ac:dyDescent="0.25">
      <c r="A21862" s="216">
        <v>45730</v>
      </c>
      <c r="B21862" s="217" t="s">
        <v>99</v>
      </c>
      <c r="C21862" s="218">
        <v>1.4831000000000001</v>
      </c>
    </row>
    <row r="21863" spans="1:3" ht="15" customHeight="1" x14ac:dyDescent="0.25">
      <c r="A21863" s="216">
        <v>45733</v>
      </c>
      <c r="B21863" s="217" t="s">
        <v>99</v>
      </c>
      <c r="C21863" s="218">
        <v>1.4903999999999999</v>
      </c>
    </row>
    <row r="21864" spans="1:3" ht="15" customHeight="1" x14ac:dyDescent="0.25">
      <c r="A21864" s="216">
        <v>45734</v>
      </c>
      <c r="B21864" s="217" t="s">
        <v>99</v>
      </c>
      <c r="C21864" s="218">
        <v>1.4978</v>
      </c>
    </row>
    <row r="21865" spans="1:3" ht="15" customHeight="1" x14ac:dyDescent="0.25">
      <c r="A21865" s="216">
        <v>45735</v>
      </c>
      <c r="B21865" s="217" t="s">
        <v>99</v>
      </c>
      <c r="C21865" s="218">
        <v>1.5051000000000001</v>
      </c>
    </row>
    <row r="21866" spans="1:3" ht="15" customHeight="1" x14ac:dyDescent="0.25">
      <c r="A21866" s="216">
        <v>45736</v>
      </c>
      <c r="B21866" s="217" t="s">
        <v>99</v>
      </c>
      <c r="C21866" s="218">
        <v>1.5124</v>
      </c>
    </row>
    <row r="21867" spans="1:3" ht="15" customHeight="1" x14ac:dyDescent="0.25">
      <c r="A21867" s="216">
        <v>45737</v>
      </c>
      <c r="B21867" s="217" t="s">
        <v>99</v>
      </c>
      <c r="C21867" s="218">
        <v>1.5344</v>
      </c>
    </row>
    <row r="21868" spans="1:3" ht="15" customHeight="1" x14ac:dyDescent="0.25">
      <c r="A21868" s="216">
        <v>45740</v>
      </c>
      <c r="B21868" s="217" t="s">
        <v>99</v>
      </c>
      <c r="C21868" s="218">
        <v>1.5417000000000001</v>
      </c>
    </row>
    <row r="21869" spans="1:3" ht="15" customHeight="1" x14ac:dyDescent="0.25">
      <c r="A21869" s="216">
        <v>45741</v>
      </c>
      <c r="B21869" s="217" t="s">
        <v>99</v>
      </c>
      <c r="C21869" s="218">
        <v>1.5489999999999999</v>
      </c>
    </row>
    <row r="21870" spans="1:3" ht="15" customHeight="1" x14ac:dyDescent="0.25">
      <c r="A21870" s="216">
        <v>45742</v>
      </c>
      <c r="B21870" s="217" t="s">
        <v>99</v>
      </c>
      <c r="C21870" s="218">
        <v>1.5563</v>
      </c>
    </row>
    <row r="21871" spans="1:3" ht="15" customHeight="1" x14ac:dyDescent="0.25">
      <c r="A21871" s="216">
        <v>45743</v>
      </c>
      <c r="B21871" s="217" t="s">
        <v>99</v>
      </c>
      <c r="C21871" s="218">
        <v>1.5636000000000001</v>
      </c>
    </row>
    <row r="21872" spans="1:3" ht="15" customHeight="1" x14ac:dyDescent="0.25">
      <c r="A21872" s="216">
        <v>45744</v>
      </c>
      <c r="B21872" s="217" t="s">
        <v>99</v>
      </c>
      <c r="C21872" s="218">
        <v>1.5854999999999999</v>
      </c>
    </row>
    <row r="21873" spans="1:3" ht="15" customHeight="1" x14ac:dyDescent="0.25">
      <c r="A21873" s="216">
        <v>45747</v>
      </c>
      <c r="B21873" s="217" t="s">
        <v>99</v>
      </c>
      <c r="C21873" s="218">
        <v>1.5928</v>
      </c>
    </row>
    <row r="21874" spans="1:3" ht="15" customHeight="1" x14ac:dyDescent="0.25">
      <c r="A21874" s="216">
        <v>45748</v>
      </c>
      <c r="B21874" s="217" t="s">
        <v>99</v>
      </c>
      <c r="C21874" s="218">
        <v>1.6001000000000001</v>
      </c>
    </row>
    <row r="21875" spans="1:3" ht="15" customHeight="1" x14ac:dyDescent="0.25">
      <c r="A21875" s="216">
        <v>45749</v>
      </c>
      <c r="B21875" s="217" t="s">
        <v>99</v>
      </c>
      <c r="C21875" s="218">
        <v>1.6073</v>
      </c>
    </row>
    <row r="21876" spans="1:3" ht="15" customHeight="1" x14ac:dyDescent="0.25">
      <c r="A21876" s="216">
        <v>45750</v>
      </c>
      <c r="B21876" s="217" t="s">
        <v>99</v>
      </c>
      <c r="C21876" s="218">
        <v>1.6145</v>
      </c>
    </row>
    <row r="21877" spans="1:3" ht="15" customHeight="1" x14ac:dyDescent="0.25">
      <c r="A21877" s="216">
        <v>45751</v>
      </c>
      <c r="B21877" s="217" t="s">
        <v>99</v>
      </c>
      <c r="C21877" s="218">
        <v>1.6359999999999999</v>
      </c>
    </row>
    <row r="21878" spans="1:3" ht="15" customHeight="1" x14ac:dyDescent="0.25">
      <c r="A21878" s="216">
        <v>45754</v>
      </c>
      <c r="B21878" s="217" t="s">
        <v>99</v>
      </c>
      <c r="C21878" s="218">
        <v>1.6432</v>
      </c>
    </row>
    <row r="21879" spans="1:3" ht="15" customHeight="1" x14ac:dyDescent="0.25">
      <c r="A21879" s="216">
        <v>45755</v>
      </c>
      <c r="B21879" s="217" t="s">
        <v>99</v>
      </c>
      <c r="C21879" s="218">
        <v>1.6503000000000001</v>
      </c>
    </row>
    <row r="21880" spans="1:3" ht="15" customHeight="1" x14ac:dyDescent="0.25">
      <c r="A21880" s="216">
        <v>45756</v>
      </c>
      <c r="B21880" s="217" t="s">
        <v>99</v>
      </c>
      <c r="C21880" s="218">
        <v>1.6575</v>
      </c>
    </row>
    <row r="21881" spans="1:3" ht="15" customHeight="1" x14ac:dyDescent="0.25">
      <c r="A21881" s="216">
        <v>45757</v>
      </c>
      <c r="B21881" s="217" t="s">
        <v>99</v>
      </c>
      <c r="C21881" s="218">
        <v>1.6646000000000001</v>
      </c>
    </row>
    <row r="21882" spans="1:3" ht="15" customHeight="1" x14ac:dyDescent="0.25">
      <c r="A21882" s="216">
        <v>45758</v>
      </c>
      <c r="B21882" s="217" t="s">
        <v>99</v>
      </c>
      <c r="C21882" s="218">
        <v>1.6860999999999999</v>
      </c>
    </row>
    <row r="21883" spans="1:3" ht="15" customHeight="1" x14ac:dyDescent="0.25">
      <c r="A21883" s="216">
        <v>45761</v>
      </c>
      <c r="B21883" s="217" t="s">
        <v>99</v>
      </c>
      <c r="C21883" s="218">
        <v>1.6932</v>
      </c>
    </row>
    <row r="21884" spans="1:3" ht="15" customHeight="1" x14ac:dyDescent="0.25">
      <c r="A21884" s="216">
        <v>45762</v>
      </c>
      <c r="B21884" s="217" t="s">
        <v>99</v>
      </c>
      <c r="C21884" s="218">
        <v>1.7002999999999999</v>
      </c>
    </row>
    <row r="21885" spans="1:3" ht="15" customHeight="1" x14ac:dyDescent="0.25">
      <c r="A21885" s="216">
        <v>45763</v>
      </c>
      <c r="B21885" s="217" t="s">
        <v>99</v>
      </c>
      <c r="C21885" s="218">
        <v>1.7074</v>
      </c>
    </row>
    <row r="21886" spans="1:3" ht="15" customHeight="1" x14ac:dyDescent="0.25">
      <c r="A21886" s="216">
        <v>45764</v>
      </c>
      <c r="B21886" s="217" t="s">
        <v>99</v>
      </c>
      <c r="C21886" s="218">
        <v>1.7430000000000001</v>
      </c>
    </row>
    <row r="21887" spans="1:3" ht="15" customHeight="1" x14ac:dyDescent="0.25">
      <c r="A21887" s="216">
        <v>45769</v>
      </c>
      <c r="B21887" s="217" t="s">
        <v>99</v>
      </c>
      <c r="C21887" s="218">
        <v>1.75</v>
      </c>
    </row>
    <row r="21888" spans="1:3" ht="15" customHeight="1" x14ac:dyDescent="0.25">
      <c r="A21888" s="216">
        <v>45770</v>
      </c>
      <c r="B21888" s="217" t="s">
        <v>99</v>
      </c>
      <c r="C21888" s="218">
        <v>1.7567999999999999</v>
      </c>
    </row>
    <row r="21889" spans="1:3" ht="15" customHeight="1" x14ac:dyDescent="0.25">
      <c r="A21889" s="216">
        <v>45771</v>
      </c>
      <c r="B21889" s="217" t="s">
        <v>99</v>
      </c>
      <c r="C21889" s="218">
        <v>1.7636000000000001</v>
      </c>
    </row>
    <row r="21890" spans="1:3" ht="15" customHeight="1" x14ac:dyDescent="0.25">
      <c r="A21890" s="216">
        <v>45772</v>
      </c>
      <c r="B21890" s="217" t="s">
        <v>99</v>
      </c>
      <c r="C21890" s="218">
        <v>1.7837000000000001</v>
      </c>
    </row>
    <row r="21891" spans="1:3" ht="15" customHeight="1" x14ac:dyDescent="0.25">
      <c r="A21891" s="216">
        <v>45775</v>
      </c>
      <c r="B21891" s="217" t="s">
        <v>99</v>
      </c>
      <c r="C21891" s="218">
        <v>1.7904</v>
      </c>
    </row>
    <row r="21892" spans="1:3" ht="15" customHeight="1" x14ac:dyDescent="0.25">
      <c r="A21892" s="216">
        <v>45776</v>
      </c>
      <c r="B21892" s="217" t="s">
        <v>99</v>
      </c>
      <c r="C21892" s="218">
        <v>1.7970999999999999</v>
      </c>
    </row>
    <row r="21893" spans="1:3" ht="15" customHeight="1" x14ac:dyDescent="0.25">
      <c r="A21893" s="216">
        <v>45777</v>
      </c>
      <c r="B21893" s="217" t="s">
        <v>99</v>
      </c>
      <c r="C21893" s="218">
        <v>1.8103</v>
      </c>
    </row>
    <row r="21894" spans="1:3" ht="15" customHeight="1" x14ac:dyDescent="0.25">
      <c r="A21894" s="216">
        <v>45779</v>
      </c>
      <c r="B21894" s="217" t="s">
        <v>99</v>
      </c>
      <c r="C21894" s="218">
        <v>1.8302</v>
      </c>
    </row>
    <row r="21895" spans="1:3" ht="15" customHeight="1" x14ac:dyDescent="0.25">
      <c r="A21895" s="216">
        <v>45782</v>
      </c>
      <c r="B21895" s="217" t="s">
        <v>99</v>
      </c>
      <c r="C21895" s="218">
        <v>1.8368</v>
      </c>
    </row>
    <row r="21896" spans="1:3" ht="15" customHeight="1" x14ac:dyDescent="0.25">
      <c r="A21896" s="216">
        <v>45783</v>
      </c>
      <c r="B21896" s="217" t="s">
        <v>99</v>
      </c>
      <c r="C21896" s="218">
        <v>1.8433999999999999</v>
      </c>
    </row>
    <row r="21897" spans="1:3" ht="15" customHeight="1" x14ac:dyDescent="0.25">
      <c r="A21897" s="216">
        <v>45784</v>
      </c>
      <c r="B21897" s="217" t="s">
        <v>99</v>
      </c>
      <c r="C21897" s="218">
        <v>1.8501000000000001</v>
      </c>
    </row>
    <row r="21898" spans="1:3" ht="15" customHeight="1" x14ac:dyDescent="0.25">
      <c r="A21898" s="216">
        <v>45785</v>
      </c>
      <c r="B21898" s="217" t="s">
        <v>99</v>
      </c>
      <c r="C21898" s="218">
        <v>1.8567</v>
      </c>
    </row>
    <row r="21899" spans="1:3" ht="15" customHeight="1" x14ac:dyDescent="0.25">
      <c r="A21899" s="216">
        <v>45786</v>
      </c>
      <c r="B21899" s="217" t="s">
        <v>99</v>
      </c>
      <c r="C21899" s="218">
        <v>1.8765000000000001</v>
      </c>
    </row>
    <row r="21900" spans="1:3" ht="15" customHeight="1" x14ac:dyDescent="0.25">
      <c r="A21900" s="216">
        <v>45789</v>
      </c>
      <c r="B21900" s="217" t="s">
        <v>99</v>
      </c>
      <c r="C21900" s="218">
        <v>1.8831</v>
      </c>
    </row>
    <row r="21901" spans="1:3" ht="15" customHeight="1" x14ac:dyDescent="0.25">
      <c r="A21901" s="216">
        <v>45790</v>
      </c>
      <c r="B21901" s="217" t="s">
        <v>99</v>
      </c>
      <c r="C21901" s="218">
        <v>1.8896999999999999</v>
      </c>
    </row>
    <row r="21902" spans="1:3" ht="15" customHeight="1" x14ac:dyDescent="0.25">
      <c r="A21902" s="216">
        <v>45791</v>
      </c>
      <c r="B21902" s="217" t="s">
        <v>99</v>
      </c>
      <c r="C21902" s="218">
        <v>1.8963000000000001</v>
      </c>
    </row>
    <row r="21903" spans="1:3" ht="15" customHeight="1" x14ac:dyDescent="0.25">
      <c r="A21903" s="216">
        <v>45792</v>
      </c>
      <c r="B21903" s="217" t="s">
        <v>99</v>
      </c>
      <c r="C21903" s="218">
        <v>1.9029</v>
      </c>
    </row>
    <row r="21904" spans="1:3" ht="15" customHeight="1" x14ac:dyDescent="0.25">
      <c r="A21904" s="216">
        <v>45793</v>
      </c>
      <c r="B21904" s="217" t="s">
        <v>99</v>
      </c>
      <c r="C21904" s="218">
        <v>1.9224000000000001</v>
      </c>
    </row>
    <row r="21905" spans="1:3" ht="15" customHeight="1" x14ac:dyDescent="0.25">
      <c r="A21905" s="216">
        <v>45796</v>
      </c>
      <c r="B21905" s="217" t="s">
        <v>99</v>
      </c>
      <c r="C21905" s="218">
        <v>1.9289000000000001</v>
      </c>
    </row>
    <row r="21906" spans="1:3" ht="15" customHeight="1" x14ac:dyDescent="0.25">
      <c r="A21906" s="216">
        <v>45797</v>
      </c>
      <c r="B21906" s="217" t="s">
        <v>99</v>
      </c>
      <c r="C21906" s="218">
        <v>1.9354</v>
      </c>
    </row>
    <row r="21907" spans="1:3" ht="15" customHeight="1" x14ac:dyDescent="0.25">
      <c r="A21907" s="216">
        <v>45798</v>
      </c>
      <c r="B21907" s="217" t="s">
        <v>99</v>
      </c>
      <c r="C21907" s="218">
        <v>1.9419</v>
      </c>
    </row>
    <row r="21908" spans="1:3" ht="15" customHeight="1" x14ac:dyDescent="0.25">
      <c r="A21908" s="216">
        <v>45799</v>
      </c>
      <c r="B21908" s="217" t="s">
        <v>99</v>
      </c>
      <c r="C21908" s="218">
        <v>1.9483999999999999</v>
      </c>
    </row>
    <row r="21909" spans="1:3" ht="15" customHeight="1" x14ac:dyDescent="0.25">
      <c r="A21909" s="216">
        <v>45800</v>
      </c>
      <c r="B21909" s="217" t="s">
        <v>99</v>
      </c>
      <c r="C21909" s="218">
        <v>1.9681</v>
      </c>
    </row>
    <row r="21910" spans="1:3" ht="15" customHeight="1" x14ac:dyDescent="0.25">
      <c r="A21910" s="216">
        <v>45803</v>
      </c>
      <c r="B21910" s="217" t="s">
        <v>99</v>
      </c>
      <c r="C21910" s="218">
        <v>1.9746999999999999</v>
      </c>
    </row>
    <row r="21911" spans="1:3" ht="15" customHeight="1" x14ac:dyDescent="0.25">
      <c r="A21911" s="216">
        <v>45804</v>
      </c>
      <c r="B21911" s="217" t="s">
        <v>99</v>
      </c>
      <c r="C21911" s="218">
        <v>1.9812000000000001</v>
      </c>
    </row>
    <row r="21912" spans="1:3" ht="15" customHeight="1" x14ac:dyDescent="0.25">
      <c r="A21912" s="216">
        <v>45805</v>
      </c>
      <c r="B21912" s="217" t="s">
        <v>99</v>
      </c>
      <c r="C21912" s="218">
        <v>1.9877</v>
      </c>
    </row>
    <row r="21913" spans="1:3" ht="15" customHeight="1" x14ac:dyDescent="0.25">
      <c r="A21913" s="216">
        <v>45806</v>
      </c>
      <c r="B21913" s="217" t="s">
        <v>99</v>
      </c>
      <c r="C21913" s="218">
        <v>1.9942</v>
      </c>
    </row>
    <row r="21914" spans="1:3" ht="15" customHeight="1" x14ac:dyDescent="0.25">
      <c r="A21914" s="216">
        <v>45807</v>
      </c>
      <c r="B21914" s="217" t="s">
        <v>99</v>
      </c>
      <c r="C21914" s="218">
        <v>2.0137</v>
      </c>
    </row>
    <row r="21915" spans="1:3" ht="15" customHeight="1" x14ac:dyDescent="0.25">
      <c r="A21915" s="216">
        <v>45810</v>
      </c>
      <c r="B21915" s="217" t="s">
        <v>99</v>
      </c>
      <c r="C21915" s="218">
        <v>2.0200999999999998</v>
      </c>
    </row>
    <row r="21916" spans="1:3" ht="15" customHeight="1" x14ac:dyDescent="0.25">
      <c r="A21916" s="216">
        <v>45811</v>
      </c>
      <c r="B21916" s="217" t="s">
        <v>99</v>
      </c>
      <c r="C21916" s="218">
        <v>2.0266000000000002</v>
      </c>
    </row>
    <row r="21917" spans="1:3" ht="15" customHeight="1" x14ac:dyDescent="0.25">
      <c r="A21917" s="216">
        <v>45812</v>
      </c>
      <c r="B21917" s="217" t="s">
        <v>99</v>
      </c>
      <c r="C21917" s="218">
        <v>2.0331000000000001</v>
      </c>
    </row>
    <row r="21918" spans="1:3" ht="15" customHeight="1" x14ac:dyDescent="0.25">
      <c r="A21918" s="216">
        <v>45813</v>
      </c>
      <c r="B21918" s="217" t="s">
        <v>99</v>
      </c>
      <c r="C21918" s="218">
        <v>2.0394999999999999</v>
      </c>
    </row>
    <row r="21919" spans="1:3" ht="15" customHeight="1" x14ac:dyDescent="0.25">
      <c r="A21919" s="216">
        <v>45814</v>
      </c>
      <c r="B21919" s="217" t="s">
        <v>99</v>
      </c>
      <c r="C21919" s="218">
        <v>2.0588000000000002</v>
      </c>
    </row>
    <row r="21920" spans="1:3" ht="15" customHeight="1" x14ac:dyDescent="0.25">
      <c r="A21920" s="216">
        <v>45817</v>
      </c>
      <c r="B21920" s="217" t="s">
        <v>99</v>
      </c>
      <c r="C21920" s="218">
        <v>2.0651999999999999</v>
      </c>
    </row>
    <row r="21921" spans="1:3" ht="15" customHeight="1" x14ac:dyDescent="0.25">
      <c r="A21921" s="216">
        <v>45818</v>
      </c>
      <c r="B21921" s="217" t="s">
        <v>99</v>
      </c>
      <c r="C21921" s="218">
        <v>2.0716999999999999</v>
      </c>
    </row>
    <row r="21922" spans="1:3" ht="15" customHeight="1" x14ac:dyDescent="0.25">
      <c r="A21922" s="216">
        <v>45819</v>
      </c>
      <c r="B21922" s="217" t="s">
        <v>99</v>
      </c>
      <c r="C21922" s="218">
        <v>2.0779000000000001</v>
      </c>
    </row>
    <row r="21923" spans="1:3" ht="15" customHeight="1" x14ac:dyDescent="0.25">
      <c r="A21923" s="216">
        <v>45820</v>
      </c>
      <c r="B21923" s="217" t="s">
        <v>99</v>
      </c>
      <c r="C21923" s="218">
        <v>2.0840000000000001</v>
      </c>
    </row>
    <row r="21924" spans="1:3" ht="15" customHeight="1" x14ac:dyDescent="0.25">
      <c r="A21924" s="216">
        <v>45821</v>
      </c>
      <c r="B21924" s="217" t="s">
        <v>99</v>
      </c>
      <c r="C21924" s="218">
        <v>2.1021999999999998</v>
      </c>
    </row>
    <row r="21925" spans="1:3" ht="15" customHeight="1" x14ac:dyDescent="0.25">
      <c r="A21925" s="216">
        <v>45824</v>
      </c>
      <c r="B21925" s="217" t="s">
        <v>99</v>
      </c>
      <c r="C21925" s="218">
        <v>2.1082000000000001</v>
      </c>
    </row>
    <row r="21926" spans="1:3" ht="15" customHeight="1" x14ac:dyDescent="0.25">
      <c r="A21926" s="216">
        <v>45825</v>
      </c>
      <c r="B21926" s="217" t="s">
        <v>99</v>
      </c>
      <c r="C21926" s="218">
        <v>2.1141999999999999</v>
      </c>
    </row>
    <row r="21927" spans="1:3" ht="15" customHeight="1" x14ac:dyDescent="0.25">
      <c r="A21927" s="216">
        <v>45826</v>
      </c>
      <c r="B21927" s="217" t="s">
        <v>99</v>
      </c>
      <c r="C21927" s="218">
        <v>2.1202000000000001</v>
      </c>
    </row>
    <row r="21928" spans="1:3" ht="15" customHeight="1" x14ac:dyDescent="0.25">
      <c r="A21928" s="216">
        <v>45827</v>
      </c>
      <c r="B21928" s="217" t="s">
        <v>99</v>
      </c>
      <c r="C21928" s="218">
        <v>2.1261000000000001</v>
      </c>
    </row>
    <row r="21929" spans="1:3" ht="15" customHeight="1" x14ac:dyDescent="0.25">
      <c r="A21929" s="216">
        <v>45828</v>
      </c>
      <c r="B21929" s="217" t="s">
        <v>99</v>
      </c>
      <c r="C21929" s="218">
        <v>2.1440000000000001</v>
      </c>
    </row>
    <row r="21930" spans="1:3" ht="15" customHeight="1" x14ac:dyDescent="0.25">
      <c r="A21930" s="216">
        <v>45831</v>
      </c>
      <c r="B21930" s="217" t="s">
        <v>99</v>
      </c>
      <c r="C21930" s="218">
        <v>2.1499000000000001</v>
      </c>
    </row>
    <row r="21931" spans="1:3" ht="15" customHeight="1" x14ac:dyDescent="0.25">
      <c r="A21931" s="216">
        <v>45832</v>
      </c>
      <c r="B21931" s="217" t="s">
        <v>99</v>
      </c>
      <c r="C21931" s="218">
        <v>2.1558999999999999</v>
      </c>
    </row>
    <row r="21932" spans="1:3" ht="15" customHeight="1" x14ac:dyDescent="0.25">
      <c r="A21932" s="216">
        <v>45833</v>
      </c>
      <c r="B21932" s="217" t="s">
        <v>99</v>
      </c>
      <c r="C21932" s="218">
        <v>2.1617999999999999</v>
      </c>
    </row>
    <row r="21933" spans="1:3" ht="15" customHeight="1" x14ac:dyDescent="0.25">
      <c r="A21933" s="216">
        <v>45834</v>
      </c>
      <c r="B21933" s="217" t="s">
        <v>99</v>
      </c>
      <c r="C21933" s="218">
        <v>2.1678000000000002</v>
      </c>
    </row>
    <row r="21934" spans="1:3" ht="15" customHeight="1" x14ac:dyDescent="0.25">
      <c r="A21934" s="216">
        <v>45835</v>
      </c>
      <c r="B21934" s="217" t="s">
        <v>99</v>
      </c>
      <c r="C21934" s="218">
        <v>2.1857000000000002</v>
      </c>
    </row>
    <row r="21935" spans="1:3" ht="15" customHeight="1" x14ac:dyDescent="0.25">
      <c r="A21935" s="216">
        <v>45838</v>
      </c>
      <c r="B21935" s="217" t="s">
        <v>99</v>
      </c>
      <c r="C21935" s="218">
        <v>2.1916000000000002</v>
      </c>
    </row>
    <row r="21936" spans="1:3" ht="15" customHeight="1" x14ac:dyDescent="0.25">
      <c r="A21936" s="216">
        <v>45839</v>
      </c>
      <c r="B21936" s="217" t="s">
        <v>99</v>
      </c>
      <c r="C21936" s="218">
        <v>2.1974999999999998</v>
      </c>
    </row>
    <row r="21937" spans="1:3" ht="15" customHeight="1" x14ac:dyDescent="0.25">
      <c r="A21937" s="216">
        <v>45840</v>
      </c>
      <c r="B21937" s="217" t="s">
        <v>99</v>
      </c>
      <c r="C21937" s="218">
        <v>2.2035</v>
      </c>
    </row>
    <row r="21938" spans="1:3" ht="15" customHeight="1" x14ac:dyDescent="0.25">
      <c r="A21938" s="216">
        <v>45841</v>
      </c>
      <c r="B21938" s="217" t="s">
        <v>99</v>
      </c>
      <c r="C21938" s="218">
        <v>2.2094</v>
      </c>
    </row>
    <row r="21939" spans="1:3" ht="15" customHeight="1" x14ac:dyDescent="0.25">
      <c r="A21939" s="216">
        <v>45842</v>
      </c>
      <c r="B21939" s="217" t="s">
        <v>99</v>
      </c>
      <c r="C21939" s="218">
        <v>2.2271999999999998</v>
      </c>
    </row>
    <row r="21940" spans="1:3" ht="15" customHeight="1" x14ac:dyDescent="0.25">
      <c r="A21940" s="216">
        <v>45845</v>
      </c>
      <c r="B21940" s="217" t="s">
        <v>99</v>
      </c>
      <c r="C21940" s="218">
        <v>2.2330999999999999</v>
      </c>
    </row>
    <row r="21941" spans="1:3" ht="15" customHeight="1" x14ac:dyDescent="0.25">
      <c r="A21941" s="216">
        <v>45846</v>
      </c>
      <c r="B21941" s="217" t="s">
        <v>99</v>
      </c>
      <c r="C21941" s="218">
        <v>2.2389999999999999</v>
      </c>
    </row>
    <row r="21942" spans="1:3" ht="15" customHeight="1" x14ac:dyDescent="0.25">
      <c r="A21942" s="216">
        <v>45847</v>
      </c>
      <c r="B21942" s="217" t="s">
        <v>99</v>
      </c>
      <c r="C21942" s="218">
        <v>2.2448999999999999</v>
      </c>
    </row>
    <row r="21943" spans="1:3" ht="15" customHeight="1" x14ac:dyDescent="0.25">
      <c r="A21943" s="216">
        <v>45848</v>
      </c>
      <c r="B21943" s="217" t="s">
        <v>99</v>
      </c>
      <c r="C21943" s="218">
        <v>2.2507999999999999</v>
      </c>
    </row>
    <row r="21944" spans="1:3" ht="15" customHeight="1" x14ac:dyDescent="0.25">
      <c r="A21944" s="216">
        <v>45849</v>
      </c>
      <c r="B21944" s="217" t="s">
        <v>99</v>
      </c>
      <c r="C21944" s="218">
        <v>2.2684000000000002</v>
      </c>
    </row>
    <row r="21945" spans="1:3" ht="15" customHeight="1" x14ac:dyDescent="0.25">
      <c r="A21945" s="216">
        <v>45852</v>
      </c>
      <c r="B21945" s="217" t="s">
        <v>99</v>
      </c>
      <c r="C21945" s="218">
        <v>2.2743000000000002</v>
      </c>
    </row>
    <row r="21946" spans="1:3" ht="15" customHeight="1" x14ac:dyDescent="0.25">
      <c r="A21946" s="216">
        <v>45853</v>
      </c>
      <c r="B21946" s="217" t="s">
        <v>99</v>
      </c>
      <c r="C21946" s="218">
        <v>2.2801999999999998</v>
      </c>
    </row>
    <row r="21947" spans="1:3" ht="15" customHeight="1" x14ac:dyDescent="0.25">
      <c r="A21947" s="216">
        <v>45854</v>
      </c>
      <c r="B21947" s="217" t="s">
        <v>99</v>
      </c>
      <c r="C21947" s="218">
        <v>2.286</v>
      </c>
    </row>
    <row r="21948" spans="1:3" ht="15" customHeight="1" x14ac:dyDescent="0.25">
      <c r="A21948" s="216">
        <v>45855</v>
      </c>
      <c r="B21948" s="217" t="s">
        <v>99</v>
      </c>
      <c r="C21948" s="218">
        <v>2.2919</v>
      </c>
    </row>
    <row r="21949" spans="1:3" ht="15" customHeight="1" x14ac:dyDescent="0.25">
      <c r="A21949" s="216">
        <v>45856</v>
      </c>
      <c r="B21949" s="217" t="s">
        <v>99</v>
      </c>
      <c r="C21949" s="218">
        <v>2.3094000000000001</v>
      </c>
    </row>
    <row r="21950" spans="1:3" ht="15" customHeight="1" x14ac:dyDescent="0.25">
      <c r="A21950" s="216">
        <v>45859</v>
      </c>
      <c r="B21950" s="217" t="s">
        <v>99</v>
      </c>
      <c r="C21950" s="218">
        <v>2.3151999999999999</v>
      </c>
    </row>
    <row r="21951" spans="1:3" ht="15" customHeight="1" x14ac:dyDescent="0.25">
      <c r="A21951" s="216">
        <v>45860</v>
      </c>
      <c r="B21951" s="217" t="s">
        <v>99</v>
      </c>
      <c r="C21951" s="218">
        <v>2.3210000000000002</v>
      </c>
    </row>
    <row r="21952" spans="1:3" ht="15" customHeight="1" x14ac:dyDescent="0.25">
      <c r="A21952" s="216">
        <v>45861</v>
      </c>
      <c r="B21952" s="217" t="s">
        <v>99</v>
      </c>
      <c r="C21952" s="218">
        <v>2.3269000000000002</v>
      </c>
    </row>
    <row r="21953" spans="1:3" ht="15" customHeight="1" x14ac:dyDescent="0.25">
      <c r="A21953" s="216">
        <v>45862</v>
      </c>
      <c r="B21953" s="217" t="s">
        <v>99</v>
      </c>
      <c r="C21953" s="218">
        <v>2.3327</v>
      </c>
    </row>
    <row r="21954" spans="1:3" ht="15" customHeight="1" x14ac:dyDescent="0.25">
      <c r="A21954" s="216">
        <v>45863</v>
      </c>
      <c r="B21954" s="217" t="s">
        <v>99</v>
      </c>
      <c r="C21954" s="218">
        <v>2.3504</v>
      </c>
    </row>
    <row r="21955" spans="1:3" ht="15" customHeight="1" x14ac:dyDescent="0.25">
      <c r="A21955" s="216">
        <v>45866</v>
      </c>
      <c r="B21955" s="217" t="s">
        <v>99</v>
      </c>
      <c r="C21955" s="218">
        <v>2.3561999999999999</v>
      </c>
    </row>
    <row r="21956" spans="1:3" ht="15" customHeight="1" x14ac:dyDescent="0.25">
      <c r="A21956" s="216">
        <v>45867</v>
      </c>
      <c r="B21956" s="217" t="s">
        <v>99</v>
      </c>
      <c r="C21956" s="218">
        <v>2.3620999999999999</v>
      </c>
    </row>
    <row r="21957" spans="1:3" ht="15" customHeight="1" x14ac:dyDescent="0.25">
      <c r="A21957" s="216">
        <v>45868</v>
      </c>
      <c r="B21957" s="217" t="s">
        <v>99</v>
      </c>
      <c r="C21957" s="218">
        <v>2.3679999999999999</v>
      </c>
    </row>
    <row r="21958" spans="1:3" ht="15" customHeight="1" x14ac:dyDescent="0.25">
      <c r="A21958" s="216">
        <v>45869</v>
      </c>
      <c r="B21958" s="217" t="s">
        <v>99</v>
      </c>
      <c r="C21958" s="218">
        <v>2.3738000000000001</v>
      </c>
    </row>
    <row r="21959" spans="1:3" ht="15" customHeight="1" x14ac:dyDescent="0.25">
      <c r="A21959" s="216">
        <v>45870</v>
      </c>
      <c r="B21959" s="217" t="s">
        <v>99</v>
      </c>
      <c r="C21959" s="218">
        <v>2.3913000000000002</v>
      </c>
    </row>
    <row r="21960" spans="1:3" ht="15" customHeight="1" x14ac:dyDescent="0.25">
      <c r="A21960" s="216">
        <v>45873</v>
      </c>
      <c r="B21960" s="217" t="s">
        <v>99</v>
      </c>
      <c r="C21960" s="218">
        <v>2.3972000000000002</v>
      </c>
    </row>
    <row r="21961" spans="1:3" ht="15" customHeight="1" x14ac:dyDescent="0.25">
      <c r="A21961" s="216">
        <v>45874</v>
      </c>
      <c r="B21961" s="217" t="s">
        <v>99</v>
      </c>
      <c r="C21961" s="218">
        <v>2.403</v>
      </c>
    </row>
    <row r="21962" spans="1:3" ht="15" customHeight="1" x14ac:dyDescent="0.25">
      <c r="A21962" s="216">
        <v>45875</v>
      </c>
      <c r="B21962" s="217" t="s">
        <v>99</v>
      </c>
      <c r="C21962" s="218">
        <v>2.4087999999999998</v>
      </c>
    </row>
    <row r="21963" spans="1:3" ht="15" customHeight="1" x14ac:dyDescent="0.25">
      <c r="A21963" s="216">
        <v>45876</v>
      </c>
      <c r="B21963" s="217" t="s">
        <v>99</v>
      </c>
      <c r="C21963" s="218">
        <v>2.4146000000000001</v>
      </c>
    </row>
    <row r="21964" spans="1:3" ht="15" customHeight="1" x14ac:dyDescent="0.25">
      <c r="A21964" s="216">
        <v>45877</v>
      </c>
      <c r="B21964" s="217" t="s">
        <v>99</v>
      </c>
      <c r="C21964" s="218">
        <v>2.4321000000000002</v>
      </c>
    </row>
    <row r="21965" spans="1:3" ht="15" customHeight="1" x14ac:dyDescent="0.25">
      <c r="A21965" s="216">
        <v>45880</v>
      </c>
      <c r="B21965" s="217" t="s">
        <v>99</v>
      </c>
      <c r="C21965" s="218">
        <v>2.4379</v>
      </c>
    </row>
    <row r="21966" spans="1:3" ht="15" customHeight="1" x14ac:dyDescent="0.25">
      <c r="A21966" s="216">
        <v>45881</v>
      </c>
      <c r="B21966" s="217" t="s">
        <v>99</v>
      </c>
      <c r="C21966" s="218">
        <v>2.4437000000000002</v>
      </c>
    </row>
    <row r="21967" spans="1:3" ht="15" customHeight="1" x14ac:dyDescent="0.25">
      <c r="A21967" s="216">
        <v>45882</v>
      </c>
      <c r="B21967" s="217" t="s">
        <v>99</v>
      </c>
      <c r="C21967" s="218">
        <v>2.4495</v>
      </c>
    </row>
    <row r="21968" spans="1:3" ht="15" customHeight="1" x14ac:dyDescent="0.25">
      <c r="A21968" s="216">
        <v>45883</v>
      </c>
      <c r="B21968" s="217" t="s">
        <v>99</v>
      </c>
      <c r="C21968" s="218">
        <v>2.4552999999999998</v>
      </c>
    </row>
    <row r="21969" spans="1:3" ht="15" customHeight="1" x14ac:dyDescent="0.25">
      <c r="A21969" s="216">
        <v>45884</v>
      </c>
      <c r="B21969" s="217" t="s">
        <v>99</v>
      </c>
      <c r="C21969" s="218">
        <v>2.4727999999999999</v>
      </c>
    </row>
    <row r="21970" spans="1:3" ht="15" customHeight="1" x14ac:dyDescent="0.25">
      <c r="A21970" s="216">
        <v>45887</v>
      </c>
      <c r="B21970" s="217" t="s">
        <v>99</v>
      </c>
      <c r="C21970" s="218">
        <v>2.4786000000000001</v>
      </c>
    </row>
    <row r="21971" spans="1:3" ht="15" customHeight="1" x14ac:dyDescent="0.25">
      <c r="A21971" s="216">
        <v>45888</v>
      </c>
      <c r="B21971" s="217" t="s">
        <v>99</v>
      </c>
      <c r="C21971" s="218">
        <v>2.4845000000000002</v>
      </c>
    </row>
    <row r="21972" spans="1:3" ht="15" customHeight="1" x14ac:dyDescent="0.25">
      <c r="A21972" s="216">
        <v>45889</v>
      </c>
      <c r="B21972" s="217" t="s">
        <v>99</v>
      </c>
      <c r="C21972" s="218">
        <v>2.4903</v>
      </c>
    </row>
    <row r="21973" spans="1:3" ht="15" customHeight="1" x14ac:dyDescent="0.25">
      <c r="A21973" s="216">
        <v>45890</v>
      </c>
      <c r="B21973" s="217" t="s">
        <v>99</v>
      </c>
      <c r="C21973" s="218">
        <v>2.4961000000000002</v>
      </c>
    </row>
    <row r="21974" spans="1:3" ht="15" customHeight="1" x14ac:dyDescent="0.25">
      <c r="A21974" s="216">
        <v>45891</v>
      </c>
      <c r="B21974" s="217" t="s">
        <v>99</v>
      </c>
      <c r="C21974" s="218">
        <v>2.5135000000000001</v>
      </c>
    </row>
    <row r="21975" spans="1:3" ht="15" customHeight="1" x14ac:dyDescent="0.25">
      <c r="A21975" s="216">
        <v>45894</v>
      </c>
      <c r="B21975" s="217" t="s">
        <v>99</v>
      </c>
      <c r="C21975" s="218">
        <v>2.5192999999999999</v>
      </c>
    </row>
    <row r="21976" spans="1:3" ht="15" customHeight="1" x14ac:dyDescent="0.25">
      <c r="A21976" s="216">
        <v>45895</v>
      </c>
      <c r="B21976" s="217" t="s">
        <v>99</v>
      </c>
      <c r="C21976" s="218">
        <v>2.5251000000000001</v>
      </c>
    </row>
    <row r="21977" spans="1:3" ht="15" customHeight="1" x14ac:dyDescent="0.25">
      <c r="A21977" s="216">
        <v>45896</v>
      </c>
      <c r="B21977" s="217" t="s">
        <v>99</v>
      </c>
      <c r="C21977" s="218">
        <v>2.5308999999999999</v>
      </c>
    </row>
    <row r="21978" spans="1:3" ht="15" customHeight="1" x14ac:dyDescent="0.25">
      <c r="A21978" s="216">
        <v>45897</v>
      </c>
      <c r="B21978" s="217" t="s">
        <v>99</v>
      </c>
      <c r="C21978" s="218">
        <v>2.5367000000000002</v>
      </c>
    </row>
    <row r="21979" spans="1:3" ht="15" customHeight="1" x14ac:dyDescent="0.25">
      <c r="A21979" s="216">
        <v>45898</v>
      </c>
      <c r="B21979" s="217" t="s">
        <v>99</v>
      </c>
      <c r="C21979" s="218">
        <v>2.5539999999999998</v>
      </c>
    </row>
    <row r="21980" spans="1:3" ht="15" customHeight="1" x14ac:dyDescent="0.25">
      <c r="A21980" s="216">
        <v>45901</v>
      </c>
      <c r="B21980" s="217" t="s">
        <v>99</v>
      </c>
      <c r="C21980" s="218">
        <v>2.5598000000000001</v>
      </c>
    </row>
    <row r="21981" spans="1:3" ht="15" customHeight="1" x14ac:dyDescent="0.25">
      <c r="A21981" s="216">
        <v>45902</v>
      </c>
      <c r="B21981" s="217" t="s">
        <v>99</v>
      </c>
      <c r="C21981" s="218">
        <v>2.5655999999999999</v>
      </c>
    </row>
    <row r="21982" spans="1:3" ht="15" customHeight="1" x14ac:dyDescent="0.25">
      <c r="A21982" s="216">
        <v>45903</v>
      </c>
      <c r="B21982" s="217" t="s">
        <v>99</v>
      </c>
      <c r="C21982" s="218">
        <v>2.5714000000000001</v>
      </c>
    </row>
    <row r="21983" spans="1:3" ht="15" customHeight="1" x14ac:dyDescent="0.25">
      <c r="A21983" s="216">
        <v>45904</v>
      </c>
      <c r="B21983" s="217" t="s">
        <v>99</v>
      </c>
      <c r="C21983" s="218">
        <v>2.5771999999999999</v>
      </c>
    </row>
    <row r="21984" spans="1:3" ht="15" customHeight="1" x14ac:dyDescent="0.25">
      <c r="A21984" s="216">
        <v>45905</v>
      </c>
      <c r="B21984" s="217" t="s">
        <v>99</v>
      </c>
      <c r="C21984" s="218">
        <v>2.5947</v>
      </c>
    </row>
    <row r="21985" spans="1:3" ht="15" customHeight="1" x14ac:dyDescent="0.25">
      <c r="A21985" s="216">
        <v>45908</v>
      </c>
      <c r="B21985" s="217" t="s">
        <v>99</v>
      </c>
      <c r="C21985" s="218">
        <v>2.6004999999999998</v>
      </c>
    </row>
    <row r="21986" spans="1:3" ht="15" customHeight="1" x14ac:dyDescent="0.25">
      <c r="A21986" s="216">
        <v>45909</v>
      </c>
      <c r="B21986" s="217" t="s">
        <v>99</v>
      </c>
      <c r="C21986" s="218">
        <v>2.6063000000000001</v>
      </c>
    </row>
    <row r="21987" spans="1:3" ht="15" customHeight="1" x14ac:dyDescent="0.25">
      <c r="A21987" s="216">
        <v>45910</v>
      </c>
      <c r="B21987" s="217" t="s">
        <v>99</v>
      </c>
      <c r="C21987" s="218">
        <v>2.6122000000000001</v>
      </c>
    </row>
    <row r="21988" spans="1:3" ht="15" customHeight="1" x14ac:dyDescent="0.25">
      <c r="A21988" s="216">
        <v>45911</v>
      </c>
      <c r="B21988" s="217" t="s">
        <v>99</v>
      </c>
      <c r="C21988" s="218">
        <v>2.6179999999999999</v>
      </c>
    </row>
    <row r="21989" spans="1:3" ht="15" customHeight="1" x14ac:dyDescent="0.25">
      <c r="A21989" s="216">
        <v>45912</v>
      </c>
      <c r="B21989" s="217" t="s">
        <v>99</v>
      </c>
      <c r="C21989" s="218">
        <v>2.6354000000000002</v>
      </c>
    </row>
    <row r="21990" spans="1:3" ht="15" customHeight="1" x14ac:dyDescent="0.25">
      <c r="A21990" s="216">
        <v>45915</v>
      </c>
      <c r="B21990" s="217" t="s">
        <v>99</v>
      </c>
      <c r="C21990" s="218">
        <v>2.6413000000000002</v>
      </c>
    </row>
    <row r="21991" spans="1:3" ht="15" customHeight="1" x14ac:dyDescent="0.25">
      <c r="A21991" s="216">
        <v>45916</v>
      </c>
      <c r="B21991" s="217" t="s">
        <v>99</v>
      </c>
      <c r="C21991" s="218">
        <v>2.6471</v>
      </c>
    </row>
    <row r="21992" spans="1:3" ht="15" customHeight="1" x14ac:dyDescent="0.25">
      <c r="A21992" s="216">
        <v>45917</v>
      </c>
      <c r="B21992" s="217" t="s">
        <v>99</v>
      </c>
      <c r="C21992" s="218">
        <v>2.6528999999999998</v>
      </c>
    </row>
    <row r="21993" spans="1:3" ht="15" customHeight="1" x14ac:dyDescent="0.25">
      <c r="A21993" s="216">
        <v>45918</v>
      </c>
      <c r="B21993" s="217" t="s">
        <v>99</v>
      </c>
      <c r="C21993" s="218">
        <v>2.6587999999999998</v>
      </c>
    </row>
    <row r="21994" spans="1:3" ht="15" customHeight="1" x14ac:dyDescent="0.25">
      <c r="A21994" s="216">
        <v>45919</v>
      </c>
      <c r="B21994" s="217" t="s">
        <v>99</v>
      </c>
      <c r="C21994" s="218">
        <v>2.6762999999999999</v>
      </c>
    </row>
    <row r="21995" spans="1:3" ht="15" customHeight="1" x14ac:dyDescent="0.25">
      <c r="A21995" s="216">
        <v>45922</v>
      </c>
      <c r="B21995" s="217" t="s">
        <v>99</v>
      </c>
      <c r="C21995" s="218">
        <v>2.6821000000000002</v>
      </c>
    </row>
    <row r="21996" spans="1:3" ht="15" customHeight="1" x14ac:dyDescent="0.25">
      <c r="A21996" s="216">
        <v>45923</v>
      </c>
      <c r="B21996" s="217" t="s">
        <v>99</v>
      </c>
      <c r="C21996" s="218">
        <v>2.6880000000000002</v>
      </c>
    </row>
    <row r="21997" spans="1:3" ht="15" customHeight="1" x14ac:dyDescent="0.25">
      <c r="A21997" s="216">
        <v>45924</v>
      </c>
      <c r="B21997" s="217" t="s">
        <v>99</v>
      </c>
      <c r="C21997" s="218">
        <v>2.6938</v>
      </c>
    </row>
    <row r="21998" spans="1:3" ht="15" customHeight="1" x14ac:dyDescent="0.25">
      <c r="A21998" s="216">
        <v>45925</v>
      </c>
      <c r="B21998" s="217" t="s">
        <v>99</v>
      </c>
      <c r="C21998" s="218">
        <v>2.6997</v>
      </c>
    </row>
    <row r="21999" spans="1:3" ht="15" customHeight="1" x14ac:dyDescent="0.25">
      <c r="A21999" s="216">
        <v>45926</v>
      </c>
      <c r="B21999" s="217" t="s">
        <v>99</v>
      </c>
      <c r="C21999" s="218">
        <v>2.7172000000000001</v>
      </c>
    </row>
    <row r="22000" spans="1:3" ht="15" customHeight="1" x14ac:dyDescent="0.25">
      <c r="A22000" s="216">
        <v>45929</v>
      </c>
      <c r="B22000" s="217" t="s">
        <v>99</v>
      </c>
      <c r="C22000" s="218">
        <v>2.7229999999999999</v>
      </c>
    </row>
    <row r="22001" spans="1:3" ht="15" customHeight="1" x14ac:dyDescent="0.25">
      <c r="A22001" s="216">
        <v>45930</v>
      </c>
      <c r="B22001" s="217" t="s">
        <v>99</v>
      </c>
      <c r="C22001" s="218">
        <v>2.7288999999999999</v>
      </c>
    </row>
    <row r="22002" spans="1:3" ht="15" customHeight="1" x14ac:dyDescent="0.25">
      <c r="A22002" s="216">
        <v>45566</v>
      </c>
      <c r="B22002" s="217" t="s">
        <v>88</v>
      </c>
      <c r="C22002" s="218">
        <v>8.6E-3</v>
      </c>
    </row>
    <row r="22003" spans="1:3" ht="15" customHeight="1" x14ac:dyDescent="0.25">
      <c r="A22003" s="216">
        <v>45567</v>
      </c>
      <c r="B22003" s="217" t="s">
        <v>88</v>
      </c>
      <c r="C22003" s="218">
        <v>1.72E-2</v>
      </c>
    </row>
    <row r="22004" spans="1:3" ht="15" customHeight="1" x14ac:dyDescent="0.25">
      <c r="A22004" s="216">
        <v>45568</v>
      </c>
      <c r="B22004" s="217" t="s">
        <v>88</v>
      </c>
      <c r="C22004" s="218">
        <v>2.58E-2</v>
      </c>
    </row>
    <row r="22005" spans="1:3" ht="15" customHeight="1" x14ac:dyDescent="0.25">
      <c r="A22005" s="216">
        <v>45569</v>
      </c>
      <c r="B22005" s="217" t="s">
        <v>88</v>
      </c>
      <c r="C22005" s="218">
        <v>5.1799999999999999E-2</v>
      </c>
    </row>
    <row r="22006" spans="1:3" ht="15" customHeight="1" x14ac:dyDescent="0.25">
      <c r="A22006" s="216">
        <v>45572</v>
      </c>
      <c r="B22006" s="217" t="s">
        <v>88</v>
      </c>
      <c r="C22006" s="218">
        <v>6.0400000000000002E-2</v>
      </c>
    </row>
    <row r="22007" spans="1:3" ht="15" customHeight="1" x14ac:dyDescent="0.25">
      <c r="A22007" s="216">
        <v>45573</v>
      </c>
      <c r="B22007" s="217" t="s">
        <v>88</v>
      </c>
      <c r="C22007" s="218">
        <v>6.9000000000000006E-2</v>
      </c>
    </row>
    <row r="22008" spans="1:3" ht="15" customHeight="1" x14ac:dyDescent="0.25">
      <c r="A22008" s="216">
        <v>45574</v>
      </c>
      <c r="B22008" s="217" t="s">
        <v>88</v>
      </c>
      <c r="C22008" s="218">
        <v>7.7600000000000002E-2</v>
      </c>
    </row>
    <row r="22009" spans="1:3" ht="15" customHeight="1" x14ac:dyDescent="0.25">
      <c r="A22009" s="216">
        <v>45575</v>
      </c>
      <c r="B22009" s="217" t="s">
        <v>88</v>
      </c>
      <c r="C22009" s="218">
        <v>8.6099999999999996E-2</v>
      </c>
    </row>
    <row r="22010" spans="1:3" ht="15" customHeight="1" x14ac:dyDescent="0.25">
      <c r="A22010" s="216">
        <v>45576</v>
      </c>
      <c r="B22010" s="217" t="s">
        <v>88</v>
      </c>
      <c r="C22010" s="218">
        <v>0.1119</v>
      </c>
    </row>
    <row r="22011" spans="1:3" ht="15" customHeight="1" x14ac:dyDescent="0.25">
      <c r="A22011" s="216">
        <v>45579</v>
      </c>
      <c r="B22011" s="217" t="s">
        <v>88</v>
      </c>
      <c r="C22011" s="218">
        <v>0.1205</v>
      </c>
    </row>
    <row r="22012" spans="1:3" ht="15" customHeight="1" x14ac:dyDescent="0.25">
      <c r="A22012" s="216">
        <v>45580</v>
      </c>
      <c r="B22012" s="217" t="s">
        <v>88</v>
      </c>
      <c r="C22012" s="218">
        <v>0.12909999999999999</v>
      </c>
    </row>
    <row r="22013" spans="1:3" ht="15" customHeight="1" x14ac:dyDescent="0.25">
      <c r="A22013" s="216">
        <v>45581</v>
      </c>
      <c r="B22013" s="217" t="s">
        <v>88</v>
      </c>
      <c r="C22013" s="218">
        <v>0.13769999999999999</v>
      </c>
    </row>
    <row r="22014" spans="1:3" ht="15" customHeight="1" x14ac:dyDescent="0.25">
      <c r="A22014" s="216">
        <v>45582</v>
      </c>
      <c r="B22014" s="217" t="s">
        <v>88</v>
      </c>
      <c r="C22014" s="218">
        <v>0.1462</v>
      </c>
    </row>
    <row r="22015" spans="1:3" ht="15" customHeight="1" x14ac:dyDescent="0.25">
      <c r="A22015" s="216">
        <v>45583</v>
      </c>
      <c r="B22015" s="217" t="s">
        <v>88</v>
      </c>
      <c r="C22015" s="218">
        <v>0.17180000000000001</v>
      </c>
    </row>
    <row r="22016" spans="1:3" ht="15" customHeight="1" x14ac:dyDescent="0.25">
      <c r="A22016" s="216">
        <v>45586</v>
      </c>
      <c r="B22016" s="217" t="s">
        <v>88</v>
      </c>
      <c r="C22016" s="218">
        <v>0.18029999999999999</v>
      </c>
    </row>
    <row r="22017" spans="1:3" ht="15" customHeight="1" x14ac:dyDescent="0.25">
      <c r="A22017" s="216">
        <v>45587</v>
      </c>
      <c r="B22017" s="217" t="s">
        <v>88</v>
      </c>
      <c r="C22017" s="218">
        <v>0.1888</v>
      </c>
    </row>
    <row r="22018" spans="1:3" ht="15" customHeight="1" x14ac:dyDescent="0.25">
      <c r="A22018" s="216">
        <v>45588</v>
      </c>
      <c r="B22018" s="217" t="s">
        <v>88</v>
      </c>
      <c r="C22018" s="218">
        <v>0.19700000000000001</v>
      </c>
    </row>
    <row r="22019" spans="1:3" ht="15" customHeight="1" x14ac:dyDescent="0.25">
      <c r="A22019" s="216">
        <v>45589</v>
      </c>
      <c r="B22019" s="217" t="s">
        <v>88</v>
      </c>
      <c r="C22019" s="218">
        <v>0.20519999999999999</v>
      </c>
    </row>
    <row r="22020" spans="1:3" ht="15" customHeight="1" x14ac:dyDescent="0.25">
      <c r="A22020" s="216">
        <v>45590</v>
      </c>
      <c r="B22020" s="217" t="s">
        <v>88</v>
      </c>
      <c r="C22020" s="218">
        <v>0.2296</v>
      </c>
    </row>
    <row r="22021" spans="1:3" ht="15" customHeight="1" x14ac:dyDescent="0.25">
      <c r="A22021" s="216">
        <v>45593</v>
      </c>
      <c r="B22021" s="217" t="s">
        <v>88</v>
      </c>
      <c r="C22021" s="218">
        <v>0.23769999999999999</v>
      </c>
    </row>
    <row r="22022" spans="1:3" ht="15" customHeight="1" x14ac:dyDescent="0.25">
      <c r="A22022" s="216">
        <v>45594</v>
      </c>
      <c r="B22022" s="217" t="s">
        <v>88</v>
      </c>
      <c r="C22022" s="218">
        <v>0.24579999999999999</v>
      </c>
    </row>
    <row r="22023" spans="1:3" ht="15" customHeight="1" x14ac:dyDescent="0.25">
      <c r="A22023" s="216">
        <v>45595</v>
      </c>
      <c r="B22023" s="217" t="s">
        <v>88</v>
      </c>
      <c r="C22023" s="218">
        <v>0.25390000000000001</v>
      </c>
    </row>
    <row r="22024" spans="1:3" ht="15" customHeight="1" x14ac:dyDescent="0.25">
      <c r="A22024" s="216">
        <v>45596</v>
      </c>
      <c r="B22024" s="217" t="s">
        <v>88</v>
      </c>
      <c r="C22024" s="218">
        <v>0.26190000000000002</v>
      </c>
    </row>
    <row r="22025" spans="1:3" ht="15" customHeight="1" x14ac:dyDescent="0.25">
      <c r="A22025" s="216">
        <v>45597</v>
      </c>
      <c r="B22025" s="217" t="s">
        <v>88</v>
      </c>
      <c r="C22025" s="218">
        <v>0.28610000000000002</v>
      </c>
    </row>
    <row r="22026" spans="1:3" ht="15" customHeight="1" x14ac:dyDescent="0.25">
      <c r="A22026" s="216">
        <v>45600</v>
      </c>
      <c r="B22026" s="217" t="s">
        <v>88</v>
      </c>
      <c r="C22026" s="218">
        <v>0.29409999999999997</v>
      </c>
    </row>
    <row r="22027" spans="1:3" ht="15" customHeight="1" x14ac:dyDescent="0.25">
      <c r="A22027" s="216">
        <v>45601</v>
      </c>
      <c r="B22027" s="217" t="s">
        <v>88</v>
      </c>
      <c r="C22027" s="218">
        <v>0.30209999999999998</v>
      </c>
    </row>
    <row r="22028" spans="1:3" ht="15" customHeight="1" x14ac:dyDescent="0.25">
      <c r="A22028" s="216">
        <v>45602</v>
      </c>
      <c r="B22028" s="217" t="s">
        <v>88</v>
      </c>
      <c r="C22028" s="218">
        <v>0.31009999999999999</v>
      </c>
    </row>
    <row r="22029" spans="1:3" ht="15" customHeight="1" x14ac:dyDescent="0.25">
      <c r="A22029" s="216">
        <v>45603</v>
      </c>
      <c r="B22029" s="217" t="s">
        <v>88</v>
      </c>
      <c r="C22029" s="218">
        <v>0.31809999999999999</v>
      </c>
    </row>
    <row r="22030" spans="1:3" ht="15" customHeight="1" x14ac:dyDescent="0.25">
      <c r="A22030" s="216">
        <v>45604</v>
      </c>
      <c r="B22030" s="217" t="s">
        <v>88</v>
      </c>
      <c r="C22030" s="218">
        <v>0.34200000000000003</v>
      </c>
    </row>
    <row r="22031" spans="1:3" ht="15" customHeight="1" x14ac:dyDescent="0.25">
      <c r="A22031" s="216">
        <v>45607</v>
      </c>
      <c r="B22031" s="217" t="s">
        <v>88</v>
      </c>
      <c r="C22031" s="218">
        <v>0.35</v>
      </c>
    </row>
    <row r="22032" spans="1:3" ht="15" customHeight="1" x14ac:dyDescent="0.25">
      <c r="A22032" s="216">
        <v>45608</v>
      </c>
      <c r="B22032" s="217" t="s">
        <v>88</v>
      </c>
      <c r="C22032" s="218">
        <v>0.35799999999999998</v>
      </c>
    </row>
    <row r="22033" spans="1:3" ht="15" customHeight="1" x14ac:dyDescent="0.25">
      <c r="A22033" s="216">
        <v>45609</v>
      </c>
      <c r="B22033" s="217" t="s">
        <v>88</v>
      </c>
      <c r="C22033" s="218">
        <v>0.36599999999999999</v>
      </c>
    </row>
    <row r="22034" spans="1:3" ht="15" customHeight="1" x14ac:dyDescent="0.25">
      <c r="A22034" s="216">
        <v>45610</v>
      </c>
      <c r="B22034" s="217" t="s">
        <v>88</v>
      </c>
      <c r="C22034" s="218">
        <v>0.374</v>
      </c>
    </row>
    <row r="22035" spans="1:3" ht="15" customHeight="1" x14ac:dyDescent="0.25">
      <c r="A22035" s="216">
        <v>45611</v>
      </c>
      <c r="B22035" s="217" t="s">
        <v>88</v>
      </c>
      <c r="C22035" s="218">
        <v>0.39789999999999998</v>
      </c>
    </row>
    <row r="22036" spans="1:3" ht="15" customHeight="1" x14ac:dyDescent="0.25">
      <c r="A22036" s="216">
        <v>45614</v>
      </c>
      <c r="B22036" s="217" t="s">
        <v>88</v>
      </c>
      <c r="C22036" s="218">
        <v>0.40589999999999998</v>
      </c>
    </row>
    <row r="22037" spans="1:3" ht="15" customHeight="1" x14ac:dyDescent="0.25">
      <c r="A22037" s="216">
        <v>45615</v>
      </c>
      <c r="B22037" s="217" t="s">
        <v>88</v>
      </c>
      <c r="C22037" s="218">
        <v>0.41389999999999999</v>
      </c>
    </row>
    <row r="22038" spans="1:3" ht="15" customHeight="1" x14ac:dyDescent="0.25">
      <c r="A22038" s="216">
        <v>45616</v>
      </c>
      <c r="B22038" s="217" t="s">
        <v>88</v>
      </c>
      <c r="C22038" s="218">
        <v>0.42180000000000001</v>
      </c>
    </row>
    <row r="22039" spans="1:3" ht="15" customHeight="1" x14ac:dyDescent="0.25">
      <c r="A22039" s="216">
        <v>45617</v>
      </c>
      <c r="B22039" s="217" t="s">
        <v>88</v>
      </c>
      <c r="C22039" s="218">
        <v>0.42980000000000002</v>
      </c>
    </row>
    <row r="22040" spans="1:3" ht="15" customHeight="1" x14ac:dyDescent="0.25">
      <c r="A22040" s="216">
        <v>45618</v>
      </c>
      <c r="B22040" s="217" t="s">
        <v>88</v>
      </c>
      <c r="C22040" s="218">
        <v>0.45369999999999999</v>
      </c>
    </row>
    <row r="22041" spans="1:3" ht="15" customHeight="1" x14ac:dyDescent="0.25">
      <c r="A22041" s="216">
        <v>45621</v>
      </c>
      <c r="B22041" s="217" t="s">
        <v>88</v>
      </c>
      <c r="C22041" s="218">
        <v>0.46160000000000001</v>
      </c>
    </row>
    <row r="22042" spans="1:3" ht="15" customHeight="1" x14ac:dyDescent="0.25">
      <c r="A22042" s="216">
        <v>45622</v>
      </c>
      <c r="B22042" s="217" t="s">
        <v>88</v>
      </c>
      <c r="C22042" s="218">
        <v>0.46949999999999997</v>
      </c>
    </row>
    <row r="22043" spans="1:3" ht="15" customHeight="1" x14ac:dyDescent="0.25">
      <c r="A22043" s="216">
        <v>45623</v>
      </c>
      <c r="B22043" s="217" t="s">
        <v>88</v>
      </c>
      <c r="C22043" s="218">
        <v>0.47749999999999998</v>
      </c>
    </row>
    <row r="22044" spans="1:3" ht="15" customHeight="1" x14ac:dyDescent="0.25">
      <c r="A22044" s="216">
        <v>45624</v>
      </c>
      <c r="B22044" s="217" t="s">
        <v>88</v>
      </c>
      <c r="C22044" s="218">
        <v>0.4854</v>
      </c>
    </row>
    <row r="22045" spans="1:3" ht="15" customHeight="1" x14ac:dyDescent="0.25">
      <c r="A22045" s="216">
        <v>45625</v>
      </c>
      <c r="B22045" s="217" t="s">
        <v>88</v>
      </c>
      <c r="C22045" s="218">
        <v>0.5091</v>
      </c>
    </row>
    <row r="22046" spans="1:3" ht="15" customHeight="1" x14ac:dyDescent="0.25">
      <c r="A22046" s="216">
        <v>45628</v>
      </c>
      <c r="B22046" s="217" t="s">
        <v>88</v>
      </c>
      <c r="C22046" s="218">
        <v>0.51700000000000002</v>
      </c>
    </row>
    <row r="22047" spans="1:3" ht="15" customHeight="1" x14ac:dyDescent="0.25">
      <c r="A22047" s="216">
        <v>45629</v>
      </c>
      <c r="B22047" s="217" t="s">
        <v>88</v>
      </c>
      <c r="C22047" s="218">
        <v>0.52490000000000003</v>
      </c>
    </row>
    <row r="22048" spans="1:3" ht="15" customHeight="1" x14ac:dyDescent="0.25">
      <c r="A22048" s="216">
        <v>45630</v>
      </c>
      <c r="B22048" s="217" t="s">
        <v>88</v>
      </c>
      <c r="C22048" s="218">
        <v>0.53269999999999995</v>
      </c>
    </row>
    <row r="22049" spans="1:3" ht="15" customHeight="1" x14ac:dyDescent="0.25">
      <c r="A22049" s="216">
        <v>45631</v>
      </c>
      <c r="B22049" s="217" t="s">
        <v>88</v>
      </c>
      <c r="C22049" s="218">
        <v>0.54059999999999997</v>
      </c>
    </row>
    <row r="22050" spans="1:3" ht="15" customHeight="1" x14ac:dyDescent="0.25">
      <c r="A22050" s="216">
        <v>45632</v>
      </c>
      <c r="B22050" s="217" t="s">
        <v>88</v>
      </c>
      <c r="C22050" s="218">
        <v>0.56420000000000003</v>
      </c>
    </row>
    <row r="22051" spans="1:3" ht="15" customHeight="1" x14ac:dyDescent="0.25">
      <c r="A22051" s="216">
        <v>45635</v>
      </c>
      <c r="B22051" s="217" t="s">
        <v>88</v>
      </c>
      <c r="C22051" s="218">
        <v>0.57210000000000005</v>
      </c>
    </row>
    <row r="22052" spans="1:3" ht="15" customHeight="1" x14ac:dyDescent="0.25">
      <c r="A22052" s="216">
        <v>45636</v>
      </c>
      <c r="B22052" s="217" t="s">
        <v>88</v>
      </c>
      <c r="C22052" s="218">
        <v>0.57979999999999998</v>
      </c>
    </row>
    <row r="22053" spans="1:3" ht="15" customHeight="1" x14ac:dyDescent="0.25">
      <c r="A22053" s="216">
        <v>45637</v>
      </c>
      <c r="B22053" s="217" t="s">
        <v>88</v>
      </c>
      <c r="C22053" s="218">
        <v>0.5877</v>
      </c>
    </row>
    <row r="22054" spans="1:3" ht="15" customHeight="1" x14ac:dyDescent="0.25">
      <c r="A22054" s="216">
        <v>45638</v>
      </c>
      <c r="B22054" s="217" t="s">
        <v>88</v>
      </c>
      <c r="C22054" s="218">
        <v>0.59550000000000003</v>
      </c>
    </row>
    <row r="22055" spans="1:3" ht="15" customHeight="1" x14ac:dyDescent="0.25">
      <c r="A22055" s="216">
        <v>45639</v>
      </c>
      <c r="B22055" s="217" t="s">
        <v>88</v>
      </c>
      <c r="C22055" s="218">
        <v>0.61909999999999998</v>
      </c>
    </row>
    <row r="22056" spans="1:3" ht="15" customHeight="1" x14ac:dyDescent="0.25">
      <c r="A22056" s="216">
        <v>45642</v>
      </c>
      <c r="B22056" s="217" t="s">
        <v>88</v>
      </c>
      <c r="C22056" s="218">
        <v>0.62690000000000001</v>
      </c>
    </row>
    <row r="22057" spans="1:3" ht="15" customHeight="1" x14ac:dyDescent="0.25">
      <c r="A22057" s="216">
        <v>45643</v>
      </c>
      <c r="B22057" s="217" t="s">
        <v>88</v>
      </c>
      <c r="C22057" s="218">
        <v>0.63470000000000004</v>
      </c>
    </row>
    <row r="22058" spans="1:3" ht="15" customHeight="1" x14ac:dyDescent="0.25">
      <c r="A22058" s="216">
        <v>45644</v>
      </c>
      <c r="B22058" s="217" t="s">
        <v>88</v>
      </c>
      <c r="C22058" s="218">
        <v>0.64229999999999998</v>
      </c>
    </row>
    <row r="22059" spans="1:3" ht="15" customHeight="1" x14ac:dyDescent="0.25">
      <c r="A22059" s="216">
        <v>45645</v>
      </c>
      <c r="B22059" s="217" t="s">
        <v>88</v>
      </c>
      <c r="C22059" s="218">
        <v>0.64990000000000003</v>
      </c>
    </row>
    <row r="22060" spans="1:3" ht="15" customHeight="1" x14ac:dyDescent="0.25">
      <c r="A22060" s="216">
        <v>45646</v>
      </c>
      <c r="B22060" s="217" t="s">
        <v>88</v>
      </c>
      <c r="C22060" s="218">
        <v>0.67259999999999998</v>
      </c>
    </row>
    <row r="22061" spans="1:3" ht="15" customHeight="1" x14ac:dyDescent="0.25">
      <c r="A22061" s="216">
        <v>45649</v>
      </c>
      <c r="B22061" s="217" t="s">
        <v>88</v>
      </c>
      <c r="C22061" s="218">
        <v>0.68010000000000004</v>
      </c>
    </row>
    <row r="22062" spans="1:3" ht="15" customHeight="1" x14ac:dyDescent="0.25">
      <c r="A22062" s="216">
        <v>45650</v>
      </c>
      <c r="B22062" s="217" t="s">
        <v>88</v>
      </c>
      <c r="C22062" s="218">
        <v>0.68769999999999998</v>
      </c>
    </row>
    <row r="22063" spans="1:3" ht="15" customHeight="1" x14ac:dyDescent="0.25">
      <c r="A22063" s="216">
        <v>45651</v>
      </c>
      <c r="B22063" s="217" t="s">
        <v>88</v>
      </c>
      <c r="C22063" s="218">
        <v>0.69530000000000003</v>
      </c>
    </row>
    <row r="22064" spans="1:3" ht="15" customHeight="1" x14ac:dyDescent="0.25">
      <c r="A22064" s="216">
        <v>45652</v>
      </c>
      <c r="B22064" s="217" t="s">
        <v>88</v>
      </c>
      <c r="C22064" s="218">
        <v>0.70279999999999998</v>
      </c>
    </row>
    <row r="22065" spans="1:3" ht="15" customHeight="1" x14ac:dyDescent="0.25">
      <c r="A22065" s="216">
        <v>45653</v>
      </c>
      <c r="B22065" s="217" t="s">
        <v>88</v>
      </c>
      <c r="C22065" s="218">
        <v>0.72550000000000003</v>
      </c>
    </row>
    <row r="22066" spans="1:3" ht="15" customHeight="1" x14ac:dyDescent="0.25">
      <c r="A22066" s="216">
        <v>45656</v>
      </c>
      <c r="B22066" s="217" t="s">
        <v>88</v>
      </c>
      <c r="C22066" s="218">
        <v>0.73299999999999998</v>
      </c>
    </row>
    <row r="22067" spans="1:3" ht="15" customHeight="1" x14ac:dyDescent="0.25">
      <c r="A22067" s="216">
        <v>45657</v>
      </c>
      <c r="B22067" s="217" t="s">
        <v>88</v>
      </c>
      <c r="C22067" s="218">
        <v>0.74039999999999995</v>
      </c>
    </row>
    <row r="22068" spans="1:3" ht="15" customHeight="1" x14ac:dyDescent="0.25">
      <c r="A22068" s="216">
        <v>45659</v>
      </c>
      <c r="B22068" s="217" t="s">
        <v>88</v>
      </c>
      <c r="C22068" s="218">
        <v>0.755</v>
      </c>
    </row>
    <row r="22069" spans="1:3" ht="15" customHeight="1" x14ac:dyDescent="0.25">
      <c r="A22069" s="216">
        <v>45660</v>
      </c>
      <c r="B22069" s="217" t="s">
        <v>88</v>
      </c>
      <c r="C22069" s="218">
        <v>0.77700000000000002</v>
      </c>
    </row>
    <row r="22070" spans="1:3" ht="15" customHeight="1" x14ac:dyDescent="0.25">
      <c r="A22070" s="216">
        <v>45663</v>
      </c>
      <c r="B22070" s="217" t="s">
        <v>88</v>
      </c>
      <c r="C22070" s="218">
        <v>0.7843</v>
      </c>
    </row>
    <row r="22071" spans="1:3" ht="15" customHeight="1" x14ac:dyDescent="0.25">
      <c r="A22071" s="216">
        <v>45664</v>
      </c>
      <c r="B22071" s="217" t="s">
        <v>88</v>
      </c>
      <c r="C22071" s="218">
        <v>0.79159999999999997</v>
      </c>
    </row>
    <row r="22072" spans="1:3" ht="15" customHeight="1" x14ac:dyDescent="0.25">
      <c r="A22072" s="216">
        <v>45665</v>
      </c>
      <c r="B22072" s="217" t="s">
        <v>88</v>
      </c>
      <c r="C22072" s="218">
        <v>0.79890000000000005</v>
      </c>
    </row>
    <row r="22073" spans="1:3" ht="15" customHeight="1" x14ac:dyDescent="0.25">
      <c r="A22073" s="216">
        <v>45666</v>
      </c>
      <c r="B22073" s="217" t="s">
        <v>88</v>
      </c>
      <c r="C22073" s="218">
        <v>0.80610000000000004</v>
      </c>
    </row>
    <row r="22074" spans="1:3" ht="15" customHeight="1" x14ac:dyDescent="0.25">
      <c r="A22074" s="216">
        <v>45667</v>
      </c>
      <c r="B22074" s="217" t="s">
        <v>88</v>
      </c>
      <c r="C22074" s="218">
        <v>0.82769999999999999</v>
      </c>
    </row>
    <row r="22075" spans="1:3" ht="15" customHeight="1" x14ac:dyDescent="0.25">
      <c r="A22075" s="216">
        <v>45670</v>
      </c>
      <c r="B22075" s="217" t="s">
        <v>88</v>
      </c>
      <c r="C22075" s="218">
        <v>0.83489999999999998</v>
      </c>
    </row>
    <row r="22076" spans="1:3" ht="15" customHeight="1" x14ac:dyDescent="0.25">
      <c r="A22076" s="216">
        <v>45671</v>
      </c>
      <c r="B22076" s="217" t="s">
        <v>88</v>
      </c>
      <c r="C22076" s="218">
        <v>0.84209999999999996</v>
      </c>
    </row>
    <row r="22077" spans="1:3" ht="15" customHeight="1" x14ac:dyDescent="0.25">
      <c r="A22077" s="216">
        <v>45672</v>
      </c>
      <c r="B22077" s="217" t="s">
        <v>88</v>
      </c>
      <c r="C22077" s="218">
        <v>0.84930000000000005</v>
      </c>
    </row>
    <row r="22078" spans="1:3" ht="15" customHeight="1" x14ac:dyDescent="0.25">
      <c r="A22078" s="216">
        <v>45673</v>
      </c>
      <c r="B22078" s="217" t="s">
        <v>88</v>
      </c>
      <c r="C22078" s="218">
        <v>0.85650000000000004</v>
      </c>
    </row>
    <row r="22079" spans="1:3" ht="15" customHeight="1" x14ac:dyDescent="0.25">
      <c r="A22079" s="216">
        <v>45674</v>
      </c>
      <c r="B22079" s="217" t="s">
        <v>88</v>
      </c>
      <c r="C22079" s="218">
        <v>0.878</v>
      </c>
    </row>
    <row r="22080" spans="1:3" ht="15" customHeight="1" x14ac:dyDescent="0.25">
      <c r="A22080" s="216">
        <v>45677</v>
      </c>
      <c r="B22080" s="217" t="s">
        <v>88</v>
      </c>
      <c r="C22080" s="218">
        <v>0.8851</v>
      </c>
    </row>
    <row r="22081" spans="1:3" ht="15" customHeight="1" x14ac:dyDescent="0.25">
      <c r="A22081" s="216">
        <v>45678</v>
      </c>
      <c r="B22081" s="217" t="s">
        <v>88</v>
      </c>
      <c r="C22081" s="218">
        <v>0.89229999999999998</v>
      </c>
    </row>
    <row r="22082" spans="1:3" ht="15" customHeight="1" x14ac:dyDescent="0.25">
      <c r="A22082" s="216">
        <v>45679</v>
      </c>
      <c r="B22082" s="217" t="s">
        <v>88</v>
      </c>
      <c r="C22082" s="218">
        <v>0.89939999999999998</v>
      </c>
    </row>
    <row r="22083" spans="1:3" ht="15" customHeight="1" x14ac:dyDescent="0.25">
      <c r="A22083" s="216">
        <v>45680</v>
      </c>
      <c r="B22083" s="217" t="s">
        <v>88</v>
      </c>
      <c r="C22083" s="218">
        <v>0.90659999999999996</v>
      </c>
    </row>
    <row r="22084" spans="1:3" ht="15" customHeight="1" x14ac:dyDescent="0.25">
      <c r="A22084" s="216">
        <v>45681</v>
      </c>
      <c r="B22084" s="217" t="s">
        <v>88</v>
      </c>
      <c r="C22084" s="218">
        <v>0.92800000000000005</v>
      </c>
    </row>
    <row r="22085" spans="1:3" ht="15" customHeight="1" x14ac:dyDescent="0.25">
      <c r="A22085" s="216">
        <v>45684</v>
      </c>
      <c r="B22085" s="217" t="s">
        <v>88</v>
      </c>
      <c r="C22085" s="218">
        <v>0.93510000000000004</v>
      </c>
    </row>
    <row r="22086" spans="1:3" ht="15" customHeight="1" x14ac:dyDescent="0.25">
      <c r="A22086" s="216">
        <v>45685</v>
      </c>
      <c r="B22086" s="217" t="s">
        <v>88</v>
      </c>
      <c r="C22086" s="218">
        <v>0.94220000000000004</v>
      </c>
    </row>
    <row r="22087" spans="1:3" ht="15" customHeight="1" x14ac:dyDescent="0.25">
      <c r="A22087" s="216">
        <v>45686</v>
      </c>
      <c r="B22087" s="217" t="s">
        <v>88</v>
      </c>
      <c r="C22087" s="218">
        <v>0.94940000000000002</v>
      </c>
    </row>
    <row r="22088" spans="1:3" ht="15" customHeight="1" x14ac:dyDescent="0.25">
      <c r="A22088" s="216">
        <v>45687</v>
      </c>
      <c r="B22088" s="217" t="s">
        <v>88</v>
      </c>
      <c r="C22088" s="218">
        <v>0.95640000000000003</v>
      </c>
    </row>
    <row r="22089" spans="1:3" ht="15" customHeight="1" x14ac:dyDescent="0.25">
      <c r="A22089" s="216">
        <v>45688</v>
      </c>
      <c r="B22089" s="217" t="s">
        <v>88</v>
      </c>
      <c r="C22089" s="218">
        <v>0.97770000000000001</v>
      </c>
    </row>
    <row r="22090" spans="1:3" ht="15" customHeight="1" x14ac:dyDescent="0.25">
      <c r="A22090" s="216">
        <v>45691</v>
      </c>
      <c r="B22090" s="217" t="s">
        <v>88</v>
      </c>
      <c r="C22090" s="218">
        <v>0.98480000000000001</v>
      </c>
    </row>
    <row r="22091" spans="1:3" ht="15" customHeight="1" x14ac:dyDescent="0.25">
      <c r="A22091" s="216">
        <v>45692</v>
      </c>
      <c r="B22091" s="217" t="s">
        <v>88</v>
      </c>
      <c r="C22091" s="218">
        <v>0.9919</v>
      </c>
    </row>
    <row r="22092" spans="1:3" ht="15" customHeight="1" x14ac:dyDescent="0.25">
      <c r="A22092" s="216">
        <v>45693</v>
      </c>
      <c r="B22092" s="217" t="s">
        <v>88</v>
      </c>
      <c r="C22092" s="218">
        <v>0.99880000000000002</v>
      </c>
    </row>
    <row r="22093" spans="1:3" ht="15" customHeight="1" x14ac:dyDescent="0.25">
      <c r="A22093" s="216">
        <v>45694</v>
      </c>
      <c r="B22093" s="217" t="s">
        <v>88</v>
      </c>
      <c r="C22093" s="218">
        <v>1.0056</v>
      </c>
    </row>
    <row r="22094" spans="1:3" ht="15" customHeight="1" x14ac:dyDescent="0.25">
      <c r="A22094" s="216">
        <v>45695</v>
      </c>
      <c r="B22094" s="217" t="s">
        <v>88</v>
      </c>
      <c r="C22094" s="218">
        <v>1.026</v>
      </c>
    </row>
    <row r="22095" spans="1:3" ht="15" customHeight="1" x14ac:dyDescent="0.25">
      <c r="A22095" s="216">
        <v>45698</v>
      </c>
      <c r="B22095" s="217" t="s">
        <v>88</v>
      </c>
      <c r="C22095" s="218">
        <v>1.0327999999999999</v>
      </c>
    </row>
    <row r="22096" spans="1:3" ht="15" customHeight="1" x14ac:dyDescent="0.25">
      <c r="A22096" s="216">
        <v>45699</v>
      </c>
      <c r="B22096" s="217" t="s">
        <v>88</v>
      </c>
      <c r="C22096" s="218">
        <v>1.0395000000000001</v>
      </c>
    </row>
    <row r="22097" spans="1:3" ht="15" customHeight="1" x14ac:dyDescent="0.25">
      <c r="A22097" s="216">
        <v>45700</v>
      </c>
      <c r="B22097" s="217" t="s">
        <v>88</v>
      </c>
      <c r="C22097" s="218">
        <v>1.0462</v>
      </c>
    </row>
    <row r="22098" spans="1:3" ht="15" customHeight="1" x14ac:dyDescent="0.25">
      <c r="A22098" s="216">
        <v>45701</v>
      </c>
      <c r="B22098" s="217" t="s">
        <v>88</v>
      </c>
      <c r="C22098" s="218">
        <v>1.0528999999999999</v>
      </c>
    </row>
    <row r="22099" spans="1:3" ht="15" customHeight="1" x14ac:dyDescent="0.25">
      <c r="A22099" s="216">
        <v>45702</v>
      </c>
      <c r="B22099" s="217" t="s">
        <v>88</v>
      </c>
      <c r="C22099" s="218">
        <v>1.0729</v>
      </c>
    </row>
    <row r="22100" spans="1:3" ht="15" customHeight="1" x14ac:dyDescent="0.25">
      <c r="A22100" s="216">
        <v>45705</v>
      </c>
      <c r="B22100" s="217" t="s">
        <v>88</v>
      </c>
      <c r="C22100" s="218">
        <v>1.0795999999999999</v>
      </c>
    </row>
    <row r="22101" spans="1:3" ht="15" customHeight="1" x14ac:dyDescent="0.25">
      <c r="A22101" s="216">
        <v>45706</v>
      </c>
      <c r="B22101" s="217" t="s">
        <v>88</v>
      </c>
      <c r="C22101" s="218">
        <v>1.0862000000000001</v>
      </c>
    </row>
    <row r="22102" spans="1:3" ht="15" customHeight="1" x14ac:dyDescent="0.25">
      <c r="A22102" s="216">
        <v>45707</v>
      </c>
      <c r="B22102" s="217" t="s">
        <v>88</v>
      </c>
      <c r="C22102" s="218">
        <v>1.0928</v>
      </c>
    </row>
    <row r="22103" spans="1:3" ht="15" customHeight="1" x14ac:dyDescent="0.25">
      <c r="A22103" s="216">
        <v>45708</v>
      </c>
      <c r="B22103" s="217" t="s">
        <v>88</v>
      </c>
      <c r="C22103" s="218">
        <v>1.0994999999999999</v>
      </c>
    </row>
    <row r="22104" spans="1:3" ht="15" customHeight="1" x14ac:dyDescent="0.25">
      <c r="A22104" s="216">
        <v>45709</v>
      </c>
      <c r="B22104" s="217" t="s">
        <v>88</v>
      </c>
      <c r="C22104" s="218">
        <v>1.1193</v>
      </c>
    </row>
    <row r="22105" spans="1:3" ht="15" customHeight="1" x14ac:dyDescent="0.25">
      <c r="A22105" s="216">
        <v>45712</v>
      </c>
      <c r="B22105" s="217" t="s">
        <v>88</v>
      </c>
      <c r="C22105" s="218">
        <v>1.1258999999999999</v>
      </c>
    </row>
    <row r="22106" spans="1:3" ht="15" customHeight="1" x14ac:dyDescent="0.25">
      <c r="A22106" s="216">
        <v>45713</v>
      </c>
      <c r="B22106" s="217" t="s">
        <v>88</v>
      </c>
      <c r="C22106" s="218">
        <v>1.1325000000000001</v>
      </c>
    </row>
    <row r="22107" spans="1:3" ht="15" customHeight="1" x14ac:dyDescent="0.25">
      <c r="A22107" s="216">
        <v>45714</v>
      </c>
      <c r="B22107" s="217" t="s">
        <v>88</v>
      </c>
      <c r="C22107" s="218">
        <v>1.1391</v>
      </c>
    </row>
    <row r="22108" spans="1:3" ht="15" customHeight="1" x14ac:dyDescent="0.25">
      <c r="A22108" s="216">
        <v>45715</v>
      </c>
      <c r="B22108" s="217" t="s">
        <v>88</v>
      </c>
      <c r="C22108" s="218">
        <v>1.1456999999999999</v>
      </c>
    </row>
    <row r="22109" spans="1:3" ht="15" customHeight="1" x14ac:dyDescent="0.25">
      <c r="A22109" s="216">
        <v>45716</v>
      </c>
      <c r="B22109" s="217" t="s">
        <v>88</v>
      </c>
      <c r="C22109" s="218">
        <v>1.1653</v>
      </c>
    </row>
    <row r="22110" spans="1:3" ht="15" customHeight="1" x14ac:dyDescent="0.25">
      <c r="A22110" s="216">
        <v>45719</v>
      </c>
      <c r="B22110" s="217" t="s">
        <v>88</v>
      </c>
      <c r="C22110" s="218">
        <v>1.1718</v>
      </c>
    </row>
    <row r="22111" spans="1:3" ht="15" customHeight="1" x14ac:dyDescent="0.25">
      <c r="A22111" s="216">
        <v>45720</v>
      </c>
      <c r="B22111" s="217" t="s">
        <v>88</v>
      </c>
      <c r="C22111" s="218">
        <v>1.1782999999999999</v>
      </c>
    </row>
    <row r="22112" spans="1:3" ht="15" customHeight="1" x14ac:dyDescent="0.25">
      <c r="A22112" s="216">
        <v>45721</v>
      </c>
      <c r="B22112" s="217" t="s">
        <v>88</v>
      </c>
      <c r="C22112" s="218">
        <v>1.1848000000000001</v>
      </c>
    </row>
    <row r="22113" spans="1:3" ht="15" customHeight="1" x14ac:dyDescent="0.25">
      <c r="A22113" s="216">
        <v>45722</v>
      </c>
      <c r="B22113" s="217" t="s">
        <v>88</v>
      </c>
      <c r="C22113" s="218">
        <v>1.1913</v>
      </c>
    </row>
    <row r="22114" spans="1:3" ht="15" customHeight="1" x14ac:dyDescent="0.25">
      <c r="A22114" s="216">
        <v>45723</v>
      </c>
      <c r="B22114" s="217" t="s">
        <v>88</v>
      </c>
      <c r="C22114" s="218">
        <v>1.2107000000000001</v>
      </c>
    </row>
    <row r="22115" spans="1:3" ht="15" customHeight="1" x14ac:dyDescent="0.25">
      <c r="A22115" s="216">
        <v>45726</v>
      </c>
      <c r="B22115" s="217" t="s">
        <v>88</v>
      </c>
      <c r="C22115" s="218">
        <v>1.2171000000000001</v>
      </c>
    </row>
    <row r="22116" spans="1:3" ht="15" customHeight="1" x14ac:dyDescent="0.25">
      <c r="A22116" s="216">
        <v>45727</v>
      </c>
      <c r="B22116" s="217" t="s">
        <v>88</v>
      </c>
      <c r="C22116" s="218">
        <v>1.2235</v>
      </c>
    </row>
    <row r="22117" spans="1:3" ht="15" customHeight="1" x14ac:dyDescent="0.25">
      <c r="A22117" s="216">
        <v>45728</v>
      </c>
      <c r="B22117" s="217" t="s">
        <v>88</v>
      </c>
      <c r="C22117" s="218">
        <v>1.2297</v>
      </c>
    </row>
    <row r="22118" spans="1:3" ht="15" customHeight="1" x14ac:dyDescent="0.25">
      <c r="A22118" s="216">
        <v>45729</v>
      </c>
      <c r="B22118" s="217" t="s">
        <v>88</v>
      </c>
      <c r="C22118" s="218">
        <v>1.2359</v>
      </c>
    </row>
    <row r="22119" spans="1:3" ht="15" customHeight="1" x14ac:dyDescent="0.25">
      <c r="A22119" s="216">
        <v>45730</v>
      </c>
      <c r="B22119" s="217" t="s">
        <v>88</v>
      </c>
      <c r="C22119" s="218">
        <v>1.2542</v>
      </c>
    </row>
    <row r="22120" spans="1:3" ht="15" customHeight="1" x14ac:dyDescent="0.25">
      <c r="A22120" s="216">
        <v>45733</v>
      </c>
      <c r="B22120" s="217" t="s">
        <v>88</v>
      </c>
      <c r="C22120" s="218">
        <v>1.2602</v>
      </c>
    </row>
    <row r="22121" spans="1:3" ht="15" customHeight="1" x14ac:dyDescent="0.25">
      <c r="A22121" s="216">
        <v>45734</v>
      </c>
      <c r="B22121" s="217" t="s">
        <v>88</v>
      </c>
      <c r="C22121" s="218">
        <v>1.2663</v>
      </c>
    </row>
    <row r="22122" spans="1:3" ht="15" customHeight="1" x14ac:dyDescent="0.25">
      <c r="A22122" s="216">
        <v>45735</v>
      </c>
      <c r="B22122" s="217" t="s">
        <v>88</v>
      </c>
      <c r="C22122" s="218">
        <v>1.2723</v>
      </c>
    </row>
    <row r="22123" spans="1:3" ht="15" customHeight="1" x14ac:dyDescent="0.25">
      <c r="A22123" s="216">
        <v>45736</v>
      </c>
      <c r="B22123" s="217" t="s">
        <v>88</v>
      </c>
      <c r="C22123" s="218">
        <v>1.2783</v>
      </c>
    </row>
    <row r="22124" spans="1:3" ht="15" customHeight="1" x14ac:dyDescent="0.25">
      <c r="A22124" s="216">
        <v>45737</v>
      </c>
      <c r="B22124" s="217" t="s">
        <v>88</v>
      </c>
      <c r="C22124" s="218">
        <v>1.2965</v>
      </c>
    </row>
    <row r="22125" spans="1:3" ht="15" customHeight="1" x14ac:dyDescent="0.25">
      <c r="A22125" s="216">
        <v>45740</v>
      </c>
      <c r="B22125" s="217" t="s">
        <v>88</v>
      </c>
      <c r="C22125" s="218">
        <v>1.3025</v>
      </c>
    </row>
    <row r="22126" spans="1:3" ht="15" customHeight="1" x14ac:dyDescent="0.25">
      <c r="A22126" s="216">
        <v>45741</v>
      </c>
      <c r="B22126" s="217" t="s">
        <v>88</v>
      </c>
      <c r="C22126" s="218">
        <v>1.3085</v>
      </c>
    </row>
    <row r="22127" spans="1:3" ht="15" customHeight="1" x14ac:dyDescent="0.25">
      <c r="A22127" s="216">
        <v>45742</v>
      </c>
      <c r="B22127" s="217" t="s">
        <v>88</v>
      </c>
      <c r="C22127" s="218">
        <v>1.3145</v>
      </c>
    </row>
    <row r="22128" spans="1:3" ht="15" customHeight="1" x14ac:dyDescent="0.25">
      <c r="A22128" s="216">
        <v>45743</v>
      </c>
      <c r="B22128" s="217" t="s">
        <v>88</v>
      </c>
      <c r="C22128" s="218">
        <v>1.3205</v>
      </c>
    </row>
    <row r="22129" spans="1:3" ht="15" customHeight="1" x14ac:dyDescent="0.25">
      <c r="A22129" s="216">
        <v>45744</v>
      </c>
      <c r="B22129" s="217" t="s">
        <v>88</v>
      </c>
      <c r="C22129" s="218">
        <v>1.3386</v>
      </c>
    </row>
    <row r="22130" spans="1:3" ht="15" customHeight="1" x14ac:dyDescent="0.25">
      <c r="A22130" s="216">
        <v>45747</v>
      </c>
      <c r="B22130" s="217" t="s">
        <v>88</v>
      </c>
      <c r="C22130" s="218">
        <v>1.3446</v>
      </c>
    </row>
    <row r="22131" spans="1:3" ht="15" customHeight="1" x14ac:dyDescent="0.25">
      <c r="A22131" s="216">
        <v>45748</v>
      </c>
      <c r="B22131" s="217" t="s">
        <v>88</v>
      </c>
      <c r="C22131" s="218">
        <v>1.3506</v>
      </c>
    </row>
    <row r="22132" spans="1:3" ht="15" customHeight="1" x14ac:dyDescent="0.25">
      <c r="A22132" s="216">
        <v>45749</v>
      </c>
      <c r="B22132" s="217" t="s">
        <v>88</v>
      </c>
      <c r="C22132" s="218">
        <v>1.3565</v>
      </c>
    </row>
    <row r="22133" spans="1:3" ht="15" customHeight="1" x14ac:dyDescent="0.25">
      <c r="A22133" s="216">
        <v>45750</v>
      </c>
      <c r="B22133" s="217" t="s">
        <v>88</v>
      </c>
      <c r="C22133" s="218">
        <v>1.3624000000000001</v>
      </c>
    </row>
    <row r="22134" spans="1:3" ht="15" customHeight="1" x14ac:dyDescent="0.25">
      <c r="A22134" s="216">
        <v>45751</v>
      </c>
      <c r="B22134" s="217" t="s">
        <v>88</v>
      </c>
      <c r="C22134" s="218">
        <v>1.3801000000000001</v>
      </c>
    </row>
    <row r="22135" spans="1:3" ht="15" customHeight="1" x14ac:dyDescent="0.25">
      <c r="A22135" s="216">
        <v>45754</v>
      </c>
      <c r="B22135" s="217" t="s">
        <v>88</v>
      </c>
      <c r="C22135" s="218">
        <v>1.3859999999999999</v>
      </c>
    </row>
    <row r="22136" spans="1:3" ht="15" customHeight="1" x14ac:dyDescent="0.25">
      <c r="A22136" s="216">
        <v>45755</v>
      </c>
      <c r="B22136" s="217" t="s">
        <v>88</v>
      </c>
      <c r="C22136" s="218">
        <v>1.3917999999999999</v>
      </c>
    </row>
    <row r="22137" spans="1:3" ht="15" customHeight="1" x14ac:dyDescent="0.25">
      <c r="A22137" s="216">
        <v>45756</v>
      </c>
      <c r="B22137" s="217" t="s">
        <v>88</v>
      </c>
      <c r="C22137" s="218">
        <v>1.3976999999999999</v>
      </c>
    </row>
    <row r="22138" spans="1:3" ht="15" customHeight="1" x14ac:dyDescent="0.25">
      <c r="A22138" s="216">
        <v>45757</v>
      </c>
      <c r="B22138" s="217" t="s">
        <v>88</v>
      </c>
      <c r="C22138" s="218">
        <v>1.4035</v>
      </c>
    </row>
    <row r="22139" spans="1:3" ht="15" customHeight="1" x14ac:dyDescent="0.25">
      <c r="A22139" s="216">
        <v>45758</v>
      </c>
      <c r="B22139" s="217" t="s">
        <v>88</v>
      </c>
      <c r="C22139" s="218">
        <v>1.4212</v>
      </c>
    </row>
    <row r="22140" spans="1:3" ht="15" customHeight="1" x14ac:dyDescent="0.25">
      <c r="A22140" s="216">
        <v>45761</v>
      </c>
      <c r="B22140" s="217" t="s">
        <v>88</v>
      </c>
      <c r="C22140" s="218">
        <v>1.427</v>
      </c>
    </row>
    <row r="22141" spans="1:3" ht="15" customHeight="1" x14ac:dyDescent="0.25">
      <c r="A22141" s="216">
        <v>45762</v>
      </c>
      <c r="B22141" s="217" t="s">
        <v>88</v>
      </c>
      <c r="C22141" s="218">
        <v>1.4328000000000001</v>
      </c>
    </row>
    <row r="22142" spans="1:3" ht="15" customHeight="1" x14ac:dyDescent="0.25">
      <c r="A22142" s="216">
        <v>45763</v>
      </c>
      <c r="B22142" s="217" t="s">
        <v>88</v>
      </c>
      <c r="C22142" s="218">
        <v>1.4387000000000001</v>
      </c>
    </row>
    <row r="22143" spans="1:3" ht="15" customHeight="1" x14ac:dyDescent="0.25">
      <c r="A22143" s="216">
        <v>45764</v>
      </c>
      <c r="B22143" s="217" t="s">
        <v>88</v>
      </c>
      <c r="C22143" s="218">
        <v>1.4679</v>
      </c>
    </row>
    <row r="22144" spans="1:3" ht="15" customHeight="1" x14ac:dyDescent="0.25">
      <c r="A22144" s="216">
        <v>45769</v>
      </c>
      <c r="B22144" s="217" t="s">
        <v>88</v>
      </c>
      <c r="C22144" s="218">
        <v>1.4737</v>
      </c>
    </row>
    <row r="22145" spans="1:3" ht="15" customHeight="1" x14ac:dyDescent="0.25">
      <c r="A22145" s="216">
        <v>45770</v>
      </c>
      <c r="B22145" s="217" t="s">
        <v>88</v>
      </c>
      <c r="C22145" s="218">
        <v>1.4792000000000001</v>
      </c>
    </row>
    <row r="22146" spans="1:3" ht="15" customHeight="1" x14ac:dyDescent="0.25">
      <c r="A22146" s="216">
        <v>45771</v>
      </c>
      <c r="B22146" s="217" t="s">
        <v>88</v>
      </c>
      <c r="C22146" s="218">
        <v>1.4846999999999999</v>
      </c>
    </row>
    <row r="22147" spans="1:3" ht="15" customHeight="1" x14ac:dyDescent="0.25">
      <c r="A22147" s="216">
        <v>45772</v>
      </c>
      <c r="B22147" s="217" t="s">
        <v>88</v>
      </c>
      <c r="C22147" s="218">
        <v>1.5009999999999999</v>
      </c>
    </row>
    <row r="22148" spans="1:3" ht="15" customHeight="1" x14ac:dyDescent="0.25">
      <c r="A22148" s="216">
        <v>45775</v>
      </c>
      <c r="B22148" s="217" t="s">
        <v>88</v>
      </c>
      <c r="C22148" s="218">
        <v>1.5065</v>
      </c>
    </row>
    <row r="22149" spans="1:3" ht="15" customHeight="1" x14ac:dyDescent="0.25">
      <c r="A22149" s="216">
        <v>45776</v>
      </c>
      <c r="B22149" s="217" t="s">
        <v>88</v>
      </c>
      <c r="C22149" s="218">
        <v>1.5119</v>
      </c>
    </row>
    <row r="22150" spans="1:3" ht="15" customHeight="1" x14ac:dyDescent="0.25">
      <c r="A22150" s="216">
        <v>45777</v>
      </c>
      <c r="B22150" s="217" t="s">
        <v>88</v>
      </c>
      <c r="C22150" s="218">
        <v>1.5226999999999999</v>
      </c>
    </row>
    <row r="22151" spans="1:3" ht="15" customHeight="1" x14ac:dyDescent="0.25">
      <c r="A22151" s="216">
        <v>45779</v>
      </c>
      <c r="B22151" s="217" t="s">
        <v>88</v>
      </c>
      <c r="C22151" s="218">
        <v>1.5387999999999999</v>
      </c>
    </row>
    <row r="22152" spans="1:3" ht="15" customHeight="1" x14ac:dyDescent="0.25">
      <c r="A22152" s="216">
        <v>45782</v>
      </c>
      <c r="B22152" s="217" t="s">
        <v>88</v>
      </c>
      <c r="C22152" s="218">
        <v>1.5442</v>
      </c>
    </row>
    <row r="22153" spans="1:3" ht="15" customHeight="1" x14ac:dyDescent="0.25">
      <c r="A22153" s="216">
        <v>45783</v>
      </c>
      <c r="B22153" s="217" t="s">
        <v>88</v>
      </c>
      <c r="C22153" s="218">
        <v>1.5495000000000001</v>
      </c>
    </row>
    <row r="22154" spans="1:3" ht="15" customHeight="1" x14ac:dyDescent="0.25">
      <c r="A22154" s="216">
        <v>45784</v>
      </c>
      <c r="B22154" s="217" t="s">
        <v>88</v>
      </c>
      <c r="C22154" s="218">
        <v>1.5548999999999999</v>
      </c>
    </row>
    <row r="22155" spans="1:3" ht="15" customHeight="1" x14ac:dyDescent="0.25">
      <c r="A22155" s="216">
        <v>45785</v>
      </c>
      <c r="B22155" s="217" t="s">
        <v>88</v>
      </c>
      <c r="C22155" s="218">
        <v>1.5603</v>
      </c>
    </row>
    <row r="22156" spans="1:3" ht="15" customHeight="1" x14ac:dyDescent="0.25">
      <c r="A22156" s="216">
        <v>45786</v>
      </c>
      <c r="B22156" s="217" t="s">
        <v>88</v>
      </c>
      <c r="C22156" s="218">
        <v>1.5764</v>
      </c>
    </row>
    <row r="22157" spans="1:3" ht="15" customHeight="1" x14ac:dyDescent="0.25">
      <c r="A22157" s="216">
        <v>45789</v>
      </c>
      <c r="B22157" s="217" t="s">
        <v>88</v>
      </c>
      <c r="C22157" s="218">
        <v>1.5817000000000001</v>
      </c>
    </row>
    <row r="22158" spans="1:3" ht="15" customHeight="1" x14ac:dyDescent="0.25">
      <c r="A22158" s="216">
        <v>45790</v>
      </c>
      <c r="B22158" s="217" t="s">
        <v>88</v>
      </c>
      <c r="C22158" s="218">
        <v>1.5871</v>
      </c>
    </row>
    <row r="22159" spans="1:3" ht="15" customHeight="1" x14ac:dyDescent="0.25">
      <c r="A22159" s="216">
        <v>45791</v>
      </c>
      <c r="B22159" s="217" t="s">
        <v>88</v>
      </c>
      <c r="C22159" s="218">
        <v>1.5924</v>
      </c>
    </row>
    <row r="22160" spans="1:3" ht="15" customHeight="1" x14ac:dyDescent="0.25">
      <c r="A22160" s="216">
        <v>45792</v>
      </c>
      <c r="B22160" s="217" t="s">
        <v>88</v>
      </c>
      <c r="C22160" s="218">
        <v>1.5976999999999999</v>
      </c>
    </row>
    <row r="22161" spans="1:3" ht="15" customHeight="1" x14ac:dyDescent="0.25">
      <c r="A22161" s="216">
        <v>45793</v>
      </c>
      <c r="B22161" s="217" t="s">
        <v>88</v>
      </c>
      <c r="C22161" s="218">
        <v>1.6134999999999999</v>
      </c>
    </row>
    <row r="22162" spans="1:3" ht="15" customHeight="1" x14ac:dyDescent="0.25">
      <c r="A22162" s="216">
        <v>45796</v>
      </c>
      <c r="B22162" s="217" t="s">
        <v>88</v>
      </c>
      <c r="C22162" s="218">
        <v>1.6188</v>
      </c>
    </row>
    <row r="22163" spans="1:3" ht="15" customHeight="1" x14ac:dyDescent="0.25">
      <c r="A22163" s="216">
        <v>45797</v>
      </c>
      <c r="B22163" s="217" t="s">
        <v>88</v>
      </c>
      <c r="C22163" s="218">
        <v>1.6240000000000001</v>
      </c>
    </row>
    <row r="22164" spans="1:3" ht="15" customHeight="1" x14ac:dyDescent="0.25">
      <c r="A22164" s="216">
        <v>45798</v>
      </c>
      <c r="B22164" s="217" t="s">
        <v>88</v>
      </c>
      <c r="C22164" s="218">
        <v>1.6293</v>
      </c>
    </row>
    <row r="22165" spans="1:3" ht="15" customHeight="1" x14ac:dyDescent="0.25">
      <c r="A22165" s="216">
        <v>45799</v>
      </c>
      <c r="B22165" s="217" t="s">
        <v>88</v>
      </c>
      <c r="C22165" s="218">
        <v>1.6346000000000001</v>
      </c>
    </row>
    <row r="22166" spans="1:3" ht="15" customHeight="1" x14ac:dyDescent="0.25">
      <c r="A22166" s="216">
        <v>45800</v>
      </c>
      <c r="B22166" s="217" t="s">
        <v>88</v>
      </c>
      <c r="C22166" s="218">
        <v>1.6505000000000001</v>
      </c>
    </row>
    <row r="22167" spans="1:3" ht="15" customHeight="1" x14ac:dyDescent="0.25">
      <c r="A22167" s="216">
        <v>45803</v>
      </c>
      <c r="B22167" s="217" t="s">
        <v>88</v>
      </c>
      <c r="C22167" s="218">
        <v>1.6557999999999999</v>
      </c>
    </row>
    <row r="22168" spans="1:3" ht="15" customHeight="1" x14ac:dyDescent="0.25">
      <c r="A22168" s="216">
        <v>45804</v>
      </c>
      <c r="B22168" s="217" t="s">
        <v>88</v>
      </c>
      <c r="C22168" s="218">
        <v>1.6611</v>
      </c>
    </row>
    <row r="22169" spans="1:3" ht="15" customHeight="1" x14ac:dyDescent="0.25">
      <c r="A22169" s="216">
        <v>45805</v>
      </c>
      <c r="B22169" s="217" t="s">
        <v>88</v>
      </c>
      <c r="C22169" s="218">
        <v>1.6664000000000001</v>
      </c>
    </row>
    <row r="22170" spans="1:3" ht="15" customHeight="1" x14ac:dyDescent="0.25">
      <c r="A22170" s="216">
        <v>45806</v>
      </c>
      <c r="B22170" s="217" t="s">
        <v>88</v>
      </c>
      <c r="C22170" s="218">
        <v>1.6716</v>
      </c>
    </row>
    <row r="22171" spans="1:3" ht="15" customHeight="1" x14ac:dyDescent="0.25">
      <c r="A22171" s="216">
        <v>45807</v>
      </c>
      <c r="B22171" s="217" t="s">
        <v>88</v>
      </c>
      <c r="C22171" s="218">
        <v>1.6874</v>
      </c>
    </row>
    <row r="22172" spans="1:3" ht="15" customHeight="1" x14ac:dyDescent="0.25">
      <c r="A22172" s="216">
        <v>45810</v>
      </c>
      <c r="B22172" s="217" t="s">
        <v>88</v>
      </c>
      <c r="C22172" s="218">
        <v>1.6926000000000001</v>
      </c>
    </row>
    <row r="22173" spans="1:3" ht="15" customHeight="1" x14ac:dyDescent="0.25">
      <c r="A22173" s="216">
        <v>45811</v>
      </c>
      <c r="B22173" s="217" t="s">
        <v>88</v>
      </c>
      <c r="C22173" s="218">
        <v>1.6978</v>
      </c>
    </row>
    <row r="22174" spans="1:3" ht="15" customHeight="1" x14ac:dyDescent="0.25">
      <c r="A22174" s="216">
        <v>45812</v>
      </c>
      <c r="B22174" s="217" t="s">
        <v>88</v>
      </c>
      <c r="C22174" s="218">
        <v>1.7031000000000001</v>
      </c>
    </row>
    <row r="22175" spans="1:3" ht="15" customHeight="1" x14ac:dyDescent="0.25">
      <c r="A22175" s="216">
        <v>45813</v>
      </c>
      <c r="B22175" s="217" t="s">
        <v>88</v>
      </c>
      <c r="C22175" s="218">
        <v>1.7081999999999999</v>
      </c>
    </row>
    <row r="22176" spans="1:3" ht="15" customHeight="1" x14ac:dyDescent="0.25">
      <c r="A22176" s="216">
        <v>45814</v>
      </c>
      <c r="B22176" s="217" t="s">
        <v>88</v>
      </c>
      <c r="C22176" s="218">
        <v>1.7238</v>
      </c>
    </row>
    <row r="22177" spans="1:3" ht="15" customHeight="1" x14ac:dyDescent="0.25">
      <c r="A22177" s="216">
        <v>45817</v>
      </c>
      <c r="B22177" s="217" t="s">
        <v>88</v>
      </c>
      <c r="C22177" s="218">
        <v>1.7290000000000001</v>
      </c>
    </row>
    <row r="22178" spans="1:3" ht="15" customHeight="1" x14ac:dyDescent="0.25">
      <c r="A22178" s="216">
        <v>45818</v>
      </c>
      <c r="B22178" s="217" t="s">
        <v>88</v>
      </c>
      <c r="C22178" s="218">
        <v>1.7342</v>
      </c>
    </row>
    <row r="22179" spans="1:3" ht="15" customHeight="1" x14ac:dyDescent="0.25">
      <c r="A22179" s="216">
        <v>45819</v>
      </c>
      <c r="B22179" s="217" t="s">
        <v>88</v>
      </c>
      <c r="C22179" s="218">
        <v>1.7392000000000001</v>
      </c>
    </row>
    <row r="22180" spans="1:3" ht="15" customHeight="1" x14ac:dyDescent="0.25">
      <c r="A22180" s="216">
        <v>45820</v>
      </c>
      <c r="B22180" s="217" t="s">
        <v>88</v>
      </c>
      <c r="C22180" s="218">
        <v>1.7441</v>
      </c>
    </row>
    <row r="22181" spans="1:3" ht="15" customHeight="1" x14ac:dyDescent="0.25">
      <c r="A22181" s="216">
        <v>45821</v>
      </c>
      <c r="B22181" s="217" t="s">
        <v>88</v>
      </c>
      <c r="C22181" s="218">
        <v>1.7585999999999999</v>
      </c>
    </row>
    <row r="22182" spans="1:3" ht="15" customHeight="1" x14ac:dyDescent="0.25">
      <c r="A22182" s="216">
        <v>45824</v>
      </c>
      <c r="B22182" s="217" t="s">
        <v>88</v>
      </c>
      <c r="C22182" s="218">
        <v>1.7634000000000001</v>
      </c>
    </row>
    <row r="22183" spans="1:3" ht="15" customHeight="1" x14ac:dyDescent="0.25">
      <c r="A22183" s="216">
        <v>45825</v>
      </c>
      <c r="B22183" s="217" t="s">
        <v>88</v>
      </c>
      <c r="C22183" s="218">
        <v>1.7682</v>
      </c>
    </row>
    <row r="22184" spans="1:3" ht="15" customHeight="1" x14ac:dyDescent="0.25">
      <c r="A22184" s="216">
        <v>45826</v>
      </c>
      <c r="B22184" s="217" t="s">
        <v>88</v>
      </c>
      <c r="C22184" s="218">
        <v>1.7729999999999999</v>
      </c>
    </row>
    <row r="22185" spans="1:3" ht="15" customHeight="1" x14ac:dyDescent="0.25">
      <c r="A22185" s="216">
        <v>45827</v>
      </c>
      <c r="B22185" s="217" t="s">
        <v>88</v>
      </c>
      <c r="C22185" s="218">
        <v>1.7777000000000001</v>
      </c>
    </row>
    <row r="22186" spans="1:3" ht="15" customHeight="1" x14ac:dyDescent="0.25">
      <c r="A22186" s="216">
        <v>45828</v>
      </c>
      <c r="B22186" s="217" t="s">
        <v>88</v>
      </c>
      <c r="C22186" s="218">
        <v>1.7919</v>
      </c>
    </row>
    <row r="22187" spans="1:3" ht="15" customHeight="1" x14ac:dyDescent="0.25">
      <c r="A22187" s="216">
        <v>45831</v>
      </c>
      <c r="B22187" s="217" t="s">
        <v>88</v>
      </c>
      <c r="C22187" s="218">
        <v>1.7967</v>
      </c>
    </row>
    <row r="22188" spans="1:3" ht="15" customHeight="1" x14ac:dyDescent="0.25">
      <c r="A22188" s="216">
        <v>45832</v>
      </c>
      <c r="B22188" s="217" t="s">
        <v>88</v>
      </c>
      <c r="C22188" s="218">
        <v>1.8013999999999999</v>
      </c>
    </row>
    <row r="22189" spans="1:3" ht="15" customHeight="1" x14ac:dyDescent="0.25">
      <c r="A22189" s="216">
        <v>45833</v>
      </c>
      <c r="B22189" s="217" t="s">
        <v>88</v>
      </c>
      <c r="C22189" s="218">
        <v>1.8061</v>
      </c>
    </row>
    <row r="22190" spans="1:3" ht="15" customHeight="1" x14ac:dyDescent="0.25">
      <c r="A22190" s="216">
        <v>45834</v>
      </c>
      <c r="B22190" s="217" t="s">
        <v>88</v>
      </c>
      <c r="C22190" s="218">
        <v>1.8109</v>
      </c>
    </row>
    <row r="22191" spans="1:3" ht="15" customHeight="1" x14ac:dyDescent="0.25">
      <c r="A22191" s="216">
        <v>45835</v>
      </c>
      <c r="B22191" s="217" t="s">
        <v>88</v>
      </c>
      <c r="C22191" s="218">
        <v>1.8250999999999999</v>
      </c>
    </row>
    <row r="22192" spans="1:3" ht="15" customHeight="1" x14ac:dyDescent="0.25">
      <c r="A22192" s="216">
        <v>45838</v>
      </c>
      <c r="B22192" s="217" t="s">
        <v>88</v>
      </c>
      <c r="C22192" s="218">
        <v>1.8299000000000001</v>
      </c>
    </row>
    <row r="22193" spans="1:3" ht="15" customHeight="1" x14ac:dyDescent="0.25">
      <c r="A22193" s="216">
        <v>45839</v>
      </c>
      <c r="B22193" s="217" t="s">
        <v>88</v>
      </c>
      <c r="C22193" s="218">
        <v>1.8346</v>
      </c>
    </row>
    <row r="22194" spans="1:3" ht="15" customHeight="1" x14ac:dyDescent="0.25">
      <c r="A22194" s="216">
        <v>45840</v>
      </c>
      <c r="B22194" s="217" t="s">
        <v>88</v>
      </c>
      <c r="C22194" s="218">
        <v>1.8392999999999999</v>
      </c>
    </row>
    <row r="22195" spans="1:3" ht="15" customHeight="1" x14ac:dyDescent="0.25">
      <c r="A22195" s="216">
        <v>45841</v>
      </c>
      <c r="B22195" s="217" t="s">
        <v>88</v>
      </c>
      <c r="C22195" s="218">
        <v>1.8440000000000001</v>
      </c>
    </row>
    <row r="22196" spans="1:3" ht="15" customHeight="1" x14ac:dyDescent="0.25">
      <c r="A22196" s="216">
        <v>45842</v>
      </c>
      <c r="B22196" s="217" t="s">
        <v>88</v>
      </c>
      <c r="C22196" s="218">
        <v>1.8582000000000001</v>
      </c>
    </row>
    <row r="22197" spans="1:3" ht="15" customHeight="1" x14ac:dyDescent="0.25">
      <c r="A22197" s="216">
        <v>45845</v>
      </c>
      <c r="B22197" s="217" t="s">
        <v>88</v>
      </c>
      <c r="C22197" s="218">
        <v>1.8629</v>
      </c>
    </row>
    <row r="22198" spans="1:3" ht="15" customHeight="1" x14ac:dyDescent="0.25">
      <c r="A22198" s="216">
        <v>45846</v>
      </c>
      <c r="B22198" s="217" t="s">
        <v>88</v>
      </c>
      <c r="C22198" s="218">
        <v>1.8675999999999999</v>
      </c>
    </row>
    <row r="22199" spans="1:3" ht="15" customHeight="1" x14ac:dyDescent="0.25">
      <c r="A22199" s="216">
        <v>45847</v>
      </c>
      <c r="B22199" s="217" t="s">
        <v>88</v>
      </c>
      <c r="C22199" s="218">
        <v>1.8723000000000001</v>
      </c>
    </row>
    <row r="22200" spans="1:3" ht="15" customHeight="1" x14ac:dyDescent="0.25">
      <c r="A22200" s="216">
        <v>45848</v>
      </c>
      <c r="B22200" s="217" t="s">
        <v>88</v>
      </c>
      <c r="C22200" s="218">
        <v>1.877</v>
      </c>
    </row>
    <row r="22201" spans="1:3" ht="15" customHeight="1" x14ac:dyDescent="0.25">
      <c r="A22201" s="216">
        <v>45849</v>
      </c>
      <c r="B22201" s="217" t="s">
        <v>88</v>
      </c>
      <c r="C22201" s="218">
        <v>1.891</v>
      </c>
    </row>
    <row r="22202" spans="1:3" ht="15" customHeight="1" x14ac:dyDescent="0.25">
      <c r="A22202" s="216">
        <v>45852</v>
      </c>
      <c r="B22202" s="217" t="s">
        <v>88</v>
      </c>
      <c r="C22202" s="218">
        <v>1.8956999999999999</v>
      </c>
    </row>
    <row r="22203" spans="1:3" ht="15" customHeight="1" x14ac:dyDescent="0.25">
      <c r="A22203" s="216">
        <v>45853</v>
      </c>
      <c r="B22203" s="217" t="s">
        <v>88</v>
      </c>
      <c r="C22203" s="218">
        <v>1.9003000000000001</v>
      </c>
    </row>
    <row r="22204" spans="1:3" ht="15" customHeight="1" x14ac:dyDescent="0.25">
      <c r="A22204" s="216">
        <v>45854</v>
      </c>
      <c r="B22204" s="217" t="s">
        <v>88</v>
      </c>
      <c r="C22204" s="218">
        <v>1.9049</v>
      </c>
    </row>
    <row r="22205" spans="1:3" ht="15" customHeight="1" x14ac:dyDescent="0.25">
      <c r="A22205" s="216">
        <v>45855</v>
      </c>
      <c r="B22205" s="217" t="s">
        <v>88</v>
      </c>
      <c r="C22205" s="218">
        <v>1.9096</v>
      </c>
    </row>
    <row r="22206" spans="1:3" ht="15" customHeight="1" x14ac:dyDescent="0.25">
      <c r="A22206" s="216">
        <v>45856</v>
      </c>
      <c r="B22206" s="217" t="s">
        <v>88</v>
      </c>
      <c r="C22206" s="218">
        <v>1.9235</v>
      </c>
    </row>
    <row r="22207" spans="1:3" ht="15" customHeight="1" x14ac:dyDescent="0.25">
      <c r="A22207" s="216">
        <v>45859</v>
      </c>
      <c r="B22207" s="217" t="s">
        <v>88</v>
      </c>
      <c r="C22207" s="218">
        <v>1.9280999999999999</v>
      </c>
    </row>
    <row r="22208" spans="1:3" ht="15" customHeight="1" x14ac:dyDescent="0.25">
      <c r="A22208" s="216">
        <v>45860</v>
      </c>
      <c r="B22208" s="217" t="s">
        <v>88</v>
      </c>
      <c r="C22208" s="218">
        <v>1.9327000000000001</v>
      </c>
    </row>
    <row r="22209" spans="1:3" ht="15" customHeight="1" x14ac:dyDescent="0.25">
      <c r="A22209" s="216">
        <v>45861</v>
      </c>
      <c r="B22209" s="217" t="s">
        <v>88</v>
      </c>
      <c r="C22209" s="218">
        <v>1.9374</v>
      </c>
    </row>
    <row r="22210" spans="1:3" ht="15" customHeight="1" x14ac:dyDescent="0.25">
      <c r="A22210" s="216">
        <v>45862</v>
      </c>
      <c r="B22210" s="217" t="s">
        <v>88</v>
      </c>
      <c r="C22210" s="218">
        <v>1.9419999999999999</v>
      </c>
    </row>
    <row r="22211" spans="1:3" ht="15" customHeight="1" x14ac:dyDescent="0.25">
      <c r="A22211" s="216">
        <v>45863</v>
      </c>
      <c r="B22211" s="217" t="s">
        <v>88</v>
      </c>
      <c r="C22211" s="218">
        <v>1.956</v>
      </c>
    </row>
    <row r="22212" spans="1:3" ht="15" customHeight="1" x14ac:dyDescent="0.25">
      <c r="A22212" s="216">
        <v>45866</v>
      </c>
      <c r="B22212" s="217" t="s">
        <v>88</v>
      </c>
      <c r="C22212" s="218">
        <v>1.9607000000000001</v>
      </c>
    </row>
    <row r="22213" spans="1:3" ht="15" customHeight="1" x14ac:dyDescent="0.25">
      <c r="A22213" s="216">
        <v>45867</v>
      </c>
      <c r="B22213" s="217" t="s">
        <v>88</v>
      </c>
      <c r="C22213" s="218">
        <v>1.9653</v>
      </c>
    </row>
    <row r="22214" spans="1:3" ht="15" customHeight="1" x14ac:dyDescent="0.25">
      <c r="A22214" s="216">
        <v>45868</v>
      </c>
      <c r="B22214" s="217" t="s">
        <v>88</v>
      </c>
      <c r="C22214" s="218">
        <v>1.97</v>
      </c>
    </row>
    <row r="22215" spans="1:3" ht="15" customHeight="1" x14ac:dyDescent="0.25">
      <c r="A22215" s="216">
        <v>45869</v>
      </c>
      <c r="B22215" s="217" t="s">
        <v>88</v>
      </c>
      <c r="C22215" s="218">
        <v>1.9745999999999999</v>
      </c>
    </row>
    <row r="22216" spans="1:3" ht="15" customHeight="1" x14ac:dyDescent="0.25">
      <c r="A22216" s="216">
        <v>45870</v>
      </c>
      <c r="B22216" s="217" t="s">
        <v>88</v>
      </c>
      <c r="C22216" s="218">
        <v>1.9884999999999999</v>
      </c>
    </row>
    <row r="22217" spans="1:3" ht="15" customHeight="1" x14ac:dyDescent="0.25">
      <c r="A22217" s="216">
        <v>45873</v>
      </c>
      <c r="B22217" s="217" t="s">
        <v>88</v>
      </c>
      <c r="C22217" s="218">
        <v>1.9931000000000001</v>
      </c>
    </row>
    <row r="22218" spans="1:3" ht="15" customHeight="1" x14ac:dyDescent="0.25">
      <c r="A22218" s="216">
        <v>45874</v>
      </c>
      <c r="B22218" s="217" t="s">
        <v>88</v>
      </c>
      <c r="C22218" s="218">
        <v>1.9978</v>
      </c>
    </row>
    <row r="22219" spans="1:3" ht="15" customHeight="1" x14ac:dyDescent="0.25">
      <c r="A22219" s="216">
        <v>45875</v>
      </c>
      <c r="B22219" s="217" t="s">
        <v>88</v>
      </c>
      <c r="C22219" s="218">
        <v>2.0024000000000002</v>
      </c>
    </row>
    <row r="22220" spans="1:3" ht="15" customHeight="1" x14ac:dyDescent="0.25">
      <c r="A22220" s="216">
        <v>45876</v>
      </c>
      <c r="B22220" s="217" t="s">
        <v>88</v>
      </c>
      <c r="C22220" s="218">
        <v>2.0070000000000001</v>
      </c>
    </row>
    <row r="22221" spans="1:3" ht="15" customHeight="1" x14ac:dyDescent="0.25">
      <c r="A22221" s="216">
        <v>45877</v>
      </c>
      <c r="B22221" s="217" t="s">
        <v>88</v>
      </c>
      <c r="C22221" s="218">
        <v>2.0207999999999999</v>
      </c>
    </row>
    <row r="22222" spans="1:3" ht="15" customHeight="1" x14ac:dyDescent="0.25">
      <c r="A22222" s="216">
        <v>45880</v>
      </c>
      <c r="B22222" s="217" t="s">
        <v>88</v>
      </c>
      <c r="C22222" s="218">
        <v>2.0253999999999999</v>
      </c>
    </row>
    <row r="22223" spans="1:3" ht="15" customHeight="1" x14ac:dyDescent="0.25">
      <c r="A22223" s="216">
        <v>45881</v>
      </c>
      <c r="B22223" s="217" t="s">
        <v>88</v>
      </c>
      <c r="C22223" s="218">
        <v>2.0299999999999998</v>
      </c>
    </row>
    <row r="22224" spans="1:3" ht="15" customHeight="1" x14ac:dyDescent="0.25">
      <c r="A22224" s="216">
        <v>45882</v>
      </c>
      <c r="B22224" s="217" t="s">
        <v>88</v>
      </c>
      <c r="C22224" s="218">
        <v>2.0346000000000002</v>
      </c>
    </row>
    <row r="22225" spans="1:3" ht="15" customHeight="1" x14ac:dyDescent="0.25">
      <c r="A22225" s="216">
        <v>45883</v>
      </c>
      <c r="B22225" s="217" t="s">
        <v>88</v>
      </c>
      <c r="C22225" s="218">
        <v>2.0392999999999999</v>
      </c>
    </row>
    <row r="22226" spans="1:3" ht="15" customHeight="1" x14ac:dyDescent="0.25">
      <c r="A22226" s="216">
        <v>45884</v>
      </c>
      <c r="B22226" s="217" t="s">
        <v>88</v>
      </c>
      <c r="C22226" s="218">
        <v>2.0531000000000001</v>
      </c>
    </row>
    <row r="22227" spans="1:3" ht="15" customHeight="1" x14ac:dyDescent="0.25">
      <c r="A22227" s="216">
        <v>45887</v>
      </c>
      <c r="B22227" s="217" t="s">
        <v>88</v>
      </c>
      <c r="C22227" s="218">
        <v>2.0577000000000001</v>
      </c>
    </row>
    <row r="22228" spans="1:3" ht="15" customHeight="1" x14ac:dyDescent="0.25">
      <c r="A22228" s="216">
        <v>45888</v>
      </c>
      <c r="B22228" s="217" t="s">
        <v>88</v>
      </c>
      <c r="C22228" s="218">
        <v>2.0623</v>
      </c>
    </row>
    <row r="22229" spans="1:3" ht="15" customHeight="1" x14ac:dyDescent="0.25">
      <c r="A22229" s="216">
        <v>45889</v>
      </c>
      <c r="B22229" s="217" t="s">
        <v>88</v>
      </c>
      <c r="C22229" s="218">
        <v>2.0669</v>
      </c>
    </row>
    <row r="22230" spans="1:3" ht="15" customHeight="1" x14ac:dyDescent="0.25">
      <c r="A22230" s="216">
        <v>45890</v>
      </c>
      <c r="B22230" s="217" t="s">
        <v>88</v>
      </c>
      <c r="C22230" s="218">
        <v>2.0714999999999999</v>
      </c>
    </row>
    <row r="22231" spans="1:3" ht="15" customHeight="1" x14ac:dyDescent="0.25">
      <c r="A22231" s="216">
        <v>45891</v>
      </c>
      <c r="B22231" s="217" t="s">
        <v>88</v>
      </c>
      <c r="C22231" s="218">
        <v>2.0853999999999999</v>
      </c>
    </row>
    <row r="22232" spans="1:3" ht="15" customHeight="1" x14ac:dyDescent="0.25">
      <c r="A22232" s="216">
        <v>45894</v>
      </c>
      <c r="B22232" s="217" t="s">
        <v>88</v>
      </c>
      <c r="C22232" s="218">
        <v>2.0899000000000001</v>
      </c>
    </row>
    <row r="22233" spans="1:3" ht="15" customHeight="1" x14ac:dyDescent="0.25">
      <c r="A22233" s="216">
        <v>45895</v>
      </c>
      <c r="B22233" s="217" t="s">
        <v>88</v>
      </c>
      <c r="C22233" s="218">
        <v>2.0945</v>
      </c>
    </row>
    <row r="22234" spans="1:3" ht="15" customHeight="1" x14ac:dyDescent="0.25">
      <c r="A22234" s="216">
        <v>45896</v>
      </c>
      <c r="B22234" s="217" t="s">
        <v>88</v>
      </c>
      <c r="C22234" s="218">
        <v>2.0991</v>
      </c>
    </row>
    <row r="22235" spans="1:3" ht="15" customHeight="1" x14ac:dyDescent="0.25">
      <c r="A22235" s="216">
        <v>45897</v>
      </c>
      <c r="B22235" s="217" t="s">
        <v>88</v>
      </c>
      <c r="C22235" s="218">
        <v>2.1036999999999999</v>
      </c>
    </row>
    <row r="22236" spans="1:3" ht="15" customHeight="1" x14ac:dyDescent="0.25">
      <c r="A22236" s="216">
        <v>45898</v>
      </c>
      <c r="B22236" s="217" t="s">
        <v>88</v>
      </c>
      <c r="C22236" s="218">
        <v>2.1173999999999999</v>
      </c>
    </row>
    <row r="22237" spans="1:3" ht="15" customHeight="1" x14ac:dyDescent="0.25">
      <c r="A22237" s="216">
        <v>45901</v>
      </c>
      <c r="B22237" s="217" t="s">
        <v>88</v>
      </c>
      <c r="C22237" s="218">
        <v>2.1219999999999999</v>
      </c>
    </row>
    <row r="22238" spans="1:3" ht="15" customHeight="1" x14ac:dyDescent="0.25">
      <c r="A22238" s="216">
        <v>45902</v>
      </c>
      <c r="B22238" s="217" t="s">
        <v>88</v>
      </c>
      <c r="C22238" s="218">
        <v>2.1265999999999998</v>
      </c>
    </row>
    <row r="22239" spans="1:3" ht="15" customHeight="1" x14ac:dyDescent="0.25">
      <c r="A22239" s="216">
        <v>45903</v>
      </c>
      <c r="B22239" s="217" t="s">
        <v>88</v>
      </c>
      <c r="C22239" s="218">
        <v>2.1312000000000002</v>
      </c>
    </row>
    <row r="22240" spans="1:3" ht="15" customHeight="1" x14ac:dyDescent="0.25">
      <c r="A22240" s="216">
        <v>45904</v>
      </c>
      <c r="B22240" s="217" t="s">
        <v>88</v>
      </c>
      <c r="C22240" s="218">
        <v>2.1358000000000001</v>
      </c>
    </row>
    <row r="22241" spans="1:3" ht="15" customHeight="1" x14ac:dyDescent="0.25">
      <c r="A22241" s="216">
        <v>45905</v>
      </c>
      <c r="B22241" s="217" t="s">
        <v>88</v>
      </c>
      <c r="C22241" s="218">
        <v>2.1496</v>
      </c>
    </row>
    <row r="22242" spans="1:3" ht="15" customHeight="1" x14ac:dyDescent="0.25">
      <c r="A22242" s="216">
        <v>45908</v>
      </c>
      <c r="B22242" s="217" t="s">
        <v>88</v>
      </c>
      <c r="C22242" s="218">
        <v>2.1541999999999999</v>
      </c>
    </row>
    <row r="22243" spans="1:3" ht="15" customHeight="1" x14ac:dyDescent="0.25">
      <c r="A22243" s="216">
        <v>45909</v>
      </c>
      <c r="B22243" s="217" t="s">
        <v>88</v>
      </c>
      <c r="C22243" s="218">
        <v>2.1587999999999998</v>
      </c>
    </row>
    <row r="22244" spans="1:3" ht="15" customHeight="1" x14ac:dyDescent="0.25">
      <c r="A22244" s="216">
        <v>45910</v>
      </c>
      <c r="B22244" s="217" t="s">
        <v>88</v>
      </c>
      <c r="C22244" s="218">
        <v>2.1635</v>
      </c>
    </row>
    <row r="22245" spans="1:3" ht="15" customHeight="1" x14ac:dyDescent="0.25">
      <c r="A22245" s="216">
        <v>45911</v>
      </c>
      <c r="B22245" s="217" t="s">
        <v>88</v>
      </c>
      <c r="C22245" s="218">
        <v>2.1680999999999999</v>
      </c>
    </row>
    <row r="22246" spans="1:3" ht="15" customHeight="1" x14ac:dyDescent="0.25">
      <c r="A22246" s="216">
        <v>45912</v>
      </c>
      <c r="B22246" s="217" t="s">
        <v>88</v>
      </c>
      <c r="C22246" s="218">
        <v>2.1819000000000002</v>
      </c>
    </row>
    <row r="22247" spans="1:3" ht="15" customHeight="1" x14ac:dyDescent="0.25">
      <c r="A22247" s="216">
        <v>45915</v>
      </c>
      <c r="B22247" s="217" t="s">
        <v>88</v>
      </c>
      <c r="C22247" s="218">
        <v>2.1865000000000001</v>
      </c>
    </row>
    <row r="22248" spans="1:3" ht="15" customHeight="1" x14ac:dyDescent="0.25">
      <c r="A22248" s="216">
        <v>45916</v>
      </c>
      <c r="B22248" s="217" t="s">
        <v>88</v>
      </c>
      <c r="C22248" s="218">
        <v>2.1911</v>
      </c>
    </row>
    <row r="22249" spans="1:3" ht="15" customHeight="1" x14ac:dyDescent="0.25">
      <c r="A22249" s="216">
        <v>45917</v>
      </c>
      <c r="B22249" s="217" t="s">
        <v>88</v>
      </c>
      <c r="C22249" s="218">
        <v>2.1958000000000002</v>
      </c>
    </row>
    <row r="22250" spans="1:3" ht="15" customHeight="1" x14ac:dyDescent="0.25">
      <c r="A22250" s="216">
        <v>45918</v>
      </c>
      <c r="B22250" s="217" t="s">
        <v>88</v>
      </c>
      <c r="C22250" s="218">
        <v>2.2004000000000001</v>
      </c>
    </row>
    <row r="22251" spans="1:3" ht="15" customHeight="1" x14ac:dyDescent="0.25">
      <c r="A22251" s="216">
        <v>45919</v>
      </c>
      <c r="B22251" s="217" t="s">
        <v>88</v>
      </c>
      <c r="C22251" s="218">
        <v>2.2141999999999999</v>
      </c>
    </row>
    <row r="22252" spans="1:3" ht="15" customHeight="1" x14ac:dyDescent="0.25">
      <c r="A22252" s="216">
        <v>45922</v>
      </c>
      <c r="B22252" s="217" t="s">
        <v>88</v>
      </c>
      <c r="C22252" s="218">
        <v>2.2189000000000001</v>
      </c>
    </row>
    <row r="22253" spans="1:3" ht="15" customHeight="1" x14ac:dyDescent="0.25">
      <c r="A22253" s="216">
        <v>45923</v>
      </c>
      <c r="B22253" s="217" t="s">
        <v>88</v>
      </c>
      <c r="C22253" s="218">
        <v>2.2235</v>
      </c>
    </row>
    <row r="22254" spans="1:3" ht="15" customHeight="1" x14ac:dyDescent="0.25">
      <c r="A22254" s="216">
        <v>45924</v>
      </c>
      <c r="B22254" s="217" t="s">
        <v>88</v>
      </c>
      <c r="C22254" s="218">
        <v>2.2282000000000002</v>
      </c>
    </row>
    <row r="22255" spans="1:3" ht="15" customHeight="1" x14ac:dyDescent="0.25">
      <c r="A22255" s="216">
        <v>45925</v>
      </c>
      <c r="B22255" s="217" t="s">
        <v>88</v>
      </c>
      <c r="C22255" s="218">
        <v>2.2328000000000001</v>
      </c>
    </row>
    <row r="22256" spans="1:3" ht="15" customHeight="1" x14ac:dyDescent="0.25">
      <c r="A22256" s="216">
        <v>45926</v>
      </c>
      <c r="B22256" s="217" t="s">
        <v>88</v>
      </c>
      <c r="C22256" s="218">
        <v>2.2467000000000001</v>
      </c>
    </row>
    <row r="22257" spans="1:3" ht="15" customHeight="1" x14ac:dyDescent="0.25">
      <c r="A22257" s="216">
        <v>45929</v>
      </c>
      <c r="B22257" s="217" t="s">
        <v>88</v>
      </c>
      <c r="C22257" s="218">
        <v>2.2513000000000001</v>
      </c>
    </row>
    <row r="22258" spans="1:3" ht="15" customHeight="1" x14ac:dyDescent="0.25">
      <c r="A22258" s="216">
        <v>45930</v>
      </c>
      <c r="B22258" s="217" t="s">
        <v>88</v>
      </c>
      <c r="C22258" s="218">
        <v>2.2559999999999998</v>
      </c>
    </row>
    <row r="22259" spans="1:3" ht="15" customHeight="1" x14ac:dyDescent="0.25">
      <c r="A22259" s="216">
        <v>45566</v>
      </c>
      <c r="B22259" s="217" t="s">
        <v>96</v>
      </c>
      <c r="C22259" s="218">
        <v>0.01</v>
      </c>
    </row>
    <row r="22260" spans="1:3" ht="15" customHeight="1" x14ac:dyDescent="0.25">
      <c r="A22260" s="216">
        <v>45567</v>
      </c>
      <c r="B22260" s="217" t="s">
        <v>96</v>
      </c>
      <c r="C22260" s="218">
        <v>1.9800000000000002E-2</v>
      </c>
    </row>
    <row r="22261" spans="1:3" ht="15" customHeight="1" x14ac:dyDescent="0.25">
      <c r="A22261" s="216">
        <v>45568</v>
      </c>
      <c r="B22261" s="217" t="s">
        <v>96</v>
      </c>
      <c r="C22261" s="218">
        <v>2.98E-2</v>
      </c>
    </row>
    <row r="22262" spans="1:3" ht="15" customHeight="1" x14ac:dyDescent="0.25">
      <c r="A22262" s="216">
        <v>45569</v>
      </c>
      <c r="B22262" s="217" t="s">
        <v>96</v>
      </c>
      <c r="C22262" s="218">
        <v>5.9700000000000003E-2</v>
      </c>
    </row>
    <row r="22263" spans="1:3" ht="15" customHeight="1" x14ac:dyDescent="0.25">
      <c r="A22263" s="216">
        <v>45572</v>
      </c>
      <c r="B22263" s="217" t="s">
        <v>96</v>
      </c>
      <c r="C22263" s="218">
        <v>6.9699999999999998E-2</v>
      </c>
    </row>
    <row r="22264" spans="1:3" ht="15" customHeight="1" x14ac:dyDescent="0.25">
      <c r="A22264" s="216">
        <v>45573</v>
      </c>
      <c r="B22264" s="217" t="s">
        <v>96</v>
      </c>
      <c r="C22264" s="218">
        <v>7.9600000000000004E-2</v>
      </c>
    </row>
    <row r="22265" spans="1:3" ht="15" customHeight="1" x14ac:dyDescent="0.25">
      <c r="A22265" s="216">
        <v>45574</v>
      </c>
      <c r="B22265" s="217" t="s">
        <v>96</v>
      </c>
      <c r="C22265" s="218">
        <v>8.9499999999999996E-2</v>
      </c>
    </row>
    <row r="22266" spans="1:3" ht="15" customHeight="1" x14ac:dyDescent="0.25">
      <c r="A22266" s="216">
        <v>45575</v>
      </c>
      <c r="B22266" s="217" t="s">
        <v>96</v>
      </c>
      <c r="C22266" s="218">
        <v>9.9400000000000002E-2</v>
      </c>
    </row>
    <row r="22267" spans="1:3" ht="15" customHeight="1" x14ac:dyDescent="0.25">
      <c r="A22267" s="216">
        <v>45576</v>
      </c>
      <c r="B22267" s="217" t="s">
        <v>96</v>
      </c>
      <c r="C22267" s="218">
        <v>0.12920000000000001</v>
      </c>
    </row>
    <row r="22268" spans="1:3" ht="15" customHeight="1" x14ac:dyDescent="0.25">
      <c r="A22268" s="216">
        <v>45579</v>
      </c>
      <c r="B22268" s="217" t="s">
        <v>96</v>
      </c>
      <c r="C22268" s="218">
        <v>0.1391</v>
      </c>
    </row>
    <row r="22269" spans="1:3" ht="15" customHeight="1" x14ac:dyDescent="0.25">
      <c r="A22269" s="216">
        <v>45580</v>
      </c>
      <c r="B22269" s="217" t="s">
        <v>96</v>
      </c>
      <c r="C22269" s="218">
        <v>0.14899999999999999</v>
      </c>
    </row>
    <row r="22270" spans="1:3" ht="15" customHeight="1" x14ac:dyDescent="0.25">
      <c r="A22270" s="216">
        <v>45581</v>
      </c>
      <c r="B22270" s="217" t="s">
        <v>96</v>
      </c>
      <c r="C22270" s="218">
        <v>0.15890000000000001</v>
      </c>
    </row>
    <row r="22271" spans="1:3" ht="15" customHeight="1" x14ac:dyDescent="0.25">
      <c r="A22271" s="216">
        <v>45582</v>
      </c>
      <c r="B22271" s="217" t="s">
        <v>96</v>
      </c>
      <c r="C22271" s="218">
        <v>0.16880000000000001</v>
      </c>
    </row>
    <row r="22272" spans="1:3" ht="15" customHeight="1" x14ac:dyDescent="0.25">
      <c r="A22272" s="216">
        <v>45583</v>
      </c>
      <c r="B22272" s="217" t="s">
        <v>96</v>
      </c>
      <c r="C22272" s="218">
        <v>0.19839999999999999</v>
      </c>
    </row>
    <row r="22273" spans="1:3" ht="15" customHeight="1" x14ac:dyDescent="0.25">
      <c r="A22273" s="216">
        <v>45586</v>
      </c>
      <c r="B22273" s="217" t="s">
        <v>96</v>
      </c>
      <c r="C22273" s="218">
        <v>0.2082</v>
      </c>
    </row>
    <row r="22274" spans="1:3" ht="15" customHeight="1" x14ac:dyDescent="0.25">
      <c r="A22274" s="216">
        <v>45587</v>
      </c>
      <c r="B22274" s="217" t="s">
        <v>96</v>
      </c>
      <c r="C22274" s="218">
        <v>0.218</v>
      </c>
    </row>
    <row r="22275" spans="1:3" ht="15" customHeight="1" x14ac:dyDescent="0.25">
      <c r="A22275" s="216">
        <v>45588</v>
      </c>
      <c r="B22275" s="217" t="s">
        <v>96</v>
      </c>
      <c r="C22275" s="218">
        <v>0.22750000000000001</v>
      </c>
    </row>
    <row r="22276" spans="1:3" ht="15" customHeight="1" x14ac:dyDescent="0.25">
      <c r="A22276" s="216">
        <v>45589</v>
      </c>
      <c r="B22276" s="217" t="s">
        <v>96</v>
      </c>
      <c r="C22276" s="218">
        <v>0.23699999999999999</v>
      </c>
    </row>
    <row r="22277" spans="1:3" ht="15" customHeight="1" x14ac:dyDescent="0.25">
      <c r="A22277" s="216">
        <v>45590</v>
      </c>
      <c r="B22277" s="217" t="s">
        <v>96</v>
      </c>
      <c r="C22277" s="218">
        <v>0.26529999999999998</v>
      </c>
    </row>
    <row r="22278" spans="1:3" ht="15" customHeight="1" x14ac:dyDescent="0.25">
      <c r="A22278" s="216">
        <v>45593</v>
      </c>
      <c r="B22278" s="217" t="s">
        <v>96</v>
      </c>
      <c r="C22278" s="218">
        <v>0.2747</v>
      </c>
    </row>
    <row r="22279" spans="1:3" ht="15" customHeight="1" x14ac:dyDescent="0.25">
      <c r="A22279" s="216">
        <v>45594</v>
      </c>
      <c r="B22279" s="217" t="s">
        <v>96</v>
      </c>
      <c r="C22279" s="218">
        <v>0.28420000000000001</v>
      </c>
    </row>
    <row r="22280" spans="1:3" ht="15" customHeight="1" x14ac:dyDescent="0.25">
      <c r="A22280" s="216">
        <v>45595</v>
      </c>
      <c r="B22280" s="217" t="s">
        <v>96</v>
      </c>
      <c r="C22280" s="218">
        <v>0.29349999999999998</v>
      </c>
    </row>
    <row r="22281" spans="1:3" ht="15" customHeight="1" x14ac:dyDescent="0.25">
      <c r="A22281" s="216">
        <v>45596</v>
      </c>
      <c r="B22281" s="217" t="s">
        <v>96</v>
      </c>
      <c r="C22281" s="218">
        <v>0.3029</v>
      </c>
    </row>
    <row r="22282" spans="1:3" ht="15" customHeight="1" x14ac:dyDescent="0.25">
      <c r="A22282" s="216">
        <v>45597</v>
      </c>
      <c r="B22282" s="217" t="s">
        <v>96</v>
      </c>
      <c r="C22282" s="218">
        <v>0.33100000000000002</v>
      </c>
    </row>
    <row r="22283" spans="1:3" ht="15" customHeight="1" x14ac:dyDescent="0.25">
      <c r="A22283" s="216">
        <v>45600</v>
      </c>
      <c r="B22283" s="217" t="s">
        <v>96</v>
      </c>
      <c r="C22283" s="218">
        <v>0.34029999999999999</v>
      </c>
    </row>
    <row r="22284" spans="1:3" ht="15" customHeight="1" x14ac:dyDescent="0.25">
      <c r="A22284" s="216">
        <v>45601</v>
      </c>
      <c r="B22284" s="217" t="s">
        <v>96</v>
      </c>
      <c r="C22284" s="218">
        <v>0.34960000000000002</v>
      </c>
    </row>
    <row r="22285" spans="1:3" ht="15" customHeight="1" x14ac:dyDescent="0.25">
      <c r="A22285" s="216">
        <v>45602</v>
      </c>
      <c r="B22285" s="217" t="s">
        <v>96</v>
      </c>
      <c r="C22285" s="218">
        <v>0.3589</v>
      </c>
    </row>
    <row r="22286" spans="1:3" ht="15" customHeight="1" x14ac:dyDescent="0.25">
      <c r="A22286" s="216">
        <v>45603</v>
      </c>
      <c r="B22286" s="217" t="s">
        <v>96</v>
      </c>
      <c r="C22286" s="218">
        <v>0.36820000000000003</v>
      </c>
    </row>
    <row r="22287" spans="1:3" ht="15" customHeight="1" x14ac:dyDescent="0.25">
      <c r="A22287" s="216">
        <v>45604</v>
      </c>
      <c r="B22287" s="217" t="s">
        <v>96</v>
      </c>
      <c r="C22287" s="218">
        <v>0.39600000000000002</v>
      </c>
    </row>
    <row r="22288" spans="1:3" ht="15" customHeight="1" x14ac:dyDescent="0.25">
      <c r="A22288" s="216">
        <v>45607</v>
      </c>
      <c r="B22288" s="217" t="s">
        <v>96</v>
      </c>
      <c r="C22288" s="218">
        <v>0.40529999999999999</v>
      </c>
    </row>
    <row r="22289" spans="1:3" ht="15" customHeight="1" x14ac:dyDescent="0.25">
      <c r="A22289" s="216">
        <v>45608</v>
      </c>
      <c r="B22289" s="217" t="s">
        <v>96</v>
      </c>
      <c r="C22289" s="218">
        <v>0.41460000000000002</v>
      </c>
    </row>
    <row r="22290" spans="1:3" ht="15" customHeight="1" x14ac:dyDescent="0.25">
      <c r="A22290" s="216">
        <v>45609</v>
      </c>
      <c r="B22290" s="217" t="s">
        <v>96</v>
      </c>
      <c r="C22290" s="218">
        <v>0.4239</v>
      </c>
    </row>
    <row r="22291" spans="1:3" ht="15" customHeight="1" x14ac:dyDescent="0.25">
      <c r="A22291" s="216">
        <v>45610</v>
      </c>
      <c r="B22291" s="217" t="s">
        <v>96</v>
      </c>
      <c r="C22291" s="218">
        <v>0.43319999999999997</v>
      </c>
    </row>
    <row r="22292" spans="1:3" ht="15" customHeight="1" x14ac:dyDescent="0.25">
      <c r="A22292" s="216">
        <v>45611</v>
      </c>
      <c r="B22292" s="217" t="s">
        <v>96</v>
      </c>
      <c r="C22292" s="218">
        <v>0.46100000000000002</v>
      </c>
    </row>
    <row r="22293" spans="1:3" ht="15" customHeight="1" x14ac:dyDescent="0.25">
      <c r="A22293" s="216">
        <v>45614</v>
      </c>
      <c r="B22293" s="217" t="s">
        <v>96</v>
      </c>
      <c r="C22293" s="218">
        <v>0.4703</v>
      </c>
    </row>
    <row r="22294" spans="1:3" ht="15" customHeight="1" x14ac:dyDescent="0.25">
      <c r="A22294" s="216">
        <v>45615</v>
      </c>
      <c r="B22294" s="217" t="s">
        <v>96</v>
      </c>
      <c r="C22294" s="218">
        <v>0.47960000000000003</v>
      </c>
    </row>
    <row r="22295" spans="1:3" ht="15" customHeight="1" x14ac:dyDescent="0.25">
      <c r="A22295" s="216">
        <v>45616</v>
      </c>
      <c r="B22295" s="217" t="s">
        <v>96</v>
      </c>
      <c r="C22295" s="218">
        <v>0.4889</v>
      </c>
    </row>
    <row r="22296" spans="1:3" ht="15" customHeight="1" x14ac:dyDescent="0.25">
      <c r="A22296" s="216">
        <v>45617</v>
      </c>
      <c r="B22296" s="217" t="s">
        <v>96</v>
      </c>
      <c r="C22296" s="218">
        <v>0.49819999999999998</v>
      </c>
    </row>
    <row r="22297" spans="1:3" ht="15" customHeight="1" x14ac:dyDescent="0.25">
      <c r="A22297" s="216">
        <v>45618</v>
      </c>
      <c r="B22297" s="217" t="s">
        <v>96</v>
      </c>
      <c r="C22297" s="218">
        <v>0.52600000000000002</v>
      </c>
    </row>
    <row r="22298" spans="1:3" ht="15" customHeight="1" x14ac:dyDescent="0.25">
      <c r="A22298" s="216">
        <v>45621</v>
      </c>
      <c r="B22298" s="217" t="s">
        <v>96</v>
      </c>
      <c r="C22298" s="218">
        <v>0.53520000000000001</v>
      </c>
    </row>
    <row r="22299" spans="1:3" ht="15" customHeight="1" x14ac:dyDescent="0.25">
      <c r="A22299" s="216">
        <v>45622</v>
      </c>
      <c r="B22299" s="217" t="s">
        <v>96</v>
      </c>
      <c r="C22299" s="218">
        <v>0.5444</v>
      </c>
    </row>
    <row r="22300" spans="1:3" ht="15" customHeight="1" x14ac:dyDescent="0.25">
      <c r="A22300" s="216">
        <v>45623</v>
      </c>
      <c r="B22300" s="217" t="s">
        <v>96</v>
      </c>
      <c r="C22300" s="218">
        <v>0.55359999999999998</v>
      </c>
    </row>
    <row r="22301" spans="1:3" ht="15" customHeight="1" x14ac:dyDescent="0.25">
      <c r="A22301" s="216">
        <v>45624</v>
      </c>
      <c r="B22301" s="217" t="s">
        <v>96</v>
      </c>
      <c r="C22301" s="218">
        <v>0.56279999999999997</v>
      </c>
    </row>
    <row r="22302" spans="1:3" ht="15" customHeight="1" x14ac:dyDescent="0.25">
      <c r="A22302" s="216">
        <v>45625</v>
      </c>
      <c r="B22302" s="217" t="s">
        <v>96</v>
      </c>
      <c r="C22302" s="218">
        <v>0.59050000000000002</v>
      </c>
    </row>
    <row r="22303" spans="1:3" ht="15" customHeight="1" x14ac:dyDescent="0.25">
      <c r="A22303" s="216">
        <v>45628</v>
      </c>
      <c r="B22303" s="217" t="s">
        <v>96</v>
      </c>
      <c r="C22303" s="218">
        <v>0.59970000000000001</v>
      </c>
    </row>
    <row r="22304" spans="1:3" ht="15" customHeight="1" x14ac:dyDescent="0.25">
      <c r="A22304" s="216">
        <v>45629</v>
      </c>
      <c r="B22304" s="217" t="s">
        <v>96</v>
      </c>
      <c r="C22304" s="218">
        <v>0.6089</v>
      </c>
    </row>
    <row r="22305" spans="1:3" ht="15" customHeight="1" x14ac:dyDescent="0.25">
      <c r="A22305" s="216">
        <v>45630</v>
      </c>
      <c r="B22305" s="217" t="s">
        <v>96</v>
      </c>
      <c r="C22305" s="218">
        <v>0.61799999999999999</v>
      </c>
    </row>
    <row r="22306" spans="1:3" ht="15" customHeight="1" x14ac:dyDescent="0.25">
      <c r="A22306" s="216">
        <v>45631</v>
      </c>
      <c r="B22306" s="217" t="s">
        <v>96</v>
      </c>
      <c r="C22306" s="218">
        <v>0.62719999999999998</v>
      </c>
    </row>
    <row r="22307" spans="1:3" ht="15" customHeight="1" x14ac:dyDescent="0.25">
      <c r="A22307" s="216">
        <v>45632</v>
      </c>
      <c r="B22307" s="217" t="s">
        <v>96</v>
      </c>
      <c r="C22307" s="218">
        <v>0.65469999999999995</v>
      </c>
    </row>
    <row r="22308" spans="1:3" ht="15" customHeight="1" x14ac:dyDescent="0.25">
      <c r="A22308" s="216">
        <v>45635</v>
      </c>
      <c r="B22308" s="217" t="s">
        <v>96</v>
      </c>
      <c r="C22308" s="218">
        <v>0.66390000000000005</v>
      </c>
    </row>
    <row r="22309" spans="1:3" ht="15" customHeight="1" x14ac:dyDescent="0.25">
      <c r="A22309" s="216">
        <v>45636</v>
      </c>
      <c r="B22309" s="217" t="s">
        <v>96</v>
      </c>
      <c r="C22309" s="218">
        <v>0.67300000000000004</v>
      </c>
    </row>
    <row r="22310" spans="1:3" ht="15" customHeight="1" x14ac:dyDescent="0.25">
      <c r="A22310" s="216">
        <v>45637</v>
      </c>
      <c r="B22310" s="217" t="s">
        <v>96</v>
      </c>
      <c r="C22310" s="218">
        <v>0.68210000000000004</v>
      </c>
    </row>
    <row r="22311" spans="1:3" ht="15" customHeight="1" x14ac:dyDescent="0.25">
      <c r="A22311" s="216">
        <v>45638</v>
      </c>
      <c r="B22311" s="217" t="s">
        <v>96</v>
      </c>
      <c r="C22311" s="218">
        <v>0.69120000000000004</v>
      </c>
    </row>
    <row r="22312" spans="1:3" ht="15" customHeight="1" x14ac:dyDescent="0.25">
      <c r="A22312" s="216">
        <v>45639</v>
      </c>
      <c r="B22312" s="217" t="s">
        <v>96</v>
      </c>
      <c r="C22312" s="218">
        <v>0.71870000000000001</v>
      </c>
    </row>
    <row r="22313" spans="1:3" ht="15" customHeight="1" x14ac:dyDescent="0.25">
      <c r="A22313" s="216">
        <v>45642</v>
      </c>
      <c r="B22313" s="217" t="s">
        <v>96</v>
      </c>
      <c r="C22313" s="218">
        <v>0.7278</v>
      </c>
    </row>
    <row r="22314" spans="1:3" ht="15" customHeight="1" x14ac:dyDescent="0.25">
      <c r="A22314" s="216">
        <v>45643</v>
      </c>
      <c r="B22314" s="217" t="s">
        <v>96</v>
      </c>
      <c r="C22314" s="218">
        <v>0.7369</v>
      </c>
    </row>
    <row r="22315" spans="1:3" ht="15" customHeight="1" x14ac:dyDescent="0.25">
      <c r="A22315" s="216">
        <v>45644</v>
      </c>
      <c r="B22315" s="217" t="s">
        <v>96</v>
      </c>
      <c r="C22315" s="218">
        <v>0.74590000000000001</v>
      </c>
    </row>
    <row r="22316" spans="1:3" ht="15" customHeight="1" x14ac:dyDescent="0.25">
      <c r="A22316" s="216">
        <v>45645</v>
      </c>
      <c r="B22316" s="217" t="s">
        <v>96</v>
      </c>
      <c r="C22316" s="218">
        <v>0.75470000000000004</v>
      </c>
    </row>
    <row r="22317" spans="1:3" ht="15" customHeight="1" x14ac:dyDescent="0.25">
      <c r="A22317" s="216">
        <v>45646</v>
      </c>
      <c r="B22317" s="217" t="s">
        <v>96</v>
      </c>
      <c r="C22317" s="218">
        <v>0.78129999999999999</v>
      </c>
    </row>
    <row r="22318" spans="1:3" ht="15" customHeight="1" x14ac:dyDescent="0.25">
      <c r="A22318" s="216">
        <v>45649</v>
      </c>
      <c r="B22318" s="217" t="s">
        <v>96</v>
      </c>
      <c r="C22318" s="218">
        <v>0.79010000000000002</v>
      </c>
    </row>
    <row r="22319" spans="1:3" ht="15" customHeight="1" x14ac:dyDescent="0.25">
      <c r="A22319" s="216">
        <v>45650</v>
      </c>
      <c r="B22319" s="217" t="s">
        <v>96</v>
      </c>
      <c r="C22319" s="218">
        <v>0.79900000000000004</v>
      </c>
    </row>
    <row r="22320" spans="1:3" ht="15" customHeight="1" x14ac:dyDescent="0.25">
      <c r="A22320" s="216">
        <v>45651</v>
      </c>
      <c r="B22320" s="217" t="s">
        <v>96</v>
      </c>
      <c r="C22320" s="218">
        <v>0.80779999999999996</v>
      </c>
    </row>
    <row r="22321" spans="1:3" ht="15" customHeight="1" x14ac:dyDescent="0.25">
      <c r="A22321" s="216">
        <v>45652</v>
      </c>
      <c r="B22321" s="217" t="s">
        <v>96</v>
      </c>
      <c r="C22321" s="218">
        <v>0.81669999999999998</v>
      </c>
    </row>
    <row r="22322" spans="1:3" ht="15" customHeight="1" x14ac:dyDescent="0.25">
      <c r="A22322" s="216">
        <v>45653</v>
      </c>
      <c r="B22322" s="217" t="s">
        <v>96</v>
      </c>
      <c r="C22322" s="218">
        <v>0.84319999999999995</v>
      </c>
    </row>
    <row r="22323" spans="1:3" ht="15" customHeight="1" x14ac:dyDescent="0.25">
      <c r="A22323" s="216">
        <v>45656</v>
      </c>
      <c r="B22323" s="217" t="s">
        <v>96</v>
      </c>
      <c r="C22323" s="218">
        <v>0.85199999999999998</v>
      </c>
    </row>
    <row r="22324" spans="1:3" ht="15" customHeight="1" x14ac:dyDescent="0.25">
      <c r="A22324" s="216">
        <v>45657</v>
      </c>
      <c r="B22324" s="217" t="s">
        <v>96</v>
      </c>
      <c r="C22324" s="218">
        <v>0.86070000000000002</v>
      </c>
    </row>
    <row r="22325" spans="1:3" ht="15" customHeight="1" x14ac:dyDescent="0.25">
      <c r="A22325" s="216">
        <v>45659</v>
      </c>
      <c r="B22325" s="217" t="s">
        <v>96</v>
      </c>
      <c r="C22325" s="218">
        <v>0.87790000000000001</v>
      </c>
    </row>
    <row r="22326" spans="1:3" ht="15" customHeight="1" x14ac:dyDescent="0.25">
      <c r="A22326" s="216">
        <v>45660</v>
      </c>
      <c r="B22326" s="217" t="s">
        <v>96</v>
      </c>
      <c r="C22326" s="218">
        <v>0.90380000000000005</v>
      </c>
    </row>
    <row r="22327" spans="1:3" ht="15" customHeight="1" x14ac:dyDescent="0.25">
      <c r="A22327" s="216">
        <v>45663</v>
      </c>
      <c r="B22327" s="217" t="s">
        <v>96</v>
      </c>
      <c r="C22327" s="218">
        <v>0.9123</v>
      </c>
    </row>
    <row r="22328" spans="1:3" ht="15" customHeight="1" x14ac:dyDescent="0.25">
      <c r="A22328" s="216">
        <v>45664</v>
      </c>
      <c r="B22328" s="217" t="s">
        <v>96</v>
      </c>
      <c r="C22328" s="218">
        <v>0.92090000000000005</v>
      </c>
    </row>
    <row r="22329" spans="1:3" ht="15" customHeight="1" x14ac:dyDescent="0.25">
      <c r="A22329" s="216">
        <v>45665</v>
      </c>
      <c r="B22329" s="217" t="s">
        <v>96</v>
      </c>
      <c r="C22329" s="218">
        <v>0.9294</v>
      </c>
    </row>
    <row r="22330" spans="1:3" ht="15" customHeight="1" x14ac:dyDescent="0.25">
      <c r="A22330" s="216">
        <v>45666</v>
      </c>
      <c r="B22330" s="217" t="s">
        <v>96</v>
      </c>
      <c r="C22330" s="218">
        <v>0.93789999999999996</v>
      </c>
    </row>
    <row r="22331" spans="1:3" ht="15" customHeight="1" x14ac:dyDescent="0.25">
      <c r="A22331" s="216">
        <v>45667</v>
      </c>
      <c r="B22331" s="217" t="s">
        <v>96</v>
      </c>
      <c r="C22331" s="218">
        <v>0.96340000000000003</v>
      </c>
    </row>
    <row r="22332" spans="1:3" ht="15" customHeight="1" x14ac:dyDescent="0.25">
      <c r="A22332" s="216">
        <v>45670</v>
      </c>
      <c r="B22332" s="217" t="s">
        <v>96</v>
      </c>
      <c r="C22332" s="218">
        <v>0.97189999999999999</v>
      </c>
    </row>
    <row r="22333" spans="1:3" ht="15" customHeight="1" x14ac:dyDescent="0.25">
      <c r="A22333" s="216">
        <v>45671</v>
      </c>
      <c r="B22333" s="217" t="s">
        <v>96</v>
      </c>
      <c r="C22333" s="218">
        <v>0.98029999999999995</v>
      </c>
    </row>
    <row r="22334" spans="1:3" ht="15" customHeight="1" x14ac:dyDescent="0.25">
      <c r="A22334" s="216">
        <v>45672</v>
      </c>
      <c r="B22334" s="217" t="s">
        <v>96</v>
      </c>
      <c r="C22334" s="218">
        <v>0.98880000000000001</v>
      </c>
    </row>
    <row r="22335" spans="1:3" ht="15" customHeight="1" x14ac:dyDescent="0.25">
      <c r="A22335" s="216">
        <v>45673</v>
      </c>
      <c r="B22335" s="217" t="s">
        <v>96</v>
      </c>
      <c r="C22335" s="218">
        <v>0.99729999999999996</v>
      </c>
    </row>
    <row r="22336" spans="1:3" ht="15" customHeight="1" x14ac:dyDescent="0.25">
      <c r="A22336" s="216">
        <v>45674</v>
      </c>
      <c r="B22336" s="217" t="s">
        <v>96</v>
      </c>
      <c r="C22336" s="218">
        <v>1.0226</v>
      </c>
    </row>
    <row r="22337" spans="1:3" ht="15" customHeight="1" x14ac:dyDescent="0.25">
      <c r="A22337" s="216">
        <v>45677</v>
      </c>
      <c r="B22337" s="217" t="s">
        <v>96</v>
      </c>
      <c r="C22337" s="218">
        <v>1.0309999999999999</v>
      </c>
    </row>
    <row r="22338" spans="1:3" ht="15" customHeight="1" x14ac:dyDescent="0.25">
      <c r="A22338" s="216">
        <v>45678</v>
      </c>
      <c r="B22338" s="217" t="s">
        <v>96</v>
      </c>
      <c r="C22338" s="218">
        <v>1.0395000000000001</v>
      </c>
    </row>
    <row r="22339" spans="1:3" ht="15" customHeight="1" x14ac:dyDescent="0.25">
      <c r="A22339" s="216">
        <v>45679</v>
      </c>
      <c r="B22339" s="217" t="s">
        <v>96</v>
      </c>
      <c r="C22339" s="218">
        <v>1.0479000000000001</v>
      </c>
    </row>
    <row r="22340" spans="1:3" ht="15" customHeight="1" x14ac:dyDescent="0.25">
      <c r="A22340" s="216">
        <v>45680</v>
      </c>
      <c r="B22340" s="217" t="s">
        <v>96</v>
      </c>
      <c r="C22340" s="218">
        <v>1.0563</v>
      </c>
    </row>
    <row r="22341" spans="1:3" ht="15" customHeight="1" x14ac:dyDescent="0.25">
      <c r="A22341" s="216">
        <v>45681</v>
      </c>
      <c r="B22341" s="217" t="s">
        <v>96</v>
      </c>
      <c r="C22341" s="218">
        <v>1.0815999999999999</v>
      </c>
    </row>
    <row r="22342" spans="1:3" ht="15" customHeight="1" x14ac:dyDescent="0.25">
      <c r="A22342" s="216">
        <v>45684</v>
      </c>
      <c r="B22342" s="217" t="s">
        <v>96</v>
      </c>
      <c r="C22342" s="218">
        <v>1.0900000000000001</v>
      </c>
    </row>
    <row r="22343" spans="1:3" ht="15" customHeight="1" x14ac:dyDescent="0.25">
      <c r="A22343" s="216">
        <v>45685</v>
      </c>
      <c r="B22343" s="217" t="s">
        <v>96</v>
      </c>
      <c r="C22343" s="218">
        <v>1.0984</v>
      </c>
    </row>
    <row r="22344" spans="1:3" ht="15" customHeight="1" x14ac:dyDescent="0.25">
      <c r="A22344" s="216">
        <v>45686</v>
      </c>
      <c r="B22344" s="217" t="s">
        <v>96</v>
      </c>
      <c r="C22344" s="218">
        <v>1.1068</v>
      </c>
    </row>
    <row r="22345" spans="1:3" ht="15" customHeight="1" x14ac:dyDescent="0.25">
      <c r="A22345" s="216">
        <v>45687</v>
      </c>
      <c r="B22345" s="217" t="s">
        <v>96</v>
      </c>
      <c r="C22345" s="218">
        <v>1.1151</v>
      </c>
    </row>
    <row r="22346" spans="1:3" ht="15" customHeight="1" x14ac:dyDescent="0.25">
      <c r="A22346" s="216">
        <v>45688</v>
      </c>
      <c r="B22346" s="217" t="s">
        <v>96</v>
      </c>
      <c r="C22346" s="218">
        <v>1.1403000000000001</v>
      </c>
    </row>
    <row r="22347" spans="1:3" ht="15" customHeight="1" x14ac:dyDescent="0.25">
      <c r="A22347" s="216">
        <v>45691</v>
      </c>
      <c r="B22347" s="217" t="s">
        <v>96</v>
      </c>
      <c r="C22347" s="218">
        <v>1.1486000000000001</v>
      </c>
    </row>
    <row r="22348" spans="1:3" ht="15" customHeight="1" x14ac:dyDescent="0.25">
      <c r="A22348" s="216">
        <v>45692</v>
      </c>
      <c r="B22348" s="217" t="s">
        <v>96</v>
      </c>
      <c r="C22348" s="218">
        <v>1.157</v>
      </c>
    </row>
    <row r="22349" spans="1:3" ht="15" customHeight="1" x14ac:dyDescent="0.25">
      <c r="A22349" s="216">
        <v>45693</v>
      </c>
      <c r="B22349" s="217" t="s">
        <v>96</v>
      </c>
      <c r="C22349" s="218">
        <v>1.1651</v>
      </c>
    </row>
    <row r="22350" spans="1:3" ht="15" customHeight="1" x14ac:dyDescent="0.25">
      <c r="A22350" s="216">
        <v>45694</v>
      </c>
      <c r="B22350" s="217" t="s">
        <v>96</v>
      </c>
      <c r="C22350" s="218">
        <v>1.1732</v>
      </c>
    </row>
    <row r="22351" spans="1:3" ht="15" customHeight="1" x14ac:dyDescent="0.25">
      <c r="A22351" s="216">
        <v>45695</v>
      </c>
      <c r="B22351" s="217" t="s">
        <v>96</v>
      </c>
      <c r="C22351" s="218">
        <v>1.1974</v>
      </c>
    </row>
    <row r="22352" spans="1:3" ht="15" customHeight="1" x14ac:dyDescent="0.25">
      <c r="A22352" s="216">
        <v>45698</v>
      </c>
      <c r="B22352" s="217" t="s">
        <v>96</v>
      </c>
      <c r="C22352" s="218">
        <v>1.2054</v>
      </c>
    </row>
    <row r="22353" spans="1:3" ht="15" customHeight="1" x14ac:dyDescent="0.25">
      <c r="A22353" s="216">
        <v>45699</v>
      </c>
      <c r="B22353" s="217" t="s">
        <v>96</v>
      </c>
      <c r="C22353" s="218">
        <v>1.2134</v>
      </c>
    </row>
    <row r="22354" spans="1:3" ht="15" customHeight="1" x14ac:dyDescent="0.25">
      <c r="A22354" s="216">
        <v>45700</v>
      </c>
      <c r="B22354" s="217" t="s">
        <v>96</v>
      </c>
      <c r="C22354" s="218">
        <v>1.2214</v>
      </c>
    </row>
    <row r="22355" spans="1:3" ht="15" customHeight="1" x14ac:dyDescent="0.25">
      <c r="A22355" s="216">
        <v>45701</v>
      </c>
      <c r="B22355" s="217" t="s">
        <v>96</v>
      </c>
      <c r="C22355" s="218">
        <v>1.2293000000000001</v>
      </c>
    </row>
    <row r="22356" spans="1:3" ht="15" customHeight="1" x14ac:dyDescent="0.25">
      <c r="A22356" s="216">
        <v>45702</v>
      </c>
      <c r="B22356" s="217" t="s">
        <v>96</v>
      </c>
      <c r="C22356" s="218">
        <v>1.2531000000000001</v>
      </c>
    </row>
    <row r="22357" spans="1:3" ht="15" customHeight="1" x14ac:dyDescent="0.25">
      <c r="A22357" s="216">
        <v>45705</v>
      </c>
      <c r="B22357" s="217" t="s">
        <v>96</v>
      </c>
      <c r="C22357" s="218">
        <v>1.2609999999999999</v>
      </c>
    </row>
    <row r="22358" spans="1:3" ht="15" customHeight="1" x14ac:dyDescent="0.25">
      <c r="A22358" s="216">
        <v>45706</v>
      </c>
      <c r="B22358" s="217" t="s">
        <v>96</v>
      </c>
      <c r="C22358" s="218">
        <v>1.2688999999999999</v>
      </c>
    </row>
    <row r="22359" spans="1:3" ht="15" customHeight="1" x14ac:dyDescent="0.25">
      <c r="A22359" s="216">
        <v>45707</v>
      </c>
      <c r="B22359" s="217" t="s">
        <v>96</v>
      </c>
      <c r="C22359" s="218">
        <v>1.2767999999999999</v>
      </c>
    </row>
    <row r="22360" spans="1:3" ht="15" customHeight="1" x14ac:dyDescent="0.25">
      <c r="A22360" s="216">
        <v>45708</v>
      </c>
      <c r="B22360" s="217" t="s">
        <v>96</v>
      </c>
      <c r="C22360" s="218">
        <v>1.2847</v>
      </c>
    </row>
    <row r="22361" spans="1:3" ht="15" customHeight="1" x14ac:dyDescent="0.25">
      <c r="A22361" s="216">
        <v>45709</v>
      </c>
      <c r="B22361" s="217" t="s">
        <v>96</v>
      </c>
      <c r="C22361" s="218">
        <v>1.3083</v>
      </c>
    </row>
    <row r="22362" spans="1:3" ht="15" customHeight="1" x14ac:dyDescent="0.25">
      <c r="A22362" s="216">
        <v>45712</v>
      </c>
      <c r="B22362" s="217" t="s">
        <v>96</v>
      </c>
      <c r="C22362" s="218">
        <v>1.3161</v>
      </c>
    </row>
    <row r="22363" spans="1:3" ht="15" customHeight="1" x14ac:dyDescent="0.25">
      <c r="A22363" s="216">
        <v>45713</v>
      </c>
      <c r="B22363" s="217" t="s">
        <v>96</v>
      </c>
      <c r="C22363" s="218">
        <v>1.3240000000000001</v>
      </c>
    </row>
    <row r="22364" spans="1:3" ht="15" customHeight="1" x14ac:dyDescent="0.25">
      <c r="A22364" s="216">
        <v>45714</v>
      </c>
      <c r="B22364" s="217" t="s">
        <v>96</v>
      </c>
      <c r="C22364" s="218">
        <v>1.3318000000000001</v>
      </c>
    </row>
    <row r="22365" spans="1:3" ht="15" customHeight="1" x14ac:dyDescent="0.25">
      <c r="A22365" s="216">
        <v>45715</v>
      </c>
      <c r="B22365" s="217" t="s">
        <v>96</v>
      </c>
      <c r="C22365" s="218">
        <v>1.3396999999999999</v>
      </c>
    </row>
    <row r="22366" spans="1:3" ht="15" customHeight="1" x14ac:dyDescent="0.25">
      <c r="A22366" s="216">
        <v>45716</v>
      </c>
      <c r="B22366" s="217" t="s">
        <v>96</v>
      </c>
      <c r="C22366" s="218">
        <v>1.3631</v>
      </c>
    </row>
    <row r="22367" spans="1:3" ht="15" customHeight="1" x14ac:dyDescent="0.25">
      <c r="A22367" s="216">
        <v>45719</v>
      </c>
      <c r="B22367" s="217" t="s">
        <v>96</v>
      </c>
      <c r="C22367" s="218">
        <v>1.3708</v>
      </c>
    </row>
    <row r="22368" spans="1:3" ht="15" customHeight="1" x14ac:dyDescent="0.25">
      <c r="A22368" s="216">
        <v>45720</v>
      </c>
      <c r="B22368" s="217" t="s">
        <v>96</v>
      </c>
      <c r="C22368" s="218">
        <v>1.3786</v>
      </c>
    </row>
    <row r="22369" spans="1:3" ht="15" customHeight="1" x14ac:dyDescent="0.25">
      <c r="A22369" s="216">
        <v>45721</v>
      </c>
      <c r="B22369" s="217" t="s">
        <v>96</v>
      </c>
      <c r="C22369" s="218">
        <v>1.3863000000000001</v>
      </c>
    </row>
    <row r="22370" spans="1:3" ht="15" customHeight="1" x14ac:dyDescent="0.25">
      <c r="A22370" s="216">
        <v>45722</v>
      </c>
      <c r="B22370" s="217" t="s">
        <v>96</v>
      </c>
      <c r="C22370" s="218">
        <v>1.3940999999999999</v>
      </c>
    </row>
    <row r="22371" spans="1:3" ht="15" customHeight="1" x14ac:dyDescent="0.25">
      <c r="A22371" s="216">
        <v>45723</v>
      </c>
      <c r="B22371" s="217" t="s">
        <v>96</v>
      </c>
      <c r="C22371" s="218">
        <v>1.4172</v>
      </c>
    </row>
    <row r="22372" spans="1:3" ht="15" customHeight="1" x14ac:dyDescent="0.25">
      <c r="A22372" s="216">
        <v>45726</v>
      </c>
      <c r="B22372" s="217" t="s">
        <v>96</v>
      </c>
      <c r="C22372" s="218">
        <v>1.4249000000000001</v>
      </c>
    </row>
    <row r="22373" spans="1:3" ht="15" customHeight="1" x14ac:dyDescent="0.25">
      <c r="A22373" s="216">
        <v>45727</v>
      </c>
      <c r="B22373" s="217" t="s">
        <v>96</v>
      </c>
      <c r="C22373" s="218">
        <v>1.4326000000000001</v>
      </c>
    </row>
    <row r="22374" spans="1:3" ht="15" customHeight="1" x14ac:dyDescent="0.25">
      <c r="A22374" s="216">
        <v>45728</v>
      </c>
      <c r="B22374" s="217" t="s">
        <v>96</v>
      </c>
      <c r="C22374" s="218">
        <v>1.44</v>
      </c>
    </row>
    <row r="22375" spans="1:3" ht="15" customHeight="1" x14ac:dyDescent="0.25">
      <c r="A22375" s="216">
        <v>45729</v>
      </c>
      <c r="B22375" s="217" t="s">
        <v>96</v>
      </c>
      <c r="C22375" s="218">
        <v>1.4474</v>
      </c>
    </row>
    <row r="22376" spans="1:3" ht="15" customHeight="1" x14ac:dyDescent="0.25">
      <c r="A22376" s="216">
        <v>45730</v>
      </c>
      <c r="B22376" s="217" t="s">
        <v>96</v>
      </c>
      <c r="C22376" s="218">
        <v>1.4694</v>
      </c>
    </row>
    <row r="22377" spans="1:3" ht="15" customHeight="1" x14ac:dyDescent="0.25">
      <c r="A22377" s="216">
        <v>45733</v>
      </c>
      <c r="B22377" s="217" t="s">
        <v>96</v>
      </c>
      <c r="C22377" s="218">
        <v>1.4766999999999999</v>
      </c>
    </row>
    <row r="22378" spans="1:3" ht="15" customHeight="1" x14ac:dyDescent="0.25">
      <c r="A22378" s="216">
        <v>45734</v>
      </c>
      <c r="B22378" s="217" t="s">
        <v>96</v>
      </c>
      <c r="C22378" s="218">
        <v>1.4839</v>
      </c>
    </row>
    <row r="22379" spans="1:3" ht="15" customHeight="1" x14ac:dyDescent="0.25">
      <c r="A22379" s="216">
        <v>45735</v>
      </c>
      <c r="B22379" s="217" t="s">
        <v>96</v>
      </c>
      <c r="C22379" s="218">
        <v>1.4912000000000001</v>
      </c>
    </row>
    <row r="22380" spans="1:3" ht="15" customHeight="1" x14ac:dyDescent="0.25">
      <c r="A22380" s="216">
        <v>45736</v>
      </c>
      <c r="B22380" s="217" t="s">
        <v>96</v>
      </c>
      <c r="C22380" s="218">
        <v>1.4984999999999999</v>
      </c>
    </row>
    <row r="22381" spans="1:3" ht="15" customHeight="1" x14ac:dyDescent="0.25">
      <c r="A22381" s="216">
        <v>45737</v>
      </c>
      <c r="B22381" s="217" t="s">
        <v>96</v>
      </c>
      <c r="C22381" s="218">
        <v>1.5203</v>
      </c>
    </row>
    <row r="22382" spans="1:3" ht="15" customHeight="1" x14ac:dyDescent="0.25">
      <c r="A22382" s="216">
        <v>45740</v>
      </c>
      <c r="B22382" s="217" t="s">
        <v>96</v>
      </c>
      <c r="C22382" s="218">
        <v>1.5276000000000001</v>
      </c>
    </row>
    <row r="22383" spans="1:3" ht="15" customHeight="1" x14ac:dyDescent="0.25">
      <c r="A22383" s="216">
        <v>45741</v>
      </c>
      <c r="B22383" s="217" t="s">
        <v>96</v>
      </c>
      <c r="C22383" s="218">
        <v>1.5347999999999999</v>
      </c>
    </row>
    <row r="22384" spans="1:3" ht="15" customHeight="1" x14ac:dyDescent="0.25">
      <c r="A22384" s="216">
        <v>45742</v>
      </c>
      <c r="B22384" s="217" t="s">
        <v>96</v>
      </c>
      <c r="C22384" s="218">
        <v>1.542</v>
      </c>
    </row>
    <row r="22385" spans="1:3" ht="15" customHeight="1" x14ac:dyDescent="0.25">
      <c r="A22385" s="216">
        <v>45743</v>
      </c>
      <c r="B22385" s="217" t="s">
        <v>96</v>
      </c>
      <c r="C22385" s="218">
        <v>1.5492999999999999</v>
      </c>
    </row>
    <row r="22386" spans="1:3" ht="15" customHeight="1" x14ac:dyDescent="0.25">
      <c r="A22386" s="216">
        <v>45744</v>
      </c>
      <c r="B22386" s="217" t="s">
        <v>96</v>
      </c>
      <c r="C22386" s="218">
        <v>1.571</v>
      </c>
    </row>
    <row r="22387" spans="1:3" ht="15" customHeight="1" x14ac:dyDescent="0.25">
      <c r="A22387" s="216">
        <v>45747</v>
      </c>
      <c r="B22387" s="217" t="s">
        <v>96</v>
      </c>
      <c r="C22387" s="218">
        <v>1.5783</v>
      </c>
    </row>
    <row r="22388" spans="1:3" ht="15" customHeight="1" x14ac:dyDescent="0.25">
      <c r="A22388" s="216">
        <v>45748</v>
      </c>
      <c r="B22388" s="217" t="s">
        <v>96</v>
      </c>
      <c r="C22388" s="218">
        <v>1.5854999999999999</v>
      </c>
    </row>
    <row r="22389" spans="1:3" ht="15" customHeight="1" x14ac:dyDescent="0.25">
      <c r="A22389" s="216">
        <v>45749</v>
      </c>
      <c r="B22389" s="217" t="s">
        <v>96</v>
      </c>
      <c r="C22389" s="218">
        <v>1.5927</v>
      </c>
    </row>
    <row r="22390" spans="1:3" ht="15" customHeight="1" x14ac:dyDescent="0.25">
      <c r="A22390" s="216">
        <v>45750</v>
      </c>
      <c r="B22390" s="217" t="s">
        <v>96</v>
      </c>
      <c r="C22390" s="218">
        <v>1.5998000000000001</v>
      </c>
    </row>
    <row r="22391" spans="1:3" ht="15" customHeight="1" x14ac:dyDescent="0.25">
      <c r="A22391" s="216">
        <v>45751</v>
      </c>
      <c r="B22391" s="217" t="s">
        <v>96</v>
      </c>
      <c r="C22391" s="218">
        <v>1.6211</v>
      </c>
    </row>
    <row r="22392" spans="1:3" ht="15" customHeight="1" x14ac:dyDescent="0.25">
      <c r="A22392" s="216">
        <v>45754</v>
      </c>
      <c r="B22392" s="217" t="s">
        <v>96</v>
      </c>
      <c r="C22392" s="218">
        <v>1.6283000000000001</v>
      </c>
    </row>
    <row r="22393" spans="1:3" ht="15" customHeight="1" x14ac:dyDescent="0.25">
      <c r="A22393" s="216">
        <v>45755</v>
      </c>
      <c r="B22393" s="217" t="s">
        <v>96</v>
      </c>
      <c r="C22393" s="218">
        <v>1.6354</v>
      </c>
    </row>
    <row r="22394" spans="1:3" ht="15" customHeight="1" x14ac:dyDescent="0.25">
      <c r="A22394" s="216">
        <v>45756</v>
      </c>
      <c r="B22394" s="217" t="s">
        <v>96</v>
      </c>
      <c r="C22394" s="218">
        <v>1.6424000000000001</v>
      </c>
    </row>
    <row r="22395" spans="1:3" ht="15" customHeight="1" x14ac:dyDescent="0.25">
      <c r="A22395" s="216">
        <v>45757</v>
      </c>
      <c r="B22395" s="217" t="s">
        <v>96</v>
      </c>
      <c r="C22395" s="218">
        <v>1.6495</v>
      </c>
    </row>
    <row r="22396" spans="1:3" ht="15" customHeight="1" x14ac:dyDescent="0.25">
      <c r="A22396" s="216">
        <v>45758</v>
      </c>
      <c r="B22396" s="217" t="s">
        <v>96</v>
      </c>
      <c r="C22396" s="218">
        <v>1.6708000000000001</v>
      </c>
    </row>
    <row r="22397" spans="1:3" ht="15" customHeight="1" x14ac:dyDescent="0.25">
      <c r="A22397" s="216">
        <v>45761</v>
      </c>
      <c r="B22397" s="217" t="s">
        <v>96</v>
      </c>
      <c r="C22397" s="218">
        <v>1.6778999999999999</v>
      </c>
    </row>
    <row r="22398" spans="1:3" ht="15" customHeight="1" x14ac:dyDescent="0.25">
      <c r="A22398" s="216">
        <v>45762</v>
      </c>
      <c r="B22398" s="217" t="s">
        <v>96</v>
      </c>
      <c r="C22398" s="218">
        <v>1.6850000000000001</v>
      </c>
    </row>
    <row r="22399" spans="1:3" ht="15" customHeight="1" x14ac:dyDescent="0.25">
      <c r="A22399" s="216">
        <v>45763</v>
      </c>
      <c r="B22399" s="217" t="s">
        <v>96</v>
      </c>
      <c r="C22399" s="218">
        <v>1.6919999999999999</v>
      </c>
    </row>
    <row r="22400" spans="1:3" ht="15" customHeight="1" x14ac:dyDescent="0.25">
      <c r="A22400" s="216">
        <v>45764</v>
      </c>
      <c r="B22400" s="217" t="s">
        <v>96</v>
      </c>
      <c r="C22400" s="218">
        <v>1.7273000000000001</v>
      </c>
    </row>
    <row r="22401" spans="1:3" ht="15" customHeight="1" x14ac:dyDescent="0.25">
      <c r="A22401" s="216">
        <v>45769</v>
      </c>
      <c r="B22401" s="217" t="s">
        <v>96</v>
      </c>
      <c r="C22401" s="218">
        <v>1.7343999999999999</v>
      </c>
    </row>
    <row r="22402" spans="1:3" ht="15" customHeight="1" x14ac:dyDescent="0.25">
      <c r="A22402" s="216">
        <v>45770</v>
      </c>
      <c r="B22402" s="217" t="s">
        <v>96</v>
      </c>
      <c r="C22402" s="218">
        <v>1.7411000000000001</v>
      </c>
    </row>
    <row r="22403" spans="1:3" ht="15" customHeight="1" x14ac:dyDescent="0.25">
      <c r="A22403" s="216">
        <v>45771</v>
      </c>
      <c r="B22403" s="217" t="s">
        <v>96</v>
      </c>
      <c r="C22403" s="218">
        <v>1.7478</v>
      </c>
    </row>
    <row r="22404" spans="1:3" ht="15" customHeight="1" x14ac:dyDescent="0.25">
      <c r="A22404" s="216">
        <v>45772</v>
      </c>
      <c r="B22404" s="217" t="s">
        <v>96</v>
      </c>
      <c r="C22404" s="218">
        <v>1.7678</v>
      </c>
    </row>
    <row r="22405" spans="1:3" ht="15" customHeight="1" x14ac:dyDescent="0.25">
      <c r="A22405" s="216">
        <v>45775</v>
      </c>
      <c r="B22405" s="217" t="s">
        <v>96</v>
      </c>
      <c r="C22405" s="218">
        <v>1.7744</v>
      </c>
    </row>
    <row r="22406" spans="1:3" ht="15" customHeight="1" x14ac:dyDescent="0.25">
      <c r="A22406" s="216">
        <v>45776</v>
      </c>
      <c r="B22406" s="217" t="s">
        <v>96</v>
      </c>
      <c r="C22406" s="218">
        <v>1.7810999999999999</v>
      </c>
    </row>
    <row r="22407" spans="1:3" ht="15" customHeight="1" x14ac:dyDescent="0.25">
      <c r="A22407" s="216">
        <v>45777</v>
      </c>
      <c r="B22407" s="217" t="s">
        <v>96</v>
      </c>
      <c r="C22407" s="218">
        <v>1.7943</v>
      </c>
    </row>
    <row r="22408" spans="1:3" ht="15" customHeight="1" x14ac:dyDescent="0.25">
      <c r="A22408" s="216">
        <v>45779</v>
      </c>
      <c r="B22408" s="217" t="s">
        <v>96</v>
      </c>
      <c r="C22408" s="218">
        <v>1.8140000000000001</v>
      </c>
    </row>
    <row r="22409" spans="1:3" ht="15" customHeight="1" x14ac:dyDescent="0.25">
      <c r="A22409" s="216">
        <v>45782</v>
      </c>
      <c r="B22409" s="217" t="s">
        <v>96</v>
      </c>
      <c r="C22409" s="218">
        <v>1.8206</v>
      </c>
    </row>
    <row r="22410" spans="1:3" ht="15" customHeight="1" x14ac:dyDescent="0.25">
      <c r="A22410" s="216">
        <v>45783</v>
      </c>
      <c r="B22410" s="217" t="s">
        <v>96</v>
      </c>
      <c r="C22410" s="218">
        <v>1.8270999999999999</v>
      </c>
    </row>
    <row r="22411" spans="1:3" ht="15" customHeight="1" x14ac:dyDescent="0.25">
      <c r="A22411" s="216">
        <v>45784</v>
      </c>
      <c r="B22411" s="217" t="s">
        <v>96</v>
      </c>
      <c r="C22411" s="218">
        <v>1.8337000000000001</v>
      </c>
    </row>
    <row r="22412" spans="1:3" ht="15" customHeight="1" x14ac:dyDescent="0.25">
      <c r="A22412" s="216">
        <v>45785</v>
      </c>
      <c r="B22412" s="217" t="s">
        <v>96</v>
      </c>
      <c r="C22412" s="218">
        <v>1.8403</v>
      </c>
    </row>
    <row r="22413" spans="1:3" ht="15" customHeight="1" x14ac:dyDescent="0.25">
      <c r="A22413" s="216">
        <v>45786</v>
      </c>
      <c r="B22413" s="217" t="s">
        <v>96</v>
      </c>
      <c r="C22413" s="218">
        <v>1.86</v>
      </c>
    </row>
    <row r="22414" spans="1:3" ht="15" customHeight="1" x14ac:dyDescent="0.25">
      <c r="A22414" s="216">
        <v>45789</v>
      </c>
      <c r="B22414" s="217" t="s">
        <v>96</v>
      </c>
      <c r="C22414" s="218">
        <v>1.8666</v>
      </c>
    </row>
    <row r="22415" spans="1:3" ht="15" customHeight="1" x14ac:dyDescent="0.25">
      <c r="A22415" s="216">
        <v>45790</v>
      </c>
      <c r="B22415" s="217" t="s">
        <v>96</v>
      </c>
      <c r="C22415" s="218">
        <v>1.8731</v>
      </c>
    </row>
    <row r="22416" spans="1:3" ht="15" customHeight="1" x14ac:dyDescent="0.25">
      <c r="A22416" s="216">
        <v>45791</v>
      </c>
      <c r="B22416" s="217" t="s">
        <v>96</v>
      </c>
      <c r="C22416" s="218">
        <v>1.8796999999999999</v>
      </c>
    </row>
    <row r="22417" spans="1:3" ht="15" customHeight="1" x14ac:dyDescent="0.25">
      <c r="A22417" s="216">
        <v>45792</v>
      </c>
      <c r="B22417" s="217" t="s">
        <v>96</v>
      </c>
      <c r="C22417" s="218">
        <v>1.8862000000000001</v>
      </c>
    </row>
    <row r="22418" spans="1:3" ht="15" customHeight="1" x14ac:dyDescent="0.25">
      <c r="A22418" s="216">
        <v>45793</v>
      </c>
      <c r="B22418" s="217" t="s">
        <v>96</v>
      </c>
      <c r="C22418" s="218">
        <v>1.9056</v>
      </c>
    </row>
    <row r="22419" spans="1:3" ht="15" customHeight="1" x14ac:dyDescent="0.25">
      <c r="A22419" s="216">
        <v>45796</v>
      </c>
      <c r="B22419" s="217" t="s">
        <v>96</v>
      </c>
      <c r="C22419" s="218">
        <v>1.9119999999999999</v>
      </c>
    </row>
    <row r="22420" spans="1:3" ht="15" customHeight="1" x14ac:dyDescent="0.25">
      <c r="A22420" s="216">
        <v>45797</v>
      </c>
      <c r="B22420" s="217" t="s">
        <v>96</v>
      </c>
      <c r="C22420" s="218">
        <v>1.9185000000000001</v>
      </c>
    </row>
    <row r="22421" spans="1:3" ht="15" customHeight="1" x14ac:dyDescent="0.25">
      <c r="A22421" s="216">
        <v>45798</v>
      </c>
      <c r="B22421" s="217" t="s">
        <v>96</v>
      </c>
      <c r="C22421" s="218">
        <v>1.925</v>
      </c>
    </row>
    <row r="22422" spans="1:3" ht="15" customHeight="1" x14ac:dyDescent="0.25">
      <c r="A22422" s="216">
        <v>45799</v>
      </c>
      <c r="B22422" s="217" t="s">
        <v>96</v>
      </c>
      <c r="C22422" s="218">
        <v>1.9315</v>
      </c>
    </row>
    <row r="22423" spans="1:3" ht="15" customHeight="1" x14ac:dyDescent="0.25">
      <c r="A22423" s="216">
        <v>45800</v>
      </c>
      <c r="B22423" s="217" t="s">
        <v>96</v>
      </c>
      <c r="C22423" s="218">
        <v>1.9510000000000001</v>
      </c>
    </row>
    <row r="22424" spans="1:3" ht="15" customHeight="1" x14ac:dyDescent="0.25">
      <c r="A22424" s="216">
        <v>45803</v>
      </c>
      <c r="B22424" s="217" t="s">
        <v>96</v>
      </c>
      <c r="C22424" s="218">
        <v>1.9575</v>
      </c>
    </row>
    <row r="22425" spans="1:3" ht="15" customHeight="1" x14ac:dyDescent="0.25">
      <c r="A22425" s="216">
        <v>45804</v>
      </c>
      <c r="B22425" s="217" t="s">
        <v>96</v>
      </c>
      <c r="C22425" s="218">
        <v>1.964</v>
      </c>
    </row>
    <row r="22426" spans="1:3" ht="15" customHeight="1" x14ac:dyDescent="0.25">
      <c r="A22426" s="216">
        <v>45805</v>
      </c>
      <c r="B22426" s="217" t="s">
        <v>96</v>
      </c>
      <c r="C22426" s="218">
        <v>1.9704999999999999</v>
      </c>
    </row>
    <row r="22427" spans="1:3" ht="15" customHeight="1" x14ac:dyDescent="0.25">
      <c r="A22427" s="216">
        <v>45806</v>
      </c>
      <c r="B22427" s="217" t="s">
        <v>96</v>
      </c>
      <c r="C22427" s="218">
        <v>1.9769000000000001</v>
      </c>
    </row>
    <row r="22428" spans="1:3" ht="15" customHeight="1" x14ac:dyDescent="0.25">
      <c r="A22428" s="216">
        <v>45807</v>
      </c>
      <c r="B22428" s="217" t="s">
        <v>96</v>
      </c>
      <c r="C22428" s="218">
        <v>1.9963</v>
      </c>
    </row>
    <row r="22429" spans="1:3" ht="15" customHeight="1" x14ac:dyDescent="0.25">
      <c r="A22429" s="216">
        <v>45810</v>
      </c>
      <c r="B22429" s="217" t="s">
        <v>96</v>
      </c>
      <c r="C22429" s="218">
        <v>2.0026999999999999</v>
      </c>
    </row>
    <row r="22430" spans="1:3" ht="15" customHeight="1" x14ac:dyDescent="0.25">
      <c r="A22430" s="216">
        <v>45811</v>
      </c>
      <c r="B22430" s="217" t="s">
        <v>96</v>
      </c>
      <c r="C22430" s="218">
        <v>2.0091999999999999</v>
      </c>
    </row>
    <row r="22431" spans="1:3" ht="15" customHeight="1" x14ac:dyDescent="0.25">
      <c r="A22431" s="216">
        <v>45812</v>
      </c>
      <c r="B22431" s="217" t="s">
        <v>96</v>
      </c>
      <c r="C22431" s="218">
        <v>2.0156000000000001</v>
      </c>
    </row>
    <row r="22432" spans="1:3" ht="15" customHeight="1" x14ac:dyDescent="0.25">
      <c r="A22432" s="216">
        <v>45813</v>
      </c>
      <c r="B22432" s="217" t="s">
        <v>96</v>
      </c>
      <c r="C22432" s="218">
        <v>2.0219999999999998</v>
      </c>
    </row>
    <row r="22433" spans="1:3" ht="15" customHeight="1" x14ac:dyDescent="0.25">
      <c r="A22433" s="216">
        <v>45814</v>
      </c>
      <c r="B22433" s="217" t="s">
        <v>96</v>
      </c>
      <c r="C22433" s="218">
        <v>2.0411999999999999</v>
      </c>
    </row>
    <row r="22434" spans="1:3" ht="15" customHeight="1" x14ac:dyDescent="0.25">
      <c r="A22434" s="216">
        <v>45817</v>
      </c>
      <c r="B22434" s="217" t="s">
        <v>96</v>
      </c>
      <c r="C22434" s="218">
        <v>2.0476000000000001</v>
      </c>
    </row>
    <row r="22435" spans="1:3" ht="15" customHeight="1" x14ac:dyDescent="0.25">
      <c r="A22435" s="216">
        <v>45818</v>
      </c>
      <c r="B22435" s="217" t="s">
        <v>96</v>
      </c>
      <c r="C22435" s="218">
        <v>2.0539999999999998</v>
      </c>
    </row>
    <row r="22436" spans="1:3" ht="15" customHeight="1" x14ac:dyDescent="0.25">
      <c r="A22436" s="216">
        <v>45819</v>
      </c>
      <c r="B22436" s="217" t="s">
        <v>96</v>
      </c>
      <c r="C22436" s="218">
        <v>2.0600999999999998</v>
      </c>
    </row>
    <row r="22437" spans="1:3" ht="15" customHeight="1" x14ac:dyDescent="0.25">
      <c r="A22437" s="216">
        <v>45820</v>
      </c>
      <c r="B22437" s="217" t="s">
        <v>96</v>
      </c>
      <c r="C22437" s="218">
        <v>2.0661999999999998</v>
      </c>
    </row>
    <row r="22438" spans="1:3" ht="15" customHeight="1" x14ac:dyDescent="0.25">
      <c r="A22438" s="216">
        <v>45821</v>
      </c>
      <c r="B22438" s="217" t="s">
        <v>96</v>
      </c>
      <c r="C22438" s="218">
        <v>2.0842999999999998</v>
      </c>
    </row>
    <row r="22439" spans="1:3" ht="15" customHeight="1" x14ac:dyDescent="0.25">
      <c r="A22439" s="216">
        <v>45824</v>
      </c>
      <c r="B22439" s="217" t="s">
        <v>96</v>
      </c>
      <c r="C22439" s="218">
        <v>2.0903</v>
      </c>
    </row>
    <row r="22440" spans="1:3" ht="15" customHeight="1" x14ac:dyDescent="0.25">
      <c r="A22440" s="216">
        <v>45825</v>
      </c>
      <c r="B22440" s="217" t="s">
        <v>96</v>
      </c>
      <c r="C22440" s="218">
        <v>2.0962999999999998</v>
      </c>
    </row>
    <row r="22441" spans="1:3" ht="15" customHeight="1" x14ac:dyDescent="0.25">
      <c r="A22441" s="216">
        <v>45826</v>
      </c>
      <c r="B22441" s="217" t="s">
        <v>96</v>
      </c>
      <c r="C22441" s="218">
        <v>2.1021999999999998</v>
      </c>
    </row>
    <row r="22442" spans="1:3" ht="15" customHeight="1" x14ac:dyDescent="0.25">
      <c r="A22442" s="216">
        <v>45827</v>
      </c>
      <c r="B22442" s="217" t="s">
        <v>96</v>
      </c>
      <c r="C22442" s="218">
        <v>2.1080999999999999</v>
      </c>
    </row>
    <row r="22443" spans="1:3" ht="15" customHeight="1" x14ac:dyDescent="0.25">
      <c r="A22443" s="216">
        <v>45828</v>
      </c>
      <c r="B22443" s="217" t="s">
        <v>96</v>
      </c>
      <c r="C22443" s="218">
        <v>2.1259000000000001</v>
      </c>
    </row>
    <row r="22444" spans="1:3" ht="15" customHeight="1" x14ac:dyDescent="0.25">
      <c r="A22444" s="216">
        <v>45831</v>
      </c>
      <c r="B22444" s="217" t="s">
        <v>96</v>
      </c>
      <c r="C22444" s="218">
        <v>2.1318000000000001</v>
      </c>
    </row>
    <row r="22445" spans="1:3" ht="15" customHeight="1" x14ac:dyDescent="0.25">
      <c r="A22445" s="216">
        <v>45832</v>
      </c>
      <c r="B22445" s="217" t="s">
        <v>96</v>
      </c>
      <c r="C22445" s="218">
        <v>2.1377000000000002</v>
      </c>
    </row>
    <row r="22446" spans="1:3" ht="15" customHeight="1" x14ac:dyDescent="0.25">
      <c r="A22446" s="216">
        <v>45833</v>
      </c>
      <c r="B22446" s="217" t="s">
        <v>96</v>
      </c>
      <c r="C22446" s="218">
        <v>2.1436000000000002</v>
      </c>
    </row>
    <row r="22447" spans="1:3" ht="15" customHeight="1" x14ac:dyDescent="0.25">
      <c r="A22447" s="216">
        <v>45834</v>
      </c>
      <c r="B22447" s="217" t="s">
        <v>96</v>
      </c>
      <c r="C22447" s="218">
        <v>2.1495000000000002</v>
      </c>
    </row>
    <row r="22448" spans="1:3" ht="15" customHeight="1" x14ac:dyDescent="0.25">
      <c r="A22448" s="216">
        <v>45835</v>
      </c>
      <c r="B22448" s="217" t="s">
        <v>96</v>
      </c>
      <c r="C22448" s="218">
        <v>2.1674000000000002</v>
      </c>
    </row>
    <row r="22449" spans="1:3" ht="15" customHeight="1" x14ac:dyDescent="0.25">
      <c r="A22449" s="216">
        <v>45838</v>
      </c>
      <c r="B22449" s="217" t="s">
        <v>96</v>
      </c>
      <c r="C22449" s="218">
        <v>2.1732999999999998</v>
      </c>
    </row>
    <row r="22450" spans="1:3" ht="15" customHeight="1" x14ac:dyDescent="0.25">
      <c r="A22450" s="216">
        <v>45839</v>
      </c>
      <c r="B22450" s="217" t="s">
        <v>96</v>
      </c>
      <c r="C22450" s="218">
        <v>2.1791999999999998</v>
      </c>
    </row>
    <row r="22451" spans="1:3" ht="15" customHeight="1" x14ac:dyDescent="0.25">
      <c r="A22451" s="216">
        <v>45840</v>
      </c>
      <c r="B22451" s="217" t="s">
        <v>96</v>
      </c>
      <c r="C22451" s="218">
        <v>2.1850999999999998</v>
      </c>
    </row>
    <row r="22452" spans="1:3" ht="15" customHeight="1" x14ac:dyDescent="0.25">
      <c r="A22452" s="216">
        <v>45841</v>
      </c>
      <c r="B22452" s="217" t="s">
        <v>96</v>
      </c>
      <c r="C22452" s="218">
        <v>2.1909999999999998</v>
      </c>
    </row>
    <row r="22453" spans="1:3" ht="15" customHeight="1" x14ac:dyDescent="0.25">
      <c r="A22453" s="216">
        <v>45842</v>
      </c>
      <c r="B22453" s="217" t="s">
        <v>96</v>
      </c>
      <c r="C22453" s="218">
        <v>2.2086999999999999</v>
      </c>
    </row>
    <row r="22454" spans="1:3" ht="15" customHeight="1" x14ac:dyDescent="0.25">
      <c r="A22454" s="216">
        <v>45845</v>
      </c>
      <c r="B22454" s="217" t="s">
        <v>96</v>
      </c>
      <c r="C22454" s="218">
        <v>2.2145999999999999</v>
      </c>
    </row>
    <row r="22455" spans="1:3" ht="15" customHeight="1" x14ac:dyDescent="0.25">
      <c r="A22455" s="216">
        <v>45846</v>
      </c>
      <c r="B22455" s="217" t="s">
        <v>96</v>
      </c>
      <c r="C22455" s="218">
        <v>2.2204999999999999</v>
      </c>
    </row>
    <row r="22456" spans="1:3" ht="15" customHeight="1" x14ac:dyDescent="0.25">
      <c r="A22456" s="216">
        <v>45847</v>
      </c>
      <c r="B22456" s="217" t="s">
        <v>96</v>
      </c>
      <c r="C22456" s="218">
        <v>2.2263000000000002</v>
      </c>
    </row>
    <row r="22457" spans="1:3" ht="15" customHeight="1" x14ac:dyDescent="0.25">
      <c r="A22457" s="216">
        <v>45848</v>
      </c>
      <c r="B22457" s="217" t="s">
        <v>96</v>
      </c>
      <c r="C22457" s="218">
        <v>2.2322000000000002</v>
      </c>
    </row>
    <row r="22458" spans="1:3" ht="15" customHeight="1" x14ac:dyDescent="0.25">
      <c r="A22458" s="216">
        <v>45849</v>
      </c>
      <c r="B22458" s="217" t="s">
        <v>96</v>
      </c>
      <c r="C22458" s="218">
        <v>2.2496999999999998</v>
      </c>
    </row>
    <row r="22459" spans="1:3" ht="15" customHeight="1" x14ac:dyDescent="0.25">
      <c r="A22459" s="216">
        <v>45852</v>
      </c>
      <c r="B22459" s="217" t="s">
        <v>96</v>
      </c>
      <c r="C22459" s="218">
        <v>2.2555999999999998</v>
      </c>
    </row>
    <row r="22460" spans="1:3" ht="15" customHeight="1" x14ac:dyDescent="0.25">
      <c r="A22460" s="216">
        <v>45853</v>
      </c>
      <c r="B22460" s="217" t="s">
        <v>96</v>
      </c>
      <c r="C22460" s="218">
        <v>2.2614000000000001</v>
      </c>
    </row>
    <row r="22461" spans="1:3" ht="15" customHeight="1" x14ac:dyDescent="0.25">
      <c r="A22461" s="216">
        <v>45854</v>
      </c>
      <c r="B22461" s="217" t="s">
        <v>96</v>
      </c>
      <c r="C22461" s="218">
        <v>2.2671999999999999</v>
      </c>
    </row>
    <row r="22462" spans="1:3" ht="15" customHeight="1" x14ac:dyDescent="0.25">
      <c r="A22462" s="216">
        <v>45855</v>
      </c>
      <c r="B22462" s="217" t="s">
        <v>96</v>
      </c>
      <c r="C22462" s="218">
        <v>2.2730000000000001</v>
      </c>
    </row>
    <row r="22463" spans="1:3" ht="15" customHeight="1" x14ac:dyDescent="0.25">
      <c r="A22463" s="216">
        <v>45856</v>
      </c>
      <c r="B22463" s="217" t="s">
        <v>96</v>
      </c>
      <c r="C22463" s="218">
        <v>2.2905000000000002</v>
      </c>
    </row>
    <row r="22464" spans="1:3" ht="15" customHeight="1" x14ac:dyDescent="0.25">
      <c r="A22464" s="216">
        <v>45859</v>
      </c>
      <c r="B22464" s="217" t="s">
        <v>96</v>
      </c>
      <c r="C22464" s="218">
        <v>2.2963</v>
      </c>
    </row>
    <row r="22465" spans="1:3" ht="15" customHeight="1" x14ac:dyDescent="0.25">
      <c r="A22465" s="216">
        <v>45860</v>
      </c>
      <c r="B22465" s="217" t="s">
        <v>96</v>
      </c>
      <c r="C22465" s="218">
        <v>2.3020999999999998</v>
      </c>
    </row>
    <row r="22466" spans="1:3" ht="15" customHeight="1" x14ac:dyDescent="0.25">
      <c r="A22466" s="216">
        <v>45861</v>
      </c>
      <c r="B22466" s="217" t="s">
        <v>96</v>
      </c>
      <c r="C22466" s="218">
        <v>2.3079000000000001</v>
      </c>
    </row>
    <row r="22467" spans="1:3" ht="15" customHeight="1" x14ac:dyDescent="0.25">
      <c r="A22467" s="216">
        <v>45862</v>
      </c>
      <c r="B22467" s="217" t="s">
        <v>96</v>
      </c>
      <c r="C22467" s="218">
        <v>2.3136999999999999</v>
      </c>
    </row>
    <row r="22468" spans="1:3" ht="15" customHeight="1" x14ac:dyDescent="0.25">
      <c r="A22468" s="216">
        <v>45863</v>
      </c>
      <c r="B22468" s="217" t="s">
        <v>96</v>
      </c>
      <c r="C22468" s="218">
        <v>2.3313000000000001</v>
      </c>
    </row>
    <row r="22469" spans="1:3" ht="15" customHeight="1" x14ac:dyDescent="0.25">
      <c r="A22469" s="216">
        <v>45866</v>
      </c>
      <c r="B22469" s="217" t="s">
        <v>96</v>
      </c>
      <c r="C22469" s="218">
        <v>2.3371</v>
      </c>
    </row>
    <row r="22470" spans="1:3" ht="15" customHeight="1" x14ac:dyDescent="0.25">
      <c r="A22470" s="216">
        <v>45867</v>
      </c>
      <c r="B22470" s="217" t="s">
        <v>96</v>
      </c>
      <c r="C22470" s="218">
        <v>2.3429000000000002</v>
      </c>
    </row>
    <row r="22471" spans="1:3" ht="15" customHeight="1" x14ac:dyDescent="0.25">
      <c r="A22471" s="216">
        <v>45868</v>
      </c>
      <c r="B22471" s="217" t="s">
        <v>96</v>
      </c>
      <c r="C22471" s="218">
        <v>2.3488000000000002</v>
      </c>
    </row>
    <row r="22472" spans="1:3" ht="15" customHeight="1" x14ac:dyDescent="0.25">
      <c r="A22472" s="216">
        <v>45869</v>
      </c>
      <c r="B22472" s="217" t="s">
        <v>96</v>
      </c>
      <c r="C22472" s="218">
        <v>2.3546</v>
      </c>
    </row>
    <row r="22473" spans="1:3" ht="15" customHeight="1" x14ac:dyDescent="0.25">
      <c r="A22473" s="216">
        <v>45870</v>
      </c>
      <c r="B22473" s="217" t="s">
        <v>96</v>
      </c>
      <c r="C22473" s="218">
        <v>2.3719999999999999</v>
      </c>
    </row>
    <row r="22474" spans="1:3" ht="15" customHeight="1" x14ac:dyDescent="0.25">
      <c r="A22474" s="216">
        <v>45873</v>
      </c>
      <c r="B22474" s="217" t="s">
        <v>96</v>
      </c>
      <c r="C22474" s="218">
        <v>2.3778000000000001</v>
      </c>
    </row>
    <row r="22475" spans="1:3" ht="15" customHeight="1" x14ac:dyDescent="0.25">
      <c r="A22475" s="216">
        <v>45874</v>
      </c>
      <c r="B22475" s="217" t="s">
        <v>96</v>
      </c>
      <c r="C22475" s="218">
        <v>2.3835999999999999</v>
      </c>
    </row>
    <row r="22476" spans="1:3" ht="15" customHeight="1" x14ac:dyDescent="0.25">
      <c r="A22476" s="216">
        <v>45875</v>
      </c>
      <c r="B22476" s="217" t="s">
        <v>96</v>
      </c>
      <c r="C22476" s="218">
        <v>2.3894000000000002</v>
      </c>
    </row>
    <row r="22477" spans="1:3" ht="15" customHeight="1" x14ac:dyDescent="0.25">
      <c r="A22477" s="216">
        <v>45876</v>
      </c>
      <c r="B22477" s="217" t="s">
        <v>96</v>
      </c>
      <c r="C22477" s="218">
        <v>2.3952</v>
      </c>
    </row>
    <row r="22478" spans="1:3" ht="15" customHeight="1" x14ac:dyDescent="0.25">
      <c r="A22478" s="216">
        <v>45877</v>
      </c>
      <c r="B22478" s="217" t="s">
        <v>96</v>
      </c>
      <c r="C22478" s="218">
        <v>2.4125999999999999</v>
      </c>
    </row>
    <row r="22479" spans="1:3" ht="15" customHeight="1" x14ac:dyDescent="0.25">
      <c r="A22479" s="216">
        <v>45880</v>
      </c>
      <c r="B22479" s="217" t="s">
        <v>96</v>
      </c>
      <c r="C22479" s="218">
        <v>2.4182999999999999</v>
      </c>
    </row>
    <row r="22480" spans="1:3" ht="15" customHeight="1" x14ac:dyDescent="0.25">
      <c r="A22480" s="216">
        <v>45881</v>
      </c>
      <c r="B22480" s="217" t="s">
        <v>96</v>
      </c>
      <c r="C22480" s="218">
        <v>2.4241000000000001</v>
      </c>
    </row>
    <row r="22481" spans="1:3" ht="15" customHeight="1" x14ac:dyDescent="0.25">
      <c r="A22481" s="216">
        <v>45882</v>
      </c>
      <c r="B22481" s="217" t="s">
        <v>96</v>
      </c>
      <c r="C22481" s="218">
        <v>2.4298999999999999</v>
      </c>
    </row>
    <row r="22482" spans="1:3" ht="15" customHeight="1" x14ac:dyDescent="0.25">
      <c r="A22482" s="216">
        <v>45883</v>
      </c>
      <c r="B22482" s="217" t="s">
        <v>96</v>
      </c>
      <c r="C22482" s="218">
        <v>2.4357000000000002</v>
      </c>
    </row>
    <row r="22483" spans="1:3" ht="15" customHeight="1" x14ac:dyDescent="0.25">
      <c r="A22483" s="216">
        <v>45884</v>
      </c>
      <c r="B22483" s="217" t="s">
        <v>96</v>
      </c>
      <c r="C22483" s="218">
        <v>2.4531000000000001</v>
      </c>
    </row>
    <row r="22484" spans="1:3" ht="15" customHeight="1" x14ac:dyDescent="0.25">
      <c r="A22484" s="216">
        <v>45887</v>
      </c>
      <c r="B22484" s="217" t="s">
        <v>96</v>
      </c>
      <c r="C22484" s="218">
        <v>2.4588999999999999</v>
      </c>
    </row>
    <row r="22485" spans="1:3" ht="15" customHeight="1" x14ac:dyDescent="0.25">
      <c r="A22485" s="216">
        <v>45888</v>
      </c>
      <c r="B22485" s="217" t="s">
        <v>96</v>
      </c>
      <c r="C22485" s="218">
        <v>2.4647000000000001</v>
      </c>
    </row>
    <row r="22486" spans="1:3" ht="15" customHeight="1" x14ac:dyDescent="0.25">
      <c r="A22486" s="216">
        <v>45889</v>
      </c>
      <c r="B22486" s="217" t="s">
        <v>96</v>
      </c>
      <c r="C22486" s="218">
        <v>2.4704999999999999</v>
      </c>
    </row>
    <row r="22487" spans="1:3" ht="15" customHeight="1" x14ac:dyDescent="0.25">
      <c r="A22487" s="216">
        <v>45890</v>
      </c>
      <c r="B22487" s="217" t="s">
        <v>96</v>
      </c>
      <c r="C22487" s="218">
        <v>2.4763000000000002</v>
      </c>
    </row>
    <row r="22488" spans="1:3" ht="15" customHeight="1" x14ac:dyDescent="0.25">
      <c r="A22488" s="216">
        <v>45891</v>
      </c>
      <c r="B22488" s="217" t="s">
        <v>96</v>
      </c>
      <c r="C22488" s="218">
        <v>2.4935999999999998</v>
      </c>
    </row>
    <row r="22489" spans="1:3" ht="15" customHeight="1" x14ac:dyDescent="0.25">
      <c r="A22489" s="216">
        <v>45894</v>
      </c>
      <c r="B22489" s="217" t="s">
        <v>96</v>
      </c>
      <c r="C22489" s="218">
        <v>2.4994000000000001</v>
      </c>
    </row>
    <row r="22490" spans="1:3" ht="15" customHeight="1" x14ac:dyDescent="0.25">
      <c r="A22490" s="216">
        <v>45895</v>
      </c>
      <c r="B22490" s="217" t="s">
        <v>96</v>
      </c>
      <c r="C22490" s="218">
        <v>2.5051999999999999</v>
      </c>
    </row>
    <row r="22491" spans="1:3" ht="15" customHeight="1" x14ac:dyDescent="0.25">
      <c r="A22491" s="216">
        <v>45896</v>
      </c>
      <c r="B22491" s="217" t="s">
        <v>96</v>
      </c>
      <c r="C22491" s="218">
        <v>2.5108999999999999</v>
      </c>
    </row>
    <row r="22492" spans="1:3" ht="15" customHeight="1" x14ac:dyDescent="0.25">
      <c r="A22492" s="216">
        <v>45897</v>
      </c>
      <c r="B22492" s="217" t="s">
        <v>96</v>
      </c>
      <c r="C22492" s="218">
        <v>2.5167000000000002</v>
      </c>
    </row>
    <row r="22493" spans="1:3" ht="15" customHeight="1" x14ac:dyDescent="0.25">
      <c r="A22493" s="216">
        <v>45898</v>
      </c>
      <c r="B22493" s="217" t="s">
        <v>96</v>
      </c>
      <c r="C22493" s="218">
        <v>2.5339</v>
      </c>
    </row>
    <row r="22494" spans="1:3" ht="15" customHeight="1" x14ac:dyDescent="0.25">
      <c r="A22494" s="216">
        <v>45901</v>
      </c>
      <c r="B22494" s="217" t="s">
        <v>96</v>
      </c>
      <c r="C22494" s="218">
        <v>2.5396999999999998</v>
      </c>
    </row>
    <row r="22495" spans="1:3" ht="15" customHeight="1" x14ac:dyDescent="0.25">
      <c r="A22495" s="216">
        <v>45902</v>
      </c>
      <c r="B22495" s="217" t="s">
        <v>96</v>
      </c>
      <c r="C22495" s="218">
        <v>2.5453999999999999</v>
      </c>
    </row>
    <row r="22496" spans="1:3" ht="15" customHeight="1" x14ac:dyDescent="0.25">
      <c r="A22496" s="216">
        <v>45903</v>
      </c>
      <c r="B22496" s="217" t="s">
        <v>96</v>
      </c>
      <c r="C22496" s="218">
        <v>2.5512000000000001</v>
      </c>
    </row>
    <row r="22497" spans="1:3" ht="15" customHeight="1" x14ac:dyDescent="0.25">
      <c r="A22497" s="216">
        <v>45904</v>
      </c>
      <c r="B22497" s="217" t="s">
        <v>96</v>
      </c>
      <c r="C22497" s="218">
        <v>2.5569999999999999</v>
      </c>
    </row>
    <row r="22498" spans="1:3" ht="15" customHeight="1" x14ac:dyDescent="0.25">
      <c r="A22498" s="216">
        <v>45905</v>
      </c>
      <c r="B22498" s="217" t="s">
        <v>96</v>
      </c>
      <c r="C22498" s="218">
        <v>2.5743999999999998</v>
      </c>
    </row>
    <row r="22499" spans="1:3" ht="15" customHeight="1" x14ac:dyDescent="0.25">
      <c r="A22499" s="216">
        <v>45908</v>
      </c>
      <c r="B22499" s="217" t="s">
        <v>96</v>
      </c>
      <c r="C22499" s="218">
        <v>2.5802</v>
      </c>
    </row>
    <row r="22500" spans="1:3" ht="15" customHeight="1" x14ac:dyDescent="0.25">
      <c r="A22500" s="216">
        <v>45909</v>
      </c>
      <c r="B22500" s="217" t="s">
        <v>96</v>
      </c>
      <c r="C22500" s="218">
        <v>2.5859999999999999</v>
      </c>
    </row>
    <row r="22501" spans="1:3" ht="15" customHeight="1" x14ac:dyDescent="0.25">
      <c r="A22501" s="216">
        <v>45910</v>
      </c>
      <c r="B22501" s="217" t="s">
        <v>96</v>
      </c>
      <c r="C22501" s="218">
        <v>2.5918000000000001</v>
      </c>
    </row>
    <row r="22502" spans="1:3" ht="15" customHeight="1" x14ac:dyDescent="0.25">
      <c r="A22502" s="216">
        <v>45911</v>
      </c>
      <c r="B22502" s="217" t="s">
        <v>96</v>
      </c>
      <c r="C22502" s="218">
        <v>2.5975999999999999</v>
      </c>
    </row>
    <row r="22503" spans="1:3" ht="15" customHeight="1" x14ac:dyDescent="0.25">
      <c r="A22503" s="216">
        <v>45912</v>
      </c>
      <c r="B22503" s="217" t="s">
        <v>96</v>
      </c>
      <c r="C22503" s="218">
        <v>2.6150000000000002</v>
      </c>
    </row>
    <row r="22504" spans="1:3" ht="15" customHeight="1" x14ac:dyDescent="0.25">
      <c r="A22504" s="216">
        <v>45915</v>
      </c>
      <c r="B22504" s="217" t="s">
        <v>96</v>
      </c>
      <c r="C22504" s="218">
        <v>2.6208</v>
      </c>
    </row>
    <row r="22505" spans="1:3" ht="15" customHeight="1" x14ac:dyDescent="0.25">
      <c r="A22505" s="216">
        <v>45916</v>
      </c>
      <c r="B22505" s="217" t="s">
        <v>96</v>
      </c>
      <c r="C22505" s="218">
        <v>2.6265999999999998</v>
      </c>
    </row>
    <row r="22506" spans="1:3" ht="15" customHeight="1" x14ac:dyDescent="0.25">
      <c r="A22506" s="216">
        <v>45917</v>
      </c>
      <c r="B22506" s="217" t="s">
        <v>96</v>
      </c>
      <c r="C22506" s="218">
        <v>2.6324000000000001</v>
      </c>
    </row>
    <row r="22507" spans="1:3" ht="15" customHeight="1" x14ac:dyDescent="0.25">
      <c r="A22507" s="216">
        <v>45918</v>
      </c>
      <c r="B22507" s="217" t="s">
        <v>96</v>
      </c>
      <c r="C22507" s="218">
        <v>2.6381999999999999</v>
      </c>
    </row>
    <row r="22508" spans="1:3" ht="15" customHeight="1" x14ac:dyDescent="0.25">
      <c r="A22508" s="216">
        <v>45919</v>
      </c>
      <c r="B22508" s="217" t="s">
        <v>96</v>
      </c>
      <c r="C22508" s="218">
        <v>2.6556000000000002</v>
      </c>
    </row>
    <row r="22509" spans="1:3" ht="15" customHeight="1" x14ac:dyDescent="0.25">
      <c r="A22509" s="216">
        <v>45922</v>
      </c>
      <c r="B22509" s="217" t="s">
        <v>96</v>
      </c>
      <c r="C22509" s="218">
        <v>2.6614</v>
      </c>
    </row>
    <row r="22510" spans="1:3" ht="15" customHeight="1" x14ac:dyDescent="0.25">
      <c r="A22510" s="216">
        <v>45923</v>
      </c>
      <c r="B22510" s="217" t="s">
        <v>96</v>
      </c>
      <c r="C22510" s="218">
        <v>2.6671999999999998</v>
      </c>
    </row>
    <row r="22511" spans="1:3" ht="15" customHeight="1" x14ac:dyDescent="0.25">
      <c r="A22511" s="216">
        <v>45924</v>
      </c>
      <c r="B22511" s="217" t="s">
        <v>96</v>
      </c>
      <c r="C22511" s="218">
        <v>2.6730999999999998</v>
      </c>
    </row>
    <row r="22512" spans="1:3" ht="15" customHeight="1" x14ac:dyDescent="0.25">
      <c r="A22512" s="216">
        <v>45925</v>
      </c>
      <c r="B22512" s="217" t="s">
        <v>96</v>
      </c>
      <c r="C22512" s="218">
        <v>2.6789000000000001</v>
      </c>
    </row>
    <row r="22513" spans="1:3" ht="15" customHeight="1" x14ac:dyDescent="0.25">
      <c r="A22513" s="216">
        <v>45926</v>
      </c>
      <c r="B22513" s="217" t="s">
        <v>96</v>
      </c>
      <c r="C22513" s="218">
        <v>2.6962999999999999</v>
      </c>
    </row>
    <row r="22514" spans="1:3" ht="15" customHeight="1" x14ac:dyDescent="0.25">
      <c r="A22514" s="216">
        <v>45929</v>
      </c>
      <c r="B22514" s="217" t="s">
        <v>96</v>
      </c>
      <c r="C22514" s="218">
        <v>2.7021000000000002</v>
      </c>
    </row>
    <row r="22515" spans="1:3" ht="15" customHeight="1" x14ac:dyDescent="0.25">
      <c r="A22515" s="216">
        <v>45930</v>
      </c>
      <c r="B22515" s="217" t="s">
        <v>96</v>
      </c>
      <c r="C22515" s="218">
        <v>2.7080000000000002</v>
      </c>
    </row>
    <row r="22516" spans="1:3" ht="15" customHeight="1" x14ac:dyDescent="0.25">
      <c r="A22516" s="216">
        <v>45566</v>
      </c>
      <c r="B22516" s="217" t="s">
        <v>83</v>
      </c>
      <c r="C22516" s="218">
        <v>1.0200000000000001E-2</v>
      </c>
    </row>
    <row r="22517" spans="1:3" ht="15" customHeight="1" x14ac:dyDescent="0.25">
      <c r="A22517" s="216">
        <v>45567</v>
      </c>
      <c r="B22517" s="217" t="s">
        <v>83</v>
      </c>
      <c r="C22517" s="218">
        <v>2.0400000000000001E-2</v>
      </c>
    </row>
    <row r="22518" spans="1:3" ht="15" customHeight="1" x14ac:dyDescent="0.25">
      <c r="A22518" s="216">
        <v>45568</v>
      </c>
      <c r="B22518" s="217" t="s">
        <v>83</v>
      </c>
      <c r="C22518" s="218">
        <v>3.0599999999999999E-2</v>
      </c>
    </row>
    <row r="22519" spans="1:3" ht="15" customHeight="1" x14ac:dyDescent="0.25">
      <c r="A22519" s="216">
        <v>45569</v>
      </c>
      <c r="B22519" s="217" t="s">
        <v>83</v>
      </c>
      <c r="C22519" s="218">
        <v>6.1400000000000003E-2</v>
      </c>
    </row>
    <row r="22520" spans="1:3" ht="15" customHeight="1" x14ac:dyDescent="0.25">
      <c r="A22520" s="216">
        <v>45572</v>
      </c>
      <c r="B22520" s="217" t="s">
        <v>83</v>
      </c>
      <c r="C22520" s="218">
        <v>7.1599999999999997E-2</v>
      </c>
    </row>
    <row r="22521" spans="1:3" ht="15" customHeight="1" x14ac:dyDescent="0.25">
      <c r="A22521" s="216">
        <v>45573</v>
      </c>
      <c r="B22521" s="217" t="s">
        <v>83</v>
      </c>
      <c r="C22521" s="218">
        <v>8.1900000000000001E-2</v>
      </c>
    </row>
    <row r="22522" spans="1:3" ht="15" customHeight="1" x14ac:dyDescent="0.25">
      <c r="A22522" s="216">
        <v>45574</v>
      </c>
      <c r="B22522" s="217" t="s">
        <v>83</v>
      </c>
      <c r="C22522" s="218">
        <v>9.2100000000000001E-2</v>
      </c>
    </row>
    <row r="22523" spans="1:3" ht="15" customHeight="1" x14ac:dyDescent="0.25">
      <c r="A22523" s="216">
        <v>45575</v>
      </c>
      <c r="B22523" s="217" t="s">
        <v>83</v>
      </c>
      <c r="C22523" s="218">
        <v>0.1023</v>
      </c>
    </row>
    <row r="22524" spans="1:3" ht="15" customHeight="1" x14ac:dyDescent="0.25">
      <c r="A22524" s="216">
        <v>45576</v>
      </c>
      <c r="B22524" s="217" t="s">
        <v>83</v>
      </c>
      <c r="C22524" s="218">
        <v>0.13289999999999999</v>
      </c>
    </row>
    <row r="22525" spans="1:3" ht="15" customHeight="1" x14ac:dyDescent="0.25">
      <c r="A22525" s="216">
        <v>45579</v>
      </c>
      <c r="B22525" s="217" t="s">
        <v>83</v>
      </c>
      <c r="C22525" s="218">
        <v>0.1431</v>
      </c>
    </row>
    <row r="22526" spans="1:3" ht="15" customHeight="1" x14ac:dyDescent="0.25">
      <c r="A22526" s="216">
        <v>45580</v>
      </c>
      <c r="B22526" s="217" t="s">
        <v>83</v>
      </c>
      <c r="C22526" s="218">
        <v>0.15329999999999999</v>
      </c>
    </row>
    <row r="22527" spans="1:3" ht="15" customHeight="1" x14ac:dyDescent="0.25">
      <c r="A22527" s="216">
        <v>45581</v>
      </c>
      <c r="B22527" s="217" t="s">
        <v>83</v>
      </c>
      <c r="C22527" s="218">
        <v>0.16350000000000001</v>
      </c>
    </row>
    <row r="22528" spans="1:3" ht="15" customHeight="1" x14ac:dyDescent="0.25">
      <c r="A22528" s="216">
        <v>45582</v>
      </c>
      <c r="B22528" s="217" t="s">
        <v>83</v>
      </c>
      <c r="C22528" s="218">
        <v>0.1736</v>
      </c>
    </row>
    <row r="22529" spans="1:3" ht="15" customHeight="1" x14ac:dyDescent="0.25">
      <c r="A22529" s="216">
        <v>45583</v>
      </c>
      <c r="B22529" s="217" t="s">
        <v>83</v>
      </c>
      <c r="C22529" s="218">
        <v>0.2041</v>
      </c>
    </row>
    <row r="22530" spans="1:3" ht="15" customHeight="1" x14ac:dyDescent="0.25">
      <c r="A22530" s="216">
        <v>45586</v>
      </c>
      <c r="B22530" s="217" t="s">
        <v>83</v>
      </c>
      <c r="C22530" s="218">
        <v>0.2142</v>
      </c>
    </row>
    <row r="22531" spans="1:3" ht="15" customHeight="1" x14ac:dyDescent="0.25">
      <c r="A22531" s="216">
        <v>45587</v>
      </c>
      <c r="B22531" s="217" t="s">
        <v>83</v>
      </c>
      <c r="C22531" s="218">
        <v>0.2243</v>
      </c>
    </row>
    <row r="22532" spans="1:3" ht="15" customHeight="1" x14ac:dyDescent="0.25">
      <c r="A22532" s="216">
        <v>45588</v>
      </c>
      <c r="B22532" s="217" t="s">
        <v>83</v>
      </c>
      <c r="C22532" s="218">
        <v>0.2341</v>
      </c>
    </row>
    <row r="22533" spans="1:3" ht="15" customHeight="1" x14ac:dyDescent="0.25">
      <c r="A22533" s="216">
        <v>45589</v>
      </c>
      <c r="B22533" s="217" t="s">
        <v>83</v>
      </c>
      <c r="C22533" s="218">
        <v>0.24379999999999999</v>
      </c>
    </row>
    <row r="22534" spans="1:3" ht="15" customHeight="1" x14ac:dyDescent="0.25">
      <c r="A22534" s="216">
        <v>45590</v>
      </c>
      <c r="B22534" s="217" t="s">
        <v>83</v>
      </c>
      <c r="C22534" s="218">
        <v>0.27300000000000002</v>
      </c>
    </row>
    <row r="22535" spans="1:3" ht="15" customHeight="1" x14ac:dyDescent="0.25">
      <c r="A22535" s="216">
        <v>45593</v>
      </c>
      <c r="B22535" s="217" t="s">
        <v>83</v>
      </c>
      <c r="C22535" s="218">
        <v>0.28270000000000001</v>
      </c>
    </row>
    <row r="22536" spans="1:3" ht="15" customHeight="1" x14ac:dyDescent="0.25">
      <c r="A22536" s="216">
        <v>45594</v>
      </c>
      <c r="B22536" s="217" t="s">
        <v>83</v>
      </c>
      <c r="C22536" s="218">
        <v>0.29239999999999999</v>
      </c>
    </row>
    <row r="22537" spans="1:3" ht="15" customHeight="1" x14ac:dyDescent="0.25">
      <c r="A22537" s="216">
        <v>45595</v>
      </c>
      <c r="B22537" s="217" t="s">
        <v>83</v>
      </c>
      <c r="C22537" s="218">
        <v>0.30209999999999998</v>
      </c>
    </row>
    <row r="22538" spans="1:3" ht="15" customHeight="1" x14ac:dyDescent="0.25">
      <c r="A22538" s="216">
        <v>45596</v>
      </c>
      <c r="B22538" s="217" t="s">
        <v>83</v>
      </c>
      <c r="C22538" s="218">
        <v>0.31169999999999998</v>
      </c>
    </row>
    <row r="22539" spans="1:3" ht="15" customHeight="1" x14ac:dyDescent="0.25">
      <c r="A22539" s="216">
        <v>45597</v>
      </c>
      <c r="B22539" s="217" t="s">
        <v>83</v>
      </c>
      <c r="C22539" s="218">
        <v>0.3407</v>
      </c>
    </row>
    <row r="22540" spans="1:3" ht="15" customHeight="1" x14ac:dyDescent="0.25">
      <c r="A22540" s="216">
        <v>45600</v>
      </c>
      <c r="B22540" s="217" t="s">
        <v>83</v>
      </c>
      <c r="C22540" s="218">
        <v>0.3503</v>
      </c>
    </row>
    <row r="22541" spans="1:3" ht="15" customHeight="1" x14ac:dyDescent="0.25">
      <c r="A22541" s="216">
        <v>45601</v>
      </c>
      <c r="B22541" s="217" t="s">
        <v>83</v>
      </c>
      <c r="C22541" s="218">
        <v>0.35980000000000001</v>
      </c>
    </row>
    <row r="22542" spans="1:3" ht="15" customHeight="1" x14ac:dyDescent="0.25">
      <c r="A22542" s="216">
        <v>45602</v>
      </c>
      <c r="B22542" s="217" t="s">
        <v>83</v>
      </c>
      <c r="C22542" s="218">
        <v>0.36940000000000001</v>
      </c>
    </row>
    <row r="22543" spans="1:3" ht="15" customHeight="1" x14ac:dyDescent="0.25">
      <c r="A22543" s="216">
        <v>45603</v>
      </c>
      <c r="B22543" s="217" t="s">
        <v>83</v>
      </c>
      <c r="C22543" s="218">
        <v>0.379</v>
      </c>
    </row>
    <row r="22544" spans="1:3" ht="15" customHeight="1" x14ac:dyDescent="0.25">
      <c r="A22544" s="216">
        <v>45604</v>
      </c>
      <c r="B22544" s="217" t="s">
        <v>83</v>
      </c>
      <c r="C22544" s="218">
        <v>0.40770000000000001</v>
      </c>
    </row>
    <row r="22545" spans="1:3" ht="15" customHeight="1" x14ac:dyDescent="0.25">
      <c r="A22545" s="216">
        <v>45607</v>
      </c>
      <c r="B22545" s="217" t="s">
        <v>83</v>
      </c>
      <c r="C22545" s="218">
        <v>0.41720000000000002</v>
      </c>
    </row>
    <row r="22546" spans="1:3" ht="15" customHeight="1" x14ac:dyDescent="0.25">
      <c r="A22546" s="216">
        <v>45608</v>
      </c>
      <c r="B22546" s="217" t="s">
        <v>83</v>
      </c>
      <c r="C22546" s="218">
        <v>0.42680000000000001</v>
      </c>
    </row>
    <row r="22547" spans="1:3" ht="15" customHeight="1" x14ac:dyDescent="0.25">
      <c r="A22547" s="216">
        <v>45609</v>
      </c>
      <c r="B22547" s="217" t="s">
        <v>83</v>
      </c>
      <c r="C22547" s="218">
        <v>0.43640000000000001</v>
      </c>
    </row>
    <row r="22548" spans="1:3" ht="15" customHeight="1" x14ac:dyDescent="0.25">
      <c r="A22548" s="216">
        <v>45610</v>
      </c>
      <c r="B22548" s="217" t="s">
        <v>83</v>
      </c>
      <c r="C22548" s="218">
        <v>0.44600000000000001</v>
      </c>
    </row>
    <row r="22549" spans="1:3" ht="15" customHeight="1" x14ac:dyDescent="0.25">
      <c r="A22549" s="216">
        <v>45611</v>
      </c>
      <c r="B22549" s="217" t="s">
        <v>83</v>
      </c>
      <c r="C22549" s="218">
        <v>0.47460000000000002</v>
      </c>
    </row>
    <row r="22550" spans="1:3" ht="15" customHeight="1" x14ac:dyDescent="0.25">
      <c r="A22550" s="216">
        <v>45614</v>
      </c>
      <c r="B22550" s="217" t="s">
        <v>83</v>
      </c>
      <c r="C22550" s="218">
        <v>0.48420000000000002</v>
      </c>
    </row>
    <row r="22551" spans="1:3" ht="15" customHeight="1" x14ac:dyDescent="0.25">
      <c r="A22551" s="216">
        <v>45615</v>
      </c>
      <c r="B22551" s="217" t="s">
        <v>83</v>
      </c>
      <c r="C22551" s="218">
        <v>0.49380000000000002</v>
      </c>
    </row>
    <row r="22552" spans="1:3" ht="15" customHeight="1" x14ac:dyDescent="0.25">
      <c r="A22552" s="216">
        <v>45616</v>
      </c>
      <c r="B22552" s="217" t="s">
        <v>83</v>
      </c>
      <c r="C22552" s="218">
        <v>0.50339999999999996</v>
      </c>
    </row>
    <row r="22553" spans="1:3" ht="15" customHeight="1" x14ac:dyDescent="0.25">
      <c r="A22553" s="216">
        <v>45617</v>
      </c>
      <c r="B22553" s="217" t="s">
        <v>83</v>
      </c>
      <c r="C22553" s="218">
        <v>0.51300000000000001</v>
      </c>
    </row>
    <row r="22554" spans="1:3" ht="15" customHeight="1" x14ac:dyDescent="0.25">
      <c r="A22554" s="216">
        <v>45618</v>
      </c>
      <c r="B22554" s="217" t="s">
        <v>83</v>
      </c>
      <c r="C22554" s="218">
        <v>0.54159999999999997</v>
      </c>
    </row>
    <row r="22555" spans="1:3" ht="15" customHeight="1" x14ac:dyDescent="0.25">
      <c r="A22555" s="216">
        <v>45621</v>
      </c>
      <c r="B22555" s="217" t="s">
        <v>83</v>
      </c>
      <c r="C22555" s="218">
        <v>0.55110000000000003</v>
      </c>
    </row>
    <row r="22556" spans="1:3" ht="15" customHeight="1" x14ac:dyDescent="0.25">
      <c r="A22556" s="216">
        <v>45622</v>
      </c>
      <c r="B22556" s="217" t="s">
        <v>83</v>
      </c>
      <c r="C22556" s="218">
        <v>0.56059999999999999</v>
      </c>
    </row>
    <row r="22557" spans="1:3" ht="15" customHeight="1" x14ac:dyDescent="0.25">
      <c r="A22557" s="216">
        <v>45623</v>
      </c>
      <c r="B22557" s="217" t="s">
        <v>83</v>
      </c>
      <c r="C22557" s="218">
        <v>0.57010000000000005</v>
      </c>
    </row>
    <row r="22558" spans="1:3" ht="15" customHeight="1" x14ac:dyDescent="0.25">
      <c r="A22558" s="216">
        <v>45624</v>
      </c>
      <c r="B22558" s="217" t="s">
        <v>83</v>
      </c>
      <c r="C22558" s="218">
        <v>0.5796</v>
      </c>
    </row>
    <row r="22559" spans="1:3" ht="15" customHeight="1" x14ac:dyDescent="0.25">
      <c r="A22559" s="216">
        <v>45625</v>
      </c>
      <c r="B22559" s="217" t="s">
        <v>83</v>
      </c>
      <c r="C22559" s="218">
        <v>0.60809999999999997</v>
      </c>
    </row>
    <row r="22560" spans="1:3" ht="15" customHeight="1" x14ac:dyDescent="0.25">
      <c r="A22560" s="216">
        <v>45628</v>
      </c>
      <c r="B22560" s="217" t="s">
        <v>83</v>
      </c>
      <c r="C22560" s="218">
        <v>0.61760000000000004</v>
      </c>
    </row>
    <row r="22561" spans="1:3" ht="15" customHeight="1" x14ac:dyDescent="0.25">
      <c r="A22561" s="216">
        <v>45629</v>
      </c>
      <c r="B22561" s="217" t="s">
        <v>83</v>
      </c>
      <c r="C22561" s="218">
        <v>0.62709999999999999</v>
      </c>
    </row>
    <row r="22562" spans="1:3" ht="15" customHeight="1" x14ac:dyDescent="0.25">
      <c r="A22562" s="216">
        <v>45630</v>
      </c>
      <c r="B22562" s="217" t="s">
        <v>83</v>
      </c>
      <c r="C22562" s="218">
        <v>0.63649999999999995</v>
      </c>
    </row>
    <row r="22563" spans="1:3" ht="15" customHeight="1" x14ac:dyDescent="0.25">
      <c r="A22563" s="216">
        <v>45631</v>
      </c>
      <c r="B22563" s="217" t="s">
        <v>83</v>
      </c>
      <c r="C22563" s="218">
        <v>0.64600000000000002</v>
      </c>
    </row>
    <row r="22564" spans="1:3" ht="15" customHeight="1" x14ac:dyDescent="0.25">
      <c r="A22564" s="216">
        <v>45632</v>
      </c>
      <c r="B22564" s="217" t="s">
        <v>83</v>
      </c>
      <c r="C22564" s="218">
        <v>0.6744</v>
      </c>
    </row>
    <row r="22565" spans="1:3" ht="15" customHeight="1" x14ac:dyDescent="0.25">
      <c r="A22565" s="216">
        <v>45635</v>
      </c>
      <c r="B22565" s="217" t="s">
        <v>83</v>
      </c>
      <c r="C22565" s="218">
        <v>0.68379999999999996</v>
      </c>
    </row>
    <row r="22566" spans="1:3" ht="15" customHeight="1" x14ac:dyDescent="0.25">
      <c r="A22566" s="216">
        <v>45636</v>
      </c>
      <c r="B22566" s="217" t="s">
        <v>83</v>
      </c>
      <c r="C22566" s="218">
        <v>0.69320000000000004</v>
      </c>
    </row>
    <row r="22567" spans="1:3" ht="15" customHeight="1" x14ac:dyDescent="0.25">
      <c r="A22567" s="216">
        <v>45637</v>
      </c>
      <c r="B22567" s="217" t="s">
        <v>83</v>
      </c>
      <c r="C22567" s="218">
        <v>0.7026</v>
      </c>
    </row>
    <row r="22568" spans="1:3" ht="15" customHeight="1" x14ac:dyDescent="0.25">
      <c r="A22568" s="216">
        <v>45638</v>
      </c>
      <c r="B22568" s="217" t="s">
        <v>83</v>
      </c>
      <c r="C22568" s="218">
        <v>0.71199999999999997</v>
      </c>
    </row>
    <row r="22569" spans="1:3" ht="15" customHeight="1" x14ac:dyDescent="0.25">
      <c r="A22569" s="216">
        <v>45639</v>
      </c>
      <c r="B22569" s="217" t="s">
        <v>83</v>
      </c>
      <c r="C22569" s="218">
        <v>0.74029999999999996</v>
      </c>
    </row>
    <row r="22570" spans="1:3" ht="15" customHeight="1" x14ac:dyDescent="0.25">
      <c r="A22570" s="216">
        <v>45642</v>
      </c>
      <c r="B22570" s="217" t="s">
        <v>83</v>
      </c>
      <c r="C22570" s="218">
        <v>0.74980000000000002</v>
      </c>
    </row>
    <row r="22571" spans="1:3" ht="15" customHeight="1" x14ac:dyDescent="0.25">
      <c r="A22571" s="216">
        <v>45643</v>
      </c>
      <c r="B22571" s="217" t="s">
        <v>83</v>
      </c>
      <c r="C22571" s="218">
        <v>0.75919999999999999</v>
      </c>
    </row>
    <row r="22572" spans="1:3" ht="15" customHeight="1" x14ac:dyDescent="0.25">
      <c r="A22572" s="216">
        <v>45644</v>
      </c>
      <c r="B22572" s="217" t="s">
        <v>83</v>
      </c>
      <c r="C22572" s="218">
        <v>0.76839999999999997</v>
      </c>
    </row>
    <row r="22573" spans="1:3" ht="15" customHeight="1" x14ac:dyDescent="0.25">
      <c r="A22573" s="216">
        <v>45645</v>
      </c>
      <c r="B22573" s="217" t="s">
        <v>83</v>
      </c>
      <c r="C22573" s="218">
        <v>0.77749999999999997</v>
      </c>
    </row>
    <row r="22574" spans="1:3" ht="15" customHeight="1" x14ac:dyDescent="0.25">
      <c r="A22574" s="216">
        <v>45646</v>
      </c>
      <c r="B22574" s="217" t="s">
        <v>83</v>
      </c>
      <c r="C22574" s="218">
        <v>0.80489999999999995</v>
      </c>
    </row>
    <row r="22575" spans="1:3" ht="15" customHeight="1" x14ac:dyDescent="0.25">
      <c r="A22575" s="216">
        <v>45649</v>
      </c>
      <c r="B22575" s="217" t="s">
        <v>83</v>
      </c>
      <c r="C22575" s="218">
        <v>0.81410000000000005</v>
      </c>
    </row>
    <row r="22576" spans="1:3" ht="15" customHeight="1" x14ac:dyDescent="0.25">
      <c r="A22576" s="216">
        <v>45650</v>
      </c>
      <c r="B22576" s="217" t="s">
        <v>83</v>
      </c>
      <c r="C22576" s="218">
        <v>0.82320000000000004</v>
      </c>
    </row>
    <row r="22577" spans="1:3" ht="15" customHeight="1" x14ac:dyDescent="0.25">
      <c r="A22577" s="216">
        <v>45651</v>
      </c>
      <c r="B22577" s="217" t="s">
        <v>83</v>
      </c>
      <c r="C22577" s="218">
        <v>0.83240000000000003</v>
      </c>
    </row>
    <row r="22578" spans="1:3" ht="15" customHeight="1" x14ac:dyDescent="0.25">
      <c r="A22578" s="216">
        <v>45652</v>
      </c>
      <c r="B22578" s="217" t="s">
        <v>83</v>
      </c>
      <c r="C22578" s="218">
        <v>0.84150000000000003</v>
      </c>
    </row>
    <row r="22579" spans="1:3" ht="15" customHeight="1" x14ac:dyDescent="0.25">
      <c r="A22579" s="216">
        <v>45653</v>
      </c>
      <c r="B22579" s="217" t="s">
        <v>83</v>
      </c>
      <c r="C22579" s="218">
        <v>0.86890000000000001</v>
      </c>
    </row>
    <row r="22580" spans="1:3" ht="15" customHeight="1" x14ac:dyDescent="0.25">
      <c r="A22580" s="216">
        <v>45656</v>
      </c>
      <c r="B22580" s="217" t="s">
        <v>83</v>
      </c>
      <c r="C22580" s="218">
        <v>0.878</v>
      </c>
    </row>
    <row r="22581" spans="1:3" ht="15" customHeight="1" x14ac:dyDescent="0.25">
      <c r="A22581" s="216">
        <v>45657</v>
      </c>
      <c r="B22581" s="217" t="s">
        <v>83</v>
      </c>
      <c r="C22581" s="218">
        <v>0.88690000000000002</v>
      </c>
    </row>
    <row r="22582" spans="1:3" ht="15" customHeight="1" x14ac:dyDescent="0.25">
      <c r="A22582" s="216">
        <v>45659</v>
      </c>
      <c r="B22582" s="217" t="s">
        <v>83</v>
      </c>
      <c r="C22582" s="218">
        <v>0.90459999999999996</v>
      </c>
    </row>
    <row r="22583" spans="1:3" ht="15" customHeight="1" x14ac:dyDescent="0.25">
      <c r="A22583" s="216">
        <v>45660</v>
      </c>
      <c r="B22583" s="217" t="s">
        <v>83</v>
      </c>
      <c r="C22583" s="218">
        <v>0.93130000000000002</v>
      </c>
    </row>
    <row r="22584" spans="1:3" ht="15" customHeight="1" x14ac:dyDescent="0.25">
      <c r="A22584" s="216">
        <v>45663</v>
      </c>
      <c r="B22584" s="217" t="s">
        <v>83</v>
      </c>
      <c r="C22584" s="218">
        <v>0.94010000000000005</v>
      </c>
    </row>
    <row r="22585" spans="1:3" ht="15" customHeight="1" x14ac:dyDescent="0.25">
      <c r="A22585" s="216">
        <v>45664</v>
      </c>
      <c r="B22585" s="217" t="s">
        <v>83</v>
      </c>
      <c r="C22585" s="218">
        <v>0.94899999999999995</v>
      </c>
    </row>
    <row r="22586" spans="1:3" ht="15" customHeight="1" x14ac:dyDescent="0.25">
      <c r="A22586" s="216">
        <v>45665</v>
      </c>
      <c r="B22586" s="217" t="s">
        <v>83</v>
      </c>
      <c r="C22586" s="218">
        <v>0.95779999999999998</v>
      </c>
    </row>
    <row r="22587" spans="1:3" ht="15" customHeight="1" x14ac:dyDescent="0.25">
      <c r="A22587" s="216">
        <v>45666</v>
      </c>
      <c r="B22587" s="217" t="s">
        <v>83</v>
      </c>
      <c r="C22587" s="218">
        <v>0.96660000000000001</v>
      </c>
    </row>
    <row r="22588" spans="1:3" ht="15" customHeight="1" x14ac:dyDescent="0.25">
      <c r="A22588" s="216">
        <v>45667</v>
      </c>
      <c r="B22588" s="217" t="s">
        <v>83</v>
      </c>
      <c r="C22588" s="218">
        <v>0.9929</v>
      </c>
    </row>
    <row r="22589" spans="1:3" ht="15" customHeight="1" x14ac:dyDescent="0.25">
      <c r="A22589" s="216">
        <v>45670</v>
      </c>
      <c r="B22589" s="217" t="s">
        <v>83</v>
      </c>
      <c r="C22589" s="218">
        <v>1.0017</v>
      </c>
    </row>
    <row r="22590" spans="1:3" ht="15" customHeight="1" x14ac:dyDescent="0.25">
      <c r="A22590" s="216">
        <v>45671</v>
      </c>
      <c r="B22590" s="217" t="s">
        <v>83</v>
      </c>
      <c r="C22590" s="218">
        <v>1.0104</v>
      </c>
    </row>
    <row r="22591" spans="1:3" ht="15" customHeight="1" x14ac:dyDescent="0.25">
      <c r="A22591" s="216">
        <v>45672</v>
      </c>
      <c r="B22591" s="217" t="s">
        <v>83</v>
      </c>
      <c r="C22591" s="218">
        <v>1.0192000000000001</v>
      </c>
    </row>
    <row r="22592" spans="1:3" ht="15" customHeight="1" x14ac:dyDescent="0.25">
      <c r="A22592" s="216">
        <v>45673</v>
      </c>
      <c r="B22592" s="217" t="s">
        <v>83</v>
      </c>
      <c r="C22592" s="218">
        <v>1.028</v>
      </c>
    </row>
    <row r="22593" spans="1:3" ht="15" customHeight="1" x14ac:dyDescent="0.25">
      <c r="A22593" s="216">
        <v>45674</v>
      </c>
      <c r="B22593" s="217" t="s">
        <v>83</v>
      </c>
      <c r="C22593" s="218">
        <v>1.0541</v>
      </c>
    </row>
    <row r="22594" spans="1:3" ht="15" customHeight="1" x14ac:dyDescent="0.25">
      <c r="A22594" s="216">
        <v>45677</v>
      </c>
      <c r="B22594" s="217" t="s">
        <v>83</v>
      </c>
      <c r="C22594" s="218">
        <v>1.0629</v>
      </c>
    </row>
    <row r="22595" spans="1:3" ht="15" customHeight="1" x14ac:dyDescent="0.25">
      <c r="A22595" s="216">
        <v>45678</v>
      </c>
      <c r="B22595" s="217" t="s">
        <v>83</v>
      </c>
      <c r="C22595" s="218">
        <v>1.0716000000000001</v>
      </c>
    </row>
    <row r="22596" spans="1:3" ht="15" customHeight="1" x14ac:dyDescent="0.25">
      <c r="A22596" s="216">
        <v>45679</v>
      </c>
      <c r="B22596" s="217" t="s">
        <v>83</v>
      </c>
      <c r="C22596" s="218">
        <v>1.0803</v>
      </c>
    </row>
    <row r="22597" spans="1:3" ht="15" customHeight="1" x14ac:dyDescent="0.25">
      <c r="A22597" s="216">
        <v>45680</v>
      </c>
      <c r="B22597" s="217" t="s">
        <v>83</v>
      </c>
      <c r="C22597" s="218">
        <v>1.089</v>
      </c>
    </row>
    <row r="22598" spans="1:3" ht="15" customHeight="1" x14ac:dyDescent="0.25">
      <c r="A22598" s="216">
        <v>45681</v>
      </c>
      <c r="B22598" s="217" t="s">
        <v>83</v>
      </c>
      <c r="C22598" s="218">
        <v>1.1151</v>
      </c>
    </row>
    <row r="22599" spans="1:3" ht="15" customHeight="1" x14ac:dyDescent="0.25">
      <c r="A22599" s="216">
        <v>45684</v>
      </c>
      <c r="B22599" s="217" t="s">
        <v>83</v>
      </c>
      <c r="C22599" s="218">
        <v>1.1238999999999999</v>
      </c>
    </row>
    <row r="22600" spans="1:3" ht="15" customHeight="1" x14ac:dyDescent="0.25">
      <c r="A22600" s="216">
        <v>45685</v>
      </c>
      <c r="B22600" s="217" t="s">
        <v>83</v>
      </c>
      <c r="C22600" s="218">
        <v>1.1325000000000001</v>
      </c>
    </row>
    <row r="22601" spans="1:3" ht="15" customHeight="1" x14ac:dyDescent="0.25">
      <c r="A22601" s="216">
        <v>45686</v>
      </c>
      <c r="B22601" s="217" t="s">
        <v>83</v>
      </c>
      <c r="C22601" s="218">
        <v>1.1412</v>
      </c>
    </row>
    <row r="22602" spans="1:3" ht="15" customHeight="1" x14ac:dyDescent="0.25">
      <c r="A22602" s="216">
        <v>45687</v>
      </c>
      <c r="B22602" s="217" t="s">
        <v>83</v>
      </c>
      <c r="C22602" s="218">
        <v>1.1498999999999999</v>
      </c>
    </row>
    <row r="22603" spans="1:3" ht="15" customHeight="1" x14ac:dyDescent="0.25">
      <c r="A22603" s="216">
        <v>45688</v>
      </c>
      <c r="B22603" s="217" t="s">
        <v>83</v>
      </c>
      <c r="C22603" s="218">
        <v>1.1758</v>
      </c>
    </row>
    <row r="22604" spans="1:3" ht="15" customHeight="1" x14ac:dyDescent="0.25">
      <c r="A22604" s="216">
        <v>45691</v>
      </c>
      <c r="B22604" s="217" t="s">
        <v>83</v>
      </c>
      <c r="C22604" s="218">
        <v>1.1845000000000001</v>
      </c>
    </row>
    <row r="22605" spans="1:3" ht="15" customHeight="1" x14ac:dyDescent="0.25">
      <c r="A22605" s="216">
        <v>45692</v>
      </c>
      <c r="B22605" s="217" t="s">
        <v>83</v>
      </c>
      <c r="C22605" s="218">
        <v>1.1931</v>
      </c>
    </row>
    <row r="22606" spans="1:3" ht="15" customHeight="1" x14ac:dyDescent="0.25">
      <c r="A22606" s="216">
        <v>45693</v>
      </c>
      <c r="B22606" s="217" t="s">
        <v>83</v>
      </c>
      <c r="C22606" s="218">
        <v>1.2015</v>
      </c>
    </row>
    <row r="22607" spans="1:3" ht="15" customHeight="1" x14ac:dyDescent="0.25">
      <c r="A22607" s="216">
        <v>45694</v>
      </c>
      <c r="B22607" s="217" t="s">
        <v>83</v>
      </c>
      <c r="C22607" s="218">
        <v>1.2099</v>
      </c>
    </row>
    <row r="22608" spans="1:3" ht="15" customHeight="1" x14ac:dyDescent="0.25">
      <c r="A22608" s="216">
        <v>45695</v>
      </c>
      <c r="B22608" s="217" t="s">
        <v>83</v>
      </c>
      <c r="C22608" s="218">
        <v>1.2350000000000001</v>
      </c>
    </row>
    <row r="22609" spans="1:3" ht="15" customHeight="1" x14ac:dyDescent="0.25">
      <c r="A22609" s="216">
        <v>45698</v>
      </c>
      <c r="B22609" s="217" t="s">
        <v>83</v>
      </c>
      <c r="C22609" s="218">
        <v>1.2433000000000001</v>
      </c>
    </row>
    <row r="22610" spans="1:3" ht="15" customHeight="1" x14ac:dyDescent="0.25">
      <c r="A22610" s="216">
        <v>45699</v>
      </c>
      <c r="B22610" s="217" t="s">
        <v>83</v>
      </c>
      <c r="C22610" s="218">
        <v>1.2516</v>
      </c>
    </row>
    <row r="22611" spans="1:3" ht="15" customHeight="1" x14ac:dyDescent="0.25">
      <c r="A22611" s="216">
        <v>45700</v>
      </c>
      <c r="B22611" s="217" t="s">
        <v>83</v>
      </c>
      <c r="C22611" s="218">
        <v>1.2598</v>
      </c>
    </row>
    <row r="22612" spans="1:3" ht="15" customHeight="1" x14ac:dyDescent="0.25">
      <c r="A22612" s="216">
        <v>45701</v>
      </c>
      <c r="B22612" s="217" t="s">
        <v>83</v>
      </c>
      <c r="C22612" s="218">
        <v>1.268</v>
      </c>
    </row>
    <row r="22613" spans="1:3" ht="15" customHeight="1" x14ac:dyDescent="0.25">
      <c r="A22613" s="216">
        <v>45702</v>
      </c>
      <c r="B22613" s="217" t="s">
        <v>83</v>
      </c>
      <c r="C22613" s="218">
        <v>1.2927</v>
      </c>
    </row>
    <row r="22614" spans="1:3" ht="15" customHeight="1" x14ac:dyDescent="0.25">
      <c r="A22614" s="216">
        <v>45705</v>
      </c>
      <c r="B22614" s="217" t="s">
        <v>83</v>
      </c>
      <c r="C22614" s="218">
        <v>1.3008999999999999</v>
      </c>
    </row>
    <row r="22615" spans="1:3" ht="15" customHeight="1" x14ac:dyDescent="0.25">
      <c r="A22615" s="216">
        <v>45706</v>
      </c>
      <c r="B22615" s="217" t="s">
        <v>83</v>
      </c>
      <c r="C22615" s="218">
        <v>1.3090999999999999</v>
      </c>
    </row>
    <row r="22616" spans="1:3" ht="15" customHeight="1" x14ac:dyDescent="0.25">
      <c r="A22616" s="216">
        <v>45707</v>
      </c>
      <c r="B22616" s="217" t="s">
        <v>83</v>
      </c>
      <c r="C22616" s="218">
        <v>1.3172999999999999</v>
      </c>
    </row>
    <row r="22617" spans="1:3" ht="15" customHeight="1" x14ac:dyDescent="0.25">
      <c r="A22617" s="216">
        <v>45708</v>
      </c>
      <c r="B22617" s="217" t="s">
        <v>83</v>
      </c>
      <c r="C22617" s="218">
        <v>1.3254999999999999</v>
      </c>
    </row>
    <row r="22618" spans="1:3" ht="15" customHeight="1" x14ac:dyDescent="0.25">
      <c r="A22618" s="216">
        <v>45709</v>
      </c>
      <c r="B22618" s="217" t="s">
        <v>83</v>
      </c>
      <c r="C22618" s="218">
        <v>1.3499000000000001</v>
      </c>
    </row>
    <row r="22619" spans="1:3" ht="15" customHeight="1" x14ac:dyDescent="0.25">
      <c r="A22619" s="216">
        <v>45712</v>
      </c>
      <c r="B22619" s="217" t="s">
        <v>83</v>
      </c>
      <c r="C22619" s="218">
        <v>1.3580000000000001</v>
      </c>
    </row>
    <row r="22620" spans="1:3" ht="15" customHeight="1" x14ac:dyDescent="0.25">
      <c r="A22620" s="216">
        <v>45713</v>
      </c>
      <c r="B22620" s="217" t="s">
        <v>83</v>
      </c>
      <c r="C22620" s="218">
        <v>1.3662000000000001</v>
      </c>
    </row>
    <row r="22621" spans="1:3" ht="15" customHeight="1" x14ac:dyDescent="0.25">
      <c r="A22621" s="216">
        <v>45714</v>
      </c>
      <c r="B22621" s="217" t="s">
        <v>83</v>
      </c>
      <c r="C22621" s="218">
        <v>1.3743000000000001</v>
      </c>
    </row>
    <row r="22622" spans="1:3" ht="15" customHeight="1" x14ac:dyDescent="0.25">
      <c r="A22622" s="216">
        <v>45715</v>
      </c>
      <c r="B22622" s="217" t="s">
        <v>83</v>
      </c>
      <c r="C22622" s="218">
        <v>1.3825000000000001</v>
      </c>
    </row>
    <row r="22623" spans="1:3" ht="15" customHeight="1" x14ac:dyDescent="0.25">
      <c r="A22623" s="216">
        <v>45716</v>
      </c>
      <c r="B22623" s="217" t="s">
        <v>83</v>
      </c>
      <c r="C22623" s="218">
        <v>1.4067000000000001</v>
      </c>
    </row>
    <row r="22624" spans="1:3" ht="15" customHeight="1" x14ac:dyDescent="0.25">
      <c r="A22624" s="216">
        <v>45719</v>
      </c>
      <c r="B22624" s="217" t="s">
        <v>83</v>
      </c>
      <c r="C22624" s="218">
        <v>1.4147000000000001</v>
      </c>
    </row>
    <row r="22625" spans="1:3" ht="15" customHeight="1" x14ac:dyDescent="0.25">
      <c r="A22625" s="216">
        <v>45720</v>
      </c>
      <c r="B22625" s="217" t="s">
        <v>83</v>
      </c>
      <c r="C22625" s="218">
        <v>1.4228000000000001</v>
      </c>
    </row>
    <row r="22626" spans="1:3" ht="15" customHeight="1" x14ac:dyDescent="0.25">
      <c r="A22626" s="216">
        <v>45721</v>
      </c>
      <c r="B22626" s="217" t="s">
        <v>83</v>
      </c>
      <c r="C22626" s="218">
        <v>1.4308000000000001</v>
      </c>
    </row>
    <row r="22627" spans="1:3" ht="15" customHeight="1" x14ac:dyDescent="0.25">
      <c r="A22627" s="216">
        <v>45722</v>
      </c>
      <c r="B22627" s="217" t="s">
        <v>83</v>
      </c>
      <c r="C22627" s="218">
        <v>1.4389000000000001</v>
      </c>
    </row>
    <row r="22628" spans="1:3" ht="15" customHeight="1" x14ac:dyDescent="0.25">
      <c r="A22628" s="216">
        <v>45723</v>
      </c>
      <c r="B22628" s="217" t="s">
        <v>83</v>
      </c>
      <c r="C22628" s="218">
        <v>1.4629000000000001</v>
      </c>
    </row>
    <row r="22629" spans="1:3" ht="15" customHeight="1" x14ac:dyDescent="0.25">
      <c r="A22629" s="216">
        <v>45726</v>
      </c>
      <c r="B22629" s="217" t="s">
        <v>83</v>
      </c>
      <c r="C22629" s="218">
        <v>1.4708000000000001</v>
      </c>
    </row>
    <row r="22630" spans="1:3" ht="15" customHeight="1" x14ac:dyDescent="0.25">
      <c r="A22630" s="216">
        <v>45727</v>
      </c>
      <c r="B22630" s="217" t="s">
        <v>83</v>
      </c>
      <c r="C22630" s="218">
        <v>1.4787999999999999</v>
      </c>
    </row>
    <row r="22631" spans="1:3" ht="15" customHeight="1" x14ac:dyDescent="0.25">
      <c r="A22631" s="216">
        <v>45728</v>
      </c>
      <c r="B22631" s="217" t="s">
        <v>83</v>
      </c>
      <c r="C22631" s="218">
        <v>1.4864999999999999</v>
      </c>
    </row>
    <row r="22632" spans="1:3" ht="15" customHeight="1" x14ac:dyDescent="0.25">
      <c r="A22632" s="216">
        <v>45729</v>
      </c>
      <c r="B22632" s="217" t="s">
        <v>83</v>
      </c>
      <c r="C22632" s="218">
        <v>1.4942</v>
      </c>
    </row>
    <row r="22633" spans="1:3" ht="15" customHeight="1" x14ac:dyDescent="0.25">
      <c r="A22633" s="216">
        <v>45730</v>
      </c>
      <c r="B22633" s="217" t="s">
        <v>83</v>
      </c>
      <c r="C22633" s="218">
        <v>1.5169999999999999</v>
      </c>
    </row>
    <row r="22634" spans="1:3" ht="15" customHeight="1" x14ac:dyDescent="0.25">
      <c r="A22634" s="216">
        <v>45733</v>
      </c>
      <c r="B22634" s="217" t="s">
        <v>83</v>
      </c>
      <c r="C22634" s="218">
        <v>1.5246</v>
      </c>
    </row>
    <row r="22635" spans="1:3" ht="15" customHeight="1" x14ac:dyDescent="0.25">
      <c r="A22635" s="216">
        <v>45734</v>
      </c>
      <c r="B22635" s="217" t="s">
        <v>83</v>
      </c>
      <c r="C22635" s="218">
        <v>1.5322</v>
      </c>
    </row>
    <row r="22636" spans="1:3" ht="15" customHeight="1" x14ac:dyDescent="0.25">
      <c r="A22636" s="216">
        <v>45735</v>
      </c>
      <c r="B22636" s="217" t="s">
        <v>83</v>
      </c>
      <c r="C22636" s="218">
        <v>1.5397000000000001</v>
      </c>
    </row>
    <row r="22637" spans="1:3" ht="15" customHeight="1" x14ac:dyDescent="0.25">
      <c r="A22637" s="216">
        <v>45736</v>
      </c>
      <c r="B22637" s="217" t="s">
        <v>83</v>
      </c>
      <c r="C22637" s="218">
        <v>1.5472999999999999</v>
      </c>
    </row>
    <row r="22638" spans="1:3" ht="15" customHeight="1" x14ac:dyDescent="0.25">
      <c r="A22638" s="216">
        <v>45737</v>
      </c>
      <c r="B22638" s="217" t="s">
        <v>83</v>
      </c>
      <c r="C22638" s="218">
        <v>1.57</v>
      </c>
    </row>
    <row r="22639" spans="1:3" ht="15" customHeight="1" x14ac:dyDescent="0.25">
      <c r="A22639" s="216">
        <v>45740</v>
      </c>
      <c r="B22639" s="217" t="s">
        <v>83</v>
      </c>
      <c r="C22639" s="218">
        <v>1.5774999999999999</v>
      </c>
    </row>
    <row r="22640" spans="1:3" ht="15" customHeight="1" x14ac:dyDescent="0.25">
      <c r="A22640" s="216">
        <v>45741</v>
      </c>
      <c r="B22640" s="217" t="s">
        <v>83</v>
      </c>
      <c r="C22640" s="218">
        <v>1.5851</v>
      </c>
    </row>
    <row r="22641" spans="1:3" ht="15" customHeight="1" x14ac:dyDescent="0.25">
      <c r="A22641" s="216">
        <v>45742</v>
      </c>
      <c r="B22641" s="217" t="s">
        <v>83</v>
      </c>
      <c r="C22641" s="218">
        <v>1.5926</v>
      </c>
    </row>
    <row r="22642" spans="1:3" ht="15" customHeight="1" x14ac:dyDescent="0.25">
      <c r="A22642" s="216">
        <v>45743</v>
      </c>
      <c r="B22642" s="217" t="s">
        <v>83</v>
      </c>
      <c r="C22642" s="218">
        <v>1.6001000000000001</v>
      </c>
    </row>
    <row r="22643" spans="1:3" ht="15" customHeight="1" x14ac:dyDescent="0.25">
      <c r="A22643" s="216">
        <v>45744</v>
      </c>
      <c r="B22643" s="217" t="s">
        <v>83</v>
      </c>
      <c r="C22643" s="218">
        <v>1.6227</v>
      </c>
    </row>
    <row r="22644" spans="1:3" ht="15" customHeight="1" x14ac:dyDescent="0.25">
      <c r="A22644" s="216">
        <v>45747</v>
      </c>
      <c r="B22644" s="217" t="s">
        <v>83</v>
      </c>
      <c r="C22644" s="218">
        <v>1.6303000000000001</v>
      </c>
    </row>
    <row r="22645" spans="1:3" ht="15" customHeight="1" x14ac:dyDescent="0.25">
      <c r="A22645" s="216">
        <v>45748</v>
      </c>
      <c r="B22645" s="217" t="s">
        <v>83</v>
      </c>
      <c r="C22645" s="218">
        <v>1.6377999999999999</v>
      </c>
    </row>
    <row r="22646" spans="1:3" ht="15" customHeight="1" x14ac:dyDescent="0.25">
      <c r="A22646" s="216">
        <v>45749</v>
      </c>
      <c r="B22646" s="217" t="s">
        <v>83</v>
      </c>
      <c r="C22646" s="218">
        <v>1.6452</v>
      </c>
    </row>
    <row r="22647" spans="1:3" ht="15" customHeight="1" x14ac:dyDescent="0.25">
      <c r="A22647" s="216">
        <v>45750</v>
      </c>
      <c r="B22647" s="217" t="s">
        <v>83</v>
      </c>
      <c r="C22647" s="218">
        <v>1.6527000000000001</v>
      </c>
    </row>
    <row r="22648" spans="1:3" ht="15" customHeight="1" x14ac:dyDescent="0.25">
      <c r="A22648" s="216">
        <v>45751</v>
      </c>
      <c r="B22648" s="217" t="s">
        <v>83</v>
      </c>
      <c r="C22648" s="218">
        <v>1.6749000000000001</v>
      </c>
    </row>
    <row r="22649" spans="1:3" ht="15" customHeight="1" x14ac:dyDescent="0.25">
      <c r="A22649" s="216">
        <v>45754</v>
      </c>
      <c r="B22649" s="217" t="s">
        <v>83</v>
      </c>
      <c r="C22649" s="218">
        <v>1.6822999999999999</v>
      </c>
    </row>
    <row r="22650" spans="1:3" ht="15" customHeight="1" x14ac:dyDescent="0.25">
      <c r="A22650" s="216">
        <v>45755</v>
      </c>
      <c r="B22650" s="217" t="s">
        <v>83</v>
      </c>
      <c r="C22650" s="218">
        <v>1.6897</v>
      </c>
    </row>
    <row r="22651" spans="1:3" ht="15" customHeight="1" x14ac:dyDescent="0.25">
      <c r="A22651" s="216">
        <v>45756</v>
      </c>
      <c r="B22651" s="217" t="s">
        <v>83</v>
      </c>
      <c r="C22651" s="218">
        <v>1.6970000000000001</v>
      </c>
    </row>
    <row r="22652" spans="1:3" ht="15" customHeight="1" x14ac:dyDescent="0.25">
      <c r="A22652" s="216">
        <v>45757</v>
      </c>
      <c r="B22652" s="217" t="s">
        <v>83</v>
      </c>
      <c r="C22652" s="218">
        <v>1.7043999999999999</v>
      </c>
    </row>
    <row r="22653" spans="1:3" ht="15" customHeight="1" x14ac:dyDescent="0.25">
      <c r="A22653" s="216">
        <v>45758</v>
      </c>
      <c r="B22653" s="217" t="s">
        <v>83</v>
      </c>
      <c r="C22653" s="218">
        <v>1.7265999999999999</v>
      </c>
    </row>
    <row r="22654" spans="1:3" ht="15" customHeight="1" x14ac:dyDescent="0.25">
      <c r="A22654" s="216">
        <v>45761</v>
      </c>
      <c r="B22654" s="217" t="s">
        <v>83</v>
      </c>
      <c r="C22654" s="218">
        <v>1.7339</v>
      </c>
    </row>
    <row r="22655" spans="1:3" ht="15" customHeight="1" x14ac:dyDescent="0.25">
      <c r="A22655" s="216">
        <v>45762</v>
      </c>
      <c r="B22655" s="217" t="s">
        <v>83</v>
      </c>
      <c r="C22655" s="218">
        <v>1.7413000000000001</v>
      </c>
    </row>
    <row r="22656" spans="1:3" ht="15" customHeight="1" x14ac:dyDescent="0.25">
      <c r="A22656" s="216">
        <v>45763</v>
      </c>
      <c r="B22656" s="217" t="s">
        <v>83</v>
      </c>
      <c r="C22656" s="218">
        <v>1.7486999999999999</v>
      </c>
    </row>
    <row r="22657" spans="1:3" ht="15" customHeight="1" x14ac:dyDescent="0.25">
      <c r="A22657" s="216">
        <v>45764</v>
      </c>
      <c r="B22657" s="217" t="s">
        <v>83</v>
      </c>
      <c r="C22657" s="218">
        <v>1.7854000000000001</v>
      </c>
    </row>
    <row r="22658" spans="1:3" ht="15" customHeight="1" x14ac:dyDescent="0.25">
      <c r="A22658" s="216">
        <v>45769</v>
      </c>
      <c r="B22658" s="217" t="s">
        <v>83</v>
      </c>
      <c r="C22658" s="218">
        <v>1.7927</v>
      </c>
    </row>
    <row r="22659" spans="1:3" ht="15" customHeight="1" x14ac:dyDescent="0.25">
      <c r="A22659" s="216">
        <v>45770</v>
      </c>
      <c r="B22659" s="217" t="s">
        <v>83</v>
      </c>
      <c r="C22659" s="218">
        <v>1.7997000000000001</v>
      </c>
    </row>
    <row r="22660" spans="1:3" ht="15" customHeight="1" x14ac:dyDescent="0.25">
      <c r="A22660" s="216">
        <v>45771</v>
      </c>
      <c r="B22660" s="217" t="s">
        <v>83</v>
      </c>
      <c r="C22660" s="218">
        <v>1.8067</v>
      </c>
    </row>
    <row r="22661" spans="1:3" ht="15" customHeight="1" x14ac:dyDescent="0.25">
      <c r="A22661" s="216">
        <v>45772</v>
      </c>
      <c r="B22661" s="217" t="s">
        <v>83</v>
      </c>
      <c r="C22661" s="218">
        <v>1.8275999999999999</v>
      </c>
    </row>
    <row r="22662" spans="1:3" ht="15" customHeight="1" x14ac:dyDescent="0.25">
      <c r="A22662" s="216">
        <v>45775</v>
      </c>
      <c r="B22662" s="217" t="s">
        <v>83</v>
      </c>
      <c r="C22662" s="218">
        <v>1.8345</v>
      </c>
    </row>
    <row r="22663" spans="1:3" ht="15" customHeight="1" x14ac:dyDescent="0.25">
      <c r="A22663" s="216">
        <v>45776</v>
      </c>
      <c r="B22663" s="217" t="s">
        <v>83</v>
      </c>
      <c r="C22663" s="218">
        <v>1.8413999999999999</v>
      </c>
    </row>
    <row r="22664" spans="1:3" ht="15" customHeight="1" x14ac:dyDescent="0.25">
      <c r="A22664" s="216">
        <v>45777</v>
      </c>
      <c r="B22664" s="217" t="s">
        <v>83</v>
      </c>
      <c r="C22664" s="218">
        <v>1.8552</v>
      </c>
    </row>
    <row r="22665" spans="1:3" ht="15" customHeight="1" x14ac:dyDescent="0.25">
      <c r="A22665" s="216">
        <v>45779</v>
      </c>
      <c r="B22665" s="217" t="s">
        <v>83</v>
      </c>
      <c r="C22665" s="218">
        <v>1.8757999999999999</v>
      </c>
    </row>
    <row r="22666" spans="1:3" ht="15" customHeight="1" x14ac:dyDescent="0.25">
      <c r="A22666" s="216">
        <v>45782</v>
      </c>
      <c r="B22666" s="217" t="s">
        <v>83</v>
      </c>
      <c r="C22666" s="218">
        <v>1.8827</v>
      </c>
    </row>
    <row r="22667" spans="1:3" ht="15" customHeight="1" x14ac:dyDescent="0.25">
      <c r="A22667" s="216">
        <v>45783</v>
      </c>
      <c r="B22667" s="217" t="s">
        <v>83</v>
      </c>
      <c r="C22667" s="218">
        <v>1.8895</v>
      </c>
    </row>
    <row r="22668" spans="1:3" ht="15" customHeight="1" x14ac:dyDescent="0.25">
      <c r="A22668" s="216">
        <v>45784</v>
      </c>
      <c r="B22668" s="217" t="s">
        <v>83</v>
      </c>
      <c r="C22668" s="218">
        <v>1.8964000000000001</v>
      </c>
    </row>
    <row r="22669" spans="1:3" ht="15" customHeight="1" x14ac:dyDescent="0.25">
      <c r="A22669" s="216">
        <v>45785</v>
      </c>
      <c r="B22669" s="217" t="s">
        <v>83</v>
      </c>
      <c r="C22669" s="218">
        <v>1.9033</v>
      </c>
    </row>
    <row r="22670" spans="1:3" ht="15" customHeight="1" x14ac:dyDescent="0.25">
      <c r="A22670" s="216">
        <v>45786</v>
      </c>
      <c r="B22670" s="217" t="s">
        <v>83</v>
      </c>
      <c r="C22670" s="218">
        <v>1.9238</v>
      </c>
    </row>
    <row r="22671" spans="1:3" ht="15" customHeight="1" x14ac:dyDescent="0.25">
      <c r="A22671" s="216">
        <v>45789</v>
      </c>
      <c r="B22671" s="217" t="s">
        <v>83</v>
      </c>
      <c r="C22671" s="218">
        <v>1.9307000000000001</v>
      </c>
    </row>
    <row r="22672" spans="1:3" ht="15" customHeight="1" x14ac:dyDescent="0.25">
      <c r="A22672" s="216">
        <v>45790</v>
      </c>
      <c r="B22672" s="217" t="s">
        <v>83</v>
      </c>
      <c r="C22672" s="218">
        <v>1.9375</v>
      </c>
    </row>
    <row r="22673" spans="1:3" ht="15" customHeight="1" x14ac:dyDescent="0.25">
      <c r="A22673" s="216">
        <v>45791</v>
      </c>
      <c r="B22673" s="217" t="s">
        <v>83</v>
      </c>
      <c r="C22673" s="218">
        <v>1.9443999999999999</v>
      </c>
    </row>
    <row r="22674" spans="1:3" ht="15" customHeight="1" x14ac:dyDescent="0.25">
      <c r="A22674" s="216">
        <v>45792</v>
      </c>
      <c r="B22674" s="217" t="s">
        <v>83</v>
      </c>
      <c r="C22674" s="218">
        <v>1.9512</v>
      </c>
    </row>
    <row r="22675" spans="1:3" ht="15" customHeight="1" x14ac:dyDescent="0.25">
      <c r="A22675" s="216">
        <v>45793</v>
      </c>
      <c r="B22675" s="217" t="s">
        <v>83</v>
      </c>
      <c r="C22675" s="218">
        <v>1.9715</v>
      </c>
    </row>
    <row r="22676" spans="1:3" ht="15" customHeight="1" x14ac:dyDescent="0.25">
      <c r="A22676" s="216">
        <v>45796</v>
      </c>
      <c r="B22676" s="217" t="s">
        <v>83</v>
      </c>
      <c r="C22676" s="218">
        <v>1.9782</v>
      </c>
    </row>
    <row r="22677" spans="1:3" ht="15" customHeight="1" x14ac:dyDescent="0.25">
      <c r="A22677" s="216">
        <v>45797</v>
      </c>
      <c r="B22677" s="217" t="s">
        <v>83</v>
      </c>
      <c r="C22677" s="218">
        <v>1.9849000000000001</v>
      </c>
    </row>
    <row r="22678" spans="1:3" ht="15" customHeight="1" x14ac:dyDescent="0.25">
      <c r="A22678" s="216">
        <v>45798</v>
      </c>
      <c r="B22678" s="217" t="s">
        <v>83</v>
      </c>
      <c r="C22678" s="218">
        <v>1.9917</v>
      </c>
    </row>
    <row r="22679" spans="1:3" ht="15" customHeight="1" x14ac:dyDescent="0.25">
      <c r="A22679" s="216">
        <v>45799</v>
      </c>
      <c r="B22679" s="217" t="s">
        <v>83</v>
      </c>
      <c r="C22679" s="218">
        <v>1.9984999999999999</v>
      </c>
    </row>
    <row r="22680" spans="1:3" ht="15" customHeight="1" x14ac:dyDescent="0.25">
      <c r="A22680" s="216">
        <v>45800</v>
      </c>
      <c r="B22680" s="217" t="s">
        <v>83</v>
      </c>
      <c r="C22680" s="218">
        <v>2.0188999999999999</v>
      </c>
    </row>
    <row r="22681" spans="1:3" ht="15" customHeight="1" x14ac:dyDescent="0.25">
      <c r="A22681" s="216">
        <v>45803</v>
      </c>
      <c r="B22681" s="217" t="s">
        <v>83</v>
      </c>
      <c r="C22681" s="218">
        <v>2.0257000000000001</v>
      </c>
    </row>
    <row r="22682" spans="1:3" ht="15" customHeight="1" x14ac:dyDescent="0.25">
      <c r="A22682" s="216">
        <v>45804</v>
      </c>
      <c r="B22682" s="217" t="s">
        <v>83</v>
      </c>
      <c r="C22682" s="218">
        <v>2.0325000000000002</v>
      </c>
    </row>
    <row r="22683" spans="1:3" ht="15" customHeight="1" x14ac:dyDescent="0.25">
      <c r="A22683" s="216">
        <v>45805</v>
      </c>
      <c r="B22683" s="217" t="s">
        <v>83</v>
      </c>
      <c r="C22683" s="218">
        <v>2.0392000000000001</v>
      </c>
    </row>
    <row r="22684" spans="1:3" ht="15" customHeight="1" x14ac:dyDescent="0.25">
      <c r="A22684" s="216">
        <v>45806</v>
      </c>
      <c r="B22684" s="217" t="s">
        <v>83</v>
      </c>
      <c r="C22684" s="218">
        <v>2.0459999999999998</v>
      </c>
    </row>
    <row r="22685" spans="1:3" ht="15" customHeight="1" x14ac:dyDescent="0.25">
      <c r="A22685" s="216">
        <v>45807</v>
      </c>
      <c r="B22685" s="217" t="s">
        <v>83</v>
      </c>
      <c r="C22685" s="218">
        <v>2.0661999999999998</v>
      </c>
    </row>
    <row r="22686" spans="1:3" ht="15" customHeight="1" x14ac:dyDescent="0.25">
      <c r="A22686" s="216">
        <v>45810</v>
      </c>
      <c r="B22686" s="217" t="s">
        <v>83</v>
      </c>
      <c r="C22686" s="218">
        <v>2.0729000000000002</v>
      </c>
    </row>
    <row r="22687" spans="1:3" ht="15" customHeight="1" x14ac:dyDescent="0.25">
      <c r="A22687" s="216">
        <v>45811</v>
      </c>
      <c r="B22687" s="217" t="s">
        <v>83</v>
      </c>
      <c r="C22687" s="218">
        <v>2.0796999999999999</v>
      </c>
    </row>
    <row r="22688" spans="1:3" ht="15" customHeight="1" x14ac:dyDescent="0.25">
      <c r="A22688" s="216">
        <v>45812</v>
      </c>
      <c r="B22688" s="217" t="s">
        <v>83</v>
      </c>
      <c r="C22688" s="218">
        <v>2.0863999999999998</v>
      </c>
    </row>
    <row r="22689" spans="1:3" ht="15" customHeight="1" x14ac:dyDescent="0.25">
      <c r="A22689" s="216">
        <v>45813</v>
      </c>
      <c r="B22689" s="217" t="s">
        <v>83</v>
      </c>
      <c r="C22689" s="218">
        <v>2.0931000000000002</v>
      </c>
    </row>
    <row r="22690" spans="1:3" ht="15" customHeight="1" x14ac:dyDescent="0.25">
      <c r="A22690" s="216">
        <v>45814</v>
      </c>
      <c r="B22690" s="217" t="s">
        <v>83</v>
      </c>
      <c r="C22690" s="218">
        <v>2.1131000000000002</v>
      </c>
    </row>
    <row r="22691" spans="1:3" ht="15" customHeight="1" x14ac:dyDescent="0.25">
      <c r="A22691" s="216">
        <v>45817</v>
      </c>
      <c r="B22691" s="217" t="s">
        <v>83</v>
      </c>
      <c r="C22691" s="218">
        <v>2.1198000000000001</v>
      </c>
    </row>
    <row r="22692" spans="1:3" ht="15" customHeight="1" x14ac:dyDescent="0.25">
      <c r="A22692" s="216">
        <v>45818</v>
      </c>
      <c r="B22692" s="217" t="s">
        <v>83</v>
      </c>
      <c r="C22692" s="218">
        <v>2.1265000000000001</v>
      </c>
    </row>
    <row r="22693" spans="1:3" ht="15" customHeight="1" x14ac:dyDescent="0.25">
      <c r="A22693" s="216">
        <v>45819</v>
      </c>
      <c r="B22693" s="217" t="s">
        <v>83</v>
      </c>
      <c r="C22693" s="218">
        <v>2.1328999999999998</v>
      </c>
    </row>
    <row r="22694" spans="1:3" ht="15" customHeight="1" x14ac:dyDescent="0.25">
      <c r="A22694" s="216">
        <v>45820</v>
      </c>
      <c r="B22694" s="217" t="s">
        <v>83</v>
      </c>
      <c r="C22694" s="218">
        <v>2.1393</v>
      </c>
    </row>
    <row r="22695" spans="1:3" ht="15" customHeight="1" x14ac:dyDescent="0.25">
      <c r="A22695" s="216">
        <v>45821</v>
      </c>
      <c r="B22695" s="217" t="s">
        <v>83</v>
      </c>
      <c r="C22695" s="218">
        <v>2.1581999999999999</v>
      </c>
    </row>
    <row r="22696" spans="1:3" ht="15" customHeight="1" x14ac:dyDescent="0.25">
      <c r="A22696" s="216">
        <v>45824</v>
      </c>
      <c r="B22696" s="217" t="s">
        <v>83</v>
      </c>
      <c r="C22696" s="218">
        <v>2.1644999999999999</v>
      </c>
    </row>
    <row r="22697" spans="1:3" ht="15" customHeight="1" x14ac:dyDescent="0.25">
      <c r="A22697" s="216">
        <v>45825</v>
      </c>
      <c r="B22697" s="217" t="s">
        <v>83</v>
      </c>
      <c r="C22697" s="218">
        <v>2.1707999999999998</v>
      </c>
    </row>
    <row r="22698" spans="1:3" ht="15" customHeight="1" x14ac:dyDescent="0.25">
      <c r="A22698" s="216">
        <v>45826</v>
      </c>
      <c r="B22698" s="217" t="s">
        <v>83</v>
      </c>
      <c r="C22698" s="218">
        <v>2.177</v>
      </c>
    </row>
    <row r="22699" spans="1:3" ht="15" customHeight="1" x14ac:dyDescent="0.25">
      <c r="A22699" s="216">
        <v>45827</v>
      </c>
      <c r="B22699" s="217" t="s">
        <v>83</v>
      </c>
      <c r="C22699" s="218">
        <v>2.1831999999999998</v>
      </c>
    </row>
    <row r="22700" spans="1:3" ht="15" customHeight="1" x14ac:dyDescent="0.25">
      <c r="A22700" s="216">
        <v>45828</v>
      </c>
      <c r="B22700" s="217" t="s">
        <v>83</v>
      </c>
      <c r="C22700" s="218">
        <v>2.2019000000000002</v>
      </c>
    </row>
    <row r="22701" spans="1:3" ht="15" customHeight="1" x14ac:dyDescent="0.25">
      <c r="A22701" s="216">
        <v>45831</v>
      </c>
      <c r="B22701" s="217" t="s">
        <v>83</v>
      </c>
      <c r="C22701" s="218">
        <v>2.2081</v>
      </c>
    </row>
    <row r="22702" spans="1:3" ht="15" customHeight="1" x14ac:dyDescent="0.25">
      <c r="A22702" s="216">
        <v>45832</v>
      </c>
      <c r="B22702" s="217" t="s">
        <v>83</v>
      </c>
      <c r="C22702" s="218">
        <v>2.2143000000000002</v>
      </c>
    </row>
    <row r="22703" spans="1:3" ht="15" customHeight="1" x14ac:dyDescent="0.25">
      <c r="A22703" s="216">
        <v>45833</v>
      </c>
      <c r="B22703" s="217" t="s">
        <v>83</v>
      </c>
      <c r="C22703" s="218">
        <v>2.2204999999999999</v>
      </c>
    </row>
    <row r="22704" spans="1:3" ht="15" customHeight="1" x14ac:dyDescent="0.25">
      <c r="A22704" s="216">
        <v>45834</v>
      </c>
      <c r="B22704" s="217" t="s">
        <v>83</v>
      </c>
      <c r="C22704" s="218">
        <v>2.2267000000000001</v>
      </c>
    </row>
    <row r="22705" spans="1:3" ht="15" customHeight="1" x14ac:dyDescent="0.25">
      <c r="A22705" s="216">
        <v>45835</v>
      </c>
      <c r="B22705" s="217" t="s">
        <v>83</v>
      </c>
      <c r="C22705" s="218">
        <v>2.2454000000000001</v>
      </c>
    </row>
    <row r="22706" spans="1:3" ht="15" customHeight="1" x14ac:dyDescent="0.25">
      <c r="A22706" s="216">
        <v>45838</v>
      </c>
      <c r="B22706" s="217" t="s">
        <v>83</v>
      </c>
      <c r="C22706" s="218">
        <v>2.2515999999999998</v>
      </c>
    </row>
    <row r="22707" spans="1:3" ht="15" customHeight="1" x14ac:dyDescent="0.25">
      <c r="A22707" s="216">
        <v>45839</v>
      </c>
      <c r="B22707" s="217" t="s">
        <v>83</v>
      </c>
      <c r="C22707" s="218">
        <v>2.2576999999999998</v>
      </c>
    </row>
    <row r="22708" spans="1:3" ht="15" customHeight="1" x14ac:dyDescent="0.25">
      <c r="A22708" s="216">
        <v>45840</v>
      </c>
      <c r="B22708" s="217" t="s">
        <v>83</v>
      </c>
      <c r="C22708" s="218">
        <v>2.2639</v>
      </c>
    </row>
    <row r="22709" spans="1:3" ht="15" customHeight="1" x14ac:dyDescent="0.25">
      <c r="A22709" s="216">
        <v>45841</v>
      </c>
      <c r="B22709" s="217" t="s">
        <v>83</v>
      </c>
      <c r="C22709" s="218">
        <v>2.2700999999999998</v>
      </c>
    </row>
    <row r="22710" spans="1:3" ht="15" customHeight="1" x14ac:dyDescent="0.25">
      <c r="A22710" s="216">
        <v>45842</v>
      </c>
      <c r="B22710" s="217" t="s">
        <v>83</v>
      </c>
      <c r="C22710" s="218">
        <v>2.2887</v>
      </c>
    </row>
    <row r="22711" spans="1:3" ht="15" customHeight="1" x14ac:dyDescent="0.25">
      <c r="A22711" s="216">
        <v>45845</v>
      </c>
      <c r="B22711" s="217" t="s">
        <v>83</v>
      </c>
      <c r="C22711" s="218">
        <v>2.2949000000000002</v>
      </c>
    </row>
    <row r="22712" spans="1:3" ht="15" customHeight="1" x14ac:dyDescent="0.25">
      <c r="A22712" s="216">
        <v>45846</v>
      </c>
      <c r="B22712" s="217" t="s">
        <v>83</v>
      </c>
      <c r="C22712" s="218">
        <v>2.3010999999999999</v>
      </c>
    </row>
    <row r="22713" spans="1:3" ht="15" customHeight="1" x14ac:dyDescent="0.25">
      <c r="A22713" s="216">
        <v>45847</v>
      </c>
      <c r="B22713" s="217" t="s">
        <v>83</v>
      </c>
      <c r="C22713" s="218">
        <v>2.3071999999999999</v>
      </c>
    </row>
    <row r="22714" spans="1:3" ht="15" customHeight="1" x14ac:dyDescent="0.25">
      <c r="A22714" s="216">
        <v>45848</v>
      </c>
      <c r="B22714" s="217" t="s">
        <v>83</v>
      </c>
      <c r="C22714" s="218">
        <v>2.3134000000000001</v>
      </c>
    </row>
    <row r="22715" spans="1:3" ht="15" customHeight="1" x14ac:dyDescent="0.25">
      <c r="A22715" s="216">
        <v>45849</v>
      </c>
      <c r="B22715" s="217" t="s">
        <v>83</v>
      </c>
      <c r="C22715" s="218">
        <v>2.3317999999999999</v>
      </c>
    </row>
    <row r="22716" spans="1:3" ht="15" customHeight="1" x14ac:dyDescent="0.25">
      <c r="A22716" s="216">
        <v>45852</v>
      </c>
      <c r="B22716" s="217" t="s">
        <v>83</v>
      </c>
      <c r="C22716" s="218">
        <v>2.3378999999999999</v>
      </c>
    </row>
    <row r="22717" spans="1:3" ht="15" customHeight="1" x14ac:dyDescent="0.25">
      <c r="A22717" s="216">
        <v>45853</v>
      </c>
      <c r="B22717" s="217" t="s">
        <v>83</v>
      </c>
      <c r="C22717" s="218">
        <v>2.3439999999999999</v>
      </c>
    </row>
    <row r="22718" spans="1:3" ht="15" customHeight="1" x14ac:dyDescent="0.25">
      <c r="A22718" s="216">
        <v>45854</v>
      </c>
      <c r="B22718" s="217" t="s">
        <v>83</v>
      </c>
      <c r="C22718" s="218">
        <v>2.3500999999999999</v>
      </c>
    </row>
    <row r="22719" spans="1:3" ht="15" customHeight="1" x14ac:dyDescent="0.25">
      <c r="A22719" s="216">
        <v>45855</v>
      </c>
      <c r="B22719" s="217" t="s">
        <v>83</v>
      </c>
      <c r="C22719" s="218">
        <v>2.3563000000000001</v>
      </c>
    </row>
    <row r="22720" spans="1:3" ht="15" customHeight="1" x14ac:dyDescent="0.25">
      <c r="A22720" s="216">
        <v>45856</v>
      </c>
      <c r="B22720" s="217" t="s">
        <v>83</v>
      </c>
      <c r="C22720" s="218">
        <v>2.3744999999999998</v>
      </c>
    </row>
    <row r="22721" spans="1:3" ht="15" customHeight="1" x14ac:dyDescent="0.25">
      <c r="A22721" s="216">
        <v>45859</v>
      </c>
      <c r="B22721" s="217" t="s">
        <v>83</v>
      </c>
      <c r="C22721" s="218">
        <v>2.3807</v>
      </c>
    </row>
    <row r="22722" spans="1:3" ht="15" customHeight="1" x14ac:dyDescent="0.25">
      <c r="A22722" s="216">
        <v>45860</v>
      </c>
      <c r="B22722" s="217" t="s">
        <v>83</v>
      </c>
      <c r="C22722" s="218">
        <v>2.3866999999999998</v>
      </c>
    </row>
    <row r="22723" spans="1:3" ht="15" customHeight="1" x14ac:dyDescent="0.25">
      <c r="A22723" s="216">
        <v>45861</v>
      </c>
      <c r="B22723" s="217" t="s">
        <v>83</v>
      </c>
      <c r="C22723" s="218">
        <v>2.3927999999999998</v>
      </c>
    </row>
    <row r="22724" spans="1:3" ht="15" customHeight="1" x14ac:dyDescent="0.25">
      <c r="A22724" s="216">
        <v>45862</v>
      </c>
      <c r="B22724" s="217" t="s">
        <v>83</v>
      </c>
      <c r="C22724" s="218">
        <v>2.399</v>
      </c>
    </row>
    <row r="22725" spans="1:3" ht="15" customHeight="1" x14ac:dyDescent="0.25">
      <c r="A22725" s="216">
        <v>45863</v>
      </c>
      <c r="B22725" s="217" t="s">
        <v>83</v>
      </c>
      <c r="C22725" s="218">
        <v>2.4174000000000002</v>
      </c>
    </row>
    <row r="22726" spans="1:3" ht="15" customHeight="1" x14ac:dyDescent="0.25">
      <c r="A22726" s="216">
        <v>45866</v>
      </c>
      <c r="B22726" s="217" t="s">
        <v>83</v>
      </c>
      <c r="C22726" s="218">
        <v>2.4235000000000002</v>
      </c>
    </row>
    <row r="22727" spans="1:3" ht="15" customHeight="1" x14ac:dyDescent="0.25">
      <c r="A22727" s="216">
        <v>45867</v>
      </c>
      <c r="B22727" s="217" t="s">
        <v>83</v>
      </c>
      <c r="C22727" s="218">
        <v>2.4296000000000002</v>
      </c>
    </row>
    <row r="22728" spans="1:3" ht="15" customHeight="1" x14ac:dyDescent="0.25">
      <c r="A22728" s="216">
        <v>45868</v>
      </c>
      <c r="B22728" s="217" t="s">
        <v>83</v>
      </c>
      <c r="C22728" s="218">
        <v>2.4358</v>
      </c>
    </row>
    <row r="22729" spans="1:3" ht="15" customHeight="1" x14ac:dyDescent="0.25">
      <c r="A22729" s="216">
        <v>45869</v>
      </c>
      <c r="B22729" s="217" t="s">
        <v>83</v>
      </c>
      <c r="C22729" s="218">
        <v>2.4419</v>
      </c>
    </row>
    <row r="22730" spans="1:3" ht="15" customHeight="1" x14ac:dyDescent="0.25">
      <c r="A22730" s="216">
        <v>45870</v>
      </c>
      <c r="B22730" s="217" t="s">
        <v>83</v>
      </c>
      <c r="C22730" s="218">
        <v>2.4601999999999999</v>
      </c>
    </row>
    <row r="22731" spans="1:3" ht="15" customHeight="1" x14ac:dyDescent="0.25">
      <c r="A22731" s="216">
        <v>45873</v>
      </c>
      <c r="B22731" s="217" t="s">
        <v>83</v>
      </c>
      <c r="C22731" s="218">
        <v>2.4662999999999999</v>
      </c>
    </row>
    <row r="22732" spans="1:3" ht="15" customHeight="1" x14ac:dyDescent="0.25">
      <c r="A22732" s="216">
        <v>45874</v>
      </c>
      <c r="B22732" s="217" t="s">
        <v>83</v>
      </c>
      <c r="C22732" s="218">
        <v>2.4723000000000002</v>
      </c>
    </row>
    <row r="22733" spans="1:3" ht="15" customHeight="1" x14ac:dyDescent="0.25">
      <c r="A22733" s="216">
        <v>45875</v>
      </c>
      <c r="B22733" s="217" t="s">
        <v>83</v>
      </c>
      <c r="C22733" s="218">
        <v>2.4784000000000002</v>
      </c>
    </row>
    <row r="22734" spans="1:3" ht="15" customHeight="1" x14ac:dyDescent="0.25">
      <c r="A22734" s="216">
        <v>45876</v>
      </c>
      <c r="B22734" s="217" t="s">
        <v>83</v>
      </c>
      <c r="C22734" s="218">
        <v>2.4845000000000002</v>
      </c>
    </row>
    <row r="22735" spans="1:3" ht="15" customHeight="1" x14ac:dyDescent="0.25">
      <c r="A22735" s="216">
        <v>45877</v>
      </c>
      <c r="B22735" s="217" t="s">
        <v>83</v>
      </c>
      <c r="C22735" s="218">
        <v>2.5028000000000001</v>
      </c>
    </row>
    <row r="22736" spans="1:3" ht="15" customHeight="1" x14ac:dyDescent="0.25">
      <c r="A22736" s="216">
        <v>45880</v>
      </c>
      <c r="B22736" s="217" t="s">
        <v>83</v>
      </c>
      <c r="C22736" s="218">
        <v>2.5087999999999999</v>
      </c>
    </row>
    <row r="22737" spans="1:3" ht="15" customHeight="1" x14ac:dyDescent="0.25">
      <c r="A22737" s="216">
        <v>45881</v>
      </c>
      <c r="B22737" s="217" t="s">
        <v>83</v>
      </c>
      <c r="C22737" s="218">
        <v>2.5148999999999999</v>
      </c>
    </row>
    <row r="22738" spans="1:3" ht="15" customHeight="1" x14ac:dyDescent="0.25">
      <c r="A22738" s="216">
        <v>45882</v>
      </c>
      <c r="B22738" s="217" t="s">
        <v>83</v>
      </c>
      <c r="C22738" s="218">
        <v>2.5209999999999999</v>
      </c>
    </row>
    <row r="22739" spans="1:3" ht="15" customHeight="1" x14ac:dyDescent="0.25">
      <c r="A22739" s="216">
        <v>45883</v>
      </c>
      <c r="B22739" s="217" t="s">
        <v>83</v>
      </c>
      <c r="C22739" s="218">
        <v>2.5270999999999999</v>
      </c>
    </row>
    <row r="22740" spans="1:3" ht="15" customHeight="1" x14ac:dyDescent="0.25">
      <c r="A22740" s="216">
        <v>45884</v>
      </c>
      <c r="B22740" s="217" t="s">
        <v>83</v>
      </c>
      <c r="C22740" s="218">
        <v>2.5453000000000001</v>
      </c>
    </row>
    <row r="22741" spans="1:3" ht="15" customHeight="1" x14ac:dyDescent="0.25">
      <c r="A22741" s="216">
        <v>45887</v>
      </c>
      <c r="B22741" s="217" t="s">
        <v>83</v>
      </c>
      <c r="C22741" s="218">
        <v>2.5514000000000001</v>
      </c>
    </row>
    <row r="22742" spans="1:3" ht="15" customHeight="1" x14ac:dyDescent="0.25">
      <c r="A22742" s="216">
        <v>45888</v>
      </c>
      <c r="B22742" s="217" t="s">
        <v>83</v>
      </c>
      <c r="C22742" s="218">
        <v>2.5575000000000001</v>
      </c>
    </row>
    <row r="22743" spans="1:3" ht="15" customHeight="1" x14ac:dyDescent="0.25">
      <c r="A22743" s="216">
        <v>45889</v>
      </c>
      <c r="B22743" s="217" t="s">
        <v>83</v>
      </c>
      <c r="C22743" s="218">
        <v>2.5636000000000001</v>
      </c>
    </row>
    <row r="22744" spans="1:3" ht="15" customHeight="1" x14ac:dyDescent="0.25">
      <c r="A22744" s="216">
        <v>45890</v>
      </c>
      <c r="B22744" s="217" t="s">
        <v>83</v>
      </c>
      <c r="C22744" s="218">
        <v>2.5697000000000001</v>
      </c>
    </row>
    <row r="22745" spans="1:3" ht="15" customHeight="1" x14ac:dyDescent="0.25">
      <c r="A22745" s="216">
        <v>45891</v>
      </c>
      <c r="B22745" s="217" t="s">
        <v>83</v>
      </c>
      <c r="C22745" s="218">
        <v>2.5878999999999999</v>
      </c>
    </row>
    <row r="22746" spans="1:3" ht="15" customHeight="1" x14ac:dyDescent="0.25">
      <c r="A22746" s="216">
        <v>45894</v>
      </c>
      <c r="B22746" s="217" t="s">
        <v>83</v>
      </c>
      <c r="C22746" s="218">
        <v>2.5939000000000001</v>
      </c>
    </row>
    <row r="22747" spans="1:3" ht="15" customHeight="1" x14ac:dyDescent="0.25">
      <c r="A22747" s="216">
        <v>45895</v>
      </c>
      <c r="B22747" s="217" t="s">
        <v>83</v>
      </c>
      <c r="C22747" s="218">
        <v>2.6</v>
      </c>
    </row>
    <row r="22748" spans="1:3" ht="15" customHeight="1" x14ac:dyDescent="0.25">
      <c r="A22748" s="216">
        <v>45896</v>
      </c>
      <c r="B22748" s="217" t="s">
        <v>83</v>
      </c>
      <c r="C22748" s="218">
        <v>2.6061000000000001</v>
      </c>
    </row>
    <row r="22749" spans="1:3" ht="15" customHeight="1" x14ac:dyDescent="0.25">
      <c r="A22749" s="216">
        <v>45897</v>
      </c>
      <c r="B22749" s="217" t="s">
        <v>83</v>
      </c>
      <c r="C22749" s="218">
        <v>2.6120999999999999</v>
      </c>
    </row>
    <row r="22750" spans="1:3" ht="15" customHeight="1" x14ac:dyDescent="0.25">
      <c r="A22750" s="216">
        <v>45898</v>
      </c>
      <c r="B22750" s="217" t="s">
        <v>83</v>
      </c>
      <c r="C22750" s="218">
        <v>2.6301999999999999</v>
      </c>
    </row>
    <row r="22751" spans="1:3" ht="15" customHeight="1" x14ac:dyDescent="0.25">
      <c r="A22751" s="216">
        <v>45901</v>
      </c>
      <c r="B22751" s="217" t="s">
        <v>83</v>
      </c>
      <c r="C22751" s="218">
        <v>2.6362999999999999</v>
      </c>
    </row>
    <row r="22752" spans="1:3" ht="15" customHeight="1" x14ac:dyDescent="0.25">
      <c r="A22752" s="216">
        <v>45902</v>
      </c>
      <c r="B22752" s="217" t="s">
        <v>83</v>
      </c>
      <c r="C22752" s="218">
        <v>2.6423000000000001</v>
      </c>
    </row>
    <row r="22753" spans="1:3" ht="15" customHeight="1" x14ac:dyDescent="0.25">
      <c r="A22753" s="216">
        <v>45903</v>
      </c>
      <c r="B22753" s="217" t="s">
        <v>83</v>
      </c>
      <c r="C22753" s="218">
        <v>2.6484000000000001</v>
      </c>
    </row>
    <row r="22754" spans="1:3" ht="15" customHeight="1" x14ac:dyDescent="0.25">
      <c r="A22754" s="216">
        <v>45904</v>
      </c>
      <c r="B22754" s="217" t="s">
        <v>83</v>
      </c>
      <c r="C22754" s="218">
        <v>2.6545000000000001</v>
      </c>
    </row>
    <row r="22755" spans="1:3" ht="15" customHeight="1" x14ac:dyDescent="0.25">
      <c r="A22755" s="216">
        <v>45905</v>
      </c>
      <c r="B22755" s="217" t="s">
        <v>83</v>
      </c>
      <c r="C22755" s="218">
        <v>2.6728000000000001</v>
      </c>
    </row>
    <row r="22756" spans="1:3" ht="15" customHeight="1" x14ac:dyDescent="0.25">
      <c r="A22756" s="216">
        <v>45908</v>
      </c>
      <c r="B22756" s="217" t="s">
        <v>83</v>
      </c>
      <c r="C22756" s="218">
        <v>2.6787999999999998</v>
      </c>
    </row>
    <row r="22757" spans="1:3" ht="15" customHeight="1" x14ac:dyDescent="0.25">
      <c r="A22757" s="216">
        <v>45909</v>
      </c>
      <c r="B22757" s="217" t="s">
        <v>83</v>
      </c>
      <c r="C22757" s="218">
        <v>2.6848999999999998</v>
      </c>
    </row>
    <row r="22758" spans="1:3" ht="15" customHeight="1" x14ac:dyDescent="0.25">
      <c r="A22758" s="216">
        <v>45910</v>
      </c>
      <c r="B22758" s="217" t="s">
        <v>83</v>
      </c>
      <c r="C22758" s="218">
        <v>2.6909999999999998</v>
      </c>
    </row>
    <row r="22759" spans="1:3" ht="15" customHeight="1" x14ac:dyDescent="0.25">
      <c r="A22759" s="216">
        <v>45911</v>
      </c>
      <c r="B22759" s="217" t="s">
        <v>83</v>
      </c>
      <c r="C22759" s="218">
        <v>2.6970999999999998</v>
      </c>
    </row>
    <row r="22760" spans="1:3" ht="15" customHeight="1" x14ac:dyDescent="0.25">
      <c r="A22760" s="216">
        <v>45912</v>
      </c>
      <c r="B22760" s="217" t="s">
        <v>83</v>
      </c>
      <c r="C22760" s="218">
        <v>2.7153</v>
      </c>
    </row>
    <row r="22761" spans="1:3" ht="15" customHeight="1" x14ac:dyDescent="0.25">
      <c r="A22761" s="216">
        <v>45915</v>
      </c>
      <c r="B22761" s="217" t="s">
        <v>83</v>
      </c>
      <c r="C22761" s="218">
        <v>2.7214</v>
      </c>
    </row>
    <row r="22762" spans="1:3" ht="15" customHeight="1" x14ac:dyDescent="0.25">
      <c r="A22762" s="216">
        <v>45916</v>
      </c>
      <c r="B22762" s="217" t="s">
        <v>83</v>
      </c>
      <c r="C22762" s="218">
        <v>2.7275</v>
      </c>
    </row>
    <row r="22763" spans="1:3" ht="15" customHeight="1" x14ac:dyDescent="0.25">
      <c r="A22763" s="216">
        <v>45917</v>
      </c>
      <c r="B22763" s="217" t="s">
        <v>83</v>
      </c>
      <c r="C22763" s="218">
        <v>2.7336</v>
      </c>
    </row>
    <row r="22764" spans="1:3" ht="15" customHeight="1" x14ac:dyDescent="0.25">
      <c r="A22764" s="216">
        <v>45918</v>
      </c>
      <c r="B22764" s="217" t="s">
        <v>83</v>
      </c>
      <c r="C22764" s="218">
        <v>2.7397</v>
      </c>
    </row>
    <row r="22765" spans="1:3" ht="15" customHeight="1" x14ac:dyDescent="0.25">
      <c r="A22765" s="216">
        <v>45919</v>
      </c>
      <c r="B22765" s="217" t="s">
        <v>83</v>
      </c>
      <c r="C22765" s="218">
        <v>2.758</v>
      </c>
    </row>
    <row r="22766" spans="1:3" ht="15" customHeight="1" x14ac:dyDescent="0.25">
      <c r="A22766" s="216">
        <v>45922</v>
      </c>
      <c r="B22766" s="217" t="s">
        <v>83</v>
      </c>
      <c r="C22766" s="218">
        <v>2.7641</v>
      </c>
    </row>
    <row r="22767" spans="1:3" ht="15" customHeight="1" x14ac:dyDescent="0.25">
      <c r="A22767" s="216">
        <v>45923</v>
      </c>
      <c r="B22767" s="217" t="s">
        <v>83</v>
      </c>
      <c r="C22767" s="218">
        <v>2.7702</v>
      </c>
    </row>
    <row r="22768" spans="1:3" ht="15" customHeight="1" x14ac:dyDescent="0.25">
      <c r="A22768" s="216">
        <v>45924</v>
      </c>
      <c r="B22768" s="217" t="s">
        <v>83</v>
      </c>
      <c r="C22768" s="218">
        <v>2.7764000000000002</v>
      </c>
    </row>
    <row r="22769" spans="1:3" ht="15" customHeight="1" x14ac:dyDescent="0.25">
      <c r="A22769" s="216">
        <v>45925</v>
      </c>
      <c r="B22769" s="217" t="s">
        <v>83</v>
      </c>
      <c r="C22769" s="218">
        <v>2.7825000000000002</v>
      </c>
    </row>
    <row r="22770" spans="1:3" ht="15" customHeight="1" x14ac:dyDescent="0.25">
      <c r="A22770" s="216">
        <v>45926</v>
      </c>
      <c r="B22770" s="217" t="s">
        <v>83</v>
      </c>
      <c r="C22770" s="218">
        <v>2.8008000000000002</v>
      </c>
    </row>
    <row r="22771" spans="1:3" ht="15" customHeight="1" x14ac:dyDescent="0.25">
      <c r="A22771" s="216">
        <v>45929</v>
      </c>
      <c r="B22771" s="217" t="s">
        <v>83</v>
      </c>
      <c r="C22771" s="218">
        <v>2.8069000000000002</v>
      </c>
    </row>
    <row r="22772" spans="1:3" ht="15" customHeight="1" x14ac:dyDescent="0.25">
      <c r="A22772" s="216">
        <v>45930</v>
      </c>
      <c r="B22772" s="217" t="s">
        <v>83</v>
      </c>
      <c r="C22772" s="218">
        <v>2.8130000000000002</v>
      </c>
    </row>
    <row r="22773" spans="1:3" ht="15" customHeight="1" x14ac:dyDescent="0.25">
      <c r="A22773" s="216">
        <v>45566</v>
      </c>
      <c r="B22773" s="217" t="s">
        <v>92</v>
      </c>
      <c r="C22773" s="218">
        <v>0.01</v>
      </c>
    </row>
    <row r="22774" spans="1:3" ht="15" customHeight="1" x14ac:dyDescent="0.25">
      <c r="A22774" s="216">
        <v>45567</v>
      </c>
      <c r="B22774" s="217" t="s">
        <v>92</v>
      </c>
      <c r="C22774" s="218">
        <v>1.9900000000000001E-2</v>
      </c>
    </row>
    <row r="22775" spans="1:3" ht="15" customHeight="1" x14ac:dyDescent="0.25">
      <c r="A22775" s="216">
        <v>45568</v>
      </c>
      <c r="B22775" s="217" t="s">
        <v>92</v>
      </c>
      <c r="C22775" s="218">
        <v>0.03</v>
      </c>
    </row>
    <row r="22776" spans="1:3" ht="15" customHeight="1" x14ac:dyDescent="0.25">
      <c r="A22776" s="216">
        <v>45569</v>
      </c>
      <c r="B22776" s="217" t="s">
        <v>92</v>
      </c>
      <c r="C22776" s="218">
        <v>6.0100000000000001E-2</v>
      </c>
    </row>
    <row r="22777" spans="1:3" ht="15" customHeight="1" x14ac:dyDescent="0.25">
      <c r="A22777" s="216">
        <v>45572</v>
      </c>
      <c r="B22777" s="217" t="s">
        <v>92</v>
      </c>
      <c r="C22777" s="218">
        <v>7.0000000000000007E-2</v>
      </c>
    </row>
    <row r="22778" spans="1:3" ht="15" customHeight="1" x14ac:dyDescent="0.25">
      <c r="A22778" s="216">
        <v>45573</v>
      </c>
      <c r="B22778" s="217" t="s">
        <v>92</v>
      </c>
      <c r="C22778" s="218">
        <v>0.08</v>
      </c>
    </row>
    <row r="22779" spans="1:3" ht="15" customHeight="1" x14ac:dyDescent="0.25">
      <c r="A22779" s="216">
        <v>45574</v>
      </c>
      <c r="B22779" s="217" t="s">
        <v>92</v>
      </c>
      <c r="C22779" s="218">
        <v>0.09</v>
      </c>
    </row>
    <row r="22780" spans="1:3" ht="15" customHeight="1" x14ac:dyDescent="0.25">
      <c r="A22780" s="216">
        <v>45575</v>
      </c>
      <c r="B22780" s="217" t="s">
        <v>92</v>
      </c>
      <c r="C22780" s="218">
        <v>0.1</v>
      </c>
    </row>
    <row r="22781" spans="1:3" ht="15" customHeight="1" x14ac:dyDescent="0.25">
      <c r="A22781" s="216">
        <v>45576</v>
      </c>
      <c r="B22781" s="217" t="s">
        <v>92</v>
      </c>
      <c r="C22781" s="218">
        <v>0.12989999999999999</v>
      </c>
    </row>
    <row r="22782" spans="1:3" ht="15" customHeight="1" x14ac:dyDescent="0.25">
      <c r="A22782" s="216">
        <v>45579</v>
      </c>
      <c r="B22782" s="217" t="s">
        <v>92</v>
      </c>
      <c r="C22782" s="218">
        <v>0.1399</v>
      </c>
    </row>
    <row r="22783" spans="1:3" ht="15" customHeight="1" x14ac:dyDescent="0.25">
      <c r="A22783" s="216">
        <v>45580</v>
      </c>
      <c r="B22783" s="217" t="s">
        <v>92</v>
      </c>
      <c r="C22783" s="218">
        <v>0.14979999999999999</v>
      </c>
    </row>
    <row r="22784" spans="1:3" ht="15" customHeight="1" x14ac:dyDescent="0.25">
      <c r="A22784" s="216">
        <v>45581</v>
      </c>
      <c r="B22784" s="217" t="s">
        <v>92</v>
      </c>
      <c r="C22784" s="218">
        <v>0.1598</v>
      </c>
    </row>
    <row r="22785" spans="1:3" ht="15" customHeight="1" x14ac:dyDescent="0.25">
      <c r="A22785" s="216">
        <v>45582</v>
      </c>
      <c r="B22785" s="217" t="s">
        <v>92</v>
      </c>
      <c r="C22785" s="218">
        <v>0.16969999999999999</v>
      </c>
    </row>
    <row r="22786" spans="1:3" ht="15" customHeight="1" x14ac:dyDescent="0.25">
      <c r="A22786" s="216">
        <v>45583</v>
      </c>
      <c r="B22786" s="217" t="s">
        <v>92</v>
      </c>
      <c r="C22786" s="218">
        <v>0.19950000000000001</v>
      </c>
    </row>
    <row r="22787" spans="1:3" ht="15" customHeight="1" x14ac:dyDescent="0.25">
      <c r="A22787" s="216">
        <v>45586</v>
      </c>
      <c r="B22787" s="217" t="s">
        <v>92</v>
      </c>
      <c r="C22787" s="218">
        <v>0.20930000000000001</v>
      </c>
    </row>
    <row r="22788" spans="1:3" ht="15" customHeight="1" x14ac:dyDescent="0.25">
      <c r="A22788" s="216">
        <v>45587</v>
      </c>
      <c r="B22788" s="217" t="s">
        <v>92</v>
      </c>
      <c r="C22788" s="218">
        <v>0.21920000000000001</v>
      </c>
    </row>
    <row r="22789" spans="1:3" ht="15" customHeight="1" x14ac:dyDescent="0.25">
      <c r="A22789" s="216">
        <v>45588</v>
      </c>
      <c r="B22789" s="217" t="s">
        <v>92</v>
      </c>
      <c r="C22789" s="218">
        <v>0.2288</v>
      </c>
    </row>
    <row r="22790" spans="1:3" ht="15" customHeight="1" x14ac:dyDescent="0.25">
      <c r="A22790" s="216">
        <v>45589</v>
      </c>
      <c r="B22790" s="217" t="s">
        <v>92</v>
      </c>
      <c r="C22790" s="218">
        <v>0.23830000000000001</v>
      </c>
    </row>
    <row r="22791" spans="1:3" ht="15" customHeight="1" x14ac:dyDescent="0.25">
      <c r="A22791" s="216">
        <v>45590</v>
      </c>
      <c r="B22791" s="217" t="s">
        <v>92</v>
      </c>
      <c r="C22791" s="218">
        <v>0.26679999999999998</v>
      </c>
    </row>
    <row r="22792" spans="1:3" ht="15" customHeight="1" x14ac:dyDescent="0.25">
      <c r="A22792" s="216">
        <v>45593</v>
      </c>
      <c r="B22792" s="217" t="s">
        <v>92</v>
      </c>
      <c r="C22792" s="218">
        <v>0.27629999999999999</v>
      </c>
    </row>
    <row r="22793" spans="1:3" ht="15" customHeight="1" x14ac:dyDescent="0.25">
      <c r="A22793" s="216">
        <v>45594</v>
      </c>
      <c r="B22793" s="217" t="s">
        <v>92</v>
      </c>
      <c r="C22793" s="218">
        <v>0.2858</v>
      </c>
    </row>
    <row r="22794" spans="1:3" ht="15" customHeight="1" x14ac:dyDescent="0.25">
      <c r="A22794" s="216">
        <v>45595</v>
      </c>
      <c r="B22794" s="217" t="s">
        <v>92</v>
      </c>
      <c r="C22794" s="218">
        <v>0.29520000000000002</v>
      </c>
    </row>
    <row r="22795" spans="1:3" ht="15" customHeight="1" x14ac:dyDescent="0.25">
      <c r="A22795" s="216">
        <v>45596</v>
      </c>
      <c r="B22795" s="217" t="s">
        <v>92</v>
      </c>
      <c r="C22795" s="218">
        <v>0.30459999999999998</v>
      </c>
    </row>
    <row r="22796" spans="1:3" ht="15" customHeight="1" x14ac:dyDescent="0.25">
      <c r="A22796" s="216">
        <v>45597</v>
      </c>
      <c r="B22796" s="217" t="s">
        <v>92</v>
      </c>
      <c r="C22796" s="218">
        <v>0.33289999999999997</v>
      </c>
    </row>
    <row r="22797" spans="1:3" ht="15" customHeight="1" x14ac:dyDescent="0.25">
      <c r="A22797" s="216">
        <v>45600</v>
      </c>
      <c r="B22797" s="217" t="s">
        <v>92</v>
      </c>
      <c r="C22797" s="218">
        <v>0.3422</v>
      </c>
    </row>
    <row r="22798" spans="1:3" ht="15" customHeight="1" x14ac:dyDescent="0.25">
      <c r="A22798" s="216">
        <v>45601</v>
      </c>
      <c r="B22798" s="217" t="s">
        <v>92</v>
      </c>
      <c r="C22798" s="218">
        <v>0.35160000000000002</v>
      </c>
    </row>
    <row r="22799" spans="1:3" ht="15" customHeight="1" x14ac:dyDescent="0.25">
      <c r="A22799" s="216">
        <v>45602</v>
      </c>
      <c r="B22799" s="217" t="s">
        <v>92</v>
      </c>
      <c r="C22799" s="218">
        <v>0.3609</v>
      </c>
    </row>
    <row r="22800" spans="1:3" ht="15" customHeight="1" x14ac:dyDescent="0.25">
      <c r="A22800" s="216">
        <v>45603</v>
      </c>
      <c r="B22800" s="217" t="s">
        <v>92</v>
      </c>
      <c r="C22800" s="218">
        <v>0.37030000000000002</v>
      </c>
    </row>
    <row r="22801" spans="1:3" ht="15" customHeight="1" x14ac:dyDescent="0.25">
      <c r="A22801" s="216">
        <v>45604</v>
      </c>
      <c r="B22801" s="217" t="s">
        <v>92</v>
      </c>
      <c r="C22801" s="218">
        <v>0.39829999999999999</v>
      </c>
    </row>
    <row r="22802" spans="1:3" ht="15" customHeight="1" x14ac:dyDescent="0.25">
      <c r="A22802" s="216">
        <v>45607</v>
      </c>
      <c r="B22802" s="217" t="s">
        <v>92</v>
      </c>
      <c r="C22802" s="218">
        <v>0.40760000000000002</v>
      </c>
    </row>
    <row r="22803" spans="1:3" ht="15" customHeight="1" x14ac:dyDescent="0.25">
      <c r="A22803" s="216">
        <v>45608</v>
      </c>
      <c r="B22803" s="217" t="s">
        <v>92</v>
      </c>
      <c r="C22803" s="218">
        <v>0.41699999999999998</v>
      </c>
    </row>
    <row r="22804" spans="1:3" ht="15" customHeight="1" x14ac:dyDescent="0.25">
      <c r="A22804" s="216">
        <v>45609</v>
      </c>
      <c r="B22804" s="217" t="s">
        <v>92</v>
      </c>
      <c r="C22804" s="218">
        <v>0.42630000000000001</v>
      </c>
    </row>
    <row r="22805" spans="1:3" ht="15" customHeight="1" x14ac:dyDescent="0.25">
      <c r="A22805" s="216">
        <v>45610</v>
      </c>
      <c r="B22805" s="217" t="s">
        <v>92</v>
      </c>
      <c r="C22805" s="218">
        <v>0.43569999999999998</v>
      </c>
    </row>
    <row r="22806" spans="1:3" ht="15" customHeight="1" x14ac:dyDescent="0.25">
      <c r="A22806" s="216">
        <v>45611</v>
      </c>
      <c r="B22806" s="217" t="s">
        <v>92</v>
      </c>
      <c r="C22806" s="218">
        <v>0.46360000000000001</v>
      </c>
    </row>
    <row r="22807" spans="1:3" ht="15" customHeight="1" x14ac:dyDescent="0.25">
      <c r="A22807" s="216">
        <v>45614</v>
      </c>
      <c r="B22807" s="217" t="s">
        <v>92</v>
      </c>
      <c r="C22807" s="218">
        <v>0.47299999999999998</v>
      </c>
    </row>
    <row r="22808" spans="1:3" ht="15" customHeight="1" x14ac:dyDescent="0.25">
      <c r="A22808" s="216">
        <v>45615</v>
      </c>
      <c r="B22808" s="217" t="s">
        <v>92</v>
      </c>
      <c r="C22808" s="218">
        <v>0.4824</v>
      </c>
    </row>
    <row r="22809" spans="1:3" ht="15" customHeight="1" x14ac:dyDescent="0.25">
      <c r="A22809" s="216">
        <v>45616</v>
      </c>
      <c r="B22809" s="217" t="s">
        <v>92</v>
      </c>
      <c r="C22809" s="218">
        <v>0.49170000000000003</v>
      </c>
    </row>
    <row r="22810" spans="1:3" ht="15" customHeight="1" x14ac:dyDescent="0.25">
      <c r="A22810" s="216">
        <v>45617</v>
      </c>
      <c r="B22810" s="217" t="s">
        <v>92</v>
      </c>
      <c r="C22810" s="218">
        <v>0.501</v>
      </c>
    </row>
    <row r="22811" spans="1:3" ht="15" customHeight="1" x14ac:dyDescent="0.25">
      <c r="A22811" s="216">
        <v>45618</v>
      </c>
      <c r="B22811" s="217" t="s">
        <v>92</v>
      </c>
      <c r="C22811" s="218">
        <v>0.52900000000000003</v>
      </c>
    </row>
    <row r="22812" spans="1:3" ht="15" customHeight="1" x14ac:dyDescent="0.25">
      <c r="A22812" s="216">
        <v>45621</v>
      </c>
      <c r="B22812" s="217" t="s">
        <v>92</v>
      </c>
      <c r="C22812" s="218">
        <v>0.5383</v>
      </c>
    </row>
    <row r="22813" spans="1:3" ht="15" customHeight="1" x14ac:dyDescent="0.25">
      <c r="A22813" s="216">
        <v>45622</v>
      </c>
      <c r="B22813" s="217" t="s">
        <v>92</v>
      </c>
      <c r="C22813" s="218">
        <v>0.54759999999999998</v>
      </c>
    </row>
    <row r="22814" spans="1:3" ht="15" customHeight="1" x14ac:dyDescent="0.25">
      <c r="A22814" s="216">
        <v>45623</v>
      </c>
      <c r="B22814" s="217" t="s">
        <v>92</v>
      </c>
      <c r="C22814" s="218">
        <v>0.55679999999999996</v>
      </c>
    </row>
    <row r="22815" spans="1:3" ht="15" customHeight="1" x14ac:dyDescent="0.25">
      <c r="A22815" s="216">
        <v>45624</v>
      </c>
      <c r="B22815" s="217" t="s">
        <v>92</v>
      </c>
      <c r="C22815" s="218">
        <v>0.56610000000000005</v>
      </c>
    </row>
    <row r="22816" spans="1:3" ht="15" customHeight="1" x14ac:dyDescent="0.25">
      <c r="A22816" s="216">
        <v>45625</v>
      </c>
      <c r="B22816" s="217" t="s">
        <v>92</v>
      </c>
      <c r="C22816" s="218">
        <v>0.59389999999999998</v>
      </c>
    </row>
    <row r="22817" spans="1:3" ht="15" customHeight="1" x14ac:dyDescent="0.25">
      <c r="A22817" s="216">
        <v>45628</v>
      </c>
      <c r="B22817" s="217" t="s">
        <v>92</v>
      </c>
      <c r="C22817" s="218">
        <v>0.60319999999999996</v>
      </c>
    </row>
    <row r="22818" spans="1:3" ht="15" customHeight="1" x14ac:dyDescent="0.25">
      <c r="A22818" s="216">
        <v>45629</v>
      </c>
      <c r="B22818" s="217" t="s">
        <v>92</v>
      </c>
      <c r="C22818" s="218">
        <v>0.61240000000000006</v>
      </c>
    </row>
    <row r="22819" spans="1:3" ht="15" customHeight="1" x14ac:dyDescent="0.25">
      <c r="A22819" s="216">
        <v>45630</v>
      </c>
      <c r="B22819" s="217" t="s">
        <v>92</v>
      </c>
      <c r="C22819" s="218">
        <v>0.62160000000000004</v>
      </c>
    </row>
    <row r="22820" spans="1:3" ht="15" customHeight="1" x14ac:dyDescent="0.25">
      <c r="A22820" s="216">
        <v>45631</v>
      </c>
      <c r="B22820" s="217" t="s">
        <v>92</v>
      </c>
      <c r="C22820" s="218">
        <v>0.63090000000000002</v>
      </c>
    </row>
    <row r="22821" spans="1:3" ht="15" customHeight="1" x14ac:dyDescent="0.25">
      <c r="A22821" s="216">
        <v>45632</v>
      </c>
      <c r="B22821" s="217" t="s">
        <v>92</v>
      </c>
      <c r="C22821" s="218">
        <v>0.65859999999999996</v>
      </c>
    </row>
    <row r="22822" spans="1:3" ht="15" customHeight="1" x14ac:dyDescent="0.25">
      <c r="A22822" s="216">
        <v>45635</v>
      </c>
      <c r="B22822" s="217" t="s">
        <v>92</v>
      </c>
      <c r="C22822" s="218">
        <v>0.66779999999999995</v>
      </c>
    </row>
    <row r="22823" spans="1:3" ht="15" customHeight="1" x14ac:dyDescent="0.25">
      <c r="A22823" s="216">
        <v>45636</v>
      </c>
      <c r="B22823" s="217" t="s">
        <v>92</v>
      </c>
      <c r="C22823" s="218">
        <v>0.67689999999999995</v>
      </c>
    </row>
    <row r="22824" spans="1:3" ht="15" customHeight="1" x14ac:dyDescent="0.25">
      <c r="A22824" s="216">
        <v>45637</v>
      </c>
      <c r="B22824" s="217" t="s">
        <v>92</v>
      </c>
      <c r="C22824" s="218">
        <v>0.68610000000000004</v>
      </c>
    </row>
    <row r="22825" spans="1:3" ht="15" customHeight="1" x14ac:dyDescent="0.25">
      <c r="A22825" s="216">
        <v>45638</v>
      </c>
      <c r="B22825" s="217" t="s">
        <v>92</v>
      </c>
      <c r="C22825" s="218">
        <v>0.69530000000000003</v>
      </c>
    </row>
    <row r="22826" spans="1:3" ht="15" customHeight="1" x14ac:dyDescent="0.25">
      <c r="A22826" s="216">
        <v>45639</v>
      </c>
      <c r="B22826" s="217" t="s">
        <v>92</v>
      </c>
      <c r="C22826" s="218">
        <v>0.72289999999999999</v>
      </c>
    </row>
    <row r="22827" spans="1:3" ht="15" customHeight="1" x14ac:dyDescent="0.25">
      <c r="A22827" s="216">
        <v>45642</v>
      </c>
      <c r="B22827" s="217" t="s">
        <v>92</v>
      </c>
      <c r="C22827" s="218">
        <v>0.73209999999999997</v>
      </c>
    </row>
    <row r="22828" spans="1:3" ht="15" customHeight="1" x14ac:dyDescent="0.25">
      <c r="A22828" s="216">
        <v>45643</v>
      </c>
      <c r="B22828" s="217" t="s">
        <v>92</v>
      </c>
      <c r="C22828" s="218">
        <v>0.74129999999999996</v>
      </c>
    </row>
    <row r="22829" spans="1:3" ht="15" customHeight="1" x14ac:dyDescent="0.25">
      <c r="A22829" s="216">
        <v>45644</v>
      </c>
      <c r="B22829" s="217" t="s">
        <v>92</v>
      </c>
      <c r="C22829" s="218">
        <v>0.75029999999999997</v>
      </c>
    </row>
    <row r="22830" spans="1:3" ht="15" customHeight="1" x14ac:dyDescent="0.25">
      <c r="A22830" s="216">
        <v>45645</v>
      </c>
      <c r="B22830" s="217" t="s">
        <v>92</v>
      </c>
      <c r="C22830" s="218">
        <v>0.75919999999999999</v>
      </c>
    </row>
    <row r="22831" spans="1:3" ht="15" customHeight="1" x14ac:dyDescent="0.25">
      <c r="A22831" s="216">
        <v>45646</v>
      </c>
      <c r="B22831" s="217" t="s">
        <v>92</v>
      </c>
      <c r="C22831" s="218">
        <v>0.78590000000000004</v>
      </c>
    </row>
    <row r="22832" spans="1:3" ht="15" customHeight="1" x14ac:dyDescent="0.25">
      <c r="A22832" s="216">
        <v>45649</v>
      </c>
      <c r="B22832" s="217" t="s">
        <v>92</v>
      </c>
      <c r="C22832" s="218">
        <v>0.79479999999999995</v>
      </c>
    </row>
    <row r="22833" spans="1:3" ht="15" customHeight="1" x14ac:dyDescent="0.25">
      <c r="A22833" s="216">
        <v>45650</v>
      </c>
      <c r="B22833" s="217" t="s">
        <v>92</v>
      </c>
      <c r="C22833" s="218">
        <v>0.80369999999999997</v>
      </c>
    </row>
    <row r="22834" spans="1:3" ht="15" customHeight="1" x14ac:dyDescent="0.25">
      <c r="A22834" s="216">
        <v>45651</v>
      </c>
      <c r="B22834" s="217" t="s">
        <v>92</v>
      </c>
      <c r="C22834" s="218">
        <v>0.81269999999999998</v>
      </c>
    </row>
    <row r="22835" spans="1:3" ht="15" customHeight="1" x14ac:dyDescent="0.25">
      <c r="A22835" s="216">
        <v>45652</v>
      </c>
      <c r="B22835" s="217" t="s">
        <v>92</v>
      </c>
      <c r="C22835" s="218">
        <v>0.8216</v>
      </c>
    </row>
    <row r="22836" spans="1:3" ht="15" customHeight="1" x14ac:dyDescent="0.25">
      <c r="A22836" s="216">
        <v>45653</v>
      </c>
      <c r="B22836" s="217" t="s">
        <v>92</v>
      </c>
      <c r="C22836" s="218">
        <v>0.84819999999999995</v>
      </c>
    </row>
    <row r="22837" spans="1:3" ht="15" customHeight="1" x14ac:dyDescent="0.25">
      <c r="A22837" s="216">
        <v>45656</v>
      </c>
      <c r="B22837" s="217" t="s">
        <v>92</v>
      </c>
      <c r="C22837" s="218">
        <v>0.85709999999999997</v>
      </c>
    </row>
    <row r="22838" spans="1:3" ht="15" customHeight="1" x14ac:dyDescent="0.25">
      <c r="A22838" s="216">
        <v>45657</v>
      </c>
      <c r="B22838" s="217" t="s">
        <v>92</v>
      </c>
      <c r="C22838" s="218">
        <v>0.86580000000000001</v>
      </c>
    </row>
    <row r="22839" spans="1:3" ht="15" customHeight="1" x14ac:dyDescent="0.25">
      <c r="A22839" s="216">
        <v>45659</v>
      </c>
      <c r="B22839" s="217" t="s">
        <v>92</v>
      </c>
      <c r="C22839" s="218">
        <v>0.88280000000000003</v>
      </c>
    </row>
    <row r="22840" spans="1:3" ht="15" customHeight="1" x14ac:dyDescent="0.25">
      <c r="A22840" s="216">
        <v>45660</v>
      </c>
      <c r="B22840" s="217" t="s">
        <v>92</v>
      </c>
      <c r="C22840" s="218">
        <v>0.90880000000000005</v>
      </c>
    </row>
    <row r="22841" spans="1:3" ht="15" customHeight="1" x14ac:dyDescent="0.25">
      <c r="A22841" s="216">
        <v>45663</v>
      </c>
      <c r="B22841" s="217" t="s">
        <v>92</v>
      </c>
      <c r="C22841" s="218">
        <v>0.91739999999999999</v>
      </c>
    </row>
    <row r="22842" spans="1:3" ht="15" customHeight="1" x14ac:dyDescent="0.25">
      <c r="A22842" s="216">
        <v>45664</v>
      </c>
      <c r="B22842" s="217" t="s">
        <v>92</v>
      </c>
      <c r="C22842" s="218">
        <v>0.92600000000000005</v>
      </c>
    </row>
    <row r="22843" spans="1:3" ht="15" customHeight="1" x14ac:dyDescent="0.25">
      <c r="A22843" s="216">
        <v>45665</v>
      </c>
      <c r="B22843" s="217" t="s">
        <v>92</v>
      </c>
      <c r="C22843" s="218">
        <v>0.93459999999999999</v>
      </c>
    </row>
    <row r="22844" spans="1:3" ht="15" customHeight="1" x14ac:dyDescent="0.25">
      <c r="A22844" s="216">
        <v>45666</v>
      </c>
      <c r="B22844" s="217" t="s">
        <v>92</v>
      </c>
      <c r="C22844" s="218">
        <v>0.94320000000000004</v>
      </c>
    </row>
    <row r="22845" spans="1:3" ht="15" customHeight="1" x14ac:dyDescent="0.25">
      <c r="A22845" s="216">
        <v>45667</v>
      </c>
      <c r="B22845" s="217" t="s">
        <v>92</v>
      </c>
      <c r="C22845" s="218">
        <v>0.96879999999999999</v>
      </c>
    </row>
    <row r="22846" spans="1:3" ht="15" customHeight="1" x14ac:dyDescent="0.25">
      <c r="A22846" s="216">
        <v>45670</v>
      </c>
      <c r="B22846" s="217" t="s">
        <v>92</v>
      </c>
      <c r="C22846" s="218">
        <v>0.97729999999999995</v>
      </c>
    </row>
    <row r="22847" spans="1:3" ht="15" customHeight="1" x14ac:dyDescent="0.25">
      <c r="A22847" s="216">
        <v>45671</v>
      </c>
      <c r="B22847" s="217" t="s">
        <v>92</v>
      </c>
      <c r="C22847" s="218">
        <v>0.9859</v>
      </c>
    </row>
    <row r="22848" spans="1:3" ht="15" customHeight="1" x14ac:dyDescent="0.25">
      <c r="A22848" s="216">
        <v>45672</v>
      </c>
      <c r="B22848" s="217" t="s">
        <v>92</v>
      </c>
      <c r="C22848" s="218">
        <v>0.99439999999999995</v>
      </c>
    </row>
    <row r="22849" spans="1:3" ht="15" customHeight="1" x14ac:dyDescent="0.25">
      <c r="A22849" s="216">
        <v>45673</v>
      </c>
      <c r="B22849" s="217" t="s">
        <v>92</v>
      </c>
      <c r="C22849" s="218">
        <v>1.0028999999999999</v>
      </c>
    </row>
    <row r="22850" spans="1:3" ht="15" customHeight="1" x14ac:dyDescent="0.25">
      <c r="A22850" s="216">
        <v>45674</v>
      </c>
      <c r="B22850" s="217" t="s">
        <v>92</v>
      </c>
      <c r="C22850" s="218">
        <v>1.0284</v>
      </c>
    </row>
    <row r="22851" spans="1:3" ht="15" customHeight="1" x14ac:dyDescent="0.25">
      <c r="A22851" s="216">
        <v>45677</v>
      </c>
      <c r="B22851" s="217" t="s">
        <v>92</v>
      </c>
      <c r="C22851" s="218">
        <v>1.0368999999999999</v>
      </c>
    </row>
    <row r="22852" spans="1:3" ht="15" customHeight="1" x14ac:dyDescent="0.25">
      <c r="A22852" s="216">
        <v>45678</v>
      </c>
      <c r="B22852" s="217" t="s">
        <v>92</v>
      </c>
      <c r="C22852" s="218">
        <v>1.0454000000000001</v>
      </c>
    </row>
    <row r="22853" spans="1:3" ht="15" customHeight="1" x14ac:dyDescent="0.25">
      <c r="A22853" s="216">
        <v>45679</v>
      </c>
      <c r="B22853" s="217" t="s">
        <v>92</v>
      </c>
      <c r="C22853" s="218">
        <v>1.0539000000000001</v>
      </c>
    </row>
    <row r="22854" spans="1:3" ht="15" customHeight="1" x14ac:dyDescent="0.25">
      <c r="A22854" s="216">
        <v>45680</v>
      </c>
      <c r="B22854" s="217" t="s">
        <v>92</v>
      </c>
      <c r="C22854" s="218">
        <v>1.0624</v>
      </c>
    </row>
    <row r="22855" spans="1:3" ht="15" customHeight="1" x14ac:dyDescent="0.25">
      <c r="A22855" s="216">
        <v>45681</v>
      </c>
      <c r="B22855" s="217" t="s">
        <v>92</v>
      </c>
      <c r="C22855" s="218">
        <v>1.0878000000000001</v>
      </c>
    </row>
    <row r="22856" spans="1:3" ht="15" customHeight="1" x14ac:dyDescent="0.25">
      <c r="A22856" s="216">
        <v>45684</v>
      </c>
      <c r="B22856" s="217" t="s">
        <v>92</v>
      </c>
      <c r="C22856" s="218">
        <v>1.0963000000000001</v>
      </c>
    </row>
    <row r="22857" spans="1:3" ht="15" customHeight="1" x14ac:dyDescent="0.25">
      <c r="A22857" s="216">
        <v>45685</v>
      </c>
      <c r="B22857" s="217" t="s">
        <v>92</v>
      </c>
      <c r="C22857" s="218">
        <v>1.1047</v>
      </c>
    </row>
    <row r="22858" spans="1:3" ht="15" customHeight="1" x14ac:dyDescent="0.25">
      <c r="A22858" s="216">
        <v>45686</v>
      </c>
      <c r="B22858" s="217" t="s">
        <v>92</v>
      </c>
      <c r="C22858" s="218">
        <v>1.1132</v>
      </c>
    </row>
    <row r="22859" spans="1:3" ht="15" customHeight="1" x14ac:dyDescent="0.25">
      <c r="A22859" s="216">
        <v>45687</v>
      </c>
      <c r="B22859" s="217" t="s">
        <v>92</v>
      </c>
      <c r="C22859" s="218">
        <v>1.1215999999999999</v>
      </c>
    </row>
    <row r="22860" spans="1:3" ht="15" customHeight="1" x14ac:dyDescent="0.25">
      <c r="A22860" s="216">
        <v>45688</v>
      </c>
      <c r="B22860" s="217" t="s">
        <v>92</v>
      </c>
      <c r="C22860" s="218">
        <v>1.1469</v>
      </c>
    </row>
    <row r="22861" spans="1:3" ht="15" customHeight="1" x14ac:dyDescent="0.25">
      <c r="A22861" s="216">
        <v>45691</v>
      </c>
      <c r="B22861" s="217" t="s">
        <v>92</v>
      </c>
      <c r="C22861" s="218">
        <v>1.1553</v>
      </c>
    </row>
    <row r="22862" spans="1:3" ht="15" customHeight="1" x14ac:dyDescent="0.25">
      <c r="A22862" s="216">
        <v>45692</v>
      </c>
      <c r="B22862" s="217" t="s">
        <v>92</v>
      </c>
      <c r="C22862" s="218">
        <v>1.1637</v>
      </c>
    </row>
    <row r="22863" spans="1:3" ht="15" customHeight="1" x14ac:dyDescent="0.25">
      <c r="A22863" s="216">
        <v>45693</v>
      </c>
      <c r="B22863" s="217" t="s">
        <v>92</v>
      </c>
      <c r="C22863" s="218">
        <v>1.1718999999999999</v>
      </c>
    </row>
    <row r="22864" spans="1:3" ht="15" customHeight="1" x14ac:dyDescent="0.25">
      <c r="A22864" s="216">
        <v>45694</v>
      </c>
      <c r="B22864" s="217" t="s">
        <v>92</v>
      </c>
      <c r="C22864" s="218">
        <v>1.1800999999999999</v>
      </c>
    </row>
    <row r="22865" spans="1:3" ht="15" customHeight="1" x14ac:dyDescent="0.25">
      <c r="A22865" s="216">
        <v>45695</v>
      </c>
      <c r="B22865" s="217" t="s">
        <v>92</v>
      </c>
      <c r="C22865" s="218">
        <v>1.2043999999999999</v>
      </c>
    </row>
    <row r="22866" spans="1:3" ht="15" customHeight="1" x14ac:dyDescent="0.25">
      <c r="A22866" s="216">
        <v>45698</v>
      </c>
      <c r="B22866" s="217" t="s">
        <v>92</v>
      </c>
      <c r="C22866" s="218">
        <v>1.2124999999999999</v>
      </c>
    </row>
    <row r="22867" spans="1:3" ht="15" customHeight="1" x14ac:dyDescent="0.25">
      <c r="A22867" s="216">
        <v>45699</v>
      </c>
      <c r="B22867" s="217" t="s">
        <v>92</v>
      </c>
      <c r="C22867" s="218">
        <v>1.2205999999999999</v>
      </c>
    </row>
    <row r="22868" spans="1:3" ht="15" customHeight="1" x14ac:dyDescent="0.25">
      <c r="A22868" s="216">
        <v>45700</v>
      </c>
      <c r="B22868" s="217" t="s">
        <v>92</v>
      </c>
      <c r="C22868" s="218">
        <v>1.2285999999999999</v>
      </c>
    </row>
    <row r="22869" spans="1:3" ht="15" customHeight="1" x14ac:dyDescent="0.25">
      <c r="A22869" s="216">
        <v>45701</v>
      </c>
      <c r="B22869" s="217" t="s">
        <v>92</v>
      </c>
      <c r="C22869" s="218">
        <v>1.2365999999999999</v>
      </c>
    </row>
    <row r="22870" spans="1:3" ht="15" customHeight="1" x14ac:dyDescent="0.25">
      <c r="A22870" s="216">
        <v>45702</v>
      </c>
      <c r="B22870" s="217" t="s">
        <v>92</v>
      </c>
      <c r="C22870" s="218">
        <v>1.2605999999999999</v>
      </c>
    </row>
    <row r="22871" spans="1:3" ht="15" customHeight="1" x14ac:dyDescent="0.25">
      <c r="A22871" s="216">
        <v>45705</v>
      </c>
      <c r="B22871" s="217" t="s">
        <v>92</v>
      </c>
      <c r="C22871" s="218">
        <v>1.2685999999999999</v>
      </c>
    </row>
    <row r="22872" spans="1:3" ht="15" customHeight="1" x14ac:dyDescent="0.25">
      <c r="A22872" s="216">
        <v>45706</v>
      </c>
      <c r="B22872" s="217" t="s">
        <v>92</v>
      </c>
      <c r="C22872" s="218">
        <v>1.2765</v>
      </c>
    </row>
    <row r="22873" spans="1:3" ht="15" customHeight="1" x14ac:dyDescent="0.25">
      <c r="A22873" s="216">
        <v>45707</v>
      </c>
      <c r="B22873" s="217" t="s">
        <v>92</v>
      </c>
      <c r="C22873" s="218">
        <v>1.2845</v>
      </c>
    </row>
    <row r="22874" spans="1:3" ht="15" customHeight="1" x14ac:dyDescent="0.25">
      <c r="A22874" s="216">
        <v>45708</v>
      </c>
      <c r="B22874" s="217" t="s">
        <v>92</v>
      </c>
      <c r="C22874" s="218">
        <v>1.2924</v>
      </c>
    </row>
    <row r="22875" spans="1:3" ht="15" customHeight="1" x14ac:dyDescent="0.25">
      <c r="A22875" s="216">
        <v>45709</v>
      </c>
      <c r="B22875" s="217" t="s">
        <v>92</v>
      </c>
      <c r="C22875" s="218">
        <v>1.3162</v>
      </c>
    </row>
    <row r="22876" spans="1:3" ht="15" customHeight="1" x14ac:dyDescent="0.25">
      <c r="A22876" s="216">
        <v>45712</v>
      </c>
      <c r="B22876" s="217" t="s">
        <v>92</v>
      </c>
      <c r="C22876" s="218">
        <v>1.3241000000000001</v>
      </c>
    </row>
    <row r="22877" spans="1:3" ht="15" customHeight="1" x14ac:dyDescent="0.25">
      <c r="A22877" s="216">
        <v>45713</v>
      </c>
      <c r="B22877" s="217" t="s">
        <v>92</v>
      </c>
      <c r="C22877" s="218">
        <v>1.3320000000000001</v>
      </c>
    </row>
    <row r="22878" spans="1:3" ht="15" customHeight="1" x14ac:dyDescent="0.25">
      <c r="A22878" s="216">
        <v>45714</v>
      </c>
      <c r="B22878" s="217" t="s">
        <v>92</v>
      </c>
      <c r="C22878" s="218">
        <v>1.3399000000000001</v>
      </c>
    </row>
    <row r="22879" spans="1:3" ht="15" customHeight="1" x14ac:dyDescent="0.25">
      <c r="A22879" s="216">
        <v>45715</v>
      </c>
      <c r="B22879" s="217" t="s">
        <v>92</v>
      </c>
      <c r="C22879" s="218">
        <v>1.3478000000000001</v>
      </c>
    </row>
    <row r="22880" spans="1:3" ht="15" customHeight="1" x14ac:dyDescent="0.25">
      <c r="A22880" s="216">
        <v>45716</v>
      </c>
      <c r="B22880" s="217" t="s">
        <v>92</v>
      </c>
      <c r="C22880" s="218">
        <v>1.3714</v>
      </c>
    </row>
    <row r="22881" spans="1:3" ht="15" customHeight="1" x14ac:dyDescent="0.25">
      <c r="A22881" s="216">
        <v>45719</v>
      </c>
      <c r="B22881" s="217" t="s">
        <v>92</v>
      </c>
      <c r="C22881" s="218">
        <v>1.3792</v>
      </c>
    </row>
    <row r="22882" spans="1:3" ht="15" customHeight="1" x14ac:dyDescent="0.25">
      <c r="A22882" s="216">
        <v>45720</v>
      </c>
      <c r="B22882" s="217" t="s">
        <v>92</v>
      </c>
      <c r="C22882" s="218">
        <v>1.387</v>
      </c>
    </row>
    <row r="22883" spans="1:3" ht="15" customHeight="1" x14ac:dyDescent="0.25">
      <c r="A22883" s="216">
        <v>45721</v>
      </c>
      <c r="B22883" s="217" t="s">
        <v>92</v>
      </c>
      <c r="C22883" s="218">
        <v>1.3948</v>
      </c>
    </row>
    <row r="22884" spans="1:3" ht="15" customHeight="1" x14ac:dyDescent="0.25">
      <c r="A22884" s="216">
        <v>45722</v>
      </c>
      <c r="B22884" s="217" t="s">
        <v>92</v>
      </c>
      <c r="C22884" s="218">
        <v>1.4026000000000001</v>
      </c>
    </row>
    <row r="22885" spans="1:3" ht="15" customHeight="1" x14ac:dyDescent="0.25">
      <c r="A22885" s="216">
        <v>45723</v>
      </c>
      <c r="B22885" s="217" t="s">
        <v>92</v>
      </c>
      <c r="C22885" s="218">
        <v>1.4258999999999999</v>
      </c>
    </row>
    <row r="22886" spans="1:3" ht="15" customHeight="1" x14ac:dyDescent="0.25">
      <c r="A22886" s="216">
        <v>45726</v>
      </c>
      <c r="B22886" s="217" t="s">
        <v>92</v>
      </c>
      <c r="C22886" s="218">
        <v>1.4337</v>
      </c>
    </row>
    <row r="22887" spans="1:3" ht="15" customHeight="1" x14ac:dyDescent="0.25">
      <c r="A22887" s="216">
        <v>45727</v>
      </c>
      <c r="B22887" s="217" t="s">
        <v>92</v>
      </c>
      <c r="C22887" s="218">
        <v>1.4414</v>
      </c>
    </row>
    <row r="22888" spans="1:3" ht="15" customHeight="1" x14ac:dyDescent="0.25">
      <c r="A22888" s="216">
        <v>45728</v>
      </c>
      <c r="B22888" s="217" t="s">
        <v>92</v>
      </c>
      <c r="C22888" s="218">
        <v>1.4489000000000001</v>
      </c>
    </row>
    <row r="22889" spans="1:3" ht="15" customHeight="1" x14ac:dyDescent="0.25">
      <c r="A22889" s="216">
        <v>45729</v>
      </c>
      <c r="B22889" s="217" t="s">
        <v>92</v>
      </c>
      <c r="C22889" s="218">
        <v>1.4562999999999999</v>
      </c>
    </row>
    <row r="22890" spans="1:3" ht="15" customHeight="1" x14ac:dyDescent="0.25">
      <c r="A22890" s="216">
        <v>45730</v>
      </c>
      <c r="B22890" s="217" t="s">
        <v>92</v>
      </c>
      <c r="C22890" s="218">
        <v>1.4784999999999999</v>
      </c>
    </row>
    <row r="22891" spans="1:3" ht="15" customHeight="1" x14ac:dyDescent="0.25">
      <c r="A22891" s="216">
        <v>45733</v>
      </c>
      <c r="B22891" s="217" t="s">
        <v>92</v>
      </c>
      <c r="C22891" s="218">
        <v>1.4859</v>
      </c>
    </row>
    <row r="22892" spans="1:3" ht="15" customHeight="1" x14ac:dyDescent="0.25">
      <c r="A22892" s="216">
        <v>45734</v>
      </c>
      <c r="B22892" s="217" t="s">
        <v>92</v>
      </c>
      <c r="C22892" s="218">
        <v>1.4932000000000001</v>
      </c>
    </row>
    <row r="22893" spans="1:3" ht="15" customHeight="1" x14ac:dyDescent="0.25">
      <c r="A22893" s="216">
        <v>45735</v>
      </c>
      <c r="B22893" s="217" t="s">
        <v>92</v>
      </c>
      <c r="C22893" s="218">
        <v>1.5004999999999999</v>
      </c>
    </row>
    <row r="22894" spans="1:3" ht="15" customHeight="1" x14ac:dyDescent="0.25">
      <c r="A22894" s="216">
        <v>45736</v>
      </c>
      <c r="B22894" s="217" t="s">
        <v>92</v>
      </c>
      <c r="C22894" s="218">
        <v>1.5079</v>
      </c>
    </row>
    <row r="22895" spans="1:3" ht="15" customHeight="1" x14ac:dyDescent="0.25">
      <c r="A22895" s="216">
        <v>45737</v>
      </c>
      <c r="B22895" s="217" t="s">
        <v>92</v>
      </c>
      <c r="C22895" s="218">
        <v>1.5299</v>
      </c>
    </row>
    <row r="22896" spans="1:3" ht="15" customHeight="1" x14ac:dyDescent="0.25">
      <c r="A22896" s="216">
        <v>45740</v>
      </c>
      <c r="B22896" s="217" t="s">
        <v>92</v>
      </c>
      <c r="C22896" s="218">
        <v>1.5371999999999999</v>
      </c>
    </row>
    <row r="22897" spans="1:3" ht="15" customHeight="1" x14ac:dyDescent="0.25">
      <c r="A22897" s="216">
        <v>45741</v>
      </c>
      <c r="B22897" s="217" t="s">
        <v>92</v>
      </c>
      <c r="C22897" s="218">
        <v>1.5445</v>
      </c>
    </row>
    <row r="22898" spans="1:3" ht="15" customHeight="1" x14ac:dyDescent="0.25">
      <c r="A22898" s="216">
        <v>45742</v>
      </c>
      <c r="B22898" s="217" t="s">
        <v>92</v>
      </c>
      <c r="C22898" s="218">
        <v>1.5518000000000001</v>
      </c>
    </row>
    <row r="22899" spans="1:3" ht="15" customHeight="1" x14ac:dyDescent="0.25">
      <c r="A22899" s="216">
        <v>45743</v>
      </c>
      <c r="B22899" s="217" t="s">
        <v>92</v>
      </c>
      <c r="C22899" s="218">
        <v>1.5590999999999999</v>
      </c>
    </row>
    <row r="22900" spans="1:3" ht="15" customHeight="1" x14ac:dyDescent="0.25">
      <c r="A22900" s="216">
        <v>45744</v>
      </c>
      <c r="B22900" s="217" t="s">
        <v>92</v>
      </c>
      <c r="C22900" s="218">
        <v>1.581</v>
      </c>
    </row>
    <row r="22901" spans="1:3" ht="15" customHeight="1" x14ac:dyDescent="0.25">
      <c r="A22901" s="216">
        <v>45747</v>
      </c>
      <c r="B22901" s="217" t="s">
        <v>92</v>
      </c>
      <c r="C22901" s="218">
        <v>1.5883</v>
      </c>
    </row>
    <row r="22902" spans="1:3" ht="15" customHeight="1" x14ac:dyDescent="0.25">
      <c r="A22902" s="216">
        <v>45748</v>
      </c>
      <c r="B22902" s="217" t="s">
        <v>92</v>
      </c>
      <c r="C22902" s="218">
        <v>1.5955999999999999</v>
      </c>
    </row>
    <row r="22903" spans="1:3" ht="15" customHeight="1" x14ac:dyDescent="0.25">
      <c r="A22903" s="216">
        <v>45749</v>
      </c>
      <c r="B22903" s="217" t="s">
        <v>92</v>
      </c>
      <c r="C22903" s="218">
        <v>1.6028</v>
      </c>
    </row>
    <row r="22904" spans="1:3" ht="15" customHeight="1" x14ac:dyDescent="0.25">
      <c r="A22904" s="216">
        <v>45750</v>
      </c>
      <c r="B22904" s="217" t="s">
        <v>92</v>
      </c>
      <c r="C22904" s="218">
        <v>1.6101000000000001</v>
      </c>
    </row>
    <row r="22905" spans="1:3" ht="15" customHeight="1" x14ac:dyDescent="0.25">
      <c r="A22905" s="216">
        <v>45751</v>
      </c>
      <c r="B22905" s="217" t="s">
        <v>92</v>
      </c>
      <c r="C22905" s="218">
        <v>1.6315999999999999</v>
      </c>
    </row>
    <row r="22906" spans="1:3" ht="15" customHeight="1" x14ac:dyDescent="0.25">
      <c r="A22906" s="216">
        <v>45754</v>
      </c>
      <c r="B22906" s="217" t="s">
        <v>92</v>
      </c>
      <c r="C22906" s="218">
        <v>1.6388</v>
      </c>
    </row>
    <row r="22907" spans="1:3" ht="15" customHeight="1" x14ac:dyDescent="0.25">
      <c r="A22907" s="216">
        <v>45755</v>
      </c>
      <c r="B22907" s="217" t="s">
        <v>92</v>
      </c>
      <c r="C22907" s="218">
        <v>1.6458999999999999</v>
      </c>
    </row>
    <row r="22908" spans="1:3" ht="15" customHeight="1" x14ac:dyDescent="0.25">
      <c r="A22908" s="216">
        <v>45756</v>
      </c>
      <c r="B22908" s="217" t="s">
        <v>92</v>
      </c>
      <c r="C22908" s="218">
        <v>1.6531</v>
      </c>
    </row>
    <row r="22909" spans="1:3" ht="15" customHeight="1" x14ac:dyDescent="0.25">
      <c r="A22909" s="216">
        <v>45757</v>
      </c>
      <c r="B22909" s="217" t="s">
        <v>92</v>
      </c>
      <c r="C22909" s="218">
        <v>1.6601999999999999</v>
      </c>
    </row>
    <row r="22910" spans="1:3" ht="15" customHeight="1" x14ac:dyDescent="0.25">
      <c r="A22910" s="216">
        <v>45758</v>
      </c>
      <c r="B22910" s="217" t="s">
        <v>92</v>
      </c>
      <c r="C22910" s="218">
        <v>1.6817</v>
      </c>
    </row>
    <row r="22911" spans="1:3" ht="15" customHeight="1" x14ac:dyDescent="0.25">
      <c r="A22911" s="216">
        <v>45761</v>
      </c>
      <c r="B22911" s="217" t="s">
        <v>92</v>
      </c>
      <c r="C22911" s="218">
        <v>1.6888000000000001</v>
      </c>
    </row>
    <row r="22912" spans="1:3" ht="15" customHeight="1" x14ac:dyDescent="0.25">
      <c r="A22912" s="216">
        <v>45762</v>
      </c>
      <c r="B22912" s="217" t="s">
        <v>92</v>
      </c>
      <c r="C22912" s="218">
        <v>1.696</v>
      </c>
    </row>
    <row r="22913" spans="1:3" ht="15" customHeight="1" x14ac:dyDescent="0.25">
      <c r="A22913" s="216">
        <v>45763</v>
      </c>
      <c r="B22913" s="217" t="s">
        <v>92</v>
      </c>
      <c r="C22913" s="218">
        <v>1.7031000000000001</v>
      </c>
    </row>
    <row r="22914" spans="1:3" ht="15" customHeight="1" x14ac:dyDescent="0.25">
      <c r="A22914" s="216">
        <v>45764</v>
      </c>
      <c r="B22914" s="217" t="s">
        <v>92</v>
      </c>
      <c r="C22914" s="218">
        <v>1.7386999999999999</v>
      </c>
    </row>
    <row r="22915" spans="1:3" ht="15" customHeight="1" x14ac:dyDescent="0.25">
      <c r="A22915" s="216">
        <v>45769</v>
      </c>
      <c r="B22915" s="217" t="s">
        <v>92</v>
      </c>
      <c r="C22915" s="218">
        <v>1.7458</v>
      </c>
    </row>
    <row r="22916" spans="1:3" ht="15" customHeight="1" x14ac:dyDescent="0.25">
      <c r="A22916" s="216">
        <v>45770</v>
      </c>
      <c r="B22916" s="217" t="s">
        <v>92</v>
      </c>
      <c r="C22916" s="218">
        <v>1.7525999999999999</v>
      </c>
    </row>
    <row r="22917" spans="1:3" ht="15" customHeight="1" x14ac:dyDescent="0.25">
      <c r="A22917" s="216">
        <v>45771</v>
      </c>
      <c r="B22917" s="217" t="s">
        <v>92</v>
      </c>
      <c r="C22917" s="218">
        <v>1.7593000000000001</v>
      </c>
    </row>
    <row r="22918" spans="1:3" ht="15" customHeight="1" x14ac:dyDescent="0.25">
      <c r="A22918" s="216">
        <v>45772</v>
      </c>
      <c r="B22918" s="217" t="s">
        <v>92</v>
      </c>
      <c r="C22918" s="218">
        <v>1.7795000000000001</v>
      </c>
    </row>
    <row r="22919" spans="1:3" ht="15" customHeight="1" x14ac:dyDescent="0.25">
      <c r="A22919" s="216">
        <v>45775</v>
      </c>
      <c r="B22919" s="217" t="s">
        <v>92</v>
      </c>
      <c r="C22919" s="218">
        <v>1.7862</v>
      </c>
    </row>
    <row r="22920" spans="1:3" ht="15" customHeight="1" x14ac:dyDescent="0.25">
      <c r="A22920" s="216">
        <v>45776</v>
      </c>
      <c r="B22920" s="217" t="s">
        <v>92</v>
      </c>
      <c r="C22920" s="218">
        <v>1.7928999999999999</v>
      </c>
    </row>
    <row r="22921" spans="1:3" ht="15" customHeight="1" x14ac:dyDescent="0.25">
      <c r="A22921" s="216">
        <v>45777</v>
      </c>
      <c r="B22921" s="217" t="s">
        <v>92</v>
      </c>
      <c r="C22921" s="218">
        <v>1.8062</v>
      </c>
    </row>
    <row r="22922" spans="1:3" ht="15" customHeight="1" x14ac:dyDescent="0.25">
      <c r="A22922" s="216">
        <v>45779</v>
      </c>
      <c r="B22922" s="217" t="s">
        <v>92</v>
      </c>
      <c r="C22922" s="218">
        <v>1.8261000000000001</v>
      </c>
    </row>
    <row r="22923" spans="1:3" ht="15" customHeight="1" x14ac:dyDescent="0.25">
      <c r="A22923" s="216">
        <v>45782</v>
      </c>
      <c r="B22923" s="217" t="s">
        <v>92</v>
      </c>
      <c r="C22923" s="218">
        <v>1.8328</v>
      </c>
    </row>
    <row r="22924" spans="1:3" ht="15" customHeight="1" x14ac:dyDescent="0.25">
      <c r="A22924" s="216">
        <v>45783</v>
      </c>
      <c r="B22924" s="217" t="s">
        <v>92</v>
      </c>
      <c r="C22924" s="218">
        <v>1.8393999999999999</v>
      </c>
    </row>
    <row r="22925" spans="1:3" ht="15" customHeight="1" x14ac:dyDescent="0.25">
      <c r="A22925" s="216">
        <v>45784</v>
      </c>
      <c r="B22925" s="217" t="s">
        <v>92</v>
      </c>
      <c r="C22925" s="218">
        <v>1.8461000000000001</v>
      </c>
    </row>
    <row r="22926" spans="1:3" ht="15" customHeight="1" x14ac:dyDescent="0.25">
      <c r="A22926" s="216">
        <v>45785</v>
      </c>
      <c r="B22926" s="217" t="s">
        <v>92</v>
      </c>
      <c r="C22926" s="218">
        <v>1.8527</v>
      </c>
    </row>
    <row r="22927" spans="1:3" ht="15" customHeight="1" x14ac:dyDescent="0.25">
      <c r="A22927" s="216">
        <v>45786</v>
      </c>
      <c r="B22927" s="217" t="s">
        <v>92</v>
      </c>
      <c r="C22927" s="218">
        <v>1.8726</v>
      </c>
    </row>
    <row r="22928" spans="1:3" ht="15" customHeight="1" x14ac:dyDescent="0.25">
      <c r="A22928" s="216">
        <v>45789</v>
      </c>
      <c r="B22928" s="217" t="s">
        <v>92</v>
      </c>
      <c r="C22928" s="218">
        <v>1.8792</v>
      </c>
    </row>
    <row r="22929" spans="1:3" ht="15" customHeight="1" x14ac:dyDescent="0.25">
      <c r="A22929" s="216">
        <v>45790</v>
      </c>
      <c r="B22929" s="217" t="s">
        <v>92</v>
      </c>
      <c r="C22929" s="218">
        <v>1.8857999999999999</v>
      </c>
    </row>
    <row r="22930" spans="1:3" ht="15" customHeight="1" x14ac:dyDescent="0.25">
      <c r="A22930" s="216">
        <v>45791</v>
      </c>
      <c r="B22930" s="217" t="s">
        <v>92</v>
      </c>
      <c r="C22930" s="218">
        <v>1.8925000000000001</v>
      </c>
    </row>
    <row r="22931" spans="1:3" ht="15" customHeight="1" x14ac:dyDescent="0.25">
      <c r="A22931" s="216">
        <v>45792</v>
      </c>
      <c r="B22931" s="217" t="s">
        <v>92</v>
      </c>
      <c r="C22931" s="218">
        <v>1.8991</v>
      </c>
    </row>
    <row r="22932" spans="1:3" ht="15" customHeight="1" x14ac:dyDescent="0.25">
      <c r="A22932" s="216">
        <v>45793</v>
      </c>
      <c r="B22932" s="217" t="s">
        <v>92</v>
      </c>
      <c r="C22932" s="218">
        <v>1.9186000000000001</v>
      </c>
    </row>
    <row r="22933" spans="1:3" ht="15" customHeight="1" x14ac:dyDescent="0.25">
      <c r="A22933" s="216">
        <v>45796</v>
      </c>
      <c r="B22933" s="217" t="s">
        <v>92</v>
      </c>
      <c r="C22933" s="218">
        <v>1.9251</v>
      </c>
    </row>
    <row r="22934" spans="1:3" ht="15" customHeight="1" x14ac:dyDescent="0.25">
      <c r="A22934" s="216">
        <v>45797</v>
      </c>
      <c r="B22934" s="217" t="s">
        <v>92</v>
      </c>
      <c r="C22934" s="218">
        <v>1.9317</v>
      </c>
    </row>
    <row r="22935" spans="1:3" ht="15" customHeight="1" x14ac:dyDescent="0.25">
      <c r="A22935" s="216">
        <v>45798</v>
      </c>
      <c r="B22935" s="217" t="s">
        <v>92</v>
      </c>
      <c r="C22935" s="218">
        <v>1.9381999999999999</v>
      </c>
    </row>
    <row r="22936" spans="1:3" ht="15" customHeight="1" x14ac:dyDescent="0.25">
      <c r="A22936" s="216">
        <v>45799</v>
      </c>
      <c r="B22936" s="217" t="s">
        <v>92</v>
      </c>
      <c r="C22936" s="218">
        <v>1.9448000000000001</v>
      </c>
    </row>
    <row r="22937" spans="1:3" ht="15" customHeight="1" x14ac:dyDescent="0.25">
      <c r="A22937" s="216">
        <v>45800</v>
      </c>
      <c r="B22937" s="217" t="s">
        <v>92</v>
      </c>
      <c r="C22937" s="218">
        <v>1.9644999999999999</v>
      </c>
    </row>
    <row r="22938" spans="1:3" ht="15" customHeight="1" x14ac:dyDescent="0.25">
      <c r="A22938" s="216">
        <v>45803</v>
      </c>
      <c r="B22938" s="217" t="s">
        <v>92</v>
      </c>
      <c r="C22938" s="218">
        <v>1.9711000000000001</v>
      </c>
    </row>
    <row r="22939" spans="1:3" ht="15" customHeight="1" x14ac:dyDescent="0.25">
      <c r="A22939" s="216">
        <v>45804</v>
      </c>
      <c r="B22939" s="217" t="s">
        <v>92</v>
      </c>
      <c r="C22939" s="218">
        <v>1.9776</v>
      </c>
    </row>
    <row r="22940" spans="1:3" ht="15" customHeight="1" x14ac:dyDescent="0.25">
      <c r="A22940" s="216">
        <v>45805</v>
      </c>
      <c r="B22940" s="217" t="s">
        <v>92</v>
      </c>
      <c r="C22940" s="218">
        <v>1.9841</v>
      </c>
    </row>
    <row r="22941" spans="1:3" ht="15" customHeight="1" x14ac:dyDescent="0.25">
      <c r="A22941" s="216">
        <v>45806</v>
      </c>
      <c r="B22941" s="217" t="s">
        <v>92</v>
      </c>
      <c r="C22941" s="218">
        <v>1.9906999999999999</v>
      </c>
    </row>
    <row r="22942" spans="1:3" ht="15" customHeight="1" x14ac:dyDescent="0.25">
      <c r="A22942" s="216">
        <v>45807</v>
      </c>
      <c r="B22942" s="217" t="s">
        <v>92</v>
      </c>
      <c r="C22942" s="218">
        <v>2.0102000000000002</v>
      </c>
    </row>
    <row r="22943" spans="1:3" ht="15" customHeight="1" x14ac:dyDescent="0.25">
      <c r="A22943" s="216">
        <v>45810</v>
      </c>
      <c r="B22943" s="217" t="s">
        <v>92</v>
      </c>
      <c r="C22943" s="218">
        <v>2.0167000000000002</v>
      </c>
    </row>
    <row r="22944" spans="1:3" ht="15" customHeight="1" x14ac:dyDescent="0.25">
      <c r="A22944" s="216">
        <v>45811</v>
      </c>
      <c r="B22944" s="217" t="s">
        <v>92</v>
      </c>
      <c r="C22944" s="218">
        <v>2.0232000000000001</v>
      </c>
    </row>
    <row r="22945" spans="1:3" ht="15" customHeight="1" x14ac:dyDescent="0.25">
      <c r="A22945" s="216">
        <v>45812</v>
      </c>
      <c r="B22945" s="217" t="s">
        <v>92</v>
      </c>
      <c r="C22945" s="218">
        <v>2.0297000000000001</v>
      </c>
    </row>
    <row r="22946" spans="1:3" ht="15" customHeight="1" x14ac:dyDescent="0.25">
      <c r="A22946" s="216">
        <v>45813</v>
      </c>
      <c r="B22946" s="217" t="s">
        <v>92</v>
      </c>
      <c r="C22946" s="218">
        <v>2.0362</v>
      </c>
    </row>
    <row r="22947" spans="1:3" ht="15" customHeight="1" x14ac:dyDescent="0.25">
      <c r="A22947" s="216">
        <v>45814</v>
      </c>
      <c r="B22947" s="217" t="s">
        <v>92</v>
      </c>
      <c r="C22947" s="218">
        <v>2.0554999999999999</v>
      </c>
    </row>
    <row r="22948" spans="1:3" ht="15" customHeight="1" x14ac:dyDescent="0.25">
      <c r="A22948" s="216">
        <v>45817</v>
      </c>
      <c r="B22948" s="217" t="s">
        <v>92</v>
      </c>
      <c r="C22948" s="218">
        <v>2.0619999999999998</v>
      </c>
    </row>
    <row r="22949" spans="1:3" ht="15" customHeight="1" x14ac:dyDescent="0.25">
      <c r="A22949" s="216">
        <v>45818</v>
      </c>
      <c r="B22949" s="217" t="s">
        <v>92</v>
      </c>
      <c r="C22949" s="218">
        <v>2.0684999999999998</v>
      </c>
    </row>
    <row r="22950" spans="1:3" ht="15" customHeight="1" x14ac:dyDescent="0.25">
      <c r="A22950" s="216">
        <v>45819</v>
      </c>
      <c r="B22950" s="217" t="s">
        <v>92</v>
      </c>
      <c r="C22950" s="218">
        <v>2.0747</v>
      </c>
    </row>
    <row r="22951" spans="1:3" ht="15" customHeight="1" x14ac:dyDescent="0.25">
      <c r="A22951" s="216">
        <v>45820</v>
      </c>
      <c r="B22951" s="217" t="s">
        <v>92</v>
      </c>
      <c r="C22951" s="218">
        <v>2.0808</v>
      </c>
    </row>
    <row r="22952" spans="1:3" ht="15" customHeight="1" x14ac:dyDescent="0.25">
      <c r="A22952" s="216">
        <v>45821</v>
      </c>
      <c r="B22952" s="217" t="s">
        <v>92</v>
      </c>
      <c r="C22952" s="218">
        <v>2.0991</v>
      </c>
    </row>
    <row r="22953" spans="1:3" ht="15" customHeight="1" x14ac:dyDescent="0.25">
      <c r="A22953" s="216">
        <v>45824</v>
      </c>
      <c r="B22953" s="217" t="s">
        <v>92</v>
      </c>
      <c r="C22953" s="218">
        <v>2.1051000000000002</v>
      </c>
    </row>
    <row r="22954" spans="1:3" ht="15" customHeight="1" x14ac:dyDescent="0.25">
      <c r="A22954" s="216">
        <v>45825</v>
      </c>
      <c r="B22954" s="217" t="s">
        <v>92</v>
      </c>
      <c r="C22954" s="218">
        <v>2.1112000000000002</v>
      </c>
    </row>
    <row r="22955" spans="1:3" ht="15" customHeight="1" x14ac:dyDescent="0.25">
      <c r="A22955" s="216">
        <v>45826</v>
      </c>
      <c r="B22955" s="217" t="s">
        <v>92</v>
      </c>
      <c r="C22955" s="218">
        <v>2.1172</v>
      </c>
    </row>
    <row r="22956" spans="1:3" ht="15" customHeight="1" x14ac:dyDescent="0.25">
      <c r="A22956" s="216">
        <v>45827</v>
      </c>
      <c r="B22956" s="217" t="s">
        <v>92</v>
      </c>
      <c r="C22956" s="218">
        <v>2.1232000000000002</v>
      </c>
    </row>
    <row r="22957" spans="1:3" ht="15" customHeight="1" x14ac:dyDescent="0.25">
      <c r="A22957" s="216">
        <v>45828</v>
      </c>
      <c r="B22957" s="217" t="s">
        <v>92</v>
      </c>
      <c r="C22957" s="218">
        <v>2.1410999999999998</v>
      </c>
    </row>
    <row r="22958" spans="1:3" ht="15" customHeight="1" x14ac:dyDescent="0.25">
      <c r="A22958" s="216">
        <v>45831</v>
      </c>
      <c r="B22958" s="217" t="s">
        <v>92</v>
      </c>
      <c r="C22958" s="218">
        <v>2.1471</v>
      </c>
    </row>
    <row r="22959" spans="1:3" ht="15" customHeight="1" x14ac:dyDescent="0.25">
      <c r="A22959" s="216">
        <v>45832</v>
      </c>
      <c r="B22959" s="217" t="s">
        <v>92</v>
      </c>
      <c r="C22959" s="218">
        <v>2.1530999999999998</v>
      </c>
    </row>
    <row r="22960" spans="1:3" ht="15" customHeight="1" x14ac:dyDescent="0.25">
      <c r="A22960" s="216">
        <v>45833</v>
      </c>
      <c r="B22960" s="217" t="s">
        <v>92</v>
      </c>
      <c r="C22960" s="218">
        <v>2.1591</v>
      </c>
    </row>
    <row r="22961" spans="1:3" ht="15" customHeight="1" x14ac:dyDescent="0.25">
      <c r="A22961" s="216">
        <v>45834</v>
      </c>
      <c r="B22961" s="217" t="s">
        <v>92</v>
      </c>
      <c r="C22961" s="218">
        <v>2.1650999999999998</v>
      </c>
    </row>
    <row r="22962" spans="1:3" ht="15" customHeight="1" x14ac:dyDescent="0.25">
      <c r="A22962" s="216">
        <v>45835</v>
      </c>
      <c r="B22962" s="217" t="s">
        <v>92</v>
      </c>
      <c r="C22962" s="218">
        <v>2.1831</v>
      </c>
    </row>
    <row r="22963" spans="1:3" ht="15" customHeight="1" x14ac:dyDescent="0.25">
      <c r="A22963" s="216">
        <v>45838</v>
      </c>
      <c r="B22963" s="217" t="s">
        <v>92</v>
      </c>
      <c r="C22963" s="218">
        <v>2.1890000000000001</v>
      </c>
    </row>
    <row r="22964" spans="1:3" ht="15" customHeight="1" x14ac:dyDescent="0.25">
      <c r="A22964" s="216">
        <v>45839</v>
      </c>
      <c r="B22964" s="217" t="s">
        <v>92</v>
      </c>
      <c r="C22964" s="218">
        <v>2.1949999999999998</v>
      </c>
    </row>
    <row r="22965" spans="1:3" ht="15" customHeight="1" x14ac:dyDescent="0.25">
      <c r="A22965" s="216">
        <v>45840</v>
      </c>
      <c r="B22965" s="217" t="s">
        <v>92</v>
      </c>
      <c r="C22965" s="218">
        <v>2.2010000000000001</v>
      </c>
    </row>
    <row r="22966" spans="1:3" ht="15" customHeight="1" x14ac:dyDescent="0.25">
      <c r="A22966" s="216">
        <v>45841</v>
      </c>
      <c r="B22966" s="217" t="s">
        <v>92</v>
      </c>
      <c r="C22966" s="218">
        <v>2.2069000000000001</v>
      </c>
    </row>
    <row r="22967" spans="1:3" ht="15" customHeight="1" x14ac:dyDescent="0.25">
      <c r="A22967" s="216">
        <v>45842</v>
      </c>
      <c r="B22967" s="217" t="s">
        <v>92</v>
      </c>
      <c r="C22967" s="218">
        <v>2.2248000000000001</v>
      </c>
    </row>
    <row r="22968" spans="1:3" ht="15" customHeight="1" x14ac:dyDescent="0.25">
      <c r="A22968" s="216">
        <v>45845</v>
      </c>
      <c r="B22968" s="217" t="s">
        <v>92</v>
      </c>
      <c r="C22968" s="218">
        <v>2.2307999999999999</v>
      </c>
    </row>
    <row r="22969" spans="1:3" ht="15" customHeight="1" x14ac:dyDescent="0.25">
      <c r="A22969" s="216">
        <v>45846</v>
      </c>
      <c r="B22969" s="217" t="s">
        <v>92</v>
      </c>
      <c r="C22969" s="218">
        <v>2.2366999999999999</v>
      </c>
    </row>
    <row r="22970" spans="1:3" ht="15" customHeight="1" x14ac:dyDescent="0.25">
      <c r="A22970" s="216">
        <v>45847</v>
      </c>
      <c r="B22970" s="217" t="s">
        <v>92</v>
      </c>
      <c r="C22970" s="218">
        <v>2.2427000000000001</v>
      </c>
    </row>
    <row r="22971" spans="1:3" ht="15" customHeight="1" x14ac:dyDescent="0.25">
      <c r="A22971" s="216">
        <v>45848</v>
      </c>
      <c r="B22971" s="217" t="s">
        <v>92</v>
      </c>
      <c r="C22971" s="218">
        <v>2.2486000000000002</v>
      </c>
    </row>
    <row r="22972" spans="1:3" ht="15" customHeight="1" x14ac:dyDescent="0.25">
      <c r="A22972" s="216">
        <v>45849</v>
      </c>
      <c r="B22972" s="217" t="s">
        <v>92</v>
      </c>
      <c r="C22972" s="218">
        <v>2.2663000000000002</v>
      </c>
    </row>
    <row r="22973" spans="1:3" ht="15" customHeight="1" x14ac:dyDescent="0.25">
      <c r="A22973" s="216">
        <v>45852</v>
      </c>
      <c r="B22973" s="217" t="s">
        <v>92</v>
      </c>
      <c r="C22973" s="218">
        <v>2.2722000000000002</v>
      </c>
    </row>
    <row r="22974" spans="1:3" ht="15" customHeight="1" x14ac:dyDescent="0.25">
      <c r="A22974" s="216">
        <v>45853</v>
      </c>
      <c r="B22974" s="217" t="s">
        <v>92</v>
      </c>
      <c r="C22974" s="218">
        <v>2.2780999999999998</v>
      </c>
    </row>
    <row r="22975" spans="1:3" ht="15" customHeight="1" x14ac:dyDescent="0.25">
      <c r="A22975" s="216">
        <v>45854</v>
      </c>
      <c r="B22975" s="217" t="s">
        <v>92</v>
      </c>
      <c r="C22975" s="218">
        <v>2.2839999999999998</v>
      </c>
    </row>
    <row r="22976" spans="1:3" ht="15" customHeight="1" x14ac:dyDescent="0.25">
      <c r="A22976" s="216">
        <v>45855</v>
      </c>
      <c r="B22976" s="217" t="s">
        <v>92</v>
      </c>
      <c r="C22976" s="218">
        <v>2.2898999999999998</v>
      </c>
    </row>
    <row r="22977" spans="1:3" ht="15" customHeight="1" x14ac:dyDescent="0.25">
      <c r="A22977" s="216">
        <v>45856</v>
      </c>
      <c r="B22977" s="217" t="s">
        <v>92</v>
      </c>
      <c r="C22977" s="218">
        <v>2.3075000000000001</v>
      </c>
    </row>
    <row r="22978" spans="1:3" ht="15" customHeight="1" x14ac:dyDescent="0.25">
      <c r="A22978" s="216">
        <v>45859</v>
      </c>
      <c r="B22978" s="217" t="s">
        <v>92</v>
      </c>
      <c r="C22978" s="218">
        <v>2.3134000000000001</v>
      </c>
    </row>
    <row r="22979" spans="1:3" ht="15" customHeight="1" x14ac:dyDescent="0.25">
      <c r="A22979" s="216">
        <v>45860</v>
      </c>
      <c r="B22979" s="217" t="s">
        <v>92</v>
      </c>
      <c r="C22979" s="218">
        <v>2.3191999999999999</v>
      </c>
    </row>
    <row r="22980" spans="1:3" ht="15" customHeight="1" x14ac:dyDescent="0.25">
      <c r="A22980" s="216">
        <v>45861</v>
      </c>
      <c r="B22980" s="217" t="s">
        <v>92</v>
      </c>
      <c r="C22980" s="218">
        <v>2.3250999999999999</v>
      </c>
    </row>
    <row r="22981" spans="1:3" ht="15" customHeight="1" x14ac:dyDescent="0.25">
      <c r="A22981" s="216">
        <v>45862</v>
      </c>
      <c r="B22981" s="217" t="s">
        <v>92</v>
      </c>
      <c r="C22981" s="218">
        <v>2.331</v>
      </c>
    </row>
    <row r="22982" spans="1:3" ht="15" customHeight="1" x14ac:dyDescent="0.25">
      <c r="A22982" s="216">
        <v>45863</v>
      </c>
      <c r="B22982" s="217" t="s">
        <v>92</v>
      </c>
      <c r="C22982" s="218">
        <v>2.3488000000000002</v>
      </c>
    </row>
    <row r="22983" spans="1:3" ht="15" customHeight="1" x14ac:dyDescent="0.25">
      <c r="A22983" s="216">
        <v>45866</v>
      </c>
      <c r="B22983" s="217" t="s">
        <v>92</v>
      </c>
      <c r="C22983" s="218">
        <v>2.3546999999999998</v>
      </c>
    </row>
    <row r="22984" spans="1:3" ht="15" customHeight="1" x14ac:dyDescent="0.25">
      <c r="A22984" s="216">
        <v>45867</v>
      </c>
      <c r="B22984" s="217" t="s">
        <v>92</v>
      </c>
      <c r="C22984" s="218">
        <v>2.3605</v>
      </c>
    </row>
    <row r="22985" spans="1:3" ht="15" customHeight="1" x14ac:dyDescent="0.25">
      <c r="A22985" s="216">
        <v>45868</v>
      </c>
      <c r="B22985" s="217" t="s">
        <v>92</v>
      </c>
      <c r="C22985" s="218">
        <v>2.3664999999999998</v>
      </c>
    </row>
    <row r="22986" spans="1:3" ht="15" customHeight="1" x14ac:dyDescent="0.25">
      <c r="A22986" s="216">
        <v>45869</v>
      </c>
      <c r="B22986" s="217" t="s">
        <v>92</v>
      </c>
      <c r="C22986" s="218">
        <v>2.3723000000000001</v>
      </c>
    </row>
    <row r="22987" spans="1:3" ht="15" customHeight="1" x14ac:dyDescent="0.25">
      <c r="A22987" s="216">
        <v>45870</v>
      </c>
      <c r="B22987" s="217" t="s">
        <v>92</v>
      </c>
      <c r="C22987" s="218">
        <v>2.3898999999999999</v>
      </c>
    </row>
    <row r="22988" spans="1:3" ht="15" customHeight="1" x14ac:dyDescent="0.25">
      <c r="A22988" s="216">
        <v>45873</v>
      </c>
      <c r="B22988" s="217" t="s">
        <v>92</v>
      </c>
      <c r="C22988" s="218">
        <v>2.3957999999999999</v>
      </c>
    </row>
    <row r="22989" spans="1:3" ht="15" customHeight="1" x14ac:dyDescent="0.25">
      <c r="A22989" s="216">
        <v>45874</v>
      </c>
      <c r="B22989" s="217" t="s">
        <v>92</v>
      </c>
      <c r="C22989" s="218">
        <v>2.4016999999999999</v>
      </c>
    </row>
    <row r="22990" spans="1:3" ht="15" customHeight="1" x14ac:dyDescent="0.25">
      <c r="A22990" s="216">
        <v>45875</v>
      </c>
      <c r="B22990" s="217" t="s">
        <v>92</v>
      </c>
      <c r="C22990" s="218">
        <v>2.4075000000000002</v>
      </c>
    </row>
    <row r="22991" spans="1:3" ht="15" customHeight="1" x14ac:dyDescent="0.25">
      <c r="A22991" s="216">
        <v>45876</v>
      </c>
      <c r="B22991" s="217" t="s">
        <v>92</v>
      </c>
      <c r="C22991" s="218">
        <v>2.4134000000000002</v>
      </c>
    </row>
    <row r="22992" spans="1:3" ht="15" customHeight="1" x14ac:dyDescent="0.25">
      <c r="A22992" s="216">
        <v>45877</v>
      </c>
      <c r="B22992" s="217" t="s">
        <v>92</v>
      </c>
      <c r="C22992" s="218">
        <v>2.431</v>
      </c>
    </row>
    <row r="22993" spans="1:3" ht="15" customHeight="1" x14ac:dyDescent="0.25">
      <c r="A22993" s="216">
        <v>45880</v>
      </c>
      <c r="B22993" s="217" t="s">
        <v>92</v>
      </c>
      <c r="C22993" s="218">
        <v>2.4367999999999999</v>
      </c>
    </row>
    <row r="22994" spans="1:3" ht="15" customHeight="1" x14ac:dyDescent="0.25">
      <c r="A22994" s="216">
        <v>45881</v>
      </c>
      <c r="B22994" s="217" t="s">
        <v>92</v>
      </c>
      <c r="C22994" s="218">
        <v>2.4426999999999999</v>
      </c>
    </row>
    <row r="22995" spans="1:3" ht="15" customHeight="1" x14ac:dyDescent="0.25">
      <c r="A22995" s="216">
        <v>45882</v>
      </c>
      <c r="B22995" s="217" t="s">
        <v>92</v>
      </c>
      <c r="C22995" s="218">
        <v>2.4485000000000001</v>
      </c>
    </row>
    <row r="22996" spans="1:3" ht="15" customHeight="1" x14ac:dyDescent="0.25">
      <c r="A22996" s="216">
        <v>45883</v>
      </c>
      <c r="B22996" s="217" t="s">
        <v>92</v>
      </c>
      <c r="C22996" s="218">
        <v>2.4544000000000001</v>
      </c>
    </row>
    <row r="22997" spans="1:3" ht="15" customHeight="1" x14ac:dyDescent="0.25">
      <c r="A22997" s="216">
        <v>45884</v>
      </c>
      <c r="B22997" s="217" t="s">
        <v>92</v>
      </c>
      <c r="C22997" s="218">
        <v>2.472</v>
      </c>
    </row>
    <row r="22998" spans="1:3" ht="15" customHeight="1" x14ac:dyDescent="0.25">
      <c r="A22998" s="216">
        <v>45887</v>
      </c>
      <c r="B22998" s="217" t="s">
        <v>92</v>
      </c>
      <c r="C22998" s="218">
        <v>2.4777999999999998</v>
      </c>
    </row>
    <row r="22999" spans="1:3" ht="15" customHeight="1" x14ac:dyDescent="0.25">
      <c r="A22999" s="216">
        <v>45888</v>
      </c>
      <c r="B22999" s="217" t="s">
        <v>92</v>
      </c>
      <c r="C22999" s="218">
        <v>2.4836999999999998</v>
      </c>
    </row>
    <row r="23000" spans="1:3" ht="15" customHeight="1" x14ac:dyDescent="0.25">
      <c r="A23000" s="216">
        <v>45889</v>
      </c>
      <c r="B23000" s="217" t="s">
        <v>92</v>
      </c>
      <c r="C23000" s="218">
        <v>2.4895</v>
      </c>
    </row>
    <row r="23001" spans="1:3" ht="15" customHeight="1" x14ac:dyDescent="0.25">
      <c r="A23001" s="216">
        <v>45890</v>
      </c>
      <c r="B23001" s="217" t="s">
        <v>92</v>
      </c>
      <c r="C23001" s="218">
        <v>2.4954000000000001</v>
      </c>
    </row>
    <row r="23002" spans="1:3" ht="15" customHeight="1" x14ac:dyDescent="0.25">
      <c r="A23002" s="216">
        <v>45891</v>
      </c>
      <c r="B23002" s="217" t="s">
        <v>92</v>
      </c>
      <c r="C23002" s="218">
        <v>2.5129000000000001</v>
      </c>
    </row>
    <row r="23003" spans="1:3" ht="15" customHeight="1" x14ac:dyDescent="0.25">
      <c r="A23003" s="216">
        <v>45894</v>
      </c>
      <c r="B23003" s="217" t="s">
        <v>92</v>
      </c>
      <c r="C23003" s="218">
        <v>2.5188000000000001</v>
      </c>
    </row>
    <row r="23004" spans="1:3" ht="15" customHeight="1" x14ac:dyDescent="0.25">
      <c r="A23004" s="216">
        <v>45895</v>
      </c>
      <c r="B23004" s="217" t="s">
        <v>92</v>
      </c>
      <c r="C23004" s="218">
        <v>2.5246</v>
      </c>
    </row>
    <row r="23005" spans="1:3" ht="15" customHeight="1" x14ac:dyDescent="0.25">
      <c r="A23005" s="216">
        <v>45896</v>
      </c>
      <c r="B23005" s="217" t="s">
        <v>92</v>
      </c>
      <c r="C23005" s="218">
        <v>2.5304000000000002</v>
      </c>
    </row>
    <row r="23006" spans="1:3" ht="15" customHeight="1" x14ac:dyDescent="0.25">
      <c r="A23006" s="216">
        <v>45897</v>
      </c>
      <c r="B23006" s="217" t="s">
        <v>92</v>
      </c>
      <c r="C23006" s="218">
        <v>2.5362</v>
      </c>
    </row>
    <row r="23007" spans="1:3" ht="15" customHeight="1" x14ac:dyDescent="0.25">
      <c r="A23007" s="216">
        <v>45898</v>
      </c>
      <c r="B23007" s="217" t="s">
        <v>92</v>
      </c>
      <c r="C23007" s="218">
        <v>2.5537000000000001</v>
      </c>
    </row>
    <row r="23008" spans="1:3" ht="15" customHeight="1" x14ac:dyDescent="0.25">
      <c r="A23008" s="216">
        <v>45901</v>
      </c>
      <c r="B23008" s="217" t="s">
        <v>92</v>
      </c>
      <c r="C23008" s="218">
        <v>2.5594999999999999</v>
      </c>
    </row>
    <row r="23009" spans="1:3" ht="15" customHeight="1" x14ac:dyDescent="0.25">
      <c r="A23009" s="216">
        <v>45902</v>
      </c>
      <c r="B23009" s="217" t="s">
        <v>92</v>
      </c>
      <c r="C23009" s="218">
        <v>2.5653000000000001</v>
      </c>
    </row>
    <row r="23010" spans="1:3" ht="15" customHeight="1" x14ac:dyDescent="0.25">
      <c r="A23010" s="216">
        <v>45903</v>
      </c>
      <c r="B23010" s="217" t="s">
        <v>92</v>
      </c>
      <c r="C23010" s="218">
        <v>2.5712000000000002</v>
      </c>
    </row>
    <row r="23011" spans="1:3" ht="15" customHeight="1" x14ac:dyDescent="0.25">
      <c r="A23011" s="216">
        <v>45904</v>
      </c>
      <c r="B23011" s="217" t="s">
        <v>92</v>
      </c>
      <c r="C23011" s="218">
        <v>2.5771000000000002</v>
      </c>
    </row>
    <row r="23012" spans="1:3" ht="15" customHeight="1" x14ac:dyDescent="0.25">
      <c r="A23012" s="216">
        <v>45905</v>
      </c>
      <c r="B23012" s="217" t="s">
        <v>92</v>
      </c>
      <c r="C23012" s="218">
        <v>2.5945999999999998</v>
      </c>
    </row>
    <row r="23013" spans="1:3" ht="15" customHeight="1" x14ac:dyDescent="0.25">
      <c r="A23013" s="216">
        <v>45908</v>
      </c>
      <c r="B23013" s="217" t="s">
        <v>92</v>
      </c>
      <c r="C23013" s="218">
        <v>2.6004999999999998</v>
      </c>
    </row>
    <row r="23014" spans="1:3" ht="15" customHeight="1" x14ac:dyDescent="0.25">
      <c r="A23014" s="216">
        <v>45909</v>
      </c>
      <c r="B23014" s="217" t="s">
        <v>92</v>
      </c>
      <c r="C23014" s="218">
        <v>2.6063000000000001</v>
      </c>
    </row>
    <row r="23015" spans="1:3" ht="15" customHeight="1" x14ac:dyDescent="0.25">
      <c r="A23015" s="216">
        <v>45910</v>
      </c>
      <c r="B23015" s="217" t="s">
        <v>92</v>
      </c>
      <c r="C23015" s="218">
        <v>2.6122000000000001</v>
      </c>
    </row>
    <row r="23016" spans="1:3" ht="15" customHeight="1" x14ac:dyDescent="0.25">
      <c r="A23016" s="216">
        <v>45911</v>
      </c>
      <c r="B23016" s="217" t="s">
        <v>92</v>
      </c>
      <c r="C23016" s="218">
        <v>2.6181000000000001</v>
      </c>
    </row>
    <row r="23017" spans="1:3" ht="15" customHeight="1" x14ac:dyDescent="0.25">
      <c r="A23017" s="216">
        <v>45912</v>
      </c>
      <c r="B23017" s="217" t="s">
        <v>92</v>
      </c>
      <c r="C23017" s="218">
        <v>2.6356000000000002</v>
      </c>
    </row>
    <row r="23018" spans="1:3" ht="15" customHeight="1" x14ac:dyDescent="0.25">
      <c r="A23018" s="216">
        <v>45915</v>
      </c>
      <c r="B23018" s="217" t="s">
        <v>92</v>
      </c>
      <c r="C23018" s="218">
        <v>2.6415000000000002</v>
      </c>
    </row>
    <row r="23019" spans="1:3" ht="15" customHeight="1" x14ac:dyDescent="0.25">
      <c r="A23019" s="216">
        <v>45916</v>
      </c>
      <c r="B23019" s="217" t="s">
        <v>92</v>
      </c>
      <c r="C23019" s="218">
        <v>2.6474000000000002</v>
      </c>
    </row>
    <row r="23020" spans="1:3" ht="15" customHeight="1" x14ac:dyDescent="0.25">
      <c r="A23020" s="216">
        <v>45917</v>
      </c>
      <c r="B23020" s="217" t="s">
        <v>92</v>
      </c>
      <c r="C23020" s="218">
        <v>2.6532</v>
      </c>
    </row>
    <row r="23021" spans="1:3" ht="15" customHeight="1" x14ac:dyDescent="0.25">
      <c r="A23021" s="216">
        <v>45918</v>
      </c>
      <c r="B23021" s="217" t="s">
        <v>92</v>
      </c>
      <c r="C23021" s="218">
        <v>2.6591</v>
      </c>
    </row>
    <row r="23022" spans="1:3" ht="15" customHeight="1" x14ac:dyDescent="0.25">
      <c r="A23022" s="216">
        <v>45919</v>
      </c>
      <c r="B23022" s="217" t="s">
        <v>92</v>
      </c>
      <c r="C23022" s="218">
        <v>2.6766999999999999</v>
      </c>
    </row>
    <row r="23023" spans="1:3" ht="15" customHeight="1" x14ac:dyDescent="0.25">
      <c r="A23023" s="216">
        <v>45922</v>
      </c>
      <c r="B23023" s="217" t="s">
        <v>92</v>
      </c>
      <c r="C23023" s="218">
        <v>2.6825999999999999</v>
      </c>
    </row>
    <row r="23024" spans="1:3" ht="15" customHeight="1" x14ac:dyDescent="0.25">
      <c r="A23024" s="216">
        <v>45923</v>
      </c>
      <c r="B23024" s="217" t="s">
        <v>92</v>
      </c>
      <c r="C23024" s="218">
        <v>2.6884999999999999</v>
      </c>
    </row>
    <row r="23025" spans="1:3" ht="15" customHeight="1" x14ac:dyDescent="0.25">
      <c r="A23025" s="216">
        <v>45924</v>
      </c>
      <c r="B23025" s="217" t="s">
        <v>92</v>
      </c>
      <c r="C23025" s="218">
        <v>2.6943999999999999</v>
      </c>
    </row>
    <row r="23026" spans="1:3" ht="15" customHeight="1" x14ac:dyDescent="0.25">
      <c r="A23026" s="216">
        <v>45925</v>
      </c>
      <c r="B23026" s="217" t="s">
        <v>92</v>
      </c>
      <c r="C23026" s="218">
        <v>2.7002000000000002</v>
      </c>
    </row>
    <row r="23027" spans="1:3" ht="15" customHeight="1" x14ac:dyDescent="0.25">
      <c r="A23027" s="216">
        <v>45926</v>
      </c>
      <c r="B23027" s="217" t="s">
        <v>92</v>
      </c>
      <c r="C23027" s="218">
        <v>2.7179000000000002</v>
      </c>
    </row>
    <row r="23028" spans="1:3" ht="15" customHeight="1" x14ac:dyDescent="0.25">
      <c r="A23028" s="216">
        <v>45929</v>
      </c>
      <c r="B23028" s="217" t="s">
        <v>92</v>
      </c>
      <c r="C23028" s="218">
        <v>2.7238000000000002</v>
      </c>
    </row>
    <row r="23029" spans="1:3" ht="15" customHeight="1" x14ac:dyDescent="0.25">
      <c r="A23029" s="216">
        <v>45930</v>
      </c>
      <c r="B23029" s="217" t="s">
        <v>92</v>
      </c>
      <c r="C23029" s="218">
        <v>2.7296999999999998</v>
      </c>
    </row>
    <row r="23030" spans="1:3" ht="15" customHeight="1" x14ac:dyDescent="0.25">
      <c r="A23030" s="216">
        <v>45566</v>
      </c>
      <c r="B23030" s="217" t="s">
        <v>381</v>
      </c>
      <c r="C23030" s="218">
        <v>1.5599999999999999E-2</v>
      </c>
    </row>
    <row r="23031" spans="1:3" ht="15" customHeight="1" x14ac:dyDescent="0.25">
      <c r="A23031" s="216">
        <v>45567</v>
      </c>
      <c r="B23031" s="217" t="s">
        <v>381</v>
      </c>
      <c r="C23031" s="218">
        <v>3.1099999999999999E-2</v>
      </c>
    </row>
    <row r="23032" spans="1:3" ht="15" customHeight="1" x14ac:dyDescent="0.25">
      <c r="A23032" s="216">
        <v>45568</v>
      </c>
      <c r="B23032" s="217" t="s">
        <v>381</v>
      </c>
      <c r="C23032" s="218">
        <v>4.6600000000000003E-2</v>
      </c>
    </row>
    <row r="23033" spans="1:3" ht="15" customHeight="1" x14ac:dyDescent="0.25">
      <c r="A23033" s="216">
        <v>45569</v>
      </c>
      <c r="B23033" s="217" t="s">
        <v>381</v>
      </c>
      <c r="C23033" s="218">
        <v>9.2999999999999999E-2</v>
      </c>
    </row>
    <row r="23034" spans="1:3" ht="15" customHeight="1" x14ac:dyDescent="0.25">
      <c r="A23034" s="216">
        <v>45572</v>
      </c>
      <c r="B23034" s="217" t="s">
        <v>381</v>
      </c>
      <c r="C23034" s="218">
        <v>0.1084</v>
      </c>
    </row>
    <row r="23035" spans="1:3" ht="15" customHeight="1" x14ac:dyDescent="0.25">
      <c r="A23035" s="216">
        <v>45573</v>
      </c>
      <c r="B23035" s="217" t="s">
        <v>381</v>
      </c>
      <c r="C23035" s="218">
        <v>0.1239</v>
      </c>
    </row>
    <row r="23036" spans="1:3" ht="15" customHeight="1" x14ac:dyDescent="0.25">
      <c r="A23036" s="216">
        <v>45574</v>
      </c>
      <c r="B23036" s="217" t="s">
        <v>381</v>
      </c>
      <c r="C23036" s="218">
        <v>0.13930000000000001</v>
      </c>
    </row>
    <row r="23037" spans="1:3" ht="15" customHeight="1" x14ac:dyDescent="0.25">
      <c r="A23037" s="216">
        <v>45575</v>
      </c>
      <c r="B23037" s="217" t="s">
        <v>381</v>
      </c>
      <c r="C23037" s="218">
        <v>0.1547</v>
      </c>
    </row>
    <row r="23038" spans="1:3" ht="15" customHeight="1" x14ac:dyDescent="0.25">
      <c r="A23038" s="216">
        <v>45576</v>
      </c>
      <c r="B23038" s="217" t="s">
        <v>381</v>
      </c>
      <c r="C23038" s="218">
        <v>0.2009</v>
      </c>
    </row>
    <row r="23039" spans="1:3" ht="15" customHeight="1" x14ac:dyDescent="0.25">
      <c r="A23039" s="216">
        <v>45579</v>
      </c>
      <c r="B23039" s="217" t="s">
        <v>381</v>
      </c>
      <c r="C23039" s="218">
        <v>0.21629999999999999</v>
      </c>
    </row>
    <row r="23040" spans="1:3" ht="15" customHeight="1" x14ac:dyDescent="0.25">
      <c r="A23040" s="216">
        <v>45580</v>
      </c>
      <c r="B23040" s="217" t="s">
        <v>381</v>
      </c>
      <c r="C23040" s="218">
        <v>0.23169999999999999</v>
      </c>
    </row>
    <row r="23041" spans="1:3" ht="15" customHeight="1" x14ac:dyDescent="0.25">
      <c r="A23041" s="216">
        <v>45581</v>
      </c>
      <c r="B23041" s="217" t="s">
        <v>381</v>
      </c>
      <c r="C23041" s="218">
        <v>0.2472</v>
      </c>
    </row>
    <row r="23042" spans="1:3" ht="15" customHeight="1" x14ac:dyDescent="0.25">
      <c r="A23042" s="216">
        <v>45582</v>
      </c>
      <c r="B23042" s="217" t="s">
        <v>381</v>
      </c>
      <c r="C23042" s="218">
        <v>0.2626</v>
      </c>
    </row>
    <row r="23043" spans="1:3" ht="15" customHeight="1" x14ac:dyDescent="0.25">
      <c r="A23043" s="216">
        <v>45583</v>
      </c>
      <c r="B23043" s="217" t="s">
        <v>381</v>
      </c>
      <c r="C23043" s="218">
        <v>0.30869999999999997</v>
      </c>
    </row>
    <row r="23044" spans="1:3" ht="15" customHeight="1" x14ac:dyDescent="0.25">
      <c r="A23044" s="216">
        <v>45586</v>
      </c>
      <c r="B23044" s="217" t="s">
        <v>381</v>
      </c>
      <c r="C23044" s="218">
        <v>0.3241</v>
      </c>
    </row>
    <row r="23045" spans="1:3" ht="15" customHeight="1" x14ac:dyDescent="0.25">
      <c r="A23045" s="216">
        <v>45587</v>
      </c>
      <c r="B23045" s="217" t="s">
        <v>381</v>
      </c>
      <c r="C23045" s="218">
        <v>0.33939999999999998</v>
      </c>
    </row>
    <row r="23046" spans="1:3" ht="15" customHeight="1" x14ac:dyDescent="0.25">
      <c r="A23046" s="216">
        <v>45588</v>
      </c>
      <c r="B23046" s="217" t="s">
        <v>381</v>
      </c>
      <c r="C23046" s="218">
        <v>0.35470000000000002</v>
      </c>
    </row>
    <row r="23047" spans="1:3" ht="15" customHeight="1" x14ac:dyDescent="0.25">
      <c r="A23047" s="216">
        <v>45589</v>
      </c>
      <c r="B23047" s="217" t="s">
        <v>381</v>
      </c>
      <c r="C23047" s="218">
        <v>0.37009999999999998</v>
      </c>
    </row>
    <row r="23048" spans="1:3" ht="15" customHeight="1" x14ac:dyDescent="0.25">
      <c r="A23048" s="216">
        <v>45590</v>
      </c>
      <c r="B23048" s="217" t="s">
        <v>381</v>
      </c>
      <c r="C23048" s="218">
        <v>0.41610000000000003</v>
      </c>
    </row>
    <row r="23049" spans="1:3" ht="15" customHeight="1" x14ac:dyDescent="0.25">
      <c r="A23049" s="216">
        <v>45593</v>
      </c>
      <c r="B23049" s="217" t="s">
        <v>381</v>
      </c>
      <c r="C23049" s="218">
        <v>0.43140000000000001</v>
      </c>
    </row>
    <row r="23050" spans="1:3" ht="15" customHeight="1" x14ac:dyDescent="0.25">
      <c r="A23050" s="216">
        <v>45594</v>
      </c>
      <c r="B23050" s="217" t="s">
        <v>381</v>
      </c>
      <c r="C23050" s="218">
        <v>0.44669999999999999</v>
      </c>
    </row>
    <row r="23051" spans="1:3" ht="15" customHeight="1" x14ac:dyDescent="0.25">
      <c r="A23051" s="216">
        <v>45595</v>
      </c>
      <c r="B23051" s="217" t="s">
        <v>381</v>
      </c>
      <c r="C23051" s="218">
        <v>0.46200000000000002</v>
      </c>
    </row>
    <row r="23052" spans="1:3" ht="15" customHeight="1" x14ac:dyDescent="0.25">
      <c r="A23052" s="216">
        <v>45596</v>
      </c>
      <c r="B23052" s="217" t="s">
        <v>381</v>
      </c>
      <c r="C23052" s="218">
        <v>0.4773</v>
      </c>
    </row>
    <row r="23053" spans="1:3" ht="15" customHeight="1" x14ac:dyDescent="0.25">
      <c r="A23053" s="216">
        <v>45597</v>
      </c>
      <c r="B23053" s="217" t="s">
        <v>381</v>
      </c>
      <c r="C23053" s="218">
        <v>0.52310000000000001</v>
      </c>
    </row>
    <row r="23054" spans="1:3" ht="15" customHeight="1" x14ac:dyDescent="0.25">
      <c r="A23054" s="216">
        <v>45600</v>
      </c>
      <c r="B23054" s="217" t="s">
        <v>381</v>
      </c>
      <c r="C23054" s="218">
        <v>0.53839999999999999</v>
      </c>
    </row>
    <row r="23055" spans="1:3" ht="15" customHeight="1" x14ac:dyDescent="0.25">
      <c r="A23055" s="216">
        <v>45601</v>
      </c>
      <c r="B23055" s="217" t="s">
        <v>381</v>
      </c>
      <c r="C23055" s="218">
        <v>0.55359999999999998</v>
      </c>
    </row>
    <row r="23056" spans="1:3" ht="15" customHeight="1" x14ac:dyDescent="0.25">
      <c r="A23056" s="216">
        <v>45602</v>
      </c>
      <c r="B23056" s="217" t="s">
        <v>381</v>
      </c>
      <c r="C23056" s="218">
        <v>0.56879999999999997</v>
      </c>
    </row>
    <row r="23057" spans="1:3" ht="15" customHeight="1" x14ac:dyDescent="0.25">
      <c r="A23057" s="216">
        <v>45603</v>
      </c>
      <c r="B23057" s="217" t="s">
        <v>381</v>
      </c>
      <c r="C23057" s="218">
        <v>0.58389999999999997</v>
      </c>
    </row>
    <row r="23058" spans="1:3" ht="15" customHeight="1" x14ac:dyDescent="0.25">
      <c r="A23058" s="216">
        <v>45604</v>
      </c>
      <c r="B23058" s="217" t="s">
        <v>381</v>
      </c>
      <c r="C23058" s="218">
        <v>0.62829999999999997</v>
      </c>
    </row>
    <row r="23059" spans="1:3" ht="15" customHeight="1" x14ac:dyDescent="0.25">
      <c r="A23059" s="216">
        <v>45607</v>
      </c>
      <c r="B23059" s="217" t="s">
        <v>381</v>
      </c>
      <c r="C23059" s="218">
        <v>0.64319999999999999</v>
      </c>
    </row>
    <row r="23060" spans="1:3" ht="15" customHeight="1" x14ac:dyDescent="0.25">
      <c r="A23060" s="216">
        <v>45608</v>
      </c>
      <c r="B23060" s="217" t="s">
        <v>381</v>
      </c>
      <c r="C23060" s="218">
        <v>0.65800000000000003</v>
      </c>
    </row>
    <row r="23061" spans="1:3" ht="15" customHeight="1" x14ac:dyDescent="0.25">
      <c r="A23061" s="216">
        <v>45609</v>
      </c>
      <c r="B23061" s="217" t="s">
        <v>381</v>
      </c>
      <c r="C23061" s="218">
        <v>0.67279999999999995</v>
      </c>
    </row>
    <row r="23062" spans="1:3" ht="15" customHeight="1" x14ac:dyDescent="0.25">
      <c r="A23062" s="216">
        <v>45610</v>
      </c>
      <c r="B23062" s="217" t="s">
        <v>381</v>
      </c>
      <c r="C23062" s="218">
        <v>0.68759999999999999</v>
      </c>
    </row>
    <row r="23063" spans="1:3" ht="15" customHeight="1" x14ac:dyDescent="0.25">
      <c r="A23063" s="216">
        <v>45611</v>
      </c>
      <c r="B23063" s="217" t="s">
        <v>381</v>
      </c>
      <c r="C23063" s="218">
        <v>0.7319</v>
      </c>
    </row>
    <row r="23064" spans="1:3" ht="15" customHeight="1" x14ac:dyDescent="0.25">
      <c r="A23064" s="216">
        <v>45614</v>
      </c>
      <c r="B23064" s="217" t="s">
        <v>381</v>
      </c>
      <c r="C23064" s="218">
        <v>0.74670000000000003</v>
      </c>
    </row>
    <row r="23065" spans="1:3" ht="15" customHeight="1" x14ac:dyDescent="0.25">
      <c r="A23065" s="216">
        <v>45615</v>
      </c>
      <c r="B23065" s="217" t="s">
        <v>381</v>
      </c>
      <c r="C23065" s="218">
        <v>0.76139999999999997</v>
      </c>
    </row>
    <row r="23066" spans="1:3" ht="15" customHeight="1" x14ac:dyDescent="0.25">
      <c r="A23066" s="216">
        <v>45616</v>
      </c>
      <c r="B23066" s="217" t="s">
        <v>381</v>
      </c>
      <c r="C23066" s="218">
        <v>0.7762</v>
      </c>
    </row>
    <row r="23067" spans="1:3" ht="15" customHeight="1" x14ac:dyDescent="0.25">
      <c r="A23067" s="216">
        <v>45617</v>
      </c>
      <c r="B23067" s="217" t="s">
        <v>381</v>
      </c>
      <c r="C23067" s="218">
        <v>0.79090000000000005</v>
      </c>
    </row>
    <row r="23068" spans="1:3" ht="15" customHeight="1" x14ac:dyDescent="0.25">
      <c r="A23068" s="216">
        <v>45618</v>
      </c>
      <c r="B23068" s="217" t="s">
        <v>381</v>
      </c>
      <c r="C23068" s="218">
        <v>0.83499999999999996</v>
      </c>
    </row>
    <row r="23069" spans="1:3" ht="15" customHeight="1" x14ac:dyDescent="0.25">
      <c r="A23069" s="216">
        <v>45621</v>
      </c>
      <c r="B23069" s="217" t="s">
        <v>381</v>
      </c>
      <c r="C23069" s="218">
        <v>0.84970000000000001</v>
      </c>
    </row>
    <row r="23070" spans="1:3" ht="15" customHeight="1" x14ac:dyDescent="0.25">
      <c r="A23070" s="216">
        <v>45622</v>
      </c>
      <c r="B23070" s="217" t="s">
        <v>381</v>
      </c>
      <c r="C23070" s="218">
        <v>0.86439999999999995</v>
      </c>
    </row>
    <row r="23071" spans="1:3" ht="15" customHeight="1" x14ac:dyDescent="0.25">
      <c r="A23071" s="216">
        <v>45623</v>
      </c>
      <c r="B23071" s="217" t="s">
        <v>381</v>
      </c>
      <c r="C23071" s="218">
        <v>0.87909999999999999</v>
      </c>
    </row>
    <row r="23072" spans="1:3" ht="15" customHeight="1" x14ac:dyDescent="0.25">
      <c r="A23072" s="216">
        <v>45624</v>
      </c>
      <c r="B23072" s="217" t="s">
        <v>381</v>
      </c>
      <c r="C23072" s="218">
        <v>0.89380000000000004</v>
      </c>
    </row>
    <row r="23073" spans="1:3" ht="15" customHeight="1" x14ac:dyDescent="0.25">
      <c r="A23073" s="216">
        <v>45625</v>
      </c>
      <c r="B23073" s="217" t="s">
        <v>381</v>
      </c>
      <c r="C23073" s="218">
        <v>0.93769999999999998</v>
      </c>
    </row>
    <row r="23074" spans="1:3" ht="15" customHeight="1" x14ac:dyDescent="0.25">
      <c r="A23074" s="216">
        <v>45628</v>
      </c>
      <c r="B23074" s="217" t="s">
        <v>381</v>
      </c>
      <c r="C23074" s="218">
        <v>0.95230000000000004</v>
      </c>
    </row>
    <row r="23075" spans="1:3" ht="15" customHeight="1" x14ac:dyDescent="0.25">
      <c r="A23075" s="216">
        <v>45629</v>
      </c>
      <c r="B23075" s="217" t="s">
        <v>381</v>
      </c>
      <c r="C23075" s="218">
        <v>0.96699999999999997</v>
      </c>
    </row>
    <row r="23076" spans="1:3" ht="15" customHeight="1" x14ac:dyDescent="0.25">
      <c r="A23076" s="216">
        <v>45630</v>
      </c>
      <c r="B23076" s="217" t="s">
        <v>381</v>
      </c>
      <c r="C23076" s="218">
        <v>0.98160000000000003</v>
      </c>
    </row>
    <row r="23077" spans="1:3" ht="15" customHeight="1" x14ac:dyDescent="0.25">
      <c r="A23077" s="216">
        <v>45631</v>
      </c>
      <c r="B23077" s="217" t="s">
        <v>381</v>
      </c>
      <c r="C23077" s="218">
        <v>0.99609999999999999</v>
      </c>
    </row>
    <row r="23078" spans="1:3" ht="15" customHeight="1" x14ac:dyDescent="0.25">
      <c r="A23078" s="216">
        <v>45632</v>
      </c>
      <c r="B23078" s="217" t="s">
        <v>381</v>
      </c>
      <c r="C23078" s="218">
        <v>1.0399</v>
      </c>
    </row>
    <row r="23079" spans="1:3" ht="15" customHeight="1" x14ac:dyDescent="0.25">
      <c r="A23079" s="216">
        <v>45635</v>
      </c>
      <c r="B23079" s="217" t="s">
        <v>381</v>
      </c>
      <c r="C23079" s="218">
        <v>1.0545</v>
      </c>
    </row>
    <row r="23080" spans="1:3" ht="15" customHeight="1" x14ac:dyDescent="0.25">
      <c r="A23080" s="216">
        <v>45636</v>
      </c>
      <c r="B23080" s="217" t="s">
        <v>381</v>
      </c>
      <c r="C23080" s="218">
        <v>1.0690999999999999</v>
      </c>
    </row>
    <row r="23081" spans="1:3" ht="15" customHeight="1" x14ac:dyDescent="0.25">
      <c r="A23081" s="216">
        <v>45637</v>
      </c>
      <c r="B23081" s="217" t="s">
        <v>381</v>
      </c>
      <c r="C23081" s="218">
        <v>1.0835999999999999</v>
      </c>
    </row>
    <row r="23082" spans="1:3" ht="15" customHeight="1" x14ac:dyDescent="0.25">
      <c r="A23082" s="216">
        <v>45638</v>
      </c>
      <c r="B23082" s="217" t="s">
        <v>381</v>
      </c>
      <c r="C23082" s="218">
        <v>1.0982000000000001</v>
      </c>
    </row>
    <row r="23083" spans="1:3" ht="15" customHeight="1" x14ac:dyDescent="0.25">
      <c r="A23083" s="216">
        <v>45639</v>
      </c>
      <c r="B23083" s="217" t="s">
        <v>381</v>
      </c>
      <c r="C23083" s="218">
        <v>1.1417999999999999</v>
      </c>
    </row>
    <row r="23084" spans="1:3" ht="15" customHeight="1" x14ac:dyDescent="0.25">
      <c r="A23084" s="216">
        <v>45642</v>
      </c>
      <c r="B23084" s="217" t="s">
        <v>381</v>
      </c>
      <c r="C23084" s="218">
        <v>1.1564000000000001</v>
      </c>
    </row>
    <row r="23085" spans="1:3" ht="15" customHeight="1" x14ac:dyDescent="0.25">
      <c r="A23085" s="216">
        <v>45643</v>
      </c>
      <c r="B23085" s="217" t="s">
        <v>381</v>
      </c>
      <c r="C23085" s="218">
        <v>1.1709000000000001</v>
      </c>
    </row>
    <row r="23086" spans="1:3" ht="15" customHeight="1" x14ac:dyDescent="0.25">
      <c r="A23086" s="216">
        <v>45644</v>
      </c>
      <c r="B23086" s="217" t="s">
        <v>381</v>
      </c>
      <c r="C23086" s="218">
        <v>1.1854</v>
      </c>
    </row>
    <row r="23087" spans="1:3" ht="15" customHeight="1" x14ac:dyDescent="0.25">
      <c r="A23087" s="216">
        <v>45645</v>
      </c>
      <c r="B23087" s="217" t="s">
        <v>381</v>
      </c>
      <c r="C23087" s="218">
        <v>1.1995</v>
      </c>
    </row>
    <row r="23088" spans="1:3" ht="15" customHeight="1" x14ac:dyDescent="0.25">
      <c r="A23088" s="216">
        <v>45646</v>
      </c>
      <c r="B23088" s="217" t="s">
        <v>381</v>
      </c>
      <c r="C23088" s="218">
        <v>1.2418</v>
      </c>
    </row>
    <row r="23089" spans="1:3" ht="15" customHeight="1" x14ac:dyDescent="0.25">
      <c r="A23089" s="216">
        <v>45649</v>
      </c>
      <c r="B23089" s="217" t="s">
        <v>381</v>
      </c>
      <c r="C23089" s="218">
        <v>1.2559</v>
      </c>
    </row>
    <row r="23090" spans="1:3" ht="15" customHeight="1" x14ac:dyDescent="0.25">
      <c r="A23090" s="216">
        <v>45650</v>
      </c>
      <c r="B23090" s="217" t="s">
        <v>381</v>
      </c>
      <c r="C23090" s="218">
        <v>1.2701</v>
      </c>
    </row>
    <row r="23091" spans="1:3" ht="15" customHeight="1" x14ac:dyDescent="0.25">
      <c r="A23091" s="216">
        <v>45651</v>
      </c>
      <c r="B23091" s="217" t="s">
        <v>381</v>
      </c>
      <c r="C23091" s="218">
        <v>1.2843</v>
      </c>
    </row>
    <row r="23092" spans="1:3" ht="15" customHeight="1" x14ac:dyDescent="0.25">
      <c r="A23092" s="216">
        <v>45652</v>
      </c>
      <c r="B23092" s="217" t="s">
        <v>381</v>
      </c>
      <c r="C23092" s="218">
        <v>1.2986</v>
      </c>
    </row>
    <row r="23093" spans="1:3" ht="15" customHeight="1" x14ac:dyDescent="0.25">
      <c r="A23093" s="216">
        <v>45653</v>
      </c>
      <c r="B23093" s="217" t="s">
        <v>381</v>
      </c>
      <c r="C23093" s="218">
        <v>1.3413999999999999</v>
      </c>
    </row>
    <row r="23094" spans="1:3" ht="15" customHeight="1" x14ac:dyDescent="0.25">
      <c r="A23094" s="216">
        <v>45656</v>
      </c>
      <c r="B23094" s="217" t="s">
        <v>381</v>
      </c>
      <c r="C23094" s="218">
        <v>1.3554999999999999</v>
      </c>
    </row>
    <row r="23095" spans="1:3" ht="15" customHeight="1" x14ac:dyDescent="0.25">
      <c r="A23095" s="216">
        <v>45657</v>
      </c>
      <c r="B23095" s="217" t="s">
        <v>381</v>
      </c>
      <c r="C23095" s="218">
        <v>1.3696999999999999</v>
      </c>
    </row>
    <row r="23096" spans="1:3" ht="15" customHeight="1" x14ac:dyDescent="0.25">
      <c r="A23096" s="216">
        <v>45659</v>
      </c>
      <c r="B23096" s="217" t="s">
        <v>381</v>
      </c>
      <c r="C23096" s="218">
        <v>1.3978999999999999</v>
      </c>
    </row>
    <row r="23097" spans="1:3" ht="15" customHeight="1" x14ac:dyDescent="0.25">
      <c r="A23097" s="216">
        <v>45660</v>
      </c>
      <c r="B23097" s="217" t="s">
        <v>381</v>
      </c>
      <c r="C23097" s="218">
        <v>1.4397</v>
      </c>
    </row>
    <row r="23098" spans="1:3" ht="15" customHeight="1" x14ac:dyDescent="0.25">
      <c r="A23098" s="216">
        <v>45663</v>
      </c>
      <c r="B23098" s="217" t="s">
        <v>381</v>
      </c>
      <c r="C23098" s="218">
        <v>1.4536</v>
      </c>
    </row>
    <row r="23099" spans="1:3" ht="15" customHeight="1" x14ac:dyDescent="0.25">
      <c r="A23099" s="216">
        <v>45664</v>
      </c>
      <c r="B23099" s="217" t="s">
        <v>381</v>
      </c>
      <c r="C23099" s="218">
        <v>1.4674</v>
      </c>
    </row>
    <row r="23100" spans="1:3" ht="15" customHeight="1" x14ac:dyDescent="0.25">
      <c r="A23100" s="216">
        <v>45665</v>
      </c>
      <c r="B23100" s="217" t="s">
        <v>381</v>
      </c>
      <c r="C23100" s="218">
        <v>1.4813000000000001</v>
      </c>
    </row>
    <row r="23101" spans="1:3" ht="15" customHeight="1" x14ac:dyDescent="0.25">
      <c r="A23101" s="216">
        <v>45666</v>
      </c>
      <c r="B23101" s="217" t="s">
        <v>381</v>
      </c>
      <c r="C23101" s="218">
        <v>1.4952000000000001</v>
      </c>
    </row>
    <row r="23102" spans="1:3" ht="15" customHeight="1" x14ac:dyDescent="0.25">
      <c r="A23102" s="216">
        <v>45667</v>
      </c>
      <c r="B23102" s="217" t="s">
        <v>381</v>
      </c>
      <c r="C23102" s="218">
        <v>1.5367999999999999</v>
      </c>
    </row>
    <row r="23103" spans="1:3" ht="15" customHeight="1" x14ac:dyDescent="0.25">
      <c r="A23103" s="216">
        <v>45670</v>
      </c>
      <c r="B23103" s="217" t="s">
        <v>381</v>
      </c>
      <c r="C23103" s="218">
        <v>1.5507</v>
      </c>
    </row>
    <row r="23104" spans="1:3" ht="15" customHeight="1" x14ac:dyDescent="0.25">
      <c r="A23104" s="216">
        <v>45671</v>
      </c>
      <c r="B23104" s="217" t="s">
        <v>381</v>
      </c>
      <c r="C23104" s="218">
        <v>1.5645</v>
      </c>
    </row>
    <row r="23105" spans="1:3" ht="15" customHeight="1" x14ac:dyDescent="0.25">
      <c r="A23105" s="216">
        <v>45672</v>
      </c>
      <c r="B23105" s="217" t="s">
        <v>381</v>
      </c>
      <c r="C23105" s="218">
        <v>1.5783</v>
      </c>
    </row>
    <row r="23106" spans="1:3" ht="15" customHeight="1" x14ac:dyDescent="0.25">
      <c r="A23106" s="216">
        <v>45673</v>
      </c>
      <c r="B23106" s="217" t="s">
        <v>381</v>
      </c>
      <c r="C23106" s="218">
        <v>1.5922000000000001</v>
      </c>
    </row>
    <row r="23107" spans="1:3" ht="15" customHeight="1" x14ac:dyDescent="0.25">
      <c r="A23107" s="216">
        <v>45674</v>
      </c>
      <c r="B23107" s="217" t="s">
        <v>381</v>
      </c>
      <c r="C23107" s="218">
        <v>1.6476</v>
      </c>
    </row>
    <row r="23108" spans="1:3" ht="15" customHeight="1" x14ac:dyDescent="0.25">
      <c r="A23108" s="216">
        <v>45678</v>
      </c>
      <c r="B23108" s="217" t="s">
        <v>381</v>
      </c>
      <c r="C23108" s="218">
        <v>1.6614</v>
      </c>
    </row>
    <row r="23109" spans="1:3" ht="15" customHeight="1" x14ac:dyDescent="0.25">
      <c r="A23109" s="216">
        <v>45679</v>
      </c>
      <c r="B23109" s="217" t="s">
        <v>381</v>
      </c>
      <c r="C23109" s="218">
        <v>1.6753</v>
      </c>
    </row>
    <row r="23110" spans="1:3" ht="15" customHeight="1" x14ac:dyDescent="0.25">
      <c r="A23110" s="216">
        <v>45680</v>
      </c>
      <c r="B23110" s="217" t="s">
        <v>381</v>
      </c>
      <c r="C23110" s="218">
        <v>1.6892</v>
      </c>
    </row>
    <row r="23111" spans="1:3" ht="15" customHeight="1" x14ac:dyDescent="0.25">
      <c r="A23111" s="216">
        <v>45681</v>
      </c>
      <c r="B23111" s="217" t="s">
        <v>381</v>
      </c>
      <c r="C23111" s="218">
        <v>1.7310000000000001</v>
      </c>
    </row>
    <row r="23112" spans="1:3" ht="15" customHeight="1" x14ac:dyDescent="0.25">
      <c r="A23112" s="216">
        <v>45684</v>
      </c>
      <c r="B23112" s="217" t="s">
        <v>381</v>
      </c>
      <c r="C23112" s="218">
        <v>1.7448999999999999</v>
      </c>
    </row>
    <row r="23113" spans="1:3" ht="15" customHeight="1" x14ac:dyDescent="0.25">
      <c r="A23113" s="216">
        <v>45685</v>
      </c>
      <c r="B23113" s="217" t="s">
        <v>381</v>
      </c>
      <c r="C23113" s="218">
        <v>1.7587999999999999</v>
      </c>
    </row>
    <row r="23114" spans="1:3" ht="15" customHeight="1" x14ac:dyDescent="0.25">
      <c r="A23114" s="216">
        <v>45686</v>
      </c>
      <c r="B23114" s="217" t="s">
        <v>381</v>
      </c>
      <c r="C23114" s="218">
        <v>1.7726999999999999</v>
      </c>
    </row>
    <row r="23115" spans="1:3" ht="15" customHeight="1" x14ac:dyDescent="0.25">
      <c r="A23115" s="216">
        <v>45687</v>
      </c>
      <c r="B23115" s="217" t="s">
        <v>381</v>
      </c>
      <c r="C23115" s="218">
        <v>1.7866</v>
      </c>
    </row>
    <row r="23116" spans="1:3" ht="15" customHeight="1" x14ac:dyDescent="0.25">
      <c r="A23116" s="216">
        <v>45688</v>
      </c>
      <c r="B23116" s="217" t="s">
        <v>381</v>
      </c>
      <c r="C23116" s="218">
        <v>1.8284</v>
      </c>
    </row>
    <row r="23117" spans="1:3" ht="15" customHeight="1" x14ac:dyDescent="0.25">
      <c r="A23117" s="216">
        <v>45691</v>
      </c>
      <c r="B23117" s="217" t="s">
        <v>381</v>
      </c>
      <c r="C23117" s="218">
        <v>1.8423</v>
      </c>
    </row>
    <row r="23118" spans="1:3" ht="15" customHeight="1" x14ac:dyDescent="0.25">
      <c r="A23118" s="216">
        <v>45692</v>
      </c>
      <c r="B23118" s="217" t="s">
        <v>381</v>
      </c>
      <c r="C23118" s="218">
        <v>1.8561000000000001</v>
      </c>
    </row>
    <row r="23119" spans="1:3" ht="15" customHeight="1" x14ac:dyDescent="0.25">
      <c r="A23119" s="216">
        <v>45693</v>
      </c>
      <c r="B23119" s="217" t="s">
        <v>381</v>
      </c>
      <c r="C23119" s="218">
        <v>1.87</v>
      </c>
    </row>
    <row r="23120" spans="1:3" ht="15" customHeight="1" x14ac:dyDescent="0.25">
      <c r="A23120" s="216">
        <v>45694</v>
      </c>
      <c r="B23120" s="217" t="s">
        <v>381</v>
      </c>
      <c r="C23120" s="218">
        <v>1.8838999999999999</v>
      </c>
    </row>
    <row r="23121" spans="1:3" ht="15" customHeight="1" x14ac:dyDescent="0.25">
      <c r="A23121" s="216">
        <v>45695</v>
      </c>
      <c r="B23121" s="217" t="s">
        <v>381</v>
      </c>
      <c r="C23121" s="218">
        <v>1.9255</v>
      </c>
    </row>
    <row r="23122" spans="1:3" ht="15" customHeight="1" x14ac:dyDescent="0.25">
      <c r="A23122" s="216">
        <v>45698</v>
      </c>
      <c r="B23122" s="217" t="s">
        <v>381</v>
      </c>
      <c r="C23122" s="218">
        <v>1.9394</v>
      </c>
    </row>
    <row r="23123" spans="1:3" ht="15" customHeight="1" x14ac:dyDescent="0.25">
      <c r="A23123" s="216">
        <v>45699</v>
      </c>
      <c r="B23123" s="217" t="s">
        <v>381</v>
      </c>
      <c r="C23123" s="218">
        <v>1.9533</v>
      </c>
    </row>
    <row r="23124" spans="1:3" ht="15" customHeight="1" x14ac:dyDescent="0.25">
      <c r="A23124" s="216">
        <v>45700</v>
      </c>
      <c r="B23124" s="217" t="s">
        <v>381</v>
      </c>
      <c r="C23124" s="218">
        <v>1.9671000000000001</v>
      </c>
    </row>
    <row r="23125" spans="1:3" ht="15" customHeight="1" x14ac:dyDescent="0.25">
      <c r="A23125" s="216">
        <v>45701</v>
      </c>
      <c r="B23125" s="217" t="s">
        <v>381</v>
      </c>
      <c r="C23125" s="218">
        <v>1.9810000000000001</v>
      </c>
    </row>
    <row r="23126" spans="1:3" ht="15" customHeight="1" x14ac:dyDescent="0.25">
      <c r="A23126" s="216">
        <v>45702</v>
      </c>
      <c r="B23126" s="217" t="s">
        <v>381</v>
      </c>
      <c r="C23126" s="218">
        <v>2.0364</v>
      </c>
    </row>
    <row r="23127" spans="1:3" ht="15" customHeight="1" x14ac:dyDescent="0.25">
      <c r="A23127" s="216">
        <v>45706</v>
      </c>
      <c r="B23127" s="217" t="s">
        <v>381</v>
      </c>
      <c r="C23127" s="218">
        <v>2.0503</v>
      </c>
    </row>
    <row r="23128" spans="1:3" ht="15" customHeight="1" x14ac:dyDescent="0.25">
      <c r="A23128" s="216">
        <v>45707</v>
      </c>
      <c r="B23128" s="217" t="s">
        <v>381</v>
      </c>
      <c r="C23128" s="218">
        <v>2.0642</v>
      </c>
    </row>
    <row r="23129" spans="1:3" ht="15" customHeight="1" x14ac:dyDescent="0.25">
      <c r="A23129" s="216">
        <v>45708</v>
      </c>
      <c r="B23129" s="217" t="s">
        <v>381</v>
      </c>
      <c r="C23129" s="218">
        <v>2.0781000000000001</v>
      </c>
    </row>
    <row r="23130" spans="1:3" ht="15" customHeight="1" x14ac:dyDescent="0.25">
      <c r="A23130" s="216">
        <v>45709</v>
      </c>
      <c r="B23130" s="217" t="s">
        <v>381</v>
      </c>
      <c r="C23130" s="218">
        <v>2.1196000000000002</v>
      </c>
    </row>
    <row r="23131" spans="1:3" ht="15" customHeight="1" x14ac:dyDescent="0.25">
      <c r="A23131" s="216">
        <v>45712</v>
      </c>
      <c r="B23131" s="217" t="s">
        <v>381</v>
      </c>
      <c r="C23131" s="218">
        <v>2.1335000000000002</v>
      </c>
    </row>
    <row r="23132" spans="1:3" ht="15" customHeight="1" x14ac:dyDescent="0.25">
      <c r="A23132" s="216">
        <v>45713</v>
      </c>
      <c r="B23132" s="217" t="s">
        <v>381</v>
      </c>
      <c r="C23132" s="218">
        <v>2.1474000000000002</v>
      </c>
    </row>
    <row r="23133" spans="1:3" ht="15" customHeight="1" x14ac:dyDescent="0.25">
      <c r="A23133" s="216">
        <v>45714</v>
      </c>
      <c r="B23133" s="217" t="s">
        <v>381</v>
      </c>
      <c r="C23133" s="218">
        <v>2.1612</v>
      </c>
    </row>
    <row r="23134" spans="1:3" ht="15" customHeight="1" x14ac:dyDescent="0.25">
      <c r="A23134" s="216">
        <v>45715</v>
      </c>
      <c r="B23134" s="217" t="s">
        <v>381</v>
      </c>
      <c r="C23134" s="218">
        <v>2.1751999999999998</v>
      </c>
    </row>
    <row r="23135" spans="1:3" ht="15" customHeight="1" x14ac:dyDescent="0.25">
      <c r="A23135" s="216">
        <v>45716</v>
      </c>
      <c r="B23135" s="217" t="s">
        <v>381</v>
      </c>
      <c r="C23135" s="218">
        <v>2.2170000000000001</v>
      </c>
    </row>
    <row r="23136" spans="1:3" ht="15" customHeight="1" x14ac:dyDescent="0.25">
      <c r="A23136" s="216">
        <v>45719</v>
      </c>
      <c r="B23136" s="217" t="s">
        <v>381</v>
      </c>
      <c r="C23136" s="218">
        <v>2.2307999999999999</v>
      </c>
    </row>
    <row r="23137" spans="1:3" ht="15" customHeight="1" x14ac:dyDescent="0.25">
      <c r="A23137" s="216">
        <v>45720</v>
      </c>
      <c r="B23137" s="217" t="s">
        <v>381</v>
      </c>
      <c r="C23137" s="218">
        <v>2.2446999999999999</v>
      </c>
    </row>
    <row r="23138" spans="1:3" ht="15" customHeight="1" x14ac:dyDescent="0.25">
      <c r="A23138" s="216">
        <v>45721</v>
      </c>
      <c r="B23138" s="217" t="s">
        <v>381</v>
      </c>
      <c r="C23138" s="218">
        <v>2.2585000000000002</v>
      </c>
    </row>
    <row r="23139" spans="1:3" ht="15" customHeight="1" x14ac:dyDescent="0.25">
      <c r="A23139" s="216">
        <v>45722</v>
      </c>
      <c r="B23139" s="217" t="s">
        <v>381</v>
      </c>
      <c r="C23139" s="218">
        <v>2.2724000000000002</v>
      </c>
    </row>
    <row r="23140" spans="1:3" ht="15" customHeight="1" x14ac:dyDescent="0.25">
      <c r="A23140" s="216">
        <v>45723</v>
      </c>
      <c r="B23140" s="217" t="s">
        <v>381</v>
      </c>
      <c r="C23140" s="218">
        <v>2.3140000000000001</v>
      </c>
    </row>
    <row r="23141" spans="1:3" ht="15" customHeight="1" x14ac:dyDescent="0.25">
      <c r="A23141" s="216">
        <v>45726</v>
      </c>
      <c r="B23141" s="217" t="s">
        <v>381</v>
      </c>
      <c r="C23141" s="218">
        <v>2.3279000000000001</v>
      </c>
    </row>
    <row r="23142" spans="1:3" ht="15" customHeight="1" x14ac:dyDescent="0.25">
      <c r="A23142" s="216">
        <v>45727</v>
      </c>
      <c r="B23142" s="217" t="s">
        <v>381</v>
      </c>
      <c r="C23142" s="218">
        <v>2.3416999999999999</v>
      </c>
    </row>
    <row r="23143" spans="1:3" ht="15" customHeight="1" x14ac:dyDescent="0.25">
      <c r="A23143" s="216">
        <v>45728</v>
      </c>
      <c r="B23143" s="217" t="s">
        <v>381</v>
      </c>
      <c r="C23143" s="218">
        <v>2.3555000000000001</v>
      </c>
    </row>
    <row r="23144" spans="1:3" ht="15" customHeight="1" x14ac:dyDescent="0.25">
      <c r="A23144" s="216">
        <v>45729</v>
      </c>
      <c r="B23144" s="217" t="s">
        <v>381</v>
      </c>
      <c r="C23144" s="218">
        <v>2.3693</v>
      </c>
    </row>
    <row r="23145" spans="1:3" ht="15" customHeight="1" x14ac:dyDescent="0.25">
      <c r="A23145" s="216">
        <v>45730</v>
      </c>
      <c r="B23145" s="217" t="s">
        <v>381</v>
      </c>
      <c r="C23145" s="218">
        <v>2.4106999999999998</v>
      </c>
    </row>
    <row r="23146" spans="1:3" ht="15" customHeight="1" x14ac:dyDescent="0.25">
      <c r="A23146" s="216">
        <v>45733</v>
      </c>
      <c r="B23146" s="217" t="s">
        <v>381</v>
      </c>
      <c r="C23146" s="218">
        <v>2.4245999999999999</v>
      </c>
    </row>
    <row r="23147" spans="1:3" ht="15" customHeight="1" x14ac:dyDescent="0.25">
      <c r="A23147" s="216">
        <v>45734</v>
      </c>
      <c r="B23147" s="217" t="s">
        <v>381</v>
      </c>
      <c r="C23147" s="218">
        <v>2.4384000000000001</v>
      </c>
    </row>
    <row r="23148" spans="1:3" ht="15" customHeight="1" x14ac:dyDescent="0.25">
      <c r="A23148" s="216">
        <v>45735</v>
      </c>
      <c r="B23148" s="217" t="s">
        <v>381</v>
      </c>
      <c r="C23148" s="218">
        <v>2.4521999999999999</v>
      </c>
    </row>
    <row r="23149" spans="1:3" ht="15" customHeight="1" x14ac:dyDescent="0.25">
      <c r="A23149" s="216">
        <v>45736</v>
      </c>
      <c r="B23149" s="217" t="s">
        <v>381</v>
      </c>
      <c r="C23149" s="218">
        <v>2.4660000000000002</v>
      </c>
    </row>
    <row r="23150" spans="1:3" ht="15" customHeight="1" x14ac:dyDescent="0.25">
      <c r="A23150" s="216">
        <v>45737</v>
      </c>
      <c r="B23150" s="217" t="s">
        <v>381</v>
      </c>
      <c r="C23150" s="218">
        <v>2.5074000000000001</v>
      </c>
    </row>
    <row r="23151" spans="1:3" ht="15" customHeight="1" x14ac:dyDescent="0.25">
      <c r="A23151" s="216">
        <v>45740</v>
      </c>
      <c r="B23151" s="217" t="s">
        <v>381</v>
      </c>
      <c r="C23151" s="218">
        <v>2.5213000000000001</v>
      </c>
    </row>
    <row r="23152" spans="1:3" ht="15" customHeight="1" x14ac:dyDescent="0.25">
      <c r="A23152" s="216">
        <v>45741</v>
      </c>
      <c r="B23152" s="217" t="s">
        <v>381</v>
      </c>
      <c r="C23152" s="218">
        <v>2.5350999999999999</v>
      </c>
    </row>
    <row r="23153" spans="1:3" ht="15" customHeight="1" x14ac:dyDescent="0.25">
      <c r="A23153" s="216">
        <v>45742</v>
      </c>
      <c r="B23153" s="217" t="s">
        <v>381</v>
      </c>
      <c r="C23153" s="218">
        <v>2.5489999999999999</v>
      </c>
    </row>
    <row r="23154" spans="1:3" ht="15" customHeight="1" x14ac:dyDescent="0.25">
      <c r="A23154" s="216">
        <v>45743</v>
      </c>
      <c r="B23154" s="217" t="s">
        <v>381</v>
      </c>
      <c r="C23154" s="218">
        <v>2.5629</v>
      </c>
    </row>
    <row r="23155" spans="1:3" ht="15" customHeight="1" x14ac:dyDescent="0.25">
      <c r="A23155" s="216">
        <v>45744</v>
      </c>
      <c r="B23155" s="217" t="s">
        <v>381</v>
      </c>
      <c r="C23155" s="218">
        <v>2.6046</v>
      </c>
    </row>
    <row r="23156" spans="1:3" ht="15" customHeight="1" x14ac:dyDescent="0.25">
      <c r="A23156" s="216">
        <v>45747</v>
      </c>
      <c r="B23156" s="217" t="s">
        <v>381</v>
      </c>
      <c r="C23156" s="218">
        <v>2.6185999999999998</v>
      </c>
    </row>
    <row r="23157" spans="1:3" ht="15" customHeight="1" x14ac:dyDescent="0.25">
      <c r="A23157" s="216">
        <v>45748</v>
      </c>
      <c r="B23157" s="217" t="s">
        <v>381</v>
      </c>
      <c r="C23157" s="218">
        <v>2.6324999999999998</v>
      </c>
    </row>
    <row r="23158" spans="1:3" ht="15" customHeight="1" x14ac:dyDescent="0.25">
      <c r="A23158" s="216">
        <v>45749</v>
      </c>
      <c r="B23158" s="217" t="s">
        <v>381</v>
      </c>
      <c r="C23158" s="218">
        <v>2.6463999999999999</v>
      </c>
    </row>
    <row r="23159" spans="1:3" ht="15" customHeight="1" x14ac:dyDescent="0.25">
      <c r="A23159" s="216">
        <v>45750</v>
      </c>
      <c r="B23159" s="217" t="s">
        <v>381</v>
      </c>
      <c r="C23159" s="218">
        <v>2.6602999999999999</v>
      </c>
    </row>
    <row r="23160" spans="1:3" ht="15" customHeight="1" x14ac:dyDescent="0.25">
      <c r="A23160" s="216">
        <v>45751</v>
      </c>
      <c r="B23160" s="217" t="s">
        <v>381</v>
      </c>
      <c r="C23160" s="218">
        <v>2.7019000000000002</v>
      </c>
    </row>
    <row r="23161" spans="1:3" ht="15" customHeight="1" x14ac:dyDescent="0.25">
      <c r="A23161" s="216">
        <v>45754</v>
      </c>
      <c r="B23161" s="217" t="s">
        <v>381</v>
      </c>
      <c r="C23161" s="218">
        <v>2.7158000000000002</v>
      </c>
    </row>
    <row r="23162" spans="1:3" ht="15" customHeight="1" x14ac:dyDescent="0.25">
      <c r="A23162" s="216">
        <v>45755</v>
      </c>
      <c r="B23162" s="217" t="s">
        <v>381</v>
      </c>
      <c r="C23162" s="218">
        <v>2.7296999999999998</v>
      </c>
    </row>
    <row r="23163" spans="1:3" ht="15" customHeight="1" x14ac:dyDescent="0.25">
      <c r="A23163" s="216">
        <v>45756</v>
      </c>
      <c r="B23163" s="217" t="s">
        <v>381</v>
      </c>
      <c r="C23163" s="218">
        <v>2.7437</v>
      </c>
    </row>
    <row r="23164" spans="1:3" ht="15" customHeight="1" x14ac:dyDescent="0.25">
      <c r="A23164" s="216">
        <v>45757</v>
      </c>
      <c r="B23164" s="217" t="s">
        <v>381</v>
      </c>
      <c r="C23164" s="218">
        <v>2.7576999999999998</v>
      </c>
    </row>
    <row r="23165" spans="1:3" ht="15" customHeight="1" x14ac:dyDescent="0.25">
      <c r="A23165" s="216">
        <v>45758</v>
      </c>
      <c r="B23165" s="217" t="s">
        <v>381</v>
      </c>
      <c r="C23165" s="218">
        <v>2.7993000000000001</v>
      </c>
    </row>
    <row r="23166" spans="1:3" ht="15" customHeight="1" x14ac:dyDescent="0.25">
      <c r="A23166" s="216">
        <v>45761</v>
      </c>
      <c r="B23166" s="217" t="s">
        <v>381</v>
      </c>
      <c r="C23166" s="218">
        <v>2.8132000000000001</v>
      </c>
    </row>
    <row r="23167" spans="1:3" ht="15" customHeight="1" x14ac:dyDescent="0.25">
      <c r="A23167" s="216">
        <v>45762</v>
      </c>
      <c r="B23167" s="217" t="s">
        <v>381</v>
      </c>
      <c r="C23167" s="218">
        <v>2.8271000000000002</v>
      </c>
    </row>
    <row r="23168" spans="1:3" ht="15" customHeight="1" x14ac:dyDescent="0.25">
      <c r="A23168" s="216">
        <v>45763</v>
      </c>
      <c r="B23168" s="217" t="s">
        <v>381</v>
      </c>
      <c r="C23168" s="218">
        <v>2.8410000000000002</v>
      </c>
    </row>
    <row r="23169" spans="1:3" ht="15" customHeight="1" x14ac:dyDescent="0.25">
      <c r="A23169" s="216">
        <v>45764</v>
      </c>
      <c r="B23169" s="217" t="s">
        <v>381</v>
      </c>
      <c r="C23169" s="218">
        <v>2.8965999999999998</v>
      </c>
    </row>
    <row r="23170" spans="1:3" ht="15" customHeight="1" x14ac:dyDescent="0.25">
      <c r="A23170" s="216">
        <v>45768</v>
      </c>
      <c r="B23170" s="217" t="s">
        <v>381</v>
      </c>
      <c r="C23170" s="218">
        <v>2.9104999999999999</v>
      </c>
    </row>
    <row r="23171" spans="1:3" ht="15" customHeight="1" x14ac:dyDescent="0.25">
      <c r="A23171" s="216">
        <v>45769</v>
      </c>
      <c r="B23171" s="217" t="s">
        <v>381</v>
      </c>
      <c r="C23171" s="218">
        <v>2.9243999999999999</v>
      </c>
    </row>
    <row r="23172" spans="1:3" ht="15" customHeight="1" x14ac:dyDescent="0.25">
      <c r="A23172" s="216">
        <v>45770</v>
      </c>
      <c r="B23172" s="217" t="s">
        <v>381</v>
      </c>
      <c r="C23172" s="218">
        <v>2.9382000000000001</v>
      </c>
    </row>
    <row r="23173" spans="1:3" ht="15" customHeight="1" x14ac:dyDescent="0.25">
      <c r="A23173" s="216">
        <v>45771</v>
      </c>
      <c r="B23173" s="217" t="s">
        <v>381</v>
      </c>
      <c r="C23173" s="218">
        <v>2.9521000000000002</v>
      </c>
    </row>
    <row r="23174" spans="1:3" ht="15" customHeight="1" x14ac:dyDescent="0.25">
      <c r="A23174" s="216">
        <v>45772</v>
      </c>
      <c r="B23174" s="217" t="s">
        <v>381</v>
      </c>
      <c r="C23174" s="218">
        <v>2.9939</v>
      </c>
    </row>
    <row r="23175" spans="1:3" ht="15" customHeight="1" x14ac:dyDescent="0.25">
      <c r="A23175" s="216">
        <v>45775</v>
      </c>
      <c r="B23175" s="217" t="s">
        <v>381</v>
      </c>
      <c r="C23175" s="218">
        <v>3.008</v>
      </c>
    </row>
    <row r="23176" spans="1:3" ht="15" customHeight="1" x14ac:dyDescent="0.25">
      <c r="A23176" s="216">
        <v>45776</v>
      </c>
      <c r="B23176" s="217" t="s">
        <v>381</v>
      </c>
      <c r="C23176" s="218">
        <v>3.0219999999999998</v>
      </c>
    </row>
    <row r="23177" spans="1:3" ht="15" customHeight="1" x14ac:dyDescent="0.25">
      <c r="A23177" s="216">
        <v>45777</v>
      </c>
      <c r="B23177" s="217" t="s">
        <v>381</v>
      </c>
      <c r="C23177" s="218">
        <v>3.036</v>
      </c>
    </row>
    <row r="23178" spans="1:3" ht="15" customHeight="1" x14ac:dyDescent="0.25">
      <c r="A23178" s="216">
        <v>45778</v>
      </c>
      <c r="B23178" s="217" t="s">
        <v>381</v>
      </c>
      <c r="C23178" s="218">
        <v>3.05</v>
      </c>
    </row>
    <row r="23179" spans="1:3" ht="15" customHeight="1" x14ac:dyDescent="0.25">
      <c r="A23179" s="216">
        <v>45779</v>
      </c>
      <c r="B23179" s="217" t="s">
        <v>381</v>
      </c>
      <c r="C23179" s="218">
        <v>3.0918999999999999</v>
      </c>
    </row>
    <row r="23180" spans="1:3" ht="15" customHeight="1" x14ac:dyDescent="0.25">
      <c r="A23180" s="216">
        <v>45782</v>
      </c>
      <c r="B23180" s="217" t="s">
        <v>381</v>
      </c>
      <c r="C23180" s="218">
        <v>3.1057999999999999</v>
      </c>
    </row>
    <row r="23181" spans="1:3" ht="15" customHeight="1" x14ac:dyDescent="0.25">
      <c r="A23181" s="216">
        <v>45783</v>
      </c>
      <c r="B23181" s="217" t="s">
        <v>381</v>
      </c>
      <c r="C23181" s="218">
        <v>3.1196999999999999</v>
      </c>
    </row>
    <row r="23182" spans="1:3" ht="15" customHeight="1" x14ac:dyDescent="0.25">
      <c r="A23182" s="216">
        <v>45784</v>
      </c>
      <c r="B23182" s="217" t="s">
        <v>381</v>
      </c>
      <c r="C23182" s="218">
        <v>3.1335999999999999</v>
      </c>
    </row>
    <row r="23183" spans="1:3" ht="15" customHeight="1" x14ac:dyDescent="0.25">
      <c r="A23183" s="216">
        <v>45785</v>
      </c>
      <c r="B23183" s="217" t="s">
        <v>381</v>
      </c>
      <c r="C23183" s="218">
        <v>3.1475</v>
      </c>
    </row>
    <row r="23184" spans="1:3" ht="15" customHeight="1" x14ac:dyDescent="0.25">
      <c r="A23184" s="216">
        <v>45786</v>
      </c>
      <c r="B23184" s="217" t="s">
        <v>381</v>
      </c>
      <c r="C23184" s="218">
        <v>3.1890999999999998</v>
      </c>
    </row>
    <row r="23185" spans="1:3" ht="15" customHeight="1" x14ac:dyDescent="0.25">
      <c r="A23185" s="216">
        <v>45789</v>
      </c>
      <c r="B23185" s="217" t="s">
        <v>381</v>
      </c>
      <c r="C23185" s="218">
        <v>3.2029999999999998</v>
      </c>
    </row>
    <row r="23186" spans="1:3" ht="15" customHeight="1" x14ac:dyDescent="0.25">
      <c r="A23186" s="216">
        <v>45790</v>
      </c>
      <c r="B23186" s="217" t="s">
        <v>381</v>
      </c>
      <c r="C23186" s="218">
        <v>3.2168999999999999</v>
      </c>
    </row>
    <row r="23187" spans="1:3" ht="15" customHeight="1" x14ac:dyDescent="0.25">
      <c r="A23187" s="216">
        <v>45791</v>
      </c>
      <c r="B23187" s="217" t="s">
        <v>381</v>
      </c>
      <c r="C23187" s="218">
        <v>3.2307999999999999</v>
      </c>
    </row>
    <row r="23188" spans="1:3" ht="15" customHeight="1" x14ac:dyDescent="0.25">
      <c r="A23188" s="216">
        <v>45792</v>
      </c>
      <c r="B23188" s="217" t="s">
        <v>381</v>
      </c>
      <c r="C23188" s="218">
        <v>3.2448000000000001</v>
      </c>
    </row>
    <row r="23189" spans="1:3" ht="15" customHeight="1" x14ac:dyDescent="0.25">
      <c r="A23189" s="216">
        <v>45793</v>
      </c>
      <c r="B23189" s="217" t="s">
        <v>381</v>
      </c>
      <c r="C23189" s="218">
        <v>3.2866</v>
      </c>
    </row>
    <row r="23190" spans="1:3" ht="15" customHeight="1" x14ac:dyDescent="0.25">
      <c r="A23190" s="216">
        <v>45796</v>
      </c>
      <c r="B23190" s="217" t="s">
        <v>381</v>
      </c>
      <c r="C23190" s="218">
        <v>3.3005</v>
      </c>
    </row>
    <row r="23191" spans="1:3" ht="15" customHeight="1" x14ac:dyDescent="0.25">
      <c r="A23191" s="216">
        <v>45797</v>
      </c>
      <c r="B23191" s="217" t="s">
        <v>381</v>
      </c>
      <c r="C23191" s="218">
        <v>3.3144</v>
      </c>
    </row>
    <row r="23192" spans="1:3" ht="15" customHeight="1" x14ac:dyDescent="0.25">
      <c r="A23192" s="216">
        <v>45798</v>
      </c>
      <c r="B23192" s="217" t="s">
        <v>381</v>
      </c>
      <c r="C23192" s="218">
        <v>3.3283</v>
      </c>
    </row>
    <row r="23193" spans="1:3" ht="15" customHeight="1" x14ac:dyDescent="0.25">
      <c r="A23193" s="216">
        <v>45799</v>
      </c>
      <c r="B23193" s="217" t="s">
        <v>381</v>
      </c>
      <c r="C23193" s="218">
        <v>3.3420999999999998</v>
      </c>
    </row>
    <row r="23194" spans="1:3" ht="15" customHeight="1" x14ac:dyDescent="0.25">
      <c r="A23194" s="216">
        <v>45800</v>
      </c>
      <c r="B23194" s="217" t="s">
        <v>381</v>
      </c>
      <c r="C23194" s="218">
        <v>3.3976999999999999</v>
      </c>
    </row>
    <row r="23195" spans="1:3" ht="15" customHeight="1" x14ac:dyDescent="0.25">
      <c r="A23195" s="216">
        <v>45804</v>
      </c>
      <c r="B23195" s="217" t="s">
        <v>381</v>
      </c>
      <c r="C23195" s="218">
        <v>3.4117000000000002</v>
      </c>
    </row>
    <row r="23196" spans="1:3" ht="15" customHeight="1" x14ac:dyDescent="0.25">
      <c r="A23196" s="216">
        <v>45805</v>
      </c>
      <c r="B23196" s="217" t="s">
        <v>381</v>
      </c>
      <c r="C23196" s="218">
        <v>3.4257</v>
      </c>
    </row>
    <row r="23197" spans="1:3" ht="15" customHeight="1" x14ac:dyDescent="0.25">
      <c r="A23197" s="216">
        <v>45806</v>
      </c>
      <c r="B23197" s="217" t="s">
        <v>381</v>
      </c>
      <c r="C23197" s="218">
        <v>3.4397000000000002</v>
      </c>
    </row>
    <row r="23198" spans="1:3" ht="15" customHeight="1" x14ac:dyDescent="0.25">
      <c r="A23198" s="216">
        <v>45807</v>
      </c>
      <c r="B23198" s="217" t="s">
        <v>381</v>
      </c>
      <c r="C23198" s="218">
        <v>3.4817999999999998</v>
      </c>
    </row>
    <row r="23199" spans="1:3" ht="15" customHeight="1" x14ac:dyDescent="0.25">
      <c r="A23199" s="216">
        <v>45810</v>
      </c>
      <c r="B23199" s="217" t="s">
        <v>381</v>
      </c>
      <c r="C23199" s="218">
        <v>3.4956999999999998</v>
      </c>
    </row>
    <row r="23200" spans="1:3" ht="15" customHeight="1" x14ac:dyDescent="0.25">
      <c r="A23200" s="216">
        <v>45811</v>
      </c>
      <c r="B23200" s="217" t="s">
        <v>381</v>
      </c>
      <c r="C23200" s="218">
        <v>3.5095999999999998</v>
      </c>
    </row>
    <row r="23201" spans="1:3" ht="15" customHeight="1" x14ac:dyDescent="0.25">
      <c r="A23201" s="216">
        <v>45812</v>
      </c>
      <c r="B23201" s="217" t="s">
        <v>381</v>
      </c>
      <c r="C23201" s="218">
        <v>3.5234999999999999</v>
      </c>
    </row>
    <row r="23202" spans="1:3" ht="15" customHeight="1" x14ac:dyDescent="0.25">
      <c r="A23202" s="216">
        <v>45813</v>
      </c>
      <c r="B23202" s="217" t="s">
        <v>381</v>
      </c>
      <c r="C23202" s="218">
        <v>3.5373999999999999</v>
      </c>
    </row>
    <row r="23203" spans="1:3" ht="15" customHeight="1" x14ac:dyDescent="0.25">
      <c r="A23203" s="216">
        <v>45814</v>
      </c>
      <c r="B23203" s="217" t="s">
        <v>381</v>
      </c>
      <c r="C23203" s="218">
        <v>3.5790000000000002</v>
      </c>
    </row>
    <row r="23204" spans="1:3" ht="15" customHeight="1" x14ac:dyDescent="0.25">
      <c r="A23204" s="216">
        <v>45817</v>
      </c>
      <c r="B23204" s="217" t="s">
        <v>381</v>
      </c>
      <c r="C23204" s="218">
        <v>3.5929000000000002</v>
      </c>
    </row>
    <row r="23205" spans="1:3" ht="15" customHeight="1" x14ac:dyDescent="0.25">
      <c r="A23205" s="216">
        <v>45818</v>
      </c>
      <c r="B23205" s="217" t="s">
        <v>381</v>
      </c>
      <c r="C23205" s="218">
        <v>3.6067999999999998</v>
      </c>
    </row>
    <row r="23206" spans="1:3" ht="15" customHeight="1" x14ac:dyDescent="0.25">
      <c r="A23206" s="216">
        <v>45819</v>
      </c>
      <c r="B23206" s="217" t="s">
        <v>381</v>
      </c>
      <c r="C23206" s="218">
        <v>3.6206999999999998</v>
      </c>
    </row>
    <row r="23207" spans="1:3" ht="15" customHeight="1" x14ac:dyDescent="0.25">
      <c r="A23207" s="216">
        <v>45820</v>
      </c>
      <c r="B23207" s="217" t="s">
        <v>381</v>
      </c>
      <c r="C23207" s="218">
        <v>3.6345999999999998</v>
      </c>
    </row>
    <row r="23208" spans="1:3" ht="15" customHeight="1" x14ac:dyDescent="0.25">
      <c r="A23208" s="216">
        <v>45821</v>
      </c>
      <c r="B23208" s="217" t="s">
        <v>381</v>
      </c>
      <c r="C23208" s="218">
        <v>3.6762999999999999</v>
      </c>
    </row>
    <row r="23209" spans="1:3" ht="15" customHeight="1" x14ac:dyDescent="0.25">
      <c r="A23209" s="216">
        <v>45824</v>
      </c>
      <c r="B23209" s="217" t="s">
        <v>381</v>
      </c>
      <c r="C23209" s="218">
        <v>3.6901999999999999</v>
      </c>
    </row>
    <row r="23210" spans="1:3" ht="15" customHeight="1" x14ac:dyDescent="0.25">
      <c r="A23210" s="216">
        <v>45825</v>
      </c>
      <c r="B23210" s="217" t="s">
        <v>381</v>
      </c>
      <c r="C23210" s="218">
        <v>3.7040999999999999</v>
      </c>
    </row>
    <row r="23211" spans="1:3" ht="15" customHeight="1" x14ac:dyDescent="0.25">
      <c r="A23211" s="216">
        <v>45826</v>
      </c>
      <c r="B23211" s="217" t="s">
        <v>381</v>
      </c>
      <c r="C23211" s="218">
        <v>3.7320000000000002</v>
      </c>
    </row>
    <row r="23212" spans="1:3" ht="15" customHeight="1" x14ac:dyDescent="0.25">
      <c r="A23212" s="216">
        <v>45828</v>
      </c>
      <c r="B23212" s="217" t="s">
        <v>381</v>
      </c>
      <c r="C23212" s="218">
        <v>3.7736999999999998</v>
      </c>
    </row>
    <row r="23213" spans="1:3" ht="15" customHeight="1" x14ac:dyDescent="0.25">
      <c r="A23213" s="216">
        <v>45831</v>
      </c>
      <c r="B23213" s="217" t="s">
        <v>381</v>
      </c>
      <c r="C23213" s="218">
        <v>3.7875999999999999</v>
      </c>
    </row>
    <row r="23214" spans="1:3" ht="15" customHeight="1" x14ac:dyDescent="0.25">
      <c r="A23214" s="216">
        <v>45832</v>
      </c>
      <c r="B23214" s="217" t="s">
        <v>381</v>
      </c>
      <c r="C23214" s="218">
        <v>3.8016000000000001</v>
      </c>
    </row>
    <row r="23215" spans="1:3" ht="15" customHeight="1" x14ac:dyDescent="0.25">
      <c r="A23215" s="216">
        <v>45833</v>
      </c>
      <c r="B23215" s="217" t="s">
        <v>381</v>
      </c>
      <c r="C23215" s="218">
        <v>3.8155999999999999</v>
      </c>
    </row>
    <row r="23216" spans="1:3" ht="15" customHeight="1" x14ac:dyDescent="0.25">
      <c r="A23216" s="216">
        <v>45834</v>
      </c>
      <c r="B23216" s="217" t="s">
        <v>381</v>
      </c>
      <c r="C23216" s="218">
        <v>3.8296999999999999</v>
      </c>
    </row>
    <row r="23217" spans="1:3" ht="15" customHeight="1" x14ac:dyDescent="0.25">
      <c r="A23217" s="216">
        <v>45835</v>
      </c>
      <c r="B23217" s="217" t="s">
        <v>381</v>
      </c>
      <c r="C23217" s="218">
        <v>3.8719999999999999</v>
      </c>
    </row>
    <row r="23218" spans="1:3" ht="15" customHeight="1" x14ac:dyDescent="0.25">
      <c r="A23218" s="216">
        <v>45838</v>
      </c>
      <c r="B23218" s="217" t="s">
        <v>381</v>
      </c>
      <c r="C23218" s="218">
        <v>3.8860999999999999</v>
      </c>
    </row>
    <row r="23219" spans="1:3" ht="15" customHeight="1" x14ac:dyDescent="0.25">
      <c r="A23219" s="216">
        <v>45839</v>
      </c>
      <c r="B23219" s="217" t="s">
        <v>381</v>
      </c>
      <c r="C23219" s="218">
        <v>3.9001999999999999</v>
      </c>
    </row>
    <row r="23220" spans="1:3" ht="15" customHeight="1" x14ac:dyDescent="0.25">
      <c r="A23220" s="216">
        <v>45840</v>
      </c>
      <c r="B23220" s="217" t="s">
        <v>381</v>
      </c>
      <c r="C23220" s="218">
        <v>3.9142000000000001</v>
      </c>
    </row>
    <row r="23221" spans="1:3" ht="15" customHeight="1" x14ac:dyDescent="0.25">
      <c r="A23221" s="216">
        <v>45841</v>
      </c>
      <c r="B23221" s="217" t="s">
        <v>381</v>
      </c>
      <c r="C23221" s="218">
        <v>3.97</v>
      </c>
    </row>
    <row r="23222" spans="1:3" ht="15" customHeight="1" x14ac:dyDescent="0.25">
      <c r="A23222" s="216">
        <v>45845</v>
      </c>
      <c r="B23222" s="217" t="s">
        <v>381</v>
      </c>
      <c r="C23222" s="218">
        <v>3.984</v>
      </c>
    </row>
    <row r="23223" spans="1:3" ht="15" customHeight="1" x14ac:dyDescent="0.25">
      <c r="A23223" s="216">
        <v>45846</v>
      </c>
      <c r="B23223" s="217" t="s">
        <v>381</v>
      </c>
      <c r="C23223" s="218">
        <v>3.9980000000000002</v>
      </c>
    </row>
    <row r="23224" spans="1:3" ht="15" customHeight="1" x14ac:dyDescent="0.25">
      <c r="A23224" s="216">
        <v>45847</v>
      </c>
      <c r="B23224" s="217" t="s">
        <v>381</v>
      </c>
      <c r="C23224" s="218">
        <v>4.0118999999999998</v>
      </c>
    </row>
    <row r="23225" spans="1:3" ht="15" customHeight="1" x14ac:dyDescent="0.25">
      <c r="A23225" s="216">
        <v>45848</v>
      </c>
      <c r="B23225" s="217" t="s">
        <v>381</v>
      </c>
      <c r="C23225" s="218">
        <v>4.0259</v>
      </c>
    </row>
    <row r="23226" spans="1:3" ht="15" customHeight="1" x14ac:dyDescent="0.25">
      <c r="A23226" s="216">
        <v>45849</v>
      </c>
      <c r="B23226" s="217" t="s">
        <v>381</v>
      </c>
      <c r="C23226" s="218">
        <v>4.0677000000000003</v>
      </c>
    </row>
    <row r="23227" spans="1:3" ht="15" customHeight="1" x14ac:dyDescent="0.25">
      <c r="A23227" s="216">
        <v>45852</v>
      </c>
      <c r="B23227" s="217" t="s">
        <v>381</v>
      </c>
      <c r="C23227" s="218">
        <v>4.0815999999999999</v>
      </c>
    </row>
    <row r="23228" spans="1:3" ht="15" customHeight="1" x14ac:dyDescent="0.25">
      <c r="A23228" s="216">
        <v>45853</v>
      </c>
      <c r="B23228" s="217" t="s">
        <v>381</v>
      </c>
      <c r="C23228" s="218">
        <v>4.0956999999999999</v>
      </c>
    </row>
    <row r="23229" spans="1:3" ht="15" customHeight="1" x14ac:dyDescent="0.25">
      <c r="A23229" s="216">
        <v>45854</v>
      </c>
      <c r="B23229" s="217" t="s">
        <v>381</v>
      </c>
      <c r="C23229" s="218">
        <v>4.1097000000000001</v>
      </c>
    </row>
    <row r="23230" spans="1:3" ht="15" customHeight="1" x14ac:dyDescent="0.25">
      <c r="A23230" s="216">
        <v>45855</v>
      </c>
      <c r="B23230" s="217" t="s">
        <v>381</v>
      </c>
      <c r="C23230" s="218">
        <v>4.1237000000000004</v>
      </c>
    </row>
    <row r="23231" spans="1:3" ht="15" customHeight="1" x14ac:dyDescent="0.25">
      <c r="A23231" s="216">
        <v>45856</v>
      </c>
      <c r="B23231" s="217" t="s">
        <v>381</v>
      </c>
      <c r="C23231" s="218">
        <v>4.1654999999999998</v>
      </c>
    </row>
    <row r="23232" spans="1:3" ht="15" customHeight="1" x14ac:dyDescent="0.25">
      <c r="A23232" s="216">
        <v>45859</v>
      </c>
      <c r="B23232" s="217" t="s">
        <v>381</v>
      </c>
      <c r="C23232" s="218">
        <v>4.1794000000000002</v>
      </c>
    </row>
    <row r="23233" spans="1:3" ht="15" customHeight="1" x14ac:dyDescent="0.25">
      <c r="A23233" s="216">
        <v>45860</v>
      </c>
      <c r="B23233" s="217" t="s">
        <v>381</v>
      </c>
      <c r="C23233" s="218">
        <v>4.1932999999999998</v>
      </c>
    </row>
    <row r="23234" spans="1:3" ht="15" customHeight="1" x14ac:dyDescent="0.25">
      <c r="A23234" s="216">
        <v>45861</v>
      </c>
      <c r="B23234" s="217" t="s">
        <v>381</v>
      </c>
      <c r="C23234" s="218">
        <v>4.2072000000000003</v>
      </c>
    </row>
    <row r="23235" spans="1:3" ht="15" customHeight="1" x14ac:dyDescent="0.25">
      <c r="A23235" s="216">
        <v>45862</v>
      </c>
      <c r="B23235" s="217" t="s">
        <v>381</v>
      </c>
      <c r="C23235" s="218">
        <v>4.2210999999999999</v>
      </c>
    </row>
    <row r="23236" spans="1:3" ht="15" customHeight="1" x14ac:dyDescent="0.25">
      <c r="A23236" s="216">
        <v>45863</v>
      </c>
      <c r="B23236" s="217" t="s">
        <v>381</v>
      </c>
      <c r="C23236" s="218">
        <v>4.2632000000000003</v>
      </c>
    </row>
    <row r="23237" spans="1:3" ht="15" customHeight="1" x14ac:dyDescent="0.25">
      <c r="A23237" s="216">
        <v>45866</v>
      </c>
      <c r="B23237" s="217" t="s">
        <v>381</v>
      </c>
      <c r="C23237" s="218">
        <v>4.2773000000000003</v>
      </c>
    </row>
    <row r="23238" spans="1:3" ht="15" customHeight="1" x14ac:dyDescent="0.25">
      <c r="A23238" s="216">
        <v>45867</v>
      </c>
      <c r="B23238" s="217" t="s">
        <v>381</v>
      </c>
      <c r="C23238" s="218">
        <v>4.2912999999999997</v>
      </c>
    </row>
    <row r="23239" spans="1:3" ht="15" customHeight="1" x14ac:dyDescent="0.25">
      <c r="A23239" s="216">
        <v>45868</v>
      </c>
      <c r="B23239" s="217" t="s">
        <v>381</v>
      </c>
      <c r="C23239" s="218">
        <v>4.3052999999999999</v>
      </c>
    </row>
    <row r="23240" spans="1:3" ht="15" customHeight="1" x14ac:dyDescent="0.25">
      <c r="A23240" s="216">
        <v>45869</v>
      </c>
      <c r="B23240" s="217" t="s">
        <v>381</v>
      </c>
      <c r="C23240" s="218">
        <v>4.3193000000000001</v>
      </c>
    </row>
    <row r="23241" spans="1:3" ht="15" customHeight="1" x14ac:dyDescent="0.25">
      <c r="A23241" s="216">
        <v>45870</v>
      </c>
      <c r="B23241" s="217" t="s">
        <v>381</v>
      </c>
      <c r="C23241" s="218">
        <v>4.3612000000000002</v>
      </c>
    </row>
    <row r="23242" spans="1:3" ht="15" customHeight="1" x14ac:dyDescent="0.25">
      <c r="A23242" s="216">
        <v>45873</v>
      </c>
      <c r="B23242" s="217" t="s">
        <v>381</v>
      </c>
      <c r="C23242" s="218">
        <v>4.3752000000000004</v>
      </c>
    </row>
    <row r="23243" spans="1:3" ht="15" customHeight="1" x14ac:dyDescent="0.25">
      <c r="A23243" s="216">
        <v>45874</v>
      </c>
      <c r="B23243" s="217" t="s">
        <v>381</v>
      </c>
      <c r="C23243" s="218">
        <v>4.3891</v>
      </c>
    </row>
    <row r="23244" spans="1:3" ht="15" customHeight="1" x14ac:dyDescent="0.25">
      <c r="A23244" s="216">
        <v>45875</v>
      </c>
      <c r="B23244" s="217" t="s">
        <v>381</v>
      </c>
      <c r="C23244" s="218">
        <v>4.4031000000000002</v>
      </c>
    </row>
    <row r="23245" spans="1:3" ht="15" customHeight="1" x14ac:dyDescent="0.25">
      <c r="A23245" s="216">
        <v>45876</v>
      </c>
      <c r="B23245" s="217" t="s">
        <v>381</v>
      </c>
      <c r="C23245" s="218">
        <v>4.4170999999999996</v>
      </c>
    </row>
    <row r="23246" spans="1:3" ht="15" customHeight="1" x14ac:dyDescent="0.25">
      <c r="A23246" s="216">
        <v>45877</v>
      </c>
      <c r="B23246" s="217" t="s">
        <v>381</v>
      </c>
      <c r="C23246" s="218">
        <v>4.4588999999999999</v>
      </c>
    </row>
    <row r="23247" spans="1:3" ht="15" customHeight="1" x14ac:dyDescent="0.25">
      <c r="A23247" s="216">
        <v>45880</v>
      </c>
      <c r="B23247" s="217" t="s">
        <v>381</v>
      </c>
      <c r="C23247" s="218">
        <v>4.4729000000000001</v>
      </c>
    </row>
    <row r="23248" spans="1:3" ht="15" customHeight="1" x14ac:dyDescent="0.25">
      <c r="A23248" s="216">
        <v>45881</v>
      </c>
      <c r="B23248" s="217" t="s">
        <v>381</v>
      </c>
      <c r="C23248" s="218">
        <v>4.4867999999999997</v>
      </c>
    </row>
    <row r="23249" spans="1:3" ht="15" customHeight="1" x14ac:dyDescent="0.25">
      <c r="A23249" s="216">
        <v>45882</v>
      </c>
      <c r="B23249" s="217" t="s">
        <v>381</v>
      </c>
      <c r="C23249" s="218">
        <v>4.5007999999999999</v>
      </c>
    </row>
    <row r="23250" spans="1:3" ht="15" customHeight="1" x14ac:dyDescent="0.25">
      <c r="A23250" s="216">
        <v>45883</v>
      </c>
      <c r="B23250" s="217" t="s">
        <v>381</v>
      </c>
      <c r="C23250" s="218">
        <v>4.5147000000000004</v>
      </c>
    </row>
    <row r="23251" spans="1:3" ht="15" customHeight="1" x14ac:dyDescent="0.25">
      <c r="A23251" s="216">
        <v>45884</v>
      </c>
      <c r="B23251" s="217" t="s">
        <v>381</v>
      </c>
      <c r="C23251" s="218">
        <v>4.5564999999999998</v>
      </c>
    </row>
    <row r="23252" spans="1:3" ht="15" customHeight="1" x14ac:dyDescent="0.25">
      <c r="A23252" s="216">
        <v>45887</v>
      </c>
      <c r="B23252" s="217" t="s">
        <v>381</v>
      </c>
      <c r="C23252" s="218">
        <v>4.5705</v>
      </c>
    </row>
    <row r="23253" spans="1:3" ht="15" customHeight="1" x14ac:dyDescent="0.25">
      <c r="A23253" s="216">
        <v>45888</v>
      </c>
      <c r="B23253" s="217" t="s">
        <v>381</v>
      </c>
      <c r="C23253" s="218">
        <v>4.5843999999999996</v>
      </c>
    </row>
    <row r="23254" spans="1:3" ht="15" customHeight="1" x14ac:dyDescent="0.25">
      <c r="A23254" s="216">
        <v>45889</v>
      </c>
      <c r="B23254" s="217" t="s">
        <v>381</v>
      </c>
      <c r="C23254" s="218">
        <v>4.5983000000000001</v>
      </c>
    </row>
    <row r="23255" spans="1:3" ht="15" customHeight="1" x14ac:dyDescent="0.25">
      <c r="A23255" s="216">
        <v>45890</v>
      </c>
      <c r="B23255" s="217" t="s">
        <v>381</v>
      </c>
      <c r="C23255" s="218">
        <v>4.6121999999999996</v>
      </c>
    </row>
    <row r="23256" spans="1:3" ht="15" customHeight="1" x14ac:dyDescent="0.25">
      <c r="A23256" s="216">
        <v>45891</v>
      </c>
      <c r="B23256" s="217" t="s">
        <v>381</v>
      </c>
      <c r="C23256" s="218">
        <v>4.6540999999999997</v>
      </c>
    </row>
    <row r="23257" spans="1:3" ht="15" customHeight="1" x14ac:dyDescent="0.25">
      <c r="A23257" s="216">
        <v>45894</v>
      </c>
      <c r="B23257" s="217" t="s">
        <v>381</v>
      </c>
      <c r="C23257" s="218">
        <v>4.6680000000000001</v>
      </c>
    </row>
    <row r="23258" spans="1:3" ht="15" customHeight="1" x14ac:dyDescent="0.25">
      <c r="A23258" s="216">
        <v>45895</v>
      </c>
      <c r="B23258" s="217" t="s">
        <v>381</v>
      </c>
      <c r="C23258" s="218">
        <v>4.6820000000000004</v>
      </c>
    </row>
    <row r="23259" spans="1:3" ht="15" customHeight="1" x14ac:dyDescent="0.25">
      <c r="A23259" s="216">
        <v>45896</v>
      </c>
      <c r="B23259" s="217" t="s">
        <v>381</v>
      </c>
      <c r="C23259" s="218">
        <v>4.6959999999999997</v>
      </c>
    </row>
    <row r="23260" spans="1:3" ht="15" customHeight="1" x14ac:dyDescent="0.25">
      <c r="A23260" s="216">
        <v>45897</v>
      </c>
      <c r="B23260" s="217" t="s">
        <v>381</v>
      </c>
      <c r="C23260" s="218">
        <v>4.7099000000000002</v>
      </c>
    </row>
    <row r="23261" spans="1:3" ht="15" customHeight="1" x14ac:dyDescent="0.25">
      <c r="A23261" s="216">
        <v>45898</v>
      </c>
      <c r="B23261" s="217" t="s">
        <v>381</v>
      </c>
      <c r="C23261" s="218">
        <v>4.7656000000000001</v>
      </c>
    </row>
    <row r="23262" spans="1:3" ht="15" customHeight="1" x14ac:dyDescent="0.25">
      <c r="A23262" s="216">
        <v>45902</v>
      </c>
      <c r="B23262" s="217" t="s">
        <v>381</v>
      </c>
      <c r="C23262" s="218">
        <v>4.7794999999999996</v>
      </c>
    </row>
    <row r="23263" spans="1:3" ht="15" customHeight="1" x14ac:dyDescent="0.25">
      <c r="A23263" s="216">
        <v>45903</v>
      </c>
      <c r="B23263" s="217" t="s">
        <v>381</v>
      </c>
      <c r="C23263" s="218">
        <v>4.7934999999999999</v>
      </c>
    </row>
    <row r="23264" spans="1:3" ht="15" customHeight="1" x14ac:dyDescent="0.25">
      <c r="A23264" s="216">
        <v>45904</v>
      </c>
      <c r="B23264" s="217" t="s">
        <v>381</v>
      </c>
      <c r="C23264" s="218">
        <v>4.8074000000000003</v>
      </c>
    </row>
    <row r="23265" spans="1:3" ht="15" customHeight="1" x14ac:dyDescent="0.25">
      <c r="A23265" s="216">
        <v>45905</v>
      </c>
      <c r="B23265" s="217" t="s">
        <v>381</v>
      </c>
      <c r="C23265" s="218">
        <v>4.8491</v>
      </c>
    </row>
    <row r="23266" spans="1:3" ht="15" customHeight="1" x14ac:dyDescent="0.25">
      <c r="A23266" s="216">
        <v>45908</v>
      </c>
      <c r="B23266" s="217" t="s">
        <v>381</v>
      </c>
      <c r="C23266" s="218">
        <v>4.8630000000000004</v>
      </c>
    </row>
    <row r="23267" spans="1:3" ht="15" customHeight="1" x14ac:dyDescent="0.25">
      <c r="A23267" s="216">
        <v>45909</v>
      </c>
      <c r="B23267" s="217" t="s">
        <v>381</v>
      </c>
      <c r="C23267" s="218">
        <v>4.8769</v>
      </c>
    </row>
    <row r="23268" spans="1:3" ht="15" customHeight="1" x14ac:dyDescent="0.25">
      <c r="A23268" s="216">
        <v>45910</v>
      </c>
      <c r="B23268" s="217" t="s">
        <v>381</v>
      </c>
      <c r="C23268" s="218">
        <v>4.8906999999999998</v>
      </c>
    </row>
    <row r="23269" spans="1:3" ht="15" customHeight="1" x14ac:dyDescent="0.25">
      <c r="A23269" s="216">
        <v>45911</v>
      </c>
      <c r="B23269" s="217" t="s">
        <v>381</v>
      </c>
      <c r="C23269" s="218">
        <v>4.9046000000000003</v>
      </c>
    </row>
    <row r="23270" spans="1:3" ht="15" customHeight="1" x14ac:dyDescent="0.25">
      <c r="A23270" s="216">
        <v>45912</v>
      </c>
      <c r="B23270" s="217" t="s">
        <v>381</v>
      </c>
      <c r="C23270" s="218">
        <v>4.9461000000000004</v>
      </c>
    </row>
    <row r="23271" spans="1:3" ht="15" customHeight="1" x14ac:dyDescent="0.25">
      <c r="A23271" s="216">
        <v>45915</v>
      </c>
      <c r="B23271" s="217" t="s">
        <v>381</v>
      </c>
      <c r="C23271" s="218">
        <v>4.9600999999999997</v>
      </c>
    </row>
    <row r="23272" spans="1:3" ht="15" customHeight="1" x14ac:dyDescent="0.25">
      <c r="A23272" s="216">
        <v>45916</v>
      </c>
      <c r="B23272" s="217" t="s">
        <v>381</v>
      </c>
      <c r="C23272" s="218">
        <v>4.9739000000000004</v>
      </c>
    </row>
    <row r="23273" spans="1:3" ht="15" customHeight="1" x14ac:dyDescent="0.25">
      <c r="A23273" s="216">
        <v>45917</v>
      </c>
      <c r="B23273" s="217" t="s">
        <v>381</v>
      </c>
      <c r="C23273" s="218">
        <v>4.9875999999999996</v>
      </c>
    </row>
    <row r="23274" spans="1:3" ht="15" customHeight="1" x14ac:dyDescent="0.25">
      <c r="A23274" s="216">
        <v>45918</v>
      </c>
      <c r="B23274" s="217" t="s">
        <v>381</v>
      </c>
      <c r="C23274" s="218">
        <v>5.0011000000000001</v>
      </c>
    </row>
    <row r="23275" spans="1:3" ht="15" customHeight="1" x14ac:dyDescent="0.25">
      <c r="A23275" s="216">
        <v>45919</v>
      </c>
      <c r="B23275" s="217" t="s">
        <v>381</v>
      </c>
      <c r="C23275" s="218">
        <v>5.0415000000000001</v>
      </c>
    </row>
    <row r="23276" spans="1:3" ht="15" customHeight="1" x14ac:dyDescent="0.25">
      <c r="A23276" s="216">
        <v>45922</v>
      </c>
      <c r="B23276" s="217" t="s">
        <v>381</v>
      </c>
      <c r="C23276" s="218">
        <v>5.0549999999999997</v>
      </c>
    </row>
    <row r="23277" spans="1:3" ht="15" customHeight="1" x14ac:dyDescent="0.25">
      <c r="A23277" s="216">
        <v>45923</v>
      </c>
      <c r="B23277" s="217" t="s">
        <v>381</v>
      </c>
      <c r="C23277" s="218">
        <v>5.0683999999999996</v>
      </c>
    </row>
    <row r="23278" spans="1:3" ht="15" customHeight="1" x14ac:dyDescent="0.25">
      <c r="A23278" s="216">
        <v>45924</v>
      </c>
      <c r="B23278" s="217" t="s">
        <v>381</v>
      </c>
      <c r="C23278" s="218">
        <v>5.0818000000000003</v>
      </c>
    </row>
    <row r="23279" spans="1:3" ht="15" customHeight="1" x14ac:dyDescent="0.25">
      <c r="A23279" s="216">
        <v>45925</v>
      </c>
      <c r="B23279" s="217" t="s">
        <v>381</v>
      </c>
      <c r="C23279" s="218">
        <v>5.0952999999999999</v>
      </c>
    </row>
    <row r="23280" spans="1:3" ht="15" customHeight="1" x14ac:dyDescent="0.25">
      <c r="A23280" s="216">
        <v>45926</v>
      </c>
      <c r="B23280" s="217" t="s">
        <v>381</v>
      </c>
      <c r="C23280" s="218">
        <v>5.1356000000000002</v>
      </c>
    </row>
    <row r="23281" spans="1:3" ht="15" customHeight="1" x14ac:dyDescent="0.25">
      <c r="A23281" s="216">
        <v>45929</v>
      </c>
      <c r="B23281" s="217" t="s">
        <v>381</v>
      </c>
      <c r="C23281" s="218">
        <v>5.149</v>
      </c>
    </row>
    <row r="23282" spans="1:3" ht="15" customHeight="1" x14ac:dyDescent="0.25">
      <c r="A23282" s="216">
        <v>45930</v>
      </c>
      <c r="B23282" s="217" t="s">
        <v>381</v>
      </c>
      <c r="C23282" s="218">
        <v>5.1626000000000003</v>
      </c>
    </row>
    <row r="23283" spans="1:3" ht="15" customHeight="1" x14ac:dyDescent="0.25">
      <c r="A23283" s="216">
        <v>45566</v>
      </c>
      <c r="B23283" s="217" t="s">
        <v>90</v>
      </c>
      <c r="C23283" s="218">
        <v>9.7000000000000003E-3</v>
      </c>
    </row>
    <row r="23284" spans="1:3" ht="15" customHeight="1" x14ac:dyDescent="0.25">
      <c r="A23284" s="216">
        <v>45567</v>
      </c>
      <c r="B23284" s="217" t="s">
        <v>90</v>
      </c>
      <c r="C23284" s="218">
        <v>1.9300000000000001E-2</v>
      </c>
    </row>
    <row r="23285" spans="1:3" ht="15" customHeight="1" x14ac:dyDescent="0.25">
      <c r="A23285" s="216">
        <v>45568</v>
      </c>
      <c r="B23285" s="217" t="s">
        <v>90</v>
      </c>
      <c r="C23285" s="218">
        <v>2.9000000000000001E-2</v>
      </c>
    </row>
    <row r="23286" spans="1:3" ht="15" customHeight="1" x14ac:dyDescent="0.25">
      <c r="A23286" s="216">
        <v>45569</v>
      </c>
      <c r="B23286" s="217" t="s">
        <v>90</v>
      </c>
      <c r="C23286" s="218">
        <v>5.8099999999999999E-2</v>
      </c>
    </row>
    <row r="23287" spans="1:3" ht="15" customHeight="1" x14ac:dyDescent="0.25">
      <c r="A23287" s="216">
        <v>45572</v>
      </c>
      <c r="B23287" s="217" t="s">
        <v>90</v>
      </c>
      <c r="C23287" s="218">
        <v>6.7699999999999996E-2</v>
      </c>
    </row>
    <row r="23288" spans="1:3" ht="15" customHeight="1" x14ac:dyDescent="0.25">
      <c r="A23288" s="216">
        <v>45573</v>
      </c>
      <c r="B23288" s="217" t="s">
        <v>90</v>
      </c>
      <c r="C23288" s="218">
        <v>7.7299999999999994E-2</v>
      </c>
    </row>
    <row r="23289" spans="1:3" ht="15" customHeight="1" x14ac:dyDescent="0.25">
      <c r="A23289" s="216">
        <v>45574</v>
      </c>
      <c r="B23289" s="217" t="s">
        <v>90</v>
      </c>
      <c r="C23289" s="218">
        <v>8.6999999999999994E-2</v>
      </c>
    </row>
    <row r="23290" spans="1:3" ht="15" customHeight="1" x14ac:dyDescent="0.25">
      <c r="A23290" s="216">
        <v>45575</v>
      </c>
      <c r="B23290" s="217" t="s">
        <v>90</v>
      </c>
      <c r="C23290" s="218">
        <v>9.6600000000000005E-2</v>
      </c>
    </row>
    <row r="23291" spans="1:3" ht="15" customHeight="1" x14ac:dyDescent="0.25">
      <c r="A23291" s="216">
        <v>45576</v>
      </c>
      <c r="B23291" s="217" t="s">
        <v>90</v>
      </c>
      <c r="C23291" s="218">
        <v>0.12559999999999999</v>
      </c>
    </row>
    <row r="23292" spans="1:3" ht="15" customHeight="1" x14ac:dyDescent="0.25">
      <c r="A23292" s="216">
        <v>45579</v>
      </c>
      <c r="B23292" s="217" t="s">
        <v>90</v>
      </c>
      <c r="C23292" s="218">
        <v>0.13519999999999999</v>
      </c>
    </row>
    <row r="23293" spans="1:3" ht="15" customHeight="1" x14ac:dyDescent="0.25">
      <c r="A23293" s="216">
        <v>45580</v>
      </c>
      <c r="B23293" s="217" t="s">
        <v>90</v>
      </c>
      <c r="C23293" s="218">
        <v>0.14480000000000001</v>
      </c>
    </row>
    <row r="23294" spans="1:3" ht="15" customHeight="1" x14ac:dyDescent="0.25">
      <c r="A23294" s="216">
        <v>45581</v>
      </c>
      <c r="B23294" s="217" t="s">
        <v>90</v>
      </c>
      <c r="C23294" s="218">
        <v>0.15440000000000001</v>
      </c>
    </row>
    <row r="23295" spans="1:3" ht="15" customHeight="1" x14ac:dyDescent="0.25">
      <c r="A23295" s="216">
        <v>45582</v>
      </c>
      <c r="B23295" s="217" t="s">
        <v>90</v>
      </c>
      <c r="C23295" s="218">
        <v>0.16400000000000001</v>
      </c>
    </row>
    <row r="23296" spans="1:3" ht="15" customHeight="1" x14ac:dyDescent="0.25">
      <c r="A23296" s="216">
        <v>45583</v>
      </c>
      <c r="B23296" s="217" t="s">
        <v>90</v>
      </c>
      <c r="C23296" s="218">
        <v>0.1928</v>
      </c>
    </row>
    <row r="23297" spans="1:3" ht="15" customHeight="1" x14ac:dyDescent="0.25">
      <c r="A23297" s="216">
        <v>45586</v>
      </c>
      <c r="B23297" s="217" t="s">
        <v>90</v>
      </c>
      <c r="C23297" s="218">
        <v>0.20230000000000001</v>
      </c>
    </row>
    <row r="23298" spans="1:3" ht="15" customHeight="1" x14ac:dyDescent="0.25">
      <c r="A23298" s="216">
        <v>45587</v>
      </c>
      <c r="B23298" s="217" t="s">
        <v>90</v>
      </c>
      <c r="C23298" s="218">
        <v>0.21190000000000001</v>
      </c>
    </row>
    <row r="23299" spans="1:3" ht="15" customHeight="1" x14ac:dyDescent="0.25">
      <c r="A23299" s="216">
        <v>45588</v>
      </c>
      <c r="B23299" s="217" t="s">
        <v>90</v>
      </c>
      <c r="C23299" s="218">
        <v>0.22109999999999999</v>
      </c>
    </row>
    <row r="23300" spans="1:3" ht="15" customHeight="1" x14ac:dyDescent="0.25">
      <c r="A23300" s="216">
        <v>45589</v>
      </c>
      <c r="B23300" s="217" t="s">
        <v>90</v>
      </c>
      <c r="C23300" s="218">
        <v>0.23019999999999999</v>
      </c>
    </row>
    <row r="23301" spans="1:3" ht="15" customHeight="1" x14ac:dyDescent="0.25">
      <c r="A23301" s="216">
        <v>45590</v>
      </c>
      <c r="B23301" s="217" t="s">
        <v>90</v>
      </c>
      <c r="C23301" s="218">
        <v>0.25769999999999998</v>
      </c>
    </row>
    <row r="23302" spans="1:3" ht="15" customHeight="1" x14ac:dyDescent="0.25">
      <c r="A23302" s="216">
        <v>45593</v>
      </c>
      <c r="B23302" s="217" t="s">
        <v>90</v>
      </c>
      <c r="C23302" s="218">
        <v>0.26690000000000003</v>
      </c>
    </row>
    <row r="23303" spans="1:3" ht="15" customHeight="1" x14ac:dyDescent="0.25">
      <c r="A23303" s="216">
        <v>45594</v>
      </c>
      <c r="B23303" s="217" t="s">
        <v>90</v>
      </c>
      <c r="C23303" s="218">
        <v>0.27610000000000001</v>
      </c>
    </row>
    <row r="23304" spans="1:3" ht="15" customHeight="1" x14ac:dyDescent="0.25">
      <c r="A23304" s="216">
        <v>45595</v>
      </c>
      <c r="B23304" s="217" t="s">
        <v>90</v>
      </c>
      <c r="C23304" s="218">
        <v>0.28520000000000001</v>
      </c>
    </row>
    <row r="23305" spans="1:3" ht="15" customHeight="1" x14ac:dyDescent="0.25">
      <c r="A23305" s="216">
        <v>45596</v>
      </c>
      <c r="B23305" s="217" t="s">
        <v>90</v>
      </c>
      <c r="C23305" s="218">
        <v>0.29420000000000002</v>
      </c>
    </row>
    <row r="23306" spans="1:3" ht="15" customHeight="1" x14ac:dyDescent="0.25">
      <c r="A23306" s="216">
        <v>45597</v>
      </c>
      <c r="B23306" s="217" t="s">
        <v>90</v>
      </c>
      <c r="C23306" s="218">
        <v>0.32150000000000001</v>
      </c>
    </row>
    <row r="23307" spans="1:3" ht="15" customHeight="1" x14ac:dyDescent="0.25">
      <c r="A23307" s="216">
        <v>45600</v>
      </c>
      <c r="B23307" s="217" t="s">
        <v>90</v>
      </c>
      <c r="C23307" s="218">
        <v>0.33050000000000002</v>
      </c>
    </row>
    <row r="23308" spans="1:3" ht="15" customHeight="1" x14ac:dyDescent="0.25">
      <c r="A23308" s="216">
        <v>45601</v>
      </c>
      <c r="B23308" s="217" t="s">
        <v>90</v>
      </c>
      <c r="C23308" s="218">
        <v>0.33960000000000001</v>
      </c>
    </row>
    <row r="23309" spans="1:3" ht="15" customHeight="1" x14ac:dyDescent="0.25">
      <c r="A23309" s="216">
        <v>45602</v>
      </c>
      <c r="B23309" s="217" t="s">
        <v>90</v>
      </c>
      <c r="C23309" s="218">
        <v>0.34860000000000002</v>
      </c>
    </row>
    <row r="23310" spans="1:3" ht="15" customHeight="1" x14ac:dyDescent="0.25">
      <c r="A23310" s="216">
        <v>45603</v>
      </c>
      <c r="B23310" s="217" t="s">
        <v>90</v>
      </c>
      <c r="C23310" s="218">
        <v>0.35759999999999997</v>
      </c>
    </row>
    <row r="23311" spans="1:3" ht="15" customHeight="1" x14ac:dyDescent="0.25">
      <c r="A23311" s="216">
        <v>45604</v>
      </c>
      <c r="B23311" s="217" t="s">
        <v>90</v>
      </c>
      <c r="C23311" s="218">
        <v>0.3846</v>
      </c>
    </row>
    <row r="23312" spans="1:3" ht="15" customHeight="1" x14ac:dyDescent="0.25">
      <c r="A23312" s="216">
        <v>45607</v>
      </c>
      <c r="B23312" s="217" t="s">
        <v>90</v>
      </c>
      <c r="C23312" s="218">
        <v>0.39360000000000001</v>
      </c>
    </row>
    <row r="23313" spans="1:3" ht="15" customHeight="1" x14ac:dyDescent="0.25">
      <c r="A23313" s="216">
        <v>45608</v>
      </c>
      <c r="B23313" s="217" t="s">
        <v>90</v>
      </c>
      <c r="C23313" s="218">
        <v>0.40260000000000001</v>
      </c>
    </row>
    <row r="23314" spans="1:3" ht="15" customHeight="1" x14ac:dyDescent="0.25">
      <c r="A23314" s="216">
        <v>45609</v>
      </c>
      <c r="B23314" s="217" t="s">
        <v>90</v>
      </c>
      <c r="C23314" s="218">
        <v>0.41160000000000002</v>
      </c>
    </row>
    <row r="23315" spans="1:3" ht="15" customHeight="1" x14ac:dyDescent="0.25">
      <c r="A23315" s="216">
        <v>45610</v>
      </c>
      <c r="B23315" s="217" t="s">
        <v>90</v>
      </c>
      <c r="C23315" s="218">
        <v>0.42059999999999997</v>
      </c>
    </row>
    <row r="23316" spans="1:3" ht="15" customHeight="1" x14ac:dyDescent="0.25">
      <c r="A23316" s="216">
        <v>45611</v>
      </c>
      <c r="B23316" s="217" t="s">
        <v>90</v>
      </c>
      <c r="C23316" s="218">
        <v>0.4476</v>
      </c>
    </row>
    <row r="23317" spans="1:3" ht="15" customHeight="1" x14ac:dyDescent="0.25">
      <c r="A23317" s="216">
        <v>45614</v>
      </c>
      <c r="B23317" s="217" t="s">
        <v>90</v>
      </c>
      <c r="C23317" s="218">
        <v>0.45669999999999999</v>
      </c>
    </row>
    <row r="23318" spans="1:3" ht="15" customHeight="1" x14ac:dyDescent="0.25">
      <c r="A23318" s="216">
        <v>45615</v>
      </c>
      <c r="B23318" s="217" t="s">
        <v>90</v>
      </c>
      <c r="C23318" s="218">
        <v>0.4657</v>
      </c>
    </row>
    <row r="23319" spans="1:3" ht="15" customHeight="1" x14ac:dyDescent="0.25">
      <c r="A23319" s="216">
        <v>45616</v>
      </c>
      <c r="B23319" s="217" t="s">
        <v>90</v>
      </c>
      <c r="C23319" s="218">
        <v>0.47470000000000001</v>
      </c>
    </row>
    <row r="23320" spans="1:3" ht="15" customHeight="1" x14ac:dyDescent="0.25">
      <c r="A23320" s="216">
        <v>45617</v>
      </c>
      <c r="B23320" s="217" t="s">
        <v>90</v>
      </c>
      <c r="C23320" s="218">
        <v>0.48370000000000002</v>
      </c>
    </row>
    <row r="23321" spans="1:3" ht="15" customHeight="1" x14ac:dyDescent="0.25">
      <c r="A23321" s="216">
        <v>45618</v>
      </c>
      <c r="B23321" s="217" t="s">
        <v>90</v>
      </c>
      <c r="C23321" s="218">
        <v>0.51070000000000004</v>
      </c>
    </row>
    <row r="23322" spans="1:3" ht="15" customHeight="1" x14ac:dyDescent="0.25">
      <c r="A23322" s="216">
        <v>45621</v>
      </c>
      <c r="B23322" s="217" t="s">
        <v>90</v>
      </c>
      <c r="C23322" s="218">
        <v>0.51959999999999995</v>
      </c>
    </row>
    <row r="23323" spans="1:3" ht="15" customHeight="1" x14ac:dyDescent="0.25">
      <c r="A23323" s="216">
        <v>45622</v>
      </c>
      <c r="B23323" s="217" t="s">
        <v>90</v>
      </c>
      <c r="C23323" s="218">
        <v>0.52859999999999996</v>
      </c>
    </row>
    <row r="23324" spans="1:3" ht="15" customHeight="1" x14ac:dyDescent="0.25">
      <c r="A23324" s="216">
        <v>45623</v>
      </c>
      <c r="B23324" s="217" t="s">
        <v>90</v>
      </c>
      <c r="C23324" s="218">
        <v>0.53749999999999998</v>
      </c>
    </row>
    <row r="23325" spans="1:3" ht="15" customHeight="1" x14ac:dyDescent="0.25">
      <c r="A23325" s="216">
        <v>45624</v>
      </c>
      <c r="B23325" s="217" t="s">
        <v>90</v>
      </c>
      <c r="C23325" s="218">
        <v>0.5464</v>
      </c>
    </row>
    <row r="23326" spans="1:3" ht="15" customHeight="1" x14ac:dyDescent="0.25">
      <c r="A23326" s="216">
        <v>45625</v>
      </c>
      <c r="B23326" s="217" t="s">
        <v>90</v>
      </c>
      <c r="C23326" s="218">
        <v>0.57320000000000004</v>
      </c>
    </row>
    <row r="23327" spans="1:3" ht="15" customHeight="1" x14ac:dyDescent="0.25">
      <c r="A23327" s="216">
        <v>45628</v>
      </c>
      <c r="B23327" s="217" t="s">
        <v>90</v>
      </c>
      <c r="C23327" s="218">
        <v>0.58209999999999995</v>
      </c>
    </row>
    <row r="23328" spans="1:3" ht="15" customHeight="1" x14ac:dyDescent="0.25">
      <c r="A23328" s="216">
        <v>45629</v>
      </c>
      <c r="B23328" s="217" t="s">
        <v>90</v>
      </c>
      <c r="C23328" s="218">
        <v>0.59109999999999996</v>
      </c>
    </row>
    <row r="23329" spans="1:3" ht="15" customHeight="1" x14ac:dyDescent="0.25">
      <c r="A23329" s="216">
        <v>45630</v>
      </c>
      <c r="B23329" s="217" t="s">
        <v>90</v>
      </c>
      <c r="C23329" s="218">
        <v>0.6</v>
      </c>
    </row>
    <row r="23330" spans="1:3" ht="15" customHeight="1" x14ac:dyDescent="0.25">
      <c r="A23330" s="216">
        <v>45631</v>
      </c>
      <c r="B23330" s="217" t="s">
        <v>90</v>
      </c>
      <c r="C23330" s="218">
        <v>0.60880000000000001</v>
      </c>
    </row>
    <row r="23331" spans="1:3" ht="15" customHeight="1" x14ac:dyDescent="0.25">
      <c r="A23331" s="216">
        <v>45632</v>
      </c>
      <c r="B23331" s="217" t="s">
        <v>90</v>
      </c>
      <c r="C23331" s="218">
        <v>0.63560000000000005</v>
      </c>
    </row>
    <row r="23332" spans="1:3" ht="15" customHeight="1" x14ac:dyDescent="0.25">
      <c r="A23332" s="216">
        <v>45635</v>
      </c>
      <c r="B23332" s="217" t="s">
        <v>90</v>
      </c>
      <c r="C23332" s="218">
        <v>0.64439999999999997</v>
      </c>
    </row>
    <row r="23333" spans="1:3" ht="15" customHeight="1" x14ac:dyDescent="0.25">
      <c r="A23333" s="216">
        <v>45636</v>
      </c>
      <c r="B23333" s="217" t="s">
        <v>90</v>
      </c>
      <c r="C23333" s="218">
        <v>0.6532</v>
      </c>
    </row>
    <row r="23334" spans="1:3" ht="15" customHeight="1" x14ac:dyDescent="0.25">
      <c r="A23334" s="216">
        <v>45637</v>
      </c>
      <c r="B23334" s="217" t="s">
        <v>90</v>
      </c>
      <c r="C23334" s="218">
        <v>0.66210000000000002</v>
      </c>
    </row>
    <row r="23335" spans="1:3" ht="15" customHeight="1" x14ac:dyDescent="0.25">
      <c r="A23335" s="216">
        <v>45638</v>
      </c>
      <c r="B23335" s="217" t="s">
        <v>90</v>
      </c>
      <c r="C23335" s="218">
        <v>0.67100000000000004</v>
      </c>
    </row>
    <row r="23336" spans="1:3" ht="15" customHeight="1" x14ac:dyDescent="0.25">
      <c r="A23336" s="216">
        <v>45639</v>
      </c>
      <c r="B23336" s="217" t="s">
        <v>90</v>
      </c>
      <c r="C23336" s="218">
        <v>0.6976</v>
      </c>
    </row>
    <row r="23337" spans="1:3" ht="15" customHeight="1" x14ac:dyDescent="0.25">
      <c r="A23337" s="216">
        <v>45642</v>
      </c>
      <c r="B23337" s="217" t="s">
        <v>90</v>
      </c>
      <c r="C23337" s="218">
        <v>0.70640000000000003</v>
      </c>
    </row>
    <row r="23338" spans="1:3" ht="15" customHeight="1" x14ac:dyDescent="0.25">
      <c r="A23338" s="216">
        <v>45643</v>
      </c>
      <c r="B23338" s="217" t="s">
        <v>90</v>
      </c>
      <c r="C23338" s="218">
        <v>0.71530000000000005</v>
      </c>
    </row>
    <row r="23339" spans="1:3" ht="15" customHeight="1" x14ac:dyDescent="0.25">
      <c r="A23339" s="216">
        <v>45644</v>
      </c>
      <c r="B23339" s="217" t="s">
        <v>90</v>
      </c>
      <c r="C23339" s="218">
        <v>0.72389999999999999</v>
      </c>
    </row>
    <row r="23340" spans="1:3" ht="15" customHeight="1" x14ac:dyDescent="0.25">
      <c r="A23340" s="216">
        <v>45645</v>
      </c>
      <c r="B23340" s="217" t="s">
        <v>90</v>
      </c>
      <c r="C23340" s="218">
        <v>0.73250000000000004</v>
      </c>
    </row>
    <row r="23341" spans="1:3" ht="15" customHeight="1" x14ac:dyDescent="0.25">
      <c r="A23341" s="216">
        <v>45646</v>
      </c>
      <c r="B23341" s="217" t="s">
        <v>90</v>
      </c>
      <c r="C23341" s="218">
        <v>0.75819999999999999</v>
      </c>
    </row>
    <row r="23342" spans="1:3" ht="15" customHeight="1" x14ac:dyDescent="0.25">
      <c r="A23342" s="216">
        <v>45649</v>
      </c>
      <c r="B23342" s="217" t="s">
        <v>90</v>
      </c>
      <c r="C23342" s="218">
        <v>0.76680000000000004</v>
      </c>
    </row>
    <row r="23343" spans="1:3" ht="15" customHeight="1" x14ac:dyDescent="0.25">
      <c r="A23343" s="216">
        <v>45650</v>
      </c>
      <c r="B23343" s="217" t="s">
        <v>90</v>
      </c>
      <c r="C23343" s="218">
        <v>0.77539999999999998</v>
      </c>
    </row>
    <row r="23344" spans="1:3" ht="15" customHeight="1" x14ac:dyDescent="0.25">
      <c r="A23344" s="216">
        <v>45651</v>
      </c>
      <c r="B23344" s="217" t="s">
        <v>90</v>
      </c>
      <c r="C23344" s="218">
        <v>0.78400000000000003</v>
      </c>
    </row>
    <row r="23345" spans="1:3" ht="15" customHeight="1" x14ac:dyDescent="0.25">
      <c r="A23345" s="216">
        <v>45652</v>
      </c>
      <c r="B23345" s="217" t="s">
        <v>90</v>
      </c>
      <c r="C23345" s="218">
        <v>0.79259999999999997</v>
      </c>
    </row>
    <row r="23346" spans="1:3" ht="15" customHeight="1" x14ac:dyDescent="0.25">
      <c r="A23346" s="216">
        <v>45653</v>
      </c>
      <c r="B23346" s="217" t="s">
        <v>90</v>
      </c>
      <c r="C23346" s="218">
        <v>0.81820000000000004</v>
      </c>
    </row>
    <row r="23347" spans="1:3" ht="15" customHeight="1" x14ac:dyDescent="0.25">
      <c r="A23347" s="216">
        <v>45656</v>
      </c>
      <c r="B23347" s="217" t="s">
        <v>90</v>
      </c>
      <c r="C23347" s="218">
        <v>0.82679999999999998</v>
      </c>
    </row>
    <row r="23348" spans="1:3" ht="15" customHeight="1" x14ac:dyDescent="0.25">
      <c r="A23348" s="216">
        <v>45657</v>
      </c>
      <c r="B23348" s="217" t="s">
        <v>90</v>
      </c>
      <c r="C23348" s="218">
        <v>0.83520000000000005</v>
      </c>
    </row>
    <row r="23349" spans="1:3" ht="15" customHeight="1" x14ac:dyDescent="0.25">
      <c r="A23349" s="216">
        <v>45659</v>
      </c>
      <c r="B23349" s="217" t="s">
        <v>90</v>
      </c>
      <c r="C23349" s="218">
        <v>0.85189999999999999</v>
      </c>
    </row>
    <row r="23350" spans="1:3" ht="15" customHeight="1" x14ac:dyDescent="0.25">
      <c r="A23350" s="216">
        <v>45660</v>
      </c>
      <c r="B23350" s="217" t="s">
        <v>90</v>
      </c>
      <c r="C23350" s="218">
        <v>0.87690000000000001</v>
      </c>
    </row>
    <row r="23351" spans="1:3" ht="15" customHeight="1" x14ac:dyDescent="0.25">
      <c r="A23351" s="216">
        <v>45663</v>
      </c>
      <c r="B23351" s="217" t="s">
        <v>90</v>
      </c>
      <c r="C23351" s="218">
        <v>0.8851</v>
      </c>
    </row>
    <row r="23352" spans="1:3" ht="15" customHeight="1" x14ac:dyDescent="0.25">
      <c r="A23352" s="216">
        <v>45664</v>
      </c>
      <c r="B23352" s="217" t="s">
        <v>90</v>
      </c>
      <c r="C23352" s="218">
        <v>0.89339999999999997</v>
      </c>
    </row>
    <row r="23353" spans="1:3" ht="15" customHeight="1" x14ac:dyDescent="0.25">
      <c r="A23353" s="216">
        <v>45665</v>
      </c>
      <c r="B23353" s="217" t="s">
        <v>90</v>
      </c>
      <c r="C23353" s="218">
        <v>0.90169999999999995</v>
      </c>
    </row>
    <row r="23354" spans="1:3" ht="15" customHeight="1" x14ac:dyDescent="0.25">
      <c r="A23354" s="216">
        <v>45666</v>
      </c>
      <c r="B23354" s="217" t="s">
        <v>90</v>
      </c>
      <c r="C23354" s="218">
        <v>0.90990000000000004</v>
      </c>
    </row>
    <row r="23355" spans="1:3" ht="15" customHeight="1" x14ac:dyDescent="0.25">
      <c r="A23355" s="216">
        <v>45667</v>
      </c>
      <c r="B23355" s="217" t="s">
        <v>90</v>
      </c>
      <c r="C23355" s="218">
        <v>0.93459999999999999</v>
      </c>
    </row>
    <row r="23356" spans="1:3" ht="15" customHeight="1" x14ac:dyDescent="0.25">
      <c r="A23356" s="216">
        <v>45670</v>
      </c>
      <c r="B23356" s="217" t="s">
        <v>90</v>
      </c>
      <c r="C23356" s="218">
        <v>0.94279999999999997</v>
      </c>
    </row>
    <row r="23357" spans="1:3" ht="15" customHeight="1" x14ac:dyDescent="0.25">
      <c r="A23357" s="216">
        <v>45671</v>
      </c>
      <c r="B23357" s="217" t="s">
        <v>90</v>
      </c>
      <c r="C23357" s="218">
        <v>0.95099999999999996</v>
      </c>
    </row>
    <row r="23358" spans="1:3" ht="15" customHeight="1" x14ac:dyDescent="0.25">
      <c r="A23358" s="216">
        <v>45672</v>
      </c>
      <c r="B23358" s="217" t="s">
        <v>90</v>
      </c>
      <c r="C23358" s="218">
        <v>0.95920000000000005</v>
      </c>
    </row>
    <row r="23359" spans="1:3" ht="15" customHeight="1" x14ac:dyDescent="0.25">
      <c r="A23359" s="216">
        <v>45673</v>
      </c>
      <c r="B23359" s="217" t="s">
        <v>90</v>
      </c>
      <c r="C23359" s="218">
        <v>0.96740000000000004</v>
      </c>
    </row>
    <row r="23360" spans="1:3" ht="15" customHeight="1" x14ac:dyDescent="0.25">
      <c r="A23360" s="216">
        <v>45674</v>
      </c>
      <c r="B23360" s="217" t="s">
        <v>90</v>
      </c>
      <c r="C23360" s="218">
        <v>0.9919</v>
      </c>
    </row>
    <row r="23361" spans="1:3" ht="15" customHeight="1" x14ac:dyDescent="0.25">
      <c r="A23361" s="216">
        <v>45677</v>
      </c>
      <c r="B23361" s="217" t="s">
        <v>90</v>
      </c>
      <c r="C23361" s="218">
        <v>1</v>
      </c>
    </row>
    <row r="23362" spans="1:3" ht="15" customHeight="1" x14ac:dyDescent="0.25">
      <c r="A23362" s="216">
        <v>45678</v>
      </c>
      <c r="B23362" s="217" t="s">
        <v>90</v>
      </c>
      <c r="C23362" s="218">
        <v>1.0082</v>
      </c>
    </row>
    <row r="23363" spans="1:3" ht="15" customHeight="1" x14ac:dyDescent="0.25">
      <c r="A23363" s="216">
        <v>45679</v>
      </c>
      <c r="B23363" s="217" t="s">
        <v>90</v>
      </c>
      <c r="C23363" s="218">
        <v>1.0163</v>
      </c>
    </row>
    <row r="23364" spans="1:3" ht="15" customHeight="1" x14ac:dyDescent="0.25">
      <c r="A23364" s="216">
        <v>45680</v>
      </c>
      <c r="B23364" s="217" t="s">
        <v>90</v>
      </c>
      <c r="C23364" s="218">
        <v>1.0245</v>
      </c>
    </row>
    <row r="23365" spans="1:3" ht="15" customHeight="1" x14ac:dyDescent="0.25">
      <c r="A23365" s="216">
        <v>45681</v>
      </c>
      <c r="B23365" s="217" t="s">
        <v>90</v>
      </c>
      <c r="C23365" s="218">
        <v>1.0488999999999999</v>
      </c>
    </row>
    <row r="23366" spans="1:3" ht="15" customHeight="1" x14ac:dyDescent="0.25">
      <c r="A23366" s="216">
        <v>45684</v>
      </c>
      <c r="B23366" s="217" t="s">
        <v>90</v>
      </c>
      <c r="C23366" s="218">
        <v>1.0570999999999999</v>
      </c>
    </row>
    <row r="23367" spans="1:3" ht="15" customHeight="1" x14ac:dyDescent="0.25">
      <c r="A23367" s="216">
        <v>45685</v>
      </c>
      <c r="B23367" s="217" t="s">
        <v>90</v>
      </c>
      <c r="C23367" s="218">
        <v>1.0651999999999999</v>
      </c>
    </row>
    <row r="23368" spans="1:3" ht="15" customHeight="1" x14ac:dyDescent="0.25">
      <c r="A23368" s="216">
        <v>45686</v>
      </c>
      <c r="B23368" s="217" t="s">
        <v>90</v>
      </c>
      <c r="C23368" s="218">
        <v>1.0732999999999999</v>
      </c>
    </row>
    <row r="23369" spans="1:3" ht="15" customHeight="1" x14ac:dyDescent="0.25">
      <c r="A23369" s="216">
        <v>45687</v>
      </c>
      <c r="B23369" s="217" t="s">
        <v>90</v>
      </c>
      <c r="C23369" s="218">
        <v>1.0813999999999999</v>
      </c>
    </row>
    <row r="23370" spans="1:3" ht="15" customHeight="1" x14ac:dyDescent="0.25">
      <c r="A23370" s="216">
        <v>45688</v>
      </c>
      <c r="B23370" s="217" t="s">
        <v>90</v>
      </c>
      <c r="C23370" s="218">
        <v>1.1056999999999999</v>
      </c>
    </row>
    <row r="23371" spans="1:3" ht="15" customHeight="1" x14ac:dyDescent="0.25">
      <c r="A23371" s="216">
        <v>45691</v>
      </c>
      <c r="B23371" s="217" t="s">
        <v>90</v>
      </c>
      <c r="C23371" s="218">
        <v>1.1137999999999999</v>
      </c>
    </row>
    <row r="23372" spans="1:3" ht="15" customHeight="1" x14ac:dyDescent="0.25">
      <c r="A23372" s="216">
        <v>45692</v>
      </c>
      <c r="B23372" s="217" t="s">
        <v>90</v>
      </c>
      <c r="C23372" s="218">
        <v>1.1217999999999999</v>
      </c>
    </row>
    <row r="23373" spans="1:3" ht="15" customHeight="1" x14ac:dyDescent="0.25">
      <c r="A23373" s="216">
        <v>45693</v>
      </c>
      <c r="B23373" s="217" t="s">
        <v>90</v>
      </c>
      <c r="C23373" s="218">
        <v>1.1296999999999999</v>
      </c>
    </row>
    <row r="23374" spans="1:3" ht="15" customHeight="1" x14ac:dyDescent="0.25">
      <c r="A23374" s="216">
        <v>45694</v>
      </c>
      <c r="B23374" s="217" t="s">
        <v>90</v>
      </c>
      <c r="C23374" s="218">
        <v>1.1375</v>
      </c>
    </row>
    <row r="23375" spans="1:3" ht="15" customHeight="1" x14ac:dyDescent="0.25">
      <c r="A23375" s="216">
        <v>45695</v>
      </c>
      <c r="B23375" s="217" t="s">
        <v>90</v>
      </c>
      <c r="C23375" s="218">
        <v>1.1609</v>
      </c>
    </row>
    <row r="23376" spans="1:3" ht="15" customHeight="1" x14ac:dyDescent="0.25">
      <c r="A23376" s="216">
        <v>45698</v>
      </c>
      <c r="B23376" s="217" t="s">
        <v>90</v>
      </c>
      <c r="C23376" s="218">
        <v>1.1686000000000001</v>
      </c>
    </row>
    <row r="23377" spans="1:3" ht="15" customHeight="1" x14ac:dyDescent="0.25">
      <c r="A23377" s="216">
        <v>45699</v>
      </c>
      <c r="B23377" s="217" t="s">
        <v>90</v>
      </c>
      <c r="C23377" s="218">
        <v>1.1763999999999999</v>
      </c>
    </row>
    <row r="23378" spans="1:3" ht="15" customHeight="1" x14ac:dyDescent="0.25">
      <c r="A23378" s="216">
        <v>45700</v>
      </c>
      <c r="B23378" s="217" t="s">
        <v>90</v>
      </c>
      <c r="C23378" s="218">
        <v>1.1840999999999999</v>
      </c>
    </row>
    <row r="23379" spans="1:3" ht="15" customHeight="1" x14ac:dyDescent="0.25">
      <c r="A23379" s="216">
        <v>45701</v>
      </c>
      <c r="B23379" s="217" t="s">
        <v>90</v>
      </c>
      <c r="C23379" s="218">
        <v>1.1917</v>
      </c>
    </row>
    <row r="23380" spans="1:3" ht="15" customHeight="1" x14ac:dyDescent="0.25">
      <c r="A23380" s="216">
        <v>45702</v>
      </c>
      <c r="B23380" s="217" t="s">
        <v>90</v>
      </c>
      <c r="C23380" s="218">
        <v>1.2146999999999999</v>
      </c>
    </row>
    <row r="23381" spans="1:3" ht="15" customHeight="1" x14ac:dyDescent="0.25">
      <c r="A23381" s="216">
        <v>45705</v>
      </c>
      <c r="B23381" s="217" t="s">
        <v>90</v>
      </c>
      <c r="C23381" s="218">
        <v>1.2223999999999999</v>
      </c>
    </row>
    <row r="23382" spans="1:3" ht="15" customHeight="1" x14ac:dyDescent="0.25">
      <c r="A23382" s="216">
        <v>45706</v>
      </c>
      <c r="B23382" s="217" t="s">
        <v>90</v>
      </c>
      <c r="C23382" s="218">
        <v>1.23</v>
      </c>
    </row>
    <row r="23383" spans="1:3" ht="15" customHeight="1" x14ac:dyDescent="0.25">
      <c r="A23383" s="216">
        <v>45707</v>
      </c>
      <c r="B23383" s="217" t="s">
        <v>90</v>
      </c>
      <c r="C23383" s="218">
        <v>1.2376</v>
      </c>
    </row>
    <row r="23384" spans="1:3" ht="15" customHeight="1" x14ac:dyDescent="0.25">
      <c r="A23384" s="216">
        <v>45708</v>
      </c>
      <c r="B23384" s="217" t="s">
        <v>90</v>
      </c>
      <c r="C23384" s="218">
        <v>1.2452000000000001</v>
      </c>
    </row>
    <row r="23385" spans="1:3" ht="15" customHeight="1" x14ac:dyDescent="0.25">
      <c r="A23385" s="216">
        <v>45709</v>
      </c>
      <c r="B23385" s="217" t="s">
        <v>90</v>
      </c>
      <c r="C23385" s="218">
        <v>1.268</v>
      </c>
    </row>
    <row r="23386" spans="1:3" ht="15" customHeight="1" x14ac:dyDescent="0.25">
      <c r="A23386" s="216">
        <v>45712</v>
      </c>
      <c r="B23386" s="217" t="s">
        <v>90</v>
      </c>
      <c r="C23386" s="218">
        <v>1.2756000000000001</v>
      </c>
    </row>
    <row r="23387" spans="1:3" ht="15" customHeight="1" x14ac:dyDescent="0.25">
      <c r="A23387" s="216">
        <v>45713</v>
      </c>
      <c r="B23387" s="217" t="s">
        <v>90</v>
      </c>
      <c r="C23387" s="218">
        <v>1.2830999999999999</v>
      </c>
    </row>
    <row r="23388" spans="1:3" ht="15" customHeight="1" x14ac:dyDescent="0.25">
      <c r="A23388" s="216">
        <v>45714</v>
      </c>
      <c r="B23388" s="217" t="s">
        <v>90</v>
      </c>
      <c r="C23388" s="218">
        <v>1.2907</v>
      </c>
    </row>
    <row r="23389" spans="1:3" ht="15" customHeight="1" x14ac:dyDescent="0.25">
      <c r="A23389" s="216">
        <v>45715</v>
      </c>
      <c r="B23389" s="217" t="s">
        <v>90</v>
      </c>
      <c r="C23389" s="218">
        <v>1.2983</v>
      </c>
    </row>
    <row r="23390" spans="1:3" ht="15" customHeight="1" x14ac:dyDescent="0.25">
      <c r="A23390" s="216">
        <v>45716</v>
      </c>
      <c r="B23390" s="217" t="s">
        <v>90</v>
      </c>
      <c r="C23390" s="218">
        <v>1.3209</v>
      </c>
    </row>
    <row r="23391" spans="1:3" ht="15" customHeight="1" x14ac:dyDescent="0.25">
      <c r="A23391" s="216">
        <v>45719</v>
      </c>
      <c r="B23391" s="217" t="s">
        <v>90</v>
      </c>
      <c r="C23391" s="218">
        <v>1.3284</v>
      </c>
    </row>
    <row r="23392" spans="1:3" ht="15" customHeight="1" x14ac:dyDescent="0.25">
      <c r="A23392" s="216">
        <v>45720</v>
      </c>
      <c r="B23392" s="217" t="s">
        <v>90</v>
      </c>
      <c r="C23392" s="218">
        <v>1.3359000000000001</v>
      </c>
    </row>
    <row r="23393" spans="1:3" ht="15" customHeight="1" x14ac:dyDescent="0.25">
      <c r="A23393" s="216">
        <v>45721</v>
      </c>
      <c r="B23393" s="217" t="s">
        <v>90</v>
      </c>
      <c r="C23393" s="218">
        <v>1.3433999999999999</v>
      </c>
    </row>
    <row r="23394" spans="1:3" ht="15" customHeight="1" x14ac:dyDescent="0.25">
      <c r="A23394" s="216">
        <v>45722</v>
      </c>
      <c r="B23394" s="217" t="s">
        <v>90</v>
      </c>
      <c r="C23394" s="218">
        <v>1.3508</v>
      </c>
    </row>
    <row r="23395" spans="1:3" ht="15" customHeight="1" x14ac:dyDescent="0.25">
      <c r="A23395" s="216">
        <v>45723</v>
      </c>
      <c r="B23395" s="217" t="s">
        <v>90</v>
      </c>
      <c r="C23395" s="218">
        <v>1.3732</v>
      </c>
    </row>
    <row r="23396" spans="1:3" ht="15" customHeight="1" x14ac:dyDescent="0.25">
      <c r="A23396" s="216">
        <v>45726</v>
      </c>
      <c r="B23396" s="217" t="s">
        <v>90</v>
      </c>
      <c r="C23396" s="218">
        <v>1.3806</v>
      </c>
    </row>
    <row r="23397" spans="1:3" ht="15" customHeight="1" x14ac:dyDescent="0.25">
      <c r="A23397" s="216">
        <v>45727</v>
      </c>
      <c r="B23397" s="217" t="s">
        <v>90</v>
      </c>
      <c r="C23397" s="218">
        <v>1.3879999999999999</v>
      </c>
    </row>
    <row r="23398" spans="1:3" ht="15" customHeight="1" x14ac:dyDescent="0.25">
      <c r="A23398" s="216">
        <v>45728</v>
      </c>
      <c r="B23398" s="217" t="s">
        <v>90</v>
      </c>
      <c r="C23398" s="218">
        <v>1.3951</v>
      </c>
    </row>
    <row r="23399" spans="1:3" ht="15" customHeight="1" x14ac:dyDescent="0.25">
      <c r="A23399" s="216">
        <v>45729</v>
      </c>
      <c r="B23399" s="217" t="s">
        <v>90</v>
      </c>
      <c r="C23399" s="218">
        <v>1.4021999999999999</v>
      </c>
    </row>
    <row r="23400" spans="1:3" ht="15" customHeight="1" x14ac:dyDescent="0.25">
      <c r="A23400" s="216">
        <v>45730</v>
      </c>
      <c r="B23400" s="217" t="s">
        <v>90</v>
      </c>
      <c r="C23400" s="218">
        <v>1.4234</v>
      </c>
    </row>
    <row r="23401" spans="1:3" ht="15" customHeight="1" x14ac:dyDescent="0.25">
      <c r="A23401" s="216">
        <v>45733</v>
      </c>
      <c r="B23401" s="217" t="s">
        <v>90</v>
      </c>
      <c r="C23401" s="218">
        <v>1.4303999999999999</v>
      </c>
    </row>
    <row r="23402" spans="1:3" ht="15" customHeight="1" x14ac:dyDescent="0.25">
      <c r="A23402" s="216">
        <v>45734</v>
      </c>
      <c r="B23402" s="217" t="s">
        <v>90</v>
      </c>
      <c r="C23402" s="218">
        <v>1.4375</v>
      </c>
    </row>
    <row r="23403" spans="1:3" ht="15" customHeight="1" x14ac:dyDescent="0.25">
      <c r="A23403" s="216">
        <v>45735</v>
      </c>
      <c r="B23403" s="217" t="s">
        <v>90</v>
      </c>
      <c r="C23403" s="218">
        <v>1.4443999999999999</v>
      </c>
    </row>
    <row r="23404" spans="1:3" ht="15" customHeight="1" x14ac:dyDescent="0.25">
      <c r="A23404" s="216">
        <v>45736</v>
      </c>
      <c r="B23404" s="217" t="s">
        <v>90</v>
      </c>
      <c r="C23404" s="218">
        <v>1.4515</v>
      </c>
    </row>
    <row r="23405" spans="1:3" ht="15" customHeight="1" x14ac:dyDescent="0.25">
      <c r="A23405" s="216">
        <v>45737</v>
      </c>
      <c r="B23405" s="217" t="s">
        <v>90</v>
      </c>
      <c r="C23405" s="218">
        <v>1.4724999999999999</v>
      </c>
    </row>
    <row r="23406" spans="1:3" ht="15" customHeight="1" x14ac:dyDescent="0.25">
      <c r="A23406" s="216">
        <v>45740</v>
      </c>
      <c r="B23406" s="217" t="s">
        <v>90</v>
      </c>
      <c r="C23406" s="218">
        <v>1.4795</v>
      </c>
    </row>
    <row r="23407" spans="1:3" ht="15" customHeight="1" x14ac:dyDescent="0.25">
      <c r="A23407" s="216">
        <v>45741</v>
      </c>
      <c r="B23407" s="217" t="s">
        <v>90</v>
      </c>
      <c r="C23407" s="218">
        <v>1.4863999999999999</v>
      </c>
    </row>
    <row r="23408" spans="1:3" ht="15" customHeight="1" x14ac:dyDescent="0.25">
      <c r="A23408" s="216">
        <v>45742</v>
      </c>
      <c r="B23408" s="217" t="s">
        <v>90</v>
      </c>
      <c r="C23408" s="218">
        <v>1.4934000000000001</v>
      </c>
    </row>
    <row r="23409" spans="1:3" ht="15" customHeight="1" x14ac:dyDescent="0.25">
      <c r="A23409" s="216">
        <v>45743</v>
      </c>
      <c r="B23409" s="217" t="s">
        <v>90</v>
      </c>
      <c r="C23409" s="218">
        <v>1.5004</v>
      </c>
    </row>
    <row r="23410" spans="1:3" ht="15" customHeight="1" x14ac:dyDescent="0.25">
      <c r="A23410" s="216">
        <v>45744</v>
      </c>
      <c r="B23410" s="217" t="s">
        <v>90</v>
      </c>
      <c r="C23410" s="218">
        <v>1.5213000000000001</v>
      </c>
    </row>
    <row r="23411" spans="1:3" ht="15" customHeight="1" x14ac:dyDescent="0.25">
      <c r="A23411" s="216">
        <v>45747</v>
      </c>
      <c r="B23411" s="217" t="s">
        <v>90</v>
      </c>
      <c r="C23411" s="218">
        <v>1.5283</v>
      </c>
    </row>
    <row r="23412" spans="1:3" ht="15" customHeight="1" x14ac:dyDescent="0.25">
      <c r="A23412" s="216">
        <v>45748</v>
      </c>
      <c r="B23412" s="217" t="s">
        <v>90</v>
      </c>
      <c r="C23412" s="218">
        <v>1.5353000000000001</v>
      </c>
    </row>
    <row r="23413" spans="1:3" ht="15" customHeight="1" x14ac:dyDescent="0.25">
      <c r="A23413" s="216">
        <v>45749</v>
      </c>
      <c r="B23413" s="217" t="s">
        <v>90</v>
      </c>
      <c r="C23413" s="218">
        <v>1.5422</v>
      </c>
    </row>
    <row r="23414" spans="1:3" ht="15" customHeight="1" x14ac:dyDescent="0.25">
      <c r="A23414" s="216">
        <v>45750</v>
      </c>
      <c r="B23414" s="217" t="s">
        <v>90</v>
      </c>
      <c r="C23414" s="218">
        <v>1.5489999999999999</v>
      </c>
    </row>
    <row r="23415" spans="1:3" ht="15" customHeight="1" x14ac:dyDescent="0.25">
      <c r="A23415" s="216">
        <v>45751</v>
      </c>
      <c r="B23415" s="217" t="s">
        <v>90</v>
      </c>
      <c r="C23415" s="218">
        <v>1.5696000000000001</v>
      </c>
    </row>
    <row r="23416" spans="1:3" ht="15" customHeight="1" x14ac:dyDescent="0.25">
      <c r="A23416" s="216">
        <v>45754</v>
      </c>
      <c r="B23416" s="217" t="s">
        <v>90</v>
      </c>
      <c r="C23416" s="218">
        <v>1.5764</v>
      </c>
    </row>
    <row r="23417" spans="1:3" ht="15" customHeight="1" x14ac:dyDescent="0.25">
      <c r="A23417" s="216">
        <v>45755</v>
      </c>
      <c r="B23417" s="217" t="s">
        <v>90</v>
      </c>
      <c r="C23417" s="218">
        <v>1.5832999999999999</v>
      </c>
    </row>
    <row r="23418" spans="1:3" ht="15" customHeight="1" x14ac:dyDescent="0.25">
      <c r="A23418" s="216">
        <v>45756</v>
      </c>
      <c r="B23418" s="217" t="s">
        <v>90</v>
      </c>
      <c r="C23418" s="218">
        <v>1.5901000000000001</v>
      </c>
    </row>
    <row r="23419" spans="1:3" ht="15" customHeight="1" x14ac:dyDescent="0.25">
      <c r="A23419" s="216">
        <v>45757</v>
      </c>
      <c r="B23419" s="217" t="s">
        <v>90</v>
      </c>
      <c r="C23419" s="218">
        <v>1.5969</v>
      </c>
    </row>
    <row r="23420" spans="1:3" ht="15" customHeight="1" x14ac:dyDescent="0.25">
      <c r="A23420" s="216">
        <v>45758</v>
      </c>
      <c r="B23420" s="217" t="s">
        <v>90</v>
      </c>
      <c r="C23420" s="218">
        <v>1.6173999999999999</v>
      </c>
    </row>
    <row r="23421" spans="1:3" ht="15" customHeight="1" x14ac:dyDescent="0.25">
      <c r="A23421" s="216">
        <v>45761</v>
      </c>
      <c r="B23421" s="217" t="s">
        <v>90</v>
      </c>
      <c r="C23421" s="218">
        <v>1.6242000000000001</v>
      </c>
    </row>
    <row r="23422" spans="1:3" ht="15" customHeight="1" x14ac:dyDescent="0.25">
      <c r="A23422" s="216">
        <v>45762</v>
      </c>
      <c r="B23422" s="217" t="s">
        <v>90</v>
      </c>
      <c r="C23422" s="218">
        <v>1.631</v>
      </c>
    </row>
    <row r="23423" spans="1:3" ht="15" customHeight="1" x14ac:dyDescent="0.25">
      <c r="A23423" s="216">
        <v>45763</v>
      </c>
      <c r="B23423" s="217" t="s">
        <v>90</v>
      </c>
      <c r="C23423" s="218">
        <v>1.6377999999999999</v>
      </c>
    </row>
    <row r="23424" spans="1:3" ht="15" customHeight="1" x14ac:dyDescent="0.25">
      <c r="A23424" s="216">
        <v>45764</v>
      </c>
      <c r="B23424" s="217" t="s">
        <v>90</v>
      </c>
      <c r="C23424" s="218">
        <v>1.6718</v>
      </c>
    </row>
    <row r="23425" spans="1:3" ht="15" customHeight="1" x14ac:dyDescent="0.25">
      <c r="A23425" s="216">
        <v>45769</v>
      </c>
      <c r="B23425" s="217" t="s">
        <v>90</v>
      </c>
      <c r="C23425" s="218">
        <v>1.6785000000000001</v>
      </c>
    </row>
    <row r="23426" spans="1:3" ht="15" customHeight="1" x14ac:dyDescent="0.25">
      <c r="A23426" s="216">
        <v>45770</v>
      </c>
      <c r="B23426" s="217" t="s">
        <v>90</v>
      </c>
      <c r="C23426" s="218">
        <v>1.6850000000000001</v>
      </c>
    </row>
    <row r="23427" spans="1:3" ht="15" customHeight="1" x14ac:dyDescent="0.25">
      <c r="A23427" s="216">
        <v>45771</v>
      </c>
      <c r="B23427" s="217" t="s">
        <v>90</v>
      </c>
      <c r="C23427" s="218">
        <v>1.6914</v>
      </c>
    </row>
    <row r="23428" spans="1:3" ht="15" customHeight="1" x14ac:dyDescent="0.25">
      <c r="A23428" s="216">
        <v>45772</v>
      </c>
      <c r="B23428" s="217" t="s">
        <v>90</v>
      </c>
      <c r="C23428" s="218">
        <v>1.7105999999999999</v>
      </c>
    </row>
    <row r="23429" spans="1:3" ht="15" customHeight="1" x14ac:dyDescent="0.25">
      <c r="A23429" s="216">
        <v>45775</v>
      </c>
      <c r="B23429" s="217" t="s">
        <v>90</v>
      </c>
      <c r="C23429" s="218">
        <v>1.7170000000000001</v>
      </c>
    </row>
    <row r="23430" spans="1:3" ht="15" customHeight="1" x14ac:dyDescent="0.25">
      <c r="A23430" s="216">
        <v>45776</v>
      </c>
      <c r="B23430" s="217" t="s">
        <v>90</v>
      </c>
      <c r="C23430" s="218">
        <v>1.7234</v>
      </c>
    </row>
    <row r="23431" spans="1:3" ht="15" customHeight="1" x14ac:dyDescent="0.25">
      <c r="A23431" s="216">
        <v>45777</v>
      </c>
      <c r="B23431" s="217" t="s">
        <v>90</v>
      </c>
      <c r="C23431" s="218">
        <v>1.736</v>
      </c>
    </row>
    <row r="23432" spans="1:3" ht="15" customHeight="1" x14ac:dyDescent="0.25">
      <c r="A23432" s="216">
        <v>45779</v>
      </c>
      <c r="B23432" s="217" t="s">
        <v>90</v>
      </c>
      <c r="C23432" s="218">
        <v>1.7549999999999999</v>
      </c>
    </row>
    <row r="23433" spans="1:3" ht="15" customHeight="1" x14ac:dyDescent="0.25">
      <c r="A23433" s="216">
        <v>45782</v>
      </c>
      <c r="B23433" s="217" t="s">
        <v>90</v>
      </c>
      <c r="C23433" s="218">
        <v>1.7613000000000001</v>
      </c>
    </row>
    <row r="23434" spans="1:3" ht="15" customHeight="1" x14ac:dyDescent="0.25">
      <c r="A23434" s="216">
        <v>45783</v>
      </c>
      <c r="B23434" s="217" t="s">
        <v>90</v>
      </c>
      <c r="C23434" s="218">
        <v>1.7676000000000001</v>
      </c>
    </row>
    <row r="23435" spans="1:3" ht="15" customHeight="1" x14ac:dyDescent="0.25">
      <c r="A23435" s="216">
        <v>45784</v>
      </c>
      <c r="B23435" s="217" t="s">
        <v>90</v>
      </c>
      <c r="C23435" s="218">
        <v>1.7739</v>
      </c>
    </row>
    <row r="23436" spans="1:3" ht="15" customHeight="1" x14ac:dyDescent="0.25">
      <c r="A23436" s="216">
        <v>45785</v>
      </c>
      <c r="B23436" s="217" t="s">
        <v>90</v>
      </c>
      <c r="C23436" s="218">
        <v>1.7802</v>
      </c>
    </row>
    <row r="23437" spans="1:3" ht="15" customHeight="1" x14ac:dyDescent="0.25">
      <c r="A23437" s="216">
        <v>45786</v>
      </c>
      <c r="B23437" s="217" t="s">
        <v>90</v>
      </c>
      <c r="C23437" s="218">
        <v>1.7990999999999999</v>
      </c>
    </row>
    <row r="23438" spans="1:3" ht="15" customHeight="1" x14ac:dyDescent="0.25">
      <c r="A23438" s="216">
        <v>45789</v>
      </c>
      <c r="B23438" s="217" t="s">
        <v>90</v>
      </c>
      <c r="C23438" s="218">
        <v>1.8053999999999999</v>
      </c>
    </row>
    <row r="23439" spans="1:3" ht="15" customHeight="1" x14ac:dyDescent="0.25">
      <c r="A23439" s="216">
        <v>45790</v>
      </c>
      <c r="B23439" s="217" t="s">
        <v>90</v>
      </c>
      <c r="C23439" s="218">
        <v>1.8117000000000001</v>
      </c>
    </row>
    <row r="23440" spans="1:3" ht="15" customHeight="1" x14ac:dyDescent="0.25">
      <c r="A23440" s="216">
        <v>45791</v>
      </c>
      <c r="B23440" s="217" t="s">
        <v>90</v>
      </c>
      <c r="C23440" s="218">
        <v>1.8180000000000001</v>
      </c>
    </row>
    <row r="23441" spans="1:3" ht="15" customHeight="1" x14ac:dyDescent="0.25">
      <c r="A23441" s="216">
        <v>45792</v>
      </c>
      <c r="B23441" s="217" t="s">
        <v>90</v>
      </c>
      <c r="C23441" s="218">
        <v>1.8243</v>
      </c>
    </row>
    <row r="23442" spans="1:3" ht="15" customHeight="1" x14ac:dyDescent="0.25">
      <c r="A23442" s="216">
        <v>45793</v>
      </c>
      <c r="B23442" s="217" t="s">
        <v>90</v>
      </c>
      <c r="C23442" s="218">
        <v>1.8429</v>
      </c>
    </row>
    <row r="23443" spans="1:3" ht="15" customHeight="1" x14ac:dyDescent="0.25">
      <c r="A23443" s="216">
        <v>45796</v>
      </c>
      <c r="B23443" s="217" t="s">
        <v>90</v>
      </c>
      <c r="C23443" s="218">
        <v>1.8491</v>
      </c>
    </row>
    <row r="23444" spans="1:3" ht="15" customHeight="1" x14ac:dyDescent="0.25">
      <c r="A23444" s="216">
        <v>45797</v>
      </c>
      <c r="B23444" s="217" t="s">
        <v>90</v>
      </c>
      <c r="C23444" s="218">
        <v>1.8552999999999999</v>
      </c>
    </row>
    <row r="23445" spans="1:3" ht="15" customHeight="1" x14ac:dyDescent="0.25">
      <c r="A23445" s="216">
        <v>45798</v>
      </c>
      <c r="B23445" s="217" t="s">
        <v>90</v>
      </c>
      <c r="C23445" s="218">
        <v>1.8614999999999999</v>
      </c>
    </row>
    <row r="23446" spans="1:3" ht="15" customHeight="1" x14ac:dyDescent="0.25">
      <c r="A23446" s="216">
        <v>45799</v>
      </c>
      <c r="B23446" s="217" t="s">
        <v>90</v>
      </c>
      <c r="C23446" s="218">
        <v>1.8676999999999999</v>
      </c>
    </row>
    <row r="23447" spans="1:3" ht="15" customHeight="1" x14ac:dyDescent="0.25">
      <c r="A23447" s="216">
        <v>45800</v>
      </c>
      <c r="B23447" s="217" t="s">
        <v>90</v>
      </c>
      <c r="C23447" s="218">
        <v>1.8865000000000001</v>
      </c>
    </row>
    <row r="23448" spans="1:3" ht="15" customHeight="1" x14ac:dyDescent="0.25">
      <c r="A23448" s="216">
        <v>45803</v>
      </c>
      <c r="B23448" s="217" t="s">
        <v>90</v>
      </c>
      <c r="C23448" s="218">
        <v>1.8927</v>
      </c>
    </row>
    <row r="23449" spans="1:3" ht="15" customHeight="1" x14ac:dyDescent="0.25">
      <c r="A23449" s="216">
        <v>45804</v>
      </c>
      <c r="B23449" s="217" t="s">
        <v>90</v>
      </c>
      <c r="C23449" s="218">
        <v>1.8989</v>
      </c>
    </row>
    <row r="23450" spans="1:3" ht="15" customHeight="1" x14ac:dyDescent="0.25">
      <c r="A23450" s="216">
        <v>45805</v>
      </c>
      <c r="B23450" s="217" t="s">
        <v>90</v>
      </c>
      <c r="C23450" s="218">
        <v>1.9051</v>
      </c>
    </row>
    <row r="23451" spans="1:3" ht="15" customHeight="1" x14ac:dyDescent="0.25">
      <c r="A23451" s="216">
        <v>45806</v>
      </c>
      <c r="B23451" s="217" t="s">
        <v>90</v>
      </c>
      <c r="C23451" s="218">
        <v>1.9113</v>
      </c>
    </row>
    <row r="23452" spans="1:3" ht="15" customHeight="1" x14ac:dyDescent="0.25">
      <c r="A23452" s="216">
        <v>45807</v>
      </c>
      <c r="B23452" s="217" t="s">
        <v>90</v>
      </c>
      <c r="C23452" s="218">
        <v>1.9298999999999999</v>
      </c>
    </row>
    <row r="23453" spans="1:3" ht="15" customHeight="1" x14ac:dyDescent="0.25">
      <c r="A23453" s="216">
        <v>45810</v>
      </c>
      <c r="B23453" s="217" t="s">
        <v>90</v>
      </c>
      <c r="C23453" s="218">
        <v>1.9360999999999999</v>
      </c>
    </row>
    <row r="23454" spans="1:3" ht="15" customHeight="1" x14ac:dyDescent="0.25">
      <c r="A23454" s="216">
        <v>45811</v>
      </c>
      <c r="B23454" s="217" t="s">
        <v>90</v>
      </c>
      <c r="C23454" s="218">
        <v>1.9421999999999999</v>
      </c>
    </row>
    <row r="23455" spans="1:3" ht="15" customHeight="1" x14ac:dyDescent="0.25">
      <c r="A23455" s="216">
        <v>45812</v>
      </c>
      <c r="B23455" s="217" t="s">
        <v>90</v>
      </c>
      <c r="C23455" s="218">
        <v>1.9483999999999999</v>
      </c>
    </row>
    <row r="23456" spans="1:3" ht="15" customHeight="1" x14ac:dyDescent="0.25">
      <c r="A23456" s="216">
        <v>45813</v>
      </c>
      <c r="B23456" s="217" t="s">
        <v>90</v>
      </c>
      <c r="C23456" s="218">
        <v>1.9544999999999999</v>
      </c>
    </row>
    <row r="23457" spans="1:3" ht="15" customHeight="1" x14ac:dyDescent="0.25">
      <c r="A23457" s="216">
        <v>45814</v>
      </c>
      <c r="B23457" s="217" t="s">
        <v>90</v>
      </c>
      <c r="C23457" s="218">
        <v>1.9729000000000001</v>
      </c>
    </row>
    <row r="23458" spans="1:3" ht="15" customHeight="1" x14ac:dyDescent="0.25">
      <c r="A23458" s="216">
        <v>45817</v>
      </c>
      <c r="B23458" s="217" t="s">
        <v>90</v>
      </c>
      <c r="C23458" s="218">
        <v>1.9791000000000001</v>
      </c>
    </row>
    <row r="23459" spans="1:3" ht="15" customHeight="1" x14ac:dyDescent="0.25">
      <c r="A23459" s="216">
        <v>45818</v>
      </c>
      <c r="B23459" s="217" t="s">
        <v>90</v>
      </c>
      <c r="C23459" s="218">
        <v>1.9852000000000001</v>
      </c>
    </row>
    <row r="23460" spans="1:3" ht="15" customHeight="1" x14ac:dyDescent="0.25">
      <c r="A23460" s="216">
        <v>45819</v>
      </c>
      <c r="B23460" s="217" t="s">
        <v>90</v>
      </c>
      <c r="C23460" s="218">
        <v>1.9911000000000001</v>
      </c>
    </row>
    <row r="23461" spans="1:3" ht="15" customHeight="1" x14ac:dyDescent="0.25">
      <c r="A23461" s="216">
        <v>45820</v>
      </c>
      <c r="B23461" s="217" t="s">
        <v>90</v>
      </c>
      <c r="C23461" s="218">
        <v>1.9968999999999999</v>
      </c>
    </row>
    <row r="23462" spans="1:3" ht="15" customHeight="1" x14ac:dyDescent="0.25">
      <c r="A23462" s="216">
        <v>45821</v>
      </c>
      <c r="B23462" s="217" t="s">
        <v>90</v>
      </c>
      <c r="C23462" s="218">
        <v>2.0142000000000002</v>
      </c>
    </row>
    <row r="23463" spans="1:3" ht="15" customHeight="1" x14ac:dyDescent="0.25">
      <c r="A23463" s="216">
        <v>45824</v>
      </c>
      <c r="B23463" s="217" t="s">
        <v>90</v>
      </c>
      <c r="C23463" s="218">
        <v>2.0198999999999998</v>
      </c>
    </row>
    <row r="23464" spans="1:3" ht="15" customHeight="1" x14ac:dyDescent="0.25">
      <c r="A23464" s="216">
        <v>45825</v>
      </c>
      <c r="B23464" s="217" t="s">
        <v>90</v>
      </c>
      <c r="C23464" s="218">
        <v>2.0257000000000001</v>
      </c>
    </row>
    <row r="23465" spans="1:3" ht="15" customHeight="1" x14ac:dyDescent="0.25">
      <c r="A23465" s="216">
        <v>45826</v>
      </c>
      <c r="B23465" s="217" t="s">
        <v>90</v>
      </c>
      <c r="C23465" s="218">
        <v>2.0312999999999999</v>
      </c>
    </row>
    <row r="23466" spans="1:3" ht="15" customHeight="1" x14ac:dyDescent="0.25">
      <c r="A23466" s="216">
        <v>45827</v>
      </c>
      <c r="B23466" s="217" t="s">
        <v>90</v>
      </c>
      <c r="C23466" s="218">
        <v>2.0369999999999999</v>
      </c>
    </row>
    <row r="23467" spans="1:3" ht="15" customHeight="1" x14ac:dyDescent="0.25">
      <c r="A23467" s="216">
        <v>45828</v>
      </c>
      <c r="B23467" s="217" t="s">
        <v>90</v>
      </c>
      <c r="C23467" s="218">
        <v>2.0539999999999998</v>
      </c>
    </row>
    <row r="23468" spans="1:3" ht="15" customHeight="1" x14ac:dyDescent="0.25">
      <c r="A23468" s="216">
        <v>45831</v>
      </c>
      <c r="B23468" s="217" t="s">
        <v>90</v>
      </c>
      <c r="C23468" s="218">
        <v>2.0596000000000001</v>
      </c>
    </row>
    <row r="23469" spans="1:3" ht="15" customHeight="1" x14ac:dyDescent="0.25">
      <c r="A23469" s="216">
        <v>45832</v>
      </c>
      <c r="B23469" s="217" t="s">
        <v>90</v>
      </c>
      <c r="C23469" s="218">
        <v>2.0653000000000001</v>
      </c>
    </row>
    <row r="23470" spans="1:3" ht="15" customHeight="1" x14ac:dyDescent="0.25">
      <c r="A23470" s="216">
        <v>45833</v>
      </c>
      <c r="B23470" s="217" t="s">
        <v>90</v>
      </c>
      <c r="C23470" s="218">
        <v>2.0709</v>
      </c>
    </row>
    <row r="23471" spans="1:3" ht="15" customHeight="1" x14ac:dyDescent="0.25">
      <c r="A23471" s="216">
        <v>45834</v>
      </c>
      <c r="B23471" s="217" t="s">
        <v>90</v>
      </c>
      <c r="C23471" s="218">
        <v>2.0766</v>
      </c>
    </row>
    <row r="23472" spans="1:3" ht="15" customHeight="1" x14ac:dyDescent="0.25">
      <c r="A23472" s="216">
        <v>45835</v>
      </c>
      <c r="B23472" s="217" t="s">
        <v>90</v>
      </c>
      <c r="C23472" s="218">
        <v>2.0935999999999999</v>
      </c>
    </row>
    <row r="23473" spans="1:3" ht="15" customHeight="1" x14ac:dyDescent="0.25">
      <c r="A23473" s="216">
        <v>45838</v>
      </c>
      <c r="B23473" s="217" t="s">
        <v>90</v>
      </c>
      <c r="C23473" s="218">
        <v>2.0992999999999999</v>
      </c>
    </row>
    <row r="23474" spans="1:3" ht="15" customHeight="1" x14ac:dyDescent="0.25">
      <c r="A23474" s="216">
        <v>45839</v>
      </c>
      <c r="B23474" s="217" t="s">
        <v>90</v>
      </c>
      <c r="C23474" s="218">
        <v>2.1049000000000002</v>
      </c>
    </row>
    <row r="23475" spans="1:3" ht="15" customHeight="1" x14ac:dyDescent="0.25">
      <c r="A23475" s="216">
        <v>45840</v>
      </c>
      <c r="B23475" s="217" t="s">
        <v>90</v>
      </c>
      <c r="C23475" s="218">
        <v>2.1105999999999998</v>
      </c>
    </row>
    <row r="23476" spans="1:3" ht="15" customHeight="1" x14ac:dyDescent="0.25">
      <c r="A23476" s="216">
        <v>45841</v>
      </c>
      <c r="B23476" s="217" t="s">
        <v>90</v>
      </c>
      <c r="C23476" s="218">
        <v>2.1162000000000001</v>
      </c>
    </row>
    <row r="23477" spans="1:3" ht="15" customHeight="1" x14ac:dyDescent="0.25">
      <c r="A23477" s="216">
        <v>45842</v>
      </c>
      <c r="B23477" s="217" t="s">
        <v>90</v>
      </c>
      <c r="C23477" s="218">
        <v>2.1331000000000002</v>
      </c>
    </row>
    <row r="23478" spans="1:3" ht="15" customHeight="1" x14ac:dyDescent="0.25">
      <c r="A23478" s="216">
        <v>45845</v>
      </c>
      <c r="B23478" s="217" t="s">
        <v>90</v>
      </c>
      <c r="C23478" s="218">
        <v>2.1387</v>
      </c>
    </row>
    <row r="23479" spans="1:3" ht="15" customHeight="1" x14ac:dyDescent="0.25">
      <c r="A23479" s="216">
        <v>45846</v>
      </c>
      <c r="B23479" s="217" t="s">
        <v>90</v>
      </c>
      <c r="C23479" s="218">
        <v>2.1444000000000001</v>
      </c>
    </row>
    <row r="23480" spans="1:3" ht="15" customHeight="1" x14ac:dyDescent="0.25">
      <c r="A23480" s="216">
        <v>45847</v>
      </c>
      <c r="B23480" s="217" t="s">
        <v>90</v>
      </c>
      <c r="C23480" s="218">
        <v>2.15</v>
      </c>
    </row>
    <row r="23481" spans="1:3" ht="15" customHeight="1" x14ac:dyDescent="0.25">
      <c r="A23481" s="216">
        <v>45848</v>
      </c>
      <c r="B23481" s="217" t="s">
        <v>90</v>
      </c>
      <c r="C23481" s="218">
        <v>2.1556000000000002</v>
      </c>
    </row>
    <row r="23482" spans="1:3" ht="15" customHeight="1" x14ac:dyDescent="0.25">
      <c r="A23482" s="216">
        <v>45849</v>
      </c>
      <c r="B23482" s="217" t="s">
        <v>90</v>
      </c>
      <c r="C23482" s="218">
        <v>2.1722999999999999</v>
      </c>
    </row>
    <row r="23483" spans="1:3" ht="15" customHeight="1" x14ac:dyDescent="0.25">
      <c r="A23483" s="216">
        <v>45852</v>
      </c>
      <c r="B23483" s="217" t="s">
        <v>90</v>
      </c>
      <c r="C23483" s="218">
        <v>2.1779000000000002</v>
      </c>
    </row>
    <row r="23484" spans="1:3" ht="15" customHeight="1" x14ac:dyDescent="0.25">
      <c r="A23484" s="216">
        <v>45853</v>
      </c>
      <c r="B23484" s="217" t="s">
        <v>90</v>
      </c>
      <c r="C23484" s="218">
        <v>2.1835</v>
      </c>
    </row>
    <row r="23485" spans="1:3" ht="15" customHeight="1" x14ac:dyDescent="0.25">
      <c r="A23485" s="216">
        <v>45854</v>
      </c>
      <c r="B23485" s="217" t="s">
        <v>90</v>
      </c>
      <c r="C23485" s="218">
        <v>2.1890000000000001</v>
      </c>
    </row>
    <row r="23486" spans="1:3" ht="15" customHeight="1" x14ac:dyDescent="0.25">
      <c r="A23486" s="216">
        <v>45855</v>
      </c>
      <c r="B23486" s="217" t="s">
        <v>90</v>
      </c>
      <c r="C23486" s="218">
        <v>2.1945999999999999</v>
      </c>
    </row>
    <row r="23487" spans="1:3" ht="15" customHeight="1" x14ac:dyDescent="0.25">
      <c r="A23487" s="216">
        <v>45856</v>
      </c>
      <c r="B23487" s="217" t="s">
        <v>90</v>
      </c>
      <c r="C23487" s="218">
        <v>2.2113</v>
      </c>
    </row>
    <row r="23488" spans="1:3" ht="15" customHeight="1" x14ac:dyDescent="0.25">
      <c r="A23488" s="216">
        <v>45859</v>
      </c>
      <c r="B23488" s="217" t="s">
        <v>90</v>
      </c>
      <c r="C23488" s="218">
        <v>2.2168000000000001</v>
      </c>
    </row>
    <row r="23489" spans="1:3" ht="15" customHeight="1" x14ac:dyDescent="0.25">
      <c r="A23489" s="216">
        <v>45860</v>
      </c>
      <c r="B23489" s="217" t="s">
        <v>90</v>
      </c>
      <c r="C23489" s="218">
        <v>2.2223000000000002</v>
      </c>
    </row>
    <row r="23490" spans="1:3" ht="15" customHeight="1" x14ac:dyDescent="0.25">
      <c r="A23490" s="216">
        <v>45861</v>
      </c>
      <c r="B23490" s="217" t="s">
        <v>90</v>
      </c>
      <c r="C23490" s="218">
        <v>2.2279</v>
      </c>
    </row>
    <row r="23491" spans="1:3" ht="15" customHeight="1" x14ac:dyDescent="0.25">
      <c r="A23491" s="216">
        <v>45862</v>
      </c>
      <c r="B23491" s="217" t="s">
        <v>90</v>
      </c>
      <c r="C23491" s="218">
        <v>2.2334999999999998</v>
      </c>
    </row>
    <row r="23492" spans="1:3" ht="15" customHeight="1" x14ac:dyDescent="0.25">
      <c r="A23492" s="216">
        <v>45863</v>
      </c>
      <c r="B23492" s="217" t="s">
        <v>90</v>
      </c>
      <c r="C23492" s="218">
        <v>2.2502</v>
      </c>
    </row>
    <row r="23493" spans="1:3" ht="15" customHeight="1" x14ac:dyDescent="0.25">
      <c r="A23493" s="216">
        <v>45866</v>
      </c>
      <c r="B23493" s="217" t="s">
        <v>90</v>
      </c>
      <c r="C23493" s="218">
        <v>2.2557999999999998</v>
      </c>
    </row>
    <row r="23494" spans="1:3" ht="15" customHeight="1" x14ac:dyDescent="0.25">
      <c r="A23494" s="216">
        <v>45867</v>
      </c>
      <c r="B23494" s="217" t="s">
        <v>90</v>
      </c>
      <c r="C23494" s="218">
        <v>2.2614000000000001</v>
      </c>
    </row>
    <row r="23495" spans="1:3" ht="15" customHeight="1" x14ac:dyDescent="0.25">
      <c r="A23495" s="216">
        <v>45868</v>
      </c>
      <c r="B23495" s="217" t="s">
        <v>90</v>
      </c>
      <c r="C23495" s="218">
        <v>2.2669999999999999</v>
      </c>
    </row>
    <row r="23496" spans="1:3" ht="15" customHeight="1" x14ac:dyDescent="0.25">
      <c r="A23496" s="216">
        <v>45869</v>
      </c>
      <c r="B23496" s="217" t="s">
        <v>90</v>
      </c>
      <c r="C23496" s="218">
        <v>2.2725</v>
      </c>
    </row>
    <row r="23497" spans="1:3" ht="15" customHeight="1" x14ac:dyDescent="0.25">
      <c r="A23497" s="216">
        <v>45870</v>
      </c>
      <c r="B23497" s="217" t="s">
        <v>90</v>
      </c>
      <c r="C23497" s="218">
        <v>2.2890999999999999</v>
      </c>
    </row>
    <row r="23498" spans="1:3" ht="15" customHeight="1" x14ac:dyDescent="0.25">
      <c r="A23498" s="216">
        <v>45873</v>
      </c>
      <c r="B23498" s="217" t="s">
        <v>90</v>
      </c>
      <c r="C23498" s="218">
        <v>2.2947000000000002</v>
      </c>
    </row>
    <row r="23499" spans="1:3" ht="15" customHeight="1" x14ac:dyDescent="0.25">
      <c r="A23499" s="216">
        <v>45874</v>
      </c>
      <c r="B23499" s="217" t="s">
        <v>90</v>
      </c>
      <c r="C23499" s="218">
        <v>2.3001999999999998</v>
      </c>
    </row>
    <row r="23500" spans="1:3" ht="15" customHeight="1" x14ac:dyDescent="0.25">
      <c r="A23500" s="216">
        <v>45875</v>
      </c>
      <c r="B23500" s="217" t="s">
        <v>90</v>
      </c>
      <c r="C23500" s="218">
        <v>2.3056999999999999</v>
      </c>
    </row>
    <row r="23501" spans="1:3" ht="15" customHeight="1" x14ac:dyDescent="0.25">
      <c r="A23501" s="216">
        <v>45876</v>
      </c>
      <c r="B23501" s="217" t="s">
        <v>90</v>
      </c>
      <c r="C23501" s="218">
        <v>2.3113000000000001</v>
      </c>
    </row>
    <row r="23502" spans="1:3" ht="15" customHeight="1" x14ac:dyDescent="0.25">
      <c r="A23502" s="216">
        <v>45877</v>
      </c>
      <c r="B23502" s="217" t="s">
        <v>90</v>
      </c>
      <c r="C23502" s="218">
        <v>2.3279000000000001</v>
      </c>
    </row>
    <row r="23503" spans="1:3" ht="15" customHeight="1" x14ac:dyDescent="0.25">
      <c r="A23503" s="216">
        <v>45880</v>
      </c>
      <c r="B23503" s="217" t="s">
        <v>90</v>
      </c>
      <c r="C23503" s="218">
        <v>2.3334000000000001</v>
      </c>
    </row>
    <row r="23504" spans="1:3" ht="15" customHeight="1" x14ac:dyDescent="0.25">
      <c r="A23504" s="216">
        <v>45881</v>
      </c>
      <c r="B23504" s="217" t="s">
        <v>90</v>
      </c>
      <c r="C23504" s="218">
        <v>2.3389000000000002</v>
      </c>
    </row>
    <row r="23505" spans="1:3" ht="15" customHeight="1" x14ac:dyDescent="0.25">
      <c r="A23505" s="216">
        <v>45882</v>
      </c>
      <c r="B23505" s="217" t="s">
        <v>90</v>
      </c>
      <c r="C23505" s="218">
        <v>2.3445</v>
      </c>
    </row>
    <row r="23506" spans="1:3" ht="15" customHeight="1" x14ac:dyDescent="0.25">
      <c r="A23506" s="216">
        <v>45883</v>
      </c>
      <c r="B23506" s="217" t="s">
        <v>90</v>
      </c>
      <c r="C23506" s="218">
        <v>2.35</v>
      </c>
    </row>
    <row r="23507" spans="1:3" ht="15" customHeight="1" x14ac:dyDescent="0.25">
      <c r="A23507" s="216">
        <v>45884</v>
      </c>
      <c r="B23507" s="217" t="s">
        <v>90</v>
      </c>
      <c r="C23507" s="218">
        <v>2.3666</v>
      </c>
    </row>
    <row r="23508" spans="1:3" ht="15" customHeight="1" x14ac:dyDescent="0.25">
      <c r="A23508" s="216">
        <v>45887</v>
      </c>
      <c r="B23508" s="217" t="s">
        <v>90</v>
      </c>
      <c r="C23508" s="218">
        <v>2.3721000000000001</v>
      </c>
    </row>
    <row r="23509" spans="1:3" ht="15" customHeight="1" x14ac:dyDescent="0.25">
      <c r="A23509" s="216">
        <v>45888</v>
      </c>
      <c r="B23509" s="217" t="s">
        <v>90</v>
      </c>
      <c r="C23509" s="218">
        <v>2.3776999999999999</v>
      </c>
    </row>
    <row r="23510" spans="1:3" ht="15" customHeight="1" x14ac:dyDescent="0.25">
      <c r="A23510" s="216">
        <v>45889</v>
      </c>
      <c r="B23510" s="217" t="s">
        <v>90</v>
      </c>
      <c r="C23510" s="218">
        <v>2.3832</v>
      </c>
    </row>
    <row r="23511" spans="1:3" ht="15" customHeight="1" x14ac:dyDescent="0.25">
      <c r="A23511" s="216">
        <v>45890</v>
      </c>
      <c r="B23511" s="217" t="s">
        <v>90</v>
      </c>
      <c r="C23511" s="218">
        <v>2.3887</v>
      </c>
    </row>
    <row r="23512" spans="1:3" ht="15" customHeight="1" x14ac:dyDescent="0.25">
      <c r="A23512" s="216">
        <v>45891</v>
      </c>
      <c r="B23512" s="217" t="s">
        <v>90</v>
      </c>
      <c r="C23512" s="218">
        <v>2.4053</v>
      </c>
    </row>
    <row r="23513" spans="1:3" ht="15" customHeight="1" x14ac:dyDescent="0.25">
      <c r="A23513" s="216">
        <v>45894</v>
      </c>
      <c r="B23513" s="217" t="s">
        <v>90</v>
      </c>
      <c r="C23513" s="218">
        <v>2.4108000000000001</v>
      </c>
    </row>
    <row r="23514" spans="1:3" ht="15" customHeight="1" x14ac:dyDescent="0.25">
      <c r="A23514" s="216">
        <v>45895</v>
      </c>
      <c r="B23514" s="217" t="s">
        <v>90</v>
      </c>
      <c r="C23514" s="218">
        <v>2.4163000000000001</v>
      </c>
    </row>
    <row r="23515" spans="1:3" ht="15" customHeight="1" x14ac:dyDescent="0.25">
      <c r="A23515" s="216">
        <v>45896</v>
      </c>
      <c r="B23515" s="217" t="s">
        <v>90</v>
      </c>
      <c r="C23515" s="218">
        <v>2.4218000000000002</v>
      </c>
    </row>
    <row r="23516" spans="1:3" ht="15" customHeight="1" x14ac:dyDescent="0.25">
      <c r="A23516" s="216">
        <v>45897</v>
      </c>
      <c r="B23516" s="217" t="s">
        <v>90</v>
      </c>
      <c r="C23516" s="218">
        <v>2.4272999999999998</v>
      </c>
    </row>
    <row r="23517" spans="1:3" ht="15" customHeight="1" x14ac:dyDescent="0.25">
      <c r="A23517" s="216">
        <v>45898</v>
      </c>
      <c r="B23517" s="217" t="s">
        <v>90</v>
      </c>
      <c r="C23517" s="218">
        <v>2.4438</v>
      </c>
    </row>
    <row r="23518" spans="1:3" ht="15" customHeight="1" x14ac:dyDescent="0.25">
      <c r="A23518" s="216">
        <v>45901</v>
      </c>
      <c r="B23518" s="217" t="s">
        <v>90</v>
      </c>
      <c r="C23518" s="218">
        <v>2.4491999999999998</v>
      </c>
    </row>
    <row r="23519" spans="1:3" ht="15" customHeight="1" x14ac:dyDescent="0.25">
      <c r="A23519" s="216">
        <v>45902</v>
      </c>
      <c r="B23519" s="217" t="s">
        <v>90</v>
      </c>
      <c r="C23519" s="218">
        <v>2.4548000000000001</v>
      </c>
    </row>
    <row r="23520" spans="1:3" ht="15" customHeight="1" x14ac:dyDescent="0.25">
      <c r="A23520" s="216">
        <v>45903</v>
      </c>
      <c r="B23520" s="217" t="s">
        <v>90</v>
      </c>
      <c r="C23520" s="218">
        <v>2.4603000000000002</v>
      </c>
    </row>
    <row r="23521" spans="1:3" ht="15" customHeight="1" x14ac:dyDescent="0.25">
      <c r="A23521" s="216">
        <v>45904</v>
      </c>
      <c r="B23521" s="217" t="s">
        <v>90</v>
      </c>
      <c r="C23521" s="218">
        <v>2.4658000000000002</v>
      </c>
    </row>
    <row r="23522" spans="1:3" ht="15" customHeight="1" x14ac:dyDescent="0.25">
      <c r="A23522" s="216">
        <v>45905</v>
      </c>
      <c r="B23522" s="217" t="s">
        <v>90</v>
      </c>
      <c r="C23522" s="218">
        <v>2.4824000000000002</v>
      </c>
    </row>
    <row r="23523" spans="1:3" ht="15" customHeight="1" x14ac:dyDescent="0.25">
      <c r="A23523" s="216">
        <v>45908</v>
      </c>
      <c r="B23523" s="217" t="s">
        <v>90</v>
      </c>
      <c r="C23523" s="218">
        <v>2.488</v>
      </c>
    </row>
    <row r="23524" spans="1:3" ht="15" customHeight="1" x14ac:dyDescent="0.25">
      <c r="A23524" s="216">
        <v>45909</v>
      </c>
      <c r="B23524" s="217" t="s">
        <v>90</v>
      </c>
      <c r="C23524" s="218">
        <v>2.4935</v>
      </c>
    </row>
    <row r="23525" spans="1:3" ht="15" customHeight="1" x14ac:dyDescent="0.25">
      <c r="A23525" s="216">
        <v>45910</v>
      </c>
      <c r="B23525" s="217" t="s">
        <v>90</v>
      </c>
      <c r="C23525" s="218">
        <v>2.4990000000000001</v>
      </c>
    </row>
    <row r="23526" spans="1:3" ht="15" customHeight="1" x14ac:dyDescent="0.25">
      <c r="A23526" s="216">
        <v>45911</v>
      </c>
      <c r="B23526" s="217" t="s">
        <v>90</v>
      </c>
      <c r="C23526" s="218">
        <v>2.5045000000000002</v>
      </c>
    </row>
    <row r="23527" spans="1:3" ht="15" customHeight="1" x14ac:dyDescent="0.25">
      <c r="A23527" s="216">
        <v>45912</v>
      </c>
      <c r="B23527" s="217" t="s">
        <v>90</v>
      </c>
      <c r="C23527" s="218">
        <v>2.5211000000000001</v>
      </c>
    </row>
    <row r="23528" spans="1:3" ht="15" customHeight="1" x14ac:dyDescent="0.25">
      <c r="A23528" s="216">
        <v>45915</v>
      </c>
      <c r="B23528" s="217" t="s">
        <v>90</v>
      </c>
      <c r="C23528" s="218">
        <v>2.5266999999999999</v>
      </c>
    </row>
    <row r="23529" spans="1:3" ht="15" customHeight="1" x14ac:dyDescent="0.25">
      <c r="A23529" s="216">
        <v>45916</v>
      </c>
      <c r="B23529" s="217" t="s">
        <v>90</v>
      </c>
      <c r="C23529" s="218">
        <v>2.5322</v>
      </c>
    </row>
    <row r="23530" spans="1:3" ht="15" customHeight="1" x14ac:dyDescent="0.25">
      <c r="A23530" s="216">
        <v>45917</v>
      </c>
      <c r="B23530" s="217" t="s">
        <v>90</v>
      </c>
      <c r="C23530" s="218">
        <v>2.5377999999999998</v>
      </c>
    </row>
    <row r="23531" spans="1:3" ht="15" customHeight="1" x14ac:dyDescent="0.25">
      <c r="A23531" s="216">
        <v>45918</v>
      </c>
      <c r="B23531" s="217" t="s">
        <v>90</v>
      </c>
      <c r="C23531" s="218">
        <v>2.5432999999999999</v>
      </c>
    </row>
    <row r="23532" spans="1:3" ht="15" customHeight="1" x14ac:dyDescent="0.25">
      <c r="A23532" s="216">
        <v>45919</v>
      </c>
      <c r="B23532" s="217" t="s">
        <v>90</v>
      </c>
      <c r="C23532" s="218">
        <v>2.5598999999999998</v>
      </c>
    </row>
    <row r="23533" spans="1:3" ht="15" customHeight="1" x14ac:dyDescent="0.25">
      <c r="A23533" s="216">
        <v>45922</v>
      </c>
      <c r="B23533" s="217" t="s">
        <v>90</v>
      </c>
      <c r="C23533" s="218">
        <v>2.5655000000000001</v>
      </c>
    </row>
    <row r="23534" spans="1:3" ht="15" customHeight="1" x14ac:dyDescent="0.25">
      <c r="A23534" s="216">
        <v>45923</v>
      </c>
      <c r="B23534" s="217" t="s">
        <v>90</v>
      </c>
      <c r="C23534" s="218">
        <v>2.5710000000000002</v>
      </c>
    </row>
    <row r="23535" spans="1:3" ht="15" customHeight="1" x14ac:dyDescent="0.25">
      <c r="A23535" s="216">
        <v>45924</v>
      </c>
      <c r="B23535" s="217" t="s">
        <v>90</v>
      </c>
      <c r="C23535" s="218">
        <v>2.5766</v>
      </c>
    </row>
    <row r="23536" spans="1:3" ht="15" customHeight="1" x14ac:dyDescent="0.25">
      <c r="A23536" s="216">
        <v>45925</v>
      </c>
      <c r="B23536" s="217" t="s">
        <v>90</v>
      </c>
      <c r="C23536" s="218">
        <v>2.5821999999999998</v>
      </c>
    </row>
    <row r="23537" spans="1:3" ht="15" customHeight="1" x14ac:dyDescent="0.25">
      <c r="A23537" s="216">
        <v>45926</v>
      </c>
      <c r="B23537" s="217" t="s">
        <v>90</v>
      </c>
      <c r="C23537" s="218">
        <v>2.5988000000000002</v>
      </c>
    </row>
    <row r="23538" spans="1:3" ht="15" customHeight="1" x14ac:dyDescent="0.25">
      <c r="A23538" s="216">
        <v>45929</v>
      </c>
      <c r="B23538" s="217" t="s">
        <v>90</v>
      </c>
      <c r="C23538" s="218">
        <v>2.6044</v>
      </c>
    </row>
    <row r="23539" spans="1:3" ht="15" customHeight="1" x14ac:dyDescent="0.25">
      <c r="A23539" s="216">
        <v>45930</v>
      </c>
      <c r="B23539" s="217" t="s">
        <v>90</v>
      </c>
      <c r="C23539" s="218">
        <v>2.61</v>
      </c>
    </row>
    <row r="23540" spans="1:3" ht="15" customHeight="1" x14ac:dyDescent="0.25">
      <c r="A23540" s="216">
        <v>45566</v>
      </c>
      <c r="B23540" s="217" t="s">
        <v>94</v>
      </c>
      <c r="C23540" s="218">
        <v>9.9000000000000008E-3</v>
      </c>
    </row>
    <row r="23541" spans="1:3" ht="15" customHeight="1" x14ac:dyDescent="0.25">
      <c r="A23541" s="216">
        <v>45567</v>
      </c>
      <c r="B23541" s="217" t="s">
        <v>94</v>
      </c>
      <c r="C23541" s="218">
        <v>1.9800000000000002E-2</v>
      </c>
    </row>
    <row r="23542" spans="1:3" ht="15" customHeight="1" x14ac:dyDescent="0.25">
      <c r="A23542" s="216">
        <v>45568</v>
      </c>
      <c r="B23542" s="217" t="s">
        <v>94</v>
      </c>
      <c r="C23542" s="218">
        <v>2.9700000000000001E-2</v>
      </c>
    </row>
    <row r="23543" spans="1:3" ht="15" customHeight="1" x14ac:dyDescent="0.25">
      <c r="A23543" s="216">
        <v>45569</v>
      </c>
      <c r="B23543" s="217" t="s">
        <v>94</v>
      </c>
      <c r="C23543" s="218">
        <v>5.9499999999999997E-2</v>
      </c>
    </row>
    <row r="23544" spans="1:3" ht="15" customHeight="1" x14ac:dyDescent="0.25">
      <c r="A23544" s="216">
        <v>45572</v>
      </c>
      <c r="B23544" s="217" t="s">
        <v>94</v>
      </c>
      <c r="C23544" s="218">
        <v>6.9400000000000003E-2</v>
      </c>
    </row>
    <row r="23545" spans="1:3" ht="15" customHeight="1" x14ac:dyDescent="0.25">
      <c r="A23545" s="216">
        <v>45573</v>
      </c>
      <c r="B23545" s="217" t="s">
        <v>94</v>
      </c>
      <c r="C23545" s="218">
        <v>7.9299999999999995E-2</v>
      </c>
    </row>
    <row r="23546" spans="1:3" ht="15" customHeight="1" x14ac:dyDescent="0.25">
      <c r="A23546" s="216">
        <v>45574</v>
      </c>
      <c r="B23546" s="217" t="s">
        <v>94</v>
      </c>
      <c r="C23546" s="218">
        <v>8.9200000000000002E-2</v>
      </c>
    </row>
    <row r="23547" spans="1:3" ht="15" customHeight="1" x14ac:dyDescent="0.25">
      <c r="A23547" s="216">
        <v>45575</v>
      </c>
      <c r="B23547" s="217" t="s">
        <v>94</v>
      </c>
      <c r="C23547" s="218">
        <v>9.9000000000000005E-2</v>
      </c>
    </row>
    <row r="23548" spans="1:3" ht="15" customHeight="1" x14ac:dyDescent="0.25">
      <c r="A23548" s="216">
        <v>45576</v>
      </c>
      <c r="B23548" s="217" t="s">
        <v>94</v>
      </c>
      <c r="C23548" s="218">
        <v>0.12870000000000001</v>
      </c>
    </row>
    <row r="23549" spans="1:3" ht="15" customHeight="1" x14ac:dyDescent="0.25">
      <c r="A23549" s="216">
        <v>45579</v>
      </c>
      <c r="B23549" s="217" t="s">
        <v>94</v>
      </c>
      <c r="C23549" s="218">
        <v>0.1386</v>
      </c>
    </row>
    <row r="23550" spans="1:3" ht="15" customHeight="1" x14ac:dyDescent="0.25">
      <c r="A23550" s="216">
        <v>45580</v>
      </c>
      <c r="B23550" s="217" t="s">
        <v>94</v>
      </c>
      <c r="C23550" s="218">
        <v>0.1484</v>
      </c>
    </row>
    <row r="23551" spans="1:3" ht="15" customHeight="1" x14ac:dyDescent="0.25">
      <c r="A23551" s="216">
        <v>45581</v>
      </c>
      <c r="B23551" s="217" t="s">
        <v>94</v>
      </c>
      <c r="C23551" s="218">
        <v>0.1583</v>
      </c>
    </row>
    <row r="23552" spans="1:3" ht="15" customHeight="1" x14ac:dyDescent="0.25">
      <c r="A23552" s="216">
        <v>45582</v>
      </c>
      <c r="B23552" s="217" t="s">
        <v>94</v>
      </c>
      <c r="C23552" s="218">
        <v>0.1681</v>
      </c>
    </row>
    <row r="23553" spans="1:3" ht="15" customHeight="1" x14ac:dyDescent="0.25">
      <c r="A23553" s="216">
        <v>45583</v>
      </c>
      <c r="B23553" s="217" t="s">
        <v>94</v>
      </c>
      <c r="C23553" s="218">
        <v>0.1976</v>
      </c>
    </row>
    <row r="23554" spans="1:3" ht="15" customHeight="1" x14ac:dyDescent="0.25">
      <c r="A23554" s="216">
        <v>45586</v>
      </c>
      <c r="B23554" s="217" t="s">
        <v>94</v>
      </c>
      <c r="C23554" s="218">
        <v>0.2074</v>
      </c>
    </row>
    <row r="23555" spans="1:3" ht="15" customHeight="1" x14ac:dyDescent="0.25">
      <c r="A23555" s="216">
        <v>45587</v>
      </c>
      <c r="B23555" s="217" t="s">
        <v>94</v>
      </c>
      <c r="C23555" s="218">
        <v>0.2172</v>
      </c>
    </row>
    <row r="23556" spans="1:3" ht="15" customHeight="1" x14ac:dyDescent="0.25">
      <c r="A23556" s="216">
        <v>45588</v>
      </c>
      <c r="B23556" s="217" t="s">
        <v>94</v>
      </c>
      <c r="C23556" s="218">
        <v>0.2266</v>
      </c>
    </row>
    <row r="23557" spans="1:3" ht="15" customHeight="1" x14ac:dyDescent="0.25">
      <c r="A23557" s="216">
        <v>45589</v>
      </c>
      <c r="B23557" s="217" t="s">
        <v>94</v>
      </c>
      <c r="C23557" s="218">
        <v>0.23599999999999999</v>
      </c>
    </row>
    <row r="23558" spans="1:3" ht="15" customHeight="1" x14ac:dyDescent="0.25">
      <c r="A23558" s="216">
        <v>45590</v>
      </c>
      <c r="B23558" s="217" t="s">
        <v>94</v>
      </c>
      <c r="C23558" s="218">
        <v>0.26429999999999998</v>
      </c>
    </row>
    <row r="23559" spans="1:3" ht="15" customHeight="1" x14ac:dyDescent="0.25">
      <c r="A23559" s="216">
        <v>45593</v>
      </c>
      <c r="B23559" s="217" t="s">
        <v>94</v>
      </c>
      <c r="C23559" s="218">
        <v>0.2737</v>
      </c>
    </row>
    <row r="23560" spans="1:3" ht="15" customHeight="1" x14ac:dyDescent="0.25">
      <c r="A23560" s="216">
        <v>45594</v>
      </c>
      <c r="B23560" s="217" t="s">
        <v>94</v>
      </c>
      <c r="C23560" s="218">
        <v>0.28310000000000002</v>
      </c>
    </row>
    <row r="23561" spans="1:3" ht="15" customHeight="1" x14ac:dyDescent="0.25">
      <c r="A23561" s="216">
        <v>45595</v>
      </c>
      <c r="B23561" s="217" t="s">
        <v>94</v>
      </c>
      <c r="C23561" s="218">
        <v>0.29239999999999999</v>
      </c>
    </row>
    <row r="23562" spans="1:3" ht="15" customHeight="1" x14ac:dyDescent="0.25">
      <c r="A23562" s="216">
        <v>45596</v>
      </c>
      <c r="B23562" s="217" t="s">
        <v>94</v>
      </c>
      <c r="C23562" s="218">
        <v>0.30170000000000002</v>
      </c>
    </row>
    <row r="23563" spans="1:3" ht="15" customHeight="1" x14ac:dyDescent="0.25">
      <c r="A23563" s="216">
        <v>45597</v>
      </c>
      <c r="B23563" s="217" t="s">
        <v>94</v>
      </c>
      <c r="C23563" s="218">
        <v>0.32969999999999999</v>
      </c>
    </row>
    <row r="23564" spans="1:3" ht="15" customHeight="1" x14ac:dyDescent="0.25">
      <c r="A23564" s="216">
        <v>45600</v>
      </c>
      <c r="B23564" s="217" t="s">
        <v>94</v>
      </c>
      <c r="C23564" s="218">
        <v>0.33900000000000002</v>
      </c>
    </row>
    <row r="23565" spans="1:3" ht="15" customHeight="1" x14ac:dyDescent="0.25">
      <c r="A23565" s="216">
        <v>45601</v>
      </c>
      <c r="B23565" s="217" t="s">
        <v>94</v>
      </c>
      <c r="C23565" s="218">
        <v>0.3483</v>
      </c>
    </row>
    <row r="23566" spans="1:3" ht="15" customHeight="1" x14ac:dyDescent="0.25">
      <c r="A23566" s="216">
        <v>45602</v>
      </c>
      <c r="B23566" s="217" t="s">
        <v>94</v>
      </c>
      <c r="C23566" s="218">
        <v>0.35749999999999998</v>
      </c>
    </row>
    <row r="23567" spans="1:3" ht="15" customHeight="1" x14ac:dyDescent="0.25">
      <c r="A23567" s="216">
        <v>45603</v>
      </c>
      <c r="B23567" s="217" t="s">
        <v>94</v>
      </c>
      <c r="C23567" s="218">
        <v>0.36680000000000001</v>
      </c>
    </row>
    <row r="23568" spans="1:3" ht="15" customHeight="1" x14ac:dyDescent="0.25">
      <c r="A23568" s="216">
        <v>45604</v>
      </c>
      <c r="B23568" s="217" t="s">
        <v>94</v>
      </c>
      <c r="C23568" s="218">
        <v>0.39450000000000002</v>
      </c>
    </row>
    <row r="23569" spans="1:3" ht="15" customHeight="1" x14ac:dyDescent="0.25">
      <c r="A23569" s="216">
        <v>45607</v>
      </c>
      <c r="B23569" s="217" t="s">
        <v>94</v>
      </c>
      <c r="C23569" s="218">
        <v>0.4037</v>
      </c>
    </row>
    <row r="23570" spans="1:3" ht="15" customHeight="1" x14ac:dyDescent="0.25">
      <c r="A23570" s="216">
        <v>45608</v>
      </c>
      <c r="B23570" s="217" t="s">
        <v>94</v>
      </c>
      <c r="C23570" s="218">
        <v>0.41299999999999998</v>
      </c>
    </row>
    <row r="23571" spans="1:3" ht="15" customHeight="1" x14ac:dyDescent="0.25">
      <c r="A23571" s="216">
        <v>45609</v>
      </c>
      <c r="B23571" s="217" t="s">
        <v>94</v>
      </c>
      <c r="C23571" s="218">
        <v>0.42220000000000002</v>
      </c>
    </row>
    <row r="23572" spans="1:3" ht="15" customHeight="1" x14ac:dyDescent="0.25">
      <c r="A23572" s="216">
        <v>45610</v>
      </c>
      <c r="B23572" s="217" t="s">
        <v>94</v>
      </c>
      <c r="C23572" s="218">
        <v>0.43149999999999999</v>
      </c>
    </row>
    <row r="23573" spans="1:3" ht="15" customHeight="1" x14ac:dyDescent="0.25">
      <c r="A23573" s="216">
        <v>45611</v>
      </c>
      <c r="B23573" s="217" t="s">
        <v>94</v>
      </c>
      <c r="C23573" s="218">
        <v>0.4592</v>
      </c>
    </row>
    <row r="23574" spans="1:3" ht="15" customHeight="1" x14ac:dyDescent="0.25">
      <c r="A23574" s="216">
        <v>45614</v>
      </c>
      <c r="B23574" s="217" t="s">
        <v>94</v>
      </c>
      <c r="C23574" s="218">
        <v>0.46850000000000003</v>
      </c>
    </row>
    <row r="23575" spans="1:3" ht="15" customHeight="1" x14ac:dyDescent="0.25">
      <c r="A23575" s="216">
        <v>45615</v>
      </c>
      <c r="B23575" s="217" t="s">
        <v>94</v>
      </c>
      <c r="C23575" s="218">
        <v>0.4778</v>
      </c>
    </row>
    <row r="23576" spans="1:3" ht="15" customHeight="1" x14ac:dyDescent="0.25">
      <c r="A23576" s="216">
        <v>45616</v>
      </c>
      <c r="B23576" s="217" t="s">
        <v>94</v>
      </c>
      <c r="C23576" s="218">
        <v>0.48699999999999999</v>
      </c>
    </row>
    <row r="23577" spans="1:3" ht="15" customHeight="1" x14ac:dyDescent="0.25">
      <c r="A23577" s="216">
        <v>45617</v>
      </c>
      <c r="B23577" s="217" t="s">
        <v>94</v>
      </c>
      <c r="C23577" s="218">
        <v>0.49619999999999997</v>
      </c>
    </row>
    <row r="23578" spans="1:3" ht="15" customHeight="1" x14ac:dyDescent="0.25">
      <c r="A23578" s="216">
        <v>45618</v>
      </c>
      <c r="B23578" s="217" t="s">
        <v>94</v>
      </c>
      <c r="C23578" s="218">
        <v>0.52390000000000003</v>
      </c>
    </row>
    <row r="23579" spans="1:3" ht="15" customHeight="1" x14ac:dyDescent="0.25">
      <c r="A23579" s="216">
        <v>45621</v>
      </c>
      <c r="B23579" s="217" t="s">
        <v>94</v>
      </c>
      <c r="C23579" s="218">
        <v>0.53310000000000002</v>
      </c>
    </row>
    <row r="23580" spans="1:3" ht="15" customHeight="1" x14ac:dyDescent="0.25">
      <c r="A23580" s="216">
        <v>45622</v>
      </c>
      <c r="B23580" s="217" t="s">
        <v>94</v>
      </c>
      <c r="C23580" s="218">
        <v>0.5423</v>
      </c>
    </row>
    <row r="23581" spans="1:3" ht="15" customHeight="1" x14ac:dyDescent="0.25">
      <c r="A23581" s="216">
        <v>45623</v>
      </c>
      <c r="B23581" s="217" t="s">
        <v>94</v>
      </c>
      <c r="C23581" s="218">
        <v>0.55149999999999999</v>
      </c>
    </row>
    <row r="23582" spans="1:3" ht="15" customHeight="1" x14ac:dyDescent="0.25">
      <c r="A23582" s="216">
        <v>45624</v>
      </c>
      <c r="B23582" s="217" t="s">
        <v>94</v>
      </c>
      <c r="C23582" s="218">
        <v>0.56069999999999998</v>
      </c>
    </row>
    <row r="23583" spans="1:3" ht="15" customHeight="1" x14ac:dyDescent="0.25">
      <c r="A23583" s="216">
        <v>45625</v>
      </c>
      <c r="B23583" s="217" t="s">
        <v>94</v>
      </c>
      <c r="C23583" s="218">
        <v>0.58819999999999995</v>
      </c>
    </row>
    <row r="23584" spans="1:3" ht="15" customHeight="1" x14ac:dyDescent="0.25">
      <c r="A23584" s="216">
        <v>45628</v>
      </c>
      <c r="B23584" s="217" t="s">
        <v>94</v>
      </c>
      <c r="C23584" s="218">
        <v>0.59730000000000005</v>
      </c>
    </row>
    <row r="23585" spans="1:3" ht="15" customHeight="1" x14ac:dyDescent="0.25">
      <c r="A23585" s="216">
        <v>45629</v>
      </c>
      <c r="B23585" s="217" t="s">
        <v>94</v>
      </c>
      <c r="C23585" s="218">
        <v>0.60650000000000004</v>
      </c>
    </row>
    <row r="23586" spans="1:3" ht="15" customHeight="1" x14ac:dyDescent="0.25">
      <c r="A23586" s="216">
        <v>45630</v>
      </c>
      <c r="B23586" s="217" t="s">
        <v>94</v>
      </c>
      <c r="C23586" s="218">
        <v>0.61560000000000004</v>
      </c>
    </row>
    <row r="23587" spans="1:3" ht="15" customHeight="1" x14ac:dyDescent="0.25">
      <c r="A23587" s="216">
        <v>45631</v>
      </c>
      <c r="B23587" s="217" t="s">
        <v>94</v>
      </c>
      <c r="C23587" s="218">
        <v>0.62480000000000002</v>
      </c>
    </row>
    <row r="23588" spans="1:3" ht="15" customHeight="1" x14ac:dyDescent="0.25">
      <c r="A23588" s="216">
        <v>45632</v>
      </c>
      <c r="B23588" s="217" t="s">
        <v>94</v>
      </c>
      <c r="C23588" s="218">
        <v>0.6522</v>
      </c>
    </row>
    <row r="23589" spans="1:3" ht="15" customHeight="1" x14ac:dyDescent="0.25">
      <c r="A23589" s="216">
        <v>45635</v>
      </c>
      <c r="B23589" s="217" t="s">
        <v>94</v>
      </c>
      <c r="C23589" s="218">
        <v>0.6613</v>
      </c>
    </row>
    <row r="23590" spans="1:3" ht="15" customHeight="1" x14ac:dyDescent="0.25">
      <c r="A23590" s="216">
        <v>45636</v>
      </c>
      <c r="B23590" s="217" t="s">
        <v>94</v>
      </c>
      <c r="C23590" s="218">
        <v>0.6704</v>
      </c>
    </row>
    <row r="23591" spans="1:3" ht="15" customHeight="1" x14ac:dyDescent="0.25">
      <c r="A23591" s="216">
        <v>45637</v>
      </c>
      <c r="B23591" s="217" t="s">
        <v>94</v>
      </c>
      <c r="C23591" s="218">
        <v>0.67949999999999999</v>
      </c>
    </row>
    <row r="23592" spans="1:3" ht="15" customHeight="1" x14ac:dyDescent="0.25">
      <c r="A23592" s="216">
        <v>45638</v>
      </c>
      <c r="B23592" s="217" t="s">
        <v>94</v>
      </c>
      <c r="C23592" s="218">
        <v>0.68859999999999999</v>
      </c>
    </row>
    <row r="23593" spans="1:3" ht="15" customHeight="1" x14ac:dyDescent="0.25">
      <c r="A23593" s="216">
        <v>45639</v>
      </c>
      <c r="B23593" s="217" t="s">
        <v>94</v>
      </c>
      <c r="C23593" s="218">
        <v>0.71589999999999998</v>
      </c>
    </row>
    <row r="23594" spans="1:3" ht="15" customHeight="1" x14ac:dyDescent="0.25">
      <c r="A23594" s="216">
        <v>45642</v>
      </c>
      <c r="B23594" s="217" t="s">
        <v>94</v>
      </c>
      <c r="C23594" s="218">
        <v>0.72499999999999998</v>
      </c>
    </row>
    <row r="23595" spans="1:3" ht="15" customHeight="1" x14ac:dyDescent="0.25">
      <c r="A23595" s="216">
        <v>45643</v>
      </c>
      <c r="B23595" s="217" t="s">
        <v>94</v>
      </c>
      <c r="C23595" s="218">
        <v>0.73409999999999997</v>
      </c>
    </row>
    <row r="23596" spans="1:3" ht="15" customHeight="1" x14ac:dyDescent="0.25">
      <c r="A23596" s="216">
        <v>45644</v>
      </c>
      <c r="B23596" s="217" t="s">
        <v>94</v>
      </c>
      <c r="C23596" s="218">
        <v>0.74299999999999999</v>
      </c>
    </row>
    <row r="23597" spans="1:3" ht="15" customHeight="1" x14ac:dyDescent="0.25">
      <c r="A23597" s="216">
        <v>45645</v>
      </c>
      <c r="B23597" s="217" t="s">
        <v>94</v>
      </c>
      <c r="C23597" s="218">
        <v>0.75180000000000002</v>
      </c>
    </row>
    <row r="23598" spans="1:3" ht="15" customHeight="1" x14ac:dyDescent="0.25">
      <c r="A23598" s="216">
        <v>45646</v>
      </c>
      <c r="B23598" s="217" t="s">
        <v>94</v>
      </c>
      <c r="C23598" s="218">
        <v>0.77829999999999999</v>
      </c>
    </row>
    <row r="23599" spans="1:3" ht="15" customHeight="1" x14ac:dyDescent="0.25">
      <c r="A23599" s="216">
        <v>45649</v>
      </c>
      <c r="B23599" s="217" t="s">
        <v>94</v>
      </c>
      <c r="C23599" s="218">
        <v>0.78710000000000002</v>
      </c>
    </row>
    <row r="23600" spans="1:3" ht="15" customHeight="1" x14ac:dyDescent="0.25">
      <c r="A23600" s="216">
        <v>45650</v>
      </c>
      <c r="B23600" s="217" t="s">
        <v>94</v>
      </c>
      <c r="C23600" s="218">
        <v>0.79590000000000005</v>
      </c>
    </row>
    <row r="23601" spans="1:3" ht="15" customHeight="1" x14ac:dyDescent="0.25">
      <c r="A23601" s="216">
        <v>45651</v>
      </c>
      <c r="B23601" s="217" t="s">
        <v>94</v>
      </c>
      <c r="C23601" s="218">
        <v>0.80469999999999997</v>
      </c>
    </row>
    <row r="23602" spans="1:3" ht="15" customHeight="1" x14ac:dyDescent="0.25">
      <c r="A23602" s="216">
        <v>45652</v>
      </c>
      <c r="B23602" s="217" t="s">
        <v>94</v>
      </c>
      <c r="C23602" s="218">
        <v>0.81359999999999999</v>
      </c>
    </row>
    <row r="23603" spans="1:3" ht="15" customHeight="1" x14ac:dyDescent="0.25">
      <c r="A23603" s="216">
        <v>45653</v>
      </c>
      <c r="B23603" s="217" t="s">
        <v>94</v>
      </c>
      <c r="C23603" s="218">
        <v>0.84</v>
      </c>
    </row>
    <row r="23604" spans="1:3" ht="15" customHeight="1" x14ac:dyDescent="0.25">
      <c r="A23604" s="216">
        <v>45656</v>
      </c>
      <c r="B23604" s="217" t="s">
        <v>94</v>
      </c>
      <c r="C23604" s="218">
        <v>0.84870000000000001</v>
      </c>
    </row>
    <row r="23605" spans="1:3" ht="15" customHeight="1" x14ac:dyDescent="0.25">
      <c r="A23605" s="216">
        <v>45657</v>
      </c>
      <c r="B23605" s="217" t="s">
        <v>94</v>
      </c>
      <c r="C23605" s="218">
        <v>0.85740000000000005</v>
      </c>
    </row>
    <row r="23606" spans="1:3" ht="15" customHeight="1" x14ac:dyDescent="0.25">
      <c r="A23606" s="216">
        <v>45659</v>
      </c>
      <c r="B23606" s="217" t="s">
        <v>94</v>
      </c>
      <c r="C23606" s="218">
        <v>0.89100000000000001</v>
      </c>
    </row>
    <row r="23607" spans="1:3" ht="15" customHeight="1" x14ac:dyDescent="0.25">
      <c r="A23607" s="216">
        <v>45660</v>
      </c>
      <c r="B23607" s="217" t="s">
        <v>94</v>
      </c>
      <c r="C23607" s="218">
        <v>0.91669999999999996</v>
      </c>
    </row>
    <row r="23608" spans="1:3" ht="15" customHeight="1" x14ac:dyDescent="0.25">
      <c r="A23608" s="216">
        <v>45663</v>
      </c>
      <c r="B23608" s="217" t="s">
        <v>94</v>
      </c>
      <c r="C23608" s="218">
        <v>0.92520000000000002</v>
      </c>
    </row>
    <row r="23609" spans="1:3" ht="15" customHeight="1" x14ac:dyDescent="0.25">
      <c r="A23609" s="216">
        <v>45664</v>
      </c>
      <c r="B23609" s="217" t="s">
        <v>94</v>
      </c>
      <c r="C23609" s="218">
        <v>0.93379999999999996</v>
      </c>
    </row>
    <row r="23610" spans="1:3" ht="15" customHeight="1" x14ac:dyDescent="0.25">
      <c r="A23610" s="216">
        <v>45665</v>
      </c>
      <c r="B23610" s="217" t="s">
        <v>94</v>
      </c>
      <c r="C23610" s="218">
        <v>0.94230000000000003</v>
      </c>
    </row>
    <row r="23611" spans="1:3" ht="15" customHeight="1" x14ac:dyDescent="0.25">
      <c r="A23611" s="216">
        <v>45666</v>
      </c>
      <c r="B23611" s="217" t="s">
        <v>94</v>
      </c>
      <c r="C23611" s="218">
        <v>0.95079999999999998</v>
      </c>
    </row>
    <row r="23612" spans="1:3" ht="15" customHeight="1" x14ac:dyDescent="0.25">
      <c r="A23612" s="216">
        <v>45667</v>
      </c>
      <c r="B23612" s="217" t="s">
        <v>94</v>
      </c>
      <c r="C23612" s="218">
        <v>0.97609999999999997</v>
      </c>
    </row>
    <row r="23613" spans="1:3" ht="15" customHeight="1" x14ac:dyDescent="0.25">
      <c r="A23613" s="216">
        <v>45670</v>
      </c>
      <c r="B23613" s="217" t="s">
        <v>94</v>
      </c>
      <c r="C23613" s="218">
        <v>0.98460000000000003</v>
      </c>
    </row>
    <row r="23614" spans="1:3" ht="15" customHeight="1" x14ac:dyDescent="0.25">
      <c r="A23614" s="216">
        <v>45671</v>
      </c>
      <c r="B23614" s="217" t="s">
        <v>94</v>
      </c>
      <c r="C23614" s="218">
        <v>0.99299999999999999</v>
      </c>
    </row>
    <row r="23615" spans="1:3" ht="15" customHeight="1" x14ac:dyDescent="0.25">
      <c r="A23615" s="216">
        <v>45672</v>
      </c>
      <c r="B23615" s="217" t="s">
        <v>94</v>
      </c>
      <c r="C23615" s="218">
        <v>1.0014000000000001</v>
      </c>
    </row>
    <row r="23616" spans="1:3" ht="15" customHeight="1" x14ac:dyDescent="0.25">
      <c r="A23616" s="216">
        <v>45673</v>
      </c>
      <c r="B23616" s="217" t="s">
        <v>94</v>
      </c>
      <c r="C23616" s="218">
        <v>1.0099</v>
      </c>
    </row>
    <row r="23617" spans="1:3" ht="15" customHeight="1" x14ac:dyDescent="0.25">
      <c r="A23617" s="216">
        <v>45674</v>
      </c>
      <c r="B23617" s="217" t="s">
        <v>94</v>
      </c>
      <c r="C23617" s="218">
        <v>1.0350999999999999</v>
      </c>
    </row>
    <row r="23618" spans="1:3" ht="15" customHeight="1" x14ac:dyDescent="0.25">
      <c r="A23618" s="216">
        <v>45677</v>
      </c>
      <c r="B23618" s="217" t="s">
        <v>94</v>
      </c>
      <c r="C23618" s="218">
        <v>1.0435000000000001</v>
      </c>
    </row>
    <row r="23619" spans="1:3" ht="15" customHeight="1" x14ac:dyDescent="0.25">
      <c r="A23619" s="216">
        <v>45678</v>
      </c>
      <c r="B23619" s="217" t="s">
        <v>94</v>
      </c>
      <c r="C23619" s="218">
        <v>1.0519000000000001</v>
      </c>
    </row>
    <row r="23620" spans="1:3" ht="15" customHeight="1" x14ac:dyDescent="0.25">
      <c r="A23620" s="216">
        <v>45679</v>
      </c>
      <c r="B23620" s="217" t="s">
        <v>94</v>
      </c>
      <c r="C23620" s="218">
        <v>1.0603</v>
      </c>
    </row>
    <row r="23621" spans="1:3" ht="15" customHeight="1" x14ac:dyDescent="0.25">
      <c r="A23621" s="216">
        <v>45680</v>
      </c>
      <c r="B23621" s="217" t="s">
        <v>94</v>
      </c>
      <c r="C23621" s="218">
        <v>1.0687</v>
      </c>
    </row>
    <row r="23622" spans="1:3" ht="15" customHeight="1" x14ac:dyDescent="0.25">
      <c r="A23622" s="216">
        <v>45681</v>
      </c>
      <c r="B23622" s="217" t="s">
        <v>94</v>
      </c>
      <c r="C23622" s="218">
        <v>1.0939000000000001</v>
      </c>
    </row>
    <row r="23623" spans="1:3" ht="15" customHeight="1" x14ac:dyDescent="0.25">
      <c r="A23623" s="216">
        <v>45684</v>
      </c>
      <c r="B23623" s="217" t="s">
        <v>94</v>
      </c>
      <c r="C23623" s="218">
        <v>1.1022000000000001</v>
      </c>
    </row>
    <row r="23624" spans="1:3" ht="15" customHeight="1" x14ac:dyDescent="0.25">
      <c r="A23624" s="216">
        <v>45685</v>
      </c>
      <c r="B23624" s="217" t="s">
        <v>94</v>
      </c>
      <c r="C23624" s="218">
        <v>1.1106</v>
      </c>
    </row>
    <row r="23625" spans="1:3" ht="15" customHeight="1" x14ac:dyDescent="0.25">
      <c r="A23625" s="216">
        <v>45686</v>
      </c>
      <c r="B23625" s="217" t="s">
        <v>94</v>
      </c>
      <c r="C23625" s="218">
        <v>1.1189</v>
      </c>
    </row>
    <row r="23626" spans="1:3" ht="15" customHeight="1" x14ac:dyDescent="0.25">
      <c r="A23626" s="216">
        <v>45687</v>
      </c>
      <c r="B23626" s="217" t="s">
        <v>94</v>
      </c>
      <c r="C23626" s="218">
        <v>1.1273</v>
      </c>
    </row>
    <row r="23627" spans="1:3" ht="15" customHeight="1" x14ac:dyDescent="0.25">
      <c r="A23627" s="216">
        <v>45688</v>
      </c>
      <c r="B23627" s="217" t="s">
        <v>94</v>
      </c>
      <c r="C23627" s="218">
        <v>1.1523000000000001</v>
      </c>
    </row>
    <row r="23628" spans="1:3" ht="15" customHeight="1" x14ac:dyDescent="0.25">
      <c r="A23628" s="216">
        <v>45691</v>
      </c>
      <c r="B23628" s="217" t="s">
        <v>94</v>
      </c>
      <c r="C23628" s="218">
        <v>1.1606000000000001</v>
      </c>
    </row>
    <row r="23629" spans="1:3" ht="15" customHeight="1" x14ac:dyDescent="0.25">
      <c r="A23629" s="216">
        <v>45692</v>
      </c>
      <c r="B23629" s="217" t="s">
        <v>94</v>
      </c>
      <c r="C23629" s="218">
        <v>1.1689000000000001</v>
      </c>
    </row>
    <row r="23630" spans="1:3" ht="15" customHeight="1" x14ac:dyDescent="0.25">
      <c r="A23630" s="216">
        <v>45693</v>
      </c>
      <c r="B23630" s="217" t="s">
        <v>94</v>
      </c>
      <c r="C23630" s="218">
        <v>1.177</v>
      </c>
    </row>
    <row r="23631" spans="1:3" ht="15" customHeight="1" x14ac:dyDescent="0.25">
      <c r="A23631" s="216">
        <v>45694</v>
      </c>
      <c r="B23631" s="217" t="s">
        <v>94</v>
      </c>
      <c r="C23631" s="218">
        <v>1.1851</v>
      </c>
    </row>
    <row r="23632" spans="1:3" ht="15" customHeight="1" x14ac:dyDescent="0.25">
      <c r="A23632" s="216">
        <v>45695</v>
      </c>
      <c r="B23632" s="217" t="s">
        <v>94</v>
      </c>
      <c r="C23632" s="218">
        <v>1.2092000000000001</v>
      </c>
    </row>
    <row r="23633" spans="1:3" ht="15" customHeight="1" x14ac:dyDescent="0.25">
      <c r="A23633" s="216">
        <v>45698</v>
      </c>
      <c r="B23633" s="217" t="s">
        <v>94</v>
      </c>
      <c r="C23633" s="218">
        <v>1.2172000000000001</v>
      </c>
    </row>
    <row r="23634" spans="1:3" ht="15" customHeight="1" x14ac:dyDescent="0.25">
      <c r="A23634" s="216">
        <v>45699</v>
      </c>
      <c r="B23634" s="217" t="s">
        <v>94</v>
      </c>
      <c r="C23634" s="218">
        <v>1.2252000000000001</v>
      </c>
    </row>
    <row r="23635" spans="1:3" ht="15" customHeight="1" x14ac:dyDescent="0.25">
      <c r="A23635" s="216">
        <v>45700</v>
      </c>
      <c r="B23635" s="217" t="s">
        <v>94</v>
      </c>
      <c r="C23635" s="218">
        <v>1.2331000000000001</v>
      </c>
    </row>
    <row r="23636" spans="1:3" ht="15" customHeight="1" x14ac:dyDescent="0.25">
      <c r="A23636" s="216">
        <v>45701</v>
      </c>
      <c r="B23636" s="217" t="s">
        <v>94</v>
      </c>
      <c r="C23636" s="218">
        <v>1.2410000000000001</v>
      </c>
    </row>
    <row r="23637" spans="1:3" ht="15" customHeight="1" x14ac:dyDescent="0.25">
      <c r="A23637" s="216">
        <v>45702</v>
      </c>
      <c r="B23637" s="217" t="s">
        <v>94</v>
      </c>
      <c r="C23637" s="218">
        <v>1.2646999999999999</v>
      </c>
    </row>
    <row r="23638" spans="1:3" ht="15" customHeight="1" x14ac:dyDescent="0.25">
      <c r="A23638" s="216">
        <v>45705</v>
      </c>
      <c r="B23638" s="217" t="s">
        <v>94</v>
      </c>
      <c r="C23638" s="218">
        <v>1.2726</v>
      </c>
    </row>
    <row r="23639" spans="1:3" ht="15" customHeight="1" x14ac:dyDescent="0.25">
      <c r="A23639" s="216">
        <v>45706</v>
      </c>
      <c r="B23639" s="217" t="s">
        <v>94</v>
      </c>
      <c r="C23639" s="218">
        <v>1.2805</v>
      </c>
    </row>
    <row r="23640" spans="1:3" ht="15" customHeight="1" x14ac:dyDescent="0.25">
      <c r="A23640" s="216">
        <v>45707</v>
      </c>
      <c r="B23640" s="217" t="s">
        <v>94</v>
      </c>
      <c r="C23640" s="218">
        <v>1.2883</v>
      </c>
    </row>
    <row r="23641" spans="1:3" ht="15" customHeight="1" x14ac:dyDescent="0.25">
      <c r="A23641" s="216">
        <v>45708</v>
      </c>
      <c r="B23641" s="217" t="s">
        <v>94</v>
      </c>
      <c r="C23641" s="218">
        <v>1.2962</v>
      </c>
    </row>
    <row r="23642" spans="1:3" ht="15" customHeight="1" x14ac:dyDescent="0.25">
      <c r="A23642" s="216">
        <v>45709</v>
      </c>
      <c r="B23642" s="217" t="s">
        <v>94</v>
      </c>
      <c r="C23642" s="218">
        <v>1.3197000000000001</v>
      </c>
    </row>
    <row r="23643" spans="1:3" ht="15" customHeight="1" x14ac:dyDescent="0.25">
      <c r="A23643" s="216">
        <v>45712</v>
      </c>
      <c r="B23643" s="217" t="s">
        <v>94</v>
      </c>
      <c r="C23643" s="218">
        <v>1.3274999999999999</v>
      </c>
    </row>
    <row r="23644" spans="1:3" ht="15" customHeight="1" x14ac:dyDescent="0.25">
      <c r="A23644" s="216">
        <v>45713</v>
      </c>
      <c r="B23644" s="217" t="s">
        <v>94</v>
      </c>
      <c r="C23644" s="218">
        <v>1.3352999999999999</v>
      </c>
    </row>
    <row r="23645" spans="1:3" ht="15" customHeight="1" x14ac:dyDescent="0.25">
      <c r="A23645" s="216">
        <v>45714</v>
      </c>
      <c r="B23645" s="217" t="s">
        <v>94</v>
      </c>
      <c r="C23645" s="218">
        <v>1.3431</v>
      </c>
    </row>
    <row r="23646" spans="1:3" ht="15" customHeight="1" x14ac:dyDescent="0.25">
      <c r="A23646" s="216">
        <v>45715</v>
      </c>
      <c r="B23646" s="217" t="s">
        <v>94</v>
      </c>
      <c r="C23646" s="218">
        <v>1.351</v>
      </c>
    </row>
    <row r="23647" spans="1:3" ht="15" customHeight="1" x14ac:dyDescent="0.25">
      <c r="A23647" s="216">
        <v>45716</v>
      </c>
      <c r="B23647" s="217" t="s">
        <v>94</v>
      </c>
      <c r="C23647" s="218">
        <v>1.3743000000000001</v>
      </c>
    </row>
    <row r="23648" spans="1:3" ht="15" customHeight="1" x14ac:dyDescent="0.25">
      <c r="A23648" s="216">
        <v>45719</v>
      </c>
      <c r="B23648" s="217" t="s">
        <v>94</v>
      </c>
      <c r="C23648" s="218">
        <v>1.3819999999999999</v>
      </c>
    </row>
    <row r="23649" spans="1:3" ht="15" customHeight="1" x14ac:dyDescent="0.25">
      <c r="A23649" s="216">
        <v>45720</v>
      </c>
      <c r="B23649" s="217" t="s">
        <v>94</v>
      </c>
      <c r="C23649" s="218">
        <v>1.3896999999999999</v>
      </c>
    </row>
    <row r="23650" spans="1:3" ht="15" customHeight="1" x14ac:dyDescent="0.25">
      <c r="A23650" s="216">
        <v>45721</v>
      </c>
      <c r="B23650" s="217" t="s">
        <v>94</v>
      </c>
      <c r="C23650" s="218">
        <v>1.3974</v>
      </c>
    </row>
    <row r="23651" spans="1:3" ht="15" customHeight="1" x14ac:dyDescent="0.25">
      <c r="A23651" s="216">
        <v>45722</v>
      </c>
      <c r="B23651" s="217" t="s">
        <v>94</v>
      </c>
      <c r="C23651" s="218">
        <v>1.4051</v>
      </c>
    </row>
    <row r="23652" spans="1:3" ht="15" customHeight="1" x14ac:dyDescent="0.25">
      <c r="A23652" s="216">
        <v>45723</v>
      </c>
      <c r="B23652" s="217" t="s">
        <v>94</v>
      </c>
      <c r="C23652" s="218">
        <v>1.4281999999999999</v>
      </c>
    </row>
    <row r="23653" spans="1:3" ht="15" customHeight="1" x14ac:dyDescent="0.25">
      <c r="A23653" s="216">
        <v>45726</v>
      </c>
      <c r="B23653" s="217" t="s">
        <v>94</v>
      </c>
      <c r="C23653" s="218">
        <v>1.4358</v>
      </c>
    </row>
    <row r="23654" spans="1:3" ht="15" customHeight="1" x14ac:dyDescent="0.25">
      <c r="A23654" s="216">
        <v>45727</v>
      </c>
      <c r="B23654" s="217" t="s">
        <v>94</v>
      </c>
      <c r="C23654" s="218">
        <v>1.4435</v>
      </c>
    </row>
    <row r="23655" spans="1:3" ht="15" customHeight="1" x14ac:dyDescent="0.25">
      <c r="A23655" s="216">
        <v>45728</v>
      </c>
      <c r="B23655" s="217" t="s">
        <v>94</v>
      </c>
      <c r="C23655" s="218">
        <v>1.4509000000000001</v>
      </c>
    </row>
    <row r="23656" spans="1:3" ht="15" customHeight="1" x14ac:dyDescent="0.25">
      <c r="A23656" s="216">
        <v>45729</v>
      </c>
      <c r="B23656" s="217" t="s">
        <v>94</v>
      </c>
      <c r="C23656" s="218">
        <v>1.4581999999999999</v>
      </c>
    </row>
    <row r="23657" spans="1:3" ht="15" customHeight="1" x14ac:dyDescent="0.25">
      <c r="A23657" s="216">
        <v>45730</v>
      </c>
      <c r="B23657" s="217" t="s">
        <v>94</v>
      </c>
      <c r="C23657" s="218">
        <v>1.4801</v>
      </c>
    </row>
    <row r="23658" spans="1:3" ht="15" customHeight="1" x14ac:dyDescent="0.25">
      <c r="A23658" s="216">
        <v>45733</v>
      </c>
      <c r="B23658" s="217" t="s">
        <v>94</v>
      </c>
      <c r="C23658" s="218">
        <v>1.4874000000000001</v>
      </c>
    </row>
    <row r="23659" spans="1:3" ht="15" customHeight="1" x14ac:dyDescent="0.25">
      <c r="A23659" s="216">
        <v>45734</v>
      </c>
      <c r="B23659" s="217" t="s">
        <v>94</v>
      </c>
      <c r="C23659" s="218">
        <v>1.4946999999999999</v>
      </c>
    </row>
    <row r="23660" spans="1:3" ht="15" customHeight="1" x14ac:dyDescent="0.25">
      <c r="A23660" s="216">
        <v>45735</v>
      </c>
      <c r="B23660" s="217" t="s">
        <v>94</v>
      </c>
      <c r="C23660" s="218">
        <v>1.5019</v>
      </c>
    </row>
    <row r="23661" spans="1:3" ht="15" customHeight="1" x14ac:dyDescent="0.25">
      <c r="A23661" s="216">
        <v>45736</v>
      </c>
      <c r="B23661" s="217" t="s">
        <v>94</v>
      </c>
      <c r="C23661" s="218">
        <v>1.5091000000000001</v>
      </c>
    </row>
    <row r="23662" spans="1:3" ht="15" customHeight="1" x14ac:dyDescent="0.25">
      <c r="A23662" s="216">
        <v>45737</v>
      </c>
      <c r="B23662" s="217" t="s">
        <v>94</v>
      </c>
      <c r="C23662" s="218">
        <v>1.5308999999999999</v>
      </c>
    </row>
    <row r="23663" spans="1:3" ht="15" customHeight="1" x14ac:dyDescent="0.25">
      <c r="A23663" s="216">
        <v>45740</v>
      </c>
      <c r="B23663" s="217" t="s">
        <v>94</v>
      </c>
      <c r="C23663" s="218">
        <v>1.5381</v>
      </c>
    </row>
    <row r="23664" spans="1:3" ht="15" customHeight="1" x14ac:dyDescent="0.25">
      <c r="A23664" s="216">
        <v>45741</v>
      </c>
      <c r="B23664" s="217" t="s">
        <v>94</v>
      </c>
      <c r="C23664" s="218">
        <v>1.5452999999999999</v>
      </c>
    </row>
    <row r="23665" spans="1:3" ht="15" customHeight="1" x14ac:dyDescent="0.25">
      <c r="A23665" s="216">
        <v>45742</v>
      </c>
      <c r="B23665" s="217" t="s">
        <v>94</v>
      </c>
      <c r="C23665" s="218">
        <v>1.5525</v>
      </c>
    </row>
    <row r="23666" spans="1:3" ht="15" customHeight="1" x14ac:dyDescent="0.25">
      <c r="A23666" s="216">
        <v>45743</v>
      </c>
      <c r="B23666" s="217" t="s">
        <v>94</v>
      </c>
      <c r="C23666" s="218">
        <v>1.5598000000000001</v>
      </c>
    </row>
    <row r="23667" spans="1:3" ht="15" customHeight="1" x14ac:dyDescent="0.25">
      <c r="A23667" s="216">
        <v>45744</v>
      </c>
      <c r="B23667" s="217" t="s">
        <v>94</v>
      </c>
      <c r="C23667" s="218">
        <v>1.5813999999999999</v>
      </c>
    </row>
    <row r="23668" spans="1:3" ht="15" customHeight="1" x14ac:dyDescent="0.25">
      <c r="A23668" s="216">
        <v>45747</v>
      </c>
      <c r="B23668" s="217" t="s">
        <v>94</v>
      </c>
      <c r="C23668" s="218">
        <v>1.5886</v>
      </c>
    </row>
    <row r="23669" spans="1:3" ht="15" customHeight="1" x14ac:dyDescent="0.25">
      <c r="A23669" s="216">
        <v>45748</v>
      </c>
      <c r="B23669" s="217" t="s">
        <v>94</v>
      </c>
      <c r="C23669" s="218">
        <v>1.5958000000000001</v>
      </c>
    </row>
    <row r="23670" spans="1:3" ht="15" customHeight="1" x14ac:dyDescent="0.25">
      <c r="A23670" s="216">
        <v>45749</v>
      </c>
      <c r="B23670" s="217" t="s">
        <v>94</v>
      </c>
      <c r="C23670" s="218">
        <v>1.603</v>
      </c>
    </row>
    <row r="23671" spans="1:3" ht="15" customHeight="1" x14ac:dyDescent="0.25">
      <c r="A23671" s="216">
        <v>45750</v>
      </c>
      <c r="B23671" s="217" t="s">
        <v>94</v>
      </c>
      <c r="C23671" s="218">
        <v>1.6101000000000001</v>
      </c>
    </row>
    <row r="23672" spans="1:3" ht="15" customHeight="1" x14ac:dyDescent="0.25">
      <c r="A23672" s="216">
        <v>45751</v>
      </c>
      <c r="B23672" s="217" t="s">
        <v>94</v>
      </c>
      <c r="C23672" s="218">
        <v>1.6313</v>
      </c>
    </row>
    <row r="23673" spans="1:3" ht="15" customHeight="1" x14ac:dyDescent="0.25">
      <c r="A23673" s="216">
        <v>45754</v>
      </c>
      <c r="B23673" s="217" t="s">
        <v>94</v>
      </c>
      <c r="C23673" s="218">
        <v>1.6384000000000001</v>
      </c>
    </row>
    <row r="23674" spans="1:3" ht="15" customHeight="1" x14ac:dyDescent="0.25">
      <c r="A23674" s="216">
        <v>45755</v>
      </c>
      <c r="B23674" s="217" t="s">
        <v>94</v>
      </c>
      <c r="C23674" s="218">
        <v>1.6455</v>
      </c>
    </row>
    <row r="23675" spans="1:3" ht="15" customHeight="1" x14ac:dyDescent="0.25">
      <c r="A23675" s="216">
        <v>45756</v>
      </c>
      <c r="B23675" s="217" t="s">
        <v>94</v>
      </c>
      <c r="C23675" s="218">
        <v>1.6526000000000001</v>
      </c>
    </row>
    <row r="23676" spans="1:3" ht="15" customHeight="1" x14ac:dyDescent="0.25">
      <c r="A23676" s="216">
        <v>45757</v>
      </c>
      <c r="B23676" s="217" t="s">
        <v>94</v>
      </c>
      <c r="C23676" s="218">
        <v>1.6596</v>
      </c>
    </row>
    <row r="23677" spans="1:3" ht="15" customHeight="1" x14ac:dyDescent="0.25">
      <c r="A23677" s="216">
        <v>45758</v>
      </c>
      <c r="B23677" s="217" t="s">
        <v>94</v>
      </c>
      <c r="C23677" s="218">
        <v>1.6808000000000001</v>
      </c>
    </row>
    <row r="23678" spans="1:3" ht="15" customHeight="1" x14ac:dyDescent="0.25">
      <c r="A23678" s="216">
        <v>45761</v>
      </c>
      <c r="B23678" s="217" t="s">
        <v>94</v>
      </c>
      <c r="C23678" s="218">
        <v>1.6879</v>
      </c>
    </row>
    <row r="23679" spans="1:3" ht="15" customHeight="1" x14ac:dyDescent="0.25">
      <c r="A23679" s="216">
        <v>45762</v>
      </c>
      <c r="B23679" s="217" t="s">
        <v>94</v>
      </c>
      <c r="C23679" s="218">
        <v>1.6949000000000001</v>
      </c>
    </row>
    <row r="23680" spans="1:3" ht="15" customHeight="1" x14ac:dyDescent="0.25">
      <c r="A23680" s="216">
        <v>45763</v>
      </c>
      <c r="B23680" s="217" t="s">
        <v>94</v>
      </c>
      <c r="C23680" s="218">
        <v>1.702</v>
      </c>
    </row>
    <row r="23681" spans="1:3" ht="15" customHeight="1" x14ac:dyDescent="0.25">
      <c r="A23681" s="216">
        <v>45764</v>
      </c>
      <c r="B23681" s="217" t="s">
        <v>94</v>
      </c>
      <c r="C23681" s="218">
        <v>1.7371000000000001</v>
      </c>
    </row>
    <row r="23682" spans="1:3" ht="15" customHeight="1" x14ac:dyDescent="0.25">
      <c r="A23682" s="216">
        <v>45769</v>
      </c>
      <c r="B23682" s="217" t="s">
        <v>94</v>
      </c>
      <c r="C23682" s="218">
        <v>1.7441</v>
      </c>
    </row>
    <row r="23683" spans="1:3" ht="15" customHeight="1" x14ac:dyDescent="0.25">
      <c r="A23683" s="216">
        <v>45770</v>
      </c>
      <c r="B23683" s="217" t="s">
        <v>94</v>
      </c>
      <c r="C23683" s="218">
        <v>1.7507999999999999</v>
      </c>
    </row>
    <row r="23684" spans="1:3" ht="15" customHeight="1" x14ac:dyDescent="0.25">
      <c r="A23684" s="216">
        <v>45771</v>
      </c>
      <c r="B23684" s="217" t="s">
        <v>94</v>
      </c>
      <c r="C23684" s="218">
        <v>1.7575000000000001</v>
      </c>
    </row>
    <row r="23685" spans="1:3" ht="15" customHeight="1" x14ac:dyDescent="0.25">
      <c r="A23685" s="216">
        <v>45772</v>
      </c>
      <c r="B23685" s="217" t="s">
        <v>94</v>
      </c>
      <c r="C23685" s="218">
        <v>1.7774000000000001</v>
      </c>
    </row>
    <row r="23686" spans="1:3" ht="15" customHeight="1" x14ac:dyDescent="0.25">
      <c r="A23686" s="216">
        <v>45775</v>
      </c>
      <c r="B23686" s="217" t="s">
        <v>94</v>
      </c>
      <c r="C23686" s="218">
        <v>1.784</v>
      </c>
    </row>
    <row r="23687" spans="1:3" ht="15" customHeight="1" x14ac:dyDescent="0.25">
      <c r="A23687" s="216">
        <v>45776</v>
      </c>
      <c r="B23687" s="217" t="s">
        <v>94</v>
      </c>
      <c r="C23687" s="218">
        <v>1.7907</v>
      </c>
    </row>
    <row r="23688" spans="1:3" ht="15" customHeight="1" x14ac:dyDescent="0.25">
      <c r="A23688" s="216">
        <v>45777</v>
      </c>
      <c r="B23688" s="217" t="s">
        <v>94</v>
      </c>
      <c r="C23688" s="218">
        <v>1.8038000000000001</v>
      </c>
    </row>
    <row r="23689" spans="1:3" ht="15" customHeight="1" x14ac:dyDescent="0.25">
      <c r="A23689" s="216">
        <v>45779</v>
      </c>
      <c r="B23689" s="217" t="s">
        <v>94</v>
      </c>
      <c r="C23689" s="218">
        <v>1.8233999999999999</v>
      </c>
    </row>
    <row r="23690" spans="1:3" ht="15" customHeight="1" x14ac:dyDescent="0.25">
      <c r="A23690" s="216">
        <v>45782</v>
      </c>
      <c r="B23690" s="217" t="s">
        <v>94</v>
      </c>
      <c r="C23690" s="218">
        <v>1.83</v>
      </c>
    </row>
    <row r="23691" spans="1:3" ht="15" customHeight="1" x14ac:dyDescent="0.25">
      <c r="A23691" s="216">
        <v>45783</v>
      </c>
      <c r="B23691" s="217" t="s">
        <v>94</v>
      </c>
      <c r="C23691" s="218">
        <v>1.8365</v>
      </c>
    </row>
    <row r="23692" spans="1:3" ht="15" customHeight="1" x14ac:dyDescent="0.25">
      <c r="A23692" s="216">
        <v>45784</v>
      </c>
      <c r="B23692" s="217" t="s">
        <v>94</v>
      </c>
      <c r="C23692" s="218">
        <v>1.8431</v>
      </c>
    </row>
    <row r="23693" spans="1:3" ht="15" customHeight="1" x14ac:dyDescent="0.25">
      <c r="A23693" s="216">
        <v>45785</v>
      </c>
      <c r="B23693" s="217" t="s">
        <v>94</v>
      </c>
      <c r="C23693" s="218">
        <v>1.8495999999999999</v>
      </c>
    </row>
    <row r="23694" spans="1:3" ht="15" customHeight="1" x14ac:dyDescent="0.25">
      <c r="A23694" s="216">
        <v>45786</v>
      </c>
      <c r="B23694" s="217" t="s">
        <v>94</v>
      </c>
      <c r="C23694" s="218">
        <v>1.8693</v>
      </c>
    </row>
    <row r="23695" spans="1:3" ht="15" customHeight="1" x14ac:dyDescent="0.25">
      <c r="A23695" s="216">
        <v>45789</v>
      </c>
      <c r="B23695" s="217" t="s">
        <v>94</v>
      </c>
      <c r="C23695" s="218">
        <v>1.8757999999999999</v>
      </c>
    </row>
    <row r="23696" spans="1:3" ht="15" customHeight="1" x14ac:dyDescent="0.25">
      <c r="A23696" s="216">
        <v>45790</v>
      </c>
      <c r="B23696" s="217" t="s">
        <v>94</v>
      </c>
      <c r="C23696" s="218">
        <v>1.8823000000000001</v>
      </c>
    </row>
    <row r="23697" spans="1:3" ht="15" customHeight="1" x14ac:dyDescent="0.25">
      <c r="A23697" s="216">
        <v>45791</v>
      </c>
      <c r="B23697" s="217" t="s">
        <v>94</v>
      </c>
      <c r="C23697" s="218">
        <v>1.8889</v>
      </c>
    </row>
    <row r="23698" spans="1:3" ht="15" customHeight="1" x14ac:dyDescent="0.25">
      <c r="A23698" s="216">
        <v>45792</v>
      </c>
      <c r="B23698" s="217" t="s">
        <v>94</v>
      </c>
      <c r="C23698" s="218">
        <v>1.8954</v>
      </c>
    </row>
    <row r="23699" spans="1:3" ht="15" customHeight="1" x14ac:dyDescent="0.25">
      <c r="A23699" s="216">
        <v>45793</v>
      </c>
      <c r="B23699" s="217" t="s">
        <v>94</v>
      </c>
      <c r="C23699" s="218">
        <v>1.9147000000000001</v>
      </c>
    </row>
    <row r="23700" spans="1:3" ht="15" customHeight="1" x14ac:dyDescent="0.25">
      <c r="A23700" s="216">
        <v>45796</v>
      </c>
      <c r="B23700" s="217" t="s">
        <v>94</v>
      </c>
      <c r="C23700" s="218">
        <v>1.9211</v>
      </c>
    </row>
    <row r="23701" spans="1:3" ht="15" customHeight="1" x14ac:dyDescent="0.25">
      <c r="A23701" s="216">
        <v>45797</v>
      </c>
      <c r="B23701" s="217" t="s">
        <v>94</v>
      </c>
      <c r="C23701" s="218">
        <v>1.9276</v>
      </c>
    </row>
    <row r="23702" spans="1:3" ht="15" customHeight="1" x14ac:dyDescent="0.25">
      <c r="A23702" s="216">
        <v>45798</v>
      </c>
      <c r="B23702" s="217" t="s">
        <v>94</v>
      </c>
      <c r="C23702" s="218">
        <v>1.9339999999999999</v>
      </c>
    </row>
    <row r="23703" spans="1:3" ht="15" customHeight="1" x14ac:dyDescent="0.25">
      <c r="A23703" s="216">
        <v>45799</v>
      </c>
      <c r="B23703" s="217" t="s">
        <v>94</v>
      </c>
      <c r="C23703" s="218">
        <v>1.9404999999999999</v>
      </c>
    </row>
    <row r="23704" spans="1:3" ht="15" customHeight="1" x14ac:dyDescent="0.25">
      <c r="A23704" s="216">
        <v>45800</v>
      </c>
      <c r="B23704" s="217" t="s">
        <v>94</v>
      </c>
      <c r="C23704" s="218">
        <v>1.9599</v>
      </c>
    </row>
    <row r="23705" spans="1:3" ht="15" customHeight="1" x14ac:dyDescent="0.25">
      <c r="A23705" s="216">
        <v>45803</v>
      </c>
      <c r="B23705" s="217" t="s">
        <v>94</v>
      </c>
      <c r="C23705" s="218">
        <v>1.9663999999999999</v>
      </c>
    </row>
    <row r="23706" spans="1:3" ht="15" customHeight="1" x14ac:dyDescent="0.25">
      <c r="A23706" s="216">
        <v>45804</v>
      </c>
      <c r="B23706" s="217" t="s">
        <v>94</v>
      </c>
      <c r="C23706" s="218">
        <v>1.9729000000000001</v>
      </c>
    </row>
    <row r="23707" spans="1:3" ht="15" customHeight="1" x14ac:dyDescent="0.25">
      <c r="A23707" s="216">
        <v>45805</v>
      </c>
      <c r="B23707" s="217" t="s">
        <v>94</v>
      </c>
      <c r="C23707" s="218">
        <v>1.9793000000000001</v>
      </c>
    </row>
    <row r="23708" spans="1:3" ht="15" customHeight="1" x14ac:dyDescent="0.25">
      <c r="A23708" s="216">
        <v>45806</v>
      </c>
      <c r="B23708" s="217" t="s">
        <v>94</v>
      </c>
      <c r="C23708" s="218">
        <v>1.9858</v>
      </c>
    </row>
    <row r="23709" spans="1:3" ht="15" customHeight="1" x14ac:dyDescent="0.25">
      <c r="A23709" s="216">
        <v>45807</v>
      </c>
      <c r="B23709" s="217" t="s">
        <v>94</v>
      </c>
      <c r="C23709" s="218">
        <v>2.0049999999999999</v>
      </c>
    </row>
    <row r="23710" spans="1:3" ht="15" customHeight="1" x14ac:dyDescent="0.25">
      <c r="A23710" s="216">
        <v>45810</v>
      </c>
      <c r="B23710" s="217" t="s">
        <v>94</v>
      </c>
      <c r="C23710" s="218">
        <v>2.0114000000000001</v>
      </c>
    </row>
    <row r="23711" spans="1:3" ht="15" customHeight="1" x14ac:dyDescent="0.25">
      <c r="A23711" s="216">
        <v>45811</v>
      </c>
      <c r="B23711" s="217" t="s">
        <v>94</v>
      </c>
      <c r="C23711" s="218">
        <v>2.0179</v>
      </c>
    </row>
    <row r="23712" spans="1:3" ht="15" customHeight="1" x14ac:dyDescent="0.25">
      <c r="A23712" s="216">
        <v>45812</v>
      </c>
      <c r="B23712" s="217" t="s">
        <v>94</v>
      </c>
      <c r="C23712" s="218">
        <v>2.0243000000000002</v>
      </c>
    </row>
    <row r="23713" spans="1:3" ht="15" customHeight="1" x14ac:dyDescent="0.25">
      <c r="A23713" s="216">
        <v>45813</v>
      </c>
      <c r="B23713" s="217" t="s">
        <v>94</v>
      </c>
      <c r="C23713" s="218">
        <v>2.0306000000000002</v>
      </c>
    </row>
    <row r="23714" spans="1:3" ht="15" customHeight="1" x14ac:dyDescent="0.25">
      <c r="A23714" s="216">
        <v>45814</v>
      </c>
      <c r="B23714" s="217" t="s">
        <v>94</v>
      </c>
      <c r="C23714" s="218">
        <v>2.0497999999999998</v>
      </c>
    </row>
    <row r="23715" spans="1:3" ht="15" customHeight="1" x14ac:dyDescent="0.25">
      <c r="A23715" s="216">
        <v>45817</v>
      </c>
      <c r="B23715" s="217" t="s">
        <v>94</v>
      </c>
      <c r="C23715" s="218">
        <v>2.0560999999999998</v>
      </c>
    </row>
    <row r="23716" spans="1:3" ht="15" customHeight="1" x14ac:dyDescent="0.25">
      <c r="A23716" s="216">
        <v>45818</v>
      </c>
      <c r="B23716" s="217" t="s">
        <v>94</v>
      </c>
      <c r="C23716" s="218">
        <v>2.0625</v>
      </c>
    </row>
    <row r="23717" spans="1:3" ht="15" customHeight="1" x14ac:dyDescent="0.25">
      <c r="A23717" s="216">
        <v>45819</v>
      </c>
      <c r="B23717" s="217" t="s">
        <v>94</v>
      </c>
      <c r="C23717" s="218">
        <v>2.0686</v>
      </c>
    </row>
    <row r="23718" spans="1:3" ht="15" customHeight="1" x14ac:dyDescent="0.25">
      <c r="A23718" s="216">
        <v>45820</v>
      </c>
      <c r="B23718" s="217" t="s">
        <v>94</v>
      </c>
      <c r="C23718" s="218">
        <v>2.0747</v>
      </c>
    </row>
    <row r="23719" spans="1:3" ht="15" customHeight="1" x14ac:dyDescent="0.25">
      <c r="A23719" s="216">
        <v>45821</v>
      </c>
      <c r="B23719" s="217" t="s">
        <v>94</v>
      </c>
      <c r="C23719" s="218">
        <v>2.0926999999999998</v>
      </c>
    </row>
    <row r="23720" spans="1:3" ht="15" customHeight="1" x14ac:dyDescent="0.25">
      <c r="A23720" s="216">
        <v>45824</v>
      </c>
      <c r="B23720" s="217" t="s">
        <v>94</v>
      </c>
      <c r="C23720" s="218">
        <v>2.0987</v>
      </c>
    </row>
    <row r="23721" spans="1:3" ht="15" customHeight="1" x14ac:dyDescent="0.25">
      <c r="A23721" s="216">
        <v>45825</v>
      </c>
      <c r="B23721" s="217" t="s">
        <v>94</v>
      </c>
      <c r="C23721" s="218">
        <v>2.1046</v>
      </c>
    </row>
    <row r="23722" spans="1:3" ht="15" customHeight="1" x14ac:dyDescent="0.25">
      <c r="A23722" s="216">
        <v>45826</v>
      </c>
      <c r="B23722" s="217" t="s">
        <v>94</v>
      </c>
      <c r="C23722" s="218">
        <v>2.1105</v>
      </c>
    </row>
    <row r="23723" spans="1:3" ht="15" customHeight="1" x14ac:dyDescent="0.25">
      <c r="A23723" s="216">
        <v>45827</v>
      </c>
      <c r="B23723" s="217" t="s">
        <v>94</v>
      </c>
      <c r="C23723" s="218">
        <v>2.1164000000000001</v>
      </c>
    </row>
    <row r="23724" spans="1:3" ht="15" customHeight="1" x14ac:dyDescent="0.25">
      <c r="A23724" s="216">
        <v>45828</v>
      </c>
      <c r="B23724" s="217" t="s">
        <v>94</v>
      </c>
      <c r="C23724" s="218">
        <v>2.1341000000000001</v>
      </c>
    </row>
    <row r="23725" spans="1:3" ht="15" customHeight="1" x14ac:dyDescent="0.25">
      <c r="A23725" s="216">
        <v>45831</v>
      </c>
      <c r="B23725" s="217" t="s">
        <v>94</v>
      </c>
      <c r="C23725" s="218">
        <v>2.14</v>
      </c>
    </row>
    <row r="23726" spans="1:3" ht="15" customHeight="1" x14ac:dyDescent="0.25">
      <c r="A23726" s="216">
        <v>45832</v>
      </c>
      <c r="B23726" s="217" t="s">
        <v>94</v>
      </c>
      <c r="C23726" s="218">
        <v>2.1459000000000001</v>
      </c>
    </row>
    <row r="23727" spans="1:3" ht="15" customHeight="1" x14ac:dyDescent="0.25">
      <c r="A23727" s="216">
        <v>45833</v>
      </c>
      <c r="B23727" s="217" t="s">
        <v>94</v>
      </c>
      <c r="C23727" s="218">
        <v>2.1518000000000002</v>
      </c>
    </row>
    <row r="23728" spans="1:3" ht="15" customHeight="1" x14ac:dyDescent="0.25">
      <c r="A23728" s="216">
        <v>45834</v>
      </c>
      <c r="B23728" s="217" t="s">
        <v>94</v>
      </c>
      <c r="C23728" s="218">
        <v>2.1577000000000002</v>
      </c>
    </row>
    <row r="23729" spans="1:3" ht="15" customHeight="1" x14ac:dyDescent="0.25">
      <c r="A23729" s="216">
        <v>45835</v>
      </c>
      <c r="B23729" s="217" t="s">
        <v>94</v>
      </c>
      <c r="C23729" s="218">
        <v>2.1753999999999998</v>
      </c>
    </row>
    <row r="23730" spans="1:3" ht="15" customHeight="1" x14ac:dyDescent="0.25">
      <c r="A23730" s="216">
        <v>45838</v>
      </c>
      <c r="B23730" s="217" t="s">
        <v>94</v>
      </c>
      <c r="C23730" s="218">
        <v>2.1812999999999998</v>
      </c>
    </row>
    <row r="23731" spans="1:3" ht="15" customHeight="1" x14ac:dyDescent="0.25">
      <c r="A23731" s="216">
        <v>45839</v>
      </c>
      <c r="B23731" s="217" t="s">
        <v>94</v>
      </c>
      <c r="C23731" s="218">
        <v>2.1871999999999998</v>
      </c>
    </row>
    <row r="23732" spans="1:3" ht="15" customHeight="1" x14ac:dyDescent="0.25">
      <c r="A23732" s="216">
        <v>45840</v>
      </c>
      <c r="B23732" s="217" t="s">
        <v>94</v>
      </c>
      <c r="C23732" s="218">
        <v>2.1930999999999998</v>
      </c>
    </row>
    <row r="23733" spans="1:3" ht="15" customHeight="1" x14ac:dyDescent="0.25">
      <c r="A23733" s="216">
        <v>45841</v>
      </c>
      <c r="B23733" s="217" t="s">
        <v>94</v>
      </c>
      <c r="C23733" s="218">
        <v>2.1989999999999998</v>
      </c>
    </row>
    <row r="23734" spans="1:3" ht="15" customHeight="1" x14ac:dyDescent="0.25">
      <c r="A23734" s="216">
        <v>45842</v>
      </c>
      <c r="B23734" s="217" t="s">
        <v>94</v>
      </c>
      <c r="C23734" s="218">
        <v>2.2166000000000001</v>
      </c>
    </row>
    <row r="23735" spans="1:3" ht="15" customHeight="1" x14ac:dyDescent="0.25">
      <c r="A23735" s="216">
        <v>45845</v>
      </c>
      <c r="B23735" s="217" t="s">
        <v>94</v>
      </c>
      <c r="C23735" s="218">
        <v>2.2225000000000001</v>
      </c>
    </row>
    <row r="23736" spans="1:3" ht="15" customHeight="1" x14ac:dyDescent="0.25">
      <c r="A23736" s="216">
        <v>45846</v>
      </c>
      <c r="B23736" s="217" t="s">
        <v>94</v>
      </c>
      <c r="C23736" s="218">
        <v>2.2282999999999999</v>
      </c>
    </row>
    <row r="23737" spans="1:3" ht="15" customHeight="1" x14ac:dyDescent="0.25">
      <c r="A23737" s="216">
        <v>45847</v>
      </c>
      <c r="B23737" s="217" t="s">
        <v>94</v>
      </c>
      <c r="C23737" s="218">
        <v>2.2342</v>
      </c>
    </row>
    <row r="23738" spans="1:3" ht="15" customHeight="1" x14ac:dyDescent="0.25">
      <c r="A23738" s="216">
        <v>45848</v>
      </c>
      <c r="B23738" s="217" t="s">
        <v>94</v>
      </c>
      <c r="C23738" s="218">
        <v>2.2400000000000002</v>
      </c>
    </row>
    <row r="23739" spans="1:3" ht="15" customHeight="1" x14ac:dyDescent="0.25">
      <c r="A23739" s="216">
        <v>45849</v>
      </c>
      <c r="B23739" s="217" t="s">
        <v>94</v>
      </c>
      <c r="C23739" s="218">
        <v>2.2574999999999998</v>
      </c>
    </row>
    <row r="23740" spans="1:3" ht="15" customHeight="1" x14ac:dyDescent="0.25">
      <c r="A23740" s="216">
        <v>45852</v>
      </c>
      <c r="B23740" s="217" t="s">
        <v>94</v>
      </c>
      <c r="C23740" s="218">
        <v>2.2633000000000001</v>
      </c>
    </row>
    <row r="23741" spans="1:3" ht="15" customHeight="1" x14ac:dyDescent="0.25">
      <c r="A23741" s="216">
        <v>45853</v>
      </c>
      <c r="B23741" s="217" t="s">
        <v>94</v>
      </c>
      <c r="C23741" s="218">
        <v>2.2690999999999999</v>
      </c>
    </row>
    <row r="23742" spans="1:3" ht="15" customHeight="1" x14ac:dyDescent="0.25">
      <c r="A23742" s="216">
        <v>45854</v>
      </c>
      <c r="B23742" s="217" t="s">
        <v>94</v>
      </c>
      <c r="C23742" s="218">
        <v>2.2749000000000001</v>
      </c>
    </row>
    <row r="23743" spans="1:3" ht="15" customHeight="1" x14ac:dyDescent="0.25">
      <c r="A23743" s="216">
        <v>45855</v>
      </c>
      <c r="B23743" s="217" t="s">
        <v>94</v>
      </c>
      <c r="C23743" s="218">
        <v>2.2806999999999999</v>
      </c>
    </row>
    <row r="23744" spans="1:3" ht="15" customHeight="1" x14ac:dyDescent="0.25">
      <c r="A23744" s="216">
        <v>45856</v>
      </c>
      <c r="B23744" s="217" t="s">
        <v>94</v>
      </c>
      <c r="C23744" s="218">
        <v>2.2980999999999998</v>
      </c>
    </row>
    <row r="23745" spans="1:3" ht="15" customHeight="1" x14ac:dyDescent="0.25">
      <c r="A23745" s="216">
        <v>45859</v>
      </c>
      <c r="B23745" s="217" t="s">
        <v>94</v>
      </c>
      <c r="C23745" s="218">
        <v>2.3039000000000001</v>
      </c>
    </row>
    <row r="23746" spans="1:3" ht="15" customHeight="1" x14ac:dyDescent="0.25">
      <c r="A23746" s="216">
        <v>45860</v>
      </c>
      <c r="B23746" s="217" t="s">
        <v>94</v>
      </c>
      <c r="C23746" s="218">
        <v>2.3096000000000001</v>
      </c>
    </row>
    <row r="23747" spans="1:3" ht="15" customHeight="1" x14ac:dyDescent="0.25">
      <c r="A23747" s="216">
        <v>45861</v>
      </c>
      <c r="B23747" s="217" t="s">
        <v>94</v>
      </c>
      <c r="C23747" s="218">
        <v>2.3153999999999999</v>
      </c>
    </row>
    <row r="23748" spans="1:3" ht="15" customHeight="1" x14ac:dyDescent="0.25">
      <c r="A23748" s="216">
        <v>45862</v>
      </c>
      <c r="B23748" s="217" t="s">
        <v>94</v>
      </c>
      <c r="C23748" s="218">
        <v>2.3212000000000002</v>
      </c>
    </row>
    <row r="23749" spans="1:3" ht="15" customHeight="1" x14ac:dyDescent="0.25">
      <c r="A23749" s="216">
        <v>45863</v>
      </c>
      <c r="B23749" s="217" t="s">
        <v>94</v>
      </c>
      <c r="C23749" s="218">
        <v>2.3386999999999998</v>
      </c>
    </row>
    <row r="23750" spans="1:3" ht="15" customHeight="1" x14ac:dyDescent="0.25">
      <c r="A23750" s="216">
        <v>45866</v>
      </c>
      <c r="B23750" s="217" t="s">
        <v>94</v>
      </c>
      <c r="C23750" s="218">
        <v>2.3445</v>
      </c>
    </row>
    <row r="23751" spans="1:3" ht="15" customHeight="1" x14ac:dyDescent="0.25">
      <c r="A23751" s="216">
        <v>45867</v>
      </c>
      <c r="B23751" s="217" t="s">
        <v>94</v>
      </c>
      <c r="C23751" s="218">
        <v>2.3502999999999998</v>
      </c>
    </row>
    <row r="23752" spans="1:3" ht="15" customHeight="1" x14ac:dyDescent="0.25">
      <c r="A23752" s="216">
        <v>45868</v>
      </c>
      <c r="B23752" s="217" t="s">
        <v>94</v>
      </c>
      <c r="C23752" s="218">
        <v>2.3561999999999999</v>
      </c>
    </row>
    <row r="23753" spans="1:3" ht="15" customHeight="1" x14ac:dyDescent="0.25">
      <c r="A23753" s="216">
        <v>45869</v>
      </c>
      <c r="B23753" s="217" t="s">
        <v>94</v>
      </c>
      <c r="C23753" s="218">
        <v>2.3620000000000001</v>
      </c>
    </row>
    <row r="23754" spans="1:3" ht="15" customHeight="1" x14ac:dyDescent="0.25">
      <c r="A23754" s="216">
        <v>45870</v>
      </c>
      <c r="B23754" s="217" t="s">
        <v>94</v>
      </c>
      <c r="C23754" s="218">
        <v>2.3793000000000002</v>
      </c>
    </row>
    <row r="23755" spans="1:3" ht="15" customHeight="1" x14ac:dyDescent="0.25">
      <c r="A23755" s="216">
        <v>45873</v>
      </c>
      <c r="B23755" s="217" t="s">
        <v>94</v>
      </c>
      <c r="C23755" s="218">
        <v>2.3851</v>
      </c>
    </row>
    <row r="23756" spans="1:3" ht="15" customHeight="1" x14ac:dyDescent="0.25">
      <c r="A23756" s="216">
        <v>45874</v>
      </c>
      <c r="B23756" s="217" t="s">
        <v>94</v>
      </c>
      <c r="C23756" s="218">
        <v>2.3908999999999998</v>
      </c>
    </row>
    <row r="23757" spans="1:3" ht="15" customHeight="1" x14ac:dyDescent="0.25">
      <c r="A23757" s="216">
        <v>45875</v>
      </c>
      <c r="B23757" s="217" t="s">
        <v>94</v>
      </c>
      <c r="C23757" s="218">
        <v>2.3965999999999998</v>
      </c>
    </row>
    <row r="23758" spans="1:3" ht="15" customHeight="1" x14ac:dyDescent="0.25">
      <c r="A23758" s="216">
        <v>45876</v>
      </c>
      <c r="B23758" s="217" t="s">
        <v>94</v>
      </c>
      <c r="C23758" s="218">
        <v>2.4024000000000001</v>
      </c>
    </row>
    <row r="23759" spans="1:3" ht="15" customHeight="1" x14ac:dyDescent="0.25">
      <c r="A23759" s="216">
        <v>45877</v>
      </c>
      <c r="B23759" s="217" t="s">
        <v>94</v>
      </c>
      <c r="C23759" s="218">
        <v>2.4197000000000002</v>
      </c>
    </row>
    <row r="23760" spans="1:3" ht="15" customHeight="1" x14ac:dyDescent="0.25">
      <c r="A23760" s="216">
        <v>45880</v>
      </c>
      <c r="B23760" s="217" t="s">
        <v>94</v>
      </c>
      <c r="C23760" s="218">
        <v>2.4255</v>
      </c>
    </row>
    <row r="23761" spans="1:3" ht="15" customHeight="1" x14ac:dyDescent="0.25">
      <c r="A23761" s="216">
        <v>45881</v>
      </c>
      <c r="B23761" s="217" t="s">
        <v>94</v>
      </c>
      <c r="C23761" s="218">
        <v>2.4312</v>
      </c>
    </row>
    <row r="23762" spans="1:3" ht="15" customHeight="1" x14ac:dyDescent="0.25">
      <c r="A23762" s="216">
        <v>45882</v>
      </c>
      <c r="B23762" s="217" t="s">
        <v>94</v>
      </c>
      <c r="C23762" s="218">
        <v>2.4369999999999998</v>
      </c>
    </row>
    <row r="23763" spans="1:3" ht="15" customHeight="1" x14ac:dyDescent="0.25">
      <c r="A23763" s="216">
        <v>45883</v>
      </c>
      <c r="B23763" s="217" t="s">
        <v>94</v>
      </c>
      <c r="C23763" s="218">
        <v>2.4428000000000001</v>
      </c>
    </row>
    <row r="23764" spans="1:3" ht="15" customHeight="1" x14ac:dyDescent="0.25">
      <c r="A23764" s="216">
        <v>45884</v>
      </c>
      <c r="B23764" s="217" t="s">
        <v>94</v>
      </c>
      <c r="C23764" s="218">
        <v>2.4601000000000002</v>
      </c>
    </row>
    <row r="23765" spans="1:3" ht="15" customHeight="1" x14ac:dyDescent="0.25">
      <c r="A23765" s="216">
        <v>45887</v>
      </c>
      <c r="B23765" s="217" t="s">
        <v>94</v>
      </c>
      <c r="C23765" s="218">
        <v>2.4659</v>
      </c>
    </row>
    <row r="23766" spans="1:3" ht="15" customHeight="1" x14ac:dyDescent="0.25">
      <c r="A23766" s="216">
        <v>45888</v>
      </c>
      <c r="B23766" s="217" t="s">
        <v>94</v>
      </c>
      <c r="C23766" s="218">
        <v>2.4716</v>
      </c>
    </row>
    <row r="23767" spans="1:3" ht="15" customHeight="1" x14ac:dyDescent="0.25">
      <c r="A23767" s="216">
        <v>45889</v>
      </c>
      <c r="B23767" s="217" t="s">
        <v>94</v>
      </c>
      <c r="C23767" s="218">
        <v>2.4773999999999998</v>
      </c>
    </row>
    <row r="23768" spans="1:3" ht="15" customHeight="1" x14ac:dyDescent="0.25">
      <c r="A23768" s="216">
        <v>45890</v>
      </c>
      <c r="B23768" s="217" t="s">
        <v>94</v>
      </c>
      <c r="C23768" s="218">
        <v>2.4832000000000001</v>
      </c>
    </row>
    <row r="23769" spans="1:3" ht="15" customHeight="1" x14ac:dyDescent="0.25">
      <c r="A23769" s="216">
        <v>45891</v>
      </c>
      <c r="B23769" s="217" t="s">
        <v>94</v>
      </c>
      <c r="C23769" s="218">
        <v>2.5005000000000002</v>
      </c>
    </row>
    <row r="23770" spans="1:3" ht="15" customHeight="1" x14ac:dyDescent="0.25">
      <c r="A23770" s="216">
        <v>45894</v>
      </c>
      <c r="B23770" s="217" t="s">
        <v>94</v>
      </c>
      <c r="C23770" s="218">
        <v>2.5062000000000002</v>
      </c>
    </row>
    <row r="23771" spans="1:3" ht="15" customHeight="1" x14ac:dyDescent="0.25">
      <c r="A23771" s="216">
        <v>45895</v>
      </c>
      <c r="B23771" s="217" t="s">
        <v>94</v>
      </c>
      <c r="C23771" s="218">
        <v>2.512</v>
      </c>
    </row>
    <row r="23772" spans="1:3" ht="15" customHeight="1" x14ac:dyDescent="0.25">
      <c r="A23772" s="216">
        <v>45896</v>
      </c>
      <c r="B23772" s="217" t="s">
        <v>94</v>
      </c>
      <c r="C23772" s="218">
        <v>2.5177</v>
      </c>
    </row>
    <row r="23773" spans="1:3" ht="15" customHeight="1" x14ac:dyDescent="0.25">
      <c r="A23773" s="216">
        <v>45897</v>
      </c>
      <c r="B23773" s="217" t="s">
        <v>94</v>
      </c>
      <c r="C23773" s="218">
        <v>2.5234000000000001</v>
      </c>
    </row>
    <row r="23774" spans="1:3" ht="15" customHeight="1" x14ac:dyDescent="0.25">
      <c r="A23774" s="216">
        <v>45898</v>
      </c>
      <c r="B23774" s="217" t="s">
        <v>94</v>
      </c>
      <c r="C23774" s="218">
        <v>2.5406</v>
      </c>
    </row>
    <row r="23775" spans="1:3" ht="15" customHeight="1" x14ac:dyDescent="0.25">
      <c r="A23775" s="216">
        <v>45901</v>
      </c>
      <c r="B23775" s="217" t="s">
        <v>94</v>
      </c>
      <c r="C23775" s="218">
        <v>2.5463</v>
      </c>
    </row>
    <row r="23776" spans="1:3" ht="15" customHeight="1" x14ac:dyDescent="0.25">
      <c r="A23776" s="216">
        <v>45902</v>
      </c>
      <c r="B23776" s="217" t="s">
        <v>94</v>
      </c>
      <c r="C23776" s="218">
        <v>2.5520999999999998</v>
      </c>
    </row>
    <row r="23777" spans="1:3" ht="15" customHeight="1" x14ac:dyDescent="0.25">
      <c r="A23777" s="216">
        <v>45903</v>
      </c>
      <c r="B23777" s="217" t="s">
        <v>94</v>
      </c>
      <c r="C23777" s="218">
        <v>2.5579000000000001</v>
      </c>
    </row>
    <row r="23778" spans="1:3" ht="15" customHeight="1" x14ac:dyDescent="0.25">
      <c r="A23778" s="216">
        <v>45904</v>
      </c>
      <c r="B23778" s="217" t="s">
        <v>94</v>
      </c>
      <c r="C23778" s="218">
        <v>2.5636000000000001</v>
      </c>
    </row>
    <row r="23779" spans="1:3" ht="15" customHeight="1" x14ac:dyDescent="0.25">
      <c r="A23779" s="216">
        <v>45905</v>
      </c>
      <c r="B23779" s="217" t="s">
        <v>94</v>
      </c>
      <c r="C23779" s="218">
        <v>2.5809000000000002</v>
      </c>
    </row>
    <row r="23780" spans="1:3" ht="15" customHeight="1" x14ac:dyDescent="0.25">
      <c r="A23780" s="216">
        <v>45908</v>
      </c>
      <c r="B23780" s="217" t="s">
        <v>94</v>
      </c>
      <c r="C23780" s="218">
        <v>2.5867</v>
      </c>
    </row>
    <row r="23781" spans="1:3" ht="15" customHeight="1" x14ac:dyDescent="0.25">
      <c r="A23781" s="216">
        <v>45909</v>
      </c>
      <c r="B23781" s="217" t="s">
        <v>94</v>
      </c>
      <c r="C23781" s="218">
        <v>2.5924999999999998</v>
      </c>
    </row>
    <row r="23782" spans="1:3" ht="15" customHeight="1" x14ac:dyDescent="0.25">
      <c r="A23782" s="216">
        <v>45910</v>
      </c>
      <c r="B23782" s="217" t="s">
        <v>94</v>
      </c>
      <c r="C23782" s="218">
        <v>2.5981999999999998</v>
      </c>
    </row>
    <row r="23783" spans="1:3" ht="15" customHeight="1" x14ac:dyDescent="0.25">
      <c r="A23783" s="216">
        <v>45911</v>
      </c>
      <c r="B23783" s="217" t="s">
        <v>94</v>
      </c>
      <c r="C23783" s="218">
        <v>2.6040000000000001</v>
      </c>
    </row>
    <row r="23784" spans="1:3" ht="15" customHeight="1" x14ac:dyDescent="0.25">
      <c r="A23784" s="216">
        <v>45912</v>
      </c>
      <c r="B23784" s="217" t="s">
        <v>94</v>
      </c>
      <c r="C23784" s="218">
        <v>2.6213000000000002</v>
      </c>
    </row>
    <row r="23785" spans="1:3" ht="15" customHeight="1" x14ac:dyDescent="0.25">
      <c r="A23785" s="216">
        <v>45915</v>
      </c>
      <c r="B23785" s="217" t="s">
        <v>94</v>
      </c>
      <c r="C23785" s="218">
        <v>2.6271</v>
      </c>
    </row>
    <row r="23786" spans="1:3" ht="15" customHeight="1" x14ac:dyDescent="0.25">
      <c r="A23786" s="216">
        <v>45916</v>
      </c>
      <c r="B23786" s="217" t="s">
        <v>94</v>
      </c>
      <c r="C23786" s="218">
        <v>2.6328999999999998</v>
      </c>
    </row>
    <row r="23787" spans="1:3" ht="15" customHeight="1" x14ac:dyDescent="0.25">
      <c r="A23787" s="216">
        <v>45917</v>
      </c>
      <c r="B23787" s="217" t="s">
        <v>94</v>
      </c>
      <c r="C23787" s="218">
        <v>2.6387</v>
      </c>
    </row>
    <row r="23788" spans="1:3" ht="15" customHeight="1" x14ac:dyDescent="0.25">
      <c r="A23788" s="216">
        <v>45918</v>
      </c>
      <c r="B23788" s="217" t="s">
        <v>94</v>
      </c>
      <c r="C23788" s="218">
        <v>2.6444000000000001</v>
      </c>
    </row>
    <row r="23789" spans="1:3" ht="15" customHeight="1" x14ac:dyDescent="0.25">
      <c r="A23789" s="216">
        <v>45919</v>
      </c>
      <c r="B23789" s="217" t="s">
        <v>94</v>
      </c>
      <c r="C23789" s="218">
        <v>2.6617999999999999</v>
      </c>
    </row>
    <row r="23790" spans="1:3" ht="15" customHeight="1" x14ac:dyDescent="0.25">
      <c r="A23790" s="216">
        <v>45922</v>
      </c>
      <c r="B23790" s="217" t="s">
        <v>94</v>
      </c>
      <c r="C23790" s="218">
        <v>2.6676000000000002</v>
      </c>
    </row>
    <row r="23791" spans="1:3" ht="15" customHeight="1" x14ac:dyDescent="0.25">
      <c r="A23791" s="216">
        <v>45923</v>
      </c>
      <c r="B23791" s="217" t="s">
        <v>94</v>
      </c>
      <c r="C23791" s="218">
        <v>2.6734</v>
      </c>
    </row>
    <row r="23792" spans="1:3" ht="15" customHeight="1" x14ac:dyDescent="0.25">
      <c r="A23792" s="216">
        <v>45924</v>
      </c>
      <c r="B23792" s="217" t="s">
        <v>94</v>
      </c>
      <c r="C23792" s="218">
        <v>2.6791999999999998</v>
      </c>
    </row>
    <row r="23793" spans="1:3" ht="15" customHeight="1" x14ac:dyDescent="0.25">
      <c r="A23793" s="216">
        <v>45925</v>
      </c>
      <c r="B23793" s="217" t="s">
        <v>94</v>
      </c>
      <c r="C23793" s="218">
        <v>2.6850000000000001</v>
      </c>
    </row>
    <row r="23794" spans="1:3" ht="15" customHeight="1" x14ac:dyDescent="0.25">
      <c r="A23794" s="216">
        <v>45926</v>
      </c>
      <c r="B23794" s="217" t="s">
        <v>94</v>
      </c>
      <c r="C23794" s="218">
        <v>2.7023999999999999</v>
      </c>
    </row>
    <row r="23795" spans="1:3" ht="15" customHeight="1" x14ac:dyDescent="0.25">
      <c r="A23795" s="216">
        <v>45929</v>
      </c>
      <c r="B23795" s="217" t="s">
        <v>94</v>
      </c>
      <c r="C23795" s="218">
        <v>2.7082000000000002</v>
      </c>
    </row>
    <row r="23796" spans="1:3" ht="15" customHeight="1" x14ac:dyDescent="0.25">
      <c r="A23796" s="216">
        <v>45930</v>
      </c>
      <c r="B23796" s="217" t="s">
        <v>94</v>
      </c>
      <c r="C23796" s="218">
        <v>2.714</v>
      </c>
    </row>
    <row r="23797" spans="1:3" ht="15" customHeight="1" x14ac:dyDescent="0.25">
      <c r="A23797" s="216">
        <v>45566</v>
      </c>
      <c r="B23797" s="217" t="s">
        <v>267</v>
      </c>
      <c r="C23797" s="218">
        <v>1.49E-2</v>
      </c>
    </row>
    <row r="23798" spans="1:3" ht="15" customHeight="1" x14ac:dyDescent="0.25">
      <c r="A23798" s="216">
        <v>45567</v>
      </c>
      <c r="B23798" s="217" t="s">
        <v>267</v>
      </c>
      <c r="C23798" s="218">
        <v>2.9899999999999999E-2</v>
      </c>
    </row>
    <row r="23799" spans="1:3" ht="15" customHeight="1" x14ac:dyDescent="0.25">
      <c r="A23799" s="216">
        <v>45568</v>
      </c>
      <c r="B23799" s="217" t="s">
        <v>267</v>
      </c>
      <c r="C23799" s="218">
        <v>4.4900000000000002E-2</v>
      </c>
    </row>
    <row r="23800" spans="1:3" ht="15" customHeight="1" x14ac:dyDescent="0.25">
      <c r="A23800" s="216">
        <v>45569</v>
      </c>
      <c r="B23800" s="217" t="s">
        <v>267</v>
      </c>
      <c r="C23800" s="218">
        <v>5.8900000000000001E-2</v>
      </c>
    </row>
    <row r="23801" spans="1:3" ht="15" customHeight="1" x14ac:dyDescent="0.25">
      <c r="A23801" s="216">
        <v>45572</v>
      </c>
      <c r="B23801" s="217" t="s">
        <v>267</v>
      </c>
      <c r="C23801" s="218">
        <v>0.1046</v>
      </c>
    </row>
    <row r="23802" spans="1:3" ht="15" customHeight="1" x14ac:dyDescent="0.25">
      <c r="A23802" s="216">
        <v>45573</v>
      </c>
      <c r="B23802" s="217" t="s">
        <v>267</v>
      </c>
      <c r="C23802" s="218">
        <v>0.1196</v>
      </c>
    </row>
    <row r="23803" spans="1:3" ht="15" customHeight="1" x14ac:dyDescent="0.25">
      <c r="A23803" s="216">
        <v>45574</v>
      </c>
      <c r="B23803" s="217" t="s">
        <v>267</v>
      </c>
      <c r="C23803" s="218">
        <v>0.13500000000000001</v>
      </c>
    </row>
    <row r="23804" spans="1:3" ht="15" customHeight="1" x14ac:dyDescent="0.25">
      <c r="A23804" s="216">
        <v>45575</v>
      </c>
      <c r="B23804" s="217" t="s">
        <v>267</v>
      </c>
      <c r="C23804" s="218">
        <v>0.15</v>
      </c>
    </row>
    <row r="23805" spans="1:3" ht="15" customHeight="1" x14ac:dyDescent="0.25">
      <c r="A23805" s="216">
        <v>45576</v>
      </c>
      <c r="B23805" s="217" t="s">
        <v>267</v>
      </c>
      <c r="C23805" s="218">
        <v>0.1651</v>
      </c>
    </row>
    <row r="23806" spans="1:3" ht="15" customHeight="1" x14ac:dyDescent="0.25">
      <c r="A23806" s="216">
        <v>45579</v>
      </c>
      <c r="B23806" s="217" t="s">
        <v>267</v>
      </c>
      <c r="C23806" s="218">
        <v>0.2104</v>
      </c>
    </row>
    <row r="23807" spans="1:3" ht="15" customHeight="1" x14ac:dyDescent="0.25">
      <c r="A23807" s="216">
        <v>45580</v>
      </c>
      <c r="B23807" s="217" t="s">
        <v>267</v>
      </c>
      <c r="C23807" s="218">
        <v>0.22550000000000001</v>
      </c>
    </row>
    <row r="23808" spans="1:3" ht="15" customHeight="1" x14ac:dyDescent="0.25">
      <c r="A23808" s="216">
        <v>45581</v>
      </c>
      <c r="B23808" s="217" t="s">
        <v>267</v>
      </c>
      <c r="C23808" s="218">
        <v>0.24079999999999999</v>
      </c>
    </row>
    <row r="23809" spans="1:3" ht="15" customHeight="1" x14ac:dyDescent="0.25">
      <c r="A23809" s="216">
        <v>45582</v>
      </c>
      <c r="B23809" s="217" t="s">
        <v>267</v>
      </c>
      <c r="C23809" s="218">
        <v>0.25640000000000002</v>
      </c>
    </row>
    <row r="23810" spans="1:3" ht="15" customHeight="1" x14ac:dyDescent="0.25">
      <c r="A23810" s="216">
        <v>45583</v>
      </c>
      <c r="B23810" s="217" t="s">
        <v>267</v>
      </c>
      <c r="C23810" s="218">
        <v>0.27150000000000002</v>
      </c>
    </row>
    <row r="23811" spans="1:3" ht="15" customHeight="1" x14ac:dyDescent="0.25">
      <c r="A23811" s="216">
        <v>45586</v>
      </c>
      <c r="B23811" s="217" t="s">
        <v>267</v>
      </c>
      <c r="C23811" s="218">
        <v>0.31690000000000002</v>
      </c>
    </row>
    <row r="23812" spans="1:3" ht="15" customHeight="1" x14ac:dyDescent="0.25">
      <c r="A23812" s="216">
        <v>45587</v>
      </c>
      <c r="B23812" s="217" t="s">
        <v>267</v>
      </c>
      <c r="C23812" s="218">
        <v>0.33189999999999997</v>
      </c>
    </row>
    <row r="23813" spans="1:3" ht="15" customHeight="1" x14ac:dyDescent="0.25">
      <c r="A23813" s="216">
        <v>45588</v>
      </c>
      <c r="B23813" s="217" t="s">
        <v>267</v>
      </c>
      <c r="C23813" s="218">
        <v>0.34710000000000002</v>
      </c>
    </row>
    <row r="23814" spans="1:3" ht="15" customHeight="1" x14ac:dyDescent="0.25">
      <c r="A23814" s="216">
        <v>45589</v>
      </c>
      <c r="B23814" s="217" t="s">
        <v>267</v>
      </c>
      <c r="C23814" s="218">
        <v>0.36209999999999998</v>
      </c>
    </row>
    <row r="23815" spans="1:3" ht="15" customHeight="1" x14ac:dyDescent="0.25">
      <c r="A23815" s="216">
        <v>45590</v>
      </c>
      <c r="B23815" s="217" t="s">
        <v>267</v>
      </c>
      <c r="C23815" s="218">
        <v>0.37719999999999998</v>
      </c>
    </row>
    <row r="23816" spans="1:3" ht="15" customHeight="1" x14ac:dyDescent="0.25">
      <c r="A23816" s="216">
        <v>45593</v>
      </c>
      <c r="B23816" s="217" t="s">
        <v>267</v>
      </c>
      <c r="C23816" s="218">
        <v>0.42220000000000002</v>
      </c>
    </row>
    <row r="23817" spans="1:3" ht="15" customHeight="1" x14ac:dyDescent="0.25">
      <c r="A23817" s="216">
        <v>45594</v>
      </c>
      <c r="B23817" s="217" t="s">
        <v>267</v>
      </c>
      <c r="C23817" s="218">
        <v>0.43719999999999998</v>
      </c>
    </row>
    <row r="23818" spans="1:3" ht="15" customHeight="1" x14ac:dyDescent="0.25">
      <c r="A23818" s="216">
        <v>45595</v>
      </c>
      <c r="B23818" s="217" t="s">
        <v>267</v>
      </c>
      <c r="C23818" s="218">
        <v>0.45219999999999999</v>
      </c>
    </row>
    <row r="23819" spans="1:3" ht="15" customHeight="1" x14ac:dyDescent="0.25">
      <c r="A23819" s="216">
        <v>45596</v>
      </c>
      <c r="B23819" s="217" t="s">
        <v>267</v>
      </c>
      <c r="C23819" s="218">
        <v>0.4672</v>
      </c>
    </row>
    <row r="23820" spans="1:3" ht="15" customHeight="1" x14ac:dyDescent="0.25">
      <c r="A23820" s="216">
        <v>45597</v>
      </c>
      <c r="B23820" s="217" t="s">
        <v>267</v>
      </c>
      <c r="C23820" s="218">
        <v>0.48599999999999999</v>
      </c>
    </row>
    <row r="23821" spans="1:3" ht="15" customHeight="1" x14ac:dyDescent="0.25">
      <c r="A23821" s="216">
        <v>45600</v>
      </c>
      <c r="B23821" s="217" t="s">
        <v>267</v>
      </c>
      <c r="C23821" s="218">
        <v>0.53349999999999997</v>
      </c>
    </row>
    <row r="23822" spans="1:3" ht="15" customHeight="1" x14ac:dyDescent="0.25">
      <c r="A23822" s="216">
        <v>45601</v>
      </c>
      <c r="B23822" s="217" t="s">
        <v>267</v>
      </c>
      <c r="C23822" s="218">
        <v>0.5484</v>
      </c>
    </row>
    <row r="23823" spans="1:3" ht="15" customHeight="1" x14ac:dyDescent="0.25">
      <c r="A23823" s="216">
        <v>45602</v>
      </c>
      <c r="B23823" s="217" t="s">
        <v>267</v>
      </c>
      <c r="C23823" s="218">
        <v>0.56330000000000002</v>
      </c>
    </row>
    <row r="23824" spans="1:3" ht="15" customHeight="1" x14ac:dyDescent="0.25">
      <c r="A23824" s="216">
        <v>45603</v>
      </c>
      <c r="B23824" s="217" t="s">
        <v>267</v>
      </c>
      <c r="C23824" s="218">
        <v>0.57820000000000005</v>
      </c>
    </row>
    <row r="23825" spans="1:3" ht="15" customHeight="1" x14ac:dyDescent="0.25">
      <c r="A23825" s="216">
        <v>45604</v>
      </c>
      <c r="B23825" s="217" t="s">
        <v>267</v>
      </c>
      <c r="C23825" s="218">
        <v>0.59289999999999998</v>
      </c>
    </row>
    <row r="23826" spans="1:3" ht="15" customHeight="1" x14ac:dyDescent="0.25">
      <c r="A23826" s="216">
        <v>45607</v>
      </c>
      <c r="B23826" s="217" t="s">
        <v>267</v>
      </c>
      <c r="C23826" s="218">
        <v>0.63719999999999999</v>
      </c>
    </row>
    <row r="23827" spans="1:3" ht="15" customHeight="1" x14ac:dyDescent="0.25">
      <c r="A23827" s="216">
        <v>45608</v>
      </c>
      <c r="B23827" s="217" t="s">
        <v>267</v>
      </c>
      <c r="C23827" s="218">
        <v>0.65229999999999999</v>
      </c>
    </row>
    <row r="23828" spans="1:3" ht="15" customHeight="1" x14ac:dyDescent="0.25">
      <c r="A23828" s="216">
        <v>45609</v>
      </c>
      <c r="B23828" s="217" t="s">
        <v>267</v>
      </c>
      <c r="C23828" s="218">
        <v>0.66710000000000003</v>
      </c>
    </row>
    <row r="23829" spans="1:3" ht="15" customHeight="1" x14ac:dyDescent="0.25">
      <c r="A23829" s="216">
        <v>45610</v>
      </c>
      <c r="B23829" s="217" t="s">
        <v>267</v>
      </c>
      <c r="C23829" s="218">
        <v>0.68169999999999997</v>
      </c>
    </row>
    <row r="23830" spans="1:3" ht="15" customHeight="1" x14ac:dyDescent="0.25">
      <c r="A23830" s="216">
        <v>45611</v>
      </c>
      <c r="B23830" s="217" t="s">
        <v>267</v>
      </c>
      <c r="C23830" s="218">
        <v>0.69630000000000003</v>
      </c>
    </row>
    <row r="23831" spans="1:3" ht="15" customHeight="1" x14ac:dyDescent="0.25">
      <c r="A23831" s="216">
        <v>45614</v>
      </c>
      <c r="B23831" s="217" t="s">
        <v>267</v>
      </c>
      <c r="C23831" s="218">
        <v>0.73660000000000003</v>
      </c>
    </row>
    <row r="23832" spans="1:3" ht="15" customHeight="1" x14ac:dyDescent="0.25">
      <c r="A23832" s="216">
        <v>45615</v>
      </c>
      <c r="B23832" s="217" t="s">
        <v>267</v>
      </c>
      <c r="C23832" s="218">
        <v>0.75119999999999998</v>
      </c>
    </row>
    <row r="23833" spans="1:3" ht="15" customHeight="1" x14ac:dyDescent="0.25">
      <c r="A23833" s="216">
        <v>45616</v>
      </c>
      <c r="B23833" s="217" t="s">
        <v>267</v>
      </c>
      <c r="C23833" s="218">
        <v>0.76590000000000003</v>
      </c>
    </row>
    <row r="23834" spans="1:3" ht="15" customHeight="1" x14ac:dyDescent="0.25">
      <c r="A23834" s="216">
        <v>45617</v>
      </c>
      <c r="B23834" s="217" t="s">
        <v>267</v>
      </c>
      <c r="C23834" s="218">
        <v>0.78049999999999997</v>
      </c>
    </row>
    <row r="23835" spans="1:3" ht="15" customHeight="1" x14ac:dyDescent="0.25">
      <c r="A23835" s="216">
        <v>45618</v>
      </c>
      <c r="B23835" s="217" t="s">
        <v>267</v>
      </c>
      <c r="C23835" s="218">
        <v>0.79530000000000001</v>
      </c>
    </row>
    <row r="23836" spans="1:3" ht="15" customHeight="1" x14ac:dyDescent="0.25">
      <c r="A23836" s="216">
        <v>45621</v>
      </c>
      <c r="B23836" s="217" t="s">
        <v>267</v>
      </c>
      <c r="C23836" s="218">
        <v>0.83930000000000005</v>
      </c>
    </row>
    <row r="23837" spans="1:3" ht="15" customHeight="1" x14ac:dyDescent="0.25">
      <c r="A23837" s="216">
        <v>45622</v>
      </c>
      <c r="B23837" s="217" t="s">
        <v>267</v>
      </c>
      <c r="C23837" s="218">
        <v>0.85399999999999998</v>
      </c>
    </row>
    <row r="23838" spans="1:3" ht="15" customHeight="1" x14ac:dyDescent="0.25">
      <c r="A23838" s="216">
        <v>45623</v>
      </c>
      <c r="B23838" s="217" t="s">
        <v>267</v>
      </c>
      <c r="C23838" s="218">
        <v>0.86860000000000004</v>
      </c>
    </row>
    <row r="23839" spans="1:3" ht="15" customHeight="1" x14ac:dyDescent="0.25">
      <c r="A23839" s="216">
        <v>45624</v>
      </c>
      <c r="B23839" s="217" t="s">
        <v>267</v>
      </c>
      <c r="C23839" s="218">
        <v>0.88319999999999999</v>
      </c>
    </row>
    <row r="23840" spans="1:3" ht="15" customHeight="1" x14ac:dyDescent="0.25">
      <c r="A23840" s="216">
        <v>45625</v>
      </c>
      <c r="B23840" s="217" t="s">
        <v>267</v>
      </c>
      <c r="C23840" s="218">
        <v>0.89790000000000003</v>
      </c>
    </row>
    <row r="23841" spans="1:3" ht="15" customHeight="1" x14ac:dyDescent="0.25">
      <c r="A23841" s="216">
        <v>45628</v>
      </c>
      <c r="B23841" s="217" t="s">
        <v>267</v>
      </c>
      <c r="C23841" s="218">
        <v>0.94189999999999996</v>
      </c>
    </row>
    <row r="23842" spans="1:3" ht="15" customHeight="1" x14ac:dyDescent="0.25">
      <c r="A23842" s="216">
        <v>45629</v>
      </c>
      <c r="B23842" s="217" t="s">
        <v>267</v>
      </c>
      <c r="C23842" s="218">
        <v>0.95650000000000002</v>
      </c>
    </row>
    <row r="23843" spans="1:3" ht="15" customHeight="1" x14ac:dyDescent="0.25">
      <c r="A23843" s="216">
        <v>45630</v>
      </c>
      <c r="B23843" s="217" t="s">
        <v>267</v>
      </c>
      <c r="C23843" s="218">
        <v>0.96970000000000001</v>
      </c>
    </row>
    <row r="23844" spans="1:3" ht="15" customHeight="1" x14ac:dyDescent="0.25">
      <c r="A23844" s="216">
        <v>45631</v>
      </c>
      <c r="B23844" s="217" t="s">
        <v>267</v>
      </c>
      <c r="C23844" s="218">
        <v>0.98609999999999998</v>
      </c>
    </row>
    <row r="23845" spans="1:3" ht="15" customHeight="1" x14ac:dyDescent="0.25">
      <c r="A23845" s="216">
        <v>45632</v>
      </c>
      <c r="B23845" s="217" t="s">
        <v>267</v>
      </c>
      <c r="C23845" s="218">
        <v>1.0012000000000001</v>
      </c>
    </row>
    <row r="23846" spans="1:3" ht="15" customHeight="1" x14ac:dyDescent="0.25">
      <c r="A23846" s="216">
        <v>45635</v>
      </c>
      <c r="B23846" s="217" t="s">
        <v>267</v>
      </c>
      <c r="C23846" s="218">
        <v>1.0450999999999999</v>
      </c>
    </row>
    <row r="23847" spans="1:3" ht="15" customHeight="1" x14ac:dyDescent="0.25">
      <c r="A23847" s="216">
        <v>45636</v>
      </c>
      <c r="B23847" s="217" t="s">
        <v>267</v>
      </c>
      <c r="C23847" s="218">
        <v>1.0598000000000001</v>
      </c>
    </row>
    <row r="23848" spans="1:3" ht="15" customHeight="1" x14ac:dyDescent="0.25">
      <c r="A23848" s="216">
        <v>45637</v>
      </c>
      <c r="B23848" s="217" t="s">
        <v>267</v>
      </c>
      <c r="C23848" s="218">
        <v>1.0744</v>
      </c>
    </row>
    <row r="23849" spans="1:3" ht="15" customHeight="1" x14ac:dyDescent="0.25">
      <c r="A23849" s="216">
        <v>45638</v>
      </c>
      <c r="B23849" s="217" t="s">
        <v>267</v>
      </c>
      <c r="C23849" s="218">
        <v>1.0891999999999999</v>
      </c>
    </row>
    <row r="23850" spans="1:3" ht="15" customHeight="1" x14ac:dyDescent="0.25">
      <c r="A23850" s="216">
        <v>45639</v>
      </c>
      <c r="B23850" s="217" t="s">
        <v>267</v>
      </c>
      <c r="C23850" s="218">
        <v>1.1039000000000001</v>
      </c>
    </row>
    <row r="23851" spans="1:3" ht="15" customHeight="1" x14ac:dyDescent="0.25">
      <c r="A23851" s="216">
        <v>45642</v>
      </c>
      <c r="B23851" s="217" t="s">
        <v>267</v>
      </c>
      <c r="C23851" s="218">
        <v>1.1482000000000001</v>
      </c>
    </row>
    <row r="23852" spans="1:3" ht="15" customHeight="1" x14ac:dyDescent="0.25">
      <c r="A23852" s="216">
        <v>45643</v>
      </c>
      <c r="B23852" s="217" t="s">
        <v>267</v>
      </c>
      <c r="C23852" s="218">
        <v>1.1632</v>
      </c>
    </row>
    <row r="23853" spans="1:3" ht="15" customHeight="1" x14ac:dyDescent="0.25">
      <c r="A23853" s="216">
        <v>45644</v>
      </c>
      <c r="B23853" s="217" t="s">
        <v>267</v>
      </c>
      <c r="C23853" s="218">
        <v>1.1780999999999999</v>
      </c>
    </row>
    <row r="23854" spans="1:3" ht="15" customHeight="1" x14ac:dyDescent="0.25">
      <c r="A23854" s="216">
        <v>45645</v>
      </c>
      <c r="B23854" s="217" t="s">
        <v>267</v>
      </c>
      <c r="C23854" s="218">
        <v>1.1913</v>
      </c>
    </row>
    <row r="23855" spans="1:3" ht="15" customHeight="1" x14ac:dyDescent="0.25">
      <c r="A23855" s="216">
        <v>45646</v>
      </c>
      <c r="B23855" s="217" t="s">
        <v>267</v>
      </c>
      <c r="C23855" s="218">
        <v>1.2060999999999999</v>
      </c>
    </row>
    <row r="23856" spans="1:3" ht="15" customHeight="1" x14ac:dyDescent="0.25">
      <c r="A23856" s="216">
        <v>45649</v>
      </c>
      <c r="B23856" s="217" t="s">
        <v>267</v>
      </c>
      <c r="C23856" s="218">
        <v>1.25</v>
      </c>
    </row>
    <row r="23857" spans="1:3" ht="15" customHeight="1" x14ac:dyDescent="0.25">
      <c r="A23857" s="216">
        <v>45650</v>
      </c>
      <c r="B23857" s="217" t="s">
        <v>267</v>
      </c>
      <c r="C23857" s="218">
        <v>1.2646999999999999</v>
      </c>
    </row>
    <row r="23858" spans="1:3" ht="15" customHeight="1" x14ac:dyDescent="0.25">
      <c r="A23858" s="216">
        <v>45651</v>
      </c>
      <c r="B23858" s="217" t="s">
        <v>267</v>
      </c>
      <c r="C23858" s="218">
        <v>1.2794000000000001</v>
      </c>
    </row>
    <row r="23859" spans="1:3" ht="15" customHeight="1" x14ac:dyDescent="0.25">
      <c r="A23859" s="216">
        <v>45652</v>
      </c>
      <c r="B23859" s="217" t="s">
        <v>267</v>
      </c>
      <c r="C23859" s="218">
        <v>1.2944</v>
      </c>
    </row>
    <row r="23860" spans="1:3" ht="15" customHeight="1" x14ac:dyDescent="0.25">
      <c r="A23860" s="216">
        <v>45653</v>
      </c>
      <c r="B23860" s="217" t="s">
        <v>267</v>
      </c>
      <c r="C23860" s="218">
        <v>1.3090999999999999</v>
      </c>
    </row>
    <row r="23861" spans="1:3" ht="15" customHeight="1" x14ac:dyDescent="0.25">
      <c r="A23861" s="216">
        <v>45656</v>
      </c>
      <c r="B23861" s="217" t="s">
        <v>267</v>
      </c>
      <c r="C23861" s="218">
        <v>1.3531</v>
      </c>
    </row>
    <row r="23862" spans="1:3" ht="15" customHeight="1" x14ac:dyDescent="0.25">
      <c r="A23862" s="216">
        <v>45657</v>
      </c>
      <c r="B23862" s="217" t="s">
        <v>267</v>
      </c>
      <c r="C23862" s="218">
        <v>1.3676999999999999</v>
      </c>
    </row>
    <row r="23863" spans="1:3" ht="15" customHeight="1" x14ac:dyDescent="0.25">
      <c r="A23863" s="216">
        <v>45659</v>
      </c>
      <c r="B23863" s="217" t="s">
        <v>267</v>
      </c>
      <c r="C23863" s="218">
        <v>1.3986000000000001</v>
      </c>
    </row>
    <row r="23864" spans="1:3" ht="15" customHeight="1" x14ac:dyDescent="0.25">
      <c r="A23864" s="216">
        <v>45660</v>
      </c>
      <c r="B23864" s="217" t="s">
        <v>267</v>
      </c>
      <c r="C23864" s="218">
        <v>1.4132</v>
      </c>
    </row>
    <row r="23865" spans="1:3" ht="15" customHeight="1" x14ac:dyDescent="0.25">
      <c r="A23865" s="216">
        <v>45663</v>
      </c>
      <c r="B23865" s="217" t="s">
        <v>267</v>
      </c>
      <c r="C23865" s="218">
        <v>1.4573</v>
      </c>
    </row>
    <row r="23866" spans="1:3" ht="15" customHeight="1" x14ac:dyDescent="0.25">
      <c r="A23866" s="216">
        <v>45664</v>
      </c>
      <c r="B23866" s="217" t="s">
        <v>267</v>
      </c>
      <c r="C23866" s="218">
        <v>1.4719</v>
      </c>
    </row>
    <row r="23867" spans="1:3" ht="15" customHeight="1" x14ac:dyDescent="0.25">
      <c r="A23867" s="216">
        <v>45665</v>
      </c>
      <c r="B23867" s="217" t="s">
        <v>267</v>
      </c>
      <c r="C23867" s="218">
        <v>1.4865999999999999</v>
      </c>
    </row>
    <row r="23868" spans="1:3" ht="15" customHeight="1" x14ac:dyDescent="0.25">
      <c r="A23868" s="216">
        <v>45666</v>
      </c>
      <c r="B23868" s="217" t="s">
        <v>267</v>
      </c>
      <c r="C23868" s="218">
        <v>1.5013000000000001</v>
      </c>
    </row>
    <row r="23869" spans="1:3" ht="15" customHeight="1" x14ac:dyDescent="0.25">
      <c r="A23869" s="216">
        <v>45667</v>
      </c>
      <c r="B23869" s="217" t="s">
        <v>267</v>
      </c>
      <c r="C23869" s="218">
        <v>1.516</v>
      </c>
    </row>
    <row r="23870" spans="1:3" ht="15" customHeight="1" x14ac:dyDescent="0.25">
      <c r="A23870" s="216">
        <v>45670</v>
      </c>
      <c r="B23870" s="217" t="s">
        <v>267</v>
      </c>
      <c r="C23870" s="218">
        <v>1.5601</v>
      </c>
    </row>
    <row r="23871" spans="1:3" ht="15" customHeight="1" x14ac:dyDescent="0.25">
      <c r="A23871" s="216">
        <v>45671</v>
      </c>
      <c r="B23871" s="217" t="s">
        <v>267</v>
      </c>
      <c r="C23871" s="218">
        <v>1.5747</v>
      </c>
    </row>
    <row r="23872" spans="1:3" ht="15" customHeight="1" x14ac:dyDescent="0.25">
      <c r="A23872" s="216">
        <v>45672</v>
      </c>
      <c r="B23872" s="217" t="s">
        <v>267</v>
      </c>
      <c r="C23872" s="218">
        <v>1.5893999999999999</v>
      </c>
    </row>
    <row r="23873" spans="1:3" ht="15" customHeight="1" x14ac:dyDescent="0.25">
      <c r="A23873" s="216">
        <v>45673</v>
      </c>
      <c r="B23873" s="217" t="s">
        <v>267</v>
      </c>
      <c r="C23873" s="218">
        <v>1.6042000000000001</v>
      </c>
    </row>
    <row r="23874" spans="1:3" ht="15" customHeight="1" x14ac:dyDescent="0.25">
      <c r="A23874" s="216">
        <v>45674</v>
      </c>
      <c r="B23874" s="217" t="s">
        <v>267</v>
      </c>
      <c r="C23874" s="218">
        <v>1.6194</v>
      </c>
    </row>
    <row r="23875" spans="1:3" ht="15" customHeight="1" x14ac:dyDescent="0.25">
      <c r="A23875" s="216">
        <v>45677</v>
      </c>
      <c r="B23875" s="217" t="s">
        <v>267</v>
      </c>
      <c r="C23875" s="218">
        <v>1.6634</v>
      </c>
    </row>
    <row r="23876" spans="1:3" ht="15" customHeight="1" x14ac:dyDescent="0.25">
      <c r="A23876" s="216">
        <v>45678</v>
      </c>
      <c r="B23876" s="217" t="s">
        <v>267</v>
      </c>
      <c r="C23876" s="218">
        <v>1.6781999999999999</v>
      </c>
    </row>
    <row r="23877" spans="1:3" ht="15" customHeight="1" x14ac:dyDescent="0.25">
      <c r="A23877" s="216">
        <v>45679</v>
      </c>
      <c r="B23877" s="217" t="s">
        <v>267</v>
      </c>
      <c r="C23877" s="218">
        <v>1.6928000000000001</v>
      </c>
    </row>
    <row r="23878" spans="1:3" ht="15" customHeight="1" x14ac:dyDescent="0.25">
      <c r="A23878" s="216">
        <v>45680</v>
      </c>
      <c r="B23878" s="217" t="s">
        <v>267</v>
      </c>
      <c r="C23878" s="218">
        <v>1.7075</v>
      </c>
    </row>
    <row r="23879" spans="1:3" ht="15" customHeight="1" x14ac:dyDescent="0.25">
      <c r="A23879" s="216">
        <v>45681</v>
      </c>
      <c r="B23879" s="217" t="s">
        <v>267</v>
      </c>
      <c r="C23879" s="218">
        <v>1.7223999999999999</v>
      </c>
    </row>
    <row r="23880" spans="1:3" ht="15" customHeight="1" x14ac:dyDescent="0.25">
      <c r="A23880" s="216">
        <v>45684</v>
      </c>
      <c r="B23880" s="217" t="s">
        <v>267</v>
      </c>
      <c r="C23880" s="218">
        <v>1.7663</v>
      </c>
    </row>
    <row r="23881" spans="1:3" ht="15" customHeight="1" x14ac:dyDescent="0.25">
      <c r="A23881" s="216">
        <v>45685</v>
      </c>
      <c r="B23881" s="217" t="s">
        <v>267</v>
      </c>
      <c r="C23881" s="218">
        <v>1.7809999999999999</v>
      </c>
    </row>
    <row r="23882" spans="1:3" ht="15" customHeight="1" x14ac:dyDescent="0.25">
      <c r="A23882" s="216">
        <v>45686</v>
      </c>
      <c r="B23882" s="217" t="s">
        <v>267</v>
      </c>
      <c r="C23882" s="218">
        <v>1.7957000000000001</v>
      </c>
    </row>
    <row r="23883" spans="1:3" ht="15" customHeight="1" x14ac:dyDescent="0.25">
      <c r="A23883" s="216">
        <v>45687</v>
      </c>
      <c r="B23883" s="217" t="s">
        <v>267</v>
      </c>
      <c r="C23883" s="218">
        <v>1.8107</v>
      </c>
    </row>
    <row r="23884" spans="1:3" ht="15" customHeight="1" x14ac:dyDescent="0.25">
      <c r="A23884" s="216">
        <v>45688</v>
      </c>
      <c r="B23884" s="217" t="s">
        <v>267</v>
      </c>
      <c r="C23884" s="218">
        <v>1.8252999999999999</v>
      </c>
    </row>
    <row r="23885" spans="1:3" ht="15" customHeight="1" x14ac:dyDescent="0.25">
      <c r="A23885" s="216">
        <v>45691</v>
      </c>
      <c r="B23885" s="217" t="s">
        <v>267</v>
      </c>
      <c r="C23885" s="218">
        <v>1.8692</v>
      </c>
    </row>
    <row r="23886" spans="1:3" ht="15" customHeight="1" x14ac:dyDescent="0.25">
      <c r="A23886" s="216">
        <v>45692</v>
      </c>
      <c r="B23886" s="217" t="s">
        <v>267</v>
      </c>
      <c r="C23886" s="218">
        <v>1.8842000000000001</v>
      </c>
    </row>
    <row r="23887" spans="1:3" ht="15" customHeight="1" x14ac:dyDescent="0.25">
      <c r="A23887" s="216">
        <v>45693</v>
      </c>
      <c r="B23887" s="217" t="s">
        <v>267</v>
      </c>
      <c r="C23887" s="218">
        <v>1.8988</v>
      </c>
    </row>
    <row r="23888" spans="1:3" ht="15" customHeight="1" x14ac:dyDescent="0.25">
      <c r="A23888" s="216">
        <v>45694</v>
      </c>
      <c r="B23888" s="217" t="s">
        <v>267</v>
      </c>
      <c r="C23888" s="218">
        <v>1.9133</v>
      </c>
    </row>
    <row r="23889" spans="1:3" ht="15" customHeight="1" x14ac:dyDescent="0.25">
      <c r="A23889" s="216">
        <v>45695</v>
      </c>
      <c r="B23889" s="217" t="s">
        <v>267</v>
      </c>
      <c r="C23889" s="218">
        <v>1.9277</v>
      </c>
    </row>
    <row r="23890" spans="1:3" ht="15" customHeight="1" x14ac:dyDescent="0.25">
      <c r="A23890" s="216">
        <v>45698</v>
      </c>
      <c r="B23890" s="217" t="s">
        <v>267</v>
      </c>
      <c r="C23890" s="218">
        <v>1.9714</v>
      </c>
    </row>
    <row r="23891" spans="1:3" ht="15" customHeight="1" x14ac:dyDescent="0.25">
      <c r="A23891" s="216">
        <v>45699</v>
      </c>
      <c r="B23891" s="217" t="s">
        <v>267</v>
      </c>
      <c r="C23891" s="218">
        <v>1.986</v>
      </c>
    </row>
    <row r="23892" spans="1:3" ht="15" customHeight="1" x14ac:dyDescent="0.25">
      <c r="A23892" s="216">
        <v>45700</v>
      </c>
      <c r="B23892" s="217" t="s">
        <v>267</v>
      </c>
      <c r="C23892" s="218">
        <v>2.0002</v>
      </c>
    </row>
    <row r="23893" spans="1:3" ht="15" customHeight="1" x14ac:dyDescent="0.25">
      <c r="A23893" s="216">
        <v>45701</v>
      </c>
      <c r="B23893" s="217" t="s">
        <v>267</v>
      </c>
      <c r="C23893" s="218">
        <v>2.0146999999999999</v>
      </c>
    </row>
    <row r="23894" spans="1:3" ht="15" customHeight="1" x14ac:dyDescent="0.25">
      <c r="A23894" s="216">
        <v>45702</v>
      </c>
      <c r="B23894" s="217" t="s">
        <v>267</v>
      </c>
      <c r="C23894" s="218">
        <v>2.0289000000000001</v>
      </c>
    </row>
    <row r="23895" spans="1:3" ht="15" customHeight="1" x14ac:dyDescent="0.25">
      <c r="A23895" s="216">
        <v>45705</v>
      </c>
      <c r="B23895" s="217" t="s">
        <v>267</v>
      </c>
      <c r="C23895" s="218">
        <v>2.0724</v>
      </c>
    </row>
    <row r="23896" spans="1:3" ht="15" customHeight="1" x14ac:dyDescent="0.25">
      <c r="A23896" s="216">
        <v>45706</v>
      </c>
      <c r="B23896" s="217" t="s">
        <v>267</v>
      </c>
      <c r="C23896" s="218">
        <v>2.0865</v>
      </c>
    </row>
    <row r="23897" spans="1:3" ht="15" customHeight="1" x14ac:dyDescent="0.25">
      <c r="A23897" s="216">
        <v>45707</v>
      </c>
      <c r="B23897" s="217" t="s">
        <v>267</v>
      </c>
      <c r="C23897" s="218">
        <v>2.1009000000000002</v>
      </c>
    </row>
    <row r="23898" spans="1:3" ht="15" customHeight="1" x14ac:dyDescent="0.25">
      <c r="A23898" s="216">
        <v>45708</v>
      </c>
      <c r="B23898" s="217" t="s">
        <v>267</v>
      </c>
      <c r="C23898" s="218">
        <v>2.1153</v>
      </c>
    </row>
    <row r="23899" spans="1:3" ht="15" customHeight="1" x14ac:dyDescent="0.25">
      <c r="A23899" s="216">
        <v>45709</v>
      </c>
      <c r="B23899" s="217" t="s">
        <v>267</v>
      </c>
      <c r="C23899" s="218">
        <v>2.1297000000000001</v>
      </c>
    </row>
    <row r="23900" spans="1:3" ht="15" customHeight="1" x14ac:dyDescent="0.25">
      <c r="A23900" s="216">
        <v>45712</v>
      </c>
      <c r="B23900" s="217" t="s">
        <v>267</v>
      </c>
      <c r="C23900" s="218">
        <v>2.1728999999999998</v>
      </c>
    </row>
    <row r="23901" spans="1:3" ht="15" customHeight="1" x14ac:dyDescent="0.25">
      <c r="A23901" s="216">
        <v>45713</v>
      </c>
      <c r="B23901" s="217" t="s">
        <v>267</v>
      </c>
      <c r="C23901" s="218">
        <v>2.1873999999999998</v>
      </c>
    </row>
    <row r="23902" spans="1:3" ht="15" customHeight="1" x14ac:dyDescent="0.25">
      <c r="A23902" s="216">
        <v>45714</v>
      </c>
      <c r="B23902" s="217" t="s">
        <v>267</v>
      </c>
      <c r="C23902" s="218">
        <v>2.2017000000000002</v>
      </c>
    </row>
    <row r="23903" spans="1:3" ht="15" customHeight="1" x14ac:dyDescent="0.25">
      <c r="A23903" s="216">
        <v>45715</v>
      </c>
      <c r="B23903" s="217" t="s">
        <v>267</v>
      </c>
      <c r="C23903" s="218">
        <v>2.2162000000000002</v>
      </c>
    </row>
    <row r="23904" spans="1:3" ht="15" customHeight="1" x14ac:dyDescent="0.25">
      <c r="A23904" s="216">
        <v>45716</v>
      </c>
      <c r="B23904" s="217" t="s">
        <v>267</v>
      </c>
      <c r="C23904" s="218">
        <v>2.2307000000000001</v>
      </c>
    </row>
    <row r="23905" spans="1:3" ht="15" customHeight="1" x14ac:dyDescent="0.25">
      <c r="A23905" s="216">
        <v>45719</v>
      </c>
      <c r="B23905" s="217" t="s">
        <v>267</v>
      </c>
      <c r="C23905" s="218">
        <v>2.2671999999999999</v>
      </c>
    </row>
    <row r="23906" spans="1:3" ht="15" customHeight="1" x14ac:dyDescent="0.25">
      <c r="A23906" s="216">
        <v>45720</v>
      </c>
      <c r="B23906" s="217" t="s">
        <v>267</v>
      </c>
      <c r="C23906" s="218">
        <v>2.2816000000000001</v>
      </c>
    </row>
    <row r="23907" spans="1:3" ht="15" customHeight="1" x14ac:dyDescent="0.25">
      <c r="A23907" s="216">
        <v>45721</v>
      </c>
      <c r="B23907" s="217" t="s">
        <v>267</v>
      </c>
      <c r="C23907" s="218">
        <v>2.2961</v>
      </c>
    </row>
    <row r="23908" spans="1:3" ht="15" customHeight="1" x14ac:dyDescent="0.25">
      <c r="A23908" s="216">
        <v>45722</v>
      </c>
      <c r="B23908" s="217" t="s">
        <v>267</v>
      </c>
      <c r="C23908" s="218">
        <v>2.3170000000000002</v>
      </c>
    </row>
    <row r="23909" spans="1:3" ht="15" customHeight="1" x14ac:dyDescent="0.25">
      <c r="A23909" s="216">
        <v>45723</v>
      </c>
      <c r="B23909" s="217" t="s">
        <v>267</v>
      </c>
      <c r="C23909" s="218">
        <v>2.3304999999999998</v>
      </c>
    </row>
    <row r="23910" spans="1:3" ht="15" customHeight="1" x14ac:dyDescent="0.25">
      <c r="A23910" s="216">
        <v>45726</v>
      </c>
      <c r="B23910" s="217" t="s">
        <v>267</v>
      </c>
      <c r="C23910" s="218">
        <v>2.3742999999999999</v>
      </c>
    </row>
    <row r="23911" spans="1:3" ht="15" customHeight="1" x14ac:dyDescent="0.25">
      <c r="A23911" s="216">
        <v>45727</v>
      </c>
      <c r="B23911" s="217" t="s">
        <v>267</v>
      </c>
      <c r="C23911" s="218">
        <v>2.3887</v>
      </c>
    </row>
    <row r="23912" spans="1:3" ht="15" customHeight="1" x14ac:dyDescent="0.25">
      <c r="A23912" s="216">
        <v>45728</v>
      </c>
      <c r="B23912" s="217" t="s">
        <v>267</v>
      </c>
      <c r="C23912" s="218">
        <v>2.4030999999999998</v>
      </c>
    </row>
    <row r="23913" spans="1:3" ht="15" customHeight="1" x14ac:dyDescent="0.25">
      <c r="A23913" s="216">
        <v>45729</v>
      </c>
      <c r="B23913" s="217" t="s">
        <v>267</v>
      </c>
      <c r="C23913" s="218">
        <v>2.4178999999999999</v>
      </c>
    </row>
    <row r="23914" spans="1:3" ht="15" customHeight="1" x14ac:dyDescent="0.25">
      <c r="A23914" s="216">
        <v>45730</v>
      </c>
      <c r="B23914" s="217" t="s">
        <v>267</v>
      </c>
      <c r="C23914" s="218">
        <v>2.4325000000000001</v>
      </c>
    </row>
    <row r="23915" spans="1:3" ht="15" customHeight="1" x14ac:dyDescent="0.25">
      <c r="A23915" s="216">
        <v>45733</v>
      </c>
      <c r="B23915" s="217" t="s">
        <v>267</v>
      </c>
      <c r="C23915" s="218">
        <v>2.4754999999999998</v>
      </c>
    </row>
    <row r="23916" spans="1:3" ht="15" customHeight="1" x14ac:dyDescent="0.25">
      <c r="A23916" s="216">
        <v>45734</v>
      </c>
      <c r="B23916" s="217" t="s">
        <v>267</v>
      </c>
      <c r="C23916" s="218">
        <v>2.4897999999999998</v>
      </c>
    </row>
    <row r="23917" spans="1:3" ht="15" customHeight="1" x14ac:dyDescent="0.25">
      <c r="A23917" s="216">
        <v>45735</v>
      </c>
      <c r="B23917" s="217" t="s">
        <v>267</v>
      </c>
      <c r="C23917" s="218">
        <v>2.5043000000000002</v>
      </c>
    </row>
    <row r="23918" spans="1:3" ht="15" customHeight="1" x14ac:dyDescent="0.25">
      <c r="A23918" s="216">
        <v>45736</v>
      </c>
      <c r="B23918" s="217" t="s">
        <v>267</v>
      </c>
      <c r="C23918" s="218">
        <v>2.5190999999999999</v>
      </c>
    </row>
    <row r="23919" spans="1:3" ht="15" customHeight="1" x14ac:dyDescent="0.25">
      <c r="A23919" s="216">
        <v>45737</v>
      </c>
      <c r="B23919" s="217" t="s">
        <v>267</v>
      </c>
      <c r="C23919" s="218">
        <v>2.5333000000000001</v>
      </c>
    </row>
    <row r="23920" spans="1:3" ht="15" customHeight="1" x14ac:dyDescent="0.25">
      <c r="A23920" s="216">
        <v>45740</v>
      </c>
      <c r="B23920" s="217" t="s">
        <v>267</v>
      </c>
      <c r="C23920" s="218">
        <v>2.5760999999999998</v>
      </c>
    </row>
    <row r="23921" spans="1:3" ht="15" customHeight="1" x14ac:dyDescent="0.25">
      <c r="A23921" s="216">
        <v>45741</v>
      </c>
      <c r="B23921" s="217" t="s">
        <v>267</v>
      </c>
      <c r="C23921" s="218">
        <v>2.5903</v>
      </c>
    </row>
    <row r="23922" spans="1:3" ht="15" customHeight="1" x14ac:dyDescent="0.25">
      <c r="A23922" s="216">
        <v>45742</v>
      </c>
      <c r="B23922" s="217" t="s">
        <v>267</v>
      </c>
      <c r="C23922" s="218">
        <v>2.6046</v>
      </c>
    </row>
    <row r="23923" spans="1:3" ht="15" customHeight="1" x14ac:dyDescent="0.25">
      <c r="A23923" s="216">
        <v>45743</v>
      </c>
      <c r="B23923" s="217" t="s">
        <v>267</v>
      </c>
      <c r="C23923" s="218">
        <v>2.6191</v>
      </c>
    </row>
    <row r="23924" spans="1:3" ht="15" customHeight="1" x14ac:dyDescent="0.25">
      <c r="A23924" s="216">
        <v>45744</v>
      </c>
      <c r="B23924" s="217" t="s">
        <v>267</v>
      </c>
      <c r="C23924" s="218">
        <v>2.6339000000000001</v>
      </c>
    </row>
    <row r="23925" spans="1:3" ht="15" customHeight="1" x14ac:dyDescent="0.25">
      <c r="A23925" s="216">
        <v>45747</v>
      </c>
      <c r="B23925" s="217" t="s">
        <v>267</v>
      </c>
      <c r="C23925" s="218">
        <v>2.6768000000000001</v>
      </c>
    </row>
    <row r="23926" spans="1:3" ht="15" customHeight="1" x14ac:dyDescent="0.25">
      <c r="A23926" s="216">
        <v>45748</v>
      </c>
      <c r="B23926" s="217" t="s">
        <v>267</v>
      </c>
      <c r="C23926" s="218">
        <v>2.6911</v>
      </c>
    </row>
    <row r="23927" spans="1:3" ht="15" customHeight="1" x14ac:dyDescent="0.25">
      <c r="A23927" s="216">
        <v>45749</v>
      </c>
      <c r="B23927" s="217" t="s">
        <v>267</v>
      </c>
      <c r="C23927" s="218">
        <v>2.7054</v>
      </c>
    </row>
    <row r="23928" spans="1:3" ht="15" customHeight="1" x14ac:dyDescent="0.25">
      <c r="A23928" s="216">
        <v>45750</v>
      </c>
      <c r="B23928" s="217" t="s">
        <v>267</v>
      </c>
      <c r="C23928" s="218">
        <v>2.7198000000000002</v>
      </c>
    </row>
    <row r="23929" spans="1:3" ht="15" customHeight="1" x14ac:dyDescent="0.25">
      <c r="A23929" s="216">
        <v>45751</v>
      </c>
      <c r="B23929" s="217" t="s">
        <v>267</v>
      </c>
      <c r="C23929" s="218">
        <v>2.734</v>
      </c>
    </row>
    <row r="23930" spans="1:3" ht="15" customHeight="1" x14ac:dyDescent="0.25">
      <c r="A23930" s="216">
        <v>45754</v>
      </c>
      <c r="B23930" s="217" t="s">
        <v>267</v>
      </c>
      <c r="C23930" s="218">
        <v>2.7776999999999998</v>
      </c>
    </row>
    <row r="23931" spans="1:3" ht="15" customHeight="1" x14ac:dyDescent="0.25">
      <c r="A23931" s="216">
        <v>45755</v>
      </c>
      <c r="B23931" s="217" t="s">
        <v>267</v>
      </c>
      <c r="C23931" s="218">
        <v>2.7919999999999998</v>
      </c>
    </row>
    <row r="23932" spans="1:3" ht="15" customHeight="1" x14ac:dyDescent="0.25">
      <c r="A23932" s="216">
        <v>45756</v>
      </c>
      <c r="B23932" s="217" t="s">
        <v>267</v>
      </c>
      <c r="C23932" s="218">
        <v>2.8064</v>
      </c>
    </row>
    <row r="23933" spans="1:3" ht="15" customHeight="1" x14ac:dyDescent="0.25">
      <c r="A23933" s="216">
        <v>45757</v>
      </c>
      <c r="B23933" s="217" t="s">
        <v>267</v>
      </c>
      <c r="C23933" s="218">
        <v>2.8207</v>
      </c>
    </row>
    <row r="23934" spans="1:3" ht="15" customHeight="1" x14ac:dyDescent="0.25">
      <c r="A23934" s="216">
        <v>45758</v>
      </c>
      <c r="B23934" s="217" t="s">
        <v>267</v>
      </c>
      <c r="C23934" s="218">
        <v>2.8351999999999999</v>
      </c>
    </row>
    <row r="23935" spans="1:3" ht="15" customHeight="1" x14ac:dyDescent="0.25">
      <c r="A23935" s="216">
        <v>45761</v>
      </c>
      <c r="B23935" s="217" t="s">
        <v>267</v>
      </c>
      <c r="C23935" s="218">
        <v>2.8788</v>
      </c>
    </row>
    <row r="23936" spans="1:3" ht="15" customHeight="1" x14ac:dyDescent="0.25">
      <c r="A23936" s="216">
        <v>45762</v>
      </c>
      <c r="B23936" s="217" t="s">
        <v>267</v>
      </c>
      <c r="C23936" s="218">
        <v>2.8934000000000002</v>
      </c>
    </row>
    <row r="23937" spans="1:3" ht="15" customHeight="1" x14ac:dyDescent="0.25">
      <c r="A23937" s="216">
        <v>45763</v>
      </c>
      <c r="B23937" s="217" t="s">
        <v>267</v>
      </c>
      <c r="C23937" s="218">
        <v>2.9077999999999999</v>
      </c>
    </row>
    <row r="23938" spans="1:3" ht="15" customHeight="1" x14ac:dyDescent="0.25">
      <c r="A23938" s="216">
        <v>45764</v>
      </c>
      <c r="B23938" s="217" t="s">
        <v>267</v>
      </c>
      <c r="C23938" s="218">
        <v>2.9220999999999999</v>
      </c>
    </row>
    <row r="23939" spans="1:3" ht="15" customHeight="1" x14ac:dyDescent="0.25">
      <c r="A23939" s="216">
        <v>45769</v>
      </c>
      <c r="B23939" s="217" t="s">
        <v>267</v>
      </c>
      <c r="C23939" s="218">
        <v>2.9939</v>
      </c>
    </row>
    <row r="23940" spans="1:3" ht="15" customHeight="1" x14ac:dyDescent="0.25">
      <c r="A23940" s="216">
        <v>45770</v>
      </c>
      <c r="B23940" s="217" t="s">
        <v>267</v>
      </c>
      <c r="C23940" s="218">
        <v>3.0078</v>
      </c>
    </row>
    <row r="23941" spans="1:3" ht="15" customHeight="1" x14ac:dyDescent="0.25">
      <c r="A23941" s="216">
        <v>45771</v>
      </c>
      <c r="B23941" s="217" t="s">
        <v>267</v>
      </c>
      <c r="C23941" s="218">
        <v>3.0221</v>
      </c>
    </row>
    <row r="23942" spans="1:3" ht="15" customHeight="1" x14ac:dyDescent="0.25">
      <c r="A23942" s="216">
        <v>45772</v>
      </c>
      <c r="B23942" s="217" t="s">
        <v>267</v>
      </c>
      <c r="C23942" s="218">
        <v>3.0365000000000002</v>
      </c>
    </row>
    <row r="23943" spans="1:3" ht="15" customHeight="1" x14ac:dyDescent="0.25">
      <c r="A23943" s="216">
        <v>45775</v>
      </c>
      <c r="B23943" s="217" t="s">
        <v>267</v>
      </c>
      <c r="C23943" s="218">
        <v>3.0798999999999999</v>
      </c>
    </row>
    <row r="23944" spans="1:3" ht="15" customHeight="1" x14ac:dyDescent="0.25">
      <c r="A23944" s="216">
        <v>45776</v>
      </c>
      <c r="B23944" s="217" t="s">
        <v>267</v>
      </c>
      <c r="C23944" s="218">
        <v>3.0943000000000001</v>
      </c>
    </row>
    <row r="23945" spans="1:3" ht="15" customHeight="1" x14ac:dyDescent="0.25">
      <c r="A23945" s="216">
        <v>45777</v>
      </c>
      <c r="B23945" s="217" t="s">
        <v>267</v>
      </c>
      <c r="C23945" s="218">
        <v>3.109</v>
      </c>
    </row>
    <row r="23946" spans="1:3" ht="15" customHeight="1" x14ac:dyDescent="0.25">
      <c r="A23946" s="216">
        <v>45778</v>
      </c>
      <c r="B23946" s="217" t="s">
        <v>267</v>
      </c>
      <c r="C23946" s="218">
        <v>3.1236999999999999</v>
      </c>
    </row>
    <row r="23947" spans="1:3" ht="15" customHeight="1" x14ac:dyDescent="0.25">
      <c r="A23947" s="216">
        <v>45779</v>
      </c>
      <c r="B23947" s="217" t="s">
        <v>267</v>
      </c>
      <c r="C23947" s="218">
        <v>3.1379999999999999</v>
      </c>
    </row>
    <row r="23948" spans="1:3" ht="15" customHeight="1" x14ac:dyDescent="0.25">
      <c r="A23948" s="216">
        <v>45783</v>
      </c>
      <c r="B23948" s="217" t="s">
        <v>267</v>
      </c>
      <c r="C23948" s="218">
        <v>3.1953</v>
      </c>
    </row>
    <row r="23949" spans="1:3" ht="15" customHeight="1" x14ac:dyDescent="0.25">
      <c r="A23949" s="216">
        <v>45784</v>
      </c>
      <c r="B23949" s="217" t="s">
        <v>267</v>
      </c>
      <c r="C23949" s="218">
        <v>3.2103999999999999</v>
      </c>
    </row>
    <row r="23950" spans="1:3" ht="15" customHeight="1" x14ac:dyDescent="0.25">
      <c r="A23950" s="216">
        <v>45785</v>
      </c>
      <c r="B23950" s="217" t="s">
        <v>267</v>
      </c>
      <c r="C23950" s="218">
        <v>3.2250000000000001</v>
      </c>
    </row>
    <row r="23951" spans="1:3" ht="15" customHeight="1" x14ac:dyDescent="0.25">
      <c r="A23951" s="216">
        <v>45786</v>
      </c>
      <c r="B23951" s="217" t="s">
        <v>267</v>
      </c>
      <c r="C23951" s="218">
        <v>3.2393999999999998</v>
      </c>
    </row>
    <row r="23952" spans="1:3" ht="15" customHeight="1" x14ac:dyDescent="0.25">
      <c r="A23952" s="216">
        <v>45789</v>
      </c>
      <c r="B23952" s="217" t="s">
        <v>267</v>
      </c>
      <c r="C23952" s="218">
        <v>3.2827999999999999</v>
      </c>
    </row>
    <row r="23953" spans="1:3" ht="15" customHeight="1" x14ac:dyDescent="0.25">
      <c r="A23953" s="216">
        <v>45790</v>
      </c>
      <c r="B23953" s="217" t="s">
        <v>267</v>
      </c>
      <c r="C23953" s="218">
        <v>3.2976000000000001</v>
      </c>
    </row>
    <row r="23954" spans="1:3" ht="15" customHeight="1" x14ac:dyDescent="0.25">
      <c r="A23954" s="216">
        <v>45791</v>
      </c>
      <c r="B23954" s="217" t="s">
        <v>267</v>
      </c>
      <c r="C23954" s="218">
        <v>3.3115999999999999</v>
      </c>
    </row>
    <row r="23955" spans="1:3" ht="15" customHeight="1" x14ac:dyDescent="0.25">
      <c r="A23955" s="216">
        <v>45792</v>
      </c>
      <c r="B23955" s="217" t="s">
        <v>267</v>
      </c>
      <c r="C23955" s="218">
        <v>3.3254999999999999</v>
      </c>
    </row>
    <row r="23956" spans="1:3" ht="15" customHeight="1" x14ac:dyDescent="0.25">
      <c r="A23956" s="216">
        <v>45793</v>
      </c>
      <c r="B23956" s="217" t="s">
        <v>267</v>
      </c>
      <c r="C23956" s="218">
        <v>3.3393000000000002</v>
      </c>
    </row>
    <row r="23957" spans="1:3" ht="15" customHeight="1" x14ac:dyDescent="0.25">
      <c r="A23957" s="216">
        <v>45796</v>
      </c>
      <c r="B23957" s="217" t="s">
        <v>267</v>
      </c>
      <c r="C23957" s="218">
        <v>3.3811</v>
      </c>
    </row>
    <row r="23958" spans="1:3" ht="15" customHeight="1" x14ac:dyDescent="0.25">
      <c r="A23958" s="216">
        <v>45797</v>
      </c>
      <c r="B23958" s="217" t="s">
        <v>267</v>
      </c>
      <c r="C23958" s="218">
        <v>3.3954</v>
      </c>
    </row>
    <row r="23959" spans="1:3" ht="15" customHeight="1" x14ac:dyDescent="0.25">
      <c r="A23959" s="216">
        <v>45798</v>
      </c>
      <c r="B23959" s="217" t="s">
        <v>267</v>
      </c>
      <c r="C23959" s="218">
        <v>3.4091</v>
      </c>
    </row>
    <row r="23960" spans="1:3" ht="15" customHeight="1" x14ac:dyDescent="0.25">
      <c r="A23960" s="216">
        <v>45799</v>
      </c>
      <c r="B23960" s="217" t="s">
        <v>267</v>
      </c>
      <c r="C23960" s="218">
        <v>3.4228999999999998</v>
      </c>
    </row>
    <row r="23961" spans="1:3" ht="15" customHeight="1" x14ac:dyDescent="0.25">
      <c r="A23961" s="216">
        <v>45800</v>
      </c>
      <c r="B23961" s="217" t="s">
        <v>267</v>
      </c>
      <c r="C23961" s="218">
        <v>3.4363000000000001</v>
      </c>
    </row>
    <row r="23962" spans="1:3" ht="15" customHeight="1" x14ac:dyDescent="0.25">
      <c r="A23962" s="216">
        <v>45804</v>
      </c>
      <c r="B23962" s="217" t="s">
        <v>267</v>
      </c>
      <c r="C23962" s="218">
        <v>3.4916</v>
      </c>
    </row>
    <row r="23963" spans="1:3" ht="15" customHeight="1" x14ac:dyDescent="0.25">
      <c r="A23963" s="216">
        <v>45805</v>
      </c>
      <c r="B23963" s="217" t="s">
        <v>267</v>
      </c>
      <c r="C23963" s="218">
        <v>3.5057</v>
      </c>
    </row>
    <row r="23964" spans="1:3" ht="15" customHeight="1" x14ac:dyDescent="0.25">
      <c r="A23964" s="216">
        <v>45806</v>
      </c>
      <c r="B23964" s="217" t="s">
        <v>267</v>
      </c>
      <c r="C23964" s="218">
        <v>3.5194999999999999</v>
      </c>
    </row>
    <row r="23965" spans="1:3" ht="15" customHeight="1" x14ac:dyDescent="0.25">
      <c r="A23965" s="216">
        <v>45807</v>
      </c>
      <c r="B23965" s="217" t="s">
        <v>267</v>
      </c>
      <c r="C23965" s="218">
        <v>3.5337999999999998</v>
      </c>
    </row>
    <row r="23966" spans="1:3" ht="15" customHeight="1" x14ac:dyDescent="0.25">
      <c r="A23966" s="216">
        <v>45810</v>
      </c>
      <c r="B23966" s="217" t="s">
        <v>267</v>
      </c>
      <c r="C23966" s="218">
        <v>3.5758000000000001</v>
      </c>
    </row>
    <row r="23967" spans="1:3" ht="15" customHeight="1" x14ac:dyDescent="0.25">
      <c r="A23967" s="216">
        <v>45811</v>
      </c>
      <c r="B23967" s="217" t="s">
        <v>267</v>
      </c>
      <c r="C23967" s="218">
        <v>3.5895999999999999</v>
      </c>
    </row>
    <row r="23968" spans="1:3" ht="15" customHeight="1" x14ac:dyDescent="0.25">
      <c r="A23968" s="216">
        <v>45812</v>
      </c>
      <c r="B23968" s="217" t="s">
        <v>267</v>
      </c>
      <c r="C23968" s="218">
        <v>3.6034000000000002</v>
      </c>
    </row>
    <row r="23969" spans="1:3" ht="15" customHeight="1" x14ac:dyDescent="0.25">
      <c r="A23969" s="216">
        <v>45813</v>
      </c>
      <c r="B23969" s="217" t="s">
        <v>267</v>
      </c>
      <c r="C23969" s="218">
        <v>3.6175000000000002</v>
      </c>
    </row>
    <row r="23970" spans="1:3" ht="15" customHeight="1" x14ac:dyDescent="0.25">
      <c r="A23970" s="216">
        <v>45814</v>
      </c>
      <c r="B23970" s="217" t="s">
        <v>267</v>
      </c>
      <c r="C23970" s="218">
        <v>3.6315</v>
      </c>
    </row>
    <row r="23971" spans="1:3" ht="15" customHeight="1" x14ac:dyDescent="0.25">
      <c r="A23971" s="216">
        <v>45817</v>
      </c>
      <c r="B23971" s="217" t="s">
        <v>267</v>
      </c>
      <c r="C23971" s="218">
        <v>3.6739999999999999</v>
      </c>
    </row>
    <row r="23972" spans="1:3" ht="15" customHeight="1" x14ac:dyDescent="0.25">
      <c r="A23972" s="216">
        <v>45818</v>
      </c>
      <c r="B23972" s="217" t="s">
        <v>267</v>
      </c>
      <c r="C23972" s="218">
        <v>3.6878000000000002</v>
      </c>
    </row>
    <row r="23973" spans="1:3" ht="15" customHeight="1" x14ac:dyDescent="0.25">
      <c r="A23973" s="216">
        <v>45819</v>
      </c>
      <c r="B23973" s="217" t="s">
        <v>267</v>
      </c>
      <c r="C23973" s="218">
        <v>3.7014999999999998</v>
      </c>
    </row>
    <row r="23974" spans="1:3" ht="15" customHeight="1" x14ac:dyDescent="0.25">
      <c r="A23974" s="216">
        <v>45820</v>
      </c>
      <c r="B23974" s="217" t="s">
        <v>267</v>
      </c>
      <c r="C23974" s="218">
        <v>3.7155999999999998</v>
      </c>
    </row>
    <row r="23975" spans="1:3" ht="15" customHeight="1" x14ac:dyDescent="0.25">
      <c r="A23975" s="216">
        <v>45821</v>
      </c>
      <c r="B23975" s="217" t="s">
        <v>267</v>
      </c>
      <c r="C23975" s="218">
        <v>3.7305999999999999</v>
      </c>
    </row>
    <row r="23976" spans="1:3" ht="15" customHeight="1" x14ac:dyDescent="0.25">
      <c r="A23976" s="216">
        <v>45824</v>
      </c>
      <c r="B23976" s="217" t="s">
        <v>267</v>
      </c>
      <c r="C23976" s="218">
        <v>3.7724000000000002</v>
      </c>
    </row>
    <row r="23977" spans="1:3" ht="15" customHeight="1" x14ac:dyDescent="0.25">
      <c r="A23977" s="216">
        <v>45825</v>
      </c>
      <c r="B23977" s="217" t="s">
        <v>267</v>
      </c>
      <c r="C23977" s="218">
        <v>3.7858000000000001</v>
      </c>
    </row>
    <row r="23978" spans="1:3" ht="15" customHeight="1" x14ac:dyDescent="0.25">
      <c r="A23978" s="216">
        <v>45826</v>
      </c>
      <c r="B23978" s="217" t="s">
        <v>267</v>
      </c>
      <c r="C23978" s="218">
        <v>3.7993999999999999</v>
      </c>
    </row>
    <row r="23979" spans="1:3" ht="15" customHeight="1" x14ac:dyDescent="0.25">
      <c r="A23979" s="216">
        <v>45827</v>
      </c>
      <c r="B23979" s="217" t="s">
        <v>267</v>
      </c>
      <c r="C23979" s="218">
        <v>3.8126000000000002</v>
      </c>
    </row>
    <row r="23980" spans="1:3" ht="15" customHeight="1" x14ac:dyDescent="0.25">
      <c r="A23980" s="216">
        <v>45828</v>
      </c>
      <c r="B23980" s="217" t="s">
        <v>267</v>
      </c>
      <c r="C23980" s="218">
        <v>3.8258999999999999</v>
      </c>
    </row>
    <row r="23981" spans="1:3" ht="15" customHeight="1" x14ac:dyDescent="0.25">
      <c r="A23981" s="216">
        <v>45831</v>
      </c>
      <c r="B23981" s="217" t="s">
        <v>267</v>
      </c>
      <c r="C23981" s="218">
        <v>3.8679999999999999</v>
      </c>
    </row>
    <row r="23982" spans="1:3" ht="15" customHeight="1" x14ac:dyDescent="0.25">
      <c r="A23982" s="216">
        <v>45832</v>
      </c>
      <c r="B23982" s="217" t="s">
        <v>267</v>
      </c>
      <c r="C23982" s="218">
        <v>3.8812000000000002</v>
      </c>
    </row>
    <row r="23983" spans="1:3" ht="15" customHeight="1" x14ac:dyDescent="0.25">
      <c r="A23983" s="216">
        <v>45833</v>
      </c>
      <c r="B23983" s="217" t="s">
        <v>267</v>
      </c>
      <c r="C23983" s="218">
        <v>3.8944999999999999</v>
      </c>
    </row>
    <row r="23984" spans="1:3" ht="15" customHeight="1" x14ac:dyDescent="0.25">
      <c r="A23984" s="216">
        <v>45834</v>
      </c>
      <c r="B23984" s="217" t="s">
        <v>267</v>
      </c>
      <c r="C23984" s="218">
        <v>3.9081000000000001</v>
      </c>
    </row>
    <row r="23985" spans="1:3" ht="15" customHeight="1" x14ac:dyDescent="0.25">
      <c r="A23985" s="216">
        <v>45835</v>
      </c>
      <c r="B23985" s="217" t="s">
        <v>267</v>
      </c>
      <c r="C23985" s="218">
        <v>3.9214000000000002</v>
      </c>
    </row>
    <row r="23986" spans="1:3" ht="15" customHeight="1" x14ac:dyDescent="0.25">
      <c r="A23986" s="216">
        <v>45838</v>
      </c>
      <c r="B23986" s="217" t="s">
        <v>267</v>
      </c>
      <c r="C23986" s="218">
        <v>3.9613</v>
      </c>
    </row>
    <row r="23987" spans="1:3" ht="15" customHeight="1" x14ac:dyDescent="0.25">
      <c r="A23987" s="216">
        <v>45839</v>
      </c>
      <c r="B23987" s="217" t="s">
        <v>267</v>
      </c>
      <c r="C23987" s="218">
        <v>3.9750000000000001</v>
      </c>
    </row>
    <row r="23988" spans="1:3" ht="15" customHeight="1" x14ac:dyDescent="0.25">
      <c r="A23988" s="216">
        <v>45840</v>
      </c>
      <c r="B23988" s="217" t="s">
        <v>267</v>
      </c>
      <c r="C23988" s="218">
        <v>3.9885000000000002</v>
      </c>
    </row>
    <row r="23989" spans="1:3" ht="15" customHeight="1" x14ac:dyDescent="0.25">
      <c r="A23989" s="216">
        <v>45841</v>
      </c>
      <c r="B23989" s="217" t="s">
        <v>267</v>
      </c>
      <c r="C23989" s="218">
        <v>4.0019</v>
      </c>
    </row>
    <row r="23990" spans="1:3" ht="15" customHeight="1" x14ac:dyDescent="0.25">
      <c r="A23990" s="216">
        <v>45842</v>
      </c>
      <c r="B23990" s="217" t="s">
        <v>267</v>
      </c>
      <c r="C23990" s="218">
        <v>4.0152000000000001</v>
      </c>
    </row>
    <row r="23991" spans="1:3" ht="15" customHeight="1" x14ac:dyDescent="0.25">
      <c r="A23991" s="216">
        <v>45845</v>
      </c>
      <c r="B23991" s="217" t="s">
        <v>267</v>
      </c>
      <c r="C23991" s="218">
        <v>4.0551000000000004</v>
      </c>
    </row>
    <row r="23992" spans="1:3" ht="15" customHeight="1" x14ac:dyDescent="0.25">
      <c r="A23992" s="216">
        <v>45846</v>
      </c>
      <c r="B23992" s="217" t="s">
        <v>267</v>
      </c>
      <c r="C23992" s="218">
        <v>4.0685000000000002</v>
      </c>
    </row>
    <row r="23993" spans="1:3" ht="15" customHeight="1" x14ac:dyDescent="0.25">
      <c r="A23993" s="216">
        <v>45847</v>
      </c>
      <c r="B23993" s="217" t="s">
        <v>267</v>
      </c>
      <c r="C23993" s="218">
        <v>4.0818000000000003</v>
      </c>
    </row>
    <row r="23994" spans="1:3" ht="15" customHeight="1" x14ac:dyDescent="0.25">
      <c r="A23994" s="216">
        <v>45848</v>
      </c>
      <c r="B23994" s="217" t="s">
        <v>267</v>
      </c>
      <c r="C23994" s="218">
        <v>4.0951000000000004</v>
      </c>
    </row>
    <row r="23995" spans="1:3" ht="15" customHeight="1" x14ac:dyDescent="0.25">
      <c r="A23995" s="216">
        <v>45849</v>
      </c>
      <c r="B23995" s="217" t="s">
        <v>267</v>
      </c>
      <c r="C23995" s="218">
        <v>4.1086</v>
      </c>
    </row>
    <row r="23996" spans="1:3" ht="15" customHeight="1" x14ac:dyDescent="0.25">
      <c r="A23996" s="216">
        <v>45852</v>
      </c>
      <c r="B23996" s="217" t="s">
        <v>267</v>
      </c>
      <c r="C23996" s="218">
        <v>4.1487999999999996</v>
      </c>
    </row>
    <row r="23997" spans="1:3" ht="15" customHeight="1" x14ac:dyDescent="0.25">
      <c r="A23997" s="216">
        <v>45853</v>
      </c>
      <c r="B23997" s="217" t="s">
        <v>267</v>
      </c>
      <c r="C23997" s="218">
        <v>4.1622000000000003</v>
      </c>
    </row>
    <row r="23998" spans="1:3" ht="15" customHeight="1" x14ac:dyDescent="0.25">
      <c r="A23998" s="216">
        <v>45854</v>
      </c>
      <c r="B23998" s="217" t="s">
        <v>267</v>
      </c>
      <c r="C23998" s="218">
        <v>4.1756000000000002</v>
      </c>
    </row>
    <row r="23999" spans="1:3" ht="15" customHeight="1" x14ac:dyDescent="0.25">
      <c r="A23999" s="216">
        <v>45855</v>
      </c>
      <c r="B23999" s="217" t="s">
        <v>267</v>
      </c>
      <c r="C23999" s="218">
        <v>4.1896000000000004</v>
      </c>
    </row>
    <row r="24000" spans="1:3" ht="15" customHeight="1" x14ac:dyDescent="0.25">
      <c r="A24000" s="216">
        <v>45856</v>
      </c>
      <c r="B24000" s="217" t="s">
        <v>267</v>
      </c>
      <c r="C24000" s="218">
        <v>4.2035999999999998</v>
      </c>
    </row>
    <row r="24001" spans="1:3" ht="15" customHeight="1" x14ac:dyDescent="0.25">
      <c r="A24001" s="216">
        <v>45859</v>
      </c>
      <c r="B24001" s="217" t="s">
        <v>267</v>
      </c>
      <c r="C24001" s="218">
        <v>4.2435</v>
      </c>
    </row>
    <row r="24002" spans="1:3" ht="15" customHeight="1" x14ac:dyDescent="0.25">
      <c r="A24002" s="216">
        <v>45860</v>
      </c>
      <c r="B24002" s="217" t="s">
        <v>267</v>
      </c>
      <c r="C24002" s="218">
        <v>4.2565999999999997</v>
      </c>
    </row>
    <row r="24003" spans="1:3" ht="15" customHeight="1" x14ac:dyDescent="0.25">
      <c r="A24003" s="216">
        <v>45861</v>
      </c>
      <c r="B24003" s="217" t="s">
        <v>267</v>
      </c>
      <c r="C24003" s="218">
        <v>4.2695999999999996</v>
      </c>
    </row>
    <row r="24004" spans="1:3" ht="15" customHeight="1" x14ac:dyDescent="0.25">
      <c r="A24004" s="216">
        <v>45862</v>
      </c>
      <c r="B24004" s="217" t="s">
        <v>267</v>
      </c>
      <c r="C24004" s="218">
        <v>4.2827000000000002</v>
      </c>
    </row>
    <row r="24005" spans="1:3" ht="15" customHeight="1" x14ac:dyDescent="0.25">
      <c r="A24005" s="216">
        <v>45863</v>
      </c>
      <c r="B24005" s="217" t="s">
        <v>267</v>
      </c>
      <c r="C24005" s="218">
        <v>4.2957999999999998</v>
      </c>
    </row>
    <row r="24006" spans="1:3" ht="15" customHeight="1" x14ac:dyDescent="0.25">
      <c r="A24006" s="216">
        <v>45866</v>
      </c>
      <c r="B24006" s="217" t="s">
        <v>267</v>
      </c>
      <c r="C24006" s="218">
        <v>4.3465999999999996</v>
      </c>
    </row>
    <row r="24007" spans="1:3" ht="15" customHeight="1" x14ac:dyDescent="0.25">
      <c r="A24007" s="216">
        <v>45867</v>
      </c>
      <c r="B24007" s="217" t="s">
        <v>267</v>
      </c>
      <c r="C24007" s="218">
        <v>4.3465999999999996</v>
      </c>
    </row>
    <row r="24008" spans="1:3" ht="15" customHeight="1" x14ac:dyDescent="0.25">
      <c r="A24008" s="216">
        <v>45868</v>
      </c>
      <c r="B24008" s="217" t="s">
        <v>267</v>
      </c>
      <c r="C24008" s="218">
        <v>4.3596000000000004</v>
      </c>
    </row>
    <row r="24009" spans="1:3" ht="15" customHeight="1" x14ac:dyDescent="0.25">
      <c r="A24009" s="216">
        <v>45869</v>
      </c>
      <c r="B24009" s="217" t="s">
        <v>267</v>
      </c>
      <c r="C24009" s="218">
        <v>4.3726000000000003</v>
      </c>
    </row>
    <row r="24010" spans="1:3" ht="15" customHeight="1" x14ac:dyDescent="0.25">
      <c r="A24010" s="216">
        <v>45870</v>
      </c>
      <c r="B24010" s="217" t="s">
        <v>267</v>
      </c>
      <c r="C24010" s="218">
        <v>4.3856999999999999</v>
      </c>
    </row>
    <row r="24011" spans="1:3" ht="15" customHeight="1" x14ac:dyDescent="0.25">
      <c r="A24011" s="216">
        <v>45873</v>
      </c>
      <c r="B24011" s="217" t="s">
        <v>267</v>
      </c>
      <c r="C24011" s="218">
        <v>4.4246999999999996</v>
      </c>
    </row>
    <row r="24012" spans="1:3" ht="15" customHeight="1" x14ac:dyDescent="0.25">
      <c r="A24012" s="216">
        <v>45874</v>
      </c>
      <c r="B24012" s="217" t="s">
        <v>267</v>
      </c>
      <c r="C24012" s="218">
        <v>4.4379</v>
      </c>
    </row>
    <row r="24013" spans="1:3" ht="15" customHeight="1" x14ac:dyDescent="0.25">
      <c r="A24013" s="216">
        <v>45875</v>
      </c>
      <c r="B24013" s="217" t="s">
        <v>267</v>
      </c>
      <c r="C24013" s="218">
        <v>4.4512</v>
      </c>
    </row>
    <row r="24014" spans="1:3" ht="15" customHeight="1" x14ac:dyDescent="0.25">
      <c r="A24014" s="216">
        <v>45876</v>
      </c>
      <c r="B24014" s="217" t="s">
        <v>267</v>
      </c>
      <c r="C24014" s="218">
        <v>4.4641999999999999</v>
      </c>
    </row>
    <row r="24015" spans="1:3" ht="15" customHeight="1" x14ac:dyDescent="0.25">
      <c r="A24015" s="216">
        <v>45877</v>
      </c>
      <c r="B24015" s="217" t="s">
        <v>267</v>
      </c>
      <c r="C24015" s="218">
        <v>4.4774000000000003</v>
      </c>
    </row>
    <row r="24016" spans="1:3" ht="15" customHeight="1" x14ac:dyDescent="0.25">
      <c r="A24016" s="216">
        <v>45880</v>
      </c>
      <c r="B24016" s="217" t="s">
        <v>267</v>
      </c>
      <c r="C24016" s="218">
        <v>4.5164999999999997</v>
      </c>
    </row>
    <row r="24017" spans="1:3" ht="15" customHeight="1" x14ac:dyDescent="0.25">
      <c r="A24017" s="216">
        <v>45881</v>
      </c>
      <c r="B24017" s="217" t="s">
        <v>267</v>
      </c>
      <c r="C24017" s="218">
        <v>4.5294999999999996</v>
      </c>
    </row>
    <row r="24018" spans="1:3" ht="15" customHeight="1" x14ac:dyDescent="0.25">
      <c r="A24018" s="216">
        <v>45882</v>
      </c>
      <c r="B24018" s="217" t="s">
        <v>267</v>
      </c>
      <c r="C24018" s="218">
        <v>4.5425000000000004</v>
      </c>
    </row>
    <row r="24019" spans="1:3" ht="15" customHeight="1" x14ac:dyDescent="0.25">
      <c r="A24019" s="216">
        <v>45883</v>
      </c>
      <c r="B24019" s="217" t="s">
        <v>267</v>
      </c>
      <c r="C24019" s="218">
        <v>4.5552000000000001</v>
      </c>
    </row>
    <row r="24020" spans="1:3" ht="15" customHeight="1" x14ac:dyDescent="0.25">
      <c r="A24020" s="216">
        <v>45884</v>
      </c>
      <c r="B24020" s="217" t="s">
        <v>267</v>
      </c>
      <c r="C24020" s="218">
        <v>4.5679999999999996</v>
      </c>
    </row>
    <row r="24021" spans="1:3" ht="15" customHeight="1" x14ac:dyDescent="0.25">
      <c r="A24021" s="216">
        <v>45887</v>
      </c>
      <c r="B24021" s="217" t="s">
        <v>267</v>
      </c>
      <c r="C24021" s="218">
        <v>4.6063000000000001</v>
      </c>
    </row>
    <row r="24022" spans="1:3" ht="15" customHeight="1" x14ac:dyDescent="0.25">
      <c r="A24022" s="216">
        <v>45888</v>
      </c>
      <c r="B24022" s="217" t="s">
        <v>267</v>
      </c>
      <c r="C24022" s="218">
        <v>4.6191000000000004</v>
      </c>
    </row>
    <row r="24023" spans="1:3" ht="15" customHeight="1" x14ac:dyDescent="0.25">
      <c r="A24023" s="216">
        <v>45889</v>
      </c>
      <c r="B24023" s="217" t="s">
        <v>267</v>
      </c>
      <c r="C24023" s="218">
        <v>4.6318000000000001</v>
      </c>
    </row>
    <row r="24024" spans="1:3" ht="15" customHeight="1" x14ac:dyDescent="0.25">
      <c r="A24024" s="216">
        <v>45890</v>
      </c>
      <c r="B24024" s="217" t="s">
        <v>267</v>
      </c>
      <c r="C24024" s="218">
        <v>4.6445999999999996</v>
      </c>
    </row>
    <row r="24025" spans="1:3" ht="15" customHeight="1" x14ac:dyDescent="0.25">
      <c r="A24025" s="216">
        <v>45891</v>
      </c>
      <c r="B24025" s="217" t="s">
        <v>267</v>
      </c>
      <c r="C24025" s="218">
        <v>4.6574</v>
      </c>
    </row>
    <row r="24026" spans="1:3" ht="15" customHeight="1" x14ac:dyDescent="0.25">
      <c r="A24026" s="216">
        <v>45895</v>
      </c>
      <c r="B24026" s="217" t="s">
        <v>267</v>
      </c>
      <c r="C24026" s="218">
        <v>4.7084000000000001</v>
      </c>
    </row>
    <row r="24027" spans="1:3" ht="15" customHeight="1" x14ac:dyDescent="0.25">
      <c r="A24027" s="216">
        <v>45896</v>
      </c>
      <c r="B24027" s="217" t="s">
        <v>267</v>
      </c>
      <c r="C24027" s="218">
        <v>4.7210999999999999</v>
      </c>
    </row>
    <row r="24028" spans="1:3" ht="15" customHeight="1" x14ac:dyDescent="0.25">
      <c r="A24028" s="216">
        <v>45897</v>
      </c>
      <c r="B24028" s="217" t="s">
        <v>267</v>
      </c>
      <c r="C24028" s="218">
        <v>4.7339000000000002</v>
      </c>
    </row>
    <row r="24029" spans="1:3" ht="15" customHeight="1" x14ac:dyDescent="0.25">
      <c r="A24029" s="216">
        <v>45898</v>
      </c>
      <c r="B24029" s="217" t="s">
        <v>267</v>
      </c>
      <c r="C24029" s="218">
        <v>4.7466999999999997</v>
      </c>
    </row>
    <row r="24030" spans="1:3" ht="15" customHeight="1" x14ac:dyDescent="0.25">
      <c r="A24030" s="216">
        <v>45901</v>
      </c>
      <c r="B24030" s="217" t="s">
        <v>267</v>
      </c>
      <c r="C24030" s="218">
        <v>4.7850000000000001</v>
      </c>
    </row>
    <row r="24031" spans="1:3" ht="15" customHeight="1" x14ac:dyDescent="0.25">
      <c r="A24031" s="216">
        <v>45902</v>
      </c>
      <c r="B24031" s="217" t="s">
        <v>267</v>
      </c>
      <c r="C24031" s="218">
        <v>4.7981999999999996</v>
      </c>
    </row>
    <row r="24032" spans="1:3" ht="15" customHeight="1" x14ac:dyDescent="0.25">
      <c r="A24032" s="216">
        <v>45903</v>
      </c>
      <c r="B24032" s="217" t="s">
        <v>267</v>
      </c>
      <c r="C24032" s="218">
        <v>4.8109999999999999</v>
      </c>
    </row>
    <row r="24033" spans="1:3" ht="15" customHeight="1" x14ac:dyDescent="0.25">
      <c r="A24033" s="216">
        <v>45904</v>
      </c>
      <c r="B24033" s="217" t="s">
        <v>267</v>
      </c>
      <c r="C24033" s="218">
        <v>4.8239000000000001</v>
      </c>
    </row>
    <row r="24034" spans="1:3" ht="15" customHeight="1" x14ac:dyDescent="0.25">
      <c r="A24034" s="216">
        <v>45905</v>
      </c>
      <c r="B24034" s="217" t="s">
        <v>267</v>
      </c>
      <c r="C24034" s="218">
        <v>4.8367000000000004</v>
      </c>
    </row>
    <row r="24035" spans="1:3" ht="15" customHeight="1" x14ac:dyDescent="0.25">
      <c r="A24035" s="216">
        <v>45908</v>
      </c>
      <c r="B24035" s="217" t="s">
        <v>267</v>
      </c>
      <c r="C24035" s="218">
        <v>4.875</v>
      </c>
    </row>
    <row r="24036" spans="1:3" ht="15" customHeight="1" x14ac:dyDescent="0.25">
      <c r="A24036" s="216">
        <v>45909</v>
      </c>
      <c r="B24036" s="217" t="s">
        <v>267</v>
      </c>
      <c r="C24036" s="218">
        <v>4.8876999999999997</v>
      </c>
    </row>
    <row r="24037" spans="1:3" ht="15" customHeight="1" x14ac:dyDescent="0.25">
      <c r="A24037" s="216">
        <v>45910</v>
      </c>
      <c r="B24037" s="217" t="s">
        <v>267</v>
      </c>
      <c r="C24037" s="218">
        <v>4.9005000000000001</v>
      </c>
    </row>
    <row r="24038" spans="1:3" ht="15" customHeight="1" x14ac:dyDescent="0.25">
      <c r="A24038" s="216">
        <v>45911</v>
      </c>
      <c r="B24038" s="217" t="s">
        <v>267</v>
      </c>
      <c r="C24038" s="218">
        <v>4.9132999999999996</v>
      </c>
    </row>
    <row r="24039" spans="1:3" ht="15" customHeight="1" x14ac:dyDescent="0.25">
      <c r="A24039" s="216">
        <v>45912</v>
      </c>
      <c r="B24039" s="217" t="s">
        <v>267</v>
      </c>
      <c r="C24039" s="218">
        <v>4.9264000000000001</v>
      </c>
    </row>
    <row r="24040" spans="1:3" ht="15" customHeight="1" x14ac:dyDescent="0.25">
      <c r="A24040" s="216">
        <v>45915</v>
      </c>
      <c r="B24040" s="217" t="s">
        <v>267</v>
      </c>
      <c r="C24040" s="218">
        <v>4.9659000000000004</v>
      </c>
    </row>
    <row r="24041" spans="1:3" ht="15" customHeight="1" x14ac:dyDescent="0.25">
      <c r="A24041" s="216">
        <v>45916</v>
      </c>
      <c r="B24041" s="217" t="s">
        <v>267</v>
      </c>
      <c r="C24041" s="218">
        <v>4.9791999999999996</v>
      </c>
    </row>
    <row r="24042" spans="1:3" ht="15" customHeight="1" x14ac:dyDescent="0.25">
      <c r="A24042" s="216">
        <v>45917</v>
      </c>
      <c r="B24042" s="217" t="s">
        <v>267</v>
      </c>
      <c r="C24042" s="218">
        <v>4.9926000000000004</v>
      </c>
    </row>
    <row r="24043" spans="1:3" ht="15" customHeight="1" x14ac:dyDescent="0.25">
      <c r="A24043" s="216">
        <v>45918</v>
      </c>
      <c r="B24043" s="217" t="s">
        <v>267</v>
      </c>
      <c r="C24043" s="218">
        <v>5.0060000000000002</v>
      </c>
    </row>
    <row r="24044" spans="1:3" ht="15" customHeight="1" x14ac:dyDescent="0.25">
      <c r="A24044" s="216">
        <v>45919</v>
      </c>
      <c r="B24044" s="217" t="s">
        <v>267</v>
      </c>
      <c r="C24044" s="218">
        <v>5.0189000000000004</v>
      </c>
    </row>
    <row r="24045" spans="1:3" ht="15" customHeight="1" x14ac:dyDescent="0.25">
      <c r="A24045" s="216">
        <v>45922</v>
      </c>
      <c r="B24045" s="217" t="s">
        <v>267</v>
      </c>
      <c r="C24045" s="218">
        <v>5.0579000000000001</v>
      </c>
    </row>
    <row r="24046" spans="1:3" ht="15" customHeight="1" x14ac:dyDescent="0.25">
      <c r="A24046" s="216">
        <v>45923</v>
      </c>
      <c r="B24046" s="217" t="s">
        <v>267</v>
      </c>
      <c r="C24046" s="218">
        <v>5.0715000000000003</v>
      </c>
    </row>
    <row r="24047" spans="1:3" ht="15" customHeight="1" x14ac:dyDescent="0.25">
      <c r="A24047" s="216">
        <v>45924</v>
      </c>
      <c r="B24047" s="217" t="s">
        <v>267</v>
      </c>
      <c r="C24047" s="218">
        <v>5.0846</v>
      </c>
    </row>
    <row r="24048" spans="1:3" ht="15" customHeight="1" x14ac:dyDescent="0.25">
      <c r="A24048" s="216">
        <v>45925</v>
      </c>
      <c r="B24048" s="217" t="s">
        <v>267</v>
      </c>
      <c r="C24048" s="218">
        <v>5.0976999999999997</v>
      </c>
    </row>
    <row r="24049" spans="1:3" ht="15" customHeight="1" x14ac:dyDescent="0.25">
      <c r="A24049" s="216">
        <v>45926</v>
      </c>
      <c r="B24049" s="217" t="s">
        <v>267</v>
      </c>
      <c r="C24049" s="218">
        <v>5.1106999999999996</v>
      </c>
    </row>
    <row r="24050" spans="1:3" ht="15" customHeight="1" x14ac:dyDescent="0.25">
      <c r="A24050" s="216">
        <v>45929</v>
      </c>
      <c r="B24050" s="217" t="s">
        <v>267</v>
      </c>
      <c r="C24050" s="218">
        <v>5.1504000000000003</v>
      </c>
    </row>
    <row r="24051" spans="1:3" ht="15" customHeight="1" x14ac:dyDescent="0.25">
      <c r="A24051" s="216">
        <v>45930</v>
      </c>
      <c r="B24051" s="217" t="s">
        <v>267</v>
      </c>
      <c r="C24051" s="218">
        <v>5.1635999999999997</v>
      </c>
    </row>
    <row r="24052" spans="1:3" ht="15" customHeight="1" x14ac:dyDescent="0.25">
      <c r="A24052" s="216">
        <v>45566</v>
      </c>
      <c r="B24052" s="217" t="s">
        <v>356</v>
      </c>
      <c r="C24052" s="218">
        <v>1.5900000000000001E-2</v>
      </c>
    </row>
    <row r="24053" spans="1:3" ht="15" customHeight="1" x14ac:dyDescent="0.25">
      <c r="A24053" s="216">
        <v>45567</v>
      </c>
      <c r="B24053" s="217" t="s">
        <v>356</v>
      </c>
      <c r="C24053" s="218">
        <v>3.2399999999999998E-2</v>
      </c>
    </row>
    <row r="24054" spans="1:3" ht="15" customHeight="1" x14ac:dyDescent="0.25">
      <c r="A24054" s="216">
        <v>45568</v>
      </c>
      <c r="B24054" s="217" t="s">
        <v>356</v>
      </c>
      <c r="C24054" s="218">
        <v>4.8500000000000001E-2</v>
      </c>
    </row>
    <row r="24055" spans="1:3" ht="15" customHeight="1" x14ac:dyDescent="0.25">
      <c r="A24055" s="216">
        <v>45569</v>
      </c>
      <c r="B24055" s="217" t="s">
        <v>356</v>
      </c>
      <c r="C24055" s="218">
        <v>6.4899999999999999E-2</v>
      </c>
    </row>
    <row r="24056" spans="1:3" ht="15" customHeight="1" x14ac:dyDescent="0.25">
      <c r="A24056" s="216">
        <v>45572</v>
      </c>
      <c r="B24056" s="217" t="s">
        <v>356</v>
      </c>
      <c r="C24056" s="218">
        <v>0.1137</v>
      </c>
    </row>
    <row r="24057" spans="1:3" ht="15" customHeight="1" x14ac:dyDescent="0.25">
      <c r="A24057" s="216">
        <v>45573</v>
      </c>
      <c r="B24057" s="217" t="s">
        <v>356</v>
      </c>
      <c r="C24057" s="218">
        <v>0.12959999999999999</v>
      </c>
    </row>
    <row r="24058" spans="1:3" ht="15" customHeight="1" x14ac:dyDescent="0.25">
      <c r="A24058" s="216">
        <v>45574</v>
      </c>
      <c r="B24058" s="217" t="s">
        <v>356</v>
      </c>
      <c r="C24058" s="218">
        <v>0.14580000000000001</v>
      </c>
    </row>
    <row r="24059" spans="1:3" ht="15" customHeight="1" x14ac:dyDescent="0.25">
      <c r="A24059" s="216">
        <v>45575</v>
      </c>
      <c r="B24059" s="217" t="s">
        <v>356</v>
      </c>
      <c r="C24059" s="218">
        <v>0.16159999999999999</v>
      </c>
    </row>
    <row r="24060" spans="1:3" ht="15" customHeight="1" x14ac:dyDescent="0.25">
      <c r="A24060" s="216">
        <v>45576</v>
      </c>
      <c r="B24060" s="217" t="s">
        <v>356</v>
      </c>
      <c r="C24060" s="218">
        <v>0.1774</v>
      </c>
    </row>
    <row r="24061" spans="1:3" ht="15" customHeight="1" x14ac:dyDescent="0.25">
      <c r="A24061" s="216">
        <v>45579</v>
      </c>
      <c r="B24061" s="217" t="s">
        <v>356</v>
      </c>
      <c r="C24061" s="218">
        <v>0.22459999999999999</v>
      </c>
    </row>
    <row r="24062" spans="1:3" ht="15" customHeight="1" x14ac:dyDescent="0.25">
      <c r="A24062" s="216">
        <v>45580</v>
      </c>
      <c r="B24062" s="217" t="s">
        <v>356</v>
      </c>
      <c r="C24062" s="218">
        <v>0.24049999999999999</v>
      </c>
    </row>
    <row r="24063" spans="1:3" ht="15" customHeight="1" x14ac:dyDescent="0.25">
      <c r="A24063" s="216">
        <v>45581</v>
      </c>
      <c r="B24063" s="217" t="s">
        <v>356</v>
      </c>
      <c r="C24063" s="218">
        <v>0.25640000000000002</v>
      </c>
    </row>
    <row r="24064" spans="1:3" ht="15" customHeight="1" x14ac:dyDescent="0.25">
      <c r="A24064" s="216">
        <v>45582</v>
      </c>
      <c r="B24064" s="217" t="s">
        <v>356</v>
      </c>
      <c r="C24064" s="218">
        <v>0.2722</v>
      </c>
    </row>
    <row r="24065" spans="1:3" ht="15" customHeight="1" x14ac:dyDescent="0.25">
      <c r="A24065" s="216">
        <v>45583</v>
      </c>
      <c r="B24065" s="217" t="s">
        <v>356</v>
      </c>
      <c r="C24065" s="218">
        <v>0.28789999999999999</v>
      </c>
    </row>
    <row r="24066" spans="1:3" ht="15" customHeight="1" x14ac:dyDescent="0.25">
      <c r="A24066" s="216">
        <v>45586</v>
      </c>
      <c r="B24066" s="217" t="s">
        <v>356</v>
      </c>
      <c r="C24066" s="218">
        <v>0.33579999999999999</v>
      </c>
    </row>
    <row r="24067" spans="1:3" ht="15" customHeight="1" x14ac:dyDescent="0.25">
      <c r="A24067" s="216">
        <v>45587</v>
      </c>
      <c r="B24067" s="217" t="s">
        <v>356</v>
      </c>
      <c r="C24067" s="218">
        <v>0.35149999999999998</v>
      </c>
    </row>
    <row r="24068" spans="1:3" ht="15" customHeight="1" x14ac:dyDescent="0.25">
      <c r="A24068" s="216">
        <v>45588</v>
      </c>
      <c r="B24068" s="217" t="s">
        <v>356</v>
      </c>
      <c r="C24068" s="218">
        <v>0.3674</v>
      </c>
    </row>
    <row r="24069" spans="1:3" ht="15" customHeight="1" x14ac:dyDescent="0.25">
      <c r="A24069" s="216">
        <v>45589</v>
      </c>
      <c r="B24069" s="217" t="s">
        <v>356</v>
      </c>
      <c r="C24069" s="218">
        <v>0.38300000000000001</v>
      </c>
    </row>
    <row r="24070" spans="1:3" ht="15" customHeight="1" x14ac:dyDescent="0.25">
      <c r="A24070" s="216">
        <v>45590</v>
      </c>
      <c r="B24070" s="217" t="s">
        <v>356</v>
      </c>
      <c r="C24070" s="218">
        <v>0.39850000000000002</v>
      </c>
    </row>
    <row r="24071" spans="1:3" ht="15" customHeight="1" x14ac:dyDescent="0.25">
      <c r="A24071" s="216">
        <v>45593</v>
      </c>
      <c r="B24071" s="217" t="s">
        <v>356</v>
      </c>
      <c r="C24071" s="218">
        <v>0.4451</v>
      </c>
    </row>
    <row r="24072" spans="1:3" ht="15" customHeight="1" x14ac:dyDescent="0.25">
      <c r="A24072" s="216">
        <v>45594</v>
      </c>
      <c r="B24072" s="217" t="s">
        <v>356</v>
      </c>
      <c r="C24072" s="218">
        <v>0.46110000000000001</v>
      </c>
    </row>
    <row r="24073" spans="1:3" ht="15" customHeight="1" x14ac:dyDescent="0.25">
      <c r="A24073" s="216">
        <v>45595</v>
      </c>
      <c r="B24073" s="217" t="s">
        <v>356</v>
      </c>
      <c r="C24073" s="218">
        <v>0.47689999999999999</v>
      </c>
    </row>
    <row r="24074" spans="1:3" ht="15" customHeight="1" x14ac:dyDescent="0.25">
      <c r="A24074" s="216">
        <v>45596</v>
      </c>
      <c r="B24074" s="217" t="s">
        <v>356</v>
      </c>
      <c r="C24074" s="218">
        <v>0.4924</v>
      </c>
    </row>
    <row r="24075" spans="1:3" ht="15" customHeight="1" x14ac:dyDescent="0.25">
      <c r="A24075" s="216">
        <v>45597</v>
      </c>
      <c r="B24075" s="217" t="s">
        <v>356</v>
      </c>
      <c r="C24075" s="218">
        <v>0.50829999999999997</v>
      </c>
    </row>
    <row r="24076" spans="1:3" ht="15" customHeight="1" x14ac:dyDescent="0.25">
      <c r="A24076" s="216">
        <v>45600</v>
      </c>
      <c r="B24076" s="217" t="s">
        <v>356</v>
      </c>
      <c r="C24076" s="218">
        <v>0.55569999999999997</v>
      </c>
    </row>
    <row r="24077" spans="1:3" ht="15" customHeight="1" x14ac:dyDescent="0.25">
      <c r="A24077" s="216">
        <v>45601</v>
      </c>
      <c r="B24077" s="217" t="s">
        <v>356</v>
      </c>
      <c r="C24077" s="218">
        <v>0.57110000000000005</v>
      </c>
    </row>
    <row r="24078" spans="1:3" ht="15" customHeight="1" x14ac:dyDescent="0.25">
      <c r="A24078" s="216">
        <v>45602</v>
      </c>
      <c r="B24078" s="217" t="s">
        <v>356</v>
      </c>
      <c r="C24078" s="218">
        <v>0.58689999999999998</v>
      </c>
    </row>
    <row r="24079" spans="1:3" ht="15" customHeight="1" x14ac:dyDescent="0.25">
      <c r="A24079" s="216">
        <v>45603</v>
      </c>
      <c r="B24079" s="217" t="s">
        <v>356</v>
      </c>
      <c r="C24079" s="218">
        <v>0.60240000000000005</v>
      </c>
    </row>
    <row r="24080" spans="1:3" ht="15" customHeight="1" x14ac:dyDescent="0.25">
      <c r="A24080" s="216">
        <v>45604</v>
      </c>
      <c r="B24080" s="217" t="s">
        <v>356</v>
      </c>
      <c r="C24080" s="218">
        <v>0.61809999999999998</v>
      </c>
    </row>
    <row r="24081" spans="1:3" ht="15" customHeight="1" x14ac:dyDescent="0.25">
      <c r="A24081" s="216">
        <v>45607</v>
      </c>
      <c r="B24081" s="217" t="s">
        <v>356</v>
      </c>
      <c r="C24081" s="218">
        <v>0.66500000000000004</v>
      </c>
    </row>
    <row r="24082" spans="1:3" ht="15" customHeight="1" x14ac:dyDescent="0.25">
      <c r="A24082" s="216">
        <v>45608</v>
      </c>
      <c r="B24082" s="217" t="s">
        <v>356</v>
      </c>
      <c r="C24082" s="218">
        <v>0.68049999999999999</v>
      </c>
    </row>
    <row r="24083" spans="1:3" ht="15" customHeight="1" x14ac:dyDescent="0.25">
      <c r="A24083" s="216">
        <v>45609</v>
      </c>
      <c r="B24083" s="217" t="s">
        <v>356</v>
      </c>
      <c r="C24083" s="218">
        <v>0.69599999999999995</v>
      </c>
    </row>
    <row r="24084" spans="1:3" ht="15" customHeight="1" x14ac:dyDescent="0.25">
      <c r="A24084" s="216">
        <v>45610</v>
      </c>
      <c r="B24084" s="217" t="s">
        <v>356</v>
      </c>
      <c r="C24084" s="218">
        <v>0.71130000000000004</v>
      </c>
    </row>
    <row r="24085" spans="1:3" ht="15" customHeight="1" x14ac:dyDescent="0.25">
      <c r="A24085" s="216">
        <v>45611</v>
      </c>
      <c r="B24085" s="217" t="s">
        <v>356</v>
      </c>
      <c r="C24085" s="218">
        <v>0.72650000000000003</v>
      </c>
    </row>
    <row r="24086" spans="1:3" ht="15" customHeight="1" x14ac:dyDescent="0.25">
      <c r="A24086" s="216">
        <v>45614</v>
      </c>
      <c r="B24086" s="217" t="s">
        <v>356</v>
      </c>
      <c r="C24086" s="218">
        <v>0.77300000000000002</v>
      </c>
    </row>
    <row r="24087" spans="1:3" ht="15" customHeight="1" x14ac:dyDescent="0.25">
      <c r="A24087" s="216">
        <v>45615</v>
      </c>
      <c r="B24087" s="217" t="s">
        <v>356</v>
      </c>
      <c r="C24087" s="218">
        <v>0.78839999999999999</v>
      </c>
    </row>
    <row r="24088" spans="1:3" ht="15" customHeight="1" x14ac:dyDescent="0.25">
      <c r="A24088" s="216">
        <v>45616</v>
      </c>
      <c r="B24088" s="217" t="s">
        <v>356</v>
      </c>
      <c r="C24088" s="218">
        <v>0.80389999999999995</v>
      </c>
    </row>
    <row r="24089" spans="1:3" ht="15" customHeight="1" x14ac:dyDescent="0.25">
      <c r="A24089" s="216">
        <v>45617</v>
      </c>
      <c r="B24089" s="217" t="s">
        <v>356</v>
      </c>
      <c r="C24089" s="218">
        <v>0.81950000000000001</v>
      </c>
    </row>
    <row r="24090" spans="1:3" ht="15" customHeight="1" x14ac:dyDescent="0.25">
      <c r="A24090" s="216">
        <v>45618</v>
      </c>
      <c r="B24090" s="217" t="s">
        <v>356</v>
      </c>
      <c r="C24090" s="218">
        <v>0.83440000000000003</v>
      </c>
    </row>
    <row r="24091" spans="1:3" ht="15" customHeight="1" x14ac:dyDescent="0.25">
      <c r="A24091" s="216">
        <v>45621</v>
      </c>
      <c r="B24091" s="217" t="s">
        <v>356</v>
      </c>
      <c r="C24091" s="218">
        <v>0.87980000000000003</v>
      </c>
    </row>
    <row r="24092" spans="1:3" ht="15" customHeight="1" x14ac:dyDescent="0.25">
      <c r="A24092" s="216">
        <v>45622</v>
      </c>
      <c r="B24092" s="217" t="s">
        <v>356</v>
      </c>
      <c r="C24092" s="218">
        <v>0.89490000000000003</v>
      </c>
    </row>
    <row r="24093" spans="1:3" ht="15" customHeight="1" x14ac:dyDescent="0.25">
      <c r="A24093" s="216">
        <v>45623</v>
      </c>
      <c r="B24093" s="217" t="s">
        <v>356</v>
      </c>
      <c r="C24093" s="218">
        <v>0.91020000000000001</v>
      </c>
    </row>
    <row r="24094" spans="1:3" ht="15" customHeight="1" x14ac:dyDescent="0.25">
      <c r="A24094" s="216">
        <v>45624</v>
      </c>
      <c r="B24094" s="217" t="s">
        <v>356</v>
      </c>
      <c r="C24094" s="218">
        <v>0.92530000000000001</v>
      </c>
    </row>
    <row r="24095" spans="1:3" ht="15" customHeight="1" x14ac:dyDescent="0.25">
      <c r="A24095" s="216">
        <v>45625</v>
      </c>
      <c r="B24095" s="217" t="s">
        <v>356</v>
      </c>
      <c r="C24095" s="218">
        <v>0.94079999999999997</v>
      </c>
    </row>
    <row r="24096" spans="1:3" ht="15" customHeight="1" x14ac:dyDescent="0.25">
      <c r="A24096" s="216">
        <v>45628</v>
      </c>
      <c r="B24096" s="217" t="s">
        <v>356</v>
      </c>
      <c r="C24096" s="218">
        <v>0.9869</v>
      </c>
    </row>
    <row r="24097" spans="1:3" ht="15" customHeight="1" x14ac:dyDescent="0.25">
      <c r="A24097" s="216">
        <v>45629</v>
      </c>
      <c r="B24097" s="217" t="s">
        <v>356</v>
      </c>
      <c r="C24097" s="218">
        <v>1.002</v>
      </c>
    </row>
    <row r="24098" spans="1:3" ht="15" customHeight="1" x14ac:dyDescent="0.25">
      <c r="A24098" s="216">
        <v>45630</v>
      </c>
      <c r="B24098" s="217" t="s">
        <v>356</v>
      </c>
      <c r="C24098" s="218">
        <v>1.0173000000000001</v>
      </c>
    </row>
    <row r="24099" spans="1:3" ht="15" customHeight="1" x14ac:dyDescent="0.25">
      <c r="A24099" s="216">
        <v>45631</v>
      </c>
      <c r="B24099" s="217" t="s">
        <v>356</v>
      </c>
      <c r="C24099" s="218">
        <v>1.0324</v>
      </c>
    </row>
    <row r="24100" spans="1:3" ht="15" customHeight="1" x14ac:dyDescent="0.25">
      <c r="A24100" s="216">
        <v>45632</v>
      </c>
      <c r="B24100" s="217" t="s">
        <v>356</v>
      </c>
      <c r="C24100" s="218">
        <v>1.0476000000000001</v>
      </c>
    </row>
    <row r="24101" spans="1:3" ht="15" customHeight="1" x14ac:dyDescent="0.25">
      <c r="A24101" s="216">
        <v>45635</v>
      </c>
      <c r="B24101" s="217" t="s">
        <v>356</v>
      </c>
      <c r="C24101" s="218">
        <v>1.0928</v>
      </c>
    </row>
    <row r="24102" spans="1:3" ht="15" customHeight="1" x14ac:dyDescent="0.25">
      <c r="A24102" s="216">
        <v>45636</v>
      </c>
      <c r="B24102" s="217" t="s">
        <v>356</v>
      </c>
      <c r="C24102" s="218">
        <v>1.1082000000000001</v>
      </c>
    </row>
    <row r="24103" spans="1:3" ht="15" customHeight="1" x14ac:dyDescent="0.25">
      <c r="A24103" s="216">
        <v>45637</v>
      </c>
      <c r="B24103" s="217" t="s">
        <v>356</v>
      </c>
      <c r="C24103" s="218">
        <v>1.1237999999999999</v>
      </c>
    </row>
    <row r="24104" spans="1:3" ht="15" customHeight="1" x14ac:dyDescent="0.25">
      <c r="A24104" s="216">
        <v>45638</v>
      </c>
      <c r="B24104" s="217" t="s">
        <v>356</v>
      </c>
      <c r="C24104" s="218">
        <v>1.1385000000000001</v>
      </c>
    </row>
    <row r="24105" spans="1:3" ht="15" customHeight="1" x14ac:dyDescent="0.25">
      <c r="A24105" s="216">
        <v>45639</v>
      </c>
      <c r="B24105" s="217" t="s">
        <v>356</v>
      </c>
      <c r="C24105" s="218">
        <v>1.1537999999999999</v>
      </c>
    </row>
    <row r="24106" spans="1:3" ht="15" customHeight="1" x14ac:dyDescent="0.25">
      <c r="A24106" s="216">
        <v>45642</v>
      </c>
      <c r="B24106" s="217" t="s">
        <v>356</v>
      </c>
      <c r="C24106" s="218">
        <v>1.2003999999999999</v>
      </c>
    </row>
    <row r="24107" spans="1:3" ht="15" customHeight="1" x14ac:dyDescent="0.25">
      <c r="A24107" s="216">
        <v>45643</v>
      </c>
      <c r="B24107" s="217" t="s">
        <v>356</v>
      </c>
      <c r="C24107" s="218">
        <v>1.2157</v>
      </c>
    </row>
    <row r="24108" spans="1:3" ht="15" customHeight="1" x14ac:dyDescent="0.25">
      <c r="A24108" s="216">
        <v>45644</v>
      </c>
      <c r="B24108" s="217" t="s">
        <v>356</v>
      </c>
      <c r="C24108" s="218">
        <v>1.2309000000000001</v>
      </c>
    </row>
    <row r="24109" spans="1:3" ht="15" customHeight="1" x14ac:dyDescent="0.25">
      <c r="A24109" s="216">
        <v>45645</v>
      </c>
      <c r="B24109" s="217" t="s">
        <v>356</v>
      </c>
      <c r="C24109" s="218">
        <v>1.2458</v>
      </c>
    </row>
    <row r="24110" spans="1:3" ht="15" customHeight="1" x14ac:dyDescent="0.25">
      <c r="A24110" s="216">
        <v>45646</v>
      </c>
      <c r="B24110" s="217" t="s">
        <v>356</v>
      </c>
      <c r="C24110" s="218">
        <v>1.2605999999999999</v>
      </c>
    </row>
    <row r="24111" spans="1:3" ht="15" customHeight="1" x14ac:dyDescent="0.25">
      <c r="A24111" s="216">
        <v>45649</v>
      </c>
      <c r="B24111" s="217" t="s">
        <v>356</v>
      </c>
      <c r="C24111" s="218">
        <v>1.3050999999999999</v>
      </c>
    </row>
    <row r="24112" spans="1:3" ht="15" customHeight="1" x14ac:dyDescent="0.25">
      <c r="A24112" s="216">
        <v>45650</v>
      </c>
      <c r="B24112" s="217" t="s">
        <v>356</v>
      </c>
      <c r="C24112" s="218">
        <v>1.3198000000000001</v>
      </c>
    </row>
    <row r="24113" spans="1:3" ht="15" customHeight="1" x14ac:dyDescent="0.25">
      <c r="A24113" s="216">
        <v>45651</v>
      </c>
      <c r="B24113" s="217" t="s">
        <v>356</v>
      </c>
      <c r="C24113" s="218">
        <v>1.3348</v>
      </c>
    </row>
    <row r="24114" spans="1:3" ht="15" customHeight="1" x14ac:dyDescent="0.25">
      <c r="A24114" s="216">
        <v>45652</v>
      </c>
      <c r="B24114" s="217" t="s">
        <v>356</v>
      </c>
      <c r="C24114" s="218">
        <v>1.3495999999999999</v>
      </c>
    </row>
    <row r="24115" spans="1:3" ht="15" customHeight="1" x14ac:dyDescent="0.25">
      <c r="A24115" s="216">
        <v>45653</v>
      </c>
      <c r="B24115" s="217" t="s">
        <v>356</v>
      </c>
      <c r="C24115" s="218">
        <v>1.3648</v>
      </c>
    </row>
    <row r="24116" spans="1:3" ht="15" customHeight="1" x14ac:dyDescent="0.25">
      <c r="A24116" s="216">
        <v>45656</v>
      </c>
      <c r="B24116" s="217" t="s">
        <v>356</v>
      </c>
      <c r="C24116" s="218">
        <v>1.4094</v>
      </c>
    </row>
    <row r="24117" spans="1:3" ht="15" customHeight="1" x14ac:dyDescent="0.25">
      <c r="A24117" s="216">
        <v>45657</v>
      </c>
      <c r="B24117" s="217" t="s">
        <v>356</v>
      </c>
      <c r="C24117" s="218">
        <v>1.4242999999999999</v>
      </c>
    </row>
    <row r="24118" spans="1:3" ht="15" customHeight="1" x14ac:dyDescent="0.25">
      <c r="A24118" s="216">
        <v>45659</v>
      </c>
      <c r="B24118" s="217" t="s">
        <v>356</v>
      </c>
      <c r="C24118" s="218">
        <v>1.4544999999999999</v>
      </c>
    </row>
    <row r="24119" spans="1:3" ht="15" customHeight="1" x14ac:dyDescent="0.25">
      <c r="A24119" s="216">
        <v>45660</v>
      </c>
      <c r="B24119" s="217" t="s">
        <v>356</v>
      </c>
      <c r="C24119" s="218">
        <v>1.4690000000000001</v>
      </c>
    </row>
    <row r="24120" spans="1:3" ht="15" customHeight="1" x14ac:dyDescent="0.25">
      <c r="A24120" s="216">
        <v>45663</v>
      </c>
      <c r="B24120" s="217" t="s">
        <v>356</v>
      </c>
      <c r="C24120" s="218">
        <v>1.5136000000000001</v>
      </c>
    </row>
    <row r="24121" spans="1:3" ht="15" customHeight="1" x14ac:dyDescent="0.25">
      <c r="A24121" s="216">
        <v>45664</v>
      </c>
      <c r="B24121" s="217" t="s">
        <v>356</v>
      </c>
      <c r="C24121" s="218">
        <v>1.5285</v>
      </c>
    </row>
    <row r="24122" spans="1:3" ht="15" customHeight="1" x14ac:dyDescent="0.25">
      <c r="A24122" s="216">
        <v>45665</v>
      </c>
      <c r="B24122" s="217" t="s">
        <v>356</v>
      </c>
      <c r="C24122" s="218">
        <v>1.5435000000000001</v>
      </c>
    </row>
    <row r="24123" spans="1:3" ht="15" customHeight="1" x14ac:dyDescent="0.25">
      <c r="A24123" s="216">
        <v>45666</v>
      </c>
      <c r="B24123" s="217" t="s">
        <v>356</v>
      </c>
      <c r="C24123" s="218">
        <v>1.5586</v>
      </c>
    </row>
    <row r="24124" spans="1:3" ht="15" customHeight="1" x14ac:dyDescent="0.25">
      <c r="A24124" s="216">
        <v>45667</v>
      </c>
      <c r="B24124" s="217" t="s">
        <v>356</v>
      </c>
      <c r="C24124" s="218">
        <v>1.5737000000000001</v>
      </c>
    </row>
    <row r="24125" spans="1:3" ht="15" customHeight="1" x14ac:dyDescent="0.25">
      <c r="A24125" s="216">
        <v>45670</v>
      </c>
      <c r="B24125" s="217" t="s">
        <v>356</v>
      </c>
      <c r="C24125" s="218">
        <v>1.6182000000000001</v>
      </c>
    </row>
    <row r="24126" spans="1:3" ht="15" customHeight="1" x14ac:dyDescent="0.25">
      <c r="A24126" s="216">
        <v>45671</v>
      </c>
      <c r="B24126" s="217" t="s">
        <v>356</v>
      </c>
      <c r="C24126" s="218">
        <v>1.633</v>
      </c>
    </row>
    <row r="24127" spans="1:3" ht="15" customHeight="1" x14ac:dyDescent="0.25">
      <c r="A24127" s="216">
        <v>45672</v>
      </c>
      <c r="B24127" s="217" t="s">
        <v>356</v>
      </c>
      <c r="C24127" s="218">
        <v>1.6476</v>
      </c>
    </row>
    <row r="24128" spans="1:3" ht="15" customHeight="1" x14ac:dyDescent="0.25">
      <c r="A24128" s="216">
        <v>45673</v>
      </c>
      <c r="B24128" s="217" t="s">
        <v>356</v>
      </c>
      <c r="C24128" s="218">
        <v>1.6621999999999999</v>
      </c>
    </row>
    <row r="24129" spans="1:3" ht="15" customHeight="1" x14ac:dyDescent="0.25">
      <c r="A24129" s="216">
        <v>45674</v>
      </c>
      <c r="B24129" s="217" t="s">
        <v>356</v>
      </c>
      <c r="C24129" s="218">
        <v>1.6765000000000001</v>
      </c>
    </row>
    <row r="24130" spans="1:3" ht="15" customHeight="1" x14ac:dyDescent="0.25">
      <c r="A24130" s="216">
        <v>45678</v>
      </c>
      <c r="B24130" s="217" t="s">
        <v>356</v>
      </c>
      <c r="C24130" s="218">
        <v>1.7353000000000001</v>
      </c>
    </row>
    <row r="24131" spans="1:3" ht="15" customHeight="1" x14ac:dyDescent="0.25">
      <c r="A24131" s="216">
        <v>45679</v>
      </c>
      <c r="B24131" s="217" t="s">
        <v>356</v>
      </c>
      <c r="C24131" s="218">
        <v>1.7505999999999999</v>
      </c>
    </row>
    <row r="24132" spans="1:3" ht="15" customHeight="1" x14ac:dyDescent="0.25">
      <c r="A24132" s="216">
        <v>45680</v>
      </c>
      <c r="B24132" s="217" t="s">
        <v>356</v>
      </c>
      <c r="C24132" s="218">
        <v>1.7652000000000001</v>
      </c>
    </row>
    <row r="24133" spans="1:3" ht="15" customHeight="1" x14ac:dyDescent="0.25">
      <c r="A24133" s="216">
        <v>45681</v>
      </c>
      <c r="B24133" s="217" t="s">
        <v>356</v>
      </c>
      <c r="C24133" s="218">
        <v>1.7788999999999999</v>
      </c>
    </row>
    <row r="24134" spans="1:3" ht="15" customHeight="1" x14ac:dyDescent="0.25">
      <c r="A24134" s="216">
        <v>45684</v>
      </c>
      <c r="B24134" s="217" t="s">
        <v>356</v>
      </c>
      <c r="C24134" s="218">
        <v>1.8241000000000001</v>
      </c>
    </row>
    <row r="24135" spans="1:3" ht="15" customHeight="1" x14ac:dyDescent="0.25">
      <c r="A24135" s="216">
        <v>45685</v>
      </c>
      <c r="B24135" s="217" t="s">
        <v>356</v>
      </c>
      <c r="C24135" s="218">
        <v>1.839</v>
      </c>
    </row>
    <row r="24136" spans="1:3" ht="15" customHeight="1" x14ac:dyDescent="0.25">
      <c r="A24136" s="216">
        <v>45686</v>
      </c>
      <c r="B24136" s="217" t="s">
        <v>356</v>
      </c>
      <c r="C24136" s="218">
        <v>1.8536999999999999</v>
      </c>
    </row>
    <row r="24137" spans="1:3" ht="15" customHeight="1" x14ac:dyDescent="0.25">
      <c r="A24137" s="216">
        <v>45687</v>
      </c>
      <c r="B24137" s="217" t="s">
        <v>356</v>
      </c>
      <c r="C24137" s="218">
        <v>1.8686</v>
      </c>
    </row>
    <row r="24138" spans="1:3" ht="15" customHeight="1" x14ac:dyDescent="0.25">
      <c r="A24138" s="216">
        <v>45688</v>
      </c>
      <c r="B24138" s="217" t="s">
        <v>356</v>
      </c>
      <c r="C24138" s="218">
        <v>1.8832</v>
      </c>
    </row>
    <row r="24139" spans="1:3" ht="15" customHeight="1" x14ac:dyDescent="0.25">
      <c r="A24139" s="216">
        <v>45691</v>
      </c>
      <c r="B24139" s="217" t="s">
        <v>356</v>
      </c>
      <c r="C24139" s="218">
        <v>1.9281999999999999</v>
      </c>
    </row>
    <row r="24140" spans="1:3" ht="15" customHeight="1" x14ac:dyDescent="0.25">
      <c r="A24140" s="216">
        <v>45692</v>
      </c>
      <c r="B24140" s="217" t="s">
        <v>356</v>
      </c>
      <c r="C24140" s="218">
        <v>1.9430000000000001</v>
      </c>
    </row>
    <row r="24141" spans="1:3" ht="15" customHeight="1" x14ac:dyDescent="0.25">
      <c r="A24141" s="216">
        <v>45693</v>
      </c>
      <c r="B24141" s="217" t="s">
        <v>356</v>
      </c>
      <c r="C24141" s="218">
        <v>1.958</v>
      </c>
    </row>
    <row r="24142" spans="1:3" ht="15" customHeight="1" x14ac:dyDescent="0.25">
      <c r="A24142" s="216">
        <v>45694</v>
      </c>
      <c r="B24142" s="217" t="s">
        <v>356</v>
      </c>
      <c r="C24142" s="218">
        <v>1.9728000000000001</v>
      </c>
    </row>
    <row r="24143" spans="1:3" ht="15" customHeight="1" x14ac:dyDescent="0.25">
      <c r="A24143" s="216">
        <v>45695</v>
      </c>
      <c r="B24143" s="217" t="s">
        <v>356</v>
      </c>
      <c r="C24143" s="218">
        <v>1.9878</v>
      </c>
    </row>
    <row r="24144" spans="1:3" ht="15" customHeight="1" x14ac:dyDescent="0.25">
      <c r="A24144" s="216">
        <v>45698</v>
      </c>
      <c r="B24144" s="217" t="s">
        <v>356</v>
      </c>
      <c r="C24144" s="218">
        <v>2.0318000000000001</v>
      </c>
    </row>
    <row r="24145" spans="1:3" ht="15" customHeight="1" x14ac:dyDescent="0.25">
      <c r="A24145" s="216">
        <v>45699</v>
      </c>
      <c r="B24145" s="217" t="s">
        <v>356</v>
      </c>
      <c r="C24145" s="218">
        <v>2.0467</v>
      </c>
    </row>
    <row r="24146" spans="1:3" ht="15" customHeight="1" x14ac:dyDescent="0.25">
      <c r="A24146" s="216">
        <v>45700</v>
      </c>
      <c r="B24146" s="217" t="s">
        <v>356</v>
      </c>
      <c r="C24146" s="218">
        <v>2.0615999999999999</v>
      </c>
    </row>
    <row r="24147" spans="1:3" ht="15" customHeight="1" x14ac:dyDescent="0.25">
      <c r="A24147" s="216">
        <v>45701</v>
      </c>
      <c r="B24147" s="217" t="s">
        <v>356</v>
      </c>
      <c r="C24147" s="218">
        <v>2.0762</v>
      </c>
    </row>
    <row r="24148" spans="1:3" ht="15" customHeight="1" x14ac:dyDescent="0.25">
      <c r="A24148" s="216">
        <v>45702</v>
      </c>
      <c r="B24148" s="217" t="s">
        <v>356</v>
      </c>
      <c r="C24148" s="218">
        <v>2.0903999999999998</v>
      </c>
    </row>
    <row r="24149" spans="1:3" ht="15" customHeight="1" x14ac:dyDescent="0.25">
      <c r="A24149" s="216">
        <v>45706</v>
      </c>
      <c r="B24149" s="217" t="s">
        <v>356</v>
      </c>
      <c r="C24149" s="218">
        <v>2.1496</v>
      </c>
    </row>
    <row r="24150" spans="1:3" ht="15" customHeight="1" x14ac:dyDescent="0.25">
      <c r="A24150" s="216">
        <v>45707</v>
      </c>
      <c r="B24150" s="217" t="s">
        <v>356</v>
      </c>
      <c r="C24150" s="218">
        <v>2.1644999999999999</v>
      </c>
    </row>
    <row r="24151" spans="1:3" ht="15" customHeight="1" x14ac:dyDescent="0.25">
      <c r="A24151" s="216">
        <v>45708</v>
      </c>
      <c r="B24151" s="217" t="s">
        <v>356</v>
      </c>
      <c r="C24151" s="218">
        <v>2.1793</v>
      </c>
    </row>
    <row r="24152" spans="1:3" ht="15" customHeight="1" x14ac:dyDescent="0.25">
      <c r="A24152" s="216">
        <v>45709</v>
      </c>
      <c r="B24152" s="217" t="s">
        <v>356</v>
      </c>
      <c r="C24152" s="218">
        <v>2.1941000000000002</v>
      </c>
    </row>
    <row r="24153" spans="1:3" ht="15" customHeight="1" x14ac:dyDescent="0.25">
      <c r="A24153" s="216">
        <v>45712</v>
      </c>
      <c r="B24153" s="217" t="s">
        <v>356</v>
      </c>
      <c r="C24153" s="218">
        <v>2.2378999999999998</v>
      </c>
    </row>
    <row r="24154" spans="1:3" ht="15" customHeight="1" x14ac:dyDescent="0.25">
      <c r="A24154" s="216">
        <v>45713</v>
      </c>
      <c r="B24154" s="217" t="s">
        <v>356</v>
      </c>
      <c r="C24154" s="218">
        <v>2.2528000000000001</v>
      </c>
    </row>
    <row r="24155" spans="1:3" ht="15" customHeight="1" x14ac:dyDescent="0.25">
      <c r="A24155" s="216">
        <v>45714</v>
      </c>
      <c r="B24155" s="217" t="s">
        <v>356</v>
      </c>
      <c r="C24155" s="218">
        <v>2.2673000000000001</v>
      </c>
    </row>
    <row r="24156" spans="1:3" ht="15" customHeight="1" x14ac:dyDescent="0.25">
      <c r="A24156" s="216">
        <v>45715</v>
      </c>
      <c r="B24156" s="217" t="s">
        <v>356</v>
      </c>
      <c r="C24156" s="218">
        <v>2.2820999999999998</v>
      </c>
    </row>
    <row r="24157" spans="1:3" ht="15" customHeight="1" x14ac:dyDescent="0.25">
      <c r="A24157" s="216">
        <v>45716</v>
      </c>
      <c r="B24157" s="217" t="s">
        <v>356</v>
      </c>
      <c r="C24157" s="218">
        <v>2.2967</v>
      </c>
    </row>
    <row r="24158" spans="1:3" ht="15" customHeight="1" x14ac:dyDescent="0.25">
      <c r="A24158" s="216">
        <v>45719</v>
      </c>
      <c r="B24158" s="217" t="s">
        <v>356</v>
      </c>
      <c r="C24158" s="218">
        <v>2.3409</v>
      </c>
    </row>
    <row r="24159" spans="1:3" ht="15" customHeight="1" x14ac:dyDescent="0.25">
      <c r="A24159" s="216">
        <v>45720</v>
      </c>
      <c r="B24159" s="217" t="s">
        <v>356</v>
      </c>
      <c r="C24159" s="218">
        <v>2.3555999999999999</v>
      </c>
    </row>
    <row r="24160" spans="1:3" ht="15" customHeight="1" x14ac:dyDescent="0.25">
      <c r="A24160" s="216">
        <v>45721</v>
      </c>
      <c r="B24160" s="217" t="s">
        <v>356</v>
      </c>
      <c r="C24160" s="218">
        <v>2.3704999999999998</v>
      </c>
    </row>
    <row r="24161" spans="1:3" ht="15" customHeight="1" x14ac:dyDescent="0.25">
      <c r="A24161" s="216">
        <v>45722</v>
      </c>
      <c r="B24161" s="217" t="s">
        <v>356</v>
      </c>
      <c r="C24161" s="218">
        <v>2.3852000000000002</v>
      </c>
    </row>
    <row r="24162" spans="1:3" ht="15" customHeight="1" x14ac:dyDescent="0.25">
      <c r="A24162" s="216">
        <v>45723</v>
      </c>
      <c r="B24162" s="217" t="s">
        <v>356</v>
      </c>
      <c r="C24162" s="218">
        <v>2.3996</v>
      </c>
    </row>
    <row r="24163" spans="1:3" ht="15" customHeight="1" x14ac:dyDescent="0.25">
      <c r="A24163" s="216">
        <v>45726</v>
      </c>
      <c r="B24163" s="217" t="s">
        <v>356</v>
      </c>
      <c r="C24163" s="218">
        <v>2.4432</v>
      </c>
    </row>
    <row r="24164" spans="1:3" ht="15" customHeight="1" x14ac:dyDescent="0.25">
      <c r="A24164" s="216">
        <v>45727</v>
      </c>
      <c r="B24164" s="217" t="s">
        <v>356</v>
      </c>
      <c r="C24164" s="218">
        <v>2.4569999999999999</v>
      </c>
    </row>
    <row r="24165" spans="1:3" ht="15" customHeight="1" x14ac:dyDescent="0.25">
      <c r="A24165" s="216">
        <v>45728</v>
      </c>
      <c r="B24165" s="217" t="s">
        <v>356</v>
      </c>
      <c r="C24165" s="218">
        <v>2.4704000000000002</v>
      </c>
    </row>
    <row r="24166" spans="1:3" ht="15" customHeight="1" x14ac:dyDescent="0.25">
      <c r="A24166" s="216">
        <v>45729</v>
      </c>
      <c r="B24166" s="217" t="s">
        <v>356</v>
      </c>
      <c r="C24166" s="218">
        <v>2.4830999999999999</v>
      </c>
    </row>
    <row r="24167" spans="1:3" ht="15" customHeight="1" x14ac:dyDescent="0.25">
      <c r="A24167" s="216">
        <v>45730</v>
      </c>
      <c r="B24167" s="217" t="s">
        <v>356</v>
      </c>
      <c r="C24167" s="218">
        <v>2.4973999999999998</v>
      </c>
    </row>
    <row r="24168" spans="1:3" ht="15" customHeight="1" x14ac:dyDescent="0.25">
      <c r="A24168" s="216">
        <v>45733</v>
      </c>
      <c r="B24168" s="217" t="s">
        <v>356</v>
      </c>
      <c r="C24168" s="218">
        <v>2.5417000000000001</v>
      </c>
    </row>
    <row r="24169" spans="1:3" ht="15" customHeight="1" x14ac:dyDescent="0.25">
      <c r="A24169" s="216">
        <v>45734</v>
      </c>
      <c r="B24169" s="217" t="s">
        <v>356</v>
      </c>
      <c r="C24169" s="218">
        <v>2.5565000000000002</v>
      </c>
    </row>
    <row r="24170" spans="1:3" ht="15" customHeight="1" x14ac:dyDescent="0.25">
      <c r="A24170" s="216">
        <v>45735</v>
      </c>
      <c r="B24170" s="217" t="s">
        <v>356</v>
      </c>
      <c r="C24170" s="218">
        <v>2.5714000000000001</v>
      </c>
    </row>
    <row r="24171" spans="1:3" ht="15" customHeight="1" x14ac:dyDescent="0.25">
      <c r="A24171" s="216">
        <v>45736</v>
      </c>
      <c r="B24171" s="217" t="s">
        <v>356</v>
      </c>
      <c r="C24171" s="218">
        <v>2.5861000000000001</v>
      </c>
    </row>
    <row r="24172" spans="1:3" ht="15" customHeight="1" x14ac:dyDescent="0.25">
      <c r="A24172" s="216">
        <v>45737</v>
      </c>
      <c r="B24172" s="217" t="s">
        <v>356</v>
      </c>
      <c r="C24172" s="218">
        <v>2.5990000000000002</v>
      </c>
    </row>
    <row r="24173" spans="1:3" ht="15" customHeight="1" x14ac:dyDescent="0.25">
      <c r="A24173" s="216">
        <v>45740</v>
      </c>
      <c r="B24173" s="217" t="s">
        <v>356</v>
      </c>
      <c r="C24173" s="218">
        <v>2.6446000000000001</v>
      </c>
    </row>
    <row r="24174" spans="1:3" ht="15" customHeight="1" x14ac:dyDescent="0.25">
      <c r="A24174" s="216">
        <v>45741</v>
      </c>
      <c r="B24174" s="217" t="s">
        <v>356</v>
      </c>
      <c r="C24174" s="218">
        <v>2.6602999999999999</v>
      </c>
    </row>
    <row r="24175" spans="1:3" ht="15" customHeight="1" x14ac:dyDescent="0.25">
      <c r="A24175" s="216">
        <v>45742</v>
      </c>
      <c r="B24175" s="217" t="s">
        <v>356</v>
      </c>
      <c r="C24175" s="218">
        <v>2.6747000000000001</v>
      </c>
    </row>
    <row r="24176" spans="1:3" ht="15" customHeight="1" x14ac:dyDescent="0.25">
      <c r="A24176" s="216">
        <v>45743</v>
      </c>
      <c r="B24176" s="217" t="s">
        <v>356</v>
      </c>
      <c r="C24176" s="218">
        <v>2.6896</v>
      </c>
    </row>
    <row r="24177" spans="1:3" ht="15" customHeight="1" x14ac:dyDescent="0.25">
      <c r="A24177" s="216">
        <v>45744</v>
      </c>
      <c r="B24177" s="217" t="s">
        <v>356</v>
      </c>
      <c r="C24177" s="218">
        <v>2.7042000000000002</v>
      </c>
    </row>
    <row r="24178" spans="1:3" ht="15" customHeight="1" x14ac:dyDescent="0.25">
      <c r="A24178" s="216">
        <v>45747</v>
      </c>
      <c r="B24178" s="217" t="s">
        <v>356</v>
      </c>
      <c r="C24178" s="218">
        <v>2.7480000000000002</v>
      </c>
    </row>
    <row r="24179" spans="1:3" ht="15" customHeight="1" x14ac:dyDescent="0.25">
      <c r="A24179" s="216">
        <v>45748</v>
      </c>
      <c r="B24179" s="217" t="s">
        <v>356</v>
      </c>
      <c r="C24179" s="218">
        <v>2.7627000000000002</v>
      </c>
    </row>
    <row r="24180" spans="1:3" ht="15" customHeight="1" x14ac:dyDescent="0.25">
      <c r="A24180" s="216">
        <v>45749</v>
      </c>
      <c r="B24180" s="217" t="s">
        <v>356</v>
      </c>
      <c r="C24180" s="218">
        <v>2.7774000000000001</v>
      </c>
    </row>
    <row r="24181" spans="1:3" ht="15" customHeight="1" x14ac:dyDescent="0.25">
      <c r="A24181" s="216">
        <v>45750</v>
      </c>
      <c r="B24181" s="217" t="s">
        <v>356</v>
      </c>
      <c r="C24181" s="218">
        <v>2.7921999999999998</v>
      </c>
    </row>
    <row r="24182" spans="1:3" ht="15" customHeight="1" x14ac:dyDescent="0.25">
      <c r="A24182" s="216">
        <v>45751</v>
      </c>
      <c r="B24182" s="217" t="s">
        <v>356</v>
      </c>
      <c r="C24182" s="218">
        <v>2.8069000000000002</v>
      </c>
    </row>
    <row r="24183" spans="1:3" ht="15" customHeight="1" x14ac:dyDescent="0.25">
      <c r="A24183" s="216">
        <v>45754</v>
      </c>
      <c r="B24183" s="217" t="s">
        <v>356</v>
      </c>
      <c r="C24183" s="218">
        <v>2.8508</v>
      </c>
    </row>
    <row r="24184" spans="1:3" ht="15" customHeight="1" x14ac:dyDescent="0.25">
      <c r="A24184" s="216">
        <v>45755</v>
      </c>
      <c r="B24184" s="217" t="s">
        <v>356</v>
      </c>
      <c r="C24184" s="218">
        <v>2.8652000000000002</v>
      </c>
    </row>
    <row r="24185" spans="1:3" ht="15" customHeight="1" x14ac:dyDescent="0.25">
      <c r="A24185" s="216">
        <v>45756</v>
      </c>
      <c r="B24185" s="217" t="s">
        <v>356</v>
      </c>
      <c r="C24185" s="218">
        <v>2.8797999999999999</v>
      </c>
    </row>
    <row r="24186" spans="1:3" ht="15" customHeight="1" x14ac:dyDescent="0.25">
      <c r="A24186" s="216">
        <v>45757</v>
      </c>
      <c r="B24186" s="217" t="s">
        <v>356</v>
      </c>
      <c r="C24186" s="218">
        <v>2.8942999999999999</v>
      </c>
    </row>
    <row r="24187" spans="1:3" ht="15" customHeight="1" x14ac:dyDescent="0.25">
      <c r="A24187" s="216">
        <v>45758</v>
      </c>
      <c r="B24187" s="217" t="s">
        <v>356</v>
      </c>
      <c r="C24187" s="218">
        <v>2.9087999999999998</v>
      </c>
    </row>
    <row r="24188" spans="1:3" ht="15" customHeight="1" x14ac:dyDescent="0.25">
      <c r="A24188" s="216">
        <v>45761</v>
      </c>
      <c r="B24188" s="217" t="s">
        <v>356</v>
      </c>
      <c r="C24188" s="218">
        <v>2.9527999999999999</v>
      </c>
    </row>
    <row r="24189" spans="1:3" ht="15" customHeight="1" x14ac:dyDescent="0.25">
      <c r="A24189" s="216">
        <v>45762</v>
      </c>
      <c r="B24189" s="217" t="s">
        <v>356</v>
      </c>
      <c r="C24189" s="218">
        <v>2.9670999999999998</v>
      </c>
    </row>
    <row r="24190" spans="1:3" ht="15" customHeight="1" x14ac:dyDescent="0.25">
      <c r="A24190" s="216">
        <v>45763</v>
      </c>
      <c r="B24190" s="217" t="s">
        <v>356</v>
      </c>
      <c r="C24190" s="218">
        <v>2.9822000000000002</v>
      </c>
    </row>
    <row r="24191" spans="1:3" ht="15" customHeight="1" x14ac:dyDescent="0.25">
      <c r="A24191" s="216">
        <v>45764</v>
      </c>
      <c r="B24191" s="217" t="s">
        <v>356</v>
      </c>
      <c r="C24191" s="218">
        <v>2.9969000000000001</v>
      </c>
    </row>
    <row r="24192" spans="1:3" ht="15" customHeight="1" x14ac:dyDescent="0.25">
      <c r="A24192" s="216">
        <v>45768</v>
      </c>
      <c r="B24192" s="217" t="s">
        <v>356</v>
      </c>
      <c r="C24192" s="218">
        <v>3.0531000000000001</v>
      </c>
    </row>
    <row r="24193" spans="1:3" ht="15" customHeight="1" x14ac:dyDescent="0.25">
      <c r="A24193" s="216">
        <v>45769</v>
      </c>
      <c r="B24193" s="217" t="s">
        <v>356</v>
      </c>
      <c r="C24193" s="218">
        <v>3.0676000000000001</v>
      </c>
    </row>
    <row r="24194" spans="1:3" ht="15" customHeight="1" x14ac:dyDescent="0.25">
      <c r="A24194" s="216">
        <v>45770</v>
      </c>
      <c r="B24194" s="217" t="s">
        <v>356</v>
      </c>
      <c r="C24194" s="218">
        <v>3.0821000000000001</v>
      </c>
    </row>
    <row r="24195" spans="1:3" ht="15" customHeight="1" x14ac:dyDescent="0.25">
      <c r="A24195" s="216">
        <v>45771</v>
      </c>
      <c r="B24195" s="217" t="s">
        <v>356</v>
      </c>
      <c r="C24195" s="218">
        <v>3.0975999999999999</v>
      </c>
    </row>
    <row r="24196" spans="1:3" ht="15" customHeight="1" x14ac:dyDescent="0.25">
      <c r="A24196" s="216">
        <v>45772</v>
      </c>
      <c r="B24196" s="217" t="s">
        <v>356</v>
      </c>
      <c r="C24196" s="218">
        <v>3.1124999999999998</v>
      </c>
    </row>
    <row r="24197" spans="1:3" ht="15" customHeight="1" x14ac:dyDescent="0.25">
      <c r="A24197" s="216">
        <v>45775</v>
      </c>
      <c r="B24197" s="217" t="s">
        <v>356</v>
      </c>
      <c r="C24197" s="218">
        <v>3.1572</v>
      </c>
    </row>
    <row r="24198" spans="1:3" ht="15" customHeight="1" x14ac:dyDescent="0.25">
      <c r="A24198" s="216">
        <v>45776</v>
      </c>
      <c r="B24198" s="217" t="s">
        <v>356</v>
      </c>
      <c r="C24198" s="218">
        <v>3.1718999999999999</v>
      </c>
    </row>
    <row r="24199" spans="1:3" ht="15" customHeight="1" x14ac:dyDescent="0.25">
      <c r="A24199" s="216">
        <v>45777</v>
      </c>
      <c r="B24199" s="217" t="s">
        <v>356</v>
      </c>
      <c r="C24199" s="218">
        <v>3.1863999999999999</v>
      </c>
    </row>
    <row r="24200" spans="1:3" ht="15" customHeight="1" x14ac:dyDescent="0.25">
      <c r="A24200" s="216">
        <v>45778</v>
      </c>
      <c r="B24200" s="217" t="s">
        <v>356</v>
      </c>
      <c r="C24200" s="218">
        <v>3.2017000000000002</v>
      </c>
    </row>
    <row r="24201" spans="1:3" ht="15" customHeight="1" x14ac:dyDescent="0.25">
      <c r="A24201" s="216">
        <v>45779</v>
      </c>
      <c r="B24201" s="217" t="s">
        <v>356</v>
      </c>
      <c r="C24201" s="218">
        <v>3.2164999999999999</v>
      </c>
    </row>
    <row r="24202" spans="1:3" ht="15" customHeight="1" x14ac:dyDescent="0.25">
      <c r="A24202" s="216">
        <v>45782</v>
      </c>
      <c r="B24202" s="217" t="s">
        <v>356</v>
      </c>
      <c r="C24202" s="218">
        <v>3.2606000000000002</v>
      </c>
    </row>
    <row r="24203" spans="1:3" ht="15" customHeight="1" x14ac:dyDescent="0.25">
      <c r="A24203" s="216">
        <v>45783</v>
      </c>
      <c r="B24203" s="217" t="s">
        <v>356</v>
      </c>
      <c r="C24203" s="218">
        <v>3.2753999999999999</v>
      </c>
    </row>
    <row r="24204" spans="1:3" ht="15" customHeight="1" x14ac:dyDescent="0.25">
      <c r="A24204" s="216">
        <v>45784</v>
      </c>
      <c r="B24204" s="217" t="s">
        <v>356</v>
      </c>
      <c r="C24204" s="218">
        <v>3.29</v>
      </c>
    </row>
    <row r="24205" spans="1:3" ht="15" customHeight="1" x14ac:dyDescent="0.25">
      <c r="A24205" s="216">
        <v>45785</v>
      </c>
      <c r="B24205" s="217" t="s">
        <v>356</v>
      </c>
      <c r="C24205" s="218">
        <v>3.3048000000000002</v>
      </c>
    </row>
    <row r="24206" spans="1:3" ht="15" customHeight="1" x14ac:dyDescent="0.25">
      <c r="A24206" s="216">
        <v>45786</v>
      </c>
      <c r="B24206" s="217" t="s">
        <v>356</v>
      </c>
      <c r="C24206" s="218">
        <v>3.3193999999999999</v>
      </c>
    </row>
    <row r="24207" spans="1:3" ht="15" customHeight="1" x14ac:dyDescent="0.25">
      <c r="A24207" s="216">
        <v>45789</v>
      </c>
      <c r="B24207" s="217" t="s">
        <v>356</v>
      </c>
      <c r="C24207" s="218">
        <v>3.3637000000000001</v>
      </c>
    </row>
    <row r="24208" spans="1:3" ht="15" customHeight="1" x14ac:dyDescent="0.25">
      <c r="A24208" s="216">
        <v>45790</v>
      </c>
      <c r="B24208" s="217" t="s">
        <v>356</v>
      </c>
      <c r="C24208" s="218">
        <v>3.3782000000000001</v>
      </c>
    </row>
    <row r="24209" spans="1:3" ht="15" customHeight="1" x14ac:dyDescent="0.25">
      <c r="A24209" s="216">
        <v>45791</v>
      </c>
      <c r="B24209" s="217" t="s">
        <v>356</v>
      </c>
      <c r="C24209" s="218">
        <v>3.3925000000000001</v>
      </c>
    </row>
    <row r="24210" spans="1:3" ht="15" customHeight="1" x14ac:dyDescent="0.25">
      <c r="A24210" s="216">
        <v>45792</v>
      </c>
      <c r="B24210" s="217" t="s">
        <v>356</v>
      </c>
      <c r="C24210" s="218">
        <v>3.4070999999999998</v>
      </c>
    </row>
    <row r="24211" spans="1:3" ht="15" customHeight="1" x14ac:dyDescent="0.25">
      <c r="A24211" s="216">
        <v>45793</v>
      </c>
      <c r="B24211" s="217" t="s">
        <v>356</v>
      </c>
      <c r="C24211" s="218">
        <v>3.4217</v>
      </c>
    </row>
    <row r="24212" spans="1:3" ht="15" customHeight="1" x14ac:dyDescent="0.25">
      <c r="A24212" s="216">
        <v>45796</v>
      </c>
      <c r="B24212" s="217" t="s">
        <v>356</v>
      </c>
      <c r="C24212" s="218">
        <v>3.4653999999999998</v>
      </c>
    </row>
    <row r="24213" spans="1:3" ht="15" customHeight="1" x14ac:dyDescent="0.25">
      <c r="A24213" s="216">
        <v>45797</v>
      </c>
      <c r="B24213" s="217" t="s">
        <v>356</v>
      </c>
      <c r="C24213" s="218">
        <v>3.48</v>
      </c>
    </row>
    <row r="24214" spans="1:3" ht="15" customHeight="1" x14ac:dyDescent="0.25">
      <c r="A24214" s="216">
        <v>45798</v>
      </c>
      <c r="B24214" s="217" t="s">
        <v>356</v>
      </c>
      <c r="C24214" s="218">
        <v>3.4946999999999999</v>
      </c>
    </row>
    <row r="24215" spans="1:3" ht="15" customHeight="1" x14ac:dyDescent="0.25">
      <c r="A24215" s="216">
        <v>45799</v>
      </c>
      <c r="B24215" s="217" t="s">
        <v>356</v>
      </c>
      <c r="C24215" s="218">
        <v>3.5095999999999998</v>
      </c>
    </row>
    <row r="24216" spans="1:3" ht="15" customHeight="1" x14ac:dyDescent="0.25">
      <c r="A24216" s="216">
        <v>45800</v>
      </c>
      <c r="B24216" s="217" t="s">
        <v>356</v>
      </c>
      <c r="C24216" s="218">
        <v>3.5242</v>
      </c>
    </row>
    <row r="24217" spans="1:3" ht="15" customHeight="1" x14ac:dyDescent="0.25">
      <c r="A24217" s="216">
        <v>45804</v>
      </c>
      <c r="B24217" s="217" t="s">
        <v>356</v>
      </c>
      <c r="C24217" s="218">
        <v>3.5825</v>
      </c>
    </row>
    <row r="24218" spans="1:3" ht="15" customHeight="1" x14ac:dyDescent="0.25">
      <c r="A24218" s="216">
        <v>45805</v>
      </c>
      <c r="B24218" s="217" t="s">
        <v>356</v>
      </c>
      <c r="C24218" s="218">
        <v>3.5968</v>
      </c>
    </row>
    <row r="24219" spans="1:3" ht="15" customHeight="1" x14ac:dyDescent="0.25">
      <c r="A24219" s="216">
        <v>45806</v>
      </c>
      <c r="B24219" s="217" t="s">
        <v>356</v>
      </c>
      <c r="C24219" s="218">
        <v>3.6113</v>
      </c>
    </row>
    <row r="24220" spans="1:3" ht="15" customHeight="1" x14ac:dyDescent="0.25">
      <c r="A24220" s="216">
        <v>45807</v>
      </c>
      <c r="B24220" s="217" t="s">
        <v>356</v>
      </c>
      <c r="C24220" s="218">
        <v>3.6261999999999999</v>
      </c>
    </row>
    <row r="24221" spans="1:3" ht="15" customHeight="1" x14ac:dyDescent="0.25">
      <c r="A24221" s="216">
        <v>45810</v>
      </c>
      <c r="B24221" s="217" t="s">
        <v>356</v>
      </c>
      <c r="C24221" s="218">
        <v>3.6705999999999999</v>
      </c>
    </row>
    <row r="24222" spans="1:3" ht="15" customHeight="1" x14ac:dyDescent="0.25">
      <c r="A24222" s="216">
        <v>45811</v>
      </c>
      <c r="B24222" s="217" t="s">
        <v>356</v>
      </c>
      <c r="C24222" s="218">
        <v>3.6852999999999998</v>
      </c>
    </row>
    <row r="24223" spans="1:3" ht="15" customHeight="1" x14ac:dyDescent="0.25">
      <c r="A24223" s="216">
        <v>45812</v>
      </c>
      <c r="B24223" s="217" t="s">
        <v>356</v>
      </c>
      <c r="C24223" s="218">
        <v>3.7004999999999999</v>
      </c>
    </row>
    <row r="24224" spans="1:3" ht="15" customHeight="1" x14ac:dyDescent="0.25">
      <c r="A24224" s="216">
        <v>45813</v>
      </c>
      <c r="B24224" s="217" t="s">
        <v>356</v>
      </c>
      <c r="C24224" s="218">
        <v>3.7149999999999999</v>
      </c>
    </row>
    <row r="24225" spans="1:3" ht="15" customHeight="1" x14ac:dyDescent="0.25">
      <c r="A24225" s="216">
        <v>45814</v>
      </c>
      <c r="B24225" s="217" t="s">
        <v>356</v>
      </c>
      <c r="C24225" s="218">
        <v>3.7299000000000002</v>
      </c>
    </row>
    <row r="24226" spans="1:3" ht="15" customHeight="1" x14ac:dyDescent="0.25">
      <c r="A24226" s="216">
        <v>45817</v>
      </c>
      <c r="B24226" s="217" t="s">
        <v>356</v>
      </c>
      <c r="C24226" s="218">
        <v>3.7734999999999999</v>
      </c>
    </row>
    <row r="24227" spans="1:3" ht="15" customHeight="1" x14ac:dyDescent="0.25">
      <c r="A24227" s="216">
        <v>45818</v>
      </c>
      <c r="B24227" s="217" t="s">
        <v>356</v>
      </c>
      <c r="C24227" s="218">
        <v>3.7879999999999998</v>
      </c>
    </row>
    <row r="24228" spans="1:3" ht="15" customHeight="1" x14ac:dyDescent="0.25">
      <c r="A24228" s="216">
        <v>45819</v>
      </c>
      <c r="B24228" s="217" t="s">
        <v>356</v>
      </c>
      <c r="C24228" s="218">
        <v>3.8026</v>
      </c>
    </row>
    <row r="24229" spans="1:3" ht="15" customHeight="1" x14ac:dyDescent="0.25">
      <c r="A24229" s="216">
        <v>45820</v>
      </c>
      <c r="B24229" s="217" t="s">
        <v>356</v>
      </c>
      <c r="C24229" s="218">
        <v>3.8172000000000001</v>
      </c>
    </row>
    <row r="24230" spans="1:3" ht="15" customHeight="1" x14ac:dyDescent="0.25">
      <c r="A24230" s="216">
        <v>45821</v>
      </c>
      <c r="B24230" s="217" t="s">
        <v>356</v>
      </c>
      <c r="C24230" s="218">
        <v>3.8315000000000001</v>
      </c>
    </row>
    <row r="24231" spans="1:3" ht="15" customHeight="1" x14ac:dyDescent="0.25">
      <c r="A24231" s="216">
        <v>45824</v>
      </c>
      <c r="B24231" s="217" t="s">
        <v>356</v>
      </c>
      <c r="C24231" s="218">
        <v>3.8748</v>
      </c>
    </row>
    <row r="24232" spans="1:3" ht="15" customHeight="1" x14ac:dyDescent="0.25">
      <c r="A24232" s="216">
        <v>45825</v>
      </c>
      <c r="B24232" s="217" t="s">
        <v>356</v>
      </c>
      <c r="C24232" s="218">
        <v>3.8923000000000001</v>
      </c>
    </row>
    <row r="24233" spans="1:3" ht="15" customHeight="1" x14ac:dyDescent="0.25">
      <c r="A24233" s="216">
        <v>45826</v>
      </c>
      <c r="B24233" s="217" t="s">
        <v>356</v>
      </c>
      <c r="C24233" s="218">
        <v>3.9066000000000001</v>
      </c>
    </row>
    <row r="24234" spans="1:3" ht="15" customHeight="1" x14ac:dyDescent="0.25">
      <c r="A24234" s="216">
        <v>45828</v>
      </c>
      <c r="B24234" s="217" t="s">
        <v>356</v>
      </c>
      <c r="C24234" s="218">
        <v>3.9358</v>
      </c>
    </row>
    <row r="24235" spans="1:3" ht="15" customHeight="1" x14ac:dyDescent="0.25">
      <c r="A24235" s="216">
        <v>45831</v>
      </c>
      <c r="B24235" s="217" t="s">
        <v>356</v>
      </c>
      <c r="C24235" s="218">
        <v>3.9788999999999999</v>
      </c>
    </row>
    <row r="24236" spans="1:3" ht="15" customHeight="1" x14ac:dyDescent="0.25">
      <c r="A24236" s="216">
        <v>45832</v>
      </c>
      <c r="B24236" s="217" t="s">
        <v>356</v>
      </c>
      <c r="C24236" s="218">
        <v>3.9931999999999999</v>
      </c>
    </row>
    <row r="24237" spans="1:3" ht="15" customHeight="1" x14ac:dyDescent="0.25">
      <c r="A24237" s="216">
        <v>45833</v>
      </c>
      <c r="B24237" s="217" t="s">
        <v>356</v>
      </c>
      <c r="C24237" s="218">
        <v>4.0076999999999998</v>
      </c>
    </row>
    <row r="24238" spans="1:3" ht="15" customHeight="1" x14ac:dyDescent="0.25">
      <c r="A24238" s="216">
        <v>45834</v>
      </c>
      <c r="B24238" s="217" t="s">
        <v>356</v>
      </c>
      <c r="C24238" s="218">
        <v>4.0217999999999998</v>
      </c>
    </row>
    <row r="24239" spans="1:3" ht="15" customHeight="1" x14ac:dyDescent="0.25">
      <c r="A24239" s="216">
        <v>45835</v>
      </c>
      <c r="B24239" s="217" t="s">
        <v>356</v>
      </c>
      <c r="C24239" s="218">
        <v>4.0362999999999998</v>
      </c>
    </row>
    <row r="24240" spans="1:3" ht="15" customHeight="1" x14ac:dyDescent="0.25">
      <c r="A24240" s="216">
        <v>45838</v>
      </c>
      <c r="B24240" s="217" t="s">
        <v>356</v>
      </c>
      <c r="C24240" s="218">
        <v>4.0791000000000004</v>
      </c>
    </row>
    <row r="24241" spans="1:3" ht="15" customHeight="1" x14ac:dyDescent="0.25">
      <c r="A24241" s="216">
        <v>45839</v>
      </c>
      <c r="B24241" s="217" t="s">
        <v>356</v>
      </c>
      <c r="C24241" s="218">
        <v>4.0933999999999999</v>
      </c>
    </row>
    <row r="24242" spans="1:3" ht="15" customHeight="1" x14ac:dyDescent="0.25">
      <c r="A24242" s="216">
        <v>45840</v>
      </c>
      <c r="B24242" s="217" t="s">
        <v>356</v>
      </c>
      <c r="C24242" s="218">
        <v>4.1081000000000003</v>
      </c>
    </row>
    <row r="24243" spans="1:3" ht="15" customHeight="1" x14ac:dyDescent="0.25">
      <c r="A24243" s="216">
        <v>45841</v>
      </c>
      <c r="B24243" s="217" t="s">
        <v>356</v>
      </c>
      <c r="C24243" s="218">
        <v>4.1224999999999996</v>
      </c>
    </row>
    <row r="24244" spans="1:3" ht="15" customHeight="1" x14ac:dyDescent="0.25">
      <c r="A24244" s="216">
        <v>45845</v>
      </c>
      <c r="B24244" s="217" t="s">
        <v>356</v>
      </c>
      <c r="C24244" s="218">
        <v>4.1890999999999998</v>
      </c>
    </row>
    <row r="24245" spans="1:3" ht="15" customHeight="1" x14ac:dyDescent="0.25">
      <c r="A24245" s="216">
        <v>45846</v>
      </c>
      <c r="B24245" s="217" t="s">
        <v>356</v>
      </c>
      <c r="C24245" s="218">
        <v>4.2034000000000002</v>
      </c>
    </row>
    <row r="24246" spans="1:3" ht="15" customHeight="1" x14ac:dyDescent="0.25">
      <c r="A24246" s="216">
        <v>45847</v>
      </c>
      <c r="B24246" s="217" t="s">
        <v>356</v>
      </c>
      <c r="C24246" s="218">
        <v>4.2180999999999997</v>
      </c>
    </row>
    <row r="24247" spans="1:3" ht="15" customHeight="1" x14ac:dyDescent="0.25">
      <c r="A24247" s="216">
        <v>45848</v>
      </c>
      <c r="B24247" s="217" t="s">
        <v>356</v>
      </c>
      <c r="C24247" s="218">
        <v>4.2327000000000004</v>
      </c>
    </row>
    <row r="24248" spans="1:3" ht="15" customHeight="1" x14ac:dyDescent="0.25">
      <c r="A24248" s="216">
        <v>45849</v>
      </c>
      <c r="B24248" s="217" t="s">
        <v>356</v>
      </c>
      <c r="C24248" s="218">
        <v>4.2466999999999997</v>
      </c>
    </row>
    <row r="24249" spans="1:3" ht="15" customHeight="1" x14ac:dyDescent="0.25">
      <c r="A24249" s="216">
        <v>45852</v>
      </c>
      <c r="B24249" s="217" t="s">
        <v>356</v>
      </c>
      <c r="C24249" s="218">
        <v>4.2900999999999998</v>
      </c>
    </row>
    <row r="24250" spans="1:3" ht="15" customHeight="1" x14ac:dyDescent="0.25">
      <c r="A24250" s="216">
        <v>45853</v>
      </c>
      <c r="B24250" s="217" t="s">
        <v>356</v>
      </c>
      <c r="C24250" s="218">
        <v>4.3045999999999998</v>
      </c>
    </row>
    <row r="24251" spans="1:3" ht="15" customHeight="1" x14ac:dyDescent="0.25">
      <c r="A24251" s="216">
        <v>45854</v>
      </c>
      <c r="B24251" s="217" t="s">
        <v>356</v>
      </c>
      <c r="C24251" s="218">
        <v>4.3188000000000004</v>
      </c>
    </row>
    <row r="24252" spans="1:3" ht="15" customHeight="1" x14ac:dyDescent="0.25">
      <c r="A24252" s="216">
        <v>45855</v>
      </c>
      <c r="B24252" s="217" t="s">
        <v>356</v>
      </c>
      <c r="C24252" s="218">
        <v>4.3334000000000001</v>
      </c>
    </row>
    <row r="24253" spans="1:3" ht="15" customHeight="1" x14ac:dyDescent="0.25">
      <c r="A24253" s="216">
        <v>45856</v>
      </c>
      <c r="B24253" s="217" t="s">
        <v>356</v>
      </c>
      <c r="C24253" s="218">
        <v>4.3476999999999997</v>
      </c>
    </row>
    <row r="24254" spans="1:3" ht="15" customHeight="1" x14ac:dyDescent="0.25">
      <c r="A24254" s="216">
        <v>45859</v>
      </c>
      <c r="B24254" s="217" t="s">
        <v>356</v>
      </c>
      <c r="C24254" s="218">
        <v>4.391</v>
      </c>
    </row>
    <row r="24255" spans="1:3" ht="15" customHeight="1" x14ac:dyDescent="0.25">
      <c r="A24255" s="216">
        <v>45860</v>
      </c>
      <c r="B24255" s="217" t="s">
        <v>356</v>
      </c>
      <c r="C24255" s="218">
        <v>4.4053000000000004</v>
      </c>
    </row>
    <row r="24256" spans="1:3" ht="15" customHeight="1" x14ac:dyDescent="0.25">
      <c r="A24256" s="216">
        <v>45861</v>
      </c>
      <c r="B24256" s="217" t="s">
        <v>356</v>
      </c>
      <c r="C24256" s="218">
        <v>4.4195000000000002</v>
      </c>
    </row>
    <row r="24257" spans="1:3" ht="15" customHeight="1" x14ac:dyDescent="0.25">
      <c r="A24257" s="216">
        <v>45862</v>
      </c>
      <c r="B24257" s="217" t="s">
        <v>356</v>
      </c>
      <c r="C24257" s="218">
        <v>4.4340000000000002</v>
      </c>
    </row>
    <row r="24258" spans="1:3" ht="15" customHeight="1" x14ac:dyDescent="0.25">
      <c r="A24258" s="216">
        <v>45863</v>
      </c>
      <c r="B24258" s="217" t="s">
        <v>356</v>
      </c>
      <c r="C24258" s="218">
        <v>4.4485000000000001</v>
      </c>
    </row>
    <row r="24259" spans="1:3" ht="15" customHeight="1" x14ac:dyDescent="0.25">
      <c r="A24259" s="216">
        <v>45866</v>
      </c>
      <c r="B24259" s="217" t="s">
        <v>356</v>
      </c>
      <c r="C24259" s="218">
        <v>4.4922000000000004</v>
      </c>
    </row>
    <row r="24260" spans="1:3" ht="15" customHeight="1" x14ac:dyDescent="0.25">
      <c r="A24260" s="216">
        <v>45867</v>
      </c>
      <c r="B24260" s="217" t="s">
        <v>356</v>
      </c>
      <c r="C24260" s="218">
        <v>4.5065</v>
      </c>
    </row>
    <row r="24261" spans="1:3" ht="15" customHeight="1" x14ac:dyDescent="0.25">
      <c r="A24261" s="216">
        <v>45868</v>
      </c>
      <c r="B24261" s="217" t="s">
        <v>356</v>
      </c>
      <c r="C24261" s="218">
        <v>4.5210999999999997</v>
      </c>
    </row>
    <row r="24262" spans="1:3" ht="15" customHeight="1" x14ac:dyDescent="0.25">
      <c r="A24262" s="216">
        <v>45869</v>
      </c>
      <c r="B24262" s="217" t="s">
        <v>356</v>
      </c>
      <c r="C24262" s="218">
        <v>4.5354000000000001</v>
      </c>
    </row>
    <row r="24263" spans="1:3" ht="15" customHeight="1" x14ac:dyDescent="0.25">
      <c r="A24263" s="216">
        <v>45870</v>
      </c>
      <c r="B24263" s="217" t="s">
        <v>356</v>
      </c>
      <c r="C24263" s="218">
        <v>4.5502000000000002</v>
      </c>
    </row>
    <row r="24264" spans="1:3" ht="15" customHeight="1" x14ac:dyDescent="0.25">
      <c r="A24264" s="216">
        <v>45873</v>
      </c>
      <c r="B24264" s="217" t="s">
        <v>356</v>
      </c>
      <c r="C24264" s="218">
        <v>4.5941000000000001</v>
      </c>
    </row>
    <row r="24265" spans="1:3" ht="15" customHeight="1" x14ac:dyDescent="0.25">
      <c r="A24265" s="216">
        <v>45874</v>
      </c>
      <c r="B24265" s="217" t="s">
        <v>356</v>
      </c>
      <c r="C24265" s="218">
        <v>4.6090999999999998</v>
      </c>
    </row>
    <row r="24266" spans="1:3" ht="15" customHeight="1" x14ac:dyDescent="0.25">
      <c r="A24266" s="216">
        <v>45875</v>
      </c>
      <c r="B24266" s="217" t="s">
        <v>356</v>
      </c>
      <c r="C24266" s="218">
        <v>4.6235999999999997</v>
      </c>
    </row>
    <row r="24267" spans="1:3" ht="15" customHeight="1" x14ac:dyDescent="0.25">
      <c r="A24267" s="216">
        <v>45876</v>
      </c>
      <c r="B24267" s="217" t="s">
        <v>356</v>
      </c>
      <c r="C24267" s="218">
        <v>4.6380999999999997</v>
      </c>
    </row>
    <row r="24268" spans="1:3" ht="15" customHeight="1" x14ac:dyDescent="0.25">
      <c r="A24268" s="216">
        <v>45877</v>
      </c>
      <c r="B24268" s="217" t="s">
        <v>356</v>
      </c>
      <c r="C24268" s="218">
        <v>4.6524999999999999</v>
      </c>
    </row>
    <row r="24269" spans="1:3" ht="15" customHeight="1" x14ac:dyDescent="0.25">
      <c r="A24269" s="216">
        <v>45880</v>
      </c>
      <c r="B24269" s="217" t="s">
        <v>356</v>
      </c>
      <c r="C24269" s="218">
        <v>4.6978999999999997</v>
      </c>
    </row>
    <row r="24270" spans="1:3" ht="15" customHeight="1" x14ac:dyDescent="0.25">
      <c r="A24270" s="216">
        <v>45881</v>
      </c>
      <c r="B24270" s="217" t="s">
        <v>356</v>
      </c>
      <c r="C24270" s="218">
        <v>4.7126000000000001</v>
      </c>
    </row>
    <row r="24271" spans="1:3" ht="15" customHeight="1" x14ac:dyDescent="0.25">
      <c r="A24271" s="216">
        <v>45882</v>
      </c>
      <c r="B24271" s="217" t="s">
        <v>356</v>
      </c>
      <c r="C24271" s="218">
        <v>4.7270000000000003</v>
      </c>
    </row>
    <row r="24272" spans="1:3" ht="15" customHeight="1" x14ac:dyDescent="0.25">
      <c r="A24272" s="216">
        <v>45883</v>
      </c>
      <c r="B24272" s="217" t="s">
        <v>356</v>
      </c>
      <c r="C24272" s="218">
        <v>4.7413999999999996</v>
      </c>
    </row>
    <row r="24273" spans="1:3" ht="15" customHeight="1" x14ac:dyDescent="0.25">
      <c r="A24273" s="216">
        <v>45884</v>
      </c>
      <c r="B24273" s="217" t="s">
        <v>356</v>
      </c>
      <c r="C24273" s="218">
        <v>4.7556000000000003</v>
      </c>
    </row>
    <row r="24274" spans="1:3" ht="15" customHeight="1" x14ac:dyDescent="0.25">
      <c r="A24274" s="216">
        <v>45887</v>
      </c>
      <c r="B24274" s="217" t="s">
        <v>356</v>
      </c>
      <c r="C24274" s="218">
        <v>4.7983000000000002</v>
      </c>
    </row>
    <row r="24275" spans="1:3" ht="15" customHeight="1" x14ac:dyDescent="0.25">
      <c r="A24275" s="216">
        <v>45888</v>
      </c>
      <c r="B24275" s="217" t="s">
        <v>356</v>
      </c>
      <c r="C24275" s="218">
        <v>4.8125999999999998</v>
      </c>
    </row>
    <row r="24276" spans="1:3" ht="15" customHeight="1" x14ac:dyDescent="0.25">
      <c r="A24276" s="216">
        <v>45889</v>
      </c>
      <c r="B24276" s="217" t="s">
        <v>356</v>
      </c>
      <c r="C24276" s="218">
        <v>4.8254999999999999</v>
      </c>
    </row>
    <row r="24277" spans="1:3" ht="15" customHeight="1" x14ac:dyDescent="0.25">
      <c r="A24277" s="216">
        <v>45890</v>
      </c>
      <c r="B24277" s="217" t="s">
        <v>356</v>
      </c>
      <c r="C24277" s="218">
        <v>4.8403</v>
      </c>
    </row>
    <row r="24278" spans="1:3" ht="15" customHeight="1" x14ac:dyDescent="0.25">
      <c r="A24278" s="216">
        <v>45891</v>
      </c>
      <c r="B24278" s="217" t="s">
        <v>356</v>
      </c>
      <c r="C24278" s="218">
        <v>4.8545999999999996</v>
      </c>
    </row>
    <row r="24279" spans="1:3" ht="15" customHeight="1" x14ac:dyDescent="0.25">
      <c r="A24279" s="216">
        <v>45894</v>
      </c>
      <c r="B24279" s="217" t="s">
        <v>356</v>
      </c>
      <c r="C24279" s="218">
        <v>4.8977000000000004</v>
      </c>
    </row>
    <row r="24280" spans="1:3" ht="15" customHeight="1" x14ac:dyDescent="0.25">
      <c r="A24280" s="216">
        <v>45895</v>
      </c>
      <c r="B24280" s="217" t="s">
        <v>356</v>
      </c>
      <c r="C24280" s="218">
        <v>4.9119000000000002</v>
      </c>
    </row>
    <row r="24281" spans="1:3" ht="15" customHeight="1" x14ac:dyDescent="0.25">
      <c r="A24281" s="216">
        <v>45896</v>
      </c>
      <c r="B24281" s="217" t="s">
        <v>356</v>
      </c>
      <c r="C24281" s="218">
        <v>4.9260999999999999</v>
      </c>
    </row>
    <row r="24282" spans="1:3" ht="15" customHeight="1" x14ac:dyDescent="0.25">
      <c r="A24282" s="216">
        <v>45897</v>
      </c>
      <c r="B24282" s="217" t="s">
        <v>356</v>
      </c>
      <c r="C24282" s="218">
        <v>4.9404000000000003</v>
      </c>
    </row>
    <row r="24283" spans="1:3" ht="15" customHeight="1" x14ac:dyDescent="0.25">
      <c r="A24283" s="216">
        <v>45898</v>
      </c>
      <c r="B24283" s="217" t="s">
        <v>356</v>
      </c>
      <c r="C24283" s="218">
        <v>4.9547999999999996</v>
      </c>
    </row>
    <row r="24284" spans="1:3" ht="15" customHeight="1" x14ac:dyDescent="0.25">
      <c r="A24284" s="216">
        <v>45902</v>
      </c>
      <c r="B24284" s="217" t="s">
        <v>356</v>
      </c>
      <c r="C24284" s="218">
        <v>5.0128000000000004</v>
      </c>
    </row>
    <row r="24285" spans="1:3" ht="15" customHeight="1" x14ac:dyDescent="0.25">
      <c r="A24285" s="216">
        <v>45903</v>
      </c>
      <c r="B24285" s="217" t="s">
        <v>356</v>
      </c>
      <c r="C24285" s="218">
        <v>5.0274000000000001</v>
      </c>
    </row>
    <row r="24286" spans="1:3" ht="15" customHeight="1" x14ac:dyDescent="0.25">
      <c r="A24286" s="216">
        <v>45904</v>
      </c>
      <c r="B24286" s="217" t="s">
        <v>356</v>
      </c>
      <c r="C24286" s="218">
        <v>5.0418000000000003</v>
      </c>
    </row>
    <row r="24287" spans="1:3" ht="15" customHeight="1" x14ac:dyDescent="0.25">
      <c r="A24287" s="216">
        <v>45905</v>
      </c>
      <c r="B24287" s="217" t="s">
        <v>356</v>
      </c>
      <c r="C24287" s="218">
        <v>5.0564999999999998</v>
      </c>
    </row>
    <row r="24288" spans="1:3" ht="15" customHeight="1" x14ac:dyDescent="0.25">
      <c r="A24288" s="216">
        <v>45908</v>
      </c>
      <c r="B24288" s="217" t="s">
        <v>356</v>
      </c>
      <c r="C24288" s="218">
        <v>5.0997000000000003</v>
      </c>
    </row>
    <row r="24289" spans="1:3" ht="15" customHeight="1" x14ac:dyDescent="0.25">
      <c r="A24289" s="216">
        <v>45909</v>
      </c>
      <c r="B24289" s="217" t="s">
        <v>356</v>
      </c>
      <c r="C24289" s="218">
        <v>5.1139999999999999</v>
      </c>
    </row>
    <row r="24290" spans="1:3" ht="15" customHeight="1" x14ac:dyDescent="0.25">
      <c r="A24290" s="216">
        <v>45910</v>
      </c>
      <c r="B24290" s="217" t="s">
        <v>356</v>
      </c>
      <c r="C24290" s="218">
        <v>5.1285999999999996</v>
      </c>
    </row>
    <row r="24291" spans="1:3" ht="15" customHeight="1" x14ac:dyDescent="0.25">
      <c r="A24291" s="216">
        <v>45911</v>
      </c>
      <c r="B24291" s="217" t="s">
        <v>356</v>
      </c>
      <c r="C24291" s="218">
        <v>5.1430999999999996</v>
      </c>
    </row>
    <row r="24292" spans="1:3" ht="15" customHeight="1" x14ac:dyDescent="0.25">
      <c r="A24292" s="216">
        <v>45912</v>
      </c>
      <c r="B24292" s="217" t="s">
        <v>356</v>
      </c>
      <c r="C24292" s="218">
        <v>5.1576000000000004</v>
      </c>
    </row>
    <row r="24293" spans="1:3" ht="15" customHeight="1" x14ac:dyDescent="0.25">
      <c r="A24293" s="216">
        <v>45915</v>
      </c>
      <c r="B24293" s="217" t="s">
        <v>356</v>
      </c>
      <c r="C24293" s="218">
        <v>5.2004999999999999</v>
      </c>
    </row>
    <row r="24294" spans="1:3" ht="15" customHeight="1" x14ac:dyDescent="0.25">
      <c r="A24294" s="216">
        <v>45916</v>
      </c>
      <c r="B24294" s="217" t="s">
        <v>356</v>
      </c>
      <c r="C24294" s="218">
        <v>5.2149999999999999</v>
      </c>
    </row>
    <row r="24295" spans="1:3" ht="15" customHeight="1" x14ac:dyDescent="0.25">
      <c r="A24295" s="216">
        <v>45917</v>
      </c>
      <c r="B24295" s="217" t="s">
        <v>356</v>
      </c>
      <c r="C24295" s="218">
        <v>5.2294999999999998</v>
      </c>
    </row>
    <row r="24296" spans="1:3" ht="15" customHeight="1" x14ac:dyDescent="0.25">
      <c r="A24296" s="216">
        <v>45918</v>
      </c>
      <c r="B24296" s="217" t="s">
        <v>356</v>
      </c>
      <c r="C24296" s="218">
        <v>5.2474999999999996</v>
      </c>
    </row>
    <row r="24297" spans="1:3" ht="15" customHeight="1" x14ac:dyDescent="0.25">
      <c r="A24297" s="216">
        <v>45919</v>
      </c>
      <c r="B24297" s="217" t="s">
        <v>356</v>
      </c>
      <c r="C24297" s="218">
        <v>5.2617000000000003</v>
      </c>
    </row>
    <row r="24298" spans="1:3" ht="15" customHeight="1" x14ac:dyDescent="0.25">
      <c r="A24298" s="216">
        <v>45922</v>
      </c>
      <c r="B24298" s="217" t="s">
        <v>356</v>
      </c>
      <c r="C24298" s="218">
        <v>5.3011999999999997</v>
      </c>
    </row>
    <row r="24299" spans="1:3" ht="15" customHeight="1" x14ac:dyDescent="0.25">
      <c r="A24299" s="216">
        <v>45923</v>
      </c>
      <c r="B24299" s="217" t="s">
        <v>356</v>
      </c>
      <c r="C24299" s="218">
        <v>5.3154000000000003</v>
      </c>
    </row>
    <row r="24300" spans="1:3" ht="15" customHeight="1" x14ac:dyDescent="0.25">
      <c r="A24300" s="216">
        <v>45924</v>
      </c>
      <c r="B24300" s="217" t="s">
        <v>356</v>
      </c>
      <c r="C24300" s="218">
        <v>5.3292999999999999</v>
      </c>
    </row>
    <row r="24301" spans="1:3" ht="15" customHeight="1" x14ac:dyDescent="0.25">
      <c r="A24301" s="216">
        <v>45925</v>
      </c>
      <c r="B24301" s="217" t="s">
        <v>356</v>
      </c>
      <c r="C24301" s="218">
        <v>5.3436000000000003</v>
      </c>
    </row>
    <row r="24302" spans="1:3" ht="15" customHeight="1" x14ac:dyDescent="0.25">
      <c r="A24302" s="216">
        <v>45926</v>
      </c>
      <c r="B24302" s="217" t="s">
        <v>356</v>
      </c>
      <c r="C24302" s="218">
        <v>5.3578000000000001</v>
      </c>
    </row>
    <row r="24303" spans="1:3" ht="15" customHeight="1" x14ac:dyDescent="0.25">
      <c r="A24303" s="216">
        <v>45929</v>
      </c>
      <c r="B24303" s="217" t="s">
        <v>356</v>
      </c>
      <c r="C24303" s="218">
        <v>5.4002999999999997</v>
      </c>
    </row>
    <row r="24304" spans="1:3" ht="15" customHeight="1" x14ac:dyDescent="0.25">
      <c r="A24304" s="216">
        <v>45930</v>
      </c>
      <c r="B24304" s="217" t="s">
        <v>356</v>
      </c>
      <c r="C24304" s="218">
        <v>5.4143999999999997</v>
      </c>
    </row>
    <row r="24305" spans="1:3" ht="15" customHeight="1" x14ac:dyDescent="0.25">
      <c r="A24305" s="216">
        <v>45566</v>
      </c>
      <c r="B24305" s="217" t="s">
        <v>167</v>
      </c>
      <c r="C24305" s="218">
        <v>1.09E-2</v>
      </c>
    </row>
    <row r="24306" spans="1:3" ht="15" customHeight="1" x14ac:dyDescent="0.25">
      <c r="A24306" s="216">
        <v>45567</v>
      </c>
      <c r="B24306" s="217" t="s">
        <v>167</v>
      </c>
      <c r="C24306" s="218">
        <v>2.18E-2</v>
      </c>
    </row>
    <row r="24307" spans="1:3" ht="15" customHeight="1" x14ac:dyDescent="0.25">
      <c r="A24307" s="216">
        <v>45568</v>
      </c>
      <c r="B24307" s="217" t="s">
        <v>167</v>
      </c>
      <c r="C24307" s="218">
        <v>3.2500000000000001E-2</v>
      </c>
    </row>
    <row r="24308" spans="1:3" ht="15" customHeight="1" x14ac:dyDescent="0.25">
      <c r="A24308" s="216">
        <v>45569</v>
      </c>
      <c r="B24308" s="217" t="s">
        <v>167</v>
      </c>
      <c r="C24308" s="218">
        <v>4.3400000000000001E-2</v>
      </c>
    </row>
    <row r="24309" spans="1:3" ht="15" customHeight="1" x14ac:dyDescent="0.25">
      <c r="A24309" s="216">
        <v>45572</v>
      </c>
      <c r="B24309" s="217" t="s">
        <v>167</v>
      </c>
      <c r="C24309" s="218">
        <v>7.5700000000000003E-2</v>
      </c>
    </row>
    <row r="24310" spans="1:3" ht="15" customHeight="1" x14ac:dyDescent="0.25">
      <c r="A24310" s="216">
        <v>45573</v>
      </c>
      <c r="B24310" s="217" t="s">
        <v>167</v>
      </c>
      <c r="C24310" s="218">
        <v>8.6300000000000002E-2</v>
      </c>
    </row>
    <row r="24311" spans="1:3" ht="15" customHeight="1" x14ac:dyDescent="0.25">
      <c r="A24311" s="216">
        <v>45574</v>
      </c>
      <c r="B24311" s="217" t="s">
        <v>167</v>
      </c>
      <c r="C24311" s="218">
        <v>9.69E-2</v>
      </c>
    </row>
    <row r="24312" spans="1:3" ht="15" customHeight="1" x14ac:dyDescent="0.25">
      <c r="A24312" s="216">
        <v>45575</v>
      </c>
      <c r="B24312" s="217" t="s">
        <v>167</v>
      </c>
      <c r="C24312" s="218">
        <v>0.1075</v>
      </c>
    </row>
    <row r="24313" spans="1:3" ht="15" customHeight="1" x14ac:dyDescent="0.25">
      <c r="A24313" s="216">
        <v>45576</v>
      </c>
      <c r="B24313" s="217" t="s">
        <v>167</v>
      </c>
      <c r="C24313" s="218">
        <v>0.1181</v>
      </c>
    </row>
    <row r="24314" spans="1:3" ht="15" customHeight="1" x14ac:dyDescent="0.25">
      <c r="A24314" s="216">
        <v>45579</v>
      </c>
      <c r="B24314" s="217" t="s">
        <v>167</v>
      </c>
      <c r="C24314" s="218">
        <v>0.14990000000000001</v>
      </c>
    </row>
    <row r="24315" spans="1:3" ht="15" customHeight="1" x14ac:dyDescent="0.25">
      <c r="A24315" s="216">
        <v>45580</v>
      </c>
      <c r="B24315" s="217" t="s">
        <v>167</v>
      </c>
      <c r="C24315" s="218">
        <v>0.1605</v>
      </c>
    </row>
    <row r="24316" spans="1:3" ht="15" customHeight="1" x14ac:dyDescent="0.25">
      <c r="A24316" s="216">
        <v>45581</v>
      </c>
      <c r="B24316" s="217" t="s">
        <v>167</v>
      </c>
      <c r="C24316" s="218">
        <v>0.1711</v>
      </c>
    </row>
    <row r="24317" spans="1:3" ht="15" customHeight="1" x14ac:dyDescent="0.25">
      <c r="A24317" s="216">
        <v>45582</v>
      </c>
      <c r="B24317" s="217" t="s">
        <v>167</v>
      </c>
      <c r="C24317" s="218">
        <v>0.18190000000000001</v>
      </c>
    </row>
    <row r="24318" spans="1:3" ht="15" customHeight="1" x14ac:dyDescent="0.25">
      <c r="A24318" s="216">
        <v>45583</v>
      </c>
      <c r="B24318" s="217" t="s">
        <v>167</v>
      </c>
      <c r="C24318" s="218">
        <v>0.19239999999999999</v>
      </c>
    </row>
    <row r="24319" spans="1:3" ht="15" customHeight="1" x14ac:dyDescent="0.25">
      <c r="A24319" s="216">
        <v>45586</v>
      </c>
      <c r="B24319" s="217" t="s">
        <v>167</v>
      </c>
      <c r="C24319" s="218">
        <v>0.22239999999999999</v>
      </c>
    </row>
    <row r="24320" spans="1:3" ht="15" customHeight="1" x14ac:dyDescent="0.25">
      <c r="A24320" s="216">
        <v>45587</v>
      </c>
      <c r="B24320" s="217" t="s">
        <v>167</v>
      </c>
      <c r="C24320" s="218">
        <v>0.23269999999999999</v>
      </c>
    </row>
    <row r="24321" spans="1:3" ht="15" customHeight="1" x14ac:dyDescent="0.25">
      <c r="A24321" s="216">
        <v>45588</v>
      </c>
      <c r="B24321" s="217" t="s">
        <v>167</v>
      </c>
      <c r="C24321" s="218">
        <v>0.24310000000000001</v>
      </c>
    </row>
    <row r="24322" spans="1:3" ht="15" customHeight="1" x14ac:dyDescent="0.25">
      <c r="A24322" s="216">
        <v>45589</v>
      </c>
      <c r="B24322" s="217" t="s">
        <v>167</v>
      </c>
      <c r="C24322" s="218">
        <v>0.2535</v>
      </c>
    </row>
    <row r="24323" spans="1:3" ht="15" customHeight="1" x14ac:dyDescent="0.25">
      <c r="A24323" s="216">
        <v>45590</v>
      </c>
      <c r="B24323" s="217" t="s">
        <v>167</v>
      </c>
      <c r="C24323" s="218">
        <v>0.26390000000000002</v>
      </c>
    </row>
    <row r="24324" spans="1:3" ht="15" customHeight="1" x14ac:dyDescent="0.25">
      <c r="A24324" s="216">
        <v>45593</v>
      </c>
      <c r="B24324" s="217" t="s">
        <v>167</v>
      </c>
      <c r="C24324" s="218">
        <v>0.29509999999999997</v>
      </c>
    </row>
    <row r="24325" spans="1:3" ht="15" customHeight="1" x14ac:dyDescent="0.25">
      <c r="A24325" s="216">
        <v>45594</v>
      </c>
      <c r="B24325" s="217" t="s">
        <v>167</v>
      </c>
      <c r="C24325" s="218">
        <v>0.3054</v>
      </c>
    </row>
    <row r="24326" spans="1:3" ht="15" customHeight="1" x14ac:dyDescent="0.25">
      <c r="A24326" s="216">
        <v>45595</v>
      </c>
      <c r="B24326" s="217" t="s">
        <v>167</v>
      </c>
      <c r="C24326" s="218">
        <v>0.31580000000000003</v>
      </c>
    </row>
    <row r="24327" spans="1:3" ht="15" customHeight="1" x14ac:dyDescent="0.25">
      <c r="A24327" s="216">
        <v>45596</v>
      </c>
      <c r="B24327" s="217" t="s">
        <v>167</v>
      </c>
      <c r="C24327" s="218">
        <v>0.3261</v>
      </c>
    </row>
    <row r="24328" spans="1:3" ht="15" customHeight="1" x14ac:dyDescent="0.25">
      <c r="A24328" s="216">
        <v>45597</v>
      </c>
      <c r="B24328" s="217" t="s">
        <v>167</v>
      </c>
      <c r="C24328" s="218">
        <v>0.33629999999999999</v>
      </c>
    </row>
    <row r="24329" spans="1:3" ht="15" customHeight="1" x14ac:dyDescent="0.25">
      <c r="A24329" s="216">
        <v>45600</v>
      </c>
      <c r="B24329" s="217" t="s">
        <v>167</v>
      </c>
      <c r="C24329" s="218">
        <v>0.36659999999999998</v>
      </c>
    </row>
    <row r="24330" spans="1:3" ht="15" customHeight="1" x14ac:dyDescent="0.25">
      <c r="A24330" s="216">
        <v>45601</v>
      </c>
      <c r="B24330" s="217" t="s">
        <v>167</v>
      </c>
      <c r="C24330" s="218">
        <v>0.37690000000000001</v>
      </c>
    </row>
    <row r="24331" spans="1:3" ht="15" customHeight="1" x14ac:dyDescent="0.25">
      <c r="A24331" s="216">
        <v>45602</v>
      </c>
      <c r="B24331" s="217" t="s">
        <v>167</v>
      </c>
      <c r="C24331" s="218">
        <v>0.38700000000000001</v>
      </c>
    </row>
    <row r="24332" spans="1:3" ht="15" customHeight="1" x14ac:dyDescent="0.25">
      <c r="A24332" s="216">
        <v>45603</v>
      </c>
      <c r="B24332" s="217" t="s">
        <v>167</v>
      </c>
      <c r="C24332" s="218">
        <v>0.3972</v>
      </c>
    </row>
    <row r="24333" spans="1:3" ht="15" customHeight="1" x14ac:dyDescent="0.25">
      <c r="A24333" s="216">
        <v>45604</v>
      </c>
      <c r="B24333" s="217" t="s">
        <v>167</v>
      </c>
      <c r="C24333" s="218">
        <v>0.40739999999999998</v>
      </c>
    </row>
    <row r="24334" spans="1:3" ht="15" customHeight="1" x14ac:dyDescent="0.25">
      <c r="A24334" s="216">
        <v>45607</v>
      </c>
      <c r="B24334" s="217" t="s">
        <v>167</v>
      </c>
      <c r="C24334" s="218">
        <v>0.44140000000000001</v>
      </c>
    </row>
    <row r="24335" spans="1:3" ht="15" customHeight="1" x14ac:dyDescent="0.25">
      <c r="A24335" s="216">
        <v>45608</v>
      </c>
      <c r="B24335" s="217" t="s">
        <v>167</v>
      </c>
      <c r="C24335" s="218">
        <v>0.45179999999999998</v>
      </c>
    </row>
    <row r="24336" spans="1:3" ht="15" customHeight="1" x14ac:dyDescent="0.25">
      <c r="A24336" s="216">
        <v>45609</v>
      </c>
      <c r="B24336" s="217" t="s">
        <v>167</v>
      </c>
      <c r="C24336" s="218">
        <v>0.46200000000000002</v>
      </c>
    </row>
    <row r="24337" spans="1:3" ht="15" customHeight="1" x14ac:dyDescent="0.25">
      <c r="A24337" s="216">
        <v>45610</v>
      </c>
      <c r="B24337" s="217" t="s">
        <v>167</v>
      </c>
      <c r="C24337" s="218">
        <v>0.47220000000000001</v>
      </c>
    </row>
    <row r="24338" spans="1:3" ht="15" customHeight="1" x14ac:dyDescent="0.25">
      <c r="A24338" s="216">
        <v>45611</v>
      </c>
      <c r="B24338" s="217" t="s">
        <v>167</v>
      </c>
      <c r="C24338" s="218">
        <v>0.4824</v>
      </c>
    </row>
    <row r="24339" spans="1:3" ht="15" customHeight="1" x14ac:dyDescent="0.25">
      <c r="A24339" s="216">
        <v>45614</v>
      </c>
      <c r="B24339" s="217" t="s">
        <v>167</v>
      </c>
      <c r="C24339" s="218">
        <v>0.51300000000000001</v>
      </c>
    </row>
    <row r="24340" spans="1:3" ht="15" customHeight="1" x14ac:dyDescent="0.25">
      <c r="A24340" s="216">
        <v>45615</v>
      </c>
      <c r="B24340" s="217" t="s">
        <v>167</v>
      </c>
      <c r="C24340" s="218">
        <v>0.5232</v>
      </c>
    </row>
    <row r="24341" spans="1:3" ht="15" customHeight="1" x14ac:dyDescent="0.25">
      <c r="A24341" s="216">
        <v>45616</v>
      </c>
      <c r="B24341" s="217" t="s">
        <v>167</v>
      </c>
      <c r="C24341" s="218">
        <v>0.53339999999999999</v>
      </c>
    </row>
    <row r="24342" spans="1:3" ht="15" customHeight="1" x14ac:dyDescent="0.25">
      <c r="A24342" s="216">
        <v>45617</v>
      </c>
      <c r="B24342" s="217" t="s">
        <v>167</v>
      </c>
      <c r="C24342" s="218">
        <v>0.54349999999999998</v>
      </c>
    </row>
    <row r="24343" spans="1:3" ht="15" customHeight="1" x14ac:dyDescent="0.25">
      <c r="A24343" s="216">
        <v>45618</v>
      </c>
      <c r="B24343" s="217" t="s">
        <v>167</v>
      </c>
      <c r="C24343" s="218">
        <v>0.55369999999999997</v>
      </c>
    </row>
    <row r="24344" spans="1:3" ht="15" customHeight="1" x14ac:dyDescent="0.25">
      <c r="A24344" s="216">
        <v>45621</v>
      </c>
      <c r="B24344" s="217" t="s">
        <v>167</v>
      </c>
      <c r="C24344" s="218">
        <v>0.58420000000000005</v>
      </c>
    </row>
    <row r="24345" spans="1:3" ht="15" customHeight="1" x14ac:dyDescent="0.25">
      <c r="A24345" s="216">
        <v>45622</v>
      </c>
      <c r="B24345" s="217" t="s">
        <v>167</v>
      </c>
      <c r="C24345" s="218">
        <v>0.59430000000000005</v>
      </c>
    </row>
    <row r="24346" spans="1:3" ht="15" customHeight="1" x14ac:dyDescent="0.25">
      <c r="A24346" s="216">
        <v>45623</v>
      </c>
      <c r="B24346" s="217" t="s">
        <v>167</v>
      </c>
      <c r="C24346" s="218">
        <v>0.60450000000000004</v>
      </c>
    </row>
    <row r="24347" spans="1:3" ht="15" customHeight="1" x14ac:dyDescent="0.25">
      <c r="A24347" s="216">
        <v>45624</v>
      </c>
      <c r="B24347" s="217" t="s">
        <v>167</v>
      </c>
      <c r="C24347" s="218">
        <v>0.61439999999999995</v>
      </c>
    </row>
    <row r="24348" spans="1:3" ht="15" customHeight="1" x14ac:dyDescent="0.25">
      <c r="A24348" s="216">
        <v>45625</v>
      </c>
      <c r="B24348" s="217" t="s">
        <v>167</v>
      </c>
      <c r="C24348" s="218">
        <v>0.62419999999999998</v>
      </c>
    </row>
    <row r="24349" spans="1:3" ht="15" customHeight="1" x14ac:dyDescent="0.25">
      <c r="A24349" s="216">
        <v>45628</v>
      </c>
      <c r="B24349" s="217" t="s">
        <v>167</v>
      </c>
      <c r="C24349" s="218">
        <v>0.65410000000000001</v>
      </c>
    </row>
    <row r="24350" spans="1:3" ht="15" customHeight="1" x14ac:dyDescent="0.25">
      <c r="A24350" s="216">
        <v>45629</v>
      </c>
      <c r="B24350" s="217" t="s">
        <v>167</v>
      </c>
      <c r="C24350" s="218">
        <v>0.66400000000000003</v>
      </c>
    </row>
    <row r="24351" spans="1:3" ht="15" customHeight="1" x14ac:dyDescent="0.25">
      <c r="A24351" s="216">
        <v>45630</v>
      </c>
      <c r="B24351" s="217" t="s">
        <v>167</v>
      </c>
      <c r="C24351" s="218">
        <v>0.67400000000000004</v>
      </c>
    </row>
    <row r="24352" spans="1:3" ht="15" customHeight="1" x14ac:dyDescent="0.25">
      <c r="A24352" s="216">
        <v>45631</v>
      </c>
      <c r="B24352" s="217" t="s">
        <v>167</v>
      </c>
      <c r="C24352" s="218">
        <v>0.68400000000000005</v>
      </c>
    </row>
    <row r="24353" spans="1:3" ht="15" customHeight="1" x14ac:dyDescent="0.25">
      <c r="A24353" s="216">
        <v>45632</v>
      </c>
      <c r="B24353" s="217" t="s">
        <v>167</v>
      </c>
      <c r="C24353" s="218">
        <v>0.69389999999999996</v>
      </c>
    </row>
    <row r="24354" spans="1:3" ht="15" customHeight="1" x14ac:dyDescent="0.25">
      <c r="A24354" s="216">
        <v>45635</v>
      </c>
      <c r="B24354" s="217" t="s">
        <v>167</v>
      </c>
      <c r="C24354" s="218">
        <v>0.72350000000000003</v>
      </c>
    </row>
    <row r="24355" spans="1:3" ht="15" customHeight="1" x14ac:dyDescent="0.25">
      <c r="A24355" s="216">
        <v>45636</v>
      </c>
      <c r="B24355" s="217" t="s">
        <v>167</v>
      </c>
      <c r="C24355" s="218">
        <v>0.73329999999999995</v>
      </c>
    </row>
    <row r="24356" spans="1:3" ht="15" customHeight="1" x14ac:dyDescent="0.25">
      <c r="A24356" s="216">
        <v>45637</v>
      </c>
      <c r="B24356" s="217" t="s">
        <v>167</v>
      </c>
      <c r="C24356" s="218">
        <v>0.74309999999999998</v>
      </c>
    </row>
    <row r="24357" spans="1:3" ht="15" customHeight="1" x14ac:dyDescent="0.25">
      <c r="A24357" s="216">
        <v>45638</v>
      </c>
      <c r="B24357" s="217" t="s">
        <v>167</v>
      </c>
      <c r="C24357" s="218">
        <v>0.75290000000000001</v>
      </c>
    </row>
    <row r="24358" spans="1:3" ht="15" customHeight="1" x14ac:dyDescent="0.25">
      <c r="A24358" s="216">
        <v>45639</v>
      </c>
      <c r="B24358" s="217" t="s">
        <v>167</v>
      </c>
      <c r="C24358" s="218">
        <v>0.76280000000000003</v>
      </c>
    </row>
    <row r="24359" spans="1:3" ht="15" customHeight="1" x14ac:dyDescent="0.25">
      <c r="A24359" s="216">
        <v>45642</v>
      </c>
      <c r="B24359" s="217" t="s">
        <v>167</v>
      </c>
      <c r="C24359" s="218">
        <v>0.78969999999999996</v>
      </c>
    </row>
    <row r="24360" spans="1:3" ht="15" customHeight="1" x14ac:dyDescent="0.25">
      <c r="A24360" s="216">
        <v>45643</v>
      </c>
      <c r="B24360" s="217" t="s">
        <v>167</v>
      </c>
      <c r="C24360" s="218">
        <v>0.7994</v>
      </c>
    </row>
    <row r="24361" spans="1:3" ht="15" customHeight="1" x14ac:dyDescent="0.25">
      <c r="A24361" s="216">
        <v>45644</v>
      </c>
      <c r="B24361" s="217" t="s">
        <v>167</v>
      </c>
      <c r="C24361" s="218">
        <v>0.80900000000000005</v>
      </c>
    </row>
    <row r="24362" spans="1:3" ht="15" customHeight="1" x14ac:dyDescent="0.25">
      <c r="A24362" s="216">
        <v>45645</v>
      </c>
      <c r="B24362" s="217" t="s">
        <v>167</v>
      </c>
      <c r="C24362" s="218">
        <v>0.81850000000000001</v>
      </c>
    </row>
    <row r="24363" spans="1:3" ht="15" customHeight="1" x14ac:dyDescent="0.25">
      <c r="A24363" s="216">
        <v>45646</v>
      </c>
      <c r="B24363" s="217" t="s">
        <v>167</v>
      </c>
      <c r="C24363" s="218">
        <v>0.82799999999999996</v>
      </c>
    </row>
    <row r="24364" spans="1:3" ht="15" customHeight="1" x14ac:dyDescent="0.25">
      <c r="A24364" s="216">
        <v>45649</v>
      </c>
      <c r="B24364" s="217" t="s">
        <v>167</v>
      </c>
      <c r="C24364" s="218">
        <v>0.85660000000000003</v>
      </c>
    </row>
    <row r="24365" spans="1:3" ht="15" customHeight="1" x14ac:dyDescent="0.25">
      <c r="A24365" s="216">
        <v>45650</v>
      </c>
      <c r="B24365" s="217" t="s">
        <v>167</v>
      </c>
      <c r="C24365" s="218">
        <v>0.86609999999999998</v>
      </c>
    </row>
    <row r="24366" spans="1:3" ht="15" customHeight="1" x14ac:dyDescent="0.25">
      <c r="A24366" s="216">
        <v>45651</v>
      </c>
      <c r="B24366" s="217" t="s">
        <v>167</v>
      </c>
      <c r="C24366" s="218">
        <v>0.87560000000000004</v>
      </c>
    </row>
    <row r="24367" spans="1:3" ht="15" customHeight="1" x14ac:dyDescent="0.25">
      <c r="A24367" s="216">
        <v>45652</v>
      </c>
      <c r="B24367" s="217" t="s">
        <v>167</v>
      </c>
      <c r="C24367" s="218">
        <v>0.88549999999999995</v>
      </c>
    </row>
    <row r="24368" spans="1:3" ht="15" customHeight="1" x14ac:dyDescent="0.25">
      <c r="A24368" s="216">
        <v>45653</v>
      </c>
      <c r="B24368" s="217" t="s">
        <v>167</v>
      </c>
      <c r="C24368" s="218">
        <v>0.89500000000000002</v>
      </c>
    </row>
    <row r="24369" spans="1:3" ht="15" customHeight="1" x14ac:dyDescent="0.25">
      <c r="A24369" s="216">
        <v>45656</v>
      </c>
      <c r="B24369" s="217" t="s">
        <v>167</v>
      </c>
      <c r="C24369" s="218">
        <v>0.92279999999999995</v>
      </c>
    </row>
    <row r="24370" spans="1:3" ht="15" customHeight="1" x14ac:dyDescent="0.25">
      <c r="A24370" s="216">
        <v>45657</v>
      </c>
      <c r="B24370" s="217" t="s">
        <v>167</v>
      </c>
      <c r="C24370" s="218">
        <v>0.93230000000000002</v>
      </c>
    </row>
    <row r="24371" spans="1:3" ht="15" customHeight="1" x14ac:dyDescent="0.25">
      <c r="A24371" s="216">
        <v>45659</v>
      </c>
      <c r="B24371" s="217" t="s">
        <v>167</v>
      </c>
      <c r="C24371" s="218">
        <v>0.95140000000000002</v>
      </c>
    </row>
    <row r="24372" spans="1:3" ht="15" customHeight="1" x14ac:dyDescent="0.25">
      <c r="A24372" s="216">
        <v>45660</v>
      </c>
      <c r="B24372" s="217" t="s">
        <v>167</v>
      </c>
      <c r="C24372" s="218">
        <v>0.96089999999999998</v>
      </c>
    </row>
    <row r="24373" spans="1:3" ht="15" customHeight="1" x14ac:dyDescent="0.25">
      <c r="A24373" s="216">
        <v>45663</v>
      </c>
      <c r="B24373" s="217" t="s">
        <v>167</v>
      </c>
      <c r="C24373" s="218">
        <v>0.98960000000000004</v>
      </c>
    </row>
    <row r="24374" spans="1:3" ht="15" customHeight="1" x14ac:dyDescent="0.25">
      <c r="A24374" s="216">
        <v>45664</v>
      </c>
      <c r="B24374" s="217" t="s">
        <v>167</v>
      </c>
      <c r="C24374" s="218">
        <v>0.99939999999999996</v>
      </c>
    </row>
    <row r="24375" spans="1:3" ht="15" customHeight="1" x14ac:dyDescent="0.25">
      <c r="A24375" s="216">
        <v>45665</v>
      </c>
      <c r="B24375" s="217" t="s">
        <v>167</v>
      </c>
      <c r="C24375" s="218">
        <v>1.0087999999999999</v>
      </c>
    </row>
    <row r="24376" spans="1:3" ht="15" customHeight="1" x14ac:dyDescent="0.25">
      <c r="A24376" s="216">
        <v>45666</v>
      </c>
      <c r="B24376" s="217" t="s">
        <v>167</v>
      </c>
      <c r="C24376" s="218">
        <v>1.0182</v>
      </c>
    </row>
    <row r="24377" spans="1:3" ht="15" customHeight="1" x14ac:dyDescent="0.25">
      <c r="A24377" s="216">
        <v>45667</v>
      </c>
      <c r="B24377" s="217" t="s">
        <v>167</v>
      </c>
      <c r="C24377" s="218">
        <v>1.0276000000000001</v>
      </c>
    </row>
    <row r="24378" spans="1:3" ht="15" customHeight="1" x14ac:dyDescent="0.25">
      <c r="A24378" s="216">
        <v>45670</v>
      </c>
      <c r="B24378" s="217" t="s">
        <v>167</v>
      </c>
      <c r="C24378" s="218">
        <v>1.0538000000000001</v>
      </c>
    </row>
    <row r="24379" spans="1:3" ht="15" customHeight="1" x14ac:dyDescent="0.25">
      <c r="A24379" s="216">
        <v>45671</v>
      </c>
      <c r="B24379" s="217" t="s">
        <v>167</v>
      </c>
      <c r="C24379" s="218">
        <v>1.0630999999999999</v>
      </c>
    </row>
    <row r="24380" spans="1:3" ht="15" customHeight="1" x14ac:dyDescent="0.25">
      <c r="A24380" s="216">
        <v>45672</v>
      </c>
      <c r="B24380" s="217" t="s">
        <v>167</v>
      </c>
      <c r="C24380" s="218">
        <v>1.0726</v>
      </c>
    </row>
    <row r="24381" spans="1:3" ht="15" customHeight="1" x14ac:dyDescent="0.25">
      <c r="A24381" s="216">
        <v>45673</v>
      </c>
      <c r="B24381" s="217" t="s">
        <v>167</v>
      </c>
      <c r="C24381" s="218">
        <v>1.0819000000000001</v>
      </c>
    </row>
    <row r="24382" spans="1:3" ht="15" customHeight="1" x14ac:dyDescent="0.25">
      <c r="A24382" s="216">
        <v>45674</v>
      </c>
      <c r="B24382" s="217" t="s">
        <v>167</v>
      </c>
      <c r="C24382" s="218">
        <v>1.0911</v>
      </c>
    </row>
    <row r="24383" spans="1:3" ht="15" customHeight="1" x14ac:dyDescent="0.25">
      <c r="A24383" s="216">
        <v>45677</v>
      </c>
      <c r="B24383" s="217" t="s">
        <v>167</v>
      </c>
      <c r="C24383" s="218">
        <v>1.1191</v>
      </c>
    </row>
    <row r="24384" spans="1:3" ht="15" customHeight="1" x14ac:dyDescent="0.25">
      <c r="A24384" s="216">
        <v>45678</v>
      </c>
      <c r="B24384" s="217" t="s">
        <v>167</v>
      </c>
      <c r="C24384" s="218">
        <v>1.1284000000000001</v>
      </c>
    </row>
    <row r="24385" spans="1:3" ht="15" customHeight="1" x14ac:dyDescent="0.25">
      <c r="A24385" s="216">
        <v>45679</v>
      </c>
      <c r="B24385" s="217" t="s">
        <v>167</v>
      </c>
      <c r="C24385" s="218">
        <v>1.1376999999999999</v>
      </c>
    </row>
    <row r="24386" spans="1:3" ht="15" customHeight="1" x14ac:dyDescent="0.25">
      <c r="A24386" s="216">
        <v>45680</v>
      </c>
      <c r="B24386" s="217" t="s">
        <v>167</v>
      </c>
      <c r="C24386" s="218">
        <v>1.1467000000000001</v>
      </c>
    </row>
    <row r="24387" spans="1:3" ht="15" customHeight="1" x14ac:dyDescent="0.25">
      <c r="A24387" s="216">
        <v>45681</v>
      </c>
      <c r="B24387" s="217" t="s">
        <v>167</v>
      </c>
      <c r="C24387" s="218">
        <v>1.1557999999999999</v>
      </c>
    </row>
    <row r="24388" spans="1:3" ht="15" customHeight="1" x14ac:dyDescent="0.25">
      <c r="A24388" s="216">
        <v>45684</v>
      </c>
      <c r="B24388" s="217" t="s">
        <v>167</v>
      </c>
      <c r="C24388" s="218">
        <v>1.1827000000000001</v>
      </c>
    </row>
    <row r="24389" spans="1:3" ht="15" customHeight="1" x14ac:dyDescent="0.25">
      <c r="A24389" s="216">
        <v>45685</v>
      </c>
      <c r="B24389" s="217" t="s">
        <v>167</v>
      </c>
      <c r="C24389" s="218">
        <v>1.1919999999999999</v>
      </c>
    </row>
    <row r="24390" spans="1:3" ht="15" customHeight="1" x14ac:dyDescent="0.25">
      <c r="A24390" s="216">
        <v>45686</v>
      </c>
      <c r="B24390" s="217" t="s">
        <v>167</v>
      </c>
      <c r="C24390" s="218">
        <v>1.2010000000000001</v>
      </c>
    </row>
    <row r="24391" spans="1:3" ht="15" customHeight="1" x14ac:dyDescent="0.25">
      <c r="A24391" s="216">
        <v>45687</v>
      </c>
      <c r="B24391" s="217" t="s">
        <v>167</v>
      </c>
      <c r="C24391" s="218">
        <v>1.21</v>
      </c>
    </row>
    <row r="24392" spans="1:3" ht="15" customHeight="1" x14ac:dyDescent="0.25">
      <c r="A24392" s="216">
        <v>45688</v>
      </c>
      <c r="B24392" s="217" t="s">
        <v>167</v>
      </c>
      <c r="C24392" s="218">
        <v>1.2189000000000001</v>
      </c>
    </row>
    <row r="24393" spans="1:3" ht="15" customHeight="1" x14ac:dyDescent="0.25">
      <c r="A24393" s="216">
        <v>45691</v>
      </c>
      <c r="B24393" s="217" t="s">
        <v>167</v>
      </c>
      <c r="C24393" s="218">
        <v>1.2385999999999999</v>
      </c>
    </row>
    <row r="24394" spans="1:3" ht="15" customHeight="1" x14ac:dyDescent="0.25">
      <c r="A24394" s="216">
        <v>45692</v>
      </c>
      <c r="B24394" s="217" t="s">
        <v>167</v>
      </c>
      <c r="C24394" s="218">
        <v>1.2475000000000001</v>
      </c>
    </row>
    <row r="24395" spans="1:3" ht="15" customHeight="1" x14ac:dyDescent="0.25">
      <c r="A24395" s="216">
        <v>45693</v>
      </c>
      <c r="B24395" s="217" t="s">
        <v>167</v>
      </c>
      <c r="C24395" s="218">
        <v>1.2563</v>
      </c>
    </row>
    <row r="24396" spans="1:3" ht="15" customHeight="1" x14ac:dyDescent="0.25">
      <c r="A24396" s="216">
        <v>45694</v>
      </c>
      <c r="B24396" s="217" t="s">
        <v>167</v>
      </c>
      <c r="C24396" s="218">
        <v>1.2650999999999999</v>
      </c>
    </row>
    <row r="24397" spans="1:3" ht="15" customHeight="1" x14ac:dyDescent="0.25">
      <c r="A24397" s="216">
        <v>45695</v>
      </c>
      <c r="B24397" s="217" t="s">
        <v>167</v>
      </c>
      <c r="C24397" s="218">
        <v>1.2739</v>
      </c>
    </row>
    <row r="24398" spans="1:3" ht="15" customHeight="1" x14ac:dyDescent="0.25">
      <c r="A24398" s="216">
        <v>45698</v>
      </c>
      <c r="B24398" s="217" t="s">
        <v>167</v>
      </c>
      <c r="C24398" s="218">
        <v>1.3003</v>
      </c>
    </row>
    <row r="24399" spans="1:3" ht="15" customHeight="1" x14ac:dyDescent="0.25">
      <c r="A24399" s="216">
        <v>45699</v>
      </c>
      <c r="B24399" s="217" t="s">
        <v>167</v>
      </c>
      <c r="C24399" s="218">
        <v>1.3089999999999999</v>
      </c>
    </row>
    <row r="24400" spans="1:3" ht="15" customHeight="1" x14ac:dyDescent="0.25">
      <c r="A24400" s="216">
        <v>45700</v>
      </c>
      <c r="B24400" s="217" t="s">
        <v>167</v>
      </c>
      <c r="C24400" s="218">
        <v>1.3178000000000001</v>
      </c>
    </row>
    <row r="24401" spans="1:3" ht="15" customHeight="1" x14ac:dyDescent="0.25">
      <c r="A24401" s="216">
        <v>45701</v>
      </c>
      <c r="B24401" s="217" t="s">
        <v>167</v>
      </c>
      <c r="C24401" s="218">
        <v>1.3266</v>
      </c>
    </row>
    <row r="24402" spans="1:3" ht="15" customHeight="1" x14ac:dyDescent="0.25">
      <c r="A24402" s="216">
        <v>45702</v>
      </c>
      <c r="B24402" s="217" t="s">
        <v>167</v>
      </c>
      <c r="C24402" s="218">
        <v>1.3352999999999999</v>
      </c>
    </row>
    <row r="24403" spans="1:3" ht="15" customHeight="1" x14ac:dyDescent="0.25">
      <c r="A24403" s="216">
        <v>45705</v>
      </c>
      <c r="B24403" s="217" t="s">
        <v>167</v>
      </c>
      <c r="C24403" s="218">
        <v>1.3615999999999999</v>
      </c>
    </row>
    <row r="24404" spans="1:3" ht="15" customHeight="1" x14ac:dyDescent="0.25">
      <c r="A24404" s="216">
        <v>45706</v>
      </c>
      <c r="B24404" s="217" t="s">
        <v>167</v>
      </c>
      <c r="C24404" s="218">
        <v>1.3703000000000001</v>
      </c>
    </row>
    <row r="24405" spans="1:3" ht="15" customHeight="1" x14ac:dyDescent="0.25">
      <c r="A24405" s="216">
        <v>45707</v>
      </c>
      <c r="B24405" s="217" t="s">
        <v>167</v>
      </c>
      <c r="C24405" s="218">
        <v>1.3791</v>
      </c>
    </row>
    <row r="24406" spans="1:3" ht="15" customHeight="1" x14ac:dyDescent="0.25">
      <c r="A24406" s="216">
        <v>45708</v>
      </c>
      <c r="B24406" s="217" t="s">
        <v>167</v>
      </c>
      <c r="C24406" s="218">
        <v>1.3877999999999999</v>
      </c>
    </row>
    <row r="24407" spans="1:3" ht="15" customHeight="1" x14ac:dyDescent="0.25">
      <c r="A24407" s="216">
        <v>45709</v>
      </c>
      <c r="B24407" s="217" t="s">
        <v>167</v>
      </c>
      <c r="C24407" s="218">
        <v>1.3967000000000001</v>
      </c>
    </row>
    <row r="24408" spans="1:3" ht="15" customHeight="1" x14ac:dyDescent="0.25">
      <c r="A24408" s="216">
        <v>45712</v>
      </c>
      <c r="B24408" s="217" t="s">
        <v>167</v>
      </c>
      <c r="C24408" s="218">
        <v>1.4238</v>
      </c>
    </row>
    <row r="24409" spans="1:3" ht="15" customHeight="1" x14ac:dyDescent="0.25">
      <c r="A24409" s="216">
        <v>45713</v>
      </c>
      <c r="B24409" s="217" t="s">
        <v>167</v>
      </c>
      <c r="C24409" s="218">
        <v>1.4322999999999999</v>
      </c>
    </row>
    <row r="24410" spans="1:3" ht="15" customHeight="1" x14ac:dyDescent="0.25">
      <c r="A24410" s="216">
        <v>45714</v>
      </c>
      <c r="B24410" s="217" t="s">
        <v>167</v>
      </c>
      <c r="C24410" s="218">
        <v>1.4406000000000001</v>
      </c>
    </row>
    <row r="24411" spans="1:3" ht="15" customHeight="1" x14ac:dyDescent="0.25">
      <c r="A24411" s="216">
        <v>45715</v>
      </c>
      <c r="B24411" s="217" t="s">
        <v>167</v>
      </c>
      <c r="C24411" s="218">
        <v>1.4493</v>
      </c>
    </row>
    <row r="24412" spans="1:3" ht="15" customHeight="1" x14ac:dyDescent="0.25">
      <c r="A24412" s="216">
        <v>45716</v>
      </c>
      <c r="B24412" s="217" t="s">
        <v>167</v>
      </c>
      <c r="C24412" s="218">
        <v>1.4575</v>
      </c>
    </row>
    <row r="24413" spans="1:3" ht="15" customHeight="1" x14ac:dyDescent="0.25">
      <c r="A24413" s="216">
        <v>45719</v>
      </c>
      <c r="B24413" s="217" t="s">
        <v>167</v>
      </c>
      <c r="C24413" s="218">
        <v>1.4823999999999999</v>
      </c>
    </row>
    <row r="24414" spans="1:3" ht="15" customHeight="1" x14ac:dyDescent="0.25">
      <c r="A24414" s="216">
        <v>45720</v>
      </c>
      <c r="B24414" s="217" t="s">
        <v>167</v>
      </c>
      <c r="C24414" s="218">
        <v>1.4903999999999999</v>
      </c>
    </row>
    <row r="24415" spans="1:3" ht="15" customHeight="1" x14ac:dyDescent="0.25">
      <c r="A24415" s="216">
        <v>45721</v>
      </c>
      <c r="B24415" s="217" t="s">
        <v>167</v>
      </c>
      <c r="C24415" s="218">
        <v>1.4984999999999999</v>
      </c>
    </row>
    <row r="24416" spans="1:3" ht="15" customHeight="1" x14ac:dyDescent="0.25">
      <c r="A24416" s="216">
        <v>45722</v>
      </c>
      <c r="B24416" s="217" t="s">
        <v>167</v>
      </c>
      <c r="C24416" s="218">
        <v>1.5068999999999999</v>
      </c>
    </row>
    <row r="24417" spans="1:3" ht="15" customHeight="1" x14ac:dyDescent="0.25">
      <c r="A24417" s="216">
        <v>45723</v>
      </c>
      <c r="B24417" s="217" t="s">
        <v>167</v>
      </c>
      <c r="C24417" s="218">
        <v>1.5154000000000001</v>
      </c>
    </row>
    <row r="24418" spans="1:3" ht="15" customHeight="1" x14ac:dyDescent="0.25">
      <c r="A24418" s="216">
        <v>45726</v>
      </c>
      <c r="B24418" s="217" t="s">
        <v>167</v>
      </c>
      <c r="C24418" s="218">
        <v>1.5402</v>
      </c>
    </row>
    <row r="24419" spans="1:3" ht="15" customHeight="1" x14ac:dyDescent="0.25">
      <c r="A24419" s="216">
        <v>45727</v>
      </c>
      <c r="B24419" s="217" t="s">
        <v>167</v>
      </c>
      <c r="C24419" s="218">
        <v>1.5481</v>
      </c>
    </row>
    <row r="24420" spans="1:3" ht="15" customHeight="1" x14ac:dyDescent="0.25">
      <c r="A24420" s="216">
        <v>45728</v>
      </c>
      <c r="B24420" s="217" t="s">
        <v>167</v>
      </c>
      <c r="C24420" s="218">
        <v>1.5561</v>
      </c>
    </row>
    <row r="24421" spans="1:3" ht="15" customHeight="1" x14ac:dyDescent="0.25">
      <c r="A24421" s="216">
        <v>45729</v>
      </c>
      <c r="B24421" s="217" t="s">
        <v>167</v>
      </c>
      <c r="C24421" s="218">
        <v>1.5639000000000001</v>
      </c>
    </row>
    <row r="24422" spans="1:3" ht="15" customHeight="1" x14ac:dyDescent="0.25">
      <c r="A24422" s="216">
        <v>45730</v>
      </c>
      <c r="B24422" s="217" t="s">
        <v>167</v>
      </c>
      <c r="C24422" s="218">
        <v>1.5719000000000001</v>
      </c>
    </row>
    <row r="24423" spans="1:3" ht="15" customHeight="1" x14ac:dyDescent="0.25">
      <c r="A24423" s="216">
        <v>45733</v>
      </c>
      <c r="B24423" s="217" t="s">
        <v>167</v>
      </c>
      <c r="C24423" s="218">
        <v>1.5967</v>
      </c>
    </row>
    <row r="24424" spans="1:3" ht="15" customHeight="1" x14ac:dyDescent="0.25">
      <c r="A24424" s="216">
        <v>45734</v>
      </c>
      <c r="B24424" s="217" t="s">
        <v>167</v>
      </c>
      <c r="C24424" s="218">
        <v>1.6049</v>
      </c>
    </row>
    <row r="24425" spans="1:3" ht="15" customHeight="1" x14ac:dyDescent="0.25">
      <c r="A24425" s="216">
        <v>45735</v>
      </c>
      <c r="B24425" s="217" t="s">
        <v>167</v>
      </c>
      <c r="C24425" s="218">
        <v>1.6129</v>
      </c>
    </row>
    <row r="24426" spans="1:3" ht="15" customHeight="1" x14ac:dyDescent="0.25">
      <c r="A24426" s="216">
        <v>45736</v>
      </c>
      <c r="B24426" s="217" t="s">
        <v>167</v>
      </c>
      <c r="C24426" s="218">
        <v>1.6213</v>
      </c>
    </row>
    <row r="24427" spans="1:3" ht="15" customHeight="1" x14ac:dyDescent="0.25">
      <c r="A24427" s="216">
        <v>45737</v>
      </c>
      <c r="B24427" s="217" t="s">
        <v>167</v>
      </c>
      <c r="C24427" s="218">
        <v>1.6293</v>
      </c>
    </row>
    <row r="24428" spans="1:3" ht="15" customHeight="1" x14ac:dyDescent="0.25">
      <c r="A24428" s="216">
        <v>45740</v>
      </c>
      <c r="B24428" s="217" t="s">
        <v>167</v>
      </c>
      <c r="C24428" s="218">
        <v>1.653</v>
      </c>
    </row>
    <row r="24429" spans="1:3" ht="15" customHeight="1" x14ac:dyDescent="0.25">
      <c r="A24429" s="216">
        <v>45741</v>
      </c>
      <c r="B24429" s="217" t="s">
        <v>167</v>
      </c>
      <c r="C24429" s="218">
        <v>1.6613</v>
      </c>
    </row>
    <row r="24430" spans="1:3" ht="15" customHeight="1" x14ac:dyDescent="0.25">
      <c r="A24430" s="216">
        <v>45742</v>
      </c>
      <c r="B24430" s="217" t="s">
        <v>167</v>
      </c>
      <c r="C24430" s="218">
        <v>1.6692</v>
      </c>
    </row>
    <row r="24431" spans="1:3" ht="15" customHeight="1" x14ac:dyDescent="0.25">
      <c r="A24431" s="216">
        <v>45743</v>
      </c>
      <c r="B24431" s="217" t="s">
        <v>167</v>
      </c>
      <c r="C24431" s="218">
        <v>1.6773</v>
      </c>
    </row>
    <row r="24432" spans="1:3" ht="15" customHeight="1" x14ac:dyDescent="0.25">
      <c r="A24432" s="216">
        <v>45744</v>
      </c>
      <c r="B24432" s="217" t="s">
        <v>167</v>
      </c>
      <c r="C24432" s="218">
        <v>1.6854</v>
      </c>
    </row>
    <row r="24433" spans="1:3" ht="15" customHeight="1" x14ac:dyDescent="0.25">
      <c r="A24433" s="216">
        <v>45747</v>
      </c>
      <c r="B24433" s="217" t="s">
        <v>167</v>
      </c>
      <c r="C24433" s="218">
        <v>1.7096</v>
      </c>
    </row>
    <row r="24434" spans="1:3" ht="15" customHeight="1" x14ac:dyDescent="0.25">
      <c r="A24434" s="216">
        <v>45748</v>
      </c>
      <c r="B24434" s="217" t="s">
        <v>167</v>
      </c>
      <c r="C24434" s="218">
        <v>1.7171000000000001</v>
      </c>
    </row>
    <row r="24435" spans="1:3" ht="15" customHeight="1" x14ac:dyDescent="0.25">
      <c r="A24435" s="216">
        <v>45749</v>
      </c>
      <c r="B24435" s="217" t="s">
        <v>167</v>
      </c>
      <c r="C24435" s="218">
        <v>1.7254</v>
      </c>
    </row>
    <row r="24436" spans="1:3" ht="15" customHeight="1" x14ac:dyDescent="0.25">
      <c r="A24436" s="216">
        <v>45750</v>
      </c>
      <c r="B24436" s="217" t="s">
        <v>167</v>
      </c>
      <c r="C24436" s="218">
        <v>1.7334000000000001</v>
      </c>
    </row>
    <row r="24437" spans="1:3" ht="15" customHeight="1" x14ac:dyDescent="0.25">
      <c r="A24437" s="216">
        <v>45751</v>
      </c>
      <c r="B24437" s="217" t="s">
        <v>167</v>
      </c>
      <c r="C24437" s="218">
        <v>1.7414000000000001</v>
      </c>
    </row>
    <row r="24438" spans="1:3" ht="15" customHeight="1" x14ac:dyDescent="0.25">
      <c r="A24438" s="216">
        <v>45754</v>
      </c>
      <c r="B24438" s="217" t="s">
        <v>167</v>
      </c>
      <c r="C24438" s="218">
        <v>1.7657</v>
      </c>
    </row>
    <row r="24439" spans="1:3" ht="15" customHeight="1" x14ac:dyDescent="0.25">
      <c r="A24439" s="216">
        <v>45755</v>
      </c>
      <c r="B24439" s="217" t="s">
        <v>167</v>
      </c>
      <c r="C24439" s="218">
        <v>1.7738</v>
      </c>
    </row>
    <row r="24440" spans="1:3" ht="15" customHeight="1" x14ac:dyDescent="0.25">
      <c r="A24440" s="216">
        <v>45756</v>
      </c>
      <c r="B24440" s="217" t="s">
        <v>167</v>
      </c>
      <c r="C24440" s="218">
        <v>1.7817000000000001</v>
      </c>
    </row>
    <row r="24441" spans="1:3" ht="15" customHeight="1" x14ac:dyDescent="0.25">
      <c r="A24441" s="216">
        <v>45757</v>
      </c>
      <c r="B24441" s="217" t="s">
        <v>167</v>
      </c>
      <c r="C24441" s="218">
        <v>1.7896000000000001</v>
      </c>
    </row>
    <row r="24442" spans="1:3" ht="15" customHeight="1" x14ac:dyDescent="0.25">
      <c r="A24442" s="216">
        <v>45758</v>
      </c>
      <c r="B24442" s="217" t="s">
        <v>167</v>
      </c>
      <c r="C24442" s="218">
        <v>1.7972999999999999</v>
      </c>
    </row>
    <row r="24443" spans="1:3" ht="15" customHeight="1" x14ac:dyDescent="0.25">
      <c r="A24443" s="216">
        <v>45761</v>
      </c>
      <c r="B24443" s="217" t="s">
        <v>167</v>
      </c>
      <c r="C24443" s="218">
        <v>1.8202</v>
      </c>
    </row>
    <row r="24444" spans="1:3" ht="15" customHeight="1" x14ac:dyDescent="0.25">
      <c r="A24444" s="216">
        <v>45762</v>
      </c>
      <c r="B24444" s="217" t="s">
        <v>167</v>
      </c>
      <c r="C24444" s="218">
        <v>1.8278000000000001</v>
      </c>
    </row>
    <row r="24445" spans="1:3" ht="15" customHeight="1" x14ac:dyDescent="0.25">
      <c r="A24445" s="216">
        <v>45763</v>
      </c>
      <c r="B24445" s="217" t="s">
        <v>167</v>
      </c>
      <c r="C24445" s="218">
        <v>1.8352999999999999</v>
      </c>
    </row>
    <row r="24446" spans="1:3" ht="15" customHeight="1" x14ac:dyDescent="0.25">
      <c r="A24446" s="216">
        <v>45764</v>
      </c>
      <c r="B24446" s="217" t="s">
        <v>167</v>
      </c>
      <c r="C24446" s="218">
        <v>1.8428</v>
      </c>
    </row>
    <row r="24447" spans="1:3" ht="15" customHeight="1" x14ac:dyDescent="0.25">
      <c r="A24447" s="216">
        <v>45769</v>
      </c>
      <c r="B24447" s="217" t="s">
        <v>167</v>
      </c>
      <c r="C24447" s="218">
        <v>1.8804000000000001</v>
      </c>
    </row>
    <row r="24448" spans="1:3" ht="15" customHeight="1" x14ac:dyDescent="0.25">
      <c r="A24448" s="216">
        <v>45770</v>
      </c>
      <c r="B24448" s="217" t="s">
        <v>167</v>
      </c>
      <c r="C24448" s="218">
        <v>1.8877999999999999</v>
      </c>
    </row>
    <row r="24449" spans="1:3" ht="15" customHeight="1" x14ac:dyDescent="0.25">
      <c r="A24449" s="216">
        <v>45771</v>
      </c>
      <c r="B24449" s="217" t="s">
        <v>167</v>
      </c>
      <c r="C24449" s="218">
        <v>1.8952</v>
      </c>
    </row>
    <row r="24450" spans="1:3" ht="15" customHeight="1" x14ac:dyDescent="0.25">
      <c r="A24450" s="216">
        <v>45772</v>
      </c>
      <c r="B24450" s="217" t="s">
        <v>167</v>
      </c>
      <c r="C24450" s="218">
        <v>1.9025000000000001</v>
      </c>
    </row>
    <row r="24451" spans="1:3" ht="15" customHeight="1" x14ac:dyDescent="0.25">
      <c r="A24451" s="216">
        <v>45775</v>
      </c>
      <c r="B24451" s="217" t="s">
        <v>167</v>
      </c>
      <c r="C24451" s="218">
        <v>1.9242999999999999</v>
      </c>
    </row>
    <row r="24452" spans="1:3" ht="15" customHeight="1" x14ac:dyDescent="0.25">
      <c r="A24452" s="216">
        <v>45776</v>
      </c>
      <c r="B24452" s="217" t="s">
        <v>167</v>
      </c>
      <c r="C24452" s="218">
        <v>1.9315</v>
      </c>
    </row>
    <row r="24453" spans="1:3" ht="15" customHeight="1" x14ac:dyDescent="0.25">
      <c r="A24453" s="216">
        <v>45777</v>
      </c>
      <c r="B24453" s="217" t="s">
        <v>167</v>
      </c>
      <c r="C24453" s="218">
        <v>1.9388000000000001</v>
      </c>
    </row>
    <row r="24454" spans="1:3" ht="15" customHeight="1" x14ac:dyDescent="0.25">
      <c r="A24454" s="216">
        <v>45779</v>
      </c>
      <c r="B24454" s="217" t="s">
        <v>167</v>
      </c>
      <c r="C24454" s="218">
        <v>1.9536</v>
      </c>
    </row>
    <row r="24455" spans="1:3" ht="15" customHeight="1" x14ac:dyDescent="0.25">
      <c r="A24455" s="216">
        <v>45782</v>
      </c>
      <c r="B24455" s="217" t="s">
        <v>167</v>
      </c>
      <c r="C24455" s="218">
        <v>1.9749000000000001</v>
      </c>
    </row>
    <row r="24456" spans="1:3" ht="15" customHeight="1" x14ac:dyDescent="0.25">
      <c r="A24456" s="216">
        <v>45783</v>
      </c>
      <c r="B24456" s="217" t="s">
        <v>167</v>
      </c>
      <c r="C24456" s="218">
        <v>1.9821</v>
      </c>
    </row>
    <row r="24457" spans="1:3" ht="15" customHeight="1" x14ac:dyDescent="0.25">
      <c r="A24457" s="216">
        <v>45784</v>
      </c>
      <c r="B24457" s="217" t="s">
        <v>167</v>
      </c>
      <c r="C24457" s="218">
        <v>1.9893000000000001</v>
      </c>
    </row>
    <row r="24458" spans="1:3" ht="15" customHeight="1" x14ac:dyDescent="0.25">
      <c r="A24458" s="216">
        <v>45785</v>
      </c>
      <c r="B24458" s="217" t="s">
        <v>167</v>
      </c>
      <c r="C24458" s="218">
        <v>1.9964999999999999</v>
      </c>
    </row>
    <row r="24459" spans="1:3" ht="15" customHeight="1" x14ac:dyDescent="0.25">
      <c r="A24459" s="216">
        <v>45786</v>
      </c>
      <c r="B24459" s="217" t="s">
        <v>167</v>
      </c>
      <c r="C24459" s="218">
        <v>2.0038999999999998</v>
      </c>
    </row>
    <row r="24460" spans="1:3" ht="15" customHeight="1" x14ac:dyDescent="0.25">
      <c r="A24460" s="216">
        <v>45789</v>
      </c>
      <c r="B24460" s="217" t="s">
        <v>167</v>
      </c>
      <c r="C24460" s="218">
        <v>2.0251999999999999</v>
      </c>
    </row>
    <row r="24461" spans="1:3" ht="15" customHeight="1" x14ac:dyDescent="0.25">
      <c r="A24461" s="216">
        <v>45790</v>
      </c>
      <c r="B24461" s="217" t="s">
        <v>167</v>
      </c>
      <c r="C24461" s="218">
        <v>2.0324</v>
      </c>
    </row>
    <row r="24462" spans="1:3" ht="15" customHeight="1" x14ac:dyDescent="0.25">
      <c r="A24462" s="216">
        <v>45791</v>
      </c>
      <c r="B24462" s="217" t="s">
        <v>167</v>
      </c>
      <c r="C24462" s="218">
        <v>2.04</v>
      </c>
    </row>
    <row r="24463" spans="1:3" ht="15" customHeight="1" x14ac:dyDescent="0.25">
      <c r="A24463" s="216">
        <v>45792</v>
      </c>
      <c r="B24463" s="217" t="s">
        <v>167</v>
      </c>
      <c r="C24463" s="218">
        <v>2.0474000000000001</v>
      </c>
    </row>
    <row r="24464" spans="1:3" ht="15" customHeight="1" x14ac:dyDescent="0.25">
      <c r="A24464" s="216">
        <v>45793</v>
      </c>
      <c r="B24464" s="217" t="s">
        <v>167</v>
      </c>
      <c r="C24464" s="218">
        <v>2.0548999999999999</v>
      </c>
    </row>
    <row r="24465" spans="1:3" ht="15" customHeight="1" x14ac:dyDescent="0.25">
      <c r="A24465" s="216">
        <v>45796</v>
      </c>
      <c r="B24465" s="217" t="s">
        <v>167</v>
      </c>
      <c r="C24465" s="218">
        <v>2.0773999999999999</v>
      </c>
    </row>
    <row r="24466" spans="1:3" ht="15" customHeight="1" x14ac:dyDescent="0.25">
      <c r="A24466" s="216">
        <v>45797</v>
      </c>
      <c r="B24466" s="217" t="s">
        <v>167</v>
      </c>
      <c r="C24466" s="218">
        <v>2.0849000000000002</v>
      </c>
    </row>
    <row r="24467" spans="1:3" ht="15" customHeight="1" x14ac:dyDescent="0.25">
      <c r="A24467" s="216">
        <v>45798</v>
      </c>
      <c r="B24467" s="217" t="s">
        <v>167</v>
      </c>
      <c r="C24467" s="218">
        <v>2.0922999999999998</v>
      </c>
    </row>
    <row r="24468" spans="1:3" ht="15" customHeight="1" x14ac:dyDescent="0.25">
      <c r="A24468" s="216">
        <v>45799</v>
      </c>
      <c r="B24468" s="217" t="s">
        <v>167</v>
      </c>
      <c r="C24468" s="218">
        <v>2.0996999999999999</v>
      </c>
    </row>
    <row r="24469" spans="1:3" ht="15" customHeight="1" x14ac:dyDescent="0.25">
      <c r="A24469" s="216">
        <v>45800</v>
      </c>
      <c r="B24469" s="217" t="s">
        <v>167</v>
      </c>
      <c r="C24469" s="218">
        <v>2.1072000000000002</v>
      </c>
    </row>
    <row r="24470" spans="1:3" ht="15" customHeight="1" x14ac:dyDescent="0.25">
      <c r="A24470" s="216">
        <v>45803</v>
      </c>
      <c r="B24470" s="217" t="s">
        <v>167</v>
      </c>
      <c r="C24470" s="218">
        <v>2.1295000000000002</v>
      </c>
    </row>
    <row r="24471" spans="1:3" ht="15" customHeight="1" x14ac:dyDescent="0.25">
      <c r="A24471" s="216">
        <v>45804</v>
      </c>
      <c r="B24471" s="217" t="s">
        <v>167</v>
      </c>
      <c r="C24471" s="218">
        <v>2.1368999999999998</v>
      </c>
    </row>
    <row r="24472" spans="1:3" ht="15" customHeight="1" x14ac:dyDescent="0.25">
      <c r="A24472" s="216">
        <v>45805</v>
      </c>
      <c r="B24472" s="217" t="s">
        <v>167</v>
      </c>
      <c r="C24472" s="218">
        <v>2.1444000000000001</v>
      </c>
    </row>
    <row r="24473" spans="1:3" ht="15" customHeight="1" x14ac:dyDescent="0.25">
      <c r="A24473" s="216">
        <v>45806</v>
      </c>
      <c r="B24473" s="217" t="s">
        <v>167</v>
      </c>
      <c r="C24473" s="218">
        <v>2.1518999999999999</v>
      </c>
    </row>
    <row r="24474" spans="1:3" ht="15" customHeight="1" x14ac:dyDescent="0.25">
      <c r="A24474" s="216">
        <v>45807</v>
      </c>
      <c r="B24474" s="217" t="s">
        <v>167</v>
      </c>
      <c r="C24474" s="218">
        <v>2.1596000000000002</v>
      </c>
    </row>
    <row r="24475" spans="1:3" ht="15" customHeight="1" x14ac:dyDescent="0.25">
      <c r="A24475" s="216">
        <v>45810</v>
      </c>
      <c r="B24475" s="217" t="s">
        <v>167</v>
      </c>
      <c r="C24475" s="218">
        <v>2.1818</v>
      </c>
    </row>
    <row r="24476" spans="1:3" ht="15" customHeight="1" x14ac:dyDescent="0.25">
      <c r="A24476" s="216">
        <v>45811</v>
      </c>
      <c r="B24476" s="217" t="s">
        <v>167</v>
      </c>
      <c r="C24476" s="218">
        <v>2.1890999999999998</v>
      </c>
    </row>
    <row r="24477" spans="1:3" ht="15" customHeight="1" x14ac:dyDescent="0.25">
      <c r="A24477" s="216">
        <v>45812</v>
      </c>
      <c r="B24477" s="217" t="s">
        <v>167</v>
      </c>
      <c r="C24477" s="218">
        <v>2.1966999999999999</v>
      </c>
    </row>
    <row r="24478" spans="1:3" ht="15" customHeight="1" x14ac:dyDescent="0.25">
      <c r="A24478" s="216">
        <v>45813</v>
      </c>
      <c r="B24478" s="217" t="s">
        <v>167</v>
      </c>
      <c r="C24478" s="218">
        <v>2.2040000000000002</v>
      </c>
    </row>
    <row r="24479" spans="1:3" ht="15" customHeight="1" x14ac:dyDescent="0.25">
      <c r="A24479" s="216">
        <v>45814</v>
      </c>
      <c r="B24479" s="217" t="s">
        <v>167</v>
      </c>
      <c r="C24479" s="218">
        <v>2.2115</v>
      </c>
    </row>
    <row r="24480" spans="1:3" ht="15" customHeight="1" x14ac:dyDescent="0.25">
      <c r="A24480" s="216">
        <v>45817</v>
      </c>
      <c r="B24480" s="217" t="s">
        <v>167</v>
      </c>
      <c r="C24480" s="218">
        <v>2.2341000000000002</v>
      </c>
    </row>
    <row r="24481" spans="1:3" ht="15" customHeight="1" x14ac:dyDescent="0.25">
      <c r="A24481" s="216">
        <v>45818</v>
      </c>
      <c r="B24481" s="217" t="s">
        <v>167</v>
      </c>
      <c r="C24481" s="218">
        <v>2.2414999999999998</v>
      </c>
    </row>
    <row r="24482" spans="1:3" ht="15" customHeight="1" x14ac:dyDescent="0.25">
      <c r="A24482" s="216">
        <v>45819</v>
      </c>
      <c r="B24482" s="217" t="s">
        <v>167</v>
      </c>
      <c r="C24482" s="218">
        <v>2.2486000000000002</v>
      </c>
    </row>
    <row r="24483" spans="1:3" ht="15" customHeight="1" x14ac:dyDescent="0.25">
      <c r="A24483" s="216">
        <v>45820</v>
      </c>
      <c r="B24483" s="217" t="s">
        <v>167</v>
      </c>
      <c r="C24483" s="218">
        <v>2.2557</v>
      </c>
    </row>
    <row r="24484" spans="1:3" ht="15" customHeight="1" x14ac:dyDescent="0.25">
      <c r="A24484" s="216">
        <v>45821</v>
      </c>
      <c r="B24484" s="217" t="s">
        <v>167</v>
      </c>
      <c r="C24484" s="218">
        <v>2.2627999999999999</v>
      </c>
    </row>
    <row r="24485" spans="1:3" ht="15" customHeight="1" x14ac:dyDescent="0.25">
      <c r="A24485" s="216">
        <v>45824</v>
      </c>
      <c r="B24485" s="217" t="s">
        <v>167</v>
      </c>
      <c r="C24485" s="218">
        <v>2.2841</v>
      </c>
    </row>
    <row r="24486" spans="1:3" ht="15" customHeight="1" x14ac:dyDescent="0.25">
      <c r="A24486" s="216">
        <v>45825</v>
      </c>
      <c r="B24486" s="217" t="s">
        <v>167</v>
      </c>
      <c r="C24486" s="218">
        <v>2.2913000000000001</v>
      </c>
    </row>
    <row r="24487" spans="1:3" ht="15" customHeight="1" x14ac:dyDescent="0.25">
      <c r="A24487" s="216">
        <v>45826</v>
      </c>
      <c r="B24487" s="217" t="s">
        <v>167</v>
      </c>
      <c r="C24487" s="218">
        <v>2.2982</v>
      </c>
    </row>
    <row r="24488" spans="1:3" ht="15" customHeight="1" x14ac:dyDescent="0.25">
      <c r="A24488" s="216">
        <v>45827</v>
      </c>
      <c r="B24488" s="217" t="s">
        <v>167</v>
      </c>
      <c r="C24488" s="218">
        <v>2.3050999999999999</v>
      </c>
    </row>
    <row r="24489" spans="1:3" ht="15" customHeight="1" x14ac:dyDescent="0.25">
      <c r="A24489" s="216">
        <v>45828</v>
      </c>
      <c r="B24489" s="217" t="s">
        <v>167</v>
      </c>
      <c r="C24489" s="218">
        <v>2.3121</v>
      </c>
    </row>
    <row r="24490" spans="1:3" ht="15" customHeight="1" x14ac:dyDescent="0.25">
      <c r="A24490" s="216">
        <v>45831</v>
      </c>
      <c r="B24490" s="217" t="s">
        <v>167</v>
      </c>
      <c r="C24490" s="218">
        <v>2.3328000000000002</v>
      </c>
    </row>
    <row r="24491" spans="1:3" ht="15" customHeight="1" x14ac:dyDescent="0.25">
      <c r="A24491" s="216">
        <v>45832</v>
      </c>
      <c r="B24491" s="217" t="s">
        <v>167</v>
      </c>
      <c r="C24491" s="218">
        <v>2.3395999999999999</v>
      </c>
    </row>
    <row r="24492" spans="1:3" ht="15" customHeight="1" x14ac:dyDescent="0.25">
      <c r="A24492" s="216">
        <v>45833</v>
      </c>
      <c r="B24492" s="217" t="s">
        <v>167</v>
      </c>
      <c r="C24492" s="218">
        <v>2.3464999999999998</v>
      </c>
    </row>
    <row r="24493" spans="1:3" ht="15" customHeight="1" x14ac:dyDescent="0.25">
      <c r="A24493" s="216">
        <v>45834</v>
      </c>
      <c r="B24493" s="217" t="s">
        <v>167</v>
      </c>
      <c r="C24493" s="218">
        <v>2.3532999999999999</v>
      </c>
    </row>
    <row r="24494" spans="1:3" ht="15" customHeight="1" x14ac:dyDescent="0.25">
      <c r="A24494" s="216">
        <v>45835</v>
      </c>
      <c r="B24494" s="217" t="s">
        <v>167</v>
      </c>
      <c r="C24494" s="218">
        <v>2.3603000000000001</v>
      </c>
    </row>
    <row r="24495" spans="1:3" ht="15" customHeight="1" x14ac:dyDescent="0.25">
      <c r="A24495" s="216">
        <v>45838</v>
      </c>
      <c r="B24495" s="217" t="s">
        <v>167</v>
      </c>
      <c r="C24495" s="218">
        <v>2.3809</v>
      </c>
    </row>
    <row r="24496" spans="1:3" ht="15" customHeight="1" x14ac:dyDescent="0.25">
      <c r="A24496" s="216">
        <v>45839</v>
      </c>
      <c r="B24496" s="217" t="s">
        <v>167</v>
      </c>
      <c r="C24496" s="218">
        <v>2.3877000000000002</v>
      </c>
    </row>
    <row r="24497" spans="1:3" ht="15" customHeight="1" x14ac:dyDescent="0.25">
      <c r="A24497" s="216">
        <v>45840</v>
      </c>
      <c r="B24497" s="217" t="s">
        <v>167</v>
      </c>
      <c r="C24497" s="218">
        <v>2.3946000000000001</v>
      </c>
    </row>
    <row r="24498" spans="1:3" ht="15" customHeight="1" x14ac:dyDescent="0.25">
      <c r="A24498" s="216">
        <v>45841</v>
      </c>
      <c r="B24498" s="217" t="s">
        <v>167</v>
      </c>
      <c r="C24498" s="218">
        <v>2.4014000000000002</v>
      </c>
    </row>
    <row r="24499" spans="1:3" ht="15" customHeight="1" x14ac:dyDescent="0.25">
      <c r="A24499" s="216">
        <v>45842</v>
      </c>
      <c r="B24499" s="217" t="s">
        <v>167</v>
      </c>
      <c r="C24499" s="218">
        <v>2.4081999999999999</v>
      </c>
    </row>
    <row r="24500" spans="1:3" ht="15" customHeight="1" x14ac:dyDescent="0.25">
      <c r="A24500" s="216">
        <v>45845</v>
      </c>
      <c r="B24500" s="217" t="s">
        <v>167</v>
      </c>
      <c r="C24500" s="218">
        <v>2.4287000000000001</v>
      </c>
    </row>
    <row r="24501" spans="1:3" ht="15" customHeight="1" x14ac:dyDescent="0.25">
      <c r="A24501" s="216">
        <v>45846</v>
      </c>
      <c r="B24501" s="217" t="s">
        <v>167</v>
      </c>
      <c r="C24501" s="218">
        <v>2.4355000000000002</v>
      </c>
    </row>
    <row r="24502" spans="1:3" ht="15" customHeight="1" x14ac:dyDescent="0.25">
      <c r="A24502" s="216">
        <v>45847</v>
      </c>
      <c r="B24502" s="217" t="s">
        <v>167</v>
      </c>
      <c r="C24502" s="218">
        <v>2.4422000000000001</v>
      </c>
    </row>
    <row r="24503" spans="1:3" ht="15" customHeight="1" x14ac:dyDescent="0.25">
      <c r="A24503" s="216">
        <v>45848</v>
      </c>
      <c r="B24503" s="217" t="s">
        <v>167</v>
      </c>
      <c r="C24503" s="218">
        <v>2.4489999999999998</v>
      </c>
    </row>
    <row r="24504" spans="1:3" ht="15" customHeight="1" x14ac:dyDescent="0.25">
      <c r="A24504" s="216">
        <v>45849</v>
      </c>
      <c r="B24504" s="217" t="s">
        <v>167</v>
      </c>
      <c r="C24504" s="218">
        <v>2.4559000000000002</v>
      </c>
    </row>
    <row r="24505" spans="1:3" ht="15" customHeight="1" x14ac:dyDescent="0.25">
      <c r="A24505" s="216">
        <v>45852</v>
      </c>
      <c r="B24505" s="217" t="s">
        <v>167</v>
      </c>
      <c r="C24505" s="218">
        <v>2.4765999999999999</v>
      </c>
    </row>
    <row r="24506" spans="1:3" ht="15" customHeight="1" x14ac:dyDescent="0.25">
      <c r="A24506" s="216">
        <v>45853</v>
      </c>
      <c r="B24506" s="217" t="s">
        <v>167</v>
      </c>
      <c r="C24506" s="218">
        <v>2.4834999999999998</v>
      </c>
    </row>
    <row r="24507" spans="1:3" ht="15" customHeight="1" x14ac:dyDescent="0.25">
      <c r="A24507" s="216">
        <v>45854</v>
      </c>
      <c r="B24507" s="217" t="s">
        <v>167</v>
      </c>
      <c r="C24507" s="218">
        <v>2.4901</v>
      </c>
    </row>
    <row r="24508" spans="1:3" ht="15" customHeight="1" x14ac:dyDescent="0.25">
      <c r="A24508" s="216">
        <v>45855</v>
      </c>
      <c r="B24508" s="217" t="s">
        <v>167</v>
      </c>
      <c r="C24508" s="218">
        <v>2.4969999999999999</v>
      </c>
    </row>
    <row r="24509" spans="1:3" ht="15" customHeight="1" x14ac:dyDescent="0.25">
      <c r="A24509" s="216">
        <v>45856</v>
      </c>
      <c r="B24509" s="217" t="s">
        <v>167</v>
      </c>
      <c r="C24509" s="218">
        <v>2.5034999999999998</v>
      </c>
    </row>
    <row r="24510" spans="1:3" ht="15" customHeight="1" x14ac:dyDescent="0.25">
      <c r="A24510" s="216">
        <v>45859</v>
      </c>
      <c r="B24510" s="217" t="s">
        <v>167</v>
      </c>
      <c r="C24510" s="218">
        <v>2.5230999999999999</v>
      </c>
    </row>
    <row r="24511" spans="1:3" ht="15" customHeight="1" x14ac:dyDescent="0.25">
      <c r="A24511" s="216">
        <v>45860</v>
      </c>
      <c r="B24511" s="217" t="s">
        <v>167</v>
      </c>
      <c r="C24511" s="218">
        <v>2.5297000000000001</v>
      </c>
    </row>
    <row r="24512" spans="1:3" ht="15" customHeight="1" x14ac:dyDescent="0.25">
      <c r="A24512" s="216">
        <v>45861</v>
      </c>
      <c r="B24512" s="217" t="s">
        <v>167</v>
      </c>
      <c r="C24512" s="218">
        <v>2.536</v>
      </c>
    </row>
    <row r="24513" spans="1:3" ht="15" customHeight="1" x14ac:dyDescent="0.25">
      <c r="A24513" s="216">
        <v>45862</v>
      </c>
      <c r="B24513" s="217" t="s">
        <v>167</v>
      </c>
      <c r="C24513" s="218">
        <v>2.5424000000000002</v>
      </c>
    </row>
    <row r="24514" spans="1:3" ht="15" customHeight="1" x14ac:dyDescent="0.25">
      <c r="A24514" s="216">
        <v>45863</v>
      </c>
      <c r="B24514" s="217" t="s">
        <v>167</v>
      </c>
      <c r="C24514" s="218">
        <v>2.5487000000000002</v>
      </c>
    </row>
    <row r="24515" spans="1:3" ht="15" customHeight="1" x14ac:dyDescent="0.25">
      <c r="A24515" s="216">
        <v>45866</v>
      </c>
      <c r="B24515" s="217" t="s">
        <v>167</v>
      </c>
      <c r="C24515" s="218">
        <v>2.5676000000000001</v>
      </c>
    </row>
    <row r="24516" spans="1:3" ht="15" customHeight="1" x14ac:dyDescent="0.25">
      <c r="A24516" s="216">
        <v>45867</v>
      </c>
      <c r="B24516" s="217" t="s">
        <v>167</v>
      </c>
      <c r="C24516" s="218">
        <v>2.5739000000000001</v>
      </c>
    </row>
    <row r="24517" spans="1:3" ht="15" customHeight="1" x14ac:dyDescent="0.25">
      <c r="A24517" s="216">
        <v>45868</v>
      </c>
      <c r="B24517" s="217" t="s">
        <v>167</v>
      </c>
      <c r="C24517" s="218">
        <v>2.5802</v>
      </c>
    </row>
    <row r="24518" spans="1:3" ht="15" customHeight="1" x14ac:dyDescent="0.25">
      <c r="A24518" s="216">
        <v>45869</v>
      </c>
      <c r="B24518" s="217" t="s">
        <v>167</v>
      </c>
      <c r="C24518" s="218">
        <v>2.5865</v>
      </c>
    </row>
    <row r="24519" spans="1:3" ht="15" customHeight="1" x14ac:dyDescent="0.25">
      <c r="A24519" s="216">
        <v>45870</v>
      </c>
      <c r="B24519" s="217" t="s">
        <v>167</v>
      </c>
      <c r="C24519" s="218">
        <v>2.5928</v>
      </c>
    </row>
    <row r="24520" spans="1:3" ht="15" customHeight="1" x14ac:dyDescent="0.25">
      <c r="A24520" s="216">
        <v>45873</v>
      </c>
      <c r="B24520" s="217" t="s">
        <v>167</v>
      </c>
      <c r="C24520" s="218">
        <v>2.6118999999999999</v>
      </c>
    </row>
    <row r="24521" spans="1:3" ht="15" customHeight="1" x14ac:dyDescent="0.25">
      <c r="A24521" s="216">
        <v>45874</v>
      </c>
      <c r="B24521" s="217" t="s">
        <v>167</v>
      </c>
      <c r="C24521" s="218">
        <v>2.6183000000000001</v>
      </c>
    </row>
    <row r="24522" spans="1:3" ht="15" customHeight="1" x14ac:dyDescent="0.25">
      <c r="A24522" s="216">
        <v>45875</v>
      </c>
      <c r="B24522" s="217" t="s">
        <v>167</v>
      </c>
      <c r="C24522" s="218">
        <v>2.6248</v>
      </c>
    </row>
    <row r="24523" spans="1:3" ht="15" customHeight="1" x14ac:dyDescent="0.25">
      <c r="A24523" s="216">
        <v>45876</v>
      </c>
      <c r="B24523" s="217" t="s">
        <v>167</v>
      </c>
      <c r="C24523" s="218">
        <v>2.6311</v>
      </c>
    </row>
    <row r="24524" spans="1:3" ht="15" customHeight="1" x14ac:dyDescent="0.25">
      <c r="A24524" s="216">
        <v>45877</v>
      </c>
      <c r="B24524" s="217" t="s">
        <v>167</v>
      </c>
      <c r="C24524" s="218">
        <v>2.6374</v>
      </c>
    </row>
    <row r="24525" spans="1:3" ht="15" customHeight="1" x14ac:dyDescent="0.25">
      <c r="A24525" s="216">
        <v>45880</v>
      </c>
      <c r="B24525" s="217" t="s">
        <v>167</v>
      </c>
      <c r="C24525" s="218">
        <v>2.6564000000000001</v>
      </c>
    </row>
    <row r="24526" spans="1:3" ht="15" customHeight="1" x14ac:dyDescent="0.25">
      <c r="A24526" s="216">
        <v>45881</v>
      </c>
      <c r="B24526" s="217" t="s">
        <v>167</v>
      </c>
      <c r="C24526" s="218">
        <v>2.6627999999999998</v>
      </c>
    </row>
    <row r="24527" spans="1:3" ht="15" customHeight="1" x14ac:dyDescent="0.25">
      <c r="A24527" s="216">
        <v>45882</v>
      </c>
      <c r="B24527" s="217" t="s">
        <v>167</v>
      </c>
      <c r="C24527" s="218">
        <v>2.6694</v>
      </c>
    </row>
    <row r="24528" spans="1:3" ht="15" customHeight="1" x14ac:dyDescent="0.25">
      <c r="A24528" s="216">
        <v>45883</v>
      </c>
      <c r="B24528" s="217" t="s">
        <v>167</v>
      </c>
      <c r="C24528" s="218">
        <v>2.6758999999999999</v>
      </c>
    </row>
    <row r="24529" spans="1:3" ht="15" customHeight="1" x14ac:dyDescent="0.25">
      <c r="A24529" s="216">
        <v>45884</v>
      </c>
      <c r="B24529" s="217" t="s">
        <v>167</v>
      </c>
      <c r="C24529" s="218">
        <v>2.6825000000000001</v>
      </c>
    </row>
    <row r="24530" spans="1:3" ht="15" customHeight="1" x14ac:dyDescent="0.25">
      <c r="A24530" s="216">
        <v>45887</v>
      </c>
      <c r="B24530" s="217" t="s">
        <v>167</v>
      </c>
      <c r="C24530" s="218">
        <v>2.7021000000000002</v>
      </c>
    </row>
    <row r="24531" spans="1:3" ht="15" customHeight="1" x14ac:dyDescent="0.25">
      <c r="A24531" s="216">
        <v>45888</v>
      </c>
      <c r="B24531" s="217" t="s">
        <v>167</v>
      </c>
      <c r="C24531" s="218">
        <v>2.7086000000000001</v>
      </c>
    </row>
    <row r="24532" spans="1:3" ht="15" customHeight="1" x14ac:dyDescent="0.25">
      <c r="A24532" s="216">
        <v>45889</v>
      </c>
      <c r="B24532" s="217" t="s">
        <v>167</v>
      </c>
      <c r="C24532" s="218">
        <v>2.7151000000000001</v>
      </c>
    </row>
    <row r="24533" spans="1:3" ht="15" customHeight="1" x14ac:dyDescent="0.25">
      <c r="A24533" s="216">
        <v>45890</v>
      </c>
      <c r="B24533" s="217" t="s">
        <v>167</v>
      </c>
      <c r="C24533" s="218">
        <v>2.7214</v>
      </c>
    </row>
    <row r="24534" spans="1:3" ht="15" customHeight="1" x14ac:dyDescent="0.25">
      <c r="A24534" s="216">
        <v>45891</v>
      </c>
      <c r="B24534" s="217" t="s">
        <v>167</v>
      </c>
      <c r="C24534" s="218">
        <v>2.7277</v>
      </c>
    </row>
    <row r="24535" spans="1:3" ht="15" customHeight="1" x14ac:dyDescent="0.25">
      <c r="A24535" s="216">
        <v>45894</v>
      </c>
      <c r="B24535" s="217" t="s">
        <v>167</v>
      </c>
      <c r="C24535" s="218">
        <v>2.7465999999999999</v>
      </c>
    </row>
    <row r="24536" spans="1:3" ht="15" customHeight="1" x14ac:dyDescent="0.25">
      <c r="A24536" s="216">
        <v>45895</v>
      </c>
      <c r="B24536" s="217" t="s">
        <v>167</v>
      </c>
      <c r="C24536" s="218">
        <v>2.7528000000000001</v>
      </c>
    </row>
    <row r="24537" spans="1:3" ht="15" customHeight="1" x14ac:dyDescent="0.25">
      <c r="A24537" s="216">
        <v>45896</v>
      </c>
      <c r="B24537" s="217" t="s">
        <v>167</v>
      </c>
      <c r="C24537" s="218">
        <v>2.7589999999999999</v>
      </c>
    </row>
    <row r="24538" spans="1:3" ht="15" customHeight="1" x14ac:dyDescent="0.25">
      <c r="A24538" s="216">
        <v>45897</v>
      </c>
      <c r="B24538" s="217" t="s">
        <v>167</v>
      </c>
      <c r="C24538" s="218">
        <v>2.7652999999999999</v>
      </c>
    </row>
    <row r="24539" spans="1:3" ht="15" customHeight="1" x14ac:dyDescent="0.25">
      <c r="A24539" s="216">
        <v>45898</v>
      </c>
      <c r="B24539" s="217" t="s">
        <v>167</v>
      </c>
      <c r="C24539" s="218">
        <v>2.7715000000000001</v>
      </c>
    </row>
    <row r="24540" spans="1:3" ht="15" customHeight="1" x14ac:dyDescent="0.25">
      <c r="A24540" s="216">
        <v>45901</v>
      </c>
      <c r="B24540" s="217" t="s">
        <v>167</v>
      </c>
      <c r="C24540" s="218">
        <v>2.7894999999999999</v>
      </c>
    </row>
    <row r="24541" spans="1:3" ht="15" customHeight="1" x14ac:dyDescent="0.25">
      <c r="A24541" s="216">
        <v>45902</v>
      </c>
      <c r="B24541" s="217" t="s">
        <v>167</v>
      </c>
      <c r="C24541" s="218">
        <v>2.7957999999999998</v>
      </c>
    </row>
    <row r="24542" spans="1:3" ht="15" customHeight="1" x14ac:dyDescent="0.25">
      <c r="A24542" s="216">
        <v>45903</v>
      </c>
      <c r="B24542" s="217" t="s">
        <v>167</v>
      </c>
      <c r="C24542" s="218">
        <v>2.8018000000000001</v>
      </c>
    </row>
    <row r="24543" spans="1:3" ht="15" customHeight="1" x14ac:dyDescent="0.25">
      <c r="A24543" s="216">
        <v>45904</v>
      </c>
      <c r="B24543" s="217" t="s">
        <v>167</v>
      </c>
      <c r="C24543" s="218">
        <v>2.8079999999999998</v>
      </c>
    </row>
    <row r="24544" spans="1:3" ht="15" customHeight="1" x14ac:dyDescent="0.25">
      <c r="A24544" s="216">
        <v>45905</v>
      </c>
      <c r="B24544" s="217" t="s">
        <v>167</v>
      </c>
      <c r="C24544" s="218">
        <v>2.8142</v>
      </c>
    </row>
    <row r="24545" spans="1:3" ht="15" customHeight="1" x14ac:dyDescent="0.25">
      <c r="A24545" s="216">
        <v>45908</v>
      </c>
      <c r="B24545" s="217" t="s">
        <v>167</v>
      </c>
      <c r="C24545" s="218">
        <v>2.8329</v>
      </c>
    </row>
    <row r="24546" spans="1:3" ht="15" customHeight="1" x14ac:dyDescent="0.25">
      <c r="A24546" s="216">
        <v>45909</v>
      </c>
      <c r="B24546" s="217" t="s">
        <v>167</v>
      </c>
      <c r="C24546" s="218">
        <v>2.8391000000000002</v>
      </c>
    </row>
    <row r="24547" spans="1:3" ht="15" customHeight="1" x14ac:dyDescent="0.25">
      <c r="A24547" s="216">
        <v>45910</v>
      </c>
      <c r="B24547" s="217" t="s">
        <v>167</v>
      </c>
      <c r="C24547" s="218">
        <v>2.8454000000000002</v>
      </c>
    </row>
    <row r="24548" spans="1:3" ht="15" customHeight="1" x14ac:dyDescent="0.25">
      <c r="A24548" s="216">
        <v>45911</v>
      </c>
      <c r="B24548" s="217" t="s">
        <v>167</v>
      </c>
      <c r="C24548" s="218">
        <v>2.8515999999999999</v>
      </c>
    </row>
    <row r="24549" spans="1:3" ht="15" customHeight="1" x14ac:dyDescent="0.25">
      <c r="A24549" s="216">
        <v>45912</v>
      </c>
      <c r="B24549" s="217" t="s">
        <v>167</v>
      </c>
      <c r="C24549" s="218">
        <v>2.8578999999999999</v>
      </c>
    </row>
    <row r="24550" spans="1:3" ht="15" customHeight="1" x14ac:dyDescent="0.25">
      <c r="A24550" s="216">
        <v>45915</v>
      </c>
      <c r="B24550" s="217" t="s">
        <v>167</v>
      </c>
      <c r="C24550" s="218">
        <v>2.8765999999999998</v>
      </c>
    </row>
    <row r="24551" spans="1:3" ht="15" customHeight="1" x14ac:dyDescent="0.25">
      <c r="A24551" s="216">
        <v>45916</v>
      </c>
      <c r="B24551" s="217" t="s">
        <v>167</v>
      </c>
      <c r="C24551" s="218">
        <v>2.8828</v>
      </c>
    </row>
    <row r="24552" spans="1:3" ht="15" customHeight="1" x14ac:dyDescent="0.25">
      <c r="A24552" s="216">
        <v>45917</v>
      </c>
      <c r="B24552" s="217" t="s">
        <v>167</v>
      </c>
      <c r="C24552" s="218">
        <v>2.8891</v>
      </c>
    </row>
    <row r="24553" spans="1:3" ht="15" customHeight="1" x14ac:dyDescent="0.25">
      <c r="A24553" s="216">
        <v>45918</v>
      </c>
      <c r="B24553" s="217" t="s">
        <v>167</v>
      </c>
      <c r="C24553" s="218">
        <v>2.8954</v>
      </c>
    </row>
    <row r="24554" spans="1:3" ht="15" customHeight="1" x14ac:dyDescent="0.25">
      <c r="A24554" s="216">
        <v>45919</v>
      </c>
      <c r="B24554" s="217" t="s">
        <v>167</v>
      </c>
      <c r="C24554" s="218">
        <v>2.9014000000000002</v>
      </c>
    </row>
    <row r="24555" spans="1:3" ht="15" customHeight="1" x14ac:dyDescent="0.25">
      <c r="A24555" s="216">
        <v>45922</v>
      </c>
      <c r="B24555" s="217" t="s">
        <v>167</v>
      </c>
      <c r="C24555" s="218">
        <v>2.92</v>
      </c>
    </row>
    <row r="24556" spans="1:3" ht="15" customHeight="1" x14ac:dyDescent="0.25">
      <c r="A24556" s="216">
        <v>45923</v>
      </c>
      <c r="B24556" s="217" t="s">
        <v>167</v>
      </c>
      <c r="C24556" s="218">
        <v>2.9262999999999999</v>
      </c>
    </row>
    <row r="24557" spans="1:3" ht="15" customHeight="1" x14ac:dyDescent="0.25">
      <c r="A24557" s="216">
        <v>45924</v>
      </c>
      <c r="B24557" s="217" t="s">
        <v>167</v>
      </c>
      <c r="C24557" s="218">
        <v>2.9327000000000001</v>
      </c>
    </row>
    <row r="24558" spans="1:3" ht="15" customHeight="1" x14ac:dyDescent="0.25">
      <c r="A24558" s="216">
        <v>45925</v>
      </c>
      <c r="B24558" s="217" t="s">
        <v>167</v>
      </c>
      <c r="C24558" s="218">
        <v>2.9388000000000001</v>
      </c>
    </row>
    <row r="24559" spans="1:3" ht="15" customHeight="1" x14ac:dyDescent="0.25">
      <c r="A24559" s="216">
        <v>45926</v>
      </c>
      <c r="B24559" s="217" t="s">
        <v>167</v>
      </c>
      <c r="C24559" s="218">
        <v>2.9449999999999998</v>
      </c>
    </row>
    <row r="24560" spans="1:3" ht="15" customHeight="1" x14ac:dyDescent="0.25">
      <c r="A24560" s="216">
        <v>45929</v>
      </c>
      <c r="B24560" s="217" t="s">
        <v>167</v>
      </c>
      <c r="C24560" s="218">
        <v>2.9636999999999998</v>
      </c>
    </row>
    <row r="24561" spans="1:3" ht="15" customHeight="1" x14ac:dyDescent="0.25">
      <c r="A24561" s="216">
        <v>45930</v>
      </c>
      <c r="B24561" s="217" t="s">
        <v>167</v>
      </c>
      <c r="C24561" s="218">
        <v>2.9699</v>
      </c>
    </row>
    <row r="24562" spans="1:3" ht="15" customHeight="1" x14ac:dyDescent="0.25">
      <c r="A24562" s="216">
        <v>45566</v>
      </c>
      <c r="B24562" s="217" t="s">
        <v>163</v>
      </c>
      <c r="C24562" s="218">
        <v>1.09E-2</v>
      </c>
    </row>
    <row r="24563" spans="1:3" ht="15" customHeight="1" x14ac:dyDescent="0.25">
      <c r="A24563" s="216">
        <v>45567</v>
      </c>
      <c r="B24563" s="217" t="s">
        <v>163</v>
      </c>
      <c r="C24563" s="218">
        <v>2.1700000000000001E-2</v>
      </c>
    </row>
    <row r="24564" spans="1:3" ht="15" customHeight="1" x14ac:dyDescent="0.25">
      <c r="A24564" s="216">
        <v>45568</v>
      </c>
      <c r="B24564" s="217" t="s">
        <v>163</v>
      </c>
      <c r="C24564" s="218">
        <v>3.2399999999999998E-2</v>
      </c>
    </row>
    <row r="24565" spans="1:3" ht="15" customHeight="1" x14ac:dyDescent="0.25">
      <c r="A24565" s="216">
        <v>45569</v>
      </c>
      <c r="B24565" s="217" t="s">
        <v>163</v>
      </c>
      <c r="C24565" s="218">
        <v>4.3200000000000002E-2</v>
      </c>
    </row>
    <row r="24566" spans="1:3" ht="15" customHeight="1" x14ac:dyDescent="0.25">
      <c r="A24566" s="216">
        <v>45572</v>
      </c>
      <c r="B24566" s="217" t="s">
        <v>163</v>
      </c>
      <c r="C24566" s="218">
        <v>7.5300000000000006E-2</v>
      </c>
    </row>
    <row r="24567" spans="1:3" ht="15" customHeight="1" x14ac:dyDescent="0.25">
      <c r="A24567" s="216">
        <v>45573</v>
      </c>
      <c r="B24567" s="217" t="s">
        <v>163</v>
      </c>
      <c r="C24567" s="218">
        <v>8.5900000000000004E-2</v>
      </c>
    </row>
    <row r="24568" spans="1:3" ht="15" customHeight="1" x14ac:dyDescent="0.25">
      <c r="A24568" s="216">
        <v>45574</v>
      </c>
      <c r="B24568" s="217" t="s">
        <v>163</v>
      </c>
      <c r="C24568" s="218">
        <v>9.6500000000000002E-2</v>
      </c>
    </row>
    <row r="24569" spans="1:3" ht="15" customHeight="1" x14ac:dyDescent="0.25">
      <c r="A24569" s="216">
        <v>45575</v>
      </c>
      <c r="B24569" s="217" t="s">
        <v>163</v>
      </c>
      <c r="C24569" s="218">
        <v>0.1071</v>
      </c>
    </row>
    <row r="24570" spans="1:3" ht="15" customHeight="1" x14ac:dyDescent="0.25">
      <c r="A24570" s="216">
        <v>45576</v>
      </c>
      <c r="B24570" s="217" t="s">
        <v>163</v>
      </c>
      <c r="C24570" s="218">
        <v>0.1176</v>
      </c>
    </row>
    <row r="24571" spans="1:3" ht="15" customHeight="1" x14ac:dyDescent="0.25">
      <c r="A24571" s="216">
        <v>45579</v>
      </c>
      <c r="B24571" s="217" t="s">
        <v>163</v>
      </c>
      <c r="C24571" s="218">
        <v>0.14929999999999999</v>
      </c>
    </row>
    <row r="24572" spans="1:3" ht="15" customHeight="1" x14ac:dyDescent="0.25">
      <c r="A24572" s="216">
        <v>45580</v>
      </c>
      <c r="B24572" s="217" t="s">
        <v>163</v>
      </c>
      <c r="C24572" s="218">
        <v>0.1598</v>
      </c>
    </row>
    <row r="24573" spans="1:3" ht="15" customHeight="1" x14ac:dyDescent="0.25">
      <c r="A24573" s="216">
        <v>45581</v>
      </c>
      <c r="B24573" s="217" t="s">
        <v>163</v>
      </c>
      <c r="C24573" s="218">
        <v>0.1704</v>
      </c>
    </row>
    <row r="24574" spans="1:3" ht="15" customHeight="1" x14ac:dyDescent="0.25">
      <c r="A24574" s="216">
        <v>45582</v>
      </c>
      <c r="B24574" s="217" t="s">
        <v>163</v>
      </c>
      <c r="C24574" s="218">
        <v>0.18110000000000001</v>
      </c>
    </row>
    <row r="24575" spans="1:3" ht="15" customHeight="1" x14ac:dyDescent="0.25">
      <c r="A24575" s="216">
        <v>45583</v>
      </c>
      <c r="B24575" s="217" t="s">
        <v>163</v>
      </c>
      <c r="C24575" s="218">
        <v>0.19159999999999999</v>
      </c>
    </row>
    <row r="24576" spans="1:3" ht="15" customHeight="1" x14ac:dyDescent="0.25">
      <c r="A24576" s="216">
        <v>45586</v>
      </c>
      <c r="B24576" s="217" t="s">
        <v>163</v>
      </c>
      <c r="C24576" s="218">
        <v>0.2225</v>
      </c>
    </row>
    <row r="24577" spans="1:3" ht="15" customHeight="1" x14ac:dyDescent="0.25">
      <c r="A24577" s="216">
        <v>45587</v>
      </c>
      <c r="B24577" s="217" t="s">
        <v>163</v>
      </c>
      <c r="C24577" s="218">
        <v>0.23280000000000001</v>
      </c>
    </row>
    <row r="24578" spans="1:3" ht="15" customHeight="1" x14ac:dyDescent="0.25">
      <c r="A24578" s="216">
        <v>45588</v>
      </c>
      <c r="B24578" s="217" t="s">
        <v>163</v>
      </c>
      <c r="C24578" s="218">
        <v>0.24310000000000001</v>
      </c>
    </row>
    <row r="24579" spans="1:3" ht="15" customHeight="1" x14ac:dyDescent="0.25">
      <c r="A24579" s="216">
        <v>45589</v>
      </c>
      <c r="B24579" s="217" t="s">
        <v>163</v>
      </c>
      <c r="C24579" s="218">
        <v>0.2535</v>
      </c>
    </row>
    <row r="24580" spans="1:3" ht="15" customHeight="1" x14ac:dyDescent="0.25">
      <c r="A24580" s="216">
        <v>45590</v>
      </c>
      <c r="B24580" s="217" t="s">
        <v>163</v>
      </c>
      <c r="C24580" s="218">
        <v>0.26379999999999998</v>
      </c>
    </row>
    <row r="24581" spans="1:3" ht="15" customHeight="1" x14ac:dyDescent="0.25">
      <c r="A24581" s="216">
        <v>45593</v>
      </c>
      <c r="B24581" s="217" t="s">
        <v>163</v>
      </c>
      <c r="C24581" s="218">
        <v>0.29480000000000001</v>
      </c>
    </row>
    <row r="24582" spans="1:3" ht="15" customHeight="1" x14ac:dyDescent="0.25">
      <c r="A24582" s="216">
        <v>45594</v>
      </c>
      <c r="B24582" s="217" t="s">
        <v>163</v>
      </c>
      <c r="C24582" s="218">
        <v>0.30509999999999998</v>
      </c>
    </row>
    <row r="24583" spans="1:3" ht="15" customHeight="1" x14ac:dyDescent="0.25">
      <c r="A24583" s="216">
        <v>45595</v>
      </c>
      <c r="B24583" s="217" t="s">
        <v>163</v>
      </c>
      <c r="C24583" s="218">
        <v>0.3155</v>
      </c>
    </row>
    <row r="24584" spans="1:3" ht="15" customHeight="1" x14ac:dyDescent="0.25">
      <c r="A24584" s="216">
        <v>45596</v>
      </c>
      <c r="B24584" s="217" t="s">
        <v>163</v>
      </c>
      <c r="C24584" s="218">
        <v>0.32569999999999999</v>
      </c>
    </row>
    <row r="24585" spans="1:3" ht="15" customHeight="1" x14ac:dyDescent="0.25">
      <c r="A24585" s="216">
        <v>45597</v>
      </c>
      <c r="B24585" s="217" t="s">
        <v>163</v>
      </c>
      <c r="C24585" s="218">
        <v>0.33600000000000002</v>
      </c>
    </row>
    <row r="24586" spans="1:3" ht="15" customHeight="1" x14ac:dyDescent="0.25">
      <c r="A24586" s="216">
        <v>45600</v>
      </c>
      <c r="B24586" s="217" t="s">
        <v>163</v>
      </c>
      <c r="C24586" s="218">
        <v>0.3669</v>
      </c>
    </row>
    <row r="24587" spans="1:3" ht="15" customHeight="1" x14ac:dyDescent="0.25">
      <c r="A24587" s="216">
        <v>45601</v>
      </c>
      <c r="B24587" s="217" t="s">
        <v>163</v>
      </c>
      <c r="C24587" s="218">
        <v>0.37719999999999998</v>
      </c>
    </row>
    <row r="24588" spans="1:3" ht="15" customHeight="1" x14ac:dyDescent="0.25">
      <c r="A24588" s="216">
        <v>45602</v>
      </c>
      <c r="B24588" s="217" t="s">
        <v>163</v>
      </c>
      <c r="C24588" s="218">
        <v>0.38719999999999999</v>
      </c>
    </row>
    <row r="24589" spans="1:3" ht="15" customHeight="1" x14ac:dyDescent="0.25">
      <c r="A24589" s="216">
        <v>45603</v>
      </c>
      <c r="B24589" s="217" t="s">
        <v>163</v>
      </c>
      <c r="C24589" s="218">
        <v>0.39729999999999999</v>
      </c>
    </row>
    <row r="24590" spans="1:3" ht="15" customHeight="1" x14ac:dyDescent="0.25">
      <c r="A24590" s="216">
        <v>45604</v>
      </c>
      <c r="B24590" s="217" t="s">
        <v>163</v>
      </c>
      <c r="C24590" s="218">
        <v>0.40749999999999997</v>
      </c>
    </row>
    <row r="24591" spans="1:3" ht="15" customHeight="1" x14ac:dyDescent="0.25">
      <c r="A24591" s="216">
        <v>45607</v>
      </c>
      <c r="B24591" s="217" t="s">
        <v>163</v>
      </c>
      <c r="C24591" s="218">
        <v>0.43830000000000002</v>
      </c>
    </row>
    <row r="24592" spans="1:3" ht="15" customHeight="1" x14ac:dyDescent="0.25">
      <c r="A24592" s="216">
        <v>45608</v>
      </c>
      <c r="B24592" s="217" t="s">
        <v>163</v>
      </c>
      <c r="C24592" s="218">
        <v>0.4486</v>
      </c>
    </row>
    <row r="24593" spans="1:3" ht="15" customHeight="1" x14ac:dyDescent="0.25">
      <c r="A24593" s="216">
        <v>45609</v>
      </c>
      <c r="B24593" s="217" t="s">
        <v>163</v>
      </c>
      <c r="C24593" s="218">
        <v>0.45879999999999999</v>
      </c>
    </row>
    <row r="24594" spans="1:3" ht="15" customHeight="1" x14ac:dyDescent="0.25">
      <c r="A24594" s="216">
        <v>45610</v>
      </c>
      <c r="B24594" s="217" t="s">
        <v>163</v>
      </c>
      <c r="C24594" s="218">
        <v>0.46889999999999998</v>
      </c>
    </row>
    <row r="24595" spans="1:3" ht="15" customHeight="1" x14ac:dyDescent="0.25">
      <c r="A24595" s="216">
        <v>45611</v>
      </c>
      <c r="B24595" s="217" t="s">
        <v>163</v>
      </c>
      <c r="C24595" s="218">
        <v>0.47910000000000003</v>
      </c>
    </row>
    <row r="24596" spans="1:3" ht="15" customHeight="1" x14ac:dyDescent="0.25">
      <c r="A24596" s="216">
        <v>45614</v>
      </c>
      <c r="B24596" s="217" t="s">
        <v>163</v>
      </c>
      <c r="C24596" s="218">
        <v>0.50960000000000005</v>
      </c>
    </row>
    <row r="24597" spans="1:3" ht="15" customHeight="1" x14ac:dyDescent="0.25">
      <c r="A24597" s="216">
        <v>45615</v>
      </c>
      <c r="B24597" s="217" t="s">
        <v>163</v>
      </c>
      <c r="C24597" s="218">
        <v>0.51980000000000004</v>
      </c>
    </row>
    <row r="24598" spans="1:3" ht="15" customHeight="1" x14ac:dyDescent="0.25">
      <c r="A24598" s="216">
        <v>45616</v>
      </c>
      <c r="B24598" s="217" t="s">
        <v>163</v>
      </c>
      <c r="C24598" s="218">
        <v>0.52990000000000004</v>
      </c>
    </row>
    <row r="24599" spans="1:3" ht="15" customHeight="1" x14ac:dyDescent="0.25">
      <c r="A24599" s="216">
        <v>45617</v>
      </c>
      <c r="B24599" s="217" t="s">
        <v>163</v>
      </c>
      <c r="C24599" s="218">
        <v>0.54</v>
      </c>
    </row>
    <row r="24600" spans="1:3" ht="15" customHeight="1" x14ac:dyDescent="0.25">
      <c r="A24600" s="216">
        <v>45618</v>
      </c>
      <c r="B24600" s="217" t="s">
        <v>163</v>
      </c>
      <c r="C24600" s="218">
        <v>0.55020000000000002</v>
      </c>
    </row>
    <row r="24601" spans="1:3" ht="15" customHeight="1" x14ac:dyDescent="0.25">
      <c r="A24601" s="216">
        <v>45621</v>
      </c>
      <c r="B24601" s="217" t="s">
        <v>163</v>
      </c>
      <c r="C24601" s="218">
        <v>0.58050000000000002</v>
      </c>
    </row>
    <row r="24602" spans="1:3" ht="15" customHeight="1" x14ac:dyDescent="0.25">
      <c r="A24602" s="216">
        <v>45622</v>
      </c>
      <c r="B24602" s="217" t="s">
        <v>163</v>
      </c>
      <c r="C24602" s="218">
        <v>0.59060000000000001</v>
      </c>
    </row>
    <row r="24603" spans="1:3" ht="15" customHeight="1" x14ac:dyDescent="0.25">
      <c r="A24603" s="216">
        <v>45623</v>
      </c>
      <c r="B24603" s="217" t="s">
        <v>163</v>
      </c>
      <c r="C24603" s="218">
        <v>0.60070000000000001</v>
      </c>
    </row>
    <row r="24604" spans="1:3" ht="15" customHeight="1" x14ac:dyDescent="0.25">
      <c r="A24604" s="216">
        <v>45624</v>
      </c>
      <c r="B24604" s="217" t="s">
        <v>163</v>
      </c>
      <c r="C24604" s="218">
        <v>0.61050000000000004</v>
      </c>
    </row>
    <row r="24605" spans="1:3" ht="15" customHeight="1" x14ac:dyDescent="0.25">
      <c r="A24605" s="216">
        <v>45625</v>
      </c>
      <c r="B24605" s="217" t="s">
        <v>163</v>
      </c>
      <c r="C24605" s="218">
        <v>0.62050000000000005</v>
      </c>
    </row>
    <row r="24606" spans="1:3" ht="15" customHeight="1" x14ac:dyDescent="0.25">
      <c r="A24606" s="216">
        <v>45628</v>
      </c>
      <c r="B24606" s="217" t="s">
        <v>163</v>
      </c>
      <c r="C24606" s="218">
        <v>0.65159999999999996</v>
      </c>
    </row>
    <row r="24607" spans="1:3" ht="15" customHeight="1" x14ac:dyDescent="0.25">
      <c r="A24607" s="216">
        <v>45629</v>
      </c>
      <c r="B24607" s="217" t="s">
        <v>163</v>
      </c>
      <c r="C24607" s="218">
        <v>0.66149999999999998</v>
      </c>
    </row>
    <row r="24608" spans="1:3" ht="15" customHeight="1" x14ac:dyDescent="0.25">
      <c r="A24608" s="216">
        <v>45630</v>
      </c>
      <c r="B24608" s="217" t="s">
        <v>163</v>
      </c>
      <c r="C24608" s="218">
        <v>0.6714</v>
      </c>
    </row>
    <row r="24609" spans="1:3" ht="15" customHeight="1" x14ac:dyDescent="0.25">
      <c r="A24609" s="216">
        <v>45631</v>
      </c>
      <c r="B24609" s="217" t="s">
        <v>163</v>
      </c>
      <c r="C24609" s="218">
        <v>0.68140000000000001</v>
      </c>
    </row>
    <row r="24610" spans="1:3" ht="15" customHeight="1" x14ac:dyDescent="0.25">
      <c r="A24610" s="216">
        <v>45632</v>
      </c>
      <c r="B24610" s="217" t="s">
        <v>163</v>
      </c>
      <c r="C24610" s="218">
        <v>0.69130000000000003</v>
      </c>
    </row>
    <row r="24611" spans="1:3" ht="15" customHeight="1" x14ac:dyDescent="0.25">
      <c r="A24611" s="216">
        <v>45635</v>
      </c>
      <c r="B24611" s="217" t="s">
        <v>163</v>
      </c>
      <c r="C24611" s="218">
        <v>0.72070000000000001</v>
      </c>
    </row>
    <row r="24612" spans="1:3" ht="15" customHeight="1" x14ac:dyDescent="0.25">
      <c r="A24612" s="216">
        <v>45636</v>
      </c>
      <c r="B24612" s="217" t="s">
        <v>163</v>
      </c>
      <c r="C24612" s="218">
        <v>0.73050000000000004</v>
      </c>
    </row>
    <row r="24613" spans="1:3" ht="15" customHeight="1" x14ac:dyDescent="0.25">
      <c r="A24613" s="216">
        <v>45637</v>
      </c>
      <c r="B24613" s="217" t="s">
        <v>163</v>
      </c>
      <c r="C24613" s="218">
        <v>0.74029999999999996</v>
      </c>
    </row>
    <row r="24614" spans="1:3" ht="15" customHeight="1" x14ac:dyDescent="0.25">
      <c r="A24614" s="216">
        <v>45638</v>
      </c>
      <c r="B24614" s="217" t="s">
        <v>163</v>
      </c>
      <c r="C24614" s="218">
        <v>0.75009999999999999</v>
      </c>
    </row>
    <row r="24615" spans="1:3" ht="15" customHeight="1" x14ac:dyDescent="0.25">
      <c r="A24615" s="216">
        <v>45639</v>
      </c>
      <c r="B24615" s="217" t="s">
        <v>163</v>
      </c>
      <c r="C24615" s="218">
        <v>0.75990000000000002</v>
      </c>
    </row>
    <row r="24616" spans="1:3" ht="15" customHeight="1" x14ac:dyDescent="0.25">
      <c r="A24616" s="216">
        <v>45642</v>
      </c>
      <c r="B24616" s="217" t="s">
        <v>163</v>
      </c>
      <c r="C24616" s="218">
        <v>0.78920000000000001</v>
      </c>
    </row>
    <row r="24617" spans="1:3" ht="15" customHeight="1" x14ac:dyDescent="0.25">
      <c r="A24617" s="216">
        <v>45643</v>
      </c>
      <c r="B24617" s="217" t="s">
        <v>163</v>
      </c>
      <c r="C24617" s="218">
        <v>0.79890000000000005</v>
      </c>
    </row>
    <row r="24618" spans="1:3" ht="15" customHeight="1" x14ac:dyDescent="0.25">
      <c r="A24618" s="216">
        <v>45644</v>
      </c>
      <c r="B24618" s="217" t="s">
        <v>163</v>
      </c>
      <c r="C24618" s="218">
        <v>0.80840000000000001</v>
      </c>
    </row>
    <row r="24619" spans="1:3" ht="15" customHeight="1" x14ac:dyDescent="0.25">
      <c r="A24619" s="216">
        <v>45645</v>
      </c>
      <c r="B24619" s="217" t="s">
        <v>163</v>
      </c>
      <c r="C24619" s="218">
        <v>0.81789999999999996</v>
      </c>
    </row>
    <row r="24620" spans="1:3" ht="15" customHeight="1" x14ac:dyDescent="0.25">
      <c r="A24620" s="216">
        <v>45646</v>
      </c>
      <c r="B24620" s="217" t="s">
        <v>163</v>
      </c>
      <c r="C24620" s="218">
        <v>0.82740000000000002</v>
      </c>
    </row>
    <row r="24621" spans="1:3" ht="15" customHeight="1" x14ac:dyDescent="0.25">
      <c r="A24621" s="216">
        <v>45649</v>
      </c>
      <c r="B24621" s="217" t="s">
        <v>163</v>
      </c>
      <c r="C24621" s="218">
        <v>0.85580000000000001</v>
      </c>
    </row>
    <row r="24622" spans="1:3" ht="15" customHeight="1" x14ac:dyDescent="0.25">
      <c r="A24622" s="216">
        <v>45650</v>
      </c>
      <c r="B24622" s="217" t="s">
        <v>163</v>
      </c>
      <c r="C24622" s="218">
        <v>0.86529999999999996</v>
      </c>
    </row>
    <row r="24623" spans="1:3" ht="15" customHeight="1" x14ac:dyDescent="0.25">
      <c r="A24623" s="216">
        <v>45651</v>
      </c>
      <c r="B24623" s="217" t="s">
        <v>163</v>
      </c>
      <c r="C24623" s="218">
        <v>0.87480000000000002</v>
      </c>
    </row>
    <row r="24624" spans="1:3" ht="15" customHeight="1" x14ac:dyDescent="0.25">
      <c r="A24624" s="216">
        <v>45652</v>
      </c>
      <c r="B24624" s="217" t="s">
        <v>163</v>
      </c>
      <c r="C24624" s="218">
        <v>0.88449999999999995</v>
      </c>
    </row>
    <row r="24625" spans="1:3" ht="15" customHeight="1" x14ac:dyDescent="0.25">
      <c r="A24625" s="216">
        <v>45653</v>
      </c>
      <c r="B24625" s="217" t="s">
        <v>163</v>
      </c>
      <c r="C24625" s="218">
        <v>0.89400000000000002</v>
      </c>
    </row>
    <row r="24626" spans="1:3" ht="15" customHeight="1" x14ac:dyDescent="0.25">
      <c r="A24626" s="216">
        <v>45656</v>
      </c>
      <c r="B24626" s="217" t="s">
        <v>163</v>
      </c>
      <c r="C24626" s="218">
        <v>0.92249999999999999</v>
      </c>
    </row>
    <row r="24627" spans="1:3" ht="15" customHeight="1" x14ac:dyDescent="0.25">
      <c r="A24627" s="216">
        <v>45657</v>
      </c>
      <c r="B24627" s="217" t="s">
        <v>163</v>
      </c>
      <c r="C24627" s="218">
        <v>0.93200000000000005</v>
      </c>
    </row>
    <row r="24628" spans="1:3" ht="15" customHeight="1" x14ac:dyDescent="0.25">
      <c r="A24628" s="216">
        <v>45659</v>
      </c>
      <c r="B24628" s="217" t="s">
        <v>163</v>
      </c>
      <c r="C24628" s="218">
        <v>0.95109999999999995</v>
      </c>
    </row>
    <row r="24629" spans="1:3" ht="15" customHeight="1" x14ac:dyDescent="0.25">
      <c r="A24629" s="216">
        <v>45660</v>
      </c>
      <c r="B24629" s="217" t="s">
        <v>163</v>
      </c>
      <c r="C24629" s="218">
        <v>0.9607</v>
      </c>
    </row>
    <row r="24630" spans="1:3" ht="15" customHeight="1" x14ac:dyDescent="0.25">
      <c r="A24630" s="216">
        <v>45663</v>
      </c>
      <c r="B24630" s="217" t="s">
        <v>163</v>
      </c>
      <c r="C24630" s="218">
        <v>0.98929999999999996</v>
      </c>
    </row>
    <row r="24631" spans="1:3" ht="15" customHeight="1" x14ac:dyDescent="0.25">
      <c r="A24631" s="216">
        <v>45664</v>
      </c>
      <c r="B24631" s="217" t="s">
        <v>163</v>
      </c>
      <c r="C24631" s="218">
        <v>0.99909999999999999</v>
      </c>
    </row>
    <row r="24632" spans="1:3" ht="15" customHeight="1" x14ac:dyDescent="0.25">
      <c r="A24632" s="216">
        <v>45665</v>
      </c>
      <c r="B24632" s="217" t="s">
        <v>163</v>
      </c>
      <c r="C24632" s="218">
        <v>1.0085</v>
      </c>
    </row>
    <row r="24633" spans="1:3" ht="15" customHeight="1" x14ac:dyDescent="0.25">
      <c r="A24633" s="216">
        <v>45666</v>
      </c>
      <c r="B24633" s="217" t="s">
        <v>163</v>
      </c>
      <c r="C24633" s="218">
        <v>1.0178</v>
      </c>
    </row>
    <row r="24634" spans="1:3" ht="15" customHeight="1" x14ac:dyDescent="0.25">
      <c r="A24634" s="216">
        <v>45667</v>
      </c>
      <c r="B24634" s="217" t="s">
        <v>163</v>
      </c>
      <c r="C24634" s="218">
        <v>1.0271999999999999</v>
      </c>
    </row>
    <row r="24635" spans="1:3" ht="15" customHeight="1" x14ac:dyDescent="0.25">
      <c r="A24635" s="216">
        <v>45670</v>
      </c>
      <c r="B24635" s="217" t="s">
        <v>163</v>
      </c>
      <c r="C24635" s="218">
        <v>1.0550999999999999</v>
      </c>
    </row>
    <row r="24636" spans="1:3" ht="15" customHeight="1" x14ac:dyDescent="0.25">
      <c r="A24636" s="216">
        <v>45671</v>
      </c>
      <c r="B24636" s="217" t="s">
        <v>163</v>
      </c>
      <c r="C24636" s="218">
        <v>1.0643</v>
      </c>
    </row>
    <row r="24637" spans="1:3" ht="15" customHeight="1" x14ac:dyDescent="0.25">
      <c r="A24637" s="216">
        <v>45672</v>
      </c>
      <c r="B24637" s="217" t="s">
        <v>163</v>
      </c>
      <c r="C24637" s="218">
        <v>1.0737000000000001</v>
      </c>
    </row>
    <row r="24638" spans="1:3" ht="15" customHeight="1" x14ac:dyDescent="0.25">
      <c r="A24638" s="216">
        <v>45673</v>
      </c>
      <c r="B24638" s="217" t="s">
        <v>163</v>
      </c>
      <c r="C24638" s="218">
        <v>1.0831</v>
      </c>
    </row>
    <row r="24639" spans="1:3" ht="15" customHeight="1" x14ac:dyDescent="0.25">
      <c r="A24639" s="216">
        <v>45674</v>
      </c>
      <c r="B24639" s="217" t="s">
        <v>163</v>
      </c>
      <c r="C24639" s="218">
        <v>1.0923</v>
      </c>
    </row>
    <row r="24640" spans="1:3" ht="15" customHeight="1" x14ac:dyDescent="0.25">
      <c r="A24640" s="216">
        <v>45677</v>
      </c>
      <c r="B24640" s="217" t="s">
        <v>163</v>
      </c>
      <c r="C24640" s="218">
        <v>1.1205000000000001</v>
      </c>
    </row>
    <row r="24641" spans="1:3" ht="15" customHeight="1" x14ac:dyDescent="0.25">
      <c r="A24641" s="216">
        <v>45678</v>
      </c>
      <c r="B24641" s="217" t="s">
        <v>163</v>
      </c>
      <c r="C24641" s="218">
        <v>1.1296999999999999</v>
      </c>
    </row>
    <row r="24642" spans="1:3" ht="15" customHeight="1" x14ac:dyDescent="0.25">
      <c r="A24642" s="216">
        <v>45679</v>
      </c>
      <c r="B24642" s="217" t="s">
        <v>163</v>
      </c>
      <c r="C24642" s="218">
        <v>1.1391</v>
      </c>
    </row>
    <row r="24643" spans="1:3" ht="15" customHeight="1" x14ac:dyDescent="0.25">
      <c r="A24643" s="216">
        <v>45680</v>
      </c>
      <c r="B24643" s="217" t="s">
        <v>163</v>
      </c>
      <c r="C24643" s="218">
        <v>1.1480999999999999</v>
      </c>
    </row>
    <row r="24644" spans="1:3" ht="15" customHeight="1" x14ac:dyDescent="0.25">
      <c r="A24644" s="216">
        <v>45681</v>
      </c>
      <c r="B24644" s="217" t="s">
        <v>163</v>
      </c>
      <c r="C24644" s="218">
        <v>1.1571</v>
      </c>
    </row>
    <row r="24645" spans="1:3" ht="15" customHeight="1" x14ac:dyDescent="0.25">
      <c r="A24645" s="216">
        <v>45684</v>
      </c>
      <c r="B24645" s="217" t="s">
        <v>163</v>
      </c>
      <c r="C24645" s="218">
        <v>1.1842999999999999</v>
      </c>
    </row>
    <row r="24646" spans="1:3" ht="15" customHeight="1" x14ac:dyDescent="0.25">
      <c r="A24646" s="216">
        <v>45685</v>
      </c>
      <c r="B24646" s="217" t="s">
        <v>163</v>
      </c>
      <c r="C24646" s="218">
        <v>1.1936</v>
      </c>
    </row>
    <row r="24647" spans="1:3" ht="15" customHeight="1" x14ac:dyDescent="0.25">
      <c r="A24647" s="216">
        <v>45686</v>
      </c>
      <c r="B24647" s="217" t="s">
        <v>163</v>
      </c>
      <c r="C24647" s="218">
        <v>1.2025999999999999</v>
      </c>
    </row>
    <row r="24648" spans="1:3" ht="15" customHeight="1" x14ac:dyDescent="0.25">
      <c r="A24648" s="216">
        <v>45687</v>
      </c>
      <c r="B24648" s="217" t="s">
        <v>163</v>
      </c>
      <c r="C24648" s="218">
        <v>1.2115</v>
      </c>
    </row>
    <row r="24649" spans="1:3" ht="15" customHeight="1" x14ac:dyDescent="0.25">
      <c r="A24649" s="216">
        <v>45688</v>
      </c>
      <c r="B24649" s="217" t="s">
        <v>163</v>
      </c>
      <c r="C24649" s="218">
        <v>1.2203999999999999</v>
      </c>
    </row>
    <row r="24650" spans="1:3" ht="15" customHeight="1" x14ac:dyDescent="0.25">
      <c r="A24650" s="216">
        <v>45691</v>
      </c>
      <c r="B24650" s="217" t="s">
        <v>163</v>
      </c>
      <c r="C24650" s="218">
        <v>1.2403999999999999</v>
      </c>
    </row>
    <row r="24651" spans="1:3" ht="15" customHeight="1" x14ac:dyDescent="0.25">
      <c r="A24651" s="216">
        <v>45692</v>
      </c>
      <c r="B24651" s="217" t="s">
        <v>163</v>
      </c>
      <c r="C24651" s="218">
        <v>1.2492000000000001</v>
      </c>
    </row>
    <row r="24652" spans="1:3" ht="15" customHeight="1" x14ac:dyDescent="0.25">
      <c r="A24652" s="216">
        <v>45693</v>
      </c>
      <c r="B24652" s="217" t="s">
        <v>163</v>
      </c>
      <c r="C24652" s="218">
        <v>1.2581</v>
      </c>
    </row>
    <row r="24653" spans="1:3" ht="15" customHeight="1" x14ac:dyDescent="0.25">
      <c r="A24653" s="216">
        <v>45694</v>
      </c>
      <c r="B24653" s="217" t="s">
        <v>163</v>
      </c>
      <c r="C24653" s="218">
        <v>1.2668999999999999</v>
      </c>
    </row>
    <row r="24654" spans="1:3" ht="15" customHeight="1" x14ac:dyDescent="0.25">
      <c r="A24654" s="216">
        <v>45695</v>
      </c>
      <c r="B24654" s="217" t="s">
        <v>163</v>
      </c>
      <c r="C24654" s="218">
        <v>1.2756000000000001</v>
      </c>
    </row>
    <row r="24655" spans="1:3" ht="15" customHeight="1" x14ac:dyDescent="0.25">
      <c r="A24655" s="216">
        <v>45698</v>
      </c>
      <c r="B24655" s="217" t="s">
        <v>163</v>
      </c>
      <c r="C24655" s="218">
        <v>1.302</v>
      </c>
    </row>
    <row r="24656" spans="1:3" ht="15" customHeight="1" x14ac:dyDescent="0.25">
      <c r="A24656" s="216">
        <v>45699</v>
      </c>
      <c r="B24656" s="217" t="s">
        <v>163</v>
      </c>
      <c r="C24656" s="218">
        <v>1.3107</v>
      </c>
    </row>
    <row r="24657" spans="1:3" ht="15" customHeight="1" x14ac:dyDescent="0.25">
      <c r="A24657" s="216">
        <v>45700</v>
      </c>
      <c r="B24657" s="217" t="s">
        <v>163</v>
      </c>
      <c r="C24657" s="218">
        <v>1.3194999999999999</v>
      </c>
    </row>
    <row r="24658" spans="1:3" ht="15" customHeight="1" x14ac:dyDescent="0.25">
      <c r="A24658" s="216">
        <v>45701</v>
      </c>
      <c r="B24658" s="217" t="s">
        <v>163</v>
      </c>
      <c r="C24658" s="218">
        <v>1.3282</v>
      </c>
    </row>
    <row r="24659" spans="1:3" ht="15" customHeight="1" x14ac:dyDescent="0.25">
      <c r="A24659" s="216">
        <v>45702</v>
      </c>
      <c r="B24659" s="217" t="s">
        <v>163</v>
      </c>
      <c r="C24659" s="218">
        <v>1.3369</v>
      </c>
    </row>
    <row r="24660" spans="1:3" ht="15" customHeight="1" x14ac:dyDescent="0.25">
      <c r="A24660" s="216">
        <v>45705</v>
      </c>
      <c r="B24660" s="217" t="s">
        <v>163</v>
      </c>
      <c r="C24660" s="218">
        <v>1.3631</v>
      </c>
    </row>
    <row r="24661" spans="1:3" ht="15" customHeight="1" x14ac:dyDescent="0.25">
      <c r="A24661" s="216">
        <v>45706</v>
      </c>
      <c r="B24661" s="217" t="s">
        <v>163</v>
      </c>
      <c r="C24661" s="218">
        <v>1.3718999999999999</v>
      </c>
    </row>
    <row r="24662" spans="1:3" ht="15" customHeight="1" x14ac:dyDescent="0.25">
      <c r="A24662" s="216">
        <v>45707</v>
      </c>
      <c r="B24662" s="217" t="s">
        <v>163</v>
      </c>
      <c r="C24662" s="218">
        <v>1.3806</v>
      </c>
    </row>
    <row r="24663" spans="1:3" ht="15" customHeight="1" x14ac:dyDescent="0.25">
      <c r="A24663" s="216">
        <v>45708</v>
      </c>
      <c r="B24663" s="217" t="s">
        <v>163</v>
      </c>
      <c r="C24663" s="218">
        <v>1.3894</v>
      </c>
    </row>
    <row r="24664" spans="1:3" ht="15" customHeight="1" x14ac:dyDescent="0.25">
      <c r="A24664" s="216">
        <v>45709</v>
      </c>
      <c r="B24664" s="217" t="s">
        <v>163</v>
      </c>
      <c r="C24664" s="218">
        <v>1.3982000000000001</v>
      </c>
    </row>
    <row r="24665" spans="1:3" ht="15" customHeight="1" x14ac:dyDescent="0.25">
      <c r="A24665" s="216">
        <v>45712</v>
      </c>
      <c r="B24665" s="217" t="s">
        <v>163</v>
      </c>
      <c r="C24665" s="218">
        <v>1.4238999999999999</v>
      </c>
    </row>
    <row r="24666" spans="1:3" ht="15" customHeight="1" x14ac:dyDescent="0.25">
      <c r="A24666" s="216">
        <v>45713</v>
      </c>
      <c r="B24666" s="217" t="s">
        <v>163</v>
      </c>
      <c r="C24666" s="218">
        <v>1.4323999999999999</v>
      </c>
    </row>
    <row r="24667" spans="1:3" ht="15" customHeight="1" x14ac:dyDescent="0.25">
      <c r="A24667" s="216">
        <v>45714</v>
      </c>
      <c r="B24667" s="217" t="s">
        <v>163</v>
      </c>
      <c r="C24667" s="218">
        <v>1.4408000000000001</v>
      </c>
    </row>
    <row r="24668" spans="1:3" ht="15" customHeight="1" x14ac:dyDescent="0.25">
      <c r="A24668" s="216">
        <v>45715</v>
      </c>
      <c r="B24668" s="217" t="s">
        <v>163</v>
      </c>
      <c r="C24668" s="218">
        <v>1.4494</v>
      </c>
    </row>
    <row r="24669" spans="1:3" ht="15" customHeight="1" x14ac:dyDescent="0.25">
      <c r="A24669" s="216">
        <v>45716</v>
      </c>
      <c r="B24669" s="217" t="s">
        <v>163</v>
      </c>
      <c r="C24669" s="218">
        <v>1.4576</v>
      </c>
    </row>
    <row r="24670" spans="1:3" ht="15" customHeight="1" x14ac:dyDescent="0.25">
      <c r="A24670" s="216">
        <v>45719</v>
      </c>
      <c r="B24670" s="217" t="s">
        <v>163</v>
      </c>
      <c r="C24670" s="218">
        <v>1.4825999999999999</v>
      </c>
    </row>
    <row r="24671" spans="1:3" ht="15" customHeight="1" x14ac:dyDescent="0.25">
      <c r="A24671" s="216">
        <v>45720</v>
      </c>
      <c r="B24671" s="217" t="s">
        <v>163</v>
      </c>
      <c r="C24671" s="218">
        <v>1.4904999999999999</v>
      </c>
    </row>
    <row r="24672" spans="1:3" ht="15" customHeight="1" x14ac:dyDescent="0.25">
      <c r="A24672" s="216">
        <v>45721</v>
      </c>
      <c r="B24672" s="217" t="s">
        <v>163</v>
      </c>
      <c r="C24672" s="218">
        <v>1.4986999999999999</v>
      </c>
    </row>
    <row r="24673" spans="1:3" ht="15" customHeight="1" x14ac:dyDescent="0.25">
      <c r="A24673" s="216">
        <v>45722</v>
      </c>
      <c r="B24673" s="217" t="s">
        <v>163</v>
      </c>
      <c r="C24673" s="218">
        <v>1.5069999999999999</v>
      </c>
    </row>
    <row r="24674" spans="1:3" ht="15" customHeight="1" x14ac:dyDescent="0.25">
      <c r="A24674" s="216">
        <v>45723</v>
      </c>
      <c r="B24674" s="217" t="s">
        <v>163</v>
      </c>
      <c r="C24674" s="218">
        <v>1.5155000000000001</v>
      </c>
    </row>
    <row r="24675" spans="1:3" ht="15" customHeight="1" x14ac:dyDescent="0.25">
      <c r="A24675" s="216">
        <v>45726</v>
      </c>
      <c r="B24675" s="217" t="s">
        <v>163</v>
      </c>
      <c r="C24675" s="218">
        <v>1.5403</v>
      </c>
    </row>
    <row r="24676" spans="1:3" ht="15" customHeight="1" x14ac:dyDescent="0.25">
      <c r="A24676" s="216">
        <v>45727</v>
      </c>
      <c r="B24676" s="217" t="s">
        <v>163</v>
      </c>
      <c r="C24676" s="218">
        <v>1.5483</v>
      </c>
    </row>
    <row r="24677" spans="1:3" ht="15" customHeight="1" x14ac:dyDescent="0.25">
      <c r="A24677" s="216">
        <v>45728</v>
      </c>
      <c r="B24677" s="217" t="s">
        <v>163</v>
      </c>
      <c r="C24677" s="218">
        <v>1.5562</v>
      </c>
    </row>
    <row r="24678" spans="1:3" ht="15" customHeight="1" x14ac:dyDescent="0.25">
      <c r="A24678" s="216">
        <v>45729</v>
      </c>
      <c r="B24678" s="217" t="s">
        <v>163</v>
      </c>
      <c r="C24678" s="218">
        <v>1.5640000000000001</v>
      </c>
    </row>
    <row r="24679" spans="1:3" ht="15" customHeight="1" x14ac:dyDescent="0.25">
      <c r="A24679" s="216">
        <v>45730</v>
      </c>
      <c r="B24679" s="217" t="s">
        <v>163</v>
      </c>
      <c r="C24679" s="218">
        <v>1.5720000000000001</v>
      </c>
    </row>
    <row r="24680" spans="1:3" ht="15" customHeight="1" x14ac:dyDescent="0.25">
      <c r="A24680" s="216">
        <v>45733</v>
      </c>
      <c r="B24680" s="217" t="s">
        <v>163</v>
      </c>
      <c r="C24680" s="218">
        <v>1.5967</v>
      </c>
    </row>
    <row r="24681" spans="1:3" ht="15" customHeight="1" x14ac:dyDescent="0.25">
      <c r="A24681" s="216">
        <v>45734</v>
      </c>
      <c r="B24681" s="217" t="s">
        <v>163</v>
      </c>
      <c r="C24681" s="218">
        <v>1.6048</v>
      </c>
    </row>
    <row r="24682" spans="1:3" ht="15" customHeight="1" x14ac:dyDescent="0.25">
      <c r="A24682" s="216">
        <v>45735</v>
      </c>
      <c r="B24682" s="217" t="s">
        <v>163</v>
      </c>
      <c r="C24682" s="218">
        <v>1.6129</v>
      </c>
    </row>
    <row r="24683" spans="1:3" ht="15" customHeight="1" x14ac:dyDescent="0.25">
      <c r="A24683" s="216">
        <v>45736</v>
      </c>
      <c r="B24683" s="217" t="s">
        <v>163</v>
      </c>
      <c r="C24683" s="218">
        <v>1.621</v>
      </c>
    </row>
    <row r="24684" spans="1:3" ht="15" customHeight="1" x14ac:dyDescent="0.25">
      <c r="A24684" s="216">
        <v>45737</v>
      </c>
      <c r="B24684" s="217" t="s">
        <v>163</v>
      </c>
      <c r="C24684" s="218">
        <v>1.629</v>
      </c>
    </row>
    <row r="24685" spans="1:3" ht="15" customHeight="1" x14ac:dyDescent="0.25">
      <c r="A24685" s="216">
        <v>45740</v>
      </c>
      <c r="B24685" s="217" t="s">
        <v>163</v>
      </c>
      <c r="C24685" s="218">
        <v>1.6529</v>
      </c>
    </row>
    <row r="24686" spans="1:3" ht="15" customHeight="1" x14ac:dyDescent="0.25">
      <c r="A24686" s="216">
        <v>45741</v>
      </c>
      <c r="B24686" s="217" t="s">
        <v>163</v>
      </c>
      <c r="C24686" s="218">
        <v>1.6612</v>
      </c>
    </row>
    <row r="24687" spans="1:3" ht="15" customHeight="1" x14ac:dyDescent="0.25">
      <c r="A24687" s="216">
        <v>45742</v>
      </c>
      <c r="B24687" s="217" t="s">
        <v>163</v>
      </c>
      <c r="C24687" s="218">
        <v>1.6691</v>
      </c>
    </row>
    <row r="24688" spans="1:3" ht="15" customHeight="1" x14ac:dyDescent="0.25">
      <c r="A24688" s="216">
        <v>45743</v>
      </c>
      <c r="B24688" s="217" t="s">
        <v>163</v>
      </c>
      <c r="C24688" s="218">
        <v>1.6772</v>
      </c>
    </row>
    <row r="24689" spans="1:3" ht="15" customHeight="1" x14ac:dyDescent="0.25">
      <c r="A24689" s="216">
        <v>45744</v>
      </c>
      <c r="B24689" s="217" t="s">
        <v>163</v>
      </c>
      <c r="C24689" s="218">
        <v>1.6852</v>
      </c>
    </row>
    <row r="24690" spans="1:3" ht="15" customHeight="1" x14ac:dyDescent="0.25">
      <c r="A24690" s="216">
        <v>45747</v>
      </c>
      <c r="B24690" s="217" t="s">
        <v>163</v>
      </c>
      <c r="C24690" s="218">
        <v>1.7094</v>
      </c>
    </row>
    <row r="24691" spans="1:3" ht="15" customHeight="1" x14ac:dyDescent="0.25">
      <c r="A24691" s="216">
        <v>45748</v>
      </c>
      <c r="B24691" s="217" t="s">
        <v>163</v>
      </c>
      <c r="C24691" s="218">
        <v>1.7169000000000001</v>
      </c>
    </row>
    <row r="24692" spans="1:3" ht="15" customHeight="1" x14ac:dyDescent="0.25">
      <c r="A24692" s="216">
        <v>45749</v>
      </c>
      <c r="B24692" s="217" t="s">
        <v>163</v>
      </c>
      <c r="C24692" s="218">
        <v>1.7252000000000001</v>
      </c>
    </row>
    <row r="24693" spans="1:3" ht="15" customHeight="1" x14ac:dyDescent="0.25">
      <c r="A24693" s="216">
        <v>45750</v>
      </c>
      <c r="B24693" s="217" t="s">
        <v>163</v>
      </c>
      <c r="C24693" s="218">
        <v>1.7332000000000001</v>
      </c>
    </row>
    <row r="24694" spans="1:3" ht="15" customHeight="1" x14ac:dyDescent="0.25">
      <c r="A24694" s="216">
        <v>45751</v>
      </c>
      <c r="B24694" s="217" t="s">
        <v>163</v>
      </c>
      <c r="C24694" s="218">
        <v>1.7412000000000001</v>
      </c>
    </row>
    <row r="24695" spans="1:3" ht="15" customHeight="1" x14ac:dyDescent="0.25">
      <c r="A24695" s="216">
        <v>45754</v>
      </c>
      <c r="B24695" s="217" t="s">
        <v>163</v>
      </c>
      <c r="C24695" s="218">
        <v>1.7657</v>
      </c>
    </row>
    <row r="24696" spans="1:3" ht="15" customHeight="1" x14ac:dyDescent="0.25">
      <c r="A24696" s="216">
        <v>45755</v>
      </c>
      <c r="B24696" s="217" t="s">
        <v>163</v>
      </c>
      <c r="C24696" s="218">
        <v>1.7737000000000001</v>
      </c>
    </row>
    <row r="24697" spans="1:3" ht="15" customHeight="1" x14ac:dyDescent="0.25">
      <c r="A24697" s="216">
        <v>45756</v>
      </c>
      <c r="B24697" s="217" t="s">
        <v>163</v>
      </c>
      <c r="C24697" s="218">
        <v>1.7816000000000001</v>
      </c>
    </row>
    <row r="24698" spans="1:3" ht="15" customHeight="1" x14ac:dyDescent="0.25">
      <c r="A24698" s="216">
        <v>45757</v>
      </c>
      <c r="B24698" s="217" t="s">
        <v>163</v>
      </c>
      <c r="C24698" s="218">
        <v>1.7896000000000001</v>
      </c>
    </row>
    <row r="24699" spans="1:3" ht="15" customHeight="1" x14ac:dyDescent="0.25">
      <c r="A24699" s="216">
        <v>45758</v>
      </c>
      <c r="B24699" s="217" t="s">
        <v>163</v>
      </c>
      <c r="C24699" s="218">
        <v>1.7971999999999999</v>
      </c>
    </row>
    <row r="24700" spans="1:3" ht="15" customHeight="1" x14ac:dyDescent="0.25">
      <c r="A24700" s="216">
        <v>45761</v>
      </c>
      <c r="B24700" s="217" t="s">
        <v>163</v>
      </c>
      <c r="C24700" s="218">
        <v>1.82</v>
      </c>
    </row>
    <row r="24701" spans="1:3" ht="15" customHeight="1" x14ac:dyDescent="0.25">
      <c r="A24701" s="216">
        <v>45762</v>
      </c>
      <c r="B24701" s="217" t="s">
        <v>163</v>
      </c>
      <c r="C24701" s="218">
        <v>1.8277000000000001</v>
      </c>
    </row>
    <row r="24702" spans="1:3" ht="15" customHeight="1" x14ac:dyDescent="0.25">
      <c r="A24702" s="216">
        <v>45763</v>
      </c>
      <c r="B24702" s="217" t="s">
        <v>163</v>
      </c>
      <c r="C24702" s="218">
        <v>1.8351999999999999</v>
      </c>
    </row>
    <row r="24703" spans="1:3" ht="15" customHeight="1" x14ac:dyDescent="0.25">
      <c r="A24703" s="216">
        <v>45764</v>
      </c>
      <c r="B24703" s="217" t="s">
        <v>163</v>
      </c>
      <c r="C24703" s="218">
        <v>1.8427</v>
      </c>
    </row>
    <row r="24704" spans="1:3" ht="15" customHeight="1" x14ac:dyDescent="0.25">
      <c r="A24704" s="216">
        <v>45769</v>
      </c>
      <c r="B24704" s="217" t="s">
        <v>163</v>
      </c>
      <c r="C24704" s="218">
        <v>1.8803000000000001</v>
      </c>
    </row>
    <row r="24705" spans="1:3" ht="15" customHeight="1" x14ac:dyDescent="0.25">
      <c r="A24705" s="216">
        <v>45770</v>
      </c>
      <c r="B24705" s="217" t="s">
        <v>163</v>
      </c>
      <c r="C24705" s="218">
        <v>1.8876999999999999</v>
      </c>
    </row>
    <row r="24706" spans="1:3" ht="15" customHeight="1" x14ac:dyDescent="0.25">
      <c r="A24706" s="216">
        <v>45771</v>
      </c>
      <c r="B24706" s="217" t="s">
        <v>163</v>
      </c>
      <c r="C24706" s="218">
        <v>1.8951</v>
      </c>
    </row>
    <row r="24707" spans="1:3" ht="15" customHeight="1" x14ac:dyDescent="0.25">
      <c r="A24707" s="216">
        <v>45772</v>
      </c>
      <c r="B24707" s="217" t="s">
        <v>163</v>
      </c>
      <c r="C24707" s="218">
        <v>1.9024000000000001</v>
      </c>
    </row>
    <row r="24708" spans="1:3" ht="15" customHeight="1" x14ac:dyDescent="0.25">
      <c r="A24708" s="216">
        <v>45775</v>
      </c>
      <c r="B24708" s="217" t="s">
        <v>163</v>
      </c>
      <c r="C24708" s="218">
        <v>1.9241999999999999</v>
      </c>
    </row>
    <row r="24709" spans="1:3" ht="15" customHeight="1" x14ac:dyDescent="0.25">
      <c r="A24709" s="216">
        <v>45776</v>
      </c>
      <c r="B24709" s="217" t="s">
        <v>163</v>
      </c>
      <c r="C24709" s="218">
        <v>1.9315</v>
      </c>
    </row>
    <row r="24710" spans="1:3" ht="15" customHeight="1" x14ac:dyDescent="0.25">
      <c r="A24710" s="216">
        <v>45777</v>
      </c>
      <c r="B24710" s="217" t="s">
        <v>163</v>
      </c>
      <c r="C24710" s="218">
        <v>1.9388000000000001</v>
      </c>
    </row>
    <row r="24711" spans="1:3" ht="15" customHeight="1" x14ac:dyDescent="0.25">
      <c r="A24711" s="216">
        <v>45779</v>
      </c>
      <c r="B24711" s="217" t="s">
        <v>163</v>
      </c>
      <c r="C24711" s="218">
        <v>1.9536</v>
      </c>
    </row>
    <row r="24712" spans="1:3" ht="15" customHeight="1" x14ac:dyDescent="0.25">
      <c r="A24712" s="216">
        <v>45782</v>
      </c>
      <c r="B24712" s="217" t="s">
        <v>163</v>
      </c>
      <c r="C24712" s="218">
        <v>1.9753000000000001</v>
      </c>
    </row>
    <row r="24713" spans="1:3" ht="15" customHeight="1" x14ac:dyDescent="0.25">
      <c r="A24713" s="216">
        <v>45783</v>
      </c>
      <c r="B24713" s="217" t="s">
        <v>163</v>
      </c>
      <c r="C24713" s="218">
        <v>1.9824999999999999</v>
      </c>
    </row>
    <row r="24714" spans="1:3" ht="15" customHeight="1" x14ac:dyDescent="0.25">
      <c r="A24714" s="216">
        <v>45784</v>
      </c>
      <c r="B24714" s="217" t="s">
        <v>163</v>
      </c>
      <c r="C24714" s="218">
        <v>1.9897</v>
      </c>
    </row>
    <row r="24715" spans="1:3" ht="15" customHeight="1" x14ac:dyDescent="0.25">
      <c r="A24715" s="216">
        <v>45785</v>
      </c>
      <c r="B24715" s="217" t="s">
        <v>163</v>
      </c>
      <c r="C24715" s="218">
        <v>1.9970000000000001</v>
      </c>
    </row>
    <row r="24716" spans="1:3" ht="15" customHeight="1" x14ac:dyDescent="0.25">
      <c r="A24716" s="216">
        <v>45786</v>
      </c>
      <c r="B24716" s="217" t="s">
        <v>163</v>
      </c>
      <c r="C24716" s="218">
        <v>2.0044</v>
      </c>
    </row>
    <row r="24717" spans="1:3" ht="15" customHeight="1" x14ac:dyDescent="0.25">
      <c r="A24717" s="216">
        <v>45789</v>
      </c>
      <c r="B24717" s="217" t="s">
        <v>163</v>
      </c>
      <c r="C24717" s="218">
        <v>2.0263</v>
      </c>
    </row>
    <row r="24718" spans="1:3" ht="15" customHeight="1" x14ac:dyDescent="0.25">
      <c r="A24718" s="216">
        <v>45790</v>
      </c>
      <c r="B24718" s="217" t="s">
        <v>163</v>
      </c>
      <c r="C24718" s="218">
        <v>2.0335999999999999</v>
      </c>
    </row>
    <row r="24719" spans="1:3" ht="15" customHeight="1" x14ac:dyDescent="0.25">
      <c r="A24719" s="216">
        <v>45791</v>
      </c>
      <c r="B24719" s="217" t="s">
        <v>163</v>
      </c>
      <c r="C24719" s="218">
        <v>2.0409000000000002</v>
      </c>
    </row>
    <row r="24720" spans="1:3" ht="15" customHeight="1" x14ac:dyDescent="0.25">
      <c r="A24720" s="216">
        <v>45792</v>
      </c>
      <c r="B24720" s="217" t="s">
        <v>163</v>
      </c>
      <c r="C24720" s="218">
        <v>2.0482999999999998</v>
      </c>
    </row>
    <row r="24721" spans="1:3" ht="15" customHeight="1" x14ac:dyDescent="0.25">
      <c r="A24721" s="216">
        <v>45793</v>
      </c>
      <c r="B24721" s="217" t="s">
        <v>163</v>
      </c>
      <c r="C24721" s="218">
        <v>2.0558000000000001</v>
      </c>
    </row>
    <row r="24722" spans="1:3" ht="15" customHeight="1" x14ac:dyDescent="0.25">
      <c r="A24722" s="216">
        <v>45796</v>
      </c>
      <c r="B24722" s="217" t="s">
        <v>163</v>
      </c>
      <c r="C24722" s="218">
        <v>2.0783</v>
      </c>
    </row>
    <row r="24723" spans="1:3" ht="15" customHeight="1" x14ac:dyDescent="0.25">
      <c r="A24723" s="216">
        <v>45797</v>
      </c>
      <c r="B24723" s="217" t="s">
        <v>163</v>
      </c>
      <c r="C24723" s="218">
        <v>2.0857000000000001</v>
      </c>
    </row>
    <row r="24724" spans="1:3" ht="15" customHeight="1" x14ac:dyDescent="0.25">
      <c r="A24724" s="216">
        <v>45798</v>
      </c>
      <c r="B24724" s="217" t="s">
        <v>163</v>
      </c>
      <c r="C24724" s="218">
        <v>2.0931000000000002</v>
      </c>
    </row>
    <row r="24725" spans="1:3" ht="15" customHeight="1" x14ac:dyDescent="0.25">
      <c r="A24725" s="216">
        <v>45799</v>
      </c>
      <c r="B24725" s="217" t="s">
        <v>163</v>
      </c>
      <c r="C24725" s="218">
        <v>2.1004999999999998</v>
      </c>
    </row>
    <row r="24726" spans="1:3" ht="15" customHeight="1" x14ac:dyDescent="0.25">
      <c r="A24726" s="216">
        <v>45800</v>
      </c>
      <c r="B24726" s="217" t="s">
        <v>163</v>
      </c>
      <c r="C24726" s="218">
        <v>2.1080000000000001</v>
      </c>
    </row>
    <row r="24727" spans="1:3" ht="15" customHeight="1" x14ac:dyDescent="0.25">
      <c r="A24727" s="216">
        <v>45803</v>
      </c>
      <c r="B24727" s="217" t="s">
        <v>163</v>
      </c>
      <c r="C24727" s="218">
        <v>2.1309</v>
      </c>
    </row>
    <row r="24728" spans="1:3" ht="15" customHeight="1" x14ac:dyDescent="0.25">
      <c r="A24728" s="216">
        <v>45804</v>
      </c>
      <c r="B24728" s="217" t="s">
        <v>163</v>
      </c>
      <c r="C24728" s="218">
        <v>2.1383000000000001</v>
      </c>
    </row>
    <row r="24729" spans="1:3" ht="15" customHeight="1" x14ac:dyDescent="0.25">
      <c r="A24729" s="216">
        <v>45805</v>
      </c>
      <c r="B24729" s="217" t="s">
        <v>163</v>
      </c>
      <c r="C24729" s="218">
        <v>2.1457999999999999</v>
      </c>
    </row>
    <row r="24730" spans="1:3" ht="15" customHeight="1" x14ac:dyDescent="0.25">
      <c r="A24730" s="216">
        <v>45806</v>
      </c>
      <c r="B24730" s="217" t="s">
        <v>163</v>
      </c>
      <c r="C24730" s="218">
        <v>2.1533000000000002</v>
      </c>
    </row>
    <row r="24731" spans="1:3" ht="15" customHeight="1" x14ac:dyDescent="0.25">
      <c r="A24731" s="216">
        <v>45807</v>
      </c>
      <c r="B24731" s="217" t="s">
        <v>163</v>
      </c>
      <c r="C24731" s="218">
        <v>2.1608999999999998</v>
      </c>
    </row>
    <row r="24732" spans="1:3" ht="15" customHeight="1" x14ac:dyDescent="0.25">
      <c r="A24732" s="216">
        <v>45810</v>
      </c>
      <c r="B24732" s="217" t="s">
        <v>163</v>
      </c>
      <c r="C24732" s="218">
        <v>2.1831</v>
      </c>
    </row>
    <row r="24733" spans="1:3" ht="15" customHeight="1" x14ac:dyDescent="0.25">
      <c r="A24733" s="216">
        <v>45811</v>
      </c>
      <c r="B24733" s="217" t="s">
        <v>163</v>
      </c>
      <c r="C24733" s="218">
        <v>2.1903999999999999</v>
      </c>
    </row>
    <row r="24734" spans="1:3" ht="15" customHeight="1" x14ac:dyDescent="0.25">
      <c r="A24734" s="216">
        <v>45812</v>
      </c>
      <c r="B24734" s="217" t="s">
        <v>163</v>
      </c>
      <c r="C24734" s="218">
        <v>2.198</v>
      </c>
    </row>
    <row r="24735" spans="1:3" ht="15" customHeight="1" x14ac:dyDescent="0.25">
      <c r="A24735" s="216">
        <v>45813</v>
      </c>
      <c r="B24735" s="217" t="s">
        <v>163</v>
      </c>
      <c r="C24735" s="218">
        <v>2.2054</v>
      </c>
    </row>
    <row r="24736" spans="1:3" ht="15" customHeight="1" x14ac:dyDescent="0.25">
      <c r="A24736" s="216">
        <v>45814</v>
      </c>
      <c r="B24736" s="217" t="s">
        <v>163</v>
      </c>
      <c r="C24736" s="218">
        <v>2.2128000000000001</v>
      </c>
    </row>
    <row r="24737" spans="1:3" ht="15" customHeight="1" x14ac:dyDescent="0.25">
      <c r="A24737" s="216">
        <v>45817</v>
      </c>
      <c r="B24737" s="217" t="s">
        <v>163</v>
      </c>
      <c r="C24737" s="218">
        <v>2.2353000000000001</v>
      </c>
    </row>
    <row r="24738" spans="1:3" ht="15" customHeight="1" x14ac:dyDescent="0.25">
      <c r="A24738" s="216">
        <v>45818</v>
      </c>
      <c r="B24738" s="217" t="s">
        <v>163</v>
      </c>
      <c r="C24738" s="218">
        <v>2.2427000000000001</v>
      </c>
    </row>
    <row r="24739" spans="1:3" ht="15" customHeight="1" x14ac:dyDescent="0.25">
      <c r="A24739" s="216">
        <v>45819</v>
      </c>
      <c r="B24739" s="217" t="s">
        <v>163</v>
      </c>
      <c r="C24739" s="218">
        <v>2.2498999999999998</v>
      </c>
    </row>
    <row r="24740" spans="1:3" ht="15" customHeight="1" x14ac:dyDescent="0.25">
      <c r="A24740" s="216">
        <v>45820</v>
      </c>
      <c r="B24740" s="217" t="s">
        <v>163</v>
      </c>
      <c r="C24740" s="218">
        <v>2.2570000000000001</v>
      </c>
    </row>
    <row r="24741" spans="1:3" ht="15" customHeight="1" x14ac:dyDescent="0.25">
      <c r="A24741" s="216">
        <v>45821</v>
      </c>
      <c r="B24741" s="217" t="s">
        <v>163</v>
      </c>
      <c r="C24741" s="218">
        <v>2.2641</v>
      </c>
    </row>
    <row r="24742" spans="1:3" ht="15" customHeight="1" x14ac:dyDescent="0.25">
      <c r="A24742" s="216">
        <v>45824</v>
      </c>
      <c r="B24742" s="217" t="s">
        <v>163</v>
      </c>
      <c r="C24742" s="218">
        <v>2.2852999999999999</v>
      </c>
    </row>
    <row r="24743" spans="1:3" ht="15" customHeight="1" x14ac:dyDescent="0.25">
      <c r="A24743" s="216">
        <v>45825</v>
      </c>
      <c r="B24743" s="217" t="s">
        <v>163</v>
      </c>
      <c r="C24743" s="218">
        <v>2.2924000000000002</v>
      </c>
    </row>
    <row r="24744" spans="1:3" ht="15" customHeight="1" x14ac:dyDescent="0.25">
      <c r="A24744" s="216">
        <v>45826</v>
      </c>
      <c r="B24744" s="217" t="s">
        <v>163</v>
      </c>
      <c r="C24744" s="218">
        <v>2.2993000000000001</v>
      </c>
    </row>
    <row r="24745" spans="1:3" ht="15" customHeight="1" x14ac:dyDescent="0.25">
      <c r="A24745" s="216">
        <v>45827</v>
      </c>
      <c r="B24745" s="217" t="s">
        <v>163</v>
      </c>
      <c r="C24745" s="218">
        <v>2.3062</v>
      </c>
    </row>
    <row r="24746" spans="1:3" ht="15" customHeight="1" x14ac:dyDescent="0.25">
      <c r="A24746" s="216">
        <v>45828</v>
      </c>
      <c r="B24746" s="217" t="s">
        <v>163</v>
      </c>
      <c r="C24746" s="218">
        <v>2.3132000000000001</v>
      </c>
    </row>
    <row r="24747" spans="1:3" ht="15" customHeight="1" x14ac:dyDescent="0.25">
      <c r="A24747" s="216">
        <v>45831</v>
      </c>
      <c r="B24747" s="217" t="s">
        <v>163</v>
      </c>
      <c r="C24747" s="218">
        <v>2.3338999999999999</v>
      </c>
    </row>
    <row r="24748" spans="1:3" ht="15" customHeight="1" x14ac:dyDescent="0.25">
      <c r="A24748" s="216">
        <v>45832</v>
      </c>
      <c r="B24748" s="217" t="s">
        <v>163</v>
      </c>
      <c r="C24748" s="218">
        <v>2.3407</v>
      </c>
    </row>
    <row r="24749" spans="1:3" ht="15" customHeight="1" x14ac:dyDescent="0.25">
      <c r="A24749" s="216">
        <v>45833</v>
      </c>
      <c r="B24749" s="217" t="s">
        <v>163</v>
      </c>
      <c r="C24749" s="218">
        <v>2.3475999999999999</v>
      </c>
    </row>
    <row r="24750" spans="1:3" ht="15" customHeight="1" x14ac:dyDescent="0.25">
      <c r="A24750" s="216">
        <v>45834</v>
      </c>
      <c r="B24750" s="217" t="s">
        <v>163</v>
      </c>
      <c r="C24750" s="218">
        <v>2.3544</v>
      </c>
    </row>
    <row r="24751" spans="1:3" ht="15" customHeight="1" x14ac:dyDescent="0.25">
      <c r="A24751" s="216">
        <v>45835</v>
      </c>
      <c r="B24751" s="217" t="s">
        <v>163</v>
      </c>
      <c r="C24751" s="218">
        <v>2.3614000000000002</v>
      </c>
    </row>
    <row r="24752" spans="1:3" ht="15" customHeight="1" x14ac:dyDescent="0.25">
      <c r="A24752" s="216">
        <v>45838</v>
      </c>
      <c r="B24752" s="217" t="s">
        <v>163</v>
      </c>
      <c r="C24752" s="218">
        <v>2.3820000000000001</v>
      </c>
    </row>
    <row r="24753" spans="1:3" ht="15" customHeight="1" x14ac:dyDescent="0.25">
      <c r="A24753" s="216">
        <v>45839</v>
      </c>
      <c r="B24753" s="217" t="s">
        <v>163</v>
      </c>
      <c r="C24753" s="218">
        <v>2.3887999999999998</v>
      </c>
    </row>
    <row r="24754" spans="1:3" ht="15" customHeight="1" x14ac:dyDescent="0.25">
      <c r="A24754" s="216">
        <v>45840</v>
      </c>
      <c r="B24754" s="217" t="s">
        <v>163</v>
      </c>
      <c r="C24754" s="218">
        <v>2.3956</v>
      </c>
    </row>
    <row r="24755" spans="1:3" ht="15" customHeight="1" x14ac:dyDescent="0.25">
      <c r="A24755" s="216">
        <v>45841</v>
      </c>
      <c r="B24755" s="217" t="s">
        <v>163</v>
      </c>
      <c r="C24755" s="218">
        <v>2.4024999999999999</v>
      </c>
    </row>
    <row r="24756" spans="1:3" ht="15" customHeight="1" x14ac:dyDescent="0.25">
      <c r="A24756" s="216">
        <v>45842</v>
      </c>
      <c r="B24756" s="217" t="s">
        <v>163</v>
      </c>
      <c r="C24756" s="218">
        <v>2.4093</v>
      </c>
    </row>
    <row r="24757" spans="1:3" ht="15" customHeight="1" x14ac:dyDescent="0.25">
      <c r="A24757" s="216">
        <v>45845</v>
      </c>
      <c r="B24757" s="217" t="s">
        <v>163</v>
      </c>
      <c r="C24757" s="218">
        <v>2.4298000000000002</v>
      </c>
    </row>
    <row r="24758" spans="1:3" ht="15" customHeight="1" x14ac:dyDescent="0.25">
      <c r="A24758" s="216">
        <v>45846</v>
      </c>
      <c r="B24758" s="217" t="s">
        <v>163</v>
      </c>
      <c r="C24758" s="218">
        <v>2.4365999999999999</v>
      </c>
    </row>
    <row r="24759" spans="1:3" ht="15" customHeight="1" x14ac:dyDescent="0.25">
      <c r="A24759" s="216">
        <v>45847</v>
      </c>
      <c r="B24759" s="217" t="s">
        <v>163</v>
      </c>
      <c r="C24759" s="218">
        <v>2.4432999999999998</v>
      </c>
    </row>
    <row r="24760" spans="1:3" ht="15" customHeight="1" x14ac:dyDescent="0.25">
      <c r="A24760" s="216">
        <v>45848</v>
      </c>
      <c r="B24760" s="217" t="s">
        <v>163</v>
      </c>
      <c r="C24760" s="218">
        <v>2.4500999999999999</v>
      </c>
    </row>
    <row r="24761" spans="1:3" ht="15" customHeight="1" x14ac:dyDescent="0.25">
      <c r="A24761" s="216">
        <v>45849</v>
      </c>
      <c r="B24761" s="217" t="s">
        <v>163</v>
      </c>
      <c r="C24761" s="218">
        <v>2.4569999999999999</v>
      </c>
    </row>
    <row r="24762" spans="1:3" ht="15" customHeight="1" x14ac:dyDescent="0.25">
      <c r="A24762" s="216">
        <v>45852</v>
      </c>
      <c r="B24762" s="217" t="s">
        <v>163</v>
      </c>
      <c r="C24762" s="218">
        <v>2.4777</v>
      </c>
    </row>
    <row r="24763" spans="1:3" ht="15" customHeight="1" x14ac:dyDescent="0.25">
      <c r="A24763" s="216">
        <v>45853</v>
      </c>
      <c r="B24763" s="217" t="s">
        <v>163</v>
      </c>
      <c r="C24763" s="218">
        <v>2.4845000000000002</v>
      </c>
    </row>
    <row r="24764" spans="1:3" ht="15" customHeight="1" x14ac:dyDescent="0.25">
      <c r="A24764" s="216">
        <v>45854</v>
      </c>
      <c r="B24764" s="217" t="s">
        <v>163</v>
      </c>
      <c r="C24764" s="218">
        <v>2.4912000000000001</v>
      </c>
    </row>
    <row r="24765" spans="1:3" ht="15" customHeight="1" x14ac:dyDescent="0.25">
      <c r="A24765" s="216">
        <v>45855</v>
      </c>
      <c r="B24765" s="217" t="s">
        <v>163</v>
      </c>
      <c r="C24765" s="218">
        <v>2.4980000000000002</v>
      </c>
    </row>
    <row r="24766" spans="1:3" ht="15" customHeight="1" x14ac:dyDescent="0.25">
      <c r="A24766" s="216">
        <v>45856</v>
      </c>
      <c r="B24766" s="217" t="s">
        <v>163</v>
      </c>
      <c r="C24766" s="218">
        <v>2.5045999999999999</v>
      </c>
    </row>
    <row r="24767" spans="1:3" ht="15" customHeight="1" x14ac:dyDescent="0.25">
      <c r="A24767" s="216">
        <v>45859</v>
      </c>
      <c r="B24767" s="217" t="s">
        <v>163</v>
      </c>
      <c r="C24767" s="218">
        <v>2.5242</v>
      </c>
    </row>
    <row r="24768" spans="1:3" ht="15" customHeight="1" x14ac:dyDescent="0.25">
      <c r="A24768" s="216">
        <v>45860</v>
      </c>
      <c r="B24768" s="217" t="s">
        <v>163</v>
      </c>
      <c r="C24768" s="218">
        <v>2.5308000000000002</v>
      </c>
    </row>
    <row r="24769" spans="1:3" ht="15" customHeight="1" x14ac:dyDescent="0.25">
      <c r="A24769" s="216">
        <v>45861</v>
      </c>
      <c r="B24769" s="217" t="s">
        <v>163</v>
      </c>
      <c r="C24769" s="218">
        <v>2.5371000000000001</v>
      </c>
    </row>
    <row r="24770" spans="1:3" ht="15" customHeight="1" x14ac:dyDescent="0.25">
      <c r="A24770" s="216">
        <v>45862</v>
      </c>
      <c r="B24770" s="217" t="s">
        <v>163</v>
      </c>
      <c r="C24770" s="218">
        <v>2.5434000000000001</v>
      </c>
    </row>
    <row r="24771" spans="1:3" ht="15" customHeight="1" x14ac:dyDescent="0.25">
      <c r="A24771" s="216">
        <v>45863</v>
      </c>
      <c r="B24771" s="217" t="s">
        <v>163</v>
      </c>
      <c r="C24771" s="218">
        <v>2.5497999999999998</v>
      </c>
    </row>
    <row r="24772" spans="1:3" ht="15" customHeight="1" x14ac:dyDescent="0.25">
      <c r="A24772" s="216">
        <v>45866</v>
      </c>
      <c r="B24772" s="217" t="s">
        <v>163</v>
      </c>
      <c r="C24772" s="218">
        <v>2.5687000000000002</v>
      </c>
    </row>
    <row r="24773" spans="1:3" ht="15" customHeight="1" x14ac:dyDescent="0.25">
      <c r="A24773" s="216">
        <v>45867</v>
      </c>
      <c r="B24773" s="217" t="s">
        <v>163</v>
      </c>
      <c r="C24773" s="218">
        <v>2.5749</v>
      </c>
    </row>
    <row r="24774" spans="1:3" ht="15" customHeight="1" x14ac:dyDescent="0.25">
      <c r="A24774" s="216">
        <v>45868</v>
      </c>
      <c r="B24774" s="217" t="s">
        <v>163</v>
      </c>
      <c r="C24774" s="218">
        <v>2.5813000000000001</v>
      </c>
    </row>
    <row r="24775" spans="1:3" ht="15" customHeight="1" x14ac:dyDescent="0.25">
      <c r="A24775" s="216">
        <v>45869</v>
      </c>
      <c r="B24775" s="217" t="s">
        <v>163</v>
      </c>
      <c r="C24775" s="218">
        <v>2.5876000000000001</v>
      </c>
    </row>
    <row r="24776" spans="1:3" ht="15" customHeight="1" x14ac:dyDescent="0.25">
      <c r="A24776" s="216">
        <v>45870</v>
      </c>
      <c r="B24776" s="217" t="s">
        <v>163</v>
      </c>
      <c r="C24776" s="218">
        <v>2.5939000000000001</v>
      </c>
    </row>
    <row r="24777" spans="1:3" ht="15" customHeight="1" x14ac:dyDescent="0.25">
      <c r="A24777" s="216">
        <v>45873</v>
      </c>
      <c r="B24777" s="217" t="s">
        <v>163</v>
      </c>
      <c r="C24777" s="218">
        <v>2.6128</v>
      </c>
    </row>
    <row r="24778" spans="1:3" ht="15" customHeight="1" x14ac:dyDescent="0.25">
      <c r="A24778" s="216">
        <v>45874</v>
      </c>
      <c r="B24778" s="217" t="s">
        <v>163</v>
      </c>
      <c r="C24778" s="218">
        <v>2.6192000000000002</v>
      </c>
    </row>
    <row r="24779" spans="1:3" ht="15" customHeight="1" x14ac:dyDescent="0.25">
      <c r="A24779" s="216">
        <v>45875</v>
      </c>
      <c r="B24779" s="217" t="s">
        <v>163</v>
      </c>
      <c r="C24779" s="218">
        <v>2.6255999999999999</v>
      </c>
    </row>
    <row r="24780" spans="1:3" ht="15" customHeight="1" x14ac:dyDescent="0.25">
      <c r="A24780" s="216">
        <v>45876</v>
      </c>
      <c r="B24780" s="217" t="s">
        <v>163</v>
      </c>
      <c r="C24780" s="218">
        <v>2.6320000000000001</v>
      </c>
    </row>
    <row r="24781" spans="1:3" ht="15" customHeight="1" x14ac:dyDescent="0.25">
      <c r="A24781" s="216">
        <v>45877</v>
      </c>
      <c r="B24781" s="217" t="s">
        <v>163</v>
      </c>
      <c r="C24781" s="218">
        <v>2.6383000000000001</v>
      </c>
    </row>
    <row r="24782" spans="1:3" ht="15" customHeight="1" x14ac:dyDescent="0.25">
      <c r="A24782" s="216">
        <v>45880</v>
      </c>
      <c r="B24782" s="217" t="s">
        <v>163</v>
      </c>
      <c r="C24782" s="218">
        <v>2.6573000000000002</v>
      </c>
    </row>
    <row r="24783" spans="1:3" ht="15" customHeight="1" x14ac:dyDescent="0.25">
      <c r="A24783" s="216">
        <v>45881</v>
      </c>
      <c r="B24783" s="217" t="s">
        <v>163</v>
      </c>
      <c r="C24783" s="218">
        <v>2.6637</v>
      </c>
    </row>
    <row r="24784" spans="1:3" ht="15" customHeight="1" x14ac:dyDescent="0.25">
      <c r="A24784" s="216">
        <v>45882</v>
      </c>
      <c r="B24784" s="217" t="s">
        <v>163</v>
      </c>
      <c r="C24784" s="218">
        <v>2.6703000000000001</v>
      </c>
    </row>
    <row r="24785" spans="1:3" ht="15" customHeight="1" x14ac:dyDescent="0.25">
      <c r="A24785" s="216">
        <v>45883</v>
      </c>
      <c r="B24785" s="217" t="s">
        <v>163</v>
      </c>
      <c r="C24785" s="218">
        <v>2.6768999999999998</v>
      </c>
    </row>
    <row r="24786" spans="1:3" ht="15" customHeight="1" x14ac:dyDescent="0.25">
      <c r="A24786" s="216">
        <v>45884</v>
      </c>
      <c r="B24786" s="217" t="s">
        <v>163</v>
      </c>
      <c r="C24786" s="218">
        <v>2.6833999999999998</v>
      </c>
    </row>
    <row r="24787" spans="1:3" ht="15" customHeight="1" x14ac:dyDescent="0.25">
      <c r="A24787" s="216">
        <v>45887</v>
      </c>
      <c r="B24787" s="217" t="s">
        <v>163</v>
      </c>
      <c r="C24787" s="218">
        <v>2.7031000000000001</v>
      </c>
    </row>
    <row r="24788" spans="1:3" ht="15" customHeight="1" x14ac:dyDescent="0.25">
      <c r="A24788" s="216">
        <v>45888</v>
      </c>
      <c r="B24788" s="217" t="s">
        <v>163</v>
      </c>
      <c r="C24788" s="218">
        <v>2.7096</v>
      </c>
    </row>
    <row r="24789" spans="1:3" ht="15" customHeight="1" x14ac:dyDescent="0.25">
      <c r="A24789" s="216">
        <v>45889</v>
      </c>
      <c r="B24789" s="217" t="s">
        <v>163</v>
      </c>
      <c r="C24789" s="218">
        <v>2.7161</v>
      </c>
    </row>
    <row r="24790" spans="1:3" ht="15" customHeight="1" x14ac:dyDescent="0.25">
      <c r="A24790" s="216">
        <v>45890</v>
      </c>
      <c r="B24790" s="217" t="s">
        <v>163</v>
      </c>
      <c r="C24790" s="218">
        <v>2.7223000000000002</v>
      </c>
    </row>
    <row r="24791" spans="1:3" ht="15" customHeight="1" x14ac:dyDescent="0.25">
      <c r="A24791" s="216">
        <v>45891</v>
      </c>
      <c r="B24791" s="217" t="s">
        <v>163</v>
      </c>
      <c r="C24791" s="218">
        <v>2.7286000000000001</v>
      </c>
    </row>
    <row r="24792" spans="1:3" ht="15" customHeight="1" x14ac:dyDescent="0.25">
      <c r="A24792" s="216">
        <v>45894</v>
      </c>
      <c r="B24792" s="217" t="s">
        <v>163</v>
      </c>
      <c r="C24792" s="218">
        <v>2.7475999999999998</v>
      </c>
    </row>
    <row r="24793" spans="1:3" ht="15" customHeight="1" x14ac:dyDescent="0.25">
      <c r="A24793" s="216">
        <v>45895</v>
      </c>
      <c r="B24793" s="217" t="s">
        <v>163</v>
      </c>
      <c r="C24793" s="218">
        <v>2.7538</v>
      </c>
    </row>
    <row r="24794" spans="1:3" ht="15" customHeight="1" x14ac:dyDescent="0.25">
      <c r="A24794" s="216">
        <v>45896</v>
      </c>
      <c r="B24794" s="217" t="s">
        <v>163</v>
      </c>
      <c r="C24794" s="218">
        <v>2.76</v>
      </c>
    </row>
    <row r="24795" spans="1:3" ht="15" customHeight="1" x14ac:dyDescent="0.25">
      <c r="A24795" s="216">
        <v>45897</v>
      </c>
      <c r="B24795" s="217" t="s">
        <v>163</v>
      </c>
      <c r="C24795" s="218">
        <v>2.7662</v>
      </c>
    </row>
    <row r="24796" spans="1:3" ht="15" customHeight="1" x14ac:dyDescent="0.25">
      <c r="A24796" s="216">
        <v>45898</v>
      </c>
      <c r="B24796" s="217" t="s">
        <v>163</v>
      </c>
      <c r="C24796" s="218">
        <v>2.7725</v>
      </c>
    </row>
    <row r="24797" spans="1:3" ht="15" customHeight="1" x14ac:dyDescent="0.25">
      <c r="A24797" s="216">
        <v>45901</v>
      </c>
      <c r="B24797" s="217" t="s">
        <v>163</v>
      </c>
      <c r="C24797" s="218">
        <v>2.7905000000000002</v>
      </c>
    </row>
    <row r="24798" spans="1:3" ht="15" customHeight="1" x14ac:dyDescent="0.25">
      <c r="A24798" s="216">
        <v>45902</v>
      </c>
      <c r="B24798" s="217" t="s">
        <v>163</v>
      </c>
      <c r="C24798" s="218">
        <v>2.7968999999999999</v>
      </c>
    </row>
    <row r="24799" spans="1:3" ht="15" customHeight="1" x14ac:dyDescent="0.25">
      <c r="A24799" s="216">
        <v>45903</v>
      </c>
      <c r="B24799" s="217" t="s">
        <v>163</v>
      </c>
      <c r="C24799" s="218">
        <v>2.8028</v>
      </c>
    </row>
    <row r="24800" spans="1:3" ht="15" customHeight="1" x14ac:dyDescent="0.25">
      <c r="A24800" s="216">
        <v>45904</v>
      </c>
      <c r="B24800" s="217" t="s">
        <v>163</v>
      </c>
      <c r="C24800" s="218">
        <v>2.8090000000000002</v>
      </c>
    </row>
    <row r="24801" spans="1:3" ht="15" customHeight="1" x14ac:dyDescent="0.25">
      <c r="A24801" s="216">
        <v>45905</v>
      </c>
      <c r="B24801" s="217" t="s">
        <v>163</v>
      </c>
      <c r="C24801" s="218">
        <v>2.8153000000000001</v>
      </c>
    </row>
    <row r="24802" spans="1:3" ht="15" customHeight="1" x14ac:dyDescent="0.25">
      <c r="A24802" s="216">
        <v>45908</v>
      </c>
      <c r="B24802" s="217" t="s">
        <v>163</v>
      </c>
      <c r="C24802" s="218">
        <v>2.8338000000000001</v>
      </c>
    </row>
    <row r="24803" spans="1:3" ht="15" customHeight="1" x14ac:dyDescent="0.25">
      <c r="A24803" s="216">
        <v>45909</v>
      </c>
      <c r="B24803" s="217" t="s">
        <v>163</v>
      </c>
      <c r="C24803" s="218">
        <v>2.84</v>
      </c>
    </row>
    <row r="24804" spans="1:3" ht="15" customHeight="1" x14ac:dyDescent="0.25">
      <c r="A24804" s="216">
        <v>45910</v>
      </c>
      <c r="B24804" s="217" t="s">
        <v>163</v>
      </c>
      <c r="C24804" s="218">
        <v>2.8462999999999998</v>
      </c>
    </row>
    <row r="24805" spans="1:3" ht="15" customHeight="1" x14ac:dyDescent="0.25">
      <c r="A24805" s="216">
        <v>45911</v>
      </c>
      <c r="B24805" s="217" t="s">
        <v>163</v>
      </c>
      <c r="C24805" s="218">
        <v>2.8525999999999998</v>
      </c>
    </row>
    <row r="24806" spans="1:3" ht="15" customHeight="1" x14ac:dyDescent="0.25">
      <c r="A24806" s="216">
        <v>45912</v>
      </c>
      <c r="B24806" s="217" t="s">
        <v>163</v>
      </c>
      <c r="C24806" s="218">
        <v>2.8588</v>
      </c>
    </row>
    <row r="24807" spans="1:3" ht="15" customHeight="1" x14ac:dyDescent="0.25">
      <c r="A24807" s="216">
        <v>45915</v>
      </c>
      <c r="B24807" s="217" t="s">
        <v>163</v>
      </c>
      <c r="C24807" s="218">
        <v>2.8774999999999999</v>
      </c>
    </row>
    <row r="24808" spans="1:3" ht="15" customHeight="1" x14ac:dyDescent="0.25">
      <c r="A24808" s="216">
        <v>45916</v>
      </c>
      <c r="B24808" s="217" t="s">
        <v>163</v>
      </c>
      <c r="C24808" s="218">
        <v>2.8837999999999999</v>
      </c>
    </row>
    <row r="24809" spans="1:3" ht="15" customHeight="1" x14ac:dyDescent="0.25">
      <c r="A24809" s="216">
        <v>45917</v>
      </c>
      <c r="B24809" s="217" t="s">
        <v>163</v>
      </c>
      <c r="C24809" s="218">
        <v>2.8900999999999999</v>
      </c>
    </row>
    <row r="24810" spans="1:3" ht="15" customHeight="1" x14ac:dyDescent="0.25">
      <c r="A24810" s="216">
        <v>45918</v>
      </c>
      <c r="B24810" s="217" t="s">
        <v>163</v>
      </c>
      <c r="C24810" s="218">
        <v>2.8963000000000001</v>
      </c>
    </row>
    <row r="24811" spans="1:3" ht="15" customHeight="1" x14ac:dyDescent="0.25">
      <c r="A24811" s="216">
        <v>45919</v>
      </c>
      <c r="B24811" s="217" t="s">
        <v>163</v>
      </c>
      <c r="C24811" s="218">
        <v>2.9024000000000001</v>
      </c>
    </row>
    <row r="24812" spans="1:3" ht="15" customHeight="1" x14ac:dyDescent="0.25">
      <c r="A24812" s="216">
        <v>45922</v>
      </c>
      <c r="B24812" s="217" t="s">
        <v>163</v>
      </c>
      <c r="C24812" s="218">
        <v>2.9207999999999998</v>
      </c>
    </row>
    <row r="24813" spans="1:3" ht="15" customHeight="1" x14ac:dyDescent="0.25">
      <c r="A24813" s="216">
        <v>45923</v>
      </c>
      <c r="B24813" s="217" t="s">
        <v>163</v>
      </c>
      <c r="C24813" s="218">
        <v>2.9270999999999998</v>
      </c>
    </row>
    <row r="24814" spans="1:3" ht="15" customHeight="1" x14ac:dyDescent="0.25">
      <c r="A24814" s="216">
        <v>45924</v>
      </c>
      <c r="B24814" s="217" t="s">
        <v>163</v>
      </c>
      <c r="C24814" s="218">
        <v>2.9335</v>
      </c>
    </row>
    <row r="24815" spans="1:3" ht="15" customHeight="1" x14ac:dyDescent="0.25">
      <c r="A24815" s="216">
        <v>45925</v>
      </c>
      <c r="B24815" s="217" t="s">
        <v>163</v>
      </c>
      <c r="C24815" s="218">
        <v>2.9396</v>
      </c>
    </row>
    <row r="24816" spans="1:3" ht="15" customHeight="1" x14ac:dyDescent="0.25">
      <c r="A24816" s="216">
        <v>45926</v>
      </c>
      <c r="B24816" s="217" t="s">
        <v>163</v>
      </c>
      <c r="C24816" s="218">
        <v>2.9458000000000002</v>
      </c>
    </row>
    <row r="24817" spans="1:3" ht="15" customHeight="1" x14ac:dyDescent="0.25">
      <c r="A24817" s="216">
        <v>45929</v>
      </c>
      <c r="B24817" s="217" t="s">
        <v>163</v>
      </c>
      <c r="C24817" s="218">
        <v>2.9645000000000001</v>
      </c>
    </row>
    <row r="24818" spans="1:3" ht="15" customHeight="1" x14ac:dyDescent="0.25">
      <c r="A24818" s="216">
        <v>45930</v>
      </c>
      <c r="B24818" s="217" t="s">
        <v>163</v>
      </c>
      <c r="C24818" s="218">
        <v>2.9706999999999999</v>
      </c>
    </row>
    <row r="24819" spans="1:3" ht="15" customHeight="1" x14ac:dyDescent="0.25">
      <c r="A24819" s="216">
        <v>45566</v>
      </c>
      <c r="B24819" s="217" t="s">
        <v>261</v>
      </c>
      <c r="C24819" s="218">
        <v>1.55E-2</v>
      </c>
    </row>
    <row r="24820" spans="1:3" ht="15" customHeight="1" x14ac:dyDescent="0.25">
      <c r="A24820" s="216">
        <v>45567</v>
      </c>
      <c r="B24820" s="217" t="s">
        <v>261</v>
      </c>
      <c r="C24820" s="218">
        <v>3.1E-2</v>
      </c>
    </row>
    <row r="24821" spans="1:3" ht="15" customHeight="1" x14ac:dyDescent="0.25">
      <c r="A24821" s="216">
        <v>45568</v>
      </c>
      <c r="B24821" s="217" t="s">
        <v>261</v>
      </c>
      <c r="C24821" s="218">
        <v>4.65E-2</v>
      </c>
    </row>
    <row r="24822" spans="1:3" ht="15" customHeight="1" x14ac:dyDescent="0.25">
      <c r="A24822" s="216">
        <v>45569</v>
      </c>
      <c r="B24822" s="217" t="s">
        <v>261</v>
      </c>
      <c r="C24822" s="218">
        <v>6.1100000000000002E-2</v>
      </c>
    </row>
    <row r="24823" spans="1:3" ht="15" customHeight="1" x14ac:dyDescent="0.25">
      <c r="A24823" s="216">
        <v>45572</v>
      </c>
      <c r="B24823" s="217" t="s">
        <v>261</v>
      </c>
      <c r="C24823" s="218">
        <v>0.1084</v>
      </c>
    </row>
    <row r="24824" spans="1:3" ht="15" customHeight="1" x14ac:dyDescent="0.25">
      <c r="A24824" s="216">
        <v>45573</v>
      </c>
      <c r="B24824" s="217" t="s">
        <v>261</v>
      </c>
      <c r="C24824" s="218">
        <v>0.124</v>
      </c>
    </row>
    <row r="24825" spans="1:3" ht="15" customHeight="1" x14ac:dyDescent="0.25">
      <c r="A24825" s="216">
        <v>45574</v>
      </c>
      <c r="B24825" s="217" t="s">
        <v>261</v>
      </c>
      <c r="C24825" s="218">
        <v>0.1399</v>
      </c>
    </row>
    <row r="24826" spans="1:3" ht="15" customHeight="1" x14ac:dyDescent="0.25">
      <c r="A24826" s="216">
        <v>45575</v>
      </c>
      <c r="B24826" s="217" t="s">
        <v>261</v>
      </c>
      <c r="C24826" s="218">
        <v>0.15559999999999999</v>
      </c>
    </row>
    <row r="24827" spans="1:3" ht="15" customHeight="1" x14ac:dyDescent="0.25">
      <c r="A24827" s="216">
        <v>45576</v>
      </c>
      <c r="B24827" s="217" t="s">
        <v>261</v>
      </c>
      <c r="C24827" s="218">
        <v>0.17119999999999999</v>
      </c>
    </row>
    <row r="24828" spans="1:3" ht="15" customHeight="1" x14ac:dyDescent="0.25">
      <c r="A24828" s="216">
        <v>45579</v>
      </c>
      <c r="B24828" s="217" t="s">
        <v>261</v>
      </c>
      <c r="C24828" s="218">
        <v>0.21809999999999999</v>
      </c>
    </row>
    <row r="24829" spans="1:3" ht="15" customHeight="1" x14ac:dyDescent="0.25">
      <c r="A24829" s="216">
        <v>45580</v>
      </c>
      <c r="B24829" s="217" t="s">
        <v>261</v>
      </c>
      <c r="C24829" s="218">
        <v>0.23369999999999999</v>
      </c>
    </row>
    <row r="24830" spans="1:3" ht="15" customHeight="1" x14ac:dyDescent="0.25">
      <c r="A24830" s="216">
        <v>45581</v>
      </c>
      <c r="B24830" s="217" t="s">
        <v>261</v>
      </c>
      <c r="C24830" s="218">
        <v>0.2495</v>
      </c>
    </row>
    <row r="24831" spans="1:3" ht="15" customHeight="1" x14ac:dyDescent="0.25">
      <c r="A24831" s="216">
        <v>45582</v>
      </c>
      <c r="B24831" s="217" t="s">
        <v>261</v>
      </c>
      <c r="C24831" s="218">
        <v>0.26569999999999999</v>
      </c>
    </row>
    <row r="24832" spans="1:3" ht="15" customHeight="1" x14ac:dyDescent="0.25">
      <c r="A24832" s="216">
        <v>45583</v>
      </c>
      <c r="B24832" s="217" t="s">
        <v>261</v>
      </c>
      <c r="C24832" s="218">
        <v>0.28139999999999998</v>
      </c>
    </row>
    <row r="24833" spans="1:3" ht="15" customHeight="1" x14ac:dyDescent="0.25">
      <c r="A24833" s="216">
        <v>45586</v>
      </c>
      <c r="B24833" s="217" t="s">
        <v>261</v>
      </c>
      <c r="C24833" s="218">
        <v>0.32629999999999998</v>
      </c>
    </row>
    <row r="24834" spans="1:3" ht="15" customHeight="1" x14ac:dyDescent="0.25">
      <c r="A24834" s="216">
        <v>45587</v>
      </c>
      <c r="B24834" s="217" t="s">
        <v>261</v>
      </c>
      <c r="C24834" s="218">
        <v>0.34189999999999998</v>
      </c>
    </row>
    <row r="24835" spans="1:3" ht="15" customHeight="1" x14ac:dyDescent="0.25">
      <c r="A24835" s="216">
        <v>45588</v>
      </c>
      <c r="B24835" s="217" t="s">
        <v>261</v>
      </c>
      <c r="C24835" s="218">
        <v>0.35770000000000002</v>
      </c>
    </row>
    <row r="24836" spans="1:3" ht="15" customHeight="1" x14ac:dyDescent="0.25">
      <c r="A24836" s="216">
        <v>45589</v>
      </c>
      <c r="B24836" s="217" t="s">
        <v>261</v>
      </c>
      <c r="C24836" s="218">
        <v>0.37319999999999998</v>
      </c>
    </row>
    <row r="24837" spans="1:3" ht="15" customHeight="1" x14ac:dyDescent="0.25">
      <c r="A24837" s="216">
        <v>45590</v>
      </c>
      <c r="B24837" s="217" t="s">
        <v>261</v>
      </c>
      <c r="C24837" s="218">
        <v>0.38879999999999998</v>
      </c>
    </row>
    <row r="24838" spans="1:3" ht="15" customHeight="1" x14ac:dyDescent="0.25">
      <c r="A24838" s="216">
        <v>45593</v>
      </c>
      <c r="B24838" s="217" t="s">
        <v>261</v>
      </c>
      <c r="C24838" s="218">
        <v>0.43540000000000001</v>
      </c>
    </row>
    <row r="24839" spans="1:3" ht="15" customHeight="1" x14ac:dyDescent="0.25">
      <c r="A24839" s="216">
        <v>45594</v>
      </c>
      <c r="B24839" s="217" t="s">
        <v>261</v>
      </c>
      <c r="C24839" s="218">
        <v>0.45090000000000002</v>
      </c>
    </row>
    <row r="24840" spans="1:3" ht="15" customHeight="1" x14ac:dyDescent="0.25">
      <c r="A24840" s="216">
        <v>45595</v>
      </c>
      <c r="B24840" s="217" t="s">
        <v>261</v>
      </c>
      <c r="C24840" s="218">
        <v>0.46650000000000003</v>
      </c>
    </row>
    <row r="24841" spans="1:3" ht="15" customHeight="1" x14ac:dyDescent="0.25">
      <c r="A24841" s="216">
        <v>45596</v>
      </c>
      <c r="B24841" s="217" t="s">
        <v>261</v>
      </c>
      <c r="C24841" s="218">
        <v>0.48209999999999997</v>
      </c>
    </row>
    <row r="24842" spans="1:3" ht="15" customHeight="1" x14ac:dyDescent="0.25">
      <c r="A24842" s="216">
        <v>45597</v>
      </c>
      <c r="B24842" s="217" t="s">
        <v>261</v>
      </c>
      <c r="C24842" s="218">
        <v>0.50160000000000005</v>
      </c>
    </row>
    <row r="24843" spans="1:3" ht="15" customHeight="1" x14ac:dyDescent="0.25">
      <c r="A24843" s="216">
        <v>45600</v>
      </c>
      <c r="B24843" s="217" t="s">
        <v>261</v>
      </c>
      <c r="C24843" s="218">
        <v>0.55079999999999996</v>
      </c>
    </row>
    <row r="24844" spans="1:3" ht="15" customHeight="1" x14ac:dyDescent="0.25">
      <c r="A24844" s="216">
        <v>45601</v>
      </c>
      <c r="B24844" s="217" t="s">
        <v>261</v>
      </c>
      <c r="C24844" s="218">
        <v>0.56620000000000004</v>
      </c>
    </row>
    <row r="24845" spans="1:3" ht="15" customHeight="1" x14ac:dyDescent="0.25">
      <c r="A24845" s="216">
        <v>45602</v>
      </c>
      <c r="B24845" s="217" t="s">
        <v>261</v>
      </c>
      <c r="C24845" s="218">
        <v>0.58160000000000001</v>
      </c>
    </row>
    <row r="24846" spans="1:3" ht="15" customHeight="1" x14ac:dyDescent="0.25">
      <c r="A24846" s="216">
        <v>45603</v>
      </c>
      <c r="B24846" s="217" t="s">
        <v>261</v>
      </c>
      <c r="C24846" s="218">
        <v>0.59709999999999996</v>
      </c>
    </row>
    <row r="24847" spans="1:3" ht="15" customHeight="1" x14ac:dyDescent="0.25">
      <c r="A24847" s="216">
        <v>45604</v>
      </c>
      <c r="B24847" s="217" t="s">
        <v>261</v>
      </c>
      <c r="C24847" s="218">
        <v>0.61229999999999996</v>
      </c>
    </row>
    <row r="24848" spans="1:3" ht="15" customHeight="1" x14ac:dyDescent="0.25">
      <c r="A24848" s="216">
        <v>45607</v>
      </c>
      <c r="B24848" s="217" t="s">
        <v>261</v>
      </c>
      <c r="C24848" s="218">
        <v>0.6583</v>
      </c>
    </row>
    <row r="24849" spans="1:3" ht="15" customHeight="1" x14ac:dyDescent="0.25">
      <c r="A24849" s="216">
        <v>45608</v>
      </c>
      <c r="B24849" s="217" t="s">
        <v>261</v>
      </c>
      <c r="C24849" s="218">
        <v>0.67390000000000005</v>
      </c>
    </row>
    <row r="24850" spans="1:3" ht="15" customHeight="1" x14ac:dyDescent="0.25">
      <c r="A24850" s="216">
        <v>45609</v>
      </c>
      <c r="B24850" s="217" t="s">
        <v>261</v>
      </c>
      <c r="C24850" s="218">
        <v>0.68910000000000005</v>
      </c>
    </row>
    <row r="24851" spans="1:3" ht="15" customHeight="1" x14ac:dyDescent="0.25">
      <c r="A24851" s="216">
        <v>45610</v>
      </c>
      <c r="B24851" s="217" t="s">
        <v>261</v>
      </c>
      <c r="C24851" s="218">
        <v>0.70430000000000004</v>
      </c>
    </row>
    <row r="24852" spans="1:3" ht="15" customHeight="1" x14ac:dyDescent="0.25">
      <c r="A24852" s="216">
        <v>45611</v>
      </c>
      <c r="B24852" s="217" t="s">
        <v>261</v>
      </c>
      <c r="C24852" s="218">
        <v>0.71950000000000003</v>
      </c>
    </row>
    <row r="24853" spans="1:3" ht="15" customHeight="1" x14ac:dyDescent="0.25">
      <c r="A24853" s="216">
        <v>45614</v>
      </c>
      <c r="B24853" s="217" t="s">
        <v>261</v>
      </c>
      <c r="C24853" s="218">
        <v>0.76119999999999999</v>
      </c>
    </row>
    <row r="24854" spans="1:3" ht="15" customHeight="1" x14ac:dyDescent="0.25">
      <c r="A24854" s="216">
        <v>45615</v>
      </c>
      <c r="B24854" s="217" t="s">
        <v>261</v>
      </c>
      <c r="C24854" s="218">
        <v>0.77639999999999998</v>
      </c>
    </row>
    <row r="24855" spans="1:3" ht="15" customHeight="1" x14ac:dyDescent="0.25">
      <c r="A24855" s="216">
        <v>45616</v>
      </c>
      <c r="B24855" s="217" t="s">
        <v>261</v>
      </c>
      <c r="C24855" s="218">
        <v>0.79159999999999997</v>
      </c>
    </row>
    <row r="24856" spans="1:3" ht="15" customHeight="1" x14ac:dyDescent="0.25">
      <c r="A24856" s="216">
        <v>45617</v>
      </c>
      <c r="B24856" s="217" t="s">
        <v>261</v>
      </c>
      <c r="C24856" s="218">
        <v>0.80669999999999997</v>
      </c>
    </row>
    <row r="24857" spans="1:3" ht="15" customHeight="1" x14ac:dyDescent="0.25">
      <c r="A24857" s="216">
        <v>45618</v>
      </c>
      <c r="B24857" s="217" t="s">
        <v>261</v>
      </c>
      <c r="C24857" s="218">
        <v>0.82210000000000005</v>
      </c>
    </row>
    <row r="24858" spans="1:3" ht="15" customHeight="1" x14ac:dyDescent="0.25">
      <c r="A24858" s="216">
        <v>45621</v>
      </c>
      <c r="B24858" s="217" t="s">
        <v>261</v>
      </c>
      <c r="C24858" s="218">
        <v>0.86760000000000004</v>
      </c>
    </row>
    <row r="24859" spans="1:3" ht="15" customHeight="1" x14ac:dyDescent="0.25">
      <c r="A24859" s="216">
        <v>45622</v>
      </c>
      <c r="B24859" s="217" t="s">
        <v>261</v>
      </c>
      <c r="C24859" s="218">
        <v>0.88280000000000003</v>
      </c>
    </row>
    <row r="24860" spans="1:3" ht="15" customHeight="1" x14ac:dyDescent="0.25">
      <c r="A24860" s="216">
        <v>45623</v>
      </c>
      <c r="B24860" s="217" t="s">
        <v>261</v>
      </c>
      <c r="C24860" s="218">
        <v>0.89800000000000002</v>
      </c>
    </row>
    <row r="24861" spans="1:3" ht="15" customHeight="1" x14ac:dyDescent="0.25">
      <c r="A24861" s="216">
        <v>45624</v>
      </c>
      <c r="B24861" s="217" t="s">
        <v>261</v>
      </c>
      <c r="C24861" s="218">
        <v>0.91320000000000001</v>
      </c>
    </row>
    <row r="24862" spans="1:3" ht="15" customHeight="1" x14ac:dyDescent="0.25">
      <c r="A24862" s="216">
        <v>45625</v>
      </c>
      <c r="B24862" s="217" t="s">
        <v>261</v>
      </c>
      <c r="C24862" s="218">
        <v>0.9284</v>
      </c>
    </row>
    <row r="24863" spans="1:3" ht="15" customHeight="1" x14ac:dyDescent="0.25">
      <c r="A24863" s="216">
        <v>45628</v>
      </c>
      <c r="B24863" s="217" t="s">
        <v>261</v>
      </c>
      <c r="C24863" s="218">
        <v>0.97389999999999999</v>
      </c>
    </row>
    <row r="24864" spans="1:3" ht="15" customHeight="1" x14ac:dyDescent="0.25">
      <c r="A24864" s="216">
        <v>45629</v>
      </c>
      <c r="B24864" s="217" t="s">
        <v>261</v>
      </c>
      <c r="C24864" s="218">
        <v>0.98909999999999998</v>
      </c>
    </row>
    <row r="24865" spans="1:3" ht="15" customHeight="1" x14ac:dyDescent="0.25">
      <c r="A24865" s="216">
        <v>45630</v>
      </c>
      <c r="B24865" s="217" t="s">
        <v>261</v>
      </c>
      <c r="C24865" s="218">
        <v>1.0026999999999999</v>
      </c>
    </row>
    <row r="24866" spans="1:3" ht="15" customHeight="1" x14ac:dyDescent="0.25">
      <c r="A24866" s="216">
        <v>45631</v>
      </c>
      <c r="B24866" s="217" t="s">
        <v>261</v>
      </c>
      <c r="C24866" s="218">
        <v>1.0198</v>
      </c>
    </row>
    <row r="24867" spans="1:3" ht="15" customHeight="1" x14ac:dyDescent="0.25">
      <c r="A24867" s="216">
        <v>45632</v>
      </c>
      <c r="B24867" s="217" t="s">
        <v>261</v>
      </c>
      <c r="C24867" s="218">
        <v>1.0353000000000001</v>
      </c>
    </row>
    <row r="24868" spans="1:3" ht="15" customHeight="1" x14ac:dyDescent="0.25">
      <c r="A24868" s="216">
        <v>45635</v>
      </c>
      <c r="B24868" s="217" t="s">
        <v>261</v>
      </c>
      <c r="C24868" s="218">
        <v>1.0809</v>
      </c>
    </row>
    <row r="24869" spans="1:3" ht="15" customHeight="1" x14ac:dyDescent="0.25">
      <c r="A24869" s="216">
        <v>45636</v>
      </c>
      <c r="B24869" s="217" t="s">
        <v>261</v>
      </c>
      <c r="C24869" s="218">
        <v>1.0960000000000001</v>
      </c>
    </row>
    <row r="24870" spans="1:3" ht="15" customHeight="1" x14ac:dyDescent="0.25">
      <c r="A24870" s="216">
        <v>45637</v>
      </c>
      <c r="B24870" s="217" t="s">
        <v>261</v>
      </c>
      <c r="C24870" s="218">
        <v>1.1112</v>
      </c>
    </row>
    <row r="24871" spans="1:3" ht="15" customHeight="1" x14ac:dyDescent="0.25">
      <c r="A24871" s="216">
        <v>45638</v>
      </c>
      <c r="B24871" s="217" t="s">
        <v>261</v>
      </c>
      <c r="C24871" s="218">
        <v>1.1265000000000001</v>
      </c>
    </row>
    <row r="24872" spans="1:3" ht="15" customHeight="1" x14ac:dyDescent="0.25">
      <c r="A24872" s="216">
        <v>45639</v>
      </c>
      <c r="B24872" s="217" t="s">
        <v>261</v>
      </c>
      <c r="C24872" s="218">
        <v>1.1417999999999999</v>
      </c>
    </row>
    <row r="24873" spans="1:3" ht="15" customHeight="1" x14ac:dyDescent="0.25">
      <c r="A24873" s="216">
        <v>45642</v>
      </c>
      <c r="B24873" s="217" t="s">
        <v>261</v>
      </c>
      <c r="C24873" s="218">
        <v>1.1872</v>
      </c>
    </row>
    <row r="24874" spans="1:3" ht="15" customHeight="1" x14ac:dyDescent="0.25">
      <c r="A24874" s="216">
        <v>45643</v>
      </c>
      <c r="B24874" s="217" t="s">
        <v>261</v>
      </c>
      <c r="C24874" s="218">
        <v>1.2028000000000001</v>
      </c>
    </row>
    <row r="24875" spans="1:3" ht="15" customHeight="1" x14ac:dyDescent="0.25">
      <c r="A24875" s="216">
        <v>45644</v>
      </c>
      <c r="B24875" s="217" t="s">
        <v>261</v>
      </c>
      <c r="C24875" s="218">
        <v>1.2181999999999999</v>
      </c>
    </row>
    <row r="24876" spans="1:3" ht="15" customHeight="1" x14ac:dyDescent="0.25">
      <c r="A24876" s="216">
        <v>45645</v>
      </c>
      <c r="B24876" s="217" t="s">
        <v>261</v>
      </c>
      <c r="C24876" s="218">
        <v>1.2319</v>
      </c>
    </row>
    <row r="24877" spans="1:3" ht="15" customHeight="1" x14ac:dyDescent="0.25">
      <c r="A24877" s="216">
        <v>45646</v>
      </c>
      <c r="B24877" s="217" t="s">
        <v>261</v>
      </c>
      <c r="C24877" s="218">
        <v>1.2472000000000001</v>
      </c>
    </row>
    <row r="24878" spans="1:3" ht="15" customHeight="1" x14ac:dyDescent="0.25">
      <c r="A24878" s="216">
        <v>45649</v>
      </c>
      <c r="B24878" s="217" t="s">
        <v>261</v>
      </c>
      <c r="C24878" s="218">
        <v>1.2927</v>
      </c>
    </row>
    <row r="24879" spans="1:3" ht="15" customHeight="1" x14ac:dyDescent="0.25">
      <c r="A24879" s="216">
        <v>45650</v>
      </c>
      <c r="B24879" s="217" t="s">
        <v>261</v>
      </c>
      <c r="C24879" s="218">
        <v>1.3079000000000001</v>
      </c>
    </row>
    <row r="24880" spans="1:3" ht="15" customHeight="1" x14ac:dyDescent="0.25">
      <c r="A24880" s="216">
        <v>45651</v>
      </c>
      <c r="B24880" s="217" t="s">
        <v>261</v>
      </c>
      <c r="C24880" s="218">
        <v>1.3230999999999999</v>
      </c>
    </row>
    <row r="24881" spans="1:3" ht="15" customHeight="1" x14ac:dyDescent="0.25">
      <c r="A24881" s="216">
        <v>45652</v>
      </c>
      <c r="B24881" s="217" t="s">
        <v>261</v>
      </c>
      <c r="C24881" s="218">
        <v>1.3386</v>
      </c>
    </row>
    <row r="24882" spans="1:3" ht="15" customHeight="1" x14ac:dyDescent="0.25">
      <c r="A24882" s="216">
        <v>45653</v>
      </c>
      <c r="B24882" s="217" t="s">
        <v>261</v>
      </c>
      <c r="C24882" s="218">
        <v>1.3537999999999999</v>
      </c>
    </row>
    <row r="24883" spans="1:3" ht="15" customHeight="1" x14ac:dyDescent="0.25">
      <c r="A24883" s="216">
        <v>45656</v>
      </c>
      <c r="B24883" s="217" t="s">
        <v>261</v>
      </c>
      <c r="C24883" s="218">
        <v>1.3994</v>
      </c>
    </row>
    <row r="24884" spans="1:3" ht="15" customHeight="1" x14ac:dyDescent="0.25">
      <c r="A24884" s="216">
        <v>45657</v>
      </c>
      <c r="B24884" s="217" t="s">
        <v>261</v>
      </c>
      <c r="C24884" s="218">
        <v>1.4146000000000001</v>
      </c>
    </row>
    <row r="24885" spans="1:3" ht="15" customHeight="1" x14ac:dyDescent="0.25">
      <c r="A24885" s="216">
        <v>45659</v>
      </c>
      <c r="B24885" s="217" t="s">
        <v>261</v>
      </c>
      <c r="C24885" s="218">
        <v>1.4466000000000001</v>
      </c>
    </row>
    <row r="24886" spans="1:3" ht="15" customHeight="1" x14ac:dyDescent="0.25">
      <c r="A24886" s="216">
        <v>45660</v>
      </c>
      <c r="B24886" s="217" t="s">
        <v>261</v>
      </c>
      <c r="C24886" s="218">
        <v>1.4618</v>
      </c>
    </row>
    <row r="24887" spans="1:3" ht="15" customHeight="1" x14ac:dyDescent="0.25">
      <c r="A24887" s="216">
        <v>45663</v>
      </c>
      <c r="B24887" s="217" t="s">
        <v>261</v>
      </c>
      <c r="C24887" s="218">
        <v>1.5074000000000001</v>
      </c>
    </row>
    <row r="24888" spans="1:3" ht="15" customHeight="1" x14ac:dyDescent="0.25">
      <c r="A24888" s="216">
        <v>45664</v>
      </c>
      <c r="B24888" s="217" t="s">
        <v>261</v>
      </c>
      <c r="C24888" s="218">
        <v>1.5226</v>
      </c>
    </row>
    <row r="24889" spans="1:3" ht="15" customHeight="1" x14ac:dyDescent="0.25">
      <c r="A24889" s="216">
        <v>45665</v>
      </c>
      <c r="B24889" s="217" t="s">
        <v>261</v>
      </c>
      <c r="C24889" s="218">
        <v>1.5378000000000001</v>
      </c>
    </row>
    <row r="24890" spans="1:3" ht="15" customHeight="1" x14ac:dyDescent="0.25">
      <c r="A24890" s="216">
        <v>45666</v>
      </c>
      <c r="B24890" s="217" t="s">
        <v>261</v>
      </c>
      <c r="C24890" s="218">
        <v>1.5529999999999999</v>
      </c>
    </row>
    <row r="24891" spans="1:3" ht="15" customHeight="1" x14ac:dyDescent="0.25">
      <c r="A24891" s="216">
        <v>45667</v>
      </c>
      <c r="B24891" s="217" t="s">
        <v>261</v>
      </c>
      <c r="C24891" s="218">
        <v>1.5682</v>
      </c>
    </row>
    <row r="24892" spans="1:3" ht="15" customHeight="1" x14ac:dyDescent="0.25">
      <c r="A24892" s="216">
        <v>45670</v>
      </c>
      <c r="B24892" s="217" t="s">
        <v>261</v>
      </c>
      <c r="C24892" s="218">
        <v>1.6138999999999999</v>
      </c>
    </row>
    <row r="24893" spans="1:3" ht="15" customHeight="1" x14ac:dyDescent="0.25">
      <c r="A24893" s="216">
        <v>45671</v>
      </c>
      <c r="B24893" s="217" t="s">
        <v>261</v>
      </c>
      <c r="C24893" s="218">
        <v>1.6291</v>
      </c>
    </row>
    <row r="24894" spans="1:3" ht="15" customHeight="1" x14ac:dyDescent="0.25">
      <c r="A24894" s="216">
        <v>45672</v>
      </c>
      <c r="B24894" s="217" t="s">
        <v>261</v>
      </c>
      <c r="C24894" s="218">
        <v>1.6443000000000001</v>
      </c>
    </row>
    <row r="24895" spans="1:3" ht="15" customHeight="1" x14ac:dyDescent="0.25">
      <c r="A24895" s="216">
        <v>45673</v>
      </c>
      <c r="B24895" s="217" t="s">
        <v>261</v>
      </c>
      <c r="C24895" s="218">
        <v>1.6596</v>
      </c>
    </row>
    <row r="24896" spans="1:3" ht="15" customHeight="1" x14ac:dyDescent="0.25">
      <c r="A24896" s="216">
        <v>45674</v>
      </c>
      <c r="B24896" s="217" t="s">
        <v>261</v>
      </c>
      <c r="C24896" s="218">
        <v>1.6754</v>
      </c>
    </row>
    <row r="24897" spans="1:3" ht="15" customHeight="1" x14ac:dyDescent="0.25">
      <c r="A24897" s="216">
        <v>45677</v>
      </c>
      <c r="B24897" s="217" t="s">
        <v>261</v>
      </c>
      <c r="C24897" s="218">
        <v>1.7210000000000001</v>
      </c>
    </row>
    <row r="24898" spans="1:3" ht="15" customHeight="1" x14ac:dyDescent="0.25">
      <c r="A24898" s="216">
        <v>45678</v>
      </c>
      <c r="B24898" s="217" t="s">
        <v>261</v>
      </c>
      <c r="C24898" s="218">
        <v>1.7362</v>
      </c>
    </row>
    <row r="24899" spans="1:3" ht="15" customHeight="1" x14ac:dyDescent="0.25">
      <c r="A24899" s="216">
        <v>45679</v>
      </c>
      <c r="B24899" s="217" t="s">
        <v>261</v>
      </c>
      <c r="C24899" s="218">
        <v>1.7514000000000001</v>
      </c>
    </row>
    <row r="24900" spans="1:3" ht="15" customHeight="1" x14ac:dyDescent="0.25">
      <c r="A24900" s="216">
        <v>45680</v>
      </c>
      <c r="B24900" s="217" t="s">
        <v>261</v>
      </c>
      <c r="C24900" s="218">
        <v>1.7665999999999999</v>
      </c>
    </row>
    <row r="24901" spans="1:3" ht="15" customHeight="1" x14ac:dyDescent="0.25">
      <c r="A24901" s="216">
        <v>45681</v>
      </c>
      <c r="B24901" s="217" t="s">
        <v>261</v>
      </c>
      <c r="C24901" s="218">
        <v>1.7821</v>
      </c>
    </row>
    <row r="24902" spans="1:3" ht="15" customHeight="1" x14ac:dyDescent="0.25">
      <c r="A24902" s="216">
        <v>45684</v>
      </c>
      <c r="B24902" s="217" t="s">
        <v>261</v>
      </c>
      <c r="C24902" s="218">
        <v>1.8278000000000001</v>
      </c>
    </row>
    <row r="24903" spans="1:3" ht="15" customHeight="1" x14ac:dyDescent="0.25">
      <c r="A24903" s="216">
        <v>45685</v>
      </c>
      <c r="B24903" s="217" t="s">
        <v>261</v>
      </c>
      <c r="C24903" s="218">
        <v>1.843</v>
      </c>
    </row>
    <row r="24904" spans="1:3" ht="15" customHeight="1" x14ac:dyDescent="0.25">
      <c r="A24904" s="216">
        <v>45686</v>
      </c>
      <c r="B24904" s="217" t="s">
        <v>261</v>
      </c>
      <c r="C24904" s="218">
        <v>1.8582000000000001</v>
      </c>
    </row>
    <row r="24905" spans="1:3" ht="15" customHeight="1" x14ac:dyDescent="0.25">
      <c r="A24905" s="216">
        <v>45687</v>
      </c>
      <c r="B24905" s="217" t="s">
        <v>261</v>
      </c>
      <c r="C24905" s="218">
        <v>1.8736999999999999</v>
      </c>
    </row>
    <row r="24906" spans="1:3" ht="15" customHeight="1" x14ac:dyDescent="0.25">
      <c r="A24906" s="216">
        <v>45688</v>
      </c>
      <c r="B24906" s="217" t="s">
        <v>261</v>
      </c>
      <c r="C24906" s="218">
        <v>1.8889</v>
      </c>
    </row>
    <row r="24907" spans="1:3" ht="15" customHeight="1" x14ac:dyDescent="0.25">
      <c r="A24907" s="216">
        <v>45691</v>
      </c>
      <c r="B24907" s="217" t="s">
        <v>261</v>
      </c>
      <c r="C24907" s="218">
        <v>1.9343999999999999</v>
      </c>
    </row>
    <row r="24908" spans="1:3" ht="15" customHeight="1" x14ac:dyDescent="0.25">
      <c r="A24908" s="216">
        <v>45692</v>
      </c>
      <c r="B24908" s="217" t="s">
        <v>261</v>
      </c>
      <c r="C24908" s="218">
        <v>1.95</v>
      </c>
    </row>
    <row r="24909" spans="1:3" ht="15" customHeight="1" x14ac:dyDescent="0.25">
      <c r="A24909" s="216">
        <v>45693</v>
      </c>
      <c r="B24909" s="217" t="s">
        <v>261</v>
      </c>
      <c r="C24909" s="218">
        <v>1.9651000000000001</v>
      </c>
    </row>
    <row r="24910" spans="1:3" ht="15" customHeight="1" x14ac:dyDescent="0.25">
      <c r="A24910" s="216">
        <v>45694</v>
      </c>
      <c r="B24910" s="217" t="s">
        <v>261</v>
      </c>
      <c r="C24910" s="218">
        <v>1.9801</v>
      </c>
    </row>
    <row r="24911" spans="1:3" ht="15" customHeight="1" x14ac:dyDescent="0.25">
      <c r="A24911" s="216">
        <v>45695</v>
      </c>
      <c r="B24911" s="217" t="s">
        <v>261</v>
      </c>
      <c r="C24911" s="218">
        <v>1.9951000000000001</v>
      </c>
    </row>
    <row r="24912" spans="1:3" ht="15" customHeight="1" x14ac:dyDescent="0.25">
      <c r="A24912" s="216">
        <v>45698</v>
      </c>
      <c r="B24912" s="217" t="s">
        <v>261</v>
      </c>
      <c r="C24912" s="218">
        <v>2.0404</v>
      </c>
    </row>
    <row r="24913" spans="1:3" ht="15" customHeight="1" x14ac:dyDescent="0.25">
      <c r="A24913" s="216">
        <v>45699</v>
      </c>
      <c r="B24913" s="217" t="s">
        <v>261</v>
      </c>
      <c r="C24913" s="218">
        <v>2.0554999999999999</v>
      </c>
    </row>
    <row r="24914" spans="1:3" ht="15" customHeight="1" x14ac:dyDescent="0.25">
      <c r="A24914" s="216">
        <v>45700</v>
      </c>
      <c r="B24914" s="217" t="s">
        <v>261</v>
      </c>
      <c r="C24914" s="218">
        <v>2.0703</v>
      </c>
    </row>
    <row r="24915" spans="1:3" ht="15" customHeight="1" x14ac:dyDescent="0.25">
      <c r="A24915" s="216">
        <v>45701</v>
      </c>
      <c r="B24915" s="217" t="s">
        <v>261</v>
      </c>
      <c r="C24915" s="218">
        <v>2.0851999999999999</v>
      </c>
    </row>
    <row r="24916" spans="1:3" ht="15" customHeight="1" x14ac:dyDescent="0.25">
      <c r="A24916" s="216">
        <v>45702</v>
      </c>
      <c r="B24916" s="217" t="s">
        <v>261</v>
      </c>
      <c r="C24916" s="218">
        <v>2.0998999999999999</v>
      </c>
    </row>
    <row r="24917" spans="1:3" ht="15" customHeight="1" x14ac:dyDescent="0.25">
      <c r="A24917" s="216">
        <v>45705</v>
      </c>
      <c r="B24917" s="217" t="s">
        <v>261</v>
      </c>
      <c r="C24917" s="218">
        <v>2.1457000000000002</v>
      </c>
    </row>
    <row r="24918" spans="1:3" ht="15" customHeight="1" x14ac:dyDescent="0.25">
      <c r="A24918" s="216">
        <v>45706</v>
      </c>
      <c r="B24918" s="217" t="s">
        <v>261</v>
      </c>
      <c r="C24918" s="218">
        <v>2.1604000000000001</v>
      </c>
    </row>
    <row r="24919" spans="1:3" ht="15" customHeight="1" x14ac:dyDescent="0.25">
      <c r="A24919" s="216">
        <v>45707</v>
      </c>
      <c r="B24919" s="217" t="s">
        <v>261</v>
      </c>
      <c r="C24919" s="218">
        <v>2.1753</v>
      </c>
    </row>
    <row r="24920" spans="1:3" ht="15" customHeight="1" x14ac:dyDescent="0.25">
      <c r="A24920" s="216">
        <v>45708</v>
      </c>
      <c r="B24920" s="217" t="s">
        <v>261</v>
      </c>
      <c r="C24920" s="218">
        <v>2.1901999999999999</v>
      </c>
    </row>
    <row r="24921" spans="1:3" ht="15" customHeight="1" x14ac:dyDescent="0.25">
      <c r="A24921" s="216">
        <v>45709</v>
      </c>
      <c r="B24921" s="217" t="s">
        <v>261</v>
      </c>
      <c r="C24921" s="218">
        <v>2.2052</v>
      </c>
    </row>
    <row r="24922" spans="1:3" ht="15" customHeight="1" x14ac:dyDescent="0.25">
      <c r="A24922" s="216">
        <v>45712</v>
      </c>
      <c r="B24922" s="217" t="s">
        <v>261</v>
      </c>
      <c r="C24922" s="218">
        <v>2.2503000000000002</v>
      </c>
    </row>
    <row r="24923" spans="1:3" ht="15" customHeight="1" x14ac:dyDescent="0.25">
      <c r="A24923" s="216">
        <v>45713</v>
      </c>
      <c r="B24923" s="217" t="s">
        <v>261</v>
      </c>
      <c r="C24923" s="218">
        <v>2.2652999999999999</v>
      </c>
    </row>
    <row r="24924" spans="1:3" ht="15" customHeight="1" x14ac:dyDescent="0.25">
      <c r="A24924" s="216">
        <v>45714</v>
      </c>
      <c r="B24924" s="217" t="s">
        <v>261</v>
      </c>
      <c r="C24924" s="218">
        <v>2.2801999999999998</v>
      </c>
    </row>
    <row r="24925" spans="1:3" ht="15" customHeight="1" x14ac:dyDescent="0.25">
      <c r="A24925" s="216">
        <v>45715</v>
      </c>
      <c r="B24925" s="217" t="s">
        <v>261</v>
      </c>
      <c r="C24925" s="218">
        <v>2.2951000000000001</v>
      </c>
    </row>
    <row r="24926" spans="1:3" ht="15" customHeight="1" x14ac:dyDescent="0.25">
      <c r="A24926" s="216">
        <v>45716</v>
      </c>
      <c r="B24926" s="217" t="s">
        <v>261</v>
      </c>
      <c r="C24926" s="218">
        <v>2.3102</v>
      </c>
    </row>
    <row r="24927" spans="1:3" ht="15" customHeight="1" x14ac:dyDescent="0.25">
      <c r="A24927" s="216">
        <v>45719</v>
      </c>
      <c r="B24927" s="217" t="s">
        <v>261</v>
      </c>
      <c r="C24927" s="218">
        <v>2.3479999999999999</v>
      </c>
    </row>
    <row r="24928" spans="1:3" ht="15" customHeight="1" x14ac:dyDescent="0.25">
      <c r="A24928" s="216">
        <v>45720</v>
      </c>
      <c r="B24928" s="217" t="s">
        <v>261</v>
      </c>
      <c r="C24928" s="218">
        <v>2.363</v>
      </c>
    </row>
    <row r="24929" spans="1:3" ht="15" customHeight="1" x14ac:dyDescent="0.25">
      <c r="A24929" s="216">
        <v>45721</v>
      </c>
      <c r="B24929" s="217" t="s">
        <v>261</v>
      </c>
      <c r="C24929" s="218">
        <v>2.3778999999999999</v>
      </c>
    </row>
    <row r="24930" spans="1:3" ht="15" customHeight="1" x14ac:dyDescent="0.25">
      <c r="A24930" s="216">
        <v>45722</v>
      </c>
      <c r="B24930" s="217" t="s">
        <v>261</v>
      </c>
      <c r="C24930" s="218">
        <v>2.3996</v>
      </c>
    </row>
    <row r="24931" spans="1:3" ht="15" customHeight="1" x14ac:dyDescent="0.25">
      <c r="A24931" s="216">
        <v>45723</v>
      </c>
      <c r="B24931" s="217" t="s">
        <v>261</v>
      </c>
      <c r="C24931" s="218">
        <v>2.4135</v>
      </c>
    </row>
    <row r="24932" spans="1:3" ht="15" customHeight="1" x14ac:dyDescent="0.25">
      <c r="A24932" s="216">
        <v>45726</v>
      </c>
      <c r="B24932" s="217" t="s">
        <v>261</v>
      </c>
      <c r="C24932" s="218">
        <v>2.4588999999999999</v>
      </c>
    </row>
    <row r="24933" spans="1:3" ht="15" customHeight="1" x14ac:dyDescent="0.25">
      <c r="A24933" s="216">
        <v>45727</v>
      </c>
      <c r="B24933" s="217" t="s">
        <v>261</v>
      </c>
      <c r="C24933" s="218">
        <v>2.4738000000000002</v>
      </c>
    </row>
    <row r="24934" spans="1:3" ht="15" customHeight="1" x14ac:dyDescent="0.25">
      <c r="A24934" s="216">
        <v>45728</v>
      </c>
      <c r="B24934" s="217" t="s">
        <v>261</v>
      </c>
      <c r="C24934" s="218">
        <v>2.4887999999999999</v>
      </c>
    </row>
    <row r="24935" spans="1:3" ht="15" customHeight="1" x14ac:dyDescent="0.25">
      <c r="A24935" s="216">
        <v>45729</v>
      </c>
      <c r="B24935" s="217" t="s">
        <v>261</v>
      </c>
      <c r="C24935" s="218">
        <v>2.5041000000000002</v>
      </c>
    </row>
    <row r="24936" spans="1:3" ht="15" customHeight="1" x14ac:dyDescent="0.25">
      <c r="A24936" s="216">
        <v>45730</v>
      </c>
      <c r="B24936" s="217" t="s">
        <v>261</v>
      </c>
      <c r="C24936" s="218">
        <v>2.5192000000000001</v>
      </c>
    </row>
    <row r="24937" spans="1:3" ht="15" customHeight="1" x14ac:dyDescent="0.25">
      <c r="A24937" s="216">
        <v>45733</v>
      </c>
      <c r="B24937" s="217" t="s">
        <v>261</v>
      </c>
      <c r="C24937" s="218">
        <v>2.5638000000000001</v>
      </c>
    </row>
    <row r="24938" spans="1:3" ht="15" customHeight="1" x14ac:dyDescent="0.25">
      <c r="A24938" s="216">
        <v>45734</v>
      </c>
      <c r="B24938" s="217" t="s">
        <v>261</v>
      </c>
      <c r="C24938" s="218">
        <v>2.5785999999999998</v>
      </c>
    </row>
    <row r="24939" spans="1:3" ht="15" customHeight="1" x14ac:dyDescent="0.25">
      <c r="A24939" s="216">
        <v>45735</v>
      </c>
      <c r="B24939" s="217" t="s">
        <v>261</v>
      </c>
      <c r="C24939" s="218">
        <v>2.5935999999999999</v>
      </c>
    </row>
    <row r="24940" spans="1:3" ht="15" customHeight="1" x14ac:dyDescent="0.25">
      <c r="A24940" s="216">
        <v>45736</v>
      </c>
      <c r="B24940" s="217" t="s">
        <v>261</v>
      </c>
      <c r="C24940" s="218">
        <v>2.6089000000000002</v>
      </c>
    </row>
    <row r="24941" spans="1:3" ht="15" customHeight="1" x14ac:dyDescent="0.25">
      <c r="A24941" s="216">
        <v>45737</v>
      </c>
      <c r="B24941" s="217" t="s">
        <v>261</v>
      </c>
      <c r="C24941" s="218">
        <v>2.6236999999999999</v>
      </c>
    </row>
    <row r="24942" spans="1:3" ht="15" customHeight="1" x14ac:dyDescent="0.25">
      <c r="A24942" s="216">
        <v>45740</v>
      </c>
      <c r="B24942" s="217" t="s">
        <v>261</v>
      </c>
      <c r="C24942" s="218">
        <v>2.6669999999999998</v>
      </c>
    </row>
    <row r="24943" spans="1:3" ht="15" customHeight="1" x14ac:dyDescent="0.25">
      <c r="A24943" s="216">
        <v>45741</v>
      </c>
      <c r="B24943" s="217" t="s">
        <v>261</v>
      </c>
      <c r="C24943" s="218">
        <v>2.6817000000000002</v>
      </c>
    </row>
    <row r="24944" spans="1:3" ht="15" customHeight="1" x14ac:dyDescent="0.25">
      <c r="A24944" s="216">
        <v>45742</v>
      </c>
      <c r="B24944" s="217" t="s">
        <v>261</v>
      </c>
      <c r="C24944" s="218">
        <v>2.6966000000000001</v>
      </c>
    </row>
    <row r="24945" spans="1:3" ht="15" customHeight="1" x14ac:dyDescent="0.25">
      <c r="A24945" s="216">
        <v>45743</v>
      </c>
      <c r="B24945" s="217" t="s">
        <v>261</v>
      </c>
      <c r="C24945" s="218">
        <v>2.7115999999999998</v>
      </c>
    </row>
    <row r="24946" spans="1:3" ht="15" customHeight="1" x14ac:dyDescent="0.25">
      <c r="A24946" s="216">
        <v>45744</v>
      </c>
      <c r="B24946" s="217" t="s">
        <v>261</v>
      </c>
      <c r="C24946" s="218">
        <v>2.7269000000000001</v>
      </c>
    </row>
    <row r="24947" spans="1:3" ht="15" customHeight="1" x14ac:dyDescent="0.25">
      <c r="A24947" s="216">
        <v>45747</v>
      </c>
      <c r="B24947" s="217" t="s">
        <v>261</v>
      </c>
      <c r="C24947" s="218">
        <v>2.7721</v>
      </c>
    </row>
    <row r="24948" spans="1:3" ht="15" customHeight="1" x14ac:dyDescent="0.25">
      <c r="A24948" s="216">
        <v>45748</v>
      </c>
      <c r="B24948" s="217" t="s">
        <v>261</v>
      </c>
      <c r="C24948" s="218">
        <v>2.7869999999999999</v>
      </c>
    </row>
    <row r="24949" spans="1:3" ht="15" customHeight="1" x14ac:dyDescent="0.25">
      <c r="A24949" s="216">
        <v>45749</v>
      </c>
      <c r="B24949" s="217" t="s">
        <v>261</v>
      </c>
      <c r="C24949" s="218">
        <v>2.8018999999999998</v>
      </c>
    </row>
    <row r="24950" spans="1:3" ht="15" customHeight="1" x14ac:dyDescent="0.25">
      <c r="A24950" s="216">
        <v>45750</v>
      </c>
      <c r="B24950" s="217" t="s">
        <v>261</v>
      </c>
      <c r="C24950" s="218">
        <v>2.8168000000000002</v>
      </c>
    </row>
    <row r="24951" spans="1:3" ht="15" customHeight="1" x14ac:dyDescent="0.25">
      <c r="A24951" s="216">
        <v>45751</v>
      </c>
      <c r="B24951" s="217" t="s">
        <v>261</v>
      </c>
      <c r="C24951" s="218">
        <v>2.8315000000000001</v>
      </c>
    </row>
    <row r="24952" spans="1:3" ht="15" customHeight="1" x14ac:dyDescent="0.25">
      <c r="A24952" s="216">
        <v>45754</v>
      </c>
      <c r="B24952" s="217" t="s">
        <v>261</v>
      </c>
      <c r="C24952" s="218">
        <v>2.8767999999999998</v>
      </c>
    </row>
    <row r="24953" spans="1:3" ht="15" customHeight="1" x14ac:dyDescent="0.25">
      <c r="A24953" s="216">
        <v>45755</v>
      </c>
      <c r="B24953" s="217" t="s">
        <v>261</v>
      </c>
      <c r="C24953" s="218">
        <v>2.8917000000000002</v>
      </c>
    </row>
    <row r="24954" spans="1:3" ht="15" customHeight="1" x14ac:dyDescent="0.25">
      <c r="A24954" s="216">
        <v>45756</v>
      </c>
      <c r="B24954" s="217" t="s">
        <v>261</v>
      </c>
      <c r="C24954" s="218">
        <v>2.9066000000000001</v>
      </c>
    </row>
    <row r="24955" spans="1:3" ht="15" customHeight="1" x14ac:dyDescent="0.25">
      <c r="A24955" s="216">
        <v>45757</v>
      </c>
      <c r="B24955" s="217" t="s">
        <v>261</v>
      </c>
      <c r="C24955" s="218">
        <v>2.9214000000000002</v>
      </c>
    </row>
    <row r="24956" spans="1:3" ht="15" customHeight="1" x14ac:dyDescent="0.25">
      <c r="A24956" s="216">
        <v>45758</v>
      </c>
      <c r="B24956" s="217" t="s">
        <v>261</v>
      </c>
      <c r="C24956" s="218">
        <v>2.9363999999999999</v>
      </c>
    </row>
    <row r="24957" spans="1:3" ht="15" customHeight="1" x14ac:dyDescent="0.25">
      <c r="A24957" s="216">
        <v>45761</v>
      </c>
      <c r="B24957" s="217" t="s">
        <v>261</v>
      </c>
      <c r="C24957" s="218">
        <v>2.9815999999999998</v>
      </c>
    </row>
    <row r="24958" spans="1:3" ht="15" customHeight="1" x14ac:dyDescent="0.25">
      <c r="A24958" s="216">
        <v>45762</v>
      </c>
      <c r="B24958" s="217" t="s">
        <v>261</v>
      </c>
      <c r="C24958" s="218">
        <v>2.9967999999999999</v>
      </c>
    </row>
    <row r="24959" spans="1:3" ht="15" customHeight="1" x14ac:dyDescent="0.25">
      <c r="A24959" s="216">
        <v>45763</v>
      </c>
      <c r="B24959" s="217" t="s">
        <v>261</v>
      </c>
      <c r="C24959" s="218">
        <v>3.0116000000000001</v>
      </c>
    </row>
    <row r="24960" spans="1:3" ht="15" customHeight="1" x14ac:dyDescent="0.25">
      <c r="A24960" s="216">
        <v>45764</v>
      </c>
      <c r="B24960" s="217" t="s">
        <v>261</v>
      </c>
      <c r="C24960" s="218">
        <v>3.0265</v>
      </c>
    </row>
    <row r="24961" spans="1:3" ht="15" customHeight="1" x14ac:dyDescent="0.25">
      <c r="A24961" s="216">
        <v>45769</v>
      </c>
      <c r="B24961" s="217" t="s">
        <v>261</v>
      </c>
      <c r="C24961" s="218">
        <v>3.1009000000000002</v>
      </c>
    </row>
    <row r="24962" spans="1:3" ht="15" customHeight="1" x14ac:dyDescent="0.25">
      <c r="A24962" s="216">
        <v>45770</v>
      </c>
      <c r="B24962" s="217" t="s">
        <v>261</v>
      </c>
      <c r="C24962" s="218">
        <v>3.1153</v>
      </c>
    </row>
    <row r="24963" spans="1:3" ht="15" customHeight="1" x14ac:dyDescent="0.25">
      <c r="A24963" s="216">
        <v>45771</v>
      </c>
      <c r="B24963" s="217" t="s">
        <v>261</v>
      </c>
      <c r="C24963" s="218">
        <v>3.1301999999999999</v>
      </c>
    </row>
    <row r="24964" spans="1:3" ht="15" customHeight="1" x14ac:dyDescent="0.25">
      <c r="A24964" s="216">
        <v>45772</v>
      </c>
      <c r="B24964" s="217" t="s">
        <v>261</v>
      </c>
      <c r="C24964" s="218">
        <v>3.1450999999999998</v>
      </c>
    </row>
    <row r="24965" spans="1:3" ht="15" customHeight="1" x14ac:dyDescent="0.25">
      <c r="A24965" s="216">
        <v>45775</v>
      </c>
      <c r="B24965" s="217" t="s">
        <v>261</v>
      </c>
      <c r="C24965" s="218">
        <v>3.1901999999999999</v>
      </c>
    </row>
    <row r="24966" spans="1:3" ht="15" customHeight="1" x14ac:dyDescent="0.25">
      <c r="A24966" s="216">
        <v>45776</v>
      </c>
      <c r="B24966" s="217" t="s">
        <v>261</v>
      </c>
      <c r="C24966" s="218">
        <v>3.2050999999999998</v>
      </c>
    </row>
    <row r="24967" spans="1:3" ht="15" customHeight="1" x14ac:dyDescent="0.25">
      <c r="A24967" s="216">
        <v>45777</v>
      </c>
      <c r="B24967" s="217" t="s">
        <v>261</v>
      </c>
      <c r="C24967" s="218">
        <v>3.2202999999999999</v>
      </c>
    </row>
    <row r="24968" spans="1:3" ht="15" customHeight="1" x14ac:dyDescent="0.25">
      <c r="A24968" s="216">
        <v>45778</v>
      </c>
      <c r="B24968" s="217" t="s">
        <v>261</v>
      </c>
      <c r="C24968" s="218">
        <v>3.2355</v>
      </c>
    </row>
    <row r="24969" spans="1:3" ht="15" customHeight="1" x14ac:dyDescent="0.25">
      <c r="A24969" s="216">
        <v>45779</v>
      </c>
      <c r="B24969" s="217" t="s">
        <v>261</v>
      </c>
      <c r="C24969" s="218">
        <v>3.2504</v>
      </c>
    </row>
    <row r="24970" spans="1:3" ht="15" customHeight="1" x14ac:dyDescent="0.25">
      <c r="A24970" s="216">
        <v>45783</v>
      </c>
      <c r="B24970" s="217" t="s">
        <v>261</v>
      </c>
      <c r="C24970" s="218">
        <v>3.3096999999999999</v>
      </c>
    </row>
    <row r="24971" spans="1:3" ht="15" customHeight="1" x14ac:dyDescent="0.25">
      <c r="A24971" s="216">
        <v>45784</v>
      </c>
      <c r="B24971" s="217" t="s">
        <v>261</v>
      </c>
      <c r="C24971" s="218">
        <v>3.3252999999999999</v>
      </c>
    </row>
    <row r="24972" spans="1:3" ht="15" customHeight="1" x14ac:dyDescent="0.25">
      <c r="A24972" s="216">
        <v>45785</v>
      </c>
      <c r="B24972" s="217" t="s">
        <v>261</v>
      </c>
      <c r="C24972" s="218">
        <v>3.3405</v>
      </c>
    </row>
    <row r="24973" spans="1:3" ht="15" customHeight="1" x14ac:dyDescent="0.25">
      <c r="A24973" s="216">
        <v>45786</v>
      </c>
      <c r="B24973" s="217" t="s">
        <v>261</v>
      </c>
      <c r="C24973" s="218">
        <v>3.3553999999999999</v>
      </c>
    </row>
    <row r="24974" spans="1:3" ht="15" customHeight="1" x14ac:dyDescent="0.25">
      <c r="A24974" s="216">
        <v>45789</v>
      </c>
      <c r="B24974" s="217" t="s">
        <v>261</v>
      </c>
      <c r="C24974" s="218">
        <v>3.4003000000000001</v>
      </c>
    </row>
    <row r="24975" spans="1:3" ht="15" customHeight="1" x14ac:dyDescent="0.25">
      <c r="A24975" s="216">
        <v>45790</v>
      </c>
      <c r="B24975" s="217" t="s">
        <v>261</v>
      </c>
      <c r="C24975" s="218">
        <v>3.4156</v>
      </c>
    </row>
    <row r="24976" spans="1:3" ht="15" customHeight="1" x14ac:dyDescent="0.25">
      <c r="A24976" s="216">
        <v>45791</v>
      </c>
      <c r="B24976" s="217" t="s">
        <v>261</v>
      </c>
      <c r="C24976" s="218">
        <v>3.4302000000000001</v>
      </c>
    </row>
    <row r="24977" spans="1:3" ht="15" customHeight="1" x14ac:dyDescent="0.25">
      <c r="A24977" s="216">
        <v>45792</v>
      </c>
      <c r="B24977" s="217" t="s">
        <v>261</v>
      </c>
      <c r="C24977" s="218">
        <v>3.4445999999999999</v>
      </c>
    </row>
    <row r="24978" spans="1:3" ht="15" customHeight="1" x14ac:dyDescent="0.25">
      <c r="A24978" s="216">
        <v>45793</v>
      </c>
      <c r="B24978" s="217" t="s">
        <v>261</v>
      </c>
      <c r="C24978" s="218">
        <v>3.4588999999999999</v>
      </c>
    </row>
    <row r="24979" spans="1:3" ht="15" customHeight="1" x14ac:dyDescent="0.25">
      <c r="A24979" s="216">
        <v>45796</v>
      </c>
      <c r="B24979" s="217" t="s">
        <v>261</v>
      </c>
      <c r="C24979" s="218">
        <v>3.5023</v>
      </c>
    </row>
    <row r="24980" spans="1:3" ht="15" customHeight="1" x14ac:dyDescent="0.25">
      <c r="A24980" s="216">
        <v>45797</v>
      </c>
      <c r="B24980" s="217" t="s">
        <v>261</v>
      </c>
      <c r="C24980" s="218">
        <v>3.5171000000000001</v>
      </c>
    </row>
    <row r="24981" spans="1:3" ht="15" customHeight="1" x14ac:dyDescent="0.25">
      <c r="A24981" s="216">
        <v>45798</v>
      </c>
      <c r="B24981" s="217" t="s">
        <v>261</v>
      </c>
      <c r="C24981" s="218">
        <v>3.5312999999999999</v>
      </c>
    </row>
    <row r="24982" spans="1:3" ht="15" customHeight="1" x14ac:dyDescent="0.25">
      <c r="A24982" s="216">
        <v>45799</v>
      </c>
      <c r="B24982" s="217" t="s">
        <v>261</v>
      </c>
      <c r="C24982" s="218">
        <v>3.5455999999999999</v>
      </c>
    </row>
    <row r="24983" spans="1:3" ht="15" customHeight="1" x14ac:dyDescent="0.25">
      <c r="A24983" s="216">
        <v>45800</v>
      </c>
      <c r="B24983" s="217" t="s">
        <v>261</v>
      </c>
      <c r="C24983" s="218">
        <v>3.5594999999999999</v>
      </c>
    </row>
    <row r="24984" spans="1:3" ht="15" customHeight="1" x14ac:dyDescent="0.25">
      <c r="A24984" s="216">
        <v>45804</v>
      </c>
      <c r="B24984" s="217" t="s">
        <v>261</v>
      </c>
      <c r="C24984" s="218">
        <v>3.6168</v>
      </c>
    </row>
    <row r="24985" spans="1:3" ht="15" customHeight="1" x14ac:dyDescent="0.25">
      <c r="A24985" s="216">
        <v>45805</v>
      </c>
      <c r="B24985" s="217" t="s">
        <v>261</v>
      </c>
      <c r="C24985" s="218">
        <v>3.6314000000000002</v>
      </c>
    </row>
    <row r="24986" spans="1:3" ht="15" customHeight="1" x14ac:dyDescent="0.25">
      <c r="A24986" s="216">
        <v>45806</v>
      </c>
      <c r="B24986" s="217" t="s">
        <v>261</v>
      </c>
      <c r="C24986" s="218">
        <v>3.6459000000000001</v>
      </c>
    </row>
    <row r="24987" spans="1:3" ht="15" customHeight="1" x14ac:dyDescent="0.25">
      <c r="A24987" s="216">
        <v>45807</v>
      </c>
      <c r="B24987" s="217" t="s">
        <v>261</v>
      </c>
      <c r="C24987" s="218">
        <v>3.6606999999999998</v>
      </c>
    </row>
    <row r="24988" spans="1:3" ht="15" customHeight="1" x14ac:dyDescent="0.25">
      <c r="A24988" s="216">
        <v>45810</v>
      </c>
      <c r="B24988" s="217" t="s">
        <v>261</v>
      </c>
      <c r="C24988" s="218">
        <v>3.7042000000000002</v>
      </c>
    </row>
    <row r="24989" spans="1:3" ht="15" customHeight="1" x14ac:dyDescent="0.25">
      <c r="A24989" s="216">
        <v>45811</v>
      </c>
      <c r="B24989" s="217" t="s">
        <v>261</v>
      </c>
      <c r="C24989" s="218">
        <v>3.7183999999999999</v>
      </c>
    </row>
    <row r="24990" spans="1:3" ht="15" customHeight="1" x14ac:dyDescent="0.25">
      <c r="A24990" s="216">
        <v>45812</v>
      </c>
      <c r="B24990" s="217" t="s">
        <v>261</v>
      </c>
      <c r="C24990" s="218">
        <v>3.7326999999999999</v>
      </c>
    </row>
    <row r="24991" spans="1:3" ht="15" customHeight="1" x14ac:dyDescent="0.25">
      <c r="A24991" s="216">
        <v>45813</v>
      </c>
      <c r="B24991" s="217" t="s">
        <v>261</v>
      </c>
      <c r="C24991" s="218">
        <v>3.7473000000000001</v>
      </c>
    </row>
    <row r="24992" spans="1:3" ht="15" customHeight="1" x14ac:dyDescent="0.25">
      <c r="A24992" s="216">
        <v>45814</v>
      </c>
      <c r="B24992" s="217" t="s">
        <v>261</v>
      </c>
      <c r="C24992" s="218">
        <v>3.7618</v>
      </c>
    </row>
    <row r="24993" spans="1:3" ht="15" customHeight="1" x14ac:dyDescent="0.25">
      <c r="A24993" s="216">
        <v>45817</v>
      </c>
      <c r="B24993" s="217" t="s">
        <v>261</v>
      </c>
      <c r="C24993" s="218">
        <v>3.806</v>
      </c>
    </row>
    <row r="24994" spans="1:3" ht="15" customHeight="1" x14ac:dyDescent="0.25">
      <c r="A24994" s="216">
        <v>45818</v>
      </c>
      <c r="B24994" s="217" t="s">
        <v>261</v>
      </c>
      <c r="C24994" s="218">
        <v>3.8201999999999998</v>
      </c>
    </row>
    <row r="24995" spans="1:3" ht="15" customHeight="1" x14ac:dyDescent="0.25">
      <c r="A24995" s="216">
        <v>45819</v>
      </c>
      <c r="B24995" s="217" t="s">
        <v>261</v>
      </c>
      <c r="C24995" s="218">
        <v>3.8344</v>
      </c>
    </row>
    <row r="24996" spans="1:3" ht="15" customHeight="1" x14ac:dyDescent="0.25">
      <c r="A24996" s="216">
        <v>45820</v>
      </c>
      <c r="B24996" s="217" t="s">
        <v>261</v>
      </c>
      <c r="C24996" s="218">
        <v>3.8490000000000002</v>
      </c>
    </row>
    <row r="24997" spans="1:3" ht="15" customHeight="1" x14ac:dyDescent="0.25">
      <c r="A24997" s="216">
        <v>45821</v>
      </c>
      <c r="B24997" s="217" t="s">
        <v>261</v>
      </c>
      <c r="C24997" s="218">
        <v>3.8645999999999998</v>
      </c>
    </row>
    <row r="24998" spans="1:3" ht="15" customHeight="1" x14ac:dyDescent="0.25">
      <c r="A24998" s="216">
        <v>45824</v>
      </c>
      <c r="B24998" s="217" t="s">
        <v>261</v>
      </c>
      <c r="C24998" s="218">
        <v>3.9079000000000002</v>
      </c>
    </row>
    <row r="24999" spans="1:3" ht="15" customHeight="1" x14ac:dyDescent="0.25">
      <c r="A24999" s="216">
        <v>45825</v>
      </c>
      <c r="B24999" s="217" t="s">
        <v>261</v>
      </c>
      <c r="C24999" s="218">
        <v>3.9220999999999999</v>
      </c>
    </row>
    <row r="25000" spans="1:3" ht="15" customHeight="1" x14ac:dyDescent="0.25">
      <c r="A25000" s="216">
        <v>45826</v>
      </c>
      <c r="B25000" s="217" t="s">
        <v>261</v>
      </c>
      <c r="C25000" s="218">
        <v>3.9359000000000002</v>
      </c>
    </row>
    <row r="25001" spans="1:3" ht="15" customHeight="1" x14ac:dyDescent="0.25">
      <c r="A25001" s="216">
        <v>45827</v>
      </c>
      <c r="B25001" s="217" t="s">
        <v>261</v>
      </c>
      <c r="C25001" s="218">
        <v>3.9498000000000002</v>
      </c>
    </row>
    <row r="25002" spans="1:3" ht="15" customHeight="1" x14ac:dyDescent="0.25">
      <c r="A25002" s="216">
        <v>45828</v>
      </c>
      <c r="B25002" s="217" t="s">
        <v>261</v>
      </c>
      <c r="C25002" s="218">
        <v>3.9634999999999998</v>
      </c>
    </row>
    <row r="25003" spans="1:3" ht="15" customHeight="1" x14ac:dyDescent="0.25">
      <c r="A25003" s="216">
        <v>45831</v>
      </c>
      <c r="B25003" s="217" t="s">
        <v>261</v>
      </c>
      <c r="C25003" s="218">
        <v>4.0068999999999999</v>
      </c>
    </row>
    <row r="25004" spans="1:3" ht="15" customHeight="1" x14ac:dyDescent="0.25">
      <c r="A25004" s="216">
        <v>45832</v>
      </c>
      <c r="B25004" s="217" t="s">
        <v>261</v>
      </c>
      <c r="C25004" s="218">
        <v>4.0206999999999997</v>
      </c>
    </row>
    <row r="25005" spans="1:3" ht="15" customHeight="1" x14ac:dyDescent="0.25">
      <c r="A25005" s="216">
        <v>45833</v>
      </c>
      <c r="B25005" s="217" t="s">
        <v>261</v>
      </c>
      <c r="C25005" s="218">
        <v>4.0343999999999998</v>
      </c>
    </row>
    <row r="25006" spans="1:3" ht="15" customHeight="1" x14ac:dyDescent="0.25">
      <c r="A25006" s="216">
        <v>45834</v>
      </c>
      <c r="B25006" s="217" t="s">
        <v>261</v>
      </c>
      <c r="C25006" s="218">
        <v>4.0484999999999998</v>
      </c>
    </row>
    <row r="25007" spans="1:3" ht="15" customHeight="1" x14ac:dyDescent="0.25">
      <c r="A25007" s="216">
        <v>45835</v>
      </c>
      <c r="B25007" s="217" t="s">
        <v>261</v>
      </c>
      <c r="C25007" s="218">
        <v>4.0622999999999996</v>
      </c>
    </row>
    <row r="25008" spans="1:3" ht="15" customHeight="1" x14ac:dyDescent="0.25">
      <c r="A25008" s="216">
        <v>45838</v>
      </c>
      <c r="B25008" s="217" t="s">
        <v>261</v>
      </c>
      <c r="C25008" s="218">
        <v>4.1037999999999997</v>
      </c>
    </row>
    <row r="25009" spans="1:3" ht="15" customHeight="1" x14ac:dyDescent="0.25">
      <c r="A25009" s="216">
        <v>45839</v>
      </c>
      <c r="B25009" s="217" t="s">
        <v>261</v>
      </c>
      <c r="C25009" s="218">
        <v>4.1178999999999997</v>
      </c>
    </row>
    <row r="25010" spans="1:3" ht="15" customHeight="1" x14ac:dyDescent="0.25">
      <c r="A25010" s="216">
        <v>45840</v>
      </c>
      <c r="B25010" s="217" t="s">
        <v>261</v>
      </c>
      <c r="C25010" s="218">
        <v>4.1319999999999997</v>
      </c>
    </row>
    <row r="25011" spans="1:3" ht="15" customHeight="1" x14ac:dyDescent="0.25">
      <c r="A25011" s="216">
        <v>45841</v>
      </c>
      <c r="B25011" s="217" t="s">
        <v>261</v>
      </c>
      <c r="C25011" s="218">
        <v>4.1458000000000004</v>
      </c>
    </row>
    <row r="25012" spans="1:3" ht="15" customHeight="1" x14ac:dyDescent="0.25">
      <c r="A25012" s="216">
        <v>45842</v>
      </c>
      <c r="B25012" s="217" t="s">
        <v>261</v>
      </c>
      <c r="C25012" s="218">
        <v>4.1596000000000002</v>
      </c>
    </row>
    <row r="25013" spans="1:3" ht="15" customHeight="1" x14ac:dyDescent="0.25">
      <c r="A25013" s="216">
        <v>45845</v>
      </c>
      <c r="B25013" s="217" t="s">
        <v>261</v>
      </c>
      <c r="C25013" s="218">
        <v>4.2008000000000001</v>
      </c>
    </row>
    <row r="25014" spans="1:3" ht="15" customHeight="1" x14ac:dyDescent="0.25">
      <c r="A25014" s="216">
        <v>45846</v>
      </c>
      <c r="B25014" s="217" t="s">
        <v>261</v>
      </c>
      <c r="C25014" s="218">
        <v>4.2145999999999999</v>
      </c>
    </row>
    <row r="25015" spans="1:3" ht="15" customHeight="1" x14ac:dyDescent="0.25">
      <c r="A25015" s="216">
        <v>45847</v>
      </c>
      <c r="B25015" s="217" t="s">
        <v>261</v>
      </c>
      <c r="C25015" s="218">
        <v>4.2283999999999997</v>
      </c>
    </row>
    <row r="25016" spans="1:3" ht="15" customHeight="1" x14ac:dyDescent="0.25">
      <c r="A25016" s="216">
        <v>45848</v>
      </c>
      <c r="B25016" s="217" t="s">
        <v>261</v>
      </c>
      <c r="C25016" s="218">
        <v>4.2422000000000004</v>
      </c>
    </row>
    <row r="25017" spans="1:3" ht="15" customHeight="1" x14ac:dyDescent="0.25">
      <c r="A25017" s="216">
        <v>45849</v>
      </c>
      <c r="B25017" s="217" t="s">
        <v>261</v>
      </c>
      <c r="C25017" s="218">
        <v>4.2561</v>
      </c>
    </row>
    <row r="25018" spans="1:3" ht="15" customHeight="1" x14ac:dyDescent="0.25">
      <c r="A25018" s="216">
        <v>45852</v>
      </c>
      <c r="B25018" s="217" t="s">
        <v>261</v>
      </c>
      <c r="C25018" s="218">
        <v>4.2979000000000003</v>
      </c>
    </row>
    <row r="25019" spans="1:3" ht="15" customHeight="1" x14ac:dyDescent="0.25">
      <c r="A25019" s="216">
        <v>45853</v>
      </c>
      <c r="B25019" s="217" t="s">
        <v>261</v>
      </c>
      <c r="C25019" s="218">
        <v>4.3117999999999999</v>
      </c>
    </row>
    <row r="25020" spans="1:3" ht="15" customHeight="1" x14ac:dyDescent="0.25">
      <c r="A25020" s="216">
        <v>45854</v>
      </c>
      <c r="B25020" s="217" t="s">
        <v>261</v>
      </c>
      <c r="C25020" s="218">
        <v>4.3257000000000003</v>
      </c>
    </row>
    <row r="25021" spans="1:3" ht="15" customHeight="1" x14ac:dyDescent="0.25">
      <c r="A25021" s="216">
        <v>45855</v>
      </c>
      <c r="B25021" s="217" t="s">
        <v>261</v>
      </c>
      <c r="C25021" s="218">
        <v>4.3402000000000003</v>
      </c>
    </row>
    <row r="25022" spans="1:3" ht="15" customHeight="1" x14ac:dyDescent="0.25">
      <c r="A25022" s="216">
        <v>45856</v>
      </c>
      <c r="B25022" s="217" t="s">
        <v>261</v>
      </c>
      <c r="C25022" s="218">
        <v>4.3548</v>
      </c>
    </row>
    <row r="25023" spans="1:3" ht="15" customHeight="1" x14ac:dyDescent="0.25">
      <c r="A25023" s="216">
        <v>45859</v>
      </c>
      <c r="B25023" s="217" t="s">
        <v>261</v>
      </c>
      <c r="C25023" s="218">
        <v>4.3960999999999997</v>
      </c>
    </row>
    <row r="25024" spans="1:3" ht="15" customHeight="1" x14ac:dyDescent="0.25">
      <c r="A25024" s="216">
        <v>45860</v>
      </c>
      <c r="B25024" s="217" t="s">
        <v>261</v>
      </c>
      <c r="C25024" s="218">
        <v>4.4097</v>
      </c>
    </row>
    <row r="25025" spans="1:3" ht="15" customHeight="1" x14ac:dyDescent="0.25">
      <c r="A25025" s="216">
        <v>45861</v>
      </c>
      <c r="B25025" s="217" t="s">
        <v>261</v>
      </c>
      <c r="C25025" s="218">
        <v>4.4231999999999996</v>
      </c>
    </row>
    <row r="25026" spans="1:3" ht="15" customHeight="1" x14ac:dyDescent="0.25">
      <c r="A25026" s="216">
        <v>45862</v>
      </c>
      <c r="B25026" s="217" t="s">
        <v>261</v>
      </c>
      <c r="C25026" s="218">
        <v>4.4367999999999999</v>
      </c>
    </row>
    <row r="25027" spans="1:3" ht="15" customHeight="1" x14ac:dyDescent="0.25">
      <c r="A25027" s="216">
        <v>45863</v>
      </c>
      <c r="B25027" s="217" t="s">
        <v>261</v>
      </c>
      <c r="C25027" s="218">
        <v>4.4504000000000001</v>
      </c>
    </row>
    <row r="25028" spans="1:3" ht="15" customHeight="1" x14ac:dyDescent="0.25">
      <c r="A25028" s="216">
        <v>45866</v>
      </c>
      <c r="B25028" s="217" t="s">
        <v>261</v>
      </c>
      <c r="C25028" s="218">
        <v>4.5064000000000002</v>
      </c>
    </row>
    <row r="25029" spans="1:3" ht="15" customHeight="1" x14ac:dyDescent="0.25">
      <c r="A25029" s="216">
        <v>45867</v>
      </c>
      <c r="B25029" s="217" t="s">
        <v>261</v>
      </c>
      <c r="C25029" s="218">
        <v>4.5065</v>
      </c>
    </row>
    <row r="25030" spans="1:3" ht="15" customHeight="1" x14ac:dyDescent="0.25">
      <c r="A25030" s="216">
        <v>45868</v>
      </c>
      <c r="B25030" s="217" t="s">
        <v>261</v>
      </c>
      <c r="C25030" s="218">
        <v>4.5199999999999996</v>
      </c>
    </row>
    <row r="25031" spans="1:3" ht="15" customHeight="1" x14ac:dyDescent="0.25">
      <c r="A25031" s="216">
        <v>45869</v>
      </c>
      <c r="B25031" s="217" t="s">
        <v>261</v>
      </c>
      <c r="C25031" s="218">
        <v>4.5335000000000001</v>
      </c>
    </row>
    <row r="25032" spans="1:3" ht="15" customHeight="1" x14ac:dyDescent="0.25">
      <c r="A25032" s="216">
        <v>45870</v>
      </c>
      <c r="B25032" s="217" t="s">
        <v>261</v>
      </c>
      <c r="C25032" s="218">
        <v>4.5468999999999999</v>
      </c>
    </row>
    <row r="25033" spans="1:3" ht="15" customHeight="1" x14ac:dyDescent="0.25">
      <c r="A25033" s="216">
        <v>45873</v>
      </c>
      <c r="B25033" s="217" t="s">
        <v>261</v>
      </c>
      <c r="C25033" s="218">
        <v>4.5875000000000004</v>
      </c>
    </row>
    <row r="25034" spans="1:3" ht="15" customHeight="1" x14ac:dyDescent="0.25">
      <c r="A25034" s="216">
        <v>45874</v>
      </c>
      <c r="B25034" s="217" t="s">
        <v>261</v>
      </c>
      <c r="C25034" s="218">
        <v>4.6012000000000004</v>
      </c>
    </row>
    <row r="25035" spans="1:3" ht="15" customHeight="1" x14ac:dyDescent="0.25">
      <c r="A25035" s="216">
        <v>45875</v>
      </c>
      <c r="B25035" s="217" t="s">
        <v>261</v>
      </c>
      <c r="C25035" s="218">
        <v>4.6151</v>
      </c>
    </row>
    <row r="25036" spans="1:3" ht="15" customHeight="1" x14ac:dyDescent="0.25">
      <c r="A25036" s="216">
        <v>45876</v>
      </c>
      <c r="B25036" s="217" t="s">
        <v>261</v>
      </c>
      <c r="C25036" s="218">
        <v>4.6284999999999998</v>
      </c>
    </row>
    <row r="25037" spans="1:3" ht="15" customHeight="1" x14ac:dyDescent="0.25">
      <c r="A25037" s="216">
        <v>45877</v>
      </c>
      <c r="B25037" s="217" t="s">
        <v>261</v>
      </c>
      <c r="C25037" s="218">
        <v>4.6421999999999999</v>
      </c>
    </row>
    <row r="25038" spans="1:3" ht="15" customHeight="1" x14ac:dyDescent="0.25">
      <c r="A25038" s="216">
        <v>45880</v>
      </c>
      <c r="B25038" s="217" t="s">
        <v>261</v>
      </c>
      <c r="C25038" s="218">
        <v>4.6818</v>
      </c>
    </row>
    <row r="25039" spans="1:3" ht="15" customHeight="1" x14ac:dyDescent="0.25">
      <c r="A25039" s="216">
        <v>45881</v>
      </c>
      <c r="B25039" s="217" t="s">
        <v>261</v>
      </c>
      <c r="C25039" s="218">
        <v>4.6954000000000002</v>
      </c>
    </row>
    <row r="25040" spans="1:3" ht="15" customHeight="1" x14ac:dyDescent="0.25">
      <c r="A25040" s="216">
        <v>45882</v>
      </c>
      <c r="B25040" s="217" t="s">
        <v>261</v>
      </c>
      <c r="C25040" s="218">
        <v>4.7087000000000003</v>
      </c>
    </row>
    <row r="25041" spans="1:3" ht="15" customHeight="1" x14ac:dyDescent="0.25">
      <c r="A25041" s="216">
        <v>45883</v>
      </c>
      <c r="B25041" s="217" t="s">
        <v>261</v>
      </c>
      <c r="C25041" s="218">
        <v>4.7220000000000004</v>
      </c>
    </row>
    <row r="25042" spans="1:3" ht="15" customHeight="1" x14ac:dyDescent="0.25">
      <c r="A25042" s="216">
        <v>45884</v>
      </c>
      <c r="B25042" s="217" t="s">
        <v>261</v>
      </c>
      <c r="C25042" s="218">
        <v>4.7351999999999999</v>
      </c>
    </row>
    <row r="25043" spans="1:3" ht="15" customHeight="1" x14ac:dyDescent="0.25">
      <c r="A25043" s="216">
        <v>45887</v>
      </c>
      <c r="B25043" s="217" t="s">
        <v>261</v>
      </c>
      <c r="C25043" s="218">
        <v>4.7748999999999997</v>
      </c>
    </row>
    <row r="25044" spans="1:3" ht="15" customHeight="1" x14ac:dyDescent="0.25">
      <c r="A25044" s="216">
        <v>45888</v>
      </c>
      <c r="B25044" s="217" t="s">
        <v>261</v>
      </c>
      <c r="C25044" s="218">
        <v>4.7881999999999998</v>
      </c>
    </row>
    <row r="25045" spans="1:3" ht="15" customHeight="1" x14ac:dyDescent="0.25">
      <c r="A25045" s="216">
        <v>45889</v>
      </c>
      <c r="B25045" s="217" t="s">
        <v>261</v>
      </c>
      <c r="C25045" s="218">
        <v>4.8014000000000001</v>
      </c>
    </row>
    <row r="25046" spans="1:3" ht="15" customHeight="1" x14ac:dyDescent="0.25">
      <c r="A25046" s="216">
        <v>45890</v>
      </c>
      <c r="B25046" s="217" t="s">
        <v>261</v>
      </c>
      <c r="C25046" s="218">
        <v>4.8146000000000004</v>
      </c>
    </row>
    <row r="25047" spans="1:3" ht="15" customHeight="1" x14ac:dyDescent="0.25">
      <c r="A25047" s="216">
        <v>45891</v>
      </c>
      <c r="B25047" s="217" t="s">
        <v>261</v>
      </c>
      <c r="C25047" s="218">
        <v>4.8278999999999996</v>
      </c>
    </row>
    <row r="25048" spans="1:3" ht="15" customHeight="1" x14ac:dyDescent="0.25">
      <c r="A25048" s="216">
        <v>45895</v>
      </c>
      <c r="B25048" s="217" t="s">
        <v>261</v>
      </c>
      <c r="C25048" s="218">
        <v>4.8807999999999998</v>
      </c>
    </row>
    <row r="25049" spans="1:3" ht="15" customHeight="1" x14ac:dyDescent="0.25">
      <c r="A25049" s="216">
        <v>45896</v>
      </c>
      <c r="B25049" s="217" t="s">
        <v>261</v>
      </c>
      <c r="C25049" s="218">
        <v>4.8940000000000001</v>
      </c>
    </row>
    <row r="25050" spans="1:3" ht="15" customHeight="1" x14ac:dyDescent="0.25">
      <c r="A25050" s="216">
        <v>45897</v>
      </c>
      <c r="B25050" s="217" t="s">
        <v>261</v>
      </c>
      <c r="C25050" s="218">
        <v>4.9071999999999996</v>
      </c>
    </row>
    <row r="25051" spans="1:3" ht="15" customHeight="1" x14ac:dyDescent="0.25">
      <c r="A25051" s="216">
        <v>45898</v>
      </c>
      <c r="B25051" s="217" t="s">
        <v>261</v>
      </c>
      <c r="C25051" s="218">
        <v>4.9204999999999997</v>
      </c>
    </row>
    <row r="25052" spans="1:3" ht="15" customHeight="1" x14ac:dyDescent="0.25">
      <c r="A25052" s="216">
        <v>45901</v>
      </c>
      <c r="B25052" s="217" t="s">
        <v>261</v>
      </c>
      <c r="C25052" s="218">
        <v>4.9596999999999998</v>
      </c>
    </row>
    <row r="25053" spans="1:3" ht="15" customHeight="1" x14ac:dyDescent="0.25">
      <c r="A25053" s="216">
        <v>45902</v>
      </c>
      <c r="B25053" s="217" t="s">
        <v>261</v>
      </c>
      <c r="C25053" s="218">
        <v>4.9733999999999998</v>
      </c>
    </row>
    <row r="25054" spans="1:3" ht="15" customHeight="1" x14ac:dyDescent="0.25">
      <c r="A25054" s="216">
        <v>45903</v>
      </c>
      <c r="B25054" s="217" t="s">
        <v>261</v>
      </c>
      <c r="C25054" s="218">
        <v>4.9866000000000001</v>
      </c>
    </row>
    <row r="25055" spans="1:3" ht="15" customHeight="1" x14ac:dyDescent="0.25">
      <c r="A25055" s="216">
        <v>45904</v>
      </c>
      <c r="B25055" s="217" t="s">
        <v>261</v>
      </c>
      <c r="C25055" s="218">
        <v>5</v>
      </c>
    </row>
    <row r="25056" spans="1:3" ht="15" customHeight="1" x14ac:dyDescent="0.25">
      <c r="A25056" s="216">
        <v>45905</v>
      </c>
      <c r="B25056" s="217" t="s">
        <v>261</v>
      </c>
      <c r="C25056" s="218">
        <v>5.0133999999999999</v>
      </c>
    </row>
    <row r="25057" spans="1:3" ht="15" customHeight="1" x14ac:dyDescent="0.25">
      <c r="A25057" s="216">
        <v>45908</v>
      </c>
      <c r="B25057" s="217" t="s">
        <v>261</v>
      </c>
      <c r="C25057" s="218">
        <v>5.0532000000000004</v>
      </c>
    </row>
    <row r="25058" spans="1:3" ht="15" customHeight="1" x14ac:dyDescent="0.25">
      <c r="A25058" s="216">
        <v>45909</v>
      </c>
      <c r="B25058" s="217" t="s">
        <v>261</v>
      </c>
      <c r="C25058" s="218">
        <v>5.0663</v>
      </c>
    </row>
    <row r="25059" spans="1:3" ht="15" customHeight="1" x14ac:dyDescent="0.25">
      <c r="A25059" s="216">
        <v>45910</v>
      </c>
      <c r="B25059" s="217" t="s">
        <v>261</v>
      </c>
      <c r="C25059" s="218">
        <v>5.0796000000000001</v>
      </c>
    </row>
    <row r="25060" spans="1:3" ht="15" customHeight="1" x14ac:dyDescent="0.25">
      <c r="A25060" s="216">
        <v>45911</v>
      </c>
      <c r="B25060" s="217" t="s">
        <v>261</v>
      </c>
      <c r="C25060" s="218">
        <v>5.0929000000000002</v>
      </c>
    </row>
    <row r="25061" spans="1:3" ht="15" customHeight="1" x14ac:dyDescent="0.25">
      <c r="A25061" s="216">
        <v>45912</v>
      </c>
      <c r="B25061" s="217" t="s">
        <v>261</v>
      </c>
      <c r="C25061" s="218">
        <v>5.1063999999999998</v>
      </c>
    </row>
    <row r="25062" spans="1:3" ht="15" customHeight="1" x14ac:dyDescent="0.25">
      <c r="A25062" s="216">
        <v>45915</v>
      </c>
      <c r="B25062" s="217" t="s">
        <v>261</v>
      </c>
      <c r="C25062" s="218">
        <v>5.1471</v>
      </c>
    </row>
    <row r="25063" spans="1:3" ht="15" customHeight="1" x14ac:dyDescent="0.25">
      <c r="A25063" s="216">
        <v>45916</v>
      </c>
      <c r="B25063" s="217" t="s">
        <v>261</v>
      </c>
      <c r="C25063" s="218">
        <v>5.1608999999999998</v>
      </c>
    </row>
    <row r="25064" spans="1:3" ht="15" customHeight="1" x14ac:dyDescent="0.25">
      <c r="A25064" s="216">
        <v>45917</v>
      </c>
      <c r="B25064" s="217" t="s">
        <v>261</v>
      </c>
      <c r="C25064" s="218">
        <v>5.1748000000000003</v>
      </c>
    </row>
    <row r="25065" spans="1:3" ht="15" customHeight="1" x14ac:dyDescent="0.25">
      <c r="A25065" s="216">
        <v>45918</v>
      </c>
      <c r="B25065" s="217" t="s">
        <v>261</v>
      </c>
      <c r="C25065" s="218">
        <v>5.1886999999999999</v>
      </c>
    </row>
    <row r="25066" spans="1:3" ht="15" customHeight="1" x14ac:dyDescent="0.25">
      <c r="A25066" s="216">
        <v>45919</v>
      </c>
      <c r="B25066" s="217" t="s">
        <v>261</v>
      </c>
      <c r="C25066" s="218">
        <v>5.2020999999999997</v>
      </c>
    </row>
    <row r="25067" spans="1:3" ht="15" customHeight="1" x14ac:dyDescent="0.25">
      <c r="A25067" s="216">
        <v>45922</v>
      </c>
      <c r="B25067" s="217" t="s">
        <v>261</v>
      </c>
      <c r="C25067" s="218">
        <v>5.2426000000000004</v>
      </c>
    </row>
    <row r="25068" spans="1:3" ht="15" customHeight="1" x14ac:dyDescent="0.25">
      <c r="A25068" s="216">
        <v>45923</v>
      </c>
      <c r="B25068" s="217" t="s">
        <v>261</v>
      </c>
      <c r="C25068" s="218">
        <v>5.2565999999999997</v>
      </c>
    </row>
    <row r="25069" spans="1:3" ht="15" customHeight="1" x14ac:dyDescent="0.25">
      <c r="A25069" s="216">
        <v>45924</v>
      </c>
      <c r="B25069" s="217" t="s">
        <v>261</v>
      </c>
      <c r="C25069" s="218">
        <v>5.2702</v>
      </c>
    </row>
    <row r="25070" spans="1:3" ht="15" customHeight="1" x14ac:dyDescent="0.25">
      <c r="A25070" s="216">
        <v>45925</v>
      </c>
      <c r="B25070" s="217" t="s">
        <v>261</v>
      </c>
      <c r="C25070" s="218">
        <v>5.2838000000000003</v>
      </c>
    </row>
    <row r="25071" spans="1:3" ht="15" customHeight="1" x14ac:dyDescent="0.25">
      <c r="A25071" s="216">
        <v>45926</v>
      </c>
      <c r="B25071" s="217" t="s">
        <v>261</v>
      </c>
      <c r="C25071" s="218">
        <v>5.2972999999999999</v>
      </c>
    </row>
    <row r="25072" spans="1:3" ht="15" customHeight="1" x14ac:dyDescent="0.25">
      <c r="A25072" s="216">
        <v>45929</v>
      </c>
      <c r="B25072" s="217" t="s">
        <v>261</v>
      </c>
      <c r="C25072" s="218">
        <v>5.3384999999999998</v>
      </c>
    </row>
    <row r="25073" spans="1:3" ht="15" customHeight="1" x14ac:dyDescent="0.25">
      <c r="A25073" s="216">
        <v>45930</v>
      </c>
      <c r="B25073" s="217" t="s">
        <v>261</v>
      </c>
      <c r="C25073" s="218">
        <v>5.3521999999999998</v>
      </c>
    </row>
    <row r="25074" spans="1:3" ht="15" customHeight="1" x14ac:dyDescent="0.25">
      <c r="A25074" s="216">
        <v>45566</v>
      </c>
      <c r="B25074" s="217" t="s">
        <v>352</v>
      </c>
      <c r="C25074" s="218">
        <v>1.67E-2</v>
      </c>
    </row>
    <row r="25075" spans="1:3" ht="15" customHeight="1" x14ac:dyDescent="0.25">
      <c r="A25075" s="216">
        <v>45567</v>
      </c>
      <c r="B25075" s="217" t="s">
        <v>352</v>
      </c>
      <c r="C25075" s="218">
        <v>3.4099999999999998E-2</v>
      </c>
    </row>
    <row r="25076" spans="1:3" ht="15" customHeight="1" x14ac:dyDescent="0.25">
      <c r="A25076" s="216">
        <v>45568</v>
      </c>
      <c r="B25076" s="217" t="s">
        <v>352</v>
      </c>
      <c r="C25076" s="218">
        <v>5.11E-2</v>
      </c>
    </row>
    <row r="25077" spans="1:3" ht="15" customHeight="1" x14ac:dyDescent="0.25">
      <c r="A25077" s="216">
        <v>45569</v>
      </c>
      <c r="B25077" s="217" t="s">
        <v>352</v>
      </c>
      <c r="C25077" s="218">
        <v>6.83E-2</v>
      </c>
    </row>
    <row r="25078" spans="1:3" ht="15" customHeight="1" x14ac:dyDescent="0.25">
      <c r="A25078" s="216">
        <v>45572</v>
      </c>
      <c r="B25078" s="217" t="s">
        <v>352</v>
      </c>
      <c r="C25078" s="218">
        <v>0.11990000000000001</v>
      </c>
    </row>
    <row r="25079" spans="1:3" ht="15" customHeight="1" x14ac:dyDescent="0.25">
      <c r="A25079" s="216">
        <v>45573</v>
      </c>
      <c r="B25079" s="217" t="s">
        <v>352</v>
      </c>
      <c r="C25079" s="218">
        <v>0.13669999999999999</v>
      </c>
    </row>
    <row r="25080" spans="1:3" ht="15" customHeight="1" x14ac:dyDescent="0.25">
      <c r="A25080" s="216">
        <v>45574</v>
      </c>
      <c r="B25080" s="217" t="s">
        <v>352</v>
      </c>
      <c r="C25080" s="218">
        <v>0.1537</v>
      </c>
    </row>
    <row r="25081" spans="1:3" ht="15" customHeight="1" x14ac:dyDescent="0.25">
      <c r="A25081" s="216">
        <v>45575</v>
      </c>
      <c r="B25081" s="217" t="s">
        <v>352</v>
      </c>
      <c r="C25081" s="218">
        <v>0.1704</v>
      </c>
    </row>
    <row r="25082" spans="1:3" ht="15" customHeight="1" x14ac:dyDescent="0.25">
      <c r="A25082" s="216">
        <v>45576</v>
      </c>
      <c r="B25082" s="217" t="s">
        <v>352</v>
      </c>
      <c r="C25082" s="218">
        <v>0.187</v>
      </c>
    </row>
    <row r="25083" spans="1:3" ht="15" customHeight="1" x14ac:dyDescent="0.25">
      <c r="A25083" s="216">
        <v>45579</v>
      </c>
      <c r="B25083" s="217" t="s">
        <v>352</v>
      </c>
      <c r="C25083" s="218">
        <v>0.23680000000000001</v>
      </c>
    </row>
    <row r="25084" spans="1:3" ht="15" customHeight="1" x14ac:dyDescent="0.25">
      <c r="A25084" s="216">
        <v>45580</v>
      </c>
      <c r="B25084" s="217" t="s">
        <v>352</v>
      </c>
      <c r="C25084" s="218">
        <v>0.2535</v>
      </c>
    </row>
    <row r="25085" spans="1:3" ht="15" customHeight="1" x14ac:dyDescent="0.25">
      <c r="A25085" s="216">
        <v>45581</v>
      </c>
      <c r="B25085" s="217" t="s">
        <v>352</v>
      </c>
      <c r="C25085" s="218">
        <v>0.27029999999999998</v>
      </c>
    </row>
    <row r="25086" spans="1:3" ht="15" customHeight="1" x14ac:dyDescent="0.25">
      <c r="A25086" s="216">
        <v>45582</v>
      </c>
      <c r="B25086" s="217" t="s">
        <v>352</v>
      </c>
      <c r="C25086" s="218">
        <v>0.28689999999999999</v>
      </c>
    </row>
    <row r="25087" spans="1:3" ht="15" customHeight="1" x14ac:dyDescent="0.25">
      <c r="A25087" s="216">
        <v>45583</v>
      </c>
      <c r="B25087" s="217" t="s">
        <v>352</v>
      </c>
      <c r="C25087" s="218">
        <v>0.30349999999999999</v>
      </c>
    </row>
    <row r="25088" spans="1:3" ht="15" customHeight="1" x14ac:dyDescent="0.25">
      <c r="A25088" s="216">
        <v>45586</v>
      </c>
      <c r="B25088" s="217" t="s">
        <v>352</v>
      </c>
      <c r="C25088" s="218">
        <v>0.35370000000000001</v>
      </c>
    </row>
    <row r="25089" spans="1:3" ht="15" customHeight="1" x14ac:dyDescent="0.25">
      <c r="A25089" s="216">
        <v>45587</v>
      </c>
      <c r="B25089" s="217" t="s">
        <v>352</v>
      </c>
      <c r="C25089" s="218">
        <v>0.37030000000000002</v>
      </c>
    </row>
    <row r="25090" spans="1:3" ht="15" customHeight="1" x14ac:dyDescent="0.25">
      <c r="A25090" s="216">
        <v>45588</v>
      </c>
      <c r="B25090" s="217" t="s">
        <v>352</v>
      </c>
      <c r="C25090" s="218">
        <v>0.38700000000000001</v>
      </c>
    </row>
    <row r="25091" spans="1:3" ht="15" customHeight="1" x14ac:dyDescent="0.25">
      <c r="A25091" s="216">
        <v>45589</v>
      </c>
      <c r="B25091" s="217" t="s">
        <v>352</v>
      </c>
      <c r="C25091" s="218">
        <v>0.40339999999999998</v>
      </c>
    </row>
    <row r="25092" spans="1:3" ht="15" customHeight="1" x14ac:dyDescent="0.25">
      <c r="A25092" s="216">
        <v>45590</v>
      </c>
      <c r="B25092" s="217" t="s">
        <v>352</v>
      </c>
      <c r="C25092" s="218">
        <v>0.41970000000000002</v>
      </c>
    </row>
    <row r="25093" spans="1:3" ht="15" customHeight="1" x14ac:dyDescent="0.25">
      <c r="A25093" s="216">
        <v>45593</v>
      </c>
      <c r="B25093" s="217" t="s">
        <v>352</v>
      </c>
      <c r="C25093" s="218">
        <v>0.46889999999999998</v>
      </c>
    </row>
    <row r="25094" spans="1:3" ht="15" customHeight="1" x14ac:dyDescent="0.25">
      <c r="A25094" s="216">
        <v>45594</v>
      </c>
      <c r="B25094" s="217" t="s">
        <v>352</v>
      </c>
      <c r="C25094" s="218">
        <v>0.48580000000000001</v>
      </c>
    </row>
    <row r="25095" spans="1:3" ht="15" customHeight="1" x14ac:dyDescent="0.25">
      <c r="A25095" s="216">
        <v>45595</v>
      </c>
      <c r="B25095" s="217" t="s">
        <v>352</v>
      </c>
      <c r="C25095" s="218">
        <v>0.50239999999999996</v>
      </c>
    </row>
    <row r="25096" spans="1:3" ht="15" customHeight="1" x14ac:dyDescent="0.25">
      <c r="A25096" s="216">
        <v>45596</v>
      </c>
      <c r="B25096" s="217" t="s">
        <v>352</v>
      </c>
      <c r="C25096" s="218">
        <v>0.51880000000000004</v>
      </c>
    </row>
    <row r="25097" spans="1:3" ht="15" customHeight="1" x14ac:dyDescent="0.25">
      <c r="A25097" s="216">
        <v>45597</v>
      </c>
      <c r="B25097" s="217" t="s">
        <v>352</v>
      </c>
      <c r="C25097" s="218">
        <v>0.53549999999999998</v>
      </c>
    </row>
    <row r="25098" spans="1:3" ht="15" customHeight="1" x14ac:dyDescent="0.25">
      <c r="A25098" s="216">
        <v>45600</v>
      </c>
      <c r="B25098" s="217" t="s">
        <v>352</v>
      </c>
      <c r="C25098" s="218">
        <v>0.58489999999999998</v>
      </c>
    </row>
    <row r="25099" spans="1:3" ht="15" customHeight="1" x14ac:dyDescent="0.25">
      <c r="A25099" s="216">
        <v>45601</v>
      </c>
      <c r="B25099" s="217" t="s">
        <v>352</v>
      </c>
      <c r="C25099" s="218">
        <v>0.60119999999999996</v>
      </c>
    </row>
    <row r="25100" spans="1:3" ht="15" customHeight="1" x14ac:dyDescent="0.25">
      <c r="A25100" s="216">
        <v>45602</v>
      </c>
      <c r="B25100" s="217" t="s">
        <v>352</v>
      </c>
      <c r="C25100" s="218">
        <v>0.61780000000000002</v>
      </c>
    </row>
    <row r="25101" spans="1:3" ht="15" customHeight="1" x14ac:dyDescent="0.25">
      <c r="A25101" s="216">
        <v>45603</v>
      </c>
      <c r="B25101" s="217" t="s">
        <v>352</v>
      </c>
      <c r="C25101" s="218">
        <v>0.63419999999999999</v>
      </c>
    </row>
    <row r="25102" spans="1:3" ht="15" customHeight="1" x14ac:dyDescent="0.25">
      <c r="A25102" s="216">
        <v>45604</v>
      </c>
      <c r="B25102" s="217" t="s">
        <v>352</v>
      </c>
      <c r="C25102" s="218">
        <v>0.65080000000000005</v>
      </c>
    </row>
    <row r="25103" spans="1:3" ht="15" customHeight="1" x14ac:dyDescent="0.25">
      <c r="A25103" s="216">
        <v>45607</v>
      </c>
      <c r="B25103" s="217" t="s">
        <v>352</v>
      </c>
      <c r="C25103" s="218">
        <v>0.70020000000000004</v>
      </c>
    </row>
    <row r="25104" spans="1:3" ht="15" customHeight="1" x14ac:dyDescent="0.25">
      <c r="A25104" s="216">
        <v>45608</v>
      </c>
      <c r="B25104" s="217" t="s">
        <v>352</v>
      </c>
      <c r="C25104" s="218">
        <v>0.71650000000000003</v>
      </c>
    </row>
    <row r="25105" spans="1:3" ht="15" customHeight="1" x14ac:dyDescent="0.25">
      <c r="A25105" s="216">
        <v>45609</v>
      </c>
      <c r="B25105" s="217" t="s">
        <v>352</v>
      </c>
      <c r="C25105" s="218">
        <v>0.73280000000000001</v>
      </c>
    </row>
    <row r="25106" spans="1:3" ht="15" customHeight="1" x14ac:dyDescent="0.25">
      <c r="A25106" s="216">
        <v>45610</v>
      </c>
      <c r="B25106" s="217" t="s">
        <v>352</v>
      </c>
      <c r="C25106" s="218">
        <v>0.749</v>
      </c>
    </row>
    <row r="25107" spans="1:3" ht="15" customHeight="1" x14ac:dyDescent="0.25">
      <c r="A25107" s="216">
        <v>45611</v>
      </c>
      <c r="B25107" s="217" t="s">
        <v>352</v>
      </c>
      <c r="C25107" s="218">
        <v>0.76500000000000001</v>
      </c>
    </row>
    <row r="25108" spans="1:3" ht="15" customHeight="1" x14ac:dyDescent="0.25">
      <c r="A25108" s="216">
        <v>45614</v>
      </c>
      <c r="B25108" s="217" t="s">
        <v>352</v>
      </c>
      <c r="C25108" s="218">
        <v>0.81399999999999995</v>
      </c>
    </row>
    <row r="25109" spans="1:3" ht="15" customHeight="1" x14ac:dyDescent="0.25">
      <c r="A25109" s="216">
        <v>45615</v>
      </c>
      <c r="B25109" s="217" t="s">
        <v>352</v>
      </c>
      <c r="C25109" s="218">
        <v>0.83030000000000004</v>
      </c>
    </row>
    <row r="25110" spans="1:3" ht="15" customHeight="1" x14ac:dyDescent="0.25">
      <c r="A25110" s="216">
        <v>45616</v>
      </c>
      <c r="B25110" s="217" t="s">
        <v>352</v>
      </c>
      <c r="C25110" s="218">
        <v>0.84670000000000001</v>
      </c>
    </row>
    <row r="25111" spans="1:3" ht="15" customHeight="1" x14ac:dyDescent="0.25">
      <c r="A25111" s="216">
        <v>45617</v>
      </c>
      <c r="B25111" s="217" t="s">
        <v>352</v>
      </c>
      <c r="C25111" s="218">
        <v>0.86309999999999998</v>
      </c>
    </row>
    <row r="25112" spans="1:3" ht="15" customHeight="1" x14ac:dyDescent="0.25">
      <c r="A25112" s="216">
        <v>45618</v>
      </c>
      <c r="B25112" s="217" t="s">
        <v>352</v>
      </c>
      <c r="C25112" s="218">
        <v>0.87880000000000003</v>
      </c>
    </row>
    <row r="25113" spans="1:3" ht="15" customHeight="1" x14ac:dyDescent="0.25">
      <c r="A25113" s="216">
        <v>45621</v>
      </c>
      <c r="B25113" s="217" t="s">
        <v>352</v>
      </c>
      <c r="C25113" s="218">
        <v>0.92659999999999998</v>
      </c>
    </row>
    <row r="25114" spans="1:3" ht="15" customHeight="1" x14ac:dyDescent="0.25">
      <c r="A25114" s="216">
        <v>45622</v>
      </c>
      <c r="B25114" s="217" t="s">
        <v>352</v>
      </c>
      <c r="C25114" s="218">
        <v>0.9425</v>
      </c>
    </row>
    <row r="25115" spans="1:3" ht="15" customHeight="1" x14ac:dyDescent="0.25">
      <c r="A25115" s="216">
        <v>45623</v>
      </c>
      <c r="B25115" s="217" t="s">
        <v>352</v>
      </c>
      <c r="C25115" s="218">
        <v>0.95860000000000001</v>
      </c>
    </row>
    <row r="25116" spans="1:3" ht="15" customHeight="1" x14ac:dyDescent="0.25">
      <c r="A25116" s="216">
        <v>45624</v>
      </c>
      <c r="B25116" s="217" t="s">
        <v>352</v>
      </c>
      <c r="C25116" s="218">
        <v>0.97450000000000003</v>
      </c>
    </row>
    <row r="25117" spans="1:3" ht="15" customHeight="1" x14ac:dyDescent="0.25">
      <c r="A25117" s="216">
        <v>45625</v>
      </c>
      <c r="B25117" s="217" t="s">
        <v>352</v>
      </c>
      <c r="C25117" s="218">
        <v>0.9909</v>
      </c>
    </row>
    <row r="25118" spans="1:3" ht="15" customHeight="1" x14ac:dyDescent="0.25">
      <c r="A25118" s="216">
        <v>45628</v>
      </c>
      <c r="B25118" s="217" t="s">
        <v>352</v>
      </c>
      <c r="C25118" s="218">
        <v>1.0390999999999999</v>
      </c>
    </row>
    <row r="25119" spans="1:3" ht="15" customHeight="1" x14ac:dyDescent="0.25">
      <c r="A25119" s="216">
        <v>45629</v>
      </c>
      <c r="B25119" s="217" t="s">
        <v>352</v>
      </c>
      <c r="C25119" s="218">
        <v>1.0549999999999999</v>
      </c>
    </row>
    <row r="25120" spans="1:3" ht="15" customHeight="1" x14ac:dyDescent="0.25">
      <c r="A25120" s="216">
        <v>45630</v>
      </c>
      <c r="B25120" s="217" t="s">
        <v>352</v>
      </c>
      <c r="C25120" s="218">
        <v>1.0711999999999999</v>
      </c>
    </row>
    <row r="25121" spans="1:3" ht="15" customHeight="1" x14ac:dyDescent="0.25">
      <c r="A25121" s="216">
        <v>45631</v>
      </c>
      <c r="B25121" s="217" t="s">
        <v>352</v>
      </c>
      <c r="C25121" s="218">
        <v>1.0871</v>
      </c>
    </row>
    <row r="25122" spans="1:3" ht="15" customHeight="1" x14ac:dyDescent="0.25">
      <c r="A25122" s="216">
        <v>45632</v>
      </c>
      <c r="B25122" s="217" t="s">
        <v>352</v>
      </c>
      <c r="C25122" s="218">
        <v>1.1032</v>
      </c>
    </row>
    <row r="25123" spans="1:3" ht="15" customHeight="1" x14ac:dyDescent="0.25">
      <c r="A25123" s="216">
        <v>45635</v>
      </c>
      <c r="B25123" s="217" t="s">
        <v>352</v>
      </c>
      <c r="C25123" s="218">
        <v>1.1509</v>
      </c>
    </row>
    <row r="25124" spans="1:3" ht="15" customHeight="1" x14ac:dyDescent="0.25">
      <c r="A25124" s="216">
        <v>45636</v>
      </c>
      <c r="B25124" s="217" t="s">
        <v>352</v>
      </c>
      <c r="C25124" s="218">
        <v>1.1671</v>
      </c>
    </row>
    <row r="25125" spans="1:3" ht="15" customHeight="1" x14ac:dyDescent="0.25">
      <c r="A25125" s="216">
        <v>45637</v>
      </c>
      <c r="B25125" s="217" t="s">
        <v>352</v>
      </c>
      <c r="C25125" s="218">
        <v>1.1835</v>
      </c>
    </row>
    <row r="25126" spans="1:3" ht="15" customHeight="1" x14ac:dyDescent="0.25">
      <c r="A25126" s="216">
        <v>45638</v>
      </c>
      <c r="B25126" s="217" t="s">
        <v>352</v>
      </c>
      <c r="C25126" s="218">
        <v>1.1990000000000001</v>
      </c>
    </row>
    <row r="25127" spans="1:3" ht="15" customHeight="1" x14ac:dyDescent="0.25">
      <c r="A25127" s="216">
        <v>45639</v>
      </c>
      <c r="B25127" s="217" t="s">
        <v>352</v>
      </c>
      <c r="C25127" s="218">
        <v>1.2152000000000001</v>
      </c>
    </row>
    <row r="25128" spans="1:3" ht="15" customHeight="1" x14ac:dyDescent="0.25">
      <c r="A25128" s="216">
        <v>45642</v>
      </c>
      <c r="B25128" s="217" t="s">
        <v>352</v>
      </c>
      <c r="C25128" s="218">
        <v>1.2630999999999999</v>
      </c>
    </row>
    <row r="25129" spans="1:3" ht="15" customHeight="1" x14ac:dyDescent="0.25">
      <c r="A25129" s="216">
        <v>45643</v>
      </c>
      <c r="B25129" s="217" t="s">
        <v>352</v>
      </c>
      <c r="C25129" s="218">
        <v>1.2791999999999999</v>
      </c>
    </row>
    <row r="25130" spans="1:3" ht="15" customHeight="1" x14ac:dyDescent="0.25">
      <c r="A25130" s="216">
        <v>45644</v>
      </c>
      <c r="B25130" s="217" t="s">
        <v>352</v>
      </c>
      <c r="C25130" s="218">
        <v>1.2951999999999999</v>
      </c>
    </row>
    <row r="25131" spans="1:3" ht="15" customHeight="1" x14ac:dyDescent="0.25">
      <c r="A25131" s="216">
        <v>45645</v>
      </c>
      <c r="B25131" s="217" t="s">
        <v>352</v>
      </c>
      <c r="C25131" s="218">
        <v>1.3109</v>
      </c>
    </row>
    <row r="25132" spans="1:3" ht="15" customHeight="1" x14ac:dyDescent="0.25">
      <c r="A25132" s="216">
        <v>45646</v>
      </c>
      <c r="B25132" s="217" t="s">
        <v>352</v>
      </c>
      <c r="C25132" s="218">
        <v>1.3269</v>
      </c>
    </row>
    <row r="25133" spans="1:3" ht="15" customHeight="1" x14ac:dyDescent="0.25">
      <c r="A25133" s="216">
        <v>45649</v>
      </c>
      <c r="B25133" s="217" t="s">
        <v>352</v>
      </c>
      <c r="C25133" s="218">
        <v>1.3749</v>
      </c>
    </row>
    <row r="25134" spans="1:3" ht="15" customHeight="1" x14ac:dyDescent="0.25">
      <c r="A25134" s="216">
        <v>45650</v>
      </c>
      <c r="B25134" s="217" t="s">
        <v>352</v>
      </c>
      <c r="C25134" s="218">
        <v>1.3904000000000001</v>
      </c>
    </row>
    <row r="25135" spans="1:3" ht="15" customHeight="1" x14ac:dyDescent="0.25">
      <c r="A25135" s="216">
        <v>45651</v>
      </c>
      <c r="B25135" s="217" t="s">
        <v>352</v>
      </c>
      <c r="C25135" s="218">
        <v>1.4061999999999999</v>
      </c>
    </row>
    <row r="25136" spans="1:3" ht="15" customHeight="1" x14ac:dyDescent="0.25">
      <c r="A25136" s="216">
        <v>45652</v>
      </c>
      <c r="B25136" s="217" t="s">
        <v>352</v>
      </c>
      <c r="C25136" s="218">
        <v>1.4218</v>
      </c>
    </row>
    <row r="25137" spans="1:3" ht="15" customHeight="1" x14ac:dyDescent="0.25">
      <c r="A25137" s="216">
        <v>45653</v>
      </c>
      <c r="B25137" s="217" t="s">
        <v>352</v>
      </c>
      <c r="C25137" s="218">
        <v>1.4378</v>
      </c>
    </row>
    <row r="25138" spans="1:3" ht="15" customHeight="1" x14ac:dyDescent="0.25">
      <c r="A25138" s="216">
        <v>45656</v>
      </c>
      <c r="B25138" s="217" t="s">
        <v>352</v>
      </c>
      <c r="C25138" s="218">
        <v>1.4847999999999999</v>
      </c>
    </row>
    <row r="25139" spans="1:3" ht="15" customHeight="1" x14ac:dyDescent="0.25">
      <c r="A25139" s="216">
        <v>45657</v>
      </c>
      <c r="B25139" s="217" t="s">
        <v>352</v>
      </c>
      <c r="C25139" s="218">
        <v>1.5004999999999999</v>
      </c>
    </row>
    <row r="25140" spans="1:3" ht="15" customHeight="1" x14ac:dyDescent="0.25">
      <c r="A25140" s="216">
        <v>45659</v>
      </c>
      <c r="B25140" s="217" t="s">
        <v>352</v>
      </c>
      <c r="C25140" s="218">
        <v>1.5323</v>
      </c>
    </row>
    <row r="25141" spans="1:3" ht="15" customHeight="1" x14ac:dyDescent="0.25">
      <c r="A25141" s="216">
        <v>45660</v>
      </c>
      <c r="B25141" s="217" t="s">
        <v>352</v>
      </c>
      <c r="C25141" s="218">
        <v>1.5476000000000001</v>
      </c>
    </row>
    <row r="25142" spans="1:3" ht="15" customHeight="1" x14ac:dyDescent="0.25">
      <c r="A25142" s="216">
        <v>45663</v>
      </c>
      <c r="B25142" s="217" t="s">
        <v>352</v>
      </c>
      <c r="C25142" s="218">
        <v>1.5945</v>
      </c>
    </row>
    <row r="25143" spans="1:3" ht="15" customHeight="1" x14ac:dyDescent="0.25">
      <c r="A25143" s="216">
        <v>45664</v>
      </c>
      <c r="B25143" s="217" t="s">
        <v>352</v>
      </c>
      <c r="C25143" s="218">
        <v>1.6102000000000001</v>
      </c>
    </row>
    <row r="25144" spans="1:3" ht="15" customHeight="1" x14ac:dyDescent="0.25">
      <c r="A25144" s="216">
        <v>45665</v>
      </c>
      <c r="B25144" s="217" t="s">
        <v>352</v>
      </c>
      <c r="C25144" s="218">
        <v>1.6259999999999999</v>
      </c>
    </row>
    <row r="25145" spans="1:3" ht="15" customHeight="1" x14ac:dyDescent="0.25">
      <c r="A25145" s="216">
        <v>45666</v>
      </c>
      <c r="B25145" s="217" t="s">
        <v>352</v>
      </c>
      <c r="C25145" s="218">
        <v>1.6418999999999999</v>
      </c>
    </row>
    <row r="25146" spans="1:3" ht="15" customHeight="1" x14ac:dyDescent="0.25">
      <c r="A25146" s="216">
        <v>45667</v>
      </c>
      <c r="B25146" s="217" t="s">
        <v>352</v>
      </c>
      <c r="C25146" s="218">
        <v>1.6577999999999999</v>
      </c>
    </row>
    <row r="25147" spans="1:3" ht="15" customHeight="1" x14ac:dyDescent="0.25">
      <c r="A25147" s="216">
        <v>45670</v>
      </c>
      <c r="B25147" s="217" t="s">
        <v>352</v>
      </c>
      <c r="C25147" s="218">
        <v>1.7048000000000001</v>
      </c>
    </row>
    <row r="25148" spans="1:3" ht="15" customHeight="1" x14ac:dyDescent="0.25">
      <c r="A25148" s="216">
        <v>45671</v>
      </c>
      <c r="B25148" s="217" t="s">
        <v>352</v>
      </c>
      <c r="C25148" s="218">
        <v>1.7204999999999999</v>
      </c>
    </row>
    <row r="25149" spans="1:3" ht="15" customHeight="1" x14ac:dyDescent="0.25">
      <c r="A25149" s="216">
        <v>45672</v>
      </c>
      <c r="B25149" s="217" t="s">
        <v>352</v>
      </c>
      <c r="C25149" s="218">
        <v>1.7359</v>
      </c>
    </row>
    <row r="25150" spans="1:3" ht="15" customHeight="1" x14ac:dyDescent="0.25">
      <c r="A25150" s="216">
        <v>45673</v>
      </c>
      <c r="B25150" s="217" t="s">
        <v>352</v>
      </c>
      <c r="C25150" s="218">
        <v>1.7513000000000001</v>
      </c>
    </row>
    <row r="25151" spans="1:3" ht="15" customHeight="1" x14ac:dyDescent="0.25">
      <c r="A25151" s="216">
        <v>45674</v>
      </c>
      <c r="B25151" s="217" t="s">
        <v>352</v>
      </c>
      <c r="C25151" s="218">
        <v>1.7664</v>
      </c>
    </row>
    <row r="25152" spans="1:3" ht="15" customHeight="1" x14ac:dyDescent="0.25">
      <c r="A25152" s="216">
        <v>45678</v>
      </c>
      <c r="B25152" s="217" t="s">
        <v>352</v>
      </c>
      <c r="C25152" s="218">
        <v>1.8282</v>
      </c>
    </row>
    <row r="25153" spans="1:3" ht="15" customHeight="1" x14ac:dyDescent="0.25">
      <c r="A25153" s="216">
        <v>45679</v>
      </c>
      <c r="B25153" s="217" t="s">
        <v>352</v>
      </c>
      <c r="C25153" s="218">
        <v>1.8443000000000001</v>
      </c>
    </row>
    <row r="25154" spans="1:3" ht="15" customHeight="1" x14ac:dyDescent="0.25">
      <c r="A25154" s="216">
        <v>45680</v>
      </c>
      <c r="B25154" s="217" t="s">
        <v>352</v>
      </c>
      <c r="C25154" s="218">
        <v>1.8596999999999999</v>
      </c>
    </row>
    <row r="25155" spans="1:3" ht="15" customHeight="1" x14ac:dyDescent="0.25">
      <c r="A25155" s="216">
        <v>45681</v>
      </c>
      <c r="B25155" s="217" t="s">
        <v>352</v>
      </c>
      <c r="C25155" s="218">
        <v>1.8741000000000001</v>
      </c>
    </row>
    <row r="25156" spans="1:3" ht="15" customHeight="1" x14ac:dyDescent="0.25">
      <c r="A25156" s="216">
        <v>45684</v>
      </c>
      <c r="B25156" s="217" t="s">
        <v>352</v>
      </c>
      <c r="C25156" s="218">
        <v>1.9214</v>
      </c>
    </row>
    <row r="25157" spans="1:3" ht="15" customHeight="1" x14ac:dyDescent="0.25">
      <c r="A25157" s="216">
        <v>45685</v>
      </c>
      <c r="B25157" s="217" t="s">
        <v>352</v>
      </c>
      <c r="C25157" s="218">
        <v>1.9371</v>
      </c>
    </row>
    <row r="25158" spans="1:3" ht="15" customHeight="1" x14ac:dyDescent="0.25">
      <c r="A25158" s="216">
        <v>45686</v>
      </c>
      <c r="B25158" s="217" t="s">
        <v>352</v>
      </c>
      <c r="C25158" s="218">
        <v>1.9524999999999999</v>
      </c>
    </row>
    <row r="25159" spans="1:3" ht="15" customHeight="1" x14ac:dyDescent="0.25">
      <c r="A25159" s="216">
        <v>45687</v>
      </c>
      <c r="B25159" s="217" t="s">
        <v>352</v>
      </c>
      <c r="C25159" s="218">
        <v>1.9682999999999999</v>
      </c>
    </row>
    <row r="25160" spans="1:3" ht="15" customHeight="1" x14ac:dyDescent="0.25">
      <c r="A25160" s="216">
        <v>45688</v>
      </c>
      <c r="B25160" s="217" t="s">
        <v>352</v>
      </c>
      <c r="C25160" s="218">
        <v>1.9837</v>
      </c>
    </row>
    <row r="25161" spans="1:3" ht="15" customHeight="1" x14ac:dyDescent="0.25">
      <c r="A25161" s="216">
        <v>45691</v>
      </c>
      <c r="B25161" s="217" t="s">
        <v>352</v>
      </c>
      <c r="C25161" s="218">
        <v>2.0310999999999999</v>
      </c>
    </row>
    <row r="25162" spans="1:3" ht="15" customHeight="1" x14ac:dyDescent="0.25">
      <c r="A25162" s="216">
        <v>45692</v>
      </c>
      <c r="B25162" s="217" t="s">
        <v>352</v>
      </c>
      <c r="C25162" s="218">
        <v>2.0466000000000002</v>
      </c>
    </row>
    <row r="25163" spans="1:3" ht="15" customHeight="1" x14ac:dyDescent="0.25">
      <c r="A25163" s="216">
        <v>45693</v>
      </c>
      <c r="B25163" s="217" t="s">
        <v>352</v>
      </c>
      <c r="C25163" s="218">
        <v>2.0625</v>
      </c>
    </row>
    <row r="25164" spans="1:3" ht="15" customHeight="1" x14ac:dyDescent="0.25">
      <c r="A25164" s="216">
        <v>45694</v>
      </c>
      <c r="B25164" s="217" t="s">
        <v>352</v>
      </c>
      <c r="C25164" s="218">
        <v>2.0779999999999998</v>
      </c>
    </row>
    <row r="25165" spans="1:3" ht="15" customHeight="1" x14ac:dyDescent="0.25">
      <c r="A25165" s="216">
        <v>45695</v>
      </c>
      <c r="B25165" s="217" t="s">
        <v>352</v>
      </c>
      <c r="C25165" s="218">
        <v>2.0939000000000001</v>
      </c>
    </row>
    <row r="25166" spans="1:3" ht="15" customHeight="1" x14ac:dyDescent="0.25">
      <c r="A25166" s="216">
        <v>45698</v>
      </c>
      <c r="B25166" s="217" t="s">
        <v>352</v>
      </c>
      <c r="C25166" s="218">
        <v>2.1406000000000001</v>
      </c>
    </row>
    <row r="25167" spans="1:3" ht="15" customHeight="1" x14ac:dyDescent="0.25">
      <c r="A25167" s="216">
        <v>45699</v>
      </c>
      <c r="B25167" s="217" t="s">
        <v>352</v>
      </c>
      <c r="C25167" s="218">
        <v>2.1562999999999999</v>
      </c>
    </row>
    <row r="25168" spans="1:3" ht="15" customHeight="1" x14ac:dyDescent="0.25">
      <c r="A25168" s="216">
        <v>45700</v>
      </c>
      <c r="B25168" s="217" t="s">
        <v>352</v>
      </c>
      <c r="C25168" s="218">
        <v>2.1718999999999999</v>
      </c>
    </row>
    <row r="25169" spans="1:3" ht="15" customHeight="1" x14ac:dyDescent="0.25">
      <c r="A25169" s="216">
        <v>45701</v>
      </c>
      <c r="B25169" s="217" t="s">
        <v>352</v>
      </c>
      <c r="C25169" s="218">
        <v>2.1873</v>
      </c>
    </row>
    <row r="25170" spans="1:3" ht="15" customHeight="1" x14ac:dyDescent="0.25">
      <c r="A25170" s="216">
        <v>45702</v>
      </c>
      <c r="B25170" s="217" t="s">
        <v>352</v>
      </c>
      <c r="C25170" s="218">
        <v>2.2023000000000001</v>
      </c>
    </row>
    <row r="25171" spans="1:3" ht="15" customHeight="1" x14ac:dyDescent="0.25">
      <c r="A25171" s="216">
        <v>45706</v>
      </c>
      <c r="B25171" s="217" t="s">
        <v>352</v>
      </c>
      <c r="C25171" s="218">
        <v>2.2650000000000001</v>
      </c>
    </row>
    <row r="25172" spans="1:3" ht="15" customHeight="1" x14ac:dyDescent="0.25">
      <c r="A25172" s="216">
        <v>45707</v>
      </c>
      <c r="B25172" s="217" t="s">
        <v>352</v>
      </c>
      <c r="C25172" s="218">
        <v>2.2806999999999999</v>
      </c>
    </row>
    <row r="25173" spans="1:3" ht="15" customHeight="1" x14ac:dyDescent="0.25">
      <c r="A25173" s="216">
        <v>45708</v>
      </c>
      <c r="B25173" s="217" t="s">
        <v>352</v>
      </c>
      <c r="C25173" s="218">
        <v>2.2963</v>
      </c>
    </row>
    <row r="25174" spans="1:3" ht="15" customHeight="1" x14ac:dyDescent="0.25">
      <c r="A25174" s="216">
        <v>45709</v>
      </c>
      <c r="B25174" s="217" t="s">
        <v>352</v>
      </c>
      <c r="C25174" s="218">
        <v>2.3119000000000001</v>
      </c>
    </row>
    <row r="25175" spans="1:3" ht="15" customHeight="1" x14ac:dyDescent="0.25">
      <c r="A25175" s="216">
        <v>45712</v>
      </c>
      <c r="B25175" s="217" t="s">
        <v>352</v>
      </c>
      <c r="C25175" s="218">
        <v>2.3576999999999999</v>
      </c>
    </row>
    <row r="25176" spans="1:3" ht="15" customHeight="1" x14ac:dyDescent="0.25">
      <c r="A25176" s="216">
        <v>45713</v>
      </c>
      <c r="B25176" s="217" t="s">
        <v>352</v>
      </c>
      <c r="C25176" s="218">
        <v>2.3734000000000002</v>
      </c>
    </row>
    <row r="25177" spans="1:3" ht="15" customHeight="1" x14ac:dyDescent="0.25">
      <c r="A25177" s="216">
        <v>45714</v>
      </c>
      <c r="B25177" s="217" t="s">
        <v>352</v>
      </c>
      <c r="C25177" s="218">
        <v>2.3887999999999998</v>
      </c>
    </row>
    <row r="25178" spans="1:3" ht="15" customHeight="1" x14ac:dyDescent="0.25">
      <c r="A25178" s="216">
        <v>45715</v>
      </c>
      <c r="B25178" s="217" t="s">
        <v>352</v>
      </c>
      <c r="C25178" s="218">
        <v>2.4045000000000001</v>
      </c>
    </row>
    <row r="25179" spans="1:3" ht="15" customHeight="1" x14ac:dyDescent="0.25">
      <c r="A25179" s="216">
        <v>45716</v>
      </c>
      <c r="B25179" s="217" t="s">
        <v>352</v>
      </c>
      <c r="C25179" s="218">
        <v>2.4199000000000002</v>
      </c>
    </row>
    <row r="25180" spans="1:3" ht="15" customHeight="1" x14ac:dyDescent="0.25">
      <c r="A25180" s="216">
        <v>45719</v>
      </c>
      <c r="B25180" s="217" t="s">
        <v>352</v>
      </c>
      <c r="C25180" s="218">
        <v>2.4662999999999999</v>
      </c>
    </row>
    <row r="25181" spans="1:3" ht="15" customHeight="1" x14ac:dyDescent="0.25">
      <c r="A25181" s="216">
        <v>45720</v>
      </c>
      <c r="B25181" s="217" t="s">
        <v>352</v>
      </c>
      <c r="C25181" s="218">
        <v>2.4819</v>
      </c>
    </row>
    <row r="25182" spans="1:3" ht="15" customHeight="1" x14ac:dyDescent="0.25">
      <c r="A25182" s="216">
        <v>45721</v>
      </c>
      <c r="B25182" s="217" t="s">
        <v>352</v>
      </c>
      <c r="C25182" s="218">
        <v>2.4975000000000001</v>
      </c>
    </row>
    <row r="25183" spans="1:3" ht="15" customHeight="1" x14ac:dyDescent="0.25">
      <c r="A25183" s="216">
        <v>45722</v>
      </c>
      <c r="B25183" s="217" t="s">
        <v>352</v>
      </c>
      <c r="C25183" s="218">
        <v>2.5129999999999999</v>
      </c>
    </row>
    <row r="25184" spans="1:3" ht="15" customHeight="1" x14ac:dyDescent="0.25">
      <c r="A25184" s="216">
        <v>45723</v>
      </c>
      <c r="B25184" s="217" t="s">
        <v>352</v>
      </c>
      <c r="C25184" s="218">
        <v>2.5282</v>
      </c>
    </row>
    <row r="25185" spans="1:3" ht="15" customHeight="1" x14ac:dyDescent="0.25">
      <c r="A25185" s="216">
        <v>45726</v>
      </c>
      <c r="B25185" s="217" t="s">
        <v>352</v>
      </c>
      <c r="C25185" s="218">
        <v>2.5743</v>
      </c>
    </row>
    <row r="25186" spans="1:3" ht="15" customHeight="1" x14ac:dyDescent="0.25">
      <c r="A25186" s="216">
        <v>45727</v>
      </c>
      <c r="B25186" s="217" t="s">
        <v>352</v>
      </c>
      <c r="C25186" s="218">
        <v>2.589</v>
      </c>
    </row>
    <row r="25187" spans="1:3" ht="15" customHeight="1" x14ac:dyDescent="0.25">
      <c r="A25187" s="216">
        <v>45728</v>
      </c>
      <c r="B25187" s="217" t="s">
        <v>352</v>
      </c>
      <c r="C25187" s="218">
        <v>2.6032999999999999</v>
      </c>
    </row>
    <row r="25188" spans="1:3" ht="15" customHeight="1" x14ac:dyDescent="0.25">
      <c r="A25188" s="216">
        <v>45729</v>
      </c>
      <c r="B25188" s="217" t="s">
        <v>352</v>
      </c>
      <c r="C25188" s="218">
        <v>2.6172</v>
      </c>
    </row>
    <row r="25189" spans="1:3" ht="15" customHeight="1" x14ac:dyDescent="0.25">
      <c r="A25189" s="216">
        <v>45730</v>
      </c>
      <c r="B25189" s="217" t="s">
        <v>352</v>
      </c>
      <c r="C25189" s="218">
        <v>2.6322999999999999</v>
      </c>
    </row>
    <row r="25190" spans="1:3" ht="15" customHeight="1" x14ac:dyDescent="0.25">
      <c r="A25190" s="216">
        <v>45733</v>
      </c>
      <c r="B25190" s="217" t="s">
        <v>352</v>
      </c>
      <c r="C25190" s="218">
        <v>2.6787000000000001</v>
      </c>
    </row>
    <row r="25191" spans="1:3" ht="15" customHeight="1" x14ac:dyDescent="0.25">
      <c r="A25191" s="216">
        <v>45734</v>
      </c>
      <c r="B25191" s="217" t="s">
        <v>352</v>
      </c>
      <c r="C25191" s="218">
        <v>2.6941999999999999</v>
      </c>
    </row>
    <row r="25192" spans="1:3" ht="15" customHeight="1" x14ac:dyDescent="0.25">
      <c r="A25192" s="216">
        <v>45735</v>
      </c>
      <c r="B25192" s="217" t="s">
        <v>352</v>
      </c>
      <c r="C25192" s="218">
        <v>2.7099000000000002</v>
      </c>
    </row>
    <row r="25193" spans="1:3" ht="15" customHeight="1" x14ac:dyDescent="0.25">
      <c r="A25193" s="216">
        <v>45736</v>
      </c>
      <c r="B25193" s="217" t="s">
        <v>352</v>
      </c>
      <c r="C25193" s="218">
        <v>2.7254</v>
      </c>
    </row>
    <row r="25194" spans="1:3" ht="15" customHeight="1" x14ac:dyDescent="0.25">
      <c r="A25194" s="216">
        <v>45737</v>
      </c>
      <c r="B25194" s="217" t="s">
        <v>352</v>
      </c>
      <c r="C25194" s="218">
        <v>2.7389999999999999</v>
      </c>
    </row>
    <row r="25195" spans="1:3" ht="15" customHeight="1" x14ac:dyDescent="0.25">
      <c r="A25195" s="216">
        <v>45740</v>
      </c>
      <c r="B25195" s="217" t="s">
        <v>352</v>
      </c>
      <c r="C25195" s="218">
        <v>2.786</v>
      </c>
    </row>
    <row r="25196" spans="1:3" ht="15" customHeight="1" x14ac:dyDescent="0.25">
      <c r="A25196" s="216">
        <v>45741</v>
      </c>
      <c r="B25196" s="217" t="s">
        <v>352</v>
      </c>
      <c r="C25196" s="218">
        <v>2.8025000000000002</v>
      </c>
    </row>
    <row r="25197" spans="1:3" ht="15" customHeight="1" x14ac:dyDescent="0.25">
      <c r="A25197" s="216">
        <v>45742</v>
      </c>
      <c r="B25197" s="217" t="s">
        <v>352</v>
      </c>
      <c r="C25197" s="218">
        <v>2.8176999999999999</v>
      </c>
    </row>
    <row r="25198" spans="1:3" ht="15" customHeight="1" x14ac:dyDescent="0.25">
      <c r="A25198" s="216">
        <v>45743</v>
      </c>
      <c r="B25198" s="217" t="s">
        <v>352</v>
      </c>
      <c r="C25198" s="218">
        <v>2.8334000000000001</v>
      </c>
    </row>
    <row r="25199" spans="1:3" ht="15" customHeight="1" x14ac:dyDescent="0.25">
      <c r="A25199" s="216">
        <v>45744</v>
      </c>
      <c r="B25199" s="217" t="s">
        <v>352</v>
      </c>
      <c r="C25199" s="218">
        <v>2.8488000000000002</v>
      </c>
    </row>
    <row r="25200" spans="1:3" ht="15" customHeight="1" x14ac:dyDescent="0.25">
      <c r="A25200" s="216">
        <v>45747</v>
      </c>
      <c r="B25200" s="217" t="s">
        <v>352</v>
      </c>
      <c r="C25200" s="218">
        <v>2.8950999999999998</v>
      </c>
    </row>
    <row r="25201" spans="1:3" ht="15" customHeight="1" x14ac:dyDescent="0.25">
      <c r="A25201" s="216">
        <v>45748</v>
      </c>
      <c r="B25201" s="217" t="s">
        <v>352</v>
      </c>
      <c r="C25201" s="218">
        <v>2.9106000000000001</v>
      </c>
    </row>
    <row r="25202" spans="1:3" ht="15" customHeight="1" x14ac:dyDescent="0.25">
      <c r="A25202" s="216">
        <v>45749</v>
      </c>
      <c r="B25202" s="217" t="s">
        <v>352</v>
      </c>
      <c r="C25202" s="218">
        <v>2.9260999999999999</v>
      </c>
    </row>
    <row r="25203" spans="1:3" ht="15" customHeight="1" x14ac:dyDescent="0.25">
      <c r="A25203" s="216">
        <v>45750</v>
      </c>
      <c r="B25203" s="217" t="s">
        <v>352</v>
      </c>
      <c r="C25203" s="218">
        <v>2.9417</v>
      </c>
    </row>
    <row r="25204" spans="1:3" ht="15" customHeight="1" x14ac:dyDescent="0.25">
      <c r="A25204" s="216">
        <v>45751</v>
      </c>
      <c r="B25204" s="217" t="s">
        <v>352</v>
      </c>
      <c r="C25204" s="218">
        <v>2.9571999999999998</v>
      </c>
    </row>
    <row r="25205" spans="1:3" ht="15" customHeight="1" x14ac:dyDescent="0.25">
      <c r="A25205" s="216">
        <v>45754</v>
      </c>
      <c r="B25205" s="217" t="s">
        <v>352</v>
      </c>
      <c r="C25205" s="218">
        <v>3.0032999999999999</v>
      </c>
    </row>
    <row r="25206" spans="1:3" ht="15" customHeight="1" x14ac:dyDescent="0.25">
      <c r="A25206" s="216">
        <v>45755</v>
      </c>
      <c r="B25206" s="217" t="s">
        <v>352</v>
      </c>
      <c r="C25206" s="218">
        <v>3.0186000000000002</v>
      </c>
    </row>
    <row r="25207" spans="1:3" ht="15" customHeight="1" x14ac:dyDescent="0.25">
      <c r="A25207" s="216">
        <v>45756</v>
      </c>
      <c r="B25207" s="217" t="s">
        <v>352</v>
      </c>
      <c r="C25207" s="218">
        <v>3.0339999999999998</v>
      </c>
    </row>
    <row r="25208" spans="1:3" ht="15" customHeight="1" x14ac:dyDescent="0.25">
      <c r="A25208" s="216">
        <v>45757</v>
      </c>
      <c r="B25208" s="217" t="s">
        <v>352</v>
      </c>
      <c r="C25208" s="218">
        <v>3.0491999999999999</v>
      </c>
    </row>
    <row r="25209" spans="1:3" ht="15" customHeight="1" x14ac:dyDescent="0.25">
      <c r="A25209" s="216">
        <v>45758</v>
      </c>
      <c r="B25209" s="217" t="s">
        <v>352</v>
      </c>
      <c r="C25209" s="218">
        <v>3.0644999999999998</v>
      </c>
    </row>
    <row r="25210" spans="1:3" ht="15" customHeight="1" x14ac:dyDescent="0.25">
      <c r="A25210" s="216">
        <v>45761</v>
      </c>
      <c r="B25210" s="217" t="s">
        <v>352</v>
      </c>
      <c r="C25210" s="218">
        <v>3.1103999999999998</v>
      </c>
    </row>
    <row r="25211" spans="1:3" ht="15" customHeight="1" x14ac:dyDescent="0.25">
      <c r="A25211" s="216">
        <v>45762</v>
      </c>
      <c r="B25211" s="217" t="s">
        <v>352</v>
      </c>
      <c r="C25211" s="218">
        <v>3.1254</v>
      </c>
    </row>
    <row r="25212" spans="1:3" ht="15" customHeight="1" x14ac:dyDescent="0.25">
      <c r="A25212" s="216">
        <v>45763</v>
      </c>
      <c r="B25212" s="217" t="s">
        <v>352</v>
      </c>
      <c r="C25212" s="218">
        <v>3.1414</v>
      </c>
    </row>
    <row r="25213" spans="1:3" ht="15" customHeight="1" x14ac:dyDescent="0.25">
      <c r="A25213" s="216">
        <v>45764</v>
      </c>
      <c r="B25213" s="217" t="s">
        <v>352</v>
      </c>
      <c r="C25213" s="218">
        <v>3.1568999999999998</v>
      </c>
    </row>
    <row r="25214" spans="1:3" ht="15" customHeight="1" x14ac:dyDescent="0.25">
      <c r="A25214" s="216">
        <v>45768</v>
      </c>
      <c r="B25214" s="217" t="s">
        <v>352</v>
      </c>
      <c r="C25214" s="218">
        <v>3.2181999999999999</v>
      </c>
    </row>
    <row r="25215" spans="1:3" ht="15" customHeight="1" x14ac:dyDescent="0.25">
      <c r="A25215" s="216">
        <v>45769</v>
      </c>
      <c r="B25215" s="217" t="s">
        <v>352</v>
      </c>
      <c r="C25215" s="218">
        <v>3.2334000000000001</v>
      </c>
    </row>
    <row r="25216" spans="1:3" ht="15" customHeight="1" x14ac:dyDescent="0.25">
      <c r="A25216" s="216">
        <v>45770</v>
      </c>
      <c r="B25216" s="217" t="s">
        <v>352</v>
      </c>
      <c r="C25216" s="218">
        <v>3.2488000000000001</v>
      </c>
    </row>
    <row r="25217" spans="1:3" ht="15" customHeight="1" x14ac:dyDescent="0.25">
      <c r="A25217" s="216">
        <v>45771</v>
      </c>
      <c r="B25217" s="217" t="s">
        <v>352</v>
      </c>
      <c r="C25217" s="218">
        <v>3.2650000000000001</v>
      </c>
    </row>
    <row r="25218" spans="1:3" ht="15" customHeight="1" x14ac:dyDescent="0.25">
      <c r="A25218" s="216">
        <v>45772</v>
      </c>
      <c r="B25218" s="217" t="s">
        <v>352</v>
      </c>
      <c r="C25218" s="218">
        <v>3.2806999999999999</v>
      </c>
    </row>
    <row r="25219" spans="1:3" ht="15" customHeight="1" x14ac:dyDescent="0.25">
      <c r="A25219" s="216">
        <v>45775</v>
      </c>
      <c r="B25219" s="217" t="s">
        <v>352</v>
      </c>
      <c r="C25219" s="218">
        <v>3.3275000000000001</v>
      </c>
    </row>
    <row r="25220" spans="1:3" ht="15" customHeight="1" x14ac:dyDescent="0.25">
      <c r="A25220" s="216">
        <v>45776</v>
      </c>
      <c r="B25220" s="217" t="s">
        <v>352</v>
      </c>
      <c r="C25220" s="218">
        <v>3.343</v>
      </c>
    </row>
    <row r="25221" spans="1:3" ht="15" customHeight="1" x14ac:dyDescent="0.25">
      <c r="A25221" s="216">
        <v>45777</v>
      </c>
      <c r="B25221" s="217" t="s">
        <v>352</v>
      </c>
      <c r="C25221" s="218">
        <v>3.3582999999999998</v>
      </c>
    </row>
    <row r="25222" spans="1:3" ht="15" customHeight="1" x14ac:dyDescent="0.25">
      <c r="A25222" s="216">
        <v>45778</v>
      </c>
      <c r="B25222" s="217" t="s">
        <v>352</v>
      </c>
      <c r="C25222" s="218">
        <v>3.3744000000000001</v>
      </c>
    </row>
    <row r="25223" spans="1:3" ht="15" customHeight="1" x14ac:dyDescent="0.25">
      <c r="A25223" s="216">
        <v>45779</v>
      </c>
      <c r="B25223" s="217" t="s">
        <v>352</v>
      </c>
      <c r="C25223" s="218">
        <v>3.3898999999999999</v>
      </c>
    </row>
    <row r="25224" spans="1:3" ht="15" customHeight="1" x14ac:dyDescent="0.25">
      <c r="A25224" s="216">
        <v>45782</v>
      </c>
      <c r="B25224" s="217" t="s">
        <v>352</v>
      </c>
      <c r="C25224" s="218">
        <v>3.4359000000000002</v>
      </c>
    </row>
    <row r="25225" spans="1:3" ht="15" customHeight="1" x14ac:dyDescent="0.25">
      <c r="A25225" s="216">
        <v>45783</v>
      </c>
      <c r="B25225" s="217" t="s">
        <v>352</v>
      </c>
      <c r="C25225" s="218">
        <v>3.4516</v>
      </c>
    </row>
    <row r="25226" spans="1:3" ht="15" customHeight="1" x14ac:dyDescent="0.25">
      <c r="A25226" s="216">
        <v>45784</v>
      </c>
      <c r="B25226" s="217" t="s">
        <v>352</v>
      </c>
      <c r="C25226" s="218">
        <v>3.4668999999999999</v>
      </c>
    </row>
    <row r="25227" spans="1:3" ht="15" customHeight="1" x14ac:dyDescent="0.25">
      <c r="A25227" s="216">
        <v>45785</v>
      </c>
      <c r="B25227" s="217" t="s">
        <v>352</v>
      </c>
      <c r="C25227" s="218">
        <v>3.4824999999999999</v>
      </c>
    </row>
    <row r="25228" spans="1:3" ht="15" customHeight="1" x14ac:dyDescent="0.25">
      <c r="A25228" s="216">
        <v>45786</v>
      </c>
      <c r="B25228" s="217" t="s">
        <v>352</v>
      </c>
      <c r="C25228" s="218">
        <v>3.4979</v>
      </c>
    </row>
    <row r="25229" spans="1:3" ht="15" customHeight="1" x14ac:dyDescent="0.25">
      <c r="A25229" s="216">
        <v>45789</v>
      </c>
      <c r="B25229" s="217" t="s">
        <v>352</v>
      </c>
      <c r="C25229" s="218">
        <v>3.5445000000000002</v>
      </c>
    </row>
    <row r="25230" spans="1:3" ht="15" customHeight="1" x14ac:dyDescent="0.25">
      <c r="A25230" s="216">
        <v>45790</v>
      </c>
      <c r="B25230" s="217" t="s">
        <v>352</v>
      </c>
      <c r="C25230" s="218">
        <v>3.5598000000000001</v>
      </c>
    </row>
    <row r="25231" spans="1:3" ht="15" customHeight="1" x14ac:dyDescent="0.25">
      <c r="A25231" s="216">
        <v>45791</v>
      </c>
      <c r="B25231" s="217" t="s">
        <v>352</v>
      </c>
      <c r="C25231" s="218">
        <v>3.5749</v>
      </c>
    </row>
    <row r="25232" spans="1:3" ht="15" customHeight="1" x14ac:dyDescent="0.25">
      <c r="A25232" s="216">
        <v>45792</v>
      </c>
      <c r="B25232" s="217" t="s">
        <v>352</v>
      </c>
      <c r="C25232" s="218">
        <v>3.5903999999999998</v>
      </c>
    </row>
    <row r="25233" spans="1:3" ht="15" customHeight="1" x14ac:dyDescent="0.25">
      <c r="A25233" s="216">
        <v>45793</v>
      </c>
      <c r="B25233" s="217" t="s">
        <v>352</v>
      </c>
      <c r="C25233" s="218">
        <v>3.6057000000000001</v>
      </c>
    </row>
    <row r="25234" spans="1:3" ht="15" customHeight="1" x14ac:dyDescent="0.25">
      <c r="A25234" s="216">
        <v>45796</v>
      </c>
      <c r="B25234" s="217" t="s">
        <v>352</v>
      </c>
      <c r="C25234" s="218">
        <v>3.6518999999999999</v>
      </c>
    </row>
    <row r="25235" spans="1:3" ht="15" customHeight="1" x14ac:dyDescent="0.25">
      <c r="A25235" s="216">
        <v>45797</v>
      </c>
      <c r="B25235" s="217" t="s">
        <v>352</v>
      </c>
      <c r="C25235" s="218">
        <v>3.6671999999999998</v>
      </c>
    </row>
    <row r="25236" spans="1:3" ht="15" customHeight="1" x14ac:dyDescent="0.25">
      <c r="A25236" s="216">
        <v>45798</v>
      </c>
      <c r="B25236" s="217" t="s">
        <v>352</v>
      </c>
      <c r="C25236" s="218">
        <v>3.6827000000000001</v>
      </c>
    </row>
    <row r="25237" spans="1:3" ht="15" customHeight="1" x14ac:dyDescent="0.25">
      <c r="A25237" s="216">
        <v>45799</v>
      </c>
      <c r="B25237" s="217" t="s">
        <v>352</v>
      </c>
      <c r="C25237" s="218">
        <v>3.6983999999999999</v>
      </c>
    </row>
    <row r="25238" spans="1:3" ht="15" customHeight="1" x14ac:dyDescent="0.25">
      <c r="A25238" s="216">
        <v>45800</v>
      </c>
      <c r="B25238" s="217" t="s">
        <v>352</v>
      </c>
      <c r="C25238" s="218">
        <v>3.7138</v>
      </c>
    </row>
    <row r="25239" spans="1:3" ht="15" customHeight="1" x14ac:dyDescent="0.25">
      <c r="A25239" s="216">
        <v>45804</v>
      </c>
      <c r="B25239" s="217" t="s">
        <v>352</v>
      </c>
      <c r="C25239" s="218">
        <v>3.7751000000000001</v>
      </c>
    </row>
    <row r="25240" spans="1:3" ht="15" customHeight="1" x14ac:dyDescent="0.25">
      <c r="A25240" s="216">
        <v>45805</v>
      </c>
      <c r="B25240" s="217" t="s">
        <v>352</v>
      </c>
      <c r="C25240" s="218">
        <v>3.7900999999999998</v>
      </c>
    </row>
    <row r="25241" spans="1:3" ht="15" customHeight="1" x14ac:dyDescent="0.25">
      <c r="A25241" s="216">
        <v>45806</v>
      </c>
      <c r="B25241" s="217" t="s">
        <v>352</v>
      </c>
      <c r="C25241" s="218">
        <v>3.8056999999999999</v>
      </c>
    </row>
    <row r="25242" spans="1:3" ht="15" customHeight="1" x14ac:dyDescent="0.25">
      <c r="A25242" s="216">
        <v>45807</v>
      </c>
      <c r="B25242" s="217" t="s">
        <v>352</v>
      </c>
      <c r="C25242" s="218">
        <v>3.8212999999999999</v>
      </c>
    </row>
    <row r="25243" spans="1:3" ht="15" customHeight="1" x14ac:dyDescent="0.25">
      <c r="A25243" s="216">
        <v>45810</v>
      </c>
      <c r="B25243" s="217" t="s">
        <v>352</v>
      </c>
      <c r="C25243" s="218">
        <v>3.8681000000000001</v>
      </c>
    </row>
    <row r="25244" spans="1:3" ht="15" customHeight="1" x14ac:dyDescent="0.25">
      <c r="A25244" s="216">
        <v>45811</v>
      </c>
      <c r="B25244" s="217" t="s">
        <v>352</v>
      </c>
      <c r="C25244" s="218">
        <v>3.8835999999999999</v>
      </c>
    </row>
    <row r="25245" spans="1:3" ht="15" customHeight="1" x14ac:dyDescent="0.25">
      <c r="A25245" s="216">
        <v>45812</v>
      </c>
      <c r="B25245" s="217" t="s">
        <v>352</v>
      </c>
      <c r="C25245" s="218">
        <v>3.8995000000000002</v>
      </c>
    </row>
    <row r="25246" spans="1:3" ht="15" customHeight="1" x14ac:dyDescent="0.25">
      <c r="A25246" s="216">
        <v>45813</v>
      </c>
      <c r="B25246" s="217" t="s">
        <v>352</v>
      </c>
      <c r="C25246" s="218">
        <v>3.9148000000000001</v>
      </c>
    </row>
    <row r="25247" spans="1:3" ht="15" customHeight="1" x14ac:dyDescent="0.25">
      <c r="A25247" s="216">
        <v>45814</v>
      </c>
      <c r="B25247" s="217" t="s">
        <v>352</v>
      </c>
      <c r="C25247" s="218">
        <v>3.9304999999999999</v>
      </c>
    </row>
    <row r="25248" spans="1:3" ht="15" customHeight="1" x14ac:dyDescent="0.25">
      <c r="A25248" s="216">
        <v>45817</v>
      </c>
      <c r="B25248" s="217" t="s">
        <v>352</v>
      </c>
      <c r="C25248" s="218">
        <v>3.9765999999999999</v>
      </c>
    </row>
    <row r="25249" spans="1:3" ht="15" customHeight="1" x14ac:dyDescent="0.25">
      <c r="A25249" s="216">
        <v>45818</v>
      </c>
      <c r="B25249" s="217" t="s">
        <v>352</v>
      </c>
      <c r="C25249" s="218">
        <v>3.9918999999999998</v>
      </c>
    </row>
    <row r="25250" spans="1:3" ht="15" customHeight="1" x14ac:dyDescent="0.25">
      <c r="A25250" s="216">
        <v>45819</v>
      </c>
      <c r="B25250" s="217" t="s">
        <v>352</v>
      </c>
      <c r="C25250" s="218">
        <v>4.0073999999999996</v>
      </c>
    </row>
    <row r="25251" spans="1:3" ht="15" customHeight="1" x14ac:dyDescent="0.25">
      <c r="A25251" s="216">
        <v>45820</v>
      </c>
      <c r="B25251" s="217" t="s">
        <v>352</v>
      </c>
      <c r="C25251" s="218">
        <v>4.0228000000000002</v>
      </c>
    </row>
    <row r="25252" spans="1:3" ht="15" customHeight="1" x14ac:dyDescent="0.25">
      <c r="A25252" s="216">
        <v>45821</v>
      </c>
      <c r="B25252" s="217" t="s">
        <v>352</v>
      </c>
      <c r="C25252" s="218">
        <v>4.0377999999999998</v>
      </c>
    </row>
    <row r="25253" spans="1:3" ht="15" customHeight="1" x14ac:dyDescent="0.25">
      <c r="A25253" s="216">
        <v>45824</v>
      </c>
      <c r="B25253" s="217" t="s">
        <v>352</v>
      </c>
      <c r="C25253" s="218">
        <v>4.0833000000000004</v>
      </c>
    </row>
    <row r="25254" spans="1:3" ht="15" customHeight="1" x14ac:dyDescent="0.25">
      <c r="A25254" s="216">
        <v>45825</v>
      </c>
      <c r="B25254" s="217" t="s">
        <v>352</v>
      </c>
      <c r="C25254" s="218">
        <v>4.1016000000000004</v>
      </c>
    </row>
    <row r="25255" spans="1:3" ht="15" customHeight="1" x14ac:dyDescent="0.25">
      <c r="A25255" s="216">
        <v>45826</v>
      </c>
      <c r="B25255" s="217" t="s">
        <v>352</v>
      </c>
      <c r="C25255" s="218">
        <v>4.1166999999999998</v>
      </c>
    </row>
    <row r="25256" spans="1:3" ht="15" customHeight="1" x14ac:dyDescent="0.25">
      <c r="A25256" s="216">
        <v>45828</v>
      </c>
      <c r="B25256" s="217" t="s">
        <v>352</v>
      </c>
      <c r="C25256" s="218">
        <v>4.1474000000000002</v>
      </c>
    </row>
    <row r="25257" spans="1:3" ht="15" customHeight="1" x14ac:dyDescent="0.25">
      <c r="A25257" s="216">
        <v>45831</v>
      </c>
      <c r="B25257" s="217" t="s">
        <v>352</v>
      </c>
      <c r="C25257" s="218">
        <v>4.1928000000000001</v>
      </c>
    </row>
    <row r="25258" spans="1:3" ht="15" customHeight="1" x14ac:dyDescent="0.25">
      <c r="A25258" s="216">
        <v>45832</v>
      </c>
      <c r="B25258" s="217" t="s">
        <v>352</v>
      </c>
      <c r="C25258" s="218">
        <v>4.2079000000000004</v>
      </c>
    </row>
    <row r="25259" spans="1:3" ht="15" customHeight="1" x14ac:dyDescent="0.25">
      <c r="A25259" s="216">
        <v>45833</v>
      </c>
      <c r="B25259" s="217" t="s">
        <v>352</v>
      </c>
      <c r="C25259" s="218">
        <v>4.2232000000000003</v>
      </c>
    </row>
    <row r="25260" spans="1:3" ht="15" customHeight="1" x14ac:dyDescent="0.25">
      <c r="A25260" s="216">
        <v>45834</v>
      </c>
      <c r="B25260" s="217" t="s">
        <v>352</v>
      </c>
      <c r="C25260" s="218">
        <v>4.2381000000000002</v>
      </c>
    </row>
    <row r="25261" spans="1:3" ht="15" customHeight="1" x14ac:dyDescent="0.25">
      <c r="A25261" s="216">
        <v>45835</v>
      </c>
      <c r="B25261" s="217" t="s">
        <v>352</v>
      </c>
      <c r="C25261" s="218">
        <v>4.2534000000000001</v>
      </c>
    </row>
    <row r="25262" spans="1:3" ht="15" customHeight="1" x14ac:dyDescent="0.25">
      <c r="A25262" s="216">
        <v>45838</v>
      </c>
      <c r="B25262" s="217" t="s">
        <v>352</v>
      </c>
      <c r="C25262" s="218">
        <v>4.2988</v>
      </c>
    </row>
    <row r="25263" spans="1:3" ht="15" customHeight="1" x14ac:dyDescent="0.25">
      <c r="A25263" s="216">
        <v>45839</v>
      </c>
      <c r="B25263" s="217" t="s">
        <v>352</v>
      </c>
      <c r="C25263" s="218">
        <v>4.3137999999999996</v>
      </c>
    </row>
    <row r="25264" spans="1:3" ht="15" customHeight="1" x14ac:dyDescent="0.25">
      <c r="A25264" s="216">
        <v>45840</v>
      </c>
      <c r="B25264" s="217" t="s">
        <v>352</v>
      </c>
      <c r="C25264" s="218">
        <v>4.3292999999999999</v>
      </c>
    </row>
    <row r="25265" spans="1:3" ht="15" customHeight="1" x14ac:dyDescent="0.25">
      <c r="A25265" s="216">
        <v>45841</v>
      </c>
      <c r="B25265" s="217" t="s">
        <v>352</v>
      </c>
      <c r="C25265" s="218">
        <v>4.3445999999999998</v>
      </c>
    </row>
    <row r="25266" spans="1:3" ht="15" customHeight="1" x14ac:dyDescent="0.25">
      <c r="A25266" s="216">
        <v>45845</v>
      </c>
      <c r="B25266" s="217" t="s">
        <v>352</v>
      </c>
      <c r="C25266" s="218">
        <v>4.4055</v>
      </c>
    </row>
    <row r="25267" spans="1:3" ht="15" customHeight="1" x14ac:dyDescent="0.25">
      <c r="A25267" s="216">
        <v>45846</v>
      </c>
      <c r="B25267" s="217" t="s">
        <v>352</v>
      </c>
      <c r="C25267" s="218">
        <v>4.4206000000000003</v>
      </c>
    </row>
    <row r="25268" spans="1:3" ht="15" customHeight="1" x14ac:dyDescent="0.25">
      <c r="A25268" s="216">
        <v>45847</v>
      </c>
      <c r="B25268" s="217" t="s">
        <v>352</v>
      </c>
      <c r="C25268" s="218">
        <v>4.4360999999999997</v>
      </c>
    </row>
    <row r="25269" spans="1:3" ht="15" customHeight="1" x14ac:dyDescent="0.25">
      <c r="A25269" s="216">
        <v>45848</v>
      </c>
      <c r="B25269" s="217" t="s">
        <v>352</v>
      </c>
      <c r="C25269" s="218">
        <v>4.4513999999999996</v>
      </c>
    </row>
    <row r="25270" spans="1:3" ht="15" customHeight="1" x14ac:dyDescent="0.25">
      <c r="A25270" s="216">
        <v>45849</v>
      </c>
      <c r="B25270" s="217" t="s">
        <v>352</v>
      </c>
      <c r="C25270" s="218">
        <v>4.4661999999999997</v>
      </c>
    </row>
    <row r="25271" spans="1:3" ht="15" customHeight="1" x14ac:dyDescent="0.25">
      <c r="A25271" s="216">
        <v>45852</v>
      </c>
      <c r="B25271" s="217" t="s">
        <v>352</v>
      </c>
      <c r="C25271" s="218">
        <v>4.5119999999999996</v>
      </c>
    </row>
    <row r="25272" spans="1:3" ht="15" customHeight="1" x14ac:dyDescent="0.25">
      <c r="A25272" s="216">
        <v>45853</v>
      </c>
      <c r="B25272" s="217" t="s">
        <v>352</v>
      </c>
      <c r="C25272" s="218">
        <v>4.5271999999999997</v>
      </c>
    </row>
    <row r="25273" spans="1:3" ht="15" customHeight="1" x14ac:dyDescent="0.25">
      <c r="A25273" s="216">
        <v>45854</v>
      </c>
      <c r="B25273" s="217" t="s">
        <v>352</v>
      </c>
      <c r="C25273" s="218">
        <v>4.5423</v>
      </c>
    </row>
    <row r="25274" spans="1:3" ht="15" customHeight="1" x14ac:dyDescent="0.25">
      <c r="A25274" s="216">
        <v>45855</v>
      </c>
      <c r="B25274" s="217" t="s">
        <v>352</v>
      </c>
      <c r="C25274" s="218">
        <v>4.5576999999999996</v>
      </c>
    </row>
    <row r="25275" spans="1:3" ht="15" customHeight="1" x14ac:dyDescent="0.25">
      <c r="A25275" s="216">
        <v>45856</v>
      </c>
      <c r="B25275" s="217" t="s">
        <v>352</v>
      </c>
      <c r="C25275" s="218">
        <v>4.5727000000000002</v>
      </c>
    </row>
    <row r="25276" spans="1:3" ht="15" customHeight="1" x14ac:dyDescent="0.25">
      <c r="A25276" s="216">
        <v>45859</v>
      </c>
      <c r="B25276" s="217" t="s">
        <v>352</v>
      </c>
      <c r="C25276" s="218">
        <v>4.6184000000000003</v>
      </c>
    </row>
    <row r="25277" spans="1:3" ht="15" customHeight="1" x14ac:dyDescent="0.25">
      <c r="A25277" s="216">
        <v>45860</v>
      </c>
      <c r="B25277" s="217" t="s">
        <v>352</v>
      </c>
      <c r="C25277" s="218">
        <v>4.6334</v>
      </c>
    </row>
    <row r="25278" spans="1:3" ht="15" customHeight="1" x14ac:dyDescent="0.25">
      <c r="A25278" s="216">
        <v>45861</v>
      </c>
      <c r="B25278" s="217" t="s">
        <v>352</v>
      </c>
      <c r="C25278" s="218">
        <v>4.6485000000000003</v>
      </c>
    </row>
    <row r="25279" spans="1:3" ht="15" customHeight="1" x14ac:dyDescent="0.25">
      <c r="A25279" s="216">
        <v>45862</v>
      </c>
      <c r="B25279" s="217" t="s">
        <v>352</v>
      </c>
      <c r="C25279" s="218">
        <v>4.6637000000000004</v>
      </c>
    </row>
    <row r="25280" spans="1:3" ht="15" customHeight="1" x14ac:dyDescent="0.25">
      <c r="A25280" s="216">
        <v>45863</v>
      </c>
      <c r="B25280" s="217" t="s">
        <v>352</v>
      </c>
      <c r="C25280" s="218">
        <v>4.6790000000000003</v>
      </c>
    </row>
    <row r="25281" spans="1:3" ht="15" customHeight="1" x14ac:dyDescent="0.25">
      <c r="A25281" s="216">
        <v>45866</v>
      </c>
      <c r="B25281" s="217" t="s">
        <v>352</v>
      </c>
      <c r="C25281" s="218">
        <v>4.7248999999999999</v>
      </c>
    </row>
    <row r="25282" spans="1:3" ht="15" customHeight="1" x14ac:dyDescent="0.25">
      <c r="A25282" s="216">
        <v>45867</v>
      </c>
      <c r="B25282" s="217" t="s">
        <v>352</v>
      </c>
      <c r="C25282" s="218">
        <v>4.74</v>
      </c>
    </row>
    <row r="25283" spans="1:3" ht="15" customHeight="1" x14ac:dyDescent="0.25">
      <c r="A25283" s="216">
        <v>45868</v>
      </c>
      <c r="B25283" s="217" t="s">
        <v>352</v>
      </c>
      <c r="C25283" s="218">
        <v>4.7554999999999996</v>
      </c>
    </row>
    <row r="25284" spans="1:3" ht="15" customHeight="1" x14ac:dyDescent="0.25">
      <c r="A25284" s="216">
        <v>45869</v>
      </c>
      <c r="B25284" s="217" t="s">
        <v>352</v>
      </c>
      <c r="C25284" s="218">
        <v>4.7704000000000004</v>
      </c>
    </row>
    <row r="25285" spans="1:3" ht="15" customHeight="1" x14ac:dyDescent="0.25">
      <c r="A25285" s="216">
        <v>45870</v>
      </c>
      <c r="B25285" s="217" t="s">
        <v>352</v>
      </c>
      <c r="C25285" s="218">
        <v>4.7859999999999996</v>
      </c>
    </row>
    <row r="25286" spans="1:3" ht="15" customHeight="1" x14ac:dyDescent="0.25">
      <c r="A25286" s="216">
        <v>45873</v>
      </c>
      <c r="B25286" s="217" t="s">
        <v>352</v>
      </c>
      <c r="C25286" s="218">
        <v>4.8322000000000003</v>
      </c>
    </row>
    <row r="25287" spans="1:3" ht="15" customHeight="1" x14ac:dyDescent="0.25">
      <c r="A25287" s="216">
        <v>45874</v>
      </c>
      <c r="B25287" s="217" t="s">
        <v>352</v>
      </c>
      <c r="C25287" s="218">
        <v>4.8478000000000003</v>
      </c>
    </row>
    <row r="25288" spans="1:3" ht="15" customHeight="1" x14ac:dyDescent="0.25">
      <c r="A25288" s="216">
        <v>45875</v>
      </c>
      <c r="B25288" s="217" t="s">
        <v>352</v>
      </c>
      <c r="C25288" s="218">
        <v>4.8632</v>
      </c>
    </row>
    <row r="25289" spans="1:3" ht="15" customHeight="1" x14ac:dyDescent="0.25">
      <c r="A25289" s="216">
        <v>45876</v>
      </c>
      <c r="B25289" s="217" t="s">
        <v>352</v>
      </c>
      <c r="C25289" s="218">
        <v>4.8784999999999998</v>
      </c>
    </row>
    <row r="25290" spans="1:3" ht="15" customHeight="1" x14ac:dyDescent="0.25">
      <c r="A25290" s="216">
        <v>45877</v>
      </c>
      <c r="B25290" s="217" t="s">
        <v>352</v>
      </c>
      <c r="C25290" s="218">
        <v>4.8936999999999999</v>
      </c>
    </row>
    <row r="25291" spans="1:3" ht="15" customHeight="1" x14ac:dyDescent="0.25">
      <c r="A25291" s="216">
        <v>45880</v>
      </c>
      <c r="B25291" s="217" t="s">
        <v>352</v>
      </c>
      <c r="C25291" s="218">
        <v>4.9413</v>
      </c>
    </row>
    <row r="25292" spans="1:3" ht="15" customHeight="1" x14ac:dyDescent="0.25">
      <c r="A25292" s="216">
        <v>45881</v>
      </c>
      <c r="B25292" s="217" t="s">
        <v>352</v>
      </c>
      <c r="C25292" s="218">
        <v>4.9568000000000003</v>
      </c>
    </row>
    <row r="25293" spans="1:3" ht="15" customHeight="1" x14ac:dyDescent="0.25">
      <c r="A25293" s="216">
        <v>45882</v>
      </c>
      <c r="B25293" s="217" t="s">
        <v>352</v>
      </c>
      <c r="C25293" s="218">
        <v>4.9721000000000002</v>
      </c>
    </row>
    <row r="25294" spans="1:3" ht="15" customHeight="1" x14ac:dyDescent="0.25">
      <c r="A25294" s="216">
        <v>45883</v>
      </c>
      <c r="B25294" s="217" t="s">
        <v>352</v>
      </c>
      <c r="C25294" s="218">
        <v>4.9873000000000003</v>
      </c>
    </row>
    <row r="25295" spans="1:3" ht="15" customHeight="1" x14ac:dyDescent="0.25">
      <c r="A25295" s="216">
        <v>45884</v>
      </c>
      <c r="B25295" s="217" t="s">
        <v>352</v>
      </c>
      <c r="C25295" s="218">
        <v>5.0022000000000002</v>
      </c>
    </row>
    <row r="25296" spans="1:3" ht="15" customHeight="1" x14ac:dyDescent="0.25">
      <c r="A25296" s="216">
        <v>45887</v>
      </c>
      <c r="B25296" s="217" t="s">
        <v>352</v>
      </c>
      <c r="C25296" s="218">
        <v>5.0476000000000001</v>
      </c>
    </row>
    <row r="25297" spans="1:3" ht="15" customHeight="1" x14ac:dyDescent="0.25">
      <c r="A25297" s="216">
        <v>45888</v>
      </c>
      <c r="B25297" s="217" t="s">
        <v>352</v>
      </c>
      <c r="C25297" s="218">
        <v>5.0625999999999998</v>
      </c>
    </row>
    <row r="25298" spans="1:3" ht="15" customHeight="1" x14ac:dyDescent="0.25">
      <c r="A25298" s="216">
        <v>45889</v>
      </c>
      <c r="B25298" s="217" t="s">
        <v>352</v>
      </c>
      <c r="C25298" s="218">
        <v>5.0762999999999998</v>
      </c>
    </row>
    <row r="25299" spans="1:3" ht="15" customHeight="1" x14ac:dyDescent="0.25">
      <c r="A25299" s="216">
        <v>45890</v>
      </c>
      <c r="B25299" s="217" t="s">
        <v>352</v>
      </c>
      <c r="C25299" s="218">
        <v>5.0918999999999999</v>
      </c>
    </row>
    <row r="25300" spans="1:3" ht="15" customHeight="1" x14ac:dyDescent="0.25">
      <c r="A25300" s="216">
        <v>45891</v>
      </c>
      <c r="B25300" s="217" t="s">
        <v>352</v>
      </c>
      <c r="C25300" s="218">
        <v>5.1070000000000002</v>
      </c>
    </row>
    <row r="25301" spans="1:3" ht="15" customHeight="1" x14ac:dyDescent="0.25">
      <c r="A25301" s="216">
        <v>45894</v>
      </c>
      <c r="B25301" s="217" t="s">
        <v>352</v>
      </c>
      <c r="C25301" s="218">
        <v>5.1524000000000001</v>
      </c>
    </row>
    <row r="25302" spans="1:3" ht="15" customHeight="1" x14ac:dyDescent="0.25">
      <c r="A25302" s="216">
        <v>45895</v>
      </c>
      <c r="B25302" s="217" t="s">
        <v>352</v>
      </c>
      <c r="C25302" s="218">
        <v>5.1673</v>
      </c>
    </row>
    <row r="25303" spans="1:3" ht="15" customHeight="1" x14ac:dyDescent="0.25">
      <c r="A25303" s="216">
        <v>45896</v>
      </c>
      <c r="B25303" s="217" t="s">
        <v>352</v>
      </c>
      <c r="C25303" s="218">
        <v>5.1821999999999999</v>
      </c>
    </row>
    <row r="25304" spans="1:3" ht="15" customHeight="1" x14ac:dyDescent="0.25">
      <c r="A25304" s="216">
        <v>45897</v>
      </c>
      <c r="B25304" s="217" t="s">
        <v>352</v>
      </c>
      <c r="C25304" s="218">
        <v>5.1974</v>
      </c>
    </row>
    <row r="25305" spans="1:3" ht="15" customHeight="1" x14ac:dyDescent="0.25">
      <c r="A25305" s="216">
        <v>45898</v>
      </c>
      <c r="B25305" s="217" t="s">
        <v>352</v>
      </c>
      <c r="C25305" s="218">
        <v>5.2125000000000004</v>
      </c>
    </row>
    <row r="25306" spans="1:3" ht="15" customHeight="1" x14ac:dyDescent="0.25">
      <c r="A25306" s="216">
        <v>45902</v>
      </c>
      <c r="B25306" s="217" t="s">
        <v>352</v>
      </c>
      <c r="C25306" s="218">
        <v>5.2735000000000003</v>
      </c>
    </row>
    <row r="25307" spans="1:3" ht="15" customHeight="1" x14ac:dyDescent="0.25">
      <c r="A25307" s="216">
        <v>45903</v>
      </c>
      <c r="B25307" s="217" t="s">
        <v>352</v>
      </c>
      <c r="C25307" s="218">
        <v>5.2889999999999997</v>
      </c>
    </row>
    <row r="25308" spans="1:3" ht="15" customHeight="1" x14ac:dyDescent="0.25">
      <c r="A25308" s="216">
        <v>45904</v>
      </c>
      <c r="B25308" s="217" t="s">
        <v>352</v>
      </c>
      <c r="C25308" s="218">
        <v>5.3041999999999998</v>
      </c>
    </row>
    <row r="25309" spans="1:3" ht="15" customHeight="1" x14ac:dyDescent="0.25">
      <c r="A25309" s="216">
        <v>45905</v>
      </c>
      <c r="B25309" s="217" t="s">
        <v>352</v>
      </c>
      <c r="C25309" s="218">
        <v>5.3196000000000003</v>
      </c>
    </row>
    <row r="25310" spans="1:3" ht="15" customHeight="1" x14ac:dyDescent="0.25">
      <c r="A25310" s="216">
        <v>45908</v>
      </c>
      <c r="B25310" s="217" t="s">
        <v>352</v>
      </c>
      <c r="C25310" s="218">
        <v>5.3653000000000004</v>
      </c>
    </row>
    <row r="25311" spans="1:3" ht="15" customHeight="1" x14ac:dyDescent="0.25">
      <c r="A25311" s="216">
        <v>45909</v>
      </c>
      <c r="B25311" s="217" t="s">
        <v>352</v>
      </c>
      <c r="C25311" s="218">
        <v>5.3803999999999998</v>
      </c>
    </row>
    <row r="25312" spans="1:3" ht="15" customHeight="1" x14ac:dyDescent="0.25">
      <c r="A25312" s="216">
        <v>45910</v>
      </c>
      <c r="B25312" s="217" t="s">
        <v>352</v>
      </c>
      <c r="C25312" s="218">
        <v>5.3958000000000004</v>
      </c>
    </row>
    <row r="25313" spans="1:3" ht="15" customHeight="1" x14ac:dyDescent="0.25">
      <c r="A25313" s="216">
        <v>45911</v>
      </c>
      <c r="B25313" s="217" t="s">
        <v>352</v>
      </c>
      <c r="C25313" s="218">
        <v>5.4109999999999996</v>
      </c>
    </row>
    <row r="25314" spans="1:3" ht="15" customHeight="1" x14ac:dyDescent="0.25">
      <c r="A25314" s="216">
        <v>45912</v>
      </c>
      <c r="B25314" s="217" t="s">
        <v>352</v>
      </c>
      <c r="C25314" s="218">
        <v>5.4263000000000003</v>
      </c>
    </row>
    <row r="25315" spans="1:3" ht="15" customHeight="1" x14ac:dyDescent="0.25">
      <c r="A25315" s="216">
        <v>45915</v>
      </c>
      <c r="B25315" s="217" t="s">
        <v>352</v>
      </c>
      <c r="C25315" s="218">
        <v>5.4711999999999996</v>
      </c>
    </row>
    <row r="25316" spans="1:3" ht="15" customHeight="1" x14ac:dyDescent="0.25">
      <c r="A25316" s="216">
        <v>45916</v>
      </c>
      <c r="B25316" s="217" t="s">
        <v>352</v>
      </c>
      <c r="C25316" s="218">
        <v>5.4863</v>
      </c>
    </row>
    <row r="25317" spans="1:3" ht="15" customHeight="1" x14ac:dyDescent="0.25">
      <c r="A25317" s="216">
        <v>45917</v>
      </c>
      <c r="B25317" s="217" t="s">
        <v>352</v>
      </c>
      <c r="C25317" s="218">
        <v>5.5015999999999998</v>
      </c>
    </row>
    <row r="25318" spans="1:3" ht="15" customHeight="1" x14ac:dyDescent="0.25">
      <c r="A25318" s="216">
        <v>45918</v>
      </c>
      <c r="B25318" s="217" t="s">
        <v>352</v>
      </c>
      <c r="C25318" s="218">
        <v>5.5205000000000002</v>
      </c>
    </row>
    <row r="25319" spans="1:3" ht="15" customHeight="1" x14ac:dyDescent="0.25">
      <c r="A25319" s="216">
        <v>45919</v>
      </c>
      <c r="B25319" s="217" t="s">
        <v>352</v>
      </c>
      <c r="C25319" s="218">
        <v>5.5354999999999999</v>
      </c>
    </row>
    <row r="25320" spans="1:3" ht="15" customHeight="1" x14ac:dyDescent="0.25">
      <c r="A25320" s="216">
        <v>45922</v>
      </c>
      <c r="B25320" s="217" t="s">
        <v>352</v>
      </c>
      <c r="C25320" s="218">
        <v>5.5772000000000004</v>
      </c>
    </row>
    <row r="25321" spans="1:3" ht="15" customHeight="1" x14ac:dyDescent="0.25">
      <c r="A25321" s="216">
        <v>45923</v>
      </c>
      <c r="B25321" s="217" t="s">
        <v>352</v>
      </c>
      <c r="C25321" s="218">
        <v>5.5921000000000003</v>
      </c>
    </row>
    <row r="25322" spans="1:3" ht="15" customHeight="1" x14ac:dyDescent="0.25">
      <c r="A25322" s="216">
        <v>45924</v>
      </c>
      <c r="B25322" s="217" t="s">
        <v>352</v>
      </c>
      <c r="C25322" s="218">
        <v>5.6067999999999998</v>
      </c>
    </row>
    <row r="25323" spans="1:3" ht="15" customHeight="1" x14ac:dyDescent="0.25">
      <c r="A25323" s="216">
        <v>45925</v>
      </c>
      <c r="B25323" s="217" t="s">
        <v>352</v>
      </c>
      <c r="C25323" s="218">
        <v>5.6218000000000004</v>
      </c>
    </row>
    <row r="25324" spans="1:3" ht="15" customHeight="1" x14ac:dyDescent="0.25">
      <c r="A25324" s="216">
        <v>45926</v>
      </c>
      <c r="B25324" s="217" t="s">
        <v>352</v>
      </c>
      <c r="C25324" s="218">
        <v>5.6368</v>
      </c>
    </row>
    <row r="25325" spans="1:3" ht="15" customHeight="1" x14ac:dyDescent="0.25">
      <c r="A25325" s="216">
        <v>45929</v>
      </c>
      <c r="B25325" s="217" t="s">
        <v>352</v>
      </c>
      <c r="C25325" s="218">
        <v>5.6817000000000002</v>
      </c>
    </row>
    <row r="25326" spans="1:3" ht="15" customHeight="1" x14ac:dyDescent="0.25">
      <c r="A25326" s="216">
        <v>45930</v>
      </c>
      <c r="B25326" s="217" t="s">
        <v>352</v>
      </c>
      <c r="C25326" s="218">
        <v>5.6963999999999997</v>
      </c>
    </row>
    <row r="25327" spans="1:3" ht="15" customHeight="1" x14ac:dyDescent="0.25">
      <c r="A25327" s="216">
        <v>45566</v>
      </c>
      <c r="B25327" s="217" t="s">
        <v>216</v>
      </c>
      <c r="C25327" s="218">
        <v>1.54E-2</v>
      </c>
    </row>
    <row r="25328" spans="1:3" ht="15" customHeight="1" x14ac:dyDescent="0.25">
      <c r="A25328" s="216">
        <v>45567</v>
      </c>
      <c r="B25328" s="217" t="s">
        <v>216</v>
      </c>
      <c r="C25328" s="218">
        <v>3.0700000000000002E-2</v>
      </c>
    </row>
    <row r="25329" spans="1:3" ht="15" customHeight="1" x14ac:dyDescent="0.25">
      <c r="A25329" s="216">
        <v>45568</v>
      </c>
      <c r="B25329" s="217" t="s">
        <v>216</v>
      </c>
      <c r="C25329" s="218">
        <v>4.5999999999999999E-2</v>
      </c>
    </row>
    <row r="25330" spans="1:3" ht="15" customHeight="1" x14ac:dyDescent="0.25">
      <c r="A25330" s="216">
        <v>45569</v>
      </c>
      <c r="B25330" s="217" t="s">
        <v>216</v>
      </c>
      <c r="C25330" s="218">
        <v>9.1999999999999998E-2</v>
      </c>
    </row>
    <row r="25331" spans="1:3" ht="15" customHeight="1" x14ac:dyDescent="0.25">
      <c r="A25331" s="216">
        <v>45572</v>
      </c>
      <c r="B25331" s="217" t="s">
        <v>216</v>
      </c>
      <c r="C25331" s="218">
        <v>0.1074</v>
      </c>
    </row>
    <row r="25332" spans="1:3" ht="15" customHeight="1" x14ac:dyDescent="0.25">
      <c r="A25332" s="216">
        <v>45573</v>
      </c>
      <c r="B25332" s="217" t="s">
        <v>216</v>
      </c>
      <c r="C25332" s="218">
        <v>0.1227</v>
      </c>
    </row>
    <row r="25333" spans="1:3" ht="15" customHeight="1" x14ac:dyDescent="0.25">
      <c r="A25333" s="216">
        <v>45574</v>
      </c>
      <c r="B25333" s="217" t="s">
        <v>216</v>
      </c>
      <c r="C25333" s="218">
        <v>0.1381</v>
      </c>
    </row>
    <row r="25334" spans="1:3" ht="15" customHeight="1" x14ac:dyDescent="0.25">
      <c r="A25334" s="216">
        <v>45575</v>
      </c>
      <c r="B25334" s="217" t="s">
        <v>216</v>
      </c>
      <c r="C25334" s="218">
        <v>0.15340000000000001</v>
      </c>
    </row>
    <row r="25335" spans="1:3" ht="15" customHeight="1" x14ac:dyDescent="0.25">
      <c r="A25335" s="216">
        <v>45576</v>
      </c>
      <c r="B25335" s="217" t="s">
        <v>216</v>
      </c>
      <c r="C25335" s="218">
        <v>0.19950000000000001</v>
      </c>
    </row>
    <row r="25336" spans="1:3" ht="15" customHeight="1" x14ac:dyDescent="0.25">
      <c r="A25336" s="216">
        <v>45579</v>
      </c>
      <c r="B25336" s="217" t="s">
        <v>216</v>
      </c>
      <c r="C25336" s="218">
        <v>0.21479999999999999</v>
      </c>
    </row>
    <row r="25337" spans="1:3" ht="15" customHeight="1" x14ac:dyDescent="0.25">
      <c r="A25337" s="216">
        <v>45580</v>
      </c>
      <c r="B25337" s="217" t="s">
        <v>216</v>
      </c>
      <c r="C25337" s="218">
        <v>0.23019999999999999</v>
      </c>
    </row>
    <row r="25338" spans="1:3" ht="15" customHeight="1" x14ac:dyDescent="0.25">
      <c r="A25338" s="216">
        <v>45581</v>
      </c>
      <c r="B25338" s="217" t="s">
        <v>216</v>
      </c>
      <c r="C25338" s="218">
        <v>0.24560000000000001</v>
      </c>
    </row>
    <row r="25339" spans="1:3" ht="15" customHeight="1" x14ac:dyDescent="0.25">
      <c r="A25339" s="216">
        <v>45582</v>
      </c>
      <c r="B25339" s="217" t="s">
        <v>216</v>
      </c>
      <c r="C25339" s="218">
        <v>0.26090000000000002</v>
      </c>
    </row>
    <row r="25340" spans="1:3" ht="15" customHeight="1" x14ac:dyDescent="0.25">
      <c r="A25340" s="216">
        <v>45583</v>
      </c>
      <c r="B25340" s="217" t="s">
        <v>216</v>
      </c>
      <c r="C25340" s="218">
        <v>0.30680000000000002</v>
      </c>
    </row>
    <row r="25341" spans="1:3" ht="15" customHeight="1" x14ac:dyDescent="0.25">
      <c r="A25341" s="216">
        <v>45586</v>
      </c>
      <c r="B25341" s="217" t="s">
        <v>216</v>
      </c>
      <c r="C25341" s="218">
        <v>0.3221</v>
      </c>
    </row>
    <row r="25342" spans="1:3" ht="15" customHeight="1" x14ac:dyDescent="0.25">
      <c r="A25342" s="216">
        <v>45587</v>
      </c>
      <c r="B25342" s="217" t="s">
        <v>216</v>
      </c>
      <c r="C25342" s="218">
        <v>0.33739999999999998</v>
      </c>
    </row>
    <row r="25343" spans="1:3" ht="15" customHeight="1" x14ac:dyDescent="0.25">
      <c r="A25343" s="216">
        <v>45588</v>
      </c>
      <c r="B25343" s="217" t="s">
        <v>216</v>
      </c>
      <c r="C25343" s="218">
        <v>0.35270000000000001</v>
      </c>
    </row>
    <row r="25344" spans="1:3" ht="15" customHeight="1" x14ac:dyDescent="0.25">
      <c r="A25344" s="216">
        <v>45589</v>
      </c>
      <c r="B25344" s="217" t="s">
        <v>216</v>
      </c>
      <c r="C25344" s="218">
        <v>0.36799999999999999</v>
      </c>
    </row>
    <row r="25345" spans="1:3" ht="15" customHeight="1" x14ac:dyDescent="0.25">
      <c r="A25345" s="216">
        <v>45590</v>
      </c>
      <c r="B25345" s="217" t="s">
        <v>216</v>
      </c>
      <c r="C25345" s="218">
        <v>0.41389999999999999</v>
      </c>
    </row>
    <row r="25346" spans="1:3" ht="15" customHeight="1" x14ac:dyDescent="0.25">
      <c r="A25346" s="216">
        <v>45593</v>
      </c>
      <c r="B25346" s="217" t="s">
        <v>216</v>
      </c>
      <c r="C25346" s="218">
        <v>0.42920000000000003</v>
      </c>
    </row>
    <row r="25347" spans="1:3" ht="15" customHeight="1" x14ac:dyDescent="0.25">
      <c r="A25347" s="216">
        <v>45594</v>
      </c>
      <c r="B25347" s="217" t="s">
        <v>216</v>
      </c>
      <c r="C25347" s="218">
        <v>0.44450000000000001</v>
      </c>
    </row>
    <row r="25348" spans="1:3" ht="15" customHeight="1" x14ac:dyDescent="0.25">
      <c r="A25348" s="216">
        <v>45595</v>
      </c>
      <c r="B25348" s="217" t="s">
        <v>216</v>
      </c>
      <c r="C25348" s="218">
        <v>0.45979999999999999</v>
      </c>
    </row>
    <row r="25349" spans="1:3" ht="15" customHeight="1" x14ac:dyDescent="0.25">
      <c r="A25349" s="216">
        <v>45596</v>
      </c>
      <c r="B25349" s="217" t="s">
        <v>216</v>
      </c>
      <c r="C25349" s="218">
        <v>0.47510000000000002</v>
      </c>
    </row>
    <row r="25350" spans="1:3" ht="15" customHeight="1" x14ac:dyDescent="0.25">
      <c r="A25350" s="216">
        <v>45597</v>
      </c>
      <c r="B25350" s="217" t="s">
        <v>216</v>
      </c>
      <c r="C25350" s="218">
        <v>0.52100000000000002</v>
      </c>
    </row>
    <row r="25351" spans="1:3" ht="15" customHeight="1" x14ac:dyDescent="0.25">
      <c r="A25351" s="216">
        <v>45600</v>
      </c>
      <c r="B25351" s="217" t="s">
        <v>216</v>
      </c>
      <c r="C25351" s="218">
        <v>0.5363</v>
      </c>
    </row>
    <row r="25352" spans="1:3" ht="15" customHeight="1" x14ac:dyDescent="0.25">
      <c r="A25352" s="216">
        <v>45601</v>
      </c>
      <c r="B25352" s="217" t="s">
        <v>216</v>
      </c>
      <c r="C25352" s="218">
        <v>0.55159999999999998</v>
      </c>
    </row>
    <row r="25353" spans="1:3" ht="15" customHeight="1" x14ac:dyDescent="0.25">
      <c r="A25353" s="216">
        <v>45602</v>
      </c>
      <c r="B25353" s="217" t="s">
        <v>216</v>
      </c>
      <c r="C25353" s="218">
        <v>0.56679999999999997</v>
      </c>
    </row>
    <row r="25354" spans="1:3" ht="15" customHeight="1" x14ac:dyDescent="0.25">
      <c r="A25354" s="216">
        <v>45603</v>
      </c>
      <c r="B25354" s="217" t="s">
        <v>216</v>
      </c>
      <c r="C25354" s="218">
        <v>0.58179999999999998</v>
      </c>
    </row>
    <row r="25355" spans="1:3" ht="15" customHeight="1" x14ac:dyDescent="0.25">
      <c r="A25355" s="216">
        <v>45604</v>
      </c>
      <c r="B25355" s="217" t="s">
        <v>216</v>
      </c>
      <c r="C25355" s="218">
        <v>0.62670000000000003</v>
      </c>
    </row>
    <row r="25356" spans="1:3" ht="15" customHeight="1" x14ac:dyDescent="0.25">
      <c r="A25356" s="216">
        <v>45607</v>
      </c>
      <c r="B25356" s="217" t="s">
        <v>216</v>
      </c>
      <c r="C25356" s="218">
        <v>0.64159999999999995</v>
      </c>
    </row>
    <row r="25357" spans="1:3" ht="15" customHeight="1" x14ac:dyDescent="0.25">
      <c r="A25357" s="216">
        <v>45608</v>
      </c>
      <c r="B25357" s="217" t="s">
        <v>216</v>
      </c>
      <c r="C25357" s="218">
        <v>0.65659999999999996</v>
      </c>
    </row>
    <row r="25358" spans="1:3" ht="15" customHeight="1" x14ac:dyDescent="0.25">
      <c r="A25358" s="216">
        <v>45609</v>
      </c>
      <c r="B25358" s="217" t="s">
        <v>216</v>
      </c>
      <c r="C25358" s="218">
        <v>0.67149999999999999</v>
      </c>
    </row>
    <row r="25359" spans="1:3" ht="15" customHeight="1" x14ac:dyDescent="0.25">
      <c r="A25359" s="216">
        <v>45610</v>
      </c>
      <c r="B25359" s="217" t="s">
        <v>216</v>
      </c>
      <c r="C25359" s="218">
        <v>0.6865</v>
      </c>
    </row>
    <row r="25360" spans="1:3" ht="15" customHeight="1" x14ac:dyDescent="0.25">
      <c r="A25360" s="216">
        <v>45611</v>
      </c>
      <c r="B25360" s="217" t="s">
        <v>216</v>
      </c>
      <c r="C25360" s="218">
        <v>0.73119999999999996</v>
      </c>
    </row>
    <row r="25361" spans="1:3" ht="15" customHeight="1" x14ac:dyDescent="0.25">
      <c r="A25361" s="216">
        <v>45614</v>
      </c>
      <c r="B25361" s="217" t="s">
        <v>216</v>
      </c>
      <c r="C25361" s="218">
        <v>0.74609999999999999</v>
      </c>
    </row>
    <row r="25362" spans="1:3" ht="15" customHeight="1" x14ac:dyDescent="0.25">
      <c r="A25362" s="216">
        <v>45615</v>
      </c>
      <c r="B25362" s="217" t="s">
        <v>216</v>
      </c>
      <c r="C25362" s="218">
        <v>0.76100000000000001</v>
      </c>
    </row>
    <row r="25363" spans="1:3" ht="15" customHeight="1" x14ac:dyDescent="0.25">
      <c r="A25363" s="216">
        <v>45616</v>
      </c>
      <c r="B25363" s="217" t="s">
        <v>216</v>
      </c>
      <c r="C25363" s="218">
        <v>0.77590000000000003</v>
      </c>
    </row>
    <row r="25364" spans="1:3" ht="15" customHeight="1" x14ac:dyDescent="0.25">
      <c r="A25364" s="216">
        <v>45617</v>
      </c>
      <c r="B25364" s="217" t="s">
        <v>216</v>
      </c>
      <c r="C25364" s="218">
        <v>0.79079999999999995</v>
      </c>
    </row>
    <row r="25365" spans="1:3" ht="15" customHeight="1" x14ac:dyDescent="0.25">
      <c r="A25365" s="216">
        <v>45618</v>
      </c>
      <c r="B25365" s="217" t="s">
        <v>216</v>
      </c>
      <c r="C25365" s="218">
        <v>0.83540000000000003</v>
      </c>
    </row>
    <row r="25366" spans="1:3" ht="15" customHeight="1" x14ac:dyDescent="0.25">
      <c r="A25366" s="216">
        <v>45621</v>
      </c>
      <c r="B25366" s="217" t="s">
        <v>216</v>
      </c>
      <c r="C25366" s="218">
        <v>0.85029999999999994</v>
      </c>
    </row>
    <row r="25367" spans="1:3" ht="15" customHeight="1" x14ac:dyDescent="0.25">
      <c r="A25367" s="216">
        <v>45622</v>
      </c>
      <c r="B25367" s="217" t="s">
        <v>216</v>
      </c>
      <c r="C25367" s="218">
        <v>0.86519999999999997</v>
      </c>
    </row>
    <row r="25368" spans="1:3" ht="15" customHeight="1" x14ac:dyDescent="0.25">
      <c r="A25368" s="216">
        <v>45623</v>
      </c>
      <c r="B25368" s="217" t="s">
        <v>216</v>
      </c>
      <c r="C25368" s="218">
        <v>0.88019999999999998</v>
      </c>
    </row>
    <row r="25369" spans="1:3" ht="15" customHeight="1" x14ac:dyDescent="0.25">
      <c r="A25369" s="216">
        <v>45624</v>
      </c>
      <c r="B25369" s="217" t="s">
        <v>216</v>
      </c>
      <c r="C25369" s="218">
        <v>0.89510000000000001</v>
      </c>
    </row>
    <row r="25370" spans="1:3" ht="15" customHeight="1" x14ac:dyDescent="0.25">
      <c r="A25370" s="216">
        <v>45625</v>
      </c>
      <c r="B25370" s="217" t="s">
        <v>216</v>
      </c>
      <c r="C25370" s="218">
        <v>0.93979999999999997</v>
      </c>
    </row>
    <row r="25371" spans="1:3" ht="15" customHeight="1" x14ac:dyDescent="0.25">
      <c r="A25371" s="216">
        <v>45628</v>
      </c>
      <c r="B25371" s="217" t="s">
        <v>216</v>
      </c>
      <c r="C25371" s="218">
        <v>0.9546</v>
      </c>
    </row>
    <row r="25372" spans="1:3" ht="15" customHeight="1" x14ac:dyDescent="0.25">
      <c r="A25372" s="216">
        <v>45629</v>
      </c>
      <c r="B25372" s="217" t="s">
        <v>216</v>
      </c>
      <c r="C25372" s="218">
        <v>0.96950000000000003</v>
      </c>
    </row>
    <row r="25373" spans="1:3" ht="15" customHeight="1" x14ac:dyDescent="0.25">
      <c r="A25373" s="216">
        <v>45630</v>
      </c>
      <c r="B25373" s="217" t="s">
        <v>216</v>
      </c>
      <c r="C25373" s="218">
        <v>0.98440000000000005</v>
      </c>
    </row>
    <row r="25374" spans="1:3" ht="15" customHeight="1" x14ac:dyDescent="0.25">
      <c r="A25374" s="216">
        <v>45631</v>
      </c>
      <c r="B25374" s="217" t="s">
        <v>216</v>
      </c>
      <c r="C25374" s="218">
        <v>0.99919999999999998</v>
      </c>
    </row>
    <row r="25375" spans="1:3" ht="15" customHeight="1" x14ac:dyDescent="0.25">
      <c r="A25375" s="216">
        <v>45632</v>
      </c>
      <c r="B25375" s="217" t="s">
        <v>216</v>
      </c>
      <c r="C25375" s="218">
        <v>1.0437000000000001</v>
      </c>
    </row>
    <row r="25376" spans="1:3" ht="15" customHeight="1" x14ac:dyDescent="0.25">
      <c r="A25376" s="216">
        <v>45635</v>
      </c>
      <c r="B25376" s="217" t="s">
        <v>216</v>
      </c>
      <c r="C25376" s="218">
        <v>1.0586</v>
      </c>
    </row>
    <row r="25377" spans="1:3" ht="15" customHeight="1" x14ac:dyDescent="0.25">
      <c r="A25377" s="216">
        <v>45636</v>
      </c>
      <c r="B25377" s="217" t="s">
        <v>216</v>
      </c>
      <c r="C25377" s="218">
        <v>1.0733999999999999</v>
      </c>
    </row>
    <row r="25378" spans="1:3" ht="15" customHeight="1" x14ac:dyDescent="0.25">
      <c r="A25378" s="216">
        <v>45637</v>
      </c>
      <c r="B25378" s="217" t="s">
        <v>216</v>
      </c>
      <c r="C25378" s="218">
        <v>1.0883</v>
      </c>
    </row>
    <row r="25379" spans="1:3" ht="15" customHeight="1" x14ac:dyDescent="0.25">
      <c r="A25379" s="216">
        <v>45638</v>
      </c>
      <c r="B25379" s="217" t="s">
        <v>216</v>
      </c>
      <c r="C25379" s="218">
        <v>1.1031</v>
      </c>
    </row>
    <row r="25380" spans="1:3" ht="15" customHeight="1" x14ac:dyDescent="0.25">
      <c r="A25380" s="216">
        <v>45639</v>
      </c>
      <c r="B25380" s="217" t="s">
        <v>216</v>
      </c>
      <c r="C25380" s="218">
        <v>1.1476999999999999</v>
      </c>
    </row>
    <row r="25381" spans="1:3" ht="15" customHeight="1" x14ac:dyDescent="0.25">
      <c r="A25381" s="216">
        <v>45642</v>
      </c>
      <c r="B25381" s="217" t="s">
        <v>216</v>
      </c>
      <c r="C25381" s="218">
        <v>1.1626000000000001</v>
      </c>
    </row>
    <row r="25382" spans="1:3" ht="15" customHeight="1" x14ac:dyDescent="0.25">
      <c r="A25382" s="216">
        <v>45643</v>
      </c>
      <c r="B25382" s="217" t="s">
        <v>216</v>
      </c>
      <c r="C25382" s="218">
        <v>1.1775</v>
      </c>
    </row>
    <row r="25383" spans="1:3" ht="15" customHeight="1" x14ac:dyDescent="0.25">
      <c r="A25383" s="216">
        <v>45644</v>
      </c>
      <c r="B25383" s="217" t="s">
        <v>216</v>
      </c>
      <c r="C25383" s="218">
        <v>1.1923999999999999</v>
      </c>
    </row>
    <row r="25384" spans="1:3" ht="15" customHeight="1" x14ac:dyDescent="0.25">
      <c r="A25384" s="216">
        <v>45645</v>
      </c>
      <c r="B25384" s="217" t="s">
        <v>216</v>
      </c>
      <c r="C25384" s="218">
        <v>1.2073</v>
      </c>
    </row>
    <row r="25385" spans="1:3" ht="15" customHeight="1" x14ac:dyDescent="0.25">
      <c r="A25385" s="216">
        <v>45646</v>
      </c>
      <c r="B25385" s="217" t="s">
        <v>216</v>
      </c>
      <c r="C25385" s="218">
        <v>1.252</v>
      </c>
    </row>
    <row r="25386" spans="1:3" ht="15" customHeight="1" x14ac:dyDescent="0.25">
      <c r="A25386" s="216">
        <v>45649</v>
      </c>
      <c r="B25386" s="217" t="s">
        <v>216</v>
      </c>
      <c r="C25386" s="218">
        <v>1.2669999999999999</v>
      </c>
    </row>
    <row r="25387" spans="1:3" ht="15" customHeight="1" x14ac:dyDescent="0.25">
      <c r="A25387" s="216">
        <v>45650</v>
      </c>
      <c r="B25387" s="217" t="s">
        <v>216</v>
      </c>
      <c r="C25387" s="218">
        <v>1.2819</v>
      </c>
    </row>
    <row r="25388" spans="1:3" ht="15" customHeight="1" x14ac:dyDescent="0.25">
      <c r="A25388" s="216">
        <v>45651</v>
      </c>
      <c r="B25388" s="217" t="s">
        <v>216</v>
      </c>
      <c r="C25388" s="218">
        <v>1.2968999999999999</v>
      </c>
    </row>
    <row r="25389" spans="1:3" ht="15" customHeight="1" x14ac:dyDescent="0.25">
      <c r="A25389" s="216">
        <v>45652</v>
      </c>
      <c r="B25389" s="217" t="s">
        <v>216</v>
      </c>
      <c r="C25389" s="218">
        <v>1.3118000000000001</v>
      </c>
    </row>
    <row r="25390" spans="1:3" ht="15" customHeight="1" x14ac:dyDescent="0.25">
      <c r="A25390" s="216">
        <v>45653</v>
      </c>
      <c r="B25390" s="217" t="s">
        <v>216</v>
      </c>
      <c r="C25390" s="218">
        <v>1.3565</v>
      </c>
    </row>
    <row r="25391" spans="1:3" ht="15" customHeight="1" x14ac:dyDescent="0.25">
      <c r="A25391" s="216">
        <v>45656</v>
      </c>
      <c r="B25391" s="217" t="s">
        <v>216</v>
      </c>
      <c r="C25391" s="218">
        <v>1.3714</v>
      </c>
    </row>
    <row r="25392" spans="1:3" ht="15" customHeight="1" x14ac:dyDescent="0.25">
      <c r="A25392" s="216">
        <v>45657</v>
      </c>
      <c r="B25392" s="217" t="s">
        <v>216</v>
      </c>
      <c r="C25392" s="218">
        <v>1.3864000000000001</v>
      </c>
    </row>
    <row r="25393" spans="1:3" ht="15" customHeight="1" x14ac:dyDescent="0.25">
      <c r="A25393" s="216">
        <v>45659</v>
      </c>
      <c r="B25393" s="217" t="s">
        <v>216</v>
      </c>
      <c r="C25393" s="218">
        <v>1.4153</v>
      </c>
    </row>
    <row r="25394" spans="1:3" ht="15" customHeight="1" x14ac:dyDescent="0.25">
      <c r="A25394" s="216">
        <v>45660</v>
      </c>
      <c r="B25394" s="217" t="s">
        <v>216</v>
      </c>
      <c r="C25394" s="218">
        <v>1.46</v>
      </c>
    </row>
    <row r="25395" spans="1:3" ht="15" customHeight="1" x14ac:dyDescent="0.25">
      <c r="A25395" s="216">
        <v>45663</v>
      </c>
      <c r="B25395" s="217" t="s">
        <v>216</v>
      </c>
      <c r="C25395" s="218">
        <v>1.4749000000000001</v>
      </c>
    </row>
    <row r="25396" spans="1:3" ht="15" customHeight="1" x14ac:dyDescent="0.25">
      <c r="A25396" s="216">
        <v>45664</v>
      </c>
      <c r="B25396" s="217" t="s">
        <v>216</v>
      </c>
      <c r="C25396" s="218">
        <v>1.4898</v>
      </c>
    </row>
    <row r="25397" spans="1:3" ht="15" customHeight="1" x14ac:dyDescent="0.25">
      <c r="A25397" s="216">
        <v>45665</v>
      </c>
      <c r="B25397" s="217" t="s">
        <v>216</v>
      </c>
      <c r="C25397" s="218">
        <v>1.5045999999999999</v>
      </c>
    </row>
    <row r="25398" spans="1:3" ht="15" customHeight="1" x14ac:dyDescent="0.25">
      <c r="A25398" s="216">
        <v>45666</v>
      </c>
      <c r="B25398" s="217" t="s">
        <v>216</v>
      </c>
      <c r="C25398" s="218">
        <v>1.5195000000000001</v>
      </c>
    </row>
    <row r="25399" spans="1:3" ht="15" customHeight="1" x14ac:dyDescent="0.25">
      <c r="A25399" s="216">
        <v>45667</v>
      </c>
      <c r="B25399" s="217" t="s">
        <v>216</v>
      </c>
      <c r="C25399" s="218">
        <v>1.5641</v>
      </c>
    </row>
    <row r="25400" spans="1:3" ht="15" customHeight="1" x14ac:dyDescent="0.25">
      <c r="A25400" s="216">
        <v>45670</v>
      </c>
      <c r="B25400" s="217" t="s">
        <v>216</v>
      </c>
      <c r="C25400" s="218">
        <v>1.579</v>
      </c>
    </row>
    <row r="25401" spans="1:3" ht="15" customHeight="1" x14ac:dyDescent="0.25">
      <c r="A25401" s="216">
        <v>45671</v>
      </c>
      <c r="B25401" s="217" t="s">
        <v>216</v>
      </c>
      <c r="C25401" s="218">
        <v>1.5939000000000001</v>
      </c>
    </row>
    <row r="25402" spans="1:3" ht="15" customHeight="1" x14ac:dyDescent="0.25">
      <c r="A25402" s="216">
        <v>45672</v>
      </c>
      <c r="B25402" s="217" t="s">
        <v>216</v>
      </c>
      <c r="C25402" s="218">
        <v>1.6088</v>
      </c>
    </row>
    <row r="25403" spans="1:3" ht="15" customHeight="1" x14ac:dyDescent="0.25">
      <c r="A25403" s="216">
        <v>45673</v>
      </c>
      <c r="B25403" s="217" t="s">
        <v>216</v>
      </c>
      <c r="C25403" s="218">
        <v>1.6235999999999999</v>
      </c>
    </row>
    <row r="25404" spans="1:3" ht="15" customHeight="1" x14ac:dyDescent="0.25">
      <c r="A25404" s="216">
        <v>45674</v>
      </c>
      <c r="B25404" s="217" t="s">
        <v>216</v>
      </c>
      <c r="C25404" s="218">
        <v>1.6682999999999999</v>
      </c>
    </row>
    <row r="25405" spans="1:3" ht="15" customHeight="1" x14ac:dyDescent="0.25">
      <c r="A25405" s="216">
        <v>45677</v>
      </c>
      <c r="B25405" s="217" t="s">
        <v>216</v>
      </c>
      <c r="C25405" s="218">
        <v>1.6832</v>
      </c>
    </row>
    <row r="25406" spans="1:3" ht="15" customHeight="1" x14ac:dyDescent="0.25">
      <c r="A25406" s="216">
        <v>45678</v>
      </c>
      <c r="B25406" s="217" t="s">
        <v>216</v>
      </c>
      <c r="C25406" s="218">
        <v>1.698</v>
      </c>
    </row>
    <row r="25407" spans="1:3" ht="15" customHeight="1" x14ac:dyDescent="0.25">
      <c r="A25407" s="216">
        <v>45679</v>
      </c>
      <c r="B25407" s="217" t="s">
        <v>216</v>
      </c>
      <c r="C25407" s="218">
        <v>1.7129000000000001</v>
      </c>
    </row>
    <row r="25408" spans="1:3" ht="15" customHeight="1" x14ac:dyDescent="0.25">
      <c r="A25408" s="216">
        <v>45680</v>
      </c>
      <c r="B25408" s="217" t="s">
        <v>216</v>
      </c>
      <c r="C25408" s="218">
        <v>1.7278</v>
      </c>
    </row>
    <row r="25409" spans="1:3" ht="15" customHeight="1" x14ac:dyDescent="0.25">
      <c r="A25409" s="216">
        <v>45681</v>
      </c>
      <c r="B25409" s="217" t="s">
        <v>216</v>
      </c>
      <c r="C25409" s="218">
        <v>1.7722</v>
      </c>
    </row>
    <row r="25410" spans="1:3" ht="15" customHeight="1" x14ac:dyDescent="0.25">
      <c r="A25410" s="216">
        <v>45684</v>
      </c>
      <c r="B25410" s="217" t="s">
        <v>216</v>
      </c>
      <c r="C25410" s="218">
        <v>1.7869999999999999</v>
      </c>
    </row>
    <row r="25411" spans="1:3" ht="15" customHeight="1" x14ac:dyDescent="0.25">
      <c r="A25411" s="216">
        <v>45685</v>
      </c>
      <c r="B25411" s="217" t="s">
        <v>216</v>
      </c>
      <c r="C25411" s="218">
        <v>1.8018000000000001</v>
      </c>
    </row>
    <row r="25412" spans="1:3" ht="15" customHeight="1" x14ac:dyDescent="0.25">
      <c r="A25412" s="216">
        <v>45686</v>
      </c>
      <c r="B25412" s="217" t="s">
        <v>216</v>
      </c>
      <c r="C25412" s="218">
        <v>1.8167</v>
      </c>
    </row>
    <row r="25413" spans="1:3" ht="15" customHeight="1" x14ac:dyDescent="0.25">
      <c r="A25413" s="216">
        <v>45687</v>
      </c>
      <c r="B25413" s="217" t="s">
        <v>216</v>
      </c>
      <c r="C25413" s="218">
        <v>1.8314999999999999</v>
      </c>
    </row>
    <row r="25414" spans="1:3" ht="15" customHeight="1" x14ac:dyDescent="0.25">
      <c r="A25414" s="216">
        <v>45688</v>
      </c>
      <c r="B25414" s="217" t="s">
        <v>216</v>
      </c>
      <c r="C25414" s="218">
        <v>1.8758999999999999</v>
      </c>
    </row>
    <row r="25415" spans="1:3" ht="15" customHeight="1" x14ac:dyDescent="0.25">
      <c r="A25415" s="216">
        <v>45691</v>
      </c>
      <c r="B25415" s="217" t="s">
        <v>216</v>
      </c>
      <c r="C25415" s="218">
        <v>1.8907</v>
      </c>
    </row>
    <row r="25416" spans="1:3" ht="15" customHeight="1" x14ac:dyDescent="0.25">
      <c r="A25416" s="216">
        <v>45692</v>
      </c>
      <c r="B25416" s="217" t="s">
        <v>216</v>
      </c>
      <c r="C25416" s="218">
        <v>1.9055</v>
      </c>
    </row>
    <row r="25417" spans="1:3" ht="15" customHeight="1" x14ac:dyDescent="0.25">
      <c r="A25417" s="216">
        <v>45693</v>
      </c>
      <c r="B25417" s="217" t="s">
        <v>216</v>
      </c>
      <c r="C25417" s="218">
        <v>1.9202999999999999</v>
      </c>
    </row>
    <row r="25418" spans="1:3" ht="15" customHeight="1" x14ac:dyDescent="0.25">
      <c r="A25418" s="216">
        <v>45694</v>
      </c>
      <c r="B25418" s="217" t="s">
        <v>216</v>
      </c>
      <c r="C25418" s="218">
        <v>1.9348000000000001</v>
      </c>
    </row>
    <row r="25419" spans="1:3" ht="15" customHeight="1" x14ac:dyDescent="0.25">
      <c r="A25419" s="216">
        <v>45695</v>
      </c>
      <c r="B25419" s="217" t="s">
        <v>216</v>
      </c>
      <c r="C25419" s="218">
        <v>1.978</v>
      </c>
    </row>
    <row r="25420" spans="1:3" ht="15" customHeight="1" x14ac:dyDescent="0.25">
      <c r="A25420" s="216">
        <v>45698</v>
      </c>
      <c r="B25420" s="217" t="s">
        <v>216</v>
      </c>
      <c r="C25420" s="218">
        <v>1.9924999999999999</v>
      </c>
    </row>
    <row r="25421" spans="1:3" ht="15" customHeight="1" x14ac:dyDescent="0.25">
      <c r="A25421" s="216">
        <v>45699</v>
      </c>
      <c r="B25421" s="217" t="s">
        <v>216</v>
      </c>
      <c r="C25421" s="218">
        <v>2.0068999999999999</v>
      </c>
    </row>
    <row r="25422" spans="1:3" ht="15" customHeight="1" x14ac:dyDescent="0.25">
      <c r="A25422" s="216">
        <v>45700</v>
      </c>
      <c r="B25422" s="217" t="s">
        <v>216</v>
      </c>
      <c r="C25422" s="218">
        <v>2.0213000000000001</v>
      </c>
    </row>
    <row r="25423" spans="1:3" ht="15" customHeight="1" x14ac:dyDescent="0.25">
      <c r="A25423" s="216">
        <v>45701</v>
      </c>
      <c r="B25423" s="217" t="s">
        <v>216</v>
      </c>
      <c r="C25423" s="218">
        <v>2.0356999999999998</v>
      </c>
    </row>
    <row r="25424" spans="1:3" ht="15" customHeight="1" x14ac:dyDescent="0.25">
      <c r="A25424" s="216">
        <v>45702</v>
      </c>
      <c r="B25424" s="217" t="s">
        <v>216</v>
      </c>
      <c r="C25424" s="218">
        <v>2.0787</v>
      </c>
    </row>
    <row r="25425" spans="1:3" ht="15" customHeight="1" x14ac:dyDescent="0.25">
      <c r="A25425" s="216">
        <v>45705</v>
      </c>
      <c r="B25425" s="217" t="s">
        <v>216</v>
      </c>
      <c r="C25425" s="218">
        <v>2.0931000000000002</v>
      </c>
    </row>
    <row r="25426" spans="1:3" ht="15" customHeight="1" x14ac:dyDescent="0.25">
      <c r="A25426" s="216">
        <v>45706</v>
      </c>
      <c r="B25426" s="217" t="s">
        <v>216</v>
      </c>
      <c r="C25426" s="218">
        <v>2.1074000000000002</v>
      </c>
    </row>
    <row r="25427" spans="1:3" ht="15" customHeight="1" x14ac:dyDescent="0.25">
      <c r="A25427" s="216">
        <v>45707</v>
      </c>
      <c r="B25427" s="217" t="s">
        <v>216</v>
      </c>
      <c r="C25427" s="218">
        <v>2.1217000000000001</v>
      </c>
    </row>
    <row r="25428" spans="1:3" ht="15" customHeight="1" x14ac:dyDescent="0.25">
      <c r="A25428" s="216">
        <v>45708</v>
      </c>
      <c r="B25428" s="217" t="s">
        <v>216</v>
      </c>
      <c r="C25428" s="218">
        <v>2.1360000000000001</v>
      </c>
    </row>
    <row r="25429" spans="1:3" ht="15" customHeight="1" x14ac:dyDescent="0.25">
      <c r="A25429" s="216">
        <v>45709</v>
      </c>
      <c r="B25429" s="217" t="s">
        <v>216</v>
      </c>
      <c r="C25429" s="218">
        <v>2.1787000000000001</v>
      </c>
    </row>
    <row r="25430" spans="1:3" ht="15" customHeight="1" x14ac:dyDescent="0.25">
      <c r="A25430" s="216">
        <v>45712</v>
      </c>
      <c r="B25430" s="217" t="s">
        <v>216</v>
      </c>
      <c r="C25430" s="218">
        <v>2.1930000000000001</v>
      </c>
    </row>
    <row r="25431" spans="1:3" ht="15" customHeight="1" x14ac:dyDescent="0.25">
      <c r="A25431" s="216">
        <v>45713</v>
      </c>
      <c r="B25431" s="217" t="s">
        <v>216</v>
      </c>
      <c r="C25431" s="218">
        <v>2.2071999999999998</v>
      </c>
    </row>
    <row r="25432" spans="1:3" ht="15" customHeight="1" x14ac:dyDescent="0.25">
      <c r="A25432" s="216">
        <v>45714</v>
      </c>
      <c r="B25432" s="217" t="s">
        <v>216</v>
      </c>
      <c r="C25432" s="218">
        <v>2.2214999999999998</v>
      </c>
    </row>
    <row r="25433" spans="1:3" ht="15" customHeight="1" x14ac:dyDescent="0.25">
      <c r="A25433" s="216">
        <v>45715</v>
      </c>
      <c r="B25433" s="217" t="s">
        <v>216</v>
      </c>
      <c r="C25433" s="218">
        <v>2.2357</v>
      </c>
    </row>
    <row r="25434" spans="1:3" ht="15" customHeight="1" x14ac:dyDescent="0.25">
      <c r="A25434" s="216">
        <v>45716</v>
      </c>
      <c r="B25434" s="217" t="s">
        <v>216</v>
      </c>
      <c r="C25434" s="218">
        <v>2.2785000000000002</v>
      </c>
    </row>
    <row r="25435" spans="1:3" ht="15" customHeight="1" x14ac:dyDescent="0.25">
      <c r="A25435" s="216">
        <v>45719</v>
      </c>
      <c r="B25435" s="217" t="s">
        <v>216</v>
      </c>
      <c r="C25435" s="218">
        <v>2.2927</v>
      </c>
    </row>
    <row r="25436" spans="1:3" ht="15" customHeight="1" x14ac:dyDescent="0.25">
      <c r="A25436" s="216">
        <v>45720</v>
      </c>
      <c r="B25436" s="217" t="s">
        <v>216</v>
      </c>
      <c r="C25436" s="218">
        <v>2.3071000000000002</v>
      </c>
    </row>
    <row r="25437" spans="1:3" ht="15" customHeight="1" x14ac:dyDescent="0.25">
      <c r="A25437" s="216">
        <v>45721</v>
      </c>
      <c r="B25437" s="217" t="s">
        <v>216</v>
      </c>
      <c r="C25437" s="218">
        <v>2.3212999999999999</v>
      </c>
    </row>
    <row r="25438" spans="1:3" ht="15" customHeight="1" x14ac:dyDescent="0.25">
      <c r="A25438" s="216">
        <v>45722</v>
      </c>
      <c r="B25438" s="217" t="s">
        <v>216</v>
      </c>
      <c r="C25438" s="218">
        <v>2.3355000000000001</v>
      </c>
    </row>
    <row r="25439" spans="1:3" ht="15" customHeight="1" x14ac:dyDescent="0.25">
      <c r="A25439" s="216">
        <v>45723</v>
      </c>
      <c r="B25439" s="217" t="s">
        <v>216</v>
      </c>
      <c r="C25439" s="218">
        <v>2.3782000000000001</v>
      </c>
    </row>
    <row r="25440" spans="1:3" ht="15" customHeight="1" x14ac:dyDescent="0.25">
      <c r="A25440" s="216">
        <v>45726</v>
      </c>
      <c r="B25440" s="217" t="s">
        <v>216</v>
      </c>
      <c r="C25440" s="218">
        <v>2.3923000000000001</v>
      </c>
    </row>
    <row r="25441" spans="1:3" ht="15" customHeight="1" x14ac:dyDescent="0.25">
      <c r="A25441" s="216">
        <v>45727</v>
      </c>
      <c r="B25441" s="217" t="s">
        <v>216</v>
      </c>
      <c r="C25441" s="218">
        <v>2.4064999999999999</v>
      </c>
    </row>
    <row r="25442" spans="1:3" ht="15" customHeight="1" x14ac:dyDescent="0.25">
      <c r="A25442" s="216">
        <v>45728</v>
      </c>
      <c r="B25442" s="217" t="s">
        <v>216</v>
      </c>
      <c r="C25442" s="218">
        <v>2.4207999999999998</v>
      </c>
    </row>
    <row r="25443" spans="1:3" ht="15" customHeight="1" x14ac:dyDescent="0.25">
      <c r="A25443" s="216">
        <v>45729</v>
      </c>
      <c r="B25443" s="217" t="s">
        <v>216</v>
      </c>
      <c r="C25443" s="218">
        <v>2.4350999999999998</v>
      </c>
    </row>
    <row r="25444" spans="1:3" ht="15" customHeight="1" x14ac:dyDescent="0.25">
      <c r="A25444" s="216">
        <v>45730</v>
      </c>
      <c r="B25444" s="217" t="s">
        <v>216</v>
      </c>
      <c r="C25444" s="218">
        <v>2.4779</v>
      </c>
    </row>
    <row r="25445" spans="1:3" ht="15" customHeight="1" x14ac:dyDescent="0.25">
      <c r="A25445" s="216">
        <v>45733</v>
      </c>
      <c r="B25445" s="217" t="s">
        <v>216</v>
      </c>
      <c r="C25445" s="218">
        <v>2.4921000000000002</v>
      </c>
    </row>
    <row r="25446" spans="1:3" ht="15" customHeight="1" x14ac:dyDescent="0.25">
      <c r="A25446" s="216">
        <v>45734</v>
      </c>
      <c r="B25446" s="217" t="s">
        <v>216</v>
      </c>
      <c r="C25446" s="218">
        <v>2.5064000000000002</v>
      </c>
    </row>
    <row r="25447" spans="1:3" ht="15" customHeight="1" x14ac:dyDescent="0.25">
      <c r="A25447" s="216">
        <v>45735</v>
      </c>
      <c r="B25447" s="217" t="s">
        <v>216</v>
      </c>
      <c r="C25447" s="218">
        <v>2.5206</v>
      </c>
    </row>
    <row r="25448" spans="1:3" ht="15" customHeight="1" x14ac:dyDescent="0.25">
      <c r="A25448" s="216">
        <v>45736</v>
      </c>
      <c r="B25448" s="217" t="s">
        <v>216</v>
      </c>
      <c r="C25448" s="218">
        <v>2.5348999999999999</v>
      </c>
    </row>
    <row r="25449" spans="1:3" ht="15" customHeight="1" x14ac:dyDescent="0.25">
      <c r="A25449" s="216">
        <v>45737</v>
      </c>
      <c r="B25449" s="217" t="s">
        <v>216</v>
      </c>
      <c r="C25449" s="218">
        <v>2.5775999999999999</v>
      </c>
    </row>
    <row r="25450" spans="1:3" ht="15" customHeight="1" x14ac:dyDescent="0.25">
      <c r="A25450" s="216">
        <v>45740</v>
      </c>
      <c r="B25450" s="217" t="s">
        <v>216</v>
      </c>
      <c r="C25450" s="218">
        <v>2.5918999999999999</v>
      </c>
    </row>
    <row r="25451" spans="1:3" ht="15" customHeight="1" x14ac:dyDescent="0.25">
      <c r="A25451" s="216">
        <v>45741</v>
      </c>
      <c r="B25451" s="217" t="s">
        <v>216</v>
      </c>
      <c r="C25451" s="218">
        <v>2.6061000000000001</v>
      </c>
    </row>
    <row r="25452" spans="1:3" ht="15" customHeight="1" x14ac:dyDescent="0.25">
      <c r="A25452" s="216">
        <v>45742</v>
      </c>
      <c r="B25452" s="217" t="s">
        <v>216</v>
      </c>
      <c r="C25452" s="218">
        <v>2.6204000000000001</v>
      </c>
    </row>
    <row r="25453" spans="1:3" ht="15" customHeight="1" x14ac:dyDescent="0.25">
      <c r="A25453" s="216">
        <v>45743</v>
      </c>
      <c r="B25453" s="217" t="s">
        <v>216</v>
      </c>
      <c r="C25453" s="218">
        <v>2.6345999999999998</v>
      </c>
    </row>
    <row r="25454" spans="1:3" ht="15" customHeight="1" x14ac:dyDescent="0.25">
      <c r="A25454" s="216">
        <v>45744</v>
      </c>
      <c r="B25454" s="217" t="s">
        <v>216</v>
      </c>
      <c r="C25454" s="218">
        <v>2.6774</v>
      </c>
    </row>
    <row r="25455" spans="1:3" ht="15" customHeight="1" x14ac:dyDescent="0.25">
      <c r="A25455" s="216">
        <v>45747</v>
      </c>
      <c r="B25455" s="217" t="s">
        <v>216</v>
      </c>
      <c r="C25455" s="218">
        <v>2.6916000000000002</v>
      </c>
    </row>
    <row r="25456" spans="1:3" ht="15" customHeight="1" x14ac:dyDescent="0.25">
      <c r="A25456" s="216">
        <v>45748</v>
      </c>
      <c r="B25456" s="217" t="s">
        <v>216</v>
      </c>
      <c r="C25456" s="218">
        <v>2.7059000000000002</v>
      </c>
    </row>
    <row r="25457" spans="1:3" ht="15" customHeight="1" x14ac:dyDescent="0.25">
      <c r="A25457" s="216">
        <v>45749</v>
      </c>
      <c r="B25457" s="217" t="s">
        <v>216</v>
      </c>
      <c r="C25457" s="218">
        <v>2.7201</v>
      </c>
    </row>
    <row r="25458" spans="1:3" ht="15" customHeight="1" x14ac:dyDescent="0.25">
      <c r="A25458" s="216">
        <v>45750</v>
      </c>
      <c r="B25458" s="217" t="s">
        <v>216</v>
      </c>
      <c r="C25458" s="218">
        <v>2.7343000000000002</v>
      </c>
    </row>
    <row r="25459" spans="1:3" ht="15" customHeight="1" x14ac:dyDescent="0.25">
      <c r="A25459" s="216">
        <v>45751</v>
      </c>
      <c r="B25459" s="217" t="s">
        <v>216</v>
      </c>
      <c r="C25459" s="218">
        <v>2.7768000000000002</v>
      </c>
    </row>
    <row r="25460" spans="1:3" ht="15" customHeight="1" x14ac:dyDescent="0.25">
      <c r="A25460" s="216">
        <v>45754</v>
      </c>
      <c r="B25460" s="217" t="s">
        <v>216</v>
      </c>
      <c r="C25460" s="218">
        <v>2.7911000000000001</v>
      </c>
    </row>
    <row r="25461" spans="1:3" ht="15" customHeight="1" x14ac:dyDescent="0.25">
      <c r="A25461" s="216">
        <v>45755</v>
      </c>
      <c r="B25461" s="217" t="s">
        <v>216</v>
      </c>
      <c r="C25461" s="218">
        <v>2.8052999999999999</v>
      </c>
    </row>
    <row r="25462" spans="1:3" ht="15" customHeight="1" x14ac:dyDescent="0.25">
      <c r="A25462" s="216">
        <v>45756</v>
      </c>
      <c r="B25462" s="217" t="s">
        <v>216</v>
      </c>
      <c r="C25462" s="218">
        <v>2.8195000000000001</v>
      </c>
    </row>
    <row r="25463" spans="1:3" ht="15" customHeight="1" x14ac:dyDescent="0.25">
      <c r="A25463" s="216">
        <v>45757</v>
      </c>
      <c r="B25463" s="217" t="s">
        <v>216</v>
      </c>
      <c r="C25463" s="218">
        <v>2.8338000000000001</v>
      </c>
    </row>
    <row r="25464" spans="1:3" ht="15" customHeight="1" x14ac:dyDescent="0.25">
      <c r="A25464" s="216">
        <v>45758</v>
      </c>
      <c r="B25464" s="217" t="s">
        <v>216</v>
      </c>
      <c r="C25464" s="218">
        <v>2.8761000000000001</v>
      </c>
    </row>
    <row r="25465" spans="1:3" ht="15" customHeight="1" x14ac:dyDescent="0.25">
      <c r="A25465" s="216">
        <v>45761</v>
      </c>
      <c r="B25465" s="217" t="s">
        <v>216</v>
      </c>
      <c r="C25465" s="218">
        <v>2.8902000000000001</v>
      </c>
    </row>
    <row r="25466" spans="1:3" ht="15" customHeight="1" x14ac:dyDescent="0.25">
      <c r="A25466" s="216">
        <v>45762</v>
      </c>
      <c r="B25466" s="217" t="s">
        <v>216</v>
      </c>
      <c r="C25466" s="218">
        <v>2.9043999999999999</v>
      </c>
    </row>
    <row r="25467" spans="1:3" ht="15" customHeight="1" x14ac:dyDescent="0.25">
      <c r="A25467" s="216">
        <v>45763</v>
      </c>
      <c r="B25467" s="217" t="s">
        <v>216</v>
      </c>
      <c r="C25467" s="218">
        <v>2.9184999999999999</v>
      </c>
    </row>
    <row r="25468" spans="1:3" ht="15" customHeight="1" x14ac:dyDescent="0.25">
      <c r="A25468" s="216">
        <v>45764</v>
      </c>
      <c r="B25468" s="217" t="s">
        <v>216</v>
      </c>
      <c r="C25468" s="218">
        <v>2.9895</v>
      </c>
    </row>
    <row r="25469" spans="1:3" ht="15" customHeight="1" x14ac:dyDescent="0.25">
      <c r="A25469" s="216">
        <v>45769</v>
      </c>
      <c r="B25469" s="217" t="s">
        <v>216</v>
      </c>
      <c r="C25469" s="218">
        <v>3.0036999999999998</v>
      </c>
    </row>
    <row r="25470" spans="1:3" ht="15" customHeight="1" x14ac:dyDescent="0.25">
      <c r="A25470" s="216">
        <v>45770</v>
      </c>
      <c r="B25470" s="217" t="s">
        <v>216</v>
      </c>
      <c r="C25470" s="218">
        <v>3.0177999999999998</v>
      </c>
    </row>
    <row r="25471" spans="1:3" ht="15" customHeight="1" x14ac:dyDescent="0.25">
      <c r="A25471" s="216">
        <v>45771</v>
      </c>
      <c r="B25471" s="217" t="s">
        <v>216</v>
      </c>
      <c r="C25471" s="218">
        <v>3.0318999999999998</v>
      </c>
    </row>
    <row r="25472" spans="1:3" ht="15" customHeight="1" x14ac:dyDescent="0.25">
      <c r="A25472" s="216">
        <v>45772</v>
      </c>
      <c r="B25472" s="217" t="s">
        <v>216</v>
      </c>
      <c r="C25472" s="218">
        <v>3.0743</v>
      </c>
    </row>
    <row r="25473" spans="1:3" ht="15" customHeight="1" x14ac:dyDescent="0.25">
      <c r="A25473" s="216">
        <v>45775</v>
      </c>
      <c r="B25473" s="217" t="s">
        <v>216</v>
      </c>
      <c r="C25473" s="218">
        <v>3.0886</v>
      </c>
    </row>
    <row r="25474" spans="1:3" ht="15" customHeight="1" x14ac:dyDescent="0.25">
      <c r="A25474" s="216">
        <v>45776</v>
      </c>
      <c r="B25474" s="217" t="s">
        <v>216</v>
      </c>
      <c r="C25474" s="218">
        <v>3.1027999999999998</v>
      </c>
    </row>
    <row r="25475" spans="1:3" ht="15" customHeight="1" x14ac:dyDescent="0.25">
      <c r="A25475" s="216">
        <v>45777</v>
      </c>
      <c r="B25475" s="217" t="s">
        <v>216</v>
      </c>
      <c r="C25475" s="218">
        <v>3.117</v>
      </c>
    </row>
    <row r="25476" spans="1:3" ht="15" customHeight="1" x14ac:dyDescent="0.25">
      <c r="A25476" s="216">
        <v>45778</v>
      </c>
      <c r="B25476" s="217" t="s">
        <v>216</v>
      </c>
      <c r="C25476" s="218">
        <v>3.1312000000000002</v>
      </c>
    </row>
    <row r="25477" spans="1:3" ht="15" customHeight="1" x14ac:dyDescent="0.25">
      <c r="A25477" s="216">
        <v>45779</v>
      </c>
      <c r="B25477" s="217" t="s">
        <v>216</v>
      </c>
      <c r="C25477" s="218">
        <v>3.1879</v>
      </c>
    </row>
    <row r="25478" spans="1:3" ht="15" customHeight="1" x14ac:dyDescent="0.25">
      <c r="A25478" s="216">
        <v>45783</v>
      </c>
      <c r="B25478" s="217" t="s">
        <v>216</v>
      </c>
      <c r="C25478" s="218">
        <v>3.202</v>
      </c>
    </row>
    <row r="25479" spans="1:3" ht="15" customHeight="1" x14ac:dyDescent="0.25">
      <c r="A25479" s="216">
        <v>45784</v>
      </c>
      <c r="B25479" s="217" t="s">
        <v>216</v>
      </c>
      <c r="C25479" s="218">
        <v>3.2162000000000002</v>
      </c>
    </row>
    <row r="25480" spans="1:3" ht="15" customHeight="1" x14ac:dyDescent="0.25">
      <c r="A25480" s="216">
        <v>45785</v>
      </c>
      <c r="B25480" s="217" t="s">
        <v>216</v>
      </c>
      <c r="C25480" s="218">
        <v>3.23</v>
      </c>
    </row>
    <row r="25481" spans="1:3" ht="15" customHeight="1" x14ac:dyDescent="0.25">
      <c r="A25481" s="216">
        <v>45786</v>
      </c>
      <c r="B25481" s="217" t="s">
        <v>216</v>
      </c>
      <c r="C25481" s="218">
        <v>3.2715000000000001</v>
      </c>
    </row>
    <row r="25482" spans="1:3" ht="15" customHeight="1" x14ac:dyDescent="0.25">
      <c r="A25482" s="216">
        <v>45789</v>
      </c>
      <c r="B25482" s="217" t="s">
        <v>216</v>
      </c>
      <c r="C25482" s="218">
        <v>3.2854000000000001</v>
      </c>
    </row>
    <row r="25483" spans="1:3" ht="15" customHeight="1" x14ac:dyDescent="0.25">
      <c r="A25483" s="216">
        <v>45790</v>
      </c>
      <c r="B25483" s="217" t="s">
        <v>216</v>
      </c>
      <c r="C25483" s="218">
        <v>3.2991999999999999</v>
      </c>
    </row>
    <row r="25484" spans="1:3" ht="15" customHeight="1" x14ac:dyDescent="0.25">
      <c r="A25484" s="216">
        <v>45791</v>
      </c>
      <c r="B25484" s="217" t="s">
        <v>216</v>
      </c>
      <c r="C25484" s="218">
        <v>3.3130000000000002</v>
      </c>
    </row>
    <row r="25485" spans="1:3" ht="15" customHeight="1" x14ac:dyDescent="0.25">
      <c r="A25485" s="216">
        <v>45792</v>
      </c>
      <c r="B25485" s="217" t="s">
        <v>216</v>
      </c>
      <c r="C25485" s="218">
        <v>3.3267000000000002</v>
      </c>
    </row>
    <row r="25486" spans="1:3" ht="15" customHeight="1" x14ac:dyDescent="0.25">
      <c r="A25486" s="216">
        <v>45793</v>
      </c>
      <c r="B25486" s="217" t="s">
        <v>216</v>
      </c>
      <c r="C25486" s="218">
        <v>3.3679000000000001</v>
      </c>
    </row>
    <row r="25487" spans="1:3" ht="15" customHeight="1" x14ac:dyDescent="0.25">
      <c r="A25487" s="216">
        <v>45796</v>
      </c>
      <c r="B25487" s="217" t="s">
        <v>216</v>
      </c>
      <c r="C25487" s="218">
        <v>3.3816000000000002</v>
      </c>
    </row>
    <row r="25488" spans="1:3" ht="15" customHeight="1" x14ac:dyDescent="0.25">
      <c r="A25488" s="216">
        <v>45797</v>
      </c>
      <c r="B25488" s="217" t="s">
        <v>216</v>
      </c>
      <c r="C25488" s="218">
        <v>3.3954</v>
      </c>
    </row>
    <row r="25489" spans="1:3" ht="15" customHeight="1" x14ac:dyDescent="0.25">
      <c r="A25489" s="216">
        <v>45798</v>
      </c>
      <c r="B25489" s="217" t="s">
        <v>216</v>
      </c>
      <c r="C25489" s="218">
        <v>3.4091</v>
      </c>
    </row>
    <row r="25490" spans="1:3" ht="15" customHeight="1" x14ac:dyDescent="0.25">
      <c r="A25490" s="216">
        <v>45799</v>
      </c>
      <c r="B25490" s="217" t="s">
        <v>216</v>
      </c>
      <c r="C25490" s="218">
        <v>3.4228999999999998</v>
      </c>
    </row>
    <row r="25491" spans="1:3" ht="15" customHeight="1" x14ac:dyDescent="0.25">
      <c r="A25491" s="216">
        <v>45800</v>
      </c>
      <c r="B25491" s="217" t="s">
        <v>216</v>
      </c>
      <c r="C25491" s="218">
        <v>3.4779</v>
      </c>
    </row>
    <row r="25492" spans="1:3" ht="15" customHeight="1" x14ac:dyDescent="0.25">
      <c r="A25492" s="216">
        <v>45804</v>
      </c>
      <c r="B25492" s="217" t="s">
        <v>216</v>
      </c>
      <c r="C25492" s="218">
        <v>3.4914999999999998</v>
      </c>
    </row>
    <row r="25493" spans="1:3" ht="15" customHeight="1" x14ac:dyDescent="0.25">
      <c r="A25493" s="216">
        <v>45805</v>
      </c>
      <c r="B25493" s="217" t="s">
        <v>216</v>
      </c>
      <c r="C25493" s="218">
        <v>3.5051999999999999</v>
      </c>
    </row>
    <row r="25494" spans="1:3" ht="15" customHeight="1" x14ac:dyDescent="0.25">
      <c r="A25494" s="216">
        <v>45806</v>
      </c>
      <c r="B25494" s="217" t="s">
        <v>216</v>
      </c>
      <c r="C25494" s="218">
        <v>3.5188999999999999</v>
      </c>
    </row>
    <row r="25495" spans="1:3" ht="15" customHeight="1" x14ac:dyDescent="0.25">
      <c r="A25495" s="216">
        <v>45807</v>
      </c>
      <c r="B25495" s="217" t="s">
        <v>216</v>
      </c>
      <c r="C25495" s="218">
        <v>3.5600999999999998</v>
      </c>
    </row>
    <row r="25496" spans="1:3" ht="15" customHeight="1" x14ac:dyDescent="0.25">
      <c r="A25496" s="216">
        <v>45810</v>
      </c>
      <c r="B25496" s="217" t="s">
        <v>216</v>
      </c>
      <c r="C25496" s="218">
        <v>3.5737999999999999</v>
      </c>
    </row>
    <row r="25497" spans="1:3" ht="15" customHeight="1" x14ac:dyDescent="0.25">
      <c r="A25497" s="216">
        <v>45811</v>
      </c>
      <c r="B25497" s="217" t="s">
        <v>216</v>
      </c>
      <c r="C25497" s="218">
        <v>3.5874999999999999</v>
      </c>
    </row>
    <row r="25498" spans="1:3" ht="15" customHeight="1" x14ac:dyDescent="0.25">
      <c r="A25498" s="216">
        <v>45812</v>
      </c>
      <c r="B25498" s="217" t="s">
        <v>216</v>
      </c>
      <c r="C25498" s="218">
        <v>3.6012</v>
      </c>
    </row>
    <row r="25499" spans="1:3" ht="15" customHeight="1" x14ac:dyDescent="0.25">
      <c r="A25499" s="216">
        <v>45813</v>
      </c>
      <c r="B25499" s="217" t="s">
        <v>216</v>
      </c>
      <c r="C25499" s="218">
        <v>3.6150000000000002</v>
      </c>
    </row>
    <row r="25500" spans="1:3" ht="15" customHeight="1" x14ac:dyDescent="0.25">
      <c r="A25500" s="216">
        <v>45814</v>
      </c>
      <c r="B25500" s="217" t="s">
        <v>216</v>
      </c>
      <c r="C25500" s="218">
        <v>3.6564000000000001</v>
      </c>
    </row>
    <row r="25501" spans="1:3" ht="15" customHeight="1" x14ac:dyDescent="0.25">
      <c r="A25501" s="216">
        <v>45817</v>
      </c>
      <c r="B25501" s="217" t="s">
        <v>216</v>
      </c>
      <c r="C25501" s="218">
        <v>3.6701999999999999</v>
      </c>
    </row>
    <row r="25502" spans="1:3" ht="15" customHeight="1" x14ac:dyDescent="0.25">
      <c r="A25502" s="216">
        <v>45818</v>
      </c>
      <c r="B25502" s="217" t="s">
        <v>216</v>
      </c>
      <c r="C25502" s="218">
        <v>3.6839</v>
      </c>
    </row>
    <row r="25503" spans="1:3" ht="15" customHeight="1" x14ac:dyDescent="0.25">
      <c r="A25503" s="216">
        <v>45819</v>
      </c>
      <c r="B25503" s="217" t="s">
        <v>216</v>
      </c>
      <c r="C25503" s="218">
        <v>3.6977000000000002</v>
      </c>
    </row>
    <row r="25504" spans="1:3" ht="15" customHeight="1" x14ac:dyDescent="0.25">
      <c r="A25504" s="216">
        <v>45820</v>
      </c>
      <c r="B25504" s="217" t="s">
        <v>216</v>
      </c>
      <c r="C25504" s="218">
        <v>3.7115</v>
      </c>
    </row>
    <row r="25505" spans="1:3" ht="15" customHeight="1" x14ac:dyDescent="0.25">
      <c r="A25505" s="216">
        <v>45821</v>
      </c>
      <c r="B25505" s="217" t="s">
        <v>216</v>
      </c>
      <c r="C25505" s="218">
        <v>3.7526999999999999</v>
      </c>
    </row>
    <row r="25506" spans="1:3" ht="15" customHeight="1" x14ac:dyDescent="0.25">
      <c r="A25506" s="216">
        <v>45824</v>
      </c>
      <c r="B25506" s="217" t="s">
        <v>216</v>
      </c>
      <c r="C25506" s="218">
        <v>3.7664</v>
      </c>
    </row>
    <row r="25507" spans="1:3" ht="15" customHeight="1" x14ac:dyDescent="0.25">
      <c r="A25507" s="216">
        <v>45825</v>
      </c>
      <c r="B25507" s="217" t="s">
        <v>216</v>
      </c>
      <c r="C25507" s="218">
        <v>3.7801999999999998</v>
      </c>
    </row>
    <row r="25508" spans="1:3" ht="15" customHeight="1" x14ac:dyDescent="0.25">
      <c r="A25508" s="216">
        <v>45826</v>
      </c>
      <c r="B25508" s="217" t="s">
        <v>216</v>
      </c>
      <c r="C25508" s="218">
        <v>3.7938999999999998</v>
      </c>
    </row>
    <row r="25509" spans="1:3" ht="15" customHeight="1" x14ac:dyDescent="0.25">
      <c r="A25509" s="216">
        <v>45827</v>
      </c>
      <c r="B25509" s="217" t="s">
        <v>216</v>
      </c>
      <c r="C25509" s="218">
        <v>3.8077000000000001</v>
      </c>
    </row>
    <row r="25510" spans="1:3" ht="15" customHeight="1" x14ac:dyDescent="0.25">
      <c r="A25510" s="216">
        <v>45828</v>
      </c>
      <c r="B25510" s="217" t="s">
        <v>216</v>
      </c>
      <c r="C25510" s="218">
        <v>3.8489</v>
      </c>
    </row>
    <row r="25511" spans="1:3" ht="15" customHeight="1" x14ac:dyDescent="0.25">
      <c r="A25511" s="216">
        <v>45831</v>
      </c>
      <c r="B25511" s="217" t="s">
        <v>216</v>
      </c>
      <c r="C25511" s="218">
        <v>3.8626999999999998</v>
      </c>
    </row>
    <row r="25512" spans="1:3" ht="15" customHeight="1" x14ac:dyDescent="0.25">
      <c r="A25512" s="216">
        <v>45832</v>
      </c>
      <c r="B25512" s="217" t="s">
        <v>216</v>
      </c>
      <c r="C25512" s="218">
        <v>3.8765000000000001</v>
      </c>
    </row>
    <row r="25513" spans="1:3" ht="15" customHeight="1" x14ac:dyDescent="0.25">
      <c r="A25513" s="216">
        <v>45833</v>
      </c>
      <c r="B25513" s="217" t="s">
        <v>216</v>
      </c>
      <c r="C25513" s="218">
        <v>3.8902000000000001</v>
      </c>
    </row>
    <row r="25514" spans="1:3" ht="15" customHeight="1" x14ac:dyDescent="0.25">
      <c r="A25514" s="216">
        <v>45834</v>
      </c>
      <c r="B25514" s="217" t="s">
        <v>216</v>
      </c>
      <c r="C25514" s="218">
        <v>3.9039999999999999</v>
      </c>
    </row>
    <row r="25515" spans="1:3" ht="15" customHeight="1" x14ac:dyDescent="0.25">
      <c r="A25515" s="216">
        <v>45835</v>
      </c>
      <c r="B25515" s="217" t="s">
        <v>216</v>
      </c>
      <c r="C25515" s="218">
        <v>3.9453999999999998</v>
      </c>
    </row>
    <row r="25516" spans="1:3" ht="15" customHeight="1" x14ac:dyDescent="0.25">
      <c r="A25516" s="216">
        <v>45838</v>
      </c>
      <c r="B25516" s="217" t="s">
        <v>216</v>
      </c>
      <c r="C25516" s="218">
        <v>3.9592000000000001</v>
      </c>
    </row>
    <row r="25517" spans="1:3" ht="15" customHeight="1" x14ac:dyDescent="0.25">
      <c r="A25517" s="216">
        <v>45839</v>
      </c>
      <c r="B25517" s="217" t="s">
        <v>216</v>
      </c>
      <c r="C25517" s="218">
        <v>3.9729999999999999</v>
      </c>
    </row>
    <row r="25518" spans="1:3" ht="15" customHeight="1" x14ac:dyDescent="0.25">
      <c r="A25518" s="216">
        <v>45840</v>
      </c>
      <c r="B25518" s="217" t="s">
        <v>216</v>
      </c>
      <c r="C25518" s="218">
        <v>3.9866999999999999</v>
      </c>
    </row>
    <row r="25519" spans="1:3" ht="15" customHeight="1" x14ac:dyDescent="0.25">
      <c r="A25519" s="216">
        <v>45841</v>
      </c>
      <c r="B25519" s="217" t="s">
        <v>216</v>
      </c>
      <c r="C25519" s="218">
        <v>4.0004999999999997</v>
      </c>
    </row>
    <row r="25520" spans="1:3" ht="15" customHeight="1" x14ac:dyDescent="0.25">
      <c r="A25520" s="216">
        <v>45842</v>
      </c>
      <c r="B25520" s="217" t="s">
        <v>216</v>
      </c>
      <c r="C25520" s="218">
        <v>4.0416999999999996</v>
      </c>
    </row>
    <row r="25521" spans="1:3" ht="15" customHeight="1" x14ac:dyDescent="0.25">
      <c r="A25521" s="216">
        <v>45845</v>
      </c>
      <c r="B25521" s="217" t="s">
        <v>216</v>
      </c>
      <c r="C25521" s="218">
        <v>4.0553999999999997</v>
      </c>
    </row>
    <row r="25522" spans="1:3" ht="15" customHeight="1" x14ac:dyDescent="0.25">
      <c r="A25522" s="216">
        <v>45846</v>
      </c>
      <c r="B25522" s="217" t="s">
        <v>216</v>
      </c>
      <c r="C25522" s="218">
        <v>4.0690999999999997</v>
      </c>
    </row>
    <row r="25523" spans="1:3" ht="15" customHeight="1" x14ac:dyDescent="0.25">
      <c r="A25523" s="216">
        <v>45847</v>
      </c>
      <c r="B25523" s="217" t="s">
        <v>216</v>
      </c>
      <c r="C25523" s="218">
        <v>4.0827999999999998</v>
      </c>
    </row>
    <row r="25524" spans="1:3" ht="15" customHeight="1" x14ac:dyDescent="0.25">
      <c r="A25524" s="216">
        <v>45848</v>
      </c>
      <c r="B25524" s="217" t="s">
        <v>216</v>
      </c>
      <c r="C25524" s="218">
        <v>4.0964999999999998</v>
      </c>
    </row>
    <row r="25525" spans="1:3" ht="15" customHeight="1" x14ac:dyDescent="0.25">
      <c r="A25525" s="216">
        <v>45849</v>
      </c>
      <c r="B25525" s="217" t="s">
        <v>216</v>
      </c>
      <c r="C25525" s="218">
        <v>4.1375999999999999</v>
      </c>
    </row>
    <row r="25526" spans="1:3" ht="15" customHeight="1" x14ac:dyDescent="0.25">
      <c r="A25526" s="216">
        <v>45852</v>
      </c>
      <c r="B25526" s="217" t="s">
        <v>216</v>
      </c>
      <c r="C25526" s="218">
        <v>4.1513</v>
      </c>
    </row>
    <row r="25527" spans="1:3" ht="15" customHeight="1" x14ac:dyDescent="0.25">
      <c r="A25527" s="216">
        <v>45853</v>
      </c>
      <c r="B25527" s="217" t="s">
        <v>216</v>
      </c>
      <c r="C25527" s="218">
        <v>4.165</v>
      </c>
    </row>
    <row r="25528" spans="1:3" ht="15" customHeight="1" x14ac:dyDescent="0.25">
      <c r="A25528" s="216">
        <v>45854</v>
      </c>
      <c r="B25528" s="217" t="s">
        <v>216</v>
      </c>
      <c r="C25528" s="218">
        <v>4.1787000000000001</v>
      </c>
    </row>
    <row r="25529" spans="1:3" ht="15" customHeight="1" x14ac:dyDescent="0.25">
      <c r="A25529" s="216">
        <v>45855</v>
      </c>
      <c r="B25529" s="217" t="s">
        <v>216</v>
      </c>
      <c r="C25529" s="218">
        <v>4.1924000000000001</v>
      </c>
    </row>
    <row r="25530" spans="1:3" ht="15" customHeight="1" x14ac:dyDescent="0.25">
      <c r="A25530" s="216">
        <v>45856</v>
      </c>
      <c r="B25530" s="217" t="s">
        <v>216</v>
      </c>
      <c r="C25530" s="218">
        <v>4.2333999999999996</v>
      </c>
    </row>
    <row r="25531" spans="1:3" ht="15" customHeight="1" x14ac:dyDescent="0.25">
      <c r="A25531" s="216">
        <v>45859</v>
      </c>
      <c r="B25531" s="217" t="s">
        <v>216</v>
      </c>
      <c r="C25531" s="218">
        <v>4.2469999999999999</v>
      </c>
    </row>
    <row r="25532" spans="1:3" ht="15" customHeight="1" x14ac:dyDescent="0.25">
      <c r="A25532" s="216">
        <v>45860</v>
      </c>
      <c r="B25532" s="217" t="s">
        <v>216</v>
      </c>
      <c r="C25532" s="218">
        <v>4.2606000000000002</v>
      </c>
    </row>
    <row r="25533" spans="1:3" ht="15" customHeight="1" x14ac:dyDescent="0.25">
      <c r="A25533" s="216">
        <v>45861</v>
      </c>
      <c r="B25533" s="217" t="s">
        <v>216</v>
      </c>
      <c r="C25533" s="218">
        <v>4.2743000000000002</v>
      </c>
    </row>
    <row r="25534" spans="1:3" ht="15" customHeight="1" x14ac:dyDescent="0.25">
      <c r="A25534" s="216">
        <v>45862</v>
      </c>
      <c r="B25534" s="217" t="s">
        <v>216</v>
      </c>
      <c r="C25534" s="218">
        <v>4.2878999999999996</v>
      </c>
    </row>
    <row r="25535" spans="1:3" ht="15" customHeight="1" x14ac:dyDescent="0.25">
      <c r="A25535" s="216">
        <v>45863</v>
      </c>
      <c r="B25535" s="217" t="s">
        <v>216</v>
      </c>
      <c r="C25535" s="218">
        <v>4.3288000000000002</v>
      </c>
    </row>
    <row r="25536" spans="1:3" ht="15" customHeight="1" x14ac:dyDescent="0.25">
      <c r="A25536" s="216">
        <v>45866</v>
      </c>
      <c r="B25536" s="217" t="s">
        <v>216</v>
      </c>
      <c r="C25536" s="218">
        <v>4.3423999999999996</v>
      </c>
    </row>
    <row r="25537" spans="1:3" ht="15" customHeight="1" x14ac:dyDescent="0.25">
      <c r="A25537" s="216">
        <v>45867</v>
      </c>
      <c r="B25537" s="217" t="s">
        <v>216</v>
      </c>
      <c r="C25537" s="218">
        <v>4.3559999999999999</v>
      </c>
    </row>
    <row r="25538" spans="1:3" ht="15" customHeight="1" x14ac:dyDescent="0.25">
      <c r="A25538" s="216">
        <v>45868</v>
      </c>
      <c r="B25538" s="217" t="s">
        <v>216</v>
      </c>
      <c r="C25538" s="218">
        <v>4.3696999999999999</v>
      </c>
    </row>
    <row r="25539" spans="1:3" ht="15" customHeight="1" x14ac:dyDescent="0.25">
      <c r="A25539" s="216">
        <v>45869</v>
      </c>
      <c r="B25539" s="217" t="s">
        <v>216</v>
      </c>
      <c r="C25539" s="218">
        <v>4.3833000000000002</v>
      </c>
    </row>
    <row r="25540" spans="1:3" ht="15" customHeight="1" x14ac:dyDescent="0.25">
      <c r="A25540" s="216">
        <v>45870</v>
      </c>
      <c r="B25540" s="217" t="s">
        <v>216</v>
      </c>
      <c r="C25540" s="218">
        <v>4.4242999999999997</v>
      </c>
    </row>
    <row r="25541" spans="1:3" ht="15" customHeight="1" x14ac:dyDescent="0.25">
      <c r="A25541" s="216">
        <v>45873</v>
      </c>
      <c r="B25541" s="217" t="s">
        <v>216</v>
      </c>
      <c r="C25541" s="218">
        <v>4.4379</v>
      </c>
    </row>
    <row r="25542" spans="1:3" ht="15" customHeight="1" x14ac:dyDescent="0.25">
      <c r="A25542" s="216">
        <v>45874</v>
      </c>
      <c r="B25542" s="217" t="s">
        <v>216</v>
      </c>
      <c r="C25542" s="218">
        <v>4.4515000000000002</v>
      </c>
    </row>
    <row r="25543" spans="1:3" ht="15" customHeight="1" x14ac:dyDescent="0.25">
      <c r="A25543" s="216">
        <v>45875</v>
      </c>
      <c r="B25543" s="217" t="s">
        <v>216</v>
      </c>
      <c r="C25543" s="218">
        <v>4.4650999999999996</v>
      </c>
    </row>
    <row r="25544" spans="1:3" ht="15" customHeight="1" x14ac:dyDescent="0.25">
      <c r="A25544" s="216">
        <v>45876</v>
      </c>
      <c r="B25544" s="217" t="s">
        <v>216</v>
      </c>
      <c r="C25544" s="218">
        <v>4.4782999999999999</v>
      </c>
    </row>
    <row r="25545" spans="1:3" ht="15" customHeight="1" x14ac:dyDescent="0.25">
      <c r="A25545" s="216">
        <v>45877</v>
      </c>
      <c r="B25545" s="217" t="s">
        <v>216</v>
      </c>
      <c r="C25545" s="218">
        <v>4.5176999999999996</v>
      </c>
    </row>
    <row r="25546" spans="1:3" ht="15" customHeight="1" x14ac:dyDescent="0.25">
      <c r="A25546" s="216">
        <v>45880</v>
      </c>
      <c r="B25546" s="217" t="s">
        <v>216</v>
      </c>
      <c r="C25546" s="218">
        <v>4.5308999999999999</v>
      </c>
    </row>
    <row r="25547" spans="1:3" ht="15" customHeight="1" x14ac:dyDescent="0.25">
      <c r="A25547" s="216">
        <v>45881</v>
      </c>
      <c r="B25547" s="217" t="s">
        <v>216</v>
      </c>
      <c r="C25547" s="218">
        <v>4.5439999999999996</v>
      </c>
    </row>
    <row r="25548" spans="1:3" ht="15" customHeight="1" x14ac:dyDescent="0.25">
      <c r="A25548" s="216">
        <v>45882</v>
      </c>
      <c r="B25548" s="217" t="s">
        <v>216</v>
      </c>
      <c r="C25548" s="218">
        <v>4.5571000000000002</v>
      </c>
    </row>
    <row r="25549" spans="1:3" ht="15" customHeight="1" x14ac:dyDescent="0.25">
      <c r="A25549" s="216">
        <v>45883</v>
      </c>
      <c r="B25549" s="217" t="s">
        <v>216</v>
      </c>
      <c r="C25549" s="218">
        <v>4.5702999999999996</v>
      </c>
    </row>
    <row r="25550" spans="1:3" ht="15" customHeight="1" x14ac:dyDescent="0.25">
      <c r="A25550" s="216">
        <v>45884</v>
      </c>
      <c r="B25550" s="217" t="s">
        <v>216</v>
      </c>
      <c r="C25550" s="218">
        <v>4.6096000000000004</v>
      </c>
    </row>
    <row r="25551" spans="1:3" ht="15" customHeight="1" x14ac:dyDescent="0.25">
      <c r="A25551" s="216">
        <v>45887</v>
      </c>
      <c r="B25551" s="217" t="s">
        <v>216</v>
      </c>
      <c r="C25551" s="218">
        <v>4.6227</v>
      </c>
    </row>
    <row r="25552" spans="1:3" ht="15" customHeight="1" x14ac:dyDescent="0.25">
      <c r="A25552" s="216">
        <v>45888</v>
      </c>
      <c r="B25552" s="217" t="s">
        <v>216</v>
      </c>
      <c r="C25552" s="218">
        <v>4.6357999999999997</v>
      </c>
    </row>
    <row r="25553" spans="1:3" ht="15" customHeight="1" x14ac:dyDescent="0.25">
      <c r="A25553" s="216">
        <v>45889</v>
      </c>
      <c r="B25553" s="217" t="s">
        <v>216</v>
      </c>
      <c r="C25553" s="218">
        <v>4.6489000000000003</v>
      </c>
    </row>
    <row r="25554" spans="1:3" ht="15" customHeight="1" x14ac:dyDescent="0.25">
      <c r="A25554" s="216">
        <v>45890</v>
      </c>
      <c r="B25554" s="217" t="s">
        <v>216</v>
      </c>
      <c r="C25554" s="218">
        <v>4.6619999999999999</v>
      </c>
    </row>
    <row r="25555" spans="1:3" ht="15" customHeight="1" x14ac:dyDescent="0.25">
      <c r="A25555" s="216">
        <v>45891</v>
      </c>
      <c r="B25555" s="217" t="s">
        <v>216</v>
      </c>
      <c r="C25555" s="218">
        <v>4.7145000000000001</v>
      </c>
    </row>
    <row r="25556" spans="1:3" ht="15" customHeight="1" x14ac:dyDescent="0.25">
      <c r="A25556" s="216">
        <v>45895</v>
      </c>
      <c r="B25556" s="217" t="s">
        <v>216</v>
      </c>
      <c r="C25556" s="218">
        <v>4.7275999999999998</v>
      </c>
    </row>
    <row r="25557" spans="1:3" ht="15" customHeight="1" x14ac:dyDescent="0.25">
      <c r="A25557" s="216">
        <v>45896</v>
      </c>
      <c r="B25557" s="217" t="s">
        <v>216</v>
      </c>
      <c r="C25557" s="218">
        <v>4.7407000000000004</v>
      </c>
    </row>
    <row r="25558" spans="1:3" ht="15" customHeight="1" x14ac:dyDescent="0.25">
      <c r="A25558" s="216">
        <v>45897</v>
      </c>
      <c r="B25558" s="217" t="s">
        <v>216</v>
      </c>
      <c r="C25558" s="218">
        <v>4.7538</v>
      </c>
    </row>
    <row r="25559" spans="1:3" ht="15" customHeight="1" x14ac:dyDescent="0.25">
      <c r="A25559" s="216">
        <v>45898</v>
      </c>
      <c r="B25559" s="217" t="s">
        <v>216</v>
      </c>
      <c r="C25559" s="218">
        <v>4.7933000000000003</v>
      </c>
    </row>
    <row r="25560" spans="1:3" ht="15" customHeight="1" x14ac:dyDescent="0.25">
      <c r="A25560" s="216">
        <v>45901</v>
      </c>
      <c r="B25560" s="217" t="s">
        <v>216</v>
      </c>
      <c r="C25560" s="218">
        <v>4.8063000000000002</v>
      </c>
    </row>
    <row r="25561" spans="1:3" ht="15" customHeight="1" x14ac:dyDescent="0.25">
      <c r="A25561" s="216">
        <v>45902</v>
      </c>
      <c r="B25561" s="217" t="s">
        <v>216</v>
      </c>
      <c r="C25561" s="218">
        <v>4.8193999999999999</v>
      </c>
    </row>
    <row r="25562" spans="1:3" ht="15" customHeight="1" x14ac:dyDescent="0.25">
      <c r="A25562" s="216">
        <v>45903</v>
      </c>
      <c r="B25562" s="217" t="s">
        <v>216</v>
      </c>
      <c r="C25562" s="218">
        <v>4.8324999999999996</v>
      </c>
    </row>
    <row r="25563" spans="1:3" ht="15" customHeight="1" x14ac:dyDescent="0.25">
      <c r="A25563" s="216">
        <v>45904</v>
      </c>
      <c r="B25563" s="217" t="s">
        <v>216</v>
      </c>
      <c r="C25563" s="218">
        <v>4.8456000000000001</v>
      </c>
    </row>
    <row r="25564" spans="1:3" ht="15" customHeight="1" x14ac:dyDescent="0.25">
      <c r="A25564" s="216">
        <v>45905</v>
      </c>
      <c r="B25564" s="217" t="s">
        <v>216</v>
      </c>
      <c r="C25564" s="218">
        <v>4.8849</v>
      </c>
    </row>
    <row r="25565" spans="1:3" ht="15" customHeight="1" x14ac:dyDescent="0.25">
      <c r="A25565" s="216">
        <v>45908</v>
      </c>
      <c r="B25565" s="217" t="s">
        <v>216</v>
      </c>
      <c r="C25565" s="218">
        <v>4.8979999999999997</v>
      </c>
    </row>
    <row r="25566" spans="1:3" ht="15" customHeight="1" x14ac:dyDescent="0.25">
      <c r="A25566" s="216">
        <v>45909</v>
      </c>
      <c r="B25566" s="217" t="s">
        <v>216</v>
      </c>
      <c r="C25566" s="218">
        <v>4.9111000000000002</v>
      </c>
    </row>
    <row r="25567" spans="1:3" ht="15" customHeight="1" x14ac:dyDescent="0.25">
      <c r="A25567" s="216">
        <v>45910</v>
      </c>
      <c r="B25567" s="217" t="s">
        <v>216</v>
      </c>
      <c r="C25567" s="218">
        <v>4.9241000000000001</v>
      </c>
    </row>
    <row r="25568" spans="1:3" ht="15" customHeight="1" x14ac:dyDescent="0.25">
      <c r="A25568" s="216">
        <v>45911</v>
      </c>
      <c r="B25568" s="217" t="s">
        <v>216</v>
      </c>
      <c r="C25568" s="218">
        <v>4.9371999999999998</v>
      </c>
    </row>
    <row r="25569" spans="1:3" ht="15" customHeight="1" x14ac:dyDescent="0.25">
      <c r="A25569" s="216">
        <v>45912</v>
      </c>
      <c r="B25569" s="217" t="s">
        <v>216</v>
      </c>
      <c r="C25569" s="218">
        <v>4.9767000000000001</v>
      </c>
    </row>
    <row r="25570" spans="1:3" ht="15" customHeight="1" x14ac:dyDescent="0.25">
      <c r="A25570" s="216">
        <v>45915</v>
      </c>
      <c r="B25570" s="217" t="s">
        <v>216</v>
      </c>
      <c r="C25570" s="218">
        <v>4.9897999999999998</v>
      </c>
    </row>
    <row r="25571" spans="1:3" ht="15" customHeight="1" x14ac:dyDescent="0.25">
      <c r="A25571" s="216">
        <v>45916</v>
      </c>
      <c r="B25571" s="217" t="s">
        <v>216</v>
      </c>
      <c r="C25571" s="218">
        <v>5.0029000000000003</v>
      </c>
    </row>
    <row r="25572" spans="1:3" ht="15" customHeight="1" x14ac:dyDescent="0.25">
      <c r="A25572" s="216">
        <v>45917</v>
      </c>
      <c r="B25572" s="217" t="s">
        <v>216</v>
      </c>
      <c r="C25572" s="218">
        <v>5.016</v>
      </c>
    </row>
    <row r="25573" spans="1:3" ht="15" customHeight="1" x14ac:dyDescent="0.25">
      <c r="A25573" s="216">
        <v>45918</v>
      </c>
      <c r="B25573" s="217" t="s">
        <v>216</v>
      </c>
      <c r="C25573" s="218">
        <v>5.0290999999999997</v>
      </c>
    </row>
    <row r="25574" spans="1:3" ht="15" customHeight="1" x14ac:dyDescent="0.25">
      <c r="A25574" s="216">
        <v>45919</v>
      </c>
      <c r="B25574" s="217" t="s">
        <v>216</v>
      </c>
      <c r="C25574" s="218">
        <v>5.0683999999999996</v>
      </c>
    </row>
    <row r="25575" spans="1:3" ht="15" customHeight="1" x14ac:dyDescent="0.25">
      <c r="A25575" s="216">
        <v>45922</v>
      </c>
      <c r="B25575" s="217" t="s">
        <v>216</v>
      </c>
      <c r="C25575" s="218">
        <v>5.0815999999999999</v>
      </c>
    </row>
    <row r="25576" spans="1:3" ht="15" customHeight="1" x14ac:dyDescent="0.25">
      <c r="A25576" s="216">
        <v>45923</v>
      </c>
      <c r="B25576" s="217" t="s">
        <v>216</v>
      </c>
      <c r="C25576" s="218">
        <v>5.0946999999999996</v>
      </c>
    </row>
    <row r="25577" spans="1:3" ht="15" customHeight="1" x14ac:dyDescent="0.25">
      <c r="A25577" s="216">
        <v>45924</v>
      </c>
      <c r="B25577" s="217" t="s">
        <v>216</v>
      </c>
      <c r="C25577" s="218">
        <v>5.1077000000000004</v>
      </c>
    </row>
    <row r="25578" spans="1:3" ht="15" customHeight="1" x14ac:dyDescent="0.25">
      <c r="A25578" s="216">
        <v>45925</v>
      </c>
      <c r="B25578" s="217" t="s">
        <v>216</v>
      </c>
      <c r="C25578" s="218">
        <v>5.1208999999999998</v>
      </c>
    </row>
    <row r="25579" spans="1:3" ht="15" customHeight="1" x14ac:dyDescent="0.25">
      <c r="A25579" s="216">
        <v>45926</v>
      </c>
      <c r="B25579" s="217" t="s">
        <v>216</v>
      </c>
      <c r="C25579" s="218">
        <v>5.1603000000000003</v>
      </c>
    </row>
    <row r="25580" spans="1:3" ht="15" customHeight="1" x14ac:dyDescent="0.25">
      <c r="A25580" s="216">
        <v>45929</v>
      </c>
      <c r="B25580" s="217" t="s">
        <v>216</v>
      </c>
      <c r="C25580" s="218">
        <v>5.1734999999999998</v>
      </c>
    </row>
    <row r="25581" spans="1:3" ht="15" customHeight="1" x14ac:dyDescent="0.25">
      <c r="A25581" s="216">
        <v>45930</v>
      </c>
      <c r="B25581" s="217" t="s">
        <v>216</v>
      </c>
      <c r="C25581" s="218">
        <v>5.1867000000000001</v>
      </c>
    </row>
    <row r="25582" spans="1:3" ht="15" customHeight="1" x14ac:dyDescent="0.25">
      <c r="A25582" s="216">
        <v>45566</v>
      </c>
      <c r="B25582" s="217" t="s">
        <v>289</v>
      </c>
      <c r="C25582" s="218">
        <v>1.5900000000000001E-2</v>
      </c>
    </row>
    <row r="25583" spans="1:3" ht="15" customHeight="1" x14ac:dyDescent="0.25">
      <c r="A25583" s="216">
        <v>45567</v>
      </c>
      <c r="B25583" s="217" t="s">
        <v>289</v>
      </c>
      <c r="C25583" s="218">
        <v>3.1800000000000002E-2</v>
      </c>
    </row>
    <row r="25584" spans="1:3" ht="15" customHeight="1" x14ac:dyDescent="0.25">
      <c r="A25584" s="216">
        <v>45568</v>
      </c>
      <c r="B25584" s="217" t="s">
        <v>289</v>
      </c>
      <c r="C25584" s="218">
        <v>4.7600000000000003E-2</v>
      </c>
    </row>
    <row r="25585" spans="1:3" ht="15" customHeight="1" x14ac:dyDescent="0.25">
      <c r="A25585" s="216">
        <v>45569</v>
      </c>
      <c r="B25585" s="217" t="s">
        <v>289</v>
      </c>
      <c r="C25585" s="218">
        <v>9.5100000000000004E-2</v>
      </c>
    </row>
    <row r="25586" spans="1:3" ht="15" customHeight="1" x14ac:dyDescent="0.25">
      <c r="A25586" s="216">
        <v>45572</v>
      </c>
      <c r="B25586" s="217" t="s">
        <v>289</v>
      </c>
      <c r="C25586" s="218">
        <v>0.1109</v>
      </c>
    </row>
    <row r="25587" spans="1:3" ht="15" customHeight="1" x14ac:dyDescent="0.25">
      <c r="A25587" s="216">
        <v>45573</v>
      </c>
      <c r="B25587" s="217" t="s">
        <v>289</v>
      </c>
      <c r="C25587" s="218">
        <v>0.12670000000000001</v>
      </c>
    </row>
    <row r="25588" spans="1:3" ht="15" customHeight="1" x14ac:dyDescent="0.25">
      <c r="A25588" s="216">
        <v>45574</v>
      </c>
      <c r="B25588" s="217" t="s">
        <v>289</v>
      </c>
      <c r="C25588" s="218">
        <v>0.14249999999999999</v>
      </c>
    </row>
    <row r="25589" spans="1:3" ht="15" customHeight="1" x14ac:dyDescent="0.25">
      <c r="A25589" s="216">
        <v>45575</v>
      </c>
      <c r="B25589" s="217" t="s">
        <v>289</v>
      </c>
      <c r="C25589" s="218">
        <v>0.1583</v>
      </c>
    </row>
    <row r="25590" spans="1:3" ht="15" customHeight="1" x14ac:dyDescent="0.25">
      <c r="A25590" s="216">
        <v>45576</v>
      </c>
      <c r="B25590" s="217" t="s">
        <v>289</v>
      </c>
      <c r="C25590" s="218">
        <v>0.20569999999999999</v>
      </c>
    </row>
    <row r="25591" spans="1:3" ht="15" customHeight="1" x14ac:dyDescent="0.25">
      <c r="A25591" s="216">
        <v>45579</v>
      </c>
      <c r="B25591" s="217" t="s">
        <v>289</v>
      </c>
      <c r="C25591" s="218">
        <v>0.2215</v>
      </c>
    </row>
    <row r="25592" spans="1:3" ht="15" customHeight="1" x14ac:dyDescent="0.25">
      <c r="A25592" s="216">
        <v>45580</v>
      </c>
      <c r="B25592" s="217" t="s">
        <v>289</v>
      </c>
      <c r="C25592" s="218">
        <v>0.23730000000000001</v>
      </c>
    </row>
    <row r="25593" spans="1:3" ht="15" customHeight="1" x14ac:dyDescent="0.25">
      <c r="A25593" s="216">
        <v>45581</v>
      </c>
      <c r="B25593" s="217" t="s">
        <v>289</v>
      </c>
      <c r="C25593" s="218">
        <v>0.25309999999999999</v>
      </c>
    </row>
    <row r="25594" spans="1:3" ht="15" customHeight="1" x14ac:dyDescent="0.25">
      <c r="A25594" s="216">
        <v>45582</v>
      </c>
      <c r="B25594" s="217" t="s">
        <v>289</v>
      </c>
      <c r="C25594" s="218">
        <v>0.26889999999999997</v>
      </c>
    </row>
    <row r="25595" spans="1:3" ht="15" customHeight="1" x14ac:dyDescent="0.25">
      <c r="A25595" s="216">
        <v>45583</v>
      </c>
      <c r="B25595" s="217" t="s">
        <v>289</v>
      </c>
      <c r="C25595" s="218">
        <v>0.31630000000000003</v>
      </c>
    </row>
    <row r="25596" spans="1:3" ht="15" customHeight="1" x14ac:dyDescent="0.25">
      <c r="A25596" s="216">
        <v>45586</v>
      </c>
      <c r="B25596" s="217" t="s">
        <v>289</v>
      </c>
      <c r="C25596" s="218">
        <v>0.33200000000000002</v>
      </c>
    </row>
    <row r="25597" spans="1:3" ht="15" customHeight="1" x14ac:dyDescent="0.25">
      <c r="A25597" s="216">
        <v>45587</v>
      </c>
      <c r="B25597" s="217" t="s">
        <v>289</v>
      </c>
      <c r="C25597" s="218">
        <v>0.34770000000000001</v>
      </c>
    </row>
    <row r="25598" spans="1:3" ht="15" customHeight="1" x14ac:dyDescent="0.25">
      <c r="A25598" s="216">
        <v>45588</v>
      </c>
      <c r="B25598" s="217" t="s">
        <v>289</v>
      </c>
      <c r="C25598" s="218">
        <v>0.36349999999999999</v>
      </c>
    </row>
    <row r="25599" spans="1:3" ht="15" customHeight="1" x14ac:dyDescent="0.25">
      <c r="A25599" s="216">
        <v>45589</v>
      </c>
      <c r="B25599" s="217" t="s">
        <v>289</v>
      </c>
      <c r="C25599" s="218">
        <v>0.37919999999999998</v>
      </c>
    </row>
    <row r="25600" spans="1:3" ht="15" customHeight="1" x14ac:dyDescent="0.25">
      <c r="A25600" s="216">
        <v>45590</v>
      </c>
      <c r="B25600" s="217" t="s">
        <v>289</v>
      </c>
      <c r="C25600" s="218">
        <v>0.42620000000000002</v>
      </c>
    </row>
    <row r="25601" spans="1:3" ht="15" customHeight="1" x14ac:dyDescent="0.25">
      <c r="A25601" s="216">
        <v>45593</v>
      </c>
      <c r="B25601" s="217" t="s">
        <v>289</v>
      </c>
      <c r="C25601" s="218">
        <v>0.44190000000000002</v>
      </c>
    </row>
    <row r="25602" spans="1:3" ht="15" customHeight="1" x14ac:dyDescent="0.25">
      <c r="A25602" s="216">
        <v>45594</v>
      </c>
      <c r="B25602" s="217" t="s">
        <v>289</v>
      </c>
      <c r="C25602" s="218">
        <v>0.45750000000000002</v>
      </c>
    </row>
    <row r="25603" spans="1:3" ht="15" customHeight="1" x14ac:dyDescent="0.25">
      <c r="A25603" s="216">
        <v>45595</v>
      </c>
      <c r="B25603" s="217" t="s">
        <v>289</v>
      </c>
      <c r="C25603" s="218">
        <v>0.47320000000000001</v>
      </c>
    </row>
    <row r="25604" spans="1:3" ht="15" customHeight="1" x14ac:dyDescent="0.25">
      <c r="A25604" s="216">
        <v>45596</v>
      </c>
      <c r="B25604" s="217" t="s">
        <v>289</v>
      </c>
      <c r="C25604" s="218">
        <v>0.4889</v>
      </c>
    </row>
    <row r="25605" spans="1:3" ht="15" customHeight="1" x14ac:dyDescent="0.25">
      <c r="A25605" s="216">
        <v>45597</v>
      </c>
      <c r="B25605" s="217" t="s">
        <v>289</v>
      </c>
      <c r="C25605" s="218">
        <v>0.53590000000000004</v>
      </c>
    </row>
    <row r="25606" spans="1:3" ht="15" customHeight="1" x14ac:dyDescent="0.25">
      <c r="A25606" s="216">
        <v>45600</v>
      </c>
      <c r="B25606" s="217" t="s">
        <v>289</v>
      </c>
      <c r="C25606" s="218">
        <v>0.55149999999999999</v>
      </c>
    </row>
    <row r="25607" spans="1:3" ht="15" customHeight="1" x14ac:dyDescent="0.25">
      <c r="A25607" s="216">
        <v>45601</v>
      </c>
      <c r="B25607" s="217" t="s">
        <v>289</v>
      </c>
      <c r="C25607" s="218">
        <v>0.56710000000000005</v>
      </c>
    </row>
    <row r="25608" spans="1:3" ht="15" customHeight="1" x14ac:dyDescent="0.25">
      <c r="A25608" s="216">
        <v>45602</v>
      </c>
      <c r="B25608" s="217" t="s">
        <v>289</v>
      </c>
      <c r="C25608" s="218">
        <v>0.58260000000000001</v>
      </c>
    </row>
    <row r="25609" spans="1:3" ht="15" customHeight="1" x14ac:dyDescent="0.25">
      <c r="A25609" s="216">
        <v>45603</v>
      </c>
      <c r="B25609" s="217" t="s">
        <v>289</v>
      </c>
      <c r="C25609" s="218">
        <v>0.59819999999999995</v>
      </c>
    </row>
    <row r="25610" spans="1:3" ht="15" customHeight="1" x14ac:dyDescent="0.25">
      <c r="A25610" s="216">
        <v>45604</v>
      </c>
      <c r="B25610" s="217" t="s">
        <v>289</v>
      </c>
      <c r="C25610" s="218">
        <v>0.64390000000000003</v>
      </c>
    </row>
    <row r="25611" spans="1:3" ht="15" customHeight="1" x14ac:dyDescent="0.25">
      <c r="A25611" s="216">
        <v>45607</v>
      </c>
      <c r="B25611" s="217" t="s">
        <v>289</v>
      </c>
      <c r="C25611" s="218">
        <v>0.65910000000000002</v>
      </c>
    </row>
    <row r="25612" spans="1:3" ht="15" customHeight="1" x14ac:dyDescent="0.25">
      <c r="A25612" s="216">
        <v>45608</v>
      </c>
      <c r="B25612" s="217" t="s">
        <v>289</v>
      </c>
      <c r="C25612" s="218">
        <v>0.67420000000000002</v>
      </c>
    </row>
    <row r="25613" spans="1:3" ht="15" customHeight="1" x14ac:dyDescent="0.25">
      <c r="A25613" s="216">
        <v>45609</v>
      </c>
      <c r="B25613" s="217" t="s">
        <v>289</v>
      </c>
      <c r="C25613" s="218">
        <v>0.68930000000000002</v>
      </c>
    </row>
    <row r="25614" spans="1:3" ht="15" customHeight="1" x14ac:dyDescent="0.25">
      <c r="A25614" s="216">
        <v>45610</v>
      </c>
      <c r="B25614" s="217" t="s">
        <v>289</v>
      </c>
      <c r="C25614" s="218">
        <v>0.70440000000000003</v>
      </c>
    </row>
    <row r="25615" spans="1:3" ht="15" customHeight="1" x14ac:dyDescent="0.25">
      <c r="A25615" s="216">
        <v>45611</v>
      </c>
      <c r="B25615" s="217" t="s">
        <v>289</v>
      </c>
      <c r="C25615" s="218">
        <v>0.74950000000000006</v>
      </c>
    </row>
    <row r="25616" spans="1:3" ht="15" customHeight="1" x14ac:dyDescent="0.25">
      <c r="A25616" s="216">
        <v>45614</v>
      </c>
      <c r="B25616" s="217" t="s">
        <v>289</v>
      </c>
      <c r="C25616" s="218">
        <v>0.76449999999999996</v>
      </c>
    </row>
    <row r="25617" spans="1:3" ht="15" customHeight="1" x14ac:dyDescent="0.25">
      <c r="A25617" s="216">
        <v>45615</v>
      </c>
      <c r="B25617" s="217" t="s">
        <v>289</v>
      </c>
      <c r="C25617" s="218">
        <v>0.77949999999999997</v>
      </c>
    </row>
    <row r="25618" spans="1:3" ht="15" customHeight="1" x14ac:dyDescent="0.25">
      <c r="A25618" s="216">
        <v>45616</v>
      </c>
      <c r="B25618" s="217" t="s">
        <v>289</v>
      </c>
      <c r="C25618" s="218">
        <v>0.79459999999999997</v>
      </c>
    </row>
    <row r="25619" spans="1:3" ht="15" customHeight="1" x14ac:dyDescent="0.25">
      <c r="A25619" s="216">
        <v>45617</v>
      </c>
      <c r="B25619" s="217" t="s">
        <v>289</v>
      </c>
      <c r="C25619" s="218">
        <v>0.80959999999999999</v>
      </c>
    </row>
    <row r="25620" spans="1:3" ht="15" customHeight="1" x14ac:dyDescent="0.25">
      <c r="A25620" s="216">
        <v>45618</v>
      </c>
      <c r="B25620" s="217" t="s">
        <v>289</v>
      </c>
      <c r="C25620" s="218">
        <v>0.85470000000000002</v>
      </c>
    </row>
    <row r="25621" spans="1:3" ht="15" customHeight="1" x14ac:dyDescent="0.25">
      <c r="A25621" s="216">
        <v>45621</v>
      </c>
      <c r="B25621" s="217" t="s">
        <v>289</v>
      </c>
      <c r="C25621" s="218">
        <v>0.86970000000000003</v>
      </c>
    </row>
    <row r="25622" spans="1:3" ht="15" customHeight="1" x14ac:dyDescent="0.25">
      <c r="A25622" s="216">
        <v>45622</v>
      </c>
      <c r="B25622" s="217" t="s">
        <v>289</v>
      </c>
      <c r="C25622" s="218">
        <v>0.88480000000000003</v>
      </c>
    </row>
    <row r="25623" spans="1:3" ht="15" customHeight="1" x14ac:dyDescent="0.25">
      <c r="A25623" s="216">
        <v>45623</v>
      </c>
      <c r="B25623" s="217" t="s">
        <v>289</v>
      </c>
      <c r="C25623" s="218">
        <v>0.89980000000000004</v>
      </c>
    </row>
    <row r="25624" spans="1:3" ht="15" customHeight="1" x14ac:dyDescent="0.25">
      <c r="A25624" s="216">
        <v>45624</v>
      </c>
      <c r="B25624" s="217" t="s">
        <v>289</v>
      </c>
      <c r="C25624" s="218">
        <v>0.91479999999999995</v>
      </c>
    </row>
    <row r="25625" spans="1:3" ht="15" customHeight="1" x14ac:dyDescent="0.25">
      <c r="A25625" s="216">
        <v>45625</v>
      </c>
      <c r="B25625" s="217" t="s">
        <v>289</v>
      </c>
      <c r="C25625" s="218">
        <v>0.96</v>
      </c>
    </row>
    <row r="25626" spans="1:3" ht="15" customHeight="1" x14ac:dyDescent="0.25">
      <c r="A25626" s="216">
        <v>45628</v>
      </c>
      <c r="B25626" s="217" t="s">
        <v>289</v>
      </c>
      <c r="C25626" s="218">
        <v>0.97499999999999998</v>
      </c>
    </row>
    <row r="25627" spans="1:3" ht="15" customHeight="1" x14ac:dyDescent="0.25">
      <c r="A25627" s="216">
        <v>45629</v>
      </c>
      <c r="B25627" s="217" t="s">
        <v>289</v>
      </c>
      <c r="C25627" s="218">
        <v>0.99</v>
      </c>
    </row>
    <row r="25628" spans="1:3" ht="15" customHeight="1" x14ac:dyDescent="0.25">
      <c r="A25628" s="216">
        <v>45630</v>
      </c>
      <c r="B25628" s="217" t="s">
        <v>289</v>
      </c>
      <c r="C25628" s="218">
        <v>1.0051000000000001</v>
      </c>
    </row>
    <row r="25629" spans="1:3" ht="15" customHeight="1" x14ac:dyDescent="0.25">
      <c r="A25629" s="216">
        <v>45631</v>
      </c>
      <c r="B25629" s="217" t="s">
        <v>289</v>
      </c>
      <c r="C25629" s="218">
        <v>1.0201</v>
      </c>
    </row>
    <row r="25630" spans="1:3" ht="15" customHeight="1" x14ac:dyDescent="0.25">
      <c r="A25630" s="216">
        <v>45632</v>
      </c>
      <c r="B25630" s="217" t="s">
        <v>289</v>
      </c>
      <c r="C25630" s="218">
        <v>1.0652999999999999</v>
      </c>
    </row>
    <row r="25631" spans="1:3" ht="15" customHeight="1" x14ac:dyDescent="0.25">
      <c r="A25631" s="216">
        <v>45635</v>
      </c>
      <c r="B25631" s="217" t="s">
        <v>289</v>
      </c>
      <c r="C25631" s="218">
        <v>1.0804</v>
      </c>
    </row>
    <row r="25632" spans="1:3" ht="15" customHeight="1" x14ac:dyDescent="0.25">
      <c r="A25632" s="216">
        <v>45636</v>
      </c>
      <c r="B25632" s="217" t="s">
        <v>289</v>
      </c>
      <c r="C25632" s="218">
        <v>1.0954999999999999</v>
      </c>
    </row>
    <row r="25633" spans="1:3" ht="15" customHeight="1" x14ac:dyDescent="0.25">
      <c r="A25633" s="216">
        <v>45637</v>
      </c>
      <c r="B25633" s="217" t="s">
        <v>289</v>
      </c>
      <c r="C25633" s="218">
        <v>1.1106</v>
      </c>
    </row>
    <row r="25634" spans="1:3" ht="15" customHeight="1" x14ac:dyDescent="0.25">
      <c r="A25634" s="216">
        <v>45638</v>
      </c>
      <c r="B25634" s="217" t="s">
        <v>289</v>
      </c>
      <c r="C25634" s="218">
        <v>1.1255999999999999</v>
      </c>
    </row>
    <row r="25635" spans="1:3" ht="15" customHeight="1" x14ac:dyDescent="0.25">
      <c r="A25635" s="216">
        <v>45639</v>
      </c>
      <c r="B25635" s="217" t="s">
        <v>289</v>
      </c>
      <c r="C25635" s="218">
        <v>1.1709000000000001</v>
      </c>
    </row>
    <row r="25636" spans="1:3" ht="15" customHeight="1" x14ac:dyDescent="0.25">
      <c r="A25636" s="216">
        <v>45642</v>
      </c>
      <c r="B25636" s="217" t="s">
        <v>289</v>
      </c>
      <c r="C25636" s="218">
        <v>1.1859999999999999</v>
      </c>
    </row>
    <row r="25637" spans="1:3" ht="15" customHeight="1" x14ac:dyDescent="0.25">
      <c r="A25637" s="216">
        <v>45643</v>
      </c>
      <c r="B25637" s="217" t="s">
        <v>289</v>
      </c>
      <c r="C25637" s="218">
        <v>1.2010000000000001</v>
      </c>
    </row>
    <row r="25638" spans="1:3" ht="15" customHeight="1" x14ac:dyDescent="0.25">
      <c r="A25638" s="216">
        <v>45644</v>
      </c>
      <c r="B25638" s="217" t="s">
        <v>289</v>
      </c>
      <c r="C25638" s="218">
        <v>1.216</v>
      </c>
    </row>
    <row r="25639" spans="1:3" ht="15" customHeight="1" x14ac:dyDescent="0.25">
      <c r="A25639" s="216">
        <v>45645</v>
      </c>
      <c r="B25639" s="217" t="s">
        <v>289</v>
      </c>
      <c r="C25639" s="218">
        <v>1.2306999999999999</v>
      </c>
    </row>
    <row r="25640" spans="1:3" ht="15" customHeight="1" x14ac:dyDescent="0.25">
      <c r="A25640" s="216">
        <v>45646</v>
      </c>
      <c r="B25640" s="217" t="s">
        <v>289</v>
      </c>
      <c r="C25640" s="218">
        <v>1.2746999999999999</v>
      </c>
    </row>
    <row r="25641" spans="1:3" ht="15" customHeight="1" x14ac:dyDescent="0.25">
      <c r="A25641" s="216">
        <v>45649</v>
      </c>
      <c r="B25641" s="217" t="s">
        <v>289</v>
      </c>
      <c r="C25641" s="218">
        <v>1.2892999999999999</v>
      </c>
    </row>
    <row r="25642" spans="1:3" ht="15" customHeight="1" x14ac:dyDescent="0.25">
      <c r="A25642" s="216">
        <v>45650</v>
      </c>
      <c r="B25642" s="217" t="s">
        <v>289</v>
      </c>
      <c r="C25642" s="218">
        <v>1.3039000000000001</v>
      </c>
    </row>
    <row r="25643" spans="1:3" ht="15" customHeight="1" x14ac:dyDescent="0.25">
      <c r="A25643" s="216">
        <v>45651</v>
      </c>
      <c r="B25643" s="217" t="s">
        <v>289</v>
      </c>
      <c r="C25643" s="218">
        <v>1.3186</v>
      </c>
    </row>
    <row r="25644" spans="1:3" ht="15" customHeight="1" x14ac:dyDescent="0.25">
      <c r="A25644" s="216">
        <v>45652</v>
      </c>
      <c r="B25644" s="217" t="s">
        <v>289</v>
      </c>
      <c r="C25644" s="218">
        <v>1.3332999999999999</v>
      </c>
    </row>
    <row r="25645" spans="1:3" ht="15" customHeight="1" x14ac:dyDescent="0.25">
      <c r="A25645" s="216">
        <v>45653</v>
      </c>
      <c r="B25645" s="217" t="s">
        <v>289</v>
      </c>
      <c r="C25645" s="218">
        <v>1.3775999999999999</v>
      </c>
    </row>
    <row r="25646" spans="1:3" ht="15" customHeight="1" x14ac:dyDescent="0.25">
      <c r="A25646" s="216">
        <v>45656</v>
      </c>
      <c r="B25646" s="217" t="s">
        <v>289</v>
      </c>
      <c r="C25646" s="218">
        <v>1.3924000000000001</v>
      </c>
    </row>
    <row r="25647" spans="1:3" ht="15" customHeight="1" x14ac:dyDescent="0.25">
      <c r="A25647" s="216">
        <v>45657</v>
      </c>
      <c r="B25647" s="217" t="s">
        <v>289</v>
      </c>
      <c r="C25647" s="218">
        <v>1.4071</v>
      </c>
    </row>
    <row r="25648" spans="1:3" ht="15" customHeight="1" x14ac:dyDescent="0.25">
      <c r="A25648" s="216">
        <v>45659</v>
      </c>
      <c r="B25648" s="217" t="s">
        <v>289</v>
      </c>
      <c r="C25648" s="218">
        <v>1.4363999999999999</v>
      </c>
    </row>
    <row r="25649" spans="1:3" ht="15" customHeight="1" x14ac:dyDescent="0.25">
      <c r="A25649" s="216">
        <v>45660</v>
      </c>
      <c r="B25649" s="217" t="s">
        <v>289</v>
      </c>
      <c r="C25649" s="218">
        <v>1.4801</v>
      </c>
    </row>
    <row r="25650" spans="1:3" ht="15" customHeight="1" x14ac:dyDescent="0.25">
      <c r="A25650" s="216">
        <v>45663</v>
      </c>
      <c r="B25650" s="217" t="s">
        <v>289</v>
      </c>
      <c r="C25650" s="218">
        <v>1.4945999999999999</v>
      </c>
    </row>
    <row r="25651" spans="1:3" ht="15" customHeight="1" x14ac:dyDescent="0.25">
      <c r="A25651" s="216">
        <v>45664</v>
      </c>
      <c r="B25651" s="217" t="s">
        <v>289</v>
      </c>
      <c r="C25651" s="218">
        <v>1.5089999999999999</v>
      </c>
    </row>
    <row r="25652" spans="1:3" ht="15" customHeight="1" x14ac:dyDescent="0.25">
      <c r="A25652" s="216">
        <v>45665</v>
      </c>
      <c r="B25652" s="217" t="s">
        <v>289</v>
      </c>
      <c r="C25652" s="218">
        <v>1.5235000000000001</v>
      </c>
    </row>
    <row r="25653" spans="1:3" ht="15" customHeight="1" x14ac:dyDescent="0.25">
      <c r="A25653" s="216">
        <v>45666</v>
      </c>
      <c r="B25653" s="217" t="s">
        <v>289</v>
      </c>
      <c r="C25653" s="218">
        <v>1.5381</v>
      </c>
    </row>
    <row r="25654" spans="1:3" ht="15" customHeight="1" x14ac:dyDescent="0.25">
      <c r="A25654" s="216">
        <v>45667</v>
      </c>
      <c r="B25654" s="217" t="s">
        <v>289</v>
      </c>
      <c r="C25654" s="218">
        <v>1.5818000000000001</v>
      </c>
    </row>
    <row r="25655" spans="1:3" ht="15" customHeight="1" x14ac:dyDescent="0.25">
      <c r="A25655" s="216">
        <v>45670</v>
      </c>
      <c r="B25655" s="217" t="s">
        <v>289</v>
      </c>
      <c r="C25655" s="218">
        <v>1.5964</v>
      </c>
    </row>
    <row r="25656" spans="1:3" ht="15" customHeight="1" x14ac:dyDescent="0.25">
      <c r="A25656" s="216">
        <v>45671</v>
      </c>
      <c r="B25656" s="217" t="s">
        <v>289</v>
      </c>
      <c r="C25656" s="218">
        <v>1.6109</v>
      </c>
    </row>
    <row r="25657" spans="1:3" ht="15" customHeight="1" x14ac:dyDescent="0.25">
      <c r="A25657" s="216">
        <v>45672</v>
      </c>
      <c r="B25657" s="217" t="s">
        <v>289</v>
      </c>
      <c r="C25657" s="218">
        <v>1.6254</v>
      </c>
    </row>
    <row r="25658" spans="1:3" ht="15" customHeight="1" x14ac:dyDescent="0.25">
      <c r="A25658" s="216">
        <v>45673</v>
      </c>
      <c r="B25658" s="217" t="s">
        <v>289</v>
      </c>
      <c r="C25658" s="218">
        <v>1.6398999999999999</v>
      </c>
    </row>
    <row r="25659" spans="1:3" ht="15" customHeight="1" x14ac:dyDescent="0.25">
      <c r="A25659" s="216">
        <v>45674</v>
      </c>
      <c r="B25659" s="217" t="s">
        <v>289</v>
      </c>
      <c r="C25659" s="218">
        <v>1.6976</v>
      </c>
    </row>
    <row r="25660" spans="1:3" ht="15" customHeight="1" x14ac:dyDescent="0.25">
      <c r="A25660" s="216">
        <v>45678</v>
      </c>
      <c r="B25660" s="217" t="s">
        <v>289</v>
      </c>
      <c r="C25660" s="218">
        <v>1.712</v>
      </c>
    </row>
    <row r="25661" spans="1:3" ht="15" customHeight="1" x14ac:dyDescent="0.25">
      <c r="A25661" s="216">
        <v>45679</v>
      </c>
      <c r="B25661" s="217" t="s">
        <v>289</v>
      </c>
      <c r="C25661" s="218">
        <v>1.7263999999999999</v>
      </c>
    </row>
    <row r="25662" spans="1:3" ht="15" customHeight="1" x14ac:dyDescent="0.25">
      <c r="A25662" s="216">
        <v>45680</v>
      </c>
      <c r="B25662" s="217" t="s">
        <v>289</v>
      </c>
      <c r="C25662" s="218">
        <v>1.7408999999999999</v>
      </c>
    </row>
    <row r="25663" spans="1:3" ht="15" customHeight="1" x14ac:dyDescent="0.25">
      <c r="A25663" s="216">
        <v>45681</v>
      </c>
      <c r="B25663" s="217" t="s">
        <v>289</v>
      </c>
      <c r="C25663" s="218">
        <v>1.7845</v>
      </c>
    </row>
    <row r="25664" spans="1:3" ht="15" customHeight="1" x14ac:dyDescent="0.25">
      <c r="A25664" s="216">
        <v>45684</v>
      </c>
      <c r="B25664" s="217" t="s">
        <v>289</v>
      </c>
      <c r="C25664" s="218">
        <v>1.7990999999999999</v>
      </c>
    </row>
    <row r="25665" spans="1:3" ht="15" customHeight="1" x14ac:dyDescent="0.25">
      <c r="A25665" s="216">
        <v>45685</v>
      </c>
      <c r="B25665" s="217" t="s">
        <v>289</v>
      </c>
      <c r="C25665" s="218">
        <v>1.8136000000000001</v>
      </c>
    </row>
    <row r="25666" spans="1:3" ht="15" customHeight="1" x14ac:dyDescent="0.25">
      <c r="A25666" s="216">
        <v>45686</v>
      </c>
      <c r="B25666" s="217" t="s">
        <v>289</v>
      </c>
      <c r="C25666" s="218">
        <v>1.8281000000000001</v>
      </c>
    </row>
    <row r="25667" spans="1:3" ht="15" customHeight="1" x14ac:dyDescent="0.25">
      <c r="A25667" s="216">
        <v>45687</v>
      </c>
      <c r="B25667" s="217" t="s">
        <v>289</v>
      </c>
      <c r="C25667" s="218">
        <v>1.8426</v>
      </c>
    </row>
    <row r="25668" spans="1:3" ht="15" customHeight="1" x14ac:dyDescent="0.25">
      <c r="A25668" s="216">
        <v>45688</v>
      </c>
      <c r="B25668" s="217" t="s">
        <v>289</v>
      </c>
      <c r="C25668" s="218">
        <v>1.8859999999999999</v>
      </c>
    </row>
    <row r="25669" spans="1:3" ht="15" customHeight="1" x14ac:dyDescent="0.25">
      <c r="A25669" s="216">
        <v>45691</v>
      </c>
      <c r="B25669" s="217" t="s">
        <v>289</v>
      </c>
      <c r="C25669" s="218">
        <v>1.9005000000000001</v>
      </c>
    </row>
    <row r="25670" spans="1:3" ht="15" customHeight="1" x14ac:dyDescent="0.25">
      <c r="A25670" s="216">
        <v>45692</v>
      </c>
      <c r="B25670" s="217" t="s">
        <v>289</v>
      </c>
      <c r="C25670" s="218">
        <v>1.9149</v>
      </c>
    </row>
    <row r="25671" spans="1:3" ht="15" customHeight="1" x14ac:dyDescent="0.25">
      <c r="A25671" s="216">
        <v>45693</v>
      </c>
      <c r="B25671" s="217" t="s">
        <v>289</v>
      </c>
      <c r="C25671" s="218">
        <v>1.9294</v>
      </c>
    </row>
    <row r="25672" spans="1:3" ht="15" customHeight="1" x14ac:dyDescent="0.25">
      <c r="A25672" s="216">
        <v>45694</v>
      </c>
      <c r="B25672" s="217" t="s">
        <v>289</v>
      </c>
      <c r="C25672" s="218">
        <v>1.9438</v>
      </c>
    </row>
    <row r="25673" spans="1:3" ht="15" customHeight="1" x14ac:dyDescent="0.25">
      <c r="A25673" s="216">
        <v>45695</v>
      </c>
      <c r="B25673" s="217" t="s">
        <v>289</v>
      </c>
      <c r="C25673" s="218">
        <v>1.9871000000000001</v>
      </c>
    </row>
    <row r="25674" spans="1:3" ht="15" customHeight="1" x14ac:dyDescent="0.25">
      <c r="A25674" s="216">
        <v>45698</v>
      </c>
      <c r="B25674" s="217" t="s">
        <v>289</v>
      </c>
      <c r="C25674" s="218">
        <v>2.0015000000000001</v>
      </c>
    </row>
    <row r="25675" spans="1:3" ht="15" customHeight="1" x14ac:dyDescent="0.25">
      <c r="A25675" s="216">
        <v>45699</v>
      </c>
      <c r="B25675" s="217" t="s">
        <v>289</v>
      </c>
      <c r="C25675" s="218">
        <v>2.0158999999999998</v>
      </c>
    </row>
    <row r="25676" spans="1:3" ht="15" customHeight="1" x14ac:dyDescent="0.25">
      <c r="A25676" s="216">
        <v>45700</v>
      </c>
      <c r="B25676" s="217" t="s">
        <v>289</v>
      </c>
      <c r="C25676" s="218">
        <v>2.0303</v>
      </c>
    </row>
    <row r="25677" spans="1:3" ht="15" customHeight="1" x14ac:dyDescent="0.25">
      <c r="A25677" s="216">
        <v>45701</v>
      </c>
      <c r="B25677" s="217" t="s">
        <v>289</v>
      </c>
      <c r="C25677" s="218">
        <v>2.0447000000000002</v>
      </c>
    </row>
    <row r="25678" spans="1:3" ht="15" customHeight="1" x14ac:dyDescent="0.25">
      <c r="A25678" s="216">
        <v>45702</v>
      </c>
      <c r="B25678" s="217" t="s">
        <v>289</v>
      </c>
      <c r="C25678" s="218">
        <v>2.1025</v>
      </c>
    </row>
    <row r="25679" spans="1:3" ht="15" customHeight="1" x14ac:dyDescent="0.25">
      <c r="A25679" s="216">
        <v>45706</v>
      </c>
      <c r="B25679" s="217" t="s">
        <v>289</v>
      </c>
      <c r="C25679" s="218">
        <v>2.1168999999999998</v>
      </c>
    </row>
    <row r="25680" spans="1:3" ht="15" customHeight="1" x14ac:dyDescent="0.25">
      <c r="A25680" s="216">
        <v>45707</v>
      </c>
      <c r="B25680" s="217" t="s">
        <v>289</v>
      </c>
      <c r="C25680" s="218">
        <v>2.1314000000000002</v>
      </c>
    </row>
    <row r="25681" spans="1:3" ht="15" customHeight="1" x14ac:dyDescent="0.25">
      <c r="A25681" s="216">
        <v>45708</v>
      </c>
      <c r="B25681" s="217" t="s">
        <v>289</v>
      </c>
      <c r="C25681" s="218">
        <v>2.1457999999999999</v>
      </c>
    </row>
    <row r="25682" spans="1:3" ht="15" customHeight="1" x14ac:dyDescent="0.25">
      <c r="A25682" s="216">
        <v>45709</v>
      </c>
      <c r="B25682" s="217" t="s">
        <v>289</v>
      </c>
      <c r="C25682" s="218">
        <v>2.1890000000000001</v>
      </c>
    </row>
    <row r="25683" spans="1:3" ht="15" customHeight="1" x14ac:dyDescent="0.25">
      <c r="A25683" s="216">
        <v>45712</v>
      </c>
      <c r="B25683" s="217" t="s">
        <v>289</v>
      </c>
      <c r="C25683" s="218">
        <v>2.2033</v>
      </c>
    </row>
    <row r="25684" spans="1:3" ht="15" customHeight="1" x14ac:dyDescent="0.25">
      <c r="A25684" s="216">
        <v>45713</v>
      </c>
      <c r="B25684" s="217" t="s">
        <v>289</v>
      </c>
      <c r="C25684" s="218">
        <v>2.2176999999999998</v>
      </c>
    </row>
    <row r="25685" spans="1:3" ht="15" customHeight="1" x14ac:dyDescent="0.25">
      <c r="A25685" s="216">
        <v>45714</v>
      </c>
      <c r="B25685" s="217" t="s">
        <v>289</v>
      </c>
      <c r="C25685" s="218">
        <v>2.2321</v>
      </c>
    </row>
    <row r="25686" spans="1:3" ht="15" customHeight="1" x14ac:dyDescent="0.25">
      <c r="A25686" s="216">
        <v>45715</v>
      </c>
      <c r="B25686" s="217" t="s">
        <v>289</v>
      </c>
      <c r="C25686" s="218">
        <v>2.2464</v>
      </c>
    </row>
    <row r="25687" spans="1:3" ht="15" customHeight="1" x14ac:dyDescent="0.25">
      <c r="A25687" s="216">
        <v>45716</v>
      </c>
      <c r="B25687" s="217" t="s">
        <v>289</v>
      </c>
      <c r="C25687" s="218">
        <v>2.2896000000000001</v>
      </c>
    </row>
    <row r="25688" spans="1:3" ht="15" customHeight="1" x14ac:dyDescent="0.25">
      <c r="A25688" s="216">
        <v>45719</v>
      </c>
      <c r="B25688" s="217" t="s">
        <v>289</v>
      </c>
      <c r="C25688" s="218">
        <v>2.3039999999999998</v>
      </c>
    </row>
    <row r="25689" spans="1:3" ht="15" customHeight="1" x14ac:dyDescent="0.25">
      <c r="A25689" s="216">
        <v>45720</v>
      </c>
      <c r="B25689" s="217" t="s">
        <v>289</v>
      </c>
      <c r="C25689" s="218">
        <v>2.3182999999999998</v>
      </c>
    </row>
    <row r="25690" spans="1:3" ht="15" customHeight="1" x14ac:dyDescent="0.25">
      <c r="A25690" s="216">
        <v>45721</v>
      </c>
      <c r="B25690" s="217" t="s">
        <v>289</v>
      </c>
      <c r="C25690" s="218">
        <v>2.3325</v>
      </c>
    </row>
    <row r="25691" spans="1:3" ht="15" customHeight="1" x14ac:dyDescent="0.25">
      <c r="A25691" s="216">
        <v>45722</v>
      </c>
      <c r="B25691" s="217" t="s">
        <v>289</v>
      </c>
      <c r="C25691" s="218">
        <v>2.3469000000000002</v>
      </c>
    </row>
    <row r="25692" spans="1:3" ht="15" customHeight="1" x14ac:dyDescent="0.25">
      <c r="A25692" s="216">
        <v>45723</v>
      </c>
      <c r="B25692" s="217" t="s">
        <v>289</v>
      </c>
      <c r="C25692" s="218">
        <v>2.3898000000000001</v>
      </c>
    </row>
    <row r="25693" spans="1:3" ht="15" customHeight="1" x14ac:dyDescent="0.25">
      <c r="A25693" s="216">
        <v>45726</v>
      </c>
      <c r="B25693" s="217" t="s">
        <v>289</v>
      </c>
      <c r="C25693" s="218">
        <v>2.4041000000000001</v>
      </c>
    </row>
    <row r="25694" spans="1:3" ht="15" customHeight="1" x14ac:dyDescent="0.25">
      <c r="A25694" s="216">
        <v>45727</v>
      </c>
      <c r="B25694" s="217" t="s">
        <v>289</v>
      </c>
      <c r="C25694" s="218">
        <v>2.4184000000000001</v>
      </c>
    </row>
    <row r="25695" spans="1:3" ht="15" customHeight="1" x14ac:dyDescent="0.25">
      <c r="A25695" s="216">
        <v>45728</v>
      </c>
      <c r="B25695" s="217" t="s">
        <v>289</v>
      </c>
      <c r="C25695" s="218">
        <v>2.4327000000000001</v>
      </c>
    </row>
    <row r="25696" spans="1:3" ht="15" customHeight="1" x14ac:dyDescent="0.25">
      <c r="A25696" s="216">
        <v>45729</v>
      </c>
      <c r="B25696" s="217" t="s">
        <v>289</v>
      </c>
      <c r="C25696" s="218">
        <v>2.4470000000000001</v>
      </c>
    </row>
    <row r="25697" spans="1:3" ht="15" customHeight="1" x14ac:dyDescent="0.25">
      <c r="A25697" s="216">
        <v>45730</v>
      </c>
      <c r="B25697" s="217" t="s">
        <v>289</v>
      </c>
      <c r="C25697" s="218">
        <v>2.4899</v>
      </c>
    </row>
    <row r="25698" spans="1:3" ht="15" customHeight="1" x14ac:dyDescent="0.25">
      <c r="A25698" s="216">
        <v>45733</v>
      </c>
      <c r="B25698" s="217" t="s">
        <v>289</v>
      </c>
      <c r="C25698" s="218">
        <v>2.5043000000000002</v>
      </c>
    </row>
    <row r="25699" spans="1:3" ht="15" customHeight="1" x14ac:dyDescent="0.25">
      <c r="A25699" s="216">
        <v>45734</v>
      </c>
      <c r="B25699" s="217" t="s">
        <v>289</v>
      </c>
      <c r="C25699" s="218">
        <v>2.5186000000000002</v>
      </c>
    </row>
    <row r="25700" spans="1:3" ht="15" customHeight="1" x14ac:dyDescent="0.25">
      <c r="A25700" s="216">
        <v>45735</v>
      </c>
      <c r="B25700" s="217" t="s">
        <v>289</v>
      </c>
      <c r="C25700" s="218">
        <v>2.5327999999999999</v>
      </c>
    </row>
    <row r="25701" spans="1:3" ht="15" customHeight="1" x14ac:dyDescent="0.25">
      <c r="A25701" s="216">
        <v>45736</v>
      </c>
      <c r="B25701" s="217" t="s">
        <v>289</v>
      </c>
      <c r="C25701" s="218">
        <v>2.5470000000000002</v>
      </c>
    </row>
    <row r="25702" spans="1:3" ht="15" customHeight="1" x14ac:dyDescent="0.25">
      <c r="A25702" s="216">
        <v>45737</v>
      </c>
      <c r="B25702" s="217" t="s">
        <v>289</v>
      </c>
      <c r="C25702" s="218">
        <v>2.5899000000000001</v>
      </c>
    </row>
    <row r="25703" spans="1:3" ht="15" customHeight="1" x14ac:dyDescent="0.25">
      <c r="A25703" s="216">
        <v>45740</v>
      </c>
      <c r="B25703" s="217" t="s">
        <v>289</v>
      </c>
      <c r="C25703" s="218">
        <v>2.6040999999999999</v>
      </c>
    </row>
    <row r="25704" spans="1:3" ht="15" customHeight="1" x14ac:dyDescent="0.25">
      <c r="A25704" s="216">
        <v>45741</v>
      </c>
      <c r="B25704" s="217" t="s">
        <v>289</v>
      </c>
      <c r="C25704" s="218">
        <v>2.6183999999999998</v>
      </c>
    </row>
    <row r="25705" spans="1:3" ht="15" customHeight="1" x14ac:dyDescent="0.25">
      <c r="A25705" s="216">
        <v>45742</v>
      </c>
      <c r="B25705" s="217" t="s">
        <v>289</v>
      </c>
      <c r="C25705" s="218">
        <v>2.6326999999999998</v>
      </c>
    </row>
    <row r="25706" spans="1:3" ht="15" customHeight="1" x14ac:dyDescent="0.25">
      <c r="A25706" s="216">
        <v>45743</v>
      </c>
      <c r="B25706" s="217" t="s">
        <v>289</v>
      </c>
      <c r="C25706" s="218">
        <v>2.6469999999999998</v>
      </c>
    </row>
    <row r="25707" spans="1:3" ht="15" customHeight="1" x14ac:dyDescent="0.25">
      <c r="A25707" s="216">
        <v>45744</v>
      </c>
      <c r="B25707" s="217" t="s">
        <v>289</v>
      </c>
      <c r="C25707" s="218">
        <v>2.69</v>
      </c>
    </row>
    <row r="25708" spans="1:3" ht="15" customHeight="1" x14ac:dyDescent="0.25">
      <c r="A25708" s="216">
        <v>45747</v>
      </c>
      <c r="B25708" s="217" t="s">
        <v>289</v>
      </c>
      <c r="C25708" s="218">
        <v>2.7042999999999999</v>
      </c>
    </row>
    <row r="25709" spans="1:3" ht="15" customHeight="1" x14ac:dyDescent="0.25">
      <c r="A25709" s="216">
        <v>45748</v>
      </c>
      <c r="B25709" s="217" t="s">
        <v>289</v>
      </c>
      <c r="C25709" s="218">
        <v>2.7187000000000001</v>
      </c>
    </row>
    <row r="25710" spans="1:3" ht="15" customHeight="1" x14ac:dyDescent="0.25">
      <c r="A25710" s="216">
        <v>45749</v>
      </c>
      <c r="B25710" s="217" t="s">
        <v>289</v>
      </c>
      <c r="C25710" s="218">
        <v>2.7330000000000001</v>
      </c>
    </row>
    <row r="25711" spans="1:3" ht="15" customHeight="1" x14ac:dyDescent="0.25">
      <c r="A25711" s="216">
        <v>45750</v>
      </c>
      <c r="B25711" s="217" t="s">
        <v>289</v>
      </c>
      <c r="C25711" s="218">
        <v>2.7473000000000001</v>
      </c>
    </row>
    <row r="25712" spans="1:3" ht="15" customHeight="1" x14ac:dyDescent="0.25">
      <c r="A25712" s="216">
        <v>45751</v>
      </c>
      <c r="B25712" s="217" t="s">
        <v>289</v>
      </c>
      <c r="C25712" s="218">
        <v>2.7900999999999998</v>
      </c>
    </row>
    <row r="25713" spans="1:3" ht="15" customHeight="1" x14ac:dyDescent="0.25">
      <c r="A25713" s="216">
        <v>45754</v>
      </c>
      <c r="B25713" s="217" t="s">
        <v>289</v>
      </c>
      <c r="C25713" s="218">
        <v>2.8043</v>
      </c>
    </row>
    <row r="25714" spans="1:3" ht="15" customHeight="1" x14ac:dyDescent="0.25">
      <c r="A25714" s="216">
        <v>45755</v>
      </c>
      <c r="B25714" s="217" t="s">
        <v>289</v>
      </c>
      <c r="C25714" s="218">
        <v>2.8187000000000002</v>
      </c>
    </row>
    <row r="25715" spans="1:3" ht="15" customHeight="1" x14ac:dyDescent="0.25">
      <c r="A25715" s="216">
        <v>45756</v>
      </c>
      <c r="B25715" s="217" t="s">
        <v>289</v>
      </c>
      <c r="C25715" s="218">
        <v>2.8330000000000002</v>
      </c>
    </row>
    <row r="25716" spans="1:3" ht="15" customHeight="1" x14ac:dyDescent="0.25">
      <c r="A25716" s="216">
        <v>45757</v>
      </c>
      <c r="B25716" s="217" t="s">
        <v>289</v>
      </c>
      <c r="C25716" s="218">
        <v>2.8473000000000002</v>
      </c>
    </row>
    <row r="25717" spans="1:3" ht="15" customHeight="1" x14ac:dyDescent="0.25">
      <c r="A25717" s="216">
        <v>45758</v>
      </c>
      <c r="B25717" s="217" t="s">
        <v>289</v>
      </c>
      <c r="C25717" s="218">
        <v>2.8900999999999999</v>
      </c>
    </row>
    <row r="25718" spans="1:3" ht="15" customHeight="1" x14ac:dyDescent="0.25">
      <c r="A25718" s="216">
        <v>45761</v>
      </c>
      <c r="B25718" s="217" t="s">
        <v>289</v>
      </c>
      <c r="C25718" s="218">
        <v>2.9043999999999999</v>
      </c>
    </row>
    <row r="25719" spans="1:3" ht="15" customHeight="1" x14ac:dyDescent="0.25">
      <c r="A25719" s="216">
        <v>45762</v>
      </c>
      <c r="B25719" s="217" t="s">
        <v>289</v>
      </c>
      <c r="C25719" s="218">
        <v>2.9186000000000001</v>
      </c>
    </row>
    <row r="25720" spans="1:3" ht="15" customHeight="1" x14ac:dyDescent="0.25">
      <c r="A25720" s="216">
        <v>45763</v>
      </c>
      <c r="B25720" s="217" t="s">
        <v>289</v>
      </c>
      <c r="C25720" s="218">
        <v>2.9329000000000001</v>
      </c>
    </row>
    <row r="25721" spans="1:3" ht="15" customHeight="1" x14ac:dyDescent="0.25">
      <c r="A25721" s="216">
        <v>45764</v>
      </c>
      <c r="B25721" s="217" t="s">
        <v>289</v>
      </c>
      <c r="C25721" s="218">
        <v>2.9897999999999998</v>
      </c>
    </row>
    <row r="25722" spans="1:3" ht="15" customHeight="1" x14ac:dyDescent="0.25">
      <c r="A25722" s="216">
        <v>45768</v>
      </c>
      <c r="B25722" s="217" t="s">
        <v>289</v>
      </c>
      <c r="C25722" s="218">
        <v>3.004</v>
      </c>
    </row>
    <row r="25723" spans="1:3" ht="15" customHeight="1" x14ac:dyDescent="0.25">
      <c r="A25723" s="216">
        <v>45769</v>
      </c>
      <c r="B25723" s="217" t="s">
        <v>289</v>
      </c>
      <c r="C25723" s="218">
        <v>3.0182000000000002</v>
      </c>
    </row>
    <row r="25724" spans="1:3" ht="15" customHeight="1" x14ac:dyDescent="0.25">
      <c r="A25724" s="216">
        <v>45770</v>
      </c>
      <c r="B25724" s="217" t="s">
        <v>289</v>
      </c>
      <c r="C25724" s="218">
        <v>3.0324</v>
      </c>
    </row>
    <row r="25725" spans="1:3" ht="15" customHeight="1" x14ac:dyDescent="0.25">
      <c r="A25725" s="216">
        <v>45771</v>
      </c>
      <c r="B25725" s="217" t="s">
        <v>289</v>
      </c>
      <c r="C25725" s="218">
        <v>3.0465</v>
      </c>
    </row>
    <row r="25726" spans="1:3" ht="15" customHeight="1" x14ac:dyDescent="0.25">
      <c r="A25726" s="216">
        <v>45772</v>
      </c>
      <c r="B25726" s="217" t="s">
        <v>289</v>
      </c>
      <c r="C25726" s="218">
        <v>3.0891000000000002</v>
      </c>
    </row>
    <row r="25727" spans="1:3" ht="15" customHeight="1" x14ac:dyDescent="0.25">
      <c r="A25727" s="216">
        <v>45775</v>
      </c>
      <c r="B25727" s="217" t="s">
        <v>289</v>
      </c>
      <c r="C25727" s="218">
        <v>3.1034000000000002</v>
      </c>
    </row>
    <row r="25728" spans="1:3" ht="15" customHeight="1" x14ac:dyDescent="0.25">
      <c r="A25728" s="216">
        <v>45776</v>
      </c>
      <c r="B25728" s="217" t="s">
        <v>289</v>
      </c>
      <c r="C25728" s="218">
        <v>3.1177000000000001</v>
      </c>
    </row>
    <row r="25729" spans="1:3" ht="15" customHeight="1" x14ac:dyDescent="0.25">
      <c r="A25729" s="216">
        <v>45777</v>
      </c>
      <c r="B25729" s="217" t="s">
        <v>289</v>
      </c>
      <c r="C25729" s="218">
        <v>3.1320000000000001</v>
      </c>
    </row>
    <row r="25730" spans="1:3" ht="15" customHeight="1" x14ac:dyDescent="0.25">
      <c r="A25730" s="216">
        <v>45778</v>
      </c>
      <c r="B25730" s="217" t="s">
        <v>289</v>
      </c>
      <c r="C25730" s="218">
        <v>3.1463999999999999</v>
      </c>
    </row>
    <row r="25731" spans="1:3" ht="15" customHeight="1" x14ac:dyDescent="0.25">
      <c r="A25731" s="216">
        <v>45779</v>
      </c>
      <c r="B25731" s="217" t="s">
        <v>289</v>
      </c>
      <c r="C25731" s="218">
        <v>3.1892999999999998</v>
      </c>
    </row>
    <row r="25732" spans="1:3" ht="15" customHeight="1" x14ac:dyDescent="0.25">
      <c r="A25732" s="216">
        <v>45782</v>
      </c>
      <c r="B25732" s="217" t="s">
        <v>289</v>
      </c>
      <c r="C25732" s="218">
        <v>3.2037</v>
      </c>
    </row>
    <row r="25733" spans="1:3" ht="15" customHeight="1" x14ac:dyDescent="0.25">
      <c r="A25733" s="216">
        <v>45783</v>
      </c>
      <c r="B25733" s="217" t="s">
        <v>289</v>
      </c>
      <c r="C25733" s="218">
        <v>3.218</v>
      </c>
    </row>
    <row r="25734" spans="1:3" ht="15" customHeight="1" x14ac:dyDescent="0.25">
      <c r="A25734" s="216">
        <v>45784</v>
      </c>
      <c r="B25734" s="217" t="s">
        <v>289</v>
      </c>
      <c r="C25734" s="218">
        <v>3.2323</v>
      </c>
    </row>
    <row r="25735" spans="1:3" ht="15" customHeight="1" x14ac:dyDescent="0.25">
      <c r="A25735" s="216">
        <v>45785</v>
      </c>
      <c r="B25735" s="217" t="s">
        <v>289</v>
      </c>
      <c r="C25735" s="218">
        <v>3.2465999999999999</v>
      </c>
    </row>
    <row r="25736" spans="1:3" ht="15" customHeight="1" x14ac:dyDescent="0.25">
      <c r="A25736" s="216">
        <v>45786</v>
      </c>
      <c r="B25736" s="217" t="s">
        <v>289</v>
      </c>
      <c r="C25736" s="218">
        <v>3.2894000000000001</v>
      </c>
    </row>
    <row r="25737" spans="1:3" ht="15" customHeight="1" x14ac:dyDescent="0.25">
      <c r="A25737" s="216">
        <v>45789</v>
      </c>
      <c r="B25737" s="217" t="s">
        <v>289</v>
      </c>
      <c r="C25737" s="218">
        <v>3.3035999999999999</v>
      </c>
    </row>
    <row r="25738" spans="1:3" ht="15" customHeight="1" x14ac:dyDescent="0.25">
      <c r="A25738" s="216">
        <v>45790</v>
      </c>
      <c r="B25738" s="217" t="s">
        <v>289</v>
      </c>
      <c r="C25738" s="218">
        <v>3.3178999999999998</v>
      </c>
    </row>
    <row r="25739" spans="1:3" ht="15" customHeight="1" x14ac:dyDescent="0.25">
      <c r="A25739" s="216">
        <v>45791</v>
      </c>
      <c r="B25739" s="217" t="s">
        <v>289</v>
      </c>
      <c r="C25739" s="218">
        <v>3.3321000000000001</v>
      </c>
    </row>
    <row r="25740" spans="1:3" ht="15" customHeight="1" x14ac:dyDescent="0.25">
      <c r="A25740" s="216">
        <v>45792</v>
      </c>
      <c r="B25740" s="217" t="s">
        <v>289</v>
      </c>
      <c r="C25740" s="218">
        <v>3.3464</v>
      </c>
    </row>
    <row r="25741" spans="1:3" ht="15" customHeight="1" x14ac:dyDescent="0.25">
      <c r="A25741" s="216">
        <v>45793</v>
      </c>
      <c r="B25741" s="217" t="s">
        <v>289</v>
      </c>
      <c r="C25741" s="218">
        <v>3.3892000000000002</v>
      </c>
    </row>
    <row r="25742" spans="1:3" ht="15" customHeight="1" x14ac:dyDescent="0.25">
      <c r="A25742" s="216">
        <v>45796</v>
      </c>
      <c r="B25742" s="217" t="s">
        <v>289</v>
      </c>
      <c r="C25742" s="218">
        <v>3.4036</v>
      </c>
    </row>
    <row r="25743" spans="1:3" ht="15" customHeight="1" x14ac:dyDescent="0.25">
      <c r="A25743" s="216">
        <v>45797</v>
      </c>
      <c r="B25743" s="217" t="s">
        <v>289</v>
      </c>
      <c r="C25743" s="218">
        <v>3.4178000000000002</v>
      </c>
    </row>
    <row r="25744" spans="1:3" ht="15" customHeight="1" x14ac:dyDescent="0.25">
      <c r="A25744" s="216">
        <v>45798</v>
      </c>
      <c r="B25744" s="217" t="s">
        <v>289</v>
      </c>
      <c r="C25744" s="218">
        <v>3.4321000000000002</v>
      </c>
    </row>
    <row r="25745" spans="1:3" ht="15" customHeight="1" x14ac:dyDescent="0.25">
      <c r="A25745" s="216">
        <v>45799</v>
      </c>
      <c r="B25745" s="217" t="s">
        <v>289</v>
      </c>
      <c r="C25745" s="218">
        <v>3.4464000000000001</v>
      </c>
    </row>
    <row r="25746" spans="1:3" ht="15" customHeight="1" x14ac:dyDescent="0.25">
      <c r="A25746" s="216">
        <v>45800</v>
      </c>
      <c r="B25746" s="217" t="s">
        <v>289</v>
      </c>
      <c r="C25746" s="218">
        <v>3.5034999999999998</v>
      </c>
    </row>
    <row r="25747" spans="1:3" ht="15" customHeight="1" x14ac:dyDescent="0.25">
      <c r="A25747" s="216">
        <v>45804</v>
      </c>
      <c r="B25747" s="217" t="s">
        <v>289</v>
      </c>
      <c r="C25747" s="218">
        <v>3.5177999999999998</v>
      </c>
    </row>
    <row r="25748" spans="1:3" ht="15" customHeight="1" x14ac:dyDescent="0.25">
      <c r="A25748" s="216">
        <v>45805</v>
      </c>
      <c r="B25748" s="217" t="s">
        <v>289</v>
      </c>
      <c r="C25748" s="218">
        <v>3.5320999999999998</v>
      </c>
    </row>
    <row r="25749" spans="1:3" ht="15" customHeight="1" x14ac:dyDescent="0.25">
      <c r="A25749" s="216">
        <v>45806</v>
      </c>
      <c r="B25749" s="217" t="s">
        <v>289</v>
      </c>
      <c r="C25749" s="218">
        <v>3.5464000000000002</v>
      </c>
    </row>
    <row r="25750" spans="1:3" ht="15" customHeight="1" x14ac:dyDescent="0.25">
      <c r="A25750" s="216">
        <v>45807</v>
      </c>
      <c r="B25750" s="217" t="s">
        <v>289</v>
      </c>
      <c r="C25750" s="218">
        <v>3.5895000000000001</v>
      </c>
    </row>
    <row r="25751" spans="1:3" ht="15" customHeight="1" x14ac:dyDescent="0.25">
      <c r="A25751" s="216">
        <v>45810</v>
      </c>
      <c r="B25751" s="217" t="s">
        <v>289</v>
      </c>
      <c r="C25751" s="218">
        <v>3.6038999999999999</v>
      </c>
    </row>
    <row r="25752" spans="1:3" ht="15" customHeight="1" x14ac:dyDescent="0.25">
      <c r="A25752" s="216">
        <v>45811</v>
      </c>
      <c r="B25752" s="217" t="s">
        <v>289</v>
      </c>
      <c r="C25752" s="218">
        <v>3.6181999999999999</v>
      </c>
    </row>
    <row r="25753" spans="1:3" ht="15" customHeight="1" x14ac:dyDescent="0.25">
      <c r="A25753" s="216">
        <v>45812</v>
      </c>
      <c r="B25753" s="217" t="s">
        <v>289</v>
      </c>
      <c r="C25753" s="218">
        <v>3.6324999999999998</v>
      </c>
    </row>
    <row r="25754" spans="1:3" ht="15" customHeight="1" x14ac:dyDescent="0.25">
      <c r="A25754" s="216">
        <v>45813</v>
      </c>
      <c r="B25754" s="217" t="s">
        <v>289</v>
      </c>
      <c r="C25754" s="218">
        <v>3.6467999999999998</v>
      </c>
    </row>
    <row r="25755" spans="1:3" ht="15" customHeight="1" x14ac:dyDescent="0.25">
      <c r="A25755" s="216">
        <v>45814</v>
      </c>
      <c r="B25755" s="217" t="s">
        <v>289</v>
      </c>
      <c r="C25755" s="218">
        <v>3.6894999999999998</v>
      </c>
    </row>
    <row r="25756" spans="1:3" ht="15" customHeight="1" x14ac:dyDescent="0.25">
      <c r="A25756" s="216">
        <v>45817</v>
      </c>
      <c r="B25756" s="217" t="s">
        <v>289</v>
      </c>
      <c r="C25756" s="218">
        <v>3.7037</v>
      </c>
    </row>
    <row r="25757" spans="1:3" ht="15" customHeight="1" x14ac:dyDescent="0.25">
      <c r="A25757" s="216">
        <v>45818</v>
      </c>
      <c r="B25757" s="217" t="s">
        <v>289</v>
      </c>
      <c r="C25757" s="218">
        <v>3.718</v>
      </c>
    </row>
    <row r="25758" spans="1:3" ht="15" customHeight="1" x14ac:dyDescent="0.25">
      <c r="A25758" s="216">
        <v>45819</v>
      </c>
      <c r="B25758" s="217" t="s">
        <v>289</v>
      </c>
      <c r="C25758" s="218">
        <v>3.7323</v>
      </c>
    </row>
    <row r="25759" spans="1:3" ht="15" customHeight="1" x14ac:dyDescent="0.25">
      <c r="A25759" s="216">
        <v>45820</v>
      </c>
      <c r="B25759" s="217" t="s">
        <v>289</v>
      </c>
      <c r="C25759" s="218">
        <v>3.7465999999999999</v>
      </c>
    </row>
    <row r="25760" spans="1:3" ht="15" customHeight="1" x14ac:dyDescent="0.25">
      <c r="A25760" s="216">
        <v>45821</v>
      </c>
      <c r="B25760" s="217" t="s">
        <v>289</v>
      </c>
      <c r="C25760" s="218">
        <v>3.7896000000000001</v>
      </c>
    </row>
    <row r="25761" spans="1:3" ht="15" customHeight="1" x14ac:dyDescent="0.25">
      <c r="A25761" s="216">
        <v>45824</v>
      </c>
      <c r="B25761" s="217" t="s">
        <v>289</v>
      </c>
      <c r="C25761" s="218">
        <v>3.8039000000000001</v>
      </c>
    </row>
    <row r="25762" spans="1:3" ht="15" customHeight="1" x14ac:dyDescent="0.25">
      <c r="A25762" s="216">
        <v>45825</v>
      </c>
      <c r="B25762" s="217" t="s">
        <v>289</v>
      </c>
      <c r="C25762" s="218">
        <v>3.8182</v>
      </c>
    </row>
    <row r="25763" spans="1:3" ht="15" customHeight="1" x14ac:dyDescent="0.25">
      <c r="A25763" s="216">
        <v>45826</v>
      </c>
      <c r="B25763" s="217" t="s">
        <v>289</v>
      </c>
      <c r="C25763" s="218">
        <v>3.8468</v>
      </c>
    </row>
    <row r="25764" spans="1:3" ht="15" customHeight="1" x14ac:dyDescent="0.25">
      <c r="A25764" s="216">
        <v>45828</v>
      </c>
      <c r="B25764" s="217" t="s">
        <v>289</v>
      </c>
      <c r="C25764" s="218">
        <v>3.8898000000000001</v>
      </c>
    </row>
    <row r="25765" spans="1:3" ht="15" customHeight="1" x14ac:dyDescent="0.25">
      <c r="A25765" s="216">
        <v>45831</v>
      </c>
      <c r="B25765" s="217" t="s">
        <v>289</v>
      </c>
      <c r="C25765" s="218">
        <v>3.9041000000000001</v>
      </c>
    </row>
    <row r="25766" spans="1:3" ht="15" customHeight="1" x14ac:dyDescent="0.25">
      <c r="A25766" s="216">
        <v>45832</v>
      </c>
      <c r="B25766" s="217" t="s">
        <v>289</v>
      </c>
      <c r="C25766" s="218">
        <v>3.9184000000000001</v>
      </c>
    </row>
    <row r="25767" spans="1:3" ht="15" customHeight="1" x14ac:dyDescent="0.25">
      <c r="A25767" s="216">
        <v>45833</v>
      </c>
      <c r="B25767" s="217" t="s">
        <v>289</v>
      </c>
      <c r="C25767" s="218">
        <v>3.9327999999999999</v>
      </c>
    </row>
    <row r="25768" spans="1:3" ht="15" customHeight="1" x14ac:dyDescent="0.25">
      <c r="A25768" s="216">
        <v>45834</v>
      </c>
      <c r="B25768" s="217" t="s">
        <v>289</v>
      </c>
      <c r="C25768" s="218">
        <v>3.9472</v>
      </c>
    </row>
    <row r="25769" spans="1:3" ht="15" customHeight="1" x14ac:dyDescent="0.25">
      <c r="A25769" s="216">
        <v>45835</v>
      </c>
      <c r="B25769" s="217" t="s">
        <v>289</v>
      </c>
      <c r="C25769" s="218">
        <v>3.9906000000000001</v>
      </c>
    </row>
    <row r="25770" spans="1:3" ht="15" customHeight="1" x14ac:dyDescent="0.25">
      <c r="A25770" s="216">
        <v>45838</v>
      </c>
      <c r="B25770" s="217" t="s">
        <v>289</v>
      </c>
      <c r="C25770" s="218">
        <v>4.0049999999999999</v>
      </c>
    </row>
    <row r="25771" spans="1:3" ht="15" customHeight="1" x14ac:dyDescent="0.25">
      <c r="A25771" s="216">
        <v>45839</v>
      </c>
      <c r="B25771" s="217" t="s">
        <v>289</v>
      </c>
      <c r="C25771" s="218">
        <v>4.0194999999999999</v>
      </c>
    </row>
    <row r="25772" spans="1:3" ht="15" customHeight="1" x14ac:dyDescent="0.25">
      <c r="A25772" s="216">
        <v>45840</v>
      </c>
      <c r="B25772" s="217" t="s">
        <v>289</v>
      </c>
      <c r="C25772" s="218">
        <v>4.0339</v>
      </c>
    </row>
    <row r="25773" spans="1:3" ht="15" customHeight="1" x14ac:dyDescent="0.25">
      <c r="A25773" s="216">
        <v>45841</v>
      </c>
      <c r="B25773" s="217" t="s">
        <v>289</v>
      </c>
      <c r="C25773" s="218">
        <v>4.0917000000000003</v>
      </c>
    </row>
    <row r="25774" spans="1:3" ht="15" customHeight="1" x14ac:dyDescent="0.25">
      <c r="A25774" s="216">
        <v>45845</v>
      </c>
      <c r="B25774" s="217" t="s">
        <v>289</v>
      </c>
      <c r="C25774" s="218">
        <v>4.1059999999999999</v>
      </c>
    </row>
    <row r="25775" spans="1:3" ht="15" customHeight="1" x14ac:dyDescent="0.25">
      <c r="A25775" s="216">
        <v>45846</v>
      </c>
      <c r="B25775" s="217" t="s">
        <v>289</v>
      </c>
      <c r="C25775" s="218">
        <v>4.1204000000000001</v>
      </c>
    </row>
    <row r="25776" spans="1:3" ht="15" customHeight="1" x14ac:dyDescent="0.25">
      <c r="A25776" s="216">
        <v>45847</v>
      </c>
      <c r="B25776" s="217" t="s">
        <v>289</v>
      </c>
      <c r="C25776" s="218">
        <v>4.1346999999999996</v>
      </c>
    </row>
    <row r="25777" spans="1:3" ht="15" customHeight="1" x14ac:dyDescent="0.25">
      <c r="A25777" s="216">
        <v>45848</v>
      </c>
      <c r="B25777" s="217" t="s">
        <v>289</v>
      </c>
      <c r="C25777" s="218">
        <v>4.1490999999999998</v>
      </c>
    </row>
    <row r="25778" spans="1:3" ht="15" customHeight="1" x14ac:dyDescent="0.25">
      <c r="A25778" s="216">
        <v>45849</v>
      </c>
      <c r="B25778" s="217" t="s">
        <v>289</v>
      </c>
      <c r="C25778" s="218">
        <v>4.1921999999999997</v>
      </c>
    </row>
    <row r="25779" spans="1:3" ht="15" customHeight="1" x14ac:dyDescent="0.25">
      <c r="A25779" s="216">
        <v>45852</v>
      </c>
      <c r="B25779" s="217" t="s">
        <v>289</v>
      </c>
      <c r="C25779" s="218">
        <v>4.2065999999999999</v>
      </c>
    </row>
    <row r="25780" spans="1:3" ht="15" customHeight="1" x14ac:dyDescent="0.25">
      <c r="A25780" s="216">
        <v>45853</v>
      </c>
      <c r="B25780" s="217" t="s">
        <v>289</v>
      </c>
      <c r="C25780" s="218">
        <v>4.2209000000000003</v>
      </c>
    </row>
    <row r="25781" spans="1:3" ht="15" customHeight="1" x14ac:dyDescent="0.25">
      <c r="A25781" s="216">
        <v>45854</v>
      </c>
      <c r="B25781" s="217" t="s">
        <v>289</v>
      </c>
      <c r="C25781" s="218">
        <v>4.2352999999999996</v>
      </c>
    </row>
    <row r="25782" spans="1:3" ht="15" customHeight="1" x14ac:dyDescent="0.25">
      <c r="A25782" s="216">
        <v>45855</v>
      </c>
      <c r="B25782" s="217" t="s">
        <v>289</v>
      </c>
      <c r="C25782" s="218">
        <v>4.2496999999999998</v>
      </c>
    </row>
    <row r="25783" spans="1:3" ht="15" customHeight="1" x14ac:dyDescent="0.25">
      <c r="A25783" s="216">
        <v>45856</v>
      </c>
      <c r="B25783" s="217" t="s">
        <v>289</v>
      </c>
      <c r="C25783" s="218">
        <v>4.2927</v>
      </c>
    </row>
    <row r="25784" spans="1:3" ht="15" customHeight="1" x14ac:dyDescent="0.25">
      <c r="A25784" s="216">
        <v>45859</v>
      </c>
      <c r="B25784" s="217" t="s">
        <v>289</v>
      </c>
      <c r="C25784" s="218">
        <v>4.3070000000000004</v>
      </c>
    </row>
    <row r="25785" spans="1:3" ht="15" customHeight="1" x14ac:dyDescent="0.25">
      <c r="A25785" s="216">
        <v>45860</v>
      </c>
      <c r="B25785" s="217" t="s">
        <v>289</v>
      </c>
      <c r="C25785" s="218">
        <v>4.3212999999999999</v>
      </c>
    </row>
    <row r="25786" spans="1:3" ht="15" customHeight="1" x14ac:dyDescent="0.25">
      <c r="A25786" s="216">
        <v>45861</v>
      </c>
      <c r="B25786" s="217" t="s">
        <v>289</v>
      </c>
      <c r="C25786" s="218">
        <v>4.3356000000000003</v>
      </c>
    </row>
    <row r="25787" spans="1:3" ht="15" customHeight="1" x14ac:dyDescent="0.25">
      <c r="A25787" s="216">
        <v>45862</v>
      </c>
      <c r="B25787" s="217" t="s">
        <v>289</v>
      </c>
      <c r="C25787" s="218">
        <v>4.3498999999999999</v>
      </c>
    </row>
    <row r="25788" spans="1:3" ht="15" customHeight="1" x14ac:dyDescent="0.25">
      <c r="A25788" s="216">
        <v>45863</v>
      </c>
      <c r="B25788" s="217" t="s">
        <v>289</v>
      </c>
      <c r="C25788" s="218">
        <v>4.3929999999999998</v>
      </c>
    </row>
    <row r="25789" spans="1:3" ht="15" customHeight="1" x14ac:dyDescent="0.25">
      <c r="A25789" s="216">
        <v>45866</v>
      </c>
      <c r="B25789" s="217" t="s">
        <v>289</v>
      </c>
      <c r="C25789" s="218">
        <v>4.4074</v>
      </c>
    </row>
    <row r="25790" spans="1:3" ht="15" customHeight="1" x14ac:dyDescent="0.25">
      <c r="A25790" s="216">
        <v>45867</v>
      </c>
      <c r="B25790" s="217" t="s">
        <v>289</v>
      </c>
      <c r="C25790" s="218">
        <v>4.4218000000000002</v>
      </c>
    </row>
    <row r="25791" spans="1:3" ht="15" customHeight="1" x14ac:dyDescent="0.25">
      <c r="A25791" s="216">
        <v>45868</v>
      </c>
      <c r="B25791" s="217" t="s">
        <v>289</v>
      </c>
      <c r="C25791" s="218">
        <v>4.4362000000000004</v>
      </c>
    </row>
    <row r="25792" spans="1:3" ht="15" customHeight="1" x14ac:dyDescent="0.25">
      <c r="A25792" s="216">
        <v>45869</v>
      </c>
      <c r="B25792" s="217" t="s">
        <v>289</v>
      </c>
      <c r="C25792" s="218">
        <v>4.4505999999999997</v>
      </c>
    </row>
    <row r="25793" spans="1:3" ht="15" customHeight="1" x14ac:dyDescent="0.25">
      <c r="A25793" s="216">
        <v>45870</v>
      </c>
      <c r="B25793" s="217" t="s">
        <v>289</v>
      </c>
      <c r="C25793" s="218">
        <v>4.4936999999999996</v>
      </c>
    </row>
    <row r="25794" spans="1:3" ht="15" customHeight="1" x14ac:dyDescent="0.25">
      <c r="A25794" s="216">
        <v>45873</v>
      </c>
      <c r="B25794" s="217" t="s">
        <v>289</v>
      </c>
      <c r="C25794" s="218">
        <v>4.5080999999999998</v>
      </c>
    </row>
    <row r="25795" spans="1:3" ht="15" customHeight="1" x14ac:dyDescent="0.25">
      <c r="A25795" s="216">
        <v>45874</v>
      </c>
      <c r="B25795" s="217" t="s">
        <v>289</v>
      </c>
      <c r="C25795" s="218">
        <v>4.5225</v>
      </c>
    </row>
    <row r="25796" spans="1:3" ht="15" customHeight="1" x14ac:dyDescent="0.25">
      <c r="A25796" s="216">
        <v>45875</v>
      </c>
      <c r="B25796" s="217" t="s">
        <v>289</v>
      </c>
      <c r="C25796" s="218">
        <v>4.5369000000000002</v>
      </c>
    </row>
    <row r="25797" spans="1:3" ht="15" customHeight="1" x14ac:dyDescent="0.25">
      <c r="A25797" s="216">
        <v>45876</v>
      </c>
      <c r="B25797" s="217" t="s">
        <v>289</v>
      </c>
      <c r="C25797" s="218">
        <v>4.5511999999999997</v>
      </c>
    </row>
    <row r="25798" spans="1:3" ht="15" customHeight="1" x14ac:dyDescent="0.25">
      <c r="A25798" s="216">
        <v>45877</v>
      </c>
      <c r="B25798" s="217" t="s">
        <v>289</v>
      </c>
      <c r="C25798" s="218">
        <v>4.5942999999999996</v>
      </c>
    </row>
    <row r="25799" spans="1:3" ht="15" customHeight="1" x14ac:dyDescent="0.25">
      <c r="A25799" s="216">
        <v>45880</v>
      </c>
      <c r="B25799" s="217" t="s">
        <v>289</v>
      </c>
      <c r="C25799" s="218">
        <v>4.6086</v>
      </c>
    </row>
    <row r="25800" spans="1:3" ht="15" customHeight="1" x14ac:dyDescent="0.25">
      <c r="A25800" s="216">
        <v>45881</v>
      </c>
      <c r="B25800" s="217" t="s">
        <v>289</v>
      </c>
      <c r="C25800" s="218">
        <v>4.6230000000000002</v>
      </c>
    </row>
    <row r="25801" spans="1:3" ht="15" customHeight="1" x14ac:dyDescent="0.25">
      <c r="A25801" s="216">
        <v>45882</v>
      </c>
      <c r="B25801" s="217" t="s">
        <v>289</v>
      </c>
      <c r="C25801" s="218">
        <v>4.6372999999999998</v>
      </c>
    </row>
    <row r="25802" spans="1:3" ht="15" customHeight="1" x14ac:dyDescent="0.25">
      <c r="A25802" s="216">
        <v>45883</v>
      </c>
      <c r="B25802" s="217" t="s">
        <v>289</v>
      </c>
      <c r="C25802" s="218">
        <v>4.6516999999999999</v>
      </c>
    </row>
    <row r="25803" spans="1:3" ht="15" customHeight="1" x14ac:dyDescent="0.25">
      <c r="A25803" s="216">
        <v>45884</v>
      </c>
      <c r="B25803" s="217" t="s">
        <v>289</v>
      </c>
      <c r="C25803" s="218">
        <v>4.6948999999999996</v>
      </c>
    </row>
    <row r="25804" spans="1:3" ht="15" customHeight="1" x14ac:dyDescent="0.25">
      <c r="A25804" s="216">
        <v>45887</v>
      </c>
      <c r="B25804" s="217" t="s">
        <v>289</v>
      </c>
      <c r="C25804" s="218">
        <v>4.7093999999999996</v>
      </c>
    </row>
    <row r="25805" spans="1:3" ht="15" customHeight="1" x14ac:dyDescent="0.25">
      <c r="A25805" s="216">
        <v>45888</v>
      </c>
      <c r="B25805" s="217" t="s">
        <v>289</v>
      </c>
      <c r="C25805" s="218">
        <v>4.7237</v>
      </c>
    </row>
    <row r="25806" spans="1:3" ht="15" customHeight="1" x14ac:dyDescent="0.25">
      <c r="A25806" s="216">
        <v>45889</v>
      </c>
      <c r="B25806" s="217" t="s">
        <v>289</v>
      </c>
      <c r="C25806" s="218">
        <v>4.7381000000000002</v>
      </c>
    </row>
    <row r="25807" spans="1:3" ht="15" customHeight="1" x14ac:dyDescent="0.25">
      <c r="A25807" s="216">
        <v>45890</v>
      </c>
      <c r="B25807" s="217" t="s">
        <v>289</v>
      </c>
      <c r="C25807" s="218">
        <v>4.7525000000000004</v>
      </c>
    </row>
    <row r="25808" spans="1:3" ht="15" customHeight="1" x14ac:dyDescent="0.25">
      <c r="A25808" s="216">
        <v>45891</v>
      </c>
      <c r="B25808" s="217" t="s">
        <v>289</v>
      </c>
      <c r="C25808" s="218">
        <v>4.7957000000000001</v>
      </c>
    </row>
    <row r="25809" spans="1:3" ht="15" customHeight="1" x14ac:dyDescent="0.25">
      <c r="A25809" s="216">
        <v>45894</v>
      </c>
      <c r="B25809" s="217" t="s">
        <v>289</v>
      </c>
      <c r="C25809" s="218">
        <v>4.8101000000000003</v>
      </c>
    </row>
    <row r="25810" spans="1:3" ht="15" customHeight="1" x14ac:dyDescent="0.25">
      <c r="A25810" s="216">
        <v>45895</v>
      </c>
      <c r="B25810" s="217" t="s">
        <v>289</v>
      </c>
      <c r="C25810" s="218">
        <v>4.8246000000000002</v>
      </c>
    </row>
    <row r="25811" spans="1:3" ht="15" customHeight="1" x14ac:dyDescent="0.25">
      <c r="A25811" s="216">
        <v>45896</v>
      </c>
      <c r="B25811" s="217" t="s">
        <v>289</v>
      </c>
      <c r="C25811" s="218">
        <v>4.8390000000000004</v>
      </c>
    </row>
    <row r="25812" spans="1:3" ht="15" customHeight="1" x14ac:dyDescent="0.25">
      <c r="A25812" s="216">
        <v>45897</v>
      </c>
      <c r="B25812" s="217" t="s">
        <v>289</v>
      </c>
      <c r="C25812" s="218">
        <v>4.8533999999999997</v>
      </c>
    </row>
    <row r="25813" spans="1:3" ht="15" customHeight="1" x14ac:dyDescent="0.25">
      <c r="A25813" s="216">
        <v>45898</v>
      </c>
      <c r="B25813" s="217" t="s">
        <v>289</v>
      </c>
      <c r="C25813" s="218">
        <v>4.9111000000000002</v>
      </c>
    </row>
    <row r="25814" spans="1:3" ht="15" customHeight="1" x14ac:dyDescent="0.25">
      <c r="A25814" s="216">
        <v>45902</v>
      </c>
      <c r="B25814" s="217" t="s">
        <v>289</v>
      </c>
      <c r="C25814" s="218">
        <v>4.9255000000000004</v>
      </c>
    </row>
    <row r="25815" spans="1:3" ht="15" customHeight="1" x14ac:dyDescent="0.25">
      <c r="A25815" s="216">
        <v>45903</v>
      </c>
      <c r="B25815" s="217" t="s">
        <v>289</v>
      </c>
      <c r="C25815" s="218">
        <v>4.9398</v>
      </c>
    </row>
    <row r="25816" spans="1:3" ht="15" customHeight="1" x14ac:dyDescent="0.25">
      <c r="A25816" s="216">
        <v>45904</v>
      </c>
      <c r="B25816" s="217" t="s">
        <v>289</v>
      </c>
      <c r="C25816" s="218">
        <v>4.9542000000000002</v>
      </c>
    </row>
    <row r="25817" spans="1:3" ht="15" customHeight="1" x14ac:dyDescent="0.25">
      <c r="A25817" s="216">
        <v>45905</v>
      </c>
      <c r="B25817" s="217" t="s">
        <v>289</v>
      </c>
      <c r="C25817" s="218">
        <v>4.9974999999999996</v>
      </c>
    </row>
    <row r="25818" spans="1:3" ht="15" customHeight="1" x14ac:dyDescent="0.25">
      <c r="A25818" s="216">
        <v>45908</v>
      </c>
      <c r="B25818" s="217" t="s">
        <v>289</v>
      </c>
      <c r="C25818" s="218">
        <v>5.0119999999999996</v>
      </c>
    </row>
    <row r="25819" spans="1:3" ht="15" customHeight="1" x14ac:dyDescent="0.25">
      <c r="A25819" s="216">
        <v>45909</v>
      </c>
      <c r="B25819" s="217" t="s">
        <v>289</v>
      </c>
      <c r="C25819" s="218">
        <v>5.0265000000000004</v>
      </c>
    </row>
    <row r="25820" spans="1:3" ht="15" customHeight="1" x14ac:dyDescent="0.25">
      <c r="A25820" s="216">
        <v>45910</v>
      </c>
      <c r="B25820" s="217" t="s">
        <v>289</v>
      </c>
      <c r="C25820" s="218">
        <v>5.0408999999999997</v>
      </c>
    </row>
    <row r="25821" spans="1:3" ht="15" customHeight="1" x14ac:dyDescent="0.25">
      <c r="A25821" s="216">
        <v>45911</v>
      </c>
      <c r="B25821" s="217" t="s">
        <v>289</v>
      </c>
      <c r="C25821" s="218">
        <v>5.0552999999999999</v>
      </c>
    </row>
    <row r="25822" spans="1:3" ht="15" customHeight="1" x14ac:dyDescent="0.25">
      <c r="A25822" s="216">
        <v>45912</v>
      </c>
      <c r="B25822" s="217" t="s">
        <v>289</v>
      </c>
      <c r="C25822" s="218">
        <v>5.0987999999999998</v>
      </c>
    </row>
    <row r="25823" spans="1:3" ht="15" customHeight="1" x14ac:dyDescent="0.25">
      <c r="A25823" s="216">
        <v>45915</v>
      </c>
      <c r="B25823" s="217" t="s">
        <v>289</v>
      </c>
      <c r="C25823" s="218">
        <v>5.1132999999999997</v>
      </c>
    </row>
    <row r="25824" spans="1:3" ht="15" customHeight="1" x14ac:dyDescent="0.25">
      <c r="A25824" s="216">
        <v>45916</v>
      </c>
      <c r="B25824" s="217" t="s">
        <v>289</v>
      </c>
      <c r="C25824" s="218">
        <v>5.1277999999999997</v>
      </c>
    </row>
    <row r="25825" spans="1:3" ht="15" customHeight="1" x14ac:dyDescent="0.25">
      <c r="A25825" s="216">
        <v>45917</v>
      </c>
      <c r="B25825" s="217" t="s">
        <v>289</v>
      </c>
      <c r="C25825" s="218">
        <v>5.1422999999999996</v>
      </c>
    </row>
    <row r="25826" spans="1:3" ht="15" customHeight="1" x14ac:dyDescent="0.25">
      <c r="A25826" s="216">
        <v>45918</v>
      </c>
      <c r="B25826" s="217" t="s">
        <v>289</v>
      </c>
      <c r="C25826" s="218">
        <v>5.1563999999999997</v>
      </c>
    </row>
    <row r="25827" spans="1:3" ht="15" customHeight="1" x14ac:dyDescent="0.25">
      <c r="A25827" s="216">
        <v>45919</v>
      </c>
      <c r="B25827" s="217" t="s">
        <v>289</v>
      </c>
      <c r="C25827" s="218">
        <v>5.1984000000000004</v>
      </c>
    </row>
    <row r="25828" spans="1:3" ht="15" customHeight="1" x14ac:dyDescent="0.25">
      <c r="A25828" s="216">
        <v>45922</v>
      </c>
      <c r="B25828" s="217" t="s">
        <v>289</v>
      </c>
      <c r="C25828" s="218">
        <v>5.2123999999999997</v>
      </c>
    </row>
    <row r="25829" spans="1:3" ht="15" customHeight="1" x14ac:dyDescent="0.25">
      <c r="A25829" s="216">
        <v>45923</v>
      </c>
      <c r="B25829" s="217" t="s">
        <v>289</v>
      </c>
      <c r="C25829" s="218">
        <v>5.2262000000000004</v>
      </c>
    </row>
    <row r="25830" spans="1:3" ht="15" customHeight="1" x14ac:dyDescent="0.25">
      <c r="A25830" s="216">
        <v>45924</v>
      </c>
      <c r="B25830" s="217" t="s">
        <v>289</v>
      </c>
      <c r="C25830" s="218">
        <v>5.2403000000000004</v>
      </c>
    </row>
    <row r="25831" spans="1:3" ht="15" customHeight="1" x14ac:dyDescent="0.25">
      <c r="A25831" s="216">
        <v>45925</v>
      </c>
      <c r="B25831" s="217" t="s">
        <v>289</v>
      </c>
      <c r="C25831" s="218">
        <v>5.2542999999999997</v>
      </c>
    </row>
    <row r="25832" spans="1:3" ht="15" customHeight="1" x14ac:dyDescent="0.25">
      <c r="A25832" s="216">
        <v>45926</v>
      </c>
      <c r="B25832" s="217" t="s">
        <v>289</v>
      </c>
      <c r="C25832" s="218">
        <v>5.2964000000000002</v>
      </c>
    </row>
    <row r="25833" spans="1:3" ht="15" customHeight="1" x14ac:dyDescent="0.25">
      <c r="A25833" s="216">
        <v>45929</v>
      </c>
      <c r="B25833" s="217" t="s">
        <v>289</v>
      </c>
      <c r="C25833" s="218">
        <v>5.3102999999999998</v>
      </c>
    </row>
    <row r="25834" spans="1:3" ht="15" customHeight="1" x14ac:dyDescent="0.25">
      <c r="A25834" s="216">
        <v>45930</v>
      </c>
      <c r="B25834" s="217" t="s">
        <v>289</v>
      </c>
      <c r="C25834" s="218">
        <v>5.3243</v>
      </c>
    </row>
    <row r="25835" spans="1:3" ht="15" customHeight="1" x14ac:dyDescent="0.25">
      <c r="A25835" s="216">
        <v>45566</v>
      </c>
      <c r="B25835" s="217" t="s">
        <v>211</v>
      </c>
      <c r="C25835" s="218">
        <v>1.5100000000000001E-2</v>
      </c>
    </row>
    <row r="25836" spans="1:3" ht="15" customHeight="1" x14ac:dyDescent="0.25">
      <c r="A25836" s="216">
        <v>45567</v>
      </c>
      <c r="B25836" s="217" t="s">
        <v>211</v>
      </c>
      <c r="C25836" s="218">
        <v>3.0200000000000001E-2</v>
      </c>
    </row>
    <row r="25837" spans="1:3" ht="15" customHeight="1" x14ac:dyDescent="0.25">
      <c r="A25837" s="216">
        <v>45568</v>
      </c>
      <c r="B25837" s="217" t="s">
        <v>211</v>
      </c>
      <c r="C25837" s="218">
        <v>4.5199999999999997E-2</v>
      </c>
    </row>
    <row r="25838" spans="1:3" ht="15" customHeight="1" x14ac:dyDescent="0.25">
      <c r="A25838" s="216">
        <v>45569</v>
      </c>
      <c r="B25838" s="217" t="s">
        <v>211</v>
      </c>
      <c r="C25838" s="218">
        <v>9.0399999999999994E-2</v>
      </c>
    </row>
    <row r="25839" spans="1:3" ht="15" customHeight="1" x14ac:dyDescent="0.25">
      <c r="A25839" s="216">
        <v>45572</v>
      </c>
      <c r="B25839" s="217" t="s">
        <v>211</v>
      </c>
      <c r="C25839" s="218">
        <v>0.1055</v>
      </c>
    </row>
    <row r="25840" spans="1:3" ht="15" customHeight="1" x14ac:dyDescent="0.25">
      <c r="A25840" s="216">
        <v>45573</v>
      </c>
      <c r="B25840" s="217" t="s">
        <v>211</v>
      </c>
      <c r="C25840" s="218">
        <v>0.1206</v>
      </c>
    </row>
    <row r="25841" spans="1:3" ht="15" customHeight="1" x14ac:dyDescent="0.25">
      <c r="A25841" s="216">
        <v>45574</v>
      </c>
      <c r="B25841" s="217" t="s">
        <v>211</v>
      </c>
      <c r="C25841" s="218">
        <v>0.13569999999999999</v>
      </c>
    </row>
    <row r="25842" spans="1:3" ht="15" customHeight="1" x14ac:dyDescent="0.25">
      <c r="A25842" s="216">
        <v>45575</v>
      </c>
      <c r="B25842" s="217" t="s">
        <v>211</v>
      </c>
      <c r="C25842" s="218">
        <v>0.15079999999999999</v>
      </c>
    </row>
    <row r="25843" spans="1:3" ht="15" customHeight="1" x14ac:dyDescent="0.25">
      <c r="A25843" s="216">
        <v>45576</v>
      </c>
      <c r="B25843" s="217" t="s">
        <v>211</v>
      </c>
      <c r="C25843" s="218">
        <v>0.1961</v>
      </c>
    </row>
    <row r="25844" spans="1:3" ht="15" customHeight="1" x14ac:dyDescent="0.25">
      <c r="A25844" s="216">
        <v>45579</v>
      </c>
      <c r="B25844" s="217" t="s">
        <v>211</v>
      </c>
      <c r="C25844" s="218">
        <v>0.2112</v>
      </c>
    </row>
    <row r="25845" spans="1:3" ht="15" customHeight="1" x14ac:dyDescent="0.25">
      <c r="A25845" s="216">
        <v>45580</v>
      </c>
      <c r="B25845" s="217" t="s">
        <v>211</v>
      </c>
      <c r="C25845" s="218">
        <v>0.2263</v>
      </c>
    </row>
    <row r="25846" spans="1:3" ht="15" customHeight="1" x14ac:dyDescent="0.25">
      <c r="A25846" s="216">
        <v>45581</v>
      </c>
      <c r="B25846" s="217" t="s">
        <v>211</v>
      </c>
      <c r="C25846" s="218">
        <v>0.2414</v>
      </c>
    </row>
    <row r="25847" spans="1:3" ht="15" customHeight="1" x14ac:dyDescent="0.25">
      <c r="A25847" s="216">
        <v>45582</v>
      </c>
      <c r="B25847" s="217" t="s">
        <v>211</v>
      </c>
      <c r="C25847" s="218">
        <v>0.25640000000000002</v>
      </c>
    </row>
    <row r="25848" spans="1:3" ht="15" customHeight="1" x14ac:dyDescent="0.25">
      <c r="A25848" s="216">
        <v>45583</v>
      </c>
      <c r="B25848" s="217" t="s">
        <v>211</v>
      </c>
      <c r="C25848" s="218">
        <v>0.30159999999999998</v>
      </c>
    </row>
    <row r="25849" spans="1:3" ht="15" customHeight="1" x14ac:dyDescent="0.25">
      <c r="A25849" s="216">
        <v>45586</v>
      </c>
      <c r="B25849" s="217" t="s">
        <v>211</v>
      </c>
      <c r="C25849" s="218">
        <v>0.31659999999999999</v>
      </c>
    </row>
    <row r="25850" spans="1:3" ht="15" customHeight="1" x14ac:dyDescent="0.25">
      <c r="A25850" s="216">
        <v>45587</v>
      </c>
      <c r="B25850" s="217" t="s">
        <v>211</v>
      </c>
      <c r="C25850" s="218">
        <v>0.33160000000000001</v>
      </c>
    </row>
    <row r="25851" spans="1:3" ht="15" customHeight="1" x14ac:dyDescent="0.25">
      <c r="A25851" s="216">
        <v>45588</v>
      </c>
      <c r="B25851" s="217" t="s">
        <v>211</v>
      </c>
      <c r="C25851" s="218">
        <v>0.34670000000000001</v>
      </c>
    </row>
    <row r="25852" spans="1:3" ht="15" customHeight="1" x14ac:dyDescent="0.25">
      <c r="A25852" s="216">
        <v>45589</v>
      </c>
      <c r="B25852" s="217" t="s">
        <v>211</v>
      </c>
      <c r="C25852" s="218">
        <v>0.36170000000000002</v>
      </c>
    </row>
    <row r="25853" spans="1:3" ht="15" customHeight="1" x14ac:dyDescent="0.25">
      <c r="A25853" s="216">
        <v>45590</v>
      </c>
      <c r="B25853" s="217" t="s">
        <v>211</v>
      </c>
      <c r="C25853" s="218">
        <v>0.40689999999999998</v>
      </c>
    </row>
    <row r="25854" spans="1:3" ht="15" customHeight="1" x14ac:dyDescent="0.25">
      <c r="A25854" s="216">
        <v>45593</v>
      </c>
      <c r="B25854" s="217" t="s">
        <v>211</v>
      </c>
      <c r="C25854" s="218">
        <v>0.4219</v>
      </c>
    </row>
    <row r="25855" spans="1:3" ht="15" customHeight="1" x14ac:dyDescent="0.25">
      <c r="A25855" s="216">
        <v>45594</v>
      </c>
      <c r="B25855" s="217" t="s">
        <v>211</v>
      </c>
      <c r="C25855" s="218">
        <v>0.43690000000000001</v>
      </c>
    </row>
    <row r="25856" spans="1:3" ht="15" customHeight="1" x14ac:dyDescent="0.25">
      <c r="A25856" s="216">
        <v>45595</v>
      </c>
      <c r="B25856" s="217" t="s">
        <v>211</v>
      </c>
      <c r="C25856" s="218">
        <v>0.45200000000000001</v>
      </c>
    </row>
    <row r="25857" spans="1:3" ht="15" customHeight="1" x14ac:dyDescent="0.25">
      <c r="A25857" s="216">
        <v>45596</v>
      </c>
      <c r="B25857" s="217" t="s">
        <v>211</v>
      </c>
      <c r="C25857" s="218">
        <v>0.46700000000000003</v>
      </c>
    </row>
    <row r="25858" spans="1:3" ht="15" customHeight="1" x14ac:dyDescent="0.25">
      <c r="A25858" s="216">
        <v>45597</v>
      </c>
      <c r="B25858" s="217" t="s">
        <v>211</v>
      </c>
      <c r="C25858" s="218">
        <v>0.5121</v>
      </c>
    </row>
    <row r="25859" spans="1:3" ht="15" customHeight="1" x14ac:dyDescent="0.25">
      <c r="A25859" s="216">
        <v>45600</v>
      </c>
      <c r="B25859" s="217" t="s">
        <v>211</v>
      </c>
      <c r="C25859" s="218">
        <v>0.52710000000000001</v>
      </c>
    </row>
    <row r="25860" spans="1:3" ht="15" customHeight="1" x14ac:dyDescent="0.25">
      <c r="A25860" s="216">
        <v>45601</v>
      </c>
      <c r="B25860" s="217" t="s">
        <v>211</v>
      </c>
      <c r="C25860" s="218">
        <v>0.54220000000000002</v>
      </c>
    </row>
    <row r="25861" spans="1:3" ht="15" customHeight="1" x14ac:dyDescent="0.25">
      <c r="A25861" s="216">
        <v>45602</v>
      </c>
      <c r="B25861" s="217" t="s">
        <v>211</v>
      </c>
      <c r="C25861" s="218">
        <v>0.55720000000000003</v>
      </c>
    </row>
    <row r="25862" spans="1:3" ht="15" customHeight="1" x14ac:dyDescent="0.25">
      <c r="A25862" s="216">
        <v>45603</v>
      </c>
      <c r="B25862" s="217" t="s">
        <v>211</v>
      </c>
      <c r="C25862" s="218">
        <v>0.57189999999999996</v>
      </c>
    </row>
    <row r="25863" spans="1:3" ht="15" customHeight="1" x14ac:dyDescent="0.25">
      <c r="A25863" s="216">
        <v>45604</v>
      </c>
      <c r="B25863" s="217" t="s">
        <v>211</v>
      </c>
      <c r="C25863" s="218">
        <v>0.6159</v>
      </c>
    </row>
    <row r="25864" spans="1:3" ht="15" customHeight="1" x14ac:dyDescent="0.25">
      <c r="A25864" s="216">
        <v>45607</v>
      </c>
      <c r="B25864" s="217" t="s">
        <v>211</v>
      </c>
      <c r="C25864" s="218">
        <v>0.63060000000000005</v>
      </c>
    </row>
    <row r="25865" spans="1:3" ht="15" customHeight="1" x14ac:dyDescent="0.25">
      <c r="A25865" s="216">
        <v>45608</v>
      </c>
      <c r="B25865" s="217" t="s">
        <v>211</v>
      </c>
      <c r="C25865" s="218">
        <v>0.64529999999999998</v>
      </c>
    </row>
    <row r="25866" spans="1:3" ht="15" customHeight="1" x14ac:dyDescent="0.25">
      <c r="A25866" s="216">
        <v>45609</v>
      </c>
      <c r="B25866" s="217" t="s">
        <v>211</v>
      </c>
      <c r="C25866" s="218">
        <v>0.66</v>
      </c>
    </row>
    <row r="25867" spans="1:3" ht="15" customHeight="1" x14ac:dyDescent="0.25">
      <c r="A25867" s="216">
        <v>45610</v>
      </c>
      <c r="B25867" s="217" t="s">
        <v>211</v>
      </c>
      <c r="C25867" s="218">
        <v>0.67469999999999997</v>
      </c>
    </row>
    <row r="25868" spans="1:3" ht="15" customHeight="1" x14ac:dyDescent="0.25">
      <c r="A25868" s="216">
        <v>45611</v>
      </c>
      <c r="B25868" s="217" t="s">
        <v>211</v>
      </c>
      <c r="C25868" s="218">
        <v>0.71860000000000002</v>
      </c>
    </row>
    <row r="25869" spans="1:3" ht="15" customHeight="1" x14ac:dyDescent="0.25">
      <c r="A25869" s="216">
        <v>45614</v>
      </c>
      <c r="B25869" s="217" t="s">
        <v>211</v>
      </c>
      <c r="C25869" s="218">
        <v>0.73329999999999995</v>
      </c>
    </row>
    <row r="25870" spans="1:3" ht="15" customHeight="1" x14ac:dyDescent="0.25">
      <c r="A25870" s="216">
        <v>45615</v>
      </c>
      <c r="B25870" s="217" t="s">
        <v>211</v>
      </c>
      <c r="C25870" s="218">
        <v>0.74790000000000001</v>
      </c>
    </row>
    <row r="25871" spans="1:3" ht="15" customHeight="1" x14ac:dyDescent="0.25">
      <c r="A25871" s="216">
        <v>45616</v>
      </c>
      <c r="B25871" s="217" t="s">
        <v>211</v>
      </c>
      <c r="C25871" s="218">
        <v>0.76259999999999994</v>
      </c>
    </row>
    <row r="25872" spans="1:3" ht="15" customHeight="1" x14ac:dyDescent="0.25">
      <c r="A25872" s="216">
        <v>45617</v>
      </c>
      <c r="B25872" s="217" t="s">
        <v>211</v>
      </c>
      <c r="C25872" s="218">
        <v>0.7772</v>
      </c>
    </row>
    <row r="25873" spans="1:3" ht="15" customHeight="1" x14ac:dyDescent="0.25">
      <c r="A25873" s="216">
        <v>45618</v>
      </c>
      <c r="B25873" s="217" t="s">
        <v>211</v>
      </c>
      <c r="C25873" s="218">
        <v>0.82110000000000005</v>
      </c>
    </row>
    <row r="25874" spans="1:3" ht="15" customHeight="1" x14ac:dyDescent="0.25">
      <c r="A25874" s="216">
        <v>45621</v>
      </c>
      <c r="B25874" s="217" t="s">
        <v>211</v>
      </c>
      <c r="C25874" s="218">
        <v>0.83560000000000001</v>
      </c>
    </row>
    <row r="25875" spans="1:3" ht="15" customHeight="1" x14ac:dyDescent="0.25">
      <c r="A25875" s="216">
        <v>45622</v>
      </c>
      <c r="B25875" s="217" t="s">
        <v>211</v>
      </c>
      <c r="C25875" s="218">
        <v>0.85029999999999994</v>
      </c>
    </row>
    <row r="25876" spans="1:3" ht="15" customHeight="1" x14ac:dyDescent="0.25">
      <c r="A25876" s="216">
        <v>45623</v>
      </c>
      <c r="B25876" s="217" t="s">
        <v>211</v>
      </c>
      <c r="C25876" s="218">
        <v>0.86499999999999999</v>
      </c>
    </row>
    <row r="25877" spans="1:3" ht="15" customHeight="1" x14ac:dyDescent="0.25">
      <c r="A25877" s="216">
        <v>45624</v>
      </c>
      <c r="B25877" s="217" t="s">
        <v>211</v>
      </c>
      <c r="C25877" s="218">
        <v>0.87960000000000005</v>
      </c>
    </row>
    <row r="25878" spans="1:3" ht="15" customHeight="1" x14ac:dyDescent="0.25">
      <c r="A25878" s="216">
        <v>45625</v>
      </c>
      <c r="B25878" s="217" t="s">
        <v>211</v>
      </c>
      <c r="C25878" s="218">
        <v>0.92359999999999998</v>
      </c>
    </row>
    <row r="25879" spans="1:3" ht="15" customHeight="1" x14ac:dyDescent="0.25">
      <c r="A25879" s="216">
        <v>45628</v>
      </c>
      <c r="B25879" s="217" t="s">
        <v>211</v>
      </c>
      <c r="C25879" s="218">
        <v>0.93820000000000003</v>
      </c>
    </row>
    <row r="25880" spans="1:3" ht="15" customHeight="1" x14ac:dyDescent="0.25">
      <c r="A25880" s="216">
        <v>45629</v>
      </c>
      <c r="B25880" s="217" t="s">
        <v>211</v>
      </c>
      <c r="C25880" s="218">
        <v>0.95279999999999998</v>
      </c>
    </row>
    <row r="25881" spans="1:3" ht="15" customHeight="1" x14ac:dyDescent="0.25">
      <c r="A25881" s="216">
        <v>45630</v>
      </c>
      <c r="B25881" s="217" t="s">
        <v>211</v>
      </c>
      <c r="C25881" s="218">
        <v>0.96740000000000004</v>
      </c>
    </row>
    <row r="25882" spans="1:3" ht="15" customHeight="1" x14ac:dyDescent="0.25">
      <c r="A25882" s="216">
        <v>45631</v>
      </c>
      <c r="B25882" s="217" t="s">
        <v>211</v>
      </c>
      <c r="C25882" s="218">
        <v>0.9819</v>
      </c>
    </row>
    <row r="25883" spans="1:3" ht="15" customHeight="1" x14ac:dyDescent="0.25">
      <c r="A25883" s="216">
        <v>45632</v>
      </c>
      <c r="B25883" s="217" t="s">
        <v>211</v>
      </c>
      <c r="C25883" s="218">
        <v>1.0256000000000001</v>
      </c>
    </row>
    <row r="25884" spans="1:3" ht="15" customHeight="1" x14ac:dyDescent="0.25">
      <c r="A25884" s="216">
        <v>45635</v>
      </c>
      <c r="B25884" s="217" t="s">
        <v>211</v>
      </c>
      <c r="C25884" s="218">
        <v>1.0402</v>
      </c>
    </row>
    <row r="25885" spans="1:3" ht="15" customHeight="1" x14ac:dyDescent="0.25">
      <c r="A25885" s="216">
        <v>45636</v>
      </c>
      <c r="B25885" s="217" t="s">
        <v>211</v>
      </c>
      <c r="C25885" s="218">
        <v>1.0548</v>
      </c>
    </row>
    <row r="25886" spans="1:3" ht="15" customHeight="1" x14ac:dyDescent="0.25">
      <c r="A25886" s="216">
        <v>45637</v>
      </c>
      <c r="B25886" s="217" t="s">
        <v>211</v>
      </c>
      <c r="C25886" s="218">
        <v>1.0693999999999999</v>
      </c>
    </row>
    <row r="25887" spans="1:3" ht="15" customHeight="1" x14ac:dyDescent="0.25">
      <c r="A25887" s="216">
        <v>45638</v>
      </c>
      <c r="B25887" s="217" t="s">
        <v>211</v>
      </c>
      <c r="C25887" s="218">
        <v>1.0840000000000001</v>
      </c>
    </row>
    <row r="25888" spans="1:3" ht="15" customHeight="1" x14ac:dyDescent="0.25">
      <c r="A25888" s="216">
        <v>45639</v>
      </c>
      <c r="B25888" s="217" t="s">
        <v>211</v>
      </c>
      <c r="C25888" s="218">
        <v>1.1277999999999999</v>
      </c>
    </row>
    <row r="25889" spans="1:3" ht="15" customHeight="1" x14ac:dyDescent="0.25">
      <c r="A25889" s="216">
        <v>45642</v>
      </c>
      <c r="B25889" s="217" t="s">
        <v>211</v>
      </c>
      <c r="C25889" s="218">
        <v>1.1424000000000001</v>
      </c>
    </row>
    <row r="25890" spans="1:3" ht="15" customHeight="1" x14ac:dyDescent="0.25">
      <c r="A25890" s="216">
        <v>45643</v>
      </c>
      <c r="B25890" s="217" t="s">
        <v>211</v>
      </c>
      <c r="C25890" s="218">
        <v>1.1571</v>
      </c>
    </row>
    <row r="25891" spans="1:3" ht="15" customHeight="1" x14ac:dyDescent="0.25">
      <c r="A25891" s="216">
        <v>45644</v>
      </c>
      <c r="B25891" s="217" t="s">
        <v>211</v>
      </c>
      <c r="C25891" s="218">
        <v>1.1717</v>
      </c>
    </row>
    <row r="25892" spans="1:3" ht="15" customHeight="1" x14ac:dyDescent="0.25">
      <c r="A25892" s="216">
        <v>45645</v>
      </c>
      <c r="B25892" s="217" t="s">
        <v>211</v>
      </c>
      <c r="C25892" s="218">
        <v>1.1862999999999999</v>
      </c>
    </row>
    <row r="25893" spans="1:3" ht="15" customHeight="1" x14ac:dyDescent="0.25">
      <c r="A25893" s="216">
        <v>45646</v>
      </c>
      <c r="B25893" s="217" t="s">
        <v>211</v>
      </c>
      <c r="C25893" s="218">
        <v>1.2302999999999999</v>
      </c>
    </row>
    <row r="25894" spans="1:3" ht="15" customHeight="1" x14ac:dyDescent="0.25">
      <c r="A25894" s="216">
        <v>45649</v>
      </c>
      <c r="B25894" s="217" t="s">
        <v>211</v>
      </c>
      <c r="C25894" s="218">
        <v>1.2450000000000001</v>
      </c>
    </row>
    <row r="25895" spans="1:3" ht="15" customHeight="1" x14ac:dyDescent="0.25">
      <c r="A25895" s="216">
        <v>45650</v>
      </c>
      <c r="B25895" s="217" t="s">
        <v>211</v>
      </c>
      <c r="C25895" s="218">
        <v>1.2597</v>
      </c>
    </row>
    <row r="25896" spans="1:3" ht="15" customHeight="1" x14ac:dyDescent="0.25">
      <c r="A25896" s="216">
        <v>45651</v>
      </c>
      <c r="B25896" s="217" t="s">
        <v>211</v>
      </c>
      <c r="C25896" s="218">
        <v>1.2743</v>
      </c>
    </row>
    <row r="25897" spans="1:3" ht="15" customHeight="1" x14ac:dyDescent="0.25">
      <c r="A25897" s="216">
        <v>45652</v>
      </c>
      <c r="B25897" s="217" t="s">
        <v>211</v>
      </c>
      <c r="C25897" s="218">
        <v>1.2889999999999999</v>
      </c>
    </row>
    <row r="25898" spans="1:3" ht="15" customHeight="1" x14ac:dyDescent="0.25">
      <c r="A25898" s="216">
        <v>45653</v>
      </c>
      <c r="B25898" s="217" t="s">
        <v>211</v>
      </c>
      <c r="C25898" s="218">
        <v>1.3328</v>
      </c>
    </row>
    <row r="25899" spans="1:3" ht="15" customHeight="1" x14ac:dyDescent="0.25">
      <c r="A25899" s="216">
        <v>45656</v>
      </c>
      <c r="B25899" s="217" t="s">
        <v>211</v>
      </c>
      <c r="C25899" s="218">
        <v>1.3474999999999999</v>
      </c>
    </row>
    <row r="25900" spans="1:3" ht="15" customHeight="1" x14ac:dyDescent="0.25">
      <c r="A25900" s="216">
        <v>45657</v>
      </c>
      <c r="B25900" s="217" t="s">
        <v>211</v>
      </c>
      <c r="C25900" s="218">
        <v>1.3622000000000001</v>
      </c>
    </row>
    <row r="25901" spans="1:3" ht="15" customHeight="1" x14ac:dyDescent="0.25">
      <c r="A25901" s="216">
        <v>45659</v>
      </c>
      <c r="B25901" s="217" t="s">
        <v>211</v>
      </c>
      <c r="C25901" s="218">
        <v>1.3915999999999999</v>
      </c>
    </row>
    <row r="25902" spans="1:3" ht="15" customHeight="1" x14ac:dyDescent="0.25">
      <c r="A25902" s="216">
        <v>45660</v>
      </c>
      <c r="B25902" s="217" t="s">
        <v>211</v>
      </c>
      <c r="C25902" s="218">
        <v>1.4355</v>
      </c>
    </row>
    <row r="25903" spans="1:3" ht="15" customHeight="1" x14ac:dyDescent="0.25">
      <c r="A25903" s="216">
        <v>45663</v>
      </c>
      <c r="B25903" s="217" t="s">
        <v>211</v>
      </c>
      <c r="C25903" s="218">
        <v>1.4500999999999999</v>
      </c>
    </row>
    <row r="25904" spans="1:3" ht="15" customHeight="1" x14ac:dyDescent="0.25">
      <c r="A25904" s="216">
        <v>45664</v>
      </c>
      <c r="B25904" s="217" t="s">
        <v>211</v>
      </c>
      <c r="C25904" s="218">
        <v>1.4648000000000001</v>
      </c>
    </row>
    <row r="25905" spans="1:3" ht="15" customHeight="1" x14ac:dyDescent="0.25">
      <c r="A25905" s="216">
        <v>45665</v>
      </c>
      <c r="B25905" s="217" t="s">
        <v>211</v>
      </c>
      <c r="C25905" s="218">
        <v>1.4794</v>
      </c>
    </row>
    <row r="25906" spans="1:3" ht="15" customHeight="1" x14ac:dyDescent="0.25">
      <c r="A25906" s="216">
        <v>45666</v>
      </c>
      <c r="B25906" s="217" t="s">
        <v>211</v>
      </c>
      <c r="C25906" s="218">
        <v>1.4939</v>
      </c>
    </row>
    <row r="25907" spans="1:3" ht="15" customHeight="1" x14ac:dyDescent="0.25">
      <c r="A25907" s="216">
        <v>45667</v>
      </c>
      <c r="B25907" s="217" t="s">
        <v>211</v>
      </c>
      <c r="C25907" s="218">
        <v>1.5378000000000001</v>
      </c>
    </row>
    <row r="25908" spans="1:3" ht="15" customHeight="1" x14ac:dyDescent="0.25">
      <c r="A25908" s="216">
        <v>45670</v>
      </c>
      <c r="B25908" s="217" t="s">
        <v>211</v>
      </c>
      <c r="C25908" s="218">
        <v>1.5524</v>
      </c>
    </row>
    <row r="25909" spans="1:3" ht="15" customHeight="1" x14ac:dyDescent="0.25">
      <c r="A25909" s="216">
        <v>45671</v>
      </c>
      <c r="B25909" s="217" t="s">
        <v>211</v>
      </c>
      <c r="C25909" s="218">
        <v>1.5669999999999999</v>
      </c>
    </row>
    <row r="25910" spans="1:3" ht="15" customHeight="1" x14ac:dyDescent="0.25">
      <c r="A25910" s="216">
        <v>45672</v>
      </c>
      <c r="B25910" s="217" t="s">
        <v>211</v>
      </c>
      <c r="C25910" s="218">
        <v>1.5817000000000001</v>
      </c>
    </row>
    <row r="25911" spans="1:3" ht="15" customHeight="1" x14ac:dyDescent="0.25">
      <c r="A25911" s="216">
        <v>45673</v>
      </c>
      <c r="B25911" s="217" t="s">
        <v>211</v>
      </c>
      <c r="C25911" s="218">
        <v>1.5962000000000001</v>
      </c>
    </row>
    <row r="25912" spans="1:3" ht="15" customHeight="1" x14ac:dyDescent="0.25">
      <c r="A25912" s="216">
        <v>45674</v>
      </c>
      <c r="B25912" s="217" t="s">
        <v>211</v>
      </c>
      <c r="C25912" s="218">
        <v>1.6400999999999999</v>
      </c>
    </row>
    <row r="25913" spans="1:3" ht="15" customHeight="1" x14ac:dyDescent="0.25">
      <c r="A25913" s="216">
        <v>45677</v>
      </c>
      <c r="B25913" s="217" t="s">
        <v>211</v>
      </c>
      <c r="C25913" s="218">
        <v>1.6547000000000001</v>
      </c>
    </row>
    <row r="25914" spans="1:3" ht="15" customHeight="1" x14ac:dyDescent="0.25">
      <c r="A25914" s="216">
        <v>45678</v>
      </c>
      <c r="B25914" s="217" t="s">
        <v>211</v>
      </c>
      <c r="C25914" s="218">
        <v>1.6693</v>
      </c>
    </row>
    <row r="25915" spans="1:3" ht="15" customHeight="1" x14ac:dyDescent="0.25">
      <c r="A25915" s="216">
        <v>45679</v>
      </c>
      <c r="B25915" s="217" t="s">
        <v>211</v>
      </c>
      <c r="C25915" s="218">
        <v>1.6839</v>
      </c>
    </row>
    <row r="25916" spans="1:3" ht="15" customHeight="1" x14ac:dyDescent="0.25">
      <c r="A25916" s="216">
        <v>45680</v>
      </c>
      <c r="B25916" s="217" t="s">
        <v>211</v>
      </c>
      <c r="C25916" s="218">
        <v>1.6984999999999999</v>
      </c>
    </row>
    <row r="25917" spans="1:3" ht="15" customHeight="1" x14ac:dyDescent="0.25">
      <c r="A25917" s="216">
        <v>45681</v>
      </c>
      <c r="B25917" s="217" t="s">
        <v>211</v>
      </c>
      <c r="C25917" s="218">
        <v>1.7421</v>
      </c>
    </row>
    <row r="25918" spans="1:3" ht="15" customHeight="1" x14ac:dyDescent="0.25">
      <c r="A25918" s="216">
        <v>45684</v>
      </c>
      <c r="B25918" s="217" t="s">
        <v>211</v>
      </c>
      <c r="C25918" s="218">
        <v>1.7566999999999999</v>
      </c>
    </row>
    <row r="25919" spans="1:3" ht="15" customHeight="1" x14ac:dyDescent="0.25">
      <c r="A25919" s="216">
        <v>45685</v>
      </c>
      <c r="B25919" s="217" t="s">
        <v>211</v>
      </c>
      <c r="C25919" s="218">
        <v>1.7712000000000001</v>
      </c>
    </row>
    <row r="25920" spans="1:3" ht="15" customHeight="1" x14ac:dyDescent="0.25">
      <c r="A25920" s="216">
        <v>45686</v>
      </c>
      <c r="B25920" s="217" t="s">
        <v>211</v>
      </c>
      <c r="C25920" s="218">
        <v>1.7858000000000001</v>
      </c>
    </row>
    <row r="25921" spans="1:3" ht="15" customHeight="1" x14ac:dyDescent="0.25">
      <c r="A25921" s="216">
        <v>45687</v>
      </c>
      <c r="B25921" s="217" t="s">
        <v>211</v>
      </c>
      <c r="C25921" s="218">
        <v>1.8003</v>
      </c>
    </row>
    <row r="25922" spans="1:3" ht="15" customHeight="1" x14ac:dyDescent="0.25">
      <c r="A25922" s="216">
        <v>45688</v>
      </c>
      <c r="B25922" s="217" t="s">
        <v>211</v>
      </c>
      <c r="C25922" s="218">
        <v>1.8440000000000001</v>
      </c>
    </row>
    <row r="25923" spans="1:3" ht="15" customHeight="1" x14ac:dyDescent="0.25">
      <c r="A25923" s="216">
        <v>45691</v>
      </c>
      <c r="B25923" s="217" t="s">
        <v>211</v>
      </c>
      <c r="C25923" s="218">
        <v>1.8585</v>
      </c>
    </row>
    <row r="25924" spans="1:3" ht="15" customHeight="1" x14ac:dyDescent="0.25">
      <c r="A25924" s="216">
        <v>45692</v>
      </c>
      <c r="B25924" s="217" t="s">
        <v>211</v>
      </c>
      <c r="C25924" s="218">
        <v>1.873</v>
      </c>
    </row>
    <row r="25925" spans="1:3" ht="15" customHeight="1" x14ac:dyDescent="0.25">
      <c r="A25925" s="216">
        <v>45693</v>
      </c>
      <c r="B25925" s="217" t="s">
        <v>211</v>
      </c>
      <c r="C25925" s="218">
        <v>1.8875999999999999</v>
      </c>
    </row>
    <row r="25926" spans="1:3" ht="15" customHeight="1" x14ac:dyDescent="0.25">
      <c r="A25926" s="216">
        <v>45694</v>
      </c>
      <c r="B25926" s="217" t="s">
        <v>211</v>
      </c>
      <c r="C25926" s="218">
        <v>1.9017999999999999</v>
      </c>
    </row>
    <row r="25927" spans="1:3" ht="15" customHeight="1" x14ac:dyDescent="0.25">
      <c r="A25927" s="216">
        <v>45695</v>
      </c>
      <c r="B25927" s="217" t="s">
        <v>211</v>
      </c>
      <c r="C25927" s="218">
        <v>1.9441999999999999</v>
      </c>
    </row>
    <row r="25928" spans="1:3" ht="15" customHeight="1" x14ac:dyDescent="0.25">
      <c r="A25928" s="216">
        <v>45698</v>
      </c>
      <c r="B25928" s="217" t="s">
        <v>211</v>
      </c>
      <c r="C25928" s="218">
        <v>1.9583999999999999</v>
      </c>
    </row>
    <row r="25929" spans="1:3" ht="15" customHeight="1" x14ac:dyDescent="0.25">
      <c r="A25929" s="216">
        <v>45699</v>
      </c>
      <c r="B25929" s="217" t="s">
        <v>211</v>
      </c>
      <c r="C25929" s="218">
        <v>1.9725999999999999</v>
      </c>
    </row>
    <row r="25930" spans="1:3" ht="15" customHeight="1" x14ac:dyDescent="0.25">
      <c r="A25930" s="216">
        <v>45700</v>
      </c>
      <c r="B25930" s="217" t="s">
        <v>211</v>
      </c>
      <c r="C25930" s="218">
        <v>1.9866999999999999</v>
      </c>
    </row>
    <row r="25931" spans="1:3" ht="15" customHeight="1" x14ac:dyDescent="0.25">
      <c r="A25931" s="216">
        <v>45701</v>
      </c>
      <c r="B25931" s="217" t="s">
        <v>211</v>
      </c>
      <c r="C25931" s="218">
        <v>2.0007999999999999</v>
      </c>
    </row>
    <row r="25932" spans="1:3" ht="15" customHeight="1" x14ac:dyDescent="0.25">
      <c r="A25932" s="216">
        <v>45702</v>
      </c>
      <c r="B25932" s="217" t="s">
        <v>211</v>
      </c>
      <c r="C25932" s="218">
        <v>2.0430000000000001</v>
      </c>
    </row>
    <row r="25933" spans="1:3" ht="15" customHeight="1" x14ac:dyDescent="0.25">
      <c r="A25933" s="216">
        <v>45705</v>
      </c>
      <c r="B25933" s="217" t="s">
        <v>211</v>
      </c>
      <c r="C25933" s="218">
        <v>2.0571000000000002</v>
      </c>
    </row>
    <row r="25934" spans="1:3" ht="15" customHeight="1" x14ac:dyDescent="0.25">
      <c r="A25934" s="216">
        <v>45706</v>
      </c>
      <c r="B25934" s="217" t="s">
        <v>211</v>
      </c>
      <c r="C25934" s="218">
        <v>2.0712000000000002</v>
      </c>
    </row>
    <row r="25935" spans="1:3" ht="15" customHeight="1" x14ac:dyDescent="0.25">
      <c r="A25935" s="216">
        <v>45707</v>
      </c>
      <c r="B25935" s="217" t="s">
        <v>211</v>
      </c>
      <c r="C25935" s="218">
        <v>2.0853000000000002</v>
      </c>
    </row>
    <row r="25936" spans="1:3" ht="15" customHeight="1" x14ac:dyDescent="0.25">
      <c r="A25936" s="216">
        <v>45708</v>
      </c>
      <c r="B25936" s="217" t="s">
        <v>211</v>
      </c>
      <c r="C25936" s="218">
        <v>2.0992999999999999</v>
      </c>
    </row>
    <row r="25937" spans="1:3" ht="15" customHeight="1" x14ac:dyDescent="0.25">
      <c r="A25937" s="216">
        <v>45709</v>
      </c>
      <c r="B25937" s="217" t="s">
        <v>211</v>
      </c>
      <c r="C25937" s="218">
        <v>2.1412</v>
      </c>
    </row>
    <row r="25938" spans="1:3" ht="15" customHeight="1" x14ac:dyDescent="0.25">
      <c r="A25938" s="216">
        <v>45712</v>
      </c>
      <c r="B25938" s="217" t="s">
        <v>211</v>
      </c>
      <c r="C25938" s="218">
        <v>2.1551999999999998</v>
      </c>
    </row>
    <row r="25939" spans="1:3" ht="15" customHeight="1" x14ac:dyDescent="0.25">
      <c r="A25939" s="216">
        <v>45713</v>
      </c>
      <c r="B25939" s="217" t="s">
        <v>211</v>
      </c>
      <c r="C25939" s="218">
        <v>2.1692</v>
      </c>
    </row>
    <row r="25940" spans="1:3" ht="15" customHeight="1" x14ac:dyDescent="0.25">
      <c r="A25940" s="216">
        <v>45714</v>
      </c>
      <c r="B25940" s="217" t="s">
        <v>211</v>
      </c>
      <c r="C25940" s="218">
        <v>2.1831</v>
      </c>
    </row>
    <row r="25941" spans="1:3" ht="15" customHeight="1" x14ac:dyDescent="0.25">
      <c r="A25941" s="216">
        <v>45715</v>
      </c>
      <c r="B25941" s="217" t="s">
        <v>211</v>
      </c>
      <c r="C25941" s="218">
        <v>2.1970999999999998</v>
      </c>
    </row>
    <row r="25942" spans="1:3" ht="15" customHeight="1" x14ac:dyDescent="0.25">
      <c r="A25942" s="216">
        <v>45716</v>
      </c>
      <c r="B25942" s="217" t="s">
        <v>211</v>
      </c>
      <c r="C25942" s="218">
        <v>2.2391000000000001</v>
      </c>
    </row>
    <row r="25943" spans="1:3" ht="15" customHeight="1" x14ac:dyDescent="0.25">
      <c r="A25943" s="216">
        <v>45719</v>
      </c>
      <c r="B25943" s="217" t="s">
        <v>211</v>
      </c>
      <c r="C25943" s="218">
        <v>2.2530999999999999</v>
      </c>
    </row>
    <row r="25944" spans="1:3" ht="15" customHeight="1" x14ac:dyDescent="0.25">
      <c r="A25944" s="216">
        <v>45720</v>
      </c>
      <c r="B25944" s="217" t="s">
        <v>211</v>
      </c>
      <c r="C25944" s="218">
        <v>2.2671000000000001</v>
      </c>
    </row>
    <row r="25945" spans="1:3" ht="15" customHeight="1" x14ac:dyDescent="0.25">
      <c r="A25945" s="216">
        <v>45721</v>
      </c>
      <c r="B25945" s="217" t="s">
        <v>211</v>
      </c>
      <c r="C25945" s="218">
        <v>2.2810999999999999</v>
      </c>
    </row>
    <row r="25946" spans="1:3" ht="15" customHeight="1" x14ac:dyDescent="0.25">
      <c r="A25946" s="216">
        <v>45722</v>
      </c>
      <c r="B25946" s="217" t="s">
        <v>211</v>
      </c>
      <c r="C25946" s="218">
        <v>2.2951000000000001</v>
      </c>
    </row>
    <row r="25947" spans="1:3" ht="15" customHeight="1" x14ac:dyDescent="0.25">
      <c r="A25947" s="216">
        <v>45723</v>
      </c>
      <c r="B25947" s="217" t="s">
        <v>211</v>
      </c>
      <c r="C25947" s="218">
        <v>2.3370000000000002</v>
      </c>
    </row>
    <row r="25948" spans="1:3" ht="15" customHeight="1" x14ac:dyDescent="0.25">
      <c r="A25948" s="216">
        <v>45726</v>
      </c>
      <c r="B25948" s="217" t="s">
        <v>211</v>
      </c>
      <c r="C25948" s="218">
        <v>2.3508</v>
      </c>
    </row>
    <row r="25949" spans="1:3" ht="15" customHeight="1" x14ac:dyDescent="0.25">
      <c r="A25949" s="216">
        <v>45727</v>
      </c>
      <c r="B25949" s="217" t="s">
        <v>211</v>
      </c>
      <c r="C25949" s="218">
        <v>2.3647</v>
      </c>
    </row>
    <row r="25950" spans="1:3" ht="15" customHeight="1" x14ac:dyDescent="0.25">
      <c r="A25950" s="216">
        <v>45728</v>
      </c>
      <c r="B25950" s="217" t="s">
        <v>211</v>
      </c>
      <c r="C25950" s="218">
        <v>2.3788</v>
      </c>
    </row>
    <row r="25951" spans="1:3" ht="15" customHeight="1" x14ac:dyDescent="0.25">
      <c r="A25951" s="216">
        <v>45729</v>
      </c>
      <c r="B25951" s="217" t="s">
        <v>211</v>
      </c>
      <c r="C25951" s="218">
        <v>2.3927999999999998</v>
      </c>
    </row>
    <row r="25952" spans="1:3" ht="15" customHeight="1" x14ac:dyDescent="0.25">
      <c r="A25952" s="216">
        <v>45730</v>
      </c>
      <c r="B25952" s="217" t="s">
        <v>211</v>
      </c>
      <c r="C25952" s="218">
        <v>2.4348000000000001</v>
      </c>
    </row>
    <row r="25953" spans="1:3" ht="15" customHeight="1" x14ac:dyDescent="0.25">
      <c r="A25953" s="216">
        <v>45733</v>
      </c>
      <c r="B25953" s="217" t="s">
        <v>211</v>
      </c>
      <c r="C25953" s="218">
        <v>2.4487000000000001</v>
      </c>
    </row>
    <row r="25954" spans="1:3" ht="15" customHeight="1" x14ac:dyDescent="0.25">
      <c r="A25954" s="216">
        <v>45734</v>
      </c>
      <c r="B25954" s="217" t="s">
        <v>211</v>
      </c>
      <c r="C25954" s="218">
        <v>2.4626999999999999</v>
      </c>
    </row>
    <row r="25955" spans="1:3" ht="15" customHeight="1" x14ac:dyDescent="0.25">
      <c r="A25955" s="216">
        <v>45735</v>
      </c>
      <c r="B25955" s="217" t="s">
        <v>211</v>
      </c>
      <c r="C25955" s="218">
        <v>2.4767000000000001</v>
      </c>
    </row>
    <row r="25956" spans="1:3" ht="15" customHeight="1" x14ac:dyDescent="0.25">
      <c r="A25956" s="216">
        <v>45736</v>
      </c>
      <c r="B25956" s="217" t="s">
        <v>211</v>
      </c>
      <c r="C25956" s="218">
        <v>2.4906999999999999</v>
      </c>
    </row>
    <row r="25957" spans="1:3" ht="15" customHeight="1" x14ac:dyDescent="0.25">
      <c r="A25957" s="216">
        <v>45737</v>
      </c>
      <c r="B25957" s="217" t="s">
        <v>211</v>
      </c>
      <c r="C25957" s="218">
        <v>2.5327000000000002</v>
      </c>
    </row>
    <row r="25958" spans="1:3" ht="15" customHeight="1" x14ac:dyDescent="0.25">
      <c r="A25958" s="216">
        <v>45740</v>
      </c>
      <c r="B25958" s="217" t="s">
        <v>211</v>
      </c>
      <c r="C25958" s="218">
        <v>2.5466000000000002</v>
      </c>
    </row>
    <row r="25959" spans="1:3" ht="15" customHeight="1" x14ac:dyDescent="0.25">
      <c r="A25959" s="216">
        <v>45741</v>
      </c>
      <c r="B25959" s="217" t="s">
        <v>211</v>
      </c>
      <c r="C25959" s="218">
        <v>2.5606</v>
      </c>
    </row>
    <row r="25960" spans="1:3" ht="15" customHeight="1" x14ac:dyDescent="0.25">
      <c r="A25960" s="216">
        <v>45742</v>
      </c>
      <c r="B25960" s="217" t="s">
        <v>211</v>
      </c>
      <c r="C25960" s="218">
        <v>2.5746000000000002</v>
      </c>
    </row>
    <row r="25961" spans="1:3" ht="15" customHeight="1" x14ac:dyDescent="0.25">
      <c r="A25961" s="216">
        <v>45743</v>
      </c>
      <c r="B25961" s="217" t="s">
        <v>211</v>
      </c>
      <c r="C25961" s="218">
        <v>2.5886</v>
      </c>
    </row>
    <row r="25962" spans="1:3" ht="15" customHeight="1" x14ac:dyDescent="0.25">
      <c r="A25962" s="216">
        <v>45744</v>
      </c>
      <c r="B25962" s="217" t="s">
        <v>211</v>
      </c>
      <c r="C25962" s="218">
        <v>2.6305000000000001</v>
      </c>
    </row>
    <row r="25963" spans="1:3" ht="15" customHeight="1" x14ac:dyDescent="0.25">
      <c r="A25963" s="216">
        <v>45747</v>
      </c>
      <c r="B25963" s="217" t="s">
        <v>211</v>
      </c>
      <c r="C25963" s="218">
        <v>2.6444999999999999</v>
      </c>
    </row>
    <row r="25964" spans="1:3" ht="15" customHeight="1" x14ac:dyDescent="0.25">
      <c r="A25964" s="216">
        <v>45748</v>
      </c>
      <c r="B25964" s="217" t="s">
        <v>211</v>
      </c>
      <c r="C25964" s="218">
        <v>2.6585000000000001</v>
      </c>
    </row>
    <row r="25965" spans="1:3" ht="15" customHeight="1" x14ac:dyDescent="0.25">
      <c r="A25965" s="216">
        <v>45749</v>
      </c>
      <c r="B25965" s="217" t="s">
        <v>211</v>
      </c>
      <c r="C25965" s="218">
        <v>2.6724999999999999</v>
      </c>
    </row>
    <row r="25966" spans="1:3" ht="15" customHeight="1" x14ac:dyDescent="0.25">
      <c r="A25966" s="216">
        <v>45750</v>
      </c>
      <c r="B25966" s="217" t="s">
        <v>211</v>
      </c>
      <c r="C25966" s="218">
        <v>2.6863999999999999</v>
      </c>
    </row>
    <row r="25967" spans="1:3" ht="15" customHeight="1" x14ac:dyDescent="0.25">
      <c r="A25967" s="216">
        <v>45751</v>
      </c>
      <c r="B25967" s="217" t="s">
        <v>211</v>
      </c>
      <c r="C25967" s="218">
        <v>2.7281</v>
      </c>
    </row>
    <row r="25968" spans="1:3" ht="15" customHeight="1" x14ac:dyDescent="0.25">
      <c r="A25968" s="216">
        <v>45754</v>
      </c>
      <c r="B25968" s="217" t="s">
        <v>211</v>
      </c>
      <c r="C25968" s="218">
        <v>2.7421000000000002</v>
      </c>
    </row>
    <row r="25969" spans="1:3" ht="15" customHeight="1" x14ac:dyDescent="0.25">
      <c r="A25969" s="216">
        <v>45755</v>
      </c>
      <c r="B25969" s="217" t="s">
        <v>211</v>
      </c>
      <c r="C25969" s="218">
        <v>2.7559999999999998</v>
      </c>
    </row>
    <row r="25970" spans="1:3" ht="15" customHeight="1" x14ac:dyDescent="0.25">
      <c r="A25970" s="216">
        <v>45756</v>
      </c>
      <c r="B25970" s="217" t="s">
        <v>211</v>
      </c>
      <c r="C25970" s="218">
        <v>2.77</v>
      </c>
    </row>
    <row r="25971" spans="1:3" ht="15" customHeight="1" x14ac:dyDescent="0.25">
      <c r="A25971" s="216">
        <v>45757</v>
      </c>
      <c r="B25971" s="217" t="s">
        <v>211</v>
      </c>
      <c r="C25971" s="218">
        <v>2.7839</v>
      </c>
    </row>
    <row r="25972" spans="1:3" ht="15" customHeight="1" x14ac:dyDescent="0.25">
      <c r="A25972" s="216">
        <v>45758</v>
      </c>
      <c r="B25972" s="217" t="s">
        <v>211</v>
      </c>
      <c r="C25972" s="218">
        <v>2.8254999999999999</v>
      </c>
    </row>
    <row r="25973" spans="1:3" ht="15" customHeight="1" x14ac:dyDescent="0.25">
      <c r="A25973" s="216">
        <v>45761</v>
      </c>
      <c r="B25973" s="217" t="s">
        <v>211</v>
      </c>
      <c r="C25973" s="218">
        <v>2.8393999999999999</v>
      </c>
    </row>
    <row r="25974" spans="1:3" ht="15" customHeight="1" x14ac:dyDescent="0.25">
      <c r="A25974" s="216">
        <v>45762</v>
      </c>
      <c r="B25974" s="217" t="s">
        <v>211</v>
      </c>
      <c r="C25974" s="218">
        <v>2.8532999999999999</v>
      </c>
    </row>
    <row r="25975" spans="1:3" ht="15" customHeight="1" x14ac:dyDescent="0.25">
      <c r="A25975" s="216">
        <v>45763</v>
      </c>
      <c r="B25975" s="217" t="s">
        <v>211</v>
      </c>
      <c r="C25975" s="218">
        <v>2.8671000000000002</v>
      </c>
    </row>
    <row r="25976" spans="1:3" ht="15" customHeight="1" x14ac:dyDescent="0.25">
      <c r="A25976" s="216">
        <v>45764</v>
      </c>
      <c r="B25976" s="217" t="s">
        <v>211</v>
      </c>
      <c r="C25976" s="218">
        <v>2.9367999999999999</v>
      </c>
    </row>
    <row r="25977" spans="1:3" ht="15" customHeight="1" x14ac:dyDescent="0.25">
      <c r="A25977" s="216">
        <v>45769</v>
      </c>
      <c r="B25977" s="217" t="s">
        <v>211</v>
      </c>
      <c r="C25977" s="218">
        <v>2.9506000000000001</v>
      </c>
    </row>
    <row r="25978" spans="1:3" ht="15" customHeight="1" x14ac:dyDescent="0.25">
      <c r="A25978" s="216">
        <v>45770</v>
      </c>
      <c r="B25978" s="217" t="s">
        <v>211</v>
      </c>
      <c r="C25978" s="218">
        <v>2.9645000000000001</v>
      </c>
    </row>
    <row r="25979" spans="1:3" ht="15" customHeight="1" x14ac:dyDescent="0.25">
      <c r="A25979" s="216">
        <v>45771</v>
      </c>
      <c r="B25979" s="217" t="s">
        <v>211</v>
      </c>
      <c r="C25979" s="218">
        <v>2.9784000000000002</v>
      </c>
    </row>
    <row r="25980" spans="1:3" ht="15" customHeight="1" x14ac:dyDescent="0.25">
      <c r="A25980" s="216">
        <v>45772</v>
      </c>
      <c r="B25980" s="217" t="s">
        <v>211</v>
      </c>
      <c r="C25980" s="218">
        <v>3.02</v>
      </c>
    </row>
    <row r="25981" spans="1:3" ht="15" customHeight="1" x14ac:dyDescent="0.25">
      <c r="A25981" s="216">
        <v>45775</v>
      </c>
      <c r="B25981" s="217" t="s">
        <v>211</v>
      </c>
      <c r="C25981" s="218">
        <v>3.0339</v>
      </c>
    </row>
    <row r="25982" spans="1:3" ht="15" customHeight="1" x14ac:dyDescent="0.25">
      <c r="A25982" s="216">
        <v>45776</v>
      </c>
      <c r="B25982" s="217" t="s">
        <v>211</v>
      </c>
      <c r="C25982" s="218">
        <v>3.0478999999999998</v>
      </c>
    </row>
    <row r="25983" spans="1:3" ht="15" customHeight="1" x14ac:dyDescent="0.25">
      <c r="A25983" s="216">
        <v>45777</v>
      </c>
      <c r="B25983" s="217" t="s">
        <v>211</v>
      </c>
      <c r="C25983" s="218">
        <v>3.0617999999999999</v>
      </c>
    </row>
    <row r="25984" spans="1:3" ht="15" customHeight="1" x14ac:dyDescent="0.25">
      <c r="A25984" s="216">
        <v>45778</v>
      </c>
      <c r="B25984" s="217" t="s">
        <v>211</v>
      </c>
      <c r="C25984" s="218">
        <v>3.0756999999999999</v>
      </c>
    </row>
    <row r="25985" spans="1:3" ht="15" customHeight="1" x14ac:dyDescent="0.25">
      <c r="A25985" s="216">
        <v>45779</v>
      </c>
      <c r="B25985" s="217" t="s">
        <v>211</v>
      </c>
      <c r="C25985" s="218">
        <v>3.1314000000000002</v>
      </c>
    </row>
    <row r="25986" spans="1:3" ht="15" customHeight="1" x14ac:dyDescent="0.25">
      <c r="A25986" s="216">
        <v>45783</v>
      </c>
      <c r="B25986" s="217" t="s">
        <v>211</v>
      </c>
      <c r="C25986" s="218">
        <v>3.1452</v>
      </c>
    </row>
    <row r="25987" spans="1:3" ht="15" customHeight="1" x14ac:dyDescent="0.25">
      <c r="A25987" s="216">
        <v>45784</v>
      </c>
      <c r="B25987" s="217" t="s">
        <v>211</v>
      </c>
      <c r="C25987" s="218">
        <v>3.1591</v>
      </c>
    </row>
    <row r="25988" spans="1:3" ht="15" customHeight="1" x14ac:dyDescent="0.25">
      <c r="A25988" s="216">
        <v>45785</v>
      </c>
      <c r="B25988" s="217" t="s">
        <v>211</v>
      </c>
      <c r="C25988" s="218">
        <v>3.1726999999999999</v>
      </c>
    </row>
    <row r="25989" spans="1:3" ht="15" customHeight="1" x14ac:dyDescent="0.25">
      <c r="A25989" s="216">
        <v>45786</v>
      </c>
      <c r="B25989" s="217" t="s">
        <v>211</v>
      </c>
      <c r="C25989" s="218">
        <v>3.2134</v>
      </c>
    </row>
    <row r="25990" spans="1:3" ht="15" customHeight="1" x14ac:dyDescent="0.25">
      <c r="A25990" s="216">
        <v>45789</v>
      </c>
      <c r="B25990" s="217" t="s">
        <v>211</v>
      </c>
      <c r="C25990" s="218">
        <v>3.2269999999999999</v>
      </c>
    </row>
    <row r="25991" spans="1:3" ht="15" customHeight="1" x14ac:dyDescent="0.25">
      <c r="A25991" s="216">
        <v>45790</v>
      </c>
      <c r="B25991" s="217" t="s">
        <v>211</v>
      </c>
      <c r="C25991" s="218">
        <v>3.2404999999999999</v>
      </c>
    </row>
    <row r="25992" spans="1:3" ht="15" customHeight="1" x14ac:dyDescent="0.25">
      <c r="A25992" s="216">
        <v>45791</v>
      </c>
      <c r="B25992" s="217" t="s">
        <v>211</v>
      </c>
      <c r="C25992" s="218">
        <v>3.2541000000000002</v>
      </c>
    </row>
    <row r="25993" spans="1:3" ht="15" customHeight="1" x14ac:dyDescent="0.25">
      <c r="A25993" s="216">
        <v>45792</v>
      </c>
      <c r="B25993" s="217" t="s">
        <v>211</v>
      </c>
      <c r="C25993" s="218">
        <v>3.2675000000000001</v>
      </c>
    </row>
    <row r="25994" spans="1:3" ht="15" customHeight="1" x14ac:dyDescent="0.25">
      <c r="A25994" s="216">
        <v>45793</v>
      </c>
      <c r="B25994" s="217" t="s">
        <v>211</v>
      </c>
      <c r="C25994" s="218">
        <v>3.3079000000000001</v>
      </c>
    </row>
    <row r="25995" spans="1:3" ht="15" customHeight="1" x14ac:dyDescent="0.25">
      <c r="A25995" s="216">
        <v>45796</v>
      </c>
      <c r="B25995" s="217" t="s">
        <v>211</v>
      </c>
      <c r="C25995" s="218">
        <v>3.3212999999999999</v>
      </c>
    </row>
    <row r="25996" spans="1:3" ht="15" customHeight="1" x14ac:dyDescent="0.25">
      <c r="A25996" s="216">
        <v>45797</v>
      </c>
      <c r="B25996" s="217" t="s">
        <v>211</v>
      </c>
      <c r="C25996" s="218">
        <v>3.3349000000000002</v>
      </c>
    </row>
    <row r="25997" spans="1:3" ht="15" customHeight="1" x14ac:dyDescent="0.25">
      <c r="A25997" s="216">
        <v>45798</v>
      </c>
      <c r="B25997" s="217" t="s">
        <v>211</v>
      </c>
      <c r="C25997" s="218">
        <v>3.3483000000000001</v>
      </c>
    </row>
    <row r="25998" spans="1:3" ht="15" customHeight="1" x14ac:dyDescent="0.25">
      <c r="A25998" s="216">
        <v>45799</v>
      </c>
      <c r="B25998" s="217" t="s">
        <v>211</v>
      </c>
      <c r="C25998" s="218">
        <v>3.3618999999999999</v>
      </c>
    </row>
    <row r="25999" spans="1:3" ht="15" customHeight="1" x14ac:dyDescent="0.25">
      <c r="A25999" s="216">
        <v>45800</v>
      </c>
      <c r="B25999" s="217" t="s">
        <v>211</v>
      </c>
      <c r="C25999" s="218">
        <v>3.4157000000000002</v>
      </c>
    </row>
    <row r="26000" spans="1:3" ht="15" customHeight="1" x14ac:dyDescent="0.25">
      <c r="A26000" s="216">
        <v>45804</v>
      </c>
      <c r="B26000" s="217" t="s">
        <v>211</v>
      </c>
      <c r="C26000" s="218">
        <v>3.4291</v>
      </c>
    </row>
    <row r="26001" spans="1:3" ht="15" customHeight="1" x14ac:dyDescent="0.25">
      <c r="A26001" s="216">
        <v>45805</v>
      </c>
      <c r="B26001" s="217" t="s">
        <v>211</v>
      </c>
      <c r="C26001" s="218">
        <v>3.4424999999999999</v>
      </c>
    </row>
    <row r="26002" spans="1:3" ht="15" customHeight="1" x14ac:dyDescent="0.25">
      <c r="A26002" s="216">
        <v>45806</v>
      </c>
      <c r="B26002" s="217" t="s">
        <v>211</v>
      </c>
      <c r="C26002" s="218">
        <v>3.4559000000000002</v>
      </c>
    </row>
    <row r="26003" spans="1:3" ht="15" customHeight="1" x14ac:dyDescent="0.25">
      <c r="A26003" s="216">
        <v>45807</v>
      </c>
      <c r="B26003" s="217" t="s">
        <v>211</v>
      </c>
      <c r="C26003" s="218">
        <v>3.4963000000000002</v>
      </c>
    </row>
    <row r="26004" spans="1:3" ht="15" customHeight="1" x14ac:dyDescent="0.25">
      <c r="A26004" s="216">
        <v>45810</v>
      </c>
      <c r="B26004" s="217" t="s">
        <v>211</v>
      </c>
      <c r="C26004" s="218">
        <v>3.5097</v>
      </c>
    </row>
    <row r="26005" spans="1:3" ht="15" customHeight="1" x14ac:dyDescent="0.25">
      <c r="A26005" s="216">
        <v>45811</v>
      </c>
      <c r="B26005" s="217" t="s">
        <v>211</v>
      </c>
      <c r="C26005" s="218">
        <v>3.5232000000000001</v>
      </c>
    </row>
    <row r="26006" spans="1:3" ht="15" customHeight="1" x14ac:dyDescent="0.25">
      <c r="A26006" s="216">
        <v>45812</v>
      </c>
      <c r="B26006" s="217" t="s">
        <v>211</v>
      </c>
      <c r="C26006" s="218">
        <v>3.5367000000000002</v>
      </c>
    </row>
    <row r="26007" spans="1:3" ht="15" customHeight="1" x14ac:dyDescent="0.25">
      <c r="A26007" s="216">
        <v>45813</v>
      </c>
      <c r="B26007" s="217" t="s">
        <v>211</v>
      </c>
      <c r="C26007" s="218">
        <v>3.5501</v>
      </c>
    </row>
    <row r="26008" spans="1:3" ht="15" customHeight="1" x14ac:dyDescent="0.25">
      <c r="A26008" s="216">
        <v>45814</v>
      </c>
      <c r="B26008" s="217" t="s">
        <v>211</v>
      </c>
      <c r="C26008" s="218">
        <v>3.5907</v>
      </c>
    </row>
    <row r="26009" spans="1:3" ht="15" customHeight="1" x14ac:dyDescent="0.25">
      <c r="A26009" s="216">
        <v>45817</v>
      </c>
      <c r="B26009" s="217" t="s">
        <v>211</v>
      </c>
      <c r="C26009" s="218">
        <v>3.6042000000000001</v>
      </c>
    </row>
    <row r="26010" spans="1:3" ht="15" customHeight="1" x14ac:dyDescent="0.25">
      <c r="A26010" s="216">
        <v>45818</v>
      </c>
      <c r="B26010" s="217" t="s">
        <v>211</v>
      </c>
      <c r="C26010" s="218">
        <v>3.6177000000000001</v>
      </c>
    </row>
    <row r="26011" spans="1:3" ht="15" customHeight="1" x14ac:dyDescent="0.25">
      <c r="A26011" s="216">
        <v>45819</v>
      </c>
      <c r="B26011" s="217" t="s">
        <v>211</v>
      </c>
      <c r="C26011" s="218">
        <v>3.6312000000000002</v>
      </c>
    </row>
    <row r="26012" spans="1:3" ht="15" customHeight="1" x14ac:dyDescent="0.25">
      <c r="A26012" s="216">
        <v>45820</v>
      </c>
      <c r="B26012" s="217" t="s">
        <v>211</v>
      </c>
      <c r="C26012" s="218">
        <v>3.6446999999999998</v>
      </c>
    </row>
    <row r="26013" spans="1:3" ht="15" customHeight="1" x14ac:dyDescent="0.25">
      <c r="A26013" s="216">
        <v>45821</v>
      </c>
      <c r="B26013" s="217" t="s">
        <v>211</v>
      </c>
      <c r="C26013" s="218">
        <v>3.6850999999999998</v>
      </c>
    </row>
    <row r="26014" spans="1:3" ht="15" customHeight="1" x14ac:dyDescent="0.25">
      <c r="A26014" s="216">
        <v>45824</v>
      </c>
      <c r="B26014" s="217" t="s">
        <v>211</v>
      </c>
      <c r="C26014" s="218">
        <v>3.6985999999999999</v>
      </c>
    </row>
    <row r="26015" spans="1:3" ht="15" customHeight="1" x14ac:dyDescent="0.25">
      <c r="A26015" s="216">
        <v>45825</v>
      </c>
      <c r="B26015" s="217" t="s">
        <v>211</v>
      </c>
      <c r="C26015" s="218">
        <v>3.7121</v>
      </c>
    </row>
    <row r="26016" spans="1:3" ht="15" customHeight="1" x14ac:dyDescent="0.25">
      <c r="A26016" s="216">
        <v>45826</v>
      </c>
      <c r="B26016" s="217" t="s">
        <v>211</v>
      </c>
      <c r="C26016" s="218">
        <v>3.7256</v>
      </c>
    </row>
    <row r="26017" spans="1:3" ht="15" customHeight="1" x14ac:dyDescent="0.25">
      <c r="A26017" s="216">
        <v>45827</v>
      </c>
      <c r="B26017" s="217" t="s">
        <v>211</v>
      </c>
      <c r="C26017" s="218">
        <v>3.7389999999999999</v>
      </c>
    </row>
    <row r="26018" spans="1:3" ht="15" customHeight="1" x14ac:dyDescent="0.25">
      <c r="A26018" s="216">
        <v>45828</v>
      </c>
      <c r="B26018" s="217" t="s">
        <v>211</v>
      </c>
      <c r="C26018" s="218">
        <v>3.7795000000000001</v>
      </c>
    </row>
    <row r="26019" spans="1:3" ht="15" customHeight="1" x14ac:dyDescent="0.25">
      <c r="A26019" s="216">
        <v>45831</v>
      </c>
      <c r="B26019" s="217" t="s">
        <v>211</v>
      </c>
      <c r="C26019" s="218">
        <v>3.7930000000000001</v>
      </c>
    </row>
    <row r="26020" spans="1:3" ht="15" customHeight="1" x14ac:dyDescent="0.25">
      <c r="A26020" s="216">
        <v>45832</v>
      </c>
      <c r="B26020" s="217" t="s">
        <v>211</v>
      </c>
      <c r="C26020" s="218">
        <v>3.8065000000000002</v>
      </c>
    </row>
    <row r="26021" spans="1:3" ht="15" customHeight="1" x14ac:dyDescent="0.25">
      <c r="A26021" s="216">
        <v>45833</v>
      </c>
      <c r="B26021" s="217" t="s">
        <v>211</v>
      </c>
      <c r="C26021" s="218">
        <v>3.82</v>
      </c>
    </row>
    <row r="26022" spans="1:3" ht="15" customHeight="1" x14ac:dyDescent="0.25">
      <c r="A26022" s="216">
        <v>45834</v>
      </c>
      <c r="B26022" s="217" t="s">
        <v>211</v>
      </c>
      <c r="C26022" s="218">
        <v>3.8334999999999999</v>
      </c>
    </row>
    <row r="26023" spans="1:3" ht="15" customHeight="1" x14ac:dyDescent="0.25">
      <c r="A26023" s="216">
        <v>45835</v>
      </c>
      <c r="B26023" s="217" t="s">
        <v>211</v>
      </c>
      <c r="C26023" s="218">
        <v>3.8740000000000001</v>
      </c>
    </row>
    <row r="26024" spans="1:3" ht="15" customHeight="1" x14ac:dyDescent="0.25">
      <c r="A26024" s="216">
        <v>45838</v>
      </c>
      <c r="B26024" s="217" t="s">
        <v>211</v>
      </c>
      <c r="C26024" s="218">
        <v>3.8875999999999999</v>
      </c>
    </row>
    <row r="26025" spans="1:3" ht="15" customHeight="1" x14ac:dyDescent="0.25">
      <c r="A26025" s="216">
        <v>45839</v>
      </c>
      <c r="B26025" s="217" t="s">
        <v>211</v>
      </c>
      <c r="C26025" s="218">
        <v>3.9011</v>
      </c>
    </row>
    <row r="26026" spans="1:3" ht="15" customHeight="1" x14ac:dyDescent="0.25">
      <c r="A26026" s="216">
        <v>45840</v>
      </c>
      <c r="B26026" s="217" t="s">
        <v>211</v>
      </c>
      <c r="C26026" s="218">
        <v>3.9144999999999999</v>
      </c>
    </row>
    <row r="26027" spans="1:3" ht="15" customHeight="1" x14ac:dyDescent="0.25">
      <c r="A26027" s="216">
        <v>45841</v>
      </c>
      <c r="B26027" s="217" t="s">
        <v>211</v>
      </c>
      <c r="C26027" s="218">
        <v>3.9279999999999999</v>
      </c>
    </row>
    <row r="26028" spans="1:3" ht="15" customHeight="1" x14ac:dyDescent="0.25">
      <c r="A26028" s="216">
        <v>45842</v>
      </c>
      <c r="B26028" s="217" t="s">
        <v>211</v>
      </c>
      <c r="C26028" s="218">
        <v>3.9683999999999999</v>
      </c>
    </row>
    <row r="26029" spans="1:3" ht="15" customHeight="1" x14ac:dyDescent="0.25">
      <c r="A26029" s="216">
        <v>45845</v>
      </c>
      <c r="B26029" s="217" t="s">
        <v>211</v>
      </c>
      <c r="C26029" s="218">
        <v>3.9819</v>
      </c>
    </row>
    <row r="26030" spans="1:3" ht="15" customHeight="1" x14ac:dyDescent="0.25">
      <c r="A26030" s="216">
        <v>45846</v>
      </c>
      <c r="B26030" s="217" t="s">
        <v>211</v>
      </c>
      <c r="C26030" s="218">
        <v>3.9952999999999999</v>
      </c>
    </row>
    <row r="26031" spans="1:3" ht="15" customHeight="1" x14ac:dyDescent="0.25">
      <c r="A26031" s="216">
        <v>45847</v>
      </c>
      <c r="B26031" s="217" t="s">
        <v>211</v>
      </c>
      <c r="C26031" s="218">
        <v>4.0087999999999999</v>
      </c>
    </row>
    <row r="26032" spans="1:3" ht="15" customHeight="1" x14ac:dyDescent="0.25">
      <c r="A26032" s="216">
        <v>45848</v>
      </c>
      <c r="B26032" s="217" t="s">
        <v>211</v>
      </c>
      <c r="C26032" s="218">
        <v>4.0221999999999998</v>
      </c>
    </row>
    <row r="26033" spans="1:3" ht="15" customHeight="1" x14ac:dyDescent="0.25">
      <c r="A26033" s="216">
        <v>45849</v>
      </c>
      <c r="B26033" s="217" t="s">
        <v>211</v>
      </c>
      <c r="C26033" s="218">
        <v>4.0625</v>
      </c>
    </row>
    <row r="26034" spans="1:3" ht="15" customHeight="1" x14ac:dyDescent="0.25">
      <c r="A26034" s="216">
        <v>45852</v>
      </c>
      <c r="B26034" s="217" t="s">
        <v>211</v>
      </c>
      <c r="C26034" s="218">
        <v>4.0758999999999999</v>
      </c>
    </row>
    <row r="26035" spans="1:3" ht="15" customHeight="1" x14ac:dyDescent="0.25">
      <c r="A26035" s="216">
        <v>45853</v>
      </c>
      <c r="B26035" s="217" t="s">
        <v>211</v>
      </c>
      <c r="C26035" s="218">
        <v>4.0894000000000004</v>
      </c>
    </row>
    <row r="26036" spans="1:3" ht="15" customHeight="1" x14ac:dyDescent="0.25">
      <c r="A26036" s="216">
        <v>45854</v>
      </c>
      <c r="B26036" s="217" t="s">
        <v>211</v>
      </c>
      <c r="C26036" s="218">
        <v>4.1028000000000002</v>
      </c>
    </row>
    <row r="26037" spans="1:3" ht="15" customHeight="1" x14ac:dyDescent="0.25">
      <c r="A26037" s="216">
        <v>45855</v>
      </c>
      <c r="B26037" s="217" t="s">
        <v>211</v>
      </c>
      <c r="C26037" s="218">
        <v>4.1162000000000001</v>
      </c>
    </row>
    <row r="26038" spans="1:3" ht="15" customHeight="1" x14ac:dyDescent="0.25">
      <c r="A26038" s="216">
        <v>45856</v>
      </c>
      <c r="B26038" s="217" t="s">
        <v>211</v>
      </c>
      <c r="C26038" s="218">
        <v>4.1562999999999999</v>
      </c>
    </row>
    <row r="26039" spans="1:3" ht="15" customHeight="1" x14ac:dyDescent="0.25">
      <c r="A26039" s="216">
        <v>45859</v>
      </c>
      <c r="B26039" s="217" t="s">
        <v>211</v>
      </c>
      <c r="C26039" s="218">
        <v>4.1696999999999997</v>
      </c>
    </row>
    <row r="26040" spans="1:3" ht="15" customHeight="1" x14ac:dyDescent="0.25">
      <c r="A26040" s="216">
        <v>45860</v>
      </c>
      <c r="B26040" s="217" t="s">
        <v>211</v>
      </c>
      <c r="C26040" s="218">
        <v>4.1830999999999996</v>
      </c>
    </row>
    <row r="26041" spans="1:3" ht="15" customHeight="1" x14ac:dyDescent="0.25">
      <c r="A26041" s="216">
        <v>45861</v>
      </c>
      <c r="B26041" s="217" t="s">
        <v>211</v>
      </c>
      <c r="C26041" s="218">
        <v>4.1963999999999997</v>
      </c>
    </row>
    <row r="26042" spans="1:3" ht="15" customHeight="1" x14ac:dyDescent="0.25">
      <c r="A26042" s="216">
        <v>45862</v>
      </c>
      <c r="B26042" s="217" t="s">
        <v>211</v>
      </c>
      <c r="C26042" s="218">
        <v>4.2098000000000004</v>
      </c>
    </row>
    <row r="26043" spans="1:3" ht="15" customHeight="1" x14ac:dyDescent="0.25">
      <c r="A26043" s="216">
        <v>45863</v>
      </c>
      <c r="B26043" s="217" t="s">
        <v>211</v>
      </c>
      <c r="C26043" s="218">
        <v>4.2497999999999996</v>
      </c>
    </row>
    <row r="26044" spans="1:3" ht="15" customHeight="1" x14ac:dyDescent="0.25">
      <c r="A26044" s="216">
        <v>45866</v>
      </c>
      <c r="B26044" s="217" t="s">
        <v>211</v>
      </c>
      <c r="C26044" s="218">
        <v>4.2632000000000003</v>
      </c>
    </row>
    <row r="26045" spans="1:3" ht="15" customHeight="1" x14ac:dyDescent="0.25">
      <c r="A26045" s="216">
        <v>45867</v>
      </c>
      <c r="B26045" s="217" t="s">
        <v>211</v>
      </c>
      <c r="C26045" s="218">
        <v>4.2765000000000004</v>
      </c>
    </row>
    <row r="26046" spans="1:3" ht="15" customHeight="1" x14ac:dyDescent="0.25">
      <c r="A26046" s="216">
        <v>45868</v>
      </c>
      <c r="B26046" s="217" t="s">
        <v>211</v>
      </c>
      <c r="C26046" s="218">
        <v>4.2899000000000003</v>
      </c>
    </row>
    <row r="26047" spans="1:3" ht="15" customHeight="1" x14ac:dyDescent="0.25">
      <c r="A26047" s="216">
        <v>45869</v>
      </c>
      <c r="B26047" s="217" t="s">
        <v>211</v>
      </c>
      <c r="C26047" s="218">
        <v>4.3033000000000001</v>
      </c>
    </row>
    <row r="26048" spans="1:3" ht="15" customHeight="1" x14ac:dyDescent="0.25">
      <c r="A26048" s="216">
        <v>45870</v>
      </c>
      <c r="B26048" s="217" t="s">
        <v>211</v>
      </c>
      <c r="C26048" s="218">
        <v>4.3434999999999997</v>
      </c>
    </row>
    <row r="26049" spans="1:3" ht="15" customHeight="1" x14ac:dyDescent="0.25">
      <c r="A26049" s="216">
        <v>45873</v>
      </c>
      <c r="B26049" s="217" t="s">
        <v>211</v>
      </c>
      <c r="C26049" s="218">
        <v>4.3567999999999998</v>
      </c>
    </row>
    <row r="26050" spans="1:3" ht="15" customHeight="1" x14ac:dyDescent="0.25">
      <c r="A26050" s="216">
        <v>45874</v>
      </c>
      <c r="B26050" s="217" t="s">
        <v>211</v>
      </c>
      <c r="C26050" s="218">
        <v>4.3700999999999999</v>
      </c>
    </row>
    <row r="26051" spans="1:3" ht="15" customHeight="1" x14ac:dyDescent="0.25">
      <c r="A26051" s="216">
        <v>45875</v>
      </c>
      <c r="B26051" s="217" t="s">
        <v>211</v>
      </c>
      <c r="C26051" s="218">
        <v>4.3834</v>
      </c>
    </row>
    <row r="26052" spans="1:3" ht="15" customHeight="1" x14ac:dyDescent="0.25">
      <c r="A26052" s="216">
        <v>45876</v>
      </c>
      <c r="B26052" s="217" t="s">
        <v>211</v>
      </c>
      <c r="C26052" s="218">
        <v>4.3963999999999999</v>
      </c>
    </row>
    <row r="26053" spans="1:3" ht="15" customHeight="1" x14ac:dyDescent="0.25">
      <c r="A26053" s="216">
        <v>45877</v>
      </c>
      <c r="B26053" s="217" t="s">
        <v>211</v>
      </c>
      <c r="C26053" s="218">
        <v>4.4349999999999996</v>
      </c>
    </row>
    <row r="26054" spans="1:3" ht="15" customHeight="1" x14ac:dyDescent="0.25">
      <c r="A26054" s="216">
        <v>45880</v>
      </c>
      <c r="B26054" s="217" t="s">
        <v>211</v>
      </c>
      <c r="C26054" s="218">
        <v>4.4478999999999997</v>
      </c>
    </row>
    <row r="26055" spans="1:3" ht="15" customHeight="1" x14ac:dyDescent="0.25">
      <c r="A26055" s="216">
        <v>45881</v>
      </c>
      <c r="B26055" s="217" t="s">
        <v>211</v>
      </c>
      <c r="C26055" s="218">
        <v>4.4607000000000001</v>
      </c>
    </row>
    <row r="26056" spans="1:3" ht="15" customHeight="1" x14ac:dyDescent="0.25">
      <c r="A26056" s="216">
        <v>45882</v>
      </c>
      <c r="B26056" s="217" t="s">
        <v>211</v>
      </c>
      <c r="C26056" s="218">
        <v>4.4736000000000002</v>
      </c>
    </row>
    <row r="26057" spans="1:3" ht="15" customHeight="1" x14ac:dyDescent="0.25">
      <c r="A26057" s="216">
        <v>45883</v>
      </c>
      <c r="B26057" s="217" t="s">
        <v>211</v>
      </c>
      <c r="C26057" s="218">
        <v>4.4865000000000004</v>
      </c>
    </row>
    <row r="26058" spans="1:3" ht="15" customHeight="1" x14ac:dyDescent="0.25">
      <c r="A26058" s="216">
        <v>45884</v>
      </c>
      <c r="B26058" s="217" t="s">
        <v>211</v>
      </c>
      <c r="C26058" s="218">
        <v>4.5250000000000004</v>
      </c>
    </row>
    <row r="26059" spans="1:3" ht="15" customHeight="1" x14ac:dyDescent="0.25">
      <c r="A26059" s="216">
        <v>45887</v>
      </c>
      <c r="B26059" s="217" t="s">
        <v>211</v>
      </c>
      <c r="C26059" s="218">
        <v>4.5377999999999998</v>
      </c>
    </row>
    <row r="26060" spans="1:3" ht="15" customHeight="1" x14ac:dyDescent="0.25">
      <c r="A26060" s="216">
        <v>45888</v>
      </c>
      <c r="B26060" s="217" t="s">
        <v>211</v>
      </c>
      <c r="C26060" s="218">
        <v>4.5506000000000002</v>
      </c>
    </row>
    <row r="26061" spans="1:3" ht="15" customHeight="1" x14ac:dyDescent="0.25">
      <c r="A26061" s="216">
        <v>45889</v>
      </c>
      <c r="B26061" s="217" t="s">
        <v>211</v>
      </c>
      <c r="C26061" s="218">
        <v>4.5633999999999997</v>
      </c>
    </row>
    <row r="26062" spans="1:3" ht="15" customHeight="1" x14ac:dyDescent="0.25">
      <c r="A26062" s="216">
        <v>45890</v>
      </c>
      <c r="B26062" s="217" t="s">
        <v>211</v>
      </c>
      <c r="C26062" s="218">
        <v>4.5762999999999998</v>
      </c>
    </row>
    <row r="26063" spans="1:3" ht="15" customHeight="1" x14ac:dyDescent="0.25">
      <c r="A26063" s="216">
        <v>45891</v>
      </c>
      <c r="B26063" s="217" t="s">
        <v>211</v>
      </c>
      <c r="C26063" s="218">
        <v>4.6276999999999999</v>
      </c>
    </row>
    <row r="26064" spans="1:3" ht="15" customHeight="1" x14ac:dyDescent="0.25">
      <c r="A26064" s="216">
        <v>45895</v>
      </c>
      <c r="B26064" s="217" t="s">
        <v>211</v>
      </c>
      <c r="C26064" s="218">
        <v>4.6405000000000003</v>
      </c>
    </row>
    <row r="26065" spans="1:3" ht="15" customHeight="1" x14ac:dyDescent="0.25">
      <c r="A26065" s="216">
        <v>45896</v>
      </c>
      <c r="B26065" s="217" t="s">
        <v>211</v>
      </c>
      <c r="C26065" s="218">
        <v>4.6534000000000004</v>
      </c>
    </row>
    <row r="26066" spans="1:3" ht="15" customHeight="1" x14ac:dyDescent="0.25">
      <c r="A26066" s="216">
        <v>45897</v>
      </c>
      <c r="B26066" s="217" t="s">
        <v>211</v>
      </c>
      <c r="C26066" s="218">
        <v>4.6661999999999999</v>
      </c>
    </row>
    <row r="26067" spans="1:3" ht="15" customHeight="1" x14ac:dyDescent="0.25">
      <c r="A26067" s="216">
        <v>45898</v>
      </c>
      <c r="B26067" s="217" t="s">
        <v>211</v>
      </c>
      <c r="C26067" s="218">
        <v>4.7047999999999996</v>
      </c>
    </row>
    <row r="26068" spans="1:3" ht="15" customHeight="1" x14ac:dyDescent="0.25">
      <c r="A26068" s="216">
        <v>45901</v>
      </c>
      <c r="B26068" s="217" t="s">
        <v>211</v>
      </c>
      <c r="C26068" s="218">
        <v>4.7176</v>
      </c>
    </row>
    <row r="26069" spans="1:3" ht="15" customHeight="1" x14ac:dyDescent="0.25">
      <c r="A26069" s="216">
        <v>45902</v>
      </c>
      <c r="B26069" s="217" t="s">
        <v>211</v>
      </c>
      <c r="C26069" s="218">
        <v>4.7305000000000001</v>
      </c>
    </row>
    <row r="26070" spans="1:3" ht="15" customHeight="1" x14ac:dyDescent="0.25">
      <c r="A26070" s="216">
        <v>45903</v>
      </c>
      <c r="B26070" s="217" t="s">
        <v>211</v>
      </c>
      <c r="C26070" s="218">
        <v>4.7432999999999996</v>
      </c>
    </row>
    <row r="26071" spans="1:3" ht="15" customHeight="1" x14ac:dyDescent="0.25">
      <c r="A26071" s="216">
        <v>45904</v>
      </c>
      <c r="B26071" s="217" t="s">
        <v>211</v>
      </c>
      <c r="C26071" s="218">
        <v>4.7561</v>
      </c>
    </row>
    <row r="26072" spans="1:3" ht="15" customHeight="1" x14ac:dyDescent="0.25">
      <c r="A26072" s="216">
        <v>45905</v>
      </c>
      <c r="B26072" s="217" t="s">
        <v>211</v>
      </c>
      <c r="C26072" s="218">
        <v>4.7946</v>
      </c>
    </row>
    <row r="26073" spans="1:3" ht="15" customHeight="1" x14ac:dyDescent="0.25">
      <c r="A26073" s="216">
        <v>45908</v>
      </c>
      <c r="B26073" s="217" t="s">
        <v>211</v>
      </c>
      <c r="C26073" s="218">
        <v>4.8074000000000003</v>
      </c>
    </row>
    <row r="26074" spans="1:3" ht="15" customHeight="1" x14ac:dyDescent="0.25">
      <c r="A26074" s="216">
        <v>45909</v>
      </c>
      <c r="B26074" s="217" t="s">
        <v>211</v>
      </c>
      <c r="C26074" s="218">
        <v>4.8201999999999998</v>
      </c>
    </row>
    <row r="26075" spans="1:3" ht="15" customHeight="1" x14ac:dyDescent="0.25">
      <c r="A26075" s="216">
        <v>45910</v>
      </c>
      <c r="B26075" s="217" t="s">
        <v>211</v>
      </c>
      <c r="C26075" s="218">
        <v>4.8330000000000002</v>
      </c>
    </row>
    <row r="26076" spans="1:3" ht="15" customHeight="1" x14ac:dyDescent="0.25">
      <c r="A26076" s="216">
        <v>45911</v>
      </c>
      <c r="B26076" s="217" t="s">
        <v>211</v>
      </c>
      <c r="C26076" s="218">
        <v>4.8457999999999997</v>
      </c>
    </row>
    <row r="26077" spans="1:3" ht="15" customHeight="1" x14ac:dyDescent="0.25">
      <c r="A26077" s="216">
        <v>45912</v>
      </c>
      <c r="B26077" s="217" t="s">
        <v>211</v>
      </c>
      <c r="C26077" s="218">
        <v>4.8844000000000003</v>
      </c>
    </row>
    <row r="26078" spans="1:3" ht="15" customHeight="1" x14ac:dyDescent="0.25">
      <c r="A26078" s="216">
        <v>45915</v>
      </c>
      <c r="B26078" s="217" t="s">
        <v>211</v>
      </c>
      <c r="C26078" s="218">
        <v>4.8973000000000004</v>
      </c>
    </row>
    <row r="26079" spans="1:3" ht="15" customHeight="1" x14ac:dyDescent="0.25">
      <c r="A26079" s="216">
        <v>45916</v>
      </c>
      <c r="B26079" s="217" t="s">
        <v>211</v>
      </c>
      <c r="C26079" s="218">
        <v>4.9100999999999999</v>
      </c>
    </row>
    <row r="26080" spans="1:3" ht="15" customHeight="1" x14ac:dyDescent="0.25">
      <c r="A26080" s="216">
        <v>45917</v>
      </c>
      <c r="B26080" s="217" t="s">
        <v>211</v>
      </c>
      <c r="C26080" s="218">
        <v>4.923</v>
      </c>
    </row>
    <row r="26081" spans="1:3" ht="15" customHeight="1" x14ac:dyDescent="0.25">
      <c r="A26081" s="216">
        <v>45918</v>
      </c>
      <c r="B26081" s="217" t="s">
        <v>211</v>
      </c>
      <c r="C26081" s="218">
        <v>4.9358000000000004</v>
      </c>
    </row>
    <row r="26082" spans="1:3" ht="15" customHeight="1" x14ac:dyDescent="0.25">
      <c r="A26082" s="216">
        <v>45919</v>
      </c>
      <c r="B26082" s="217" t="s">
        <v>211</v>
      </c>
      <c r="C26082" s="218">
        <v>4.9743000000000004</v>
      </c>
    </row>
    <row r="26083" spans="1:3" ht="15" customHeight="1" x14ac:dyDescent="0.25">
      <c r="A26083" s="216">
        <v>45922</v>
      </c>
      <c r="B26083" s="217" t="s">
        <v>211</v>
      </c>
      <c r="C26083" s="218">
        <v>4.9870999999999999</v>
      </c>
    </row>
    <row r="26084" spans="1:3" ht="15" customHeight="1" x14ac:dyDescent="0.25">
      <c r="A26084" s="216">
        <v>45923</v>
      </c>
      <c r="B26084" s="217" t="s">
        <v>211</v>
      </c>
      <c r="C26084" s="218">
        <v>5</v>
      </c>
    </row>
    <row r="26085" spans="1:3" ht="15" customHeight="1" x14ac:dyDescent="0.25">
      <c r="A26085" s="216">
        <v>45924</v>
      </c>
      <c r="B26085" s="217" t="s">
        <v>211</v>
      </c>
      <c r="C26085" s="218">
        <v>5.0128000000000004</v>
      </c>
    </row>
    <row r="26086" spans="1:3" ht="15" customHeight="1" x14ac:dyDescent="0.25">
      <c r="A26086" s="216">
        <v>45925</v>
      </c>
      <c r="B26086" s="217" t="s">
        <v>211</v>
      </c>
      <c r="C26086" s="218">
        <v>5.0256999999999996</v>
      </c>
    </row>
    <row r="26087" spans="1:3" ht="15" customHeight="1" x14ac:dyDescent="0.25">
      <c r="A26087" s="216">
        <v>45926</v>
      </c>
      <c r="B26087" s="217" t="s">
        <v>211</v>
      </c>
      <c r="C26087" s="218">
        <v>5.0643000000000002</v>
      </c>
    </row>
    <row r="26088" spans="1:3" ht="15" customHeight="1" x14ac:dyDescent="0.25">
      <c r="A26088" s="216">
        <v>45929</v>
      </c>
      <c r="B26088" s="217" t="s">
        <v>211</v>
      </c>
      <c r="C26088" s="218">
        <v>5.0770999999999997</v>
      </c>
    </row>
    <row r="26089" spans="1:3" ht="15" customHeight="1" x14ac:dyDescent="0.25">
      <c r="A26089" s="216">
        <v>45930</v>
      </c>
      <c r="B26089" s="217" t="s">
        <v>211</v>
      </c>
      <c r="C26089" s="218">
        <v>5.0900999999999996</v>
      </c>
    </row>
    <row r="26090" spans="1:3" ht="15" customHeight="1" x14ac:dyDescent="0.25">
      <c r="A26090" s="216">
        <v>45566</v>
      </c>
      <c r="B26090" s="217" t="s">
        <v>222</v>
      </c>
      <c r="C26090" s="218">
        <v>1.4999999999999999E-2</v>
      </c>
    </row>
    <row r="26091" spans="1:3" ht="15" customHeight="1" x14ac:dyDescent="0.25">
      <c r="A26091" s="216">
        <v>45567</v>
      </c>
      <c r="B26091" s="217" t="s">
        <v>222</v>
      </c>
      <c r="C26091" s="218">
        <v>0.03</v>
      </c>
    </row>
    <row r="26092" spans="1:3" ht="15" customHeight="1" x14ac:dyDescent="0.25">
      <c r="A26092" s="216">
        <v>45568</v>
      </c>
      <c r="B26092" s="217" t="s">
        <v>222</v>
      </c>
      <c r="C26092" s="218">
        <v>4.4900000000000002E-2</v>
      </c>
    </row>
    <row r="26093" spans="1:3" ht="15" customHeight="1" x14ac:dyDescent="0.25">
      <c r="A26093" s="216">
        <v>45569</v>
      </c>
      <c r="B26093" s="217" t="s">
        <v>222</v>
      </c>
      <c r="C26093" s="218">
        <v>8.9899999999999994E-2</v>
      </c>
    </row>
    <row r="26094" spans="1:3" ht="15" customHeight="1" x14ac:dyDescent="0.25">
      <c r="A26094" s="216">
        <v>45572</v>
      </c>
      <c r="B26094" s="217" t="s">
        <v>222</v>
      </c>
      <c r="C26094" s="218">
        <v>0.10489999999999999</v>
      </c>
    </row>
    <row r="26095" spans="1:3" ht="15" customHeight="1" x14ac:dyDescent="0.25">
      <c r="A26095" s="216">
        <v>45573</v>
      </c>
      <c r="B26095" s="217" t="s">
        <v>222</v>
      </c>
      <c r="C26095" s="218">
        <v>0.11990000000000001</v>
      </c>
    </row>
    <row r="26096" spans="1:3" ht="15" customHeight="1" x14ac:dyDescent="0.25">
      <c r="A26096" s="216">
        <v>45574</v>
      </c>
      <c r="B26096" s="217" t="s">
        <v>222</v>
      </c>
      <c r="C26096" s="218">
        <v>0.13489999999999999</v>
      </c>
    </row>
    <row r="26097" spans="1:3" ht="15" customHeight="1" x14ac:dyDescent="0.25">
      <c r="A26097" s="216">
        <v>45575</v>
      </c>
      <c r="B26097" s="217" t="s">
        <v>222</v>
      </c>
      <c r="C26097" s="218">
        <v>0.14990000000000001</v>
      </c>
    </row>
    <row r="26098" spans="1:3" ht="15" customHeight="1" x14ac:dyDescent="0.25">
      <c r="A26098" s="216">
        <v>45576</v>
      </c>
      <c r="B26098" s="217" t="s">
        <v>222</v>
      </c>
      <c r="C26098" s="218">
        <v>0.19489999999999999</v>
      </c>
    </row>
    <row r="26099" spans="1:3" ht="15" customHeight="1" x14ac:dyDescent="0.25">
      <c r="A26099" s="216">
        <v>45579</v>
      </c>
      <c r="B26099" s="217" t="s">
        <v>222</v>
      </c>
      <c r="C26099" s="218">
        <v>0.2099</v>
      </c>
    </row>
    <row r="26100" spans="1:3" ht="15" customHeight="1" x14ac:dyDescent="0.25">
      <c r="A26100" s="216">
        <v>45580</v>
      </c>
      <c r="B26100" s="217" t="s">
        <v>222</v>
      </c>
      <c r="C26100" s="218">
        <v>0.22489999999999999</v>
      </c>
    </row>
    <row r="26101" spans="1:3" ht="15" customHeight="1" x14ac:dyDescent="0.25">
      <c r="A26101" s="216">
        <v>45581</v>
      </c>
      <c r="B26101" s="217" t="s">
        <v>222</v>
      </c>
      <c r="C26101" s="218">
        <v>0.2399</v>
      </c>
    </row>
    <row r="26102" spans="1:3" ht="15" customHeight="1" x14ac:dyDescent="0.25">
      <c r="A26102" s="216">
        <v>45582</v>
      </c>
      <c r="B26102" s="217" t="s">
        <v>222</v>
      </c>
      <c r="C26102" s="218">
        <v>0.25490000000000002</v>
      </c>
    </row>
    <row r="26103" spans="1:3" ht="15" customHeight="1" x14ac:dyDescent="0.25">
      <c r="A26103" s="216">
        <v>45583</v>
      </c>
      <c r="B26103" s="217" t="s">
        <v>222</v>
      </c>
      <c r="C26103" s="218">
        <v>0.29970000000000002</v>
      </c>
    </row>
    <row r="26104" spans="1:3" ht="15" customHeight="1" x14ac:dyDescent="0.25">
      <c r="A26104" s="216">
        <v>45586</v>
      </c>
      <c r="B26104" s="217" t="s">
        <v>222</v>
      </c>
      <c r="C26104" s="218">
        <v>0.31469999999999998</v>
      </c>
    </row>
    <row r="26105" spans="1:3" ht="15" customHeight="1" x14ac:dyDescent="0.25">
      <c r="A26105" s="216">
        <v>45587</v>
      </c>
      <c r="B26105" s="217" t="s">
        <v>222</v>
      </c>
      <c r="C26105" s="218">
        <v>0.3296</v>
      </c>
    </row>
    <row r="26106" spans="1:3" ht="15" customHeight="1" x14ac:dyDescent="0.25">
      <c r="A26106" s="216">
        <v>45588</v>
      </c>
      <c r="B26106" s="217" t="s">
        <v>222</v>
      </c>
      <c r="C26106" s="218">
        <v>0.34460000000000002</v>
      </c>
    </row>
    <row r="26107" spans="1:3" ht="15" customHeight="1" x14ac:dyDescent="0.25">
      <c r="A26107" s="216">
        <v>45589</v>
      </c>
      <c r="B26107" s="217" t="s">
        <v>222</v>
      </c>
      <c r="C26107" s="218">
        <v>0.35949999999999999</v>
      </c>
    </row>
    <row r="26108" spans="1:3" ht="15" customHeight="1" x14ac:dyDescent="0.25">
      <c r="A26108" s="216">
        <v>45590</v>
      </c>
      <c r="B26108" s="217" t="s">
        <v>222</v>
      </c>
      <c r="C26108" s="218">
        <v>0.40439999999999998</v>
      </c>
    </row>
    <row r="26109" spans="1:3" ht="15" customHeight="1" x14ac:dyDescent="0.25">
      <c r="A26109" s="216">
        <v>45593</v>
      </c>
      <c r="B26109" s="217" t="s">
        <v>222</v>
      </c>
      <c r="C26109" s="218">
        <v>0.41930000000000001</v>
      </c>
    </row>
    <row r="26110" spans="1:3" ht="15" customHeight="1" x14ac:dyDescent="0.25">
      <c r="A26110" s="216">
        <v>45594</v>
      </c>
      <c r="B26110" s="217" t="s">
        <v>222</v>
      </c>
      <c r="C26110" s="218">
        <v>0.43430000000000002</v>
      </c>
    </row>
    <row r="26111" spans="1:3" ht="15" customHeight="1" x14ac:dyDescent="0.25">
      <c r="A26111" s="216">
        <v>45595</v>
      </c>
      <c r="B26111" s="217" t="s">
        <v>222</v>
      </c>
      <c r="C26111" s="218">
        <v>0.44919999999999999</v>
      </c>
    </row>
    <row r="26112" spans="1:3" ht="15" customHeight="1" x14ac:dyDescent="0.25">
      <c r="A26112" s="216">
        <v>45596</v>
      </c>
      <c r="B26112" s="217" t="s">
        <v>222</v>
      </c>
      <c r="C26112" s="218">
        <v>0.4642</v>
      </c>
    </row>
    <row r="26113" spans="1:3" ht="15" customHeight="1" x14ac:dyDescent="0.25">
      <c r="A26113" s="216">
        <v>45597</v>
      </c>
      <c r="B26113" s="217" t="s">
        <v>222</v>
      </c>
      <c r="C26113" s="218">
        <v>0.50900000000000001</v>
      </c>
    </row>
    <row r="26114" spans="1:3" ht="15" customHeight="1" x14ac:dyDescent="0.25">
      <c r="A26114" s="216">
        <v>45600</v>
      </c>
      <c r="B26114" s="217" t="s">
        <v>222</v>
      </c>
      <c r="C26114" s="218">
        <v>0.52390000000000003</v>
      </c>
    </row>
    <row r="26115" spans="1:3" ht="15" customHeight="1" x14ac:dyDescent="0.25">
      <c r="A26115" s="216">
        <v>45601</v>
      </c>
      <c r="B26115" s="217" t="s">
        <v>222</v>
      </c>
      <c r="C26115" s="218">
        <v>0.53890000000000005</v>
      </c>
    </row>
    <row r="26116" spans="1:3" ht="15" customHeight="1" x14ac:dyDescent="0.25">
      <c r="A26116" s="216">
        <v>45602</v>
      </c>
      <c r="B26116" s="217" t="s">
        <v>222</v>
      </c>
      <c r="C26116" s="218">
        <v>0.55379999999999996</v>
      </c>
    </row>
    <row r="26117" spans="1:3" ht="15" customHeight="1" x14ac:dyDescent="0.25">
      <c r="A26117" s="216">
        <v>45603</v>
      </c>
      <c r="B26117" s="217" t="s">
        <v>222</v>
      </c>
      <c r="C26117" s="218">
        <v>0.56840000000000002</v>
      </c>
    </row>
    <row r="26118" spans="1:3" ht="15" customHeight="1" x14ac:dyDescent="0.25">
      <c r="A26118" s="216">
        <v>45604</v>
      </c>
      <c r="B26118" s="217" t="s">
        <v>222</v>
      </c>
      <c r="C26118" s="218">
        <v>0.61219999999999997</v>
      </c>
    </row>
    <row r="26119" spans="1:3" ht="15" customHeight="1" x14ac:dyDescent="0.25">
      <c r="A26119" s="216">
        <v>45607</v>
      </c>
      <c r="B26119" s="217" t="s">
        <v>222</v>
      </c>
      <c r="C26119" s="218">
        <v>0.62680000000000002</v>
      </c>
    </row>
    <row r="26120" spans="1:3" ht="15" customHeight="1" x14ac:dyDescent="0.25">
      <c r="A26120" s="216">
        <v>45608</v>
      </c>
      <c r="B26120" s="217" t="s">
        <v>222</v>
      </c>
      <c r="C26120" s="218">
        <v>0.64139999999999997</v>
      </c>
    </row>
    <row r="26121" spans="1:3" ht="15" customHeight="1" x14ac:dyDescent="0.25">
      <c r="A26121" s="216">
        <v>45609</v>
      </c>
      <c r="B26121" s="217" t="s">
        <v>222</v>
      </c>
      <c r="C26121" s="218">
        <v>0.65600000000000003</v>
      </c>
    </row>
    <row r="26122" spans="1:3" ht="15" customHeight="1" x14ac:dyDescent="0.25">
      <c r="A26122" s="216">
        <v>45610</v>
      </c>
      <c r="B26122" s="217" t="s">
        <v>222</v>
      </c>
      <c r="C26122" s="218">
        <v>0.67059999999999997</v>
      </c>
    </row>
    <row r="26123" spans="1:3" ht="15" customHeight="1" x14ac:dyDescent="0.25">
      <c r="A26123" s="216">
        <v>45611</v>
      </c>
      <c r="B26123" s="217" t="s">
        <v>222</v>
      </c>
      <c r="C26123" s="218">
        <v>0.71430000000000005</v>
      </c>
    </row>
    <row r="26124" spans="1:3" ht="15" customHeight="1" x14ac:dyDescent="0.25">
      <c r="A26124" s="216">
        <v>45614</v>
      </c>
      <c r="B26124" s="217" t="s">
        <v>222</v>
      </c>
      <c r="C26124" s="218">
        <v>0.7288</v>
      </c>
    </row>
    <row r="26125" spans="1:3" ht="15" customHeight="1" x14ac:dyDescent="0.25">
      <c r="A26125" s="216">
        <v>45615</v>
      </c>
      <c r="B26125" s="217" t="s">
        <v>222</v>
      </c>
      <c r="C26125" s="218">
        <v>0.74329999999999996</v>
      </c>
    </row>
    <row r="26126" spans="1:3" ht="15" customHeight="1" x14ac:dyDescent="0.25">
      <c r="A26126" s="216">
        <v>45616</v>
      </c>
      <c r="B26126" s="217" t="s">
        <v>222</v>
      </c>
      <c r="C26126" s="218">
        <v>0.75790000000000002</v>
      </c>
    </row>
    <row r="26127" spans="1:3" ht="15" customHeight="1" x14ac:dyDescent="0.25">
      <c r="A26127" s="216">
        <v>45617</v>
      </c>
      <c r="B26127" s="217" t="s">
        <v>222</v>
      </c>
      <c r="C26127" s="218">
        <v>0.77239999999999998</v>
      </c>
    </row>
    <row r="26128" spans="1:3" ht="15" customHeight="1" x14ac:dyDescent="0.25">
      <c r="A26128" s="216">
        <v>45618</v>
      </c>
      <c r="B26128" s="217" t="s">
        <v>222</v>
      </c>
      <c r="C26128" s="218">
        <v>0.81599999999999995</v>
      </c>
    </row>
    <row r="26129" spans="1:3" ht="15" customHeight="1" x14ac:dyDescent="0.25">
      <c r="A26129" s="216">
        <v>45621</v>
      </c>
      <c r="B26129" s="217" t="s">
        <v>222</v>
      </c>
      <c r="C26129" s="218">
        <v>0.83050000000000002</v>
      </c>
    </row>
    <row r="26130" spans="1:3" ht="15" customHeight="1" x14ac:dyDescent="0.25">
      <c r="A26130" s="216">
        <v>45622</v>
      </c>
      <c r="B26130" s="217" t="s">
        <v>222</v>
      </c>
      <c r="C26130" s="218">
        <v>0.84509999999999996</v>
      </c>
    </row>
    <row r="26131" spans="1:3" ht="15" customHeight="1" x14ac:dyDescent="0.25">
      <c r="A26131" s="216">
        <v>45623</v>
      </c>
      <c r="B26131" s="217" t="s">
        <v>222</v>
      </c>
      <c r="C26131" s="218">
        <v>0.85970000000000002</v>
      </c>
    </row>
    <row r="26132" spans="1:3" ht="15" customHeight="1" x14ac:dyDescent="0.25">
      <c r="A26132" s="216">
        <v>45624</v>
      </c>
      <c r="B26132" s="217" t="s">
        <v>222</v>
      </c>
      <c r="C26132" s="218">
        <v>0.87419999999999998</v>
      </c>
    </row>
    <row r="26133" spans="1:3" ht="15" customHeight="1" x14ac:dyDescent="0.25">
      <c r="A26133" s="216">
        <v>45625</v>
      </c>
      <c r="B26133" s="217" t="s">
        <v>222</v>
      </c>
      <c r="C26133" s="218">
        <v>0.91790000000000005</v>
      </c>
    </row>
    <row r="26134" spans="1:3" ht="15" customHeight="1" x14ac:dyDescent="0.25">
      <c r="A26134" s="216">
        <v>45628</v>
      </c>
      <c r="B26134" s="217" t="s">
        <v>222</v>
      </c>
      <c r="C26134" s="218">
        <v>0.93240000000000001</v>
      </c>
    </row>
    <row r="26135" spans="1:3" ht="15" customHeight="1" x14ac:dyDescent="0.25">
      <c r="A26135" s="216">
        <v>45629</v>
      </c>
      <c r="B26135" s="217" t="s">
        <v>222</v>
      </c>
      <c r="C26135" s="218">
        <v>0.94689999999999996</v>
      </c>
    </row>
    <row r="26136" spans="1:3" ht="15" customHeight="1" x14ac:dyDescent="0.25">
      <c r="A26136" s="216">
        <v>45630</v>
      </c>
      <c r="B26136" s="217" t="s">
        <v>222</v>
      </c>
      <c r="C26136" s="218">
        <v>0.96140000000000003</v>
      </c>
    </row>
    <row r="26137" spans="1:3" ht="15" customHeight="1" x14ac:dyDescent="0.25">
      <c r="A26137" s="216">
        <v>45631</v>
      </c>
      <c r="B26137" s="217" t="s">
        <v>222</v>
      </c>
      <c r="C26137" s="218">
        <v>0.97589999999999999</v>
      </c>
    </row>
    <row r="26138" spans="1:3" ht="15" customHeight="1" x14ac:dyDescent="0.25">
      <c r="A26138" s="216">
        <v>45632</v>
      </c>
      <c r="B26138" s="217" t="s">
        <v>222</v>
      </c>
      <c r="C26138" s="218">
        <v>1.0193000000000001</v>
      </c>
    </row>
    <row r="26139" spans="1:3" ht="15" customHeight="1" x14ac:dyDescent="0.25">
      <c r="A26139" s="216">
        <v>45635</v>
      </c>
      <c r="B26139" s="217" t="s">
        <v>222</v>
      </c>
      <c r="C26139" s="218">
        <v>1.0338000000000001</v>
      </c>
    </row>
    <row r="26140" spans="1:3" ht="15" customHeight="1" x14ac:dyDescent="0.25">
      <c r="A26140" s="216">
        <v>45636</v>
      </c>
      <c r="B26140" s="217" t="s">
        <v>222</v>
      </c>
      <c r="C26140" s="218">
        <v>1.0483</v>
      </c>
    </row>
    <row r="26141" spans="1:3" ht="15" customHeight="1" x14ac:dyDescent="0.25">
      <c r="A26141" s="216">
        <v>45637</v>
      </c>
      <c r="B26141" s="217" t="s">
        <v>222</v>
      </c>
      <c r="C26141" s="218">
        <v>1.0628</v>
      </c>
    </row>
    <row r="26142" spans="1:3" ht="15" customHeight="1" x14ac:dyDescent="0.25">
      <c r="A26142" s="216">
        <v>45638</v>
      </c>
      <c r="B26142" s="217" t="s">
        <v>222</v>
      </c>
      <c r="C26142" s="218">
        <v>1.0772999999999999</v>
      </c>
    </row>
    <row r="26143" spans="1:3" ht="15" customHeight="1" x14ac:dyDescent="0.25">
      <c r="A26143" s="216">
        <v>45639</v>
      </c>
      <c r="B26143" s="217" t="s">
        <v>222</v>
      </c>
      <c r="C26143" s="218">
        <v>1.1208</v>
      </c>
    </row>
    <row r="26144" spans="1:3" ht="15" customHeight="1" x14ac:dyDescent="0.25">
      <c r="A26144" s="216">
        <v>45642</v>
      </c>
      <c r="B26144" s="217" t="s">
        <v>222</v>
      </c>
      <c r="C26144" s="218">
        <v>1.1354</v>
      </c>
    </row>
    <row r="26145" spans="1:3" ht="15" customHeight="1" x14ac:dyDescent="0.25">
      <c r="A26145" s="216">
        <v>45643</v>
      </c>
      <c r="B26145" s="217" t="s">
        <v>222</v>
      </c>
      <c r="C26145" s="218">
        <v>1.1498999999999999</v>
      </c>
    </row>
    <row r="26146" spans="1:3" ht="15" customHeight="1" x14ac:dyDescent="0.25">
      <c r="A26146" s="216">
        <v>45644</v>
      </c>
      <c r="B26146" s="217" t="s">
        <v>222</v>
      </c>
      <c r="C26146" s="218">
        <v>1.1644000000000001</v>
      </c>
    </row>
    <row r="26147" spans="1:3" ht="15" customHeight="1" x14ac:dyDescent="0.25">
      <c r="A26147" s="216">
        <v>45645</v>
      </c>
      <c r="B26147" s="217" t="s">
        <v>222</v>
      </c>
      <c r="C26147" s="218">
        <v>1.179</v>
      </c>
    </row>
    <row r="26148" spans="1:3" ht="15" customHeight="1" x14ac:dyDescent="0.25">
      <c r="A26148" s="216">
        <v>45646</v>
      </c>
      <c r="B26148" s="217" t="s">
        <v>222</v>
      </c>
      <c r="C26148" s="218">
        <v>1.2226999999999999</v>
      </c>
    </row>
    <row r="26149" spans="1:3" ht="15" customHeight="1" x14ac:dyDescent="0.25">
      <c r="A26149" s="216">
        <v>45649</v>
      </c>
      <c r="B26149" s="217" t="s">
        <v>222</v>
      </c>
      <c r="C26149" s="218">
        <v>1.2373000000000001</v>
      </c>
    </row>
    <row r="26150" spans="1:3" ht="15" customHeight="1" x14ac:dyDescent="0.25">
      <c r="A26150" s="216">
        <v>45650</v>
      </c>
      <c r="B26150" s="217" t="s">
        <v>222</v>
      </c>
      <c r="C26150" s="218">
        <v>1.2519</v>
      </c>
    </row>
    <row r="26151" spans="1:3" ht="15" customHeight="1" x14ac:dyDescent="0.25">
      <c r="A26151" s="216">
        <v>45651</v>
      </c>
      <c r="B26151" s="217" t="s">
        <v>222</v>
      </c>
      <c r="C26151" s="218">
        <v>1.2664</v>
      </c>
    </row>
    <row r="26152" spans="1:3" ht="15" customHeight="1" x14ac:dyDescent="0.25">
      <c r="A26152" s="216">
        <v>45652</v>
      </c>
      <c r="B26152" s="217" t="s">
        <v>222</v>
      </c>
      <c r="C26152" s="218">
        <v>1.2809999999999999</v>
      </c>
    </row>
    <row r="26153" spans="1:3" ht="15" customHeight="1" x14ac:dyDescent="0.25">
      <c r="A26153" s="216">
        <v>45653</v>
      </c>
      <c r="B26153" s="217" t="s">
        <v>222</v>
      </c>
      <c r="C26153" s="218">
        <v>1.3246</v>
      </c>
    </row>
    <row r="26154" spans="1:3" ht="15" customHeight="1" x14ac:dyDescent="0.25">
      <c r="A26154" s="216">
        <v>45656</v>
      </c>
      <c r="B26154" s="217" t="s">
        <v>222</v>
      </c>
      <c r="C26154" s="218">
        <v>1.3391999999999999</v>
      </c>
    </row>
    <row r="26155" spans="1:3" ht="15" customHeight="1" x14ac:dyDescent="0.25">
      <c r="A26155" s="216">
        <v>45657</v>
      </c>
      <c r="B26155" s="217" t="s">
        <v>222</v>
      </c>
      <c r="C26155" s="218">
        <v>1.3537999999999999</v>
      </c>
    </row>
    <row r="26156" spans="1:3" ht="15" customHeight="1" x14ac:dyDescent="0.25">
      <c r="A26156" s="216">
        <v>45659</v>
      </c>
      <c r="B26156" s="217" t="s">
        <v>222</v>
      </c>
      <c r="C26156" s="218">
        <v>1.383</v>
      </c>
    </row>
    <row r="26157" spans="1:3" ht="15" customHeight="1" x14ac:dyDescent="0.25">
      <c r="A26157" s="216">
        <v>45660</v>
      </c>
      <c r="B26157" s="217" t="s">
        <v>222</v>
      </c>
      <c r="C26157" s="218">
        <v>1.4266000000000001</v>
      </c>
    </row>
    <row r="26158" spans="1:3" ht="15" customHeight="1" x14ac:dyDescent="0.25">
      <c r="A26158" s="216">
        <v>45663</v>
      </c>
      <c r="B26158" s="217" t="s">
        <v>222</v>
      </c>
      <c r="C26158" s="218">
        <v>1.4411</v>
      </c>
    </row>
    <row r="26159" spans="1:3" ht="15" customHeight="1" x14ac:dyDescent="0.25">
      <c r="A26159" s="216">
        <v>45664</v>
      </c>
      <c r="B26159" s="217" t="s">
        <v>222</v>
      </c>
      <c r="C26159" s="218">
        <v>1.4557</v>
      </c>
    </row>
    <row r="26160" spans="1:3" ht="15" customHeight="1" x14ac:dyDescent="0.25">
      <c r="A26160" s="216">
        <v>45665</v>
      </c>
      <c r="B26160" s="217" t="s">
        <v>222</v>
      </c>
      <c r="C26160" s="218">
        <v>1.4702</v>
      </c>
    </row>
    <row r="26161" spans="1:3" ht="15" customHeight="1" x14ac:dyDescent="0.25">
      <c r="A26161" s="216">
        <v>45666</v>
      </c>
      <c r="B26161" s="217" t="s">
        <v>222</v>
      </c>
      <c r="C26161" s="218">
        <v>1.4845999999999999</v>
      </c>
    </row>
    <row r="26162" spans="1:3" ht="15" customHeight="1" x14ac:dyDescent="0.25">
      <c r="A26162" s="216">
        <v>45667</v>
      </c>
      <c r="B26162" s="217" t="s">
        <v>222</v>
      </c>
      <c r="C26162" s="218">
        <v>1.5282</v>
      </c>
    </row>
    <row r="26163" spans="1:3" ht="15" customHeight="1" x14ac:dyDescent="0.25">
      <c r="A26163" s="216">
        <v>45670</v>
      </c>
      <c r="B26163" s="217" t="s">
        <v>222</v>
      </c>
      <c r="C26163" s="218">
        <v>1.5427</v>
      </c>
    </row>
    <row r="26164" spans="1:3" ht="15" customHeight="1" x14ac:dyDescent="0.25">
      <c r="A26164" s="216">
        <v>45671</v>
      </c>
      <c r="B26164" s="217" t="s">
        <v>222</v>
      </c>
      <c r="C26164" s="218">
        <v>1.5572999999999999</v>
      </c>
    </row>
    <row r="26165" spans="1:3" ht="15" customHeight="1" x14ac:dyDescent="0.25">
      <c r="A26165" s="216">
        <v>45672</v>
      </c>
      <c r="B26165" s="217" t="s">
        <v>222</v>
      </c>
      <c r="C26165" s="218">
        <v>1.5718000000000001</v>
      </c>
    </row>
    <row r="26166" spans="1:3" ht="15" customHeight="1" x14ac:dyDescent="0.25">
      <c r="A26166" s="216">
        <v>45673</v>
      </c>
      <c r="B26166" s="217" t="s">
        <v>222</v>
      </c>
      <c r="C26166" s="218">
        <v>1.5863</v>
      </c>
    </row>
    <row r="26167" spans="1:3" ht="15" customHeight="1" x14ac:dyDescent="0.25">
      <c r="A26167" s="216">
        <v>45674</v>
      </c>
      <c r="B26167" s="217" t="s">
        <v>222</v>
      </c>
      <c r="C26167" s="218">
        <v>1.6298999999999999</v>
      </c>
    </row>
    <row r="26168" spans="1:3" ht="15" customHeight="1" x14ac:dyDescent="0.25">
      <c r="A26168" s="216">
        <v>45677</v>
      </c>
      <c r="B26168" s="217" t="s">
        <v>222</v>
      </c>
      <c r="C26168" s="218">
        <v>1.6444000000000001</v>
      </c>
    </row>
    <row r="26169" spans="1:3" ht="15" customHeight="1" x14ac:dyDescent="0.25">
      <c r="A26169" s="216">
        <v>45678</v>
      </c>
      <c r="B26169" s="217" t="s">
        <v>222</v>
      </c>
      <c r="C26169" s="218">
        <v>1.6589</v>
      </c>
    </row>
    <row r="26170" spans="1:3" ht="15" customHeight="1" x14ac:dyDescent="0.25">
      <c r="A26170" s="216">
        <v>45679</v>
      </c>
      <c r="B26170" s="217" t="s">
        <v>222</v>
      </c>
      <c r="C26170" s="218">
        <v>1.6734</v>
      </c>
    </row>
    <row r="26171" spans="1:3" ht="15" customHeight="1" x14ac:dyDescent="0.25">
      <c r="A26171" s="216">
        <v>45680</v>
      </c>
      <c r="B26171" s="217" t="s">
        <v>222</v>
      </c>
      <c r="C26171" s="218">
        <v>1.6879</v>
      </c>
    </row>
    <row r="26172" spans="1:3" ht="15" customHeight="1" x14ac:dyDescent="0.25">
      <c r="A26172" s="216">
        <v>45681</v>
      </c>
      <c r="B26172" s="217" t="s">
        <v>222</v>
      </c>
      <c r="C26172" s="218">
        <v>1.7313000000000001</v>
      </c>
    </row>
    <row r="26173" spans="1:3" ht="15" customHeight="1" x14ac:dyDescent="0.25">
      <c r="A26173" s="216">
        <v>45684</v>
      </c>
      <c r="B26173" s="217" t="s">
        <v>222</v>
      </c>
      <c r="C26173" s="218">
        <v>1.7457</v>
      </c>
    </row>
    <row r="26174" spans="1:3" ht="15" customHeight="1" x14ac:dyDescent="0.25">
      <c r="A26174" s="216">
        <v>45685</v>
      </c>
      <c r="B26174" s="217" t="s">
        <v>222</v>
      </c>
      <c r="C26174" s="218">
        <v>1.7602</v>
      </c>
    </row>
    <row r="26175" spans="1:3" ht="15" customHeight="1" x14ac:dyDescent="0.25">
      <c r="A26175" s="216">
        <v>45686</v>
      </c>
      <c r="B26175" s="217" t="s">
        <v>222</v>
      </c>
      <c r="C26175" s="218">
        <v>1.7746</v>
      </c>
    </row>
    <row r="26176" spans="1:3" ht="15" customHeight="1" x14ac:dyDescent="0.25">
      <c r="A26176" s="216">
        <v>45687</v>
      </c>
      <c r="B26176" s="217" t="s">
        <v>222</v>
      </c>
      <c r="C26176" s="218">
        <v>1.7890999999999999</v>
      </c>
    </row>
    <row r="26177" spans="1:3" ht="15" customHeight="1" x14ac:dyDescent="0.25">
      <c r="A26177" s="216">
        <v>45688</v>
      </c>
      <c r="B26177" s="217" t="s">
        <v>222</v>
      </c>
      <c r="C26177" s="218">
        <v>1.8325</v>
      </c>
    </row>
    <row r="26178" spans="1:3" ht="15" customHeight="1" x14ac:dyDescent="0.25">
      <c r="A26178" s="216">
        <v>45691</v>
      </c>
      <c r="B26178" s="217" t="s">
        <v>222</v>
      </c>
      <c r="C26178" s="218">
        <v>1.8469</v>
      </c>
    </row>
    <row r="26179" spans="1:3" ht="15" customHeight="1" x14ac:dyDescent="0.25">
      <c r="A26179" s="216">
        <v>45692</v>
      </c>
      <c r="B26179" s="217" t="s">
        <v>222</v>
      </c>
      <c r="C26179" s="218">
        <v>1.8613</v>
      </c>
    </row>
    <row r="26180" spans="1:3" ht="15" customHeight="1" x14ac:dyDescent="0.25">
      <c r="A26180" s="216">
        <v>45693</v>
      </c>
      <c r="B26180" s="217" t="s">
        <v>222</v>
      </c>
      <c r="C26180" s="218">
        <v>1.8757999999999999</v>
      </c>
    </row>
    <row r="26181" spans="1:3" ht="15" customHeight="1" x14ac:dyDescent="0.25">
      <c r="A26181" s="216">
        <v>45694</v>
      </c>
      <c r="B26181" s="217" t="s">
        <v>222</v>
      </c>
      <c r="C26181" s="218">
        <v>1.8898999999999999</v>
      </c>
    </row>
    <row r="26182" spans="1:3" ht="15" customHeight="1" x14ac:dyDescent="0.25">
      <c r="A26182" s="216">
        <v>45695</v>
      </c>
      <c r="B26182" s="217" t="s">
        <v>222</v>
      </c>
      <c r="C26182" s="218">
        <v>1.9319999999999999</v>
      </c>
    </row>
    <row r="26183" spans="1:3" ht="15" customHeight="1" x14ac:dyDescent="0.25">
      <c r="A26183" s="216">
        <v>45698</v>
      </c>
      <c r="B26183" s="217" t="s">
        <v>222</v>
      </c>
      <c r="C26183" s="218">
        <v>1.9460999999999999</v>
      </c>
    </row>
    <row r="26184" spans="1:3" ht="15" customHeight="1" x14ac:dyDescent="0.25">
      <c r="A26184" s="216">
        <v>45699</v>
      </c>
      <c r="B26184" s="217" t="s">
        <v>222</v>
      </c>
      <c r="C26184" s="218">
        <v>1.9601999999999999</v>
      </c>
    </row>
    <row r="26185" spans="1:3" ht="15" customHeight="1" x14ac:dyDescent="0.25">
      <c r="A26185" s="216">
        <v>45700</v>
      </c>
      <c r="B26185" s="217" t="s">
        <v>222</v>
      </c>
      <c r="C26185" s="218">
        <v>1.9742999999999999</v>
      </c>
    </row>
    <row r="26186" spans="1:3" ht="15" customHeight="1" x14ac:dyDescent="0.25">
      <c r="A26186" s="216">
        <v>45701</v>
      </c>
      <c r="B26186" s="217" t="s">
        <v>222</v>
      </c>
      <c r="C26186" s="218">
        <v>1.9883</v>
      </c>
    </row>
    <row r="26187" spans="1:3" ht="15" customHeight="1" x14ac:dyDescent="0.25">
      <c r="A26187" s="216">
        <v>45702</v>
      </c>
      <c r="B26187" s="217" t="s">
        <v>222</v>
      </c>
      <c r="C26187" s="218">
        <v>2.0301999999999998</v>
      </c>
    </row>
    <row r="26188" spans="1:3" ht="15" customHeight="1" x14ac:dyDescent="0.25">
      <c r="A26188" s="216">
        <v>45705</v>
      </c>
      <c r="B26188" s="217" t="s">
        <v>222</v>
      </c>
      <c r="C26188" s="218">
        <v>2.0442</v>
      </c>
    </row>
    <row r="26189" spans="1:3" ht="15" customHeight="1" x14ac:dyDescent="0.25">
      <c r="A26189" s="216">
        <v>45706</v>
      </c>
      <c r="B26189" s="217" t="s">
        <v>222</v>
      </c>
      <c r="C26189" s="218">
        <v>2.0581999999999998</v>
      </c>
    </row>
    <row r="26190" spans="1:3" ht="15" customHeight="1" x14ac:dyDescent="0.25">
      <c r="A26190" s="216">
        <v>45707</v>
      </c>
      <c r="B26190" s="217" t="s">
        <v>222</v>
      </c>
      <c r="C26190" s="218">
        <v>2.0722</v>
      </c>
    </row>
    <row r="26191" spans="1:3" ht="15" customHeight="1" x14ac:dyDescent="0.25">
      <c r="A26191" s="216">
        <v>45708</v>
      </c>
      <c r="B26191" s="217" t="s">
        <v>222</v>
      </c>
      <c r="C26191" s="218">
        <v>2.0861000000000001</v>
      </c>
    </row>
    <row r="26192" spans="1:3" ht="15" customHeight="1" x14ac:dyDescent="0.25">
      <c r="A26192" s="216">
        <v>45709</v>
      </c>
      <c r="B26192" s="217" t="s">
        <v>222</v>
      </c>
      <c r="C26192" s="218">
        <v>2.1278000000000001</v>
      </c>
    </row>
    <row r="26193" spans="1:3" ht="15" customHeight="1" x14ac:dyDescent="0.25">
      <c r="A26193" s="216">
        <v>45712</v>
      </c>
      <c r="B26193" s="217" t="s">
        <v>222</v>
      </c>
      <c r="C26193" s="218">
        <v>2.1415999999999999</v>
      </c>
    </row>
    <row r="26194" spans="1:3" ht="15" customHeight="1" x14ac:dyDescent="0.25">
      <c r="A26194" s="216">
        <v>45713</v>
      </c>
      <c r="B26194" s="217" t="s">
        <v>222</v>
      </c>
      <c r="C26194" s="218">
        <v>2.1555</v>
      </c>
    </row>
    <row r="26195" spans="1:3" ht="15" customHeight="1" x14ac:dyDescent="0.25">
      <c r="A26195" s="216">
        <v>45714</v>
      </c>
      <c r="B26195" s="217" t="s">
        <v>222</v>
      </c>
      <c r="C26195" s="218">
        <v>2.1694</v>
      </c>
    </row>
    <row r="26196" spans="1:3" ht="15" customHeight="1" x14ac:dyDescent="0.25">
      <c r="A26196" s="216">
        <v>45715</v>
      </c>
      <c r="B26196" s="217" t="s">
        <v>222</v>
      </c>
      <c r="C26196" s="218">
        <v>2.1833</v>
      </c>
    </row>
    <row r="26197" spans="1:3" ht="15" customHeight="1" x14ac:dyDescent="0.25">
      <c r="A26197" s="216">
        <v>45716</v>
      </c>
      <c r="B26197" s="217" t="s">
        <v>222</v>
      </c>
      <c r="C26197" s="218">
        <v>2.2250000000000001</v>
      </c>
    </row>
    <row r="26198" spans="1:3" ht="15" customHeight="1" x14ac:dyDescent="0.25">
      <c r="A26198" s="216">
        <v>45719</v>
      </c>
      <c r="B26198" s="217" t="s">
        <v>222</v>
      </c>
      <c r="C26198" s="218">
        <v>2.2389000000000001</v>
      </c>
    </row>
    <row r="26199" spans="1:3" ht="15" customHeight="1" x14ac:dyDescent="0.25">
      <c r="A26199" s="216">
        <v>45720</v>
      </c>
      <c r="B26199" s="217" t="s">
        <v>222</v>
      </c>
      <c r="C26199" s="218">
        <v>2.2528000000000001</v>
      </c>
    </row>
    <row r="26200" spans="1:3" ht="15" customHeight="1" x14ac:dyDescent="0.25">
      <c r="A26200" s="216">
        <v>45721</v>
      </c>
      <c r="B26200" s="217" t="s">
        <v>222</v>
      </c>
      <c r="C26200" s="218">
        <v>2.2667000000000002</v>
      </c>
    </row>
    <row r="26201" spans="1:3" ht="15" customHeight="1" x14ac:dyDescent="0.25">
      <c r="A26201" s="216">
        <v>45722</v>
      </c>
      <c r="B26201" s="217" t="s">
        <v>222</v>
      </c>
      <c r="C26201" s="218">
        <v>2.2806000000000002</v>
      </c>
    </row>
    <row r="26202" spans="1:3" ht="15" customHeight="1" x14ac:dyDescent="0.25">
      <c r="A26202" s="216">
        <v>45723</v>
      </c>
      <c r="B26202" s="217" t="s">
        <v>222</v>
      </c>
      <c r="C26202" s="218">
        <v>2.3222</v>
      </c>
    </row>
    <row r="26203" spans="1:3" ht="15" customHeight="1" x14ac:dyDescent="0.25">
      <c r="A26203" s="216">
        <v>45726</v>
      </c>
      <c r="B26203" s="217" t="s">
        <v>222</v>
      </c>
      <c r="C26203" s="218">
        <v>2.3359999999999999</v>
      </c>
    </row>
    <row r="26204" spans="1:3" ht="15" customHeight="1" x14ac:dyDescent="0.25">
      <c r="A26204" s="216">
        <v>45727</v>
      </c>
      <c r="B26204" s="217" t="s">
        <v>222</v>
      </c>
      <c r="C26204" s="218">
        <v>2.3498000000000001</v>
      </c>
    </row>
    <row r="26205" spans="1:3" ht="15" customHeight="1" x14ac:dyDescent="0.25">
      <c r="A26205" s="216">
        <v>45728</v>
      </c>
      <c r="B26205" s="217" t="s">
        <v>222</v>
      </c>
      <c r="C26205" s="218">
        <v>2.3637000000000001</v>
      </c>
    </row>
    <row r="26206" spans="1:3" ht="15" customHeight="1" x14ac:dyDescent="0.25">
      <c r="A26206" s="216">
        <v>45729</v>
      </c>
      <c r="B26206" s="217" t="s">
        <v>222</v>
      </c>
      <c r="C26206" s="218">
        <v>2.3776000000000002</v>
      </c>
    </row>
    <row r="26207" spans="1:3" ht="15" customHeight="1" x14ac:dyDescent="0.25">
      <c r="A26207" s="216">
        <v>45730</v>
      </c>
      <c r="B26207" s="217" t="s">
        <v>222</v>
      </c>
      <c r="C26207" s="218">
        <v>2.4192999999999998</v>
      </c>
    </row>
    <row r="26208" spans="1:3" ht="15" customHeight="1" x14ac:dyDescent="0.25">
      <c r="A26208" s="216">
        <v>45733</v>
      </c>
      <c r="B26208" s="217" t="s">
        <v>222</v>
      </c>
      <c r="C26208" s="218">
        <v>2.4331999999999998</v>
      </c>
    </row>
    <row r="26209" spans="1:3" ht="15" customHeight="1" x14ac:dyDescent="0.25">
      <c r="A26209" s="216">
        <v>45734</v>
      </c>
      <c r="B26209" s="217" t="s">
        <v>222</v>
      </c>
      <c r="C26209" s="218">
        <v>2.4470999999999998</v>
      </c>
    </row>
    <row r="26210" spans="1:3" ht="15" customHeight="1" x14ac:dyDescent="0.25">
      <c r="A26210" s="216">
        <v>45735</v>
      </c>
      <c r="B26210" s="217" t="s">
        <v>222</v>
      </c>
      <c r="C26210" s="218">
        <v>2.4609999999999999</v>
      </c>
    </row>
    <row r="26211" spans="1:3" ht="15" customHeight="1" x14ac:dyDescent="0.25">
      <c r="A26211" s="216">
        <v>45736</v>
      </c>
      <c r="B26211" s="217" t="s">
        <v>222</v>
      </c>
      <c r="C26211" s="218">
        <v>2.4748999999999999</v>
      </c>
    </row>
    <row r="26212" spans="1:3" ht="15" customHeight="1" x14ac:dyDescent="0.25">
      <c r="A26212" s="216">
        <v>45737</v>
      </c>
      <c r="B26212" s="217" t="s">
        <v>222</v>
      </c>
      <c r="C26212" s="218">
        <v>2.5165999999999999</v>
      </c>
    </row>
    <row r="26213" spans="1:3" ht="15" customHeight="1" x14ac:dyDescent="0.25">
      <c r="A26213" s="216">
        <v>45740</v>
      </c>
      <c r="B26213" s="217" t="s">
        <v>222</v>
      </c>
      <c r="C26213" s="218">
        <v>2.5304000000000002</v>
      </c>
    </row>
    <row r="26214" spans="1:3" ht="15" customHeight="1" x14ac:dyDescent="0.25">
      <c r="A26214" s="216">
        <v>45741</v>
      </c>
      <c r="B26214" s="217" t="s">
        <v>222</v>
      </c>
      <c r="C26214" s="218">
        <v>2.5442999999999998</v>
      </c>
    </row>
    <row r="26215" spans="1:3" ht="15" customHeight="1" x14ac:dyDescent="0.25">
      <c r="A26215" s="216">
        <v>45742</v>
      </c>
      <c r="B26215" s="217" t="s">
        <v>222</v>
      </c>
      <c r="C26215" s="218">
        <v>2.5581999999999998</v>
      </c>
    </row>
    <row r="26216" spans="1:3" ht="15" customHeight="1" x14ac:dyDescent="0.25">
      <c r="A26216" s="216">
        <v>45743</v>
      </c>
      <c r="B26216" s="217" t="s">
        <v>222</v>
      </c>
      <c r="C26216" s="218">
        <v>2.5720999999999998</v>
      </c>
    </row>
    <row r="26217" spans="1:3" ht="15" customHeight="1" x14ac:dyDescent="0.25">
      <c r="A26217" s="216">
        <v>45744</v>
      </c>
      <c r="B26217" s="217" t="s">
        <v>222</v>
      </c>
      <c r="C26217" s="218">
        <v>2.6137999999999999</v>
      </c>
    </row>
    <row r="26218" spans="1:3" ht="15" customHeight="1" x14ac:dyDescent="0.25">
      <c r="A26218" s="216">
        <v>45747</v>
      </c>
      <c r="B26218" s="217" t="s">
        <v>222</v>
      </c>
      <c r="C26218" s="218">
        <v>2.6276999999999999</v>
      </c>
    </row>
    <row r="26219" spans="1:3" ht="15" customHeight="1" x14ac:dyDescent="0.25">
      <c r="A26219" s="216">
        <v>45748</v>
      </c>
      <c r="B26219" s="217" t="s">
        <v>222</v>
      </c>
      <c r="C26219" s="218">
        <v>2.6415999999999999</v>
      </c>
    </row>
    <row r="26220" spans="1:3" ht="15" customHeight="1" x14ac:dyDescent="0.25">
      <c r="A26220" s="216">
        <v>45749</v>
      </c>
      <c r="B26220" s="217" t="s">
        <v>222</v>
      </c>
      <c r="C26220" s="218">
        <v>2.6554000000000002</v>
      </c>
    </row>
    <row r="26221" spans="1:3" ht="15" customHeight="1" x14ac:dyDescent="0.25">
      <c r="A26221" s="216">
        <v>45750</v>
      </c>
      <c r="B26221" s="217" t="s">
        <v>222</v>
      </c>
      <c r="C26221" s="218">
        <v>2.6692999999999998</v>
      </c>
    </row>
    <row r="26222" spans="1:3" ht="15" customHeight="1" x14ac:dyDescent="0.25">
      <c r="A26222" s="216">
        <v>45751</v>
      </c>
      <c r="B26222" s="217" t="s">
        <v>222</v>
      </c>
      <c r="C26222" s="218">
        <v>2.7107000000000001</v>
      </c>
    </row>
    <row r="26223" spans="1:3" ht="15" customHeight="1" x14ac:dyDescent="0.25">
      <c r="A26223" s="216">
        <v>45754</v>
      </c>
      <c r="B26223" s="217" t="s">
        <v>222</v>
      </c>
      <c r="C26223" s="218">
        <v>2.7246000000000001</v>
      </c>
    </row>
    <row r="26224" spans="1:3" ht="15" customHeight="1" x14ac:dyDescent="0.25">
      <c r="A26224" s="216">
        <v>45755</v>
      </c>
      <c r="B26224" s="217" t="s">
        <v>222</v>
      </c>
      <c r="C26224" s="218">
        <v>2.7383999999999999</v>
      </c>
    </row>
    <row r="26225" spans="1:3" ht="15" customHeight="1" x14ac:dyDescent="0.25">
      <c r="A26225" s="216">
        <v>45756</v>
      </c>
      <c r="B26225" s="217" t="s">
        <v>222</v>
      </c>
      <c r="C26225" s="218">
        <v>2.7523</v>
      </c>
    </row>
    <row r="26226" spans="1:3" ht="15" customHeight="1" x14ac:dyDescent="0.25">
      <c r="A26226" s="216">
        <v>45757</v>
      </c>
      <c r="B26226" s="217" t="s">
        <v>222</v>
      </c>
      <c r="C26226" s="218">
        <v>2.7662</v>
      </c>
    </row>
    <row r="26227" spans="1:3" ht="15" customHeight="1" x14ac:dyDescent="0.25">
      <c r="A26227" s="216">
        <v>45758</v>
      </c>
      <c r="B26227" s="217" t="s">
        <v>222</v>
      </c>
      <c r="C26227" s="218">
        <v>2.8073999999999999</v>
      </c>
    </row>
    <row r="26228" spans="1:3" ht="15" customHeight="1" x14ac:dyDescent="0.25">
      <c r="A26228" s="216">
        <v>45761</v>
      </c>
      <c r="B26228" s="217" t="s">
        <v>222</v>
      </c>
      <c r="C26228" s="218">
        <v>2.8212000000000002</v>
      </c>
    </row>
    <row r="26229" spans="1:3" ht="15" customHeight="1" x14ac:dyDescent="0.25">
      <c r="A26229" s="216">
        <v>45762</v>
      </c>
      <c r="B26229" s="217" t="s">
        <v>222</v>
      </c>
      <c r="C26229" s="218">
        <v>2.835</v>
      </c>
    </row>
    <row r="26230" spans="1:3" ht="15" customHeight="1" x14ac:dyDescent="0.25">
      <c r="A26230" s="216">
        <v>45763</v>
      </c>
      <c r="B26230" s="217" t="s">
        <v>222</v>
      </c>
      <c r="C26230" s="218">
        <v>2.8488000000000002</v>
      </c>
    </row>
    <row r="26231" spans="1:3" ht="15" customHeight="1" x14ac:dyDescent="0.25">
      <c r="A26231" s="216">
        <v>45764</v>
      </c>
      <c r="B26231" s="217" t="s">
        <v>222</v>
      </c>
      <c r="C26231" s="218">
        <v>2.9180000000000001</v>
      </c>
    </row>
    <row r="26232" spans="1:3" ht="15" customHeight="1" x14ac:dyDescent="0.25">
      <c r="A26232" s="216">
        <v>45769</v>
      </c>
      <c r="B26232" s="217" t="s">
        <v>222</v>
      </c>
      <c r="C26232" s="218">
        <v>2.9317000000000002</v>
      </c>
    </row>
    <row r="26233" spans="1:3" ht="15" customHeight="1" x14ac:dyDescent="0.25">
      <c r="A26233" s="216">
        <v>45770</v>
      </c>
      <c r="B26233" s="217" t="s">
        <v>222</v>
      </c>
      <c r="C26233" s="218">
        <v>2.9455</v>
      </c>
    </row>
    <row r="26234" spans="1:3" ht="15" customHeight="1" x14ac:dyDescent="0.25">
      <c r="A26234" s="216">
        <v>45771</v>
      </c>
      <c r="B26234" s="217" t="s">
        <v>222</v>
      </c>
      <c r="C26234" s="218">
        <v>2.9592999999999998</v>
      </c>
    </row>
    <row r="26235" spans="1:3" ht="15" customHeight="1" x14ac:dyDescent="0.25">
      <c r="A26235" s="216">
        <v>45772</v>
      </c>
      <c r="B26235" s="217" t="s">
        <v>222</v>
      </c>
      <c r="C26235" s="218">
        <v>3.0005999999999999</v>
      </c>
    </row>
    <row r="26236" spans="1:3" ht="15" customHeight="1" x14ac:dyDescent="0.25">
      <c r="A26236" s="216">
        <v>45775</v>
      </c>
      <c r="B26236" s="217" t="s">
        <v>222</v>
      </c>
      <c r="C26236" s="218">
        <v>3.0145</v>
      </c>
    </row>
    <row r="26237" spans="1:3" ht="15" customHeight="1" x14ac:dyDescent="0.25">
      <c r="A26237" s="216">
        <v>45776</v>
      </c>
      <c r="B26237" s="217" t="s">
        <v>222</v>
      </c>
      <c r="C26237" s="218">
        <v>3.0283000000000002</v>
      </c>
    </row>
    <row r="26238" spans="1:3" ht="15" customHeight="1" x14ac:dyDescent="0.25">
      <c r="A26238" s="216">
        <v>45777</v>
      </c>
      <c r="B26238" s="217" t="s">
        <v>222</v>
      </c>
      <c r="C26238" s="218">
        <v>3.0421999999999998</v>
      </c>
    </row>
    <row r="26239" spans="1:3" ht="15" customHeight="1" x14ac:dyDescent="0.25">
      <c r="A26239" s="216">
        <v>45778</v>
      </c>
      <c r="B26239" s="217" t="s">
        <v>222</v>
      </c>
      <c r="C26239" s="218">
        <v>3.056</v>
      </c>
    </row>
    <row r="26240" spans="1:3" ht="15" customHeight="1" x14ac:dyDescent="0.25">
      <c r="A26240" s="216">
        <v>45779</v>
      </c>
      <c r="B26240" s="217" t="s">
        <v>222</v>
      </c>
      <c r="C26240" s="218">
        <v>3.1112000000000002</v>
      </c>
    </row>
    <row r="26241" spans="1:3" ht="15" customHeight="1" x14ac:dyDescent="0.25">
      <c r="A26241" s="216">
        <v>45783</v>
      </c>
      <c r="B26241" s="217" t="s">
        <v>222</v>
      </c>
      <c r="C26241" s="218">
        <v>3.125</v>
      </c>
    </row>
    <row r="26242" spans="1:3" ht="15" customHeight="1" x14ac:dyDescent="0.25">
      <c r="A26242" s="216">
        <v>45784</v>
      </c>
      <c r="B26242" s="217" t="s">
        <v>222</v>
      </c>
      <c r="C26242" s="218">
        <v>3.1387999999999998</v>
      </c>
    </row>
    <row r="26243" spans="1:3" ht="15" customHeight="1" x14ac:dyDescent="0.25">
      <c r="A26243" s="216">
        <v>45785</v>
      </c>
      <c r="B26243" s="217" t="s">
        <v>222</v>
      </c>
      <c r="C26243" s="218">
        <v>3.1522999999999999</v>
      </c>
    </row>
    <row r="26244" spans="1:3" ht="15" customHeight="1" x14ac:dyDescent="0.25">
      <c r="A26244" s="216">
        <v>45786</v>
      </c>
      <c r="B26244" s="217" t="s">
        <v>222</v>
      </c>
      <c r="C26244" s="218">
        <v>3.1926999999999999</v>
      </c>
    </row>
    <row r="26245" spans="1:3" ht="15" customHeight="1" x14ac:dyDescent="0.25">
      <c r="A26245" s="216">
        <v>45789</v>
      </c>
      <c r="B26245" s="217" t="s">
        <v>222</v>
      </c>
      <c r="C26245" s="218">
        <v>3.2061999999999999</v>
      </c>
    </row>
    <row r="26246" spans="1:3" ht="15" customHeight="1" x14ac:dyDescent="0.25">
      <c r="A26246" s="216">
        <v>45790</v>
      </c>
      <c r="B26246" s="217" t="s">
        <v>222</v>
      </c>
      <c r="C26246" s="218">
        <v>3.2195999999999998</v>
      </c>
    </row>
    <row r="26247" spans="1:3" ht="15" customHeight="1" x14ac:dyDescent="0.25">
      <c r="A26247" s="216">
        <v>45791</v>
      </c>
      <c r="B26247" s="217" t="s">
        <v>222</v>
      </c>
      <c r="C26247" s="218">
        <v>3.2330999999999999</v>
      </c>
    </row>
    <row r="26248" spans="1:3" ht="15" customHeight="1" x14ac:dyDescent="0.25">
      <c r="A26248" s="216">
        <v>45792</v>
      </c>
      <c r="B26248" s="217" t="s">
        <v>222</v>
      </c>
      <c r="C26248" s="218">
        <v>3.2465000000000002</v>
      </c>
    </row>
    <row r="26249" spans="1:3" ht="15" customHeight="1" x14ac:dyDescent="0.25">
      <c r="A26249" s="216">
        <v>45793</v>
      </c>
      <c r="B26249" s="217" t="s">
        <v>222</v>
      </c>
      <c r="C26249" s="218">
        <v>3.2865000000000002</v>
      </c>
    </row>
    <row r="26250" spans="1:3" ht="15" customHeight="1" x14ac:dyDescent="0.25">
      <c r="A26250" s="216">
        <v>45796</v>
      </c>
      <c r="B26250" s="217" t="s">
        <v>222</v>
      </c>
      <c r="C26250" s="218">
        <v>3.2999000000000001</v>
      </c>
    </row>
    <row r="26251" spans="1:3" ht="15" customHeight="1" x14ac:dyDescent="0.25">
      <c r="A26251" s="216">
        <v>45797</v>
      </c>
      <c r="B26251" s="217" t="s">
        <v>222</v>
      </c>
      <c r="C26251" s="218">
        <v>3.3132999999999999</v>
      </c>
    </row>
    <row r="26252" spans="1:3" ht="15" customHeight="1" x14ac:dyDescent="0.25">
      <c r="A26252" s="216">
        <v>45798</v>
      </c>
      <c r="B26252" s="217" t="s">
        <v>222</v>
      </c>
      <c r="C26252" s="218">
        <v>3.3267000000000002</v>
      </c>
    </row>
    <row r="26253" spans="1:3" ht="15" customHeight="1" x14ac:dyDescent="0.25">
      <c r="A26253" s="216">
        <v>45799</v>
      </c>
      <c r="B26253" s="217" t="s">
        <v>222</v>
      </c>
      <c r="C26253" s="218">
        <v>3.3401000000000001</v>
      </c>
    </row>
    <row r="26254" spans="1:3" ht="15" customHeight="1" x14ac:dyDescent="0.25">
      <c r="A26254" s="216">
        <v>45800</v>
      </c>
      <c r="B26254" s="217" t="s">
        <v>222</v>
      </c>
      <c r="C26254" s="218">
        <v>3.3936000000000002</v>
      </c>
    </row>
    <row r="26255" spans="1:3" ht="15" customHeight="1" x14ac:dyDescent="0.25">
      <c r="A26255" s="216">
        <v>45804</v>
      </c>
      <c r="B26255" s="217" t="s">
        <v>222</v>
      </c>
      <c r="C26255" s="218">
        <v>3.4068999999999998</v>
      </c>
    </row>
    <row r="26256" spans="1:3" ht="15" customHeight="1" x14ac:dyDescent="0.25">
      <c r="A26256" s="216">
        <v>45805</v>
      </c>
      <c r="B26256" s="217" t="s">
        <v>222</v>
      </c>
      <c r="C26256" s="218">
        <v>3.4201999999999999</v>
      </c>
    </row>
    <row r="26257" spans="1:3" ht="15" customHeight="1" x14ac:dyDescent="0.25">
      <c r="A26257" s="216">
        <v>45806</v>
      </c>
      <c r="B26257" s="217" t="s">
        <v>222</v>
      </c>
      <c r="C26257" s="218">
        <v>3.4335</v>
      </c>
    </row>
    <row r="26258" spans="1:3" ht="15" customHeight="1" x14ac:dyDescent="0.25">
      <c r="A26258" s="216">
        <v>45807</v>
      </c>
      <c r="B26258" s="217" t="s">
        <v>222</v>
      </c>
      <c r="C26258" s="218">
        <v>3.4737</v>
      </c>
    </row>
    <row r="26259" spans="1:3" ht="15" customHeight="1" x14ac:dyDescent="0.25">
      <c r="A26259" s="216">
        <v>45810</v>
      </c>
      <c r="B26259" s="217" t="s">
        <v>222</v>
      </c>
      <c r="C26259" s="218">
        <v>3.4870000000000001</v>
      </c>
    </row>
    <row r="26260" spans="1:3" ht="15" customHeight="1" x14ac:dyDescent="0.25">
      <c r="A26260" s="216">
        <v>45811</v>
      </c>
      <c r="B26260" s="217" t="s">
        <v>222</v>
      </c>
      <c r="C26260" s="218">
        <v>3.5003000000000002</v>
      </c>
    </row>
    <row r="26261" spans="1:3" ht="15" customHeight="1" x14ac:dyDescent="0.25">
      <c r="A26261" s="216">
        <v>45812</v>
      </c>
      <c r="B26261" s="217" t="s">
        <v>222</v>
      </c>
      <c r="C26261" s="218">
        <v>3.5137</v>
      </c>
    </row>
    <row r="26262" spans="1:3" ht="15" customHeight="1" x14ac:dyDescent="0.25">
      <c r="A26262" s="216">
        <v>45813</v>
      </c>
      <c r="B26262" s="217" t="s">
        <v>222</v>
      </c>
      <c r="C26262" s="218">
        <v>3.5270999999999999</v>
      </c>
    </row>
    <row r="26263" spans="1:3" ht="15" customHeight="1" x14ac:dyDescent="0.25">
      <c r="A26263" s="216">
        <v>45814</v>
      </c>
      <c r="B26263" s="217" t="s">
        <v>222</v>
      </c>
      <c r="C26263" s="218">
        <v>3.5674000000000001</v>
      </c>
    </row>
    <row r="26264" spans="1:3" ht="15" customHeight="1" x14ac:dyDescent="0.25">
      <c r="A26264" s="216">
        <v>45817</v>
      </c>
      <c r="B26264" s="217" t="s">
        <v>222</v>
      </c>
      <c r="C26264" s="218">
        <v>3.5808</v>
      </c>
    </row>
    <row r="26265" spans="1:3" ht="15" customHeight="1" x14ac:dyDescent="0.25">
      <c r="A26265" s="216">
        <v>45818</v>
      </c>
      <c r="B26265" s="217" t="s">
        <v>222</v>
      </c>
      <c r="C26265" s="218">
        <v>3.5941999999999998</v>
      </c>
    </row>
    <row r="26266" spans="1:3" ht="15" customHeight="1" x14ac:dyDescent="0.25">
      <c r="A26266" s="216">
        <v>45819</v>
      </c>
      <c r="B26266" s="217" t="s">
        <v>222</v>
      </c>
      <c r="C26266" s="218">
        <v>3.6076000000000001</v>
      </c>
    </row>
    <row r="26267" spans="1:3" ht="15" customHeight="1" x14ac:dyDescent="0.25">
      <c r="A26267" s="216">
        <v>45820</v>
      </c>
      <c r="B26267" s="217" t="s">
        <v>222</v>
      </c>
      <c r="C26267" s="218">
        <v>3.621</v>
      </c>
    </row>
    <row r="26268" spans="1:3" ht="15" customHeight="1" x14ac:dyDescent="0.25">
      <c r="A26268" s="216">
        <v>45821</v>
      </c>
      <c r="B26268" s="217" t="s">
        <v>222</v>
      </c>
      <c r="C26268" s="218">
        <v>3.6610999999999998</v>
      </c>
    </row>
    <row r="26269" spans="1:3" ht="15" customHeight="1" x14ac:dyDescent="0.25">
      <c r="A26269" s="216">
        <v>45824</v>
      </c>
      <c r="B26269" s="217" t="s">
        <v>222</v>
      </c>
      <c r="C26269" s="218">
        <v>3.6745000000000001</v>
      </c>
    </row>
    <row r="26270" spans="1:3" ht="15" customHeight="1" x14ac:dyDescent="0.25">
      <c r="A26270" s="216">
        <v>45825</v>
      </c>
      <c r="B26270" s="217" t="s">
        <v>222</v>
      </c>
      <c r="C26270" s="218">
        <v>3.6879</v>
      </c>
    </row>
    <row r="26271" spans="1:3" ht="15" customHeight="1" x14ac:dyDescent="0.25">
      <c r="A26271" s="216">
        <v>45826</v>
      </c>
      <c r="B26271" s="217" t="s">
        <v>222</v>
      </c>
      <c r="C26271" s="218">
        <v>3.7012999999999998</v>
      </c>
    </row>
    <row r="26272" spans="1:3" ht="15" customHeight="1" x14ac:dyDescent="0.25">
      <c r="A26272" s="216">
        <v>45827</v>
      </c>
      <c r="B26272" s="217" t="s">
        <v>222</v>
      </c>
      <c r="C26272" s="218">
        <v>3.7147000000000001</v>
      </c>
    </row>
    <row r="26273" spans="1:3" ht="15" customHeight="1" x14ac:dyDescent="0.25">
      <c r="A26273" s="216">
        <v>45828</v>
      </c>
      <c r="B26273" s="217" t="s">
        <v>222</v>
      </c>
      <c r="C26273" s="218">
        <v>3.7547999999999999</v>
      </c>
    </row>
    <row r="26274" spans="1:3" ht="15" customHeight="1" x14ac:dyDescent="0.25">
      <c r="A26274" s="216">
        <v>45831</v>
      </c>
      <c r="B26274" s="217" t="s">
        <v>222</v>
      </c>
      <c r="C26274" s="218">
        <v>3.7682000000000002</v>
      </c>
    </row>
    <row r="26275" spans="1:3" ht="15" customHeight="1" x14ac:dyDescent="0.25">
      <c r="A26275" s="216">
        <v>45832</v>
      </c>
      <c r="B26275" s="217" t="s">
        <v>222</v>
      </c>
      <c r="C26275" s="218">
        <v>3.7816999999999998</v>
      </c>
    </row>
    <row r="26276" spans="1:3" ht="15" customHeight="1" x14ac:dyDescent="0.25">
      <c r="A26276" s="216">
        <v>45833</v>
      </c>
      <c r="B26276" s="217" t="s">
        <v>222</v>
      </c>
      <c r="C26276" s="218">
        <v>3.7951000000000001</v>
      </c>
    </row>
    <row r="26277" spans="1:3" ht="15" customHeight="1" x14ac:dyDescent="0.25">
      <c r="A26277" s="216">
        <v>45834</v>
      </c>
      <c r="B26277" s="217" t="s">
        <v>222</v>
      </c>
      <c r="C26277" s="218">
        <v>3.8085</v>
      </c>
    </row>
    <row r="26278" spans="1:3" ht="15" customHeight="1" x14ac:dyDescent="0.25">
      <c r="A26278" s="216">
        <v>45835</v>
      </c>
      <c r="B26278" s="217" t="s">
        <v>222</v>
      </c>
      <c r="C26278" s="218">
        <v>3.8487</v>
      </c>
    </row>
    <row r="26279" spans="1:3" ht="15" customHeight="1" x14ac:dyDescent="0.25">
      <c r="A26279" s="216">
        <v>45838</v>
      </c>
      <c r="B26279" s="217" t="s">
        <v>222</v>
      </c>
      <c r="C26279" s="218">
        <v>3.8622000000000001</v>
      </c>
    </row>
    <row r="26280" spans="1:3" ht="15" customHeight="1" x14ac:dyDescent="0.25">
      <c r="A26280" s="216">
        <v>45839</v>
      </c>
      <c r="B26280" s="217" t="s">
        <v>222</v>
      </c>
      <c r="C26280" s="218">
        <v>3.8755999999999999</v>
      </c>
    </row>
    <row r="26281" spans="1:3" ht="15" customHeight="1" x14ac:dyDescent="0.25">
      <c r="A26281" s="216">
        <v>45840</v>
      </c>
      <c r="B26281" s="217" t="s">
        <v>222</v>
      </c>
      <c r="C26281" s="218">
        <v>3.8889</v>
      </c>
    </row>
    <row r="26282" spans="1:3" ht="15" customHeight="1" x14ac:dyDescent="0.25">
      <c r="A26282" s="216">
        <v>45841</v>
      </c>
      <c r="B26282" s="217" t="s">
        <v>222</v>
      </c>
      <c r="C26282" s="218">
        <v>3.9022999999999999</v>
      </c>
    </row>
    <row r="26283" spans="1:3" ht="15" customHeight="1" x14ac:dyDescent="0.25">
      <c r="A26283" s="216">
        <v>45842</v>
      </c>
      <c r="B26283" s="217" t="s">
        <v>222</v>
      </c>
      <c r="C26283" s="218">
        <v>3.9424000000000001</v>
      </c>
    </row>
    <row r="26284" spans="1:3" ht="15" customHeight="1" x14ac:dyDescent="0.25">
      <c r="A26284" s="216">
        <v>45845</v>
      </c>
      <c r="B26284" s="217" t="s">
        <v>222</v>
      </c>
      <c r="C26284" s="218">
        <v>3.9558</v>
      </c>
    </row>
    <row r="26285" spans="1:3" ht="15" customHeight="1" x14ac:dyDescent="0.25">
      <c r="A26285" s="216">
        <v>45846</v>
      </c>
      <c r="B26285" s="217" t="s">
        <v>222</v>
      </c>
      <c r="C26285" s="218">
        <v>3.9691000000000001</v>
      </c>
    </row>
    <row r="26286" spans="1:3" ht="15" customHeight="1" x14ac:dyDescent="0.25">
      <c r="A26286" s="216">
        <v>45847</v>
      </c>
      <c r="B26286" s="217" t="s">
        <v>222</v>
      </c>
      <c r="C26286" s="218">
        <v>3.9824999999999999</v>
      </c>
    </row>
    <row r="26287" spans="1:3" ht="15" customHeight="1" x14ac:dyDescent="0.25">
      <c r="A26287" s="216">
        <v>45848</v>
      </c>
      <c r="B26287" s="217" t="s">
        <v>222</v>
      </c>
      <c r="C26287" s="218">
        <v>3.9958999999999998</v>
      </c>
    </row>
    <row r="26288" spans="1:3" ht="15" customHeight="1" x14ac:dyDescent="0.25">
      <c r="A26288" s="216">
        <v>45849</v>
      </c>
      <c r="B26288" s="217" t="s">
        <v>222</v>
      </c>
      <c r="C26288" s="218">
        <v>4.0358999999999998</v>
      </c>
    </row>
    <row r="26289" spans="1:3" ht="15" customHeight="1" x14ac:dyDescent="0.25">
      <c r="A26289" s="216">
        <v>45852</v>
      </c>
      <c r="B26289" s="217" t="s">
        <v>222</v>
      </c>
      <c r="C26289" s="218">
        <v>4.0491999999999999</v>
      </c>
    </row>
    <row r="26290" spans="1:3" ht="15" customHeight="1" x14ac:dyDescent="0.25">
      <c r="A26290" s="216">
        <v>45853</v>
      </c>
      <c r="B26290" s="217" t="s">
        <v>222</v>
      </c>
      <c r="C26290" s="218">
        <v>4.0625</v>
      </c>
    </row>
    <row r="26291" spans="1:3" ht="15" customHeight="1" x14ac:dyDescent="0.25">
      <c r="A26291" s="216">
        <v>45854</v>
      </c>
      <c r="B26291" s="217" t="s">
        <v>222</v>
      </c>
      <c r="C26291" s="218">
        <v>4.0758000000000001</v>
      </c>
    </row>
    <row r="26292" spans="1:3" ht="15" customHeight="1" x14ac:dyDescent="0.25">
      <c r="A26292" s="216">
        <v>45855</v>
      </c>
      <c r="B26292" s="217" t="s">
        <v>222</v>
      </c>
      <c r="C26292" s="218">
        <v>4.0891000000000002</v>
      </c>
    </row>
    <row r="26293" spans="1:3" ht="15" customHeight="1" x14ac:dyDescent="0.25">
      <c r="A26293" s="216">
        <v>45856</v>
      </c>
      <c r="B26293" s="217" t="s">
        <v>222</v>
      </c>
      <c r="C26293" s="218">
        <v>4.1289999999999996</v>
      </c>
    </row>
    <row r="26294" spans="1:3" ht="15" customHeight="1" x14ac:dyDescent="0.25">
      <c r="A26294" s="216">
        <v>45859</v>
      </c>
      <c r="B26294" s="217" t="s">
        <v>222</v>
      </c>
      <c r="C26294" s="218">
        <v>4.1422999999999996</v>
      </c>
    </row>
    <row r="26295" spans="1:3" ht="15" customHeight="1" x14ac:dyDescent="0.25">
      <c r="A26295" s="216">
        <v>45860</v>
      </c>
      <c r="B26295" s="217" t="s">
        <v>222</v>
      </c>
      <c r="C26295" s="218">
        <v>4.1555999999999997</v>
      </c>
    </row>
    <row r="26296" spans="1:3" ht="15" customHeight="1" x14ac:dyDescent="0.25">
      <c r="A26296" s="216">
        <v>45861</v>
      </c>
      <c r="B26296" s="217" t="s">
        <v>222</v>
      </c>
      <c r="C26296" s="218">
        <v>4.1688000000000001</v>
      </c>
    </row>
    <row r="26297" spans="1:3" ht="15" customHeight="1" x14ac:dyDescent="0.25">
      <c r="A26297" s="216">
        <v>45862</v>
      </c>
      <c r="B26297" s="217" t="s">
        <v>222</v>
      </c>
      <c r="C26297" s="218">
        <v>4.1821000000000002</v>
      </c>
    </row>
    <row r="26298" spans="1:3" ht="15" customHeight="1" x14ac:dyDescent="0.25">
      <c r="A26298" s="216">
        <v>45863</v>
      </c>
      <c r="B26298" s="217" t="s">
        <v>222</v>
      </c>
      <c r="C26298" s="218">
        <v>4.2218999999999998</v>
      </c>
    </row>
    <row r="26299" spans="1:3" ht="15" customHeight="1" x14ac:dyDescent="0.25">
      <c r="A26299" s="216">
        <v>45866</v>
      </c>
      <c r="B26299" s="217" t="s">
        <v>222</v>
      </c>
      <c r="C26299" s="218">
        <v>4.2351000000000001</v>
      </c>
    </row>
    <row r="26300" spans="1:3" ht="15" customHeight="1" x14ac:dyDescent="0.25">
      <c r="A26300" s="216">
        <v>45867</v>
      </c>
      <c r="B26300" s="217" t="s">
        <v>222</v>
      </c>
      <c r="C26300" s="218">
        <v>4.2484000000000002</v>
      </c>
    </row>
    <row r="26301" spans="1:3" ht="15" customHeight="1" x14ac:dyDescent="0.25">
      <c r="A26301" s="216">
        <v>45868</v>
      </c>
      <c r="B26301" s="217" t="s">
        <v>222</v>
      </c>
      <c r="C26301" s="218">
        <v>4.2615999999999996</v>
      </c>
    </row>
    <row r="26302" spans="1:3" ht="15" customHeight="1" x14ac:dyDescent="0.25">
      <c r="A26302" s="216">
        <v>45869</v>
      </c>
      <c r="B26302" s="217" t="s">
        <v>222</v>
      </c>
      <c r="C26302" s="218">
        <v>4.2750000000000004</v>
      </c>
    </row>
    <row r="26303" spans="1:3" ht="15" customHeight="1" x14ac:dyDescent="0.25">
      <c r="A26303" s="216">
        <v>45870</v>
      </c>
      <c r="B26303" s="217" t="s">
        <v>222</v>
      </c>
      <c r="C26303" s="218">
        <v>4.3148999999999997</v>
      </c>
    </row>
    <row r="26304" spans="1:3" ht="15" customHeight="1" x14ac:dyDescent="0.25">
      <c r="A26304" s="216">
        <v>45873</v>
      </c>
      <c r="B26304" s="217" t="s">
        <v>222</v>
      </c>
      <c r="C26304" s="218">
        <v>4.3281000000000001</v>
      </c>
    </row>
    <row r="26305" spans="1:3" ht="15" customHeight="1" x14ac:dyDescent="0.25">
      <c r="A26305" s="216">
        <v>45874</v>
      </c>
      <c r="B26305" s="217" t="s">
        <v>222</v>
      </c>
      <c r="C26305" s="218">
        <v>4.3413000000000004</v>
      </c>
    </row>
    <row r="26306" spans="1:3" ht="15" customHeight="1" x14ac:dyDescent="0.25">
      <c r="A26306" s="216">
        <v>45875</v>
      </c>
      <c r="B26306" s="217" t="s">
        <v>222</v>
      </c>
      <c r="C26306" s="218">
        <v>4.3544999999999998</v>
      </c>
    </row>
    <row r="26307" spans="1:3" ht="15" customHeight="1" x14ac:dyDescent="0.25">
      <c r="A26307" s="216">
        <v>45876</v>
      </c>
      <c r="B26307" s="217" t="s">
        <v>222</v>
      </c>
      <c r="C26307" s="218">
        <v>4.3673000000000002</v>
      </c>
    </row>
    <row r="26308" spans="1:3" ht="15" customHeight="1" x14ac:dyDescent="0.25">
      <c r="A26308" s="216">
        <v>45877</v>
      </c>
      <c r="B26308" s="217" t="s">
        <v>222</v>
      </c>
      <c r="C26308" s="218">
        <v>4.4057000000000004</v>
      </c>
    </row>
    <row r="26309" spans="1:3" ht="15" customHeight="1" x14ac:dyDescent="0.25">
      <c r="A26309" s="216">
        <v>45880</v>
      </c>
      <c r="B26309" s="217" t="s">
        <v>222</v>
      </c>
      <c r="C26309" s="218">
        <v>4.4184999999999999</v>
      </c>
    </row>
    <row r="26310" spans="1:3" ht="15" customHeight="1" x14ac:dyDescent="0.25">
      <c r="A26310" s="216">
        <v>45881</v>
      </c>
      <c r="B26310" s="217" t="s">
        <v>222</v>
      </c>
      <c r="C26310" s="218">
        <v>4.4311999999999996</v>
      </c>
    </row>
    <row r="26311" spans="1:3" ht="15" customHeight="1" x14ac:dyDescent="0.25">
      <c r="A26311" s="216">
        <v>45882</v>
      </c>
      <c r="B26311" s="217" t="s">
        <v>222</v>
      </c>
      <c r="C26311" s="218">
        <v>4.444</v>
      </c>
    </row>
    <row r="26312" spans="1:3" ht="15" customHeight="1" x14ac:dyDescent="0.25">
      <c r="A26312" s="216">
        <v>45883</v>
      </c>
      <c r="B26312" s="217" t="s">
        <v>222</v>
      </c>
      <c r="C26312" s="218">
        <v>4.4568000000000003</v>
      </c>
    </row>
    <row r="26313" spans="1:3" ht="15" customHeight="1" x14ac:dyDescent="0.25">
      <c r="A26313" s="216">
        <v>45884</v>
      </c>
      <c r="B26313" s="217" t="s">
        <v>222</v>
      </c>
      <c r="C26313" s="218">
        <v>4.4950000000000001</v>
      </c>
    </row>
    <row r="26314" spans="1:3" ht="15" customHeight="1" x14ac:dyDescent="0.25">
      <c r="A26314" s="216">
        <v>45887</v>
      </c>
      <c r="B26314" s="217" t="s">
        <v>222</v>
      </c>
      <c r="C26314" s="218">
        <v>4.5076999999999998</v>
      </c>
    </row>
    <row r="26315" spans="1:3" ht="15" customHeight="1" x14ac:dyDescent="0.25">
      <c r="A26315" s="216">
        <v>45888</v>
      </c>
      <c r="B26315" s="217" t="s">
        <v>222</v>
      </c>
      <c r="C26315" s="218">
        <v>4.5205000000000002</v>
      </c>
    </row>
    <row r="26316" spans="1:3" ht="15" customHeight="1" x14ac:dyDescent="0.25">
      <c r="A26316" s="216">
        <v>45889</v>
      </c>
      <c r="B26316" s="217" t="s">
        <v>222</v>
      </c>
      <c r="C26316" s="218">
        <v>4.5331999999999999</v>
      </c>
    </row>
    <row r="26317" spans="1:3" ht="15" customHeight="1" x14ac:dyDescent="0.25">
      <c r="A26317" s="216">
        <v>45890</v>
      </c>
      <c r="B26317" s="217" t="s">
        <v>222</v>
      </c>
      <c r="C26317" s="218">
        <v>4.5458999999999996</v>
      </c>
    </row>
    <row r="26318" spans="1:3" ht="15" customHeight="1" x14ac:dyDescent="0.25">
      <c r="A26318" s="216">
        <v>45891</v>
      </c>
      <c r="B26318" s="217" t="s">
        <v>222</v>
      </c>
      <c r="C26318" s="218">
        <v>4.5970000000000004</v>
      </c>
    </row>
    <row r="26319" spans="1:3" ht="15" customHeight="1" x14ac:dyDescent="0.25">
      <c r="A26319" s="216">
        <v>45895</v>
      </c>
      <c r="B26319" s="217" t="s">
        <v>222</v>
      </c>
      <c r="C26319" s="218">
        <v>4.6097000000000001</v>
      </c>
    </row>
    <row r="26320" spans="1:3" ht="15" customHeight="1" x14ac:dyDescent="0.25">
      <c r="A26320" s="216">
        <v>45896</v>
      </c>
      <c r="B26320" s="217" t="s">
        <v>222</v>
      </c>
      <c r="C26320" s="218">
        <v>4.6223999999999998</v>
      </c>
    </row>
    <row r="26321" spans="1:3" ht="15" customHeight="1" x14ac:dyDescent="0.25">
      <c r="A26321" s="216">
        <v>45897</v>
      </c>
      <c r="B26321" s="217" t="s">
        <v>222</v>
      </c>
      <c r="C26321" s="218">
        <v>4.6352000000000002</v>
      </c>
    </row>
    <row r="26322" spans="1:3" ht="15" customHeight="1" x14ac:dyDescent="0.25">
      <c r="A26322" s="216">
        <v>45898</v>
      </c>
      <c r="B26322" s="217" t="s">
        <v>222</v>
      </c>
      <c r="C26322" s="218">
        <v>4.6734999999999998</v>
      </c>
    </row>
    <row r="26323" spans="1:3" ht="15" customHeight="1" x14ac:dyDescent="0.25">
      <c r="A26323" s="216">
        <v>45901</v>
      </c>
      <c r="B26323" s="217" t="s">
        <v>222</v>
      </c>
      <c r="C26323" s="218">
        <v>4.6862000000000004</v>
      </c>
    </row>
    <row r="26324" spans="1:3" ht="15" customHeight="1" x14ac:dyDescent="0.25">
      <c r="A26324" s="216">
        <v>45902</v>
      </c>
      <c r="B26324" s="217" t="s">
        <v>222</v>
      </c>
      <c r="C26324" s="218">
        <v>4.6989999999999998</v>
      </c>
    </row>
    <row r="26325" spans="1:3" ht="15" customHeight="1" x14ac:dyDescent="0.25">
      <c r="A26325" s="216">
        <v>45903</v>
      </c>
      <c r="B26325" s="217" t="s">
        <v>222</v>
      </c>
      <c r="C26325" s="218">
        <v>4.7117000000000004</v>
      </c>
    </row>
    <row r="26326" spans="1:3" ht="15" customHeight="1" x14ac:dyDescent="0.25">
      <c r="A26326" s="216">
        <v>45904</v>
      </c>
      <c r="B26326" s="217" t="s">
        <v>222</v>
      </c>
      <c r="C26326" s="218">
        <v>4.7244000000000002</v>
      </c>
    </row>
    <row r="26327" spans="1:3" ht="15" customHeight="1" x14ac:dyDescent="0.25">
      <c r="A26327" s="216">
        <v>45905</v>
      </c>
      <c r="B26327" s="217" t="s">
        <v>222</v>
      </c>
      <c r="C26327" s="218">
        <v>4.7625999999999999</v>
      </c>
    </row>
    <row r="26328" spans="1:3" ht="15" customHeight="1" x14ac:dyDescent="0.25">
      <c r="A26328" s="216">
        <v>45908</v>
      </c>
      <c r="B26328" s="217" t="s">
        <v>222</v>
      </c>
      <c r="C26328" s="218">
        <v>4.7752999999999997</v>
      </c>
    </row>
    <row r="26329" spans="1:3" ht="15" customHeight="1" x14ac:dyDescent="0.25">
      <c r="A26329" s="216">
        <v>45909</v>
      </c>
      <c r="B26329" s="217" t="s">
        <v>222</v>
      </c>
      <c r="C26329" s="218">
        <v>4.7880000000000003</v>
      </c>
    </row>
    <row r="26330" spans="1:3" ht="15" customHeight="1" x14ac:dyDescent="0.25">
      <c r="A26330" s="216">
        <v>45910</v>
      </c>
      <c r="B26330" s="217" t="s">
        <v>222</v>
      </c>
      <c r="C26330" s="218">
        <v>4.8007</v>
      </c>
    </row>
    <row r="26331" spans="1:3" ht="15" customHeight="1" x14ac:dyDescent="0.25">
      <c r="A26331" s="216">
        <v>45911</v>
      </c>
      <c r="B26331" s="217" t="s">
        <v>222</v>
      </c>
      <c r="C26331" s="218">
        <v>4.8135000000000003</v>
      </c>
    </row>
    <row r="26332" spans="1:3" ht="15" customHeight="1" x14ac:dyDescent="0.25">
      <c r="A26332" s="216">
        <v>45912</v>
      </c>
      <c r="B26332" s="217" t="s">
        <v>222</v>
      </c>
      <c r="C26332" s="218">
        <v>4.8517999999999999</v>
      </c>
    </row>
    <row r="26333" spans="1:3" ht="15" customHeight="1" x14ac:dyDescent="0.25">
      <c r="A26333" s="216">
        <v>45915</v>
      </c>
      <c r="B26333" s="217" t="s">
        <v>222</v>
      </c>
      <c r="C26333" s="218">
        <v>4.8644999999999996</v>
      </c>
    </row>
    <row r="26334" spans="1:3" ht="15" customHeight="1" x14ac:dyDescent="0.25">
      <c r="A26334" s="216">
        <v>45916</v>
      </c>
      <c r="B26334" s="217" t="s">
        <v>222</v>
      </c>
      <c r="C26334" s="218">
        <v>4.8773</v>
      </c>
    </row>
    <row r="26335" spans="1:3" ht="15" customHeight="1" x14ac:dyDescent="0.25">
      <c r="A26335" s="216">
        <v>45917</v>
      </c>
      <c r="B26335" s="217" t="s">
        <v>222</v>
      </c>
      <c r="C26335" s="218">
        <v>4.8901000000000003</v>
      </c>
    </row>
    <row r="26336" spans="1:3" ht="15" customHeight="1" x14ac:dyDescent="0.25">
      <c r="A26336" s="216">
        <v>45918</v>
      </c>
      <c r="B26336" s="217" t="s">
        <v>222</v>
      </c>
      <c r="C26336" s="218">
        <v>4.9028</v>
      </c>
    </row>
    <row r="26337" spans="1:3" ht="15" customHeight="1" x14ac:dyDescent="0.25">
      <c r="A26337" s="216">
        <v>45919</v>
      </c>
      <c r="B26337" s="217" t="s">
        <v>222</v>
      </c>
      <c r="C26337" s="218">
        <v>4.9409999999999998</v>
      </c>
    </row>
    <row r="26338" spans="1:3" ht="15" customHeight="1" x14ac:dyDescent="0.25">
      <c r="A26338" s="216">
        <v>45922</v>
      </c>
      <c r="B26338" s="217" t="s">
        <v>222</v>
      </c>
      <c r="C26338" s="218">
        <v>4.9537000000000004</v>
      </c>
    </row>
    <row r="26339" spans="1:3" ht="15" customHeight="1" x14ac:dyDescent="0.25">
      <c r="A26339" s="216">
        <v>45923</v>
      </c>
      <c r="B26339" s="217" t="s">
        <v>222</v>
      </c>
      <c r="C26339" s="218">
        <v>4.9664999999999999</v>
      </c>
    </row>
    <row r="26340" spans="1:3" ht="15" customHeight="1" x14ac:dyDescent="0.25">
      <c r="A26340" s="216">
        <v>45924</v>
      </c>
      <c r="B26340" s="217" t="s">
        <v>222</v>
      </c>
      <c r="C26340" s="218">
        <v>4.9791999999999996</v>
      </c>
    </row>
    <row r="26341" spans="1:3" ht="15" customHeight="1" x14ac:dyDescent="0.25">
      <c r="A26341" s="216">
        <v>45925</v>
      </c>
      <c r="B26341" s="217" t="s">
        <v>222</v>
      </c>
      <c r="C26341" s="218">
        <v>4.992</v>
      </c>
    </row>
    <row r="26342" spans="1:3" ht="15" customHeight="1" x14ac:dyDescent="0.25">
      <c r="A26342" s="216">
        <v>45926</v>
      </c>
      <c r="B26342" s="217" t="s">
        <v>222</v>
      </c>
      <c r="C26342" s="218">
        <v>5.0303000000000004</v>
      </c>
    </row>
    <row r="26343" spans="1:3" ht="15" customHeight="1" x14ac:dyDescent="0.25">
      <c r="A26343" s="216">
        <v>45929</v>
      </c>
      <c r="B26343" s="217" t="s">
        <v>222</v>
      </c>
      <c r="C26343" s="218">
        <v>5.0430999999999999</v>
      </c>
    </row>
    <row r="26344" spans="1:3" ht="15" customHeight="1" x14ac:dyDescent="0.25">
      <c r="A26344" s="216">
        <v>45930</v>
      </c>
      <c r="B26344" s="217" t="s">
        <v>222</v>
      </c>
      <c r="C26344" s="218">
        <v>5.056</v>
      </c>
    </row>
    <row r="26345" spans="1:3" ht="15" customHeight="1" x14ac:dyDescent="0.25">
      <c r="A26345" s="216">
        <v>45566</v>
      </c>
      <c r="B26345" s="217" t="s">
        <v>204</v>
      </c>
      <c r="C26345" s="218">
        <v>1.44E-2</v>
      </c>
    </row>
    <row r="26346" spans="1:3" ht="15" customHeight="1" x14ac:dyDescent="0.25">
      <c r="A26346" s="216">
        <v>45567</v>
      </c>
      <c r="B26346" s="217" t="s">
        <v>204</v>
      </c>
      <c r="C26346" s="218">
        <v>2.8799999999999999E-2</v>
      </c>
    </row>
    <row r="26347" spans="1:3" ht="15" customHeight="1" x14ac:dyDescent="0.25">
      <c r="A26347" s="216">
        <v>45568</v>
      </c>
      <c r="B26347" s="217" t="s">
        <v>204</v>
      </c>
      <c r="C26347" s="218">
        <v>4.3200000000000002E-2</v>
      </c>
    </row>
    <row r="26348" spans="1:3" ht="15" customHeight="1" x14ac:dyDescent="0.25">
      <c r="A26348" s="216">
        <v>45569</v>
      </c>
      <c r="B26348" s="217" t="s">
        <v>204</v>
      </c>
      <c r="C26348" s="218">
        <v>8.6400000000000005E-2</v>
      </c>
    </row>
    <row r="26349" spans="1:3" ht="15" customHeight="1" x14ac:dyDescent="0.25">
      <c r="A26349" s="216">
        <v>45572</v>
      </c>
      <c r="B26349" s="217" t="s">
        <v>204</v>
      </c>
      <c r="C26349" s="218">
        <v>0.1008</v>
      </c>
    </row>
    <row r="26350" spans="1:3" ht="15" customHeight="1" x14ac:dyDescent="0.25">
      <c r="A26350" s="216">
        <v>45573</v>
      </c>
      <c r="B26350" s="217" t="s">
        <v>204</v>
      </c>
      <c r="C26350" s="218">
        <v>0.1153</v>
      </c>
    </row>
    <row r="26351" spans="1:3" ht="15" customHeight="1" x14ac:dyDescent="0.25">
      <c r="A26351" s="216">
        <v>45574</v>
      </c>
      <c r="B26351" s="217" t="s">
        <v>204</v>
      </c>
      <c r="C26351" s="218">
        <v>0.12970000000000001</v>
      </c>
    </row>
    <row r="26352" spans="1:3" ht="15" customHeight="1" x14ac:dyDescent="0.25">
      <c r="A26352" s="216">
        <v>45575</v>
      </c>
      <c r="B26352" s="217" t="s">
        <v>204</v>
      </c>
      <c r="C26352" s="218">
        <v>0.14410000000000001</v>
      </c>
    </row>
    <row r="26353" spans="1:3" ht="15" customHeight="1" x14ac:dyDescent="0.25">
      <c r="A26353" s="216">
        <v>45576</v>
      </c>
      <c r="B26353" s="217" t="s">
        <v>204</v>
      </c>
      <c r="C26353" s="218">
        <v>0.18729999999999999</v>
      </c>
    </row>
    <row r="26354" spans="1:3" ht="15" customHeight="1" x14ac:dyDescent="0.25">
      <c r="A26354" s="216">
        <v>45579</v>
      </c>
      <c r="B26354" s="217" t="s">
        <v>204</v>
      </c>
      <c r="C26354" s="218">
        <v>0.20169999999999999</v>
      </c>
    </row>
    <row r="26355" spans="1:3" ht="15" customHeight="1" x14ac:dyDescent="0.25">
      <c r="A26355" s="216">
        <v>45580</v>
      </c>
      <c r="B26355" s="217" t="s">
        <v>204</v>
      </c>
      <c r="C26355" s="218">
        <v>0.2162</v>
      </c>
    </row>
    <row r="26356" spans="1:3" ht="15" customHeight="1" x14ac:dyDescent="0.25">
      <c r="A26356" s="216">
        <v>45581</v>
      </c>
      <c r="B26356" s="217" t="s">
        <v>204</v>
      </c>
      <c r="C26356" s="218">
        <v>0.2306</v>
      </c>
    </row>
    <row r="26357" spans="1:3" ht="15" customHeight="1" x14ac:dyDescent="0.25">
      <c r="A26357" s="216">
        <v>45582</v>
      </c>
      <c r="B26357" s="217" t="s">
        <v>204</v>
      </c>
      <c r="C26357" s="218">
        <v>0.245</v>
      </c>
    </row>
    <row r="26358" spans="1:3" ht="15" customHeight="1" x14ac:dyDescent="0.25">
      <c r="A26358" s="216">
        <v>45583</v>
      </c>
      <c r="B26358" s="217" t="s">
        <v>204</v>
      </c>
      <c r="C26358" s="218">
        <v>0.28810000000000002</v>
      </c>
    </row>
    <row r="26359" spans="1:3" ht="15" customHeight="1" x14ac:dyDescent="0.25">
      <c r="A26359" s="216">
        <v>45586</v>
      </c>
      <c r="B26359" s="217" t="s">
        <v>204</v>
      </c>
      <c r="C26359" s="218">
        <v>0.3024</v>
      </c>
    </row>
    <row r="26360" spans="1:3" ht="15" customHeight="1" x14ac:dyDescent="0.25">
      <c r="A26360" s="216">
        <v>45587</v>
      </c>
      <c r="B26360" s="217" t="s">
        <v>204</v>
      </c>
      <c r="C26360" s="218">
        <v>0.31680000000000003</v>
      </c>
    </row>
    <row r="26361" spans="1:3" ht="15" customHeight="1" x14ac:dyDescent="0.25">
      <c r="A26361" s="216">
        <v>45588</v>
      </c>
      <c r="B26361" s="217" t="s">
        <v>204</v>
      </c>
      <c r="C26361" s="218">
        <v>0.33119999999999999</v>
      </c>
    </row>
    <row r="26362" spans="1:3" ht="15" customHeight="1" x14ac:dyDescent="0.25">
      <c r="A26362" s="216">
        <v>45589</v>
      </c>
      <c r="B26362" s="217" t="s">
        <v>204</v>
      </c>
      <c r="C26362" s="218">
        <v>0.34549999999999997</v>
      </c>
    </row>
    <row r="26363" spans="1:3" ht="15" customHeight="1" x14ac:dyDescent="0.25">
      <c r="A26363" s="216">
        <v>45590</v>
      </c>
      <c r="B26363" s="217" t="s">
        <v>204</v>
      </c>
      <c r="C26363" s="218">
        <v>0.3886</v>
      </c>
    </row>
    <row r="26364" spans="1:3" ht="15" customHeight="1" x14ac:dyDescent="0.25">
      <c r="A26364" s="216">
        <v>45593</v>
      </c>
      <c r="B26364" s="217" t="s">
        <v>204</v>
      </c>
      <c r="C26364" s="218">
        <v>0.40300000000000002</v>
      </c>
    </row>
    <row r="26365" spans="1:3" ht="15" customHeight="1" x14ac:dyDescent="0.25">
      <c r="A26365" s="216">
        <v>45594</v>
      </c>
      <c r="B26365" s="217" t="s">
        <v>204</v>
      </c>
      <c r="C26365" s="218">
        <v>0.41739999999999999</v>
      </c>
    </row>
    <row r="26366" spans="1:3" ht="15" customHeight="1" x14ac:dyDescent="0.25">
      <c r="A26366" s="216">
        <v>45595</v>
      </c>
      <c r="B26366" s="217" t="s">
        <v>204</v>
      </c>
      <c r="C26366" s="218">
        <v>0.43180000000000002</v>
      </c>
    </row>
    <row r="26367" spans="1:3" ht="15" customHeight="1" x14ac:dyDescent="0.25">
      <c r="A26367" s="216">
        <v>45596</v>
      </c>
      <c r="B26367" s="217" t="s">
        <v>204</v>
      </c>
      <c r="C26367" s="218">
        <v>0.4461</v>
      </c>
    </row>
    <row r="26368" spans="1:3" ht="15" customHeight="1" x14ac:dyDescent="0.25">
      <c r="A26368" s="216">
        <v>45597</v>
      </c>
      <c r="B26368" s="217" t="s">
        <v>204</v>
      </c>
      <c r="C26368" s="218">
        <v>0.48920000000000002</v>
      </c>
    </row>
    <row r="26369" spans="1:3" ht="15" customHeight="1" x14ac:dyDescent="0.25">
      <c r="A26369" s="216">
        <v>45600</v>
      </c>
      <c r="B26369" s="217" t="s">
        <v>204</v>
      </c>
      <c r="C26369" s="218">
        <v>0.50349999999999995</v>
      </c>
    </row>
    <row r="26370" spans="1:3" ht="15" customHeight="1" x14ac:dyDescent="0.25">
      <c r="A26370" s="216">
        <v>45601</v>
      </c>
      <c r="B26370" s="217" t="s">
        <v>204</v>
      </c>
      <c r="C26370" s="218">
        <v>0.51790000000000003</v>
      </c>
    </row>
    <row r="26371" spans="1:3" ht="15" customHeight="1" x14ac:dyDescent="0.25">
      <c r="A26371" s="216">
        <v>45602</v>
      </c>
      <c r="B26371" s="217" t="s">
        <v>204</v>
      </c>
      <c r="C26371" s="218">
        <v>0.53220000000000001</v>
      </c>
    </row>
    <row r="26372" spans="1:3" ht="15" customHeight="1" x14ac:dyDescent="0.25">
      <c r="A26372" s="216">
        <v>45603</v>
      </c>
      <c r="B26372" s="217" t="s">
        <v>204</v>
      </c>
      <c r="C26372" s="218">
        <v>0.54630000000000001</v>
      </c>
    </row>
    <row r="26373" spans="1:3" ht="15" customHeight="1" x14ac:dyDescent="0.25">
      <c r="A26373" s="216">
        <v>45604</v>
      </c>
      <c r="B26373" s="217" t="s">
        <v>204</v>
      </c>
      <c r="C26373" s="218">
        <v>0.58830000000000005</v>
      </c>
    </row>
    <row r="26374" spans="1:3" ht="15" customHeight="1" x14ac:dyDescent="0.25">
      <c r="A26374" s="216">
        <v>45607</v>
      </c>
      <c r="B26374" s="217" t="s">
        <v>204</v>
      </c>
      <c r="C26374" s="218">
        <v>0.60229999999999995</v>
      </c>
    </row>
    <row r="26375" spans="1:3" ht="15" customHeight="1" x14ac:dyDescent="0.25">
      <c r="A26375" s="216">
        <v>45608</v>
      </c>
      <c r="B26375" s="217" t="s">
        <v>204</v>
      </c>
      <c r="C26375" s="218">
        <v>0.61639999999999995</v>
      </c>
    </row>
    <row r="26376" spans="1:3" ht="15" customHeight="1" x14ac:dyDescent="0.25">
      <c r="A26376" s="216">
        <v>45609</v>
      </c>
      <c r="B26376" s="217" t="s">
        <v>204</v>
      </c>
      <c r="C26376" s="218">
        <v>0.63039999999999996</v>
      </c>
    </row>
    <row r="26377" spans="1:3" ht="15" customHeight="1" x14ac:dyDescent="0.25">
      <c r="A26377" s="216">
        <v>45610</v>
      </c>
      <c r="B26377" s="217" t="s">
        <v>204</v>
      </c>
      <c r="C26377" s="218">
        <v>0.64439999999999997</v>
      </c>
    </row>
    <row r="26378" spans="1:3" ht="15" customHeight="1" x14ac:dyDescent="0.25">
      <c r="A26378" s="216">
        <v>45611</v>
      </c>
      <c r="B26378" s="217" t="s">
        <v>204</v>
      </c>
      <c r="C26378" s="218">
        <v>0.68630000000000002</v>
      </c>
    </row>
    <row r="26379" spans="1:3" ht="15" customHeight="1" x14ac:dyDescent="0.25">
      <c r="A26379" s="216">
        <v>45614</v>
      </c>
      <c r="B26379" s="217" t="s">
        <v>204</v>
      </c>
      <c r="C26379" s="218">
        <v>0.70030000000000003</v>
      </c>
    </row>
    <row r="26380" spans="1:3" ht="15" customHeight="1" x14ac:dyDescent="0.25">
      <c r="A26380" s="216">
        <v>45615</v>
      </c>
      <c r="B26380" s="217" t="s">
        <v>204</v>
      </c>
      <c r="C26380" s="218">
        <v>0.71430000000000005</v>
      </c>
    </row>
    <row r="26381" spans="1:3" ht="15" customHeight="1" x14ac:dyDescent="0.25">
      <c r="A26381" s="216">
        <v>45616</v>
      </c>
      <c r="B26381" s="217" t="s">
        <v>204</v>
      </c>
      <c r="C26381" s="218">
        <v>0.72829999999999995</v>
      </c>
    </row>
    <row r="26382" spans="1:3" ht="15" customHeight="1" x14ac:dyDescent="0.25">
      <c r="A26382" s="216">
        <v>45617</v>
      </c>
      <c r="B26382" s="217" t="s">
        <v>204</v>
      </c>
      <c r="C26382" s="218">
        <v>0.74219999999999997</v>
      </c>
    </row>
    <row r="26383" spans="1:3" ht="15" customHeight="1" x14ac:dyDescent="0.25">
      <c r="A26383" s="216">
        <v>45618</v>
      </c>
      <c r="B26383" s="217" t="s">
        <v>204</v>
      </c>
      <c r="C26383" s="218">
        <v>0.78410000000000002</v>
      </c>
    </row>
    <row r="26384" spans="1:3" ht="15" customHeight="1" x14ac:dyDescent="0.25">
      <c r="A26384" s="216">
        <v>45621</v>
      </c>
      <c r="B26384" s="217" t="s">
        <v>204</v>
      </c>
      <c r="C26384" s="218">
        <v>0.79800000000000004</v>
      </c>
    </row>
    <row r="26385" spans="1:3" ht="15" customHeight="1" x14ac:dyDescent="0.25">
      <c r="A26385" s="216">
        <v>45622</v>
      </c>
      <c r="B26385" s="217" t="s">
        <v>204</v>
      </c>
      <c r="C26385" s="218">
        <v>0.81200000000000006</v>
      </c>
    </row>
    <row r="26386" spans="1:3" ht="15" customHeight="1" x14ac:dyDescent="0.25">
      <c r="A26386" s="216">
        <v>45623</v>
      </c>
      <c r="B26386" s="217" t="s">
        <v>204</v>
      </c>
      <c r="C26386" s="218">
        <v>0.82599999999999996</v>
      </c>
    </row>
    <row r="26387" spans="1:3" ht="15" customHeight="1" x14ac:dyDescent="0.25">
      <c r="A26387" s="216">
        <v>45624</v>
      </c>
      <c r="B26387" s="217" t="s">
        <v>204</v>
      </c>
      <c r="C26387" s="218">
        <v>0.84</v>
      </c>
    </row>
    <row r="26388" spans="1:3" ht="15" customHeight="1" x14ac:dyDescent="0.25">
      <c r="A26388" s="216">
        <v>45625</v>
      </c>
      <c r="B26388" s="217" t="s">
        <v>204</v>
      </c>
      <c r="C26388" s="218">
        <v>0.88190000000000002</v>
      </c>
    </row>
    <row r="26389" spans="1:3" ht="15" customHeight="1" x14ac:dyDescent="0.25">
      <c r="A26389" s="216">
        <v>45628</v>
      </c>
      <c r="B26389" s="217" t="s">
        <v>204</v>
      </c>
      <c r="C26389" s="218">
        <v>0.89580000000000004</v>
      </c>
    </row>
    <row r="26390" spans="1:3" ht="15" customHeight="1" x14ac:dyDescent="0.25">
      <c r="A26390" s="216">
        <v>45629</v>
      </c>
      <c r="B26390" s="217" t="s">
        <v>204</v>
      </c>
      <c r="C26390" s="218">
        <v>0.90980000000000005</v>
      </c>
    </row>
    <row r="26391" spans="1:3" ht="15" customHeight="1" x14ac:dyDescent="0.25">
      <c r="A26391" s="216">
        <v>45630</v>
      </c>
      <c r="B26391" s="217" t="s">
        <v>204</v>
      </c>
      <c r="C26391" s="218">
        <v>0.92369999999999997</v>
      </c>
    </row>
    <row r="26392" spans="1:3" ht="15" customHeight="1" x14ac:dyDescent="0.25">
      <c r="A26392" s="216">
        <v>45631</v>
      </c>
      <c r="B26392" s="217" t="s">
        <v>204</v>
      </c>
      <c r="C26392" s="218">
        <v>0.93759999999999999</v>
      </c>
    </row>
    <row r="26393" spans="1:3" ht="15" customHeight="1" x14ac:dyDescent="0.25">
      <c r="A26393" s="216">
        <v>45632</v>
      </c>
      <c r="B26393" s="217" t="s">
        <v>204</v>
      </c>
      <c r="C26393" s="218">
        <v>0.97929999999999995</v>
      </c>
    </row>
    <row r="26394" spans="1:3" ht="15" customHeight="1" x14ac:dyDescent="0.25">
      <c r="A26394" s="216">
        <v>45635</v>
      </c>
      <c r="B26394" s="217" t="s">
        <v>204</v>
      </c>
      <c r="C26394" s="218">
        <v>0.99319999999999997</v>
      </c>
    </row>
    <row r="26395" spans="1:3" ht="15" customHeight="1" x14ac:dyDescent="0.25">
      <c r="A26395" s="216">
        <v>45636</v>
      </c>
      <c r="B26395" s="217" t="s">
        <v>204</v>
      </c>
      <c r="C26395" s="218">
        <v>1.0072000000000001</v>
      </c>
    </row>
    <row r="26396" spans="1:3" ht="15" customHeight="1" x14ac:dyDescent="0.25">
      <c r="A26396" s="216">
        <v>45637</v>
      </c>
      <c r="B26396" s="217" t="s">
        <v>204</v>
      </c>
      <c r="C26396" s="218">
        <v>1.0210999999999999</v>
      </c>
    </row>
    <row r="26397" spans="1:3" ht="15" customHeight="1" x14ac:dyDescent="0.25">
      <c r="A26397" s="216">
        <v>45638</v>
      </c>
      <c r="B26397" s="217" t="s">
        <v>204</v>
      </c>
      <c r="C26397" s="218">
        <v>1.0349999999999999</v>
      </c>
    </row>
    <row r="26398" spans="1:3" ht="15" customHeight="1" x14ac:dyDescent="0.25">
      <c r="A26398" s="216">
        <v>45639</v>
      </c>
      <c r="B26398" s="217" t="s">
        <v>204</v>
      </c>
      <c r="C26398" s="218">
        <v>1.0768</v>
      </c>
    </row>
    <row r="26399" spans="1:3" ht="15" customHeight="1" x14ac:dyDescent="0.25">
      <c r="A26399" s="216">
        <v>45642</v>
      </c>
      <c r="B26399" s="217" t="s">
        <v>204</v>
      </c>
      <c r="C26399" s="218">
        <v>1.0908</v>
      </c>
    </row>
    <row r="26400" spans="1:3" ht="15" customHeight="1" x14ac:dyDescent="0.25">
      <c r="A26400" s="216">
        <v>45643</v>
      </c>
      <c r="B26400" s="217" t="s">
        <v>204</v>
      </c>
      <c r="C26400" s="218">
        <v>1.1047</v>
      </c>
    </row>
    <row r="26401" spans="1:3" ht="15" customHeight="1" x14ac:dyDescent="0.25">
      <c r="A26401" s="216">
        <v>45644</v>
      </c>
      <c r="B26401" s="217" t="s">
        <v>204</v>
      </c>
      <c r="C26401" s="218">
        <v>1.1187</v>
      </c>
    </row>
    <row r="26402" spans="1:3" ht="15" customHeight="1" x14ac:dyDescent="0.25">
      <c r="A26402" s="216">
        <v>45645</v>
      </c>
      <c r="B26402" s="217" t="s">
        <v>204</v>
      </c>
      <c r="C26402" s="218">
        <v>1.1327</v>
      </c>
    </row>
    <row r="26403" spans="1:3" ht="15" customHeight="1" x14ac:dyDescent="0.25">
      <c r="A26403" s="216">
        <v>45646</v>
      </c>
      <c r="B26403" s="217" t="s">
        <v>204</v>
      </c>
      <c r="C26403" s="218">
        <v>1.1746000000000001</v>
      </c>
    </row>
    <row r="26404" spans="1:3" ht="15" customHeight="1" x14ac:dyDescent="0.25">
      <c r="A26404" s="216">
        <v>45649</v>
      </c>
      <c r="B26404" s="217" t="s">
        <v>204</v>
      </c>
      <c r="C26404" s="218">
        <v>1.1887000000000001</v>
      </c>
    </row>
    <row r="26405" spans="1:3" ht="15" customHeight="1" x14ac:dyDescent="0.25">
      <c r="A26405" s="216">
        <v>45650</v>
      </c>
      <c r="B26405" s="217" t="s">
        <v>204</v>
      </c>
      <c r="C26405" s="218">
        <v>1.2025999999999999</v>
      </c>
    </row>
    <row r="26406" spans="1:3" ht="15" customHeight="1" x14ac:dyDescent="0.25">
      <c r="A26406" s="216">
        <v>45651</v>
      </c>
      <c r="B26406" s="217" t="s">
        <v>204</v>
      </c>
      <c r="C26406" s="218">
        <v>1.2165999999999999</v>
      </c>
    </row>
    <row r="26407" spans="1:3" ht="15" customHeight="1" x14ac:dyDescent="0.25">
      <c r="A26407" s="216">
        <v>45652</v>
      </c>
      <c r="B26407" s="217" t="s">
        <v>204</v>
      </c>
      <c r="C26407" s="218">
        <v>1.2305999999999999</v>
      </c>
    </row>
    <row r="26408" spans="1:3" ht="15" customHeight="1" x14ac:dyDescent="0.25">
      <c r="A26408" s="216">
        <v>45653</v>
      </c>
      <c r="B26408" s="217" t="s">
        <v>204</v>
      </c>
      <c r="C26408" s="218">
        <v>1.2725</v>
      </c>
    </row>
    <row r="26409" spans="1:3" ht="15" customHeight="1" x14ac:dyDescent="0.25">
      <c r="A26409" s="216">
        <v>45656</v>
      </c>
      <c r="B26409" s="217" t="s">
        <v>204</v>
      </c>
      <c r="C26409" s="218">
        <v>1.2865</v>
      </c>
    </row>
    <row r="26410" spans="1:3" ht="15" customHeight="1" x14ac:dyDescent="0.25">
      <c r="A26410" s="216">
        <v>45657</v>
      </c>
      <c r="B26410" s="217" t="s">
        <v>204</v>
      </c>
      <c r="C26410" s="218">
        <v>1.3005</v>
      </c>
    </row>
    <row r="26411" spans="1:3" ht="15" customHeight="1" x14ac:dyDescent="0.25">
      <c r="A26411" s="216">
        <v>45659</v>
      </c>
      <c r="B26411" s="217" t="s">
        <v>204</v>
      </c>
      <c r="C26411" s="218">
        <v>1.3285</v>
      </c>
    </row>
    <row r="26412" spans="1:3" ht="15" customHeight="1" x14ac:dyDescent="0.25">
      <c r="A26412" s="216">
        <v>45660</v>
      </c>
      <c r="B26412" s="217" t="s">
        <v>204</v>
      </c>
      <c r="C26412" s="218">
        <v>1.3703000000000001</v>
      </c>
    </row>
    <row r="26413" spans="1:3" ht="15" customHeight="1" x14ac:dyDescent="0.25">
      <c r="A26413" s="216">
        <v>45663</v>
      </c>
      <c r="B26413" s="217" t="s">
        <v>204</v>
      </c>
      <c r="C26413" s="218">
        <v>1.3843000000000001</v>
      </c>
    </row>
    <row r="26414" spans="1:3" ht="15" customHeight="1" x14ac:dyDescent="0.25">
      <c r="A26414" s="216">
        <v>45664</v>
      </c>
      <c r="B26414" s="217" t="s">
        <v>204</v>
      </c>
      <c r="C26414" s="218">
        <v>1.3983000000000001</v>
      </c>
    </row>
    <row r="26415" spans="1:3" ht="15" customHeight="1" x14ac:dyDescent="0.25">
      <c r="A26415" s="216">
        <v>45665</v>
      </c>
      <c r="B26415" s="217" t="s">
        <v>204</v>
      </c>
      <c r="C26415" s="218">
        <v>1.4121999999999999</v>
      </c>
    </row>
    <row r="26416" spans="1:3" ht="15" customHeight="1" x14ac:dyDescent="0.25">
      <c r="A26416" s="216">
        <v>45666</v>
      </c>
      <c r="B26416" s="217" t="s">
        <v>204</v>
      </c>
      <c r="C26416" s="218">
        <v>1.4260999999999999</v>
      </c>
    </row>
    <row r="26417" spans="1:3" ht="15" customHeight="1" x14ac:dyDescent="0.25">
      <c r="A26417" s="216">
        <v>45667</v>
      </c>
      <c r="B26417" s="217" t="s">
        <v>204</v>
      </c>
      <c r="C26417" s="218">
        <v>1.4679</v>
      </c>
    </row>
    <row r="26418" spans="1:3" ht="15" customHeight="1" x14ac:dyDescent="0.25">
      <c r="A26418" s="216">
        <v>45670</v>
      </c>
      <c r="B26418" s="217" t="s">
        <v>204</v>
      </c>
      <c r="C26418" s="218">
        <v>1.4819</v>
      </c>
    </row>
    <row r="26419" spans="1:3" ht="15" customHeight="1" x14ac:dyDescent="0.25">
      <c r="A26419" s="216">
        <v>45671</v>
      </c>
      <c r="B26419" s="217" t="s">
        <v>204</v>
      </c>
      <c r="C26419" s="218">
        <v>1.4958</v>
      </c>
    </row>
    <row r="26420" spans="1:3" ht="15" customHeight="1" x14ac:dyDescent="0.25">
      <c r="A26420" s="216">
        <v>45672</v>
      </c>
      <c r="B26420" s="217" t="s">
        <v>204</v>
      </c>
      <c r="C26420" s="218">
        <v>1.5098</v>
      </c>
    </row>
    <row r="26421" spans="1:3" ht="15" customHeight="1" x14ac:dyDescent="0.25">
      <c r="A26421" s="216">
        <v>45673</v>
      </c>
      <c r="B26421" s="217" t="s">
        <v>204</v>
      </c>
      <c r="C26421" s="218">
        <v>1.5237000000000001</v>
      </c>
    </row>
    <row r="26422" spans="1:3" ht="15" customHeight="1" x14ac:dyDescent="0.25">
      <c r="A26422" s="216">
        <v>45674</v>
      </c>
      <c r="B26422" s="217" t="s">
        <v>204</v>
      </c>
      <c r="C26422" s="218">
        <v>1.5656000000000001</v>
      </c>
    </row>
    <row r="26423" spans="1:3" ht="15" customHeight="1" x14ac:dyDescent="0.25">
      <c r="A26423" s="216">
        <v>45677</v>
      </c>
      <c r="B26423" s="217" t="s">
        <v>204</v>
      </c>
      <c r="C26423" s="218">
        <v>1.5794999999999999</v>
      </c>
    </row>
    <row r="26424" spans="1:3" ht="15" customHeight="1" x14ac:dyDescent="0.25">
      <c r="A26424" s="216">
        <v>45678</v>
      </c>
      <c r="B26424" s="217" t="s">
        <v>204</v>
      </c>
      <c r="C26424" s="218">
        <v>1.5933999999999999</v>
      </c>
    </row>
    <row r="26425" spans="1:3" ht="15" customHeight="1" x14ac:dyDescent="0.25">
      <c r="A26425" s="216">
        <v>45679</v>
      </c>
      <c r="B26425" s="217" t="s">
        <v>204</v>
      </c>
      <c r="C26425" s="218">
        <v>1.6073</v>
      </c>
    </row>
    <row r="26426" spans="1:3" ht="15" customHeight="1" x14ac:dyDescent="0.25">
      <c r="A26426" s="216">
        <v>45680</v>
      </c>
      <c r="B26426" s="217" t="s">
        <v>204</v>
      </c>
      <c r="C26426" s="218">
        <v>1.6213</v>
      </c>
    </row>
    <row r="26427" spans="1:3" ht="15" customHeight="1" x14ac:dyDescent="0.25">
      <c r="A26427" s="216">
        <v>45681</v>
      </c>
      <c r="B26427" s="217" t="s">
        <v>204</v>
      </c>
      <c r="C26427" s="218">
        <v>1.6629</v>
      </c>
    </row>
    <row r="26428" spans="1:3" ht="15" customHeight="1" x14ac:dyDescent="0.25">
      <c r="A26428" s="216">
        <v>45684</v>
      </c>
      <c r="B26428" s="217" t="s">
        <v>204</v>
      </c>
      <c r="C26428" s="218">
        <v>1.6768000000000001</v>
      </c>
    </row>
    <row r="26429" spans="1:3" ht="15" customHeight="1" x14ac:dyDescent="0.25">
      <c r="A26429" s="216">
        <v>45685</v>
      </c>
      <c r="B26429" s="217" t="s">
        <v>204</v>
      </c>
      <c r="C26429" s="218">
        <v>1.6906000000000001</v>
      </c>
    </row>
    <row r="26430" spans="1:3" ht="15" customHeight="1" x14ac:dyDescent="0.25">
      <c r="A26430" s="216">
        <v>45686</v>
      </c>
      <c r="B26430" s="217" t="s">
        <v>204</v>
      </c>
      <c r="C26430" s="218">
        <v>1.7044999999999999</v>
      </c>
    </row>
    <row r="26431" spans="1:3" ht="15" customHeight="1" x14ac:dyDescent="0.25">
      <c r="A26431" s="216">
        <v>45687</v>
      </c>
      <c r="B26431" s="217" t="s">
        <v>204</v>
      </c>
      <c r="C26431" s="218">
        <v>1.7183999999999999</v>
      </c>
    </row>
    <row r="26432" spans="1:3" ht="15" customHeight="1" x14ac:dyDescent="0.25">
      <c r="A26432" s="216">
        <v>45688</v>
      </c>
      <c r="B26432" s="217" t="s">
        <v>204</v>
      </c>
      <c r="C26432" s="218">
        <v>1.7601</v>
      </c>
    </row>
    <row r="26433" spans="1:3" ht="15" customHeight="1" x14ac:dyDescent="0.25">
      <c r="A26433" s="216">
        <v>45691</v>
      </c>
      <c r="B26433" s="217" t="s">
        <v>204</v>
      </c>
      <c r="C26433" s="218">
        <v>1.7739</v>
      </c>
    </row>
    <row r="26434" spans="1:3" ht="15" customHeight="1" x14ac:dyDescent="0.25">
      <c r="A26434" s="216">
        <v>45692</v>
      </c>
      <c r="B26434" s="217" t="s">
        <v>204</v>
      </c>
      <c r="C26434" s="218">
        <v>1.7878000000000001</v>
      </c>
    </row>
    <row r="26435" spans="1:3" ht="15" customHeight="1" x14ac:dyDescent="0.25">
      <c r="A26435" s="216">
        <v>45693</v>
      </c>
      <c r="B26435" s="217" t="s">
        <v>204</v>
      </c>
      <c r="C26435" s="218">
        <v>1.8016000000000001</v>
      </c>
    </row>
    <row r="26436" spans="1:3" ht="15" customHeight="1" x14ac:dyDescent="0.25">
      <c r="A26436" s="216">
        <v>45694</v>
      </c>
      <c r="B26436" s="217" t="s">
        <v>204</v>
      </c>
      <c r="C26436" s="218">
        <v>1.8150999999999999</v>
      </c>
    </row>
    <row r="26437" spans="1:3" ht="15" customHeight="1" x14ac:dyDescent="0.25">
      <c r="A26437" s="216">
        <v>45695</v>
      </c>
      <c r="B26437" s="217" t="s">
        <v>204</v>
      </c>
      <c r="C26437" s="218">
        <v>1.8555999999999999</v>
      </c>
    </row>
    <row r="26438" spans="1:3" ht="15" customHeight="1" x14ac:dyDescent="0.25">
      <c r="A26438" s="216">
        <v>45698</v>
      </c>
      <c r="B26438" s="217" t="s">
        <v>204</v>
      </c>
      <c r="C26438" s="218">
        <v>1.8691</v>
      </c>
    </row>
    <row r="26439" spans="1:3" ht="15" customHeight="1" x14ac:dyDescent="0.25">
      <c r="A26439" s="216">
        <v>45699</v>
      </c>
      <c r="B26439" s="217" t="s">
        <v>204</v>
      </c>
      <c r="C26439" s="218">
        <v>1.8827</v>
      </c>
    </row>
    <row r="26440" spans="1:3" ht="15" customHeight="1" x14ac:dyDescent="0.25">
      <c r="A26440" s="216">
        <v>45700</v>
      </c>
      <c r="B26440" s="217" t="s">
        <v>204</v>
      </c>
      <c r="C26440" s="218">
        <v>1.8960999999999999</v>
      </c>
    </row>
    <row r="26441" spans="1:3" ht="15" customHeight="1" x14ac:dyDescent="0.25">
      <c r="A26441" s="216">
        <v>45701</v>
      </c>
      <c r="B26441" s="217" t="s">
        <v>204</v>
      </c>
      <c r="C26441" s="218">
        <v>1.9096</v>
      </c>
    </row>
    <row r="26442" spans="1:3" ht="15" customHeight="1" x14ac:dyDescent="0.25">
      <c r="A26442" s="216">
        <v>45702</v>
      </c>
      <c r="B26442" s="217" t="s">
        <v>204</v>
      </c>
      <c r="C26442" s="218">
        <v>1.9498</v>
      </c>
    </row>
    <row r="26443" spans="1:3" ht="15" customHeight="1" x14ac:dyDescent="0.25">
      <c r="A26443" s="216">
        <v>45705</v>
      </c>
      <c r="B26443" s="217" t="s">
        <v>204</v>
      </c>
      <c r="C26443" s="218">
        <v>1.9633</v>
      </c>
    </row>
    <row r="26444" spans="1:3" ht="15" customHeight="1" x14ac:dyDescent="0.25">
      <c r="A26444" s="216">
        <v>45706</v>
      </c>
      <c r="B26444" s="217" t="s">
        <v>204</v>
      </c>
      <c r="C26444" s="218">
        <v>1.9766999999999999</v>
      </c>
    </row>
    <row r="26445" spans="1:3" ht="15" customHeight="1" x14ac:dyDescent="0.25">
      <c r="A26445" s="216">
        <v>45707</v>
      </c>
      <c r="B26445" s="217" t="s">
        <v>204</v>
      </c>
      <c r="C26445" s="218">
        <v>1.9901</v>
      </c>
    </row>
    <row r="26446" spans="1:3" ht="15" customHeight="1" x14ac:dyDescent="0.25">
      <c r="A26446" s="216">
        <v>45708</v>
      </c>
      <c r="B26446" s="217" t="s">
        <v>204</v>
      </c>
      <c r="C26446" s="218">
        <v>2.0034000000000001</v>
      </c>
    </row>
    <row r="26447" spans="1:3" ht="15" customHeight="1" x14ac:dyDescent="0.25">
      <c r="A26447" s="216">
        <v>45709</v>
      </c>
      <c r="B26447" s="217" t="s">
        <v>204</v>
      </c>
      <c r="C26447" s="218">
        <v>2.0434000000000001</v>
      </c>
    </row>
    <row r="26448" spans="1:3" ht="15" customHeight="1" x14ac:dyDescent="0.25">
      <c r="A26448" s="216">
        <v>45712</v>
      </c>
      <c r="B26448" s="217" t="s">
        <v>204</v>
      </c>
      <c r="C26448" s="218">
        <v>2.0567000000000002</v>
      </c>
    </row>
    <row r="26449" spans="1:3" ht="15" customHeight="1" x14ac:dyDescent="0.25">
      <c r="A26449" s="216">
        <v>45713</v>
      </c>
      <c r="B26449" s="217" t="s">
        <v>204</v>
      </c>
      <c r="C26449" s="218">
        <v>2.0699999999999998</v>
      </c>
    </row>
    <row r="26450" spans="1:3" ht="15" customHeight="1" x14ac:dyDescent="0.25">
      <c r="A26450" s="216">
        <v>45714</v>
      </c>
      <c r="B26450" s="217" t="s">
        <v>204</v>
      </c>
      <c r="C26450" s="218">
        <v>2.0832999999999999</v>
      </c>
    </row>
    <row r="26451" spans="1:3" ht="15" customHeight="1" x14ac:dyDescent="0.25">
      <c r="A26451" s="216">
        <v>45715</v>
      </c>
      <c r="B26451" s="217" t="s">
        <v>204</v>
      </c>
      <c r="C26451" s="218">
        <v>2.0966999999999998</v>
      </c>
    </row>
    <row r="26452" spans="1:3" ht="15" customHeight="1" x14ac:dyDescent="0.25">
      <c r="A26452" s="216">
        <v>45716</v>
      </c>
      <c r="B26452" s="217" t="s">
        <v>204</v>
      </c>
      <c r="C26452" s="218">
        <v>2.1366000000000001</v>
      </c>
    </row>
    <row r="26453" spans="1:3" ht="15" customHeight="1" x14ac:dyDescent="0.25">
      <c r="A26453" s="216">
        <v>45719</v>
      </c>
      <c r="B26453" s="217" t="s">
        <v>204</v>
      </c>
      <c r="C26453" s="218">
        <v>2.15</v>
      </c>
    </row>
    <row r="26454" spans="1:3" ht="15" customHeight="1" x14ac:dyDescent="0.25">
      <c r="A26454" s="216">
        <v>45720</v>
      </c>
      <c r="B26454" s="217" t="s">
        <v>204</v>
      </c>
      <c r="C26454" s="218">
        <v>2.1634000000000002</v>
      </c>
    </row>
    <row r="26455" spans="1:3" ht="15" customHeight="1" x14ac:dyDescent="0.25">
      <c r="A26455" s="216">
        <v>45721</v>
      </c>
      <c r="B26455" s="217" t="s">
        <v>204</v>
      </c>
      <c r="C26455" s="218">
        <v>2.1766999999999999</v>
      </c>
    </row>
    <row r="26456" spans="1:3" ht="15" customHeight="1" x14ac:dyDescent="0.25">
      <c r="A26456" s="216">
        <v>45722</v>
      </c>
      <c r="B26456" s="217" t="s">
        <v>204</v>
      </c>
      <c r="C26456" s="218">
        <v>2.19</v>
      </c>
    </row>
    <row r="26457" spans="1:3" ht="15" customHeight="1" x14ac:dyDescent="0.25">
      <c r="A26457" s="216">
        <v>45723</v>
      </c>
      <c r="B26457" s="217" t="s">
        <v>204</v>
      </c>
      <c r="C26457" s="218">
        <v>2.2299000000000002</v>
      </c>
    </row>
    <row r="26458" spans="1:3" ht="15" customHeight="1" x14ac:dyDescent="0.25">
      <c r="A26458" s="216">
        <v>45726</v>
      </c>
      <c r="B26458" s="217" t="s">
        <v>204</v>
      </c>
      <c r="C26458" s="218">
        <v>2.2431000000000001</v>
      </c>
    </row>
    <row r="26459" spans="1:3" ht="15" customHeight="1" x14ac:dyDescent="0.25">
      <c r="A26459" s="216">
        <v>45727</v>
      </c>
      <c r="B26459" s="217" t="s">
        <v>204</v>
      </c>
      <c r="C26459" s="218">
        <v>2.2564000000000002</v>
      </c>
    </row>
    <row r="26460" spans="1:3" ht="15" customHeight="1" x14ac:dyDescent="0.25">
      <c r="A26460" s="216">
        <v>45728</v>
      </c>
      <c r="B26460" s="217" t="s">
        <v>204</v>
      </c>
      <c r="C26460" s="218">
        <v>2.2696999999999998</v>
      </c>
    </row>
    <row r="26461" spans="1:3" ht="15" customHeight="1" x14ac:dyDescent="0.25">
      <c r="A26461" s="216">
        <v>45729</v>
      </c>
      <c r="B26461" s="217" t="s">
        <v>204</v>
      </c>
      <c r="C26461" s="218">
        <v>2.2831000000000001</v>
      </c>
    </row>
    <row r="26462" spans="1:3" ht="15" customHeight="1" x14ac:dyDescent="0.25">
      <c r="A26462" s="216">
        <v>45730</v>
      </c>
      <c r="B26462" s="217" t="s">
        <v>204</v>
      </c>
      <c r="C26462" s="218">
        <v>2.3231000000000002</v>
      </c>
    </row>
    <row r="26463" spans="1:3" ht="15" customHeight="1" x14ac:dyDescent="0.25">
      <c r="A26463" s="216">
        <v>45733</v>
      </c>
      <c r="B26463" s="217" t="s">
        <v>204</v>
      </c>
      <c r="C26463" s="218">
        <v>2.3363999999999998</v>
      </c>
    </row>
    <row r="26464" spans="1:3" ht="15" customHeight="1" x14ac:dyDescent="0.25">
      <c r="A26464" s="216">
        <v>45734</v>
      </c>
      <c r="B26464" s="217" t="s">
        <v>204</v>
      </c>
      <c r="C26464" s="218">
        <v>2.3496999999999999</v>
      </c>
    </row>
    <row r="26465" spans="1:3" ht="15" customHeight="1" x14ac:dyDescent="0.25">
      <c r="A26465" s="216">
        <v>45735</v>
      </c>
      <c r="B26465" s="217" t="s">
        <v>204</v>
      </c>
      <c r="C26465" s="218">
        <v>2.3631000000000002</v>
      </c>
    </row>
    <row r="26466" spans="1:3" ht="15" customHeight="1" x14ac:dyDescent="0.25">
      <c r="A26466" s="216">
        <v>45736</v>
      </c>
      <c r="B26466" s="217" t="s">
        <v>204</v>
      </c>
      <c r="C26466" s="218">
        <v>2.3763999999999998</v>
      </c>
    </row>
    <row r="26467" spans="1:3" ht="15" customHeight="1" x14ac:dyDescent="0.25">
      <c r="A26467" s="216">
        <v>45737</v>
      </c>
      <c r="B26467" s="217" t="s">
        <v>204</v>
      </c>
      <c r="C26467" s="218">
        <v>2.4163999999999999</v>
      </c>
    </row>
    <row r="26468" spans="1:3" ht="15" customHeight="1" x14ac:dyDescent="0.25">
      <c r="A26468" s="216">
        <v>45740</v>
      </c>
      <c r="B26468" s="217" t="s">
        <v>204</v>
      </c>
      <c r="C26468" s="218">
        <v>2.4297</v>
      </c>
    </row>
    <row r="26469" spans="1:3" ht="15" customHeight="1" x14ac:dyDescent="0.25">
      <c r="A26469" s="216">
        <v>45741</v>
      </c>
      <c r="B26469" s="217" t="s">
        <v>204</v>
      </c>
      <c r="C26469" s="218">
        <v>2.4430000000000001</v>
      </c>
    </row>
    <row r="26470" spans="1:3" ht="15" customHeight="1" x14ac:dyDescent="0.25">
      <c r="A26470" s="216">
        <v>45742</v>
      </c>
      <c r="B26470" s="217" t="s">
        <v>204</v>
      </c>
      <c r="C26470" s="218">
        <v>2.4563000000000001</v>
      </c>
    </row>
    <row r="26471" spans="1:3" ht="15" customHeight="1" x14ac:dyDescent="0.25">
      <c r="A26471" s="216">
        <v>45743</v>
      </c>
      <c r="B26471" s="217" t="s">
        <v>204</v>
      </c>
      <c r="C26471" s="218">
        <v>2.4697</v>
      </c>
    </row>
    <row r="26472" spans="1:3" ht="15" customHeight="1" x14ac:dyDescent="0.25">
      <c r="A26472" s="216">
        <v>45744</v>
      </c>
      <c r="B26472" s="217" t="s">
        <v>204</v>
      </c>
      <c r="C26472" s="218">
        <v>2.5095999999999998</v>
      </c>
    </row>
    <row r="26473" spans="1:3" ht="15" customHeight="1" x14ac:dyDescent="0.25">
      <c r="A26473" s="216">
        <v>45747</v>
      </c>
      <c r="B26473" s="217" t="s">
        <v>204</v>
      </c>
      <c r="C26473" s="218">
        <v>2.5228999999999999</v>
      </c>
    </row>
    <row r="26474" spans="1:3" ht="15" customHeight="1" x14ac:dyDescent="0.25">
      <c r="A26474" s="216">
        <v>45748</v>
      </c>
      <c r="B26474" s="217" t="s">
        <v>204</v>
      </c>
      <c r="C26474" s="218">
        <v>2.5363000000000002</v>
      </c>
    </row>
    <row r="26475" spans="1:3" ht="15" customHeight="1" x14ac:dyDescent="0.25">
      <c r="A26475" s="216">
        <v>45749</v>
      </c>
      <c r="B26475" s="217" t="s">
        <v>204</v>
      </c>
      <c r="C26475" s="218">
        <v>2.5495999999999999</v>
      </c>
    </row>
    <row r="26476" spans="1:3" ht="15" customHeight="1" x14ac:dyDescent="0.25">
      <c r="A26476" s="216">
        <v>45750</v>
      </c>
      <c r="B26476" s="217" t="s">
        <v>204</v>
      </c>
      <c r="C26476" s="218">
        <v>2.5628000000000002</v>
      </c>
    </row>
    <row r="26477" spans="1:3" ht="15" customHeight="1" x14ac:dyDescent="0.25">
      <c r="A26477" s="216">
        <v>45751</v>
      </c>
      <c r="B26477" s="217" t="s">
        <v>204</v>
      </c>
      <c r="C26477" s="218">
        <v>2.6025999999999998</v>
      </c>
    </row>
    <row r="26478" spans="1:3" ht="15" customHeight="1" x14ac:dyDescent="0.25">
      <c r="A26478" s="216">
        <v>45754</v>
      </c>
      <c r="B26478" s="217" t="s">
        <v>204</v>
      </c>
      <c r="C26478" s="218">
        <v>2.6158999999999999</v>
      </c>
    </row>
    <row r="26479" spans="1:3" ht="15" customHeight="1" x14ac:dyDescent="0.25">
      <c r="A26479" s="216">
        <v>45755</v>
      </c>
      <c r="B26479" s="217" t="s">
        <v>204</v>
      </c>
      <c r="C26479" s="218">
        <v>2.6292</v>
      </c>
    </row>
    <row r="26480" spans="1:3" ht="15" customHeight="1" x14ac:dyDescent="0.25">
      <c r="A26480" s="216">
        <v>45756</v>
      </c>
      <c r="B26480" s="217" t="s">
        <v>204</v>
      </c>
      <c r="C26480" s="218">
        <v>2.6425000000000001</v>
      </c>
    </row>
    <row r="26481" spans="1:3" ht="15" customHeight="1" x14ac:dyDescent="0.25">
      <c r="A26481" s="216">
        <v>45757</v>
      </c>
      <c r="B26481" s="217" t="s">
        <v>204</v>
      </c>
      <c r="C26481" s="218">
        <v>2.6558000000000002</v>
      </c>
    </row>
    <row r="26482" spans="1:3" ht="15" customHeight="1" x14ac:dyDescent="0.25">
      <c r="A26482" s="216">
        <v>45758</v>
      </c>
      <c r="B26482" s="217" t="s">
        <v>204</v>
      </c>
      <c r="C26482" s="218">
        <v>2.6953</v>
      </c>
    </row>
    <row r="26483" spans="1:3" ht="15" customHeight="1" x14ac:dyDescent="0.25">
      <c r="A26483" s="216">
        <v>45761</v>
      </c>
      <c r="B26483" s="217" t="s">
        <v>204</v>
      </c>
      <c r="C26483" s="218">
        <v>2.7084999999999999</v>
      </c>
    </row>
    <row r="26484" spans="1:3" ht="15" customHeight="1" x14ac:dyDescent="0.25">
      <c r="A26484" s="216">
        <v>45762</v>
      </c>
      <c r="B26484" s="217" t="s">
        <v>204</v>
      </c>
      <c r="C26484" s="218">
        <v>2.7218</v>
      </c>
    </row>
    <row r="26485" spans="1:3" ht="15" customHeight="1" x14ac:dyDescent="0.25">
      <c r="A26485" s="216">
        <v>45763</v>
      </c>
      <c r="B26485" s="217" t="s">
        <v>204</v>
      </c>
      <c r="C26485" s="218">
        <v>2.7349999999999999</v>
      </c>
    </row>
    <row r="26486" spans="1:3" ht="15" customHeight="1" x14ac:dyDescent="0.25">
      <c r="A26486" s="216">
        <v>45764</v>
      </c>
      <c r="B26486" s="217" t="s">
        <v>204</v>
      </c>
      <c r="C26486" s="218">
        <v>2.8012999999999999</v>
      </c>
    </row>
    <row r="26487" spans="1:3" ht="15" customHeight="1" x14ac:dyDescent="0.25">
      <c r="A26487" s="216">
        <v>45769</v>
      </c>
      <c r="B26487" s="217" t="s">
        <v>204</v>
      </c>
      <c r="C26487" s="218">
        <v>2.8144999999999998</v>
      </c>
    </row>
    <row r="26488" spans="1:3" ht="15" customHeight="1" x14ac:dyDescent="0.25">
      <c r="A26488" s="216">
        <v>45770</v>
      </c>
      <c r="B26488" s="217" t="s">
        <v>204</v>
      </c>
      <c r="C26488" s="218">
        <v>2.8277999999999999</v>
      </c>
    </row>
    <row r="26489" spans="1:3" ht="15" customHeight="1" x14ac:dyDescent="0.25">
      <c r="A26489" s="216">
        <v>45771</v>
      </c>
      <c r="B26489" s="217" t="s">
        <v>204</v>
      </c>
      <c r="C26489" s="218">
        <v>2.8410000000000002</v>
      </c>
    </row>
    <row r="26490" spans="1:3" ht="15" customHeight="1" x14ac:dyDescent="0.25">
      <c r="A26490" s="216">
        <v>45772</v>
      </c>
      <c r="B26490" s="217" t="s">
        <v>204</v>
      </c>
      <c r="C26490" s="218">
        <v>2.8805999999999998</v>
      </c>
    </row>
    <row r="26491" spans="1:3" ht="15" customHeight="1" x14ac:dyDescent="0.25">
      <c r="A26491" s="216">
        <v>45775</v>
      </c>
      <c r="B26491" s="217" t="s">
        <v>204</v>
      </c>
      <c r="C26491" s="218">
        <v>2.8938999999999999</v>
      </c>
    </row>
    <row r="26492" spans="1:3" ht="15" customHeight="1" x14ac:dyDescent="0.25">
      <c r="A26492" s="216">
        <v>45776</v>
      </c>
      <c r="B26492" s="217" t="s">
        <v>204</v>
      </c>
      <c r="C26492" s="218">
        <v>2.9072</v>
      </c>
    </row>
    <row r="26493" spans="1:3" ht="15" customHeight="1" x14ac:dyDescent="0.25">
      <c r="A26493" s="216">
        <v>45777</v>
      </c>
      <c r="B26493" s="217" t="s">
        <v>204</v>
      </c>
      <c r="C26493" s="218">
        <v>2.9205000000000001</v>
      </c>
    </row>
    <row r="26494" spans="1:3" ht="15" customHeight="1" x14ac:dyDescent="0.25">
      <c r="A26494" s="216">
        <v>45778</v>
      </c>
      <c r="B26494" s="217" t="s">
        <v>204</v>
      </c>
      <c r="C26494" s="218">
        <v>2.9337</v>
      </c>
    </row>
    <row r="26495" spans="1:3" ht="15" customHeight="1" x14ac:dyDescent="0.25">
      <c r="A26495" s="216">
        <v>45779</v>
      </c>
      <c r="B26495" s="217" t="s">
        <v>204</v>
      </c>
      <c r="C26495" s="218">
        <v>2.9866999999999999</v>
      </c>
    </row>
    <row r="26496" spans="1:3" ht="15" customHeight="1" x14ac:dyDescent="0.25">
      <c r="A26496" s="216">
        <v>45783</v>
      </c>
      <c r="B26496" s="217" t="s">
        <v>204</v>
      </c>
      <c r="C26496" s="218">
        <v>2.9998999999999998</v>
      </c>
    </row>
    <row r="26497" spans="1:3" ht="15" customHeight="1" x14ac:dyDescent="0.25">
      <c r="A26497" s="216">
        <v>45784</v>
      </c>
      <c r="B26497" s="217" t="s">
        <v>204</v>
      </c>
      <c r="C26497" s="218">
        <v>3.0131000000000001</v>
      </c>
    </row>
    <row r="26498" spans="1:3" ht="15" customHeight="1" x14ac:dyDescent="0.25">
      <c r="A26498" s="216">
        <v>45785</v>
      </c>
      <c r="B26498" s="217" t="s">
        <v>204</v>
      </c>
      <c r="C26498" s="218">
        <v>3.0261</v>
      </c>
    </row>
    <row r="26499" spans="1:3" ht="15" customHeight="1" x14ac:dyDescent="0.25">
      <c r="A26499" s="216">
        <v>45786</v>
      </c>
      <c r="B26499" s="217" t="s">
        <v>204</v>
      </c>
      <c r="C26499" s="218">
        <v>3.0648</v>
      </c>
    </row>
    <row r="26500" spans="1:3" ht="15" customHeight="1" x14ac:dyDescent="0.25">
      <c r="A26500" s="216">
        <v>45789</v>
      </c>
      <c r="B26500" s="217" t="s">
        <v>204</v>
      </c>
      <c r="C26500" s="218">
        <v>3.0777000000000001</v>
      </c>
    </row>
    <row r="26501" spans="1:3" ht="15" customHeight="1" x14ac:dyDescent="0.25">
      <c r="A26501" s="216">
        <v>45790</v>
      </c>
      <c r="B26501" s="217" t="s">
        <v>204</v>
      </c>
      <c r="C26501" s="218">
        <v>3.0905999999999998</v>
      </c>
    </row>
    <row r="26502" spans="1:3" ht="15" customHeight="1" x14ac:dyDescent="0.25">
      <c r="A26502" s="216">
        <v>45791</v>
      </c>
      <c r="B26502" s="217" t="s">
        <v>204</v>
      </c>
      <c r="C26502" s="218">
        <v>3.1034999999999999</v>
      </c>
    </row>
    <row r="26503" spans="1:3" ht="15" customHeight="1" x14ac:dyDescent="0.25">
      <c r="A26503" s="216">
        <v>45792</v>
      </c>
      <c r="B26503" s="217" t="s">
        <v>204</v>
      </c>
      <c r="C26503" s="218">
        <v>3.1162999999999998</v>
      </c>
    </row>
    <row r="26504" spans="1:3" ht="15" customHeight="1" x14ac:dyDescent="0.25">
      <c r="A26504" s="216">
        <v>45793</v>
      </c>
      <c r="B26504" s="217" t="s">
        <v>204</v>
      </c>
      <c r="C26504" s="218">
        <v>3.1547000000000001</v>
      </c>
    </row>
    <row r="26505" spans="1:3" ht="15" customHeight="1" x14ac:dyDescent="0.25">
      <c r="A26505" s="216">
        <v>45796</v>
      </c>
      <c r="B26505" s="217" t="s">
        <v>204</v>
      </c>
      <c r="C26505" s="218">
        <v>3.1675</v>
      </c>
    </row>
    <row r="26506" spans="1:3" ht="15" customHeight="1" x14ac:dyDescent="0.25">
      <c r="A26506" s="216">
        <v>45797</v>
      </c>
      <c r="B26506" s="217" t="s">
        <v>204</v>
      </c>
      <c r="C26506" s="218">
        <v>3.1804000000000001</v>
      </c>
    </row>
    <row r="26507" spans="1:3" ht="15" customHeight="1" x14ac:dyDescent="0.25">
      <c r="A26507" s="216">
        <v>45798</v>
      </c>
      <c r="B26507" s="217" t="s">
        <v>204</v>
      </c>
      <c r="C26507" s="218">
        <v>3.1932</v>
      </c>
    </row>
    <row r="26508" spans="1:3" ht="15" customHeight="1" x14ac:dyDescent="0.25">
      <c r="A26508" s="216">
        <v>45799</v>
      </c>
      <c r="B26508" s="217" t="s">
        <v>204</v>
      </c>
      <c r="C26508" s="218">
        <v>3.2061000000000002</v>
      </c>
    </row>
    <row r="26509" spans="1:3" ht="15" customHeight="1" x14ac:dyDescent="0.25">
      <c r="A26509" s="216">
        <v>45800</v>
      </c>
      <c r="B26509" s="217" t="s">
        <v>204</v>
      </c>
      <c r="C26509" s="218">
        <v>3.2572999999999999</v>
      </c>
    </row>
    <row r="26510" spans="1:3" ht="15" customHeight="1" x14ac:dyDescent="0.25">
      <c r="A26510" s="216">
        <v>45804</v>
      </c>
      <c r="B26510" s="217" t="s">
        <v>204</v>
      </c>
      <c r="C26510" s="218">
        <v>3.2700999999999998</v>
      </c>
    </row>
    <row r="26511" spans="1:3" ht="15" customHeight="1" x14ac:dyDescent="0.25">
      <c r="A26511" s="216">
        <v>45805</v>
      </c>
      <c r="B26511" s="217" t="s">
        <v>204</v>
      </c>
      <c r="C26511" s="218">
        <v>3.2827999999999999</v>
      </c>
    </row>
    <row r="26512" spans="1:3" ht="15" customHeight="1" x14ac:dyDescent="0.25">
      <c r="A26512" s="216">
        <v>45806</v>
      </c>
      <c r="B26512" s="217" t="s">
        <v>204</v>
      </c>
      <c r="C26512" s="218">
        <v>3.2955999999999999</v>
      </c>
    </row>
    <row r="26513" spans="1:3" ht="15" customHeight="1" x14ac:dyDescent="0.25">
      <c r="A26513" s="216">
        <v>45807</v>
      </c>
      <c r="B26513" s="217" t="s">
        <v>204</v>
      </c>
      <c r="C26513" s="218">
        <v>3.3340000000000001</v>
      </c>
    </row>
    <row r="26514" spans="1:3" ht="15" customHeight="1" x14ac:dyDescent="0.25">
      <c r="A26514" s="216">
        <v>45810</v>
      </c>
      <c r="B26514" s="217" t="s">
        <v>204</v>
      </c>
      <c r="C26514" s="218">
        <v>3.3468</v>
      </c>
    </row>
    <row r="26515" spans="1:3" ht="15" customHeight="1" x14ac:dyDescent="0.25">
      <c r="A26515" s="216">
        <v>45811</v>
      </c>
      <c r="B26515" s="217" t="s">
        <v>204</v>
      </c>
      <c r="C26515" s="218">
        <v>3.3595999999999999</v>
      </c>
    </row>
    <row r="26516" spans="1:3" ht="15" customHeight="1" x14ac:dyDescent="0.25">
      <c r="A26516" s="216">
        <v>45812</v>
      </c>
      <c r="B26516" s="217" t="s">
        <v>204</v>
      </c>
      <c r="C26516" s="218">
        <v>3.3723999999999998</v>
      </c>
    </row>
    <row r="26517" spans="1:3" ht="15" customHeight="1" x14ac:dyDescent="0.25">
      <c r="A26517" s="216">
        <v>45813</v>
      </c>
      <c r="B26517" s="217" t="s">
        <v>204</v>
      </c>
      <c r="C26517" s="218">
        <v>3.3852000000000002</v>
      </c>
    </row>
    <row r="26518" spans="1:3" ht="15" customHeight="1" x14ac:dyDescent="0.25">
      <c r="A26518" s="216">
        <v>45814</v>
      </c>
      <c r="B26518" s="217" t="s">
        <v>204</v>
      </c>
      <c r="C26518" s="218">
        <v>3.4238</v>
      </c>
    </row>
    <row r="26519" spans="1:3" ht="15" customHeight="1" x14ac:dyDescent="0.25">
      <c r="A26519" s="216">
        <v>45817</v>
      </c>
      <c r="B26519" s="217" t="s">
        <v>204</v>
      </c>
      <c r="C26519" s="218">
        <v>3.4367000000000001</v>
      </c>
    </row>
    <row r="26520" spans="1:3" ht="15" customHeight="1" x14ac:dyDescent="0.25">
      <c r="A26520" s="216">
        <v>45818</v>
      </c>
      <c r="B26520" s="217" t="s">
        <v>204</v>
      </c>
      <c r="C26520" s="218">
        <v>3.4496000000000002</v>
      </c>
    </row>
    <row r="26521" spans="1:3" ht="15" customHeight="1" x14ac:dyDescent="0.25">
      <c r="A26521" s="216">
        <v>45819</v>
      </c>
      <c r="B26521" s="217" t="s">
        <v>204</v>
      </c>
      <c r="C26521" s="218">
        <v>3.4624000000000001</v>
      </c>
    </row>
    <row r="26522" spans="1:3" ht="15" customHeight="1" x14ac:dyDescent="0.25">
      <c r="A26522" s="216">
        <v>45820</v>
      </c>
      <c r="B26522" s="217" t="s">
        <v>204</v>
      </c>
      <c r="C26522" s="218">
        <v>3.4752999999999998</v>
      </c>
    </row>
    <row r="26523" spans="1:3" ht="15" customHeight="1" x14ac:dyDescent="0.25">
      <c r="A26523" s="216">
        <v>45821</v>
      </c>
      <c r="B26523" s="217" t="s">
        <v>204</v>
      </c>
      <c r="C26523" s="218">
        <v>3.5137</v>
      </c>
    </row>
    <row r="26524" spans="1:3" ht="15" customHeight="1" x14ac:dyDescent="0.25">
      <c r="A26524" s="216">
        <v>45824</v>
      </c>
      <c r="B26524" s="217" t="s">
        <v>204</v>
      </c>
      <c r="C26524" s="218">
        <v>3.5265</v>
      </c>
    </row>
    <row r="26525" spans="1:3" ht="15" customHeight="1" x14ac:dyDescent="0.25">
      <c r="A26525" s="216">
        <v>45825</v>
      </c>
      <c r="B26525" s="217" t="s">
        <v>204</v>
      </c>
      <c r="C26525" s="218">
        <v>3.5392999999999999</v>
      </c>
    </row>
    <row r="26526" spans="1:3" ht="15" customHeight="1" x14ac:dyDescent="0.25">
      <c r="A26526" s="216">
        <v>45826</v>
      </c>
      <c r="B26526" s="217" t="s">
        <v>204</v>
      </c>
      <c r="C26526" s="218">
        <v>3.5522</v>
      </c>
    </row>
    <row r="26527" spans="1:3" ht="15" customHeight="1" x14ac:dyDescent="0.25">
      <c r="A26527" s="216">
        <v>45827</v>
      </c>
      <c r="B26527" s="217" t="s">
        <v>204</v>
      </c>
      <c r="C26527" s="218">
        <v>3.5649999999999999</v>
      </c>
    </row>
    <row r="26528" spans="1:3" ht="15" customHeight="1" x14ac:dyDescent="0.25">
      <c r="A26528" s="216">
        <v>45828</v>
      </c>
      <c r="B26528" s="217" t="s">
        <v>204</v>
      </c>
      <c r="C26528" s="218">
        <v>3.6034999999999999</v>
      </c>
    </row>
    <row r="26529" spans="1:3" ht="15" customHeight="1" x14ac:dyDescent="0.25">
      <c r="A26529" s="216">
        <v>45831</v>
      </c>
      <c r="B26529" s="217" t="s">
        <v>204</v>
      </c>
      <c r="C26529" s="218">
        <v>3.6162999999999998</v>
      </c>
    </row>
    <row r="26530" spans="1:3" ht="15" customHeight="1" x14ac:dyDescent="0.25">
      <c r="A26530" s="216">
        <v>45832</v>
      </c>
      <c r="B26530" s="217" t="s">
        <v>204</v>
      </c>
      <c r="C26530" s="218">
        <v>3.6292</v>
      </c>
    </row>
    <row r="26531" spans="1:3" ht="15" customHeight="1" x14ac:dyDescent="0.25">
      <c r="A26531" s="216">
        <v>45833</v>
      </c>
      <c r="B26531" s="217" t="s">
        <v>204</v>
      </c>
      <c r="C26531" s="218">
        <v>3.6419999999999999</v>
      </c>
    </row>
    <row r="26532" spans="1:3" ht="15" customHeight="1" x14ac:dyDescent="0.25">
      <c r="A26532" s="216">
        <v>45834</v>
      </c>
      <c r="B26532" s="217" t="s">
        <v>204</v>
      </c>
      <c r="C26532" s="218">
        <v>3.6549</v>
      </c>
    </row>
    <row r="26533" spans="1:3" ht="15" customHeight="1" x14ac:dyDescent="0.25">
      <c r="A26533" s="216">
        <v>45835</v>
      </c>
      <c r="B26533" s="217" t="s">
        <v>204</v>
      </c>
      <c r="C26533" s="218">
        <v>3.6934</v>
      </c>
    </row>
    <row r="26534" spans="1:3" ht="15" customHeight="1" x14ac:dyDescent="0.25">
      <c r="A26534" s="216">
        <v>45838</v>
      </c>
      <c r="B26534" s="217" t="s">
        <v>204</v>
      </c>
      <c r="C26534" s="218">
        <v>3.7063000000000001</v>
      </c>
    </row>
    <row r="26535" spans="1:3" ht="15" customHeight="1" x14ac:dyDescent="0.25">
      <c r="A26535" s="216">
        <v>45839</v>
      </c>
      <c r="B26535" s="217" t="s">
        <v>204</v>
      </c>
      <c r="C26535" s="218">
        <v>3.7191999999999998</v>
      </c>
    </row>
    <row r="26536" spans="1:3" ht="15" customHeight="1" x14ac:dyDescent="0.25">
      <c r="A26536" s="216">
        <v>45840</v>
      </c>
      <c r="B26536" s="217" t="s">
        <v>204</v>
      </c>
      <c r="C26536" s="218">
        <v>3.7320000000000002</v>
      </c>
    </row>
    <row r="26537" spans="1:3" ht="15" customHeight="1" x14ac:dyDescent="0.25">
      <c r="A26537" s="216">
        <v>45841</v>
      </c>
      <c r="B26537" s="217" t="s">
        <v>204</v>
      </c>
      <c r="C26537" s="218">
        <v>3.7448000000000001</v>
      </c>
    </row>
    <row r="26538" spans="1:3" ht="15" customHeight="1" x14ac:dyDescent="0.25">
      <c r="A26538" s="216">
        <v>45842</v>
      </c>
      <c r="B26538" s="217" t="s">
        <v>204</v>
      </c>
      <c r="C26538" s="218">
        <v>3.7831999999999999</v>
      </c>
    </row>
    <row r="26539" spans="1:3" ht="15" customHeight="1" x14ac:dyDescent="0.25">
      <c r="A26539" s="216">
        <v>45845</v>
      </c>
      <c r="B26539" s="217" t="s">
        <v>204</v>
      </c>
      <c r="C26539" s="218">
        <v>3.7959999999999998</v>
      </c>
    </row>
    <row r="26540" spans="1:3" ht="15" customHeight="1" x14ac:dyDescent="0.25">
      <c r="A26540" s="216">
        <v>45846</v>
      </c>
      <c r="B26540" s="217" t="s">
        <v>204</v>
      </c>
      <c r="C26540" s="218">
        <v>3.8088000000000002</v>
      </c>
    </row>
    <row r="26541" spans="1:3" ht="15" customHeight="1" x14ac:dyDescent="0.25">
      <c r="A26541" s="216">
        <v>45847</v>
      </c>
      <c r="B26541" s="217" t="s">
        <v>204</v>
      </c>
      <c r="C26541" s="218">
        <v>3.8216000000000001</v>
      </c>
    </row>
    <row r="26542" spans="1:3" ht="15" customHeight="1" x14ac:dyDescent="0.25">
      <c r="A26542" s="216">
        <v>45848</v>
      </c>
      <c r="B26542" s="217" t="s">
        <v>204</v>
      </c>
      <c r="C26542" s="218">
        <v>3.8344</v>
      </c>
    </row>
    <row r="26543" spans="1:3" ht="15" customHeight="1" x14ac:dyDescent="0.25">
      <c r="A26543" s="216">
        <v>45849</v>
      </c>
      <c r="B26543" s="217" t="s">
        <v>204</v>
      </c>
      <c r="C26543" s="218">
        <v>3.8727</v>
      </c>
    </row>
    <row r="26544" spans="1:3" ht="15" customHeight="1" x14ac:dyDescent="0.25">
      <c r="A26544" s="216">
        <v>45852</v>
      </c>
      <c r="B26544" s="217" t="s">
        <v>204</v>
      </c>
      <c r="C26544" s="218">
        <v>3.8855</v>
      </c>
    </row>
    <row r="26545" spans="1:3" ht="15" customHeight="1" x14ac:dyDescent="0.25">
      <c r="A26545" s="216">
        <v>45853</v>
      </c>
      <c r="B26545" s="217" t="s">
        <v>204</v>
      </c>
      <c r="C26545" s="218">
        <v>3.8982999999999999</v>
      </c>
    </row>
    <row r="26546" spans="1:3" ht="15" customHeight="1" x14ac:dyDescent="0.25">
      <c r="A26546" s="216">
        <v>45854</v>
      </c>
      <c r="B26546" s="217" t="s">
        <v>204</v>
      </c>
      <c r="C26546" s="218">
        <v>3.9110999999999998</v>
      </c>
    </row>
    <row r="26547" spans="1:3" ht="15" customHeight="1" x14ac:dyDescent="0.25">
      <c r="A26547" s="216">
        <v>45855</v>
      </c>
      <c r="B26547" s="217" t="s">
        <v>204</v>
      </c>
      <c r="C26547" s="218">
        <v>3.9238</v>
      </c>
    </row>
    <row r="26548" spans="1:3" ht="15" customHeight="1" x14ac:dyDescent="0.25">
      <c r="A26548" s="216">
        <v>45856</v>
      </c>
      <c r="B26548" s="217" t="s">
        <v>204</v>
      </c>
      <c r="C26548" s="218">
        <v>3.9620000000000002</v>
      </c>
    </row>
    <row r="26549" spans="1:3" ht="15" customHeight="1" x14ac:dyDescent="0.25">
      <c r="A26549" s="216">
        <v>45859</v>
      </c>
      <c r="B26549" s="217" t="s">
        <v>204</v>
      </c>
      <c r="C26549" s="218">
        <v>3.9746999999999999</v>
      </c>
    </row>
    <row r="26550" spans="1:3" ht="15" customHeight="1" x14ac:dyDescent="0.25">
      <c r="A26550" s="216">
        <v>45860</v>
      </c>
      <c r="B26550" s="217" t="s">
        <v>204</v>
      </c>
      <c r="C26550" s="218">
        <v>3.9874000000000001</v>
      </c>
    </row>
    <row r="26551" spans="1:3" ht="15" customHeight="1" x14ac:dyDescent="0.25">
      <c r="A26551" s="216">
        <v>45861</v>
      </c>
      <c r="B26551" s="217" t="s">
        <v>204</v>
      </c>
      <c r="C26551" s="218">
        <v>4.0000999999999998</v>
      </c>
    </row>
    <row r="26552" spans="1:3" ht="15" customHeight="1" x14ac:dyDescent="0.25">
      <c r="A26552" s="216">
        <v>45862</v>
      </c>
      <c r="B26552" s="217" t="s">
        <v>204</v>
      </c>
      <c r="C26552" s="218">
        <v>4.0129000000000001</v>
      </c>
    </row>
    <row r="26553" spans="1:3" ht="15" customHeight="1" x14ac:dyDescent="0.25">
      <c r="A26553" s="216">
        <v>45863</v>
      </c>
      <c r="B26553" s="217" t="s">
        <v>204</v>
      </c>
      <c r="C26553" s="218">
        <v>4.0509000000000004</v>
      </c>
    </row>
    <row r="26554" spans="1:3" ht="15" customHeight="1" x14ac:dyDescent="0.25">
      <c r="A26554" s="216">
        <v>45866</v>
      </c>
      <c r="B26554" s="217" t="s">
        <v>204</v>
      </c>
      <c r="C26554" s="218">
        <v>4.0636000000000001</v>
      </c>
    </row>
    <row r="26555" spans="1:3" ht="15" customHeight="1" x14ac:dyDescent="0.25">
      <c r="A26555" s="216">
        <v>45867</v>
      </c>
      <c r="B26555" s="217" t="s">
        <v>204</v>
      </c>
      <c r="C26555" s="218">
        <v>4.0762999999999998</v>
      </c>
    </row>
    <row r="26556" spans="1:3" ht="15" customHeight="1" x14ac:dyDescent="0.25">
      <c r="A26556" s="216">
        <v>45868</v>
      </c>
      <c r="B26556" s="217" t="s">
        <v>204</v>
      </c>
      <c r="C26556" s="218">
        <v>4.0890000000000004</v>
      </c>
    </row>
    <row r="26557" spans="1:3" ht="15" customHeight="1" x14ac:dyDescent="0.25">
      <c r="A26557" s="216">
        <v>45869</v>
      </c>
      <c r="B26557" s="217" t="s">
        <v>204</v>
      </c>
      <c r="C26557" s="218">
        <v>4.1017999999999999</v>
      </c>
    </row>
    <row r="26558" spans="1:3" ht="15" customHeight="1" x14ac:dyDescent="0.25">
      <c r="A26558" s="216">
        <v>45870</v>
      </c>
      <c r="B26558" s="217" t="s">
        <v>204</v>
      </c>
      <c r="C26558" s="218">
        <v>4.1399999999999997</v>
      </c>
    </row>
    <row r="26559" spans="1:3" ht="15" customHeight="1" x14ac:dyDescent="0.25">
      <c r="A26559" s="216">
        <v>45873</v>
      </c>
      <c r="B26559" s="217" t="s">
        <v>204</v>
      </c>
      <c r="C26559" s="218">
        <v>4.1527000000000003</v>
      </c>
    </row>
    <row r="26560" spans="1:3" ht="15" customHeight="1" x14ac:dyDescent="0.25">
      <c r="A26560" s="216">
        <v>45874</v>
      </c>
      <c r="B26560" s="217" t="s">
        <v>204</v>
      </c>
      <c r="C26560" s="218">
        <v>4.1653000000000002</v>
      </c>
    </row>
    <row r="26561" spans="1:3" ht="15" customHeight="1" x14ac:dyDescent="0.25">
      <c r="A26561" s="216">
        <v>45875</v>
      </c>
      <c r="B26561" s="217" t="s">
        <v>204</v>
      </c>
      <c r="C26561" s="218">
        <v>4.1779999999999999</v>
      </c>
    </row>
    <row r="26562" spans="1:3" ht="15" customHeight="1" x14ac:dyDescent="0.25">
      <c r="A26562" s="216">
        <v>45876</v>
      </c>
      <c r="B26562" s="217" t="s">
        <v>204</v>
      </c>
      <c r="C26562" s="218">
        <v>4.1902999999999997</v>
      </c>
    </row>
    <row r="26563" spans="1:3" ht="15" customHeight="1" x14ac:dyDescent="0.25">
      <c r="A26563" s="216">
        <v>45877</v>
      </c>
      <c r="B26563" s="217" t="s">
        <v>204</v>
      </c>
      <c r="C26563" s="218">
        <v>4.2270000000000003</v>
      </c>
    </row>
    <row r="26564" spans="1:3" ht="15" customHeight="1" x14ac:dyDescent="0.25">
      <c r="A26564" s="216">
        <v>45880</v>
      </c>
      <c r="B26564" s="217" t="s">
        <v>204</v>
      </c>
      <c r="C26564" s="218">
        <v>4.2392000000000003</v>
      </c>
    </row>
    <row r="26565" spans="1:3" ht="15" customHeight="1" x14ac:dyDescent="0.25">
      <c r="A26565" s="216">
        <v>45881</v>
      </c>
      <c r="B26565" s="217" t="s">
        <v>204</v>
      </c>
      <c r="C26565" s="218">
        <v>4.2514000000000003</v>
      </c>
    </row>
    <row r="26566" spans="1:3" ht="15" customHeight="1" x14ac:dyDescent="0.25">
      <c r="A26566" s="216">
        <v>45882</v>
      </c>
      <c r="B26566" s="217" t="s">
        <v>204</v>
      </c>
      <c r="C26566" s="218">
        <v>4.2637</v>
      </c>
    </row>
    <row r="26567" spans="1:3" ht="15" customHeight="1" x14ac:dyDescent="0.25">
      <c r="A26567" s="216">
        <v>45883</v>
      </c>
      <c r="B26567" s="217" t="s">
        <v>204</v>
      </c>
      <c r="C26567" s="218">
        <v>4.2759</v>
      </c>
    </row>
    <row r="26568" spans="1:3" ht="15" customHeight="1" x14ac:dyDescent="0.25">
      <c r="A26568" s="216">
        <v>45884</v>
      </c>
      <c r="B26568" s="217" t="s">
        <v>204</v>
      </c>
      <c r="C26568" s="218">
        <v>4.3125</v>
      </c>
    </row>
    <row r="26569" spans="1:3" ht="15" customHeight="1" x14ac:dyDescent="0.25">
      <c r="A26569" s="216">
        <v>45887</v>
      </c>
      <c r="B26569" s="217" t="s">
        <v>204</v>
      </c>
      <c r="C26569" s="218">
        <v>4.3247</v>
      </c>
    </row>
    <row r="26570" spans="1:3" ht="15" customHeight="1" x14ac:dyDescent="0.25">
      <c r="A26570" s="216">
        <v>45888</v>
      </c>
      <c r="B26570" s="217" t="s">
        <v>204</v>
      </c>
      <c r="C26570" s="218">
        <v>4.3368000000000002</v>
      </c>
    </row>
    <row r="26571" spans="1:3" ht="15" customHeight="1" x14ac:dyDescent="0.25">
      <c r="A26571" s="216">
        <v>45889</v>
      </c>
      <c r="B26571" s="217" t="s">
        <v>204</v>
      </c>
      <c r="C26571" s="218">
        <v>4.3490000000000002</v>
      </c>
    </row>
    <row r="26572" spans="1:3" ht="15" customHeight="1" x14ac:dyDescent="0.25">
      <c r="A26572" s="216">
        <v>45890</v>
      </c>
      <c r="B26572" s="217" t="s">
        <v>204</v>
      </c>
      <c r="C26572" s="218">
        <v>4.3612000000000002</v>
      </c>
    </row>
    <row r="26573" spans="1:3" ht="15" customHeight="1" x14ac:dyDescent="0.25">
      <c r="A26573" s="216">
        <v>45891</v>
      </c>
      <c r="B26573" s="217" t="s">
        <v>204</v>
      </c>
      <c r="C26573" s="218">
        <v>4.4100999999999999</v>
      </c>
    </row>
    <row r="26574" spans="1:3" ht="15" customHeight="1" x14ac:dyDescent="0.25">
      <c r="A26574" s="216">
        <v>45895</v>
      </c>
      <c r="B26574" s="217" t="s">
        <v>204</v>
      </c>
      <c r="C26574" s="218">
        <v>4.4222000000000001</v>
      </c>
    </row>
    <row r="26575" spans="1:3" ht="15" customHeight="1" x14ac:dyDescent="0.25">
      <c r="A26575" s="216">
        <v>45896</v>
      </c>
      <c r="B26575" s="217" t="s">
        <v>204</v>
      </c>
      <c r="C26575" s="218">
        <v>4.4344999999999999</v>
      </c>
    </row>
    <row r="26576" spans="1:3" ht="15" customHeight="1" x14ac:dyDescent="0.25">
      <c r="A26576" s="216">
        <v>45897</v>
      </c>
      <c r="B26576" s="217" t="s">
        <v>204</v>
      </c>
      <c r="C26576" s="218">
        <v>4.4466999999999999</v>
      </c>
    </row>
    <row r="26577" spans="1:3" ht="15" customHeight="1" x14ac:dyDescent="0.25">
      <c r="A26577" s="216">
        <v>45898</v>
      </c>
      <c r="B26577" s="217" t="s">
        <v>204</v>
      </c>
      <c r="C26577" s="218">
        <v>4.4833999999999996</v>
      </c>
    </row>
    <row r="26578" spans="1:3" ht="15" customHeight="1" x14ac:dyDescent="0.25">
      <c r="A26578" s="216">
        <v>45901</v>
      </c>
      <c r="B26578" s="217" t="s">
        <v>204</v>
      </c>
      <c r="C26578" s="218">
        <v>4.4954999999999998</v>
      </c>
    </row>
    <row r="26579" spans="1:3" ht="15" customHeight="1" x14ac:dyDescent="0.25">
      <c r="A26579" s="216">
        <v>45902</v>
      </c>
      <c r="B26579" s="217" t="s">
        <v>204</v>
      </c>
      <c r="C26579" s="218">
        <v>4.5076999999999998</v>
      </c>
    </row>
    <row r="26580" spans="1:3" ht="15" customHeight="1" x14ac:dyDescent="0.25">
      <c r="A26580" s="216">
        <v>45903</v>
      </c>
      <c r="B26580" s="217" t="s">
        <v>204</v>
      </c>
      <c r="C26580" s="218">
        <v>4.5198999999999998</v>
      </c>
    </row>
    <row r="26581" spans="1:3" ht="15" customHeight="1" x14ac:dyDescent="0.25">
      <c r="A26581" s="216">
        <v>45904</v>
      </c>
      <c r="B26581" s="217" t="s">
        <v>204</v>
      </c>
      <c r="C26581" s="218">
        <v>4.5320999999999998</v>
      </c>
    </row>
    <row r="26582" spans="1:3" ht="15" customHeight="1" x14ac:dyDescent="0.25">
      <c r="A26582" s="216">
        <v>45905</v>
      </c>
      <c r="B26582" s="217" t="s">
        <v>204</v>
      </c>
      <c r="C26582" s="218">
        <v>4.5686</v>
      </c>
    </row>
    <row r="26583" spans="1:3" ht="15" customHeight="1" x14ac:dyDescent="0.25">
      <c r="A26583" s="216">
        <v>45908</v>
      </c>
      <c r="B26583" s="217" t="s">
        <v>204</v>
      </c>
      <c r="C26583" s="218">
        <v>4.5807000000000002</v>
      </c>
    </row>
    <row r="26584" spans="1:3" ht="15" customHeight="1" x14ac:dyDescent="0.25">
      <c r="A26584" s="216">
        <v>45909</v>
      </c>
      <c r="B26584" s="217" t="s">
        <v>204</v>
      </c>
      <c r="C26584" s="218">
        <v>4.593</v>
      </c>
    </row>
    <row r="26585" spans="1:3" ht="15" customHeight="1" x14ac:dyDescent="0.25">
      <c r="A26585" s="216">
        <v>45910</v>
      </c>
      <c r="B26585" s="217" t="s">
        <v>204</v>
      </c>
      <c r="C26585" s="218">
        <v>4.6051000000000002</v>
      </c>
    </row>
    <row r="26586" spans="1:3" ht="15" customHeight="1" x14ac:dyDescent="0.25">
      <c r="A26586" s="216">
        <v>45911</v>
      </c>
      <c r="B26586" s="217" t="s">
        <v>204</v>
      </c>
      <c r="C26586" s="218">
        <v>4.6173000000000002</v>
      </c>
    </row>
    <row r="26587" spans="1:3" ht="15" customHeight="1" x14ac:dyDescent="0.25">
      <c r="A26587" s="216">
        <v>45912</v>
      </c>
      <c r="B26587" s="217" t="s">
        <v>204</v>
      </c>
      <c r="C26587" s="218">
        <v>4.6539999999999999</v>
      </c>
    </row>
    <row r="26588" spans="1:3" ht="15" customHeight="1" x14ac:dyDescent="0.25">
      <c r="A26588" s="216">
        <v>45915</v>
      </c>
      <c r="B26588" s="217" t="s">
        <v>204</v>
      </c>
      <c r="C26588" s="218">
        <v>4.6661999999999999</v>
      </c>
    </row>
    <row r="26589" spans="1:3" ht="15" customHeight="1" x14ac:dyDescent="0.25">
      <c r="A26589" s="216">
        <v>45916</v>
      </c>
      <c r="B26589" s="217" t="s">
        <v>204</v>
      </c>
      <c r="C26589" s="218">
        <v>4.6783999999999999</v>
      </c>
    </row>
    <row r="26590" spans="1:3" ht="15" customHeight="1" x14ac:dyDescent="0.25">
      <c r="A26590" s="216">
        <v>45917</v>
      </c>
      <c r="B26590" s="217" t="s">
        <v>204</v>
      </c>
      <c r="C26590" s="218">
        <v>4.6905999999999999</v>
      </c>
    </row>
    <row r="26591" spans="1:3" ht="15" customHeight="1" x14ac:dyDescent="0.25">
      <c r="A26591" s="216">
        <v>45918</v>
      </c>
      <c r="B26591" s="217" t="s">
        <v>204</v>
      </c>
      <c r="C26591" s="218">
        <v>4.7027999999999999</v>
      </c>
    </row>
    <row r="26592" spans="1:3" ht="15" customHeight="1" x14ac:dyDescent="0.25">
      <c r="A26592" s="216">
        <v>45919</v>
      </c>
      <c r="B26592" s="217" t="s">
        <v>204</v>
      </c>
      <c r="C26592" s="218">
        <v>4.7393000000000001</v>
      </c>
    </row>
    <row r="26593" spans="1:3" ht="15" customHeight="1" x14ac:dyDescent="0.25">
      <c r="A26593" s="216">
        <v>45922</v>
      </c>
      <c r="B26593" s="217" t="s">
        <v>204</v>
      </c>
      <c r="C26593" s="218">
        <v>4.7515000000000001</v>
      </c>
    </row>
    <row r="26594" spans="1:3" ht="15" customHeight="1" x14ac:dyDescent="0.25">
      <c r="A26594" s="216">
        <v>45923</v>
      </c>
      <c r="B26594" s="217" t="s">
        <v>204</v>
      </c>
      <c r="C26594" s="218">
        <v>4.7637</v>
      </c>
    </row>
    <row r="26595" spans="1:3" ht="15" customHeight="1" x14ac:dyDescent="0.25">
      <c r="A26595" s="216">
        <v>45924</v>
      </c>
      <c r="B26595" s="217" t="s">
        <v>204</v>
      </c>
      <c r="C26595" s="218">
        <v>4.7759</v>
      </c>
    </row>
    <row r="26596" spans="1:3" ht="15" customHeight="1" x14ac:dyDescent="0.25">
      <c r="A26596" s="216">
        <v>45925</v>
      </c>
      <c r="B26596" s="217" t="s">
        <v>204</v>
      </c>
      <c r="C26596" s="218">
        <v>4.7881</v>
      </c>
    </row>
    <row r="26597" spans="1:3" ht="15" customHeight="1" x14ac:dyDescent="0.25">
      <c r="A26597" s="216">
        <v>45926</v>
      </c>
      <c r="B26597" s="217" t="s">
        <v>204</v>
      </c>
      <c r="C26597" s="218">
        <v>4.8247999999999998</v>
      </c>
    </row>
    <row r="26598" spans="1:3" ht="15" customHeight="1" x14ac:dyDescent="0.25">
      <c r="A26598" s="216">
        <v>45929</v>
      </c>
      <c r="B26598" s="217" t="s">
        <v>204</v>
      </c>
      <c r="C26598" s="218">
        <v>4.8369999999999997</v>
      </c>
    </row>
    <row r="26599" spans="1:3" ht="15" customHeight="1" x14ac:dyDescent="0.25">
      <c r="A26599" s="216">
        <v>45930</v>
      </c>
      <c r="B26599" s="217" t="s">
        <v>204</v>
      </c>
      <c r="C26599" s="218">
        <v>4.8494000000000002</v>
      </c>
    </row>
    <row r="26600" spans="1:3" ht="15" customHeight="1" x14ac:dyDescent="0.25">
      <c r="A26600" s="216">
        <v>45566</v>
      </c>
      <c r="B26600" s="217" t="s">
        <v>285</v>
      </c>
      <c r="C26600" s="218">
        <v>1.5599999999999999E-2</v>
      </c>
    </row>
    <row r="26601" spans="1:3" ht="15" customHeight="1" x14ac:dyDescent="0.25">
      <c r="A26601" s="216">
        <v>45567</v>
      </c>
      <c r="B26601" s="217" t="s">
        <v>285</v>
      </c>
      <c r="C26601" s="218">
        <v>3.1199999999999999E-2</v>
      </c>
    </row>
    <row r="26602" spans="1:3" ht="15" customHeight="1" x14ac:dyDescent="0.25">
      <c r="A26602" s="216">
        <v>45568</v>
      </c>
      <c r="B26602" s="217" t="s">
        <v>285</v>
      </c>
      <c r="C26602" s="218">
        <v>4.6800000000000001E-2</v>
      </c>
    </row>
    <row r="26603" spans="1:3" ht="15" customHeight="1" x14ac:dyDescent="0.25">
      <c r="A26603" s="216">
        <v>45569</v>
      </c>
      <c r="B26603" s="217" t="s">
        <v>285</v>
      </c>
      <c r="C26603" s="218">
        <v>9.3399999999999997E-2</v>
      </c>
    </row>
    <row r="26604" spans="1:3" ht="15" customHeight="1" x14ac:dyDescent="0.25">
      <c r="A26604" s="216">
        <v>45572</v>
      </c>
      <c r="B26604" s="217" t="s">
        <v>285</v>
      </c>
      <c r="C26604" s="218">
        <v>0.1089</v>
      </c>
    </row>
    <row r="26605" spans="1:3" ht="15" customHeight="1" x14ac:dyDescent="0.25">
      <c r="A26605" s="216">
        <v>45573</v>
      </c>
      <c r="B26605" s="217" t="s">
        <v>285</v>
      </c>
      <c r="C26605" s="218">
        <v>0.1245</v>
      </c>
    </row>
    <row r="26606" spans="1:3" ht="15" customHeight="1" x14ac:dyDescent="0.25">
      <c r="A26606" s="216">
        <v>45574</v>
      </c>
      <c r="B26606" s="217" t="s">
        <v>285</v>
      </c>
      <c r="C26606" s="218">
        <v>0.14000000000000001</v>
      </c>
    </row>
    <row r="26607" spans="1:3" ht="15" customHeight="1" x14ac:dyDescent="0.25">
      <c r="A26607" s="216">
        <v>45575</v>
      </c>
      <c r="B26607" s="217" t="s">
        <v>285</v>
      </c>
      <c r="C26607" s="218">
        <v>0.1555</v>
      </c>
    </row>
    <row r="26608" spans="1:3" ht="15" customHeight="1" x14ac:dyDescent="0.25">
      <c r="A26608" s="216">
        <v>45576</v>
      </c>
      <c r="B26608" s="217" t="s">
        <v>285</v>
      </c>
      <c r="C26608" s="218">
        <v>0.2021</v>
      </c>
    </row>
    <row r="26609" spans="1:3" ht="15" customHeight="1" x14ac:dyDescent="0.25">
      <c r="A26609" s="216">
        <v>45579</v>
      </c>
      <c r="B26609" s="217" t="s">
        <v>285</v>
      </c>
      <c r="C26609" s="218">
        <v>0.21759999999999999</v>
      </c>
    </row>
    <row r="26610" spans="1:3" ht="15" customHeight="1" x14ac:dyDescent="0.25">
      <c r="A26610" s="216">
        <v>45580</v>
      </c>
      <c r="B26610" s="217" t="s">
        <v>285</v>
      </c>
      <c r="C26610" s="218">
        <v>0.23319999999999999</v>
      </c>
    </row>
    <row r="26611" spans="1:3" ht="15" customHeight="1" x14ac:dyDescent="0.25">
      <c r="A26611" s="216">
        <v>45581</v>
      </c>
      <c r="B26611" s="217" t="s">
        <v>285</v>
      </c>
      <c r="C26611" s="218">
        <v>0.2487</v>
      </c>
    </row>
    <row r="26612" spans="1:3" ht="15" customHeight="1" x14ac:dyDescent="0.25">
      <c r="A26612" s="216">
        <v>45582</v>
      </c>
      <c r="B26612" s="217" t="s">
        <v>285</v>
      </c>
      <c r="C26612" s="218">
        <v>0.26419999999999999</v>
      </c>
    </row>
    <row r="26613" spans="1:3" ht="15" customHeight="1" x14ac:dyDescent="0.25">
      <c r="A26613" s="216">
        <v>45583</v>
      </c>
      <c r="B26613" s="217" t="s">
        <v>285</v>
      </c>
      <c r="C26613" s="218">
        <v>0.31069999999999998</v>
      </c>
    </row>
    <row r="26614" spans="1:3" ht="15" customHeight="1" x14ac:dyDescent="0.25">
      <c r="A26614" s="216">
        <v>45586</v>
      </c>
      <c r="B26614" s="217" t="s">
        <v>285</v>
      </c>
      <c r="C26614" s="218">
        <v>0.32619999999999999</v>
      </c>
    </row>
    <row r="26615" spans="1:3" ht="15" customHeight="1" x14ac:dyDescent="0.25">
      <c r="A26615" s="216">
        <v>45587</v>
      </c>
      <c r="B26615" s="217" t="s">
        <v>285</v>
      </c>
      <c r="C26615" s="218">
        <v>0.34160000000000001</v>
      </c>
    </row>
    <row r="26616" spans="1:3" ht="15" customHeight="1" x14ac:dyDescent="0.25">
      <c r="A26616" s="216">
        <v>45588</v>
      </c>
      <c r="B26616" s="217" t="s">
        <v>285</v>
      </c>
      <c r="C26616" s="218">
        <v>0.35709999999999997</v>
      </c>
    </row>
    <row r="26617" spans="1:3" ht="15" customHeight="1" x14ac:dyDescent="0.25">
      <c r="A26617" s="216">
        <v>45589</v>
      </c>
      <c r="B26617" s="217" t="s">
        <v>285</v>
      </c>
      <c r="C26617" s="218">
        <v>0.3725</v>
      </c>
    </row>
    <row r="26618" spans="1:3" ht="15" customHeight="1" x14ac:dyDescent="0.25">
      <c r="A26618" s="216">
        <v>45590</v>
      </c>
      <c r="B26618" s="217" t="s">
        <v>285</v>
      </c>
      <c r="C26618" s="218">
        <v>0.41860000000000003</v>
      </c>
    </row>
    <row r="26619" spans="1:3" ht="15" customHeight="1" x14ac:dyDescent="0.25">
      <c r="A26619" s="216">
        <v>45593</v>
      </c>
      <c r="B26619" s="217" t="s">
        <v>285</v>
      </c>
      <c r="C26619" s="218">
        <v>0.43409999999999999</v>
      </c>
    </row>
    <row r="26620" spans="1:3" ht="15" customHeight="1" x14ac:dyDescent="0.25">
      <c r="A26620" s="216">
        <v>45594</v>
      </c>
      <c r="B26620" s="217" t="s">
        <v>285</v>
      </c>
      <c r="C26620" s="218">
        <v>0.44950000000000001</v>
      </c>
    </row>
    <row r="26621" spans="1:3" ht="15" customHeight="1" x14ac:dyDescent="0.25">
      <c r="A26621" s="216">
        <v>45595</v>
      </c>
      <c r="B26621" s="217" t="s">
        <v>285</v>
      </c>
      <c r="C26621" s="218">
        <v>0.46489999999999998</v>
      </c>
    </row>
    <row r="26622" spans="1:3" ht="15" customHeight="1" x14ac:dyDescent="0.25">
      <c r="A26622" s="216">
        <v>45596</v>
      </c>
      <c r="B26622" s="217" t="s">
        <v>285</v>
      </c>
      <c r="C26622" s="218">
        <v>0.48020000000000002</v>
      </c>
    </row>
    <row r="26623" spans="1:3" ht="15" customHeight="1" x14ac:dyDescent="0.25">
      <c r="A26623" s="216">
        <v>45597</v>
      </c>
      <c r="B26623" s="217" t="s">
        <v>285</v>
      </c>
      <c r="C26623" s="218">
        <v>0.52639999999999998</v>
      </c>
    </row>
    <row r="26624" spans="1:3" ht="15" customHeight="1" x14ac:dyDescent="0.25">
      <c r="A26624" s="216">
        <v>45600</v>
      </c>
      <c r="B26624" s="217" t="s">
        <v>285</v>
      </c>
      <c r="C26624" s="218">
        <v>0.54169999999999996</v>
      </c>
    </row>
    <row r="26625" spans="1:3" ht="15" customHeight="1" x14ac:dyDescent="0.25">
      <c r="A26625" s="216">
        <v>45601</v>
      </c>
      <c r="B26625" s="217" t="s">
        <v>285</v>
      </c>
      <c r="C26625" s="218">
        <v>0.55700000000000005</v>
      </c>
    </row>
    <row r="26626" spans="1:3" ht="15" customHeight="1" x14ac:dyDescent="0.25">
      <c r="A26626" s="216">
        <v>45602</v>
      </c>
      <c r="B26626" s="217" t="s">
        <v>285</v>
      </c>
      <c r="C26626" s="218">
        <v>0.57230000000000003</v>
      </c>
    </row>
    <row r="26627" spans="1:3" ht="15" customHeight="1" x14ac:dyDescent="0.25">
      <c r="A26627" s="216">
        <v>45603</v>
      </c>
      <c r="B26627" s="217" t="s">
        <v>285</v>
      </c>
      <c r="C26627" s="218">
        <v>0.58760000000000001</v>
      </c>
    </row>
    <row r="26628" spans="1:3" ht="15" customHeight="1" x14ac:dyDescent="0.25">
      <c r="A26628" s="216">
        <v>45604</v>
      </c>
      <c r="B26628" s="217" t="s">
        <v>285</v>
      </c>
      <c r="C26628" s="218">
        <v>0.63239999999999996</v>
      </c>
    </row>
    <row r="26629" spans="1:3" ht="15" customHeight="1" x14ac:dyDescent="0.25">
      <c r="A26629" s="216">
        <v>45607</v>
      </c>
      <c r="B26629" s="217" t="s">
        <v>285</v>
      </c>
      <c r="C26629" s="218">
        <v>0.64739999999999998</v>
      </c>
    </row>
    <row r="26630" spans="1:3" ht="15" customHeight="1" x14ac:dyDescent="0.25">
      <c r="A26630" s="216">
        <v>45608</v>
      </c>
      <c r="B26630" s="217" t="s">
        <v>285</v>
      </c>
      <c r="C26630" s="218">
        <v>0.66220000000000001</v>
      </c>
    </row>
    <row r="26631" spans="1:3" ht="15" customHeight="1" x14ac:dyDescent="0.25">
      <c r="A26631" s="216">
        <v>45609</v>
      </c>
      <c r="B26631" s="217" t="s">
        <v>285</v>
      </c>
      <c r="C26631" s="218">
        <v>0.67710000000000004</v>
      </c>
    </row>
    <row r="26632" spans="1:3" ht="15" customHeight="1" x14ac:dyDescent="0.25">
      <c r="A26632" s="216">
        <v>45610</v>
      </c>
      <c r="B26632" s="217" t="s">
        <v>285</v>
      </c>
      <c r="C26632" s="218">
        <v>0.69189999999999996</v>
      </c>
    </row>
    <row r="26633" spans="1:3" ht="15" customHeight="1" x14ac:dyDescent="0.25">
      <c r="A26633" s="216">
        <v>45611</v>
      </c>
      <c r="B26633" s="217" t="s">
        <v>285</v>
      </c>
      <c r="C26633" s="218">
        <v>0.73609999999999998</v>
      </c>
    </row>
    <row r="26634" spans="1:3" ht="15" customHeight="1" x14ac:dyDescent="0.25">
      <c r="A26634" s="216">
        <v>45614</v>
      </c>
      <c r="B26634" s="217" t="s">
        <v>285</v>
      </c>
      <c r="C26634" s="218">
        <v>0.75090000000000001</v>
      </c>
    </row>
    <row r="26635" spans="1:3" ht="15" customHeight="1" x14ac:dyDescent="0.25">
      <c r="A26635" s="216">
        <v>45615</v>
      </c>
      <c r="B26635" s="217" t="s">
        <v>285</v>
      </c>
      <c r="C26635" s="218">
        <v>0.76559999999999995</v>
      </c>
    </row>
    <row r="26636" spans="1:3" ht="15" customHeight="1" x14ac:dyDescent="0.25">
      <c r="A26636" s="216">
        <v>45616</v>
      </c>
      <c r="B26636" s="217" t="s">
        <v>285</v>
      </c>
      <c r="C26636" s="218">
        <v>0.78039999999999998</v>
      </c>
    </row>
    <row r="26637" spans="1:3" ht="15" customHeight="1" x14ac:dyDescent="0.25">
      <c r="A26637" s="216">
        <v>45617</v>
      </c>
      <c r="B26637" s="217" t="s">
        <v>285</v>
      </c>
      <c r="C26637" s="218">
        <v>0.79510000000000003</v>
      </c>
    </row>
    <row r="26638" spans="1:3" ht="15" customHeight="1" x14ac:dyDescent="0.25">
      <c r="A26638" s="216">
        <v>45618</v>
      </c>
      <c r="B26638" s="217" t="s">
        <v>285</v>
      </c>
      <c r="C26638" s="218">
        <v>0.83930000000000005</v>
      </c>
    </row>
    <row r="26639" spans="1:3" ht="15" customHeight="1" x14ac:dyDescent="0.25">
      <c r="A26639" s="216">
        <v>45621</v>
      </c>
      <c r="B26639" s="217" t="s">
        <v>285</v>
      </c>
      <c r="C26639" s="218">
        <v>0.85409999999999997</v>
      </c>
    </row>
    <row r="26640" spans="1:3" ht="15" customHeight="1" x14ac:dyDescent="0.25">
      <c r="A26640" s="216">
        <v>45622</v>
      </c>
      <c r="B26640" s="217" t="s">
        <v>285</v>
      </c>
      <c r="C26640" s="218">
        <v>0.86890000000000001</v>
      </c>
    </row>
    <row r="26641" spans="1:3" ht="15" customHeight="1" x14ac:dyDescent="0.25">
      <c r="A26641" s="216">
        <v>45623</v>
      </c>
      <c r="B26641" s="217" t="s">
        <v>285</v>
      </c>
      <c r="C26641" s="218">
        <v>0.88360000000000005</v>
      </c>
    </row>
    <row r="26642" spans="1:3" ht="15" customHeight="1" x14ac:dyDescent="0.25">
      <c r="A26642" s="216">
        <v>45624</v>
      </c>
      <c r="B26642" s="217" t="s">
        <v>285</v>
      </c>
      <c r="C26642" s="218">
        <v>0.89839999999999998</v>
      </c>
    </row>
    <row r="26643" spans="1:3" ht="15" customHeight="1" x14ac:dyDescent="0.25">
      <c r="A26643" s="216">
        <v>45625</v>
      </c>
      <c r="B26643" s="217" t="s">
        <v>285</v>
      </c>
      <c r="C26643" s="218">
        <v>0.94269999999999998</v>
      </c>
    </row>
    <row r="26644" spans="1:3" ht="15" customHeight="1" x14ac:dyDescent="0.25">
      <c r="A26644" s="216">
        <v>45628</v>
      </c>
      <c r="B26644" s="217" t="s">
        <v>285</v>
      </c>
      <c r="C26644" s="218">
        <v>0.95740000000000003</v>
      </c>
    </row>
    <row r="26645" spans="1:3" ht="15" customHeight="1" x14ac:dyDescent="0.25">
      <c r="A26645" s="216">
        <v>45629</v>
      </c>
      <c r="B26645" s="217" t="s">
        <v>285</v>
      </c>
      <c r="C26645" s="218">
        <v>0.97219999999999995</v>
      </c>
    </row>
    <row r="26646" spans="1:3" ht="15" customHeight="1" x14ac:dyDescent="0.25">
      <c r="A26646" s="216">
        <v>45630</v>
      </c>
      <c r="B26646" s="217" t="s">
        <v>285</v>
      </c>
      <c r="C26646" s="218">
        <v>0.98699999999999999</v>
      </c>
    </row>
    <row r="26647" spans="1:3" ht="15" customHeight="1" x14ac:dyDescent="0.25">
      <c r="A26647" s="216">
        <v>45631</v>
      </c>
      <c r="B26647" s="217" t="s">
        <v>285</v>
      </c>
      <c r="C26647" s="218">
        <v>1.0017</v>
      </c>
    </row>
    <row r="26648" spans="1:3" ht="15" customHeight="1" x14ac:dyDescent="0.25">
      <c r="A26648" s="216">
        <v>45632</v>
      </c>
      <c r="B26648" s="217" t="s">
        <v>285</v>
      </c>
      <c r="C26648" s="218">
        <v>1.0461</v>
      </c>
    </row>
    <row r="26649" spans="1:3" ht="15" customHeight="1" x14ac:dyDescent="0.25">
      <c r="A26649" s="216">
        <v>45635</v>
      </c>
      <c r="B26649" s="217" t="s">
        <v>285</v>
      </c>
      <c r="C26649" s="218">
        <v>1.0609</v>
      </c>
    </row>
    <row r="26650" spans="1:3" ht="15" customHeight="1" x14ac:dyDescent="0.25">
      <c r="A26650" s="216">
        <v>45636</v>
      </c>
      <c r="B26650" s="217" t="s">
        <v>285</v>
      </c>
      <c r="C26650" s="218">
        <v>1.0757000000000001</v>
      </c>
    </row>
    <row r="26651" spans="1:3" ht="15" customHeight="1" x14ac:dyDescent="0.25">
      <c r="A26651" s="216">
        <v>45637</v>
      </c>
      <c r="B26651" s="217" t="s">
        <v>285</v>
      </c>
      <c r="C26651" s="218">
        <v>1.0905</v>
      </c>
    </row>
    <row r="26652" spans="1:3" ht="15" customHeight="1" x14ac:dyDescent="0.25">
      <c r="A26652" s="216">
        <v>45638</v>
      </c>
      <c r="B26652" s="217" t="s">
        <v>285</v>
      </c>
      <c r="C26652" s="218">
        <v>1.1052999999999999</v>
      </c>
    </row>
    <row r="26653" spans="1:3" ht="15" customHeight="1" x14ac:dyDescent="0.25">
      <c r="A26653" s="216">
        <v>45639</v>
      </c>
      <c r="B26653" s="217" t="s">
        <v>285</v>
      </c>
      <c r="C26653" s="218">
        <v>1.1496999999999999</v>
      </c>
    </row>
    <row r="26654" spans="1:3" ht="15" customHeight="1" x14ac:dyDescent="0.25">
      <c r="A26654" s="216">
        <v>45642</v>
      </c>
      <c r="B26654" s="217" t="s">
        <v>285</v>
      </c>
      <c r="C26654" s="218">
        <v>1.1645000000000001</v>
      </c>
    </row>
    <row r="26655" spans="1:3" ht="15" customHeight="1" x14ac:dyDescent="0.25">
      <c r="A26655" s="216">
        <v>45643</v>
      </c>
      <c r="B26655" s="217" t="s">
        <v>285</v>
      </c>
      <c r="C26655" s="218">
        <v>1.1793</v>
      </c>
    </row>
    <row r="26656" spans="1:3" ht="15" customHeight="1" x14ac:dyDescent="0.25">
      <c r="A26656" s="216">
        <v>45644</v>
      </c>
      <c r="B26656" s="217" t="s">
        <v>285</v>
      </c>
      <c r="C26656" s="218">
        <v>1.194</v>
      </c>
    </row>
    <row r="26657" spans="1:3" ht="15" customHeight="1" x14ac:dyDescent="0.25">
      <c r="A26657" s="216">
        <v>45645</v>
      </c>
      <c r="B26657" s="217" t="s">
        <v>285</v>
      </c>
      <c r="C26657" s="218">
        <v>1.2083999999999999</v>
      </c>
    </row>
    <row r="26658" spans="1:3" ht="15" customHeight="1" x14ac:dyDescent="0.25">
      <c r="A26658" s="216">
        <v>45646</v>
      </c>
      <c r="B26658" s="217" t="s">
        <v>285</v>
      </c>
      <c r="C26658" s="218">
        <v>1.2516</v>
      </c>
    </row>
    <row r="26659" spans="1:3" ht="15" customHeight="1" x14ac:dyDescent="0.25">
      <c r="A26659" s="216">
        <v>45649</v>
      </c>
      <c r="B26659" s="217" t="s">
        <v>285</v>
      </c>
      <c r="C26659" s="218">
        <v>1.2658</v>
      </c>
    </row>
    <row r="26660" spans="1:3" ht="15" customHeight="1" x14ac:dyDescent="0.25">
      <c r="A26660" s="216">
        <v>45650</v>
      </c>
      <c r="B26660" s="217" t="s">
        <v>285</v>
      </c>
      <c r="C26660" s="218">
        <v>1.2802</v>
      </c>
    </row>
    <row r="26661" spans="1:3" ht="15" customHeight="1" x14ac:dyDescent="0.25">
      <c r="A26661" s="216">
        <v>45651</v>
      </c>
      <c r="B26661" s="217" t="s">
        <v>285</v>
      </c>
      <c r="C26661" s="218">
        <v>1.2946</v>
      </c>
    </row>
    <row r="26662" spans="1:3" ht="15" customHeight="1" x14ac:dyDescent="0.25">
      <c r="A26662" s="216">
        <v>45652</v>
      </c>
      <c r="B26662" s="217" t="s">
        <v>285</v>
      </c>
      <c r="C26662" s="218">
        <v>1.3089999999999999</v>
      </c>
    </row>
    <row r="26663" spans="1:3" ht="15" customHeight="1" x14ac:dyDescent="0.25">
      <c r="A26663" s="216">
        <v>45653</v>
      </c>
      <c r="B26663" s="217" t="s">
        <v>285</v>
      </c>
      <c r="C26663" s="218">
        <v>1.3526</v>
      </c>
    </row>
    <row r="26664" spans="1:3" ht="15" customHeight="1" x14ac:dyDescent="0.25">
      <c r="A26664" s="216">
        <v>45656</v>
      </c>
      <c r="B26664" s="217" t="s">
        <v>285</v>
      </c>
      <c r="C26664" s="218">
        <v>1.367</v>
      </c>
    </row>
    <row r="26665" spans="1:3" ht="15" customHeight="1" x14ac:dyDescent="0.25">
      <c r="A26665" s="216">
        <v>45657</v>
      </c>
      <c r="B26665" s="217" t="s">
        <v>285</v>
      </c>
      <c r="C26665" s="218">
        <v>1.3815</v>
      </c>
    </row>
    <row r="26666" spans="1:3" ht="15" customHeight="1" x14ac:dyDescent="0.25">
      <c r="A26666" s="216">
        <v>45659</v>
      </c>
      <c r="B26666" s="217" t="s">
        <v>285</v>
      </c>
      <c r="C26666" s="218">
        <v>1.4103000000000001</v>
      </c>
    </row>
    <row r="26667" spans="1:3" ht="15" customHeight="1" x14ac:dyDescent="0.25">
      <c r="A26667" s="216">
        <v>45660</v>
      </c>
      <c r="B26667" s="217" t="s">
        <v>285</v>
      </c>
      <c r="C26667" s="218">
        <v>1.4532</v>
      </c>
    </row>
    <row r="26668" spans="1:3" ht="15" customHeight="1" x14ac:dyDescent="0.25">
      <c r="A26668" s="216">
        <v>45663</v>
      </c>
      <c r="B26668" s="217" t="s">
        <v>285</v>
      </c>
      <c r="C26668" s="218">
        <v>1.4674</v>
      </c>
    </row>
    <row r="26669" spans="1:3" ht="15" customHeight="1" x14ac:dyDescent="0.25">
      <c r="A26669" s="216">
        <v>45664</v>
      </c>
      <c r="B26669" s="217" t="s">
        <v>285</v>
      </c>
      <c r="C26669" s="218">
        <v>1.4816</v>
      </c>
    </row>
    <row r="26670" spans="1:3" ht="15" customHeight="1" x14ac:dyDescent="0.25">
      <c r="A26670" s="216">
        <v>45665</v>
      </c>
      <c r="B26670" s="217" t="s">
        <v>285</v>
      </c>
      <c r="C26670" s="218">
        <v>1.4958</v>
      </c>
    </row>
    <row r="26671" spans="1:3" ht="15" customHeight="1" x14ac:dyDescent="0.25">
      <c r="A26671" s="216">
        <v>45666</v>
      </c>
      <c r="B26671" s="217" t="s">
        <v>285</v>
      </c>
      <c r="C26671" s="218">
        <v>1.5101</v>
      </c>
    </row>
    <row r="26672" spans="1:3" ht="15" customHeight="1" x14ac:dyDescent="0.25">
      <c r="A26672" s="216">
        <v>45667</v>
      </c>
      <c r="B26672" s="217" t="s">
        <v>285</v>
      </c>
      <c r="C26672" s="218">
        <v>1.5528999999999999</v>
      </c>
    </row>
    <row r="26673" spans="1:3" ht="15" customHeight="1" x14ac:dyDescent="0.25">
      <c r="A26673" s="216">
        <v>45670</v>
      </c>
      <c r="B26673" s="217" t="s">
        <v>285</v>
      </c>
      <c r="C26673" s="218">
        <v>1.5671999999999999</v>
      </c>
    </row>
    <row r="26674" spans="1:3" ht="15" customHeight="1" x14ac:dyDescent="0.25">
      <c r="A26674" s="216">
        <v>45671</v>
      </c>
      <c r="B26674" s="217" t="s">
        <v>285</v>
      </c>
      <c r="C26674" s="218">
        <v>1.5814999999999999</v>
      </c>
    </row>
    <row r="26675" spans="1:3" ht="15" customHeight="1" x14ac:dyDescent="0.25">
      <c r="A26675" s="216">
        <v>45672</v>
      </c>
      <c r="B26675" s="217" t="s">
        <v>285</v>
      </c>
      <c r="C26675" s="218">
        <v>1.5956999999999999</v>
      </c>
    </row>
    <row r="26676" spans="1:3" ht="15" customHeight="1" x14ac:dyDescent="0.25">
      <c r="A26676" s="216">
        <v>45673</v>
      </c>
      <c r="B26676" s="217" t="s">
        <v>285</v>
      </c>
      <c r="C26676" s="218">
        <v>1.6099000000000001</v>
      </c>
    </row>
    <row r="26677" spans="1:3" ht="15" customHeight="1" x14ac:dyDescent="0.25">
      <c r="A26677" s="216">
        <v>45674</v>
      </c>
      <c r="B26677" s="217" t="s">
        <v>285</v>
      </c>
      <c r="C26677" s="218">
        <v>1.6665000000000001</v>
      </c>
    </row>
    <row r="26678" spans="1:3" ht="15" customHeight="1" x14ac:dyDescent="0.25">
      <c r="A26678" s="216">
        <v>45678</v>
      </c>
      <c r="B26678" s="217" t="s">
        <v>285</v>
      </c>
      <c r="C26678" s="218">
        <v>1.6806000000000001</v>
      </c>
    </row>
    <row r="26679" spans="1:3" ht="15" customHeight="1" x14ac:dyDescent="0.25">
      <c r="A26679" s="216">
        <v>45679</v>
      </c>
      <c r="B26679" s="217" t="s">
        <v>285</v>
      </c>
      <c r="C26679" s="218">
        <v>1.6948000000000001</v>
      </c>
    </row>
    <row r="26680" spans="1:3" ht="15" customHeight="1" x14ac:dyDescent="0.25">
      <c r="A26680" s="216">
        <v>45680</v>
      </c>
      <c r="B26680" s="217" t="s">
        <v>285</v>
      </c>
      <c r="C26680" s="218">
        <v>1.7090000000000001</v>
      </c>
    </row>
    <row r="26681" spans="1:3" ht="15" customHeight="1" x14ac:dyDescent="0.25">
      <c r="A26681" s="216">
        <v>45681</v>
      </c>
      <c r="B26681" s="217" t="s">
        <v>285</v>
      </c>
      <c r="C26681" s="218">
        <v>1.7517</v>
      </c>
    </row>
    <row r="26682" spans="1:3" ht="15" customHeight="1" x14ac:dyDescent="0.25">
      <c r="A26682" s="216">
        <v>45684</v>
      </c>
      <c r="B26682" s="217" t="s">
        <v>285</v>
      </c>
      <c r="C26682" s="218">
        <v>1.766</v>
      </c>
    </row>
    <row r="26683" spans="1:3" ht="15" customHeight="1" x14ac:dyDescent="0.25">
      <c r="A26683" s="216">
        <v>45685</v>
      </c>
      <c r="B26683" s="217" t="s">
        <v>285</v>
      </c>
      <c r="C26683" s="218">
        <v>1.7802</v>
      </c>
    </row>
    <row r="26684" spans="1:3" ht="15" customHeight="1" x14ac:dyDescent="0.25">
      <c r="A26684" s="216">
        <v>45686</v>
      </c>
      <c r="B26684" s="217" t="s">
        <v>285</v>
      </c>
      <c r="C26684" s="218">
        <v>1.7945</v>
      </c>
    </row>
    <row r="26685" spans="1:3" ht="15" customHeight="1" x14ac:dyDescent="0.25">
      <c r="A26685" s="216">
        <v>45687</v>
      </c>
      <c r="B26685" s="217" t="s">
        <v>285</v>
      </c>
      <c r="C26685" s="218">
        <v>1.8087</v>
      </c>
    </row>
    <row r="26686" spans="1:3" ht="15" customHeight="1" x14ac:dyDescent="0.25">
      <c r="A26686" s="216">
        <v>45688</v>
      </c>
      <c r="B26686" s="217" t="s">
        <v>285</v>
      </c>
      <c r="C26686" s="218">
        <v>1.8512999999999999</v>
      </c>
    </row>
    <row r="26687" spans="1:3" ht="15" customHeight="1" x14ac:dyDescent="0.25">
      <c r="A26687" s="216">
        <v>45691</v>
      </c>
      <c r="B26687" s="217" t="s">
        <v>285</v>
      </c>
      <c r="C26687" s="218">
        <v>1.8653999999999999</v>
      </c>
    </row>
    <row r="26688" spans="1:3" ht="15" customHeight="1" x14ac:dyDescent="0.25">
      <c r="A26688" s="216">
        <v>45692</v>
      </c>
      <c r="B26688" s="217" t="s">
        <v>285</v>
      </c>
      <c r="C26688" s="218">
        <v>1.8795999999999999</v>
      </c>
    </row>
    <row r="26689" spans="1:3" ht="15" customHeight="1" x14ac:dyDescent="0.25">
      <c r="A26689" s="216">
        <v>45693</v>
      </c>
      <c r="B26689" s="217" t="s">
        <v>285</v>
      </c>
      <c r="C26689" s="218">
        <v>1.8937999999999999</v>
      </c>
    </row>
    <row r="26690" spans="1:3" ht="15" customHeight="1" x14ac:dyDescent="0.25">
      <c r="A26690" s="216">
        <v>45694</v>
      </c>
      <c r="B26690" s="217" t="s">
        <v>285</v>
      </c>
      <c r="C26690" s="218">
        <v>1.9078999999999999</v>
      </c>
    </row>
    <row r="26691" spans="1:3" ht="15" customHeight="1" x14ac:dyDescent="0.25">
      <c r="A26691" s="216">
        <v>45695</v>
      </c>
      <c r="B26691" s="217" t="s">
        <v>285</v>
      </c>
      <c r="C26691" s="218">
        <v>1.9503999999999999</v>
      </c>
    </row>
    <row r="26692" spans="1:3" ht="15" customHeight="1" x14ac:dyDescent="0.25">
      <c r="A26692" s="216">
        <v>45698</v>
      </c>
      <c r="B26692" s="217" t="s">
        <v>285</v>
      </c>
      <c r="C26692" s="218">
        <v>1.9644999999999999</v>
      </c>
    </row>
    <row r="26693" spans="1:3" ht="15" customHeight="1" x14ac:dyDescent="0.25">
      <c r="A26693" s="216">
        <v>45699</v>
      </c>
      <c r="B26693" s="217" t="s">
        <v>285</v>
      </c>
      <c r="C26693" s="218">
        <v>1.9786999999999999</v>
      </c>
    </row>
    <row r="26694" spans="1:3" ht="15" customHeight="1" x14ac:dyDescent="0.25">
      <c r="A26694" s="216">
        <v>45700</v>
      </c>
      <c r="B26694" s="217" t="s">
        <v>285</v>
      </c>
      <c r="C26694" s="218">
        <v>1.9927999999999999</v>
      </c>
    </row>
    <row r="26695" spans="1:3" ht="15" customHeight="1" x14ac:dyDescent="0.25">
      <c r="A26695" s="216">
        <v>45701</v>
      </c>
      <c r="B26695" s="217" t="s">
        <v>285</v>
      </c>
      <c r="C26695" s="218">
        <v>2.0068999999999999</v>
      </c>
    </row>
    <row r="26696" spans="1:3" ht="15" customHeight="1" x14ac:dyDescent="0.25">
      <c r="A26696" s="216">
        <v>45702</v>
      </c>
      <c r="B26696" s="217" t="s">
        <v>285</v>
      </c>
      <c r="C26696" s="218">
        <v>2.0636000000000001</v>
      </c>
    </row>
    <row r="26697" spans="1:3" ht="15" customHeight="1" x14ac:dyDescent="0.25">
      <c r="A26697" s="216">
        <v>45706</v>
      </c>
      <c r="B26697" s="217" t="s">
        <v>285</v>
      </c>
      <c r="C26697" s="218">
        <v>2.0777000000000001</v>
      </c>
    </row>
    <row r="26698" spans="1:3" ht="15" customHeight="1" x14ac:dyDescent="0.25">
      <c r="A26698" s="216">
        <v>45707</v>
      </c>
      <c r="B26698" s="217" t="s">
        <v>285</v>
      </c>
      <c r="C26698" s="218">
        <v>2.0918000000000001</v>
      </c>
    </row>
    <row r="26699" spans="1:3" ht="15" customHeight="1" x14ac:dyDescent="0.25">
      <c r="A26699" s="216">
        <v>45708</v>
      </c>
      <c r="B26699" s="217" t="s">
        <v>285</v>
      </c>
      <c r="C26699" s="218">
        <v>2.1059999999999999</v>
      </c>
    </row>
    <row r="26700" spans="1:3" ht="15" customHeight="1" x14ac:dyDescent="0.25">
      <c r="A26700" s="216">
        <v>45709</v>
      </c>
      <c r="B26700" s="217" t="s">
        <v>285</v>
      </c>
      <c r="C26700" s="218">
        <v>2.1482999999999999</v>
      </c>
    </row>
    <row r="26701" spans="1:3" ht="15" customHeight="1" x14ac:dyDescent="0.25">
      <c r="A26701" s="216">
        <v>45712</v>
      </c>
      <c r="B26701" s="217" t="s">
        <v>285</v>
      </c>
      <c r="C26701" s="218">
        <v>2.1623999999999999</v>
      </c>
    </row>
    <row r="26702" spans="1:3" ht="15" customHeight="1" x14ac:dyDescent="0.25">
      <c r="A26702" s="216">
        <v>45713</v>
      </c>
      <c r="B26702" s="217" t="s">
        <v>285</v>
      </c>
      <c r="C26702" s="218">
        <v>2.1764999999999999</v>
      </c>
    </row>
    <row r="26703" spans="1:3" ht="15" customHeight="1" x14ac:dyDescent="0.25">
      <c r="A26703" s="216">
        <v>45714</v>
      </c>
      <c r="B26703" s="217" t="s">
        <v>285</v>
      </c>
      <c r="C26703" s="218">
        <v>2.1905999999999999</v>
      </c>
    </row>
    <row r="26704" spans="1:3" ht="15" customHeight="1" x14ac:dyDescent="0.25">
      <c r="A26704" s="216">
        <v>45715</v>
      </c>
      <c r="B26704" s="217" t="s">
        <v>285</v>
      </c>
      <c r="C26704" s="218">
        <v>2.2046999999999999</v>
      </c>
    </row>
    <row r="26705" spans="1:3" ht="15" customHeight="1" x14ac:dyDescent="0.25">
      <c r="A26705" s="216">
        <v>45716</v>
      </c>
      <c r="B26705" s="217" t="s">
        <v>285</v>
      </c>
      <c r="C26705" s="218">
        <v>2.2469999999999999</v>
      </c>
    </row>
    <row r="26706" spans="1:3" ht="15" customHeight="1" x14ac:dyDescent="0.25">
      <c r="A26706" s="216">
        <v>45719</v>
      </c>
      <c r="B26706" s="217" t="s">
        <v>285</v>
      </c>
      <c r="C26706" s="218">
        <v>2.2610999999999999</v>
      </c>
    </row>
    <row r="26707" spans="1:3" ht="15" customHeight="1" x14ac:dyDescent="0.25">
      <c r="A26707" s="216">
        <v>45720</v>
      </c>
      <c r="B26707" s="217" t="s">
        <v>285</v>
      </c>
      <c r="C26707" s="218">
        <v>2.2751000000000001</v>
      </c>
    </row>
    <row r="26708" spans="1:3" ht="15" customHeight="1" x14ac:dyDescent="0.25">
      <c r="A26708" s="216">
        <v>45721</v>
      </c>
      <c r="B26708" s="217" t="s">
        <v>285</v>
      </c>
      <c r="C26708" s="218">
        <v>2.2890999999999999</v>
      </c>
    </row>
    <row r="26709" spans="1:3" ht="15" customHeight="1" x14ac:dyDescent="0.25">
      <c r="A26709" s="216">
        <v>45722</v>
      </c>
      <c r="B26709" s="217" t="s">
        <v>285</v>
      </c>
      <c r="C26709" s="218">
        <v>2.3031000000000001</v>
      </c>
    </row>
    <row r="26710" spans="1:3" ht="15" customHeight="1" x14ac:dyDescent="0.25">
      <c r="A26710" s="216">
        <v>45723</v>
      </c>
      <c r="B26710" s="217" t="s">
        <v>285</v>
      </c>
      <c r="C26710" s="218">
        <v>2.3452000000000002</v>
      </c>
    </row>
    <row r="26711" spans="1:3" ht="15" customHeight="1" x14ac:dyDescent="0.25">
      <c r="A26711" s="216">
        <v>45726</v>
      </c>
      <c r="B26711" s="217" t="s">
        <v>285</v>
      </c>
      <c r="C26711" s="218">
        <v>2.3592</v>
      </c>
    </row>
    <row r="26712" spans="1:3" ht="15" customHeight="1" x14ac:dyDescent="0.25">
      <c r="A26712" s="216">
        <v>45727</v>
      </c>
      <c r="B26712" s="217" t="s">
        <v>285</v>
      </c>
      <c r="C26712" s="218">
        <v>2.3733</v>
      </c>
    </row>
    <row r="26713" spans="1:3" ht="15" customHeight="1" x14ac:dyDescent="0.25">
      <c r="A26713" s="216">
        <v>45728</v>
      </c>
      <c r="B26713" s="217" t="s">
        <v>285</v>
      </c>
      <c r="C26713" s="218">
        <v>2.3873000000000002</v>
      </c>
    </row>
    <row r="26714" spans="1:3" ht="15" customHeight="1" x14ac:dyDescent="0.25">
      <c r="A26714" s="216">
        <v>45729</v>
      </c>
      <c r="B26714" s="217" t="s">
        <v>285</v>
      </c>
      <c r="C26714" s="218">
        <v>2.4013</v>
      </c>
    </row>
    <row r="26715" spans="1:3" ht="15" customHeight="1" x14ac:dyDescent="0.25">
      <c r="A26715" s="216">
        <v>45730</v>
      </c>
      <c r="B26715" s="217" t="s">
        <v>285</v>
      </c>
      <c r="C26715" s="218">
        <v>2.4434</v>
      </c>
    </row>
    <row r="26716" spans="1:3" ht="15" customHeight="1" x14ac:dyDescent="0.25">
      <c r="A26716" s="216">
        <v>45733</v>
      </c>
      <c r="B26716" s="217" t="s">
        <v>285</v>
      </c>
      <c r="C26716" s="218">
        <v>2.4573999999999998</v>
      </c>
    </row>
    <row r="26717" spans="1:3" ht="15" customHeight="1" x14ac:dyDescent="0.25">
      <c r="A26717" s="216">
        <v>45734</v>
      </c>
      <c r="B26717" s="217" t="s">
        <v>285</v>
      </c>
      <c r="C26717" s="218">
        <v>2.4714999999999998</v>
      </c>
    </row>
    <row r="26718" spans="1:3" ht="15" customHeight="1" x14ac:dyDescent="0.25">
      <c r="A26718" s="216">
        <v>45735</v>
      </c>
      <c r="B26718" s="217" t="s">
        <v>285</v>
      </c>
      <c r="C26718" s="218">
        <v>2.4853999999999998</v>
      </c>
    </row>
    <row r="26719" spans="1:3" ht="15" customHeight="1" x14ac:dyDescent="0.25">
      <c r="A26719" s="216">
        <v>45736</v>
      </c>
      <c r="B26719" s="217" t="s">
        <v>285</v>
      </c>
      <c r="C26719" s="218">
        <v>2.4994000000000001</v>
      </c>
    </row>
    <row r="26720" spans="1:3" ht="15" customHeight="1" x14ac:dyDescent="0.25">
      <c r="A26720" s="216">
        <v>45737</v>
      </c>
      <c r="B26720" s="217" t="s">
        <v>285</v>
      </c>
      <c r="C26720" s="218">
        <v>2.5413000000000001</v>
      </c>
    </row>
    <row r="26721" spans="1:3" ht="15" customHeight="1" x14ac:dyDescent="0.25">
      <c r="A26721" s="216">
        <v>45740</v>
      </c>
      <c r="B26721" s="217" t="s">
        <v>285</v>
      </c>
      <c r="C26721" s="218">
        <v>2.5552999999999999</v>
      </c>
    </row>
    <row r="26722" spans="1:3" ht="15" customHeight="1" x14ac:dyDescent="0.25">
      <c r="A26722" s="216">
        <v>45741</v>
      </c>
      <c r="B26722" s="217" t="s">
        <v>285</v>
      </c>
      <c r="C26722" s="218">
        <v>2.5693000000000001</v>
      </c>
    </row>
    <row r="26723" spans="1:3" ht="15" customHeight="1" x14ac:dyDescent="0.25">
      <c r="A26723" s="216">
        <v>45742</v>
      </c>
      <c r="B26723" s="217" t="s">
        <v>285</v>
      </c>
      <c r="C26723" s="218">
        <v>2.5832999999999999</v>
      </c>
    </row>
    <row r="26724" spans="1:3" ht="15" customHeight="1" x14ac:dyDescent="0.25">
      <c r="A26724" s="216">
        <v>45743</v>
      </c>
      <c r="B26724" s="217" t="s">
        <v>285</v>
      </c>
      <c r="C26724" s="218">
        <v>2.5973999999999999</v>
      </c>
    </row>
    <row r="26725" spans="1:3" ht="15" customHeight="1" x14ac:dyDescent="0.25">
      <c r="A26725" s="216">
        <v>45744</v>
      </c>
      <c r="B26725" s="217" t="s">
        <v>285</v>
      </c>
      <c r="C26725" s="218">
        <v>2.6395</v>
      </c>
    </row>
    <row r="26726" spans="1:3" ht="15" customHeight="1" x14ac:dyDescent="0.25">
      <c r="A26726" s="216">
        <v>45747</v>
      </c>
      <c r="B26726" s="217" t="s">
        <v>285</v>
      </c>
      <c r="C26726" s="218">
        <v>2.6536</v>
      </c>
    </row>
    <row r="26727" spans="1:3" ht="15" customHeight="1" x14ac:dyDescent="0.25">
      <c r="A26727" s="216">
        <v>45748</v>
      </c>
      <c r="B26727" s="217" t="s">
        <v>285</v>
      </c>
      <c r="C26727" s="218">
        <v>2.6676000000000002</v>
      </c>
    </row>
    <row r="26728" spans="1:3" ht="15" customHeight="1" x14ac:dyDescent="0.25">
      <c r="A26728" s="216">
        <v>45749</v>
      </c>
      <c r="B26728" s="217" t="s">
        <v>285</v>
      </c>
      <c r="C26728" s="218">
        <v>2.6816</v>
      </c>
    </row>
    <row r="26729" spans="1:3" ht="15" customHeight="1" x14ac:dyDescent="0.25">
      <c r="A26729" s="216">
        <v>45750</v>
      </c>
      <c r="B26729" s="217" t="s">
        <v>285</v>
      </c>
      <c r="C26729" s="218">
        <v>2.6956000000000002</v>
      </c>
    </row>
    <row r="26730" spans="1:3" ht="15" customHeight="1" x14ac:dyDescent="0.25">
      <c r="A26730" s="216">
        <v>45751</v>
      </c>
      <c r="B26730" s="217" t="s">
        <v>285</v>
      </c>
      <c r="C26730" s="218">
        <v>2.7376</v>
      </c>
    </row>
    <row r="26731" spans="1:3" ht="15" customHeight="1" x14ac:dyDescent="0.25">
      <c r="A26731" s="216">
        <v>45754</v>
      </c>
      <c r="B26731" s="217" t="s">
        <v>285</v>
      </c>
      <c r="C26731" s="218">
        <v>2.7515999999999998</v>
      </c>
    </row>
    <row r="26732" spans="1:3" ht="15" customHeight="1" x14ac:dyDescent="0.25">
      <c r="A26732" s="216">
        <v>45755</v>
      </c>
      <c r="B26732" s="217" t="s">
        <v>285</v>
      </c>
      <c r="C26732" s="218">
        <v>2.7656000000000001</v>
      </c>
    </row>
    <row r="26733" spans="1:3" ht="15" customHeight="1" x14ac:dyDescent="0.25">
      <c r="A26733" s="216">
        <v>45756</v>
      </c>
      <c r="B26733" s="217" t="s">
        <v>285</v>
      </c>
      <c r="C26733" s="218">
        <v>2.7795999999999998</v>
      </c>
    </row>
    <row r="26734" spans="1:3" ht="15" customHeight="1" x14ac:dyDescent="0.25">
      <c r="A26734" s="216">
        <v>45757</v>
      </c>
      <c r="B26734" s="217" t="s">
        <v>285</v>
      </c>
      <c r="C26734" s="218">
        <v>2.7936000000000001</v>
      </c>
    </row>
    <row r="26735" spans="1:3" ht="15" customHeight="1" x14ac:dyDescent="0.25">
      <c r="A26735" s="216">
        <v>45758</v>
      </c>
      <c r="B26735" s="217" t="s">
        <v>285</v>
      </c>
      <c r="C26735" s="218">
        <v>2.8357000000000001</v>
      </c>
    </row>
    <row r="26736" spans="1:3" ht="15" customHeight="1" x14ac:dyDescent="0.25">
      <c r="A26736" s="216">
        <v>45761</v>
      </c>
      <c r="B26736" s="217" t="s">
        <v>285</v>
      </c>
      <c r="C26736" s="218">
        <v>2.8496000000000001</v>
      </c>
    </row>
    <row r="26737" spans="1:3" ht="15" customHeight="1" x14ac:dyDescent="0.25">
      <c r="A26737" s="216">
        <v>45762</v>
      </c>
      <c r="B26737" s="217" t="s">
        <v>285</v>
      </c>
      <c r="C26737" s="218">
        <v>2.8635999999999999</v>
      </c>
    </row>
    <row r="26738" spans="1:3" ht="15" customHeight="1" x14ac:dyDescent="0.25">
      <c r="A26738" s="216">
        <v>45763</v>
      </c>
      <c r="B26738" s="217" t="s">
        <v>285</v>
      </c>
      <c r="C26738" s="218">
        <v>2.8776000000000002</v>
      </c>
    </row>
    <row r="26739" spans="1:3" ht="15" customHeight="1" x14ac:dyDescent="0.25">
      <c r="A26739" s="216">
        <v>45764</v>
      </c>
      <c r="B26739" s="217" t="s">
        <v>285</v>
      </c>
      <c r="C26739" s="218">
        <v>2.9333</v>
      </c>
    </row>
    <row r="26740" spans="1:3" ht="15" customHeight="1" x14ac:dyDescent="0.25">
      <c r="A26740" s="216">
        <v>45768</v>
      </c>
      <c r="B26740" s="217" t="s">
        <v>285</v>
      </c>
      <c r="C26740" s="218">
        <v>2.9472999999999998</v>
      </c>
    </row>
    <row r="26741" spans="1:3" ht="15" customHeight="1" x14ac:dyDescent="0.25">
      <c r="A26741" s="216">
        <v>45769</v>
      </c>
      <c r="B26741" s="217" t="s">
        <v>285</v>
      </c>
      <c r="C26741" s="218">
        <v>2.9611999999999998</v>
      </c>
    </row>
    <row r="26742" spans="1:3" ht="15" customHeight="1" x14ac:dyDescent="0.25">
      <c r="A26742" s="216">
        <v>45770</v>
      </c>
      <c r="B26742" s="217" t="s">
        <v>285</v>
      </c>
      <c r="C26742" s="218">
        <v>2.9750999999999999</v>
      </c>
    </row>
    <row r="26743" spans="1:3" ht="15" customHeight="1" x14ac:dyDescent="0.25">
      <c r="A26743" s="216">
        <v>45771</v>
      </c>
      <c r="B26743" s="217" t="s">
        <v>285</v>
      </c>
      <c r="C26743" s="218">
        <v>2.9889999999999999</v>
      </c>
    </row>
    <row r="26744" spans="1:3" ht="15" customHeight="1" x14ac:dyDescent="0.25">
      <c r="A26744" s="216">
        <v>45772</v>
      </c>
      <c r="B26744" s="217" t="s">
        <v>285</v>
      </c>
      <c r="C26744" s="218">
        <v>3.0306999999999999</v>
      </c>
    </row>
    <row r="26745" spans="1:3" ht="15" customHeight="1" x14ac:dyDescent="0.25">
      <c r="A26745" s="216">
        <v>45775</v>
      </c>
      <c r="B26745" s="217" t="s">
        <v>285</v>
      </c>
      <c r="C26745" s="218">
        <v>3.0447000000000002</v>
      </c>
    </row>
    <row r="26746" spans="1:3" ht="15" customHeight="1" x14ac:dyDescent="0.25">
      <c r="A26746" s="216">
        <v>45776</v>
      </c>
      <c r="B26746" s="217" t="s">
        <v>285</v>
      </c>
      <c r="C26746" s="218">
        <v>3.0587</v>
      </c>
    </row>
    <row r="26747" spans="1:3" ht="15" customHeight="1" x14ac:dyDescent="0.25">
      <c r="A26747" s="216">
        <v>45777</v>
      </c>
      <c r="B26747" s="217" t="s">
        <v>285</v>
      </c>
      <c r="C26747" s="218">
        <v>3.0727000000000002</v>
      </c>
    </row>
    <row r="26748" spans="1:3" ht="15" customHeight="1" x14ac:dyDescent="0.25">
      <c r="A26748" s="216">
        <v>45778</v>
      </c>
      <c r="B26748" s="217" t="s">
        <v>285</v>
      </c>
      <c r="C26748" s="218">
        <v>3.0868000000000002</v>
      </c>
    </row>
    <row r="26749" spans="1:3" ht="15" customHeight="1" x14ac:dyDescent="0.25">
      <c r="A26749" s="216">
        <v>45779</v>
      </c>
      <c r="B26749" s="217" t="s">
        <v>285</v>
      </c>
      <c r="C26749" s="218">
        <v>3.1288999999999998</v>
      </c>
    </row>
    <row r="26750" spans="1:3" ht="15" customHeight="1" x14ac:dyDescent="0.25">
      <c r="A26750" s="216">
        <v>45782</v>
      </c>
      <c r="B26750" s="217" t="s">
        <v>285</v>
      </c>
      <c r="C26750" s="218">
        <v>3.1429999999999998</v>
      </c>
    </row>
    <row r="26751" spans="1:3" ht="15" customHeight="1" x14ac:dyDescent="0.25">
      <c r="A26751" s="216">
        <v>45783</v>
      </c>
      <c r="B26751" s="217" t="s">
        <v>285</v>
      </c>
      <c r="C26751" s="218">
        <v>3.157</v>
      </c>
    </row>
    <row r="26752" spans="1:3" ht="15" customHeight="1" x14ac:dyDescent="0.25">
      <c r="A26752" s="216">
        <v>45784</v>
      </c>
      <c r="B26752" s="217" t="s">
        <v>285</v>
      </c>
      <c r="C26752" s="218">
        <v>3.1709999999999998</v>
      </c>
    </row>
    <row r="26753" spans="1:3" ht="15" customHeight="1" x14ac:dyDescent="0.25">
      <c r="A26753" s="216">
        <v>45785</v>
      </c>
      <c r="B26753" s="217" t="s">
        <v>285</v>
      </c>
      <c r="C26753" s="218">
        <v>3.1850000000000001</v>
      </c>
    </row>
    <row r="26754" spans="1:3" ht="15" customHeight="1" x14ac:dyDescent="0.25">
      <c r="A26754" s="216">
        <v>45786</v>
      </c>
      <c r="B26754" s="217" t="s">
        <v>285</v>
      </c>
      <c r="C26754" s="218">
        <v>3.2269000000000001</v>
      </c>
    </row>
    <row r="26755" spans="1:3" ht="15" customHeight="1" x14ac:dyDescent="0.25">
      <c r="A26755" s="216">
        <v>45789</v>
      </c>
      <c r="B26755" s="217" t="s">
        <v>285</v>
      </c>
      <c r="C26755" s="218">
        <v>3.2408999999999999</v>
      </c>
    </row>
    <row r="26756" spans="1:3" ht="15" customHeight="1" x14ac:dyDescent="0.25">
      <c r="A26756" s="216">
        <v>45790</v>
      </c>
      <c r="B26756" s="217" t="s">
        <v>285</v>
      </c>
      <c r="C26756" s="218">
        <v>3.2549000000000001</v>
      </c>
    </row>
    <row r="26757" spans="1:3" ht="15" customHeight="1" x14ac:dyDescent="0.25">
      <c r="A26757" s="216">
        <v>45791</v>
      </c>
      <c r="B26757" s="217" t="s">
        <v>285</v>
      </c>
      <c r="C26757" s="218">
        <v>3.2688999999999999</v>
      </c>
    </row>
    <row r="26758" spans="1:3" ht="15" customHeight="1" x14ac:dyDescent="0.25">
      <c r="A26758" s="216">
        <v>45792</v>
      </c>
      <c r="B26758" s="217" t="s">
        <v>285</v>
      </c>
      <c r="C26758" s="218">
        <v>3.2829000000000002</v>
      </c>
    </row>
    <row r="26759" spans="1:3" ht="15" customHeight="1" x14ac:dyDescent="0.25">
      <c r="A26759" s="216">
        <v>45793</v>
      </c>
      <c r="B26759" s="217" t="s">
        <v>285</v>
      </c>
      <c r="C26759" s="218">
        <v>3.3248000000000002</v>
      </c>
    </row>
    <row r="26760" spans="1:3" ht="15" customHeight="1" x14ac:dyDescent="0.25">
      <c r="A26760" s="216">
        <v>45796</v>
      </c>
      <c r="B26760" s="217" t="s">
        <v>285</v>
      </c>
      <c r="C26760" s="218">
        <v>3.3389000000000002</v>
      </c>
    </row>
    <row r="26761" spans="1:3" ht="15" customHeight="1" x14ac:dyDescent="0.25">
      <c r="A26761" s="216">
        <v>45797</v>
      </c>
      <c r="B26761" s="217" t="s">
        <v>285</v>
      </c>
      <c r="C26761" s="218">
        <v>3.3529</v>
      </c>
    </row>
    <row r="26762" spans="1:3" ht="15" customHeight="1" x14ac:dyDescent="0.25">
      <c r="A26762" s="216">
        <v>45798</v>
      </c>
      <c r="B26762" s="217" t="s">
        <v>285</v>
      </c>
      <c r="C26762" s="218">
        <v>3.3668</v>
      </c>
    </row>
    <row r="26763" spans="1:3" ht="15" customHeight="1" x14ac:dyDescent="0.25">
      <c r="A26763" s="216">
        <v>45799</v>
      </c>
      <c r="B26763" s="217" t="s">
        <v>285</v>
      </c>
      <c r="C26763" s="218">
        <v>3.3807999999999998</v>
      </c>
    </row>
    <row r="26764" spans="1:3" ht="15" customHeight="1" x14ac:dyDescent="0.25">
      <c r="A26764" s="216">
        <v>45800</v>
      </c>
      <c r="B26764" s="217" t="s">
        <v>285</v>
      </c>
      <c r="C26764" s="218">
        <v>3.4367999999999999</v>
      </c>
    </row>
    <row r="26765" spans="1:3" ht="15" customHeight="1" x14ac:dyDescent="0.25">
      <c r="A26765" s="216">
        <v>45804</v>
      </c>
      <c r="B26765" s="217" t="s">
        <v>285</v>
      </c>
      <c r="C26765" s="218">
        <v>3.4508000000000001</v>
      </c>
    </row>
    <row r="26766" spans="1:3" ht="15" customHeight="1" x14ac:dyDescent="0.25">
      <c r="A26766" s="216">
        <v>45805</v>
      </c>
      <c r="B26766" s="217" t="s">
        <v>285</v>
      </c>
      <c r="C26766" s="218">
        <v>3.4647999999999999</v>
      </c>
    </row>
    <row r="26767" spans="1:3" ht="15" customHeight="1" x14ac:dyDescent="0.25">
      <c r="A26767" s="216">
        <v>45806</v>
      </c>
      <c r="B26767" s="217" t="s">
        <v>285</v>
      </c>
      <c r="C26767" s="218">
        <v>3.4788999999999999</v>
      </c>
    </row>
    <row r="26768" spans="1:3" ht="15" customHeight="1" x14ac:dyDescent="0.25">
      <c r="A26768" s="216">
        <v>45807</v>
      </c>
      <c r="B26768" s="217" t="s">
        <v>285</v>
      </c>
      <c r="C26768" s="218">
        <v>3.5211000000000001</v>
      </c>
    </row>
    <row r="26769" spans="1:3" ht="15" customHeight="1" x14ac:dyDescent="0.25">
      <c r="A26769" s="216">
        <v>45810</v>
      </c>
      <c r="B26769" s="217" t="s">
        <v>285</v>
      </c>
      <c r="C26769" s="218">
        <v>3.5352000000000001</v>
      </c>
    </row>
    <row r="26770" spans="1:3" ht="15" customHeight="1" x14ac:dyDescent="0.25">
      <c r="A26770" s="216">
        <v>45811</v>
      </c>
      <c r="B26770" s="217" t="s">
        <v>285</v>
      </c>
      <c r="C26770" s="218">
        <v>3.5491999999999999</v>
      </c>
    </row>
    <row r="26771" spans="1:3" ht="15" customHeight="1" x14ac:dyDescent="0.25">
      <c r="A26771" s="216">
        <v>45812</v>
      </c>
      <c r="B26771" s="217" t="s">
        <v>285</v>
      </c>
      <c r="C26771" s="218">
        <v>3.5632000000000001</v>
      </c>
    </row>
    <row r="26772" spans="1:3" ht="15" customHeight="1" x14ac:dyDescent="0.25">
      <c r="A26772" s="216">
        <v>45813</v>
      </c>
      <c r="B26772" s="217" t="s">
        <v>285</v>
      </c>
      <c r="C26772" s="218">
        <v>3.5771999999999999</v>
      </c>
    </row>
    <row r="26773" spans="1:3" ht="15" customHeight="1" x14ac:dyDescent="0.25">
      <c r="A26773" s="216">
        <v>45814</v>
      </c>
      <c r="B26773" s="217" t="s">
        <v>285</v>
      </c>
      <c r="C26773" s="218">
        <v>3.6191</v>
      </c>
    </row>
    <row r="26774" spans="1:3" ht="15" customHeight="1" x14ac:dyDescent="0.25">
      <c r="A26774" s="216">
        <v>45817</v>
      </c>
      <c r="B26774" s="217" t="s">
        <v>285</v>
      </c>
      <c r="C26774" s="218">
        <v>3.633</v>
      </c>
    </row>
    <row r="26775" spans="1:3" ht="15" customHeight="1" x14ac:dyDescent="0.25">
      <c r="A26775" s="216">
        <v>45818</v>
      </c>
      <c r="B26775" s="217" t="s">
        <v>285</v>
      </c>
      <c r="C26775" s="218">
        <v>3.6469999999999998</v>
      </c>
    </row>
    <row r="26776" spans="1:3" ht="15" customHeight="1" x14ac:dyDescent="0.25">
      <c r="A26776" s="216">
        <v>45819</v>
      </c>
      <c r="B26776" s="217" t="s">
        <v>285</v>
      </c>
      <c r="C26776" s="218">
        <v>3.661</v>
      </c>
    </row>
    <row r="26777" spans="1:3" ht="15" customHeight="1" x14ac:dyDescent="0.25">
      <c r="A26777" s="216">
        <v>45820</v>
      </c>
      <c r="B26777" s="217" t="s">
        <v>285</v>
      </c>
      <c r="C26777" s="218">
        <v>3.6749999999999998</v>
      </c>
    </row>
    <row r="26778" spans="1:3" ht="15" customHeight="1" x14ac:dyDescent="0.25">
      <c r="A26778" s="216">
        <v>45821</v>
      </c>
      <c r="B26778" s="217" t="s">
        <v>285</v>
      </c>
      <c r="C26778" s="218">
        <v>3.7170999999999998</v>
      </c>
    </row>
    <row r="26779" spans="1:3" ht="15" customHeight="1" x14ac:dyDescent="0.25">
      <c r="A26779" s="216">
        <v>45824</v>
      </c>
      <c r="B26779" s="217" t="s">
        <v>285</v>
      </c>
      <c r="C26779" s="218">
        <v>3.7311999999999999</v>
      </c>
    </row>
    <row r="26780" spans="1:3" ht="15" customHeight="1" x14ac:dyDescent="0.25">
      <c r="A26780" s="216">
        <v>45825</v>
      </c>
      <c r="B26780" s="217" t="s">
        <v>285</v>
      </c>
      <c r="C26780" s="218">
        <v>3.7452000000000001</v>
      </c>
    </row>
    <row r="26781" spans="1:3" ht="15" customHeight="1" x14ac:dyDescent="0.25">
      <c r="A26781" s="216">
        <v>45826</v>
      </c>
      <c r="B26781" s="217" t="s">
        <v>285</v>
      </c>
      <c r="C26781" s="218">
        <v>3.7732999999999999</v>
      </c>
    </row>
    <row r="26782" spans="1:3" ht="15" customHeight="1" x14ac:dyDescent="0.25">
      <c r="A26782" s="216">
        <v>45828</v>
      </c>
      <c r="B26782" s="217" t="s">
        <v>285</v>
      </c>
      <c r="C26782" s="218">
        <v>3.8153999999999999</v>
      </c>
    </row>
    <row r="26783" spans="1:3" ht="15" customHeight="1" x14ac:dyDescent="0.25">
      <c r="A26783" s="216">
        <v>45831</v>
      </c>
      <c r="B26783" s="217" t="s">
        <v>285</v>
      </c>
      <c r="C26783" s="218">
        <v>3.8294000000000001</v>
      </c>
    </row>
    <row r="26784" spans="1:3" ht="15" customHeight="1" x14ac:dyDescent="0.25">
      <c r="A26784" s="216">
        <v>45832</v>
      </c>
      <c r="B26784" s="217" t="s">
        <v>285</v>
      </c>
      <c r="C26784" s="218">
        <v>3.8433999999999999</v>
      </c>
    </row>
    <row r="26785" spans="1:3" ht="15" customHeight="1" x14ac:dyDescent="0.25">
      <c r="A26785" s="216">
        <v>45833</v>
      </c>
      <c r="B26785" s="217" t="s">
        <v>285</v>
      </c>
      <c r="C26785" s="218">
        <v>3.8574999999999999</v>
      </c>
    </row>
    <row r="26786" spans="1:3" ht="15" customHeight="1" x14ac:dyDescent="0.25">
      <c r="A26786" s="216">
        <v>45834</v>
      </c>
      <c r="B26786" s="217" t="s">
        <v>285</v>
      </c>
      <c r="C26786" s="218">
        <v>3.8715999999999999</v>
      </c>
    </row>
    <row r="26787" spans="1:3" ht="15" customHeight="1" x14ac:dyDescent="0.25">
      <c r="A26787" s="216">
        <v>45835</v>
      </c>
      <c r="B26787" s="217" t="s">
        <v>285</v>
      </c>
      <c r="C26787" s="218">
        <v>3.9140999999999999</v>
      </c>
    </row>
    <row r="26788" spans="1:3" ht="15" customHeight="1" x14ac:dyDescent="0.25">
      <c r="A26788" s="216">
        <v>45838</v>
      </c>
      <c r="B26788" s="217" t="s">
        <v>285</v>
      </c>
      <c r="C26788" s="218">
        <v>3.9283000000000001</v>
      </c>
    </row>
    <row r="26789" spans="1:3" ht="15" customHeight="1" x14ac:dyDescent="0.25">
      <c r="A26789" s="216">
        <v>45839</v>
      </c>
      <c r="B26789" s="217" t="s">
        <v>285</v>
      </c>
      <c r="C26789" s="218">
        <v>3.9424999999999999</v>
      </c>
    </row>
    <row r="26790" spans="1:3" ht="15" customHeight="1" x14ac:dyDescent="0.25">
      <c r="A26790" s="216">
        <v>45840</v>
      </c>
      <c r="B26790" s="217" t="s">
        <v>285</v>
      </c>
      <c r="C26790" s="218">
        <v>3.9565999999999999</v>
      </c>
    </row>
    <row r="26791" spans="1:3" ht="15" customHeight="1" x14ac:dyDescent="0.25">
      <c r="A26791" s="216">
        <v>45841</v>
      </c>
      <c r="B26791" s="217" t="s">
        <v>285</v>
      </c>
      <c r="C26791" s="218">
        <v>4.0132000000000003</v>
      </c>
    </row>
    <row r="26792" spans="1:3" ht="15" customHeight="1" x14ac:dyDescent="0.25">
      <c r="A26792" s="216">
        <v>45845</v>
      </c>
      <c r="B26792" s="217" t="s">
        <v>285</v>
      </c>
      <c r="C26792" s="218">
        <v>4.0273000000000003</v>
      </c>
    </row>
    <row r="26793" spans="1:3" ht="15" customHeight="1" x14ac:dyDescent="0.25">
      <c r="A26793" s="216">
        <v>45846</v>
      </c>
      <c r="B26793" s="217" t="s">
        <v>285</v>
      </c>
      <c r="C26793" s="218">
        <v>4.0412999999999997</v>
      </c>
    </row>
    <row r="26794" spans="1:3" ht="15" customHeight="1" x14ac:dyDescent="0.25">
      <c r="A26794" s="216">
        <v>45847</v>
      </c>
      <c r="B26794" s="217" t="s">
        <v>285</v>
      </c>
      <c r="C26794" s="218">
        <v>4.0553999999999997</v>
      </c>
    </row>
    <row r="26795" spans="1:3" ht="15" customHeight="1" x14ac:dyDescent="0.25">
      <c r="A26795" s="216">
        <v>45848</v>
      </c>
      <c r="B26795" s="217" t="s">
        <v>285</v>
      </c>
      <c r="C26795" s="218">
        <v>4.0694999999999997</v>
      </c>
    </row>
    <row r="26796" spans="1:3" ht="15" customHeight="1" x14ac:dyDescent="0.25">
      <c r="A26796" s="216">
        <v>45849</v>
      </c>
      <c r="B26796" s="217" t="s">
        <v>285</v>
      </c>
      <c r="C26796" s="218">
        <v>4.1116999999999999</v>
      </c>
    </row>
    <row r="26797" spans="1:3" ht="15" customHeight="1" x14ac:dyDescent="0.25">
      <c r="A26797" s="216">
        <v>45852</v>
      </c>
      <c r="B26797" s="217" t="s">
        <v>285</v>
      </c>
      <c r="C26797" s="218">
        <v>4.1257999999999999</v>
      </c>
    </row>
    <row r="26798" spans="1:3" ht="15" customHeight="1" x14ac:dyDescent="0.25">
      <c r="A26798" s="216">
        <v>45853</v>
      </c>
      <c r="B26798" s="217" t="s">
        <v>285</v>
      </c>
      <c r="C26798" s="218">
        <v>4.1398999999999999</v>
      </c>
    </row>
    <row r="26799" spans="1:3" ht="15" customHeight="1" x14ac:dyDescent="0.25">
      <c r="A26799" s="216">
        <v>45854</v>
      </c>
      <c r="B26799" s="217" t="s">
        <v>285</v>
      </c>
      <c r="C26799" s="218">
        <v>4.1539999999999999</v>
      </c>
    </row>
    <row r="26800" spans="1:3" ht="15" customHeight="1" x14ac:dyDescent="0.25">
      <c r="A26800" s="216">
        <v>45855</v>
      </c>
      <c r="B26800" s="217" t="s">
        <v>285</v>
      </c>
      <c r="C26800" s="218">
        <v>4.1680999999999999</v>
      </c>
    </row>
    <row r="26801" spans="1:3" ht="15" customHeight="1" x14ac:dyDescent="0.25">
      <c r="A26801" s="216">
        <v>45856</v>
      </c>
      <c r="B26801" s="217" t="s">
        <v>285</v>
      </c>
      <c r="C26801" s="218">
        <v>4.2102000000000004</v>
      </c>
    </row>
    <row r="26802" spans="1:3" ht="15" customHeight="1" x14ac:dyDescent="0.25">
      <c r="A26802" s="216">
        <v>45859</v>
      </c>
      <c r="B26802" s="217" t="s">
        <v>285</v>
      </c>
      <c r="C26802" s="218">
        <v>4.2241999999999997</v>
      </c>
    </row>
    <row r="26803" spans="1:3" ht="15" customHeight="1" x14ac:dyDescent="0.25">
      <c r="A26803" s="216">
        <v>45860</v>
      </c>
      <c r="B26803" s="217" t="s">
        <v>285</v>
      </c>
      <c r="C26803" s="218">
        <v>4.2382</v>
      </c>
    </row>
    <row r="26804" spans="1:3" ht="15" customHeight="1" x14ac:dyDescent="0.25">
      <c r="A26804" s="216">
        <v>45861</v>
      </c>
      <c r="B26804" s="217" t="s">
        <v>285</v>
      </c>
      <c r="C26804" s="218">
        <v>4.2522000000000002</v>
      </c>
    </row>
    <row r="26805" spans="1:3" ht="15" customHeight="1" x14ac:dyDescent="0.25">
      <c r="A26805" s="216">
        <v>45862</v>
      </c>
      <c r="B26805" s="217" t="s">
        <v>285</v>
      </c>
      <c r="C26805" s="218">
        <v>4.2662000000000004</v>
      </c>
    </row>
    <row r="26806" spans="1:3" ht="15" customHeight="1" x14ac:dyDescent="0.25">
      <c r="A26806" s="216">
        <v>45863</v>
      </c>
      <c r="B26806" s="217" t="s">
        <v>285</v>
      </c>
      <c r="C26806" s="218">
        <v>4.3085000000000004</v>
      </c>
    </row>
    <row r="26807" spans="1:3" ht="15" customHeight="1" x14ac:dyDescent="0.25">
      <c r="A26807" s="216">
        <v>45866</v>
      </c>
      <c r="B26807" s="217" t="s">
        <v>285</v>
      </c>
      <c r="C26807" s="218">
        <v>4.3226000000000004</v>
      </c>
    </row>
    <row r="26808" spans="1:3" ht="15" customHeight="1" x14ac:dyDescent="0.25">
      <c r="A26808" s="216">
        <v>45867</v>
      </c>
      <c r="B26808" s="217" t="s">
        <v>285</v>
      </c>
      <c r="C26808" s="218">
        <v>4.3367000000000004</v>
      </c>
    </row>
    <row r="26809" spans="1:3" ht="15" customHeight="1" x14ac:dyDescent="0.25">
      <c r="A26809" s="216">
        <v>45868</v>
      </c>
      <c r="B26809" s="217" t="s">
        <v>285</v>
      </c>
      <c r="C26809" s="218">
        <v>4.3507999999999996</v>
      </c>
    </row>
    <row r="26810" spans="1:3" ht="15" customHeight="1" x14ac:dyDescent="0.25">
      <c r="A26810" s="216">
        <v>45869</v>
      </c>
      <c r="B26810" s="217" t="s">
        <v>285</v>
      </c>
      <c r="C26810" s="218">
        <v>4.3648999999999996</v>
      </c>
    </row>
    <row r="26811" spans="1:3" ht="15" customHeight="1" x14ac:dyDescent="0.25">
      <c r="A26811" s="216">
        <v>45870</v>
      </c>
      <c r="B26811" s="217" t="s">
        <v>285</v>
      </c>
      <c r="C26811" s="218">
        <v>4.4071999999999996</v>
      </c>
    </row>
    <row r="26812" spans="1:3" ht="15" customHeight="1" x14ac:dyDescent="0.25">
      <c r="A26812" s="216">
        <v>45873</v>
      </c>
      <c r="B26812" s="217" t="s">
        <v>285</v>
      </c>
      <c r="C26812" s="218">
        <v>4.4212999999999996</v>
      </c>
    </row>
    <row r="26813" spans="1:3" ht="15" customHeight="1" x14ac:dyDescent="0.25">
      <c r="A26813" s="216">
        <v>45874</v>
      </c>
      <c r="B26813" s="217" t="s">
        <v>285</v>
      </c>
      <c r="C26813" s="218">
        <v>4.4353999999999996</v>
      </c>
    </row>
    <row r="26814" spans="1:3" ht="15" customHeight="1" x14ac:dyDescent="0.25">
      <c r="A26814" s="216">
        <v>45875</v>
      </c>
      <c r="B26814" s="217" t="s">
        <v>285</v>
      </c>
      <c r="C26814" s="218">
        <v>4.4493999999999998</v>
      </c>
    </row>
    <row r="26815" spans="1:3" ht="15" customHeight="1" x14ac:dyDescent="0.25">
      <c r="A26815" s="216">
        <v>45876</v>
      </c>
      <c r="B26815" s="217" t="s">
        <v>285</v>
      </c>
      <c r="C26815" s="218">
        <v>4.4634999999999998</v>
      </c>
    </row>
    <row r="26816" spans="1:3" ht="15" customHeight="1" x14ac:dyDescent="0.25">
      <c r="A26816" s="216">
        <v>45877</v>
      </c>
      <c r="B26816" s="217" t="s">
        <v>285</v>
      </c>
      <c r="C26816" s="218">
        <v>4.5057</v>
      </c>
    </row>
    <row r="26817" spans="1:3" ht="15" customHeight="1" x14ac:dyDescent="0.25">
      <c r="A26817" s="216">
        <v>45880</v>
      </c>
      <c r="B26817" s="217" t="s">
        <v>285</v>
      </c>
      <c r="C26817" s="218">
        <v>4.5198</v>
      </c>
    </row>
    <row r="26818" spans="1:3" ht="15" customHeight="1" x14ac:dyDescent="0.25">
      <c r="A26818" s="216">
        <v>45881</v>
      </c>
      <c r="B26818" s="217" t="s">
        <v>285</v>
      </c>
      <c r="C26818" s="218">
        <v>4.5338000000000003</v>
      </c>
    </row>
    <row r="26819" spans="1:3" ht="15" customHeight="1" x14ac:dyDescent="0.25">
      <c r="A26819" s="216">
        <v>45882</v>
      </c>
      <c r="B26819" s="217" t="s">
        <v>285</v>
      </c>
      <c r="C26819" s="218">
        <v>4.5479000000000003</v>
      </c>
    </row>
    <row r="26820" spans="1:3" ht="15" customHeight="1" x14ac:dyDescent="0.25">
      <c r="A26820" s="216">
        <v>45883</v>
      </c>
      <c r="B26820" s="217" t="s">
        <v>285</v>
      </c>
      <c r="C26820" s="218">
        <v>4.5620000000000003</v>
      </c>
    </row>
    <row r="26821" spans="1:3" ht="15" customHeight="1" x14ac:dyDescent="0.25">
      <c r="A26821" s="216">
        <v>45884</v>
      </c>
      <c r="B26821" s="217" t="s">
        <v>285</v>
      </c>
      <c r="C26821" s="218">
        <v>4.6043000000000003</v>
      </c>
    </row>
    <row r="26822" spans="1:3" ht="15" customHeight="1" x14ac:dyDescent="0.25">
      <c r="A26822" s="216">
        <v>45887</v>
      </c>
      <c r="B26822" s="217" t="s">
        <v>285</v>
      </c>
      <c r="C26822" s="218">
        <v>4.6184000000000003</v>
      </c>
    </row>
    <row r="26823" spans="1:3" ht="15" customHeight="1" x14ac:dyDescent="0.25">
      <c r="A26823" s="216">
        <v>45888</v>
      </c>
      <c r="B26823" s="217" t="s">
        <v>285</v>
      </c>
      <c r="C26823" s="218">
        <v>4.6325000000000003</v>
      </c>
    </row>
    <row r="26824" spans="1:3" ht="15" customHeight="1" x14ac:dyDescent="0.25">
      <c r="A26824" s="216">
        <v>45889</v>
      </c>
      <c r="B26824" s="217" t="s">
        <v>285</v>
      </c>
      <c r="C26824" s="218">
        <v>4.6466000000000003</v>
      </c>
    </row>
    <row r="26825" spans="1:3" ht="15" customHeight="1" x14ac:dyDescent="0.25">
      <c r="A26825" s="216">
        <v>45890</v>
      </c>
      <c r="B26825" s="217" t="s">
        <v>285</v>
      </c>
      <c r="C26825" s="218">
        <v>4.6607000000000003</v>
      </c>
    </row>
    <row r="26826" spans="1:3" ht="15" customHeight="1" x14ac:dyDescent="0.25">
      <c r="A26826" s="216">
        <v>45891</v>
      </c>
      <c r="B26826" s="217" t="s">
        <v>285</v>
      </c>
      <c r="C26826" s="218">
        <v>4.7031000000000001</v>
      </c>
    </row>
    <row r="26827" spans="1:3" ht="15" customHeight="1" x14ac:dyDescent="0.25">
      <c r="A26827" s="216">
        <v>45894</v>
      </c>
      <c r="B26827" s="217" t="s">
        <v>285</v>
      </c>
      <c r="C26827" s="218">
        <v>4.7172000000000001</v>
      </c>
    </row>
    <row r="26828" spans="1:3" ht="15" customHeight="1" x14ac:dyDescent="0.25">
      <c r="A26828" s="216">
        <v>45895</v>
      </c>
      <c r="B26828" s="217" t="s">
        <v>285</v>
      </c>
      <c r="C26828" s="218">
        <v>4.7313000000000001</v>
      </c>
    </row>
    <row r="26829" spans="1:3" ht="15" customHeight="1" x14ac:dyDescent="0.25">
      <c r="A26829" s="216">
        <v>45896</v>
      </c>
      <c r="B26829" s="217" t="s">
        <v>285</v>
      </c>
      <c r="C26829" s="218">
        <v>4.7454999999999998</v>
      </c>
    </row>
    <row r="26830" spans="1:3" ht="15" customHeight="1" x14ac:dyDescent="0.25">
      <c r="A26830" s="216">
        <v>45897</v>
      </c>
      <c r="B26830" s="217" t="s">
        <v>285</v>
      </c>
      <c r="C26830" s="218">
        <v>4.7595999999999998</v>
      </c>
    </row>
    <row r="26831" spans="1:3" ht="15" customHeight="1" x14ac:dyDescent="0.25">
      <c r="A26831" s="216">
        <v>45898</v>
      </c>
      <c r="B26831" s="217" t="s">
        <v>285</v>
      </c>
      <c r="C26831" s="218">
        <v>4.8160999999999996</v>
      </c>
    </row>
    <row r="26832" spans="1:3" ht="15" customHeight="1" x14ac:dyDescent="0.25">
      <c r="A26832" s="216">
        <v>45902</v>
      </c>
      <c r="B26832" s="217" t="s">
        <v>285</v>
      </c>
      <c r="C26832" s="218">
        <v>4.8301999999999996</v>
      </c>
    </row>
    <row r="26833" spans="1:3" ht="15" customHeight="1" x14ac:dyDescent="0.25">
      <c r="A26833" s="216">
        <v>45903</v>
      </c>
      <c r="B26833" s="217" t="s">
        <v>285</v>
      </c>
      <c r="C26833" s="218">
        <v>4.8442999999999996</v>
      </c>
    </row>
    <row r="26834" spans="1:3" ht="15" customHeight="1" x14ac:dyDescent="0.25">
      <c r="A26834" s="216">
        <v>45904</v>
      </c>
      <c r="B26834" s="217" t="s">
        <v>285</v>
      </c>
      <c r="C26834" s="218">
        <v>4.8583999999999996</v>
      </c>
    </row>
    <row r="26835" spans="1:3" ht="15" customHeight="1" x14ac:dyDescent="0.25">
      <c r="A26835" s="216">
        <v>45905</v>
      </c>
      <c r="B26835" s="217" t="s">
        <v>285</v>
      </c>
      <c r="C26835" s="218">
        <v>4.9008000000000003</v>
      </c>
    </row>
    <row r="26836" spans="1:3" ht="15" customHeight="1" x14ac:dyDescent="0.25">
      <c r="A26836" s="216">
        <v>45908</v>
      </c>
      <c r="B26836" s="217" t="s">
        <v>285</v>
      </c>
      <c r="C26836" s="218">
        <v>4.915</v>
      </c>
    </row>
    <row r="26837" spans="1:3" ht="15" customHeight="1" x14ac:dyDescent="0.25">
      <c r="A26837" s="216">
        <v>45909</v>
      </c>
      <c r="B26837" s="217" t="s">
        <v>285</v>
      </c>
      <c r="C26837" s="218">
        <v>4.9291</v>
      </c>
    </row>
    <row r="26838" spans="1:3" ht="15" customHeight="1" x14ac:dyDescent="0.25">
      <c r="A26838" s="216">
        <v>45910</v>
      </c>
      <c r="B26838" s="217" t="s">
        <v>285</v>
      </c>
      <c r="C26838" s="218">
        <v>4.9432999999999998</v>
      </c>
    </row>
    <row r="26839" spans="1:3" ht="15" customHeight="1" x14ac:dyDescent="0.25">
      <c r="A26839" s="216">
        <v>45911</v>
      </c>
      <c r="B26839" s="217" t="s">
        <v>285</v>
      </c>
      <c r="C26839" s="218">
        <v>4.9573999999999998</v>
      </c>
    </row>
    <row r="26840" spans="1:3" ht="15" customHeight="1" x14ac:dyDescent="0.25">
      <c r="A26840" s="216">
        <v>45912</v>
      </c>
      <c r="B26840" s="217" t="s">
        <v>285</v>
      </c>
      <c r="C26840" s="218">
        <v>5</v>
      </c>
    </row>
    <row r="26841" spans="1:3" ht="15" customHeight="1" x14ac:dyDescent="0.25">
      <c r="A26841" s="216">
        <v>45915</v>
      </c>
      <c r="B26841" s="217" t="s">
        <v>285</v>
      </c>
      <c r="C26841" s="218">
        <v>5.0141999999999998</v>
      </c>
    </row>
    <row r="26842" spans="1:3" ht="15" customHeight="1" x14ac:dyDescent="0.25">
      <c r="A26842" s="216">
        <v>45916</v>
      </c>
      <c r="B26842" s="217" t="s">
        <v>285</v>
      </c>
      <c r="C26842" s="218">
        <v>5.0284000000000004</v>
      </c>
    </row>
    <row r="26843" spans="1:3" ht="15" customHeight="1" x14ac:dyDescent="0.25">
      <c r="A26843" s="216">
        <v>45917</v>
      </c>
      <c r="B26843" s="217" t="s">
        <v>285</v>
      </c>
      <c r="C26843" s="218">
        <v>5.0426000000000002</v>
      </c>
    </row>
    <row r="26844" spans="1:3" ht="15" customHeight="1" x14ac:dyDescent="0.25">
      <c r="A26844" s="216">
        <v>45918</v>
      </c>
      <c r="B26844" s="217" t="s">
        <v>285</v>
      </c>
      <c r="C26844" s="218">
        <v>5.0564</v>
      </c>
    </row>
    <row r="26845" spans="1:3" ht="15" customHeight="1" x14ac:dyDescent="0.25">
      <c r="A26845" s="216">
        <v>45919</v>
      </c>
      <c r="B26845" s="217" t="s">
        <v>285</v>
      </c>
      <c r="C26845" s="218">
        <v>5.0975999999999999</v>
      </c>
    </row>
    <row r="26846" spans="1:3" ht="15" customHeight="1" x14ac:dyDescent="0.25">
      <c r="A26846" s="216">
        <v>45922</v>
      </c>
      <c r="B26846" s="217" t="s">
        <v>285</v>
      </c>
      <c r="C26846" s="218">
        <v>5.1112000000000002</v>
      </c>
    </row>
    <row r="26847" spans="1:3" ht="15" customHeight="1" x14ac:dyDescent="0.25">
      <c r="A26847" s="216">
        <v>45923</v>
      </c>
      <c r="B26847" s="217" t="s">
        <v>285</v>
      </c>
      <c r="C26847" s="218">
        <v>5.1247999999999996</v>
      </c>
    </row>
    <row r="26848" spans="1:3" ht="15" customHeight="1" x14ac:dyDescent="0.25">
      <c r="A26848" s="216">
        <v>45924</v>
      </c>
      <c r="B26848" s="217" t="s">
        <v>285</v>
      </c>
      <c r="C26848" s="218">
        <v>5.1386000000000003</v>
      </c>
    </row>
    <row r="26849" spans="1:3" ht="15" customHeight="1" x14ac:dyDescent="0.25">
      <c r="A26849" s="216">
        <v>45925</v>
      </c>
      <c r="B26849" s="217" t="s">
        <v>285</v>
      </c>
      <c r="C26849" s="218">
        <v>5.1523000000000003</v>
      </c>
    </row>
    <row r="26850" spans="1:3" ht="15" customHeight="1" x14ac:dyDescent="0.25">
      <c r="A26850" s="216">
        <v>45926</v>
      </c>
      <c r="B26850" s="217" t="s">
        <v>285</v>
      </c>
      <c r="C26850" s="218">
        <v>5.1935000000000002</v>
      </c>
    </row>
    <row r="26851" spans="1:3" ht="15" customHeight="1" x14ac:dyDescent="0.25">
      <c r="A26851" s="216">
        <v>45929</v>
      </c>
      <c r="B26851" s="217" t="s">
        <v>285</v>
      </c>
      <c r="C26851" s="218">
        <v>5.2072000000000003</v>
      </c>
    </row>
    <row r="26852" spans="1:3" ht="15" customHeight="1" x14ac:dyDescent="0.25">
      <c r="A26852" s="216">
        <v>45930</v>
      </c>
      <c r="B26852" s="217" t="s">
        <v>285</v>
      </c>
      <c r="C26852" s="218">
        <v>5.2209000000000003</v>
      </c>
    </row>
    <row r="26853" spans="1:3" ht="15" customHeight="1" x14ac:dyDescent="0.25">
      <c r="A26853" s="216">
        <v>45566</v>
      </c>
      <c r="B26853" s="217" t="s">
        <v>295</v>
      </c>
      <c r="C26853" s="218">
        <v>1.4200000000000001E-2</v>
      </c>
    </row>
    <row r="26854" spans="1:3" ht="15" customHeight="1" x14ac:dyDescent="0.25">
      <c r="A26854" s="216">
        <v>45567</v>
      </c>
      <c r="B26854" s="217" t="s">
        <v>295</v>
      </c>
      <c r="C26854" s="218">
        <v>2.8299999999999999E-2</v>
      </c>
    </row>
    <row r="26855" spans="1:3" ht="15" customHeight="1" x14ac:dyDescent="0.25">
      <c r="A26855" s="216">
        <v>45568</v>
      </c>
      <c r="B26855" s="217" t="s">
        <v>295</v>
      </c>
      <c r="C26855" s="218">
        <v>4.24E-2</v>
      </c>
    </row>
    <row r="26856" spans="1:3" ht="15" customHeight="1" x14ac:dyDescent="0.25">
      <c r="A26856" s="216">
        <v>45569</v>
      </c>
      <c r="B26856" s="217" t="s">
        <v>295</v>
      </c>
      <c r="C26856" s="218">
        <v>8.4599999999999995E-2</v>
      </c>
    </row>
    <row r="26857" spans="1:3" ht="15" customHeight="1" x14ac:dyDescent="0.25">
      <c r="A26857" s="216">
        <v>45572</v>
      </c>
      <c r="B26857" s="217" t="s">
        <v>295</v>
      </c>
      <c r="C26857" s="218">
        <v>9.8599999999999993E-2</v>
      </c>
    </row>
    <row r="26858" spans="1:3" ht="15" customHeight="1" x14ac:dyDescent="0.25">
      <c r="A26858" s="216">
        <v>45573</v>
      </c>
      <c r="B26858" s="217" t="s">
        <v>295</v>
      </c>
      <c r="C26858" s="218">
        <v>0.11269999999999999</v>
      </c>
    </row>
    <row r="26859" spans="1:3" ht="15" customHeight="1" x14ac:dyDescent="0.25">
      <c r="A26859" s="216">
        <v>45574</v>
      </c>
      <c r="B26859" s="217" t="s">
        <v>295</v>
      </c>
      <c r="C26859" s="218">
        <v>0.1268</v>
      </c>
    </row>
    <row r="26860" spans="1:3" ht="15" customHeight="1" x14ac:dyDescent="0.25">
      <c r="A26860" s="216">
        <v>45575</v>
      </c>
      <c r="B26860" s="217" t="s">
        <v>295</v>
      </c>
      <c r="C26860" s="218">
        <v>0.1409</v>
      </c>
    </row>
    <row r="26861" spans="1:3" ht="15" customHeight="1" x14ac:dyDescent="0.25">
      <c r="A26861" s="216">
        <v>45576</v>
      </c>
      <c r="B26861" s="217" t="s">
        <v>295</v>
      </c>
      <c r="C26861" s="218">
        <v>0.183</v>
      </c>
    </row>
    <row r="26862" spans="1:3" ht="15" customHeight="1" x14ac:dyDescent="0.25">
      <c r="A26862" s="216">
        <v>45579</v>
      </c>
      <c r="B26862" s="217" t="s">
        <v>295</v>
      </c>
      <c r="C26862" s="218">
        <v>0.1971</v>
      </c>
    </row>
    <row r="26863" spans="1:3" ht="15" customHeight="1" x14ac:dyDescent="0.25">
      <c r="A26863" s="216">
        <v>45580</v>
      </c>
      <c r="B26863" s="217" t="s">
        <v>295</v>
      </c>
      <c r="C26863" s="218">
        <v>0.21110000000000001</v>
      </c>
    </row>
    <row r="26864" spans="1:3" ht="15" customHeight="1" x14ac:dyDescent="0.25">
      <c r="A26864" s="216">
        <v>45581</v>
      </c>
      <c r="B26864" s="217" t="s">
        <v>295</v>
      </c>
      <c r="C26864" s="218">
        <v>0.22520000000000001</v>
      </c>
    </row>
    <row r="26865" spans="1:3" ht="15" customHeight="1" x14ac:dyDescent="0.25">
      <c r="A26865" s="216">
        <v>45582</v>
      </c>
      <c r="B26865" s="217" t="s">
        <v>295</v>
      </c>
      <c r="C26865" s="218">
        <v>0.2392</v>
      </c>
    </row>
    <row r="26866" spans="1:3" ht="15" customHeight="1" x14ac:dyDescent="0.25">
      <c r="A26866" s="216">
        <v>45583</v>
      </c>
      <c r="B26866" s="217" t="s">
        <v>295</v>
      </c>
      <c r="C26866" s="218">
        <v>0.28129999999999999</v>
      </c>
    </row>
    <row r="26867" spans="1:3" ht="15" customHeight="1" x14ac:dyDescent="0.25">
      <c r="A26867" s="216">
        <v>45586</v>
      </c>
      <c r="B26867" s="217" t="s">
        <v>295</v>
      </c>
      <c r="C26867" s="218">
        <v>0.29530000000000001</v>
      </c>
    </row>
    <row r="26868" spans="1:3" ht="15" customHeight="1" x14ac:dyDescent="0.25">
      <c r="A26868" s="216">
        <v>45587</v>
      </c>
      <c r="B26868" s="217" t="s">
        <v>295</v>
      </c>
      <c r="C26868" s="218">
        <v>0.30930000000000002</v>
      </c>
    </row>
    <row r="26869" spans="1:3" ht="15" customHeight="1" x14ac:dyDescent="0.25">
      <c r="A26869" s="216">
        <v>45588</v>
      </c>
      <c r="B26869" s="217" t="s">
        <v>295</v>
      </c>
      <c r="C26869" s="218">
        <v>0.32329999999999998</v>
      </c>
    </row>
    <row r="26870" spans="1:3" ht="15" customHeight="1" x14ac:dyDescent="0.25">
      <c r="A26870" s="216">
        <v>45589</v>
      </c>
      <c r="B26870" s="217" t="s">
        <v>295</v>
      </c>
      <c r="C26870" s="218">
        <v>0.3372</v>
      </c>
    </row>
    <row r="26871" spans="1:3" ht="15" customHeight="1" x14ac:dyDescent="0.25">
      <c r="A26871" s="216">
        <v>45590</v>
      </c>
      <c r="B26871" s="217" t="s">
        <v>295</v>
      </c>
      <c r="C26871" s="218">
        <v>0.379</v>
      </c>
    </row>
    <row r="26872" spans="1:3" ht="15" customHeight="1" x14ac:dyDescent="0.25">
      <c r="A26872" s="216">
        <v>45593</v>
      </c>
      <c r="B26872" s="217" t="s">
        <v>295</v>
      </c>
      <c r="C26872" s="218">
        <v>0.39300000000000002</v>
      </c>
    </row>
    <row r="26873" spans="1:3" ht="15" customHeight="1" x14ac:dyDescent="0.25">
      <c r="A26873" s="216">
        <v>45594</v>
      </c>
      <c r="B26873" s="217" t="s">
        <v>295</v>
      </c>
      <c r="C26873" s="218">
        <v>0.40699999999999997</v>
      </c>
    </row>
    <row r="26874" spans="1:3" ht="15" customHeight="1" x14ac:dyDescent="0.25">
      <c r="A26874" s="216">
        <v>45595</v>
      </c>
      <c r="B26874" s="217" t="s">
        <v>295</v>
      </c>
      <c r="C26874" s="218">
        <v>0.4209</v>
      </c>
    </row>
    <row r="26875" spans="1:3" ht="15" customHeight="1" x14ac:dyDescent="0.25">
      <c r="A26875" s="216">
        <v>45596</v>
      </c>
      <c r="B26875" s="217" t="s">
        <v>295</v>
      </c>
      <c r="C26875" s="218">
        <v>0.43480000000000002</v>
      </c>
    </row>
    <row r="26876" spans="1:3" ht="15" customHeight="1" x14ac:dyDescent="0.25">
      <c r="A26876" s="216">
        <v>45597</v>
      </c>
      <c r="B26876" s="217" t="s">
        <v>295</v>
      </c>
      <c r="C26876" s="218">
        <v>0.47660000000000002</v>
      </c>
    </row>
    <row r="26877" spans="1:3" ht="15" customHeight="1" x14ac:dyDescent="0.25">
      <c r="A26877" s="216">
        <v>45600</v>
      </c>
      <c r="B26877" s="217" t="s">
        <v>295</v>
      </c>
      <c r="C26877" s="218">
        <v>0.49049999999999999</v>
      </c>
    </row>
    <row r="26878" spans="1:3" ht="15" customHeight="1" x14ac:dyDescent="0.25">
      <c r="A26878" s="216">
        <v>45601</v>
      </c>
      <c r="B26878" s="217" t="s">
        <v>295</v>
      </c>
      <c r="C26878" s="218">
        <v>0.50429999999999997</v>
      </c>
    </row>
    <row r="26879" spans="1:3" ht="15" customHeight="1" x14ac:dyDescent="0.25">
      <c r="A26879" s="216">
        <v>45602</v>
      </c>
      <c r="B26879" s="217" t="s">
        <v>295</v>
      </c>
      <c r="C26879" s="218">
        <v>0.5181</v>
      </c>
    </row>
    <row r="26880" spans="1:3" ht="15" customHeight="1" x14ac:dyDescent="0.25">
      <c r="A26880" s="216">
        <v>45603</v>
      </c>
      <c r="B26880" s="217" t="s">
        <v>295</v>
      </c>
      <c r="C26880" s="218">
        <v>0.53200000000000003</v>
      </c>
    </row>
    <row r="26881" spans="1:3" ht="15" customHeight="1" x14ac:dyDescent="0.25">
      <c r="A26881" s="216">
        <v>45604</v>
      </c>
      <c r="B26881" s="217" t="s">
        <v>295</v>
      </c>
      <c r="C26881" s="218">
        <v>0.5726</v>
      </c>
    </row>
    <row r="26882" spans="1:3" ht="15" customHeight="1" x14ac:dyDescent="0.25">
      <c r="A26882" s="216">
        <v>45607</v>
      </c>
      <c r="B26882" s="217" t="s">
        <v>295</v>
      </c>
      <c r="C26882" s="218">
        <v>0.58609999999999995</v>
      </c>
    </row>
    <row r="26883" spans="1:3" ht="15" customHeight="1" x14ac:dyDescent="0.25">
      <c r="A26883" s="216">
        <v>45608</v>
      </c>
      <c r="B26883" s="217" t="s">
        <v>295</v>
      </c>
      <c r="C26883" s="218">
        <v>0.59960000000000002</v>
      </c>
    </row>
    <row r="26884" spans="1:3" ht="15" customHeight="1" x14ac:dyDescent="0.25">
      <c r="A26884" s="216">
        <v>45609</v>
      </c>
      <c r="B26884" s="217" t="s">
        <v>295</v>
      </c>
      <c r="C26884" s="218">
        <v>0.61299999999999999</v>
      </c>
    </row>
    <row r="26885" spans="1:3" ht="15" customHeight="1" x14ac:dyDescent="0.25">
      <c r="A26885" s="216">
        <v>45610</v>
      </c>
      <c r="B26885" s="217" t="s">
        <v>295</v>
      </c>
      <c r="C26885" s="218">
        <v>0.62639999999999996</v>
      </c>
    </row>
    <row r="26886" spans="1:3" ht="15" customHeight="1" x14ac:dyDescent="0.25">
      <c r="A26886" s="216">
        <v>45611</v>
      </c>
      <c r="B26886" s="217" t="s">
        <v>295</v>
      </c>
      <c r="C26886" s="218">
        <v>0.66639999999999999</v>
      </c>
    </row>
    <row r="26887" spans="1:3" ht="15" customHeight="1" x14ac:dyDescent="0.25">
      <c r="A26887" s="216">
        <v>45614</v>
      </c>
      <c r="B26887" s="217" t="s">
        <v>295</v>
      </c>
      <c r="C26887" s="218">
        <v>0.67979999999999996</v>
      </c>
    </row>
    <row r="26888" spans="1:3" ht="15" customHeight="1" x14ac:dyDescent="0.25">
      <c r="A26888" s="216">
        <v>45615</v>
      </c>
      <c r="B26888" s="217" t="s">
        <v>295</v>
      </c>
      <c r="C26888" s="218">
        <v>0.69310000000000005</v>
      </c>
    </row>
    <row r="26889" spans="1:3" ht="15" customHeight="1" x14ac:dyDescent="0.25">
      <c r="A26889" s="216">
        <v>45616</v>
      </c>
      <c r="B26889" s="217" t="s">
        <v>295</v>
      </c>
      <c r="C26889" s="218">
        <v>0.70650000000000002</v>
      </c>
    </row>
    <row r="26890" spans="1:3" ht="15" customHeight="1" x14ac:dyDescent="0.25">
      <c r="A26890" s="216">
        <v>45617</v>
      </c>
      <c r="B26890" s="217" t="s">
        <v>295</v>
      </c>
      <c r="C26890" s="218">
        <v>0.7198</v>
      </c>
    </row>
    <row r="26891" spans="1:3" ht="15" customHeight="1" x14ac:dyDescent="0.25">
      <c r="A26891" s="216">
        <v>45618</v>
      </c>
      <c r="B26891" s="217" t="s">
        <v>295</v>
      </c>
      <c r="C26891" s="218">
        <v>0.75990000000000002</v>
      </c>
    </row>
    <row r="26892" spans="1:3" ht="15" customHeight="1" x14ac:dyDescent="0.25">
      <c r="A26892" s="216">
        <v>45621</v>
      </c>
      <c r="B26892" s="217" t="s">
        <v>295</v>
      </c>
      <c r="C26892" s="218">
        <v>0.7732</v>
      </c>
    </row>
    <row r="26893" spans="1:3" ht="15" customHeight="1" x14ac:dyDescent="0.25">
      <c r="A26893" s="216">
        <v>45622</v>
      </c>
      <c r="B26893" s="217" t="s">
        <v>295</v>
      </c>
      <c r="C26893" s="218">
        <v>0.78659999999999997</v>
      </c>
    </row>
    <row r="26894" spans="1:3" ht="15" customHeight="1" x14ac:dyDescent="0.25">
      <c r="A26894" s="216">
        <v>45623</v>
      </c>
      <c r="B26894" s="217" t="s">
        <v>295</v>
      </c>
      <c r="C26894" s="218">
        <v>0.8</v>
      </c>
    </row>
    <row r="26895" spans="1:3" ht="15" customHeight="1" x14ac:dyDescent="0.25">
      <c r="A26895" s="216">
        <v>45624</v>
      </c>
      <c r="B26895" s="217" t="s">
        <v>295</v>
      </c>
      <c r="C26895" s="218">
        <v>0.81330000000000002</v>
      </c>
    </row>
    <row r="26896" spans="1:3" ht="15" customHeight="1" x14ac:dyDescent="0.25">
      <c r="A26896" s="216">
        <v>45625</v>
      </c>
      <c r="B26896" s="217" t="s">
        <v>295</v>
      </c>
      <c r="C26896" s="218">
        <v>0.85340000000000005</v>
      </c>
    </row>
    <row r="26897" spans="1:3" ht="15" customHeight="1" x14ac:dyDescent="0.25">
      <c r="A26897" s="216">
        <v>45628</v>
      </c>
      <c r="B26897" s="217" t="s">
        <v>295</v>
      </c>
      <c r="C26897" s="218">
        <v>0.86670000000000003</v>
      </c>
    </row>
    <row r="26898" spans="1:3" ht="15" customHeight="1" x14ac:dyDescent="0.25">
      <c r="A26898" s="216">
        <v>45629</v>
      </c>
      <c r="B26898" s="217" t="s">
        <v>295</v>
      </c>
      <c r="C26898" s="218">
        <v>0.88009999999999999</v>
      </c>
    </row>
    <row r="26899" spans="1:3" ht="15" customHeight="1" x14ac:dyDescent="0.25">
      <c r="A26899" s="216">
        <v>45630</v>
      </c>
      <c r="B26899" s="217" t="s">
        <v>295</v>
      </c>
      <c r="C26899" s="218">
        <v>0.89349999999999996</v>
      </c>
    </row>
    <row r="26900" spans="1:3" ht="15" customHeight="1" x14ac:dyDescent="0.25">
      <c r="A26900" s="216">
        <v>45631</v>
      </c>
      <c r="B26900" s="217" t="s">
        <v>295</v>
      </c>
      <c r="C26900" s="218">
        <v>0.90680000000000005</v>
      </c>
    </row>
    <row r="26901" spans="1:3" ht="15" customHeight="1" x14ac:dyDescent="0.25">
      <c r="A26901" s="216">
        <v>45632</v>
      </c>
      <c r="B26901" s="217" t="s">
        <v>295</v>
      </c>
      <c r="C26901" s="218">
        <v>0.94699999999999995</v>
      </c>
    </row>
    <row r="26902" spans="1:3" ht="15" customHeight="1" x14ac:dyDescent="0.25">
      <c r="A26902" s="216">
        <v>45635</v>
      </c>
      <c r="B26902" s="217" t="s">
        <v>295</v>
      </c>
      <c r="C26902" s="218">
        <v>0.96040000000000003</v>
      </c>
    </row>
    <row r="26903" spans="1:3" ht="15" customHeight="1" x14ac:dyDescent="0.25">
      <c r="A26903" s="216">
        <v>45636</v>
      </c>
      <c r="B26903" s="217" t="s">
        <v>295</v>
      </c>
      <c r="C26903" s="218">
        <v>0.9738</v>
      </c>
    </row>
    <row r="26904" spans="1:3" ht="15" customHeight="1" x14ac:dyDescent="0.25">
      <c r="A26904" s="216">
        <v>45637</v>
      </c>
      <c r="B26904" s="217" t="s">
        <v>295</v>
      </c>
      <c r="C26904" s="218">
        <v>0.98719999999999997</v>
      </c>
    </row>
    <row r="26905" spans="1:3" ht="15" customHeight="1" x14ac:dyDescent="0.25">
      <c r="A26905" s="216">
        <v>45638</v>
      </c>
      <c r="B26905" s="217" t="s">
        <v>295</v>
      </c>
      <c r="C26905" s="218">
        <v>1.0005999999999999</v>
      </c>
    </row>
    <row r="26906" spans="1:3" ht="15" customHeight="1" x14ac:dyDescent="0.25">
      <c r="A26906" s="216">
        <v>45639</v>
      </c>
      <c r="B26906" s="217" t="s">
        <v>295</v>
      </c>
      <c r="C26906" s="218">
        <v>1.0407999999999999</v>
      </c>
    </row>
    <row r="26907" spans="1:3" ht="15" customHeight="1" x14ac:dyDescent="0.25">
      <c r="A26907" s="216">
        <v>45642</v>
      </c>
      <c r="B26907" s="217" t="s">
        <v>295</v>
      </c>
      <c r="C26907" s="218">
        <v>1.0542</v>
      </c>
    </row>
    <row r="26908" spans="1:3" ht="15" customHeight="1" x14ac:dyDescent="0.25">
      <c r="A26908" s="216">
        <v>45643</v>
      </c>
      <c r="B26908" s="217" t="s">
        <v>295</v>
      </c>
      <c r="C26908" s="218">
        <v>1.0674999999999999</v>
      </c>
    </row>
    <row r="26909" spans="1:3" ht="15" customHeight="1" x14ac:dyDescent="0.25">
      <c r="A26909" s="216">
        <v>45644</v>
      </c>
      <c r="B26909" s="217" t="s">
        <v>295</v>
      </c>
      <c r="C26909" s="218">
        <v>1.0809</v>
      </c>
    </row>
    <row r="26910" spans="1:3" ht="15" customHeight="1" x14ac:dyDescent="0.25">
      <c r="A26910" s="216">
        <v>45645</v>
      </c>
      <c r="B26910" s="217" t="s">
        <v>295</v>
      </c>
      <c r="C26910" s="218">
        <v>1.0939000000000001</v>
      </c>
    </row>
    <row r="26911" spans="1:3" ht="15" customHeight="1" x14ac:dyDescent="0.25">
      <c r="A26911" s="216">
        <v>45646</v>
      </c>
      <c r="B26911" s="217" t="s">
        <v>295</v>
      </c>
      <c r="C26911" s="218">
        <v>1.0939000000000001</v>
      </c>
    </row>
    <row r="26912" spans="1:3" ht="15" customHeight="1" x14ac:dyDescent="0.25">
      <c r="A26912" s="216">
        <v>45649</v>
      </c>
      <c r="B26912" s="217" t="s">
        <v>295</v>
      </c>
      <c r="C26912" s="218">
        <v>1.0939000000000001</v>
      </c>
    </row>
    <row r="26913" spans="1:3" ht="15" customHeight="1" x14ac:dyDescent="0.25">
      <c r="A26913" s="216">
        <v>45650</v>
      </c>
      <c r="B26913" s="217" t="s">
        <v>295</v>
      </c>
      <c r="C26913" s="218">
        <v>1.0939000000000001</v>
      </c>
    </row>
    <row r="26914" spans="1:3" ht="15" customHeight="1" x14ac:dyDescent="0.25">
      <c r="A26914" s="216">
        <v>45651</v>
      </c>
      <c r="B26914" s="217" t="s">
        <v>295</v>
      </c>
      <c r="C26914" s="218">
        <v>1.0939000000000001</v>
      </c>
    </row>
    <row r="26915" spans="1:3" ht="15" customHeight="1" x14ac:dyDescent="0.25">
      <c r="A26915" s="216">
        <v>45652</v>
      </c>
      <c r="B26915" s="217" t="s">
        <v>295</v>
      </c>
      <c r="C26915" s="218">
        <v>1.0939000000000001</v>
      </c>
    </row>
    <row r="26916" spans="1:3" ht="15" customHeight="1" x14ac:dyDescent="0.25">
      <c r="A26916" s="216">
        <v>45653</v>
      </c>
      <c r="B26916" s="217" t="s">
        <v>295</v>
      </c>
      <c r="C26916" s="218">
        <v>1.0939000000000001</v>
      </c>
    </row>
    <row r="26917" spans="1:3" ht="15" customHeight="1" x14ac:dyDescent="0.25">
      <c r="A26917" s="216">
        <v>45656</v>
      </c>
      <c r="B26917" s="217" t="s">
        <v>295</v>
      </c>
      <c r="C26917" s="218">
        <v>1.0939000000000001</v>
      </c>
    </row>
    <row r="26918" spans="1:3" ht="15" customHeight="1" x14ac:dyDescent="0.25">
      <c r="A26918" s="216">
        <v>45657</v>
      </c>
      <c r="B26918" s="217" t="s">
        <v>295</v>
      </c>
      <c r="C26918" s="218">
        <v>1.107</v>
      </c>
    </row>
    <row r="26919" spans="1:3" ht="15" customHeight="1" x14ac:dyDescent="0.25">
      <c r="A26919" s="216">
        <v>45659</v>
      </c>
      <c r="B26919" s="217" t="s">
        <v>295</v>
      </c>
      <c r="C26919" s="218">
        <v>1.1329</v>
      </c>
    </row>
    <row r="26920" spans="1:3" ht="15" customHeight="1" x14ac:dyDescent="0.25">
      <c r="A26920" s="216">
        <v>45660</v>
      </c>
      <c r="B26920" s="217" t="s">
        <v>295</v>
      </c>
      <c r="C26920" s="218">
        <v>1.1717</v>
      </c>
    </row>
    <row r="26921" spans="1:3" ht="15" customHeight="1" x14ac:dyDescent="0.25">
      <c r="A26921" s="216">
        <v>45663</v>
      </c>
      <c r="B26921" s="217" t="s">
        <v>295</v>
      </c>
      <c r="C26921" s="218">
        <v>1.1845000000000001</v>
      </c>
    </row>
    <row r="26922" spans="1:3" ht="15" customHeight="1" x14ac:dyDescent="0.25">
      <c r="A26922" s="216">
        <v>45664</v>
      </c>
      <c r="B26922" s="217" t="s">
        <v>295</v>
      </c>
      <c r="C26922" s="218">
        <v>1.1973</v>
      </c>
    </row>
    <row r="26923" spans="1:3" ht="15" customHeight="1" x14ac:dyDescent="0.25">
      <c r="A26923" s="216">
        <v>45665</v>
      </c>
      <c r="B26923" s="217" t="s">
        <v>295</v>
      </c>
      <c r="C26923" s="218">
        <v>1.2101999999999999</v>
      </c>
    </row>
    <row r="26924" spans="1:3" ht="15" customHeight="1" x14ac:dyDescent="0.25">
      <c r="A26924" s="216">
        <v>45666</v>
      </c>
      <c r="B26924" s="217" t="s">
        <v>295</v>
      </c>
      <c r="C26924" s="218">
        <v>1.2235</v>
      </c>
    </row>
    <row r="26925" spans="1:3" ht="15" customHeight="1" x14ac:dyDescent="0.25">
      <c r="A26925" s="216">
        <v>45667</v>
      </c>
      <c r="B26925" s="217" t="s">
        <v>295</v>
      </c>
      <c r="C26925" s="218">
        <v>1.2635000000000001</v>
      </c>
    </row>
    <row r="26926" spans="1:3" ht="15" customHeight="1" x14ac:dyDescent="0.25">
      <c r="A26926" s="216">
        <v>45670</v>
      </c>
      <c r="B26926" s="217" t="s">
        <v>295</v>
      </c>
      <c r="C26926" s="218">
        <v>1.2767999999999999</v>
      </c>
    </row>
    <row r="26927" spans="1:3" ht="15" customHeight="1" x14ac:dyDescent="0.25">
      <c r="A26927" s="216">
        <v>45671</v>
      </c>
      <c r="B26927" s="217" t="s">
        <v>295</v>
      </c>
      <c r="C26927" s="218">
        <v>1.2898000000000001</v>
      </c>
    </row>
    <row r="26928" spans="1:3" ht="15" customHeight="1" x14ac:dyDescent="0.25">
      <c r="A26928" s="216">
        <v>45672</v>
      </c>
      <c r="B26928" s="217" t="s">
        <v>295</v>
      </c>
      <c r="C26928" s="218">
        <v>1.3026</v>
      </c>
    </row>
    <row r="26929" spans="1:3" ht="15" customHeight="1" x14ac:dyDescent="0.25">
      <c r="A26929" s="216">
        <v>45673</v>
      </c>
      <c r="B26929" s="217" t="s">
        <v>295</v>
      </c>
      <c r="C26929" s="218">
        <v>1.3153999999999999</v>
      </c>
    </row>
    <row r="26930" spans="1:3" ht="15" customHeight="1" x14ac:dyDescent="0.25">
      <c r="A26930" s="216">
        <v>45674</v>
      </c>
      <c r="B26930" s="217" t="s">
        <v>295</v>
      </c>
      <c r="C26930" s="218">
        <v>1.3665</v>
      </c>
    </row>
    <row r="26931" spans="1:3" ht="15" customHeight="1" x14ac:dyDescent="0.25">
      <c r="A26931" s="216">
        <v>45678</v>
      </c>
      <c r="B26931" s="217" t="s">
        <v>295</v>
      </c>
      <c r="C26931" s="218">
        <v>1.3794</v>
      </c>
    </row>
    <row r="26932" spans="1:3" ht="15" customHeight="1" x14ac:dyDescent="0.25">
      <c r="A26932" s="216">
        <v>45679</v>
      </c>
      <c r="B26932" s="217" t="s">
        <v>295</v>
      </c>
      <c r="C26932" s="218">
        <v>1.3920999999999999</v>
      </c>
    </row>
    <row r="26933" spans="1:3" ht="15" customHeight="1" x14ac:dyDescent="0.25">
      <c r="A26933" s="216">
        <v>45680</v>
      </c>
      <c r="B26933" s="217" t="s">
        <v>295</v>
      </c>
      <c r="C26933" s="218">
        <v>1.4049</v>
      </c>
    </row>
    <row r="26934" spans="1:3" ht="15" customHeight="1" x14ac:dyDescent="0.25">
      <c r="A26934" s="216">
        <v>45681</v>
      </c>
      <c r="B26934" s="217" t="s">
        <v>295</v>
      </c>
      <c r="C26934" s="218">
        <v>1.4436</v>
      </c>
    </row>
    <row r="26935" spans="1:3" ht="15" customHeight="1" x14ac:dyDescent="0.25">
      <c r="A26935" s="216">
        <v>45684</v>
      </c>
      <c r="B26935" s="217" t="s">
        <v>295</v>
      </c>
      <c r="C26935" s="218">
        <v>1.4564999999999999</v>
      </c>
    </row>
    <row r="26936" spans="1:3" ht="15" customHeight="1" x14ac:dyDescent="0.25">
      <c r="A26936" s="216">
        <v>45685</v>
      </c>
      <c r="B26936" s="217" t="s">
        <v>295</v>
      </c>
      <c r="C26936" s="218">
        <v>1.4693000000000001</v>
      </c>
    </row>
    <row r="26937" spans="1:3" ht="15" customHeight="1" x14ac:dyDescent="0.25">
      <c r="A26937" s="216">
        <v>45686</v>
      </c>
      <c r="B26937" s="217" t="s">
        <v>295</v>
      </c>
      <c r="C26937" s="218">
        <v>1.4822</v>
      </c>
    </row>
    <row r="26938" spans="1:3" ht="15" customHeight="1" x14ac:dyDescent="0.25">
      <c r="A26938" s="216">
        <v>45687</v>
      </c>
      <c r="B26938" s="217" t="s">
        <v>295</v>
      </c>
      <c r="C26938" s="218">
        <v>1.4950000000000001</v>
      </c>
    </row>
    <row r="26939" spans="1:3" ht="15" customHeight="1" x14ac:dyDescent="0.25">
      <c r="A26939" s="216">
        <v>45688</v>
      </c>
      <c r="B26939" s="217" t="s">
        <v>295</v>
      </c>
      <c r="C26939" s="218">
        <v>1.5335000000000001</v>
      </c>
    </row>
    <row r="26940" spans="1:3" ht="15" customHeight="1" x14ac:dyDescent="0.25">
      <c r="A26940" s="216">
        <v>45691</v>
      </c>
      <c r="B26940" s="217" t="s">
        <v>295</v>
      </c>
      <c r="C26940" s="218">
        <v>1.5463</v>
      </c>
    </row>
    <row r="26941" spans="1:3" ht="15" customHeight="1" x14ac:dyDescent="0.25">
      <c r="A26941" s="216">
        <v>45692</v>
      </c>
      <c r="B26941" s="217" t="s">
        <v>295</v>
      </c>
      <c r="C26941" s="218">
        <v>1.5590999999999999</v>
      </c>
    </row>
    <row r="26942" spans="1:3" ht="15" customHeight="1" x14ac:dyDescent="0.25">
      <c r="A26942" s="216">
        <v>45693</v>
      </c>
      <c r="B26942" s="217" t="s">
        <v>295</v>
      </c>
      <c r="C26942" s="218">
        <v>1.5719000000000001</v>
      </c>
    </row>
    <row r="26943" spans="1:3" ht="15" customHeight="1" x14ac:dyDescent="0.25">
      <c r="A26943" s="216">
        <v>45694</v>
      </c>
      <c r="B26943" s="217" t="s">
        <v>295</v>
      </c>
      <c r="C26943" s="218">
        <v>1.5847</v>
      </c>
    </row>
    <row r="26944" spans="1:3" ht="15" customHeight="1" x14ac:dyDescent="0.25">
      <c r="A26944" s="216">
        <v>45695</v>
      </c>
      <c r="B26944" s="217" t="s">
        <v>295</v>
      </c>
      <c r="C26944" s="218">
        <v>1.6231</v>
      </c>
    </row>
    <row r="26945" spans="1:3" ht="15" customHeight="1" x14ac:dyDescent="0.25">
      <c r="A26945" s="216">
        <v>45698</v>
      </c>
      <c r="B26945" s="217" t="s">
        <v>295</v>
      </c>
      <c r="C26945" s="218">
        <v>1.6358999999999999</v>
      </c>
    </row>
    <row r="26946" spans="1:3" ht="15" customHeight="1" x14ac:dyDescent="0.25">
      <c r="A26946" s="216">
        <v>45699</v>
      </c>
      <c r="B26946" s="217" t="s">
        <v>295</v>
      </c>
      <c r="C26946" s="218">
        <v>1.6487000000000001</v>
      </c>
    </row>
    <row r="26947" spans="1:3" ht="15" customHeight="1" x14ac:dyDescent="0.25">
      <c r="A26947" s="216">
        <v>45700</v>
      </c>
      <c r="B26947" s="217" t="s">
        <v>295</v>
      </c>
      <c r="C26947" s="218">
        <v>1.6614</v>
      </c>
    </row>
    <row r="26948" spans="1:3" ht="15" customHeight="1" x14ac:dyDescent="0.25">
      <c r="A26948" s="216">
        <v>45701</v>
      </c>
      <c r="B26948" s="217" t="s">
        <v>295</v>
      </c>
      <c r="C26948" s="218">
        <v>1.6741999999999999</v>
      </c>
    </row>
    <row r="26949" spans="1:3" ht="15" customHeight="1" x14ac:dyDescent="0.25">
      <c r="A26949" s="216">
        <v>45702</v>
      </c>
      <c r="B26949" s="217" t="s">
        <v>295</v>
      </c>
      <c r="C26949" s="218">
        <v>1.7254</v>
      </c>
    </row>
    <row r="26950" spans="1:3" ht="15" customHeight="1" x14ac:dyDescent="0.25">
      <c r="A26950" s="216">
        <v>45706</v>
      </c>
      <c r="B26950" s="217" t="s">
        <v>295</v>
      </c>
      <c r="C26950" s="218">
        <v>1.7382</v>
      </c>
    </row>
    <row r="26951" spans="1:3" ht="15" customHeight="1" x14ac:dyDescent="0.25">
      <c r="A26951" s="216">
        <v>45707</v>
      </c>
      <c r="B26951" s="217" t="s">
        <v>295</v>
      </c>
      <c r="C26951" s="218">
        <v>1.7508999999999999</v>
      </c>
    </row>
    <row r="26952" spans="1:3" ht="15" customHeight="1" x14ac:dyDescent="0.25">
      <c r="A26952" s="216">
        <v>45708</v>
      </c>
      <c r="B26952" s="217" t="s">
        <v>295</v>
      </c>
      <c r="C26952" s="218">
        <v>1.7637</v>
      </c>
    </row>
    <row r="26953" spans="1:3" ht="15" customHeight="1" x14ac:dyDescent="0.25">
      <c r="A26953" s="216">
        <v>45709</v>
      </c>
      <c r="B26953" s="217" t="s">
        <v>295</v>
      </c>
      <c r="C26953" s="218">
        <v>1.802</v>
      </c>
    </row>
    <row r="26954" spans="1:3" ht="15" customHeight="1" x14ac:dyDescent="0.25">
      <c r="A26954" s="216">
        <v>45712</v>
      </c>
      <c r="B26954" s="217" t="s">
        <v>295</v>
      </c>
      <c r="C26954" s="218">
        <v>1.8147</v>
      </c>
    </row>
    <row r="26955" spans="1:3" ht="15" customHeight="1" x14ac:dyDescent="0.25">
      <c r="A26955" s="216">
        <v>45713</v>
      </c>
      <c r="B26955" s="217" t="s">
        <v>295</v>
      </c>
      <c r="C26955" s="218">
        <v>1.8273999999999999</v>
      </c>
    </row>
    <row r="26956" spans="1:3" ht="15" customHeight="1" x14ac:dyDescent="0.25">
      <c r="A26956" s="216">
        <v>45714</v>
      </c>
      <c r="B26956" s="217" t="s">
        <v>295</v>
      </c>
      <c r="C26956" s="218">
        <v>1.8402000000000001</v>
      </c>
    </row>
    <row r="26957" spans="1:3" ht="15" customHeight="1" x14ac:dyDescent="0.25">
      <c r="A26957" s="216">
        <v>45715</v>
      </c>
      <c r="B26957" s="217" t="s">
        <v>295</v>
      </c>
      <c r="C26957" s="218">
        <v>1.8544</v>
      </c>
    </row>
    <row r="26958" spans="1:3" ht="15" customHeight="1" x14ac:dyDescent="0.25">
      <c r="A26958" s="216">
        <v>45716</v>
      </c>
      <c r="B26958" s="217" t="s">
        <v>295</v>
      </c>
      <c r="C26958" s="218">
        <v>1.8927</v>
      </c>
    </row>
    <row r="26959" spans="1:3" ht="15" customHeight="1" x14ac:dyDescent="0.25">
      <c r="A26959" s="216">
        <v>45719</v>
      </c>
      <c r="B26959" s="217" t="s">
        <v>295</v>
      </c>
      <c r="C26959" s="218">
        <v>1.9054</v>
      </c>
    </row>
    <row r="26960" spans="1:3" ht="15" customHeight="1" x14ac:dyDescent="0.25">
      <c r="A26960" s="216">
        <v>45720</v>
      </c>
      <c r="B26960" s="217" t="s">
        <v>295</v>
      </c>
      <c r="C26960" s="218">
        <v>1.9180999999999999</v>
      </c>
    </row>
    <row r="26961" spans="1:3" ht="15" customHeight="1" x14ac:dyDescent="0.25">
      <c r="A26961" s="216">
        <v>45721</v>
      </c>
      <c r="B26961" s="217" t="s">
        <v>295</v>
      </c>
      <c r="C26961" s="218">
        <v>1.9307000000000001</v>
      </c>
    </row>
    <row r="26962" spans="1:3" ht="15" customHeight="1" x14ac:dyDescent="0.25">
      <c r="A26962" s="216">
        <v>45722</v>
      </c>
      <c r="B26962" s="217" t="s">
        <v>295</v>
      </c>
      <c r="C26962" s="218">
        <v>1.9434</v>
      </c>
    </row>
    <row r="26963" spans="1:3" ht="15" customHeight="1" x14ac:dyDescent="0.25">
      <c r="A26963" s="216">
        <v>45723</v>
      </c>
      <c r="B26963" s="217" t="s">
        <v>295</v>
      </c>
      <c r="C26963" s="218">
        <v>1.9814000000000001</v>
      </c>
    </row>
    <row r="26964" spans="1:3" ht="15" customHeight="1" x14ac:dyDescent="0.25">
      <c r="A26964" s="216">
        <v>45726</v>
      </c>
      <c r="B26964" s="217" t="s">
        <v>295</v>
      </c>
      <c r="C26964" s="218">
        <v>1.9941</v>
      </c>
    </row>
    <row r="26965" spans="1:3" ht="15" customHeight="1" x14ac:dyDescent="0.25">
      <c r="A26965" s="216">
        <v>45727</v>
      </c>
      <c r="B26965" s="217" t="s">
        <v>295</v>
      </c>
      <c r="C26965" s="218">
        <v>2.0068000000000001</v>
      </c>
    </row>
    <row r="26966" spans="1:3" ht="15" customHeight="1" x14ac:dyDescent="0.25">
      <c r="A26966" s="216">
        <v>45728</v>
      </c>
      <c r="B26966" s="217" t="s">
        <v>295</v>
      </c>
      <c r="C26966" s="218">
        <v>2.0194999999999999</v>
      </c>
    </row>
    <row r="26967" spans="1:3" ht="15" customHeight="1" x14ac:dyDescent="0.25">
      <c r="A26967" s="216">
        <v>45729</v>
      </c>
      <c r="B26967" s="217" t="s">
        <v>295</v>
      </c>
      <c r="C26967" s="218">
        <v>2.0320999999999998</v>
      </c>
    </row>
    <row r="26968" spans="1:3" ht="15" customHeight="1" x14ac:dyDescent="0.25">
      <c r="A26968" s="216">
        <v>45730</v>
      </c>
      <c r="B26968" s="217" t="s">
        <v>295</v>
      </c>
      <c r="C26968" s="218">
        <v>2.0701999999999998</v>
      </c>
    </row>
    <row r="26969" spans="1:3" ht="15" customHeight="1" x14ac:dyDescent="0.25">
      <c r="A26969" s="216">
        <v>45733</v>
      </c>
      <c r="B26969" s="217" t="s">
        <v>295</v>
      </c>
      <c r="C26969" s="218">
        <v>2.0829</v>
      </c>
    </row>
    <row r="26970" spans="1:3" ht="15" customHeight="1" x14ac:dyDescent="0.25">
      <c r="A26970" s="216">
        <v>45734</v>
      </c>
      <c r="B26970" s="217" t="s">
        <v>295</v>
      </c>
      <c r="C26970" s="218">
        <v>2.0954999999999999</v>
      </c>
    </row>
    <row r="26971" spans="1:3" ht="15" customHeight="1" x14ac:dyDescent="0.25">
      <c r="A26971" s="216">
        <v>45735</v>
      </c>
      <c r="B26971" s="217" t="s">
        <v>295</v>
      </c>
      <c r="C26971" s="218">
        <v>2.1080999999999999</v>
      </c>
    </row>
    <row r="26972" spans="1:3" ht="15" customHeight="1" x14ac:dyDescent="0.25">
      <c r="A26972" s="216">
        <v>45736</v>
      </c>
      <c r="B26972" s="217" t="s">
        <v>295</v>
      </c>
      <c r="C26972" s="218">
        <v>2.1208</v>
      </c>
    </row>
    <row r="26973" spans="1:3" ht="15" customHeight="1" x14ac:dyDescent="0.25">
      <c r="A26973" s="216">
        <v>45737</v>
      </c>
      <c r="B26973" s="217" t="s">
        <v>295</v>
      </c>
      <c r="C26973" s="218">
        <v>2.1587000000000001</v>
      </c>
    </row>
    <row r="26974" spans="1:3" ht="15" customHeight="1" x14ac:dyDescent="0.25">
      <c r="A26974" s="216">
        <v>45740</v>
      </c>
      <c r="B26974" s="217" t="s">
        <v>295</v>
      </c>
      <c r="C26974" s="218">
        <v>2.1713</v>
      </c>
    </row>
    <row r="26975" spans="1:3" ht="15" customHeight="1" x14ac:dyDescent="0.25">
      <c r="A26975" s="216">
        <v>45741</v>
      </c>
      <c r="B26975" s="217" t="s">
        <v>295</v>
      </c>
      <c r="C26975" s="218">
        <v>2.1840000000000002</v>
      </c>
    </row>
    <row r="26976" spans="1:3" ht="15" customHeight="1" x14ac:dyDescent="0.25">
      <c r="A26976" s="216">
        <v>45742</v>
      </c>
      <c r="B26976" s="217" t="s">
        <v>295</v>
      </c>
      <c r="C26976" s="218">
        <v>2.1966000000000001</v>
      </c>
    </row>
    <row r="26977" spans="1:3" ht="15" customHeight="1" x14ac:dyDescent="0.25">
      <c r="A26977" s="216">
        <v>45743</v>
      </c>
      <c r="B26977" s="217" t="s">
        <v>295</v>
      </c>
      <c r="C26977" s="218">
        <v>2.2092999999999998</v>
      </c>
    </row>
    <row r="26978" spans="1:3" ht="15" customHeight="1" x14ac:dyDescent="0.25">
      <c r="A26978" s="216">
        <v>45744</v>
      </c>
      <c r="B26978" s="217" t="s">
        <v>295</v>
      </c>
      <c r="C26978" s="218">
        <v>2.2473999999999998</v>
      </c>
    </row>
    <row r="26979" spans="1:3" ht="15" customHeight="1" x14ac:dyDescent="0.25">
      <c r="A26979" s="216">
        <v>45747</v>
      </c>
      <c r="B26979" s="217" t="s">
        <v>295</v>
      </c>
      <c r="C26979" s="218">
        <v>2.2601</v>
      </c>
    </row>
    <row r="26980" spans="1:3" ht="15" customHeight="1" x14ac:dyDescent="0.25">
      <c r="A26980" s="216">
        <v>45748</v>
      </c>
      <c r="B26980" s="217" t="s">
        <v>295</v>
      </c>
      <c r="C26980" s="218">
        <v>2.2728000000000002</v>
      </c>
    </row>
    <row r="26981" spans="1:3" ht="15" customHeight="1" x14ac:dyDescent="0.25">
      <c r="A26981" s="216">
        <v>45749</v>
      </c>
      <c r="B26981" s="217" t="s">
        <v>295</v>
      </c>
      <c r="C26981" s="218">
        <v>2.2854999999999999</v>
      </c>
    </row>
    <row r="26982" spans="1:3" ht="15" customHeight="1" x14ac:dyDescent="0.25">
      <c r="A26982" s="216">
        <v>45750</v>
      </c>
      <c r="B26982" s="217" t="s">
        <v>295</v>
      </c>
      <c r="C26982" s="218">
        <v>2.2980999999999998</v>
      </c>
    </row>
    <row r="26983" spans="1:3" ht="15" customHeight="1" x14ac:dyDescent="0.25">
      <c r="A26983" s="216">
        <v>45751</v>
      </c>
      <c r="B26983" s="217" t="s">
        <v>295</v>
      </c>
      <c r="C26983" s="218">
        <v>2.3359999999999999</v>
      </c>
    </row>
    <row r="26984" spans="1:3" ht="15" customHeight="1" x14ac:dyDescent="0.25">
      <c r="A26984" s="216">
        <v>45754</v>
      </c>
      <c r="B26984" s="217" t="s">
        <v>295</v>
      </c>
      <c r="C26984" s="218">
        <v>2.3487</v>
      </c>
    </row>
    <row r="26985" spans="1:3" ht="15" customHeight="1" x14ac:dyDescent="0.25">
      <c r="A26985" s="216">
        <v>45755</v>
      </c>
      <c r="B26985" s="217" t="s">
        <v>295</v>
      </c>
      <c r="C26985" s="218">
        <v>2.3613</v>
      </c>
    </row>
    <row r="26986" spans="1:3" ht="15" customHeight="1" x14ac:dyDescent="0.25">
      <c r="A26986" s="216">
        <v>45756</v>
      </c>
      <c r="B26986" s="217" t="s">
        <v>295</v>
      </c>
      <c r="C26986" s="218">
        <v>2.3740000000000001</v>
      </c>
    </row>
    <row r="26987" spans="1:3" ht="15" customHeight="1" x14ac:dyDescent="0.25">
      <c r="A26987" s="216">
        <v>45757</v>
      </c>
      <c r="B26987" s="217" t="s">
        <v>295</v>
      </c>
      <c r="C26987" s="218">
        <v>2.3866999999999998</v>
      </c>
    </row>
    <row r="26988" spans="1:3" ht="15" customHeight="1" x14ac:dyDescent="0.25">
      <c r="A26988" s="216">
        <v>45758</v>
      </c>
      <c r="B26988" s="217" t="s">
        <v>295</v>
      </c>
      <c r="C26988" s="218">
        <v>2.4247000000000001</v>
      </c>
    </row>
    <row r="26989" spans="1:3" ht="15" customHeight="1" x14ac:dyDescent="0.25">
      <c r="A26989" s="216">
        <v>45761</v>
      </c>
      <c r="B26989" s="217" t="s">
        <v>295</v>
      </c>
      <c r="C26989" s="218">
        <v>2.4373</v>
      </c>
    </row>
    <row r="26990" spans="1:3" ht="15" customHeight="1" x14ac:dyDescent="0.25">
      <c r="A26990" s="216">
        <v>45762</v>
      </c>
      <c r="B26990" s="217" t="s">
        <v>295</v>
      </c>
      <c r="C26990" s="218">
        <v>2.4499</v>
      </c>
    </row>
    <row r="26991" spans="1:3" ht="15" customHeight="1" x14ac:dyDescent="0.25">
      <c r="A26991" s="216">
        <v>45763</v>
      </c>
      <c r="B26991" s="217" t="s">
        <v>295</v>
      </c>
      <c r="C26991" s="218">
        <v>2.4624999999999999</v>
      </c>
    </row>
    <row r="26992" spans="1:3" ht="15" customHeight="1" x14ac:dyDescent="0.25">
      <c r="A26992" s="216">
        <v>45764</v>
      </c>
      <c r="B26992" s="217" t="s">
        <v>295</v>
      </c>
      <c r="C26992" s="218">
        <v>2.5129000000000001</v>
      </c>
    </row>
    <row r="26993" spans="1:3" ht="15" customHeight="1" x14ac:dyDescent="0.25">
      <c r="A26993" s="216">
        <v>45768</v>
      </c>
      <c r="B26993" s="217" t="s">
        <v>295</v>
      </c>
      <c r="C26993" s="218">
        <v>2.5255000000000001</v>
      </c>
    </row>
    <row r="26994" spans="1:3" ht="15" customHeight="1" x14ac:dyDescent="0.25">
      <c r="A26994" s="216">
        <v>45769</v>
      </c>
      <c r="B26994" s="217" t="s">
        <v>295</v>
      </c>
      <c r="C26994" s="218">
        <v>2.5381</v>
      </c>
    </row>
    <row r="26995" spans="1:3" ht="15" customHeight="1" x14ac:dyDescent="0.25">
      <c r="A26995" s="216">
        <v>45770</v>
      </c>
      <c r="B26995" s="217" t="s">
        <v>295</v>
      </c>
      <c r="C26995" s="218">
        <v>2.5506000000000002</v>
      </c>
    </row>
    <row r="26996" spans="1:3" ht="15" customHeight="1" x14ac:dyDescent="0.25">
      <c r="A26996" s="216">
        <v>45771</v>
      </c>
      <c r="B26996" s="217" t="s">
        <v>295</v>
      </c>
      <c r="C26996" s="218">
        <v>2.5632000000000001</v>
      </c>
    </row>
    <row r="26997" spans="1:3" ht="15" customHeight="1" x14ac:dyDescent="0.25">
      <c r="A26997" s="216">
        <v>45772</v>
      </c>
      <c r="B26997" s="217" t="s">
        <v>295</v>
      </c>
      <c r="C26997" s="218">
        <v>2.6009000000000002</v>
      </c>
    </row>
    <row r="26998" spans="1:3" ht="15" customHeight="1" x14ac:dyDescent="0.25">
      <c r="A26998" s="216">
        <v>45775</v>
      </c>
      <c r="B26998" s="217" t="s">
        <v>295</v>
      </c>
      <c r="C26998" s="218">
        <v>2.6135000000000002</v>
      </c>
    </row>
    <row r="26999" spans="1:3" ht="15" customHeight="1" x14ac:dyDescent="0.25">
      <c r="A26999" s="216">
        <v>45776</v>
      </c>
      <c r="B26999" s="217" t="s">
        <v>295</v>
      </c>
      <c r="C26999" s="218">
        <v>2.6261999999999999</v>
      </c>
    </row>
    <row r="27000" spans="1:3" ht="15" customHeight="1" x14ac:dyDescent="0.25">
      <c r="A27000" s="216">
        <v>45777</v>
      </c>
      <c r="B27000" s="217" t="s">
        <v>295</v>
      </c>
      <c r="C27000" s="218">
        <v>2.6389</v>
      </c>
    </row>
    <row r="27001" spans="1:3" ht="15" customHeight="1" x14ac:dyDescent="0.25">
      <c r="A27001" s="216">
        <v>45778</v>
      </c>
      <c r="B27001" s="217" t="s">
        <v>295</v>
      </c>
      <c r="C27001" s="218">
        <v>2.6516000000000002</v>
      </c>
    </row>
    <row r="27002" spans="1:3" ht="15" customHeight="1" x14ac:dyDescent="0.25">
      <c r="A27002" s="216">
        <v>45779</v>
      </c>
      <c r="B27002" s="217" t="s">
        <v>295</v>
      </c>
      <c r="C27002" s="218">
        <v>2.6896</v>
      </c>
    </row>
    <row r="27003" spans="1:3" ht="15" customHeight="1" x14ac:dyDescent="0.25">
      <c r="A27003" s="216">
        <v>45782</v>
      </c>
      <c r="B27003" s="217" t="s">
        <v>295</v>
      </c>
      <c r="C27003" s="218">
        <v>2.7023000000000001</v>
      </c>
    </row>
    <row r="27004" spans="1:3" ht="15" customHeight="1" x14ac:dyDescent="0.25">
      <c r="A27004" s="216">
        <v>45783</v>
      </c>
      <c r="B27004" s="217" t="s">
        <v>295</v>
      </c>
      <c r="C27004" s="218">
        <v>2.7149999999999999</v>
      </c>
    </row>
    <row r="27005" spans="1:3" ht="15" customHeight="1" x14ac:dyDescent="0.25">
      <c r="A27005" s="216">
        <v>45784</v>
      </c>
      <c r="B27005" s="217" t="s">
        <v>295</v>
      </c>
      <c r="C27005" s="218">
        <v>2.7277</v>
      </c>
    </row>
    <row r="27006" spans="1:3" ht="15" customHeight="1" x14ac:dyDescent="0.25">
      <c r="A27006" s="216">
        <v>45785</v>
      </c>
      <c r="B27006" s="217" t="s">
        <v>295</v>
      </c>
      <c r="C27006" s="218">
        <v>2.7404000000000002</v>
      </c>
    </row>
    <row r="27007" spans="1:3" ht="15" customHeight="1" x14ac:dyDescent="0.25">
      <c r="A27007" s="216">
        <v>45786</v>
      </c>
      <c r="B27007" s="217" t="s">
        <v>295</v>
      </c>
      <c r="C27007" s="218">
        <v>2.7782</v>
      </c>
    </row>
    <row r="27008" spans="1:3" ht="15" customHeight="1" x14ac:dyDescent="0.25">
      <c r="A27008" s="216">
        <v>45789</v>
      </c>
      <c r="B27008" s="217" t="s">
        <v>295</v>
      </c>
      <c r="C27008" s="218">
        <v>2.7907999999999999</v>
      </c>
    </row>
    <row r="27009" spans="1:3" ht="15" customHeight="1" x14ac:dyDescent="0.25">
      <c r="A27009" s="216">
        <v>45790</v>
      </c>
      <c r="B27009" s="217" t="s">
        <v>295</v>
      </c>
      <c r="C27009" s="218">
        <v>2.8035000000000001</v>
      </c>
    </row>
    <row r="27010" spans="1:3" ht="15" customHeight="1" x14ac:dyDescent="0.25">
      <c r="A27010" s="216">
        <v>45791</v>
      </c>
      <c r="B27010" s="217" t="s">
        <v>295</v>
      </c>
      <c r="C27010" s="218">
        <v>2.8161</v>
      </c>
    </row>
    <row r="27011" spans="1:3" ht="15" customHeight="1" x14ac:dyDescent="0.25">
      <c r="A27011" s="216">
        <v>45792</v>
      </c>
      <c r="B27011" s="217" t="s">
        <v>295</v>
      </c>
      <c r="C27011" s="218">
        <v>2.8287</v>
      </c>
    </row>
    <row r="27012" spans="1:3" ht="15" customHeight="1" x14ac:dyDescent="0.25">
      <c r="A27012" s="216">
        <v>45793</v>
      </c>
      <c r="B27012" s="217" t="s">
        <v>295</v>
      </c>
      <c r="C27012" s="218">
        <v>2.8666999999999998</v>
      </c>
    </row>
    <row r="27013" spans="1:3" ht="15" customHeight="1" x14ac:dyDescent="0.25">
      <c r="A27013" s="216">
        <v>45796</v>
      </c>
      <c r="B27013" s="217" t="s">
        <v>295</v>
      </c>
      <c r="C27013" s="218">
        <v>2.8794</v>
      </c>
    </row>
    <row r="27014" spans="1:3" ht="15" customHeight="1" x14ac:dyDescent="0.25">
      <c r="A27014" s="216">
        <v>45797</v>
      </c>
      <c r="B27014" s="217" t="s">
        <v>295</v>
      </c>
      <c r="C27014" s="218">
        <v>2.8919999999999999</v>
      </c>
    </row>
    <row r="27015" spans="1:3" ht="15" customHeight="1" x14ac:dyDescent="0.25">
      <c r="A27015" s="216">
        <v>45798</v>
      </c>
      <c r="B27015" s="217" t="s">
        <v>295</v>
      </c>
      <c r="C27015" s="218">
        <v>2.9045999999999998</v>
      </c>
    </row>
    <row r="27016" spans="1:3" ht="15" customHeight="1" x14ac:dyDescent="0.25">
      <c r="A27016" s="216">
        <v>45799</v>
      </c>
      <c r="B27016" s="217" t="s">
        <v>295</v>
      </c>
      <c r="C27016" s="218">
        <v>2.9173</v>
      </c>
    </row>
    <row r="27017" spans="1:3" ht="15" customHeight="1" x14ac:dyDescent="0.25">
      <c r="A27017" s="216">
        <v>45800</v>
      </c>
      <c r="B27017" s="217" t="s">
        <v>295</v>
      </c>
      <c r="C27017" s="218">
        <v>2.9678</v>
      </c>
    </row>
    <row r="27018" spans="1:3" ht="15" customHeight="1" x14ac:dyDescent="0.25">
      <c r="A27018" s="216">
        <v>45804</v>
      </c>
      <c r="B27018" s="217" t="s">
        <v>295</v>
      </c>
      <c r="C27018" s="218">
        <v>2.9805000000000001</v>
      </c>
    </row>
    <row r="27019" spans="1:3" ht="15" customHeight="1" x14ac:dyDescent="0.25">
      <c r="A27019" s="216">
        <v>45805</v>
      </c>
      <c r="B27019" s="217" t="s">
        <v>295</v>
      </c>
      <c r="C27019" s="218">
        <v>2.9931999999999999</v>
      </c>
    </row>
    <row r="27020" spans="1:3" ht="15" customHeight="1" x14ac:dyDescent="0.25">
      <c r="A27020" s="216">
        <v>45806</v>
      </c>
      <c r="B27020" s="217" t="s">
        <v>295</v>
      </c>
      <c r="C27020" s="218">
        <v>3.0059</v>
      </c>
    </row>
    <row r="27021" spans="1:3" ht="15" customHeight="1" x14ac:dyDescent="0.25">
      <c r="A27021" s="216">
        <v>45807</v>
      </c>
      <c r="B27021" s="217" t="s">
        <v>295</v>
      </c>
      <c r="C27021" s="218">
        <v>3.044</v>
      </c>
    </row>
    <row r="27022" spans="1:3" ht="15" customHeight="1" x14ac:dyDescent="0.25">
      <c r="A27022" s="216">
        <v>45810</v>
      </c>
      <c r="B27022" s="217" t="s">
        <v>295</v>
      </c>
      <c r="C27022" s="218">
        <v>3.0567000000000002</v>
      </c>
    </row>
    <row r="27023" spans="1:3" ht="15" customHeight="1" x14ac:dyDescent="0.25">
      <c r="A27023" s="216">
        <v>45811</v>
      </c>
      <c r="B27023" s="217" t="s">
        <v>295</v>
      </c>
      <c r="C27023" s="218">
        <v>3.0693999999999999</v>
      </c>
    </row>
    <row r="27024" spans="1:3" ht="15" customHeight="1" x14ac:dyDescent="0.25">
      <c r="A27024" s="216">
        <v>45812</v>
      </c>
      <c r="B27024" s="217" t="s">
        <v>295</v>
      </c>
      <c r="C27024" s="218">
        <v>3.0821000000000001</v>
      </c>
    </row>
    <row r="27025" spans="1:3" ht="15" customHeight="1" x14ac:dyDescent="0.25">
      <c r="A27025" s="216">
        <v>45813</v>
      </c>
      <c r="B27025" s="217" t="s">
        <v>295</v>
      </c>
      <c r="C27025" s="218">
        <v>3.0948000000000002</v>
      </c>
    </row>
    <row r="27026" spans="1:3" ht="15" customHeight="1" x14ac:dyDescent="0.25">
      <c r="A27026" s="216">
        <v>45814</v>
      </c>
      <c r="B27026" s="217" t="s">
        <v>295</v>
      </c>
      <c r="C27026" s="218">
        <v>3.1326000000000001</v>
      </c>
    </row>
    <row r="27027" spans="1:3" ht="15" customHeight="1" x14ac:dyDescent="0.25">
      <c r="A27027" s="216">
        <v>45817</v>
      </c>
      <c r="B27027" s="217" t="s">
        <v>295</v>
      </c>
      <c r="C27027" s="218">
        <v>3.1452</v>
      </c>
    </row>
    <row r="27028" spans="1:3" ht="15" customHeight="1" x14ac:dyDescent="0.25">
      <c r="A27028" s="216">
        <v>45818</v>
      </c>
      <c r="B27028" s="217" t="s">
        <v>295</v>
      </c>
      <c r="C27028" s="218">
        <v>3.1577999999999999</v>
      </c>
    </row>
    <row r="27029" spans="1:3" ht="15" customHeight="1" x14ac:dyDescent="0.25">
      <c r="A27029" s="216">
        <v>45819</v>
      </c>
      <c r="B27029" s="217" t="s">
        <v>295</v>
      </c>
      <c r="C27029" s="218">
        <v>3.1705000000000001</v>
      </c>
    </row>
    <row r="27030" spans="1:3" ht="15" customHeight="1" x14ac:dyDescent="0.25">
      <c r="A27030" s="216">
        <v>45820</v>
      </c>
      <c r="B27030" s="217" t="s">
        <v>295</v>
      </c>
      <c r="C27030" s="218">
        <v>3.1831</v>
      </c>
    </row>
    <row r="27031" spans="1:3" ht="15" customHeight="1" x14ac:dyDescent="0.25">
      <c r="A27031" s="216">
        <v>45821</v>
      </c>
      <c r="B27031" s="217" t="s">
        <v>295</v>
      </c>
      <c r="C27031" s="218">
        <v>3.2212000000000001</v>
      </c>
    </row>
    <row r="27032" spans="1:3" ht="15" customHeight="1" x14ac:dyDescent="0.25">
      <c r="A27032" s="216">
        <v>45824</v>
      </c>
      <c r="B27032" s="217" t="s">
        <v>295</v>
      </c>
      <c r="C27032" s="218">
        <v>3.2338</v>
      </c>
    </row>
    <row r="27033" spans="1:3" ht="15" customHeight="1" x14ac:dyDescent="0.25">
      <c r="A27033" s="216">
        <v>45825</v>
      </c>
      <c r="B27033" s="217" t="s">
        <v>295</v>
      </c>
      <c r="C27033" s="218">
        <v>3.2465000000000002</v>
      </c>
    </row>
    <row r="27034" spans="1:3" ht="15" customHeight="1" x14ac:dyDescent="0.25">
      <c r="A27034" s="216">
        <v>45826</v>
      </c>
      <c r="B27034" s="217" t="s">
        <v>295</v>
      </c>
      <c r="C27034" s="218">
        <v>3.2719</v>
      </c>
    </row>
    <row r="27035" spans="1:3" ht="15" customHeight="1" x14ac:dyDescent="0.25">
      <c r="A27035" s="216">
        <v>45828</v>
      </c>
      <c r="B27035" s="217" t="s">
        <v>295</v>
      </c>
      <c r="C27035" s="218">
        <v>3.3098999999999998</v>
      </c>
    </row>
    <row r="27036" spans="1:3" ht="15" customHeight="1" x14ac:dyDescent="0.25">
      <c r="A27036" s="216">
        <v>45831</v>
      </c>
      <c r="B27036" s="217" t="s">
        <v>295</v>
      </c>
      <c r="C27036" s="218">
        <v>3.3226</v>
      </c>
    </row>
    <row r="27037" spans="1:3" ht="15" customHeight="1" x14ac:dyDescent="0.25">
      <c r="A27037" s="216">
        <v>45832</v>
      </c>
      <c r="B27037" s="217" t="s">
        <v>295</v>
      </c>
      <c r="C27037" s="218">
        <v>3.3353000000000002</v>
      </c>
    </row>
    <row r="27038" spans="1:3" ht="15" customHeight="1" x14ac:dyDescent="0.25">
      <c r="A27038" s="216">
        <v>45833</v>
      </c>
      <c r="B27038" s="217" t="s">
        <v>295</v>
      </c>
      <c r="C27038" s="218">
        <v>3.3479999999999999</v>
      </c>
    </row>
    <row r="27039" spans="1:3" ht="15" customHeight="1" x14ac:dyDescent="0.25">
      <c r="A27039" s="216">
        <v>45834</v>
      </c>
      <c r="B27039" s="217" t="s">
        <v>295</v>
      </c>
      <c r="C27039" s="218">
        <v>3.3607</v>
      </c>
    </row>
    <row r="27040" spans="1:3" ht="15" customHeight="1" x14ac:dyDescent="0.25">
      <c r="A27040" s="216">
        <v>45835</v>
      </c>
      <c r="B27040" s="217" t="s">
        <v>295</v>
      </c>
      <c r="C27040" s="218">
        <v>3.3990999999999998</v>
      </c>
    </row>
    <row r="27041" spans="1:3" ht="15" customHeight="1" x14ac:dyDescent="0.25">
      <c r="A27041" s="216">
        <v>45838</v>
      </c>
      <c r="B27041" s="217" t="s">
        <v>295</v>
      </c>
      <c r="C27041" s="218">
        <v>3.4119999999999999</v>
      </c>
    </row>
    <row r="27042" spans="1:3" ht="15" customHeight="1" x14ac:dyDescent="0.25">
      <c r="A27042" s="216">
        <v>45839</v>
      </c>
      <c r="B27042" s="217" t="s">
        <v>295</v>
      </c>
      <c r="C27042" s="218">
        <v>3.4247999999999998</v>
      </c>
    </row>
    <row r="27043" spans="1:3" ht="15" customHeight="1" x14ac:dyDescent="0.25">
      <c r="A27043" s="216">
        <v>45840</v>
      </c>
      <c r="B27043" s="217" t="s">
        <v>295</v>
      </c>
      <c r="C27043" s="218">
        <v>3.4376000000000002</v>
      </c>
    </row>
    <row r="27044" spans="1:3" ht="15" customHeight="1" x14ac:dyDescent="0.25">
      <c r="A27044" s="216">
        <v>45841</v>
      </c>
      <c r="B27044" s="217" t="s">
        <v>295</v>
      </c>
      <c r="C27044" s="218">
        <v>3.4887000000000001</v>
      </c>
    </row>
    <row r="27045" spans="1:3" ht="15" customHeight="1" x14ac:dyDescent="0.25">
      <c r="A27045" s="216">
        <v>45845</v>
      </c>
      <c r="B27045" s="217" t="s">
        <v>295</v>
      </c>
      <c r="C27045" s="218">
        <v>3.5013999999999998</v>
      </c>
    </row>
    <row r="27046" spans="1:3" ht="15" customHeight="1" x14ac:dyDescent="0.25">
      <c r="A27046" s="216">
        <v>45846</v>
      </c>
      <c r="B27046" s="217" t="s">
        <v>295</v>
      </c>
      <c r="C27046" s="218">
        <v>3.5141</v>
      </c>
    </row>
    <row r="27047" spans="1:3" ht="15" customHeight="1" x14ac:dyDescent="0.25">
      <c r="A27047" s="216">
        <v>45847</v>
      </c>
      <c r="B27047" s="217" t="s">
        <v>295</v>
      </c>
      <c r="C27047" s="218">
        <v>3.5268000000000002</v>
      </c>
    </row>
    <row r="27048" spans="1:3" ht="15" customHeight="1" x14ac:dyDescent="0.25">
      <c r="A27048" s="216">
        <v>45848</v>
      </c>
      <c r="B27048" s="217" t="s">
        <v>295</v>
      </c>
      <c r="C27048" s="218">
        <v>3.5394999999999999</v>
      </c>
    </row>
    <row r="27049" spans="1:3" ht="15" customHeight="1" x14ac:dyDescent="0.25">
      <c r="A27049" s="216">
        <v>45849</v>
      </c>
      <c r="B27049" s="217" t="s">
        <v>295</v>
      </c>
      <c r="C27049" s="218">
        <v>3.5777000000000001</v>
      </c>
    </row>
    <row r="27050" spans="1:3" ht="15" customHeight="1" x14ac:dyDescent="0.25">
      <c r="A27050" s="216">
        <v>45852</v>
      </c>
      <c r="B27050" s="217" t="s">
        <v>295</v>
      </c>
      <c r="C27050" s="218">
        <v>3.5903999999999998</v>
      </c>
    </row>
    <row r="27051" spans="1:3" ht="15" customHeight="1" x14ac:dyDescent="0.25">
      <c r="A27051" s="216">
        <v>45853</v>
      </c>
      <c r="B27051" s="217" t="s">
        <v>295</v>
      </c>
      <c r="C27051" s="218">
        <v>3.6031</v>
      </c>
    </row>
    <row r="27052" spans="1:3" ht="15" customHeight="1" x14ac:dyDescent="0.25">
      <c r="A27052" s="216">
        <v>45854</v>
      </c>
      <c r="B27052" s="217" t="s">
        <v>295</v>
      </c>
      <c r="C27052" s="218">
        <v>3.6158999999999999</v>
      </c>
    </row>
    <row r="27053" spans="1:3" ht="15" customHeight="1" x14ac:dyDescent="0.25">
      <c r="A27053" s="216">
        <v>45855</v>
      </c>
      <c r="B27053" s="217" t="s">
        <v>295</v>
      </c>
      <c r="C27053" s="218">
        <v>3.6286</v>
      </c>
    </row>
    <row r="27054" spans="1:3" ht="15" customHeight="1" x14ac:dyDescent="0.25">
      <c r="A27054" s="216">
        <v>45856</v>
      </c>
      <c r="B27054" s="217" t="s">
        <v>295</v>
      </c>
      <c r="C27054" s="218">
        <v>3.6667000000000001</v>
      </c>
    </row>
    <row r="27055" spans="1:3" ht="15" customHeight="1" x14ac:dyDescent="0.25">
      <c r="A27055" s="216">
        <v>45859</v>
      </c>
      <c r="B27055" s="217" t="s">
        <v>295</v>
      </c>
      <c r="C27055" s="218">
        <v>3.6793</v>
      </c>
    </row>
    <row r="27056" spans="1:3" ht="15" customHeight="1" x14ac:dyDescent="0.25">
      <c r="A27056" s="216">
        <v>45860</v>
      </c>
      <c r="B27056" s="217" t="s">
        <v>295</v>
      </c>
      <c r="C27056" s="218">
        <v>3.6920000000000002</v>
      </c>
    </row>
    <row r="27057" spans="1:3" ht="15" customHeight="1" x14ac:dyDescent="0.25">
      <c r="A27057" s="216">
        <v>45861</v>
      </c>
      <c r="B27057" s="217" t="s">
        <v>295</v>
      </c>
      <c r="C27057" s="218">
        <v>3.7046000000000001</v>
      </c>
    </row>
    <row r="27058" spans="1:3" ht="15" customHeight="1" x14ac:dyDescent="0.25">
      <c r="A27058" s="216">
        <v>45862</v>
      </c>
      <c r="B27058" s="217" t="s">
        <v>295</v>
      </c>
      <c r="C27058" s="218">
        <v>3.7172999999999998</v>
      </c>
    </row>
    <row r="27059" spans="1:3" ht="15" customHeight="1" x14ac:dyDescent="0.25">
      <c r="A27059" s="216">
        <v>45863</v>
      </c>
      <c r="B27059" s="217" t="s">
        <v>295</v>
      </c>
      <c r="C27059" s="218">
        <v>3.7555000000000001</v>
      </c>
    </row>
    <row r="27060" spans="1:3" ht="15" customHeight="1" x14ac:dyDescent="0.25">
      <c r="A27060" s="216">
        <v>45866</v>
      </c>
      <c r="B27060" s="217" t="s">
        <v>295</v>
      </c>
      <c r="C27060" s="218">
        <v>3.7682000000000002</v>
      </c>
    </row>
    <row r="27061" spans="1:3" ht="15" customHeight="1" x14ac:dyDescent="0.25">
      <c r="A27061" s="216">
        <v>45867</v>
      </c>
      <c r="B27061" s="217" t="s">
        <v>295</v>
      </c>
      <c r="C27061" s="218">
        <v>3.7810000000000001</v>
      </c>
    </row>
    <row r="27062" spans="1:3" ht="15" customHeight="1" x14ac:dyDescent="0.25">
      <c r="A27062" s="216">
        <v>45868</v>
      </c>
      <c r="B27062" s="217" t="s">
        <v>295</v>
      </c>
      <c r="C27062" s="218">
        <v>3.7936999999999999</v>
      </c>
    </row>
    <row r="27063" spans="1:3" ht="15" customHeight="1" x14ac:dyDescent="0.25">
      <c r="A27063" s="216">
        <v>45869</v>
      </c>
      <c r="B27063" s="217" t="s">
        <v>295</v>
      </c>
      <c r="C27063" s="218">
        <v>3.8065000000000002</v>
      </c>
    </row>
    <row r="27064" spans="1:3" ht="15" customHeight="1" x14ac:dyDescent="0.25">
      <c r="A27064" s="216">
        <v>45870</v>
      </c>
      <c r="B27064" s="217" t="s">
        <v>295</v>
      </c>
      <c r="C27064" s="218">
        <v>3.8445999999999998</v>
      </c>
    </row>
    <row r="27065" spans="1:3" ht="15" customHeight="1" x14ac:dyDescent="0.25">
      <c r="A27065" s="216">
        <v>45873</v>
      </c>
      <c r="B27065" s="217" t="s">
        <v>295</v>
      </c>
      <c r="C27065" s="218">
        <v>3.8574000000000002</v>
      </c>
    </row>
    <row r="27066" spans="1:3" ht="15" customHeight="1" x14ac:dyDescent="0.25">
      <c r="A27066" s="216">
        <v>45874</v>
      </c>
      <c r="B27066" s="217" t="s">
        <v>295</v>
      </c>
      <c r="C27066" s="218">
        <v>3.8700999999999999</v>
      </c>
    </row>
    <row r="27067" spans="1:3" ht="15" customHeight="1" x14ac:dyDescent="0.25">
      <c r="A27067" s="216">
        <v>45875</v>
      </c>
      <c r="B27067" s="217" t="s">
        <v>295</v>
      </c>
      <c r="C27067" s="218">
        <v>3.8828</v>
      </c>
    </row>
    <row r="27068" spans="1:3" ht="15" customHeight="1" x14ac:dyDescent="0.25">
      <c r="A27068" s="216">
        <v>45876</v>
      </c>
      <c r="B27068" s="217" t="s">
        <v>295</v>
      </c>
      <c r="C27068" s="218">
        <v>3.8955000000000002</v>
      </c>
    </row>
    <row r="27069" spans="1:3" ht="15" customHeight="1" x14ac:dyDescent="0.25">
      <c r="A27069" s="216">
        <v>45877</v>
      </c>
      <c r="B27069" s="217" t="s">
        <v>295</v>
      </c>
      <c r="C27069" s="218">
        <v>3.9337</v>
      </c>
    </row>
    <row r="27070" spans="1:3" ht="15" customHeight="1" x14ac:dyDescent="0.25">
      <c r="A27070" s="216">
        <v>45880</v>
      </c>
      <c r="B27070" s="217" t="s">
        <v>295</v>
      </c>
      <c r="C27070" s="218">
        <v>3.9464000000000001</v>
      </c>
    </row>
    <row r="27071" spans="1:3" ht="15" customHeight="1" x14ac:dyDescent="0.25">
      <c r="A27071" s="216">
        <v>45881</v>
      </c>
      <c r="B27071" s="217" t="s">
        <v>295</v>
      </c>
      <c r="C27071" s="218">
        <v>3.9590999999999998</v>
      </c>
    </row>
    <row r="27072" spans="1:3" ht="15" customHeight="1" x14ac:dyDescent="0.25">
      <c r="A27072" s="216">
        <v>45882</v>
      </c>
      <c r="B27072" s="217" t="s">
        <v>295</v>
      </c>
      <c r="C27072" s="218">
        <v>3.9718</v>
      </c>
    </row>
    <row r="27073" spans="1:3" ht="15" customHeight="1" x14ac:dyDescent="0.25">
      <c r="A27073" s="216">
        <v>45883</v>
      </c>
      <c r="B27073" s="217" t="s">
        <v>295</v>
      </c>
      <c r="C27073" s="218">
        <v>3.9845000000000002</v>
      </c>
    </row>
    <row r="27074" spans="1:3" ht="15" customHeight="1" x14ac:dyDescent="0.25">
      <c r="A27074" s="216">
        <v>45884</v>
      </c>
      <c r="B27074" s="217" t="s">
        <v>295</v>
      </c>
      <c r="C27074" s="218">
        <v>4.0228000000000002</v>
      </c>
    </row>
    <row r="27075" spans="1:3" ht="15" customHeight="1" x14ac:dyDescent="0.25">
      <c r="A27075" s="216">
        <v>45887</v>
      </c>
      <c r="B27075" s="217" t="s">
        <v>295</v>
      </c>
      <c r="C27075" s="218">
        <v>4.0354999999999999</v>
      </c>
    </row>
    <row r="27076" spans="1:3" ht="15" customHeight="1" x14ac:dyDescent="0.25">
      <c r="A27076" s="216">
        <v>45888</v>
      </c>
      <c r="B27076" s="217" t="s">
        <v>295</v>
      </c>
      <c r="C27076" s="218">
        <v>4.0483000000000002</v>
      </c>
    </row>
    <row r="27077" spans="1:3" ht="15" customHeight="1" x14ac:dyDescent="0.25">
      <c r="A27077" s="216">
        <v>45889</v>
      </c>
      <c r="B27077" s="217" t="s">
        <v>295</v>
      </c>
      <c r="C27077" s="218">
        <v>4.0609999999999999</v>
      </c>
    </row>
    <row r="27078" spans="1:3" ht="15" customHeight="1" x14ac:dyDescent="0.25">
      <c r="A27078" s="216">
        <v>45890</v>
      </c>
      <c r="B27078" s="217" t="s">
        <v>295</v>
      </c>
      <c r="C27078" s="218">
        <v>4.0736999999999997</v>
      </c>
    </row>
    <row r="27079" spans="1:3" ht="15" customHeight="1" x14ac:dyDescent="0.25">
      <c r="A27079" s="216">
        <v>45891</v>
      </c>
      <c r="B27079" s="217" t="s">
        <v>295</v>
      </c>
      <c r="C27079" s="218">
        <v>4.1120000000000001</v>
      </c>
    </row>
    <row r="27080" spans="1:3" ht="15" customHeight="1" x14ac:dyDescent="0.25">
      <c r="A27080" s="216">
        <v>45894</v>
      </c>
      <c r="B27080" s="217" t="s">
        <v>295</v>
      </c>
      <c r="C27080" s="218">
        <v>4.1247999999999996</v>
      </c>
    </row>
    <row r="27081" spans="1:3" ht="15" customHeight="1" x14ac:dyDescent="0.25">
      <c r="A27081" s="216">
        <v>45895</v>
      </c>
      <c r="B27081" s="217" t="s">
        <v>295</v>
      </c>
      <c r="C27081" s="218">
        <v>4.1375000000000002</v>
      </c>
    </row>
    <row r="27082" spans="1:3" ht="15" customHeight="1" x14ac:dyDescent="0.25">
      <c r="A27082" s="216">
        <v>45896</v>
      </c>
      <c r="B27082" s="217" t="s">
        <v>295</v>
      </c>
      <c r="C27082" s="218">
        <v>4.1502999999999997</v>
      </c>
    </row>
    <row r="27083" spans="1:3" ht="15" customHeight="1" x14ac:dyDescent="0.25">
      <c r="A27083" s="216">
        <v>45897</v>
      </c>
      <c r="B27083" s="217" t="s">
        <v>295</v>
      </c>
      <c r="C27083" s="218">
        <v>4.1631</v>
      </c>
    </row>
    <row r="27084" spans="1:3" ht="15" customHeight="1" x14ac:dyDescent="0.25">
      <c r="A27084" s="216">
        <v>45898</v>
      </c>
      <c r="B27084" s="217" t="s">
        <v>295</v>
      </c>
      <c r="C27084" s="218">
        <v>4.2141000000000002</v>
      </c>
    </row>
    <row r="27085" spans="1:3" ht="15" customHeight="1" x14ac:dyDescent="0.25">
      <c r="A27085" s="216">
        <v>45902</v>
      </c>
      <c r="B27085" s="217" t="s">
        <v>295</v>
      </c>
      <c r="C27085" s="218">
        <v>4.2268999999999997</v>
      </c>
    </row>
    <row r="27086" spans="1:3" ht="15" customHeight="1" x14ac:dyDescent="0.25">
      <c r="A27086" s="216">
        <v>45903</v>
      </c>
      <c r="B27086" s="217" t="s">
        <v>295</v>
      </c>
      <c r="C27086" s="218">
        <v>4.2396000000000003</v>
      </c>
    </row>
    <row r="27087" spans="1:3" ht="15" customHeight="1" x14ac:dyDescent="0.25">
      <c r="A27087" s="216">
        <v>45904</v>
      </c>
      <c r="B27087" s="217" t="s">
        <v>295</v>
      </c>
      <c r="C27087" s="218">
        <v>4.2523</v>
      </c>
    </row>
    <row r="27088" spans="1:3" ht="15" customHeight="1" x14ac:dyDescent="0.25">
      <c r="A27088" s="216">
        <v>45905</v>
      </c>
      <c r="B27088" s="217" t="s">
        <v>295</v>
      </c>
      <c r="C27088" s="218">
        <v>4.2906000000000004</v>
      </c>
    </row>
    <row r="27089" spans="1:3" ht="15" customHeight="1" x14ac:dyDescent="0.25">
      <c r="A27089" s="216">
        <v>45908</v>
      </c>
      <c r="B27089" s="217" t="s">
        <v>295</v>
      </c>
      <c r="C27089" s="218">
        <v>4.3034999999999997</v>
      </c>
    </row>
    <row r="27090" spans="1:3" ht="15" customHeight="1" x14ac:dyDescent="0.25">
      <c r="A27090" s="216">
        <v>45909</v>
      </c>
      <c r="B27090" s="217" t="s">
        <v>295</v>
      </c>
      <c r="C27090" s="218">
        <v>4.3163</v>
      </c>
    </row>
    <row r="27091" spans="1:3" ht="15" customHeight="1" x14ac:dyDescent="0.25">
      <c r="A27091" s="216">
        <v>45910</v>
      </c>
      <c r="B27091" s="217" t="s">
        <v>295</v>
      </c>
      <c r="C27091" s="218">
        <v>4.3289999999999997</v>
      </c>
    </row>
    <row r="27092" spans="1:3" ht="15" customHeight="1" x14ac:dyDescent="0.25">
      <c r="A27092" s="216">
        <v>45911</v>
      </c>
      <c r="B27092" s="217" t="s">
        <v>295</v>
      </c>
      <c r="C27092" s="218">
        <v>4.3418000000000001</v>
      </c>
    </row>
    <row r="27093" spans="1:3" ht="15" customHeight="1" x14ac:dyDescent="0.25">
      <c r="A27093" s="216">
        <v>45912</v>
      </c>
      <c r="B27093" s="217" t="s">
        <v>295</v>
      </c>
      <c r="C27093" s="218">
        <v>4.3803000000000001</v>
      </c>
    </row>
    <row r="27094" spans="1:3" ht="15" customHeight="1" x14ac:dyDescent="0.25">
      <c r="A27094" s="216">
        <v>45915</v>
      </c>
      <c r="B27094" s="217" t="s">
        <v>295</v>
      </c>
      <c r="C27094" s="218">
        <v>4.3930999999999996</v>
      </c>
    </row>
    <row r="27095" spans="1:3" ht="15" customHeight="1" x14ac:dyDescent="0.25">
      <c r="A27095" s="216">
        <v>45916</v>
      </c>
      <c r="B27095" s="217" t="s">
        <v>295</v>
      </c>
      <c r="C27095" s="218">
        <v>4.4059999999999997</v>
      </c>
    </row>
    <row r="27096" spans="1:3" ht="15" customHeight="1" x14ac:dyDescent="0.25">
      <c r="A27096" s="216">
        <v>45917</v>
      </c>
      <c r="B27096" s="217" t="s">
        <v>295</v>
      </c>
      <c r="C27096" s="218">
        <v>4.4188000000000001</v>
      </c>
    </row>
    <row r="27097" spans="1:3" ht="15" customHeight="1" x14ac:dyDescent="0.25">
      <c r="A27097" s="216">
        <v>45918</v>
      </c>
      <c r="B27097" s="217" t="s">
        <v>295</v>
      </c>
      <c r="C27097" s="218">
        <v>4.4313000000000002</v>
      </c>
    </row>
    <row r="27098" spans="1:3" ht="15" customHeight="1" x14ac:dyDescent="0.25">
      <c r="A27098" s="216">
        <v>45919</v>
      </c>
      <c r="B27098" s="217" t="s">
        <v>295</v>
      </c>
      <c r="C27098" s="218">
        <v>4.4684999999999997</v>
      </c>
    </row>
    <row r="27099" spans="1:3" ht="15" customHeight="1" x14ac:dyDescent="0.25">
      <c r="A27099" s="216">
        <v>45922</v>
      </c>
      <c r="B27099" s="217" t="s">
        <v>295</v>
      </c>
      <c r="C27099" s="218">
        <v>4.4808000000000003</v>
      </c>
    </row>
    <row r="27100" spans="1:3" ht="15" customHeight="1" x14ac:dyDescent="0.25">
      <c r="A27100" s="216">
        <v>45923</v>
      </c>
      <c r="B27100" s="217" t="s">
        <v>295</v>
      </c>
      <c r="C27100" s="218">
        <v>4.4930000000000003</v>
      </c>
    </row>
    <row r="27101" spans="1:3" ht="15" customHeight="1" x14ac:dyDescent="0.25">
      <c r="A27101" s="216">
        <v>45924</v>
      </c>
      <c r="B27101" s="217" t="s">
        <v>295</v>
      </c>
      <c r="C27101" s="218">
        <v>4.5054999999999996</v>
      </c>
    </row>
    <row r="27102" spans="1:3" ht="15" customHeight="1" x14ac:dyDescent="0.25">
      <c r="A27102" s="216">
        <v>45925</v>
      </c>
      <c r="B27102" s="217" t="s">
        <v>295</v>
      </c>
      <c r="C27102" s="218">
        <v>4.5179</v>
      </c>
    </row>
    <row r="27103" spans="1:3" ht="15" customHeight="1" x14ac:dyDescent="0.25">
      <c r="A27103" s="216">
        <v>45926</v>
      </c>
      <c r="B27103" s="217" t="s">
        <v>295</v>
      </c>
      <c r="C27103" s="218">
        <v>4.5551000000000004</v>
      </c>
    </row>
    <row r="27104" spans="1:3" ht="15" customHeight="1" x14ac:dyDescent="0.25">
      <c r="A27104" s="216">
        <v>45929</v>
      </c>
      <c r="B27104" s="217" t="s">
        <v>295</v>
      </c>
      <c r="C27104" s="218">
        <v>4.5674000000000001</v>
      </c>
    </row>
    <row r="27105" spans="1:3" ht="15" customHeight="1" x14ac:dyDescent="0.25">
      <c r="A27105" s="216">
        <v>45930</v>
      </c>
      <c r="B27105" s="217" t="s">
        <v>295</v>
      </c>
      <c r="C27105" s="218">
        <v>4.5797999999999996</v>
      </c>
    </row>
    <row r="27106" spans="1:3" ht="15" customHeight="1" x14ac:dyDescent="0.25">
      <c r="A27106" s="216">
        <v>45566</v>
      </c>
      <c r="B27106" s="217" t="s">
        <v>280</v>
      </c>
      <c r="C27106" s="218">
        <v>1.44E-2</v>
      </c>
    </row>
    <row r="27107" spans="1:3" ht="15" customHeight="1" x14ac:dyDescent="0.25">
      <c r="A27107" s="216">
        <v>45567</v>
      </c>
      <c r="B27107" s="217" t="s">
        <v>280</v>
      </c>
      <c r="C27107" s="218">
        <v>2.8799999999999999E-2</v>
      </c>
    </row>
    <row r="27108" spans="1:3" ht="15" customHeight="1" x14ac:dyDescent="0.25">
      <c r="A27108" s="216">
        <v>45568</v>
      </c>
      <c r="B27108" s="217" t="s">
        <v>280</v>
      </c>
      <c r="C27108" s="218">
        <v>4.3099999999999999E-2</v>
      </c>
    </row>
    <row r="27109" spans="1:3" ht="15" customHeight="1" x14ac:dyDescent="0.25">
      <c r="A27109" s="216">
        <v>45569</v>
      </c>
      <c r="B27109" s="217" t="s">
        <v>280</v>
      </c>
      <c r="C27109" s="218">
        <v>8.6099999999999996E-2</v>
      </c>
    </row>
    <row r="27110" spans="1:3" ht="15" customHeight="1" x14ac:dyDescent="0.25">
      <c r="A27110" s="216">
        <v>45572</v>
      </c>
      <c r="B27110" s="217" t="s">
        <v>280</v>
      </c>
      <c r="C27110" s="218">
        <v>0.1004</v>
      </c>
    </row>
    <row r="27111" spans="1:3" ht="15" customHeight="1" x14ac:dyDescent="0.25">
      <c r="A27111" s="216">
        <v>45573</v>
      </c>
      <c r="B27111" s="217" t="s">
        <v>280</v>
      </c>
      <c r="C27111" s="218">
        <v>0.1147</v>
      </c>
    </row>
    <row r="27112" spans="1:3" ht="15" customHeight="1" x14ac:dyDescent="0.25">
      <c r="A27112" s="216">
        <v>45574</v>
      </c>
      <c r="B27112" s="217" t="s">
        <v>280</v>
      </c>
      <c r="C27112" s="218">
        <v>0.129</v>
      </c>
    </row>
    <row r="27113" spans="1:3" ht="15" customHeight="1" x14ac:dyDescent="0.25">
      <c r="A27113" s="216">
        <v>45575</v>
      </c>
      <c r="B27113" s="217" t="s">
        <v>280</v>
      </c>
      <c r="C27113" s="218">
        <v>0.14330000000000001</v>
      </c>
    </row>
    <row r="27114" spans="1:3" ht="15" customHeight="1" x14ac:dyDescent="0.25">
      <c r="A27114" s="216">
        <v>45576</v>
      </c>
      <c r="B27114" s="217" t="s">
        <v>280</v>
      </c>
      <c r="C27114" s="218">
        <v>0.1862</v>
      </c>
    </row>
    <row r="27115" spans="1:3" ht="15" customHeight="1" x14ac:dyDescent="0.25">
      <c r="A27115" s="216">
        <v>45579</v>
      </c>
      <c r="B27115" s="217" t="s">
        <v>280</v>
      </c>
      <c r="C27115" s="218">
        <v>0.20050000000000001</v>
      </c>
    </row>
    <row r="27116" spans="1:3" ht="15" customHeight="1" x14ac:dyDescent="0.25">
      <c r="A27116" s="216">
        <v>45580</v>
      </c>
      <c r="B27116" s="217" t="s">
        <v>280</v>
      </c>
      <c r="C27116" s="218">
        <v>0.21479999999999999</v>
      </c>
    </row>
    <row r="27117" spans="1:3" ht="15" customHeight="1" x14ac:dyDescent="0.25">
      <c r="A27117" s="216">
        <v>45581</v>
      </c>
      <c r="B27117" s="217" t="s">
        <v>280</v>
      </c>
      <c r="C27117" s="218">
        <v>0.2291</v>
      </c>
    </row>
    <row r="27118" spans="1:3" ht="15" customHeight="1" x14ac:dyDescent="0.25">
      <c r="A27118" s="216">
        <v>45582</v>
      </c>
      <c r="B27118" s="217" t="s">
        <v>280</v>
      </c>
      <c r="C27118" s="218">
        <v>0.24340000000000001</v>
      </c>
    </row>
    <row r="27119" spans="1:3" ht="15" customHeight="1" x14ac:dyDescent="0.25">
      <c r="A27119" s="216">
        <v>45583</v>
      </c>
      <c r="B27119" s="217" t="s">
        <v>280</v>
      </c>
      <c r="C27119" s="218">
        <v>0.28620000000000001</v>
      </c>
    </row>
    <row r="27120" spans="1:3" ht="15" customHeight="1" x14ac:dyDescent="0.25">
      <c r="A27120" s="216">
        <v>45586</v>
      </c>
      <c r="B27120" s="217" t="s">
        <v>280</v>
      </c>
      <c r="C27120" s="218">
        <v>0.30049999999999999</v>
      </c>
    </row>
    <row r="27121" spans="1:3" ht="15" customHeight="1" x14ac:dyDescent="0.25">
      <c r="A27121" s="216">
        <v>45587</v>
      </c>
      <c r="B27121" s="217" t="s">
        <v>280</v>
      </c>
      <c r="C27121" s="218">
        <v>0.31469999999999998</v>
      </c>
    </row>
    <row r="27122" spans="1:3" ht="15" customHeight="1" x14ac:dyDescent="0.25">
      <c r="A27122" s="216">
        <v>45588</v>
      </c>
      <c r="B27122" s="217" t="s">
        <v>280</v>
      </c>
      <c r="C27122" s="218">
        <v>0.32890000000000003</v>
      </c>
    </row>
    <row r="27123" spans="1:3" ht="15" customHeight="1" x14ac:dyDescent="0.25">
      <c r="A27123" s="216">
        <v>45589</v>
      </c>
      <c r="B27123" s="217" t="s">
        <v>280</v>
      </c>
      <c r="C27123" s="218">
        <v>0.34310000000000002</v>
      </c>
    </row>
    <row r="27124" spans="1:3" ht="15" customHeight="1" x14ac:dyDescent="0.25">
      <c r="A27124" s="216">
        <v>45590</v>
      </c>
      <c r="B27124" s="217" t="s">
        <v>280</v>
      </c>
      <c r="C27124" s="218">
        <v>0.3856</v>
      </c>
    </row>
    <row r="27125" spans="1:3" ht="15" customHeight="1" x14ac:dyDescent="0.25">
      <c r="A27125" s="216">
        <v>45593</v>
      </c>
      <c r="B27125" s="217" t="s">
        <v>280</v>
      </c>
      <c r="C27125" s="218">
        <v>0.39989999999999998</v>
      </c>
    </row>
    <row r="27126" spans="1:3" ht="15" customHeight="1" x14ac:dyDescent="0.25">
      <c r="A27126" s="216">
        <v>45594</v>
      </c>
      <c r="B27126" s="217" t="s">
        <v>280</v>
      </c>
      <c r="C27126" s="218">
        <v>0.41399999999999998</v>
      </c>
    </row>
    <row r="27127" spans="1:3" ht="15" customHeight="1" x14ac:dyDescent="0.25">
      <c r="A27127" s="216">
        <v>45595</v>
      </c>
      <c r="B27127" s="217" t="s">
        <v>280</v>
      </c>
      <c r="C27127" s="218">
        <v>0.42820000000000003</v>
      </c>
    </row>
    <row r="27128" spans="1:3" ht="15" customHeight="1" x14ac:dyDescent="0.25">
      <c r="A27128" s="216">
        <v>45596</v>
      </c>
      <c r="B27128" s="217" t="s">
        <v>280</v>
      </c>
      <c r="C27128" s="218">
        <v>0.44240000000000002</v>
      </c>
    </row>
    <row r="27129" spans="1:3" ht="15" customHeight="1" x14ac:dyDescent="0.25">
      <c r="A27129" s="216">
        <v>45597</v>
      </c>
      <c r="B27129" s="217" t="s">
        <v>280</v>
      </c>
      <c r="C27129" s="218">
        <v>0.4849</v>
      </c>
    </row>
    <row r="27130" spans="1:3" ht="15" customHeight="1" x14ac:dyDescent="0.25">
      <c r="A27130" s="216">
        <v>45600</v>
      </c>
      <c r="B27130" s="217" t="s">
        <v>280</v>
      </c>
      <c r="C27130" s="218">
        <v>0.499</v>
      </c>
    </row>
    <row r="27131" spans="1:3" ht="15" customHeight="1" x14ac:dyDescent="0.25">
      <c r="A27131" s="216">
        <v>45601</v>
      </c>
      <c r="B27131" s="217" t="s">
        <v>280</v>
      </c>
      <c r="C27131" s="218">
        <v>0.5131</v>
      </c>
    </row>
    <row r="27132" spans="1:3" ht="15" customHeight="1" x14ac:dyDescent="0.25">
      <c r="A27132" s="216">
        <v>45602</v>
      </c>
      <c r="B27132" s="217" t="s">
        <v>280</v>
      </c>
      <c r="C27132" s="218">
        <v>0.5272</v>
      </c>
    </row>
    <row r="27133" spans="1:3" ht="15" customHeight="1" x14ac:dyDescent="0.25">
      <c r="A27133" s="216">
        <v>45603</v>
      </c>
      <c r="B27133" s="217" t="s">
        <v>280</v>
      </c>
      <c r="C27133" s="218">
        <v>0.54120000000000001</v>
      </c>
    </row>
    <row r="27134" spans="1:3" ht="15" customHeight="1" x14ac:dyDescent="0.25">
      <c r="A27134" s="216">
        <v>45604</v>
      </c>
      <c r="B27134" s="217" t="s">
        <v>280</v>
      </c>
      <c r="C27134" s="218">
        <v>0.58250000000000002</v>
      </c>
    </row>
    <row r="27135" spans="1:3" ht="15" customHeight="1" x14ac:dyDescent="0.25">
      <c r="A27135" s="216">
        <v>45607</v>
      </c>
      <c r="B27135" s="217" t="s">
        <v>280</v>
      </c>
      <c r="C27135" s="218">
        <v>0.59630000000000005</v>
      </c>
    </row>
    <row r="27136" spans="1:3" ht="15" customHeight="1" x14ac:dyDescent="0.25">
      <c r="A27136" s="216">
        <v>45608</v>
      </c>
      <c r="B27136" s="217" t="s">
        <v>280</v>
      </c>
      <c r="C27136" s="218">
        <v>0.61</v>
      </c>
    </row>
    <row r="27137" spans="1:3" ht="15" customHeight="1" x14ac:dyDescent="0.25">
      <c r="A27137" s="216">
        <v>45609</v>
      </c>
      <c r="B27137" s="217" t="s">
        <v>280</v>
      </c>
      <c r="C27137" s="218">
        <v>0.62360000000000004</v>
      </c>
    </row>
    <row r="27138" spans="1:3" ht="15" customHeight="1" x14ac:dyDescent="0.25">
      <c r="A27138" s="216">
        <v>45610</v>
      </c>
      <c r="B27138" s="217" t="s">
        <v>280</v>
      </c>
      <c r="C27138" s="218">
        <v>0.63719999999999999</v>
      </c>
    </row>
    <row r="27139" spans="1:3" ht="15" customHeight="1" x14ac:dyDescent="0.25">
      <c r="A27139" s="216">
        <v>45611</v>
      </c>
      <c r="B27139" s="217" t="s">
        <v>280</v>
      </c>
      <c r="C27139" s="218">
        <v>0.67789999999999995</v>
      </c>
    </row>
    <row r="27140" spans="1:3" ht="15" customHeight="1" x14ac:dyDescent="0.25">
      <c r="A27140" s="216">
        <v>45614</v>
      </c>
      <c r="B27140" s="217" t="s">
        <v>280</v>
      </c>
      <c r="C27140" s="218">
        <v>0.6915</v>
      </c>
    </row>
    <row r="27141" spans="1:3" ht="15" customHeight="1" x14ac:dyDescent="0.25">
      <c r="A27141" s="216">
        <v>45615</v>
      </c>
      <c r="B27141" s="217" t="s">
        <v>280</v>
      </c>
      <c r="C27141" s="218">
        <v>0.70509999999999995</v>
      </c>
    </row>
    <row r="27142" spans="1:3" ht="15" customHeight="1" x14ac:dyDescent="0.25">
      <c r="A27142" s="216">
        <v>45616</v>
      </c>
      <c r="B27142" s="217" t="s">
        <v>280</v>
      </c>
      <c r="C27142" s="218">
        <v>0.71860000000000002</v>
      </c>
    </row>
    <row r="27143" spans="1:3" ht="15" customHeight="1" x14ac:dyDescent="0.25">
      <c r="A27143" s="216">
        <v>45617</v>
      </c>
      <c r="B27143" s="217" t="s">
        <v>280</v>
      </c>
      <c r="C27143" s="218">
        <v>0.73219999999999996</v>
      </c>
    </row>
    <row r="27144" spans="1:3" ht="15" customHeight="1" x14ac:dyDescent="0.25">
      <c r="A27144" s="216">
        <v>45618</v>
      </c>
      <c r="B27144" s="217" t="s">
        <v>280</v>
      </c>
      <c r="C27144" s="218">
        <v>0.77290000000000003</v>
      </c>
    </row>
    <row r="27145" spans="1:3" ht="15" customHeight="1" x14ac:dyDescent="0.25">
      <c r="A27145" s="216">
        <v>45621</v>
      </c>
      <c r="B27145" s="217" t="s">
        <v>280</v>
      </c>
      <c r="C27145" s="218">
        <v>0.78649999999999998</v>
      </c>
    </row>
    <row r="27146" spans="1:3" ht="15" customHeight="1" x14ac:dyDescent="0.25">
      <c r="A27146" s="216">
        <v>45622</v>
      </c>
      <c r="B27146" s="217" t="s">
        <v>280</v>
      </c>
      <c r="C27146" s="218">
        <v>0.80010000000000003</v>
      </c>
    </row>
    <row r="27147" spans="1:3" ht="15" customHeight="1" x14ac:dyDescent="0.25">
      <c r="A27147" s="216">
        <v>45623</v>
      </c>
      <c r="B27147" s="217" t="s">
        <v>280</v>
      </c>
      <c r="C27147" s="218">
        <v>0.81369999999999998</v>
      </c>
    </row>
    <row r="27148" spans="1:3" ht="15" customHeight="1" x14ac:dyDescent="0.25">
      <c r="A27148" s="216">
        <v>45624</v>
      </c>
      <c r="B27148" s="217" t="s">
        <v>280</v>
      </c>
      <c r="C27148" s="218">
        <v>0.82720000000000005</v>
      </c>
    </row>
    <row r="27149" spans="1:3" ht="15" customHeight="1" x14ac:dyDescent="0.25">
      <c r="A27149" s="216">
        <v>45625</v>
      </c>
      <c r="B27149" s="217" t="s">
        <v>280</v>
      </c>
      <c r="C27149" s="218">
        <v>0.86799999999999999</v>
      </c>
    </row>
    <row r="27150" spans="1:3" ht="15" customHeight="1" x14ac:dyDescent="0.25">
      <c r="A27150" s="216">
        <v>45628</v>
      </c>
      <c r="B27150" s="217" t="s">
        <v>280</v>
      </c>
      <c r="C27150" s="218">
        <v>0.88149999999999995</v>
      </c>
    </row>
    <row r="27151" spans="1:3" ht="15" customHeight="1" x14ac:dyDescent="0.25">
      <c r="A27151" s="216">
        <v>45629</v>
      </c>
      <c r="B27151" s="217" t="s">
        <v>280</v>
      </c>
      <c r="C27151" s="218">
        <v>0.89510000000000001</v>
      </c>
    </row>
    <row r="27152" spans="1:3" ht="15" customHeight="1" x14ac:dyDescent="0.25">
      <c r="A27152" s="216">
        <v>45630</v>
      </c>
      <c r="B27152" s="217" t="s">
        <v>280</v>
      </c>
      <c r="C27152" s="218">
        <v>0.90869999999999995</v>
      </c>
    </row>
    <row r="27153" spans="1:3" ht="15" customHeight="1" x14ac:dyDescent="0.25">
      <c r="A27153" s="216">
        <v>45631</v>
      </c>
      <c r="B27153" s="217" t="s">
        <v>280</v>
      </c>
      <c r="C27153" s="218">
        <v>0.92230000000000001</v>
      </c>
    </row>
    <row r="27154" spans="1:3" ht="15" customHeight="1" x14ac:dyDescent="0.25">
      <c r="A27154" s="216">
        <v>45632</v>
      </c>
      <c r="B27154" s="217" t="s">
        <v>280</v>
      </c>
      <c r="C27154" s="218">
        <v>0.96309999999999996</v>
      </c>
    </row>
    <row r="27155" spans="1:3" ht="15" customHeight="1" x14ac:dyDescent="0.25">
      <c r="A27155" s="216">
        <v>45635</v>
      </c>
      <c r="B27155" s="217" t="s">
        <v>280</v>
      </c>
      <c r="C27155" s="218">
        <v>0.97670000000000001</v>
      </c>
    </row>
    <row r="27156" spans="1:3" ht="15" customHeight="1" x14ac:dyDescent="0.25">
      <c r="A27156" s="216">
        <v>45636</v>
      </c>
      <c r="B27156" s="217" t="s">
        <v>280</v>
      </c>
      <c r="C27156" s="218">
        <v>0.99039999999999995</v>
      </c>
    </row>
    <row r="27157" spans="1:3" ht="15" customHeight="1" x14ac:dyDescent="0.25">
      <c r="A27157" s="216">
        <v>45637</v>
      </c>
      <c r="B27157" s="217" t="s">
        <v>280</v>
      </c>
      <c r="C27157" s="218">
        <v>1.004</v>
      </c>
    </row>
    <row r="27158" spans="1:3" ht="15" customHeight="1" x14ac:dyDescent="0.25">
      <c r="A27158" s="216">
        <v>45638</v>
      </c>
      <c r="B27158" s="217" t="s">
        <v>280</v>
      </c>
      <c r="C27158" s="218">
        <v>1.0176000000000001</v>
      </c>
    </row>
    <row r="27159" spans="1:3" ht="15" customHeight="1" x14ac:dyDescent="0.25">
      <c r="A27159" s="216">
        <v>45639</v>
      </c>
      <c r="B27159" s="217" t="s">
        <v>280</v>
      </c>
      <c r="C27159" s="218">
        <v>1.0585</v>
      </c>
    </row>
    <row r="27160" spans="1:3" ht="15" customHeight="1" x14ac:dyDescent="0.25">
      <c r="A27160" s="216">
        <v>45642</v>
      </c>
      <c r="B27160" s="217" t="s">
        <v>280</v>
      </c>
      <c r="C27160" s="218">
        <v>1.0721000000000001</v>
      </c>
    </row>
    <row r="27161" spans="1:3" ht="15" customHeight="1" x14ac:dyDescent="0.25">
      <c r="A27161" s="216">
        <v>45643</v>
      </c>
      <c r="B27161" s="217" t="s">
        <v>280</v>
      </c>
      <c r="C27161" s="218">
        <v>1.0855999999999999</v>
      </c>
    </row>
    <row r="27162" spans="1:3" ht="15" customHeight="1" x14ac:dyDescent="0.25">
      <c r="A27162" s="216">
        <v>45644</v>
      </c>
      <c r="B27162" s="217" t="s">
        <v>280</v>
      </c>
      <c r="C27162" s="218">
        <v>1.0992</v>
      </c>
    </row>
    <row r="27163" spans="1:3" ht="15" customHeight="1" x14ac:dyDescent="0.25">
      <c r="A27163" s="216">
        <v>45645</v>
      </c>
      <c r="B27163" s="217" t="s">
        <v>280</v>
      </c>
      <c r="C27163" s="218">
        <v>1.1124000000000001</v>
      </c>
    </row>
    <row r="27164" spans="1:3" ht="15" customHeight="1" x14ac:dyDescent="0.25">
      <c r="A27164" s="216">
        <v>45646</v>
      </c>
      <c r="B27164" s="217" t="s">
        <v>280</v>
      </c>
      <c r="C27164" s="218">
        <v>1.1520999999999999</v>
      </c>
    </row>
    <row r="27165" spans="1:3" ht="15" customHeight="1" x14ac:dyDescent="0.25">
      <c r="A27165" s="216">
        <v>45649</v>
      </c>
      <c r="B27165" s="217" t="s">
        <v>280</v>
      </c>
      <c r="C27165" s="218">
        <v>1.1652</v>
      </c>
    </row>
    <row r="27166" spans="1:3" ht="15" customHeight="1" x14ac:dyDescent="0.25">
      <c r="A27166" s="216">
        <v>45650</v>
      </c>
      <c r="B27166" s="217" t="s">
        <v>280</v>
      </c>
      <c r="C27166" s="218">
        <v>1.1783999999999999</v>
      </c>
    </row>
    <row r="27167" spans="1:3" ht="15" customHeight="1" x14ac:dyDescent="0.25">
      <c r="A27167" s="216">
        <v>45651</v>
      </c>
      <c r="B27167" s="217" t="s">
        <v>280</v>
      </c>
      <c r="C27167" s="218">
        <v>1.1917</v>
      </c>
    </row>
    <row r="27168" spans="1:3" ht="15" customHeight="1" x14ac:dyDescent="0.25">
      <c r="A27168" s="216">
        <v>45652</v>
      </c>
      <c r="B27168" s="217" t="s">
        <v>280</v>
      </c>
      <c r="C27168" s="218">
        <v>1.2049000000000001</v>
      </c>
    </row>
    <row r="27169" spans="1:3" ht="15" customHeight="1" x14ac:dyDescent="0.25">
      <c r="A27169" s="216">
        <v>45653</v>
      </c>
      <c r="B27169" s="217" t="s">
        <v>280</v>
      </c>
      <c r="C27169" s="218">
        <v>1.2450000000000001</v>
      </c>
    </row>
    <row r="27170" spans="1:3" ht="15" customHeight="1" x14ac:dyDescent="0.25">
      <c r="A27170" s="216">
        <v>45656</v>
      </c>
      <c r="B27170" s="217" t="s">
        <v>280</v>
      </c>
      <c r="C27170" s="218">
        <v>1.2583</v>
      </c>
    </row>
    <row r="27171" spans="1:3" ht="15" customHeight="1" x14ac:dyDescent="0.25">
      <c r="A27171" s="216">
        <v>45657</v>
      </c>
      <c r="B27171" s="217" t="s">
        <v>280</v>
      </c>
      <c r="C27171" s="218">
        <v>1.2715000000000001</v>
      </c>
    </row>
    <row r="27172" spans="1:3" ht="15" customHeight="1" x14ac:dyDescent="0.25">
      <c r="A27172" s="216">
        <v>45659</v>
      </c>
      <c r="B27172" s="217" t="s">
        <v>280</v>
      </c>
      <c r="C27172" s="218">
        <v>1.298</v>
      </c>
    </row>
    <row r="27173" spans="1:3" ht="15" customHeight="1" x14ac:dyDescent="0.25">
      <c r="A27173" s="216">
        <v>45660</v>
      </c>
      <c r="B27173" s="217" t="s">
        <v>280</v>
      </c>
      <c r="C27173" s="218">
        <v>1.3373999999999999</v>
      </c>
    </row>
    <row r="27174" spans="1:3" ht="15" customHeight="1" x14ac:dyDescent="0.25">
      <c r="A27174" s="216">
        <v>45663</v>
      </c>
      <c r="B27174" s="217" t="s">
        <v>280</v>
      </c>
      <c r="C27174" s="218">
        <v>1.3504</v>
      </c>
    </row>
    <row r="27175" spans="1:3" ht="15" customHeight="1" x14ac:dyDescent="0.25">
      <c r="A27175" s="216">
        <v>45664</v>
      </c>
      <c r="B27175" s="217" t="s">
        <v>280</v>
      </c>
      <c r="C27175" s="218">
        <v>1.3634999999999999</v>
      </c>
    </row>
    <row r="27176" spans="1:3" ht="15" customHeight="1" x14ac:dyDescent="0.25">
      <c r="A27176" s="216">
        <v>45665</v>
      </c>
      <c r="B27176" s="217" t="s">
        <v>280</v>
      </c>
      <c r="C27176" s="218">
        <v>1.3765000000000001</v>
      </c>
    </row>
    <row r="27177" spans="1:3" ht="15" customHeight="1" x14ac:dyDescent="0.25">
      <c r="A27177" s="216">
        <v>45666</v>
      </c>
      <c r="B27177" s="217" t="s">
        <v>280</v>
      </c>
      <c r="C27177" s="218">
        <v>1.3896999999999999</v>
      </c>
    </row>
    <row r="27178" spans="1:3" ht="15" customHeight="1" x14ac:dyDescent="0.25">
      <c r="A27178" s="216">
        <v>45667</v>
      </c>
      <c r="B27178" s="217" t="s">
        <v>280</v>
      </c>
      <c r="C27178" s="218">
        <v>1.429</v>
      </c>
    </row>
    <row r="27179" spans="1:3" ht="15" customHeight="1" x14ac:dyDescent="0.25">
      <c r="A27179" s="216">
        <v>45670</v>
      </c>
      <c r="B27179" s="217" t="s">
        <v>280</v>
      </c>
      <c r="C27179" s="218">
        <v>1.4421999999999999</v>
      </c>
    </row>
    <row r="27180" spans="1:3" ht="15" customHeight="1" x14ac:dyDescent="0.25">
      <c r="A27180" s="216">
        <v>45671</v>
      </c>
      <c r="B27180" s="217" t="s">
        <v>280</v>
      </c>
      <c r="C27180" s="218">
        <v>1.4553</v>
      </c>
    </row>
    <row r="27181" spans="1:3" ht="15" customHeight="1" x14ac:dyDescent="0.25">
      <c r="A27181" s="216">
        <v>45672</v>
      </c>
      <c r="B27181" s="217" t="s">
        <v>280</v>
      </c>
      <c r="C27181" s="218">
        <v>1.4682999999999999</v>
      </c>
    </row>
    <row r="27182" spans="1:3" ht="15" customHeight="1" x14ac:dyDescent="0.25">
      <c r="A27182" s="216">
        <v>45673</v>
      </c>
      <c r="B27182" s="217" t="s">
        <v>280</v>
      </c>
      <c r="C27182" s="218">
        <v>1.4814000000000001</v>
      </c>
    </row>
    <row r="27183" spans="1:3" ht="15" customHeight="1" x14ac:dyDescent="0.25">
      <c r="A27183" s="216">
        <v>45674</v>
      </c>
      <c r="B27183" s="217" t="s">
        <v>280</v>
      </c>
      <c r="C27183" s="218">
        <v>1.5334000000000001</v>
      </c>
    </row>
    <row r="27184" spans="1:3" ht="15" customHeight="1" x14ac:dyDescent="0.25">
      <c r="A27184" s="216">
        <v>45678</v>
      </c>
      <c r="B27184" s="217" t="s">
        <v>280</v>
      </c>
      <c r="C27184" s="218">
        <v>1.5464</v>
      </c>
    </row>
    <row r="27185" spans="1:3" ht="15" customHeight="1" x14ac:dyDescent="0.25">
      <c r="A27185" s="216">
        <v>45679</v>
      </c>
      <c r="B27185" s="217" t="s">
        <v>280</v>
      </c>
      <c r="C27185" s="218">
        <v>1.5593999999999999</v>
      </c>
    </row>
    <row r="27186" spans="1:3" ht="15" customHeight="1" x14ac:dyDescent="0.25">
      <c r="A27186" s="216">
        <v>45680</v>
      </c>
      <c r="B27186" s="217" t="s">
        <v>280</v>
      </c>
      <c r="C27186" s="218">
        <v>1.5724</v>
      </c>
    </row>
    <row r="27187" spans="1:3" ht="15" customHeight="1" x14ac:dyDescent="0.25">
      <c r="A27187" s="216">
        <v>45681</v>
      </c>
      <c r="B27187" s="217" t="s">
        <v>280</v>
      </c>
      <c r="C27187" s="218">
        <v>1.6116999999999999</v>
      </c>
    </row>
    <row r="27188" spans="1:3" ht="15" customHeight="1" x14ac:dyDescent="0.25">
      <c r="A27188" s="216">
        <v>45684</v>
      </c>
      <c r="B27188" s="217" t="s">
        <v>280</v>
      </c>
      <c r="C27188" s="218">
        <v>1.6249</v>
      </c>
    </row>
    <row r="27189" spans="1:3" ht="15" customHeight="1" x14ac:dyDescent="0.25">
      <c r="A27189" s="216">
        <v>45685</v>
      </c>
      <c r="B27189" s="217" t="s">
        <v>280</v>
      </c>
      <c r="C27189" s="218">
        <v>1.6378999999999999</v>
      </c>
    </row>
    <row r="27190" spans="1:3" ht="15" customHeight="1" x14ac:dyDescent="0.25">
      <c r="A27190" s="216">
        <v>45686</v>
      </c>
      <c r="B27190" s="217" t="s">
        <v>280</v>
      </c>
      <c r="C27190" s="218">
        <v>1.651</v>
      </c>
    </row>
    <row r="27191" spans="1:3" ht="15" customHeight="1" x14ac:dyDescent="0.25">
      <c r="A27191" s="216">
        <v>45687</v>
      </c>
      <c r="B27191" s="217" t="s">
        <v>280</v>
      </c>
      <c r="C27191" s="218">
        <v>1.6640999999999999</v>
      </c>
    </row>
    <row r="27192" spans="1:3" ht="15" customHeight="1" x14ac:dyDescent="0.25">
      <c r="A27192" s="216">
        <v>45688</v>
      </c>
      <c r="B27192" s="217" t="s">
        <v>280</v>
      </c>
      <c r="C27192" s="218">
        <v>1.7032</v>
      </c>
    </row>
    <row r="27193" spans="1:3" ht="15" customHeight="1" x14ac:dyDescent="0.25">
      <c r="A27193" s="216">
        <v>45691</v>
      </c>
      <c r="B27193" s="217" t="s">
        <v>280</v>
      </c>
      <c r="C27193" s="218">
        <v>1.7161999999999999</v>
      </c>
    </row>
    <row r="27194" spans="1:3" ht="15" customHeight="1" x14ac:dyDescent="0.25">
      <c r="A27194" s="216">
        <v>45692</v>
      </c>
      <c r="B27194" s="217" t="s">
        <v>280</v>
      </c>
      <c r="C27194" s="218">
        <v>1.7292000000000001</v>
      </c>
    </row>
    <row r="27195" spans="1:3" ht="15" customHeight="1" x14ac:dyDescent="0.25">
      <c r="A27195" s="216">
        <v>45693</v>
      </c>
      <c r="B27195" s="217" t="s">
        <v>280</v>
      </c>
      <c r="C27195" s="218">
        <v>1.7422</v>
      </c>
    </row>
    <row r="27196" spans="1:3" ht="15" customHeight="1" x14ac:dyDescent="0.25">
      <c r="A27196" s="216">
        <v>45694</v>
      </c>
      <c r="B27196" s="217" t="s">
        <v>280</v>
      </c>
      <c r="C27196" s="218">
        <v>1.7552000000000001</v>
      </c>
    </row>
    <row r="27197" spans="1:3" ht="15" customHeight="1" x14ac:dyDescent="0.25">
      <c r="A27197" s="216">
        <v>45695</v>
      </c>
      <c r="B27197" s="217" t="s">
        <v>280</v>
      </c>
      <c r="C27197" s="218">
        <v>1.7943</v>
      </c>
    </row>
    <row r="27198" spans="1:3" ht="15" customHeight="1" x14ac:dyDescent="0.25">
      <c r="A27198" s="216">
        <v>45698</v>
      </c>
      <c r="B27198" s="217" t="s">
        <v>280</v>
      </c>
      <c r="C27198" s="218">
        <v>1.8072999999999999</v>
      </c>
    </row>
    <row r="27199" spans="1:3" ht="15" customHeight="1" x14ac:dyDescent="0.25">
      <c r="A27199" s="216">
        <v>45699</v>
      </c>
      <c r="B27199" s="217" t="s">
        <v>280</v>
      </c>
      <c r="C27199" s="218">
        <v>1.8203</v>
      </c>
    </row>
    <row r="27200" spans="1:3" ht="15" customHeight="1" x14ac:dyDescent="0.25">
      <c r="A27200" s="216">
        <v>45700</v>
      </c>
      <c r="B27200" s="217" t="s">
        <v>280</v>
      </c>
      <c r="C27200" s="218">
        <v>1.8331999999999999</v>
      </c>
    </row>
    <row r="27201" spans="1:3" ht="15" customHeight="1" x14ac:dyDescent="0.25">
      <c r="A27201" s="216">
        <v>45701</v>
      </c>
      <c r="B27201" s="217" t="s">
        <v>280</v>
      </c>
      <c r="C27201" s="218">
        <v>1.8462000000000001</v>
      </c>
    </row>
    <row r="27202" spans="1:3" ht="15" customHeight="1" x14ac:dyDescent="0.25">
      <c r="A27202" s="216">
        <v>45702</v>
      </c>
      <c r="B27202" s="217" t="s">
        <v>280</v>
      </c>
      <c r="C27202" s="218">
        <v>1.8983000000000001</v>
      </c>
    </row>
    <row r="27203" spans="1:3" ht="15" customHeight="1" x14ac:dyDescent="0.25">
      <c r="A27203" s="216">
        <v>45706</v>
      </c>
      <c r="B27203" s="217" t="s">
        <v>280</v>
      </c>
      <c r="C27203" s="218">
        <v>1.9112</v>
      </c>
    </row>
    <row r="27204" spans="1:3" ht="15" customHeight="1" x14ac:dyDescent="0.25">
      <c r="A27204" s="216">
        <v>45707</v>
      </c>
      <c r="B27204" s="217" t="s">
        <v>280</v>
      </c>
      <c r="C27204" s="218">
        <v>1.9241999999999999</v>
      </c>
    </row>
    <row r="27205" spans="1:3" ht="15" customHeight="1" x14ac:dyDescent="0.25">
      <c r="A27205" s="216">
        <v>45708</v>
      </c>
      <c r="B27205" s="217" t="s">
        <v>280</v>
      </c>
      <c r="C27205" s="218">
        <v>1.9372</v>
      </c>
    </row>
    <row r="27206" spans="1:3" ht="15" customHeight="1" x14ac:dyDescent="0.25">
      <c r="A27206" s="216">
        <v>45709</v>
      </c>
      <c r="B27206" s="217" t="s">
        <v>280</v>
      </c>
      <c r="C27206" s="218">
        <v>1.9761</v>
      </c>
    </row>
    <row r="27207" spans="1:3" ht="15" customHeight="1" x14ac:dyDescent="0.25">
      <c r="A27207" s="216">
        <v>45712</v>
      </c>
      <c r="B27207" s="217" t="s">
        <v>280</v>
      </c>
      <c r="C27207" s="218">
        <v>1.9891000000000001</v>
      </c>
    </row>
    <row r="27208" spans="1:3" ht="15" customHeight="1" x14ac:dyDescent="0.25">
      <c r="A27208" s="216">
        <v>45713</v>
      </c>
      <c r="B27208" s="217" t="s">
        <v>280</v>
      </c>
      <c r="C27208" s="218">
        <v>2.0019999999999998</v>
      </c>
    </row>
    <row r="27209" spans="1:3" ht="15" customHeight="1" x14ac:dyDescent="0.25">
      <c r="A27209" s="216">
        <v>45714</v>
      </c>
      <c r="B27209" s="217" t="s">
        <v>280</v>
      </c>
      <c r="C27209" s="218">
        <v>2.0148999999999999</v>
      </c>
    </row>
    <row r="27210" spans="1:3" ht="15" customHeight="1" x14ac:dyDescent="0.25">
      <c r="A27210" s="216">
        <v>45715</v>
      </c>
      <c r="B27210" s="217" t="s">
        <v>280</v>
      </c>
      <c r="C27210" s="218">
        <v>2.0278999999999998</v>
      </c>
    </row>
    <row r="27211" spans="1:3" ht="15" customHeight="1" x14ac:dyDescent="0.25">
      <c r="A27211" s="216">
        <v>45716</v>
      </c>
      <c r="B27211" s="217" t="s">
        <v>280</v>
      </c>
      <c r="C27211" s="218">
        <v>2.0668000000000002</v>
      </c>
    </row>
    <row r="27212" spans="1:3" ht="15" customHeight="1" x14ac:dyDescent="0.25">
      <c r="A27212" s="216">
        <v>45719</v>
      </c>
      <c r="B27212" s="217" t="s">
        <v>280</v>
      </c>
      <c r="C27212" s="218">
        <v>2.0796999999999999</v>
      </c>
    </row>
    <row r="27213" spans="1:3" ht="15" customHeight="1" x14ac:dyDescent="0.25">
      <c r="A27213" s="216">
        <v>45720</v>
      </c>
      <c r="B27213" s="217" t="s">
        <v>280</v>
      </c>
      <c r="C27213" s="218">
        <v>2.0926</v>
      </c>
    </row>
    <row r="27214" spans="1:3" ht="15" customHeight="1" x14ac:dyDescent="0.25">
      <c r="A27214" s="216">
        <v>45721</v>
      </c>
      <c r="B27214" s="217" t="s">
        <v>280</v>
      </c>
      <c r="C27214" s="218">
        <v>2.1053999999999999</v>
      </c>
    </row>
    <row r="27215" spans="1:3" ht="15" customHeight="1" x14ac:dyDescent="0.25">
      <c r="A27215" s="216">
        <v>45722</v>
      </c>
      <c r="B27215" s="217" t="s">
        <v>280</v>
      </c>
      <c r="C27215" s="218">
        <v>2.1183000000000001</v>
      </c>
    </row>
    <row r="27216" spans="1:3" ht="15" customHeight="1" x14ac:dyDescent="0.25">
      <c r="A27216" s="216">
        <v>45723</v>
      </c>
      <c r="B27216" s="217" t="s">
        <v>280</v>
      </c>
      <c r="C27216" s="218">
        <v>2.1568999999999998</v>
      </c>
    </row>
    <row r="27217" spans="1:3" ht="15" customHeight="1" x14ac:dyDescent="0.25">
      <c r="A27217" s="216">
        <v>45726</v>
      </c>
      <c r="B27217" s="217" t="s">
        <v>280</v>
      </c>
      <c r="C27217" s="218">
        <v>2.1698</v>
      </c>
    </row>
    <row r="27218" spans="1:3" ht="15" customHeight="1" x14ac:dyDescent="0.25">
      <c r="A27218" s="216">
        <v>45727</v>
      </c>
      <c r="B27218" s="217" t="s">
        <v>280</v>
      </c>
      <c r="C27218" s="218">
        <v>2.1827999999999999</v>
      </c>
    </row>
    <row r="27219" spans="1:3" ht="15" customHeight="1" x14ac:dyDescent="0.25">
      <c r="A27219" s="216">
        <v>45728</v>
      </c>
      <c r="B27219" s="217" t="s">
        <v>280</v>
      </c>
      <c r="C27219" s="218">
        <v>2.1956000000000002</v>
      </c>
    </row>
    <row r="27220" spans="1:3" ht="15" customHeight="1" x14ac:dyDescent="0.25">
      <c r="A27220" s="216">
        <v>45729</v>
      </c>
      <c r="B27220" s="217" t="s">
        <v>280</v>
      </c>
      <c r="C27220" s="218">
        <v>2.2084999999999999</v>
      </c>
    </row>
    <row r="27221" spans="1:3" ht="15" customHeight="1" x14ac:dyDescent="0.25">
      <c r="A27221" s="216">
        <v>45730</v>
      </c>
      <c r="B27221" s="217" t="s">
        <v>280</v>
      </c>
      <c r="C27221" s="218">
        <v>2.2471000000000001</v>
      </c>
    </row>
    <row r="27222" spans="1:3" ht="15" customHeight="1" x14ac:dyDescent="0.25">
      <c r="A27222" s="216">
        <v>45733</v>
      </c>
      <c r="B27222" s="217" t="s">
        <v>280</v>
      </c>
      <c r="C27222" s="218">
        <v>2.2599999999999998</v>
      </c>
    </row>
    <row r="27223" spans="1:3" ht="15" customHeight="1" x14ac:dyDescent="0.25">
      <c r="A27223" s="216">
        <v>45734</v>
      </c>
      <c r="B27223" s="217" t="s">
        <v>280</v>
      </c>
      <c r="C27223" s="218">
        <v>2.2728999999999999</v>
      </c>
    </row>
    <row r="27224" spans="1:3" ht="15" customHeight="1" x14ac:dyDescent="0.25">
      <c r="A27224" s="216">
        <v>45735</v>
      </c>
      <c r="B27224" s="217" t="s">
        <v>280</v>
      </c>
      <c r="C27224" s="218">
        <v>2.2856999999999998</v>
      </c>
    </row>
    <row r="27225" spans="1:3" ht="15" customHeight="1" x14ac:dyDescent="0.25">
      <c r="A27225" s="216">
        <v>45736</v>
      </c>
      <c r="B27225" s="217" t="s">
        <v>280</v>
      </c>
      <c r="C27225" s="218">
        <v>2.2985000000000002</v>
      </c>
    </row>
    <row r="27226" spans="1:3" ht="15" customHeight="1" x14ac:dyDescent="0.25">
      <c r="A27226" s="216">
        <v>45737</v>
      </c>
      <c r="B27226" s="217" t="s">
        <v>280</v>
      </c>
      <c r="C27226" s="218">
        <v>2.3371</v>
      </c>
    </row>
    <row r="27227" spans="1:3" ht="15" customHeight="1" x14ac:dyDescent="0.25">
      <c r="A27227" s="216">
        <v>45740</v>
      </c>
      <c r="B27227" s="217" t="s">
        <v>280</v>
      </c>
      <c r="C27227" s="218">
        <v>2.3498999999999999</v>
      </c>
    </row>
    <row r="27228" spans="1:3" ht="15" customHeight="1" x14ac:dyDescent="0.25">
      <c r="A27228" s="216">
        <v>45741</v>
      </c>
      <c r="B27228" s="217" t="s">
        <v>280</v>
      </c>
      <c r="C27228" s="218">
        <v>2.3626999999999998</v>
      </c>
    </row>
    <row r="27229" spans="1:3" ht="15" customHeight="1" x14ac:dyDescent="0.25">
      <c r="A27229" s="216">
        <v>45742</v>
      </c>
      <c r="B27229" s="217" t="s">
        <v>280</v>
      </c>
      <c r="C27229" s="218">
        <v>2.3755999999999999</v>
      </c>
    </row>
    <row r="27230" spans="1:3" ht="15" customHeight="1" x14ac:dyDescent="0.25">
      <c r="A27230" s="216">
        <v>45743</v>
      </c>
      <c r="B27230" s="217" t="s">
        <v>280</v>
      </c>
      <c r="C27230" s="218">
        <v>2.3885000000000001</v>
      </c>
    </row>
    <row r="27231" spans="1:3" ht="15" customHeight="1" x14ac:dyDescent="0.25">
      <c r="A27231" s="216">
        <v>45744</v>
      </c>
      <c r="B27231" s="217" t="s">
        <v>280</v>
      </c>
      <c r="C27231" s="218">
        <v>2.4272</v>
      </c>
    </row>
    <row r="27232" spans="1:3" ht="15" customHeight="1" x14ac:dyDescent="0.25">
      <c r="A27232" s="216">
        <v>45747</v>
      </c>
      <c r="B27232" s="217" t="s">
        <v>280</v>
      </c>
      <c r="C27232" s="218">
        <v>2.4401000000000002</v>
      </c>
    </row>
    <row r="27233" spans="1:3" ht="15" customHeight="1" x14ac:dyDescent="0.25">
      <c r="A27233" s="216">
        <v>45748</v>
      </c>
      <c r="B27233" s="217" t="s">
        <v>280</v>
      </c>
      <c r="C27233" s="218">
        <v>2.4529999999999998</v>
      </c>
    </row>
    <row r="27234" spans="1:3" ht="15" customHeight="1" x14ac:dyDescent="0.25">
      <c r="A27234" s="216">
        <v>45749</v>
      </c>
      <c r="B27234" s="217" t="s">
        <v>280</v>
      </c>
      <c r="C27234" s="218">
        <v>2.4659</v>
      </c>
    </row>
    <row r="27235" spans="1:3" ht="15" customHeight="1" x14ac:dyDescent="0.25">
      <c r="A27235" s="216">
        <v>45750</v>
      </c>
      <c r="B27235" s="217" t="s">
        <v>280</v>
      </c>
      <c r="C27235" s="218">
        <v>2.4788000000000001</v>
      </c>
    </row>
    <row r="27236" spans="1:3" ht="15" customHeight="1" x14ac:dyDescent="0.25">
      <c r="A27236" s="216">
        <v>45751</v>
      </c>
      <c r="B27236" s="217" t="s">
        <v>280</v>
      </c>
      <c r="C27236" s="218">
        <v>2.5173000000000001</v>
      </c>
    </row>
    <row r="27237" spans="1:3" ht="15" customHeight="1" x14ac:dyDescent="0.25">
      <c r="A27237" s="216">
        <v>45754</v>
      </c>
      <c r="B27237" s="217" t="s">
        <v>280</v>
      </c>
      <c r="C27237" s="218">
        <v>2.5301</v>
      </c>
    </row>
    <row r="27238" spans="1:3" ht="15" customHeight="1" x14ac:dyDescent="0.25">
      <c r="A27238" s="216">
        <v>45755</v>
      </c>
      <c r="B27238" s="217" t="s">
        <v>280</v>
      </c>
      <c r="C27238" s="218">
        <v>2.5430000000000001</v>
      </c>
    </row>
    <row r="27239" spans="1:3" ht="15" customHeight="1" x14ac:dyDescent="0.25">
      <c r="A27239" s="216">
        <v>45756</v>
      </c>
      <c r="B27239" s="217" t="s">
        <v>280</v>
      </c>
      <c r="C27239" s="218">
        <v>2.5558999999999998</v>
      </c>
    </row>
    <row r="27240" spans="1:3" ht="15" customHeight="1" x14ac:dyDescent="0.25">
      <c r="A27240" s="216">
        <v>45757</v>
      </c>
      <c r="B27240" s="217" t="s">
        <v>280</v>
      </c>
      <c r="C27240" s="218">
        <v>2.5688</v>
      </c>
    </row>
    <row r="27241" spans="1:3" ht="15" customHeight="1" x14ac:dyDescent="0.25">
      <c r="A27241" s="216">
        <v>45758</v>
      </c>
      <c r="B27241" s="217" t="s">
        <v>280</v>
      </c>
      <c r="C27241" s="218">
        <v>2.6073</v>
      </c>
    </row>
    <row r="27242" spans="1:3" ht="15" customHeight="1" x14ac:dyDescent="0.25">
      <c r="A27242" s="216">
        <v>45761</v>
      </c>
      <c r="B27242" s="217" t="s">
        <v>280</v>
      </c>
      <c r="C27242" s="218">
        <v>2.6202000000000001</v>
      </c>
    </row>
    <row r="27243" spans="1:3" ht="15" customHeight="1" x14ac:dyDescent="0.25">
      <c r="A27243" s="216">
        <v>45762</v>
      </c>
      <c r="B27243" s="217" t="s">
        <v>280</v>
      </c>
      <c r="C27243" s="218">
        <v>2.633</v>
      </c>
    </row>
    <row r="27244" spans="1:3" ht="15" customHeight="1" x14ac:dyDescent="0.25">
      <c r="A27244" s="216">
        <v>45763</v>
      </c>
      <c r="B27244" s="217" t="s">
        <v>280</v>
      </c>
      <c r="C27244" s="218">
        <v>2.6457999999999999</v>
      </c>
    </row>
    <row r="27245" spans="1:3" ht="15" customHeight="1" x14ac:dyDescent="0.25">
      <c r="A27245" s="216">
        <v>45764</v>
      </c>
      <c r="B27245" s="217" t="s">
        <v>280</v>
      </c>
      <c r="C27245" s="218">
        <v>2.6970000000000001</v>
      </c>
    </row>
    <row r="27246" spans="1:3" ht="15" customHeight="1" x14ac:dyDescent="0.25">
      <c r="A27246" s="216">
        <v>45768</v>
      </c>
      <c r="B27246" s="217" t="s">
        <v>280</v>
      </c>
      <c r="C27246" s="218">
        <v>2.7098</v>
      </c>
    </row>
    <row r="27247" spans="1:3" ht="15" customHeight="1" x14ac:dyDescent="0.25">
      <c r="A27247" s="216">
        <v>45769</v>
      </c>
      <c r="B27247" s="217" t="s">
        <v>280</v>
      </c>
      <c r="C27247" s="218">
        <v>2.7225999999999999</v>
      </c>
    </row>
    <row r="27248" spans="1:3" ht="15" customHeight="1" x14ac:dyDescent="0.25">
      <c r="A27248" s="216">
        <v>45770</v>
      </c>
      <c r="B27248" s="217" t="s">
        <v>280</v>
      </c>
      <c r="C27248" s="218">
        <v>2.7353999999999998</v>
      </c>
    </row>
    <row r="27249" spans="1:3" ht="15" customHeight="1" x14ac:dyDescent="0.25">
      <c r="A27249" s="216">
        <v>45771</v>
      </c>
      <c r="B27249" s="217" t="s">
        <v>280</v>
      </c>
      <c r="C27249" s="218">
        <v>2.7481</v>
      </c>
    </row>
    <row r="27250" spans="1:3" ht="15" customHeight="1" x14ac:dyDescent="0.25">
      <c r="A27250" s="216">
        <v>45772</v>
      </c>
      <c r="B27250" s="217" t="s">
        <v>280</v>
      </c>
      <c r="C27250" s="218">
        <v>2.7864</v>
      </c>
    </row>
    <row r="27251" spans="1:3" ht="15" customHeight="1" x14ac:dyDescent="0.25">
      <c r="A27251" s="216">
        <v>45775</v>
      </c>
      <c r="B27251" s="217" t="s">
        <v>280</v>
      </c>
      <c r="C27251" s="218">
        <v>2.7991999999999999</v>
      </c>
    </row>
    <row r="27252" spans="1:3" ht="15" customHeight="1" x14ac:dyDescent="0.25">
      <c r="A27252" s="216">
        <v>45776</v>
      </c>
      <c r="B27252" s="217" t="s">
        <v>280</v>
      </c>
      <c r="C27252" s="218">
        <v>2.8121</v>
      </c>
    </row>
    <row r="27253" spans="1:3" ht="15" customHeight="1" x14ac:dyDescent="0.25">
      <c r="A27253" s="216">
        <v>45777</v>
      </c>
      <c r="B27253" s="217" t="s">
        <v>280</v>
      </c>
      <c r="C27253" s="218">
        <v>2.8250000000000002</v>
      </c>
    </row>
    <row r="27254" spans="1:3" ht="15" customHeight="1" x14ac:dyDescent="0.25">
      <c r="A27254" s="216">
        <v>45778</v>
      </c>
      <c r="B27254" s="217" t="s">
        <v>280</v>
      </c>
      <c r="C27254" s="218">
        <v>2.8378999999999999</v>
      </c>
    </row>
    <row r="27255" spans="1:3" ht="15" customHeight="1" x14ac:dyDescent="0.25">
      <c r="A27255" s="216">
        <v>45779</v>
      </c>
      <c r="B27255" s="217" t="s">
        <v>280</v>
      </c>
      <c r="C27255" s="218">
        <v>2.8765999999999998</v>
      </c>
    </row>
    <row r="27256" spans="1:3" ht="15" customHeight="1" x14ac:dyDescent="0.25">
      <c r="A27256" s="216">
        <v>45782</v>
      </c>
      <c r="B27256" s="217" t="s">
        <v>280</v>
      </c>
      <c r="C27256" s="218">
        <v>2.8895</v>
      </c>
    </row>
    <row r="27257" spans="1:3" ht="15" customHeight="1" x14ac:dyDescent="0.25">
      <c r="A27257" s="216">
        <v>45783</v>
      </c>
      <c r="B27257" s="217" t="s">
        <v>280</v>
      </c>
      <c r="C27257" s="218">
        <v>2.9024000000000001</v>
      </c>
    </row>
    <row r="27258" spans="1:3" ht="15" customHeight="1" x14ac:dyDescent="0.25">
      <c r="A27258" s="216">
        <v>45784</v>
      </c>
      <c r="B27258" s="217" t="s">
        <v>280</v>
      </c>
      <c r="C27258" s="218">
        <v>2.9152999999999998</v>
      </c>
    </row>
    <row r="27259" spans="1:3" ht="15" customHeight="1" x14ac:dyDescent="0.25">
      <c r="A27259" s="216">
        <v>45785</v>
      </c>
      <c r="B27259" s="217" t="s">
        <v>280</v>
      </c>
      <c r="C27259" s="218">
        <v>2.9281000000000001</v>
      </c>
    </row>
    <row r="27260" spans="1:3" ht="15" customHeight="1" x14ac:dyDescent="0.25">
      <c r="A27260" s="216">
        <v>45786</v>
      </c>
      <c r="B27260" s="217" t="s">
        <v>280</v>
      </c>
      <c r="C27260" s="218">
        <v>2.9666000000000001</v>
      </c>
    </row>
    <row r="27261" spans="1:3" ht="15" customHeight="1" x14ac:dyDescent="0.25">
      <c r="A27261" s="216">
        <v>45789</v>
      </c>
      <c r="B27261" s="217" t="s">
        <v>280</v>
      </c>
      <c r="C27261" s="218">
        <v>2.9794</v>
      </c>
    </row>
    <row r="27262" spans="1:3" ht="15" customHeight="1" x14ac:dyDescent="0.25">
      <c r="A27262" s="216">
        <v>45790</v>
      </c>
      <c r="B27262" s="217" t="s">
        <v>280</v>
      </c>
      <c r="C27262" s="218">
        <v>2.9922</v>
      </c>
    </row>
    <row r="27263" spans="1:3" ht="15" customHeight="1" x14ac:dyDescent="0.25">
      <c r="A27263" s="216">
        <v>45791</v>
      </c>
      <c r="B27263" s="217" t="s">
        <v>280</v>
      </c>
      <c r="C27263" s="218">
        <v>3.0051000000000001</v>
      </c>
    </row>
    <row r="27264" spans="1:3" ht="15" customHeight="1" x14ac:dyDescent="0.25">
      <c r="A27264" s="216">
        <v>45792</v>
      </c>
      <c r="B27264" s="217" t="s">
        <v>280</v>
      </c>
      <c r="C27264" s="218">
        <v>3.0179</v>
      </c>
    </row>
    <row r="27265" spans="1:3" ht="15" customHeight="1" x14ac:dyDescent="0.25">
      <c r="A27265" s="216">
        <v>45793</v>
      </c>
      <c r="B27265" s="217" t="s">
        <v>280</v>
      </c>
      <c r="C27265" s="218">
        <v>3.0565000000000002</v>
      </c>
    </row>
    <row r="27266" spans="1:3" ht="15" customHeight="1" x14ac:dyDescent="0.25">
      <c r="A27266" s="216">
        <v>45796</v>
      </c>
      <c r="B27266" s="217" t="s">
        <v>280</v>
      </c>
      <c r="C27266" s="218">
        <v>3.0693000000000001</v>
      </c>
    </row>
    <row r="27267" spans="1:3" ht="15" customHeight="1" x14ac:dyDescent="0.25">
      <c r="A27267" s="216">
        <v>45797</v>
      </c>
      <c r="B27267" s="217" t="s">
        <v>280</v>
      </c>
      <c r="C27267" s="218">
        <v>3.0821999999999998</v>
      </c>
    </row>
    <row r="27268" spans="1:3" ht="15" customHeight="1" x14ac:dyDescent="0.25">
      <c r="A27268" s="216">
        <v>45798</v>
      </c>
      <c r="B27268" s="217" t="s">
        <v>280</v>
      </c>
      <c r="C27268" s="218">
        <v>3.0950000000000002</v>
      </c>
    </row>
    <row r="27269" spans="1:3" ht="15" customHeight="1" x14ac:dyDescent="0.25">
      <c r="A27269" s="216">
        <v>45799</v>
      </c>
      <c r="B27269" s="217" t="s">
        <v>280</v>
      </c>
      <c r="C27269" s="218">
        <v>3.1078000000000001</v>
      </c>
    </row>
    <row r="27270" spans="1:3" ht="15" customHeight="1" x14ac:dyDescent="0.25">
      <c r="A27270" s="216">
        <v>45800</v>
      </c>
      <c r="B27270" s="217" t="s">
        <v>280</v>
      </c>
      <c r="C27270" s="218">
        <v>3.1591999999999998</v>
      </c>
    </row>
    <row r="27271" spans="1:3" ht="15" customHeight="1" x14ac:dyDescent="0.25">
      <c r="A27271" s="216">
        <v>45804</v>
      </c>
      <c r="B27271" s="217" t="s">
        <v>280</v>
      </c>
      <c r="C27271" s="218">
        <v>3.1720999999999999</v>
      </c>
    </row>
    <row r="27272" spans="1:3" ht="15" customHeight="1" x14ac:dyDescent="0.25">
      <c r="A27272" s="216">
        <v>45805</v>
      </c>
      <c r="B27272" s="217" t="s">
        <v>280</v>
      </c>
      <c r="C27272" s="218">
        <v>3.1850000000000001</v>
      </c>
    </row>
    <row r="27273" spans="1:3" ht="15" customHeight="1" x14ac:dyDescent="0.25">
      <c r="A27273" s="216">
        <v>45806</v>
      </c>
      <c r="B27273" s="217" t="s">
        <v>280</v>
      </c>
      <c r="C27273" s="218">
        <v>3.1979000000000002</v>
      </c>
    </row>
    <row r="27274" spans="1:3" ht="15" customHeight="1" x14ac:dyDescent="0.25">
      <c r="A27274" s="216">
        <v>45807</v>
      </c>
      <c r="B27274" s="217" t="s">
        <v>280</v>
      </c>
      <c r="C27274" s="218">
        <v>3.2366000000000001</v>
      </c>
    </row>
    <row r="27275" spans="1:3" ht="15" customHeight="1" x14ac:dyDescent="0.25">
      <c r="A27275" s="216">
        <v>45810</v>
      </c>
      <c r="B27275" s="217" t="s">
        <v>280</v>
      </c>
      <c r="C27275" s="218">
        <v>3.2494999999999998</v>
      </c>
    </row>
    <row r="27276" spans="1:3" ht="15" customHeight="1" x14ac:dyDescent="0.25">
      <c r="A27276" s="216">
        <v>45811</v>
      </c>
      <c r="B27276" s="217" t="s">
        <v>280</v>
      </c>
      <c r="C27276" s="218">
        <v>3.2624</v>
      </c>
    </row>
    <row r="27277" spans="1:3" ht="15" customHeight="1" x14ac:dyDescent="0.25">
      <c r="A27277" s="216">
        <v>45812</v>
      </c>
      <c r="B27277" s="217" t="s">
        <v>280</v>
      </c>
      <c r="C27277" s="218">
        <v>3.2753000000000001</v>
      </c>
    </row>
    <row r="27278" spans="1:3" ht="15" customHeight="1" x14ac:dyDescent="0.25">
      <c r="A27278" s="216">
        <v>45813</v>
      </c>
      <c r="B27278" s="217" t="s">
        <v>280</v>
      </c>
      <c r="C27278" s="218">
        <v>3.2881999999999998</v>
      </c>
    </row>
    <row r="27279" spans="1:3" ht="15" customHeight="1" x14ac:dyDescent="0.25">
      <c r="A27279" s="216">
        <v>45814</v>
      </c>
      <c r="B27279" s="217" t="s">
        <v>280</v>
      </c>
      <c r="C27279" s="218">
        <v>3.3266</v>
      </c>
    </row>
    <row r="27280" spans="1:3" ht="15" customHeight="1" x14ac:dyDescent="0.25">
      <c r="A27280" s="216">
        <v>45817</v>
      </c>
      <c r="B27280" s="217" t="s">
        <v>280</v>
      </c>
      <c r="C27280" s="218">
        <v>3.3393999999999999</v>
      </c>
    </row>
    <row r="27281" spans="1:3" ht="15" customHeight="1" x14ac:dyDescent="0.25">
      <c r="A27281" s="216">
        <v>45818</v>
      </c>
      <c r="B27281" s="217" t="s">
        <v>280</v>
      </c>
      <c r="C27281" s="218">
        <v>3.3521999999999998</v>
      </c>
    </row>
    <row r="27282" spans="1:3" ht="15" customHeight="1" x14ac:dyDescent="0.25">
      <c r="A27282" s="216">
        <v>45819</v>
      </c>
      <c r="B27282" s="217" t="s">
        <v>280</v>
      </c>
      <c r="C27282" s="218">
        <v>3.3651</v>
      </c>
    </row>
    <row r="27283" spans="1:3" ht="15" customHeight="1" x14ac:dyDescent="0.25">
      <c r="A27283" s="216">
        <v>45820</v>
      </c>
      <c r="B27283" s="217" t="s">
        <v>280</v>
      </c>
      <c r="C27283" s="218">
        <v>3.3778999999999999</v>
      </c>
    </row>
    <row r="27284" spans="1:3" ht="15" customHeight="1" x14ac:dyDescent="0.25">
      <c r="A27284" s="216">
        <v>45821</v>
      </c>
      <c r="B27284" s="217" t="s">
        <v>280</v>
      </c>
      <c r="C27284" s="218">
        <v>3.4165999999999999</v>
      </c>
    </row>
    <row r="27285" spans="1:3" ht="15" customHeight="1" x14ac:dyDescent="0.25">
      <c r="A27285" s="216">
        <v>45824</v>
      </c>
      <c r="B27285" s="217" t="s">
        <v>280</v>
      </c>
      <c r="C27285" s="218">
        <v>3.4293999999999998</v>
      </c>
    </row>
    <row r="27286" spans="1:3" ht="15" customHeight="1" x14ac:dyDescent="0.25">
      <c r="A27286" s="216">
        <v>45825</v>
      </c>
      <c r="B27286" s="217" t="s">
        <v>280</v>
      </c>
      <c r="C27286" s="218">
        <v>3.4422999999999999</v>
      </c>
    </row>
    <row r="27287" spans="1:3" ht="15" customHeight="1" x14ac:dyDescent="0.25">
      <c r="A27287" s="216">
        <v>45826</v>
      </c>
      <c r="B27287" s="217" t="s">
        <v>280</v>
      </c>
      <c r="C27287" s="218">
        <v>3.4681000000000002</v>
      </c>
    </row>
    <row r="27288" spans="1:3" ht="15" customHeight="1" x14ac:dyDescent="0.25">
      <c r="A27288" s="216">
        <v>45828</v>
      </c>
      <c r="B27288" s="217" t="s">
        <v>280</v>
      </c>
      <c r="C27288" s="218">
        <v>3.5066999999999999</v>
      </c>
    </row>
    <row r="27289" spans="1:3" ht="15" customHeight="1" x14ac:dyDescent="0.25">
      <c r="A27289" s="216">
        <v>45831</v>
      </c>
      <c r="B27289" s="217" t="s">
        <v>280</v>
      </c>
      <c r="C27289" s="218">
        <v>3.5196000000000001</v>
      </c>
    </row>
    <row r="27290" spans="1:3" ht="15" customHeight="1" x14ac:dyDescent="0.25">
      <c r="A27290" s="216">
        <v>45832</v>
      </c>
      <c r="B27290" s="217" t="s">
        <v>280</v>
      </c>
      <c r="C27290" s="218">
        <v>3.5325000000000002</v>
      </c>
    </row>
    <row r="27291" spans="1:3" ht="15" customHeight="1" x14ac:dyDescent="0.25">
      <c r="A27291" s="216">
        <v>45833</v>
      </c>
      <c r="B27291" s="217" t="s">
        <v>280</v>
      </c>
      <c r="C27291" s="218">
        <v>3.5453999999999999</v>
      </c>
    </row>
    <row r="27292" spans="1:3" ht="15" customHeight="1" x14ac:dyDescent="0.25">
      <c r="A27292" s="216">
        <v>45834</v>
      </c>
      <c r="B27292" s="217" t="s">
        <v>280</v>
      </c>
      <c r="C27292" s="218">
        <v>3.5583999999999998</v>
      </c>
    </row>
    <row r="27293" spans="1:3" ht="15" customHeight="1" x14ac:dyDescent="0.25">
      <c r="A27293" s="216">
        <v>45835</v>
      </c>
      <c r="B27293" s="217" t="s">
        <v>280</v>
      </c>
      <c r="C27293" s="218">
        <v>3.5973999999999999</v>
      </c>
    </row>
    <row r="27294" spans="1:3" ht="15" customHeight="1" x14ac:dyDescent="0.25">
      <c r="A27294" s="216">
        <v>45838</v>
      </c>
      <c r="B27294" s="217" t="s">
        <v>280</v>
      </c>
      <c r="C27294" s="218">
        <v>3.6103999999999998</v>
      </c>
    </row>
    <row r="27295" spans="1:3" ht="15" customHeight="1" x14ac:dyDescent="0.25">
      <c r="A27295" s="216">
        <v>45839</v>
      </c>
      <c r="B27295" s="217" t="s">
        <v>280</v>
      </c>
      <c r="C27295" s="218">
        <v>3.6234000000000002</v>
      </c>
    </row>
    <row r="27296" spans="1:3" ht="15" customHeight="1" x14ac:dyDescent="0.25">
      <c r="A27296" s="216">
        <v>45840</v>
      </c>
      <c r="B27296" s="217" t="s">
        <v>280</v>
      </c>
      <c r="C27296" s="218">
        <v>3.6364000000000001</v>
      </c>
    </row>
    <row r="27297" spans="1:3" ht="15" customHeight="1" x14ac:dyDescent="0.25">
      <c r="A27297" s="216">
        <v>45841</v>
      </c>
      <c r="B27297" s="217" t="s">
        <v>280</v>
      </c>
      <c r="C27297" s="218">
        <v>3.6884000000000001</v>
      </c>
    </row>
    <row r="27298" spans="1:3" ht="15" customHeight="1" x14ac:dyDescent="0.25">
      <c r="A27298" s="216">
        <v>45845</v>
      </c>
      <c r="B27298" s="217" t="s">
        <v>280</v>
      </c>
      <c r="C27298" s="218">
        <v>3.7012999999999998</v>
      </c>
    </row>
    <row r="27299" spans="1:3" ht="15" customHeight="1" x14ac:dyDescent="0.25">
      <c r="A27299" s="216">
        <v>45846</v>
      </c>
      <c r="B27299" s="217" t="s">
        <v>280</v>
      </c>
      <c r="C27299" s="218">
        <v>3.7141999999999999</v>
      </c>
    </row>
    <row r="27300" spans="1:3" ht="15" customHeight="1" x14ac:dyDescent="0.25">
      <c r="A27300" s="216">
        <v>45847</v>
      </c>
      <c r="B27300" s="217" t="s">
        <v>280</v>
      </c>
      <c r="C27300" s="218">
        <v>3.7271000000000001</v>
      </c>
    </row>
    <row r="27301" spans="1:3" ht="15" customHeight="1" x14ac:dyDescent="0.25">
      <c r="A27301" s="216">
        <v>45848</v>
      </c>
      <c r="B27301" s="217" t="s">
        <v>280</v>
      </c>
      <c r="C27301" s="218">
        <v>3.74</v>
      </c>
    </row>
    <row r="27302" spans="1:3" ht="15" customHeight="1" x14ac:dyDescent="0.25">
      <c r="A27302" s="216">
        <v>45849</v>
      </c>
      <c r="B27302" s="217" t="s">
        <v>280</v>
      </c>
      <c r="C27302" s="218">
        <v>3.7787999999999999</v>
      </c>
    </row>
    <row r="27303" spans="1:3" ht="15" customHeight="1" x14ac:dyDescent="0.25">
      <c r="A27303" s="216">
        <v>45852</v>
      </c>
      <c r="B27303" s="217" t="s">
        <v>280</v>
      </c>
      <c r="C27303" s="218">
        <v>3.7917000000000001</v>
      </c>
    </row>
    <row r="27304" spans="1:3" ht="15" customHeight="1" x14ac:dyDescent="0.25">
      <c r="A27304" s="216">
        <v>45853</v>
      </c>
      <c r="B27304" s="217" t="s">
        <v>280</v>
      </c>
      <c r="C27304" s="218">
        <v>3.8046000000000002</v>
      </c>
    </row>
    <row r="27305" spans="1:3" ht="15" customHeight="1" x14ac:dyDescent="0.25">
      <c r="A27305" s="216">
        <v>45854</v>
      </c>
      <c r="B27305" s="217" t="s">
        <v>280</v>
      </c>
      <c r="C27305" s="218">
        <v>3.8176000000000001</v>
      </c>
    </row>
    <row r="27306" spans="1:3" ht="15" customHeight="1" x14ac:dyDescent="0.25">
      <c r="A27306" s="216">
        <v>45855</v>
      </c>
      <c r="B27306" s="217" t="s">
        <v>280</v>
      </c>
      <c r="C27306" s="218">
        <v>3.8304999999999998</v>
      </c>
    </row>
    <row r="27307" spans="1:3" ht="15" customHeight="1" x14ac:dyDescent="0.25">
      <c r="A27307" s="216">
        <v>45856</v>
      </c>
      <c r="B27307" s="217" t="s">
        <v>280</v>
      </c>
      <c r="C27307" s="218">
        <v>3.8692000000000002</v>
      </c>
    </row>
    <row r="27308" spans="1:3" ht="15" customHeight="1" x14ac:dyDescent="0.25">
      <c r="A27308" s="216">
        <v>45859</v>
      </c>
      <c r="B27308" s="217" t="s">
        <v>280</v>
      </c>
      <c r="C27308" s="218">
        <v>3.8820000000000001</v>
      </c>
    </row>
    <row r="27309" spans="1:3" ht="15" customHeight="1" x14ac:dyDescent="0.25">
      <c r="A27309" s="216">
        <v>45860</v>
      </c>
      <c r="B27309" s="217" t="s">
        <v>280</v>
      </c>
      <c r="C27309" s="218">
        <v>3.8948999999999998</v>
      </c>
    </row>
    <row r="27310" spans="1:3" ht="15" customHeight="1" x14ac:dyDescent="0.25">
      <c r="A27310" s="216">
        <v>45861</v>
      </c>
      <c r="B27310" s="217" t="s">
        <v>280</v>
      </c>
      <c r="C27310" s="218">
        <v>3.9077000000000002</v>
      </c>
    </row>
    <row r="27311" spans="1:3" ht="15" customHeight="1" x14ac:dyDescent="0.25">
      <c r="A27311" s="216">
        <v>45862</v>
      </c>
      <c r="B27311" s="217" t="s">
        <v>280</v>
      </c>
      <c r="C27311" s="218">
        <v>3.9205999999999999</v>
      </c>
    </row>
    <row r="27312" spans="1:3" ht="15" customHeight="1" x14ac:dyDescent="0.25">
      <c r="A27312" s="216">
        <v>45863</v>
      </c>
      <c r="B27312" s="217" t="s">
        <v>280</v>
      </c>
      <c r="C27312" s="218">
        <v>3.9594</v>
      </c>
    </row>
    <row r="27313" spans="1:3" ht="15" customHeight="1" x14ac:dyDescent="0.25">
      <c r="A27313" s="216">
        <v>45866</v>
      </c>
      <c r="B27313" s="217" t="s">
        <v>280</v>
      </c>
      <c r="C27313" s="218">
        <v>3.9723000000000002</v>
      </c>
    </row>
    <row r="27314" spans="1:3" ht="15" customHeight="1" x14ac:dyDescent="0.25">
      <c r="A27314" s="216">
        <v>45867</v>
      </c>
      <c r="B27314" s="217" t="s">
        <v>280</v>
      </c>
      <c r="C27314" s="218">
        <v>3.9853000000000001</v>
      </c>
    </row>
    <row r="27315" spans="1:3" ht="15" customHeight="1" x14ac:dyDescent="0.25">
      <c r="A27315" s="216">
        <v>45868</v>
      </c>
      <c r="B27315" s="217" t="s">
        <v>280</v>
      </c>
      <c r="C27315" s="218">
        <v>3.9982000000000002</v>
      </c>
    </row>
    <row r="27316" spans="1:3" ht="15" customHeight="1" x14ac:dyDescent="0.25">
      <c r="A27316" s="216">
        <v>45869</v>
      </c>
      <c r="B27316" s="217" t="s">
        <v>280</v>
      </c>
      <c r="C27316" s="218">
        <v>4.0111999999999997</v>
      </c>
    </row>
    <row r="27317" spans="1:3" ht="15" customHeight="1" x14ac:dyDescent="0.25">
      <c r="A27317" s="216">
        <v>45870</v>
      </c>
      <c r="B27317" s="217" t="s">
        <v>280</v>
      </c>
      <c r="C27317" s="218">
        <v>4.0499000000000001</v>
      </c>
    </row>
    <row r="27318" spans="1:3" ht="15" customHeight="1" x14ac:dyDescent="0.25">
      <c r="A27318" s="216">
        <v>45873</v>
      </c>
      <c r="B27318" s="217" t="s">
        <v>280</v>
      </c>
      <c r="C27318" s="218">
        <v>4.0629</v>
      </c>
    </row>
    <row r="27319" spans="1:3" ht="15" customHeight="1" x14ac:dyDescent="0.25">
      <c r="A27319" s="216">
        <v>45874</v>
      </c>
      <c r="B27319" s="217" t="s">
        <v>280</v>
      </c>
      <c r="C27319" s="218">
        <v>4.0758000000000001</v>
      </c>
    </row>
    <row r="27320" spans="1:3" ht="15" customHeight="1" x14ac:dyDescent="0.25">
      <c r="A27320" s="216">
        <v>45875</v>
      </c>
      <c r="B27320" s="217" t="s">
        <v>280</v>
      </c>
      <c r="C27320" s="218">
        <v>4.0887000000000002</v>
      </c>
    </row>
    <row r="27321" spans="1:3" ht="15" customHeight="1" x14ac:dyDescent="0.25">
      <c r="A27321" s="216">
        <v>45876</v>
      </c>
      <c r="B27321" s="217" t="s">
        <v>280</v>
      </c>
      <c r="C27321" s="218">
        <v>4.1016000000000004</v>
      </c>
    </row>
    <row r="27322" spans="1:3" ht="15" customHeight="1" x14ac:dyDescent="0.25">
      <c r="A27322" s="216">
        <v>45877</v>
      </c>
      <c r="B27322" s="217" t="s">
        <v>280</v>
      </c>
      <c r="C27322" s="218">
        <v>4.1403999999999996</v>
      </c>
    </row>
    <row r="27323" spans="1:3" ht="15" customHeight="1" x14ac:dyDescent="0.25">
      <c r="A27323" s="216">
        <v>45880</v>
      </c>
      <c r="B27323" s="217" t="s">
        <v>280</v>
      </c>
      <c r="C27323" s="218">
        <v>4.1532999999999998</v>
      </c>
    </row>
    <row r="27324" spans="1:3" ht="15" customHeight="1" x14ac:dyDescent="0.25">
      <c r="A27324" s="216">
        <v>45881</v>
      </c>
      <c r="B27324" s="217" t="s">
        <v>280</v>
      </c>
      <c r="C27324" s="218">
        <v>4.1661999999999999</v>
      </c>
    </row>
    <row r="27325" spans="1:3" ht="15" customHeight="1" x14ac:dyDescent="0.25">
      <c r="A27325" s="216">
        <v>45882</v>
      </c>
      <c r="B27325" s="217" t="s">
        <v>280</v>
      </c>
      <c r="C27325" s="218">
        <v>4.1791</v>
      </c>
    </row>
    <row r="27326" spans="1:3" ht="15" customHeight="1" x14ac:dyDescent="0.25">
      <c r="A27326" s="216">
        <v>45883</v>
      </c>
      <c r="B27326" s="217" t="s">
        <v>280</v>
      </c>
      <c r="C27326" s="218">
        <v>4.1920000000000002</v>
      </c>
    </row>
    <row r="27327" spans="1:3" ht="15" customHeight="1" x14ac:dyDescent="0.25">
      <c r="A27327" s="216">
        <v>45884</v>
      </c>
      <c r="B27327" s="217" t="s">
        <v>280</v>
      </c>
      <c r="C27327" s="218">
        <v>4.2309000000000001</v>
      </c>
    </row>
    <row r="27328" spans="1:3" ht="15" customHeight="1" x14ac:dyDescent="0.25">
      <c r="A27328" s="216">
        <v>45887</v>
      </c>
      <c r="B27328" s="217" t="s">
        <v>280</v>
      </c>
      <c r="C27328" s="218">
        <v>4.2438000000000002</v>
      </c>
    </row>
    <row r="27329" spans="1:3" ht="15" customHeight="1" x14ac:dyDescent="0.25">
      <c r="A27329" s="216">
        <v>45888</v>
      </c>
      <c r="B27329" s="217" t="s">
        <v>280</v>
      </c>
      <c r="C27329" s="218">
        <v>4.2567000000000004</v>
      </c>
    </row>
    <row r="27330" spans="1:3" ht="15" customHeight="1" x14ac:dyDescent="0.25">
      <c r="A27330" s="216">
        <v>45889</v>
      </c>
      <c r="B27330" s="217" t="s">
        <v>280</v>
      </c>
      <c r="C27330" s="218">
        <v>4.2697000000000003</v>
      </c>
    </row>
    <row r="27331" spans="1:3" ht="15" customHeight="1" x14ac:dyDescent="0.25">
      <c r="A27331" s="216">
        <v>45890</v>
      </c>
      <c r="B27331" s="217" t="s">
        <v>280</v>
      </c>
      <c r="C27331" s="218">
        <v>4.2826000000000004</v>
      </c>
    </row>
    <row r="27332" spans="1:3" ht="15" customHeight="1" x14ac:dyDescent="0.25">
      <c r="A27332" s="216">
        <v>45891</v>
      </c>
      <c r="B27332" s="217" t="s">
        <v>280</v>
      </c>
      <c r="C27332" s="218">
        <v>4.3215000000000003</v>
      </c>
    </row>
    <row r="27333" spans="1:3" ht="15" customHeight="1" x14ac:dyDescent="0.25">
      <c r="A27333" s="216">
        <v>45894</v>
      </c>
      <c r="B27333" s="217" t="s">
        <v>280</v>
      </c>
      <c r="C27333" s="218">
        <v>4.3343999999999996</v>
      </c>
    </row>
    <row r="27334" spans="1:3" ht="15" customHeight="1" x14ac:dyDescent="0.25">
      <c r="A27334" s="216">
        <v>45895</v>
      </c>
      <c r="B27334" s="217" t="s">
        <v>280</v>
      </c>
      <c r="C27334" s="218">
        <v>4.3474000000000004</v>
      </c>
    </row>
    <row r="27335" spans="1:3" ht="15" customHeight="1" x14ac:dyDescent="0.25">
      <c r="A27335" s="216">
        <v>45896</v>
      </c>
      <c r="B27335" s="217" t="s">
        <v>280</v>
      </c>
      <c r="C27335" s="218">
        <v>4.3604000000000003</v>
      </c>
    </row>
    <row r="27336" spans="1:3" ht="15" customHeight="1" x14ac:dyDescent="0.25">
      <c r="A27336" s="216">
        <v>45897</v>
      </c>
      <c r="B27336" s="217" t="s">
        <v>280</v>
      </c>
      <c r="C27336" s="218">
        <v>4.3734000000000002</v>
      </c>
    </row>
    <row r="27337" spans="1:3" ht="15" customHeight="1" x14ac:dyDescent="0.25">
      <c r="A27337" s="216">
        <v>45898</v>
      </c>
      <c r="B27337" s="217" t="s">
        <v>280</v>
      </c>
      <c r="C27337" s="218">
        <v>4.4252000000000002</v>
      </c>
    </row>
    <row r="27338" spans="1:3" ht="15" customHeight="1" x14ac:dyDescent="0.25">
      <c r="A27338" s="216">
        <v>45902</v>
      </c>
      <c r="B27338" s="217" t="s">
        <v>280</v>
      </c>
      <c r="C27338" s="218">
        <v>4.4381000000000004</v>
      </c>
    </row>
    <row r="27339" spans="1:3" ht="15" customHeight="1" x14ac:dyDescent="0.25">
      <c r="A27339" s="216">
        <v>45903</v>
      </c>
      <c r="B27339" s="217" t="s">
        <v>280</v>
      </c>
      <c r="C27339" s="218">
        <v>4.4511000000000003</v>
      </c>
    </row>
    <row r="27340" spans="1:3" ht="15" customHeight="1" x14ac:dyDescent="0.25">
      <c r="A27340" s="216">
        <v>45904</v>
      </c>
      <c r="B27340" s="217" t="s">
        <v>280</v>
      </c>
      <c r="C27340" s="218">
        <v>4.4640000000000004</v>
      </c>
    </row>
    <row r="27341" spans="1:3" ht="15" customHeight="1" x14ac:dyDescent="0.25">
      <c r="A27341" s="216">
        <v>45905</v>
      </c>
      <c r="B27341" s="217" t="s">
        <v>280</v>
      </c>
      <c r="C27341" s="218">
        <v>4.5029000000000003</v>
      </c>
    </row>
    <row r="27342" spans="1:3" ht="15" customHeight="1" x14ac:dyDescent="0.25">
      <c r="A27342" s="216">
        <v>45908</v>
      </c>
      <c r="B27342" s="217" t="s">
        <v>280</v>
      </c>
      <c r="C27342" s="218">
        <v>4.5159000000000002</v>
      </c>
    </row>
    <row r="27343" spans="1:3" ht="15" customHeight="1" x14ac:dyDescent="0.25">
      <c r="A27343" s="216">
        <v>45909</v>
      </c>
      <c r="B27343" s="217" t="s">
        <v>280</v>
      </c>
      <c r="C27343" s="218">
        <v>4.5289999999999999</v>
      </c>
    </row>
    <row r="27344" spans="1:3" ht="15" customHeight="1" x14ac:dyDescent="0.25">
      <c r="A27344" s="216">
        <v>45910</v>
      </c>
      <c r="B27344" s="217" t="s">
        <v>280</v>
      </c>
      <c r="C27344" s="218">
        <v>4.5419</v>
      </c>
    </row>
    <row r="27345" spans="1:3" ht="15" customHeight="1" x14ac:dyDescent="0.25">
      <c r="A27345" s="216">
        <v>45911</v>
      </c>
      <c r="B27345" s="217" t="s">
        <v>280</v>
      </c>
      <c r="C27345" s="218">
        <v>4.5548999999999999</v>
      </c>
    </row>
    <row r="27346" spans="1:3" ht="15" customHeight="1" x14ac:dyDescent="0.25">
      <c r="A27346" s="216">
        <v>45912</v>
      </c>
      <c r="B27346" s="217" t="s">
        <v>280</v>
      </c>
      <c r="C27346" s="218">
        <v>4.5940000000000003</v>
      </c>
    </row>
    <row r="27347" spans="1:3" ht="15" customHeight="1" x14ac:dyDescent="0.25">
      <c r="A27347" s="216">
        <v>45915</v>
      </c>
      <c r="B27347" s="217" t="s">
        <v>280</v>
      </c>
      <c r="C27347" s="218">
        <v>4.6070000000000002</v>
      </c>
    </row>
    <row r="27348" spans="1:3" ht="15" customHeight="1" x14ac:dyDescent="0.25">
      <c r="A27348" s="216">
        <v>45916</v>
      </c>
      <c r="B27348" s="217" t="s">
        <v>280</v>
      </c>
      <c r="C27348" s="218">
        <v>4.6200999999999999</v>
      </c>
    </row>
    <row r="27349" spans="1:3" ht="15" customHeight="1" x14ac:dyDescent="0.25">
      <c r="A27349" s="216">
        <v>45917</v>
      </c>
      <c r="B27349" s="217" t="s">
        <v>280</v>
      </c>
      <c r="C27349" s="218">
        <v>4.6330999999999998</v>
      </c>
    </row>
    <row r="27350" spans="1:3" ht="15" customHeight="1" x14ac:dyDescent="0.25">
      <c r="A27350" s="216">
        <v>45918</v>
      </c>
      <c r="B27350" s="217" t="s">
        <v>280</v>
      </c>
      <c r="C27350" s="218">
        <v>4.6458000000000004</v>
      </c>
    </row>
    <row r="27351" spans="1:3" ht="15" customHeight="1" x14ac:dyDescent="0.25">
      <c r="A27351" s="216">
        <v>45919</v>
      </c>
      <c r="B27351" s="217" t="s">
        <v>280</v>
      </c>
      <c r="C27351" s="218">
        <v>4.6835000000000004</v>
      </c>
    </row>
    <row r="27352" spans="1:3" ht="15" customHeight="1" x14ac:dyDescent="0.25">
      <c r="A27352" s="216">
        <v>45922</v>
      </c>
      <c r="B27352" s="217" t="s">
        <v>280</v>
      </c>
      <c r="C27352" s="218">
        <v>4.6959999999999997</v>
      </c>
    </row>
    <row r="27353" spans="1:3" ht="15" customHeight="1" x14ac:dyDescent="0.25">
      <c r="A27353" s="216">
        <v>45923</v>
      </c>
      <c r="B27353" s="217" t="s">
        <v>280</v>
      </c>
      <c r="C27353" s="218">
        <v>4.7084000000000001</v>
      </c>
    </row>
    <row r="27354" spans="1:3" ht="15" customHeight="1" x14ac:dyDescent="0.25">
      <c r="A27354" s="216">
        <v>45924</v>
      </c>
      <c r="B27354" s="217" t="s">
        <v>280</v>
      </c>
      <c r="C27354" s="218">
        <v>4.7210999999999999</v>
      </c>
    </row>
    <row r="27355" spans="1:3" ht="15" customHeight="1" x14ac:dyDescent="0.25">
      <c r="A27355" s="216">
        <v>45925</v>
      </c>
      <c r="B27355" s="217" t="s">
        <v>280</v>
      </c>
      <c r="C27355" s="218">
        <v>4.7336999999999998</v>
      </c>
    </row>
    <row r="27356" spans="1:3" ht="15" customHeight="1" x14ac:dyDescent="0.25">
      <c r="A27356" s="216">
        <v>45926</v>
      </c>
      <c r="B27356" s="217" t="s">
        <v>280</v>
      </c>
      <c r="C27356" s="218">
        <v>4.7713999999999999</v>
      </c>
    </row>
    <row r="27357" spans="1:3" ht="15" customHeight="1" x14ac:dyDescent="0.25">
      <c r="A27357" s="216">
        <v>45929</v>
      </c>
      <c r="B27357" s="217" t="s">
        <v>280</v>
      </c>
      <c r="C27357" s="218">
        <v>4.7839999999999998</v>
      </c>
    </row>
    <row r="27358" spans="1:3" ht="15" customHeight="1" x14ac:dyDescent="0.25">
      <c r="A27358" s="216">
        <v>45930</v>
      </c>
      <c r="B27358" s="217" t="s">
        <v>280</v>
      </c>
      <c r="C27358" s="218">
        <v>4.7965</v>
      </c>
    </row>
    <row r="27359" spans="1:3" ht="15" customHeight="1" x14ac:dyDescent="0.25">
      <c r="A27359" s="216">
        <v>45566</v>
      </c>
      <c r="B27359" s="217" t="s">
        <v>334</v>
      </c>
      <c r="C27359" s="218">
        <v>1.5699999999999999E-2</v>
      </c>
    </row>
    <row r="27360" spans="1:3" ht="15" customHeight="1" x14ac:dyDescent="0.25">
      <c r="A27360" s="216">
        <v>45567</v>
      </c>
      <c r="B27360" s="217" t="s">
        <v>334</v>
      </c>
      <c r="C27360" s="218">
        <v>3.1399999999999997E-2</v>
      </c>
    </row>
    <row r="27361" spans="1:3" ht="15" customHeight="1" x14ac:dyDescent="0.25">
      <c r="A27361" s="216">
        <v>45568</v>
      </c>
      <c r="B27361" s="217" t="s">
        <v>334</v>
      </c>
      <c r="C27361" s="218">
        <v>4.7100000000000003E-2</v>
      </c>
    </row>
    <row r="27362" spans="1:3" ht="15" customHeight="1" x14ac:dyDescent="0.25">
      <c r="A27362" s="216">
        <v>45569</v>
      </c>
      <c r="B27362" s="217" t="s">
        <v>334</v>
      </c>
      <c r="C27362" s="218">
        <v>9.3799999999999994E-2</v>
      </c>
    </row>
    <row r="27363" spans="1:3" ht="15" customHeight="1" x14ac:dyDescent="0.25">
      <c r="A27363" s="216">
        <v>45572</v>
      </c>
      <c r="B27363" s="217" t="s">
        <v>334</v>
      </c>
      <c r="C27363" s="218">
        <v>0.1094</v>
      </c>
    </row>
    <row r="27364" spans="1:3" ht="15" customHeight="1" x14ac:dyDescent="0.25">
      <c r="A27364" s="216">
        <v>45573</v>
      </c>
      <c r="B27364" s="217" t="s">
        <v>334</v>
      </c>
      <c r="C27364" s="218">
        <v>0.125</v>
      </c>
    </row>
    <row r="27365" spans="1:3" ht="15" customHeight="1" x14ac:dyDescent="0.25">
      <c r="A27365" s="216">
        <v>45574</v>
      </c>
      <c r="B27365" s="217" t="s">
        <v>334</v>
      </c>
      <c r="C27365" s="218">
        <v>0.1406</v>
      </c>
    </row>
    <row r="27366" spans="1:3" ht="15" customHeight="1" x14ac:dyDescent="0.25">
      <c r="A27366" s="216">
        <v>45575</v>
      </c>
      <c r="B27366" s="217" t="s">
        <v>334</v>
      </c>
      <c r="C27366" s="218">
        <v>0.15620000000000001</v>
      </c>
    </row>
    <row r="27367" spans="1:3" ht="15" customHeight="1" x14ac:dyDescent="0.25">
      <c r="A27367" s="216">
        <v>45576</v>
      </c>
      <c r="B27367" s="217" t="s">
        <v>334</v>
      </c>
      <c r="C27367" s="218">
        <v>0.20280000000000001</v>
      </c>
    </row>
    <row r="27368" spans="1:3" ht="15" customHeight="1" x14ac:dyDescent="0.25">
      <c r="A27368" s="216">
        <v>45579</v>
      </c>
      <c r="B27368" s="217" t="s">
        <v>334</v>
      </c>
      <c r="C27368" s="218">
        <v>0.21840000000000001</v>
      </c>
    </row>
    <row r="27369" spans="1:3" ht="15" customHeight="1" x14ac:dyDescent="0.25">
      <c r="A27369" s="216">
        <v>45580</v>
      </c>
      <c r="B27369" s="217" t="s">
        <v>334</v>
      </c>
      <c r="C27369" s="218">
        <v>0.2339</v>
      </c>
    </row>
    <row r="27370" spans="1:3" ht="15" customHeight="1" x14ac:dyDescent="0.25">
      <c r="A27370" s="216">
        <v>45581</v>
      </c>
      <c r="B27370" s="217" t="s">
        <v>334</v>
      </c>
      <c r="C27370" s="218">
        <v>0.24940000000000001</v>
      </c>
    </row>
    <row r="27371" spans="1:3" ht="15" customHeight="1" x14ac:dyDescent="0.25">
      <c r="A27371" s="216">
        <v>45582</v>
      </c>
      <c r="B27371" s="217" t="s">
        <v>334</v>
      </c>
      <c r="C27371" s="218">
        <v>0.26500000000000001</v>
      </c>
    </row>
    <row r="27372" spans="1:3" ht="15" customHeight="1" x14ac:dyDescent="0.25">
      <c r="A27372" s="216">
        <v>45583</v>
      </c>
      <c r="B27372" s="217" t="s">
        <v>334</v>
      </c>
      <c r="C27372" s="218">
        <v>0.31159999999999999</v>
      </c>
    </row>
    <row r="27373" spans="1:3" ht="15" customHeight="1" x14ac:dyDescent="0.25">
      <c r="A27373" s="216">
        <v>45586</v>
      </c>
      <c r="B27373" s="217" t="s">
        <v>334</v>
      </c>
      <c r="C27373" s="218">
        <v>0.3271</v>
      </c>
    </row>
    <row r="27374" spans="1:3" ht="15" customHeight="1" x14ac:dyDescent="0.25">
      <c r="A27374" s="216">
        <v>45587</v>
      </c>
      <c r="B27374" s="217" t="s">
        <v>334</v>
      </c>
      <c r="C27374" s="218">
        <v>0.34260000000000002</v>
      </c>
    </row>
    <row r="27375" spans="1:3" ht="15" customHeight="1" x14ac:dyDescent="0.25">
      <c r="A27375" s="216">
        <v>45588</v>
      </c>
      <c r="B27375" s="217" t="s">
        <v>334</v>
      </c>
      <c r="C27375" s="218">
        <v>0.35809999999999997</v>
      </c>
    </row>
    <row r="27376" spans="1:3" ht="15" customHeight="1" x14ac:dyDescent="0.25">
      <c r="A27376" s="216">
        <v>45589</v>
      </c>
      <c r="B27376" s="217" t="s">
        <v>334</v>
      </c>
      <c r="C27376" s="218">
        <v>0.37359999999999999</v>
      </c>
    </row>
    <row r="27377" spans="1:3" ht="15" customHeight="1" x14ac:dyDescent="0.25">
      <c r="A27377" s="216">
        <v>45590</v>
      </c>
      <c r="B27377" s="217" t="s">
        <v>334</v>
      </c>
      <c r="C27377" s="218">
        <v>0.42</v>
      </c>
    </row>
    <row r="27378" spans="1:3" ht="15" customHeight="1" x14ac:dyDescent="0.25">
      <c r="A27378" s="216">
        <v>45593</v>
      </c>
      <c r="B27378" s="217" t="s">
        <v>334</v>
      </c>
      <c r="C27378" s="218">
        <v>0.4355</v>
      </c>
    </row>
    <row r="27379" spans="1:3" ht="15" customHeight="1" x14ac:dyDescent="0.25">
      <c r="A27379" s="216">
        <v>45594</v>
      </c>
      <c r="B27379" s="217" t="s">
        <v>334</v>
      </c>
      <c r="C27379" s="218">
        <v>0.45090000000000002</v>
      </c>
    </row>
    <row r="27380" spans="1:3" ht="15" customHeight="1" x14ac:dyDescent="0.25">
      <c r="A27380" s="216">
        <v>45595</v>
      </c>
      <c r="B27380" s="217" t="s">
        <v>334</v>
      </c>
      <c r="C27380" s="218">
        <v>0.46639999999999998</v>
      </c>
    </row>
    <row r="27381" spans="1:3" ht="15" customHeight="1" x14ac:dyDescent="0.25">
      <c r="A27381" s="216">
        <v>45596</v>
      </c>
      <c r="B27381" s="217" t="s">
        <v>334</v>
      </c>
      <c r="C27381" s="218">
        <v>0.48180000000000001</v>
      </c>
    </row>
    <row r="27382" spans="1:3" ht="15" customHeight="1" x14ac:dyDescent="0.25">
      <c r="A27382" s="216">
        <v>45597</v>
      </c>
      <c r="B27382" s="217" t="s">
        <v>334</v>
      </c>
      <c r="C27382" s="218">
        <v>0.52800000000000002</v>
      </c>
    </row>
    <row r="27383" spans="1:3" ht="15" customHeight="1" x14ac:dyDescent="0.25">
      <c r="A27383" s="216">
        <v>45600</v>
      </c>
      <c r="B27383" s="217" t="s">
        <v>334</v>
      </c>
      <c r="C27383" s="218">
        <v>0.54339999999999999</v>
      </c>
    </row>
    <row r="27384" spans="1:3" ht="15" customHeight="1" x14ac:dyDescent="0.25">
      <c r="A27384" s="216">
        <v>45601</v>
      </c>
      <c r="B27384" s="217" t="s">
        <v>334</v>
      </c>
      <c r="C27384" s="218">
        <v>0.55879999999999996</v>
      </c>
    </row>
    <row r="27385" spans="1:3" ht="15" customHeight="1" x14ac:dyDescent="0.25">
      <c r="A27385" s="216">
        <v>45602</v>
      </c>
      <c r="B27385" s="217" t="s">
        <v>334</v>
      </c>
      <c r="C27385" s="218">
        <v>0.57410000000000005</v>
      </c>
    </row>
    <row r="27386" spans="1:3" ht="15" customHeight="1" x14ac:dyDescent="0.25">
      <c r="A27386" s="216">
        <v>45603</v>
      </c>
      <c r="B27386" s="217" t="s">
        <v>334</v>
      </c>
      <c r="C27386" s="218">
        <v>0.58950000000000002</v>
      </c>
    </row>
    <row r="27387" spans="1:3" ht="15" customHeight="1" x14ac:dyDescent="0.25">
      <c r="A27387" s="216">
        <v>45604</v>
      </c>
      <c r="B27387" s="217" t="s">
        <v>334</v>
      </c>
      <c r="C27387" s="218">
        <v>0.63470000000000004</v>
      </c>
    </row>
    <row r="27388" spans="1:3" ht="15" customHeight="1" x14ac:dyDescent="0.25">
      <c r="A27388" s="216">
        <v>45607</v>
      </c>
      <c r="B27388" s="217" t="s">
        <v>334</v>
      </c>
      <c r="C27388" s="218">
        <v>0.64980000000000004</v>
      </c>
    </row>
    <row r="27389" spans="1:3" ht="15" customHeight="1" x14ac:dyDescent="0.25">
      <c r="A27389" s="216">
        <v>45608</v>
      </c>
      <c r="B27389" s="217" t="s">
        <v>334</v>
      </c>
      <c r="C27389" s="218">
        <v>0.66469999999999996</v>
      </c>
    </row>
    <row r="27390" spans="1:3" ht="15" customHeight="1" x14ac:dyDescent="0.25">
      <c r="A27390" s="216">
        <v>45609</v>
      </c>
      <c r="B27390" s="217" t="s">
        <v>334</v>
      </c>
      <c r="C27390" s="218">
        <v>0.67969999999999997</v>
      </c>
    </row>
    <row r="27391" spans="1:3" ht="15" customHeight="1" x14ac:dyDescent="0.25">
      <c r="A27391" s="216">
        <v>45610</v>
      </c>
      <c r="B27391" s="217" t="s">
        <v>334</v>
      </c>
      <c r="C27391" s="218">
        <v>0.6946</v>
      </c>
    </row>
    <row r="27392" spans="1:3" ht="15" customHeight="1" x14ac:dyDescent="0.25">
      <c r="A27392" s="216">
        <v>45611</v>
      </c>
      <c r="B27392" s="217" t="s">
        <v>334</v>
      </c>
      <c r="C27392" s="218">
        <v>0.73929999999999996</v>
      </c>
    </row>
    <row r="27393" spans="1:3" ht="15" customHeight="1" x14ac:dyDescent="0.25">
      <c r="A27393" s="216">
        <v>45614</v>
      </c>
      <c r="B27393" s="217" t="s">
        <v>334</v>
      </c>
      <c r="C27393" s="218">
        <v>0.75419999999999998</v>
      </c>
    </row>
    <row r="27394" spans="1:3" ht="15" customHeight="1" x14ac:dyDescent="0.25">
      <c r="A27394" s="216">
        <v>45615</v>
      </c>
      <c r="B27394" s="217" t="s">
        <v>334</v>
      </c>
      <c r="C27394" s="218">
        <v>0.76910000000000001</v>
      </c>
    </row>
    <row r="27395" spans="1:3" ht="15" customHeight="1" x14ac:dyDescent="0.25">
      <c r="A27395" s="216">
        <v>45616</v>
      </c>
      <c r="B27395" s="217" t="s">
        <v>334</v>
      </c>
      <c r="C27395" s="218">
        <v>0.78390000000000004</v>
      </c>
    </row>
    <row r="27396" spans="1:3" ht="15" customHeight="1" x14ac:dyDescent="0.25">
      <c r="A27396" s="216">
        <v>45617</v>
      </c>
      <c r="B27396" s="217" t="s">
        <v>334</v>
      </c>
      <c r="C27396" s="218">
        <v>0.79879999999999995</v>
      </c>
    </row>
    <row r="27397" spans="1:3" ht="15" customHeight="1" x14ac:dyDescent="0.25">
      <c r="A27397" s="216">
        <v>45618</v>
      </c>
      <c r="B27397" s="217" t="s">
        <v>334</v>
      </c>
      <c r="C27397" s="218">
        <v>0.84340000000000004</v>
      </c>
    </row>
    <row r="27398" spans="1:3" ht="15" customHeight="1" x14ac:dyDescent="0.25">
      <c r="A27398" s="216">
        <v>45621</v>
      </c>
      <c r="B27398" s="217" t="s">
        <v>334</v>
      </c>
      <c r="C27398" s="218">
        <v>0.85829999999999995</v>
      </c>
    </row>
    <row r="27399" spans="1:3" ht="15" customHeight="1" x14ac:dyDescent="0.25">
      <c r="A27399" s="216">
        <v>45622</v>
      </c>
      <c r="B27399" s="217" t="s">
        <v>334</v>
      </c>
      <c r="C27399" s="218">
        <v>0.87319999999999998</v>
      </c>
    </row>
    <row r="27400" spans="1:3" ht="15" customHeight="1" x14ac:dyDescent="0.25">
      <c r="A27400" s="216">
        <v>45623</v>
      </c>
      <c r="B27400" s="217" t="s">
        <v>334</v>
      </c>
      <c r="C27400" s="218">
        <v>0.8881</v>
      </c>
    </row>
    <row r="27401" spans="1:3" ht="15" customHeight="1" x14ac:dyDescent="0.25">
      <c r="A27401" s="216">
        <v>45624</v>
      </c>
      <c r="B27401" s="217" t="s">
        <v>334</v>
      </c>
      <c r="C27401" s="218">
        <v>0.90300000000000002</v>
      </c>
    </row>
    <row r="27402" spans="1:3" ht="15" customHeight="1" x14ac:dyDescent="0.25">
      <c r="A27402" s="216">
        <v>45625</v>
      </c>
      <c r="B27402" s="217" t="s">
        <v>334</v>
      </c>
      <c r="C27402" s="218">
        <v>0.9476</v>
      </c>
    </row>
    <row r="27403" spans="1:3" ht="15" customHeight="1" x14ac:dyDescent="0.25">
      <c r="A27403" s="216">
        <v>45628</v>
      </c>
      <c r="B27403" s="217" t="s">
        <v>334</v>
      </c>
      <c r="C27403" s="218">
        <v>0.96250000000000002</v>
      </c>
    </row>
    <row r="27404" spans="1:3" ht="15" customHeight="1" x14ac:dyDescent="0.25">
      <c r="A27404" s="216">
        <v>45629</v>
      </c>
      <c r="B27404" s="217" t="s">
        <v>334</v>
      </c>
      <c r="C27404" s="218">
        <v>0.97740000000000005</v>
      </c>
    </row>
    <row r="27405" spans="1:3" ht="15" customHeight="1" x14ac:dyDescent="0.25">
      <c r="A27405" s="216">
        <v>45630</v>
      </c>
      <c r="B27405" s="217" t="s">
        <v>334</v>
      </c>
      <c r="C27405" s="218">
        <v>0.99219999999999997</v>
      </c>
    </row>
    <row r="27406" spans="1:3" ht="15" customHeight="1" x14ac:dyDescent="0.25">
      <c r="A27406" s="216">
        <v>45631</v>
      </c>
      <c r="B27406" s="217" t="s">
        <v>334</v>
      </c>
      <c r="C27406" s="218">
        <v>1.0069999999999999</v>
      </c>
    </row>
    <row r="27407" spans="1:3" ht="15" customHeight="1" x14ac:dyDescent="0.25">
      <c r="A27407" s="216">
        <v>45632</v>
      </c>
      <c r="B27407" s="217" t="s">
        <v>334</v>
      </c>
      <c r="C27407" s="218">
        <v>1.0515000000000001</v>
      </c>
    </row>
    <row r="27408" spans="1:3" ht="15" customHeight="1" x14ac:dyDescent="0.25">
      <c r="A27408" s="216">
        <v>45635</v>
      </c>
      <c r="B27408" s="217" t="s">
        <v>334</v>
      </c>
      <c r="C27408" s="218">
        <v>1.0663</v>
      </c>
    </row>
    <row r="27409" spans="1:3" ht="15" customHeight="1" x14ac:dyDescent="0.25">
      <c r="A27409" s="216">
        <v>45636</v>
      </c>
      <c r="B27409" s="217" t="s">
        <v>334</v>
      </c>
      <c r="C27409" s="218">
        <v>1.0811999999999999</v>
      </c>
    </row>
    <row r="27410" spans="1:3" ht="15" customHeight="1" x14ac:dyDescent="0.25">
      <c r="A27410" s="216">
        <v>45637</v>
      </c>
      <c r="B27410" s="217" t="s">
        <v>334</v>
      </c>
      <c r="C27410" s="218">
        <v>1.0960000000000001</v>
      </c>
    </row>
    <row r="27411" spans="1:3" ht="15" customHeight="1" x14ac:dyDescent="0.25">
      <c r="A27411" s="216">
        <v>45638</v>
      </c>
      <c r="B27411" s="217" t="s">
        <v>334</v>
      </c>
      <c r="C27411" s="218">
        <v>1.1108</v>
      </c>
    </row>
    <row r="27412" spans="1:3" ht="15" customHeight="1" x14ac:dyDescent="0.25">
      <c r="A27412" s="216">
        <v>45639</v>
      </c>
      <c r="B27412" s="217" t="s">
        <v>334</v>
      </c>
      <c r="C27412" s="218">
        <v>1.1552</v>
      </c>
    </row>
    <row r="27413" spans="1:3" ht="15" customHeight="1" x14ac:dyDescent="0.25">
      <c r="A27413" s="216">
        <v>45642</v>
      </c>
      <c r="B27413" s="217" t="s">
        <v>334</v>
      </c>
      <c r="C27413" s="218">
        <v>1.17</v>
      </c>
    </row>
    <row r="27414" spans="1:3" ht="15" customHeight="1" x14ac:dyDescent="0.25">
      <c r="A27414" s="216">
        <v>45643</v>
      </c>
      <c r="B27414" s="217" t="s">
        <v>334</v>
      </c>
      <c r="C27414" s="218">
        <v>1.1848000000000001</v>
      </c>
    </row>
    <row r="27415" spans="1:3" ht="15" customHeight="1" x14ac:dyDescent="0.25">
      <c r="A27415" s="216">
        <v>45644</v>
      </c>
      <c r="B27415" s="217" t="s">
        <v>334</v>
      </c>
      <c r="C27415" s="218">
        <v>1.1996</v>
      </c>
    </row>
    <row r="27416" spans="1:3" ht="15" customHeight="1" x14ac:dyDescent="0.25">
      <c r="A27416" s="216">
        <v>45645</v>
      </c>
      <c r="B27416" s="217" t="s">
        <v>334</v>
      </c>
      <c r="C27416" s="218">
        <v>1.2141999999999999</v>
      </c>
    </row>
    <row r="27417" spans="1:3" ht="15" customHeight="1" x14ac:dyDescent="0.25">
      <c r="A27417" s="216">
        <v>45646</v>
      </c>
      <c r="B27417" s="217" t="s">
        <v>334</v>
      </c>
      <c r="C27417" s="218">
        <v>1.2577</v>
      </c>
    </row>
    <row r="27418" spans="1:3" ht="15" customHeight="1" x14ac:dyDescent="0.25">
      <c r="A27418" s="216">
        <v>45649</v>
      </c>
      <c r="B27418" s="217" t="s">
        <v>334</v>
      </c>
      <c r="C27418" s="218">
        <v>1.2721</v>
      </c>
    </row>
    <row r="27419" spans="1:3" ht="15" customHeight="1" x14ac:dyDescent="0.25">
      <c r="A27419" s="216">
        <v>45650</v>
      </c>
      <c r="B27419" s="217" t="s">
        <v>334</v>
      </c>
      <c r="C27419" s="218">
        <v>1.2866</v>
      </c>
    </row>
    <row r="27420" spans="1:3" ht="15" customHeight="1" x14ac:dyDescent="0.25">
      <c r="A27420" s="216">
        <v>45651</v>
      </c>
      <c r="B27420" s="217" t="s">
        <v>334</v>
      </c>
      <c r="C27420" s="218">
        <v>1.3009999999999999</v>
      </c>
    </row>
    <row r="27421" spans="1:3" ht="15" customHeight="1" x14ac:dyDescent="0.25">
      <c r="A27421" s="216">
        <v>45652</v>
      </c>
      <c r="B27421" s="217" t="s">
        <v>334</v>
      </c>
      <c r="C27421" s="218">
        <v>1.3156000000000001</v>
      </c>
    </row>
    <row r="27422" spans="1:3" ht="15" customHeight="1" x14ac:dyDescent="0.25">
      <c r="A27422" s="216">
        <v>45653</v>
      </c>
      <c r="B27422" s="217" t="s">
        <v>334</v>
      </c>
      <c r="C27422" s="218">
        <v>1.3593999999999999</v>
      </c>
    </row>
    <row r="27423" spans="1:3" ht="15" customHeight="1" x14ac:dyDescent="0.25">
      <c r="A27423" s="216">
        <v>45656</v>
      </c>
      <c r="B27423" s="217" t="s">
        <v>334</v>
      </c>
      <c r="C27423" s="218">
        <v>1.3738999999999999</v>
      </c>
    </row>
    <row r="27424" spans="1:3" ht="15" customHeight="1" x14ac:dyDescent="0.25">
      <c r="A27424" s="216">
        <v>45657</v>
      </c>
      <c r="B27424" s="217" t="s">
        <v>334</v>
      </c>
      <c r="C27424" s="218">
        <v>1.3885000000000001</v>
      </c>
    </row>
    <row r="27425" spans="1:3" ht="15" customHeight="1" x14ac:dyDescent="0.25">
      <c r="A27425" s="216">
        <v>45659</v>
      </c>
      <c r="B27425" s="217" t="s">
        <v>334</v>
      </c>
      <c r="C27425" s="218">
        <v>1.4176</v>
      </c>
    </row>
    <row r="27426" spans="1:3" ht="15" customHeight="1" x14ac:dyDescent="0.25">
      <c r="A27426" s="216">
        <v>45660</v>
      </c>
      <c r="B27426" s="217" t="s">
        <v>334</v>
      </c>
      <c r="C27426" s="218">
        <v>1.4605999999999999</v>
      </c>
    </row>
    <row r="27427" spans="1:3" ht="15" customHeight="1" x14ac:dyDescent="0.25">
      <c r="A27427" s="216">
        <v>45663</v>
      </c>
      <c r="B27427" s="217" t="s">
        <v>334</v>
      </c>
      <c r="C27427" s="218">
        <v>1.4748000000000001</v>
      </c>
    </row>
    <row r="27428" spans="1:3" ht="15" customHeight="1" x14ac:dyDescent="0.25">
      <c r="A27428" s="216">
        <v>45664</v>
      </c>
      <c r="B27428" s="217" t="s">
        <v>334</v>
      </c>
      <c r="C27428" s="218">
        <v>1.4891000000000001</v>
      </c>
    </row>
    <row r="27429" spans="1:3" ht="15" customHeight="1" x14ac:dyDescent="0.25">
      <c r="A27429" s="216">
        <v>45665</v>
      </c>
      <c r="B27429" s="217" t="s">
        <v>334</v>
      </c>
      <c r="C27429" s="218">
        <v>1.5033000000000001</v>
      </c>
    </row>
    <row r="27430" spans="1:3" ht="15" customHeight="1" x14ac:dyDescent="0.25">
      <c r="A27430" s="216">
        <v>45666</v>
      </c>
      <c r="B27430" s="217" t="s">
        <v>334</v>
      </c>
      <c r="C27430" s="218">
        <v>1.5175000000000001</v>
      </c>
    </row>
    <row r="27431" spans="1:3" ht="15" customHeight="1" x14ac:dyDescent="0.25">
      <c r="A27431" s="216">
        <v>45667</v>
      </c>
      <c r="B27431" s="217" t="s">
        <v>334</v>
      </c>
      <c r="C27431" s="218">
        <v>1.5602</v>
      </c>
    </row>
    <row r="27432" spans="1:3" ht="15" customHeight="1" x14ac:dyDescent="0.25">
      <c r="A27432" s="216">
        <v>45670</v>
      </c>
      <c r="B27432" s="217" t="s">
        <v>334</v>
      </c>
      <c r="C27432" s="218">
        <v>1.5745</v>
      </c>
    </row>
    <row r="27433" spans="1:3" ht="15" customHeight="1" x14ac:dyDescent="0.25">
      <c r="A27433" s="216">
        <v>45671</v>
      </c>
      <c r="B27433" s="217" t="s">
        <v>334</v>
      </c>
      <c r="C27433" s="218">
        <v>1.5887</v>
      </c>
    </row>
    <row r="27434" spans="1:3" ht="15" customHeight="1" x14ac:dyDescent="0.25">
      <c r="A27434" s="216">
        <v>45672</v>
      </c>
      <c r="B27434" s="217" t="s">
        <v>334</v>
      </c>
      <c r="C27434" s="218">
        <v>1.6028</v>
      </c>
    </row>
    <row r="27435" spans="1:3" ht="15" customHeight="1" x14ac:dyDescent="0.25">
      <c r="A27435" s="216">
        <v>45673</v>
      </c>
      <c r="B27435" s="217" t="s">
        <v>334</v>
      </c>
      <c r="C27435" s="218">
        <v>1.617</v>
      </c>
    </row>
    <row r="27436" spans="1:3" ht="15" customHeight="1" x14ac:dyDescent="0.25">
      <c r="A27436" s="216">
        <v>45674</v>
      </c>
      <c r="B27436" s="217" t="s">
        <v>334</v>
      </c>
      <c r="C27436" s="218">
        <v>1.6738</v>
      </c>
    </row>
    <row r="27437" spans="1:3" ht="15" customHeight="1" x14ac:dyDescent="0.25">
      <c r="A27437" s="216">
        <v>45678</v>
      </c>
      <c r="B27437" s="217" t="s">
        <v>334</v>
      </c>
      <c r="C27437" s="218">
        <v>1.6879999999999999</v>
      </c>
    </row>
    <row r="27438" spans="1:3" ht="15" customHeight="1" x14ac:dyDescent="0.25">
      <c r="A27438" s="216">
        <v>45679</v>
      </c>
      <c r="B27438" s="217" t="s">
        <v>334</v>
      </c>
      <c r="C27438" s="218">
        <v>1.7020999999999999</v>
      </c>
    </row>
    <row r="27439" spans="1:3" ht="15" customHeight="1" x14ac:dyDescent="0.25">
      <c r="A27439" s="216">
        <v>45680</v>
      </c>
      <c r="B27439" s="217" t="s">
        <v>334</v>
      </c>
      <c r="C27439" s="218">
        <v>1.7162999999999999</v>
      </c>
    </row>
    <row r="27440" spans="1:3" ht="15" customHeight="1" x14ac:dyDescent="0.25">
      <c r="A27440" s="216">
        <v>45681</v>
      </c>
      <c r="B27440" s="217" t="s">
        <v>334</v>
      </c>
      <c r="C27440" s="218">
        <v>1.7588999999999999</v>
      </c>
    </row>
    <row r="27441" spans="1:3" ht="15" customHeight="1" x14ac:dyDescent="0.25">
      <c r="A27441" s="216">
        <v>45684</v>
      </c>
      <c r="B27441" s="217" t="s">
        <v>334</v>
      </c>
      <c r="C27441" s="218">
        <v>1.7730999999999999</v>
      </c>
    </row>
    <row r="27442" spans="1:3" ht="15" customHeight="1" x14ac:dyDescent="0.25">
      <c r="A27442" s="216">
        <v>45685</v>
      </c>
      <c r="B27442" s="217" t="s">
        <v>334</v>
      </c>
      <c r="C27442" s="218">
        <v>1.7874000000000001</v>
      </c>
    </row>
    <row r="27443" spans="1:3" ht="15" customHeight="1" x14ac:dyDescent="0.25">
      <c r="A27443" s="216">
        <v>45686</v>
      </c>
      <c r="B27443" s="217" t="s">
        <v>334</v>
      </c>
      <c r="C27443" s="218">
        <v>1.8016000000000001</v>
      </c>
    </row>
    <row r="27444" spans="1:3" ht="15" customHeight="1" x14ac:dyDescent="0.25">
      <c r="A27444" s="216">
        <v>45687</v>
      </c>
      <c r="B27444" s="217" t="s">
        <v>334</v>
      </c>
      <c r="C27444" s="218">
        <v>1.8159000000000001</v>
      </c>
    </row>
    <row r="27445" spans="1:3" ht="15" customHeight="1" x14ac:dyDescent="0.25">
      <c r="A27445" s="216">
        <v>45688</v>
      </c>
      <c r="B27445" s="217" t="s">
        <v>334</v>
      </c>
      <c r="C27445" s="218">
        <v>1.8586</v>
      </c>
    </row>
    <row r="27446" spans="1:3" ht="15" customHeight="1" x14ac:dyDescent="0.25">
      <c r="A27446" s="216">
        <v>45691</v>
      </c>
      <c r="B27446" s="217" t="s">
        <v>334</v>
      </c>
      <c r="C27446" s="218">
        <v>1.8728</v>
      </c>
    </row>
    <row r="27447" spans="1:3" ht="15" customHeight="1" x14ac:dyDescent="0.25">
      <c r="A27447" s="216">
        <v>45692</v>
      </c>
      <c r="B27447" s="217" t="s">
        <v>334</v>
      </c>
      <c r="C27447" s="218">
        <v>1.887</v>
      </c>
    </row>
    <row r="27448" spans="1:3" ht="15" customHeight="1" x14ac:dyDescent="0.25">
      <c r="A27448" s="216">
        <v>45693</v>
      </c>
      <c r="B27448" s="217" t="s">
        <v>334</v>
      </c>
      <c r="C27448" s="218">
        <v>1.9012</v>
      </c>
    </row>
    <row r="27449" spans="1:3" ht="15" customHeight="1" x14ac:dyDescent="0.25">
      <c r="A27449" s="216">
        <v>45694</v>
      </c>
      <c r="B27449" s="217" t="s">
        <v>334</v>
      </c>
      <c r="C27449" s="218">
        <v>1.9154</v>
      </c>
    </row>
    <row r="27450" spans="1:3" ht="15" customHeight="1" x14ac:dyDescent="0.25">
      <c r="A27450" s="216">
        <v>45695</v>
      </c>
      <c r="B27450" s="217" t="s">
        <v>334</v>
      </c>
      <c r="C27450" s="218">
        <v>1.958</v>
      </c>
    </row>
    <row r="27451" spans="1:3" ht="15" customHeight="1" x14ac:dyDescent="0.25">
      <c r="A27451" s="216">
        <v>45698</v>
      </c>
      <c r="B27451" s="217" t="s">
        <v>334</v>
      </c>
      <c r="C27451" s="218">
        <v>1.9722</v>
      </c>
    </row>
    <row r="27452" spans="1:3" ht="15" customHeight="1" x14ac:dyDescent="0.25">
      <c r="A27452" s="216">
        <v>45699</v>
      </c>
      <c r="B27452" s="217" t="s">
        <v>334</v>
      </c>
      <c r="C27452" s="218">
        <v>1.9863999999999999</v>
      </c>
    </row>
    <row r="27453" spans="1:3" ht="15" customHeight="1" x14ac:dyDescent="0.25">
      <c r="A27453" s="216">
        <v>45700</v>
      </c>
      <c r="B27453" s="217" t="s">
        <v>334</v>
      </c>
      <c r="C27453" s="218">
        <v>2.0005999999999999</v>
      </c>
    </row>
    <row r="27454" spans="1:3" ht="15" customHeight="1" x14ac:dyDescent="0.25">
      <c r="A27454" s="216">
        <v>45701</v>
      </c>
      <c r="B27454" s="217" t="s">
        <v>334</v>
      </c>
      <c r="C27454" s="218">
        <v>2.0148000000000001</v>
      </c>
    </row>
    <row r="27455" spans="1:3" ht="15" customHeight="1" x14ac:dyDescent="0.25">
      <c r="A27455" s="216">
        <v>45702</v>
      </c>
      <c r="B27455" s="217" t="s">
        <v>334</v>
      </c>
      <c r="C27455" s="218">
        <v>2.0714999999999999</v>
      </c>
    </row>
    <row r="27456" spans="1:3" ht="15" customHeight="1" x14ac:dyDescent="0.25">
      <c r="A27456" s="216">
        <v>45706</v>
      </c>
      <c r="B27456" s="217" t="s">
        <v>334</v>
      </c>
      <c r="C27456" s="218">
        <v>2.0857000000000001</v>
      </c>
    </row>
    <row r="27457" spans="1:3" ht="15" customHeight="1" x14ac:dyDescent="0.25">
      <c r="A27457" s="216">
        <v>45707</v>
      </c>
      <c r="B27457" s="217" t="s">
        <v>334</v>
      </c>
      <c r="C27457" s="218">
        <v>2.0998999999999999</v>
      </c>
    </row>
    <row r="27458" spans="1:3" ht="15" customHeight="1" x14ac:dyDescent="0.25">
      <c r="A27458" s="216">
        <v>45708</v>
      </c>
      <c r="B27458" s="217" t="s">
        <v>334</v>
      </c>
      <c r="C27458" s="218">
        <v>2.1139999999999999</v>
      </c>
    </row>
    <row r="27459" spans="1:3" ht="15" customHeight="1" x14ac:dyDescent="0.25">
      <c r="A27459" s="216">
        <v>45709</v>
      </c>
      <c r="B27459" s="217" t="s">
        <v>334</v>
      </c>
      <c r="C27459" s="218">
        <v>2.1564999999999999</v>
      </c>
    </row>
    <row r="27460" spans="1:3" ht="15" customHeight="1" x14ac:dyDescent="0.25">
      <c r="A27460" s="216">
        <v>45712</v>
      </c>
      <c r="B27460" s="217" t="s">
        <v>334</v>
      </c>
      <c r="C27460" s="218">
        <v>2.1707000000000001</v>
      </c>
    </row>
    <row r="27461" spans="1:3" ht="15" customHeight="1" x14ac:dyDescent="0.25">
      <c r="A27461" s="216">
        <v>45713</v>
      </c>
      <c r="B27461" s="217" t="s">
        <v>334</v>
      </c>
      <c r="C27461" s="218">
        <v>2.1848999999999998</v>
      </c>
    </row>
    <row r="27462" spans="1:3" ht="15" customHeight="1" x14ac:dyDescent="0.25">
      <c r="A27462" s="216">
        <v>45714</v>
      </c>
      <c r="B27462" s="217" t="s">
        <v>334</v>
      </c>
      <c r="C27462" s="218">
        <v>2.1991000000000001</v>
      </c>
    </row>
    <row r="27463" spans="1:3" ht="15" customHeight="1" x14ac:dyDescent="0.25">
      <c r="A27463" s="216">
        <v>45715</v>
      </c>
      <c r="B27463" s="217" t="s">
        <v>334</v>
      </c>
      <c r="C27463" s="218">
        <v>2.2132999999999998</v>
      </c>
    </row>
    <row r="27464" spans="1:3" ht="15" customHeight="1" x14ac:dyDescent="0.25">
      <c r="A27464" s="216">
        <v>45716</v>
      </c>
      <c r="B27464" s="217" t="s">
        <v>334</v>
      </c>
      <c r="C27464" s="218">
        <v>2.2557999999999998</v>
      </c>
    </row>
    <row r="27465" spans="1:3" ht="15" customHeight="1" x14ac:dyDescent="0.25">
      <c r="A27465" s="216">
        <v>45719</v>
      </c>
      <c r="B27465" s="217" t="s">
        <v>334</v>
      </c>
      <c r="C27465" s="218">
        <v>2.27</v>
      </c>
    </row>
    <row r="27466" spans="1:3" ht="15" customHeight="1" x14ac:dyDescent="0.25">
      <c r="A27466" s="216">
        <v>45720</v>
      </c>
      <c r="B27466" s="217" t="s">
        <v>334</v>
      </c>
      <c r="C27466" s="218">
        <v>2.2841999999999998</v>
      </c>
    </row>
    <row r="27467" spans="1:3" ht="15" customHeight="1" x14ac:dyDescent="0.25">
      <c r="A27467" s="216">
        <v>45721</v>
      </c>
      <c r="B27467" s="217" t="s">
        <v>334</v>
      </c>
      <c r="C27467" s="218">
        <v>2.2982999999999998</v>
      </c>
    </row>
    <row r="27468" spans="1:3" ht="15" customHeight="1" x14ac:dyDescent="0.25">
      <c r="A27468" s="216">
        <v>45722</v>
      </c>
      <c r="B27468" s="217" t="s">
        <v>334</v>
      </c>
      <c r="C27468" s="218">
        <v>2.3123999999999998</v>
      </c>
    </row>
    <row r="27469" spans="1:3" ht="15" customHeight="1" x14ac:dyDescent="0.25">
      <c r="A27469" s="216">
        <v>45723</v>
      </c>
      <c r="B27469" s="217" t="s">
        <v>334</v>
      </c>
      <c r="C27469" s="218">
        <v>2.3548</v>
      </c>
    </row>
    <row r="27470" spans="1:3" ht="15" customHeight="1" x14ac:dyDescent="0.25">
      <c r="A27470" s="216">
        <v>45726</v>
      </c>
      <c r="B27470" s="217" t="s">
        <v>334</v>
      </c>
      <c r="C27470" s="218">
        <v>2.3689</v>
      </c>
    </row>
    <row r="27471" spans="1:3" ht="15" customHeight="1" x14ac:dyDescent="0.25">
      <c r="A27471" s="216">
        <v>45727</v>
      </c>
      <c r="B27471" s="217" t="s">
        <v>334</v>
      </c>
      <c r="C27471" s="218">
        <v>2.383</v>
      </c>
    </row>
    <row r="27472" spans="1:3" ht="15" customHeight="1" x14ac:dyDescent="0.25">
      <c r="A27472" s="216">
        <v>45728</v>
      </c>
      <c r="B27472" s="217" t="s">
        <v>334</v>
      </c>
      <c r="C27472" s="218">
        <v>2.3971</v>
      </c>
    </row>
    <row r="27473" spans="1:3" ht="15" customHeight="1" x14ac:dyDescent="0.25">
      <c r="A27473" s="216">
        <v>45729</v>
      </c>
      <c r="B27473" s="217" t="s">
        <v>334</v>
      </c>
      <c r="C27473" s="218">
        <v>2.4112</v>
      </c>
    </row>
    <row r="27474" spans="1:3" ht="15" customHeight="1" x14ac:dyDescent="0.25">
      <c r="A27474" s="216">
        <v>45730</v>
      </c>
      <c r="B27474" s="217" t="s">
        <v>334</v>
      </c>
      <c r="C27474" s="218">
        <v>2.4533</v>
      </c>
    </row>
    <row r="27475" spans="1:3" ht="15" customHeight="1" x14ac:dyDescent="0.25">
      <c r="A27475" s="216">
        <v>45733</v>
      </c>
      <c r="B27475" s="217" t="s">
        <v>334</v>
      </c>
      <c r="C27475" s="218">
        <v>2.4674</v>
      </c>
    </row>
    <row r="27476" spans="1:3" ht="15" customHeight="1" x14ac:dyDescent="0.25">
      <c r="A27476" s="216">
        <v>45734</v>
      </c>
      <c r="B27476" s="217" t="s">
        <v>334</v>
      </c>
      <c r="C27476" s="218">
        <v>2.4815999999999998</v>
      </c>
    </row>
    <row r="27477" spans="1:3" ht="15" customHeight="1" x14ac:dyDescent="0.25">
      <c r="A27477" s="216">
        <v>45735</v>
      </c>
      <c r="B27477" s="217" t="s">
        <v>334</v>
      </c>
      <c r="C27477" s="218">
        <v>2.4956999999999998</v>
      </c>
    </row>
    <row r="27478" spans="1:3" ht="15" customHeight="1" x14ac:dyDescent="0.25">
      <c r="A27478" s="216">
        <v>45736</v>
      </c>
      <c r="B27478" s="217" t="s">
        <v>334</v>
      </c>
      <c r="C27478" s="218">
        <v>2.5097999999999998</v>
      </c>
    </row>
    <row r="27479" spans="1:3" ht="15" customHeight="1" x14ac:dyDescent="0.25">
      <c r="A27479" s="216">
        <v>45737</v>
      </c>
      <c r="B27479" s="217" t="s">
        <v>334</v>
      </c>
      <c r="C27479" s="218">
        <v>2.5520999999999998</v>
      </c>
    </row>
    <row r="27480" spans="1:3" ht="15" customHeight="1" x14ac:dyDescent="0.25">
      <c r="A27480" s="216">
        <v>45740</v>
      </c>
      <c r="B27480" s="217" t="s">
        <v>334</v>
      </c>
      <c r="C27480" s="218">
        <v>2.5661999999999998</v>
      </c>
    </row>
    <row r="27481" spans="1:3" ht="15" customHeight="1" x14ac:dyDescent="0.25">
      <c r="A27481" s="216">
        <v>45741</v>
      </c>
      <c r="B27481" s="217" t="s">
        <v>334</v>
      </c>
      <c r="C27481" s="218">
        <v>2.5804</v>
      </c>
    </row>
    <row r="27482" spans="1:3" ht="15" customHeight="1" x14ac:dyDescent="0.25">
      <c r="A27482" s="216">
        <v>45742</v>
      </c>
      <c r="B27482" s="217" t="s">
        <v>334</v>
      </c>
      <c r="C27482" s="218">
        <v>2.5945</v>
      </c>
    </row>
    <row r="27483" spans="1:3" ht="15" customHeight="1" x14ac:dyDescent="0.25">
      <c r="A27483" s="216">
        <v>45743</v>
      </c>
      <c r="B27483" s="217" t="s">
        <v>334</v>
      </c>
      <c r="C27483" s="218">
        <v>2.6086999999999998</v>
      </c>
    </row>
    <row r="27484" spans="1:3" ht="15" customHeight="1" x14ac:dyDescent="0.25">
      <c r="A27484" s="216">
        <v>45744</v>
      </c>
      <c r="B27484" s="217" t="s">
        <v>334</v>
      </c>
      <c r="C27484" s="218">
        <v>2.6511999999999998</v>
      </c>
    </row>
    <row r="27485" spans="1:3" ht="15" customHeight="1" x14ac:dyDescent="0.25">
      <c r="A27485" s="216">
        <v>45747</v>
      </c>
      <c r="B27485" s="217" t="s">
        <v>334</v>
      </c>
      <c r="C27485" s="218">
        <v>2.6654</v>
      </c>
    </row>
    <row r="27486" spans="1:3" ht="15" customHeight="1" x14ac:dyDescent="0.25">
      <c r="A27486" s="216">
        <v>45748</v>
      </c>
      <c r="B27486" s="217" t="s">
        <v>334</v>
      </c>
      <c r="C27486" s="218">
        <v>2.6795</v>
      </c>
    </row>
    <row r="27487" spans="1:3" ht="15" customHeight="1" x14ac:dyDescent="0.25">
      <c r="A27487" s="216">
        <v>45749</v>
      </c>
      <c r="B27487" s="217" t="s">
        <v>334</v>
      </c>
      <c r="C27487" s="218">
        <v>2.6937000000000002</v>
      </c>
    </row>
    <row r="27488" spans="1:3" ht="15" customHeight="1" x14ac:dyDescent="0.25">
      <c r="A27488" s="216">
        <v>45750</v>
      </c>
      <c r="B27488" s="217" t="s">
        <v>334</v>
      </c>
      <c r="C27488" s="218">
        <v>2.7079</v>
      </c>
    </row>
    <row r="27489" spans="1:3" ht="15" customHeight="1" x14ac:dyDescent="0.25">
      <c r="A27489" s="216">
        <v>45751</v>
      </c>
      <c r="B27489" s="217" t="s">
        <v>334</v>
      </c>
      <c r="C27489" s="218">
        <v>2.7503000000000002</v>
      </c>
    </row>
    <row r="27490" spans="1:3" ht="15" customHeight="1" x14ac:dyDescent="0.25">
      <c r="A27490" s="216">
        <v>45754</v>
      </c>
      <c r="B27490" s="217" t="s">
        <v>334</v>
      </c>
      <c r="C27490" s="218">
        <v>2.7644000000000002</v>
      </c>
    </row>
    <row r="27491" spans="1:3" ht="15" customHeight="1" x14ac:dyDescent="0.25">
      <c r="A27491" s="216">
        <v>45755</v>
      </c>
      <c r="B27491" s="217" t="s">
        <v>334</v>
      </c>
      <c r="C27491" s="218">
        <v>2.7785000000000002</v>
      </c>
    </row>
    <row r="27492" spans="1:3" ht="15" customHeight="1" x14ac:dyDescent="0.25">
      <c r="A27492" s="216">
        <v>45756</v>
      </c>
      <c r="B27492" s="217" t="s">
        <v>334</v>
      </c>
      <c r="C27492" s="218">
        <v>2.7927</v>
      </c>
    </row>
    <row r="27493" spans="1:3" ht="15" customHeight="1" x14ac:dyDescent="0.25">
      <c r="A27493" s="216">
        <v>45757</v>
      </c>
      <c r="B27493" s="217" t="s">
        <v>334</v>
      </c>
      <c r="C27493" s="218">
        <v>2.8068</v>
      </c>
    </row>
    <row r="27494" spans="1:3" ht="15" customHeight="1" x14ac:dyDescent="0.25">
      <c r="A27494" s="216">
        <v>45758</v>
      </c>
      <c r="B27494" s="217" t="s">
        <v>334</v>
      </c>
      <c r="C27494" s="218">
        <v>2.8492000000000002</v>
      </c>
    </row>
    <row r="27495" spans="1:3" ht="15" customHeight="1" x14ac:dyDescent="0.25">
      <c r="A27495" s="216">
        <v>45761</v>
      </c>
      <c r="B27495" s="217" t="s">
        <v>334</v>
      </c>
      <c r="C27495" s="218">
        <v>2.8633000000000002</v>
      </c>
    </row>
    <row r="27496" spans="1:3" ht="15" customHeight="1" x14ac:dyDescent="0.25">
      <c r="A27496" s="216">
        <v>45762</v>
      </c>
      <c r="B27496" s="217" t="s">
        <v>334</v>
      </c>
      <c r="C27496" s="218">
        <v>2.8774000000000002</v>
      </c>
    </row>
    <row r="27497" spans="1:3" ht="15" customHeight="1" x14ac:dyDescent="0.25">
      <c r="A27497" s="216">
        <v>45763</v>
      </c>
      <c r="B27497" s="217" t="s">
        <v>334</v>
      </c>
      <c r="C27497" s="218">
        <v>2.8915000000000002</v>
      </c>
    </row>
    <row r="27498" spans="1:3" ht="15" customHeight="1" x14ac:dyDescent="0.25">
      <c r="A27498" s="216">
        <v>45764</v>
      </c>
      <c r="B27498" s="217" t="s">
        <v>334</v>
      </c>
      <c r="C27498" s="218">
        <v>2.948</v>
      </c>
    </row>
    <row r="27499" spans="1:3" ht="15" customHeight="1" x14ac:dyDescent="0.25">
      <c r="A27499" s="216">
        <v>45768</v>
      </c>
      <c r="B27499" s="217" t="s">
        <v>334</v>
      </c>
      <c r="C27499" s="218">
        <v>2.9621</v>
      </c>
    </row>
    <row r="27500" spans="1:3" ht="15" customHeight="1" x14ac:dyDescent="0.25">
      <c r="A27500" s="216">
        <v>45769</v>
      </c>
      <c r="B27500" s="217" t="s">
        <v>334</v>
      </c>
      <c r="C27500" s="218">
        <v>2.9762</v>
      </c>
    </row>
    <row r="27501" spans="1:3" ht="15" customHeight="1" x14ac:dyDescent="0.25">
      <c r="A27501" s="216">
        <v>45770</v>
      </c>
      <c r="B27501" s="217" t="s">
        <v>334</v>
      </c>
      <c r="C27501" s="218">
        <v>2.9903</v>
      </c>
    </row>
    <row r="27502" spans="1:3" ht="15" customHeight="1" x14ac:dyDescent="0.25">
      <c r="A27502" s="216">
        <v>45771</v>
      </c>
      <c r="B27502" s="217" t="s">
        <v>334</v>
      </c>
      <c r="C27502" s="218">
        <v>3.0044</v>
      </c>
    </row>
    <row r="27503" spans="1:3" ht="15" customHeight="1" x14ac:dyDescent="0.25">
      <c r="A27503" s="216">
        <v>45772</v>
      </c>
      <c r="B27503" s="217" t="s">
        <v>334</v>
      </c>
      <c r="C27503" s="218">
        <v>3.0467</v>
      </c>
    </row>
    <row r="27504" spans="1:3" ht="15" customHeight="1" x14ac:dyDescent="0.25">
      <c r="A27504" s="216">
        <v>45775</v>
      </c>
      <c r="B27504" s="217" t="s">
        <v>334</v>
      </c>
      <c r="C27504" s="218">
        <v>3.0608</v>
      </c>
    </row>
    <row r="27505" spans="1:3" ht="15" customHeight="1" x14ac:dyDescent="0.25">
      <c r="A27505" s="216">
        <v>45776</v>
      </c>
      <c r="B27505" s="217" t="s">
        <v>334</v>
      </c>
      <c r="C27505" s="218">
        <v>3.0749</v>
      </c>
    </row>
    <row r="27506" spans="1:3" ht="15" customHeight="1" x14ac:dyDescent="0.25">
      <c r="A27506" s="216">
        <v>45777</v>
      </c>
      <c r="B27506" s="217" t="s">
        <v>334</v>
      </c>
      <c r="C27506" s="218">
        <v>3.0891000000000002</v>
      </c>
    </row>
    <row r="27507" spans="1:3" ht="15" customHeight="1" x14ac:dyDescent="0.25">
      <c r="A27507" s="216">
        <v>45778</v>
      </c>
      <c r="B27507" s="217" t="s">
        <v>334</v>
      </c>
      <c r="C27507" s="218">
        <v>3.1032000000000002</v>
      </c>
    </row>
    <row r="27508" spans="1:3" ht="15" customHeight="1" x14ac:dyDescent="0.25">
      <c r="A27508" s="216">
        <v>45779</v>
      </c>
      <c r="B27508" s="217" t="s">
        <v>334</v>
      </c>
      <c r="C27508" s="218">
        <v>3.1456</v>
      </c>
    </row>
    <row r="27509" spans="1:3" ht="15" customHeight="1" x14ac:dyDescent="0.25">
      <c r="A27509" s="216">
        <v>45782</v>
      </c>
      <c r="B27509" s="217" t="s">
        <v>334</v>
      </c>
      <c r="C27509" s="218">
        <v>3.1598000000000002</v>
      </c>
    </row>
    <row r="27510" spans="1:3" ht="15" customHeight="1" x14ac:dyDescent="0.25">
      <c r="A27510" s="216">
        <v>45783</v>
      </c>
      <c r="B27510" s="217" t="s">
        <v>334</v>
      </c>
      <c r="C27510" s="218">
        <v>3.1739000000000002</v>
      </c>
    </row>
    <row r="27511" spans="1:3" ht="15" customHeight="1" x14ac:dyDescent="0.25">
      <c r="A27511" s="216">
        <v>45784</v>
      </c>
      <c r="B27511" s="217" t="s">
        <v>334</v>
      </c>
      <c r="C27511" s="218">
        <v>3.1880000000000002</v>
      </c>
    </row>
    <row r="27512" spans="1:3" ht="15" customHeight="1" x14ac:dyDescent="0.25">
      <c r="A27512" s="216">
        <v>45785</v>
      </c>
      <c r="B27512" s="217" t="s">
        <v>334</v>
      </c>
      <c r="C27512" s="218">
        <v>3.2021000000000002</v>
      </c>
    </row>
    <row r="27513" spans="1:3" ht="15" customHeight="1" x14ac:dyDescent="0.25">
      <c r="A27513" s="216">
        <v>45786</v>
      </c>
      <c r="B27513" s="217" t="s">
        <v>334</v>
      </c>
      <c r="C27513" s="218">
        <v>3.2443</v>
      </c>
    </row>
    <row r="27514" spans="1:3" ht="15" customHeight="1" x14ac:dyDescent="0.25">
      <c r="A27514" s="216">
        <v>45789</v>
      </c>
      <c r="B27514" s="217" t="s">
        <v>334</v>
      </c>
      <c r="C27514" s="218">
        <v>3.2584</v>
      </c>
    </row>
    <row r="27515" spans="1:3" ht="15" customHeight="1" x14ac:dyDescent="0.25">
      <c r="A27515" s="216">
        <v>45790</v>
      </c>
      <c r="B27515" s="217" t="s">
        <v>334</v>
      </c>
      <c r="C27515" s="218">
        <v>3.2725</v>
      </c>
    </row>
    <row r="27516" spans="1:3" ht="15" customHeight="1" x14ac:dyDescent="0.25">
      <c r="A27516" s="216">
        <v>45791</v>
      </c>
      <c r="B27516" s="217" t="s">
        <v>334</v>
      </c>
      <c r="C27516" s="218">
        <v>3.2866</v>
      </c>
    </row>
    <row r="27517" spans="1:3" ht="15" customHeight="1" x14ac:dyDescent="0.25">
      <c r="A27517" s="216">
        <v>45792</v>
      </c>
      <c r="B27517" s="217" t="s">
        <v>334</v>
      </c>
      <c r="C27517" s="218">
        <v>3.3007</v>
      </c>
    </row>
    <row r="27518" spans="1:3" ht="15" customHeight="1" x14ac:dyDescent="0.25">
      <c r="A27518" s="216">
        <v>45793</v>
      </c>
      <c r="B27518" s="217" t="s">
        <v>334</v>
      </c>
      <c r="C27518" s="218">
        <v>3.3431000000000002</v>
      </c>
    </row>
    <row r="27519" spans="1:3" ht="15" customHeight="1" x14ac:dyDescent="0.25">
      <c r="A27519" s="216">
        <v>45796</v>
      </c>
      <c r="B27519" s="217" t="s">
        <v>334</v>
      </c>
      <c r="C27519" s="218">
        <v>3.3572000000000002</v>
      </c>
    </row>
    <row r="27520" spans="1:3" ht="15" customHeight="1" x14ac:dyDescent="0.25">
      <c r="A27520" s="216">
        <v>45797</v>
      </c>
      <c r="B27520" s="217" t="s">
        <v>334</v>
      </c>
      <c r="C27520" s="218">
        <v>3.3713000000000002</v>
      </c>
    </row>
    <row r="27521" spans="1:3" ht="15" customHeight="1" x14ac:dyDescent="0.25">
      <c r="A27521" s="216">
        <v>45798</v>
      </c>
      <c r="B27521" s="217" t="s">
        <v>334</v>
      </c>
      <c r="C27521" s="218">
        <v>3.3854000000000002</v>
      </c>
    </row>
    <row r="27522" spans="1:3" ht="15" customHeight="1" x14ac:dyDescent="0.25">
      <c r="A27522" s="216">
        <v>45799</v>
      </c>
      <c r="B27522" s="217" t="s">
        <v>334</v>
      </c>
      <c r="C27522" s="218">
        <v>3.3995000000000002</v>
      </c>
    </row>
    <row r="27523" spans="1:3" ht="15" customHeight="1" x14ac:dyDescent="0.25">
      <c r="A27523" s="216">
        <v>45800</v>
      </c>
      <c r="B27523" s="217" t="s">
        <v>334</v>
      </c>
      <c r="C27523" s="218">
        <v>3.4558</v>
      </c>
    </row>
    <row r="27524" spans="1:3" ht="15" customHeight="1" x14ac:dyDescent="0.25">
      <c r="A27524" s="216">
        <v>45804</v>
      </c>
      <c r="B27524" s="217" t="s">
        <v>334</v>
      </c>
      <c r="C27524" s="218">
        <v>3.47</v>
      </c>
    </row>
    <row r="27525" spans="1:3" ht="15" customHeight="1" x14ac:dyDescent="0.25">
      <c r="A27525" s="216">
        <v>45805</v>
      </c>
      <c r="B27525" s="217" t="s">
        <v>334</v>
      </c>
      <c r="C27525" s="218">
        <v>3.4841000000000002</v>
      </c>
    </row>
    <row r="27526" spans="1:3" ht="15" customHeight="1" x14ac:dyDescent="0.25">
      <c r="A27526" s="216">
        <v>45806</v>
      </c>
      <c r="B27526" s="217" t="s">
        <v>334</v>
      </c>
      <c r="C27526" s="218">
        <v>3.4982000000000002</v>
      </c>
    </row>
    <row r="27527" spans="1:3" ht="15" customHeight="1" x14ac:dyDescent="0.25">
      <c r="A27527" s="216">
        <v>45807</v>
      </c>
      <c r="B27527" s="217" t="s">
        <v>334</v>
      </c>
      <c r="C27527" s="218">
        <v>3.5407000000000002</v>
      </c>
    </row>
    <row r="27528" spans="1:3" ht="15" customHeight="1" x14ac:dyDescent="0.25">
      <c r="A27528" s="216">
        <v>45810</v>
      </c>
      <c r="B27528" s="217" t="s">
        <v>334</v>
      </c>
      <c r="C27528" s="218">
        <v>3.5548000000000002</v>
      </c>
    </row>
    <row r="27529" spans="1:3" ht="15" customHeight="1" x14ac:dyDescent="0.25">
      <c r="A27529" s="216">
        <v>45811</v>
      </c>
      <c r="B27529" s="217" t="s">
        <v>334</v>
      </c>
      <c r="C27529" s="218">
        <v>3.569</v>
      </c>
    </row>
    <row r="27530" spans="1:3" ht="15" customHeight="1" x14ac:dyDescent="0.25">
      <c r="A27530" s="216">
        <v>45812</v>
      </c>
      <c r="B27530" s="217" t="s">
        <v>334</v>
      </c>
      <c r="C27530" s="218">
        <v>3.5831</v>
      </c>
    </row>
    <row r="27531" spans="1:3" ht="15" customHeight="1" x14ac:dyDescent="0.25">
      <c r="A27531" s="216">
        <v>45813</v>
      </c>
      <c r="B27531" s="217" t="s">
        <v>334</v>
      </c>
      <c r="C27531" s="218">
        <v>3.5972</v>
      </c>
    </row>
    <row r="27532" spans="1:3" ht="15" customHeight="1" x14ac:dyDescent="0.25">
      <c r="A27532" s="216">
        <v>45814</v>
      </c>
      <c r="B27532" s="217" t="s">
        <v>334</v>
      </c>
      <c r="C27532" s="218">
        <v>3.6394000000000002</v>
      </c>
    </row>
    <row r="27533" spans="1:3" ht="15" customHeight="1" x14ac:dyDescent="0.25">
      <c r="A27533" s="216">
        <v>45817</v>
      </c>
      <c r="B27533" s="217" t="s">
        <v>334</v>
      </c>
      <c r="C27533" s="218">
        <v>3.6535000000000002</v>
      </c>
    </row>
    <row r="27534" spans="1:3" ht="15" customHeight="1" x14ac:dyDescent="0.25">
      <c r="A27534" s="216">
        <v>45818</v>
      </c>
      <c r="B27534" s="217" t="s">
        <v>334</v>
      </c>
      <c r="C27534" s="218">
        <v>3.6676000000000002</v>
      </c>
    </row>
    <row r="27535" spans="1:3" ht="15" customHeight="1" x14ac:dyDescent="0.25">
      <c r="A27535" s="216">
        <v>45819</v>
      </c>
      <c r="B27535" s="217" t="s">
        <v>334</v>
      </c>
      <c r="C27535" s="218">
        <v>3.6816</v>
      </c>
    </row>
    <row r="27536" spans="1:3" ht="15" customHeight="1" x14ac:dyDescent="0.25">
      <c r="A27536" s="216">
        <v>45820</v>
      </c>
      <c r="B27536" s="217" t="s">
        <v>334</v>
      </c>
      <c r="C27536" s="218">
        <v>3.6957</v>
      </c>
    </row>
    <row r="27537" spans="1:3" ht="15" customHeight="1" x14ac:dyDescent="0.25">
      <c r="A27537" s="216">
        <v>45821</v>
      </c>
      <c r="B27537" s="217" t="s">
        <v>334</v>
      </c>
      <c r="C27537" s="218">
        <v>3.738</v>
      </c>
    </row>
    <row r="27538" spans="1:3" ht="15" customHeight="1" x14ac:dyDescent="0.25">
      <c r="A27538" s="216">
        <v>45824</v>
      </c>
      <c r="B27538" s="217" t="s">
        <v>334</v>
      </c>
      <c r="C27538" s="218">
        <v>3.7521</v>
      </c>
    </row>
    <row r="27539" spans="1:3" ht="15" customHeight="1" x14ac:dyDescent="0.25">
      <c r="A27539" s="216">
        <v>45825</v>
      </c>
      <c r="B27539" s="217" t="s">
        <v>334</v>
      </c>
      <c r="C27539" s="218">
        <v>3.7663000000000002</v>
      </c>
    </row>
    <row r="27540" spans="1:3" ht="15" customHeight="1" x14ac:dyDescent="0.25">
      <c r="A27540" s="216">
        <v>45826</v>
      </c>
      <c r="B27540" s="217" t="s">
        <v>334</v>
      </c>
      <c r="C27540" s="218">
        <v>3.7945000000000002</v>
      </c>
    </row>
    <row r="27541" spans="1:3" ht="15" customHeight="1" x14ac:dyDescent="0.25">
      <c r="A27541" s="216">
        <v>45828</v>
      </c>
      <c r="B27541" s="217" t="s">
        <v>334</v>
      </c>
      <c r="C27541" s="218">
        <v>3.8369</v>
      </c>
    </row>
    <row r="27542" spans="1:3" ht="15" customHeight="1" x14ac:dyDescent="0.25">
      <c r="A27542" s="216">
        <v>45831</v>
      </c>
      <c r="B27542" s="217" t="s">
        <v>334</v>
      </c>
      <c r="C27542" s="218">
        <v>3.851</v>
      </c>
    </row>
    <row r="27543" spans="1:3" ht="15" customHeight="1" x14ac:dyDescent="0.25">
      <c r="A27543" s="216">
        <v>45832</v>
      </c>
      <c r="B27543" s="217" t="s">
        <v>334</v>
      </c>
      <c r="C27543" s="218">
        <v>3.8651</v>
      </c>
    </row>
    <row r="27544" spans="1:3" ht="15" customHeight="1" x14ac:dyDescent="0.25">
      <c r="A27544" s="216">
        <v>45833</v>
      </c>
      <c r="B27544" s="217" t="s">
        <v>334</v>
      </c>
      <c r="C27544" s="218">
        <v>3.8793000000000002</v>
      </c>
    </row>
    <row r="27545" spans="1:3" ht="15" customHeight="1" x14ac:dyDescent="0.25">
      <c r="A27545" s="216">
        <v>45834</v>
      </c>
      <c r="B27545" s="217" t="s">
        <v>334</v>
      </c>
      <c r="C27545" s="218">
        <v>3.8935</v>
      </c>
    </row>
    <row r="27546" spans="1:3" ht="15" customHeight="1" x14ac:dyDescent="0.25">
      <c r="A27546" s="216">
        <v>45835</v>
      </c>
      <c r="B27546" s="217" t="s">
        <v>334</v>
      </c>
      <c r="C27546" s="218">
        <v>3.9361000000000002</v>
      </c>
    </row>
    <row r="27547" spans="1:3" ht="15" customHeight="1" x14ac:dyDescent="0.25">
      <c r="A27547" s="216">
        <v>45838</v>
      </c>
      <c r="B27547" s="217" t="s">
        <v>334</v>
      </c>
      <c r="C27547" s="218">
        <v>3.9502999999999999</v>
      </c>
    </row>
    <row r="27548" spans="1:3" ht="15" customHeight="1" x14ac:dyDescent="0.25">
      <c r="A27548" s="216">
        <v>45839</v>
      </c>
      <c r="B27548" s="217" t="s">
        <v>334</v>
      </c>
      <c r="C27548" s="218">
        <v>3.9645000000000001</v>
      </c>
    </row>
    <row r="27549" spans="1:3" ht="15" customHeight="1" x14ac:dyDescent="0.25">
      <c r="A27549" s="216">
        <v>45840</v>
      </c>
      <c r="B27549" s="217" t="s">
        <v>334</v>
      </c>
      <c r="C27549" s="218">
        <v>3.9786999999999999</v>
      </c>
    </row>
    <row r="27550" spans="1:3" ht="15" customHeight="1" x14ac:dyDescent="0.25">
      <c r="A27550" s="216">
        <v>45841</v>
      </c>
      <c r="B27550" s="217" t="s">
        <v>334</v>
      </c>
      <c r="C27550" s="218">
        <v>4.0354999999999999</v>
      </c>
    </row>
    <row r="27551" spans="1:3" ht="15" customHeight="1" x14ac:dyDescent="0.25">
      <c r="A27551" s="216">
        <v>45845</v>
      </c>
      <c r="B27551" s="217" t="s">
        <v>334</v>
      </c>
      <c r="C27551" s="218">
        <v>4.0496999999999996</v>
      </c>
    </row>
    <row r="27552" spans="1:3" ht="15" customHeight="1" x14ac:dyDescent="0.25">
      <c r="A27552" s="216">
        <v>45846</v>
      </c>
      <c r="B27552" s="217" t="s">
        <v>334</v>
      </c>
      <c r="C27552" s="218">
        <v>4.0637999999999996</v>
      </c>
    </row>
    <row r="27553" spans="1:3" ht="15" customHeight="1" x14ac:dyDescent="0.25">
      <c r="A27553" s="216">
        <v>45847</v>
      </c>
      <c r="B27553" s="217" t="s">
        <v>334</v>
      </c>
      <c r="C27553" s="218">
        <v>4.0780000000000003</v>
      </c>
    </row>
    <row r="27554" spans="1:3" ht="15" customHeight="1" x14ac:dyDescent="0.25">
      <c r="A27554" s="216">
        <v>45848</v>
      </c>
      <c r="B27554" s="217" t="s">
        <v>334</v>
      </c>
      <c r="C27554" s="218">
        <v>4.0921000000000003</v>
      </c>
    </row>
    <row r="27555" spans="1:3" ht="15" customHeight="1" x14ac:dyDescent="0.25">
      <c r="A27555" s="216">
        <v>45849</v>
      </c>
      <c r="B27555" s="217" t="s">
        <v>334</v>
      </c>
      <c r="C27555" s="218">
        <v>4.1345000000000001</v>
      </c>
    </row>
    <row r="27556" spans="1:3" ht="15" customHeight="1" x14ac:dyDescent="0.25">
      <c r="A27556" s="216">
        <v>45852</v>
      </c>
      <c r="B27556" s="217" t="s">
        <v>334</v>
      </c>
      <c r="C27556" s="218">
        <v>4.1486000000000001</v>
      </c>
    </row>
    <row r="27557" spans="1:3" ht="15" customHeight="1" x14ac:dyDescent="0.25">
      <c r="A27557" s="216">
        <v>45853</v>
      </c>
      <c r="B27557" s="217" t="s">
        <v>334</v>
      </c>
      <c r="C27557" s="218">
        <v>4.1627999999999998</v>
      </c>
    </row>
    <row r="27558" spans="1:3" ht="15" customHeight="1" x14ac:dyDescent="0.25">
      <c r="A27558" s="216">
        <v>45854</v>
      </c>
      <c r="B27558" s="217" t="s">
        <v>334</v>
      </c>
      <c r="C27558" s="218">
        <v>4.1769999999999996</v>
      </c>
    </row>
    <row r="27559" spans="1:3" ht="15" customHeight="1" x14ac:dyDescent="0.25">
      <c r="A27559" s="216">
        <v>45855</v>
      </c>
      <c r="B27559" s="217" t="s">
        <v>334</v>
      </c>
      <c r="C27559" s="218">
        <v>4.1912000000000003</v>
      </c>
    </row>
    <row r="27560" spans="1:3" ht="15" customHeight="1" x14ac:dyDescent="0.25">
      <c r="A27560" s="216">
        <v>45856</v>
      </c>
      <c r="B27560" s="217" t="s">
        <v>334</v>
      </c>
      <c r="C27560" s="218">
        <v>4.2336999999999998</v>
      </c>
    </row>
    <row r="27561" spans="1:3" ht="15" customHeight="1" x14ac:dyDescent="0.25">
      <c r="A27561" s="216">
        <v>45859</v>
      </c>
      <c r="B27561" s="217" t="s">
        <v>334</v>
      </c>
      <c r="C27561" s="218">
        <v>4.2478999999999996</v>
      </c>
    </row>
    <row r="27562" spans="1:3" ht="15" customHeight="1" x14ac:dyDescent="0.25">
      <c r="A27562" s="216">
        <v>45860</v>
      </c>
      <c r="B27562" s="217" t="s">
        <v>334</v>
      </c>
      <c r="C27562" s="218">
        <v>4.2619999999999996</v>
      </c>
    </row>
    <row r="27563" spans="1:3" ht="15" customHeight="1" x14ac:dyDescent="0.25">
      <c r="A27563" s="216">
        <v>45861</v>
      </c>
      <c r="B27563" s="217" t="s">
        <v>334</v>
      </c>
      <c r="C27563" s="218">
        <v>4.2762000000000002</v>
      </c>
    </row>
    <row r="27564" spans="1:3" ht="15" customHeight="1" x14ac:dyDescent="0.25">
      <c r="A27564" s="216">
        <v>45862</v>
      </c>
      <c r="B27564" s="217" t="s">
        <v>334</v>
      </c>
      <c r="C27564" s="218">
        <v>4.2904</v>
      </c>
    </row>
    <row r="27565" spans="1:3" ht="15" customHeight="1" x14ac:dyDescent="0.25">
      <c r="A27565" s="216">
        <v>45863</v>
      </c>
      <c r="B27565" s="217" t="s">
        <v>334</v>
      </c>
      <c r="C27565" s="218">
        <v>4.3330000000000002</v>
      </c>
    </row>
    <row r="27566" spans="1:3" ht="15" customHeight="1" x14ac:dyDescent="0.25">
      <c r="A27566" s="216">
        <v>45866</v>
      </c>
      <c r="B27566" s="217" t="s">
        <v>334</v>
      </c>
      <c r="C27566" s="218">
        <v>4.3472</v>
      </c>
    </row>
    <row r="27567" spans="1:3" ht="15" customHeight="1" x14ac:dyDescent="0.25">
      <c r="A27567" s="216">
        <v>45867</v>
      </c>
      <c r="B27567" s="217" t="s">
        <v>334</v>
      </c>
      <c r="C27567" s="218">
        <v>4.3613999999999997</v>
      </c>
    </row>
    <row r="27568" spans="1:3" ht="15" customHeight="1" x14ac:dyDescent="0.25">
      <c r="A27568" s="216">
        <v>45868</v>
      </c>
      <c r="B27568" s="217" t="s">
        <v>334</v>
      </c>
      <c r="C27568" s="218">
        <v>4.3757000000000001</v>
      </c>
    </row>
    <row r="27569" spans="1:3" ht="15" customHeight="1" x14ac:dyDescent="0.25">
      <c r="A27569" s="216">
        <v>45869</v>
      </c>
      <c r="B27569" s="217" t="s">
        <v>334</v>
      </c>
      <c r="C27569" s="218">
        <v>4.3898999999999999</v>
      </c>
    </row>
    <row r="27570" spans="1:3" ht="15" customHeight="1" x14ac:dyDescent="0.25">
      <c r="A27570" s="216">
        <v>45870</v>
      </c>
      <c r="B27570" s="217" t="s">
        <v>334</v>
      </c>
      <c r="C27570" s="218">
        <v>4.4324000000000003</v>
      </c>
    </row>
    <row r="27571" spans="1:3" ht="15" customHeight="1" x14ac:dyDescent="0.25">
      <c r="A27571" s="216">
        <v>45873</v>
      </c>
      <c r="B27571" s="217" t="s">
        <v>334</v>
      </c>
      <c r="C27571" s="218">
        <v>4.4466000000000001</v>
      </c>
    </row>
    <row r="27572" spans="1:3" ht="15" customHeight="1" x14ac:dyDescent="0.25">
      <c r="A27572" s="216">
        <v>45874</v>
      </c>
      <c r="B27572" s="217" t="s">
        <v>334</v>
      </c>
      <c r="C27572" s="218">
        <v>4.4607999999999999</v>
      </c>
    </row>
    <row r="27573" spans="1:3" ht="15" customHeight="1" x14ac:dyDescent="0.25">
      <c r="A27573" s="216">
        <v>45875</v>
      </c>
      <c r="B27573" s="217" t="s">
        <v>334</v>
      </c>
      <c r="C27573" s="218">
        <v>4.4749999999999996</v>
      </c>
    </row>
    <row r="27574" spans="1:3" ht="15" customHeight="1" x14ac:dyDescent="0.25">
      <c r="A27574" s="216">
        <v>45876</v>
      </c>
      <c r="B27574" s="217" t="s">
        <v>334</v>
      </c>
      <c r="C27574" s="218">
        <v>4.4892000000000003</v>
      </c>
    </row>
    <row r="27575" spans="1:3" ht="15" customHeight="1" x14ac:dyDescent="0.25">
      <c r="A27575" s="216">
        <v>45877</v>
      </c>
      <c r="B27575" s="217" t="s">
        <v>334</v>
      </c>
      <c r="C27575" s="218">
        <v>4.5316999999999998</v>
      </c>
    </row>
    <row r="27576" spans="1:3" ht="15" customHeight="1" x14ac:dyDescent="0.25">
      <c r="A27576" s="216">
        <v>45880</v>
      </c>
      <c r="B27576" s="217" t="s">
        <v>334</v>
      </c>
      <c r="C27576" s="218">
        <v>4.5458999999999996</v>
      </c>
    </row>
    <row r="27577" spans="1:3" ht="15" customHeight="1" x14ac:dyDescent="0.25">
      <c r="A27577" s="216">
        <v>45881</v>
      </c>
      <c r="B27577" s="217" t="s">
        <v>334</v>
      </c>
      <c r="C27577" s="218">
        <v>4.5601000000000003</v>
      </c>
    </row>
    <row r="27578" spans="1:3" ht="15" customHeight="1" x14ac:dyDescent="0.25">
      <c r="A27578" s="216">
        <v>45882</v>
      </c>
      <c r="B27578" s="217" t="s">
        <v>334</v>
      </c>
      <c r="C27578" s="218">
        <v>4.5743</v>
      </c>
    </row>
    <row r="27579" spans="1:3" ht="15" customHeight="1" x14ac:dyDescent="0.25">
      <c r="A27579" s="216">
        <v>45883</v>
      </c>
      <c r="B27579" s="217" t="s">
        <v>334</v>
      </c>
      <c r="C27579" s="218">
        <v>4.5884999999999998</v>
      </c>
    </row>
    <row r="27580" spans="1:3" ht="15" customHeight="1" x14ac:dyDescent="0.25">
      <c r="A27580" s="216">
        <v>45884</v>
      </c>
      <c r="B27580" s="217" t="s">
        <v>334</v>
      </c>
      <c r="C27580" s="218">
        <v>4.6311</v>
      </c>
    </row>
    <row r="27581" spans="1:3" ht="15" customHeight="1" x14ac:dyDescent="0.25">
      <c r="A27581" s="216">
        <v>45887</v>
      </c>
      <c r="B27581" s="217" t="s">
        <v>334</v>
      </c>
      <c r="C27581" s="218">
        <v>4.6452999999999998</v>
      </c>
    </row>
    <row r="27582" spans="1:3" ht="15" customHeight="1" x14ac:dyDescent="0.25">
      <c r="A27582" s="216">
        <v>45888</v>
      </c>
      <c r="B27582" s="217" t="s">
        <v>334</v>
      </c>
      <c r="C27582" s="218">
        <v>4.6595000000000004</v>
      </c>
    </row>
    <row r="27583" spans="1:3" ht="15" customHeight="1" x14ac:dyDescent="0.25">
      <c r="A27583" s="216">
        <v>45889</v>
      </c>
      <c r="B27583" s="217" t="s">
        <v>334</v>
      </c>
      <c r="C27583" s="218">
        <v>4.6737000000000002</v>
      </c>
    </row>
    <row r="27584" spans="1:3" ht="15" customHeight="1" x14ac:dyDescent="0.25">
      <c r="A27584" s="216">
        <v>45890</v>
      </c>
      <c r="B27584" s="217" t="s">
        <v>334</v>
      </c>
      <c r="C27584" s="218">
        <v>4.6879</v>
      </c>
    </row>
    <row r="27585" spans="1:3" ht="15" customHeight="1" x14ac:dyDescent="0.25">
      <c r="A27585" s="216">
        <v>45891</v>
      </c>
      <c r="B27585" s="217" t="s">
        <v>334</v>
      </c>
      <c r="C27585" s="218">
        <v>4.7305000000000001</v>
      </c>
    </row>
    <row r="27586" spans="1:3" ht="15" customHeight="1" x14ac:dyDescent="0.25">
      <c r="A27586" s="216">
        <v>45894</v>
      </c>
      <c r="B27586" s="217" t="s">
        <v>334</v>
      </c>
      <c r="C27586" s="218">
        <v>4.7446999999999999</v>
      </c>
    </row>
    <row r="27587" spans="1:3" ht="15" customHeight="1" x14ac:dyDescent="0.25">
      <c r="A27587" s="216">
        <v>45895</v>
      </c>
      <c r="B27587" s="217" t="s">
        <v>334</v>
      </c>
      <c r="C27587" s="218">
        <v>4.7590000000000003</v>
      </c>
    </row>
    <row r="27588" spans="1:3" ht="15" customHeight="1" x14ac:dyDescent="0.25">
      <c r="A27588" s="216">
        <v>45896</v>
      </c>
      <c r="B27588" s="217" t="s">
        <v>334</v>
      </c>
      <c r="C27588" s="218">
        <v>4.7732999999999999</v>
      </c>
    </row>
    <row r="27589" spans="1:3" ht="15" customHeight="1" x14ac:dyDescent="0.25">
      <c r="A27589" s="216">
        <v>45897</v>
      </c>
      <c r="B27589" s="217" t="s">
        <v>334</v>
      </c>
      <c r="C27589" s="218">
        <v>4.7874999999999996</v>
      </c>
    </row>
    <row r="27590" spans="1:3" ht="15" customHeight="1" x14ac:dyDescent="0.25">
      <c r="A27590" s="216">
        <v>45898</v>
      </c>
      <c r="B27590" s="217" t="s">
        <v>334</v>
      </c>
      <c r="C27590" s="218">
        <v>4.8445</v>
      </c>
    </row>
    <row r="27591" spans="1:3" ht="15" customHeight="1" x14ac:dyDescent="0.25">
      <c r="A27591" s="216">
        <v>45902</v>
      </c>
      <c r="B27591" s="217" t="s">
        <v>334</v>
      </c>
      <c r="C27591" s="218">
        <v>4.8586999999999998</v>
      </c>
    </row>
    <row r="27592" spans="1:3" ht="15" customHeight="1" x14ac:dyDescent="0.25">
      <c r="A27592" s="216">
        <v>45903</v>
      </c>
      <c r="B27592" s="217" t="s">
        <v>334</v>
      </c>
      <c r="C27592" s="218">
        <v>4.8728999999999996</v>
      </c>
    </row>
    <row r="27593" spans="1:3" ht="15" customHeight="1" x14ac:dyDescent="0.25">
      <c r="A27593" s="216">
        <v>45904</v>
      </c>
      <c r="B27593" s="217" t="s">
        <v>334</v>
      </c>
      <c r="C27593" s="218">
        <v>4.8871000000000002</v>
      </c>
    </row>
    <row r="27594" spans="1:3" ht="15" customHeight="1" x14ac:dyDescent="0.25">
      <c r="A27594" s="216">
        <v>45905</v>
      </c>
      <c r="B27594" s="217" t="s">
        <v>334</v>
      </c>
      <c r="C27594" s="218">
        <v>4.9298999999999999</v>
      </c>
    </row>
    <row r="27595" spans="1:3" ht="15" customHeight="1" x14ac:dyDescent="0.25">
      <c r="A27595" s="216">
        <v>45908</v>
      </c>
      <c r="B27595" s="217" t="s">
        <v>334</v>
      </c>
      <c r="C27595" s="218">
        <v>4.9442000000000004</v>
      </c>
    </row>
    <row r="27596" spans="1:3" ht="15" customHeight="1" x14ac:dyDescent="0.25">
      <c r="A27596" s="216">
        <v>45909</v>
      </c>
      <c r="B27596" s="217" t="s">
        <v>334</v>
      </c>
      <c r="C27596" s="218">
        <v>4.9584000000000001</v>
      </c>
    </row>
    <row r="27597" spans="1:3" ht="15" customHeight="1" x14ac:dyDescent="0.25">
      <c r="A27597" s="216">
        <v>45910</v>
      </c>
      <c r="B27597" s="217" t="s">
        <v>334</v>
      </c>
      <c r="C27597" s="218">
        <v>4.9726999999999997</v>
      </c>
    </row>
    <row r="27598" spans="1:3" ht="15" customHeight="1" x14ac:dyDescent="0.25">
      <c r="A27598" s="216">
        <v>45911</v>
      </c>
      <c r="B27598" s="217" t="s">
        <v>334</v>
      </c>
      <c r="C27598" s="218">
        <v>4.9869000000000003</v>
      </c>
    </row>
    <row r="27599" spans="1:3" ht="15" customHeight="1" x14ac:dyDescent="0.25">
      <c r="A27599" s="216">
        <v>45912</v>
      </c>
      <c r="B27599" s="217" t="s">
        <v>334</v>
      </c>
      <c r="C27599" s="218">
        <v>5.0296000000000003</v>
      </c>
    </row>
    <row r="27600" spans="1:3" ht="15" customHeight="1" x14ac:dyDescent="0.25">
      <c r="A27600" s="216">
        <v>45915</v>
      </c>
      <c r="B27600" s="217" t="s">
        <v>334</v>
      </c>
      <c r="C27600" s="218">
        <v>5.0438999999999998</v>
      </c>
    </row>
    <row r="27601" spans="1:3" ht="15" customHeight="1" x14ac:dyDescent="0.25">
      <c r="A27601" s="216">
        <v>45916</v>
      </c>
      <c r="B27601" s="217" t="s">
        <v>334</v>
      </c>
      <c r="C27601" s="218">
        <v>5.0582000000000003</v>
      </c>
    </row>
    <row r="27602" spans="1:3" ht="15" customHeight="1" x14ac:dyDescent="0.25">
      <c r="A27602" s="216">
        <v>45917</v>
      </c>
      <c r="B27602" s="217" t="s">
        <v>334</v>
      </c>
      <c r="C27602" s="218">
        <v>5.0724999999999998</v>
      </c>
    </row>
    <row r="27603" spans="1:3" ht="15" customHeight="1" x14ac:dyDescent="0.25">
      <c r="A27603" s="216">
        <v>45918</v>
      </c>
      <c r="B27603" s="217" t="s">
        <v>334</v>
      </c>
      <c r="C27603" s="218">
        <v>5.0864000000000003</v>
      </c>
    </row>
    <row r="27604" spans="1:3" ht="15" customHeight="1" x14ac:dyDescent="0.25">
      <c r="A27604" s="216">
        <v>45919</v>
      </c>
      <c r="B27604" s="217" t="s">
        <v>334</v>
      </c>
      <c r="C27604" s="218">
        <v>5.1280000000000001</v>
      </c>
    </row>
    <row r="27605" spans="1:3" ht="15" customHeight="1" x14ac:dyDescent="0.25">
      <c r="A27605" s="216">
        <v>45922</v>
      </c>
      <c r="B27605" s="217" t="s">
        <v>334</v>
      </c>
      <c r="C27605" s="218">
        <v>5.1417000000000002</v>
      </c>
    </row>
    <row r="27606" spans="1:3" ht="15" customHeight="1" x14ac:dyDescent="0.25">
      <c r="A27606" s="216">
        <v>45923</v>
      </c>
      <c r="B27606" s="217" t="s">
        <v>334</v>
      </c>
      <c r="C27606" s="218">
        <v>5.1555</v>
      </c>
    </row>
    <row r="27607" spans="1:3" ht="15" customHeight="1" x14ac:dyDescent="0.25">
      <c r="A27607" s="216">
        <v>45924</v>
      </c>
      <c r="B27607" s="217" t="s">
        <v>334</v>
      </c>
      <c r="C27607" s="218">
        <v>5.1692</v>
      </c>
    </row>
    <row r="27608" spans="1:3" ht="15" customHeight="1" x14ac:dyDescent="0.25">
      <c r="A27608" s="216">
        <v>45925</v>
      </c>
      <c r="B27608" s="217" t="s">
        <v>334</v>
      </c>
      <c r="C27608" s="218">
        <v>5.1829999999999998</v>
      </c>
    </row>
    <row r="27609" spans="1:3" ht="15" customHeight="1" x14ac:dyDescent="0.25">
      <c r="A27609" s="216">
        <v>45926</v>
      </c>
      <c r="B27609" s="217" t="s">
        <v>334</v>
      </c>
      <c r="C27609" s="218">
        <v>5.2244000000000002</v>
      </c>
    </row>
    <row r="27610" spans="1:3" ht="15" customHeight="1" x14ac:dyDescent="0.25">
      <c r="A27610" s="216">
        <v>45929</v>
      </c>
      <c r="B27610" s="217" t="s">
        <v>334</v>
      </c>
      <c r="C27610" s="218">
        <v>5.2382</v>
      </c>
    </row>
    <row r="27611" spans="1:3" ht="15" customHeight="1" x14ac:dyDescent="0.25">
      <c r="A27611" s="216">
        <v>45930</v>
      </c>
      <c r="B27611" s="217" t="s">
        <v>334</v>
      </c>
      <c r="C27611" s="218">
        <v>5.2521000000000004</v>
      </c>
    </row>
    <row r="27612" spans="1:3" ht="15" customHeight="1" x14ac:dyDescent="0.25">
      <c r="A27612" s="216">
        <v>45566</v>
      </c>
      <c r="B27612" s="217" t="s">
        <v>336</v>
      </c>
      <c r="C27612" s="218">
        <v>1.52E-2</v>
      </c>
    </row>
    <row r="27613" spans="1:3" ht="15" customHeight="1" x14ac:dyDescent="0.25">
      <c r="A27613" s="216">
        <v>45567</v>
      </c>
      <c r="B27613" s="217" t="s">
        <v>336</v>
      </c>
      <c r="C27613" s="218">
        <v>3.04E-2</v>
      </c>
    </row>
    <row r="27614" spans="1:3" ht="15" customHeight="1" x14ac:dyDescent="0.25">
      <c r="A27614" s="216">
        <v>45568</v>
      </c>
      <c r="B27614" s="217" t="s">
        <v>336</v>
      </c>
      <c r="C27614" s="218">
        <v>4.5600000000000002E-2</v>
      </c>
    </row>
    <row r="27615" spans="1:3" ht="15" customHeight="1" x14ac:dyDescent="0.25">
      <c r="A27615" s="216">
        <v>45569</v>
      </c>
      <c r="B27615" s="217" t="s">
        <v>336</v>
      </c>
      <c r="C27615" s="218">
        <v>9.0800000000000006E-2</v>
      </c>
    </row>
    <row r="27616" spans="1:3" ht="15" customHeight="1" x14ac:dyDescent="0.25">
      <c r="A27616" s="216">
        <v>45572</v>
      </c>
      <c r="B27616" s="217" t="s">
        <v>336</v>
      </c>
      <c r="C27616" s="218">
        <v>0.10589999999999999</v>
      </c>
    </row>
    <row r="27617" spans="1:3" ht="15" customHeight="1" x14ac:dyDescent="0.25">
      <c r="A27617" s="216">
        <v>45573</v>
      </c>
      <c r="B27617" s="217" t="s">
        <v>336</v>
      </c>
      <c r="C27617" s="218">
        <v>0.121</v>
      </c>
    </row>
    <row r="27618" spans="1:3" ht="15" customHeight="1" x14ac:dyDescent="0.25">
      <c r="A27618" s="216">
        <v>45574</v>
      </c>
      <c r="B27618" s="217" t="s">
        <v>336</v>
      </c>
      <c r="C27618" s="218">
        <v>0.13600000000000001</v>
      </c>
    </row>
    <row r="27619" spans="1:3" ht="15" customHeight="1" x14ac:dyDescent="0.25">
      <c r="A27619" s="216">
        <v>45575</v>
      </c>
      <c r="B27619" s="217" t="s">
        <v>336</v>
      </c>
      <c r="C27619" s="218">
        <v>0.15110000000000001</v>
      </c>
    </row>
    <row r="27620" spans="1:3" ht="15" customHeight="1" x14ac:dyDescent="0.25">
      <c r="A27620" s="216">
        <v>45576</v>
      </c>
      <c r="B27620" s="217" t="s">
        <v>336</v>
      </c>
      <c r="C27620" s="218">
        <v>0.19620000000000001</v>
      </c>
    </row>
    <row r="27621" spans="1:3" ht="15" customHeight="1" x14ac:dyDescent="0.25">
      <c r="A27621" s="216">
        <v>45579</v>
      </c>
      <c r="B27621" s="217" t="s">
        <v>336</v>
      </c>
      <c r="C27621" s="218">
        <v>0.21129999999999999</v>
      </c>
    </row>
    <row r="27622" spans="1:3" ht="15" customHeight="1" x14ac:dyDescent="0.25">
      <c r="A27622" s="216">
        <v>45580</v>
      </c>
      <c r="B27622" s="217" t="s">
        <v>336</v>
      </c>
      <c r="C27622" s="218">
        <v>0.2263</v>
      </c>
    </row>
    <row r="27623" spans="1:3" ht="15" customHeight="1" x14ac:dyDescent="0.25">
      <c r="A27623" s="216">
        <v>45581</v>
      </c>
      <c r="B27623" s="217" t="s">
        <v>336</v>
      </c>
      <c r="C27623" s="218">
        <v>0.2414</v>
      </c>
    </row>
    <row r="27624" spans="1:3" ht="15" customHeight="1" x14ac:dyDescent="0.25">
      <c r="A27624" s="216">
        <v>45582</v>
      </c>
      <c r="B27624" s="217" t="s">
        <v>336</v>
      </c>
      <c r="C27624" s="218">
        <v>0.25640000000000002</v>
      </c>
    </row>
    <row r="27625" spans="1:3" ht="15" customHeight="1" x14ac:dyDescent="0.25">
      <c r="A27625" s="216">
        <v>45583</v>
      </c>
      <c r="B27625" s="217" t="s">
        <v>336</v>
      </c>
      <c r="C27625" s="218">
        <v>0.30149999999999999</v>
      </c>
    </row>
    <row r="27626" spans="1:3" ht="15" customHeight="1" x14ac:dyDescent="0.25">
      <c r="A27626" s="216">
        <v>45586</v>
      </c>
      <c r="B27626" s="217" t="s">
        <v>336</v>
      </c>
      <c r="C27626" s="218">
        <v>0.3165</v>
      </c>
    </row>
    <row r="27627" spans="1:3" ht="15" customHeight="1" x14ac:dyDescent="0.25">
      <c r="A27627" s="216">
        <v>45587</v>
      </c>
      <c r="B27627" s="217" t="s">
        <v>336</v>
      </c>
      <c r="C27627" s="218">
        <v>0.33150000000000002</v>
      </c>
    </row>
    <row r="27628" spans="1:3" ht="15" customHeight="1" x14ac:dyDescent="0.25">
      <c r="A27628" s="216">
        <v>45588</v>
      </c>
      <c r="B27628" s="217" t="s">
        <v>336</v>
      </c>
      <c r="C27628" s="218">
        <v>0.34649999999999997</v>
      </c>
    </row>
    <row r="27629" spans="1:3" ht="15" customHeight="1" x14ac:dyDescent="0.25">
      <c r="A27629" s="216">
        <v>45589</v>
      </c>
      <c r="B27629" s="217" t="s">
        <v>336</v>
      </c>
      <c r="C27629" s="218">
        <v>0.36149999999999999</v>
      </c>
    </row>
    <row r="27630" spans="1:3" ht="15" customHeight="1" x14ac:dyDescent="0.25">
      <c r="A27630" s="216">
        <v>45590</v>
      </c>
      <c r="B27630" s="217" t="s">
        <v>336</v>
      </c>
      <c r="C27630" s="218">
        <v>0.40629999999999999</v>
      </c>
    </row>
    <row r="27631" spans="1:3" ht="15" customHeight="1" x14ac:dyDescent="0.25">
      <c r="A27631" s="216">
        <v>45593</v>
      </c>
      <c r="B27631" s="217" t="s">
        <v>336</v>
      </c>
      <c r="C27631" s="218">
        <v>0.42130000000000001</v>
      </c>
    </row>
    <row r="27632" spans="1:3" ht="15" customHeight="1" x14ac:dyDescent="0.25">
      <c r="A27632" s="216">
        <v>45594</v>
      </c>
      <c r="B27632" s="217" t="s">
        <v>336</v>
      </c>
      <c r="C27632" s="218">
        <v>0.43630000000000002</v>
      </c>
    </row>
    <row r="27633" spans="1:3" ht="15" customHeight="1" x14ac:dyDescent="0.25">
      <c r="A27633" s="216">
        <v>45595</v>
      </c>
      <c r="B27633" s="217" t="s">
        <v>336</v>
      </c>
      <c r="C27633" s="218">
        <v>0.45119999999999999</v>
      </c>
    </row>
    <row r="27634" spans="1:3" ht="15" customHeight="1" x14ac:dyDescent="0.25">
      <c r="A27634" s="216">
        <v>45596</v>
      </c>
      <c r="B27634" s="217" t="s">
        <v>336</v>
      </c>
      <c r="C27634" s="218">
        <v>0.46610000000000001</v>
      </c>
    </row>
    <row r="27635" spans="1:3" ht="15" customHeight="1" x14ac:dyDescent="0.25">
      <c r="A27635" s="216">
        <v>45597</v>
      </c>
      <c r="B27635" s="217" t="s">
        <v>336</v>
      </c>
      <c r="C27635" s="218">
        <v>0.51090000000000002</v>
      </c>
    </row>
    <row r="27636" spans="1:3" ht="15" customHeight="1" x14ac:dyDescent="0.25">
      <c r="A27636" s="216">
        <v>45600</v>
      </c>
      <c r="B27636" s="217" t="s">
        <v>336</v>
      </c>
      <c r="C27636" s="218">
        <v>0.52569999999999995</v>
      </c>
    </row>
    <row r="27637" spans="1:3" ht="15" customHeight="1" x14ac:dyDescent="0.25">
      <c r="A27637" s="216">
        <v>45601</v>
      </c>
      <c r="B27637" s="217" t="s">
        <v>336</v>
      </c>
      <c r="C27637" s="218">
        <v>0.54059999999999997</v>
      </c>
    </row>
    <row r="27638" spans="1:3" ht="15" customHeight="1" x14ac:dyDescent="0.25">
      <c r="A27638" s="216">
        <v>45602</v>
      </c>
      <c r="B27638" s="217" t="s">
        <v>336</v>
      </c>
      <c r="C27638" s="218">
        <v>0.5554</v>
      </c>
    </row>
    <row r="27639" spans="1:3" ht="15" customHeight="1" x14ac:dyDescent="0.25">
      <c r="A27639" s="216">
        <v>45603</v>
      </c>
      <c r="B27639" s="217" t="s">
        <v>336</v>
      </c>
      <c r="C27639" s="218">
        <v>0.57030000000000003</v>
      </c>
    </row>
    <row r="27640" spans="1:3" ht="15" customHeight="1" x14ac:dyDescent="0.25">
      <c r="A27640" s="216">
        <v>45604</v>
      </c>
      <c r="B27640" s="217" t="s">
        <v>336</v>
      </c>
      <c r="C27640" s="218">
        <v>0.61399999999999999</v>
      </c>
    </row>
    <row r="27641" spans="1:3" ht="15" customHeight="1" x14ac:dyDescent="0.25">
      <c r="A27641" s="216">
        <v>45607</v>
      </c>
      <c r="B27641" s="217" t="s">
        <v>336</v>
      </c>
      <c r="C27641" s="218">
        <v>0.62849999999999995</v>
      </c>
    </row>
    <row r="27642" spans="1:3" ht="15" customHeight="1" x14ac:dyDescent="0.25">
      <c r="A27642" s="216">
        <v>45608</v>
      </c>
      <c r="B27642" s="217" t="s">
        <v>336</v>
      </c>
      <c r="C27642" s="218">
        <v>0.64300000000000002</v>
      </c>
    </row>
    <row r="27643" spans="1:3" ht="15" customHeight="1" x14ac:dyDescent="0.25">
      <c r="A27643" s="216">
        <v>45609</v>
      </c>
      <c r="B27643" s="217" t="s">
        <v>336</v>
      </c>
      <c r="C27643" s="218">
        <v>0.65749999999999997</v>
      </c>
    </row>
    <row r="27644" spans="1:3" ht="15" customHeight="1" x14ac:dyDescent="0.25">
      <c r="A27644" s="216">
        <v>45610</v>
      </c>
      <c r="B27644" s="217" t="s">
        <v>336</v>
      </c>
      <c r="C27644" s="218">
        <v>0.67190000000000005</v>
      </c>
    </row>
    <row r="27645" spans="1:3" ht="15" customHeight="1" x14ac:dyDescent="0.25">
      <c r="A27645" s="216">
        <v>45611</v>
      </c>
      <c r="B27645" s="217" t="s">
        <v>336</v>
      </c>
      <c r="C27645" s="218">
        <v>0.71509999999999996</v>
      </c>
    </row>
    <row r="27646" spans="1:3" ht="15" customHeight="1" x14ac:dyDescent="0.25">
      <c r="A27646" s="216">
        <v>45614</v>
      </c>
      <c r="B27646" s="217" t="s">
        <v>336</v>
      </c>
      <c r="C27646" s="218">
        <v>0.72950000000000004</v>
      </c>
    </row>
    <row r="27647" spans="1:3" ht="15" customHeight="1" x14ac:dyDescent="0.25">
      <c r="A27647" s="216">
        <v>45615</v>
      </c>
      <c r="B27647" s="217" t="s">
        <v>336</v>
      </c>
      <c r="C27647" s="218">
        <v>0.74390000000000001</v>
      </c>
    </row>
    <row r="27648" spans="1:3" ht="15" customHeight="1" x14ac:dyDescent="0.25">
      <c r="A27648" s="216">
        <v>45616</v>
      </c>
      <c r="B27648" s="217" t="s">
        <v>336</v>
      </c>
      <c r="C27648" s="218">
        <v>0.75819999999999999</v>
      </c>
    </row>
    <row r="27649" spans="1:3" ht="15" customHeight="1" x14ac:dyDescent="0.25">
      <c r="A27649" s="216">
        <v>45617</v>
      </c>
      <c r="B27649" s="217" t="s">
        <v>336</v>
      </c>
      <c r="C27649" s="218">
        <v>0.77259999999999995</v>
      </c>
    </row>
    <row r="27650" spans="1:3" ht="15" customHeight="1" x14ac:dyDescent="0.25">
      <c r="A27650" s="216">
        <v>45618</v>
      </c>
      <c r="B27650" s="217" t="s">
        <v>336</v>
      </c>
      <c r="C27650" s="218">
        <v>0.81569999999999998</v>
      </c>
    </row>
    <row r="27651" spans="1:3" ht="15" customHeight="1" x14ac:dyDescent="0.25">
      <c r="A27651" s="216">
        <v>45621</v>
      </c>
      <c r="B27651" s="217" t="s">
        <v>336</v>
      </c>
      <c r="C27651" s="218">
        <v>0.83009999999999995</v>
      </c>
    </row>
    <row r="27652" spans="1:3" ht="15" customHeight="1" x14ac:dyDescent="0.25">
      <c r="A27652" s="216">
        <v>45622</v>
      </c>
      <c r="B27652" s="217" t="s">
        <v>336</v>
      </c>
      <c r="C27652" s="218">
        <v>0.84450000000000003</v>
      </c>
    </row>
    <row r="27653" spans="1:3" ht="15" customHeight="1" x14ac:dyDescent="0.25">
      <c r="A27653" s="216">
        <v>45623</v>
      </c>
      <c r="B27653" s="217" t="s">
        <v>336</v>
      </c>
      <c r="C27653" s="218">
        <v>0.8589</v>
      </c>
    </row>
    <row r="27654" spans="1:3" ht="15" customHeight="1" x14ac:dyDescent="0.25">
      <c r="A27654" s="216">
        <v>45624</v>
      </c>
      <c r="B27654" s="217" t="s">
        <v>336</v>
      </c>
      <c r="C27654" s="218">
        <v>0.87329999999999997</v>
      </c>
    </row>
    <row r="27655" spans="1:3" ht="15" customHeight="1" x14ac:dyDescent="0.25">
      <c r="A27655" s="216">
        <v>45625</v>
      </c>
      <c r="B27655" s="217" t="s">
        <v>336</v>
      </c>
      <c r="C27655" s="218">
        <v>0.91639999999999999</v>
      </c>
    </row>
    <row r="27656" spans="1:3" ht="15" customHeight="1" x14ac:dyDescent="0.25">
      <c r="A27656" s="216">
        <v>45628</v>
      </c>
      <c r="B27656" s="217" t="s">
        <v>336</v>
      </c>
      <c r="C27656" s="218">
        <v>0.93079999999999996</v>
      </c>
    </row>
    <row r="27657" spans="1:3" ht="15" customHeight="1" x14ac:dyDescent="0.25">
      <c r="A27657" s="216">
        <v>45629</v>
      </c>
      <c r="B27657" s="217" t="s">
        <v>336</v>
      </c>
      <c r="C27657" s="218">
        <v>0.94520000000000004</v>
      </c>
    </row>
    <row r="27658" spans="1:3" ht="15" customHeight="1" x14ac:dyDescent="0.25">
      <c r="A27658" s="216">
        <v>45630</v>
      </c>
      <c r="B27658" s="217" t="s">
        <v>336</v>
      </c>
      <c r="C27658" s="218">
        <v>0.95950000000000002</v>
      </c>
    </row>
    <row r="27659" spans="1:3" ht="15" customHeight="1" x14ac:dyDescent="0.25">
      <c r="A27659" s="216">
        <v>45631</v>
      </c>
      <c r="B27659" s="217" t="s">
        <v>336</v>
      </c>
      <c r="C27659" s="218">
        <v>0.9738</v>
      </c>
    </row>
    <row r="27660" spans="1:3" ht="15" customHeight="1" x14ac:dyDescent="0.25">
      <c r="A27660" s="216">
        <v>45632</v>
      </c>
      <c r="B27660" s="217" t="s">
        <v>336</v>
      </c>
      <c r="C27660" s="218">
        <v>1.0167999999999999</v>
      </c>
    </row>
    <row r="27661" spans="1:3" ht="15" customHeight="1" x14ac:dyDescent="0.25">
      <c r="A27661" s="216">
        <v>45635</v>
      </c>
      <c r="B27661" s="217" t="s">
        <v>336</v>
      </c>
      <c r="C27661" s="218">
        <v>1.0310999999999999</v>
      </c>
    </row>
    <row r="27662" spans="1:3" ht="15" customHeight="1" x14ac:dyDescent="0.25">
      <c r="A27662" s="216">
        <v>45636</v>
      </c>
      <c r="B27662" s="217" t="s">
        <v>336</v>
      </c>
      <c r="C27662" s="218">
        <v>1.0455000000000001</v>
      </c>
    </row>
    <row r="27663" spans="1:3" ht="15" customHeight="1" x14ac:dyDescent="0.25">
      <c r="A27663" s="216">
        <v>45637</v>
      </c>
      <c r="B27663" s="217" t="s">
        <v>336</v>
      </c>
      <c r="C27663" s="218">
        <v>1.0598000000000001</v>
      </c>
    </row>
    <row r="27664" spans="1:3" ht="15" customHeight="1" x14ac:dyDescent="0.25">
      <c r="A27664" s="216">
        <v>45638</v>
      </c>
      <c r="B27664" s="217" t="s">
        <v>336</v>
      </c>
      <c r="C27664" s="218">
        <v>1.0741000000000001</v>
      </c>
    </row>
    <row r="27665" spans="1:3" ht="15" customHeight="1" x14ac:dyDescent="0.25">
      <c r="A27665" s="216">
        <v>45639</v>
      </c>
      <c r="B27665" s="217" t="s">
        <v>336</v>
      </c>
      <c r="C27665" s="218">
        <v>1.117</v>
      </c>
    </row>
    <row r="27666" spans="1:3" ht="15" customHeight="1" x14ac:dyDescent="0.25">
      <c r="A27666" s="216">
        <v>45642</v>
      </c>
      <c r="B27666" s="217" t="s">
        <v>336</v>
      </c>
      <c r="C27666" s="218">
        <v>1.1313</v>
      </c>
    </row>
    <row r="27667" spans="1:3" ht="15" customHeight="1" x14ac:dyDescent="0.25">
      <c r="A27667" s="216">
        <v>45643</v>
      </c>
      <c r="B27667" s="217" t="s">
        <v>336</v>
      </c>
      <c r="C27667" s="218">
        <v>1.1456</v>
      </c>
    </row>
    <row r="27668" spans="1:3" ht="15" customHeight="1" x14ac:dyDescent="0.25">
      <c r="A27668" s="216">
        <v>45644</v>
      </c>
      <c r="B27668" s="217" t="s">
        <v>336</v>
      </c>
      <c r="C27668" s="218">
        <v>1.1598999999999999</v>
      </c>
    </row>
    <row r="27669" spans="1:3" ht="15" customHeight="1" x14ac:dyDescent="0.25">
      <c r="A27669" s="216">
        <v>45645</v>
      </c>
      <c r="B27669" s="217" t="s">
        <v>336</v>
      </c>
      <c r="C27669" s="218">
        <v>1.1739999999999999</v>
      </c>
    </row>
    <row r="27670" spans="1:3" ht="15" customHeight="1" x14ac:dyDescent="0.25">
      <c r="A27670" s="216">
        <v>45646</v>
      </c>
      <c r="B27670" s="217" t="s">
        <v>336</v>
      </c>
      <c r="C27670" s="218">
        <v>1.216</v>
      </c>
    </row>
    <row r="27671" spans="1:3" ht="15" customHeight="1" x14ac:dyDescent="0.25">
      <c r="A27671" s="216">
        <v>45649</v>
      </c>
      <c r="B27671" s="217" t="s">
        <v>336</v>
      </c>
      <c r="C27671" s="218">
        <v>1.2299</v>
      </c>
    </row>
    <row r="27672" spans="1:3" ht="15" customHeight="1" x14ac:dyDescent="0.25">
      <c r="A27672" s="216">
        <v>45650</v>
      </c>
      <c r="B27672" s="217" t="s">
        <v>336</v>
      </c>
      <c r="C27672" s="218">
        <v>1.2439</v>
      </c>
    </row>
    <row r="27673" spans="1:3" ht="15" customHeight="1" x14ac:dyDescent="0.25">
      <c r="A27673" s="216">
        <v>45651</v>
      </c>
      <c r="B27673" s="217" t="s">
        <v>336</v>
      </c>
      <c r="C27673" s="218">
        <v>1.2578</v>
      </c>
    </row>
    <row r="27674" spans="1:3" ht="15" customHeight="1" x14ac:dyDescent="0.25">
      <c r="A27674" s="216">
        <v>45652</v>
      </c>
      <c r="B27674" s="217" t="s">
        <v>336</v>
      </c>
      <c r="C27674" s="218">
        <v>1.2719</v>
      </c>
    </row>
    <row r="27675" spans="1:3" ht="15" customHeight="1" x14ac:dyDescent="0.25">
      <c r="A27675" s="216">
        <v>45653</v>
      </c>
      <c r="B27675" s="217" t="s">
        <v>336</v>
      </c>
      <c r="C27675" s="218">
        <v>1.3142</v>
      </c>
    </row>
    <row r="27676" spans="1:3" ht="15" customHeight="1" x14ac:dyDescent="0.25">
      <c r="A27676" s="216">
        <v>45656</v>
      </c>
      <c r="B27676" s="217" t="s">
        <v>336</v>
      </c>
      <c r="C27676" s="218">
        <v>1.3282</v>
      </c>
    </row>
    <row r="27677" spans="1:3" ht="15" customHeight="1" x14ac:dyDescent="0.25">
      <c r="A27677" s="216">
        <v>45657</v>
      </c>
      <c r="B27677" s="217" t="s">
        <v>336</v>
      </c>
      <c r="C27677" s="218">
        <v>1.3423</v>
      </c>
    </row>
    <row r="27678" spans="1:3" ht="15" customHeight="1" x14ac:dyDescent="0.25">
      <c r="A27678" s="216">
        <v>45659</v>
      </c>
      <c r="B27678" s="217" t="s">
        <v>336</v>
      </c>
      <c r="C27678" s="218">
        <v>1.3698999999999999</v>
      </c>
    </row>
    <row r="27679" spans="1:3" ht="15" customHeight="1" x14ac:dyDescent="0.25">
      <c r="A27679" s="216">
        <v>45660</v>
      </c>
      <c r="B27679" s="217" t="s">
        <v>336</v>
      </c>
      <c r="C27679" s="218">
        <v>1.4114</v>
      </c>
    </row>
    <row r="27680" spans="1:3" ht="15" customHeight="1" x14ac:dyDescent="0.25">
      <c r="A27680" s="216">
        <v>45663</v>
      </c>
      <c r="B27680" s="217" t="s">
        <v>336</v>
      </c>
      <c r="C27680" s="218">
        <v>1.4252</v>
      </c>
    </row>
    <row r="27681" spans="1:3" ht="15" customHeight="1" x14ac:dyDescent="0.25">
      <c r="A27681" s="216">
        <v>45664</v>
      </c>
      <c r="B27681" s="217" t="s">
        <v>336</v>
      </c>
      <c r="C27681" s="218">
        <v>1.4389000000000001</v>
      </c>
    </row>
    <row r="27682" spans="1:3" ht="15" customHeight="1" x14ac:dyDescent="0.25">
      <c r="A27682" s="216">
        <v>45665</v>
      </c>
      <c r="B27682" s="217" t="s">
        <v>336</v>
      </c>
      <c r="C27682" s="218">
        <v>1.4525999999999999</v>
      </c>
    </row>
    <row r="27683" spans="1:3" ht="15" customHeight="1" x14ac:dyDescent="0.25">
      <c r="A27683" s="216">
        <v>45666</v>
      </c>
      <c r="B27683" s="217" t="s">
        <v>336</v>
      </c>
      <c r="C27683" s="218">
        <v>1.4663999999999999</v>
      </c>
    </row>
    <row r="27684" spans="1:3" ht="15" customHeight="1" x14ac:dyDescent="0.25">
      <c r="A27684" s="216">
        <v>45667</v>
      </c>
      <c r="B27684" s="217" t="s">
        <v>336</v>
      </c>
      <c r="C27684" s="218">
        <v>1.5076000000000001</v>
      </c>
    </row>
    <row r="27685" spans="1:3" ht="15" customHeight="1" x14ac:dyDescent="0.25">
      <c r="A27685" s="216">
        <v>45670</v>
      </c>
      <c r="B27685" s="217" t="s">
        <v>336</v>
      </c>
      <c r="C27685" s="218">
        <v>1.5213000000000001</v>
      </c>
    </row>
    <row r="27686" spans="1:3" ht="15" customHeight="1" x14ac:dyDescent="0.25">
      <c r="A27686" s="216">
        <v>45671</v>
      </c>
      <c r="B27686" s="217" t="s">
        <v>336</v>
      </c>
      <c r="C27686" s="218">
        <v>1.5349999999999999</v>
      </c>
    </row>
    <row r="27687" spans="1:3" ht="15" customHeight="1" x14ac:dyDescent="0.25">
      <c r="A27687" s="216">
        <v>45672</v>
      </c>
      <c r="B27687" s="217" t="s">
        <v>336</v>
      </c>
      <c r="C27687" s="218">
        <v>1.5487</v>
      </c>
    </row>
    <row r="27688" spans="1:3" ht="15" customHeight="1" x14ac:dyDescent="0.25">
      <c r="A27688" s="216">
        <v>45673</v>
      </c>
      <c r="B27688" s="217" t="s">
        <v>336</v>
      </c>
      <c r="C27688" s="218">
        <v>1.5624</v>
      </c>
    </row>
    <row r="27689" spans="1:3" ht="15" customHeight="1" x14ac:dyDescent="0.25">
      <c r="A27689" s="216">
        <v>45674</v>
      </c>
      <c r="B27689" s="217" t="s">
        <v>336</v>
      </c>
      <c r="C27689" s="218">
        <v>1.6172</v>
      </c>
    </row>
    <row r="27690" spans="1:3" ht="15" customHeight="1" x14ac:dyDescent="0.25">
      <c r="A27690" s="216">
        <v>45678</v>
      </c>
      <c r="B27690" s="217" t="s">
        <v>336</v>
      </c>
      <c r="C27690" s="218">
        <v>1.6309</v>
      </c>
    </row>
    <row r="27691" spans="1:3" ht="15" customHeight="1" x14ac:dyDescent="0.25">
      <c r="A27691" s="216">
        <v>45679</v>
      </c>
      <c r="B27691" s="217" t="s">
        <v>336</v>
      </c>
      <c r="C27691" s="218">
        <v>1.6445000000000001</v>
      </c>
    </row>
    <row r="27692" spans="1:3" ht="15" customHeight="1" x14ac:dyDescent="0.25">
      <c r="A27692" s="216">
        <v>45680</v>
      </c>
      <c r="B27692" s="217" t="s">
        <v>336</v>
      </c>
      <c r="C27692" s="218">
        <v>1.6581999999999999</v>
      </c>
    </row>
    <row r="27693" spans="1:3" ht="15" customHeight="1" x14ac:dyDescent="0.25">
      <c r="A27693" s="216">
        <v>45681</v>
      </c>
      <c r="B27693" s="217" t="s">
        <v>336</v>
      </c>
      <c r="C27693" s="218">
        <v>1.6993</v>
      </c>
    </row>
    <row r="27694" spans="1:3" ht="15" customHeight="1" x14ac:dyDescent="0.25">
      <c r="A27694" s="216">
        <v>45684</v>
      </c>
      <c r="B27694" s="217" t="s">
        <v>336</v>
      </c>
      <c r="C27694" s="218">
        <v>1.7130000000000001</v>
      </c>
    </row>
    <row r="27695" spans="1:3" ht="15" customHeight="1" x14ac:dyDescent="0.25">
      <c r="A27695" s="216">
        <v>45685</v>
      </c>
      <c r="B27695" s="217" t="s">
        <v>336</v>
      </c>
      <c r="C27695" s="218">
        <v>1.7267999999999999</v>
      </c>
    </row>
    <row r="27696" spans="1:3" ht="15" customHeight="1" x14ac:dyDescent="0.25">
      <c r="A27696" s="216">
        <v>45686</v>
      </c>
      <c r="B27696" s="217" t="s">
        <v>336</v>
      </c>
      <c r="C27696" s="218">
        <v>1.7405999999999999</v>
      </c>
    </row>
    <row r="27697" spans="1:3" ht="15" customHeight="1" x14ac:dyDescent="0.25">
      <c r="A27697" s="216">
        <v>45687</v>
      </c>
      <c r="B27697" s="217" t="s">
        <v>336</v>
      </c>
      <c r="C27697" s="218">
        <v>1.7543</v>
      </c>
    </row>
    <row r="27698" spans="1:3" ht="15" customHeight="1" x14ac:dyDescent="0.25">
      <c r="A27698" s="216">
        <v>45688</v>
      </c>
      <c r="B27698" s="217" t="s">
        <v>336</v>
      </c>
      <c r="C27698" s="218">
        <v>1.7956000000000001</v>
      </c>
    </row>
    <row r="27699" spans="1:3" ht="15" customHeight="1" x14ac:dyDescent="0.25">
      <c r="A27699" s="216">
        <v>45691</v>
      </c>
      <c r="B27699" s="217" t="s">
        <v>336</v>
      </c>
      <c r="C27699" s="218">
        <v>1.8092999999999999</v>
      </c>
    </row>
    <row r="27700" spans="1:3" ht="15" customHeight="1" x14ac:dyDescent="0.25">
      <c r="A27700" s="216">
        <v>45692</v>
      </c>
      <c r="B27700" s="217" t="s">
        <v>336</v>
      </c>
      <c r="C27700" s="218">
        <v>1.823</v>
      </c>
    </row>
    <row r="27701" spans="1:3" ht="15" customHeight="1" x14ac:dyDescent="0.25">
      <c r="A27701" s="216">
        <v>45693</v>
      </c>
      <c r="B27701" s="217" t="s">
        <v>336</v>
      </c>
      <c r="C27701" s="218">
        <v>1.8366</v>
      </c>
    </row>
    <row r="27702" spans="1:3" ht="15" customHeight="1" x14ac:dyDescent="0.25">
      <c r="A27702" s="216">
        <v>45694</v>
      </c>
      <c r="B27702" s="217" t="s">
        <v>336</v>
      </c>
      <c r="C27702" s="218">
        <v>1.8503000000000001</v>
      </c>
    </row>
    <row r="27703" spans="1:3" ht="15" customHeight="1" x14ac:dyDescent="0.25">
      <c r="A27703" s="216">
        <v>45695</v>
      </c>
      <c r="B27703" s="217" t="s">
        <v>336</v>
      </c>
      <c r="C27703" s="218">
        <v>1.8915</v>
      </c>
    </row>
    <row r="27704" spans="1:3" ht="15" customHeight="1" x14ac:dyDescent="0.25">
      <c r="A27704" s="216">
        <v>45698</v>
      </c>
      <c r="B27704" s="217" t="s">
        <v>336</v>
      </c>
      <c r="C27704" s="218">
        <v>1.9052</v>
      </c>
    </row>
    <row r="27705" spans="1:3" ht="15" customHeight="1" x14ac:dyDescent="0.25">
      <c r="A27705" s="216">
        <v>45699</v>
      </c>
      <c r="B27705" s="217" t="s">
        <v>336</v>
      </c>
      <c r="C27705" s="218">
        <v>1.9189000000000001</v>
      </c>
    </row>
    <row r="27706" spans="1:3" ht="15" customHeight="1" x14ac:dyDescent="0.25">
      <c r="A27706" s="216">
        <v>45700</v>
      </c>
      <c r="B27706" s="217" t="s">
        <v>336</v>
      </c>
      <c r="C27706" s="218">
        <v>1.9326000000000001</v>
      </c>
    </row>
    <row r="27707" spans="1:3" ht="15" customHeight="1" x14ac:dyDescent="0.25">
      <c r="A27707" s="216">
        <v>45701</v>
      </c>
      <c r="B27707" s="217" t="s">
        <v>336</v>
      </c>
      <c r="C27707" s="218">
        <v>1.9462999999999999</v>
      </c>
    </row>
    <row r="27708" spans="1:3" ht="15" customHeight="1" x14ac:dyDescent="0.25">
      <c r="A27708" s="216">
        <v>45702</v>
      </c>
      <c r="B27708" s="217" t="s">
        <v>336</v>
      </c>
      <c r="C27708" s="218">
        <v>2.0009999999999999</v>
      </c>
    </row>
    <row r="27709" spans="1:3" ht="15" customHeight="1" x14ac:dyDescent="0.25">
      <c r="A27709" s="216">
        <v>45706</v>
      </c>
      <c r="B27709" s="217" t="s">
        <v>336</v>
      </c>
      <c r="C27709" s="218">
        <v>2.0146999999999999</v>
      </c>
    </row>
    <row r="27710" spans="1:3" ht="15" customHeight="1" x14ac:dyDescent="0.25">
      <c r="A27710" s="216">
        <v>45707</v>
      </c>
      <c r="B27710" s="217" t="s">
        <v>336</v>
      </c>
      <c r="C27710" s="218">
        <v>2.0283000000000002</v>
      </c>
    </row>
    <row r="27711" spans="1:3" ht="15" customHeight="1" x14ac:dyDescent="0.25">
      <c r="A27711" s="216">
        <v>45708</v>
      </c>
      <c r="B27711" s="217" t="s">
        <v>336</v>
      </c>
      <c r="C27711" s="218">
        <v>2.0419999999999998</v>
      </c>
    </row>
    <row r="27712" spans="1:3" ht="15" customHeight="1" x14ac:dyDescent="0.25">
      <c r="A27712" s="216">
        <v>45709</v>
      </c>
      <c r="B27712" s="217" t="s">
        <v>336</v>
      </c>
      <c r="C27712" s="218">
        <v>2.0830000000000002</v>
      </c>
    </row>
    <row r="27713" spans="1:3" ht="15" customHeight="1" x14ac:dyDescent="0.25">
      <c r="A27713" s="216">
        <v>45712</v>
      </c>
      <c r="B27713" s="217" t="s">
        <v>336</v>
      </c>
      <c r="C27713" s="218">
        <v>2.0966999999999998</v>
      </c>
    </row>
    <row r="27714" spans="1:3" ht="15" customHeight="1" x14ac:dyDescent="0.25">
      <c r="A27714" s="216">
        <v>45713</v>
      </c>
      <c r="B27714" s="217" t="s">
        <v>336</v>
      </c>
      <c r="C27714" s="218">
        <v>2.1103999999999998</v>
      </c>
    </row>
    <row r="27715" spans="1:3" ht="15" customHeight="1" x14ac:dyDescent="0.25">
      <c r="A27715" s="216">
        <v>45714</v>
      </c>
      <c r="B27715" s="217" t="s">
        <v>336</v>
      </c>
      <c r="C27715" s="218">
        <v>2.1240999999999999</v>
      </c>
    </row>
    <row r="27716" spans="1:3" ht="15" customHeight="1" x14ac:dyDescent="0.25">
      <c r="A27716" s="216">
        <v>45715</v>
      </c>
      <c r="B27716" s="217" t="s">
        <v>336</v>
      </c>
      <c r="C27716" s="218">
        <v>2.1377999999999999</v>
      </c>
    </row>
    <row r="27717" spans="1:3" ht="15" customHeight="1" x14ac:dyDescent="0.25">
      <c r="A27717" s="216">
        <v>45716</v>
      </c>
      <c r="B27717" s="217" t="s">
        <v>336</v>
      </c>
      <c r="C27717" s="218">
        <v>2.1787999999999998</v>
      </c>
    </row>
    <row r="27718" spans="1:3" ht="15" customHeight="1" x14ac:dyDescent="0.25">
      <c r="A27718" s="216">
        <v>45719</v>
      </c>
      <c r="B27718" s="217" t="s">
        <v>336</v>
      </c>
      <c r="C27718" s="218">
        <v>2.1924999999999999</v>
      </c>
    </row>
    <row r="27719" spans="1:3" ht="15" customHeight="1" x14ac:dyDescent="0.25">
      <c r="A27719" s="216">
        <v>45720</v>
      </c>
      <c r="B27719" s="217" t="s">
        <v>336</v>
      </c>
      <c r="C27719" s="218">
        <v>2.2061999999999999</v>
      </c>
    </row>
    <row r="27720" spans="1:3" ht="15" customHeight="1" x14ac:dyDescent="0.25">
      <c r="A27720" s="216">
        <v>45721</v>
      </c>
      <c r="B27720" s="217" t="s">
        <v>336</v>
      </c>
      <c r="C27720" s="218">
        <v>2.2198000000000002</v>
      </c>
    </row>
    <row r="27721" spans="1:3" ht="15" customHeight="1" x14ac:dyDescent="0.25">
      <c r="A27721" s="216">
        <v>45722</v>
      </c>
      <c r="B27721" s="217" t="s">
        <v>336</v>
      </c>
      <c r="C27721" s="218">
        <v>2.2334000000000001</v>
      </c>
    </row>
    <row r="27722" spans="1:3" ht="15" customHeight="1" x14ac:dyDescent="0.25">
      <c r="A27722" s="216">
        <v>45723</v>
      </c>
      <c r="B27722" s="217" t="s">
        <v>336</v>
      </c>
      <c r="C27722" s="218">
        <v>2.2743000000000002</v>
      </c>
    </row>
    <row r="27723" spans="1:3" ht="15" customHeight="1" x14ac:dyDescent="0.25">
      <c r="A27723" s="216">
        <v>45726</v>
      </c>
      <c r="B27723" s="217" t="s">
        <v>336</v>
      </c>
      <c r="C27723" s="218">
        <v>2.2879</v>
      </c>
    </row>
    <row r="27724" spans="1:3" ht="15" customHeight="1" x14ac:dyDescent="0.25">
      <c r="A27724" s="216">
        <v>45727</v>
      </c>
      <c r="B27724" s="217" t="s">
        <v>336</v>
      </c>
      <c r="C27724" s="218">
        <v>2.3014999999999999</v>
      </c>
    </row>
    <row r="27725" spans="1:3" ht="15" customHeight="1" x14ac:dyDescent="0.25">
      <c r="A27725" s="216">
        <v>45728</v>
      </c>
      <c r="B27725" s="217" t="s">
        <v>336</v>
      </c>
      <c r="C27725" s="218">
        <v>2.3151000000000002</v>
      </c>
    </row>
    <row r="27726" spans="1:3" ht="15" customHeight="1" x14ac:dyDescent="0.25">
      <c r="A27726" s="216">
        <v>45729</v>
      </c>
      <c r="B27726" s="217" t="s">
        <v>336</v>
      </c>
      <c r="C27726" s="218">
        <v>2.3287</v>
      </c>
    </row>
    <row r="27727" spans="1:3" ht="15" customHeight="1" x14ac:dyDescent="0.25">
      <c r="A27727" s="216">
        <v>45730</v>
      </c>
      <c r="B27727" s="217" t="s">
        <v>336</v>
      </c>
      <c r="C27727" s="218">
        <v>2.3693</v>
      </c>
    </row>
    <row r="27728" spans="1:3" ht="15" customHeight="1" x14ac:dyDescent="0.25">
      <c r="A27728" s="216">
        <v>45733</v>
      </c>
      <c r="B27728" s="217" t="s">
        <v>336</v>
      </c>
      <c r="C27728" s="218">
        <v>2.3828999999999998</v>
      </c>
    </row>
    <row r="27729" spans="1:3" ht="15" customHeight="1" x14ac:dyDescent="0.25">
      <c r="A27729" s="216">
        <v>45734</v>
      </c>
      <c r="B27729" s="217" t="s">
        <v>336</v>
      </c>
      <c r="C27729" s="218">
        <v>2.3965999999999998</v>
      </c>
    </row>
    <row r="27730" spans="1:3" ht="15" customHeight="1" x14ac:dyDescent="0.25">
      <c r="A27730" s="216">
        <v>45735</v>
      </c>
      <c r="B27730" s="217" t="s">
        <v>336</v>
      </c>
      <c r="C27730" s="218">
        <v>2.4102000000000001</v>
      </c>
    </row>
    <row r="27731" spans="1:3" ht="15" customHeight="1" x14ac:dyDescent="0.25">
      <c r="A27731" s="216">
        <v>45736</v>
      </c>
      <c r="B27731" s="217" t="s">
        <v>336</v>
      </c>
      <c r="C27731" s="218">
        <v>2.4238</v>
      </c>
    </row>
    <row r="27732" spans="1:3" ht="15" customHeight="1" x14ac:dyDescent="0.25">
      <c r="A27732" s="216">
        <v>45737</v>
      </c>
      <c r="B27732" s="217" t="s">
        <v>336</v>
      </c>
      <c r="C27732" s="218">
        <v>2.4645999999999999</v>
      </c>
    </row>
    <row r="27733" spans="1:3" ht="15" customHeight="1" x14ac:dyDescent="0.25">
      <c r="A27733" s="216">
        <v>45740</v>
      </c>
      <c r="B27733" s="217" t="s">
        <v>336</v>
      </c>
      <c r="C27733" s="218">
        <v>2.4782000000000002</v>
      </c>
    </row>
    <row r="27734" spans="1:3" ht="15" customHeight="1" x14ac:dyDescent="0.25">
      <c r="A27734" s="216">
        <v>45741</v>
      </c>
      <c r="B27734" s="217" t="s">
        <v>336</v>
      </c>
      <c r="C27734" s="218">
        <v>2.4918999999999998</v>
      </c>
    </row>
    <row r="27735" spans="1:3" ht="15" customHeight="1" x14ac:dyDescent="0.25">
      <c r="A27735" s="216">
        <v>45742</v>
      </c>
      <c r="B27735" s="217" t="s">
        <v>336</v>
      </c>
      <c r="C27735" s="218">
        <v>2.5055000000000001</v>
      </c>
    </row>
    <row r="27736" spans="1:3" ht="15" customHeight="1" x14ac:dyDescent="0.25">
      <c r="A27736" s="216">
        <v>45743</v>
      </c>
      <c r="B27736" s="217" t="s">
        <v>336</v>
      </c>
      <c r="C27736" s="218">
        <v>2.5192000000000001</v>
      </c>
    </row>
    <row r="27737" spans="1:3" ht="15" customHeight="1" x14ac:dyDescent="0.25">
      <c r="A27737" s="216">
        <v>45744</v>
      </c>
      <c r="B27737" s="217" t="s">
        <v>336</v>
      </c>
      <c r="C27737" s="218">
        <v>2.5602</v>
      </c>
    </row>
    <row r="27738" spans="1:3" ht="15" customHeight="1" x14ac:dyDescent="0.25">
      <c r="A27738" s="216">
        <v>45747</v>
      </c>
      <c r="B27738" s="217" t="s">
        <v>336</v>
      </c>
      <c r="C27738" s="218">
        <v>2.5739000000000001</v>
      </c>
    </row>
    <row r="27739" spans="1:3" ht="15" customHeight="1" x14ac:dyDescent="0.25">
      <c r="A27739" s="216">
        <v>45748</v>
      </c>
      <c r="B27739" s="217" t="s">
        <v>336</v>
      </c>
      <c r="C27739" s="218">
        <v>2.5876000000000001</v>
      </c>
    </row>
    <row r="27740" spans="1:3" ht="15" customHeight="1" x14ac:dyDescent="0.25">
      <c r="A27740" s="216">
        <v>45749</v>
      </c>
      <c r="B27740" s="217" t="s">
        <v>336</v>
      </c>
      <c r="C27740" s="218">
        <v>2.6012</v>
      </c>
    </row>
    <row r="27741" spans="1:3" ht="15" customHeight="1" x14ac:dyDescent="0.25">
      <c r="A27741" s="216">
        <v>45750</v>
      </c>
      <c r="B27741" s="217" t="s">
        <v>336</v>
      </c>
      <c r="C27741" s="218">
        <v>2.6149</v>
      </c>
    </row>
    <row r="27742" spans="1:3" ht="15" customHeight="1" x14ac:dyDescent="0.25">
      <c r="A27742" s="216">
        <v>45751</v>
      </c>
      <c r="B27742" s="217" t="s">
        <v>336</v>
      </c>
      <c r="C27742" s="218">
        <v>2.6558000000000002</v>
      </c>
    </row>
    <row r="27743" spans="1:3" ht="15" customHeight="1" x14ac:dyDescent="0.25">
      <c r="A27743" s="216">
        <v>45754</v>
      </c>
      <c r="B27743" s="217" t="s">
        <v>336</v>
      </c>
      <c r="C27743" s="218">
        <v>2.6695000000000002</v>
      </c>
    </row>
    <row r="27744" spans="1:3" ht="15" customHeight="1" x14ac:dyDescent="0.25">
      <c r="A27744" s="216">
        <v>45755</v>
      </c>
      <c r="B27744" s="217" t="s">
        <v>336</v>
      </c>
      <c r="C27744" s="218">
        <v>2.6831</v>
      </c>
    </row>
    <row r="27745" spans="1:3" ht="15" customHeight="1" x14ac:dyDescent="0.25">
      <c r="A27745" s="216">
        <v>45756</v>
      </c>
      <c r="B27745" s="217" t="s">
        <v>336</v>
      </c>
      <c r="C27745" s="218">
        <v>2.6966999999999999</v>
      </c>
    </row>
    <row r="27746" spans="1:3" ht="15" customHeight="1" x14ac:dyDescent="0.25">
      <c r="A27746" s="216">
        <v>45757</v>
      </c>
      <c r="B27746" s="217" t="s">
        <v>336</v>
      </c>
      <c r="C27746" s="218">
        <v>2.7103000000000002</v>
      </c>
    </row>
    <row r="27747" spans="1:3" ht="15" customHeight="1" x14ac:dyDescent="0.25">
      <c r="A27747" s="216">
        <v>45758</v>
      </c>
      <c r="B27747" s="217" t="s">
        <v>336</v>
      </c>
      <c r="C27747" s="218">
        <v>2.7511999999999999</v>
      </c>
    </row>
    <row r="27748" spans="1:3" ht="15" customHeight="1" x14ac:dyDescent="0.25">
      <c r="A27748" s="216">
        <v>45761</v>
      </c>
      <c r="B27748" s="217" t="s">
        <v>336</v>
      </c>
      <c r="C27748" s="218">
        <v>2.7648000000000001</v>
      </c>
    </row>
    <row r="27749" spans="1:3" ht="15" customHeight="1" x14ac:dyDescent="0.25">
      <c r="A27749" s="216">
        <v>45762</v>
      </c>
      <c r="B27749" s="217" t="s">
        <v>336</v>
      </c>
      <c r="C27749" s="218">
        <v>2.7784</v>
      </c>
    </row>
    <row r="27750" spans="1:3" ht="15" customHeight="1" x14ac:dyDescent="0.25">
      <c r="A27750" s="216">
        <v>45763</v>
      </c>
      <c r="B27750" s="217" t="s">
        <v>336</v>
      </c>
      <c r="C27750" s="218">
        <v>2.7919999999999998</v>
      </c>
    </row>
    <row r="27751" spans="1:3" ht="15" customHeight="1" x14ac:dyDescent="0.25">
      <c r="A27751" s="216">
        <v>45764</v>
      </c>
      <c r="B27751" s="217" t="s">
        <v>336</v>
      </c>
      <c r="C27751" s="218">
        <v>2.8464</v>
      </c>
    </row>
    <row r="27752" spans="1:3" ht="15" customHeight="1" x14ac:dyDescent="0.25">
      <c r="A27752" s="216">
        <v>45768</v>
      </c>
      <c r="B27752" s="217" t="s">
        <v>336</v>
      </c>
      <c r="C27752" s="218">
        <v>2.8601000000000001</v>
      </c>
    </row>
    <row r="27753" spans="1:3" ht="15" customHeight="1" x14ac:dyDescent="0.25">
      <c r="A27753" s="216">
        <v>45769</v>
      </c>
      <c r="B27753" s="217" t="s">
        <v>336</v>
      </c>
      <c r="C27753" s="218">
        <v>2.8736999999999999</v>
      </c>
    </row>
    <row r="27754" spans="1:3" ht="15" customHeight="1" x14ac:dyDescent="0.25">
      <c r="A27754" s="216">
        <v>45770</v>
      </c>
      <c r="B27754" s="217" t="s">
        <v>336</v>
      </c>
      <c r="C27754" s="218">
        <v>2.8873000000000002</v>
      </c>
    </row>
    <row r="27755" spans="1:3" ht="15" customHeight="1" x14ac:dyDescent="0.25">
      <c r="A27755" s="216">
        <v>45771</v>
      </c>
      <c r="B27755" s="217" t="s">
        <v>336</v>
      </c>
      <c r="C27755" s="218">
        <v>2.9007999999999998</v>
      </c>
    </row>
    <row r="27756" spans="1:3" ht="15" customHeight="1" x14ac:dyDescent="0.25">
      <c r="A27756" s="216">
        <v>45772</v>
      </c>
      <c r="B27756" s="217" t="s">
        <v>336</v>
      </c>
      <c r="C27756" s="218">
        <v>2.9416000000000002</v>
      </c>
    </row>
    <row r="27757" spans="1:3" ht="15" customHeight="1" x14ac:dyDescent="0.25">
      <c r="A27757" s="216">
        <v>45775</v>
      </c>
      <c r="B27757" s="217" t="s">
        <v>336</v>
      </c>
      <c r="C27757" s="218">
        <v>2.9552</v>
      </c>
    </row>
    <row r="27758" spans="1:3" ht="15" customHeight="1" x14ac:dyDescent="0.25">
      <c r="A27758" s="216">
        <v>45776</v>
      </c>
      <c r="B27758" s="217" t="s">
        <v>336</v>
      </c>
      <c r="C27758" s="218">
        <v>2.9689000000000001</v>
      </c>
    </row>
    <row r="27759" spans="1:3" ht="15" customHeight="1" x14ac:dyDescent="0.25">
      <c r="A27759" s="216">
        <v>45777</v>
      </c>
      <c r="B27759" s="217" t="s">
        <v>336</v>
      </c>
      <c r="C27759" s="218">
        <v>2.9824999999999999</v>
      </c>
    </row>
    <row r="27760" spans="1:3" ht="15" customHeight="1" x14ac:dyDescent="0.25">
      <c r="A27760" s="216">
        <v>45778</v>
      </c>
      <c r="B27760" s="217" t="s">
        <v>336</v>
      </c>
      <c r="C27760" s="218">
        <v>2.9962</v>
      </c>
    </row>
    <row r="27761" spans="1:3" ht="15" customHeight="1" x14ac:dyDescent="0.25">
      <c r="A27761" s="216">
        <v>45779</v>
      </c>
      <c r="B27761" s="217" t="s">
        <v>336</v>
      </c>
      <c r="C27761" s="218">
        <v>3.0371000000000001</v>
      </c>
    </row>
    <row r="27762" spans="1:3" ht="15" customHeight="1" x14ac:dyDescent="0.25">
      <c r="A27762" s="216">
        <v>45782</v>
      </c>
      <c r="B27762" s="217" t="s">
        <v>336</v>
      </c>
      <c r="C27762" s="218">
        <v>3.0507</v>
      </c>
    </row>
    <row r="27763" spans="1:3" ht="15" customHeight="1" x14ac:dyDescent="0.25">
      <c r="A27763" s="216">
        <v>45783</v>
      </c>
      <c r="B27763" s="217" t="s">
        <v>336</v>
      </c>
      <c r="C27763" s="218">
        <v>3.0642999999999998</v>
      </c>
    </row>
    <row r="27764" spans="1:3" ht="15" customHeight="1" x14ac:dyDescent="0.25">
      <c r="A27764" s="216">
        <v>45784</v>
      </c>
      <c r="B27764" s="217" t="s">
        <v>336</v>
      </c>
      <c r="C27764" s="218">
        <v>3.0779000000000001</v>
      </c>
    </row>
    <row r="27765" spans="1:3" ht="15" customHeight="1" x14ac:dyDescent="0.25">
      <c r="A27765" s="216">
        <v>45785</v>
      </c>
      <c r="B27765" s="217" t="s">
        <v>336</v>
      </c>
      <c r="C27765" s="218">
        <v>3.0914999999999999</v>
      </c>
    </row>
    <row r="27766" spans="1:3" ht="15" customHeight="1" x14ac:dyDescent="0.25">
      <c r="A27766" s="216">
        <v>45786</v>
      </c>
      <c r="B27766" s="217" t="s">
        <v>336</v>
      </c>
      <c r="C27766" s="218">
        <v>3.1322000000000001</v>
      </c>
    </row>
    <row r="27767" spans="1:3" ht="15" customHeight="1" x14ac:dyDescent="0.25">
      <c r="A27767" s="216">
        <v>45789</v>
      </c>
      <c r="B27767" s="217" t="s">
        <v>336</v>
      </c>
      <c r="C27767" s="218">
        <v>3.1459000000000001</v>
      </c>
    </row>
    <row r="27768" spans="1:3" ht="15" customHeight="1" x14ac:dyDescent="0.25">
      <c r="A27768" s="216">
        <v>45790</v>
      </c>
      <c r="B27768" s="217" t="s">
        <v>336</v>
      </c>
      <c r="C27768" s="218">
        <v>3.1594000000000002</v>
      </c>
    </row>
    <row r="27769" spans="1:3" ht="15" customHeight="1" x14ac:dyDescent="0.25">
      <c r="A27769" s="216">
        <v>45791</v>
      </c>
      <c r="B27769" s="217" t="s">
        <v>336</v>
      </c>
      <c r="C27769" s="218">
        <v>3.173</v>
      </c>
    </row>
    <row r="27770" spans="1:3" ht="15" customHeight="1" x14ac:dyDescent="0.25">
      <c r="A27770" s="216">
        <v>45792</v>
      </c>
      <c r="B27770" s="217" t="s">
        <v>336</v>
      </c>
      <c r="C27770" s="218">
        <v>3.1865999999999999</v>
      </c>
    </row>
    <row r="27771" spans="1:3" ht="15" customHeight="1" x14ac:dyDescent="0.25">
      <c r="A27771" s="216">
        <v>45793</v>
      </c>
      <c r="B27771" s="217" t="s">
        <v>336</v>
      </c>
      <c r="C27771" s="218">
        <v>3.2275</v>
      </c>
    </row>
    <row r="27772" spans="1:3" ht="15" customHeight="1" x14ac:dyDescent="0.25">
      <c r="A27772" s="216">
        <v>45796</v>
      </c>
      <c r="B27772" s="217" t="s">
        <v>336</v>
      </c>
      <c r="C27772" s="218">
        <v>3.2410999999999999</v>
      </c>
    </row>
    <row r="27773" spans="1:3" ht="15" customHeight="1" x14ac:dyDescent="0.25">
      <c r="A27773" s="216">
        <v>45797</v>
      </c>
      <c r="B27773" s="217" t="s">
        <v>336</v>
      </c>
      <c r="C27773" s="218">
        <v>3.2547000000000001</v>
      </c>
    </row>
    <row r="27774" spans="1:3" ht="15" customHeight="1" x14ac:dyDescent="0.25">
      <c r="A27774" s="216">
        <v>45798</v>
      </c>
      <c r="B27774" s="217" t="s">
        <v>336</v>
      </c>
      <c r="C27774" s="218">
        <v>3.2683</v>
      </c>
    </row>
    <row r="27775" spans="1:3" ht="15" customHeight="1" x14ac:dyDescent="0.25">
      <c r="A27775" s="216">
        <v>45799</v>
      </c>
      <c r="B27775" s="217" t="s">
        <v>336</v>
      </c>
      <c r="C27775" s="218">
        <v>3.2818999999999998</v>
      </c>
    </row>
    <row r="27776" spans="1:3" ht="15" customHeight="1" x14ac:dyDescent="0.25">
      <c r="A27776" s="216">
        <v>45800</v>
      </c>
      <c r="B27776" s="217" t="s">
        <v>336</v>
      </c>
      <c r="C27776" s="218">
        <v>3.3361999999999998</v>
      </c>
    </row>
    <row r="27777" spans="1:3" ht="15" customHeight="1" x14ac:dyDescent="0.25">
      <c r="A27777" s="216">
        <v>45804</v>
      </c>
      <c r="B27777" s="217" t="s">
        <v>336</v>
      </c>
      <c r="C27777" s="218">
        <v>3.3498999999999999</v>
      </c>
    </row>
    <row r="27778" spans="1:3" ht="15" customHeight="1" x14ac:dyDescent="0.25">
      <c r="A27778" s="216">
        <v>45805</v>
      </c>
      <c r="B27778" s="217" t="s">
        <v>336</v>
      </c>
      <c r="C27778" s="218">
        <v>3.3635000000000002</v>
      </c>
    </row>
    <row r="27779" spans="1:3" ht="15" customHeight="1" x14ac:dyDescent="0.25">
      <c r="A27779" s="216">
        <v>45806</v>
      </c>
      <c r="B27779" s="217" t="s">
        <v>336</v>
      </c>
      <c r="C27779" s="218">
        <v>3.3771</v>
      </c>
    </row>
    <row r="27780" spans="1:3" ht="15" customHeight="1" x14ac:dyDescent="0.25">
      <c r="A27780" s="216">
        <v>45807</v>
      </c>
      <c r="B27780" s="217" t="s">
        <v>336</v>
      </c>
      <c r="C27780" s="218">
        <v>3.4180000000000001</v>
      </c>
    </row>
    <row r="27781" spans="1:3" ht="15" customHeight="1" x14ac:dyDescent="0.25">
      <c r="A27781" s="216">
        <v>45810</v>
      </c>
      <c r="B27781" s="217" t="s">
        <v>336</v>
      </c>
      <c r="C27781" s="218">
        <v>3.4317000000000002</v>
      </c>
    </row>
    <row r="27782" spans="1:3" ht="15" customHeight="1" x14ac:dyDescent="0.25">
      <c r="A27782" s="216">
        <v>45811</v>
      </c>
      <c r="B27782" s="217" t="s">
        <v>336</v>
      </c>
      <c r="C27782" s="218">
        <v>3.4453</v>
      </c>
    </row>
    <row r="27783" spans="1:3" ht="15" customHeight="1" x14ac:dyDescent="0.25">
      <c r="A27783" s="216">
        <v>45812</v>
      </c>
      <c r="B27783" s="217" t="s">
        <v>336</v>
      </c>
      <c r="C27783" s="218">
        <v>3.4588999999999999</v>
      </c>
    </row>
    <row r="27784" spans="1:3" ht="15" customHeight="1" x14ac:dyDescent="0.25">
      <c r="A27784" s="216">
        <v>45813</v>
      </c>
      <c r="B27784" s="217" t="s">
        <v>336</v>
      </c>
      <c r="C27784" s="218">
        <v>3.4725000000000001</v>
      </c>
    </row>
    <row r="27785" spans="1:3" ht="15" customHeight="1" x14ac:dyDescent="0.25">
      <c r="A27785" s="216">
        <v>45814</v>
      </c>
      <c r="B27785" s="217" t="s">
        <v>336</v>
      </c>
      <c r="C27785" s="218">
        <v>3.5131999999999999</v>
      </c>
    </row>
    <row r="27786" spans="1:3" ht="15" customHeight="1" x14ac:dyDescent="0.25">
      <c r="A27786" s="216">
        <v>45817</v>
      </c>
      <c r="B27786" s="217" t="s">
        <v>336</v>
      </c>
      <c r="C27786" s="218">
        <v>3.5268000000000002</v>
      </c>
    </row>
    <row r="27787" spans="1:3" ht="15" customHeight="1" x14ac:dyDescent="0.25">
      <c r="A27787" s="216">
        <v>45818</v>
      </c>
      <c r="B27787" s="217" t="s">
        <v>336</v>
      </c>
      <c r="C27787" s="218">
        <v>3.5402999999999998</v>
      </c>
    </row>
    <row r="27788" spans="1:3" ht="15" customHeight="1" x14ac:dyDescent="0.25">
      <c r="A27788" s="216">
        <v>45819</v>
      </c>
      <c r="B27788" s="217" t="s">
        <v>336</v>
      </c>
      <c r="C27788" s="218">
        <v>3.5539000000000001</v>
      </c>
    </row>
    <row r="27789" spans="1:3" ht="15" customHeight="1" x14ac:dyDescent="0.25">
      <c r="A27789" s="216">
        <v>45820</v>
      </c>
      <c r="B27789" s="217" t="s">
        <v>336</v>
      </c>
      <c r="C27789" s="218">
        <v>3.5674999999999999</v>
      </c>
    </row>
    <row r="27790" spans="1:3" ht="15" customHeight="1" x14ac:dyDescent="0.25">
      <c r="A27790" s="216">
        <v>45821</v>
      </c>
      <c r="B27790" s="217" t="s">
        <v>336</v>
      </c>
      <c r="C27790" s="218">
        <v>3.6082999999999998</v>
      </c>
    </row>
    <row r="27791" spans="1:3" ht="15" customHeight="1" x14ac:dyDescent="0.25">
      <c r="A27791" s="216">
        <v>45824</v>
      </c>
      <c r="B27791" s="217" t="s">
        <v>336</v>
      </c>
      <c r="C27791" s="218">
        <v>3.6219000000000001</v>
      </c>
    </row>
    <row r="27792" spans="1:3" ht="15" customHeight="1" x14ac:dyDescent="0.25">
      <c r="A27792" s="216">
        <v>45825</v>
      </c>
      <c r="B27792" s="217" t="s">
        <v>336</v>
      </c>
      <c r="C27792" s="218">
        <v>3.6355</v>
      </c>
    </row>
    <row r="27793" spans="1:3" ht="15" customHeight="1" x14ac:dyDescent="0.25">
      <c r="A27793" s="216">
        <v>45826</v>
      </c>
      <c r="B27793" s="217" t="s">
        <v>336</v>
      </c>
      <c r="C27793" s="218">
        <v>3.6627999999999998</v>
      </c>
    </row>
    <row r="27794" spans="1:3" ht="15" customHeight="1" x14ac:dyDescent="0.25">
      <c r="A27794" s="216">
        <v>45828</v>
      </c>
      <c r="B27794" s="217" t="s">
        <v>336</v>
      </c>
      <c r="C27794" s="218">
        <v>3.7035999999999998</v>
      </c>
    </row>
    <row r="27795" spans="1:3" ht="15" customHeight="1" x14ac:dyDescent="0.25">
      <c r="A27795" s="216">
        <v>45831</v>
      </c>
      <c r="B27795" s="217" t="s">
        <v>336</v>
      </c>
      <c r="C27795" s="218">
        <v>3.7172000000000001</v>
      </c>
    </row>
    <row r="27796" spans="1:3" ht="15" customHeight="1" x14ac:dyDescent="0.25">
      <c r="A27796" s="216">
        <v>45832</v>
      </c>
      <c r="B27796" s="217" t="s">
        <v>336</v>
      </c>
      <c r="C27796" s="218">
        <v>3.7307999999999999</v>
      </c>
    </row>
    <row r="27797" spans="1:3" ht="15" customHeight="1" x14ac:dyDescent="0.25">
      <c r="A27797" s="216">
        <v>45833</v>
      </c>
      <c r="B27797" s="217" t="s">
        <v>336</v>
      </c>
      <c r="C27797" s="218">
        <v>3.7444999999999999</v>
      </c>
    </row>
    <row r="27798" spans="1:3" ht="15" customHeight="1" x14ac:dyDescent="0.25">
      <c r="A27798" s="216">
        <v>45834</v>
      </c>
      <c r="B27798" s="217" t="s">
        <v>336</v>
      </c>
      <c r="C27798" s="218">
        <v>3.7582</v>
      </c>
    </row>
    <row r="27799" spans="1:3" ht="15" customHeight="1" x14ac:dyDescent="0.25">
      <c r="A27799" s="216">
        <v>45835</v>
      </c>
      <c r="B27799" s="217" t="s">
        <v>336</v>
      </c>
      <c r="C27799" s="218">
        <v>3.7991999999999999</v>
      </c>
    </row>
    <row r="27800" spans="1:3" ht="15" customHeight="1" x14ac:dyDescent="0.25">
      <c r="A27800" s="216">
        <v>45838</v>
      </c>
      <c r="B27800" s="217" t="s">
        <v>336</v>
      </c>
      <c r="C27800" s="218">
        <v>3.8129</v>
      </c>
    </row>
    <row r="27801" spans="1:3" ht="15" customHeight="1" x14ac:dyDescent="0.25">
      <c r="A27801" s="216">
        <v>45839</v>
      </c>
      <c r="B27801" s="217" t="s">
        <v>336</v>
      </c>
      <c r="C27801" s="218">
        <v>3.8266</v>
      </c>
    </row>
    <row r="27802" spans="1:3" ht="15" customHeight="1" x14ac:dyDescent="0.25">
      <c r="A27802" s="216">
        <v>45840</v>
      </c>
      <c r="B27802" s="217" t="s">
        <v>336</v>
      </c>
      <c r="C27802" s="218">
        <v>3.8403</v>
      </c>
    </row>
    <row r="27803" spans="1:3" ht="15" customHeight="1" x14ac:dyDescent="0.25">
      <c r="A27803" s="216">
        <v>45841</v>
      </c>
      <c r="B27803" s="217" t="s">
        <v>336</v>
      </c>
      <c r="C27803" s="218">
        <v>3.8950999999999998</v>
      </c>
    </row>
    <row r="27804" spans="1:3" ht="15" customHeight="1" x14ac:dyDescent="0.25">
      <c r="A27804" s="216">
        <v>45845</v>
      </c>
      <c r="B27804" s="217" t="s">
        <v>336</v>
      </c>
      <c r="C27804" s="218">
        <v>3.9087999999999998</v>
      </c>
    </row>
    <row r="27805" spans="1:3" ht="15" customHeight="1" x14ac:dyDescent="0.25">
      <c r="A27805" s="216">
        <v>45846</v>
      </c>
      <c r="B27805" s="217" t="s">
        <v>336</v>
      </c>
      <c r="C27805" s="218">
        <v>3.9224000000000001</v>
      </c>
    </row>
    <row r="27806" spans="1:3" ht="15" customHeight="1" x14ac:dyDescent="0.25">
      <c r="A27806" s="216">
        <v>45847</v>
      </c>
      <c r="B27806" s="217" t="s">
        <v>336</v>
      </c>
      <c r="C27806" s="218">
        <v>3.9361000000000002</v>
      </c>
    </row>
    <row r="27807" spans="1:3" ht="15" customHeight="1" x14ac:dyDescent="0.25">
      <c r="A27807" s="216">
        <v>45848</v>
      </c>
      <c r="B27807" s="217" t="s">
        <v>336</v>
      </c>
      <c r="C27807" s="218">
        <v>3.9497</v>
      </c>
    </row>
    <row r="27808" spans="1:3" ht="15" customHeight="1" x14ac:dyDescent="0.25">
      <c r="A27808" s="216">
        <v>45849</v>
      </c>
      <c r="B27808" s="217" t="s">
        <v>336</v>
      </c>
      <c r="C27808" s="218">
        <v>3.9904999999999999</v>
      </c>
    </row>
    <row r="27809" spans="1:3" ht="15" customHeight="1" x14ac:dyDescent="0.25">
      <c r="A27809" s="216">
        <v>45852</v>
      </c>
      <c r="B27809" s="217" t="s">
        <v>336</v>
      </c>
      <c r="C27809" s="218">
        <v>4.0042</v>
      </c>
    </row>
    <row r="27810" spans="1:3" ht="15" customHeight="1" x14ac:dyDescent="0.25">
      <c r="A27810" s="216">
        <v>45853</v>
      </c>
      <c r="B27810" s="217" t="s">
        <v>336</v>
      </c>
      <c r="C27810" s="218">
        <v>4.0178000000000003</v>
      </c>
    </row>
    <row r="27811" spans="1:3" ht="15" customHeight="1" x14ac:dyDescent="0.25">
      <c r="A27811" s="216">
        <v>45854</v>
      </c>
      <c r="B27811" s="217" t="s">
        <v>336</v>
      </c>
      <c r="C27811" s="218">
        <v>4.0315000000000003</v>
      </c>
    </row>
    <row r="27812" spans="1:3" ht="15" customHeight="1" x14ac:dyDescent="0.25">
      <c r="A27812" s="216">
        <v>45855</v>
      </c>
      <c r="B27812" s="217" t="s">
        <v>336</v>
      </c>
      <c r="C27812" s="218">
        <v>4.0452000000000004</v>
      </c>
    </row>
    <row r="27813" spans="1:3" ht="15" customHeight="1" x14ac:dyDescent="0.25">
      <c r="A27813" s="216">
        <v>45856</v>
      </c>
      <c r="B27813" s="217" t="s">
        <v>336</v>
      </c>
      <c r="C27813" s="218">
        <v>4.0861999999999998</v>
      </c>
    </row>
    <row r="27814" spans="1:3" ht="15" customHeight="1" x14ac:dyDescent="0.25">
      <c r="A27814" s="216">
        <v>45859</v>
      </c>
      <c r="B27814" s="217" t="s">
        <v>336</v>
      </c>
      <c r="C27814" s="218">
        <v>4.0998999999999999</v>
      </c>
    </row>
    <row r="27815" spans="1:3" ht="15" customHeight="1" x14ac:dyDescent="0.25">
      <c r="A27815" s="216">
        <v>45860</v>
      </c>
      <c r="B27815" s="217" t="s">
        <v>336</v>
      </c>
      <c r="C27815" s="218">
        <v>4.1135000000000002</v>
      </c>
    </row>
    <row r="27816" spans="1:3" ht="15" customHeight="1" x14ac:dyDescent="0.25">
      <c r="A27816" s="216">
        <v>45861</v>
      </c>
      <c r="B27816" s="217" t="s">
        <v>336</v>
      </c>
      <c r="C27816" s="218">
        <v>4.1272000000000002</v>
      </c>
    </row>
    <row r="27817" spans="1:3" ht="15" customHeight="1" x14ac:dyDescent="0.25">
      <c r="A27817" s="216">
        <v>45862</v>
      </c>
      <c r="B27817" s="217" t="s">
        <v>336</v>
      </c>
      <c r="C27817" s="218">
        <v>4.1407999999999996</v>
      </c>
    </row>
    <row r="27818" spans="1:3" ht="15" customHeight="1" x14ac:dyDescent="0.25">
      <c r="A27818" s="216">
        <v>45863</v>
      </c>
      <c r="B27818" s="217" t="s">
        <v>336</v>
      </c>
      <c r="C27818" s="218">
        <v>4.1818999999999997</v>
      </c>
    </row>
    <row r="27819" spans="1:3" ht="15" customHeight="1" x14ac:dyDescent="0.25">
      <c r="A27819" s="216">
        <v>45866</v>
      </c>
      <c r="B27819" s="217" t="s">
        <v>336</v>
      </c>
      <c r="C27819" s="218">
        <v>4.1955999999999998</v>
      </c>
    </row>
    <row r="27820" spans="1:3" ht="15" customHeight="1" x14ac:dyDescent="0.25">
      <c r="A27820" s="216">
        <v>45867</v>
      </c>
      <c r="B27820" s="217" t="s">
        <v>336</v>
      </c>
      <c r="C27820" s="218">
        <v>4.2092999999999998</v>
      </c>
    </row>
    <row r="27821" spans="1:3" ht="15" customHeight="1" x14ac:dyDescent="0.25">
      <c r="A27821" s="216">
        <v>45868</v>
      </c>
      <c r="B27821" s="217" t="s">
        <v>336</v>
      </c>
      <c r="C27821" s="218">
        <v>4.2229999999999999</v>
      </c>
    </row>
    <row r="27822" spans="1:3" ht="15" customHeight="1" x14ac:dyDescent="0.25">
      <c r="A27822" s="216">
        <v>45869</v>
      </c>
      <c r="B27822" s="217" t="s">
        <v>336</v>
      </c>
      <c r="C27822" s="218">
        <v>4.2367999999999997</v>
      </c>
    </row>
    <row r="27823" spans="1:3" ht="15" customHeight="1" x14ac:dyDescent="0.25">
      <c r="A27823" s="216">
        <v>45870</v>
      </c>
      <c r="B27823" s="217" t="s">
        <v>336</v>
      </c>
      <c r="C27823" s="218">
        <v>4.2777000000000003</v>
      </c>
    </row>
    <row r="27824" spans="1:3" ht="15" customHeight="1" x14ac:dyDescent="0.25">
      <c r="A27824" s="216">
        <v>45873</v>
      </c>
      <c r="B27824" s="217" t="s">
        <v>336</v>
      </c>
      <c r="C27824" s="218">
        <v>4.2914000000000003</v>
      </c>
    </row>
    <row r="27825" spans="1:3" ht="15" customHeight="1" x14ac:dyDescent="0.25">
      <c r="A27825" s="216">
        <v>45874</v>
      </c>
      <c r="B27825" s="217" t="s">
        <v>336</v>
      </c>
      <c r="C27825" s="218">
        <v>4.3051000000000004</v>
      </c>
    </row>
    <row r="27826" spans="1:3" ht="15" customHeight="1" x14ac:dyDescent="0.25">
      <c r="A27826" s="216">
        <v>45875</v>
      </c>
      <c r="B27826" s="217" t="s">
        <v>336</v>
      </c>
      <c r="C27826" s="218">
        <v>4.3188000000000004</v>
      </c>
    </row>
    <row r="27827" spans="1:3" ht="15" customHeight="1" x14ac:dyDescent="0.25">
      <c r="A27827" s="216">
        <v>45876</v>
      </c>
      <c r="B27827" s="217" t="s">
        <v>336</v>
      </c>
      <c r="C27827" s="218">
        <v>4.3323999999999998</v>
      </c>
    </row>
    <row r="27828" spans="1:3" ht="15" customHeight="1" x14ac:dyDescent="0.25">
      <c r="A27828" s="216">
        <v>45877</v>
      </c>
      <c r="B27828" s="217" t="s">
        <v>336</v>
      </c>
      <c r="C27828" s="218">
        <v>4.3734999999999999</v>
      </c>
    </row>
    <row r="27829" spans="1:3" ht="15" customHeight="1" x14ac:dyDescent="0.25">
      <c r="A27829" s="216">
        <v>45880</v>
      </c>
      <c r="B27829" s="217" t="s">
        <v>336</v>
      </c>
      <c r="C27829" s="218">
        <v>4.3871000000000002</v>
      </c>
    </row>
    <row r="27830" spans="1:3" ht="15" customHeight="1" x14ac:dyDescent="0.25">
      <c r="A27830" s="216">
        <v>45881</v>
      </c>
      <c r="B27830" s="217" t="s">
        <v>336</v>
      </c>
      <c r="C27830" s="218">
        <v>4.4008000000000003</v>
      </c>
    </row>
    <row r="27831" spans="1:3" ht="15" customHeight="1" x14ac:dyDescent="0.25">
      <c r="A27831" s="216">
        <v>45882</v>
      </c>
      <c r="B27831" s="217" t="s">
        <v>336</v>
      </c>
      <c r="C27831" s="218">
        <v>4.4145000000000003</v>
      </c>
    </row>
    <row r="27832" spans="1:3" ht="15" customHeight="1" x14ac:dyDescent="0.25">
      <c r="A27832" s="216">
        <v>45883</v>
      </c>
      <c r="B27832" s="217" t="s">
        <v>336</v>
      </c>
      <c r="C27832" s="218">
        <v>4.4282000000000004</v>
      </c>
    </row>
    <row r="27833" spans="1:3" ht="15" customHeight="1" x14ac:dyDescent="0.25">
      <c r="A27833" s="216">
        <v>45884</v>
      </c>
      <c r="B27833" s="217" t="s">
        <v>336</v>
      </c>
      <c r="C27833" s="218">
        <v>4.4692999999999996</v>
      </c>
    </row>
    <row r="27834" spans="1:3" ht="15" customHeight="1" x14ac:dyDescent="0.25">
      <c r="A27834" s="216">
        <v>45887</v>
      </c>
      <c r="B27834" s="217" t="s">
        <v>336</v>
      </c>
      <c r="C27834" s="218">
        <v>4.4829999999999997</v>
      </c>
    </row>
    <row r="27835" spans="1:3" ht="15" customHeight="1" x14ac:dyDescent="0.25">
      <c r="A27835" s="216">
        <v>45888</v>
      </c>
      <c r="B27835" s="217" t="s">
        <v>336</v>
      </c>
      <c r="C27835" s="218">
        <v>4.4966999999999997</v>
      </c>
    </row>
    <row r="27836" spans="1:3" ht="15" customHeight="1" x14ac:dyDescent="0.25">
      <c r="A27836" s="216">
        <v>45889</v>
      </c>
      <c r="B27836" s="217" t="s">
        <v>336</v>
      </c>
      <c r="C27836" s="218">
        <v>4.5103</v>
      </c>
    </row>
    <row r="27837" spans="1:3" ht="15" customHeight="1" x14ac:dyDescent="0.25">
      <c r="A27837" s="216">
        <v>45890</v>
      </c>
      <c r="B27837" s="217" t="s">
        <v>336</v>
      </c>
      <c r="C27837" s="218">
        <v>4.524</v>
      </c>
    </row>
    <row r="27838" spans="1:3" ht="15" customHeight="1" x14ac:dyDescent="0.25">
      <c r="A27838" s="216">
        <v>45891</v>
      </c>
      <c r="B27838" s="217" t="s">
        <v>336</v>
      </c>
      <c r="C27838" s="218">
        <v>4.5651000000000002</v>
      </c>
    </row>
    <row r="27839" spans="1:3" ht="15" customHeight="1" x14ac:dyDescent="0.25">
      <c r="A27839" s="216">
        <v>45894</v>
      </c>
      <c r="B27839" s="217" t="s">
        <v>336</v>
      </c>
      <c r="C27839" s="218">
        <v>4.5788000000000002</v>
      </c>
    </row>
    <row r="27840" spans="1:3" ht="15" customHeight="1" x14ac:dyDescent="0.25">
      <c r="A27840" s="216">
        <v>45895</v>
      </c>
      <c r="B27840" s="217" t="s">
        <v>336</v>
      </c>
      <c r="C27840" s="218">
        <v>4.5926</v>
      </c>
    </row>
    <row r="27841" spans="1:3" ht="15" customHeight="1" x14ac:dyDescent="0.25">
      <c r="A27841" s="216">
        <v>45896</v>
      </c>
      <c r="B27841" s="217" t="s">
        <v>336</v>
      </c>
      <c r="C27841" s="218">
        <v>4.6063000000000001</v>
      </c>
    </row>
    <row r="27842" spans="1:3" ht="15" customHeight="1" x14ac:dyDescent="0.25">
      <c r="A27842" s="216">
        <v>45897</v>
      </c>
      <c r="B27842" s="217" t="s">
        <v>336</v>
      </c>
      <c r="C27842" s="218">
        <v>4.62</v>
      </c>
    </row>
    <row r="27843" spans="1:3" ht="15" customHeight="1" x14ac:dyDescent="0.25">
      <c r="A27843" s="216">
        <v>45898</v>
      </c>
      <c r="B27843" s="217" t="s">
        <v>336</v>
      </c>
      <c r="C27843" s="218">
        <v>4.6749000000000001</v>
      </c>
    </row>
    <row r="27844" spans="1:3" ht="15" customHeight="1" x14ac:dyDescent="0.25">
      <c r="A27844" s="216">
        <v>45902</v>
      </c>
      <c r="B27844" s="217" t="s">
        <v>336</v>
      </c>
      <c r="C27844" s="218">
        <v>4.6886000000000001</v>
      </c>
    </row>
    <row r="27845" spans="1:3" ht="15" customHeight="1" x14ac:dyDescent="0.25">
      <c r="A27845" s="216">
        <v>45903</v>
      </c>
      <c r="B27845" s="217" t="s">
        <v>336</v>
      </c>
      <c r="C27845" s="218">
        <v>4.7023000000000001</v>
      </c>
    </row>
    <row r="27846" spans="1:3" ht="15" customHeight="1" x14ac:dyDescent="0.25">
      <c r="A27846" s="216">
        <v>45904</v>
      </c>
      <c r="B27846" s="217" t="s">
        <v>336</v>
      </c>
      <c r="C27846" s="218">
        <v>4.7161</v>
      </c>
    </row>
    <row r="27847" spans="1:3" ht="15" customHeight="1" x14ac:dyDescent="0.25">
      <c r="A27847" s="216">
        <v>45905</v>
      </c>
      <c r="B27847" s="217" t="s">
        <v>336</v>
      </c>
      <c r="C27847" s="218">
        <v>4.7572999999999999</v>
      </c>
    </row>
    <row r="27848" spans="1:3" ht="15" customHeight="1" x14ac:dyDescent="0.25">
      <c r="A27848" s="216">
        <v>45908</v>
      </c>
      <c r="B27848" s="217" t="s">
        <v>336</v>
      </c>
      <c r="C27848" s="218">
        <v>4.7709999999999999</v>
      </c>
    </row>
    <row r="27849" spans="1:3" ht="15" customHeight="1" x14ac:dyDescent="0.25">
      <c r="A27849" s="216">
        <v>45909</v>
      </c>
      <c r="B27849" s="217" t="s">
        <v>336</v>
      </c>
      <c r="C27849" s="218">
        <v>4.7847999999999997</v>
      </c>
    </row>
    <row r="27850" spans="1:3" ht="15" customHeight="1" x14ac:dyDescent="0.25">
      <c r="A27850" s="216">
        <v>45910</v>
      </c>
      <c r="B27850" s="217" t="s">
        <v>336</v>
      </c>
      <c r="C27850" s="218">
        <v>4.7984999999999998</v>
      </c>
    </row>
    <row r="27851" spans="1:3" ht="15" customHeight="1" x14ac:dyDescent="0.25">
      <c r="A27851" s="216">
        <v>45911</v>
      </c>
      <c r="B27851" s="217" t="s">
        <v>336</v>
      </c>
      <c r="C27851" s="218">
        <v>4.8121999999999998</v>
      </c>
    </row>
    <row r="27852" spans="1:3" ht="15" customHeight="1" x14ac:dyDescent="0.25">
      <c r="A27852" s="216">
        <v>45912</v>
      </c>
      <c r="B27852" s="217" t="s">
        <v>336</v>
      </c>
      <c r="C27852" s="218">
        <v>4.8533999999999997</v>
      </c>
    </row>
    <row r="27853" spans="1:3" ht="15" customHeight="1" x14ac:dyDescent="0.25">
      <c r="A27853" s="216">
        <v>45915</v>
      </c>
      <c r="B27853" s="217" t="s">
        <v>336</v>
      </c>
      <c r="C27853" s="218">
        <v>4.8672000000000004</v>
      </c>
    </row>
    <row r="27854" spans="1:3" ht="15" customHeight="1" x14ac:dyDescent="0.25">
      <c r="A27854" s="216">
        <v>45916</v>
      </c>
      <c r="B27854" s="217" t="s">
        <v>336</v>
      </c>
      <c r="C27854" s="218">
        <v>4.8810000000000002</v>
      </c>
    </row>
    <row r="27855" spans="1:3" ht="15" customHeight="1" x14ac:dyDescent="0.25">
      <c r="A27855" s="216">
        <v>45917</v>
      </c>
      <c r="B27855" s="217" t="s">
        <v>336</v>
      </c>
      <c r="C27855" s="218">
        <v>4.8947000000000003</v>
      </c>
    </row>
    <row r="27856" spans="1:3" ht="15" customHeight="1" x14ac:dyDescent="0.25">
      <c r="A27856" s="216">
        <v>45918</v>
      </c>
      <c r="B27856" s="217" t="s">
        <v>336</v>
      </c>
      <c r="C27856" s="218">
        <v>4.9081999999999999</v>
      </c>
    </row>
    <row r="27857" spans="1:3" ht="15" customHeight="1" x14ac:dyDescent="0.25">
      <c r="A27857" s="216">
        <v>45919</v>
      </c>
      <c r="B27857" s="217" t="s">
        <v>336</v>
      </c>
      <c r="C27857" s="218">
        <v>4.9481999999999999</v>
      </c>
    </row>
    <row r="27858" spans="1:3" ht="15" customHeight="1" x14ac:dyDescent="0.25">
      <c r="A27858" s="216">
        <v>45922</v>
      </c>
      <c r="B27858" s="217" t="s">
        <v>336</v>
      </c>
      <c r="C27858" s="218">
        <v>4.9614000000000003</v>
      </c>
    </row>
    <row r="27859" spans="1:3" ht="15" customHeight="1" x14ac:dyDescent="0.25">
      <c r="A27859" s="216">
        <v>45923</v>
      </c>
      <c r="B27859" s="217" t="s">
        <v>336</v>
      </c>
      <c r="C27859" s="218">
        <v>4.9745999999999997</v>
      </c>
    </row>
    <row r="27860" spans="1:3" ht="15" customHeight="1" x14ac:dyDescent="0.25">
      <c r="A27860" s="216">
        <v>45924</v>
      </c>
      <c r="B27860" s="217" t="s">
        <v>336</v>
      </c>
      <c r="C27860" s="218">
        <v>4.9878999999999998</v>
      </c>
    </row>
    <row r="27861" spans="1:3" ht="15" customHeight="1" x14ac:dyDescent="0.25">
      <c r="A27861" s="216">
        <v>45925</v>
      </c>
      <c r="B27861" s="217" t="s">
        <v>336</v>
      </c>
      <c r="C27861" s="218">
        <v>5.0011999999999999</v>
      </c>
    </row>
    <row r="27862" spans="1:3" ht="15" customHeight="1" x14ac:dyDescent="0.25">
      <c r="A27862" s="216">
        <v>45926</v>
      </c>
      <c r="B27862" s="217" t="s">
        <v>336</v>
      </c>
      <c r="C27862" s="218">
        <v>5.0410000000000004</v>
      </c>
    </row>
    <row r="27863" spans="1:3" ht="15" customHeight="1" x14ac:dyDescent="0.25">
      <c r="A27863" s="216">
        <v>45929</v>
      </c>
      <c r="B27863" s="217" t="s">
        <v>336</v>
      </c>
      <c r="C27863" s="218">
        <v>5.0544000000000002</v>
      </c>
    </row>
    <row r="27864" spans="1:3" ht="15" customHeight="1" x14ac:dyDescent="0.25">
      <c r="A27864" s="216">
        <v>45930</v>
      </c>
      <c r="B27864" s="217" t="s">
        <v>336</v>
      </c>
      <c r="C27864" s="218">
        <v>5.0677000000000003</v>
      </c>
    </row>
    <row r="27865" spans="1:3" ht="15" customHeight="1" x14ac:dyDescent="0.25">
      <c r="A27865" s="216">
        <v>45566</v>
      </c>
      <c r="B27865" s="217" t="s">
        <v>332</v>
      </c>
      <c r="C27865" s="218">
        <v>1.5299999999999999E-2</v>
      </c>
    </row>
    <row r="27866" spans="1:3" ht="15" customHeight="1" x14ac:dyDescent="0.25">
      <c r="A27866" s="216">
        <v>45567</v>
      </c>
      <c r="B27866" s="217" t="s">
        <v>332</v>
      </c>
      <c r="C27866" s="218">
        <v>3.0700000000000002E-2</v>
      </c>
    </row>
    <row r="27867" spans="1:3" ht="15" customHeight="1" x14ac:dyDescent="0.25">
      <c r="A27867" s="216">
        <v>45568</v>
      </c>
      <c r="B27867" s="217" t="s">
        <v>332</v>
      </c>
      <c r="C27867" s="218">
        <v>4.5999999999999999E-2</v>
      </c>
    </row>
    <row r="27868" spans="1:3" ht="15" customHeight="1" x14ac:dyDescent="0.25">
      <c r="A27868" s="216">
        <v>45569</v>
      </c>
      <c r="B27868" s="217" t="s">
        <v>332</v>
      </c>
      <c r="C27868" s="218">
        <v>9.1600000000000001E-2</v>
      </c>
    </row>
    <row r="27869" spans="1:3" ht="15" customHeight="1" x14ac:dyDescent="0.25">
      <c r="A27869" s="216">
        <v>45572</v>
      </c>
      <c r="B27869" s="217" t="s">
        <v>332</v>
      </c>
      <c r="C27869" s="218">
        <v>0.10680000000000001</v>
      </c>
    </row>
    <row r="27870" spans="1:3" ht="15" customHeight="1" x14ac:dyDescent="0.25">
      <c r="A27870" s="216">
        <v>45573</v>
      </c>
      <c r="B27870" s="217" t="s">
        <v>332</v>
      </c>
      <c r="C27870" s="218">
        <v>0.1221</v>
      </c>
    </row>
    <row r="27871" spans="1:3" ht="15" customHeight="1" x14ac:dyDescent="0.25">
      <c r="A27871" s="216">
        <v>45574</v>
      </c>
      <c r="B27871" s="217" t="s">
        <v>332</v>
      </c>
      <c r="C27871" s="218">
        <v>0.13719999999999999</v>
      </c>
    </row>
    <row r="27872" spans="1:3" ht="15" customHeight="1" x14ac:dyDescent="0.25">
      <c r="A27872" s="216">
        <v>45575</v>
      </c>
      <c r="B27872" s="217" t="s">
        <v>332</v>
      </c>
      <c r="C27872" s="218">
        <v>0.1525</v>
      </c>
    </row>
    <row r="27873" spans="1:3" ht="15" customHeight="1" x14ac:dyDescent="0.25">
      <c r="A27873" s="216">
        <v>45576</v>
      </c>
      <c r="B27873" s="217" t="s">
        <v>332</v>
      </c>
      <c r="C27873" s="218">
        <v>0.19800000000000001</v>
      </c>
    </row>
    <row r="27874" spans="1:3" ht="15" customHeight="1" x14ac:dyDescent="0.25">
      <c r="A27874" s="216">
        <v>45579</v>
      </c>
      <c r="B27874" s="217" t="s">
        <v>332</v>
      </c>
      <c r="C27874" s="218">
        <v>0.2132</v>
      </c>
    </row>
    <row r="27875" spans="1:3" ht="15" customHeight="1" x14ac:dyDescent="0.25">
      <c r="A27875" s="216">
        <v>45580</v>
      </c>
      <c r="B27875" s="217" t="s">
        <v>332</v>
      </c>
      <c r="C27875" s="218">
        <v>0.22839999999999999</v>
      </c>
    </row>
    <row r="27876" spans="1:3" ht="15" customHeight="1" x14ac:dyDescent="0.25">
      <c r="A27876" s="216">
        <v>45581</v>
      </c>
      <c r="B27876" s="217" t="s">
        <v>332</v>
      </c>
      <c r="C27876" s="218">
        <v>0.24349999999999999</v>
      </c>
    </row>
    <row r="27877" spans="1:3" ht="15" customHeight="1" x14ac:dyDescent="0.25">
      <c r="A27877" s="216">
        <v>45582</v>
      </c>
      <c r="B27877" s="217" t="s">
        <v>332</v>
      </c>
      <c r="C27877" s="218">
        <v>0.25869999999999999</v>
      </c>
    </row>
    <row r="27878" spans="1:3" ht="15" customHeight="1" x14ac:dyDescent="0.25">
      <c r="A27878" s="216">
        <v>45583</v>
      </c>
      <c r="B27878" s="217" t="s">
        <v>332</v>
      </c>
      <c r="C27878" s="218">
        <v>0.30420000000000003</v>
      </c>
    </row>
    <row r="27879" spans="1:3" ht="15" customHeight="1" x14ac:dyDescent="0.25">
      <c r="A27879" s="216">
        <v>45586</v>
      </c>
      <c r="B27879" s="217" t="s">
        <v>332</v>
      </c>
      <c r="C27879" s="218">
        <v>0.31940000000000002</v>
      </c>
    </row>
    <row r="27880" spans="1:3" ht="15" customHeight="1" x14ac:dyDescent="0.25">
      <c r="A27880" s="216">
        <v>45587</v>
      </c>
      <c r="B27880" s="217" t="s">
        <v>332</v>
      </c>
      <c r="C27880" s="218">
        <v>0.33450000000000002</v>
      </c>
    </row>
    <row r="27881" spans="1:3" ht="15" customHeight="1" x14ac:dyDescent="0.25">
      <c r="A27881" s="216">
        <v>45588</v>
      </c>
      <c r="B27881" s="217" t="s">
        <v>332</v>
      </c>
      <c r="C27881" s="218">
        <v>0.34970000000000001</v>
      </c>
    </row>
    <row r="27882" spans="1:3" ht="15" customHeight="1" x14ac:dyDescent="0.25">
      <c r="A27882" s="216">
        <v>45589</v>
      </c>
      <c r="B27882" s="217" t="s">
        <v>332</v>
      </c>
      <c r="C27882" s="218">
        <v>0.36480000000000001</v>
      </c>
    </row>
    <row r="27883" spans="1:3" ht="15" customHeight="1" x14ac:dyDescent="0.25">
      <c r="A27883" s="216">
        <v>45590</v>
      </c>
      <c r="B27883" s="217" t="s">
        <v>332</v>
      </c>
      <c r="C27883" s="218">
        <v>0.41010000000000002</v>
      </c>
    </row>
    <row r="27884" spans="1:3" ht="15" customHeight="1" x14ac:dyDescent="0.25">
      <c r="A27884" s="216">
        <v>45593</v>
      </c>
      <c r="B27884" s="217" t="s">
        <v>332</v>
      </c>
      <c r="C27884" s="218">
        <v>0.42520000000000002</v>
      </c>
    </row>
    <row r="27885" spans="1:3" ht="15" customHeight="1" x14ac:dyDescent="0.25">
      <c r="A27885" s="216">
        <v>45594</v>
      </c>
      <c r="B27885" s="217" t="s">
        <v>332</v>
      </c>
      <c r="C27885" s="218">
        <v>0.44030000000000002</v>
      </c>
    </row>
    <row r="27886" spans="1:3" ht="15" customHeight="1" x14ac:dyDescent="0.25">
      <c r="A27886" s="216">
        <v>45595</v>
      </c>
      <c r="B27886" s="217" t="s">
        <v>332</v>
      </c>
      <c r="C27886" s="218">
        <v>0.45540000000000003</v>
      </c>
    </row>
    <row r="27887" spans="1:3" ht="15" customHeight="1" x14ac:dyDescent="0.25">
      <c r="A27887" s="216">
        <v>45596</v>
      </c>
      <c r="B27887" s="217" t="s">
        <v>332</v>
      </c>
      <c r="C27887" s="218">
        <v>0.47039999999999998</v>
      </c>
    </row>
    <row r="27888" spans="1:3" ht="15" customHeight="1" x14ac:dyDescent="0.25">
      <c r="A27888" s="216">
        <v>45597</v>
      </c>
      <c r="B27888" s="217" t="s">
        <v>332</v>
      </c>
      <c r="C27888" s="218">
        <v>0.51559999999999995</v>
      </c>
    </row>
    <row r="27889" spans="1:3" ht="15" customHeight="1" x14ac:dyDescent="0.25">
      <c r="A27889" s="216">
        <v>45600</v>
      </c>
      <c r="B27889" s="217" t="s">
        <v>332</v>
      </c>
      <c r="C27889" s="218">
        <v>0.53059999999999996</v>
      </c>
    </row>
    <row r="27890" spans="1:3" ht="15" customHeight="1" x14ac:dyDescent="0.25">
      <c r="A27890" s="216">
        <v>45601</v>
      </c>
      <c r="B27890" s="217" t="s">
        <v>332</v>
      </c>
      <c r="C27890" s="218">
        <v>0.54559999999999997</v>
      </c>
    </row>
    <row r="27891" spans="1:3" ht="15" customHeight="1" x14ac:dyDescent="0.25">
      <c r="A27891" s="216">
        <v>45602</v>
      </c>
      <c r="B27891" s="217" t="s">
        <v>332</v>
      </c>
      <c r="C27891" s="218">
        <v>0.56059999999999999</v>
      </c>
    </row>
    <row r="27892" spans="1:3" ht="15" customHeight="1" x14ac:dyDescent="0.25">
      <c r="A27892" s="216">
        <v>45603</v>
      </c>
      <c r="B27892" s="217" t="s">
        <v>332</v>
      </c>
      <c r="C27892" s="218">
        <v>0.5756</v>
      </c>
    </row>
    <row r="27893" spans="1:3" ht="15" customHeight="1" x14ac:dyDescent="0.25">
      <c r="A27893" s="216">
        <v>45604</v>
      </c>
      <c r="B27893" s="217" t="s">
        <v>332</v>
      </c>
      <c r="C27893" s="218">
        <v>0.61970000000000003</v>
      </c>
    </row>
    <row r="27894" spans="1:3" ht="15" customHeight="1" x14ac:dyDescent="0.25">
      <c r="A27894" s="216">
        <v>45607</v>
      </c>
      <c r="B27894" s="217" t="s">
        <v>332</v>
      </c>
      <c r="C27894" s="218">
        <v>0.63449999999999995</v>
      </c>
    </row>
    <row r="27895" spans="1:3" ht="15" customHeight="1" x14ac:dyDescent="0.25">
      <c r="A27895" s="216">
        <v>45608</v>
      </c>
      <c r="B27895" s="217" t="s">
        <v>332</v>
      </c>
      <c r="C27895" s="218">
        <v>0.64910000000000001</v>
      </c>
    </row>
    <row r="27896" spans="1:3" ht="15" customHeight="1" x14ac:dyDescent="0.25">
      <c r="A27896" s="216">
        <v>45609</v>
      </c>
      <c r="B27896" s="217" t="s">
        <v>332</v>
      </c>
      <c r="C27896" s="218">
        <v>0.66369999999999996</v>
      </c>
    </row>
    <row r="27897" spans="1:3" ht="15" customHeight="1" x14ac:dyDescent="0.25">
      <c r="A27897" s="216">
        <v>45610</v>
      </c>
      <c r="B27897" s="217" t="s">
        <v>332</v>
      </c>
      <c r="C27897" s="218">
        <v>0.67830000000000001</v>
      </c>
    </row>
    <row r="27898" spans="1:3" ht="15" customHeight="1" x14ac:dyDescent="0.25">
      <c r="A27898" s="216">
        <v>45611</v>
      </c>
      <c r="B27898" s="217" t="s">
        <v>332</v>
      </c>
      <c r="C27898" s="218">
        <v>0.72189999999999999</v>
      </c>
    </row>
    <row r="27899" spans="1:3" ht="15" customHeight="1" x14ac:dyDescent="0.25">
      <c r="A27899" s="216">
        <v>45614</v>
      </c>
      <c r="B27899" s="217" t="s">
        <v>332</v>
      </c>
      <c r="C27899" s="218">
        <v>0.73650000000000004</v>
      </c>
    </row>
    <row r="27900" spans="1:3" ht="15" customHeight="1" x14ac:dyDescent="0.25">
      <c r="A27900" s="216">
        <v>45615</v>
      </c>
      <c r="B27900" s="217" t="s">
        <v>332</v>
      </c>
      <c r="C27900" s="218">
        <v>0.751</v>
      </c>
    </row>
    <row r="27901" spans="1:3" ht="15" customHeight="1" x14ac:dyDescent="0.25">
      <c r="A27901" s="216">
        <v>45616</v>
      </c>
      <c r="B27901" s="217" t="s">
        <v>332</v>
      </c>
      <c r="C27901" s="218">
        <v>0.76559999999999995</v>
      </c>
    </row>
    <row r="27902" spans="1:3" ht="15" customHeight="1" x14ac:dyDescent="0.25">
      <c r="A27902" s="216">
        <v>45617</v>
      </c>
      <c r="B27902" s="217" t="s">
        <v>332</v>
      </c>
      <c r="C27902" s="218">
        <v>0.78010000000000002</v>
      </c>
    </row>
    <row r="27903" spans="1:3" ht="15" customHeight="1" x14ac:dyDescent="0.25">
      <c r="A27903" s="216">
        <v>45618</v>
      </c>
      <c r="B27903" s="217" t="s">
        <v>332</v>
      </c>
      <c r="C27903" s="218">
        <v>0.82369999999999999</v>
      </c>
    </row>
    <row r="27904" spans="1:3" ht="15" customHeight="1" x14ac:dyDescent="0.25">
      <c r="A27904" s="216">
        <v>45621</v>
      </c>
      <c r="B27904" s="217" t="s">
        <v>332</v>
      </c>
      <c r="C27904" s="218">
        <v>0.83830000000000005</v>
      </c>
    </row>
    <row r="27905" spans="1:3" ht="15" customHeight="1" x14ac:dyDescent="0.25">
      <c r="A27905" s="216">
        <v>45622</v>
      </c>
      <c r="B27905" s="217" t="s">
        <v>332</v>
      </c>
      <c r="C27905" s="218">
        <v>0.8528</v>
      </c>
    </row>
    <row r="27906" spans="1:3" ht="15" customHeight="1" x14ac:dyDescent="0.25">
      <c r="A27906" s="216">
        <v>45623</v>
      </c>
      <c r="B27906" s="217" t="s">
        <v>332</v>
      </c>
      <c r="C27906" s="218">
        <v>0.86739999999999995</v>
      </c>
    </row>
    <row r="27907" spans="1:3" ht="15" customHeight="1" x14ac:dyDescent="0.25">
      <c r="A27907" s="216">
        <v>45624</v>
      </c>
      <c r="B27907" s="217" t="s">
        <v>332</v>
      </c>
      <c r="C27907" s="218">
        <v>0.88190000000000002</v>
      </c>
    </row>
    <row r="27908" spans="1:3" ht="15" customHeight="1" x14ac:dyDescent="0.25">
      <c r="A27908" s="216">
        <v>45625</v>
      </c>
      <c r="B27908" s="217" t="s">
        <v>332</v>
      </c>
      <c r="C27908" s="218">
        <v>0.92559999999999998</v>
      </c>
    </row>
    <row r="27909" spans="1:3" ht="15" customHeight="1" x14ac:dyDescent="0.25">
      <c r="A27909" s="216">
        <v>45628</v>
      </c>
      <c r="B27909" s="217" t="s">
        <v>332</v>
      </c>
      <c r="C27909" s="218">
        <v>0.94010000000000005</v>
      </c>
    </row>
    <row r="27910" spans="1:3" ht="15" customHeight="1" x14ac:dyDescent="0.25">
      <c r="A27910" s="216">
        <v>45629</v>
      </c>
      <c r="B27910" s="217" t="s">
        <v>332</v>
      </c>
      <c r="C27910" s="218">
        <v>0.9546</v>
      </c>
    </row>
    <row r="27911" spans="1:3" ht="15" customHeight="1" x14ac:dyDescent="0.25">
      <c r="A27911" s="216">
        <v>45630</v>
      </c>
      <c r="B27911" s="217" t="s">
        <v>332</v>
      </c>
      <c r="C27911" s="218">
        <v>0.96909999999999996</v>
      </c>
    </row>
    <row r="27912" spans="1:3" ht="15" customHeight="1" x14ac:dyDescent="0.25">
      <c r="A27912" s="216">
        <v>45631</v>
      </c>
      <c r="B27912" s="217" t="s">
        <v>332</v>
      </c>
      <c r="C27912" s="218">
        <v>0.98360000000000003</v>
      </c>
    </row>
    <row r="27913" spans="1:3" ht="15" customHeight="1" x14ac:dyDescent="0.25">
      <c r="A27913" s="216">
        <v>45632</v>
      </c>
      <c r="B27913" s="217" t="s">
        <v>332</v>
      </c>
      <c r="C27913" s="218">
        <v>1.0270999999999999</v>
      </c>
    </row>
    <row r="27914" spans="1:3" ht="15" customHeight="1" x14ac:dyDescent="0.25">
      <c r="A27914" s="216">
        <v>45635</v>
      </c>
      <c r="B27914" s="217" t="s">
        <v>332</v>
      </c>
      <c r="C27914" s="218">
        <v>1.0415000000000001</v>
      </c>
    </row>
    <row r="27915" spans="1:3" ht="15" customHeight="1" x14ac:dyDescent="0.25">
      <c r="A27915" s="216">
        <v>45636</v>
      </c>
      <c r="B27915" s="217" t="s">
        <v>332</v>
      </c>
      <c r="C27915" s="218">
        <v>1.0561</v>
      </c>
    </row>
    <row r="27916" spans="1:3" ht="15" customHeight="1" x14ac:dyDescent="0.25">
      <c r="A27916" s="216">
        <v>45637</v>
      </c>
      <c r="B27916" s="217" t="s">
        <v>332</v>
      </c>
      <c r="C27916" s="218">
        <v>1.0705</v>
      </c>
    </row>
    <row r="27917" spans="1:3" ht="15" customHeight="1" x14ac:dyDescent="0.25">
      <c r="A27917" s="216">
        <v>45638</v>
      </c>
      <c r="B27917" s="217" t="s">
        <v>332</v>
      </c>
      <c r="C27917" s="218">
        <v>1.085</v>
      </c>
    </row>
    <row r="27918" spans="1:3" ht="15" customHeight="1" x14ac:dyDescent="0.25">
      <c r="A27918" s="216">
        <v>45639</v>
      </c>
      <c r="B27918" s="217" t="s">
        <v>332</v>
      </c>
      <c r="C27918" s="218">
        <v>1.1284000000000001</v>
      </c>
    </row>
    <row r="27919" spans="1:3" ht="15" customHeight="1" x14ac:dyDescent="0.25">
      <c r="A27919" s="216">
        <v>45642</v>
      </c>
      <c r="B27919" s="217" t="s">
        <v>332</v>
      </c>
      <c r="C27919" s="218">
        <v>1.1429</v>
      </c>
    </row>
    <row r="27920" spans="1:3" ht="15" customHeight="1" x14ac:dyDescent="0.25">
      <c r="A27920" s="216">
        <v>45643</v>
      </c>
      <c r="B27920" s="217" t="s">
        <v>332</v>
      </c>
      <c r="C27920" s="218">
        <v>1.1573</v>
      </c>
    </row>
    <row r="27921" spans="1:3" ht="15" customHeight="1" x14ac:dyDescent="0.25">
      <c r="A27921" s="216">
        <v>45644</v>
      </c>
      <c r="B27921" s="217" t="s">
        <v>332</v>
      </c>
      <c r="C27921" s="218">
        <v>1.1718</v>
      </c>
    </row>
    <row r="27922" spans="1:3" ht="15" customHeight="1" x14ac:dyDescent="0.25">
      <c r="A27922" s="216">
        <v>45645</v>
      </c>
      <c r="B27922" s="217" t="s">
        <v>332</v>
      </c>
      <c r="C27922" s="218">
        <v>1.1860999999999999</v>
      </c>
    </row>
    <row r="27923" spans="1:3" ht="15" customHeight="1" x14ac:dyDescent="0.25">
      <c r="A27923" s="216">
        <v>45646</v>
      </c>
      <c r="B27923" s="217" t="s">
        <v>332</v>
      </c>
      <c r="C27923" s="218">
        <v>1.2285999999999999</v>
      </c>
    </row>
    <row r="27924" spans="1:3" ht="15" customHeight="1" x14ac:dyDescent="0.25">
      <c r="A27924" s="216">
        <v>45649</v>
      </c>
      <c r="B27924" s="217" t="s">
        <v>332</v>
      </c>
      <c r="C27924" s="218">
        <v>1.2426999999999999</v>
      </c>
    </row>
    <row r="27925" spans="1:3" ht="15" customHeight="1" x14ac:dyDescent="0.25">
      <c r="A27925" s="216">
        <v>45650</v>
      </c>
      <c r="B27925" s="217" t="s">
        <v>332</v>
      </c>
      <c r="C27925" s="218">
        <v>1.2567999999999999</v>
      </c>
    </row>
    <row r="27926" spans="1:3" ht="15" customHeight="1" x14ac:dyDescent="0.25">
      <c r="A27926" s="216">
        <v>45651</v>
      </c>
      <c r="B27926" s="217" t="s">
        <v>332</v>
      </c>
      <c r="C27926" s="218">
        <v>1.2709999999999999</v>
      </c>
    </row>
    <row r="27927" spans="1:3" ht="15" customHeight="1" x14ac:dyDescent="0.25">
      <c r="A27927" s="216">
        <v>45652</v>
      </c>
      <c r="B27927" s="217" t="s">
        <v>332</v>
      </c>
      <c r="C27927" s="218">
        <v>1.2851999999999999</v>
      </c>
    </row>
    <row r="27928" spans="1:3" ht="15" customHeight="1" x14ac:dyDescent="0.25">
      <c r="A27928" s="216">
        <v>45653</v>
      </c>
      <c r="B27928" s="217" t="s">
        <v>332</v>
      </c>
      <c r="C27928" s="218">
        <v>1.3280000000000001</v>
      </c>
    </row>
    <row r="27929" spans="1:3" ht="15" customHeight="1" x14ac:dyDescent="0.25">
      <c r="A27929" s="216">
        <v>45656</v>
      </c>
      <c r="B27929" s="217" t="s">
        <v>332</v>
      </c>
      <c r="C27929" s="218">
        <v>1.3422000000000001</v>
      </c>
    </row>
    <row r="27930" spans="1:3" ht="15" customHeight="1" x14ac:dyDescent="0.25">
      <c r="A27930" s="216">
        <v>45657</v>
      </c>
      <c r="B27930" s="217" t="s">
        <v>332</v>
      </c>
      <c r="C27930" s="218">
        <v>1.3564000000000001</v>
      </c>
    </row>
    <row r="27931" spans="1:3" ht="15" customHeight="1" x14ac:dyDescent="0.25">
      <c r="A27931" s="216">
        <v>45659</v>
      </c>
      <c r="B27931" s="217" t="s">
        <v>332</v>
      </c>
      <c r="C27931" s="218">
        <v>1.3847</v>
      </c>
    </row>
    <row r="27932" spans="1:3" ht="15" customHeight="1" x14ac:dyDescent="0.25">
      <c r="A27932" s="216">
        <v>45660</v>
      </c>
      <c r="B27932" s="217" t="s">
        <v>332</v>
      </c>
      <c r="C27932" s="218">
        <v>1.4267000000000001</v>
      </c>
    </row>
    <row r="27933" spans="1:3" ht="15" customHeight="1" x14ac:dyDescent="0.25">
      <c r="A27933" s="216">
        <v>45663</v>
      </c>
      <c r="B27933" s="217" t="s">
        <v>332</v>
      </c>
      <c r="C27933" s="218">
        <v>1.4407000000000001</v>
      </c>
    </row>
    <row r="27934" spans="1:3" ht="15" customHeight="1" x14ac:dyDescent="0.25">
      <c r="A27934" s="216">
        <v>45664</v>
      </c>
      <c r="B27934" s="217" t="s">
        <v>332</v>
      </c>
      <c r="C27934" s="218">
        <v>1.4545999999999999</v>
      </c>
    </row>
    <row r="27935" spans="1:3" ht="15" customHeight="1" x14ac:dyDescent="0.25">
      <c r="A27935" s="216">
        <v>45665</v>
      </c>
      <c r="B27935" s="217" t="s">
        <v>332</v>
      </c>
      <c r="C27935" s="218">
        <v>1.4684999999999999</v>
      </c>
    </row>
    <row r="27936" spans="1:3" ht="15" customHeight="1" x14ac:dyDescent="0.25">
      <c r="A27936" s="216">
        <v>45666</v>
      </c>
      <c r="B27936" s="217" t="s">
        <v>332</v>
      </c>
      <c r="C27936" s="218">
        <v>1.4823999999999999</v>
      </c>
    </row>
    <row r="27937" spans="1:3" ht="15" customHeight="1" x14ac:dyDescent="0.25">
      <c r="A27937" s="216">
        <v>45667</v>
      </c>
      <c r="B27937" s="217" t="s">
        <v>332</v>
      </c>
      <c r="C27937" s="218">
        <v>1.5242</v>
      </c>
    </row>
    <row r="27938" spans="1:3" ht="15" customHeight="1" x14ac:dyDescent="0.25">
      <c r="A27938" s="216">
        <v>45670</v>
      </c>
      <c r="B27938" s="217" t="s">
        <v>332</v>
      </c>
      <c r="C27938" s="218">
        <v>1.5381</v>
      </c>
    </row>
    <row r="27939" spans="1:3" ht="15" customHeight="1" x14ac:dyDescent="0.25">
      <c r="A27939" s="216">
        <v>45671</v>
      </c>
      <c r="B27939" s="217" t="s">
        <v>332</v>
      </c>
      <c r="C27939" s="218">
        <v>1.552</v>
      </c>
    </row>
    <row r="27940" spans="1:3" ht="15" customHeight="1" x14ac:dyDescent="0.25">
      <c r="A27940" s="216">
        <v>45672</v>
      </c>
      <c r="B27940" s="217" t="s">
        <v>332</v>
      </c>
      <c r="C27940" s="218">
        <v>1.5658000000000001</v>
      </c>
    </row>
    <row r="27941" spans="1:3" ht="15" customHeight="1" x14ac:dyDescent="0.25">
      <c r="A27941" s="216">
        <v>45673</v>
      </c>
      <c r="B27941" s="217" t="s">
        <v>332</v>
      </c>
      <c r="C27941" s="218">
        <v>1.5797000000000001</v>
      </c>
    </row>
    <row r="27942" spans="1:3" ht="15" customHeight="1" x14ac:dyDescent="0.25">
      <c r="A27942" s="216">
        <v>45674</v>
      </c>
      <c r="B27942" s="217" t="s">
        <v>332</v>
      </c>
      <c r="C27942" s="218">
        <v>1.6352</v>
      </c>
    </row>
    <row r="27943" spans="1:3" ht="15" customHeight="1" x14ac:dyDescent="0.25">
      <c r="A27943" s="216">
        <v>45678</v>
      </c>
      <c r="B27943" s="217" t="s">
        <v>332</v>
      </c>
      <c r="C27943" s="218">
        <v>1.6491</v>
      </c>
    </row>
    <row r="27944" spans="1:3" ht="15" customHeight="1" x14ac:dyDescent="0.25">
      <c r="A27944" s="216">
        <v>45679</v>
      </c>
      <c r="B27944" s="217" t="s">
        <v>332</v>
      </c>
      <c r="C27944" s="218">
        <v>1.663</v>
      </c>
    </row>
    <row r="27945" spans="1:3" ht="15" customHeight="1" x14ac:dyDescent="0.25">
      <c r="A27945" s="216">
        <v>45680</v>
      </c>
      <c r="B27945" s="217" t="s">
        <v>332</v>
      </c>
      <c r="C27945" s="218">
        <v>1.6769000000000001</v>
      </c>
    </row>
    <row r="27946" spans="1:3" ht="15" customHeight="1" x14ac:dyDescent="0.25">
      <c r="A27946" s="216">
        <v>45681</v>
      </c>
      <c r="B27946" s="217" t="s">
        <v>332</v>
      </c>
      <c r="C27946" s="218">
        <v>1.7184999999999999</v>
      </c>
    </row>
    <row r="27947" spans="1:3" ht="15" customHeight="1" x14ac:dyDescent="0.25">
      <c r="A27947" s="216">
        <v>45684</v>
      </c>
      <c r="B27947" s="217" t="s">
        <v>332</v>
      </c>
      <c r="C27947" s="218">
        <v>1.7323999999999999</v>
      </c>
    </row>
    <row r="27948" spans="1:3" ht="15" customHeight="1" x14ac:dyDescent="0.25">
      <c r="A27948" s="216">
        <v>45685</v>
      </c>
      <c r="B27948" s="217" t="s">
        <v>332</v>
      </c>
      <c r="C27948" s="218">
        <v>1.7464</v>
      </c>
    </row>
    <row r="27949" spans="1:3" ht="15" customHeight="1" x14ac:dyDescent="0.25">
      <c r="A27949" s="216">
        <v>45686</v>
      </c>
      <c r="B27949" s="217" t="s">
        <v>332</v>
      </c>
      <c r="C27949" s="218">
        <v>1.7603</v>
      </c>
    </row>
    <row r="27950" spans="1:3" ht="15" customHeight="1" x14ac:dyDescent="0.25">
      <c r="A27950" s="216">
        <v>45687</v>
      </c>
      <c r="B27950" s="217" t="s">
        <v>332</v>
      </c>
      <c r="C27950" s="218">
        <v>1.7742</v>
      </c>
    </row>
    <row r="27951" spans="1:3" ht="15" customHeight="1" x14ac:dyDescent="0.25">
      <c r="A27951" s="216">
        <v>45688</v>
      </c>
      <c r="B27951" s="217" t="s">
        <v>332</v>
      </c>
      <c r="C27951" s="218">
        <v>1.8160000000000001</v>
      </c>
    </row>
    <row r="27952" spans="1:3" ht="15" customHeight="1" x14ac:dyDescent="0.25">
      <c r="A27952" s="216">
        <v>45691</v>
      </c>
      <c r="B27952" s="217" t="s">
        <v>332</v>
      </c>
      <c r="C27952" s="218">
        <v>1.8299000000000001</v>
      </c>
    </row>
    <row r="27953" spans="1:3" ht="15" customHeight="1" x14ac:dyDescent="0.25">
      <c r="A27953" s="216">
        <v>45692</v>
      </c>
      <c r="B27953" s="217" t="s">
        <v>332</v>
      </c>
      <c r="C27953" s="218">
        <v>1.8438000000000001</v>
      </c>
    </row>
    <row r="27954" spans="1:3" ht="15" customHeight="1" x14ac:dyDescent="0.25">
      <c r="A27954" s="216">
        <v>45693</v>
      </c>
      <c r="B27954" s="217" t="s">
        <v>332</v>
      </c>
      <c r="C27954" s="218">
        <v>1.8576999999999999</v>
      </c>
    </row>
    <row r="27955" spans="1:3" ht="15" customHeight="1" x14ac:dyDescent="0.25">
      <c r="A27955" s="216">
        <v>45694</v>
      </c>
      <c r="B27955" s="217" t="s">
        <v>332</v>
      </c>
      <c r="C27955" s="218">
        <v>1.8715999999999999</v>
      </c>
    </row>
    <row r="27956" spans="1:3" ht="15" customHeight="1" x14ac:dyDescent="0.25">
      <c r="A27956" s="216">
        <v>45695</v>
      </c>
      <c r="B27956" s="217" t="s">
        <v>332</v>
      </c>
      <c r="C27956" s="218">
        <v>1.9132</v>
      </c>
    </row>
    <row r="27957" spans="1:3" ht="15" customHeight="1" x14ac:dyDescent="0.25">
      <c r="A27957" s="216">
        <v>45698</v>
      </c>
      <c r="B27957" s="217" t="s">
        <v>332</v>
      </c>
      <c r="C27957" s="218">
        <v>1.9271</v>
      </c>
    </row>
    <row r="27958" spans="1:3" ht="15" customHeight="1" x14ac:dyDescent="0.25">
      <c r="A27958" s="216">
        <v>45699</v>
      </c>
      <c r="B27958" s="217" t="s">
        <v>332</v>
      </c>
      <c r="C27958" s="218">
        <v>1.9410000000000001</v>
      </c>
    </row>
    <row r="27959" spans="1:3" ht="15" customHeight="1" x14ac:dyDescent="0.25">
      <c r="A27959" s="216">
        <v>45700</v>
      </c>
      <c r="B27959" s="217" t="s">
        <v>332</v>
      </c>
      <c r="C27959" s="218">
        <v>1.9549000000000001</v>
      </c>
    </row>
    <row r="27960" spans="1:3" ht="15" customHeight="1" x14ac:dyDescent="0.25">
      <c r="A27960" s="216">
        <v>45701</v>
      </c>
      <c r="B27960" s="217" t="s">
        <v>332</v>
      </c>
      <c r="C27960" s="218">
        <v>1.9688000000000001</v>
      </c>
    </row>
    <row r="27961" spans="1:3" ht="15" customHeight="1" x14ac:dyDescent="0.25">
      <c r="A27961" s="216">
        <v>45702</v>
      </c>
      <c r="B27961" s="217" t="s">
        <v>332</v>
      </c>
      <c r="C27961" s="218">
        <v>2.0243000000000002</v>
      </c>
    </row>
    <row r="27962" spans="1:3" ht="15" customHeight="1" x14ac:dyDescent="0.25">
      <c r="A27962" s="216">
        <v>45706</v>
      </c>
      <c r="B27962" s="217" t="s">
        <v>332</v>
      </c>
      <c r="C27962" s="218">
        <v>2.0381</v>
      </c>
    </row>
    <row r="27963" spans="1:3" ht="15" customHeight="1" x14ac:dyDescent="0.25">
      <c r="A27963" s="216">
        <v>45707</v>
      </c>
      <c r="B27963" s="217" t="s">
        <v>332</v>
      </c>
      <c r="C27963" s="218">
        <v>2.052</v>
      </c>
    </row>
    <row r="27964" spans="1:3" ht="15" customHeight="1" x14ac:dyDescent="0.25">
      <c r="A27964" s="216">
        <v>45708</v>
      </c>
      <c r="B27964" s="217" t="s">
        <v>332</v>
      </c>
      <c r="C27964" s="218">
        <v>2.0659000000000001</v>
      </c>
    </row>
    <row r="27965" spans="1:3" ht="15" customHeight="1" x14ac:dyDescent="0.25">
      <c r="A27965" s="216">
        <v>45709</v>
      </c>
      <c r="B27965" s="217" t="s">
        <v>332</v>
      </c>
      <c r="C27965" s="218">
        <v>2.1074000000000002</v>
      </c>
    </row>
    <row r="27966" spans="1:3" ht="15" customHeight="1" x14ac:dyDescent="0.25">
      <c r="A27966" s="216">
        <v>45712</v>
      </c>
      <c r="B27966" s="217" t="s">
        <v>332</v>
      </c>
      <c r="C27966" s="218">
        <v>2.1213000000000002</v>
      </c>
    </row>
    <row r="27967" spans="1:3" ht="15" customHeight="1" x14ac:dyDescent="0.25">
      <c r="A27967" s="216">
        <v>45713</v>
      </c>
      <c r="B27967" s="217" t="s">
        <v>332</v>
      </c>
      <c r="C27967" s="218">
        <v>2.1352000000000002</v>
      </c>
    </row>
    <row r="27968" spans="1:3" ht="15" customHeight="1" x14ac:dyDescent="0.25">
      <c r="A27968" s="216">
        <v>45714</v>
      </c>
      <c r="B27968" s="217" t="s">
        <v>332</v>
      </c>
      <c r="C27968" s="218">
        <v>2.1490999999999998</v>
      </c>
    </row>
    <row r="27969" spans="1:3" ht="15" customHeight="1" x14ac:dyDescent="0.25">
      <c r="A27969" s="216">
        <v>45715</v>
      </c>
      <c r="B27969" s="217" t="s">
        <v>332</v>
      </c>
      <c r="C27969" s="218">
        <v>2.1629999999999998</v>
      </c>
    </row>
    <row r="27970" spans="1:3" ht="15" customHeight="1" x14ac:dyDescent="0.25">
      <c r="A27970" s="216">
        <v>45716</v>
      </c>
      <c r="B27970" s="217" t="s">
        <v>332</v>
      </c>
      <c r="C27970" s="218">
        <v>2.2046000000000001</v>
      </c>
    </row>
    <row r="27971" spans="1:3" ht="15" customHeight="1" x14ac:dyDescent="0.25">
      <c r="A27971" s="216">
        <v>45719</v>
      </c>
      <c r="B27971" s="217" t="s">
        <v>332</v>
      </c>
      <c r="C27971" s="218">
        <v>2.2185000000000001</v>
      </c>
    </row>
    <row r="27972" spans="1:3" ht="15" customHeight="1" x14ac:dyDescent="0.25">
      <c r="A27972" s="216">
        <v>45720</v>
      </c>
      <c r="B27972" s="217" t="s">
        <v>332</v>
      </c>
      <c r="C27972" s="218">
        <v>2.2323</v>
      </c>
    </row>
    <row r="27973" spans="1:3" ht="15" customHeight="1" x14ac:dyDescent="0.25">
      <c r="A27973" s="216">
        <v>45721</v>
      </c>
      <c r="B27973" s="217" t="s">
        <v>332</v>
      </c>
      <c r="C27973" s="218">
        <v>2.2461000000000002</v>
      </c>
    </row>
    <row r="27974" spans="1:3" ht="15" customHeight="1" x14ac:dyDescent="0.25">
      <c r="A27974" s="216">
        <v>45722</v>
      </c>
      <c r="B27974" s="217" t="s">
        <v>332</v>
      </c>
      <c r="C27974" s="218">
        <v>2.2599</v>
      </c>
    </row>
    <row r="27975" spans="1:3" ht="15" customHeight="1" x14ac:dyDescent="0.25">
      <c r="A27975" s="216">
        <v>45723</v>
      </c>
      <c r="B27975" s="217" t="s">
        <v>332</v>
      </c>
      <c r="C27975" s="218">
        <v>2.3014000000000001</v>
      </c>
    </row>
    <row r="27976" spans="1:3" ht="15" customHeight="1" x14ac:dyDescent="0.25">
      <c r="A27976" s="216">
        <v>45726</v>
      </c>
      <c r="B27976" s="217" t="s">
        <v>332</v>
      </c>
      <c r="C27976" s="218">
        <v>2.3151999999999999</v>
      </c>
    </row>
    <row r="27977" spans="1:3" ht="15" customHeight="1" x14ac:dyDescent="0.25">
      <c r="A27977" s="216">
        <v>45727</v>
      </c>
      <c r="B27977" s="217" t="s">
        <v>332</v>
      </c>
      <c r="C27977" s="218">
        <v>2.3290000000000002</v>
      </c>
    </row>
    <row r="27978" spans="1:3" ht="15" customHeight="1" x14ac:dyDescent="0.25">
      <c r="A27978" s="216">
        <v>45728</v>
      </c>
      <c r="B27978" s="217" t="s">
        <v>332</v>
      </c>
      <c r="C27978" s="218">
        <v>2.3428</v>
      </c>
    </row>
    <row r="27979" spans="1:3" ht="15" customHeight="1" x14ac:dyDescent="0.25">
      <c r="A27979" s="216">
        <v>45729</v>
      </c>
      <c r="B27979" s="217" t="s">
        <v>332</v>
      </c>
      <c r="C27979" s="218">
        <v>2.3565999999999998</v>
      </c>
    </row>
    <row r="27980" spans="1:3" ht="15" customHeight="1" x14ac:dyDescent="0.25">
      <c r="A27980" s="216">
        <v>45730</v>
      </c>
      <c r="B27980" s="217" t="s">
        <v>332</v>
      </c>
      <c r="C27980" s="218">
        <v>2.3978000000000002</v>
      </c>
    </row>
    <row r="27981" spans="1:3" ht="15" customHeight="1" x14ac:dyDescent="0.25">
      <c r="A27981" s="216">
        <v>45733</v>
      </c>
      <c r="B27981" s="217" t="s">
        <v>332</v>
      </c>
      <c r="C27981" s="218">
        <v>2.4116</v>
      </c>
    </row>
    <row r="27982" spans="1:3" ht="15" customHeight="1" x14ac:dyDescent="0.25">
      <c r="A27982" s="216">
        <v>45734</v>
      </c>
      <c r="B27982" s="217" t="s">
        <v>332</v>
      </c>
      <c r="C27982" s="218">
        <v>2.4253999999999998</v>
      </c>
    </row>
    <row r="27983" spans="1:3" ht="15" customHeight="1" x14ac:dyDescent="0.25">
      <c r="A27983" s="216">
        <v>45735</v>
      </c>
      <c r="B27983" s="217" t="s">
        <v>332</v>
      </c>
      <c r="C27983" s="218">
        <v>2.4392999999999998</v>
      </c>
    </row>
    <row r="27984" spans="1:3" ht="15" customHeight="1" x14ac:dyDescent="0.25">
      <c r="A27984" s="216">
        <v>45736</v>
      </c>
      <c r="B27984" s="217" t="s">
        <v>332</v>
      </c>
      <c r="C27984" s="218">
        <v>2.4531000000000001</v>
      </c>
    </row>
    <row r="27985" spans="1:3" ht="15" customHeight="1" x14ac:dyDescent="0.25">
      <c r="A27985" s="216">
        <v>45737</v>
      </c>
      <c r="B27985" s="217" t="s">
        <v>332</v>
      </c>
      <c r="C27985" s="218">
        <v>2.4944999999999999</v>
      </c>
    </row>
    <row r="27986" spans="1:3" ht="15" customHeight="1" x14ac:dyDescent="0.25">
      <c r="A27986" s="216">
        <v>45740</v>
      </c>
      <c r="B27986" s="217" t="s">
        <v>332</v>
      </c>
      <c r="C27986" s="218">
        <v>2.5083000000000002</v>
      </c>
    </row>
    <row r="27987" spans="1:3" ht="15" customHeight="1" x14ac:dyDescent="0.25">
      <c r="A27987" s="216">
        <v>45741</v>
      </c>
      <c r="B27987" s="217" t="s">
        <v>332</v>
      </c>
      <c r="C27987" s="218">
        <v>2.5221</v>
      </c>
    </row>
    <row r="27988" spans="1:3" ht="15" customHeight="1" x14ac:dyDescent="0.25">
      <c r="A27988" s="216">
        <v>45742</v>
      </c>
      <c r="B27988" s="217" t="s">
        <v>332</v>
      </c>
      <c r="C27988" s="218">
        <v>2.5358999999999998</v>
      </c>
    </row>
    <row r="27989" spans="1:3" ht="15" customHeight="1" x14ac:dyDescent="0.25">
      <c r="A27989" s="216">
        <v>45743</v>
      </c>
      <c r="B27989" s="217" t="s">
        <v>332</v>
      </c>
      <c r="C27989" s="218">
        <v>2.5497999999999998</v>
      </c>
    </row>
    <row r="27990" spans="1:3" ht="15" customHeight="1" x14ac:dyDescent="0.25">
      <c r="A27990" s="216">
        <v>45744</v>
      </c>
      <c r="B27990" s="217" t="s">
        <v>332</v>
      </c>
      <c r="C27990" s="218">
        <v>2.5914000000000001</v>
      </c>
    </row>
    <row r="27991" spans="1:3" ht="15" customHeight="1" x14ac:dyDescent="0.25">
      <c r="A27991" s="216">
        <v>45747</v>
      </c>
      <c r="B27991" s="217" t="s">
        <v>332</v>
      </c>
      <c r="C27991" s="218">
        <v>2.6053000000000002</v>
      </c>
    </row>
    <row r="27992" spans="1:3" ht="15" customHeight="1" x14ac:dyDescent="0.25">
      <c r="A27992" s="216">
        <v>45748</v>
      </c>
      <c r="B27992" s="217" t="s">
        <v>332</v>
      </c>
      <c r="C27992" s="218">
        <v>2.6191</v>
      </c>
    </row>
    <row r="27993" spans="1:3" ht="15" customHeight="1" x14ac:dyDescent="0.25">
      <c r="A27993" s="216">
        <v>45749</v>
      </c>
      <c r="B27993" s="217" t="s">
        <v>332</v>
      </c>
      <c r="C27993" s="218">
        <v>2.633</v>
      </c>
    </row>
    <row r="27994" spans="1:3" ht="15" customHeight="1" x14ac:dyDescent="0.25">
      <c r="A27994" s="216">
        <v>45750</v>
      </c>
      <c r="B27994" s="217" t="s">
        <v>332</v>
      </c>
      <c r="C27994" s="218">
        <v>2.6467999999999998</v>
      </c>
    </row>
    <row r="27995" spans="1:3" ht="15" customHeight="1" x14ac:dyDescent="0.25">
      <c r="A27995" s="216">
        <v>45751</v>
      </c>
      <c r="B27995" s="217" t="s">
        <v>332</v>
      </c>
      <c r="C27995" s="218">
        <v>2.6884000000000001</v>
      </c>
    </row>
    <row r="27996" spans="1:3" ht="15" customHeight="1" x14ac:dyDescent="0.25">
      <c r="A27996" s="216">
        <v>45754</v>
      </c>
      <c r="B27996" s="217" t="s">
        <v>332</v>
      </c>
      <c r="C27996" s="218">
        <v>2.7021999999999999</v>
      </c>
    </row>
    <row r="27997" spans="1:3" ht="15" customHeight="1" x14ac:dyDescent="0.25">
      <c r="A27997" s="216">
        <v>45755</v>
      </c>
      <c r="B27997" s="217" t="s">
        <v>332</v>
      </c>
      <c r="C27997" s="218">
        <v>2.7160000000000002</v>
      </c>
    </row>
    <row r="27998" spans="1:3" ht="15" customHeight="1" x14ac:dyDescent="0.25">
      <c r="A27998" s="216">
        <v>45756</v>
      </c>
      <c r="B27998" s="217" t="s">
        <v>332</v>
      </c>
      <c r="C27998" s="218">
        <v>2.7298</v>
      </c>
    </row>
    <row r="27999" spans="1:3" ht="15" customHeight="1" x14ac:dyDescent="0.25">
      <c r="A27999" s="216">
        <v>45757</v>
      </c>
      <c r="B27999" s="217" t="s">
        <v>332</v>
      </c>
      <c r="C27999" s="218">
        <v>2.7437</v>
      </c>
    </row>
    <row r="28000" spans="1:3" ht="15" customHeight="1" x14ac:dyDescent="0.25">
      <c r="A28000" s="216">
        <v>45758</v>
      </c>
      <c r="B28000" s="217" t="s">
        <v>332</v>
      </c>
      <c r="C28000" s="218">
        <v>2.7852000000000001</v>
      </c>
    </row>
    <row r="28001" spans="1:3" ht="15" customHeight="1" x14ac:dyDescent="0.25">
      <c r="A28001" s="216">
        <v>45761</v>
      </c>
      <c r="B28001" s="217" t="s">
        <v>332</v>
      </c>
      <c r="C28001" s="218">
        <v>2.7989999999999999</v>
      </c>
    </row>
    <row r="28002" spans="1:3" ht="15" customHeight="1" x14ac:dyDescent="0.25">
      <c r="A28002" s="216">
        <v>45762</v>
      </c>
      <c r="B28002" s="217" t="s">
        <v>332</v>
      </c>
      <c r="C28002" s="218">
        <v>2.8127</v>
      </c>
    </row>
    <row r="28003" spans="1:3" ht="15" customHeight="1" x14ac:dyDescent="0.25">
      <c r="A28003" s="216">
        <v>45763</v>
      </c>
      <c r="B28003" s="217" t="s">
        <v>332</v>
      </c>
      <c r="C28003" s="218">
        <v>2.8264999999999998</v>
      </c>
    </row>
    <row r="28004" spans="1:3" ht="15" customHeight="1" x14ac:dyDescent="0.25">
      <c r="A28004" s="216">
        <v>45764</v>
      </c>
      <c r="B28004" s="217" t="s">
        <v>332</v>
      </c>
      <c r="C28004" s="218">
        <v>2.8818000000000001</v>
      </c>
    </row>
    <row r="28005" spans="1:3" ht="15" customHeight="1" x14ac:dyDescent="0.25">
      <c r="A28005" s="216">
        <v>45768</v>
      </c>
      <c r="B28005" s="217" t="s">
        <v>332</v>
      </c>
      <c r="C28005" s="218">
        <v>2.8956</v>
      </c>
    </row>
    <row r="28006" spans="1:3" ht="15" customHeight="1" x14ac:dyDescent="0.25">
      <c r="A28006" s="216">
        <v>45769</v>
      </c>
      <c r="B28006" s="217" t="s">
        <v>332</v>
      </c>
      <c r="C28006" s="218">
        <v>2.9094000000000002</v>
      </c>
    </row>
    <row r="28007" spans="1:3" ht="15" customHeight="1" x14ac:dyDescent="0.25">
      <c r="A28007" s="216">
        <v>45770</v>
      </c>
      <c r="B28007" s="217" t="s">
        <v>332</v>
      </c>
      <c r="C28007" s="218">
        <v>2.9232</v>
      </c>
    </row>
    <row r="28008" spans="1:3" ht="15" customHeight="1" x14ac:dyDescent="0.25">
      <c r="A28008" s="216">
        <v>45771</v>
      </c>
      <c r="B28008" s="217" t="s">
        <v>332</v>
      </c>
      <c r="C28008" s="218">
        <v>2.9369999999999998</v>
      </c>
    </row>
    <row r="28009" spans="1:3" ht="15" customHeight="1" x14ac:dyDescent="0.25">
      <c r="A28009" s="216">
        <v>45772</v>
      </c>
      <c r="B28009" s="217" t="s">
        <v>332</v>
      </c>
      <c r="C28009" s="218">
        <v>2.9784000000000002</v>
      </c>
    </row>
    <row r="28010" spans="1:3" ht="15" customHeight="1" x14ac:dyDescent="0.25">
      <c r="A28010" s="216">
        <v>45775</v>
      </c>
      <c r="B28010" s="217" t="s">
        <v>332</v>
      </c>
      <c r="C28010" s="218">
        <v>2.9922</v>
      </c>
    </row>
    <row r="28011" spans="1:3" ht="15" customHeight="1" x14ac:dyDescent="0.25">
      <c r="A28011" s="216">
        <v>45776</v>
      </c>
      <c r="B28011" s="217" t="s">
        <v>332</v>
      </c>
      <c r="C28011" s="218">
        <v>3.0059999999999998</v>
      </c>
    </row>
    <row r="28012" spans="1:3" ht="15" customHeight="1" x14ac:dyDescent="0.25">
      <c r="A28012" s="216">
        <v>45777</v>
      </c>
      <c r="B28012" s="217" t="s">
        <v>332</v>
      </c>
      <c r="C28012" s="218">
        <v>3.0198999999999998</v>
      </c>
    </row>
    <row r="28013" spans="1:3" ht="15" customHeight="1" x14ac:dyDescent="0.25">
      <c r="A28013" s="216">
        <v>45778</v>
      </c>
      <c r="B28013" s="217" t="s">
        <v>332</v>
      </c>
      <c r="C28013" s="218">
        <v>3.0337000000000001</v>
      </c>
    </row>
    <row r="28014" spans="1:3" ht="15" customHeight="1" x14ac:dyDescent="0.25">
      <c r="A28014" s="216">
        <v>45779</v>
      </c>
      <c r="B28014" s="217" t="s">
        <v>332</v>
      </c>
      <c r="C28014" s="218">
        <v>3.0752000000000002</v>
      </c>
    </row>
    <row r="28015" spans="1:3" ht="15" customHeight="1" x14ac:dyDescent="0.25">
      <c r="A28015" s="216">
        <v>45782</v>
      </c>
      <c r="B28015" s="217" t="s">
        <v>332</v>
      </c>
      <c r="C28015" s="218">
        <v>3.089</v>
      </c>
    </row>
    <row r="28016" spans="1:3" ht="15" customHeight="1" x14ac:dyDescent="0.25">
      <c r="A28016" s="216">
        <v>45783</v>
      </c>
      <c r="B28016" s="217" t="s">
        <v>332</v>
      </c>
      <c r="C28016" s="218">
        <v>3.1027999999999998</v>
      </c>
    </row>
    <row r="28017" spans="1:3" ht="15" customHeight="1" x14ac:dyDescent="0.25">
      <c r="A28017" s="216">
        <v>45784</v>
      </c>
      <c r="B28017" s="217" t="s">
        <v>332</v>
      </c>
      <c r="C28017" s="218">
        <v>3.1166</v>
      </c>
    </row>
    <row r="28018" spans="1:3" ht="15" customHeight="1" x14ac:dyDescent="0.25">
      <c r="A28018" s="216">
        <v>45785</v>
      </c>
      <c r="B28018" s="217" t="s">
        <v>332</v>
      </c>
      <c r="C28018" s="218">
        <v>3.1303999999999998</v>
      </c>
    </row>
    <row r="28019" spans="1:3" ht="15" customHeight="1" x14ac:dyDescent="0.25">
      <c r="A28019" s="216">
        <v>45786</v>
      </c>
      <c r="B28019" s="217" t="s">
        <v>332</v>
      </c>
      <c r="C28019" s="218">
        <v>3.1718000000000002</v>
      </c>
    </row>
    <row r="28020" spans="1:3" ht="15" customHeight="1" x14ac:dyDescent="0.25">
      <c r="A28020" s="216">
        <v>45789</v>
      </c>
      <c r="B28020" s="217" t="s">
        <v>332</v>
      </c>
      <c r="C28020" s="218">
        <v>3.1856</v>
      </c>
    </row>
    <row r="28021" spans="1:3" ht="15" customHeight="1" x14ac:dyDescent="0.25">
      <c r="A28021" s="216">
        <v>45790</v>
      </c>
      <c r="B28021" s="217" t="s">
        <v>332</v>
      </c>
      <c r="C28021" s="218">
        <v>3.1993999999999998</v>
      </c>
    </row>
    <row r="28022" spans="1:3" ht="15" customHeight="1" x14ac:dyDescent="0.25">
      <c r="A28022" s="216">
        <v>45791</v>
      </c>
      <c r="B28022" s="217" t="s">
        <v>332</v>
      </c>
      <c r="C28022" s="218">
        <v>3.2132000000000001</v>
      </c>
    </row>
    <row r="28023" spans="1:3" ht="15" customHeight="1" x14ac:dyDescent="0.25">
      <c r="A28023" s="216">
        <v>45792</v>
      </c>
      <c r="B28023" s="217" t="s">
        <v>332</v>
      </c>
      <c r="C28023" s="218">
        <v>3.2269999999999999</v>
      </c>
    </row>
    <row r="28024" spans="1:3" ht="15" customHeight="1" x14ac:dyDescent="0.25">
      <c r="A28024" s="216">
        <v>45793</v>
      </c>
      <c r="B28024" s="217" t="s">
        <v>332</v>
      </c>
      <c r="C28024" s="218">
        <v>3.2684000000000002</v>
      </c>
    </row>
    <row r="28025" spans="1:3" ht="15" customHeight="1" x14ac:dyDescent="0.25">
      <c r="A28025" s="216">
        <v>45796</v>
      </c>
      <c r="B28025" s="217" t="s">
        <v>332</v>
      </c>
      <c r="C28025" s="218">
        <v>3.2822</v>
      </c>
    </row>
    <row r="28026" spans="1:3" ht="15" customHeight="1" x14ac:dyDescent="0.25">
      <c r="A28026" s="216">
        <v>45797</v>
      </c>
      <c r="B28026" s="217" t="s">
        <v>332</v>
      </c>
      <c r="C28026" s="218">
        <v>3.2961</v>
      </c>
    </row>
    <row r="28027" spans="1:3" ht="15" customHeight="1" x14ac:dyDescent="0.25">
      <c r="A28027" s="216">
        <v>45798</v>
      </c>
      <c r="B28027" s="217" t="s">
        <v>332</v>
      </c>
      <c r="C28027" s="218">
        <v>3.3098999999999998</v>
      </c>
    </row>
    <row r="28028" spans="1:3" ht="15" customHeight="1" x14ac:dyDescent="0.25">
      <c r="A28028" s="216">
        <v>45799</v>
      </c>
      <c r="B28028" s="217" t="s">
        <v>332</v>
      </c>
      <c r="C28028" s="218">
        <v>3.3237000000000001</v>
      </c>
    </row>
    <row r="28029" spans="1:3" ht="15" customHeight="1" x14ac:dyDescent="0.25">
      <c r="A28029" s="216">
        <v>45800</v>
      </c>
      <c r="B28029" s="217" t="s">
        <v>332</v>
      </c>
      <c r="C28029" s="218">
        <v>3.3788</v>
      </c>
    </row>
    <row r="28030" spans="1:3" ht="15" customHeight="1" x14ac:dyDescent="0.25">
      <c r="A28030" s="216">
        <v>45804</v>
      </c>
      <c r="B28030" s="217" t="s">
        <v>332</v>
      </c>
      <c r="C28030" s="218">
        <v>3.3925999999999998</v>
      </c>
    </row>
    <row r="28031" spans="1:3" ht="15" customHeight="1" x14ac:dyDescent="0.25">
      <c r="A28031" s="216">
        <v>45805</v>
      </c>
      <c r="B28031" s="217" t="s">
        <v>332</v>
      </c>
      <c r="C28031" s="218">
        <v>3.4064000000000001</v>
      </c>
    </row>
    <row r="28032" spans="1:3" ht="15" customHeight="1" x14ac:dyDescent="0.25">
      <c r="A28032" s="216">
        <v>45806</v>
      </c>
      <c r="B28032" s="217" t="s">
        <v>332</v>
      </c>
      <c r="C28032" s="218">
        <v>3.4203000000000001</v>
      </c>
    </row>
    <row r="28033" spans="1:3" ht="15" customHeight="1" x14ac:dyDescent="0.25">
      <c r="A28033" s="216">
        <v>45807</v>
      </c>
      <c r="B28033" s="217" t="s">
        <v>332</v>
      </c>
      <c r="C28033" s="218">
        <v>3.4618000000000002</v>
      </c>
    </row>
    <row r="28034" spans="1:3" ht="15" customHeight="1" x14ac:dyDescent="0.25">
      <c r="A28034" s="216">
        <v>45810</v>
      </c>
      <c r="B28034" s="217" t="s">
        <v>332</v>
      </c>
      <c r="C28034" s="218">
        <v>3.4756999999999998</v>
      </c>
    </row>
    <row r="28035" spans="1:3" ht="15" customHeight="1" x14ac:dyDescent="0.25">
      <c r="A28035" s="216">
        <v>45811</v>
      </c>
      <c r="B28035" s="217" t="s">
        <v>332</v>
      </c>
      <c r="C28035" s="218">
        <v>3.4895</v>
      </c>
    </row>
    <row r="28036" spans="1:3" ht="15" customHeight="1" x14ac:dyDescent="0.25">
      <c r="A28036" s="216">
        <v>45812</v>
      </c>
      <c r="B28036" s="217" t="s">
        <v>332</v>
      </c>
      <c r="C28036" s="218">
        <v>3.5032999999999999</v>
      </c>
    </row>
    <row r="28037" spans="1:3" ht="15" customHeight="1" x14ac:dyDescent="0.25">
      <c r="A28037" s="216">
        <v>45813</v>
      </c>
      <c r="B28037" s="217" t="s">
        <v>332</v>
      </c>
      <c r="C28037" s="218">
        <v>3.5171000000000001</v>
      </c>
    </row>
    <row r="28038" spans="1:3" ht="15" customHeight="1" x14ac:dyDescent="0.25">
      <c r="A28038" s="216">
        <v>45814</v>
      </c>
      <c r="B28038" s="217" t="s">
        <v>332</v>
      </c>
      <c r="C28038" s="218">
        <v>3.5583999999999998</v>
      </c>
    </row>
    <row r="28039" spans="1:3" ht="15" customHeight="1" x14ac:dyDescent="0.25">
      <c r="A28039" s="216">
        <v>45817</v>
      </c>
      <c r="B28039" s="217" t="s">
        <v>332</v>
      </c>
      <c r="C28039" s="218">
        <v>3.5722</v>
      </c>
    </row>
    <row r="28040" spans="1:3" ht="15" customHeight="1" x14ac:dyDescent="0.25">
      <c r="A28040" s="216">
        <v>45818</v>
      </c>
      <c r="B28040" s="217" t="s">
        <v>332</v>
      </c>
      <c r="C28040" s="218">
        <v>3.5859999999999999</v>
      </c>
    </row>
    <row r="28041" spans="1:3" ht="15" customHeight="1" x14ac:dyDescent="0.25">
      <c r="A28041" s="216">
        <v>45819</v>
      </c>
      <c r="B28041" s="217" t="s">
        <v>332</v>
      </c>
      <c r="C28041" s="218">
        <v>3.5998000000000001</v>
      </c>
    </row>
    <row r="28042" spans="1:3" ht="15" customHeight="1" x14ac:dyDescent="0.25">
      <c r="A28042" s="216">
        <v>45820</v>
      </c>
      <c r="B28042" s="217" t="s">
        <v>332</v>
      </c>
      <c r="C28042" s="218">
        <v>3.6135000000000002</v>
      </c>
    </row>
    <row r="28043" spans="1:3" ht="15" customHeight="1" x14ac:dyDescent="0.25">
      <c r="A28043" s="216">
        <v>45821</v>
      </c>
      <c r="B28043" s="217" t="s">
        <v>332</v>
      </c>
      <c r="C28043" s="218">
        <v>3.6549999999999998</v>
      </c>
    </row>
    <row r="28044" spans="1:3" ht="15" customHeight="1" x14ac:dyDescent="0.25">
      <c r="A28044" s="216">
        <v>45824</v>
      </c>
      <c r="B28044" s="217" t="s">
        <v>332</v>
      </c>
      <c r="C28044" s="218">
        <v>3.6688000000000001</v>
      </c>
    </row>
    <row r="28045" spans="1:3" ht="15" customHeight="1" x14ac:dyDescent="0.25">
      <c r="A28045" s="216">
        <v>45825</v>
      </c>
      <c r="B28045" s="217" t="s">
        <v>332</v>
      </c>
      <c r="C28045" s="218">
        <v>3.6825999999999999</v>
      </c>
    </row>
    <row r="28046" spans="1:3" ht="15" customHeight="1" x14ac:dyDescent="0.25">
      <c r="A28046" s="216">
        <v>45826</v>
      </c>
      <c r="B28046" s="217" t="s">
        <v>332</v>
      </c>
      <c r="C28046" s="218">
        <v>3.7103000000000002</v>
      </c>
    </row>
    <row r="28047" spans="1:3" ht="15" customHeight="1" x14ac:dyDescent="0.25">
      <c r="A28047" s="216">
        <v>45828</v>
      </c>
      <c r="B28047" s="217" t="s">
        <v>332</v>
      </c>
      <c r="C28047" s="218">
        <v>3.7517</v>
      </c>
    </row>
    <row r="28048" spans="1:3" ht="15" customHeight="1" x14ac:dyDescent="0.25">
      <c r="A28048" s="216">
        <v>45831</v>
      </c>
      <c r="B28048" s="217" t="s">
        <v>332</v>
      </c>
      <c r="C28048" s="218">
        <v>3.7654999999999998</v>
      </c>
    </row>
    <row r="28049" spans="1:3" ht="15" customHeight="1" x14ac:dyDescent="0.25">
      <c r="A28049" s="216">
        <v>45832</v>
      </c>
      <c r="B28049" s="217" t="s">
        <v>332</v>
      </c>
      <c r="C28049" s="218">
        <v>3.7793999999999999</v>
      </c>
    </row>
    <row r="28050" spans="1:3" ht="15" customHeight="1" x14ac:dyDescent="0.25">
      <c r="A28050" s="216">
        <v>45833</v>
      </c>
      <c r="B28050" s="217" t="s">
        <v>332</v>
      </c>
      <c r="C28050" s="218">
        <v>3.7932000000000001</v>
      </c>
    </row>
    <row r="28051" spans="1:3" ht="15" customHeight="1" x14ac:dyDescent="0.25">
      <c r="A28051" s="216">
        <v>45834</v>
      </c>
      <c r="B28051" s="217" t="s">
        <v>332</v>
      </c>
      <c r="C28051" s="218">
        <v>3.8071000000000002</v>
      </c>
    </row>
    <row r="28052" spans="1:3" ht="15" customHeight="1" x14ac:dyDescent="0.25">
      <c r="A28052" s="216">
        <v>45835</v>
      </c>
      <c r="B28052" s="217" t="s">
        <v>332</v>
      </c>
      <c r="C28052" s="218">
        <v>3.8488000000000002</v>
      </c>
    </row>
    <row r="28053" spans="1:3" ht="15" customHeight="1" x14ac:dyDescent="0.25">
      <c r="A28053" s="216">
        <v>45838</v>
      </c>
      <c r="B28053" s="217" t="s">
        <v>332</v>
      </c>
      <c r="C28053" s="218">
        <v>3.8626999999999998</v>
      </c>
    </row>
    <row r="28054" spans="1:3" ht="15" customHeight="1" x14ac:dyDescent="0.25">
      <c r="A28054" s="216">
        <v>45839</v>
      </c>
      <c r="B28054" s="217" t="s">
        <v>332</v>
      </c>
      <c r="C28054" s="218">
        <v>3.8765999999999998</v>
      </c>
    </row>
    <row r="28055" spans="1:3" ht="15" customHeight="1" x14ac:dyDescent="0.25">
      <c r="A28055" s="216">
        <v>45840</v>
      </c>
      <c r="B28055" s="217" t="s">
        <v>332</v>
      </c>
      <c r="C28055" s="218">
        <v>3.8904999999999998</v>
      </c>
    </row>
    <row r="28056" spans="1:3" ht="15" customHeight="1" x14ac:dyDescent="0.25">
      <c r="A28056" s="216">
        <v>45841</v>
      </c>
      <c r="B28056" s="217" t="s">
        <v>332</v>
      </c>
      <c r="C28056" s="218">
        <v>3.9460999999999999</v>
      </c>
    </row>
    <row r="28057" spans="1:3" ht="15" customHeight="1" x14ac:dyDescent="0.25">
      <c r="A28057" s="216">
        <v>45845</v>
      </c>
      <c r="B28057" s="217" t="s">
        <v>332</v>
      </c>
      <c r="C28057" s="218">
        <v>3.96</v>
      </c>
    </row>
    <row r="28058" spans="1:3" ht="15" customHeight="1" x14ac:dyDescent="0.25">
      <c r="A28058" s="216">
        <v>45846</v>
      </c>
      <c r="B28058" s="217" t="s">
        <v>332</v>
      </c>
      <c r="C28058" s="218">
        <v>3.9738000000000002</v>
      </c>
    </row>
    <row r="28059" spans="1:3" ht="15" customHeight="1" x14ac:dyDescent="0.25">
      <c r="A28059" s="216">
        <v>45847</v>
      </c>
      <c r="B28059" s="217" t="s">
        <v>332</v>
      </c>
      <c r="C28059" s="218">
        <v>3.9876999999999998</v>
      </c>
    </row>
    <row r="28060" spans="1:3" ht="15" customHeight="1" x14ac:dyDescent="0.25">
      <c r="A28060" s="216">
        <v>45848</v>
      </c>
      <c r="B28060" s="217" t="s">
        <v>332</v>
      </c>
      <c r="C28060" s="218">
        <v>4.0015000000000001</v>
      </c>
    </row>
    <row r="28061" spans="1:3" ht="15" customHeight="1" x14ac:dyDescent="0.25">
      <c r="A28061" s="216">
        <v>45849</v>
      </c>
      <c r="B28061" s="217" t="s">
        <v>332</v>
      </c>
      <c r="C28061" s="218">
        <v>4.0430000000000001</v>
      </c>
    </row>
    <row r="28062" spans="1:3" ht="15" customHeight="1" x14ac:dyDescent="0.25">
      <c r="A28062" s="216">
        <v>45852</v>
      </c>
      <c r="B28062" s="217" t="s">
        <v>332</v>
      </c>
      <c r="C28062" s="218">
        <v>4.0568</v>
      </c>
    </row>
    <row r="28063" spans="1:3" ht="15" customHeight="1" x14ac:dyDescent="0.25">
      <c r="A28063" s="216">
        <v>45853</v>
      </c>
      <c r="B28063" s="217" t="s">
        <v>332</v>
      </c>
      <c r="C28063" s="218">
        <v>4.0707000000000004</v>
      </c>
    </row>
    <row r="28064" spans="1:3" ht="15" customHeight="1" x14ac:dyDescent="0.25">
      <c r="A28064" s="216">
        <v>45854</v>
      </c>
      <c r="B28064" s="217" t="s">
        <v>332</v>
      </c>
      <c r="C28064" s="218">
        <v>4.0846</v>
      </c>
    </row>
    <row r="28065" spans="1:3" ht="15" customHeight="1" x14ac:dyDescent="0.25">
      <c r="A28065" s="216">
        <v>45855</v>
      </c>
      <c r="B28065" s="217" t="s">
        <v>332</v>
      </c>
      <c r="C28065" s="218">
        <v>4.0984999999999996</v>
      </c>
    </row>
    <row r="28066" spans="1:3" ht="15" customHeight="1" x14ac:dyDescent="0.25">
      <c r="A28066" s="216">
        <v>45856</v>
      </c>
      <c r="B28066" s="217" t="s">
        <v>332</v>
      </c>
      <c r="C28066" s="218">
        <v>4.1401000000000003</v>
      </c>
    </row>
    <row r="28067" spans="1:3" ht="15" customHeight="1" x14ac:dyDescent="0.25">
      <c r="A28067" s="216">
        <v>45859</v>
      </c>
      <c r="B28067" s="217" t="s">
        <v>332</v>
      </c>
      <c r="C28067" s="218">
        <v>4.1539999999999999</v>
      </c>
    </row>
    <row r="28068" spans="1:3" ht="15" customHeight="1" x14ac:dyDescent="0.25">
      <c r="A28068" s="216">
        <v>45860</v>
      </c>
      <c r="B28068" s="217" t="s">
        <v>332</v>
      </c>
      <c r="C28068" s="218">
        <v>4.1677999999999997</v>
      </c>
    </row>
    <row r="28069" spans="1:3" ht="15" customHeight="1" x14ac:dyDescent="0.25">
      <c r="A28069" s="216">
        <v>45861</v>
      </c>
      <c r="B28069" s="217" t="s">
        <v>332</v>
      </c>
      <c r="C28069" s="218">
        <v>4.1817000000000002</v>
      </c>
    </row>
    <row r="28070" spans="1:3" ht="15" customHeight="1" x14ac:dyDescent="0.25">
      <c r="A28070" s="216">
        <v>45862</v>
      </c>
      <c r="B28070" s="217" t="s">
        <v>332</v>
      </c>
      <c r="C28070" s="218">
        <v>4.1955999999999998</v>
      </c>
    </row>
    <row r="28071" spans="1:3" ht="15" customHeight="1" x14ac:dyDescent="0.25">
      <c r="A28071" s="216">
        <v>45863</v>
      </c>
      <c r="B28071" s="217" t="s">
        <v>332</v>
      </c>
      <c r="C28071" s="218">
        <v>4.2371999999999996</v>
      </c>
    </row>
    <row r="28072" spans="1:3" ht="15" customHeight="1" x14ac:dyDescent="0.25">
      <c r="A28072" s="216">
        <v>45866</v>
      </c>
      <c r="B28072" s="217" t="s">
        <v>332</v>
      </c>
      <c r="C28072" s="218">
        <v>4.2511000000000001</v>
      </c>
    </row>
    <row r="28073" spans="1:3" ht="15" customHeight="1" x14ac:dyDescent="0.25">
      <c r="A28073" s="216">
        <v>45867</v>
      </c>
      <c r="B28073" s="217" t="s">
        <v>332</v>
      </c>
      <c r="C28073" s="218">
        <v>4.2651000000000003</v>
      </c>
    </row>
    <row r="28074" spans="1:3" ht="15" customHeight="1" x14ac:dyDescent="0.25">
      <c r="A28074" s="216">
        <v>45868</v>
      </c>
      <c r="B28074" s="217" t="s">
        <v>332</v>
      </c>
      <c r="C28074" s="218">
        <v>4.2789999999999999</v>
      </c>
    </row>
    <row r="28075" spans="1:3" ht="15" customHeight="1" x14ac:dyDescent="0.25">
      <c r="A28075" s="216">
        <v>45869</v>
      </c>
      <c r="B28075" s="217" t="s">
        <v>332</v>
      </c>
      <c r="C28075" s="218">
        <v>4.2930000000000001</v>
      </c>
    </row>
    <row r="28076" spans="1:3" ht="15" customHeight="1" x14ac:dyDescent="0.25">
      <c r="A28076" s="216">
        <v>45870</v>
      </c>
      <c r="B28076" s="217" t="s">
        <v>332</v>
      </c>
      <c r="C28076" s="218">
        <v>4.3346</v>
      </c>
    </row>
    <row r="28077" spans="1:3" ht="15" customHeight="1" x14ac:dyDescent="0.25">
      <c r="A28077" s="216">
        <v>45873</v>
      </c>
      <c r="B28077" s="217" t="s">
        <v>332</v>
      </c>
      <c r="C28077" s="218">
        <v>4.3484999999999996</v>
      </c>
    </row>
    <row r="28078" spans="1:3" ht="15" customHeight="1" x14ac:dyDescent="0.25">
      <c r="A28078" s="216">
        <v>45874</v>
      </c>
      <c r="B28078" s="217" t="s">
        <v>332</v>
      </c>
      <c r="C28078" s="218">
        <v>4.3623000000000003</v>
      </c>
    </row>
    <row r="28079" spans="1:3" ht="15" customHeight="1" x14ac:dyDescent="0.25">
      <c r="A28079" s="216">
        <v>45875</v>
      </c>
      <c r="B28079" s="217" t="s">
        <v>332</v>
      </c>
      <c r="C28079" s="218">
        <v>4.3761999999999999</v>
      </c>
    </row>
    <row r="28080" spans="1:3" ht="15" customHeight="1" x14ac:dyDescent="0.25">
      <c r="A28080" s="216">
        <v>45876</v>
      </c>
      <c r="B28080" s="217" t="s">
        <v>332</v>
      </c>
      <c r="C28080" s="218">
        <v>4.3901000000000003</v>
      </c>
    </row>
    <row r="28081" spans="1:3" ht="15" customHeight="1" x14ac:dyDescent="0.25">
      <c r="A28081" s="216">
        <v>45877</v>
      </c>
      <c r="B28081" s="217" t="s">
        <v>332</v>
      </c>
      <c r="C28081" s="218">
        <v>4.4318</v>
      </c>
    </row>
    <row r="28082" spans="1:3" ht="15" customHeight="1" x14ac:dyDescent="0.25">
      <c r="A28082" s="216">
        <v>45880</v>
      </c>
      <c r="B28082" s="217" t="s">
        <v>332</v>
      </c>
      <c r="C28082" s="218">
        <v>4.4455999999999998</v>
      </c>
    </row>
    <row r="28083" spans="1:3" ht="15" customHeight="1" x14ac:dyDescent="0.25">
      <c r="A28083" s="216">
        <v>45881</v>
      </c>
      <c r="B28083" s="217" t="s">
        <v>332</v>
      </c>
      <c r="C28083" s="218">
        <v>4.4595000000000002</v>
      </c>
    </row>
    <row r="28084" spans="1:3" ht="15" customHeight="1" x14ac:dyDescent="0.25">
      <c r="A28084" s="216">
        <v>45882</v>
      </c>
      <c r="B28084" s="217" t="s">
        <v>332</v>
      </c>
      <c r="C28084" s="218">
        <v>4.4733999999999998</v>
      </c>
    </row>
    <row r="28085" spans="1:3" ht="15" customHeight="1" x14ac:dyDescent="0.25">
      <c r="A28085" s="216">
        <v>45883</v>
      </c>
      <c r="B28085" s="217" t="s">
        <v>332</v>
      </c>
      <c r="C28085" s="218">
        <v>4.4873000000000003</v>
      </c>
    </row>
    <row r="28086" spans="1:3" ht="15" customHeight="1" x14ac:dyDescent="0.25">
      <c r="A28086" s="216">
        <v>45884</v>
      </c>
      <c r="B28086" s="217" t="s">
        <v>332</v>
      </c>
      <c r="C28086" s="218">
        <v>4.5289999999999999</v>
      </c>
    </row>
    <row r="28087" spans="1:3" ht="15" customHeight="1" x14ac:dyDescent="0.25">
      <c r="A28087" s="216">
        <v>45887</v>
      </c>
      <c r="B28087" s="217" t="s">
        <v>332</v>
      </c>
      <c r="C28087" s="218">
        <v>4.5430000000000001</v>
      </c>
    </row>
    <row r="28088" spans="1:3" ht="15" customHeight="1" x14ac:dyDescent="0.25">
      <c r="A28088" s="216">
        <v>45888</v>
      </c>
      <c r="B28088" s="217" t="s">
        <v>332</v>
      </c>
      <c r="C28088" s="218">
        <v>4.5568999999999997</v>
      </c>
    </row>
    <row r="28089" spans="1:3" ht="15" customHeight="1" x14ac:dyDescent="0.25">
      <c r="A28089" s="216">
        <v>45889</v>
      </c>
      <c r="B28089" s="217" t="s">
        <v>332</v>
      </c>
      <c r="C28089" s="218">
        <v>4.5707000000000004</v>
      </c>
    </row>
    <row r="28090" spans="1:3" ht="15" customHeight="1" x14ac:dyDescent="0.25">
      <c r="A28090" s="216">
        <v>45890</v>
      </c>
      <c r="B28090" s="217" t="s">
        <v>332</v>
      </c>
      <c r="C28090" s="218">
        <v>4.5846</v>
      </c>
    </row>
    <row r="28091" spans="1:3" ht="15" customHeight="1" x14ac:dyDescent="0.25">
      <c r="A28091" s="216">
        <v>45891</v>
      </c>
      <c r="B28091" s="217" t="s">
        <v>332</v>
      </c>
      <c r="C28091" s="218">
        <v>4.6262999999999996</v>
      </c>
    </row>
    <row r="28092" spans="1:3" ht="15" customHeight="1" x14ac:dyDescent="0.25">
      <c r="A28092" s="216">
        <v>45894</v>
      </c>
      <c r="B28092" s="217" t="s">
        <v>332</v>
      </c>
      <c r="C28092" s="218">
        <v>4.6402999999999999</v>
      </c>
    </row>
    <row r="28093" spans="1:3" ht="15" customHeight="1" x14ac:dyDescent="0.25">
      <c r="A28093" s="216">
        <v>45895</v>
      </c>
      <c r="B28093" s="217" t="s">
        <v>332</v>
      </c>
      <c r="C28093" s="218">
        <v>4.6543000000000001</v>
      </c>
    </row>
    <row r="28094" spans="1:3" ht="15" customHeight="1" x14ac:dyDescent="0.25">
      <c r="A28094" s="216">
        <v>45896</v>
      </c>
      <c r="B28094" s="217" t="s">
        <v>332</v>
      </c>
      <c r="C28094" s="218">
        <v>4.6681999999999997</v>
      </c>
    </row>
    <row r="28095" spans="1:3" ht="15" customHeight="1" x14ac:dyDescent="0.25">
      <c r="A28095" s="216">
        <v>45897</v>
      </c>
      <c r="B28095" s="217" t="s">
        <v>332</v>
      </c>
      <c r="C28095" s="218">
        <v>4.6821999999999999</v>
      </c>
    </row>
    <row r="28096" spans="1:3" ht="15" customHeight="1" x14ac:dyDescent="0.25">
      <c r="A28096" s="216">
        <v>45898</v>
      </c>
      <c r="B28096" s="217" t="s">
        <v>332</v>
      </c>
      <c r="C28096" s="218">
        <v>4.7378999999999998</v>
      </c>
    </row>
    <row r="28097" spans="1:3" ht="15" customHeight="1" x14ac:dyDescent="0.25">
      <c r="A28097" s="216">
        <v>45902</v>
      </c>
      <c r="B28097" s="217" t="s">
        <v>332</v>
      </c>
      <c r="C28097" s="218">
        <v>4.7518000000000002</v>
      </c>
    </row>
    <row r="28098" spans="1:3" ht="15" customHeight="1" x14ac:dyDescent="0.25">
      <c r="A28098" s="216">
        <v>45903</v>
      </c>
      <c r="B28098" s="217" t="s">
        <v>332</v>
      </c>
      <c r="C28098" s="218">
        <v>4.7656999999999998</v>
      </c>
    </row>
    <row r="28099" spans="1:3" ht="15" customHeight="1" x14ac:dyDescent="0.25">
      <c r="A28099" s="216">
        <v>45904</v>
      </c>
      <c r="B28099" s="217" t="s">
        <v>332</v>
      </c>
      <c r="C28099" s="218">
        <v>4.7797000000000001</v>
      </c>
    </row>
    <row r="28100" spans="1:3" ht="15" customHeight="1" x14ac:dyDescent="0.25">
      <c r="A28100" s="216">
        <v>45905</v>
      </c>
      <c r="B28100" s="217" t="s">
        <v>332</v>
      </c>
      <c r="C28100" s="218">
        <v>4.8215000000000003</v>
      </c>
    </row>
    <row r="28101" spans="1:3" ht="15" customHeight="1" x14ac:dyDescent="0.25">
      <c r="A28101" s="216">
        <v>45908</v>
      </c>
      <c r="B28101" s="217" t="s">
        <v>332</v>
      </c>
      <c r="C28101" s="218">
        <v>4.8354999999999997</v>
      </c>
    </row>
    <row r="28102" spans="1:3" ht="15" customHeight="1" x14ac:dyDescent="0.25">
      <c r="A28102" s="216">
        <v>45909</v>
      </c>
      <c r="B28102" s="217" t="s">
        <v>332</v>
      </c>
      <c r="C28102" s="218">
        <v>4.8494999999999999</v>
      </c>
    </row>
    <row r="28103" spans="1:3" ht="15" customHeight="1" x14ac:dyDescent="0.25">
      <c r="A28103" s="216">
        <v>45910</v>
      </c>
      <c r="B28103" s="217" t="s">
        <v>332</v>
      </c>
      <c r="C28103" s="218">
        <v>4.8634000000000004</v>
      </c>
    </row>
    <row r="28104" spans="1:3" ht="15" customHeight="1" x14ac:dyDescent="0.25">
      <c r="A28104" s="216">
        <v>45911</v>
      </c>
      <c r="B28104" s="217" t="s">
        <v>332</v>
      </c>
      <c r="C28104" s="218">
        <v>4.8773</v>
      </c>
    </row>
    <row r="28105" spans="1:3" ht="15" customHeight="1" x14ac:dyDescent="0.25">
      <c r="A28105" s="216">
        <v>45912</v>
      </c>
      <c r="B28105" s="217" t="s">
        <v>332</v>
      </c>
      <c r="C28105" s="218">
        <v>4.9192</v>
      </c>
    </row>
    <row r="28106" spans="1:3" ht="15" customHeight="1" x14ac:dyDescent="0.25">
      <c r="A28106" s="216">
        <v>45915</v>
      </c>
      <c r="B28106" s="217" t="s">
        <v>332</v>
      </c>
      <c r="C28106" s="218">
        <v>4.9332000000000003</v>
      </c>
    </row>
    <row r="28107" spans="1:3" ht="15" customHeight="1" x14ac:dyDescent="0.25">
      <c r="A28107" s="216">
        <v>45916</v>
      </c>
      <c r="B28107" s="217" t="s">
        <v>332</v>
      </c>
      <c r="C28107" s="218">
        <v>4.9471999999999996</v>
      </c>
    </row>
    <row r="28108" spans="1:3" ht="15" customHeight="1" x14ac:dyDescent="0.25">
      <c r="A28108" s="216">
        <v>45917</v>
      </c>
      <c r="B28108" s="217" t="s">
        <v>332</v>
      </c>
      <c r="C28108" s="218">
        <v>4.9611000000000001</v>
      </c>
    </row>
    <row r="28109" spans="1:3" ht="15" customHeight="1" x14ac:dyDescent="0.25">
      <c r="A28109" s="216">
        <v>45918</v>
      </c>
      <c r="B28109" s="217" t="s">
        <v>332</v>
      </c>
      <c r="C28109" s="218">
        <v>4.9748000000000001</v>
      </c>
    </row>
    <row r="28110" spans="1:3" ht="15" customHeight="1" x14ac:dyDescent="0.25">
      <c r="A28110" s="216">
        <v>45919</v>
      </c>
      <c r="B28110" s="217" t="s">
        <v>332</v>
      </c>
      <c r="C28110" s="218">
        <v>5.0155000000000003</v>
      </c>
    </row>
    <row r="28111" spans="1:3" ht="15" customHeight="1" x14ac:dyDescent="0.25">
      <c r="A28111" s="216">
        <v>45922</v>
      </c>
      <c r="B28111" s="217" t="s">
        <v>332</v>
      </c>
      <c r="C28111" s="218">
        <v>5.0289000000000001</v>
      </c>
    </row>
    <row r="28112" spans="1:3" ht="15" customHeight="1" x14ac:dyDescent="0.25">
      <c r="A28112" s="216">
        <v>45923</v>
      </c>
      <c r="B28112" s="217" t="s">
        <v>332</v>
      </c>
      <c r="C28112" s="218">
        <v>5.0423999999999998</v>
      </c>
    </row>
    <row r="28113" spans="1:3" ht="15" customHeight="1" x14ac:dyDescent="0.25">
      <c r="A28113" s="216">
        <v>45924</v>
      </c>
      <c r="B28113" s="217" t="s">
        <v>332</v>
      </c>
      <c r="C28113" s="218">
        <v>5.0559000000000003</v>
      </c>
    </row>
    <row r="28114" spans="1:3" ht="15" customHeight="1" x14ac:dyDescent="0.25">
      <c r="A28114" s="216">
        <v>45925</v>
      </c>
      <c r="B28114" s="217" t="s">
        <v>332</v>
      </c>
      <c r="C28114" s="218">
        <v>5.0693999999999999</v>
      </c>
    </row>
    <row r="28115" spans="1:3" ht="15" customHeight="1" x14ac:dyDescent="0.25">
      <c r="A28115" s="216">
        <v>45926</v>
      </c>
      <c r="B28115" s="217" t="s">
        <v>332</v>
      </c>
      <c r="C28115" s="218">
        <v>5.1098999999999997</v>
      </c>
    </row>
    <row r="28116" spans="1:3" ht="15" customHeight="1" x14ac:dyDescent="0.25">
      <c r="A28116" s="216">
        <v>45929</v>
      </c>
      <c r="B28116" s="217" t="s">
        <v>332</v>
      </c>
      <c r="C28116" s="218">
        <v>5.1234999999999999</v>
      </c>
    </row>
    <row r="28117" spans="1:3" ht="15" customHeight="1" x14ac:dyDescent="0.25">
      <c r="A28117" s="216">
        <v>45930</v>
      </c>
      <c r="B28117" s="217" t="s">
        <v>332</v>
      </c>
      <c r="C28117" s="218">
        <v>5.1369999999999996</v>
      </c>
    </row>
    <row r="28118" spans="1:3" ht="15" customHeight="1" x14ac:dyDescent="0.25">
      <c r="A28118" s="216">
        <v>45566</v>
      </c>
      <c r="B28118" s="217" t="s">
        <v>330</v>
      </c>
      <c r="C28118" s="218">
        <v>1.5599999999999999E-2</v>
      </c>
    </row>
    <row r="28119" spans="1:3" ht="15" customHeight="1" x14ac:dyDescent="0.25">
      <c r="A28119" s="216">
        <v>45567</v>
      </c>
      <c r="B28119" s="217" t="s">
        <v>330</v>
      </c>
      <c r="C28119" s="218">
        <v>3.1199999999999999E-2</v>
      </c>
    </row>
    <row r="28120" spans="1:3" ht="15" customHeight="1" x14ac:dyDescent="0.25">
      <c r="A28120" s="216">
        <v>45568</v>
      </c>
      <c r="B28120" s="217" t="s">
        <v>330</v>
      </c>
      <c r="C28120" s="218">
        <v>4.6800000000000001E-2</v>
      </c>
    </row>
    <row r="28121" spans="1:3" ht="15" customHeight="1" x14ac:dyDescent="0.25">
      <c r="A28121" s="216">
        <v>45569</v>
      </c>
      <c r="B28121" s="217" t="s">
        <v>330</v>
      </c>
      <c r="C28121" s="218">
        <v>9.3200000000000005E-2</v>
      </c>
    </row>
    <row r="28122" spans="1:3" ht="15" customHeight="1" x14ac:dyDescent="0.25">
      <c r="A28122" s="216">
        <v>45572</v>
      </c>
      <c r="B28122" s="217" t="s">
        <v>330</v>
      </c>
      <c r="C28122" s="218">
        <v>0.1087</v>
      </c>
    </row>
    <row r="28123" spans="1:3" ht="15" customHeight="1" x14ac:dyDescent="0.25">
      <c r="A28123" s="216">
        <v>45573</v>
      </c>
      <c r="B28123" s="217" t="s">
        <v>330</v>
      </c>
      <c r="C28123" s="218">
        <v>0.1242</v>
      </c>
    </row>
    <row r="28124" spans="1:3" ht="15" customHeight="1" x14ac:dyDescent="0.25">
      <c r="A28124" s="216">
        <v>45574</v>
      </c>
      <c r="B28124" s="217" t="s">
        <v>330</v>
      </c>
      <c r="C28124" s="218">
        <v>0.13969999999999999</v>
      </c>
    </row>
    <row r="28125" spans="1:3" ht="15" customHeight="1" x14ac:dyDescent="0.25">
      <c r="A28125" s="216">
        <v>45575</v>
      </c>
      <c r="B28125" s="217" t="s">
        <v>330</v>
      </c>
      <c r="C28125" s="218">
        <v>0.1552</v>
      </c>
    </row>
    <row r="28126" spans="1:3" ht="15" customHeight="1" x14ac:dyDescent="0.25">
      <c r="A28126" s="216">
        <v>45576</v>
      </c>
      <c r="B28126" s="217" t="s">
        <v>330</v>
      </c>
      <c r="C28126" s="218">
        <v>0.20150000000000001</v>
      </c>
    </row>
    <row r="28127" spans="1:3" ht="15" customHeight="1" x14ac:dyDescent="0.25">
      <c r="A28127" s="216">
        <v>45579</v>
      </c>
      <c r="B28127" s="217" t="s">
        <v>330</v>
      </c>
      <c r="C28127" s="218">
        <v>0.21690000000000001</v>
      </c>
    </row>
    <row r="28128" spans="1:3" ht="15" customHeight="1" x14ac:dyDescent="0.25">
      <c r="A28128" s="216">
        <v>45580</v>
      </c>
      <c r="B28128" s="217" t="s">
        <v>330</v>
      </c>
      <c r="C28128" s="218">
        <v>0.2324</v>
      </c>
    </row>
    <row r="28129" spans="1:3" ht="15" customHeight="1" x14ac:dyDescent="0.25">
      <c r="A28129" s="216">
        <v>45581</v>
      </c>
      <c r="B28129" s="217" t="s">
        <v>330</v>
      </c>
      <c r="C28129" s="218">
        <v>0.24779999999999999</v>
      </c>
    </row>
    <row r="28130" spans="1:3" ht="15" customHeight="1" x14ac:dyDescent="0.25">
      <c r="A28130" s="216">
        <v>45582</v>
      </c>
      <c r="B28130" s="217" t="s">
        <v>330</v>
      </c>
      <c r="C28130" s="218">
        <v>0.26329999999999998</v>
      </c>
    </row>
    <row r="28131" spans="1:3" ht="15" customHeight="1" x14ac:dyDescent="0.25">
      <c r="A28131" s="216">
        <v>45583</v>
      </c>
      <c r="B28131" s="217" t="s">
        <v>330</v>
      </c>
      <c r="C28131" s="218">
        <v>0.30959999999999999</v>
      </c>
    </row>
    <row r="28132" spans="1:3" ht="15" customHeight="1" x14ac:dyDescent="0.25">
      <c r="A28132" s="216">
        <v>45586</v>
      </c>
      <c r="B28132" s="217" t="s">
        <v>330</v>
      </c>
      <c r="C28132" s="218">
        <v>0.32500000000000001</v>
      </c>
    </row>
    <row r="28133" spans="1:3" ht="15" customHeight="1" x14ac:dyDescent="0.25">
      <c r="A28133" s="216">
        <v>45587</v>
      </c>
      <c r="B28133" s="217" t="s">
        <v>330</v>
      </c>
      <c r="C28133" s="218">
        <v>0.34039999999999998</v>
      </c>
    </row>
    <row r="28134" spans="1:3" ht="15" customHeight="1" x14ac:dyDescent="0.25">
      <c r="A28134" s="216">
        <v>45588</v>
      </c>
      <c r="B28134" s="217" t="s">
        <v>330</v>
      </c>
      <c r="C28134" s="218">
        <v>0.35580000000000001</v>
      </c>
    </row>
    <row r="28135" spans="1:3" ht="15" customHeight="1" x14ac:dyDescent="0.25">
      <c r="A28135" s="216">
        <v>45589</v>
      </c>
      <c r="B28135" s="217" t="s">
        <v>330</v>
      </c>
      <c r="C28135" s="218">
        <v>0.37119999999999997</v>
      </c>
    </row>
    <row r="28136" spans="1:3" ht="15" customHeight="1" x14ac:dyDescent="0.25">
      <c r="A28136" s="216">
        <v>45590</v>
      </c>
      <c r="B28136" s="217" t="s">
        <v>330</v>
      </c>
      <c r="C28136" s="218">
        <v>0.4173</v>
      </c>
    </row>
    <row r="28137" spans="1:3" ht="15" customHeight="1" x14ac:dyDescent="0.25">
      <c r="A28137" s="216">
        <v>45593</v>
      </c>
      <c r="B28137" s="217" t="s">
        <v>330</v>
      </c>
      <c r="C28137" s="218">
        <v>0.43259999999999998</v>
      </c>
    </row>
    <row r="28138" spans="1:3" ht="15" customHeight="1" x14ac:dyDescent="0.25">
      <c r="A28138" s="216">
        <v>45594</v>
      </c>
      <c r="B28138" s="217" t="s">
        <v>330</v>
      </c>
      <c r="C28138" s="218">
        <v>0.44800000000000001</v>
      </c>
    </row>
    <row r="28139" spans="1:3" ht="15" customHeight="1" x14ac:dyDescent="0.25">
      <c r="A28139" s="216">
        <v>45595</v>
      </c>
      <c r="B28139" s="217" t="s">
        <v>330</v>
      </c>
      <c r="C28139" s="218">
        <v>0.46329999999999999</v>
      </c>
    </row>
    <row r="28140" spans="1:3" ht="15" customHeight="1" x14ac:dyDescent="0.25">
      <c r="A28140" s="216">
        <v>45596</v>
      </c>
      <c r="B28140" s="217" t="s">
        <v>330</v>
      </c>
      <c r="C28140" s="218">
        <v>0.47870000000000001</v>
      </c>
    </row>
    <row r="28141" spans="1:3" ht="15" customHeight="1" x14ac:dyDescent="0.25">
      <c r="A28141" s="216">
        <v>45597</v>
      </c>
      <c r="B28141" s="217" t="s">
        <v>330</v>
      </c>
      <c r="C28141" s="218">
        <v>0.52459999999999996</v>
      </c>
    </row>
    <row r="28142" spans="1:3" ht="15" customHeight="1" x14ac:dyDescent="0.25">
      <c r="A28142" s="216">
        <v>45600</v>
      </c>
      <c r="B28142" s="217" t="s">
        <v>330</v>
      </c>
      <c r="C28142" s="218">
        <v>0.53990000000000005</v>
      </c>
    </row>
    <row r="28143" spans="1:3" ht="15" customHeight="1" x14ac:dyDescent="0.25">
      <c r="A28143" s="216">
        <v>45601</v>
      </c>
      <c r="B28143" s="217" t="s">
        <v>330</v>
      </c>
      <c r="C28143" s="218">
        <v>0.55520000000000003</v>
      </c>
    </row>
    <row r="28144" spans="1:3" ht="15" customHeight="1" x14ac:dyDescent="0.25">
      <c r="A28144" s="216">
        <v>45602</v>
      </c>
      <c r="B28144" s="217" t="s">
        <v>330</v>
      </c>
      <c r="C28144" s="218">
        <v>0.57040000000000002</v>
      </c>
    </row>
    <row r="28145" spans="1:3" ht="15" customHeight="1" x14ac:dyDescent="0.25">
      <c r="A28145" s="216">
        <v>45603</v>
      </c>
      <c r="B28145" s="217" t="s">
        <v>330</v>
      </c>
      <c r="C28145" s="218">
        <v>0.58560000000000001</v>
      </c>
    </row>
    <row r="28146" spans="1:3" ht="15" customHeight="1" x14ac:dyDescent="0.25">
      <c r="A28146" s="216">
        <v>45604</v>
      </c>
      <c r="B28146" s="217" t="s">
        <v>330</v>
      </c>
      <c r="C28146" s="218">
        <v>0.63049999999999995</v>
      </c>
    </row>
    <row r="28147" spans="1:3" ht="15" customHeight="1" x14ac:dyDescent="0.25">
      <c r="A28147" s="216">
        <v>45607</v>
      </c>
      <c r="B28147" s="217" t="s">
        <v>330</v>
      </c>
      <c r="C28147" s="218">
        <v>0.64549999999999996</v>
      </c>
    </row>
    <row r="28148" spans="1:3" ht="15" customHeight="1" x14ac:dyDescent="0.25">
      <c r="A28148" s="216">
        <v>45608</v>
      </c>
      <c r="B28148" s="217" t="s">
        <v>330</v>
      </c>
      <c r="C28148" s="218">
        <v>0.66039999999999999</v>
      </c>
    </row>
    <row r="28149" spans="1:3" ht="15" customHeight="1" x14ac:dyDescent="0.25">
      <c r="A28149" s="216">
        <v>45609</v>
      </c>
      <c r="B28149" s="217" t="s">
        <v>330</v>
      </c>
      <c r="C28149" s="218">
        <v>0.67520000000000002</v>
      </c>
    </row>
    <row r="28150" spans="1:3" ht="15" customHeight="1" x14ac:dyDescent="0.25">
      <c r="A28150" s="216">
        <v>45610</v>
      </c>
      <c r="B28150" s="217" t="s">
        <v>330</v>
      </c>
      <c r="C28150" s="218">
        <v>0.69</v>
      </c>
    </row>
    <row r="28151" spans="1:3" ht="15" customHeight="1" x14ac:dyDescent="0.25">
      <c r="A28151" s="216">
        <v>45611</v>
      </c>
      <c r="B28151" s="217" t="s">
        <v>330</v>
      </c>
      <c r="C28151" s="218">
        <v>0.73440000000000005</v>
      </c>
    </row>
    <row r="28152" spans="1:3" ht="15" customHeight="1" x14ac:dyDescent="0.25">
      <c r="A28152" s="216">
        <v>45614</v>
      </c>
      <c r="B28152" s="217" t="s">
        <v>330</v>
      </c>
      <c r="C28152" s="218">
        <v>0.74919999999999998</v>
      </c>
    </row>
    <row r="28153" spans="1:3" ht="15" customHeight="1" x14ac:dyDescent="0.25">
      <c r="A28153" s="216">
        <v>45615</v>
      </c>
      <c r="B28153" s="217" t="s">
        <v>330</v>
      </c>
      <c r="C28153" s="218">
        <v>0.76400000000000001</v>
      </c>
    </row>
    <row r="28154" spans="1:3" ht="15" customHeight="1" x14ac:dyDescent="0.25">
      <c r="A28154" s="216">
        <v>45616</v>
      </c>
      <c r="B28154" s="217" t="s">
        <v>330</v>
      </c>
      <c r="C28154" s="218">
        <v>0.77880000000000005</v>
      </c>
    </row>
    <row r="28155" spans="1:3" ht="15" customHeight="1" x14ac:dyDescent="0.25">
      <c r="A28155" s="216">
        <v>45617</v>
      </c>
      <c r="B28155" s="217" t="s">
        <v>330</v>
      </c>
      <c r="C28155" s="218">
        <v>0.79359999999999997</v>
      </c>
    </row>
    <row r="28156" spans="1:3" ht="15" customHeight="1" x14ac:dyDescent="0.25">
      <c r="A28156" s="216">
        <v>45618</v>
      </c>
      <c r="B28156" s="217" t="s">
        <v>330</v>
      </c>
      <c r="C28156" s="218">
        <v>0.83789999999999998</v>
      </c>
    </row>
    <row r="28157" spans="1:3" ht="15" customHeight="1" x14ac:dyDescent="0.25">
      <c r="A28157" s="216">
        <v>45621</v>
      </c>
      <c r="B28157" s="217" t="s">
        <v>330</v>
      </c>
      <c r="C28157" s="218">
        <v>0.85270000000000001</v>
      </c>
    </row>
    <row r="28158" spans="1:3" ht="15" customHeight="1" x14ac:dyDescent="0.25">
      <c r="A28158" s="216">
        <v>45622</v>
      </c>
      <c r="B28158" s="217" t="s">
        <v>330</v>
      </c>
      <c r="C28158" s="218">
        <v>0.86750000000000005</v>
      </c>
    </row>
    <row r="28159" spans="1:3" ht="15" customHeight="1" x14ac:dyDescent="0.25">
      <c r="A28159" s="216">
        <v>45623</v>
      </c>
      <c r="B28159" s="217" t="s">
        <v>330</v>
      </c>
      <c r="C28159" s="218">
        <v>0.88229999999999997</v>
      </c>
    </row>
    <row r="28160" spans="1:3" ht="15" customHeight="1" x14ac:dyDescent="0.25">
      <c r="A28160" s="216">
        <v>45624</v>
      </c>
      <c r="B28160" s="217" t="s">
        <v>330</v>
      </c>
      <c r="C28160" s="218">
        <v>0.89700000000000002</v>
      </c>
    </row>
    <row r="28161" spans="1:3" ht="15" customHeight="1" x14ac:dyDescent="0.25">
      <c r="A28161" s="216">
        <v>45625</v>
      </c>
      <c r="B28161" s="217" t="s">
        <v>330</v>
      </c>
      <c r="C28161" s="218">
        <v>0.94140000000000001</v>
      </c>
    </row>
    <row r="28162" spans="1:3" ht="15" customHeight="1" x14ac:dyDescent="0.25">
      <c r="A28162" s="216">
        <v>45628</v>
      </c>
      <c r="B28162" s="217" t="s">
        <v>330</v>
      </c>
      <c r="C28162" s="218">
        <v>0.95609999999999995</v>
      </c>
    </row>
    <row r="28163" spans="1:3" ht="15" customHeight="1" x14ac:dyDescent="0.25">
      <c r="A28163" s="216">
        <v>45629</v>
      </c>
      <c r="B28163" s="217" t="s">
        <v>330</v>
      </c>
      <c r="C28163" s="218">
        <v>0.97089999999999999</v>
      </c>
    </row>
    <row r="28164" spans="1:3" ht="15" customHeight="1" x14ac:dyDescent="0.25">
      <c r="A28164" s="216">
        <v>45630</v>
      </c>
      <c r="B28164" s="217" t="s">
        <v>330</v>
      </c>
      <c r="C28164" s="218">
        <v>0.98570000000000002</v>
      </c>
    </row>
    <row r="28165" spans="1:3" ht="15" customHeight="1" x14ac:dyDescent="0.25">
      <c r="A28165" s="216">
        <v>45631</v>
      </c>
      <c r="B28165" s="217" t="s">
        <v>330</v>
      </c>
      <c r="C28165" s="218">
        <v>1.0004</v>
      </c>
    </row>
    <row r="28166" spans="1:3" ht="15" customHeight="1" x14ac:dyDescent="0.25">
      <c r="A28166" s="216">
        <v>45632</v>
      </c>
      <c r="B28166" s="217" t="s">
        <v>330</v>
      </c>
      <c r="C28166" s="218">
        <v>1.0446</v>
      </c>
    </row>
    <row r="28167" spans="1:3" ht="15" customHeight="1" x14ac:dyDescent="0.25">
      <c r="A28167" s="216">
        <v>45635</v>
      </c>
      <c r="B28167" s="217" t="s">
        <v>330</v>
      </c>
      <c r="C28167" s="218">
        <v>1.0592999999999999</v>
      </c>
    </row>
    <row r="28168" spans="1:3" ht="15" customHeight="1" x14ac:dyDescent="0.25">
      <c r="A28168" s="216">
        <v>45636</v>
      </c>
      <c r="B28168" s="217" t="s">
        <v>330</v>
      </c>
      <c r="C28168" s="218">
        <v>1.0740000000000001</v>
      </c>
    </row>
    <row r="28169" spans="1:3" ht="15" customHeight="1" x14ac:dyDescent="0.25">
      <c r="A28169" s="216">
        <v>45637</v>
      </c>
      <c r="B28169" s="217" t="s">
        <v>330</v>
      </c>
      <c r="C28169" s="218">
        <v>1.0888</v>
      </c>
    </row>
    <row r="28170" spans="1:3" ht="15" customHeight="1" x14ac:dyDescent="0.25">
      <c r="A28170" s="216">
        <v>45638</v>
      </c>
      <c r="B28170" s="217" t="s">
        <v>330</v>
      </c>
      <c r="C28170" s="218">
        <v>1.1034999999999999</v>
      </c>
    </row>
    <row r="28171" spans="1:3" ht="15" customHeight="1" x14ac:dyDescent="0.25">
      <c r="A28171" s="216">
        <v>45639</v>
      </c>
      <c r="B28171" s="217" t="s">
        <v>330</v>
      </c>
      <c r="C28171" s="218">
        <v>1.1475</v>
      </c>
    </row>
    <row r="28172" spans="1:3" ht="15" customHeight="1" x14ac:dyDescent="0.25">
      <c r="A28172" s="216">
        <v>45642</v>
      </c>
      <c r="B28172" s="217" t="s">
        <v>330</v>
      </c>
      <c r="C28172" s="218">
        <v>1.1623000000000001</v>
      </c>
    </row>
    <row r="28173" spans="1:3" ht="15" customHeight="1" x14ac:dyDescent="0.25">
      <c r="A28173" s="216">
        <v>45643</v>
      </c>
      <c r="B28173" s="217" t="s">
        <v>330</v>
      </c>
      <c r="C28173" s="218">
        <v>1.177</v>
      </c>
    </row>
    <row r="28174" spans="1:3" ht="15" customHeight="1" x14ac:dyDescent="0.25">
      <c r="A28174" s="216">
        <v>45644</v>
      </c>
      <c r="B28174" s="217" t="s">
        <v>330</v>
      </c>
      <c r="C28174" s="218">
        <v>1.1917</v>
      </c>
    </row>
    <row r="28175" spans="1:3" ht="15" customHeight="1" x14ac:dyDescent="0.25">
      <c r="A28175" s="216">
        <v>45645</v>
      </c>
      <c r="B28175" s="217" t="s">
        <v>330</v>
      </c>
      <c r="C28175" s="218">
        <v>1.2060999999999999</v>
      </c>
    </row>
    <row r="28176" spans="1:3" ht="15" customHeight="1" x14ac:dyDescent="0.25">
      <c r="A28176" s="216">
        <v>45646</v>
      </c>
      <c r="B28176" s="217" t="s">
        <v>330</v>
      </c>
      <c r="C28176" s="218">
        <v>1.2493000000000001</v>
      </c>
    </row>
    <row r="28177" spans="1:3" ht="15" customHeight="1" x14ac:dyDescent="0.25">
      <c r="A28177" s="216">
        <v>45649</v>
      </c>
      <c r="B28177" s="217" t="s">
        <v>330</v>
      </c>
      <c r="C28177" s="218">
        <v>1.2637</v>
      </c>
    </row>
    <row r="28178" spans="1:3" ht="15" customHeight="1" x14ac:dyDescent="0.25">
      <c r="A28178" s="216">
        <v>45650</v>
      </c>
      <c r="B28178" s="217" t="s">
        <v>330</v>
      </c>
      <c r="C28178" s="218">
        <v>1.278</v>
      </c>
    </row>
    <row r="28179" spans="1:3" ht="15" customHeight="1" x14ac:dyDescent="0.25">
      <c r="A28179" s="216">
        <v>45651</v>
      </c>
      <c r="B28179" s="217" t="s">
        <v>330</v>
      </c>
      <c r="C28179" s="218">
        <v>1.2924</v>
      </c>
    </row>
    <row r="28180" spans="1:3" ht="15" customHeight="1" x14ac:dyDescent="0.25">
      <c r="A28180" s="216">
        <v>45652</v>
      </c>
      <c r="B28180" s="217" t="s">
        <v>330</v>
      </c>
      <c r="C28180" s="218">
        <v>1.3068</v>
      </c>
    </row>
    <row r="28181" spans="1:3" ht="15" customHeight="1" x14ac:dyDescent="0.25">
      <c r="A28181" s="216">
        <v>45653</v>
      </c>
      <c r="B28181" s="217" t="s">
        <v>330</v>
      </c>
      <c r="C28181" s="218">
        <v>1.3503000000000001</v>
      </c>
    </row>
    <row r="28182" spans="1:3" ht="15" customHeight="1" x14ac:dyDescent="0.25">
      <c r="A28182" s="216">
        <v>45656</v>
      </c>
      <c r="B28182" s="217" t="s">
        <v>330</v>
      </c>
      <c r="C28182" s="218">
        <v>1.3647</v>
      </c>
    </row>
    <row r="28183" spans="1:3" ht="15" customHeight="1" x14ac:dyDescent="0.25">
      <c r="A28183" s="216">
        <v>45657</v>
      </c>
      <c r="B28183" s="217" t="s">
        <v>330</v>
      </c>
      <c r="C28183" s="218">
        <v>1.3792</v>
      </c>
    </row>
    <row r="28184" spans="1:3" ht="15" customHeight="1" x14ac:dyDescent="0.25">
      <c r="A28184" s="216">
        <v>45659</v>
      </c>
      <c r="B28184" s="217" t="s">
        <v>330</v>
      </c>
      <c r="C28184" s="218">
        <v>1.4078999999999999</v>
      </c>
    </row>
    <row r="28185" spans="1:3" ht="15" customHeight="1" x14ac:dyDescent="0.25">
      <c r="A28185" s="216">
        <v>45660</v>
      </c>
      <c r="B28185" s="217" t="s">
        <v>330</v>
      </c>
      <c r="C28185" s="218">
        <v>1.4505999999999999</v>
      </c>
    </row>
    <row r="28186" spans="1:3" ht="15" customHeight="1" x14ac:dyDescent="0.25">
      <c r="A28186" s="216">
        <v>45663</v>
      </c>
      <c r="B28186" s="217" t="s">
        <v>330</v>
      </c>
      <c r="C28186" s="218">
        <v>1.4648000000000001</v>
      </c>
    </row>
    <row r="28187" spans="1:3" ht="15" customHeight="1" x14ac:dyDescent="0.25">
      <c r="A28187" s="216">
        <v>45664</v>
      </c>
      <c r="B28187" s="217" t="s">
        <v>330</v>
      </c>
      <c r="C28187" s="218">
        <v>1.4789000000000001</v>
      </c>
    </row>
    <row r="28188" spans="1:3" ht="15" customHeight="1" x14ac:dyDescent="0.25">
      <c r="A28188" s="216">
        <v>45665</v>
      </c>
      <c r="B28188" s="217" t="s">
        <v>330</v>
      </c>
      <c r="C28188" s="218">
        <v>1.4930000000000001</v>
      </c>
    </row>
    <row r="28189" spans="1:3" ht="15" customHeight="1" x14ac:dyDescent="0.25">
      <c r="A28189" s="216">
        <v>45666</v>
      </c>
      <c r="B28189" s="217" t="s">
        <v>330</v>
      </c>
      <c r="C28189" s="218">
        <v>1.5071000000000001</v>
      </c>
    </row>
    <row r="28190" spans="1:3" ht="15" customHeight="1" x14ac:dyDescent="0.25">
      <c r="A28190" s="216">
        <v>45667</v>
      </c>
      <c r="B28190" s="217" t="s">
        <v>330</v>
      </c>
      <c r="C28190" s="218">
        <v>1.5495000000000001</v>
      </c>
    </row>
    <row r="28191" spans="1:3" ht="15" customHeight="1" x14ac:dyDescent="0.25">
      <c r="A28191" s="216">
        <v>45670</v>
      </c>
      <c r="B28191" s="217" t="s">
        <v>330</v>
      </c>
      <c r="C28191" s="218">
        <v>1.5637000000000001</v>
      </c>
    </row>
    <row r="28192" spans="1:3" ht="15" customHeight="1" x14ac:dyDescent="0.25">
      <c r="A28192" s="216">
        <v>45671</v>
      </c>
      <c r="B28192" s="217" t="s">
        <v>330</v>
      </c>
      <c r="C28192" s="218">
        <v>1.5778000000000001</v>
      </c>
    </row>
    <row r="28193" spans="1:3" ht="15" customHeight="1" x14ac:dyDescent="0.25">
      <c r="A28193" s="216">
        <v>45672</v>
      </c>
      <c r="B28193" s="217" t="s">
        <v>330</v>
      </c>
      <c r="C28193" s="218">
        <v>1.5918000000000001</v>
      </c>
    </row>
    <row r="28194" spans="1:3" ht="15" customHeight="1" x14ac:dyDescent="0.25">
      <c r="A28194" s="216">
        <v>45673</v>
      </c>
      <c r="B28194" s="217" t="s">
        <v>330</v>
      </c>
      <c r="C28194" s="218">
        <v>1.6059000000000001</v>
      </c>
    </row>
    <row r="28195" spans="1:3" ht="15" customHeight="1" x14ac:dyDescent="0.25">
      <c r="A28195" s="216">
        <v>45674</v>
      </c>
      <c r="B28195" s="217" t="s">
        <v>330</v>
      </c>
      <c r="C28195" s="218">
        <v>1.6623000000000001</v>
      </c>
    </row>
    <row r="28196" spans="1:3" ht="15" customHeight="1" x14ac:dyDescent="0.25">
      <c r="A28196" s="216">
        <v>45678</v>
      </c>
      <c r="B28196" s="217" t="s">
        <v>330</v>
      </c>
      <c r="C28196" s="218">
        <v>1.6762999999999999</v>
      </c>
    </row>
    <row r="28197" spans="1:3" ht="15" customHeight="1" x14ac:dyDescent="0.25">
      <c r="A28197" s="216">
        <v>45679</v>
      </c>
      <c r="B28197" s="217" t="s">
        <v>330</v>
      </c>
      <c r="C28197" s="218">
        <v>1.6903999999999999</v>
      </c>
    </row>
    <row r="28198" spans="1:3" ht="15" customHeight="1" x14ac:dyDescent="0.25">
      <c r="A28198" s="216">
        <v>45680</v>
      </c>
      <c r="B28198" s="217" t="s">
        <v>330</v>
      </c>
      <c r="C28198" s="218">
        <v>1.7044999999999999</v>
      </c>
    </row>
    <row r="28199" spans="1:3" ht="15" customHeight="1" x14ac:dyDescent="0.25">
      <c r="A28199" s="216">
        <v>45681</v>
      </c>
      <c r="B28199" s="217" t="s">
        <v>330</v>
      </c>
      <c r="C28199" s="218">
        <v>1.7466999999999999</v>
      </c>
    </row>
    <row r="28200" spans="1:3" ht="15" customHeight="1" x14ac:dyDescent="0.25">
      <c r="A28200" s="216">
        <v>45684</v>
      </c>
      <c r="B28200" s="217" t="s">
        <v>330</v>
      </c>
      <c r="C28200" s="218">
        <v>1.7608999999999999</v>
      </c>
    </row>
    <row r="28201" spans="1:3" ht="15" customHeight="1" x14ac:dyDescent="0.25">
      <c r="A28201" s="216">
        <v>45685</v>
      </c>
      <c r="B28201" s="217" t="s">
        <v>330</v>
      </c>
      <c r="C28201" s="218">
        <v>1.7750999999999999</v>
      </c>
    </row>
    <row r="28202" spans="1:3" ht="15" customHeight="1" x14ac:dyDescent="0.25">
      <c r="A28202" s="216">
        <v>45686</v>
      </c>
      <c r="B28202" s="217" t="s">
        <v>330</v>
      </c>
      <c r="C28202" s="218">
        <v>1.7891999999999999</v>
      </c>
    </row>
    <row r="28203" spans="1:3" ht="15" customHeight="1" x14ac:dyDescent="0.25">
      <c r="A28203" s="216">
        <v>45687</v>
      </c>
      <c r="B28203" s="217" t="s">
        <v>330</v>
      </c>
      <c r="C28203" s="218">
        <v>1.8033999999999999</v>
      </c>
    </row>
    <row r="28204" spans="1:3" ht="15" customHeight="1" x14ac:dyDescent="0.25">
      <c r="A28204" s="216">
        <v>45688</v>
      </c>
      <c r="B28204" s="217" t="s">
        <v>330</v>
      </c>
      <c r="C28204" s="218">
        <v>1.8458000000000001</v>
      </c>
    </row>
    <row r="28205" spans="1:3" ht="15" customHeight="1" x14ac:dyDescent="0.25">
      <c r="A28205" s="216">
        <v>45691</v>
      </c>
      <c r="B28205" s="217" t="s">
        <v>330</v>
      </c>
      <c r="C28205" s="218">
        <v>1.8599000000000001</v>
      </c>
    </row>
    <row r="28206" spans="1:3" ht="15" customHeight="1" x14ac:dyDescent="0.25">
      <c r="A28206" s="216">
        <v>45692</v>
      </c>
      <c r="B28206" s="217" t="s">
        <v>330</v>
      </c>
      <c r="C28206" s="218">
        <v>1.8740000000000001</v>
      </c>
    </row>
    <row r="28207" spans="1:3" ht="15" customHeight="1" x14ac:dyDescent="0.25">
      <c r="A28207" s="216">
        <v>45693</v>
      </c>
      <c r="B28207" s="217" t="s">
        <v>330</v>
      </c>
      <c r="C28207" s="218">
        <v>1.8879999999999999</v>
      </c>
    </row>
    <row r="28208" spans="1:3" ht="15" customHeight="1" x14ac:dyDescent="0.25">
      <c r="A28208" s="216">
        <v>45694</v>
      </c>
      <c r="B28208" s="217" t="s">
        <v>330</v>
      </c>
      <c r="C28208" s="218">
        <v>1.9021999999999999</v>
      </c>
    </row>
    <row r="28209" spans="1:3" ht="15" customHeight="1" x14ac:dyDescent="0.25">
      <c r="A28209" s="216">
        <v>45695</v>
      </c>
      <c r="B28209" s="217" t="s">
        <v>330</v>
      </c>
      <c r="C28209" s="218">
        <v>1.9444999999999999</v>
      </c>
    </row>
    <row r="28210" spans="1:3" ht="15" customHeight="1" x14ac:dyDescent="0.25">
      <c r="A28210" s="216">
        <v>45698</v>
      </c>
      <c r="B28210" s="217" t="s">
        <v>330</v>
      </c>
      <c r="C28210" s="218">
        <v>1.9585999999999999</v>
      </c>
    </row>
    <row r="28211" spans="1:3" ht="15" customHeight="1" x14ac:dyDescent="0.25">
      <c r="A28211" s="216">
        <v>45699</v>
      </c>
      <c r="B28211" s="217" t="s">
        <v>330</v>
      </c>
      <c r="C28211" s="218">
        <v>1.9725999999999999</v>
      </c>
    </row>
    <row r="28212" spans="1:3" ht="15" customHeight="1" x14ac:dyDescent="0.25">
      <c r="A28212" s="216">
        <v>45700</v>
      </c>
      <c r="B28212" s="217" t="s">
        <v>330</v>
      </c>
      <c r="C28212" s="218">
        <v>1.9867999999999999</v>
      </c>
    </row>
    <row r="28213" spans="1:3" ht="15" customHeight="1" x14ac:dyDescent="0.25">
      <c r="A28213" s="216">
        <v>45701</v>
      </c>
      <c r="B28213" s="217" t="s">
        <v>330</v>
      </c>
      <c r="C28213" s="218">
        <v>2.0007999999999999</v>
      </c>
    </row>
    <row r="28214" spans="1:3" ht="15" customHeight="1" x14ac:dyDescent="0.25">
      <c r="A28214" s="216">
        <v>45702</v>
      </c>
      <c r="B28214" s="217" t="s">
        <v>330</v>
      </c>
      <c r="C28214" s="218">
        <v>2.0571000000000002</v>
      </c>
    </row>
    <row r="28215" spans="1:3" ht="15" customHeight="1" x14ac:dyDescent="0.25">
      <c r="A28215" s="216">
        <v>45706</v>
      </c>
      <c r="B28215" s="217" t="s">
        <v>330</v>
      </c>
      <c r="C28215" s="218">
        <v>2.0712000000000002</v>
      </c>
    </row>
    <row r="28216" spans="1:3" ht="15" customHeight="1" x14ac:dyDescent="0.25">
      <c r="A28216" s="216">
        <v>45707</v>
      </c>
      <c r="B28216" s="217" t="s">
        <v>330</v>
      </c>
      <c r="C28216" s="218">
        <v>2.0853000000000002</v>
      </c>
    </row>
    <row r="28217" spans="1:3" ht="15" customHeight="1" x14ac:dyDescent="0.25">
      <c r="A28217" s="216">
        <v>45708</v>
      </c>
      <c r="B28217" s="217" t="s">
        <v>330</v>
      </c>
      <c r="C28217" s="218">
        <v>2.0994000000000002</v>
      </c>
    </row>
    <row r="28218" spans="1:3" ht="15" customHeight="1" x14ac:dyDescent="0.25">
      <c r="A28218" s="216">
        <v>45709</v>
      </c>
      <c r="B28218" s="217" t="s">
        <v>330</v>
      </c>
      <c r="C28218" s="218">
        <v>2.1415999999999999</v>
      </c>
    </row>
    <row r="28219" spans="1:3" ht="15" customHeight="1" x14ac:dyDescent="0.25">
      <c r="A28219" s="216">
        <v>45712</v>
      </c>
      <c r="B28219" s="217" t="s">
        <v>330</v>
      </c>
      <c r="C28219" s="218">
        <v>2.1556999999999999</v>
      </c>
    </row>
    <row r="28220" spans="1:3" ht="15" customHeight="1" x14ac:dyDescent="0.25">
      <c r="A28220" s="216">
        <v>45713</v>
      </c>
      <c r="B28220" s="217" t="s">
        <v>330</v>
      </c>
      <c r="C28220" s="218">
        <v>2.1697000000000002</v>
      </c>
    </row>
    <row r="28221" spans="1:3" ht="15" customHeight="1" x14ac:dyDescent="0.25">
      <c r="A28221" s="216">
        <v>45714</v>
      </c>
      <c r="B28221" s="217" t="s">
        <v>330</v>
      </c>
      <c r="C28221" s="218">
        <v>2.1838000000000002</v>
      </c>
    </row>
    <row r="28222" spans="1:3" ht="15" customHeight="1" x14ac:dyDescent="0.25">
      <c r="A28222" s="216">
        <v>45715</v>
      </c>
      <c r="B28222" s="217" t="s">
        <v>330</v>
      </c>
      <c r="C28222" s="218">
        <v>2.1979000000000002</v>
      </c>
    </row>
    <row r="28223" spans="1:3" ht="15" customHeight="1" x14ac:dyDescent="0.25">
      <c r="A28223" s="216">
        <v>45716</v>
      </c>
      <c r="B28223" s="217" t="s">
        <v>330</v>
      </c>
      <c r="C28223" s="218">
        <v>2.2401</v>
      </c>
    </row>
    <row r="28224" spans="1:3" ht="15" customHeight="1" x14ac:dyDescent="0.25">
      <c r="A28224" s="216">
        <v>45719</v>
      </c>
      <c r="B28224" s="217" t="s">
        <v>330</v>
      </c>
      <c r="C28224" s="218">
        <v>2.2542</v>
      </c>
    </row>
    <row r="28225" spans="1:3" ht="15" customHeight="1" x14ac:dyDescent="0.25">
      <c r="A28225" s="216">
        <v>45720</v>
      </c>
      <c r="B28225" s="217" t="s">
        <v>330</v>
      </c>
      <c r="C28225" s="218">
        <v>2.2683</v>
      </c>
    </row>
    <row r="28226" spans="1:3" ht="15" customHeight="1" x14ac:dyDescent="0.25">
      <c r="A28226" s="216">
        <v>45721</v>
      </c>
      <c r="B28226" s="217" t="s">
        <v>330</v>
      </c>
      <c r="C28226" s="218">
        <v>2.2823000000000002</v>
      </c>
    </row>
    <row r="28227" spans="1:3" ht="15" customHeight="1" x14ac:dyDescent="0.25">
      <c r="A28227" s="216">
        <v>45722</v>
      </c>
      <c r="B28227" s="217" t="s">
        <v>330</v>
      </c>
      <c r="C28227" s="218">
        <v>2.2963</v>
      </c>
    </row>
    <row r="28228" spans="1:3" ht="15" customHeight="1" x14ac:dyDescent="0.25">
      <c r="A28228" s="216">
        <v>45723</v>
      </c>
      <c r="B28228" s="217" t="s">
        <v>330</v>
      </c>
      <c r="C28228" s="218">
        <v>2.3384</v>
      </c>
    </row>
    <row r="28229" spans="1:3" ht="15" customHeight="1" x14ac:dyDescent="0.25">
      <c r="A28229" s="216">
        <v>45726</v>
      </c>
      <c r="B28229" s="217" t="s">
        <v>330</v>
      </c>
      <c r="C28229" s="218">
        <v>2.3523999999999998</v>
      </c>
    </row>
    <row r="28230" spans="1:3" ht="15" customHeight="1" x14ac:dyDescent="0.25">
      <c r="A28230" s="216">
        <v>45727</v>
      </c>
      <c r="B28230" s="217" t="s">
        <v>330</v>
      </c>
      <c r="C28230" s="218">
        <v>2.3664000000000001</v>
      </c>
    </row>
    <row r="28231" spans="1:3" ht="15" customHeight="1" x14ac:dyDescent="0.25">
      <c r="A28231" s="216">
        <v>45728</v>
      </c>
      <c r="B28231" s="217" t="s">
        <v>330</v>
      </c>
      <c r="C28231" s="218">
        <v>2.3803999999999998</v>
      </c>
    </row>
    <row r="28232" spans="1:3" ht="15" customHeight="1" x14ac:dyDescent="0.25">
      <c r="A28232" s="216">
        <v>45729</v>
      </c>
      <c r="B28232" s="217" t="s">
        <v>330</v>
      </c>
      <c r="C28232" s="218">
        <v>2.3944000000000001</v>
      </c>
    </row>
    <row r="28233" spans="1:3" ht="15" customHeight="1" x14ac:dyDescent="0.25">
      <c r="A28233" s="216">
        <v>45730</v>
      </c>
      <c r="B28233" s="217" t="s">
        <v>330</v>
      </c>
      <c r="C28233" s="218">
        <v>2.4361999999999999</v>
      </c>
    </row>
    <row r="28234" spans="1:3" ht="15" customHeight="1" x14ac:dyDescent="0.25">
      <c r="A28234" s="216">
        <v>45733</v>
      </c>
      <c r="B28234" s="217" t="s">
        <v>330</v>
      </c>
      <c r="C28234" s="218">
        <v>2.4502000000000002</v>
      </c>
    </row>
    <row r="28235" spans="1:3" ht="15" customHeight="1" x14ac:dyDescent="0.25">
      <c r="A28235" s="216">
        <v>45734</v>
      </c>
      <c r="B28235" s="217" t="s">
        <v>330</v>
      </c>
      <c r="C28235" s="218">
        <v>2.4643000000000002</v>
      </c>
    </row>
    <row r="28236" spans="1:3" ht="15" customHeight="1" x14ac:dyDescent="0.25">
      <c r="A28236" s="216">
        <v>45735</v>
      </c>
      <c r="B28236" s="217" t="s">
        <v>330</v>
      </c>
      <c r="C28236" s="218">
        <v>2.4782999999999999</v>
      </c>
    </row>
    <row r="28237" spans="1:3" ht="15" customHeight="1" x14ac:dyDescent="0.25">
      <c r="A28237" s="216">
        <v>45736</v>
      </c>
      <c r="B28237" s="217" t="s">
        <v>330</v>
      </c>
      <c r="C28237" s="218">
        <v>2.4923000000000002</v>
      </c>
    </row>
    <row r="28238" spans="1:3" ht="15" customHeight="1" x14ac:dyDescent="0.25">
      <c r="A28238" s="216">
        <v>45737</v>
      </c>
      <c r="B28238" s="217" t="s">
        <v>330</v>
      </c>
      <c r="C28238" s="218">
        <v>2.5343</v>
      </c>
    </row>
    <row r="28239" spans="1:3" ht="15" customHeight="1" x14ac:dyDescent="0.25">
      <c r="A28239" s="216">
        <v>45740</v>
      </c>
      <c r="B28239" s="217" t="s">
        <v>330</v>
      </c>
      <c r="C28239" s="218">
        <v>2.5482999999999998</v>
      </c>
    </row>
    <row r="28240" spans="1:3" ht="15" customHeight="1" x14ac:dyDescent="0.25">
      <c r="A28240" s="216">
        <v>45741</v>
      </c>
      <c r="B28240" s="217" t="s">
        <v>330</v>
      </c>
      <c r="C28240" s="218">
        <v>2.5623999999999998</v>
      </c>
    </row>
    <row r="28241" spans="1:3" ht="15" customHeight="1" x14ac:dyDescent="0.25">
      <c r="A28241" s="216">
        <v>45742</v>
      </c>
      <c r="B28241" s="217" t="s">
        <v>330</v>
      </c>
      <c r="C28241" s="218">
        <v>2.5764</v>
      </c>
    </row>
    <row r="28242" spans="1:3" ht="15" customHeight="1" x14ac:dyDescent="0.25">
      <c r="A28242" s="216">
        <v>45743</v>
      </c>
      <c r="B28242" s="217" t="s">
        <v>330</v>
      </c>
      <c r="C28242" s="218">
        <v>2.5903999999999998</v>
      </c>
    </row>
    <row r="28243" spans="1:3" ht="15" customHeight="1" x14ac:dyDescent="0.25">
      <c r="A28243" s="216">
        <v>45744</v>
      </c>
      <c r="B28243" s="217" t="s">
        <v>330</v>
      </c>
      <c r="C28243" s="218">
        <v>2.6326999999999998</v>
      </c>
    </row>
    <row r="28244" spans="1:3" ht="15" customHeight="1" x14ac:dyDescent="0.25">
      <c r="A28244" s="216">
        <v>45747</v>
      </c>
      <c r="B28244" s="217" t="s">
        <v>330</v>
      </c>
      <c r="C28244" s="218">
        <v>2.6467999999999998</v>
      </c>
    </row>
    <row r="28245" spans="1:3" ht="15" customHeight="1" x14ac:dyDescent="0.25">
      <c r="A28245" s="216">
        <v>45748</v>
      </c>
      <c r="B28245" s="217" t="s">
        <v>330</v>
      </c>
      <c r="C28245" s="218">
        <v>2.6608000000000001</v>
      </c>
    </row>
    <row r="28246" spans="1:3" ht="15" customHeight="1" x14ac:dyDescent="0.25">
      <c r="A28246" s="216">
        <v>45749</v>
      </c>
      <c r="B28246" s="217" t="s">
        <v>330</v>
      </c>
      <c r="C28246" s="218">
        <v>2.6749000000000001</v>
      </c>
    </row>
    <row r="28247" spans="1:3" ht="15" customHeight="1" x14ac:dyDescent="0.25">
      <c r="A28247" s="216">
        <v>45750</v>
      </c>
      <c r="B28247" s="217" t="s">
        <v>330</v>
      </c>
      <c r="C28247" s="218">
        <v>2.6888999999999998</v>
      </c>
    </row>
    <row r="28248" spans="1:3" ht="15" customHeight="1" x14ac:dyDescent="0.25">
      <c r="A28248" s="216">
        <v>45751</v>
      </c>
      <c r="B28248" s="217" t="s">
        <v>330</v>
      </c>
      <c r="C28248" s="218">
        <v>2.7311000000000001</v>
      </c>
    </row>
    <row r="28249" spans="1:3" ht="15" customHeight="1" x14ac:dyDescent="0.25">
      <c r="A28249" s="216">
        <v>45754</v>
      </c>
      <c r="B28249" s="217" t="s">
        <v>330</v>
      </c>
      <c r="C28249" s="218">
        <v>2.7450999999999999</v>
      </c>
    </row>
    <row r="28250" spans="1:3" ht="15" customHeight="1" x14ac:dyDescent="0.25">
      <c r="A28250" s="216">
        <v>45755</v>
      </c>
      <c r="B28250" s="217" t="s">
        <v>330</v>
      </c>
      <c r="C28250" s="218">
        <v>2.7591000000000001</v>
      </c>
    </row>
    <row r="28251" spans="1:3" ht="15" customHeight="1" x14ac:dyDescent="0.25">
      <c r="A28251" s="216">
        <v>45756</v>
      </c>
      <c r="B28251" s="217" t="s">
        <v>330</v>
      </c>
      <c r="C28251" s="218">
        <v>2.7730999999999999</v>
      </c>
    </row>
    <row r="28252" spans="1:3" ht="15" customHeight="1" x14ac:dyDescent="0.25">
      <c r="A28252" s="216">
        <v>45757</v>
      </c>
      <c r="B28252" s="217" t="s">
        <v>330</v>
      </c>
      <c r="C28252" s="218">
        <v>2.7871999999999999</v>
      </c>
    </row>
    <row r="28253" spans="1:3" ht="15" customHeight="1" x14ac:dyDescent="0.25">
      <c r="A28253" s="216">
        <v>45758</v>
      </c>
      <c r="B28253" s="217" t="s">
        <v>330</v>
      </c>
      <c r="C28253" s="218">
        <v>2.8292999999999999</v>
      </c>
    </row>
    <row r="28254" spans="1:3" ht="15" customHeight="1" x14ac:dyDescent="0.25">
      <c r="A28254" s="216">
        <v>45761</v>
      </c>
      <c r="B28254" s="217" t="s">
        <v>330</v>
      </c>
      <c r="C28254" s="218">
        <v>2.8433000000000002</v>
      </c>
    </row>
    <row r="28255" spans="1:3" ht="15" customHeight="1" x14ac:dyDescent="0.25">
      <c r="A28255" s="216">
        <v>45762</v>
      </c>
      <c r="B28255" s="217" t="s">
        <v>330</v>
      </c>
      <c r="C28255" s="218">
        <v>2.8573</v>
      </c>
    </row>
    <row r="28256" spans="1:3" ht="15" customHeight="1" x14ac:dyDescent="0.25">
      <c r="A28256" s="216">
        <v>45763</v>
      </c>
      <c r="B28256" s="217" t="s">
        <v>330</v>
      </c>
      <c r="C28256" s="218">
        <v>2.8712</v>
      </c>
    </row>
    <row r="28257" spans="1:3" ht="15" customHeight="1" x14ac:dyDescent="0.25">
      <c r="A28257" s="216">
        <v>45764</v>
      </c>
      <c r="B28257" s="217" t="s">
        <v>330</v>
      </c>
      <c r="C28257" s="218">
        <v>2.9272999999999998</v>
      </c>
    </row>
    <row r="28258" spans="1:3" ht="15" customHeight="1" x14ac:dyDescent="0.25">
      <c r="A28258" s="216">
        <v>45768</v>
      </c>
      <c r="B28258" s="217" t="s">
        <v>330</v>
      </c>
      <c r="C28258" s="218">
        <v>2.9413</v>
      </c>
    </row>
    <row r="28259" spans="1:3" ht="15" customHeight="1" x14ac:dyDescent="0.25">
      <c r="A28259" s="216">
        <v>45769</v>
      </c>
      <c r="B28259" s="217" t="s">
        <v>330</v>
      </c>
      <c r="C28259" s="218">
        <v>2.9552999999999998</v>
      </c>
    </row>
    <row r="28260" spans="1:3" ht="15" customHeight="1" x14ac:dyDescent="0.25">
      <c r="A28260" s="216">
        <v>45770</v>
      </c>
      <c r="B28260" s="217" t="s">
        <v>330</v>
      </c>
      <c r="C28260" s="218">
        <v>2.9693000000000001</v>
      </c>
    </row>
    <row r="28261" spans="1:3" ht="15" customHeight="1" x14ac:dyDescent="0.25">
      <c r="A28261" s="216">
        <v>45771</v>
      </c>
      <c r="B28261" s="217" t="s">
        <v>330</v>
      </c>
      <c r="C28261" s="218">
        <v>2.9832999999999998</v>
      </c>
    </row>
    <row r="28262" spans="1:3" ht="15" customHeight="1" x14ac:dyDescent="0.25">
      <c r="A28262" s="216">
        <v>45772</v>
      </c>
      <c r="B28262" s="217" t="s">
        <v>330</v>
      </c>
      <c r="C28262" s="218">
        <v>3.0253000000000001</v>
      </c>
    </row>
    <row r="28263" spans="1:3" ht="15" customHeight="1" x14ac:dyDescent="0.25">
      <c r="A28263" s="216">
        <v>45775</v>
      </c>
      <c r="B28263" s="217" t="s">
        <v>330</v>
      </c>
      <c r="C28263" s="218">
        <v>3.0392999999999999</v>
      </c>
    </row>
    <row r="28264" spans="1:3" ht="15" customHeight="1" x14ac:dyDescent="0.25">
      <c r="A28264" s="216">
        <v>45776</v>
      </c>
      <c r="B28264" s="217" t="s">
        <v>330</v>
      </c>
      <c r="C28264" s="218">
        <v>3.0533000000000001</v>
      </c>
    </row>
    <row r="28265" spans="1:3" ht="15" customHeight="1" x14ac:dyDescent="0.25">
      <c r="A28265" s="216">
        <v>45777</v>
      </c>
      <c r="B28265" s="217" t="s">
        <v>330</v>
      </c>
      <c r="C28265" s="218">
        <v>3.0674000000000001</v>
      </c>
    </row>
    <row r="28266" spans="1:3" ht="15" customHeight="1" x14ac:dyDescent="0.25">
      <c r="A28266" s="216">
        <v>45778</v>
      </c>
      <c r="B28266" s="217" t="s">
        <v>330</v>
      </c>
      <c r="C28266" s="218">
        <v>3.0813999999999999</v>
      </c>
    </row>
    <row r="28267" spans="1:3" ht="15" customHeight="1" x14ac:dyDescent="0.25">
      <c r="A28267" s="216">
        <v>45779</v>
      </c>
      <c r="B28267" s="217" t="s">
        <v>330</v>
      </c>
      <c r="C28267" s="218">
        <v>3.1234999999999999</v>
      </c>
    </row>
    <row r="28268" spans="1:3" ht="15" customHeight="1" x14ac:dyDescent="0.25">
      <c r="A28268" s="216">
        <v>45782</v>
      </c>
      <c r="B28268" s="217" t="s">
        <v>330</v>
      </c>
      <c r="C28268" s="218">
        <v>3.1375000000000002</v>
      </c>
    </row>
    <row r="28269" spans="1:3" ht="15" customHeight="1" x14ac:dyDescent="0.25">
      <c r="A28269" s="216">
        <v>45783</v>
      </c>
      <c r="B28269" s="217" t="s">
        <v>330</v>
      </c>
      <c r="C28269" s="218">
        <v>3.1516000000000002</v>
      </c>
    </row>
    <row r="28270" spans="1:3" ht="15" customHeight="1" x14ac:dyDescent="0.25">
      <c r="A28270" s="216">
        <v>45784</v>
      </c>
      <c r="B28270" s="217" t="s">
        <v>330</v>
      </c>
      <c r="C28270" s="218">
        <v>3.1655000000000002</v>
      </c>
    </row>
    <row r="28271" spans="1:3" ht="15" customHeight="1" x14ac:dyDescent="0.25">
      <c r="A28271" s="216">
        <v>45785</v>
      </c>
      <c r="B28271" s="217" t="s">
        <v>330</v>
      </c>
      <c r="C28271" s="218">
        <v>3.1795</v>
      </c>
    </row>
    <row r="28272" spans="1:3" ht="15" customHeight="1" x14ac:dyDescent="0.25">
      <c r="A28272" s="216">
        <v>45786</v>
      </c>
      <c r="B28272" s="217" t="s">
        <v>330</v>
      </c>
      <c r="C28272" s="218">
        <v>3.2214999999999998</v>
      </c>
    </row>
    <row r="28273" spans="1:3" ht="15" customHeight="1" x14ac:dyDescent="0.25">
      <c r="A28273" s="216">
        <v>45789</v>
      </c>
      <c r="B28273" s="217" t="s">
        <v>330</v>
      </c>
      <c r="C28273" s="218">
        <v>3.2355</v>
      </c>
    </row>
    <row r="28274" spans="1:3" ht="15" customHeight="1" x14ac:dyDescent="0.25">
      <c r="A28274" s="216">
        <v>45790</v>
      </c>
      <c r="B28274" s="217" t="s">
        <v>330</v>
      </c>
      <c r="C28274" s="218">
        <v>3.2494999999999998</v>
      </c>
    </row>
    <row r="28275" spans="1:3" ht="15" customHeight="1" x14ac:dyDescent="0.25">
      <c r="A28275" s="216">
        <v>45791</v>
      </c>
      <c r="B28275" s="217" t="s">
        <v>330</v>
      </c>
      <c r="C28275" s="218">
        <v>3.2635000000000001</v>
      </c>
    </row>
    <row r="28276" spans="1:3" ht="15" customHeight="1" x14ac:dyDescent="0.25">
      <c r="A28276" s="216">
        <v>45792</v>
      </c>
      <c r="B28276" s="217" t="s">
        <v>330</v>
      </c>
      <c r="C28276" s="218">
        <v>3.2774999999999999</v>
      </c>
    </row>
    <row r="28277" spans="1:3" ht="15" customHeight="1" x14ac:dyDescent="0.25">
      <c r="A28277" s="216">
        <v>45793</v>
      </c>
      <c r="B28277" s="217" t="s">
        <v>330</v>
      </c>
      <c r="C28277" s="218">
        <v>3.3195000000000001</v>
      </c>
    </row>
    <row r="28278" spans="1:3" ht="15" customHeight="1" x14ac:dyDescent="0.25">
      <c r="A28278" s="216">
        <v>45796</v>
      </c>
      <c r="B28278" s="217" t="s">
        <v>330</v>
      </c>
      <c r="C28278" s="218">
        <v>3.3334999999999999</v>
      </c>
    </row>
    <row r="28279" spans="1:3" ht="15" customHeight="1" x14ac:dyDescent="0.25">
      <c r="A28279" s="216">
        <v>45797</v>
      </c>
      <c r="B28279" s="217" t="s">
        <v>330</v>
      </c>
      <c r="C28279" s="218">
        <v>3.3475999999999999</v>
      </c>
    </row>
    <row r="28280" spans="1:3" ht="15" customHeight="1" x14ac:dyDescent="0.25">
      <c r="A28280" s="216">
        <v>45798</v>
      </c>
      <c r="B28280" s="217" t="s">
        <v>330</v>
      </c>
      <c r="C28280" s="218">
        <v>3.3616000000000001</v>
      </c>
    </row>
    <row r="28281" spans="1:3" ht="15" customHeight="1" x14ac:dyDescent="0.25">
      <c r="A28281" s="216">
        <v>45799</v>
      </c>
      <c r="B28281" s="217" t="s">
        <v>330</v>
      </c>
      <c r="C28281" s="218">
        <v>3.3755999999999999</v>
      </c>
    </row>
    <row r="28282" spans="1:3" ht="15" customHeight="1" x14ac:dyDescent="0.25">
      <c r="A28282" s="216">
        <v>45800</v>
      </c>
      <c r="B28282" s="217" t="s">
        <v>330</v>
      </c>
      <c r="C28282" s="218">
        <v>3.4315000000000002</v>
      </c>
    </row>
    <row r="28283" spans="1:3" ht="15" customHeight="1" x14ac:dyDescent="0.25">
      <c r="A28283" s="216">
        <v>45804</v>
      </c>
      <c r="B28283" s="217" t="s">
        <v>330</v>
      </c>
      <c r="C28283" s="218">
        <v>3.4455</v>
      </c>
    </row>
    <row r="28284" spans="1:3" ht="15" customHeight="1" x14ac:dyDescent="0.25">
      <c r="A28284" s="216">
        <v>45805</v>
      </c>
      <c r="B28284" s="217" t="s">
        <v>330</v>
      </c>
      <c r="C28284" s="218">
        <v>3.4594999999999998</v>
      </c>
    </row>
    <row r="28285" spans="1:3" ht="15" customHeight="1" x14ac:dyDescent="0.25">
      <c r="A28285" s="216">
        <v>45806</v>
      </c>
      <c r="B28285" s="217" t="s">
        <v>330</v>
      </c>
      <c r="C28285" s="218">
        <v>3.4735999999999998</v>
      </c>
    </row>
    <row r="28286" spans="1:3" ht="15" customHeight="1" x14ac:dyDescent="0.25">
      <c r="A28286" s="216">
        <v>45807</v>
      </c>
      <c r="B28286" s="217" t="s">
        <v>330</v>
      </c>
      <c r="C28286" s="218">
        <v>3.5156999999999998</v>
      </c>
    </row>
    <row r="28287" spans="1:3" ht="15" customHeight="1" x14ac:dyDescent="0.25">
      <c r="A28287" s="216">
        <v>45810</v>
      </c>
      <c r="B28287" s="217" t="s">
        <v>330</v>
      </c>
      <c r="C28287" s="218">
        <v>3.5297000000000001</v>
      </c>
    </row>
    <row r="28288" spans="1:3" ht="15" customHeight="1" x14ac:dyDescent="0.25">
      <c r="A28288" s="216">
        <v>45811</v>
      </c>
      <c r="B28288" s="217" t="s">
        <v>330</v>
      </c>
      <c r="C28288" s="218">
        <v>3.5436999999999999</v>
      </c>
    </row>
    <row r="28289" spans="1:3" ht="15" customHeight="1" x14ac:dyDescent="0.25">
      <c r="A28289" s="216">
        <v>45812</v>
      </c>
      <c r="B28289" s="217" t="s">
        <v>330</v>
      </c>
      <c r="C28289" s="218">
        <v>3.5577999999999999</v>
      </c>
    </row>
    <row r="28290" spans="1:3" ht="15" customHeight="1" x14ac:dyDescent="0.25">
      <c r="A28290" s="216">
        <v>45813</v>
      </c>
      <c r="B28290" s="217" t="s">
        <v>330</v>
      </c>
      <c r="C28290" s="218">
        <v>3.5716999999999999</v>
      </c>
    </row>
    <row r="28291" spans="1:3" ht="15" customHeight="1" x14ac:dyDescent="0.25">
      <c r="A28291" s="216">
        <v>45814</v>
      </c>
      <c r="B28291" s="217" t="s">
        <v>330</v>
      </c>
      <c r="C28291" s="218">
        <v>3.6137000000000001</v>
      </c>
    </row>
    <row r="28292" spans="1:3" ht="15" customHeight="1" x14ac:dyDescent="0.25">
      <c r="A28292" s="216">
        <v>45817</v>
      </c>
      <c r="B28292" s="217" t="s">
        <v>330</v>
      </c>
      <c r="C28292" s="218">
        <v>3.6276000000000002</v>
      </c>
    </row>
    <row r="28293" spans="1:3" ht="15" customHeight="1" x14ac:dyDescent="0.25">
      <c r="A28293" s="216">
        <v>45818</v>
      </c>
      <c r="B28293" s="217" t="s">
        <v>330</v>
      </c>
      <c r="C28293" s="218">
        <v>3.6415999999999999</v>
      </c>
    </row>
    <row r="28294" spans="1:3" ht="15" customHeight="1" x14ac:dyDescent="0.25">
      <c r="A28294" s="216">
        <v>45819</v>
      </c>
      <c r="B28294" s="217" t="s">
        <v>330</v>
      </c>
      <c r="C28294" s="218">
        <v>3.6556000000000002</v>
      </c>
    </row>
    <row r="28295" spans="1:3" ht="15" customHeight="1" x14ac:dyDescent="0.25">
      <c r="A28295" s="216">
        <v>45820</v>
      </c>
      <c r="B28295" s="217" t="s">
        <v>330</v>
      </c>
      <c r="C28295" s="218">
        <v>3.6696</v>
      </c>
    </row>
    <row r="28296" spans="1:3" ht="15" customHeight="1" x14ac:dyDescent="0.25">
      <c r="A28296" s="216">
        <v>45821</v>
      </c>
      <c r="B28296" s="217" t="s">
        <v>330</v>
      </c>
      <c r="C28296" s="218">
        <v>3.7115999999999998</v>
      </c>
    </row>
    <row r="28297" spans="1:3" ht="15" customHeight="1" x14ac:dyDescent="0.25">
      <c r="A28297" s="216">
        <v>45824</v>
      </c>
      <c r="B28297" s="217" t="s">
        <v>330</v>
      </c>
      <c r="C28297" s="218">
        <v>3.7256</v>
      </c>
    </row>
    <row r="28298" spans="1:3" ht="15" customHeight="1" x14ac:dyDescent="0.25">
      <c r="A28298" s="216">
        <v>45825</v>
      </c>
      <c r="B28298" s="217" t="s">
        <v>330</v>
      </c>
      <c r="C28298" s="218">
        <v>3.7395999999999998</v>
      </c>
    </row>
    <row r="28299" spans="1:3" ht="15" customHeight="1" x14ac:dyDescent="0.25">
      <c r="A28299" s="216">
        <v>45826</v>
      </c>
      <c r="B28299" s="217" t="s">
        <v>330</v>
      </c>
      <c r="C28299" s="218">
        <v>3.7677</v>
      </c>
    </row>
    <row r="28300" spans="1:3" ht="15" customHeight="1" x14ac:dyDescent="0.25">
      <c r="A28300" s="216">
        <v>45828</v>
      </c>
      <c r="B28300" s="217" t="s">
        <v>330</v>
      </c>
      <c r="C28300" s="218">
        <v>3.8096999999999999</v>
      </c>
    </row>
    <row r="28301" spans="1:3" ht="15" customHeight="1" x14ac:dyDescent="0.25">
      <c r="A28301" s="216">
        <v>45831</v>
      </c>
      <c r="B28301" s="217" t="s">
        <v>330</v>
      </c>
      <c r="C28301" s="218">
        <v>3.8237000000000001</v>
      </c>
    </row>
    <row r="28302" spans="1:3" ht="15" customHeight="1" x14ac:dyDescent="0.25">
      <c r="A28302" s="216">
        <v>45832</v>
      </c>
      <c r="B28302" s="217" t="s">
        <v>330</v>
      </c>
      <c r="C28302" s="218">
        <v>3.8378000000000001</v>
      </c>
    </row>
    <row r="28303" spans="1:3" ht="15" customHeight="1" x14ac:dyDescent="0.25">
      <c r="A28303" s="216">
        <v>45833</v>
      </c>
      <c r="B28303" s="217" t="s">
        <v>330</v>
      </c>
      <c r="C28303" s="218">
        <v>3.8517999999999999</v>
      </c>
    </row>
    <row r="28304" spans="1:3" ht="15" customHeight="1" x14ac:dyDescent="0.25">
      <c r="A28304" s="216">
        <v>45834</v>
      </c>
      <c r="B28304" s="217" t="s">
        <v>330</v>
      </c>
      <c r="C28304" s="218">
        <v>3.8658999999999999</v>
      </c>
    </row>
    <row r="28305" spans="1:3" ht="15" customHeight="1" x14ac:dyDescent="0.25">
      <c r="A28305" s="216">
        <v>45835</v>
      </c>
      <c r="B28305" s="217" t="s">
        <v>330</v>
      </c>
      <c r="C28305" s="218">
        <v>3.9081999999999999</v>
      </c>
    </row>
    <row r="28306" spans="1:3" ht="15" customHeight="1" x14ac:dyDescent="0.25">
      <c r="A28306" s="216">
        <v>45838</v>
      </c>
      <c r="B28306" s="217" t="s">
        <v>330</v>
      </c>
      <c r="C28306" s="218">
        <v>3.9222999999999999</v>
      </c>
    </row>
    <row r="28307" spans="1:3" ht="15" customHeight="1" x14ac:dyDescent="0.25">
      <c r="A28307" s="216">
        <v>45839</v>
      </c>
      <c r="B28307" s="217" t="s">
        <v>330</v>
      </c>
      <c r="C28307" s="218">
        <v>3.9363000000000001</v>
      </c>
    </row>
    <row r="28308" spans="1:3" ht="15" customHeight="1" x14ac:dyDescent="0.25">
      <c r="A28308" s="216">
        <v>45840</v>
      </c>
      <c r="B28308" s="217" t="s">
        <v>330</v>
      </c>
      <c r="C28308" s="218">
        <v>3.9504999999999999</v>
      </c>
    </row>
    <row r="28309" spans="1:3" ht="15" customHeight="1" x14ac:dyDescent="0.25">
      <c r="A28309" s="216">
        <v>45841</v>
      </c>
      <c r="B28309" s="217" t="s">
        <v>330</v>
      </c>
      <c r="C28309" s="218">
        <v>4.0068999999999999</v>
      </c>
    </row>
    <row r="28310" spans="1:3" ht="15" customHeight="1" x14ac:dyDescent="0.25">
      <c r="A28310" s="216">
        <v>45845</v>
      </c>
      <c r="B28310" s="217" t="s">
        <v>330</v>
      </c>
      <c r="C28310" s="218">
        <v>4.0209000000000001</v>
      </c>
    </row>
    <row r="28311" spans="1:3" ht="15" customHeight="1" x14ac:dyDescent="0.25">
      <c r="A28311" s="216">
        <v>45846</v>
      </c>
      <c r="B28311" s="217" t="s">
        <v>330</v>
      </c>
      <c r="C28311" s="218">
        <v>4.0350000000000001</v>
      </c>
    </row>
    <row r="28312" spans="1:3" ht="15" customHeight="1" x14ac:dyDescent="0.25">
      <c r="A28312" s="216">
        <v>45847</v>
      </c>
      <c r="B28312" s="217" t="s">
        <v>330</v>
      </c>
      <c r="C28312" s="218">
        <v>4.0490000000000004</v>
      </c>
    </row>
    <row r="28313" spans="1:3" ht="15" customHeight="1" x14ac:dyDescent="0.25">
      <c r="A28313" s="216">
        <v>45848</v>
      </c>
      <c r="B28313" s="217" t="s">
        <v>330</v>
      </c>
      <c r="C28313" s="218">
        <v>4.0631000000000004</v>
      </c>
    </row>
    <row r="28314" spans="1:3" ht="15" customHeight="1" x14ac:dyDescent="0.25">
      <c r="A28314" s="216">
        <v>45849</v>
      </c>
      <c r="B28314" s="217" t="s">
        <v>330</v>
      </c>
      <c r="C28314" s="218">
        <v>4.1051000000000002</v>
      </c>
    </row>
    <row r="28315" spans="1:3" ht="15" customHeight="1" x14ac:dyDescent="0.25">
      <c r="A28315" s="216">
        <v>45852</v>
      </c>
      <c r="B28315" s="217" t="s">
        <v>330</v>
      </c>
      <c r="C28315" s="218">
        <v>4.1192000000000002</v>
      </c>
    </row>
    <row r="28316" spans="1:3" ht="15" customHeight="1" x14ac:dyDescent="0.25">
      <c r="A28316" s="216">
        <v>45853</v>
      </c>
      <c r="B28316" s="217" t="s">
        <v>330</v>
      </c>
      <c r="C28316" s="218">
        <v>4.1332000000000004</v>
      </c>
    </row>
    <row r="28317" spans="1:3" ht="15" customHeight="1" x14ac:dyDescent="0.25">
      <c r="A28317" s="216">
        <v>45854</v>
      </c>
      <c r="B28317" s="217" t="s">
        <v>330</v>
      </c>
      <c r="C28317" s="218">
        <v>4.1473000000000004</v>
      </c>
    </row>
    <row r="28318" spans="1:3" ht="15" customHeight="1" x14ac:dyDescent="0.25">
      <c r="A28318" s="216">
        <v>45855</v>
      </c>
      <c r="B28318" s="217" t="s">
        <v>330</v>
      </c>
      <c r="C28318" s="218">
        <v>4.1614000000000004</v>
      </c>
    </row>
    <row r="28319" spans="1:3" ht="15" customHeight="1" x14ac:dyDescent="0.25">
      <c r="A28319" s="216">
        <v>45856</v>
      </c>
      <c r="B28319" s="217" t="s">
        <v>330</v>
      </c>
      <c r="C28319" s="218">
        <v>4.2035999999999998</v>
      </c>
    </row>
    <row r="28320" spans="1:3" ht="15" customHeight="1" x14ac:dyDescent="0.25">
      <c r="A28320" s="216">
        <v>45859</v>
      </c>
      <c r="B28320" s="217" t="s">
        <v>330</v>
      </c>
      <c r="C28320" s="218">
        <v>4.2176999999999998</v>
      </c>
    </row>
    <row r="28321" spans="1:3" ht="15" customHeight="1" x14ac:dyDescent="0.25">
      <c r="A28321" s="216">
        <v>45860</v>
      </c>
      <c r="B28321" s="217" t="s">
        <v>330</v>
      </c>
      <c r="C28321" s="218">
        <v>4.2317</v>
      </c>
    </row>
    <row r="28322" spans="1:3" ht="15" customHeight="1" x14ac:dyDescent="0.25">
      <c r="A28322" s="216">
        <v>45861</v>
      </c>
      <c r="B28322" s="217" t="s">
        <v>330</v>
      </c>
      <c r="C28322" s="218">
        <v>4.2458</v>
      </c>
    </row>
    <row r="28323" spans="1:3" ht="15" customHeight="1" x14ac:dyDescent="0.25">
      <c r="A28323" s="216">
        <v>45862</v>
      </c>
      <c r="B28323" s="217" t="s">
        <v>330</v>
      </c>
      <c r="C28323" s="218">
        <v>4.2599</v>
      </c>
    </row>
    <row r="28324" spans="1:3" ht="15" customHeight="1" x14ac:dyDescent="0.25">
      <c r="A28324" s="216">
        <v>45863</v>
      </c>
      <c r="B28324" s="217" t="s">
        <v>330</v>
      </c>
      <c r="C28324" s="218">
        <v>4.3021000000000003</v>
      </c>
    </row>
    <row r="28325" spans="1:3" ht="15" customHeight="1" x14ac:dyDescent="0.25">
      <c r="A28325" s="216">
        <v>45866</v>
      </c>
      <c r="B28325" s="217" t="s">
        <v>330</v>
      </c>
      <c r="C28325" s="218">
        <v>4.3162000000000003</v>
      </c>
    </row>
    <row r="28326" spans="1:3" ht="15" customHeight="1" x14ac:dyDescent="0.25">
      <c r="A28326" s="216">
        <v>45867</v>
      </c>
      <c r="B28326" s="217" t="s">
        <v>330</v>
      </c>
      <c r="C28326" s="218">
        <v>4.3304</v>
      </c>
    </row>
    <row r="28327" spans="1:3" ht="15" customHeight="1" x14ac:dyDescent="0.25">
      <c r="A28327" s="216">
        <v>45868</v>
      </c>
      <c r="B28327" s="217" t="s">
        <v>330</v>
      </c>
      <c r="C28327" s="218">
        <v>4.3445</v>
      </c>
    </row>
    <row r="28328" spans="1:3" ht="15" customHeight="1" x14ac:dyDescent="0.25">
      <c r="A28328" s="216">
        <v>45869</v>
      </c>
      <c r="B28328" s="217" t="s">
        <v>330</v>
      </c>
      <c r="C28328" s="218">
        <v>4.3586</v>
      </c>
    </row>
    <row r="28329" spans="1:3" ht="15" customHeight="1" x14ac:dyDescent="0.25">
      <c r="A28329" s="216">
        <v>45870</v>
      </c>
      <c r="B28329" s="217" t="s">
        <v>330</v>
      </c>
      <c r="C28329" s="218">
        <v>4.4009</v>
      </c>
    </row>
    <row r="28330" spans="1:3" ht="15" customHeight="1" x14ac:dyDescent="0.25">
      <c r="A28330" s="216">
        <v>45873</v>
      </c>
      <c r="B28330" s="217" t="s">
        <v>330</v>
      </c>
      <c r="C28330" s="218">
        <v>4.4149000000000003</v>
      </c>
    </row>
    <row r="28331" spans="1:3" ht="15" customHeight="1" x14ac:dyDescent="0.25">
      <c r="A28331" s="216">
        <v>45874</v>
      </c>
      <c r="B28331" s="217" t="s">
        <v>330</v>
      </c>
      <c r="C28331" s="218">
        <v>4.4290000000000003</v>
      </c>
    </row>
    <row r="28332" spans="1:3" ht="15" customHeight="1" x14ac:dyDescent="0.25">
      <c r="A28332" s="216">
        <v>45875</v>
      </c>
      <c r="B28332" s="217" t="s">
        <v>330</v>
      </c>
      <c r="C28332" s="218">
        <v>4.4431000000000003</v>
      </c>
    </row>
    <row r="28333" spans="1:3" ht="15" customHeight="1" x14ac:dyDescent="0.25">
      <c r="A28333" s="216">
        <v>45876</v>
      </c>
      <c r="B28333" s="217" t="s">
        <v>330</v>
      </c>
      <c r="C28333" s="218">
        <v>4.4572000000000003</v>
      </c>
    </row>
    <row r="28334" spans="1:3" ht="15" customHeight="1" x14ac:dyDescent="0.25">
      <c r="A28334" s="216">
        <v>45877</v>
      </c>
      <c r="B28334" s="217" t="s">
        <v>330</v>
      </c>
      <c r="C28334" s="218">
        <v>4.4993999999999996</v>
      </c>
    </row>
    <row r="28335" spans="1:3" ht="15" customHeight="1" x14ac:dyDescent="0.25">
      <c r="A28335" s="216">
        <v>45880</v>
      </c>
      <c r="B28335" s="217" t="s">
        <v>330</v>
      </c>
      <c r="C28335" s="218">
        <v>4.5134999999999996</v>
      </c>
    </row>
    <row r="28336" spans="1:3" ht="15" customHeight="1" x14ac:dyDescent="0.25">
      <c r="A28336" s="216">
        <v>45881</v>
      </c>
      <c r="B28336" s="217" t="s">
        <v>330</v>
      </c>
      <c r="C28336" s="218">
        <v>4.5275999999999996</v>
      </c>
    </row>
    <row r="28337" spans="1:3" ht="15" customHeight="1" x14ac:dyDescent="0.25">
      <c r="A28337" s="216">
        <v>45882</v>
      </c>
      <c r="B28337" s="217" t="s">
        <v>330</v>
      </c>
      <c r="C28337" s="218">
        <v>4.5416999999999996</v>
      </c>
    </row>
    <row r="28338" spans="1:3" ht="15" customHeight="1" x14ac:dyDescent="0.25">
      <c r="A28338" s="216">
        <v>45883</v>
      </c>
      <c r="B28338" s="217" t="s">
        <v>330</v>
      </c>
      <c r="C28338" s="218">
        <v>4.5557999999999996</v>
      </c>
    </row>
    <row r="28339" spans="1:3" ht="15" customHeight="1" x14ac:dyDescent="0.25">
      <c r="A28339" s="216">
        <v>45884</v>
      </c>
      <c r="B28339" s="217" t="s">
        <v>330</v>
      </c>
      <c r="C28339" s="218">
        <v>4.5980999999999996</v>
      </c>
    </row>
    <row r="28340" spans="1:3" ht="15" customHeight="1" x14ac:dyDescent="0.25">
      <c r="A28340" s="216">
        <v>45887</v>
      </c>
      <c r="B28340" s="217" t="s">
        <v>330</v>
      </c>
      <c r="C28340" s="218">
        <v>4.6121999999999996</v>
      </c>
    </row>
    <row r="28341" spans="1:3" ht="15" customHeight="1" x14ac:dyDescent="0.25">
      <c r="A28341" s="216">
        <v>45888</v>
      </c>
      <c r="B28341" s="217" t="s">
        <v>330</v>
      </c>
      <c r="C28341" s="218">
        <v>4.6262999999999996</v>
      </c>
    </row>
    <row r="28342" spans="1:3" ht="15" customHeight="1" x14ac:dyDescent="0.25">
      <c r="A28342" s="216">
        <v>45889</v>
      </c>
      <c r="B28342" s="217" t="s">
        <v>330</v>
      </c>
      <c r="C28342" s="218">
        <v>4.6402999999999999</v>
      </c>
    </row>
    <row r="28343" spans="1:3" ht="15" customHeight="1" x14ac:dyDescent="0.25">
      <c r="A28343" s="216">
        <v>45890</v>
      </c>
      <c r="B28343" s="217" t="s">
        <v>330</v>
      </c>
      <c r="C28343" s="218">
        <v>4.6543999999999999</v>
      </c>
    </row>
    <row r="28344" spans="1:3" ht="15" customHeight="1" x14ac:dyDescent="0.25">
      <c r="A28344" s="216">
        <v>45891</v>
      </c>
      <c r="B28344" s="217" t="s">
        <v>330</v>
      </c>
      <c r="C28344" s="218">
        <v>4.6966999999999999</v>
      </c>
    </row>
    <row r="28345" spans="1:3" ht="15" customHeight="1" x14ac:dyDescent="0.25">
      <c r="A28345" s="216">
        <v>45894</v>
      </c>
      <c r="B28345" s="217" t="s">
        <v>330</v>
      </c>
      <c r="C28345" s="218">
        <v>4.7108999999999996</v>
      </c>
    </row>
    <row r="28346" spans="1:3" ht="15" customHeight="1" x14ac:dyDescent="0.25">
      <c r="A28346" s="216">
        <v>45895</v>
      </c>
      <c r="B28346" s="217" t="s">
        <v>330</v>
      </c>
      <c r="C28346" s="218">
        <v>4.7249999999999996</v>
      </c>
    </row>
    <row r="28347" spans="1:3" ht="15" customHeight="1" x14ac:dyDescent="0.25">
      <c r="A28347" s="216">
        <v>45896</v>
      </c>
      <c r="B28347" s="217" t="s">
        <v>330</v>
      </c>
      <c r="C28347" s="218">
        <v>4.7392000000000003</v>
      </c>
    </row>
    <row r="28348" spans="1:3" ht="15" customHeight="1" x14ac:dyDescent="0.25">
      <c r="A28348" s="216">
        <v>45897</v>
      </c>
      <c r="B28348" s="217" t="s">
        <v>330</v>
      </c>
      <c r="C28348" s="218">
        <v>4.7533000000000003</v>
      </c>
    </row>
    <row r="28349" spans="1:3" ht="15" customHeight="1" x14ac:dyDescent="0.25">
      <c r="A28349" s="216">
        <v>45898</v>
      </c>
      <c r="B28349" s="217" t="s">
        <v>330</v>
      </c>
      <c r="C28349" s="218">
        <v>4.8098999999999998</v>
      </c>
    </row>
    <row r="28350" spans="1:3" ht="15" customHeight="1" x14ac:dyDescent="0.25">
      <c r="A28350" s="216">
        <v>45902</v>
      </c>
      <c r="B28350" s="217" t="s">
        <v>330</v>
      </c>
      <c r="C28350" s="218">
        <v>4.8239999999999998</v>
      </c>
    </row>
    <row r="28351" spans="1:3" ht="15" customHeight="1" x14ac:dyDescent="0.25">
      <c r="A28351" s="216">
        <v>45903</v>
      </c>
      <c r="B28351" s="217" t="s">
        <v>330</v>
      </c>
      <c r="C28351" s="218">
        <v>4.8380999999999998</v>
      </c>
    </row>
    <row r="28352" spans="1:3" ht="15" customHeight="1" x14ac:dyDescent="0.25">
      <c r="A28352" s="216">
        <v>45904</v>
      </c>
      <c r="B28352" s="217" t="s">
        <v>330</v>
      </c>
      <c r="C28352" s="218">
        <v>4.8521999999999998</v>
      </c>
    </row>
    <row r="28353" spans="1:3" ht="15" customHeight="1" x14ac:dyDescent="0.25">
      <c r="A28353" s="216">
        <v>45905</v>
      </c>
      <c r="B28353" s="217" t="s">
        <v>330</v>
      </c>
      <c r="C28353" s="218">
        <v>4.8945999999999996</v>
      </c>
    </row>
    <row r="28354" spans="1:3" ht="15" customHeight="1" x14ac:dyDescent="0.25">
      <c r="A28354" s="216">
        <v>45908</v>
      </c>
      <c r="B28354" s="217" t="s">
        <v>330</v>
      </c>
      <c r="C28354" s="218">
        <v>4.9088000000000003</v>
      </c>
    </row>
    <row r="28355" spans="1:3" ht="15" customHeight="1" x14ac:dyDescent="0.25">
      <c r="A28355" s="216">
        <v>45909</v>
      </c>
      <c r="B28355" s="217" t="s">
        <v>330</v>
      </c>
      <c r="C28355" s="218">
        <v>4.923</v>
      </c>
    </row>
    <row r="28356" spans="1:3" ht="15" customHeight="1" x14ac:dyDescent="0.25">
      <c r="A28356" s="216">
        <v>45910</v>
      </c>
      <c r="B28356" s="217" t="s">
        <v>330</v>
      </c>
      <c r="C28356" s="218">
        <v>4.9371</v>
      </c>
    </row>
    <row r="28357" spans="1:3" ht="15" customHeight="1" x14ac:dyDescent="0.25">
      <c r="A28357" s="216">
        <v>45911</v>
      </c>
      <c r="B28357" s="217" t="s">
        <v>330</v>
      </c>
      <c r="C28357" s="218">
        <v>4.9512</v>
      </c>
    </row>
    <row r="28358" spans="1:3" ht="15" customHeight="1" x14ac:dyDescent="0.25">
      <c r="A28358" s="216">
        <v>45912</v>
      </c>
      <c r="B28358" s="217" t="s">
        <v>330</v>
      </c>
      <c r="C28358" s="218">
        <v>4.9935999999999998</v>
      </c>
    </row>
    <row r="28359" spans="1:3" ht="15" customHeight="1" x14ac:dyDescent="0.25">
      <c r="A28359" s="216">
        <v>45915</v>
      </c>
      <c r="B28359" s="217" t="s">
        <v>330</v>
      </c>
      <c r="C28359" s="218">
        <v>5.0079000000000002</v>
      </c>
    </row>
    <row r="28360" spans="1:3" ht="15" customHeight="1" x14ac:dyDescent="0.25">
      <c r="A28360" s="216">
        <v>45916</v>
      </c>
      <c r="B28360" s="217" t="s">
        <v>330</v>
      </c>
      <c r="C28360" s="218">
        <v>5.0220000000000002</v>
      </c>
    </row>
    <row r="28361" spans="1:3" ht="15" customHeight="1" x14ac:dyDescent="0.25">
      <c r="A28361" s="216">
        <v>45917</v>
      </c>
      <c r="B28361" s="217" t="s">
        <v>330</v>
      </c>
      <c r="C28361" s="218">
        <v>5.0362</v>
      </c>
    </row>
    <row r="28362" spans="1:3" ht="15" customHeight="1" x14ac:dyDescent="0.25">
      <c r="A28362" s="216">
        <v>45918</v>
      </c>
      <c r="B28362" s="217" t="s">
        <v>330</v>
      </c>
      <c r="C28362" s="218">
        <v>5.05</v>
      </c>
    </row>
    <row r="28363" spans="1:3" ht="15" customHeight="1" x14ac:dyDescent="0.25">
      <c r="A28363" s="216">
        <v>45919</v>
      </c>
      <c r="B28363" s="217" t="s">
        <v>330</v>
      </c>
      <c r="C28363" s="218">
        <v>5.0911999999999997</v>
      </c>
    </row>
    <row r="28364" spans="1:3" ht="15" customHeight="1" x14ac:dyDescent="0.25">
      <c r="A28364" s="216">
        <v>45922</v>
      </c>
      <c r="B28364" s="217" t="s">
        <v>330</v>
      </c>
      <c r="C28364" s="218">
        <v>5.1048999999999998</v>
      </c>
    </row>
    <row r="28365" spans="1:3" ht="15" customHeight="1" x14ac:dyDescent="0.25">
      <c r="A28365" s="216">
        <v>45923</v>
      </c>
      <c r="B28365" s="217" t="s">
        <v>330</v>
      </c>
      <c r="C28365" s="218">
        <v>5.1185</v>
      </c>
    </row>
    <row r="28366" spans="1:3" ht="15" customHeight="1" x14ac:dyDescent="0.25">
      <c r="A28366" s="216">
        <v>45924</v>
      </c>
      <c r="B28366" s="217" t="s">
        <v>330</v>
      </c>
      <c r="C28366" s="218">
        <v>5.1322000000000001</v>
      </c>
    </row>
    <row r="28367" spans="1:3" ht="15" customHeight="1" x14ac:dyDescent="0.25">
      <c r="A28367" s="216">
        <v>45925</v>
      </c>
      <c r="B28367" s="217" t="s">
        <v>330</v>
      </c>
      <c r="C28367" s="218">
        <v>5.1459000000000001</v>
      </c>
    </row>
    <row r="28368" spans="1:3" ht="15" customHeight="1" x14ac:dyDescent="0.25">
      <c r="A28368" s="216">
        <v>45926</v>
      </c>
      <c r="B28368" s="217" t="s">
        <v>330</v>
      </c>
      <c r="C28368" s="218">
        <v>5.1870000000000003</v>
      </c>
    </row>
    <row r="28369" spans="1:3" ht="15" customHeight="1" x14ac:dyDescent="0.25">
      <c r="A28369" s="216">
        <v>45929</v>
      </c>
      <c r="B28369" s="217" t="s">
        <v>330</v>
      </c>
      <c r="C28369" s="218">
        <v>5.2007000000000003</v>
      </c>
    </row>
    <row r="28370" spans="1:3" ht="15" customHeight="1" x14ac:dyDescent="0.25">
      <c r="A28370" s="216">
        <v>45930</v>
      </c>
      <c r="B28370" s="217" t="s">
        <v>330</v>
      </c>
      <c r="C28370" s="218">
        <v>5.2144000000000004</v>
      </c>
    </row>
    <row r="28371" spans="1:3" ht="15" customHeight="1" x14ac:dyDescent="0.25">
      <c r="A28371" s="216">
        <v>45566</v>
      </c>
      <c r="B28371" s="217" t="s">
        <v>218</v>
      </c>
      <c r="C28371" s="218">
        <v>0</v>
      </c>
    </row>
    <row r="28372" spans="1:3" ht="15" customHeight="1" x14ac:dyDescent="0.25">
      <c r="A28372" s="216">
        <v>45567</v>
      </c>
      <c r="B28372" s="217" t="s">
        <v>218</v>
      </c>
      <c r="C28372" s="218">
        <v>0</v>
      </c>
    </row>
    <row r="28373" spans="1:3" ht="15" customHeight="1" x14ac:dyDescent="0.25">
      <c r="A28373" s="216">
        <v>45568</v>
      </c>
      <c r="B28373" s="217" t="s">
        <v>218</v>
      </c>
      <c r="C28373" s="218">
        <v>0</v>
      </c>
    </row>
    <row r="28374" spans="1:3" ht="15" customHeight="1" x14ac:dyDescent="0.25">
      <c r="A28374" s="216">
        <v>45569</v>
      </c>
      <c r="B28374" s="217" t="s">
        <v>218</v>
      </c>
      <c r="C28374" s="218">
        <v>0</v>
      </c>
    </row>
    <row r="28375" spans="1:3" ht="15" customHeight="1" x14ac:dyDescent="0.25">
      <c r="A28375" s="216">
        <v>45572</v>
      </c>
      <c r="B28375" s="217" t="s">
        <v>218</v>
      </c>
      <c r="C28375" s="218">
        <v>0</v>
      </c>
    </row>
    <row r="28376" spans="1:3" ht="15" customHeight="1" x14ac:dyDescent="0.25">
      <c r="A28376" s="216">
        <v>45573</v>
      </c>
      <c r="B28376" s="217" t="s">
        <v>218</v>
      </c>
      <c r="C28376" s="218">
        <v>0</v>
      </c>
    </row>
    <row r="28377" spans="1:3" ht="15" customHeight="1" x14ac:dyDescent="0.25">
      <c r="A28377" s="216">
        <v>45574</v>
      </c>
      <c r="B28377" s="217" t="s">
        <v>218</v>
      </c>
      <c r="C28377" s="218">
        <v>0</v>
      </c>
    </row>
    <row r="28378" spans="1:3" ht="15" customHeight="1" x14ac:dyDescent="0.25">
      <c r="A28378" s="216">
        <v>45575</v>
      </c>
      <c r="B28378" s="217" t="s">
        <v>218</v>
      </c>
      <c r="C28378" s="218">
        <v>0</v>
      </c>
    </row>
    <row r="28379" spans="1:3" ht="15" customHeight="1" x14ac:dyDescent="0.25">
      <c r="A28379" s="216">
        <v>45576</v>
      </c>
      <c r="B28379" s="217" t="s">
        <v>218</v>
      </c>
      <c r="C28379" s="218">
        <v>0</v>
      </c>
    </row>
    <row r="28380" spans="1:3" ht="15" customHeight="1" x14ac:dyDescent="0.25">
      <c r="A28380" s="216">
        <v>45579</v>
      </c>
      <c r="B28380" s="217" t="s">
        <v>218</v>
      </c>
      <c r="C28380" s="218">
        <v>0</v>
      </c>
    </row>
    <row r="28381" spans="1:3" ht="15" customHeight="1" x14ac:dyDescent="0.25">
      <c r="A28381" s="216">
        <v>45580</v>
      </c>
      <c r="B28381" s="217" t="s">
        <v>218</v>
      </c>
      <c r="C28381" s="218">
        <v>0</v>
      </c>
    </row>
    <row r="28382" spans="1:3" ht="15" customHeight="1" x14ac:dyDescent="0.25">
      <c r="A28382" s="216">
        <v>45581</v>
      </c>
      <c r="B28382" s="217" t="s">
        <v>218</v>
      </c>
      <c r="C28382" s="218">
        <v>0</v>
      </c>
    </row>
    <row r="28383" spans="1:3" ht="15" customHeight="1" x14ac:dyDescent="0.25">
      <c r="A28383" s="216">
        <v>45582</v>
      </c>
      <c r="B28383" s="217" t="s">
        <v>218</v>
      </c>
      <c r="C28383" s="218">
        <v>0</v>
      </c>
    </row>
    <row r="28384" spans="1:3" ht="15" customHeight="1" x14ac:dyDescent="0.25">
      <c r="A28384" s="216">
        <v>45583</v>
      </c>
      <c r="B28384" s="217" t="s">
        <v>218</v>
      </c>
      <c r="C28384" s="218">
        <v>0</v>
      </c>
    </row>
    <row r="28385" spans="1:3" ht="15" customHeight="1" x14ac:dyDescent="0.25">
      <c r="A28385" s="216">
        <v>45586</v>
      </c>
      <c r="B28385" s="217" t="s">
        <v>218</v>
      </c>
      <c r="C28385" s="218">
        <v>0</v>
      </c>
    </row>
    <row r="28386" spans="1:3" ht="15" customHeight="1" x14ac:dyDescent="0.25">
      <c r="A28386" s="216">
        <v>45587</v>
      </c>
      <c r="B28386" s="217" t="s">
        <v>218</v>
      </c>
      <c r="C28386" s="218">
        <v>0</v>
      </c>
    </row>
    <row r="28387" spans="1:3" ht="15" customHeight="1" x14ac:dyDescent="0.25">
      <c r="A28387" s="216">
        <v>45588</v>
      </c>
      <c r="B28387" s="217" t="s">
        <v>218</v>
      </c>
      <c r="C28387" s="218">
        <v>0</v>
      </c>
    </row>
    <row r="28388" spans="1:3" ht="15" customHeight="1" x14ac:dyDescent="0.25">
      <c r="A28388" s="216">
        <v>45589</v>
      </c>
      <c r="B28388" s="217" t="s">
        <v>218</v>
      </c>
      <c r="C28388" s="218">
        <v>0</v>
      </c>
    </row>
    <row r="28389" spans="1:3" ht="15" customHeight="1" x14ac:dyDescent="0.25">
      <c r="A28389" s="216">
        <v>45590</v>
      </c>
      <c r="B28389" s="217" t="s">
        <v>218</v>
      </c>
      <c r="C28389" s="218">
        <v>0</v>
      </c>
    </row>
    <row r="28390" spans="1:3" ht="15" customHeight="1" x14ac:dyDescent="0.25">
      <c r="A28390" s="216">
        <v>45593</v>
      </c>
      <c r="B28390" s="217" t="s">
        <v>218</v>
      </c>
      <c r="C28390" s="218">
        <v>0</v>
      </c>
    </row>
    <row r="28391" spans="1:3" ht="15" customHeight="1" x14ac:dyDescent="0.25">
      <c r="A28391" s="216">
        <v>45594</v>
      </c>
      <c r="B28391" s="217" t="s">
        <v>218</v>
      </c>
      <c r="C28391" s="218">
        <v>0</v>
      </c>
    </row>
    <row r="28392" spans="1:3" ht="15" customHeight="1" x14ac:dyDescent="0.25">
      <c r="A28392" s="216">
        <v>45595</v>
      </c>
      <c r="B28392" s="217" t="s">
        <v>218</v>
      </c>
      <c r="C28392" s="218">
        <v>0</v>
      </c>
    </row>
    <row r="28393" spans="1:3" ht="15" customHeight="1" x14ac:dyDescent="0.25">
      <c r="A28393" s="216">
        <v>45596</v>
      </c>
      <c r="B28393" s="217" t="s">
        <v>218</v>
      </c>
      <c r="C28393" s="218">
        <v>0</v>
      </c>
    </row>
    <row r="28394" spans="1:3" ht="15" customHeight="1" x14ac:dyDescent="0.25">
      <c r="A28394" s="216">
        <v>45597</v>
      </c>
      <c r="B28394" s="217" t="s">
        <v>218</v>
      </c>
      <c r="C28394" s="218">
        <v>0</v>
      </c>
    </row>
    <row r="28395" spans="1:3" ht="15" customHeight="1" x14ac:dyDescent="0.25">
      <c r="A28395" s="216">
        <v>45600</v>
      </c>
      <c r="B28395" s="217" t="s">
        <v>218</v>
      </c>
      <c r="C28395" s="218">
        <v>0</v>
      </c>
    </row>
    <row r="28396" spans="1:3" ht="15" customHeight="1" x14ac:dyDescent="0.25">
      <c r="A28396" s="216">
        <v>45601</v>
      </c>
      <c r="B28396" s="217" t="s">
        <v>218</v>
      </c>
      <c r="C28396" s="218">
        <v>0</v>
      </c>
    </row>
    <row r="28397" spans="1:3" ht="15" customHeight="1" x14ac:dyDescent="0.25">
      <c r="A28397" s="216">
        <v>45602</v>
      </c>
      <c r="B28397" s="217" t="s">
        <v>218</v>
      </c>
      <c r="C28397" s="218">
        <v>0</v>
      </c>
    </row>
    <row r="28398" spans="1:3" ht="15" customHeight="1" x14ac:dyDescent="0.25">
      <c r="A28398" s="216">
        <v>45603</v>
      </c>
      <c r="B28398" s="217" t="s">
        <v>218</v>
      </c>
      <c r="C28398" s="218">
        <v>0</v>
      </c>
    </row>
    <row r="28399" spans="1:3" ht="15" customHeight="1" x14ac:dyDescent="0.25">
      <c r="A28399" s="216">
        <v>45604</v>
      </c>
      <c r="B28399" s="217" t="s">
        <v>218</v>
      </c>
      <c r="C28399" s="218">
        <v>0</v>
      </c>
    </row>
    <row r="28400" spans="1:3" ht="15" customHeight="1" x14ac:dyDescent="0.25">
      <c r="A28400" s="216">
        <v>45607</v>
      </c>
      <c r="B28400" s="217" t="s">
        <v>218</v>
      </c>
      <c r="C28400" s="218">
        <v>0</v>
      </c>
    </row>
    <row r="28401" spans="1:3" ht="15" customHeight="1" x14ac:dyDescent="0.25">
      <c r="A28401" s="216">
        <v>45608</v>
      </c>
      <c r="B28401" s="217" t="s">
        <v>218</v>
      </c>
      <c r="C28401" s="218">
        <v>0</v>
      </c>
    </row>
    <row r="28402" spans="1:3" ht="15" customHeight="1" x14ac:dyDescent="0.25">
      <c r="A28402" s="216">
        <v>45609</v>
      </c>
      <c r="B28402" s="217" t="s">
        <v>218</v>
      </c>
      <c r="C28402" s="218">
        <v>0</v>
      </c>
    </row>
    <row r="28403" spans="1:3" ht="15" customHeight="1" x14ac:dyDescent="0.25">
      <c r="A28403" s="216">
        <v>45610</v>
      </c>
      <c r="B28403" s="217" t="s">
        <v>218</v>
      </c>
      <c r="C28403" s="218">
        <v>0</v>
      </c>
    </row>
    <row r="28404" spans="1:3" ht="15" customHeight="1" x14ac:dyDescent="0.25">
      <c r="A28404" s="216">
        <v>45611</v>
      </c>
      <c r="B28404" s="217" t="s">
        <v>218</v>
      </c>
      <c r="C28404" s="218">
        <v>0</v>
      </c>
    </row>
    <row r="28405" spans="1:3" ht="15" customHeight="1" x14ac:dyDescent="0.25">
      <c r="A28405" s="216">
        <v>45614</v>
      </c>
      <c r="B28405" s="217" t="s">
        <v>218</v>
      </c>
      <c r="C28405" s="218">
        <v>0</v>
      </c>
    </row>
    <row r="28406" spans="1:3" ht="15" customHeight="1" x14ac:dyDescent="0.25">
      <c r="A28406" s="216">
        <v>45615</v>
      </c>
      <c r="B28406" s="217" t="s">
        <v>218</v>
      </c>
      <c r="C28406" s="218">
        <v>0</v>
      </c>
    </row>
    <row r="28407" spans="1:3" ht="15" customHeight="1" x14ac:dyDescent="0.25">
      <c r="A28407" s="216">
        <v>45616</v>
      </c>
      <c r="B28407" s="217" t="s">
        <v>218</v>
      </c>
      <c r="C28407" s="218">
        <v>0</v>
      </c>
    </row>
    <row r="28408" spans="1:3" ht="15" customHeight="1" x14ac:dyDescent="0.25">
      <c r="A28408" s="216">
        <v>45617</v>
      </c>
      <c r="B28408" s="217" t="s">
        <v>218</v>
      </c>
      <c r="C28408" s="218">
        <v>0</v>
      </c>
    </row>
    <row r="28409" spans="1:3" ht="15" customHeight="1" x14ac:dyDescent="0.25">
      <c r="A28409" s="216">
        <v>45618</v>
      </c>
      <c r="B28409" s="217" t="s">
        <v>218</v>
      </c>
      <c r="C28409" s="218">
        <v>0</v>
      </c>
    </row>
    <row r="28410" spans="1:3" ht="15" customHeight="1" x14ac:dyDescent="0.25">
      <c r="A28410" s="216">
        <v>45621</v>
      </c>
      <c r="B28410" s="217" t="s">
        <v>218</v>
      </c>
      <c r="C28410" s="218">
        <v>0</v>
      </c>
    </row>
    <row r="28411" spans="1:3" ht="15" customHeight="1" x14ac:dyDescent="0.25">
      <c r="A28411" s="216">
        <v>45622</v>
      </c>
      <c r="B28411" s="217" t="s">
        <v>218</v>
      </c>
      <c r="C28411" s="218">
        <v>0</v>
      </c>
    </row>
    <row r="28412" spans="1:3" ht="15" customHeight="1" x14ac:dyDescent="0.25">
      <c r="A28412" s="216">
        <v>45623</v>
      </c>
      <c r="B28412" s="217" t="s">
        <v>218</v>
      </c>
      <c r="C28412" s="218">
        <v>0</v>
      </c>
    </row>
    <row r="28413" spans="1:3" ht="15" customHeight="1" x14ac:dyDescent="0.25">
      <c r="A28413" s="216">
        <v>45624</v>
      </c>
      <c r="B28413" s="217" t="s">
        <v>218</v>
      </c>
      <c r="C28413" s="218">
        <v>0</v>
      </c>
    </row>
    <row r="28414" spans="1:3" ht="15" customHeight="1" x14ac:dyDescent="0.25">
      <c r="A28414" s="216">
        <v>45625</v>
      </c>
      <c r="B28414" s="217" t="s">
        <v>218</v>
      </c>
      <c r="C28414" s="218">
        <v>0</v>
      </c>
    </row>
    <row r="28415" spans="1:3" ht="15" customHeight="1" x14ac:dyDescent="0.25">
      <c r="A28415" s="216">
        <v>45628</v>
      </c>
      <c r="B28415" s="217" t="s">
        <v>218</v>
      </c>
      <c r="C28415" s="218">
        <v>0</v>
      </c>
    </row>
    <row r="28416" spans="1:3" ht="15" customHeight="1" x14ac:dyDescent="0.25">
      <c r="A28416" s="216">
        <v>45629</v>
      </c>
      <c r="B28416" s="217" t="s">
        <v>218</v>
      </c>
      <c r="C28416" s="218">
        <v>0</v>
      </c>
    </row>
    <row r="28417" spans="1:3" ht="15" customHeight="1" x14ac:dyDescent="0.25">
      <c r="A28417" s="216">
        <v>45630</v>
      </c>
      <c r="B28417" s="217" t="s">
        <v>218</v>
      </c>
      <c r="C28417" s="218">
        <v>0</v>
      </c>
    </row>
    <row r="28418" spans="1:3" ht="15" customHeight="1" x14ac:dyDescent="0.25">
      <c r="A28418" s="216">
        <v>45631</v>
      </c>
      <c r="B28418" s="217" t="s">
        <v>218</v>
      </c>
      <c r="C28418" s="218">
        <v>0</v>
      </c>
    </row>
    <row r="28419" spans="1:3" ht="15" customHeight="1" x14ac:dyDescent="0.25">
      <c r="A28419" s="216">
        <v>45632</v>
      </c>
      <c r="B28419" s="217" t="s">
        <v>218</v>
      </c>
      <c r="C28419" s="218">
        <v>0</v>
      </c>
    </row>
    <row r="28420" spans="1:3" ht="15" customHeight="1" x14ac:dyDescent="0.25">
      <c r="A28420" s="216">
        <v>45635</v>
      </c>
      <c r="B28420" s="217" t="s">
        <v>218</v>
      </c>
      <c r="C28420" s="218">
        <v>0</v>
      </c>
    </row>
    <row r="28421" spans="1:3" ht="15" customHeight="1" x14ac:dyDescent="0.25">
      <c r="A28421" s="216">
        <v>45636</v>
      </c>
      <c r="B28421" s="217" t="s">
        <v>218</v>
      </c>
      <c r="C28421" s="218">
        <v>0</v>
      </c>
    </row>
    <row r="28422" spans="1:3" ht="15" customHeight="1" x14ac:dyDescent="0.25">
      <c r="A28422" s="216">
        <v>45637</v>
      </c>
      <c r="B28422" s="217" t="s">
        <v>218</v>
      </c>
      <c r="C28422" s="218">
        <v>0</v>
      </c>
    </row>
    <row r="28423" spans="1:3" ht="15" customHeight="1" x14ac:dyDescent="0.25">
      <c r="A28423" s="216">
        <v>45638</v>
      </c>
      <c r="B28423" s="217" t="s">
        <v>218</v>
      </c>
      <c r="C28423" s="218">
        <v>0</v>
      </c>
    </row>
    <row r="28424" spans="1:3" ht="15" customHeight="1" x14ac:dyDescent="0.25">
      <c r="A28424" s="216">
        <v>45639</v>
      </c>
      <c r="B28424" s="217" t="s">
        <v>218</v>
      </c>
      <c r="C28424" s="218">
        <v>0</v>
      </c>
    </row>
    <row r="28425" spans="1:3" ht="15" customHeight="1" x14ac:dyDescent="0.25">
      <c r="A28425" s="216">
        <v>45642</v>
      </c>
      <c r="B28425" s="217" t="s">
        <v>218</v>
      </c>
      <c r="C28425" s="218">
        <v>0</v>
      </c>
    </row>
    <row r="28426" spans="1:3" ht="15" customHeight="1" x14ac:dyDescent="0.25">
      <c r="A28426" s="216">
        <v>45643</v>
      </c>
      <c r="B28426" s="217" t="s">
        <v>218</v>
      </c>
      <c r="C28426" s="218">
        <v>0</v>
      </c>
    </row>
    <row r="28427" spans="1:3" ht="15" customHeight="1" x14ac:dyDescent="0.25">
      <c r="A28427" s="216">
        <v>45644</v>
      </c>
      <c r="B28427" s="217" t="s">
        <v>218</v>
      </c>
      <c r="C28427" s="218">
        <v>0</v>
      </c>
    </row>
    <row r="28428" spans="1:3" ht="15" customHeight="1" x14ac:dyDescent="0.25">
      <c r="A28428" s="216">
        <v>45645</v>
      </c>
      <c r="B28428" s="217" t="s">
        <v>218</v>
      </c>
      <c r="C28428" s="218">
        <v>0</v>
      </c>
    </row>
    <row r="28429" spans="1:3" ht="15" customHeight="1" x14ac:dyDescent="0.25">
      <c r="A28429" s="216">
        <v>45646</v>
      </c>
      <c r="B28429" s="217" t="s">
        <v>218</v>
      </c>
      <c r="C28429" s="218">
        <v>0</v>
      </c>
    </row>
    <row r="28430" spans="1:3" ht="15" customHeight="1" x14ac:dyDescent="0.25">
      <c r="A28430" s="216">
        <v>45649</v>
      </c>
      <c r="B28430" s="217" t="s">
        <v>218</v>
      </c>
      <c r="C28430" s="218">
        <v>0</v>
      </c>
    </row>
    <row r="28431" spans="1:3" ht="15" customHeight="1" x14ac:dyDescent="0.25">
      <c r="A28431" s="216">
        <v>45650</v>
      </c>
      <c r="B28431" s="217" t="s">
        <v>218</v>
      </c>
      <c r="C28431" s="218">
        <v>0</v>
      </c>
    </row>
    <row r="28432" spans="1:3" ht="15" customHeight="1" x14ac:dyDescent="0.25">
      <c r="A28432" s="216">
        <v>45651</v>
      </c>
      <c r="B28432" s="217" t="s">
        <v>218</v>
      </c>
      <c r="C28432" s="218">
        <v>0</v>
      </c>
    </row>
    <row r="28433" spans="1:3" ht="15" customHeight="1" x14ac:dyDescent="0.25">
      <c r="A28433" s="216">
        <v>45652</v>
      </c>
      <c r="B28433" s="217" t="s">
        <v>218</v>
      </c>
      <c r="C28433" s="218">
        <v>0</v>
      </c>
    </row>
    <row r="28434" spans="1:3" ht="15" customHeight="1" x14ac:dyDescent="0.25">
      <c r="A28434" s="216">
        <v>45653</v>
      </c>
      <c r="B28434" s="217" t="s">
        <v>218</v>
      </c>
      <c r="C28434" s="218">
        <v>0</v>
      </c>
    </row>
    <row r="28435" spans="1:3" ht="15" customHeight="1" x14ac:dyDescent="0.25">
      <c r="A28435" s="216">
        <v>45656</v>
      </c>
      <c r="B28435" s="217" t="s">
        <v>218</v>
      </c>
      <c r="C28435" s="218">
        <v>0</v>
      </c>
    </row>
    <row r="28436" spans="1:3" ht="15" customHeight="1" x14ac:dyDescent="0.25">
      <c r="A28436" s="216">
        <v>45657</v>
      </c>
      <c r="B28436" s="217" t="s">
        <v>218</v>
      </c>
      <c r="C28436" s="218">
        <v>0</v>
      </c>
    </row>
    <row r="28437" spans="1:3" ht="15" customHeight="1" x14ac:dyDescent="0.25">
      <c r="A28437" s="216">
        <v>45659</v>
      </c>
      <c r="B28437" s="217" t="s">
        <v>218</v>
      </c>
      <c r="C28437" s="218">
        <v>0</v>
      </c>
    </row>
    <row r="28438" spans="1:3" ht="15" customHeight="1" x14ac:dyDescent="0.25">
      <c r="A28438" s="216">
        <v>45660</v>
      </c>
      <c r="B28438" s="217" t="s">
        <v>218</v>
      </c>
      <c r="C28438" s="218">
        <v>0</v>
      </c>
    </row>
    <row r="28439" spans="1:3" ht="15" customHeight="1" x14ac:dyDescent="0.25">
      <c r="A28439" s="216">
        <v>45663</v>
      </c>
      <c r="B28439" s="217" t="s">
        <v>218</v>
      </c>
      <c r="C28439" s="218">
        <v>0</v>
      </c>
    </row>
    <row r="28440" spans="1:3" ht="15" customHeight="1" x14ac:dyDescent="0.25">
      <c r="A28440" s="216">
        <v>45664</v>
      </c>
      <c r="B28440" s="217" t="s">
        <v>218</v>
      </c>
      <c r="C28440" s="218">
        <v>0</v>
      </c>
    </row>
    <row r="28441" spans="1:3" ht="15" customHeight="1" x14ac:dyDescent="0.25">
      <c r="A28441" s="216">
        <v>45665</v>
      </c>
      <c r="B28441" s="217" t="s">
        <v>218</v>
      </c>
      <c r="C28441" s="218">
        <v>0</v>
      </c>
    </row>
    <row r="28442" spans="1:3" ht="15" customHeight="1" x14ac:dyDescent="0.25">
      <c r="A28442" s="216">
        <v>45666</v>
      </c>
      <c r="B28442" s="217" t="s">
        <v>218</v>
      </c>
      <c r="C28442" s="218">
        <v>0</v>
      </c>
    </row>
    <row r="28443" spans="1:3" ht="15" customHeight="1" x14ac:dyDescent="0.25">
      <c r="A28443" s="216">
        <v>45667</v>
      </c>
      <c r="B28443" s="217" t="s">
        <v>218</v>
      </c>
      <c r="C28443" s="218">
        <v>0</v>
      </c>
    </row>
    <row r="28444" spans="1:3" ht="15" customHeight="1" x14ac:dyDescent="0.25">
      <c r="A28444" s="216">
        <v>45670</v>
      </c>
      <c r="B28444" s="217" t="s">
        <v>218</v>
      </c>
      <c r="C28444" s="218">
        <v>0</v>
      </c>
    </row>
    <row r="28445" spans="1:3" ht="15" customHeight="1" x14ac:dyDescent="0.25">
      <c r="A28445" s="216">
        <v>45671</v>
      </c>
      <c r="B28445" s="217" t="s">
        <v>218</v>
      </c>
      <c r="C28445" s="218">
        <v>0</v>
      </c>
    </row>
    <row r="28446" spans="1:3" ht="15" customHeight="1" x14ac:dyDescent="0.25">
      <c r="A28446" s="216">
        <v>45672</v>
      </c>
      <c r="B28446" s="217" t="s">
        <v>218</v>
      </c>
      <c r="C28446" s="218">
        <v>0</v>
      </c>
    </row>
    <row r="28447" spans="1:3" ht="15" customHeight="1" x14ac:dyDescent="0.25">
      <c r="A28447" s="216">
        <v>45673</v>
      </c>
      <c r="B28447" s="217" t="s">
        <v>218</v>
      </c>
      <c r="C28447" s="218">
        <v>0</v>
      </c>
    </row>
    <row r="28448" spans="1:3" ht="15" customHeight="1" x14ac:dyDescent="0.25">
      <c r="A28448" s="216">
        <v>45674</v>
      </c>
      <c r="B28448" s="217" t="s">
        <v>218</v>
      </c>
      <c r="C28448" s="218">
        <v>0</v>
      </c>
    </row>
    <row r="28449" spans="1:3" ht="15" customHeight="1" x14ac:dyDescent="0.25">
      <c r="A28449" s="216">
        <v>45677</v>
      </c>
      <c r="B28449" s="217" t="s">
        <v>218</v>
      </c>
      <c r="C28449" s="218">
        <v>0</v>
      </c>
    </row>
    <row r="28450" spans="1:3" ht="15" customHeight="1" x14ac:dyDescent="0.25">
      <c r="A28450" s="216">
        <v>45678</v>
      </c>
      <c r="B28450" s="217" t="s">
        <v>218</v>
      </c>
      <c r="C28450" s="218">
        <v>0</v>
      </c>
    </row>
    <row r="28451" spans="1:3" ht="15" customHeight="1" x14ac:dyDescent="0.25">
      <c r="A28451" s="216">
        <v>45679</v>
      </c>
      <c r="B28451" s="217" t="s">
        <v>218</v>
      </c>
      <c r="C28451" s="218">
        <v>0</v>
      </c>
    </row>
    <row r="28452" spans="1:3" ht="15" customHeight="1" x14ac:dyDescent="0.25">
      <c r="A28452" s="216">
        <v>45680</v>
      </c>
      <c r="B28452" s="217" t="s">
        <v>218</v>
      </c>
      <c r="C28452" s="218">
        <v>0</v>
      </c>
    </row>
    <row r="28453" spans="1:3" ht="15" customHeight="1" x14ac:dyDescent="0.25">
      <c r="A28453" s="216">
        <v>45681</v>
      </c>
      <c r="B28453" s="217" t="s">
        <v>218</v>
      </c>
      <c r="C28453" s="218">
        <v>0</v>
      </c>
    </row>
    <row r="28454" spans="1:3" ht="15" customHeight="1" x14ac:dyDescent="0.25">
      <c r="A28454" s="216">
        <v>45684</v>
      </c>
      <c r="B28454" s="217" t="s">
        <v>218</v>
      </c>
      <c r="C28454" s="218">
        <v>0</v>
      </c>
    </row>
    <row r="28455" spans="1:3" ht="15" customHeight="1" x14ac:dyDescent="0.25">
      <c r="A28455" s="216">
        <v>45685</v>
      </c>
      <c r="B28455" s="217" t="s">
        <v>218</v>
      </c>
      <c r="C28455" s="218">
        <v>0</v>
      </c>
    </row>
    <row r="28456" spans="1:3" ht="15" customHeight="1" x14ac:dyDescent="0.25">
      <c r="A28456" s="216">
        <v>45686</v>
      </c>
      <c r="B28456" s="217" t="s">
        <v>218</v>
      </c>
      <c r="C28456" s="218">
        <v>0</v>
      </c>
    </row>
    <row r="28457" spans="1:3" ht="15" customHeight="1" x14ac:dyDescent="0.25">
      <c r="A28457" s="216">
        <v>45687</v>
      </c>
      <c r="B28457" s="217" t="s">
        <v>218</v>
      </c>
      <c r="C28457" s="218">
        <v>0</v>
      </c>
    </row>
    <row r="28458" spans="1:3" ht="15" customHeight="1" x14ac:dyDescent="0.25">
      <c r="A28458" s="216">
        <v>45688</v>
      </c>
      <c r="B28458" s="217" t="s">
        <v>218</v>
      </c>
      <c r="C28458" s="218">
        <v>0</v>
      </c>
    </row>
    <row r="28459" spans="1:3" ht="15" customHeight="1" x14ac:dyDescent="0.25">
      <c r="A28459" s="216">
        <v>45691</v>
      </c>
      <c r="B28459" s="217" t="s">
        <v>218</v>
      </c>
      <c r="C28459" s="218">
        <v>0</v>
      </c>
    </row>
    <row r="28460" spans="1:3" ht="15" customHeight="1" x14ac:dyDescent="0.25">
      <c r="A28460" s="216">
        <v>45692</v>
      </c>
      <c r="B28460" s="217" t="s">
        <v>218</v>
      </c>
      <c r="C28460" s="218">
        <v>0</v>
      </c>
    </row>
    <row r="28461" spans="1:3" ht="15" customHeight="1" x14ac:dyDescent="0.25">
      <c r="A28461" s="216">
        <v>45693</v>
      </c>
      <c r="B28461" s="217" t="s">
        <v>218</v>
      </c>
      <c r="C28461" s="218">
        <v>0</v>
      </c>
    </row>
    <row r="28462" spans="1:3" ht="15" customHeight="1" x14ac:dyDescent="0.25">
      <c r="A28462" s="216">
        <v>45694</v>
      </c>
      <c r="B28462" s="217" t="s">
        <v>218</v>
      </c>
      <c r="C28462" s="218">
        <v>0</v>
      </c>
    </row>
    <row r="28463" spans="1:3" ht="15" customHeight="1" x14ac:dyDescent="0.25">
      <c r="A28463" s="216">
        <v>45695</v>
      </c>
      <c r="B28463" s="217" t="s">
        <v>218</v>
      </c>
      <c r="C28463" s="218">
        <v>0</v>
      </c>
    </row>
    <row r="28464" spans="1:3" ht="15" customHeight="1" x14ac:dyDescent="0.25">
      <c r="A28464" s="216">
        <v>45698</v>
      </c>
      <c r="B28464" s="217" t="s">
        <v>218</v>
      </c>
      <c r="C28464" s="218">
        <v>0</v>
      </c>
    </row>
    <row r="28465" spans="1:3" ht="15" customHeight="1" x14ac:dyDescent="0.25">
      <c r="A28465" s="216">
        <v>45699</v>
      </c>
      <c r="B28465" s="217" t="s">
        <v>218</v>
      </c>
      <c r="C28465" s="218">
        <v>0</v>
      </c>
    </row>
    <row r="28466" spans="1:3" ht="15" customHeight="1" x14ac:dyDescent="0.25">
      <c r="A28466" s="216">
        <v>45700</v>
      </c>
      <c r="B28466" s="217" t="s">
        <v>218</v>
      </c>
      <c r="C28466" s="218">
        <v>0</v>
      </c>
    </row>
    <row r="28467" spans="1:3" ht="15" customHeight="1" x14ac:dyDescent="0.25">
      <c r="A28467" s="216">
        <v>45701</v>
      </c>
      <c r="B28467" s="217" t="s">
        <v>218</v>
      </c>
      <c r="C28467" s="218">
        <v>0</v>
      </c>
    </row>
    <row r="28468" spans="1:3" ht="15" customHeight="1" x14ac:dyDescent="0.25">
      <c r="A28468" s="216">
        <v>45702</v>
      </c>
      <c r="B28468" s="217" t="s">
        <v>218</v>
      </c>
      <c r="C28468" s="218">
        <v>0</v>
      </c>
    </row>
    <row r="28469" spans="1:3" ht="15" customHeight="1" x14ac:dyDescent="0.25">
      <c r="A28469" s="216">
        <v>45705</v>
      </c>
      <c r="B28469" s="217" t="s">
        <v>218</v>
      </c>
      <c r="C28469" s="218">
        <v>0</v>
      </c>
    </row>
    <row r="28470" spans="1:3" ht="15" customHeight="1" x14ac:dyDescent="0.25">
      <c r="A28470" s="216">
        <v>45706</v>
      </c>
      <c r="B28470" s="217" t="s">
        <v>218</v>
      </c>
      <c r="C28470" s="218">
        <v>0</v>
      </c>
    </row>
    <row r="28471" spans="1:3" ht="15" customHeight="1" x14ac:dyDescent="0.25">
      <c r="A28471" s="216">
        <v>45707</v>
      </c>
      <c r="B28471" s="217" t="s">
        <v>218</v>
      </c>
      <c r="C28471" s="218">
        <v>0</v>
      </c>
    </row>
    <row r="28472" spans="1:3" ht="15" customHeight="1" x14ac:dyDescent="0.25">
      <c r="A28472" s="216">
        <v>45708</v>
      </c>
      <c r="B28472" s="217" t="s">
        <v>218</v>
      </c>
      <c r="C28472" s="218">
        <v>0</v>
      </c>
    </row>
    <row r="28473" spans="1:3" ht="15" customHeight="1" x14ac:dyDescent="0.25">
      <c r="A28473" s="216">
        <v>45709</v>
      </c>
      <c r="B28473" s="217" t="s">
        <v>218</v>
      </c>
      <c r="C28473" s="218">
        <v>0</v>
      </c>
    </row>
    <row r="28474" spans="1:3" ht="15" customHeight="1" x14ac:dyDescent="0.25">
      <c r="A28474" s="216">
        <v>45712</v>
      </c>
      <c r="B28474" s="217" t="s">
        <v>218</v>
      </c>
      <c r="C28474" s="218">
        <v>0</v>
      </c>
    </row>
    <row r="28475" spans="1:3" ht="15" customHeight="1" x14ac:dyDescent="0.25">
      <c r="A28475" s="216">
        <v>45713</v>
      </c>
      <c r="B28475" s="217" t="s">
        <v>218</v>
      </c>
      <c r="C28475" s="218">
        <v>0</v>
      </c>
    </row>
    <row r="28476" spans="1:3" ht="15" customHeight="1" x14ac:dyDescent="0.25">
      <c r="A28476" s="216">
        <v>45714</v>
      </c>
      <c r="B28476" s="217" t="s">
        <v>218</v>
      </c>
      <c r="C28476" s="218">
        <v>0</v>
      </c>
    </row>
    <row r="28477" spans="1:3" ht="15" customHeight="1" x14ac:dyDescent="0.25">
      <c r="A28477" s="216">
        <v>45715</v>
      </c>
      <c r="B28477" s="217" t="s">
        <v>218</v>
      </c>
      <c r="C28477" s="218">
        <v>0</v>
      </c>
    </row>
    <row r="28478" spans="1:3" ht="15" customHeight="1" x14ac:dyDescent="0.25">
      <c r="A28478" s="216">
        <v>45716</v>
      </c>
      <c r="B28478" s="217" t="s">
        <v>218</v>
      </c>
      <c r="C28478" s="218">
        <v>0</v>
      </c>
    </row>
    <row r="28479" spans="1:3" ht="15" customHeight="1" x14ac:dyDescent="0.25">
      <c r="A28479" s="216">
        <v>45719</v>
      </c>
      <c r="B28479" s="217" t="s">
        <v>218</v>
      </c>
      <c r="C28479" s="218">
        <v>0</v>
      </c>
    </row>
    <row r="28480" spans="1:3" ht="15" customHeight="1" x14ac:dyDescent="0.25">
      <c r="A28480" s="216">
        <v>45720</v>
      </c>
      <c r="B28480" s="217" t="s">
        <v>218</v>
      </c>
      <c r="C28480" s="218">
        <v>0</v>
      </c>
    </row>
    <row r="28481" spans="1:3" ht="15" customHeight="1" x14ac:dyDescent="0.25">
      <c r="A28481" s="216">
        <v>45721</v>
      </c>
      <c r="B28481" s="217" t="s">
        <v>218</v>
      </c>
      <c r="C28481" s="218">
        <v>0</v>
      </c>
    </row>
    <row r="28482" spans="1:3" ht="15" customHeight="1" x14ac:dyDescent="0.25">
      <c r="A28482" s="216">
        <v>45722</v>
      </c>
      <c r="B28482" s="217" t="s">
        <v>218</v>
      </c>
      <c r="C28482" s="218">
        <v>0</v>
      </c>
    </row>
    <row r="28483" spans="1:3" ht="15" customHeight="1" x14ac:dyDescent="0.25">
      <c r="A28483" s="216">
        <v>45723</v>
      </c>
      <c r="B28483" s="217" t="s">
        <v>218</v>
      </c>
      <c r="C28483" s="218">
        <v>0</v>
      </c>
    </row>
    <row r="28484" spans="1:3" ht="15" customHeight="1" x14ac:dyDescent="0.25">
      <c r="A28484" s="216">
        <v>45726</v>
      </c>
      <c r="B28484" s="217" t="s">
        <v>218</v>
      </c>
      <c r="C28484" s="218">
        <v>0</v>
      </c>
    </row>
    <row r="28485" spans="1:3" ht="15" customHeight="1" x14ac:dyDescent="0.25">
      <c r="A28485" s="216">
        <v>45727</v>
      </c>
      <c r="B28485" s="217" t="s">
        <v>218</v>
      </c>
      <c r="C28485" s="218">
        <v>0</v>
      </c>
    </row>
    <row r="28486" spans="1:3" ht="15" customHeight="1" x14ac:dyDescent="0.25">
      <c r="A28486" s="216">
        <v>45728</v>
      </c>
      <c r="B28486" s="217" t="s">
        <v>218</v>
      </c>
      <c r="C28486" s="218">
        <v>0</v>
      </c>
    </row>
    <row r="28487" spans="1:3" ht="15" customHeight="1" x14ac:dyDescent="0.25">
      <c r="A28487" s="216">
        <v>45729</v>
      </c>
      <c r="B28487" s="217" t="s">
        <v>218</v>
      </c>
      <c r="C28487" s="218">
        <v>0</v>
      </c>
    </row>
    <row r="28488" spans="1:3" ht="15" customHeight="1" x14ac:dyDescent="0.25">
      <c r="A28488" s="216">
        <v>45730</v>
      </c>
      <c r="B28488" s="217" t="s">
        <v>218</v>
      </c>
      <c r="C28488" s="218">
        <v>0</v>
      </c>
    </row>
    <row r="28489" spans="1:3" ht="15" customHeight="1" x14ac:dyDescent="0.25">
      <c r="A28489" s="216">
        <v>45733</v>
      </c>
      <c r="B28489" s="217" t="s">
        <v>218</v>
      </c>
      <c r="C28489" s="218">
        <v>0</v>
      </c>
    </row>
    <row r="28490" spans="1:3" ht="15" customHeight="1" x14ac:dyDescent="0.25">
      <c r="A28490" s="216">
        <v>45734</v>
      </c>
      <c r="B28490" s="217" t="s">
        <v>218</v>
      </c>
      <c r="C28490" s="218">
        <v>0</v>
      </c>
    </row>
    <row r="28491" spans="1:3" ht="15" customHeight="1" x14ac:dyDescent="0.25">
      <c r="A28491" s="216">
        <v>45735</v>
      </c>
      <c r="B28491" s="217" t="s">
        <v>218</v>
      </c>
      <c r="C28491" s="218">
        <v>0</v>
      </c>
    </row>
    <row r="28492" spans="1:3" ht="15" customHeight="1" x14ac:dyDescent="0.25">
      <c r="A28492" s="216">
        <v>45736</v>
      </c>
      <c r="B28492" s="217" t="s">
        <v>218</v>
      </c>
      <c r="C28492" s="218">
        <v>0</v>
      </c>
    </row>
    <row r="28493" spans="1:3" ht="15" customHeight="1" x14ac:dyDescent="0.25">
      <c r="A28493" s="216">
        <v>45737</v>
      </c>
      <c r="B28493" s="217" t="s">
        <v>218</v>
      </c>
      <c r="C28493" s="218">
        <v>0</v>
      </c>
    </row>
    <row r="28494" spans="1:3" ht="15" customHeight="1" x14ac:dyDescent="0.25">
      <c r="A28494" s="216">
        <v>45740</v>
      </c>
      <c r="B28494" s="217" t="s">
        <v>218</v>
      </c>
      <c r="C28494" s="218">
        <v>0</v>
      </c>
    </row>
    <row r="28495" spans="1:3" ht="15" customHeight="1" x14ac:dyDescent="0.25">
      <c r="A28495" s="216">
        <v>45741</v>
      </c>
      <c r="B28495" s="217" t="s">
        <v>218</v>
      </c>
      <c r="C28495" s="218">
        <v>0</v>
      </c>
    </row>
    <row r="28496" spans="1:3" ht="15" customHeight="1" x14ac:dyDescent="0.25">
      <c r="A28496" s="216">
        <v>45742</v>
      </c>
      <c r="B28496" s="217" t="s">
        <v>218</v>
      </c>
      <c r="C28496" s="218">
        <v>0</v>
      </c>
    </row>
    <row r="28497" spans="1:3" ht="15" customHeight="1" x14ac:dyDescent="0.25">
      <c r="A28497" s="216">
        <v>45743</v>
      </c>
      <c r="B28497" s="217" t="s">
        <v>218</v>
      </c>
      <c r="C28497" s="218">
        <v>0</v>
      </c>
    </row>
    <row r="28498" spans="1:3" ht="15" customHeight="1" x14ac:dyDescent="0.25">
      <c r="A28498" s="216">
        <v>45744</v>
      </c>
      <c r="B28498" s="217" t="s">
        <v>218</v>
      </c>
      <c r="C28498" s="218">
        <v>0</v>
      </c>
    </row>
    <row r="28499" spans="1:3" ht="15" customHeight="1" x14ac:dyDescent="0.25">
      <c r="A28499" s="216">
        <v>45747</v>
      </c>
      <c r="B28499" s="217" t="s">
        <v>218</v>
      </c>
      <c r="C28499" s="218">
        <v>0</v>
      </c>
    </row>
    <row r="28500" spans="1:3" ht="15" customHeight="1" x14ac:dyDescent="0.25">
      <c r="A28500" s="216">
        <v>45748</v>
      </c>
      <c r="B28500" s="217" t="s">
        <v>218</v>
      </c>
      <c r="C28500" s="218">
        <v>0</v>
      </c>
    </row>
    <row r="28501" spans="1:3" ht="15" customHeight="1" x14ac:dyDescent="0.25">
      <c r="A28501" s="216">
        <v>45749</v>
      </c>
      <c r="B28501" s="217" t="s">
        <v>218</v>
      </c>
      <c r="C28501" s="218">
        <v>0</v>
      </c>
    </row>
    <row r="28502" spans="1:3" ht="15" customHeight="1" x14ac:dyDescent="0.25">
      <c r="A28502" s="216">
        <v>45750</v>
      </c>
      <c r="B28502" s="217" t="s">
        <v>218</v>
      </c>
      <c r="C28502" s="218">
        <v>0</v>
      </c>
    </row>
    <row r="28503" spans="1:3" ht="15" customHeight="1" x14ac:dyDescent="0.25">
      <c r="A28503" s="216">
        <v>45751</v>
      </c>
      <c r="B28503" s="217" t="s">
        <v>218</v>
      </c>
      <c r="C28503" s="218">
        <v>0</v>
      </c>
    </row>
    <row r="28504" spans="1:3" ht="15" customHeight="1" x14ac:dyDescent="0.25">
      <c r="A28504" s="216">
        <v>45754</v>
      </c>
      <c r="B28504" s="217" t="s">
        <v>218</v>
      </c>
      <c r="C28504" s="218">
        <v>0</v>
      </c>
    </row>
    <row r="28505" spans="1:3" ht="15" customHeight="1" x14ac:dyDescent="0.25">
      <c r="A28505" s="216">
        <v>45755</v>
      </c>
      <c r="B28505" s="217" t="s">
        <v>218</v>
      </c>
      <c r="C28505" s="218">
        <v>0</v>
      </c>
    </row>
    <row r="28506" spans="1:3" ht="15" customHeight="1" x14ac:dyDescent="0.25">
      <c r="A28506" s="216">
        <v>45756</v>
      </c>
      <c r="B28506" s="217" t="s">
        <v>218</v>
      </c>
      <c r="C28506" s="218">
        <v>0</v>
      </c>
    </row>
    <row r="28507" spans="1:3" ht="15" customHeight="1" x14ac:dyDescent="0.25">
      <c r="A28507" s="216">
        <v>45757</v>
      </c>
      <c r="B28507" s="217" t="s">
        <v>218</v>
      </c>
      <c r="C28507" s="218">
        <v>0</v>
      </c>
    </row>
    <row r="28508" spans="1:3" ht="15" customHeight="1" x14ac:dyDescent="0.25">
      <c r="A28508" s="216">
        <v>45758</v>
      </c>
      <c r="B28508" s="217" t="s">
        <v>218</v>
      </c>
      <c r="C28508" s="218">
        <v>0</v>
      </c>
    </row>
    <row r="28509" spans="1:3" ht="15" customHeight="1" x14ac:dyDescent="0.25">
      <c r="A28509" s="216">
        <v>45761</v>
      </c>
      <c r="B28509" s="217" t="s">
        <v>218</v>
      </c>
      <c r="C28509" s="218">
        <v>0</v>
      </c>
    </row>
    <row r="28510" spans="1:3" ht="15" customHeight="1" x14ac:dyDescent="0.25">
      <c r="A28510" s="216">
        <v>45762</v>
      </c>
      <c r="B28510" s="217" t="s">
        <v>218</v>
      </c>
      <c r="C28510" s="218">
        <v>0</v>
      </c>
    </row>
    <row r="28511" spans="1:3" ht="15" customHeight="1" x14ac:dyDescent="0.25">
      <c r="A28511" s="216">
        <v>45763</v>
      </c>
      <c r="B28511" s="217" t="s">
        <v>218</v>
      </c>
      <c r="C28511" s="218">
        <v>0</v>
      </c>
    </row>
    <row r="28512" spans="1:3" ht="15" customHeight="1" x14ac:dyDescent="0.25">
      <c r="A28512" s="216">
        <v>45764</v>
      </c>
      <c r="B28512" s="217" t="s">
        <v>218</v>
      </c>
      <c r="C28512" s="218">
        <v>0</v>
      </c>
    </row>
    <row r="28513" spans="1:3" ht="15" customHeight="1" x14ac:dyDescent="0.25">
      <c r="A28513" s="216">
        <v>45769</v>
      </c>
      <c r="B28513" s="217" t="s">
        <v>218</v>
      </c>
      <c r="C28513" s="218">
        <v>0</v>
      </c>
    </row>
    <row r="28514" spans="1:3" ht="15" customHeight="1" x14ac:dyDescent="0.25">
      <c r="A28514" s="216">
        <v>45770</v>
      </c>
      <c r="B28514" s="217" t="s">
        <v>218</v>
      </c>
      <c r="C28514" s="218">
        <v>0</v>
      </c>
    </row>
    <row r="28515" spans="1:3" ht="15" customHeight="1" x14ac:dyDescent="0.25">
      <c r="A28515" s="216">
        <v>45771</v>
      </c>
      <c r="B28515" s="217" t="s">
        <v>218</v>
      </c>
      <c r="C28515" s="218">
        <v>0</v>
      </c>
    </row>
    <row r="28516" spans="1:3" ht="15" customHeight="1" x14ac:dyDescent="0.25">
      <c r="A28516" s="216">
        <v>45772</v>
      </c>
      <c r="B28516" s="217" t="s">
        <v>218</v>
      </c>
      <c r="C28516" s="218">
        <v>0</v>
      </c>
    </row>
    <row r="28517" spans="1:3" ht="15" customHeight="1" x14ac:dyDescent="0.25">
      <c r="A28517" s="216">
        <v>45775</v>
      </c>
      <c r="B28517" s="217" t="s">
        <v>218</v>
      </c>
      <c r="C28517" s="218">
        <v>0</v>
      </c>
    </row>
    <row r="28518" spans="1:3" ht="15" customHeight="1" x14ac:dyDescent="0.25">
      <c r="A28518" s="216">
        <v>45776</v>
      </c>
      <c r="B28518" s="217" t="s">
        <v>218</v>
      </c>
      <c r="C28518" s="218">
        <v>0</v>
      </c>
    </row>
    <row r="28519" spans="1:3" ht="15" customHeight="1" x14ac:dyDescent="0.25">
      <c r="A28519" s="216">
        <v>45777</v>
      </c>
      <c r="B28519" s="217" t="s">
        <v>218</v>
      </c>
      <c r="C28519" s="218">
        <v>0</v>
      </c>
    </row>
    <row r="28520" spans="1:3" ht="15" customHeight="1" x14ac:dyDescent="0.25">
      <c r="A28520" s="216">
        <v>45778</v>
      </c>
      <c r="B28520" s="217" t="s">
        <v>218</v>
      </c>
      <c r="C28520" s="218">
        <v>0</v>
      </c>
    </row>
    <row r="28521" spans="1:3" ht="15" customHeight="1" x14ac:dyDescent="0.25">
      <c r="A28521" s="216">
        <v>45779</v>
      </c>
      <c r="B28521" s="217" t="s">
        <v>218</v>
      </c>
      <c r="C28521" s="218">
        <v>0</v>
      </c>
    </row>
    <row r="28522" spans="1:3" ht="15" customHeight="1" x14ac:dyDescent="0.25">
      <c r="A28522" s="216">
        <v>45783</v>
      </c>
      <c r="B28522" s="217" t="s">
        <v>218</v>
      </c>
      <c r="C28522" s="218">
        <v>0</v>
      </c>
    </row>
    <row r="28523" spans="1:3" ht="15" customHeight="1" x14ac:dyDescent="0.25">
      <c r="A28523" s="216">
        <v>45784</v>
      </c>
      <c r="B28523" s="217" t="s">
        <v>218</v>
      </c>
      <c r="C28523" s="218">
        <v>0</v>
      </c>
    </row>
    <row r="28524" spans="1:3" ht="15" customHeight="1" x14ac:dyDescent="0.25">
      <c r="A28524" s="216">
        <v>45785</v>
      </c>
      <c r="B28524" s="217" t="s">
        <v>218</v>
      </c>
      <c r="C28524" s="218">
        <v>0</v>
      </c>
    </row>
    <row r="28525" spans="1:3" ht="15" customHeight="1" x14ac:dyDescent="0.25">
      <c r="A28525" s="216">
        <v>45786</v>
      </c>
      <c r="B28525" s="217" t="s">
        <v>218</v>
      </c>
      <c r="C28525" s="218">
        <v>0</v>
      </c>
    </row>
    <row r="28526" spans="1:3" ht="15" customHeight="1" x14ac:dyDescent="0.25">
      <c r="A28526" s="216">
        <v>45789</v>
      </c>
      <c r="B28526" s="217" t="s">
        <v>218</v>
      </c>
      <c r="C28526" s="218">
        <v>0</v>
      </c>
    </row>
    <row r="28527" spans="1:3" ht="15" customHeight="1" x14ac:dyDescent="0.25">
      <c r="A28527" s="216">
        <v>45790</v>
      </c>
      <c r="B28527" s="217" t="s">
        <v>218</v>
      </c>
      <c r="C28527" s="218">
        <v>0</v>
      </c>
    </row>
    <row r="28528" spans="1:3" ht="15" customHeight="1" x14ac:dyDescent="0.25">
      <c r="A28528" s="216">
        <v>45791</v>
      </c>
      <c r="B28528" s="217" t="s">
        <v>218</v>
      </c>
      <c r="C28528" s="218">
        <v>0</v>
      </c>
    </row>
    <row r="28529" spans="1:3" ht="15" customHeight="1" x14ac:dyDescent="0.25">
      <c r="A28529" s="216">
        <v>45792</v>
      </c>
      <c r="B28529" s="217" t="s">
        <v>218</v>
      </c>
      <c r="C28529" s="218">
        <v>0</v>
      </c>
    </row>
    <row r="28530" spans="1:3" ht="15" customHeight="1" x14ac:dyDescent="0.25">
      <c r="A28530" s="216">
        <v>45793</v>
      </c>
      <c r="B28530" s="217" t="s">
        <v>218</v>
      </c>
      <c r="C28530" s="218">
        <v>0</v>
      </c>
    </row>
    <row r="28531" spans="1:3" ht="15" customHeight="1" x14ac:dyDescent="0.25">
      <c r="A28531" s="216">
        <v>45796</v>
      </c>
      <c r="B28531" s="217" t="s">
        <v>218</v>
      </c>
      <c r="C28531" s="218">
        <v>0</v>
      </c>
    </row>
    <row r="28532" spans="1:3" ht="15" customHeight="1" x14ac:dyDescent="0.25">
      <c r="A28532" s="216">
        <v>45797</v>
      </c>
      <c r="B28532" s="217" t="s">
        <v>218</v>
      </c>
      <c r="C28532" s="218">
        <v>0</v>
      </c>
    </row>
    <row r="28533" spans="1:3" ht="15" customHeight="1" x14ac:dyDescent="0.25">
      <c r="A28533" s="216">
        <v>45798</v>
      </c>
      <c r="B28533" s="217" t="s">
        <v>218</v>
      </c>
      <c r="C28533" s="218">
        <v>0</v>
      </c>
    </row>
    <row r="28534" spans="1:3" ht="15" customHeight="1" x14ac:dyDescent="0.25">
      <c r="A28534" s="216">
        <v>45799</v>
      </c>
      <c r="B28534" s="217" t="s">
        <v>218</v>
      </c>
      <c r="C28534" s="218">
        <v>0</v>
      </c>
    </row>
    <row r="28535" spans="1:3" ht="15" customHeight="1" x14ac:dyDescent="0.25">
      <c r="A28535" s="216">
        <v>45800</v>
      </c>
      <c r="B28535" s="217" t="s">
        <v>218</v>
      </c>
      <c r="C28535" s="218">
        <v>0</v>
      </c>
    </row>
    <row r="28536" spans="1:3" ht="15" customHeight="1" x14ac:dyDescent="0.25">
      <c r="A28536" s="216">
        <v>45804</v>
      </c>
      <c r="B28536" s="217" t="s">
        <v>218</v>
      </c>
      <c r="C28536" s="218">
        <v>0</v>
      </c>
    </row>
    <row r="28537" spans="1:3" ht="15" customHeight="1" x14ac:dyDescent="0.25">
      <c r="A28537" s="216">
        <v>45805</v>
      </c>
      <c r="B28537" s="217" t="s">
        <v>218</v>
      </c>
      <c r="C28537" s="218">
        <v>0</v>
      </c>
    </row>
    <row r="28538" spans="1:3" ht="15" customHeight="1" x14ac:dyDescent="0.25">
      <c r="A28538" s="216">
        <v>45806</v>
      </c>
      <c r="B28538" s="217" t="s">
        <v>218</v>
      </c>
      <c r="C28538" s="218">
        <v>0</v>
      </c>
    </row>
    <row r="28539" spans="1:3" ht="15" customHeight="1" x14ac:dyDescent="0.25">
      <c r="A28539" s="216">
        <v>45807</v>
      </c>
      <c r="B28539" s="217" t="s">
        <v>218</v>
      </c>
      <c r="C28539" s="218">
        <v>0</v>
      </c>
    </row>
    <row r="28540" spans="1:3" ht="15" customHeight="1" x14ac:dyDescent="0.25">
      <c r="A28540" s="216">
        <v>45810</v>
      </c>
      <c r="B28540" s="217" t="s">
        <v>218</v>
      </c>
      <c r="C28540" s="218">
        <v>0</v>
      </c>
    </row>
    <row r="28541" spans="1:3" ht="15" customHeight="1" x14ac:dyDescent="0.25">
      <c r="A28541" s="216">
        <v>45811</v>
      </c>
      <c r="B28541" s="217" t="s">
        <v>218</v>
      </c>
      <c r="C28541" s="218">
        <v>0</v>
      </c>
    </row>
    <row r="28542" spans="1:3" ht="15" customHeight="1" x14ac:dyDescent="0.25">
      <c r="A28542" s="216">
        <v>45812</v>
      </c>
      <c r="B28542" s="217" t="s">
        <v>218</v>
      </c>
      <c r="C28542" s="218">
        <v>0</v>
      </c>
    </row>
    <row r="28543" spans="1:3" ht="15" customHeight="1" x14ac:dyDescent="0.25">
      <c r="A28543" s="216">
        <v>45813</v>
      </c>
      <c r="B28543" s="217" t="s">
        <v>218</v>
      </c>
      <c r="C28543" s="218">
        <v>0</v>
      </c>
    </row>
    <row r="28544" spans="1:3" ht="15" customHeight="1" x14ac:dyDescent="0.25">
      <c r="A28544" s="216">
        <v>45814</v>
      </c>
      <c r="B28544" s="217" t="s">
        <v>218</v>
      </c>
      <c r="C28544" s="218">
        <v>0</v>
      </c>
    </row>
    <row r="28545" spans="1:3" ht="15" customHeight="1" x14ac:dyDescent="0.25">
      <c r="A28545" s="216">
        <v>45817</v>
      </c>
      <c r="B28545" s="217" t="s">
        <v>218</v>
      </c>
      <c r="C28545" s="218">
        <v>0</v>
      </c>
    </row>
    <row r="28546" spans="1:3" ht="15" customHeight="1" x14ac:dyDescent="0.25">
      <c r="A28546" s="216">
        <v>45818</v>
      </c>
      <c r="B28546" s="217" t="s">
        <v>218</v>
      </c>
      <c r="C28546" s="218">
        <v>0</v>
      </c>
    </row>
    <row r="28547" spans="1:3" ht="15" customHeight="1" x14ac:dyDescent="0.25">
      <c r="A28547" s="216">
        <v>45819</v>
      </c>
      <c r="B28547" s="217" t="s">
        <v>218</v>
      </c>
      <c r="C28547" s="218">
        <v>0</v>
      </c>
    </row>
    <row r="28548" spans="1:3" ht="15" customHeight="1" x14ac:dyDescent="0.25">
      <c r="A28548" s="216">
        <v>45820</v>
      </c>
      <c r="B28548" s="217" t="s">
        <v>218</v>
      </c>
      <c r="C28548" s="218">
        <v>0</v>
      </c>
    </row>
    <row r="28549" spans="1:3" ht="15" customHeight="1" x14ac:dyDescent="0.25">
      <c r="A28549" s="216">
        <v>45821</v>
      </c>
      <c r="B28549" s="217" t="s">
        <v>218</v>
      </c>
      <c r="C28549" s="218">
        <v>0</v>
      </c>
    </row>
    <row r="28550" spans="1:3" ht="15" customHeight="1" x14ac:dyDescent="0.25">
      <c r="A28550" s="216">
        <v>45824</v>
      </c>
      <c r="B28550" s="217" t="s">
        <v>218</v>
      </c>
      <c r="C28550" s="218">
        <v>0</v>
      </c>
    </row>
    <row r="28551" spans="1:3" ht="15" customHeight="1" x14ac:dyDescent="0.25">
      <c r="A28551" s="216">
        <v>45825</v>
      </c>
      <c r="B28551" s="217" t="s">
        <v>218</v>
      </c>
      <c r="C28551" s="218">
        <v>0</v>
      </c>
    </row>
    <row r="28552" spans="1:3" ht="15" customHeight="1" x14ac:dyDescent="0.25">
      <c r="A28552" s="216">
        <v>45826</v>
      </c>
      <c r="B28552" s="217" t="s">
        <v>218</v>
      </c>
      <c r="C28552" s="218">
        <v>0</v>
      </c>
    </row>
    <row r="28553" spans="1:3" ht="15" customHeight="1" x14ac:dyDescent="0.25">
      <c r="A28553" s="216">
        <v>45827</v>
      </c>
      <c r="B28553" s="217" t="s">
        <v>218</v>
      </c>
      <c r="C28553" s="218">
        <v>0</v>
      </c>
    </row>
    <row r="28554" spans="1:3" ht="15" customHeight="1" x14ac:dyDescent="0.25">
      <c r="A28554" s="216">
        <v>45828</v>
      </c>
      <c r="B28554" s="217" t="s">
        <v>218</v>
      </c>
      <c r="C28554" s="218">
        <v>0</v>
      </c>
    </row>
    <row r="28555" spans="1:3" ht="15" customHeight="1" x14ac:dyDescent="0.25">
      <c r="A28555" s="216">
        <v>45831</v>
      </c>
      <c r="B28555" s="217" t="s">
        <v>218</v>
      </c>
      <c r="C28555" s="218">
        <v>0</v>
      </c>
    </row>
    <row r="28556" spans="1:3" ht="15" customHeight="1" x14ac:dyDescent="0.25">
      <c r="A28556" s="216">
        <v>45832</v>
      </c>
      <c r="B28556" s="217" t="s">
        <v>218</v>
      </c>
      <c r="C28556" s="218">
        <v>0</v>
      </c>
    </row>
    <row r="28557" spans="1:3" ht="15" customHeight="1" x14ac:dyDescent="0.25">
      <c r="A28557" s="216">
        <v>45833</v>
      </c>
      <c r="B28557" s="217" t="s">
        <v>218</v>
      </c>
      <c r="C28557" s="218">
        <v>0</v>
      </c>
    </row>
    <row r="28558" spans="1:3" ht="15" customHeight="1" x14ac:dyDescent="0.25">
      <c r="A28558" s="216">
        <v>45834</v>
      </c>
      <c r="B28558" s="217" t="s">
        <v>218</v>
      </c>
      <c r="C28558" s="218">
        <v>0</v>
      </c>
    </row>
    <row r="28559" spans="1:3" ht="15" customHeight="1" x14ac:dyDescent="0.25">
      <c r="A28559" s="216">
        <v>45835</v>
      </c>
      <c r="B28559" s="217" t="s">
        <v>218</v>
      </c>
      <c r="C28559" s="218">
        <v>0</v>
      </c>
    </row>
    <row r="28560" spans="1:3" ht="15" customHeight="1" x14ac:dyDescent="0.25">
      <c r="A28560" s="216">
        <v>45838</v>
      </c>
      <c r="B28560" s="217" t="s">
        <v>218</v>
      </c>
      <c r="C28560" s="218">
        <v>0</v>
      </c>
    </row>
    <row r="28561" spans="1:3" ht="15" customHeight="1" x14ac:dyDescent="0.25">
      <c r="A28561" s="216">
        <v>45839</v>
      </c>
      <c r="B28561" s="217" t="s">
        <v>218</v>
      </c>
      <c r="C28561" s="218">
        <v>0</v>
      </c>
    </row>
    <row r="28562" spans="1:3" ht="15" customHeight="1" x14ac:dyDescent="0.25">
      <c r="A28562" s="216">
        <v>45840</v>
      </c>
      <c r="B28562" s="217" t="s">
        <v>218</v>
      </c>
      <c r="C28562" s="218">
        <v>0</v>
      </c>
    </row>
    <row r="28563" spans="1:3" ht="15" customHeight="1" x14ac:dyDescent="0.25">
      <c r="A28563" s="216">
        <v>45841</v>
      </c>
      <c r="B28563" s="217" t="s">
        <v>218</v>
      </c>
      <c r="C28563" s="218">
        <v>0</v>
      </c>
    </row>
    <row r="28564" spans="1:3" ht="15" customHeight="1" x14ac:dyDescent="0.25">
      <c r="A28564" s="216">
        <v>45842</v>
      </c>
      <c r="B28564" s="217" t="s">
        <v>218</v>
      </c>
      <c r="C28564" s="218">
        <v>0</v>
      </c>
    </row>
    <row r="28565" spans="1:3" ht="15" customHeight="1" x14ac:dyDescent="0.25">
      <c r="A28565" s="216">
        <v>45845</v>
      </c>
      <c r="B28565" s="217" t="s">
        <v>218</v>
      </c>
      <c r="C28565" s="218">
        <v>0</v>
      </c>
    </row>
    <row r="28566" spans="1:3" ht="15" customHeight="1" x14ac:dyDescent="0.25">
      <c r="A28566" s="216">
        <v>45846</v>
      </c>
      <c r="B28566" s="217" t="s">
        <v>218</v>
      </c>
      <c r="C28566" s="218">
        <v>0</v>
      </c>
    </row>
    <row r="28567" spans="1:3" ht="15" customHeight="1" x14ac:dyDescent="0.25">
      <c r="A28567" s="216">
        <v>45847</v>
      </c>
      <c r="B28567" s="217" t="s">
        <v>218</v>
      </c>
      <c r="C28567" s="218">
        <v>0</v>
      </c>
    </row>
    <row r="28568" spans="1:3" ht="15" customHeight="1" x14ac:dyDescent="0.25">
      <c r="A28568" s="216">
        <v>45848</v>
      </c>
      <c r="B28568" s="217" t="s">
        <v>218</v>
      </c>
      <c r="C28568" s="218">
        <v>0</v>
      </c>
    </row>
    <row r="28569" spans="1:3" ht="15" customHeight="1" x14ac:dyDescent="0.25">
      <c r="A28569" s="216">
        <v>45849</v>
      </c>
      <c r="B28569" s="217" t="s">
        <v>218</v>
      </c>
      <c r="C28569" s="218">
        <v>0</v>
      </c>
    </row>
    <row r="28570" spans="1:3" ht="15" customHeight="1" x14ac:dyDescent="0.25">
      <c r="A28570" s="216">
        <v>45852</v>
      </c>
      <c r="B28570" s="217" t="s">
        <v>218</v>
      </c>
      <c r="C28570" s="218">
        <v>0</v>
      </c>
    </row>
    <row r="28571" spans="1:3" ht="15" customHeight="1" x14ac:dyDescent="0.25">
      <c r="A28571" s="216">
        <v>45853</v>
      </c>
      <c r="B28571" s="217" t="s">
        <v>218</v>
      </c>
      <c r="C28571" s="218">
        <v>0</v>
      </c>
    </row>
    <row r="28572" spans="1:3" ht="15" customHeight="1" x14ac:dyDescent="0.25">
      <c r="A28572" s="216">
        <v>45854</v>
      </c>
      <c r="B28572" s="217" t="s">
        <v>218</v>
      </c>
      <c r="C28572" s="218">
        <v>0</v>
      </c>
    </row>
    <row r="28573" spans="1:3" ht="15" customHeight="1" x14ac:dyDescent="0.25">
      <c r="A28573" s="216">
        <v>45855</v>
      </c>
      <c r="B28573" s="217" t="s">
        <v>218</v>
      </c>
      <c r="C28573" s="218">
        <v>0</v>
      </c>
    </row>
    <row r="28574" spans="1:3" ht="15" customHeight="1" x14ac:dyDescent="0.25">
      <c r="A28574" s="216">
        <v>45856</v>
      </c>
      <c r="B28574" s="217" t="s">
        <v>218</v>
      </c>
      <c r="C28574" s="218">
        <v>0</v>
      </c>
    </row>
    <row r="28575" spans="1:3" ht="15" customHeight="1" x14ac:dyDescent="0.25">
      <c r="A28575" s="216">
        <v>45859</v>
      </c>
      <c r="B28575" s="217" t="s">
        <v>218</v>
      </c>
      <c r="C28575" s="218">
        <v>0</v>
      </c>
    </row>
    <row r="28576" spans="1:3" ht="15" customHeight="1" x14ac:dyDescent="0.25">
      <c r="A28576" s="216">
        <v>45860</v>
      </c>
      <c r="B28576" s="217" t="s">
        <v>218</v>
      </c>
      <c r="C28576" s="218">
        <v>0</v>
      </c>
    </row>
    <row r="28577" spans="1:3" ht="15" customHeight="1" x14ac:dyDescent="0.25">
      <c r="A28577" s="216">
        <v>45861</v>
      </c>
      <c r="B28577" s="217" t="s">
        <v>218</v>
      </c>
      <c r="C28577" s="218">
        <v>0</v>
      </c>
    </row>
    <row r="28578" spans="1:3" ht="15" customHeight="1" x14ac:dyDescent="0.25">
      <c r="A28578" s="216">
        <v>45862</v>
      </c>
      <c r="B28578" s="217" t="s">
        <v>218</v>
      </c>
      <c r="C28578" s="218">
        <v>0</v>
      </c>
    </row>
    <row r="28579" spans="1:3" ht="15" customHeight="1" x14ac:dyDescent="0.25">
      <c r="A28579" s="216">
        <v>45863</v>
      </c>
      <c r="B28579" s="217" t="s">
        <v>218</v>
      </c>
      <c r="C28579" s="218">
        <v>0</v>
      </c>
    </row>
    <row r="28580" spans="1:3" ht="15" customHeight="1" x14ac:dyDescent="0.25">
      <c r="A28580" s="216">
        <v>45866</v>
      </c>
      <c r="B28580" s="217" t="s">
        <v>218</v>
      </c>
      <c r="C28580" s="218">
        <v>0</v>
      </c>
    </row>
    <row r="28581" spans="1:3" ht="15" customHeight="1" x14ac:dyDescent="0.25">
      <c r="A28581" s="216">
        <v>45867</v>
      </c>
      <c r="B28581" s="217" t="s">
        <v>218</v>
      </c>
      <c r="C28581" s="218">
        <v>0</v>
      </c>
    </row>
    <row r="28582" spans="1:3" ht="15" customHeight="1" x14ac:dyDescent="0.25">
      <c r="A28582" s="216">
        <v>45868</v>
      </c>
      <c r="B28582" s="217" t="s">
        <v>218</v>
      </c>
      <c r="C28582" s="218">
        <v>0</v>
      </c>
    </row>
    <row r="28583" spans="1:3" ht="15" customHeight="1" x14ac:dyDescent="0.25">
      <c r="A28583" s="216">
        <v>45869</v>
      </c>
      <c r="B28583" s="217" t="s">
        <v>218</v>
      </c>
      <c r="C28583" s="218">
        <v>0</v>
      </c>
    </row>
    <row r="28584" spans="1:3" ht="15" customHeight="1" x14ac:dyDescent="0.25">
      <c r="A28584" s="216">
        <v>45870</v>
      </c>
      <c r="B28584" s="217" t="s">
        <v>218</v>
      </c>
      <c r="C28584" s="218">
        <v>0</v>
      </c>
    </row>
    <row r="28585" spans="1:3" ht="15" customHeight="1" x14ac:dyDescent="0.25">
      <c r="A28585" s="216">
        <v>45873</v>
      </c>
      <c r="B28585" s="217" t="s">
        <v>218</v>
      </c>
      <c r="C28585" s="218">
        <v>0</v>
      </c>
    </row>
    <row r="28586" spans="1:3" ht="15" customHeight="1" x14ac:dyDescent="0.25">
      <c r="A28586" s="216">
        <v>45874</v>
      </c>
      <c r="B28586" s="217" t="s">
        <v>218</v>
      </c>
      <c r="C28586" s="218">
        <v>0</v>
      </c>
    </row>
    <row r="28587" spans="1:3" ht="15" customHeight="1" x14ac:dyDescent="0.25">
      <c r="A28587" s="216">
        <v>45875</v>
      </c>
      <c r="B28587" s="217" t="s">
        <v>218</v>
      </c>
      <c r="C28587" s="218">
        <v>0</v>
      </c>
    </row>
    <row r="28588" spans="1:3" ht="15" customHeight="1" x14ac:dyDescent="0.25">
      <c r="A28588" s="216">
        <v>45876</v>
      </c>
      <c r="B28588" s="217" t="s">
        <v>218</v>
      </c>
      <c r="C28588" s="218">
        <v>0</v>
      </c>
    </row>
    <row r="28589" spans="1:3" ht="15" customHeight="1" x14ac:dyDescent="0.25">
      <c r="A28589" s="216">
        <v>45877</v>
      </c>
      <c r="B28589" s="217" t="s">
        <v>218</v>
      </c>
      <c r="C28589" s="218">
        <v>0</v>
      </c>
    </row>
    <row r="28590" spans="1:3" ht="15" customHeight="1" x14ac:dyDescent="0.25">
      <c r="A28590" s="216">
        <v>45880</v>
      </c>
      <c r="B28590" s="217" t="s">
        <v>218</v>
      </c>
      <c r="C28590" s="218">
        <v>0</v>
      </c>
    </row>
    <row r="28591" spans="1:3" ht="15" customHeight="1" x14ac:dyDescent="0.25">
      <c r="A28591" s="216">
        <v>45881</v>
      </c>
      <c r="B28591" s="217" t="s">
        <v>218</v>
      </c>
      <c r="C28591" s="218">
        <v>0</v>
      </c>
    </row>
    <row r="28592" spans="1:3" ht="15" customHeight="1" x14ac:dyDescent="0.25">
      <c r="A28592" s="216">
        <v>45882</v>
      </c>
      <c r="B28592" s="217" t="s">
        <v>218</v>
      </c>
      <c r="C28592" s="218">
        <v>0</v>
      </c>
    </row>
    <row r="28593" spans="1:3" ht="15" customHeight="1" x14ac:dyDescent="0.25">
      <c r="A28593" s="216">
        <v>45883</v>
      </c>
      <c r="B28593" s="217" t="s">
        <v>218</v>
      </c>
      <c r="C28593" s="218">
        <v>0</v>
      </c>
    </row>
    <row r="28594" spans="1:3" ht="15" customHeight="1" x14ac:dyDescent="0.25">
      <c r="A28594" s="216">
        <v>45884</v>
      </c>
      <c r="B28594" s="217" t="s">
        <v>218</v>
      </c>
      <c r="C28594" s="218">
        <v>0</v>
      </c>
    </row>
    <row r="28595" spans="1:3" ht="15" customHeight="1" x14ac:dyDescent="0.25">
      <c r="A28595" s="216">
        <v>45887</v>
      </c>
      <c r="B28595" s="217" t="s">
        <v>218</v>
      </c>
      <c r="C28595" s="218">
        <v>0</v>
      </c>
    </row>
    <row r="28596" spans="1:3" ht="15" customHeight="1" x14ac:dyDescent="0.25">
      <c r="A28596" s="216">
        <v>45888</v>
      </c>
      <c r="B28596" s="217" t="s">
        <v>218</v>
      </c>
      <c r="C28596" s="218">
        <v>0</v>
      </c>
    </row>
    <row r="28597" spans="1:3" ht="15" customHeight="1" x14ac:dyDescent="0.25">
      <c r="A28597" s="216">
        <v>45889</v>
      </c>
      <c r="B28597" s="217" t="s">
        <v>218</v>
      </c>
      <c r="C28597" s="218">
        <v>0</v>
      </c>
    </row>
    <row r="28598" spans="1:3" ht="15" customHeight="1" x14ac:dyDescent="0.25">
      <c r="A28598" s="216">
        <v>45890</v>
      </c>
      <c r="B28598" s="217" t="s">
        <v>218</v>
      </c>
      <c r="C28598" s="218">
        <v>0</v>
      </c>
    </row>
    <row r="28599" spans="1:3" ht="15" customHeight="1" x14ac:dyDescent="0.25">
      <c r="A28599" s="216">
        <v>45891</v>
      </c>
      <c r="B28599" s="217" t="s">
        <v>218</v>
      </c>
      <c r="C28599" s="218">
        <v>0</v>
      </c>
    </row>
    <row r="28600" spans="1:3" ht="15" customHeight="1" x14ac:dyDescent="0.25">
      <c r="A28600" s="216">
        <v>45895</v>
      </c>
      <c r="B28600" s="217" t="s">
        <v>218</v>
      </c>
      <c r="C28600" s="218">
        <v>0</v>
      </c>
    </row>
    <row r="28601" spans="1:3" ht="15" customHeight="1" x14ac:dyDescent="0.25">
      <c r="A28601" s="216">
        <v>45896</v>
      </c>
      <c r="B28601" s="217" t="s">
        <v>218</v>
      </c>
      <c r="C28601" s="218">
        <v>0</v>
      </c>
    </row>
    <row r="28602" spans="1:3" ht="15" customHeight="1" x14ac:dyDescent="0.25">
      <c r="A28602" s="216">
        <v>45897</v>
      </c>
      <c r="B28602" s="217" t="s">
        <v>218</v>
      </c>
      <c r="C28602" s="218">
        <v>0</v>
      </c>
    </row>
    <row r="28603" spans="1:3" ht="15" customHeight="1" x14ac:dyDescent="0.25">
      <c r="A28603" s="216">
        <v>45898</v>
      </c>
      <c r="B28603" s="217" t="s">
        <v>218</v>
      </c>
      <c r="C28603" s="218">
        <v>0</v>
      </c>
    </row>
    <row r="28604" spans="1:3" ht="15" customHeight="1" x14ac:dyDescent="0.25">
      <c r="A28604" s="216">
        <v>45901</v>
      </c>
      <c r="B28604" s="217" t="s">
        <v>218</v>
      </c>
      <c r="C28604" s="218">
        <v>0</v>
      </c>
    </row>
    <row r="28605" spans="1:3" ht="15" customHeight="1" x14ac:dyDescent="0.25">
      <c r="A28605" s="216">
        <v>45902</v>
      </c>
      <c r="B28605" s="217" t="s">
        <v>218</v>
      </c>
      <c r="C28605" s="218">
        <v>0</v>
      </c>
    </row>
    <row r="28606" spans="1:3" ht="15" customHeight="1" x14ac:dyDescent="0.25">
      <c r="A28606" s="216">
        <v>45903</v>
      </c>
      <c r="B28606" s="217" t="s">
        <v>218</v>
      </c>
      <c r="C28606" s="218">
        <v>0</v>
      </c>
    </row>
    <row r="28607" spans="1:3" ht="15" customHeight="1" x14ac:dyDescent="0.25">
      <c r="A28607" s="216">
        <v>45904</v>
      </c>
      <c r="B28607" s="217" t="s">
        <v>218</v>
      </c>
      <c r="C28607" s="218">
        <v>0</v>
      </c>
    </row>
    <row r="28608" spans="1:3" ht="15" customHeight="1" x14ac:dyDescent="0.25">
      <c r="A28608" s="216">
        <v>45905</v>
      </c>
      <c r="B28608" s="217" t="s">
        <v>218</v>
      </c>
      <c r="C28608" s="218">
        <v>0</v>
      </c>
    </row>
    <row r="28609" spans="1:3" ht="15" customHeight="1" x14ac:dyDescent="0.25">
      <c r="A28609" s="216">
        <v>45908</v>
      </c>
      <c r="B28609" s="217" t="s">
        <v>218</v>
      </c>
      <c r="C28609" s="218">
        <v>0</v>
      </c>
    </row>
    <row r="28610" spans="1:3" ht="15" customHeight="1" x14ac:dyDescent="0.25">
      <c r="A28610" s="216">
        <v>45909</v>
      </c>
      <c r="B28610" s="217" t="s">
        <v>218</v>
      </c>
      <c r="C28610" s="218">
        <v>0</v>
      </c>
    </row>
    <row r="28611" spans="1:3" ht="15" customHeight="1" x14ac:dyDescent="0.25">
      <c r="A28611" s="216">
        <v>45910</v>
      </c>
      <c r="B28611" s="217" t="s">
        <v>218</v>
      </c>
      <c r="C28611" s="218">
        <v>0</v>
      </c>
    </row>
    <row r="28612" spans="1:3" ht="15" customHeight="1" x14ac:dyDescent="0.25">
      <c r="A28612" s="216">
        <v>45911</v>
      </c>
      <c r="B28612" s="217" t="s">
        <v>218</v>
      </c>
      <c r="C28612" s="218">
        <v>0</v>
      </c>
    </row>
    <row r="28613" spans="1:3" ht="15" customHeight="1" x14ac:dyDescent="0.25">
      <c r="A28613" s="216">
        <v>45912</v>
      </c>
      <c r="B28613" s="217" t="s">
        <v>218</v>
      </c>
      <c r="C28613" s="218">
        <v>0</v>
      </c>
    </row>
    <row r="28614" spans="1:3" ht="15" customHeight="1" x14ac:dyDescent="0.25">
      <c r="A28614" s="216">
        <v>45915</v>
      </c>
      <c r="B28614" s="217" t="s">
        <v>218</v>
      </c>
      <c r="C28614" s="218">
        <v>0</v>
      </c>
    </row>
    <row r="28615" spans="1:3" ht="15" customHeight="1" x14ac:dyDescent="0.25">
      <c r="A28615" s="216">
        <v>45916</v>
      </c>
      <c r="B28615" s="217" t="s">
        <v>218</v>
      </c>
      <c r="C28615" s="218">
        <v>0</v>
      </c>
    </row>
    <row r="28616" spans="1:3" ht="15" customHeight="1" x14ac:dyDescent="0.25">
      <c r="A28616" s="216">
        <v>45917</v>
      </c>
      <c r="B28616" s="217" t="s">
        <v>218</v>
      </c>
      <c r="C28616" s="218">
        <v>0</v>
      </c>
    </row>
    <row r="28617" spans="1:3" ht="15" customHeight="1" x14ac:dyDescent="0.25">
      <c r="A28617" s="216">
        <v>45918</v>
      </c>
      <c r="B28617" s="217" t="s">
        <v>218</v>
      </c>
      <c r="C28617" s="218">
        <v>0</v>
      </c>
    </row>
    <row r="28618" spans="1:3" ht="15" customHeight="1" x14ac:dyDescent="0.25">
      <c r="A28618" s="216">
        <v>45919</v>
      </c>
      <c r="B28618" s="217" t="s">
        <v>218</v>
      </c>
      <c r="C28618" s="218">
        <v>0</v>
      </c>
    </row>
    <row r="28619" spans="1:3" ht="15" customHeight="1" x14ac:dyDescent="0.25">
      <c r="A28619" s="216">
        <v>45922</v>
      </c>
      <c r="B28619" s="217" t="s">
        <v>218</v>
      </c>
      <c r="C28619" s="218">
        <v>0</v>
      </c>
    </row>
    <row r="28620" spans="1:3" ht="15" customHeight="1" x14ac:dyDescent="0.25">
      <c r="A28620" s="216">
        <v>45923</v>
      </c>
      <c r="B28620" s="217" t="s">
        <v>218</v>
      </c>
      <c r="C28620" s="218">
        <v>0</v>
      </c>
    </row>
    <row r="28621" spans="1:3" ht="15" customHeight="1" x14ac:dyDescent="0.25">
      <c r="A28621" s="216">
        <v>45924</v>
      </c>
      <c r="B28621" s="217" t="s">
        <v>218</v>
      </c>
      <c r="C28621" s="218">
        <v>0</v>
      </c>
    </row>
    <row r="28622" spans="1:3" ht="15" customHeight="1" x14ac:dyDescent="0.25">
      <c r="A28622" s="216">
        <v>45925</v>
      </c>
      <c r="B28622" s="217" t="s">
        <v>218</v>
      </c>
      <c r="C28622" s="218">
        <v>0</v>
      </c>
    </row>
    <row r="28623" spans="1:3" ht="15" customHeight="1" x14ac:dyDescent="0.25">
      <c r="A28623" s="216">
        <v>45926</v>
      </c>
      <c r="B28623" s="217" t="s">
        <v>218</v>
      </c>
      <c r="C28623" s="218">
        <v>0</v>
      </c>
    </row>
    <row r="28624" spans="1:3" ht="15" customHeight="1" x14ac:dyDescent="0.25">
      <c r="A28624" s="216">
        <v>45929</v>
      </c>
      <c r="B28624" s="217" t="s">
        <v>218</v>
      </c>
      <c r="C28624" s="218">
        <v>0</v>
      </c>
    </row>
    <row r="28625" spans="1:3" ht="15" customHeight="1" x14ac:dyDescent="0.25">
      <c r="A28625" s="216">
        <v>45930</v>
      </c>
      <c r="B28625" s="217" t="s">
        <v>218</v>
      </c>
      <c r="C28625" s="218">
        <v>0</v>
      </c>
    </row>
    <row r="28626" spans="1:3" ht="15" customHeight="1" x14ac:dyDescent="0.25">
      <c r="A28626" s="216">
        <v>45566</v>
      </c>
      <c r="B28626" s="217" t="s">
        <v>224</v>
      </c>
      <c r="C28626" s="218">
        <v>1.4999999999999999E-2</v>
      </c>
    </row>
    <row r="28627" spans="1:3" ht="15" customHeight="1" x14ac:dyDescent="0.25">
      <c r="A28627" s="216">
        <v>45567</v>
      </c>
      <c r="B28627" s="217" t="s">
        <v>224</v>
      </c>
      <c r="C28627" s="218">
        <v>0.03</v>
      </c>
    </row>
    <row r="28628" spans="1:3" ht="15" customHeight="1" x14ac:dyDescent="0.25">
      <c r="A28628" s="216">
        <v>45568</v>
      </c>
      <c r="B28628" s="217" t="s">
        <v>224</v>
      </c>
      <c r="C28628" s="218">
        <v>4.4900000000000002E-2</v>
      </c>
    </row>
    <row r="28629" spans="1:3" ht="15" customHeight="1" x14ac:dyDescent="0.25">
      <c r="A28629" s="216">
        <v>45569</v>
      </c>
      <c r="B28629" s="217" t="s">
        <v>224</v>
      </c>
      <c r="C28629" s="218">
        <v>8.9899999999999994E-2</v>
      </c>
    </row>
    <row r="28630" spans="1:3" ht="15" customHeight="1" x14ac:dyDescent="0.25">
      <c r="A28630" s="216">
        <v>45572</v>
      </c>
      <c r="B28630" s="217" t="s">
        <v>224</v>
      </c>
      <c r="C28630" s="218">
        <v>0.10489999999999999</v>
      </c>
    </row>
    <row r="28631" spans="1:3" ht="15" customHeight="1" x14ac:dyDescent="0.25">
      <c r="A28631" s="216">
        <v>45573</v>
      </c>
      <c r="B28631" s="217" t="s">
        <v>224</v>
      </c>
      <c r="C28631" s="218">
        <v>0.11990000000000001</v>
      </c>
    </row>
    <row r="28632" spans="1:3" ht="15" customHeight="1" x14ac:dyDescent="0.25">
      <c r="A28632" s="216">
        <v>45574</v>
      </c>
      <c r="B28632" s="217" t="s">
        <v>224</v>
      </c>
      <c r="C28632" s="218">
        <v>0.13489999999999999</v>
      </c>
    </row>
    <row r="28633" spans="1:3" ht="15" customHeight="1" x14ac:dyDescent="0.25">
      <c r="A28633" s="216">
        <v>45575</v>
      </c>
      <c r="B28633" s="217" t="s">
        <v>224</v>
      </c>
      <c r="C28633" s="218">
        <v>0.14990000000000001</v>
      </c>
    </row>
    <row r="28634" spans="1:3" ht="15" customHeight="1" x14ac:dyDescent="0.25">
      <c r="A28634" s="216">
        <v>45576</v>
      </c>
      <c r="B28634" s="217" t="s">
        <v>224</v>
      </c>
      <c r="C28634" s="218">
        <v>0.19489999999999999</v>
      </c>
    </row>
    <row r="28635" spans="1:3" ht="15" customHeight="1" x14ac:dyDescent="0.25">
      <c r="A28635" s="216">
        <v>45579</v>
      </c>
      <c r="B28635" s="217" t="s">
        <v>224</v>
      </c>
      <c r="C28635" s="218">
        <v>0.2099</v>
      </c>
    </row>
    <row r="28636" spans="1:3" ht="15" customHeight="1" x14ac:dyDescent="0.25">
      <c r="A28636" s="216">
        <v>45580</v>
      </c>
      <c r="B28636" s="217" t="s">
        <v>224</v>
      </c>
      <c r="C28636" s="218">
        <v>0.22489999999999999</v>
      </c>
    </row>
    <row r="28637" spans="1:3" ht="15" customHeight="1" x14ac:dyDescent="0.25">
      <c r="A28637" s="216">
        <v>45581</v>
      </c>
      <c r="B28637" s="217" t="s">
        <v>224</v>
      </c>
      <c r="C28637" s="218">
        <v>0.2399</v>
      </c>
    </row>
    <row r="28638" spans="1:3" ht="15" customHeight="1" x14ac:dyDescent="0.25">
      <c r="A28638" s="216">
        <v>45582</v>
      </c>
      <c r="B28638" s="217" t="s">
        <v>224</v>
      </c>
      <c r="C28638" s="218">
        <v>0.25490000000000002</v>
      </c>
    </row>
    <row r="28639" spans="1:3" ht="15" customHeight="1" x14ac:dyDescent="0.25">
      <c r="A28639" s="216">
        <v>45583</v>
      </c>
      <c r="B28639" s="217" t="s">
        <v>224</v>
      </c>
      <c r="C28639" s="218">
        <v>0.29980000000000001</v>
      </c>
    </row>
    <row r="28640" spans="1:3" ht="15" customHeight="1" x14ac:dyDescent="0.25">
      <c r="A28640" s="216">
        <v>45586</v>
      </c>
      <c r="B28640" s="217" t="s">
        <v>224</v>
      </c>
      <c r="C28640" s="218">
        <v>0.31469999999999998</v>
      </c>
    </row>
    <row r="28641" spans="1:3" ht="15" customHeight="1" x14ac:dyDescent="0.25">
      <c r="A28641" s="216">
        <v>45587</v>
      </c>
      <c r="B28641" s="217" t="s">
        <v>224</v>
      </c>
      <c r="C28641" s="218">
        <v>0.32969999999999999</v>
      </c>
    </row>
    <row r="28642" spans="1:3" ht="15" customHeight="1" x14ac:dyDescent="0.25">
      <c r="A28642" s="216">
        <v>45588</v>
      </c>
      <c r="B28642" s="217" t="s">
        <v>224</v>
      </c>
      <c r="C28642" s="218">
        <v>0.34460000000000002</v>
      </c>
    </row>
    <row r="28643" spans="1:3" ht="15" customHeight="1" x14ac:dyDescent="0.25">
      <c r="A28643" s="216">
        <v>45589</v>
      </c>
      <c r="B28643" s="217" t="s">
        <v>224</v>
      </c>
      <c r="C28643" s="218">
        <v>0.35949999999999999</v>
      </c>
    </row>
    <row r="28644" spans="1:3" ht="15" customHeight="1" x14ac:dyDescent="0.25">
      <c r="A28644" s="216">
        <v>45590</v>
      </c>
      <c r="B28644" s="217" t="s">
        <v>224</v>
      </c>
      <c r="C28644" s="218">
        <v>0.40439999999999998</v>
      </c>
    </row>
    <row r="28645" spans="1:3" ht="15" customHeight="1" x14ac:dyDescent="0.25">
      <c r="A28645" s="216">
        <v>45593</v>
      </c>
      <c r="B28645" s="217" t="s">
        <v>224</v>
      </c>
      <c r="C28645" s="218">
        <v>0.4194</v>
      </c>
    </row>
    <row r="28646" spans="1:3" ht="15" customHeight="1" x14ac:dyDescent="0.25">
      <c r="A28646" s="216">
        <v>45594</v>
      </c>
      <c r="B28646" s="217" t="s">
        <v>224</v>
      </c>
      <c r="C28646" s="218">
        <v>0.43430000000000002</v>
      </c>
    </row>
    <row r="28647" spans="1:3" ht="15" customHeight="1" x14ac:dyDescent="0.25">
      <c r="A28647" s="216">
        <v>45595</v>
      </c>
      <c r="B28647" s="217" t="s">
        <v>224</v>
      </c>
      <c r="C28647" s="218">
        <v>0.44929999999999998</v>
      </c>
    </row>
    <row r="28648" spans="1:3" ht="15" customHeight="1" x14ac:dyDescent="0.25">
      <c r="A28648" s="216">
        <v>45596</v>
      </c>
      <c r="B28648" s="217" t="s">
        <v>224</v>
      </c>
      <c r="C28648" s="218">
        <v>0.4642</v>
      </c>
    </row>
    <row r="28649" spans="1:3" ht="15" customHeight="1" x14ac:dyDescent="0.25">
      <c r="A28649" s="216">
        <v>45597</v>
      </c>
      <c r="B28649" s="217" t="s">
        <v>224</v>
      </c>
      <c r="C28649" s="218">
        <v>0.50900000000000001</v>
      </c>
    </row>
    <row r="28650" spans="1:3" ht="15" customHeight="1" x14ac:dyDescent="0.25">
      <c r="A28650" s="216">
        <v>45600</v>
      </c>
      <c r="B28650" s="217" t="s">
        <v>224</v>
      </c>
      <c r="C28650" s="218">
        <v>0.52400000000000002</v>
      </c>
    </row>
    <row r="28651" spans="1:3" ht="15" customHeight="1" x14ac:dyDescent="0.25">
      <c r="A28651" s="216">
        <v>45601</v>
      </c>
      <c r="B28651" s="217" t="s">
        <v>224</v>
      </c>
      <c r="C28651" s="218">
        <v>0.53890000000000005</v>
      </c>
    </row>
    <row r="28652" spans="1:3" ht="15" customHeight="1" x14ac:dyDescent="0.25">
      <c r="A28652" s="216">
        <v>45602</v>
      </c>
      <c r="B28652" s="217" t="s">
        <v>224</v>
      </c>
      <c r="C28652" s="218">
        <v>0.55379999999999996</v>
      </c>
    </row>
    <row r="28653" spans="1:3" ht="15" customHeight="1" x14ac:dyDescent="0.25">
      <c r="A28653" s="216">
        <v>45603</v>
      </c>
      <c r="B28653" s="217" t="s">
        <v>224</v>
      </c>
      <c r="C28653" s="218">
        <v>0.56840000000000002</v>
      </c>
    </row>
    <row r="28654" spans="1:3" ht="15" customHeight="1" x14ac:dyDescent="0.25">
      <c r="A28654" s="216">
        <v>45604</v>
      </c>
      <c r="B28654" s="217" t="s">
        <v>224</v>
      </c>
      <c r="C28654" s="218">
        <v>0.61219999999999997</v>
      </c>
    </row>
    <row r="28655" spans="1:3" ht="15" customHeight="1" x14ac:dyDescent="0.25">
      <c r="A28655" s="216">
        <v>45607</v>
      </c>
      <c r="B28655" s="217" t="s">
        <v>224</v>
      </c>
      <c r="C28655" s="218">
        <v>0.62680000000000002</v>
      </c>
    </row>
    <row r="28656" spans="1:3" ht="15" customHeight="1" x14ac:dyDescent="0.25">
      <c r="A28656" s="216">
        <v>45608</v>
      </c>
      <c r="B28656" s="217" t="s">
        <v>224</v>
      </c>
      <c r="C28656" s="218">
        <v>0.64139999999999997</v>
      </c>
    </row>
    <row r="28657" spans="1:3" ht="15" customHeight="1" x14ac:dyDescent="0.25">
      <c r="A28657" s="216">
        <v>45609</v>
      </c>
      <c r="B28657" s="217" t="s">
        <v>224</v>
      </c>
      <c r="C28657" s="218">
        <v>0.65600000000000003</v>
      </c>
    </row>
    <row r="28658" spans="1:3" ht="15" customHeight="1" x14ac:dyDescent="0.25">
      <c r="A28658" s="216">
        <v>45610</v>
      </c>
      <c r="B28658" s="217" t="s">
        <v>224</v>
      </c>
      <c r="C28658" s="218">
        <v>0.67059999999999997</v>
      </c>
    </row>
    <row r="28659" spans="1:3" ht="15" customHeight="1" x14ac:dyDescent="0.25">
      <c r="A28659" s="216">
        <v>45611</v>
      </c>
      <c r="B28659" s="217" t="s">
        <v>224</v>
      </c>
      <c r="C28659" s="218">
        <v>0.71430000000000005</v>
      </c>
    </row>
    <row r="28660" spans="1:3" ht="15" customHeight="1" x14ac:dyDescent="0.25">
      <c r="A28660" s="216">
        <v>45614</v>
      </c>
      <c r="B28660" s="217" t="s">
        <v>224</v>
      </c>
      <c r="C28660" s="218">
        <v>0.7288</v>
      </c>
    </row>
    <row r="28661" spans="1:3" ht="15" customHeight="1" x14ac:dyDescent="0.25">
      <c r="A28661" s="216">
        <v>45615</v>
      </c>
      <c r="B28661" s="217" t="s">
        <v>224</v>
      </c>
      <c r="C28661" s="218">
        <v>0.74339999999999995</v>
      </c>
    </row>
    <row r="28662" spans="1:3" ht="15" customHeight="1" x14ac:dyDescent="0.25">
      <c r="A28662" s="216">
        <v>45616</v>
      </c>
      <c r="B28662" s="217" t="s">
        <v>224</v>
      </c>
      <c r="C28662" s="218">
        <v>0.75800000000000001</v>
      </c>
    </row>
    <row r="28663" spans="1:3" ht="15" customHeight="1" x14ac:dyDescent="0.25">
      <c r="A28663" s="216">
        <v>45617</v>
      </c>
      <c r="B28663" s="217" t="s">
        <v>224</v>
      </c>
      <c r="C28663" s="218">
        <v>0.77249999999999996</v>
      </c>
    </row>
    <row r="28664" spans="1:3" ht="15" customHeight="1" x14ac:dyDescent="0.25">
      <c r="A28664" s="216">
        <v>45618</v>
      </c>
      <c r="B28664" s="217" t="s">
        <v>224</v>
      </c>
      <c r="C28664" s="218">
        <v>0.81610000000000005</v>
      </c>
    </row>
    <row r="28665" spans="1:3" ht="15" customHeight="1" x14ac:dyDescent="0.25">
      <c r="A28665" s="216">
        <v>45621</v>
      </c>
      <c r="B28665" s="217" t="s">
        <v>224</v>
      </c>
      <c r="C28665" s="218">
        <v>0.8306</v>
      </c>
    </row>
    <row r="28666" spans="1:3" ht="15" customHeight="1" x14ac:dyDescent="0.25">
      <c r="A28666" s="216">
        <v>45622</v>
      </c>
      <c r="B28666" s="217" t="s">
        <v>224</v>
      </c>
      <c r="C28666" s="218">
        <v>0.84509999999999996</v>
      </c>
    </row>
    <row r="28667" spans="1:3" ht="15" customHeight="1" x14ac:dyDescent="0.25">
      <c r="A28667" s="216">
        <v>45623</v>
      </c>
      <c r="B28667" s="217" t="s">
        <v>224</v>
      </c>
      <c r="C28667" s="218">
        <v>0.85970000000000002</v>
      </c>
    </row>
    <row r="28668" spans="1:3" ht="15" customHeight="1" x14ac:dyDescent="0.25">
      <c r="A28668" s="216">
        <v>45624</v>
      </c>
      <c r="B28668" s="217" t="s">
        <v>224</v>
      </c>
      <c r="C28668" s="218">
        <v>0.87429999999999997</v>
      </c>
    </row>
    <row r="28669" spans="1:3" ht="15" customHeight="1" x14ac:dyDescent="0.25">
      <c r="A28669" s="216">
        <v>45625</v>
      </c>
      <c r="B28669" s="217" t="s">
        <v>224</v>
      </c>
      <c r="C28669" s="218">
        <v>0.91800000000000004</v>
      </c>
    </row>
    <row r="28670" spans="1:3" ht="15" customHeight="1" x14ac:dyDescent="0.25">
      <c r="A28670" s="216">
        <v>45628</v>
      </c>
      <c r="B28670" s="217" t="s">
        <v>224</v>
      </c>
      <c r="C28670" s="218">
        <v>0.9325</v>
      </c>
    </row>
    <row r="28671" spans="1:3" ht="15" customHeight="1" x14ac:dyDescent="0.25">
      <c r="A28671" s="216">
        <v>45629</v>
      </c>
      <c r="B28671" s="217" t="s">
        <v>224</v>
      </c>
      <c r="C28671" s="218">
        <v>0.94699999999999995</v>
      </c>
    </row>
    <row r="28672" spans="1:3" ht="15" customHeight="1" x14ac:dyDescent="0.25">
      <c r="A28672" s="216">
        <v>45630</v>
      </c>
      <c r="B28672" s="217" t="s">
        <v>224</v>
      </c>
      <c r="C28672" s="218">
        <v>0.96150000000000002</v>
      </c>
    </row>
    <row r="28673" spans="1:3" ht="15" customHeight="1" x14ac:dyDescent="0.25">
      <c r="A28673" s="216">
        <v>45631</v>
      </c>
      <c r="B28673" s="217" t="s">
        <v>224</v>
      </c>
      <c r="C28673" s="218">
        <v>0.97599999999999998</v>
      </c>
    </row>
    <row r="28674" spans="1:3" ht="15" customHeight="1" x14ac:dyDescent="0.25">
      <c r="A28674" s="216">
        <v>45632</v>
      </c>
      <c r="B28674" s="217" t="s">
        <v>224</v>
      </c>
      <c r="C28674" s="218">
        <v>1.0194000000000001</v>
      </c>
    </row>
    <row r="28675" spans="1:3" ht="15" customHeight="1" x14ac:dyDescent="0.25">
      <c r="A28675" s="216">
        <v>45635</v>
      </c>
      <c r="B28675" s="217" t="s">
        <v>224</v>
      </c>
      <c r="C28675" s="218">
        <v>1.0339</v>
      </c>
    </row>
    <row r="28676" spans="1:3" ht="15" customHeight="1" x14ac:dyDescent="0.25">
      <c r="A28676" s="216">
        <v>45636</v>
      </c>
      <c r="B28676" s="217" t="s">
        <v>224</v>
      </c>
      <c r="C28676" s="218">
        <v>1.0484</v>
      </c>
    </row>
    <row r="28677" spans="1:3" ht="15" customHeight="1" x14ac:dyDescent="0.25">
      <c r="A28677" s="216">
        <v>45637</v>
      </c>
      <c r="B28677" s="217" t="s">
        <v>224</v>
      </c>
      <c r="C28677" s="218">
        <v>1.0629</v>
      </c>
    </row>
    <row r="28678" spans="1:3" ht="15" customHeight="1" x14ac:dyDescent="0.25">
      <c r="A28678" s="216">
        <v>45638</v>
      </c>
      <c r="B28678" s="217" t="s">
        <v>224</v>
      </c>
      <c r="C28678" s="218">
        <v>1.0773999999999999</v>
      </c>
    </row>
    <row r="28679" spans="1:3" ht="15" customHeight="1" x14ac:dyDescent="0.25">
      <c r="A28679" s="216">
        <v>45639</v>
      </c>
      <c r="B28679" s="217" t="s">
        <v>224</v>
      </c>
      <c r="C28679" s="218">
        <v>1.1209</v>
      </c>
    </row>
    <row r="28680" spans="1:3" ht="15" customHeight="1" x14ac:dyDescent="0.25">
      <c r="A28680" s="216">
        <v>45642</v>
      </c>
      <c r="B28680" s="217" t="s">
        <v>224</v>
      </c>
      <c r="C28680" s="218">
        <v>1.1354</v>
      </c>
    </row>
    <row r="28681" spans="1:3" ht="15" customHeight="1" x14ac:dyDescent="0.25">
      <c r="A28681" s="216">
        <v>45643</v>
      </c>
      <c r="B28681" s="217" t="s">
        <v>224</v>
      </c>
      <c r="C28681" s="218">
        <v>1.1499999999999999</v>
      </c>
    </row>
    <row r="28682" spans="1:3" ht="15" customHeight="1" x14ac:dyDescent="0.25">
      <c r="A28682" s="216">
        <v>45644</v>
      </c>
      <c r="B28682" s="217" t="s">
        <v>224</v>
      </c>
      <c r="C28682" s="218">
        <v>1.1645000000000001</v>
      </c>
    </row>
    <row r="28683" spans="1:3" ht="15" customHeight="1" x14ac:dyDescent="0.25">
      <c r="A28683" s="216">
        <v>45645</v>
      </c>
      <c r="B28683" s="217" t="s">
        <v>224</v>
      </c>
      <c r="C28683" s="218">
        <v>1.1791</v>
      </c>
    </row>
    <row r="28684" spans="1:3" ht="15" customHeight="1" x14ac:dyDescent="0.25">
      <c r="A28684" s="216">
        <v>45646</v>
      </c>
      <c r="B28684" s="217" t="s">
        <v>224</v>
      </c>
      <c r="C28684" s="218">
        <v>1.2228000000000001</v>
      </c>
    </row>
    <row r="28685" spans="1:3" ht="15" customHeight="1" x14ac:dyDescent="0.25">
      <c r="A28685" s="216">
        <v>45649</v>
      </c>
      <c r="B28685" s="217" t="s">
        <v>224</v>
      </c>
      <c r="C28685" s="218">
        <v>1.2374000000000001</v>
      </c>
    </row>
    <row r="28686" spans="1:3" ht="15" customHeight="1" x14ac:dyDescent="0.25">
      <c r="A28686" s="216">
        <v>45650</v>
      </c>
      <c r="B28686" s="217" t="s">
        <v>224</v>
      </c>
      <c r="C28686" s="218">
        <v>1.2519</v>
      </c>
    </row>
    <row r="28687" spans="1:3" ht="15" customHeight="1" x14ac:dyDescent="0.25">
      <c r="A28687" s="216">
        <v>45651</v>
      </c>
      <c r="B28687" s="217" t="s">
        <v>224</v>
      </c>
      <c r="C28687" s="218">
        <v>1.2665</v>
      </c>
    </row>
    <row r="28688" spans="1:3" ht="15" customHeight="1" x14ac:dyDescent="0.25">
      <c r="A28688" s="216">
        <v>45652</v>
      </c>
      <c r="B28688" s="217" t="s">
        <v>224</v>
      </c>
      <c r="C28688" s="218">
        <v>1.2810999999999999</v>
      </c>
    </row>
    <row r="28689" spans="1:3" ht="15" customHeight="1" x14ac:dyDescent="0.25">
      <c r="A28689" s="216">
        <v>45653</v>
      </c>
      <c r="B28689" s="217" t="s">
        <v>224</v>
      </c>
      <c r="C28689" s="218">
        <v>1.3247</v>
      </c>
    </row>
    <row r="28690" spans="1:3" ht="15" customHeight="1" x14ac:dyDescent="0.25">
      <c r="A28690" s="216">
        <v>45656</v>
      </c>
      <c r="B28690" s="217" t="s">
        <v>224</v>
      </c>
      <c r="C28690" s="218">
        <v>1.3392999999999999</v>
      </c>
    </row>
    <row r="28691" spans="1:3" ht="15" customHeight="1" x14ac:dyDescent="0.25">
      <c r="A28691" s="216">
        <v>45657</v>
      </c>
      <c r="B28691" s="217" t="s">
        <v>224</v>
      </c>
      <c r="C28691" s="218">
        <v>1.3539000000000001</v>
      </c>
    </row>
    <row r="28692" spans="1:3" ht="15" customHeight="1" x14ac:dyDescent="0.25">
      <c r="A28692" s="216">
        <v>45659</v>
      </c>
      <c r="B28692" s="217" t="s">
        <v>224</v>
      </c>
      <c r="C28692" s="218">
        <v>1.3831</v>
      </c>
    </row>
    <row r="28693" spans="1:3" ht="15" customHeight="1" x14ac:dyDescent="0.25">
      <c r="A28693" s="216">
        <v>45660</v>
      </c>
      <c r="B28693" s="217" t="s">
        <v>224</v>
      </c>
      <c r="C28693" s="218">
        <v>1.4267000000000001</v>
      </c>
    </row>
    <row r="28694" spans="1:3" ht="15" customHeight="1" x14ac:dyDescent="0.25">
      <c r="A28694" s="216">
        <v>45663</v>
      </c>
      <c r="B28694" s="217" t="s">
        <v>224</v>
      </c>
      <c r="C28694" s="218">
        <v>1.4412</v>
      </c>
    </row>
    <row r="28695" spans="1:3" ht="15" customHeight="1" x14ac:dyDescent="0.25">
      <c r="A28695" s="216">
        <v>45664</v>
      </c>
      <c r="B28695" s="217" t="s">
        <v>224</v>
      </c>
      <c r="C28695" s="218">
        <v>1.4558</v>
      </c>
    </row>
    <row r="28696" spans="1:3" ht="15" customHeight="1" x14ac:dyDescent="0.25">
      <c r="A28696" s="216">
        <v>45665</v>
      </c>
      <c r="B28696" s="217" t="s">
        <v>224</v>
      </c>
      <c r="C28696" s="218">
        <v>1.4702999999999999</v>
      </c>
    </row>
    <row r="28697" spans="1:3" ht="15" customHeight="1" x14ac:dyDescent="0.25">
      <c r="A28697" s="216">
        <v>45666</v>
      </c>
      <c r="B28697" s="217" t="s">
        <v>224</v>
      </c>
      <c r="C28697" s="218">
        <v>1.4846999999999999</v>
      </c>
    </row>
    <row r="28698" spans="1:3" ht="15" customHeight="1" x14ac:dyDescent="0.25">
      <c r="A28698" s="216">
        <v>45667</v>
      </c>
      <c r="B28698" s="217" t="s">
        <v>224</v>
      </c>
      <c r="C28698" s="218">
        <v>1.5283</v>
      </c>
    </row>
    <row r="28699" spans="1:3" ht="15" customHeight="1" x14ac:dyDescent="0.25">
      <c r="A28699" s="216">
        <v>45670</v>
      </c>
      <c r="B28699" s="217" t="s">
        <v>224</v>
      </c>
      <c r="C28699" s="218">
        <v>1.5428999999999999</v>
      </c>
    </row>
    <row r="28700" spans="1:3" ht="15" customHeight="1" x14ac:dyDescent="0.25">
      <c r="A28700" s="216">
        <v>45671</v>
      </c>
      <c r="B28700" s="217" t="s">
        <v>224</v>
      </c>
      <c r="C28700" s="218">
        <v>1.5573999999999999</v>
      </c>
    </row>
    <row r="28701" spans="1:3" ht="15" customHeight="1" x14ac:dyDescent="0.25">
      <c r="A28701" s="216">
        <v>45672</v>
      </c>
      <c r="B28701" s="217" t="s">
        <v>224</v>
      </c>
      <c r="C28701" s="218">
        <v>1.5719000000000001</v>
      </c>
    </row>
    <row r="28702" spans="1:3" ht="15" customHeight="1" x14ac:dyDescent="0.25">
      <c r="A28702" s="216">
        <v>45673</v>
      </c>
      <c r="B28702" s="217" t="s">
        <v>224</v>
      </c>
      <c r="C28702" s="218">
        <v>1.5864</v>
      </c>
    </row>
    <row r="28703" spans="1:3" ht="15" customHeight="1" x14ac:dyDescent="0.25">
      <c r="A28703" s="216">
        <v>45674</v>
      </c>
      <c r="B28703" s="217" t="s">
        <v>224</v>
      </c>
      <c r="C28703" s="218">
        <v>1.63</v>
      </c>
    </row>
    <row r="28704" spans="1:3" ht="15" customHeight="1" x14ac:dyDescent="0.25">
      <c r="A28704" s="216">
        <v>45677</v>
      </c>
      <c r="B28704" s="217" t="s">
        <v>224</v>
      </c>
      <c r="C28704" s="218">
        <v>1.6445000000000001</v>
      </c>
    </row>
    <row r="28705" spans="1:3" ht="15" customHeight="1" x14ac:dyDescent="0.25">
      <c r="A28705" s="216">
        <v>45678</v>
      </c>
      <c r="B28705" s="217" t="s">
        <v>224</v>
      </c>
      <c r="C28705" s="218">
        <v>1.659</v>
      </c>
    </row>
    <row r="28706" spans="1:3" ht="15" customHeight="1" x14ac:dyDescent="0.25">
      <c r="A28706" s="216">
        <v>45679</v>
      </c>
      <c r="B28706" s="217" t="s">
        <v>224</v>
      </c>
      <c r="C28706" s="218">
        <v>1.6735</v>
      </c>
    </row>
    <row r="28707" spans="1:3" ht="15" customHeight="1" x14ac:dyDescent="0.25">
      <c r="A28707" s="216">
        <v>45680</v>
      </c>
      <c r="B28707" s="217" t="s">
        <v>224</v>
      </c>
      <c r="C28707" s="218">
        <v>1.6879999999999999</v>
      </c>
    </row>
    <row r="28708" spans="1:3" ht="15" customHeight="1" x14ac:dyDescent="0.25">
      <c r="A28708" s="216">
        <v>45681</v>
      </c>
      <c r="B28708" s="217" t="s">
        <v>224</v>
      </c>
      <c r="C28708" s="218">
        <v>1.7314000000000001</v>
      </c>
    </row>
    <row r="28709" spans="1:3" ht="15" customHeight="1" x14ac:dyDescent="0.25">
      <c r="A28709" s="216">
        <v>45684</v>
      </c>
      <c r="B28709" s="217" t="s">
        <v>224</v>
      </c>
      <c r="C28709" s="218">
        <v>1.7458</v>
      </c>
    </row>
    <row r="28710" spans="1:3" ht="15" customHeight="1" x14ac:dyDescent="0.25">
      <c r="A28710" s="216">
        <v>45685</v>
      </c>
      <c r="B28710" s="217" t="s">
        <v>224</v>
      </c>
      <c r="C28710" s="218">
        <v>1.7603</v>
      </c>
    </row>
    <row r="28711" spans="1:3" ht="15" customHeight="1" x14ac:dyDescent="0.25">
      <c r="A28711" s="216">
        <v>45686</v>
      </c>
      <c r="B28711" s="217" t="s">
        <v>224</v>
      </c>
      <c r="C28711" s="218">
        <v>1.7747999999999999</v>
      </c>
    </row>
    <row r="28712" spans="1:3" ht="15" customHeight="1" x14ac:dyDescent="0.25">
      <c r="A28712" s="216">
        <v>45687</v>
      </c>
      <c r="B28712" s="217" t="s">
        <v>224</v>
      </c>
      <c r="C28712" s="218">
        <v>1.7891999999999999</v>
      </c>
    </row>
    <row r="28713" spans="1:3" ht="15" customHeight="1" x14ac:dyDescent="0.25">
      <c r="A28713" s="216">
        <v>45688</v>
      </c>
      <c r="B28713" s="217" t="s">
        <v>224</v>
      </c>
      <c r="C28713" s="218">
        <v>1.8326</v>
      </c>
    </row>
    <row r="28714" spans="1:3" ht="15" customHeight="1" x14ac:dyDescent="0.25">
      <c r="A28714" s="216">
        <v>45691</v>
      </c>
      <c r="B28714" s="217" t="s">
        <v>224</v>
      </c>
      <c r="C28714" s="218">
        <v>1.847</v>
      </c>
    </row>
    <row r="28715" spans="1:3" ht="15" customHeight="1" x14ac:dyDescent="0.25">
      <c r="A28715" s="216">
        <v>45692</v>
      </c>
      <c r="B28715" s="217" t="s">
        <v>224</v>
      </c>
      <c r="C28715" s="218">
        <v>1.8614999999999999</v>
      </c>
    </row>
    <row r="28716" spans="1:3" ht="15" customHeight="1" x14ac:dyDescent="0.25">
      <c r="A28716" s="216">
        <v>45693</v>
      </c>
      <c r="B28716" s="217" t="s">
        <v>224</v>
      </c>
      <c r="C28716" s="218">
        <v>1.8758999999999999</v>
      </c>
    </row>
    <row r="28717" spans="1:3" ht="15" customHeight="1" x14ac:dyDescent="0.25">
      <c r="A28717" s="216">
        <v>45694</v>
      </c>
      <c r="B28717" s="217" t="s">
        <v>224</v>
      </c>
      <c r="C28717" s="218">
        <v>1.89</v>
      </c>
    </row>
    <row r="28718" spans="1:3" ht="15" customHeight="1" x14ac:dyDescent="0.25">
      <c r="A28718" s="216">
        <v>45695</v>
      </c>
      <c r="B28718" s="217" t="s">
        <v>224</v>
      </c>
      <c r="C28718" s="218">
        <v>1.9321999999999999</v>
      </c>
    </row>
    <row r="28719" spans="1:3" ht="15" customHeight="1" x14ac:dyDescent="0.25">
      <c r="A28719" s="216">
        <v>45698</v>
      </c>
      <c r="B28719" s="217" t="s">
        <v>224</v>
      </c>
      <c r="C28719" s="218">
        <v>1.9462999999999999</v>
      </c>
    </row>
    <row r="28720" spans="1:3" ht="15" customHeight="1" x14ac:dyDescent="0.25">
      <c r="A28720" s="216">
        <v>45699</v>
      </c>
      <c r="B28720" s="217" t="s">
        <v>224</v>
      </c>
      <c r="C28720" s="218">
        <v>1.9603999999999999</v>
      </c>
    </row>
    <row r="28721" spans="1:3" ht="15" customHeight="1" x14ac:dyDescent="0.25">
      <c r="A28721" s="216">
        <v>45700</v>
      </c>
      <c r="B28721" s="217" t="s">
        <v>224</v>
      </c>
      <c r="C28721" s="218">
        <v>1.9743999999999999</v>
      </c>
    </row>
    <row r="28722" spans="1:3" ht="15" customHeight="1" x14ac:dyDescent="0.25">
      <c r="A28722" s="216">
        <v>45701</v>
      </c>
      <c r="B28722" s="217" t="s">
        <v>224</v>
      </c>
      <c r="C28722" s="218">
        <v>1.9883999999999999</v>
      </c>
    </row>
    <row r="28723" spans="1:3" ht="15" customHeight="1" x14ac:dyDescent="0.25">
      <c r="A28723" s="216">
        <v>45702</v>
      </c>
      <c r="B28723" s="217" t="s">
        <v>224</v>
      </c>
      <c r="C28723" s="218">
        <v>2.0304000000000002</v>
      </c>
    </row>
    <row r="28724" spans="1:3" ht="15" customHeight="1" x14ac:dyDescent="0.25">
      <c r="A28724" s="216">
        <v>45705</v>
      </c>
      <c r="B28724" s="217" t="s">
        <v>224</v>
      </c>
      <c r="C28724" s="218">
        <v>2.0444</v>
      </c>
    </row>
    <row r="28725" spans="1:3" ht="15" customHeight="1" x14ac:dyDescent="0.25">
      <c r="A28725" s="216">
        <v>45706</v>
      </c>
      <c r="B28725" s="217" t="s">
        <v>224</v>
      </c>
      <c r="C28725" s="218">
        <v>2.0583999999999998</v>
      </c>
    </row>
    <row r="28726" spans="1:3" ht="15" customHeight="1" x14ac:dyDescent="0.25">
      <c r="A28726" s="216">
        <v>45707</v>
      </c>
      <c r="B28726" s="217" t="s">
        <v>224</v>
      </c>
      <c r="C28726" s="218">
        <v>2.0722999999999998</v>
      </c>
    </row>
    <row r="28727" spans="1:3" ht="15" customHeight="1" x14ac:dyDescent="0.25">
      <c r="A28727" s="216">
        <v>45708</v>
      </c>
      <c r="B28727" s="217" t="s">
        <v>224</v>
      </c>
      <c r="C28727" s="218">
        <v>2.0863</v>
      </c>
    </row>
    <row r="28728" spans="1:3" ht="15" customHeight="1" x14ac:dyDescent="0.25">
      <c r="A28728" s="216">
        <v>45709</v>
      </c>
      <c r="B28728" s="217" t="s">
        <v>224</v>
      </c>
      <c r="C28728" s="218">
        <v>2.1278999999999999</v>
      </c>
    </row>
    <row r="28729" spans="1:3" ht="15" customHeight="1" x14ac:dyDescent="0.25">
      <c r="A28729" s="216">
        <v>45712</v>
      </c>
      <c r="B28729" s="217" t="s">
        <v>224</v>
      </c>
      <c r="C28729" s="218">
        <v>2.1417999999999999</v>
      </c>
    </row>
    <row r="28730" spans="1:3" ht="15" customHeight="1" x14ac:dyDescent="0.25">
      <c r="A28730" s="216">
        <v>45713</v>
      </c>
      <c r="B28730" s="217" t="s">
        <v>224</v>
      </c>
      <c r="C28730" s="218">
        <v>2.1556999999999999</v>
      </c>
    </row>
    <row r="28731" spans="1:3" ht="15" customHeight="1" x14ac:dyDescent="0.25">
      <c r="A28731" s="216">
        <v>45714</v>
      </c>
      <c r="B28731" s="217" t="s">
        <v>224</v>
      </c>
      <c r="C28731" s="218">
        <v>2.1696</v>
      </c>
    </row>
    <row r="28732" spans="1:3" ht="15" customHeight="1" x14ac:dyDescent="0.25">
      <c r="A28732" s="216">
        <v>45715</v>
      </c>
      <c r="B28732" s="217" t="s">
        <v>224</v>
      </c>
      <c r="C28732" s="218">
        <v>2.1833999999999998</v>
      </c>
    </row>
    <row r="28733" spans="1:3" ht="15" customHeight="1" x14ac:dyDescent="0.25">
      <c r="A28733" s="216">
        <v>45716</v>
      </c>
      <c r="B28733" s="217" t="s">
        <v>224</v>
      </c>
      <c r="C28733" s="218">
        <v>2.2250999999999999</v>
      </c>
    </row>
    <row r="28734" spans="1:3" ht="15" customHeight="1" x14ac:dyDescent="0.25">
      <c r="A28734" s="216">
        <v>45719</v>
      </c>
      <c r="B28734" s="217" t="s">
        <v>224</v>
      </c>
      <c r="C28734" s="218">
        <v>2.2389999999999999</v>
      </c>
    </row>
    <row r="28735" spans="1:3" ht="15" customHeight="1" x14ac:dyDescent="0.25">
      <c r="A28735" s="216">
        <v>45720</v>
      </c>
      <c r="B28735" s="217" t="s">
        <v>224</v>
      </c>
      <c r="C28735" s="218">
        <v>2.2530000000000001</v>
      </c>
    </row>
    <row r="28736" spans="1:3" ht="15" customHeight="1" x14ac:dyDescent="0.25">
      <c r="A28736" s="216">
        <v>45721</v>
      </c>
      <c r="B28736" s="217" t="s">
        <v>224</v>
      </c>
      <c r="C28736" s="218">
        <v>2.2669000000000001</v>
      </c>
    </row>
    <row r="28737" spans="1:3" ht="15" customHeight="1" x14ac:dyDescent="0.25">
      <c r="A28737" s="216">
        <v>45722</v>
      </c>
      <c r="B28737" s="217" t="s">
        <v>224</v>
      </c>
      <c r="C28737" s="218">
        <v>2.2808000000000002</v>
      </c>
    </row>
    <row r="28738" spans="1:3" ht="15" customHeight="1" x14ac:dyDescent="0.25">
      <c r="A28738" s="216">
        <v>45723</v>
      </c>
      <c r="B28738" s="217" t="s">
        <v>224</v>
      </c>
      <c r="C28738" s="218">
        <v>2.3224</v>
      </c>
    </row>
    <row r="28739" spans="1:3" ht="15" customHeight="1" x14ac:dyDescent="0.25">
      <c r="A28739" s="216">
        <v>45726</v>
      </c>
      <c r="B28739" s="217" t="s">
        <v>224</v>
      </c>
      <c r="C28739" s="218">
        <v>2.3361000000000001</v>
      </c>
    </row>
    <row r="28740" spans="1:3" ht="15" customHeight="1" x14ac:dyDescent="0.25">
      <c r="A28740" s="216">
        <v>45727</v>
      </c>
      <c r="B28740" s="217" t="s">
        <v>224</v>
      </c>
      <c r="C28740" s="218">
        <v>2.3498999999999999</v>
      </c>
    </row>
    <row r="28741" spans="1:3" ht="15" customHeight="1" x14ac:dyDescent="0.25">
      <c r="A28741" s="216">
        <v>45728</v>
      </c>
      <c r="B28741" s="217" t="s">
        <v>224</v>
      </c>
      <c r="C28741" s="218">
        <v>2.3639000000000001</v>
      </c>
    </row>
    <row r="28742" spans="1:3" ht="15" customHeight="1" x14ac:dyDescent="0.25">
      <c r="A28742" s="216">
        <v>45729</v>
      </c>
      <c r="B28742" s="217" t="s">
        <v>224</v>
      </c>
      <c r="C28742" s="218">
        <v>2.3778000000000001</v>
      </c>
    </row>
    <row r="28743" spans="1:3" ht="15" customHeight="1" x14ac:dyDescent="0.25">
      <c r="A28743" s="216">
        <v>45730</v>
      </c>
      <c r="B28743" s="217" t="s">
        <v>224</v>
      </c>
      <c r="C28743" s="218">
        <v>2.4195000000000002</v>
      </c>
    </row>
    <row r="28744" spans="1:3" ht="15" customHeight="1" x14ac:dyDescent="0.25">
      <c r="A28744" s="216">
        <v>45733</v>
      </c>
      <c r="B28744" s="217" t="s">
        <v>224</v>
      </c>
      <c r="C28744" s="218">
        <v>2.4333999999999998</v>
      </c>
    </row>
    <row r="28745" spans="1:3" ht="15" customHeight="1" x14ac:dyDescent="0.25">
      <c r="A28745" s="216">
        <v>45734</v>
      </c>
      <c r="B28745" s="217" t="s">
        <v>224</v>
      </c>
      <c r="C28745" s="218">
        <v>2.4472999999999998</v>
      </c>
    </row>
    <row r="28746" spans="1:3" ht="15" customHeight="1" x14ac:dyDescent="0.25">
      <c r="A28746" s="216">
        <v>45735</v>
      </c>
      <c r="B28746" s="217" t="s">
        <v>224</v>
      </c>
      <c r="C28746" s="218">
        <v>2.4611999999999998</v>
      </c>
    </row>
    <row r="28747" spans="1:3" ht="15" customHeight="1" x14ac:dyDescent="0.25">
      <c r="A28747" s="216">
        <v>45736</v>
      </c>
      <c r="B28747" s="217" t="s">
        <v>224</v>
      </c>
      <c r="C28747" s="218">
        <v>2.4750999999999999</v>
      </c>
    </row>
    <row r="28748" spans="1:3" ht="15" customHeight="1" x14ac:dyDescent="0.25">
      <c r="A28748" s="216">
        <v>45737</v>
      </c>
      <c r="B28748" s="217" t="s">
        <v>224</v>
      </c>
      <c r="C28748" s="218">
        <v>2.5167999999999999</v>
      </c>
    </row>
    <row r="28749" spans="1:3" ht="15" customHeight="1" x14ac:dyDescent="0.25">
      <c r="A28749" s="216">
        <v>45740</v>
      </c>
      <c r="B28749" s="217" t="s">
        <v>224</v>
      </c>
      <c r="C28749" s="218">
        <v>2.5306000000000002</v>
      </c>
    </row>
    <row r="28750" spans="1:3" ht="15" customHeight="1" x14ac:dyDescent="0.25">
      <c r="A28750" s="216">
        <v>45741</v>
      </c>
      <c r="B28750" s="217" t="s">
        <v>224</v>
      </c>
      <c r="C28750" s="218">
        <v>2.5445000000000002</v>
      </c>
    </row>
    <row r="28751" spans="1:3" ht="15" customHeight="1" x14ac:dyDescent="0.25">
      <c r="A28751" s="216">
        <v>45742</v>
      </c>
      <c r="B28751" s="217" t="s">
        <v>224</v>
      </c>
      <c r="C28751" s="218">
        <v>2.5583999999999998</v>
      </c>
    </row>
    <row r="28752" spans="1:3" ht="15" customHeight="1" x14ac:dyDescent="0.25">
      <c r="A28752" s="216">
        <v>45743</v>
      </c>
      <c r="B28752" s="217" t="s">
        <v>224</v>
      </c>
      <c r="C28752" s="218">
        <v>2.5722999999999998</v>
      </c>
    </row>
    <row r="28753" spans="1:3" ht="15" customHeight="1" x14ac:dyDescent="0.25">
      <c r="A28753" s="216">
        <v>45744</v>
      </c>
      <c r="B28753" s="217" t="s">
        <v>224</v>
      </c>
      <c r="C28753" s="218">
        <v>2.6139999999999999</v>
      </c>
    </row>
    <row r="28754" spans="1:3" ht="15" customHeight="1" x14ac:dyDescent="0.25">
      <c r="A28754" s="216">
        <v>45747</v>
      </c>
      <c r="B28754" s="217" t="s">
        <v>224</v>
      </c>
      <c r="C28754" s="218">
        <v>2.6278999999999999</v>
      </c>
    </row>
    <row r="28755" spans="1:3" ht="15" customHeight="1" x14ac:dyDescent="0.25">
      <c r="A28755" s="216">
        <v>45748</v>
      </c>
      <c r="B28755" s="217" t="s">
        <v>224</v>
      </c>
      <c r="C28755" s="218">
        <v>2.6417999999999999</v>
      </c>
    </row>
    <row r="28756" spans="1:3" ht="15" customHeight="1" x14ac:dyDescent="0.25">
      <c r="A28756" s="216">
        <v>45749</v>
      </c>
      <c r="B28756" s="217" t="s">
        <v>224</v>
      </c>
      <c r="C28756" s="218">
        <v>2.6556000000000002</v>
      </c>
    </row>
    <row r="28757" spans="1:3" ht="15" customHeight="1" x14ac:dyDescent="0.25">
      <c r="A28757" s="216">
        <v>45750</v>
      </c>
      <c r="B28757" s="217" t="s">
        <v>224</v>
      </c>
      <c r="C28757" s="218">
        <v>2.6694</v>
      </c>
    </row>
    <row r="28758" spans="1:3" ht="15" customHeight="1" x14ac:dyDescent="0.25">
      <c r="A28758" s="216">
        <v>45751</v>
      </c>
      <c r="B28758" s="217" t="s">
        <v>224</v>
      </c>
      <c r="C28758" s="218">
        <v>2.7109000000000001</v>
      </c>
    </row>
    <row r="28759" spans="1:3" ht="15" customHeight="1" x14ac:dyDescent="0.25">
      <c r="A28759" s="216">
        <v>45754</v>
      </c>
      <c r="B28759" s="217" t="s">
        <v>224</v>
      </c>
      <c r="C28759" s="218">
        <v>2.7248000000000001</v>
      </c>
    </row>
    <row r="28760" spans="1:3" ht="15" customHeight="1" x14ac:dyDescent="0.25">
      <c r="A28760" s="216">
        <v>45755</v>
      </c>
      <c r="B28760" s="217" t="s">
        <v>224</v>
      </c>
      <c r="C28760" s="218">
        <v>2.7385999999999999</v>
      </c>
    </row>
    <row r="28761" spans="1:3" ht="15" customHeight="1" x14ac:dyDescent="0.25">
      <c r="A28761" s="216">
        <v>45756</v>
      </c>
      <c r="B28761" s="217" t="s">
        <v>224</v>
      </c>
      <c r="C28761" s="218">
        <v>2.7524999999999999</v>
      </c>
    </row>
    <row r="28762" spans="1:3" ht="15" customHeight="1" x14ac:dyDescent="0.25">
      <c r="A28762" s="216">
        <v>45757</v>
      </c>
      <c r="B28762" s="217" t="s">
        <v>224</v>
      </c>
      <c r="C28762" s="218">
        <v>2.7664</v>
      </c>
    </row>
    <row r="28763" spans="1:3" ht="15" customHeight="1" x14ac:dyDescent="0.25">
      <c r="A28763" s="216">
        <v>45758</v>
      </c>
      <c r="B28763" s="217" t="s">
        <v>224</v>
      </c>
      <c r="C28763" s="218">
        <v>2.8075999999999999</v>
      </c>
    </row>
    <row r="28764" spans="1:3" ht="15" customHeight="1" x14ac:dyDescent="0.25">
      <c r="A28764" s="216">
        <v>45761</v>
      </c>
      <c r="B28764" s="217" t="s">
        <v>224</v>
      </c>
      <c r="C28764" s="218">
        <v>2.8214000000000001</v>
      </c>
    </row>
    <row r="28765" spans="1:3" ht="15" customHeight="1" x14ac:dyDescent="0.25">
      <c r="A28765" s="216">
        <v>45762</v>
      </c>
      <c r="B28765" s="217" t="s">
        <v>224</v>
      </c>
      <c r="C28765" s="218">
        <v>2.8351999999999999</v>
      </c>
    </row>
    <row r="28766" spans="1:3" ht="15" customHeight="1" x14ac:dyDescent="0.25">
      <c r="A28766" s="216">
        <v>45763</v>
      </c>
      <c r="B28766" s="217" t="s">
        <v>224</v>
      </c>
      <c r="C28766" s="218">
        <v>2.8490000000000002</v>
      </c>
    </row>
    <row r="28767" spans="1:3" ht="15" customHeight="1" x14ac:dyDescent="0.25">
      <c r="A28767" s="216">
        <v>45764</v>
      </c>
      <c r="B28767" s="217" t="s">
        <v>224</v>
      </c>
      <c r="C28767" s="218">
        <v>2.9182000000000001</v>
      </c>
    </row>
    <row r="28768" spans="1:3" ht="15" customHeight="1" x14ac:dyDescent="0.25">
      <c r="A28768" s="216">
        <v>45769</v>
      </c>
      <c r="B28768" s="217" t="s">
        <v>224</v>
      </c>
      <c r="C28768" s="218">
        <v>2.9319000000000002</v>
      </c>
    </row>
    <row r="28769" spans="1:3" ht="15" customHeight="1" x14ac:dyDescent="0.25">
      <c r="A28769" s="216">
        <v>45770</v>
      </c>
      <c r="B28769" s="217" t="s">
        <v>224</v>
      </c>
      <c r="C28769" s="218">
        <v>2.9457</v>
      </c>
    </row>
    <row r="28770" spans="1:3" ht="15" customHeight="1" x14ac:dyDescent="0.25">
      <c r="A28770" s="216">
        <v>45771</v>
      </c>
      <c r="B28770" s="217" t="s">
        <v>224</v>
      </c>
      <c r="C28770" s="218">
        <v>2.9594999999999998</v>
      </c>
    </row>
    <row r="28771" spans="1:3" ht="15" customHeight="1" x14ac:dyDescent="0.25">
      <c r="A28771" s="216">
        <v>45772</v>
      </c>
      <c r="B28771" s="217" t="s">
        <v>224</v>
      </c>
      <c r="C28771" s="218">
        <v>3.0007999999999999</v>
      </c>
    </row>
    <row r="28772" spans="1:3" ht="15" customHeight="1" x14ac:dyDescent="0.25">
      <c r="A28772" s="216">
        <v>45775</v>
      </c>
      <c r="B28772" s="217" t="s">
        <v>224</v>
      </c>
      <c r="C28772" s="218">
        <v>3.0146999999999999</v>
      </c>
    </row>
    <row r="28773" spans="1:3" ht="15" customHeight="1" x14ac:dyDescent="0.25">
      <c r="A28773" s="216">
        <v>45776</v>
      </c>
      <c r="B28773" s="217" t="s">
        <v>224</v>
      </c>
      <c r="C28773" s="218">
        <v>3.0285000000000002</v>
      </c>
    </row>
    <row r="28774" spans="1:3" ht="15" customHeight="1" x14ac:dyDescent="0.25">
      <c r="A28774" s="216">
        <v>45777</v>
      </c>
      <c r="B28774" s="217" t="s">
        <v>224</v>
      </c>
      <c r="C28774" s="218">
        <v>3.0424000000000002</v>
      </c>
    </row>
    <row r="28775" spans="1:3" ht="15" customHeight="1" x14ac:dyDescent="0.25">
      <c r="A28775" s="216">
        <v>45778</v>
      </c>
      <c r="B28775" s="217" t="s">
        <v>224</v>
      </c>
      <c r="C28775" s="218">
        <v>3.0562</v>
      </c>
    </row>
    <row r="28776" spans="1:3" ht="15" customHeight="1" x14ac:dyDescent="0.25">
      <c r="A28776" s="216">
        <v>45779</v>
      </c>
      <c r="B28776" s="217" t="s">
        <v>224</v>
      </c>
      <c r="C28776" s="218">
        <v>3.1114999999999999</v>
      </c>
    </row>
    <row r="28777" spans="1:3" ht="15" customHeight="1" x14ac:dyDescent="0.25">
      <c r="A28777" s="216">
        <v>45783</v>
      </c>
      <c r="B28777" s="217" t="s">
        <v>224</v>
      </c>
      <c r="C28777" s="218">
        <v>3.1252</v>
      </c>
    </row>
    <row r="28778" spans="1:3" ht="15" customHeight="1" x14ac:dyDescent="0.25">
      <c r="A28778" s="216">
        <v>45784</v>
      </c>
      <c r="B28778" s="217" t="s">
        <v>224</v>
      </c>
      <c r="C28778" s="218">
        <v>3.1391</v>
      </c>
    </row>
    <row r="28779" spans="1:3" ht="15" customHeight="1" x14ac:dyDescent="0.25">
      <c r="A28779" s="216">
        <v>45785</v>
      </c>
      <c r="B28779" s="217" t="s">
        <v>224</v>
      </c>
      <c r="C28779" s="218">
        <v>3.1524999999999999</v>
      </c>
    </row>
    <row r="28780" spans="1:3" ht="15" customHeight="1" x14ac:dyDescent="0.25">
      <c r="A28780" s="216">
        <v>45786</v>
      </c>
      <c r="B28780" s="217" t="s">
        <v>224</v>
      </c>
      <c r="C28780" s="218">
        <v>3.1930000000000001</v>
      </c>
    </row>
    <row r="28781" spans="1:3" ht="15" customHeight="1" x14ac:dyDescent="0.25">
      <c r="A28781" s="216">
        <v>45789</v>
      </c>
      <c r="B28781" s="217" t="s">
        <v>224</v>
      </c>
      <c r="C28781" s="218">
        <v>3.2063999999999999</v>
      </c>
    </row>
    <row r="28782" spans="1:3" ht="15" customHeight="1" x14ac:dyDescent="0.25">
      <c r="A28782" s="216">
        <v>45790</v>
      </c>
      <c r="B28782" s="217" t="s">
        <v>224</v>
      </c>
      <c r="C28782" s="218">
        <v>3.2199</v>
      </c>
    </row>
    <row r="28783" spans="1:3" ht="15" customHeight="1" x14ac:dyDescent="0.25">
      <c r="A28783" s="216">
        <v>45791</v>
      </c>
      <c r="B28783" s="217" t="s">
        <v>224</v>
      </c>
      <c r="C28783" s="218">
        <v>3.2332999999999998</v>
      </c>
    </row>
    <row r="28784" spans="1:3" ht="15" customHeight="1" x14ac:dyDescent="0.25">
      <c r="A28784" s="216">
        <v>45792</v>
      </c>
      <c r="B28784" s="217" t="s">
        <v>224</v>
      </c>
      <c r="C28784" s="218">
        <v>3.2467000000000001</v>
      </c>
    </row>
    <row r="28785" spans="1:3" ht="15" customHeight="1" x14ac:dyDescent="0.25">
      <c r="A28785" s="216">
        <v>45793</v>
      </c>
      <c r="B28785" s="217" t="s">
        <v>224</v>
      </c>
      <c r="C28785" s="218">
        <v>3.2867999999999999</v>
      </c>
    </row>
    <row r="28786" spans="1:3" ht="15" customHeight="1" x14ac:dyDescent="0.25">
      <c r="A28786" s="216">
        <v>45796</v>
      </c>
      <c r="B28786" s="217" t="s">
        <v>224</v>
      </c>
      <c r="C28786" s="218">
        <v>3.3001</v>
      </c>
    </row>
    <row r="28787" spans="1:3" ht="15" customHeight="1" x14ac:dyDescent="0.25">
      <c r="A28787" s="216">
        <v>45797</v>
      </c>
      <c r="B28787" s="217" t="s">
        <v>224</v>
      </c>
      <c r="C28787" s="218">
        <v>3.3136000000000001</v>
      </c>
    </row>
    <row r="28788" spans="1:3" ht="15" customHeight="1" x14ac:dyDescent="0.25">
      <c r="A28788" s="216">
        <v>45798</v>
      </c>
      <c r="B28788" s="217" t="s">
        <v>224</v>
      </c>
      <c r="C28788" s="218">
        <v>3.3269000000000002</v>
      </c>
    </row>
    <row r="28789" spans="1:3" ht="15" customHeight="1" x14ac:dyDescent="0.25">
      <c r="A28789" s="216">
        <v>45799</v>
      </c>
      <c r="B28789" s="217" t="s">
        <v>224</v>
      </c>
      <c r="C28789" s="218">
        <v>3.3403999999999998</v>
      </c>
    </row>
    <row r="28790" spans="1:3" ht="15" customHeight="1" x14ac:dyDescent="0.25">
      <c r="A28790" s="216">
        <v>45800</v>
      </c>
      <c r="B28790" s="217" t="s">
        <v>224</v>
      </c>
      <c r="C28790" s="218">
        <v>3.3938000000000001</v>
      </c>
    </row>
    <row r="28791" spans="1:3" ht="15" customHeight="1" x14ac:dyDescent="0.25">
      <c r="A28791" s="216">
        <v>45804</v>
      </c>
      <c r="B28791" s="217" t="s">
        <v>224</v>
      </c>
      <c r="C28791" s="218">
        <v>3.4070999999999998</v>
      </c>
    </row>
    <row r="28792" spans="1:3" ht="15" customHeight="1" x14ac:dyDescent="0.25">
      <c r="A28792" s="216">
        <v>45805</v>
      </c>
      <c r="B28792" s="217" t="s">
        <v>224</v>
      </c>
      <c r="C28792" s="218">
        <v>3.4205000000000001</v>
      </c>
    </row>
    <row r="28793" spans="1:3" ht="15" customHeight="1" x14ac:dyDescent="0.25">
      <c r="A28793" s="216">
        <v>45806</v>
      </c>
      <c r="B28793" s="217" t="s">
        <v>224</v>
      </c>
      <c r="C28793" s="218">
        <v>3.4338000000000002</v>
      </c>
    </row>
    <row r="28794" spans="1:3" ht="15" customHeight="1" x14ac:dyDescent="0.25">
      <c r="A28794" s="216">
        <v>45807</v>
      </c>
      <c r="B28794" s="217" t="s">
        <v>224</v>
      </c>
      <c r="C28794" s="218">
        <v>3.4739</v>
      </c>
    </row>
    <row r="28795" spans="1:3" ht="15" customHeight="1" x14ac:dyDescent="0.25">
      <c r="A28795" s="216">
        <v>45810</v>
      </c>
      <c r="B28795" s="217" t="s">
        <v>224</v>
      </c>
      <c r="C28795" s="218">
        <v>3.4872000000000001</v>
      </c>
    </row>
    <row r="28796" spans="1:3" ht="15" customHeight="1" x14ac:dyDescent="0.25">
      <c r="A28796" s="216">
        <v>45811</v>
      </c>
      <c r="B28796" s="217" t="s">
        <v>224</v>
      </c>
      <c r="C28796" s="218">
        <v>3.5005999999999999</v>
      </c>
    </row>
    <row r="28797" spans="1:3" ht="15" customHeight="1" x14ac:dyDescent="0.25">
      <c r="A28797" s="216">
        <v>45812</v>
      </c>
      <c r="B28797" s="217" t="s">
        <v>224</v>
      </c>
      <c r="C28797" s="218">
        <v>3.5139999999999998</v>
      </c>
    </row>
    <row r="28798" spans="1:3" ht="15" customHeight="1" x14ac:dyDescent="0.25">
      <c r="A28798" s="216">
        <v>45813</v>
      </c>
      <c r="B28798" s="217" t="s">
        <v>224</v>
      </c>
      <c r="C28798" s="218">
        <v>3.5274000000000001</v>
      </c>
    </row>
    <row r="28799" spans="1:3" ht="15" customHeight="1" x14ac:dyDescent="0.25">
      <c r="A28799" s="216">
        <v>45814</v>
      </c>
      <c r="B28799" s="217" t="s">
        <v>224</v>
      </c>
      <c r="C28799" s="218">
        <v>3.5676000000000001</v>
      </c>
    </row>
    <row r="28800" spans="1:3" ht="15" customHeight="1" x14ac:dyDescent="0.25">
      <c r="A28800" s="216">
        <v>45817</v>
      </c>
      <c r="B28800" s="217" t="s">
        <v>224</v>
      </c>
      <c r="C28800" s="218">
        <v>3.5811000000000002</v>
      </c>
    </row>
    <row r="28801" spans="1:3" ht="15" customHeight="1" x14ac:dyDescent="0.25">
      <c r="A28801" s="216">
        <v>45818</v>
      </c>
      <c r="B28801" s="217" t="s">
        <v>224</v>
      </c>
      <c r="C28801" s="218">
        <v>3.5945</v>
      </c>
    </row>
    <row r="28802" spans="1:3" ht="15" customHeight="1" x14ac:dyDescent="0.25">
      <c r="A28802" s="216">
        <v>45819</v>
      </c>
      <c r="B28802" s="217" t="s">
        <v>224</v>
      </c>
      <c r="C28802" s="218">
        <v>3.6078999999999999</v>
      </c>
    </row>
    <row r="28803" spans="1:3" ht="15" customHeight="1" x14ac:dyDescent="0.25">
      <c r="A28803" s="216">
        <v>45820</v>
      </c>
      <c r="B28803" s="217" t="s">
        <v>224</v>
      </c>
      <c r="C28803" s="218">
        <v>3.6213000000000002</v>
      </c>
    </row>
    <row r="28804" spans="1:3" ht="15" customHeight="1" x14ac:dyDescent="0.25">
      <c r="A28804" s="216">
        <v>45821</v>
      </c>
      <c r="B28804" s="217" t="s">
        <v>224</v>
      </c>
      <c r="C28804" s="218">
        <v>3.6614</v>
      </c>
    </row>
    <row r="28805" spans="1:3" ht="15" customHeight="1" x14ac:dyDescent="0.25">
      <c r="A28805" s="216">
        <v>45824</v>
      </c>
      <c r="B28805" s="217" t="s">
        <v>224</v>
      </c>
      <c r="C28805" s="218">
        <v>3.6747999999999998</v>
      </c>
    </row>
    <row r="28806" spans="1:3" ht="15" customHeight="1" x14ac:dyDescent="0.25">
      <c r="A28806" s="216">
        <v>45825</v>
      </c>
      <c r="B28806" s="217" t="s">
        <v>224</v>
      </c>
      <c r="C28806" s="218">
        <v>3.6882000000000001</v>
      </c>
    </row>
    <row r="28807" spans="1:3" ht="15" customHeight="1" x14ac:dyDescent="0.25">
      <c r="A28807" s="216">
        <v>45826</v>
      </c>
      <c r="B28807" s="217" t="s">
        <v>224</v>
      </c>
      <c r="C28807" s="218">
        <v>3.7016</v>
      </c>
    </row>
    <row r="28808" spans="1:3" ht="15" customHeight="1" x14ac:dyDescent="0.25">
      <c r="A28808" s="216">
        <v>45827</v>
      </c>
      <c r="B28808" s="217" t="s">
        <v>224</v>
      </c>
      <c r="C28808" s="218">
        <v>3.7149999999999999</v>
      </c>
    </row>
    <row r="28809" spans="1:3" ht="15" customHeight="1" x14ac:dyDescent="0.25">
      <c r="A28809" s="216">
        <v>45828</v>
      </c>
      <c r="B28809" s="217" t="s">
        <v>224</v>
      </c>
      <c r="C28809" s="218">
        <v>3.7551000000000001</v>
      </c>
    </row>
    <row r="28810" spans="1:3" ht="15" customHeight="1" x14ac:dyDescent="0.25">
      <c r="A28810" s="216">
        <v>45831</v>
      </c>
      <c r="B28810" s="217" t="s">
        <v>224</v>
      </c>
      <c r="C28810" s="218">
        <v>3.7685</v>
      </c>
    </row>
    <row r="28811" spans="1:3" ht="15" customHeight="1" x14ac:dyDescent="0.25">
      <c r="A28811" s="216">
        <v>45832</v>
      </c>
      <c r="B28811" s="217" t="s">
        <v>224</v>
      </c>
      <c r="C28811" s="218">
        <v>3.7818999999999998</v>
      </c>
    </row>
    <row r="28812" spans="1:3" ht="15" customHeight="1" x14ac:dyDescent="0.25">
      <c r="A28812" s="216">
        <v>45833</v>
      </c>
      <c r="B28812" s="217" t="s">
        <v>224</v>
      </c>
      <c r="C28812" s="218">
        <v>3.7953000000000001</v>
      </c>
    </row>
    <row r="28813" spans="1:3" ht="15" customHeight="1" x14ac:dyDescent="0.25">
      <c r="A28813" s="216">
        <v>45834</v>
      </c>
      <c r="B28813" s="217" t="s">
        <v>224</v>
      </c>
      <c r="C28813" s="218">
        <v>3.8088000000000002</v>
      </c>
    </row>
    <row r="28814" spans="1:3" ht="15" customHeight="1" x14ac:dyDescent="0.25">
      <c r="A28814" s="216">
        <v>45835</v>
      </c>
      <c r="B28814" s="217" t="s">
        <v>224</v>
      </c>
      <c r="C28814" s="218">
        <v>3.8490000000000002</v>
      </c>
    </row>
    <row r="28815" spans="1:3" ht="15" customHeight="1" x14ac:dyDescent="0.25">
      <c r="A28815" s="216">
        <v>45838</v>
      </c>
      <c r="B28815" s="217" t="s">
        <v>224</v>
      </c>
      <c r="C28815" s="218">
        <v>3.8624999999999998</v>
      </c>
    </row>
    <row r="28816" spans="1:3" ht="15" customHeight="1" x14ac:dyDescent="0.25">
      <c r="A28816" s="216">
        <v>45839</v>
      </c>
      <c r="B28816" s="217" t="s">
        <v>224</v>
      </c>
      <c r="C28816" s="218">
        <v>3.8759000000000001</v>
      </c>
    </row>
    <row r="28817" spans="1:3" ht="15" customHeight="1" x14ac:dyDescent="0.25">
      <c r="A28817" s="216">
        <v>45840</v>
      </c>
      <c r="B28817" s="217" t="s">
        <v>224</v>
      </c>
      <c r="C28817" s="218">
        <v>3.8892000000000002</v>
      </c>
    </row>
    <row r="28818" spans="1:3" ht="15" customHeight="1" x14ac:dyDescent="0.25">
      <c r="A28818" s="216">
        <v>45841</v>
      </c>
      <c r="B28818" s="217" t="s">
        <v>224</v>
      </c>
      <c r="C28818" s="218">
        <v>3.9026000000000001</v>
      </c>
    </row>
    <row r="28819" spans="1:3" ht="15" customHeight="1" x14ac:dyDescent="0.25">
      <c r="A28819" s="216">
        <v>45842</v>
      </c>
      <c r="B28819" s="217" t="s">
        <v>224</v>
      </c>
      <c r="C28819" s="218">
        <v>3.9426999999999999</v>
      </c>
    </row>
    <row r="28820" spans="1:3" ht="15" customHeight="1" x14ac:dyDescent="0.25">
      <c r="A28820" s="216">
        <v>45845</v>
      </c>
      <c r="B28820" s="217" t="s">
        <v>224</v>
      </c>
      <c r="C28820" s="218">
        <v>3.9561000000000002</v>
      </c>
    </row>
    <row r="28821" spans="1:3" ht="15" customHeight="1" x14ac:dyDescent="0.25">
      <c r="A28821" s="216">
        <v>45846</v>
      </c>
      <c r="B28821" s="217" t="s">
        <v>224</v>
      </c>
      <c r="C28821" s="218">
        <v>3.9693999999999998</v>
      </c>
    </row>
    <row r="28822" spans="1:3" ht="15" customHeight="1" x14ac:dyDescent="0.25">
      <c r="A28822" s="216">
        <v>45847</v>
      </c>
      <c r="B28822" s="217" t="s">
        <v>224</v>
      </c>
      <c r="C28822" s="218">
        <v>3.9828000000000001</v>
      </c>
    </row>
    <row r="28823" spans="1:3" ht="15" customHeight="1" x14ac:dyDescent="0.25">
      <c r="A28823" s="216">
        <v>45848</v>
      </c>
      <c r="B28823" s="217" t="s">
        <v>224</v>
      </c>
      <c r="C28823" s="218">
        <v>3.9961000000000002</v>
      </c>
    </row>
    <row r="28824" spans="1:3" ht="15" customHeight="1" x14ac:dyDescent="0.25">
      <c r="A28824" s="216">
        <v>45849</v>
      </c>
      <c r="B28824" s="217" t="s">
        <v>224</v>
      </c>
      <c r="C28824" s="218">
        <v>4.0361000000000002</v>
      </c>
    </row>
    <row r="28825" spans="1:3" ht="15" customHeight="1" x14ac:dyDescent="0.25">
      <c r="A28825" s="216">
        <v>45852</v>
      </c>
      <c r="B28825" s="217" t="s">
        <v>224</v>
      </c>
      <c r="C28825" s="218">
        <v>4.0495000000000001</v>
      </c>
    </row>
    <row r="28826" spans="1:3" ht="15" customHeight="1" x14ac:dyDescent="0.25">
      <c r="A28826" s="216">
        <v>45853</v>
      </c>
      <c r="B28826" s="217" t="s">
        <v>224</v>
      </c>
      <c r="C28826" s="218">
        <v>4.0628000000000002</v>
      </c>
    </row>
    <row r="28827" spans="1:3" ht="15" customHeight="1" x14ac:dyDescent="0.25">
      <c r="A28827" s="216">
        <v>45854</v>
      </c>
      <c r="B28827" s="217" t="s">
        <v>224</v>
      </c>
      <c r="C28827" s="218">
        <v>4.0761000000000003</v>
      </c>
    </row>
    <row r="28828" spans="1:3" ht="15" customHeight="1" x14ac:dyDescent="0.25">
      <c r="A28828" s="216">
        <v>45855</v>
      </c>
      <c r="B28828" s="217" t="s">
        <v>224</v>
      </c>
      <c r="C28828" s="218">
        <v>4.0894000000000004</v>
      </c>
    </row>
    <row r="28829" spans="1:3" ht="15" customHeight="1" x14ac:dyDescent="0.25">
      <c r="A28829" s="216">
        <v>45856</v>
      </c>
      <c r="B28829" s="217" t="s">
        <v>224</v>
      </c>
      <c r="C28829" s="218">
        <v>4.1292999999999997</v>
      </c>
    </row>
    <row r="28830" spans="1:3" ht="15" customHeight="1" x14ac:dyDescent="0.25">
      <c r="A28830" s="216">
        <v>45859</v>
      </c>
      <c r="B28830" s="217" t="s">
        <v>224</v>
      </c>
      <c r="C28830" s="218">
        <v>4.1425999999999998</v>
      </c>
    </row>
    <row r="28831" spans="1:3" ht="15" customHeight="1" x14ac:dyDescent="0.25">
      <c r="A28831" s="216">
        <v>45860</v>
      </c>
      <c r="B28831" s="217" t="s">
        <v>224</v>
      </c>
      <c r="C28831" s="218">
        <v>4.1558999999999999</v>
      </c>
    </row>
    <row r="28832" spans="1:3" ht="15" customHeight="1" x14ac:dyDescent="0.25">
      <c r="A28832" s="216">
        <v>45861</v>
      </c>
      <c r="B28832" s="217" t="s">
        <v>224</v>
      </c>
      <c r="C28832" s="218">
        <v>4.1691000000000003</v>
      </c>
    </row>
    <row r="28833" spans="1:3" ht="15" customHeight="1" x14ac:dyDescent="0.25">
      <c r="A28833" s="216">
        <v>45862</v>
      </c>
      <c r="B28833" s="217" t="s">
        <v>224</v>
      </c>
      <c r="C28833" s="218">
        <v>4.1824000000000003</v>
      </c>
    </row>
    <row r="28834" spans="1:3" ht="15" customHeight="1" x14ac:dyDescent="0.25">
      <c r="A28834" s="216">
        <v>45863</v>
      </c>
      <c r="B28834" s="217" t="s">
        <v>224</v>
      </c>
      <c r="C28834" s="218">
        <v>4.2222</v>
      </c>
    </row>
    <row r="28835" spans="1:3" ht="15" customHeight="1" x14ac:dyDescent="0.25">
      <c r="A28835" s="216">
        <v>45866</v>
      </c>
      <c r="B28835" s="217" t="s">
        <v>224</v>
      </c>
      <c r="C28835" s="218">
        <v>4.2354000000000003</v>
      </c>
    </row>
    <row r="28836" spans="1:3" ht="15" customHeight="1" x14ac:dyDescent="0.25">
      <c r="A28836" s="216">
        <v>45867</v>
      </c>
      <c r="B28836" s="217" t="s">
        <v>224</v>
      </c>
      <c r="C28836" s="218">
        <v>4.2487000000000004</v>
      </c>
    </row>
    <row r="28837" spans="1:3" ht="15" customHeight="1" x14ac:dyDescent="0.25">
      <c r="A28837" s="216">
        <v>45868</v>
      </c>
      <c r="B28837" s="217" t="s">
        <v>224</v>
      </c>
      <c r="C28837" s="218">
        <v>4.2619999999999996</v>
      </c>
    </row>
    <row r="28838" spans="1:3" ht="15" customHeight="1" x14ac:dyDescent="0.25">
      <c r="A28838" s="216">
        <v>45869</v>
      </c>
      <c r="B28838" s="217" t="s">
        <v>224</v>
      </c>
      <c r="C28838" s="218">
        <v>4.2752999999999997</v>
      </c>
    </row>
    <row r="28839" spans="1:3" ht="15" customHeight="1" x14ac:dyDescent="0.25">
      <c r="A28839" s="216">
        <v>45870</v>
      </c>
      <c r="B28839" s="217" t="s">
        <v>224</v>
      </c>
      <c r="C28839" s="218">
        <v>4.3151999999999999</v>
      </c>
    </row>
    <row r="28840" spans="1:3" ht="15" customHeight="1" x14ac:dyDescent="0.25">
      <c r="A28840" s="216">
        <v>45873</v>
      </c>
      <c r="B28840" s="217" t="s">
        <v>224</v>
      </c>
      <c r="C28840" s="218">
        <v>4.3284000000000002</v>
      </c>
    </row>
    <row r="28841" spans="1:3" ht="15" customHeight="1" x14ac:dyDescent="0.25">
      <c r="A28841" s="216">
        <v>45874</v>
      </c>
      <c r="B28841" s="217" t="s">
        <v>224</v>
      </c>
      <c r="C28841" s="218">
        <v>4.3415999999999997</v>
      </c>
    </row>
    <row r="28842" spans="1:3" ht="15" customHeight="1" x14ac:dyDescent="0.25">
      <c r="A28842" s="216">
        <v>45875</v>
      </c>
      <c r="B28842" s="217" t="s">
        <v>224</v>
      </c>
      <c r="C28842" s="218">
        <v>4.3548</v>
      </c>
    </row>
    <row r="28843" spans="1:3" ht="15" customHeight="1" x14ac:dyDescent="0.25">
      <c r="A28843" s="216">
        <v>45876</v>
      </c>
      <c r="B28843" s="217" t="s">
        <v>224</v>
      </c>
      <c r="C28843" s="218">
        <v>4.3677000000000001</v>
      </c>
    </row>
    <row r="28844" spans="1:3" ht="15" customHeight="1" x14ac:dyDescent="0.25">
      <c r="A28844" s="216">
        <v>45877</v>
      </c>
      <c r="B28844" s="217" t="s">
        <v>224</v>
      </c>
      <c r="C28844" s="218">
        <v>4.4059999999999997</v>
      </c>
    </row>
    <row r="28845" spans="1:3" ht="15" customHeight="1" x14ac:dyDescent="0.25">
      <c r="A28845" s="216">
        <v>45880</v>
      </c>
      <c r="B28845" s="217" t="s">
        <v>224</v>
      </c>
      <c r="C28845" s="218">
        <v>4.4188000000000001</v>
      </c>
    </row>
    <row r="28846" spans="1:3" ht="15" customHeight="1" x14ac:dyDescent="0.25">
      <c r="A28846" s="216">
        <v>45881</v>
      </c>
      <c r="B28846" s="217" t="s">
        <v>224</v>
      </c>
      <c r="C28846" s="218">
        <v>4.4316000000000004</v>
      </c>
    </row>
    <row r="28847" spans="1:3" ht="15" customHeight="1" x14ac:dyDescent="0.25">
      <c r="A28847" s="216">
        <v>45882</v>
      </c>
      <c r="B28847" s="217" t="s">
        <v>224</v>
      </c>
      <c r="C28847" s="218">
        <v>4.4443000000000001</v>
      </c>
    </row>
    <row r="28848" spans="1:3" ht="15" customHeight="1" x14ac:dyDescent="0.25">
      <c r="A28848" s="216">
        <v>45883</v>
      </c>
      <c r="B28848" s="217" t="s">
        <v>224</v>
      </c>
      <c r="C28848" s="218">
        <v>4.4570999999999996</v>
      </c>
    </row>
    <row r="28849" spans="1:3" ht="15" customHeight="1" x14ac:dyDescent="0.25">
      <c r="A28849" s="216">
        <v>45884</v>
      </c>
      <c r="B28849" s="217" t="s">
        <v>224</v>
      </c>
      <c r="C28849" s="218">
        <v>4.4954000000000001</v>
      </c>
    </row>
    <row r="28850" spans="1:3" ht="15" customHeight="1" x14ac:dyDescent="0.25">
      <c r="A28850" s="216">
        <v>45887</v>
      </c>
      <c r="B28850" s="217" t="s">
        <v>224</v>
      </c>
      <c r="C28850" s="218">
        <v>4.5080999999999998</v>
      </c>
    </row>
    <row r="28851" spans="1:3" ht="15" customHeight="1" x14ac:dyDescent="0.25">
      <c r="A28851" s="216">
        <v>45888</v>
      </c>
      <c r="B28851" s="217" t="s">
        <v>224</v>
      </c>
      <c r="C28851" s="218">
        <v>4.5208000000000004</v>
      </c>
    </row>
    <row r="28852" spans="1:3" ht="15" customHeight="1" x14ac:dyDescent="0.25">
      <c r="A28852" s="216">
        <v>45889</v>
      </c>
      <c r="B28852" s="217" t="s">
        <v>224</v>
      </c>
      <c r="C28852" s="218">
        <v>4.5335000000000001</v>
      </c>
    </row>
    <row r="28853" spans="1:3" ht="15" customHeight="1" x14ac:dyDescent="0.25">
      <c r="A28853" s="216">
        <v>45890</v>
      </c>
      <c r="B28853" s="217" t="s">
        <v>224</v>
      </c>
      <c r="C28853" s="218">
        <v>4.5462999999999996</v>
      </c>
    </row>
    <row r="28854" spans="1:3" ht="15" customHeight="1" x14ac:dyDescent="0.25">
      <c r="A28854" s="216">
        <v>45891</v>
      </c>
      <c r="B28854" s="217" t="s">
        <v>224</v>
      </c>
      <c r="C28854" s="218">
        <v>4.5972999999999997</v>
      </c>
    </row>
    <row r="28855" spans="1:3" ht="15" customHeight="1" x14ac:dyDescent="0.25">
      <c r="A28855" s="216">
        <v>45895</v>
      </c>
      <c r="B28855" s="217" t="s">
        <v>224</v>
      </c>
      <c r="C28855" s="218">
        <v>4.6100000000000003</v>
      </c>
    </row>
    <row r="28856" spans="1:3" ht="15" customHeight="1" x14ac:dyDescent="0.25">
      <c r="A28856" s="216">
        <v>45896</v>
      </c>
      <c r="B28856" s="217" t="s">
        <v>224</v>
      </c>
      <c r="C28856" s="218">
        <v>4.6227999999999998</v>
      </c>
    </row>
    <row r="28857" spans="1:3" ht="15" customHeight="1" x14ac:dyDescent="0.25">
      <c r="A28857" s="216">
        <v>45897</v>
      </c>
      <c r="B28857" s="217" t="s">
        <v>224</v>
      </c>
      <c r="C28857" s="218">
        <v>4.6355000000000004</v>
      </c>
    </row>
    <row r="28858" spans="1:3" ht="15" customHeight="1" x14ac:dyDescent="0.25">
      <c r="A28858" s="216">
        <v>45898</v>
      </c>
      <c r="B28858" s="217" t="s">
        <v>224</v>
      </c>
      <c r="C28858" s="218">
        <v>4.6738999999999997</v>
      </c>
    </row>
    <row r="28859" spans="1:3" ht="15" customHeight="1" x14ac:dyDescent="0.25">
      <c r="A28859" s="216">
        <v>45901</v>
      </c>
      <c r="B28859" s="217" t="s">
        <v>224</v>
      </c>
      <c r="C28859" s="218">
        <v>4.6866000000000003</v>
      </c>
    </row>
    <row r="28860" spans="1:3" ht="15" customHeight="1" x14ac:dyDescent="0.25">
      <c r="A28860" s="216">
        <v>45902</v>
      </c>
      <c r="B28860" s="217" t="s">
        <v>224</v>
      </c>
      <c r="C28860" s="218">
        <v>4.6993</v>
      </c>
    </row>
    <row r="28861" spans="1:3" ht="15" customHeight="1" x14ac:dyDescent="0.25">
      <c r="A28861" s="216">
        <v>45903</v>
      </c>
      <c r="B28861" s="217" t="s">
        <v>224</v>
      </c>
      <c r="C28861" s="218">
        <v>4.7121000000000004</v>
      </c>
    </row>
    <row r="28862" spans="1:3" ht="15" customHeight="1" x14ac:dyDescent="0.25">
      <c r="A28862" s="216">
        <v>45904</v>
      </c>
      <c r="B28862" s="217" t="s">
        <v>224</v>
      </c>
      <c r="C28862" s="218">
        <v>4.7248000000000001</v>
      </c>
    </row>
    <row r="28863" spans="1:3" ht="15" customHeight="1" x14ac:dyDescent="0.25">
      <c r="A28863" s="216">
        <v>45905</v>
      </c>
      <c r="B28863" s="217" t="s">
        <v>224</v>
      </c>
      <c r="C28863" s="218">
        <v>4.7629000000000001</v>
      </c>
    </row>
    <row r="28864" spans="1:3" ht="15" customHeight="1" x14ac:dyDescent="0.25">
      <c r="A28864" s="216">
        <v>45908</v>
      </c>
      <c r="B28864" s="217" t="s">
        <v>224</v>
      </c>
      <c r="C28864" s="218">
        <v>4.7755999999999998</v>
      </c>
    </row>
    <row r="28865" spans="1:3" ht="15" customHeight="1" x14ac:dyDescent="0.25">
      <c r="A28865" s="216">
        <v>45909</v>
      </c>
      <c r="B28865" s="217" t="s">
        <v>224</v>
      </c>
      <c r="C28865" s="218">
        <v>4.7884000000000002</v>
      </c>
    </row>
    <row r="28866" spans="1:3" ht="15" customHeight="1" x14ac:dyDescent="0.25">
      <c r="A28866" s="216">
        <v>45910</v>
      </c>
      <c r="B28866" s="217" t="s">
        <v>224</v>
      </c>
      <c r="C28866" s="218">
        <v>4.8010999999999999</v>
      </c>
    </row>
    <row r="28867" spans="1:3" ht="15" customHeight="1" x14ac:dyDescent="0.25">
      <c r="A28867" s="216">
        <v>45911</v>
      </c>
      <c r="B28867" s="217" t="s">
        <v>224</v>
      </c>
      <c r="C28867" s="218">
        <v>4.8137999999999996</v>
      </c>
    </row>
    <row r="28868" spans="1:3" ht="15" customHeight="1" x14ac:dyDescent="0.25">
      <c r="A28868" s="216">
        <v>45912</v>
      </c>
      <c r="B28868" s="217" t="s">
        <v>224</v>
      </c>
      <c r="C28868" s="218">
        <v>4.8521000000000001</v>
      </c>
    </row>
    <row r="28869" spans="1:3" ht="15" customHeight="1" x14ac:dyDescent="0.25">
      <c r="A28869" s="216">
        <v>45915</v>
      </c>
      <c r="B28869" s="217" t="s">
        <v>224</v>
      </c>
      <c r="C28869" s="218">
        <v>4.8648999999999996</v>
      </c>
    </row>
    <row r="28870" spans="1:3" ht="15" customHeight="1" x14ac:dyDescent="0.25">
      <c r="A28870" s="216">
        <v>45916</v>
      </c>
      <c r="B28870" s="217" t="s">
        <v>224</v>
      </c>
      <c r="C28870" s="218">
        <v>4.8776999999999999</v>
      </c>
    </row>
    <row r="28871" spans="1:3" ht="15" customHeight="1" x14ac:dyDescent="0.25">
      <c r="A28871" s="216">
        <v>45917</v>
      </c>
      <c r="B28871" s="217" t="s">
        <v>224</v>
      </c>
      <c r="C28871" s="218">
        <v>4.8903999999999996</v>
      </c>
    </row>
    <row r="28872" spans="1:3" ht="15" customHeight="1" x14ac:dyDescent="0.25">
      <c r="A28872" s="216">
        <v>45918</v>
      </c>
      <c r="B28872" s="217" t="s">
        <v>224</v>
      </c>
      <c r="C28872" s="218">
        <v>4.9031000000000002</v>
      </c>
    </row>
    <row r="28873" spans="1:3" ht="15" customHeight="1" x14ac:dyDescent="0.25">
      <c r="A28873" s="216">
        <v>45919</v>
      </c>
      <c r="B28873" s="217" t="s">
        <v>224</v>
      </c>
      <c r="C28873" s="218">
        <v>4.9413</v>
      </c>
    </row>
    <row r="28874" spans="1:3" ht="15" customHeight="1" x14ac:dyDescent="0.25">
      <c r="A28874" s="216">
        <v>45922</v>
      </c>
      <c r="B28874" s="217" t="s">
        <v>224</v>
      </c>
      <c r="C28874" s="218">
        <v>4.9541000000000004</v>
      </c>
    </row>
    <row r="28875" spans="1:3" ht="15" customHeight="1" x14ac:dyDescent="0.25">
      <c r="A28875" s="216">
        <v>45923</v>
      </c>
      <c r="B28875" s="217" t="s">
        <v>224</v>
      </c>
      <c r="C28875" s="218">
        <v>4.9668999999999999</v>
      </c>
    </row>
    <row r="28876" spans="1:3" ht="15" customHeight="1" x14ac:dyDescent="0.25">
      <c r="A28876" s="216">
        <v>45924</v>
      </c>
      <c r="B28876" s="217" t="s">
        <v>224</v>
      </c>
      <c r="C28876" s="218">
        <v>4.9795999999999996</v>
      </c>
    </row>
    <row r="28877" spans="1:3" ht="15" customHeight="1" x14ac:dyDescent="0.25">
      <c r="A28877" s="216">
        <v>45925</v>
      </c>
      <c r="B28877" s="217" t="s">
        <v>224</v>
      </c>
      <c r="C28877" s="218">
        <v>4.9923999999999999</v>
      </c>
    </row>
    <row r="28878" spans="1:3" ht="15" customHeight="1" x14ac:dyDescent="0.25">
      <c r="A28878" s="216">
        <v>45926</v>
      </c>
      <c r="B28878" s="217" t="s">
        <v>224</v>
      </c>
      <c r="C28878" s="218">
        <v>5.0307000000000004</v>
      </c>
    </row>
    <row r="28879" spans="1:3" ht="15" customHeight="1" x14ac:dyDescent="0.25">
      <c r="A28879" s="216">
        <v>45929</v>
      </c>
      <c r="B28879" s="217" t="s">
        <v>224</v>
      </c>
      <c r="C28879" s="218">
        <v>5.0434000000000001</v>
      </c>
    </row>
    <row r="28880" spans="1:3" ht="15" customHeight="1" x14ac:dyDescent="0.25">
      <c r="A28880" s="216">
        <v>45930</v>
      </c>
      <c r="B28880" s="217" t="s">
        <v>224</v>
      </c>
      <c r="C28880" s="218">
        <v>5.0563000000000002</v>
      </c>
    </row>
    <row r="28881" spans="1:3" ht="15" customHeight="1" x14ac:dyDescent="0.25">
      <c r="A28881" s="216">
        <v>45566</v>
      </c>
      <c r="B28881" s="217" t="s">
        <v>214</v>
      </c>
      <c r="C28881" s="218">
        <v>0</v>
      </c>
    </row>
    <row r="28882" spans="1:3" ht="15" customHeight="1" x14ac:dyDescent="0.25">
      <c r="A28882" s="216">
        <v>45567</v>
      </c>
      <c r="B28882" s="217" t="s">
        <v>214</v>
      </c>
      <c r="C28882" s="218">
        <v>0</v>
      </c>
    </row>
    <row r="28883" spans="1:3" ht="15" customHeight="1" x14ac:dyDescent="0.25">
      <c r="A28883" s="216">
        <v>45568</v>
      </c>
      <c r="B28883" s="217" t="s">
        <v>214</v>
      </c>
      <c r="C28883" s="218">
        <v>0</v>
      </c>
    </row>
    <row r="28884" spans="1:3" ht="15" customHeight="1" x14ac:dyDescent="0.25">
      <c r="A28884" s="216">
        <v>45569</v>
      </c>
      <c r="B28884" s="217" t="s">
        <v>214</v>
      </c>
      <c r="C28884" s="218">
        <v>0</v>
      </c>
    </row>
    <row r="28885" spans="1:3" ht="15" customHeight="1" x14ac:dyDescent="0.25">
      <c r="A28885" s="216">
        <v>45572</v>
      </c>
      <c r="B28885" s="217" t="s">
        <v>214</v>
      </c>
      <c r="C28885" s="218">
        <v>0</v>
      </c>
    </row>
    <row r="28886" spans="1:3" ht="15" customHeight="1" x14ac:dyDescent="0.25">
      <c r="A28886" s="216">
        <v>45573</v>
      </c>
      <c r="B28886" s="217" t="s">
        <v>214</v>
      </c>
      <c r="C28886" s="218">
        <v>0</v>
      </c>
    </row>
    <row r="28887" spans="1:3" ht="15" customHeight="1" x14ac:dyDescent="0.25">
      <c r="A28887" s="216">
        <v>45574</v>
      </c>
      <c r="B28887" s="217" t="s">
        <v>214</v>
      </c>
      <c r="C28887" s="218">
        <v>0</v>
      </c>
    </row>
    <row r="28888" spans="1:3" ht="15" customHeight="1" x14ac:dyDescent="0.25">
      <c r="A28888" s="216">
        <v>45575</v>
      </c>
      <c r="B28888" s="217" t="s">
        <v>214</v>
      </c>
      <c r="C28888" s="218">
        <v>0</v>
      </c>
    </row>
    <row r="28889" spans="1:3" ht="15" customHeight="1" x14ac:dyDescent="0.25">
      <c r="A28889" s="216">
        <v>45576</v>
      </c>
      <c r="B28889" s="217" t="s">
        <v>214</v>
      </c>
      <c r="C28889" s="218">
        <v>0</v>
      </c>
    </row>
    <row r="28890" spans="1:3" ht="15" customHeight="1" x14ac:dyDescent="0.25">
      <c r="A28890" s="216">
        <v>45579</v>
      </c>
      <c r="B28890" s="217" t="s">
        <v>214</v>
      </c>
      <c r="C28890" s="218">
        <v>0</v>
      </c>
    </row>
    <row r="28891" spans="1:3" ht="15" customHeight="1" x14ac:dyDescent="0.25">
      <c r="A28891" s="216">
        <v>45580</v>
      </c>
      <c r="B28891" s="217" t="s">
        <v>214</v>
      </c>
      <c r="C28891" s="218">
        <v>0</v>
      </c>
    </row>
    <row r="28892" spans="1:3" ht="15" customHeight="1" x14ac:dyDescent="0.25">
      <c r="A28892" s="216">
        <v>45581</v>
      </c>
      <c r="B28892" s="217" t="s">
        <v>214</v>
      </c>
      <c r="C28892" s="218">
        <v>0</v>
      </c>
    </row>
    <row r="28893" spans="1:3" ht="15" customHeight="1" x14ac:dyDescent="0.25">
      <c r="A28893" s="216">
        <v>45582</v>
      </c>
      <c r="B28893" s="217" t="s">
        <v>214</v>
      </c>
      <c r="C28893" s="218">
        <v>0</v>
      </c>
    </row>
    <row r="28894" spans="1:3" ht="15" customHeight="1" x14ac:dyDescent="0.25">
      <c r="A28894" s="216">
        <v>45583</v>
      </c>
      <c r="B28894" s="217" t="s">
        <v>214</v>
      </c>
      <c r="C28894" s="218">
        <v>0</v>
      </c>
    </row>
    <row r="28895" spans="1:3" ht="15" customHeight="1" x14ac:dyDescent="0.25">
      <c r="A28895" s="216">
        <v>45586</v>
      </c>
      <c r="B28895" s="217" t="s">
        <v>214</v>
      </c>
      <c r="C28895" s="218">
        <v>0</v>
      </c>
    </row>
    <row r="28896" spans="1:3" ht="15" customHeight="1" x14ac:dyDescent="0.25">
      <c r="A28896" s="216">
        <v>45587</v>
      </c>
      <c r="B28896" s="217" t="s">
        <v>214</v>
      </c>
      <c r="C28896" s="218">
        <v>0</v>
      </c>
    </row>
    <row r="28897" spans="1:3" ht="15" customHeight="1" x14ac:dyDescent="0.25">
      <c r="A28897" s="216">
        <v>45588</v>
      </c>
      <c r="B28897" s="217" t="s">
        <v>214</v>
      </c>
      <c r="C28897" s="218">
        <v>0</v>
      </c>
    </row>
    <row r="28898" spans="1:3" ht="15" customHeight="1" x14ac:dyDescent="0.25">
      <c r="A28898" s="216">
        <v>45589</v>
      </c>
      <c r="B28898" s="217" t="s">
        <v>214</v>
      </c>
      <c r="C28898" s="218">
        <v>0</v>
      </c>
    </row>
    <row r="28899" spans="1:3" ht="15" customHeight="1" x14ac:dyDescent="0.25">
      <c r="A28899" s="216">
        <v>45590</v>
      </c>
      <c r="B28899" s="217" t="s">
        <v>214</v>
      </c>
      <c r="C28899" s="218">
        <v>0</v>
      </c>
    </row>
    <row r="28900" spans="1:3" ht="15" customHeight="1" x14ac:dyDescent="0.25">
      <c r="A28900" s="216">
        <v>45593</v>
      </c>
      <c r="B28900" s="217" t="s">
        <v>214</v>
      </c>
      <c r="C28900" s="218">
        <v>0</v>
      </c>
    </row>
    <row r="28901" spans="1:3" ht="15" customHeight="1" x14ac:dyDescent="0.25">
      <c r="A28901" s="216">
        <v>45594</v>
      </c>
      <c r="B28901" s="217" t="s">
        <v>214</v>
      </c>
      <c r="C28901" s="218">
        <v>0</v>
      </c>
    </row>
    <row r="28902" spans="1:3" ht="15" customHeight="1" x14ac:dyDescent="0.25">
      <c r="A28902" s="216">
        <v>45595</v>
      </c>
      <c r="B28902" s="217" t="s">
        <v>214</v>
      </c>
      <c r="C28902" s="218">
        <v>0</v>
      </c>
    </row>
    <row r="28903" spans="1:3" ht="15" customHeight="1" x14ac:dyDescent="0.25">
      <c r="A28903" s="216">
        <v>45596</v>
      </c>
      <c r="B28903" s="217" t="s">
        <v>214</v>
      </c>
      <c r="C28903" s="218">
        <v>0</v>
      </c>
    </row>
    <row r="28904" spans="1:3" ht="15" customHeight="1" x14ac:dyDescent="0.25">
      <c r="A28904" s="216">
        <v>45597</v>
      </c>
      <c r="B28904" s="217" t="s">
        <v>214</v>
      </c>
      <c r="C28904" s="218">
        <v>0</v>
      </c>
    </row>
    <row r="28905" spans="1:3" ht="15" customHeight="1" x14ac:dyDescent="0.25">
      <c r="A28905" s="216">
        <v>45600</v>
      </c>
      <c r="B28905" s="217" t="s">
        <v>214</v>
      </c>
      <c r="C28905" s="218">
        <v>0</v>
      </c>
    </row>
    <row r="28906" spans="1:3" ht="15" customHeight="1" x14ac:dyDescent="0.25">
      <c r="A28906" s="216">
        <v>45601</v>
      </c>
      <c r="B28906" s="217" t="s">
        <v>214</v>
      </c>
      <c r="C28906" s="218">
        <v>0</v>
      </c>
    </row>
    <row r="28907" spans="1:3" ht="15" customHeight="1" x14ac:dyDescent="0.25">
      <c r="A28907" s="216">
        <v>45602</v>
      </c>
      <c r="B28907" s="217" t="s">
        <v>214</v>
      </c>
      <c r="C28907" s="218">
        <v>0</v>
      </c>
    </row>
    <row r="28908" spans="1:3" ht="15" customHeight="1" x14ac:dyDescent="0.25">
      <c r="A28908" s="216">
        <v>45603</v>
      </c>
      <c r="B28908" s="217" t="s">
        <v>214</v>
      </c>
      <c r="C28908" s="218">
        <v>0</v>
      </c>
    </row>
    <row r="28909" spans="1:3" ht="15" customHeight="1" x14ac:dyDescent="0.25">
      <c r="A28909" s="216">
        <v>45604</v>
      </c>
      <c r="B28909" s="217" t="s">
        <v>214</v>
      </c>
      <c r="C28909" s="218">
        <v>0</v>
      </c>
    </row>
    <row r="28910" spans="1:3" ht="15" customHeight="1" x14ac:dyDescent="0.25">
      <c r="A28910" s="216">
        <v>45607</v>
      </c>
      <c r="B28910" s="217" t="s">
        <v>214</v>
      </c>
      <c r="C28910" s="218">
        <v>0</v>
      </c>
    </row>
    <row r="28911" spans="1:3" ht="15" customHeight="1" x14ac:dyDescent="0.25">
      <c r="A28911" s="216">
        <v>45608</v>
      </c>
      <c r="B28911" s="217" t="s">
        <v>214</v>
      </c>
      <c r="C28911" s="218">
        <v>0</v>
      </c>
    </row>
    <row r="28912" spans="1:3" ht="15" customHeight="1" x14ac:dyDescent="0.25">
      <c r="A28912" s="216">
        <v>45609</v>
      </c>
      <c r="B28912" s="217" t="s">
        <v>214</v>
      </c>
      <c r="C28912" s="218">
        <v>0</v>
      </c>
    </row>
    <row r="28913" spans="1:3" ht="15" customHeight="1" x14ac:dyDescent="0.25">
      <c r="A28913" s="216">
        <v>45610</v>
      </c>
      <c r="B28913" s="217" t="s">
        <v>214</v>
      </c>
      <c r="C28913" s="218">
        <v>0</v>
      </c>
    </row>
    <row r="28914" spans="1:3" ht="15" customHeight="1" x14ac:dyDescent="0.25">
      <c r="A28914" s="216">
        <v>45611</v>
      </c>
      <c r="B28914" s="217" t="s">
        <v>214</v>
      </c>
      <c r="C28914" s="218">
        <v>0</v>
      </c>
    </row>
    <row r="28915" spans="1:3" ht="15" customHeight="1" x14ac:dyDescent="0.25">
      <c r="A28915" s="216">
        <v>45614</v>
      </c>
      <c r="B28915" s="217" t="s">
        <v>214</v>
      </c>
      <c r="C28915" s="218">
        <v>0</v>
      </c>
    </row>
    <row r="28916" spans="1:3" ht="15" customHeight="1" x14ac:dyDescent="0.25">
      <c r="A28916" s="216">
        <v>45615</v>
      </c>
      <c r="B28916" s="217" t="s">
        <v>214</v>
      </c>
      <c r="C28916" s="218">
        <v>0</v>
      </c>
    </row>
    <row r="28917" spans="1:3" ht="15" customHeight="1" x14ac:dyDescent="0.25">
      <c r="A28917" s="216">
        <v>45616</v>
      </c>
      <c r="B28917" s="217" t="s">
        <v>214</v>
      </c>
      <c r="C28917" s="218">
        <v>0</v>
      </c>
    </row>
    <row r="28918" spans="1:3" ht="15" customHeight="1" x14ac:dyDescent="0.25">
      <c r="A28918" s="216">
        <v>45617</v>
      </c>
      <c r="B28918" s="217" t="s">
        <v>214</v>
      </c>
      <c r="C28918" s="218">
        <v>0</v>
      </c>
    </row>
    <row r="28919" spans="1:3" ht="15" customHeight="1" x14ac:dyDescent="0.25">
      <c r="A28919" s="216">
        <v>45618</v>
      </c>
      <c r="B28919" s="217" t="s">
        <v>214</v>
      </c>
      <c r="C28919" s="218">
        <v>0</v>
      </c>
    </row>
    <row r="28920" spans="1:3" ht="15" customHeight="1" x14ac:dyDescent="0.25">
      <c r="A28920" s="216">
        <v>45621</v>
      </c>
      <c r="B28920" s="217" t="s">
        <v>214</v>
      </c>
      <c r="C28920" s="218">
        <v>0</v>
      </c>
    </row>
    <row r="28921" spans="1:3" ht="15" customHeight="1" x14ac:dyDescent="0.25">
      <c r="A28921" s="216">
        <v>45622</v>
      </c>
      <c r="B28921" s="217" t="s">
        <v>214</v>
      </c>
      <c r="C28921" s="218">
        <v>0</v>
      </c>
    </row>
    <row r="28922" spans="1:3" ht="15" customHeight="1" x14ac:dyDescent="0.25">
      <c r="A28922" s="216">
        <v>45623</v>
      </c>
      <c r="B28922" s="217" t="s">
        <v>214</v>
      </c>
      <c r="C28922" s="218">
        <v>0</v>
      </c>
    </row>
    <row r="28923" spans="1:3" ht="15" customHeight="1" x14ac:dyDescent="0.25">
      <c r="A28923" s="216">
        <v>45624</v>
      </c>
      <c r="B28923" s="217" t="s">
        <v>214</v>
      </c>
      <c r="C28923" s="218">
        <v>0</v>
      </c>
    </row>
    <row r="28924" spans="1:3" ht="15" customHeight="1" x14ac:dyDescent="0.25">
      <c r="A28924" s="216">
        <v>45625</v>
      </c>
      <c r="B28924" s="217" t="s">
        <v>214</v>
      </c>
      <c r="C28924" s="218">
        <v>0</v>
      </c>
    </row>
    <row r="28925" spans="1:3" ht="15" customHeight="1" x14ac:dyDescent="0.25">
      <c r="A28925" s="216">
        <v>45628</v>
      </c>
      <c r="B28925" s="217" t="s">
        <v>214</v>
      </c>
      <c r="C28925" s="218">
        <v>0</v>
      </c>
    </row>
    <row r="28926" spans="1:3" ht="15" customHeight="1" x14ac:dyDescent="0.25">
      <c r="A28926" s="216">
        <v>45629</v>
      </c>
      <c r="B28926" s="217" t="s">
        <v>214</v>
      </c>
      <c r="C28926" s="218">
        <v>0</v>
      </c>
    </row>
    <row r="28927" spans="1:3" ht="15" customHeight="1" x14ac:dyDescent="0.25">
      <c r="A28927" s="216">
        <v>45630</v>
      </c>
      <c r="B28927" s="217" t="s">
        <v>214</v>
      </c>
      <c r="C28927" s="218">
        <v>0</v>
      </c>
    </row>
    <row r="28928" spans="1:3" ht="15" customHeight="1" x14ac:dyDescent="0.25">
      <c r="A28928" s="216">
        <v>45631</v>
      </c>
      <c r="B28928" s="217" t="s">
        <v>214</v>
      </c>
      <c r="C28928" s="218">
        <v>0</v>
      </c>
    </row>
    <row r="28929" spans="1:3" ht="15" customHeight="1" x14ac:dyDescent="0.25">
      <c r="A28929" s="216">
        <v>45632</v>
      </c>
      <c r="B28929" s="217" t="s">
        <v>214</v>
      </c>
      <c r="C28929" s="218">
        <v>0</v>
      </c>
    </row>
    <row r="28930" spans="1:3" ht="15" customHeight="1" x14ac:dyDescent="0.25">
      <c r="A28930" s="216">
        <v>45635</v>
      </c>
      <c r="B28930" s="217" t="s">
        <v>214</v>
      </c>
      <c r="C28930" s="218">
        <v>0</v>
      </c>
    </row>
    <row r="28931" spans="1:3" ht="15" customHeight="1" x14ac:dyDescent="0.25">
      <c r="A28931" s="216">
        <v>45636</v>
      </c>
      <c r="B28931" s="217" t="s">
        <v>214</v>
      </c>
      <c r="C28931" s="218">
        <v>0</v>
      </c>
    </row>
    <row r="28932" spans="1:3" ht="15" customHeight="1" x14ac:dyDescent="0.25">
      <c r="A28932" s="216">
        <v>45637</v>
      </c>
      <c r="B28932" s="217" t="s">
        <v>214</v>
      </c>
      <c r="C28932" s="218">
        <v>0</v>
      </c>
    </row>
    <row r="28933" spans="1:3" ht="15" customHeight="1" x14ac:dyDescent="0.25">
      <c r="A28933" s="216">
        <v>45638</v>
      </c>
      <c r="B28933" s="217" t="s">
        <v>214</v>
      </c>
      <c r="C28933" s="218">
        <v>0</v>
      </c>
    </row>
    <row r="28934" spans="1:3" ht="15" customHeight="1" x14ac:dyDescent="0.25">
      <c r="A28934" s="216">
        <v>45639</v>
      </c>
      <c r="B28934" s="217" t="s">
        <v>214</v>
      </c>
      <c r="C28934" s="218">
        <v>0</v>
      </c>
    </row>
    <row r="28935" spans="1:3" ht="15" customHeight="1" x14ac:dyDescent="0.25">
      <c r="A28935" s="216">
        <v>45642</v>
      </c>
      <c r="B28935" s="217" t="s">
        <v>214</v>
      </c>
      <c r="C28935" s="218">
        <v>0</v>
      </c>
    </row>
    <row r="28936" spans="1:3" ht="15" customHeight="1" x14ac:dyDescent="0.25">
      <c r="A28936" s="216">
        <v>45643</v>
      </c>
      <c r="B28936" s="217" t="s">
        <v>214</v>
      </c>
      <c r="C28936" s="218">
        <v>0</v>
      </c>
    </row>
    <row r="28937" spans="1:3" ht="15" customHeight="1" x14ac:dyDescent="0.25">
      <c r="A28937" s="216">
        <v>45644</v>
      </c>
      <c r="B28937" s="217" t="s">
        <v>214</v>
      </c>
      <c r="C28937" s="218">
        <v>0</v>
      </c>
    </row>
    <row r="28938" spans="1:3" ht="15" customHeight="1" x14ac:dyDescent="0.25">
      <c r="A28938" s="216">
        <v>45645</v>
      </c>
      <c r="B28938" s="217" t="s">
        <v>214</v>
      </c>
      <c r="C28938" s="218">
        <v>0</v>
      </c>
    </row>
    <row r="28939" spans="1:3" ht="15" customHeight="1" x14ac:dyDescent="0.25">
      <c r="A28939" s="216">
        <v>45646</v>
      </c>
      <c r="B28939" s="217" t="s">
        <v>214</v>
      </c>
      <c r="C28939" s="218">
        <v>0</v>
      </c>
    </row>
    <row r="28940" spans="1:3" ht="15" customHeight="1" x14ac:dyDescent="0.25">
      <c r="A28940" s="216">
        <v>45649</v>
      </c>
      <c r="B28940" s="217" t="s">
        <v>214</v>
      </c>
      <c r="C28940" s="218">
        <v>0</v>
      </c>
    </row>
    <row r="28941" spans="1:3" ht="15" customHeight="1" x14ac:dyDescent="0.25">
      <c r="A28941" s="216">
        <v>45650</v>
      </c>
      <c r="B28941" s="217" t="s">
        <v>214</v>
      </c>
      <c r="C28941" s="218">
        <v>0</v>
      </c>
    </row>
    <row r="28942" spans="1:3" ht="15" customHeight="1" x14ac:dyDescent="0.25">
      <c r="A28942" s="216">
        <v>45651</v>
      </c>
      <c r="B28942" s="217" t="s">
        <v>214</v>
      </c>
      <c r="C28942" s="218">
        <v>0</v>
      </c>
    </row>
    <row r="28943" spans="1:3" ht="15" customHeight="1" x14ac:dyDescent="0.25">
      <c r="A28943" s="216">
        <v>45652</v>
      </c>
      <c r="B28943" s="217" t="s">
        <v>214</v>
      </c>
      <c r="C28943" s="218">
        <v>0</v>
      </c>
    </row>
    <row r="28944" spans="1:3" ht="15" customHeight="1" x14ac:dyDescent="0.25">
      <c r="A28944" s="216">
        <v>45653</v>
      </c>
      <c r="B28944" s="217" t="s">
        <v>214</v>
      </c>
      <c r="C28944" s="218">
        <v>0</v>
      </c>
    </row>
    <row r="28945" spans="1:3" ht="15" customHeight="1" x14ac:dyDescent="0.25">
      <c r="A28945" s="216">
        <v>45656</v>
      </c>
      <c r="B28945" s="217" t="s">
        <v>214</v>
      </c>
      <c r="C28945" s="218">
        <v>0</v>
      </c>
    </row>
    <row r="28946" spans="1:3" ht="15" customHeight="1" x14ac:dyDescent="0.25">
      <c r="A28946" s="216">
        <v>45657</v>
      </c>
      <c r="B28946" s="217" t="s">
        <v>214</v>
      </c>
      <c r="C28946" s="218">
        <v>0</v>
      </c>
    </row>
    <row r="28947" spans="1:3" ht="15" customHeight="1" x14ac:dyDescent="0.25">
      <c r="A28947" s="216">
        <v>45659</v>
      </c>
      <c r="B28947" s="217" t="s">
        <v>214</v>
      </c>
      <c r="C28947" s="218">
        <v>0</v>
      </c>
    </row>
    <row r="28948" spans="1:3" ht="15" customHeight="1" x14ac:dyDescent="0.25">
      <c r="A28948" s="216">
        <v>45660</v>
      </c>
      <c r="B28948" s="217" t="s">
        <v>214</v>
      </c>
      <c r="C28948" s="218">
        <v>0</v>
      </c>
    </row>
    <row r="28949" spans="1:3" ht="15" customHeight="1" x14ac:dyDescent="0.25">
      <c r="A28949" s="216">
        <v>45663</v>
      </c>
      <c r="B28949" s="217" t="s">
        <v>214</v>
      </c>
      <c r="C28949" s="218">
        <v>0</v>
      </c>
    </row>
    <row r="28950" spans="1:3" ht="15" customHeight="1" x14ac:dyDescent="0.25">
      <c r="A28950" s="216">
        <v>45664</v>
      </c>
      <c r="B28950" s="217" t="s">
        <v>214</v>
      </c>
      <c r="C28950" s="218">
        <v>0</v>
      </c>
    </row>
    <row r="28951" spans="1:3" ht="15" customHeight="1" x14ac:dyDescent="0.25">
      <c r="A28951" s="216">
        <v>45665</v>
      </c>
      <c r="B28951" s="217" t="s">
        <v>214</v>
      </c>
      <c r="C28951" s="218">
        <v>0</v>
      </c>
    </row>
    <row r="28952" spans="1:3" ht="15" customHeight="1" x14ac:dyDescent="0.25">
      <c r="A28952" s="216">
        <v>45666</v>
      </c>
      <c r="B28952" s="217" t="s">
        <v>214</v>
      </c>
      <c r="C28952" s="218">
        <v>0</v>
      </c>
    </row>
    <row r="28953" spans="1:3" ht="15" customHeight="1" x14ac:dyDescent="0.25">
      <c r="A28953" s="216">
        <v>45667</v>
      </c>
      <c r="B28953" s="217" t="s">
        <v>214</v>
      </c>
      <c r="C28953" s="218">
        <v>0</v>
      </c>
    </row>
    <row r="28954" spans="1:3" ht="15" customHeight="1" x14ac:dyDescent="0.25">
      <c r="A28954" s="216">
        <v>45670</v>
      </c>
      <c r="B28954" s="217" t="s">
        <v>214</v>
      </c>
      <c r="C28954" s="218">
        <v>0</v>
      </c>
    </row>
    <row r="28955" spans="1:3" ht="15" customHeight="1" x14ac:dyDescent="0.25">
      <c r="A28955" s="216">
        <v>45671</v>
      </c>
      <c r="B28955" s="217" t="s">
        <v>214</v>
      </c>
      <c r="C28955" s="218">
        <v>0</v>
      </c>
    </row>
    <row r="28956" spans="1:3" ht="15" customHeight="1" x14ac:dyDescent="0.25">
      <c r="A28956" s="216">
        <v>45672</v>
      </c>
      <c r="B28956" s="217" t="s">
        <v>214</v>
      </c>
      <c r="C28956" s="218">
        <v>0</v>
      </c>
    </row>
    <row r="28957" spans="1:3" ht="15" customHeight="1" x14ac:dyDescent="0.25">
      <c r="A28957" s="216">
        <v>45673</v>
      </c>
      <c r="B28957" s="217" t="s">
        <v>214</v>
      </c>
      <c r="C28957" s="218">
        <v>0</v>
      </c>
    </row>
    <row r="28958" spans="1:3" ht="15" customHeight="1" x14ac:dyDescent="0.25">
      <c r="A28958" s="216">
        <v>45674</v>
      </c>
      <c r="B28958" s="217" t="s">
        <v>214</v>
      </c>
      <c r="C28958" s="218">
        <v>0</v>
      </c>
    </row>
    <row r="28959" spans="1:3" ht="15" customHeight="1" x14ac:dyDescent="0.25">
      <c r="A28959" s="216">
        <v>45677</v>
      </c>
      <c r="B28959" s="217" t="s">
        <v>214</v>
      </c>
      <c r="C28959" s="218">
        <v>0</v>
      </c>
    </row>
    <row r="28960" spans="1:3" ht="15" customHeight="1" x14ac:dyDescent="0.25">
      <c r="A28960" s="216">
        <v>45678</v>
      </c>
      <c r="B28960" s="217" t="s">
        <v>214</v>
      </c>
      <c r="C28960" s="218">
        <v>0</v>
      </c>
    </row>
    <row r="28961" spans="1:3" ht="15" customHeight="1" x14ac:dyDescent="0.25">
      <c r="A28961" s="216">
        <v>45679</v>
      </c>
      <c r="B28961" s="217" t="s">
        <v>214</v>
      </c>
      <c r="C28961" s="218">
        <v>0</v>
      </c>
    </row>
    <row r="28962" spans="1:3" ht="15" customHeight="1" x14ac:dyDescent="0.25">
      <c r="A28962" s="216">
        <v>45680</v>
      </c>
      <c r="B28962" s="217" t="s">
        <v>214</v>
      </c>
      <c r="C28962" s="218">
        <v>0</v>
      </c>
    </row>
    <row r="28963" spans="1:3" ht="15" customHeight="1" x14ac:dyDescent="0.25">
      <c r="A28963" s="216">
        <v>45681</v>
      </c>
      <c r="B28963" s="217" t="s">
        <v>214</v>
      </c>
      <c r="C28963" s="218">
        <v>0</v>
      </c>
    </row>
    <row r="28964" spans="1:3" ht="15" customHeight="1" x14ac:dyDescent="0.25">
      <c r="A28964" s="216">
        <v>45684</v>
      </c>
      <c r="B28964" s="217" t="s">
        <v>214</v>
      </c>
      <c r="C28964" s="218">
        <v>0</v>
      </c>
    </row>
    <row r="28965" spans="1:3" ht="15" customHeight="1" x14ac:dyDescent="0.25">
      <c r="A28965" s="216">
        <v>45685</v>
      </c>
      <c r="B28965" s="217" t="s">
        <v>214</v>
      </c>
      <c r="C28965" s="218">
        <v>0</v>
      </c>
    </row>
    <row r="28966" spans="1:3" ht="15" customHeight="1" x14ac:dyDescent="0.25">
      <c r="A28966" s="216">
        <v>45686</v>
      </c>
      <c r="B28966" s="217" t="s">
        <v>214</v>
      </c>
      <c r="C28966" s="218">
        <v>0</v>
      </c>
    </row>
    <row r="28967" spans="1:3" ht="15" customHeight="1" x14ac:dyDescent="0.25">
      <c r="A28967" s="216">
        <v>45687</v>
      </c>
      <c r="B28967" s="217" t="s">
        <v>214</v>
      </c>
      <c r="C28967" s="218">
        <v>0</v>
      </c>
    </row>
    <row r="28968" spans="1:3" ht="15" customHeight="1" x14ac:dyDescent="0.25">
      <c r="A28968" s="216">
        <v>45688</v>
      </c>
      <c r="B28968" s="217" t="s">
        <v>214</v>
      </c>
      <c r="C28968" s="218">
        <v>0</v>
      </c>
    </row>
    <row r="28969" spans="1:3" ht="15" customHeight="1" x14ac:dyDescent="0.25">
      <c r="A28969" s="216">
        <v>45691</v>
      </c>
      <c r="B28969" s="217" t="s">
        <v>214</v>
      </c>
      <c r="C28969" s="218">
        <v>0</v>
      </c>
    </row>
    <row r="28970" spans="1:3" ht="15" customHeight="1" x14ac:dyDescent="0.25">
      <c r="A28970" s="216">
        <v>45692</v>
      </c>
      <c r="B28970" s="217" t="s">
        <v>214</v>
      </c>
      <c r="C28970" s="218">
        <v>0</v>
      </c>
    </row>
    <row r="28971" spans="1:3" ht="15" customHeight="1" x14ac:dyDescent="0.25">
      <c r="A28971" s="216">
        <v>45693</v>
      </c>
      <c r="B28971" s="217" t="s">
        <v>214</v>
      </c>
      <c r="C28971" s="218">
        <v>0</v>
      </c>
    </row>
    <row r="28972" spans="1:3" ht="15" customHeight="1" x14ac:dyDescent="0.25">
      <c r="A28972" s="216">
        <v>45694</v>
      </c>
      <c r="B28972" s="217" t="s">
        <v>214</v>
      </c>
      <c r="C28972" s="218">
        <v>0</v>
      </c>
    </row>
    <row r="28973" spans="1:3" ht="15" customHeight="1" x14ac:dyDescent="0.25">
      <c r="A28973" s="216">
        <v>45695</v>
      </c>
      <c r="B28973" s="217" t="s">
        <v>214</v>
      </c>
      <c r="C28973" s="218">
        <v>0</v>
      </c>
    </row>
    <row r="28974" spans="1:3" ht="15" customHeight="1" x14ac:dyDescent="0.25">
      <c r="A28974" s="216">
        <v>45698</v>
      </c>
      <c r="B28974" s="217" t="s">
        <v>214</v>
      </c>
      <c r="C28974" s="218">
        <v>0</v>
      </c>
    </row>
    <row r="28975" spans="1:3" ht="15" customHeight="1" x14ac:dyDescent="0.25">
      <c r="A28975" s="216">
        <v>45699</v>
      </c>
      <c r="B28975" s="217" t="s">
        <v>214</v>
      </c>
      <c r="C28975" s="218">
        <v>0</v>
      </c>
    </row>
    <row r="28976" spans="1:3" ht="15" customHeight="1" x14ac:dyDescent="0.25">
      <c r="A28976" s="216">
        <v>45700</v>
      </c>
      <c r="B28976" s="217" t="s">
        <v>214</v>
      </c>
      <c r="C28976" s="218">
        <v>0</v>
      </c>
    </row>
    <row r="28977" spans="1:3" ht="15" customHeight="1" x14ac:dyDescent="0.25">
      <c r="A28977" s="216">
        <v>45701</v>
      </c>
      <c r="B28977" s="217" t="s">
        <v>214</v>
      </c>
      <c r="C28977" s="218">
        <v>0</v>
      </c>
    </row>
    <row r="28978" spans="1:3" ht="15" customHeight="1" x14ac:dyDescent="0.25">
      <c r="A28978" s="216">
        <v>45702</v>
      </c>
      <c r="B28978" s="217" t="s">
        <v>214</v>
      </c>
      <c r="C28978" s="218">
        <v>0</v>
      </c>
    </row>
    <row r="28979" spans="1:3" ht="15" customHeight="1" x14ac:dyDescent="0.25">
      <c r="A28979" s="216">
        <v>45705</v>
      </c>
      <c r="B28979" s="217" t="s">
        <v>214</v>
      </c>
      <c r="C28979" s="218">
        <v>0</v>
      </c>
    </row>
    <row r="28980" spans="1:3" ht="15" customHeight="1" x14ac:dyDescent="0.25">
      <c r="A28980" s="216">
        <v>45706</v>
      </c>
      <c r="B28980" s="217" t="s">
        <v>214</v>
      </c>
      <c r="C28980" s="218">
        <v>0</v>
      </c>
    </row>
    <row r="28981" spans="1:3" ht="15" customHeight="1" x14ac:dyDescent="0.25">
      <c r="A28981" s="216">
        <v>45707</v>
      </c>
      <c r="B28981" s="217" t="s">
        <v>214</v>
      </c>
      <c r="C28981" s="218">
        <v>0</v>
      </c>
    </row>
    <row r="28982" spans="1:3" ht="15" customHeight="1" x14ac:dyDescent="0.25">
      <c r="A28982" s="216">
        <v>45708</v>
      </c>
      <c r="B28982" s="217" t="s">
        <v>214</v>
      </c>
      <c r="C28982" s="218">
        <v>0</v>
      </c>
    </row>
    <row r="28983" spans="1:3" ht="15" customHeight="1" x14ac:dyDescent="0.25">
      <c r="A28983" s="216">
        <v>45709</v>
      </c>
      <c r="B28983" s="217" t="s">
        <v>214</v>
      </c>
      <c r="C28983" s="218">
        <v>0</v>
      </c>
    </row>
    <row r="28984" spans="1:3" ht="15" customHeight="1" x14ac:dyDescent="0.25">
      <c r="A28984" s="216">
        <v>45712</v>
      </c>
      <c r="B28984" s="217" t="s">
        <v>214</v>
      </c>
      <c r="C28984" s="218">
        <v>0</v>
      </c>
    </row>
    <row r="28985" spans="1:3" ht="15" customHeight="1" x14ac:dyDescent="0.25">
      <c r="A28985" s="216">
        <v>45713</v>
      </c>
      <c r="B28985" s="217" t="s">
        <v>214</v>
      </c>
      <c r="C28985" s="218">
        <v>0</v>
      </c>
    </row>
    <row r="28986" spans="1:3" ht="15" customHeight="1" x14ac:dyDescent="0.25">
      <c r="A28986" s="216">
        <v>45714</v>
      </c>
      <c r="B28986" s="217" t="s">
        <v>214</v>
      </c>
      <c r="C28986" s="218">
        <v>0</v>
      </c>
    </row>
    <row r="28987" spans="1:3" ht="15" customHeight="1" x14ac:dyDescent="0.25">
      <c r="A28987" s="216">
        <v>45715</v>
      </c>
      <c r="B28987" s="217" t="s">
        <v>214</v>
      </c>
      <c r="C28987" s="218">
        <v>0</v>
      </c>
    </row>
    <row r="28988" spans="1:3" ht="15" customHeight="1" x14ac:dyDescent="0.25">
      <c r="A28988" s="216">
        <v>45716</v>
      </c>
      <c r="B28988" s="217" t="s">
        <v>214</v>
      </c>
      <c r="C28988" s="218">
        <v>0</v>
      </c>
    </row>
    <row r="28989" spans="1:3" ht="15" customHeight="1" x14ac:dyDescent="0.25">
      <c r="A28989" s="216">
        <v>45719</v>
      </c>
      <c r="B28989" s="217" t="s">
        <v>214</v>
      </c>
      <c r="C28989" s="218">
        <v>0</v>
      </c>
    </row>
    <row r="28990" spans="1:3" ht="15" customHeight="1" x14ac:dyDescent="0.25">
      <c r="A28990" s="216">
        <v>45720</v>
      </c>
      <c r="B28990" s="217" t="s">
        <v>214</v>
      </c>
      <c r="C28990" s="218">
        <v>0</v>
      </c>
    </row>
    <row r="28991" spans="1:3" ht="15" customHeight="1" x14ac:dyDescent="0.25">
      <c r="A28991" s="216">
        <v>45721</v>
      </c>
      <c r="B28991" s="217" t="s">
        <v>214</v>
      </c>
      <c r="C28991" s="218">
        <v>0</v>
      </c>
    </row>
    <row r="28992" spans="1:3" ht="15" customHeight="1" x14ac:dyDescent="0.25">
      <c r="A28992" s="216">
        <v>45722</v>
      </c>
      <c r="B28992" s="217" t="s">
        <v>214</v>
      </c>
      <c r="C28992" s="218">
        <v>0</v>
      </c>
    </row>
    <row r="28993" spans="1:3" ht="15" customHeight="1" x14ac:dyDescent="0.25">
      <c r="A28993" s="216">
        <v>45723</v>
      </c>
      <c r="B28993" s="217" t="s">
        <v>214</v>
      </c>
      <c r="C28993" s="218">
        <v>0</v>
      </c>
    </row>
    <row r="28994" spans="1:3" ht="15" customHeight="1" x14ac:dyDescent="0.25">
      <c r="A28994" s="216">
        <v>45726</v>
      </c>
      <c r="B28994" s="217" t="s">
        <v>214</v>
      </c>
      <c r="C28994" s="218">
        <v>0</v>
      </c>
    </row>
    <row r="28995" spans="1:3" ht="15" customHeight="1" x14ac:dyDescent="0.25">
      <c r="A28995" s="216">
        <v>45727</v>
      </c>
      <c r="B28995" s="217" t="s">
        <v>214</v>
      </c>
      <c r="C28995" s="218">
        <v>0</v>
      </c>
    </row>
    <row r="28996" spans="1:3" ht="15" customHeight="1" x14ac:dyDescent="0.25">
      <c r="A28996" s="216">
        <v>45728</v>
      </c>
      <c r="B28996" s="217" t="s">
        <v>214</v>
      </c>
      <c r="C28996" s="218">
        <v>0</v>
      </c>
    </row>
    <row r="28997" spans="1:3" ht="15" customHeight="1" x14ac:dyDescent="0.25">
      <c r="A28997" s="216">
        <v>45729</v>
      </c>
      <c r="B28997" s="217" t="s">
        <v>214</v>
      </c>
      <c r="C28997" s="218">
        <v>0</v>
      </c>
    </row>
    <row r="28998" spans="1:3" ht="15" customHeight="1" x14ac:dyDescent="0.25">
      <c r="A28998" s="216">
        <v>45730</v>
      </c>
      <c r="B28998" s="217" t="s">
        <v>214</v>
      </c>
      <c r="C28998" s="218">
        <v>0</v>
      </c>
    </row>
    <row r="28999" spans="1:3" ht="15" customHeight="1" x14ac:dyDescent="0.25">
      <c r="A28999" s="216">
        <v>45733</v>
      </c>
      <c r="B28999" s="217" t="s">
        <v>214</v>
      </c>
      <c r="C28999" s="218">
        <v>0</v>
      </c>
    </row>
    <row r="29000" spans="1:3" ht="15" customHeight="1" x14ac:dyDescent="0.25">
      <c r="A29000" s="216">
        <v>45734</v>
      </c>
      <c r="B29000" s="217" t="s">
        <v>214</v>
      </c>
      <c r="C29000" s="218">
        <v>0</v>
      </c>
    </row>
    <row r="29001" spans="1:3" ht="15" customHeight="1" x14ac:dyDescent="0.25">
      <c r="A29001" s="216">
        <v>45735</v>
      </c>
      <c r="B29001" s="217" t="s">
        <v>214</v>
      </c>
      <c r="C29001" s="218">
        <v>0</v>
      </c>
    </row>
    <row r="29002" spans="1:3" ht="15" customHeight="1" x14ac:dyDescent="0.25">
      <c r="A29002" s="216">
        <v>45736</v>
      </c>
      <c r="B29002" s="217" t="s">
        <v>214</v>
      </c>
      <c r="C29002" s="218">
        <v>0</v>
      </c>
    </row>
    <row r="29003" spans="1:3" ht="15" customHeight="1" x14ac:dyDescent="0.25">
      <c r="A29003" s="216">
        <v>45737</v>
      </c>
      <c r="B29003" s="217" t="s">
        <v>214</v>
      </c>
      <c r="C29003" s="218">
        <v>0</v>
      </c>
    </row>
    <row r="29004" spans="1:3" ht="15" customHeight="1" x14ac:dyDescent="0.25">
      <c r="A29004" s="216">
        <v>45740</v>
      </c>
      <c r="B29004" s="217" t="s">
        <v>214</v>
      </c>
      <c r="C29004" s="218">
        <v>0</v>
      </c>
    </row>
    <row r="29005" spans="1:3" ht="15" customHeight="1" x14ac:dyDescent="0.25">
      <c r="A29005" s="216">
        <v>45741</v>
      </c>
      <c r="B29005" s="217" t="s">
        <v>214</v>
      </c>
      <c r="C29005" s="218">
        <v>0</v>
      </c>
    </row>
    <row r="29006" spans="1:3" ht="15" customHeight="1" x14ac:dyDescent="0.25">
      <c r="A29006" s="216">
        <v>45742</v>
      </c>
      <c r="B29006" s="217" t="s">
        <v>214</v>
      </c>
      <c r="C29006" s="218">
        <v>0</v>
      </c>
    </row>
    <row r="29007" spans="1:3" ht="15" customHeight="1" x14ac:dyDescent="0.25">
      <c r="A29007" s="216">
        <v>45743</v>
      </c>
      <c r="B29007" s="217" t="s">
        <v>214</v>
      </c>
      <c r="C29007" s="218">
        <v>0</v>
      </c>
    </row>
    <row r="29008" spans="1:3" ht="15" customHeight="1" x14ac:dyDescent="0.25">
      <c r="A29008" s="216">
        <v>45744</v>
      </c>
      <c r="B29008" s="217" t="s">
        <v>214</v>
      </c>
      <c r="C29008" s="218">
        <v>0</v>
      </c>
    </row>
    <row r="29009" spans="1:3" ht="15" customHeight="1" x14ac:dyDescent="0.25">
      <c r="A29009" s="216">
        <v>45747</v>
      </c>
      <c r="B29009" s="217" t="s">
        <v>214</v>
      </c>
      <c r="C29009" s="218">
        <v>0</v>
      </c>
    </row>
    <row r="29010" spans="1:3" ht="15" customHeight="1" x14ac:dyDescent="0.25">
      <c r="A29010" s="216">
        <v>45748</v>
      </c>
      <c r="B29010" s="217" t="s">
        <v>214</v>
      </c>
      <c r="C29010" s="218">
        <v>0</v>
      </c>
    </row>
    <row r="29011" spans="1:3" ht="15" customHeight="1" x14ac:dyDescent="0.25">
      <c r="A29011" s="216">
        <v>45749</v>
      </c>
      <c r="B29011" s="217" t="s">
        <v>214</v>
      </c>
      <c r="C29011" s="218">
        <v>0</v>
      </c>
    </row>
    <row r="29012" spans="1:3" ht="15" customHeight="1" x14ac:dyDescent="0.25">
      <c r="A29012" s="216">
        <v>45750</v>
      </c>
      <c r="B29012" s="217" t="s">
        <v>214</v>
      </c>
      <c r="C29012" s="218">
        <v>0</v>
      </c>
    </row>
    <row r="29013" spans="1:3" ht="15" customHeight="1" x14ac:dyDescent="0.25">
      <c r="A29013" s="216">
        <v>45751</v>
      </c>
      <c r="B29013" s="217" t="s">
        <v>214</v>
      </c>
      <c r="C29013" s="218">
        <v>0</v>
      </c>
    </row>
    <row r="29014" spans="1:3" ht="15" customHeight="1" x14ac:dyDescent="0.25">
      <c r="A29014" s="216">
        <v>45754</v>
      </c>
      <c r="B29014" s="217" t="s">
        <v>214</v>
      </c>
      <c r="C29014" s="218">
        <v>0</v>
      </c>
    </row>
    <row r="29015" spans="1:3" ht="15" customHeight="1" x14ac:dyDescent="0.25">
      <c r="A29015" s="216">
        <v>45755</v>
      </c>
      <c r="B29015" s="217" t="s">
        <v>214</v>
      </c>
      <c r="C29015" s="218">
        <v>0</v>
      </c>
    </row>
    <row r="29016" spans="1:3" ht="15" customHeight="1" x14ac:dyDescent="0.25">
      <c r="A29016" s="216">
        <v>45756</v>
      </c>
      <c r="B29016" s="217" t="s">
        <v>214</v>
      </c>
      <c r="C29016" s="218">
        <v>0</v>
      </c>
    </row>
    <row r="29017" spans="1:3" ht="15" customHeight="1" x14ac:dyDescent="0.25">
      <c r="A29017" s="216">
        <v>45757</v>
      </c>
      <c r="B29017" s="217" t="s">
        <v>214</v>
      </c>
      <c r="C29017" s="218">
        <v>0</v>
      </c>
    </row>
    <row r="29018" spans="1:3" ht="15" customHeight="1" x14ac:dyDescent="0.25">
      <c r="A29018" s="216">
        <v>45758</v>
      </c>
      <c r="B29018" s="217" t="s">
        <v>214</v>
      </c>
      <c r="C29018" s="218">
        <v>0</v>
      </c>
    </row>
    <row r="29019" spans="1:3" ht="15" customHeight="1" x14ac:dyDescent="0.25">
      <c r="A29019" s="216">
        <v>45761</v>
      </c>
      <c r="B29019" s="217" t="s">
        <v>214</v>
      </c>
      <c r="C29019" s="218">
        <v>0</v>
      </c>
    </row>
    <row r="29020" spans="1:3" ht="15" customHeight="1" x14ac:dyDescent="0.25">
      <c r="A29020" s="216">
        <v>45762</v>
      </c>
      <c r="B29020" s="217" t="s">
        <v>214</v>
      </c>
      <c r="C29020" s="218">
        <v>0</v>
      </c>
    </row>
    <row r="29021" spans="1:3" ht="15" customHeight="1" x14ac:dyDescent="0.25">
      <c r="A29021" s="216">
        <v>45763</v>
      </c>
      <c r="B29021" s="217" t="s">
        <v>214</v>
      </c>
      <c r="C29021" s="218">
        <v>0</v>
      </c>
    </row>
    <row r="29022" spans="1:3" ht="15" customHeight="1" x14ac:dyDescent="0.25">
      <c r="A29022" s="216">
        <v>45764</v>
      </c>
      <c r="B29022" s="217" t="s">
        <v>214</v>
      </c>
      <c r="C29022" s="218">
        <v>0</v>
      </c>
    </row>
    <row r="29023" spans="1:3" ht="15" customHeight="1" x14ac:dyDescent="0.25">
      <c r="A29023" s="216">
        <v>45769</v>
      </c>
      <c r="B29023" s="217" t="s">
        <v>214</v>
      </c>
      <c r="C29023" s="218">
        <v>0</v>
      </c>
    </row>
    <row r="29024" spans="1:3" ht="15" customHeight="1" x14ac:dyDescent="0.25">
      <c r="A29024" s="216">
        <v>45770</v>
      </c>
      <c r="B29024" s="217" t="s">
        <v>214</v>
      </c>
      <c r="C29024" s="218">
        <v>0</v>
      </c>
    </row>
    <row r="29025" spans="1:3" ht="15" customHeight="1" x14ac:dyDescent="0.25">
      <c r="A29025" s="216">
        <v>45771</v>
      </c>
      <c r="B29025" s="217" t="s">
        <v>214</v>
      </c>
      <c r="C29025" s="218">
        <v>0</v>
      </c>
    </row>
    <row r="29026" spans="1:3" ht="15" customHeight="1" x14ac:dyDescent="0.25">
      <c r="A29026" s="216">
        <v>45772</v>
      </c>
      <c r="B29026" s="217" t="s">
        <v>214</v>
      </c>
      <c r="C29026" s="218">
        <v>0</v>
      </c>
    </row>
    <row r="29027" spans="1:3" ht="15" customHeight="1" x14ac:dyDescent="0.25">
      <c r="A29027" s="216">
        <v>45775</v>
      </c>
      <c r="B29027" s="217" t="s">
        <v>214</v>
      </c>
      <c r="C29027" s="218">
        <v>0</v>
      </c>
    </row>
    <row r="29028" spans="1:3" ht="15" customHeight="1" x14ac:dyDescent="0.25">
      <c r="A29028" s="216">
        <v>45776</v>
      </c>
      <c r="B29028" s="217" t="s">
        <v>214</v>
      </c>
      <c r="C29028" s="218">
        <v>0</v>
      </c>
    </row>
    <row r="29029" spans="1:3" ht="15" customHeight="1" x14ac:dyDescent="0.25">
      <c r="A29029" s="216">
        <v>45777</v>
      </c>
      <c r="B29029" s="217" t="s">
        <v>214</v>
      </c>
      <c r="C29029" s="218">
        <v>0</v>
      </c>
    </row>
    <row r="29030" spans="1:3" ht="15" customHeight="1" x14ac:dyDescent="0.25">
      <c r="A29030" s="216">
        <v>45778</v>
      </c>
      <c r="B29030" s="217" t="s">
        <v>214</v>
      </c>
      <c r="C29030" s="218">
        <v>0</v>
      </c>
    </row>
    <row r="29031" spans="1:3" ht="15" customHeight="1" x14ac:dyDescent="0.25">
      <c r="A29031" s="216">
        <v>45779</v>
      </c>
      <c r="B29031" s="217" t="s">
        <v>214</v>
      </c>
      <c r="C29031" s="218">
        <v>0</v>
      </c>
    </row>
    <row r="29032" spans="1:3" ht="15" customHeight="1" x14ac:dyDescent="0.25">
      <c r="A29032" s="216">
        <v>45783</v>
      </c>
      <c r="B29032" s="217" t="s">
        <v>214</v>
      </c>
      <c r="C29032" s="218">
        <v>0</v>
      </c>
    </row>
    <row r="29033" spans="1:3" ht="15" customHeight="1" x14ac:dyDescent="0.25">
      <c r="A29033" s="216">
        <v>45784</v>
      </c>
      <c r="B29033" s="217" t="s">
        <v>214</v>
      </c>
      <c r="C29033" s="218">
        <v>0</v>
      </c>
    </row>
    <row r="29034" spans="1:3" ht="15" customHeight="1" x14ac:dyDescent="0.25">
      <c r="A29034" s="216">
        <v>45785</v>
      </c>
      <c r="B29034" s="217" t="s">
        <v>214</v>
      </c>
      <c r="C29034" s="218">
        <v>0</v>
      </c>
    </row>
    <row r="29035" spans="1:3" ht="15" customHeight="1" x14ac:dyDescent="0.25">
      <c r="A29035" s="216">
        <v>45786</v>
      </c>
      <c r="B29035" s="217" t="s">
        <v>214</v>
      </c>
      <c r="C29035" s="218">
        <v>0</v>
      </c>
    </row>
    <row r="29036" spans="1:3" ht="15" customHeight="1" x14ac:dyDescent="0.25">
      <c r="A29036" s="216">
        <v>45789</v>
      </c>
      <c r="B29036" s="217" t="s">
        <v>214</v>
      </c>
      <c r="C29036" s="218">
        <v>0</v>
      </c>
    </row>
    <row r="29037" spans="1:3" ht="15" customHeight="1" x14ac:dyDescent="0.25">
      <c r="A29037" s="216">
        <v>45790</v>
      </c>
      <c r="B29037" s="217" t="s">
        <v>214</v>
      </c>
      <c r="C29037" s="218">
        <v>0</v>
      </c>
    </row>
    <row r="29038" spans="1:3" ht="15" customHeight="1" x14ac:dyDescent="0.25">
      <c r="A29038" s="216">
        <v>45791</v>
      </c>
      <c r="B29038" s="217" t="s">
        <v>214</v>
      </c>
      <c r="C29038" s="218">
        <v>0</v>
      </c>
    </row>
    <row r="29039" spans="1:3" ht="15" customHeight="1" x14ac:dyDescent="0.25">
      <c r="A29039" s="216">
        <v>45792</v>
      </c>
      <c r="B29039" s="217" t="s">
        <v>214</v>
      </c>
      <c r="C29039" s="218">
        <v>0</v>
      </c>
    </row>
    <row r="29040" spans="1:3" ht="15" customHeight="1" x14ac:dyDescent="0.25">
      <c r="A29040" s="216">
        <v>45793</v>
      </c>
      <c r="B29040" s="217" t="s">
        <v>214</v>
      </c>
      <c r="C29040" s="218">
        <v>0</v>
      </c>
    </row>
    <row r="29041" spans="1:3" ht="15" customHeight="1" x14ac:dyDescent="0.25">
      <c r="A29041" s="216">
        <v>45796</v>
      </c>
      <c r="B29041" s="217" t="s">
        <v>214</v>
      </c>
      <c r="C29041" s="218">
        <v>0</v>
      </c>
    </row>
    <row r="29042" spans="1:3" ht="15" customHeight="1" x14ac:dyDescent="0.25">
      <c r="A29042" s="216">
        <v>45797</v>
      </c>
      <c r="B29042" s="217" t="s">
        <v>214</v>
      </c>
      <c r="C29042" s="218">
        <v>0</v>
      </c>
    </row>
    <row r="29043" spans="1:3" ht="15" customHeight="1" x14ac:dyDescent="0.25">
      <c r="A29043" s="216">
        <v>45798</v>
      </c>
      <c r="B29043" s="217" t="s">
        <v>214</v>
      </c>
      <c r="C29043" s="218">
        <v>0</v>
      </c>
    </row>
    <row r="29044" spans="1:3" ht="15" customHeight="1" x14ac:dyDescent="0.25">
      <c r="A29044" s="216">
        <v>45799</v>
      </c>
      <c r="B29044" s="217" t="s">
        <v>214</v>
      </c>
      <c r="C29044" s="218">
        <v>0</v>
      </c>
    </row>
    <row r="29045" spans="1:3" ht="15" customHeight="1" x14ac:dyDescent="0.25">
      <c r="A29045" s="216">
        <v>45800</v>
      </c>
      <c r="B29045" s="217" t="s">
        <v>214</v>
      </c>
      <c r="C29045" s="218">
        <v>0</v>
      </c>
    </row>
    <row r="29046" spans="1:3" ht="15" customHeight="1" x14ac:dyDescent="0.25">
      <c r="A29046" s="216">
        <v>45804</v>
      </c>
      <c r="B29046" s="217" t="s">
        <v>214</v>
      </c>
      <c r="C29046" s="218">
        <v>0</v>
      </c>
    </row>
    <row r="29047" spans="1:3" ht="15" customHeight="1" x14ac:dyDescent="0.25">
      <c r="A29047" s="216">
        <v>45805</v>
      </c>
      <c r="B29047" s="217" t="s">
        <v>214</v>
      </c>
      <c r="C29047" s="218">
        <v>0</v>
      </c>
    </row>
    <row r="29048" spans="1:3" ht="15" customHeight="1" x14ac:dyDescent="0.25">
      <c r="A29048" s="216">
        <v>45806</v>
      </c>
      <c r="B29048" s="217" t="s">
        <v>214</v>
      </c>
      <c r="C29048" s="218">
        <v>0</v>
      </c>
    </row>
    <row r="29049" spans="1:3" ht="15" customHeight="1" x14ac:dyDescent="0.25">
      <c r="A29049" s="216">
        <v>45807</v>
      </c>
      <c r="B29049" s="217" t="s">
        <v>214</v>
      </c>
      <c r="C29049" s="218">
        <v>0</v>
      </c>
    </row>
    <row r="29050" spans="1:3" ht="15" customHeight="1" x14ac:dyDescent="0.25">
      <c r="A29050" s="216">
        <v>45810</v>
      </c>
      <c r="B29050" s="217" t="s">
        <v>214</v>
      </c>
      <c r="C29050" s="218">
        <v>0</v>
      </c>
    </row>
    <row r="29051" spans="1:3" ht="15" customHeight="1" x14ac:dyDescent="0.25">
      <c r="A29051" s="216">
        <v>45811</v>
      </c>
      <c r="B29051" s="217" t="s">
        <v>214</v>
      </c>
      <c r="C29051" s="218">
        <v>0</v>
      </c>
    </row>
    <row r="29052" spans="1:3" ht="15" customHeight="1" x14ac:dyDescent="0.25">
      <c r="A29052" s="216">
        <v>45812</v>
      </c>
      <c r="B29052" s="217" t="s">
        <v>214</v>
      </c>
      <c r="C29052" s="218">
        <v>0</v>
      </c>
    </row>
    <row r="29053" spans="1:3" ht="15" customHeight="1" x14ac:dyDescent="0.25">
      <c r="A29053" s="216">
        <v>45813</v>
      </c>
      <c r="B29053" s="217" t="s">
        <v>214</v>
      </c>
      <c r="C29053" s="218">
        <v>0</v>
      </c>
    </row>
    <row r="29054" spans="1:3" ht="15" customHeight="1" x14ac:dyDescent="0.25">
      <c r="A29054" s="216">
        <v>45814</v>
      </c>
      <c r="B29054" s="217" t="s">
        <v>214</v>
      </c>
      <c r="C29054" s="218">
        <v>0</v>
      </c>
    </row>
    <row r="29055" spans="1:3" ht="15" customHeight="1" x14ac:dyDescent="0.25">
      <c r="A29055" s="216">
        <v>45817</v>
      </c>
      <c r="B29055" s="217" t="s">
        <v>214</v>
      </c>
      <c r="C29055" s="218">
        <v>0</v>
      </c>
    </row>
    <row r="29056" spans="1:3" ht="15" customHeight="1" x14ac:dyDescent="0.25">
      <c r="A29056" s="216">
        <v>45818</v>
      </c>
      <c r="B29056" s="217" t="s">
        <v>214</v>
      </c>
      <c r="C29056" s="218">
        <v>0</v>
      </c>
    </row>
    <row r="29057" spans="1:3" ht="15" customHeight="1" x14ac:dyDescent="0.25">
      <c r="A29057" s="216">
        <v>45819</v>
      </c>
      <c r="B29057" s="217" t="s">
        <v>214</v>
      </c>
      <c r="C29057" s="218">
        <v>0</v>
      </c>
    </row>
    <row r="29058" spans="1:3" ht="15" customHeight="1" x14ac:dyDescent="0.25">
      <c r="A29058" s="216">
        <v>45820</v>
      </c>
      <c r="B29058" s="217" t="s">
        <v>214</v>
      </c>
      <c r="C29058" s="218">
        <v>0</v>
      </c>
    </row>
    <row r="29059" spans="1:3" ht="15" customHeight="1" x14ac:dyDescent="0.25">
      <c r="A29059" s="216">
        <v>45821</v>
      </c>
      <c r="B29059" s="217" t="s">
        <v>214</v>
      </c>
      <c r="C29059" s="218">
        <v>0</v>
      </c>
    </row>
    <row r="29060" spans="1:3" ht="15" customHeight="1" x14ac:dyDescent="0.25">
      <c r="A29060" s="216">
        <v>45824</v>
      </c>
      <c r="B29060" s="217" t="s">
        <v>214</v>
      </c>
      <c r="C29060" s="218">
        <v>0</v>
      </c>
    </row>
    <row r="29061" spans="1:3" ht="15" customHeight="1" x14ac:dyDescent="0.25">
      <c r="A29061" s="216">
        <v>45825</v>
      </c>
      <c r="B29061" s="217" t="s">
        <v>214</v>
      </c>
      <c r="C29061" s="218">
        <v>0</v>
      </c>
    </row>
    <row r="29062" spans="1:3" ht="15" customHeight="1" x14ac:dyDescent="0.25">
      <c r="A29062" s="216">
        <v>45826</v>
      </c>
      <c r="B29062" s="217" t="s">
        <v>214</v>
      </c>
      <c r="C29062" s="218">
        <v>0</v>
      </c>
    </row>
    <row r="29063" spans="1:3" ht="15" customHeight="1" x14ac:dyDescent="0.25">
      <c r="A29063" s="216">
        <v>45827</v>
      </c>
      <c r="B29063" s="217" t="s">
        <v>214</v>
      </c>
      <c r="C29063" s="218">
        <v>0</v>
      </c>
    </row>
    <row r="29064" spans="1:3" ht="15" customHeight="1" x14ac:dyDescent="0.25">
      <c r="A29064" s="216">
        <v>45828</v>
      </c>
      <c r="B29064" s="217" t="s">
        <v>214</v>
      </c>
      <c r="C29064" s="218">
        <v>0</v>
      </c>
    </row>
    <row r="29065" spans="1:3" ht="15" customHeight="1" x14ac:dyDescent="0.25">
      <c r="A29065" s="216">
        <v>45831</v>
      </c>
      <c r="B29065" s="217" t="s">
        <v>214</v>
      </c>
      <c r="C29065" s="218">
        <v>0</v>
      </c>
    </row>
    <row r="29066" spans="1:3" ht="15" customHeight="1" x14ac:dyDescent="0.25">
      <c r="A29066" s="216">
        <v>45832</v>
      </c>
      <c r="B29066" s="217" t="s">
        <v>214</v>
      </c>
      <c r="C29066" s="218">
        <v>0</v>
      </c>
    </row>
    <row r="29067" spans="1:3" ht="15" customHeight="1" x14ac:dyDescent="0.25">
      <c r="A29067" s="216">
        <v>45833</v>
      </c>
      <c r="B29067" s="217" t="s">
        <v>214</v>
      </c>
      <c r="C29067" s="218">
        <v>0</v>
      </c>
    </row>
    <row r="29068" spans="1:3" ht="15" customHeight="1" x14ac:dyDescent="0.25">
      <c r="A29068" s="216">
        <v>45834</v>
      </c>
      <c r="B29068" s="217" t="s">
        <v>214</v>
      </c>
      <c r="C29068" s="218">
        <v>0</v>
      </c>
    </row>
    <row r="29069" spans="1:3" ht="15" customHeight="1" x14ac:dyDescent="0.25">
      <c r="A29069" s="216">
        <v>45835</v>
      </c>
      <c r="B29069" s="217" t="s">
        <v>214</v>
      </c>
      <c r="C29069" s="218">
        <v>0</v>
      </c>
    </row>
    <row r="29070" spans="1:3" ht="15" customHeight="1" x14ac:dyDescent="0.25">
      <c r="A29070" s="216">
        <v>45838</v>
      </c>
      <c r="B29070" s="217" t="s">
        <v>214</v>
      </c>
      <c r="C29070" s="218">
        <v>0</v>
      </c>
    </row>
    <row r="29071" spans="1:3" ht="15" customHeight="1" x14ac:dyDescent="0.25">
      <c r="A29071" s="216">
        <v>45839</v>
      </c>
      <c r="B29071" s="217" t="s">
        <v>214</v>
      </c>
      <c r="C29071" s="218">
        <v>0</v>
      </c>
    </row>
    <row r="29072" spans="1:3" ht="15" customHeight="1" x14ac:dyDescent="0.25">
      <c r="A29072" s="216">
        <v>45840</v>
      </c>
      <c r="B29072" s="217" t="s">
        <v>214</v>
      </c>
      <c r="C29072" s="218">
        <v>0</v>
      </c>
    </row>
    <row r="29073" spans="1:3" ht="15" customHeight="1" x14ac:dyDescent="0.25">
      <c r="A29073" s="216">
        <v>45841</v>
      </c>
      <c r="B29073" s="217" t="s">
        <v>214</v>
      </c>
      <c r="C29073" s="218">
        <v>0</v>
      </c>
    </row>
    <row r="29074" spans="1:3" ht="15" customHeight="1" x14ac:dyDescent="0.25">
      <c r="A29074" s="216">
        <v>45842</v>
      </c>
      <c r="B29074" s="217" t="s">
        <v>214</v>
      </c>
      <c r="C29074" s="218">
        <v>0</v>
      </c>
    </row>
    <row r="29075" spans="1:3" ht="15" customHeight="1" x14ac:dyDescent="0.25">
      <c r="A29075" s="216">
        <v>45845</v>
      </c>
      <c r="B29075" s="217" t="s">
        <v>214</v>
      </c>
      <c r="C29075" s="218">
        <v>0</v>
      </c>
    </row>
    <row r="29076" spans="1:3" ht="15" customHeight="1" x14ac:dyDescent="0.25">
      <c r="A29076" s="216">
        <v>45846</v>
      </c>
      <c r="B29076" s="217" t="s">
        <v>214</v>
      </c>
      <c r="C29076" s="218">
        <v>0</v>
      </c>
    </row>
    <row r="29077" spans="1:3" ht="15" customHeight="1" x14ac:dyDescent="0.25">
      <c r="A29077" s="216">
        <v>45847</v>
      </c>
      <c r="B29077" s="217" t="s">
        <v>214</v>
      </c>
      <c r="C29077" s="218">
        <v>0</v>
      </c>
    </row>
    <row r="29078" spans="1:3" ht="15" customHeight="1" x14ac:dyDescent="0.25">
      <c r="A29078" s="216">
        <v>45848</v>
      </c>
      <c r="B29078" s="217" t="s">
        <v>214</v>
      </c>
      <c r="C29078" s="218">
        <v>0</v>
      </c>
    </row>
    <row r="29079" spans="1:3" ht="15" customHeight="1" x14ac:dyDescent="0.25">
      <c r="A29079" s="216">
        <v>45849</v>
      </c>
      <c r="B29079" s="217" t="s">
        <v>214</v>
      </c>
      <c r="C29079" s="218">
        <v>0</v>
      </c>
    </row>
    <row r="29080" spans="1:3" ht="15" customHeight="1" x14ac:dyDescent="0.25">
      <c r="A29080" s="216">
        <v>45852</v>
      </c>
      <c r="B29080" s="217" t="s">
        <v>214</v>
      </c>
      <c r="C29080" s="218">
        <v>0</v>
      </c>
    </row>
    <row r="29081" spans="1:3" ht="15" customHeight="1" x14ac:dyDescent="0.25">
      <c r="A29081" s="216">
        <v>45853</v>
      </c>
      <c r="B29081" s="217" t="s">
        <v>214</v>
      </c>
      <c r="C29081" s="218">
        <v>0</v>
      </c>
    </row>
    <row r="29082" spans="1:3" ht="15" customHeight="1" x14ac:dyDescent="0.25">
      <c r="A29082" s="216">
        <v>45854</v>
      </c>
      <c r="B29082" s="217" t="s">
        <v>214</v>
      </c>
      <c r="C29082" s="218">
        <v>0</v>
      </c>
    </row>
    <row r="29083" spans="1:3" ht="15" customHeight="1" x14ac:dyDescent="0.25">
      <c r="A29083" s="216">
        <v>45855</v>
      </c>
      <c r="B29083" s="217" t="s">
        <v>214</v>
      </c>
      <c r="C29083" s="218">
        <v>0</v>
      </c>
    </row>
    <row r="29084" spans="1:3" ht="15" customHeight="1" x14ac:dyDescent="0.25">
      <c r="A29084" s="216">
        <v>45856</v>
      </c>
      <c r="B29084" s="217" t="s">
        <v>214</v>
      </c>
      <c r="C29084" s="218">
        <v>0</v>
      </c>
    </row>
    <row r="29085" spans="1:3" ht="15" customHeight="1" x14ac:dyDescent="0.25">
      <c r="A29085" s="216">
        <v>45859</v>
      </c>
      <c r="B29085" s="217" t="s">
        <v>214</v>
      </c>
      <c r="C29085" s="218">
        <v>0</v>
      </c>
    </row>
    <row r="29086" spans="1:3" ht="15" customHeight="1" x14ac:dyDescent="0.25">
      <c r="A29086" s="216">
        <v>45860</v>
      </c>
      <c r="B29086" s="217" t="s">
        <v>214</v>
      </c>
      <c r="C29086" s="218">
        <v>0</v>
      </c>
    </row>
    <row r="29087" spans="1:3" ht="15" customHeight="1" x14ac:dyDescent="0.25">
      <c r="A29087" s="216">
        <v>45861</v>
      </c>
      <c r="B29087" s="217" t="s">
        <v>214</v>
      </c>
      <c r="C29087" s="218">
        <v>0</v>
      </c>
    </row>
    <row r="29088" spans="1:3" ht="15" customHeight="1" x14ac:dyDescent="0.25">
      <c r="A29088" s="216">
        <v>45862</v>
      </c>
      <c r="B29088" s="217" t="s">
        <v>214</v>
      </c>
      <c r="C29088" s="218">
        <v>0</v>
      </c>
    </row>
    <row r="29089" spans="1:3" ht="15" customHeight="1" x14ac:dyDescent="0.25">
      <c r="A29089" s="216">
        <v>45863</v>
      </c>
      <c r="B29089" s="217" t="s">
        <v>214</v>
      </c>
      <c r="C29089" s="218">
        <v>0</v>
      </c>
    </row>
    <row r="29090" spans="1:3" ht="15" customHeight="1" x14ac:dyDescent="0.25">
      <c r="A29090" s="216">
        <v>45866</v>
      </c>
      <c r="B29090" s="217" t="s">
        <v>214</v>
      </c>
      <c r="C29090" s="218">
        <v>0</v>
      </c>
    </row>
    <row r="29091" spans="1:3" ht="15" customHeight="1" x14ac:dyDescent="0.25">
      <c r="A29091" s="216">
        <v>45867</v>
      </c>
      <c r="B29091" s="217" t="s">
        <v>214</v>
      </c>
      <c r="C29091" s="218">
        <v>0</v>
      </c>
    </row>
    <row r="29092" spans="1:3" ht="15" customHeight="1" x14ac:dyDescent="0.25">
      <c r="A29092" s="216">
        <v>45868</v>
      </c>
      <c r="B29092" s="217" t="s">
        <v>214</v>
      </c>
      <c r="C29092" s="218">
        <v>0</v>
      </c>
    </row>
    <row r="29093" spans="1:3" ht="15" customHeight="1" x14ac:dyDescent="0.25">
      <c r="A29093" s="216">
        <v>45869</v>
      </c>
      <c r="B29093" s="217" t="s">
        <v>214</v>
      </c>
      <c r="C29093" s="218">
        <v>0</v>
      </c>
    </row>
    <row r="29094" spans="1:3" ht="15" customHeight="1" x14ac:dyDescent="0.25">
      <c r="A29094" s="216">
        <v>45870</v>
      </c>
      <c r="B29094" s="217" t="s">
        <v>214</v>
      </c>
      <c r="C29094" s="218">
        <v>0</v>
      </c>
    </row>
    <row r="29095" spans="1:3" ht="15" customHeight="1" x14ac:dyDescent="0.25">
      <c r="A29095" s="216">
        <v>45873</v>
      </c>
      <c r="B29095" s="217" t="s">
        <v>214</v>
      </c>
      <c r="C29095" s="218">
        <v>0</v>
      </c>
    </row>
    <row r="29096" spans="1:3" ht="15" customHeight="1" x14ac:dyDescent="0.25">
      <c r="A29096" s="216">
        <v>45874</v>
      </c>
      <c r="B29096" s="217" t="s">
        <v>214</v>
      </c>
      <c r="C29096" s="218">
        <v>0</v>
      </c>
    </row>
    <row r="29097" spans="1:3" ht="15" customHeight="1" x14ac:dyDescent="0.25">
      <c r="A29097" s="216">
        <v>45875</v>
      </c>
      <c r="B29097" s="217" t="s">
        <v>214</v>
      </c>
      <c r="C29097" s="218">
        <v>0</v>
      </c>
    </row>
    <row r="29098" spans="1:3" ht="15" customHeight="1" x14ac:dyDescent="0.25">
      <c r="A29098" s="216">
        <v>45876</v>
      </c>
      <c r="B29098" s="217" t="s">
        <v>214</v>
      </c>
      <c r="C29098" s="218">
        <v>0</v>
      </c>
    </row>
    <row r="29099" spans="1:3" ht="15" customHeight="1" x14ac:dyDescent="0.25">
      <c r="A29099" s="216">
        <v>45877</v>
      </c>
      <c r="B29099" s="217" t="s">
        <v>214</v>
      </c>
      <c r="C29099" s="218">
        <v>0</v>
      </c>
    </row>
    <row r="29100" spans="1:3" ht="15" customHeight="1" x14ac:dyDescent="0.25">
      <c r="A29100" s="216">
        <v>45880</v>
      </c>
      <c r="B29100" s="217" t="s">
        <v>214</v>
      </c>
      <c r="C29100" s="218">
        <v>0</v>
      </c>
    </row>
    <row r="29101" spans="1:3" ht="15" customHeight="1" x14ac:dyDescent="0.25">
      <c r="A29101" s="216">
        <v>45881</v>
      </c>
      <c r="B29101" s="217" t="s">
        <v>214</v>
      </c>
      <c r="C29101" s="218">
        <v>0</v>
      </c>
    </row>
    <row r="29102" spans="1:3" ht="15" customHeight="1" x14ac:dyDescent="0.25">
      <c r="A29102" s="216">
        <v>45882</v>
      </c>
      <c r="B29102" s="217" t="s">
        <v>214</v>
      </c>
      <c r="C29102" s="218">
        <v>0</v>
      </c>
    </row>
    <row r="29103" spans="1:3" ht="15" customHeight="1" x14ac:dyDescent="0.25">
      <c r="A29103" s="216">
        <v>45883</v>
      </c>
      <c r="B29103" s="217" t="s">
        <v>214</v>
      </c>
      <c r="C29103" s="218">
        <v>0</v>
      </c>
    </row>
    <row r="29104" spans="1:3" ht="15" customHeight="1" x14ac:dyDescent="0.25">
      <c r="A29104" s="216">
        <v>45884</v>
      </c>
      <c r="B29104" s="217" t="s">
        <v>214</v>
      </c>
      <c r="C29104" s="218">
        <v>0</v>
      </c>
    </row>
    <row r="29105" spans="1:3" ht="15" customHeight="1" x14ac:dyDescent="0.25">
      <c r="A29105" s="216">
        <v>45887</v>
      </c>
      <c r="B29105" s="217" t="s">
        <v>214</v>
      </c>
      <c r="C29105" s="218">
        <v>0</v>
      </c>
    </row>
    <row r="29106" spans="1:3" ht="15" customHeight="1" x14ac:dyDescent="0.25">
      <c r="A29106" s="216">
        <v>45888</v>
      </c>
      <c r="B29106" s="217" t="s">
        <v>214</v>
      </c>
      <c r="C29106" s="218">
        <v>0</v>
      </c>
    </row>
    <row r="29107" spans="1:3" ht="15" customHeight="1" x14ac:dyDescent="0.25">
      <c r="A29107" s="216">
        <v>45889</v>
      </c>
      <c r="B29107" s="217" t="s">
        <v>214</v>
      </c>
      <c r="C29107" s="218">
        <v>0</v>
      </c>
    </row>
    <row r="29108" spans="1:3" ht="15" customHeight="1" x14ac:dyDescent="0.25">
      <c r="A29108" s="216">
        <v>45890</v>
      </c>
      <c r="B29108" s="217" t="s">
        <v>214</v>
      </c>
      <c r="C29108" s="218">
        <v>0</v>
      </c>
    </row>
    <row r="29109" spans="1:3" ht="15" customHeight="1" x14ac:dyDescent="0.25">
      <c r="A29109" s="216">
        <v>45891</v>
      </c>
      <c r="B29109" s="217" t="s">
        <v>214</v>
      </c>
      <c r="C29109" s="218">
        <v>0</v>
      </c>
    </row>
    <row r="29110" spans="1:3" ht="15" customHeight="1" x14ac:dyDescent="0.25">
      <c r="A29110" s="216">
        <v>45895</v>
      </c>
      <c r="B29110" s="217" t="s">
        <v>214</v>
      </c>
      <c r="C29110" s="218">
        <v>0</v>
      </c>
    </row>
    <row r="29111" spans="1:3" ht="15" customHeight="1" x14ac:dyDescent="0.25">
      <c r="A29111" s="216">
        <v>45896</v>
      </c>
      <c r="B29111" s="217" t="s">
        <v>214</v>
      </c>
      <c r="C29111" s="218">
        <v>0</v>
      </c>
    </row>
    <row r="29112" spans="1:3" ht="15" customHeight="1" x14ac:dyDescent="0.25">
      <c r="A29112" s="216">
        <v>45897</v>
      </c>
      <c r="B29112" s="217" t="s">
        <v>214</v>
      </c>
      <c r="C29112" s="218">
        <v>0</v>
      </c>
    </row>
    <row r="29113" spans="1:3" ht="15" customHeight="1" x14ac:dyDescent="0.25">
      <c r="A29113" s="216">
        <v>45898</v>
      </c>
      <c r="B29113" s="217" t="s">
        <v>214</v>
      </c>
      <c r="C29113" s="218">
        <v>0</v>
      </c>
    </row>
    <row r="29114" spans="1:3" ht="15" customHeight="1" x14ac:dyDescent="0.25">
      <c r="A29114" s="216">
        <v>45901</v>
      </c>
      <c r="B29114" s="217" t="s">
        <v>214</v>
      </c>
      <c r="C29114" s="218">
        <v>0</v>
      </c>
    </row>
    <row r="29115" spans="1:3" ht="15" customHeight="1" x14ac:dyDescent="0.25">
      <c r="A29115" s="216">
        <v>45902</v>
      </c>
      <c r="B29115" s="217" t="s">
        <v>214</v>
      </c>
      <c r="C29115" s="218">
        <v>0</v>
      </c>
    </row>
    <row r="29116" spans="1:3" ht="15" customHeight="1" x14ac:dyDescent="0.25">
      <c r="A29116" s="216">
        <v>45903</v>
      </c>
      <c r="B29116" s="217" t="s">
        <v>214</v>
      </c>
      <c r="C29116" s="218">
        <v>0</v>
      </c>
    </row>
    <row r="29117" spans="1:3" ht="15" customHeight="1" x14ac:dyDescent="0.25">
      <c r="A29117" s="216">
        <v>45904</v>
      </c>
      <c r="B29117" s="217" t="s">
        <v>214</v>
      </c>
      <c r="C29117" s="218">
        <v>0</v>
      </c>
    </row>
    <row r="29118" spans="1:3" ht="15" customHeight="1" x14ac:dyDescent="0.25">
      <c r="A29118" s="216">
        <v>45905</v>
      </c>
      <c r="B29118" s="217" t="s">
        <v>214</v>
      </c>
      <c r="C29118" s="218">
        <v>0</v>
      </c>
    </row>
    <row r="29119" spans="1:3" ht="15" customHeight="1" x14ac:dyDescent="0.25">
      <c r="A29119" s="216">
        <v>45908</v>
      </c>
      <c r="B29119" s="217" t="s">
        <v>214</v>
      </c>
      <c r="C29119" s="218">
        <v>0</v>
      </c>
    </row>
    <row r="29120" spans="1:3" ht="15" customHeight="1" x14ac:dyDescent="0.25">
      <c r="A29120" s="216">
        <v>45909</v>
      </c>
      <c r="B29120" s="217" t="s">
        <v>214</v>
      </c>
      <c r="C29120" s="218">
        <v>0</v>
      </c>
    </row>
    <row r="29121" spans="1:3" ht="15" customHeight="1" x14ac:dyDescent="0.25">
      <c r="A29121" s="216">
        <v>45910</v>
      </c>
      <c r="B29121" s="217" t="s">
        <v>214</v>
      </c>
      <c r="C29121" s="218">
        <v>0</v>
      </c>
    </row>
    <row r="29122" spans="1:3" ht="15" customHeight="1" x14ac:dyDescent="0.25">
      <c r="A29122" s="216">
        <v>45911</v>
      </c>
      <c r="B29122" s="217" t="s">
        <v>214</v>
      </c>
      <c r="C29122" s="218">
        <v>0</v>
      </c>
    </row>
    <row r="29123" spans="1:3" ht="15" customHeight="1" x14ac:dyDescent="0.25">
      <c r="A29123" s="216">
        <v>45912</v>
      </c>
      <c r="B29123" s="217" t="s">
        <v>214</v>
      </c>
      <c r="C29123" s="218">
        <v>0</v>
      </c>
    </row>
    <row r="29124" spans="1:3" ht="15" customHeight="1" x14ac:dyDescent="0.25">
      <c r="A29124" s="216">
        <v>45915</v>
      </c>
      <c r="B29124" s="217" t="s">
        <v>214</v>
      </c>
      <c r="C29124" s="218">
        <v>0</v>
      </c>
    </row>
    <row r="29125" spans="1:3" ht="15" customHeight="1" x14ac:dyDescent="0.25">
      <c r="A29125" s="216">
        <v>45916</v>
      </c>
      <c r="B29125" s="217" t="s">
        <v>214</v>
      </c>
      <c r="C29125" s="218">
        <v>0</v>
      </c>
    </row>
    <row r="29126" spans="1:3" ht="15" customHeight="1" x14ac:dyDescent="0.25">
      <c r="A29126" s="216">
        <v>45917</v>
      </c>
      <c r="B29126" s="217" t="s">
        <v>214</v>
      </c>
      <c r="C29126" s="218">
        <v>0</v>
      </c>
    </row>
    <row r="29127" spans="1:3" ht="15" customHeight="1" x14ac:dyDescent="0.25">
      <c r="A29127" s="216">
        <v>45918</v>
      </c>
      <c r="B29127" s="217" t="s">
        <v>214</v>
      </c>
      <c r="C29127" s="218">
        <v>0</v>
      </c>
    </row>
    <row r="29128" spans="1:3" ht="15" customHeight="1" x14ac:dyDescent="0.25">
      <c r="A29128" s="216">
        <v>45919</v>
      </c>
      <c r="B29128" s="217" t="s">
        <v>214</v>
      </c>
      <c r="C29128" s="218">
        <v>0</v>
      </c>
    </row>
    <row r="29129" spans="1:3" ht="15" customHeight="1" x14ac:dyDescent="0.25">
      <c r="A29129" s="216">
        <v>45922</v>
      </c>
      <c r="B29129" s="217" t="s">
        <v>214</v>
      </c>
      <c r="C29129" s="218">
        <v>0</v>
      </c>
    </row>
    <row r="29130" spans="1:3" ht="15" customHeight="1" x14ac:dyDescent="0.25">
      <c r="A29130" s="216">
        <v>45923</v>
      </c>
      <c r="B29130" s="217" t="s">
        <v>214</v>
      </c>
      <c r="C29130" s="218">
        <v>0</v>
      </c>
    </row>
    <row r="29131" spans="1:3" ht="15" customHeight="1" x14ac:dyDescent="0.25">
      <c r="A29131" s="216">
        <v>45924</v>
      </c>
      <c r="B29131" s="217" t="s">
        <v>214</v>
      </c>
      <c r="C29131" s="218">
        <v>0</v>
      </c>
    </row>
    <row r="29132" spans="1:3" ht="15" customHeight="1" x14ac:dyDescent="0.25">
      <c r="A29132" s="216">
        <v>45925</v>
      </c>
      <c r="B29132" s="217" t="s">
        <v>214</v>
      </c>
      <c r="C29132" s="218">
        <v>0</v>
      </c>
    </row>
    <row r="29133" spans="1:3" ht="15" customHeight="1" x14ac:dyDescent="0.25">
      <c r="A29133" s="216">
        <v>45926</v>
      </c>
      <c r="B29133" s="217" t="s">
        <v>214</v>
      </c>
      <c r="C29133" s="218">
        <v>0</v>
      </c>
    </row>
    <row r="29134" spans="1:3" ht="15" customHeight="1" x14ac:dyDescent="0.25">
      <c r="A29134" s="216">
        <v>45929</v>
      </c>
      <c r="B29134" s="217" t="s">
        <v>214</v>
      </c>
      <c r="C29134" s="218">
        <v>0</v>
      </c>
    </row>
    <row r="29135" spans="1:3" ht="15" customHeight="1" x14ac:dyDescent="0.25">
      <c r="A29135" s="216">
        <v>45930</v>
      </c>
      <c r="B29135" s="217" t="s">
        <v>214</v>
      </c>
      <c r="C29135" s="218">
        <v>0</v>
      </c>
    </row>
    <row r="29136" spans="1:3" ht="15" customHeight="1" x14ac:dyDescent="0.25">
      <c r="A29136" s="216">
        <v>45566</v>
      </c>
      <c r="B29136" s="217" t="s">
        <v>209</v>
      </c>
      <c r="C29136" s="218">
        <v>0</v>
      </c>
    </row>
    <row r="29137" spans="1:3" ht="15" customHeight="1" x14ac:dyDescent="0.25">
      <c r="A29137" s="216">
        <v>45567</v>
      </c>
      <c r="B29137" s="217" t="s">
        <v>209</v>
      </c>
      <c r="C29137" s="218">
        <v>0</v>
      </c>
    </row>
    <row r="29138" spans="1:3" ht="15" customHeight="1" x14ac:dyDescent="0.25">
      <c r="A29138" s="216">
        <v>45568</v>
      </c>
      <c r="B29138" s="217" t="s">
        <v>209</v>
      </c>
      <c r="C29138" s="218">
        <v>0</v>
      </c>
    </row>
    <row r="29139" spans="1:3" ht="15" customHeight="1" x14ac:dyDescent="0.25">
      <c r="A29139" s="216">
        <v>45569</v>
      </c>
      <c r="B29139" s="217" t="s">
        <v>209</v>
      </c>
      <c r="C29139" s="218">
        <v>0</v>
      </c>
    </row>
    <row r="29140" spans="1:3" ht="15" customHeight="1" x14ac:dyDescent="0.25">
      <c r="A29140" s="216">
        <v>45572</v>
      </c>
      <c r="B29140" s="217" t="s">
        <v>209</v>
      </c>
      <c r="C29140" s="218">
        <v>0</v>
      </c>
    </row>
    <row r="29141" spans="1:3" ht="15" customHeight="1" x14ac:dyDescent="0.25">
      <c r="A29141" s="216">
        <v>45573</v>
      </c>
      <c r="B29141" s="217" t="s">
        <v>209</v>
      </c>
      <c r="C29141" s="218">
        <v>0</v>
      </c>
    </row>
    <row r="29142" spans="1:3" ht="15" customHeight="1" x14ac:dyDescent="0.25">
      <c r="A29142" s="216">
        <v>45574</v>
      </c>
      <c r="B29142" s="217" t="s">
        <v>209</v>
      </c>
      <c r="C29142" s="218">
        <v>0</v>
      </c>
    </row>
    <row r="29143" spans="1:3" ht="15" customHeight="1" x14ac:dyDescent="0.25">
      <c r="A29143" s="216">
        <v>45575</v>
      </c>
      <c r="B29143" s="217" t="s">
        <v>209</v>
      </c>
      <c r="C29143" s="218">
        <v>0</v>
      </c>
    </row>
    <row r="29144" spans="1:3" ht="15" customHeight="1" x14ac:dyDescent="0.25">
      <c r="A29144" s="216">
        <v>45576</v>
      </c>
      <c r="B29144" s="217" t="s">
        <v>209</v>
      </c>
      <c r="C29144" s="218">
        <v>0</v>
      </c>
    </row>
    <row r="29145" spans="1:3" ht="15" customHeight="1" x14ac:dyDescent="0.25">
      <c r="A29145" s="216">
        <v>45579</v>
      </c>
      <c r="B29145" s="217" t="s">
        <v>209</v>
      </c>
      <c r="C29145" s="218">
        <v>0</v>
      </c>
    </row>
    <row r="29146" spans="1:3" ht="15" customHeight="1" x14ac:dyDescent="0.25">
      <c r="A29146" s="216">
        <v>45580</v>
      </c>
      <c r="B29146" s="217" t="s">
        <v>209</v>
      </c>
      <c r="C29146" s="218">
        <v>0</v>
      </c>
    </row>
    <row r="29147" spans="1:3" ht="15" customHeight="1" x14ac:dyDescent="0.25">
      <c r="A29147" s="216">
        <v>45581</v>
      </c>
      <c r="B29147" s="217" t="s">
        <v>209</v>
      </c>
      <c r="C29147" s="218">
        <v>0</v>
      </c>
    </row>
    <row r="29148" spans="1:3" ht="15" customHeight="1" x14ac:dyDescent="0.25">
      <c r="A29148" s="216">
        <v>45582</v>
      </c>
      <c r="B29148" s="217" t="s">
        <v>209</v>
      </c>
      <c r="C29148" s="218">
        <v>0</v>
      </c>
    </row>
    <row r="29149" spans="1:3" ht="15" customHeight="1" x14ac:dyDescent="0.25">
      <c r="A29149" s="216">
        <v>45583</v>
      </c>
      <c r="B29149" s="217" t="s">
        <v>209</v>
      </c>
      <c r="C29149" s="218">
        <v>0</v>
      </c>
    </row>
    <row r="29150" spans="1:3" ht="15" customHeight="1" x14ac:dyDescent="0.25">
      <c r="A29150" s="216">
        <v>45586</v>
      </c>
      <c r="B29150" s="217" t="s">
        <v>209</v>
      </c>
      <c r="C29150" s="218">
        <v>0</v>
      </c>
    </row>
    <row r="29151" spans="1:3" ht="15" customHeight="1" x14ac:dyDescent="0.25">
      <c r="A29151" s="216">
        <v>45587</v>
      </c>
      <c r="B29151" s="217" t="s">
        <v>209</v>
      </c>
      <c r="C29151" s="218">
        <v>0</v>
      </c>
    </row>
    <row r="29152" spans="1:3" ht="15" customHeight="1" x14ac:dyDescent="0.25">
      <c r="A29152" s="216">
        <v>45588</v>
      </c>
      <c r="B29152" s="217" t="s">
        <v>209</v>
      </c>
      <c r="C29152" s="218">
        <v>0</v>
      </c>
    </row>
    <row r="29153" spans="1:3" ht="15" customHeight="1" x14ac:dyDescent="0.25">
      <c r="A29153" s="216">
        <v>45589</v>
      </c>
      <c r="B29153" s="217" t="s">
        <v>209</v>
      </c>
      <c r="C29153" s="218">
        <v>0</v>
      </c>
    </row>
    <row r="29154" spans="1:3" ht="15" customHeight="1" x14ac:dyDescent="0.25">
      <c r="A29154" s="216">
        <v>45590</v>
      </c>
      <c r="B29154" s="217" t="s">
        <v>209</v>
      </c>
      <c r="C29154" s="218">
        <v>0</v>
      </c>
    </row>
    <row r="29155" spans="1:3" ht="15" customHeight="1" x14ac:dyDescent="0.25">
      <c r="A29155" s="216">
        <v>45593</v>
      </c>
      <c r="B29155" s="217" t="s">
        <v>209</v>
      </c>
      <c r="C29155" s="218">
        <v>0</v>
      </c>
    </row>
    <row r="29156" spans="1:3" ht="15" customHeight="1" x14ac:dyDescent="0.25">
      <c r="A29156" s="216">
        <v>45594</v>
      </c>
      <c r="B29156" s="217" t="s">
        <v>209</v>
      </c>
      <c r="C29156" s="218">
        <v>0</v>
      </c>
    </row>
    <row r="29157" spans="1:3" ht="15" customHeight="1" x14ac:dyDescent="0.25">
      <c r="A29157" s="216">
        <v>45595</v>
      </c>
      <c r="B29157" s="217" t="s">
        <v>209</v>
      </c>
      <c r="C29157" s="218">
        <v>0</v>
      </c>
    </row>
    <row r="29158" spans="1:3" ht="15" customHeight="1" x14ac:dyDescent="0.25">
      <c r="A29158" s="216">
        <v>45596</v>
      </c>
      <c r="B29158" s="217" t="s">
        <v>209</v>
      </c>
      <c r="C29158" s="218">
        <v>0</v>
      </c>
    </row>
    <row r="29159" spans="1:3" ht="15" customHeight="1" x14ac:dyDescent="0.25">
      <c r="A29159" s="216">
        <v>45597</v>
      </c>
      <c r="B29159" s="217" t="s">
        <v>209</v>
      </c>
      <c r="C29159" s="218">
        <v>0</v>
      </c>
    </row>
    <row r="29160" spans="1:3" ht="15" customHeight="1" x14ac:dyDescent="0.25">
      <c r="A29160" s="216">
        <v>45600</v>
      </c>
      <c r="B29160" s="217" t="s">
        <v>209</v>
      </c>
      <c r="C29160" s="218">
        <v>0</v>
      </c>
    </row>
    <row r="29161" spans="1:3" ht="15" customHeight="1" x14ac:dyDescent="0.25">
      <c r="A29161" s="216">
        <v>45601</v>
      </c>
      <c r="B29161" s="217" t="s">
        <v>209</v>
      </c>
      <c r="C29161" s="218">
        <v>0</v>
      </c>
    </row>
    <row r="29162" spans="1:3" ht="15" customHeight="1" x14ac:dyDescent="0.25">
      <c r="A29162" s="216">
        <v>45602</v>
      </c>
      <c r="B29162" s="217" t="s">
        <v>209</v>
      </c>
      <c r="C29162" s="218">
        <v>0</v>
      </c>
    </row>
    <row r="29163" spans="1:3" ht="15" customHeight="1" x14ac:dyDescent="0.25">
      <c r="A29163" s="216">
        <v>45603</v>
      </c>
      <c r="B29163" s="217" t="s">
        <v>209</v>
      </c>
      <c r="C29163" s="218">
        <v>0</v>
      </c>
    </row>
    <row r="29164" spans="1:3" ht="15" customHeight="1" x14ac:dyDescent="0.25">
      <c r="A29164" s="216">
        <v>45604</v>
      </c>
      <c r="B29164" s="217" t="s">
        <v>209</v>
      </c>
      <c r="C29164" s="218">
        <v>0</v>
      </c>
    </row>
    <row r="29165" spans="1:3" ht="15" customHeight="1" x14ac:dyDescent="0.25">
      <c r="A29165" s="216">
        <v>45607</v>
      </c>
      <c r="B29165" s="217" t="s">
        <v>209</v>
      </c>
      <c r="C29165" s="218">
        <v>0</v>
      </c>
    </row>
    <row r="29166" spans="1:3" ht="15" customHeight="1" x14ac:dyDescent="0.25">
      <c r="A29166" s="216">
        <v>45608</v>
      </c>
      <c r="B29166" s="217" t="s">
        <v>209</v>
      </c>
      <c r="C29166" s="218">
        <v>0</v>
      </c>
    </row>
    <row r="29167" spans="1:3" ht="15" customHeight="1" x14ac:dyDescent="0.25">
      <c r="A29167" s="216">
        <v>45609</v>
      </c>
      <c r="B29167" s="217" t="s">
        <v>209</v>
      </c>
      <c r="C29167" s="218">
        <v>0</v>
      </c>
    </row>
    <row r="29168" spans="1:3" ht="15" customHeight="1" x14ac:dyDescent="0.25">
      <c r="A29168" s="216">
        <v>45610</v>
      </c>
      <c r="B29168" s="217" t="s">
        <v>209</v>
      </c>
      <c r="C29168" s="218">
        <v>0</v>
      </c>
    </row>
    <row r="29169" spans="1:3" ht="15" customHeight="1" x14ac:dyDescent="0.25">
      <c r="A29169" s="216">
        <v>45611</v>
      </c>
      <c r="B29169" s="217" t="s">
        <v>209</v>
      </c>
      <c r="C29169" s="218">
        <v>0</v>
      </c>
    </row>
    <row r="29170" spans="1:3" ht="15" customHeight="1" x14ac:dyDescent="0.25">
      <c r="A29170" s="216">
        <v>45614</v>
      </c>
      <c r="B29170" s="217" t="s">
        <v>209</v>
      </c>
      <c r="C29170" s="218">
        <v>0</v>
      </c>
    </row>
    <row r="29171" spans="1:3" ht="15" customHeight="1" x14ac:dyDescent="0.25">
      <c r="A29171" s="216">
        <v>45615</v>
      </c>
      <c r="B29171" s="217" t="s">
        <v>209</v>
      </c>
      <c r="C29171" s="218">
        <v>0</v>
      </c>
    </row>
    <row r="29172" spans="1:3" ht="15" customHeight="1" x14ac:dyDescent="0.25">
      <c r="A29172" s="216">
        <v>45616</v>
      </c>
      <c r="B29172" s="217" t="s">
        <v>209</v>
      </c>
      <c r="C29172" s="218">
        <v>0</v>
      </c>
    </row>
    <row r="29173" spans="1:3" ht="15" customHeight="1" x14ac:dyDescent="0.25">
      <c r="A29173" s="216">
        <v>45617</v>
      </c>
      <c r="B29173" s="217" t="s">
        <v>209</v>
      </c>
      <c r="C29173" s="218">
        <v>0</v>
      </c>
    </row>
    <row r="29174" spans="1:3" ht="15" customHeight="1" x14ac:dyDescent="0.25">
      <c r="A29174" s="216">
        <v>45618</v>
      </c>
      <c r="B29174" s="217" t="s">
        <v>209</v>
      </c>
      <c r="C29174" s="218">
        <v>0</v>
      </c>
    </row>
    <row r="29175" spans="1:3" ht="15" customHeight="1" x14ac:dyDescent="0.25">
      <c r="A29175" s="216">
        <v>45621</v>
      </c>
      <c r="B29175" s="217" t="s">
        <v>209</v>
      </c>
      <c r="C29175" s="218">
        <v>0</v>
      </c>
    </row>
    <row r="29176" spans="1:3" ht="15" customHeight="1" x14ac:dyDescent="0.25">
      <c r="A29176" s="216">
        <v>45622</v>
      </c>
      <c r="B29176" s="217" t="s">
        <v>209</v>
      </c>
      <c r="C29176" s="218">
        <v>0</v>
      </c>
    </row>
    <row r="29177" spans="1:3" ht="15" customHeight="1" x14ac:dyDescent="0.25">
      <c r="A29177" s="216">
        <v>45623</v>
      </c>
      <c r="B29177" s="217" t="s">
        <v>209</v>
      </c>
      <c r="C29177" s="218">
        <v>0</v>
      </c>
    </row>
    <row r="29178" spans="1:3" ht="15" customHeight="1" x14ac:dyDescent="0.25">
      <c r="A29178" s="216">
        <v>45624</v>
      </c>
      <c r="B29178" s="217" t="s">
        <v>209</v>
      </c>
      <c r="C29178" s="218">
        <v>0</v>
      </c>
    </row>
    <row r="29179" spans="1:3" ht="15" customHeight="1" x14ac:dyDescent="0.25">
      <c r="A29179" s="216">
        <v>45625</v>
      </c>
      <c r="B29179" s="217" t="s">
        <v>209</v>
      </c>
      <c r="C29179" s="218">
        <v>0</v>
      </c>
    </row>
    <row r="29180" spans="1:3" ht="15" customHeight="1" x14ac:dyDescent="0.25">
      <c r="A29180" s="216">
        <v>45628</v>
      </c>
      <c r="B29180" s="217" t="s">
        <v>209</v>
      </c>
      <c r="C29180" s="218">
        <v>0</v>
      </c>
    </row>
    <row r="29181" spans="1:3" ht="15" customHeight="1" x14ac:dyDescent="0.25">
      <c r="A29181" s="216">
        <v>45629</v>
      </c>
      <c r="B29181" s="217" t="s">
        <v>209</v>
      </c>
      <c r="C29181" s="218">
        <v>0</v>
      </c>
    </row>
    <row r="29182" spans="1:3" ht="15" customHeight="1" x14ac:dyDescent="0.25">
      <c r="A29182" s="216">
        <v>45630</v>
      </c>
      <c r="B29182" s="217" t="s">
        <v>209</v>
      </c>
      <c r="C29182" s="218">
        <v>0</v>
      </c>
    </row>
    <row r="29183" spans="1:3" ht="15" customHeight="1" x14ac:dyDescent="0.25">
      <c r="A29183" s="216">
        <v>45631</v>
      </c>
      <c r="B29183" s="217" t="s">
        <v>209</v>
      </c>
      <c r="C29183" s="218">
        <v>0</v>
      </c>
    </row>
    <row r="29184" spans="1:3" ht="15" customHeight="1" x14ac:dyDescent="0.25">
      <c r="A29184" s="216">
        <v>45632</v>
      </c>
      <c r="B29184" s="217" t="s">
        <v>209</v>
      </c>
      <c r="C29184" s="218">
        <v>0</v>
      </c>
    </row>
    <row r="29185" spans="1:3" ht="15" customHeight="1" x14ac:dyDescent="0.25">
      <c r="A29185" s="216">
        <v>45635</v>
      </c>
      <c r="B29185" s="217" t="s">
        <v>209</v>
      </c>
      <c r="C29185" s="218">
        <v>0</v>
      </c>
    </row>
    <row r="29186" spans="1:3" ht="15" customHeight="1" x14ac:dyDescent="0.25">
      <c r="A29186" s="216">
        <v>45636</v>
      </c>
      <c r="B29186" s="217" t="s">
        <v>209</v>
      </c>
      <c r="C29186" s="218">
        <v>0</v>
      </c>
    </row>
    <row r="29187" spans="1:3" ht="15" customHeight="1" x14ac:dyDescent="0.25">
      <c r="A29187" s="216">
        <v>45637</v>
      </c>
      <c r="B29187" s="217" t="s">
        <v>209</v>
      </c>
      <c r="C29187" s="218">
        <v>0</v>
      </c>
    </row>
    <row r="29188" spans="1:3" ht="15" customHeight="1" x14ac:dyDescent="0.25">
      <c r="A29188" s="216">
        <v>45638</v>
      </c>
      <c r="B29188" s="217" t="s">
        <v>209</v>
      </c>
      <c r="C29188" s="218">
        <v>0</v>
      </c>
    </row>
    <row r="29189" spans="1:3" ht="15" customHeight="1" x14ac:dyDescent="0.25">
      <c r="A29189" s="216">
        <v>45639</v>
      </c>
      <c r="B29189" s="217" t="s">
        <v>209</v>
      </c>
      <c r="C29189" s="218">
        <v>0</v>
      </c>
    </row>
    <row r="29190" spans="1:3" ht="15" customHeight="1" x14ac:dyDescent="0.25">
      <c r="A29190" s="216">
        <v>45642</v>
      </c>
      <c r="B29190" s="217" t="s">
        <v>209</v>
      </c>
      <c r="C29190" s="218">
        <v>0</v>
      </c>
    </row>
    <row r="29191" spans="1:3" ht="15" customHeight="1" x14ac:dyDescent="0.25">
      <c r="A29191" s="216">
        <v>45643</v>
      </c>
      <c r="B29191" s="217" t="s">
        <v>209</v>
      </c>
      <c r="C29191" s="218">
        <v>0</v>
      </c>
    </row>
    <row r="29192" spans="1:3" ht="15" customHeight="1" x14ac:dyDescent="0.25">
      <c r="A29192" s="216">
        <v>45644</v>
      </c>
      <c r="B29192" s="217" t="s">
        <v>209</v>
      </c>
      <c r="C29192" s="218">
        <v>0</v>
      </c>
    </row>
    <row r="29193" spans="1:3" ht="15" customHeight="1" x14ac:dyDescent="0.25">
      <c r="A29193" s="216">
        <v>45645</v>
      </c>
      <c r="B29193" s="217" t="s">
        <v>209</v>
      </c>
      <c r="C29193" s="218">
        <v>0</v>
      </c>
    </row>
    <row r="29194" spans="1:3" ht="15" customHeight="1" x14ac:dyDescent="0.25">
      <c r="A29194" s="216">
        <v>45646</v>
      </c>
      <c r="B29194" s="217" t="s">
        <v>209</v>
      </c>
      <c r="C29194" s="218">
        <v>0</v>
      </c>
    </row>
    <row r="29195" spans="1:3" ht="15" customHeight="1" x14ac:dyDescent="0.25">
      <c r="A29195" s="216">
        <v>45649</v>
      </c>
      <c r="B29195" s="217" t="s">
        <v>209</v>
      </c>
      <c r="C29195" s="218">
        <v>0</v>
      </c>
    </row>
    <row r="29196" spans="1:3" ht="15" customHeight="1" x14ac:dyDescent="0.25">
      <c r="A29196" s="216">
        <v>45650</v>
      </c>
      <c r="B29196" s="217" t="s">
        <v>209</v>
      </c>
      <c r="C29196" s="218">
        <v>0</v>
      </c>
    </row>
    <row r="29197" spans="1:3" ht="15" customHeight="1" x14ac:dyDescent="0.25">
      <c r="A29197" s="216">
        <v>45651</v>
      </c>
      <c r="B29197" s="217" t="s">
        <v>209</v>
      </c>
      <c r="C29197" s="218">
        <v>0</v>
      </c>
    </row>
    <row r="29198" spans="1:3" ht="15" customHeight="1" x14ac:dyDescent="0.25">
      <c r="A29198" s="216">
        <v>45652</v>
      </c>
      <c r="B29198" s="217" t="s">
        <v>209</v>
      </c>
      <c r="C29198" s="218">
        <v>0</v>
      </c>
    </row>
    <row r="29199" spans="1:3" ht="15" customHeight="1" x14ac:dyDescent="0.25">
      <c r="A29199" s="216">
        <v>45653</v>
      </c>
      <c r="B29199" s="217" t="s">
        <v>209</v>
      </c>
      <c r="C29199" s="218">
        <v>0</v>
      </c>
    </row>
    <row r="29200" spans="1:3" ht="15" customHeight="1" x14ac:dyDescent="0.25">
      <c r="A29200" s="216">
        <v>45656</v>
      </c>
      <c r="B29200" s="217" t="s">
        <v>209</v>
      </c>
      <c r="C29200" s="218">
        <v>0</v>
      </c>
    </row>
    <row r="29201" spans="1:3" ht="15" customHeight="1" x14ac:dyDescent="0.25">
      <c r="A29201" s="216">
        <v>45657</v>
      </c>
      <c r="B29201" s="217" t="s">
        <v>209</v>
      </c>
      <c r="C29201" s="218">
        <v>0</v>
      </c>
    </row>
    <row r="29202" spans="1:3" ht="15" customHeight="1" x14ac:dyDescent="0.25">
      <c r="A29202" s="216">
        <v>45659</v>
      </c>
      <c r="B29202" s="217" t="s">
        <v>209</v>
      </c>
      <c r="C29202" s="218">
        <v>0</v>
      </c>
    </row>
    <row r="29203" spans="1:3" ht="15" customHeight="1" x14ac:dyDescent="0.25">
      <c r="A29203" s="216">
        <v>45660</v>
      </c>
      <c r="B29203" s="217" t="s">
        <v>209</v>
      </c>
      <c r="C29203" s="218">
        <v>0</v>
      </c>
    </row>
    <row r="29204" spans="1:3" ht="15" customHeight="1" x14ac:dyDescent="0.25">
      <c r="A29204" s="216">
        <v>45663</v>
      </c>
      <c r="B29204" s="217" t="s">
        <v>209</v>
      </c>
      <c r="C29204" s="218">
        <v>0</v>
      </c>
    </row>
    <row r="29205" spans="1:3" ht="15" customHeight="1" x14ac:dyDescent="0.25">
      <c r="A29205" s="216">
        <v>45664</v>
      </c>
      <c r="B29205" s="217" t="s">
        <v>209</v>
      </c>
      <c r="C29205" s="218">
        <v>0</v>
      </c>
    </row>
    <row r="29206" spans="1:3" ht="15" customHeight="1" x14ac:dyDescent="0.25">
      <c r="A29206" s="216">
        <v>45665</v>
      </c>
      <c r="B29206" s="217" t="s">
        <v>209</v>
      </c>
      <c r="C29206" s="218">
        <v>0</v>
      </c>
    </row>
    <row r="29207" spans="1:3" ht="15" customHeight="1" x14ac:dyDescent="0.25">
      <c r="A29207" s="216">
        <v>45666</v>
      </c>
      <c r="B29207" s="217" t="s">
        <v>209</v>
      </c>
      <c r="C29207" s="218">
        <v>0</v>
      </c>
    </row>
    <row r="29208" spans="1:3" ht="15" customHeight="1" x14ac:dyDescent="0.25">
      <c r="A29208" s="216">
        <v>45667</v>
      </c>
      <c r="B29208" s="217" t="s">
        <v>209</v>
      </c>
      <c r="C29208" s="218">
        <v>0</v>
      </c>
    </row>
    <row r="29209" spans="1:3" ht="15" customHeight="1" x14ac:dyDescent="0.25">
      <c r="A29209" s="216">
        <v>45670</v>
      </c>
      <c r="B29209" s="217" t="s">
        <v>209</v>
      </c>
      <c r="C29209" s="218">
        <v>0</v>
      </c>
    </row>
    <row r="29210" spans="1:3" ht="15" customHeight="1" x14ac:dyDescent="0.25">
      <c r="A29210" s="216">
        <v>45671</v>
      </c>
      <c r="B29210" s="217" t="s">
        <v>209</v>
      </c>
      <c r="C29210" s="218">
        <v>0</v>
      </c>
    </row>
    <row r="29211" spans="1:3" ht="15" customHeight="1" x14ac:dyDescent="0.25">
      <c r="A29211" s="216">
        <v>45672</v>
      </c>
      <c r="B29211" s="217" t="s">
        <v>209</v>
      </c>
      <c r="C29211" s="218">
        <v>0</v>
      </c>
    </row>
    <row r="29212" spans="1:3" ht="15" customHeight="1" x14ac:dyDescent="0.25">
      <c r="A29212" s="216">
        <v>45673</v>
      </c>
      <c r="B29212" s="217" t="s">
        <v>209</v>
      </c>
      <c r="C29212" s="218">
        <v>0</v>
      </c>
    </row>
    <row r="29213" spans="1:3" ht="15" customHeight="1" x14ac:dyDescent="0.25">
      <c r="A29213" s="216">
        <v>45674</v>
      </c>
      <c r="B29213" s="217" t="s">
        <v>209</v>
      </c>
      <c r="C29213" s="218">
        <v>0</v>
      </c>
    </row>
    <row r="29214" spans="1:3" ht="15" customHeight="1" x14ac:dyDescent="0.25">
      <c r="A29214" s="216">
        <v>45677</v>
      </c>
      <c r="B29214" s="217" t="s">
        <v>209</v>
      </c>
      <c r="C29214" s="218">
        <v>0</v>
      </c>
    </row>
    <row r="29215" spans="1:3" ht="15" customHeight="1" x14ac:dyDescent="0.25">
      <c r="A29215" s="216">
        <v>45678</v>
      </c>
      <c r="B29215" s="217" t="s">
        <v>209</v>
      </c>
      <c r="C29215" s="218">
        <v>0</v>
      </c>
    </row>
    <row r="29216" spans="1:3" ht="15" customHeight="1" x14ac:dyDescent="0.25">
      <c r="A29216" s="216">
        <v>45679</v>
      </c>
      <c r="B29216" s="217" t="s">
        <v>209</v>
      </c>
      <c r="C29216" s="218">
        <v>0</v>
      </c>
    </row>
    <row r="29217" spans="1:3" ht="15" customHeight="1" x14ac:dyDescent="0.25">
      <c r="A29217" s="216">
        <v>45680</v>
      </c>
      <c r="B29217" s="217" t="s">
        <v>209</v>
      </c>
      <c r="C29217" s="218">
        <v>0</v>
      </c>
    </row>
    <row r="29218" spans="1:3" ht="15" customHeight="1" x14ac:dyDescent="0.25">
      <c r="A29218" s="216">
        <v>45681</v>
      </c>
      <c r="B29218" s="217" t="s">
        <v>209</v>
      </c>
      <c r="C29218" s="218">
        <v>0</v>
      </c>
    </row>
    <row r="29219" spans="1:3" ht="15" customHeight="1" x14ac:dyDescent="0.25">
      <c r="A29219" s="216">
        <v>45684</v>
      </c>
      <c r="B29219" s="217" t="s">
        <v>209</v>
      </c>
      <c r="C29219" s="218">
        <v>0</v>
      </c>
    </row>
    <row r="29220" spans="1:3" ht="15" customHeight="1" x14ac:dyDescent="0.25">
      <c r="A29220" s="216">
        <v>45685</v>
      </c>
      <c r="B29220" s="217" t="s">
        <v>209</v>
      </c>
      <c r="C29220" s="218">
        <v>0</v>
      </c>
    </row>
    <row r="29221" spans="1:3" ht="15" customHeight="1" x14ac:dyDescent="0.25">
      <c r="A29221" s="216">
        <v>45686</v>
      </c>
      <c r="B29221" s="217" t="s">
        <v>209</v>
      </c>
      <c r="C29221" s="218">
        <v>0</v>
      </c>
    </row>
    <row r="29222" spans="1:3" ht="15" customHeight="1" x14ac:dyDescent="0.25">
      <c r="A29222" s="216">
        <v>45687</v>
      </c>
      <c r="B29222" s="217" t="s">
        <v>209</v>
      </c>
      <c r="C29222" s="218">
        <v>0</v>
      </c>
    </row>
    <row r="29223" spans="1:3" ht="15" customHeight="1" x14ac:dyDescent="0.25">
      <c r="A29223" s="216">
        <v>45688</v>
      </c>
      <c r="B29223" s="217" t="s">
        <v>209</v>
      </c>
      <c r="C29223" s="218">
        <v>0</v>
      </c>
    </row>
    <row r="29224" spans="1:3" ht="15" customHeight="1" x14ac:dyDescent="0.25">
      <c r="A29224" s="216">
        <v>45691</v>
      </c>
      <c r="B29224" s="217" t="s">
        <v>209</v>
      </c>
      <c r="C29224" s="218">
        <v>0</v>
      </c>
    </row>
    <row r="29225" spans="1:3" ht="15" customHeight="1" x14ac:dyDescent="0.25">
      <c r="A29225" s="216">
        <v>45692</v>
      </c>
      <c r="B29225" s="217" t="s">
        <v>209</v>
      </c>
      <c r="C29225" s="218">
        <v>0</v>
      </c>
    </row>
    <row r="29226" spans="1:3" ht="15" customHeight="1" x14ac:dyDescent="0.25">
      <c r="A29226" s="216">
        <v>45693</v>
      </c>
      <c r="B29226" s="217" t="s">
        <v>209</v>
      </c>
      <c r="C29226" s="218">
        <v>0</v>
      </c>
    </row>
    <row r="29227" spans="1:3" ht="15" customHeight="1" x14ac:dyDescent="0.25">
      <c r="A29227" s="216">
        <v>45694</v>
      </c>
      <c r="B29227" s="217" t="s">
        <v>209</v>
      </c>
      <c r="C29227" s="218">
        <v>0</v>
      </c>
    </row>
    <row r="29228" spans="1:3" ht="15" customHeight="1" x14ac:dyDescent="0.25">
      <c r="A29228" s="216">
        <v>45695</v>
      </c>
      <c r="B29228" s="217" t="s">
        <v>209</v>
      </c>
      <c r="C29228" s="218">
        <v>0</v>
      </c>
    </row>
    <row r="29229" spans="1:3" ht="15" customHeight="1" x14ac:dyDescent="0.25">
      <c r="A29229" s="216">
        <v>45698</v>
      </c>
      <c r="B29229" s="217" t="s">
        <v>209</v>
      </c>
      <c r="C29229" s="218">
        <v>0</v>
      </c>
    </row>
    <row r="29230" spans="1:3" ht="15" customHeight="1" x14ac:dyDescent="0.25">
      <c r="A29230" s="216">
        <v>45699</v>
      </c>
      <c r="B29230" s="217" t="s">
        <v>209</v>
      </c>
      <c r="C29230" s="218">
        <v>0</v>
      </c>
    </row>
    <row r="29231" spans="1:3" ht="15" customHeight="1" x14ac:dyDescent="0.25">
      <c r="A29231" s="216">
        <v>45700</v>
      </c>
      <c r="B29231" s="217" t="s">
        <v>209</v>
      </c>
      <c r="C29231" s="218">
        <v>0</v>
      </c>
    </row>
    <row r="29232" spans="1:3" ht="15" customHeight="1" x14ac:dyDescent="0.25">
      <c r="A29232" s="216">
        <v>45701</v>
      </c>
      <c r="B29232" s="217" t="s">
        <v>209</v>
      </c>
      <c r="C29232" s="218">
        <v>0</v>
      </c>
    </row>
    <row r="29233" spans="1:3" ht="15" customHeight="1" x14ac:dyDescent="0.25">
      <c r="A29233" s="216">
        <v>45702</v>
      </c>
      <c r="B29233" s="217" t="s">
        <v>209</v>
      </c>
      <c r="C29233" s="218">
        <v>0</v>
      </c>
    </row>
    <row r="29234" spans="1:3" ht="15" customHeight="1" x14ac:dyDescent="0.25">
      <c r="A29234" s="216">
        <v>45705</v>
      </c>
      <c r="B29234" s="217" t="s">
        <v>209</v>
      </c>
      <c r="C29234" s="218">
        <v>0</v>
      </c>
    </row>
    <row r="29235" spans="1:3" ht="15" customHeight="1" x14ac:dyDescent="0.25">
      <c r="A29235" s="216">
        <v>45706</v>
      </c>
      <c r="B29235" s="217" t="s">
        <v>209</v>
      </c>
      <c r="C29235" s="218">
        <v>0</v>
      </c>
    </row>
    <row r="29236" spans="1:3" ht="15" customHeight="1" x14ac:dyDescent="0.25">
      <c r="A29236" s="216">
        <v>45707</v>
      </c>
      <c r="B29236" s="217" t="s">
        <v>209</v>
      </c>
      <c r="C29236" s="218">
        <v>0</v>
      </c>
    </row>
    <row r="29237" spans="1:3" ht="15" customHeight="1" x14ac:dyDescent="0.25">
      <c r="A29237" s="216">
        <v>45708</v>
      </c>
      <c r="B29237" s="217" t="s">
        <v>209</v>
      </c>
      <c r="C29237" s="218">
        <v>0</v>
      </c>
    </row>
    <row r="29238" spans="1:3" ht="15" customHeight="1" x14ac:dyDescent="0.25">
      <c r="A29238" s="216">
        <v>45709</v>
      </c>
      <c r="B29238" s="217" t="s">
        <v>209</v>
      </c>
      <c r="C29238" s="218">
        <v>0</v>
      </c>
    </row>
    <row r="29239" spans="1:3" ht="15" customHeight="1" x14ac:dyDescent="0.25">
      <c r="A29239" s="216">
        <v>45712</v>
      </c>
      <c r="B29239" s="217" t="s">
        <v>209</v>
      </c>
      <c r="C29239" s="218">
        <v>0</v>
      </c>
    </row>
    <row r="29240" spans="1:3" ht="15" customHeight="1" x14ac:dyDescent="0.25">
      <c r="A29240" s="216">
        <v>45713</v>
      </c>
      <c r="B29240" s="217" t="s">
        <v>209</v>
      </c>
      <c r="C29240" s="218">
        <v>0</v>
      </c>
    </row>
    <row r="29241" spans="1:3" ht="15" customHeight="1" x14ac:dyDescent="0.25">
      <c r="A29241" s="216">
        <v>45714</v>
      </c>
      <c r="B29241" s="217" t="s">
        <v>209</v>
      </c>
      <c r="C29241" s="218">
        <v>0</v>
      </c>
    </row>
    <row r="29242" spans="1:3" ht="15" customHeight="1" x14ac:dyDescent="0.25">
      <c r="A29242" s="216">
        <v>45715</v>
      </c>
      <c r="B29242" s="217" t="s">
        <v>209</v>
      </c>
      <c r="C29242" s="218">
        <v>0</v>
      </c>
    </row>
    <row r="29243" spans="1:3" ht="15" customHeight="1" x14ac:dyDescent="0.25">
      <c r="A29243" s="216">
        <v>45716</v>
      </c>
      <c r="B29243" s="217" t="s">
        <v>209</v>
      </c>
      <c r="C29243" s="218">
        <v>0</v>
      </c>
    </row>
    <row r="29244" spans="1:3" ht="15" customHeight="1" x14ac:dyDescent="0.25">
      <c r="A29244" s="216">
        <v>45719</v>
      </c>
      <c r="B29244" s="217" t="s">
        <v>209</v>
      </c>
      <c r="C29244" s="218">
        <v>0</v>
      </c>
    </row>
    <row r="29245" spans="1:3" ht="15" customHeight="1" x14ac:dyDescent="0.25">
      <c r="A29245" s="216">
        <v>45720</v>
      </c>
      <c r="B29245" s="217" t="s">
        <v>209</v>
      </c>
      <c r="C29245" s="218">
        <v>0</v>
      </c>
    </row>
    <row r="29246" spans="1:3" ht="15" customHeight="1" x14ac:dyDescent="0.25">
      <c r="A29246" s="216">
        <v>45721</v>
      </c>
      <c r="B29246" s="217" t="s">
        <v>209</v>
      </c>
      <c r="C29246" s="218">
        <v>0</v>
      </c>
    </row>
    <row r="29247" spans="1:3" ht="15" customHeight="1" x14ac:dyDescent="0.25">
      <c r="A29247" s="216">
        <v>45722</v>
      </c>
      <c r="B29247" s="217" t="s">
        <v>209</v>
      </c>
      <c r="C29247" s="218">
        <v>0</v>
      </c>
    </row>
    <row r="29248" spans="1:3" ht="15" customHeight="1" x14ac:dyDescent="0.25">
      <c r="A29248" s="216">
        <v>45723</v>
      </c>
      <c r="B29248" s="217" t="s">
        <v>209</v>
      </c>
      <c r="C29248" s="218">
        <v>0</v>
      </c>
    </row>
    <row r="29249" spans="1:3" ht="15" customHeight="1" x14ac:dyDescent="0.25">
      <c r="A29249" s="216">
        <v>45726</v>
      </c>
      <c r="B29249" s="217" t="s">
        <v>209</v>
      </c>
      <c r="C29249" s="218">
        <v>0</v>
      </c>
    </row>
    <row r="29250" spans="1:3" ht="15" customHeight="1" x14ac:dyDescent="0.25">
      <c r="A29250" s="216">
        <v>45727</v>
      </c>
      <c r="B29250" s="217" t="s">
        <v>209</v>
      </c>
      <c r="C29250" s="218">
        <v>0</v>
      </c>
    </row>
    <row r="29251" spans="1:3" ht="15" customHeight="1" x14ac:dyDescent="0.25">
      <c r="A29251" s="216">
        <v>45728</v>
      </c>
      <c r="B29251" s="217" t="s">
        <v>209</v>
      </c>
      <c r="C29251" s="218">
        <v>0</v>
      </c>
    </row>
    <row r="29252" spans="1:3" ht="15" customHeight="1" x14ac:dyDescent="0.25">
      <c r="A29252" s="216">
        <v>45729</v>
      </c>
      <c r="B29252" s="217" t="s">
        <v>209</v>
      </c>
      <c r="C29252" s="218">
        <v>0</v>
      </c>
    </row>
    <row r="29253" spans="1:3" ht="15" customHeight="1" x14ac:dyDescent="0.25">
      <c r="A29253" s="216">
        <v>45730</v>
      </c>
      <c r="B29253" s="217" t="s">
        <v>209</v>
      </c>
      <c r="C29253" s="218">
        <v>0</v>
      </c>
    </row>
    <row r="29254" spans="1:3" ht="15" customHeight="1" x14ac:dyDescent="0.25">
      <c r="A29254" s="216">
        <v>45733</v>
      </c>
      <c r="B29254" s="217" t="s">
        <v>209</v>
      </c>
      <c r="C29254" s="218">
        <v>0</v>
      </c>
    </row>
    <row r="29255" spans="1:3" ht="15" customHeight="1" x14ac:dyDescent="0.25">
      <c r="A29255" s="216">
        <v>45734</v>
      </c>
      <c r="B29255" s="217" t="s">
        <v>209</v>
      </c>
      <c r="C29255" s="218">
        <v>0</v>
      </c>
    </row>
    <row r="29256" spans="1:3" ht="15" customHeight="1" x14ac:dyDescent="0.25">
      <c r="A29256" s="216">
        <v>45735</v>
      </c>
      <c r="B29256" s="217" t="s">
        <v>209</v>
      </c>
      <c r="C29256" s="218">
        <v>0</v>
      </c>
    </row>
    <row r="29257" spans="1:3" ht="15" customHeight="1" x14ac:dyDescent="0.25">
      <c r="A29257" s="216">
        <v>45736</v>
      </c>
      <c r="B29257" s="217" t="s">
        <v>209</v>
      </c>
      <c r="C29257" s="218">
        <v>0</v>
      </c>
    </row>
    <row r="29258" spans="1:3" ht="15" customHeight="1" x14ac:dyDescent="0.25">
      <c r="A29258" s="216">
        <v>45737</v>
      </c>
      <c r="B29258" s="217" t="s">
        <v>209</v>
      </c>
      <c r="C29258" s="218">
        <v>0</v>
      </c>
    </row>
    <row r="29259" spans="1:3" ht="15" customHeight="1" x14ac:dyDescent="0.25">
      <c r="A29259" s="216">
        <v>45740</v>
      </c>
      <c r="B29259" s="217" t="s">
        <v>209</v>
      </c>
      <c r="C29259" s="218">
        <v>0</v>
      </c>
    </row>
    <row r="29260" spans="1:3" ht="15" customHeight="1" x14ac:dyDescent="0.25">
      <c r="A29260" s="216">
        <v>45741</v>
      </c>
      <c r="B29260" s="217" t="s">
        <v>209</v>
      </c>
      <c r="C29260" s="218">
        <v>0</v>
      </c>
    </row>
    <row r="29261" spans="1:3" ht="15" customHeight="1" x14ac:dyDescent="0.25">
      <c r="A29261" s="216">
        <v>45742</v>
      </c>
      <c r="B29261" s="217" t="s">
        <v>209</v>
      </c>
      <c r="C29261" s="218">
        <v>0</v>
      </c>
    </row>
    <row r="29262" spans="1:3" ht="15" customHeight="1" x14ac:dyDescent="0.25">
      <c r="A29262" s="216">
        <v>45743</v>
      </c>
      <c r="B29262" s="217" t="s">
        <v>209</v>
      </c>
      <c r="C29262" s="218">
        <v>0</v>
      </c>
    </row>
    <row r="29263" spans="1:3" ht="15" customHeight="1" x14ac:dyDescent="0.25">
      <c r="A29263" s="216">
        <v>45744</v>
      </c>
      <c r="B29263" s="217" t="s">
        <v>209</v>
      </c>
      <c r="C29263" s="218">
        <v>0</v>
      </c>
    </row>
    <row r="29264" spans="1:3" ht="15" customHeight="1" x14ac:dyDescent="0.25">
      <c r="A29264" s="216">
        <v>45747</v>
      </c>
      <c r="B29264" s="217" t="s">
        <v>209</v>
      </c>
      <c r="C29264" s="218">
        <v>0</v>
      </c>
    </row>
    <row r="29265" spans="1:3" ht="15" customHeight="1" x14ac:dyDescent="0.25">
      <c r="A29265" s="216">
        <v>45748</v>
      </c>
      <c r="B29265" s="217" t="s">
        <v>209</v>
      </c>
      <c r="C29265" s="218">
        <v>0</v>
      </c>
    </row>
    <row r="29266" spans="1:3" ht="15" customHeight="1" x14ac:dyDescent="0.25">
      <c r="A29266" s="216">
        <v>45749</v>
      </c>
      <c r="B29266" s="217" t="s">
        <v>209</v>
      </c>
      <c r="C29266" s="218">
        <v>0</v>
      </c>
    </row>
    <row r="29267" spans="1:3" ht="15" customHeight="1" x14ac:dyDescent="0.25">
      <c r="A29267" s="216">
        <v>45750</v>
      </c>
      <c r="B29267" s="217" t="s">
        <v>209</v>
      </c>
      <c r="C29267" s="218">
        <v>0</v>
      </c>
    </row>
    <row r="29268" spans="1:3" ht="15" customHeight="1" x14ac:dyDescent="0.25">
      <c r="A29268" s="216">
        <v>45751</v>
      </c>
      <c r="B29268" s="217" t="s">
        <v>209</v>
      </c>
      <c r="C29268" s="218">
        <v>0</v>
      </c>
    </row>
    <row r="29269" spans="1:3" ht="15" customHeight="1" x14ac:dyDescent="0.25">
      <c r="A29269" s="216">
        <v>45754</v>
      </c>
      <c r="B29269" s="217" t="s">
        <v>209</v>
      </c>
      <c r="C29269" s="218">
        <v>0</v>
      </c>
    </row>
    <row r="29270" spans="1:3" ht="15" customHeight="1" x14ac:dyDescent="0.25">
      <c r="A29270" s="216">
        <v>45755</v>
      </c>
      <c r="B29270" s="217" t="s">
        <v>209</v>
      </c>
      <c r="C29270" s="218">
        <v>0</v>
      </c>
    </row>
    <row r="29271" spans="1:3" ht="15" customHeight="1" x14ac:dyDescent="0.25">
      <c r="A29271" s="216">
        <v>45756</v>
      </c>
      <c r="B29271" s="217" t="s">
        <v>209</v>
      </c>
      <c r="C29271" s="218">
        <v>0</v>
      </c>
    </row>
    <row r="29272" spans="1:3" ht="15" customHeight="1" x14ac:dyDescent="0.25">
      <c r="A29272" s="216">
        <v>45757</v>
      </c>
      <c r="B29272" s="217" t="s">
        <v>209</v>
      </c>
      <c r="C29272" s="218">
        <v>0</v>
      </c>
    </row>
    <row r="29273" spans="1:3" ht="15" customHeight="1" x14ac:dyDescent="0.25">
      <c r="A29273" s="216">
        <v>45758</v>
      </c>
      <c r="B29273" s="217" t="s">
        <v>209</v>
      </c>
      <c r="C29273" s="218">
        <v>0</v>
      </c>
    </row>
    <row r="29274" spans="1:3" ht="15" customHeight="1" x14ac:dyDescent="0.25">
      <c r="A29274" s="216">
        <v>45761</v>
      </c>
      <c r="B29274" s="217" t="s">
        <v>209</v>
      </c>
      <c r="C29274" s="218">
        <v>0</v>
      </c>
    </row>
    <row r="29275" spans="1:3" ht="15" customHeight="1" x14ac:dyDescent="0.25">
      <c r="A29275" s="216">
        <v>45762</v>
      </c>
      <c r="B29275" s="217" t="s">
        <v>209</v>
      </c>
      <c r="C29275" s="218">
        <v>0</v>
      </c>
    </row>
    <row r="29276" spans="1:3" ht="15" customHeight="1" x14ac:dyDescent="0.25">
      <c r="A29276" s="216">
        <v>45763</v>
      </c>
      <c r="B29276" s="217" t="s">
        <v>209</v>
      </c>
      <c r="C29276" s="218">
        <v>0</v>
      </c>
    </row>
    <row r="29277" spans="1:3" ht="15" customHeight="1" x14ac:dyDescent="0.25">
      <c r="A29277" s="216">
        <v>45764</v>
      </c>
      <c r="B29277" s="217" t="s">
        <v>209</v>
      </c>
      <c r="C29277" s="218">
        <v>0</v>
      </c>
    </row>
    <row r="29278" spans="1:3" ht="15" customHeight="1" x14ac:dyDescent="0.25">
      <c r="A29278" s="216">
        <v>45769</v>
      </c>
      <c r="B29278" s="217" t="s">
        <v>209</v>
      </c>
      <c r="C29278" s="218">
        <v>0</v>
      </c>
    </row>
    <row r="29279" spans="1:3" ht="15" customHeight="1" x14ac:dyDescent="0.25">
      <c r="A29279" s="216">
        <v>45770</v>
      </c>
      <c r="B29279" s="217" t="s">
        <v>209</v>
      </c>
      <c r="C29279" s="218">
        <v>0</v>
      </c>
    </row>
    <row r="29280" spans="1:3" ht="15" customHeight="1" x14ac:dyDescent="0.25">
      <c r="A29280" s="216">
        <v>45771</v>
      </c>
      <c r="B29280" s="217" t="s">
        <v>209</v>
      </c>
      <c r="C29280" s="218">
        <v>0</v>
      </c>
    </row>
    <row r="29281" spans="1:3" ht="15" customHeight="1" x14ac:dyDescent="0.25">
      <c r="A29281" s="216">
        <v>45772</v>
      </c>
      <c r="B29281" s="217" t="s">
        <v>209</v>
      </c>
      <c r="C29281" s="218">
        <v>0</v>
      </c>
    </row>
    <row r="29282" spans="1:3" ht="15" customHeight="1" x14ac:dyDescent="0.25">
      <c r="A29282" s="216">
        <v>45775</v>
      </c>
      <c r="B29282" s="217" t="s">
        <v>209</v>
      </c>
      <c r="C29282" s="218">
        <v>0</v>
      </c>
    </row>
    <row r="29283" spans="1:3" ht="15" customHeight="1" x14ac:dyDescent="0.25">
      <c r="A29283" s="216">
        <v>45776</v>
      </c>
      <c r="B29283" s="217" t="s">
        <v>209</v>
      </c>
      <c r="C29283" s="218">
        <v>0</v>
      </c>
    </row>
    <row r="29284" spans="1:3" ht="15" customHeight="1" x14ac:dyDescent="0.25">
      <c r="A29284" s="216">
        <v>45777</v>
      </c>
      <c r="B29284" s="217" t="s">
        <v>209</v>
      </c>
      <c r="C29284" s="218">
        <v>0</v>
      </c>
    </row>
    <row r="29285" spans="1:3" ht="15" customHeight="1" x14ac:dyDescent="0.25">
      <c r="A29285" s="216">
        <v>45778</v>
      </c>
      <c r="B29285" s="217" t="s">
        <v>209</v>
      </c>
      <c r="C29285" s="218">
        <v>0</v>
      </c>
    </row>
    <row r="29286" spans="1:3" ht="15" customHeight="1" x14ac:dyDescent="0.25">
      <c r="A29286" s="216">
        <v>45779</v>
      </c>
      <c r="B29286" s="217" t="s">
        <v>209</v>
      </c>
      <c r="C29286" s="218">
        <v>0</v>
      </c>
    </row>
    <row r="29287" spans="1:3" ht="15" customHeight="1" x14ac:dyDescent="0.25">
      <c r="A29287" s="216">
        <v>45783</v>
      </c>
      <c r="B29287" s="217" t="s">
        <v>209</v>
      </c>
      <c r="C29287" s="218">
        <v>0</v>
      </c>
    </row>
    <row r="29288" spans="1:3" ht="15" customHeight="1" x14ac:dyDescent="0.25">
      <c r="A29288" s="216">
        <v>45784</v>
      </c>
      <c r="B29288" s="217" t="s">
        <v>209</v>
      </c>
      <c r="C29288" s="218">
        <v>0</v>
      </c>
    </row>
    <row r="29289" spans="1:3" ht="15" customHeight="1" x14ac:dyDescent="0.25">
      <c r="A29289" s="216">
        <v>45785</v>
      </c>
      <c r="B29289" s="217" t="s">
        <v>209</v>
      </c>
      <c r="C29289" s="218">
        <v>0</v>
      </c>
    </row>
    <row r="29290" spans="1:3" ht="15" customHeight="1" x14ac:dyDescent="0.25">
      <c r="A29290" s="216">
        <v>45786</v>
      </c>
      <c r="B29290" s="217" t="s">
        <v>209</v>
      </c>
      <c r="C29290" s="218">
        <v>0</v>
      </c>
    </row>
    <row r="29291" spans="1:3" ht="15" customHeight="1" x14ac:dyDescent="0.25">
      <c r="A29291" s="216">
        <v>45789</v>
      </c>
      <c r="B29291" s="217" t="s">
        <v>209</v>
      </c>
      <c r="C29291" s="218">
        <v>0</v>
      </c>
    </row>
    <row r="29292" spans="1:3" ht="15" customHeight="1" x14ac:dyDescent="0.25">
      <c r="A29292" s="216">
        <v>45790</v>
      </c>
      <c r="B29292" s="217" t="s">
        <v>209</v>
      </c>
      <c r="C29292" s="218">
        <v>0</v>
      </c>
    </row>
    <row r="29293" spans="1:3" ht="15" customHeight="1" x14ac:dyDescent="0.25">
      <c r="A29293" s="216">
        <v>45791</v>
      </c>
      <c r="B29293" s="217" t="s">
        <v>209</v>
      </c>
      <c r="C29293" s="218">
        <v>0</v>
      </c>
    </row>
    <row r="29294" spans="1:3" ht="15" customHeight="1" x14ac:dyDescent="0.25">
      <c r="A29294" s="216">
        <v>45792</v>
      </c>
      <c r="B29294" s="217" t="s">
        <v>209</v>
      </c>
      <c r="C29294" s="218">
        <v>0</v>
      </c>
    </row>
    <row r="29295" spans="1:3" ht="15" customHeight="1" x14ac:dyDescent="0.25">
      <c r="A29295" s="216">
        <v>45793</v>
      </c>
      <c r="B29295" s="217" t="s">
        <v>209</v>
      </c>
      <c r="C29295" s="218">
        <v>0</v>
      </c>
    </row>
    <row r="29296" spans="1:3" ht="15" customHeight="1" x14ac:dyDescent="0.25">
      <c r="A29296" s="216">
        <v>45796</v>
      </c>
      <c r="B29296" s="217" t="s">
        <v>209</v>
      </c>
      <c r="C29296" s="218">
        <v>0</v>
      </c>
    </row>
    <row r="29297" spans="1:3" ht="15" customHeight="1" x14ac:dyDescent="0.25">
      <c r="A29297" s="216">
        <v>45797</v>
      </c>
      <c r="B29297" s="217" t="s">
        <v>209</v>
      </c>
      <c r="C29297" s="218">
        <v>0</v>
      </c>
    </row>
    <row r="29298" spans="1:3" ht="15" customHeight="1" x14ac:dyDescent="0.25">
      <c r="A29298" s="216">
        <v>45798</v>
      </c>
      <c r="B29298" s="217" t="s">
        <v>209</v>
      </c>
      <c r="C29298" s="218">
        <v>0</v>
      </c>
    </row>
    <row r="29299" spans="1:3" ht="15" customHeight="1" x14ac:dyDescent="0.25">
      <c r="A29299" s="216">
        <v>45799</v>
      </c>
      <c r="B29299" s="217" t="s">
        <v>209</v>
      </c>
      <c r="C29299" s="218">
        <v>0</v>
      </c>
    </row>
    <row r="29300" spans="1:3" ht="15" customHeight="1" x14ac:dyDescent="0.25">
      <c r="A29300" s="216">
        <v>45800</v>
      </c>
      <c r="B29300" s="217" t="s">
        <v>209</v>
      </c>
      <c r="C29300" s="218">
        <v>0</v>
      </c>
    </row>
    <row r="29301" spans="1:3" ht="15" customHeight="1" x14ac:dyDescent="0.25">
      <c r="A29301" s="216">
        <v>45804</v>
      </c>
      <c r="B29301" s="217" t="s">
        <v>209</v>
      </c>
      <c r="C29301" s="218">
        <v>0</v>
      </c>
    </row>
    <row r="29302" spans="1:3" ht="15" customHeight="1" x14ac:dyDescent="0.25">
      <c r="A29302" s="216">
        <v>45805</v>
      </c>
      <c r="B29302" s="217" t="s">
        <v>209</v>
      </c>
      <c r="C29302" s="218">
        <v>0</v>
      </c>
    </row>
    <row r="29303" spans="1:3" ht="15" customHeight="1" x14ac:dyDescent="0.25">
      <c r="A29303" s="216">
        <v>45806</v>
      </c>
      <c r="B29303" s="217" t="s">
        <v>209</v>
      </c>
      <c r="C29303" s="218">
        <v>0</v>
      </c>
    </row>
    <row r="29304" spans="1:3" ht="15" customHeight="1" x14ac:dyDescent="0.25">
      <c r="A29304" s="216">
        <v>45807</v>
      </c>
      <c r="B29304" s="217" t="s">
        <v>209</v>
      </c>
      <c r="C29304" s="218">
        <v>0</v>
      </c>
    </row>
    <row r="29305" spans="1:3" ht="15" customHeight="1" x14ac:dyDescent="0.25">
      <c r="A29305" s="216">
        <v>45810</v>
      </c>
      <c r="B29305" s="217" t="s">
        <v>209</v>
      </c>
      <c r="C29305" s="218">
        <v>0</v>
      </c>
    </row>
    <row r="29306" spans="1:3" ht="15" customHeight="1" x14ac:dyDescent="0.25">
      <c r="A29306" s="216">
        <v>45811</v>
      </c>
      <c r="B29306" s="217" t="s">
        <v>209</v>
      </c>
      <c r="C29306" s="218">
        <v>0</v>
      </c>
    </row>
    <row r="29307" spans="1:3" ht="15" customHeight="1" x14ac:dyDescent="0.25">
      <c r="A29307" s="216">
        <v>45812</v>
      </c>
      <c r="B29307" s="217" t="s">
        <v>209</v>
      </c>
      <c r="C29307" s="218">
        <v>0</v>
      </c>
    </row>
    <row r="29308" spans="1:3" ht="15" customHeight="1" x14ac:dyDescent="0.25">
      <c r="A29308" s="216">
        <v>45813</v>
      </c>
      <c r="B29308" s="217" t="s">
        <v>209</v>
      </c>
      <c r="C29308" s="218">
        <v>0</v>
      </c>
    </row>
    <row r="29309" spans="1:3" ht="15" customHeight="1" x14ac:dyDescent="0.25">
      <c r="A29309" s="216">
        <v>45814</v>
      </c>
      <c r="B29309" s="217" t="s">
        <v>209</v>
      </c>
      <c r="C29309" s="218">
        <v>0</v>
      </c>
    </row>
    <row r="29310" spans="1:3" ht="15" customHeight="1" x14ac:dyDescent="0.25">
      <c r="A29310" s="216">
        <v>45817</v>
      </c>
      <c r="B29310" s="217" t="s">
        <v>209</v>
      </c>
      <c r="C29310" s="218">
        <v>0</v>
      </c>
    </row>
    <row r="29311" spans="1:3" ht="15" customHeight="1" x14ac:dyDescent="0.25">
      <c r="A29311" s="216">
        <v>45818</v>
      </c>
      <c r="B29311" s="217" t="s">
        <v>209</v>
      </c>
      <c r="C29311" s="218">
        <v>0</v>
      </c>
    </row>
    <row r="29312" spans="1:3" ht="15" customHeight="1" x14ac:dyDescent="0.25">
      <c r="A29312" s="216">
        <v>45819</v>
      </c>
      <c r="B29312" s="217" t="s">
        <v>209</v>
      </c>
      <c r="C29312" s="218">
        <v>0</v>
      </c>
    </row>
    <row r="29313" spans="1:3" ht="15" customHeight="1" x14ac:dyDescent="0.25">
      <c r="A29313" s="216">
        <v>45820</v>
      </c>
      <c r="B29313" s="217" t="s">
        <v>209</v>
      </c>
      <c r="C29313" s="218">
        <v>0</v>
      </c>
    </row>
    <row r="29314" spans="1:3" ht="15" customHeight="1" x14ac:dyDescent="0.25">
      <c r="A29314" s="216">
        <v>45821</v>
      </c>
      <c r="B29314" s="217" t="s">
        <v>209</v>
      </c>
      <c r="C29314" s="218">
        <v>0</v>
      </c>
    </row>
    <row r="29315" spans="1:3" ht="15" customHeight="1" x14ac:dyDescent="0.25">
      <c r="A29315" s="216">
        <v>45824</v>
      </c>
      <c r="B29315" s="217" t="s">
        <v>209</v>
      </c>
      <c r="C29315" s="218">
        <v>0</v>
      </c>
    </row>
    <row r="29316" spans="1:3" ht="15" customHeight="1" x14ac:dyDescent="0.25">
      <c r="A29316" s="216">
        <v>45825</v>
      </c>
      <c r="B29316" s="217" t="s">
        <v>209</v>
      </c>
      <c r="C29316" s="218">
        <v>0</v>
      </c>
    </row>
    <row r="29317" spans="1:3" ht="15" customHeight="1" x14ac:dyDescent="0.25">
      <c r="A29317" s="216">
        <v>45826</v>
      </c>
      <c r="B29317" s="217" t="s">
        <v>209</v>
      </c>
      <c r="C29317" s="218">
        <v>0</v>
      </c>
    </row>
    <row r="29318" spans="1:3" ht="15" customHeight="1" x14ac:dyDescent="0.25">
      <c r="A29318" s="216">
        <v>45827</v>
      </c>
      <c r="B29318" s="217" t="s">
        <v>209</v>
      </c>
      <c r="C29318" s="218">
        <v>0</v>
      </c>
    </row>
    <row r="29319" spans="1:3" ht="15" customHeight="1" x14ac:dyDescent="0.25">
      <c r="A29319" s="216">
        <v>45828</v>
      </c>
      <c r="B29319" s="217" t="s">
        <v>209</v>
      </c>
      <c r="C29319" s="218">
        <v>0</v>
      </c>
    </row>
    <row r="29320" spans="1:3" ht="15" customHeight="1" x14ac:dyDescent="0.25">
      <c r="A29320" s="216">
        <v>45831</v>
      </c>
      <c r="B29320" s="217" t="s">
        <v>209</v>
      </c>
      <c r="C29320" s="218">
        <v>0</v>
      </c>
    </row>
    <row r="29321" spans="1:3" ht="15" customHeight="1" x14ac:dyDescent="0.25">
      <c r="A29321" s="216">
        <v>45832</v>
      </c>
      <c r="B29321" s="217" t="s">
        <v>209</v>
      </c>
      <c r="C29321" s="218">
        <v>0</v>
      </c>
    </row>
    <row r="29322" spans="1:3" ht="15" customHeight="1" x14ac:dyDescent="0.25">
      <c r="A29322" s="216">
        <v>45833</v>
      </c>
      <c r="B29322" s="217" t="s">
        <v>209</v>
      </c>
      <c r="C29322" s="218">
        <v>0</v>
      </c>
    </row>
    <row r="29323" spans="1:3" ht="15" customHeight="1" x14ac:dyDescent="0.25">
      <c r="A29323" s="216">
        <v>45834</v>
      </c>
      <c r="B29323" s="217" t="s">
        <v>209</v>
      </c>
      <c r="C29323" s="218">
        <v>0</v>
      </c>
    </row>
    <row r="29324" spans="1:3" ht="15" customHeight="1" x14ac:dyDescent="0.25">
      <c r="A29324" s="216">
        <v>45835</v>
      </c>
      <c r="B29324" s="217" t="s">
        <v>209</v>
      </c>
      <c r="C29324" s="218">
        <v>0</v>
      </c>
    </row>
    <row r="29325" spans="1:3" ht="15" customHeight="1" x14ac:dyDescent="0.25">
      <c r="A29325" s="216">
        <v>45838</v>
      </c>
      <c r="B29325" s="217" t="s">
        <v>209</v>
      </c>
      <c r="C29325" s="218">
        <v>0</v>
      </c>
    </row>
    <row r="29326" spans="1:3" ht="15" customHeight="1" x14ac:dyDescent="0.25">
      <c r="A29326" s="216">
        <v>45839</v>
      </c>
      <c r="B29326" s="217" t="s">
        <v>209</v>
      </c>
      <c r="C29326" s="218">
        <v>0</v>
      </c>
    </row>
    <row r="29327" spans="1:3" ht="15" customHeight="1" x14ac:dyDescent="0.25">
      <c r="A29327" s="216">
        <v>45840</v>
      </c>
      <c r="B29327" s="217" t="s">
        <v>209</v>
      </c>
      <c r="C29327" s="218">
        <v>0</v>
      </c>
    </row>
    <row r="29328" spans="1:3" ht="15" customHeight="1" x14ac:dyDescent="0.25">
      <c r="A29328" s="216">
        <v>45841</v>
      </c>
      <c r="B29328" s="217" t="s">
        <v>209</v>
      </c>
      <c r="C29328" s="218">
        <v>0</v>
      </c>
    </row>
    <row r="29329" spans="1:3" ht="15" customHeight="1" x14ac:dyDescent="0.25">
      <c r="A29329" s="216">
        <v>45842</v>
      </c>
      <c r="B29329" s="217" t="s">
        <v>209</v>
      </c>
      <c r="C29329" s="218">
        <v>0</v>
      </c>
    </row>
    <row r="29330" spans="1:3" ht="15" customHeight="1" x14ac:dyDescent="0.25">
      <c r="A29330" s="216">
        <v>45845</v>
      </c>
      <c r="B29330" s="217" t="s">
        <v>209</v>
      </c>
      <c r="C29330" s="218">
        <v>0</v>
      </c>
    </row>
    <row r="29331" spans="1:3" ht="15" customHeight="1" x14ac:dyDescent="0.25">
      <c r="A29331" s="216">
        <v>45846</v>
      </c>
      <c r="B29331" s="217" t="s">
        <v>209</v>
      </c>
      <c r="C29331" s="218">
        <v>0</v>
      </c>
    </row>
    <row r="29332" spans="1:3" ht="15" customHeight="1" x14ac:dyDescent="0.25">
      <c r="A29332" s="216">
        <v>45847</v>
      </c>
      <c r="B29332" s="217" t="s">
        <v>209</v>
      </c>
      <c r="C29332" s="218">
        <v>0</v>
      </c>
    </row>
    <row r="29333" spans="1:3" ht="15" customHeight="1" x14ac:dyDescent="0.25">
      <c r="A29333" s="216">
        <v>45848</v>
      </c>
      <c r="B29333" s="217" t="s">
        <v>209</v>
      </c>
      <c r="C29333" s="218">
        <v>0</v>
      </c>
    </row>
    <row r="29334" spans="1:3" ht="15" customHeight="1" x14ac:dyDescent="0.25">
      <c r="A29334" s="216">
        <v>45849</v>
      </c>
      <c r="B29334" s="217" t="s">
        <v>209</v>
      </c>
      <c r="C29334" s="218">
        <v>0</v>
      </c>
    </row>
    <row r="29335" spans="1:3" ht="15" customHeight="1" x14ac:dyDescent="0.25">
      <c r="A29335" s="216">
        <v>45852</v>
      </c>
      <c r="B29335" s="217" t="s">
        <v>209</v>
      </c>
      <c r="C29335" s="218">
        <v>0</v>
      </c>
    </row>
    <row r="29336" spans="1:3" ht="15" customHeight="1" x14ac:dyDescent="0.25">
      <c r="A29336" s="216">
        <v>45853</v>
      </c>
      <c r="B29336" s="217" t="s">
        <v>209</v>
      </c>
      <c r="C29336" s="218">
        <v>0</v>
      </c>
    </row>
    <row r="29337" spans="1:3" ht="15" customHeight="1" x14ac:dyDescent="0.25">
      <c r="A29337" s="216">
        <v>45854</v>
      </c>
      <c r="B29337" s="217" t="s">
        <v>209</v>
      </c>
      <c r="C29337" s="218">
        <v>0</v>
      </c>
    </row>
    <row r="29338" spans="1:3" ht="15" customHeight="1" x14ac:dyDescent="0.25">
      <c r="A29338" s="216">
        <v>45855</v>
      </c>
      <c r="B29338" s="217" t="s">
        <v>209</v>
      </c>
      <c r="C29338" s="218">
        <v>0</v>
      </c>
    </row>
    <row r="29339" spans="1:3" ht="15" customHeight="1" x14ac:dyDescent="0.25">
      <c r="A29339" s="216">
        <v>45856</v>
      </c>
      <c r="B29339" s="217" t="s">
        <v>209</v>
      </c>
      <c r="C29339" s="218">
        <v>0</v>
      </c>
    </row>
    <row r="29340" spans="1:3" ht="15" customHeight="1" x14ac:dyDescent="0.25">
      <c r="A29340" s="216">
        <v>45859</v>
      </c>
      <c r="B29340" s="217" t="s">
        <v>209</v>
      </c>
      <c r="C29340" s="218">
        <v>0</v>
      </c>
    </row>
    <row r="29341" spans="1:3" ht="15" customHeight="1" x14ac:dyDescent="0.25">
      <c r="A29341" s="216">
        <v>45860</v>
      </c>
      <c r="B29341" s="217" t="s">
        <v>209</v>
      </c>
      <c r="C29341" s="218">
        <v>0</v>
      </c>
    </row>
    <row r="29342" spans="1:3" ht="15" customHeight="1" x14ac:dyDescent="0.25">
      <c r="A29342" s="216">
        <v>45861</v>
      </c>
      <c r="B29342" s="217" t="s">
        <v>209</v>
      </c>
      <c r="C29342" s="218">
        <v>0</v>
      </c>
    </row>
    <row r="29343" spans="1:3" ht="15" customHeight="1" x14ac:dyDescent="0.25">
      <c r="A29343" s="216">
        <v>45862</v>
      </c>
      <c r="B29343" s="217" t="s">
        <v>209</v>
      </c>
      <c r="C29343" s="218">
        <v>0</v>
      </c>
    </row>
    <row r="29344" spans="1:3" ht="15" customHeight="1" x14ac:dyDescent="0.25">
      <c r="A29344" s="216">
        <v>45863</v>
      </c>
      <c r="B29344" s="217" t="s">
        <v>209</v>
      </c>
      <c r="C29344" s="218">
        <v>0</v>
      </c>
    </row>
    <row r="29345" spans="1:3" ht="15" customHeight="1" x14ac:dyDescent="0.25">
      <c r="A29345" s="216">
        <v>45866</v>
      </c>
      <c r="B29345" s="217" t="s">
        <v>209</v>
      </c>
      <c r="C29345" s="218">
        <v>0</v>
      </c>
    </row>
    <row r="29346" spans="1:3" ht="15" customHeight="1" x14ac:dyDescent="0.25">
      <c r="A29346" s="216">
        <v>45867</v>
      </c>
      <c r="B29346" s="217" t="s">
        <v>209</v>
      </c>
      <c r="C29346" s="218">
        <v>0</v>
      </c>
    </row>
    <row r="29347" spans="1:3" ht="15" customHeight="1" x14ac:dyDescent="0.25">
      <c r="A29347" s="216">
        <v>45868</v>
      </c>
      <c r="B29347" s="217" t="s">
        <v>209</v>
      </c>
      <c r="C29347" s="218">
        <v>0</v>
      </c>
    </row>
    <row r="29348" spans="1:3" ht="15" customHeight="1" x14ac:dyDescent="0.25">
      <c r="A29348" s="216">
        <v>45869</v>
      </c>
      <c r="B29348" s="217" t="s">
        <v>209</v>
      </c>
      <c r="C29348" s="218">
        <v>0</v>
      </c>
    </row>
    <row r="29349" spans="1:3" ht="15" customHeight="1" x14ac:dyDescent="0.25">
      <c r="A29349" s="216">
        <v>45870</v>
      </c>
      <c r="B29349" s="217" t="s">
        <v>209</v>
      </c>
      <c r="C29349" s="218">
        <v>0</v>
      </c>
    </row>
    <row r="29350" spans="1:3" ht="15" customHeight="1" x14ac:dyDescent="0.25">
      <c r="A29350" s="216">
        <v>45873</v>
      </c>
      <c r="B29350" s="217" t="s">
        <v>209</v>
      </c>
      <c r="C29350" s="218">
        <v>0</v>
      </c>
    </row>
    <row r="29351" spans="1:3" ht="15" customHeight="1" x14ac:dyDescent="0.25">
      <c r="A29351" s="216">
        <v>45874</v>
      </c>
      <c r="B29351" s="217" t="s">
        <v>209</v>
      </c>
      <c r="C29351" s="218">
        <v>0</v>
      </c>
    </row>
    <row r="29352" spans="1:3" ht="15" customHeight="1" x14ac:dyDescent="0.25">
      <c r="A29352" s="216">
        <v>45875</v>
      </c>
      <c r="B29352" s="217" t="s">
        <v>209</v>
      </c>
      <c r="C29352" s="218">
        <v>0</v>
      </c>
    </row>
    <row r="29353" spans="1:3" ht="15" customHeight="1" x14ac:dyDescent="0.25">
      <c r="A29353" s="216">
        <v>45876</v>
      </c>
      <c r="B29353" s="217" t="s">
        <v>209</v>
      </c>
      <c r="C29353" s="218">
        <v>0</v>
      </c>
    </row>
    <row r="29354" spans="1:3" ht="15" customHeight="1" x14ac:dyDescent="0.25">
      <c r="A29354" s="216">
        <v>45877</v>
      </c>
      <c r="B29354" s="217" t="s">
        <v>209</v>
      </c>
      <c r="C29354" s="218">
        <v>0</v>
      </c>
    </row>
    <row r="29355" spans="1:3" ht="15" customHeight="1" x14ac:dyDescent="0.25">
      <c r="A29355" s="216">
        <v>45880</v>
      </c>
      <c r="B29355" s="217" t="s">
        <v>209</v>
      </c>
      <c r="C29355" s="218">
        <v>0</v>
      </c>
    </row>
    <row r="29356" spans="1:3" ht="15" customHeight="1" x14ac:dyDescent="0.25">
      <c r="A29356" s="216">
        <v>45881</v>
      </c>
      <c r="B29356" s="217" t="s">
        <v>209</v>
      </c>
      <c r="C29356" s="218">
        <v>0</v>
      </c>
    </row>
    <row r="29357" spans="1:3" ht="15" customHeight="1" x14ac:dyDescent="0.25">
      <c r="A29357" s="216">
        <v>45882</v>
      </c>
      <c r="B29357" s="217" t="s">
        <v>209</v>
      </c>
      <c r="C29357" s="218">
        <v>0</v>
      </c>
    </row>
    <row r="29358" spans="1:3" ht="15" customHeight="1" x14ac:dyDescent="0.25">
      <c r="A29358" s="216">
        <v>45883</v>
      </c>
      <c r="B29358" s="217" t="s">
        <v>209</v>
      </c>
      <c r="C29358" s="218">
        <v>0</v>
      </c>
    </row>
    <row r="29359" spans="1:3" ht="15" customHeight="1" x14ac:dyDescent="0.25">
      <c r="A29359" s="216">
        <v>45884</v>
      </c>
      <c r="B29359" s="217" t="s">
        <v>209</v>
      </c>
      <c r="C29359" s="218">
        <v>0</v>
      </c>
    </row>
    <row r="29360" spans="1:3" ht="15" customHeight="1" x14ac:dyDescent="0.25">
      <c r="A29360" s="216">
        <v>45887</v>
      </c>
      <c r="B29360" s="217" t="s">
        <v>209</v>
      </c>
      <c r="C29360" s="218">
        <v>0</v>
      </c>
    </row>
    <row r="29361" spans="1:3" ht="15" customHeight="1" x14ac:dyDescent="0.25">
      <c r="A29361" s="216">
        <v>45888</v>
      </c>
      <c r="B29361" s="217" t="s">
        <v>209</v>
      </c>
      <c r="C29361" s="218">
        <v>0</v>
      </c>
    </row>
    <row r="29362" spans="1:3" ht="15" customHeight="1" x14ac:dyDescent="0.25">
      <c r="A29362" s="216">
        <v>45889</v>
      </c>
      <c r="B29362" s="217" t="s">
        <v>209</v>
      </c>
      <c r="C29362" s="218">
        <v>0</v>
      </c>
    </row>
    <row r="29363" spans="1:3" ht="15" customHeight="1" x14ac:dyDescent="0.25">
      <c r="A29363" s="216">
        <v>45890</v>
      </c>
      <c r="B29363" s="217" t="s">
        <v>209</v>
      </c>
      <c r="C29363" s="218">
        <v>0</v>
      </c>
    </row>
    <row r="29364" spans="1:3" ht="15" customHeight="1" x14ac:dyDescent="0.25">
      <c r="A29364" s="216">
        <v>45891</v>
      </c>
      <c r="B29364" s="217" t="s">
        <v>209</v>
      </c>
      <c r="C29364" s="218">
        <v>0</v>
      </c>
    </row>
    <row r="29365" spans="1:3" ht="15" customHeight="1" x14ac:dyDescent="0.25">
      <c r="A29365" s="216">
        <v>45895</v>
      </c>
      <c r="B29365" s="217" t="s">
        <v>209</v>
      </c>
      <c r="C29365" s="218">
        <v>0</v>
      </c>
    </row>
    <row r="29366" spans="1:3" ht="15" customHeight="1" x14ac:dyDescent="0.25">
      <c r="A29366" s="216">
        <v>45896</v>
      </c>
      <c r="B29366" s="217" t="s">
        <v>209</v>
      </c>
      <c r="C29366" s="218">
        <v>0</v>
      </c>
    </row>
    <row r="29367" spans="1:3" ht="15" customHeight="1" x14ac:dyDescent="0.25">
      <c r="A29367" s="216">
        <v>45897</v>
      </c>
      <c r="B29367" s="217" t="s">
        <v>209</v>
      </c>
      <c r="C29367" s="218">
        <v>0</v>
      </c>
    </row>
    <row r="29368" spans="1:3" ht="15" customHeight="1" x14ac:dyDescent="0.25">
      <c r="A29368" s="216">
        <v>45898</v>
      </c>
      <c r="B29368" s="217" t="s">
        <v>209</v>
      </c>
      <c r="C29368" s="218">
        <v>0</v>
      </c>
    </row>
    <row r="29369" spans="1:3" ht="15" customHeight="1" x14ac:dyDescent="0.25">
      <c r="A29369" s="216">
        <v>45901</v>
      </c>
      <c r="B29369" s="217" t="s">
        <v>209</v>
      </c>
      <c r="C29369" s="218">
        <v>0</v>
      </c>
    </row>
    <row r="29370" spans="1:3" ht="15" customHeight="1" x14ac:dyDescent="0.25">
      <c r="A29370" s="216">
        <v>45902</v>
      </c>
      <c r="B29370" s="217" t="s">
        <v>209</v>
      </c>
      <c r="C29370" s="218">
        <v>0</v>
      </c>
    </row>
    <row r="29371" spans="1:3" ht="15" customHeight="1" x14ac:dyDescent="0.25">
      <c r="A29371" s="216">
        <v>45903</v>
      </c>
      <c r="B29371" s="217" t="s">
        <v>209</v>
      </c>
      <c r="C29371" s="218">
        <v>0</v>
      </c>
    </row>
    <row r="29372" spans="1:3" ht="15" customHeight="1" x14ac:dyDescent="0.25">
      <c r="A29372" s="216">
        <v>45904</v>
      </c>
      <c r="B29372" s="217" t="s">
        <v>209</v>
      </c>
      <c r="C29372" s="218">
        <v>0</v>
      </c>
    </row>
    <row r="29373" spans="1:3" ht="15" customHeight="1" x14ac:dyDescent="0.25">
      <c r="A29373" s="216">
        <v>45905</v>
      </c>
      <c r="B29373" s="217" t="s">
        <v>209</v>
      </c>
      <c r="C29373" s="218">
        <v>0</v>
      </c>
    </row>
    <row r="29374" spans="1:3" ht="15" customHeight="1" x14ac:dyDescent="0.25">
      <c r="A29374" s="216">
        <v>45908</v>
      </c>
      <c r="B29374" s="217" t="s">
        <v>209</v>
      </c>
      <c r="C29374" s="218">
        <v>0</v>
      </c>
    </row>
    <row r="29375" spans="1:3" ht="15" customHeight="1" x14ac:dyDescent="0.25">
      <c r="A29375" s="216">
        <v>45909</v>
      </c>
      <c r="B29375" s="217" t="s">
        <v>209</v>
      </c>
      <c r="C29375" s="218">
        <v>0</v>
      </c>
    </row>
    <row r="29376" spans="1:3" ht="15" customHeight="1" x14ac:dyDescent="0.25">
      <c r="A29376" s="216">
        <v>45910</v>
      </c>
      <c r="B29376" s="217" t="s">
        <v>209</v>
      </c>
      <c r="C29376" s="218">
        <v>0</v>
      </c>
    </row>
    <row r="29377" spans="1:3" ht="15" customHeight="1" x14ac:dyDescent="0.25">
      <c r="A29377" s="216">
        <v>45911</v>
      </c>
      <c r="B29377" s="217" t="s">
        <v>209</v>
      </c>
      <c r="C29377" s="218">
        <v>0</v>
      </c>
    </row>
    <row r="29378" spans="1:3" ht="15" customHeight="1" x14ac:dyDescent="0.25">
      <c r="A29378" s="216">
        <v>45912</v>
      </c>
      <c r="B29378" s="217" t="s">
        <v>209</v>
      </c>
      <c r="C29378" s="218">
        <v>0</v>
      </c>
    </row>
    <row r="29379" spans="1:3" ht="15" customHeight="1" x14ac:dyDescent="0.25">
      <c r="A29379" s="216">
        <v>45915</v>
      </c>
      <c r="B29379" s="217" t="s">
        <v>209</v>
      </c>
      <c r="C29379" s="218">
        <v>0</v>
      </c>
    </row>
    <row r="29380" spans="1:3" ht="15" customHeight="1" x14ac:dyDescent="0.25">
      <c r="A29380" s="216">
        <v>45916</v>
      </c>
      <c r="B29380" s="217" t="s">
        <v>209</v>
      </c>
      <c r="C29380" s="218">
        <v>0</v>
      </c>
    </row>
    <row r="29381" spans="1:3" ht="15" customHeight="1" x14ac:dyDescent="0.25">
      <c r="A29381" s="216">
        <v>45917</v>
      </c>
      <c r="B29381" s="217" t="s">
        <v>209</v>
      </c>
      <c r="C29381" s="218">
        <v>0</v>
      </c>
    </row>
    <row r="29382" spans="1:3" ht="15" customHeight="1" x14ac:dyDescent="0.25">
      <c r="A29382" s="216">
        <v>45918</v>
      </c>
      <c r="B29382" s="217" t="s">
        <v>209</v>
      </c>
      <c r="C29382" s="218">
        <v>0</v>
      </c>
    </row>
    <row r="29383" spans="1:3" ht="15" customHeight="1" x14ac:dyDescent="0.25">
      <c r="A29383" s="216">
        <v>45919</v>
      </c>
      <c r="B29383" s="217" t="s">
        <v>209</v>
      </c>
      <c r="C29383" s="218">
        <v>0</v>
      </c>
    </row>
    <row r="29384" spans="1:3" ht="15" customHeight="1" x14ac:dyDescent="0.25">
      <c r="A29384" s="216">
        <v>45922</v>
      </c>
      <c r="B29384" s="217" t="s">
        <v>209</v>
      </c>
      <c r="C29384" s="218">
        <v>0</v>
      </c>
    </row>
    <row r="29385" spans="1:3" ht="15" customHeight="1" x14ac:dyDescent="0.25">
      <c r="A29385" s="216">
        <v>45923</v>
      </c>
      <c r="B29385" s="217" t="s">
        <v>209</v>
      </c>
      <c r="C29385" s="218">
        <v>0</v>
      </c>
    </row>
    <row r="29386" spans="1:3" ht="15" customHeight="1" x14ac:dyDescent="0.25">
      <c r="A29386" s="216">
        <v>45924</v>
      </c>
      <c r="B29386" s="217" t="s">
        <v>209</v>
      </c>
      <c r="C29386" s="218">
        <v>0</v>
      </c>
    </row>
    <row r="29387" spans="1:3" ht="15" customHeight="1" x14ac:dyDescent="0.25">
      <c r="A29387" s="216">
        <v>45925</v>
      </c>
      <c r="B29387" s="217" t="s">
        <v>209</v>
      </c>
      <c r="C29387" s="218">
        <v>0</v>
      </c>
    </row>
    <row r="29388" spans="1:3" ht="15" customHeight="1" x14ac:dyDescent="0.25">
      <c r="A29388" s="216">
        <v>45926</v>
      </c>
      <c r="B29388" s="217" t="s">
        <v>209</v>
      </c>
      <c r="C29388" s="218">
        <v>0</v>
      </c>
    </row>
    <row r="29389" spans="1:3" ht="15" customHeight="1" x14ac:dyDescent="0.25">
      <c r="A29389" s="216">
        <v>45929</v>
      </c>
      <c r="B29389" s="217" t="s">
        <v>209</v>
      </c>
      <c r="C29389" s="218">
        <v>0</v>
      </c>
    </row>
    <row r="29390" spans="1:3" ht="15" customHeight="1" x14ac:dyDescent="0.25">
      <c r="A29390" s="216">
        <v>45930</v>
      </c>
      <c r="B29390" s="217" t="s">
        <v>209</v>
      </c>
      <c r="C29390" s="218">
        <v>0</v>
      </c>
    </row>
    <row r="29391" spans="1:3" ht="15" customHeight="1" x14ac:dyDescent="0.25">
      <c r="A29391" s="216">
        <v>45566</v>
      </c>
      <c r="B29391" s="217" t="s">
        <v>206</v>
      </c>
      <c r="C29391" s="218">
        <v>1.4999999999999999E-2</v>
      </c>
    </row>
    <row r="29392" spans="1:3" ht="15" customHeight="1" x14ac:dyDescent="0.25">
      <c r="A29392" s="216">
        <v>45567</v>
      </c>
      <c r="B29392" s="217" t="s">
        <v>206</v>
      </c>
      <c r="C29392" s="218">
        <v>2.9899999999999999E-2</v>
      </c>
    </row>
    <row r="29393" spans="1:3" ht="15" customHeight="1" x14ac:dyDescent="0.25">
      <c r="A29393" s="216">
        <v>45568</v>
      </c>
      <c r="B29393" s="217" t="s">
        <v>206</v>
      </c>
      <c r="C29393" s="218">
        <v>4.48E-2</v>
      </c>
    </row>
    <row r="29394" spans="1:3" ht="15" customHeight="1" x14ac:dyDescent="0.25">
      <c r="A29394" s="216">
        <v>45569</v>
      </c>
      <c r="B29394" s="217" t="s">
        <v>206</v>
      </c>
      <c r="C29394" s="218">
        <v>8.9599999999999999E-2</v>
      </c>
    </row>
    <row r="29395" spans="1:3" ht="15" customHeight="1" x14ac:dyDescent="0.25">
      <c r="A29395" s="216">
        <v>45572</v>
      </c>
      <c r="B29395" s="217" t="s">
        <v>206</v>
      </c>
      <c r="C29395" s="218">
        <v>0.1046</v>
      </c>
    </row>
    <row r="29396" spans="1:3" ht="15" customHeight="1" x14ac:dyDescent="0.25">
      <c r="A29396" s="216">
        <v>45573</v>
      </c>
      <c r="B29396" s="217" t="s">
        <v>206</v>
      </c>
      <c r="C29396" s="218">
        <v>0.1195</v>
      </c>
    </row>
    <row r="29397" spans="1:3" ht="15" customHeight="1" x14ac:dyDescent="0.25">
      <c r="A29397" s="216">
        <v>45574</v>
      </c>
      <c r="B29397" s="217" t="s">
        <v>206</v>
      </c>
      <c r="C29397" s="218">
        <v>0.13450000000000001</v>
      </c>
    </row>
    <row r="29398" spans="1:3" ht="15" customHeight="1" x14ac:dyDescent="0.25">
      <c r="A29398" s="216">
        <v>45575</v>
      </c>
      <c r="B29398" s="217" t="s">
        <v>206</v>
      </c>
      <c r="C29398" s="218">
        <v>0.14940000000000001</v>
      </c>
    </row>
    <row r="29399" spans="1:3" ht="15" customHeight="1" x14ac:dyDescent="0.25">
      <c r="A29399" s="216">
        <v>45576</v>
      </c>
      <c r="B29399" s="217" t="s">
        <v>206</v>
      </c>
      <c r="C29399" s="218">
        <v>0.1943</v>
      </c>
    </row>
    <row r="29400" spans="1:3" ht="15" customHeight="1" x14ac:dyDescent="0.25">
      <c r="A29400" s="216">
        <v>45579</v>
      </c>
      <c r="B29400" s="217" t="s">
        <v>206</v>
      </c>
      <c r="C29400" s="218">
        <v>0.2092</v>
      </c>
    </row>
    <row r="29401" spans="1:3" ht="15" customHeight="1" x14ac:dyDescent="0.25">
      <c r="A29401" s="216">
        <v>45580</v>
      </c>
      <c r="B29401" s="217" t="s">
        <v>206</v>
      </c>
      <c r="C29401" s="218">
        <v>0.22420000000000001</v>
      </c>
    </row>
    <row r="29402" spans="1:3" ht="15" customHeight="1" x14ac:dyDescent="0.25">
      <c r="A29402" s="216">
        <v>45581</v>
      </c>
      <c r="B29402" s="217" t="s">
        <v>206</v>
      </c>
      <c r="C29402" s="218">
        <v>0.23910000000000001</v>
      </c>
    </row>
    <row r="29403" spans="1:3" ht="15" customHeight="1" x14ac:dyDescent="0.25">
      <c r="A29403" s="216">
        <v>45582</v>
      </c>
      <c r="B29403" s="217" t="s">
        <v>206</v>
      </c>
      <c r="C29403" s="218">
        <v>0.25409999999999999</v>
      </c>
    </row>
    <row r="29404" spans="1:3" ht="15" customHeight="1" x14ac:dyDescent="0.25">
      <c r="A29404" s="216">
        <v>45583</v>
      </c>
      <c r="B29404" s="217" t="s">
        <v>206</v>
      </c>
      <c r="C29404" s="218">
        <v>0.29880000000000001</v>
      </c>
    </row>
    <row r="29405" spans="1:3" ht="15" customHeight="1" x14ac:dyDescent="0.25">
      <c r="A29405" s="216">
        <v>45586</v>
      </c>
      <c r="B29405" s="217" t="s">
        <v>206</v>
      </c>
      <c r="C29405" s="218">
        <v>0.31369999999999998</v>
      </c>
    </row>
    <row r="29406" spans="1:3" ht="15" customHeight="1" x14ac:dyDescent="0.25">
      <c r="A29406" s="216">
        <v>45587</v>
      </c>
      <c r="B29406" s="217" t="s">
        <v>206</v>
      </c>
      <c r="C29406" s="218">
        <v>0.3286</v>
      </c>
    </row>
    <row r="29407" spans="1:3" ht="15" customHeight="1" x14ac:dyDescent="0.25">
      <c r="A29407" s="216">
        <v>45588</v>
      </c>
      <c r="B29407" s="217" t="s">
        <v>206</v>
      </c>
      <c r="C29407" s="218">
        <v>0.34350000000000003</v>
      </c>
    </row>
    <row r="29408" spans="1:3" ht="15" customHeight="1" x14ac:dyDescent="0.25">
      <c r="A29408" s="216">
        <v>45589</v>
      </c>
      <c r="B29408" s="217" t="s">
        <v>206</v>
      </c>
      <c r="C29408" s="218">
        <v>0.3584</v>
      </c>
    </row>
    <row r="29409" spans="1:3" ht="15" customHeight="1" x14ac:dyDescent="0.25">
      <c r="A29409" s="216">
        <v>45590</v>
      </c>
      <c r="B29409" s="217" t="s">
        <v>206</v>
      </c>
      <c r="C29409" s="218">
        <v>0.40310000000000001</v>
      </c>
    </row>
    <row r="29410" spans="1:3" ht="15" customHeight="1" x14ac:dyDescent="0.25">
      <c r="A29410" s="216">
        <v>45593</v>
      </c>
      <c r="B29410" s="217" t="s">
        <v>206</v>
      </c>
      <c r="C29410" s="218">
        <v>0.41799999999999998</v>
      </c>
    </row>
    <row r="29411" spans="1:3" ht="15" customHeight="1" x14ac:dyDescent="0.25">
      <c r="A29411" s="216">
        <v>45594</v>
      </c>
      <c r="B29411" s="217" t="s">
        <v>206</v>
      </c>
      <c r="C29411" s="218">
        <v>0.43290000000000001</v>
      </c>
    </row>
    <row r="29412" spans="1:3" ht="15" customHeight="1" x14ac:dyDescent="0.25">
      <c r="A29412" s="216">
        <v>45595</v>
      </c>
      <c r="B29412" s="217" t="s">
        <v>206</v>
      </c>
      <c r="C29412" s="218">
        <v>0.44779999999999998</v>
      </c>
    </row>
    <row r="29413" spans="1:3" ht="15" customHeight="1" x14ac:dyDescent="0.25">
      <c r="A29413" s="216">
        <v>45596</v>
      </c>
      <c r="B29413" s="217" t="s">
        <v>206</v>
      </c>
      <c r="C29413" s="218">
        <v>0.4627</v>
      </c>
    </row>
    <row r="29414" spans="1:3" ht="15" customHeight="1" x14ac:dyDescent="0.25">
      <c r="A29414" s="216">
        <v>45597</v>
      </c>
      <c r="B29414" s="217" t="s">
        <v>206</v>
      </c>
      <c r="C29414" s="218">
        <v>0.50739999999999996</v>
      </c>
    </row>
    <row r="29415" spans="1:3" ht="15" customHeight="1" x14ac:dyDescent="0.25">
      <c r="A29415" s="216">
        <v>45600</v>
      </c>
      <c r="B29415" s="217" t="s">
        <v>206</v>
      </c>
      <c r="C29415" s="218">
        <v>0.52229999999999999</v>
      </c>
    </row>
    <row r="29416" spans="1:3" ht="15" customHeight="1" x14ac:dyDescent="0.25">
      <c r="A29416" s="216">
        <v>45601</v>
      </c>
      <c r="B29416" s="217" t="s">
        <v>206</v>
      </c>
      <c r="C29416" s="218">
        <v>0.53720000000000001</v>
      </c>
    </row>
    <row r="29417" spans="1:3" ht="15" customHeight="1" x14ac:dyDescent="0.25">
      <c r="A29417" s="216">
        <v>45602</v>
      </c>
      <c r="B29417" s="217" t="s">
        <v>206</v>
      </c>
      <c r="C29417" s="218">
        <v>0.55200000000000005</v>
      </c>
    </row>
    <row r="29418" spans="1:3" ht="15" customHeight="1" x14ac:dyDescent="0.25">
      <c r="A29418" s="216">
        <v>45603</v>
      </c>
      <c r="B29418" s="217" t="s">
        <v>206</v>
      </c>
      <c r="C29418" s="218">
        <v>0.56659999999999999</v>
      </c>
    </row>
    <row r="29419" spans="1:3" ht="15" customHeight="1" x14ac:dyDescent="0.25">
      <c r="A29419" s="216">
        <v>45604</v>
      </c>
      <c r="B29419" s="217" t="s">
        <v>206</v>
      </c>
      <c r="C29419" s="218">
        <v>0.61029999999999995</v>
      </c>
    </row>
    <row r="29420" spans="1:3" ht="15" customHeight="1" x14ac:dyDescent="0.25">
      <c r="A29420" s="216">
        <v>45607</v>
      </c>
      <c r="B29420" s="217" t="s">
        <v>206</v>
      </c>
      <c r="C29420" s="218">
        <v>0.62490000000000001</v>
      </c>
    </row>
    <row r="29421" spans="1:3" ht="15" customHeight="1" x14ac:dyDescent="0.25">
      <c r="A29421" s="216">
        <v>45608</v>
      </c>
      <c r="B29421" s="217" t="s">
        <v>206</v>
      </c>
      <c r="C29421" s="218">
        <v>0.63939999999999997</v>
      </c>
    </row>
    <row r="29422" spans="1:3" ht="15" customHeight="1" x14ac:dyDescent="0.25">
      <c r="A29422" s="216">
        <v>45609</v>
      </c>
      <c r="B29422" s="217" t="s">
        <v>206</v>
      </c>
      <c r="C29422" s="218">
        <v>0.65400000000000003</v>
      </c>
    </row>
    <row r="29423" spans="1:3" ht="15" customHeight="1" x14ac:dyDescent="0.25">
      <c r="A29423" s="216">
        <v>45610</v>
      </c>
      <c r="B29423" s="217" t="s">
        <v>206</v>
      </c>
      <c r="C29423" s="218">
        <v>0.66849999999999998</v>
      </c>
    </row>
    <row r="29424" spans="1:3" ht="15" customHeight="1" x14ac:dyDescent="0.25">
      <c r="A29424" s="216">
        <v>45611</v>
      </c>
      <c r="B29424" s="217" t="s">
        <v>206</v>
      </c>
      <c r="C29424" s="218">
        <v>0.71209999999999996</v>
      </c>
    </row>
    <row r="29425" spans="1:3" ht="15" customHeight="1" x14ac:dyDescent="0.25">
      <c r="A29425" s="216">
        <v>45614</v>
      </c>
      <c r="B29425" s="217" t="s">
        <v>206</v>
      </c>
      <c r="C29425" s="218">
        <v>0.72660000000000002</v>
      </c>
    </row>
    <row r="29426" spans="1:3" ht="15" customHeight="1" x14ac:dyDescent="0.25">
      <c r="A29426" s="216">
        <v>45615</v>
      </c>
      <c r="B29426" s="217" t="s">
        <v>206</v>
      </c>
      <c r="C29426" s="218">
        <v>0.74109999999999998</v>
      </c>
    </row>
    <row r="29427" spans="1:3" ht="15" customHeight="1" x14ac:dyDescent="0.25">
      <c r="A29427" s="216">
        <v>45616</v>
      </c>
      <c r="B29427" s="217" t="s">
        <v>206</v>
      </c>
      <c r="C29427" s="218">
        <v>0.75560000000000005</v>
      </c>
    </row>
    <row r="29428" spans="1:3" ht="15" customHeight="1" x14ac:dyDescent="0.25">
      <c r="A29428" s="216">
        <v>45617</v>
      </c>
      <c r="B29428" s="217" t="s">
        <v>206</v>
      </c>
      <c r="C29428" s="218">
        <v>0.7702</v>
      </c>
    </row>
    <row r="29429" spans="1:3" ht="15" customHeight="1" x14ac:dyDescent="0.25">
      <c r="A29429" s="216">
        <v>45618</v>
      </c>
      <c r="B29429" s="217" t="s">
        <v>206</v>
      </c>
      <c r="C29429" s="218">
        <v>0.81359999999999999</v>
      </c>
    </row>
    <row r="29430" spans="1:3" ht="15" customHeight="1" x14ac:dyDescent="0.25">
      <c r="A29430" s="216">
        <v>45621</v>
      </c>
      <c r="B29430" s="217" t="s">
        <v>206</v>
      </c>
      <c r="C29430" s="218">
        <v>0.82809999999999995</v>
      </c>
    </row>
    <row r="29431" spans="1:3" ht="15" customHeight="1" x14ac:dyDescent="0.25">
      <c r="A29431" s="216">
        <v>45622</v>
      </c>
      <c r="B29431" s="217" t="s">
        <v>206</v>
      </c>
      <c r="C29431" s="218">
        <v>0.84260000000000002</v>
      </c>
    </row>
    <row r="29432" spans="1:3" ht="15" customHeight="1" x14ac:dyDescent="0.25">
      <c r="A29432" s="216">
        <v>45623</v>
      </c>
      <c r="B29432" s="217" t="s">
        <v>206</v>
      </c>
      <c r="C29432" s="218">
        <v>0.85719999999999996</v>
      </c>
    </row>
    <row r="29433" spans="1:3" ht="15" customHeight="1" x14ac:dyDescent="0.25">
      <c r="A29433" s="216">
        <v>45624</v>
      </c>
      <c r="B29433" s="217" t="s">
        <v>206</v>
      </c>
      <c r="C29433" s="218">
        <v>0.87170000000000003</v>
      </c>
    </row>
    <row r="29434" spans="1:3" ht="15" customHeight="1" x14ac:dyDescent="0.25">
      <c r="A29434" s="216">
        <v>45625</v>
      </c>
      <c r="B29434" s="217" t="s">
        <v>206</v>
      </c>
      <c r="C29434" s="218">
        <v>0.91520000000000001</v>
      </c>
    </row>
    <row r="29435" spans="1:3" ht="15" customHeight="1" x14ac:dyDescent="0.25">
      <c r="A29435" s="216">
        <v>45628</v>
      </c>
      <c r="B29435" s="217" t="s">
        <v>206</v>
      </c>
      <c r="C29435" s="218">
        <v>0.92969999999999997</v>
      </c>
    </row>
    <row r="29436" spans="1:3" ht="15" customHeight="1" x14ac:dyDescent="0.25">
      <c r="A29436" s="216">
        <v>45629</v>
      </c>
      <c r="B29436" s="217" t="s">
        <v>206</v>
      </c>
      <c r="C29436" s="218">
        <v>0.94420000000000004</v>
      </c>
    </row>
    <row r="29437" spans="1:3" ht="15" customHeight="1" x14ac:dyDescent="0.25">
      <c r="A29437" s="216">
        <v>45630</v>
      </c>
      <c r="B29437" s="217" t="s">
        <v>206</v>
      </c>
      <c r="C29437" s="218">
        <v>0.9587</v>
      </c>
    </row>
    <row r="29438" spans="1:3" ht="15" customHeight="1" x14ac:dyDescent="0.25">
      <c r="A29438" s="216">
        <v>45631</v>
      </c>
      <c r="B29438" s="217" t="s">
        <v>206</v>
      </c>
      <c r="C29438" s="218">
        <v>0.97309999999999997</v>
      </c>
    </row>
    <row r="29439" spans="1:3" ht="15" customHeight="1" x14ac:dyDescent="0.25">
      <c r="A29439" s="216">
        <v>45632</v>
      </c>
      <c r="B29439" s="217" t="s">
        <v>206</v>
      </c>
      <c r="C29439" s="218">
        <v>1.0164</v>
      </c>
    </row>
    <row r="29440" spans="1:3" ht="15" customHeight="1" x14ac:dyDescent="0.25">
      <c r="A29440" s="216">
        <v>45635</v>
      </c>
      <c r="B29440" s="217" t="s">
        <v>206</v>
      </c>
      <c r="C29440" s="218">
        <v>1.0308999999999999</v>
      </c>
    </row>
    <row r="29441" spans="1:3" ht="15" customHeight="1" x14ac:dyDescent="0.25">
      <c r="A29441" s="216">
        <v>45636</v>
      </c>
      <c r="B29441" s="217" t="s">
        <v>206</v>
      </c>
      <c r="C29441" s="218">
        <v>1.0454000000000001</v>
      </c>
    </row>
    <row r="29442" spans="1:3" ht="15" customHeight="1" x14ac:dyDescent="0.25">
      <c r="A29442" s="216">
        <v>45637</v>
      </c>
      <c r="B29442" s="217" t="s">
        <v>206</v>
      </c>
      <c r="C29442" s="218">
        <v>1.0598000000000001</v>
      </c>
    </row>
    <row r="29443" spans="1:3" ht="15" customHeight="1" x14ac:dyDescent="0.25">
      <c r="A29443" s="216">
        <v>45638</v>
      </c>
      <c r="B29443" s="217" t="s">
        <v>206</v>
      </c>
      <c r="C29443" s="218">
        <v>1.0743</v>
      </c>
    </row>
    <row r="29444" spans="1:3" ht="15" customHeight="1" x14ac:dyDescent="0.25">
      <c r="A29444" s="216">
        <v>45639</v>
      </c>
      <c r="B29444" s="217" t="s">
        <v>206</v>
      </c>
      <c r="C29444" s="218">
        <v>1.1176999999999999</v>
      </c>
    </row>
    <row r="29445" spans="1:3" ht="15" customHeight="1" x14ac:dyDescent="0.25">
      <c r="A29445" s="216">
        <v>45642</v>
      </c>
      <c r="B29445" s="217" t="s">
        <v>206</v>
      </c>
      <c r="C29445" s="218">
        <v>1.1322000000000001</v>
      </c>
    </row>
    <row r="29446" spans="1:3" ht="15" customHeight="1" x14ac:dyDescent="0.25">
      <c r="A29446" s="216">
        <v>45643</v>
      </c>
      <c r="B29446" s="217" t="s">
        <v>206</v>
      </c>
      <c r="C29446" s="218">
        <v>1.1467000000000001</v>
      </c>
    </row>
    <row r="29447" spans="1:3" ht="15" customHeight="1" x14ac:dyDescent="0.25">
      <c r="A29447" s="216">
        <v>45644</v>
      </c>
      <c r="B29447" s="217" t="s">
        <v>206</v>
      </c>
      <c r="C29447" s="218">
        <v>1.1612</v>
      </c>
    </row>
    <row r="29448" spans="1:3" ht="15" customHeight="1" x14ac:dyDescent="0.25">
      <c r="A29448" s="216">
        <v>45645</v>
      </c>
      <c r="B29448" s="217" t="s">
        <v>206</v>
      </c>
      <c r="C29448" s="218">
        <v>1.1758</v>
      </c>
    </row>
    <row r="29449" spans="1:3" ht="15" customHeight="1" x14ac:dyDescent="0.25">
      <c r="A29449" s="216">
        <v>45646</v>
      </c>
      <c r="B29449" s="217" t="s">
        <v>206</v>
      </c>
      <c r="C29449" s="218">
        <v>1.2193000000000001</v>
      </c>
    </row>
    <row r="29450" spans="1:3" ht="15" customHeight="1" x14ac:dyDescent="0.25">
      <c r="A29450" s="216">
        <v>45649</v>
      </c>
      <c r="B29450" s="217" t="s">
        <v>206</v>
      </c>
      <c r="C29450" s="218">
        <v>1.2339</v>
      </c>
    </row>
    <row r="29451" spans="1:3" ht="15" customHeight="1" x14ac:dyDescent="0.25">
      <c r="A29451" s="216">
        <v>45650</v>
      </c>
      <c r="B29451" s="217" t="s">
        <v>206</v>
      </c>
      <c r="C29451" s="218">
        <v>1.2484999999999999</v>
      </c>
    </row>
    <row r="29452" spans="1:3" ht="15" customHeight="1" x14ac:dyDescent="0.25">
      <c r="A29452" s="216">
        <v>45651</v>
      </c>
      <c r="B29452" s="217" t="s">
        <v>206</v>
      </c>
      <c r="C29452" s="218">
        <v>1.2629999999999999</v>
      </c>
    </row>
    <row r="29453" spans="1:3" ht="15" customHeight="1" x14ac:dyDescent="0.25">
      <c r="A29453" s="216">
        <v>45652</v>
      </c>
      <c r="B29453" s="217" t="s">
        <v>206</v>
      </c>
      <c r="C29453" s="218">
        <v>1.2775000000000001</v>
      </c>
    </row>
    <row r="29454" spans="1:3" ht="15" customHeight="1" x14ac:dyDescent="0.25">
      <c r="A29454" s="216">
        <v>45653</v>
      </c>
      <c r="B29454" s="217" t="s">
        <v>206</v>
      </c>
      <c r="C29454" s="218">
        <v>1.321</v>
      </c>
    </row>
    <row r="29455" spans="1:3" ht="15" customHeight="1" x14ac:dyDescent="0.25">
      <c r="A29455" s="216">
        <v>45656</v>
      </c>
      <c r="B29455" s="217" t="s">
        <v>206</v>
      </c>
      <c r="C29455" s="218">
        <v>1.3355999999999999</v>
      </c>
    </row>
    <row r="29456" spans="1:3" ht="15" customHeight="1" x14ac:dyDescent="0.25">
      <c r="A29456" s="216">
        <v>45657</v>
      </c>
      <c r="B29456" s="217" t="s">
        <v>206</v>
      </c>
      <c r="C29456" s="218">
        <v>1.3502000000000001</v>
      </c>
    </row>
    <row r="29457" spans="1:3" ht="15" customHeight="1" x14ac:dyDescent="0.25">
      <c r="A29457" s="216">
        <v>45659</v>
      </c>
      <c r="B29457" s="217" t="s">
        <v>206</v>
      </c>
      <c r="C29457" s="218">
        <v>1.3794</v>
      </c>
    </row>
    <row r="29458" spans="1:3" ht="15" customHeight="1" x14ac:dyDescent="0.25">
      <c r="A29458" s="216">
        <v>45660</v>
      </c>
      <c r="B29458" s="217" t="s">
        <v>206</v>
      </c>
      <c r="C29458" s="218">
        <v>1.4228000000000001</v>
      </c>
    </row>
    <row r="29459" spans="1:3" ht="15" customHeight="1" x14ac:dyDescent="0.25">
      <c r="A29459" s="216">
        <v>45663</v>
      </c>
      <c r="B29459" s="217" t="s">
        <v>206</v>
      </c>
      <c r="C29459" s="218">
        <v>1.4373</v>
      </c>
    </row>
    <row r="29460" spans="1:3" ht="15" customHeight="1" x14ac:dyDescent="0.25">
      <c r="A29460" s="216">
        <v>45664</v>
      </c>
      <c r="B29460" s="217" t="s">
        <v>206</v>
      </c>
      <c r="C29460" s="218">
        <v>1.4519</v>
      </c>
    </row>
    <row r="29461" spans="1:3" ht="15" customHeight="1" x14ac:dyDescent="0.25">
      <c r="A29461" s="216">
        <v>45665</v>
      </c>
      <c r="B29461" s="217" t="s">
        <v>206</v>
      </c>
      <c r="C29461" s="218">
        <v>1.4662999999999999</v>
      </c>
    </row>
    <row r="29462" spans="1:3" ht="15" customHeight="1" x14ac:dyDescent="0.25">
      <c r="A29462" s="216">
        <v>45666</v>
      </c>
      <c r="B29462" s="217" t="s">
        <v>206</v>
      </c>
      <c r="C29462" s="218">
        <v>1.4807999999999999</v>
      </c>
    </row>
    <row r="29463" spans="1:3" ht="15" customHeight="1" x14ac:dyDescent="0.25">
      <c r="A29463" s="216">
        <v>45667</v>
      </c>
      <c r="B29463" s="217" t="s">
        <v>206</v>
      </c>
      <c r="C29463" s="218">
        <v>1.5242</v>
      </c>
    </row>
    <row r="29464" spans="1:3" ht="15" customHeight="1" x14ac:dyDescent="0.25">
      <c r="A29464" s="216">
        <v>45670</v>
      </c>
      <c r="B29464" s="217" t="s">
        <v>206</v>
      </c>
      <c r="C29464" s="218">
        <v>1.5387</v>
      </c>
    </row>
    <row r="29465" spans="1:3" ht="15" customHeight="1" x14ac:dyDescent="0.25">
      <c r="A29465" s="216">
        <v>45671</v>
      </c>
      <c r="B29465" s="217" t="s">
        <v>206</v>
      </c>
      <c r="C29465" s="218">
        <v>1.5531999999999999</v>
      </c>
    </row>
    <row r="29466" spans="1:3" ht="15" customHeight="1" x14ac:dyDescent="0.25">
      <c r="A29466" s="216">
        <v>45672</v>
      </c>
      <c r="B29466" s="217" t="s">
        <v>206</v>
      </c>
      <c r="C29466" s="218">
        <v>1.5678000000000001</v>
      </c>
    </row>
    <row r="29467" spans="1:3" ht="15" customHeight="1" x14ac:dyDescent="0.25">
      <c r="A29467" s="216">
        <v>45673</v>
      </c>
      <c r="B29467" s="217" t="s">
        <v>206</v>
      </c>
      <c r="C29467" s="218">
        <v>1.5822000000000001</v>
      </c>
    </row>
    <row r="29468" spans="1:3" ht="15" customHeight="1" x14ac:dyDescent="0.25">
      <c r="A29468" s="216">
        <v>45674</v>
      </c>
      <c r="B29468" s="217" t="s">
        <v>206</v>
      </c>
      <c r="C29468" s="218">
        <v>1.6256999999999999</v>
      </c>
    </row>
    <row r="29469" spans="1:3" ht="15" customHeight="1" x14ac:dyDescent="0.25">
      <c r="A29469" s="216">
        <v>45677</v>
      </c>
      <c r="B29469" s="217" t="s">
        <v>206</v>
      </c>
      <c r="C29469" s="218">
        <v>1.6402000000000001</v>
      </c>
    </row>
    <row r="29470" spans="1:3" ht="15" customHeight="1" x14ac:dyDescent="0.25">
      <c r="A29470" s="216">
        <v>45678</v>
      </c>
      <c r="B29470" s="217" t="s">
        <v>206</v>
      </c>
      <c r="C29470" s="218">
        <v>1.6547000000000001</v>
      </c>
    </row>
    <row r="29471" spans="1:3" ht="15" customHeight="1" x14ac:dyDescent="0.25">
      <c r="A29471" s="216">
        <v>45679</v>
      </c>
      <c r="B29471" s="217" t="s">
        <v>206</v>
      </c>
      <c r="C29471" s="218">
        <v>1.6692</v>
      </c>
    </row>
    <row r="29472" spans="1:3" ht="15" customHeight="1" x14ac:dyDescent="0.25">
      <c r="A29472" s="216">
        <v>45680</v>
      </c>
      <c r="B29472" s="217" t="s">
        <v>206</v>
      </c>
      <c r="C29472" s="218">
        <v>1.6836</v>
      </c>
    </row>
    <row r="29473" spans="1:3" ht="15" customHeight="1" x14ac:dyDescent="0.25">
      <c r="A29473" s="216">
        <v>45681</v>
      </c>
      <c r="B29473" s="217" t="s">
        <v>206</v>
      </c>
      <c r="C29473" s="218">
        <v>1.7269000000000001</v>
      </c>
    </row>
    <row r="29474" spans="1:3" ht="15" customHeight="1" x14ac:dyDescent="0.25">
      <c r="A29474" s="216">
        <v>45684</v>
      </c>
      <c r="B29474" s="217" t="s">
        <v>206</v>
      </c>
      <c r="C29474" s="218">
        <v>1.7413000000000001</v>
      </c>
    </row>
    <row r="29475" spans="1:3" ht="15" customHeight="1" x14ac:dyDescent="0.25">
      <c r="A29475" s="216">
        <v>45685</v>
      </c>
      <c r="B29475" s="217" t="s">
        <v>206</v>
      </c>
      <c r="C29475" s="218">
        <v>1.7557</v>
      </c>
    </row>
    <row r="29476" spans="1:3" ht="15" customHeight="1" x14ac:dyDescent="0.25">
      <c r="A29476" s="216">
        <v>45686</v>
      </c>
      <c r="B29476" s="217" t="s">
        <v>206</v>
      </c>
      <c r="C29476" s="218">
        <v>1.7702</v>
      </c>
    </row>
    <row r="29477" spans="1:3" ht="15" customHeight="1" x14ac:dyDescent="0.25">
      <c r="A29477" s="216">
        <v>45687</v>
      </c>
      <c r="B29477" s="217" t="s">
        <v>206</v>
      </c>
      <c r="C29477" s="218">
        <v>1.7846</v>
      </c>
    </row>
    <row r="29478" spans="1:3" ht="15" customHeight="1" x14ac:dyDescent="0.25">
      <c r="A29478" s="216">
        <v>45688</v>
      </c>
      <c r="B29478" s="217" t="s">
        <v>206</v>
      </c>
      <c r="C29478" s="218">
        <v>1.8279000000000001</v>
      </c>
    </row>
    <row r="29479" spans="1:3" ht="15" customHeight="1" x14ac:dyDescent="0.25">
      <c r="A29479" s="216">
        <v>45691</v>
      </c>
      <c r="B29479" s="217" t="s">
        <v>206</v>
      </c>
      <c r="C29479" s="218">
        <v>1.8423</v>
      </c>
    </row>
    <row r="29480" spans="1:3" ht="15" customHeight="1" x14ac:dyDescent="0.25">
      <c r="A29480" s="216">
        <v>45692</v>
      </c>
      <c r="B29480" s="217" t="s">
        <v>206</v>
      </c>
      <c r="C29480" s="218">
        <v>1.8567</v>
      </c>
    </row>
    <row r="29481" spans="1:3" ht="15" customHeight="1" x14ac:dyDescent="0.25">
      <c r="A29481" s="216">
        <v>45693</v>
      </c>
      <c r="B29481" s="217" t="s">
        <v>206</v>
      </c>
      <c r="C29481" s="218">
        <v>1.8711</v>
      </c>
    </row>
    <row r="29482" spans="1:3" ht="15" customHeight="1" x14ac:dyDescent="0.25">
      <c r="A29482" s="216">
        <v>45694</v>
      </c>
      <c r="B29482" s="217" t="s">
        <v>206</v>
      </c>
      <c r="C29482" s="218">
        <v>1.8852</v>
      </c>
    </row>
    <row r="29483" spans="1:3" ht="15" customHeight="1" x14ac:dyDescent="0.25">
      <c r="A29483" s="216">
        <v>45695</v>
      </c>
      <c r="B29483" s="217" t="s">
        <v>206</v>
      </c>
      <c r="C29483" s="218">
        <v>1.9273</v>
      </c>
    </row>
    <row r="29484" spans="1:3" ht="15" customHeight="1" x14ac:dyDescent="0.25">
      <c r="A29484" s="216">
        <v>45698</v>
      </c>
      <c r="B29484" s="217" t="s">
        <v>206</v>
      </c>
      <c r="C29484" s="218">
        <v>1.9414</v>
      </c>
    </row>
    <row r="29485" spans="1:3" ht="15" customHeight="1" x14ac:dyDescent="0.25">
      <c r="A29485" s="216">
        <v>45699</v>
      </c>
      <c r="B29485" s="217" t="s">
        <v>206</v>
      </c>
      <c r="C29485" s="218">
        <v>1.9555</v>
      </c>
    </row>
    <row r="29486" spans="1:3" ht="15" customHeight="1" x14ac:dyDescent="0.25">
      <c r="A29486" s="216">
        <v>45700</v>
      </c>
      <c r="B29486" s="217" t="s">
        <v>206</v>
      </c>
      <c r="C29486" s="218">
        <v>1.9695</v>
      </c>
    </row>
    <row r="29487" spans="1:3" ht="15" customHeight="1" x14ac:dyDescent="0.25">
      <c r="A29487" s="216">
        <v>45701</v>
      </c>
      <c r="B29487" s="217" t="s">
        <v>206</v>
      </c>
      <c r="C29487" s="218">
        <v>1.9835</v>
      </c>
    </row>
    <row r="29488" spans="1:3" ht="15" customHeight="1" x14ac:dyDescent="0.25">
      <c r="A29488" s="216">
        <v>45702</v>
      </c>
      <c r="B29488" s="217" t="s">
        <v>206</v>
      </c>
      <c r="C29488" s="218">
        <v>2.0253999999999999</v>
      </c>
    </row>
    <row r="29489" spans="1:3" ht="15" customHeight="1" x14ac:dyDescent="0.25">
      <c r="A29489" s="216">
        <v>45705</v>
      </c>
      <c r="B29489" s="217" t="s">
        <v>206</v>
      </c>
      <c r="C29489" s="218">
        <v>2.0394000000000001</v>
      </c>
    </row>
    <row r="29490" spans="1:3" ht="15" customHeight="1" x14ac:dyDescent="0.25">
      <c r="A29490" s="216">
        <v>45706</v>
      </c>
      <c r="B29490" s="217" t="s">
        <v>206</v>
      </c>
      <c r="C29490" s="218">
        <v>2.0533000000000001</v>
      </c>
    </row>
    <row r="29491" spans="1:3" ht="15" customHeight="1" x14ac:dyDescent="0.25">
      <c r="A29491" s="216">
        <v>45707</v>
      </c>
      <c r="B29491" s="217" t="s">
        <v>206</v>
      </c>
      <c r="C29491" s="218">
        <v>2.0672999999999999</v>
      </c>
    </row>
    <row r="29492" spans="1:3" ht="15" customHeight="1" x14ac:dyDescent="0.25">
      <c r="A29492" s="216">
        <v>45708</v>
      </c>
      <c r="B29492" s="217" t="s">
        <v>206</v>
      </c>
      <c r="C29492" s="218">
        <v>2.0811999999999999</v>
      </c>
    </row>
    <row r="29493" spans="1:3" ht="15" customHeight="1" x14ac:dyDescent="0.25">
      <c r="A29493" s="216">
        <v>45709</v>
      </c>
      <c r="B29493" s="217" t="s">
        <v>206</v>
      </c>
      <c r="C29493" s="218">
        <v>2.1227999999999998</v>
      </c>
    </row>
    <row r="29494" spans="1:3" ht="15" customHeight="1" x14ac:dyDescent="0.25">
      <c r="A29494" s="216">
        <v>45712</v>
      </c>
      <c r="B29494" s="217" t="s">
        <v>206</v>
      </c>
      <c r="C29494" s="218">
        <v>2.1366999999999998</v>
      </c>
    </row>
    <row r="29495" spans="1:3" ht="15" customHeight="1" x14ac:dyDescent="0.25">
      <c r="A29495" s="216">
        <v>45713</v>
      </c>
      <c r="B29495" s="217" t="s">
        <v>206</v>
      </c>
      <c r="C29495" s="218">
        <v>2.1505000000000001</v>
      </c>
    </row>
    <row r="29496" spans="1:3" ht="15" customHeight="1" x14ac:dyDescent="0.25">
      <c r="A29496" s="216">
        <v>45714</v>
      </c>
      <c r="B29496" s="217" t="s">
        <v>206</v>
      </c>
      <c r="C29496" s="218">
        <v>2.1644000000000001</v>
      </c>
    </row>
    <row r="29497" spans="1:3" ht="15" customHeight="1" x14ac:dyDescent="0.25">
      <c r="A29497" s="216">
        <v>45715</v>
      </c>
      <c r="B29497" s="217" t="s">
        <v>206</v>
      </c>
      <c r="C29497" s="218">
        <v>2.1783000000000001</v>
      </c>
    </row>
    <row r="29498" spans="1:3" ht="15" customHeight="1" x14ac:dyDescent="0.25">
      <c r="A29498" s="216">
        <v>45716</v>
      </c>
      <c r="B29498" s="217" t="s">
        <v>206</v>
      </c>
      <c r="C29498" s="218">
        <v>2.2199</v>
      </c>
    </row>
    <row r="29499" spans="1:3" ht="15" customHeight="1" x14ac:dyDescent="0.25">
      <c r="A29499" s="216">
        <v>45719</v>
      </c>
      <c r="B29499" s="217" t="s">
        <v>206</v>
      </c>
      <c r="C29499" s="218">
        <v>2.2338</v>
      </c>
    </row>
    <row r="29500" spans="1:3" ht="15" customHeight="1" x14ac:dyDescent="0.25">
      <c r="A29500" s="216">
        <v>45720</v>
      </c>
      <c r="B29500" s="217" t="s">
        <v>206</v>
      </c>
      <c r="C29500" s="218">
        <v>2.2477999999999998</v>
      </c>
    </row>
    <row r="29501" spans="1:3" ht="15" customHeight="1" x14ac:dyDescent="0.25">
      <c r="A29501" s="216">
        <v>45721</v>
      </c>
      <c r="B29501" s="217" t="s">
        <v>206</v>
      </c>
      <c r="C29501" s="218">
        <v>2.2616000000000001</v>
      </c>
    </row>
    <row r="29502" spans="1:3" ht="15" customHeight="1" x14ac:dyDescent="0.25">
      <c r="A29502" s="216">
        <v>45722</v>
      </c>
      <c r="B29502" s="217" t="s">
        <v>206</v>
      </c>
      <c r="C29502" s="218">
        <v>2.2755000000000001</v>
      </c>
    </row>
    <row r="29503" spans="1:3" ht="15" customHeight="1" x14ac:dyDescent="0.25">
      <c r="A29503" s="216">
        <v>45723</v>
      </c>
      <c r="B29503" s="217" t="s">
        <v>206</v>
      </c>
      <c r="C29503" s="218">
        <v>2.3170999999999999</v>
      </c>
    </row>
    <row r="29504" spans="1:3" ht="15" customHeight="1" x14ac:dyDescent="0.25">
      <c r="A29504" s="216">
        <v>45726</v>
      </c>
      <c r="B29504" s="217" t="s">
        <v>206</v>
      </c>
      <c r="C29504" s="218">
        <v>2.3308</v>
      </c>
    </row>
    <row r="29505" spans="1:3" ht="15" customHeight="1" x14ac:dyDescent="0.25">
      <c r="A29505" s="216">
        <v>45727</v>
      </c>
      <c r="B29505" s="217" t="s">
        <v>206</v>
      </c>
      <c r="C29505" s="218">
        <v>2.3445999999999998</v>
      </c>
    </row>
    <row r="29506" spans="1:3" ht="15" customHeight="1" x14ac:dyDescent="0.25">
      <c r="A29506" s="216">
        <v>45728</v>
      </c>
      <c r="B29506" s="217" t="s">
        <v>206</v>
      </c>
      <c r="C29506" s="218">
        <v>2.3586</v>
      </c>
    </row>
    <row r="29507" spans="1:3" ht="15" customHeight="1" x14ac:dyDescent="0.25">
      <c r="A29507" s="216">
        <v>45729</v>
      </c>
      <c r="B29507" s="217" t="s">
        <v>206</v>
      </c>
      <c r="C29507" s="218">
        <v>2.3725000000000001</v>
      </c>
    </row>
    <row r="29508" spans="1:3" ht="15" customHeight="1" x14ac:dyDescent="0.25">
      <c r="A29508" s="216">
        <v>45730</v>
      </c>
      <c r="B29508" s="217" t="s">
        <v>206</v>
      </c>
      <c r="C29508" s="218">
        <v>2.4140999999999999</v>
      </c>
    </row>
    <row r="29509" spans="1:3" ht="15" customHeight="1" x14ac:dyDescent="0.25">
      <c r="A29509" s="216">
        <v>45733</v>
      </c>
      <c r="B29509" s="217" t="s">
        <v>206</v>
      </c>
      <c r="C29509" s="218">
        <v>2.4279999999999999</v>
      </c>
    </row>
    <row r="29510" spans="1:3" ht="15" customHeight="1" x14ac:dyDescent="0.25">
      <c r="A29510" s="216">
        <v>45734</v>
      </c>
      <c r="B29510" s="217" t="s">
        <v>206</v>
      </c>
      <c r="C29510" s="218">
        <v>2.4419</v>
      </c>
    </row>
    <row r="29511" spans="1:3" ht="15" customHeight="1" x14ac:dyDescent="0.25">
      <c r="A29511" s="216">
        <v>45735</v>
      </c>
      <c r="B29511" s="217" t="s">
        <v>206</v>
      </c>
      <c r="C29511" s="218">
        <v>2.4558</v>
      </c>
    </row>
    <row r="29512" spans="1:3" ht="15" customHeight="1" x14ac:dyDescent="0.25">
      <c r="A29512" s="216">
        <v>45736</v>
      </c>
      <c r="B29512" s="217" t="s">
        <v>206</v>
      </c>
      <c r="C29512" s="218">
        <v>2.4695999999999998</v>
      </c>
    </row>
    <row r="29513" spans="1:3" ht="15" customHeight="1" x14ac:dyDescent="0.25">
      <c r="A29513" s="216">
        <v>45737</v>
      </c>
      <c r="B29513" s="217" t="s">
        <v>206</v>
      </c>
      <c r="C29513" s="218">
        <v>2.5112999999999999</v>
      </c>
    </row>
    <row r="29514" spans="1:3" ht="15" customHeight="1" x14ac:dyDescent="0.25">
      <c r="A29514" s="216">
        <v>45740</v>
      </c>
      <c r="B29514" s="217" t="s">
        <v>206</v>
      </c>
      <c r="C29514" s="218">
        <v>2.5251999999999999</v>
      </c>
    </row>
    <row r="29515" spans="1:3" ht="15" customHeight="1" x14ac:dyDescent="0.25">
      <c r="A29515" s="216">
        <v>45741</v>
      </c>
      <c r="B29515" s="217" t="s">
        <v>206</v>
      </c>
      <c r="C29515" s="218">
        <v>2.5390000000000001</v>
      </c>
    </row>
    <row r="29516" spans="1:3" ht="15" customHeight="1" x14ac:dyDescent="0.25">
      <c r="A29516" s="216">
        <v>45742</v>
      </c>
      <c r="B29516" s="217" t="s">
        <v>206</v>
      </c>
      <c r="C29516" s="218">
        <v>2.5529000000000002</v>
      </c>
    </row>
    <row r="29517" spans="1:3" ht="15" customHeight="1" x14ac:dyDescent="0.25">
      <c r="A29517" s="216">
        <v>45743</v>
      </c>
      <c r="B29517" s="217" t="s">
        <v>206</v>
      </c>
      <c r="C29517" s="218">
        <v>2.5668000000000002</v>
      </c>
    </row>
    <row r="29518" spans="1:3" ht="15" customHeight="1" x14ac:dyDescent="0.25">
      <c r="A29518" s="216">
        <v>45744</v>
      </c>
      <c r="B29518" s="217" t="s">
        <v>206</v>
      </c>
      <c r="C29518" s="218">
        <v>2.6084000000000001</v>
      </c>
    </row>
    <row r="29519" spans="1:3" ht="15" customHeight="1" x14ac:dyDescent="0.25">
      <c r="A29519" s="216">
        <v>45747</v>
      </c>
      <c r="B29519" s="217" t="s">
        <v>206</v>
      </c>
      <c r="C29519" s="218">
        <v>2.6223000000000001</v>
      </c>
    </row>
    <row r="29520" spans="1:3" ht="15" customHeight="1" x14ac:dyDescent="0.25">
      <c r="A29520" s="216">
        <v>45748</v>
      </c>
      <c r="B29520" s="217" t="s">
        <v>206</v>
      </c>
      <c r="C29520" s="218">
        <v>2.6362000000000001</v>
      </c>
    </row>
    <row r="29521" spans="1:3" ht="15" customHeight="1" x14ac:dyDescent="0.25">
      <c r="A29521" s="216">
        <v>45749</v>
      </c>
      <c r="B29521" s="217" t="s">
        <v>206</v>
      </c>
      <c r="C29521" s="218">
        <v>2.65</v>
      </c>
    </row>
    <row r="29522" spans="1:3" ht="15" customHeight="1" x14ac:dyDescent="0.25">
      <c r="A29522" s="216">
        <v>45750</v>
      </c>
      <c r="B29522" s="217" t="s">
        <v>206</v>
      </c>
      <c r="C29522" s="218">
        <v>2.6638999999999999</v>
      </c>
    </row>
    <row r="29523" spans="1:3" ht="15" customHeight="1" x14ac:dyDescent="0.25">
      <c r="A29523" s="216">
        <v>45751</v>
      </c>
      <c r="B29523" s="217" t="s">
        <v>206</v>
      </c>
      <c r="C29523" s="218">
        <v>2.7052999999999998</v>
      </c>
    </row>
    <row r="29524" spans="1:3" ht="15" customHeight="1" x14ac:dyDescent="0.25">
      <c r="A29524" s="216">
        <v>45754</v>
      </c>
      <c r="B29524" s="217" t="s">
        <v>206</v>
      </c>
      <c r="C29524" s="218">
        <v>2.7191000000000001</v>
      </c>
    </row>
    <row r="29525" spans="1:3" ht="15" customHeight="1" x14ac:dyDescent="0.25">
      <c r="A29525" s="216">
        <v>45755</v>
      </c>
      <c r="B29525" s="217" t="s">
        <v>206</v>
      </c>
      <c r="C29525" s="218">
        <v>2.7330000000000001</v>
      </c>
    </row>
    <row r="29526" spans="1:3" ht="15" customHeight="1" x14ac:dyDescent="0.25">
      <c r="A29526" s="216">
        <v>45756</v>
      </c>
      <c r="B29526" s="217" t="s">
        <v>206</v>
      </c>
      <c r="C29526" s="218">
        <v>2.7467999999999999</v>
      </c>
    </row>
    <row r="29527" spans="1:3" ht="15" customHeight="1" x14ac:dyDescent="0.25">
      <c r="A29527" s="216">
        <v>45757</v>
      </c>
      <c r="B29527" s="217" t="s">
        <v>206</v>
      </c>
      <c r="C29527" s="218">
        <v>2.7606999999999999</v>
      </c>
    </row>
    <row r="29528" spans="1:3" ht="15" customHeight="1" x14ac:dyDescent="0.25">
      <c r="A29528" s="216">
        <v>45758</v>
      </c>
      <c r="B29528" s="217" t="s">
        <v>206</v>
      </c>
      <c r="C29528" s="218">
        <v>2.8018999999999998</v>
      </c>
    </row>
    <row r="29529" spans="1:3" ht="15" customHeight="1" x14ac:dyDescent="0.25">
      <c r="A29529" s="216">
        <v>45761</v>
      </c>
      <c r="B29529" s="217" t="s">
        <v>206</v>
      </c>
      <c r="C29529" s="218">
        <v>2.8157000000000001</v>
      </c>
    </row>
    <row r="29530" spans="1:3" ht="15" customHeight="1" x14ac:dyDescent="0.25">
      <c r="A29530" s="216">
        <v>45762</v>
      </c>
      <c r="B29530" s="217" t="s">
        <v>206</v>
      </c>
      <c r="C29530" s="218">
        <v>2.8294999999999999</v>
      </c>
    </row>
    <row r="29531" spans="1:3" ht="15" customHeight="1" x14ac:dyDescent="0.25">
      <c r="A29531" s="216">
        <v>45763</v>
      </c>
      <c r="B29531" s="217" t="s">
        <v>206</v>
      </c>
      <c r="C29531" s="218">
        <v>2.8433000000000002</v>
      </c>
    </row>
    <row r="29532" spans="1:3" ht="15" customHeight="1" x14ac:dyDescent="0.25">
      <c r="A29532" s="216">
        <v>45764</v>
      </c>
      <c r="B29532" s="217" t="s">
        <v>206</v>
      </c>
      <c r="C29532" s="218">
        <v>2.9123999999999999</v>
      </c>
    </row>
    <row r="29533" spans="1:3" ht="15" customHeight="1" x14ac:dyDescent="0.25">
      <c r="A29533" s="216">
        <v>45769</v>
      </c>
      <c r="B29533" s="217" t="s">
        <v>206</v>
      </c>
      <c r="C29533" s="218">
        <v>2.9262000000000001</v>
      </c>
    </row>
    <row r="29534" spans="1:3" ht="15" customHeight="1" x14ac:dyDescent="0.25">
      <c r="A29534" s="216">
        <v>45770</v>
      </c>
      <c r="B29534" s="217" t="s">
        <v>206</v>
      </c>
      <c r="C29534" s="218">
        <v>2.94</v>
      </c>
    </row>
    <row r="29535" spans="1:3" ht="15" customHeight="1" x14ac:dyDescent="0.25">
      <c r="A29535" s="216">
        <v>45771</v>
      </c>
      <c r="B29535" s="217" t="s">
        <v>206</v>
      </c>
      <c r="C29535" s="218">
        <v>2.9537</v>
      </c>
    </row>
    <row r="29536" spans="1:3" ht="15" customHeight="1" x14ac:dyDescent="0.25">
      <c r="A29536" s="216">
        <v>45772</v>
      </c>
      <c r="B29536" s="217" t="s">
        <v>206</v>
      </c>
      <c r="C29536" s="218">
        <v>2.9950000000000001</v>
      </c>
    </row>
    <row r="29537" spans="1:3" ht="15" customHeight="1" x14ac:dyDescent="0.25">
      <c r="A29537" s="216">
        <v>45775</v>
      </c>
      <c r="B29537" s="217" t="s">
        <v>206</v>
      </c>
      <c r="C29537" s="218">
        <v>3.0089000000000001</v>
      </c>
    </row>
    <row r="29538" spans="1:3" ht="15" customHeight="1" x14ac:dyDescent="0.25">
      <c r="A29538" s="216">
        <v>45776</v>
      </c>
      <c r="B29538" s="217" t="s">
        <v>206</v>
      </c>
      <c r="C29538" s="218">
        <v>3.0226999999999999</v>
      </c>
    </row>
    <row r="29539" spans="1:3" ht="15" customHeight="1" x14ac:dyDescent="0.25">
      <c r="A29539" s="216">
        <v>45777</v>
      </c>
      <c r="B29539" s="217" t="s">
        <v>206</v>
      </c>
      <c r="C29539" s="218">
        <v>3.0366</v>
      </c>
    </row>
    <row r="29540" spans="1:3" ht="15" customHeight="1" x14ac:dyDescent="0.25">
      <c r="A29540" s="216">
        <v>45778</v>
      </c>
      <c r="B29540" s="217" t="s">
        <v>206</v>
      </c>
      <c r="C29540" s="218">
        <v>3.0503999999999998</v>
      </c>
    </row>
    <row r="29541" spans="1:3" ht="15" customHeight="1" x14ac:dyDescent="0.25">
      <c r="A29541" s="216">
        <v>45779</v>
      </c>
      <c r="B29541" s="217" t="s">
        <v>206</v>
      </c>
      <c r="C29541" s="218">
        <v>3.1055999999999999</v>
      </c>
    </row>
    <row r="29542" spans="1:3" ht="15" customHeight="1" x14ac:dyDescent="0.25">
      <c r="A29542" s="216">
        <v>45783</v>
      </c>
      <c r="B29542" s="217" t="s">
        <v>206</v>
      </c>
      <c r="C29542" s="218">
        <v>3.1194000000000002</v>
      </c>
    </row>
    <row r="29543" spans="1:3" ht="15" customHeight="1" x14ac:dyDescent="0.25">
      <c r="A29543" s="216">
        <v>45784</v>
      </c>
      <c r="B29543" s="217" t="s">
        <v>206</v>
      </c>
      <c r="C29543" s="218">
        <v>3.1332</v>
      </c>
    </row>
    <row r="29544" spans="1:3" ht="15" customHeight="1" x14ac:dyDescent="0.25">
      <c r="A29544" s="216">
        <v>45785</v>
      </c>
      <c r="B29544" s="217" t="s">
        <v>206</v>
      </c>
      <c r="C29544" s="218">
        <v>3.1465999999999998</v>
      </c>
    </row>
    <row r="29545" spans="1:3" ht="15" customHeight="1" x14ac:dyDescent="0.25">
      <c r="A29545" s="216">
        <v>45786</v>
      </c>
      <c r="B29545" s="217" t="s">
        <v>206</v>
      </c>
      <c r="C29545" s="218">
        <v>3.1871</v>
      </c>
    </row>
    <row r="29546" spans="1:3" ht="15" customHeight="1" x14ac:dyDescent="0.25">
      <c r="A29546" s="216">
        <v>45789</v>
      </c>
      <c r="B29546" s="217" t="s">
        <v>206</v>
      </c>
      <c r="C29546" s="218">
        <v>3.2004999999999999</v>
      </c>
    </row>
    <row r="29547" spans="1:3" ht="15" customHeight="1" x14ac:dyDescent="0.25">
      <c r="A29547" s="216">
        <v>45790</v>
      </c>
      <c r="B29547" s="217" t="s">
        <v>206</v>
      </c>
      <c r="C29547" s="218">
        <v>3.214</v>
      </c>
    </row>
    <row r="29548" spans="1:3" ht="15" customHeight="1" x14ac:dyDescent="0.25">
      <c r="A29548" s="216">
        <v>45791</v>
      </c>
      <c r="B29548" s="217" t="s">
        <v>206</v>
      </c>
      <c r="C29548" s="218">
        <v>3.2275</v>
      </c>
    </row>
    <row r="29549" spans="1:3" ht="15" customHeight="1" x14ac:dyDescent="0.25">
      <c r="A29549" s="216">
        <v>45792</v>
      </c>
      <c r="B29549" s="217" t="s">
        <v>206</v>
      </c>
      <c r="C29549" s="218">
        <v>3.2408000000000001</v>
      </c>
    </row>
    <row r="29550" spans="1:3" ht="15" customHeight="1" x14ac:dyDescent="0.25">
      <c r="A29550" s="216">
        <v>45793</v>
      </c>
      <c r="B29550" s="217" t="s">
        <v>206</v>
      </c>
      <c r="C29550" s="218">
        <v>3.2808999999999999</v>
      </c>
    </row>
    <row r="29551" spans="1:3" ht="15" customHeight="1" x14ac:dyDescent="0.25">
      <c r="A29551" s="216">
        <v>45796</v>
      </c>
      <c r="B29551" s="217" t="s">
        <v>206</v>
      </c>
      <c r="C29551" s="218">
        <v>3.2942999999999998</v>
      </c>
    </row>
    <row r="29552" spans="1:3" ht="15" customHeight="1" x14ac:dyDescent="0.25">
      <c r="A29552" s="216">
        <v>45797</v>
      </c>
      <c r="B29552" s="217" t="s">
        <v>206</v>
      </c>
      <c r="C29552" s="218">
        <v>3.3077000000000001</v>
      </c>
    </row>
    <row r="29553" spans="1:3" ht="15" customHeight="1" x14ac:dyDescent="0.25">
      <c r="A29553" s="216">
        <v>45798</v>
      </c>
      <c r="B29553" s="217" t="s">
        <v>206</v>
      </c>
      <c r="C29553" s="218">
        <v>3.3210999999999999</v>
      </c>
    </row>
    <row r="29554" spans="1:3" ht="15" customHeight="1" x14ac:dyDescent="0.25">
      <c r="A29554" s="216">
        <v>45799</v>
      </c>
      <c r="B29554" s="217" t="s">
        <v>206</v>
      </c>
      <c r="C29554" s="218">
        <v>3.3344999999999998</v>
      </c>
    </row>
    <row r="29555" spans="1:3" ht="15" customHeight="1" x14ac:dyDescent="0.25">
      <c r="A29555" s="216">
        <v>45800</v>
      </c>
      <c r="B29555" s="217" t="s">
        <v>206</v>
      </c>
      <c r="C29555" s="218">
        <v>3.3879999999999999</v>
      </c>
    </row>
    <row r="29556" spans="1:3" ht="15" customHeight="1" x14ac:dyDescent="0.25">
      <c r="A29556" s="216">
        <v>45804</v>
      </c>
      <c r="B29556" s="217" t="s">
        <v>206</v>
      </c>
      <c r="C29556" s="218">
        <v>3.4013</v>
      </c>
    </row>
    <row r="29557" spans="1:3" ht="15" customHeight="1" x14ac:dyDescent="0.25">
      <c r="A29557" s="216">
        <v>45805</v>
      </c>
      <c r="B29557" s="217" t="s">
        <v>206</v>
      </c>
      <c r="C29557" s="218">
        <v>3.4146000000000001</v>
      </c>
    </row>
    <row r="29558" spans="1:3" ht="15" customHeight="1" x14ac:dyDescent="0.25">
      <c r="A29558" s="216">
        <v>45806</v>
      </c>
      <c r="B29558" s="217" t="s">
        <v>206</v>
      </c>
      <c r="C29558" s="218">
        <v>3.4279000000000002</v>
      </c>
    </row>
    <row r="29559" spans="1:3" ht="15" customHeight="1" x14ac:dyDescent="0.25">
      <c r="A29559" s="216">
        <v>45807</v>
      </c>
      <c r="B29559" s="217" t="s">
        <v>206</v>
      </c>
      <c r="C29559" s="218">
        <v>3.4681000000000002</v>
      </c>
    </row>
    <row r="29560" spans="1:3" ht="15" customHeight="1" x14ac:dyDescent="0.25">
      <c r="A29560" s="216">
        <v>45810</v>
      </c>
      <c r="B29560" s="217" t="s">
        <v>206</v>
      </c>
      <c r="C29560" s="218">
        <v>3.4813999999999998</v>
      </c>
    </row>
    <row r="29561" spans="1:3" ht="15" customHeight="1" x14ac:dyDescent="0.25">
      <c r="A29561" s="216">
        <v>45811</v>
      </c>
      <c r="B29561" s="217" t="s">
        <v>206</v>
      </c>
      <c r="C29561" s="218">
        <v>3.4948000000000001</v>
      </c>
    </row>
    <row r="29562" spans="1:3" ht="15" customHeight="1" x14ac:dyDescent="0.25">
      <c r="A29562" s="216">
        <v>45812</v>
      </c>
      <c r="B29562" s="217" t="s">
        <v>206</v>
      </c>
      <c r="C29562" s="218">
        <v>3.5082</v>
      </c>
    </row>
    <row r="29563" spans="1:3" ht="15" customHeight="1" x14ac:dyDescent="0.25">
      <c r="A29563" s="216">
        <v>45813</v>
      </c>
      <c r="B29563" s="217" t="s">
        <v>206</v>
      </c>
      <c r="C29563" s="218">
        <v>3.5215000000000001</v>
      </c>
    </row>
    <row r="29564" spans="1:3" ht="15" customHeight="1" x14ac:dyDescent="0.25">
      <c r="A29564" s="216">
        <v>45814</v>
      </c>
      <c r="B29564" s="217" t="s">
        <v>206</v>
      </c>
      <c r="C29564" s="218">
        <v>3.5617999999999999</v>
      </c>
    </row>
    <row r="29565" spans="1:3" ht="15" customHeight="1" x14ac:dyDescent="0.25">
      <c r="A29565" s="216">
        <v>45817</v>
      </c>
      <c r="B29565" s="217" t="s">
        <v>206</v>
      </c>
      <c r="C29565" s="218">
        <v>3.5752999999999999</v>
      </c>
    </row>
    <row r="29566" spans="1:3" ht="15" customHeight="1" x14ac:dyDescent="0.25">
      <c r="A29566" s="216">
        <v>45818</v>
      </c>
      <c r="B29566" s="217" t="s">
        <v>206</v>
      </c>
      <c r="C29566" s="218">
        <v>3.5886999999999998</v>
      </c>
    </row>
    <row r="29567" spans="1:3" ht="15" customHeight="1" x14ac:dyDescent="0.25">
      <c r="A29567" s="216">
        <v>45819</v>
      </c>
      <c r="B29567" s="217" t="s">
        <v>206</v>
      </c>
      <c r="C29567" s="218">
        <v>3.6021000000000001</v>
      </c>
    </row>
    <row r="29568" spans="1:3" ht="15" customHeight="1" x14ac:dyDescent="0.25">
      <c r="A29568" s="216">
        <v>45820</v>
      </c>
      <c r="B29568" s="217" t="s">
        <v>206</v>
      </c>
      <c r="C29568" s="218">
        <v>3.6154999999999999</v>
      </c>
    </row>
    <row r="29569" spans="1:3" ht="15" customHeight="1" x14ac:dyDescent="0.25">
      <c r="A29569" s="216">
        <v>45821</v>
      </c>
      <c r="B29569" s="217" t="s">
        <v>206</v>
      </c>
      <c r="C29569" s="218">
        <v>3.6556000000000002</v>
      </c>
    </row>
    <row r="29570" spans="1:3" ht="15" customHeight="1" x14ac:dyDescent="0.25">
      <c r="A29570" s="216">
        <v>45824</v>
      </c>
      <c r="B29570" s="217" t="s">
        <v>206</v>
      </c>
      <c r="C29570" s="218">
        <v>3.669</v>
      </c>
    </row>
    <row r="29571" spans="1:3" ht="15" customHeight="1" x14ac:dyDescent="0.25">
      <c r="A29571" s="216">
        <v>45825</v>
      </c>
      <c r="B29571" s="217" t="s">
        <v>206</v>
      </c>
      <c r="C29571" s="218">
        <v>3.6823999999999999</v>
      </c>
    </row>
    <row r="29572" spans="1:3" ht="15" customHeight="1" x14ac:dyDescent="0.25">
      <c r="A29572" s="216">
        <v>45826</v>
      </c>
      <c r="B29572" s="217" t="s">
        <v>206</v>
      </c>
      <c r="C29572" s="218">
        <v>3.6958000000000002</v>
      </c>
    </row>
    <row r="29573" spans="1:3" ht="15" customHeight="1" x14ac:dyDescent="0.25">
      <c r="A29573" s="216">
        <v>45827</v>
      </c>
      <c r="B29573" s="217" t="s">
        <v>206</v>
      </c>
      <c r="C29573" s="218">
        <v>3.7092000000000001</v>
      </c>
    </row>
    <row r="29574" spans="1:3" ht="15" customHeight="1" x14ac:dyDescent="0.25">
      <c r="A29574" s="216">
        <v>45828</v>
      </c>
      <c r="B29574" s="217" t="s">
        <v>206</v>
      </c>
      <c r="C29574" s="218">
        <v>3.7494000000000001</v>
      </c>
    </row>
    <row r="29575" spans="1:3" ht="15" customHeight="1" x14ac:dyDescent="0.25">
      <c r="A29575" s="216">
        <v>45831</v>
      </c>
      <c r="B29575" s="217" t="s">
        <v>206</v>
      </c>
      <c r="C29575" s="218">
        <v>3.7627999999999999</v>
      </c>
    </row>
    <row r="29576" spans="1:3" ht="15" customHeight="1" x14ac:dyDescent="0.25">
      <c r="A29576" s="216">
        <v>45832</v>
      </c>
      <c r="B29576" s="217" t="s">
        <v>206</v>
      </c>
      <c r="C29576" s="218">
        <v>3.7761999999999998</v>
      </c>
    </row>
    <row r="29577" spans="1:3" ht="15" customHeight="1" x14ac:dyDescent="0.25">
      <c r="A29577" s="216">
        <v>45833</v>
      </c>
      <c r="B29577" s="217" t="s">
        <v>206</v>
      </c>
      <c r="C29577" s="218">
        <v>3.7896000000000001</v>
      </c>
    </row>
    <row r="29578" spans="1:3" ht="15" customHeight="1" x14ac:dyDescent="0.25">
      <c r="A29578" s="216">
        <v>45834</v>
      </c>
      <c r="B29578" s="217" t="s">
        <v>206</v>
      </c>
      <c r="C29578" s="218">
        <v>3.8029999999999999</v>
      </c>
    </row>
    <row r="29579" spans="1:3" ht="15" customHeight="1" x14ac:dyDescent="0.25">
      <c r="A29579" s="216">
        <v>45835</v>
      </c>
      <c r="B29579" s="217" t="s">
        <v>206</v>
      </c>
      <c r="C29579" s="218">
        <v>3.8433000000000002</v>
      </c>
    </row>
    <row r="29580" spans="1:3" ht="15" customHeight="1" x14ac:dyDescent="0.25">
      <c r="A29580" s="216">
        <v>45838</v>
      </c>
      <c r="B29580" s="217" t="s">
        <v>206</v>
      </c>
      <c r="C29580" s="218">
        <v>3.8567999999999998</v>
      </c>
    </row>
    <row r="29581" spans="1:3" ht="15" customHeight="1" x14ac:dyDescent="0.25">
      <c r="A29581" s="216">
        <v>45839</v>
      </c>
      <c r="B29581" s="217" t="s">
        <v>206</v>
      </c>
      <c r="C29581" s="218">
        <v>3.8702000000000001</v>
      </c>
    </row>
    <row r="29582" spans="1:3" ht="15" customHeight="1" x14ac:dyDescent="0.25">
      <c r="A29582" s="216">
        <v>45840</v>
      </c>
      <c r="B29582" s="217" t="s">
        <v>206</v>
      </c>
      <c r="C29582" s="218">
        <v>3.8835000000000002</v>
      </c>
    </row>
    <row r="29583" spans="1:3" ht="15" customHeight="1" x14ac:dyDescent="0.25">
      <c r="A29583" s="216">
        <v>45841</v>
      </c>
      <c r="B29583" s="217" t="s">
        <v>206</v>
      </c>
      <c r="C29583" s="218">
        <v>3.8969</v>
      </c>
    </row>
    <row r="29584" spans="1:3" ht="15" customHeight="1" x14ac:dyDescent="0.25">
      <c r="A29584" s="216">
        <v>45842</v>
      </c>
      <c r="B29584" s="217" t="s">
        <v>206</v>
      </c>
      <c r="C29584" s="218">
        <v>3.9371</v>
      </c>
    </row>
    <row r="29585" spans="1:3" ht="15" customHeight="1" x14ac:dyDescent="0.25">
      <c r="A29585" s="216">
        <v>45845</v>
      </c>
      <c r="B29585" s="217" t="s">
        <v>206</v>
      </c>
      <c r="C29585" s="218">
        <v>3.9504000000000001</v>
      </c>
    </row>
    <row r="29586" spans="1:3" ht="15" customHeight="1" x14ac:dyDescent="0.25">
      <c r="A29586" s="216">
        <v>45846</v>
      </c>
      <c r="B29586" s="217" t="s">
        <v>206</v>
      </c>
      <c r="C29586" s="218">
        <v>3.9636999999999998</v>
      </c>
    </row>
    <row r="29587" spans="1:3" ht="15" customHeight="1" x14ac:dyDescent="0.25">
      <c r="A29587" s="216">
        <v>45847</v>
      </c>
      <c r="B29587" s="217" t="s">
        <v>206</v>
      </c>
      <c r="C29587" s="218">
        <v>3.9771000000000001</v>
      </c>
    </row>
    <row r="29588" spans="1:3" ht="15" customHeight="1" x14ac:dyDescent="0.25">
      <c r="A29588" s="216">
        <v>45848</v>
      </c>
      <c r="B29588" s="217" t="s">
        <v>206</v>
      </c>
      <c r="C29588" s="218">
        <v>3.9904999999999999</v>
      </c>
    </row>
    <row r="29589" spans="1:3" ht="15" customHeight="1" x14ac:dyDescent="0.25">
      <c r="A29589" s="216">
        <v>45849</v>
      </c>
      <c r="B29589" s="217" t="s">
        <v>206</v>
      </c>
      <c r="C29589" s="218">
        <v>4.0305</v>
      </c>
    </row>
    <row r="29590" spans="1:3" ht="15" customHeight="1" x14ac:dyDescent="0.25">
      <c r="A29590" s="216">
        <v>45852</v>
      </c>
      <c r="B29590" s="217" t="s">
        <v>206</v>
      </c>
      <c r="C29590" s="218">
        <v>4.0438999999999998</v>
      </c>
    </row>
    <row r="29591" spans="1:3" ht="15" customHeight="1" x14ac:dyDescent="0.25">
      <c r="A29591" s="216">
        <v>45853</v>
      </c>
      <c r="B29591" s="217" t="s">
        <v>206</v>
      </c>
      <c r="C29591" s="218">
        <v>4.0571999999999999</v>
      </c>
    </row>
    <row r="29592" spans="1:3" ht="15" customHeight="1" x14ac:dyDescent="0.25">
      <c r="A29592" s="216">
        <v>45854</v>
      </c>
      <c r="B29592" s="217" t="s">
        <v>206</v>
      </c>
      <c r="C29592" s="218">
        <v>4.0705</v>
      </c>
    </row>
    <row r="29593" spans="1:3" ht="15" customHeight="1" x14ac:dyDescent="0.25">
      <c r="A29593" s="216">
        <v>45855</v>
      </c>
      <c r="B29593" s="217" t="s">
        <v>206</v>
      </c>
      <c r="C29593" s="218">
        <v>4.0838000000000001</v>
      </c>
    </row>
    <row r="29594" spans="1:3" ht="15" customHeight="1" x14ac:dyDescent="0.25">
      <c r="A29594" s="216">
        <v>45856</v>
      </c>
      <c r="B29594" s="217" t="s">
        <v>206</v>
      </c>
      <c r="C29594" s="218">
        <v>4.1237000000000004</v>
      </c>
    </row>
    <row r="29595" spans="1:3" ht="15" customHeight="1" x14ac:dyDescent="0.25">
      <c r="A29595" s="216">
        <v>45859</v>
      </c>
      <c r="B29595" s="217" t="s">
        <v>206</v>
      </c>
      <c r="C29595" s="218">
        <v>4.1369999999999996</v>
      </c>
    </row>
    <row r="29596" spans="1:3" ht="15" customHeight="1" x14ac:dyDescent="0.25">
      <c r="A29596" s="216">
        <v>45860</v>
      </c>
      <c r="B29596" s="217" t="s">
        <v>206</v>
      </c>
      <c r="C29596" s="218">
        <v>4.1502999999999997</v>
      </c>
    </row>
    <row r="29597" spans="1:3" ht="15" customHeight="1" x14ac:dyDescent="0.25">
      <c r="A29597" s="216">
        <v>45861</v>
      </c>
      <c r="B29597" s="217" t="s">
        <v>206</v>
      </c>
      <c r="C29597" s="218">
        <v>4.1635999999999997</v>
      </c>
    </row>
    <row r="29598" spans="1:3" ht="15" customHeight="1" x14ac:dyDescent="0.25">
      <c r="A29598" s="216">
        <v>45862</v>
      </c>
      <c r="B29598" s="217" t="s">
        <v>206</v>
      </c>
      <c r="C29598" s="218">
        <v>4.1768999999999998</v>
      </c>
    </row>
    <row r="29599" spans="1:3" ht="15" customHeight="1" x14ac:dyDescent="0.25">
      <c r="A29599" s="216">
        <v>45863</v>
      </c>
      <c r="B29599" s="217" t="s">
        <v>206</v>
      </c>
      <c r="C29599" s="218">
        <v>4.2167000000000003</v>
      </c>
    </row>
    <row r="29600" spans="1:3" ht="15" customHeight="1" x14ac:dyDescent="0.25">
      <c r="A29600" s="216">
        <v>45866</v>
      </c>
      <c r="B29600" s="217" t="s">
        <v>206</v>
      </c>
      <c r="C29600" s="218">
        <v>4.2298999999999998</v>
      </c>
    </row>
    <row r="29601" spans="1:3" ht="15" customHeight="1" x14ac:dyDescent="0.25">
      <c r="A29601" s="216">
        <v>45867</v>
      </c>
      <c r="B29601" s="217" t="s">
        <v>206</v>
      </c>
      <c r="C29601" s="218">
        <v>4.2431999999999999</v>
      </c>
    </row>
    <row r="29602" spans="1:3" ht="15" customHeight="1" x14ac:dyDescent="0.25">
      <c r="A29602" s="216">
        <v>45868</v>
      </c>
      <c r="B29602" s="217" t="s">
        <v>206</v>
      </c>
      <c r="C29602" s="218">
        <v>4.2565</v>
      </c>
    </row>
    <row r="29603" spans="1:3" ht="15" customHeight="1" x14ac:dyDescent="0.25">
      <c r="A29603" s="216">
        <v>45869</v>
      </c>
      <c r="B29603" s="217" t="s">
        <v>206</v>
      </c>
      <c r="C29603" s="218">
        <v>4.2698</v>
      </c>
    </row>
    <row r="29604" spans="1:3" ht="15" customHeight="1" x14ac:dyDescent="0.25">
      <c r="A29604" s="216">
        <v>45870</v>
      </c>
      <c r="B29604" s="217" t="s">
        <v>206</v>
      </c>
      <c r="C29604" s="218">
        <v>4.3098000000000001</v>
      </c>
    </row>
    <row r="29605" spans="1:3" ht="15" customHeight="1" x14ac:dyDescent="0.25">
      <c r="A29605" s="216">
        <v>45873</v>
      </c>
      <c r="B29605" s="217" t="s">
        <v>206</v>
      </c>
      <c r="C29605" s="218">
        <v>4.3230000000000004</v>
      </c>
    </row>
    <row r="29606" spans="1:3" ht="15" customHeight="1" x14ac:dyDescent="0.25">
      <c r="A29606" s="216">
        <v>45874</v>
      </c>
      <c r="B29606" s="217" t="s">
        <v>206</v>
      </c>
      <c r="C29606" s="218">
        <v>4.3361999999999998</v>
      </c>
    </row>
    <row r="29607" spans="1:3" ht="15" customHeight="1" x14ac:dyDescent="0.25">
      <c r="A29607" s="216">
        <v>45875</v>
      </c>
      <c r="B29607" s="217" t="s">
        <v>206</v>
      </c>
      <c r="C29607" s="218">
        <v>4.3494000000000002</v>
      </c>
    </row>
    <row r="29608" spans="1:3" ht="15" customHeight="1" x14ac:dyDescent="0.25">
      <c r="A29608" s="216">
        <v>45876</v>
      </c>
      <c r="B29608" s="217" t="s">
        <v>206</v>
      </c>
      <c r="C29608" s="218">
        <v>4.3623000000000003</v>
      </c>
    </row>
    <row r="29609" spans="1:3" ht="15" customHeight="1" x14ac:dyDescent="0.25">
      <c r="A29609" s="216">
        <v>45877</v>
      </c>
      <c r="B29609" s="217" t="s">
        <v>206</v>
      </c>
      <c r="C29609" s="218">
        <v>4.4006999999999996</v>
      </c>
    </row>
    <row r="29610" spans="1:3" ht="15" customHeight="1" x14ac:dyDescent="0.25">
      <c r="A29610" s="216">
        <v>45880</v>
      </c>
      <c r="B29610" s="217" t="s">
        <v>206</v>
      </c>
      <c r="C29610" s="218">
        <v>4.4135</v>
      </c>
    </row>
    <row r="29611" spans="1:3" ht="15" customHeight="1" x14ac:dyDescent="0.25">
      <c r="A29611" s="216">
        <v>45881</v>
      </c>
      <c r="B29611" s="217" t="s">
        <v>206</v>
      </c>
      <c r="C29611" s="218">
        <v>4.4263000000000003</v>
      </c>
    </row>
    <row r="29612" spans="1:3" ht="15" customHeight="1" x14ac:dyDescent="0.25">
      <c r="A29612" s="216">
        <v>45882</v>
      </c>
      <c r="B29612" s="217" t="s">
        <v>206</v>
      </c>
      <c r="C29612" s="218">
        <v>4.4390999999999998</v>
      </c>
    </row>
    <row r="29613" spans="1:3" ht="15" customHeight="1" x14ac:dyDescent="0.25">
      <c r="A29613" s="216">
        <v>45883</v>
      </c>
      <c r="B29613" s="217" t="s">
        <v>206</v>
      </c>
      <c r="C29613" s="218">
        <v>4.4519000000000002</v>
      </c>
    </row>
    <row r="29614" spans="1:3" ht="15" customHeight="1" x14ac:dyDescent="0.25">
      <c r="A29614" s="216">
        <v>45884</v>
      </c>
      <c r="B29614" s="217" t="s">
        <v>206</v>
      </c>
      <c r="C29614" s="218">
        <v>4.4901999999999997</v>
      </c>
    </row>
    <row r="29615" spans="1:3" ht="15" customHeight="1" x14ac:dyDescent="0.25">
      <c r="A29615" s="216">
        <v>45887</v>
      </c>
      <c r="B29615" s="217" t="s">
        <v>206</v>
      </c>
      <c r="C29615" s="218">
        <v>4.5029000000000003</v>
      </c>
    </row>
    <row r="29616" spans="1:3" ht="15" customHeight="1" x14ac:dyDescent="0.25">
      <c r="A29616" s="216">
        <v>45888</v>
      </c>
      <c r="B29616" s="217" t="s">
        <v>206</v>
      </c>
      <c r="C29616" s="218">
        <v>4.5156999999999998</v>
      </c>
    </row>
    <row r="29617" spans="1:3" ht="15" customHeight="1" x14ac:dyDescent="0.25">
      <c r="A29617" s="216">
        <v>45889</v>
      </c>
      <c r="B29617" s="217" t="s">
        <v>206</v>
      </c>
      <c r="C29617" s="218">
        <v>4.5284000000000004</v>
      </c>
    </row>
    <row r="29618" spans="1:3" ht="15" customHeight="1" x14ac:dyDescent="0.25">
      <c r="A29618" s="216">
        <v>45890</v>
      </c>
      <c r="B29618" s="217" t="s">
        <v>206</v>
      </c>
      <c r="C29618" s="218">
        <v>4.5411999999999999</v>
      </c>
    </row>
    <row r="29619" spans="1:3" ht="15" customHeight="1" x14ac:dyDescent="0.25">
      <c r="A29619" s="216">
        <v>45891</v>
      </c>
      <c r="B29619" s="217" t="s">
        <v>206</v>
      </c>
      <c r="C29619" s="218">
        <v>4.5922999999999998</v>
      </c>
    </row>
    <row r="29620" spans="1:3" ht="15" customHeight="1" x14ac:dyDescent="0.25">
      <c r="A29620" s="216">
        <v>45895</v>
      </c>
      <c r="B29620" s="217" t="s">
        <v>206</v>
      </c>
      <c r="C29620" s="218">
        <v>4.6050000000000004</v>
      </c>
    </row>
    <row r="29621" spans="1:3" ht="15" customHeight="1" x14ac:dyDescent="0.25">
      <c r="A29621" s="216">
        <v>45896</v>
      </c>
      <c r="B29621" s="217" t="s">
        <v>206</v>
      </c>
      <c r="C29621" s="218">
        <v>4.6177999999999999</v>
      </c>
    </row>
    <row r="29622" spans="1:3" ht="15" customHeight="1" x14ac:dyDescent="0.25">
      <c r="A29622" s="216">
        <v>45897</v>
      </c>
      <c r="B29622" s="217" t="s">
        <v>206</v>
      </c>
      <c r="C29622" s="218">
        <v>4.6306000000000003</v>
      </c>
    </row>
    <row r="29623" spans="1:3" ht="15" customHeight="1" x14ac:dyDescent="0.25">
      <c r="A29623" s="216">
        <v>45898</v>
      </c>
      <c r="B29623" s="217" t="s">
        <v>206</v>
      </c>
      <c r="C29623" s="218">
        <v>4.6689999999999996</v>
      </c>
    </row>
    <row r="29624" spans="1:3" ht="15" customHeight="1" x14ac:dyDescent="0.25">
      <c r="A29624" s="216">
        <v>45901</v>
      </c>
      <c r="B29624" s="217" t="s">
        <v>206</v>
      </c>
      <c r="C29624" s="218">
        <v>4.6818</v>
      </c>
    </row>
    <row r="29625" spans="1:3" ht="15" customHeight="1" x14ac:dyDescent="0.25">
      <c r="A29625" s="216">
        <v>45604</v>
      </c>
      <c r="B29625" s="217" t="s">
        <v>228</v>
      </c>
      <c r="C29625" s="218">
        <v>3.9300000000000002E-2</v>
      </c>
    </row>
    <row r="29626" spans="1:3" ht="15" customHeight="1" x14ac:dyDescent="0.25">
      <c r="A29626" s="216">
        <v>45607</v>
      </c>
      <c r="B29626" s="217" t="s">
        <v>228</v>
      </c>
      <c r="C29626" s="218">
        <v>5.2499999999999998E-2</v>
      </c>
    </row>
    <row r="29627" spans="1:3" ht="15" customHeight="1" x14ac:dyDescent="0.25">
      <c r="A29627" s="216">
        <v>45608</v>
      </c>
      <c r="B29627" s="217" t="s">
        <v>228</v>
      </c>
      <c r="C29627" s="218">
        <v>6.5600000000000006E-2</v>
      </c>
    </row>
    <row r="29628" spans="1:3" ht="15" customHeight="1" x14ac:dyDescent="0.25">
      <c r="A29628" s="216">
        <v>45609</v>
      </c>
      <c r="B29628" s="217" t="s">
        <v>228</v>
      </c>
      <c r="C29628" s="218">
        <v>7.8799999999999995E-2</v>
      </c>
    </row>
    <row r="29629" spans="1:3" ht="15" customHeight="1" x14ac:dyDescent="0.25">
      <c r="A29629" s="216">
        <v>45610</v>
      </c>
      <c r="B29629" s="217" t="s">
        <v>228</v>
      </c>
      <c r="C29629" s="218">
        <v>9.1899999999999996E-2</v>
      </c>
    </row>
    <row r="29630" spans="1:3" ht="15" customHeight="1" x14ac:dyDescent="0.25">
      <c r="A29630" s="216">
        <v>45611</v>
      </c>
      <c r="B29630" s="217" t="s">
        <v>228</v>
      </c>
      <c r="C29630" s="218">
        <v>0.1313</v>
      </c>
    </row>
    <row r="29631" spans="1:3" ht="15" customHeight="1" x14ac:dyDescent="0.25">
      <c r="A29631" s="216">
        <v>45614</v>
      </c>
      <c r="B29631" s="217" t="s">
        <v>228</v>
      </c>
      <c r="C29631" s="218">
        <v>0.1444</v>
      </c>
    </row>
    <row r="29632" spans="1:3" ht="15" customHeight="1" x14ac:dyDescent="0.25">
      <c r="A29632" s="216">
        <v>45615</v>
      </c>
      <c r="B29632" s="217" t="s">
        <v>228</v>
      </c>
      <c r="C29632" s="218">
        <v>0.15759999999999999</v>
      </c>
    </row>
    <row r="29633" spans="1:3" ht="15" customHeight="1" x14ac:dyDescent="0.25">
      <c r="A29633" s="216">
        <v>45616</v>
      </c>
      <c r="B29633" s="217" t="s">
        <v>228</v>
      </c>
      <c r="C29633" s="218">
        <v>0.17069999999999999</v>
      </c>
    </row>
    <row r="29634" spans="1:3" ht="15" customHeight="1" x14ac:dyDescent="0.25">
      <c r="A29634" s="216">
        <v>45617</v>
      </c>
      <c r="B29634" s="217" t="s">
        <v>228</v>
      </c>
      <c r="C29634" s="218">
        <v>0.18379999999999999</v>
      </c>
    </row>
    <row r="29635" spans="1:3" ht="15" customHeight="1" x14ac:dyDescent="0.25">
      <c r="A29635" s="216">
        <v>45618</v>
      </c>
      <c r="B29635" s="217" t="s">
        <v>228</v>
      </c>
      <c r="C29635" s="218">
        <v>0.22309999999999999</v>
      </c>
    </row>
    <row r="29636" spans="1:3" ht="15" customHeight="1" x14ac:dyDescent="0.25">
      <c r="A29636" s="216">
        <v>45621</v>
      </c>
      <c r="B29636" s="217" t="s">
        <v>228</v>
      </c>
      <c r="C29636" s="218">
        <v>0.23619999999999999</v>
      </c>
    </row>
    <row r="29637" spans="1:3" ht="15" customHeight="1" x14ac:dyDescent="0.25">
      <c r="A29637" s="216">
        <v>45622</v>
      </c>
      <c r="B29637" s="217" t="s">
        <v>228</v>
      </c>
      <c r="C29637" s="218">
        <v>0.24929999999999999</v>
      </c>
    </row>
    <row r="29638" spans="1:3" ht="15" customHeight="1" x14ac:dyDescent="0.25">
      <c r="A29638" s="216">
        <v>45623</v>
      </c>
      <c r="B29638" s="217" t="s">
        <v>228</v>
      </c>
      <c r="C29638" s="218">
        <v>0.26240000000000002</v>
      </c>
    </row>
    <row r="29639" spans="1:3" ht="15" customHeight="1" x14ac:dyDescent="0.25">
      <c r="A29639" s="216">
        <v>45624</v>
      </c>
      <c r="B29639" s="217" t="s">
        <v>228</v>
      </c>
      <c r="C29639" s="218">
        <v>0.27560000000000001</v>
      </c>
    </row>
    <row r="29640" spans="1:3" ht="15" customHeight="1" x14ac:dyDescent="0.25">
      <c r="A29640" s="216">
        <v>45625</v>
      </c>
      <c r="B29640" s="217" t="s">
        <v>228</v>
      </c>
      <c r="C29640" s="218">
        <v>0.31490000000000001</v>
      </c>
    </row>
    <row r="29641" spans="1:3" ht="15" customHeight="1" x14ac:dyDescent="0.25">
      <c r="A29641" s="216">
        <v>45628</v>
      </c>
      <c r="B29641" s="217" t="s">
        <v>228</v>
      </c>
      <c r="C29641" s="218">
        <v>0.32800000000000001</v>
      </c>
    </row>
    <row r="29642" spans="1:3" ht="15" customHeight="1" x14ac:dyDescent="0.25">
      <c r="A29642" s="216">
        <v>45629</v>
      </c>
      <c r="B29642" s="217" t="s">
        <v>228</v>
      </c>
      <c r="C29642" s="218">
        <v>0.34110000000000001</v>
      </c>
    </row>
    <row r="29643" spans="1:3" ht="15" customHeight="1" x14ac:dyDescent="0.25">
      <c r="A29643" s="216">
        <v>45630</v>
      </c>
      <c r="B29643" s="217" t="s">
        <v>228</v>
      </c>
      <c r="C29643" s="218">
        <v>0.35420000000000001</v>
      </c>
    </row>
    <row r="29644" spans="1:3" ht="15" customHeight="1" x14ac:dyDescent="0.25">
      <c r="A29644" s="216">
        <v>45631</v>
      </c>
      <c r="B29644" s="217" t="s">
        <v>228</v>
      </c>
      <c r="C29644" s="218">
        <v>0.36730000000000002</v>
      </c>
    </row>
    <row r="29645" spans="1:3" ht="15" customHeight="1" x14ac:dyDescent="0.25">
      <c r="A29645" s="216">
        <v>45632</v>
      </c>
      <c r="B29645" s="217" t="s">
        <v>228</v>
      </c>
      <c r="C29645" s="218">
        <v>0.40639999999999998</v>
      </c>
    </row>
    <row r="29646" spans="1:3" ht="15" customHeight="1" x14ac:dyDescent="0.25">
      <c r="A29646" s="216">
        <v>45635</v>
      </c>
      <c r="B29646" s="217" t="s">
        <v>228</v>
      </c>
      <c r="C29646" s="218">
        <v>0.41949999999999998</v>
      </c>
    </row>
    <row r="29647" spans="1:3" ht="15" customHeight="1" x14ac:dyDescent="0.25">
      <c r="A29647" s="216">
        <v>45636</v>
      </c>
      <c r="B29647" s="217" t="s">
        <v>228</v>
      </c>
      <c r="C29647" s="218">
        <v>0.43259999999999998</v>
      </c>
    </row>
    <row r="29648" spans="1:3" ht="15" customHeight="1" x14ac:dyDescent="0.25">
      <c r="A29648" s="216">
        <v>45637</v>
      </c>
      <c r="B29648" s="217" t="s">
        <v>228</v>
      </c>
      <c r="C29648" s="218">
        <v>0.44569999999999999</v>
      </c>
    </row>
    <row r="29649" spans="1:3" ht="15" customHeight="1" x14ac:dyDescent="0.25">
      <c r="A29649" s="216">
        <v>45638</v>
      </c>
      <c r="B29649" s="217" t="s">
        <v>228</v>
      </c>
      <c r="C29649" s="218">
        <v>0.4587</v>
      </c>
    </row>
    <row r="29650" spans="1:3" ht="15" customHeight="1" x14ac:dyDescent="0.25">
      <c r="A29650" s="216">
        <v>45639</v>
      </c>
      <c r="B29650" s="217" t="s">
        <v>228</v>
      </c>
      <c r="C29650" s="218">
        <v>0.49790000000000001</v>
      </c>
    </row>
    <row r="29651" spans="1:3" ht="15" customHeight="1" x14ac:dyDescent="0.25">
      <c r="A29651" s="216">
        <v>45642</v>
      </c>
      <c r="B29651" s="217" t="s">
        <v>228</v>
      </c>
      <c r="C29651" s="218">
        <v>0.51100000000000001</v>
      </c>
    </row>
    <row r="29652" spans="1:3" ht="15" customHeight="1" x14ac:dyDescent="0.25">
      <c r="A29652" s="216">
        <v>45643</v>
      </c>
      <c r="B29652" s="217" t="s">
        <v>228</v>
      </c>
      <c r="C29652" s="218">
        <v>0.52410000000000001</v>
      </c>
    </row>
    <row r="29653" spans="1:3" ht="15" customHeight="1" x14ac:dyDescent="0.25">
      <c r="A29653" s="216">
        <v>45644</v>
      </c>
      <c r="B29653" s="217" t="s">
        <v>228</v>
      </c>
      <c r="C29653" s="218">
        <v>0</v>
      </c>
    </row>
    <row r="29654" spans="1:3" ht="15" customHeight="1" x14ac:dyDescent="0.25">
      <c r="A29654" s="216">
        <v>45645</v>
      </c>
      <c r="B29654" s="217" t="s">
        <v>228</v>
      </c>
      <c r="C29654" s="218">
        <v>0</v>
      </c>
    </row>
    <row r="29655" spans="1:3" ht="15" customHeight="1" x14ac:dyDescent="0.25">
      <c r="A29655" s="216">
        <v>45646</v>
      </c>
      <c r="B29655" s="217" t="s">
        <v>228</v>
      </c>
      <c r="C29655" s="218">
        <v>0</v>
      </c>
    </row>
    <row r="29656" spans="1:3" ht="15" customHeight="1" x14ac:dyDescent="0.25">
      <c r="A29656" s="216">
        <v>45649</v>
      </c>
      <c r="B29656" s="217" t="s">
        <v>228</v>
      </c>
      <c r="C29656" s="218">
        <v>0</v>
      </c>
    </row>
    <row r="29657" spans="1:3" ht="15" customHeight="1" x14ac:dyDescent="0.25">
      <c r="A29657" s="216">
        <v>45650</v>
      </c>
      <c r="B29657" s="217" t="s">
        <v>228</v>
      </c>
      <c r="C29657" s="218">
        <v>0</v>
      </c>
    </row>
    <row r="29658" spans="1:3" ht="15" customHeight="1" x14ac:dyDescent="0.25">
      <c r="A29658" s="216">
        <v>45651</v>
      </c>
      <c r="B29658" s="217" t="s">
        <v>228</v>
      </c>
      <c r="C29658" s="218">
        <v>0</v>
      </c>
    </row>
    <row r="29659" spans="1:3" ht="15" customHeight="1" x14ac:dyDescent="0.25">
      <c r="A29659" s="216">
        <v>45652</v>
      </c>
      <c r="B29659" s="217" t="s">
        <v>228</v>
      </c>
      <c r="C29659" s="218">
        <v>0</v>
      </c>
    </row>
    <row r="29660" spans="1:3" ht="15" customHeight="1" x14ac:dyDescent="0.25">
      <c r="A29660" s="216">
        <v>45653</v>
      </c>
      <c r="B29660" s="217" t="s">
        <v>228</v>
      </c>
      <c r="C29660" s="218">
        <v>0</v>
      </c>
    </row>
    <row r="29661" spans="1:3" ht="15" customHeight="1" x14ac:dyDescent="0.25">
      <c r="A29661" s="216">
        <v>45656</v>
      </c>
      <c r="B29661" s="217" t="s">
        <v>228</v>
      </c>
      <c r="C29661" s="218">
        <v>0</v>
      </c>
    </row>
    <row r="29662" spans="1:3" ht="15" customHeight="1" x14ac:dyDescent="0.25">
      <c r="A29662" s="216">
        <v>45657</v>
      </c>
      <c r="B29662" s="217" t="s">
        <v>228</v>
      </c>
      <c r="C29662" s="218">
        <v>0</v>
      </c>
    </row>
    <row r="29663" spans="1:3" ht="15" customHeight="1" x14ac:dyDescent="0.25">
      <c r="A29663" s="216">
        <v>45659</v>
      </c>
      <c r="B29663" s="217" t="s">
        <v>228</v>
      </c>
      <c r="C29663" s="218">
        <v>0</v>
      </c>
    </row>
    <row r="29664" spans="1:3" ht="15" customHeight="1" x14ac:dyDescent="0.25">
      <c r="A29664" s="216">
        <v>45660</v>
      </c>
      <c r="B29664" s="217" t="s">
        <v>228</v>
      </c>
      <c r="C29664" s="218">
        <v>0</v>
      </c>
    </row>
    <row r="29665" spans="1:3" ht="15" customHeight="1" x14ac:dyDescent="0.25">
      <c r="A29665" s="216">
        <v>45663</v>
      </c>
      <c r="B29665" s="217" t="s">
        <v>228</v>
      </c>
      <c r="C29665" s="218">
        <v>0</v>
      </c>
    </row>
    <row r="29666" spans="1:3" ht="15" customHeight="1" x14ac:dyDescent="0.25">
      <c r="A29666" s="216">
        <v>45664</v>
      </c>
      <c r="B29666" s="217" t="s">
        <v>228</v>
      </c>
      <c r="C29666" s="218">
        <v>0</v>
      </c>
    </row>
    <row r="29667" spans="1:3" ht="15" customHeight="1" x14ac:dyDescent="0.25">
      <c r="A29667" s="216">
        <v>45665</v>
      </c>
      <c r="B29667" s="217" t="s">
        <v>228</v>
      </c>
      <c r="C29667" s="218">
        <v>0</v>
      </c>
    </row>
    <row r="29668" spans="1:3" ht="15" customHeight="1" x14ac:dyDescent="0.25">
      <c r="A29668" s="216">
        <v>45666</v>
      </c>
      <c r="B29668" s="217" t="s">
        <v>228</v>
      </c>
      <c r="C29668" s="218">
        <v>0</v>
      </c>
    </row>
    <row r="29669" spans="1:3" ht="15" customHeight="1" x14ac:dyDescent="0.25">
      <c r="A29669" s="216">
        <v>45667</v>
      </c>
      <c r="B29669" s="217" t="s">
        <v>228</v>
      </c>
      <c r="C29669" s="218">
        <v>0</v>
      </c>
    </row>
    <row r="29670" spans="1:3" ht="15" customHeight="1" x14ac:dyDescent="0.25">
      <c r="A29670" s="216">
        <v>45670</v>
      </c>
      <c r="B29670" s="217" t="s">
        <v>228</v>
      </c>
      <c r="C29670" s="218">
        <v>0</v>
      </c>
    </row>
    <row r="29671" spans="1:3" ht="15" customHeight="1" x14ac:dyDescent="0.25">
      <c r="A29671" s="216">
        <v>45671</v>
      </c>
      <c r="B29671" s="217" t="s">
        <v>228</v>
      </c>
      <c r="C29671" s="218">
        <v>0</v>
      </c>
    </row>
    <row r="29672" spans="1:3" ht="15" customHeight="1" x14ac:dyDescent="0.25">
      <c r="A29672" s="216">
        <v>45672</v>
      </c>
      <c r="B29672" s="217" t="s">
        <v>228</v>
      </c>
      <c r="C29672" s="218">
        <v>0</v>
      </c>
    </row>
    <row r="29673" spans="1:3" ht="15" customHeight="1" x14ac:dyDescent="0.25">
      <c r="A29673" s="216">
        <v>45673</v>
      </c>
      <c r="B29673" s="217" t="s">
        <v>228</v>
      </c>
      <c r="C29673" s="218">
        <v>0</v>
      </c>
    </row>
    <row r="29674" spans="1:3" ht="15" customHeight="1" x14ac:dyDescent="0.25">
      <c r="A29674" s="216">
        <v>45674</v>
      </c>
      <c r="B29674" s="217" t="s">
        <v>228</v>
      </c>
      <c r="C29674" s="218">
        <v>0</v>
      </c>
    </row>
    <row r="29675" spans="1:3" ht="15" customHeight="1" x14ac:dyDescent="0.25">
      <c r="A29675" s="216">
        <v>45677</v>
      </c>
      <c r="B29675" s="217" t="s">
        <v>228</v>
      </c>
      <c r="C29675" s="218">
        <v>1.2699999999999999E-2</v>
      </c>
    </row>
    <row r="29676" spans="1:3" ht="15" customHeight="1" x14ac:dyDescent="0.25">
      <c r="A29676" s="216">
        <v>45678</v>
      </c>
      <c r="B29676" s="217" t="s">
        <v>228</v>
      </c>
      <c r="C29676" s="218">
        <v>2.5700000000000001E-2</v>
      </c>
    </row>
    <row r="29677" spans="1:3" ht="15" customHeight="1" x14ac:dyDescent="0.25">
      <c r="A29677" s="216">
        <v>45679</v>
      </c>
      <c r="B29677" s="217" t="s">
        <v>228</v>
      </c>
      <c r="C29677" s="218">
        <v>3.8699999999999998E-2</v>
      </c>
    </row>
    <row r="29678" spans="1:3" ht="15" customHeight="1" x14ac:dyDescent="0.25">
      <c r="A29678" s="216">
        <v>45680</v>
      </c>
      <c r="B29678" s="217" t="s">
        <v>228</v>
      </c>
      <c r="C29678" s="218">
        <v>5.1700000000000003E-2</v>
      </c>
    </row>
    <row r="29679" spans="1:3" ht="15" customHeight="1" x14ac:dyDescent="0.25">
      <c r="A29679" s="216">
        <v>45681</v>
      </c>
      <c r="B29679" s="217" t="s">
        <v>228</v>
      </c>
      <c r="C29679" s="218">
        <v>9.06E-2</v>
      </c>
    </row>
    <row r="29680" spans="1:3" ht="15" customHeight="1" x14ac:dyDescent="0.25">
      <c r="A29680" s="216">
        <v>45684</v>
      </c>
      <c r="B29680" s="217" t="s">
        <v>228</v>
      </c>
      <c r="C29680" s="218">
        <v>0.1036</v>
      </c>
    </row>
    <row r="29681" spans="1:3" ht="15" customHeight="1" x14ac:dyDescent="0.25">
      <c r="A29681" s="216">
        <v>45685</v>
      </c>
      <c r="B29681" s="217" t="s">
        <v>228</v>
      </c>
      <c r="C29681" s="218">
        <v>0.1166</v>
      </c>
    </row>
    <row r="29682" spans="1:3" ht="15" customHeight="1" x14ac:dyDescent="0.25">
      <c r="A29682" s="216">
        <v>45686</v>
      </c>
      <c r="B29682" s="217" t="s">
        <v>228</v>
      </c>
      <c r="C29682" s="218">
        <v>0.12959999999999999</v>
      </c>
    </row>
    <row r="29683" spans="1:3" ht="15" customHeight="1" x14ac:dyDescent="0.25">
      <c r="A29683" s="216">
        <v>45687</v>
      </c>
      <c r="B29683" s="217" t="s">
        <v>228</v>
      </c>
      <c r="C29683" s="218">
        <v>0.1426</v>
      </c>
    </row>
    <row r="29684" spans="1:3" ht="15" customHeight="1" x14ac:dyDescent="0.25">
      <c r="A29684" s="216">
        <v>45688</v>
      </c>
      <c r="B29684" s="217" t="s">
        <v>228</v>
      </c>
      <c r="C29684" s="218">
        <v>0.18149999999999999</v>
      </c>
    </row>
    <row r="29685" spans="1:3" ht="15" customHeight="1" x14ac:dyDescent="0.25">
      <c r="A29685" s="216">
        <v>45691</v>
      </c>
      <c r="B29685" s="217" t="s">
        <v>228</v>
      </c>
      <c r="C29685" s="218">
        <v>0.19439999999999999</v>
      </c>
    </row>
    <row r="29686" spans="1:3" ht="15" customHeight="1" x14ac:dyDescent="0.25">
      <c r="A29686" s="216">
        <v>45692</v>
      </c>
      <c r="B29686" s="217" t="s">
        <v>228</v>
      </c>
      <c r="C29686" s="218">
        <v>0.2074</v>
      </c>
    </row>
    <row r="29687" spans="1:3" ht="15" customHeight="1" x14ac:dyDescent="0.25">
      <c r="A29687" s="216">
        <v>45693</v>
      </c>
      <c r="B29687" s="217" t="s">
        <v>228</v>
      </c>
      <c r="C29687" s="218">
        <v>0.2203</v>
      </c>
    </row>
    <row r="29688" spans="1:3" ht="15" customHeight="1" x14ac:dyDescent="0.25">
      <c r="A29688" s="216">
        <v>45694</v>
      </c>
      <c r="B29688" s="217" t="s">
        <v>228</v>
      </c>
      <c r="C29688" s="218">
        <v>0.23300000000000001</v>
      </c>
    </row>
    <row r="29689" spans="1:3" ht="15" customHeight="1" x14ac:dyDescent="0.25">
      <c r="A29689" s="216">
        <v>45695</v>
      </c>
      <c r="B29689" s="217" t="s">
        <v>228</v>
      </c>
      <c r="C29689" s="218">
        <v>0.27079999999999999</v>
      </c>
    </row>
    <row r="29690" spans="1:3" ht="15" customHeight="1" x14ac:dyDescent="0.25">
      <c r="A29690" s="216">
        <v>45698</v>
      </c>
      <c r="B29690" s="217" t="s">
        <v>228</v>
      </c>
      <c r="C29690" s="218">
        <v>0.28349999999999997</v>
      </c>
    </row>
    <row r="29691" spans="1:3" ht="15" customHeight="1" x14ac:dyDescent="0.25">
      <c r="A29691" s="216">
        <v>45699</v>
      </c>
      <c r="B29691" s="217" t="s">
        <v>228</v>
      </c>
      <c r="C29691" s="218">
        <v>0.29609999999999997</v>
      </c>
    </row>
    <row r="29692" spans="1:3" ht="15" customHeight="1" x14ac:dyDescent="0.25">
      <c r="A29692" s="216">
        <v>45700</v>
      </c>
      <c r="B29692" s="217" t="s">
        <v>228</v>
      </c>
      <c r="C29692" s="218">
        <v>0.30869999999999997</v>
      </c>
    </row>
    <row r="29693" spans="1:3" ht="15" customHeight="1" x14ac:dyDescent="0.25">
      <c r="A29693" s="216">
        <v>45701</v>
      </c>
      <c r="B29693" s="217" t="s">
        <v>228</v>
      </c>
      <c r="C29693" s="218">
        <v>0.32119999999999999</v>
      </c>
    </row>
    <row r="29694" spans="1:3" ht="15" customHeight="1" x14ac:dyDescent="0.25">
      <c r="A29694" s="216">
        <v>45702</v>
      </c>
      <c r="B29694" s="217" t="s">
        <v>228</v>
      </c>
      <c r="C29694" s="218">
        <v>0.3589</v>
      </c>
    </row>
    <row r="29695" spans="1:3" ht="15" customHeight="1" x14ac:dyDescent="0.25">
      <c r="A29695" s="216">
        <v>45705</v>
      </c>
      <c r="B29695" s="217" t="s">
        <v>228</v>
      </c>
      <c r="C29695" s="218">
        <v>0.37140000000000001</v>
      </c>
    </row>
    <row r="29696" spans="1:3" ht="15" customHeight="1" x14ac:dyDescent="0.25">
      <c r="A29696" s="216">
        <v>45706</v>
      </c>
      <c r="B29696" s="217" t="s">
        <v>228</v>
      </c>
      <c r="C29696" s="218">
        <v>0.38400000000000001</v>
      </c>
    </row>
    <row r="29697" spans="1:3" ht="15" customHeight="1" x14ac:dyDescent="0.25">
      <c r="A29697" s="216">
        <v>45707</v>
      </c>
      <c r="B29697" s="217" t="s">
        <v>228</v>
      </c>
      <c r="C29697" s="218">
        <v>0.39650000000000002</v>
      </c>
    </row>
    <row r="29698" spans="1:3" ht="15" customHeight="1" x14ac:dyDescent="0.25">
      <c r="A29698" s="216">
        <v>45708</v>
      </c>
      <c r="B29698" s="217" t="s">
        <v>228</v>
      </c>
      <c r="C29698" s="218">
        <v>0.40899999999999997</v>
      </c>
    </row>
    <row r="29699" spans="1:3" ht="15" customHeight="1" x14ac:dyDescent="0.25">
      <c r="A29699" s="216">
        <v>45709</v>
      </c>
      <c r="B29699" s="217" t="s">
        <v>228</v>
      </c>
      <c r="C29699" s="218">
        <v>0.44640000000000002</v>
      </c>
    </row>
    <row r="29700" spans="1:3" ht="15" customHeight="1" x14ac:dyDescent="0.25">
      <c r="A29700" s="216">
        <v>45712</v>
      </c>
      <c r="B29700" s="217" t="s">
        <v>228</v>
      </c>
      <c r="C29700" s="218">
        <v>0.45879999999999999</v>
      </c>
    </row>
    <row r="29701" spans="1:3" ht="15" customHeight="1" x14ac:dyDescent="0.25">
      <c r="A29701" s="216">
        <v>45713</v>
      </c>
      <c r="B29701" s="217" t="s">
        <v>228</v>
      </c>
      <c r="C29701" s="218">
        <v>0.4713</v>
      </c>
    </row>
    <row r="29702" spans="1:3" ht="15" customHeight="1" x14ac:dyDescent="0.25">
      <c r="A29702" s="216">
        <v>45714</v>
      </c>
      <c r="B29702" s="217" t="s">
        <v>228</v>
      </c>
      <c r="C29702" s="218">
        <v>0.48370000000000002</v>
      </c>
    </row>
    <row r="29703" spans="1:3" ht="15" customHeight="1" x14ac:dyDescent="0.25">
      <c r="A29703" s="216">
        <v>45715</v>
      </c>
      <c r="B29703" s="217" t="s">
        <v>228</v>
      </c>
      <c r="C29703" s="218">
        <v>0.49619999999999997</v>
      </c>
    </row>
    <row r="29704" spans="1:3" ht="15" customHeight="1" x14ac:dyDescent="0.25">
      <c r="A29704" s="216">
        <v>45716</v>
      </c>
      <c r="B29704" s="217" t="s">
        <v>228</v>
      </c>
      <c r="C29704" s="218">
        <v>0.53349999999999997</v>
      </c>
    </row>
    <row r="29705" spans="1:3" ht="15" customHeight="1" x14ac:dyDescent="0.25">
      <c r="A29705" s="216">
        <v>45719</v>
      </c>
      <c r="B29705" s="217" t="s">
        <v>228</v>
      </c>
      <c r="C29705" s="218">
        <v>0.54600000000000004</v>
      </c>
    </row>
    <row r="29706" spans="1:3" ht="15" customHeight="1" x14ac:dyDescent="0.25">
      <c r="A29706" s="216">
        <v>45720</v>
      </c>
      <c r="B29706" s="217" t="s">
        <v>228</v>
      </c>
      <c r="C29706" s="218">
        <v>0.5585</v>
      </c>
    </row>
    <row r="29707" spans="1:3" ht="15" customHeight="1" x14ac:dyDescent="0.25">
      <c r="A29707" s="216">
        <v>45721</v>
      </c>
      <c r="B29707" s="217" t="s">
        <v>228</v>
      </c>
      <c r="C29707" s="218">
        <v>0.57099999999999995</v>
      </c>
    </row>
    <row r="29708" spans="1:3" ht="15" customHeight="1" x14ac:dyDescent="0.25">
      <c r="A29708" s="216">
        <v>45722</v>
      </c>
      <c r="B29708" s="217" t="s">
        <v>228</v>
      </c>
      <c r="C29708" s="218">
        <v>0.58340000000000003</v>
      </c>
    </row>
    <row r="29709" spans="1:3" ht="15" customHeight="1" x14ac:dyDescent="0.25">
      <c r="A29709" s="216">
        <v>45723</v>
      </c>
      <c r="B29709" s="217" t="s">
        <v>228</v>
      </c>
      <c r="C29709" s="218">
        <v>0.62070000000000003</v>
      </c>
    </row>
    <row r="29710" spans="1:3" ht="15" customHeight="1" x14ac:dyDescent="0.25">
      <c r="A29710" s="216">
        <v>45726</v>
      </c>
      <c r="B29710" s="217" t="s">
        <v>228</v>
      </c>
      <c r="C29710" s="218">
        <v>0.6331</v>
      </c>
    </row>
    <row r="29711" spans="1:3" ht="15" customHeight="1" x14ac:dyDescent="0.25">
      <c r="A29711" s="216">
        <v>45727</v>
      </c>
      <c r="B29711" s="217" t="s">
        <v>228</v>
      </c>
      <c r="C29711" s="218">
        <v>0.64539999999999997</v>
      </c>
    </row>
    <row r="29712" spans="1:3" ht="15" customHeight="1" x14ac:dyDescent="0.25">
      <c r="A29712" s="216">
        <v>45728</v>
      </c>
      <c r="B29712" s="217" t="s">
        <v>228</v>
      </c>
      <c r="C29712" s="218">
        <v>0.65790000000000004</v>
      </c>
    </row>
    <row r="29713" spans="1:3" ht="15" customHeight="1" x14ac:dyDescent="0.25">
      <c r="A29713" s="216">
        <v>45729</v>
      </c>
      <c r="B29713" s="217" t="s">
        <v>228</v>
      </c>
      <c r="C29713" s="218">
        <v>0.6704</v>
      </c>
    </row>
    <row r="29714" spans="1:3" ht="15" customHeight="1" x14ac:dyDescent="0.25">
      <c r="A29714" s="216">
        <v>45730</v>
      </c>
      <c r="B29714" s="217" t="s">
        <v>228</v>
      </c>
      <c r="C29714" s="218">
        <v>0.70779999999999998</v>
      </c>
    </row>
    <row r="29715" spans="1:3" ht="15" customHeight="1" x14ac:dyDescent="0.25">
      <c r="A29715" s="216">
        <v>45733</v>
      </c>
      <c r="B29715" s="217" t="s">
        <v>228</v>
      </c>
      <c r="C29715" s="218">
        <v>0.72030000000000005</v>
      </c>
    </row>
    <row r="29716" spans="1:3" ht="15" customHeight="1" x14ac:dyDescent="0.25">
      <c r="A29716" s="216">
        <v>45734</v>
      </c>
      <c r="B29716" s="217" t="s">
        <v>228</v>
      </c>
      <c r="C29716" s="218">
        <v>0.73270000000000002</v>
      </c>
    </row>
    <row r="29717" spans="1:3" ht="15" customHeight="1" x14ac:dyDescent="0.25">
      <c r="A29717" s="216">
        <v>45735</v>
      </c>
      <c r="B29717" s="217" t="s">
        <v>228</v>
      </c>
      <c r="C29717" s="218">
        <v>0.74519999999999997</v>
      </c>
    </row>
    <row r="29718" spans="1:3" ht="15" customHeight="1" x14ac:dyDescent="0.25">
      <c r="A29718" s="216">
        <v>45736</v>
      </c>
      <c r="B29718" s="217" t="s">
        <v>228</v>
      </c>
      <c r="C29718" s="218">
        <v>0.75760000000000005</v>
      </c>
    </row>
    <row r="29719" spans="1:3" ht="15" customHeight="1" x14ac:dyDescent="0.25">
      <c r="A29719" s="216">
        <v>45737</v>
      </c>
      <c r="B29719" s="217" t="s">
        <v>228</v>
      </c>
      <c r="C29719" s="218">
        <v>0.79500000000000004</v>
      </c>
    </row>
    <row r="29720" spans="1:3" ht="15" customHeight="1" x14ac:dyDescent="0.25">
      <c r="A29720" s="216">
        <v>45740</v>
      </c>
      <c r="B29720" s="217" t="s">
        <v>228</v>
      </c>
      <c r="C29720" s="218">
        <v>0.8075</v>
      </c>
    </row>
    <row r="29721" spans="1:3" ht="15" customHeight="1" x14ac:dyDescent="0.25">
      <c r="A29721" s="216">
        <v>45741</v>
      </c>
      <c r="B29721" s="217" t="s">
        <v>228</v>
      </c>
      <c r="C29721" s="218">
        <v>0.81989999999999996</v>
      </c>
    </row>
    <row r="29722" spans="1:3" ht="15" customHeight="1" x14ac:dyDescent="0.25">
      <c r="A29722" s="216">
        <v>45742</v>
      </c>
      <c r="B29722" s="217" t="s">
        <v>228</v>
      </c>
      <c r="C29722" s="218">
        <v>0.83240000000000003</v>
      </c>
    </row>
    <row r="29723" spans="1:3" ht="15" customHeight="1" x14ac:dyDescent="0.25">
      <c r="A29723" s="216">
        <v>45743</v>
      </c>
      <c r="B29723" s="217" t="s">
        <v>228</v>
      </c>
      <c r="C29723" s="218">
        <v>0.8448</v>
      </c>
    </row>
    <row r="29724" spans="1:3" ht="15" customHeight="1" x14ac:dyDescent="0.25">
      <c r="A29724" s="216">
        <v>45744</v>
      </c>
      <c r="B29724" s="217" t="s">
        <v>228</v>
      </c>
      <c r="C29724" s="218">
        <v>0.88219999999999998</v>
      </c>
    </row>
    <row r="29725" spans="1:3" ht="15" customHeight="1" x14ac:dyDescent="0.25">
      <c r="A29725" s="216">
        <v>45747</v>
      </c>
      <c r="B29725" s="217" t="s">
        <v>228</v>
      </c>
      <c r="C29725" s="218">
        <v>0.89470000000000005</v>
      </c>
    </row>
    <row r="29726" spans="1:3" ht="15" customHeight="1" x14ac:dyDescent="0.25">
      <c r="A29726" s="216">
        <v>45748</v>
      </c>
      <c r="B29726" s="217" t="s">
        <v>228</v>
      </c>
      <c r="C29726" s="218">
        <v>0.90710000000000002</v>
      </c>
    </row>
    <row r="29727" spans="1:3" ht="15" customHeight="1" x14ac:dyDescent="0.25">
      <c r="A29727" s="216">
        <v>45749</v>
      </c>
      <c r="B29727" s="217" t="s">
        <v>228</v>
      </c>
      <c r="C29727" s="218">
        <v>0.91949999999999998</v>
      </c>
    </row>
    <row r="29728" spans="1:3" ht="15" customHeight="1" x14ac:dyDescent="0.25">
      <c r="A29728" s="216">
        <v>45750</v>
      </c>
      <c r="B29728" s="217" t="s">
        <v>228</v>
      </c>
      <c r="C29728" s="218">
        <v>0.93189999999999995</v>
      </c>
    </row>
    <row r="29729" spans="1:3" ht="15" customHeight="1" x14ac:dyDescent="0.25">
      <c r="A29729" s="216">
        <v>45751</v>
      </c>
      <c r="B29729" s="217" t="s">
        <v>228</v>
      </c>
      <c r="C29729" s="218">
        <v>0.96909999999999996</v>
      </c>
    </row>
    <row r="29730" spans="1:3" ht="15" customHeight="1" x14ac:dyDescent="0.25">
      <c r="A29730" s="216">
        <v>45754</v>
      </c>
      <c r="B29730" s="217" t="s">
        <v>228</v>
      </c>
      <c r="C29730" s="218">
        <v>0.98150000000000004</v>
      </c>
    </row>
    <row r="29731" spans="1:3" ht="15" customHeight="1" x14ac:dyDescent="0.25">
      <c r="A29731" s="216">
        <v>45755</v>
      </c>
      <c r="B29731" s="217" t="s">
        <v>228</v>
      </c>
      <c r="C29731" s="218">
        <v>0.99390000000000001</v>
      </c>
    </row>
    <row r="29732" spans="1:3" ht="15" customHeight="1" x14ac:dyDescent="0.25">
      <c r="A29732" s="216">
        <v>45756</v>
      </c>
      <c r="B29732" s="217" t="s">
        <v>228</v>
      </c>
      <c r="C29732" s="218">
        <v>1.0064</v>
      </c>
    </row>
    <row r="29733" spans="1:3" ht="15" customHeight="1" x14ac:dyDescent="0.25">
      <c r="A29733" s="216">
        <v>45757</v>
      </c>
      <c r="B29733" s="217" t="s">
        <v>228</v>
      </c>
      <c r="C29733" s="218">
        <v>1.0187999999999999</v>
      </c>
    </row>
    <row r="29734" spans="1:3" ht="15" customHeight="1" x14ac:dyDescent="0.25">
      <c r="A29734" s="216">
        <v>45758</v>
      </c>
      <c r="B29734" s="217" t="s">
        <v>228</v>
      </c>
      <c r="C29734" s="218">
        <v>1.0558000000000001</v>
      </c>
    </row>
    <row r="29735" spans="1:3" ht="15" customHeight="1" x14ac:dyDescent="0.25">
      <c r="A29735" s="216">
        <v>45761</v>
      </c>
      <c r="B29735" s="217" t="s">
        <v>228</v>
      </c>
      <c r="C29735" s="218">
        <v>1.0681</v>
      </c>
    </row>
    <row r="29736" spans="1:3" ht="15" customHeight="1" x14ac:dyDescent="0.25">
      <c r="A29736" s="216">
        <v>45762</v>
      </c>
      <c r="B29736" s="217" t="s">
        <v>228</v>
      </c>
      <c r="C29736" s="218">
        <v>1.0805</v>
      </c>
    </row>
    <row r="29737" spans="1:3" ht="15" customHeight="1" x14ac:dyDescent="0.25">
      <c r="A29737" s="216">
        <v>45763</v>
      </c>
      <c r="B29737" s="217" t="s">
        <v>228</v>
      </c>
      <c r="C29737" s="218">
        <v>1.0929</v>
      </c>
    </row>
    <row r="29738" spans="1:3" ht="15" customHeight="1" x14ac:dyDescent="0.25">
      <c r="A29738" s="216">
        <v>45764</v>
      </c>
      <c r="B29738" s="217" t="s">
        <v>228</v>
      </c>
      <c r="C29738" s="218">
        <v>1.1549</v>
      </c>
    </row>
    <row r="29739" spans="1:3" ht="15" customHeight="1" x14ac:dyDescent="0.25">
      <c r="A29739" s="216">
        <v>45769</v>
      </c>
      <c r="B29739" s="217" t="s">
        <v>228</v>
      </c>
      <c r="C29739" s="218">
        <v>1.1672</v>
      </c>
    </row>
    <row r="29740" spans="1:3" ht="15" customHeight="1" x14ac:dyDescent="0.25">
      <c r="A29740" s="216">
        <v>45770</v>
      </c>
      <c r="B29740" s="217" t="s">
        <v>228</v>
      </c>
      <c r="C29740" s="218">
        <v>1.1796</v>
      </c>
    </row>
    <row r="29741" spans="1:3" ht="15" customHeight="1" x14ac:dyDescent="0.25">
      <c r="A29741" s="216">
        <v>45771</v>
      </c>
      <c r="B29741" s="217" t="s">
        <v>228</v>
      </c>
      <c r="C29741" s="218">
        <v>1.1919</v>
      </c>
    </row>
    <row r="29742" spans="1:3" ht="15" customHeight="1" x14ac:dyDescent="0.25">
      <c r="A29742" s="216">
        <v>45772</v>
      </c>
      <c r="B29742" s="217" t="s">
        <v>228</v>
      </c>
      <c r="C29742" s="218">
        <v>1.2290000000000001</v>
      </c>
    </row>
    <row r="29743" spans="1:3" ht="15" customHeight="1" x14ac:dyDescent="0.25">
      <c r="A29743" s="216">
        <v>45775</v>
      </c>
      <c r="B29743" s="217" t="s">
        <v>228</v>
      </c>
      <c r="C29743" s="218">
        <v>1.2414000000000001</v>
      </c>
    </row>
    <row r="29744" spans="1:3" ht="15" customHeight="1" x14ac:dyDescent="0.25">
      <c r="A29744" s="216">
        <v>45776</v>
      </c>
      <c r="B29744" s="217" t="s">
        <v>228</v>
      </c>
      <c r="C29744" s="218">
        <v>1.2538</v>
      </c>
    </row>
    <row r="29745" spans="1:3" ht="15" customHeight="1" x14ac:dyDescent="0.25">
      <c r="A29745" s="216">
        <v>45777</v>
      </c>
      <c r="B29745" s="217" t="s">
        <v>228</v>
      </c>
      <c r="C29745" s="218">
        <v>1.2662</v>
      </c>
    </row>
    <row r="29746" spans="1:3" ht="15" customHeight="1" x14ac:dyDescent="0.25">
      <c r="A29746" s="216">
        <v>45778</v>
      </c>
      <c r="B29746" s="217" t="s">
        <v>228</v>
      </c>
      <c r="C29746" s="218">
        <v>1.2786</v>
      </c>
    </row>
    <row r="29747" spans="1:3" ht="15" customHeight="1" x14ac:dyDescent="0.25">
      <c r="A29747" s="216">
        <v>45779</v>
      </c>
      <c r="B29747" s="217" t="s">
        <v>228</v>
      </c>
      <c r="C29747" s="218">
        <v>1.3281000000000001</v>
      </c>
    </row>
    <row r="29748" spans="1:3" ht="15" customHeight="1" x14ac:dyDescent="0.25">
      <c r="A29748" s="216">
        <v>45783</v>
      </c>
      <c r="B29748" s="217" t="s">
        <v>228</v>
      </c>
      <c r="C29748" s="218">
        <v>1.3405</v>
      </c>
    </row>
    <row r="29749" spans="1:3" ht="15" customHeight="1" x14ac:dyDescent="0.25">
      <c r="A29749" s="216">
        <v>45784</v>
      </c>
      <c r="B29749" s="217" t="s">
        <v>228</v>
      </c>
      <c r="C29749" s="218">
        <v>1.3529</v>
      </c>
    </row>
    <row r="29750" spans="1:3" ht="15" customHeight="1" x14ac:dyDescent="0.25">
      <c r="A29750" s="216">
        <v>45785</v>
      </c>
      <c r="B29750" s="217" t="s">
        <v>228</v>
      </c>
      <c r="C29750" s="218">
        <v>1.3649</v>
      </c>
    </row>
    <row r="29751" spans="1:3" ht="15" customHeight="1" x14ac:dyDescent="0.25">
      <c r="A29751" s="216">
        <v>45786</v>
      </c>
      <c r="B29751" s="217" t="s">
        <v>228</v>
      </c>
      <c r="C29751" s="218">
        <v>1.4012</v>
      </c>
    </row>
    <row r="29752" spans="1:3" ht="15" customHeight="1" x14ac:dyDescent="0.25">
      <c r="A29752" s="216">
        <v>45789</v>
      </c>
      <c r="B29752" s="217" t="s">
        <v>228</v>
      </c>
      <c r="C29752" s="218">
        <v>1.4132</v>
      </c>
    </row>
    <row r="29753" spans="1:3" ht="15" customHeight="1" x14ac:dyDescent="0.25">
      <c r="A29753" s="216">
        <v>45790</v>
      </c>
      <c r="B29753" s="217" t="s">
        <v>228</v>
      </c>
      <c r="C29753" s="218">
        <v>1.4253</v>
      </c>
    </row>
    <row r="29754" spans="1:3" ht="15" customHeight="1" x14ac:dyDescent="0.25">
      <c r="A29754" s="216">
        <v>45791</v>
      </c>
      <c r="B29754" s="217" t="s">
        <v>228</v>
      </c>
      <c r="C29754" s="218">
        <v>1.4373</v>
      </c>
    </row>
    <row r="29755" spans="1:3" ht="15" customHeight="1" x14ac:dyDescent="0.25">
      <c r="A29755" s="216">
        <v>45792</v>
      </c>
      <c r="B29755" s="217" t="s">
        <v>228</v>
      </c>
      <c r="C29755" s="218">
        <v>1.4493</v>
      </c>
    </row>
    <row r="29756" spans="1:3" ht="15" customHeight="1" x14ac:dyDescent="0.25">
      <c r="A29756" s="216">
        <v>45793</v>
      </c>
      <c r="B29756" s="217" t="s">
        <v>228</v>
      </c>
      <c r="C29756" s="218">
        <v>1.4852000000000001</v>
      </c>
    </row>
    <row r="29757" spans="1:3" ht="15" customHeight="1" x14ac:dyDescent="0.25">
      <c r="A29757" s="216">
        <v>45796</v>
      </c>
      <c r="B29757" s="217" t="s">
        <v>228</v>
      </c>
      <c r="C29757" s="218">
        <v>1.4972000000000001</v>
      </c>
    </row>
    <row r="29758" spans="1:3" ht="15" customHeight="1" x14ac:dyDescent="0.25">
      <c r="A29758" s="216">
        <v>45797</v>
      </c>
      <c r="B29758" s="217" t="s">
        <v>228</v>
      </c>
      <c r="C29758" s="218">
        <v>1.5092000000000001</v>
      </c>
    </row>
    <row r="29759" spans="1:3" ht="15" customHeight="1" x14ac:dyDescent="0.25">
      <c r="A29759" s="216">
        <v>45798</v>
      </c>
      <c r="B29759" s="217" t="s">
        <v>228</v>
      </c>
      <c r="C29759" s="218">
        <v>1.5212000000000001</v>
      </c>
    </row>
    <row r="29760" spans="1:3" ht="15" customHeight="1" x14ac:dyDescent="0.25">
      <c r="A29760" s="216">
        <v>45799</v>
      </c>
      <c r="B29760" s="217" t="s">
        <v>228</v>
      </c>
      <c r="C29760" s="218">
        <v>1.5331999999999999</v>
      </c>
    </row>
    <row r="29761" spans="1:3" ht="15" customHeight="1" x14ac:dyDescent="0.25">
      <c r="A29761" s="216">
        <v>45800</v>
      </c>
      <c r="B29761" s="217" t="s">
        <v>228</v>
      </c>
      <c r="C29761" s="218">
        <v>1.5810999999999999</v>
      </c>
    </row>
    <row r="29762" spans="1:3" ht="15" customHeight="1" x14ac:dyDescent="0.25">
      <c r="A29762" s="216">
        <v>45804</v>
      </c>
      <c r="B29762" s="217" t="s">
        <v>228</v>
      </c>
      <c r="C29762" s="218">
        <v>1.593</v>
      </c>
    </row>
    <row r="29763" spans="1:3" ht="15" customHeight="1" x14ac:dyDescent="0.25">
      <c r="A29763" s="216">
        <v>45805</v>
      </c>
      <c r="B29763" s="217" t="s">
        <v>228</v>
      </c>
      <c r="C29763" s="218">
        <v>1.605</v>
      </c>
    </row>
    <row r="29764" spans="1:3" ht="15" customHeight="1" x14ac:dyDescent="0.25">
      <c r="A29764" s="216">
        <v>45806</v>
      </c>
      <c r="B29764" s="217" t="s">
        <v>228</v>
      </c>
      <c r="C29764" s="218">
        <v>1.6169</v>
      </c>
    </row>
    <row r="29765" spans="1:3" ht="15" customHeight="1" x14ac:dyDescent="0.25">
      <c r="A29765" s="216">
        <v>45807</v>
      </c>
      <c r="B29765" s="217" t="s">
        <v>228</v>
      </c>
      <c r="C29765" s="218">
        <v>1.6529</v>
      </c>
    </row>
    <row r="29766" spans="1:3" ht="15" customHeight="1" x14ac:dyDescent="0.25">
      <c r="A29766" s="216">
        <v>45810</v>
      </c>
      <c r="B29766" s="217" t="s">
        <v>228</v>
      </c>
      <c r="C29766" s="218">
        <v>1.6648000000000001</v>
      </c>
    </row>
    <row r="29767" spans="1:3" ht="15" customHeight="1" x14ac:dyDescent="0.25">
      <c r="A29767" s="216">
        <v>45811</v>
      </c>
      <c r="B29767" s="217" t="s">
        <v>228</v>
      </c>
      <c r="C29767" s="218">
        <v>1.6767000000000001</v>
      </c>
    </row>
    <row r="29768" spans="1:3" ht="15" customHeight="1" x14ac:dyDescent="0.25">
      <c r="A29768" s="216">
        <v>45812</v>
      </c>
      <c r="B29768" s="217" t="s">
        <v>228</v>
      </c>
      <c r="C29768" s="218">
        <v>1.6887000000000001</v>
      </c>
    </row>
    <row r="29769" spans="1:3" ht="15" customHeight="1" x14ac:dyDescent="0.25">
      <c r="A29769" s="216">
        <v>45813</v>
      </c>
      <c r="B29769" s="217" t="s">
        <v>228</v>
      </c>
      <c r="C29769" s="218">
        <v>1.7007000000000001</v>
      </c>
    </row>
    <row r="29770" spans="1:3" ht="15" customHeight="1" x14ac:dyDescent="0.25">
      <c r="A29770" s="216">
        <v>45814</v>
      </c>
      <c r="B29770" s="217" t="s">
        <v>228</v>
      </c>
      <c r="C29770" s="218">
        <v>1.7367999999999999</v>
      </c>
    </row>
    <row r="29771" spans="1:3" ht="15" customHeight="1" x14ac:dyDescent="0.25">
      <c r="A29771" s="216">
        <v>45817</v>
      </c>
      <c r="B29771" s="217" t="s">
        <v>228</v>
      </c>
      <c r="C29771" s="218">
        <v>1.7487999999999999</v>
      </c>
    </row>
    <row r="29772" spans="1:3" ht="15" customHeight="1" x14ac:dyDescent="0.25">
      <c r="A29772" s="216">
        <v>45818</v>
      </c>
      <c r="B29772" s="217" t="s">
        <v>228</v>
      </c>
      <c r="C29772" s="218">
        <v>1.7607999999999999</v>
      </c>
    </row>
    <row r="29773" spans="1:3" ht="15" customHeight="1" x14ac:dyDescent="0.25">
      <c r="A29773" s="216">
        <v>45819</v>
      </c>
      <c r="B29773" s="217" t="s">
        <v>228</v>
      </c>
      <c r="C29773" s="218">
        <v>1.7728999999999999</v>
      </c>
    </row>
    <row r="29774" spans="1:3" ht="15" customHeight="1" x14ac:dyDescent="0.25">
      <c r="A29774" s="216">
        <v>45820</v>
      </c>
      <c r="B29774" s="217" t="s">
        <v>228</v>
      </c>
      <c r="C29774" s="218">
        <v>1.7848999999999999</v>
      </c>
    </row>
    <row r="29775" spans="1:3" ht="15" customHeight="1" x14ac:dyDescent="0.25">
      <c r="A29775" s="216">
        <v>45821</v>
      </c>
      <c r="B29775" s="217" t="s">
        <v>228</v>
      </c>
      <c r="C29775" s="218">
        <v>1.8208</v>
      </c>
    </row>
    <row r="29776" spans="1:3" ht="15" customHeight="1" x14ac:dyDescent="0.25">
      <c r="A29776" s="216">
        <v>45824</v>
      </c>
      <c r="B29776" s="217" t="s">
        <v>228</v>
      </c>
      <c r="C29776" s="218">
        <v>1.8328</v>
      </c>
    </row>
    <row r="29777" spans="1:3" ht="15" customHeight="1" x14ac:dyDescent="0.25">
      <c r="A29777" s="216">
        <v>45825</v>
      </c>
      <c r="B29777" s="217" t="s">
        <v>228</v>
      </c>
      <c r="C29777" s="218">
        <v>1.8448</v>
      </c>
    </row>
    <row r="29778" spans="1:3" ht="15" customHeight="1" x14ac:dyDescent="0.25">
      <c r="A29778" s="216">
        <v>45826</v>
      </c>
      <c r="B29778" s="217" t="s">
        <v>228</v>
      </c>
      <c r="C29778" s="218">
        <v>1.8568</v>
      </c>
    </row>
    <row r="29779" spans="1:3" ht="15" customHeight="1" x14ac:dyDescent="0.25">
      <c r="A29779" s="216">
        <v>45827</v>
      </c>
      <c r="B29779" s="217" t="s">
        <v>228</v>
      </c>
      <c r="C29779" s="218">
        <v>1.8688</v>
      </c>
    </row>
    <row r="29780" spans="1:3" ht="15" customHeight="1" x14ac:dyDescent="0.25">
      <c r="A29780" s="216">
        <v>45828</v>
      </c>
      <c r="B29780" s="217" t="s">
        <v>228</v>
      </c>
      <c r="C29780" s="218">
        <v>1.9047000000000001</v>
      </c>
    </row>
    <row r="29781" spans="1:3" ht="15" customHeight="1" x14ac:dyDescent="0.25">
      <c r="A29781" s="216">
        <v>45831</v>
      </c>
      <c r="B29781" s="217" t="s">
        <v>228</v>
      </c>
      <c r="C29781" s="218">
        <v>1.9167000000000001</v>
      </c>
    </row>
    <row r="29782" spans="1:3" ht="15" customHeight="1" x14ac:dyDescent="0.25">
      <c r="A29782" s="216">
        <v>45832</v>
      </c>
      <c r="B29782" s="217" t="s">
        <v>228</v>
      </c>
      <c r="C29782" s="218">
        <v>1.9288000000000001</v>
      </c>
    </row>
    <row r="29783" spans="1:3" ht="15" customHeight="1" x14ac:dyDescent="0.25">
      <c r="A29783" s="216">
        <v>45833</v>
      </c>
      <c r="B29783" s="217" t="s">
        <v>228</v>
      </c>
      <c r="C29783" s="218">
        <v>1.9408000000000001</v>
      </c>
    </row>
    <row r="29784" spans="1:3" ht="15" customHeight="1" x14ac:dyDescent="0.25">
      <c r="A29784" s="216">
        <v>45834</v>
      </c>
      <c r="B29784" s="217" t="s">
        <v>228</v>
      </c>
      <c r="C29784" s="218">
        <v>1.9528000000000001</v>
      </c>
    </row>
    <row r="29785" spans="1:3" ht="15" customHeight="1" x14ac:dyDescent="0.25">
      <c r="A29785" s="216">
        <v>45835</v>
      </c>
      <c r="B29785" s="217" t="s">
        <v>228</v>
      </c>
      <c r="C29785" s="218">
        <v>1.9887999999999999</v>
      </c>
    </row>
    <row r="29786" spans="1:3" ht="15" customHeight="1" x14ac:dyDescent="0.25">
      <c r="A29786" s="216">
        <v>45838</v>
      </c>
      <c r="B29786" s="217" t="s">
        <v>228</v>
      </c>
      <c r="C29786" s="218">
        <v>2.0009000000000001</v>
      </c>
    </row>
    <row r="29787" spans="1:3" ht="15" customHeight="1" x14ac:dyDescent="0.25">
      <c r="A29787" s="216">
        <v>45839</v>
      </c>
      <c r="B29787" s="217" t="s">
        <v>228</v>
      </c>
      <c r="C29787" s="218">
        <v>2.0129000000000001</v>
      </c>
    </row>
    <row r="29788" spans="1:3" ht="15" customHeight="1" x14ac:dyDescent="0.25">
      <c r="A29788" s="216">
        <v>45840</v>
      </c>
      <c r="B29788" s="217" t="s">
        <v>228</v>
      </c>
      <c r="C29788" s="218">
        <v>2.0249000000000001</v>
      </c>
    </row>
    <row r="29789" spans="1:3" ht="15" customHeight="1" x14ac:dyDescent="0.25">
      <c r="A29789" s="216">
        <v>45841</v>
      </c>
      <c r="B29789" s="217" t="s">
        <v>228</v>
      </c>
      <c r="C29789" s="218">
        <v>2.0369000000000002</v>
      </c>
    </row>
    <row r="29790" spans="1:3" ht="15" customHeight="1" x14ac:dyDescent="0.25">
      <c r="A29790" s="216">
        <v>45842</v>
      </c>
      <c r="B29790" s="217" t="s">
        <v>228</v>
      </c>
      <c r="C29790" s="218">
        <v>2.0728</v>
      </c>
    </row>
    <row r="29791" spans="1:3" ht="15" customHeight="1" x14ac:dyDescent="0.25">
      <c r="A29791" s="216">
        <v>45845</v>
      </c>
      <c r="B29791" s="217" t="s">
        <v>228</v>
      </c>
      <c r="C29791" s="218">
        <v>2.0847000000000002</v>
      </c>
    </row>
    <row r="29792" spans="1:3" ht="15" customHeight="1" x14ac:dyDescent="0.25">
      <c r="A29792" s="216">
        <v>45846</v>
      </c>
      <c r="B29792" s="217" t="s">
        <v>228</v>
      </c>
      <c r="C29792" s="218">
        <v>2.0966999999999998</v>
      </c>
    </row>
    <row r="29793" spans="1:3" ht="15" customHeight="1" x14ac:dyDescent="0.25">
      <c r="A29793" s="216">
        <v>45847</v>
      </c>
      <c r="B29793" s="217" t="s">
        <v>228</v>
      </c>
      <c r="C29793" s="218">
        <v>2.1086</v>
      </c>
    </row>
    <row r="29794" spans="1:3" ht="15" customHeight="1" x14ac:dyDescent="0.25">
      <c r="A29794" s="216">
        <v>45848</v>
      </c>
      <c r="B29794" s="217" t="s">
        <v>228</v>
      </c>
      <c r="C29794" s="218">
        <v>2.1206</v>
      </c>
    </row>
    <row r="29795" spans="1:3" ht="15" customHeight="1" x14ac:dyDescent="0.25">
      <c r="A29795" s="216">
        <v>45849</v>
      </c>
      <c r="B29795" s="217" t="s">
        <v>228</v>
      </c>
      <c r="C29795" s="218">
        <v>2.1564000000000001</v>
      </c>
    </row>
    <row r="29796" spans="1:3" ht="15" customHeight="1" x14ac:dyDescent="0.25">
      <c r="A29796" s="216">
        <v>45852</v>
      </c>
      <c r="B29796" s="217" t="s">
        <v>228</v>
      </c>
      <c r="C29796" s="218">
        <v>2.1684000000000001</v>
      </c>
    </row>
    <row r="29797" spans="1:3" ht="15" customHeight="1" x14ac:dyDescent="0.25">
      <c r="A29797" s="216">
        <v>45853</v>
      </c>
      <c r="B29797" s="217" t="s">
        <v>228</v>
      </c>
      <c r="C29797" s="218">
        <v>2.1802999999999999</v>
      </c>
    </row>
    <row r="29798" spans="1:3" ht="15" customHeight="1" x14ac:dyDescent="0.25">
      <c r="A29798" s="216">
        <v>45854</v>
      </c>
      <c r="B29798" s="217" t="s">
        <v>228</v>
      </c>
      <c r="C29798" s="218">
        <v>2.1922999999999999</v>
      </c>
    </row>
    <row r="29799" spans="1:3" ht="15" customHeight="1" x14ac:dyDescent="0.25">
      <c r="A29799" s="216">
        <v>45855</v>
      </c>
      <c r="B29799" s="217" t="s">
        <v>228</v>
      </c>
      <c r="C29799" s="218">
        <v>2.2042000000000002</v>
      </c>
    </row>
    <row r="29800" spans="1:3" ht="15" customHeight="1" x14ac:dyDescent="0.25">
      <c r="A29800" s="216">
        <v>45856</v>
      </c>
      <c r="B29800" s="217" t="s">
        <v>228</v>
      </c>
      <c r="C29800" s="218">
        <v>2.2399</v>
      </c>
    </row>
    <row r="29801" spans="1:3" ht="15" customHeight="1" x14ac:dyDescent="0.25">
      <c r="A29801" s="216">
        <v>45859</v>
      </c>
      <c r="B29801" s="217" t="s">
        <v>228</v>
      </c>
      <c r="C29801" s="218">
        <v>2.2517999999999998</v>
      </c>
    </row>
    <row r="29802" spans="1:3" ht="15" customHeight="1" x14ac:dyDescent="0.25">
      <c r="A29802" s="216">
        <v>45860</v>
      </c>
      <c r="B29802" s="217" t="s">
        <v>228</v>
      </c>
      <c r="C29802" s="218">
        <v>2.2637</v>
      </c>
    </row>
    <row r="29803" spans="1:3" ht="15" customHeight="1" x14ac:dyDescent="0.25">
      <c r="A29803" s="216">
        <v>45861</v>
      </c>
      <c r="B29803" s="217" t="s">
        <v>228</v>
      </c>
      <c r="C29803" s="218">
        <v>2.2755000000000001</v>
      </c>
    </row>
    <row r="29804" spans="1:3" ht="15" customHeight="1" x14ac:dyDescent="0.25">
      <c r="A29804" s="216">
        <v>45862</v>
      </c>
      <c r="B29804" s="217" t="s">
        <v>228</v>
      </c>
      <c r="C29804" s="218">
        <v>2.2873999999999999</v>
      </c>
    </row>
    <row r="29805" spans="1:3" ht="15" customHeight="1" x14ac:dyDescent="0.25">
      <c r="A29805" s="216">
        <v>45863</v>
      </c>
      <c r="B29805" s="217" t="s">
        <v>228</v>
      </c>
      <c r="C29805" s="218">
        <v>2.323</v>
      </c>
    </row>
    <row r="29806" spans="1:3" ht="15" customHeight="1" x14ac:dyDescent="0.25">
      <c r="A29806" s="216">
        <v>45866</v>
      </c>
      <c r="B29806" s="217" t="s">
        <v>228</v>
      </c>
      <c r="C29806" s="218">
        <v>2.3349000000000002</v>
      </c>
    </row>
    <row r="29807" spans="1:3" ht="15" customHeight="1" x14ac:dyDescent="0.25">
      <c r="A29807" s="216">
        <v>45867</v>
      </c>
      <c r="B29807" s="217" t="s">
        <v>228</v>
      </c>
      <c r="C29807" s="218">
        <v>2.3468</v>
      </c>
    </row>
    <row r="29808" spans="1:3" ht="15" customHeight="1" x14ac:dyDescent="0.25">
      <c r="A29808" s="216">
        <v>45868</v>
      </c>
      <c r="B29808" s="217" t="s">
        <v>228</v>
      </c>
      <c r="C29808" s="218">
        <v>2.3586</v>
      </c>
    </row>
    <row r="29809" spans="1:3" ht="15" customHeight="1" x14ac:dyDescent="0.25">
      <c r="A29809" s="216">
        <v>45869</v>
      </c>
      <c r="B29809" s="217" t="s">
        <v>228</v>
      </c>
      <c r="C29809" s="218">
        <v>2.3706</v>
      </c>
    </row>
    <row r="29810" spans="1:3" ht="15" customHeight="1" x14ac:dyDescent="0.25">
      <c r="A29810" s="216">
        <v>45870</v>
      </c>
      <c r="B29810" s="217" t="s">
        <v>228</v>
      </c>
      <c r="C29810" s="218">
        <v>2.4062999999999999</v>
      </c>
    </row>
    <row r="29811" spans="1:3" ht="15" customHeight="1" x14ac:dyDescent="0.25">
      <c r="A29811" s="216">
        <v>45873</v>
      </c>
      <c r="B29811" s="217" t="s">
        <v>228</v>
      </c>
      <c r="C29811" s="218">
        <v>2.4180999999999999</v>
      </c>
    </row>
    <row r="29812" spans="1:3" ht="15" customHeight="1" x14ac:dyDescent="0.25">
      <c r="A29812" s="216">
        <v>45874</v>
      </c>
      <c r="B29812" s="217" t="s">
        <v>228</v>
      </c>
      <c r="C29812" s="218">
        <v>2.4300000000000002</v>
      </c>
    </row>
    <row r="29813" spans="1:3" ht="15" customHeight="1" x14ac:dyDescent="0.25">
      <c r="A29813" s="216">
        <v>45875</v>
      </c>
      <c r="B29813" s="217" t="s">
        <v>228</v>
      </c>
      <c r="C29813" s="218">
        <v>2.4418000000000002</v>
      </c>
    </row>
    <row r="29814" spans="1:3" ht="15" customHeight="1" x14ac:dyDescent="0.25">
      <c r="A29814" s="216">
        <v>45876</v>
      </c>
      <c r="B29814" s="217" t="s">
        <v>228</v>
      </c>
      <c r="C29814" s="218">
        <v>2.4533</v>
      </c>
    </row>
    <row r="29815" spans="1:3" ht="15" customHeight="1" x14ac:dyDescent="0.25">
      <c r="A29815" s="216">
        <v>45877</v>
      </c>
      <c r="B29815" s="217" t="s">
        <v>228</v>
      </c>
      <c r="C29815" s="218">
        <v>2.4876</v>
      </c>
    </row>
    <row r="29816" spans="1:3" ht="15" customHeight="1" x14ac:dyDescent="0.25">
      <c r="A29816" s="216">
        <v>45880</v>
      </c>
      <c r="B29816" s="217" t="s">
        <v>228</v>
      </c>
      <c r="C29816" s="218">
        <v>2.4990000000000001</v>
      </c>
    </row>
    <row r="29817" spans="1:3" ht="15" customHeight="1" x14ac:dyDescent="0.25">
      <c r="A29817" s="216">
        <v>45881</v>
      </c>
      <c r="B29817" s="217" t="s">
        <v>228</v>
      </c>
      <c r="C29817" s="218">
        <v>2.5105</v>
      </c>
    </row>
    <row r="29818" spans="1:3" ht="15" customHeight="1" x14ac:dyDescent="0.25">
      <c r="A29818" s="216">
        <v>45882</v>
      </c>
      <c r="B29818" s="217" t="s">
        <v>228</v>
      </c>
      <c r="C29818" s="218">
        <v>2.5219</v>
      </c>
    </row>
    <row r="29819" spans="1:3" ht="15" customHeight="1" x14ac:dyDescent="0.25">
      <c r="A29819" s="216">
        <v>45883</v>
      </c>
      <c r="B29819" s="217" t="s">
        <v>228</v>
      </c>
      <c r="C29819" s="218">
        <v>2.5333000000000001</v>
      </c>
    </row>
    <row r="29820" spans="1:3" ht="15" customHeight="1" x14ac:dyDescent="0.25">
      <c r="A29820" s="216">
        <v>45884</v>
      </c>
      <c r="B29820" s="217" t="s">
        <v>228</v>
      </c>
      <c r="C29820" s="218">
        <v>2.5674999999999999</v>
      </c>
    </row>
    <row r="29821" spans="1:3" ht="15" customHeight="1" x14ac:dyDescent="0.25">
      <c r="A29821" s="216">
        <v>45887</v>
      </c>
      <c r="B29821" s="217" t="s">
        <v>228</v>
      </c>
      <c r="C29821" s="218">
        <v>2.5789</v>
      </c>
    </row>
    <row r="29822" spans="1:3" ht="15" customHeight="1" x14ac:dyDescent="0.25">
      <c r="A29822" s="216">
        <v>45888</v>
      </c>
      <c r="B29822" s="217" t="s">
        <v>228</v>
      </c>
      <c r="C29822" s="218">
        <v>2.5903</v>
      </c>
    </row>
    <row r="29823" spans="1:3" ht="15" customHeight="1" x14ac:dyDescent="0.25">
      <c r="A29823" s="216">
        <v>45889</v>
      </c>
      <c r="B29823" s="217" t="s">
        <v>228</v>
      </c>
      <c r="C29823" s="218">
        <v>2.6017000000000001</v>
      </c>
    </row>
    <row r="29824" spans="1:3" ht="15" customHeight="1" x14ac:dyDescent="0.25">
      <c r="A29824" s="216">
        <v>45890</v>
      </c>
      <c r="B29824" s="217" t="s">
        <v>228</v>
      </c>
      <c r="C29824" s="218">
        <v>2.6131000000000002</v>
      </c>
    </row>
    <row r="29825" spans="1:3" ht="15" customHeight="1" x14ac:dyDescent="0.25">
      <c r="A29825" s="216">
        <v>45891</v>
      </c>
      <c r="B29825" s="217" t="s">
        <v>228</v>
      </c>
      <c r="C29825" s="218">
        <v>2.6587000000000001</v>
      </c>
    </row>
    <row r="29826" spans="1:3" ht="15" customHeight="1" x14ac:dyDescent="0.25">
      <c r="A29826" s="216">
        <v>45895</v>
      </c>
      <c r="B29826" s="217" t="s">
        <v>228</v>
      </c>
      <c r="C29826" s="218">
        <v>2.6701000000000001</v>
      </c>
    </row>
    <row r="29827" spans="1:3" ht="15" customHeight="1" x14ac:dyDescent="0.25">
      <c r="A29827" s="216">
        <v>45896</v>
      </c>
      <c r="B29827" s="217" t="s">
        <v>228</v>
      </c>
      <c r="C29827" s="218">
        <v>2.6815000000000002</v>
      </c>
    </row>
    <row r="29828" spans="1:3" ht="15" customHeight="1" x14ac:dyDescent="0.25">
      <c r="A29828" s="216">
        <v>45897</v>
      </c>
      <c r="B29828" s="217" t="s">
        <v>228</v>
      </c>
      <c r="C29828" s="218">
        <v>2.6930000000000001</v>
      </c>
    </row>
    <row r="29829" spans="1:3" ht="15" customHeight="1" x14ac:dyDescent="0.25">
      <c r="A29829" s="216">
        <v>45898</v>
      </c>
      <c r="B29829" s="217" t="s">
        <v>228</v>
      </c>
      <c r="C29829" s="218">
        <v>2.7273000000000001</v>
      </c>
    </row>
    <row r="29830" spans="1:3" ht="15" customHeight="1" x14ac:dyDescent="0.25">
      <c r="A29830" s="216">
        <v>45901</v>
      </c>
      <c r="B29830" s="217" t="s">
        <v>228</v>
      </c>
      <c r="C29830" s="218">
        <v>2.7385999999999999</v>
      </c>
    </row>
    <row r="29831" spans="1:3" ht="15" customHeight="1" x14ac:dyDescent="0.25">
      <c r="A29831" s="216">
        <v>45902</v>
      </c>
      <c r="B29831" s="217" t="s">
        <v>228</v>
      </c>
      <c r="C29831" s="218">
        <v>2.75</v>
      </c>
    </row>
    <row r="29832" spans="1:3" ht="15" customHeight="1" x14ac:dyDescent="0.25">
      <c r="A29832" s="216">
        <v>45903</v>
      </c>
      <c r="B29832" s="217" t="s">
        <v>228</v>
      </c>
      <c r="C29832" s="218">
        <v>2.7614000000000001</v>
      </c>
    </row>
    <row r="29833" spans="1:3" ht="15" customHeight="1" x14ac:dyDescent="0.25">
      <c r="A29833" s="216">
        <v>45904</v>
      </c>
      <c r="B29833" s="217" t="s">
        <v>228</v>
      </c>
      <c r="C29833" s="218">
        <v>2.7728000000000002</v>
      </c>
    </row>
    <row r="29834" spans="1:3" ht="15" customHeight="1" x14ac:dyDescent="0.25">
      <c r="A29834" s="216">
        <v>45905</v>
      </c>
      <c r="B29834" s="217" t="s">
        <v>228</v>
      </c>
      <c r="C29834" s="218">
        <v>2.8069000000000002</v>
      </c>
    </row>
    <row r="29835" spans="1:3" ht="15" customHeight="1" x14ac:dyDescent="0.25">
      <c r="A29835" s="216">
        <v>45908</v>
      </c>
      <c r="B29835" s="217" t="s">
        <v>228</v>
      </c>
      <c r="C29835" s="218">
        <v>2.8182999999999998</v>
      </c>
    </row>
    <row r="29836" spans="1:3" ht="15" customHeight="1" x14ac:dyDescent="0.25">
      <c r="A29836" s="216">
        <v>45909</v>
      </c>
      <c r="B29836" s="217" t="s">
        <v>228</v>
      </c>
      <c r="C29836" s="218">
        <v>2.8296999999999999</v>
      </c>
    </row>
    <row r="29837" spans="1:3" ht="15" customHeight="1" x14ac:dyDescent="0.25">
      <c r="A29837" s="216">
        <v>45910</v>
      </c>
      <c r="B29837" s="217" t="s">
        <v>228</v>
      </c>
      <c r="C29837" s="218">
        <v>2.8411</v>
      </c>
    </row>
    <row r="29838" spans="1:3" ht="15" customHeight="1" x14ac:dyDescent="0.25">
      <c r="A29838" s="216">
        <v>45911</v>
      </c>
      <c r="B29838" s="217" t="s">
        <v>228</v>
      </c>
      <c r="C29838" s="218">
        <v>2.8523999999999998</v>
      </c>
    </row>
    <row r="29839" spans="1:3" ht="15" customHeight="1" x14ac:dyDescent="0.25">
      <c r="A29839" s="216">
        <v>45912</v>
      </c>
      <c r="B29839" s="217" t="s">
        <v>228</v>
      </c>
      <c r="C29839" s="218">
        <v>2.8866999999999998</v>
      </c>
    </row>
    <row r="29840" spans="1:3" ht="15" customHeight="1" x14ac:dyDescent="0.25">
      <c r="A29840" s="216">
        <v>45915</v>
      </c>
      <c r="B29840" s="217" t="s">
        <v>228</v>
      </c>
      <c r="C29840" s="218">
        <v>2.8980999999999999</v>
      </c>
    </row>
    <row r="29841" spans="1:3" ht="15" customHeight="1" x14ac:dyDescent="0.25">
      <c r="A29841" s="216">
        <v>45916</v>
      </c>
      <c r="B29841" s="217" t="s">
        <v>228</v>
      </c>
      <c r="C29841" s="218">
        <v>2.9096000000000002</v>
      </c>
    </row>
    <row r="29842" spans="1:3" ht="15" customHeight="1" x14ac:dyDescent="0.25">
      <c r="A29842" s="216">
        <v>45917</v>
      </c>
      <c r="B29842" s="217" t="s">
        <v>228</v>
      </c>
      <c r="C29842" s="218">
        <v>2.9209999999999998</v>
      </c>
    </row>
    <row r="29843" spans="1:3" ht="15" customHeight="1" x14ac:dyDescent="0.25">
      <c r="A29843" s="216">
        <v>45918</v>
      </c>
      <c r="B29843" s="217" t="s">
        <v>228</v>
      </c>
      <c r="C29843" s="218">
        <v>2.9323999999999999</v>
      </c>
    </row>
    <row r="29844" spans="1:3" ht="15" customHeight="1" x14ac:dyDescent="0.25">
      <c r="A29844" s="216">
        <v>45919</v>
      </c>
      <c r="B29844" s="217" t="s">
        <v>228</v>
      </c>
      <c r="C29844" s="218">
        <v>2.9664999999999999</v>
      </c>
    </row>
    <row r="29845" spans="1:3" ht="15" customHeight="1" x14ac:dyDescent="0.25">
      <c r="A29845" s="216">
        <v>45922</v>
      </c>
      <c r="B29845" s="217" t="s">
        <v>228</v>
      </c>
      <c r="C29845" s="218">
        <v>2.9779</v>
      </c>
    </row>
    <row r="29846" spans="1:3" ht="15" customHeight="1" x14ac:dyDescent="0.25">
      <c r="A29846" s="216">
        <v>45923</v>
      </c>
      <c r="B29846" s="217" t="s">
        <v>228</v>
      </c>
      <c r="C29846" s="218">
        <v>2.9893999999999998</v>
      </c>
    </row>
    <row r="29847" spans="1:3" ht="15" customHeight="1" x14ac:dyDescent="0.25">
      <c r="A29847" s="216">
        <v>45924</v>
      </c>
      <c r="B29847" s="217" t="s">
        <v>228</v>
      </c>
      <c r="C29847" s="218">
        <v>3.0007000000000001</v>
      </c>
    </row>
    <row r="29848" spans="1:3" ht="15" customHeight="1" x14ac:dyDescent="0.25">
      <c r="A29848" s="216">
        <v>45925</v>
      </c>
      <c r="B29848" s="217" t="s">
        <v>228</v>
      </c>
      <c r="C29848" s="218">
        <v>3.0122</v>
      </c>
    </row>
    <row r="29849" spans="1:3" ht="15" customHeight="1" x14ac:dyDescent="0.25">
      <c r="A29849" s="216">
        <v>45926</v>
      </c>
      <c r="B29849" s="217" t="s">
        <v>228</v>
      </c>
      <c r="C29849" s="218">
        <v>3.0464000000000002</v>
      </c>
    </row>
    <row r="29850" spans="1:3" ht="15" customHeight="1" x14ac:dyDescent="0.25">
      <c r="A29850" s="216">
        <v>45929</v>
      </c>
      <c r="B29850" s="217" t="s">
        <v>228</v>
      </c>
      <c r="C29850" s="218">
        <v>3.0579000000000001</v>
      </c>
    </row>
    <row r="29851" spans="1:3" ht="15" customHeight="1" x14ac:dyDescent="0.25">
      <c r="A29851" s="216">
        <v>45930</v>
      </c>
      <c r="B29851" s="217" t="s">
        <v>228</v>
      </c>
      <c r="C29851" s="218">
        <v>3.0693999999999999</v>
      </c>
    </row>
    <row r="29852" spans="1:3" ht="15" customHeight="1" x14ac:dyDescent="0.25">
      <c r="A29852" s="216">
        <v>45566</v>
      </c>
      <c r="B29852" s="217" t="s">
        <v>220</v>
      </c>
      <c r="C29852" s="218">
        <v>0</v>
      </c>
    </row>
    <row r="29853" spans="1:3" ht="15" customHeight="1" x14ac:dyDescent="0.25">
      <c r="A29853" s="216">
        <v>45567</v>
      </c>
      <c r="B29853" s="217" t="s">
        <v>220</v>
      </c>
      <c r="C29853" s="218">
        <v>0</v>
      </c>
    </row>
    <row r="29854" spans="1:3" ht="15" customHeight="1" x14ac:dyDescent="0.25">
      <c r="A29854" s="216">
        <v>45568</v>
      </c>
      <c r="B29854" s="217" t="s">
        <v>220</v>
      </c>
      <c r="C29854" s="218">
        <v>0</v>
      </c>
    </row>
    <row r="29855" spans="1:3" ht="15" customHeight="1" x14ac:dyDescent="0.25">
      <c r="A29855" s="216">
        <v>45569</v>
      </c>
      <c r="B29855" s="217" t="s">
        <v>220</v>
      </c>
      <c r="C29855" s="218">
        <v>0</v>
      </c>
    </row>
    <row r="29856" spans="1:3" ht="15" customHeight="1" x14ac:dyDescent="0.25">
      <c r="A29856" s="216">
        <v>45572</v>
      </c>
      <c r="B29856" s="217" t="s">
        <v>220</v>
      </c>
      <c r="C29856" s="218">
        <v>0</v>
      </c>
    </row>
    <row r="29857" spans="1:3" ht="15" customHeight="1" x14ac:dyDescent="0.25">
      <c r="A29857" s="216">
        <v>45573</v>
      </c>
      <c r="B29857" s="217" t="s">
        <v>220</v>
      </c>
      <c r="C29857" s="218">
        <v>0</v>
      </c>
    </row>
    <row r="29858" spans="1:3" ht="15" customHeight="1" x14ac:dyDescent="0.25">
      <c r="A29858" s="216">
        <v>45574</v>
      </c>
      <c r="B29858" s="217" t="s">
        <v>220</v>
      </c>
      <c r="C29858" s="218">
        <v>0</v>
      </c>
    </row>
    <row r="29859" spans="1:3" ht="15" customHeight="1" x14ac:dyDescent="0.25">
      <c r="A29859" s="216">
        <v>45575</v>
      </c>
      <c r="B29859" s="217" t="s">
        <v>220</v>
      </c>
      <c r="C29859" s="218">
        <v>0</v>
      </c>
    </row>
    <row r="29860" spans="1:3" ht="15" customHeight="1" x14ac:dyDescent="0.25">
      <c r="A29860" s="216">
        <v>45576</v>
      </c>
      <c r="B29860" s="217" t="s">
        <v>220</v>
      </c>
      <c r="C29860" s="218">
        <v>0</v>
      </c>
    </row>
    <row r="29861" spans="1:3" ht="15" customHeight="1" x14ac:dyDescent="0.25">
      <c r="A29861" s="216">
        <v>45579</v>
      </c>
      <c r="B29861" s="217" t="s">
        <v>220</v>
      </c>
      <c r="C29861" s="218">
        <v>0</v>
      </c>
    </row>
    <row r="29862" spans="1:3" ht="15" customHeight="1" x14ac:dyDescent="0.25">
      <c r="A29862" s="216">
        <v>45580</v>
      </c>
      <c r="B29862" s="217" t="s">
        <v>220</v>
      </c>
      <c r="C29862" s="218">
        <v>0</v>
      </c>
    </row>
    <row r="29863" spans="1:3" ht="15" customHeight="1" x14ac:dyDescent="0.25">
      <c r="A29863" s="216">
        <v>45581</v>
      </c>
      <c r="B29863" s="217" t="s">
        <v>220</v>
      </c>
      <c r="C29863" s="218">
        <v>0</v>
      </c>
    </row>
    <row r="29864" spans="1:3" ht="15" customHeight="1" x14ac:dyDescent="0.25">
      <c r="A29864" s="216">
        <v>45582</v>
      </c>
      <c r="B29864" s="217" t="s">
        <v>220</v>
      </c>
      <c r="C29864" s="218">
        <v>0</v>
      </c>
    </row>
    <row r="29865" spans="1:3" ht="15" customHeight="1" x14ac:dyDescent="0.25">
      <c r="A29865" s="216">
        <v>45583</v>
      </c>
      <c r="B29865" s="217" t="s">
        <v>220</v>
      </c>
      <c r="C29865" s="218">
        <v>0</v>
      </c>
    </row>
    <row r="29866" spans="1:3" ht="15" customHeight="1" x14ac:dyDescent="0.25">
      <c r="A29866" s="216">
        <v>45586</v>
      </c>
      <c r="B29866" s="217" t="s">
        <v>220</v>
      </c>
      <c r="C29866" s="218">
        <v>0</v>
      </c>
    </row>
    <row r="29867" spans="1:3" ht="15" customHeight="1" x14ac:dyDescent="0.25">
      <c r="A29867" s="216">
        <v>45587</v>
      </c>
      <c r="B29867" s="217" t="s">
        <v>220</v>
      </c>
      <c r="C29867" s="218">
        <v>0</v>
      </c>
    </row>
    <row r="29868" spans="1:3" ht="15" customHeight="1" x14ac:dyDescent="0.25">
      <c r="A29868" s="216">
        <v>45588</v>
      </c>
      <c r="B29868" s="217" t="s">
        <v>220</v>
      </c>
      <c r="C29868" s="218">
        <v>0</v>
      </c>
    </row>
    <row r="29869" spans="1:3" ht="15" customHeight="1" x14ac:dyDescent="0.25">
      <c r="A29869" s="216">
        <v>45589</v>
      </c>
      <c r="B29869" s="217" t="s">
        <v>220</v>
      </c>
      <c r="C29869" s="218">
        <v>0</v>
      </c>
    </row>
    <row r="29870" spans="1:3" ht="15" customHeight="1" x14ac:dyDescent="0.25">
      <c r="A29870" s="216">
        <v>45590</v>
      </c>
      <c r="B29870" s="217" t="s">
        <v>220</v>
      </c>
      <c r="C29870" s="218">
        <v>0</v>
      </c>
    </row>
    <row r="29871" spans="1:3" ht="15" customHeight="1" x14ac:dyDescent="0.25">
      <c r="A29871" s="216">
        <v>45593</v>
      </c>
      <c r="B29871" s="217" t="s">
        <v>220</v>
      </c>
      <c r="C29871" s="218">
        <v>0</v>
      </c>
    </row>
    <row r="29872" spans="1:3" ht="15" customHeight="1" x14ac:dyDescent="0.25">
      <c r="A29872" s="216">
        <v>45594</v>
      </c>
      <c r="B29872" s="217" t="s">
        <v>220</v>
      </c>
      <c r="C29872" s="218">
        <v>0</v>
      </c>
    </row>
    <row r="29873" spans="1:3" ht="15" customHeight="1" x14ac:dyDescent="0.25">
      <c r="A29873" s="216">
        <v>45595</v>
      </c>
      <c r="B29873" s="217" t="s">
        <v>220</v>
      </c>
      <c r="C29873" s="218">
        <v>0</v>
      </c>
    </row>
    <row r="29874" spans="1:3" ht="15" customHeight="1" x14ac:dyDescent="0.25">
      <c r="A29874" s="216">
        <v>45596</v>
      </c>
      <c r="B29874" s="217" t="s">
        <v>220</v>
      </c>
      <c r="C29874" s="218">
        <v>0</v>
      </c>
    </row>
    <row r="29875" spans="1:3" ht="15" customHeight="1" x14ac:dyDescent="0.25">
      <c r="A29875" s="216">
        <v>45597</v>
      </c>
      <c r="B29875" s="217" t="s">
        <v>220</v>
      </c>
      <c r="C29875" s="218">
        <v>0</v>
      </c>
    </row>
    <row r="29876" spans="1:3" ht="15" customHeight="1" x14ac:dyDescent="0.25">
      <c r="A29876" s="216">
        <v>45600</v>
      </c>
      <c r="B29876" s="217" t="s">
        <v>220</v>
      </c>
      <c r="C29876" s="218">
        <v>0</v>
      </c>
    </row>
    <row r="29877" spans="1:3" ht="15" customHeight="1" x14ac:dyDescent="0.25">
      <c r="A29877" s="216">
        <v>45601</v>
      </c>
      <c r="B29877" s="217" t="s">
        <v>220</v>
      </c>
      <c r="C29877" s="218">
        <v>0</v>
      </c>
    </row>
    <row r="29878" spans="1:3" ht="15" customHeight="1" x14ac:dyDescent="0.25">
      <c r="A29878" s="216">
        <v>45602</v>
      </c>
      <c r="B29878" s="217" t="s">
        <v>220</v>
      </c>
      <c r="C29878" s="218">
        <v>0</v>
      </c>
    </row>
    <row r="29879" spans="1:3" ht="15" customHeight="1" x14ac:dyDescent="0.25">
      <c r="A29879" s="216">
        <v>45603</v>
      </c>
      <c r="B29879" s="217" t="s">
        <v>220</v>
      </c>
      <c r="C29879" s="218">
        <v>0</v>
      </c>
    </row>
    <row r="29880" spans="1:3" ht="15" customHeight="1" x14ac:dyDescent="0.25">
      <c r="A29880" s="216">
        <v>45604</v>
      </c>
      <c r="B29880" s="217" t="s">
        <v>220</v>
      </c>
      <c r="C29880" s="218">
        <v>0</v>
      </c>
    </row>
    <row r="29881" spans="1:3" ht="15" customHeight="1" x14ac:dyDescent="0.25">
      <c r="A29881" s="216">
        <v>45607</v>
      </c>
      <c r="B29881" s="217" t="s">
        <v>220</v>
      </c>
      <c r="C29881" s="218">
        <v>0</v>
      </c>
    </row>
    <row r="29882" spans="1:3" ht="15" customHeight="1" x14ac:dyDescent="0.25">
      <c r="A29882" s="216">
        <v>45608</v>
      </c>
      <c r="B29882" s="217" t="s">
        <v>220</v>
      </c>
      <c r="C29882" s="218">
        <v>0</v>
      </c>
    </row>
    <row r="29883" spans="1:3" ht="15" customHeight="1" x14ac:dyDescent="0.25">
      <c r="A29883" s="216">
        <v>45609</v>
      </c>
      <c r="B29883" s="217" t="s">
        <v>220</v>
      </c>
      <c r="C29883" s="218">
        <v>0</v>
      </c>
    </row>
    <row r="29884" spans="1:3" ht="15" customHeight="1" x14ac:dyDescent="0.25">
      <c r="A29884" s="216">
        <v>45610</v>
      </c>
      <c r="B29884" s="217" t="s">
        <v>220</v>
      </c>
      <c r="C29884" s="218">
        <v>0</v>
      </c>
    </row>
    <row r="29885" spans="1:3" ht="15" customHeight="1" x14ac:dyDescent="0.25">
      <c r="A29885" s="216">
        <v>45611</v>
      </c>
      <c r="B29885" s="217" t="s">
        <v>220</v>
      </c>
      <c r="C29885" s="218">
        <v>0</v>
      </c>
    </row>
    <row r="29886" spans="1:3" ht="15" customHeight="1" x14ac:dyDescent="0.25">
      <c r="A29886" s="216">
        <v>45614</v>
      </c>
      <c r="B29886" s="217" t="s">
        <v>220</v>
      </c>
      <c r="C29886" s="218">
        <v>0</v>
      </c>
    </row>
    <row r="29887" spans="1:3" ht="15" customHeight="1" x14ac:dyDescent="0.25">
      <c r="A29887" s="216">
        <v>45615</v>
      </c>
      <c r="B29887" s="217" t="s">
        <v>220</v>
      </c>
      <c r="C29887" s="218">
        <v>0</v>
      </c>
    </row>
    <row r="29888" spans="1:3" ht="15" customHeight="1" x14ac:dyDescent="0.25">
      <c r="A29888" s="216">
        <v>45616</v>
      </c>
      <c r="B29888" s="217" t="s">
        <v>220</v>
      </c>
      <c r="C29888" s="218">
        <v>0</v>
      </c>
    </row>
    <row r="29889" spans="1:3" ht="15" customHeight="1" x14ac:dyDescent="0.25">
      <c r="A29889" s="216">
        <v>45617</v>
      </c>
      <c r="B29889" s="217" t="s">
        <v>220</v>
      </c>
      <c r="C29889" s="218">
        <v>0</v>
      </c>
    </row>
    <row r="29890" spans="1:3" ht="15" customHeight="1" x14ac:dyDescent="0.25">
      <c r="A29890" s="216">
        <v>45618</v>
      </c>
      <c r="B29890" s="217" t="s">
        <v>220</v>
      </c>
      <c r="C29890" s="218">
        <v>0</v>
      </c>
    </row>
    <row r="29891" spans="1:3" ht="15" customHeight="1" x14ac:dyDescent="0.25">
      <c r="A29891" s="216">
        <v>45621</v>
      </c>
      <c r="B29891" s="217" t="s">
        <v>220</v>
      </c>
      <c r="C29891" s="218">
        <v>0</v>
      </c>
    </row>
    <row r="29892" spans="1:3" ht="15" customHeight="1" x14ac:dyDescent="0.25">
      <c r="A29892" s="216">
        <v>45622</v>
      </c>
      <c r="B29892" s="217" t="s">
        <v>220</v>
      </c>
      <c r="C29892" s="218">
        <v>0</v>
      </c>
    </row>
    <row r="29893" spans="1:3" ht="15" customHeight="1" x14ac:dyDescent="0.25">
      <c r="A29893" s="216">
        <v>45623</v>
      </c>
      <c r="B29893" s="217" t="s">
        <v>220</v>
      </c>
      <c r="C29893" s="218">
        <v>0</v>
      </c>
    </row>
    <row r="29894" spans="1:3" ht="15" customHeight="1" x14ac:dyDescent="0.25">
      <c r="A29894" s="216">
        <v>45624</v>
      </c>
      <c r="B29894" s="217" t="s">
        <v>220</v>
      </c>
      <c r="C29894" s="218">
        <v>0</v>
      </c>
    </row>
    <row r="29895" spans="1:3" ht="15" customHeight="1" x14ac:dyDescent="0.25">
      <c r="A29895" s="216">
        <v>45625</v>
      </c>
      <c r="B29895" s="217" t="s">
        <v>220</v>
      </c>
      <c r="C29895" s="218">
        <v>0</v>
      </c>
    </row>
    <row r="29896" spans="1:3" ht="15" customHeight="1" x14ac:dyDescent="0.25">
      <c r="A29896" s="216">
        <v>45628</v>
      </c>
      <c r="B29896" s="217" t="s">
        <v>220</v>
      </c>
      <c r="C29896" s="218">
        <v>0</v>
      </c>
    </row>
    <row r="29897" spans="1:3" ht="15" customHeight="1" x14ac:dyDescent="0.25">
      <c r="A29897" s="216">
        <v>45629</v>
      </c>
      <c r="B29897" s="217" t="s">
        <v>220</v>
      </c>
      <c r="C29897" s="218">
        <v>0</v>
      </c>
    </row>
    <row r="29898" spans="1:3" ht="15" customHeight="1" x14ac:dyDescent="0.25">
      <c r="A29898" s="216">
        <v>45630</v>
      </c>
      <c r="B29898" s="217" t="s">
        <v>220</v>
      </c>
      <c r="C29898" s="218">
        <v>0</v>
      </c>
    </row>
    <row r="29899" spans="1:3" ht="15" customHeight="1" x14ac:dyDescent="0.25">
      <c r="A29899" s="216">
        <v>45631</v>
      </c>
      <c r="B29899" s="217" t="s">
        <v>220</v>
      </c>
      <c r="C29899" s="218">
        <v>0</v>
      </c>
    </row>
    <row r="29900" spans="1:3" ht="15" customHeight="1" x14ac:dyDescent="0.25">
      <c r="A29900" s="216">
        <v>45632</v>
      </c>
      <c r="B29900" s="217" t="s">
        <v>220</v>
      </c>
      <c r="C29900" s="218">
        <v>0</v>
      </c>
    </row>
    <row r="29901" spans="1:3" ht="15" customHeight="1" x14ac:dyDescent="0.25">
      <c r="A29901" s="216">
        <v>45635</v>
      </c>
      <c r="B29901" s="217" t="s">
        <v>220</v>
      </c>
      <c r="C29901" s="218">
        <v>0</v>
      </c>
    </row>
    <row r="29902" spans="1:3" ht="15" customHeight="1" x14ac:dyDescent="0.25">
      <c r="A29902" s="216">
        <v>45636</v>
      </c>
      <c r="B29902" s="217" t="s">
        <v>220</v>
      </c>
      <c r="C29902" s="218">
        <v>0</v>
      </c>
    </row>
    <row r="29903" spans="1:3" ht="15" customHeight="1" x14ac:dyDescent="0.25">
      <c r="A29903" s="216">
        <v>45637</v>
      </c>
      <c r="B29903" s="217" t="s">
        <v>220</v>
      </c>
      <c r="C29903" s="218">
        <v>0</v>
      </c>
    </row>
    <row r="29904" spans="1:3" ht="15" customHeight="1" x14ac:dyDescent="0.25">
      <c r="A29904" s="216">
        <v>45638</v>
      </c>
      <c r="B29904" s="217" t="s">
        <v>220</v>
      </c>
      <c r="C29904" s="218">
        <v>0</v>
      </c>
    </row>
    <row r="29905" spans="1:3" ht="15" customHeight="1" x14ac:dyDescent="0.25">
      <c r="A29905" s="216">
        <v>45639</v>
      </c>
      <c r="B29905" s="217" t="s">
        <v>220</v>
      </c>
      <c r="C29905" s="218">
        <v>0</v>
      </c>
    </row>
    <row r="29906" spans="1:3" ht="15" customHeight="1" x14ac:dyDescent="0.25">
      <c r="A29906" s="216">
        <v>45642</v>
      </c>
      <c r="B29906" s="217" t="s">
        <v>220</v>
      </c>
      <c r="C29906" s="218">
        <v>0</v>
      </c>
    </row>
    <row r="29907" spans="1:3" ht="15" customHeight="1" x14ac:dyDescent="0.25">
      <c r="A29907" s="216">
        <v>45643</v>
      </c>
      <c r="B29907" s="217" t="s">
        <v>220</v>
      </c>
      <c r="C29907" s="218">
        <v>0</v>
      </c>
    </row>
    <row r="29908" spans="1:3" ht="15" customHeight="1" x14ac:dyDescent="0.25">
      <c r="A29908" s="216">
        <v>45644</v>
      </c>
      <c r="B29908" s="217" t="s">
        <v>220</v>
      </c>
      <c r="C29908" s="218">
        <v>0</v>
      </c>
    </row>
    <row r="29909" spans="1:3" ht="15" customHeight="1" x14ac:dyDescent="0.25">
      <c r="A29909" s="216">
        <v>45645</v>
      </c>
      <c r="B29909" s="217" t="s">
        <v>220</v>
      </c>
      <c r="C29909" s="218">
        <v>0</v>
      </c>
    </row>
    <row r="29910" spans="1:3" ht="15" customHeight="1" x14ac:dyDescent="0.25">
      <c r="A29910" s="216">
        <v>45646</v>
      </c>
      <c r="B29910" s="217" t="s">
        <v>220</v>
      </c>
      <c r="C29910" s="218">
        <v>0</v>
      </c>
    </row>
    <row r="29911" spans="1:3" ht="15" customHeight="1" x14ac:dyDescent="0.25">
      <c r="A29911" s="216">
        <v>45649</v>
      </c>
      <c r="B29911" s="217" t="s">
        <v>220</v>
      </c>
      <c r="C29911" s="218">
        <v>0</v>
      </c>
    </row>
    <row r="29912" spans="1:3" ht="15" customHeight="1" x14ac:dyDescent="0.25">
      <c r="A29912" s="216">
        <v>45650</v>
      </c>
      <c r="B29912" s="217" t="s">
        <v>220</v>
      </c>
      <c r="C29912" s="218">
        <v>0</v>
      </c>
    </row>
    <row r="29913" spans="1:3" ht="15" customHeight="1" x14ac:dyDescent="0.25">
      <c r="A29913" s="216">
        <v>45651</v>
      </c>
      <c r="B29913" s="217" t="s">
        <v>220</v>
      </c>
      <c r="C29913" s="218">
        <v>0</v>
      </c>
    </row>
    <row r="29914" spans="1:3" ht="15" customHeight="1" x14ac:dyDescent="0.25">
      <c r="A29914" s="216">
        <v>45652</v>
      </c>
      <c r="B29914" s="217" t="s">
        <v>220</v>
      </c>
      <c r="C29914" s="218">
        <v>0</v>
      </c>
    </row>
    <row r="29915" spans="1:3" ht="15" customHeight="1" x14ac:dyDescent="0.25">
      <c r="A29915" s="216">
        <v>45653</v>
      </c>
      <c r="B29915" s="217" t="s">
        <v>220</v>
      </c>
      <c r="C29915" s="218">
        <v>0</v>
      </c>
    </row>
    <row r="29916" spans="1:3" ht="15" customHeight="1" x14ac:dyDescent="0.25">
      <c r="A29916" s="216">
        <v>45656</v>
      </c>
      <c r="B29916" s="217" t="s">
        <v>220</v>
      </c>
      <c r="C29916" s="218">
        <v>0</v>
      </c>
    </row>
    <row r="29917" spans="1:3" ht="15" customHeight="1" x14ac:dyDescent="0.25">
      <c r="A29917" s="216">
        <v>45657</v>
      </c>
      <c r="B29917" s="217" t="s">
        <v>220</v>
      </c>
      <c r="C29917" s="218">
        <v>0</v>
      </c>
    </row>
    <row r="29918" spans="1:3" ht="15" customHeight="1" x14ac:dyDescent="0.25">
      <c r="A29918" s="216">
        <v>45659</v>
      </c>
      <c r="B29918" s="217" t="s">
        <v>220</v>
      </c>
      <c r="C29918" s="218">
        <v>0</v>
      </c>
    </row>
    <row r="29919" spans="1:3" ht="15" customHeight="1" x14ac:dyDescent="0.25">
      <c r="A29919" s="216">
        <v>45660</v>
      </c>
      <c r="B29919" s="217" t="s">
        <v>220</v>
      </c>
      <c r="C29919" s="218">
        <v>0</v>
      </c>
    </row>
    <row r="29920" spans="1:3" ht="15" customHeight="1" x14ac:dyDescent="0.25">
      <c r="A29920" s="216">
        <v>45663</v>
      </c>
      <c r="B29920" s="217" t="s">
        <v>220</v>
      </c>
      <c r="C29920" s="218">
        <v>0</v>
      </c>
    </row>
    <row r="29921" spans="1:3" ht="15" customHeight="1" x14ac:dyDescent="0.25">
      <c r="A29921" s="216">
        <v>45664</v>
      </c>
      <c r="B29921" s="217" t="s">
        <v>220</v>
      </c>
      <c r="C29921" s="218">
        <v>0</v>
      </c>
    </row>
    <row r="29922" spans="1:3" ht="15" customHeight="1" x14ac:dyDescent="0.25">
      <c r="A29922" s="216">
        <v>45665</v>
      </c>
      <c r="B29922" s="217" t="s">
        <v>220</v>
      </c>
      <c r="C29922" s="218">
        <v>0</v>
      </c>
    </row>
    <row r="29923" spans="1:3" ht="15" customHeight="1" x14ac:dyDescent="0.25">
      <c r="A29923" s="216">
        <v>45666</v>
      </c>
      <c r="B29923" s="217" t="s">
        <v>220</v>
      </c>
      <c r="C29923" s="218">
        <v>0</v>
      </c>
    </row>
    <row r="29924" spans="1:3" ht="15" customHeight="1" x14ac:dyDescent="0.25">
      <c r="A29924" s="216">
        <v>45667</v>
      </c>
      <c r="B29924" s="217" t="s">
        <v>220</v>
      </c>
      <c r="C29924" s="218">
        <v>0</v>
      </c>
    </row>
    <row r="29925" spans="1:3" ht="15" customHeight="1" x14ac:dyDescent="0.25">
      <c r="A29925" s="216">
        <v>45670</v>
      </c>
      <c r="B29925" s="217" t="s">
        <v>220</v>
      </c>
      <c r="C29925" s="218">
        <v>0</v>
      </c>
    </row>
    <row r="29926" spans="1:3" ht="15" customHeight="1" x14ac:dyDescent="0.25">
      <c r="A29926" s="216">
        <v>45671</v>
      </c>
      <c r="B29926" s="217" t="s">
        <v>220</v>
      </c>
      <c r="C29926" s="218">
        <v>0</v>
      </c>
    </row>
    <row r="29927" spans="1:3" ht="15" customHeight="1" x14ac:dyDescent="0.25">
      <c r="A29927" s="216">
        <v>45672</v>
      </c>
      <c r="B29927" s="217" t="s">
        <v>220</v>
      </c>
      <c r="C29927" s="218">
        <v>0</v>
      </c>
    </row>
    <row r="29928" spans="1:3" ht="15" customHeight="1" x14ac:dyDescent="0.25">
      <c r="A29928" s="216">
        <v>45673</v>
      </c>
      <c r="B29928" s="217" t="s">
        <v>220</v>
      </c>
      <c r="C29928" s="218">
        <v>0</v>
      </c>
    </row>
    <row r="29929" spans="1:3" ht="15" customHeight="1" x14ac:dyDescent="0.25">
      <c r="A29929" s="216">
        <v>45674</v>
      </c>
      <c r="B29929" s="217" t="s">
        <v>220</v>
      </c>
      <c r="C29929" s="218">
        <v>0</v>
      </c>
    </row>
    <row r="29930" spans="1:3" ht="15" customHeight="1" x14ac:dyDescent="0.25">
      <c r="A29930" s="216">
        <v>45677</v>
      </c>
      <c r="B29930" s="217" t="s">
        <v>220</v>
      </c>
      <c r="C29930" s="218">
        <v>0</v>
      </c>
    </row>
    <row r="29931" spans="1:3" ht="15" customHeight="1" x14ac:dyDescent="0.25">
      <c r="A29931" s="216">
        <v>45678</v>
      </c>
      <c r="B29931" s="217" t="s">
        <v>220</v>
      </c>
      <c r="C29931" s="218">
        <v>0</v>
      </c>
    </row>
    <row r="29932" spans="1:3" ht="15" customHeight="1" x14ac:dyDescent="0.25">
      <c r="A29932" s="216">
        <v>45679</v>
      </c>
      <c r="B29932" s="217" t="s">
        <v>220</v>
      </c>
      <c r="C29932" s="218">
        <v>0</v>
      </c>
    </row>
    <row r="29933" spans="1:3" ht="15" customHeight="1" x14ac:dyDescent="0.25">
      <c r="A29933" s="216">
        <v>45680</v>
      </c>
      <c r="B29933" s="217" t="s">
        <v>220</v>
      </c>
      <c r="C29933" s="218">
        <v>0</v>
      </c>
    </row>
    <row r="29934" spans="1:3" ht="15" customHeight="1" x14ac:dyDescent="0.25">
      <c r="A29934" s="216">
        <v>45681</v>
      </c>
      <c r="B29934" s="217" t="s">
        <v>220</v>
      </c>
      <c r="C29934" s="218">
        <v>0</v>
      </c>
    </row>
    <row r="29935" spans="1:3" ht="15" customHeight="1" x14ac:dyDescent="0.25">
      <c r="A29935" s="216">
        <v>45684</v>
      </c>
      <c r="B29935" s="217" t="s">
        <v>220</v>
      </c>
      <c r="C29935" s="218">
        <v>0</v>
      </c>
    </row>
    <row r="29936" spans="1:3" ht="15" customHeight="1" x14ac:dyDescent="0.25">
      <c r="A29936" s="216">
        <v>45685</v>
      </c>
      <c r="B29936" s="217" t="s">
        <v>220</v>
      </c>
      <c r="C29936" s="218">
        <v>0</v>
      </c>
    </row>
    <row r="29937" spans="1:3" ht="15" customHeight="1" x14ac:dyDescent="0.25">
      <c r="A29937" s="216">
        <v>45686</v>
      </c>
      <c r="B29937" s="217" t="s">
        <v>220</v>
      </c>
      <c r="C29937" s="218">
        <v>0</v>
      </c>
    </row>
    <row r="29938" spans="1:3" ht="15" customHeight="1" x14ac:dyDescent="0.25">
      <c r="A29938" s="216">
        <v>45687</v>
      </c>
      <c r="B29938" s="217" t="s">
        <v>220</v>
      </c>
      <c r="C29938" s="218">
        <v>0</v>
      </c>
    </row>
    <row r="29939" spans="1:3" ht="15" customHeight="1" x14ac:dyDescent="0.25">
      <c r="A29939" s="216">
        <v>45688</v>
      </c>
      <c r="B29939" s="217" t="s">
        <v>220</v>
      </c>
      <c r="C29939" s="218">
        <v>0</v>
      </c>
    </row>
    <row r="29940" spans="1:3" ht="15" customHeight="1" x14ac:dyDescent="0.25">
      <c r="A29940" s="216">
        <v>45691</v>
      </c>
      <c r="B29940" s="217" t="s">
        <v>220</v>
      </c>
      <c r="C29940" s="218">
        <v>0</v>
      </c>
    </row>
    <row r="29941" spans="1:3" ht="15" customHeight="1" x14ac:dyDescent="0.25">
      <c r="A29941" s="216">
        <v>45692</v>
      </c>
      <c r="B29941" s="217" t="s">
        <v>220</v>
      </c>
      <c r="C29941" s="218">
        <v>0</v>
      </c>
    </row>
    <row r="29942" spans="1:3" ht="15" customHeight="1" x14ac:dyDescent="0.25">
      <c r="A29942" s="216">
        <v>45693</v>
      </c>
      <c r="B29942" s="217" t="s">
        <v>220</v>
      </c>
      <c r="C29942" s="218">
        <v>0</v>
      </c>
    </row>
    <row r="29943" spans="1:3" ht="15" customHeight="1" x14ac:dyDescent="0.25">
      <c r="A29943" s="216">
        <v>45694</v>
      </c>
      <c r="B29943" s="217" t="s">
        <v>220</v>
      </c>
      <c r="C29943" s="218">
        <v>0</v>
      </c>
    </row>
    <row r="29944" spans="1:3" ht="15" customHeight="1" x14ac:dyDescent="0.25">
      <c r="A29944" s="216">
        <v>45695</v>
      </c>
      <c r="B29944" s="217" t="s">
        <v>220</v>
      </c>
      <c r="C29944" s="218">
        <v>0</v>
      </c>
    </row>
    <row r="29945" spans="1:3" ht="15" customHeight="1" x14ac:dyDescent="0.25">
      <c r="A29945" s="216">
        <v>45698</v>
      </c>
      <c r="B29945" s="217" t="s">
        <v>220</v>
      </c>
      <c r="C29945" s="218">
        <v>0</v>
      </c>
    </row>
    <row r="29946" spans="1:3" ht="15" customHeight="1" x14ac:dyDescent="0.25">
      <c r="A29946" s="216">
        <v>45699</v>
      </c>
      <c r="B29946" s="217" t="s">
        <v>220</v>
      </c>
      <c r="C29946" s="218">
        <v>0</v>
      </c>
    </row>
    <row r="29947" spans="1:3" ht="15" customHeight="1" x14ac:dyDescent="0.25">
      <c r="A29947" s="216">
        <v>45700</v>
      </c>
      <c r="B29947" s="217" t="s">
        <v>220</v>
      </c>
      <c r="C29947" s="218">
        <v>0</v>
      </c>
    </row>
    <row r="29948" spans="1:3" ht="15" customHeight="1" x14ac:dyDescent="0.25">
      <c r="A29948" s="216">
        <v>45701</v>
      </c>
      <c r="B29948" s="217" t="s">
        <v>220</v>
      </c>
      <c r="C29948" s="218">
        <v>0</v>
      </c>
    </row>
    <row r="29949" spans="1:3" ht="15" customHeight="1" x14ac:dyDescent="0.25">
      <c r="A29949" s="216">
        <v>45702</v>
      </c>
      <c r="B29949" s="217" t="s">
        <v>220</v>
      </c>
      <c r="C29949" s="218">
        <v>0</v>
      </c>
    </row>
    <row r="29950" spans="1:3" ht="15" customHeight="1" x14ac:dyDescent="0.25">
      <c r="A29950" s="216">
        <v>45705</v>
      </c>
      <c r="B29950" s="217" t="s">
        <v>220</v>
      </c>
      <c r="C29950" s="218">
        <v>0</v>
      </c>
    </row>
    <row r="29951" spans="1:3" ht="15" customHeight="1" x14ac:dyDescent="0.25">
      <c r="A29951" s="216">
        <v>45706</v>
      </c>
      <c r="B29951" s="217" t="s">
        <v>220</v>
      </c>
      <c r="C29951" s="218">
        <v>0</v>
      </c>
    </row>
    <row r="29952" spans="1:3" ht="15" customHeight="1" x14ac:dyDescent="0.25">
      <c r="A29952" s="216">
        <v>45707</v>
      </c>
      <c r="B29952" s="217" t="s">
        <v>220</v>
      </c>
      <c r="C29952" s="218">
        <v>0</v>
      </c>
    </row>
    <row r="29953" spans="1:3" ht="15" customHeight="1" x14ac:dyDescent="0.25">
      <c r="A29953" s="216">
        <v>45708</v>
      </c>
      <c r="B29953" s="217" t="s">
        <v>220</v>
      </c>
      <c r="C29953" s="218">
        <v>0</v>
      </c>
    </row>
    <row r="29954" spans="1:3" ht="15" customHeight="1" x14ac:dyDescent="0.25">
      <c r="A29954" s="216">
        <v>45709</v>
      </c>
      <c r="B29954" s="217" t="s">
        <v>220</v>
      </c>
      <c r="C29954" s="218">
        <v>0</v>
      </c>
    </row>
    <row r="29955" spans="1:3" ht="15" customHeight="1" x14ac:dyDescent="0.25">
      <c r="A29955" s="216">
        <v>45712</v>
      </c>
      <c r="B29955" s="217" t="s">
        <v>220</v>
      </c>
      <c r="C29955" s="218">
        <v>0</v>
      </c>
    </row>
    <row r="29956" spans="1:3" ht="15" customHeight="1" x14ac:dyDescent="0.25">
      <c r="A29956" s="216">
        <v>45713</v>
      </c>
      <c r="B29956" s="217" t="s">
        <v>220</v>
      </c>
      <c r="C29956" s="218">
        <v>0</v>
      </c>
    </row>
    <row r="29957" spans="1:3" ht="15" customHeight="1" x14ac:dyDescent="0.25">
      <c r="A29957" s="216">
        <v>45714</v>
      </c>
      <c r="B29957" s="217" t="s">
        <v>220</v>
      </c>
      <c r="C29957" s="218">
        <v>0</v>
      </c>
    </row>
    <row r="29958" spans="1:3" ht="15" customHeight="1" x14ac:dyDescent="0.25">
      <c r="A29958" s="216">
        <v>45715</v>
      </c>
      <c r="B29958" s="217" t="s">
        <v>220</v>
      </c>
      <c r="C29958" s="218">
        <v>0</v>
      </c>
    </row>
    <row r="29959" spans="1:3" ht="15" customHeight="1" x14ac:dyDescent="0.25">
      <c r="A29959" s="216">
        <v>45716</v>
      </c>
      <c r="B29959" s="217" t="s">
        <v>220</v>
      </c>
      <c r="C29959" s="218">
        <v>0</v>
      </c>
    </row>
    <row r="29960" spans="1:3" ht="15" customHeight="1" x14ac:dyDescent="0.25">
      <c r="A29960" s="216">
        <v>45719</v>
      </c>
      <c r="B29960" s="217" t="s">
        <v>220</v>
      </c>
      <c r="C29960" s="218">
        <v>0</v>
      </c>
    </row>
    <row r="29961" spans="1:3" ht="15" customHeight="1" x14ac:dyDescent="0.25">
      <c r="A29961" s="216">
        <v>45720</v>
      </c>
      <c r="B29961" s="217" t="s">
        <v>220</v>
      </c>
      <c r="C29961" s="218">
        <v>0</v>
      </c>
    </row>
    <row r="29962" spans="1:3" ht="15" customHeight="1" x14ac:dyDescent="0.25">
      <c r="A29962" s="216">
        <v>45721</v>
      </c>
      <c r="B29962" s="217" t="s">
        <v>220</v>
      </c>
      <c r="C29962" s="218">
        <v>0</v>
      </c>
    </row>
    <row r="29963" spans="1:3" ht="15" customHeight="1" x14ac:dyDescent="0.25">
      <c r="A29963" s="216">
        <v>45722</v>
      </c>
      <c r="B29963" s="217" t="s">
        <v>220</v>
      </c>
      <c r="C29963" s="218">
        <v>0</v>
      </c>
    </row>
    <row r="29964" spans="1:3" ht="15" customHeight="1" x14ac:dyDescent="0.25">
      <c r="A29964" s="216">
        <v>45723</v>
      </c>
      <c r="B29964" s="217" t="s">
        <v>220</v>
      </c>
      <c r="C29964" s="218">
        <v>0</v>
      </c>
    </row>
    <row r="29965" spans="1:3" ht="15" customHeight="1" x14ac:dyDescent="0.25">
      <c r="A29965" s="216">
        <v>45726</v>
      </c>
      <c r="B29965" s="217" t="s">
        <v>220</v>
      </c>
      <c r="C29965" s="218">
        <v>0</v>
      </c>
    </row>
    <row r="29966" spans="1:3" ht="15" customHeight="1" x14ac:dyDescent="0.25">
      <c r="A29966" s="216">
        <v>45727</v>
      </c>
      <c r="B29966" s="217" t="s">
        <v>220</v>
      </c>
      <c r="C29966" s="218">
        <v>0</v>
      </c>
    </row>
    <row r="29967" spans="1:3" ht="15" customHeight="1" x14ac:dyDescent="0.25">
      <c r="A29967" s="216">
        <v>45728</v>
      </c>
      <c r="B29967" s="217" t="s">
        <v>220</v>
      </c>
      <c r="C29967" s="218">
        <v>0</v>
      </c>
    </row>
    <row r="29968" spans="1:3" ht="15" customHeight="1" x14ac:dyDescent="0.25">
      <c r="A29968" s="216">
        <v>45729</v>
      </c>
      <c r="B29968" s="217" t="s">
        <v>220</v>
      </c>
      <c r="C29968" s="218">
        <v>0</v>
      </c>
    </row>
    <row r="29969" spans="1:3" ht="15" customHeight="1" x14ac:dyDescent="0.25">
      <c r="A29969" s="216">
        <v>45730</v>
      </c>
      <c r="B29969" s="217" t="s">
        <v>220</v>
      </c>
      <c r="C29969" s="218">
        <v>0</v>
      </c>
    </row>
    <row r="29970" spans="1:3" ht="15" customHeight="1" x14ac:dyDescent="0.25">
      <c r="A29970" s="216">
        <v>45733</v>
      </c>
      <c r="B29970" s="217" t="s">
        <v>220</v>
      </c>
      <c r="C29970" s="218">
        <v>0</v>
      </c>
    </row>
    <row r="29971" spans="1:3" ht="15" customHeight="1" x14ac:dyDescent="0.25">
      <c r="A29971" s="216">
        <v>45734</v>
      </c>
      <c r="B29971" s="217" t="s">
        <v>220</v>
      </c>
      <c r="C29971" s="218">
        <v>0</v>
      </c>
    </row>
    <row r="29972" spans="1:3" ht="15" customHeight="1" x14ac:dyDescent="0.25">
      <c r="A29972" s="216">
        <v>45735</v>
      </c>
      <c r="B29972" s="217" t="s">
        <v>220</v>
      </c>
      <c r="C29972" s="218">
        <v>0</v>
      </c>
    </row>
    <row r="29973" spans="1:3" ht="15" customHeight="1" x14ac:dyDescent="0.25">
      <c r="A29973" s="216">
        <v>45736</v>
      </c>
      <c r="B29973" s="217" t="s">
        <v>220</v>
      </c>
      <c r="C29973" s="218">
        <v>0</v>
      </c>
    </row>
    <row r="29974" spans="1:3" ht="15" customHeight="1" x14ac:dyDescent="0.25">
      <c r="A29974" s="216">
        <v>45737</v>
      </c>
      <c r="B29974" s="217" t="s">
        <v>220</v>
      </c>
      <c r="C29974" s="218">
        <v>0</v>
      </c>
    </row>
    <row r="29975" spans="1:3" ht="15" customHeight="1" x14ac:dyDescent="0.25">
      <c r="A29975" s="216">
        <v>45740</v>
      </c>
      <c r="B29975" s="217" t="s">
        <v>220</v>
      </c>
      <c r="C29975" s="218">
        <v>0</v>
      </c>
    </row>
    <row r="29976" spans="1:3" ht="15" customHeight="1" x14ac:dyDescent="0.25">
      <c r="A29976" s="216">
        <v>45741</v>
      </c>
      <c r="B29976" s="217" t="s">
        <v>220</v>
      </c>
      <c r="C29976" s="218">
        <v>0</v>
      </c>
    </row>
    <row r="29977" spans="1:3" ht="15" customHeight="1" x14ac:dyDescent="0.25">
      <c r="A29977" s="216">
        <v>45742</v>
      </c>
      <c r="B29977" s="217" t="s">
        <v>220</v>
      </c>
      <c r="C29977" s="218">
        <v>0</v>
      </c>
    </row>
    <row r="29978" spans="1:3" ht="15" customHeight="1" x14ac:dyDescent="0.25">
      <c r="A29978" s="216">
        <v>45743</v>
      </c>
      <c r="B29978" s="217" t="s">
        <v>220</v>
      </c>
      <c r="C29978" s="218">
        <v>0</v>
      </c>
    </row>
    <row r="29979" spans="1:3" ht="15" customHeight="1" x14ac:dyDescent="0.25">
      <c r="A29979" s="216">
        <v>45744</v>
      </c>
      <c r="B29979" s="217" t="s">
        <v>220</v>
      </c>
      <c r="C29979" s="218">
        <v>0</v>
      </c>
    </row>
    <row r="29980" spans="1:3" ht="15" customHeight="1" x14ac:dyDescent="0.25">
      <c r="A29980" s="216">
        <v>45747</v>
      </c>
      <c r="B29980" s="217" t="s">
        <v>220</v>
      </c>
      <c r="C29980" s="218">
        <v>0</v>
      </c>
    </row>
    <row r="29981" spans="1:3" ht="15" customHeight="1" x14ac:dyDescent="0.25">
      <c r="A29981" s="216">
        <v>45748</v>
      </c>
      <c r="B29981" s="217" t="s">
        <v>220</v>
      </c>
      <c r="C29981" s="218">
        <v>0</v>
      </c>
    </row>
    <row r="29982" spans="1:3" ht="15" customHeight="1" x14ac:dyDescent="0.25">
      <c r="A29982" s="216">
        <v>45749</v>
      </c>
      <c r="B29982" s="217" t="s">
        <v>220</v>
      </c>
      <c r="C29982" s="218">
        <v>0</v>
      </c>
    </row>
    <row r="29983" spans="1:3" ht="15" customHeight="1" x14ac:dyDescent="0.25">
      <c r="A29983" s="216">
        <v>45750</v>
      </c>
      <c r="B29983" s="217" t="s">
        <v>220</v>
      </c>
      <c r="C29983" s="218">
        <v>0</v>
      </c>
    </row>
    <row r="29984" spans="1:3" ht="15" customHeight="1" x14ac:dyDescent="0.25">
      <c r="A29984" s="216">
        <v>45751</v>
      </c>
      <c r="B29984" s="217" t="s">
        <v>220</v>
      </c>
      <c r="C29984" s="218">
        <v>0</v>
      </c>
    </row>
    <row r="29985" spans="1:3" ht="15" customHeight="1" x14ac:dyDescent="0.25">
      <c r="A29985" s="216">
        <v>45754</v>
      </c>
      <c r="B29985" s="217" t="s">
        <v>220</v>
      </c>
      <c r="C29985" s="218">
        <v>0</v>
      </c>
    </row>
    <row r="29986" spans="1:3" ht="15" customHeight="1" x14ac:dyDescent="0.25">
      <c r="A29986" s="216">
        <v>45755</v>
      </c>
      <c r="B29986" s="217" t="s">
        <v>220</v>
      </c>
      <c r="C29986" s="218">
        <v>0</v>
      </c>
    </row>
    <row r="29987" spans="1:3" ht="15" customHeight="1" x14ac:dyDescent="0.25">
      <c r="A29987" s="216">
        <v>45756</v>
      </c>
      <c r="B29987" s="217" t="s">
        <v>220</v>
      </c>
      <c r="C29987" s="218">
        <v>0</v>
      </c>
    </row>
    <row r="29988" spans="1:3" ht="15" customHeight="1" x14ac:dyDescent="0.25">
      <c r="A29988" s="216">
        <v>45757</v>
      </c>
      <c r="B29988" s="217" t="s">
        <v>220</v>
      </c>
      <c r="C29988" s="218">
        <v>0</v>
      </c>
    </row>
    <row r="29989" spans="1:3" ht="15" customHeight="1" x14ac:dyDescent="0.25">
      <c r="A29989" s="216">
        <v>45758</v>
      </c>
      <c r="B29989" s="217" t="s">
        <v>220</v>
      </c>
      <c r="C29989" s="218">
        <v>0</v>
      </c>
    </row>
    <row r="29990" spans="1:3" ht="15" customHeight="1" x14ac:dyDescent="0.25">
      <c r="A29990" s="216">
        <v>45761</v>
      </c>
      <c r="B29990" s="217" t="s">
        <v>220</v>
      </c>
      <c r="C29990" s="218">
        <v>0</v>
      </c>
    </row>
    <row r="29991" spans="1:3" ht="15" customHeight="1" x14ac:dyDescent="0.25">
      <c r="A29991" s="216">
        <v>45762</v>
      </c>
      <c r="B29991" s="217" t="s">
        <v>220</v>
      </c>
      <c r="C29991" s="218">
        <v>0</v>
      </c>
    </row>
    <row r="29992" spans="1:3" ht="15" customHeight="1" x14ac:dyDescent="0.25">
      <c r="A29992" s="216">
        <v>45763</v>
      </c>
      <c r="B29992" s="217" t="s">
        <v>220</v>
      </c>
      <c r="C29992" s="218">
        <v>0</v>
      </c>
    </row>
    <row r="29993" spans="1:3" ht="15" customHeight="1" x14ac:dyDescent="0.25">
      <c r="A29993" s="216">
        <v>45764</v>
      </c>
      <c r="B29993" s="217" t="s">
        <v>220</v>
      </c>
      <c r="C29993" s="218">
        <v>0</v>
      </c>
    </row>
    <row r="29994" spans="1:3" ht="15" customHeight="1" x14ac:dyDescent="0.25">
      <c r="A29994" s="216">
        <v>45769</v>
      </c>
      <c r="B29994" s="217" t="s">
        <v>220</v>
      </c>
      <c r="C29994" s="218">
        <v>0</v>
      </c>
    </row>
    <row r="29995" spans="1:3" ht="15" customHeight="1" x14ac:dyDescent="0.25">
      <c r="A29995" s="216">
        <v>45770</v>
      </c>
      <c r="B29995" s="217" t="s">
        <v>220</v>
      </c>
      <c r="C29995" s="218">
        <v>0</v>
      </c>
    </row>
    <row r="29996" spans="1:3" ht="15" customHeight="1" x14ac:dyDescent="0.25">
      <c r="A29996" s="216">
        <v>45771</v>
      </c>
      <c r="B29996" s="217" t="s">
        <v>220</v>
      </c>
      <c r="C29996" s="218">
        <v>0</v>
      </c>
    </row>
    <row r="29997" spans="1:3" ht="15" customHeight="1" x14ac:dyDescent="0.25">
      <c r="A29997" s="216">
        <v>45772</v>
      </c>
      <c r="B29997" s="217" t="s">
        <v>220</v>
      </c>
      <c r="C29997" s="218">
        <v>0</v>
      </c>
    </row>
    <row r="29998" spans="1:3" ht="15" customHeight="1" x14ac:dyDescent="0.25">
      <c r="A29998" s="216">
        <v>45775</v>
      </c>
      <c r="B29998" s="217" t="s">
        <v>220</v>
      </c>
      <c r="C29998" s="218">
        <v>0</v>
      </c>
    </row>
    <row r="29999" spans="1:3" ht="15" customHeight="1" x14ac:dyDescent="0.25">
      <c r="A29999" s="216">
        <v>45776</v>
      </c>
      <c r="B29999" s="217" t="s">
        <v>220</v>
      </c>
      <c r="C29999" s="218">
        <v>0</v>
      </c>
    </row>
    <row r="30000" spans="1:3" ht="15" customHeight="1" x14ac:dyDescent="0.25">
      <c r="A30000" s="216">
        <v>45777</v>
      </c>
      <c r="B30000" s="217" t="s">
        <v>220</v>
      </c>
      <c r="C30000" s="218">
        <v>0</v>
      </c>
    </row>
    <row r="30001" spans="1:3" ht="15" customHeight="1" x14ac:dyDescent="0.25">
      <c r="A30001" s="216">
        <v>45778</v>
      </c>
      <c r="B30001" s="217" t="s">
        <v>220</v>
      </c>
      <c r="C30001" s="218">
        <v>0</v>
      </c>
    </row>
    <row r="30002" spans="1:3" ht="15" customHeight="1" x14ac:dyDescent="0.25">
      <c r="A30002" s="216">
        <v>45779</v>
      </c>
      <c r="B30002" s="217" t="s">
        <v>220</v>
      </c>
      <c r="C30002" s="218">
        <v>0</v>
      </c>
    </row>
    <row r="30003" spans="1:3" ht="15" customHeight="1" x14ac:dyDescent="0.25">
      <c r="A30003" s="216">
        <v>45783</v>
      </c>
      <c r="B30003" s="217" t="s">
        <v>220</v>
      </c>
      <c r="C30003" s="218">
        <v>0</v>
      </c>
    </row>
    <row r="30004" spans="1:3" ht="15" customHeight="1" x14ac:dyDescent="0.25">
      <c r="A30004" s="216">
        <v>45784</v>
      </c>
      <c r="B30004" s="217" t="s">
        <v>220</v>
      </c>
      <c r="C30004" s="218">
        <v>0</v>
      </c>
    </row>
    <row r="30005" spans="1:3" ht="15" customHeight="1" x14ac:dyDescent="0.25">
      <c r="A30005" s="216">
        <v>45785</v>
      </c>
      <c r="B30005" s="217" t="s">
        <v>220</v>
      </c>
      <c r="C30005" s="218">
        <v>0</v>
      </c>
    </row>
    <row r="30006" spans="1:3" ht="15" customHeight="1" x14ac:dyDescent="0.25">
      <c r="A30006" s="216">
        <v>45786</v>
      </c>
      <c r="B30006" s="217" t="s">
        <v>220</v>
      </c>
      <c r="C30006" s="218">
        <v>0</v>
      </c>
    </row>
    <row r="30007" spans="1:3" ht="15" customHeight="1" x14ac:dyDescent="0.25">
      <c r="A30007" s="216">
        <v>45789</v>
      </c>
      <c r="B30007" s="217" t="s">
        <v>220</v>
      </c>
      <c r="C30007" s="218">
        <v>0</v>
      </c>
    </row>
    <row r="30008" spans="1:3" ht="15" customHeight="1" x14ac:dyDescent="0.25">
      <c r="A30008" s="216">
        <v>45790</v>
      </c>
      <c r="B30008" s="217" t="s">
        <v>220</v>
      </c>
      <c r="C30008" s="218">
        <v>0</v>
      </c>
    </row>
    <row r="30009" spans="1:3" ht="15" customHeight="1" x14ac:dyDescent="0.25">
      <c r="A30009" s="216">
        <v>45791</v>
      </c>
      <c r="B30009" s="217" t="s">
        <v>220</v>
      </c>
      <c r="C30009" s="218">
        <v>0</v>
      </c>
    </row>
    <row r="30010" spans="1:3" ht="15" customHeight="1" x14ac:dyDescent="0.25">
      <c r="A30010" s="216">
        <v>45792</v>
      </c>
      <c r="B30010" s="217" t="s">
        <v>220</v>
      </c>
      <c r="C30010" s="218">
        <v>0</v>
      </c>
    </row>
    <row r="30011" spans="1:3" ht="15" customHeight="1" x14ac:dyDescent="0.25">
      <c r="A30011" s="216">
        <v>45793</v>
      </c>
      <c r="B30011" s="217" t="s">
        <v>220</v>
      </c>
      <c r="C30011" s="218">
        <v>0</v>
      </c>
    </row>
    <row r="30012" spans="1:3" ht="15" customHeight="1" x14ac:dyDescent="0.25">
      <c r="A30012" s="216">
        <v>45796</v>
      </c>
      <c r="B30012" s="217" t="s">
        <v>220</v>
      </c>
      <c r="C30012" s="218">
        <v>0</v>
      </c>
    </row>
    <row r="30013" spans="1:3" ht="15" customHeight="1" x14ac:dyDescent="0.25">
      <c r="A30013" s="216">
        <v>45797</v>
      </c>
      <c r="B30013" s="217" t="s">
        <v>220</v>
      </c>
      <c r="C30013" s="218">
        <v>0</v>
      </c>
    </row>
    <row r="30014" spans="1:3" ht="15" customHeight="1" x14ac:dyDescent="0.25">
      <c r="A30014" s="216">
        <v>45798</v>
      </c>
      <c r="B30014" s="217" t="s">
        <v>220</v>
      </c>
      <c r="C30014" s="218">
        <v>0</v>
      </c>
    </row>
    <row r="30015" spans="1:3" ht="15" customHeight="1" x14ac:dyDescent="0.25">
      <c r="A30015" s="216">
        <v>45799</v>
      </c>
      <c r="B30015" s="217" t="s">
        <v>220</v>
      </c>
      <c r="C30015" s="218">
        <v>0</v>
      </c>
    </row>
    <row r="30016" spans="1:3" ht="15" customHeight="1" x14ac:dyDescent="0.25">
      <c r="A30016" s="216">
        <v>45800</v>
      </c>
      <c r="B30016" s="217" t="s">
        <v>220</v>
      </c>
      <c r="C30016" s="218">
        <v>0</v>
      </c>
    </row>
    <row r="30017" spans="1:3" ht="15" customHeight="1" x14ac:dyDescent="0.25">
      <c r="A30017" s="216">
        <v>45804</v>
      </c>
      <c r="B30017" s="217" t="s">
        <v>220</v>
      </c>
      <c r="C30017" s="218">
        <v>0</v>
      </c>
    </row>
    <row r="30018" spans="1:3" ht="15" customHeight="1" x14ac:dyDescent="0.25">
      <c r="A30018" s="216">
        <v>45805</v>
      </c>
      <c r="B30018" s="217" t="s">
        <v>220</v>
      </c>
      <c r="C30018" s="218">
        <v>0</v>
      </c>
    </row>
    <row r="30019" spans="1:3" ht="15" customHeight="1" x14ac:dyDescent="0.25">
      <c r="A30019" s="216">
        <v>45806</v>
      </c>
      <c r="B30019" s="217" t="s">
        <v>220</v>
      </c>
      <c r="C30019" s="218">
        <v>0</v>
      </c>
    </row>
    <row r="30020" spans="1:3" ht="15" customHeight="1" x14ac:dyDescent="0.25">
      <c r="A30020" s="216">
        <v>45807</v>
      </c>
      <c r="B30020" s="217" t="s">
        <v>220</v>
      </c>
      <c r="C30020" s="218">
        <v>0</v>
      </c>
    </row>
    <row r="30021" spans="1:3" ht="15" customHeight="1" x14ac:dyDescent="0.25">
      <c r="A30021" s="216">
        <v>45810</v>
      </c>
      <c r="B30021" s="217" t="s">
        <v>220</v>
      </c>
      <c r="C30021" s="218">
        <v>0</v>
      </c>
    </row>
    <row r="30022" spans="1:3" ht="15" customHeight="1" x14ac:dyDescent="0.25">
      <c r="A30022" s="216">
        <v>45811</v>
      </c>
      <c r="B30022" s="217" t="s">
        <v>220</v>
      </c>
      <c r="C30022" s="218">
        <v>0</v>
      </c>
    </row>
    <row r="30023" spans="1:3" ht="15" customHeight="1" x14ac:dyDescent="0.25">
      <c r="A30023" s="216">
        <v>45812</v>
      </c>
      <c r="B30023" s="217" t="s">
        <v>220</v>
      </c>
      <c r="C30023" s="218">
        <v>0</v>
      </c>
    </row>
    <row r="30024" spans="1:3" ht="15" customHeight="1" x14ac:dyDescent="0.25">
      <c r="A30024" s="216">
        <v>45813</v>
      </c>
      <c r="B30024" s="217" t="s">
        <v>220</v>
      </c>
      <c r="C30024" s="218">
        <v>0</v>
      </c>
    </row>
    <row r="30025" spans="1:3" ht="15" customHeight="1" x14ac:dyDescent="0.25">
      <c r="A30025" s="216">
        <v>45814</v>
      </c>
      <c r="B30025" s="217" t="s">
        <v>220</v>
      </c>
      <c r="C30025" s="218">
        <v>0</v>
      </c>
    </row>
    <row r="30026" spans="1:3" ht="15" customHeight="1" x14ac:dyDescent="0.25">
      <c r="A30026" s="216">
        <v>45817</v>
      </c>
      <c r="B30026" s="217" t="s">
        <v>220</v>
      </c>
      <c r="C30026" s="218">
        <v>0</v>
      </c>
    </row>
    <row r="30027" spans="1:3" ht="15" customHeight="1" x14ac:dyDescent="0.25">
      <c r="A30027" s="216">
        <v>45818</v>
      </c>
      <c r="B30027" s="217" t="s">
        <v>220</v>
      </c>
      <c r="C30027" s="218">
        <v>0</v>
      </c>
    </row>
    <row r="30028" spans="1:3" ht="15" customHeight="1" x14ac:dyDescent="0.25">
      <c r="A30028" s="216">
        <v>45819</v>
      </c>
      <c r="B30028" s="217" t="s">
        <v>220</v>
      </c>
      <c r="C30028" s="218">
        <v>0</v>
      </c>
    </row>
    <row r="30029" spans="1:3" ht="15" customHeight="1" x14ac:dyDescent="0.25">
      <c r="A30029" s="216">
        <v>45820</v>
      </c>
      <c r="B30029" s="217" t="s">
        <v>220</v>
      </c>
      <c r="C30029" s="218">
        <v>0</v>
      </c>
    </row>
    <row r="30030" spans="1:3" ht="15" customHeight="1" x14ac:dyDescent="0.25">
      <c r="A30030" s="216">
        <v>45821</v>
      </c>
      <c r="B30030" s="217" t="s">
        <v>220</v>
      </c>
      <c r="C30030" s="218">
        <v>0</v>
      </c>
    </row>
    <row r="30031" spans="1:3" ht="15" customHeight="1" x14ac:dyDescent="0.25">
      <c r="A30031" s="216">
        <v>45824</v>
      </c>
      <c r="B30031" s="217" t="s">
        <v>220</v>
      </c>
      <c r="C30031" s="218">
        <v>0</v>
      </c>
    </row>
    <row r="30032" spans="1:3" ht="15" customHeight="1" x14ac:dyDescent="0.25">
      <c r="A30032" s="216">
        <v>45825</v>
      </c>
      <c r="B30032" s="217" t="s">
        <v>220</v>
      </c>
      <c r="C30032" s="218">
        <v>0</v>
      </c>
    </row>
    <row r="30033" spans="1:3" ht="15" customHeight="1" x14ac:dyDescent="0.25">
      <c r="A30033" s="216">
        <v>45826</v>
      </c>
      <c r="B30033" s="217" t="s">
        <v>220</v>
      </c>
      <c r="C30033" s="218">
        <v>0</v>
      </c>
    </row>
    <row r="30034" spans="1:3" ht="15" customHeight="1" x14ac:dyDescent="0.25">
      <c r="A30034" s="216">
        <v>45827</v>
      </c>
      <c r="B30034" s="217" t="s">
        <v>220</v>
      </c>
      <c r="C30034" s="218">
        <v>0</v>
      </c>
    </row>
    <row r="30035" spans="1:3" ht="15" customHeight="1" x14ac:dyDescent="0.25">
      <c r="A30035" s="216">
        <v>45828</v>
      </c>
      <c r="B30035" s="217" t="s">
        <v>220</v>
      </c>
      <c r="C30035" s="218">
        <v>0</v>
      </c>
    </row>
    <row r="30036" spans="1:3" ht="15" customHeight="1" x14ac:dyDescent="0.25">
      <c r="A30036" s="216">
        <v>45831</v>
      </c>
      <c r="B30036" s="217" t="s">
        <v>220</v>
      </c>
      <c r="C30036" s="218">
        <v>0</v>
      </c>
    </row>
    <row r="30037" spans="1:3" ht="15" customHeight="1" x14ac:dyDescent="0.25">
      <c r="A30037" s="216">
        <v>45832</v>
      </c>
      <c r="B30037" s="217" t="s">
        <v>220</v>
      </c>
      <c r="C30037" s="218">
        <v>0</v>
      </c>
    </row>
    <row r="30038" spans="1:3" ht="15" customHeight="1" x14ac:dyDescent="0.25">
      <c r="A30038" s="216">
        <v>45833</v>
      </c>
      <c r="B30038" s="217" t="s">
        <v>220</v>
      </c>
      <c r="C30038" s="218">
        <v>0</v>
      </c>
    </row>
    <row r="30039" spans="1:3" ht="15" customHeight="1" x14ac:dyDescent="0.25">
      <c r="A30039" s="216">
        <v>45834</v>
      </c>
      <c r="B30039" s="217" t="s">
        <v>220</v>
      </c>
      <c r="C30039" s="218">
        <v>0</v>
      </c>
    </row>
    <row r="30040" spans="1:3" ht="15" customHeight="1" x14ac:dyDescent="0.25">
      <c r="A30040" s="216">
        <v>45835</v>
      </c>
      <c r="B30040" s="217" t="s">
        <v>220</v>
      </c>
      <c r="C30040" s="218">
        <v>0</v>
      </c>
    </row>
    <row r="30041" spans="1:3" ht="15" customHeight="1" x14ac:dyDescent="0.25">
      <c r="A30041" s="216">
        <v>45838</v>
      </c>
      <c r="B30041" s="217" t="s">
        <v>220</v>
      </c>
      <c r="C30041" s="218">
        <v>0</v>
      </c>
    </row>
    <row r="30042" spans="1:3" ht="15" customHeight="1" x14ac:dyDescent="0.25">
      <c r="A30042" s="216">
        <v>45839</v>
      </c>
      <c r="B30042" s="217" t="s">
        <v>220</v>
      </c>
      <c r="C30042" s="218">
        <v>0</v>
      </c>
    </row>
    <row r="30043" spans="1:3" ht="15" customHeight="1" x14ac:dyDescent="0.25">
      <c r="A30043" s="216">
        <v>45840</v>
      </c>
      <c r="B30043" s="217" t="s">
        <v>220</v>
      </c>
      <c r="C30043" s="218">
        <v>0</v>
      </c>
    </row>
    <row r="30044" spans="1:3" ht="15" customHeight="1" x14ac:dyDescent="0.25">
      <c r="A30044" s="216">
        <v>45841</v>
      </c>
      <c r="B30044" s="217" t="s">
        <v>220</v>
      </c>
      <c r="C30044" s="218">
        <v>0</v>
      </c>
    </row>
    <row r="30045" spans="1:3" ht="15" customHeight="1" x14ac:dyDescent="0.25">
      <c r="A30045" s="216">
        <v>45842</v>
      </c>
      <c r="B30045" s="217" t="s">
        <v>220</v>
      </c>
      <c r="C30045" s="218">
        <v>0</v>
      </c>
    </row>
    <row r="30046" spans="1:3" ht="15" customHeight="1" x14ac:dyDescent="0.25">
      <c r="A30046" s="216">
        <v>45845</v>
      </c>
      <c r="B30046" s="217" t="s">
        <v>220</v>
      </c>
      <c r="C30046" s="218">
        <v>0</v>
      </c>
    </row>
    <row r="30047" spans="1:3" ht="15" customHeight="1" x14ac:dyDescent="0.25">
      <c r="A30047" s="216">
        <v>45846</v>
      </c>
      <c r="B30047" s="217" t="s">
        <v>220</v>
      </c>
      <c r="C30047" s="218">
        <v>0</v>
      </c>
    </row>
    <row r="30048" spans="1:3" ht="15" customHeight="1" x14ac:dyDescent="0.25">
      <c r="A30048" s="216">
        <v>45847</v>
      </c>
      <c r="B30048" s="217" t="s">
        <v>220</v>
      </c>
      <c r="C30048" s="218">
        <v>0</v>
      </c>
    </row>
    <row r="30049" spans="1:3" ht="15" customHeight="1" x14ac:dyDescent="0.25">
      <c r="A30049" s="216">
        <v>45848</v>
      </c>
      <c r="B30049" s="217" t="s">
        <v>220</v>
      </c>
      <c r="C30049" s="218">
        <v>0</v>
      </c>
    </row>
    <row r="30050" spans="1:3" ht="15" customHeight="1" x14ac:dyDescent="0.25">
      <c r="A30050" s="216">
        <v>45849</v>
      </c>
      <c r="B30050" s="217" t="s">
        <v>220</v>
      </c>
      <c r="C30050" s="218">
        <v>0</v>
      </c>
    </row>
    <row r="30051" spans="1:3" ht="15" customHeight="1" x14ac:dyDescent="0.25">
      <c r="A30051" s="216">
        <v>45852</v>
      </c>
      <c r="B30051" s="217" t="s">
        <v>220</v>
      </c>
      <c r="C30051" s="218">
        <v>0</v>
      </c>
    </row>
    <row r="30052" spans="1:3" ht="15" customHeight="1" x14ac:dyDescent="0.25">
      <c r="A30052" s="216">
        <v>45853</v>
      </c>
      <c r="B30052" s="217" t="s">
        <v>220</v>
      </c>
      <c r="C30052" s="218">
        <v>0</v>
      </c>
    </row>
    <row r="30053" spans="1:3" ht="15" customHeight="1" x14ac:dyDescent="0.25">
      <c r="A30053" s="216">
        <v>45854</v>
      </c>
      <c r="B30053" s="217" t="s">
        <v>220</v>
      </c>
      <c r="C30053" s="218">
        <v>0</v>
      </c>
    </row>
    <row r="30054" spans="1:3" ht="15" customHeight="1" x14ac:dyDescent="0.25">
      <c r="A30054" s="216">
        <v>45855</v>
      </c>
      <c r="B30054" s="217" t="s">
        <v>220</v>
      </c>
      <c r="C30054" s="218">
        <v>0</v>
      </c>
    </row>
    <row r="30055" spans="1:3" ht="15" customHeight="1" x14ac:dyDescent="0.25">
      <c r="A30055" s="216">
        <v>45856</v>
      </c>
      <c r="B30055" s="217" t="s">
        <v>220</v>
      </c>
      <c r="C30055" s="218">
        <v>0</v>
      </c>
    </row>
    <row r="30056" spans="1:3" ht="15" customHeight="1" x14ac:dyDescent="0.25">
      <c r="A30056" s="216">
        <v>45859</v>
      </c>
      <c r="B30056" s="217" t="s">
        <v>220</v>
      </c>
      <c r="C30056" s="218">
        <v>0</v>
      </c>
    </row>
    <row r="30057" spans="1:3" ht="15" customHeight="1" x14ac:dyDescent="0.25">
      <c r="A30057" s="216">
        <v>45860</v>
      </c>
      <c r="B30057" s="217" t="s">
        <v>220</v>
      </c>
      <c r="C30057" s="218">
        <v>0</v>
      </c>
    </row>
    <row r="30058" spans="1:3" ht="15" customHeight="1" x14ac:dyDescent="0.25">
      <c r="A30058" s="216">
        <v>45861</v>
      </c>
      <c r="B30058" s="217" t="s">
        <v>220</v>
      </c>
      <c r="C30058" s="218">
        <v>0</v>
      </c>
    </row>
    <row r="30059" spans="1:3" ht="15" customHeight="1" x14ac:dyDescent="0.25">
      <c r="A30059" s="216">
        <v>45862</v>
      </c>
      <c r="B30059" s="217" t="s">
        <v>220</v>
      </c>
      <c r="C30059" s="218">
        <v>0</v>
      </c>
    </row>
    <row r="30060" spans="1:3" ht="15" customHeight="1" x14ac:dyDescent="0.25">
      <c r="A30060" s="216">
        <v>45863</v>
      </c>
      <c r="B30060" s="217" t="s">
        <v>220</v>
      </c>
      <c r="C30060" s="218">
        <v>0</v>
      </c>
    </row>
    <row r="30061" spans="1:3" ht="15" customHeight="1" x14ac:dyDescent="0.25">
      <c r="A30061" s="216">
        <v>45866</v>
      </c>
      <c r="B30061" s="217" t="s">
        <v>220</v>
      </c>
      <c r="C30061" s="218">
        <v>0</v>
      </c>
    </row>
    <row r="30062" spans="1:3" ht="15" customHeight="1" x14ac:dyDescent="0.25">
      <c r="A30062" s="216">
        <v>45867</v>
      </c>
      <c r="B30062" s="217" t="s">
        <v>220</v>
      </c>
      <c r="C30062" s="218">
        <v>0</v>
      </c>
    </row>
    <row r="30063" spans="1:3" ht="15" customHeight="1" x14ac:dyDescent="0.25">
      <c r="A30063" s="216">
        <v>45868</v>
      </c>
      <c r="B30063" s="217" t="s">
        <v>220</v>
      </c>
      <c r="C30063" s="218">
        <v>0</v>
      </c>
    </row>
    <row r="30064" spans="1:3" ht="15" customHeight="1" x14ac:dyDescent="0.25">
      <c r="A30064" s="216">
        <v>45869</v>
      </c>
      <c r="B30064" s="217" t="s">
        <v>220</v>
      </c>
      <c r="C30064" s="218">
        <v>0</v>
      </c>
    </row>
    <row r="30065" spans="1:3" ht="15" customHeight="1" x14ac:dyDescent="0.25">
      <c r="A30065" s="216">
        <v>45870</v>
      </c>
      <c r="B30065" s="217" t="s">
        <v>220</v>
      </c>
      <c r="C30065" s="218">
        <v>0</v>
      </c>
    </row>
    <row r="30066" spans="1:3" ht="15" customHeight="1" x14ac:dyDescent="0.25">
      <c r="A30066" s="216">
        <v>45873</v>
      </c>
      <c r="B30066" s="217" t="s">
        <v>220</v>
      </c>
      <c r="C30066" s="218">
        <v>0</v>
      </c>
    </row>
    <row r="30067" spans="1:3" ht="15" customHeight="1" x14ac:dyDescent="0.25">
      <c r="A30067" s="216">
        <v>45874</v>
      </c>
      <c r="B30067" s="217" t="s">
        <v>220</v>
      </c>
      <c r="C30067" s="218">
        <v>0</v>
      </c>
    </row>
    <row r="30068" spans="1:3" ht="15" customHeight="1" x14ac:dyDescent="0.25">
      <c r="A30068" s="216">
        <v>45875</v>
      </c>
      <c r="B30068" s="217" t="s">
        <v>220</v>
      </c>
      <c r="C30068" s="218">
        <v>0</v>
      </c>
    </row>
    <row r="30069" spans="1:3" ht="15" customHeight="1" x14ac:dyDescent="0.25">
      <c r="A30069" s="216">
        <v>45876</v>
      </c>
      <c r="B30069" s="217" t="s">
        <v>220</v>
      </c>
      <c r="C30069" s="218">
        <v>0</v>
      </c>
    </row>
    <row r="30070" spans="1:3" ht="15" customHeight="1" x14ac:dyDescent="0.25">
      <c r="A30070" s="216">
        <v>45877</v>
      </c>
      <c r="B30070" s="217" t="s">
        <v>220</v>
      </c>
      <c r="C30070" s="218">
        <v>0</v>
      </c>
    </row>
    <row r="30071" spans="1:3" ht="15" customHeight="1" x14ac:dyDescent="0.25">
      <c r="A30071" s="216">
        <v>45880</v>
      </c>
      <c r="B30071" s="217" t="s">
        <v>220</v>
      </c>
      <c r="C30071" s="218">
        <v>0</v>
      </c>
    </row>
    <row r="30072" spans="1:3" ht="15" customHeight="1" x14ac:dyDescent="0.25">
      <c r="A30072" s="216">
        <v>45881</v>
      </c>
      <c r="B30072" s="217" t="s">
        <v>220</v>
      </c>
      <c r="C30072" s="218">
        <v>0</v>
      </c>
    </row>
    <row r="30073" spans="1:3" ht="15" customHeight="1" x14ac:dyDescent="0.25">
      <c r="A30073" s="216">
        <v>45882</v>
      </c>
      <c r="B30073" s="217" t="s">
        <v>220</v>
      </c>
      <c r="C30073" s="218">
        <v>0</v>
      </c>
    </row>
    <row r="30074" spans="1:3" ht="15" customHeight="1" x14ac:dyDescent="0.25">
      <c r="A30074" s="216">
        <v>45883</v>
      </c>
      <c r="B30074" s="217" t="s">
        <v>220</v>
      </c>
      <c r="C30074" s="218">
        <v>0</v>
      </c>
    </row>
    <row r="30075" spans="1:3" ht="15" customHeight="1" x14ac:dyDescent="0.25">
      <c r="A30075" s="216">
        <v>45884</v>
      </c>
      <c r="B30075" s="217" t="s">
        <v>220</v>
      </c>
      <c r="C30075" s="218">
        <v>0</v>
      </c>
    </row>
    <row r="30076" spans="1:3" ht="15" customHeight="1" x14ac:dyDescent="0.25">
      <c r="A30076" s="216">
        <v>45887</v>
      </c>
      <c r="B30076" s="217" t="s">
        <v>220</v>
      </c>
      <c r="C30076" s="218">
        <v>0</v>
      </c>
    </row>
    <row r="30077" spans="1:3" ht="15" customHeight="1" x14ac:dyDescent="0.25">
      <c r="A30077" s="216">
        <v>45888</v>
      </c>
      <c r="B30077" s="217" t="s">
        <v>220</v>
      </c>
      <c r="C30077" s="218">
        <v>0</v>
      </c>
    </row>
    <row r="30078" spans="1:3" ht="15" customHeight="1" x14ac:dyDescent="0.25">
      <c r="A30078" s="216">
        <v>45889</v>
      </c>
      <c r="B30078" s="217" t="s">
        <v>220</v>
      </c>
      <c r="C30078" s="218">
        <v>0</v>
      </c>
    </row>
    <row r="30079" spans="1:3" ht="15" customHeight="1" x14ac:dyDescent="0.25">
      <c r="A30079" s="216">
        <v>45890</v>
      </c>
      <c r="B30079" s="217" t="s">
        <v>220</v>
      </c>
      <c r="C30079" s="218">
        <v>0</v>
      </c>
    </row>
    <row r="30080" spans="1:3" ht="15" customHeight="1" x14ac:dyDescent="0.25">
      <c r="A30080" s="216">
        <v>45891</v>
      </c>
      <c r="B30080" s="217" t="s">
        <v>220</v>
      </c>
      <c r="C30080" s="218">
        <v>0</v>
      </c>
    </row>
    <row r="30081" spans="1:3" ht="15" customHeight="1" x14ac:dyDescent="0.25">
      <c r="A30081" s="216">
        <v>45895</v>
      </c>
      <c r="B30081" s="217" t="s">
        <v>220</v>
      </c>
      <c r="C30081" s="218">
        <v>0</v>
      </c>
    </row>
    <row r="30082" spans="1:3" ht="15" customHeight="1" x14ac:dyDescent="0.25">
      <c r="A30082" s="216">
        <v>45896</v>
      </c>
      <c r="B30082" s="217" t="s">
        <v>220</v>
      </c>
      <c r="C30082" s="218">
        <v>0</v>
      </c>
    </row>
    <row r="30083" spans="1:3" ht="15" customHeight="1" x14ac:dyDescent="0.25">
      <c r="A30083" s="216">
        <v>45897</v>
      </c>
      <c r="B30083" s="217" t="s">
        <v>220</v>
      </c>
      <c r="C30083" s="218">
        <v>0</v>
      </c>
    </row>
    <row r="30084" spans="1:3" ht="15" customHeight="1" x14ac:dyDescent="0.25">
      <c r="A30084" s="216">
        <v>45898</v>
      </c>
      <c r="B30084" s="217" t="s">
        <v>220</v>
      </c>
      <c r="C30084" s="218">
        <v>0</v>
      </c>
    </row>
    <row r="30085" spans="1:3" ht="15" customHeight="1" x14ac:dyDescent="0.25">
      <c r="A30085" s="216">
        <v>45901</v>
      </c>
      <c r="B30085" s="217" t="s">
        <v>220</v>
      </c>
      <c r="C30085" s="218">
        <v>0</v>
      </c>
    </row>
    <row r="30086" spans="1:3" ht="15" customHeight="1" x14ac:dyDescent="0.25">
      <c r="A30086" s="216">
        <v>45902</v>
      </c>
      <c r="B30086" s="217" t="s">
        <v>220</v>
      </c>
      <c r="C30086" s="218">
        <v>0</v>
      </c>
    </row>
    <row r="30087" spans="1:3" ht="15" customHeight="1" x14ac:dyDescent="0.25">
      <c r="A30087" s="216">
        <v>45903</v>
      </c>
      <c r="B30087" s="217" t="s">
        <v>220</v>
      </c>
      <c r="C30087" s="218">
        <v>0</v>
      </c>
    </row>
    <row r="30088" spans="1:3" ht="15" customHeight="1" x14ac:dyDescent="0.25">
      <c r="A30088" s="216">
        <v>45904</v>
      </c>
      <c r="B30088" s="217" t="s">
        <v>220</v>
      </c>
      <c r="C30088" s="218">
        <v>0</v>
      </c>
    </row>
    <row r="30089" spans="1:3" ht="15" customHeight="1" x14ac:dyDescent="0.25">
      <c r="A30089" s="216">
        <v>45905</v>
      </c>
      <c r="B30089" s="217" t="s">
        <v>220</v>
      </c>
      <c r="C30089" s="218">
        <v>0</v>
      </c>
    </row>
    <row r="30090" spans="1:3" ht="15" customHeight="1" x14ac:dyDescent="0.25">
      <c r="A30090" s="216">
        <v>45908</v>
      </c>
      <c r="B30090" s="217" t="s">
        <v>220</v>
      </c>
      <c r="C30090" s="218">
        <v>0</v>
      </c>
    </row>
    <row r="30091" spans="1:3" ht="15" customHeight="1" x14ac:dyDescent="0.25">
      <c r="A30091" s="216">
        <v>45909</v>
      </c>
      <c r="B30091" s="217" t="s">
        <v>220</v>
      </c>
      <c r="C30091" s="218">
        <v>0</v>
      </c>
    </row>
    <row r="30092" spans="1:3" ht="15" customHeight="1" x14ac:dyDescent="0.25">
      <c r="A30092" s="216">
        <v>45910</v>
      </c>
      <c r="B30092" s="217" t="s">
        <v>220</v>
      </c>
      <c r="C30092" s="218">
        <v>0</v>
      </c>
    </row>
    <row r="30093" spans="1:3" ht="15" customHeight="1" x14ac:dyDescent="0.25">
      <c r="A30093" s="216">
        <v>45911</v>
      </c>
      <c r="B30093" s="217" t="s">
        <v>220</v>
      </c>
      <c r="C30093" s="218">
        <v>0</v>
      </c>
    </row>
    <row r="30094" spans="1:3" ht="15" customHeight="1" x14ac:dyDescent="0.25">
      <c r="A30094" s="216">
        <v>45912</v>
      </c>
      <c r="B30094" s="217" t="s">
        <v>220</v>
      </c>
      <c r="C30094" s="218">
        <v>0</v>
      </c>
    </row>
    <row r="30095" spans="1:3" ht="15" customHeight="1" x14ac:dyDescent="0.25">
      <c r="A30095" s="216">
        <v>45915</v>
      </c>
      <c r="B30095" s="217" t="s">
        <v>220</v>
      </c>
      <c r="C30095" s="218">
        <v>0</v>
      </c>
    </row>
    <row r="30096" spans="1:3" ht="15" customHeight="1" x14ac:dyDescent="0.25">
      <c r="A30096" s="216">
        <v>45916</v>
      </c>
      <c r="B30096" s="217" t="s">
        <v>220</v>
      </c>
      <c r="C30096" s="218">
        <v>0</v>
      </c>
    </row>
    <row r="30097" spans="1:3" ht="15" customHeight="1" x14ac:dyDescent="0.25">
      <c r="A30097" s="216">
        <v>45917</v>
      </c>
      <c r="B30097" s="217" t="s">
        <v>220</v>
      </c>
      <c r="C30097" s="218">
        <v>0</v>
      </c>
    </row>
    <row r="30098" spans="1:3" ht="15" customHeight="1" x14ac:dyDescent="0.25">
      <c r="A30098" s="216">
        <v>45918</v>
      </c>
      <c r="B30098" s="217" t="s">
        <v>220</v>
      </c>
      <c r="C30098" s="218">
        <v>0</v>
      </c>
    </row>
    <row r="30099" spans="1:3" ht="15" customHeight="1" x14ac:dyDescent="0.25">
      <c r="A30099" s="216">
        <v>45919</v>
      </c>
      <c r="B30099" s="217" t="s">
        <v>220</v>
      </c>
      <c r="C30099" s="218">
        <v>0</v>
      </c>
    </row>
    <row r="30100" spans="1:3" ht="15" customHeight="1" x14ac:dyDescent="0.25">
      <c r="A30100" s="216">
        <v>45922</v>
      </c>
      <c r="B30100" s="217" t="s">
        <v>220</v>
      </c>
      <c r="C30100" s="218">
        <v>0</v>
      </c>
    </row>
    <row r="30101" spans="1:3" ht="15" customHeight="1" x14ac:dyDescent="0.25">
      <c r="A30101" s="216">
        <v>45923</v>
      </c>
      <c r="B30101" s="217" t="s">
        <v>220</v>
      </c>
      <c r="C30101" s="218">
        <v>0</v>
      </c>
    </row>
    <row r="30102" spans="1:3" ht="15" customHeight="1" x14ac:dyDescent="0.25">
      <c r="A30102" s="216">
        <v>45924</v>
      </c>
      <c r="B30102" s="217" t="s">
        <v>220</v>
      </c>
      <c r="C30102" s="218">
        <v>0</v>
      </c>
    </row>
    <row r="30103" spans="1:3" ht="15" customHeight="1" x14ac:dyDescent="0.25">
      <c r="A30103" s="216">
        <v>45925</v>
      </c>
      <c r="B30103" s="217" t="s">
        <v>220</v>
      </c>
      <c r="C30103" s="218">
        <v>0</v>
      </c>
    </row>
    <row r="30104" spans="1:3" ht="15" customHeight="1" x14ac:dyDescent="0.25">
      <c r="A30104" s="216">
        <v>45926</v>
      </c>
      <c r="B30104" s="217" t="s">
        <v>220</v>
      </c>
      <c r="C30104" s="218">
        <v>0</v>
      </c>
    </row>
    <row r="30105" spans="1:3" ht="15" customHeight="1" x14ac:dyDescent="0.25">
      <c r="A30105" s="216">
        <v>45929</v>
      </c>
      <c r="B30105" s="217" t="s">
        <v>220</v>
      </c>
      <c r="C30105" s="218">
        <v>0</v>
      </c>
    </row>
    <row r="30106" spans="1:3" ht="15" customHeight="1" x14ac:dyDescent="0.25">
      <c r="A30106" s="216">
        <v>45930</v>
      </c>
      <c r="B30106" s="217" t="s">
        <v>220</v>
      </c>
      <c r="C30106" s="218">
        <v>0</v>
      </c>
    </row>
    <row r="30107" spans="1:3" ht="15" customHeight="1" x14ac:dyDescent="0.25">
      <c r="A30107" s="216">
        <v>45566</v>
      </c>
      <c r="B30107" s="217" t="s">
        <v>302</v>
      </c>
      <c r="C30107" s="218">
        <v>1.5599999999999999E-2</v>
      </c>
    </row>
    <row r="30108" spans="1:3" ht="15" customHeight="1" x14ac:dyDescent="0.25">
      <c r="A30108" s="216">
        <v>45567</v>
      </c>
      <c r="B30108" s="217" t="s">
        <v>302</v>
      </c>
      <c r="C30108" s="218">
        <v>3.1199999999999999E-2</v>
      </c>
    </row>
    <row r="30109" spans="1:3" ht="15" customHeight="1" x14ac:dyDescent="0.25">
      <c r="A30109" s="216">
        <v>45568</v>
      </c>
      <c r="B30109" s="217" t="s">
        <v>302</v>
      </c>
      <c r="C30109" s="218">
        <v>4.6800000000000001E-2</v>
      </c>
    </row>
    <row r="30110" spans="1:3" ht="15" customHeight="1" x14ac:dyDescent="0.25">
      <c r="A30110" s="216">
        <v>45569</v>
      </c>
      <c r="B30110" s="217" t="s">
        <v>302</v>
      </c>
      <c r="C30110" s="218">
        <v>9.3399999999999997E-2</v>
      </c>
    </row>
    <row r="30111" spans="1:3" ht="15" customHeight="1" x14ac:dyDescent="0.25">
      <c r="A30111" s="216">
        <v>45572</v>
      </c>
      <c r="B30111" s="217" t="s">
        <v>302</v>
      </c>
      <c r="C30111" s="218">
        <v>0.1089</v>
      </c>
    </row>
    <row r="30112" spans="1:3" ht="15" customHeight="1" x14ac:dyDescent="0.25">
      <c r="A30112" s="216">
        <v>45573</v>
      </c>
      <c r="B30112" s="217" t="s">
        <v>302</v>
      </c>
      <c r="C30112" s="218">
        <v>0.1244</v>
      </c>
    </row>
    <row r="30113" spans="1:3" ht="15" customHeight="1" x14ac:dyDescent="0.25">
      <c r="A30113" s="216">
        <v>45574</v>
      </c>
      <c r="B30113" s="217" t="s">
        <v>302</v>
      </c>
      <c r="C30113" s="218">
        <v>0.14000000000000001</v>
      </c>
    </row>
    <row r="30114" spans="1:3" ht="15" customHeight="1" x14ac:dyDescent="0.25">
      <c r="A30114" s="216">
        <v>45575</v>
      </c>
      <c r="B30114" s="217" t="s">
        <v>302</v>
      </c>
      <c r="C30114" s="218">
        <v>0.1555</v>
      </c>
    </row>
    <row r="30115" spans="1:3" ht="15" customHeight="1" x14ac:dyDescent="0.25">
      <c r="A30115" s="216">
        <v>45576</v>
      </c>
      <c r="B30115" s="217" t="s">
        <v>302</v>
      </c>
      <c r="C30115" s="218">
        <v>0.2021</v>
      </c>
    </row>
    <row r="30116" spans="1:3" ht="15" customHeight="1" x14ac:dyDescent="0.25">
      <c r="A30116" s="216">
        <v>45579</v>
      </c>
      <c r="B30116" s="217" t="s">
        <v>302</v>
      </c>
      <c r="C30116" s="218">
        <v>0.21759999999999999</v>
      </c>
    </row>
    <row r="30117" spans="1:3" ht="15" customHeight="1" x14ac:dyDescent="0.25">
      <c r="A30117" s="216">
        <v>45580</v>
      </c>
      <c r="B30117" s="217" t="s">
        <v>302</v>
      </c>
      <c r="C30117" s="218">
        <v>0.2331</v>
      </c>
    </row>
    <row r="30118" spans="1:3" ht="15" customHeight="1" x14ac:dyDescent="0.25">
      <c r="A30118" s="216">
        <v>45581</v>
      </c>
      <c r="B30118" s="217" t="s">
        <v>302</v>
      </c>
      <c r="C30118" s="218">
        <v>0.24859999999999999</v>
      </c>
    </row>
    <row r="30119" spans="1:3" ht="15" customHeight="1" x14ac:dyDescent="0.25">
      <c r="A30119" s="216">
        <v>45582</v>
      </c>
      <c r="B30119" s="217" t="s">
        <v>302</v>
      </c>
      <c r="C30119" s="218">
        <v>0.2641</v>
      </c>
    </row>
    <row r="30120" spans="1:3" ht="15" customHeight="1" x14ac:dyDescent="0.25">
      <c r="A30120" s="216">
        <v>45583</v>
      </c>
      <c r="B30120" s="217" t="s">
        <v>302</v>
      </c>
      <c r="C30120" s="218">
        <v>0.31059999999999999</v>
      </c>
    </row>
    <row r="30121" spans="1:3" ht="15" customHeight="1" x14ac:dyDescent="0.25">
      <c r="A30121" s="216">
        <v>45586</v>
      </c>
      <c r="B30121" s="217" t="s">
        <v>302</v>
      </c>
      <c r="C30121" s="218">
        <v>0.3261</v>
      </c>
    </row>
    <row r="30122" spans="1:3" ht="15" customHeight="1" x14ac:dyDescent="0.25">
      <c r="A30122" s="216">
        <v>45587</v>
      </c>
      <c r="B30122" s="217" t="s">
        <v>302</v>
      </c>
      <c r="C30122" s="218">
        <v>0.34150000000000003</v>
      </c>
    </row>
    <row r="30123" spans="1:3" ht="15" customHeight="1" x14ac:dyDescent="0.25">
      <c r="A30123" s="216">
        <v>45588</v>
      </c>
      <c r="B30123" s="217" t="s">
        <v>302</v>
      </c>
      <c r="C30123" s="218">
        <v>0.35699999999999998</v>
      </c>
    </row>
    <row r="30124" spans="1:3" ht="15" customHeight="1" x14ac:dyDescent="0.25">
      <c r="A30124" s="216">
        <v>45589</v>
      </c>
      <c r="B30124" s="217" t="s">
        <v>302</v>
      </c>
      <c r="C30124" s="218">
        <v>0.37240000000000001</v>
      </c>
    </row>
    <row r="30125" spans="1:3" ht="15" customHeight="1" x14ac:dyDescent="0.25">
      <c r="A30125" s="216">
        <v>45590</v>
      </c>
      <c r="B30125" s="217" t="s">
        <v>302</v>
      </c>
      <c r="C30125" s="218">
        <v>0.41849999999999998</v>
      </c>
    </row>
    <row r="30126" spans="1:3" ht="15" customHeight="1" x14ac:dyDescent="0.25">
      <c r="A30126" s="216">
        <v>45593</v>
      </c>
      <c r="B30126" s="217" t="s">
        <v>302</v>
      </c>
      <c r="C30126" s="218">
        <v>0.434</v>
      </c>
    </row>
    <row r="30127" spans="1:3" ht="15" customHeight="1" x14ac:dyDescent="0.25">
      <c r="A30127" s="216">
        <v>45594</v>
      </c>
      <c r="B30127" s="217" t="s">
        <v>302</v>
      </c>
      <c r="C30127" s="218">
        <v>0.44940000000000002</v>
      </c>
    </row>
    <row r="30128" spans="1:3" ht="15" customHeight="1" x14ac:dyDescent="0.25">
      <c r="A30128" s="216">
        <v>45595</v>
      </c>
      <c r="B30128" s="217" t="s">
        <v>302</v>
      </c>
      <c r="C30128" s="218">
        <v>0.4647</v>
      </c>
    </row>
    <row r="30129" spans="1:3" ht="15" customHeight="1" x14ac:dyDescent="0.25">
      <c r="A30129" s="216">
        <v>45596</v>
      </c>
      <c r="B30129" s="217" t="s">
        <v>302</v>
      </c>
      <c r="C30129" s="218">
        <v>0.48010000000000003</v>
      </c>
    </row>
    <row r="30130" spans="1:3" ht="15" customHeight="1" x14ac:dyDescent="0.25">
      <c r="A30130" s="216">
        <v>45597</v>
      </c>
      <c r="B30130" s="217" t="s">
        <v>302</v>
      </c>
      <c r="C30130" s="218">
        <v>0.52629999999999999</v>
      </c>
    </row>
    <row r="30131" spans="1:3" ht="15" customHeight="1" x14ac:dyDescent="0.25">
      <c r="A30131" s="216">
        <v>45600</v>
      </c>
      <c r="B30131" s="217" t="s">
        <v>302</v>
      </c>
      <c r="C30131" s="218">
        <v>0.54159999999999997</v>
      </c>
    </row>
    <row r="30132" spans="1:3" ht="15" customHeight="1" x14ac:dyDescent="0.25">
      <c r="A30132" s="216">
        <v>45601</v>
      </c>
      <c r="B30132" s="217" t="s">
        <v>302</v>
      </c>
      <c r="C30132" s="218">
        <v>0.55689999999999995</v>
      </c>
    </row>
    <row r="30133" spans="1:3" ht="15" customHeight="1" x14ac:dyDescent="0.25">
      <c r="A30133" s="216">
        <v>45602</v>
      </c>
      <c r="B30133" s="217" t="s">
        <v>302</v>
      </c>
      <c r="C30133" s="218">
        <v>0.57210000000000005</v>
      </c>
    </row>
    <row r="30134" spans="1:3" ht="15" customHeight="1" x14ac:dyDescent="0.25">
      <c r="A30134" s="216">
        <v>45603</v>
      </c>
      <c r="B30134" s="217" t="s">
        <v>302</v>
      </c>
      <c r="C30134" s="218">
        <v>0.58740000000000003</v>
      </c>
    </row>
    <row r="30135" spans="1:3" ht="15" customHeight="1" x14ac:dyDescent="0.25">
      <c r="A30135" s="216">
        <v>45604</v>
      </c>
      <c r="B30135" s="217" t="s">
        <v>302</v>
      </c>
      <c r="C30135" s="218">
        <v>0.63229999999999997</v>
      </c>
    </row>
    <row r="30136" spans="1:3" ht="15" customHeight="1" x14ac:dyDescent="0.25">
      <c r="A30136" s="216">
        <v>45607</v>
      </c>
      <c r="B30136" s="217" t="s">
        <v>302</v>
      </c>
      <c r="C30136" s="218">
        <v>0.6472</v>
      </c>
    </row>
    <row r="30137" spans="1:3" ht="15" customHeight="1" x14ac:dyDescent="0.25">
      <c r="A30137" s="216">
        <v>45608</v>
      </c>
      <c r="B30137" s="217" t="s">
        <v>302</v>
      </c>
      <c r="C30137" s="218">
        <v>0.66210000000000002</v>
      </c>
    </row>
    <row r="30138" spans="1:3" ht="15" customHeight="1" x14ac:dyDescent="0.25">
      <c r="A30138" s="216">
        <v>45609</v>
      </c>
      <c r="B30138" s="217" t="s">
        <v>302</v>
      </c>
      <c r="C30138" s="218">
        <v>0.67689999999999995</v>
      </c>
    </row>
    <row r="30139" spans="1:3" ht="15" customHeight="1" x14ac:dyDescent="0.25">
      <c r="A30139" s="216">
        <v>45610</v>
      </c>
      <c r="B30139" s="217" t="s">
        <v>302</v>
      </c>
      <c r="C30139" s="218">
        <v>0.69169999999999998</v>
      </c>
    </row>
    <row r="30140" spans="1:3" ht="15" customHeight="1" x14ac:dyDescent="0.25">
      <c r="A30140" s="216">
        <v>45611</v>
      </c>
      <c r="B30140" s="217" t="s">
        <v>302</v>
      </c>
      <c r="C30140" s="218">
        <v>0.7359</v>
      </c>
    </row>
    <row r="30141" spans="1:3" ht="15" customHeight="1" x14ac:dyDescent="0.25">
      <c r="A30141" s="216">
        <v>45614</v>
      </c>
      <c r="B30141" s="217" t="s">
        <v>302</v>
      </c>
      <c r="C30141" s="218">
        <v>0.75070000000000003</v>
      </c>
    </row>
    <row r="30142" spans="1:3" ht="15" customHeight="1" x14ac:dyDescent="0.25">
      <c r="A30142" s="216">
        <v>45615</v>
      </c>
      <c r="B30142" s="217" t="s">
        <v>302</v>
      </c>
      <c r="C30142" s="218">
        <v>0.76539999999999997</v>
      </c>
    </row>
    <row r="30143" spans="1:3" ht="15" customHeight="1" x14ac:dyDescent="0.25">
      <c r="A30143" s="216">
        <v>45616</v>
      </c>
      <c r="B30143" s="217" t="s">
        <v>302</v>
      </c>
      <c r="C30143" s="218">
        <v>0.7802</v>
      </c>
    </row>
    <row r="30144" spans="1:3" ht="15" customHeight="1" x14ac:dyDescent="0.25">
      <c r="A30144" s="216">
        <v>45617</v>
      </c>
      <c r="B30144" s="217" t="s">
        <v>302</v>
      </c>
      <c r="C30144" s="218">
        <v>0.79490000000000005</v>
      </c>
    </row>
    <row r="30145" spans="1:3" ht="15" customHeight="1" x14ac:dyDescent="0.25">
      <c r="A30145" s="216">
        <v>45618</v>
      </c>
      <c r="B30145" s="217" t="s">
        <v>302</v>
      </c>
      <c r="C30145" s="218">
        <v>0.83909999999999996</v>
      </c>
    </row>
    <row r="30146" spans="1:3" ht="15" customHeight="1" x14ac:dyDescent="0.25">
      <c r="A30146" s="216">
        <v>45621</v>
      </c>
      <c r="B30146" s="217" t="s">
        <v>302</v>
      </c>
      <c r="C30146" s="218">
        <v>0.85389999999999999</v>
      </c>
    </row>
    <row r="30147" spans="1:3" ht="15" customHeight="1" x14ac:dyDescent="0.25">
      <c r="A30147" s="216">
        <v>45622</v>
      </c>
      <c r="B30147" s="217" t="s">
        <v>302</v>
      </c>
      <c r="C30147" s="218">
        <v>0.86870000000000003</v>
      </c>
    </row>
    <row r="30148" spans="1:3" ht="15" customHeight="1" x14ac:dyDescent="0.25">
      <c r="A30148" s="216">
        <v>45623</v>
      </c>
      <c r="B30148" s="217" t="s">
        <v>302</v>
      </c>
      <c r="C30148" s="218">
        <v>0.88339999999999996</v>
      </c>
    </row>
    <row r="30149" spans="1:3" ht="15" customHeight="1" x14ac:dyDescent="0.25">
      <c r="A30149" s="216">
        <v>45624</v>
      </c>
      <c r="B30149" s="217" t="s">
        <v>302</v>
      </c>
      <c r="C30149" s="218">
        <v>0.8982</v>
      </c>
    </row>
    <row r="30150" spans="1:3" ht="15" customHeight="1" x14ac:dyDescent="0.25">
      <c r="A30150" s="216">
        <v>45625</v>
      </c>
      <c r="B30150" s="217" t="s">
        <v>302</v>
      </c>
      <c r="C30150" s="218">
        <v>0.9425</v>
      </c>
    </row>
    <row r="30151" spans="1:3" ht="15" customHeight="1" x14ac:dyDescent="0.25">
      <c r="A30151" s="216">
        <v>45628</v>
      </c>
      <c r="B30151" s="217" t="s">
        <v>302</v>
      </c>
      <c r="C30151" s="218">
        <v>0.95720000000000005</v>
      </c>
    </row>
    <row r="30152" spans="1:3" ht="15" customHeight="1" x14ac:dyDescent="0.25">
      <c r="A30152" s="216">
        <v>45629</v>
      </c>
      <c r="B30152" s="217" t="s">
        <v>302</v>
      </c>
      <c r="C30152" s="218">
        <v>0.97189999999999999</v>
      </c>
    </row>
    <row r="30153" spans="1:3" ht="15" customHeight="1" x14ac:dyDescent="0.25">
      <c r="A30153" s="216">
        <v>45630</v>
      </c>
      <c r="B30153" s="217" t="s">
        <v>302</v>
      </c>
      <c r="C30153" s="218">
        <v>0.98670000000000002</v>
      </c>
    </row>
    <row r="30154" spans="1:3" ht="15" customHeight="1" x14ac:dyDescent="0.25">
      <c r="A30154" s="216">
        <v>45631</v>
      </c>
      <c r="B30154" s="217" t="s">
        <v>302</v>
      </c>
      <c r="C30154" s="218">
        <v>1.0015000000000001</v>
      </c>
    </row>
    <row r="30155" spans="1:3" ht="15" customHeight="1" x14ac:dyDescent="0.25">
      <c r="A30155" s="216">
        <v>45632</v>
      </c>
      <c r="B30155" s="217" t="s">
        <v>302</v>
      </c>
      <c r="C30155" s="218">
        <v>1.0459000000000001</v>
      </c>
    </row>
    <row r="30156" spans="1:3" ht="15" customHeight="1" x14ac:dyDescent="0.25">
      <c r="A30156" s="216">
        <v>45635</v>
      </c>
      <c r="B30156" s="217" t="s">
        <v>302</v>
      </c>
      <c r="C30156" s="218">
        <v>1.0606</v>
      </c>
    </row>
    <row r="30157" spans="1:3" ht="15" customHeight="1" x14ac:dyDescent="0.25">
      <c r="A30157" s="216">
        <v>45636</v>
      </c>
      <c r="B30157" s="217" t="s">
        <v>302</v>
      </c>
      <c r="C30157" s="218">
        <v>1.0753999999999999</v>
      </c>
    </row>
    <row r="30158" spans="1:3" ht="15" customHeight="1" x14ac:dyDescent="0.25">
      <c r="A30158" s="216">
        <v>45637</v>
      </c>
      <c r="B30158" s="217" t="s">
        <v>302</v>
      </c>
      <c r="C30158" s="218">
        <v>1.0902000000000001</v>
      </c>
    </row>
    <row r="30159" spans="1:3" ht="15" customHeight="1" x14ac:dyDescent="0.25">
      <c r="A30159" s="216">
        <v>45638</v>
      </c>
      <c r="B30159" s="217" t="s">
        <v>302</v>
      </c>
      <c r="C30159" s="218">
        <v>1.105</v>
      </c>
    </row>
    <row r="30160" spans="1:3" ht="15" customHeight="1" x14ac:dyDescent="0.25">
      <c r="A30160" s="216">
        <v>45639</v>
      </c>
      <c r="B30160" s="217" t="s">
        <v>302</v>
      </c>
      <c r="C30160" s="218">
        <v>1.1494</v>
      </c>
    </row>
    <row r="30161" spans="1:3" ht="15" customHeight="1" x14ac:dyDescent="0.25">
      <c r="A30161" s="216">
        <v>45642</v>
      </c>
      <c r="B30161" s="217" t="s">
        <v>302</v>
      </c>
      <c r="C30161" s="218">
        <v>1.1641999999999999</v>
      </c>
    </row>
    <row r="30162" spans="1:3" ht="15" customHeight="1" x14ac:dyDescent="0.25">
      <c r="A30162" s="216">
        <v>45643</v>
      </c>
      <c r="B30162" s="217" t="s">
        <v>302</v>
      </c>
      <c r="C30162" s="218">
        <v>1.179</v>
      </c>
    </row>
    <row r="30163" spans="1:3" ht="15" customHeight="1" x14ac:dyDescent="0.25">
      <c r="A30163" s="216">
        <v>45644</v>
      </c>
      <c r="B30163" s="217" t="s">
        <v>302</v>
      </c>
      <c r="C30163" s="218">
        <v>1.1937</v>
      </c>
    </row>
    <row r="30164" spans="1:3" ht="15" customHeight="1" x14ac:dyDescent="0.25">
      <c r="A30164" s="216">
        <v>45645</v>
      </c>
      <c r="B30164" s="217" t="s">
        <v>302</v>
      </c>
      <c r="C30164" s="218">
        <v>1.2081</v>
      </c>
    </row>
    <row r="30165" spans="1:3" ht="15" customHeight="1" x14ac:dyDescent="0.25">
      <c r="A30165" s="216">
        <v>45646</v>
      </c>
      <c r="B30165" s="217" t="s">
        <v>302</v>
      </c>
      <c r="C30165" s="218">
        <v>1.2512000000000001</v>
      </c>
    </row>
    <row r="30166" spans="1:3" ht="15" customHeight="1" x14ac:dyDescent="0.25">
      <c r="A30166" s="216">
        <v>45649</v>
      </c>
      <c r="B30166" s="217" t="s">
        <v>302</v>
      </c>
      <c r="C30166" s="218">
        <v>1.2655000000000001</v>
      </c>
    </row>
    <row r="30167" spans="1:3" ht="15" customHeight="1" x14ac:dyDescent="0.25">
      <c r="A30167" s="216">
        <v>45650</v>
      </c>
      <c r="B30167" s="217" t="s">
        <v>302</v>
      </c>
      <c r="C30167" s="218">
        <v>1.2799</v>
      </c>
    </row>
    <row r="30168" spans="1:3" ht="15" customHeight="1" x14ac:dyDescent="0.25">
      <c r="A30168" s="216">
        <v>45651</v>
      </c>
      <c r="B30168" s="217" t="s">
        <v>302</v>
      </c>
      <c r="C30168" s="218">
        <v>1.2943</v>
      </c>
    </row>
    <row r="30169" spans="1:3" ht="15" customHeight="1" x14ac:dyDescent="0.25">
      <c r="A30169" s="216">
        <v>45652</v>
      </c>
      <c r="B30169" s="217" t="s">
        <v>302</v>
      </c>
      <c r="C30169" s="218">
        <v>1.3087</v>
      </c>
    </row>
    <row r="30170" spans="1:3" ht="15" customHeight="1" x14ac:dyDescent="0.25">
      <c r="A30170" s="216">
        <v>45653</v>
      </c>
      <c r="B30170" s="217" t="s">
        <v>302</v>
      </c>
      <c r="C30170" s="218">
        <v>1.3522000000000001</v>
      </c>
    </row>
    <row r="30171" spans="1:3" ht="15" customHeight="1" x14ac:dyDescent="0.25">
      <c r="A30171" s="216">
        <v>45656</v>
      </c>
      <c r="B30171" s="217" t="s">
        <v>302</v>
      </c>
      <c r="C30171" s="218">
        <v>1.3667</v>
      </c>
    </row>
    <row r="30172" spans="1:3" ht="15" customHeight="1" x14ac:dyDescent="0.25">
      <c r="A30172" s="216">
        <v>45657</v>
      </c>
      <c r="B30172" s="217" t="s">
        <v>302</v>
      </c>
      <c r="C30172" s="218">
        <v>1.3811</v>
      </c>
    </row>
    <row r="30173" spans="1:3" ht="15" customHeight="1" x14ac:dyDescent="0.25">
      <c r="A30173" s="216">
        <v>45659</v>
      </c>
      <c r="B30173" s="217" t="s">
        <v>302</v>
      </c>
      <c r="C30173" s="218">
        <v>1.4097999999999999</v>
      </c>
    </row>
    <row r="30174" spans="1:3" ht="15" customHeight="1" x14ac:dyDescent="0.25">
      <c r="A30174" s="216">
        <v>45660</v>
      </c>
      <c r="B30174" s="217" t="s">
        <v>302</v>
      </c>
      <c r="C30174" s="218">
        <v>1.4527000000000001</v>
      </c>
    </row>
    <row r="30175" spans="1:3" ht="15" customHeight="1" x14ac:dyDescent="0.25">
      <c r="A30175" s="216">
        <v>45663</v>
      </c>
      <c r="B30175" s="217" t="s">
        <v>302</v>
      </c>
      <c r="C30175" s="218">
        <v>1.4669000000000001</v>
      </c>
    </row>
    <row r="30176" spans="1:3" ht="15" customHeight="1" x14ac:dyDescent="0.25">
      <c r="A30176" s="216">
        <v>45664</v>
      </c>
      <c r="B30176" s="217" t="s">
        <v>302</v>
      </c>
      <c r="C30176" s="218">
        <v>1.4811000000000001</v>
      </c>
    </row>
    <row r="30177" spans="1:3" ht="15" customHeight="1" x14ac:dyDescent="0.25">
      <c r="A30177" s="216">
        <v>45665</v>
      </c>
      <c r="B30177" s="217" t="s">
        <v>302</v>
      </c>
      <c r="C30177" s="218">
        <v>1.4953000000000001</v>
      </c>
    </row>
    <row r="30178" spans="1:3" ht="15" customHeight="1" x14ac:dyDescent="0.25">
      <c r="A30178" s="216">
        <v>45666</v>
      </c>
      <c r="B30178" s="217" t="s">
        <v>302</v>
      </c>
      <c r="C30178" s="218">
        <v>1.5096000000000001</v>
      </c>
    </row>
    <row r="30179" spans="1:3" ht="15" customHeight="1" x14ac:dyDescent="0.25">
      <c r="A30179" s="216">
        <v>45667</v>
      </c>
      <c r="B30179" s="217" t="s">
        <v>302</v>
      </c>
      <c r="C30179" s="218">
        <v>1.5524</v>
      </c>
    </row>
    <row r="30180" spans="1:3" ht="15" customHeight="1" x14ac:dyDescent="0.25">
      <c r="A30180" s="216">
        <v>45670</v>
      </c>
      <c r="B30180" s="217" t="s">
        <v>302</v>
      </c>
      <c r="C30180" s="218">
        <v>1.5667</v>
      </c>
    </row>
    <row r="30181" spans="1:3" ht="15" customHeight="1" x14ac:dyDescent="0.25">
      <c r="A30181" s="216">
        <v>45671</v>
      </c>
      <c r="B30181" s="217" t="s">
        <v>302</v>
      </c>
      <c r="C30181" s="218">
        <v>1.581</v>
      </c>
    </row>
    <row r="30182" spans="1:3" ht="15" customHeight="1" x14ac:dyDescent="0.25">
      <c r="A30182" s="216">
        <v>45672</v>
      </c>
      <c r="B30182" s="217" t="s">
        <v>302</v>
      </c>
      <c r="C30182" s="218">
        <v>1.5952</v>
      </c>
    </row>
    <row r="30183" spans="1:3" ht="15" customHeight="1" x14ac:dyDescent="0.25">
      <c r="A30183" s="216">
        <v>45673</v>
      </c>
      <c r="B30183" s="217" t="s">
        <v>302</v>
      </c>
      <c r="C30183" s="218">
        <v>1.6093999999999999</v>
      </c>
    </row>
    <row r="30184" spans="1:3" ht="15" customHeight="1" x14ac:dyDescent="0.25">
      <c r="A30184" s="216">
        <v>45674</v>
      </c>
      <c r="B30184" s="217" t="s">
        <v>302</v>
      </c>
      <c r="C30184" s="218">
        <v>1.6659999999999999</v>
      </c>
    </row>
    <row r="30185" spans="1:3" ht="15" customHeight="1" x14ac:dyDescent="0.25">
      <c r="A30185" s="216">
        <v>45678</v>
      </c>
      <c r="B30185" s="217" t="s">
        <v>302</v>
      </c>
      <c r="C30185" s="218">
        <v>1.6800999999999999</v>
      </c>
    </row>
    <row r="30186" spans="1:3" ht="15" customHeight="1" x14ac:dyDescent="0.25">
      <c r="A30186" s="216">
        <v>45679</v>
      </c>
      <c r="B30186" s="217" t="s">
        <v>302</v>
      </c>
      <c r="C30186" s="218">
        <v>1.6942999999999999</v>
      </c>
    </row>
    <row r="30187" spans="1:3" ht="15" customHeight="1" x14ac:dyDescent="0.25">
      <c r="A30187" s="216">
        <v>45680</v>
      </c>
      <c r="B30187" s="217" t="s">
        <v>302</v>
      </c>
      <c r="C30187" s="218">
        <v>1.7083999999999999</v>
      </c>
    </row>
    <row r="30188" spans="1:3" ht="15" customHeight="1" x14ac:dyDescent="0.25">
      <c r="A30188" s="216">
        <v>45681</v>
      </c>
      <c r="B30188" s="217" t="s">
        <v>302</v>
      </c>
      <c r="C30188" s="218">
        <v>1.7512000000000001</v>
      </c>
    </row>
    <row r="30189" spans="1:3" ht="15" customHeight="1" x14ac:dyDescent="0.25">
      <c r="A30189" s="216">
        <v>45684</v>
      </c>
      <c r="B30189" s="217" t="s">
        <v>302</v>
      </c>
      <c r="C30189" s="218">
        <v>1.7655000000000001</v>
      </c>
    </row>
    <row r="30190" spans="1:3" ht="15" customHeight="1" x14ac:dyDescent="0.25">
      <c r="A30190" s="216">
        <v>45685</v>
      </c>
      <c r="B30190" s="217" t="s">
        <v>302</v>
      </c>
      <c r="C30190" s="218">
        <v>1.7797000000000001</v>
      </c>
    </row>
    <row r="30191" spans="1:3" ht="15" customHeight="1" x14ac:dyDescent="0.25">
      <c r="A30191" s="216">
        <v>45686</v>
      </c>
      <c r="B30191" s="217" t="s">
        <v>302</v>
      </c>
      <c r="C30191" s="218">
        <v>1.7939000000000001</v>
      </c>
    </row>
    <row r="30192" spans="1:3" ht="15" customHeight="1" x14ac:dyDescent="0.25">
      <c r="A30192" s="216">
        <v>45687</v>
      </c>
      <c r="B30192" s="217" t="s">
        <v>302</v>
      </c>
      <c r="C30192" s="218">
        <v>1.8081</v>
      </c>
    </row>
    <row r="30193" spans="1:3" ht="15" customHeight="1" x14ac:dyDescent="0.25">
      <c r="A30193" s="216">
        <v>45688</v>
      </c>
      <c r="B30193" s="217" t="s">
        <v>302</v>
      </c>
      <c r="C30193" s="218">
        <v>1.8507</v>
      </c>
    </row>
    <row r="30194" spans="1:3" ht="15" customHeight="1" x14ac:dyDescent="0.25">
      <c r="A30194" s="216">
        <v>45691</v>
      </c>
      <c r="B30194" s="217" t="s">
        <v>302</v>
      </c>
      <c r="C30194" s="218">
        <v>1.8649</v>
      </c>
    </row>
    <row r="30195" spans="1:3" ht="15" customHeight="1" x14ac:dyDescent="0.25">
      <c r="A30195" s="216">
        <v>45692</v>
      </c>
      <c r="B30195" s="217" t="s">
        <v>302</v>
      </c>
      <c r="C30195" s="218">
        <v>1.879</v>
      </c>
    </row>
    <row r="30196" spans="1:3" ht="15" customHeight="1" x14ac:dyDescent="0.25">
      <c r="A30196" s="216">
        <v>45693</v>
      </c>
      <c r="B30196" s="217" t="s">
        <v>302</v>
      </c>
      <c r="C30196" s="218">
        <v>1.8932</v>
      </c>
    </row>
    <row r="30197" spans="1:3" ht="15" customHeight="1" x14ac:dyDescent="0.25">
      <c r="A30197" s="216">
        <v>45694</v>
      </c>
      <c r="B30197" s="217" t="s">
        <v>302</v>
      </c>
      <c r="C30197" s="218">
        <v>1.9073</v>
      </c>
    </row>
    <row r="30198" spans="1:3" ht="15" customHeight="1" x14ac:dyDescent="0.25">
      <c r="A30198" s="216">
        <v>45695</v>
      </c>
      <c r="B30198" s="217" t="s">
        <v>302</v>
      </c>
      <c r="C30198" s="218">
        <v>1.9498</v>
      </c>
    </row>
    <row r="30199" spans="1:3" ht="15" customHeight="1" x14ac:dyDescent="0.25">
      <c r="A30199" s="216">
        <v>45698</v>
      </c>
      <c r="B30199" s="217" t="s">
        <v>302</v>
      </c>
      <c r="C30199" s="218">
        <v>1.964</v>
      </c>
    </row>
    <row r="30200" spans="1:3" ht="15" customHeight="1" x14ac:dyDescent="0.25">
      <c r="A30200" s="216">
        <v>45699</v>
      </c>
      <c r="B30200" s="217" t="s">
        <v>302</v>
      </c>
      <c r="C30200" s="218">
        <v>1.9781</v>
      </c>
    </row>
    <row r="30201" spans="1:3" ht="15" customHeight="1" x14ac:dyDescent="0.25">
      <c r="A30201" s="216">
        <v>45700</v>
      </c>
      <c r="B30201" s="217" t="s">
        <v>302</v>
      </c>
      <c r="C30201" s="218">
        <v>1.9922</v>
      </c>
    </row>
    <row r="30202" spans="1:3" ht="15" customHeight="1" x14ac:dyDescent="0.25">
      <c r="A30202" s="216">
        <v>45701</v>
      </c>
      <c r="B30202" s="217" t="s">
        <v>302</v>
      </c>
      <c r="C30202" s="218">
        <v>2.0063</v>
      </c>
    </row>
    <row r="30203" spans="1:3" ht="15" customHeight="1" x14ac:dyDescent="0.25">
      <c r="A30203" s="216">
        <v>45702</v>
      </c>
      <c r="B30203" s="217" t="s">
        <v>302</v>
      </c>
      <c r="C30203" s="218">
        <v>2.0630000000000002</v>
      </c>
    </row>
    <row r="30204" spans="1:3" ht="15" customHeight="1" x14ac:dyDescent="0.25">
      <c r="A30204" s="216">
        <v>45706</v>
      </c>
      <c r="B30204" s="217" t="s">
        <v>302</v>
      </c>
      <c r="C30204" s="218">
        <v>2.0771000000000002</v>
      </c>
    </row>
    <row r="30205" spans="1:3" ht="15" customHeight="1" x14ac:dyDescent="0.25">
      <c r="A30205" s="216">
        <v>45707</v>
      </c>
      <c r="B30205" s="217" t="s">
        <v>302</v>
      </c>
      <c r="C30205" s="218">
        <v>2.0912000000000002</v>
      </c>
    </row>
    <row r="30206" spans="1:3" ht="15" customHeight="1" x14ac:dyDescent="0.25">
      <c r="A30206" s="216">
        <v>45708</v>
      </c>
      <c r="B30206" s="217" t="s">
        <v>302</v>
      </c>
      <c r="C30206" s="218">
        <v>2.1053000000000002</v>
      </c>
    </row>
    <row r="30207" spans="1:3" ht="15" customHeight="1" x14ac:dyDescent="0.25">
      <c r="A30207" s="216">
        <v>45709</v>
      </c>
      <c r="B30207" s="217" t="s">
        <v>302</v>
      </c>
      <c r="C30207" s="218">
        <v>2.1476999999999999</v>
      </c>
    </row>
    <row r="30208" spans="1:3" ht="15" customHeight="1" x14ac:dyDescent="0.25">
      <c r="A30208" s="216">
        <v>45712</v>
      </c>
      <c r="B30208" s="217" t="s">
        <v>302</v>
      </c>
      <c r="C30208" s="218">
        <v>2.1617999999999999</v>
      </c>
    </row>
    <row r="30209" spans="1:3" ht="15" customHeight="1" x14ac:dyDescent="0.25">
      <c r="A30209" s="216">
        <v>45713</v>
      </c>
      <c r="B30209" s="217" t="s">
        <v>302</v>
      </c>
      <c r="C30209" s="218">
        <v>2.1758999999999999</v>
      </c>
    </row>
    <row r="30210" spans="1:3" ht="15" customHeight="1" x14ac:dyDescent="0.25">
      <c r="A30210" s="216">
        <v>45714</v>
      </c>
      <c r="B30210" s="217" t="s">
        <v>302</v>
      </c>
      <c r="C30210" s="218">
        <v>2.1899000000000002</v>
      </c>
    </row>
    <row r="30211" spans="1:3" ht="15" customHeight="1" x14ac:dyDescent="0.25">
      <c r="A30211" s="216">
        <v>45715</v>
      </c>
      <c r="B30211" s="217" t="s">
        <v>302</v>
      </c>
      <c r="C30211" s="218">
        <v>2.2040000000000002</v>
      </c>
    </row>
    <row r="30212" spans="1:3" ht="15" customHeight="1" x14ac:dyDescent="0.25">
      <c r="A30212" s="216">
        <v>45716</v>
      </c>
      <c r="B30212" s="217" t="s">
        <v>302</v>
      </c>
      <c r="C30212" s="218">
        <v>2.2464</v>
      </c>
    </row>
    <row r="30213" spans="1:3" ht="15" customHeight="1" x14ac:dyDescent="0.25">
      <c r="A30213" s="216">
        <v>45719</v>
      </c>
      <c r="B30213" s="217" t="s">
        <v>302</v>
      </c>
      <c r="C30213" s="218">
        <v>2.2604000000000002</v>
      </c>
    </row>
    <row r="30214" spans="1:3" ht="15" customHeight="1" x14ac:dyDescent="0.25">
      <c r="A30214" s="216">
        <v>45720</v>
      </c>
      <c r="B30214" s="217" t="s">
        <v>302</v>
      </c>
      <c r="C30214" s="218">
        <v>2.2744</v>
      </c>
    </row>
    <row r="30215" spans="1:3" ht="15" customHeight="1" x14ac:dyDescent="0.25">
      <c r="A30215" s="216">
        <v>45721</v>
      </c>
      <c r="B30215" s="217" t="s">
        <v>302</v>
      </c>
      <c r="C30215" s="218">
        <v>2.2884000000000002</v>
      </c>
    </row>
    <row r="30216" spans="1:3" ht="15" customHeight="1" x14ac:dyDescent="0.25">
      <c r="A30216" s="216">
        <v>45722</v>
      </c>
      <c r="B30216" s="217" t="s">
        <v>302</v>
      </c>
      <c r="C30216" s="218">
        <v>2.3024</v>
      </c>
    </row>
    <row r="30217" spans="1:3" ht="15" customHeight="1" x14ac:dyDescent="0.25">
      <c r="A30217" s="216">
        <v>45723</v>
      </c>
      <c r="B30217" s="217" t="s">
        <v>302</v>
      </c>
      <c r="C30217" s="218">
        <v>2.3445</v>
      </c>
    </row>
    <row r="30218" spans="1:3" ht="15" customHeight="1" x14ac:dyDescent="0.25">
      <c r="A30218" s="216">
        <v>45726</v>
      </c>
      <c r="B30218" s="217" t="s">
        <v>302</v>
      </c>
      <c r="C30218" s="218">
        <v>2.3584999999999998</v>
      </c>
    </row>
    <row r="30219" spans="1:3" ht="15" customHeight="1" x14ac:dyDescent="0.25">
      <c r="A30219" s="216">
        <v>45727</v>
      </c>
      <c r="B30219" s="217" t="s">
        <v>302</v>
      </c>
      <c r="C30219" s="218">
        <v>2.3725999999999998</v>
      </c>
    </row>
    <row r="30220" spans="1:3" ht="15" customHeight="1" x14ac:dyDescent="0.25">
      <c r="A30220" s="216">
        <v>45728</v>
      </c>
      <c r="B30220" s="217" t="s">
        <v>302</v>
      </c>
      <c r="C30220" s="218">
        <v>2.3866000000000001</v>
      </c>
    </row>
    <row r="30221" spans="1:3" ht="15" customHeight="1" x14ac:dyDescent="0.25">
      <c r="A30221" s="216">
        <v>45729</v>
      </c>
      <c r="B30221" s="217" t="s">
        <v>302</v>
      </c>
      <c r="C30221" s="218">
        <v>2.4005999999999998</v>
      </c>
    </row>
    <row r="30222" spans="1:3" ht="15" customHeight="1" x14ac:dyDescent="0.25">
      <c r="A30222" s="216">
        <v>45730</v>
      </c>
      <c r="B30222" s="217" t="s">
        <v>302</v>
      </c>
      <c r="C30222" s="218">
        <v>2.4426999999999999</v>
      </c>
    </row>
    <row r="30223" spans="1:3" ht="15" customHeight="1" x14ac:dyDescent="0.25">
      <c r="A30223" s="216">
        <v>45733</v>
      </c>
      <c r="B30223" s="217" t="s">
        <v>302</v>
      </c>
      <c r="C30223" s="218">
        <v>2.4567000000000001</v>
      </c>
    </row>
    <row r="30224" spans="1:3" ht="15" customHeight="1" x14ac:dyDescent="0.25">
      <c r="A30224" s="216">
        <v>45734</v>
      </c>
      <c r="B30224" s="217" t="s">
        <v>302</v>
      </c>
      <c r="C30224" s="218">
        <v>2.4706999999999999</v>
      </c>
    </row>
    <row r="30225" spans="1:3" ht="15" customHeight="1" x14ac:dyDescent="0.25">
      <c r="A30225" s="216">
        <v>45735</v>
      </c>
      <c r="B30225" s="217" t="s">
        <v>302</v>
      </c>
      <c r="C30225" s="218">
        <v>2.4847000000000001</v>
      </c>
    </row>
    <row r="30226" spans="1:3" ht="15" customHeight="1" x14ac:dyDescent="0.25">
      <c r="A30226" s="216">
        <v>45736</v>
      </c>
      <c r="B30226" s="217" t="s">
        <v>302</v>
      </c>
      <c r="C30226" s="218">
        <v>2.4986000000000002</v>
      </c>
    </row>
    <row r="30227" spans="1:3" ht="15" customHeight="1" x14ac:dyDescent="0.25">
      <c r="A30227" s="216">
        <v>45737</v>
      </c>
      <c r="B30227" s="217" t="s">
        <v>302</v>
      </c>
      <c r="C30227" s="218">
        <v>2.5406</v>
      </c>
    </row>
    <row r="30228" spans="1:3" ht="15" customHeight="1" x14ac:dyDescent="0.25">
      <c r="A30228" s="216">
        <v>45740</v>
      </c>
      <c r="B30228" s="217" t="s">
        <v>302</v>
      </c>
      <c r="C30228" s="218">
        <v>2.5545</v>
      </c>
    </row>
    <row r="30229" spans="1:3" ht="15" customHeight="1" x14ac:dyDescent="0.25">
      <c r="A30229" s="216">
        <v>45741</v>
      </c>
      <c r="B30229" s="217" t="s">
        <v>302</v>
      </c>
      <c r="C30229" s="218">
        <v>2.5686</v>
      </c>
    </row>
    <row r="30230" spans="1:3" ht="15" customHeight="1" x14ac:dyDescent="0.25">
      <c r="A30230" s="216">
        <v>45742</v>
      </c>
      <c r="B30230" s="217" t="s">
        <v>302</v>
      </c>
      <c r="C30230" s="218">
        <v>2.5825999999999998</v>
      </c>
    </row>
    <row r="30231" spans="1:3" ht="15" customHeight="1" x14ac:dyDescent="0.25">
      <c r="A30231" s="216">
        <v>45743</v>
      </c>
      <c r="B30231" s="217" t="s">
        <v>302</v>
      </c>
      <c r="C30231" s="218">
        <v>2.5966</v>
      </c>
    </row>
    <row r="30232" spans="1:3" ht="15" customHeight="1" x14ac:dyDescent="0.25">
      <c r="A30232" s="216">
        <v>45744</v>
      </c>
      <c r="B30232" s="217" t="s">
        <v>302</v>
      </c>
      <c r="C30232" s="218">
        <v>2.6387999999999998</v>
      </c>
    </row>
    <row r="30233" spans="1:3" ht="15" customHeight="1" x14ac:dyDescent="0.25">
      <c r="A30233" s="216">
        <v>45747</v>
      </c>
      <c r="B30233" s="217" t="s">
        <v>302</v>
      </c>
      <c r="C30233" s="218">
        <v>2.6528</v>
      </c>
    </row>
    <row r="30234" spans="1:3" ht="15" customHeight="1" x14ac:dyDescent="0.25">
      <c r="A30234" s="216">
        <v>45748</v>
      </c>
      <c r="B30234" s="217" t="s">
        <v>302</v>
      </c>
      <c r="C30234" s="218">
        <v>2.6667999999999998</v>
      </c>
    </row>
    <row r="30235" spans="1:3" ht="15" customHeight="1" x14ac:dyDescent="0.25">
      <c r="A30235" s="216">
        <v>45749</v>
      </c>
      <c r="B30235" s="217" t="s">
        <v>302</v>
      </c>
      <c r="C30235" s="218">
        <v>2.6808999999999998</v>
      </c>
    </row>
    <row r="30236" spans="1:3" ht="15" customHeight="1" x14ac:dyDescent="0.25">
      <c r="A30236" s="216">
        <v>45750</v>
      </c>
      <c r="B30236" s="217" t="s">
        <v>302</v>
      </c>
      <c r="C30236" s="218">
        <v>2.6949000000000001</v>
      </c>
    </row>
    <row r="30237" spans="1:3" ht="15" customHeight="1" x14ac:dyDescent="0.25">
      <c r="A30237" s="216">
        <v>45751</v>
      </c>
      <c r="B30237" s="217" t="s">
        <v>302</v>
      </c>
      <c r="C30237" s="218">
        <v>2.7368000000000001</v>
      </c>
    </row>
    <row r="30238" spans="1:3" ht="15" customHeight="1" x14ac:dyDescent="0.25">
      <c r="A30238" s="216">
        <v>45754</v>
      </c>
      <c r="B30238" s="217" t="s">
        <v>302</v>
      </c>
      <c r="C30238" s="218">
        <v>2.7507999999999999</v>
      </c>
    </row>
    <row r="30239" spans="1:3" ht="15" customHeight="1" x14ac:dyDescent="0.25">
      <c r="A30239" s="216">
        <v>45755</v>
      </c>
      <c r="B30239" s="217" t="s">
        <v>302</v>
      </c>
      <c r="C30239" s="218">
        <v>2.7648000000000001</v>
      </c>
    </row>
    <row r="30240" spans="1:3" ht="15" customHeight="1" x14ac:dyDescent="0.25">
      <c r="A30240" s="216">
        <v>45756</v>
      </c>
      <c r="B30240" s="217" t="s">
        <v>302</v>
      </c>
      <c r="C30240" s="218">
        <v>2.7787999999999999</v>
      </c>
    </row>
    <row r="30241" spans="1:3" ht="15" customHeight="1" x14ac:dyDescent="0.25">
      <c r="A30241" s="216">
        <v>45757</v>
      </c>
      <c r="B30241" s="217" t="s">
        <v>302</v>
      </c>
      <c r="C30241" s="218">
        <v>2.7928999999999999</v>
      </c>
    </row>
    <row r="30242" spans="1:3" ht="15" customHeight="1" x14ac:dyDescent="0.25">
      <c r="A30242" s="216">
        <v>45758</v>
      </c>
      <c r="B30242" s="217" t="s">
        <v>302</v>
      </c>
      <c r="C30242" s="218">
        <v>2.8349000000000002</v>
      </c>
    </row>
    <row r="30243" spans="1:3" ht="15" customHeight="1" x14ac:dyDescent="0.25">
      <c r="A30243" s="216">
        <v>45761</v>
      </c>
      <c r="B30243" s="217" t="s">
        <v>302</v>
      </c>
      <c r="C30243" s="218">
        <v>2.8488000000000002</v>
      </c>
    </row>
    <row r="30244" spans="1:3" ht="15" customHeight="1" x14ac:dyDescent="0.25">
      <c r="A30244" s="216">
        <v>45762</v>
      </c>
      <c r="B30244" s="217" t="s">
        <v>302</v>
      </c>
      <c r="C30244" s="218">
        <v>2.8628</v>
      </c>
    </row>
    <row r="30245" spans="1:3" ht="15" customHeight="1" x14ac:dyDescent="0.25">
      <c r="A30245" s="216">
        <v>45763</v>
      </c>
      <c r="B30245" s="217" t="s">
        <v>302</v>
      </c>
      <c r="C30245" s="218">
        <v>2.8767</v>
      </c>
    </row>
    <row r="30246" spans="1:3" ht="15" customHeight="1" x14ac:dyDescent="0.25">
      <c r="A30246" s="216">
        <v>45764</v>
      </c>
      <c r="B30246" s="217" t="s">
        <v>302</v>
      </c>
      <c r="C30246" s="218">
        <v>2.9325000000000001</v>
      </c>
    </row>
    <row r="30247" spans="1:3" ht="15" customHeight="1" x14ac:dyDescent="0.25">
      <c r="A30247" s="216">
        <v>45768</v>
      </c>
      <c r="B30247" s="217" t="s">
        <v>302</v>
      </c>
      <c r="C30247" s="218">
        <v>2.9464000000000001</v>
      </c>
    </row>
    <row r="30248" spans="1:3" ht="15" customHeight="1" x14ac:dyDescent="0.25">
      <c r="A30248" s="216">
        <v>45769</v>
      </c>
      <c r="B30248" s="217" t="s">
        <v>302</v>
      </c>
      <c r="C30248" s="218">
        <v>2.9603999999999999</v>
      </c>
    </row>
    <row r="30249" spans="1:3" ht="15" customHeight="1" x14ac:dyDescent="0.25">
      <c r="A30249" s="216">
        <v>45770</v>
      </c>
      <c r="B30249" s="217" t="s">
        <v>302</v>
      </c>
      <c r="C30249" s="218">
        <v>2.9742000000000002</v>
      </c>
    </row>
    <row r="30250" spans="1:3" ht="15" customHeight="1" x14ac:dyDescent="0.25">
      <c r="A30250" s="216">
        <v>45771</v>
      </c>
      <c r="B30250" s="217" t="s">
        <v>302</v>
      </c>
      <c r="C30250" s="218">
        <v>2.9881000000000002</v>
      </c>
    </row>
    <row r="30251" spans="1:3" ht="15" customHeight="1" x14ac:dyDescent="0.25">
      <c r="A30251" s="216">
        <v>45772</v>
      </c>
      <c r="B30251" s="217" t="s">
        <v>302</v>
      </c>
      <c r="C30251" s="218">
        <v>3.0299</v>
      </c>
    </row>
    <row r="30252" spans="1:3" ht="15" customHeight="1" x14ac:dyDescent="0.25">
      <c r="A30252" s="216">
        <v>45775</v>
      </c>
      <c r="B30252" s="217" t="s">
        <v>302</v>
      </c>
      <c r="C30252" s="218">
        <v>3.0438000000000001</v>
      </c>
    </row>
    <row r="30253" spans="1:3" ht="15" customHeight="1" x14ac:dyDescent="0.25">
      <c r="A30253" s="216">
        <v>45776</v>
      </c>
      <c r="B30253" s="217" t="s">
        <v>302</v>
      </c>
      <c r="C30253" s="218">
        <v>3.0577999999999999</v>
      </c>
    </row>
    <row r="30254" spans="1:3" ht="15" customHeight="1" x14ac:dyDescent="0.25">
      <c r="A30254" s="216">
        <v>45777</v>
      </c>
      <c r="B30254" s="217" t="s">
        <v>302</v>
      </c>
      <c r="C30254" s="218">
        <v>3.0718999999999999</v>
      </c>
    </row>
    <row r="30255" spans="1:3" ht="15" customHeight="1" x14ac:dyDescent="0.25">
      <c r="A30255" s="216">
        <v>45778</v>
      </c>
      <c r="B30255" s="217" t="s">
        <v>302</v>
      </c>
      <c r="C30255" s="218">
        <v>3.0859000000000001</v>
      </c>
    </row>
    <row r="30256" spans="1:3" ht="15" customHeight="1" x14ac:dyDescent="0.25">
      <c r="A30256" s="216">
        <v>45779</v>
      </c>
      <c r="B30256" s="217" t="s">
        <v>302</v>
      </c>
      <c r="C30256" s="218">
        <v>3.1280000000000001</v>
      </c>
    </row>
    <row r="30257" spans="1:3" ht="15" customHeight="1" x14ac:dyDescent="0.25">
      <c r="A30257" s="216">
        <v>45782</v>
      </c>
      <c r="B30257" s="217" t="s">
        <v>302</v>
      </c>
      <c r="C30257" s="218">
        <v>3.1421000000000001</v>
      </c>
    </row>
    <row r="30258" spans="1:3" ht="15" customHeight="1" x14ac:dyDescent="0.25">
      <c r="A30258" s="216">
        <v>45783</v>
      </c>
      <c r="B30258" s="217" t="s">
        <v>302</v>
      </c>
      <c r="C30258" s="218">
        <v>3.1560999999999999</v>
      </c>
    </row>
    <row r="30259" spans="1:3" ht="15" customHeight="1" x14ac:dyDescent="0.25">
      <c r="A30259" s="216">
        <v>45784</v>
      </c>
      <c r="B30259" s="217" t="s">
        <v>302</v>
      </c>
      <c r="C30259" s="218">
        <v>3.1701000000000001</v>
      </c>
    </row>
    <row r="30260" spans="1:3" ht="15" customHeight="1" x14ac:dyDescent="0.25">
      <c r="A30260" s="216">
        <v>45785</v>
      </c>
      <c r="B30260" s="217" t="s">
        <v>302</v>
      </c>
      <c r="C30260" s="218">
        <v>3.1840999999999999</v>
      </c>
    </row>
    <row r="30261" spans="1:3" ht="15" customHeight="1" x14ac:dyDescent="0.25">
      <c r="A30261" s="216">
        <v>45786</v>
      </c>
      <c r="B30261" s="217" t="s">
        <v>302</v>
      </c>
      <c r="C30261" s="218">
        <v>3.226</v>
      </c>
    </row>
    <row r="30262" spans="1:3" ht="15" customHeight="1" x14ac:dyDescent="0.25">
      <c r="A30262" s="216">
        <v>45789</v>
      </c>
      <c r="B30262" s="217" t="s">
        <v>302</v>
      </c>
      <c r="C30262" s="218">
        <v>3.24</v>
      </c>
    </row>
    <row r="30263" spans="1:3" ht="15" customHeight="1" x14ac:dyDescent="0.25">
      <c r="A30263" s="216">
        <v>45790</v>
      </c>
      <c r="B30263" s="217" t="s">
        <v>302</v>
      </c>
      <c r="C30263" s="218">
        <v>3.254</v>
      </c>
    </row>
    <row r="30264" spans="1:3" ht="15" customHeight="1" x14ac:dyDescent="0.25">
      <c r="A30264" s="216">
        <v>45791</v>
      </c>
      <c r="B30264" s="217" t="s">
        <v>302</v>
      </c>
      <c r="C30264" s="218">
        <v>3.2679999999999998</v>
      </c>
    </row>
    <row r="30265" spans="1:3" ht="15" customHeight="1" x14ac:dyDescent="0.25">
      <c r="A30265" s="216">
        <v>45792</v>
      </c>
      <c r="B30265" s="217" t="s">
        <v>302</v>
      </c>
      <c r="C30265" s="218">
        <v>3.2818999999999998</v>
      </c>
    </row>
    <row r="30266" spans="1:3" ht="15" customHeight="1" x14ac:dyDescent="0.25">
      <c r="A30266" s="216">
        <v>45793</v>
      </c>
      <c r="B30266" s="217" t="s">
        <v>302</v>
      </c>
      <c r="C30266" s="218">
        <v>3.3239000000000001</v>
      </c>
    </row>
    <row r="30267" spans="1:3" ht="15" customHeight="1" x14ac:dyDescent="0.25">
      <c r="A30267" s="216">
        <v>45796</v>
      </c>
      <c r="B30267" s="217" t="s">
        <v>302</v>
      </c>
      <c r="C30267" s="218">
        <v>3.3378999999999999</v>
      </c>
    </row>
    <row r="30268" spans="1:3" ht="15" customHeight="1" x14ac:dyDescent="0.25">
      <c r="A30268" s="216">
        <v>45797</v>
      </c>
      <c r="B30268" s="217" t="s">
        <v>302</v>
      </c>
      <c r="C30268" s="218">
        <v>3.3519000000000001</v>
      </c>
    </row>
    <row r="30269" spans="1:3" ht="15" customHeight="1" x14ac:dyDescent="0.25">
      <c r="A30269" s="216">
        <v>45798</v>
      </c>
      <c r="B30269" s="217" t="s">
        <v>302</v>
      </c>
      <c r="C30269" s="218">
        <v>3.3658999999999999</v>
      </c>
    </row>
    <row r="30270" spans="1:3" ht="15" customHeight="1" x14ac:dyDescent="0.25">
      <c r="A30270" s="216">
        <v>45799</v>
      </c>
      <c r="B30270" s="217" t="s">
        <v>302</v>
      </c>
      <c r="C30270" s="218">
        <v>3.3799000000000001</v>
      </c>
    </row>
    <row r="30271" spans="1:3" ht="15" customHeight="1" x14ac:dyDescent="0.25">
      <c r="A30271" s="216">
        <v>45800</v>
      </c>
      <c r="B30271" s="217" t="s">
        <v>302</v>
      </c>
      <c r="C30271" s="218">
        <v>3.4358</v>
      </c>
    </row>
    <row r="30272" spans="1:3" ht="15" customHeight="1" x14ac:dyDescent="0.25">
      <c r="A30272" s="216">
        <v>45804</v>
      </c>
      <c r="B30272" s="217" t="s">
        <v>302</v>
      </c>
      <c r="C30272" s="218">
        <v>3.4498000000000002</v>
      </c>
    </row>
    <row r="30273" spans="1:3" ht="15" customHeight="1" x14ac:dyDescent="0.25">
      <c r="A30273" s="216">
        <v>45805</v>
      </c>
      <c r="B30273" s="217" t="s">
        <v>302</v>
      </c>
      <c r="C30273" s="218">
        <v>3.4639000000000002</v>
      </c>
    </row>
    <row r="30274" spans="1:3" ht="15" customHeight="1" x14ac:dyDescent="0.25">
      <c r="A30274" s="216">
        <v>45806</v>
      </c>
      <c r="B30274" s="217" t="s">
        <v>302</v>
      </c>
      <c r="C30274" s="218">
        <v>3.4779</v>
      </c>
    </row>
    <row r="30275" spans="1:3" ht="15" customHeight="1" x14ac:dyDescent="0.25">
      <c r="A30275" s="216">
        <v>45807</v>
      </c>
      <c r="B30275" s="217" t="s">
        <v>302</v>
      </c>
      <c r="C30275" s="218">
        <v>3.5200999999999998</v>
      </c>
    </row>
    <row r="30276" spans="1:3" ht="15" customHeight="1" x14ac:dyDescent="0.25">
      <c r="A30276" s="216">
        <v>45810</v>
      </c>
      <c r="B30276" s="217" t="s">
        <v>302</v>
      </c>
      <c r="C30276" s="218">
        <v>3.5341999999999998</v>
      </c>
    </row>
    <row r="30277" spans="1:3" ht="15" customHeight="1" x14ac:dyDescent="0.25">
      <c r="A30277" s="216">
        <v>45811</v>
      </c>
      <c r="B30277" s="217" t="s">
        <v>302</v>
      </c>
      <c r="C30277" s="218">
        <v>3.5482</v>
      </c>
    </row>
    <row r="30278" spans="1:3" ht="15" customHeight="1" x14ac:dyDescent="0.25">
      <c r="A30278" s="216">
        <v>45812</v>
      </c>
      <c r="B30278" s="217" t="s">
        <v>302</v>
      </c>
      <c r="C30278" s="218">
        <v>3.5623</v>
      </c>
    </row>
    <row r="30279" spans="1:3" ht="15" customHeight="1" x14ac:dyDescent="0.25">
      <c r="A30279" s="216">
        <v>45813</v>
      </c>
      <c r="B30279" s="217" t="s">
        <v>302</v>
      </c>
      <c r="C30279" s="218">
        <v>3.5762999999999998</v>
      </c>
    </row>
    <row r="30280" spans="1:3" ht="15" customHeight="1" x14ac:dyDescent="0.25">
      <c r="A30280" s="216">
        <v>45814</v>
      </c>
      <c r="B30280" s="217" t="s">
        <v>302</v>
      </c>
      <c r="C30280" s="218">
        <v>3.6181000000000001</v>
      </c>
    </row>
    <row r="30281" spans="1:3" ht="15" customHeight="1" x14ac:dyDescent="0.25">
      <c r="A30281" s="216">
        <v>45817</v>
      </c>
      <c r="B30281" s="217" t="s">
        <v>302</v>
      </c>
      <c r="C30281" s="218">
        <v>3.6320000000000001</v>
      </c>
    </row>
    <row r="30282" spans="1:3" ht="15" customHeight="1" x14ac:dyDescent="0.25">
      <c r="A30282" s="216">
        <v>45818</v>
      </c>
      <c r="B30282" s="217" t="s">
        <v>302</v>
      </c>
      <c r="C30282" s="218">
        <v>3.6459999999999999</v>
      </c>
    </row>
    <row r="30283" spans="1:3" ht="15" customHeight="1" x14ac:dyDescent="0.25">
      <c r="A30283" s="216">
        <v>45819</v>
      </c>
      <c r="B30283" s="217" t="s">
        <v>302</v>
      </c>
      <c r="C30283" s="218">
        <v>3.66</v>
      </c>
    </row>
    <row r="30284" spans="1:3" ht="15" customHeight="1" x14ac:dyDescent="0.25">
      <c r="A30284" s="216">
        <v>45820</v>
      </c>
      <c r="B30284" s="217" t="s">
        <v>302</v>
      </c>
      <c r="C30284" s="218">
        <v>3.6739999999999999</v>
      </c>
    </row>
    <row r="30285" spans="1:3" ht="15" customHeight="1" x14ac:dyDescent="0.25">
      <c r="A30285" s="216">
        <v>45821</v>
      </c>
      <c r="B30285" s="217" t="s">
        <v>302</v>
      </c>
      <c r="C30285" s="218">
        <v>3.7161</v>
      </c>
    </row>
    <row r="30286" spans="1:3" ht="15" customHeight="1" x14ac:dyDescent="0.25">
      <c r="A30286" s="216">
        <v>45824</v>
      </c>
      <c r="B30286" s="217" t="s">
        <v>302</v>
      </c>
      <c r="C30286" s="218">
        <v>3.7301000000000002</v>
      </c>
    </row>
    <row r="30287" spans="1:3" ht="15" customHeight="1" x14ac:dyDescent="0.25">
      <c r="A30287" s="216">
        <v>45825</v>
      </c>
      <c r="B30287" s="217" t="s">
        <v>302</v>
      </c>
      <c r="C30287" s="218">
        <v>3.7441</v>
      </c>
    </row>
    <row r="30288" spans="1:3" ht="15" customHeight="1" x14ac:dyDescent="0.25">
      <c r="A30288" s="216">
        <v>45826</v>
      </c>
      <c r="B30288" s="217" t="s">
        <v>302</v>
      </c>
      <c r="C30288" s="218">
        <v>3.7722000000000002</v>
      </c>
    </row>
    <row r="30289" spans="1:3" ht="15" customHeight="1" x14ac:dyDescent="0.25">
      <c r="A30289" s="216">
        <v>45828</v>
      </c>
      <c r="B30289" s="217" t="s">
        <v>302</v>
      </c>
      <c r="C30289" s="218">
        <v>3.8142999999999998</v>
      </c>
    </row>
    <row r="30290" spans="1:3" ht="15" customHeight="1" x14ac:dyDescent="0.25">
      <c r="A30290" s="216">
        <v>45831</v>
      </c>
      <c r="B30290" s="217" t="s">
        <v>302</v>
      </c>
      <c r="C30290" s="218">
        <v>3.8283</v>
      </c>
    </row>
    <row r="30291" spans="1:3" ht="15" customHeight="1" x14ac:dyDescent="0.25">
      <c r="A30291" s="216">
        <v>45832</v>
      </c>
      <c r="B30291" s="217" t="s">
        <v>302</v>
      </c>
      <c r="C30291" s="218">
        <v>3.8424</v>
      </c>
    </row>
    <row r="30292" spans="1:3" ht="15" customHeight="1" x14ac:dyDescent="0.25">
      <c r="A30292" s="216">
        <v>45833</v>
      </c>
      <c r="B30292" s="217" t="s">
        <v>302</v>
      </c>
      <c r="C30292" s="218">
        <v>3.8563999999999998</v>
      </c>
    </row>
    <row r="30293" spans="1:3" ht="15" customHeight="1" x14ac:dyDescent="0.25">
      <c r="A30293" s="216">
        <v>45834</v>
      </c>
      <c r="B30293" s="217" t="s">
        <v>302</v>
      </c>
      <c r="C30293" s="218">
        <v>3.8706</v>
      </c>
    </row>
    <row r="30294" spans="1:3" ht="15" customHeight="1" x14ac:dyDescent="0.25">
      <c r="A30294" s="216">
        <v>45835</v>
      </c>
      <c r="B30294" s="217" t="s">
        <v>302</v>
      </c>
      <c r="C30294" s="218">
        <v>3.9129999999999998</v>
      </c>
    </row>
    <row r="30295" spans="1:3" ht="15" customHeight="1" x14ac:dyDescent="0.25">
      <c r="A30295" s="216">
        <v>45838</v>
      </c>
      <c r="B30295" s="217" t="s">
        <v>302</v>
      </c>
      <c r="C30295" s="218">
        <v>3.9272</v>
      </c>
    </row>
    <row r="30296" spans="1:3" ht="15" customHeight="1" x14ac:dyDescent="0.25">
      <c r="A30296" s="216">
        <v>45839</v>
      </c>
      <c r="B30296" s="217" t="s">
        <v>302</v>
      </c>
      <c r="C30296" s="218">
        <v>3.9413999999999998</v>
      </c>
    </row>
    <row r="30297" spans="1:3" ht="15" customHeight="1" x14ac:dyDescent="0.25">
      <c r="A30297" s="216">
        <v>45840</v>
      </c>
      <c r="B30297" s="217" t="s">
        <v>302</v>
      </c>
      <c r="C30297" s="218">
        <v>3.9554999999999998</v>
      </c>
    </row>
    <row r="30298" spans="1:3" ht="15" customHeight="1" x14ac:dyDescent="0.25">
      <c r="A30298" s="216">
        <v>45841</v>
      </c>
      <c r="B30298" s="217" t="s">
        <v>302</v>
      </c>
      <c r="C30298" s="218">
        <v>4.0121000000000002</v>
      </c>
    </row>
    <row r="30299" spans="1:3" ht="15" customHeight="1" x14ac:dyDescent="0.25">
      <c r="A30299" s="216">
        <v>45845</v>
      </c>
      <c r="B30299" s="217" t="s">
        <v>302</v>
      </c>
      <c r="C30299" s="218">
        <v>4.0262000000000002</v>
      </c>
    </row>
    <row r="30300" spans="1:3" ht="15" customHeight="1" x14ac:dyDescent="0.25">
      <c r="A30300" s="216">
        <v>45846</v>
      </c>
      <c r="B30300" s="217" t="s">
        <v>302</v>
      </c>
      <c r="C30300" s="218">
        <v>4.0401999999999996</v>
      </c>
    </row>
    <row r="30301" spans="1:3" ht="15" customHeight="1" x14ac:dyDescent="0.25">
      <c r="A30301" s="216">
        <v>45847</v>
      </c>
      <c r="B30301" s="217" t="s">
        <v>302</v>
      </c>
      <c r="C30301" s="218">
        <v>4.0542999999999996</v>
      </c>
    </row>
    <row r="30302" spans="1:3" ht="15" customHeight="1" x14ac:dyDescent="0.25">
      <c r="A30302" s="216">
        <v>45848</v>
      </c>
      <c r="B30302" s="217" t="s">
        <v>302</v>
      </c>
      <c r="C30302" s="218">
        <v>4.0683999999999996</v>
      </c>
    </row>
    <row r="30303" spans="1:3" ht="15" customHeight="1" x14ac:dyDescent="0.25">
      <c r="A30303" s="216">
        <v>45849</v>
      </c>
      <c r="B30303" s="217" t="s">
        <v>302</v>
      </c>
      <c r="C30303" s="218">
        <v>4.1105999999999998</v>
      </c>
    </row>
    <row r="30304" spans="1:3" ht="15" customHeight="1" x14ac:dyDescent="0.25">
      <c r="A30304" s="216">
        <v>45852</v>
      </c>
      <c r="B30304" s="217" t="s">
        <v>302</v>
      </c>
      <c r="C30304" s="218">
        <v>4.1246999999999998</v>
      </c>
    </row>
    <row r="30305" spans="1:3" ht="15" customHeight="1" x14ac:dyDescent="0.25">
      <c r="A30305" s="216">
        <v>45853</v>
      </c>
      <c r="B30305" s="217" t="s">
        <v>302</v>
      </c>
      <c r="C30305" s="218">
        <v>4.1387</v>
      </c>
    </row>
    <row r="30306" spans="1:3" ht="15" customHeight="1" x14ac:dyDescent="0.25">
      <c r="A30306" s="216">
        <v>45854</v>
      </c>
      <c r="B30306" s="217" t="s">
        <v>302</v>
      </c>
      <c r="C30306" s="218">
        <v>4.1528</v>
      </c>
    </row>
    <row r="30307" spans="1:3" ht="15" customHeight="1" x14ac:dyDescent="0.25">
      <c r="A30307" s="216">
        <v>45855</v>
      </c>
      <c r="B30307" s="217" t="s">
        <v>302</v>
      </c>
      <c r="C30307" s="218">
        <v>4.1669</v>
      </c>
    </row>
    <row r="30308" spans="1:3" ht="15" customHeight="1" x14ac:dyDescent="0.25">
      <c r="A30308" s="216">
        <v>45856</v>
      </c>
      <c r="B30308" s="217" t="s">
        <v>302</v>
      </c>
      <c r="C30308" s="218">
        <v>4.2089999999999996</v>
      </c>
    </row>
    <row r="30309" spans="1:3" ht="15" customHeight="1" x14ac:dyDescent="0.25">
      <c r="A30309" s="216">
        <v>45859</v>
      </c>
      <c r="B30309" s="217" t="s">
        <v>302</v>
      </c>
      <c r="C30309" s="218">
        <v>4.2230999999999996</v>
      </c>
    </row>
    <row r="30310" spans="1:3" ht="15" customHeight="1" x14ac:dyDescent="0.25">
      <c r="A30310" s="216">
        <v>45860</v>
      </c>
      <c r="B30310" s="217" t="s">
        <v>302</v>
      </c>
      <c r="C30310" s="218">
        <v>4.2370999999999999</v>
      </c>
    </row>
    <row r="30311" spans="1:3" ht="15" customHeight="1" x14ac:dyDescent="0.25">
      <c r="A30311" s="216">
        <v>45861</v>
      </c>
      <c r="B30311" s="217" t="s">
        <v>302</v>
      </c>
      <c r="C30311" s="218">
        <v>4.2510000000000003</v>
      </c>
    </row>
    <row r="30312" spans="1:3" ht="15" customHeight="1" x14ac:dyDescent="0.25">
      <c r="A30312" s="216">
        <v>45862</v>
      </c>
      <c r="B30312" s="217" t="s">
        <v>302</v>
      </c>
      <c r="C30312" s="218">
        <v>4.2649999999999997</v>
      </c>
    </row>
    <row r="30313" spans="1:3" ht="15" customHeight="1" x14ac:dyDescent="0.25">
      <c r="A30313" s="216">
        <v>45863</v>
      </c>
      <c r="B30313" s="217" t="s">
        <v>302</v>
      </c>
      <c r="C30313" s="218">
        <v>4.3072999999999997</v>
      </c>
    </row>
    <row r="30314" spans="1:3" ht="15" customHeight="1" x14ac:dyDescent="0.25">
      <c r="A30314" s="216">
        <v>45866</v>
      </c>
      <c r="B30314" s="217" t="s">
        <v>302</v>
      </c>
      <c r="C30314" s="218">
        <v>4.3213999999999997</v>
      </c>
    </row>
    <row r="30315" spans="1:3" ht="15" customHeight="1" x14ac:dyDescent="0.25">
      <c r="A30315" s="216">
        <v>45867</v>
      </c>
      <c r="B30315" s="217" t="s">
        <v>302</v>
      </c>
      <c r="C30315" s="218">
        <v>4.3354999999999997</v>
      </c>
    </row>
    <row r="30316" spans="1:3" ht="15" customHeight="1" x14ac:dyDescent="0.25">
      <c r="A30316" s="216">
        <v>45868</v>
      </c>
      <c r="B30316" s="217" t="s">
        <v>302</v>
      </c>
      <c r="C30316" s="218">
        <v>4.3495999999999997</v>
      </c>
    </row>
    <row r="30317" spans="1:3" ht="15" customHeight="1" x14ac:dyDescent="0.25">
      <c r="A30317" s="216">
        <v>45869</v>
      </c>
      <c r="B30317" s="217" t="s">
        <v>302</v>
      </c>
      <c r="C30317" s="218">
        <v>4.3638000000000003</v>
      </c>
    </row>
    <row r="30318" spans="1:3" ht="15" customHeight="1" x14ac:dyDescent="0.25">
      <c r="A30318" s="216">
        <v>45870</v>
      </c>
      <c r="B30318" s="217" t="s">
        <v>302</v>
      </c>
      <c r="C30318" s="218">
        <v>4.4059999999999997</v>
      </c>
    </row>
    <row r="30319" spans="1:3" ht="15" customHeight="1" x14ac:dyDescent="0.25">
      <c r="A30319" s="216">
        <v>45873</v>
      </c>
      <c r="B30319" s="217" t="s">
        <v>302</v>
      </c>
      <c r="C30319" s="218">
        <v>4.4200999999999997</v>
      </c>
    </row>
    <row r="30320" spans="1:3" ht="15" customHeight="1" x14ac:dyDescent="0.25">
      <c r="A30320" s="216">
        <v>45874</v>
      </c>
      <c r="B30320" s="217" t="s">
        <v>302</v>
      </c>
      <c r="C30320" s="218">
        <v>4.4341999999999997</v>
      </c>
    </row>
    <row r="30321" spans="1:3" ht="15" customHeight="1" x14ac:dyDescent="0.25">
      <c r="A30321" s="216">
        <v>45875</v>
      </c>
      <c r="B30321" s="217" t="s">
        <v>302</v>
      </c>
      <c r="C30321" s="218">
        <v>4.4481999999999999</v>
      </c>
    </row>
    <row r="30322" spans="1:3" ht="15" customHeight="1" x14ac:dyDescent="0.25">
      <c r="A30322" s="216">
        <v>45876</v>
      </c>
      <c r="B30322" s="217" t="s">
        <v>302</v>
      </c>
      <c r="C30322" s="218">
        <v>4.4622999999999999</v>
      </c>
    </row>
    <row r="30323" spans="1:3" ht="15" customHeight="1" x14ac:dyDescent="0.25">
      <c r="A30323" s="216">
        <v>45877</v>
      </c>
      <c r="B30323" s="217" t="s">
        <v>302</v>
      </c>
      <c r="C30323" s="218">
        <v>4.5045000000000002</v>
      </c>
    </row>
    <row r="30324" spans="1:3" ht="15" customHeight="1" x14ac:dyDescent="0.25">
      <c r="A30324" s="216">
        <v>45880</v>
      </c>
      <c r="B30324" s="217" t="s">
        <v>302</v>
      </c>
      <c r="C30324" s="218">
        <v>4.5185000000000004</v>
      </c>
    </row>
    <row r="30325" spans="1:3" ht="15" customHeight="1" x14ac:dyDescent="0.25">
      <c r="A30325" s="216">
        <v>45881</v>
      </c>
      <c r="B30325" s="217" t="s">
        <v>302</v>
      </c>
      <c r="C30325" s="218">
        <v>4.5326000000000004</v>
      </c>
    </row>
    <row r="30326" spans="1:3" ht="15" customHeight="1" x14ac:dyDescent="0.25">
      <c r="A30326" s="216">
        <v>45882</v>
      </c>
      <c r="B30326" s="217" t="s">
        <v>302</v>
      </c>
      <c r="C30326" s="218">
        <v>4.5465999999999998</v>
      </c>
    </row>
    <row r="30327" spans="1:3" ht="15" customHeight="1" x14ac:dyDescent="0.25">
      <c r="A30327" s="216">
        <v>45883</v>
      </c>
      <c r="B30327" s="217" t="s">
        <v>302</v>
      </c>
      <c r="C30327" s="218">
        <v>4.5606999999999998</v>
      </c>
    </row>
    <row r="30328" spans="1:3" ht="15" customHeight="1" x14ac:dyDescent="0.25">
      <c r="A30328" s="216">
        <v>45884</v>
      </c>
      <c r="B30328" s="217" t="s">
        <v>302</v>
      </c>
      <c r="C30328" s="218">
        <v>4.6031000000000004</v>
      </c>
    </row>
    <row r="30329" spans="1:3" ht="15" customHeight="1" x14ac:dyDescent="0.25">
      <c r="A30329" s="216">
        <v>45887</v>
      </c>
      <c r="B30329" s="217" t="s">
        <v>302</v>
      </c>
      <c r="C30329" s="218">
        <v>4.6172000000000004</v>
      </c>
    </row>
    <row r="30330" spans="1:3" ht="15" customHeight="1" x14ac:dyDescent="0.25">
      <c r="A30330" s="216">
        <v>45888</v>
      </c>
      <c r="B30330" s="217" t="s">
        <v>302</v>
      </c>
      <c r="C30330" s="218">
        <v>4.6313000000000004</v>
      </c>
    </row>
    <row r="30331" spans="1:3" ht="15" customHeight="1" x14ac:dyDescent="0.25">
      <c r="A30331" s="216">
        <v>45889</v>
      </c>
      <c r="B30331" s="217" t="s">
        <v>302</v>
      </c>
      <c r="C30331" s="218">
        <v>4.6452999999999998</v>
      </c>
    </row>
    <row r="30332" spans="1:3" ht="15" customHeight="1" x14ac:dyDescent="0.25">
      <c r="A30332" s="216">
        <v>45890</v>
      </c>
      <c r="B30332" s="217" t="s">
        <v>302</v>
      </c>
      <c r="C30332" s="218">
        <v>4.6593999999999998</v>
      </c>
    </row>
    <row r="30333" spans="1:3" ht="15" customHeight="1" x14ac:dyDescent="0.25">
      <c r="A30333" s="216">
        <v>45891</v>
      </c>
      <c r="B30333" s="217" t="s">
        <v>302</v>
      </c>
      <c r="C30333" s="218">
        <v>4.7018000000000004</v>
      </c>
    </row>
    <row r="30334" spans="1:3" ht="15" customHeight="1" x14ac:dyDescent="0.25">
      <c r="A30334" s="216">
        <v>45894</v>
      </c>
      <c r="B30334" s="217" t="s">
        <v>302</v>
      </c>
      <c r="C30334" s="218">
        <v>4.7159000000000004</v>
      </c>
    </row>
    <row r="30335" spans="1:3" ht="15" customHeight="1" x14ac:dyDescent="0.25">
      <c r="A30335" s="216">
        <v>45895</v>
      </c>
      <c r="B30335" s="217" t="s">
        <v>302</v>
      </c>
      <c r="C30335" s="218">
        <v>4.7301000000000002</v>
      </c>
    </row>
    <row r="30336" spans="1:3" ht="15" customHeight="1" x14ac:dyDescent="0.25">
      <c r="A30336" s="216">
        <v>45896</v>
      </c>
      <c r="B30336" s="217" t="s">
        <v>302</v>
      </c>
      <c r="C30336" s="218">
        <v>4.7442000000000002</v>
      </c>
    </row>
    <row r="30337" spans="1:3" ht="15" customHeight="1" x14ac:dyDescent="0.25">
      <c r="A30337" s="216">
        <v>45897</v>
      </c>
      <c r="B30337" s="217" t="s">
        <v>302</v>
      </c>
      <c r="C30337" s="218">
        <v>4.7583000000000002</v>
      </c>
    </row>
    <row r="30338" spans="1:3" ht="15" customHeight="1" x14ac:dyDescent="0.25">
      <c r="A30338" s="216">
        <v>45898</v>
      </c>
      <c r="B30338" s="217" t="s">
        <v>302</v>
      </c>
      <c r="C30338" s="218">
        <v>4.8148</v>
      </c>
    </row>
    <row r="30339" spans="1:3" ht="15" customHeight="1" x14ac:dyDescent="0.25">
      <c r="A30339" s="216">
        <v>45902</v>
      </c>
      <c r="B30339" s="217" t="s">
        <v>302</v>
      </c>
      <c r="C30339" s="218">
        <v>4.8289</v>
      </c>
    </row>
    <row r="30340" spans="1:3" ht="15" customHeight="1" x14ac:dyDescent="0.25">
      <c r="A30340" s="216">
        <v>45903</v>
      </c>
      <c r="B30340" s="217" t="s">
        <v>302</v>
      </c>
      <c r="C30340" s="218">
        <v>4.8429000000000002</v>
      </c>
    </row>
    <row r="30341" spans="1:3" ht="15" customHeight="1" x14ac:dyDescent="0.25">
      <c r="A30341" s="216">
        <v>45904</v>
      </c>
      <c r="B30341" s="217" t="s">
        <v>302</v>
      </c>
      <c r="C30341" s="218">
        <v>4.8571</v>
      </c>
    </row>
    <row r="30342" spans="1:3" ht="15" customHeight="1" x14ac:dyDescent="0.25">
      <c r="A30342" s="216">
        <v>45905</v>
      </c>
      <c r="B30342" s="217" t="s">
        <v>302</v>
      </c>
      <c r="C30342" s="218">
        <v>4.8994</v>
      </c>
    </row>
    <row r="30343" spans="1:3" ht="15" customHeight="1" x14ac:dyDescent="0.25">
      <c r="A30343" s="216">
        <v>45908</v>
      </c>
      <c r="B30343" s="217" t="s">
        <v>302</v>
      </c>
      <c r="C30343" s="218">
        <v>4.9135999999999997</v>
      </c>
    </row>
    <row r="30344" spans="1:3" ht="15" customHeight="1" x14ac:dyDescent="0.25">
      <c r="A30344" s="216">
        <v>45909</v>
      </c>
      <c r="B30344" s="217" t="s">
        <v>302</v>
      </c>
      <c r="C30344" s="218">
        <v>4.9278000000000004</v>
      </c>
    </row>
    <row r="30345" spans="1:3" ht="15" customHeight="1" x14ac:dyDescent="0.25">
      <c r="A30345" s="216">
        <v>45910</v>
      </c>
      <c r="B30345" s="217" t="s">
        <v>302</v>
      </c>
      <c r="C30345" s="218">
        <v>4.9419000000000004</v>
      </c>
    </row>
    <row r="30346" spans="1:3" ht="15" customHeight="1" x14ac:dyDescent="0.25">
      <c r="A30346" s="216">
        <v>45911</v>
      </c>
      <c r="B30346" s="217" t="s">
        <v>302</v>
      </c>
      <c r="C30346" s="218">
        <v>4.9561000000000002</v>
      </c>
    </row>
    <row r="30347" spans="1:3" ht="15" customHeight="1" x14ac:dyDescent="0.25">
      <c r="A30347" s="216">
        <v>45912</v>
      </c>
      <c r="B30347" s="217" t="s">
        <v>302</v>
      </c>
      <c r="C30347" s="218">
        <v>4.9985999999999997</v>
      </c>
    </row>
    <row r="30348" spans="1:3" ht="15" customHeight="1" x14ac:dyDescent="0.25">
      <c r="A30348" s="216">
        <v>45915</v>
      </c>
      <c r="B30348" s="217" t="s">
        <v>302</v>
      </c>
      <c r="C30348" s="218">
        <v>5.0129000000000001</v>
      </c>
    </row>
    <row r="30349" spans="1:3" ht="15" customHeight="1" x14ac:dyDescent="0.25">
      <c r="A30349" s="216">
        <v>45916</v>
      </c>
      <c r="B30349" s="217" t="s">
        <v>302</v>
      </c>
      <c r="C30349" s="218">
        <v>5.0270999999999999</v>
      </c>
    </row>
    <row r="30350" spans="1:3" ht="15" customHeight="1" x14ac:dyDescent="0.25">
      <c r="A30350" s="216">
        <v>45917</v>
      </c>
      <c r="B30350" s="217" t="s">
        <v>302</v>
      </c>
      <c r="C30350" s="218">
        <v>5.0412999999999997</v>
      </c>
    </row>
    <row r="30351" spans="1:3" ht="15" customHeight="1" x14ac:dyDescent="0.25">
      <c r="A30351" s="216">
        <v>45918</v>
      </c>
      <c r="B30351" s="217" t="s">
        <v>302</v>
      </c>
      <c r="C30351" s="218">
        <v>5.0551000000000004</v>
      </c>
    </row>
    <row r="30352" spans="1:3" ht="15" customHeight="1" x14ac:dyDescent="0.25">
      <c r="A30352" s="216">
        <v>45919</v>
      </c>
      <c r="B30352" s="217" t="s">
        <v>302</v>
      </c>
      <c r="C30352" s="218">
        <v>5.0961999999999996</v>
      </c>
    </row>
    <row r="30353" spans="1:3" ht="15" customHeight="1" x14ac:dyDescent="0.25">
      <c r="A30353" s="216">
        <v>45922</v>
      </c>
      <c r="B30353" s="217" t="s">
        <v>302</v>
      </c>
      <c r="C30353" s="218">
        <v>5.1098999999999997</v>
      </c>
    </row>
    <row r="30354" spans="1:3" ht="15" customHeight="1" x14ac:dyDescent="0.25">
      <c r="A30354" s="216">
        <v>45923</v>
      </c>
      <c r="B30354" s="217" t="s">
        <v>302</v>
      </c>
      <c r="C30354" s="218">
        <v>5.1234000000000002</v>
      </c>
    </row>
    <row r="30355" spans="1:3" ht="15" customHeight="1" x14ac:dyDescent="0.25">
      <c r="A30355" s="216">
        <v>45924</v>
      </c>
      <c r="B30355" s="217" t="s">
        <v>302</v>
      </c>
      <c r="C30355" s="218">
        <v>5.1372</v>
      </c>
    </row>
    <row r="30356" spans="1:3" ht="15" customHeight="1" x14ac:dyDescent="0.25">
      <c r="A30356" s="216">
        <v>45925</v>
      </c>
      <c r="B30356" s="217" t="s">
        <v>302</v>
      </c>
      <c r="C30356" s="218">
        <v>5.1509</v>
      </c>
    </row>
    <row r="30357" spans="1:3" ht="15" customHeight="1" x14ac:dyDescent="0.25">
      <c r="A30357" s="216">
        <v>45926</v>
      </c>
      <c r="B30357" s="217" t="s">
        <v>302</v>
      </c>
      <c r="C30357" s="218">
        <v>5.1920999999999999</v>
      </c>
    </row>
    <row r="30358" spans="1:3" ht="15" customHeight="1" x14ac:dyDescent="0.25">
      <c r="A30358" s="216">
        <v>45929</v>
      </c>
      <c r="B30358" s="217" t="s">
        <v>302</v>
      </c>
      <c r="C30358" s="218">
        <v>5.2058</v>
      </c>
    </row>
    <row r="30359" spans="1:3" ht="15" customHeight="1" x14ac:dyDescent="0.25">
      <c r="A30359" s="216">
        <v>45930</v>
      </c>
      <c r="B30359" s="217" t="s">
        <v>302</v>
      </c>
      <c r="C30359" s="218">
        <v>5.2195</v>
      </c>
    </row>
    <row r="30360" spans="1:3" ht="15" customHeight="1" x14ac:dyDescent="0.25">
      <c r="A30360" s="216">
        <v>45566</v>
      </c>
      <c r="B30360" s="217" t="s">
        <v>291</v>
      </c>
      <c r="C30360" s="218">
        <v>0</v>
      </c>
    </row>
    <row r="30361" spans="1:3" ht="15" customHeight="1" x14ac:dyDescent="0.25">
      <c r="A30361" s="216">
        <v>45567</v>
      </c>
      <c r="B30361" s="217" t="s">
        <v>291</v>
      </c>
      <c r="C30361" s="218">
        <v>0</v>
      </c>
    </row>
    <row r="30362" spans="1:3" ht="15" customHeight="1" x14ac:dyDescent="0.25">
      <c r="A30362" s="216">
        <v>45568</v>
      </c>
      <c r="B30362" s="217" t="s">
        <v>291</v>
      </c>
      <c r="C30362" s="218">
        <v>0</v>
      </c>
    </row>
    <row r="30363" spans="1:3" ht="15" customHeight="1" x14ac:dyDescent="0.25">
      <c r="A30363" s="216">
        <v>45569</v>
      </c>
      <c r="B30363" s="217" t="s">
        <v>291</v>
      </c>
      <c r="C30363" s="218">
        <v>0</v>
      </c>
    </row>
    <row r="30364" spans="1:3" ht="15" customHeight="1" x14ac:dyDescent="0.25">
      <c r="A30364" s="216">
        <v>45572</v>
      </c>
      <c r="B30364" s="217" t="s">
        <v>291</v>
      </c>
      <c r="C30364" s="218">
        <v>0</v>
      </c>
    </row>
    <row r="30365" spans="1:3" ht="15" customHeight="1" x14ac:dyDescent="0.25">
      <c r="A30365" s="216">
        <v>45573</v>
      </c>
      <c r="B30365" s="217" t="s">
        <v>291</v>
      </c>
      <c r="C30365" s="218">
        <v>0</v>
      </c>
    </row>
    <row r="30366" spans="1:3" ht="15" customHeight="1" x14ac:dyDescent="0.25">
      <c r="A30366" s="216">
        <v>45574</v>
      </c>
      <c r="B30366" s="217" t="s">
        <v>291</v>
      </c>
      <c r="C30366" s="218">
        <v>0</v>
      </c>
    </row>
    <row r="30367" spans="1:3" ht="15" customHeight="1" x14ac:dyDescent="0.25">
      <c r="A30367" s="216">
        <v>45575</v>
      </c>
      <c r="B30367" s="217" t="s">
        <v>291</v>
      </c>
      <c r="C30367" s="218">
        <v>0</v>
      </c>
    </row>
    <row r="30368" spans="1:3" ht="15" customHeight="1" x14ac:dyDescent="0.25">
      <c r="A30368" s="216">
        <v>45576</v>
      </c>
      <c r="B30368" s="217" t="s">
        <v>291</v>
      </c>
      <c r="C30368" s="218">
        <v>0</v>
      </c>
    </row>
    <row r="30369" spans="1:3" ht="15" customHeight="1" x14ac:dyDescent="0.25">
      <c r="A30369" s="216">
        <v>45579</v>
      </c>
      <c r="B30369" s="217" t="s">
        <v>291</v>
      </c>
      <c r="C30369" s="218">
        <v>0</v>
      </c>
    </row>
    <row r="30370" spans="1:3" ht="15" customHeight="1" x14ac:dyDescent="0.25">
      <c r="A30370" s="216">
        <v>45580</v>
      </c>
      <c r="B30370" s="217" t="s">
        <v>291</v>
      </c>
      <c r="C30370" s="218">
        <v>0</v>
      </c>
    </row>
    <row r="30371" spans="1:3" ht="15" customHeight="1" x14ac:dyDescent="0.25">
      <c r="A30371" s="216">
        <v>45581</v>
      </c>
      <c r="B30371" s="217" t="s">
        <v>291</v>
      </c>
      <c r="C30371" s="218">
        <v>0</v>
      </c>
    </row>
    <row r="30372" spans="1:3" ht="15" customHeight="1" x14ac:dyDescent="0.25">
      <c r="A30372" s="216">
        <v>45582</v>
      </c>
      <c r="B30372" s="217" t="s">
        <v>291</v>
      </c>
      <c r="C30372" s="218">
        <v>0</v>
      </c>
    </row>
    <row r="30373" spans="1:3" ht="15" customHeight="1" x14ac:dyDescent="0.25">
      <c r="A30373" s="216">
        <v>45583</v>
      </c>
      <c r="B30373" s="217" t="s">
        <v>291</v>
      </c>
      <c r="C30373" s="218">
        <v>0</v>
      </c>
    </row>
    <row r="30374" spans="1:3" ht="15" customHeight="1" x14ac:dyDescent="0.25">
      <c r="A30374" s="216">
        <v>45586</v>
      </c>
      <c r="B30374" s="217" t="s">
        <v>291</v>
      </c>
      <c r="C30374" s="218">
        <v>0</v>
      </c>
    </row>
    <row r="30375" spans="1:3" ht="15" customHeight="1" x14ac:dyDescent="0.25">
      <c r="A30375" s="216">
        <v>45587</v>
      </c>
      <c r="B30375" s="217" t="s">
        <v>291</v>
      </c>
      <c r="C30375" s="218">
        <v>0</v>
      </c>
    </row>
    <row r="30376" spans="1:3" ht="15" customHeight="1" x14ac:dyDescent="0.25">
      <c r="A30376" s="216">
        <v>45588</v>
      </c>
      <c r="B30376" s="217" t="s">
        <v>291</v>
      </c>
      <c r="C30376" s="218">
        <v>0</v>
      </c>
    </row>
    <row r="30377" spans="1:3" ht="15" customHeight="1" x14ac:dyDescent="0.25">
      <c r="A30377" s="216">
        <v>45589</v>
      </c>
      <c r="B30377" s="217" t="s">
        <v>291</v>
      </c>
      <c r="C30377" s="218">
        <v>0</v>
      </c>
    </row>
    <row r="30378" spans="1:3" ht="15" customHeight="1" x14ac:dyDescent="0.25">
      <c r="A30378" s="216">
        <v>45590</v>
      </c>
      <c r="B30378" s="217" t="s">
        <v>291</v>
      </c>
      <c r="C30378" s="218">
        <v>0</v>
      </c>
    </row>
    <row r="30379" spans="1:3" ht="15" customHeight="1" x14ac:dyDescent="0.25">
      <c r="A30379" s="216">
        <v>45593</v>
      </c>
      <c r="B30379" s="217" t="s">
        <v>291</v>
      </c>
      <c r="C30379" s="218">
        <v>0</v>
      </c>
    </row>
    <row r="30380" spans="1:3" ht="15" customHeight="1" x14ac:dyDescent="0.25">
      <c r="A30380" s="216">
        <v>45594</v>
      </c>
      <c r="B30380" s="217" t="s">
        <v>291</v>
      </c>
      <c r="C30380" s="218">
        <v>0</v>
      </c>
    </row>
    <row r="30381" spans="1:3" ht="15" customHeight="1" x14ac:dyDescent="0.25">
      <c r="A30381" s="216">
        <v>45595</v>
      </c>
      <c r="B30381" s="217" t="s">
        <v>291</v>
      </c>
      <c r="C30381" s="218">
        <v>0</v>
      </c>
    </row>
    <row r="30382" spans="1:3" ht="15" customHeight="1" x14ac:dyDescent="0.25">
      <c r="A30382" s="216">
        <v>45596</v>
      </c>
      <c r="B30382" s="217" t="s">
        <v>291</v>
      </c>
      <c r="C30382" s="218">
        <v>0</v>
      </c>
    </row>
    <row r="30383" spans="1:3" ht="15" customHeight="1" x14ac:dyDescent="0.25">
      <c r="A30383" s="216">
        <v>45597</v>
      </c>
      <c r="B30383" s="217" t="s">
        <v>291</v>
      </c>
      <c r="C30383" s="218">
        <v>0</v>
      </c>
    </row>
    <row r="30384" spans="1:3" ht="15" customHeight="1" x14ac:dyDescent="0.25">
      <c r="A30384" s="216">
        <v>45600</v>
      </c>
      <c r="B30384" s="217" t="s">
        <v>291</v>
      </c>
      <c r="C30384" s="218">
        <v>0</v>
      </c>
    </row>
    <row r="30385" spans="1:3" ht="15" customHeight="1" x14ac:dyDescent="0.25">
      <c r="A30385" s="216">
        <v>45601</v>
      </c>
      <c r="B30385" s="217" t="s">
        <v>291</v>
      </c>
      <c r="C30385" s="218">
        <v>0</v>
      </c>
    </row>
    <row r="30386" spans="1:3" ht="15" customHeight="1" x14ac:dyDescent="0.25">
      <c r="A30386" s="216">
        <v>45602</v>
      </c>
      <c r="B30386" s="217" t="s">
        <v>291</v>
      </c>
      <c r="C30386" s="218">
        <v>0</v>
      </c>
    </row>
    <row r="30387" spans="1:3" ht="15" customHeight="1" x14ac:dyDescent="0.25">
      <c r="A30387" s="216">
        <v>45603</v>
      </c>
      <c r="B30387" s="217" t="s">
        <v>291</v>
      </c>
      <c r="C30387" s="218">
        <v>0</v>
      </c>
    </row>
    <row r="30388" spans="1:3" ht="15" customHeight="1" x14ac:dyDescent="0.25">
      <c r="A30388" s="216">
        <v>45604</v>
      </c>
      <c r="B30388" s="217" t="s">
        <v>291</v>
      </c>
      <c r="C30388" s="218">
        <v>0</v>
      </c>
    </row>
    <row r="30389" spans="1:3" ht="15" customHeight="1" x14ac:dyDescent="0.25">
      <c r="A30389" s="216">
        <v>45607</v>
      </c>
      <c r="B30389" s="217" t="s">
        <v>291</v>
      </c>
      <c r="C30389" s="218">
        <v>0</v>
      </c>
    </row>
    <row r="30390" spans="1:3" ht="15" customHeight="1" x14ac:dyDescent="0.25">
      <c r="A30390" s="216">
        <v>45608</v>
      </c>
      <c r="B30390" s="217" t="s">
        <v>291</v>
      </c>
      <c r="C30390" s="218">
        <v>0</v>
      </c>
    </row>
    <row r="30391" spans="1:3" ht="15" customHeight="1" x14ac:dyDescent="0.25">
      <c r="A30391" s="216">
        <v>45609</v>
      </c>
      <c r="B30391" s="217" t="s">
        <v>291</v>
      </c>
      <c r="C30391" s="218">
        <v>0</v>
      </c>
    </row>
    <row r="30392" spans="1:3" ht="15" customHeight="1" x14ac:dyDescent="0.25">
      <c r="A30392" s="216">
        <v>45610</v>
      </c>
      <c r="B30392" s="217" t="s">
        <v>291</v>
      </c>
      <c r="C30392" s="218">
        <v>0</v>
      </c>
    </row>
    <row r="30393" spans="1:3" ht="15" customHeight="1" x14ac:dyDescent="0.25">
      <c r="A30393" s="216">
        <v>45611</v>
      </c>
      <c r="B30393" s="217" t="s">
        <v>291</v>
      </c>
      <c r="C30393" s="218">
        <v>0</v>
      </c>
    </row>
    <row r="30394" spans="1:3" ht="15" customHeight="1" x14ac:dyDescent="0.25">
      <c r="A30394" s="216">
        <v>45614</v>
      </c>
      <c r="B30394" s="217" t="s">
        <v>291</v>
      </c>
      <c r="C30394" s="218">
        <v>0</v>
      </c>
    </row>
    <row r="30395" spans="1:3" ht="15" customHeight="1" x14ac:dyDescent="0.25">
      <c r="A30395" s="216">
        <v>45615</v>
      </c>
      <c r="B30395" s="217" t="s">
        <v>291</v>
      </c>
      <c r="C30395" s="218">
        <v>0</v>
      </c>
    </row>
    <row r="30396" spans="1:3" ht="15" customHeight="1" x14ac:dyDescent="0.25">
      <c r="A30396" s="216">
        <v>45616</v>
      </c>
      <c r="B30396" s="217" t="s">
        <v>291</v>
      </c>
      <c r="C30396" s="218">
        <v>0</v>
      </c>
    </row>
    <row r="30397" spans="1:3" ht="15" customHeight="1" x14ac:dyDescent="0.25">
      <c r="A30397" s="216">
        <v>45617</v>
      </c>
      <c r="B30397" s="217" t="s">
        <v>291</v>
      </c>
      <c r="C30397" s="218">
        <v>0</v>
      </c>
    </row>
    <row r="30398" spans="1:3" ht="15" customHeight="1" x14ac:dyDescent="0.25">
      <c r="A30398" s="216">
        <v>45618</v>
      </c>
      <c r="B30398" s="217" t="s">
        <v>291</v>
      </c>
      <c r="C30398" s="218">
        <v>0</v>
      </c>
    </row>
    <row r="30399" spans="1:3" ht="15" customHeight="1" x14ac:dyDescent="0.25">
      <c r="A30399" s="216">
        <v>45621</v>
      </c>
      <c r="B30399" s="217" t="s">
        <v>291</v>
      </c>
      <c r="C30399" s="218">
        <v>0</v>
      </c>
    </row>
    <row r="30400" spans="1:3" ht="15" customHeight="1" x14ac:dyDescent="0.25">
      <c r="A30400" s="216">
        <v>45622</v>
      </c>
      <c r="B30400" s="217" t="s">
        <v>291</v>
      </c>
      <c r="C30400" s="218">
        <v>0</v>
      </c>
    </row>
    <row r="30401" spans="1:3" ht="15" customHeight="1" x14ac:dyDescent="0.25">
      <c r="A30401" s="216">
        <v>45623</v>
      </c>
      <c r="B30401" s="217" t="s">
        <v>291</v>
      </c>
      <c r="C30401" s="218">
        <v>0</v>
      </c>
    </row>
    <row r="30402" spans="1:3" ht="15" customHeight="1" x14ac:dyDescent="0.25">
      <c r="A30402" s="216">
        <v>45624</v>
      </c>
      <c r="B30402" s="217" t="s">
        <v>291</v>
      </c>
      <c r="C30402" s="218">
        <v>0</v>
      </c>
    </row>
    <row r="30403" spans="1:3" ht="15" customHeight="1" x14ac:dyDescent="0.25">
      <c r="A30403" s="216">
        <v>45625</v>
      </c>
      <c r="B30403" s="217" t="s">
        <v>291</v>
      </c>
      <c r="C30403" s="218">
        <v>0</v>
      </c>
    </row>
    <row r="30404" spans="1:3" ht="15" customHeight="1" x14ac:dyDescent="0.25">
      <c r="A30404" s="216">
        <v>45628</v>
      </c>
      <c r="B30404" s="217" t="s">
        <v>291</v>
      </c>
      <c r="C30404" s="218">
        <v>0</v>
      </c>
    </row>
    <row r="30405" spans="1:3" ht="15" customHeight="1" x14ac:dyDescent="0.25">
      <c r="A30405" s="216">
        <v>45629</v>
      </c>
      <c r="B30405" s="217" t="s">
        <v>291</v>
      </c>
      <c r="C30405" s="218">
        <v>0</v>
      </c>
    </row>
    <row r="30406" spans="1:3" ht="15" customHeight="1" x14ac:dyDescent="0.25">
      <c r="A30406" s="216">
        <v>45630</v>
      </c>
      <c r="B30406" s="217" t="s">
        <v>291</v>
      </c>
      <c r="C30406" s="218">
        <v>0</v>
      </c>
    </row>
    <row r="30407" spans="1:3" ht="15" customHeight="1" x14ac:dyDescent="0.25">
      <c r="A30407" s="216">
        <v>45631</v>
      </c>
      <c r="B30407" s="217" t="s">
        <v>291</v>
      </c>
      <c r="C30407" s="218">
        <v>0</v>
      </c>
    </row>
    <row r="30408" spans="1:3" ht="15" customHeight="1" x14ac:dyDescent="0.25">
      <c r="A30408" s="216">
        <v>45632</v>
      </c>
      <c r="B30408" s="217" t="s">
        <v>291</v>
      </c>
      <c r="C30408" s="218">
        <v>0</v>
      </c>
    </row>
    <row r="30409" spans="1:3" ht="15" customHeight="1" x14ac:dyDescent="0.25">
      <c r="A30409" s="216">
        <v>45635</v>
      </c>
      <c r="B30409" s="217" t="s">
        <v>291</v>
      </c>
      <c r="C30409" s="218">
        <v>0</v>
      </c>
    </row>
    <row r="30410" spans="1:3" ht="15" customHeight="1" x14ac:dyDescent="0.25">
      <c r="A30410" s="216">
        <v>45636</v>
      </c>
      <c r="B30410" s="217" t="s">
        <v>291</v>
      </c>
      <c r="C30410" s="218">
        <v>0</v>
      </c>
    </row>
    <row r="30411" spans="1:3" ht="15" customHeight="1" x14ac:dyDescent="0.25">
      <c r="A30411" s="216">
        <v>45637</v>
      </c>
      <c r="B30411" s="217" t="s">
        <v>291</v>
      </c>
      <c r="C30411" s="218">
        <v>0</v>
      </c>
    </row>
    <row r="30412" spans="1:3" ht="15" customHeight="1" x14ac:dyDescent="0.25">
      <c r="A30412" s="216">
        <v>45638</v>
      </c>
      <c r="B30412" s="217" t="s">
        <v>291</v>
      </c>
      <c r="C30412" s="218">
        <v>0</v>
      </c>
    </row>
    <row r="30413" spans="1:3" ht="15" customHeight="1" x14ac:dyDescent="0.25">
      <c r="A30413" s="216">
        <v>45639</v>
      </c>
      <c r="B30413" s="217" t="s">
        <v>291</v>
      </c>
      <c r="C30413" s="218">
        <v>0</v>
      </c>
    </row>
    <row r="30414" spans="1:3" ht="15" customHeight="1" x14ac:dyDescent="0.25">
      <c r="A30414" s="216">
        <v>45642</v>
      </c>
      <c r="B30414" s="217" t="s">
        <v>291</v>
      </c>
      <c r="C30414" s="218">
        <v>0</v>
      </c>
    </row>
    <row r="30415" spans="1:3" ht="15" customHeight="1" x14ac:dyDescent="0.25">
      <c r="A30415" s="216">
        <v>45643</v>
      </c>
      <c r="B30415" s="217" t="s">
        <v>291</v>
      </c>
      <c r="C30415" s="218">
        <v>0</v>
      </c>
    </row>
    <row r="30416" spans="1:3" ht="15" customHeight="1" x14ac:dyDescent="0.25">
      <c r="A30416" s="216">
        <v>45644</v>
      </c>
      <c r="B30416" s="217" t="s">
        <v>291</v>
      </c>
      <c r="C30416" s="218">
        <v>0</v>
      </c>
    </row>
    <row r="30417" spans="1:3" ht="15" customHeight="1" x14ac:dyDescent="0.25">
      <c r="A30417" s="216">
        <v>45645</v>
      </c>
      <c r="B30417" s="217" t="s">
        <v>291</v>
      </c>
      <c r="C30417" s="218">
        <v>0</v>
      </c>
    </row>
    <row r="30418" spans="1:3" ht="15" customHeight="1" x14ac:dyDescent="0.25">
      <c r="A30418" s="216">
        <v>45646</v>
      </c>
      <c r="B30418" s="217" t="s">
        <v>291</v>
      </c>
      <c r="C30418" s="218">
        <v>0</v>
      </c>
    </row>
    <row r="30419" spans="1:3" ht="15" customHeight="1" x14ac:dyDescent="0.25">
      <c r="A30419" s="216">
        <v>45649</v>
      </c>
      <c r="B30419" s="217" t="s">
        <v>291</v>
      </c>
      <c r="C30419" s="218">
        <v>0</v>
      </c>
    </row>
    <row r="30420" spans="1:3" ht="15" customHeight="1" x14ac:dyDescent="0.25">
      <c r="A30420" s="216">
        <v>45650</v>
      </c>
      <c r="B30420" s="217" t="s">
        <v>291</v>
      </c>
      <c r="C30420" s="218">
        <v>0</v>
      </c>
    </row>
    <row r="30421" spans="1:3" ht="15" customHeight="1" x14ac:dyDescent="0.25">
      <c r="A30421" s="216">
        <v>45651</v>
      </c>
      <c r="B30421" s="217" t="s">
        <v>291</v>
      </c>
      <c r="C30421" s="218">
        <v>0</v>
      </c>
    </row>
    <row r="30422" spans="1:3" ht="15" customHeight="1" x14ac:dyDescent="0.25">
      <c r="A30422" s="216">
        <v>45652</v>
      </c>
      <c r="B30422" s="217" t="s">
        <v>291</v>
      </c>
      <c r="C30422" s="218">
        <v>0</v>
      </c>
    </row>
    <row r="30423" spans="1:3" ht="15" customHeight="1" x14ac:dyDescent="0.25">
      <c r="A30423" s="216">
        <v>45653</v>
      </c>
      <c r="B30423" s="217" t="s">
        <v>291</v>
      </c>
      <c r="C30423" s="218">
        <v>0</v>
      </c>
    </row>
    <row r="30424" spans="1:3" ht="15" customHeight="1" x14ac:dyDescent="0.25">
      <c r="A30424" s="216">
        <v>45656</v>
      </c>
      <c r="B30424" s="217" t="s">
        <v>291</v>
      </c>
      <c r="C30424" s="218">
        <v>0</v>
      </c>
    </row>
    <row r="30425" spans="1:3" ht="15" customHeight="1" x14ac:dyDescent="0.25">
      <c r="A30425" s="216">
        <v>45657</v>
      </c>
      <c r="B30425" s="217" t="s">
        <v>291</v>
      </c>
      <c r="C30425" s="218">
        <v>0</v>
      </c>
    </row>
    <row r="30426" spans="1:3" ht="15" customHeight="1" x14ac:dyDescent="0.25">
      <c r="A30426" s="216">
        <v>45659</v>
      </c>
      <c r="B30426" s="217" t="s">
        <v>291</v>
      </c>
      <c r="C30426" s="218">
        <v>0</v>
      </c>
    </row>
    <row r="30427" spans="1:3" ht="15" customHeight="1" x14ac:dyDescent="0.25">
      <c r="A30427" s="216">
        <v>45660</v>
      </c>
      <c r="B30427" s="217" t="s">
        <v>291</v>
      </c>
      <c r="C30427" s="218">
        <v>0</v>
      </c>
    </row>
    <row r="30428" spans="1:3" ht="15" customHeight="1" x14ac:dyDescent="0.25">
      <c r="A30428" s="216">
        <v>45663</v>
      </c>
      <c r="B30428" s="217" t="s">
        <v>291</v>
      </c>
      <c r="C30428" s="218">
        <v>0</v>
      </c>
    </row>
    <row r="30429" spans="1:3" ht="15" customHeight="1" x14ac:dyDescent="0.25">
      <c r="A30429" s="216">
        <v>45664</v>
      </c>
      <c r="B30429" s="217" t="s">
        <v>291</v>
      </c>
      <c r="C30429" s="218">
        <v>0</v>
      </c>
    </row>
    <row r="30430" spans="1:3" ht="15" customHeight="1" x14ac:dyDescent="0.25">
      <c r="A30430" s="216">
        <v>45665</v>
      </c>
      <c r="B30430" s="217" t="s">
        <v>291</v>
      </c>
      <c r="C30430" s="218">
        <v>0</v>
      </c>
    </row>
    <row r="30431" spans="1:3" ht="15" customHeight="1" x14ac:dyDescent="0.25">
      <c r="A30431" s="216">
        <v>45666</v>
      </c>
      <c r="B30431" s="217" t="s">
        <v>291</v>
      </c>
      <c r="C30431" s="218">
        <v>0</v>
      </c>
    </row>
    <row r="30432" spans="1:3" ht="15" customHeight="1" x14ac:dyDescent="0.25">
      <c r="A30432" s="216">
        <v>45667</v>
      </c>
      <c r="B30432" s="217" t="s">
        <v>291</v>
      </c>
      <c r="C30432" s="218">
        <v>0</v>
      </c>
    </row>
    <row r="30433" spans="1:3" ht="15" customHeight="1" x14ac:dyDescent="0.25">
      <c r="A30433" s="216">
        <v>45670</v>
      </c>
      <c r="B30433" s="217" t="s">
        <v>291</v>
      </c>
      <c r="C30433" s="218">
        <v>0</v>
      </c>
    </row>
    <row r="30434" spans="1:3" ht="15" customHeight="1" x14ac:dyDescent="0.25">
      <c r="A30434" s="216">
        <v>45671</v>
      </c>
      <c r="B30434" s="217" t="s">
        <v>291</v>
      </c>
      <c r="C30434" s="218">
        <v>0</v>
      </c>
    </row>
    <row r="30435" spans="1:3" ht="15" customHeight="1" x14ac:dyDescent="0.25">
      <c r="A30435" s="216">
        <v>45672</v>
      </c>
      <c r="B30435" s="217" t="s">
        <v>291</v>
      </c>
      <c r="C30435" s="218">
        <v>0</v>
      </c>
    </row>
    <row r="30436" spans="1:3" ht="15" customHeight="1" x14ac:dyDescent="0.25">
      <c r="A30436" s="216">
        <v>45673</v>
      </c>
      <c r="B30436" s="217" t="s">
        <v>291</v>
      </c>
      <c r="C30436" s="218">
        <v>0</v>
      </c>
    </row>
    <row r="30437" spans="1:3" ht="15" customHeight="1" x14ac:dyDescent="0.25">
      <c r="A30437" s="216">
        <v>45674</v>
      </c>
      <c r="B30437" s="217" t="s">
        <v>291</v>
      </c>
      <c r="C30437" s="218">
        <v>0</v>
      </c>
    </row>
    <row r="30438" spans="1:3" ht="15" customHeight="1" x14ac:dyDescent="0.25">
      <c r="A30438" s="216">
        <v>45678</v>
      </c>
      <c r="B30438" s="217" t="s">
        <v>291</v>
      </c>
      <c r="C30438" s="218">
        <v>0</v>
      </c>
    </row>
    <row r="30439" spans="1:3" ht="15" customHeight="1" x14ac:dyDescent="0.25">
      <c r="A30439" s="216">
        <v>45679</v>
      </c>
      <c r="B30439" s="217" t="s">
        <v>291</v>
      </c>
      <c r="C30439" s="218">
        <v>0</v>
      </c>
    </row>
    <row r="30440" spans="1:3" ht="15" customHeight="1" x14ac:dyDescent="0.25">
      <c r="A30440" s="216">
        <v>45680</v>
      </c>
      <c r="B30440" s="217" t="s">
        <v>291</v>
      </c>
      <c r="C30440" s="218">
        <v>0</v>
      </c>
    </row>
    <row r="30441" spans="1:3" ht="15" customHeight="1" x14ac:dyDescent="0.25">
      <c r="A30441" s="216">
        <v>45681</v>
      </c>
      <c r="B30441" s="217" t="s">
        <v>291</v>
      </c>
      <c r="C30441" s="218">
        <v>0</v>
      </c>
    </row>
    <row r="30442" spans="1:3" ht="15" customHeight="1" x14ac:dyDescent="0.25">
      <c r="A30442" s="216">
        <v>45684</v>
      </c>
      <c r="B30442" s="217" t="s">
        <v>291</v>
      </c>
      <c r="C30442" s="218">
        <v>0</v>
      </c>
    </row>
    <row r="30443" spans="1:3" ht="15" customHeight="1" x14ac:dyDescent="0.25">
      <c r="A30443" s="216">
        <v>45685</v>
      </c>
      <c r="B30443" s="217" t="s">
        <v>291</v>
      </c>
      <c r="C30443" s="218">
        <v>0</v>
      </c>
    </row>
    <row r="30444" spans="1:3" ht="15" customHeight="1" x14ac:dyDescent="0.25">
      <c r="A30444" s="216">
        <v>45686</v>
      </c>
      <c r="B30444" s="217" t="s">
        <v>291</v>
      </c>
      <c r="C30444" s="218">
        <v>0</v>
      </c>
    </row>
    <row r="30445" spans="1:3" ht="15" customHeight="1" x14ac:dyDescent="0.25">
      <c r="A30445" s="216">
        <v>45687</v>
      </c>
      <c r="B30445" s="217" t="s">
        <v>291</v>
      </c>
      <c r="C30445" s="218">
        <v>0</v>
      </c>
    </row>
    <row r="30446" spans="1:3" ht="15" customHeight="1" x14ac:dyDescent="0.25">
      <c r="A30446" s="216">
        <v>45688</v>
      </c>
      <c r="B30446" s="217" t="s">
        <v>291</v>
      </c>
      <c r="C30446" s="218">
        <v>0</v>
      </c>
    </row>
    <row r="30447" spans="1:3" ht="15" customHeight="1" x14ac:dyDescent="0.25">
      <c r="A30447" s="216">
        <v>45691</v>
      </c>
      <c r="B30447" s="217" t="s">
        <v>291</v>
      </c>
      <c r="C30447" s="218">
        <v>0</v>
      </c>
    </row>
    <row r="30448" spans="1:3" ht="15" customHeight="1" x14ac:dyDescent="0.25">
      <c r="A30448" s="216">
        <v>45692</v>
      </c>
      <c r="B30448" s="217" t="s">
        <v>291</v>
      </c>
      <c r="C30448" s="218">
        <v>0</v>
      </c>
    </row>
    <row r="30449" spans="1:3" ht="15" customHeight="1" x14ac:dyDescent="0.25">
      <c r="A30449" s="216">
        <v>45693</v>
      </c>
      <c r="B30449" s="217" t="s">
        <v>291</v>
      </c>
      <c r="C30449" s="218">
        <v>0</v>
      </c>
    </row>
    <row r="30450" spans="1:3" ht="15" customHeight="1" x14ac:dyDescent="0.25">
      <c r="A30450" s="216">
        <v>45694</v>
      </c>
      <c r="B30450" s="217" t="s">
        <v>291</v>
      </c>
      <c r="C30450" s="218">
        <v>0</v>
      </c>
    </row>
    <row r="30451" spans="1:3" ht="15" customHeight="1" x14ac:dyDescent="0.25">
      <c r="A30451" s="216">
        <v>45695</v>
      </c>
      <c r="B30451" s="217" t="s">
        <v>291</v>
      </c>
      <c r="C30451" s="218">
        <v>0</v>
      </c>
    </row>
    <row r="30452" spans="1:3" ht="15" customHeight="1" x14ac:dyDescent="0.25">
      <c r="A30452" s="216">
        <v>45698</v>
      </c>
      <c r="B30452" s="217" t="s">
        <v>291</v>
      </c>
      <c r="C30452" s="218">
        <v>0</v>
      </c>
    </row>
    <row r="30453" spans="1:3" ht="15" customHeight="1" x14ac:dyDescent="0.25">
      <c r="A30453" s="216">
        <v>45699</v>
      </c>
      <c r="B30453" s="217" t="s">
        <v>291</v>
      </c>
      <c r="C30453" s="218">
        <v>0</v>
      </c>
    </row>
    <row r="30454" spans="1:3" ht="15" customHeight="1" x14ac:dyDescent="0.25">
      <c r="A30454" s="216">
        <v>45700</v>
      </c>
      <c r="B30454" s="217" t="s">
        <v>291</v>
      </c>
      <c r="C30454" s="218">
        <v>0</v>
      </c>
    </row>
    <row r="30455" spans="1:3" ht="15" customHeight="1" x14ac:dyDescent="0.25">
      <c r="A30455" s="216">
        <v>45701</v>
      </c>
      <c r="B30455" s="217" t="s">
        <v>291</v>
      </c>
      <c r="C30455" s="218">
        <v>0</v>
      </c>
    </row>
    <row r="30456" spans="1:3" ht="15" customHeight="1" x14ac:dyDescent="0.25">
      <c r="A30456" s="216">
        <v>45702</v>
      </c>
      <c r="B30456" s="217" t="s">
        <v>291</v>
      </c>
      <c r="C30456" s="218">
        <v>0</v>
      </c>
    </row>
    <row r="30457" spans="1:3" ht="15" customHeight="1" x14ac:dyDescent="0.25">
      <c r="A30457" s="216">
        <v>45706</v>
      </c>
      <c r="B30457" s="217" t="s">
        <v>291</v>
      </c>
      <c r="C30457" s="218">
        <v>0</v>
      </c>
    </row>
    <row r="30458" spans="1:3" ht="15" customHeight="1" x14ac:dyDescent="0.25">
      <c r="A30458" s="216">
        <v>45707</v>
      </c>
      <c r="B30458" s="217" t="s">
        <v>291</v>
      </c>
      <c r="C30458" s="218">
        <v>0</v>
      </c>
    </row>
    <row r="30459" spans="1:3" ht="15" customHeight="1" x14ac:dyDescent="0.25">
      <c r="A30459" s="216">
        <v>45708</v>
      </c>
      <c r="B30459" s="217" t="s">
        <v>291</v>
      </c>
      <c r="C30459" s="218">
        <v>0</v>
      </c>
    </row>
    <row r="30460" spans="1:3" ht="15" customHeight="1" x14ac:dyDescent="0.25">
      <c r="A30460" s="216">
        <v>45709</v>
      </c>
      <c r="B30460" s="217" t="s">
        <v>291</v>
      </c>
      <c r="C30460" s="218">
        <v>0</v>
      </c>
    </row>
    <row r="30461" spans="1:3" ht="15" customHeight="1" x14ac:dyDescent="0.25">
      <c r="A30461" s="216">
        <v>45712</v>
      </c>
      <c r="B30461" s="217" t="s">
        <v>291</v>
      </c>
      <c r="C30461" s="218">
        <v>0</v>
      </c>
    </row>
    <row r="30462" spans="1:3" ht="15" customHeight="1" x14ac:dyDescent="0.25">
      <c r="A30462" s="216">
        <v>45713</v>
      </c>
      <c r="B30462" s="217" t="s">
        <v>291</v>
      </c>
      <c r="C30462" s="218">
        <v>0</v>
      </c>
    </row>
    <row r="30463" spans="1:3" ht="15" customHeight="1" x14ac:dyDescent="0.25">
      <c r="A30463" s="216">
        <v>45714</v>
      </c>
      <c r="B30463" s="217" t="s">
        <v>291</v>
      </c>
      <c r="C30463" s="218">
        <v>0</v>
      </c>
    </row>
    <row r="30464" spans="1:3" ht="15" customHeight="1" x14ac:dyDescent="0.25">
      <c r="A30464" s="216">
        <v>45715</v>
      </c>
      <c r="B30464" s="217" t="s">
        <v>291</v>
      </c>
      <c r="C30464" s="218">
        <v>0</v>
      </c>
    </row>
    <row r="30465" spans="1:3" ht="15" customHeight="1" x14ac:dyDescent="0.25">
      <c r="A30465" s="216">
        <v>45716</v>
      </c>
      <c r="B30465" s="217" t="s">
        <v>291</v>
      </c>
      <c r="C30465" s="218">
        <v>0</v>
      </c>
    </row>
    <row r="30466" spans="1:3" ht="15" customHeight="1" x14ac:dyDescent="0.25">
      <c r="A30466" s="216">
        <v>45719</v>
      </c>
      <c r="B30466" s="217" t="s">
        <v>291</v>
      </c>
      <c r="C30466" s="218">
        <v>0</v>
      </c>
    </row>
    <row r="30467" spans="1:3" ht="15" customHeight="1" x14ac:dyDescent="0.25">
      <c r="A30467" s="216">
        <v>45720</v>
      </c>
      <c r="B30467" s="217" t="s">
        <v>291</v>
      </c>
      <c r="C30467" s="218">
        <v>0</v>
      </c>
    </row>
    <row r="30468" spans="1:3" ht="15" customHeight="1" x14ac:dyDescent="0.25">
      <c r="A30468" s="216">
        <v>45721</v>
      </c>
      <c r="B30468" s="217" t="s">
        <v>291</v>
      </c>
      <c r="C30468" s="218">
        <v>0</v>
      </c>
    </row>
    <row r="30469" spans="1:3" ht="15" customHeight="1" x14ac:dyDescent="0.25">
      <c r="A30469" s="216">
        <v>45722</v>
      </c>
      <c r="B30469" s="217" t="s">
        <v>291</v>
      </c>
      <c r="C30469" s="218">
        <v>0</v>
      </c>
    </row>
    <row r="30470" spans="1:3" ht="15" customHeight="1" x14ac:dyDescent="0.25">
      <c r="A30470" s="216">
        <v>45723</v>
      </c>
      <c r="B30470" s="217" t="s">
        <v>291</v>
      </c>
      <c r="C30470" s="218">
        <v>0</v>
      </c>
    </row>
    <row r="30471" spans="1:3" ht="15" customHeight="1" x14ac:dyDescent="0.25">
      <c r="A30471" s="216">
        <v>45726</v>
      </c>
      <c r="B30471" s="217" t="s">
        <v>291</v>
      </c>
      <c r="C30471" s="218">
        <v>0</v>
      </c>
    </row>
    <row r="30472" spans="1:3" ht="15" customHeight="1" x14ac:dyDescent="0.25">
      <c r="A30472" s="216">
        <v>45727</v>
      </c>
      <c r="B30472" s="217" t="s">
        <v>291</v>
      </c>
      <c r="C30472" s="218">
        <v>0</v>
      </c>
    </row>
    <row r="30473" spans="1:3" ht="15" customHeight="1" x14ac:dyDescent="0.25">
      <c r="A30473" s="216">
        <v>45728</v>
      </c>
      <c r="B30473" s="217" t="s">
        <v>291</v>
      </c>
      <c r="C30473" s="218">
        <v>0</v>
      </c>
    </row>
    <row r="30474" spans="1:3" ht="15" customHeight="1" x14ac:dyDescent="0.25">
      <c r="A30474" s="216">
        <v>45729</v>
      </c>
      <c r="B30474" s="217" t="s">
        <v>291</v>
      </c>
      <c r="C30474" s="218">
        <v>0</v>
      </c>
    </row>
    <row r="30475" spans="1:3" ht="15" customHeight="1" x14ac:dyDescent="0.25">
      <c r="A30475" s="216">
        <v>45730</v>
      </c>
      <c r="B30475" s="217" t="s">
        <v>291</v>
      </c>
      <c r="C30475" s="218">
        <v>0</v>
      </c>
    </row>
    <row r="30476" spans="1:3" ht="15" customHeight="1" x14ac:dyDescent="0.25">
      <c r="A30476" s="216">
        <v>45733</v>
      </c>
      <c r="B30476" s="217" t="s">
        <v>291</v>
      </c>
      <c r="C30476" s="218">
        <v>0</v>
      </c>
    </row>
    <row r="30477" spans="1:3" ht="15" customHeight="1" x14ac:dyDescent="0.25">
      <c r="A30477" s="216">
        <v>45734</v>
      </c>
      <c r="B30477" s="217" t="s">
        <v>291</v>
      </c>
      <c r="C30477" s="218">
        <v>0</v>
      </c>
    </row>
    <row r="30478" spans="1:3" ht="15" customHeight="1" x14ac:dyDescent="0.25">
      <c r="A30478" s="216">
        <v>45735</v>
      </c>
      <c r="B30478" s="217" t="s">
        <v>291</v>
      </c>
      <c r="C30478" s="218">
        <v>0</v>
      </c>
    </row>
    <row r="30479" spans="1:3" ht="15" customHeight="1" x14ac:dyDescent="0.25">
      <c r="A30479" s="216">
        <v>45736</v>
      </c>
      <c r="B30479" s="217" t="s">
        <v>291</v>
      </c>
      <c r="C30479" s="218">
        <v>0</v>
      </c>
    </row>
    <row r="30480" spans="1:3" ht="15" customHeight="1" x14ac:dyDescent="0.25">
      <c r="A30480" s="216">
        <v>45737</v>
      </c>
      <c r="B30480" s="217" t="s">
        <v>291</v>
      </c>
      <c r="C30480" s="218">
        <v>0</v>
      </c>
    </row>
    <row r="30481" spans="1:3" ht="15" customHeight="1" x14ac:dyDescent="0.25">
      <c r="A30481" s="216">
        <v>45740</v>
      </c>
      <c r="B30481" s="217" t="s">
        <v>291</v>
      </c>
      <c r="C30481" s="218">
        <v>0</v>
      </c>
    </row>
    <row r="30482" spans="1:3" ht="15" customHeight="1" x14ac:dyDescent="0.25">
      <c r="A30482" s="216">
        <v>45741</v>
      </c>
      <c r="B30482" s="217" t="s">
        <v>291</v>
      </c>
      <c r="C30482" s="218">
        <v>0</v>
      </c>
    </row>
    <row r="30483" spans="1:3" ht="15" customHeight="1" x14ac:dyDescent="0.25">
      <c r="A30483" s="216">
        <v>45742</v>
      </c>
      <c r="B30483" s="217" t="s">
        <v>291</v>
      </c>
      <c r="C30483" s="218">
        <v>0</v>
      </c>
    </row>
    <row r="30484" spans="1:3" ht="15" customHeight="1" x14ac:dyDescent="0.25">
      <c r="A30484" s="216">
        <v>45743</v>
      </c>
      <c r="B30484" s="217" t="s">
        <v>291</v>
      </c>
      <c r="C30484" s="218">
        <v>0</v>
      </c>
    </row>
    <row r="30485" spans="1:3" ht="15" customHeight="1" x14ac:dyDescent="0.25">
      <c r="A30485" s="216">
        <v>45744</v>
      </c>
      <c r="B30485" s="217" t="s">
        <v>291</v>
      </c>
      <c r="C30485" s="218">
        <v>0</v>
      </c>
    </row>
    <row r="30486" spans="1:3" ht="15" customHeight="1" x14ac:dyDescent="0.25">
      <c r="A30486" s="216">
        <v>45747</v>
      </c>
      <c r="B30486" s="217" t="s">
        <v>291</v>
      </c>
      <c r="C30486" s="218">
        <v>0</v>
      </c>
    </row>
    <row r="30487" spans="1:3" ht="15" customHeight="1" x14ac:dyDescent="0.25">
      <c r="A30487" s="216">
        <v>45748</v>
      </c>
      <c r="B30487" s="217" t="s">
        <v>291</v>
      </c>
      <c r="C30487" s="218">
        <v>0</v>
      </c>
    </row>
    <row r="30488" spans="1:3" ht="15" customHeight="1" x14ac:dyDescent="0.25">
      <c r="A30488" s="216">
        <v>45749</v>
      </c>
      <c r="B30488" s="217" t="s">
        <v>291</v>
      </c>
      <c r="C30488" s="218">
        <v>0</v>
      </c>
    </row>
    <row r="30489" spans="1:3" ht="15" customHeight="1" x14ac:dyDescent="0.25">
      <c r="A30489" s="216">
        <v>45750</v>
      </c>
      <c r="B30489" s="217" t="s">
        <v>291</v>
      </c>
      <c r="C30489" s="218">
        <v>0</v>
      </c>
    </row>
    <row r="30490" spans="1:3" ht="15" customHeight="1" x14ac:dyDescent="0.25">
      <c r="A30490" s="216">
        <v>45751</v>
      </c>
      <c r="B30490" s="217" t="s">
        <v>291</v>
      </c>
      <c r="C30490" s="218">
        <v>0</v>
      </c>
    </row>
    <row r="30491" spans="1:3" ht="15" customHeight="1" x14ac:dyDescent="0.25">
      <c r="A30491" s="216">
        <v>45754</v>
      </c>
      <c r="B30491" s="217" t="s">
        <v>291</v>
      </c>
      <c r="C30491" s="218">
        <v>0</v>
      </c>
    </row>
    <row r="30492" spans="1:3" ht="15" customHeight="1" x14ac:dyDescent="0.25">
      <c r="A30492" s="216">
        <v>45755</v>
      </c>
      <c r="B30492" s="217" t="s">
        <v>291</v>
      </c>
      <c r="C30492" s="218">
        <v>0</v>
      </c>
    </row>
    <row r="30493" spans="1:3" ht="15" customHeight="1" x14ac:dyDescent="0.25">
      <c r="A30493" s="216">
        <v>45756</v>
      </c>
      <c r="B30493" s="217" t="s">
        <v>291</v>
      </c>
      <c r="C30493" s="218">
        <v>0</v>
      </c>
    </row>
    <row r="30494" spans="1:3" ht="15" customHeight="1" x14ac:dyDescent="0.25">
      <c r="A30494" s="216">
        <v>45757</v>
      </c>
      <c r="B30494" s="217" t="s">
        <v>291</v>
      </c>
      <c r="C30494" s="218">
        <v>0</v>
      </c>
    </row>
    <row r="30495" spans="1:3" ht="15" customHeight="1" x14ac:dyDescent="0.25">
      <c r="A30495" s="216">
        <v>45758</v>
      </c>
      <c r="B30495" s="217" t="s">
        <v>291</v>
      </c>
      <c r="C30495" s="218">
        <v>0</v>
      </c>
    </row>
    <row r="30496" spans="1:3" ht="15" customHeight="1" x14ac:dyDescent="0.25">
      <c r="A30496" s="216">
        <v>45761</v>
      </c>
      <c r="B30496" s="217" t="s">
        <v>291</v>
      </c>
      <c r="C30496" s="218">
        <v>0</v>
      </c>
    </row>
    <row r="30497" spans="1:3" ht="15" customHeight="1" x14ac:dyDescent="0.25">
      <c r="A30497" s="216">
        <v>45762</v>
      </c>
      <c r="B30497" s="217" t="s">
        <v>291</v>
      </c>
      <c r="C30497" s="218">
        <v>0</v>
      </c>
    </row>
    <row r="30498" spans="1:3" ht="15" customHeight="1" x14ac:dyDescent="0.25">
      <c r="A30498" s="216">
        <v>45763</v>
      </c>
      <c r="B30498" s="217" t="s">
        <v>291</v>
      </c>
      <c r="C30498" s="218">
        <v>0</v>
      </c>
    </row>
    <row r="30499" spans="1:3" ht="15" customHeight="1" x14ac:dyDescent="0.25">
      <c r="A30499" s="216">
        <v>45764</v>
      </c>
      <c r="B30499" s="217" t="s">
        <v>291</v>
      </c>
      <c r="C30499" s="218">
        <v>0</v>
      </c>
    </row>
    <row r="30500" spans="1:3" ht="15" customHeight="1" x14ac:dyDescent="0.25">
      <c r="A30500" s="216">
        <v>45768</v>
      </c>
      <c r="B30500" s="217" t="s">
        <v>291</v>
      </c>
      <c r="C30500" s="218">
        <v>0</v>
      </c>
    </row>
    <row r="30501" spans="1:3" ht="15" customHeight="1" x14ac:dyDescent="0.25">
      <c r="A30501" s="216">
        <v>45769</v>
      </c>
      <c r="B30501" s="217" t="s">
        <v>291</v>
      </c>
      <c r="C30501" s="218">
        <v>0</v>
      </c>
    </row>
    <row r="30502" spans="1:3" ht="15" customHeight="1" x14ac:dyDescent="0.25">
      <c r="A30502" s="216">
        <v>45770</v>
      </c>
      <c r="B30502" s="217" t="s">
        <v>291</v>
      </c>
      <c r="C30502" s="218">
        <v>0</v>
      </c>
    </row>
    <row r="30503" spans="1:3" ht="15" customHeight="1" x14ac:dyDescent="0.25">
      <c r="A30503" s="216">
        <v>45771</v>
      </c>
      <c r="B30503" s="217" t="s">
        <v>291</v>
      </c>
      <c r="C30503" s="218">
        <v>0</v>
      </c>
    </row>
    <row r="30504" spans="1:3" ht="15" customHeight="1" x14ac:dyDescent="0.25">
      <c r="A30504" s="216">
        <v>45772</v>
      </c>
      <c r="B30504" s="217" t="s">
        <v>291</v>
      </c>
      <c r="C30504" s="218">
        <v>0</v>
      </c>
    </row>
    <row r="30505" spans="1:3" ht="15" customHeight="1" x14ac:dyDescent="0.25">
      <c r="A30505" s="216">
        <v>45775</v>
      </c>
      <c r="B30505" s="217" t="s">
        <v>291</v>
      </c>
      <c r="C30505" s="218">
        <v>0</v>
      </c>
    </row>
    <row r="30506" spans="1:3" ht="15" customHeight="1" x14ac:dyDescent="0.25">
      <c r="A30506" s="216">
        <v>45776</v>
      </c>
      <c r="B30506" s="217" t="s">
        <v>291</v>
      </c>
      <c r="C30506" s="218">
        <v>0</v>
      </c>
    </row>
    <row r="30507" spans="1:3" ht="15" customHeight="1" x14ac:dyDescent="0.25">
      <c r="A30507" s="216">
        <v>45777</v>
      </c>
      <c r="B30507" s="217" t="s">
        <v>291</v>
      </c>
      <c r="C30507" s="218">
        <v>0</v>
      </c>
    </row>
    <row r="30508" spans="1:3" ht="15" customHeight="1" x14ac:dyDescent="0.25">
      <c r="A30508" s="216">
        <v>45778</v>
      </c>
      <c r="B30508" s="217" t="s">
        <v>291</v>
      </c>
      <c r="C30508" s="218">
        <v>0</v>
      </c>
    </row>
    <row r="30509" spans="1:3" ht="15" customHeight="1" x14ac:dyDescent="0.25">
      <c r="A30509" s="216">
        <v>45779</v>
      </c>
      <c r="B30509" s="217" t="s">
        <v>291</v>
      </c>
      <c r="C30509" s="218">
        <v>0</v>
      </c>
    </row>
    <row r="30510" spans="1:3" ht="15" customHeight="1" x14ac:dyDescent="0.25">
      <c r="A30510" s="216">
        <v>45782</v>
      </c>
      <c r="B30510" s="217" t="s">
        <v>291</v>
      </c>
      <c r="C30510" s="218">
        <v>0</v>
      </c>
    </row>
    <row r="30511" spans="1:3" ht="15" customHeight="1" x14ac:dyDescent="0.25">
      <c r="A30511" s="216">
        <v>45783</v>
      </c>
      <c r="B30511" s="217" t="s">
        <v>291</v>
      </c>
      <c r="C30511" s="218">
        <v>0</v>
      </c>
    </row>
    <row r="30512" spans="1:3" ht="15" customHeight="1" x14ac:dyDescent="0.25">
      <c r="A30512" s="216">
        <v>45784</v>
      </c>
      <c r="B30512" s="217" t="s">
        <v>291</v>
      </c>
      <c r="C30512" s="218">
        <v>0</v>
      </c>
    </row>
    <row r="30513" spans="1:3" ht="15" customHeight="1" x14ac:dyDescent="0.25">
      <c r="A30513" s="216">
        <v>45785</v>
      </c>
      <c r="B30513" s="217" t="s">
        <v>291</v>
      </c>
      <c r="C30513" s="218">
        <v>0</v>
      </c>
    </row>
    <row r="30514" spans="1:3" ht="15" customHeight="1" x14ac:dyDescent="0.25">
      <c r="A30514" s="216">
        <v>45786</v>
      </c>
      <c r="B30514" s="217" t="s">
        <v>291</v>
      </c>
      <c r="C30514" s="218">
        <v>0</v>
      </c>
    </row>
    <row r="30515" spans="1:3" ht="15" customHeight="1" x14ac:dyDescent="0.25">
      <c r="A30515" s="216">
        <v>45789</v>
      </c>
      <c r="B30515" s="217" t="s">
        <v>291</v>
      </c>
      <c r="C30515" s="218">
        <v>0</v>
      </c>
    </row>
    <row r="30516" spans="1:3" ht="15" customHeight="1" x14ac:dyDescent="0.25">
      <c r="A30516" s="216">
        <v>45790</v>
      </c>
      <c r="B30516" s="217" t="s">
        <v>291</v>
      </c>
      <c r="C30516" s="218">
        <v>0</v>
      </c>
    </row>
    <row r="30517" spans="1:3" ht="15" customHeight="1" x14ac:dyDescent="0.25">
      <c r="A30517" s="216">
        <v>45791</v>
      </c>
      <c r="B30517" s="217" t="s">
        <v>291</v>
      </c>
      <c r="C30517" s="218">
        <v>0</v>
      </c>
    </row>
    <row r="30518" spans="1:3" ht="15" customHeight="1" x14ac:dyDescent="0.25">
      <c r="A30518" s="216">
        <v>45792</v>
      </c>
      <c r="B30518" s="217" t="s">
        <v>291</v>
      </c>
      <c r="C30518" s="218">
        <v>0</v>
      </c>
    </row>
    <row r="30519" spans="1:3" ht="15" customHeight="1" x14ac:dyDescent="0.25">
      <c r="A30519" s="216">
        <v>45793</v>
      </c>
      <c r="B30519" s="217" t="s">
        <v>291</v>
      </c>
      <c r="C30519" s="218">
        <v>0</v>
      </c>
    </row>
    <row r="30520" spans="1:3" ht="15" customHeight="1" x14ac:dyDescent="0.25">
      <c r="A30520" s="216">
        <v>45796</v>
      </c>
      <c r="B30520" s="217" t="s">
        <v>291</v>
      </c>
      <c r="C30520" s="218">
        <v>0</v>
      </c>
    </row>
    <row r="30521" spans="1:3" ht="15" customHeight="1" x14ac:dyDescent="0.25">
      <c r="A30521" s="216">
        <v>45797</v>
      </c>
      <c r="B30521" s="217" t="s">
        <v>291</v>
      </c>
      <c r="C30521" s="218">
        <v>0</v>
      </c>
    </row>
    <row r="30522" spans="1:3" ht="15" customHeight="1" x14ac:dyDescent="0.25">
      <c r="A30522" s="216">
        <v>45798</v>
      </c>
      <c r="B30522" s="217" t="s">
        <v>291</v>
      </c>
      <c r="C30522" s="218">
        <v>0</v>
      </c>
    </row>
    <row r="30523" spans="1:3" ht="15" customHeight="1" x14ac:dyDescent="0.25">
      <c r="A30523" s="216">
        <v>45799</v>
      </c>
      <c r="B30523" s="217" t="s">
        <v>291</v>
      </c>
      <c r="C30523" s="218">
        <v>0</v>
      </c>
    </row>
    <row r="30524" spans="1:3" ht="15" customHeight="1" x14ac:dyDescent="0.25">
      <c r="A30524" s="216">
        <v>45800</v>
      </c>
      <c r="B30524" s="217" t="s">
        <v>291</v>
      </c>
      <c r="C30524" s="218">
        <v>0</v>
      </c>
    </row>
    <row r="30525" spans="1:3" ht="15" customHeight="1" x14ac:dyDescent="0.25">
      <c r="A30525" s="216">
        <v>45804</v>
      </c>
      <c r="B30525" s="217" t="s">
        <v>291</v>
      </c>
      <c r="C30525" s="218">
        <v>0</v>
      </c>
    </row>
    <row r="30526" spans="1:3" ht="15" customHeight="1" x14ac:dyDescent="0.25">
      <c r="A30526" s="216">
        <v>45805</v>
      </c>
      <c r="B30526" s="217" t="s">
        <v>291</v>
      </c>
      <c r="C30526" s="218">
        <v>0</v>
      </c>
    </row>
    <row r="30527" spans="1:3" ht="15" customHeight="1" x14ac:dyDescent="0.25">
      <c r="A30527" s="216">
        <v>45806</v>
      </c>
      <c r="B30527" s="217" t="s">
        <v>291</v>
      </c>
      <c r="C30527" s="218">
        <v>0</v>
      </c>
    </row>
    <row r="30528" spans="1:3" ht="15" customHeight="1" x14ac:dyDescent="0.25">
      <c r="A30528" s="216">
        <v>45807</v>
      </c>
      <c r="B30528" s="217" t="s">
        <v>291</v>
      </c>
      <c r="C30528" s="218">
        <v>0</v>
      </c>
    </row>
    <row r="30529" spans="1:3" ht="15" customHeight="1" x14ac:dyDescent="0.25">
      <c r="A30529" s="216">
        <v>45810</v>
      </c>
      <c r="B30529" s="217" t="s">
        <v>291</v>
      </c>
      <c r="C30529" s="218">
        <v>0</v>
      </c>
    </row>
    <row r="30530" spans="1:3" ht="15" customHeight="1" x14ac:dyDescent="0.25">
      <c r="A30530" s="216">
        <v>45811</v>
      </c>
      <c r="B30530" s="217" t="s">
        <v>291</v>
      </c>
      <c r="C30530" s="218">
        <v>0</v>
      </c>
    </row>
    <row r="30531" spans="1:3" ht="15" customHeight="1" x14ac:dyDescent="0.25">
      <c r="A30531" s="216">
        <v>45812</v>
      </c>
      <c r="B30531" s="217" t="s">
        <v>291</v>
      </c>
      <c r="C30531" s="218">
        <v>0</v>
      </c>
    </row>
    <row r="30532" spans="1:3" ht="15" customHeight="1" x14ac:dyDescent="0.25">
      <c r="A30532" s="216">
        <v>45813</v>
      </c>
      <c r="B30532" s="217" t="s">
        <v>291</v>
      </c>
      <c r="C30532" s="218">
        <v>0</v>
      </c>
    </row>
    <row r="30533" spans="1:3" ht="15" customHeight="1" x14ac:dyDescent="0.25">
      <c r="A30533" s="216">
        <v>45814</v>
      </c>
      <c r="B30533" s="217" t="s">
        <v>291</v>
      </c>
      <c r="C30533" s="218">
        <v>0</v>
      </c>
    </row>
    <row r="30534" spans="1:3" ht="15" customHeight="1" x14ac:dyDescent="0.25">
      <c r="A30534" s="216">
        <v>45817</v>
      </c>
      <c r="B30534" s="217" t="s">
        <v>291</v>
      </c>
      <c r="C30534" s="218">
        <v>0</v>
      </c>
    </row>
    <row r="30535" spans="1:3" ht="15" customHeight="1" x14ac:dyDescent="0.25">
      <c r="A30535" s="216">
        <v>45818</v>
      </c>
      <c r="B30535" s="217" t="s">
        <v>291</v>
      </c>
      <c r="C30535" s="218">
        <v>0</v>
      </c>
    </row>
    <row r="30536" spans="1:3" ht="15" customHeight="1" x14ac:dyDescent="0.25">
      <c r="A30536" s="216">
        <v>45819</v>
      </c>
      <c r="B30536" s="217" t="s">
        <v>291</v>
      </c>
      <c r="C30536" s="218">
        <v>0</v>
      </c>
    </row>
    <row r="30537" spans="1:3" ht="15" customHeight="1" x14ac:dyDescent="0.25">
      <c r="A30537" s="216">
        <v>45820</v>
      </c>
      <c r="B30537" s="217" t="s">
        <v>291</v>
      </c>
      <c r="C30537" s="218">
        <v>0</v>
      </c>
    </row>
    <row r="30538" spans="1:3" ht="15" customHeight="1" x14ac:dyDescent="0.25">
      <c r="A30538" s="216">
        <v>45821</v>
      </c>
      <c r="B30538" s="217" t="s">
        <v>291</v>
      </c>
      <c r="C30538" s="218">
        <v>0</v>
      </c>
    </row>
    <row r="30539" spans="1:3" ht="15" customHeight="1" x14ac:dyDescent="0.25">
      <c r="A30539" s="216">
        <v>45824</v>
      </c>
      <c r="B30539" s="217" t="s">
        <v>291</v>
      </c>
      <c r="C30539" s="218">
        <v>0</v>
      </c>
    </row>
    <row r="30540" spans="1:3" ht="15" customHeight="1" x14ac:dyDescent="0.25">
      <c r="A30540" s="216">
        <v>45825</v>
      </c>
      <c r="B30540" s="217" t="s">
        <v>291</v>
      </c>
      <c r="C30540" s="218">
        <v>0</v>
      </c>
    </row>
    <row r="30541" spans="1:3" ht="15" customHeight="1" x14ac:dyDescent="0.25">
      <c r="A30541" s="216">
        <v>45826</v>
      </c>
      <c r="B30541" s="217" t="s">
        <v>291</v>
      </c>
      <c r="C30541" s="218">
        <v>0</v>
      </c>
    </row>
    <row r="30542" spans="1:3" ht="15" customHeight="1" x14ac:dyDescent="0.25">
      <c r="A30542" s="216">
        <v>45828</v>
      </c>
      <c r="B30542" s="217" t="s">
        <v>291</v>
      </c>
      <c r="C30542" s="218">
        <v>0</v>
      </c>
    </row>
    <row r="30543" spans="1:3" ht="15" customHeight="1" x14ac:dyDescent="0.25">
      <c r="A30543" s="216">
        <v>45831</v>
      </c>
      <c r="B30543" s="217" t="s">
        <v>291</v>
      </c>
      <c r="C30543" s="218">
        <v>0</v>
      </c>
    </row>
    <row r="30544" spans="1:3" ht="15" customHeight="1" x14ac:dyDescent="0.25">
      <c r="A30544" s="216">
        <v>45832</v>
      </c>
      <c r="B30544" s="217" t="s">
        <v>291</v>
      </c>
      <c r="C30544" s="218">
        <v>0</v>
      </c>
    </row>
    <row r="30545" spans="1:3" ht="15" customHeight="1" x14ac:dyDescent="0.25">
      <c r="A30545" s="216">
        <v>45833</v>
      </c>
      <c r="B30545" s="217" t="s">
        <v>291</v>
      </c>
      <c r="C30545" s="218">
        <v>0</v>
      </c>
    </row>
    <row r="30546" spans="1:3" ht="15" customHeight="1" x14ac:dyDescent="0.25">
      <c r="A30546" s="216">
        <v>45834</v>
      </c>
      <c r="B30546" s="217" t="s">
        <v>291</v>
      </c>
      <c r="C30546" s="218">
        <v>0</v>
      </c>
    </row>
    <row r="30547" spans="1:3" ht="15" customHeight="1" x14ac:dyDescent="0.25">
      <c r="A30547" s="216">
        <v>45835</v>
      </c>
      <c r="B30547" s="217" t="s">
        <v>291</v>
      </c>
      <c r="C30547" s="218">
        <v>0</v>
      </c>
    </row>
    <row r="30548" spans="1:3" ht="15" customHeight="1" x14ac:dyDescent="0.25">
      <c r="A30548" s="216">
        <v>45838</v>
      </c>
      <c r="B30548" s="217" t="s">
        <v>291</v>
      </c>
      <c r="C30548" s="218">
        <v>0</v>
      </c>
    </row>
    <row r="30549" spans="1:3" ht="15" customHeight="1" x14ac:dyDescent="0.25">
      <c r="A30549" s="216">
        <v>45839</v>
      </c>
      <c r="B30549" s="217" t="s">
        <v>291</v>
      </c>
      <c r="C30549" s="218">
        <v>0</v>
      </c>
    </row>
    <row r="30550" spans="1:3" ht="15" customHeight="1" x14ac:dyDescent="0.25">
      <c r="A30550" s="216">
        <v>45840</v>
      </c>
      <c r="B30550" s="217" t="s">
        <v>291</v>
      </c>
      <c r="C30550" s="218">
        <v>0</v>
      </c>
    </row>
    <row r="30551" spans="1:3" ht="15" customHeight="1" x14ac:dyDescent="0.25">
      <c r="A30551" s="216">
        <v>45841</v>
      </c>
      <c r="B30551" s="217" t="s">
        <v>291</v>
      </c>
      <c r="C30551" s="218">
        <v>0</v>
      </c>
    </row>
    <row r="30552" spans="1:3" ht="15" customHeight="1" x14ac:dyDescent="0.25">
      <c r="A30552" s="216">
        <v>45845</v>
      </c>
      <c r="B30552" s="217" t="s">
        <v>291</v>
      </c>
      <c r="C30552" s="218">
        <v>0</v>
      </c>
    </row>
    <row r="30553" spans="1:3" ht="15" customHeight="1" x14ac:dyDescent="0.25">
      <c r="A30553" s="216">
        <v>45846</v>
      </c>
      <c r="B30553" s="217" t="s">
        <v>291</v>
      </c>
      <c r="C30553" s="218">
        <v>0</v>
      </c>
    </row>
    <row r="30554" spans="1:3" ht="15" customHeight="1" x14ac:dyDescent="0.25">
      <c r="A30554" s="216">
        <v>45847</v>
      </c>
      <c r="B30554" s="217" t="s">
        <v>291</v>
      </c>
      <c r="C30554" s="218">
        <v>0</v>
      </c>
    </row>
    <row r="30555" spans="1:3" ht="15" customHeight="1" x14ac:dyDescent="0.25">
      <c r="A30555" s="216">
        <v>45848</v>
      </c>
      <c r="B30555" s="217" t="s">
        <v>291</v>
      </c>
      <c r="C30555" s="218">
        <v>0</v>
      </c>
    </row>
    <row r="30556" spans="1:3" ht="15" customHeight="1" x14ac:dyDescent="0.25">
      <c r="A30556" s="216">
        <v>45849</v>
      </c>
      <c r="B30556" s="217" t="s">
        <v>291</v>
      </c>
      <c r="C30556" s="218">
        <v>0</v>
      </c>
    </row>
    <row r="30557" spans="1:3" ht="15" customHeight="1" x14ac:dyDescent="0.25">
      <c r="A30557" s="216">
        <v>45852</v>
      </c>
      <c r="B30557" s="217" t="s">
        <v>291</v>
      </c>
      <c r="C30557" s="218">
        <v>0</v>
      </c>
    </row>
    <row r="30558" spans="1:3" ht="15" customHeight="1" x14ac:dyDescent="0.25">
      <c r="A30558" s="216">
        <v>45853</v>
      </c>
      <c r="B30558" s="217" t="s">
        <v>291</v>
      </c>
      <c r="C30558" s="218">
        <v>0</v>
      </c>
    </row>
    <row r="30559" spans="1:3" ht="15" customHeight="1" x14ac:dyDescent="0.25">
      <c r="A30559" s="216">
        <v>45854</v>
      </c>
      <c r="B30559" s="217" t="s">
        <v>291</v>
      </c>
      <c r="C30559" s="218">
        <v>0</v>
      </c>
    </row>
    <row r="30560" spans="1:3" ht="15" customHeight="1" x14ac:dyDescent="0.25">
      <c r="A30560" s="216">
        <v>45855</v>
      </c>
      <c r="B30560" s="217" t="s">
        <v>291</v>
      </c>
      <c r="C30560" s="218">
        <v>0</v>
      </c>
    </row>
    <row r="30561" spans="1:3" ht="15" customHeight="1" x14ac:dyDescent="0.25">
      <c r="A30561" s="216">
        <v>45856</v>
      </c>
      <c r="B30561" s="217" t="s">
        <v>291</v>
      </c>
      <c r="C30561" s="218">
        <v>0</v>
      </c>
    </row>
    <row r="30562" spans="1:3" ht="15" customHeight="1" x14ac:dyDescent="0.25">
      <c r="A30562" s="216">
        <v>45859</v>
      </c>
      <c r="B30562" s="217" t="s">
        <v>291</v>
      </c>
      <c r="C30562" s="218">
        <v>0</v>
      </c>
    </row>
    <row r="30563" spans="1:3" ht="15" customHeight="1" x14ac:dyDescent="0.25">
      <c r="A30563" s="216">
        <v>45860</v>
      </c>
      <c r="B30563" s="217" t="s">
        <v>291</v>
      </c>
      <c r="C30563" s="218">
        <v>0</v>
      </c>
    </row>
    <row r="30564" spans="1:3" ht="15" customHeight="1" x14ac:dyDescent="0.25">
      <c r="A30564" s="216">
        <v>45861</v>
      </c>
      <c r="B30564" s="217" t="s">
        <v>291</v>
      </c>
      <c r="C30564" s="218">
        <v>0</v>
      </c>
    </row>
    <row r="30565" spans="1:3" ht="15" customHeight="1" x14ac:dyDescent="0.25">
      <c r="A30565" s="216">
        <v>45862</v>
      </c>
      <c r="B30565" s="217" t="s">
        <v>291</v>
      </c>
      <c r="C30565" s="218">
        <v>0</v>
      </c>
    </row>
    <row r="30566" spans="1:3" ht="15" customHeight="1" x14ac:dyDescent="0.25">
      <c r="A30566" s="216">
        <v>45863</v>
      </c>
      <c r="B30566" s="217" t="s">
        <v>291</v>
      </c>
      <c r="C30566" s="218">
        <v>0</v>
      </c>
    </row>
    <row r="30567" spans="1:3" ht="15" customHeight="1" x14ac:dyDescent="0.25">
      <c r="A30567" s="216">
        <v>45866</v>
      </c>
      <c r="B30567" s="217" t="s">
        <v>291</v>
      </c>
      <c r="C30567" s="218">
        <v>0</v>
      </c>
    </row>
    <row r="30568" spans="1:3" ht="15" customHeight="1" x14ac:dyDescent="0.25">
      <c r="A30568" s="216">
        <v>45867</v>
      </c>
      <c r="B30568" s="217" t="s">
        <v>291</v>
      </c>
      <c r="C30568" s="218">
        <v>0</v>
      </c>
    </row>
    <row r="30569" spans="1:3" ht="15" customHeight="1" x14ac:dyDescent="0.25">
      <c r="A30569" s="216">
        <v>45868</v>
      </c>
      <c r="B30569" s="217" t="s">
        <v>291</v>
      </c>
      <c r="C30569" s="218">
        <v>0</v>
      </c>
    </row>
    <row r="30570" spans="1:3" ht="15" customHeight="1" x14ac:dyDescent="0.25">
      <c r="A30570" s="216">
        <v>45869</v>
      </c>
      <c r="B30570" s="217" t="s">
        <v>291</v>
      </c>
      <c r="C30570" s="218">
        <v>0</v>
      </c>
    </row>
    <row r="30571" spans="1:3" ht="15" customHeight="1" x14ac:dyDescent="0.25">
      <c r="A30571" s="216">
        <v>45870</v>
      </c>
      <c r="B30571" s="217" t="s">
        <v>291</v>
      </c>
      <c r="C30571" s="218">
        <v>0</v>
      </c>
    </row>
    <row r="30572" spans="1:3" ht="15" customHeight="1" x14ac:dyDescent="0.25">
      <c r="A30572" s="216">
        <v>45873</v>
      </c>
      <c r="B30572" s="217" t="s">
        <v>291</v>
      </c>
      <c r="C30572" s="218">
        <v>0</v>
      </c>
    </row>
    <row r="30573" spans="1:3" ht="15" customHeight="1" x14ac:dyDescent="0.25">
      <c r="A30573" s="216">
        <v>45874</v>
      </c>
      <c r="B30573" s="217" t="s">
        <v>291</v>
      </c>
      <c r="C30573" s="218">
        <v>0</v>
      </c>
    </row>
    <row r="30574" spans="1:3" ht="15" customHeight="1" x14ac:dyDescent="0.25">
      <c r="A30574" s="216">
        <v>45875</v>
      </c>
      <c r="B30574" s="217" t="s">
        <v>291</v>
      </c>
      <c r="C30574" s="218">
        <v>0</v>
      </c>
    </row>
    <row r="30575" spans="1:3" ht="15" customHeight="1" x14ac:dyDescent="0.25">
      <c r="A30575" s="216">
        <v>45876</v>
      </c>
      <c r="B30575" s="217" t="s">
        <v>291</v>
      </c>
      <c r="C30575" s="218">
        <v>0</v>
      </c>
    </row>
    <row r="30576" spans="1:3" ht="15" customHeight="1" x14ac:dyDescent="0.25">
      <c r="A30576" s="216">
        <v>45877</v>
      </c>
      <c r="B30576" s="217" t="s">
        <v>291</v>
      </c>
      <c r="C30576" s="218">
        <v>0</v>
      </c>
    </row>
    <row r="30577" spans="1:3" ht="15" customHeight="1" x14ac:dyDescent="0.25">
      <c r="A30577" s="216">
        <v>45880</v>
      </c>
      <c r="B30577" s="217" t="s">
        <v>291</v>
      </c>
      <c r="C30577" s="218">
        <v>0</v>
      </c>
    </row>
    <row r="30578" spans="1:3" ht="15" customHeight="1" x14ac:dyDescent="0.25">
      <c r="A30578" s="216">
        <v>45881</v>
      </c>
      <c r="B30578" s="217" t="s">
        <v>291</v>
      </c>
      <c r="C30578" s="218">
        <v>0</v>
      </c>
    </row>
    <row r="30579" spans="1:3" ht="15" customHeight="1" x14ac:dyDescent="0.25">
      <c r="A30579" s="216">
        <v>45882</v>
      </c>
      <c r="B30579" s="217" t="s">
        <v>291</v>
      </c>
      <c r="C30579" s="218">
        <v>0</v>
      </c>
    </row>
    <row r="30580" spans="1:3" ht="15" customHeight="1" x14ac:dyDescent="0.25">
      <c r="A30580" s="216">
        <v>45883</v>
      </c>
      <c r="B30580" s="217" t="s">
        <v>291</v>
      </c>
      <c r="C30580" s="218">
        <v>0</v>
      </c>
    </row>
    <row r="30581" spans="1:3" ht="15" customHeight="1" x14ac:dyDescent="0.25">
      <c r="A30581" s="216">
        <v>45884</v>
      </c>
      <c r="B30581" s="217" t="s">
        <v>291</v>
      </c>
      <c r="C30581" s="218">
        <v>0</v>
      </c>
    </row>
    <row r="30582" spans="1:3" ht="15" customHeight="1" x14ac:dyDescent="0.25">
      <c r="A30582" s="216">
        <v>45887</v>
      </c>
      <c r="B30582" s="217" t="s">
        <v>291</v>
      </c>
      <c r="C30582" s="218">
        <v>0</v>
      </c>
    </row>
    <row r="30583" spans="1:3" ht="15" customHeight="1" x14ac:dyDescent="0.25">
      <c r="A30583" s="216">
        <v>45888</v>
      </c>
      <c r="B30583" s="217" t="s">
        <v>291</v>
      </c>
      <c r="C30583" s="218">
        <v>0</v>
      </c>
    </row>
    <row r="30584" spans="1:3" ht="15" customHeight="1" x14ac:dyDescent="0.25">
      <c r="A30584" s="216">
        <v>45889</v>
      </c>
      <c r="B30584" s="217" t="s">
        <v>291</v>
      </c>
      <c r="C30584" s="218">
        <v>0</v>
      </c>
    </row>
    <row r="30585" spans="1:3" ht="15" customHeight="1" x14ac:dyDescent="0.25">
      <c r="A30585" s="216">
        <v>45890</v>
      </c>
      <c r="B30585" s="217" t="s">
        <v>291</v>
      </c>
      <c r="C30585" s="218">
        <v>0</v>
      </c>
    </row>
    <row r="30586" spans="1:3" ht="15" customHeight="1" x14ac:dyDescent="0.25">
      <c r="A30586" s="216">
        <v>45891</v>
      </c>
      <c r="B30586" s="217" t="s">
        <v>291</v>
      </c>
      <c r="C30586" s="218">
        <v>0</v>
      </c>
    </row>
    <row r="30587" spans="1:3" ht="15" customHeight="1" x14ac:dyDescent="0.25">
      <c r="A30587" s="216">
        <v>45894</v>
      </c>
      <c r="B30587" s="217" t="s">
        <v>291</v>
      </c>
      <c r="C30587" s="218">
        <v>0</v>
      </c>
    </row>
    <row r="30588" spans="1:3" ht="15" customHeight="1" x14ac:dyDescent="0.25">
      <c r="A30588" s="216">
        <v>45895</v>
      </c>
      <c r="B30588" s="217" t="s">
        <v>291</v>
      </c>
      <c r="C30588" s="218">
        <v>0</v>
      </c>
    </row>
    <row r="30589" spans="1:3" ht="15" customHeight="1" x14ac:dyDescent="0.25">
      <c r="A30589" s="216">
        <v>45896</v>
      </c>
      <c r="B30589" s="217" t="s">
        <v>291</v>
      </c>
      <c r="C30589" s="218">
        <v>0</v>
      </c>
    </row>
    <row r="30590" spans="1:3" ht="15" customHeight="1" x14ac:dyDescent="0.25">
      <c r="A30590" s="216">
        <v>45897</v>
      </c>
      <c r="B30590" s="217" t="s">
        <v>291</v>
      </c>
      <c r="C30590" s="218">
        <v>0</v>
      </c>
    </row>
    <row r="30591" spans="1:3" ht="15" customHeight="1" x14ac:dyDescent="0.25">
      <c r="A30591" s="216">
        <v>45898</v>
      </c>
      <c r="B30591" s="217" t="s">
        <v>291</v>
      </c>
      <c r="C30591" s="218">
        <v>0</v>
      </c>
    </row>
    <row r="30592" spans="1:3" ht="15" customHeight="1" x14ac:dyDescent="0.25">
      <c r="A30592" s="216">
        <v>45902</v>
      </c>
      <c r="B30592" s="217" t="s">
        <v>291</v>
      </c>
      <c r="C30592" s="218">
        <v>0</v>
      </c>
    </row>
    <row r="30593" spans="1:3" ht="15" customHeight="1" x14ac:dyDescent="0.25">
      <c r="A30593" s="216">
        <v>45903</v>
      </c>
      <c r="B30593" s="217" t="s">
        <v>291</v>
      </c>
      <c r="C30593" s="218">
        <v>0</v>
      </c>
    </row>
    <row r="30594" spans="1:3" ht="15" customHeight="1" x14ac:dyDescent="0.25">
      <c r="A30594" s="216">
        <v>45904</v>
      </c>
      <c r="B30594" s="217" t="s">
        <v>291</v>
      </c>
      <c r="C30594" s="218">
        <v>0</v>
      </c>
    </row>
    <row r="30595" spans="1:3" ht="15" customHeight="1" x14ac:dyDescent="0.25">
      <c r="A30595" s="216">
        <v>45905</v>
      </c>
      <c r="B30595" s="217" t="s">
        <v>291</v>
      </c>
      <c r="C30595" s="218">
        <v>0</v>
      </c>
    </row>
    <row r="30596" spans="1:3" ht="15" customHeight="1" x14ac:dyDescent="0.25">
      <c r="A30596" s="216">
        <v>45908</v>
      </c>
      <c r="B30596" s="217" t="s">
        <v>291</v>
      </c>
      <c r="C30596" s="218">
        <v>0</v>
      </c>
    </row>
    <row r="30597" spans="1:3" ht="15" customHeight="1" x14ac:dyDescent="0.25">
      <c r="A30597" s="216">
        <v>45909</v>
      </c>
      <c r="B30597" s="217" t="s">
        <v>291</v>
      </c>
      <c r="C30597" s="218">
        <v>0</v>
      </c>
    </row>
    <row r="30598" spans="1:3" ht="15" customHeight="1" x14ac:dyDescent="0.25">
      <c r="A30598" s="216">
        <v>45910</v>
      </c>
      <c r="B30598" s="217" t="s">
        <v>291</v>
      </c>
      <c r="C30598" s="218">
        <v>0</v>
      </c>
    </row>
    <row r="30599" spans="1:3" ht="15" customHeight="1" x14ac:dyDescent="0.25">
      <c r="A30599" s="216">
        <v>45911</v>
      </c>
      <c r="B30599" s="217" t="s">
        <v>291</v>
      </c>
      <c r="C30599" s="218">
        <v>0</v>
      </c>
    </row>
    <row r="30600" spans="1:3" ht="15" customHeight="1" x14ac:dyDescent="0.25">
      <c r="A30600" s="216">
        <v>45912</v>
      </c>
      <c r="B30600" s="217" t="s">
        <v>291</v>
      </c>
      <c r="C30600" s="218">
        <v>0</v>
      </c>
    </row>
    <row r="30601" spans="1:3" ht="15" customHeight="1" x14ac:dyDescent="0.25">
      <c r="A30601" s="216">
        <v>45915</v>
      </c>
      <c r="B30601" s="217" t="s">
        <v>291</v>
      </c>
      <c r="C30601" s="218">
        <v>0</v>
      </c>
    </row>
    <row r="30602" spans="1:3" ht="15" customHeight="1" x14ac:dyDescent="0.25">
      <c r="A30602" s="216">
        <v>45916</v>
      </c>
      <c r="B30602" s="217" t="s">
        <v>291</v>
      </c>
      <c r="C30602" s="218">
        <v>0</v>
      </c>
    </row>
    <row r="30603" spans="1:3" ht="15" customHeight="1" x14ac:dyDescent="0.25">
      <c r="A30603" s="216">
        <v>45917</v>
      </c>
      <c r="B30603" s="217" t="s">
        <v>291</v>
      </c>
      <c r="C30603" s="218">
        <v>0</v>
      </c>
    </row>
    <row r="30604" spans="1:3" ht="15" customHeight="1" x14ac:dyDescent="0.25">
      <c r="A30604" s="216">
        <v>45918</v>
      </c>
      <c r="B30604" s="217" t="s">
        <v>291</v>
      </c>
      <c r="C30604" s="218">
        <v>0</v>
      </c>
    </row>
    <row r="30605" spans="1:3" ht="15" customHeight="1" x14ac:dyDescent="0.25">
      <c r="A30605" s="216">
        <v>45919</v>
      </c>
      <c r="B30605" s="217" t="s">
        <v>291</v>
      </c>
      <c r="C30605" s="218">
        <v>0</v>
      </c>
    </row>
    <row r="30606" spans="1:3" ht="15" customHeight="1" x14ac:dyDescent="0.25">
      <c r="A30606" s="216">
        <v>45922</v>
      </c>
      <c r="B30606" s="217" t="s">
        <v>291</v>
      </c>
      <c r="C30606" s="218">
        <v>0</v>
      </c>
    </row>
    <row r="30607" spans="1:3" ht="15" customHeight="1" x14ac:dyDescent="0.25">
      <c r="A30607" s="216">
        <v>45923</v>
      </c>
      <c r="B30607" s="217" t="s">
        <v>291</v>
      </c>
      <c r="C30607" s="218">
        <v>0</v>
      </c>
    </row>
    <row r="30608" spans="1:3" ht="15" customHeight="1" x14ac:dyDescent="0.25">
      <c r="A30608" s="216">
        <v>45924</v>
      </c>
      <c r="B30608" s="217" t="s">
        <v>291</v>
      </c>
      <c r="C30608" s="218">
        <v>0</v>
      </c>
    </row>
    <row r="30609" spans="1:3" ht="15" customHeight="1" x14ac:dyDescent="0.25">
      <c r="A30609" s="216">
        <v>45925</v>
      </c>
      <c r="B30609" s="217" t="s">
        <v>291</v>
      </c>
      <c r="C30609" s="218">
        <v>0</v>
      </c>
    </row>
    <row r="30610" spans="1:3" ht="15" customHeight="1" x14ac:dyDescent="0.25">
      <c r="A30610" s="216">
        <v>45926</v>
      </c>
      <c r="B30610" s="217" t="s">
        <v>291</v>
      </c>
      <c r="C30610" s="218">
        <v>0</v>
      </c>
    </row>
    <row r="30611" spans="1:3" ht="15" customHeight="1" x14ac:dyDescent="0.25">
      <c r="A30611" s="216">
        <v>45929</v>
      </c>
      <c r="B30611" s="217" t="s">
        <v>291</v>
      </c>
      <c r="C30611" s="218">
        <v>0</v>
      </c>
    </row>
    <row r="30612" spans="1:3" ht="15" customHeight="1" x14ac:dyDescent="0.25">
      <c r="A30612" s="216">
        <v>45930</v>
      </c>
      <c r="B30612" s="217" t="s">
        <v>291</v>
      </c>
      <c r="C30612" s="218">
        <v>0</v>
      </c>
    </row>
    <row r="30613" spans="1:3" ht="15" customHeight="1" x14ac:dyDescent="0.25">
      <c r="A30613" s="216">
        <v>45566</v>
      </c>
      <c r="B30613" s="217" t="s">
        <v>298</v>
      </c>
      <c r="C30613" s="218">
        <v>0</v>
      </c>
    </row>
    <row r="30614" spans="1:3" ht="15" customHeight="1" x14ac:dyDescent="0.25">
      <c r="A30614" s="216">
        <v>45567</v>
      </c>
      <c r="B30614" s="217" t="s">
        <v>298</v>
      </c>
      <c r="C30614" s="218">
        <v>0</v>
      </c>
    </row>
    <row r="30615" spans="1:3" ht="15" customHeight="1" x14ac:dyDescent="0.25">
      <c r="A30615" s="216">
        <v>45568</v>
      </c>
      <c r="B30615" s="217" t="s">
        <v>298</v>
      </c>
      <c r="C30615" s="218">
        <v>0</v>
      </c>
    </row>
    <row r="30616" spans="1:3" ht="15" customHeight="1" x14ac:dyDescent="0.25">
      <c r="A30616" s="216">
        <v>45569</v>
      </c>
      <c r="B30616" s="217" t="s">
        <v>298</v>
      </c>
      <c r="C30616" s="218">
        <v>0</v>
      </c>
    </row>
    <row r="30617" spans="1:3" ht="15" customHeight="1" x14ac:dyDescent="0.25">
      <c r="A30617" s="216">
        <v>45572</v>
      </c>
      <c r="B30617" s="217" t="s">
        <v>298</v>
      </c>
      <c r="C30617" s="218">
        <v>0</v>
      </c>
    </row>
    <row r="30618" spans="1:3" ht="15" customHeight="1" x14ac:dyDescent="0.25">
      <c r="A30618" s="216">
        <v>45573</v>
      </c>
      <c r="B30618" s="217" t="s">
        <v>298</v>
      </c>
      <c r="C30618" s="218">
        <v>0</v>
      </c>
    </row>
    <row r="30619" spans="1:3" ht="15" customHeight="1" x14ac:dyDescent="0.25">
      <c r="A30619" s="216">
        <v>45574</v>
      </c>
      <c r="B30619" s="217" t="s">
        <v>298</v>
      </c>
      <c r="C30619" s="218">
        <v>0</v>
      </c>
    </row>
    <row r="30620" spans="1:3" ht="15" customHeight="1" x14ac:dyDescent="0.25">
      <c r="A30620" s="216">
        <v>45575</v>
      </c>
      <c r="B30620" s="217" t="s">
        <v>298</v>
      </c>
      <c r="C30620" s="218">
        <v>0</v>
      </c>
    </row>
    <row r="30621" spans="1:3" ht="15" customHeight="1" x14ac:dyDescent="0.25">
      <c r="A30621" s="216">
        <v>45576</v>
      </c>
      <c r="B30621" s="217" t="s">
        <v>298</v>
      </c>
      <c r="C30621" s="218">
        <v>0</v>
      </c>
    </row>
    <row r="30622" spans="1:3" ht="15" customHeight="1" x14ac:dyDescent="0.25">
      <c r="A30622" s="216">
        <v>45579</v>
      </c>
      <c r="B30622" s="217" t="s">
        <v>298</v>
      </c>
      <c r="C30622" s="218">
        <v>0</v>
      </c>
    </row>
    <row r="30623" spans="1:3" ht="15" customHeight="1" x14ac:dyDescent="0.25">
      <c r="A30623" s="216">
        <v>45580</v>
      </c>
      <c r="B30623" s="217" t="s">
        <v>298</v>
      </c>
      <c r="C30623" s="218">
        <v>0</v>
      </c>
    </row>
    <row r="30624" spans="1:3" ht="15" customHeight="1" x14ac:dyDescent="0.25">
      <c r="A30624" s="216">
        <v>45581</v>
      </c>
      <c r="B30624" s="217" t="s">
        <v>298</v>
      </c>
      <c r="C30624" s="218">
        <v>0</v>
      </c>
    </row>
    <row r="30625" spans="1:3" ht="15" customHeight="1" x14ac:dyDescent="0.25">
      <c r="A30625" s="216">
        <v>45582</v>
      </c>
      <c r="B30625" s="217" t="s">
        <v>298</v>
      </c>
      <c r="C30625" s="218">
        <v>0</v>
      </c>
    </row>
    <row r="30626" spans="1:3" ht="15" customHeight="1" x14ac:dyDescent="0.25">
      <c r="A30626" s="216">
        <v>45583</v>
      </c>
      <c r="B30626" s="217" t="s">
        <v>298</v>
      </c>
      <c r="C30626" s="218">
        <v>0</v>
      </c>
    </row>
    <row r="30627" spans="1:3" ht="15" customHeight="1" x14ac:dyDescent="0.25">
      <c r="A30627" s="216">
        <v>45586</v>
      </c>
      <c r="B30627" s="217" t="s">
        <v>298</v>
      </c>
      <c r="C30627" s="218">
        <v>0</v>
      </c>
    </row>
    <row r="30628" spans="1:3" ht="15" customHeight="1" x14ac:dyDescent="0.25">
      <c r="A30628" s="216">
        <v>45587</v>
      </c>
      <c r="B30628" s="217" t="s">
        <v>298</v>
      </c>
      <c r="C30628" s="218">
        <v>0</v>
      </c>
    </row>
    <row r="30629" spans="1:3" ht="15" customHeight="1" x14ac:dyDescent="0.25">
      <c r="A30629" s="216">
        <v>45588</v>
      </c>
      <c r="B30629" s="217" t="s">
        <v>298</v>
      </c>
      <c r="C30629" s="218">
        <v>0</v>
      </c>
    </row>
    <row r="30630" spans="1:3" ht="15" customHeight="1" x14ac:dyDescent="0.25">
      <c r="A30630" s="216">
        <v>45589</v>
      </c>
      <c r="B30630" s="217" t="s">
        <v>298</v>
      </c>
      <c r="C30630" s="218">
        <v>0</v>
      </c>
    </row>
    <row r="30631" spans="1:3" ht="15" customHeight="1" x14ac:dyDescent="0.25">
      <c r="A30631" s="216">
        <v>45590</v>
      </c>
      <c r="B30631" s="217" t="s">
        <v>298</v>
      </c>
      <c r="C30631" s="218">
        <v>0</v>
      </c>
    </row>
    <row r="30632" spans="1:3" ht="15" customHeight="1" x14ac:dyDescent="0.25">
      <c r="A30632" s="216">
        <v>45593</v>
      </c>
      <c r="B30632" s="217" t="s">
        <v>298</v>
      </c>
      <c r="C30632" s="218">
        <v>0</v>
      </c>
    </row>
    <row r="30633" spans="1:3" ht="15" customHeight="1" x14ac:dyDescent="0.25">
      <c r="A30633" s="216">
        <v>45594</v>
      </c>
      <c r="B30633" s="217" t="s">
        <v>298</v>
      </c>
      <c r="C30633" s="218">
        <v>0</v>
      </c>
    </row>
    <row r="30634" spans="1:3" ht="15" customHeight="1" x14ac:dyDescent="0.25">
      <c r="A30634" s="216">
        <v>45595</v>
      </c>
      <c r="B30634" s="217" t="s">
        <v>298</v>
      </c>
      <c r="C30634" s="218">
        <v>0</v>
      </c>
    </row>
    <row r="30635" spans="1:3" ht="15" customHeight="1" x14ac:dyDescent="0.25">
      <c r="A30635" s="216">
        <v>45596</v>
      </c>
      <c r="B30635" s="217" t="s">
        <v>298</v>
      </c>
      <c r="C30635" s="218">
        <v>0</v>
      </c>
    </row>
    <row r="30636" spans="1:3" ht="15" customHeight="1" x14ac:dyDescent="0.25">
      <c r="A30636" s="216">
        <v>45597</v>
      </c>
      <c r="B30636" s="217" t="s">
        <v>298</v>
      </c>
      <c r="C30636" s="218">
        <v>0</v>
      </c>
    </row>
    <row r="30637" spans="1:3" ht="15" customHeight="1" x14ac:dyDescent="0.25">
      <c r="A30637" s="216">
        <v>45600</v>
      </c>
      <c r="B30637" s="217" t="s">
        <v>298</v>
      </c>
      <c r="C30637" s="218">
        <v>0</v>
      </c>
    </row>
    <row r="30638" spans="1:3" ht="15" customHeight="1" x14ac:dyDescent="0.25">
      <c r="A30638" s="216">
        <v>45601</v>
      </c>
      <c r="B30638" s="217" t="s">
        <v>298</v>
      </c>
      <c r="C30638" s="218">
        <v>0</v>
      </c>
    </row>
    <row r="30639" spans="1:3" ht="15" customHeight="1" x14ac:dyDescent="0.25">
      <c r="A30639" s="216">
        <v>45602</v>
      </c>
      <c r="B30639" s="217" t="s">
        <v>298</v>
      </c>
      <c r="C30639" s="218">
        <v>0</v>
      </c>
    </row>
    <row r="30640" spans="1:3" ht="15" customHeight="1" x14ac:dyDescent="0.25">
      <c r="A30640" s="216">
        <v>45603</v>
      </c>
      <c r="B30640" s="217" t="s">
        <v>298</v>
      </c>
      <c r="C30640" s="218">
        <v>0</v>
      </c>
    </row>
    <row r="30641" spans="1:3" ht="15" customHeight="1" x14ac:dyDescent="0.25">
      <c r="A30641" s="216">
        <v>45604</v>
      </c>
      <c r="B30641" s="217" t="s">
        <v>298</v>
      </c>
      <c r="C30641" s="218">
        <v>0</v>
      </c>
    </row>
    <row r="30642" spans="1:3" ht="15" customHeight="1" x14ac:dyDescent="0.25">
      <c r="A30642" s="216">
        <v>45607</v>
      </c>
      <c r="B30642" s="217" t="s">
        <v>298</v>
      </c>
      <c r="C30642" s="218">
        <v>0</v>
      </c>
    </row>
    <row r="30643" spans="1:3" ht="15" customHeight="1" x14ac:dyDescent="0.25">
      <c r="A30643" s="216">
        <v>45608</v>
      </c>
      <c r="B30643" s="217" t="s">
        <v>298</v>
      </c>
      <c r="C30643" s="218">
        <v>0</v>
      </c>
    </row>
    <row r="30644" spans="1:3" ht="15" customHeight="1" x14ac:dyDescent="0.25">
      <c r="A30644" s="216">
        <v>45609</v>
      </c>
      <c r="B30644" s="217" t="s">
        <v>298</v>
      </c>
      <c r="C30644" s="218">
        <v>0</v>
      </c>
    </row>
    <row r="30645" spans="1:3" ht="15" customHeight="1" x14ac:dyDescent="0.25">
      <c r="A30645" s="216">
        <v>45610</v>
      </c>
      <c r="B30645" s="217" t="s">
        <v>298</v>
      </c>
      <c r="C30645" s="218">
        <v>0</v>
      </c>
    </row>
    <row r="30646" spans="1:3" ht="15" customHeight="1" x14ac:dyDescent="0.25">
      <c r="A30646" s="216">
        <v>45611</v>
      </c>
      <c r="B30646" s="217" t="s">
        <v>298</v>
      </c>
      <c r="C30646" s="218">
        <v>0</v>
      </c>
    </row>
    <row r="30647" spans="1:3" ht="15" customHeight="1" x14ac:dyDescent="0.25">
      <c r="A30647" s="216">
        <v>45614</v>
      </c>
      <c r="B30647" s="217" t="s">
        <v>298</v>
      </c>
      <c r="C30647" s="218">
        <v>0</v>
      </c>
    </row>
    <row r="30648" spans="1:3" ht="15" customHeight="1" x14ac:dyDescent="0.25">
      <c r="A30648" s="216">
        <v>45615</v>
      </c>
      <c r="B30648" s="217" t="s">
        <v>298</v>
      </c>
      <c r="C30648" s="218">
        <v>0</v>
      </c>
    </row>
    <row r="30649" spans="1:3" ht="15" customHeight="1" x14ac:dyDescent="0.25">
      <c r="A30649" s="216">
        <v>45616</v>
      </c>
      <c r="B30649" s="217" t="s">
        <v>298</v>
      </c>
      <c r="C30649" s="218">
        <v>0</v>
      </c>
    </row>
    <row r="30650" spans="1:3" ht="15" customHeight="1" x14ac:dyDescent="0.25">
      <c r="A30650" s="216">
        <v>45617</v>
      </c>
      <c r="B30650" s="217" t="s">
        <v>298</v>
      </c>
      <c r="C30650" s="218">
        <v>0</v>
      </c>
    </row>
    <row r="30651" spans="1:3" ht="15" customHeight="1" x14ac:dyDescent="0.25">
      <c r="A30651" s="216">
        <v>45618</v>
      </c>
      <c r="B30651" s="217" t="s">
        <v>298</v>
      </c>
      <c r="C30651" s="218">
        <v>0</v>
      </c>
    </row>
    <row r="30652" spans="1:3" ht="15" customHeight="1" x14ac:dyDescent="0.25">
      <c r="A30652" s="216">
        <v>45621</v>
      </c>
      <c r="B30652" s="217" t="s">
        <v>298</v>
      </c>
      <c r="C30652" s="218">
        <v>0</v>
      </c>
    </row>
    <row r="30653" spans="1:3" ht="15" customHeight="1" x14ac:dyDescent="0.25">
      <c r="A30653" s="216">
        <v>45622</v>
      </c>
      <c r="B30653" s="217" t="s">
        <v>298</v>
      </c>
      <c r="C30653" s="218">
        <v>0</v>
      </c>
    </row>
    <row r="30654" spans="1:3" ht="15" customHeight="1" x14ac:dyDescent="0.25">
      <c r="A30654" s="216">
        <v>45623</v>
      </c>
      <c r="B30654" s="217" t="s">
        <v>298</v>
      </c>
      <c r="C30654" s="218">
        <v>0</v>
      </c>
    </row>
    <row r="30655" spans="1:3" ht="15" customHeight="1" x14ac:dyDescent="0.25">
      <c r="A30655" s="216">
        <v>45624</v>
      </c>
      <c r="B30655" s="217" t="s">
        <v>298</v>
      </c>
      <c r="C30655" s="218">
        <v>0</v>
      </c>
    </row>
    <row r="30656" spans="1:3" ht="15" customHeight="1" x14ac:dyDescent="0.25">
      <c r="A30656" s="216">
        <v>45625</v>
      </c>
      <c r="B30656" s="217" t="s">
        <v>298</v>
      </c>
      <c r="C30656" s="218">
        <v>0</v>
      </c>
    </row>
    <row r="30657" spans="1:3" ht="15" customHeight="1" x14ac:dyDescent="0.25">
      <c r="A30657" s="216">
        <v>45628</v>
      </c>
      <c r="B30657" s="217" t="s">
        <v>298</v>
      </c>
      <c r="C30657" s="218">
        <v>0</v>
      </c>
    </row>
    <row r="30658" spans="1:3" ht="15" customHeight="1" x14ac:dyDescent="0.25">
      <c r="A30658" s="216">
        <v>45629</v>
      </c>
      <c r="B30658" s="217" t="s">
        <v>298</v>
      </c>
      <c r="C30658" s="218">
        <v>0</v>
      </c>
    </row>
    <row r="30659" spans="1:3" ht="15" customHeight="1" x14ac:dyDescent="0.25">
      <c r="A30659" s="216">
        <v>45630</v>
      </c>
      <c r="B30659" s="217" t="s">
        <v>298</v>
      </c>
      <c r="C30659" s="218">
        <v>0</v>
      </c>
    </row>
    <row r="30660" spans="1:3" ht="15" customHeight="1" x14ac:dyDescent="0.25">
      <c r="A30660" s="216">
        <v>45631</v>
      </c>
      <c r="B30660" s="217" t="s">
        <v>298</v>
      </c>
      <c r="C30660" s="218">
        <v>0</v>
      </c>
    </row>
    <row r="30661" spans="1:3" ht="15" customHeight="1" x14ac:dyDescent="0.25">
      <c r="A30661" s="216">
        <v>45632</v>
      </c>
      <c r="B30661" s="217" t="s">
        <v>298</v>
      </c>
      <c r="C30661" s="218">
        <v>0</v>
      </c>
    </row>
    <row r="30662" spans="1:3" ht="15" customHeight="1" x14ac:dyDescent="0.25">
      <c r="A30662" s="216">
        <v>45635</v>
      </c>
      <c r="B30662" s="217" t="s">
        <v>298</v>
      </c>
      <c r="C30662" s="218">
        <v>0</v>
      </c>
    </row>
    <row r="30663" spans="1:3" ht="15" customHeight="1" x14ac:dyDescent="0.25">
      <c r="A30663" s="216">
        <v>45636</v>
      </c>
      <c r="B30663" s="217" t="s">
        <v>298</v>
      </c>
      <c r="C30663" s="218">
        <v>0</v>
      </c>
    </row>
    <row r="30664" spans="1:3" ht="15" customHeight="1" x14ac:dyDescent="0.25">
      <c r="A30664" s="216">
        <v>45637</v>
      </c>
      <c r="B30664" s="217" t="s">
        <v>298</v>
      </c>
      <c r="C30664" s="218">
        <v>0</v>
      </c>
    </row>
    <row r="30665" spans="1:3" ht="15" customHeight="1" x14ac:dyDescent="0.25">
      <c r="A30665" s="216">
        <v>45638</v>
      </c>
      <c r="B30665" s="217" t="s">
        <v>298</v>
      </c>
      <c r="C30665" s="218">
        <v>0</v>
      </c>
    </row>
    <row r="30666" spans="1:3" ht="15" customHeight="1" x14ac:dyDescent="0.25">
      <c r="A30666" s="216">
        <v>45639</v>
      </c>
      <c r="B30666" s="217" t="s">
        <v>298</v>
      </c>
      <c r="C30666" s="218">
        <v>0</v>
      </c>
    </row>
    <row r="30667" spans="1:3" ht="15" customHeight="1" x14ac:dyDescent="0.25">
      <c r="A30667" s="216">
        <v>45642</v>
      </c>
      <c r="B30667" s="217" t="s">
        <v>298</v>
      </c>
      <c r="C30667" s="218">
        <v>0</v>
      </c>
    </row>
    <row r="30668" spans="1:3" ht="15" customHeight="1" x14ac:dyDescent="0.25">
      <c r="A30668" s="216">
        <v>45643</v>
      </c>
      <c r="B30668" s="217" t="s">
        <v>298</v>
      </c>
      <c r="C30668" s="218">
        <v>0</v>
      </c>
    </row>
    <row r="30669" spans="1:3" ht="15" customHeight="1" x14ac:dyDescent="0.25">
      <c r="A30669" s="216">
        <v>45644</v>
      </c>
      <c r="B30669" s="217" t="s">
        <v>298</v>
      </c>
      <c r="C30669" s="218">
        <v>0</v>
      </c>
    </row>
    <row r="30670" spans="1:3" ht="15" customHeight="1" x14ac:dyDescent="0.25">
      <c r="A30670" s="216">
        <v>45645</v>
      </c>
      <c r="B30670" s="217" t="s">
        <v>298</v>
      </c>
      <c r="C30670" s="218">
        <v>0</v>
      </c>
    </row>
    <row r="30671" spans="1:3" ht="15" customHeight="1" x14ac:dyDescent="0.25">
      <c r="A30671" s="216">
        <v>45646</v>
      </c>
      <c r="B30671" s="217" t="s">
        <v>298</v>
      </c>
      <c r="C30671" s="218">
        <v>0</v>
      </c>
    </row>
    <row r="30672" spans="1:3" ht="15" customHeight="1" x14ac:dyDescent="0.25">
      <c r="A30672" s="216">
        <v>45649</v>
      </c>
      <c r="B30672" s="217" t="s">
        <v>298</v>
      </c>
      <c r="C30672" s="218">
        <v>0</v>
      </c>
    </row>
    <row r="30673" spans="1:3" ht="15" customHeight="1" x14ac:dyDescent="0.25">
      <c r="A30673" s="216">
        <v>45650</v>
      </c>
      <c r="B30673" s="217" t="s">
        <v>298</v>
      </c>
      <c r="C30673" s="218">
        <v>0</v>
      </c>
    </row>
    <row r="30674" spans="1:3" ht="15" customHeight="1" x14ac:dyDescent="0.25">
      <c r="A30674" s="216">
        <v>45651</v>
      </c>
      <c r="B30674" s="217" t="s">
        <v>298</v>
      </c>
      <c r="C30674" s="218">
        <v>0</v>
      </c>
    </row>
    <row r="30675" spans="1:3" ht="15" customHeight="1" x14ac:dyDescent="0.25">
      <c r="A30675" s="216">
        <v>45652</v>
      </c>
      <c r="B30675" s="217" t="s">
        <v>298</v>
      </c>
      <c r="C30675" s="218">
        <v>0</v>
      </c>
    </row>
    <row r="30676" spans="1:3" ht="15" customHeight="1" x14ac:dyDescent="0.25">
      <c r="A30676" s="216">
        <v>45653</v>
      </c>
      <c r="B30676" s="217" t="s">
        <v>298</v>
      </c>
      <c r="C30676" s="218">
        <v>0</v>
      </c>
    </row>
    <row r="30677" spans="1:3" ht="15" customHeight="1" x14ac:dyDescent="0.25">
      <c r="A30677" s="216">
        <v>45656</v>
      </c>
      <c r="B30677" s="217" t="s">
        <v>298</v>
      </c>
      <c r="C30677" s="218">
        <v>0</v>
      </c>
    </row>
    <row r="30678" spans="1:3" ht="15" customHeight="1" x14ac:dyDescent="0.25">
      <c r="A30678" s="216">
        <v>45657</v>
      </c>
      <c r="B30678" s="217" t="s">
        <v>298</v>
      </c>
      <c r="C30678" s="218">
        <v>0</v>
      </c>
    </row>
    <row r="30679" spans="1:3" ht="15" customHeight="1" x14ac:dyDescent="0.25">
      <c r="A30679" s="216">
        <v>45659</v>
      </c>
      <c r="B30679" s="217" t="s">
        <v>298</v>
      </c>
      <c r="C30679" s="218">
        <v>0</v>
      </c>
    </row>
    <row r="30680" spans="1:3" ht="15" customHeight="1" x14ac:dyDescent="0.25">
      <c r="A30680" s="216">
        <v>45660</v>
      </c>
      <c r="B30680" s="217" t="s">
        <v>298</v>
      </c>
      <c r="C30680" s="218">
        <v>0</v>
      </c>
    </row>
    <row r="30681" spans="1:3" ht="15" customHeight="1" x14ac:dyDescent="0.25">
      <c r="A30681" s="216">
        <v>45663</v>
      </c>
      <c r="B30681" s="217" t="s">
        <v>298</v>
      </c>
      <c r="C30681" s="218">
        <v>0</v>
      </c>
    </row>
    <row r="30682" spans="1:3" ht="15" customHeight="1" x14ac:dyDescent="0.25">
      <c r="A30682" s="216">
        <v>45664</v>
      </c>
      <c r="B30682" s="217" t="s">
        <v>298</v>
      </c>
      <c r="C30682" s="218">
        <v>0</v>
      </c>
    </row>
    <row r="30683" spans="1:3" ht="15" customHeight="1" x14ac:dyDescent="0.25">
      <c r="A30683" s="216">
        <v>45665</v>
      </c>
      <c r="B30683" s="217" t="s">
        <v>298</v>
      </c>
      <c r="C30683" s="218">
        <v>0</v>
      </c>
    </row>
    <row r="30684" spans="1:3" ht="15" customHeight="1" x14ac:dyDescent="0.25">
      <c r="A30684" s="216">
        <v>45666</v>
      </c>
      <c r="B30684" s="217" t="s">
        <v>298</v>
      </c>
      <c r="C30684" s="218">
        <v>0</v>
      </c>
    </row>
    <row r="30685" spans="1:3" ht="15" customHeight="1" x14ac:dyDescent="0.25">
      <c r="A30685" s="216">
        <v>45667</v>
      </c>
      <c r="B30685" s="217" t="s">
        <v>298</v>
      </c>
      <c r="C30685" s="218">
        <v>0</v>
      </c>
    </row>
    <row r="30686" spans="1:3" ht="15" customHeight="1" x14ac:dyDescent="0.25">
      <c r="A30686" s="216">
        <v>45670</v>
      </c>
      <c r="B30686" s="217" t="s">
        <v>298</v>
      </c>
      <c r="C30686" s="218">
        <v>0</v>
      </c>
    </row>
    <row r="30687" spans="1:3" ht="15" customHeight="1" x14ac:dyDescent="0.25">
      <c r="A30687" s="216">
        <v>45671</v>
      </c>
      <c r="B30687" s="217" t="s">
        <v>298</v>
      </c>
      <c r="C30687" s="218">
        <v>0</v>
      </c>
    </row>
    <row r="30688" spans="1:3" ht="15" customHeight="1" x14ac:dyDescent="0.25">
      <c r="A30688" s="216">
        <v>45672</v>
      </c>
      <c r="B30688" s="217" t="s">
        <v>298</v>
      </c>
      <c r="C30688" s="218">
        <v>0</v>
      </c>
    </row>
    <row r="30689" spans="1:3" ht="15" customHeight="1" x14ac:dyDescent="0.25">
      <c r="A30689" s="216">
        <v>45673</v>
      </c>
      <c r="B30689" s="217" t="s">
        <v>298</v>
      </c>
      <c r="C30689" s="218">
        <v>0</v>
      </c>
    </row>
    <row r="30690" spans="1:3" ht="15" customHeight="1" x14ac:dyDescent="0.25">
      <c r="A30690" s="216">
        <v>45674</v>
      </c>
      <c r="B30690" s="217" t="s">
        <v>298</v>
      </c>
      <c r="C30690" s="218">
        <v>0</v>
      </c>
    </row>
    <row r="30691" spans="1:3" ht="15" customHeight="1" x14ac:dyDescent="0.25">
      <c r="A30691" s="216">
        <v>45678</v>
      </c>
      <c r="B30691" s="217" t="s">
        <v>298</v>
      </c>
      <c r="C30691" s="218">
        <v>0</v>
      </c>
    </row>
    <row r="30692" spans="1:3" ht="15" customHeight="1" x14ac:dyDescent="0.25">
      <c r="A30692" s="216">
        <v>45679</v>
      </c>
      <c r="B30692" s="217" t="s">
        <v>298</v>
      </c>
      <c r="C30692" s="218">
        <v>0</v>
      </c>
    </row>
    <row r="30693" spans="1:3" ht="15" customHeight="1" x14ac:dyDescent="0.25">
      <c r="A30693" s="216">
        <v>45680</v>
      </c>
      <c r="B30693" s="217" t="s">
        <v>298</v>
      </c>
      <c r="C30693" s="218">
        <v>0</v>
      </c>
    </row>
    <row r="30694" spans="1:3" ht="15" customHeight="1" x14ac:dyDescent="0.25">
      <c r="A30694" s="216">
        <v>45681</v>
      </c>
      <c r="B30694" s="217" t="s">
        <v>298</v>
      </c>
      <c r="C30694" s="218">
        <v>0</v>
      </c>
    </row>
    <row r="30695" spans="1:3" ht="15" customHeight="1" x14ac:dyDescent="0.25">
      <c r="A30695" s="216">
        <v>45684</v>
      </c>
      <c r="B30695" s="217" t="s">
        <v>298</v>
      </c>
      <c r="C30695" s="218">
        <v>0</v>
      </c>
    </row>
    <row r="30696" spans="1:3" ht="15" customHeight="1" x14ac:dyDescent="0.25">
      <c r="A30696" s="216">
        <v>45685</v>
      </c>
      <c r="B30696" s="217" t="s">
        <v>298</v>
      </c>
      <c r="C30696" s="218">
        <v>0</v>
      </c>
    </row>
    <row r="30697" spans="1:3" ht="15" customHeight="1" x14ac:dyDescent="0.25">
      <c r="A30697" s="216">
        <v>45686</v>
      </c>
      <c r="B30697" s="217" t="s">
        <v>298</v>
      </c>
      <c r="C30697" s="218">
        <v>0</v>
      </c>
    </row>
    <row r="30698" spans="1:3" ht="15" customHeight="1" x14ac:dyDescent="0.25">
      <c r="A30698" s="216">
        <v>45687</v>
      </c>
      <c r="B30698" s="217" t="s">
        <v>298</v>
      </c>
      <c r="C30698" s="218">
        <v>0</v>
      </c>
    </row>
    <row r="30699" spans="1:3" ht="15" customHeight="1" x14ac:dyDescent="0.25">
      <c r="A30699" s="216">
        <v>45688</v>
      </c>
      <c r="B30699" s="217" t="s">
        <v>298</v>
      </c>
      <c r="C30699" s="218">
        <v>0</v>
      </c>
    </row>
    <row r="30700" spans="1:3" ht="15" customHeight="1" x14ac:dyDescent="0.25">
      <c r="A30700" s="216">
        <v>45691</v>
      </c>
      <c r="B30700" s="217" t="s">
        <v>298</v>
      </c>
      <c r="C30700" s="218">
        <v>0</v>
      </c>
    </row>
    <row r="30701" spans="1:3" ht="15" customHeight="1" x14ac:dyDescent="0.25">
      <c r="A30701" s="216">
        <v>45692</v>
      </c>
      <c r="B30701" s="217" t="s">
        <v>298</v>
      </c>
      <c r="C30701" s="218">
        <v>0</v>
      </c>
    </row>
    <row r="30702" spans="1:3" ht="15" customHeight="1" x14ac:dyDescent="0.25">
      <c r="A30702" s="216">
        <v>45693</v>
      </c>
      <c r="B30702" s="217" t="s">
        <v>298</v>
      </c>
      <c r="C30702" s="218">
        <v>0</v>
      </c>
    </row>
    <row r="30703" spans="1:3" ht="15" customHeight="1" x14ac:dyDescent="0.25">
      <c r="A30703" s="216">
        <v>45694</v>
      </c>
      <c r="B30703" s="217" t="s">
        <v>298</v>
      </c>
      <c r="C30703" s="218">
        <v>0</v>
      </c>
    </row>
    <row r="30704" spans="1:3" ht="15" customHeight="1" x14ac:dyDescent="0.25">
      <c r="A30704" s="216">
        <v>45695</v>
      </c>
      <c r="B30704" s="217" t="s">
        <v>298</v>
      </c>
      <c r="C30704" s="218">
        <v>0</v>
      </c>
    </row>
    <row r="30705" spans="1:3" ht="15" customHeight="1" x14ac:dyDescent="0.25">
      <c r="A30705" s="216">
        <v>45698</v>
      </c>
      <c r="B30705" s="217" t="s">
        <v>298</v>
      </c>
      <c r="C30705" s="218">
        <v>0</v>
      </c>
    </row>
    <row r="30706" spans="1:3" ht="15" customHeight="1" x14ac:dyDescent="0.25">
      <c r="A30706" s="216">
        <v>45699</v>
      </c>
      <c r="B30706" s="217" t="s">
        <v>298</v>
      </c>
      <c r="C30706" s="218">
        <v>0</v>
      </c>
    </row>
    <row r="30707" spans="1:3" ht="15" customHeight="1" x14ac:dyDescent="0.25">
      <c r="A30707" s="216">
        <v>45700</v>
      </c>
      <c r="B30707" s="217" t="s">
        <v>298</v>
      </c>
      <c r="C30707" s="218">
        <v>0</v>
      </c>
    </row>
    <row r="30708" spans="1:3" ht="15" customHeight="1" x14ac:dyDescent="0.25">
      <c r="A30708" s="216">
        <v>45701</v>
      </c>
      <c r="B30708" s="217" t="s">
        <v>298</v>
      </c>
      <c r="C30708" s="218">
        <v>0</v>
      </c>
    </row>
    <row r="30709" spans="1:3" ht="15" customHeight="1" x14ac:dyDescent="0.25">
      <c r="A30709" s="216">
        <v>45702</v>
      </c>
      <c r="B30709" s="217" t="s">
        <v>298</v>
      </c>
      <c r="C30709" s="218">
        <v>0</v>
      </c>
    </row>
    <row r="30710" spans="1:3" ht="15" customHeight="1" x14ac:dyDescent="0.25">
      <c r="A30710" s="216">
        <v>45706</v>
      </c>
      <c r="B30710" s="217" t="s">
        <v>298</v>
      </c>
      <c r="C30710" s="218">
        <v>0</v>
      </c>
    </row>
    <row r="30711" spans="1:3" ht="15" customHeight="1" x14ac:dyDescent="0.25">
      <c r="A30711" s="216">
        <v>45707</v>
      </c>
      <c r="B30711" s="217" t="s">
        <v>298</v>
      </c>
      <c r="C30711" s="218">
        <v>0</v>
      </c>
    </row>
    <row r="30712" spans="1:3" ht="15" customHeight="1" x14ac:dyDescent="0.25">
      <c r="A30712" s="216">
        <v>45708</v>
      </c>
      <c r="B30712" s="217" t="s">
        <v>298</v>
      </c>
      <c r="C30712" s="218">
        <v>0</v>
      </c>
    </row>
    <row r="30713" spans="1:3" ht="15" customHeight="1" x14ac:dyDescent="0.25">
      <c r="A30713" s="216">
        <v>45709</v>
      </c>
      <c r="B30713" s="217" t="s">
        <v>298</v>
      </c>
      <c r="C30713" s="218">
        <v>0</v>
      </c>
    </row>
    <row r="30714" spans="1:3" ht="15" customHeight="1" x14ac:dyDescent="0.25">
      <c r="A30714" s="216">
        <v>45712</v>
      </c>
      <c r="B30714" s="217" t="s">
        <v>298</v>
      </c>
      <c r="C30714" s="218">
        <v>0</v>
      </c>
    </row>
    <row r="30715" spans="1:3" ht="15" customHeight="1" x14ac:dyDescent="0.25">
      <c r="A30715" s="216">
        <v>45713</v>
      </c>
      <c r="B30715" s="217" t="s">
        <v>298</v>
      </c>
      <c r="C30715" s="218">
        <v>0</v>
      </c>
    </row>
    <row r="30716" spans="1:3" ht="15" customHeight="1" x14ac:dyDescent="0.25">
      <c r="A30716" s="216">
        <v>45714</v>
      </c>
      <c r="B30716" s="217" t="s">
        <v>298</v>
      </c>
      <c r="C30716" s="218">
        <v>0</v>
      </c>
    </row>
    <row r="30717" spans="1:3" ht="15" customHeight="1" x14ac:dyDescent="0.25">
      <c r="A30717" s="216">
        <v>45715</v>
      </c>
      <c r="B30717" s="217" t="s">
        <v>298</v>
      </c>
      <c r="C30717" s="218">
        <v>0</v>
      </c>
    </row>
    <row r="30718" spans="1:3" ht="15" customHeight="1" x14ac:dyDescent="0.25">
      <c r="A30718" s="216">
        <v>45716</v>
      </c>
      <c r="B30718" s="217" t="s">
        <v>298</v>
      </c>
      <c r="C30718" s="218">
        <v>0</v>
      </c>
    </row>
    <row r="30719" spans="1:3" ht="15" customHeight="1" x14ac:dyDescent="0.25">
      <c r="A30719" s="216">
        <v>45719</v>
      </c>
      <c r="B30719" s="217" t="s">
        <v>298</v>
      </c>
      <c r="C30719" s="218">
        <v>0</v>
      </c>
    </row>
    <row r="30720" spans="1:3" ht="15" customHeight="1" x14ac:dyDescent="0.25">
      <c r="A30720" s="216">
        <v>45720</v>
      </c>
      <c r="B30720" s="217" t="s">
        <v>298</v>
      </c>
      <c r="C30720" s="218">
        <v>0</v>
      </c>
    </row>
    <row r="30721" spans="1:3" ht="15" customHeight="1" x14ac:dyDescent="0.25">
      <c r="A30721" s="216">
        <v>45721</v>
      </c>
      <c r="B30721" s="217" t="s">
        <v>298</v>
      </c>
      <c r="C30721" s="218">
        <v>0</v>
      </c>
    </row>
    <row r="30722" spans="1:3" ht="15" customHeight="1" x14ac:dyDescent="0.25">
      <c r="A30722" s="216">
        <v>45722</v>
      </c>
      <c r="B30722" s="217" t="s">
        <v>298</v>
      </c>
      <c r="C30722" s="218">
        <v>0</v>
      </c>
    </row>
    <row r="30723" spans="1:3" ht="15" customHeight="1" x14ac:dyDescent="0.25">
      <c r="A30723" s="216">
        <v>45723</v>
      </c>
      <c r="B30723" s="217" t="s">
        <v>298</v>
      </c>
      <c r="C30723" s="218">
        <v>0</v>
      </c>
    </row>
    <row r="30724" spans="1:3" ht="15" customHeight="1" x14ac:dyDescent="0.25">
      <c r="A30724" s="216">
        <v>45726</v>
      </c>
      <c r="B30724" s="217" t="s">
        <v>298</v>
      </c>
      <c r="C30724" s="218">
        <v>0</v>
      </c>
    </row>
    <row r="30725" spans="1:3" ht="15" customHeight="1" x14ac:dyDescent="0.25">
      <c r="A30725" s="216">
        <v>45727</v>
      </c>
      <c r="B30725" s="217" t="s">
        <v>298</v>
      </c>
      <c r="C30725" s="218">
        <v>0</v>
      </c>
    </row>
    <row r="30726" spans="1:3" ht="15" customHeight="1" x14ac:dyDescent="0.25">
      <c r="A30726" s="216">
        <v>45728</v>
      </c>
      <c r="B30726" s="217" t="s">
        <v>298</v>
      </c>
      <c r="C30726" s="218">
        <v>0</v>
      </c>
    </row>
    <row r="30727" spans="1:3" ht="15" customHeight="1" x14ac:dyDescent="0.25">
      <c r="A30727" s="216">
        <v>45729</v>
      </c>
      <c r="B30727" s="217" t="s">
        <v>298</v>
      </c>
      <c r="C30727" s="218">
        <v>0</v>
      </c>
    </row>
    <row r="30728" spans="1:3" ht="15" customHeight="1" x14ac:dyDescent="0.25">
      <c r="A30728" s="216">
        <v>45730</v>
      </c>
      <c r="B30728" s="217" t="s">
        <v>298</v>
      </c>
      <c r="C30728" s="218">
        <v>0</v>
      </c>
    </row>
    <row r="30729" spans="1:3" ht="15" customHeight="1" x14ac:dyDescent="0.25">
      <c r="A30729" s="216">
        <v>45733</v>
      </c>
      <c r="B30729" s="217" t="s">
        <v>298</v>
      </c>
      <c r="C30729" s="218">
        <v>0</v>
      </c>
    </row>
    <row r="30730" spans="1:3" ht="15" customHeight="1" x14ac:dyDescent="0.25">
      <c r="A30730" s="216">
        <v>45734</v>
      </c>
      <c r="B30730" s="217" t="s">
        <v>298</v>
      </c>
      <c r="C30730" s="218">
        <v>0</v>
      </c>
    </row>
    <row r="30731" spans="1:3" ht="15" customHeight="1" x14ac:dyDescent="0.25">
      <c r="A30731" s="216">
        <v>45735</v>
      </c>
      <c r="B30731" s="217" t="s">
        <v>298</v>
      </c>
      <c r="C30731" s="218">
        <v>0</v>
      </c>
    </row>
    <row r="30732" spans="1:3" ht="15" customHeight="1" x14ac:dyDescent="0.25">
      <c r="A30732" s="216">
        <v>45736</v>
      </c>
      <c r="B30732" s="217" t="s">
        <v>298</v>
      </c>
      <c r="C30732" s="218">
        <v>0</v>
      </c>
    </row>
    <row r="30733" spans="1:3" ht="15" customHeight="1" x14ac:dyDescent="0.25">
      <c r="A30733" s="216">
        <v>45737</v>
      </c>
      <c r="B30733" s="217" t="s">
        <v>298</v>
      </c>
      <c r="C30733" s="218">
        <v>0</v>
      </c>
    </row>
    <row r="30734" spans="1:3" ht="15" customHeight="1" x14ac:dyDescent="0.25">
      <c r="A30734" s="216">
        <v>45740</v>
      </c>
      <c r="B30734" s="217" t="s">
        <v>298</v>
      </c>
      <c r="C30734" s="218">
        <v>0</v>
      </c>
    </row>
    <row r="30735" spans="1:3" ht="15" customHeight="1" x14ac:dyDescent="0.25">
      <c r="A30735" s="216">
        <v>45741</v>
      </c>
      <c r="B30735" s="217" t="s">
        <v>298</v>
      </c>
      <c r="C30735" s="218">
        <v>0</v>
      </c>
    </row>
    <row r="30736" spans="1:3" ht="15" customHeight="1" x14ac:dyDescent="0.25">
      <c r="A30736" s="216">
        <v>45742</v>
      </c>
      <c r="B30736" s="217" t="s">
        <v>298</v>
      </c>
      <c r="C30736" s="218">
        <v>0</v>
      </c>
    </row>
    <row r="30737" spans="1:3" ht="15" customHeight="1" x14ac:dyDescent="0.25">
      <c r="A30737" s="216">
        <v>45743</v>
      </c>
      <c r="B30737" s="217" t="s">
        <v>298</v>
      </c>
      <c r="C30737" s="218">
        <v>0</v>
      </c>
    </row>
    <row r="30738" spans="1:3" ht="15" customHeight="1" x14ac:dyDescent="0.25">
      <c r="A30738" s="216">
        <v>45744</v>
      </c>
      <c r="B30738" s="217" t="s">
        <v>298</v>
      </c>
      <c r="C30738" s="218">
        <v>0</v>
      </c>
    </row>
    <row r="30739" spans="1:3" ht="15" customHeight="1" x14ac:dyDescent="0.25">
      <c r="A30739" s="216">
        <v>45747</v>
      </c>
      <c r="B30739" s="217" t="s">
        <v>298</v>
      </c>
      <c r="C30739" s="218">
        <v>0</v>
      </c>
    </row>
    <row r="30740" spans="1:3" ht="15" customHeight="1" x14ac:dyDescent="0.25">
      <c r="A30740" s="216">
        <v>45748</v>
      </c>
      <c r="B30740" s="217" t="s">
        <v>298</v>
      </c>
      <c r="C30740" s="218">
        <v>0</v>
      </c>
    </row>
    <row r="30741" spans="1:3" ht="15" customHeight="1" x14ac:dyDescent="0.25">
      <c r="A30741" s="216">
        <v>45749</v>
      </c>
      <c r="B30741" s="217" t="s">
        <v>298</v>
      </c>
      <c r="C30741" s="218">
        <v>0</v>
      </c>
    </row>
    <row r="30742" spans="1:3" ht="15" customHeight="1" x14ac:dyDescent="0.25">
      <c r="A30742" s="216">
        <v>45750</v>
      </c>
      <c r="B30742" s="217" t="s">
        <v>298</v>
      </c>
      <c r="C30742" s="218">
        <v>0</v>
      </c>
    </row>
    <row r="30743" spans="1:3" ht="15" customHeight="1" x14ac:dyDescent="0.25">
      <c r="A30743" s="216">
        <v>45751</v>
      </c>
      <c r="B30743" s="217" t="s">
        <v>298</v>
      </c>
      <c r="C30743" s="218">
        <v>0</v>
      </c>
    </row>
    <row r="30744" spans="1:3" ht="15" customHeight="1" x14ac:dyDescent="0.25">
      <c r="A30744" s="216">
        <v>45754</v>
      </c>
      <c r="B30744" s="217" t="s">
        <v>298</v>
      </c>
      <c r="C30744" s="218">
        <v>0</v>
      </c>
    </row>
    <row r="30745" spans="1:3" ht="15" customHeight="1" x14ac:dyDescent="0.25">
      <c r="A30745" s="216">
        <v>45755</v>
      </c>
      <c r="B30745" s="217" t="s">
        <v>298</v>
      </c>
      <c r="C30745" s="218">
        <v>0</v>
      </c>
    </row>
    <row r="30746" spans="1:3" ht="15" customHeight="1" x14ac:dyDescent="0.25">
      <c r="A30746" s="216">
        <v>45756</v>
      </c>
      <c r="B30746" s="217" t="s">
        <v>298</v>
      </c>
      <c r="C30746" s="218">
        <v>0</v>
      </c>
    </row>
    <row r="30747" spans="1:3" ht="15" customHeight="1" x14ac:dyDescent="0.25">
      <c r="A30747" s="216">
        <v>45757</v>
      </c>
      <c r="B30747" s="217" t="s">
        <v>298</v>
      </c>
      <c r="C30747" s="218">
        <v>0</v>
      </c>
    </row>
    <row r="30748" spans="1:3" ht="15" customHeight="1" x14ac:dyDescent="0.25">
      <c r="A30748" s="216">
        <v>45758</v>
      </c>
      <c r="B30748" s="217" t="s">
        <v>298</v>
      </c>
      <c r="C30748" s="218">
        <v>0</v>
      </c>
    </row>
    <row r="30749" spans="1:3" ht="15" customHeight="1" x14ac:dyDescent="0.25">
      <c r="A30749" s="216">
        <v>45761</v>
      </c>
      <c r="B30749" s="217" t="s">
        <v>298</v>
      </c>
      <c r="C30749" s="218">
        <v>0</v>
      </c>
    </row>
    <row r="30750" spans="1:3" ht="15" customHeight="1" x14ac:dyDescent="0.25">
      <c r="A30750" s="216">
        <v>45762</v>
      </c>
      <c r="B30750" s="217" t="s">
        <v>298</v>
      </c>
      <c r="C30750" s="218">
        <v>0</v>
      </c>
    </row>
    <row r="30751" spans="1:3" ht="15" customHeight="1" x14ac:dyDescent="0.25">
      <c r="A30751" s="216">
        <v>45763</v>
      </c>
      <c r="B30751" s="217" t="s">
        <v>298</v>
      </c>
      <c r="C30751" s="218">
        <v>0</v>
      </c>
    </row>
    <row r="30752" spans="1:3" ht="15" customHeight="1" x14ac:dyDescent="0.25">
      <c r="A30752" s="216">
        <v>45764</v>
      </c>
      <c r="B30752" s="217" t="s">
        <v>298</v>
      </c>
      <c r="C30752" s="218">
        <v>0</v>
      </c>
    </row>
    <row r="30753" spans="1:3" ht="15" customHeight="1" x14ac:dyDescent="0.25">
      <c r="A30753" s="216">
        <v>45768</v>
      </c>
      <c r="B30753" s="217" t="s">
        <v>298</v>
      </c>
      <c r="C30753" s="218">
        <v>0</v>
      </c>
    </row>
    <row r="30754" spans="1:3" ht="15" customHeight="1" x14ac:dyDescent="0.25">
      <c r="A30754" s="216">
        <v>45769</v>
      </c>
      <c r="B30754" s="217" t="s">
        <v>298</v>
      </c>
      <c r="C30754" s="218">
        <v>0</v>
      </c>
    </row>
    <row r="30755" spans="1:3" ht="15" customHeight="1" x14ac:dyDescent="0.25">
      <c r="A30755" s="216">
        <v>45770</v>
      </c>
      <c r="B30755" s="217" t="s">
        <v>298</v>
      </c>
      <c r="C30755" s="218">
        <v>0</v>
      </c>
    </row>
    <row r="30756" spans="1:3" ht="15" customHeight="1" x14ac:dyDescent="0.25">
      <c r="A30756" s="216">
        <v>45771</v>
      </c>
      <c r="B30756" s="217" t="s">
        <v>298</v>
      </c>
      <c r="C30756" s="218">
        <v>0</v>
      </c>
    </row>
    <row r="30757" spans="1:3" ht="15" customHeight="1" x14ac:dyDescent="0.25">
      <c r="A30757" s="216">
        <v>45772</v>
      </c>
      <c r="B30757" s="217" t="s">
        <v>298</v>
      </c>
      <c r="C30757" s="218">
        <v>0</v>
      </c>
    </row>
    <row r="30758" spans="1:3" ht="15" customHeight="1" x14ac:dyDescent="0.25">
      <c r="A30758" s="216">
        <v>45775</v>
      </c>
      <c r="B30758" s="217" t="s">
        <v>298</v>
      </c>
      <c r="C30758" s="218">
        <v>0</v>
      </c>
    </row>
    <row r="30759" spans="1:3" ht="15" customHeight="1" x14ac:dyDescent="0.25">
      <c r="A30759" s="216">
        <v>45776</v>
      </c>
      <c r="B30759" s="217" t="s">
        <v>298</v>
      </c>
      <c r="C30759" s="218">
        <v>0</v>
      </c>
    </row>
    <row r="30760" spans="1:3" ht="15" customHeight="1" x14ac:dyDescent="0.25">
      <c r="A30760" s="216">
        <v>45777</v>
      </c>
      <c r="B30760" s="217" t="s">
        <v>298</v>
      </c>
      <c r="C30760" s="218">
        <v>0</v>
      </c>
    </row>
    <row r="30761" spans="1:3" ht="15" customHeight="1" x14ac:dyDescent="0.25">
      <c r="A30761" s="216">
        <v>45778</v>
      </c>
      <c r="B30761" s="217" t="s">
        <v>298</v>
      </c>
      <c r="C30761" s="218">
        <v>0</v>
      </c>
    </row>
    <row r="30762" spans="1:3" ht="15" customHeight="1" x14ac:dyDescent="0.25">
      <c r="A30762" s="216">
        <v>45779</v>
      </c>
      <c r="B30762" s="217" t="s">
        <v>298</v>
      </c>
      <c r="C30762" s="218">
        <v>0</v>
      </c>
    </row>
    <row r="30763" spans="1:3" ht="15" customHeight="1" x14ac:dyDescent="0.25">
      <c r="A30763" s="216">
        <v>45782</v>
      </c>
      <c r="B30763" s="217" t="s">
        <v>298</v>
      </c>
      <c r="C30763" s="218">
        <v>0</v>
      </c>
    </row>
    <row r="30764" spans="1:3" ht="15" customHeight="1" x14ac:dyDescent="0.25">
      <c r="A30764" s="216">
        <v>45783</v>
      </c>
      <c r="B30764" s="217" t="s">
        <v>298</v>
      </c>
      <c r="C30764" s="218">
        <v>0</v>
      </c>
    </row>
    <row r="30765" spans="1:3" ht="15" customHeight="1" x14ac:dyDescent="0.25">
      <c r="A30765" s="216">
        <v>45784</v>
      </c>
      <c r="B30765" s="217" t="s">
        <v>298</v>
      </c>
      <c r="C30765" s="218">
        <v>0</v>
      </c>
    </row>
    <row r="30766" spans="1:3" ht="15" customHeight="1" x14ac:dyDescent="0.25">
      <c r="A30766" s="216">
        <v>45785</v>
      </c>
      <c r="B30766" s="217" t="s">
        <v>298</v>
      </c>
      <c r="C30766" s="218">
        <v>0</v>
      </c>
    </row>
    <row r="30767" spans="1:3" ht="15" customHeight="1" x14ac:dyDescent="0.25">
      <c r="A30767" s="216">
        <v>45786</v>
      </c>
      <c r="B30767" s="217" t="s">
        <v>298</v>
      </c>
      <c r="C30767" s="218">
        <v>0</v>
      </c>
    </row>
    <row r="30768" spans="1:3" ht="15" customHeight="1" x14ac:dyDescent="0.25">
      <c r="A30768" s="216">
        <v>45789</v>
      </c>
      <c r="B30768" s="217" t="s">
        <v>298</v>
      </c>
      <c r="C30768" s="218">
        <v>0</v>
      </c>
    </row>
    <row r="30769" spans="1:3" ht="15" customHeight="1" x14ac:dyDescent="0.25">
      <c r="A30769" s="216">
        <v>45790</v>
      </c>
      <c r="B30769" s="217" t="s">
        <v>298</v>
      </c>
      <c r="C30769" s="218">
        <v>0</v>
      </c>
    </row>
    <row r="30770" spans="1:3" ht="15" customHeight="1" x14ac:dyDescent="0.25">
      <c r="A30770" s="216">
        <v>45791</v>
      </c>
      <c r="B30770" s="217" t="s">
        <v>298</v>
      </c>
      <c r="C30770" s="218">
        <v>0</v>
      </c>
    </row>
    <row r="30771" spans="1:3" ht="15" customHeight="1" x14ac:dyDescent="0.25">
      <c r="A30771" s="216">
        <v>45792</v>
      </c>
      <c r="B30771" s="217" t="s">
        <v>298</v>
      </c>
      <c r="C30771" s="218">
        <v>0</v>
      </c>
    </row>
    <row r="30772" spans="1:3" ht="15" customHeight="1" x14ac:dyDescent="0.25">
      <c r="A30772" s="216">
        <v>45793</v>
      </c>
      <c r="B30772" s="217" t="s">
        <v>298</v>
      </c>
      <c r="C30772" s="218">
        <v>0</v>
      </c>
    </row>
    <row r="30773" spans="1:3" ht="15" customHeight="1" x14ac:dyDescent="0.25">
      <c r="A30773" s="216">
        <v>45796</v>
      </c>
      <c r="B30773" s="217" t="s">
        <v>298</v>
      </c>
      <c r="C30773" s="218">
        <v>0</v>
      </c>
    </row>
    <row r="30774" spans="1:3" ht="15" customHeight="1" x14ac:dyDescent="0.25">
      <c r="A30774" s="216">
        <v>45797</v>
      </c>
      <c r="B30774" s="217" t="s">
        <v>298</v>
      </c>
      <c r="C30774" s="218">
        <v>0</v>
      </c>
    </row>
    <row r="30775" spans="1:3" ht="15" customHeight="1" x14ac:dyDescent="0.25">
      <c r="A30775" s="216">
        <v>45798</v>
      </c>
      <c r="B30775" s="217" t="s">
        <v>298</v>
      </c>
      <c r="C30775" s="218">
        <v>0</v>
      </c>
    </row>
    <row r="30776" spans="1:3" ht="15" customHeight="1" x14ac:dyDescent="0.25">
      <c r="A30776" s="216">
        <v>45799</v>
      </c>
      <c r="B30776" s="217" t="s">
        <v>298</v>
      </c>
      <c r="C30776" s="218">
        <v>0</v>
      </c>
    </row>
    <row r="30777" spans="1:3" ht="15" customHeight="1" x14ac:dyDescent="0.25">
      <c r="A30777" s="216">
        <v>45800</v>
      </c>
      <c r="B30777" s="217" t="s">
        <v>298</v>
      </c>
      <c r="C30777" s="218">
        <v>0</v>
      </c>
    </row>
    <row r="30778" spans="1:3" ht="15" customHeight="1" x14ac:dyDescent="0.25">
      <c r="A30778" s="216">
        <v>45804</v>
      </c>
      <c r="B30778" s="217" t="s">
        <v>298</v>
      </c>
      <c r="C30778" s="218">
        <v>0</v>
      </c>
    </row>
    <row r="30779" spans="1:3" ht="15" customHeight="1" x14ac:dyDescent="0.25">
      <c r="A30779" s="216">
        <v>45805</v>
      </c>
      <c r="B30779" s="217" t="s">
        <v>298</v>
      </c>
      <c r="C30779" s="218">
        <v>0</v>
      </c>
    </row>
    <row r="30780" spans="1:3" ht="15" customHeight="1" x14ac:dyDescent="0.25">
      <c r="A30780" s="216">
        <v>45806</v>
      </c>
      <c r="B30780" s="217" t="s">
        <v>298</v>
      </c>
      <c r="C30780" s="218">
        <v>0</v>
      </c>
    </row>
    <row r="30781" spans="1:3" ht="15" customHeight="1" x14ac:dyDescent="0.25">
      <c r="A30781" s="216">
        <v>45807</v>
      </c>
      <c r="B30781" s="217" t="s">
        <v>298</v>
      </c>
      <c r="C30781" s="218">
        <v>0</v>
      </c>
    </row>
    <row r="30782" spans="1:3" ht="15" customHeight="1" x14ac:dyDescent="0.25">
      <c r="A30782" s="216">
        <v>45810</v>
      </c>
      <c r="B30782" s="217" t="s">
        <v>298</v>
      </c>
      <c r="C30782" s="218">
        <v>0</v>
      </c>
    </row>
    <row r="30783" spans="1:3" ht="15" customHeight="1" x14ac:dyDescent="0.25">
      <c r="A30783" s="216">
        <v>45811</v>
      </c>
      <c r="B30783" s="217" t="s">
        <v>298</v>
      </c>
      <c r="C30783" s="218">
        <v>0</v>
      </c>
    </row>
    <row r="30784" spans="1:3" ht="15" customHeight="1" x14ac:dyDescent="0.25">
      <c r="A30784" s="216">
        <v>45812</v>
      </c>
      <c r="B30784" s="217" t="s">
        <v>298</v>
      </c>
      <c r="C30784" s="218">
        <v>0</v>
      </c>
    </row>
    <row r="30785" spans="1:3" ht="15" customHeight="1" x14ac:dyDescent="0.25">
      <c r="A30785" s="216">
        <v>45813</v>
      </c>
      <c r="B30785" s="217" t="s">
        <v>298</v>
      </c>
      <c r="C30785" s="218">
        <v>0</v>
      </c>
    </row>
    <row r="30786" spans="1:3" ht="15" customHeight="1" x14ac:dyDescent="0.25">
      <c r="A30786" s="216">
        <v>45814</v>
      </c>
      <c r="B30786" s="217" t="s">
        <v>298</v>
      </c>
      <c r="C30786" s="218">
        <v>0</v>
      </c>
    </row>
    <row r="30787" spans="1:3" ht="15" customHeight="1" x14ac:dyDescent="0.25">
      <c r="A30787" s="216">
        <v>45817</v>
      </c>
      <c r="B30787" s="217" t="s">
        <v>298</v>
      </c>
      <c r="C30787" s="218">
        <v>0</v>
      </c>
    </row>
    <row r="30788" spans="1:3" ht="15" customHeight="1" x14ac:dyDescent="0.25">
      <c r="A30788" s="216">
        <v>45818</v>
      </c>
      <c r="B30788" s="217" t="s">
        <v>298</v>
      </c>
      <c r="C30788" s="218">
        <v>0</v>
      </c>
    </row>
    <row r="30789" spans="1:3" ht="15" customHeight="1" x14ac:dyDescent="0.25">
      <c r="A30789" s="216">
        <v>45819</v>
      </c>
      <c r="B30789" s="217" t="s">
        <v>298</v>
      </c>
      <c r="C30789" s="218">
        <v>0</v>
      </c>
    </row>
    <row r="30790" spans="1:3" ht="15" customHeight="1" x14ac:dyDescent="0.25">
      <c r="A30790" s="216">
        <v>45820</v>
      </c>
      <c r="B30790" s="217" t="s">
        <v>298</v>
      </c>
      <c r="C30790" s="218">
        <v>0</v>
      </c>
    </row>
    <row r="30791" spans="1:3" ht="15" customHeight="1" x14ac:dyDescent="0.25">
      <c r="A30791" s="216">
        <v>45821</v>
      </c>
      <c r="B30791" s="217" t="s">
        <v>298</v>
      </c>
      <c r="C30791" s="218">
        <v>0</v>
      </c>
    </row>
    <row r="30792" spans="1:3" ht="15" customHeight="1" x14ac:dyDescent="0.25">
      <c r="A30792" s="216">
        <v>45824</v>
      </c>
      <c r="B30792" s="217" t="s">
        <v>298</v>
      </c>
      <c r="C30792" s="218">
        <v>0</v>
      </c>
    </row>
    <row r="30793" spans="1:3" ht="15" customHeight="1" x14ac:dyDescent="0.25">
      <c r="A30793" s="216">
        <v>45825</v>
      </c>
      <c r="B30793" s="217" t="s">
        <v>298</v>
      </c>
      <c r="C30793" s="218">
        <v>0</v>
      </c>
    </row>
    <row r="30794" spans="1:3" ht="15" customHeight="1" x14ac:dyDescent="0.25">
      <c r="A30794" s="216">
        <v>45826</v>
      </c>
      <c r="B30794" s="217" t="s">
        <v>298</v>
      </c>
      <c r="C30794" s="218">
        <v>0</v>
      </c>
    </row>
    <row r="30795" spans="1:3" ht="15" customHeight="1" x14ac:dyDescent="0.25">
      <c r="A30795" s="216">
        <v>45828</v>
      </c>
      <c r="B30795" s="217" t="s">
        <v>298</v>
      </c>
      <c r="C30795" s="218">
        <v>0</v>
      </c>
    </row>
    <row r="30796" spans="1:3" ht="15" customHeight="1" x14ac:dyDescent="0.25">
      <c r="A30796" s="216">
        <v>45831</v>
      </c>
      <c r="B30796" s="217" t="s">
        <v>298</v>
      </c>
      <c r="C30796" s="218">
        <v>0</v>
      </c>
    </row>
    <row r="30797" spans="1:3" ht="15" customHeight="1" x14ac:dyDescent="0.25">
      <c r="A30797" s="216">
        <v>45832</v>
      </c>
      <c r="B30797" s="217" t="s">
        <v>298</v>
      </c>
      <c r="C30797" s="218">
        <v>0</v>
      </c>
    </row>
    <row r="30798" spans="1:3" ht="15" customHeight="1" x14ac:dyDescent="0.25">
      <c r="A30798" s="216">
        <v>45833</v>
      </c>
      <c r="B30798" s="217" t="s">
        <v>298</v>
      </c>
      <c r="C30798" s="218">
        <v>0</v>
      </c>
    </row>
    <row r="30799" spans="1:3" ht="15" customHeight="1" x14ac:dyDescent="0.25">
      <c r="A30799" s="216">
        <v>45834</v>
      </c>
      <c r="B30799" s="217" t="s">
        <v>298</v>
      </c>
      <c r="C30799" s="218">
        <v>0</v>
      </c>
    </row>
    <row r="30800" spans="1:3" ht="15" customHeight="1" x14ac:dyDescent="0.25">
      <c r="A30800" s="216">
        <v>45835</v>
      </c>
      <c r="B30800" s="217" t="s">
        <v>298</v>
      </c>
      <c r="C30800" s="218">
        <v>0</v>
      </c>
    </row>
    <row r="30801" spans="1:3" ht="15" customHeight="1" x14ac:dyDescent="0.25">
      <c r="A30801" s="216">
        <v>45838</v>
      </c>
      <c r="B30801" s="217" t="s">
        <v>298</v>
      </c>
      <c r="C30801" s="218">
        <v>0</v>
      </c>
    </row>
    <row r="30802" spans="1:3" ht="15" customHeight="1" x14ac:dyDescent="0.25">
      <c r="A30802" s="216">
        <v>45839</v>
      </c>
      <c r="B30802" s="217" t="s">
        <v>298</v>
      </c>
      <c r="C30802" s="218">
        <v>0</v>
      </c>
    </row>
    <row r="30803" spans="1:3" ht="15" customHeight="1" x14ac:dyDescent="0.25">
      <c r="A30803" s="216">
        <v>45840</v>
      </c>
      <c r="B30803" s="217" t="s">
        <v>298</v>
      </c>
      <c r="C30803" s="218">
        <v>0</v>
      </c>
    </row>
    <row r="30804" spans="1:3" ht="15" customHeight="1" x14ac:dyDescent="0.25">
      <c r="A30804" s="216">
        <v>45841</v>
      </c>
      <c r="B30804" s="217" t="s">
        <v>298</v>
      </c>
      <c r="C30804" s="218">
        <v>0</v>
      </c>
    </row>
    <row r="30805" spans="1:3" ht="15" customHeight="1" x14ac:dyDescent="0.25">
      <c r="A30805" s="216">
        <v>45845</v>
      </c>
      <c r="B30805" s="217" t="s">
        <v>298</v>
      </c>
      <c r="C30805" s="218">
        <v>0</v>
      </c>
    </row>
    <row r="30806" spans="1:3" ht="15" customHeight="1" x14ac:dyDescent="0.25">
      <c r="A30806" s="216">
        <v>45846</v>
      </c>
      <c r="B30806" s="217" t="s">
        <v>298</v>
      </c>
      <c r="C30806" s="218">
        <v>0</v>
      </c>
    </row>
    <row r="30807" spans="1:3" ht="15" customHeight="1" x14ac:dyDescent="0.25">
      <c r="A30807" s="216">
        <v>45847</v>
      </c>
      <c r="B30807" s="217" t="s">
        <v>298</v>
      </c>
      <c r="C30807" s="218">
        <v>0</v>
      </c>
    </row>
    <row r="30808" spans="1:3" ht="15" customHeight="1" x14ac:dyDescent="0.25">
      <c r="A30808" s="216">
        <v>45848</v>
      </c>
      <c r="B30808" s="217" t="s">
        <v>298</v>
      </c>
      <c r="C30808" s="218">
        <v>0</v>
      </c>
    </row>
    <row r="30809" spans="1:3" ht="15" customHeight="1" x14ac:dyDescent="0.25">
      <c r="A30809" s="216">
        <v>45849</v>
      </c>
      <c r="B30809" s="217" t="s">
        <v>298</v>
      </c>
      <c r="C30809" s="218">
        <v>0</v>
      </c>
    </row>
    <row r="30810" spans="1:3" ht="15" customHeight="1" x14ac:dyDescent="0.25">
      <c r="A30810" s="216">
        <v>45852</v>
      </c>
      <c r="B30810" s="217" t="s">
        <v>298</v>
      </c>
      <c r="C30810" s="218">
        <v>0</v>
      </c>
    </row>
    <row r="30811" spans="1:3" ht="15" customHeight="1" x14ac:dyDescent="0.25">
      <c r="A30811" s="216">
        <v>45853</v>
      </c>
      <c r="B30811" s="217" t="s">
        <v>298</v>
      </c>
      <c r="C30811" s="218">
        <v>0</v>
      </c>
    </row>
    <row r="30812" spans="1:3" ht="15" customHeight="1" x14ac:dyDescent="0.25">
      <c r="A30812" s="216">
        <v>45854</v>
      </c>
      <c r="B30812" s="217" t="s">
        <v>298</v>
      </c>
      <c r="C30812" s="218">
        <v>0</v>
      </c>
    </row>
    <row r="30813" spans="1:3" ht="15" customHeight="1" x14ac:dyDescent="0.25">
      <c r="A30813" s="216">
        <v>45855</v>
      </c>
      <c r="B30813" s="217" t="s">
        <v>298</v>
      </c>
      <c r="C30813" s="218">
        <v>0</v>
      </c>
    </row>
    <row r="30814" spans="1:3" ht="15" customHeight="1" x14ac:dyDescent="0.25">
      <c r="A30814" s="216">
        <v>45856</v>
      </c>
      <c r="B30814" s="217" t="s">
        <v>298</v>
      </c>
      <c r="C30814" s="218">
        <v>0</v>
      </c>
    </row>
    <row r="30815" spans="1:3" ht="15" customHeight="1" x14ac:dyDescent="0.25">
      <c r="A30815" s="216">
        <v>45859</v>
      </c>
      <c r="B30815" s="217" t="s">
        <v>298</v>
      </c>
      <c r="C30815" s="218">
        <v>0</v>
      </c>
    </row>
    <row r="30816" spans="1:3" ht="15" customHeight="1" x14ac:dyDescent="0.25">
      <c r="A30816" s="216">
        <v>45860</v>
      </c>
      <c r="B30816" s="217" t="s">
        <v>298</v>
      </c>
      <c r="C30816" s="218">
        <v>0</v>
      </c>
    </row>
    <row r="30817" spans="1:3" ht="15" customHeight="1" x14ac:dyDescent="0.25">
      <c r="A30817" s="216">
        <v>45861</v>
      </c>
      <c r="B30817" s="217" t="s">
        <v>298</v>
      </c>
      <c r="C30817" s="218">
        <v>0</v>
      </c>
    </row>
    <row r="30818" spans="1:3" ht="15" customHeight="1" x14ac:dyDescent="0.25">
      <c r="A30818" s="216">
        <v>45862</v>
      </c>
      <c r="B30818" s="217" t="s">
        <v>298</v>
      </c>
      <c r="C30818" s="218">
        <v>0</v>
      </c>
    </row>
    <row r="30819" spans="1:3" ht="15" customHeight="1" x14ac:dyDescent="0.25">
      <c r="A30819" s="216">
        <v>45863</v>
      </c>
      <c r="B30819" s="217" t="s">
        <v>298</v>
      </c>
      <c r="C30819" s="218">
        <v>0</v>
      </c>
    </row>
    <row r="30820" spans="1:3" ht="15" customHeight="1" x14ac:dyDescent="0.25">
      <c r="A30820" s="216">
        <v>45866</v>
      </c>
      <c r="B30820" s="217" t="s">
        <v>298</v>
      </c>
      <c r="C30820" s="218">
        <v>0</v>
      </c>
    </row>
    <row r="30821" spans="1:3" ht="15" customHeight="1" x14ac:dyDescent="0.25">
      <c r="A30821" s="216">
        <v>45867</v>
      </c>
      <c r="B30821" s="217" t="s">
        <v>298</v>
      </c>
      <c r="C30821" s="218">
        <v>0</v>
      </c>
    </row>
    <row r="30822" spans="1:3" ht="15" customHeight="1" x14ac:dyDescent="0.25">
      <c r="A30822" s="216">
        <v>45868</v>
      </c>
      <c r="B30822" s="217" t="s">
        <v>298</v>
      </c>
      <c r="C30822" s="218">
        <v>0</v>
      </c>
    </row>
    <row r="30823" spans="1:3" ht="15" customHeight="1" x14ac:dyDescent="0.25">
      <c r="A30823" s="216">
        <v>45869</v>
      </c>
      <c r="B30823" s="217" t="s">
        <v>298</v>
      </c>
      <c r="C30823" s="218">
        <v>0</v>
      </c>
    </row>
    <row r="30824" spans="1:3" ht="15" customHeight="1" x14ac:dyDescent="0.25">
      <c r="A30824" s="216">
        <v>45870</v>
      </c>
      <c r="B30824" s="217" t="s">
        <v>298</v>
      </c>
      <c r="C30824" s="218">
        <v>0</v>
      </c>
    </row>
    <row r="30825" spans="1:3" ht="15" customHeight="1" x14ac:dyDescent="0.25">
      <c r="A30825" s="216">
        <v>45873</v>
      </c>
      <c r="B30825" s="217" t="s">
        <v>298</v>
      </c>
      <c r="C30825" s="218">
        <v>0</v>
      </c>
    </row>
    <row r="30826" spans="1:3" ht="15" customHeight="1" x14ac:dyDescent="0.25">
      <c r="A30826" s="216">
        <v>45874</v>
      </c>
      <c r="B30826" s="217" t="s">
        <v>298</v>
      </c>
      <c r="C30826" s="218">
        <v>0</v>
      </c>
    </row>
    <row r="30827" spans="1:3" ht="15" customHeight="1" x14ac:dyDescent="0.25">
      <c r="A30827" s="216">
        <v>45875</v>
      </c>
      <c r="B30827" s="217" t="s">
        <v>298</v>
      </c>
      <c r="C30827" s="218">
        <v>0</v>
      </c>
    </row>
    <row r="30828" spans="1:3" ht="15" customHeight="1" x14ac:dyDescent="0.25">
      <c r="A30828" s="216">
        <v>45876</v>
      </c>
      <c r="B30828" s="217" t="s">
        <v>298</v>
      </c>
      <c r="C30828" s="218">
        <v>0</v>
      </c>
    </row>
    <row r="30829" spans="1:3" ht="15" customHeight="1" x14ac:dyDescent="0.25">
      <c r="A30829" s="216">
        <v>45877</v>
      </c>
      <c r="B30829" s="217" t="s">
        <v>298</v>
      </c>
      <c r="C30829" s="218">
        <v>0</v>
      </c>
    </row>
    <row r="30830" spans="1:3" ht="15" customHeight="1" x14ac:dyDescent="0.25">
      <c r="A30830" s="216">
        <v>45880</v>
      </c>
      <c r="B30830" s="217" t="s">
        <v>298</v>
      </c>
      <c r="C30830" s="218">
        <v>0</v>
      </c>
    </row>
    <row r="30831" spans="1:3" ht="15" customHeight="1" x14ac:dyDescent="0.25">
      <c r="A30831" s="216">
        <v>45881</v>
      </c>
      <c r="B30831" s="217" t="s">
        <v>298</v>
      </c>
      <c r="C30831" s="218">
        <v>0</v>
      </c>
    </row>
    <row r="30832" spans="1:3" ht="15" customHeight="1" x14ac:dyDescent="0.25">
      <c r="A30832" s="216">
        <v>45882</v>
      </c>
      <c r="B30832" s="217" t="s">
        <v>298</v>
      </c>
      <c r="C30832" s="218">
        <v>0</v>
      </c>
    </row>
    <row r="30833" spans="1:3" ht="15" customHeight="1" x14ac:dyDescent="0.25">
      <c r="A30833" s="216">
        <v>45883</v>
      </c>
      <c r="B30833" s="217" t="s">
        <v>298</v>
      </c>
      <c r="C30833" s="218">
        <v>0</v>
      </c>
    </row>
    <row r="30834" spans="1:3" ht="15" customHeight="1" x14ac:dyDescent="0.25">
      <c r="A30834" s="216">
        <v>45884</v>
      </c>
      <c r="B30834" s="217" t="s">
        <v>298</v>
      </c>
      <c r="C30834" s="218">
        <v>0</v>
      </c>
    </row>
    <row r="30835" spans="1:3" ht="15" customHeight="1" x14ac:dyDescent="0.25">
      <c r="A30835" s="216">
        <v>45887</v>
      </c>
      <c r="B30835" s="217" t="s">
        <v>298</v>
      </c>
      <c r="C30835" s="218">
        <v>0</v>
      </c>
    </row>
    <row r="30836" spans="1:3" ht="15" customHeight="1" x14ac:dyDescent="0.25">
      <c r="A30836" s="216">
        <v>45888</v>
      </c>
      <c r="B30836" s="217" t="s">
        <v>298</v>
      </c>
      <c r="C30836" s="218">
        <v>0</v>
      </c>
    </row>
    <row r="30837" spans="1:3" ht="15" customHeight="1" x14ac:dyDescent="0.25">
      <c r="A30837" s="216">
        <v>45889</v>
      </c>
      <c r="B30837" s="217" t="s">
        <v>298</v>
      </c>
      <c r="C30837" s="218">
        <v>0</v>
      </c>
    </row>
    <row r="30838" spans="1:3" ht="15" customHeight="1" x14ac:dyDescent="0.25">
      <c r="A30838" s="216">
        <v>45890</v>
      </c>
      <c r="B30838" s="217" t="s">
        <v>298</v>
      </c>
      <c r="C30838" s="218">
        <v>0</v>
      </c>
    </row>
    <row r="30839" spans="1:3" ht="15" customHeight="1" x14ac:dyDescent="0.25">
      <c r="A30839" s="216">
        <v>45891</v>
      </c>
      <c r="B30839" s="217" t="s">
        <v>298</v>
      </c>
      <c r="C30839" s="218">
        <v>0</v>
      </c>
    </row>
    <row r="30840" spans="1:3" ht="15" customHeight="1" x14ac:dyDescent="0.25">
      <c r="A30840" s="216">
        <v>45894</v>
      </c>
      <c r="B30840" s="217" t="s">
        <v>298</v>
      </c>
      <c r="C30840" s="218">
        <v>0</v>
      </c>
    </row>
    <row r="30841" spans="1:3" ht="15" customHeight="1" x14ac:dyDescent="0.25">
      <c r="A30841" s="216">
        <v>45895</v>
      </c>
      <c r="B30841" s="217" t="s">
        <v>298</v>
      </c>
      <c r="C30841" s="218">
        <v>0</v>
      </c>
    </row>
    <row r="30842" spans="1:3" ht="15" customHeight="1" x14ac:dyDescent="0.25">
      <c r="A30842" s="216">
        <v>45896</v>
      </c>
      <c r="B30842" s="217" t="s">
        <v>298</v>
      </c>
      <c r="C30842" s="218">
        <v>0</v>
      </c>
    </row>
    <row r="30843" spans="1:3" ht="15" customHeight="1" x14ac:dyDescent="0.25">
      <c r="A30843" s="216">
        <v>45897</v>
      </c>
      <c r="B30843" s="217" t="s">
        <v>298</v>
      </c>
      <c r="C30843" s="218">
        <v>0</v>
      </c>
    </row>
    <row r="30844" spans="1:3" ht="15" customHeight="1" x14ac:dyDescent="0.25">
      <c r="A30844" s="216">
        <v>45898</v>
      </c>
      <c r="B30844" s="217" t="s">
        <v>298</v>
      </c>
      <c r="C30844" s="218">
        <v>0</v>
      </c>
    </row>
    <row r="30845" spans="1:3" ht="15" customHeight="1" x14ac:dyDescent="0.25">
      <c r="A30845" s="216">
        <v>45902</v>
      </c>
      <c r="B30845" s="217" t="s">
        <v>298</v>
      </c>
      <c r="C30845" s="218">
        <v>0</v>
      </c>
    </row>
    <row r="30846" spans="1:3" ht="15" customHeight="1" x14ac:dyDescent="0.25">
      <c r="A30846" s="216">
        <v>45903</v>
      </c>
      <c r="B30846" s="217" t="s">
        <v>298</v>
      </c>
      <c r="C30846" s="218">
        <v>0</v>
      </c>
    </row>
    <row r="30847" spans="1:3" ht="15" customHeight="1" x14ac:dyDescent="0.25">
      <c r="A30847" s="216">
        <v>45904</v>
      </c>
      <c r="B30847" s="217" t="s">
        <v>298</v>
      </c>
      <c r="C30847" s="218">
        <v>0</v>
      </c>
    </row>
    <row r="30848" spans="1:3" ht="15" customHeight="1" x14ac:dyDescent="0.25">
      <c r="A30848" s="216">
        <v>45905</v>
      </c>
      <c r="B30848" s="217" t="s">
        <v>298</v>
      </c>
      <c r="C30848" s="218">
        <v>0</v>
      </c>
    </row>
    <row r="30849" spans="1:3" ht="15" customHeight="1" x14ac:dyDescent="0.25">
      <c r="A30849" s="216">
        <v>45908</v>
      </c>
      <c r="B30849" s="217" t="s">
        <v>298</v>
      </c>
      <c r="C30849" s="218">
        <v>0</v>
      </c>
    </row>
    <row r="30850" spans="1:3" ht="15" customHeight="1" x14ac:dyDescent="0.25">
      <c r="A30850" s="216">
        <v>45909</v>
      </c>
      <c r="B30850" s="217" t="s">
        <v>298</v>
      </c>
      <c r="C30850" s="218">
        <v>0</v>
      </c>
    </row>
    <row r="30851" spans="1:3" ht="15" customHeight="1" x14ac:dyDescent="0.25">
      <c r="A30851" s="216">
        <v>45910</v>
      </c>
      <c r="B30851" s="217" t="s">
        <v>298</v>
      </c>
      <c r="C30851" s="218">
        <v>0</v>
      </c>
    </row>
    <row r="30852" spans="1:3" ht="15" customHeight="1" x14ac:dyDescent="0.25">
      <c r="A30852" s="216">
        <v>45911</v>
      </c>
      <c r="B30852" s="217" t="s">
        <v>298</v>
      </c>
      <c r="C30852" s="218">
        <v>0</v>
      </c>
    </row>
    <row r="30853" spans="1:3" ht="15" customHeight="1" x14ac:dyDescent="0.25">
      <c r="A30853" s="216">
        <v>45912</v>
      </c>
      <c r="B30853" s="217" t="s">
        <v>298</v>
      </c>
      <c r="C30853" s="218">
        <v>0</v>
      </c>
    </row>
    <row r="30854" spans="1:3" ht="15" customHeight="1" x14ac:dyDescent="0.25">
      <c r="A30854" s="216">
        <v>45915</v>
      </c>
      <c r="B30854" s="217" t="s">
        <v>298</v>
      </c>
      <c r="C30854" s="218">
        <v>0</v>
      </c>
    </row>
    <row r="30855" spans="1:3" ht="15" customHeight="1" x14ac:dyDescent="0.25">
      <c r="A30855" s="216">
        <v>45916</v>
      </c>
      <c r="B30855" s="217" t="s">
        <v>298</v>
      </c>
      <c r="C30855" s="218">
        <v>0</v>
      </c>
    </row>
    <row r="30856" spans="1:3" ht="15" customHeight="1" x14ac:dyDescent="0.25">
      <c r="A30856" s="216">
        <v>45917</v>
      </c>
      <c r="B30856" s="217" t="s">
        <v>298</v>
      </c>
      <c r="C30856" s="218">
        <v>0</v>
      </c>
    </row>
    <row r="30857" spans="1:3" ht="15" customHeight="1" x14ac:dyDescent="0.25">
      <c r="A30857" s="216">
        <v>45918</v>
      </c>
      <c r="B30857" s="217" t="s">
        <v>298</v>
      </c>
      <c r="C30857" s="218">
        <v>0</v>
      </c>
    </row>
    <row r="30858" spans="1:3" ht="15" customHeight="1" x14ac:dyDescent="0.25">
      <c r="A30858" s="216">
        <v>45919</v>
      </c>
      <c r="B30858" s="217" t="s">
        <v>298</v>
      </c>
      <c r="C30858" s="218">
        <v>0</v>
      </c>
    </row>
    <row r="30859" spans="1:3" ht="15" customHeight="1" x14ac:dyDescent="0.25">
      <c r="A30859" s="216">
        <v>45922</v>
      </c>
      <c r="B30859" s="217" t="s">
        <v>298</v>
      </c>
      <c r="C30859" s="218">
        <v>0</v>
      </c>
    </row>
    <row r="30860" spans="1:3" ht="15" customHeight="1" x14ac:dyDescent="0.25">
      <c r="A30860" s="216">
        <v>45923</v>
      </c>
      <c r="B30860" s="217" t="s">
        <v>298</v>
      </c>
      <c r="C30860" s="218">
        <v>0</v>
      </c>
    </row>
    <row r="30861" spans="1:3" ht="15" customHeight="1" x14ac:dyDescent="0.25">
      <c r="A30861" s="216">
        <v>45924</v>
      </c>
      <c r="B30861" s="217" t="s">
        <v>298</v>
      </c>
      <c r="C30861" s="218">
        <v>0</v>
      </c>
    </row>
    <row r="30862" spans="1:3" ht="15" customHeight="1" x14ac:dyDescent="0.25">
      <c r="A30862" s="216">
        <v>45925</v>
      </c>
      <c r="B30862" s="217" t="s">
        <v>298</v>
      </c>
      <c r="C30862" s="218">
        <v>0</v>
      </c>
    </row>
    <row r="30863" spans="1:3" ht="15" customHeight="1" x14ac:dyDescent="0.25">
      <c r="A30863" s="216">
        <v>45926</v>
      </c>
      <c r="B30863" s="217" t="s">
        <v>298</v>
      </c>
      <c r="C30863" s="218">
        <v>0</v>
      </c>
    </row>
    <row r="30864" spans="1:3" ht="15" customHeight="1" x14ac:dyDescent="0.25">
      <c r="A30864" s="216">
        <v>45929</v>
      </c>
      <c r="B30864" s="217" t="s">
        <v>298</v>
      </c>
      <c r="C30864" s="218">
        <v>0</v>
      </c>
    </row>
    <row r="30865" spans="1:3" ht="15" customHeight="1" x14ac:dyDescent="0.25">
      <c r="A30865" s="216">
        <v>45930</v>
      </c>
      <c r="B30865" s="217" t="s">
        <v>298</v>
      </c>
      <c r="C30865" s="218">
        <v>0</v>
      </c>
    </row>
    <row r="30866" spans="1:3" ht="15" customHeight="1" x14ac:dyDescent="0.25">
      <c r="A30866" s="216">
        <v>45566</v>
      </c>
      <c r="B30866" s="217" t="s">
        <v>283</v>
      </c>
      <c r="C30866" s="218">
        <v>0</v>
      </c>
    </row>
    <row r="30867" spans="1:3" ht="15" customHeight="1" x14ac:dyDescent="0.25">
      <c r="A30867" s="216">
        <v>45567</v>
      </c>
      <c r="B30867" s="217" t="s">
        <v>283</v>
      </c>
      <c r="C30867" s="218">
        <v>0</v>
      </c>
    </row>
    <row r="30868" spans="1:3" ht="15" customHeight="1" x14ac:dyDescent="0.25">
      <c r="A30868" s="216">
        <v>45568</v>
      </c>
      <c r="B30868" s="217" t="s">
        <v>283</v>
      </c>
      <c r="C30868" s="218">
        <v>0</v>
      </c>
    </row>
    <row r="30869" spans="1:3" ht="15" customHeight="1" x14ac:dyDescent="0.25">
      <c r="A30869" s="216">
        <v>45569</v>
      </c>
      <c r="B30869" s="217" t="s">
        <v>283</v>
      </c>
      <c r="C30869" s="218">
        <v>0</v>
      </c>
    </row>
    <row r="30870" spans="1:3" ht="15" customHeight="1" x14ac:dyDescent="0.25">
      <c r="A30870" s="216">
        <v>45572</v>
      </c>
      <c r="B30870" s="217" t="s">
        <v>283</v>
      </c>
      <c r="C30870" s="218">
        <v>0</v>
      </c>
    </row>
    <row r="30871" spans="1:3" ht="15" customHeight="1" x14ac:dyDescent="0.25">
      <c r="A30871" s="216">
        <v>45573</v>
      </c>
      <c r="B30871" s="217" t="s">
        <v>283</v>
      </c>
      <c r="C30871" s="218">
        <v>0</v>
      </c>
    </row>
    <row r="30872" spans="1:3" ht="15" customHeight="1" x14ac:dyDescent="0.25">
      <c r="A30872" s="216">
        <v>45574</v>
      </c>
      <c r="B30872" s="217" t="s">
        <v>283</v>
      </c>
      <c r="C30872" s="218">
        <v>0</v>
      </c>
    </row>
    <row r="30873" spans="1:3" ht="15" customHeight="1" x14ac:dyDescent="0.25">
      <c r="A30873" s="216">
        <v>45575</v>
      </c>
      <c r="B30873" s="217" t="s">
        <v>283</v>
      </c>
      <c r="C30873" s="218">
        <v>0</v>
      </c>
    </row>
    <row r="30874" spans="1:3" ht="15" customHeight="1" x14ac:dyDescent="0.25">
      <c r="A30874" s="216">
        <v>45576</v>
      </c>
      <c r="B30874" s="217" t="s">
        <v>283</v>
      </c>
      <c r="C30874" s="218">
        <v>0</v>
      </c>
    </row>
    <row r="30875" spans="1:3" ht="15" customHeight="1" x14ac:dyDescent="0.25">
      <c r="A30875" s="216">
        <v>45579</v>
      </c>
      <c r="B30875" s="217" t="s">
        <v>283</v>
      </c>
      <c r="C30875" s="218">
        <v>0</v>
      </c>
    </row>
    <row r="30876" spans="1:3" ht="15" customHeight="1" x14ac:dyDescent="0.25">
      <c r="A30876" s="216">
        <v>45580</v>
      </c>
      <c r="B30876" s="217" t="s">
        <v>283</v>
      </c>
      <c r="C30876" s="218">
        <v>0</v>
      </c>
    </row>
    <row r="30877" spans="1:3" ht="15" customHeight="1" x14ac:dyDescent="0.25">
      <c r="A30877" s="216">
        <v>45581</v>
      </c>
      <c r="B30877" s="217" t="s">
        <v>283</v>
      </c>
      <c r="C30877" s="218">
        <v>0</v>
      </c>
    </row>
    <row r="30878" spans="1:3" ht="15" customHeight="1" x14ac:dyDescent="0.25">
      <c r="A30878" s="216">
        <v>45582</v>
      </c>
      <c r="B30878" s="217" t="s">
        <v>283</v>
      </c>
      <c r="C30878" s="218">
        <v>0</v>
      </c>
    </row>
    <row r="30879" spans="1:3" ht="15" customHeight="1" x14ac:dyDescent="0.25">
      <c r="A30879" s="216">
        <v>45583</v>
      </c>
      <c r="B30879" s="217" t="s">
        <v>283</v>
      </c>
      <c r="C30879" s="218">
        <v>0</v>
      </c>
    </row>
    <row r="30880" spans="1:3" ht="15" customHeight="1" x14ac:dyDescent="0.25">
      <c r="A30880" s="216">
        <v>45586</v>
      </c>
      <c r="B30880" s="217" t="s">
        <v>283</v>
      </c>
      <c r="C30880" s="218">
        <v>0</v>
      </c>
    </row>
    <row r="30881" spans="1:3" ht="15" customHeight="1" x14ac:dyDescent="0.25">
      <c r="A30881" s="216">
        <v>45587</v>
      </c>
      <c r="B30881" s="217" t="s">
        <v>283</v>
      </c>
      <c r="C30881" s="218">
        <v>0</v>
      </c>
    </row>
    <row r="30882" spans="1:3" ht="15" customHeight="1" x14ac:dyDescent="0.25">
      <c r="A30882" s="216">
        <v>45588</v>
      </c>
      <c r="B30882" s="217" t="s">
        <v>283</v>
      </c>
      <c r="C30882" s="218">
        <v>0</v>
      </c>
    </row>
    <row r="30883" spans="1:3" ht="15" customHeight="1" x14ac:dyDescent="0.25">
      <c r="A30883" s="216">
        <v>45589</v>
      </c>
      <c r="B30883" s="217" t="s">
        <v>283</v>
      </c>
      <c r="C30883" s="218">
        <v>0</v>
      </c>
    </row>
    <row r="30884" spans="1:3" ht="15" customHeight="1" x14ac:dyDescent="0.25">
      <c r="A30884" s="216">
        <v>45590</v>
      </c>
      <c r="B30884" s="217" t="s">
        <v>283</v>
      </c>
      <c r="C30884" s="218">
        <v>0</v>
      </c>
    </row>
    <row r="30885" spans="1:3" ht="15" customHeight="1" x14ac:dyDescent="0.25">
      <c r="A30885" s="216">
        <v>45593</v>
      </c>
      <c r="B30885" s="217" t="s">
        <v>283</v>
      </c>
      <c r="C30885" s="218">
        <v>0</v>
      </c>
    </row>
    <row r="30886" spans="1:3" ht="15" customHeight="1" x14ac:dyDescent="0.25">
      <c r="A30886" s="216">
        <v>45594</v>
      </c>
      <c r="B30886" s="217" t="s">
        <v>283</v>
      </c>
      <c r="C30886" s="218">
        <v>0</v>
      </c>
    </row>
    <row r="30887" spans="1:3" ht="15" customHeight="1" x14ac:dyDescent="0.25">
      <c r="A30887" s="216">
        <v>45595</v>
      </c>
      <c r="B30887" s="217" t="s">
        <v>283</v>
      </c>
      <c r="C30887" s="218">
        <v>0</v>
      </c>
    </row>
    <row r="30888" spans="1:3" ht="15" customHeight="1" x14ac:dyDescent="0.25">
      <c r="A30888" s="216">
        <v>45596</v>
      </c>
      <c r="B30888" s="217" t="s">
        <v>283</v>
      </c>
      <c r="C30888" s="218">
        <v>0</v>
      </c>
    </row>
    <row r="30889" spans="1:3" ht="15" customHeight="1" x14ac:dyDescent="0.25">
      <c r="A30889" s="216">
        <v>45597</v>
      </c>
      <c r="B30889" s="217" t="s">
        <v>283</v>
      </c>
      <c r="C30889" s="218">
        <v>0</v>
      </c>
    </row>
    <row r="30890" spans="1:3" ht="15" customHeight="1" x14ac:dyDescent="0.25">
      <c r="A30890" s="216">
        <v>45600</v>
      </c>
      <c r="B30890" s="217" t="s">
        <v>283</v>
      </c>
      <c r="C30890" s="218">
        <v>0</v>
      </c>
    </row>
    <row r="30891" spans="1:3" ht="15" customHeight="1" x14ac:dyDescent="0.25">
      <c r="A30891" s="216">
        <v>45601</v>
      </c>
      <c r="B30891" s="217" t="s">
        <v>283</v>
      </c>
      <c r="C30891" s="218">
        <v>0</v>
      </c>
    </row>
    <row r="30892" spans="1:3" ht="15" customHeight="1" x14ac:dyDescent="0.25">
      <c r="A30892" s="216">
        <v>45602</v>
      </c>
      <c r="B30892" s="217" t="s">
        <v>283</v>
      </c>
      <c r="C30892" s="218">
        <v>0</v>
      </c>
    </row>
    <row r="30893" spans="1:3" ht="15" customHeight="1" x14ac:dyDescent="0.25">
      <c r="A30893" s="216">
        <v>45603</v>
      </c>
      <c r="B30893" s="217" t="s">
        <v>283</v>
      </c>
      <c r="C30893" s="218">
        <v>0</v>
      </c>
    </row>
    <row r="30894" spans="1:3" ht="15" customHeight="1" x14ac:dyDescent="0.25">
      <c r="A30894" s="216">
        <v>45604</v>
      </c>
      <c r="B30894" s="217" t="s">
        <v>283</v>
      </c>
      <c r="C30894" s="218">
        <v>0</v>
      </c>
    </row>
    <row r="30895" spans="1:3" ht="15" customHeight="1" x14ac:dyDescent="0.25">
      <c r="A30895" s="216">
        <v>45607</v>
      </c>
      <c r="B30895" s="217" t="s">
        <v>283</v>
      </c>
      <c r="C30895" s="218">
        <v>0</v>
      </c>
    </row>
    <row r="30896" spans="1:3" ht="15" customHeight="1" x14ac:dyDescent="0.25">
      <c r="A30896" s="216">
        <v>45608</v>
      </c>
      <c r="B30896" s="217" t="s">
        <v>283</v>
      </c>
      <c r="C30896" s="218">
        <v>0</v>
      </c>
    </row>
    <row r="30897" spans="1:3" ht="15" customHeight="1" x14ac:dyDescent="0.25">
      <c r="A30897" s="216">
        <v>45609</v>
      </c>
      <c r="B30897" s="217" t="s">
        <v>283</v>
      </c>
      <c r="C30897" s="218">
        <v>0</v>
      </c>
    </row>
    <row r="30898" spans="1:3" ht="15" customHeight="1" x14ac:dyDescent="0.25">
      <c r="A30898" s="216">
        <v>45610</v>
      </c>
      <c r="B30898" s="217" t="s">
        <v>283</v>
      </c>
      <c r="C30898" s="218">
        <v>0</v>
      </c>
    </row>
    <row r="30899" spans="1:3" ht="15" customHeight="1" x14ac:dyDescent="0.25">
      <c r="A30899" s="216">
        <v>45611</v>
      </c>
      <c r="B30899" s="217" t="s">
        <v>283</v>
      </c>
      <c r="C30899" s="218">
        <v>0</v>
      </c>
    </row>
    <row r="30900" spans="1:3" ht="15" customHeight="1" x14ac:dyDescent="0.25">
      <c r="A30900" s="216">
        <v>45614</v>
      </c>
      <c r="B30900" s="217" t="s">
        <v>283</v>
      </c>
      <c r="C30900" s="218">
        <v>0</v>
      </c>
    </row>
    <row r="30901" spans="1:3" ht="15" customHeight="1" x14ac:dyDescent="0.25">
      <c r="A30901" s="216">
        <v>45615</v>
      </c>
      <c r="B30901" s="217" t="s">
        <v>283</v>
      </c>
      <c r="C30901" s="218">
        <v>0</v>
      </c>
    </row>
    <row r="30902" spans="1:3" ht="15" customHeight="1" x14ac:dyDescent="0.25">
      <c r="A30902" s="216">
        <v>45616</v>
      </c>
      <c r="B30902" s="217" t="s">
        <v>283</v>
      </c>
      <c r="C30902" s="218">
        <v>0</v>
      </c>
    </row>
    <row r="30903" spans="1:3" ht="15" customHeight="1" x14ac:dyDescent="0.25">
      <c r="A30903" s="216">
        <v>45617</v>
      </c>
      <c r="B30903" s="217" t="s">
        <v>283</v>
      </c>
      <c r="C30903" s="218">
        <v>0</v>
      </c>
    </row>
    <row r="30904" spans="1:3" ht="15" customHeight="1" x14ac:dyDescent="0.25">
      <c r="A30904" s="216">
        <v>45618</v>
      </c>
      <c r="B30904" s="217" t="s">
        <v>283</v>
      </c>
      <c r="C30904" s="218">
        <v>0</v>
      </c>
    </row>
    <row r="30905" spans="1:3" ht="15" customHeight="1" x14ac:dyDescent="0.25">
      <c r="A30905" s="216">
        <v>45621</v>
      </c>
      <c r="B30905" s="217" t="s">
        <v>283</v>
      </c>
      <c r="C30905" s="218">
        <v>0</v>
      </c>
    </row>
    <row r="30906" spans="1:3" ht="15" customHeight="1" x14ac:dyDescent="0.25">
      <c r="A30906" s="216">
        <v>45622</v>
      </c>
      <c r="B30906" s="217" t="s">
        <v>283</v>
      </c>
      <c r="C30906" s="218">
        <v>0</v>
      </c>
    </row>
    <row r="30907" spans="1:3" ht="15" customHeight="1" x14ac:dyDescent="0.25">
      <c r="A30907" s="216">
        <v>45623</v>
      </c>
      <c r="B30907" s="217" t="s">
        <v>283</v>
      </c>
      <c r="C30907" s="218">
        <v>0</v>
      </c>
    </row>
    <row r="30908" spans="1:3" ht="15" customHeight="1" x14ac:dyDescent="0.25">
      <c r="A30908" s="216">
        <v>45624</v>
      </c>
      <c r="B30908" s="217" t="s">
        <v>283</v>
      </c>
      <c r="C30908" s="218">
        <v>0</v>
      </c>
    </row>
    <row r="30909" spans="1:3" ht="15" customHeight="1" x14ac:dyDescent="0.25">
      <c r="A30909" s="216">
        <v>45625</v>
      </c>
      <c r="B30909" s="217" t="s">
        <v>283</v>
      </c>
      <c r="C30909" s="218">
        <v>0</v>
      </c>
    </row>
    <row r="30910" spans="1:3" ht="15" customHeight="1" x14ac:dyDescent="0.25">
      <c r="A30910" s="216">
        <v>45628</v>
      </c>
      <c r="B30910" s="217" t="s">
        <v>283</v>
      </c>
      <c r="C30910" s="218">
        <v>0</v>
      </c>
    </row>
    <row r="30911" spans="1:3" ht="15" customHeight="1" x14ac:dyDescent="0.25">
      <c r="A30911" s="216">
        <v>45629</v>
      </c>
      <c r="B30911" s="217" t="s">
        <v>283</v>
      </c>
      <c r="C30911" s="218">
        <v>0</v>
      </c>
    </row>
    <row r="30912" spans="1:3" ht="15" customHeight="1" x14ac:dyDescent="0.25">
      <c r="A30912" s="216">
        <v>45630</v>
      </c>
      <c r="B30912" s="217" t="s">
        <v>283</v>
      </c>
      <c r="C30912" s="218">
        <v>0</v>
      </c>
    </row>
    <row r="30913" spans="1:3" ht="15" customHeight="1" x14ac:dyDescent="0.25">
      <c r="A30913" s="216">
        <v>45631</v>
      </c>
      <c r="B30913" s="217" t="s">
        <v>283</v>
      </c>
      <c r="C30913" s="218">
        <v>0</v>
      </c>
    </row>
    <row r="30914" spans="1:3" ht="15" customHeight="1" x14ac:dyDescent="0.25">
      <c r="A30914" s="216">
        <v>45632</v>
      </c>
      <c r="B30914" s="217" t="s">
        <v>283</v>
      </c>
      <c r="C30914" s="218">
        <v>0</v>
      </c>
    </row>
    <row r="30915" spans="1:3" ht="15" customHeight="1" x14ac:dyDescent="0.25">
      <c r="A30915" s="216">
        <v>45635</v>
      </c>
      <c r="B30915" s="217" t="s">
        <v>283</v>
      </c>
      <c r="C30915" s="218">
        <v>0</v>
      </c>
    </row>
    <row r="30916" spans="1:3" ht="15" customHeight="1" x14ac:dyDescent="0.25">
      <c r="A30916" s="216">
        <v>45636</v>
      </c>
      <c r="B30916" s="217" t="s">
        <v>283</v>
      </c>
      <c r="C30916" s="218">
        <v>0</v>
      </c>
    </row>
    <row r="30917" spans="1:3" ht="15" customHeight="1" x14ac:dyDescent="0.25">
      <c r="A30917" s="216">
        <v>45637</v>
      </c>
      <c r="B30917" s="217" t="s">
        <v>283</v>
      </c>
      <c r="C30917" s="218">
        <v>0</v>
      </c>
    </row>
    <row r="30918" spans="1:3" ht="15" customHeight="1" x14ac:dyDescent="0.25">
      <c r="A30918" s="216">
        <v>45638</v>
      </c>
      <c r="B30918" s="217" t="s">
        <v>283</v>
      </c>
      <c r="C30918" s="218">
        <v>0</v>
      </c>
    </row>
    <row r="30919" spans="1:3" ht="15" customHeight="1" x14ac:dyDescent="0.25">
      <c r="A30919" s="216">
        <v>45639</v>
      </c>
      <c r="B30919" s="217" t="s">
        <v>283</v>
      </c>
      <c r="C30919" s="218">
        <v>0</v>
      </c>
    </row>
    <row r="30920" spans="1:3" ht="15" customHeight="1" x14ac:dyDescent="0.25">
      <c r="A30920" s="216">
        <v>45642</v>
      </c>
      <c r="B30920" s="217" t="s">
        <v>283</v>
      </c>
      <c r="C30920" s="218">
        <v>0</v>
      </c>
    </row>
    <row r="30921" spans="1:3" ht="15" customHeight="1" x14ac:dyDescent="0.25">
      <c r="A30921" s="216">
        <v>45643</v>
      </c>
      <c r="B30921" s="217" t="s">
        <v>283</v>
      </c>
      <c r="C30921" s="218">
        <v>0</v>
      </c>
    </row>
    <row r="30922" spans="1:3" ht="15" customHeight="1" x14ac:dyDescent="0.25">
      <c r="A30922" s="216">
        <v>45644</v>
      </c>
      <c r="B30922" s="217" t="s">
        <v>283</v>
      </c>
      <c r="C30922" s="218">
        <v>0</v>
      </c>
    </row>
    <row r="30923" spans="1:3" ht="15" customHeight="1" x14ac:dyDescent="0.25">
      <c r="A30923" s="216">
        <v>45645</v>
      </c>
      <c r="B30923" s="217" t="s">
        <v>283</v>
      </c>
      <c r="C30923" s="218">
        <v>0</v>
      </c>
    </row>
    <row r="30924" spans="1:3" ht="15" customHeight="1" x14ac:dyDescent="0.25">
      <c r="A30924" s="216">
        <v>45646</v>
      </c>
      <c r="B30924" s="217" t="s">
        <v>283</v>
      </c>
      <c r="C30924" s="218">
        <v>0</v>
      </c>
    </row>
    <row r="30925" spans="1:3" ht="15" customHeight="1" x14ac:dyDescent="0.25">
      <c r="A30925" s="216">
        <v>45649</v>
      </c>
      <c r="B30925" s="217" t="s">
        <v>283</v>
      </c>
      <c r="C30925" s="218">
        <v>0</v>
      </c>
    </row>
    <row r="30926" spans="1:3" ht="15" customHeight="1" x14ac:dyDescent="0.25">
      <c r="A30926" s="216">
        <v>45650</v>
      </c>
      <c r="B30926" s="217" t="s">
        <v>283</v>
      </c>
      <c r="C30926" s="218">
        <v>0</v>
      </c>
    </row>
    <row r="30927" spans="1:3" ht="15" customHeight="1" x14ac:dyDescent="0.25">
      <c r="A30927" s="216">
        <v>45651</v>
      </c>
      <c r="B30927" s="217" t="s">
        <v>283</v>
      </c>
      <c r="C30927" s="218">
        <v>0</v>
      </c>
    </row>
    <row r="30928" spans="1:3" ht="15" customHeight="1" x14ac:dyDescent="0.25">
      <c r="A30928" s="216">
        <v>45652</v>
      </c>
      <c r="B30928" s="217" t="s">
        <v>283</v>
      </c>
      <c r="C30928" s="218">
        <v>0</v>
      </c>
    </row>
    <row r="30929" spans="1:3" ht="15" customHeight="1" x14ac:dyDescent="0.25">
      <c r="A30929" s="216">
        <v>45653</v>
      </c>
      <c r="B30929" s="217" t="s">
        <v>283</v>
      </c>
      <c r="C30929" s="218">
        <v>0</v>
      </c>
    </row>
    <row r="30930" spans="1:3" ht="15" customHeight="1" x14ac:dyDescent="0.25">
      <c r="A30930" s="216">
        <v>45656</v>
      </c>
      <c r="B30930" s="217" t="s">
        <v>283</v>
      </c>
      <c r="C30930" s="218">
        <v>0</v>
      </c>
    </row>
    <row r="30931" spans="1:3" ht="15" customHeight="1" x14ac:dyDescent="0.25">
      <c r="A30931" s="216">
        <v>45657</v>
      </c>
      <c r="B30931" s="217" t="s">
        <v>283</v>
      </c>
      <c r="C30931" s="218">
        <v>0</v>
      </c>
    </row>
    <row r="30932" spans="1:3" ht="15" customHeight="1" x14ac:dyDescent="0.25">
      <c r="A30932" s="216">
        <v>45659</v>
      </c>
      <c r="B30932" s="217" t="s">
        <v>283</v>
      </c>
      <c r="C30932" s="218">
        <v>0</v>
      </c>
    </row>
    <row r="30933" spans="1:3" ht="15" customHeight="1" x14ac:dyDescent="0.25">
      <c r="A30933" s="216">
        <v>45660</v>
      </c>
      <c r="B30933" s="217" t="s">
        <v>283</v>
      </c>
      <c r="C30933" s="218">
        <v>0</v>
      </c>
    </row>
    <row r="30934" spans="1:3" ht="15" customHeight="1" x14ac:dyDescent="0.25">
      <c r="A30934" s="216">
        <v>45663</v>
      </c>
      <c r="B30934" s="217" t="s">
        <v>283</v>
      </c>
      <c r="C30934" s="218">
        <v>0</v>
      </c>
    </row>
    <row r="30935" spans="1:3" ht="15" customHeight="1" x14ac:dyDescent="0.25">
      <c r="A30935" s="216">
        <v>45664</v>
      </c>
      <c r="B30935" s="217" t="s">
        <v>283</v>
      </c>
      <c r="C30935" s="218">
        <v>0</v>
      </c>
    </row>
    <row r="30936" spans="1:3" ht="15" customHeight="1" x14ac:dyDescent="0.25">
      <c r="A30936" s="216">
        <v>45665</v>
      </c>
      <c r="B30936" s="217" t="s">
        <v>283</v>
      </c>
      <c r="C30936" s="218">
        <v>0</v>
      </c>
    </row>
    <row r="30937" spans="1:3" ht="15" customHeight="1" x14ac:dyDescent="0.25">
      <c r="A30937" s="216">
        <v>45666</v>
      </c>
      <c r="B30937" s="217" t="s">
        <v>283</v>
      </c>
      <c r="C30937" s="218">
        <v>0</v>
      </c>
    </row>
    <row r="30938" spans="1:3" ht="15" customHeight="1" x14ac:dyDescent="0.25">
      <c r="A30938" s="216">
        <v>45667</v>
      </c>
      <c r="B30938" s="217" t="s">
        <v>283</v>
      </c>
      <c r="C30938" s="218">
        <v>0</v>
      </c>
    </row>
    <row r="30939" spans="1:3" ht="15" customHeight="1" x14ac:dyDescent="0.25">
      <c r="A30939" s="216">
        <v>45670</v>
      </c>
      <c r="B30939" s="217" t="s">
        <v>283</v>
      </c>
      <c r="C30939" s="218">
        <v>0</v>
      </c>
    </row>
    <row r="30940" spans="1:3" ht="15" customHeight="1" x14ac:dyDescent="0.25">
      <c r="A30940" s="216">
        <v>45671</v>
      </c>
      <c r="B30940" s="217" t="s">
        <v>283</v>
      </c>
      <c r="C30940" s="218">
        <v>0</v>
      </c>
    </row>
    <row r="30941" spans="1:3" ht="15" customHeight="1" x14ac:dyDescent="0.25">
      <c r="A30941" s="216">
        <v>45672</v>
      </c>
      <c r="B30941" s="217" t="s">
        <v>283</v>
      </c>
      <c r="C30941" s="218">
        <v>0</v>
      </c>
    </row>
    <row r="30942" spans="1:3" ht="15" customHeight="1" x14ac:dyDescent="0.25">
      <c r="A30942" s="216">
        <v>45673</v>
      </c>
      <c r="B30942" s="217" t="s">
        <v>283</v>
      </c>
      <c r="C30942" s="218">
        <v>0</v>
      </c>
    </row>
    <row r="30943" spans="1:3" ht="15" customHeight="1" x14ac:dyDescent="0.25">
      <c r="A30943" s="216">
        <v>45674</v>
      </c>
      <c r="B30943" s="217" t="s">
        <v>283</v>
      </c>
      <c r="C30943" s="218">
        <v>0</v>
      </c>
    </row>
    <row r="30944" spans="1:3" ht="15" customHeight="1" x14ac:dyDescent="0.25">
      <c r="A30944" s="216">
        <v>45678</v>
      </c>
      <c r="B30944" s="217" t="s">
        <v>283</v>
      </c>
      <c r="C30944" s="218">
        <v>0</v>
      </c>
    </row>
    <row r="30945" spans="1:3" ht="15" customHeight="1" x14ac:dyDescent="0.25">
      <c r="A30945" s="216">
        <v>45679</v>
      </c>
      <c r="B30945" s="217" t="s">
        <v>283</v>
      </c>
      <c r="C30945" s="218">
        <v>0</v>
      </c>
    </row>
    <row r="30946" spans="1:3" ht="15" customHeight="1" x14ac:dyDescent="0.25">
      <c r="A30946" s="216">
        <v>45680</v>
      </c>
      <c r="B30946" s="217" t="s">
        <v>283</v>
      </c>
      <c r="C30946" s="218">
        <v>0</v>
      </c>
    </row>
    <row r="30947" spans="1:3" ht="15" customHeight="1" x14ac:dyDescent="0.25">
      <c r="A30947" s="216">
        <v>45681</v>
      </c>
      <c r="B30947" s="217" t="s">
        <v>283</v>
      </c>
      <c r="C30947" s="218">
        <v>0</v>
      </c>
    </row>
    <row r="30948" spans="1:3" ht="15" customHeight="1" x14ac:dyDescent="0.25">
      <c r="A30948" s="216">
        <v>45684</v>
      </c>
      <c r="B30948" s="217" t="s">
        <v>283</v>
      </c>
      <c r="C30948" s="218">
        <v>0</v>
      </c>
    </row>
    <row r="30949" spans="1:3" ht="15" customHeight="1" x14ac:dyDescent="0.25">
      <c r="A30949" s="216">
        <v>45685</v>
      </c>
      <c r="B30949" s="217" t="s">
        <v>283</v>
      </c>
      <c r="C30949" s="218">
        <v>0</v>
      </c>
    </row>
    <row r="30950" spans="1:3" ht="15" customHeight="1" x14ac:dyDescent="0.25">
      <c r="A30950" s="216">
        <v>45686</v>
      </c>
      <c r="B30950" s="217" t="s">
        <v>283</v>
      </c>
      <c r="C30950" s="218">
        <v>0</v>
      </c>
    </row>
    <row r="30951" spans="1:3" ht="15" customHeight="1" x14ac:dyDescent="0.25">
      <c r="A30951" s="216">
        <v>45687</v>
      </c>
      <c r="B30951" s="217" t="s">
        <v>283</v>
      </c>
      <c r="C30951" s="218">
        <v>0</v>
      </c>
    </row>
    <row r="30952" spans="1:3" ht="15" customHeight="1" x14ac:dyDescent="0.25">
      <c r="A30952" s="216">
        <v>45688</v>
      </c>
      <c r="B30952" s="217" t="s">
        <v>283</v>
      </c>
      <c r="C30952" s="218">
        <v>0</v>
      </c>
    </row>
    <row r="30953" spans="1:3" ht="15" customHeight="1" x14ac:dyDescent="0.25">
      <c r="A30953" s="216">
        <v>45691</v>
      </c>
      <c r="B30953" s="217" t="s">
        <v>283</v>
      </c>
      <c r="C30953" s="218">
        <v>0</v>
      </c>
    </row>
    <row r="30954" spans="1:3" ht="15" customHeight="1" x14ac:dyDescent="0.25">
      <c r="A30954" s="216">
        <v>45692</v>
      </c>
      <c r="B30954" s="217" t="s">
        <v>283</v>
      </c>
      <c r="C30954" s="218">
        <v>0</v>
      </c>
    </row>
    <row r="30955" spans="1:3" ht="15" customHeight="1" x14ac:dyDescent="0.25">
      <c r="A30955" s="216">
        <v>45693</v>
      </c>
      <c r="B30955" s="217" t="s">
        <v>283</v>
      </c>
      <c r="C30955" s="218">
        <v>0</v>
      </c>
    </row>
    <row r="30956" spans="1:3" ht="15" customHeight="1" x14ac:dyDescent="0.25">
      <c r="A30956" s="216">
        <v>45694</v>
      </c>
      <c r="B30956" s="217" t="s">
        <v>283</v>
      </c>
      <c r="C30956" s="218">
        <v>0</v>
      </c>
    </row>
    <row r="30957" spans="1:3" ht="15" customHeight="1" x14ac:dyDescent="0.25">
      <c r="A30957" s="216">
        <v>45695</v>
      </c>
      <c r="B30957" s="217" t="s">
        <v>283</v>
      </c>
      <c r="C30957" s="218">
        <v>0</v>
      </c>
    </row>
    <row r="30958" spans="1:3" ht="15" customHeight="1" x14ac:dyDescent="0.25">
      <c r="A30958" s="216">
        <v>45698</v>
      </c>
      <c r="B30958" s="217" t="s">
        <v>283</v>
      </c>
      <c r="C30958" s="218">
        <v>0</v>
      </c>
    </row>
    <row r="30959" spans="1:3" ht="15" customHeight="1" x14ac:dyDescent="0.25">
      <c r="A30959" s="216">
        <v>45699</v>
      </c>
      <c r="B30959" s="217" t="s">
        <v>283</v>
      </c>
      <c r="C30959" s="218">
        <v>0</v>
      </c>
    </row>
    <row r="30960" spans="1:3" ht="15" customHeight="1" x14ac:dyDescent="0.25">
      <c r="A30960" s="216">
        <v>45700</v>
      </c>
      <c r="B30960" s="217" t="s">
        <v>283</v>
      </c>
      <c r="C30960" s="218">
        <v>0</v>
      </c>
    </row>
    <row r="30961" spans="1:3" ht="15" customHeight="1" x14ac:dyDescent="0.25">
      <c r="A30961" s="216">
        <v>45701</v>
      </c>
      <c r="B30961" s="217" t="s">
        <v>283</v>
      </c>
      <c r="C30961" s="218">
        <v>0</v>
      </c>
    </row>
    <row r="30962" spans="1:3" ht="15" customHeight="1" x14ac:dyDescent="0.25">
      <c r="A30962" s="216">
        <v>45702</v>
      </c>
      <c r="B30962" s="217" t="s">
        <v>283</v>
      </c>
      <c r="C30962" s="218">
        <v>0</v>
      </c>
    </row>
    <row r="30963" spans="1:3" ht="15" customHeight="1" x14ac:dyDescent="0.25">
      <c r="A30963" s="216">
        <v>45706</v>
      </c>
      <c r="B30963" s="217" t="s">
        <v>283</v>
      </c>
      <c r="C30963" s="218">
        <v>0</v>
      </c>
    </row>
    <row r="30964" spans="1:3" ht="15" customHeight="1" x14ac:dyDescent="0.25">
      <c r="A30964" s="216">
        <v>45707</v>
      </c>
      <c r="B30964" s="217" t="s">
        <v>283</v>
      </c>
      <c r="C30964" s="218">
        <v>0</v>
      </c>
    </row>
    <row r="30965" spans="1:3" ht="15" customHeight="1" x14ac:dyDescent="0.25">
      <c r="A30965" s="216">
        <v>45708</v>
      </c>
      <c r="B30965" s="217" t="s">
        <v>283</v>
      </c>
      <c r="C30965" s="218">
        <v>0</v>
      </c>
    </row>
    <row r="30966" spans="1:3" ht="15" customHeight="1" x14ac:dyDescent="0.25">
      <c r="A30966" s="216">
        <v>45709</v>
      </c>
      <c r="B30966" s="217" t="s">
        <v>283</v>
      </c>
      <c r="C30966" s="218">
        <v>0</v>
      </c>
    </row>
    <row r="30967" spans="1:3" ht="15" customHeight="1" x14ac:dyDescent="0.25">
      <c r="A30967" s="216">
        <v>45712</v>
      </c>
      <c r="B30967" s="217" t="s">
        <v>283</v>
      </c>
      <c r="C30967" s="218">
        <v>0</v>
      </c>
    </row>
    <row r="30968" spans="1:3" ht="15" customHeight="1" x14ac:dyDescent="0.25">
      <c r="A30968" s="216">
        <v>45713</v>
      </c>
      <c r="B30968" s="217" t="s">
        <v>283</v>
      </c>
      <c r="C30968" s="218">
        <v>0</v>
      </c>
    </row>
    <row r="30969" spans="1:3" ht="15" customHeight="1" x14ac:dyDescent="0.25">
      <c r="A30969" s="216">
        <v>45714</v>
      </c>
      <c r="B30969" s="217" t="s">
        <v>283</v>
      </c>
      <c r="C30969" s="218">
        <v>0</v>
      </c>
    </row>
    <row r="30970" spans="1:3" ht="15" customHeight="1" x14ac:dyDescent="0.25">
      <c r="A30970" s="216">
        <v>45715</v>
      </c>
      <c r="B30970" s="217" t="s">
        <v>283</v>
      </c>
      <c r="C30970" s="218">
        <v>0</v>
      </c>
    </row>
    <row r="30971" spans="1:3" ht="15" customHeight="1" x14ac:dyDescent="0.25">
      <c r="A30971" s="216">
        <v>45716</v>
      </c>
      <c r="B30971" s="217" t="s">
        <v>283</v>
      </c>
      <c r="C30971" s="218">
        <v>0</v>
      </c>
    </row>
    <row r="30972" spans="1:3" ht="15" customHeight="1" x14ac:dyDescent="0.25">
      <c r="A30972" s="216">
        <v>45719</v>
      </c>
      <c r="B30972" s="217" t="s">
        <v>283</v>
      </c>
      <c r="C30972" s="218">
        <v>0</v>
      </c>
    </row>
    <row r="30973" spans="1:3" ht="15" customHeight="1" x14ac:dyDescent="0.25">
      <c r="A30973" s="216">
        <v>45720</v>
      </c>
      <c r="B30973" s="217" t="s">
        <v>283</v>
      </c>
      <c r="C30973" s="218">
        <v>0</v>
      </c>
    </row>
    <row r="30974" spans="1:3" ht="15" customHeight="1" x14ac:dyDescent="0.25">
      <c r="A30974" s="216">
        <v>45721</v>
      </c>
      <c r="B30974" s="217" t="s">
        <v>283</v>
      </c>
      <c r="C30974" s="218">
        <v>0</v>
      </c>
    </row>
    <row r="30975" spans="1:3" ht="15" customHeight="1" x14ac:dyDescent="0.25">
      <c r="A30975" s="216">
        <v>45722</v>
      </c>
      <c r="B30975" s="217" t="s">
        <v>283</v>
      </c>
      <c r="C30975" s="218">
        <v>0</v>
      </c>
    </row>
    <row r="30976" spans="1:3" ht="15" customHeight="1" x14ac:dyDescent="0.25">
      <c r="A30976" s="216">
        <v>45723</v>
      </c>
      <c r="B30976" s="217" t="s">
        <v>283</v>
      </c>
      <c r="C30976" s="218">
        <v>0</v>
      </c>
    </row>
    <row r="30977" spans="1:3" ht="15" customHeight="1" x14ac:dyDescent="0.25">
      <c r="A30977" s="216">
        <v>45726</v>
      </c>
      <c r="B30977" s="217" t="s">
        <v>283</v>
      </c>
      <c r="C30977" s="218">
        <v>0</v>
      </c>
    </row>
    <row r="30978" spans="1:3" ht="15" customHeight="1" x14ac:dyDescent="0.25">
      <c r="A30978" s="216">
        <v>45727</v>
      </c>
      <c r="B30978" s="217" t="s">
        <v>283</v>
      </c>
      <c r="C30978" s="218">
        <v>0</v>
      </c>
    </row>
    <row r="30979" spans="1:3" ht="15" customHeight="1" x14ac:dyDescent="0.25">
      <c r="A30979" s="216">
        <v>45728</v>
      </c>
      <c r="B30979" s="217" t="s">
        <v>283</v>
      </c>
      <c r="C30979" s="218">
        <v>0</v>
      </c>
    </row>
    <row r="30980" spans="1:3" ht="15" customHeight="1" x14ac:dyDescent="0.25">
      <c r="A30980" s="216">
        <v>45729</v>
      </c>
      <c r="B30980" s="217" t="s">
        <v>283</v>
      </c>
      <c r="C30980" s="218">
        <v>0</v>
      </c>
    </row>
    <row r="30981" spans="1:3" ht="15" customHeight="1" x14ac:dyDescent="0.25">
      <c r="A30981" s="216">
        <v>45730</v>
      </c>
      <c r="B30981" s="217" t="s">
        <v>283</v>
      </c>
      <c r="C30981" s="218">
        <v>0</v>
      </c>
    </row>
    <row r="30982" spans="1:3" ht="15" customHeight="1" x14ac:dyDescent="0.25">
      <c r="A30982" s="216">
        <v>45733</v>
      </c>
      <c r="B30982" s="217" t="s">
        <v>283</v>
      </c>
      <c r="C30982" s="218">
        <v>0</v>
      </c>
    </row>
    <row r="30983" spans="1:3" ht="15" customHeight="1" x14ac:dyDescent="0.25">
      <c r="A30983" s="216">
        <v>45734</v>
      </c>
      <c r="B30983" s="217" t="s">
        <v>283</v>
      </c>
      <c r="C30983" s="218">
        <v>0</v>
      </c>
    </row>
    <row r="30984" spans="1:3" ht="15" customHeight="1" x14ac:dyDescent="0.25">
      <c r="A30984" s="216">
        <v>45735</v>
      </c>
      <c r="B30984" s="217" t="s">
        <v>283</v>
      </c>
      <c r="C30984" s="218">
        <v>0</v>
      </c>
    </row>
    <row r="30985" spans="1:3" ht="15" customHeight="1" x14ac:dyDescent="0.25">
      <c r="A30985" s="216">
        <v>45736</v>
      </c>
      <c r="B30985" s="217" t="s">
        <v>283</v>
      </c>
      <c r="C30985" s="218">
        <v>0</v>
      </c>
    </row>
    <row r="30986" spans="1:3" ht="15" customHeight="1" x14ac:dyDescent="0.25">
      <c r="A30986" s="216">
        <v>45737</v>
      </c>
      <c r="B30986" s="217" t="s">
        <v>283</v>
      </c>
      <c r="C30986" s="218">
        <v>0</v>
      </c>
    </row>
    <row r="30987" spans="1:3" ht="15" customHeight="1" x14ac:dyDescent="0.25">
      <c r="A30987" s="216">
        <v>45740</v>
      </c>
      <c r="B30987" s="217" t="s">
        <v>283</v>
      </c>
      <c r="C30987" s="218">
        <v>0</v>
      </c>
    </row>
    <row r="30988" spans="1:3" ht="15" customHeight="1" x14ac:dyDescent="0.25">
      <c r="A30988" s="216">
        <v>45741</v>
      </c>
      <c r="B30988" s="217" t="s">
        <v>283</v>
      </c>
      <c r="C30988" s="218">
        <v>0</v>
      </c>
    </row>
    <row r="30989" spans="1:3" ht="15" customHeight="1" x14ac:dyDescent="0.25">
      <c r="A30989" s="216">
        <v>45742</v>
      </c>
      <c r="B30989" s="217" t="s">
        <v>283</v>
      </c>
      <c r="C30989" s="218">
        <v>0</v>
      </c>
    </row>
    <row r="30990" spans="1:3" ht="15" customHeight="1" x14ac:dyDescent="0.25">
      <c r="A30990" s="216">
        <v>45743</v>
      </c>
      <c r="B30990" s="217" t="s">
        <v>283</v>
      </c>
      <c r="C30990" s="218">
        <v>0</v>
      </c>
    </row>
    <row r="30991" spans="1:3" ht="15" customHeight="1" x14ac:dyDescent="0.25">
      <c r="A30991" s="216">
        <v>45744</v>
      </c>
      <c r="B30991" s="217" t="s">
        <v>283</v>
      </c>
      <c r="C30991" s="218">
        <v>0</v>
      </c>
    </row>
    <row r="30992" spans="1:3" ht="15" customHeight="1" x14ac:dyDescent="0.25">
      <c r="A30992" s="216">
        <v>45747</v>
      </c>
      <c r="B30992" s="217" t="s">
        <v>283</v>
      </c>
      <c r="C30992" s="218">
        <v>0</v>
      </c>
    </row>
    <row r="30993" spans="1:3" ht="15" customHeight="1" x14ac:dyDescent="0.25">
      <c r="A30993" s="216">
        <v>45748</v>
      </c>
      <c r="B30993" s="217" t="s">
        <v>283</v>
      </c>
      <c r="C30993" s="218">
        <v>0</v>
      </c>
    </row>
    <row r="30994" spans="1:3" ht="15" customHeight="1" x14ac:dyDescent="0.25">
      <c r="A30994" s="216">
        <v>45749</v>
      </c>
      <c r="B30994" s="217" t="s">
        <v>283</v>
      </c>
      <c r="C30994" s="218">
        <v>0</v>
      </c>
    </row>
    <row r="30995" spans="1:3" ht="15" customHeight="1" x14ac:dyDescent="0.25">
      <c r="A30995" s="216">
        <v>45750</v>
      </c>
      <c r="B30995" s="217" t="s">
        <v>283</v>
      </c>
      <c r="C30995" s="218">
        <v>0</v>
      </c>
    </row>
    <row r="30996" spans="1:3" ht="15" customHeight="1" x14ac:dyDescent="0.25">
      <c r="A30996" s="216">
        <v>45751</v>
      </c>
      <c r="B30996" s="217" t="s">
        <v>283</v>
      </c>
      <c r="C30996" s="218">
        <v>0</v>
      </c>
    </row>
    <row r="30997" spans="1:3" ht="15" customHeight="1" x14ac:dyDescent="0.25">
      <c r="A30997" s="216">
        <v>45754</v>
      </c>
      <c r="B30997" s="217" t="s">
        <v>283</v>
      </c>
      <c r="C30997" s="218">
        <v>0</v>
      </c>
    </row>
    <row r="30998" spans="1:3" ht="15" customHeight="1" x14ac:dyDescent="0.25">
      <c r="A30998" s="216">
        <v>45755</v>
      </c>
      <c r="B30998" s="217" t="s">
        <v>283</v>
      </c>
      <c r="C30998" s="218">
        <v>0</v>
      </c>
    </row>
    <row r="30999" spans="1:3" ht="15" customHeight="1" x14ac:dyDescent="0.25">
      <c r="A30999" s="216">
        <v>45756</v>
      </c>
      <c r="B30999" s="217" t="s">
        <v>283</v>
      </c>
      <c r="C30999" s="218">
        <v>0</v>
      </c>
    </row>
    <row r="31000" spans="1:3" ht="15" customHeight="1" x14ac:dyDescent="0.25">
      <c r="A31000" s="216">
        <v>45757</v>
      </c>
      <c r="B31000" s="217" t="s">
        <v>283</v>
      </c>
      <c r="C31000" s="218">
        <v>0</v>
      </c>
    </row>
    <row r="31001" spans="1:3" ht="15" customHeight="1" x14ac:dyDescent="0.25">
      <c r="A31001" s="216">
        <v>45758</v>
      </c>
      <c r="B31001" s="217" t="s">
        <v>283</v>
      </c>
      <c r="C31001" s="218">
        <v>0</v>
      </c>
    </row>
    <row r="31002" spans="1:3" ht="15" customHeight="1" x14ac:dyDescent="0.25">
      <c r="A31002" s="216">
        <v>45761</v>
      </c>
      <c r="B31002" s="217" t="s">
        <v>283</v>
      </c>
      <c r="C31002" s="218">
        <v>0</v>
      </c>
    </row>
    <row r="31003" spans="1:3" ht="15" customHeight="1" x14ac:dyDescent="0.25">
      <c r="A31003" s="216">
        <v>45762</v>
      </c>
      <c r="B31003" s="217" t="s">
        <v>283</v>
      </c>
      <c r="C31003" s="218">
        <v>0</v>
      </c>
    </row>
    <row r="31004" spans="1:3" ht="15" customHeight="1" x14ac:dyDescent="0.25">
      <c r="A31004" s="216">
        <v>45763</v>
      </c>
      <c r="B31004" s="217" t="s">
        <v>283</v>
      </c>
      <c r="C31004" s="218">
        <v>0</v>
      </c>
    </row>
    <row r="31005" spans="1:3" ht="15" customHeight="1" x14ac:dyDescent="0.25">
      <c r="A31005" s="216">
        <v>45764</v>
      </c>
      <c r="B31005" s="217" t="s">
        <v>283</v>
      </c>
      <c r="C31005" s="218">
        <v>0</v>
      </c>
    </row>
    <row r="31006" spans="1:3" ht="15" customHeight="1" x14ac:dyDescent="0.25">
      <c r="A31006" s="216">
        <v>45768</v>
      </c>
      <c r="B31006" s="217" t="s">
        <v>283</v>
      </c>
      <c r="C31006" s="218">
        <v>0</v>
      </c>
    </row>
    <row r="31007" spans="1:3" ht="15" customHeight="1" x14ac:dyDescent="0.25">
      <c r="A31007" s="216">
        <v>45769</v>
      </c>
      <c r="B31007" s="217" t="s">
        <v>283</v>
      </c>
      <c r="C31007" s="218">
        <v>0</v>
      </c>
    </row>
    <row r="31008" spans="1:3" ht="15" customHeight="1" x14ac:dyDescent="0.25">
      <c r="A31008" s="216">
        <v>45770</v>
      </c>
      <c r="B31008" s="217" t="s">
        <v>283</v>
      </c>
      <c r="C31008" s="218">
        <v>0</v>
      </c>
    </row>
    <row r="31009" spans="1:3" ht="15" customHeight="1" x14ac:dyDescent="0.25">
      <c r="A31009" s="216">
        <v>45771</v>
      </c>
      <c r="B31009" s="217" t="s">
        <v>283</v>
      </c>
      <c r="C31009" s="218">
        <v>0</v>
      </c>
    </row>
    <row r="31010" spans="1:3" ht="15" customHeight="1" x14ac:dyDescent="0.25">
      <c r="A31010" s="216">
        <v>45772</v>
      </c>
      <c r="B31010" s="217" t="s">
        <v>283</v>
      </c>
      <c r="C31010" s="218">
        <v>0</v>
      </c>
    </row>
    <row r="31011" spans="1:3" ht="15" customHeight="1" x14ac:dyDescent="0.25">
      <c r="A31011" s="216">
        <v>45775</v>
      </c>
      <c r="B31011" s="217" t="s">
        <v>283</v>
      </c>
      <c r="C31011" s="218">
        <v>0</v>
      </c>
    </row>
    <row r="31012" spans="1:3" ht="15" customHeight="1" x14ac:dyDescent="0.25">
      <c r="A31012" s="216">
        <v>45776</v>
      </c>
      <c r="B31012" s="217" t="s">
        <v>283</v>
      </c>
      <c r="C31012" s="218">
        <v>0</v>
      </c>
    </row>
    <row r="31013" spans="1:3" ht="15" customHeight="1" x14ac:dyDescent="0.25">
      <c r="A31013" s="216">
        <v>45777</v>
      </c>
      <c r="B31013" s="217" t="s">
        <v>283</v>
      </c>
      <c r="C31013" s="218">
        <v>0</v>
      </c>
    </row>
    <row r="31014" spans="1:3" ht="15" customHeight="1" x14ac:dyDescent="0.25">
      <c r="A31014" s="216">
        <v>45778</v>
      </c>
      <c r="B31014" s="217" t="s">
        <v>283</v>
      </c>
      <c r="C31014" s="218">
        <v>0</v>
      </c>
    </row>
    <row r="31015" spans="1:3" ht="15" customHeight="1" x14ac:dyDescent="0.25">
      <c r="A31015" s="216">
        <v>45779</v>
      </c>
      <c r="B31015" s="217" t="s">
        <v>283</v>
      </c>
      <c r="C31015" s="218">
        <v>0</v>
      </c>
    </row>
    <row r="31016" spans="1:3" ht="15" customHeight="1" x14ac:dyDescent="0.25">
      <c r="A31016" s="216">
        <v>45782</v>
      </c>
      <c r="B31016" s="217" t="s">
        <v>283</v>
      </c>
      <c r="C31016" s="218">
        <v>0</v>
      </c>
    </row>
    <row r="31017" spans="1:3" ht="15" customHeight="1" x14ac:dyDescent="0.25">
      <c r="A31017" s="216">
        <v>45783</v>
      </c>
      <c r="B31017" s="217" t="s">
        <v>283</v>
      </c>
      <c r="C31017" s="218">
        <v>0</v>
      </c>
    </row>
    <row r="31018" spans="1:3" ht="15" customHeight="1" x14ac:dyDescent="0.25">
      <c r="A31018" s="216">
        <v>45784</v>
      </c>
      <c r="B31018" s="217" t="s">
        <v>283</v>
      </c>
      <c r="C31018" s="218">
        <v>0</v>
      </c>
    </row>
    <row r="31019" spans="1:3" ht="15" customHeight="1" x14ac:dyDescent="0.25">
      <c r="A31019" s="216">
        <v>45785</v>
      </c>
      <c r="B31019" s="217" t="s">
        <v>283</v>
      </c>
      <c r="C31019" s="218">
        <v>0</v>
      </c>
    </row>
    <row r="31020" spans="1:3" ht="15" customHeight="1" x14ac:dyDescent="0.25">
      <c r="A31020" s="216">
        <v>45786</v>
      </c>
      <c r="B31020" s="217" t="s">
        <v>283</v>
      </c>
      <c r="C31020" s="218">
        <v>0</v>
      </c>
    </row>
    <row r="31021" spans="1:3" ht="15" customHeight="1" x14ac:dyDescent="0.25">
      <c r="A31021" s="216">
        <v>45789</v>
      </c>
      <c r="B31021" s="217" t="s">
        <v>283</v>
      </c>
      <c r="C31021" s="218">
        <v>0</v>
      </c>
    </row>
    <row r="31022" spans="1:3" ht="15" customHeight="1" x14ac:dyDescent="0.25">
      <c r="A31022" s="216">
        <v>45790</v>
      </c>
      <c r="B31022" s="217" t="s">
        <v>283</v>
      </c>
      <c r="C31022" s="218">
        <v>0</v>
      </c>
    </row>
    <row r="31023" spans="1:3" ht="15" customHeight="1" x14ac:dyDescent="0.25">
      <c r="A31023" s="216">
        <v>45791</v>
      </c>
      <c r="B31023" s="217" t="s">
        <v>283</v>
      </c>
      <c r="C31023" s="218">
        <v>0</v>
      </c>
    </row>
    <row r="31024" spans="1:3" ht="15" customHeight="1" x14ac:dyDescent="0.25">
      <c r="A31024" s="216">
        <v>45792</v>
      </c>
      <c r="B31024" s="217" t="s">
        <v>283</v>
      </c>
      <c r="C31024" s="218">
        <v>0</v>
      </c>
    </row>
    <row r="31025" spans="1:3" ht="15" customHeight="1" x14ac:dyDescent="0.25">
      <c r="A31025" s="216">
        <v>45793</v>
      </c>
      <c r="B31025" s="217" t="s">
        <v>283</v>
      </c>
      <c r="C31025" s="218">
        <v>0</v>
      </c>
    </row>
    <row r="31026" spans="1:3" ht="15" customHeight="1" x14ac:dyDescent="0.25">
      <c r="A31026" s="216">
        <v>45796</v>
      </c>
      <c r="B31026" s="217" t="s">
        <v>283</v>
      </c>
      <c r="C31026" s="218">
        <v>0</v>
      </c>
    </row>
    <row r="31027" spans="1:3" ht="15" customHeight="1" x14ac:dyDescent="0.25">
      <c r="A31027" s="216">
        <v>45797</v>
      </c>
      <c r="B31027" s="217" t="s">
        <v>283</v>
      </c>
      <c r="C31027" s="218">
        <v>0</v>
      </c>
    </row>
    <row r="31028" spans="1:3" ht="15" customHeight="1" x14ac:dyDescent="0.25">
      <c r="A31028" s="216">
        <v>45798</v>
      </c>
      <c r="B31028" s="217" t="s">
        <v>283</v>
      </c>
      <c r="C31028" s="218">
        <v>0</v>
      </c>
    </row>
    <row r="31029" spans="1:3" ht="15" customHeight="1" x14ac:dyDescent="0.25">
      <c r="A31029" s="216">
        <v>45799</v>
      </c>
      <c r="B31029" s="217" t="s">
        <v>283</v>
      </c>
      <c r="C31029" s="218">
        <v>0</v>
      </c>
    </row>
    <row r="31030" spans="1:3" ht="15" customHeight="1" x14ac:dyDescent="0.25">
      <c r="A31030" s="216">
        <v>45800</v>
      </c>
      <c r="B31030" s="217" t="s">
        <v>283</v>
      </c>
      <c r="C31030" s="218">
        <v>0</v>
      </c>
    </row>
    <row r="31031" spans="1:3" ht="15" customHeight="1" x14ac:dyDescent="0.25">
      <c r="A31031" s="216">
        <v>45804</v>
      </c>
      <c r="B31031" s="217" t="s">
        <v>283</v>
      </c>
      <c r="C31031" s="218">
        <v>0</v>
      </c>
    </row>
    <row r="31032" spans="1:3" ht="15" customHeight="1" x14ac:dyDescent="0.25">
      <c r="A31032" s="216">
        <v>45805</v>
      </c>
      <c r="B31032" s="217" t="s">
        <v>283</v>
      </c>
      <c r="C31032" s="218">
        <v>0</v>
      </c>
    </row>
    <row r="31033" spans="1:3" ht="15" customHeight="1" x14ac:dyDescent="0.25">
      <c r="A31033" s="216">
        <v>45806</v>
      </c>
      <c r="B31033" s="217" t="s">
        <v>283</v>
      </c>
      <c r="C31033" s="218">
        <v>0</v>
      </c>
    </row>
    <row r="31034" spans="1:3" ht="15" customHeight="1" x14ac:dyDescent="0.25">
      <c r="A31034" s="216">
        <v>45807</v>
      </c>
      <c r="B31034" s="217" t="s">
        <v>283</v>
      </c>
      <c r="C31034" s="218">
        <v>0</v>
      </c>
    </row>
    <row r="31035" spans="1:3" ht="15" customHeight="1" x14ac:dyDescent="0.25">
      <c r="A31035" s="216">
        <v>45810</v>
      </c>
      <c r="B31035" s="217" t="s">
        <v>283</v>
      </c>
      <c r="C31035" s="218">
        <v>0</v>
      </c>
    </row>
    <row r="31036" spans="1:3" ht="15" customHeight="1" x14ac:dyDescent="0.25">
      <c r="A31036" s="216">
        <v>45811</v>
      </c>
      <c r="B31036" s="217" t="s">
        <v>283</v>
      </c>
      <c r="C31036" s="218">
        <v>0</v>
      </c>
    </row>
    <row r="31037" spans="1:3" ht="15" customHeight="1" x14ac:dyDescent="0.25">
      <c r="A31037" s="216">
        <v>45812</v>
      </c>
      <c r="B31037" s="217" t="s">
        <v>283</v>
      </c>
      <c r="C31037" s="218">
        <v>0</v>
      </c>
    </row>
    <row r="31038" spans="1:3" ht="15" customHeight="1" x14ac:dyDescent="0.25">
      <c r="A31038" s="216">
        <v>45813</v>
      </c>
      <c r="B31038" s="217" t="s">
        <v>283</v>
      </c>
      <c r="C31038" s="218">
        <v>0</v>
      </c>
    </row>
    <row r="31039" spans="1:3" ht="15" customHeight="1" x14ac:dyDescent="0.25">
      <c r="A31039" s="216">
        <v>45814</v>
      </c>
      <c r="B31039" s="217" t="s">
        <v>283</v>
      </c>
      <c r="C31039" s="218">
        <v>0</v>
      </c>
    </row>
    <row r="31040" spans="1:3" ht="15" customHeight="1" x14ac:dyDescent="0.25">
      <c r="A31040" s="216">
        <v>45817</v>
      </c>
      <c r="B31040" s="217" t="s">
        <v>283</v>
      </c>
      <c r="C31040" s="218">
        <v>0</v>
      </c>
    </row>
    <row r="31041" spans="1:3" ht="15" customHeight="1" x14ac:dyDescent="0.25">
      <c r="A31041" s="216">
        <v>45818</v>
      </c>
      <c r="B31041" s="217" t="s">
        <v>283</v>
      </c>
      <c r="C31041" s="218">
        <v>0</v>
      </c>
    </row>
    <row r="31042" spans="1:3" ht="15" customHeight="1" x14ac:dyDescent="0.25">
      <c r="A31042" s="216">
        <v>45819</v>
      </c>
      <c r="B31042" s="217" t="s">
        <v>283</v>
      </c>
      <c r="C31042" s="218">
        <v>0</v>
      </c>
    </row>
    <row r="31043" spans="1:3" ht="15" customHeight="1" x14ac:dyDescent="0.25">
      <c r="A31043" s="216">
        <v>45820</v>
      </c>
      <c r="B31043" s="217" t="s">
        <v>283</v>
      </c>
      <c r="C31043" s="218">
        <v>0</v>
      </c>
    </row>
    <row r="31044" spans="1:3" ht="15" customHeight="1" x14ac:dyDescent="0.25">
      <c r="A31044" s="216">
        <v>45821</v>
      </c>
      <c r="B31044" s="217" t="s">
        <v>283</v>
      </c>
      <c r="C31044" s="218">
        <v>0</v>
      </c>
    </row>
    <row r="31045" spans="1:3" ht="15" customHeight="1" x14ac:dyDescent="0.25">
      <c r="A31045" s="216">
        <v>45824</v>
      </c>
      <c r="B31045" s="217" t="s">
        <v>283</v>
      </c>
      <c r="C31045" s="218">
        <v>0</v>
      </c>
    </row>
    <row r="31046" spans="1:3" ht="15" customHeight="1" x14ac:dyDescent="0.25">
      <c r="A31046" s="216">
        <v>45825</v>
      </c>
      <c r="B31046" s="217" t="s">
        <v>283</v>
      </c>
      <c r="C31046" s="218">
        <v>0</v>
      </c>
    </row>
    <row r="31047" spans="1:3" ht="15" customHeight="1" x14ac:dyDescent="0.25">
      <c r="A31047" s="216">
        <v>45826</v>
      </c>
      <c r="B31047" s="217" t="s">
        <v>283</v>
      </c>
      <c r="C31047" s="218">
        <v>0</v>
      </c>
    </row>
    <row r="31048" spans="1:3" ht="15" customHeight="1" x14ac:dyDescent="0.25">
      <c r="A31048" s="216">
        <v>45828</v>
      </c>
      <c r="B31048" s="217" t="s">
        <v>283</v>
      </c>
      <c r="C31048" s="218">
        <v>0</v>
      </c>
    </row>
    <row r="31049" spans="1:3" ht="15" customHeight="1" x14ac:dyDescent="0.25">
      <c r="A31049" s="216">
        <v>45831</v>
      </c>
      <c r="B31049" s="217" t="s">
        <v>283</v>
      </c>
      <c r="C31049" s="218">
        <v>0</v>
      </c>
    </row>
    <row r="31050" spans="1:3" ht="15" customHeight="1" x14ac:dyDescent="0.25">
      <c r="A31050" s="216">
        <v>45832</v>
      </c>
      <c r="B31050" s="217" t="s">
        <v>283</v>
      </c>
      <c r="C31050" s="218">
        <v>0</v>
      </c>
    </row>
    <row r="31051" spans="1:3" ht="15" customHeight="1" x14ac:dyDescent="0.25">
      <c r="A31051" s="216">
        <v>45833</v>
      </c>
      <c r="B31051" s="217" t="s">
        <v>283</v>
      </c>
      <c r="C31051" s="218">
        <v>0</v>
      </c>
    </row>
    <row r="31052" spans="1:3" ht="15" customHeight="1" x14ac:dyDescent="0.25">
      <c r="A31052" s="216">
        <v>45834</v>
      </c>
      <c r="B31052" s="217" t="s">
        <v>283</v>
      </c>
      <c r="C31052" s="218">
        <v>0</v>
      </c>
    </row>
    <row r="31053" spans="1:3" ht="15" customHeight="1" x14ac:dyDescent="0.25">
      <c r="A31053" s="216">
        <v>45835</v>
      </c>
      <c r="B31053" s="217" t="s">
        <v>283</v>
      </c>
      <c r="C31053" s="218">
        <v>0</v>
      </c>
    </row>
    <row r="31054" spans="1:3" ht="15" customHeight="1" x14ac:dyDescent="0.25">
      <c r="A31054" s="216">
        <v>45838</v>
      </c>
      <c r="B31054" s="217" t="s">
        <v>283</v>
      </c>
      <c r="C31054" s="218">
        <v>0</v>
      </c>
    </row>
    <row r="31055" spans="1:3" ht="15" customHeight="1" x14ac:dyDescent="0.25">
      <c r="A31055" s="216">
        <v>45839</v>
      </c>
      <c r="B31055" s="217" t="s">
        <v>283</v>
      </c>
      <c r="C31055" s="218">
        <v>0</v>
      </c>
    </row>
    <row r="31056" spans="1:3" ht="15" customHeight="1" x14ac:dyDescent="0.25">
      <c r="A31056" s="216">
        <v>45840</v>
      </c>
      <c r="B31056" s="217" t="s">
        <v>283</v>
      </c>
      <c r="C31056" s="218">
        <v>0</v>
      </c>
    </row>
    <row r="31057" spans="1:3" ht="15" customHeight="1" x14ac:dyDescent="0.25">
      <c r="A31057" s="216">
        <v>45841</v>
      </c>
      <c r="B31057" s="217" t="s">
        <v>283</v>
      </c>
      <c r="C31057" s="218">
        <v>0</v>
      </c>
    </row>
    <row r="31058" spans="1:3" ht="15" customHeight="1" x14ac:dyDescent="0.25">
      <c r="A31058" s="216">
        <v>45845</v>
      </c>
      <c r="B31058" s="217" t="s">
        <v>283</v>
      </c>
      <c r="C31058" s="218">
        <v>0</v>
      </c>
    </row>
    <row r="31059" spans="1:3" ht="15" customHeight="1" x14ac:dyDescent="0.25">
      <c r="A31059" s="216">
        <v>45846</v>
      </c>
      <c r="B31059" s="217" t="s">
        <v>283</v>
      </c>
      <c r="C31059" s="218">
        <v>0</v>
      </c>
    </row>
    <row r="31060" spans="1:3" ht="15" customHeight="1" x14ac:dyDescent="0.25">
      <c r="A31060" s="216">
        <v>45847</v>
      </c>
      <c r="B31060" s="217" t="s">
        <v>283</v>
      </c>
      <c r="C31060" s="218">
        <v>0</v>
      </c>
    </row>
    <row r="31061" spans="1:3" ht="15" customHeight="1" x14ac:dyDescent="0.25">
      <c r="A31061" s="216">
        <v>45848</v>
      </c>
      <c r="B31061" s="217" t="s">
        <v>283</v>
      </c>
      <c r="C31061" s="218">
        <v>0</v>
      </c>
    </row>
    <row r="31062" spans="1:3" ht="15" customHeight="1" x14ac:dyDescent="0.25">
      <c r="A31062" s="216">
        <v>45849</v>
      </c>
      <c r="B31062" s="217" t="s">
        <v>283</v>
      </c>
      <c r="C31062" s="218">
        <v>0</v>
      </c>
    </row>
    <row r="31063" spans="1:3" ht="15" customHeight="1" x14ac:dyDescent="0.25">
      <c r="A31063" s="216">
        <v>45852</v>
      </c>
      <c r="B31063" s="217" t="s">
        <v>283</v>
      </c>
      <c r="C31063" s="218">
        <v>0</v>
      </c>
    </row>
    <row r="31064" spans="1:3" ht="15" customHeight="1" x14ac:dyDescent="0.25">
      <c r="A31064" s="216">
        <v>45853</v>
      </c>
      <c r="B31064" s="217" t="s">
        <v>283</v>
      </c>
      <c r="C31064" s="218">
        <v>0</v>
      </c>
    </row>
    <row r="31065" spans="1:3" ht="15" customHeight="1" x14ac:dyDescent="0.25">
      <c r="A31065" s="216">
        <v>45854</v>
      </c>
      <c r="B31065" s="217" t="s">
        <v>283</v>
      </c>
      <c r="C31065" s="218">
        <v>0</v>
      </c>
    </row>
    <row r="31066" spans="1:3" ht="15" customHeight="1" x14ac:dyDescent="0.25">
      <c r="A31066" s="216">
        <v>45855</v>
      </c>
      <c r="B31066" s="217" t="s">
        <v>283</v>
      </c>
      <c r="C31066" s="218">
        <v>0</v>
      </c>
    </row>
    <row r="31067" spans="1:3" ht="15" customHeight="1" x14ac:dyDescent="0.25">
      <c r="A31067" s="216">
        <v>45856</v>
      </c>
      <c r="B31067" s="217" t="s">
        <v>283</v>
      </c>
      <c r="C31067" s="218">
        <v>0</v>
      </c>
    </row>
    <row r="31068" spans="1:3" ht="15" customHeight="1" x14ac:dyDescent="0.25">
      <c r="A31068" s="216">
        <v>45859</v>
      </c>
      <c r="B31068" s="217" t="s">
        <v>283</v>
      </c>
      <c r="C31068" s="218">
        <v>0</v>
      </c>
    </row>
    <row r="31069" spans="1:3" ht="15" customHeight="1" x14ac:dyDescent="0.25">
      <c r="A31069" s="216">
        <v>45860</v>
      </c>
      <c r="B31069" s="217" t="s">
        <v>283</v>
      </c>
      <c r="C31069" s="218">
        <v>0</v>
      </c>
    </row>
    <row r="31070" spans="1:3" ht="15" customHeight="1" x14ac:dyDescent="0.25">
      <c r="A31070" s="216">
        <v>45861</v>
      </c>
      <c r="B31070" s="217" t="s">
        <v>283</v>
      </c>
      <c r="C31070" s="218">
        <v>0</v>
      </c>
    </row>
    <row r="31071" spans="1:3" ht="15" customHeight="1" x14ac:dyDescent="0.25">
      <c r="A31071" s="216">
        <v>45862</v>
      </c>
      <c r="B31071" s="217" t="s">
        <v>283</v>
      </c>
      <c r="C31071" s="218">
        <v>0</v>
      </c>
    </row>
    <row r="31072" spans="1:3" ht="15" customHeight="1" x14ac:dyDescent="0.25">
      <c r="A31072" s="216">
        <v>45863</v>
      </c>
      <c r="B31072" s="217" t="s">
        <v>283</v>
      </c>
      <c r="C31072" s="218">
        <v>0</v>
      </c>
    </row>
    <row r="31073" spans="1:3" ht="15" customHeight="1" x14ac:dyDescent="0.25">
      <c r="A31073" s="216">
        <v>45866</v>
      </c>
      <c r="B31073" s="217" t="s">
        <v>283</v>
      </c>
      <c r="C31073" s="218">
        <v>0</v>
      </c>
    </row>
    <row r="31074" spans="1:3" ht="15" customHeight="1" x14ac:dyDescent="0.25">
      <c r="A31074" s="216">
        <v>45867</v>
      </c>
      <c r="B31074" s="217" t="s">
        <v>283</v>
      </c>
      <c r="C31074" s="218">
        <v>0</v>
      </c>
    </row>
    <row r="31075" spans="1:3" ht="15" customHeight="1" x14ac:dyDescent="0.25">
      <c r="A31075" s="216">
        <v>45868</v>
      </c>
      <c r="B31075" s="217" t="s">
        <v>283</v>
      </c>
      <c r="C31075" s="218">
        <v>0</v>
      </c>
    </row>
    <row r="31076" spans="1:3" ht="15" customHeight="1" x14ac:dyDescent="0.25">
      <c r="A31076" s="216">
        <v>45869</v>
      </c>
      <c r="B31076" s="217" t="s">
        <v>283</v>
      </c>
      <c r="C31076" s="218">
        <v>0</v>
      </c>
    </row>
    <row r="31077" spans="1:3" ht="15" customHeight="1" x14ac:dyDescent="0.25">
      <c r="A31077" s="216">
        <v>45870</v>
      </c>
      <c r="B31077" s="217" t="s">
        <v>283</v>
      </c>
      <c r="C31077" s="218">
        <v>0</v>
      </c>
    </row>
    <row r="31078" spans="1:3" ht="15" customHeight="1" x14ac:dyDescent="0.25">
      <c r="A31078" s="216">
        <v>45873</v>
      </c>
      <c r="B31078" s="217" t="s">
        <v>283</v>
      </c>
      <c r="C31078" s="218">
        <v>0</v>
      </c>
    </row>
    <row r="31079" spans="1:3" ht="15" customHeight="1" x14ac:dyDescent="0.25">
      <c r="A31079" s="216">
        <v>45874</v>
      </c>
      <c r="B31079" s="217" t="s">
        <v>283</v>
      </c>
      <c r="C31079" s="218">
        <v>0</v>
      </c>
    </row>
    <row r="31080" spans="1:3" ht="15" customHeight="1" x14ac:dyDescent="0.25">
      <c r="A31080" s="216">
        <v>45875</v>
      </c>
      <c r="B31080" s="217" t="s">
        <v>283</v>
      </c>
      <c r="C31080" s="218">
        <v>0</v>
      </c>
    </row>
    <row r="31081" spans="1:3" ht="15" customHeight="1" x14ac:dyDescent="0.25">
      <c r="A31081" s="216">
        <v>45876</v>
      </c>
      <c r="B31081" s="217" t="s">
        <v>283</v>
      </c>
      <c r="C31081" s="218">
        <v>0</v>
      </c>
    </row>
    <row r="31082" spans="1:3" ht="15" customHeight="1" x14ac:dyDescent="0.25">
      <c r="A31082" s="216">
        <v>45877</v>
      </c>
      <c r="B31082" s="217" t="s">
        <v>283</v>
      </c>
      <c r="C31082" s="218">
        <v>0</v>
      </c>
    </row>
    <row r="31083" spans="1:3" ht="15" customHeight="1" x14ac:dyDescent="0.25">
      <c r="A31083" s="216">
        <v>45880</v>
      </c>
      <c r="B31083" s="217" t="s">
        <v>283</v>
      </c>
      <c r="C31083" s="218">
        <v>0</v>
      </c>
    </row>
    <row r="31084" spans="1:3" ht="15" customHeight="1" x14ac:dyDescent="0.25">
      <c r="A31084" s="216">
        <v>45881</v>
      </c>
      <c r="B31084" s="217" t="s">
        <v>283</v>
      </c>
      <c r="C31084" s="218">
        <v>0</v>
      </c>
    </row>
    <row r="31085" spans="1:3" ht="15" customHeight="1" x14ac:dyDescent="0.25">
      <c r="A31085" s="216">
        <v>45882</v>
      </c>
      <c r="B31085" s="217" t="s">
        <v>283</v>
      </c>
      <c r="C31085" s="218">
        <v>0</v>
      </c>
    </row>
    <row r="31086" spans="1:3" ht="15" customHeight="1" x14ac:dyDescent="0.25">
      <c r="A31086" s="216">
        <v>45883</v>
      </c>
      <c r="B31086" s="217" t="s">
        <v>283</v>
      </c>
      <c r="C31086" s="218">
        <v>0</v>
      </c>
    </row>
    <row r="31087" spans="1:3" ht="15" customHeight="1" x14ac:dyDescent="0.25">
      <c r="A31087" s="216">
        <v>45884</v>
      </c>
      <c r="B31087" s="217" t="s">
        <v>283</v>
      </c>
      <c r="C31087" s="218">
        <v>0</v>
      </c>
    </row>
    <row r="31088" spans="1:3" ht="15" customHeight="1" x14ac:dyDescent="0.25">
      <c r="A31088" s="216">
        <v>45887</v>
      </c>
      <c r="B31088" s="217" t="s">
        <v>283</v>
      </c>
      <c r="C31088" s="218">
        <v>0</v>
      </c>
    </row>
    <row r="31089" spans="1:3" ht="15" customHeight="1" x14ac:dyDescent="0.25">
      <c r="A31089" s="216">
        <v>45888</v>
      </c>
      <c r="B31089" s="217" t="s">
        <v>283</v>
      </c>
      <c r="C31089" s="218">
        <v>0</v>
      </c>
    </row>
    <row r="31090" spans="1:3" ht="15" customHeight="1" x14ac:dyDescent="0.25">
      <c r="A31090" s="216">
        <v>45889</v>
      </c>
      <c r="B31090" s="217" t="s">
        <v>283</v>
      </c>
      <c r="C31090" s="218">
        <v>0</v>
      </c>
    </row>
    <row r="31091" spans="1:3" ht="15" customHeight="1" x14ac:dyDescent="0.25">
      <c r="A31091" s="216">
        <v>45890</v>
      </c>
      <c r="B31091" s="217" t="s">
        <v>283</v>
      </c>
      <c r="C31091" s="218">
        <v>0</v>
      </c>
    </row>
    <row r="31092" spans="1:3" ht="15" customHeight="1" x14ac:dyDescent="0.25">
      <c r="A31092" s="216">
        <v>45891</v>
      </c>
      <c r="B31092" s="217" t="s">
        <v>283</v>
      </c>
      <c r="C31092" s="218">
        <v>0</v>
      </c>
    </row>
    <row r="31093" spans="1:3" ht="15" customHeight="1" x14ac:dyDescent="0.25">
      <c r="A31093" s="216">
        <v>45894</v>
      </c>
      <c r="B31093" s="217" t="s">
        <v>283</v>
      </c>
      <c r="C31093" s="218">
        <v>0</v>
      </c>
    </row>
    <row r="31094" spans="1:3" ht="15" customHeight="1" x14ac:dyDescent="0.25">
      <c r="A31094" s="216">
        <v>45895</v>
      </c>
      <c r="B31094" s="217" t="s">
        <v>283</v>
      </c>
      <c r="C31094" s="218">
        <v>0</v>
      </c>
    </row>
    <row r="31095" spans="1:3" ht="15" customHeight="1" x14ac:dyDescent="0.25">
      <c r="A31095" s="216">
        <v>45896</v>
      </c>
      <c r="B31095" s="217" t="s">
        <v>283</v>
      </c>
      <c r="C31095" s="218">
        <v>0</v>
      </c>
    </row>
    <row r="31096" spans="1:3" ht="15" customHeight="1" x14ac:dyDescent="0.25">
      <c r="A31096" s="216">
        <v>45897</v>
      </c>
      <c r="B31096" s="217" t="s">
        <v>283</v>
      </c>
      <c r="C31096" s="218">
        <v>0</v>
      </c>
    </row>
    <row r="31097" spans="1:3" ht="15" customHeight="1" x14ac:dyDescent="0.25">
      <c r="A31097" s="216">
        <v>45898</v>
      </c>
      <c r="B31097" s="217" t="s">
        <v>283</v>
      </c>
      <c r="C31097" s="218">
        <v>0</v>
      </c>
    </row>
    <row r="31098" spans="1:3" ht="15" customHeight="1" x14ac:dyDescent="0.25">
      <c r="A31098" s="216">
        <v>45902</v>
      </c>
      <c r="B31098" s="217" t="s">
        <v>283</v>
      </c>
      <c r="C31098" s="218">
        <v>0</v>
      </c>
    </row>
    <row r="31099" spans="1:3" ht="15" customHeight="1" x14ac:dyDescent="0.25">
      <c r="A31099" s="216">
        <v>45903</v>
      </c>
      <c r="B31099" s="217" t="s">
        <v>283</v>
      </c>
      <c r="C31099" s="218">
        <v>0</v>
      </c>
    </row>
    <row r="31100" spans="1:3" ht="15" customHeight="1" x14ac:dyDescent="0.25">
      <c r="A31100" s="216">
        <v>45904</v>
      </c>
      <c r="B31100" s="217" t="s">
        <v>283</v>
      </c>
      <c r="C31100" s="218">
        <v>0</v>
      </c>
    </row>
    <row r="31101" spans="1:3" ht="15" customHeight="1" x14ac:dyDescent="0.25">
      <c r="A31101" s="216">
        <v>45905</v>
      </c>
      <c r="B31101" s="217" t="s">
        <v>283</v>
      </c>
      <c r="C31101" s="218">
        <v>0</v>
      </c>
    </row>
    <row r="31102" spans="1:3" ht="15" customHeight="1" x14ac:dyDescent="0.25">
      <c r="A31102" s="216">
        <v>45908</v>
      </c>
      <c r="B31102" s="217" t="s">
        <v>283</v>
      </c>
      <c r="C31102" s="218">
        <v>0</v>
      </c>
    </row>
    <row r="31103" spans="1:3" ht="15" customHeight="1" x14ac:dyDescent="0.25">
      <c r="A31103" s="216">
        <v>45909</v>
      </c>
      <c r="B31103" s="217" t="s">
        <v>283</v>
      </c>
      <c r="C31103" s="218">
        <v>0</v>
      </c>
    </row>
    <row r="31104" spans="1:3" ht="15" customHeight="1" x14ac:dyDescent="0.25">
      <c r="A31104" s="216">
        <v>45910</v>
      </c>
      <c r="B31104" s="217" t="s">
        <v>283</v>
      </c>
      <c r="C31104" s="218">
        <v>0</v>
      </c>
    </row>
    <row r="31105" spans="1:3" ht="15" customHeight="1" x14ac:dyDescent="0.25">
      <c r="A31105" s="216">
        <v>45911</v>
      </c>
      <c r="B31105" s="217" t="s">
        <v>283</v>
      </c>
      <c r="C31105" s="218">
        <v>0</v>
      </c>
    </row>
    <row r="31106" spans="1:3" ht="15" customHeight="1" x14ac:dyDescent="0.25">
      <c r="A31106" s="216">
        <v>45912</v>
      </c>
      <c r="B31106" s="217" t="s">
        <v>283</v>
      </c>
      <c r="C31106" s="218">
        <v>0</v>
      </c>
    </row>
    <row r="31107" spans="1:3" ht="15" customHeight="1" x14ac:dyDescent="0.25">
      <c r="A31107" s="216">
        <v>45915</v>
      </c>
      <c r="B31107" s="217" t="s">
        <v>283</v>
      </c>
      <c r="C31107" s="218">
        <v>0</v>
      </c>
    </row>
    <row r="31108" spans="1:3" ht="15" customHeight="1" x14ac:dyDescent="0.25">
      <c r="A31108" s="216">
        <v>45916</v>
      </c>
      <c r="B31108" s="217" t="s">
        <v>283</v>
      </c>
      <c r="C31108" s="218">
        <v>0</v>
      </c>
    </row>
    <row r="31109" spans="1:3" ht="15" customHeight="1" x14ac:dyDescent="0.25">
      <c r="A31109" s="216">
        <v>45917</v>
      </c>
      <c r="B31109" s="217" t="s">
        <v>283</v>
      </c>
      <c r="C31109" s="218">
        <v>0</v>
      </c>
    </row>
    <row r="31110" spans="1:3" ht="15" customHeight="1" x14ac:dyDescent="0.25">
      <c r="A31110" s="216">
        <v>45918</v>
      </c>
      <c r="B31110" s="217" t="s">
        <v>283</v>
      </c>
      <c r="C31110" s="218">
        <v>0</v>
      </c>
    </row>
    <row r="31111" spans="1:3" ht="15" customHeight="1" x14ac:dyDescent="0.25">
      <c r="A31111" s="216">
        <v>45919</v>
      </c>
      <c r="B31111" s="217" t="s">
        <v>283</v>
      </c>
      <c r="C31111" s="218">
        <v>0</v>
      </c>
    </row>
    <row r="31112" spans="1:3" ht="15" customHeight="1" x14ac:dyDescent="0.25">
      <c r="A31112" s="216">
        <v>45922</v>
      </c>
      <c r="B31112" s="217" t="s">
        <v>283</v>
      </c>
      <c r="C31112" s="218">
        <v>0</v>
      </c>
    </row>
    <row r="31113" spans="1:3" ht="15" customHeight="1" x14ac:dyDescent="0.25">
      <c r="A31113" s="216">
        <v>45923</v>
      </c>
      <c r="B31113" s="217" t="s">
        <v>283</v>
      </c>
      <c r="C31113" s="218">
        <v>0</v>
      </c>
    </row>
    <row r="31114" spans="1:3" ht="15" customHeight="1" x14ac:dyDescent="0.25">
      <c r="A31114" s="216">
        <v>45924</v>
      </c>
      <c r="B31114" s="217" t="s">
        <v>283</v>
      </c>
      <c r="C31114" s="218">
        <v>0</v>
      </c>
    </row>
    <row r="31115" spans="1:3" ht="15" customHeight="1" x14ac:dyDescent="0.25">
      <c r="A31115" s="216">
        <v>45925</v>
      </c>
      <c r="B31115" s="217" t="s">
        <v>283</v>
      </c>
      <c r="C31115" s="218">
        <v>0</v>
      </c>
    </row>
    <row r="31116" spans="1:3" ht="15" customHeight="1" x14ac:dyDescent="0.25">
      <c r="A31116" s="216">
        <v>45926</v>
      </c>
      <c r="B31116" s="217" t="s">
        <v>283</v>
      </c>
      <c r="C31116" s="218">
        <v>0</v>
      </c>
    </row>
    <row r="31117" spans="1:3" ht="15" customHeight="1" x14ac:dyDescent="0.25">
      <c r="A31117" s="216">
        <v>45929</v>
      </c>
      <c r="B31117" s="217" t="s">
        <v>283</v>
      </c>
      <c r="C31117" s="218">
        <v>0</v>
      </c>
    </row>
    <row r="31118" spans="1:3" ht="15" customHeight="1" x14ac:dyDescent="0.25">
      <c r="A31118" s="216">
        <v>45930</v>
      </c>
      <c r="B31118" s="217" t="s">
        <v>283</v>
      </c>
      <c r="C31118" s="218">
        <v>0</v>
      </c>
    </row>
    <row r="31119" spans="1:3" ht="15" customHeight="1" x14ac:dyDescent="0.25">
      <c r="A31119" s="216">
        <v>45566</v>
      </c>
      <c r="B31119" s="217" t="s">
        <v>293</v>
      </c>
      <c r="C31119" s="218">
        <v>0</v>
      </c>
    </row>
    <row r="31120" spans="1:3" ht="15" customHeight="1" x14ac:dyDescent="0.25">
      <c r="A31120" s="216">
        <v>45567</v>
      </c>
      <c r="B31120" s="217" t="s">
        <v>293</v>
      </c>
      <c r="C31120" s="218">
        <v>0</v>
      </c>
    </row>
    <row r="31121" spans="1:3" ht="15" customHeight="1" x14ac:dyDescent="0.25">
      <c r="A31121" s="216">
        <v>45568</v>
      </c>
      <c r="B31121" s="217" t="s">
        <v>293</v>
      </c>
      <c r="C31121" s="218">
        <v>0</v>
      </c>
    </row>
    <row r="31122" spans="1:3" ht="15" customHeight="1" x14ac:dyDescent="0.25">
      <c r="A31122" s="216">
        <v>45569</v>
      </c>
      <c r="B31122" s="217" t="s">
        <v>293</v>
      </c>
      <c r="C31122" s="218">
        <v>0</v>
      </c>
    </row>
    <row r="31123" spans="1:3" ht="15" customHeight="1" x14ac:dyDescent="0.25">
      <c r="A31123" s="216">
        <v>45572</v>
      </c>
      <c r="B31123" s="217" t="s">
        <v>293</v>
      </c>
      <c r="C31123" s="218">
        <v>0</v>
      </c>
    </row>
    <row r="31124" spans="1:3" ht="15" customHeight="1" x14ac:dyDescent="0.25">
      <c r="A31124" s="216">
        <v>45573</v>
      </c>
      <c r="B31124" s="217" t="s">
        <v>293</v>
      </c>
      <c r="C31124" s="218">
        <v>0</v>
      </c>
    </row>
    <row r="31125" spans="1:3" ht="15" customHeight="1" x14ac:dyDescent="0.25">
      <c r="A31125" s="216">
        <v>45574</v>
      </c>
      <c r="B31125" s="217" t="s">
        <v>293</v>
      </c>
      <c r="C31125" s="218">
        <v>0</v>
      </c>
    </row>
    <row r="31126" spans="1:3" ht="15" customHeight="1" x14ac:dyDescent="0.25">
      <c r="A31126" s="216">
        <v>45575</v>
      </c>
      <c r="B31126" s="217" t="s">
        <v>293</v>
      </c>
      <c r="C31126" s="218">
        <v>0</v>
      </c>
    </row>
    <row r="31127" spans="1:3" ht="15" customHeight="1" x14ac:dyDescent="0.25">
      <c r="A31127" s="216">
        <v>45576</v>
      </c>
      <c r="B31127" s="217" t="s">
        <v>293</v>
      </c>
      <c r="C31127" s="218">
        <v>0</v>
      </c>
    </row>
    <row r="31128" spans="1:3" ht="15" customHeight="1" x14ac:dyDescent="0.25">
      <c r="A31128" s="216">
        <v>45579</v>
      </c>
      <c r="B31128" s="217" t="s">
        <v>293</v>
      </c>
      <c r="C31128" s="218">
        <v>0</v>
      </c>
    </row>
    <row r="31129" spans="1:3" ht="15" customHeight="1" x14ac:dyDescent="0.25">
      <c r="A31129" s="216">
        <v>45580</v>
      </c>
      <c r="B31129" s="217" t="s">
        <v>293</v>
      </c>
      <c r="C31129" s="218">
        <v>0</v>
      </c>
    </row>
    <row r="31130" spans="1:3" ht="15" customHeight="1" x14ac:dyDescent="0.25">
      <c r="A31130" s="216">
        <v>45581</v>
      </c>
      <c r="B31130" s="217" t="s">
        <v>293</v>
      </c>
      <c r="C31130" s="218">
        <v>0</v>
      </c>
    </row>
    <row r="31131" spans="1:3" ht="15" customHeight="1" x14ac:dyDescent="0.25">
      <c r="A31131" s="216">
        <v>45582</v>
      </c>
      <c r="B31131" s="217" t="s">
        <v>293</v>
      </c>
      <c r="C31131" s="218">
        <v>0</v>
      </c>
    </row>
    <row r="31132" spans="1:3" ht="15" customHeight="1" x14ac:dyDescent="0.25">
      <c r="A31132" s="216">
        <v>45583</v>
      </c>
      <c r="B31132" s="217" t="s">
        <v>293</v>
      </c>
      <c r="C31132" s="218">
        <v>0</v>
      </c>
    </row>
    <row r="31133" spans="1:3" ht="15" customHeight="1" x14ac:dyDescent="0.25">
      <c r="A31133" s="216">
        <v>45586</v>
      </c>
      <c r="B31133" s="217" t="s">
        <v>293</v>
      </c>
      <c r="C31133" s="218">
        <v>0</v>
      </c>
    </row>
    <row r="31134" spans="1:3" ht="15" customHeight="1" x14ac:dyDescent="0.25">
      <c r="A31134" s="216">
        <v>45587</v>
      </c>
      <c r="B31134" s="217" t="s">
        <v>293</v>
      </c>
      <c r="C31134" s="218">
        <v>0</v>
      </c>
    </row>
    <row r="31135" spans="1:3" ht="15" customHeight="1" x14ac:dyDescent="0.25">
      <c r="A31135" s="216">
        <v>45588</v>
      </c>
      <c r="B31135" s="217" t="s">
        <v>293</v>
      </c>
      <c r="C31135" s="218">
        <v>0</v>
      </c>
    </row>
    <row r="31136" spans="1:3" ht="15" customHeight="1" x14ac:dyDescent="0.25">
      <c r="A31136" s="216">
        <v>45589</v>
      </c>
      <c r="B31136" s="217" t="s">
        <v>293</v>
      </c>
      <c r="C31136" s="218">
        <v>0</v>
      </c>
    </row>
    <row r="31137" spans="1:3" ht="15" customHeight="1" x14ac:dyDescent="0.25">
      <c r="A31137" s="216">
        <v>45590</v>
      </c>
      <c r="B31137" s="217" t="s">
        <v>293</v>
      </c>
      <c r="C31137" s="218">
        <v>0</v>
      </c>
    </row>
    <row r="31138" spans="1:3" ht="15" customHeight="1" x14ac:dyDescent="0.25">
      <c r="A31138" s="216">
        <v>45593</v>
      </c>
      <c r="B31138" s="217" t="s">
        <v>293</v>
      </c>
      <c r="C31138" s="218">
        <v>0</v>
      </c>
    </row>
    <row r="31139" spans="1:3" ht="15" customHeight="1" x14ac:dyDescent="0.25">
      <c r="A31139" s="216">
        <v>45594</v>
      </c>
      <c r="B31139" s="217" t="s">
        <v>293</v>
      </c>
      <c r="C31139" s="218">
        <v>0</v>
      </c>
    </row>
    <row r="31140" spans="1:3" ht="15" customHeight="1" x14ac:dyDescent="0.25">
      <c r="A31140" s="216">
        <v>45595</v>
      </c>
      <c r="B31140" s="217" t="s">
        <v>293</v>
      </c>
      <c r="C31140" s="218">
        <v>0</v>
      </c>
    </row>
    <row r="31141" spans="1:3" ht="15" customHeight="1" x14ac:dyDescent="0.25">
      <c r="A31141" s="216">
        <v>45596</v>
      </c>
      <c r="B31141" s="217" t="s">
        <v>293</v>
      </c>
      <c r="C31141" s="218">
        <v>0</v>
      </c>
    </row>
    <row r="31142" spans="1:3" ht="15" customHeight="1" x14ac:dyDescent="0.25">
      <c r="A31142" s="216">
        <v>45597</v>
      </c>
      <c r="B31142" s="217" t="s">
        <v>293</v>
      </c>
      <c r="C31142" s="218">
        <v>0</v>
      </c>
    </row>
    <row r="31143" spans="1:3" ht="15" customHeight="1" x14ac:dyDescent="0.25">
      <c r="A31143" s="216">
        <v>45600</v>
      </c>
      <c r="B31143" s="217" t="s">
        <v>293</v>
      </c>
      <c r="C31143" s="218">
        <v>0</v>
      </c>
    </row>
    <row r="31144" spans="1:3" ht="15" customHeight="1" x14ac:dyDescent="0.25">
      <c r="A31144" s="216">
        <v>45601</v>
      </c>
      <c r="B31144" s="217" t="s">
        <v>293</v>
      </c>
      <c r="C31144" s="218">
        <v>0</v>
      </c>
    </row>
    <row r="31145" spans="1:3" ht="15" customHeight="1" x14ac:dyDescent="0.25">
      <c r="A31145" s="216">
        <v>45602</v>
      </c>
      <c r="B31145" s="217" t="s">
        <v>293</v>
      </c>
      <c r="C31145" s="218">
        <v>0</v>
      </c>
    </row>
    <row r="31146" spans="1:3" ht="15" customHeight="1" x14ac:dyDescent="0.25">
      <c r="A31146" s="216">
        <v>45603</v>
      </c>
      <c r="B31146" s="217" t="s">
        <v>293</v>
      </c>
      <c r="C31146" s="218">
        <v>0</v>
      </c>
    </row>
    <row r="31147" spans="1:3" ht="15" customHeight="1" x14ac:dyDescent="0.25">
      <c r="A31147" s="216">
        <v>45604</v>
      </c>
      <c r="B31147" s="217" t="s">
        <v>293</v>
      </c>
      <c r="C31147" s="218">
        <v>0</v>
      </c>
    </row>
    <row r="31148" spans="1:3" ht="15" customHeight="1" x14ac:dyDescent="0.25">
      <c r="A31148" s="216">
        <v>45607</v>
      </c>
      <c r="B31148" s="217" t="s">
        <v>293</v>
      </c>
      <c r="C31148" s="218">
        <v>0</v>
      </c>
    </row>
    <row r="31149" spans="1:3" ht="15" customHeight="1" x14ac:dyDescent="0.25">
      <c r="A31149" s="216">
        <v>45608</v>
      </c>
      <c r="B31149" s="217" t="s">
        <v>293</v>
      </c>
      <c r="C31149" s="218">
        <v>0</v>
      </c>
    </row>
    <row r="31150" spans="1:3" ht="15" customHeight="1" x14ac:dyDescent="0.25">
      <c r="A31150" s="216">
        <v>45609</v>
      </c>
      <c r="B31150" s="217" t="s">
        <v>293</v>
      </c>
      <c r="C31150" s="218">
        <v>0</v>
      </c>
    </row>
    <row r="31151" spans="1:3" ht="15" customHeight="1" x14ac:dyDescent="0.25">
      <c r="A31151" s="216">
        <v>45610</v>
      </c>
      <c r="B31151" s="217" t="s">
        <v>293</v>
      </c>
      <c r="C31151" s="218">
        <v>0</v>
      </c>
    </row>
    <row r="31152" spans="1:3" ht="15" customHeight="1" x14ac:dyDescent="0.25">
      <c r="A31152" s="216">
        <v>45611</v>
      </c>
      <c r="B31152" s="217" t="s">
        <v>293</v>
      </c>
      <c r="C31152" s="218">
        <v>0</v>
      </c>
    </row>
    <row r="31153" spans="1:3" ht="15" customHeight="1" x14ac:dyDescent="0.25">
      <c r="A31153" s="216">
        <v>45614</v>
      </c>
      <c r="B31153" s="217" t="s">
        <v>293</v>
      </c>
      <c r="C31153" s="218">
        <v>0</v>
      </c>
    </row>
    <row r="31154" spans="1:3" ht="15" customHeight="1" x14ac:dyDescent="0.25">
      <c r="A31154" s="216">
        <v>45615</v>
      </c>
      <c r="B31154" s="217" t="s">
        <v>293</v>
      </c>
      <c r="C31154" s="218">
        <v>0</v>
      </c>
    </row>
    <row r="31155" spans="1:3" ht="15" customHeight="1" x14ac:dyDescent="0.25">
      <c r="A31155" s="216">
        <v>45616</v>
      </c>
      <c r="B31155" s="217" t="s">
        <v>293</v>
      </c>
      <c r="C31155" s="218">
        <v>0</v>
      </c>
    </row>
    <row r="31156" spans="1:3" ht="15" customHeight="1" x14ac:dyDescent="0.25">
      <c r="A31156" s="216">
        <v>45617</v>
      </c>
      <c r="B31156" s="217" t="s">
        <v>293</v>
      </c>
      <c r="C31156" s="218">
        <v>0</v>
      </c>
    </row>
    <row r="31157" spans="1:3" ht="15" customHeight="1" x14ac:dyDescent="0.25">
      <c r="A31157" s="216">
        <v>45618</v>
      </c>
      <c r="B31157" s="217" t="s">
        <v>293</v>
      </c>
      <c r="C31157" s="218">
        <v>0</v>
      </c>
    </row>
    <row r="31158" spans="1:3" ht="15" customHeight="1" x14ac:dyDescent="0.25">
      <c r="A31158" s="216">
        <v>45621</v>
      </c>
      <c r="B31158" s="217" t="s">
        <v>293</v>
      </c>
      <c r="C31158" s="218">
        <v>0</v>
      </c>
    </row>
    <row r="31159" spans="1:3" ht="15" customHeight="1" x14ac:dyDescent="0.25">
      <c r="A31159" s="216">
        <v>45622</v>
      </c>
      <c r="B31159" s="217" t="s">
        <v>293</v>
      </c>
      <c r="C31159" s="218">
        <v>0</v>
      </c>
    </row>
    <row r="31160" spans="1:3" ht="15" customHeight="1" x14ac:dyDescent="0.25">
      <c r="A31160" s="216">
        <v>45623</v>
      </c>
      <c r="B31160" s="217" t="s">
        <v>293</v>
      </c>
      <c r="C31160" s="218">
        <v>0</v>
      </c>
    </row>
    <row r="31161" spans="1:3" ht="15" customHeight="1" x14ac:dyDescent="0.25">
      <c r="A31161" s="216">
        <v>45624</v>
      </c>
      <c r="B31161" s="217" t="s">
        <v>293</v>
      </c>
      <c r="C31161" s="218">
        <v>0</v>
      </c>
    </row>
    <row r="31162" spans="1:3" ht="15" customHeight="1" x14ac:dyDescent="0.25">
      <c r="A31162" s="216">
        <v>45625</v>
      </c>
      <c r="B31162" s="217" t="s">
        <v>293</v>
      </c>
      <c r="C31162" s="218">
        <v>0</v>
      </c>
    </row>
    <row r="31163" spans="1:3" ht="15" customHeight="1" x14ac:dyDescent="0.25">
      <c r="A31163" s="216">
        <v>45628</v>
      </c>
      <c r="B31163" s="217" t="s">
        <v>293</v>
      </c>
      <c r="C31163" s="218">
        <v>0</v>
      </c>
    </row>
    <row r="31164" spans="1:3" ht="15" customHeight="1" x14ac:dyDescent="0.25">
      <c r="A31164" s="216">
        <v>45629</v>
      </c>
      <c r="B31164" s="217" t="s">
        <v>293</v>
      </c>
      <c r="C31164" s="218">
        <v>0</v>
      </c>
    </row>
    <row r="31165" spans="1:3" ht="15" customHeight="1" x14ac:dyDescent="0.25">
      <c r="A31165" s="216">
        <v>45630</v>
      </c>
      <c r="B31165" s="217" t="s">
        <v>293</v>
      </c>
      <c r="C31165" s="218">
        <v>0</v>
      </c>
    </row>
    <row r="31166" spans="1:3" ht="15" customHeight="1" x14ac:dyDescent="0.25">
      <c r="A31166" s="216">
        <v>45631</v>
      </c>
      <c r="B31166" s="217" t="s">
        <v>293</v>
      </c>
      <c r="C31166" s="218">
        <v>0</v>
      </c>
    </row>
    <row r="31167" spans="1:3" ht="15" customHeight="1" x14ac:dyDescent="0.25">
      <c r="A31167" s="216">
        <v>45632</v>
      </c>
      <c r="B31167" s="217" t="s">
        <v>293</v>
      </c>
      <c r="C31167" s="218">
        <v>0</v>
      </c>
    </row>
    <row r="31168" spans="1:3" ht="15" customHeight="1" x14ac:dyDescent="0.25">
      <c r="A31168" s="216">
        <v>45635</v>
      </c>
      <c r="B31168" s="217" t="s">
        <v>293</v>
      </c>
      <c r="C31168" s="218">
        <v>0</v>
      </c>
    </row>
    <row r="31169" spans="1:3" ht="15" customHeight="1" x14ac:dyDescent="0.25">
      <c r="A31169" s="216">
        <v>45636</v>
      </c>
      <c r="B31169" s="217" t="s">
        <v>293</v>
      </c>
      <c r="C31169" s="218">
        <v>0</v>
      </c>
    </row>
    <row r="31170" spans="1:3" ht="15" customHeight="1" x14ac:dyDescent="0.25">
      <c r="A31170" s="216">
        <v>45637</v>
      </c>
      <c r="B31170" s="217" t="s">
        <v>293</v>
      </c>
      <c r="C31170" s="218">
        <v>0</v>
      </c>
    </row>
    <row r="31171" spans="1:3" ht="15" customHeight="1" x14ac:dyDescent="0.25">
      <c r="A31171" s="216">
        <v>45638</v>
      </c>
      <c r="B31171" s="217" t="s">
        <v>293</v>
      </c>
      <c r="C31171" s="218">
        <v>0</v>
      </c>
    </row>
    <row r="31172" spans="1:3" ht="15" customHeight="1" x14ac:dyDescent="0.25">
      <c r="A31172" s="216">
        <v>45639</v>
      </c>
      <c r="B31172" s="217" t="s">
        <v>293</v>
      </c>
      <c r="C31172" s="218">
        <v>0</v>
      </c>
    </row>
    <row r="31173" spans="1:3" ht="15" customHeight="1" x14ac:dyDescent="0.25">
      <c r="A31173" s="216">
        <v>45642</v>
      </c>
      <c r="B31173" s="217" t="s">
        <v>293</v>
      </c>
      <c r="C31173" s="218">
        <v>0</v>
      </c>
    </row>
    <row r="31174" spans="1:3" ht="15" customHeight="1" x14ac:dyDescent="0.25">
      <c r="A31174" s="216">
        <v>45643</v>
      </c>
      <c r="B31174" s="217" t="s">
        <v>293</v>
      </c>
      <c r="C31174" s="218">
        <v>0</v>
      </c>
    </row>
    <row r="31175" spans="1:3" ht="15" customHeight="1" x14ac:dyDescent="0.25">
      <c r="A31175" s="216">
        <v>45644</v>
      </c>
      <c r="B31175" s="217" t="s">
        <v>293</v>
      </c>
      <c r="C31175" s="218">
        <v>0</v>
      </c>
    </row>
    <row r="31176" spans="1:3" ht="15" customHeight="1" x14ac:dyDescent="0.25">
      <c r="A31176" s="216">
        <v>45645</v>
      </c>
      <c r="B31176" s="217" t="s">
        <v>293</v>
      </c>
      <c r="C31176" s="218">
        <v>0</v>
      </c>
    </row>
    <row r="31177" spans="1:3" ht="15" customHeight="1" x14ac:dyDescent="0.25">
      <c r="A31177" s="216">
        <v>45646</v>
      </c>
      <c r="B31177" s="217" t="s">
        <v>293</v>
      </c>
      <c r="C31177" s="218">
        <v>0</v>
      </c>
    </row>
    <row r="31178" spans="1:3" ht="15" customHeight="1" x14ac:dyDescent="0.25">
      <c r="A31178" s="216">
        <v>45649</v>
      </c>
      <c r="B31178" s="217" t="s">
        <v>293</v>
      </c>
      <c r="C31178" s="218">
        <v>0</v>
      </c>
    </row>
    <row r="31179" spans="1:3" ht="15" customHeight="1" x14ac:dyDescent="0.25">
      <c r="A31179" s="216">
        <v>45650</v>
      </c>
      <c r="B31179" s="217" t="s">
        <v>293</v>
      </c>
      <c r="C31179" s="218">
        <v>0</v>
      </c>
    </row>
    <row r="31180" spans="1:3" ht="15" customHeight="1" x14ac:dyDescent="0.25">
      <c r="A31180" s="216">
        <v>45651</v>
      </c>
      <c r="B31180" s="217" t="s">
        <v>293</v>
      </c>
      <c r="C31180" s="218">
        <v>0</v>
      </c>
    </row>
    <row r="31181" spans="1:3" ht="15" customHeight="1" x14ac:dyDescent="0.25">
      <c r="A31181" s="216">
        <v>45652</v>
      </c>
      <c r="B31181" s="217" t="s">
        <v>293</v>
      </c>
      <c r="C31181" s="218">
        <v>0</v>
      </c>
    </row>
    <row r="31182" spans="1:3" ht="15" customHeight="1" x14ac:dyDescent="0.25">
      <c r="A31182" s="216">
        <v>45653</v>
      </c>
      <c r="B31182" s="217" t="s">
        <v>293</v>
      </c>
      <c r="C31182" s="218">
        <v>0</v>
      </c>
    </row>
    <row r="31183" spans="1:3" ht="15" customHeight="1" x14ac:dyDescent="0.25">
      <c r="A31183" s="216">
        <v>45656</v>
      </c>
      <c r="B31183" s="217" t="s">
        <v>293</v>
      </c>
      <c r="C31183" s="218">
        <v>0</v>
      </c>
    </row>
    <row r="31184" spans="1:3" ht="15" customHeight="1" x14ac:dyDescent="0.25">
      <c r="A31184" s="216">
        <v>45657</v>
      </c>
      <c r="B31184" s="217" t="s">
        <v>293</v>
      </c>
      <c r="C31184" s="218">
        <v>0</v>
      </c>
    </row>
    <row r="31185" spans="1:3" ht="15" customHeight="1" x14ac:dyDescent="0.25">
      <c r="A31185" s="216">
        <v>45659</v>
      </c>
      <c r="B31185" s="217" t="s">
        <v>293</v>
      </c>
      <c r="C31185" s="218">
        <v>0</v>
      </c>
    </row>
    <row r="31186" spans="1:3" ht="15" customHeight="1" x14ac:dyDescent="0.25">
      <c r="A31186" s="216">
        <v>45660</v>
      </c>
      <c r="B31186" s="217" t="s">
        <v>293</v>
      </c>
      <c r="C31186" s="218">
        <v>0</v>
      </c>
    </row>
    <row r="31187" spans="1:3" ht="15" customHeight="1" x14ac:dyDescent="0.25">
      <c r="A31187" s="216">
        <v>45663</v>
      </c>
      <c r="B31187" s="217" t="s">
        <v>293</v>
      </c>
      <c r="C31187" s="218">
        <v>0</v>
      </c>
    </row>
    <row r="31188" spans="1:3" ht="15" customHeight="1" x14ac:dyDescent="0.25">
      <c r="A31188" s="216">
        <v>45664</v>
      </c>
      <c r="B31188" s="217" t="s">
        <v>293</v>
      </c>
      <c r="C31188" s="218">
        <v>0</v>
      </c>
    </row>
    <row r="31189" spans="1:3" ht="15" customHeight="1" x14ac:dyDescent="0.25">
      <c r="A31189" s="216">
        <v>45665</v>
      </c>
      <c r="B31189" s="217" t="s">
        <v>293</v>
      </c>
      <c r="C31189" s="218">
        <v>0</v>
      </c>
    </row>
    <row r="31190" spans="1:3" ht="15" customHeight="1" x14ac:dyDescent="0.25">
      <c r="A31190" s="216">
        <v>45666</v>
      </c>
      <c r="B31190" s="217" t="s">
        <v>293</v>
      </c>
      <c r="C31190" s="218">
        <v>0</v>
      </c>
    </row>
    <row r="31191" spans="1:3" ht="15" customHeight="1" x14ac:dyDescent="0.25">
      <c r="A31191" s="216">
        <v>45667</v>
      </c>
      <c r="B31191" s="217" t="s">
        <v>293</v>
      </c>
      <c r="C31191" s="218">
        <v>0</v>
      </c>
    </row>
    <row r="31192" spans="1:3" ht="15" customHeight="1" x14ac:dyDescent="0.25">
      <c r="A31192" s="216">
        <v>45670</v>
      </c>
      <c r="B31192" s="217" t="s">
        <v>293</v>
      </c>
      <c r="C31192" s="218">
        <v>0</v>
      </c>
    </row>
    <row r="31193" spans="1:3" ht="15" customHeight="1" x14ac:dyDescent="0.25">
      <c r="A31193" s="216">
        <v>45671</v>
      </c>
      <c r="B31193" s="217" t="s">
        <v>293</v>
      </c>
      <c r="C31193" s="218">
        <v>0</v>
      </c>
    </row>
    <row r="31194" spans="1:3" ht="15" customHeight="1" x14ac:dyDescent="0.25">
      <c r="A31194" s="216">
        <v>45672</v>
      </c>
      <c r="B31194" s="217" t="s">
        <v>293</v>
      </c>
      <c r="C31194" s="218">
        <v>0</v>
      </c>
    </row>
    <row r="31195" spans="1:3" ht="15" customHeight="1" x14ac:dyDescent="0.25">
      <c r="A31195" s="216">
        <v>45673</v>
      </c>
      <c r="B31195" s="217" t="s">
        <v>293</v>
      </c>
      <c r="C31195" s="218">
        <v>0</v>
      </c>
    </row>
    <row r="31196" spans="1:3" ht="15" customHeight="1" x14ac:dyDescent="0.25">
      <c r="A31196" s="216">
        <v>45674</v>
      </c>
      <c r="B31196" s="217" t="s">
        <v>293</v>
      </c>
      <c r="C31196" s="218">
        <v>0</v>
      </c>
    </row>
    <row r="31197" spans="1:3" ht="15" customHeight="1" x14ac:dyDescent="0.25">
      <c r="A31197" s="216">
        <v>45678</v>
      </c>
      <c r="B31197" s="217" t="s">
        <v>293</v>
      </c>
      <c r="C31197" s="218">
        <v>0</v>
      </c>
    </row>
    <row r="31198" spans="1:3" ht="15" customHeight="1" x14ac:dyDescent="0.25">
      <c r="A31198" s="216">
        <v>45679</v>
      </c>
      <c r="B31198" s="217" t="s">
        <v>293</v>
      </c>
      <c r="C31198" s="218">
        <v>0</v>
      </c>
    </row>
    <row r="31199" spans="1:3" ht="15" customHeight="1" x14ac:dyDescent="0.25">
      <c r="A31199" s="216">
        <v>45680</v>
      </c>
      <c r="B31199" s="217" t="s">
        <v>293</v>
      </c>
      <c r="C31199" s="218">
        <v>0</v>
      </c>
    </row>
    <row r="31200" spans="1:3" ht="15" customHeight="1" x14ac:dyDescent="0.25">
      <c r="A31200" s="216">
        <v>45681</v>
      </c>
      <c r="B31200" s="217" t="s">
        <v>293</v>
      </c>
      <c r="C31200" s="218">
        <v>0</v>
      </c>
    </row>
    <row r="31201" spans="1:3" ht="15" customHeight="1" x14ac:dyDescent="0.25">
      <c r="A31201" s="216">
        <v>45684</v>
      </c>
      <c r="B31201" s="217" t="s">
        <v>293</v>
      </c>
      <c r="C31201" s="218">
        <v>0</v>
      </c>
    </row>
    <row r="31202" spans="1:3" ht="15" customHeight="1" x14ac:dyDescent="0.25">
      <c r="A31202" s="216">
        <v>45685</v>
      </c>
      <c r="B31202" s="217" t="s">
        <v>293</v>
      </c>
      <c r="C31202" s="218">
        <v>0</v>
      </c>
    </row>
    <row r="31203" spans="1:3" ht="15" customHeight="1" x14ac:dyDescent="0.25">
      <c r="A31203" s="216">
        <v>45686</v>
      </c>
      <c r="B31203" s="217" t="s">
        <v>293</v>
      </c>
      <c r="C31203" s="218">
        <v>0</v>
      </c>
    </row>
    <row r="31204" spans="1:3" ht="15" customHeight="1" x14ac:dyDescent="0.25">
      <c r="A31204" s="216">
        <v>45687</v>
      </c>
      <c r="B31204" s="217" t="s">
        <v>293</v>
      </c>
      <c r="C31204" s="218">
        <v>0</v>
      </c>
    </row>
    <row r="31205" spans="1:3" ht="15" customHeight="1" x14ac:dyDescent="0.25">
      <c r="A31205" s="216">
        <v>45688</v>
      </c>
      <c r="B31205" s="217" t="s">
        <v>293</v>
      </c>
      <c r="C31205" s="218">
        <v>0</v>
      </c>
    </row>
    <row r="31206" spans="1:3" ht="15" customHeight="1" x14ac:dyDescent="0.25">
      <c r="A31206" s="216">
        <v>45691</v>
      </c>
      <c r="B31206" s="217" t="s">
        <v>293</v>
      </c>
      <c r="C31206" s="218">
        <v>0</v>
      </c>
    </row>
    <row r="31207" spans="1:3" ht="15" customHeight="1" x14ac:dyDescent="0.25">
      <c r="A31207" s="216">
        <v>45692</v>
      </c>
      <c r="B31207" s="217" t="s">
        <v>293</v>
      </c>
      <c r="C31207" s="218">
        <v>0</v>
      </c>
    </row>
    <row r="31208" spans="1:3" ht="15" customHeight="1" x14ac:dyDescent="0.25">
      <c r="A31208" s="216">
        <v>45693</v>
      </c>
      <c r="B31208" s="217" t="s">
        <v>293</v>
      </c>
      <c r="C31208" s="218">
        <v>0</v>
      </c>
    </row>
    <row r="31209" spans="1:3" ht="15" customHeight="1" x14ac:dyDescent="0.25">
      <c r="A31209" s="216">
        <v>45694</v>
      </c>
      <c r="B31209" s="217" t="s">
        <v>293</v>
      </c>
      <c r="C31209" s="218">
        <v>0</v>
      </c>
    </row>
    <row r="31210" spans="1:3" ht="15" customHeight="1" x14ac:dyDescent="0.25">
      <c r="A31210" s="216">
        <v>45695</v>
      </c>
      <c r="B31210" s="217" t="s">
        <v>293</v>
      </c>
      <c r="C31210" s="218">
        <v>0</v>
      </c>
    </row>
    <row r="31211" spans="1:3" ht="15" customHeight="1" x14ac:dyDescent="0.25">
      <c r="A31211" s="216">
        <v>45698</v>
      </c>
      <c r="B31211" s="217" t="s">
        <v>293</v>
      </c>
      <c r="C31211" s="218">
        <v>0</v>
      </c>
    </row>
    <row r="31212" spans="1:3" ht="15" customHeight="1" x14ac:dyDescent="0.25">
      <c r="A31212" s="216">
        <v>45699</v>
      </c>
      <c r="B31212" s="217" t="s">
        <v>293</v>
      </c>
      <c r="C31212" s="218">
        <v>0</v>
      </c>
    </row>
    <row r="31213" spans="1:3" ht="15" customHeight="1" x14ac:dyDescent="0.25">
      <c r="A31213" s="216">
        <v>45700</v>
      </c>
      <c r="B31213" s="217" t="s">
        <v>293</v>
      </c>
      <c r="C31213" s="218">
        <v>0</v>
      </c>
    </row>
    <row r="31214" spans="1:3" ht="15" customHeight="1" x14ac:dyDescent="0.25">
      <c r="A31214" s="216">
        <v>45701</v>
      </c>
      <c r="B31214" s="217" t="s">
        <v>293</v>
      </c>
      <c r="C31214" s="218">
        <v>0</v>
      </c>
    </row>
    <row r="31215" spans="1:3" ht="15" customHeight="1" x14ac:dyDescent="0.25">
      <c r="A31215" s="216">
        <v>45702</v>
      </c>
      <c r="B31215" s="217" t="s">
        <v>293</v>
      </c>
      <c r="C31215" s="218">
        <v>0</v>
      </c>
    </row>
    <row r="31216" spans="1:3" ht="15" customHeight="1" x14ac:dyDescent="0.25">
      <c r="A31216" s="216">
        <v>45706</v>
      </c>
      <c r="B31216" s="217" t="s">
        <v>293</v>
      </c>
      <c r="C31216" s="218">
        <v>0</v>
      </c>
    </row>
    <row r="31217" spans="1:3" ht="15" customHeight="1" x14ac:dyDescent="0.25">
      <c r="A31217" s="216">
        <v>45707</v>
      </c>
      <c r="B31217" s="217" t="s">
        <v>293</v>
      </c>
      <c r="C31217" s="218">
        <v>0</v>
      </c>
    </row>
    <row r="31218" spans="1:3" ht="15" customHeight="1" x14ac:dyDescent="0.25">
      <c r="A31218" s="216">
        <v>45708</v>
      </c>
      <c r="B31218" s="217" t="s">
        <v>293</v>
      </c>
      <c r="C31218" s="218">
        <v>0</v>
      </c>
    </row>
    <row r="31219" spans="1:3" ht="15" customHeight="1" x14ac:dyDescent="0.25">
      <c r="A31219" s="216">
        <v>45709</v>
      </c>
      <c r="B31219" s="217" t="s">
        <v>293</v>
      </c>
      <c r="C31219" s="218">
        <v>0</v>
      </c>
    </row>
    <row r="31220" spans="1:3" ht="15" customHeight="1" x14ac:dyDescent="0.25">
      <c r="A31220" s="216">
        <v>45712</v>
      </c>
      <c r="B31220" s="217" t="s">
        <v>293</v>
      </c>
      <c r="C31220" s="218">
        <v>0</v>
      </c>
    </row>
    <row r="31221" spans="1:3" ht="15" customHeight="1" x14ac:dyDescent="0.25">
      <c r="A31221" s="216">
        <v>45713</v>
      </c>
      <c r="B31221" s="217" t="s">
        <v>293</v>
      </c>
      <c r="C31221" s="218">
        <v>0</v>
      </c>
    </row>
    <row r="31222" spans="1:3" ht="15" customHeight="1" x14ac:dyDescent="0.25">
      <c r="A31222" s="216">
        <v>45714</v>
      </c>
      <c r="B31222" s="217" t="s">
        <v>293</v>
      </c>
      <c r="C31222" s="218">
        <v>0</v>
      </c>
    </row>
    <row r="31223" spans="1:3" ht="15" customHeight="1" x14ac:dyDescent="0.25">
      <c r="A31223" s="216">
        <v>45715</v>
      </c>
      <c r="B31223" s="217" t="s">
        <v>293</v>
      </c>
      <c r="C31223" s="218">
        <v>0</v>
      </c>
    </row>
    <row r="31224" spans="1:3" ht="15" customHeight="1" x14ac:dyDescent="0.25">
      <c r="A31224" s="216">
        <v>45716</v>
      </c>
      <c r="B31224" s="217" t="s">
        <v>293</v>
      </c>
      <c r="C31224" s="218">
        <v>0</v>
      </c>
    </row>
    <row r="31225" spans="1:3" ht="15" customHeight="1" x14ac:dyDescent="0.25">
      <c r="A31225" s="216">
        <v>45719</v>
      </c>
      <c r="B31225" s="217" t="s">
        <v>293</v>
      </c>
      <c r="C31225" s="218">
        <v>0</v>
      </c>
    </row>
    <row r="31226" spans="1:3" ht="15" customHeight="1" x14ac:dyDescent="0.25">
      <c r="A31226" s="216">
        <v>45720</v>
      </c>
      <c r="B31226" s="217" t="s">
        <v>293</v>
      </c>
      <c r="C31226" s="218">
        <v>0</v>
      </c>
    </row>
    <row r="31227" spans="1:3" ht="15" customHeight="1" x14ac:dyDescent="0.25">
      <c r="A31227" s="216">
        <v>45721</v>
      </c>
      <c r="B31227" s="217" t="s">
        <v>293</v>
      </c>
      <c r="C31227" s="218">
        <v>0</v>
      </c>
    </row>
    <row r="31228" spans="1:3" ht="15" customHeight="1" x14ac:dyDescent="0.25">
      <c r="A31228" s="216">
        <v>45722</v>
      </c>
      <c r="B31228" s="217" t="s">
        <v>293</v>
      </c>
      <c r="C31228" s="218">
        <v>0</v>
      </c>
    </row>
    <row r="31229" spans="1:3" ht="15" customHeight="1" x14ac:dyDescent="0.25">
      <c r="A31229" s="216">
        <v>45723</v>
      </c>
      <c r="B31229" s="217" t="s">
        <v>293</v>
      </c>
      <c r="C31229" s="218">
        <v>0</v>
      </c>
    </row>
    <row r="31230" spans="1:3" ht="15" customHeight="1" x14ac:dyDescent="0.25">
      <c r="A31230" s="216">
        <v>45726</v>
      </c>
      <c r="B31230" s="217" t="s">
        <v>293</v>
      </c>
      <c r="C31230" s="218">
        <v>0</v>
      </c>
    </row>
    <row r="31231" spans="1:3" ht="15" customHeight="1" x14ac:dyDescent="0.25">
      <c r="A31231" s="216">
        <v>45727</v>
      </c>
      <c r="B31231" s="217" t="s">
        <v>293</v>
      </c>
      <c r="C31231" s="218">
        <v>0</v>
      </c>
    </row>
    <row r="31232" spans="1:3" ht="15" customHeight="1" x14ac:dyDescent="0.25">
      <c r="A31232" s="216">
        <v>45728</v>
      </c>
      <c r="B31232" s="217" t="s">
        <v>293</v>
      </c>
      <c r="C31232" s="218">
        <v>0</v>
      </c>
    </row>
    <row r="31233" spans="1:3" ht="15" customHeight="1" x14ac:dyDescent="0.25">
      <c r="A31233" s="216">
        <v>45729</v>
      </c>
      <c r="B31233" s="217" t="s">
        <v>293</v>
      </c>
      <c r="C31233" s="218">
        <v>0</v>
      </c>
    </row>
    <row r="31234" spans="1:3" ht="15" customHeight="1" x14ac:dyDescent="0.25">
      <c r="A31234" s="216">
        <v>45730</v>
      </c>
      <c r="B31234" s="217" t="s">
        <v>293</v>
      </c>
      <c r="C31234" s="218">
        <v>0</v>
      </c>
    </row>
    <row r="31235" spans="1:3" ht="15" customHeight="1" x14ac:dyDescent="0.25">
      <c r="A31235" s="216">
        <v>45733</v>
      </c>
      <c r="B31235" s="217" t="s">
        <v>293</v>
      </c>
      <c r="C31235" s="218">
        <v>0</v>
      </c>
    </row>
    <row r="31236" spans="1:3" ht="15" customHeight="1" x14ac:dyDescent="0.25">
      <c r="A31236" s="216">
        <v>45734</v>
      </c>
      <c r="B31236" s="217" t="s">
        <v>293</v>
      </c>
      <c r="C31236" s="218">
        <v>0</v>
      </c>
    </row>
    <row r="31237" spans="1:3" ht="15" customHeight="1" x14ac:dyDescent="0.25">
      <c r="A31237" s="216">
        <v>45735</v>
      </c>
      <c r="B31237" s="217" t="s">
        <v>293</v>
      </c>
      <c r="C31237" s="218">
        <v>0</v>
      </c>
    </row>
    <row r="31238" spans="1:3" ht="15" customHeight="1" x14ac:dyDescent="0.25">
      <c r="A31238" s="216">
        <v>45736</v>
      </c>
      <c r="B31238" s="217" t="s">
        <v>293</v>
      </c>
      <c r="C31238" s="218">
        <v>0</v>
      </c>
    </row>
    <row r="31239" spans="1:3" ht="15" customHeight="1" x14ac:dyDescent="0.25">
      <c r="A31239" s="216">
        <v>45737</v>
      </c>
      <c r="B31239" s="217" t="s">
        <v>293</v>
      </c>
      <c r="C31239" s="218">
        <v>0</v>
      </c>
    </row>
    <row r="31240" spans="1:3" ht="15" customHeight="1" x14ac:dyDescent="0.25">
      <c r="A31240" s="216">
        <v>45740</v>
      </c>
      <c r="B31240" s="217" t="s">
        <v>293</v>
      </c>
      <c r="C31240" s="218">
        <v>0</v>
      </c>
    </row>
    <row r="31241" spans="1:3" ht="15" customHeight="1" x14ac:dyDescent="0.25">
      <c r="A31241" s="216">
        <v>45741</v>
      </c>
      <c r="B31241" s="217" t="s">
        <v>293</v>
      </c>
      <c r="C31241" s="218">
        <v>0</v>
      </c>
    </row>
    <row r="31242" spans="1:3" ht="15" customHeight="1" x14ac:dyDescent="0.25">
      <c r="A31242" s="216">
        <v>45742</v>
      </c>
      <c r="B31242" s="217" t="s">
        <v>293</v>
      </c>
      <c r="C31242" s="218">
        <v>0</v>
      </c>
    </row>
    <row r="31243" spans="1:3" ht="15" customHeight="1" x14ac:dyDescent="0.25">
      <c r="A31243" s="216">
        <v>45743</v>
      </c>
      <c r="B31243" s="217" t="s">
        <v>293</v>
      </c>
      <c r="C31243" s="218">
        <v>0</v>
      </c>
    </row>
    <row r="31244" spans="1:3" ht="15" customHeight="1" x14ac:dyDescent="0.25">
      <c r="A31244" s="216">
        <v>45744</v>
      </c>
      <c r="B31244" s="217" t="s">
        <v>293</v>
      </c>
      <c r="C31244" s="218">
        <v>0</v>
      </c>
    </row>
    <row r="31245" spans="1:3" ht="15" customHeight="1" x14ac:dyDescent="0.25">
      <c r="A31245" s="216">
        <v>45747</v>
      </c>
      <c r="B31245" s="217" t="s">
        <v>293</v>
      </c>
      <c r="C31245" s="218">
        <v>0</v>
      </c>
    </row>
    <row r="31246" spans="1:3" ht="15" customHeight="1" x14ac:dyDescent="0.25">
      <c r="A31246" s="216">
        <v>45748</v>
      </c>
      <c r="B31246" s="217" t="s">
        <v>293</v>
      </c>
      <c r="C31246" s="218">
        <v>0</v>
      </c>
    </row>
    <row r="31247" spans="1:3" ht="15" customHeight="1" x14ac:dyDescent="0.25">
      <c r="A31247" s="216">
        <v>45749</v>
      </c>
      <c r="B31247" s="217" t="s">
        <v>293</v>
      </c>
      <c r="C31247" s="218">
        <v>0</v>
      </c>
    </row>
    <row r="31248" spans="1:3" ht="15" customHeight="1" x14ac:dyDescent="0.25">
      <c r="A31248" s="216">
        <v>45750</v>
      </c>
      <c r="B31248" s="217" t="s">
        <v>293</v>
      </c>
      <c r="C31248" s="218">
        <v>0</v>
      </c>
    </row>
    <row r="31249" spans="1:3" ht="15" customHeight="1" x14ac:dyDescent="0.25">
      <c r="A31249" s="216">
        <v>45751</v>
      </c>
      <c r="B31249" s="217" t="s">
        <v>293</v>
      </c>
      <c r="C31249" s="218">
        <v>0</v>
      </c>
    </row>
    <row r="31250" spans="1:3" ht="15" customHeight="1" x14ac:dyDescent="0.25">
      <c r="A31250" s="216">
        <v>45754</v>
      </c>
      <c r="B31250" s="217" t="s">
        <v>293</v>
      </c>
      <c r="C31250" s="218">
        <v>0</v>
      </c>
    </row>
    <row r="31251" spans="1:3" ht="15" customHeight="1" x14ac:dyDescent="0.25">
      <c r="A31251" s="216">
        <v>45755</v>
      </c>
      <c r="B31251" s="217" t="s">
        <v>293</v>
      </c>
      <c r="C31251" s="218">
        <v>0</v>
      </c>
    </row>
    <row r="31252" spans="1:3" ht="15" customHeight="1" x14ac:dyDescent="0.25">
      <c r="A31252" s="216">
        <v>45756</v>
      </c>
      <c r="B31252" s="217" t="s">
        <v>293</v>
      </c>
      <c r="C31252" s="218">
        <v>0</v>
      </c>
    </row>
    <row r="31253" spans="1:3" ht="15" customHeight="1" x14ac:dyDescent="0.25">
      <c r="A31253" s="216">
        <v>45757</v>
      </c>
      <c r="B31253" s="217" t="s">
        <v>293</v>
      </c>
      <c r="C31253" s="218">
        <v>0</v>
      </c>
    </row>
    <row r="31254" spans="1:3" ht="15" customHeight="1" x14ac:dyDescent="0.25">
      <c r="A31254" s="216">
        <v>45758</v>
      </c>
      <c r="B31254" s="217" t="s">
        <v>293</v>
      </c>
      <c r="C31254" s="218">
        <v>0</v>
      </c>
    </row>
    <row r="31255" spans="1:3" ht="15" customHeight="1" x14ac:dyDescent="0.25">
      <c r="A31255" s="216">
        <v>45761</v>
      </c>
      <c r="B31255" s="217" t="s">
        <v>293</v>
      </c>
      <c r="C31255" s="218">
        <v>0</v>
      </c>
    </row>
    <row r="31256" spans="1:3" ht="15" customHeight="1" x14ac:dyDescent="0.25">
      <c r="A31256" s="216">
        <v>45762</v>
      </c>
      <c r="B31256" s="217" t="s">
        <v>293</v>
      </c>
      <c r="C31256" s="218">
        <v>0</v>
      </c>
    </row>
    <row r="31257" spans="1:3" ht="15" customHeight="1" x14ac:dyDescent="0.25">
      <c r="A31257" s="216">
        <v>45763</v>
      </c>
      <c r="B31257" s="217" t="s">
        <v>293</v>
      </c>
      <c r="C31257" s="218">
        <v>0</v>
      </c>
    </row>
    <row r="31258" spans="1:3" ht="15" customHeight="1" x14ac:dyDescent="0.25">
      <c r="A31258" s="216">
        <v>45764</v>
      </c>
      <c r="B31258" s="217" t="s">
        <v>293</v>
      </c>
      <c r="C31258" s="218">
        <v>0</v>
      </c>
    </row>
    <row r="31259" spans="1:3" ht="15" customHeight="1" x14ac:dyDescent="0.25">
      <c r="A31259" s="216">
        <v>45768</v>
      </c>
      <c r="B31259" s="217" t="s">
        <v>293</v>
      </c>
      <c r="C31259" s="218">
        <v>0</v>
      </c>
    </row>
    <row r="31260" spans="1:3" ht="15" customHeight="1" x14ac:dyDescent="0.25">
      <c r="A31260" s="216">
        <v>45769</v>
      </c>
      <c r="B31260" s="217" t="s">
        <v>293</v>
      </c>
      <c r="C31260" s="218">
        <v>0</v>
      </c>
    </row>
    <row r="31261" spans="1:3" ht="15" customHeight="1" x14ac:dyDescent="0.25">
      <c r="A31261" s="216">
        <v>45770</v>
      </c>
      <c r="B31261" s="217" t="s">
        <v>293</v>
      </c>
      <c r="C31261" s="218">
        <v>0</v>
      </c>
    </row>
    <row r="31262" spans="1:3" ht="15" customHeight="1" x14ac:dyDescent="0.25">
      <c r="A31262" s="216">
        <v>45771</v>
      </c>
      <c r="B31262" s="217" t="s">
        <v>293</v>
      </c>
      <c r="C31262" s="218">
        <v>0</v>
      </c>
    </row>
    <row r="31263" spans="1:3" ht="15" customHeight="1" x14ac:dyDescent="0.25">
      <c r="A31263" s="216">
        <v>45772</v>
      </c>
      <c r="B31263" s="217" t="s">
        <v>293</v>
      </c>
      <c r="C31263" s="218">
        <v>0</v>
      </c>
    </row>
    <row r="31264" spans="1:3" ht="15" customHeight="1" x14ac:dyDescent="0.25">
      <c r="A31264" s="216">
        <v>45775</v>
      </c>
      <c r="B31264" s="217" t="s">
        <v>293</v>
      </c>
      <c r="C31264" s="218">
        <v>0</v>
      </c>
    </row>
    <row r="31265" spans="1:3" ht="15" customHeight="1" x14ac:dyDescent="0.25">
      <c r="A31265" s="216">
        <v>45776</v>
      </c>
      <c r="B31265" s="217" t="s">
        <v>293</v>
      </c>
      <c r="C31265" s="218">
        <v>0</v>
      </c>
    </row>
    <row r="31266" spans="1:3" ht="15" customHeight="1" x14ac:dyDescent="0.25">
      <c r="A31266" s="216">
        <v>45777</v>
      </c>
      <c r="B31266" s="217" t="s">
        <v>293</v>
      </c>
      <c r="C31266" s="218">
        <v>0</v>
      </c>
    </row>
    <row r="31267" spans="1:3" ht="15" customHeight="1" x14ac:dyDescent="0.25">
      <c r="A31267" s="216">
        <v>45778</v>
      </c>
      <c r="B31267" s="217" t="s">
        <v>293</v>
      </c>
      <c r="C31267" s="218">
        <v>0</v>
      </c>
    </row>
    <row r="31268" spans="1:3" ht="15" customHeight="1" x14ac:dyDescent="0.25">
      <c r="A31268" s="216">
        <v>45779</v>
      </c>
      <c r="B31268" s="217" t="s">
        <v>293</v>
      </c>
      <c r="C31268" s="218">
        <v>0</v>
      </c>
    </row>
    <row r="31269" spans="1:3" ht="15" customHeight="1" x14ac:dyDescent="0.25">
      <c r="A31269" s="216">
        <v>45782</v>
      </c>
      <c r="B31269" s="217" t="s">
        <v>293</v>
      </c>
      <c r="C31269" s="218">
        <v>0</v>
      </c>
    </row>
    <row r="31270" spans="1:3" ht="15" customHeight="1" x14ac:dyDescent="0.25">
      <c r="A31270" s="216">
        <v>45783</v>
      </c>
      <c r="B31270" s="217" t="s">
        <v>293</v>
      </c>
      <c r="C31270" s="218">
        <v>0</v>
      </c>
    </row>
    <row r="31271" spans="1:3" ht="15" customHeight="1" x14ac:dyDescent="0.25">
      <c r="A31271" s="216">
        <v>45784</v>
      </c>
      <c r="B31271" s="217" t="s">
        <v>293</v>
      </c>
      <c r="C31271" s="218">
        <v>0</v>
      </c>
    </row>
    <row r="31272" spans="1:3" ht="15" customHeight="1" x14ac:dyDescent="0.25">
      <c r="A31272" s="216">
        <v>45785</v>
      </c>
      <c r="B31272" s="217" t="s">
        <v>293</v>
      </c>
      <c r="C31272" s="218">
        <v>0</v>
      </c>
    </row>
    <row r="31273" spans="1:3" ht="15" customHeight="1" x14ac:dyDescent="0.25">
      <c r="A31273" s="216">
        <v>45786</v>
      </c>
      <c r="B31273" s="217" t="s">
        <v>293</v>
      </c>
      <c r="C31273" s="218">
        <v>0</v>
      </c>
    </row>
    <row r="31274" spans="1:3" ht="15" customHeight="1" x14ac:dyDescent="0.25">
      <c r="A31274" s="216">
        <v>45789</v>
      </c>
      <c r="B31274" s="217" t="s">
        <v>293</v>
      </c>
      <c r="C31274" s="218">
        <v>0</v>
      </c>
    </row>
    <row r="31275" spans="1:3" ht="15" customHeight="1" x14ac:dyDescent="0.25">
      <c r="A31275" s="216">
        <v>45790</v>
      </c>
      <c r="B31275" s="217" t="s">
        <v>293</v>
      </c>
      <c r="C31275" s="218">
        <v>0</v>
      </c>
    </row>
    <row r="31276" spans="1:3" ht="15" customHeight="1" x14ac:dyDescent="0.25">
      <c r="A31276" s="216">
        <v>45791</v>
      </c>
      <c r="B31276" s="217" t="s">
        <v>293</v>
      </c>
      <c r="C31276" s="218">
        <v>0</v>
      </c>
    </row>
    <row r="31277" spans="1:3" ht="15" customHeight="1" x14ac:dyDescent="0.25">
      <c r="A31277" s="216">
        <v>45792</v>
      </c>
      <c r="B31277" s="217" t="s">
        <v>293</v>
      </c>
      <c r="C31277" s="218">
        <v>0</v>
      </c>
    </row>
    <row r="31278" spans="1:3" ht="15" customHeight="1" x14ac:dyDescent="0.25">
      <c r="A31278" s="216">
        <v>45793</v>
      </c>
      <c r="B31278" s="217" t="s">
        <v>293</v>
      </c>
      <c r="C31278" s="218">
        <v>0</v>
      </c>
    </row>
    <row r="31279" spans="1:3" ht="15" customHeight="1" x14ac:dyDescent="0.25">
      <c r="A31279" s="216">
        <v>45796</v>
      </c>
      <c r="B31279" s="217" t="s">
        <v>293</v>
      </c>
      <c r="C31279" s="218">
        <v>0</v>
      </c>
    </row>
    <row r="31280" spans="1:3" ht="15" customHeight="1" x14ac:dyDescent="0.25">
      <c r="A31280" s="216">
        <v>45797</v>
      </c>
      <c r="B31280" s="217" t="s">
        <v>293</v>
      </c>
      <c r="C31280" s="218">
        <v>0</v>
      </c>
    </row>
    <row r="31281" spans="1:3" ht="15" customHeight="1" x14ac:dyDescent="0.25">
      <c r="A31281" s="216">
        <v>45798</v>
      </c>
      <c r="B31281" s="217" t="s">
        <v>293</v>
      </c>
      <c r="C31281" s="218">
        <v>0</v>
      </c>
    </row>
    <row r="31282" spans="1:3" ht="15" customHeight="1" x14ac:dyDescent="0.25">
      <c r="A31282" s="216">
        <v>45799</v>
      </c>
      <c r="B31282" s="217" t="s">
        <v>293</v>
      </c>
      <c r="C31282" s="218">
        <v>0</v>
      </c>
    </row>
    <row r="31283" spans="1:3" ht="15" customHeight="1" x14ac:dyDescent="0.25">
      <c r="A31283" s="216">
        <v>45800</v>
      </c>
      <c r="B31283" s="217" t="s">
        <v>293</v>
      </c>
      <c r="C31283" s="218">
        <v>0</v>
      </c>
    </row>
    <row r="31284" spans="1:3" ht="15" customHeight="1" x14ac:dyDescent="0.25">
      <c r="A31284" s="216">
        <v>45804</v>
      </c>
      <c r="B31284" s="217" t="s">
        <v>293</v>
      </c>
      <c r="C31284" s="218">
        <v>0</v>
      </c>
    </row>
    <row r="31285" spans="1:3" ht="15" customHeight="1" x14ac:dyDescent="0.25">
      <c r="A31285" s="216">
        <v>45805</v>
      </c>
      <c r="B31285" s="217" t="s">
        <v>293</v>
      </c>
      <c r="C31285" s="218">
        <v>0</v>
      </c>
    </row>
    <row r="31286" spans="1:3" ht="15" customHeight="1" x14ac:dyDescent="0.25">
      <c r="A31286" s="216">
        <v>45806</v>
      </c>
      <c r="B31286" s="217" t="s">
        <v>293</v>
      </c>
      <c r="C31286" s="218">
        <v>0</v>
      </c>
    </row>
    <row r="31287" spans="1:3" ht="15" customHeight="1" x14ac:dyDescent="0.25">
      <c r="A31287" s="216">
        <v>45807</v>
      </c>
      <c r="B31287" s="217" t="s">
        <v>293</v>
      </c>
      <c r="C31287" s="218">
        <v>0</v>
      </c>
    </row>
    <row r="31288" spans="1:3" ht="15" customHeight="1" x14ac:dyDescent="0.25">
      <c r="A31288" s="216">
        <v>45810</v>
      </c>
      <c r="B31288" s="217" t="s">
        <v>293</v>
      </c>
      <c r="C31288" s="218">
        <v>0</v>
      </c>
    </row>
    <row r="31289" spans="1:3" ht="15" customHeight="1" x14ac:dyDescent="0.25">
      <c r="A31289" s="216">
        <v>45811</v>
      </c>
      <c r="B31289" s="217" t="s">
        <v>293</v>
      </c>
      <c r="C31289" s="218">
        <v>0</v>
      </c>
    </row>
    <row r="31290" spans="1:3" ht="15" customHeight="1" x14ac:dyDescent="0.25">
      <c r="A31290" s="216">
        <v>45812</v>
      </c>
      <c r="B31290" s="217" t="s">
        <v>293</v>
      </c>
      <c r="C31290" s="218">
        <v>0</v>
      </c>
    </row>
    <row r="31291" spans="1:3" ht="15" customHeight="1" x14ac:dyDescent="0.25">
      <c r="A31291" s="216">
        <v>45813</v>
      </c>
      <c r="B31291" s="217" t="s">
        <v>293</v>
      </c>
      <c r="C31291" s="218">
        <v>0</v>
      </c>
    </row>
    <row r="31292" spans="1:3" ht="15" customHeight="1" x14ac:dyDescent="0.25">
      <c r="A31292" s="216">
        <v>45814</v>
      </c>
      <c r="B31292" s="217" t="s">
        <v>293</v>
      </c>
      <c r="C31292" s="218">
        <v>0</v>
      </c>
    </row>
    <row r="31293" spans="1:3" ht="15" customHeight="1" x14ac:dyDescent="0.25">
      <c r="A31293" s="216">
        <v>45817</v>
      </c>
      <c r="B31293" s="217" t="s">
        <v>293</v>
      </c>
      <c r="C31293" s="218">
        <v>0</v>
      </c>
    </row>
    <row r="31294" spans="1:3" ht="15" customHeight="1" x14ac:dyDescent="0.25">
      <c r="A31294" s="216">
        <v>45818</v>
      </c>
      <c r="B31294" s="217" t="s">
        <v>293</v>
      </c>
      <c r="C31294" s="218">
        <v>0</v>
      </c>
    </row>
    <row r="31295" spans="1:3" ht="15" customHeight="1" x14ac:dyDescent="0.25">
      <c r="A31295" s="216">
        <v>45819</v>
      </c>
      <c r="B31295" s="217" t="s">
        <v>293</v>
      </c>
      <c r="C31295" s="218">
        <v>0</v>
      </c>
    </row>
    <row r="31296" spans="1:3" ht="15" customHeight="1" x14ac:dyDescent="0.25">
      <c r="A31296" s="216">
        <v>45820</v>
      </c>
      <c r="B31296" s="217" t="s">
        <v>293</v>
      </c>
      <c r="C31296" s="218">
        <v>0</v>
      </c>
    </row>
    <row r="31297" spans="1:3" ht="15" customHeight="1" x14ac:dyDescent="0.25">
      <c r="A31297" s="216">
        <v>45821</v>
      </c>
      <c r="B31297" s="217" t="s">
        <v>293</v>
      </c>
      <c r="C31297" s="218">
        <v>0</v>
      </c>
    </row>
    <row r="31298" spans="1:3" ht="15" customHeight="1" x14ac:dyDescent="0.25">
      <c r="A31298" s="216">
        <v>45824</v>
      </c>
      <c r="B31298" s="217" t="s">
        <v>293</v>
      </c>
      <c r="C31298" s="218">
        <v>0</v>
      </c>
    </row>
    <row r="31299" spans="1:3" ht="15" customHeight="1" x14ac:dyDescent="0.25">
      <c r="A31299" s="216">
        <v>45825</v>
      </c>
      <c r="B31299" s="217" t="s">
        <v>293</v>
      </c>
      <c r="C31299" s="218">
        <v>0</v>
      </c>
    </row>
    <row r="31300" spans="1:3" ht="15" customHeight="1" x14ac:dyDescent="0.25">
      <c r="A31300" s="216">
        <v>45826</v>
      </c>
      <c r="B31300" s="217" t="s">
        <v>293</v>
      </c>
      <c r="C31300" s="218">
        <v>0</v>
      </c>
    </row>
    <row r="31301" spans="1:3" ht="15" customHeight="1" x14ac:dyDescent="0.25">
      <c r="A31301" s="216">
        <v>45828</v>
      </c>
      <c r="B31301" s="217" t="s">
        <v>293</v>
      </c>
      <c r="C31301" s="218">
        <v>0</v>
      </c>
    </row>
    <row r="31302" spans="1:3" ht="15" customHeight="1" x14ac:dyDescent="0.25">
      <c r="A31302" s="216">
        <v>45831</v>
      </c>
      <c r="B31302" s="217" t="s">
        <v>293</v>
      </c>
      <c r="C31302" s="218">
        <v>0</v>
      </c>
    </row>
    <row r="31303" spans="1:3" ht="15" customHeight="1" x14ac:dyDescent="0.25">
      <c r="A31303" s="216">
        <v>45832</v>
      </c>
      <c r="B31303" s="217" t="s">
        <v>293</v>
      </c>
      <c r="C31303" s="218">
        <v>0</v>
      </c>
    </row>
    <row r="31304" spans="1:3" ht="15" customHeight="1" x14ac:dyDescent="0.25">
      <c r="A31304" s="216">
        <v>45833</v>
      </c>
      <c r="B31304" s="217" t="s">
        <v>293</v>
      </c>
      <c r="C31304" s="218">
        <v>0</v>
      </c>
    </row>
    <row r="31305" spans="1:3" ht="15" customHeight="1" x14ac:dyDescent="0.25">
      <c r="A31305" s="216">
        <v>45834</v>
      </c>
      <c r="B31305" s="217" t="s">
        <v>293</v>
      </c>
      <c r="C31305" s="218">
        <v>0</v>
      </c>
    </row>
    <row r="31306" spans="1:3" ht="15" customHeight="1" x14ac:dyDescent="0.25">
      <c r="A31306" s="216">
        <v>45835</v>
      </c>
      <c r="B31306" s="217" t="s">
        <v>293</v>
      </c>
      <c r="C31306" s="218">
        <v>0</v>
      </c>
    </row>
    <row r="31307" spans="1:3" ht="15" customHeight="1" x14ac:dyDescent="0.25">
      <c r="A31307" s="216">
        <v>45838</v>
      </c>
      <c r="B31307" s="217" t="s">
        <v>293</v>
      </c>
      <c r="C31307" s="218">
        <v>0</v>
      </c>
    </row>
    <row r="31308" spans="1:3" ht="15" customHeight="1" x14ac:dyDescent="0.25">
      <c r="A31308" s="216">
        <v>45839</v>
      </c>
      <c r="B31308" s="217" t="s">
        <v>293</v>
      </c>
      <c r="C31308" s="218">
        <v>0</v>
      </c>
    </row>
    <row r="31309" spans="1:3" ht="15" customHeight="1" x14ac:dyDescent="0.25">
      <c r="A31309" s="216">
        <v>45840</v>
      </c>
      <c r="B31309" s="217" t="s">
        <v>293</v>
      </c>
      <c r="C31309" s="218">
        <v>0</v>
      </c>
    </row>
    <row r="31310" spans="1:3" ht="15" customHeight="1" x14ac:dyDescent="0.25">
      <c r="A31310" s="216">
        <v>45841</v>
      </c>
      <c r="B31310" s="217" t="s">
        <v>293</v>
      </c>
      <c r="C31310" s="218">
        <v>0</v>
      </c>
    </row>
    <row r="31311" spans="1:3" ht="15" customHeight="1" x14ac:dyDescent="0.25">
      <c r="A31311" s="216">
        <v>45845</v>
      </c>
      <c r="B31311" s="217" t="s">
        <v>293</v>
      </c>
      <c r="C31311" s="218">
        <v>0</v>
      </c>
    </row>
    <row r="31312" spans="1:3" ht="15" customHeight="1" x14ac:dyDescent="0.25">
      <c r="A31312" s="216">
        <v>45846</v>
      </c>
      <c r="B31312" s="217" t="s">
        <v>293</v>
      </c>
      <c r="C31312" s="218">
        <v>0</v>
      </c>
    </row>
    <row r="31313" spans="1:3" ht="15" customHeight="1" x14ac:dyDescent="0.25">
      <c r="A31313" s="216">
        <v>45847</v>
      </c>
      <c r="B31313" s="217" t="s">
        <v>293</v>
      </c>
      <c r="C31313" s="218">
        <v>0</v>
      </c>
    </row>
    <row r="31314" spans="1:3" ht="15" customHeight="1" x14ac:dyDescent="0.25">
      <c r="A31314" s="216">
        <v>45848</v>
      </c>
      <c r="B31314" s="217" t="s">
        <v>293</v>
      </c>
      <c r="C31314" s="218">
        <v>0</v>
      </c>
    </row>
    <row r="31315" spans="1:3" ht="15" customHeight="1" x14ac:dyDescent="0.25">
      <c r="A31315" s="216">
        <v>45849</v>
      </c>
      <c r="B31315" s="217" t="s">
        <v>293</v>
      </c>
      <c r="C31315" s="218">
        <v>0</v>
      </c>
    </row>
    <row r="31316" spans="1:3" ht="15" customHeight="1" x14ac:dyDescent="0.25">
      <c r="A31316" s="216">
        <v>45852</v>
      </c>
      <c r="B31316" s="217" t="s">
        <v>293</v>
      </c>
      <c r="C31316" s="218">
        <v>0</v>
      </c>
    </row>
    <row r="31317" spans="1:3" ht="15" customHeight="1" x14ac:dyDescent="0.25">
      <c r="A31317" s="216">
        <v>45853</v>
      </c>
      <c r="B31317" s="217" t="s">
        <v>293</v>
      </c>
      <c r="C31317" s="218">
        <v>0</v>
      </c>
    </row>
    <row r="31318" spans="1:3" ht="15" customHeight="1" x14ac:dyDescent="0.25">
      <c r="A31318" s="216">
        <v>45854</v>
      </c>
      <c r="B31318" s="217" t="s">
        <v>293</v>
      </c>
      <c r="C31318" s="218">
        <v>0</v>
      </c>
    </row>
    <row r="31319" spans="1:3" ht="15" customHeight="1" x14ac:dyDescent="0.25">
      <c r="A31319" s="216">
        <v>45855</v>
      </c>
      <c r="B31319" s="217" t="s">
        <v>293</v>
      </c>
      <c r="C31319" s="218">
        <v>0</v>
      </c>
    </row>
    <row r="31320" spans="1:3" ht="15" customHeight="1" x14ac:dyDescent="0.25">
      <c r="A31320" s="216">
        <v>45856</v>
      </c>
      <c r="B31320" s="217" t="s">
        <v>293</v>
      </c>
      <c r="C31320" s="218">
        <v>0</v>
      </c>
    </row>
    <row r="31321" spans="1:3" ht="15" customHeight="1" x14ac:dyDescent="0.25">
      <c r="A31321" s="216">
        <v>45859</v>
      </c>
      <c r="B31321" s="217" t="s">
        <v>293</v>
      </c>
      <c r="C31321" s="218">
        <v>0</v>
      </c>
    </row>
    <row r="31322" spans="1:3" ht="15" customHeight="1" x14ac:dyDescent="0.25">
      <c r="A31322" s="216">
        <v>45860</v>
      </c>
      <c r="B31322" s="217" t="s">
        <v>293</v>
      </c>
      <c r="C31322" s="218">
        <v>0</v>
      </c>
    </row>
    <row r="31323" spans="1:3" ht="15" customHeight="1" x14ac:dyDescent="0.25">
      <c r="A31323" s="216">
        <v>45861</v>
      </c>
      <c r="B31323" s="217" t="s">
        <v>293</v>
      </c>
      <c r="C31323" s="218">
        <v>0</v>
      </c>
    </row>
    <row r="31324" spans="1:3" ht="15" customHeight="1" x14ac:dyDescent="0.25">
      <c r="A31324" s="216">
        <v>45862</v>
      </c>
      <c r="B31324" s="217" t="s">
        <v>293</v>
      </c>
      <c r="C31324" s="218">
        <v>0</v>
      </c>
    </row>
    <row r="31325" spans="1:3" ht="15" customHeight="1" x14ac:dyDescent="0.25">
      <c r="A31325" s="216">
        <v>45863</v>
      </c>
      <c r="B31325" s="217" t="s">
        <v>293</v>
      </c>
      <c r="C31325" s="218">
        <v>0</v>
      </c>
    </row>
    <row r="31326" spans="1:3" ht="15" customHeight="1" x14ac:dyDescent="0.25">
      <c r="A31326" s="216">
        <v>45866</v>
      </c>
      <c r="B31326" s="217" t="s">
        <v>293</v>
      </c>
      <c r="C31326" s="218">
        <v>0</v>
      </c>
    </row>
    <row r="31327" spans="1:3" ht="15" customHeight="1" x14ac:dyDescent="0.25">
      <c r="A31327" s="216">
        <v>45867</v>
      </c>
      <c r="B31327" s="217" t="s">
        <v>293</v>
      </c>
      <c r="C31327" s="218">
        <v>0</v>
      </c>
    </row>
    <row r="31328" spans="1:3" ht="15" customHeight="1" x14ac:dyDescent="0.25">
      <c r="A31328" s="216">
        <v>45868</v>
      </c>
      <c r="B31328" s="217" t="s">
        <v>293</v>
      </c>
      <c r="C31328" s="218">
        <v>0</v>
      </c>
    </row>
    <row r="31329" spans="1:3" ht="15" customHeight="1" x14ac:dyDescent="0.25">
      <c r="A31329" s="216">
        <v>45869</v>
      </c>
      <c r="B31329" s="217" t="s">
        <v>293</v>
      </c>
      <c r="C31329" s="218">
        <v>0</v>
      </c>
    </row>
    <row r="31330" spans="1:3" ht="15" customHeight="1" x14ac:dyDescent="0.25">
      <c r="A31330" s="216">
        <v>45870</v>
      </c>
      <c r="B31330" s="217" t="s">
        <v>293</v>
      </c>
      <c r="C31330" s="218">
        <v>0</v>
      </c>
    </row>
    <row r="31331" spans="1:3" ht="15" customHeight="1" x14ac:dyDescent="0.25">
      <c r="A31331" s="216">
        <v>45873</v>
      </c>
      <c r="B31331" s="217" t="s">
        <v>293</v>
      </c>
      <c r="C31331" s="218">
        <v>0</v>
      </c>
    </row>
    <row r="31332" spans="1:3" ht="15" customHeight="1" x14ac:dyDescent="0.25">
      <c r="A31332" s="216">
        <v>45874</v>
      </c>
      <c r="B31332" s="217" t="s">
        <v>293</v>
      </c>
      <c r="C31332" s="218">
        <v>0</v>
      </c>
    </row>
    <row r="31333" spans="1:3" ht="15" customHeight="1" x14ac:dyDescent="0.25">
      <c r="A31333" s="216">
        <v>45875</v>
      </c>
      <c r="B31333" s="217" t="s">
        <v>293</v>
      </c>
      <c r="C31333" s="218">
        <v>0</v>
      </c>
    </row>
    <row r="31334" spans="1:3" ht="15" customHeight="1" x14ac:dyDescent="0.25">
      <c r="A31334" s="216">
        <v>45876</v>
      </c>
      <c r="B31334" s="217" t="s">
        <v>293</v>
      </c>
      <c r="C31334" s="218">
        <v>0</v>
      </c>
    </row>
    <row r="31335" spans="1:3" ht="15" customHeight="1" x14ac:dyDescent="0.25">
      <c r="A31335" s="216">
        <v>45877</v>
      </c>
      <c r="B31335" s="217" t="s">
        <v>293</v>
      </c>
      <c r="C31335" s="218">
        <v>0</v>
      </c>
    </row>
    <row r="31336" spans="1:3" ht="15" customHeight="1" x14ac:dyDescent="0.25">
      <c r="A31336" s="216">
        <v>45880</v>
      </c>
      <c r="B31336" s="217" t="s">
        <v>293</v>
      </c>
      <c r="C31336" s="218">
        <v>0</v>
      </c>
    </row>
    <row r="31337" spans="1:3" ht="15" customHeight="1" x14ac:dyDescent="0.25">
      <c r="A31337" s="216">
        <v>45881</v>
      </c>
      <c r="B31337" s="217" t="s">
        <v>293</v>
      </c>
      <c r="C31337" s="218">
        <v>0</v>
      </c>
    </row>
    <row r="31338" spans="1:3" ht="15" customHeight="1" x14ac:dyDescent="0.25">
      <c r="A31338" s="216">
        <v>45882</v>
      </c>
      <c r="B31338" s="217" t="s">
        <v>293</v>
      </c>
      <c r="C31338" s="218">
        <v>0</v>
      </c>
    </row>
    <row r="31339" spans="1:3" ht="15" customHeight="1" x14ac:dyDescent="0.25">
      <c r="A31339" s="216">
        <v>45883</v>
      </c>
      <c r="B31339" s="217" t="s">
        <v>293</v>
      </c>
      <c r="C31339" s="218">
        <v>0</v>
      </c>
    </row>
    <row r="31340" spans="1:3" ht="15" customHeight="1" x14ac:dyDescent="0.25">
      <c r="A31340" s="216">
        <v>45884</v>
      </c>
      <c r="B31340" s="217" t="s">
        <v>293</v>
      </c>
      <c r="C31340" s="218">
        <v>0</v>
      </c>
    </row>
    <row r="31341" spans="1:3" ht="15" customHeight="1" x14ac:dyDescent="0.25">
      <c r="A31341" s="216">
        <v>45887</v>
      </c>
      <c r="B31341" s="217" t="s">
        <v>293</v>
      </c>
      <c r="C31341" s="218">
        <v>0</v>
      </c>
    </row>
    <row r="31342" spans="1:3" ht="15" customHeight="1" x14ac:dyDescent="0.25">
      <c r="A31342" s="216">
        <v>45888</v>
      </c>
      <c r="B31342" s="217" t="s">
        <v>293</v>
      </c>
      <c r="C31342" s="218">
        <v>0</v>
      </c>
    </row>
    <row r="31343" spans="1:3" ht="15" customHeight="1" x14ac:dyDescent="0.25">
      <c r="A31343" s="216">
        <v>45889</v>
      </c>
      <c r="B31343" s="217" t="s">
        <v>293</v>
      </c>
      <c r="C31343" s="218">
        <v>0</v>
      </c>
    </row>
    <row r="31344" spans="1:3" ht="15" customHeight="1" x14ac:dyDescent="0.25">
      <c r="A31344" s="216">
        <v>45890</v>
      </c>
      <c r="B31344" s="217" t="s">
        <v>293</v>
      </c>
      <c r="C31344" s="218">
        <v>0</v>
      </c>
    </row>
    <row r="31345" spans="1:3" ht="15" customHeight="1" x14ac:dyDescent="0.25">
      <c r="A31345" s="216">
        <v>45891</v>
      </c>
      <c r="B31345" s="217" t="s">
        <v>293</v>
      </c>
      <c r="C31345" s="218">
        <v>0</v>
      </c>
    </row>
    <row r="31346" spans="1:3" ht="15" customHeight="1" x14ac:dyDescent="0.25">
      <c r="A31346" s="216">
        <v>45894</v>
      </c>
      <c r="B31346" s="217" t="s">
        <v>293</v>
      </c>
      <c r="C31346" s="218">
        <v>0</v>
      </c>
    </row>
    <row r="31347" spans="1:3" ht="15" customHeight="1" x14ac:dyDescent="0.25">
      <c r="A31347" s="216">
        <v>45895</v>
      </c>
      <c r="B31347" s="217" t="s">
        <v>293</v>
      </c>
      <c r="C31347" s="218">
        <v>0</v>
      </c>
    </row>
    <row r="31348" spans="1:3" ht="15" customHeight="1" x14ac:dyDescent="0.25">
      <c r="A31348" s="216">
        <v>45896</v>
      </c>
      <c r="B31348" s="217" t="s">
        <v>293</v>
      </c>
      <c r="C31348" s="218">
        <v>0</v>
      </c>
    </row>
    <row r="31349" spans="1:3" ht="15" customHeight="1" x14ac:dyDescent="0.25">
      <c r="A31349" s="216">
        <v>45897</v>
      </c>
      <c r="B31349" s="217" t="s">
        <v>293</v>
      </c>
      <c r="C31349" s="218">
        <v>0</v>
      </c>
    </row>
    <row r="31350" spans="1:3" ht="15" customHeight="1" x14ac:dyDescent="0.25">
      <c r="A31350" s="216">
        <v>45898</v>
      </c>
      <c r="B31350" s="217" t="s">
        <v>293</v>
      </c>
      <c r="C31350" s="218">
        <v>0</v>
      </c>
    </row>
    <row r="31351" spans="1:3" ht="15" customHeight="1" x14ac:dyDescent="0.25">
      <c r="A31351" s="216">
        <v>45902</v>
      </c>
      <c r="B31351" s="217" t="s">
        <v>293</v>
      </c>
      <c r="C31351" s="218">
        <v>0</v>
      </c>
    </row>
    <row r="31352" spans="1:3" ht="15" customHeight="1" x14ac:dyDescent="0.25">
      <c r="A31352" s="216">
        <v>45903</v>
      </c>
      <c r="B31352" s="217" t="s">
        <v>293</v>
      </c>
      <c r="C31352" s="218">
        <v>0</v>
      </c>
    </row>
    <row r="31353" spans="1:3" ht="15" customHeight="1" x14ac:dyDescent="0.25">
      <c r="A31353" s="216">
        <v>45904</v>
      </c>
      <c r="B31353" s="217" t="s">
        <v>293</v>
      </c>
      <c r="C31353" s="218">
        <v>0</v>
      </c>
    </row>
    <row r="31354" spans="1:3" ht="15" customHeight="1" x14ac:dyDescent="0.25">
      <c r="A31354" s="216">
        <v>45905</v>
      </c>
      <c r="B31354" s="217" t="s">
        <v>293</v>
      </c>
      <c r="C31354" s="218">
        <v>0</v>
      </c>
    </row>
    <row r="31355" spans="1:3" ht="15" customHeight="1" x14ac:dyDescent="0.25">
      <c r="A31355" s="216">
        <v>45908</v>
      </c>
      <c r="B31355" s="217" t="s">
        <v>293</v>
      </c>
      <c r="C31355" s="218">
        <v>0</v>
      </c>
    </row>
    <row r="31356" spans="1:3" ht="15" customHeight="1" x14ac:dyDescent="0.25">
      <c r="A31356" s="216">
        <v>45909</v>
      </c>
      <c r="B31356" s="217" t="s">
        <v>293</v>
      </c>
      <c r="C31356" s="218">
        <v>0</v>
      </c>
    </row>
    <row r="31357" spans="1:3" ht="15" customHeight="1" x14ac:dyDescent="0.25">
      <c r="A31357" s="216">
        <v>45910</v>
      </c>
      <c r="B31357" s="217" t="s">
        <v>293</v>
      </c>
      <c r="C31357" s="218">
        <v>0</v>
      </c>
    </row>
    <row r="31358" spans="1:3" ht="15" customHeight="1" x14ac:dyDescent="0.25">
      <c r="A31358" s="216">
        <v>45911</v>
      </c>
      <c r="B31358" s="217" t="s">
        <v>293</v>
      </c>
      <c r="C31358" s="218">
        <v>0</v>
      </c>
    </row>
    <row r="31359" spans="1:3" ht="15" customHeight="1" x14ac:dyDescent="0.25">
      <c r="A31359" s="216">
        <v>45912</v>
      </c>
      <c r="B31359" s="217" t="s">
        <v>293</v>
      </c>
      <c r="C31359" s="218">
        <v>0</v>
      </c>
    </row>
    <row r="31360" spans="1:3" ht="15" customHeight="1" x14ac:dyDescent="0.25">
      <c r="A31360" s="216">
        <v>45915</v>
      </c>
      <c r="B31360" s="217" t="s">
        <v>293</v>
      </c>
      <c r="C31360" s="218">
        <v>0</v>
      </c>
    </row>
    <row r="31361" spans="1:3" ht="15" customHeight="1" x14ac:dyDescent="0.25">
      <c r="A31361" s="216">
        <v>45916</v>
      </c>
      <c r="B31361" s="217" t="s">
        <v>293</v>
      </c>
      <c r="C31361" s="218">
        <v>0</v>
      </c>
    </row>
    <row r="31362" spans="1:3" ht="15" customHeight="1" x14ac:dyDescent="0.25">
      <c r="A31362" s="216">
        <v>45917</v>
      </c>
      <c r="B31362" s="217" t="s">
        <v>293</v>
      </c>
      <c r="C31362" s="218">
        <v>0</v>
      </c>
    </row>
    <row r="31363" spans="1:3" ht="15" customHeight="1" x14ac:dyDescent="0.25">
      <c r="A31363" s="216">
        <v>45918</v>
      </c>
      <c r="B31363" s="217" t="s">
        <v>293</v>
      </c>
      <c r="C31363" s="218">
        <v>0</v>
      </c>
    </row>
    <row r="31364" spans="1:3" ht="15" customHeight="1" x14ac:dyDescent="0.25">
      <c r="A31364" s="216">
        <v>45919</v>
      </c>
      <c r="B31364" s="217" t="s">
        <v>293</v>
      </c>
      <c r="C31364" s="218">
        <v>0</v>
      </c>
    </row>
    <row r="31365" spans="1:3" ht="15" customHeight="1" x14ac:dyDescent="0.25">
      <c r="A31365" s="216">
        <v>45922</v>
      </c>
      <c r="B31365" s="217" t="s">
        <v>293</v>
      </c>
      <c r="C31365" s="218">
        <v>0</v>
      </c>
    </row>
    <row r="31366" spans="1:3" ht="15" customHeight="1" x14ac:dyDescent="0.25">
      <c r="A31366" s="216">
        <v>45923</v>
      </c>
      <c r="B31366" s="217" t="s">
        <v>293</v>
      </c>
      <c r="C31366" s="218">
        <v>0</v>
      </c>
    </row>
    <row r="31367" spans="1:3" ht="15" customHeight="1" x14ac:dyDescent="0.25">
      <c r="A31367" s="216">
        <v>45924</v>
      </c>
      <c r="B31367" s="217" t="s">
        <v>293</v>
      </c>
      <c r="C31367" s="218">
        <v>0</v>
      </c>
    </row>
    <row r="31368" spans="1:3" ht="15" customHeight="1" x14ac:dyDescent="0.25">
      <c r="A31368" s="216">
        <v>45925</v>
      </c>
      <c r="B31368" s="217" t="s">
        <v>293</v>
      </c>
      <c r="C31368" s="218">
        <v>0</v>
      </c>
    </row>
    <row r="31369" spans="1:3" ht="15" customHeight="1" x14ac:dyDescent="0.25">
      <c r="A31369" s="216">
        <v>45926</v>
      </c>
      <c r="B31369" s="217" t="s">
        <v>293</v>
      </c>
      <c r="C31369" s="218">
        <v>0</v>
      </c>
    </row>
    <row r="31370" spans="1:3" ht="15" customHeight="1" x14ac:dyDescent="0.25">
      <c r="A31370" s="216">
        <v>45929</v>
      </c>
      <c r="B31370" s="217" t="s">
        <v>293</v>
      </c>
      <c r="C31370" s="218">
        <v>0</v>
      </c>
    </row>
    <row r="31371" spans="1:3" ht="15" customHeight="1" x14ac:dyDescent="0.25">
      <c r="A31371" s="216">
        <v>45930</v>
      </c>
      <c r="B31371" s="217" t="s">
        <v>293</v>
      </c>
      <c r="C31371" s="218">
        <v>0</v>
      </c>
    </row>
    <row r="31372" spans="1:3" ht="15" customHeight="1" x14ac:dyDescent="0.25">
      <c r="A31372" s="216">
        <v>45566</v>
      </c>
      <c r="B31372" s="217" t="s">
        <v>304</v>
      </c>
      <c r="C31372" s="218">
        <v>1.5299999999999999E-2</v>
      </c>
    </row>
    <row r="31373" spans="1:3" ht="15" customHeight="1" x14ac:dyDescent="0.25">
      <c r="A31373" s="216">
        <v>45567</v>
      </c>
      <c r="B31373" s="217" t="s">
        <v>304</v>
      </c>
      <c r="C31373" s="218">
        <v>3.0499999999999999E-2</v>
      </c>
    </row>
    <row r="31374" spans="1:3" ht="15" customHeight="1" x14ac:dyDescent="0.25">
      <c r="A31374" s="216">
        <v>45568</v>
      </c>
      <c r="B31374" s="217" t="s">
        <v>304</v>
      </c>
      <c r="C31374" s="218">
        <v>4.5699999999999998E-2</v>
      </c>
    </row>
    <row r="31375" spans="1:3" ht="15" customHeight="1" x14ac:dyDescent="0.25">
      <c r="A31375" s="216">
        <v>45569</v>
      </c>
      <c r="B31375" s="217" t="s">
        <v>304</v>
      </c>
      <c r="C31375" s="218">
        <v>9.1200000000000003E-2</v>
      </c>
    </row>
    <row r="31376" spans="1:3" ht="15" customHeight="1" x14ac:dyDescent="0.25">
      <c r="A31376" s="216">
        <v>45572</v>
      </c>
      <c r="B31376" s="217" t="s">
        <v>304</v>
      </c>
      <c r="C31376" s="218">
        <v>0.10630000000000001</v>
      </c>
    </row>
    <row r="31377" spans="1:3" ht="15" customHeight="1" x14ac:dyDescent="0.25">
      <c r="A31377" s="216">
        <v>45573</v>
      </c>
      <c r="B31377" s="217" t="s">
        <v>304</v>
      </c>
      <c r="C31377" s="218">
        <v>0.1215</v>
      </c>
    </row>
    <row r="31378" spans="1:3" ht="15" customHeight="1" x14ac:dyDescent="0.25">
      <c r="A31378" s="216">
        <v>45574</v>
      </c>
      <c r="B31378" s="217" t="s">
        <v>304</v>
      </c>
      <c r="C31378" s="218">
        <v>0.1366</v>
      </c>
    </row>
    <row r="31379" spans="1:3" ht="15" customHeight="1" x14ac:dyDescent="0.25">
      <c r="A31379" s="216">
        <v>45575</v>
      </c>
      <c r="B31379" s="217" t="s">
        <v>304</v>
      </c>
      <c r="C31379" s="218">
        <v>0.15179999999999999</v>
      </c>
    </row>
    <row r="31380" spans="1:3" ht="15" customHeight="1" x14ac:dyDescent="0.25">
      <c r="A31380" s="216">
        <v>45576</v>
      </c>
      <c r="B31380" s="217" t="s">
        <v>304</v>
      </c>
      <c r="C31380" s="218">
        <v>0.1973</v>
      </c>
    </row>
    <row r="31381" spans="1:3" ht="15" customHeight="1" x14ac:dyDescent="0.25">
      <c r="A31381" s="216">
        <v>45579</v>
      </c>
      <c r="B31381" s="217" t="s">
        <v>304</v>
      </c>
      <c r="C31381" s="218">
        <v>0.21240000000000001</v>
      </c>
    </row>
    <row r="31382" spans="1:3" ht="15" customHeight="1" x14ac:dyDescent="0.25">
      <c r="A31382" s="216">
        <v>45580</v>
      </c>
      <c r="B31382" s="217" t="s">
        <v>304</v>
      </c>
      <c r="C31382" s="218">
        <v>0.22750000000000001</v>
      </c>
    </row>
    <row r="31383" spans="1:3" ht="15" customHeight="1" x14ac:dyDescent="0.25">
      <c r="A31383" s="216">
        <v>45581</v>
      </c>
      <c r="B31383" s="217" t="s">
        <v>304</v>
      </c>
      <c r="C31383" s="218">
        <v>0.2427</v>
      </c>
    </row>
    <row r="31384" spans="1:3" ht="15" customHeight="1" x14ac:dyDescent="0.25">
      <c r="A31384" s="216">
        <v>45582</v>
      </c>
      <c r="B31384" s="217" t="s">
        <v>304</v>
      </c>
      <c r="C31384" s="218">
        <v>0.25779999999999997</v>
      </c>
    </row>
    <row r="31385" spans="1:3" ht="15" customHeight="1" x14ac:dyDescent="0.25">
      <c r="A31385" s="216">
        <v>45583</v>
      </c>
      <c r="B31385" s="217" t="s">
        <v>304</v>
      </c>
      <c r="C31385" s="218">
        <v>0.30320000000000003</v>
      </c>
    </row>
    <row r="31386" spans="1:3" ht="15" customHeight="1" x14ac:dyDescent="0.25">
      <c r="A31386" s="216">
        <v>45586</v>
      </c>
      <c r="B31386" s="217" t="s">
        <v>304</v>
      </c>
      <c r="C31386" s="218">
        <v>0.31830000000000003</v>
      </c>
    </row>
    <row r="31387" spans="1:3" ht="15" customHeight="1" x14ac:dyDescent="0.25">
      <c r="A31387" s="216">
        <v>45587</v>
      </c>
      <c r="B31387" s="217" t="s">
        <v>304</v>
      </c>
      <c r="C31387" s="218">
        <v>0.33339999999999997</v>
      </c>
    </row>
    <row r="31388" spans="1:3" ht="15" customHeight="1" x14ac:dyDescent="0.25">
      <c r="A31388" s="216">
        <v>45588</v>
      </c>
      <c r="B31388" s="217" t="s">
        <v>304</v>
      </c>
      <c r="C31388" s="218">
        <v>0.34849999999999998</v>
      </c>
    </row>
    <row r="31389" spans="1:3" ht="15" customHeight="1" x14ac:dyDescent="0.25">
      <c r="A31389" s="216">
        <v>45589</v>
      </c>
      <c r="B31389" s="217" t="s">
        <v>304</v>
      </c>
      <c r="C31389" s="218">
        <v>0.36349999999999999</v>
      </c>
    </row>
    <row r="31390" spans="1:3" ht="15" customHeight="1" x14ac:dyDescent="0.25">
      <c r="A31390" s="216">
        <v>45590</v>
      </c>
      <c r="B31390" s="217" t="s">
        <v>304</v>
      </c>
      <c r="C31390" s="218">
        <v>0.40849999999999997</v>
      </c>
    </row>
    <row r="31391" spans="1:3" ht="15" customHeight="1" x14ac:dyDescent="0.25">
      <c r="A31391" s="216">
        <v>45593</v>
      </c>
      <c r="B31391" s="217" t="s">
        <v>304</v>
      </c>
      <c r="C31391" s="218">
        <v>0.42359999999999998</v>
      </c>
    </row>
    <row r="31392" spans="1:3" ht="15" customHeight="1" x14ac:dyDescent="0.25">
      <c r="A31392" s="216">
        <v>45594</v>
      </c>
      <c r="B31392" s="217" t="s">
        <v>304</v>
      </c>
      <c r="C31392" s="218">
        <v>0.43859999999999999</v>
      </c>
    </row>
    <row r="31393" spans="1:3" ht="15" customHeight="1" x14ac:dyDescent="0.25">
      <c r="A31393" s="216">
        <v>45595</v>
      </c>
      <c r="B31393" s="217" t="s">
        <v>304</v>
      </c>
      <c r="C31393" s="218">
        <v>0.4536</v>
      </c>
    </row>
    <row r="31394" spans="1:3" ht="15" customHeight="1" x14ac:dyDescent="0.25">
      <c r="A31394" s="216">
        <v>45596</v>
      </c>
      <c r="B31394" s="217" t="s">
        <v>304</v>
      </c>
      <c r="C31394" s="218">
        <v>0.46860000000000002</v>
      </c>
    </row>
    <row r="31395" spans="1:3" ht="15" customHeight="1" x14ac:dyDescent="0.25">
      <c r="A31395" s="216">
        <v>45597</v>
      </c>
      <c r="B31395" s="217" t="s">
        <v>304</v>
      </c>
      <c r="C31395" s="218">
        <v>0.51370000000000005</v>
      </c>
    </row>
    <row r="31396" spans="1:3" ht="15" customHeight="1" x14ac:dyDescent="0.25">
      <c r="A31396" s="216">
        <v>45600</v>
      </c>
      <c r="B31396" s="217" t="s">
        <v>304</v>
      </c>
      <c r="C31396" s="218">
        <v>0.52859999999999996</v>
      </c>
    </row>
    <row r="31397" spans="1:3" ht="15" customHeight="1" x14ac:dyDescent="0.25">
      <c r="A31397" s="216">
        <v>45601</v>
      </c>
      <c r="B31397" s="217" t="s">
        <v>304</v>
      </c>
      <c r="C31397" s="218">
        <v>0.54349999999999998</v>
      </c>
    </row>
    <row r="31398" spans="1:3" ht="15" customHeight="1" x14ac:dyDescent="0.25">
      <c r="A31398" s="216">
        <v>45602</v>
      </c>
      <c r="B31398" s="217" t="s">
        <v>304</v>
      </c>
      <c r="C31398" s="218">
        <v>0.55840000000000001</v>
      </c>
    </row>
    <row r="31399" spans="1:3" ht="15" customHeight="1" x14ac:dyDescent="0.25">
      <c r="A31399" s="216">
        <v>45603</v>
      </c>
      <c r="B31399" s="217" t="s">
        <v>304</v>
      </c>
      <c r="C31399" s="218">
        <v>0.57330000000000003</v>
      </c>
    </row>
    <row r="31400" spans="1:3" ht="15" customHeight="1" x14ac:dyDescent="0.25">
      <c r="A31400" s="216">
        <v>45604</v>
      </c>
      <c r="B31400" s="217" t="s">
        <v>304</v>
      </c>
      <c r="C31400" s="218">
        <v>0.61709999999999998</v>
      </c>
    </row>
    <row r="31401" spans="1:3" ht="15" customHeight="1" x14ac:dyDescent="0.25">
      <c r="A31401" s="216">
        <v>45607</v>
      </c>
      <c r="B31401" s="217" t="s">
        <v>304</v>
      </c>
      <c r="C31401" s="218">
        <v>0.63170000000000004</v>
      </c>
    </row>
    <row r="31402" spans="1:3" ht="15" customHeight="1" x14ac:dyDescent="0.25">
      <c r="A31402" s="216">
        <v>45608</v>
      </c>
      <c r="B31402" s="217" t="s">
        <v>304</v>
      </c>
      <c r="C31402" s="218">
        <v>0.64610000000000001</v>
      </c>
    </row>
    <row r="31403" spans="1:3" ht="15" customHeight="1" x14ac:dyDescent="0.25">
      <c r="A31403" s="216">
        <v>45609</v>
      </c>
      <c r="B31403" s="217" t="s">
        <v>304</v>
      </c>
      <c r="C31403" s="218">
        <v>0.66059999999999997</v>
      </c>
    </row>
    <row r="31404" spans="1:3" ht="15" customHeight="1" x14ac:dyDescent="0.25">
      <c r="A31404" s="216">
        <v>45610</v>
      </c>
      <c r="B31404" s="217" t="s">
        <v>304</v>
      </c>
      <c r="C31404" s="218">
        <v>0.67500000000000004</v>
      </c>
    </row>
    <row r="31405" spans="1:3" ht="15" customHeight="1" x14ac:dyDescent="0.25">
      <c r="A31405" s="216">
        <v>45611</v>
      </c>
      <c r="B31405" s="217" t="s">
        <v>304</v>
      </c>
      <c r="C31405" s="218">
        <v>0.71809999999999996</v>
      </c>
    </row>
    <row r="31406" spans="1:3" ht="15" customHeight="1" x14ac:dyDescent="0.25">
      <c r="A31406" s="216">
        <v>45614</v>
      </c>
      <c r="B31406" s="217" t="s">
        <v>304</v>
      </c>
      <c r="C31406" s="218">
        <v>0.73250000000000004</v>
      </c>
    </row>
    <row r="31407" spans="1:3" ht="15" customHeight="1" x14ac:dyDescent="0.25">
      <c r="A31407" s="216">
        <v>45615</v>
      </c>
      <c r="B31407" s="217" t="s">
        <v>304</v>
      </c>
      <c r="C31407" s="218">
        <v>0.74690000000000001</v>
      </c>
    </row>
    <row r="31408" spans="1:3" ht="15" customHeight="1" x14ac:dyDescent="0.25">
      <c r="A31408" s="216">
        <v>45616</v>
      </c>
      <c r="B31408" s="217" t="s">
        <v>304</v>
      </c>
      <c r="C31408" s="218">
        <v>0.76129999999999998</v>
      </c>
    </row>
    <row r="31409" spans="1:3" ht="15" customHeight="1" x14ac:dyDescent="0.25">
      <c r="A31409" s="216">
        <v>45617</v>
      </c>
      <c r="B31409" s="217" t="s">
        <v>304</v>
      </c>
      <c r="C31409" s="218">
        <v>0.77569999999999995</v>
      </c>
    </row>
    <row r="31410" spans="1:3" ht="15" customHeight="1" x14ac:dyDescent="0.25">
      <c r="A31410" s="216">
        <v>45618</v>
      </c>
      <c r="B31410" s="217" t="s">
        <v>304</v>
      </c>
      <c r="C31410" s="218">
        <v>0.81879999999999997</v>
      </c>
    </row>
    <row r="31411" spans="1:3" ht="15" customHeight="1" x14ac:dyDescent="0.25">
      <c r="A31411" s="216">
        <v>45621</v>
      </c>
      <c r="B31411" s="217" t="s">
        <v>304</v>
      </c>
      <c r="C31411" s="218">
        <v>0.83309999999999995</v>
      </c>
    </row>
    <row r="31412" spans="1:3" ht="15" customHeight="1" x14ac:dyDescent="0.25">
      <c r="A31412" s="216">
        <v>45622</v>
      </c>
      <c r="B31412" s="217" t="s">
        <v>304</v>
      </c>
      <c r="C31412" s="218">
        <v>0.84750000000000003</v>
      </c>
    </row>
    <row r="31413" spans="1:3" ht="15" customHeight="1" x14ac:dyDescent="0.25">
      <c r="A31413" s="216">
        <v>45623</v>
      </c>
      <c r="B31413" s="217" t="s">
        <v>304</v>
      </c>
      <c r="C31413" s="218">
        <v>0.8619</v>
      </c>
    </row>
    <row r="31414" spans="1:3" ht="15" customHeight="1" x14ac:dyDescent="0.25">
      <c r="A31414" s="216">
        <v>45624</v>
      </c>
      <c r="B31414" s="217" t="s">
        <v>304</v>
      </c>
      <c r="C31414" s="218">
        <v>0.87629999999999997</v>
      </c>
    </row>
    <row r="31415" spans="1:3" ht="15" customHeight="1" x14ac:dyDescent="0.25">
      <c r="A31415" s="216">
        <v>45625</v>
      </c>
      <c r="B31415" s="217" t="s">
        <v>304</v>
      </c>
      <c r="C31415" s="218">
        <v>0.91949999999999998</v>
      </c>
    </row>
    <row r="31416" spans="1:3" ht="15" customHeight="1" x14ac:dyDescent="0.25">
      <c r="A31416" s="216">
        <v>45628</v>
      </c>
      <c r="B31416" s="217" t="s">
        <v>304</v>
      </c>
      <c r="C31416" s="218">
        <v>0.93379999999999996</v>
      </c>
    </row>
    <row r="31417" spans="1:3" ht="15" customHeight="1" x14ac:dyDescent="0.25">
      <c r="A31417" s="216">
        <v>45629</v>
      </c>
      <c r="B31417" s="217" t="s">
        <v>304</v>
      </c>
      <c r="C31417" s="218">
        <v>0.94820000000000004</v>
      </c>
    </row>
    <row r="31418" spans="1:3" ht="15" customHeight="1" x14ac:dyDescent="0.25">
      <c r="A31418" s="216">
        <v>45630</v>
      </c>
      <c r="B31418" s="217" t="s">
        <v>304</v>
      </c>
      <c r="C31418" s="218">
        <v>0.96260000000000001</v>
      </c>
    </row>
    <row r="31419" spans="1:3" ht="15" customHeight="1" x14ac:dyDescent="0.25">
      <c r="A31419" s="216">
        <v>45631</v>
      </c>
      <c r="B31419" s="217" t="s">
        <v>304</v>
      </c>
      <c r="C31419" s="218">
        <v>0.97699999999999998</v>
      </c>
    </row>
    <row r="31420" spans="1:3" ht="15" customHeight="1" x14ac:dyDescent="0.25">
      <c r="A31420" s="216">
        <v>45632</v>
      </c>
      <c r="B31420" s="217" t="s">
        <v>304</v>
      </c>
      <c r="C31420" s="218">
        <v>1.0203</v>
      </c>
    </row>
    <row r="31421" spans="1:3" ht="15" customHeight="1" x14ac:dyDescent="0.25">
      <c r="A31421" s="216">
        <v>45635</v>
      </c>
      <c r="B31421" s="217" t="s">
        <v>304</v>
      </c>
      <c r="C31421" s="218">
        <v>1.0347</v>
      </c>
    </row>
    <row r="31422" spans="1:3" ht="15" customHeight="1" x14ac:dyDescent="0.25">
      <c r="A31422" s="216">
        <v>45636</v>
      </c>
      <c r="B31422" s="217" t="s">
        <v>304</v>
      </c>
      <c r="C31422" s="218">
        <v>1.0490999999999999</v>
      </c>
    </row>
    <row r="31423" spans="1:3" ht="15" customHeight="1" x14ac:dyDescent="0.25">
      <c r="A31423" s="216">
        <v>45637</v>
      </c>
      <c r="B31423" s="217" t="s">
        <v>304</v>
      </c>
      <c r="C31423" s="218">
        <v>1.0634999999999999</v>
      </c>
    </row>
    <row r="31424" spans="1:3" ht="15" customHeight="1" x14ac:dyDescent="0.25">
      <c r="A31424" s="216">
        <v>45638</v>
      </c>
      <c r="B31424" s="217" t="s">
        <v>304</v>
      </c>
      <c r="C31424" s="218">
        <v>1.0780000000000001</v>
      </c>
    </row>
    <row r="31425" spans="1:3" ht="15" customHeight="1" x14ac:dyDescent="0.25">
      <c r="A31425" s="216">
        <v>45639</v>
      </c>
      <c r="B31425" s="217" t="s">
        <v>304</v>
      </c>
      <c r="C31425" s="218">
        <v>1.1212</v>
      </c>
    </row>
    <row r="31426" spans="1:3" ht="15" customHeight="1" x14ac:dyDescent="0.25">
      <c r="A31426" s="216">
        <v>45642</v>
      </c>
      <c r="B31426" s="217" t="s">
        <v>304</v>
      </c>
      <c r="C31426" s="218">
        <v>1.1356999999999999</v>
      </c>
    </row>
    <row r="31427" spans="1:3" ht="15" customHeight="1" x14ac:dyDescent="0.25">
      <c r="A31427" s="216">
        <v>45643</v>
      </c>
      <c r="B31427" s="217" t="s">
        <v>304</v>
      </c>
      <c r="C31427" s="218">
        <v>1.1500999999999999</v>
      </c>
    </row>
    <row r="31428" spans="1:3" ht="15" customHeight="1" x14ac:dyDescent="0.25">
      <c r="A31428" s="216">
        <v>45644</v>
      </c>
      <c r="B31428" s="217" t="s">
        <v>304</v>
      </c>
      <c r="C31428" s="218">
        <v>1.1644000000000001</v>
      </c>
    </row>
    <row r="31429" spans="1:3" ht="15" customHeight="1" x14ac:dyDescent="0.25">
      <c r="A31429" s="216">
        <v>45645</v>
      </c>
      <c r="B31429" s="217" t="s">
        <v>304</v>
      </c>
      <c r="C31429" s="218">
        <v>1.1783999999999999</v>
      </c>
    </row>
    <row r="31430" spans="1:3" ht="15" customHeight="1" x14ac:dyDescent="0.25">
      <c r="A31430" s="216">
        <v>45646</v>
      </c>
      <c r="B31430" s="217" t="s">
        <v>304</v>
      </c>
      <c r="C31430" s="218">
        <v>1.2204999999999999</v>
      </c>
    </row>
    <row r="31431" spans="1:3" ht="15" customHeight="1" x14ac:dyDescent="0.25">
      <c r="A31431" s="216">
        <v>45649</v>
      </c>
      <c r="B31431" s="217" t="s">
        <v>304</v>
      </c>
      <c r="C31431" s="218">
        <v>1.2343999999999999</v>
      </c>
    </row>
    <row r="31432" spans="1:3" ht="15" customHeight="1" x14ac:dyDescent="0.25">
      <c r="A31432" s="216">
        <v>45650</v>
      </c>
      <c r="B31432" s="217" t="s">
        <v>304</v>
      </c>
      <c r="C31432" s="218">
        <v>1.2484</v>
      </c>
    </row>
    <row r="31433" spans="1:3" ht="15" customHeight="1" x14ac:dyDescent="0.25">
      <c r="A31433" s="216">
        <v>45651</v>
      </c>
      <c r="B31433" s="217" t="s">
        <v>304</v>
      </c>
      <c r="C31433" s="218">
        <v>1.2624</v>
      </c>
    </row>
    <row r="31434" spans="1:3" ht="15" customHeight="1" x14ac:dyDescent="0.25">
      <c r="A31434" s="216">
        <v>45652</v>
      </c>
      <c r="B31434" s="217" t="s">
        <v>304</v>
      </c>
      <c r="C31434" s="218">
        <v>1.2764</v>
      </c>
    </row>
    <row r="31435" spans="1:3" ht="15" customHeight="1" x14ac:dyDescent="0.25">
      <c r="A31435" s="216">
        <v>45653</v>
      </c>
      <c r="B31435" s="217" t="s">
        <v>304</v>
      </c>
      <c r="C31435" s="218">
        <v>1.3188</v>
      </c>
    </row>
    <row r="31436" spans="1:3" ht="15" customHeight="1" x14ac:dyDescent="0.25">
      <c r="A31436" s="216">
        <v>45656</v>
      </c>
      <c r="B31436" s="217" t="s">
        <v>304</v>
      </c>
      <c r="C31436" s="218">
        <v>1.3329</v>
      </c>
    </row>
    <row r="31437" spans="1:3" ht="15" customHeight="1" x14ac:dyDescent="0.25">
      <c r="A31437" s="216">
        <v>45657</v>
      </c>
      <c r="B31437" s="217" t="s">
        <v>304</v>
      </c>
      <c r="C31437" s="218">
        <v>1.347</v>
      </c>
    </row>
    <row r="31438" spans="1:3" ht="15" customHeight="1" x14ac:dyDescent="0.25">
      <c r="A31438" s="216">
        <v>45659</v>
      </c>
      <c r="B31438" s="217" t="s">
        <v>304</v>
      </c>
      <c r="C31438" s="218">
        <v>1.375</v>
      </c>
    </row>
    <row r="31439" spans="1:3" ht="15" customHeight="1" x14ac:dyDescent="0.25">
      <c r="A31439" s="216">
        <v>45660</v>
      </c>
      <c r="B31439" s="217" t="s">
        <v>304</v>
      </c>
      <c r="C31439" s="218">
        <v>1.4167000000000001</v>
      </c>
    </row>
    <row r="31440" spans="1:3" ht="15" customHeight="1" x14ac:dyDescent="0.25">
      <c r="A31440" s="216">
        <v>45663</v>
      </c>
      <c r="B31440" s="217" t="s">
        <v>304</v>
      </c>
      <c r="C31440" s="218">
        <v>1.4305000000000001</v>
      </c>
    </row>
    <row r="31441" spans="1:3" ht="15" customHeight="1" x14ac:dyDescent="0.25">
      <c r="A31441" s="216">
        <v>45664</v>
      </c>
      <c r="B31441" s="217" t="s">
        <v>304</v>
      </c>
      <c r="C31441" s="218">
        <v>1.4443999999999999</v>
      </c>
    </row>
    <row r="31442" spans="1:3" ht="15" customHeight="1" x14ac:dyDescent="0.25">
      <c r="A31442" s="216">
        <v>45665</v>
      </c>
      <c r="B31442" s="217" t="s">
        <v>304</v>
      </c>
      <c r="C31442" s="218">
        <v>1.4581999999999999</v>
      </c>
    </row>
    <row r="31443" spans="1:3" ht="15" customHeight="1" x14ac:dyDescent="0.25">
      <c r="A31443" s="216">
        <v>45666</v>
      </c>
      <c r="B31443" s="217" t="s">
        <v>304</v>
      </c>
      <c r="C31443" s="218">
        <v>1.4721</v>
      </c>
    </row>
    <row r="31444" spans="1:3" ht="15" customHeight="1" x14ac:dyDescent="0.25">
      <c r="A31444" s="216">
        <v>45667</v>
      </c>
      <c r="B31444" s="217" t="s">
        <v>304</v>
      </c>
      <c r="C31444" s="218">
        <v>1.5138</v>
      </c>
    </row>
    <row r="31445" spans="1:3" ht="15" customHeight="1" x14ac:dyDescent="0.25">
      <c r="A31445" s="216">
        <v>45670</v>
      </c>
      <c r="B31445" s="217" t="s">
        <v>304</v>
      </c>
      <c r="C31445" s="218">
        <v>1.5277000000000001</v>
      </c>
    </row>
    <row r="31446" spans="1:3" ht="15" customHeight="1" x14ac:dyDescent="0.25">
      <c r="A31446" s="216">
        <v>45671</v>
      </c>
      <c r="B31446" s="217" t="s">
        <v>304</v>
      </c>
      <c r="C31446" s="218">
        <v>1.5416000000000001</v>
      </c>
    </row>
    <row r="31447" spans="1:3" ht="15" customHeight="1" x14ac:dyDescent="0.25">
      <c r="A31447" s="216">
        <v>45672</v>
      </c>
      <c r="B31447" s="217" t="s">
        <v>304</v>
      </c>
      <c r="C31447" s="218">
        <v>1.5555000000000001</v>
      </c>
    </row>
    <row r="31448" spans="1:3" ht="15" customHeight="1" x14ac:dyDescent="0.25">
      <c r="A31448" s="216">
        <v>45673</v>
      </c>
      <c r="B31448" s="217" t="s">
        <v>304</v>
      </c>
      <c r="C31448" s="218">
        <v>1.5692999999999999</v>
      </c>
    </row>
    <row r="31449" spans="1:3" ht="15" customHeight="1" x14ac:dyDescent="0.25">
      <c r="A31449" s="216">
        <v>45674</v>
      </c>
      <c r="B31449" s="217" t="s">
        <v>304</v>
      </c>
      <c r="C31449" s="218">
        <v>1.6244000000000001</v>
      </c>
    </row>
    <row r="31450" spans="1:3" ht="15" customHeight="1" x14ac:dyDescent="0.25">
      <c r="A31450" s="216">
        <v>45678</v>
      </c>
      <c r="B31450" s="217" t="s">
        <v>304</v>
      </c>
      <c r="C31450" s="218">
        <v>1.6380999999999999</v>
      </c>
    </row>
    <row r="31451" spans="1:3" ht="15" customHeight="1" x14ac:dyDescent="0.25">
      <c r="A31451" s="216">
        <v>45679</v>
      </c>
      <c r="B31451" s="217" t="s">
        <v>304</v>
      </c>
      <c r="C31451" s="218">
        <v>1.6518999999999999</v>
      </c>
    </row>
    <row r="31452" spans="1:3" ht="15" customHeight="1" x14ac:dyDescent="0.25">
      <c r="A31452" s="216">
        <v>45680</v>
      </c>
      <c r="B31452" s="217" t="s">
        <v>304</v>
      </c>
      <c r="C31452" s="218">
        <v>1.6657</v>
      </c>
    </row>
    <row r="31453" spans="1:3" ht="15" customHeight="1" x14ac:dyDescent="0.25">
      <c r="A31453" s="216">
        <v>45681</v>
      </c>
      <c r="B31453" s="217" t="s">
        <v>304</v>
      </c>
      <c r="C31453" s="218">
        <v>1.7074</v>
      </c>
    </row>
    <row r="31454" spans="1:3" ht="15" customHeight="1" x14ac:dyDescent="0.25">
      <c r="A31454" s="216">
        <v>45684</v>
      </c>
      <c r="B31454" s="217" t="s">
        <v>304</v>
      </c>
      <c r="C31454" s="218">
        <v>1.7213000000000001</v>
      </c>
    </row>
    <row r="31455" spans="1:3" ht="15" customHeight="1" x14ac:dyDescent="0.25">
      <c r="A31455" s="216">
        <v>45685</v>
      </c>
      <c r="B31455" s="217" t="s">
        <v>304</v>
      </c>
      <c r="C31455" s="218">
        <v>1.7351000000000001</v>
      </c>
    </row>
    <row r="31456" spans="1:3" ht="15" customHeight="1" x14ac:dyDescent="0.25">
      <c r="A31456" s="216">
        <v>45686</v>
      </c>
      <c r="B31456" s="217" t="s">
        <v>304</v>
      </c>
      <c r="C31456" s="218">
        <v>1.7488999999999999</v>
      </c>
    </row>
    <row r="31457" spans="1:3" ht="15" customHeight="1" x14ac:dyDescent="0.25">
      <c r="A31457" s="216">
        <v>45687</v>
      </c>
      <c r="B31457" s="217" t="s">
        <v>304</v>
      </c>
      <c r="C31457" s="218">
        <v>1.7627999999999999</v>
      </c>
    </row>
    <row r="31458" spans="1:3" ht="15" customHeight="1" x14ac:dyDescent="0.25">
      <c r="A31458" s="216">
        <v>45688</v>
      </c>
      <c r="B31458" s="217" t="s">
        <v>304</v>
      </c>
      <c r="C31458" s="218">
        <v>1.8043</v>
      </c>
    </row>
    <row r="31459" spans="1:3" ht="15" customHeight="1" x14ac:dyDescent="0.25">
      <c r="A31459" s="216">
        <v>45691</v>
      </c>
      <c r="B31459" s="217" t="s">
        <v>304</v>
      </c>
      <c r="C31459" s="218">
        <v>1.8180000000000001</v>
      </c>
    </row>
    <row r="31460" spans="1:3" ht="15" customHeight="1" x14ac:dyDescent="0.25">
      <c r="A31460" s="216">
        <v>45692</v>
      </c>
      <c r="B31460" s="217" t="s">
        <v>304</v>
      </c>
      <c r="C31460" s="218">
        <v>1.8318000000000001</v>
      </c>
    </row>
    <row r="31461" spans="1:3" ht="15" customHeight="1" x14ac:dyDescent="0.25">
      <c r="A31461" s="216">
        <v>45693</v>
      </c>
      <c r="B31461" s="217" t="s">
        <v>304</v>
      </c>
      <c r="C31461" s="218">
        <v>1.8455999999999999</v>
      </c>
    </row>
    <row r="31462" spans="1:3" ht="15" customHeight="1" x14ac:dyDescent="0.25">
      <c r="A31462" s="216">
        <v>45694</v>
      </c>
      <c r="B31462" s="217" t="s">
        <v>304</v>
      </c>
      <c r="C31462" s="218">
        <v>1.8593999999999999</v>
      </c>
    </row>
    <row r="31463" spans="1:3" ht="15" customHeight="1" x14ac:dyDescent="0.25">
      <c r="A31463" s="216">
        <v>45695</v>
      </c>
      <c r="B31463" s="217" t="s">
        <v>304</v>
      </c>
      <c r="C31463" s="218">
        <v>1.9007000000000001</v>
      </c>
    </row>
    <row r="31464" spans="1:3" ht="15" customHeight="1" x14ac:dyDescent="0.25">
      <c r="A31464" s="216">
        <v>45698</v>
      </c>
      <c r="B31464" s="217" t="s">
        <v>304</v>
      </c>
      <c r="C31464" s="218">
        <v>1.9145000000000001</v>
      </c>
    </row>
    <row r="31465" spans="1:3" ht="15" customHeight="1" x14ac:dyDescent="0.25">
      <c r="A31465" s="216">
        <v>45699</v>
      </c>
      <c r="B31465" s="217" t="s">
        <v>304</v>
      </c>
      <c r="C31465" s="218">
        <v>1.9281999999999999</v>
      </c>
    </row>
    <row r="31466" spans="1:3" ht="15" customHeight="1" x14ac:dyDescent="0.25">
      <c r="A31466" s="216">
        <v>45700</v>
      </c>
      <c r="B31466" s="217" t="s">
        <v>304</v>
      </c>
      <c r="C31466" s="218">
        <v>1.9419</v>
      </c>
    </row>
    <row r="31467" spans="1:3" ht="15" customHeight="1" x14ac:dyDescent="0.25">
      <c r="A31467" s="216">
        <v>45701</v>
      </c>
      <c r="B31467" s="217" t="s">
        <v>304</v>
      </c>
      <c r="C31467" s="218">
        <v>1.9557</v>
      </c>
    </row>
    <row r="31468" spans="1:3" ht="15" customHeight="1" x14ac:dyDescent="0.25">
      <c r="A31468" s="216">
        <v>45702</v>
      </c>
      <c r="B31468" s="217" t="s">
        <v>304</v>
      </c>
      <c r="C31468" s="218">
        <v>2.0108999999999999</v>
      </c>
    </row>
    <row r="31469" spans="1:3" ht="15" customHeight="1" x14ac:dyDescent="0.25">
      <c r="A31469" s="216">
        <v>45706</v>
      </c>
      <c r="B31469" s="217" t="s">
        <v>304</v>
      </c>
      <c r="C31469" s="218">
        <v>2.0246</v>
      </c>
    </row>
    <row r="31470" spans="1:3" ht="15" customHeight="1" x14ac:dyDescent="0.25">
      <c r="A31470" s="216">
        <v>45707</v>
      </c>
      <c r="B31470" s="217" t="s">
        <v>304</v>
      </c>
      <c r="C31470" s="218">
        <v>2.0384000000000002</v>
      </c>
    </row>
    <row r="31471" spans="1:3" ht="15" customHeight="1" x14ac:dyDescent="0.25">
      <c r="A31471" s="216">
        <v>45708</v>
      </c>
      <c r="B31471" s="217" t="s">
        <v>304</v>
      </c>
      <c r="C31471" s="218">
        <v>2.0520999999999998</v>
      </c>
    </row>
    <row r="31472" spans="1:3" ht="15" customHeight="1" x14ac:dyDescent="0.25">
      <c r="A31472" s="216">
        <v>45709</v>
      </c>
      <c r="B31472" s="217" t="s">
        <v>304</v>
      </c>
      <c r="C31472" s="218">
        <v>2.0933000000000002</v>
      </c>
    </row>
    <row r="31473" spans="1:3" ht="15" customHeight="1" x14ac:dyDescent="0.25">
      <c r="A31473" s="216">
        <v>45712</v>
      </c>
      <c r="B31473" s="217" t="s">
        <v>304</v>
      </c>
      <c r="C31473" s="218">
        <v>2.1071</v>
      </c>
    </row>
    <row r="31474" spans="1:3" ht="15" customHeight="1" x14ac:dyDescent="0.25">
      <c r="A31474" s="216">
        <v>45713</v>
      </c>
      <c r="B31474" s="217" t="s">
        <v>304</v>
      </c>
      <c r="C31474" s="218">
        <v>2.1208</v>
      </c>
    </row>
    <row r="31475" spans="1:3" ht="15" customHeight="1" x14ac:dyDescent="0.25">
      <c r="A31475" s="216">
        <v>45714</v>
      </c>
      <c r="B31475" s="217" t="s">
        <v>304</v>
      </c>
      <c r="C31475" s="218">
        <v>2.1345000000000001</v>
      </c>
    </row>
    <row r="31476" spans="1:3" ht="15" customHeight="1" x14ac:dyDescent="0.25">
      <c r="A31476" s="216">
        <v>45715</v>
      </c>
      <c r="B31476" s="217" t="s">
        <v>304</v>
      </c>
      <c r="C31476" s="218">
        <v>2.1482000000000001</v>
      </c>
    </row>
    <row r="31477" spans="1:3" ht="15" customHeight="1" x14ac:dyDescent="0.25">
      <c r="A31477" s="216">
        <v>45716</v>
      </c>
      <c r="B31477" s="217" t="s">
        <v>304</v>
      </c>
      <c r="C31477" s="218">
        <v>2.1894</v>
      </c>
    </row>
    <row r="31478" spans="1:3" ht="15" customHeight="1" x14ac:dyDescent="0.25">
      <c r="A31478" s="216">
        <v>45719</v>
      </c>
      <c r="B31478" s="217" t="s">
        <v>304</v>
      </c>
      <c r="C31478" s="218">
        <v>2.2029999999999998</v>
      </c>
    </row>
    <row r="31479" spans="1:3" ht="15" customHeight="1" x14ac:dyDescent="0.25">
      <c r="A31479" s="216">
        <v>45720</v>
      </c>
      <c r="B31479" s="217" t="s">
        <v>304</v>
      </c>
      <c r="C31479" s="218">
        <v>2.2166999999999999</v>
      </c>
    </row>
    <row r="31480" spans="1:3" ht="15" customHeight="1" x14ac:dyDescent="0.25">
      <c r="A31480" s="216">
        <v>45721</v>
      </c>
      <c r="B31480" s="217" t="s">
        <v>304</v>
      </c>
      <c r="C31480" s="218">
        <v>2.2303000000000002</v>
      </c>
    </row>
    <row r="31481" spans="1:3" ht="15" customHeight="1" x14ac:dyDescent="0.25">
      <c r="A31481" s="216">
        <v>45722</v>
      </c>
      <c r="B31481" s="217" t="s">
        <v>304</v>
      </c>
      <c r="C31481" s="218">
        <v>2.2440000000000002</v>
      </c>
    </row>
    <row r="31482" spans="1:3" ht="15" customHeight="1" x14ac:dyDescent="0.25">
      <c r="A31482" s="216">
        <v>45723</v>
      </c>
      <c r="B31482" s="217" t="s">
        <v>304</v>
      </c>
      <c r="C31482" s="218">
        <v>2.2848999999999999</v>
      </c>
    </row>
    <row r="31483" spans="1:3" ht="15" customHeight="1" x14ac:dyDescent="0.25">
      <c r="A31483" s="216">
        <v>45726</v>
      </c>
      <c r="B31483" s="217" t="s">
        <v>304</v>
      </c>
      <c r="C31483" s="218">
        <v>2.2986</v>
      </c>
    </row>
    <row r="31484" spans="1:3" ht="15" customHeight="1" x14ac:dyDescent="0.25">
      <c r="A31484" s="216">
        <v>45727</v>
      </c>
      <c r="B31484" s="217" t="s">
        <v>304</v>
      </c>
      <c r="C31484" s="218">
        <v>2.3121999999999998</v>
      </c>
    </row>
    <row r="31485" spans="1:3" ht="15" customHeight="1" x14ac:dyDescent="0.25">
      <c r="A31485" s="216">
        <v>45728</v>
      </c>
      <c r="B31485" s="217" t="s">
        <v>304</v>
      </c>
      <c r="C31485" s="218">
        <v>2.3258999999999999</v>
      </c>
    </row>
    <row r="31486" spans="1:3" ht="15" customHeight="1" x14ac:dyDescent="0.25">
      <c r="A31486" s="216">
        <v>45729</v>
      </c>
      <c r="B31486" s="217" t="s">
        <v>304</v>
      </c>
      <c r="C31486" s="218">
        <v>2.3395000000000001</v>
      </c>
    </row>
    <row r="31487" spans="1:3" ht="15" customHeight="1" x14ac:dyDescent="0.25">
      <c r="A31487" s="216">
        <v>45730</v>
      </c>
      <c r="B31487" s="217" t="s">
        <v>304</v>
      </c>
      <c r="C31487" s="218">
        <v>2.3803999999999998</v>
      </c>
    </row>
    <row r="31488" spans="1:3" ht="15" customHeight="1" x14ac:dyDescent="0.25">
      <c r="A31488" s="216">
        <v>45733</v>
      </c>
      <c r="B31488" s="217" t="s">
        <v>304</v>
      </c>
      <c r="C31488" s="218">
        <v>2.3940999999999999</v>
      </c>
    </row>
    <row r="31489" spans="1:3" ht="15" customHeight="1" x14ac:dyDescent="0.25">
      <c r="A31489" s="216">
        <v>45734</v>
      </c>
      <c r="B31489" s="217" t="s">
        <v>304</v>
      </c>
      <c r="C31489" s="218">
        <v>2.4077000000000002</v>
      </c>
    </row>
    <row r="31490" spans="1:3" ht="15" customHeight="1" x14ac:dyDescent="0.25">
      <c r="A31490" s="216">
        <v>45735</v>
      </c>
      <c r="B31490" s="217" t="s">
        <v>304</v>
      </c>
      <c r="C31490" s="218">
        <v>2.4213</v>
      </c>
    </row>
    <row r="31491" spans="1:3" ht="15" customHeight="1" x14ac:dyDescent="0.25">
      <c r="A31491" s="216">
        <v>45736</v>
      </c>
      <c r="B31491" s="217" t="s">
        <v>304</v>
      </c>
      <c r="C31491" s="218">
        <v>2.4348999999999998</v>
      </c>
    </row>
    <row r="31492" spans="1:3" ht="15" customHeight="1" x14ac:dyDescent="0.25">
      <c r="A31492" s="216">
        <v>45737</v>
      </c>
      <c r="B31492" s="217" t="s">
        <v>304</v>
      </c>
      <c r="C31492" s="218">
        <v>2.4756999999999998</v>
      </c>
    </row>
    <row r="31493" spans="1:3" ht="15" customHeight="1" x14ac:dyDescent="0.25">
      <c r="A31493" s="216">
        <v>45740</v>
      </c>
      <c r="B31493" s="217" t="s">
        <v>304</v>
      </c>
      <c r="C31493" s="218">
        <v>2.4893000000000001</v>
      </c>
    </row>
    <row r="31494" spans="1:3" ht="15" customHeight="1" x14ac:dyDescent="0.25">
      <c r="A31494" s="216">
        <v>45741</v>
      </c>
      <c r="B31494" s="217" t="s">
        <v>304</v>
      </c>
      <c r="C31494" s="218">
        <v>2.5028999999999999</v>
      </c>
    </row>
    <row r="31495" spans="1:3" ht="15" customHeight="1" x14ac:dyDescent="0.25">
      <c r="A31495" s="216">
        <v>45742</v>
      </c>
      <c r="B31495" s="217" t="s">
        <v>304</v>
      </c>
      <c r="C31495" s="218">
        <v>2.5165999999999999</v>
      </c>
    </row>
    <row r="31496" spans="1:3" ht="15" customHeight="1" x14ac:dyDescent="0.25">
      <c r="A31496" s="216">
        <v>45743</v>
      </c>
      <c r="B31496" s="217" t="s">
        <v>304</v>
      </c>
      <c r="C31496" s="218">
        <v>2.5301999999999998</v>
      </c>
    </row>
    <row r="31497" spans="1:3" ht="15" customHeight="1" x14ac:dyDescent="0.25">
      <c r="A31497" s="216">
        <v>45744</v>
      </c>
      <c r="B31497" s="217" t="s">
        <v>304</v>
      </c>
      <c r="C31497" s="218">
        <v>2.5712000000000002</v>
      </c>
    </row>
    <row r="31498" spans="1:3" ht="15" customHeight="1" x14ac:dyDescent="0.25">
      <c r="A31498" s="216">
        <v>45747</v>
      </c>
      <c r="B31498" s="217" t="s">
        <v>304</v>
      </c>
      <c r="C31498" s="218">
        <v>2.5849000000000002</v>
      </c>
    </row>
    <row r="31499" spans="1:3" ht="15" customHeight="1" x14ac:dyDescent="0.25">
      <c r="A31499" s="216">
        <v>45748</v>
      </c>
      <c r="B31499" s="217" t="s">
        <v>304</v>
      </c>
      <c r="C31499" s="218">
        <v>2.5985999999999998</v>
      </c>
    </row>
    <row r="31500" spans="1:3" ht="15" customHeight="1" x14ac:dyDescent="0.25">
      <c r="A31500" s="216">
        <v>45749</v>
      </c>
      <c r="B31500" s="217" t="s">
        <v>304</v>
      </c>
      <c r="C31500" s="218">
        <v>2.6122000000000001</v>
      </c>
    </row>
    <row r="31501" spans="1:3" ht="15" customHeight="1" x14ac:dyDescent="0.25">
      <c r="A31501" s="216">
        <v>45750</v>
      </c>
      <c r="B31501" s="217" t="s">
        <v>304</v>
      </c>
      <c r="C31501" s="218">
        <v>2.6257999999999999</v>
      </c>
    </row>
    <row r="31502" spans="1:3" ht="15" customHeight="1" x14ac:dyDescent="0.25">
      <c r="A31502" s="216">
        <v>45751</v>
      </c>
      <c r="B31502" s="217" t="s">
        <v>304</v>
      </c>
      <c r="C31502" s="218">
        <v>2.6665999999999999</v>
      </c>
    </row>
    <row r="31503" spans="1:3" ht="15" customHeight="1" x14ac:dyDescent="0.25">
      <c r="A31503" s="216">
        <v>45754</v>
      </c>
      <c r="B31503" s="217" t="s">
        <v>304</v>
      </c>
      <c r="C31503" s="218">
        <v>2.6802000000000001</v>
      </c>
    </row>
    <row r="31504" spans="1:3" ht="15" customHeight="1" x14ac:dyDescent="0.25">
      <c r="A31504" s="216">
        <v>45755</v>
      </c>
      <c r="B31504" s="217" t="s">
        <v>304</v>
      </c>
      <c r="C31504" s="218">
        <v>2.6939000000000002</v>
      </c>
    </row>
    <row r="31505" spans="1:3" ht="15" customHeight="1" x14ac:dyDescent="0.25">
      <c r="A31505" s="216">
        <v>45756</v>
      </c>
      <c r="B31505" s="217" t="s">
        <v>304</v>
      </c>
      <c r="C31505" s="218">
        <v>2.7075</v>
      </c>
    </row>
    <row r="31506" spans="1:3" ht="15" customHeight="1" x14ac:dyDescent="0.25">
      <c r="A31506" s="216">
        <v>45757</v>
      </c>
      <c r="B31506" s="217" t="s">
        <v>304</v>
      </c>
      <c r="C31506" s="218">
        <v>2.7212000000000001</v>
      </c>
    </row>
    <row r="31507" spans="1:3" ht="15" customHeight="1" x14ac:dyDescent="0.25">
      <c r="A31507" s="216">
        <v>45758</v>
      </c>
      <c r="B31507" s="217" t="s">
        <v>304</v>
      </c>
      <c r="C31507" s="218">
        <v>2.762</v>
      </c>
    </row>
    <row r="31508" spans="1:3" ht="15" customHeight="1" x14ac:dyDescent="0.25">
      <c r="A31508" s="216">
        <v>45761</v>
      </c>
      <c r="B31508" s="217" t="s">
        <v>304</v>
      </c>
      <c r="C31508" s="218">
        <v>2.7755999999999998</v>
      </c>
    </row>
    <row r="31509" spans="1:3" ht="15" customHeight="1" x14ac:dyDescent="0.25">
      <c r="A31509" s="216">
        <v>45762</v>
      </c>
      <c r="B31509" s="217" t="s">
        <v>304</v>
      </c>
      <c r="C31509" s="218">
        <v>2.7892000000000001</v>
      </c>
    </row>
    <row r="31510" spans="1:3" ht="15" customHeight="1" x14ac:dyDescent="0.25">
      <c r="A31510" s="216">
        <v>45763</v>
      </c>
      <c r="B31510" s="217" t="s">
        <v>304</v>
      </c>
      <c r="C31510" s="218">
        <v>2.8028</v>
      </c>
    </row>
    <row r="31511" spans="1:3" ht="15" customHeight="1" x14ac:dyDescent="0.25">
      <c r="A31511" s="216">
        <v>45764</v>
      </c>
      <c r="B31511" s="217" t="s">
        <v>304</v>
      </c>
      <c r="C31511" s="218">
        <v>2.8570000000000002</v>
      </c>
    </row>
    <row r="31512" spans="1:3" ht="15" customHeight="1" x14ac:dyDescent="0.25">
      <c r="A31512" s="216">
        <v>45768</v>
      </c>
      <c r="B31512" s="217" t="s">
        <v>304</v>
      </c>
      <c r="C31512" s="218">
        <v>2.8706</v>
      </c>
    </row>
    <row r="31513" spans="1:3" ht="15" customHeight="1" x14ac:dyDescent="0.25">
      <c r="A31513" s="216">
        <v>45769</v>
      </c>
      <c r="B31513" s="217" t="s">
        <v>304</v>
      </c>
      <c r="C31513" s="218">
        <v>2.8841000000000001</v>
      </c>
    </row>
    <row r="31514" spans="1:3" ht="15" customHeight="1" x14ac:dyDescent="0.25">
      <c r="A31514" s="216">
        <v>45770</v>
      </c>
      <c r="B31514" s="217" t="s">
        <v>304</v>
      </c>
      <c r="C31514" s="218">
        <v>2.8976000000000002</v>
      </c>
    </row>
    <row r="31515" spans="1:3" ht="15" customHeight="1" x14ac:dyDescent="0.25">
      <c r="A31515" s="216">
        <v>45771</v>
      </c>
      <c r="B31515" s="217" t="s">
        <v>304</v>
      </c>
      <c r="C31515" s="218">
        <v>2.9110999999999998</v>
      </c>
    </row>
    <row r="31516" spans="1:3" ht="15" customHeight="1" x14ac:dyDescent="0.25">
      <c r="A31516" s="216">
        <v>45772</v>
      </c>
      <c r="B31516" s="217" t="s">
        <v>304</v>
      </c>
      <c r="C31516" s="218">
        <v>2.9517000000000002</v>
      </c>
    </row>
    <row r="31517" spans="1:3" ht="15" customHeight="1" x14ac:dyDescent="0.25">
      <c r="A31517" s="216">
        <v>45775</v>
      </c>
      <c r="B31517" s="217" t="s">
        <v>304</v>
      </c>
      <c r="C31517" s="218">
        <v>2.9653</v>
      </c>
    </row>
    <row r="31518" spans="1:3" ht="15" customHeight="1" x14ac:dyDescent="0.25">
      <c r="A31518" s="216">
        <v>45776</v>
      </c>
      <c r="B31518" s="217" t="s">
        <v>304</v>
      </c>
      <c r="C31518" s="218">
        <v>2.9788999999999999</v>
      </c>
    </row>
    <row r="31519" spans="1:3" ht="15" customHeight="1" x14ac:dyDescent="0.25">
      <c r="A31519" s="216">
        <v>45777</v>
      </c>
      <c r="B31519" s="217" t="s">
        <v>304</v>
      </c>
      <c r="C31519" s="218">
        <v>2.9925999999999999</v>
      </c>
    </row>
    <row r="31520" spans="1:3" ht="15" customHeight="1" x14ac:dyDescent="0.25">
      <c r="A31520" s="216">
        <v>45778</v>
      </c>
      <c r="B31520" s="217" t="s">
        <v>304</v>
      </c>
      <c r="C31520" s="218">
        <v>3.0063</v>
      </c>
    </row>
    <row r="31521" spans="1:3" ht="15" customHeight="1" x14ac:dyDescent="0.25">
      <c r="A31521" s="216">
        <v>45779</v>
      </c>
      <c r="B31521" s="217" t="s">
        <v>304</v>
      </c>
      <c r="C31521" s="218">
        <v>3.0472000000000001</v>
      </c>
    </row>
    <row r="31522" spans="1:3" ht="15" customHeight="1" x14ac:dyDescent="0.25">
      <c r="A31522" s="216">
        <v>45782</v>
      </c>
      <c r="B31522" s="217" t="s">
        <v>304</v>
      </c>
      <c r="C31522" s="218">
        <v>3.0609000000000002</v>
      </c>
    </row>
    <row r="31523" spans="1:3" ht="15" customHeight="1" x14ac:dyDescent="0.25">
      <c r="A31523" s="216">
        <v>45783</v>
      </c>
      <c r="B31523" s="217" t="s">
        <v>304</v>
      </c>
      <c r="C31523" s="218">
        <v>3.0746000000000002</v>
      </c>
    </row>
    <row r="31524" spans="1:3" ht="15" customHeight="1" x14ac:dyDescent="0.25">
      <c r="A31524" s="216">
        <v>45784</v>
      </c>
      <c r="B31524" s="217" t="s">
        <v>304</v>
      </c>
      <c r="C31524" s="218">
        <v>3.0882000000000001</v>
      </c>
    </row>
    <row r="31525" spans="1:3" ht="15" customHeight="1" x14ac:dyDescent="0.25">
      <c r="A31525" s="216">
        <v>45785</v>
      </c>
      <c r="B31525" s="217" t="s">
        <v>304</v>
      </c>
      <c r="C31525" s="218">
        <v>3.1017999999999999</v>
      </c>
    </row>
    <row r="31526" spans="1:3" ht="15" customHeight="1" x14ac:dyDescent="0.25">
      <c r="A31526" s="216">
        <v>45786</v>
      </c>
      <c r="B31526" s="217" t="s">
        <v>304</v>
      </c>
      <c r="C31526" s="218">
        <v>3.1425999999999998</v>
      </c>
    </row>
    <row r="31527" spans="1:3" ht="15" customHeight="1" x14ac:dyDescent="0.25">
      <c r="A31527" s="216">
        <v>45789</v>
      </c>
      <c r="B31527" s="217" t="s">
        <v>304</v>
      </c>
      <c r="C31527" s="218">
        <v>3.1560999999999999</v>
      </c>
    </row>
    <row r="31528" spans="1:3" ht="15" customHeight="1" x14ac:dyDescent="0.25">
      <c r="A31528" s="216">
        <v>45790</v>
      </c>
      <c r="B31528" s="217" t="s">
        <v>304</v>
      </c>
      <c r="C31528" s="218">
        <v>3.1697000000000002</v>
      </c>
    </row>
    <row r="31529" spans="1:3" ht="15" customHeight="1" x14ac:dyDescent="0.25">
      <c r="A31529" s="216">
        <v>45791</v>
      </c>
      <c r="B31529" s="217" t="s">
        <v>304</v>
      </c>
      <c r="C31529" s="218">
        <v>3.1833</v>
      </c>
    </row>
    <row r="31530" spans="1:3" ht="15" customHeight="1" x14ac:dyDescent="0.25">
      <c r="A31530" s="216">
        <v>45792</v>
      </c>
      <c r="B31530" s="217" t="s">
        <v>304</v>
      </c>
      <c r="C31530" s="218">
        <v>3.1968999999999999</v>
      </c>
    </row>
    <row r="31531" spans="1:3" ht="15" customHeight="1" x14ac:dyDescent="0.25">
      <c r="A31531" s="216">
        <v>45793</v>
      </c>
      <c r="B31531" s="217" t="s">
        <v>304</v>
      </c>
      <c r="C31531" s="218">
        <v>3.2378</v>
      </c>
    </row>
    <row r="31532" spans="1:3" ht="15" customHeight="1" x14ac:dyDescent="0.25">
      <c r="A31532" s="216">
        <v>45796</v>
      </c>
      <c r="B31532" s="217" t="s">
        <v>304</v>
      </c>
      <c r="C31532" s="218">
        <v>3.2513999999999998</v>
      </c>
    </row>
    <row r="31533" spans="1:3" ht="15" customHeight="1" x14ac:dyDescent="0.25">
      <c r="A31533" s="216">
        <v>45797</v>
      </c>
      <c r="B31533" s="217" t="s">
        <v>304</v>
      </c>
      <c r="C31533" s="218">
        <v>3.2650000000000001</v>
      </c>
    </row>
    <row r="31534" spans="1:3" ht="15" customHeight="1" x14ac:dyDescent="0.25">
      <c r="A31534" s="216">
        <v>45798</v>
      </c>
      <c r="B31534" s="217" t="s">
        <v>304</v>
      </c>
      <c r="C31534" s="218">
        <v>3.2786</v>
      </c>
    </row>
    <row r="31535" spans="1:3" ht="15" customHeight="1" x14ac:dyDescent="0.25">
      <c r="A31535" s="216">
        <v>45799</v>
      </c>
      <c r="B31535" s="217" t="s">
        <v>304</v>
      </c>
      <c r="C31535" s="218">
        <v>3.2921999999999998</v>
      </c>
    </row>
    <row r="31536" spans="1:3" ht="15" customHeight="1" x14ac:dyDescent="0.25">
      <c r="A31536" s="216">
        <v>45800</v>
      </c>
      <c r="B31536" s="217" t="s">
        <v>304</v>
      </c>
      <c r="C31536" s="218">
        <v>3.3466</v>
      </c>
    </row>
    <row r="31537" spans="1:3" ht="15" customHeight="1" x14ac:dyDescent="0.25">
      <c r="A31537" s="216">
        <v>45804</v>
      </c>
      <c r="B31537" s="217" t="s">
        <v>304</v>
      </c>
      <c r="C31537" s="218">
        <v>3.3601999999999999</v>
      </c>
    </row>
    <row r="31538" spans="1:3" ht="15" customHeight="1" x14ac:dyDescent="0.25">
      <c r="A31538" s="216">
        <v>45805</v>
      </c>
      <c r="B31538" s="217" t="s">
        <v>304</v>
      </c>
      <c r="C31538" s="218">
        <v>3.3738999999999999</v>
      </c>
    </row>
    <row r="31539" spans="1:3" ht="15" customHeight="1" x14ac:dyDescent="0.25">
      <c r="A31539" s="216">
        <v>45806</v>
      </c>
      <c r="B31539" s="217" t="s">
        <v>304</v>
      </c>
      <c r="C31539" s="218">
        <v>3.3875999999999999</v>
      </c>
    </row>
    <row r="31540" spans="1:3" ht="15" customHeight="1" x14ac:dyDescent="0.25">
      <c r="A31540" s="216">
        <v>45807</v>
      </c>
      <c r="B31540" s="217" t="s">
        <v>304</v>
      </c>
      <c r="C31540" s="218">
        <v>3.4287000000000001</v>
      </c>
    </row>
    <row r="31541" spans="1:3" ht="15" customHeight="1" x14ac:dyDescent="0.25">
      <c r="A31541" s="216">
        <v>45810</v>
      </c>
      <c r="B31541" s="217" t="s">
        <v>304</v>
      </c>
      <c r="C31541" s="218">
        <v>3.4422999999999999</v>
      </c>
    </row>
    <row r="31542" spans="1:3" ht="15" customHeight="1" x14ac:dyDescent="0.25">
      <c r="A31542" s="216">
        <v>45811</v>
      </c>
      <c r="B31542" s="217" t="s">
        <v>304</v>
      </c>
      <c r="C31542" s="218">
        <v>3.456</v>
      </c>
    </row>
    <row r="31543" spans="1:3" ht="15" customHeight="1" x14ac:dyDescent="0.25">
      <c r="A31543" s="216">
        <v>45812</v>
      </c>
      <c r="B31543" s="217" t="s">
        <v>304</v>
      </c>
      <c r="C31543" s="218">
        <v>3.4695999999999998</v>
      </c>
    </row>
    <row r="31544" spans="1:3" ht="15" customHeight="1" x14ac:dyDescent="0.25">
      <c r="A31544" s="216">
        <v>45813</v>
      </c>
      <c r="B31544" s="217" t="s">
        <v>304</v>
      </c>
      <c r="C31544" s="218">
        <v>3.4832000000000001</v>
      </c>
    </row>
    <row r="31545" spans="1:3" ht="15" customHeight="1" x14ac:dyDescent="0.25">
      <c r="A31545" s="216">
        <v>45814</v>
      </c>
      <c r="B31545" s="217" t="s">
        <v>304</v>
      </c>
      <c r="C31545" s="218">
        <v>3.5238999999999998</v>
      </c>
    </row>
    <row r="31546" spans="1:3" ht="15" customHeight="1" x14ac:dyDescent="0.25">
      <c r="A31546" s="216">
        <v>45817</v>
      </c>
      <c r="B31546" s="217" t="s">
        <v>304</v>
      </c>
      <c r="C31546" s="218">
        <v>3.5375000000000001</v>
      </c>
    </row>
    <row r="31547" spans="1:3" ht="15" customHeight="1" x14ac:dyDescent="0.25">
      <c r="A31547" s="216">
        <v>45818</v>
      </c>
      <c r="B31547" s="217" t="s">
        <v>304</v>
      </c>
      <c r="C31547" s="218">
        <v>3.5510999999999999</v>
      </c>
    </row>
    <row r="31548" spans="1:3" ht="15" customHeight="1" x14ac:dyDescent="0.25">
      <c r="A31548" s="216">
        <v>45819</v>
      </c>
      <c r="B31548" s="217" t="s">
        <v>304</v>
      </c>
      <c r="C31548" s="218">
        <v>3.5647000000000002</v>
      </c>
    </row>
    <row r="31549" spans="1:3" ht="15" customHeight="1" x14ac:dyDescent="0.25">
      <c r="A31549" s="216">
        <v>45820</v>
      </c>
      <c r="B31549" s="217" t="s">
        <v>304</v>
      </c>
      <c r="C31549" s="218">
        <v>3.5783</v>
      </c>
    </row>
    <row r="31550" spans="1:3" ht="15" customHeight="1" x14ac:dyDescent="0.25">
      <c r="A31550" s="216">
        <v>45821</v>
      </c>
      <c r="B31550" s="217" t="s">
        <v>304</v>
      </c>
      <c r="C31550" s="218">
        <v>3.6193</v>
      </c>
    </row>
    <row r="31551" spans="1:3" ht="15" customHeight="1" x14ac:dyDescent="0.25">
      <c r="A31551" s="216">
        <v>45824</v>
      </c>
      <c r="B31551" s="217" t="s">
        <v>304</v>
      </c>
      <c r="C31551" s="218">
        <v>3.6328999999999998</v>
      </c>
    </row>
    <row r="31552" spans="1:3" ht="15" customHeight="1" x14ac:dyDescent="0.25">
      <c r="A31552" s="216">
        <v>45825</v>
      </c>
      <c r="B31552" s="217" t="s">
        <v>304</v>
      </c>
      <c r="C31552" s="218">
        <v>3.6465000000000001</v>
      </c>
    </row>
    <row r="31553" spans="1:3" ht="15" customHeight="1" x14ac:dyDescent="0.25">
      <c r="A31553" s="216">
        <v>45826</v>
      </c>
      <c r="B31553" s="217" t="s">
        <v>304</v>
      </c>
      <c r="C31553" s="218">
        <v>3.6738</v>
      </c>
    </row>
    <row r="31554" spans="1:3" ht="15" customHeight="1" x14ac:dyDescent="0.25">
      <c r="A31554" s="216">
        <v>45828</v>
      </c>
      <c r="B31554" s="217" t="s">
        <v>304</v>
      </c>
      <c r="C31554" s="218">
        <v>3.7147999999999999</v>
      </c>
    </row>
    <row r="31555" spans="1:3" ht="15" customHeight="1" x14ac:dyDescent="0.25">
      <c r="A31555" s="216">
        <v>45831</v>
      </c>
      <c r="B31555" s="217" t="s">
        <v>304</v>
      </c>
      <c r="C31555" s="218">
        <v>3.7284000000000002</v>
      </c>
    </row>
    <row r="31556" spans="1:3" ht="15" customHeight="1" x14ac:dyDescent="0.25">
      <c r="A31556" s="216">
        <v>45832</v>
      </c>
      <c r="B31556" s="217" t="s">
        <v>304</v>
      </c>
      <c r="C31556" s="218">
        <v>3.7421000000000002</v>
      </c>
    </row>
    <row r="31557" spans="1:3" ht="15" customHeight="1" x14ac:dyDescent="0.25">
      <c r="A31557" s="216">
        <v>45833</v>
      </c>
      <c r="B31557" s="217" t="s">
        <v>304</v>
      </c>
      <c r="C31557" s="218">
        <v>3.7557</v>
      </c>
    </row>
    <row r="31558" spans="1:3" ht="15" customHeight="1" x14ac:dyDescent="0.25">
      <c r="A31558" s="216">
        <v>45834</v>
      </c>
      <c r="B31558" s="217" t="s">
        <v>304</v>
      </c>
      <c r="C31558" s="218">
        <v>3.7694999999999999</v>
      </c>
    </row>
    <row r="31559" spans="1:3" ht="15" customHeight="1" x14ac:dyDescent="0.25">
      <c r="A31559" s="216">
        <v>45835</v>
      </c>
      <c r="B31559" s="217" t="s">
        <v>304</v>
      </c>
      <c r="C31559" s="218">
        <v>3.8108</v>
      </c>
    </row>
    <row r="31560" spans="1:3" ht="15" customHeight="1" x14ac:dyDescent="0.25">
      <c r="A31560" s="216">
        <v>45838</v>
      </c>
      <c r="B31560" s="217" t="s">
        <v>304</v>
      </c>
      <c r="C31560" s="218">
        <v>3.8246000000000002</v>
      </c>
    </row>
    <row r="31561" spans="1:3" ht="15" customHeight="1" x14ac:dyDescent="0.25">
      <c r="A31561" s="216">
        <v>45839</v>
      </c>
      <c r="B31561" s="217" t="s">
        <v>304</v>
      </c>
      <c r="C31561" s="218">
        <v>3.8384</v>
      </c>
    </row>
    <row r="31562" spans="1:3" ht="15" customHeight="1" x14ac:dyDescent="0.25">
      <c r="A31562" s="216">
        <v>45840</v>
      </c>
      <c r="B31562" s="217" t="s">
        <v>304</v>
      </c>
      <c r="C31562" s="218">
        <v>3.8521999999999998</v>
      </c>
    </row>
    <row r="31563" spans="1:3" ht="15" customHeight="1" x14ac:dyDescent="0.25">
      <c r="A31563" s="216">
        <v>45841</v>
      </c>
      <c r="B31563" s="217" t="s">
        <v>304</v>
      </c>
      <c r="C31563" s="218">
        <v>3.9072</v>
      </c>
    </row>
    <row r="31564" spans="1:3" ht="15" customHeight="1" x14ac:dyDescent="0.25">
      <c r="A31564" s="216">
        <v>45845</v>
      </c>
      <c r="B31564" s="217" t="s">
        <v>304</v>
      </c>
      <c r="C31564" s="218">
        <v>3.9207999999999998</v>
      </c>
    </row>
    <row r="31565" spans="1:3" ht="15" customHeight="1" x14ac:dyDescent="0.25">
      <c r="A31565" s="216">
        <v>45846</v>
      </c>
      <c r="B31565" s="217" t="s">
        <v>304</v>
      </c>
      <c r="C31565" s="218">
        <v>3.9344999999999999</v>
      </c>
    </row>
    <row r="31566" spans="1:3" ht="15" customHeight="1" x14ac:dyDescent="0.25">
      <c r="A31566" s="216">
        <v>45847</v>
      </c>
      <c r="B31566" s="217" t="s">
        <v>304</v>
      </c>
      <c r="C31566" s="218">
        <v>3.9481999999999999</v>
      </c>
    </row>
    <row r="31567" spans="1:3" ht="15" customHeight="1" x14ac:dyDescent="0.25">
      <c r="A31567" s="216">
        <v>45848</v>
      </c>
      <c r="B31567" s="217" t="s">
        <v>304</v>
      </c>
      <c r="C31567" s="218">
        <v>3.9619</v>
      </c>
    </row>
    <row r="31568" spans="1:3" ht="15" customHeight="1" x14ac:dyDescent="0.25">
      <c r="A31568" s="216">
        <v>45849</v>
      </c>
      <c r="B31568" s="217" t="s">
        <v>304</v>
      </c>
      <c r="C31568" s="218">
        <v>4.0029000000000003</v>
      </c>
    </row>
    <row r="31569" spans="1:3" ht="15" customHeight="1" x14ac:dyDescent="0.25">
      <c r="A31569" s="216">
        <v>45852</v>
      </c>
      <c r="B31569" s="217" t="s">
        <v>304</v>
      </c>
      <c r="C31569" s="218">
        <v>4.0166000000000004</v>
      </c>
    </row>
    <row r="31570" spans="1:3" ht="15" customHeight="1" x14ac:dyDescent="0.25">
      <c r="A31570" s="216">
        <v>45853</v>
      </c>
      <c r="B31570" s="217" t="s">
        <v>304</v>
      </c>
      <c r="C31570" s="218">
        <v>4.0303000000000004</v>
      </c>
    </row>
    <row r="31571" spans="1:3" ht="15" customHeight="1" x14ac:dyDescent="0.25">
      <c r="A31571" s="216">
        <v>45854</v>
      </c>
      <c r="B31571" s="217" t="s">
        <v>304</v>
      </c>
      <c r="C31571" s="218">
        <v>4.0439999999999996</v>
      </c>
    </row>
    <row r="31572" spans="1:3" ht="15" customHeight="1" x14ac:dyDescent="0.25">
      <c r="A31572" s="216">
        <v>45855</v>
      </c>
      <c r="B31572" s="217" t="s">
        <v>304</v>
      </c>
      <c r="C31572" s="218">
        <v>4.0576999999999996</v>
      </c>
    </row>
    <row r="31573" spans="1:3" ht="15" customHeight="1" x14ac:dyDescent="0.25">
      <c r="A31573" s="216">
        <v>45856</v>
      </c>
      <c r="B31573" s="217" t="s">
        <v>304</v>
      </c>
      <c r="C31573" s="218">
        <v>4.0987</v>
      </c>
    </row>
    <row r="31574" spans="1:3" ht="15" customHeight="1" x14ac:dyDescent="0.25">
      <c r="A31574" s="216">
        <v>45859</v>
      </c>
      <c r="B31574" s="217" t="s">
        <v>304</v>
      </c>
      <c r="C31574" s="218">
        <v>4.1123000000000003</v>
      </c>
    </row>
    <row r="31575" spans="1:3" ht="15" customHeight="1" x14ac:dyDescent="0.25">
      <c r="A31575" s="216">
        <v>45860</v>
      </c>
      <c r="B31575" s="217" t="s">
        <v>304</v>
      </c>
      <c r="C31575" s="218">
        <v>4.1258999999999997</v>
      </c>
    </row>
    <row r="31576" spans="1:3" ht="15" customHeight="1" x14ac:dyDescent="0.25">
      <c r="A31576" s="216">
        <v>45861</v>
      </c>
      <c r="B31576" s="217" t="s">
        <v>304</v>
      </c>
      <c r="C31576" s="218">
        <v>4.1395</v>
      </c>
    </row>
    <row r="31577" spans="1:3" ht="15" customHeight="1" x14ac:dyDescent="0.25">
      <c r="A31577" s="216">
        <v>45862</v>
      </c>
      <c r="B31577" s="217" t="s">
        <v>304</v>
      </c>
      <c r="C31577" s="218">
        <v>4.1532</v>
      </c>
    </row>
    <row r="31578" spans="1:3" ht="15" customHeight="1" x14ac:dyDescent="0.25">
      <c r="A31578" s="216">
        <v>45863</v>
      </c>
      <c r="B31578" s="217" t="s">
        <v>304</v>
      </c>
      <c r="C31578" s="218">
        <v>4.1943000000000001</v>
      </c>
    </row>
    <row r="31579" spans="1:3" ht="15" customHeight="1" x14ac:dyDescent="0.25">
      <c r="A31579" s="216">
        <v>45866</v>
      </c>
      <c r="B31579" s="217" t="s">
        <v>304</v>
      </c>
      <c r="C31579" s="218">
        <v>4.2080000000000002</v>
      </c>
    </row>
    <row r="31580" spans="1:3" ht="15" customHeight="1" x14ac:dyDescent="0.25">
      <c r="A31580" s="216">
        <v>45867</v>
      </c>
      <c r="B31580" s="217" t="s">
        <v>304</v>
      </c>
      <c r="C31580" s="218">
        <v>4.2217000000000002</v>
      </c>
    </row>
    <row r="31581" spans="1:3" ht="15" customHeight="1" x14ac:dyDescent="0.25">
      <c r="A31581" s="216">
        <v>45868</v>
      </c>
      <c r="B31581" s="217" t="s">
        <v>304</v>
      </c>
      <c r="C31581" s="218">
        <v>4.2354000000000003</v>
      </c>
    </row>
    <row r="31582" spans="1:3" ht="15" customHeight="1" x14ac:dyDescent="0.25">
      <c r="A31582" s="216">
        <v>45869</v>
      </c>
      <c r="B31582" s="217" t="s">
        <v>304</v>
      </c>
      <c r="C31582" s="218">
        <v>4.2492000000000001</v>
      </c>
    </row>
    <row r="31583" spans="1:3" ht="15" customHeight="1" x14ac:dyDescent="0.25">
      <c r="A31583" s="216">
        <v>45870</v>
      </c>
      <c r="B31583" s="217" t="s">
        <v>304</v>
      </c>
      <c r="C31583" s="218">
        <v>4.2901999999999996</v>
      </c>
    </row>
    <row r="31584" spans="1:3" ht="15" customHeight="1" x14ac:dyDescent="0.25">
      <c r="A31584" s="216">
        <v>45873</v>
      </c>
      <c r="B31584" s="217" t="s">
        <v>304</v>
      </c>
      <c r="C31584" s="218">
        <v>4.3038999999999996</v>
      </c>
    </row>
    <row r="31585" spans="1:3" ht="15" customHeight="1" x14ac:dyDescent="0.25">
      <c r="A31585" s="216">
        <v>45874</v>
      </c>
      <c r="B31585" s="217" t="s">
        <v>304</v>
      </c>
      <c r="C31585" s="218">
        <v>4.3175999999999997</v>
      </c>
    </row>
    <row r="31586" spans="1:3" ht="15" customHeight="1" x14ac:dyDescent="0.25">
      <c r="A31586" s="216">
        <v>45875</v>
      </c>
      <c r="B31586" s="217" t="s">
        <v>304</v>
      </c>
      <c r="C31586" s="218">
        <v>4.3312999999999997</v>
      </c>
    </row>
    <row r="31587" spans="1:3" ht="15" customHeight="1" x14ac:dyDescent="0.25">
      <c r="A31587" s="216">
        <v>45876</v>
      </c>
      <c r="B31587" s="217" t="s">
        <v>304</v>
      </c>
      <c r="C31587" s="218">
        <v>4.3449999999999998</v>
      </c>
    </row>
    <row r="31588" spans="1:3" ht="15" customHeight="1" x14ac:dyDescent="0.25">
      <c r="A31588" s="216">
        <v>45877</v>
      </c>
      <c r="B31588" s="217" t="s">
        <v>304</v>
      </c>
      <c r="C31588" s="218">
        <v>4.3860000000000001</v>
      </c>
    </row>
    <row r="31589" spans="1:3" ht="15" customHeight="1" x14ac:dyDescent="0.25">
      <c r="A31589" s="216">
        <v>45880</v>
      </c>
      <c r="B31589" s="217" t="s">
        <v>304</v>
      </c>
      <c r="C31589" s="218">
        <v>4.3997000000000002</v>
      </c>
    </row>
    <row r="31590" spans="1:3" ht="15" customHeight="1" x14ac:dyDescent="0.25">
      <c r="A31590" s="216">
        <v>45881</v>
      </c>
      <c r="B31590" s="217" t="s">
        <v>304</v>
      </c>
      <c r="C31590" s="218">
        <v>4.4132999999999996</v>
      </c>
    </row>
    <row r="31591" spans="1:3" ht="15" customHeight="1" x14ac:dyDescent="0.25">
      <c r="A31591" s="216">
        <v>45882</v>
      </c>
      <c r="B31591" s="217" t="s">
        <v>304</v>
      </c>
      <c r="C31591" s="218">
        <v>4.4269999999999996</v>
      </c>
    </row>
    <row r="31592" spans="1:3" ht="15" customHeight="1" x14ac:dyDescent="0.25">
      <c r="A31592" s="216">
        <v>45883</v>
      </c>
      <c r="B31592" s="217" t="s">
        <v>304</v>
      </c>
      <c r="C31592" s="218">
        <v>4.4406999999999996</v>
      </c>
    </row>
    <row r="31593" spans="1:3" ht="15" customHeight="1" x14ac:dyDescent="0.25">
      <c r="A31593" s="216">
        <v>45884</v>
      </c>
      <c r="B31593" s="217" t="s">
        <v>304</v>
      </c>
      <c r="C31593" s="218">
        <v>4.4819000000000004</v>
      </c>
    </row>
    <row r="31594" spans="1:3" ht="15" customHeight="1" x14ac:dyDescent="0.25">
      <c r="A31594" s="216">
        <v>45887</v>
      </c>
      <c r="B31594" s="217" t="s">
        <v>304</v>
      </c>
      <c r="C31594" s="218">
        <v>4.4955999999999996</v>
      </c>
    </row>
    <row r="31595" spans="1:3" ht="15" customHeight="1" x14ac:dyDescent="0.25">
      <c r="A31595" s="216">
        <v>45888</v>
      </c>
      <c r="B31595" s="217" t="s">
        <v>304</v>
      </c>
      <c r="C31595" s="218">
        <v>4.5092999999999996</v>
      </c>
    </row>
    <row r="31596" spans="1:3" ht="15" customHeight="1" x14ac:dyDescent="0.25">
      <c r="A31596" s="216">
        <v>45889</v>
      </c>
      <c r="B31596" s="217" t="s">
        <v>304</v>
      </c>
      <c r="C31596" s="218">
        <v>4.5228999999999999</v>
      </c>
    </row>
    <row r="31597" spans="1:3" ht="15" customHeight="1" x14ac:dyDescent="0.25">
      <c r="A31597" s="216">
        <v>45890</v>
      </c>
      <c r="B31597" s="217" t="s">
        <v>304</v>
      </c>
      <c r="C31597" s="218">
        <v>4.5366999999999997</v>
      </c>
    </row>
    <row r="31598" spans="1:3" ht="15" customHeight="1" x14ac:dyDescent="0.25">
      <c r="A31598" s="216">
        <v>45891</v>
      </c>
      <c r="B31598" s="217" t="s">
        <v>304</v>
      </c>
      <c r="C31598" s="218">
        <v>4.5778999999999996</v>
      </c>
    </row>
    <row r="31599" spans="1:3" ht="15" customHeight="1" x14ac:dyDescent="0.25">
      <c r="A31599" s="216">
        <v>45894</v>
      </c>
      <c r="B31599" s="217" t="s">
        <v>304</v>
      </c>
      <c r="C31599" s="218">
        <v>4.5915999999999997</v>
      </c>
    </row>
    <row r="31600" spans="1:3" ht="15" customHeight="1" x14ac:dyDescent="0.25">
      <c r="A31600" s="216">
        <v>45895</v>
      </c>
      <c r="B31600" s="217" t="s">
        <v>304</v>
      </c>
      <c r="C31600" s="218">
        <v>4.6052999999999997</v>
      </c>
    </row>
    <row r="31601" spans="1:3" ht="15" customHeight="1" x14ac:dyDescent="0.25">
      <c r="A31601" s="216">
        <v>45896</v>
      </c>
      <c r="B31601" s="217" t="s">
        <v>304</v>
      </c>
      <c r="C31601" s="218">
        <v>4.6191000000000004</v>
      </c>
    </row>
    <row r="31602" spans="1:3" ht="15" customHeight="1" x14ac:dyDescent="0.25">
      <c r="A31602" s="216">
        <v>45897</v>
      </c>
      <c r="B31602" s="217" t="s">
        <v>304</v>
      </c>
      <c r="C31602" s="218">
        <v>4.6327999999999996</v>
      </c>
    </row>
    <row r="31603" spans="1:3" ht="15" customHeight="1" x14ac:dyDescent="0.25">
      <c r="A31603" s="216">
        <v>45898</v>
      </c>
      <c r="B31603" s="217" t="s">
        <v>304</v>
      </c>
      <c r="C31603" s="218">
        <v>4.6877000000000004</v>
      </c>
    </row>
    <row r="31604" spans="1:3" ht="15" customHeight="1" x14ac:dyDescent="0.25">
      <c r="A31604" s="216">
        <v>45902</v>
      </c>
      <c r="B31604" s="217" t="s">
        <v>304</v>
      </c>
      <c r="C31604" s="218">
        <v>4.7013999999999996</v>
      </c>
    </row>
    <row r="31605" spans="1:3" ht="15" customHeight="1" x14ac:dyDescent="0.25">
      <c r="A31605" s="216">
        <v>45903</v>
      </c>
      <c r="B31605" s="217" t="s">
        <v>304</v>
      </c>
      <c r="C31605" s="218">
        <v>4.7150999999999996</v>
      </c>
    </row>
    <row r="31606" spans="1:3" ht="15" customHeight="1" x14ac:dyDescent="0.25">
      <c r="A31606" s="216">
        <v>45904</v>
      </c>
      <c r="B31606" s="217" t="s">
        <v>304</v>
      </c>
      <c r="C31606" s="218">
        <v>4.7287999999999997</v>
      </c>
    </row>
    <row r="31607" spans="1:3" ht="15" customHeight="1" x14ac:dyDescent="0.25">
      <c r="A31607" s="216">
        <v>45905</v>
      </c>
      <c r="B31607" s="217" t="s">
        <v>304</v>
      </c>
      <c r="C31607" s="218">
        <v>4.7701000000000002</v>
      </c>
    </row>
    <row r="31608" spans="1:3" ht="15" customHeight="1" x14ac:dyDescent="0.25">
      <c r="A31608" s="216">
        <v>45908</v>
      </c>
      <c r="B31608" s="217" t="s">
        <v>304</v>
      </c>
      <c r="C31608" s="218">
        <v>4.7839</v>
      </c>
    </row>
    <row r="31609" spans="1:3" ht="15" customHeight="1" x14ac:dyDescent="0.25">
      <c r="A31609" s="216">
        <v>45909</v>
      </c>
      <c r="B31609" s="217" t="s">
        <v>304</v>
      </c>
      <c r="C31609" s="218">
        <v>4.7976000000000001</v>
      </c>
    </row>
    <row r="31610" spans="1:3" ht="15" customHeight="1" x14ac:dyDescent="0.25">
      <c r="A31610" s="216">
        <v>45910</v>
      </c>
      <c r="B31610" s="217" t="s">
        <v>304</v>
      </c>
      <c r="C31610" s="218">
        <v>4.8113999999999999</v>
      </c>
    </row>
    <row r="31611" spans="1:3" ht="15" customHeight="1" x14ac:dyDescent="0.25">
      <c r="A31611" s="216">
        <v>45911</v>
      </c>
      <c r="B31611" s="217" t="s">
        <v>304</v>
      </c>
      <c r="C31611" s="218">
        <v>4.8250999999999999</v>
      </c>
    </row>
    <row r="31612" spans="1:3" ht="15" customHeight="1" x14ac:dyDescent="0.25">
      <c r="A31612" s="216">
        <v>45912</v>
      </c>
      <c r="B31612" s="217" t="s">
        <v>304</v>
      </c>
      <c r="C31612" s="218">
        <v>4.8665000000000003</v>
      </c>
    </row>
    <row r="31613" spans="1:3" ht="15" customHeight="1" x14ac:dyDescent="0.25">
      <c r="A31613" s="216">
        <v>45915</v>
      </c>
      <c r="B31613" s="217" t="s">
        <v>304</v>
      </c>
      <c r="C31613" s="218">
        <v>4.8803000000000001</v>
      </c>
    </row>
    <row r="31614" spans="1:3" ht="15" customHeight="1" x14ac:dyDescent="0.25">
      <c r="A31614" s="216">
        <v>45916</v>
      </c>
      <c r="B31614" s="217" t="s">
        <v>304</v>
      </c>
      <c r="C31614" s="218">
        <v>4.8941999999999997</v>
      </c>
    </row>
    <row r="31615" spans="1:3" ht="15" customHeight="1" x14ac:dyDescent="0.25">
      <c r="A31615" s="216">
        <v>45917</v>
      </c>
      <c r="B31615" s="217" t="s">
        <v>304</v>
      </c>
      <c r="C31615" s="218">
        <v>4.9080000000000004</v>
      </c>
    </row>
    <row r="31616" spans="1:3" ht="15" customHeight="1" x14ac:dyDescent="0.25">
      <c r="A31616" s="216">
        <v>45918</v>
      </c>
      <c r="B31616" s="217" t="s">
        <v>304</v>
      </c>
      <c r="C31616" s="218">
        <v>4.9214000000000002</v>
      </c>
    </row>
    <row r="31617" spans="1:3" ht="15" customHeight="1" x14ac:dyDescent="0.25">
      <c r="A31617" s="216">
        <v>45919</v>
      </c>
      <c r="B31617" s="217" t="s">
        <v>304</v>
      </c>
      <c r="C31617" s="218">
        <v>4.9614000000000003</v>
      </c>
    </row>
    <row r="31618" spans="1:3" ht="15" customHeight="1" x14ac:dyDescent="0.25">
      <c r="A31618" s="216">
        <v>45922</v>
      </c>
      <c r="B31618" s="217" t="s">
        <v>304</v>
      </c>
      <c r="C31618" s="218">
        <v>4.9745999999999997</v>
      </c>
    </row>
    <row r="31619" spans="1:3" ht="15" customHeight="1" x14ac:dyDescent="0.25">
      <c r="A31619" s="216">
        <v>45923</v>
      </c>
      <c r="B31619" s="217" t="s">
        <v>304</v>
      </c>
      <c r="C31619" s="218">
        <v>4.9878</v>
      </c>
    </row>
    <row r="31620" spans="1:3" ht="15" customHeight="1" x14ac:dyDescent="0.25">
      <c r="A31620" s="216">
        <v>45924</v>
      </c>
      <c r="B31620" s="217" t="s">
        <v>304</v>
      </c>
      <c r="C31620" s="218">
        <v>5.0011000000000001</v>
      </c>
    </row>
    <row r="31621" spans="1:3" ht="15" customHeight="1" x14ac:dyDescent="0.25">
      <c r="A31621" s="216">
        <v>45925</v>
      </c>
      <c r="B31621" s="217" t="s">
        <v>304</v>
      </c>
      <c r="C31621" s="218">
        <v>5.0145</v>
      </c>
    </row>
    <row r="31622" spans="1:3" ht="15" customHeight="1" x14ac:dyDescent="0.25">
      <c r="A31622" s="216">
        <v>45926</v>
      </c>
      <c r="B31622" s="217" t="s">
        <v>304</v>
      </c>
      <c r="C31622" s="218">
        <v>5.0545</v>
      </c>
    </row>
    <row r="31623" spans="1:3" ht="15" customHeight="1" x14ac:dyDescent="0.25">
      <c r="A31623" s="216">
        <v>45929</v>
      </c>
      <c r="B31623" s="217" t="s">
        <v>304</v>
      </c>
      <c r="C31623" s="218">
        <v>5.0678000000000001</v>
      </c>
    </row>
    <row r="31624" spans="1:3" ht="15" customHeight="1" x14ac:dyDescent="0.25">
      <c r="A31624" s="216">
        <v>45930</v>
      </c>
      <c r="B31624" s="217" t="s">
        <v>304</v>
      </c>
      <c r="C31624" s="218">
        <v>5.0811000000000002</v>
      </c>
    </row>
    <row r="31625" spans="1:3" ht="15" customHeight="1" x14ac:dyDescent="0.25">
      <c r="A31625" s="216">
        <v>45566</v>
      </c>
      <c r="B31625" s="217" t="s">
        <v>287</v>
      </c>
      <c r="C31625" s="218">
        <v>0</v>
      </c>
    </row>
    <row r="31626" spans="1:3" ht="15" customHeight="1" x14ac:dyDescent="0.25">
      <c r="A31626" s="216">
        <v>45567</v>
      </c>
      <c r="B31626" s="217" t="s">
        <v>287</v>
      </c>
      <c r="C31626" s="218">
        <v>0</v>
      </c>
    </row>
    <row r="31627" spans="1:3" ht="15" customHeight="1" x14ac:dyDescent="0.25">
      <c r="A31627" s="216">
        <v>45568</v>
      </c>
      <c r="B31627" s="217" t="s">
        <v>287</v>
      </c>
      <c r="C31627" s="218">
        <v>0</v>
      </c>
    </row>
    <row r="31628" spans="1:3" ht="15" customHeight="1" x14ac:dyDescent="0.25">
      <c r="A31628" s="216">
        <v>45569</v>
      </c>
      <c r="B31628" s="217" t="s">
        <v>287</v>
      </c>
      <c r="C31628" s="218">
        <v>0</v>
      </c>
    </row>
    <row r="31629" spans="1:3" ht="15" customHeight="1" x14ac:dyDescent="0.25">
      <c r="A31629" s="216">
        <v>45572</v>
      </c>
      <c r="B31629" s="217" t="s">
        <v>287</v>
      </c>
      <c r="C31629" s="218">
        <v>0</v>
      </c>
    </row>
    <row r="31630" spans="1:3" ht="15" customHeight="1" x14ac:dyDescent="0.25">
      <c r="A31630" s="216">
        <v>45573</v>
      </c>
      <c r="B31630" s="217" t="s">
        <v>287</v>
      </c>
      <c r="C31630" s="218">
        <v>0</v>
      </c>
    </row>
    <row r="31631" spans="1:3" ht="15" customHeight="1" x14ac:dyDescent="0.25">
      <c r="A31631" s="216">
        <v>45574</v>
      </c>
      <c r="B31631" s="217" t="s">
        <v>287</v>
      </c>
      <c r="C31631" s="218">
        <v>0</v>
      </c>
    </row>
    <row r="31632" spans="1:3" ht="15" customHeight="1" x14ac:dyDescent="0.25">
      <c r="A31632" s="216">
        <v>45575</v>
      </c>
      <c r="B31632" s="217" t="s">
        <v>287</v>
      </c>
      <c r="C31632" s="218">
        <v>0</v>
      </c>
    </row>
    <row r="31633" spans="1:3" ht="15" customHeight="1" x14ac:dyDescent="0.25">
      <c r="A31633" s="216">
        <v>45576</v>
      </c>
      <c r="B31633" s="217" t="s">
        <v>287</v>
      </c>
      <c r="C31633" s="218">
        <v>0</v>
      </c>
    </row>
    <row r="31634" spans="1:3" ht="15" customHeight="1" x14ac:dyDescent="0.25">
      <c r="A31634" s="216">
        <v>45579</v>
      </c>
      <c r="B31634" s="217" t="s">
        <v>287</v>
      </c>
      <c r="C31634" s="218">
        <v>0</v>
      </c>
    </row>
    <row r="31635" spans="1:3" ht="15" customHeight="1" x14ac:dyDescent="0.25">
      <c r="A31635" s="216">
        <v>45580</v>
      </c>
      <c r="B31635" s="217" t="s">
        <v>287</v>
      </c>
      <c r="C31635" s="218">
        <v>0</v>
      </c>
    </row>
    <row r="31636" spans="1:3" ht="15" customHeight="1" x14ac:dyDescent="0.25">
      <c r="A31636" s="216">
        <v>45581</v>
      </c>
      <c r="B31636" s="217" t="s">
        <v>287</v>
      </c>
      <c r="C31636" s="218">
        <v>0</v>
      </c>
    </row>
    <row r="31637" spans="1:3" ht="15" customHeight="1" x14ac:dyDescent="0.25">
      <c r="A31637" s="216">
        <v>45582</v>
      </c>
      <c r="B31637" s="217" t="s">
        <v>287</v>
      </c>
      <c r="C31637" s="218">
        <v>0</v>
      </c>
    </row>
    <row r="31638" spans="1:3" ht="15" customHeight="1" x14ac:dyDescent="0.25">
      <c r="A31638" s="216">
        <v>45583</v>
      </c>
      <c r="B31638" s="217" t="s">
        <v>287</v>
      </c>
      <c r="C31638" s="218">
        <v>0</v>
      </c>
    </row>
    <row r="31639" spans="1:3" ht="15" customHeight="1" x14ac:dyDescent="0.25">
      <c r="A31639" s="216">
        <v>45586</v>
      </c>
      <c r="B31639" s="217" t="s">
        <v>287</v>
      </c>
      <c r="C31639" s="218">
        <v>0</v>
      </c>
    </row>
    <row r="31640" spans="1:3" ht="15" customHeight="1" x14ac:dyDescent="0.25">
      <c r="A31640" s="216">
        <v>45587</v>
      </c>
      <c r="B31640" s="217" t="s">
        <v>287</v>
      </c>
      <c r="C31640" s="218">
        <v>0</v>
      </c>
    </row>
    <row r="31641" spans="1:3" ht="15" customHeight="1" x14ac:dyDescent="0.25">
      <c r="A31641" s="216">
        <v>45588</v>
      </c>
      <c r="B31641" s="217" t="s">
        <v>287</v>
      </c>
      <c r="C31641" s="218">
        <v>0</v>
      </c>
    </row>
    <row r="31642" spans="1:3" ht="15" customHeight="1" x14ac:dyDescent="0.25">
      <c r="A31642" s="216">
        <v>45589</v>
      </c>
      <c r="B31642" s="217" t="s">
        <v>287</v>
      </c>
      <c r="C31642" s="218">
        <v>0</v>
      </c>
    </row>
    <row r="31643" spans="1:3" ht="15" customHeight="1" x14ac:dyDescent="0.25">
      <c r="A31643" s="216">
        <v>45590</v>
      </c>
      <c r="B31643" s="217" t="s">
        <v>287</v>
      </c>
      <c r="C31643" s="218">
        <v>0</v>
      </c>
    </row>
    <row r="31644" spans="1:3" ht="15" customHeight="1" x14ac:dyDescent="0.25">
      <c r="A31644" s="216">
        <v>45593</v>
      </c>
      <c r="B31644" s="217" t="s">
        <v>287</v>
      </c>
      <c r="C31644" s="218">
        <v>0</v>
      </c>
    </row>
    <row r="31645" spans="1:3" ht="15" customHeight="1" x14ac:dyDescent="0.25">
      <c r="A31645" s="216">
        <v>45594</v>
      </c>
      <c r="B31645" s="217" t="s">
        <v>287</v>
      </c>
      <c r="C31645" s="218">
        <v>0</v>
      </c>
    </row>
    <row r="31646" spans="1:3" ht="15" customHeight="1" x14ac:dyDescent="0.25">
      <c r="A31646" s="216">
        <v>45595</v>
      </c>
      <c r="B31646" s="217" t="s">
        <v>287</v>
      </c>
      <c r="C31646" s="218">
        <v>0</v>
      </c>
    </row>
    <row r="31647" spans="1:3" ht="15" customHeight="1" x14ac:dyDescent="0.25">
      <c r="A31647" s="216">
        <v>45596</v>
      </c>
      <c r="B31647" s="217" t="s">
        <v>287</v>
      </c>
      <c r="C31647" s="218">
        <v>0</v>
      </c>
    </row>
    <row r="31648" spans="1:3" ht="15" customHeight="1" x14ac:dyDescent="0.25">
      <c r="A31648" s="216">
        <v>45597</v>
      </c>
      <c r="B31648" s="217" t="s">
        <v>287</v>
      </c>
      <c r="C31648" s="218">
        <v>0</v>
      </c>
    </row>
    <row r="31649" spans="1:3" ht="15" customHeight="1" x14ac:dyDescent="0.25">
      <c r="A31649" s="216">
        <v>45600</v>
      </c>
      <c r="B31649" s="217" t="s">
        <v>287</v>
      </c>
      <c r="C31649" s="218">
        <v>0</v>
      </c>
    </row>
    <row r="31650" spans="1:3" ht="15" customHeight="1" x14ac:dyDescent="0.25">
      <c r="A31650" s="216">
        <v>45601</v>
      </c>
      <c r="B31650" s="217" t="s">
        <v>287</v>
      </c>
      <c r="C31650" s="218">
        <v>0</v>
      </c>
    </row>
    <row r="31651" spans="1:3" ht="15" customHeight="1" x14ac:dyDescent="0.25">
      <c r="A31651" s="216">
        <v>45602</v>
      </c>
      <c r="B31651" s="217" t="s">
        <v>287</v>
      </c>
      <c r="C31651" s="218">
        <v>0</v>
      </c>
    </row>
    <row r="31652" spans="1:3" ht="15" customHeight="1" x14ac:dyDescent="0.25">
      <c r="A31652" s="216">
        <v>45603</v>
      </c>
      <c r="B31652" s="217" t="s">
        <v>287</v>
      </c>
      <c r="C31652" s="218">
        <v>0</v>
      </c>
    </row>
    <row r="31653" spans="1:3" ht="15" customHeight="1" x14ac:dyDescent="0.25">
      <c r="A31653" s="216">
        <v>45604</v>
      </c>
      <c r="B31653" s="217" t="s">
        <v>287</v>
      </c>
      <c r="C31653" s="218">
        <v>0</v>
      </c>
    </row>
    <row r="31654" spans="1:3" ht="15" customHeight="1" x14ac:dyDescent="0.25">
      <c r="A31654" s="216">
        <v>45607</v>
      </c>
      <c r="B31654" s="217" t="s">
        <v>287</v>
      </c>
      <c r="C31654" s="218">
        <v>0</v>
      </c>
    </row>
    <row r="31655" spans="1:3" ht="15" customHeight="1" x14ac:dyDescent="0.25">
      <c r="A31655" s="216">
        <v>45608</v>
      </c>
      <c r="B31655" s="217" t="s">
        <v>287</v>
      </c>
      <c r="C31655" s="218">
        <v>0</v>
      </c>
    </row>
    <row r="31656" spans="1:3" ht="15" customHeight="1" x14ac:dyDescent="0.25">
      <c r="A31656" s="216">
        <v>45609</v>
      </c>
      <c r="B31656" s="217" t="s">
        <v>287</v>
      </c>
      <c r="C31656" s="218">
        <v>0</v>
      </c>
    </row>
    <row r="31657" spans="1:3" ht="15" customHeight="1" x14ac:dyDescent="0.25">
      <c r="A31657" s="216">
        <v>45610</v>
      </c>
      <c r="B31657" s="217" t="s">
        <v>287</v>
      </c>
      <c r="C31657" s="218">
        <v>0</v>
      </c>
    </row>
    <row r="31658" spans="1:3" ht="15" customHeight="1" x14ac:dyDescent="0.25">
      <c r="A31658" s="216">
        <v>45611</v>
      </c>
      <c r="B31658" s="217" t="s">
        <v>287</v>
      </c>
      <c r="C31658" s="218">
        <v>0</v>
      </c>
    </row>
    <row r="31659" spans="1:3" ht="15" customHeight="1" x14ac:dyDescent="0.25">
      <c r="A31659" s="216">
        <v>45614</v>
      </c>
      <c r="B31659" s="217" t="s">
        <v>287</v>
      </c>
      <c r="C31659" s="218">
        <v>0</v>
      </c>
    </row>
    <row r="31660" spans="1:3" ht="15" customHeight="1" x14ac:dyDescent="0.25">
      <c r="A31660" s="216">
        <v>45615</v>
      </c>
      <c r="B31660" s="217" t="s">
        <v>287</v>
      </c>
      <c r="C31660" s="218">
        <v>0</v>
      </c>
    </row>
    <row r="31661" spans="1:3" ht="15" customHeight="1" x14ac:dyDescent="0.25">
      <c r="A31661" s="216">
        <v>45616</v>
      </c>
      <c r="B31661" s="217" t="s">
        <v>287</v>
      </c>
      <c r="C31661" s="218">
        <v>0</v>
      </c>
    </row>
    <row r="31662" spans="1:3" ht="15" customHeight="1" x14ac:dyDescent="0.25">
      <c r="A31662" s="216">
        <v>45617</v>
      </c>
      <c r="B31662" s="217" t="s">
        <v>287</v>
      </c>
      <c r="C31662" s="218">
        <v>0</v>
      </c>
    </row>
    <row r="31663" spans="1:3" ht="15" customHeight="1" x14ac:dyDescent="0.25">
      <c r="A31663" s="216">
        <v>45618</v>
      </c>
      <c r="B31663" s="217" t="s">
        <v>287</v>
      </c>
      <c r="C31663" s="218">
        <v>0</v>
      </c>
    </row>
    <row r="31664" spans="1:3" ht="15" customHeight="1" x14ac:dyDescent="0.25">
      <c r="A31664" s="216">
        <v>45621</v>
      </c>
      <c r="B31664" s="217" t="s">
        <v>287</v>
      </c>
      <c r="C31664" s="218">
        <v>0</v>
      </c>
    </row>
    <row r="31665" spans="1:3" ht="15" customHeight="1" x14ac:dyDescent="0.25">
      <c r="A31665" s="216">
        <v>45622</v>
      </c>
      <c r="B31665" s="217" t="s">
        <v>287</v>
      </c>
      <c r="C31665" s="218">
        <v>0</v>
      </c>
    </row>
    <row r="31666" spans="1:3" ht="15" customHeight="1" x14ac:dyDescent="0.25">
      <c r="A31666" s="216">
        <v>45623</v>
      </c>
      <c r="B31666" s="217" t="s">
        <v>287</v>
      </c>
      <c r="C31666" s="218">
        <v>0</v>
      </c>
    </row>
    <row r="31667" spans="1:3" ht="15" customHeight="1" x14ac:dyDescent="0.25">
      <c r="A31667" s="216">
        <v>45624</v>
      </c>
      <c r="B31667" s="217" t="s">
        <v>287</v>
      </c>
      <c r="C31667" s="218">
        <v>0</v>
      </c>
    </row>
    <row r="31668" spans="1:3" ht="15" customHeight="1" x14ac:dyDescent="0.25">
      <c r="A31668" s="216">
        <v>45625</v>
      </c>
      <c r="B31668" s="217" t="s">
        <v>287</v>
      </c>
      <c r="C31668" s="218">
        <v>0</v>
      </c>
    </row>
    <row r="31669" spans="1:3" ht="15" customHeight="1" x14ac:dyDescent="0.25">
      <c r="A31669" s="216">
        <v>45628</v>
      </c>
      <c r="B31669" s="217" t="s">
        <v>287</v>
      </c>
      <c r="C31669" s="218">
        <v>0</v>
      </c>
    </row>
    <row r="31670" spans="1:3" ht="15" customHeight="1" x14ac:dyDescent="0.25">
      <c r="A31670" s="216">
        <v>45629</v>
      </c>
      <c r="B31670" s="217" t="s">
        <v>287</v>
      </c>
      <c r="C31670" s="218">
        <v>0</v>
      </c>
    </row>
    <row r="31671" spans="1:3" ht="15" customHeight="1" x14ac:dyDescent="0.25">
      <c r="A31671" s="216">
        <v>45630</v>
      </c>
      <c r="B31671" s="217" t="s">
        <v>287</v>
      </c>
      <c r="C31671" s="218">
        <v>0</v>
      </c>
    </row>
    <row r="31672" spans="1:3" ht="15" customHeight="1" x14ac:dyDescent="0.25">
      <c r="A31672" s="216">
        <v>45631</v>
      </c>
      <c r="B31672" s="217" t="s">
        <v>287</v>
      </c>
      <c r="C31672" s="218">
        <v>0</v>
      </c>
    </row>
    <row r="31673" spans="1:3" ht="15" customHeight="1" x14ac:dyDescent="0.25">
      <c r="A31673" s="216">
        <v>45632</v>
      </c>
      <c r="B31673" s="217" t="s">
        <v>287</v>
      </c>
      <c r="C31673" s="218">
        <v>0</v>
      </c>
    </row>
    <row r="31674" spans="1:3" ht="15" customHeight="1" x14ac:dyDescent="0.25">
      <c r="A31674" s="216">
        <v>45635</v>
      </c>
      <c r="B31674" s="217" t="s">
        <v>287</v>
      </c>
      <c r="C31674" s="218">
        <v>0</v>
      </c>
    </row>
    <row r="31675" spans="1:3" ht="15" customHeight="1" x14ac:dyDescent="0.25">
      <c r="A31675" s="216">
        <v>45636</v>
      </c>
      <c r="B31675" s="217" t="s">
        <v>287</v>
      </c>
      <c r="C31675" s="218">
        <v>0</v>
      </c>
    </row>
    <row r="31676" spans="1:3" ht="15" customHeight="1" x14ac:dyDescent="0.25">
      <c r="A31676" s="216">
        <v>45637</v>
      </c>
      <c r="B31676" s="217" t="s">
        <v>287</v>
      </c>
      <c r="C31676" s="218">
        <v>0</v>
      </c>
    </row>
    <row r="31677" spans="1:3" ht="15" customHeight="1" x14ac:dyDescent="0.25">
      <c r="A31677" s="216">
        <v>45638</v>
      </c>
      <c r="B31677" s="217" t="s">
        <v>287</v>
      </c>
      <c r="C31677" s="218">
        <v>0</v>
      </c>
    </row>
    <row r="31678" spans="1:3" ht="15" customHeight="1" x14ac:dyDescent="0.25">
      <c r="A31678" s="216">
        <v>45639</v>
      </c>
      <c r="B31678" s="217" t="s">
        <v>287</v>
      </c>
      <c r="C31678" s="218">
        <v>0</v>
      </c>
    </row>
    <row r="31679" spans="1:3" ht="15" customHeight="1" x14ac:dyDescent="0.25">
      <c r="A31679" s="216">
        <v>45642</v>
      </c>
      <c r="B31679" s="217" t="s">
        <v>287</v>
      </c>
      <c r="C31679" s="218">
        <v>0</v>
      </c>
    </row>
    <row r="31680" spans="1:3" ht="15" customHeight="1" x14ac:dyDescent="0.25">
      <c r="A31680" s="216">
        <v>45643</v>
      </c>
      <c r="B31680" s="217" t="s">
        <v>287</v>
      </c>
      <c r="C31680" s="218">
        <v>0</v>
      </c>
    </row>
    <row r="31681" spans="1:3" ht="15" customHeight="1" x14ac:dyDescent="0.25">
      <c r="A31681" s="216">
        <v>45644</v>
      </c>
      <c r="B31681" s="217" t="s">
        <v>287</v>
      </c>
      <c r="C31681" s="218">
        <v>0</v>
      </c>
    </row>
    <row r="31682" spans="1:3" ht="15" customHeight="1" x14ac:dyDescent="0.25">
      <c r="A31682" s="216">
        <v>45645</v>
      </c>
      <c r="B31682" s="217" t="s">
        <v>287</v>
      </c>
      <c r="C31682" s="218">
        <v>0</v>
      </c>
    </row>
    <row r="31683" spans="1:3" ht="15" customHeight="1" x14ac:dyDescent="0.25">
      <c r="A31683" s="216">
        <v>45646</v>
      </c>
      <c r="B31683" s="217" t="s">
        <v>287</v>
      </c>
      <c r="C31683" s="218">
        <v>0</v>
      </c>
    </row>
    <row r="31684" spans="1:3" ht="15" customHeight="1" x14ac:dyDescent="0.25">
      <c r="A31684" s="216">
        <v>45649</v>
      </c>
      <c r="B31684" s="217" t="s">
        <v>287</v>
      </c>
      <c r="C31684" s="218">
        <v>0</v>
      </c>
    </row>
    <row r="31685" spans="1:3" ht="15" customHeight="1" x14ac:dyDescent="0.25">
      <c r="A31685" s="216">
        <v>45650</v>
      </c>
      <c r="B31685" s="217" t="s">
        <v>287</v>
      </c>
      <c r="C31685" s="218">
        <v>0</v>
      </c>
    </row>
    <row r="31686" spans="1:3" ht="15" customHeight="1" x14ac:dyDescent="0.25">
      <c r="A31686" s="216">
        <v>45651</v>
      </c>
      <c r="B31686" s="217" t="s">
        <v>287</v>
      </c>
      <c r="C31686" s="218">
        <v>0</v>
      </c>
    </row>
    <row r="31687" spans="1:3" ht="15" customHeight="1" x14ac:dyDescent="0.25">
      <c r="A31687" s="216">
        <v>45652</v>
      </c>
      <c r="B31687" s="217" t="s">
        <v>287</v>
      </c>
      <c r="C31687" s="218">
        <v>0</v>
      </c>
    </row>
    <row r="31688" spans="1:3" ht="15" customHeight="1" x14ac:dyDescent="0.25">
      <c r="A31688" s="216">
        <v>45653</v>
      </c>
      <c r="B31688" s="217" t="s">
        <v>287</v>
      </c>
      <c r="C31688" s="218">
        <v>0</v>
      </c>
    </row>
    <row r="31689" spans="1:3" ht="15" customHeight="1" x14ac:dyDescent="0.25">
      <c r="A31689" s="216">
        <v>45656</v>
      </c>
      <c r="B31689" s="217" t="s">
        <v>287</v>
      </c>
      <c r="C31689" s="218">
        <v>0</v>
      </c>
    </row>
    <row r="31690" spans="1:3" ht="15" customHeight="1" x14ac:dyDescent="0.25">
      <c r="A31690" s="216">
        <v>45657</v>
      </c>
      <c r="B31690" s="217" t="s">
        <v>287</v>
      </c>
      <c r="C31690" s="218">
        <v>0</v>
      </c>
    </row>
    <row r="31691" spans="1:3" ht="15" customHeight="1" x14ac:dyDescent="0.25">
      <c r="A31691" s="216">
        <v>45659</v>
      </c>
      <c r="B31691" s="217" t="s">
        <v>287</v>
      </c>
      <c r="C31691" s="218">
        <v>0</v>
      </c>
    </row>
    <row r="31692" spans="1:3" ht="15" customHeight="1" x14ac:dyDescent="0.25">
      <c r="A31692" s="216">
        <v>45660</v>
      </c>
      <c r="B31692" s="217" t="s">
        <v>287</v>
      </c>
      <c r="C31692" s="218">
        <v>0</v>
      </c>
    </row>
    <row r="31693" spans="1:3" ht="15" customHeight="1" x14ac:dyDescent="0.25">
      <c r="A31693" s="216">
        <v>45663</v>
      </c>
      <c r="B31693" s="217" t="s">
        <v>287</v>
      </c>
      <c r="C31693" s="218">
        <v>0</v>
      </c>
    </row>
    <row r="31694" spans="1:3" ht="15" customHeight="1" x14ac:dyDescent="0.25">
      <c r="A31694" s="216">
        <v>45664</v>
      </c>
      <c r="B31694" s="217" t="s">
        <v>287</v>
      </c>
      <c r="C31694" s="218">
        <v>0</v>
      </c>
    </row>
    <row r="31695" spans="1:3" ht="15" customHeight="1" x14ac:dyDescent="0.25">
      <c r="A31695" s="216">
        <v>45665</v>
      </c>
      <c r="B31695" s="217" t="s">
        <v>287</v>
      </c>
      <c r="C31695" s="218">
        <v>0</v>
      </c>
    </row>
    <row r="31696" spans="1:3" ht="15" customHeight="1" x14ac:dyDescent="0.25">
      <c r="A31696" s="216">
        <v>45666</v>
      </c>
      <c r="B31696" s="217" t="s">
        <v>287</v>
      </c>
      <c r="C31696" s="218">
        <v>0</v>
      </c>
    </row>
    <row r="31697" spans="1:3" ht="15" customHeight="1" x14ac:dyDescent="0.25">
      <c r="A31697" s="216">
        <v>45667</v>
      </c>
      <c r="B31697" s="217" t="s">
        <v>287</v>
      </c>
      <c r="C31697" s="218">
        <v>0</v>
      </c>
    </row>
    <row r="31698" spans="1:3" ht="15" customHeight="1" x14ac:dyDescent="0.25">
      <c r="A31698" s="216">
        <v>45670</v>
      </c>
      <c r="B31698" s="217" t="s">
        <v>287</v>
      </c>
      <c r="C31698" s="218">
        <v>0</v>
      </c>
    </row>
    <row r="31699" spans="1:3" ht="15" customHeight="1" x14ac:dyDescent="0.25">
      <c r="A31699" s="216">
        <v>45671</v>
      </c>
      <c r="B31699" s="217" t="s">
        <v>287</v>
      </c>
      <c r="C31699" s="218">
        <v>0</v>
      </c>
    </row>
    <row r="31700" spans="1:3" ht="15" customHeight="1" x14ac:dyDescent="0.25">
      <c r="A31700" s="216">
        <v>45672</v>
      </c>
      <c r="B31700" s="217" t="s">
        <v>287</v>
      </c>
      <c r="C31700" s="218">
        <v>0</v>
      </c>
    </row>
    <row r="31701" spans="1:3" ht="15" customHeight="1" x14ac:dyDescent="0.25">
      <c r="A31701" s="216">
        <v>45673</v>
      </c>
      <c r="B31701" s="217" t="s">
        <v>287</v>
      </c>
      <c r="C31701" s="218">
        <v>0</v>
      </c>
    </row>
    <row r="31702" spans="1:3" ht="15" customHeight="1" x14ac:dyDescent="0.25">
      <c r="A31702" s="216">
        <v>45674</v>
      </c>
      <c r="B31702" s="217" t="s">
        <v>287</v>
      </c>
      <c r="C31702" s="218">
        <v>0</v>
      </c>
    </row>
    <row r="31703" spans="1:3" ht="15" customHeight="1" x14ac:dyDescent="0.25">
      <c r="A31703" s="216">
        <v>45678</v>
      </c>
      <c r="B31703" s="217" t="s">
        <v>287</v>
      </c>
      <c r="C31703" s="218">
        <v>0</v>
      </c>
    </row>
    <row r="31704" spans="1:3" ht="15" customHeight="1" x14ac:dyDescent="0.25">
      <c r="A31704" s="216">
        <v>45679</v>
      </c>
      <c r="B31704" s="217" t="s">
        <v>287</v>
      </c>
      <c r="C31704" s="218">
        <v>0</v>
      </c>
    </row>
    <row r="31705" spans="1:3" ht="15" customHeight="1" x14ac:dyDescent="0.25">
      <c r="A31705" s="216">
        <v>45680</v>
      </c>
      <c r="B31705" s="217" t="s">
        <v>287</v>
      </c>
      <c r="C31705" s="218">
        <v>0</v>
      </c>
    </row>
    <row r="31706" spans="1:3" ht="15" customHeight="1" x14ac:dyDescent="0.25">
      <c r="A31706" s="216">
        <v>45681</v>
      </c>
      <c r="B31706" s="217" t="s">
        <v>287</v>
      </c>
      <c r="C31706" s="218">
        <v>0</v>
      </c>
    </row>
    <row r="31707" spans="1:3" ht="15" customHeight="1" x14ac:dyDescent="0.25">
      <c r="A31707" s="216">
        <v>45684</v>
      </c>
      <c r="B31707" s="217" t="s">
        <v>287</v>
      </c>
      <c r="C31707" s="218">
        <v>0</v>
      </c>
    </row>
    <row r="31708" spans="1:3" ht="15" customHeight="1" x14ac:dyDescent="0.25">
      <c r="A31708" s="216">
        <v>45685</v>
      </c>
      <c r="B31708" s="217" t="s">
        <v>287</v>
      </c>
      <c r="C31708" s="218">
        <v>0</v>
      </c>
    </row>
    <row r="31709" spans="1:3" ht="15" customHeight="1" x14ac:dyDescent="0.25">
      <c r="A31709" s="216">
        <v>45686</v>
      </c>
      <c r="B31709" s="217" t="s">
        <v>287</v>
      </c>
      <c r="C31709" s="218">
        <v>0</v>
      </c>
    </row>
    <row r="31710" spans="1:3" ht="15" customHeight="1" x14ac:dyDescent="0.25">
      <c r="A31710" s="216">
        <v>45687</v>
      </c>
      <c r="B31710" s="217" t="s">
        <v>287</v>
      </c>
      <c r="C31710" s="218">
        <v>0</v>
      </c>
    </row>
    <row r="31711" spans="1:3" ht="15" customHeight="1" x14ac:dyDescent="0.25">
      <c r="A31711" s="216">
        <v>45688</v>
      </c>
      <c r="B31711" s="217" t="s">
        <v>287</v>
      </c>
      <c r="C31711" s="218">
        <v>0</v>
      </c>
    </row>
    <row r="31712" spans="1:3" ht="15" customHeight="1" x14ac:dyDescent="0.25">
      <c r="A31712" s="216">
        <v>45691</v>
      </c>
      <c r="B31712" s="217" t="s">
        <v>287</v>
      </c>
      <c r="C31712" s="218">
        <v>0</v>
      </c>
    </row>
    <row r="31713" spans="1:3" ht="15" customHeight="1" x14ac:dyDescent="0.25">
      <c r="A31713" s="216">
        <v>45692</v>
      </c>
      <c r="B31713" s="217" t="s">
        <v>287</v>
      </c>
      <c r="C31713" s="218">
        <v>0</v>
      </c>
    </row>
    <row r="31714" spans="1:3" ht="15" customHeight="1" x14ac:dyDescent="0.25">
      <c r="A31714" s="216">
        <v>45693</v>
      </c>
      <c r="B31714" s="217" t="s">
        <v>287</v>
      </c>
      <c r="C31714" s="218">
        <v>0</v>
      </c>
    </row>
    <row r="31715" spans="1:3" ht="15" customHeight="1" x14ac:dyDescent="0.25">
      <c r="A31715" s="216">
        <v>45694</v>
      </c>
      <c r="B31715" s="217" t="s">
        <v>287</v>
      </c>
      <c r="C31715" s="218">
        <v>0</v>
      </c>
    </row>
    <row r="31716" spans="1:3" ht="15" customHeight="1" x14ac:dyDescent="0.25">
      <c r="A31716" s="216">
        <v>45695</v>
      </c>
      <c r="B31716" s="217" t="s">
        <v>287</v>
      </c>
      <c r="C31716" s="218">
        <v>0</v>
      </c>
    </row>
    <row r="31717" spans="1:3" ht="15" customHeight="1" x14ac:dyDescent="0.25">
      <c r="A31717" s="216">
        <v>45698</v>
      </c>
      <c r="B31717" s="217" t="s">
        <v>287</v>
      </c>
      <c r="C31717" s="218">
        <v>0</v>
      </c>
    </row>
    <row r="31718" spans="1:3" ht="15" customHeight="1" x14ac:dyDescent="0.25">
      <c r="A31718" s="216">
        <v>45699</v>
      </c>
      <c r="B31718" s="217" t="s">
        <v>287</v>
      </c>
      <c r="C31718" s="218">
        <v>0</v>
      </c>
    </row>
    <row r="31719" spans="1:3" ht="15" customHeight="1" x14ac:dyDescent="0.25">
      <c r="A31719" s="216">
        <v>45700</v>
      </c>
      <c r="B31719" s="217" t="s">
        <v>287</v>
      </c>
      <c r="C31719" s="218">
        <v>0</v>
      </c>
    </row>
    <row r="31720" spans="1:3" ht="15" customHeight="1" x14ac:dyDescent="0.25">
      <c r="A31720" s="216">
        <v>45701</v>
      </c>
      <c r="B31720" s="217" t="s">
        <v>287</v>
      </c>
      <c r="C31720" s="218">
        <v>0</v>
      </c>
    </row>
    <row r="31721" spans="1:3" ht="15" customHeight="1" x14ac:dyDescent="0.25">
      <c r="A31721" s="216">
        <v>45702</v>
      </c>
      <c r="B31721" s="217" t="s">
        <v>287</v>
      </c>
      <c r="C31721" s="218">
        <v>0</v>
      </c>
    </row>
    <row r="31722" spans="1:3" ht="15" customHeight="1" x14ac:dyDescent="0.25">
      <c r="A31722" s="216">
        <v>45706</v>
      </c>
      <c r="B31722" s="217" t="s">
        <v>287</v>
      </c>
      <c r="C31722" s="218">
        <v>0</v>
      </c>
    </row>
    <row r="31723" spans="1:3" ht="15" customHeight="1" x14ac:dyDescent="0.25">
      <c r="A31723" s="216">
        <v>45707</v>
      </c>
      <c r="B31723" s="217" t="s">
        <v>287</v>
      </c>
      <c r="C31723" s="218">
        <v>0</v>
      </c>
    </row>
    <row r="31724" spans="1:3" ht="15" customHeight="1" x14ac:dyDescent="0.25">
      <c r="A31724" s="216">
        <v>45708</v>
      </c>
      <c r="B31724" s="217" t="s">
        <v>287</v>
      </c>
      <c r="C31724" s="218">
        <v>0</v>
      </c>
    </row>
    <row r="31725" spans="1:3" ht="15" customHeight="1" x14ac:dyDescent="0.25">
      <c r="A31725" s="216">
        <v>45709</v>
      </c>
      <c r="B31725" s="217" t="s">
        <v>287</v>
      </c>
      <c r="C31725" s="218">
        <v>0</v>
      </c>
    </row>
    <row r="31726" spans="1:3" ht="15" customHeight="1" x14ac:dyDescent="0.25">
      <c r="A31726" s="216">
        <v>45712</v>
      </c>
      <c r="B31726" s="217" t="s">
        <v>287</v>
      </c>
      <c r="C31726" s="218">
        <v>0</v>
      </c>
    </row>
    <row r="31727" spans="1:3" ht="15" customHeight="1" x14ac:dyDescent="0.25">
      <c r="A31727" s="216">
        <v>45713</v>
      </c>
      <c r="B31727" s="217" t="s">
        <v>287</v>
      </c>
      <c r="C31727" s="218">
        <v>0</v>
      </c>
    </row>
    <row r="31728" spans="1:3" ht="15" customHeight="1" x14ac:dyDescent="0.25">
      <c r="A31728" s="216">
        <v>45714</v>
      </c>
      <c r="B31728" s="217" t="s">
        <v>287</v>
      </c>
      <c r="C31728" s="218">
        <v>0</v>
      </c>
    </row>
    <row r="31729" spans="1:3" ht="15" customHeight="1" x14ac:dyDescent="0.25">
      <c r="A31729" s="216">
        <v>45715</v>
      </c>
      <c r="B31729" s="217" t="s">
        <v>287</v>
      </c>
      <c r="C31729" s="218">
        <v>0</v>
      </c>
    </row>
    <row r="31730" spans="1:3" ht="15" customHeight="1" x14ac:dyDescent="0.25">
      <c r="A31730" s="216">
        <v>45716</v>
      </c>
      <c r="B31730" s="217" t="s">
        <v>287</v>
      </c>
      <c r="C31730" s="218">
        <v>0</v>
      </c>
    </row>
    <row r="31731" spans="1:3" ht="15" customHeight="1" x14ac:dyDescent="0.25">
      <c r="A31731" s="216">
        <v>45719</v>
      </c>
      <c r="B31731" s="217" t="s">
        <v>287</v>
      </c>
      <c r="C31731" s="218">
        <v>0</v>
      </c>
    </row>
    <row r="31732" spans="1:3" ht="15" customHeight="1" x14ac:dyDescent="0.25">
      <c r="A31732" s="216">
        <v>45720</v>
      </c>
      <c r="B31732" s="217" t="s">
        <v>287</v>
      </c>
      <c r="C31732" s="218">
        <v>0</v>
      </c>
    </row>
    <row r="31733" spans="1:3" ht="15" customHeight="1" x14ac:dyDescent="0.25">
      <c r="A31733" s="216">
        <v>45721</v>
      </c>
      <c r="B31733" s="217" t="s">
        <v>287</v>
      </c>
      <c r="C31733" s="218">
        <v>0</v>
      </c>
    </row>
    <row r="31734" spans="1:3" ht="15" customHeight="1" x14ac:dyDescent="0.25">
      <c r="A31734" s="216">
        <v>45722</v>
      </c>
      <c r="B31734" s="217" t="s">
        <v>287</v>
      </c>
      <c r="C31734" s="218">
        <v>0</v>
      </c>
    </row>
    <row r="31735" spans="1:3" ht="15" customHeight="1" x14ac:dyDescent="0.25">
      <c r="A31735" s="216">
        <v>45723</v>
      </c>
      <c r="B31735" s="217" t="s">
        <v>287</v>
      </c>
      <c r="C31735" s="218">
        <v>0</v>
      </c>
    </row>
    <row r="31736" spans="1:3" ht="15" customHeight="1" x14ac:dyDescent="0.25">
      <c r="A31736" s="216">
        <v>45726</v>
      </c>
      <c r="B31736" s="217" t="s">
        <v>287</v>
      </c>
      <c r="C31736" s="218">
        <v>0</v>
      </c>
    </row>
    <row r="31737" spans="1:3" ht="15" customHeight="1" x14ac:dyDescent="0.25">
      <c r="A31737" s="216">
        <v>45727</v>
      </c>
      <c r="B31737" s="217" t="s">
        <v>287</v>
      </c>
      <c r="C31737" s="218">
        <v>0</v>
      </c>
    </row>
    <row r="31738" spans="1:3" ht="15" customHeight="1" x14ac:dyDescent="0.25">
      <c r="A31738" s="216">
        <v>45728</v>
      </c>
      <c r="B31738" s="217" t="s">
        <v>287</v>
      </c>
      <c r="C31738" s="218">
        <v>0</v>
      </c>
    </row>
    <row r="31739" spans="1:3" ht="15" customHeight="1" x14ac:dyDescent="0.25">
      <c r="A31739" s="216">
        <v>45729</v>
      </c>
      <c r="B31739" s="217" t="s">
        <v>287</v>
      </c>
      <c r="C31739" s="218">
        <v>0</v>
      </c>
    </row>
    <row r="31740" spans="1:3" ht="15" customHeight="1" x14ac:dyDescent="0.25">
      <c r="A31740" s="216">
        <v>45730</v>
      </c>
      <c r="B31740" s="217" t="s">
        <v>287</v>
      </c>
      <c r="C31740" s="218">
        <v>0</v>
      </c>
    </row>
    <row r="31741" spans="1:3" ht="15" customHeight="1" x14ac:dyDescent="0.25">
      <c r="A31741" s="216">
        <v>45733</v>
      </c>
      <c r="B31741" s="217" t="s">
        <v>287</v>
      </c>
      <c r="C31741" s="218">
        <v>0</v>
      </c>
    </row>
    <row r="31742" spans="1:3" ht="15" customHeight="1" x14ac:dyDescent="0.25">
      <c r="A31742" s="216">
        <v>45734</v>
      </c>
      <c r="B31742" s="217" t="s">
        <v>287</v>
      </c>
      <c r="C31742" s="218">
        <v>0</v>
      </c>
    </row>
    <row r="31743" spans="1:3" ht="15" customHeight="1" x14ac:dyDescent="0.25">
      <c r="A31743" s="216">
        <v>45735</v>
      </c>
      <c r="B31743" s="217" t="s">
        <v>287</v>
      </c>
      <c r="C31743" s="218">
        <v>0</v>
      </c>
    </row>
    <row r="31744" spans="1:3" ht="15" customHeight="1" x14ac:dyDescent="0.25">
      <c r="A31744" s="216">
        <v>45736</v>
      </c>
      <c r="B31744" s="217" t="s">
        <v>287</v>
      </c>
      <c r="C31744" s="218">
        <v>0</v>
      </c>
    </row>
    <row r="31745" spans="1:3" ht="15" customHeight="1" x14ac:dyDescent="0.25">
      <c r="A31745" s="216">
        <v>45737</v>
      </c>
      <c r="B31745" s="217" t="s">
        <v>287</v>
      </c>
      <c r="C31745" s="218">
        <v>0</v>
      </c>
    </row>
    <row r="31746" spans="1:3" ht="15" customHeight="1" x14ac:dyDescent="0.25">
      <c r="A31746" s="216">
        <v>45740</v>
      </c>
      <c r="B31746" s="217" t="s">
        <v>287</v>
      </c>
      <c r="C31746" s="218">
        <v>0</v>
      </c>
    </row>
    <row r="31747" spans="1:3" ht="15" customHeight="1" x14ac:dyDescent="0.25">
      <c r="A31747" s="216">
        <v>45741</v>
      </c>
      <c r="B31747" s="217" t="s">
        <v>287</v>
      </c>
      <c r="C31747" s="218">
        <v>0</v>
      </c>
    </row>
    <row r="31748" spans="1:3" ht="15" customHeight="1" x14ac:dyDescent="0.25">
      <c r="A31748" s="216">
        <v>45742</v>
      </c>
      <c r="B31748" s="217" t="s">
        <v>287</v>
      </c>
      <c r="C31748" s="218">
        <v>0</v>
      </c>
    </row>
    <row r="31749" spans="1:3" ht="15" customHeight="1" x14ac:dyDescent="0.25">
      <c r="A31749" s="216">
        <v>45743</v>
      </c>
      <c r="B31749" s="217" t="s">
        <v>287</v>
      </c>
      <c r="C31749" s="218">
        <v>0</v>
      </c>
    </row>
    <row r="31750" spans="1:3" ht="15" customHeight="1" x14ac:dyDescent="0.25">
      <c r="A31750" s="216">
        <v>45744</v>
      </c>
      <c r="B31750" s="217" t="s">
        <v>287</v>
      </c>
      <c r="C31750" s="218">
        <v>0</v>
      </c>
    </row>
    <row r="31751" spans="1:3" ht="15" customHeight="1" x14ac:dyDescent="0.25">
      <c r="A31751" s="216">
        <v>45747</v>
      </c>
      <c r="B31751" s="217" t="s">
        <v>287</v>
      </c>
      <c r="C31751" s="218">
        <v>0</v>
      </c>
    </row>
    <row r="31752" spans="1:3" ht="15" customHeight="1" x14ac:dyDescent="0.25">
      <c r="A31752" s="216">
        <v>45748</v>
      </c>
      <c r="B31752" s="217" t="s">
        <v>287</v>
      </c>
      <c r="C31752" s="218">
        <v>0</v>
      </c>
    </row>
    <row r="31753" spans="1:3" ht="15" customHeight="1" x14ac:dyDescent="0.25">
      <c r="A31753" s="216">
        <v>45749</v>
      </c>
      <c r="B31753" s="217" t="s">
        <v>287</v>
      </c>
      <c r="C31753" s="218">
        <v>0</v>
      </c>
    </row>
    <row r="31754" spans="1:3" ht="15" customHeight="1" x14ac:dyDescent="0.25">
      <c r="A31754" s="216">
        <v>45750</v>
      </c>
      <c r="B31754" s="217" t="s">
        <v>287</v>
      </c>
      <c r="C31754" s="218">
        <v>0</v>
      </c>
    </row>
    <row r="31755" spans="1:3" ht="15" customHeight="1" x14ac:dyDescent="0.25">
      <c r="A31755" s="216">
        <v>45751</v>
      </c>
      <c r="B31755" s="217" t="s">
        <v>287</v>
      </c>
      <c r="C31755" s="218">
        <v>0</v>
      </c>
    </row>
    <row r="31756" spans="1:3" ht="15" customHeight="1" x14ac:dyDescent="0.25">
      <c r="A31756" s="216">
        <v>45754</v>
      </c>
      <c r="B31756" s="217" t="s">
        <v>287</v>
      </c>
      <c r="C31756" s="218">
        <v>0</v>
      </c>
    </row>
    <row r="31757" spans="1:3" ht="15" customHeight="1" x14ac:dyDescent="0.25">
      <c r="A31757" s="216">
        <v>45755</v>
      </c>
      <c r="B31757" s="217" t="s">
        <v>287</v>
      </c>
      <c r="C31757" s="218">
        <v>0</v>
      </c>
    </row>
    <row r="31758" spans="1:3" ht="15" customHeight="1" x14ac:dyDescent="0.25">
      <c r="A31758" s="216">
        <v>45756</v>
      </c>
      <c r="B31758" s="217" t="s">
        <v>287</v>
      </c>
      <c r="C31758" s="218">
        <v>0</v>
      </c>
    </row>
    <row r="31759" spans="1:3" ht="15" customHeight="1" x14ac:dyDescent="0.25">
      <c r="A31759" s="216">
        <v>45757</v>
      </c>
      <c r="B31759" s="217" t="s">
        <v>287</v>
      </c>
      <c r="C31759" s="218">
        <v>0</v>
      </c>
    </row>
    <row r="31760" spans="1:3" ht="15" customHeight="1" x14ac:dyDescent="0.25">
      <c r="A31760" s="216">
        <v>45758</v>
      </c>
      <c r="B31760" s="217" t="s">
        <v>287</v>
      </c>
      <c r="C31760" s="218">
        <v>0</v>
      </c>
    </row>
    <row r="31761" spans="1:3" ht="15" customHeight="1" x14ac:dyDescent="0.25">
      <c r="A31761" s="216">
        <v>45761</v>
      </c>
      <c r="B31761" s="217" t="s">
        <v>287</v>
      </c>
      <c r="C31761" s="218">
        <v>0</v>
      </c>
    </row>
    <row r="31762" spans="1:3" ht="15" customHeight="1" x14ac:dyDescent="0.25">
      <c r="A31762" s="216">
        <v>45762</v>
      </c>
      <c r="B31762" s="217" t="s">
        <v>287</v>
      </c>
      <c r="C31762" s="218">
        <v>0</v>
      </c>
    </row>
    <row r="31763" spans="1:3" ht="15" customHeight="1" x14ac:dyDescent="0.25">
      <c r="A31763" s="216">
        <v>45763</v>
      </c>
      <c r="B31763" s="217" t="s">
        <v>287</v>
      </c>
      <c r="C31763" s="218">
        <v>0</v>
      </c>
    </row>
    <row r="31764" spans="1:3" ht="15" customHeight="1" x14ac:dyDescent="0.25">
      <c r="A31764" s="216">
        <v>45764</v>
      </c>
      <c r="B31764" s="217" t="s">
        <v>287</v>
      </c>
      <c r="C31764" s="218">
        <v>0</v>
      </c>
    </row>
    <row r="31765" spans="1:3" ht="15" customHeight="1" x14ac:dyDescent="0.25">
      <c r="A31765" s="216">
        <v>45768</v>
      </c>
      <c r="B31765" s="217" t="s">
        <v>287</v>
      </c>
      <c r="C31765" s="218">
        <v>0</v>
      </c>
    </row>
    <row r="31766" spans="1:3" ht="15" customHeight="1" x14ac:dyDescent="0.25">
      <c r="A31766" s="216">
        <v>45769</v>
      </c>
      <c r="B31766" s="217" t="s">
        <v>287</v>
      </c>
      <c r="C31766" s="218">
        <v>0</v>
      </c>
    </row>
    <row r="31767" spans="1:3" ht="15" customHeight="1" x14ac:dyDescent="0.25">
      <c r="A31767" s="216">
        <v>45770</v>
      </c>
      <c r="B31767" s="217" t="s">
        <v>287</v>
      </c>
      <c r="C31767" s="218">
        <v>0</v>
      </c>
    </row>
    <row r="31768" spans="1:3" ht="15" customHeight="1" x14ac:dyDescent="0.25">
      <c r="A31768" s="216">
        <v>45771</v>
      </c>
      <c r="B31768" s="217" t="s">
        <v>287</v>
      </c>
      <c r="C31768" s="218">
        <v>0</v>
      </c>
    </row>
    <row r="31769" spans="1:3" ht="15" customHeight="1" x14ac:dyDescent="0.25">
      <c r="A31769" s="216">
        <v>45772</v>
      </c>
      <c r="B31769" s="217" t="s">
        <v>287</v>
      </c>
      <c r="C31769" s="218">
        <v>0</v>
      </c>
    </row>
    <row r="31770" spans="1:3" ht="15" customHeight="1" x14ac:dyDescent="0.25">
      <c r="A31770" s="216">
        <v>45775</v>
      </c>
      <c r="B31770" s="217" t="s">
        <v>287</v>
      </c>
      <c r="C31770" s="218">
        <v>0</v>
      </c>
    </row>
    <row r="31771" spans="1:3" ht="15" customHeight="1" x14ac:dyDescent="0.25">
      <c r="A31771" s="216">
        <v>45776</v>
      </c>
      <c r="B31771" s="217" t="s">
        <v>287</v>
      </c>
      <c r="C31771" s="218">
        <v>0</v>
      </c>
    </row>
    <row r="31772" spans="1:3" ht="15" customHeight="1" x14ac:dyDescent="0.25">
      <c r="A31772" s="216">
        <v>45777</v>
      </c>
      <c r="B31772" s="217" t="s">
        <v>287</v>
      </c>
      <c r="C31772" s="218">
        <v>0</v>
      </c>
    </row>
    <row r="31773" spans="1:3" ht="15" customHeight="1" x14ac:dyDescent="0.25">
      <c r="A31773" s="216">
        <v>45778</v>
      </c>
      <c r="B31773" s="217" t="s">
        <v>287</v>
      </c>
      <c r="C31773" s="218">
        <v>0</v>
      </c>
    </row>
    <row r="31774" spans="1:3" ht="15" customHeight="1" x14ac:dyDescent="0.25">
      <c r="A31774" s="216">
        <v>45779</v>
      </c>
      <c r="B31774" s="217" t="s">
        <v>287</v>
      </c>
      <c r="C31774" s="218">
        <v>0</v>
      </c>
    </row>
    <row r="31775" spans="1:3" ht="15" customHeight="1" x14ac:dyDescent="0.25">
      <c r="A31775" s="216">
        <v>45782</v>
      </c>
      <c r="B31775" s="217" t="s">
        <v>287</v>
      </c>
      <c r="C31775" s="218">
        <v>0</v>
      </c>
    </row>
    <row r="31776" spans="1:3" ht="15" customHeight="1" x14ac:dyDescent="0.25">
      <c r="A31776" s="216">
        <v>45783</v>
      </c>
      <c r="B31776" s="217" t="s">
        <v>287</v>
      </c>
      <c r="C31776" s="218">
        <v>0</v>
      </c>
    </row>
    <row r="31777" spans="1:3" ht="15" customHeight="1" x14ac:dyDescent="0.25">
      <c r="A31777" s="216">
        <v>45784</v>
      </c>
      <c r="B31777" s="217" t="s">
        <v>287</v>
      </c>
      <c r="C31777" s="218">
        <v>0</v>
      </c>
    </row>
    <row r="31778" spans="1:3" ht="15" customHeight="1" x14ac:dyDescent="0.25">
      <c r="A31778" s="216">
        <v>45785</v>
      </c>
      <c r="B31778" s="217" t="s">
        <v>287</v>
      </c>
      <c r="C31778" s="218">
        <v>0</v>
      </c>
    </row>
    <row r="31779" spans="1:3" ht="15" customHeight="1" x14ac:dyDescent="0.25">
      <c r="A31779" s="216">
        <v>45786</v>
      </c>
      <c r="B31779" s="217" t="s">
        <v>287</v>
      </c>
      <c r="C31779" s="218">
        <v>0</v>
      </c>
    </row>
    <row r="31780" spans="1:3" ht="15" customHeight="1" x14ac:dyDescent="0.25">
      <c r="A31780" s="216">
        <v>45789</v>
      </c>
      <c r="B31780" s="217" t="s">
        <v>287</v>
      </c>
      <c r="C31780" s="218">
        <v>0</v>
      </c>
    </row>
    <row r="31781" spans="1:3" ht="15" customHeight="1" x14ac:dyDescent="0.25">
      <c r="A31781" s="216">
        <v>45790</v>
      </c>
      <c r="B31781" s="217" t="s">
        <v>287</v>
      </c>
      <c r="C31781" s="218">
        <v>0</v>
      </c>
    </row>
    <row r="31782" spans="1:3" ht="15" customHeight="1" x14ac:dyDescent="0.25">
      <c r="A31782" s="216">
        <v>45791</v>
      </c>
      <c r="B31782" s="217" t="s">
        <v>287</v>
      </c>
      <c r="C31782" s="218">
        <v>0</v>
      </c>
    </row>
    <row r="31783" spans="1:3" ht="15" customHeight="1" x14ac:dyDescent="0.25">
      <c r="A31783" s="216">
        <v>45792</v>
      </c>
      <c r="B31783" s="217" t="s">
        <v>287</v>
      </c>
      <c r="C31783" s="218">
        <v>0</v>
      </c>
    </row>
    <row r="31784" spans="1:3" ht="15" customHeight="1" x14ac:dyDescent="0.25">
      <c r="A31784" s="216">
        <v>45793</v>
      </c>
      <c r="B31784" s="217" t="s">
        <v>287</v>
      </c>
      <c r="C31784" s="218">
        <v>0</v>
      </c>
    </row>
    <row r="31785" spans="1:3" ht="15" customHeight="1" x14ac:dyDescent="0.25">
      <c r="A31785" s="216">
        <v>45796</v>
      </c>
      <c r="B31785" s="217" t="s">
        <v>287</v>
      </c>
      <c r="C31785" s="218">
        <v>0</v>
      </c>
    </row>
    <row r="31786" spans="1:3" ht="15" customHeight="1" x14ac:dyDescent="0.25">
      <c r="A31786" s="216">
        <v>45797</v>
      </c>
      <c r="B31786" s="217" t="s">
        <v>287</v>
      </c>
      <c r="C31786" s="218">
        <v>0</v>
      </c>
    </row>
    <row r="31787" spans="1:3" ht="15" customHeight="1" x14ac:dyDescent="0.25">
      <c r="A31787" s="216">
        <v>45798</v>
      </c>
      <c r="B31787" s="217" t="s">
        <v>287</v>
      </c>
      <c r="C31787" s="218">
        <v>0</v>
      </c>
    </row>
    <row r="31788" spans="1:3" ht="15" customHeight="1" x14ac:dyDescent="0.25">
      <c r="A31788" s="216">
        <v>45799</v>
      </c>
      <c r="B31788" s="217" t="s">
        <v>287</v>
      </c>
      <c r="C31788" s="218">
        <v>0</v>
      </c>
    </row>
    <row r="31789" spans="1:3" ht="15" customHeight="1" x14ac:dyDescent="0.25">
      <c r="A31789" s="216">
        <v>45800</v>
      </c>
      <c r="B31789" s="217" t="s">
        <v>287</v>
      </c>
      <c r="C31789" s="218">
        <v>0</v>
      </c>
    </row>
    <row r="31790" spans="1:3" ht="15" customHeight="1" x14ac:dyDescent="0.25">
      <c r="A31790" s="216">
        <v>45804</v>
      </c>
      <c r="B31790" s="217" t="s">
        <v>287</v>
      </c>
      <c r="C31790" s="218">
        <v>0</v>
      </c>
    </row>
    <row r="31791" spans="1:3" ht="15" customHeight="1" x14ac:dyDescent="0.25">
      <c r="A31791" s="216">
        <v>45805</v>
      </c>
      <c r="B31791" s="217" t="s">
        <v>287</v>
      </c>
      <c r="C31791" s="218">
        <v>0</v>
      </c>
    </row>
    <row r="31792" spans="1:3" ht="15" customHeight="1" x14ac:dyDescent="0.25">
      <c r="A31792" s="216">
        <v>45806</v>
      </c>
      <c r="B31792" s="217" t="s">
        <v>287</v>
      </c>
      <c r="C31792" s="218">
        <v>0</v>
      </c>
    </row>
    <row r="31793" spans="1:3" ht="15" customHeight="1" x14ac:dyDescent="0.25">
      <c r="A31793" s="216">
        <v>45807</v>
      </c>
      <c r="B31793" s="217" t="s">
        <v>287</v>
      </c>
      <c r="C31793" s="218">
        <v>0</v>
      </c>
    </row>
    <row r="31794" spans="1:3" ht="15" customHeight="1" x14ac:dyDescent="0.25">
      <c r="A31794" s="216">
        <v>45810</v>
      </c>
      <c r="B31794" s="217" t="s">
        <v>287</v>
      </c>
      <c r="C31794" s="218">
        <v>0</v>
      </c>
    </row>
    <row r="31795" spans="1:3" ht="15" customHeight="1" x14ac:dyDescent="0.25">
      <c r="A31795" s="216">
        <v>45811</v>
      </c>
      <c r="B31795" s="217" t="s">
        <v>287</v>
      </c>
      <c r="C31795" s="218">
        <v>0</v>
      </c>
    </row>
    <row r="31796" spans="1:3" ht="15" customHeight="1" x14ac:dyDescent="0.25">
      <c r="A31796" s="216">
        <v>45812</v>
      </c>
      <c r="B31796" s="217" t="s">
        <v>287</v>
      </c>
      <c r="C31796" s="218">
        <v>0</v>
      </c>
    </row>
    <row r="31797" spans="1:3" ht="15" customHeight="1" x14ac:dyDescent="0.25">
      <c r="A31797" s="216">
        <v>45813</v>
      </c>
      <c r="B31797" s="217" t="s">
        <v>287</v>
      </c>
      <c r="C31797" s="218">
        <v>0</v>
      </c>
    </row>
    <row r="31798" spans="1:3" ht="15" customHeight="1" x14ac:dyDescent="0.25">
      <c r="A31798" s="216">
        <v>45814</v>
      </c>
      <c r="B31798" s="217" t="s">
        <v>287</v>
      </c>
      <c r="C31798" s="218">
        <v>0</v>
      </c>
    </row>
    <row r="31799" spans="1:3" ht="15" customHeight="1" x14ac:dyDescent="0.25">
      <c r="A31799" s="216">
        <v>45817</v>
      </c>
      <c r="B31799" s="217" t="s">
        <v>287</v>
      </c>
      <c r="C31799" s="218">
        <v>0</v>
      </c>
    </row>
    <row r="31800" spans="1:3" ht="15" customHeight="1" x14ac:dyDescent="0.25">
      <c r="A31800" s="216">
        <v>45818</v>
      </c>
      <c r="B31800" s="217" t="s">
        <v>287</v>
      </c>
      <c r="C31800" s="218">
        <v>0</v>
      </c>
    </row>
    <row r="31801" spans="1:3" ht="15" customHeight="1" x14ac:dyDescent="0.25">
      <c r="A31801" s="216">
        <v>45819</v>
      </c>
      <c r="B31801" s="217" t="s">
        <v>287</v>
      </c>
      <c r="C31801" s="218">
        <v>0</v>
      </c>
    </row>
    <row r="31802" spans="1:3" ht="15" customHeight="1" x14ac:dyDescent="0.25">
      <c r="A31802" s="216">
        <v>45820</v>
      </c>
      <c r="B31802" s="217" t="s">
        <v>287</v>
      </c>
      <c r="C31802" s="218">
        <v>0</v>
      </c>
    </row>
    <row r="31803" spans="1:3" ht="15" customHeight="1" x14ac:dyDescent="0.25">
      <c r="A31803" s="216">
        <v>45821</v>
      </c>
      <c r="B31803" s="217" t="s">
        <v>287</v>
      </c>
      <c r="C31803" s="218">
        <v>0</v>
      </c>
    </row>
    <row r="31804" spans="1:3" ht="15" customHeight="1" x14ac:dyDescent="0.25">
      <c r="A31804" s="216">
        <v>45824</v>
      </c>
      <c r="B31804" s="217" t="s">
        <v>287</v>
      </c>
      <c r="C31804" s="218">
        <v>0</v>
      </c>
    </row>
    <row r="31805" spans="1:3" ht="15" customHeight="1" x14ac:dyDescent="0.25">
      <c r="A31805" s="216">
        <v>45825</v>
      </c>
      <c r="B31805" s="217" t="s">
        <v>287</v>
      </c>
      <c r="C31805" s="218">
        <v>0</v>
      </c>
    </row>
    <row r="31806" spans="1:3" ht="15" customHeight="1" x14ac:dyDescent="0.25">
      <c r="A31806" s="216">
        <v>45826</v>
      </c>
      <c r="B31806" s="217" t="s">
        <v>287</v>
      </c>
      <c r="C31806" s="218">
        <v>0</v>
      </c>
    </row>
    <row r="31807" spans="1:3" ht="15" customHeight="1" x14ac:dyDescent="0.25">
      <c r="A31807" s="216">
        <v>45828</v>
      </c>
      <c r="B31807" s="217" t="s">
        <v>287</v>
      </c>
      <c r="C31807" s="218">
        <v>0</v>
      </c>
    </row>
    <row r="31808" spans="1:3" ht="15" customHeight="1" x14ac:dyDescent="0.25">
      <c r="A31808" s="216">
        <v>45831</v>
      </c>
      <c r="B31808" s="217" t="s">
        <v>287</v>
      </c>
      <c r="C31808" s="218">
        <v>0</v>
      </c>
    </row>
    <row r="31809" spans="1:3" ht="15" customHeight="1" x14ac:dyDescent="0.25">
      <c r="A31809" s="216">
        <v>45832</v>
      </c>
      <c r="B31809" s="217" t="s">
        <v>287</v>
      </c>
      <c r="C31809" s="218">
        <v>0</v>
      </c>
    </row>
    <row r="31810" spans="1:3" ht="15" customHeight="1" x14ac:dyDescent="0.25">
      <c r="A31810" s="216">
        <v>45833</v>
      </c>
      <c r="B31810" s="217" t="s">
        <v>287</v>
      </c>
      <c r="C31810" s="218">
        <v>0</v>
      </c>
    </row>
    <row r="31811" spans="1:3" ht="15" customHeight="1" x14ac:dyDescent="0.25">
      <c r="A31811" s="216">
        <v>45834</v>
      </c>
      <c r="B31811" s="217" t="s">
        <v>287</v>
      </c>
      <c r="C31811" s="218">
        <v>0</v>
      </c>
    </row>
    <row r="31812" spans="1:3" ht="15" customHeight="1" x14ac:dyDescent="0.25">
      <c r="A31812" s="216">
        <v>45835</v>
      </c>
      <c r="B31812" s="217" t="s">
        <v>287</v>
      </c>
      <c r="C31812" s="218">
        <v>0</v>
      </c>
    </row>
    <row r="31813" spans="1:3" ht="15" customHeight="1" x14ac:dyDescent="0.25">
      <c r="A31813" s="216">
        <v>45838</v>
      </c>
      <c r="B31813" s="217" t="s">
        <v>287</v>
      </c>
      <c r="C31813" s="218">
        <v>0</v>
      </c>
    </row>
    <row r="31814" spans="1:3" ht="15" customHeight="1" x14ac:dyDescent="0.25">
      <c r="A31814" s="216">
        <v>45839</v>
      </c>
      <c r="B31814" s="217" t="s">
        <v>287</v>
      </c>
      <c r="C31814" s="218">
        <v>0</v>
      </c>
    </row>
    <row r="31815" spans="1:3" ht="15" customHeight="1" x14ac:dyDescent="0.25">
      <c r="A31815" s="216">
        <v>45840</v>
      </c>
      <c r="B31815" s="217" t="s">
        <v>287</v>
      </c>
      <c r="C31815" s="218">
        <v>0</v>
      </c>
    </row>
    <row r="31816" spans="1:3" ht="15" customHeight="1" x14ac:dyDescent="0.25">
      <c r="A31816" s="216">
        <v>45841</v>
      </c>
      <c r="B31816" s="217" t="s">
        <v>287</v>
      </c>
      <c r="C31816" s="218">
        <v>0</v>
      </c>
    </row>
    <row r="31817" spans="1:3" ht="15" customHeight="1" x14ac:dyDescent="0.25">
      <c r="A31817" s="216">
        <v>45845</v>
      </c>
      <c r="B31817" s="217" t="s">
        <v>287</v>
      </c>
      <c r="C31817" s="218">
        <v>0</v>
      </c>
    </row>
    <row r="31818" spans="1:3" ht="15" customHeight="1" x14ac:dyDescent="0.25">
      <c r="A31818" s="216">
        <v>45846</v>
      </c>
      <c r="B31818" s="217" t="s">
        <v>287</v>
      </c>
      <c r="C31818" s="218">
        <v>0</v>
      </c>
    </row>
    <row r="31819" spans="1:3" ht="15" customHeight="1" x14ac:dyDescent="0.25">
      <c r="A31819" s="216">
        <v>45847</v>
      </c>
      <c r="B31819" s="217" t="s">
        <v>287</v>
      </c>
      <c r="C31819" s="218">
        <v>0</v>
      </c>
    </row>
    <row r="31820" spans="1:3" ht="15" customHeight="1" x14ac:dyDescent="0.25">
      <c r="A31820" s="216">
        <v>45848</v>
      </c>
      <c r="B31820" s="217" t="s">
        <v>287</v>
      </c>
      <c r="C31820" s="218">
        <v>0</v>
      </c>
    </row>
    <row r="31821" spans="1:3" ht="15" customHeight="1" x14ac:dyDescent="0.25">
      <c r="A31821" s="216">
        <v>45849</v>
      </c>
      <c r="B31821" s="217" t="s">
        <v>287</v>
      </c>
      <c r="C31821" s="218">
        <v>0</v>
      </c>
    </row>
    <row r="31822" spans="1:3" ht="15" customHeight="1" x14ac:dyDescent="0.25">
      <c r="A31822" s="216">
        <v>45852</v>
      </c>
      <c r="B31822" s="217" t="s">
        <v>287</v>
      </c>
      <c r="C31822" s="218">
        <v>0</v>
      </c>
    </row>
    <row r="31823" spans="1:3" ht="15" customHeight="1" x14ac:dyDescent="0.25">
      <c r="A31823" s="216">
        <v>45853</v>
      </c>
      <c r="B31823" s="217" t="s">
        <v>287</v>
      </c>
      <c r="C31823" s="218">
        <v>0</v>
      </c>
    </row>
    <row r="31824" spans="1:3" ht="15" customHeight="1" x14ac:dyDescent="0.25">
      <c r="A31824" s="216">
        <v>45854</v>
      </c>
      <c r="B31824" s="217" t="s">
        <v>287</v>
      </c>
      <c r="C31824" s="218">
        <v>0</v>
      </c>
    </row>
    <row r="31825" spans="1:3" ht="15" customHeight="1" x14ac:dyDescent="0.25">
      <c r="A31825" s="216">
        <v>45855</v>
      </c>
      <c r="B31825" s="217" t="s">
        <v>287</v>
      </c>
      <c r="C31825" s="218">
        <v>0</v>
      </c>
    </row>
    <row r="31826" spans="1:3" ht="15" customHeight="1" x14ac:dyDescent="0.25">
      <c r="A31826" s="216">
        <v>45856</v>
      </c>
      <c r="B31826" s="217" t="s">
        <v>287</v>
      </c>
      <c r="C31826" s="218">
        <v>0</v>
      </c>
    </row>
    <row r="31827" spans="1:3" ht="15" customHeight="1" x14ac:dyDescent="0.25">
      <c r="A31827" s="216">
        <v>45859</v>
      </c>
      <c r="B31827" s="217" t="s">
        <v>287</v>
      </c>
      <c r="C31827" s="218">
        <v>0</v>
      </c>
    </row>
    <row r="31828" spans="1:3" ht="15" customHeight="1" x14ac:dyDescent="0.25">
      <c r="A31828" s="216">
        <v>45860</v>
      </c>
      <c r="B31828" s="217" t="s">
        <v>287</v>
      </c>
      <c r="C31828" s="218">
        <v>0</v>
      </c>
    </row>
    <row r="31829" spans="1:3" ht="15" customHeight="1" x14ac:dyDescent="0.25">
      <c r="A31829" s="216">
        <v>45861</v>
      </c>
      <c r="B31829" s="217" t="s">
        <v>287</v>
      </c>
      <c r="C31829" s="218">
        <v>0</v>
      </c>
    </row>
    <row r="31830" spans="1:3" ht="15" customHeight="1" x14ac:dyDescent="0.25">
      <c r="A31830" s="216">
        <v>45862</v>
      </c>
      <c r="B31830" s="217" t="s">
        <v>287</v>
      </c>
      <c r="C31830" s="218">
        <v>0</v>
      </c>
    </row>
    <row r="31831" spans="1:3" ht="15" customHeight="1" x14ac:dyDescent="0.25">
      <c r="A31831" s="216">
        <v>45863</v>
      </c>
      <c r="B31831" s="217" t="s">
        <v>287</v>
      </c>
      <c r="C31831" s="218">
        <v>0</v>
      </c>
    </row>
    <row r="31832" spans="1:3" ht="15" customHeight="1" x14ac:dyDescent="0.25">
      <c r="A31832" s="216">
        <v>45866</v>
      </c>
      <c r="B31832" s="217" t="s">
        <v>287</v>
      </c>
      <c r="C31832" s="218">
        <v>0</v>
      </c>
    </row>
    <row r="31833" spans="1:3" ht="15" customHeight="1" x14ac:dyDescent="0.25">
      <c r="A31833" s="216">
        <v>45867</v>
      </c>
      <c r="B31833" s="217" t="s">
        <v>287</v>
      </c>
      <c r="C31833" s="218">
        <v>0</v>
      </c>
    </row>
    <row r="31834" spans="1:3" ht="15" customHeight="1" x14ac:dyDescent="0.25">
      <c r="A31834" s="216">
        <v>45868</v>
      </c>
      <c r="B31834" s="217" t="s">
        <v>287</v>
      </c>
      <c r="C31834" s="218">
        <v>0</v>
      </c>
    </row>
    <row r="31835" spans="1:3" ht="15" customHeight="1" x14ac:dyDescent="0.25">
      <c r="A31835" s="216">
        <v>45869</v>
      </c>
      <c r="B31835" s="217" t="s">
        <v>287</v>
      </c>
      <c r="C31835" s="218">
        <v>0</v>
      </c>
    </row>
    <row r="31836" spans="1:3" ht="15" customHeight="1" x14ac:dyDescent="0.25">
      <c r="A31836" s="216">
        <v>45870</v>
      </c>
      <c r="B31836" s="217" t="s">
        <v>287</v>
      </c>
      <c r="C31836" s="218">
        <v>0</v>
      </c>
    </row>
    <row r="31837" spans="1:3" ht="15" customHeight="1" x14ac:dyDescent="0.25">
      <c r="A31837" s="216">
        <v>45873</v>
      </c>
      <c r="B31837" s="217" t="s">
        <v>287</v>
      </c>
      <c r="C31837" s="218">
        <v>0</v>
      </c>
    </row>
    <row r="31838" spans="1:3" ht="15" customHeight="1" x14ac:dyDescent="0.25">
      <c r="A31838" s="216">
        <v>45874</v>
      </c>
      <c r="B31838" s="217" t="s">
        <v>287</v>
      </c>
      <c r="C31838" s="218">
        <v>0</v>
      </c>
    </row>
    <row r="31839" spans="1:3" ht="15" customHeight="1" x14ac:dyDescent="0.25">
      <c r="A31839" s="216">
        <v>45875</v>
      </c>
      <c r="B31839" s="217" t="s">
        <v>287</v>
      </c>
      <c r="C31839" s="218">
        <v>0</v>
      </c>
    </row>
    <row r="31840" spans="1:3" ht="15" customHeight="1" x14ac:dyDescent="0.25">
      <c r="A31840" s="216">
        <v>45876</v>
      </c>
      <c r="B31840" s="217" t="s">
        <v>287</v>
      </c>
      <c r="C31840" s="218">
        <v>0</v>
      </c>
    </row>
    <row r="31841" spans="1:3" ht="15" customHeight="1" x14ac:dyDescent="0.25">
      <c r="A31841" s="216">
        <v>45877</v>
      </c>
      <c r="B31841" s="217" t="s">
        <v>287</v>
      </c>
      <c r="C31841" s="218">
        <v>0</v>
      </c>
    </row>
    <row r="31842" spans="1:3" ht="15" customHeight="1" x14ac:dyDescent="0.25">
      <c r="A31842" s="216">
        <v>45880</v>
      </c>
      <c r="B31842" s="217" t="s">
        <v>287</v>
      </c>
      <c r="C31842" s="218">
        <v>0</v>
      </c>
    </row>
    <row r="31843" spans="1:3" ht="15" customHeight="1" x14ac:dyDescent="0.25">
      <c r="A31843" s="216">
        <v>45881</v>
      </c>
      <c r="B31843" s="217" t="s">
        <v>287</v>
      </c>
      <c r="C31843" s="218">
        <v>0</v>
      </c>
    </row>
    <row r="31844" spans="1:3" ht="15" customHeight="1" x14ac:dyDescent="0.25">
      <c r="A31844" s="216">
        <v>45882</v>
      </c>
      <c r="B31844" s="217" t="s">
        <v>287</v>
      </c>
      <c r="C31844" s="218">
        <v>0</v>
      </c>
    </row>
    <row r="31845" spans="1:3" ht="15" customHeight="1" x14ac:dyDescent="0.25">
      <c r="A31845" s="216">
        <v>45883</v>
      </c>
      <c r="B31845" s="217" t="s">
        <v>287</v>
      </c>
      <c r="C31845" s="218">
        <v>0</v>
      </c>
    </row>
    <row r="31846" spans="1:3" ht="15" customHeight="1" x14ac:dyDescent="0.25">
      <c r="A31846" s="216">
        <v>45884</v>
      </c>
      <c r="B31846" s="217" t="s">
        <v>287</v>
      </c>
      <c r="C31846" s="218">
        <v>0</v>
      </c>
    </row>
    <row r="31847" spans="1:3" ht="15" customHeight="1" x14ac:dyDescent="0.25">
      <c r="A31847" s="216">
        <v>45887</v>
      </c>
      <c r="B31847" s="217" t="s">
        <v>287</v>
      </c>
      <c r="C31847" s="218">
        <v>0</v>
      </c>
    </row>
    <row r="31848" spans="1:3" ht="15" customHeight="1" x14ac:dyDescent="0.25">
      <c r="A31848" s="216">
        <v>45888</v>
      </c>
      <c r="B31848" s="217" t="s">
        <v>287</v>
      </c>
      <c r="C31848" s="218">
        <v>0</v>
      </c>
    </row>
    <row r="31849" spans="1:3" ht="15" customHeight="1" x14ac:dyDescent="0.25">
      <c r="A31849" s="216">
        <v>45889</v>
      </c>
      <c r="B31849" s="217" t="s">
        <v>287</v>
      </c>
      <c r="C31849" s="218">
        <v>0</v>
      </c>
    </row>
    <row r="31850" spans="1:3" ht="15" customHeight="1" x14ac:dyDescent="0.25">
      <c r="A31850" s="216">
        <v>45890</v>
      </c>
      <c r="B31850" s="217" t="s">
        <v>287</v>
      </c>
      <c r="C31850" s="218">
        <v>0</v>
      </c>
    </row>
    <row r="31851" spans="1:3" ht="15" customHeight="1" x14ac:dyDescent="0.25">
      <c r="A31851" s="216">
        <v>45891</v>
      </c>
      <c r="B31851" s="217" t="s">
        <v>287</v>
      </c>
      <c r="C31851" s="218">
        <v>0</v>
      </c>
    </row>
    <row r="31852" spans="1:3" ht="15" customHeight="1" x14ac:dyDescent="0.25">
      <c r="A31852" s="216">
        <v>45894</v>
      </c>
      <c r="B31852" s="217" t="s">
        <v>287</v>
      </c>
      <c r="C31852" s="218">
        <v>0</v>
      </c>
    </row>
    <row r="31853" spans="1:3" ht="15" customHeight="1" x14ac:dyDescent="0.25">
      <c r="A31853" s="216">
        <v>45895</v>
      </c>
      <c r="B31853" s="217" t="s">
        <v>287</v>
      </c>
      <c r="C31853" s="218">
        <v>0</v>
      </c>
    </row>
    <row r="31854" spans="1:3" ht="15" customHeight="1" x14ac:dyDescent="0.25">
      <c r="A31854" s="216">
        <v>45896</v>
      </c>
      <c r="B31854" s="217" t="s">
        <v>287</v>
      </c>
      <c r="C31854" s="218">
        <v>0</v>
      </c>
    </row>
    <row r="31855" spans="1:3" ht="15" customHeight="1" x14ac:dyDescent="0.25">
      <c r="A31855" s="216">
        <v>45897</v>
      </c>
      <c r="B31855" s="217" t="s">
        <v>287</v>
      </c>
      <c r="C31855" s="218">
        <v>0</v>
      </c>
    </row>
    <row r="31856" spans="1:3" ht="15" customHeight="1" x14ac:dyDescent="0.25">
      <c r="A31856" s="216">
        <v>45898</v>
      </c>
      <c r="B31856" s="217" t="s">
        <v>287</v>
      </c>
      <c r="C31856" s="218">
        <v>0</v>
      </c>
    </row>
    <row r="31857" spans="1:3" ht="15" customHeight="1" x14ac:dyDescent="0.25">
      <c r="A31857" s="216">
        <v>45902</v>
      </c>
      <c r="B31857" s="217" t="s">
        <v>287</v>
      </c>
      <c r="C31857" s="218">
        <v>0</v>
      </c>
    </row>
    <row r="31858" spans="1:3" ht="15" customHeight="1" x14ac:dyDescent="0.25">
      <c r="A31858" s="216">
        <v>45903</v>
      </c>
      <c r="B31858" s="217" t="s">
        <v>287</v>
      </c>
      <c r="C31858" s="218">
        <v>0</v>
      </c>
    </row>
    <row r="31859" spans="1:3" ht="15" customHeight="1" x14ac:dyDescent="0.25">
      <c r="A31859" s="216">
        <v>45904</v>
      </c>
      <c r="B31859" s="217" t="s">
        <v>287</v>
      </c>
      <c r="C31859" s="218">
        <v>0</v>
      </c>
    </row>
    <row r="31860" spans="1:3" ht="15" customHeight="1" x14ac:dyDescent="0.25">
      <c r="A31860" s="216">
        <v>45905</v>
      </c>
      <c r="B31860" s="217" t="s">
        <v>287</v>
      </c>
      <c r="C31860" s="218">
        <v>0</v>
      </c>
    </row>
    <row r="31861" spans="1:3" ht="15" customHeight="1" x14ac:dyDescent="0.25">
      <c r="A31861" s="216">
        <v>45908</v>
      </c>
      <c r="B31861" s="217" t="s">
        <v>287</v>
      </c>
      <c r="C31861" s="218">
        <v>0</v>
      </c>
    </row>
    <row r="31862" spans="1:3" ht="15" customHeight="1" x14ac:dyDescent="0.25">
      <c r="A31862" s="216">
        <v>45909</v>
      </c>
      <c r="B31862" s="217" t="s">
        <v>287</v>
      </c>
      <c r="C31862" s="218">
        <v>0</v>
      </c>
    </row>
    <row r="31863" spans="1:3" ht="15" customHeight="1" x14ac:dyDescent="0.25">
      <c r="A31863" s="216">
        <v>45910</v>
      </c>
      <c r="B31863" s="217" t="s">
        <v>287</v>
      </c>
      <c r="C31863" s="218">
        <v>0</v>
      </c>
    </row>
    <row r="31864" spans="1:3" ht="15" customHeight="1" x14ac:dyDescent="0.25">
      <c r="A31864" s="216">
        <v>45911</v>
      </c>
      <c r="B31864" s="217" t="s">
        <v>287</v>
      </c>
      <c r="C31864" s="218">
        <v>0</v>
      </c>
    </row>
    <row r="31865" spans="1:3" ht="15" customHeight="1" x14ac:dyDescent="0.25">
      <c r="A31865" s="216">
        <v>45912</v>
      </c>
      <c r="B31865" s="217" t="s">
        <v>287</v>
      </c>
      <c r="C31865" s="218">
        <v>0</v>
      </c>
    </row>
    <row r="31866" spans="1:3" ht="15" customHeight="1" x14ac:dyDescent="0.25">
      <c r="A31866" s="216">
        <v>45915</v>
      </c>
      <c r="B31866" s="217" t="s">
        <v>287</v>
      </c>
      <c r="C31866" s="218">
        <v>0</v>
      </c>
    </row>
    <row r="31867" spans="1:3" ht="15" customHeight="1" x14ac:dyDescent="0.25">
      <c r="A31867" s="216">
        <v>45916</v>
      </c>
      <c r="B31867" s="217" t="s">
        <v>287</v>
      </c>
      <c r="C31867" s="218">
        <v>0</v>
      </c>
    </row>
    <row r="31868" spans="1:3" ht="15" customHeight="1" x14ac:dyDescent="0.25">
      <c r="A31868" s="216">
        <v>45917</v>
      </c>
      <c r="B31868" s="217" t="s">
        <v>287</v>
      </c>
      <c r="C31868" s="218">
        <v>0</v>
      </c>
    </row>
    <row r="31869" spans="1:3" ht="15" customHeight="1" x14ac:dyDescent="0.25">
      <c r="A31869" s="216">
        <v>45918</v>
      </c>
      <c r="B31869" s="217" t="s">
        <v>287</v>
      </c>
      <c r="C31869" s="218">
        <v>0</v>
      </c>
    </row>
    <row r="31870" spans="1:3" ht="15" customHeight="1" x14ac:dyDescent="0.25">
      <c r="A31870" s="216">
        <v>45919</v>
      </c>
      <c r="B31870" s="217" t="s">
        <v>287</v>
      </c>
      <c r="C31870" s="218">
        <v>0</v>
      </c>
    </row>
    <row r="31871" spans="1:3" ht="15" customHeight="1" x14ac:dyDescent="0.25">
      <c r="A31871" s="216">
        <v>45922</v>
      </c>
      <c r="B31871" s="217" t="s">
        <v>287</v>
      </c>
      <c r="C31871" s="218">
        <v>0</v>
      </c>
    </row>
    <row r="31872" spans="1:3" ht="15" customHeight="1" x14ac:dyDescent="0.25">
      <c r="A31872" s="216">
        <v>45923</v>
      </c>
      <c r="B31872" s="217" t="s">
        <v>287</v>
      </c>
      <c r="C31872" s="218">
        <v>0</v>
      </c>
    </row>
    <row r="31873" spans="1:3" ht="15" customHeight="1" x14ac:dyDescent="0.25">
      <c r="A31873" s="216">
        <v>45924</v>
      </c>
      <c r="B31873" s="217" t="s">
        <v>287</v>
      </c>
      <c r="C31873" s="218">
        <v>0</v>
      </c>
    </row>
    <row r="31874" spans="1:3" ht="15" customHeight="1" x14ac:dyDescent="0.25">
      <c r="A31874" s="216">
        <v>45925</v>
      </c>
      <c r="B31874" s="217" t="s">
        <v>287</v>
      </c>
      <c r="C31874" s="218">
        <v>0</v>
      </c>
    </row>
    <row r="31875" spans="1:3" ht="15" customHeight="1" x14ac:dyDescent="0.25">
      <c r="A31875" s="216">
        <v>45926</v>
      </c>
      <c r="B31875" s="217" t="s">
        <v>287</v>
      </c>
      <c r="C31875" s="218">
        <v>0</v>
      </c>
    </row>
    <row r="31876" spans="1:3" ht="15" customHeight="1" x14ac:dyDescent="0.25">
      <c r="A31876" s="216">
        <v>45929</v>
      </c>
      <c r="B31876" s="217" t="s">
        <v>287</v>
      </c>
      <c r="C31876" s="218">
        <v>0</v>
      </c>
    </row>
    <row r="31877" spans="1:3" ht="15" customHeight="1" x14ac:dyDescent="0.25">
      <c r="A31877" s="216">
        <v>45930</v>
      </c>
      <c r="B31877" s="217" t="s">
        <v>287</v>
      </c>
      <c r="C31877" s="218">
        <v>0</v>
      </c>
    </row>
    <row r="31878" spans="1:3" ht="15" customHeight="1" x14ac:dyDescent="0.25">
      <c r="A31878" s="216">
        <v>45566</v>
      </c>
      <c r="B31878" s="217" t="s">
        <v>300</v>
      </c>
      <c r="C31878" s="218">
        <v>1.54E-2</v>
      </c>
    </row>
    <row r="31879" spans="1:3" ht="15" customHeight="1" x14ac:dyDescent="0.25">
      <c r="A31879" s="216">
        <v>45567</v>
      </c>
      <c r="B31879" s="217" t="s">
        <v>300</v>
      </c>
      <c r="C31879" s="218">
        <v>3.0800000000000001E-2</v>
      </c>
    </row>
    <row r="31880" spans="1:3" ht="15" customHeight="1" x14ac:dyDescent="0.25">
      <c r="A31880" s="216">
        <v>45568</v>
      </c>
      <c r="B31880" s="217" t="s">
        <v>300</v>
      </c>
      <c r="C31880" s="218">
        <v>4.6100000000000002E-2</v>
      </c>
    </row>
    <row r="31881" spans="1:3" ht="15" customHeight="1" x14ac:dyDescent="0.25">
      <c r="A31881" s="216">
        <v>45569</v>
      </c>
      <c r="B31881" s="217" t="s">
        <v>300</v>
      </c>
      <c r="C31881" s="218">
        <v>9.2100000000000001E-2</v>
      </c>
    </row>
    <row r="31882" spans="1:3" ht="15" customHeight="1" x14ac:dyDescent="0.25">
      <c r="A31882" s="216">
        <v>45572</v>
      </c>
      <c r="B31882" s="217" t="s">
        <v>300</v>
      </c>
      <c r="C31882" s="218">
        <v>0.1074</v>
      </c>
    </row>
    <row r="31883" spans="1:3" ht="15" customHeight="1" x14ac:dyDescent="0.25">
      <c r="A31883" s="216">
        <v>45573</v>
      </c>
      <c r="B31883" s="217" t="s">
        <v>300</v>
      </c>
      <c r="C31883" s="218">
        <v>0.1227</v>
      </c>
    </row>
    <row r="31884" spans="1:3" ht="15" customHeight="1" x14ac:dyDescent="0.25">
      <c r="A31884" s="216">
        <v>45574</v>
      </c>
      <c r="B31884" s="217" t="s">
        <v>300</v>
      </c>
      <c r="C31884" s="218">
        <v>0.13800000000000001</v>
      </c>
    </row>
    <row r="31885" spans="1:3" ht="15" customHeight="1" x14ac:dyDescent="0.25">
      <c r="A31885" s="216">
        <v>45575</v>
      </c>
      <c r="B31885" s="217" t="s">
        <v>300</v>
      </c>
      <c r="C31885" s="218">
        <v>0.15340000000000001</v>
      </c>
    </row>
    <row r="31886" spans="1:3" ht="15" customHeight="1" x14ac:dyDescent="0.25">
      <c r="A31886" s="216">
        <v>45576</v>
      </c>
      <c r="B31886" s="217" t="s">
        <v>300</v>
      </c>
      <c r="C31886" s="218">
        <v>0.1993</v>
      </c>
    </row>
    <row r="31887" spans="1:3" ht="15" customHeight="1" x14ac:dyDescent="0.25">
      <c r="A31887" s="216">
        <v>45579</v>
      </c>
      <c r="B31887" s="217" t="s">
        <v>300</v>
      </c>
      <c r="C31887" s="218">
        <v>0.21460000000000001</v>
      </c>
    </row>
    <row r="31888" spans="1:3" ht="15" customHeight="1" x14ac:dyDescent="0.25">
      <c r="A31888" s="216">
        <v>45580</v>
      </c>
      <c r="B31888" s="217" t="s">
        <v>300</v>
      </c>
      <c r="C31888" s="218">
        <v>0.22989999999999999</v>
      </c>
    </row>
    <row r="31889" spans="1:3" ht="15" customHeight="1" x14ac:dyDescent="0.25">
      <c r="A31889" s="216">
        <v>45581</v>
      </c>
      <c r="B31889" s="217" t="s">
        <v>300</v>
      </c>
      <c r="C31889" s="218">
        <v>0.2452</v>
      </c>
    </row>
    <row r="31890" spans="1:3" ht="15" customHeight="1" x14ac:dyDescent="0.25">
      <c r="A31890" s="216">
        <v>45582</v>
      </c>
      <c r="B31890" s="217" t="s">
        <v>300</v>
      </c>
      <c r="C31890" s="218">
        <v>0.26050000000000001</v>
      </c>
    </row>
    <row r="31891" spans="1:3" ht="15" customHeight="1" x14ac:dyDescent="0.25">
      <c r="A31891" s="216">
        <v>45583</v>
      </c>
      <c r="B31891" s="217" t="s">
        <v>300</v>
      </c>
      <c r="C31891" s="218">
        <v>0.30630000000000002</v>
      </c>
    </row>
    <row r="31892" spans="1:3" ht="15" customHeight="1" x14ac:dyDescent="0.25">
      <c r="A31892" s="216">
        <v>45586</v>
      </c>
      <c r="B31892" s="217" t="s">
        <v>300</v>
      </c>
      <c r="C31892" s="218">
        <v>0.3216</v>
      </c>
    </row>
    <row r="31893" spans="1:3" ht="15" customHeight="1" x14ac:dyDescent="0.25">
      <c r="A31893" s="216">
        <v>45587</v>
      </c>
      <c r="B31893" s="217" t="s">
        <v>300</v>
      </c>
      <c r="C31893" s="218">
        <v>0.33679999999999999</v>
      </c>
    </row>
    <row r="31894" spans="1:3" ht="15" customHeight="1" x14ac:dyDescent="0.25">
      <c r="A31894" s="216">
        <v>45588</v>
      </c>
      <c r="B31894" s="217" t="s">
        <v>300</v>
      </c>
      <c r="C31894" s="218">
        <v>0.35199999999999998</v>
      </c>
    </row>
    <row r="31895" spans="1:3" ht="15" customHeight="1" x14ac:dyDescent="0.25">
      <c r="A31895" s="216">
        <v>45589</v>
      </c>
      <c r="B31895" s="217" t="s">
        <v>300</v>
      </c>
      <c r="C31895" s="218">
        <v>0.36720000000000003</v>
      </c>
    </row>
    <row r="31896" spans="1:3" ht="15" customHeight="1" x14ac:dyDescent="0.25">
      <c r="A31896" s="216">
        <v>45590</v>
      </c>
      <c r="B31896" s="217" t="s">
        <v>300</v>
      </c>
      <c r="C31896" s="218">
        <v>0.41270000000000001</v>
      </c>
    </row>
    <row r="31897" spans="1:3" ht="15" customHeight="1" x14ac:dyDescent="0.25">
      <c r="A31897" s="216">
        <v>45593</v>
      </c>
      <c r="B31897" s="217" t="s">
        <v>300</v>
      </c>
      <c r="C31897" s="218">
        <v>0.4279</v>
      </c>
    </row>
    <row r="31898" spans="1:3" ht="15" customHeight="1" x14ac:dyDescent="0.25">
      <c r="A31898" s="216">
        <v>45594</v>
      </c>
      <c r="B31898" s="217" t="s">
        <v>300</v>
      </c>
      <c r="C31898" s="218">
        <v>0.44309999999999999</v>
      </c>
    </row>
    <row r="31899" spans="1:3" ht="15" customHeight="1" x14ac:dyDescent="0.25">
      <c r="A31899" s="216">
        <v>45595</v>
      </c>
      <c r="B31899" s="217" t="s">
        <v>300</v>
      </c>
      <c r="C31899" s="218">
        <v>0.45829999999999999</v>
      </c>
    </row>
    <row r="31900" spans="1:3" ht="15" customHeight="1" x14ac:dyDescent="0.25">
      <c r="A31900" s="216">
        <v>45596</v>
      </c>
      <c r="B31900" s="217" t="s">
        <v>300</v>
      </c>
      <c r="C31900" s="218">
        <v>0.47349999999999998</v>
      </c>
    </row>
    <row r="31901" spans="1:3" ht="15" customHeight="1" x14ac:dyDescent="0.25">
      <c r="A31901" s="216">
        <v>45597</v>
      </c>
      <c r="B31901" s="217" t="s">
        <v>300</v>
      </c>
      <c r="C31901" s="218">
        <v>0.51900000000000002</v>
      </c>
    </row>
    <row r="31902" spans="1:3" ht="15" customHeight="1" x14ac:dyDescent="0.25">
      <c r="A31902" s="216">
        <v>45600</v>
      </c>
      <c r="B31902" s="217" t="s">
        <v>300</v>
      </c>
      <c r="C31902" s="218">
        <v>0.53410000000000002</v>
      </c>
    </row>
    <row r="31903" spans="1:3" ht="15" customHeight="1" x14ac:dyDescent="0.25">
      <c r="A31903" s="216">
        <v>45601</v>
      </c>
      <c r="B31903" s="217" t="s">
        <v>300</v>
      </c>
      <c r="C31903" s="218">
        <v>0.54920000000000002</v>
      </c>
    </row>
    <row r="31904" spans="1:3" ht="15" customHeight="1" x14ac:dyDescent="0.25">
      <c r="A31904" s="216">
        <v>45602</v>
      </c>
      <c r="B31904" s="217" t="s">
        <v>300</v>
      </c>
      <c r="C31904" s="218">
        <v>0.56420000000000003</v>
      </c>
    </row>
    <row r="31905" spans="1:3" ht="15" customHeight="1" x14ac:dyDescent="0.25">
      <c r="A31905" s="216">
        <v>45603</v>
      </c>
      <c r="B31905" s="217" t="s">
        <v>300</v>
      </c>
      <c r="C31905" s="218">
        <v>0.57930000000000004</v>
      </c>
    </row>
    <row r="31906" spans="1:3" ht="15" customHeight="1" x14ac:dyDescent="0.25">
      <c r="A31906" s="216">
        <v>45604</v>
      </c>
      <c r="B31906" s="217" t="s">
        <v>300</v>
      </c>
      <c r="C31906" s="218">
        <v>0.62350000000000005</v>
      </c>
    </row>
    <row r="31907" spans="1:3" ht="15" customHeight="1" x14ac:dyDescent="0.25">
      <c r="A31907" s="216">
        <v>45607</v>
      </c>
      <c r="B31907" s="217" t="s">
        <v>300</v>
      </c>
      <c r="C31907" s="218">
        <v>0.63819999999999999</v>
      </c>
    </row>
    <row r="31908" spans="1:3" ht="15" customHeight="1" x14ac:dyDescent="0.25">
      <c r="A31908" s="216">
        <v>45608</v>
      </c>
      <c r="B31908" s="217" t="s">
        <v>300</v>
      </c>
      <c r="C31908" s="218">
        <v>0.65290000000000004</v>
      </c>
    </row>
    <row r="31909" spans="1:3" ht="15" customHeight="1" x14ac:dyDescent="0.25">
      <c r="A31909" s="216">
        <v>45609</v>
      </c>
      <c r="B31909" s="217" t="s">
        <v>300</v>
      </c>
      <c r="C31909" s="218">
        <v>0.66749999999999998</v>
      </c>
    </row>
    <row r="31910" spans="1:3" ht="15" customHeight="1" x14ac:dyDescent="0.25">
      <c r="A31910" s="216">
        <v>45610</v>
      </c>
      <c r="B31910" s="217" t="s">
        <v>300</v>
      </c>
      <c r="C31910" s="218">
        <v>0.68210000000000004</v>
      </c>
    </row>
    <row r="31911" spans="1:3" ht="15" customHeight="1" x14ac:dyDescent="0.25">
      <c r="A31911" s="216">
        <v>45611</v>
      </c>
      <c r="B31911" s="217" t="s">
        <v>300</v>
      </c>
      <c r="C31911" s="218">
        <v>0.72570000000000001</v>
      </c>
    </row>
    <row r="31912" spans="1:3" ht="15" customHeight="1" x14ac:dyDescent="0.25">
      <c r="A31912" s="216">
        <v>45614</v>
      </c>
      <c r="B31912" s="217" t="s">
        <v>300</v>
      </c>
      <c r="C31912" s="218">
        <v>0.74019999999999997</v>
      </c>
    </row>
    <row r="31913" spans="1:3" ht="15" customHeight="1" x14ac:dyDescent="0.25">
      <c r="A31913" s="216">
        <v>45615</v>
      </c>
      <c r="B31913" s="217" t="s">
        <v>300</v>
      </c>
      <c r="C31913" s="218">
        <v>0.75480000000000003</v>
      </c>
    </row>
    <row r="31914" spans="1:3" ht="15" customHeight="1" x14ac:dyDescent="0.25">
      <c r="A31914" s="216">
        <v>45616</v>
      </c>
      <c r="B31914" s="217" t="s">
        <v>300</v>
      </c>
      <c r="C31914" s="218">
        <v>0.76929999999999998</v>
      </c>
    </row>
    <row r="31915" spans="1:3" ht="15" customHeight="1" x14ac:dyDescent="0.25">
      <c r="A31915" s="216">
        <v>45617</v>
      </c>
      <c r="B31915" s="217" t="s">
        <v>300</v>
      </c>
      <c r="C31915" s="218">
        <v>0.78380000000000005</v>
      </c>
    </row>
    <row r="31916" spans="1:3" ht="15" customHeight="1" x14ac:dyDescent="0.25">
      <c r="A31916" s="216">
        <v>45618</v>
      </c>
      <c r="B31916" s="217" t="s">
        <v>300</v>
      </c>
      <c r="C31916" s="218">
        <v>0.82740000000000002</v>
      </c>
    </row>
    <row r="31917" spans="1:3" ht="15" customHeight="1" x14ac:dyDescent="0.25">
      <c r="A31917" s="216">
        <v>45621</v>
      </c>
      <c r="B31917" s="217" t="s">
        <v>300</v>
      </c>
      <c r="C31917" s="218">
        <v>0.84199999999999997</v>
      </c>
    </row>
    <row r="31918" spans="1:3" ht="15" customHeight="1" x14ac:dyDescent="0.25">
      <c r="A31918" s="216">
        <v>45622</v>
      </c>
      <c r="B31918" s="217" t="s">
        <v>300</v>
      </c>
      <c r="C31918" s="218">
        <v>0.85650000000000004</v>
      </c>
    </row>
    <row r="31919" spans="1:3" ht="15" customHeight="1" x14ac:dyDescent="0.25">
      <c r="A31919" s="216">
        <v>45623</v>
      </c>
      <c r="B31919" s="217" t="s">
        <v>300</v>
      </c>
      <c r="C31919" s="218">
        <v>0.87109999999999999</v>
      </c>
    </row>
    <row r="31920" spans="1:3" ht="15" customHeight="1" x14ac:dyDescent="0.25">
      <c r="A31920" s="216">
        <v>45624</v>
      </c>
      <c r="B31920" s="217" t="s">
        <v>300</v>
      </c>
      <c r="C31920" s="218">
        <v>0.88560000000000005</v>
      </c>
    </row>
    <row r="31921" spans="1:3" ht="15" customHeight="1" x14ac:dyDescent="0.25">
      <c r="A31921" s="216">
        <v>45625</v>
      </c>
      <c r="B31921" s="217" t="s">
        <v>300</v>
      </c>
      <c r="C31921" s="218">
        <v>0.92930000000000001</v>
      </c>
    </row>
    <row r="31922" spans="1:3" ht="15" customHeight="1" x14ac:dyDescent="0.25">
      <c r="A31922" s="216">
        <v>45628</v>
      </c>
      <c r="B31922" s="217" t="s">
        <v>300</v>
      </c>
      <c r="C31922" s="218">
        <v>0.94379999999999997</v>
      </c>
    </row>
    <row r="31923" spans="1:3" ht="15" customHeight="1" x14ac:dyDescent="0.25">
      <c r="A31923" s="216">
        <v>45629</v>
      </c>
      <c r="B31923" s="217" t="s">
        <v>300</v>
      </c>
      <c r="C31923" s="218">
        <v>0.95830000000000004</v>
      </c>
    </row>
    <row r="31924" spans="1:3" ht="15" customHeight="1" x14ac:dyDescent="0.25">
      <c r="A31924" s="216">
        <v>45630</v>
      </c>
      <c r="B31924" s="217" t="s">
        <v>300</v>
      </c>
      <c r="C31924" s="218">
        <v>0.97289999999999999</v>
      </c>
    </row>
    <row r="31925" spans="1:3" ht="15" customHeight="1" x14ac:dyDescent="0.25">
      <c r="A31925" s="216">
        <v>45631</v>
      </c>
      <c r="B31925" s="217" t="s">
        <v>300</v>
      </c>
      <c r="C31925" s="218">
        <v>0.98750000000000004</v>
      </c>
    </row>
    <row r="31926" spans="1:3" ht="15" customHeight="1" x14ac:dyDescent="0.25">
      <c r="A31926" s="216">
        <v>45632</v>
      </c>
      <c r="B31926" s="217" t="s">
        <v>300</v>
      </c>
      <c r="C31926" s="218">
        <v>1.0311999999999999</v>
      </c>
    </row>
    <row r="31927" spans="1:3" ht="15" customHeight="1" x14ac:dyDescent="0.25">
      <c r="A31927" s="216">
        <v>45635</v>
      </c>
      <c r="B31927" s="217" t="s">
        <v>300</v>
      </c>
      <c r="C31927" s="218">
        <v>1.0458000000000001</v>
      </c>
    </row>
    <row r="31928" spans="1:3" ht="15" customHeight="1" x14ac:dyDescent="0.25">
      <c r="A31928" s="216">
        <v>45636</v>
      </c>
      <c r="B31928" s="217" t="s">
        <v>300</v>
      </c>
      <c r="C31928" s="218">
        <v>1.0604</v>
      </c>
    </row>
    <row r="31929" spans="1:3" ht="15" customHeight="1" x14ac:dyDescent="0.25">
      <c r="A31929" s="216">
        <v>45637</v>
      </c>
      <c r="B31929" s="217" t="s">
        <v>300</v>
      </c>
      <c r="C31929" s="218">
        <v>1.075</v>
      </c>
    </row>
    <row r="31930" spans="1:3" ht="15" customHeight="1" x14ac:dyDescent="0.25">
      <c r="A31930" s="216">
        <v>45638</v>
      </c>
      <c r="B31930" s="217" t="s">
        <v>300</v>
      </c>
      <c r="C31930" s="218">
        <v>1.0895999999999999</v>
      </c>
    </row>
    <row r="31931" spans="1:3" ht="15" customHeight="1" x14ac:dyDescent="0.25">
      <c r="A31931" s="216">
        <v>45639</v>
      </c>
      <c r="B31931" s="217" t="s">
        <v>300</v>
      </c>
      <c r="C31931" s="218">
        <v>1.1333</v>
      </c>
    </row>
    <row r="31932" spans="1:3" ht="15" customHeight="1" x14ac:dyDescent="0.25">
      <c r="A31932" s="216">
        <v>45642</v>
      </c>
      <c r="B31932" s="217" t="s">
        <v>300</v>
      </c>
      <c r="C31932" s="218">
        <v>1.1478999999999999</v>
      </c>
    </row>
    <row r="31933" spans="1:3" ht="15" customHeight="1" x14ac:dyDescent="0.25">
      <c r="A31933" s="216">
        <v>45643</v>
      </c>
      <c r="B31933" s="217" t="s">
        <v>300</v>
      </c>
      <c r="C31933" s="218">
        <v>1.1624000000000001</v>
      </c>
    </row>
    <row r="31934" spans="1:3" ht="15" customHeight="1" x14ac:dyDescent="0.25">
      <c r="A31934" s="216">
        <v>45644</v>
      </c>
      <c r="B31934" s="217" t="s">
        <v>300</v>
      </c>
      <c r="C31934" s="218">
        <v>1.177</v>
      </c>
    </row>
    <row r="31935" spans="1:3" ht="15" customHeight="1" x14ac:dyDescent="0.25">
      <c r="A31935" s="216">
        <v>45645</v>
      </c>
      <c r="B31935" s="217" t="s">
        <v>300</v>
      </c>
      <c r="C31935" s="218">
        <v>1.1911</v>
      </c>
    </row>
    <row r="31936" spans="1:3" ht="15" customHeight="1" x14ac:dyDescent="0.25">
      <c r="A31936" s="216">
        <v>45646</v>
      </c>
      <c r="B31936" s="217" t="s">
        <v>300</v>
      </c>
      <c r="C31936" s="218">
        <v>1.2337</v>
      </c>
    </row>
    <row r="31937" spans="1:3" ht="15" customHeight="1" x14ac:dyDescent="0.25">
      <c r="A31937" s="216">
        <v>45649</v>
      </c>
      <c r="B31937" s="217" t="s">
        <v>300</v>
      </c>
      <c r="C31937" s="218">
        <v>1.2478</v>
      </c>
    </row>
    <row r="31938" spans="1:3" ht="15" customHeight="1" x14ac:dyDescent="0.25">
      <c r="A31938" s="216">
        <v>45650</v>
      </c>
      <c r="B31938" s="217" t="s">
        <v>300</v>
      </c>
      <c r="C31938" s="218">
        <v>1.2619</v>
      </c>
    </row>
    <row r="31939" spans="1:3" ht="15" customHeight="1" x14ac:dyDescent="0.25">
      <c r="A31939" s="216">
        <v>45651</v>
      </c>
      <c r="B31939" s="217" t="s">
        <v>300</v>
      </c>
      <c r="C31939" s="218">
        <v>1.2761</v>
      </c>
    </row>
    <row r="31940" spans="1:3" ht="15" customHeight="1" x14ac:dyDescent="0.25">
      <c r="A31940" s="216">
        <v>45652</v>
      </c>
      <c r="B31940" s="217" t="s">
        <v>300</v>
      </c>
      <c r="C31940" s="218">
        <v>1.2903</v>
      </c>
    </row>
    <row r="31941" spans="1:3" ht="15" customHeight="1" x14ac:dyDescent="0.25">
      <c r="A31941" s="216">
        <v>45653</v>
      </c>
      <c r="B31941" s="217" t="s">
        <v>300</v>
      </c>
      <c r="C31941" s="218">
        <v>1.3331999999999999</v>
      </c>
    </row>
    <row r="31942" spans="1:3" ht="15" customHeight="1" x14ac:dyDescent="0.25">
      <c r="A31942" s="216">
        <v>45656</v>
      </c>
      <c r="B31942" s="217" t="s">
        <v>300</v>
      </c>
      <c r="C31942" s="218">
        <v>1.3473999999999999</v>
      </c>
    </row>
    <row r="31943" spans="1:3" ht="15" customHeight="1" x14ac:dyDescent="0.25">
      <c r="A31943" s="216">
        <v>45657</v>
      </c>
      <c r="B31943" s="217" t="s">
        <v>300</v>
      </c>
      <c r="C31943" s="218">
        <v>1.3616999999999999</v>
      </c>
    </row>
    <row r="31944" spans="1:3" ht="15" customHeight="1" x14ac:dyDescent="0.25">
      <c r="A31944" s="216">
        <v>45659</v>
      </c>
      <c r="B31944" s="217" t="s">
        <v>300</v>
      </c>
      <c r="C31944" s="218">
        <v>1.39</v>
      </c>
    </row>
    <row r="31945" spans="1:3" ht="15" customHeight="1" x14ac:dyDescent="0.25">
      <c r="A31945" s="216">
        <v>45660</v>
      </c>
      <c r="B31945" s="217" t="s">
        <v>300</v>
      </c>
      <c r="C31945" s="218">
        <v>1.4321999999999999</v>
      </c>
    </row>
    <row r="31946" spans="1:3" ht="15" customHeight="1" x14ac:dyDescent="0.25">
      <c r="A31946" s="216">
        <v>45663</v>
      </c>
      <c r="B31946" s="217" t="s">
        <v>300</v>
      </c>
      <c r="C31946" s="218">
        <v>1.4462999999999999</v>
      </c>
    </row>
    <row r="31947" spans="1:3" ht="15" customHeight="1" x14ac:dyDescent="0.25">
      <c r="A31947" s="216">
        <v>45664</v>
      </c>
      <c r="B31947" s="217" t="s">
        <v>300</v>
      </c>
      <c r="C31947" s="218">
        <v>1.4601999999999999</v>
      </c>
    </row>
    <row r="31948" spans="1:3" ht="15" customHeight="1" x14ac:dyDescent="0.25">
      <c r="A31948" s="216">
        <v>45665</v>
      </c>
      <c r="B31948" s="217" t="s">
        <v>300</v>
      </c>
      <c r="C31948" s="218">
        <v>1.4742999999999999</v>
      </c>
    </row>
    <row r="31949" spans="1:3" ht="15" customHeight="1" x14ac:dyDescent="0.25">
      <c r="A31949" s="216">
        <v>45666</v>
      </c>
      <c r="B31949" s="217" t="s">
        <v>300</v>
      </c>
      <c r="C31949" s="218">
        <v>1.4883</v>
      </c>
    </row>
    <row r="31950" spans="1:3" ht="15" customHeight="1" x14ac:dyDescent="0.25">
      <c r="A31950" s="216">
        <v>45667</v>
      </c>
      <c r="B31950" s="217" t="s">
        <v>300</v>
      </c>
      <c r="C31950" s="218">
        <v>1.5305</v>
      </c>
    </row>
    <row r="31951" spans="1:3" ht="15" customHeight="1" x14ac:dyDescent="0.25">
      <c r="A31951" s="216">
        <v>45670</v>
      </c>
      <c r="B31951" s="217" t="s">
        <v>300</v>
      </c>
      <c r="C31951" s="218">
        <v>1.5446</v>
      </c>
    </row>
    <row r="31952" spans="1:3" ht="15" customHeight="1" x14ac:dyDescent="0.25">
      <c r="A31952" s="216">
        <v>45671</v>
      </c>
      <c r="B31952" s="217" t="s">
        <v>300</v>
      </c>
      <c r="C31952" s="218">
        <v>1.5587</v>
      </c>
    </row>
    <row r="31953" spans="1:3" ht="15" customHeight="1" x14ac:dyDescent="0.25">
      <c r="A31953" s="216">
        <v>45672</v>
      </c>
      <c r="B31953" s="217" t="s">
        <v>300</v>
      </c>
      <c r="C31953" s="218">
        <v>1.5727</v>
      </c>
    </row>
    <row r="31954" spans="1:3" ht="15" customHeight="1" x14ac:dyDescent="0.25">
      <c r="A31954" s="216">
        <v>45673</v>
      </c>
      <c r="B31954" s="217" t="s">
        <v>300</v>
      </c>
      <c r="C31954" s="218">
        <v>1.5867</v>
      </c>
    </row>
    <row r="31955" spans="1:3" ht="15" customHeight="1" x14ac:dyDescent="0.25">
      <c r="A31955" s="216">
        <v>45674</v>
      </c>
      <c r="B31955" s="217" t="s">
        <v>300</v>
      </c>
      <c r="C31955" s="218">
        <v>1.6424000000000001</v>
      </c>
    </row>
    <row r="31956" spans="1:3" ht="15" customHeight="1" x14ac:dyDescent="0.25">
      <c r="A31956" s="216">
        <v>45678</v>
      </c>
      <c r="B31956" s="217" t="s">
        <v>300</v>
      </c>
      <c r="C31956" s="218">
        <v>1.6564000000000001</v>
      </c>
    </row>
    <row r="31957" spans="1:3" ht="15" customHeight="1" x14ac:dyDescent="0.25">
      <c r="A31957" s="216">
        <v>45679</v>
      </c>
      <c r="B31957" s="217" t="s">
        <v>300</v>
      </c>
      <c r="C31957" s="218">
        <v>1.6702999999999999</v>
      </c>
    </row>
    <row r="31958" spans="1:3" ht="15" customHeight="1" x14ac:dyDescent="0.25">
      <c r="A31958" s="216">
        <v>45680</v>
      </c>
      <c r="B31958" s="217" t="s">
        <v>300</v>
      </c>
      <c r="C31958" s="218">
        <v>1.6842999999999999</v>
      </c>
    </row>
    <row r="31959" spans="1:3" ht="15" customHeight="1" x14ac:dyDescent="0.25">
      <c r="A31959" s="216">
        <v>45681</v>
      </c>
      <c r="B31959" s="217" t="s">
        <v>300</v>
      </c>
      <c r="C31959" s="218">
        <v>1.7263999999999999</v>
      </c>
    </row>
    <row r="31960" spans="1:3" ht="15" customHeight="1" x14ac:dyDescent="0.25">
      <c r="A31960" s="216">
        <v>45684</v>
      </c>
      <c r="B31960" s="217" t="s">
        <v>300</v>
      </c>
      <c r="C31960" s="218">
        <v>1.7404999999999999</v>
      </c>
    </row>
    <row r="31961" spans="1:3" ht="15" customHeight="1" x14ac:dyDescent="0.25">
      <c r="A31961" s="216">
        <v>45685</v>
      </c>
      <c r="B31961" s="217" t="s">
        <v>300</v>
      </c>
      <c r="C31961" s="218">
        <v>1.7544999999999999</v>
      </c>
    </row>
    <row r="31962" spans="1:3" ht="15" customHeight="1" x14ac:dyDescent="0.25">
      <c r="A31962" s="216">
        <v>45686</v>
      </c>
      <c r="B31962" s="217" t="s">
        <v>300</v>
      </c>
      <c r="C31962" s="218">
        <v>1.7685</v>
      </c>
    </row>
    <row r="31963" spans="1:3" ht="15" customHeight="1" x14ac:dyDescent="0.25">
      <c r="A31963" s="216">
        <v>45687</v>
      </c>
      <c r="B31963" s="217" t="s">
        <v>300</v>
      </c>
      <c r="C31963" s="218">
        <v>1.7825</v>
      </c>
    </row>
    <row r="31964" spans="1:3" ht="15" customHeight="1" x14ac:dyDescent="0.25">
      <c r="A31964" s="216">
        <v>45688</v>
      </c>
      <c r="B31964" s="217" t="s">
        <v>300</v>
      </c>
      <c r="C31964" s="218">
        <v>1.8245</v>
      </c>
    </row>
    <row r="31965" spans="1:3" ht="15" customHeight="1" x14ac:dyDescent="0.25">
      <c r="A31965" s="216">
        <v>45691</v>
      </c>
      <c r="B31965" s="217" t="s">
        <v>300</v>
      </c>
      <c r="C31965" s="218">
        <v>1.8385</v>
      </c>
    </row>
    <row r="31966" spans="1:3" ht="15" customHeight="1" x14ac:dyDescent="0.25">
      <c r="A31966" s="216">
        <v>45692</v>
      </c>
      <c r="B31966" s="217" t="s">
        <v>300</v>
      </c>
      <c r="C31966" s="218">
        <v>1.8524</v>
      </c>
    </row>
    <row r="31967" spans="1:3" ht="15" customHeight="1" x14ac:dyDescent="0.25">
      <c r="A31967" s="216">
        <v>45693</v>
      </c>
      <c r="B31967" s="217" t="s">
        <v>300</v>
      </c>
      <c r="C31967" s="218">
        <v>1.8664000000000001</v>
      </c>
    </row>
    <row r="31968" spans="1:3" ht="15" customHeight="1" x14ac:dyDescent="0.25">
      <c r="A31968" s="216">
        <v>45694</v>
      </c>
      <c r="B31968" s="217" t="s">
        <v>300</v>
      </c>
      <c r="C31968" s="218">
        <v>1.8803000000000001</v>
      </c>
    </row>
    <row r="31969" spans="1:3" ht="15" customHeight="1" x14ac:dyDescent="0.25">
      <c r="A31969" s="216">
        <v>45695</v>
      </c>
      <c r="B31969" s="217" t="s">
        <v>300</v>
      </c>
      <c r="C31969" s="218">
        <v>1.9220999999999999</v>
      </c>
    </row>
    <row r="31970" spans="1:3" ht="15" customHeight="1" x14ac:dyDescent="0.25">
      <c r="A31970" s="216">
        <v>45698</v>
      </c>
      <c r="B31970" s="217" t="s">
        <v>300</v>
      </c>
      <c r="C31970" s="218">
        <v>1.9360999999999999</v>
      </c>
    </row>
    <row r="31971" spans="1:3" ht="15" customHeight="1" x14ac:dyDescent="0.25">
      <c r="A31971" s="216">
        <v>45699</v>
      </c>
      <c r="B31971" s="217" t="s">
        <v>300</v>
      </c>
      <c r="C31971" s="218">
        <v>1.95</v>
      </c>
    </row>
    <row r="31972" spans="1:3" ht="15" customHeight="1" x14ac:dyDescent="0.25">
      <c r="A31972" s="216">
        <v>45700</v>
      </c>
      <c r="B31972" s="217" t="s">
        <v>300</v>
      </c>
      <c r="C31972" s="218">
        <v>1.9639</v>
      </c>
    </row>
    <row r="31973" spans="1:3" ht="15" customHeight="1" x14ac:dyDescent="0.25">
      <c r="A31973" s="216">
        <v>45701</v>
      </c>
      <c r="B31973" s="217" t="s">
        <v>300</v>
      </c>
      <c r="C31973" s="218">
        <v>1.9779</v>
      </c>
    </row>
    <row r="31974" spans="1:3" ht="15" customHeight="1" x14ac:dyDescent="0.25">
      <c r="A31974" s="216">
        <v>45702</v>
      </c>
      <c r="B31974" s="217" t="s">
        <v>300</v>
      </c>
      <c r="C31974" s="218">
        <v>2.0337000000000001</v>
      </c>
    </row>
    <row r="31975" spans="1:3" ht="15" customHeight="1" x14ac:dyDescent="0.25">
      <c r="A31975" s="216">
        <v>45706</v>
      </c>
      <c r="B31975" s="217" t="s">
        <v>300</v>
      </c>
      <c r="C31975" s="218">
        <v>2.0476000000000001</v>
      </c>
    </row>
    <row r="31976" spans="1:3" ht="15" customHeight="1" x14ac:dyDescent="0.25">
      <c r="A31976" s="216">
        <v>45707</v>
      </c>
      <c r="B31976" s="217" t="s">
        <v>300</v>
      </c>
      <c r="C31976" s="218">
        <v>2.0615000000000001</v>
      </c>
    </row>
    <row r="31977" spans="1:3" ht="15" customHeight="1" x14ac:dyDescent="0.25">
      <c r="A31977" s="216">
        <v>45708</v>
      </c>
      <c r="B31977" s="217" t="s">
        <v>300</v>
      </c>
      <c r="C31977" s="218">
        <v>2.0754000000000001</v>
      </c>
    </row>
    <row r="31978" spans="1:3" ht="15" customHeight="1" x14ac:dyDescent="0.25">
      <c r="A31978" s="216">
        <v>45709</v>
      </c>
      <c r="B31978" s="217" t="s">
        <v>300</v>
      </c>
      <c r="C31978" s="218">
        <v>2.1172</v>
      </c>
    </row>
    <row r="31979" spans="1:3" ht="15" customHeight="1" x14ac:dyDescent="0.25">
      <c r="A31979" s="216">
        <v>45712</v>
      </c>
      <c r="B31979" s="217" t="s">
        <v>300</v>
      </c>
      <c r="C31979" s="218">
        <v>2.1311</v>
      </c>
    </row>
    <row r="31980" spans="1:3" ht="15" customHeight="1" x14ac:dyDescent="0.25">
      <c r="A31980" s="216">
        <v>45713</v>
      </c>
      <c r="B31980" s="217" t="s">
        <v>300</v>
      </c>
      <c r="C31980" s="218">
        <v>2.1448999999999998</v>
      </c>
    </row>
    <row r="31981" spans="1:3" ht="15" customHeight="1" x14ac:dyDescent="0.25">
      <c r="A31981" s="216">
        <v>45714</v>
      </c>
      <c r="B31981" s="217" t="s">
        <v>300</v>
      </c>
      <c r="C31981" s="218">
        <v>2.1587999999999998</v>
      </c>
    </row>
    <row r="31982" spans="1:3" ht="15" customHeight="1" x14ac:dyDescent="0.25">
      <c r="A31982" s="216">
        <v>45715</v>
      </c>
      <c r="B31982" s="217" t="s">
        <v>300</v>
      </c>
      <c r="C31982" s="218">
        <v>2.1726999999999999</v>
      </c>
    </row>
    <row r="31983" spans="1:3" ht="15" customHeight="1" x14ac:dyDescent="0.25">
      <c r="A31983" s="216">
        <v>45716</v>
      </c>
      <c r="B31983" s="217" t="s">
        <v>300</v>
      </c>
      <c r="C31983" s="218">
        <v>2.2143999999999999</v>
      </c>
    </row>
    <row r="31984" spans="1:3" ht="15" customHeight="1" x14ac:dyDescent="0.25">
      <c r="A31984" s="216">
        <v>45719</v>
      </c>
      <c r="B31984" s="217" t="s">
        <v>300</v>
      </c>
      <c r="C31984" s="218">
        <v>2.2282000000000002</v>
      </c>
    </row>
    <row r="31985" spans="1:3" ht="15" customHeight="1" x14ac:dyDescent="0.25">
      <c r="A31985" s="216">
        <v>45720</v>
      </c>
      <c r="B31985" s="217" t="s">
        <v>300</v>
      </c>
      <c r="C31985" s="218">
        <v>2.2421000000000002</v>
      </c>
    </row>
    <row r="31986" spans="1:3" ht="15" customHeight="1" x14ac:dyDescent="0.25">
      <c r="A31986" s="216">
        <v>45721</v>
      </c>
      <c r="B31986" s="217" t="s">
        <v>300</v>
      </c>
      <c r="C31986" s="218">
        <v>2.2557999999999998</v>
      </c>
    </row>
    <row r="31987" spans="1:3" ht="15" customHeight="1" x14ac:dyDescent="0.25">
      <c r="A31987" s="216">
        <v>45722</v>
      </c>
      <c r="B31987" s="217" t="s">
        <v>300</v>
      </c>
      <c r="C31987" s="218">
        <v>2.2696999999999998</v>
      </c>
    </row>
    <row r="31988" spans="1:3" ht="15" customHeight="1" x14ac:dyDescent="0.25">
      <c r="A31988" s="216">
        <v>45723</v>
      </c>
      <c r="B31988" s="217" t="s">
        <v>300</v>
      </c>
      <c r="C31988" s="218">
        <v>2.3111000000000002</v>
      </c>
    </row>
    <row r="31989" spans="1:3" ht="15" customHeight="1" x14ac:dyDescent="0.25">
      <c r="A31989" s="216">
        <v>45726</v>
      </c>
      <c r="B31989" s="217" t="s">
        <v>300</v>
      </c>
      <c r="C31989" s="218">
        <v>2.3250000000000002</v>
      </c>
    </row>
    <row r="31990" spans="1:3" ht="15" customHeight="1" x14ac:dyDescent="0.25">
      <c r="A31990" s="216">
        <v>45727</v>
      </c>
      <c r="B31990" s="217" t="s">
        <v>300</v>
      </c>
      <c r="C31990" s="218">
        <v>2.3388</v>
      </c>
    </row>
    <row r="31991" spans="1:3" ht="15" customHeight="1" x14ac:dyDescent="0.25">
      <c r="A31991" s="216">
        <v>45728</v>
      </c>
      <c r="B31991" s="217" t="s">
        <v>300</v>
      </c>
      <c r="C31991" s="218">
        <v>2.3525999999999998</v>
      </c>
    </row>
    <row r="31992" spans="1:3" ht="15" customHeight="1" x14ac:dyDescent="0.25">
      <c r="A31992" s="216">
        <v>45729</v>
      </c>
      <c r="B31992" s="217" t="s">
        <v>300</v>
      </c>
      <c r="C31992" s="218">
        <v>2.3664000000000001</v>
      </c>
    </row>
    <row r="31993" spans="1:3" ht="15" customHeight="1" x14ac:dyDescent="0.25">
      <c r="A31993" s="216">
        <v>45730</v>
      </c>
      <c r="B31993" s="217" t="s">
        <v>300</v>
      </c>
      <c r="C31993" s="218">
        <v>2.4079000000000002</v>
      </c>
    </row>
    <row r="31994" spans="1:3" ht="15" customHeight="1" x14ac:dyDescent="0.25">
      <c r="A31994" s="216">
        <v>45733</v>
      </c>
      <c r="B31994" s="217" t="s">
        <v>300</v>
      </c>
      <c r="C31994" s="218">
        <v>2.4217</v>
      </c>
    </row>
    <row r="31995" spans="1:3" ht="15" customHeight="1" x14ac:dyDescent="0.25">
      <c r="A31995" s="216">
        <v>45734</v>
      </c>
      <c r="B31995" s="217" t="s">
        <v>300</v>
      </c>
      <c r="C31995" s="218">
        <v>2.4355000000000002</v>
      </c>
    </row>
    <row r="31996" spans="1:3" ht="15" customHeight="1" x14ac:dyDescent="0.25">
      <c r="A31996" s="216">
        <v>45735</v>
      </c>
      <c r="B31996" s="217" t="s">
        <v>300</v>
      </c>
      <c r="C31996" s="218">
        <v>2.4491999999999998</v>
      </c>
    </row>
    <row r="31997" spans="1:3" ht="15" customHeight="1" x14ac:dyDescent="0.25">
      <c r="A31997" s="216">
        <v>45736</v>
      </c>
      <c r="B31997" s="217" t="s">
        <v>300</v>
      </c>
      <c r="C31997" s="218">
        <v>2.4630000000000001</v>
      </c>
    </row>
    <row r="31998" spans="1:3" ht="15" customHeight="1" x14ac:dyDescent="0.25">
      <c r="A31998" s="216">
        <v>45737</v>
      </c>
      <c r="B31998" s="217" t="s">
        <v>300</v>
      </c>
      <c r="C31998" s="218">
        <v>2.5044</v>
      </c>
    </row>
    <row r="31999" spans="1:3" ht="15" customHeight="1" x14ac:dyDescent="0.25">
      <c r="A31999" s="216">
        <v>45740</v>
      </c>
      <c r="B31999" s="217" t="s">
        <v>300</v>
      </c>
      <c r="C31999" s="218">
        <v>2.5181</v>
      </c>
    </row>
    <row r="32000" spans="1:3" ht="15" customHeight="1" x14ac:dyDescent="0.25">
      <c r="A32000" s="216">
        <v>45741</v>
      </c>
      <c r="B32000" s="217" t="s">
        <v>300</v>
      </c>
      <c r="C32000" s="218">
        <v>2.5318999999999998</v>
      </c>
    </row>
    <row r="32001" spans="1:3" ht="15" customHeight="1" x14ac:dyDescent="0.25">
      <c r="A32001" s="216">
        <v>45742</v>
      </c>
      <c r="B32001" s="217" t="s">
        <v>300</v>
      </c>
      <c r="C32001" s="218">
        <v>2.5457000000000001</v>
      </c>
    </row>
    <row r="32002" spans="1:3" ht="15" customHeight="1" x14ac:dyDescent="0.25">
      <c r="A32002" s="216">
        <v>45743</v>
      </c>
      <c r="B32002" s="217" t="s">
        <v>300</v>
      </c>
      <c r="C32002" s="218">
        <v>2.5596000000000001</v>
      </c>
    </row>
    <row r="32003" spans="1:3" ht="15" customHeight="1" x14ac:dyDescent="0.25">
      <c r="A32003" s="216">
        <v>45744</v>
      </c>
      <c r="B32003" s="217" t="s">
        <v>300</v>
      </c>
      <c r="C32003" s="218">
        <v>2.6011000000000002</v>
      </c>
    </row>
    <row r="32004" spans="1:3" ht="15" customHeight="1" x14ac:dyDescent="0.25">
      <c r="A32004" s="216">
        <v>45747</v>
      </c>
      <c r="B32004" s="217" t="s">
        <v>300</v>
      </c>
      <c r="C32004" s="218">
        <v>2.6149</v>
      </c>
    </row>
    <row r="32005" spans="1:3" ht="15" customHeight="1" x14ac:dyDescent="0.25">
      <c r="A32005" s="216">
        <v>45748</v>
      </c>
      <c r="B32005" s="217" t="s">
        <v>300</v>
      </c>
      <c r="C32005" s="218">
        <v>2.6288</v>
      </c>
    </row>
    <row r="32006" spans="1:3" ht="15" customHeight="1" x14ac:dyDescent="0.25">
      <c r="A32006" s="216">
        <v>45749</v>
      </c>
      <c r="B32006" s="217" t="s">
        <v>300</v>
      </c>
      <c r="C32006" s="218">
        <v>2.6425999999999998</v>
      </c>
    </row>
    <row r="32007" spans="1:3" ht="15" customHeight="1" x14ac:dyDescent="0.25">
      <c r="A32007" s="216">
        <v>45750</v>
      </c>
      <c r="B32007" s="217" t="s">
        <v>300</v>
      </c>
      <c r="C32007" s="218">
        <v>2.6564000000000001</v>
      </c>
    </row>
    <row r="32008" spans="1:3" ht="15" customHeight="1" x14ac:dyDescent="0.25">
      <c r="A32008" s="216">
        <v>45751</v>
      </c>
      <c r="B32008" s="217" t="s">
        <v>300</v>
      </c>
      <c r="C32008" s="218">
        <v>2.6977000000000002</v>
      </c>
    </row>
    <row r="32009" spans="1:3" ht="15" customHeight="1" x14ac:dyDescent="0.25">
      <c r="A32009" s="216">
        <v>45754</v>
      </c>
      <c r="B32009" s="217" t="s">
        <v>300</v>
      </c>
      <c r="C32009" s="218">
        <v>2.7115</v>
      </c>
    </row>
    <row r="32010" spans="1:3" ht="15" customHeight="1" x14ac:dyDescent="0.25">
      <c r="A32010" s="216">
        <v>45755</v>
      </c>
      <c r="B32010" s="217" t="s">
        <v>300</v>
      </c>
      <c r="C32010" s="218">
        <v>2.7252999999999998</v>
      </c>
    </row>
    <row r="32011" spans="1:3" ht="15" customHeight="1" x14ac:dyDescent="0.25">
      <c r="A32011" s="216">
        <v>45756</v>
      </c>
      <c r="B32011" s="217" t="s">
        <v>300</v>
      </c>
      <c r="C32011" s="218">
        <v>2.7391000000000001</v>
      </c>
    </row>
    <row r="32012" spans="1:3" ht="15" customHeight="1" x14ac:dyDescent="0.25">
      <c r="A32012" s="216">
        <v>45757</v>
      </c>
      <c r="B32012" s="217" t="s">
        <v>300</v>
      </c>
      <c r="C32012" s="218">
        <v>2.7528999999999999</v>
      </c>
    </row>
    <row r="32013" spans="1:3" ht="15" customHeight="1" x14ac:dyDescent="0.25">
      <c r="A32013" s="216">
        <v>45758</v>
      </c>
      <c r="B32013" s="217" t="s">
        <v>300</v>
      </c>
      <c r="C32013" s="218">
        <v>2.7942999999999998</v>
      </c>
    </row>
    <row r="32014" spans="1:3" ht="15" customHeight="1" x14ac:dyDescent="0.25">
      <c r="A32014" s="216">
        <v>45761</v>
      </c>
      <c r="B32014" s="217" t="s">
        <v>300</v>
      </c>
      <c r="C32014" s="218">
        <v>2.8081</v>
      </c>
    </row>
    <row r="32015" spans="1:3" ht="15" customHeight="1" x14ac:dyDescent="0.25">
      <c r="A32015" s="216">
        <v>45762</v>
      </c>
      <c r="B32015" s="217" t="s">
        <v>300</v>
      </c>
      <c r="C32015" s="218">
        <v>2.8218000000000001</v>
      </c>
    </row>
    <row r="32016" spans="1:3" ht="15" customHeight="1" x14ac:dyDescent="0.25">
      <c r="A32016" s="216">
        <v>45763</v>
      </c>
      <c r="B32016" s="217" t="s">
        <v>300</v>
      </c>
      <c r="C32016" s="218">
        <v>2.8355999999999999</v>
      </c>
    </row>
    <row r="32017" spans="1:3" ht="15" customHeight="1" x14ac:dyDescent="0.25">
      <c r="A32017" s="216">
        <v>45764</v>
      </c>
      <c r="B32017" s="217" t="s">
        <v>300</v>
      </c>
      <c r="C32017" s="218">
        <v>2.8904999999999998</v>
      </c>
    </row>
    <row r="32018" spans="1:3" ht="15" customHeight="1" x14ac:dyDescent="0.25">
      <c r="A32018" s="216">
        <v>45768</v>
      </c>
      <c r="B32018" s="217" t="s">
        <v>300</v>
      </c>
      <c r="C32018" s="218">
        <v>2.9041999999999999</v>
      </c>
    </row>
    <row r="32019" spans="1:3" ht="15" customHeight="1" x14ac:dyDescent="0.25">
      <c r="A32019" s="216">
        <v>45769</v>
      </c>
      <c r="B32019" s="217" t="s">
        <v>300</v>
      </c>
      <c r="C32019" s="218">
        <v>2.9180000000000001</v>
      </c>
    </row>
    <row r="32020" spans="1:3" ht="15" customHeight="1" x14ac:dyDescent="0.25">
      <c r="A32020" s="216">
        <v>45770</v>
      </c>
      <c r="B32020" s="217" t="s">
        <v>300</v>
      </c>
      <c r="C32020" s="218">
        <v>2.9316</v>
      </c>
    </row>
    <row r="32021" spans="1:3" ht="15" customHeight="1" x14ac:dyDescent="0.25">
      <c r="A32021" s="216">
        <v>45771</v>
      </c>
      <c r="B32021" s="217" t="s">
        <v>300</v>
      </c>
      <c r="C32021" s="218">
        <v>2.9453</v>
      </c>
    </row>
    <row r="32022" spans="1:3" ht="15" customHeight="1" x14ac:dyDescent="0.25">
      <c r="A32022" s="216">
        <v>45772</v>
      </c>
      <c r="B32022" s="217" t="s">
        <v>300</v>
      </c>
      <c r="C32022" s="218">
        <v>2.9864000000000002</v>
      </c>
    </row>
    <row r="32023" spans="1:3" ht="15" customHeight="1" x14ac:dyDescent="0.25">
      <c r="A32023" s="216">
        <v>45775</v>
      </c>
      <c r="B32023" s="217" t="s">
        <v>300</v>
      </c>
      <c r="C32023" s="218">
        <v>3.0002</v>
      </c>
    </row>
    <row r="32024" spans="1:3" ht="15" customHeight="1" x14ac:dyDescent="0.25">
      <c r="A32024" s="216">
        <v>45776</v>
      </c>
      <c r="B32024" s="217" t="s">
        <v>300</v>
      </c>
      <c r="C32024" s="218">
        <v>3.0139999999999998</v>
      </c>
    </row>
    <row r="32025" spans="1:3" ht="15" customHeight="1" x14ac:dyDescent="0.25">
      <c r="A32025" s="216">
        <v>45777</v>
      </c>
      <c r="B32025" s="217" t="s">
        <v>300</v>
      </c>
      <c r="C32025" s="218">
        <v>3.0278</v>
      </c>
    </row>
    <row r="32026" spans="1:3" ht="15" customHeight="1" x14ac:dyDescent="0.25">
      <c r="A32026" s="216">
        <v>45778</v>
      </c>
      <c r="B32026" s="217" t="s">
        <v>300</v>
      </c>
      <c r="C32026" s="218">
        <v>3.0417000000000001</v>
      </c>
    </row>
    <row r="32027" spans="1:3" ht="15" customHeight="1" x14ac:dyDescent="0.25">
      <c r="A32027" s="216">
        <v>45779</v>
      </c>
      <c r="B32027" s="217" t="s">
        <v>300</v>
      </c>
      <c r="C32027" s="218">
        <v>3.0832000000000002</v>
      </c>
    </row>
    <row r="32028" spans="1:3" ht="15" customHeight="1" x14ac:dyDescent="0.25">
      <c r="A32028" s="216">
        <v>45782</v>
      </c>
      <c r="B32028" s="217" t="s">
        <v>300</v>
      </c>
      <c r="C32028" s="218">
        <v>3.097</v>
      </c>
    </row>
    <row r="32029" spans="1:3" ht="15" customHeight="1" x14ac:dyDescent="0.25">
      <c r="A32029" s="216">
        <v>45783</v>
      </c>
      <c r="B32029" s="217" t="s">
        <v>300</v>
      </c>
      <c r="C32029" s="218">
        <v>3.1109</v>
      </c>
    </row>
    <row r="32030" spans="1:3" ht="15" customHeight="1" x14ac:dyDescent="0.25">
      <c r="A32030" s="216">
        <v>45784</v>
      </c>
      <c r="B32030" s="217" t="s">
        <v>300</v>
      </c>
      <c r="C32030" s="218">
        <v>3.1246999999999998</v>
      </c>
    </row>
    <row r="32031" spans="1:3" ht="15" customHeight="1" x14ac:dyDescent="0.25">
      <c r="A32031" s="216">
        <v>45785</v>
      </c>
      <c r="B32031" s="217" t="s">
        <v>300</v>
      </c>
      <c r="C32031" s="218">
        <v>3.1385000000000001</v>
      </c>
    </row>
    <row r="32032" spans="1:3" ht="15" customHeight="1" x14ac:dyDescent="0.25">
      <c r="A32032" s="216">
        <v>45786</v>
      </c>
      <c r="B32032" s="217" t="s">
        <v>300</v>
      </c>
      <c r="C32032" s="218">
        <v>3.1797</v>
      </c>
    </row>
    <row r="32033" spans="1:3" ht="15" customHeight="1" x14ac:dyDescent="0.25">
      <c r="A32033" s="216">
        <v>45789</v>
      </c>
      <c r="B32033" s="217" t="s">
        <v>300</v>
      </c>
      <c r="C32033" s="218">
        <v>3.1934999999999998</v>
      </c>
    </row>
    <row r="32034" spans="1:3" ht="15" customHeight="1" x14ac:dyDescent="0.25">
      <c r="A32034" s="216">
        <v>45790</v>
      </c>
      <c r="B32034" s="217" t="s">
        <v>300</v>
      </c>
      <c r="C32034" s="218">
        <v>3.2073</v>
      </c>
    </row>
    <row r="32035" spans="1:3" ht="15" customHeight="1" x14ac:dyDescent="0.25">
      <c r="A32035" s="216">
        <v>45791</v>
      </c>
      <c r="B32035" s="217" t="s">
        <v>300</v>
      </c>
      <c r="C32035" s="218">
        <v>3.2210000000000001</v>
      </c>
    </row>
    <row r="32036" spans="1:3" ht="15" customHeight="1" x14ac:dyDescent="0.25">
      <c r="A32036" s="216">
        <v>45792</v>
      </c>
      <c r="B32036" s="217" t="s">
        <v>300</v>
      </c>
      <c r="C32036" s="218">
        <v>3.2347999999999999</v>
      </c>
    </row>
    <row r="32037" spans="1:3" ht="15" customHeight="1" x14ac:dyDescent="0.25">
      <c r="A32037" s="216">
        <v>45793</v>
      </c>
      <c r="B32037" s="217" t="s">
        <v>300</v>
      </c>
      <c r="C32037" s="218">
        <v>3.2761999999999998</v>
      </c>
    </row>
    <row r="32038" spans="1:3" ht="15" customHeight="1" x14ac:dyDescent="0.25">
      <c r="A32038" s="216">
        <v>45796</v>
      </c>
      <c r="B32038" s="217" t="s">
        <v>300</v>
      </c>
      <c r="C32038" s="218">
        <v>3.29</v>
      </c>
    </row>
    <row r="32039" spans="1:3" ht="15" customHeight="1" x14ac:dyDescent="0.25">
      <c r="A32039" s="216">
        <v>45797</v>
      </c>
      <c r="B32039" s="217" t="s">
        <v>300</v>
      </c>
      <c r="C32039" s="218">
        <v>3.3037999999999998</v>
      </c>
    </row>
    <row r="32040" spans="1:3" ht="15" customHeight="1" x14ac:dyDescent="0.25">
      <c r="A32040" s="216">
        <v>45798</v>
      </c>
      <c r="B32040" s="217" t="s">
        <v>300</v>
      </c>
      <c r="C32040" s="218">
        <v>3.3176000000000001</v>
      </c>
    </row>
    <row r="32041" spans="1:3" ht="15" customHeight="1" x14ac:dyDescent="0.25">
      <c r="A32041" s="216">
        <v>45799</v>
      </c>
      <c r="B32041" s="217" t="s">
        <v>300</v>
      </c>
      <c r="C32041" s="218">
        <v>3.3313000000000001</v>
      </c>
    </row>
    <row r="32042" spans="1:3" ht="15" customHeight="1" x14ac:dyDescent="0.25">
      <c r="A32042" s="216">
        <v>45800</v>
      </c>
      <c r="B32042" s="217" t="s">
        <v>300</v>
      </c>
      <c r="C32042" s="218">
        <v>3.3864000000000001</v>
      </c>
    </row>
    <row r="32043" spans="1:3" ht="15" customHeight="1" x14ac:dyDescent="0.25">
      <c r="A32043" s="216">
        <v>45804</v>
      </c>
      <c r="B32043" s="217" t="s">
        <v>300</v>
      </c>
      <c r="C32043" s="218">
        <v>3.4001999999999999</v>
      </c>
    </row>
    <row r="32044" spans="1:3" ht="15" customHeight="1" x14ac:dyDescent="0.25">
      <c r="A32044" s="216">
        <v>45805</v>
      </c>
      <c r="B32044" s="217" t="s">
        <v>300</v>
      </c>
      <c r="C32044" s="218">
        <v>3.4140999999999999</v>
      </c>
    </row>
    <row r="32045" spans="1:3" ht="15" customHeight="1" x14ac:dyDescent="0.25">
      <c r="A32045" s="216">
        <v>45806</v>
      </c>
      <c r="B32045" s="217" t="s">
        <v>300</v>
      </c>
      <c r="C32045" s="218">
        <v>3.4279000000000002</v>
      </c>
    </row>
    <row r="32046" spans="1:3" ht="15" customHeight="1" x14ac:dyDescent="0.25">
      <c r="A32046" s="216">
        <v>45807</v>
      </c>
      <c r="B32046" s="217" t="s">
        <v>300</v>
      </c>
      <c r="C32046" s="218">
        <v>3.4695</v>
      </c>
    </row>
    <row r="32047" spans="1:3" ht="15" customHeight="1" x14ac:dyDescent="0.25">
      <c r="A32047" s="216">
        <v>45810</v>
      </c>
      <c r="B32047" s="217" t="s">
        <v>300</v>
      </c>
      <c r="C32047" s="218">
        <v>3.4834000000000001</v>
      </c>
    </row>
    <row r="32048" spans="1:3" ht="15" customHeight="1" x14ac:dyDescent="0.25">
      <c r="A32048" s="216">
        <v>45811</v>
      </c>
      <c r="B32048" s="217" t="s">
        <v>300</v>
      </c>
      <c r="C32048" s="218">
        <v>3.4971999999999999</v>
      </c>
    </row>
    <row r="32049" spans="1:3" ht="15" customHeight="1" x14ac:dyDescent="0.25">
      <c r="A32049" s="216">
        <v>45812</v>
      </c>
      <c r="B32049" s="217" t="s">
        <v>300</v>
      </c>
      <c r="C32049" s="218">
        <v>3.5110000000000001</v>
      </c>
    </row>
    <row r="32050" spans="1:3" ht="15" customHeight="1" x14ac:dyDescent="0.25">
      <c r="A32050" s="216">
        <v>45813</v>
      </c>
      <c r="B32050" s="217" t="s">
        <v>300</v>
      </c>
      <c r="C32050" s="218">
        <v>3.5247999999999999</v>
      </c>
    </row>
    <row r="32051" spans="1:3" ht="15" customHeight="1" x14ac:dyDescent="0.25">
      <c r="A32051" s="216">
        <v>45814</v>
      </c>
      <c r="B32051" s="217" t="s">
        <v>300</v>
      </c>
      <c r="C32051" s="218">
        <v>3.5659999999999998</v>
      </c>
    </row>
    <row r="32052" spans="1:3" ht="15" customHeight="1" x14ac:dyDescent="0.25">
      <c r="A32052" s="216">
        <v>45817</v>
      </c>
      <c r="B32052" s="217" t="s">
        <v>300</v>
      </c>
      <c r="C32052" s="218">
        <v>3.5798000000000001</v>
      </c>
    </row>
    <row r="32053" spans="1:3" ht="15" customHeight="1" x14ac:dyDescent="0.25">
      <c r="A32053" s="216">
        <v>45818</v>
      </c>
      <c r="B32053" s="217" t="s">
        <v>300</v>
      </c>
      <c r="C32053" s="218">
        <v>3.5935000000000001</v>
      </c>
    </row>
    <row r="32054" spans="1:3" ht="15" customHeight="1" x14ac:dyDescent="0.25">
      <c r="A32054" s="216">
        <v>45819</v>
      </c>
      <c r="B32054" s="217" t="s">
        <v>300</v>
      </c>
      <c r="C32054" s="218">
        <v>3.6073</v>
      </c>
    </row>
    <row r="32055" spans="1:3" ht="15" customHeight="1" x14ac:dyDescent="0.25">
      <c r="A32055" s="216">
        <v>45820</v>
      </c>
      <c r="B32055" s="217" t="s">
        <v>300</v>
      </c>
      <c r="C32055" s="218">
        <v>3.6212</v>
      </c>
    </row>
    <row r="32056" spans="1:3" ht="15" customHeight="1" x14ac:dyDescent="0.25">
      <c r="A32056" s="216">
        <v>45821</v>
      </c>
      <c r="B32056" s="217" t="s">
        <v>300</v>
      </c>
      <c r="C32056" s="218">
        <v>3.6625999999999999</v>
      </c>
    </row>
    <row r="32057" spans="1:3" ht="15" customHeight="1" x14ac:dyDescent="0.25">
      <c r="A32057" s="216">
        <v>45824</v>
      </c>
      <c r="B32057" s="217" t="s">
        <v>300</v>
      </c>
      <c r="C32057" s="218">
        <v>3.6764000000000001</v>
      </c>
    </row>
    <row r="32058" spans="1:3" ht="15" customHeight="1" x14ac:dyDescent="0.25">
      <c r="A32058" s="216">
        <v>45825</v>
      </c>
      <c r="B32058" s="217" t="s">
        <v>300</v>
      </c>
      <c r="C32058" s="218">
        <v>3.6901999999999999</v>
      </c>
    </row>
    <row r="32059" spans="1:3" ht="15" customHeight="1" x14ac:dyDescent="0.25">
      <c r="A32059" s="216">
        <v>45826</v>
      </c>
      <c r="B32059" s="217" t="s">
        <v>300</v>
      </c>
      <c r="C32059" s="218">
        <v>3.7179000000000002</v>
      </c>
    </row>
    <row r="32060" spans="1:3" ht="15" customHeight="1" x14ac:dyDescent="0.25">
      <c r="A32060" s="216">
        <v>45828</v>
      </c>
      <c r="B32060" s="217" t="s">
        <v>300</v>
      </c>
      <c r="C32060" s="218">
        <v>3.7593999999999999</v>
      </c>
    </row>
    <row r="32061" spans="1:3" ht="15" customHeight="1" x14ac:dyDescent="0.25">
      <c r="A32061" s="216">
        <v>45831</v>
      </c>
      <c r="B32061" s="217" t="s">
        <v>300</v>
      </c>
      <c r="C32061" s="218">
        <v>3.7732000000000001</v>
      </c>
    </row>
    <row r="32062" spans="1:3" ht="15" customHeight="1" x14ac:dyDescent="0.25">
      <c r="A32062" s="216">
        <v>45832</v>
      </c>
      <c r="B32062" s="217" t="s">
        <v>300</v>
      </c>
      <c r="C32062" s="218">
        <v>3.7869999999999999</v>
      </c>
    </row>
    <row r="32063" spans="1:3" ht="15" customHeight="1" x14ac:dyDescent="0.25">
      <c r="A32063" s="216">
        <v>45833</v>
      </c>
      <c r="B32063" s="217" t="s">
        <v>300</v>
      </c>
      <c r="C32063" s="218">
        <v>3.8008999999999999</v>
      </c>
    </row>
    <row r="32064" spans="1:3" ht="15" customHeight="1" x14ac:dyDescent="0.25">
      <c r="A32064" s="216">
        <v>45834</v>
      </c>
      <c r="B32064" s="217" t="s">
        <v>300</v>
      </c>
      <c r="C32064" s="218">
        <v>3.8148</v>
      </c>
    </row>
    <row r="32065" spans="1:3" ht="15" customHeight="1" x14ac:dyDescent="0.25">
      <c r="A32065" s="216">
        <v>45835</v>
      </c>
      <c r="B32065" s="217" t="s">
        <v>300</v>
      </c>
      <c r="C32065" s="218">
        <v>3.8565999999999998</v>
      </c>
    </row>
    <row r="32066" spans="1:3" ht="15" customHeight="1" x14ac:dyDescent="0.25">
      <c r="A32066" s="216">
        <v>45838</v>
      </c>
      <c r="B32066" s="217" t="s">
        <v>300</v>
      </c>
      <c r="C32066" s="218">
        <v>3.8706</v>
      </c>
    </row>
    <row r="32067" spans="1:3" ht="15" customHeight="1" x14ac:dyDescent="0.25">
      <c r="A32067" s="216">
        <v>45839</v>
      </c>
      <c r="B32067" s="217" t="s">
        <v>300</v>
      </c>
      <c r="C32067" s="218">
        <v>3.8845999999999998</v>
      </c>
    </row>
    <row r="32068" spans="1:3" ht="15" customHeight="1" x14ac:dyDescent="0.25">
      <c r="A32068" s="216">
        <v>45840</v>
      </c>
      <c r="B32068" s="217" t="s">
        <v>300</v>
      </c>
      <c r="C32068" s="218">
        <v>3.8984999999999999</v>
      </c>
    </row>
    <row r="32069" spans="1:3" ht="15" customHeight="1" x14ac:dyDescent="0.25">
      <c r="A32069" s="216">
        <v>45841</v>
      </c>
      <c r="B32069" s="217" t="s">
        <v>300</v>
      </c>
      <c r="C32069" s="218">
        <v>3.9542999999999999</v>
      </c>
    </row>
    <row r="32070" spans="1:3" ht="15" customHeight="1" x14ac:dyDescent="0.25">
      <c r="A32070" s="216">
        <v>45845</v>
      </c>
      <c r="B32070" s="217" t="s">
        <v>300</v>
      </c>
      <c r="C32070" s="218">
        <v>3.9681000000000002</v>
      </c>
    </row>
    <row r="32071" spans="1:3" ht="15" customHeight="1" x14ac:dyDescent="0.25">
      <c r="A32071" s="216">
        <v>45846</v>
      </c>
      <c r="B32071" s="217" t="s">
        <v>300</v>
      </c>
      <c r="C32071" s="218">
        <v>3.9820000000000002</v>
      </c>
    </row>
    <row r="32072" spans="1:3" ht="15" customHeight="1" x14ac:dyDescent="0.25">
      <c r="A32072" s="216">
        <v>45847</v>
      </c>
      <c r="B32072" s="217" t="s">
        <v>300</v>
      </c>
      <c r="C32072" s="218">
        <v>3.9958</v>
      </c>
    </row>
    <row r="32073" spans="1:3" ht="15" customHeight="1" x14ac:dyDescent="0.25">
      <c r="A32073" s="216">
        <v>45848</v>
      </c>
      <c r="B32073" s="217" t="s">
        <v>300</v>
      </c>
      <c r="C32073" s="218">
        <v>4.0096999999999996</v>
      </c>
    </row>
    <row r="32074" spans="1:3" ht="15" customHeight="1" x14ac:dyDescent="0.25">
      <c r="A32074" s="216">
        <v>45849</v>
      </c>
      <c r="B32074" s="217" t="s">
        <v>300</v>
      </c>
      <c r="C32074" s="218">
        <v>4.0513000000000003</v>
      </c>
    </row>
    <row r="32075" spans="1:3" ht="15" customHeight="1" x14ac:dyDescent="0.25">
      <c r="A32075" s="216">
        <v>45852</v>
      </c>
      <c r="B32075" s="217" t="s">
        <v>300</v>
      </c>
      <c r="C32075" s="218">
        <v>4.0651000000000002</v>
      </c>
    </row>
    <row r="32076" spans="1:3" ht="15" customHeight="1" x14ac:dyDescent="0.25">
      <c r="A32076" s="216">
        <v>45853</v>
      </c>
      <c r="B32076" s="217" t="s">
        <v>300</v>
      </c>
      <c r="C32076" s="218">
        <v>4.0789999999999997</v>
      </c>
    </row>
    <row r="32077" spans="1:3" ht="15" customHeight="1" x14ac:dyDescent="0.25">
      <c r="A32077" s="216">
        <v>45854</v>
      </c>
      <c r="B32077" s="217" t="s">
        <v>300</v>
      </c>
      <c r="C32077" s="218">
        <v>4.0929000000000002</v>
      </c>
    </row>
    <row r="32078" spans="1:3" ht="15" customHeight="1" x14ac:dyDescent="0.25">
      <c r="A32078" s="216">
        <v>45855</v>
      </c>
      <c r="B32078" s="217" t="s">
        <v>300</v>
      </c>
      <c r="C32078" s="218">
        <v>4.1067999999999998</v>
      </c>
    </row>
    <row r="32079" spans="1:3" ht="15" customHeight="1" x14ac:dyDescent="0.25">
      <c r="A32079" s="216">
        <v>45856</v>
      </c>
      <c r="B32079" s="217" t="s">
        <v>300</v>
      </c>
      <c r="C32079" s="218">
        <v>4.1482999999999999</v>
      </c>
    </row>
    <row r="32080" spans="1:3" ht="15" customHeight="1" x14ac:dyDescent="0.25">
      <c r="A32080" s="216">
        <v>45859</v>
      </c>
      <c r="B32080" s="217" t="s">
        <v>300</v>
      </c>
      <c r="C32080" s="218">
        <v>4.1620999999999997</v>
      </c>
    </row>
    <row r="32081" spans="1:3" ht="15" customHeight="1" x14ac:dyDescent="0.25">
      <c r="A32081" s="216">
        <v>45860</v>
      </c>
      <c r="B32081" s="217" t="s">
        <v>300</v>
      </c>
      <c r="C32081" s="218">
        <v>4.1759000000000004</v>
      </c>
    </row>
    <row r="32082" spans="1:3" ht="15" customHeight="1" x14ac:dyDescent="0.25">
      <c r="A32082" s="216">
        <v>45861</v>
      </c>
      <c r="B32082" s="217" t="s">
        <v>300</v>
      </c>
      <c r="C32082" s="218">
        <v>4.1897000000000002</v>
      </c>
    </row>
    <row r="32083" spans="1:3" ht="15" customHeight="1" x14ac:dyDescent="0.25">
      <c r="A32083" s="216">
        <v>45862</v>
      </c>
      <c r="B32083" s="217" t="s">
        <v>300</v>
      </c>
      <c r="C32083" s="218">
        <v>4.2035</v>
      </c>
    </row>
    <row r="32084" spans="1:3" ht="15" customHeight="1" x14ac:dyDescent="0.25">
      <c r="A32084" s="216">
        <v>45863</v>
      </c>
      <c r="B32084" s="217" t="s">
        <v>300</v>
      </c>
      <c r="C32084" s="218">
        <v>4.2450999999999999</v>
      </c>
    </row>
    <row r="32085" spans="1:3" ht="15" customHeight="1" x14ac:dyDescent="0.25">
      <c r="A32085" s="216">
        <v>45866</v>
      </c>
      <c r="B32085" s="217" t="s">
        <v>300</v>
      </c>
      <c r="C32085" s="218">
        <v>4.2590000000000003</v>
      </c>
    </row>
    <row r="32086" spans="1:3" ht="15" customHeight="1" x14ac:dyDescent="0.25">
      <c r="A32086" s="216">
        <v>45867</v>
      </c>
      <c r="B32086" s="217" t="s">
        <v>300</v>
      </c>
      <c r="C32086" s="218">
        <v>4.2728999999999999</v>
      </c>
    </row>
    <row r="32087" spans="1:3" ht="15" customHeight="1" x14ac:dyDescent="0.25">
      <c r="A32087" s="216">
        <v>45868</v>
      </c>
      <c r="B32087" s="217" t="s">
        <v>300</v>
      </c>
      <c r="C32087" s="218">
        <v>4.2868000000000004</v>
      </c>
    </row>
    <row r="32088" spans="1:3" ht="15" customHeight="1" x14ac:dyDescent="0.25">
      <c r="A32088" s="216">
        <v>45869</v>
      </c>
      <c r="B32088" s="217" t="s">
        <v>300</v>
      </c>
      <c r="C32088" s="218">
        <v>4.3007</v>
      </c>
    </row>
    <row r="32089" spans="1:3" ht="15" customHeight="1" x14ac:dyDescent="0.25">
      <c r="A32089" s="216">
        <v>45870</v>
      </c>
      <c r="B32089" s="217" t="s">
        <v>300</v>
      </c>
      <c r="C32089" s="218">
        <v>4.3422999999999998</v>
      </c>
    </row>
    <row r="32090" spans="1:3" ht="15" customHeight="1" x14ac:dyDescent="0.25">
      <c r="A32090" s="216">
        <v>45873</v>
      </c>
      <c r="B32090" s="217" t="s">
        <v>300</v>
      </c>
      <c r="C32090" s="218">
        <v>4.3562000000000003</v>
      </c>
    </row>
    <row r="32091" spans="1:3" ht="15" customHeight="1" x14ac:dyDescent="0.25">
      <c r="A32091" s="216">
        <v>45874</v>
      </c>
      <c r="B32091" s="217" t="s">
        <v>300</v>
      </c>
      <c r="C32091" s="218">
        <v>4.3700999999999999</v>
      </c>
    </row>
    <row r="32092" spans="1:3" ht="15" customHeight="1" x14ac:dyDescent="0.25">
      <c r="A32092" s="216">
        <v>45875</v>
      </c>
      <c r="B32092" s="217" t="s">
        <v>300</v>
      </c>
      <c r="C32092" s="218">
        <v>4.3838999999999997</v>
      </c>
    </row>
    <row r="32093" spans="1:3" ht="15" customHeight="1" x14ac:dyDescent="0.25">
      <c r="A32093" s="216">
        <v>45876</v>
      </c>
      <c r="B32093" s="217" t="s">
        <v>300</v>
      </c>
      <c r="C32093" s="218">
        <v>4.3978000000000002</v>
      </c>
    </row>
    <row r="32094" spans="1:3" ht="15" customHeight="1" x14ac:dyDescent="0.25">
      <c r="A32094" s="216">
        <v>45877</v>
      </c>
      <c r="B32094" s="217" t="s">
        <v>300</v>
      </c>
      <c r="C32094" s="218">
        <v>4.4394</v>
      </c>
    </row>
    <row r="32095" spans="1:3" ht="15" customHeight="1" x14ac:dyDescent="0.25">
      <c r="A32095" s="216">
        <v>45880</v>
      </c>
      <c r="B32095" s="217" t="s">
        <v>300</v>
      </c>
      <c r="C32095" s="218">
        <v>4.4531999999999998</v>
      </c>
    </row>
    <row r="32096" spans="1:3" ht="15" customHeight="1" x14ac:dyDescent="0.25">
      <c r="A32096" s="216">
        <v>45881</v>
      </c>
      <c r="B32096" s="217" t="s">
        <v>300</v>
      </c>
      <c r="C32096" s="218">
        <v>4.4671000000000003</v>
      </c>
    </row>
    <row r="32097" spans="1:3" ht="15" customHeight="1" x14ac:dyDescent="0.25">
      <c r="A32097" s="216">
        <v>45882</v>
      </c>
      <c r="B32097" s="217" t="s">
        <v>300</v>
      </c>
      <c r="C32097" s="218">
        <v>4.4809000000000001</v>
      </c>
    </row>
    <row r="32098" spans="1:3" ht="15" customHeight="1" x14ac:dyDescent="0.25">
      <c r="A32098" s="216">
        <v>45883</v>
      </c>
      <c r="B32098" s="217" t="s">
        <v>300</v>
      </c>
      <c r="C32098" s="218">
        <v>4.4947999999999997</v>
      </c>
    </row>
    <row r="32099" spans="1:3" ht="15" customHeight="1" x14ac:dyDescent="0.25">
      <c r="A32099" s="216">
        <v>45884</v>
      </c>
      <c r="B32099" s="217" t="s">
        <v>300</v>
      </c>
      <c r="C32099" s="218">
        <v>4.5365000000000002</v>
      </c>
    </row>
    <row r="32100" spans="1:3" ht="15" customHeight="1" x14ac:dyDescent="0.25">
      <c r="A32100" s="216">
        <v>45887</v>
      </c>
      <c r="B32100" s="217" t="s">
        <v>300</v>
      </c>
      <c r="C32100" s="218">
        <v>4.5503999999999998</v>
      </c>
    </row>
    <row r="32101" spans="1:3" ht="15" customHeight="1" x14ac:dyDescent="0.25">
      <c r="A32101" s="216">
        <v>45888</v>
      </c>
      <c r="B32101" s="217" t="s">
        <v>300</v>
      </c>
      <c r="C32101" s="218">
        <v>4.5643000000000002</v>
      </c>
    </row>
    <row r="32102" spans="1:3" ht="15" customHeight="1" x14ac:dyDescent="0.25">
      <c r="A32102" s="216">
        <v>45889</v>
      </c>
      <c r="B32102" s="217" t="s">
        <v>300</v>
      </c>
      <c r="C32102" s="218">
        <v>4.5781000000000001</v>
      </c>
    </row>
    <row r="32103" spans="1:3" ht="15" customHeight="1" x14ac:dyDescent="0.25">
      <c r="A32103" s="216">
        <v>45890</v>
      </c>
      <c r="B32103" s="217" t="s">
        <v>300</v>
      </c>
      <c r="C32103" s="218">
        <v>4.5919999999999996</v>
      </c>
    </row>
    <row r="32104" spans="1:3" ht="15" customHeight="1" x14ac:dyDescent="0.25">
      <c r="A32104" s="216">
        <v>45891</v>
      </c>
      <c r="B32104" s="217" t="s">
        <v>300</v>
      </c>
      <c r="C32104" s="218">
        <v>4.6337000000000002</v>
      </c>
    </row>
    <row r="32105" spans="1:3" ht="15" customHeight="1" x14ac:dyDescent="0.25">
      <c r="A32105" s="216">
        <v>45894</v>
      </c>
      <c r="B32105" s="217" t="s">
        <v>300</v>
      </c>
      <c r="C32105" s="218">
        <v>4.6477000000000004</v>
      </c>
    </row>
    <row r="32106" spans="1:3" ht="15" customHeight="1" x14ac:dyDescent="0.25">
      <c r="A32106" s="216">
        <v>45895</v>
      </c>
      <c r="B32106" s="217" t="s">
        <v>300</v>
      </c>
      <c r="C32106" s="218">
        <v>4.6616</v>
      </c>
    </row>
    <row r="32107" spans="1:3" ht="15" customHeight="1" x14ac:dyDescent="0.25">
      <c r="A32107" s="216">
        <v>45896</v>
      </c>
      <c r="B32107" s="217" t="s">
        <v>300</v>
      </c>
      <c r="C32107" s="218">
        <v>4.6755000000000004</v>
      </c>
    </row>
    <row r="32108" spans="1:3" ht="15" customHeight="1" x14ac:dyDescent="0.25">
      <c r="A32108" s="216">
        <v>45897</v>
      </c>
      <c r="B32108" s="217" t="s">
        <v>300</v>
      </c>
      <c r="C32108" s="218">
        <v>4.6894</v>
      </c>
    </row>
    <row r="32109" spans="1:3" ht="15" customHeight="1" x14ac:dyDescent="0.25">
      <c r="A32109" s="216">
        <v>45898</v>
      </c>
      <c r="B32109" s="217" t="s">
        <v>300</v>
      </c>
      <c r="C32109" s="218">
        <v>4.7450999999999999</v>
      </c>
    </row>
    <row r="32110" spans="1:3" ht="15" customHeight="1" x14ac:dyDescent="0.25">
      <c r="A32110" s="216">
        <v>45902</v>
      </c>
      <c r="B32110" s="217" t="s">
        <v>300</v>
      </c>
      <c r="C32110" s="218">
        <v>4.7590000000000003</v>
      </c>
    </row>
    <row r="32111" spans="1:3" ht="15" customHeight="1" x14ac:dyDescent="0.25">
      <c r="A32111" s="216">
        <v>45903</v>
      </c>
      <c r="B32111" s="217" t="s">
        <v>300</v>
      </c>
      <c r="C32111" s="218">
        <v>4.7728000000000002</v>
      </c>
    </row>
    <row r="32112" spans="1:3" ht="15" customHeight="1" x14ac:dyDescent="0.25">
      <c r="A32112" s="216">
        <v>45904</v>
      </c>
      <c r="B32112" s="217" t="s">
        <v>300</v>
      </c>
      <c r="C32112" s="218">
        <v>4.7866999999999997</v>
      </c>
    </row>
    <row r="32113" spans="1:3" ht="15" customHeight="1" x14ac:dyDescent="0.25">
      <c r="A32113" s="216">
        <v>45905</v>
      </c>
      <c r="B32113" s="217" t="s">
        <v>300</v>
      </c>
      <c r="C32113" s="218">
        <v>4.8285</v>
      </c>
    </row>
    <row r="32114" spans="1:3" ht="15" customHeight="1" x14ac:dyDescent="0.25">
      <c r="A32114" s="216">
        <v>45908</v>
      </c>
      <c r="B32114" s="217" t="s">
        <v>300</v>
      </c>
      <c r="C32114" s="218">
        <v>4.8425000000000002</v>
      </c>
    </row>
    <row r="32115" spans="1:3" ht="15" customHeight="1" x14ac:dyDescent="0.25">
      <c r="A32115" s="216">
        <v>45909</v>
      </c>
      <c r="B32115" s="217" t="s">
        <v>300</v>
      </c>
      <c r="C32115" s="218">
        <v>4.8563999999999998</v>
      </c>
    </row>
    <row r="32116" spans="1:3" ht="15" customHeight="1" x14ac:dyDescent="0.25">
      <c r="A32116" s="216">
        <v>45910</v>
      </c>
      <c r="B32116" s="217" t="s">
        <v>300</v>
      </c>
      <c r="C32116" s="218">
        <v>4.8703000000000003</v>
      </c>
    </row>
    <row r="32117" spans="1:3" ht="15" customHeight="1" x14ac:dyDescent="0.25">
      <c r="A32117" s="216">
        <v>45911</v>
      </c>
      <c r="B32117" s="217" t="s">
        <v>300</v>
      </c>
      <c r="C32117" s="218">
        <v>4.8842999999999996</v>
      </c>
    </row>
    <row r="32118" spans="1:3" ht="15" customHeight="1" x14ac:dyDescent="0.25">
      <c r="A32118" s="216">
        <v>45912</v>
      </c>
      <c r="B32118" s="217" t="s">
        <v>300</v>
      </c>
      <c r="C32118" s="218">
        <v>4.9261999999999997</v>
      </c>
    </row>
    <row r="32119" spans="1:3" ht="15" customHeight="1" x14ac:dyDescent="0.25">
      <c r="A32119" s="216">
        <v>45915</v>
      </c>
      <c r="B32119" s="217" t="s">
        <v>300</v>
      </c>
      <c r="C32119" s="218">
        <v>4.9401999999999999</v>
      </c>
    </row>
    <row r="32120" spans="1:3" ht="15" customHeight="1" x14ac:dyDescent="0.25">
      <c r="A32120" s="216">
        <v>45916</v>
      </c>
      <c r="B32120" s="217" t="s">
        <v>300</v>
      </c>
      <c r="C32120" s="218">
        <v>4.9542000000000002</v>
      </c>
    </row>
    <row r="32121" spans="1:3" ht="15" customHeight="1" x14ac:dyDescent="0.25">
      <c r="A32121" s="216">
        <v>45917</v>
      </c>
      <c r="B32121" s="217" t="s">
        <v>300</v>
      </c>
      <c r="C32121" s="218">
        <v>4.9682000000000004</v>
      </c>
    </row>
    <row r="32122" spans="1:3" ht="15" customHeight="1" x14ac:dyDescent="0.25">
      <c r="A32122" s="216">
        <v>45918</v>
      </c>
      <c r="B32122" s="217" t="s">
        <v>300</v>
      </c>
      <c r="C32122" s="218">
        <v>4.9817999999999998</v>
      </c>
    </row>
    <row r="32123" spans="1:3" ht="15" customHeight="1" x14ac:dyDescent="0.25">
      <c r="A32123" s="216">
        <v>45919</v>
      </c>
      <c r="B32123" s="217" t="s">
        <v>300</v>
      </c>
      <c r="C32123" s="218">
        <v>5.0224000000000002</v>
      </c>
    </row>
    <row r="32124" spans="1:3" ht="15" customHeight="1" x14ac:dyDescent="0.25">
      <c r="A32124" s="216">
        <v>45922</v>
      </c>
      <c r="B32124" s="217" t="s">
        <v>300</v>
      </c>
      <c r="C32124" s="218">
        <v>5.0358000000000001</v>
      </c>
    </row>
    <row r="32125" spans="1:3" ht="15" customHeight="1" x14ac:dyDescent="0.25">
      <c r="A32125" s="216">
        <v>45923</v>
      </c>
      <c r="B32125" s="217" t="s">
        <v>300</v>
      </c>
      <c r="C32125" s="218">
        <v>5.0491000000000001</v>
      </c>
    </row>
    <row r="32126" spans="1:3" ht="15" customHeight="1" x14ac:dyDescent="0.25">
      <c r="A32126" s="216">
        <v>45924</v>
      </c>
      <c r="B32126" s="217" t="s">
        <v>300</v>
      </c>
      <c r="C32126" s="218">
        <v>5.0627000000000004</v>
      </c>
    </row>
    <row r="32127" spans="1:3" ht="15" customHeight="1" x14ac:dyDescent="0.25">
      <c r="A32127" s="216">
        <v>45925</v>
      </c>
      <c r="B32127" s="217" t="s">
        <v>300</v>
      </c>
      <c r="C32127" s="218">
        <v>5.0762</v>
      </c>
    </row>
    <row r="32128" spans="1:3" ht="15" customHeight="1" x14ac:dyDescent="0.25">
      <c r="A32128" s="216">
        <v>45926</v>
      </c>
      <c r="B32128" s="217" t="s">
        <v>300</v>
      </c>
      <c r="C32128" s="218">
        <v>5.1167999999999996</v>
      </c>
    </row>
    <row r="32129" spans="1:3" ht="15" customHeight="1" x14ac:dyDescent="0.25">
      <c r="A32129" s="216">
        <v>45929</v>
      </c>
      <c r="B32129" s="217" t="s">
        <v>300</v>
      </c>
      <c r="C32129" s="218">
        <v>5.1302000000000003</v>
      </c>
    </row>
    <row r="32130" spans="1:3" ht="15" customHeight="1" x14ac:dyDescent="0.25">
      <c r="A32130" s="216">
        <v>45930</v>
      </c>
      <c r="B32130" s="217" t="s">
        <v>300</v>
      </c>
      <c r="C32130" s="218">
        <v>5.1436999999999999</v>
      </c>
    </row>
    <row r="32131" spans="1:3" ht="15" customHeight="1" x14ac:dyDescent="0.25">
      <c r="A32131" s="216">
        <v>45566</v>
      </c>
      <c r="B32131" s="217" t="s">
        <v>226</v>
      </c>
      <c r="C32131" s="218">
        <v>1.5100000000000001E-2</v>
      </c>
    </row>
    <row r="32132" spans="1:3" ht="15" customHeight="1" x14ac:dyDescent="0.25">
      <c r="A32132" s="216">
        <v>45567</v>
      </c>
      <c r="B32132" s="217" t="s">
        <v>226</v>
      </c>
      <c r="C32132" s="218">
        <v>3.0200000000000001E-2</v>
      </c>
    </row>
    <row r="32133" spans="1:3" ht="15" customHeight="1" x14ac:dyDescent="0.25">
      <c r="A32133" s="216">
        <v>45568</v>
      </c>
      <c r="B32133" s="217" t="s">
        <v>226</v>
      </c>
      <c r="C32133" s="218">
        <v>4.5199999999999997E-2</v>
      </c>
    </row>
    <row r="32134" spans="1:3" ht="15" customHeight="1" x14ac:dyDescent="0.25">
      <c r="A32134" s="216">
        <v>45569</v>
      </c>
      <c r="B32134" s="217" t="s">
        <v>226</v>
      </c>
      <c r="C32134" s="218">
        <v>9.0399999999999994E-2</v>
      </c>
    </row>
    <row r="32135" spans="1:3" ht="15" customHeight="1" x14ac:dyDescent="0.25">
      <c r="A32135" s="216">
        <v>45572</v>
      </c>
      <c r="B32135" s="217" t="s">
        <v>226</v>
      </c>
      <c r="C32135" s="218">
        <v>0.1055</v>
      </c>
    </row>
    <row r="32136" spans="1:3" ht="15" customHeight="1" x14ac:dyDescent="0.25">
      <c r="A32136" s="216">
        <v>45573</v>
      </c>
      <c r="B32136" s="217" t="s">
        <v>226</v>
      </c>
      <c r="C32136" s="218">
        <v>0.1206</v>
      </c>
    </row>
    <row r="32137" spans="1:3" ht="15" customHeight="1" x14ac:dyDescent="0.25">
      <c r="A32137" s="216">
        <v>45574</v>
      </c>
      <c r="B32137" s="217" t="s">
        <v>226</v>
      </c>
      <c r="C32137" s="218">
        <v>0.13569999999999999</v>
      </c>
    </row>
    <row r="32138" spans="1:3" ht="15" customHeight="1" x14ac:dyDescent="0.25">
      <c r="A32138" s="216">
        <v>45575</v>
      </c>
      <c r="B32138" s="217" t="s">
        <v>226</v>
      </c>
      <c r="C32138" s="218">
        <v>0.15079999999999999</v>
      </c>
    </row>
    <row r="32139" spans="1:3" ht="15" customHeight="1" x14ac:dyDescent="0.25">
      <c r="A32139" s="216">
        <v>45576</v>
      </c>
      <c r="B32139" s="217" t="s">
        <v>226</v>
      </c>
      <c r="C32139" s="218">
        <v>0.1961</v>
      </c>
    </row>
    <row r="32140" spans="1:3" ht="15" customHeight="1" x14ac:dyDescent="0.25">
      <c r="A32140" s="216">
        <v>45579</v>
      </c>
      <c r="B32140" s="217" t="s">
        <v>226</v>
      </c>
      <c r="C32140" s="218">
        <v>0.2112</v>
      </c>
    </row>
    <row r="32141" spans="1:3" ht="15" customHeight="1" x14ac:dyDescent="0.25">
      <c r="A32141" s="216">
        <v>45580</v>
      </c>
      <c r="B32141" s="217" t="s">
        <v>226</v>
      </c>
      <c r="C32141" s="218">
        <v>0.2263</v>
      </c>
    </row>
    <row r="32142" spans="1:3" ht="15" customHeight="1" x14ac:dyDescent="0.25">
      <c r="A32142" s="216">
        <v>45581</v>
      </c>
      <c r="B32142" s="217" t="s">
        <v>226</v>
      </c>
      <c r="C32142" s="218">
        <v>0.2414</v>
      </c>
    </row>
    <row r="32143" spans="1:3" ht="15" customHeight="1" x14ac:dyDescent="0.25">
      <c r="A32143" s="216">
        <v>45582</v>
      </c>
      <c r="B32143" s="217" t="s">
        <v>226</v>
      </c>
      <c r="C32143" s="218">
        <v>0.25640000000000002</v>
      </c>
    </row>
    <row r="32144" spans="1:3" ht="15" customHeight="1" x14ac:dyDescent="0.25">
      <c r="A32144" s="216">
        <v>45583</v>
      </c>
      <c r="B32144" s="217" t="s">
        <v>226</v>
      </c>
      <c r="C32144" s="218">
        <v>0.30159999999999998</v>
      </c>
    </row>
    <row r="32145" spans="1:3" ht="15" customHeight="1" x14ac:dyDescent="0.25">
      <c r="A32145" s="216">
        <v>45586</v>
      </c>
      <c r="B32145" s="217" t="s">
        <v>226</v>
      </c>
      <c r="C32145" s="218">
        <v>0.31659999999999999</v>
      </c>
    </row>
    <row r="32146" spans="1:3" ht="15" customHeight="1" x14ac:dyDescent="0.25">
      <c r="A32146" s="216">
        <v>45587</v>
      </c>
      <c r="B32146" s="217" t="s">
        <v>226</v>
      </c>
      <c r="C32146" s="218">
        <v>0.33169999999999999</v>
      </c>
    </row>
    <row r="32147" spans="1:3" ht="15" customHeight="1" x14ac:dyDescent="0.25">
      <c r="A32147" s="216">
        <v>45588</v>
      </c>
      <c r="B32147" s="217" t="s">
        <v>226</v>
      </c>
      <c r="C32147" s="218">
        <v>0.34670000000000001</v>
      </c>
    </row>
    <row r="32148" spans="1:3" ht="15" customHeight="1" x14ac:dyDescent="0.25">
      <c r="A32148" s="216">
        <v>45589</v>
      </c>
      <c r="B32148" s="217" t="s">
        <v>226</v>
      </c>
      <c r="C32148" s="218">
        <v>0.36170000000000002</v>
      </c>
    </row>
    <row r="32149" spans="1:3" ht="15" customHeight="1" x14ac:dyDescent="0.25">
      <c r="A32149" s="216">
        <v>45590</v>
      </c>
      <c r="B32149" s="217" t="s">
        <v>226</v>
      </c>
      <c r="C32149" s="218">
        <v>0.40689999999999998</v>
      </c>
    </row>
    <row r="32150" spans="1:3" ht="15" customHeight="1" x14ac:dyDescent="0.25">
      <c r="A32150" s="216">
        <v>45593</v>
      </c>
      <c r="B32150" s="217" t="s">
        <v>226</v>
      </c>
      <c r="C32150" s="218">
        <v>0.4219</v>
      </c>
    </row>
    <row r="32151" spans="1:3" ht="15" customHeight="1" x14ac:dyDescent="0.25">
      <c r="A32151" s="216">
        <v>45594</v>
      </c>
      <c r="B32151" s="217" t="s">
        <v>226</v>
      </c>
      <c r="C32151" s="218">
        <v>0.437</v>
      </c>
    </row>
    <row r="32152" spans="1:3" ht="15" customHeight="1" x14ac:dyDescent="0.25">
      <c r="A32152" s="216">
        <v>45595</v>
      </c>
      <c r="B32152" s="217" t="s">
        <v>226</v>
      </c>
      <c r="C32152" s="218">
        <v>0.45200000000000001</v>
      </c>
    </row>
    <row r="32153" spans="1:3" ht="15" customHeight="1" x14ac:dyDescent="0.25">
      <c r="A32153" s="216">
        <v>45596</v>
      </c>
      <c r="B32153" s="217" t="s">
        <v>226</v>
      </c>
      <c r="C32153" s="218">
        <v>0.46700000000000003</v>
      </c>
    </row>
    <row r="32154" spans="1:3" ht="15" customHeight="1" x14ac:dyDescent="0.25">
      <c r="A32154" s="216">
        <v>45597</v>
      </c>
      <c r="B32154" s="217" t="s">
        <v>226</v>
      </c>
      <c r="C32154" s="218">
        <v>0.5121</v>
      </c>
    </row>
    <row r="32155" spans="1:3" ht="15" customHeight="1" x14ac:dyDescent="0.25">
      <c r="A32155" s="216">
        <v>45600</v>
      </c>
      <c r="B32155" s="217" t="s">
        <v>226</v>
      </c>
      <c r="C32155" s="218">
        <v>0.52710000000000001</v>
      </c>
    </row>
    <row r="32156" spans="1:3" ht="15" customHeight="1" x14ac:dyDescent="0.25">
      <c r="A32156" s="216">
        <v>45601</v>
      </c>
      <c r="B32156" s="217" t="s">
        <v>226</v>
      </c>
      <c r="C32156" s="218">
        <v>0.54220000000000002</v>
      </c>
    </row>
    <row r="32157" spans="1:3" ht="15" customHeight="1" x14ac:dyDescent="0.25">
      <c r="A32157" s="216">
        <v>45602</v>
      </c>
      <c r="B32157" s="217" t="s">
        <v>226</v>
      </c>
      <c r="C32157" s="218">
        <v>0.55720000000000003</v>
      </c>
    </row>
    <row r="32158" spans="1:3" ht="15" customHeight="1" x14ac:dyDescent="0.25">
      <c r="A32158" s="216">
        <v>45603</v>
      </c>
      <c r="B32158" s="217" t="s">
        <v>226</v>
      </c>
      <c r="C32158" s="218">
        <v>0.57189999999999996</v>
      </c>
    </row>
    <row r="32159" spans="1:3" ht="15" customHeight="1" x14ac:dyDescent="0.25">
      <c r="A32159" s="216">
        <v>45604</v>
      </c>
      <c r="B32159" s="217" t="s">
        <v>226</v>
      </c>
      <c r="C32159" s="218">
        <v>0.61599999999999999</v>
      </c>
    </row>
    <row r="32160" spans="1:3" ht="15" customHeight="1" x14ac:dyDescent="0.25">
      <c r="A32160" s="216">
        <v>45607</v>
      </c>
      <c r="B32160" s="217" t="s">
        <v>226</v>
      </c>
      <c r="C32160" s="218">
        <v>0.63070000000000004</v>
      </c>
    </row>
    <row r="32161" spans="1:3" ht="15" customHeight="1" x14ac:dyDescent="0.25">
      <c r="A32161" s="216">
        <v>45608</v>
      </c>
      <c r="B32161" s="217" t="s">
        <v>226</v>
      </c>
      <c r="C32161" s="218">
        <v>0.64529999999999998</v>
      </c>
    </row>
    <row r="32162" spans="1:3" ht="15" customHeight="1" x14ac:dyDescent="0.25">
      <c r="A32162" s="216">
        <v>45609</v>
      </c>
      <c r="B32162" s="217" t="s">
        <v>226</v>
      </c>
      <c r="C32162" s="218">
        <v>0.66</v>
      </c>
    </row>
    <row r="32163" spans="1:3" ht="15" customHeight="1" x14ac:dyDescent="0.25">
      <c r="A32163" s="216">
        <v>45610</v>
      </c>
      <c r="B32163" s="217" t="s">
        <v>226</v>
      </c>
      <c r="C32163" s="218">
        <v>0.67469999999999997</v>
      </c>
    </row>
    <row r="32164" spans="1:3" ht="15" customHeight="1" x14ac:dyDescent="0.25">
      <c r="A32164" s="216">
        <v>45611</v>
      </c>
      <c r="B32164" s="217" t="s">
        <v>226</v>
      </c>
      <c r="C32164" s="218">
        <v>0.71870000000000001</v>
      </c>
    </row>
    <row r="32165" spans="1:3" ht="15" customHeight="1" x14ac:dyDescent="0.25">
      <c r="A32165" s="216">
        <v>45614</v>
      </c>
      <c r="B32165" s="217" t="s">
        <v>226</v>
      </c>
      <c r="C32165" s="218">
        <v>0.73329999999999995</v>
      </c>
    </row>
    <row r="32166" spans="1:3" ht="15" customHeight="1" x14ac:dyDescent="0.25">
      <c r="A32166" s="216">
        <v>45615</v>
      </c>
      <c r="B32166" s="217" t="s">
        <v>226</v>
      </c>
      <c r="C32166" s="218">
        <v>0.74790000000000001</v>
      </c>
    </row>
    <row r="32167" spans="1:3" ht="15" customHeight="1" x14ac:dyDescent="0.25">
      <c r="A32167" s="216">
        <v>45616</v>
      </c>
      <c r="B32167" s="217" t="s">
        <v>226</v>
      </c>
      <c r="C32167" s="218">
        <v>0.76259999999999994</v>
      </c>
    </row>
    <row r="32168" spans="1:3" ht="15" customHeight="1" x14ac:dyDescent="0.25">
      <c r="A32168" s="216">
        <v>45617</v>
      </c>
      <c r="B32168" s="217" t="s">
        <v>226</v>
      </c>
      <c r="C32168" s="218">
        <v>0.7772</v>
      </c>
    </row>
    <row r="32169" spans="1:3" ht="15" customHeight="1" x14ac:dyDescent="0.25">
      <c r="A32169" s="216">
        <v>45618</v>
      </c>
      <c r="B32169" s="217" t="s">
        <v>226</v>
      </c>
      <c r="C32169" s="218">
        <v>0.82110000000000005</v>
      </c>
    </row>
    <row r="32170" spans="1:3" ht="15" customHeight="1" x14ac:dyDescent="0.25">
      <c r="A32170" s="216">
        <v>45621</v>
      </c>
      <c r="B32170" s="217" t="s">
        <v>226</v>
      </c>
      <c r="C32170" s="218">
        <v>0.8357</v>
      </c>
    </row>
    <row r="32171" spans="1:3" ht="15" customHeight="1" x14ac:dyDescent="0.25">
      <c r="A32171" s="216">
        <v>45622</v>
      </c>
      <c r="B32171" s="217" t="s">
        <v>226</v>
      </c>
      <c r="C32171" s="218">
        <v>0.85029999999999994</v>
      </c>
    </row>
    <row r="32172" spans="1:3" ht="15" customHeight="1" x14ac:dyDescent="0.25">
      <c r="A32172" s="216">
        <v>45623</v>
      </c>
      <c r="B32172" s="217" t="s">
        <v>226</v>
      </c>
      <c r="C32172" s="218">
        <v>0.86499999999999999</v>
      </c>
    </row>
    <row r="32173" spans="1:3" ht="15" customHeight="1" x14ac:dyDescent="0.25">
      <c r="A32173" s="216">
        <v>45624</v>
      </c>
      <c r="B32173" s="217" t="s">
        <v>226</v>
      </c>
      <c r="C32173" s="218">
        <v>0.87960000000000005</v>
      </c>
    </row>
    <row r="32174" spans="1:3" ht="15" customHeight="1" x14ac:dyDescent="0.25">
      <c r="A32174" s="216">
        <v>45625</v>
      </c>
      <c r="B32174" s="217" t="s">
        <v>226</v>
      </c>
      <c r="C32174" s="218">
        <v>0.92359999999999998</v>
      </c>
    </row>
    <row r="32175" spans="1:3" ht="15" customHeight="1" x14ac:dyDescent="0.25">
      <c r="A32175" s="216">
        <v>45628</v>
      </c>
      <c r="B32175" s="217" t="s">
        <v>226</v>
      </c>
      <c r="C32175" s="218">
        <v>0.93820000000000003</v>
      </c>
    </row>
    <row r="32176" spans="1:3" ht="15" customHeight="1" x14ac:dyDescent="0.25">
      <c r="A32176" s="216">
        <v>45629</v>
      </c>
      <c r="B32176" s="217" t="s">
        <v>226</v>
      </c>
      <c r="C32176" s="218">
        <v>0.95279999999999998</v>
      </c>
    </row>
    <row r="32177" spans="1:3" ht="15" customHeight="1" x14ac:dyDescent="0.25">
      <c r="A32177" s="216">
        <v>45630</v>
      </c>
      <c r="B32177" s="217" t="s">
        <v>226</v>
      </c>
      <c r="C32177" s="218">
        <v>0.96740000000000004</v>
      </c>
    </row>
    <row r="32178" spans="1:3" ht="15" customHeight="1" x14ac:dyDescent="0.25">
      <c r="A32178" s="216">
        <v>45631</v>
      </c>
      <c r="B32178" s="217" t="s">
        <v>226</v>
      </c>
      <c r="C32178" s="218">
        <v>0.98199999999999998</v>
      </c>
    </row>
    <row r="32179" spans="1:3" ht="15" customHeight="1" x14ac:dyDescent="0.25">
      <c r="A32179" s="216">
        <v>45632</v>
      </c>
      <c r="B32179" s="217" t="s">
        <v>226</v>
      </c>
      <c r="C32179" s="218">
        <v>1.0257000000000001</v>
      </c>
    </row>
    <row r="32180" spans="1:3" ht="15" customHeight="1" x14ac:dyDescent="0.25">
      <c r="A32180" s="216">
        <v>45635</v>
      </c>
      <c r="B32180" s="217" t="s">
        <v>226</v>
      </c>
      <c r="C32180" s="218">
        <v>1.0402</v>
      </c>
    </row>
    <row r="32181" spans="1:3" ht="15" customHeight="1" x14ac:dyDescent="0.25">
      <c r="A32181" s="216">
        <v>45636</v>
      </c>
      <c r="B32181" s="217" t="s">
        <v>226</v>
      </c>
      <c r="C32181" s="218">
        <v>1.0548</v>
      </c>
    </row>
    <row r="32182" spans="1:3" ht="15" customHeight="1" x14ac:dyDescent="0.25">
      <c r="A32182" s="216">
        <v>45637</v>
      </c>
      <c r="B32182" s="217" t="s">
        <v>226</v>
      </c>
      <c r="C32182" s="218">
        <v>1.0693999999999999</v>
      </c>
    </row>
    <row r="32183" spans="1:3" ht="15" customHeight="1" x14ac:dyDescent="0.25">
      <c r="A32183" s="216">
        <v>45638</v>
      </c>
      <c r="B32183" s="217" t="s">
        <v>226</v>
      </c>
      <c r="C32183" s="218">
        <v>1.0840000000000001</v>
      </c>
    </row>
    <row r="32184" spans="1:3" ht="15" customHeight="1" x14ac:dyDescent="0.25">
      <c r="A32184" s="216">
        <v>45639</v>
      </c>
      <c r="B32184" s="217" t="s">
        <v>226</v>
      </c>
      <c r="C32184" s="218">
        <v>1.1277999999999999</v>
      </c>
    </row>
    <row r="32185" spans="1:3" ht="15" customHeight="1" x14ac:dyDescent="0.25">
      <c r="A32185" s="216">
        <v>45642</v>
      </c>
      <c r="B32185" s="217" t="s">
        <v>226</v>
      </c>
      <c r="C32185" s="218">
        <v>1.1424000000000001</v>
      </c>
    </row>
    <row r="32186" spans="1:3" ht="15" customHeight="1" x14ac:dyDescent="0.25">
      <c r="A32186" s="216">
        <v>45643</v>
      </c>
      <c r="B32186" s="217" t="s">
        <v>226</v>
      </c>
      <c r="C32186" s="218">
        <v>1.1571</v>
      </c>
    </row>
    <row r="32187" spans="1:3" ht="15" customHeight="1" x14ac:dyDescent="0.25">
      <c r="A32187" s="216">
        <v>45644</v>
      </c>
      <c r="B32187" s="217" t="s">
        <v>226</v>
      </c>
      <c r="C32187" s="218">
        <v>1.1717</v>
      </c>
    </row>
    <row r="32188" spans="1:3" ht="15" customHeight="1" x14ac:dyDescent="0.25">
      <c r="A32188" s="216">
        <v>45645</v>
      </c>
      <c r="B32188" s="217" t="s">
        <v>226</v>
      </c>
      <c r="C32188" s="218">
        <v>1.1863999999999999</v>
      </c>
    </row>
    <row r="32189" spans="1:3" ht="15" customHeight="1" x14ac:dyDescent="0.25">
      <c r="A32189" s="216">
        <v>45646</v>
      </c>
      <c r="B32189" s="217" t="s">
        <v>226</v>
      </c>
      <c r="C32189" s="218">
        <v>1.2302999999999999</v>
      </c>
    </row>
    <row r="32190" spans="1:3" ht="15" customHeight="1" x14ac:dyDescent="0.25">
      <c r="A32190" s="216">
        <v>45649</v>
      </c>
      <c r="B32190" s="217" t="s">
        <v>226</v>
      </c>
      <c r="C32190" s="218">
        <v>1.2450000000000001</v>
      </c>
    </row>
    <row r="32191" spans="1:3" ht="15" customHeight="1" x14ac:dyDescent="0.25">
      <c r="A32191" s="216">
        <v>45650</v>
      </c>
      <c r="B32191" s="217" t="s">
        <v>226</v>
      </c>
      <c r="C32191" s="218">
        <v>1.2597</v>
      </c>
    </row>
    <row r="32192" spans="1:3" ht="15" customHeight="1" x14ac:dyDescent="0.25">
      <c r="A32192" s="216">
        <v>45651</v>
      </c>
      <c r="B32192" s="217" t="s">
        <v>226</v>
      </c>
      <c r="C32192" s="218">
        <v>1.2743</v>
      </c>
    </row>
    <row r="32193" spans="1:3" ht="15" customHeight="1" x14ac:dyDescent="0.25">
      <c r="A32193" s="216">
        <v>45652</v>
      </c>
      <c r="B32193" s="217" t="s">
        <v>226</v>
      </c>
      <c r="C32193" s="218">
        <v>1.2889999999999999</v>
      </c>
    </row>
    <row r="32194" spans="1:3" ht="15" customHeight="1" x14ac:dyDescent="0.25">
      <c r="A32194" s="216">
        <v>45653</v>
      </c>
      <c r="B32194" s="217" t="s">
        <v>226</v>
      </c>
      <c r="C32194" s="218">
        <v>1.3329</v>
      </c>
    </row>
    <row r="32195" spans="1:3" ht="15" customHeight="1" x14ac:dyDescent="0.25">
      <c r="A32195" s="216">
        <v>45656</v>
      </c>
      <c r="B32195" s="217" t="s">
        <v>226</v>
      </c>
      <c r="C32195" s="218">
        <v>1.3474999999999999</v>
      </c>
    </row>
    <row r="32196" spans="1:3" ht="15" customHeight="1" x14ac:dyDescent="0.25">
      <c r="A32196" s="216">
        <v>45657</v>
      </c>
      <c r="B32196" s="217" t="s">
        <v>226</v>
      </c>
      <c r="C32196" s="218">
        <v>1.3623000000000001</v>
      </c>
    </row>
    <row r="32197" spans="1:3" ht="15" customHeight="1" x14ac:dyDescent="0.25">
      <c r="A32197" s="216">
        <v>45659</v>
      </c>
      <c r="B32197" s="217" t="s">
        <v>226</v>
      </c>
      <c r="C32197" s="218">
        <v>1.3916999999999999</v>
      </c>
    </row>
    <row r="32198" spans="1:3" ht="15" customHeight="1" x14ac:dyDescent="0.25">
      <c r="A32198" s="216">
        <v>45660</v>
      </c>
      <c r="B32198" s="217" t="s">
        <v>226</v>
      </c>
      <c r="C32198" s="218">
        <v>1.4355</v>
      </c>
    </row>
    <row r="32199" spans="1:3" ht="15" customHeight="1" x14ac:dyDescent="0.25">
      <c r="A32199" s="216">
        <v>45663</v>
      </c>
      <c r="B32199" s="217" t="s">
        <v>226</v>
      </c>
      <c r="C32199" s="218">
        <v>1.4501999999999999</v>
      </c>
    </row>
    <row r="32200" spans="1:3" ht="15" customHeight="1" x14ac:dyDescent="0.25">
      <c r="A32200" s="216">
        <v>45664</v>
      </c>
      <c r="B32200" s="217" t="s">
        <v>226</v>
      </c>
      <c r="C32200" s="218">
        <v>1.4648000000000001</v>
      </c>
    </row>
    <row r="32201" spans="1:3" ht="15" customHeight="1" x14ac:dyDescent="0.25">
      <c r="A32201" s="216">
        <v>45665</v>
      </c>
      <c r="B32201" s="217" t="s">
        <v>226</v>
      </c>
      <c r="C32201" s="218">
        <v>1.4794</v>
      </c>
    </row>
    <row r="32202" spans="1:3" ht="15" customHeight="1" x14ac:dyDescent="0.25">
      <c r="A32202" s="216">
        <v>45666</v>
      </c>
      <c r="B32202" s="217" t="s">
        <v>226</v>
      </c>
      <c r="C32202" s="218">
        <v>1.494</v>
      </c>
    </row>
    <row r="32203" spans="1:3" ht="15" customHeight="1" x14ac:dyDescent="0.25">
      <c r="A32203" s="216">
        <v>45667</v>
      </c>
      <c r="B32203" s="217" t="s">
        <v>226</v>
      </c>
      <c r="C32203" s="218">
        <v>1.5378000000000001</v>
      </c>
    </row>
    <row r="32204" spans="1:3" ht="15" customHeight="1" x14ac:dyDescent="0.25">
      <c r="A32204" s="216">
        <v>45670</v>
      </c>
      <c r="B32204" s="217" t="s">
        <v>226</v>
      </c>
      <c r="C32204" s="218">
        <v>1.5525</v>
      </c>
    </row>
    <row r="32205" spans="1:3" ht="15" customHeight="1" x14ac:dyDescent="0.25">
      <c r="A32205" s="216">
        <v>45671</v>
      </c>
      <c r="B32205" s="217" t="s">
        <v>226</v>
      </c>
      <c r="C32205" s="218">
        <v>1.5670999999999999</v>
      </c>
    </row>
    <row r="32206" spans="1:3" ht="15" customHeight="1" x14ac:dyDescent="0.25">
      <c r="A32206" s="216">
        <v>45672</v>
      </c>
      <c r="B32206" s="217" t="s">
        <v>226</v>
      </c>
      <c r="C32206" s="218">
        <v>1.5817000000000001</v>
      </c>
    </row>
    <row r="32207" spans="1:3" ht="15" customHeight="1" x14ac:dyDescent="0.25">
      <c r="A32207" s="216">
        <v>45673</v>
      </c>
      <c r="B32207" s="217" t="s">
        <v>226</v>
      </c>
      <c r="C32207" s="218">
        <v>1.5963000000000001</v>
      </c>
    </row>
    <row r="32208" spans="1:3" ht="15" customHeight="1" x14ac:dyDescent="0.25">
      <c r="A32208" s="216">
        <v>45674</v>
      </c>
      <c r="B32208" s="217" t="s">
        <v>226</v>
      </c>
      <c r="C32208" s="218">
        <v>1.6402000000000001</v>
      </c>
    </row>
    <row r="32209" spans="1:3" ht="15" customHeight="1" x14ac:dyDescent="0.25">
      <c r="A32209" s="216">
        <v>45677</v>
      </c>
      <c r="B32209" s="217" t="s">
        <v>226</v>
      </c>
      <c r="C32209" s="218">
        <v>1.6547000000000001</v>
      </c>
    </row>
    <row r="32210" spans="1:3" ht="15" customHeight="1" x14ac:dyDescent="0.25">
      <c r="A32210" s="216">
        <v>45678</v>
      </c>
      <c r="B32210" s="217" t="s">
        <v>226</v>
      </c>
      <c r="C32210" s="218">
        <v>1.6694</v>
      </c>
    </row>
    <row r="32211" spans="1:3" ht="15" customHeight="1" x14ac:dyDescent="0.25">
      <c r="A32211" s="216">
        <v>45679</v>
      </c>
      <c r="B32211" s="217" t="s">
        <v>226</v>
      </c>
      <c r="C32211" s="218">
        <v>1.6839999999999999</v>
      </c>
    </row>
    <row r="32212" spans="1:3" ht="15" customHeight="1" x14ac:dyDescent="0.25">
      <c r="A32212" s="216">
        <v>45680</v>
      </c>
      <c r="B32212" s="217" t="s">
        <v>226</v>
      </c>
      <c r="C32212" s="218">
        <v>1.6986000000000001</v>
      </c>
    </row>
    <row r="32213" spans="1:3" ht="15" customHeight="1" x14ac:dyDescent="0.25">
      <c r="A32213" s="216">
        <v>45681</v>
      </c>
      <c r="B32213" s="217" t="s">
        <v>226</v>
      </c>
      <c r="C32213" s="218">
        <v>1.7422</v>
      </c>
    </row>
    <row r="32214" spans="1:3" ht="15" customHeight="1" x14ac:dyDescent="0.25">
      <c r="A32214" s="216">
        <v>45684</v>
      </c>
      <c r="B32214" s="217" t="s">
        <v>226</v>
      </c>
      <c r="C32214" s="218">
        <v>1.7566999999999999</v>
      </c>
    </row>
    <row r="32215" spans="1:3" ht="15" customHeight="1" x14ac:dyDescent="0.25">
      <c r="A32215" s="216">
        <v>45685</v>
      </c>
      <c r="B32215" s="217" t="s">
        <v>226</v>
      </c>
      <c r="C32215" s="218">
        <v>1.7713000000000001</v>
      </c>
    </row>
    <row r="32216" spans="1:3" ht="15" customHeight="1" x14ac:dyDescent="0.25">
      <c r="A32216" s="216">
        <v>45686</v>
      </c>
      <c r="B32216" s="217" t="s">
        <v>226</v>
      </c>
      <c r="C32216" s="218">
        <v>1.7859</v>
      </c>
    </row>
    <row r="32217" spans="1:3" ht="15" customHeight="1" x14ac:dyDescent="0.25">
      <c r="A32217" s="216">
        <v>45687</v>
      </c>
      <c r="B32217" s="217" t="s">
        <v>226</v>
      </c>
      <c r="C32217" s="218">
        <v>1.8004</v>
      </c>
    </row>
    <row r="32218" spans="1:3" ht="15" customHeight="1" x14ac:dyDescent="0.25">
      <c r="A32218" s="216">
        <v>45688</v>
      </c>
      <c r="B32218" s="217" t="s">
        <v>226</v>
      </c>
      <c r="C32218" s="218">
        <v>1.8441000000000001</v>
      </c>
    </row>
    <row r="32219" spans="1:3" ht="15" customHeight="1" x14ac:dyDescent="0.25">
      <c r="A32219" s="216">
        <v>45691</v>
      </c>
      <c r="B32219" s="217" t="s">
        <v>226</v>
      </c>
      <c r="C32219" s="218">
        <v>1.8586</v>
      </c>
    </row>
    <row r="32220" spans="1:3" ht="15" customHeight="1" x14ac:dyDescent="0.25">
      <c r="A32220" s="216">
        <v>45692</v>
      </c>
      <c r="B32220" s="217" t="s">
        <v>226</v>
      </c>
      <c r="C32220" s="218">
        <v>1.8731</v>
      </c>
    </row>
    <row r="32221" spans="1:3" ht="15" customHeight="1" x14ac:dyDescent="0.25">
      <c r="A32221" s="216">
        <v>45693</v>
      </c>
      <c r="B32221" s="217" t="s">
        <v>226</v>
      </c>
      <c r="C32221" s="218">
        <v>1.8875999999999999</v>
      </c>
    </row>
    <row r="32222" spans="1:3" ht="15" customHeight="1" x14ac:dyDescent="0.25">
      <c r="A32222" s="216">
        <v>45694</v>
      </c>
      <c r="B32222" s="217" t="s">
        <v>226</v>
      </c>
      <c r="C32222" s="218">
        <v>1.9017999999999999</v>
      </c>
    </row>
    <row r="32223" spans="1:3" ht="15" customHeight="1" x14ac:dyDescent="0.25">
      <c r="A32223" s="216">
        <v>45695</v>
      </c>
      <c r="B32223" s="217" t="s">
        <v>226</v>
      </c>
      <c r="C32223" s="218">
        <v>1.9442999999999999</v>
      </c>
    </row>
    <row r="32224" spans="1:3" ht="15" customHeight="1" x14ac:dyDescent="0.25">
      <c r="A32224" s="216">
        <v>45698</v>
      </c>
      <c r="B32224" s="217" t="s">
        <v>226</v>
      </c>
      <c r="C32224" s="218">
        <v>1.9584999999999999</v>
      </c>
    </row>
    <row r="32225" spans="1:3" ht="15" customHeight="1" x14ac:dyDescent="0.25">
      <c r="A32225" s="216">
        <v>45699</v>
      </c>
      <c r="B32225" s="217" t="s">
        <v>226</v>
      </c>
      <c r="C32225" s="218">
        <v>1.9725999999999999</v>
      </c>
    </row>
    <row r="32226" spans="1:3" ht="15" customHeight="1" x14ac:dyDescent="0.25">
      <c r="A32226" s="216">
        <v>45700</v>
      </c>
      <c r="B32226" s="217" t="s">
        <v>226</v>
      </c>
      <c r="C32226" s="218">
        <v>1.9867999999999999</v>
      </c>
    </row>
    <row r="32227" spans="1:3" ht="15" customHeight="1" x14ac:dyDescent="0.25">
      <c r="A32227" s="216">
        <v>45701</v>
      </c>
      <c r="B32227" s="217" t="s">
        <v>226</v>
      </c>
      <c r="C32227" s="218">
        <v>2.0009000000000001</v>
      </c>
    </row>
    <row r="32228" spans="1:3" ht="15" customHeight="1" x14ac:dyDescent="0.25">
      <c r="A32228" s="216">
        <v>45702</v>
      </c>
      <c r="B32228" s="217" t="s">
        <v>226</v>
      </c>
      <c r="C32228" s="218">
        <v>2.0430999999999999</v>
      </c>
    </row>
    <row r="32229" spans="1:3" ht="15" customHeight="1" x14ac:dyDescent="0.25">
      <c r="A32229" s="216">
        <v>45705</v>
      </c>
      <c r="B32229" s="217" t="s">
        <v>226</v>
      </c>
      <c r="C32229" s="218">
        <v>2.0571999999999999</v>
      </c>
    </row>
    <row r="32230" spans="1:3" ht="15" customHeight="1" x14ac:dyDescent="0.25">
      <c r="A32230" s="216">
        <v>45706</v>
      </c>
      <c r="B32230" s="217" t="s">
        <v>226</v>
      </c>
      <c r="C32230" s="218">
        <v>2.0712999999999999</v>
      </c>
    </row>
    <row r="32231" spans="1:3" ht="15" customHeight="1" x14ac:dyDescent="0.25">
      <c r="A32231" s="216">
        <v>45707</v>
      </c>
      <c r="B32231" s="217" t="s">
        <v>226</v>
      </c>
      <c r="C32231" s="218">
        <v>2.0853000000000002</v>
      </c>
    </row>
    <row r="32232" spans="1:3" ht="15" customHeight="1" x14ac:dyDescent="0.25">
      <c r="A32232" s="216">
        <v>45708</v>
      </c>
      <c r="B32232" s="217" t="s">
        <v>226</v>
      </c>
      <c r="C32232" s="218">
        <v>2.0994000000000002</v>
      </c>
    </row>
    <row r="32233" spans="1:3" ht="15" customHeight="1" x14ac:dyDescent="0.25">
      <c r="A32233" s="216">
        <v>45709</v>
      </c>
      <c r="B32233" s="217" t="s">
        <v>226</v>
      </c>
      <c r="C32233" s="218">
        <v>2.1413000000000002</v>
      </c>
    </row>
    <row r="32234" spans="1:3" ht="15" customHeight="1" x14ac:dyDescent="0.25">
      <c r="A32234" s="216">
        <v>45712</v>
      </c>
      <c r="B32234" s="217" t="s">
        <v>226</v>
      </c>
      <c r="C32234" s="218">
        <v>2.1553</v>
      </c>
    </row>
    <row r="32235" spans="1:3" ht="15" customHeight="1" x14ac:dyDescent="0.25">
      <c r="A32235" s="216">
        <v>45713</v>
      </c>
      <c r="B32235" s="217" t="s">
        <v>226</v>
      </c>
      <c r="C32235" s="218">
        <v>2.1692</v>
      </c>
    </row>
    <row r="32236" spans="1:3" ht="15" customHeight="1" x14ac:dyDescent="0.25">
      <c r="A32236" s="216">
        <v>45714</v>
      </c>
      <c r="B32236" s="217" t="s">
        <v>226</v>
      </c>
      <c r="C32236" s="218">
        <v>2.1831999999999998</v>
      </c>
    </row>
    <row r="32237" spans="1:3" ht="15" customHeight="1" x14ac:dyDescent="0.25">
      <c r="A32237" s="216">
        <v>45715</v>
      </c>
      <c r="B32237" s="217" t="s">
        <v>226</v>
      </c>
      <c r="C32237" s="218">
        <v>2.1972</v>
      </c>
    </row>
    <row r="32238" spans="1:3" ht="15" customHeight="1" x14ac:dyDescent="0.25">
      <c r="A32238" s="216">
        <v>45716</v>
      </c>
      <c r="B32238" s="217" t="s">
        <v>226</v>
      </c>
      <c r="C32238" s="218">
        <v>2.2391000000000001</v>
      </c>
    </row>
    <row r="32239" spans="1:3" ht="15" customHeight="1" x14ac:dyDescent="0.25">
      <c r="A32239" s="216">
        <v>45719</v>
      </c>
      <c r="B32239" s="217" t="s">
        <v>226</v>
      </c>
      <c r="C32239" s="218">
        <v>2.2532000000000001</v>
      </c>
    </row>
    <row r="32240" spans="1:3" ht="15" customHeight="1" x14ac:dyDescent="0.25">
      <c r="A32240" s="216">
        <v>45720</v>
      </c>
      <c r="B32240" s="217" t="s">
        <v>226</v>
      </c>
      <c r="C32240" s="218">
        <v>2.2671999999999999</v>
      </c>
    </row>
    <row r="32241" spans="1:3" ht="15" customHeight="1" x14ac:dyDescent="0.25">
      <c r="A32241" s="216">
        <v>45721</v>
      </c>
      <c r="B32241" s="217" t="s">
        <v>226</v>
      </c>
      <c r="C32241" s="218">
        <v>2.2812000000000001</v>
      </c>
    </row>
    <row r="32242" spans="1:3" ht="15" customHeight="1" x14ac:dyDescent="0.25">
      <c r="A32242" s="216">
        <v>45722</v>
      </c>
      <c r="B32242" s="217" t="s">
        <v>226</v>
      </c>
      <c r="C32242" s="218">
        <v>2.2951999999999999</v>
      </c>
    </row>
    <row r="32243" spans="1:3" ht="15" customHeight="1" x14ac:dyDescent="0.25">
      <c r="A32243" s="216">
        <v>45723</v>
      </c>
      <c r="B32243" s="217" t="s">
        <v>226</v>
      </c>
      <c r="C32243" s="218">
        <v>2.3370000000000002</v>
      </c>
    </row>
    <row r="32244" spans="1:3" ht="15" customHeight="1" x14ac:dyDescent="0.25">
      <c r="A32244" s="216">
        <v>45726</v>
      </c>
      <c r="B32244" s="217" t="s">
        <v>226</v>
      </c>
      <c r="C32244" s="218">
        <v>2.3509000000000002</v>
      </c>
    </row>
    <row r="32245" spans="1:3" ht="15" customHeight="1" x14ac:dyDescent="0.25">
      <c r="A32245" s="216">
        <v>45727</v>
      </c>
      <c r="B32245" s="217" t="s">
        <v>226</v>
      </c>
      <c r="C32245" s="218">
        <v>2.3647999999999998</v>
      </c>
    </row>
    <row r="32246" spans="1:3" ht="15" customHeight="1" x14ac:dyDescent="0.25">
      <c r="A32246" s="216">
        <v>45728</v>
      </c>
      <c r="B32246" s="217" t="s">
        <v>226</v>
      </c>
      <c r="C32246" s="218">
        <v>2.3788</v>
      </c>
    </row>
    <row r="32247" spans="1:3" ht="15" customHeight="1" x14ac:dyDescent="0.25">
      <c r="A32247" s="216">
        <v>45729</v>
      </c>
      <c r="B32247" s="217" t="s">
        <v>226</v>
      </c>
      <c r="C32247" s="218">
        <v>2.3927999999999998</v>
      </c>
    </row>
    <row r="32248" spans="1:3" ht="15" customHeight="1" x14ac:dyDescent="0.25">
      <c r="A32248" s="216">
        <v>45730</v>
      </c>
      <c r="B32248" s="217" t="s">
        <v>226</v>
      </c>
      <c r="C32248" s="218">
        <v>2.4348000000000001</v>
      </c>
    </row>
    <row r="32249" spans="1:3" ht="15" customHeight="1" x14ac:dyDescent="0.25">
      <c r="A32249" s="216">
        <v>45733</v>
      </c>
      <c r="B32249" s="217" t="s">
        <v>226</v>
      </c>
      <c r="C32249" s="218">
        <v>2.4487999999999999</v>
      </c>
    </row>
    <row r="32250" spans="1:3" ht="15" customHeight="1" x14ac:dyDescent="0.25">
      <c r="A32250" s="216">
        <v>45734</v>
      </c>
      <c r="B32250" s="217" t="s">
        <v>226</v>
      </c>
      <c r="C32250" s="218">
        <v>2.4628000000000001</v>
      </c>
    </row>
    <row r="32251" spans="1:3" ht="15" customHeight="1" x14ac:dyDescent="0.25">
      <c r="A32251" s="216">
        <v>45735</v>
      </c>
      <c r="B32251" s="217" t="s">
        <v>226</v>
      </c>
      <c r="C32251" s="218">
        <v>2.4767999999999999</v>
      </c>
    </row>
    <row r="32252" spans="1:3" ht="15" customHeight="1" x14ac:dyDescent="0.25">
      <c r="A32252" s="216">
        <v>45736</v>
      </c>
      <c r="B32252" s="217" t="s">
        <v>226</v>
      </c>
      <c r="C32252" s="218">
        <v>2.4908000000000001</v>
      </c>
    </row>
    <row r="32253" spans="1:3" ht="15" customHeight="1" x14ac:dyDescent="0.25">
      <c r="A32253" s="216">
        <v>45737</v>
      </c>
      <c r="B32253" s="217" t="s">
        <v>226</v>
      </c>
      <c r="C32253" s="218">
        <v>2.5327000000000002</v>
      </c>
    </row>
    <row r="32254" spans="1:3" ht="15" customHeight="1" x14ac:dyDescent="0.25">
      <c r="A32254" s="216">
        <v>45740</v>
      </c>
      <c r="B32254" s="217" t="s">
        <v>226</v>
      </c>
      <c r="C32254" s="218">
        <v>2.5467</v>
      </c>
    </row>
    <row r="32255" spans="1:3" ht="15" customHeight="1" x14ac:dyDescent="0.25">
      <c r="A32255" s="216">
        <v>45741</v>
      </c>
      <c r="B32255" s="217" t="s">
        <v>226</v>
      </c>
      <c r="C32255" s="218">
        <v>2.5607000000000002</v>
      </c>
    </row>
    <row r="32256" spans="1:3" ht="15" customHeight="1" x14ac:dyDescent="0.25">
      <c r="A32256" s="216">
        <v>45742</v>
      </c>
      <c r="B32256" s="217" t="s">
        <v>226</v>
      </c>
      <c r="C32256" s="218">
        <v>2.5747</v>
      </c>
    </row>
    <row r="32257" spans="1:3" ht="15" customHeight="1" x14ac:dyDescent="0.25">
      <c r="A32257" s="216">
        <v>45743</v>
      </c>
      <c r="B32257" s="217" t="s">
        <v>226</v>
      </c>
      <c r="C32257" s="218">
        <v>2.5886999999999998</v>
      </c>
    </row>
    <row r="32258" spans="1:3" ht="15" customHeight="1" x14ac:dyDescent="0.25">
      <c r="A32258" s="216">
        <v>45744</v>
      </c>
      <c r="B32258" s="217" t="s">
        <v>226</v>
      </c>
      <c r="C32258" s="218">
        <v>2.6305999999999998</v>
      </c>
    </row>
    <row r="32259" spans="1:3" ht="15" customHeight="1" x14ac:dyDescent="0.25">
      <c r="A32259" s="216">
        <v>45747</v>
      </c>
      <c r="B32259" s="217" t="s">
        <v>226</v>
      </c>
      <c r="C32259" s="218">
        <v>2.6446000000000001</v>
      </c>
    </row>
    <row r="32260" spans="1:3" ht="15" customHeight="1" x14ac:dyDescent="0.25">
      <c r="A32260" s="216">
        <v>45748</v>
      </c>
      <c r="B32260" s="217" t="s">
        <v>226</v>
      </c>
      <c r="C32260" s="218">
        <v>2.6585999999999999</v>
      </c>
    </row>
    <row r="32261" spans="1:3" ht="15" customHeight="1" x14ac:dyDescent="0.25">
      <c r="A32261" s="216">
        <v>45749</v>
      </c>
      <c r="B32261" s="217" t="s">
        <v>226</v>
      </c>
      <c r="C32261" s="218">
        <v>2.6724999999999999</v>
      </c>
    </row>
    <row r="32262" spans="1:3" ht="15" customHeight="1" x14ac:dyDescent="0.25">
      <c r="A32262" s="216">
        <v>45750</v>
      </c>
      <c r="B32262" s="217" t="s">
        <v>226</v>
      </c>
      <c r="C32262" s="218">
        <v>2.6865000000000001</v>
      </c>
    </row>
    <row r="32263" spans="1:3" ht="15" customHeight="1" x14ac:dyDescent="0.25">
      <c r="A32263" s="216">
        <v>45751</v>
      </c>
      <c r="B32263" s="217" t="s">
        <v>226</v>
      </c>
      <c r="C32263" s="218">
        <v>2.7282000000000002</v>
      </c>
    </row>
    <row r="32264" spans="1:3" ht="15" customHeight="1" x14ac:dyDescent="0.25">
      <c r="A32264" s="216">
        <v>45754</v>
      </c>
      <c r="B32264" s="217" t="s">
        <v>226</v>
      </c>
      <c r="C32264" s="218">
        <v>2.7422</v>
      </c>
    </row>
    <row r="32265" spans="1:3" ht="15" customHeight="1" x14ac:dyDescent="0.25">
      <c r="A32265" s="216">
        <v>45755</v>
      </c>
      <c r="B32265" s="217" t="s">
        <v>226</v>
      </c>
      <c r="C32265" s="218">
        <v>2.7561</v>
      </c>
    </row>
    <row r="32266" spans="1:3" ht="15" customHeight="1" x14ac:dyDescent="0.25">
      <c r="A32266" s="216">
        <v>45756</v>
      </c>
      <c r="B32266" s="217" t="s">
        <v>226</v>
      </c>
      <c r="C32266" s="218">
        <v>2.7700999999999998</v>
      </c>
    </row>
    <row r="32267" spans="1:3" ht="15" customHeight="1" x14ac:dyDescent="0.25">
      <c r="A32267" s="216">
        <v>45757</v>
      </c>
      <c r="B32267" s="217" t="s">
        <v>226</v>
      </c>
      <c r="C32267" s="218">
        <v>2.7839999999999998</v>
      </c>
    </row>
    <row r="32268" spans="1:3" ht="15" customHeight="1" x14ac:dyDescent="0.25">
      <c r="A32268" s="216">
        <v>45758</v>
      </c>
      <c r="B32268" s="217" t="s">
        <v>226</v>
      </c>
      <c r="C32268" s="218">
        <v>2.8254999999999999</v>
      </c>
    </row>
    <row r="32269" spans="1:3" ht="15" customHeight="1" x14ac:dyDescent="0.25">
      <c r="A32269" s="216">
        <v>45761</v>
      </c>
      <c r="B32269" s="217" t="s">
        <v>226</v>
      </c>
      <c r="C32269" s="218">
        <v>2.8393999999999999</v>
      </c>
    </row>
    <row r="32270" spans="1:3" ht="15" customHeight="1" x14ac:dyDescent="0.25">
      <c r="A32270" s="216">
        <v>45762</v>
      </c>
      <c r="B32270" s="217" t="s">
        <v>226</v>
      </c>
      <c r="C32270" s="218">
        <v>2.8532999999999999</v>
      </c>
    </row>
    <row r="32271" spans="1:3" ht="15" customHeight="1" x14ac:dyDescent="0.25">
      <c r="A32271" s="216">
        <v>45763</v>
      </c>
      <c r="B32271" s="217" t="s">
        <v>226</v>
      </c>
      <c r="C32271" s="218">
        <v>2.8672</v>
      </c>
    </row>
    <row r="32272" spans="1:3" ht="15" customHeight="1" x14ac:dyDescent="0.25">
      <c r="A32272" s="216">
        <v>45764</v>
      </c>
      <c r="B32272" s="217" t="s">
        <v>226</v>
      </c>
      <c r="C32272" s="218">
        <v>2.9367999999999999</v>
      </c>
    </row>
    <row r="32273" spans="1:3" ht="15" customHeight="1" x14ac:dyDescent="0.25">
      <c r="A32273" s="216">
        <v>45769</v>
      </c>
      <c r="B32273" s="217" t="s">
        <v>226</v>
      </c>
      <c r="C32273" s="218">
        <v>2.9506999999999999</v>
      </c>
    </row>
    <row r="32274" spans="1:3" ht="15" customHeight="1" x14ac:dyDescent="0.25">
      <c r="A32274" s="216">
        <v>45770</v>
      </c>
      <c r="B32274" s="217" t="s">
        <v>226</v>
      </c>
      <c r="C32274" s="218">
        <v>2.9645999999999999</v>
      </c>
    </row>
    <row r="32275" spans="1:3" ht="15" customHeight="1" x14ac:dyDescent="0.25">
      <c r="A32275" s="216">
        <v>45771</v>
      </c>
      <c r="B32275" s="217" t="s">
        <v>226</v>
      </c>
      <c r="C32275" s="218">
        <v>2.9784999999999999</v>
      </c>
    </row>
    <row r="32276" spans="1:3" ht="15" customHeight="1" x14ac:dyDescent="0.25">
      <c r="A32276" s="216">
        <v>45772</v>
      </c>
      <c r="B32276" s="217" t="s">
        <v>226</v>
      </c>
      <c r="C32276" s="218">
        <v>3.0200999999999998</v>
      </c>
    </row>
    <row r="32277" spans="1:3" ht="15" customHeight="1" x14ac:dyDescent="0.25">
      <c r="A32277" s="216">
        <v>45775</v>
      </c>
      <c r="B32277" s="217" t="s">
        <v>226</v>
      </c>
      <c r="C32277" s="218">
        <v>3.0339999999999998</v>
      </c>
    </row>
    <row r="32278" spans="1:3" ht="15" customHeight="1" x14ac:dyDescent="0.25">
      <c r="A32278" s="216">
        <v>45776</v>
      </c>
      <c r="B32278" s="217" t="s">
        <v>226</v>
      </c>
      <c r="C32278" s="218">
        <v>3.048</v>
      </c>
    </row>
    <row r="32279" spans="1:3" ht="15" customHeight="1" x14ac:dyDescent="0.25">
      <c r="A32279" s="216">
        <v>45777</v>
      </c>
      <c r="B32279" s="217" t="s">
        <v>226</v>
      </c>
      <c r="C32279" s="218">
        <v>3.0619000000000001</v>
      </c>
    </row>
    <row r="32280" spans="1:3" ht="15" customHeight="1" x14ac:dyDescent="0.25">
      <c r="A32280" s="216">
        <v>45778</v>
      </c>
      <c r="B32280" s="217" t="s">
        <v>226</v>
      </c>
      <c r="C32280" s="218">
        <v>3.0758000000000001</v>
      </c>
    </row>
    <row r="32281" spans="1:3" ht="15" customHeight="1" x14ac:dyDescent="0.25">
      <c r="A32281" s="216">
        <v>45779</v>
      </c>
      <c r="B32281" s="217" t="s">
        <v>226</v>
      </c>
      <c r="C32281" s="218">
        <v>3.1315</v>
      </c>
    </row>
    <row r="32282" spans="1:3" ht="15" customHeight="1" x14ac:dyDescent="0.25">
      <c r="A32282" s="216">
        <v>45783</v>
      </c>
      <c r="B32282" s="217" t="s">
        <v>226</v>
      </c>
      <c r="C32282" s="218">
        <v>3.1453000000000002</v>
      </c>
    </row>
    <row r="32283" spans="1:3" ht="15" customHeight="1" x14ac:dyDescent="0.25">
      <c r="A32283" s="216">
        <v>45784</v>
      </c>
      <c r="B32283" s="217" t="s">
        <v>226</v>
      </c>
      <c r="C32283" s="218">
        <v>3.1591999999999998</v>
      </c>
    </row>
    <row r="32284" spans="1:3" ht="15" customHeight="1" x14ac:dyDescent="0.25">
      <c r="A32284" s="216">
        <v>45785</v>
      </c>
      <c r="B32284" s="217" t="s">
        <v>226</v>
      </c>
      <c r="C32284" s="218">
        <v>3.1728000000000001</v>
      </c>
    </row>
    <row r="32285" spans="1:3" ht="15" customHeight="1" x14ac:dyDescent="0.25">
      <c r="A32285" s="216">
        <v>45786</v>
      </c>
      <c r="B32285" s="217" t="s">
        <v>226</v>
      </c>
      <c r="C32285" s="218">
        <v>3.2134999999999998</v>
      </c>
    </row>
    <row r="32286" spans="1:3" ht="15" customHeight="1" x14ac:dyDescent="0.25">
      <c r="A32286" s="216">
        <v>45789</v>
      </c>
      <c r="B32286" s="217" t="s">
        <v>226</v>
      </c>
      <c r="C32286" s="218">
        <v>3.2271000000000001</v>
      </c>
    </row>
    <row r="32287" spans="1:3" ht="15" customHeight="1" x14ac:dyDescent="0.25">
      <c r="A32287" s="216">
        <v>45790</v>
      </c>
      <c r="B32287" s="217" t="s">
        <v>226</v>
      </c>
      <c r="C32287" s="218">
        <v>3.2406000000000001</v>
      </c>
    </row>
    <row r="32288" spans="1:3" ht="15" customHeight="1" x14ac:dyDescent="0.25">
      <c r="A32288" s="216">
        <v>45791</v>
      </c>
      <c r="B32288" s="217" t="s">
        <v>226</v>
      </c>
      <c r="C32288" s="218">
        <v>3.2542</v>
      </c>
    </row>
    <row r="32289" spans="1:3" ht="15" customHeight="1" x14ac:dyDescent="0.25">
      <c r="A32289" s="216">
        <v>45792</v>
      </c>
      <c r="B32289" s="217" t="s">
        <v>226</v>
      </c>
      <c r="C32289" s="218">
        <v>3.2675999999999998</v>
      </c>
    </row>
    <row r="32290" spans="1:3" ht="15" customHeight="1" x14ac:dyDescent="0.25">
      <c r="A32290" s="216">
        <v>45793</v>
      </c>
      <c r="B32290" s="217" t="s">
        <v>226</v>
      </c>
      <c r="C32290" s="218">
        <v>3.3079999999999998</v>
      </c>
    </row>
    <row r="32291" spans="1:3" ht="15" customHeight="1" x14ac:dyDescent="0.25">
      <c r="A32291" s="216">
        <v>45796</v>
      </c>
      <c r="B32291" s="217" t="s">
        <v>226</v>
      </c>
      <c r="C32291" s="218">
        <v>3.3214000000000001</v>
      </c>
    </row>
    <row r="32292" spans="1:3" ht="15" customHeight="1" x14ac:dyDescent="0.25">
      <c r="A32292" s="216">
        <v>45797</v>
      </c>
      <c r="B32292" s="217" t="s">
        <v>226</v>
      </c>
      <c r="C32292" s="218">
        <v>3.335</v>
      </c>
    </row>
    <row r="32293" spans="1:3" ht="15" customHeight="1" x14ac:dyDescent="0.25">
      <c r="A32293" s="216">
        <v>45798</v>
      </c>
      <c r="B32293" s="217" t="s">
        <v>226</v>
      </c>
      <c r="C32293" s="218">
        <v>3.3483999999999998</v>
      </c>
    </row>
    <row r="32294" spans="1:3" ht="15" customHeight="1" x14ac:dyDescent="0.25">
      <c r="A32294" s="216">
        <v>45799</v>
      </c>
      <c r="B32294" s="217" t="s">
        <v>226</v>
      </c>
      <c r="C32294" s="218">
        <v>3.3620000000000001</v>
      </c>
    </row>
    <row r="32295" spans="1:3" ht="15" customHeight="1" x14ac:dyDescent="0.25">
      <c r="A32295" s="216">
        <v>45800</v>
      </c>
      <c r="B32295" s="217" t="s">
        <v>226</v>
      </c>
      <c r="C32295" s="218">
        <v>3.4157999999999999</v>
      </c>
    </row>
    <row r="32296" spans="1:3" ht="15" customHeight="1" x14ac:dyDescent="0.25">
      <c r="A32296" s="216">
        <v>45804</v>
      </c>
      <c r="B32296" s="217" t="s">
        <v>226</v>
      </c>
      <c r="C32296" s="218">
        <v>3.4291999999999998</v>
      </c>
    </row>
    <row r="32297" spans="1:3" ht="15" customHeight="1" x14ac:dyDescent="0.25">
      <c r="A32297" s="216">
        <v>45805</v>
      </c>
      <c r="B32297" s="217" t="s">
        <v>226</v>
      </c>
      <c r="C32297" s="218">
        <v>3.4426000000000001</v>
      </c>
    </row>
    <row r="32298" spans="1:3" ht="15" customHeight="1" x14ac:dyDescent="0.25">
      <c r="A32298" s="216">
        <v>45806</v>
      </c>
      <c r="B32298" s="217" t="s">
        <v>226</v>
      </c>
      <c r="C32298" s="218">
        <v>3.456</v>
      </c>
    </row>
    <row r="32299" spans="1:3" ht="15" customHeight="1" x14ac:dyDescent="0.25">
      <c r="A32299" s="216">
        <v>45807</v>
      </c>
      <c r="B32299" s="217" t="s">
        <v>226</v>
      </c>
      <c r="C32299" s="218">
        <v>3.4964</v>
      </c>
    </row>
    <row r="32300" spans="1:3" ht="15" customHeight="1" x14ac:dyDescent="0.25">
      <c r="A32300" s="216">
        <v>45810</v>
      </c>
      <c r="B32300" s="217" t="s">
        <v>226</v>
      </c>
      <c r="C32300" s="218">
        <v>3.5097999999999998</v>
      </c>
    </row>
    <row r="32301" spans="1:3" ht="15" customHeight="1" x14ac:dyDescent="0.25">
      <c r="A32301" s="216">
        <v>45811</v>
      </c>
      <c r="B32301" s="217" t="s">
        <v>226</v>
      </c>
      <c r="C32301" s="218">
        <v>3.5232999999999999</v>
      </c>
    </row>
    <row r="32302" spans="1:3" ht="15" customHeight="1" x14ac:dyDescent="0.25">
      <c r="A32302" s="216">
        <v>45812</v>
      </c>
      <c r="B32302" s="217" t="s">
        <v>226</v>
      </c>
      <c r="C32302" s="218">
        <v>3.5367999999999999</v>
      </c>
    </row>
    <row r="32303" spans="1:3" ht="15" customHeight="1" x14ac:dyDescent="0.25">
      <c r="A32303" s="216">
        <v>45813</v>
      </c>
      <c r="B32303" s="217" t="s">
        <v>226</v>
      </c>
      <c r="C32303" s="218">
        <v>3.5501999999999998</v>
      </c>
    </row>
    <row r="32304" spans="1:3" ht="15" customHeight="1" x14ac:dyDescent="0.25">
      <c r="A32304" s="216">
        <v>45814</v>
      </c>
      <c r="B32304" s="217" t="s">
        <v>226</v>
      </c>
      <c r="C32304" s="218">
        <v>3.5908000000000002</v>
      </c>
    </row>
    <row r="32305" spans="1:3" ht="15" customHeight="1" x14ac:dyDescent="0.25">
      <c r="A32305" s="216">
        <v>45817</v>
      </c>
      <c r="B32305" s="217" t="s">
        <v>226</v>
      </c>
      <c r="C32305" s="218">
        <v>3.6042999999999998</v>
      </c>
    </row>
    <row r="32306" spans="1:3" ht="15" customHeight="1" x14ac:dyDescent="0.25">
      <c r="A32306" s="216">
        <v>45818</v>
      </c>
      <c r="B32306" s="217" t="s">
        <v>226</v>
      </c>
      <c r="C32306" s="218">
        <v>3.6177999999999999</v>
      </c>
    </row>
    <row r="32307" spans="1:3" ht="15" customHeight="1" x14ac:dyDescent="0.25">
      <c r="A32307" s="216">
        <v>45819</v>
      </c>
      <c r="B32307" s="217" t="s">
        <v>226</v>
      </c>
      <c r="C32307" s="218">
        <v>3.6313</v>
      </c>
    </row>
    <row r="32308" spans="1:3" ht="15" customHeight="1" x14ac:dyDescent="0.25">
      <c r="A32308" s="216">
        <v>45820</v>
      </c>
      <c r="B32308" s="217" t="s">
        <v>226</v>
      </c>
      <c r="C32308" s="218">
        <v>3.6448</v>
      </c>
    </row>
    <row r="32309" spans="1:3" ht="15" customHeight="1" x14ac:dyDescent="0.25">
      <c r="A32309" s="216">
        <v>45821</v>
      </c>
      <c r="B32309" s="217" t="s">
        <v>226</v>
      </c>
      <c r="C32309" s="218">
        <v>3.6852</v>
      </c>
    </row>
    <row r="32310" spans="1:3" ht="15" customHeight="1" x14ac:dyDescent="0.25">
      <c r="A32310" s="216">
        <v>45824</v>
      </c>
      <c r="B32310" s="217" t="s">
        <v>226</v>
      </c>
      <c r="C32310" s="218">
        <v>3.6987000000000001</v>
      </c>
    </row>
    <row r="32311" spans="1:3" ht="15" customHeight="1" x14ac:dyDescent="0.25">
      <c r="A32311" s="216">
        <v>45825</v>
      </c>
      <c r="B32311" s="217" t="s">
        <v>226</v>
      </c>
      <c r="C32311" s="218">
        <v>3.7122000000000002</v>
      </c>
    </row>
    <row r="32312" spans="1:3" ht="15" customHeight="1" x14ac:dyDescent="0.25">
      <c r="A32312" s="216">
        <v>45826</v>
      </c>
      <c r="B32312" s="217" t="s">
        <v>226</v>
      </c>
      <c r="C32312" s="218">
        <v>3.7256999999999998</v>
      </c>
    </row>
    <row r="32313" spans="1:3" ht="15" customHeight="1" x14ac:dyDescent="0.25">
      <c r="A32313" s="216">
        <v>45827</v>
      </c>
      <c r="B32313" s="217" t="s">
        <v>226</v>
      </c>
      <c r="C32313" s="218">
        <v>3.7391999999999999</v>
      </c>
    </row>
    <row r="32314" spans="1:3" ht="15" customHeight="1" x14ac:dyDescent="0.25">
      <c r="A32314" s="216">
        <v>45828</v>
      </c>
      <c r="B32314" s="217" t="s">
        <v>226</v>
      </c>
      <c r="C32314" s="218">
        <v>3.7795999999999998</v>
      </c>
    </row>
    <row r="32315" spans="1:3" ht="15" customHeight="1" x14ac:dyDescent="0.25">
      <c r="A32315" s="216">
        <v>45831</v>
      </c>
      <c r="B32315" s="217" t="s">
        <v>226</v>
      </c>
      <c r="C32315" s="218">
        <v>3.7930999999999999</v>
      </c>
    </row>
    <row r="32316" spans="1:3" ht="15" customHeight="1" x14ac:dyDescent="0.25">
      <c r="A32316" s="216">
        <v>45832</v>
      </c>
      <c r="B32316" s="217" t="s">
        <v>226</v>
      </c>
      <c r="C32316" s="218">
        <v>3.8066</v>
      </c>
    </row>
    <row r="32317" spans="1:3" ht="15" customHeight="1" x14ac:dyDescent="0.25">
      <c r="A32317" s="216">
        <v>45833</v>
      </c>
      <c r="B32317" s="217" t="s">
        <v>226</v>
      </c>
      <c r="C32317" s="218">
        <v>3.8201000000000001</v>
      </c>
    </row>
    <row r="32318" spans="1:3" ht="15" customHeight="1" x14ac:dyDescent="0.25">
      <c r="A32318" s="216">
        <v>45834</v>
      </c>
      <c r="B32318" s="217" t="s">
        <v>226</v>
      </c>
      <c r="C32318" s="218">
        <v>3.8336000000000001</v>
      </c>
    </row>
    <row r="32319" spans="1:3" ht="15" customHeight="1" x14ac:dyDescent="0.25">
      <c r="A32319" s="216">
        <v>45835</v>
      </c>
      <c r="B32319" s="217" t="s">
        <v>226</v>
      </c>
      <c r="C32319" s="218">
        <v>3.8740999999999999</v>
      </c>
    </row>
    <row r="32320" spans="1:3" ht="15" customHeight="1" x14ac:dyDescent="0.25">
      <c r="A32320" s="216">
        <v>45838</v>
      </c>
      <c r="B32320" s="217" t="s">
        <v>226</v>
      </c>
      <c r="C32320" s="218">
        <v>3.8877000000000002</v>
      </c>
    </row>
    <row r="32321" spans="1:3" ht="15" customHeight="1" x14ac:dyDescent="0.25">
      <c r="A32321" s="216">
        <v>45839</v>
      </c>
      <c r="B32321" s="217" t="s">
        <v>226</v>
      </c>
      <c r="C32321" s="218">
        <v>3.9011999999999998</v>
      </c>
    </row>
    <row r="32322" spans="1:3" ht="15" customHeight="1" x14ac:dyDescent="0.25">
      <c r="A32322" s="216">
        <v>45840</v>
      </c>
      <c r="B32322" s="217" t="s">
        <v>226</v>
      </c>
      <c r="C32322" s="218">
        <v>3.9146999999999998</v>
      </c>
    </row>
    <row r="32323" spans="1:3" ht="15" customHeight="1" x14ac:dyDescent="0.25">
      <c r="A32323" s="216">
        <v>45841</v>
      </c>
      <c r="B32323" s="217" t="s">
        <v>226</v>
      </c>
      <c r="C32323" s="218">
        <v>3.9281000000000001</v>
      </c>
    </row>
    <row r="32324" spans="1:3" ht="15" customHeight="1" x14ac:dyDescent="0.25">
      <c r="A32324" s="216">
        <v>45842</v>
      </c>
      <c r="B32324" s="217" t="s">
        <v>226</v>
      </c>
      <c r="C32324" s="218">
        <v>3.9685000000000001</v>
      </c>
    </row>
    <row r="32325" spans="1:3" ht="15" customHeight="1" x14ac:dyDescent="0.25">
      <c r="A32325" s="216">
        <v>45845</v>
      </c>
      <c r="B32325" s="217" t="s">
        <v>226</v>
      </c>
      <c r="C32325" s="218">
        <v>3.9820000000000002</v>
      </c>
    </row>
    <row r="32326" spans="1:3" ht="15" customHeight="1" x14ac:dyDescent="0.25">
      <c r="A32326" s="216">
        <v>45846</v>
      </c>
      <c r="B32326" s="217" t="s">
        <v>226</v>
      </c>
      <c r="C32326" s="218">
        <v>3.9954000000000001</v>
      </c>
    </row>
    <row r="32327" spans="1:3" ht="15" customHeight="1" x14ac:dyDescent="0.25">
      <c r="A32327" s="216">
        <v>45847</v>
      </c>
      <c r="B32327" s="217" t="s">
        <v>226</v>
      </c>
      <c r="C32327" s="218">
        <v>4.0088999999999997</v>
      </c>
    </row>
    <row r="32328" spans="1:3" ht="15" customHeight="1" x14ac:dyDescent="0.25">
      <c r="A32328" s="216">
        <v>45848</v>
      </c>
      <c r="B32328" s="217" t="s">
        <v>226</v>
      </c>
      <c r="C32328" s="218">
        <v>4.0223000000000004</v>
      </c>
    </row>
    <row r="32329" spans="1:3" ht="15" customHeight="1" x14ac:dyDescent="0.25">
      <c r="A32329" s="216">
        <v>45849</v>
      </c>
      <c r="B32329" s="217" t="s">
        <v>226</v>
      </c>
      <c r="C32329" s="218">
        <v>4.0625999999999998</v>
      </c>
    </row>
    <row r="32330" spans="1:3" ht="15" customHeight="1" x14ac:dyDescent="0.25">
      <c r="A32330" s="216">
        <v>45852</v>
      </c>
      <c r="B32330" s="217" t="s">
        <v>226</v>
      </c>
      <c r="C32330" s="218">
        <v>4.0759999999999996</v>
      </c>
    </row>
    <row r="32331" spans="1:3" ht="15" customHeight="1" x14ac:dyDescent="0.25">
      <c r="A32331" s="216">
        <v>45853</v>
      </c>
      <c r="B32331" s="217" t="s">
        <v>226</v>
      </c>
      <c r="C32331" s="218">
        <v>4.0895000000000001</v>
      </c>
    </row>
    <row r="32332" spans="1:3" ht="15" customHeight="1" x14ac:dyDescent="0.25">
      <c r="A32332" s="216">
        <v>45854</v>
      </c>
      <c r="B32332" s="217" t="s">
        <v>226</v>
      </c>
      <c r="C32332" s="218">
        <v>4.1029</v>
      </c>
    </row>
    <row r="32333" spans="1:3" ht="15" customHeight="1" x14ac:dyDescent="0.25">
      <c r="A32333" s="216">
        <v>45855</v>
      </c>
      <c r="B32333" s="217" t="s">
        <v>226</v>
      </c>
      <c r="C32333" s="218">
        <v>4.1162999999999998</v>
      </c>
    </row>
    <row r="32334" spans="1:3" ht="15" customHeight="1" x14ac:dyDescent="0.25">
      <c r="A32334" s="216">
        <v>45856</v>
      </c>
      <c r="B32334" s="217" t="s">
        <v>226</v>
      </c>
      <c r="C32334" s="218">
        <v>4.1563999999999997</v>
      </c>
    </row>
    <row r="32335" spans="1:3" ht="15" customHeight="1" x14ac:dyDescent="0.25">
      <c r="A32335" s="216">
        <v>45859</v>
      </c>
      <c r="B32335" s="217" t="s">
        <v>226</v>
      </c>
      <c r="C32335" s="218">
        <v>4.1698000000000004</v>
      </c>
    </row>
    <row r="32336" spans="1:3" ht="15" customHeight="1" x14ac:dyDescent="0.25">
      <c r="A32336" s="216">
        <v>45860</v>
      </c>
      <c r="B32336" s="217" t="s">
        <v>226</v>
      </c>
      <c r="C32336" s="218">
        <v>4.1832000000000003</v>
      </c>
    </row>
    <row r="32337" spans="1:3" ht="15" customHeight="1" x14ac:dyDescent="0.25">
      <c r="A32337" s="216">
        <v>45861</v>
      </c>
      <c r="B32337" s="217" t="s">
        <v>226</v>
      </c>
      <c r="C32337" s="218">
        <v>4.1965000000000003</v>
      </c>
    </row>
    <row r="32338" spans="1:3" ht="15" customHeight="1" x14ac:dyDescent="0.25">
      <c r="A32338" s="216">
        <v>45862</v>
      </c>
      <c r="B32338" s="217" t="s">
        <v>226</v>
      </c>
      <c r="C32338" s="218">
        <v>4.2099000000000002</v>
      </c>
    </row>
    <row r="32339" spans="1:3" ht="15" customHeight="1" x14ac:dyDescent="0.25">
      <c r="A32339" s="216">
        <v>45863</v>
      </c>
      <c r="B32339" s="217" t="s">
        <v>226</v>
      </c>
      <c r="C32339" s="218">
        <v>4.25</v>
      </c>
    </row>
    <row r="32340" spans="1:3" ht="15" customHeight="1" x14ac:dyDescent="0.25">
      <c r="A32340" s="216">
        <v>45866</v>
      </c>
      <c r="B32340" s="217" t="s">
        <v>226</v>
      </c>
      <c r="C32340" s="218">
        <v>4.2633000000000001</v>
      </c>
    </row>
    <row r="32341" spans="1:3" ht="15" customHeight="1" x14ac:dyDescent="0.25">
      <c r="A32341" s="216">
        <v>45867</v>
      </c>
      <c r="B32341" s="217" t="s">
        <v>226</v>
      </c>
      <c r="C32341" s="218">
        <v>4.2766999999999999</v>
      </c>
    </row>
    <row r="32342" spans="1:3" ht="15" customHeight="1" x14ac:dyDescent="0.25">
      <c r="A32342" s="216">
        <v>45868</v>
      </c>
      <c r="B32342" s="217" t="s">
        <v>226</v>
      </c>
      <c r="C32342" s="218">
        <v>4.29</v>
      </c>
    </row>
    <row r="32343" spans="1:3" ht="15" customHeight="1" x14ac:dyDescent="0.25">
      <c r="A32343" s="216">
        <v>45869</v>
      </c>
      <c r="B32343" s="217" t="s">
        <v>226</v>
      </c>
      <c r="C32343" s="218">
        <v>4.3033999999999999</v>
      </c>
    </row>
    <row r="32344" spans="1:3" ht="15" customHeight="1" x14ac:dyDescent="0.25">
      <c r="A32344" s="216">
        <v>45870</v>
      </c>
      <c r="B32344" s="217" t="s">
        <v>226</v>
      </c>
      <c r="C32344" s="218">
        <v>4.3436000000000003</v>
      </c>
    </row>
    <row r="32345" spans="1:3" ht="15" customHeight="1" x14ac:dyDescent="0.25">
      <c r="A32345" s="216">
        <v>45873</v>
      </c>
      <c r="B32345" s="217" t="s">
        <v>226</v>
      </c>
      <c r="C32345" s="218">
        <v>4.3569000000000004</v>
      </c>
    </row>
    <row r="32346" spans="1:3" ht="15" customHeight="1" x14ac:dyDescent="0.25">
      <c r="A32346" s="216">
        <v>45874</v>
      </c>
      <c r="B32346" s="217" t="s">
        <v>226</v>
      </c>
      <c r="C32346" s="218">
        <v>4.3701999999999996</v>
      </c>
    </row>
    <row r="32347" spans="1:3" ht="15" customHeight="1" x14ac:dyDescent="0.25">
      <c r="A32347" s="216">
        <v>45875</v>
      </c>
      <c r="B32347" s="217" t="s">
        <v>226</v>
      </c>
      <c r="C32347" s="218">
        <v>4.3836000000000004</v>
      </c>
    </row>
    <row r="32348" spans="1:3" ht="15" customHeight="1" x14ac:dyDescent="0.25">
      <c r="A32348" s="216">
        <v>45876</v>
      </c>
      <c r="B32348" s="217" t="s">
        <v>226</v>
      </c>
      <c r="C32348" s="218">
        <v>4.3964999999999996</v>
      </c>
    </row>
    <row r="32349" spans="1:3" ht="15" customHeight="1" x14ac:dyDescent="0.25">
      <c r="A32349" s="216">
        <v>45877</v>
      </c>
      <c r="B32349" s="217" t="s">
        <v>226</v>
      </c>
      <c r="C32349" s="218">
        <v>4.4351000000000003</v>
      </c>
    </row>
    <row r="32350" spans="1:3" ht="15" customHeight="1" x14ac:dyDescent="0.25">
      <c r="A32350" s="216">
        <v>45880</v>
      </c>
      <c r="B32350" s="217" t="s">
        <v>226</v>
      </c>
      <c r="C32350" s="218">
        <v>4.4480000000000004</v>
      </c>
    </row>
    <row r="32351" spans="1:3" ht="15" customHeight="1" x14ac:dyDescent="0.25">
      <c r="A32351" s="216">
        <v>45881</v>
      </c>
      <c r="B32351" s="217" t="s">
        <v>226</v>
      </c>
      <c r="C32351" s="218">
        <v>4.4608999999999996</v>
      </c>
    </row>
    <row r="32352" spans="1:3" ht="15" customHeight="1" x14ac:dyDescent="0.25">
      <c r="A32352" s="216">
        <v>45882</v>
      </c>
      <c r="B32352" s="217" t="s">
        <v>226</v>
      </c>
      <c r="C32352" s="218">
        <v>4.4737</v>
      </c>
    </row>
    <row r="32353" spans="1:3" ht="15" customHeight="1" x14ac:dyDescent="0.25">
      <c r="A32353" s="216">
        <v>45883</v>
      </c>
      <c r="B32353" s="217" t="s">
        <v>226</v>
      </c>
      <c r="C32353" s="218">
        <v>4.4866000000000001</v>
      </c>
    </row>
    <row r="32354" spans="1:3" ht="15" customHeight="1" x14ac:dyDescent="0.25">
      <c r="A32354" s="216">
        <v>45884</v>
      </c>
      <c r="B32354" s="217" t="s">
        <v>226</v>
      </c>
      <c r="C32354" s="218">
        <v>4.5251000000000001</v>
      </c>
    </row>
    <row r="32355" spans="1:3" ht="15" customHeight="1" x14ac:dyDescent="0.25">
      <c r="A32355" s="216">
        <v>45887</v>
      </c>
      <c r="B32355" s="217" t="s">
        <v>226</v>
      </c>
      <c r="C32355" s="218">
        <v>4.5378999999999996</v>
      </c>
    </row>
    <row r="32356" spans="1:3" ht="15" customHeight="1" x14ac:dyDescent="0.25">
      <c r="A32356" s="216">
        <v>45888</v>
      </c>
      <c r="B32356" s="217" t="s">
        <v>226</v>
      </c>
      <c r="C32356" s="218">
        <v>4.5507</v>
      </c>
    </row>
    <row r="32357" spans="1:3" ht="15" customHeight="1" x14ac:dyDescent="0.25">
      <c r="A32357" s="216">
        <v>45889</v>
      </c>
      <c r="B32357" s="217" t="s">
        <v>226</v>
      </c>
      <c r="C32357" s="218">
        <v>4.5636000000000001</v>
      </c>
    </row>
    <row r="32358" spans="1:3" ht="15" customHeight="1" x14ac:dyDescent="0.25">
      <c r="A32358" s="216">
        <v>45890</v>
      </c>
      <c r="B32358" s="217" t="s">
        <v>226</v>
      </c>
      <c r="C32358" s="218">
        <v>4.5763999999999996</v>
      </c>
    </row>
    <row r="32359" spans="1:3" ht="15" customHeight="1" x14ac:dyDescent="0.25">
      <c r="A32359" s="216">
        <v>45891</v>
      </c>
      <c r="B32359" s="217" t="s">
        <v>226</v>
      </c>
      <c r="C32359" s="218">
        <v>4.6277999999999997</v>
      </c>
    </row>
    <row r="32360" spans="1:3" ht="15" customHeight="1" x14ac:dyDescent="0.25">
      <c r="A32360" s="216">
        <v>45895</v>
      </c>
      <c r="B32360" s="217" t="s">
        <v>226</v>
      </c>
      <c r="C32360" s="218">
        <v>4.6406000000000001</v>
      </c>
    </row>
    <row r="32361" spans="1:3" ht="15" customHeight="1" x14ac:dyDescent="0.25">
      <c r="A32361" s="216">
        <v>45896</v>
      </c>
      <c r="B32361" s="217" t="s">
        <v>226</v>
      </c>
      <c r="C32361" s="218">
        <v>4.6535000000000002</v>
      </c>
    </row>
    <row r="32362" spans="1:3" ht="15" customHeight="1" x14ac:dyDescent="0.25">
      <c r="A32362" s="216">
        <v>45897</v>
      </c>
      <c r="B32362" s="217" t="s">
        <v>226</v>
      </c>
      <c r="C32362" s="218">
        <v>4.6664000000000003</v>
      </c>
    </row>
    <row r="32363" spans="1:3" ht="15" customHeight="1" x14ac:dyDescent="0.25">
      <c r="A32363" s="216">
        <v>45898</v>
      </c>
      <c r="B32363" s="217" t="s">
        <v>226</v>
      </c>
      <c r="C32363" s="218">
        <v>4.7050000000000001</v>
      </c>
    </row>
    <row r="32364" spans="1:3" ht="15" customHeight="1" x14ac:dyDescent="0.25">
      <c r="A32364" s="216">
        <v>45901</v>
      </c>
      <c r="B32364" s="217" t="s">
        <v>226</v>
      </c>
      <c r="C32364" s="218">
        <v>4.7178000000000004</v>
      </c>
    </row>
    <row r="32365" spans="1:3" ht="15" customHeight="1" x14ac:dyDescent="0.25">
      <c r="A32365" s="216">
        <v>45902</v>
      </c>
      <c r="B32365" s="217" t="s">
        <v>226</v>
      </c>
      <c r="C32365" s="218">
        <v>4.7305999999999999</v>
      </c>
    </row>
    <row r="32366" spans="1:3" ht="15" customHeight="1" x14ac:dyDescent="0.25">
      <c r="A32366" s="216">
        <v>45903</v>
      </c>
      <c r="B32366" s="217" t="s">
        <v>226</v>
      </c>
      <c r="C32366" s="218">
        <v>4.7434000000000003</v>
      </c>
    </row>
    <row r="32367" spans="1:3" ht="15" customHeight="1" x14ac:dyDescent="0.25">
      <c r="A32367" s="216">
        <v>45904</v>
      </c>
      <c r="B32367" s="217" t="s">
        <v>226</v>
      </c>
      <c r="C32367" s="218">
        <v>4.7561999999999998</v>
      </c>
    </row>
    <row r="32368" spans="1:3" ht="15" customHeight="1" x14ac:dyDescent="0.25">
      <c r="A32368" s="216">
        <v>45905</v>
      </c>
      <c r="B32368" s="217" t="s">
        <v>226</v>
      </c>
      <c r="C32368" s="218">
        <v>4.7946999999999997</v>
      </c>
    </row>
    <row r="32369" spans="1:3" ht="15" customHeight="1" x14ac:dyDescent="0.25">
      <c r="A32369" s="216">
        <v>45908</v>
      </c>
      <c r="B32369" s="217" t="s">
        <v>226</v>
      </c>
      <c r="C32369" s="218">
        <v>4.8075000000000001</v>
      </c>
    </row>
    <row r="32370" spans="1:3" ht="15" customHeight="1" x14ac:dyDescent="0.25">
      <c r="A32370" s="216">
        <v>45909</v>
      </c>
      <c r="B32370" s="217" t="s">
        <v>226</v>
      </c>
      <c r="C32370" s="218">
        <v>4.8202999999999996</v>
      </c>
    </row>
    <row r="32371" spans="1:3" ht="15" customHeight="1" x14ac:dyDescent="0.25">
      <c r="A32371" s="216">
        <v>45910</v>
      </c>
      <c r="B32371" s="217" t="s">
        <v>226</v>
      </c>
      <c r="C32371" s="218">
        <v>4.8331</v>
      </c>
    </row>
    <row r="32372" spans="1:3" ht="15" customHeight="1" x14ac:dyDescent="0.25">
      <c r="A32372" s="216">
        <v>45911</v>
      </c>
      <c r="B32372" s="217" t="s">
        <v>226</v>
      </c>
      <c r="C32372" s="218">
        <v>4.8459000000000003</v>
      </c>
    </row>
    <row r="32373" spans="1:3" ht="15" customHeight="1" x14ac:dyDescent="0.25">
      <c r="A32373" s="216">
        <v>45912</v>
      </c>
      <c r="B32373" s="217" t="s">
        <v>226</v>
      </c>
      <c r="C32373" s="218">
        <v>4.8845999999999998</v>
      </c>
    </row>
    <row r="32374" spans="1:3" ht="15" customHeight="1" x14ac:dyDescent="0.25">
      <c r="A32374" s="216">
        <v>45915</v>
      </c>
      <c r="B32374" s="217" t="s">
        <v>226</v>
      </c>
      <c r="C32374" s="218">
        <v>4.8974000000000002</v>
      </c>
    </row>
    <row r="32375" spans="1:3" ht="15" customHeight="1" x14ac:dyDescent="0.25">
      <c r="A32375" s="216">
        <v>45916</v>
      </c>
      <c r="B32375" s="217" t="s">
        <v>226</v>
      </c>
      <c r="C32375" s="218">
        <v>4.9103000000000003</v>
      </c>
    </row>
    <row r="32376" spans="1:3" ht="15" customHeight="1" x14ac:dyDescent="0.25">
      <c r="A32376" s="216">
        <v>45917</v>
      </c>
      <c r="B32376" s="217" t="s">
        <v>226</v>
      </c>
      <c r="C32376" s="218">
        <v>4.9230999999999998</v>
      </c>
    </row>
    <row r="32377" spans="1:3" ht="15" customHeight="1" x14ac:dyDescent="0.25">
      <c r="A32377" s="216">
        <v>45918</v>
      </c>
      <c r="B32377" s="217" t="s">
        <v>226</v>
      </c>
      <c r="C32377" s="218">
        <v>4.9359000000000002</v>
      </c>
    </row>
    <row r="32378" spans="1:3" ht="15" customHeight="1" x14ac:dyDescent="0.25">
      <c r="A32378" s="216">
        <v>45919</v>
      </c>
      <c r="B32378" s="217" t="s">
        <v>226</v>
      </c>
      <c r="C32378" s="218">
        <v>4.9744000000000002</v>
      </c>
    </row>
    <row r="32379" spans="1:3" ht="15" customHeight="1" x14ac:dyDescent="0.25">
      <c r="A32379" s="216">
        <v>45922</v>
      </c>
      <c r="B32379" s="217" t="s">
        <v>226</v>
      </c>
      <c r="C32379" s="218">
        <v>4.9873000000000003</v>
      </c>
    </row>
    <row r="32380" spans="1:3" ht="15" customHeight="1" x14ac:dyDescent="0.25">
      <c r="A32380" s="216">
        <v>45923</v>
      </c>
      <c r="B32380" s="217" t="s">
        <v>226</v>
      </c>
      <c r="C32380" s="218">
        <v>5.0000999999999998</v>
      </c>
    </row>
    <row r="32381" spans="1:3" ht="15" customHeight="1" x14ac:dyDescent="0.25">
      <c r="A32381" s="216">
        <v>45924</v>
      </c>
      <c r="B32381" s="217" t="s">
        <v>226</v>
      </c>
      <c r="C32381" s="218">
        <v>5.0129000000000001</v>
      </c>
    </row>
    <row r="32382" spans="1:3" ht="15" customHeight="1" x14ac:dyDescent="0.25">
      <c r="A32382" s="216">
        <v>45925</v>
      </c>
      <c r="B32382" s="217" t="s">
        <v>226</v>
      </c>
      <c r="C32382" s="218">
        <v>5.0258000000000003</v>
      </c>
    </row>
    <row r="32383" spans="1:3" ht="15" customHeight="1" x14ac:dyDescent="0.25">
      <c r="A32383" s="216">
        <v>45926</v>
      </c>
      <c r="B32383" s="217" t="s">
        <v>226</v>
      </c>
      <c r="C32383" s="218">
        <v>5.0644</v>
      </c>
    </row>
    <row r="32384" spans="1:3" ht="15" customHeight="1" x14ac:dyDescent="0.25">
      <c r="A32384" s="216">
        <v>45929</v>
      </c>
      <c r="B32384" s="217" t="s">
        <v>226</v>
      </c>
      <c r="C32384" s="218">
        <v>5.0773000000000001</v>
      </c>
    </row>
    <row r="32385" spans="1:3" ht="15" customHeight="1" x14ac:dyDescent="0.25">
      <c r="A32385" s="216">
        <v>45930</v>
      </c>
      <c r="B32385" s="217" t="s">
        <v>226</v>
      </c>
      <c r="C32385" s="218">
        <v>5.0903</v>
      </c>
    </row>
    <row r="32386" spans="1:3" ht="15" customHeight="1" x14ac:dyDescent="0.25">
      <c r="A32386" s="216">
        <v>45566</v>
      </c>
      <c r="B32386" s="217" t="s">
        <v>175</v>
      </c>
      <c r="C32386" s="218">
        <v>1.12E-2</v>
      </c>
    </row>
    <row r="32387" spans="1:3" ht="15" customHeight="1" x14ac:dyDescent="0.25">
      <c r="A32387" s="216">
        <v>45567</v>
      </c>
      <c r="B32387" s="217" t="s">
        <v>175</v>
      </c>
      <c r="C32387" s="218">
        <v>2.2200000000000001E-2</v>
      </c>
    </row>
    <row r="32388" spans="1:3" ht="15" customHeight="1" x14ac:dyDescent="0.25">
      <c r="A32388" s="216">
        <v>45568</v>
      </c>
      <c r="B32388" s="217" t="s">
        <v>175</v>
      </c>
      <c r="C32388" s="218">
        <v>3.32E-2</v>
      </c>
    </row>
    <row r="32389" spans="1:3" ht="15" customHeight="1" x14ac:dyDescent="0.25">
      <c r="A32389" s="216">
        <v>45569</v>
      </c>
      <c r="B32389" s="217" t="s">
        <v>175</v>
      </c>
      <c r="C32389" s="218">
        <v>4.4299999999999999E-2</v>
      </c>
    </row>
    <row r="32390" spans="1:3" ht="15" customHeight="1" x14ac:dyDescent="0.25">
      <c r="A32390" s="216">
        <v>45572</v>
      </c>
      <c r="B32390" s="217" t="s">
        <v>175</v>
      </c>
      <c r="C32390" s="218">
        <v>7.7200000000000005E-2</v>
      </c>
    </row>
    <row r="32391" spans="1:3" ht="15" customHeight="1" x14ac:dyDescent="0.25">
      <c r="A32391" s="216">
        <v>45573</v>
      </c>
      <c r="B32391" s="217" t="s">
        <v>175</v>
      </c>
      <c r="C32391" s="218">
        <v>8.7999999999999995E-2</v>
      </c>
    </row>
    <row r="32392" spans="1:3" ht="15" customHeight="1" x14ac:dyDescent="0.25">
      <c r="A32392" s="216">
        <v>45574</v>
      </c>
      <c r="B32392" s="217" t="s">
        <v>175</v>
      </c>
      <c r="C32392" s="218">
        <v>9.8900000000000002E-2</v>
      </c>
    </row>
    <row r="32393" spans="1:3" ht="15" customHeight="1" x14ac:dyDescent="0.25">
      <c r="A32393" s="216">
        <v>45575</v>
      </c>
      <c r="B32393" s="217" t="s">
        <v>175</v>
      </c>
      <c r="C32393" s="218">
        <v>0.10970000000000001</v>
      </c>
    </row>
    <row r="32394" spans="1:3" ht="15" customHeight="1" x14ac:dyDescent="0.25">
      <c r="A32394" s="216">
        <v>45576</v>
      </c>
      <c r="B32394" s="217" t="s">
        <v>175</v>
      </c>
      <c r="C32394" s="218">
        <v>0.1205</v>
      </c>
    </row>
    <row r="32395" spans="1:3" ht="15" customHeight="1" x14ac:dyDescent="0.25">
      <c r="A32395" s="216">
        <v>45579</v>
      </c>
      <c r="B32395" s="217" t="s">
        <v>175</v>
      </c>
      <c r="C32395" s="218">
        <v>0.153</v>
      </c>
    </row>
    <row r="32396" spans="1:3" ht="15" customHeight="1" x14ac:dyDescent="0.25">
      <c r="A32396" s="216">
        <v>45580</v>
      </c>
      <c r="B32396" s="217" t="s">
        <v>175</v>
      </c>
      <c r="C32396" s="218">
        <v>0.1638</v>
      </c>
    </row>
    <row r="32397" spans="1:3" ht="15" customHeight="1" x14ac:dyDescent="0.25">
      <c r="A32397" s="216">
        <v>45581</v>
      </c>
      <c r="B32397" s="217" t="s">
        <v>175</v>
      </c>
      <c r="C32397" s="218">
        <v>0.17469999999999999</v>
      </c>
    </row>
    <row r="32398" spans="1:3" ht="15" customHeight="1" x14ac:dyDescent="0.25">
      <c r="A32398" s="216">
        <v>45582</v>
      </c>
      <c r="B32398" s="217" t="s">
        <v>175</v>
      </c>
      <c r="C32398" s="218">
        <v>0.18559999999999999</v>
      </c>
    </row>
    <row r="32399" spans="1:3" ht="15" customHeight="1" x14ac:dyDescent="0.25">
      <c r="A32399" s="216">
        <v>45583</v>
      </c>
      <c r="B32399" s="217" t="s">
        <v>175</v>
      </c>
      <c r="C32399" s="218">
        <v>0.19639999999999999</v>
      </c>
    </row>
    <row r="32400" spans="1:3" ht="15" customHeight="1" x14ac:dyDescent="0.25">
      <c r="A32400" s="216">
        <v>45586</v>
      </c>
      <c r="B32400" s="217" t="s">
        <v>175</v>
      </c>
      <c r="C32400" s="218">
        <v>0.2281</v>
      </c>
    </row>
    <row r="32401" spans="1:3" ht="15" customHeight="1" x14ac:dyDescent="0.25">
      <c r="A32401" s="216">
        <v>45587</v>
      </c>
      <c r="B32401" s="217" t="s">
        <v>175</v>
      </c>
      <c r="C32401" s="218">
        <v>0.2387</v>
      </c>
    </row>
    <row r="32402" spans="1:3" ht="15" customHeight="1" x14ac:dyDescent="0.25">
      <c r="A32402" s="216">
        <v>45588</v>
      </c>
      <c r="B32402" s="217" t="s">
        <v>175</v>
      </c>
      <c r="C32402" s="218">
        <v>0.2492</v>
      </c>
    </row>
    <row r="32403" spans="1:3" ht="15" customHeight="1" x14ac:dyDescent="0.25">
      <c r="A32403" s="216">
        <v>45589</v>
      </c>
      <c r="B32403" s="217" t="s">
        <v>175</v>
      </c>
      <c r="C32403" s="218">
        <v>0.25979999999999998</v>
      </c>
    </row>
    <row r="32404" spans="1:3" ht="15" customHeight="1" x14ac:dyDescent="0.25">
      <c r="A32404" s="216">
        <v>45590</v>
      </c>
      <c r="B32404" s="217" t="s">
        <v>175</v>
      </c>
      <c r="C32404" s="218">
        <v>0.27050000000000002</v>
      </c>
    </row>
    <row r="32405" spans="1:3" ht="15" customHeight="1" x14ac:dyDescent="0.25">
      <c r="A32405" s="216">
        <v>45593</v>
      </c>
      <c r="B32405" s="217" t="s">
        <v>175</v>
      </c>
      <c r="C32405" s="218">
        <v>0.30230000000000001</v>
      </c>
    </row>
    <row r="32406" spans="1:3" ht="15" customHeight="1" x14ac:dyDescent="0.25">
      <c r="A32406" s="216">
        <v>45594</v>
      </c>
      <c r="B32406" s="217" t="s">
        <v>175</v>
      </c>
      <c r="C32406" s="218">
        <v>0.31280000000000002</v>
      </c>
    </row>
    <row r="32407" spans="1:3" ht="15" customHeight="1" x14ac:dyDescent="0.25">
      <c r="A32407" s="216">
        <v>45595</v>
      </c>
      <c r="B32407" s="217" t="s">
        <v>175</v>
      </c>
      <c r="C32407" s="218">
        <v>0.32350000000000001</v>
      </c>
    </row>
    <row r="32408" spans="1:3" ht="15" customHeight="1" x14ac:dyDescent="0.25">
      <c r="A32408" s="216">
        <v>45596</v>
      </c>
      <c r="B32408" s="217" t="s">
        <v>175</v>
      </c>
      <c r="C32408" s="218">
        <v>0.33400000000000002</v>
      </c>
    </row>
    <row r="32409" spans="1:3" ht="15" customHeight="1" x14ac:dyDescent="0.25">
      <c r="A32409" s="216">
        <v>45597</v>
      </c>
      <c r="B32409" s="217" t="s">
        <v>175</v>
      </c>
      <c r="C32409" s="218">
        <v>0.34449999999999997</v>
      </c>
    </row>
    <row r="32410" spans="1:3" ht="15" customHeight="1" x14ac:dyDescent="0.25">
      <c r="A32410" s="216">
        <v>45600</v>
      </c>
      <c r="B32410" s="217" t="s">
        <v>175</v>
      </c>
      <c r="C32410" s="218">
        <v>0.37619999999999998</v>
      </c>
    </row>
    <row r="32411" spans="1:3" ht="15" customHeight="1" x14ac:dyDescent="0.25">
      <c r="A32411" s="216">
        <v>45601</v>
      </c>
      <c r="B32411" s="217" t="s">
        <v>175</v>
      </c>
      <c r="C32411" s="218">
        <v>0.38679999999999998</v>
      </c>
    </row>
    <row r="32412" spans="1:3" ht="15" customHeight="1" x14ac:dyDescent="0.25">
      <c r="A32412" s="216">
        <v>45602</v>
      </c>
      <c r="B32412" s="217" t="s">
        <v>175</v>
      </c>
      <c r="C32412" s="218">
        <v>0.39710000000000001</v>
      </c>
    </row>
    <row r="32413" spans="1:3" ht="15" customHeight="1" x14ac:dyDescent="0.25">
      <c r="A32413" s="216">
        <v>45603</v>
      </c>
      <c r="B32413" s="217" t="s">
        <v>175</v>
      </c>
      <c r="C32413" s="218">
        <v>0.40739999999999998</v>
      </c>
    </row>
    <row r="32414" spans="1:3" ht="15" customHeight="1" x14ac:dyDescent="0.25">
      <c r="A32414" s="216">
        <v>45604</v>
      </c>
      <c r="B32414" s="217" t="s">
        <v>175</v>
      </c>
      <c r="C32414" s="218">
        <v>0.41789999999999999</v>
      </c>
    </row>
    <row r="32415" spans="1:3" ht="15" customHeight="1" x14ac:dyDescent="0.25">
      <c r="A32415" s="216">
        <v>45607</v>
      </c>
      <c r="B32415" s="217" t="s">
        <v>175</v>
      </c>
      <c r="C32415" s="218">
        <v>0.44950000000000001</v>
      </c>
    </row>
    <row r="32416" spans="1:3" ht="15" customHeight="1" x14ac:dyDescent="0.25">
      <c r="A32416" s="216">
        <v>45608</v>
      </c>
      <c r="B32416" s="217" t="s">
        <v>175</v>
      </c>
      <c r="C32416" s="218">
        <v>0.46010000000000001</v>
      </c>
    </row>
    <row r="32417" spans="1:3" ht="15" customHeight="1" x14ac:dyDescent="0.25">
      <c r="A32417" s="216">
        <v>45609</v>
      </c>
      <c r="B32417" s="217" t="s">
        <v>175</v>
      </c>
      <c r="C32417" s="218">
        <v>0.47049999999999997</v>
      </c>
    </row>
    <row r="32418" spans="1:3" ht="15" customHeight="1" x14ac:dyDescent="0.25">
      <c r="A32418" s="216">
        <v>45610</v>
      </c>
      <c r="B32418" s="217" t="s">
        <v>175</v>
      </c>
      <c r="C32418" s="218">
        <v>0.48089999999999999</v>
      </c>
    </row>
    <row r="32419" spans="1:3" ht="15" customHeight="1" x14ac:dyDescent="0.25">
      <c r="A32419" s="216">
        <v>45611</v>
      </c>
      <c r="B32419" s="217" t="s">
        <v>175</v>
      </c>
      <c r="C32419" s="218">
        <v>0.4914</v>
      </c>
    </row>
    <row r="32420" spans="1:3" ht="15" customHeight="1" x14ac:dyDescent="0.25">
      <c r="A32420" s="216">
        <v>45614</v>
      </c>
      <c r="B32420" s="217" t="s">
        <v>175</v>
      </c>
      <c r="C32420" s="218">
        <v>0.52259999999999995</v>
      </c>
    </row>
    <row r="32421" spans="1:3" ht="15" customHeight="1" x14ac:dyDescent="0.25">
      <c r="A32421" s="216">
        <v>45615</v>
      </c>
      <c r="B32421" s="217" t="s">
        <v>175</v>
      </c>
      <c r="C32421" s="218">
        <v>0.53310000000000002</v>
      </c>
    </row>
    <row r="32422" spans="1:3" ht="15" customHeight="1" x14ac:dyDescent="0.25">
      <c r="A32422" s="216">
        <v>45616</v>
      </c>
      <c r="B32422" s="217" t="s">
        <v>175</v>
      </c>
      <c r="C32422" s="218">
        <v>0.54349999999999998</v>
      </c>
    </row>
    <row r="32423" spans="1:3" ht="15" customHeight="1" x14ac:dyDescent="0.25">
      <c r="A32423" s="216">
        <v>45617</v>
      </c>
      <c r="B32423" s="217" t="s">
        <v>175</v>
      </c>
      <c r="C32423" s="218">
        <v>0.55389999999999995</v>
      </c>
    </row>
    <row r="32424" spans="1:3" ht="15" customHeight="1" x14ac:dyDescent="0.25">
      <c r="A32424" s="216">
        <v>45618</v>
      </c>
      <c r="B32424" s="217" t="s">
        <v>175</v>
      </c>
      <c r="C32424" s="218">
        <v>0.56430000000000002</v>
      </c>
    </row>
    <row r="32425" spans="1:3" ht="15" customHeight="1" x14ac:dyDescent="0.25">
      <c r="A32425" s="216">
        <v>45621</v>
      </c>
      <c r="B32425" s="217" t="s">
        <v>175</v>
      </c>
      <c r="C32425" s="218">
        <v>0.59519999999999995</v>
      </c>
    </row>
    <row r="32426" spans="1:3" ht="15" customHeight="1" x14ac:dyDescent="0.25">
      <c r="A32426" s="216">
        <v>45622</v>
      </c>
      <c r="B32426" s="217" t="s">
        <v>175</v>
      </c>
      <c r="C32426" s="218">
        <v>0.60560000000000003</v>
      </c>
    </row>
    <row r="32427" spans="1:3" ht="15" customHeight="1" x14ac:dyDescent="0.25">
      <c r="A32427" s="216">
        <v>45623</v>
      </c>
      <c r="B32427" s="217" t="s">
        <v>175</v>
      </c>
      <c r="C32427" s="218">
        <v>0.61599999999999999</v>
      </c>
    </row>
    <row r="32428" spans="1:3" ht="15" customHeight="1" x14ac:dyDescent="0.25">
      <c r="A32428" s="216">
        <v>45624</v>
      </c>
      <c r="B32428" s="217" t="s">
        <v>175</v>
      </c>
      <c r="C32428" s="218">
        <v>0.62609999999999999</v>
      </c>
    </row>
    <row r="32429" spans="1:3" ht="15" customHeight="1" x14ac:dyDescent="0.25">
      <c r="A32429" s="216">
        <v>45625</v>
      </c>
      <c r="B32429" s="217" t="s">
        <v>175</v>
      </c>
      <c r="C32429" s="218">
        <v>0.63629999999999998</v>
      </c>
    </row>
    <row r="32430" spans="1:3" ht="15" customHeight="1" x14ac:dyDescent="0.25">
      <c r="A32430" s="216">
        <v>45628</v>
      </c>
      <c r="B32430" s="217" t="s">
        <v>175</v>
      </c>
      <c r="C32430" s="218">
        <v>0.66690000000000005</v>
      </c>
    </row>
    <row r="32431" spans="1:3" ht="15" customHeight="1" x14ac:dyDescent="0.25">
      <c r="A32431" s="216">
        <v>45629</v>
      </c>
      <c r="B32431" s="217" t="s">
        <v>175</v>
      </c>
      <c r="C32431" s="218">
        <v>0.67700000000000005</v>
      </c>
    </row>
    <row r="32432" spans="1:3" ht="15" customHeight="1" x14ac:dyDescent="0.25">
      <c r="A32432" s="216">
        <v>45630</v>
      </c>
      <c r="B32432" s="217" t="s">
        <v>175</v>
      </c>
      <c r="C32432" s="218">
        <v>0.68720000000000003</v>
      </c>
    </row>
    <row r="32433" spans="1:3" ht="15" customHeight="1" x14ac:dyDescent="0.25">
      <c r="A32433" s="216">
        <v>45631</v>
      </c>
      <c r="B32433" s="217" t="s">
        <v>175</v>
      </c>
      <c r="C32433" s="218">
        <v>0.69750000000000001</v>
      </c>
    </row>
    <row r="32434" spans="1:3" ht="15" customHeight="1" x14ac:dyDescent="0.25">
      <c r="A32434" s="216">
        <v>45632</v>
      </c>
      <c r="B32434" s="217" t="s">
        <v>175</v>
      </c>
      <c r="C32434" s="218">
        <v>0.70760000000000001</v>
      </c>
    </row>
    <row r="32435" spans="1:3" ht="15" customHeight="1" x14ac:dyDescent="0.25">
      <c r="A32435" s="216">
        <v>45635</v>
      </c>
      <c r="B32435" s="217" t="s">
        <v>175</v>
      </c>
      <c r="C32435" s="218">
        <v>0.7379</v>
      </c>
    </row>
    <row r="32436" spans="1:3" ht="15" customHeight="1" x14ac:dyDescent="0.25">
      <c r="A32436" s="216">
        <v>45636</v>
      </c>
      <c r="B32436" s="217" t="s">
        <v>175</v>
      </c>
      <c r="C32436" s="218">
        <v>0.74790000000000001</v>
      </c>
    </row>
    <row r="32437" spans="1:3" ht="15" customHeight="1" x14ac:dyDescent="0.25">
      <c r="A32437" s="216">
        <v>45637</v>
      </c>
      <c r="B32437" s="217" t="s">
        <v>175</v>
      </c>
      <c r="C32437" s="218">
        <v>0.75790000000000002</v>
      </c>
    </row>
    <row r="32438" spans="1:3" ht="15" customHeight="1" x14ac:dyDescent="0.25">
      <c r="A32438" s="216">
        <v>45638</v>
      </c>
      <c r="B32438" s="217" t="s">
        <v>175</v>
      </c>
      <c r="C32438" s="218">
        <v>0.76800000000000002</v>
      </c>
    </row>
    <row r="32439" spans="1:3" ht="15" customHeight="1" x14ac:dyDescent="0.25">
      <c r="A32439" s="216">
        <v>45639</v>
      </c>
      <c r="B32439" s="217" t="s">
        <v>175</v>
      </c>
      <c r="C32439" s="218">
        <v>0.77800000000000002</v>
      </c>
    </row>
    <row r="32440" spans="1:3" ht="15" customHeight="1" x14ac:dyDescent="0.25">
      <c r="A32440" s="216">
        <v>45642</v>
      </c>
      <c r="B32440" s="217" t="s">
        <v>175</v>
      </c>
      <c r="C32440" s="218">
        <v>0.80830000000000002</v>
      </c>
    </row>
    <row r="32441" spans="1:3" ht="15" customHeight="1" x14ac:dyDescent="0.25">
      <c r="A32441" s="216">
        <v>45643</v>
      </c>
      <c r="B32441" s="217" t="s">
        <v>175</v>
      </c>
      <c r="C32441" s="218">
        <v>0.81830000000000003</v>
      </c>
    </row>
    <row r="32442" spans="1:3" ht="15" customHeight="1" x14ac:dyDescent="0.25">
      <c r="A32442" s="216">
        <v>45644</v>
      </c>
      <c r="B32442" s="217" t="s">
        <v>175</v>
      </c>
      <c r="C32442" s="218">
        <v>0.82809999999999995</v>
      </c>
    </row>
    <row r="32443" spans="1:3" ht="15" customHeight="1" x14ac:dyDescent="0.25">
      <c r="A32443" s="216">
        <v>45645</v>
      </c>
      <c r="B32443" s="217" t="s">
        <v>175</v>
      </c>
      <c r="C32443" s="218">
        <v>0.83779999999999999</v>
      </c>
    </row>
    <row r="32444" spans="1:3" ht="15" customHeight="1" x14ac:dyDescent="0.25">
      <c r="A32444" s="216">
        <v>45646</v>
      </c>
      <c r="B32444" s="217" t="s">
        <v>175</v>
      </c>
      <c r="C32444" s="218">
        <v>0.84760000000000002</v>
      </c>
    </row>
    <row r="32445" spans="1:3" ht="15" customHeight="1" x14ac:dyDescent="0.25">
      <c r="A32445" s="216">
        <v>45649</v>
      </c>
      <c r="B32445" s="217" t="s">
        <v>175</v>
      </c>
      <c r="C32445" s="218">
        <v>0.87680000000000002</v>
      </c>
    </row>
    <row r="32446" spans="1:3" ht="15" customHeight="1" x14ac:dyDescent="0.25">
      <c r="A32446" s="216">
        <v>45650</v>
      </c>
      <c r="B32446" s="217" t="s">
        <v>175</v>
      </c>
      <c r="C32446" s="218">
        <v>0.88649999999999995</v>
      </c>
    </row>
    <row r="32447" spans="1:3" ht="15" customHeight="1" x14ac:dyDescent="0.25">
      <c r="A32447" s="216">
        <v>45651</v>
      </c>
      <c r="B32447" s="217" t="s">
        <v>175</v>
      </c>
      <c r="C32447" s="218">
        <v>0.8962</v>
      </c>
    </row>
    <row r="32448" spans="1:3" ht="15" customHeight="1" x14ac:dyDescent="0.25">
      <c r="A32448" s="216">
        <v>45652</v>
      </c>
      <c r="B32448" s="217" t="s">
        <v>175</v>
      </c>
      <c r="C32448" s="218">
        <v>0.90610000000000002</v>
      </c>
    </row>
    <row r="32449" spans="1:3" ht="15" customHeight="1" x14ac:dyDescent="0.25">
      <c r="A32449" s="216">
        <v>45653</v>
      </c>
      <c r="B32449" s="217" t="s">
        <v>175</v>
      </c>
      <c r="C32449" s="218">
        <v>0.91579999999999995</v>
      </c>
    </row>
    <row r="32450" spans="1:3" ht="15" customHeight="1" x14ac:dyDescent="0.25">
      <c r="A32450" s="216">
        <v>45656</v>
      </c>
      <c r="B32450" s="217" t="s">
        <v>175</v>
      </c>
      <c r="C32450" s="218">
        <v>0.94510000000000005</v>
      </c>
    </row>
    <row r="32451" spans="1:3" ht="15" customHeight="1" x14ac:dyDescent="0.25">
      <c r="A32451" s="216">
        <v>45657</v>
      </c>
      <c r="B32451" s="217" t="s">
        <v>175</v>
      </c>
      <c r="C32451" s="218">
        <v>0.95489999999999997</v>
      </c>
    </row>
    <row r="32452" spans="1:3" ht="15" customHeight="1" x14ac:dyDescent="0.25">
      <c r="A32452" s="216">
        <v>45659</v>
      </c>
      <c r="B32452" s="217" t="s">
        <v>175</v>
      </c>
      <c r="C32452" s="218">
        <v>0.97440000000000004</v>
      </c>
    </row>
    <row r="32453" spans="1:3" ht="15" customHeight="1" x14ac:dyDescent="0.25">
      <c r="A32453" s="216">
        <v>45660</v>
      </c>
      <c r="B32453" s="217" t="s">
        <v>175</v>
      </c>
      <c r="C32453" s="218">
        <v>0.98429999999999995</v>
      </c>
    </row>
    <row r="32454" spans="1:3" ht="15" customHeight="1" x14ac:dyDescent="0.25">
      <c r="A32454" s="216">
        <v>45663</v>
      </c>
      <c r="B32454" s="217" t="s">
        <v>175</v>
      </c>
      <c r="C32454" s="218">
        <v>1.0136000000000001</v>
      </c>
    </row>
    <row r="32455" spans="1:3" ht="15" customHeight="1" x14ac:dyDescent="0.25">
      <c r="A32455" s="216">
        <v>45664</v>
      </c>
      <c r="B32455" s="217" t="s">
        <v>175</v>
      </c>
      <c r="C32455" s="218">
        <v>1.0237000000000001</v>
      </c>
    </row>
    <row r="32456" spans="1:3" ht="15" customHeight="1" x14ac:dyDescent="0.25">
      <c r="A32456" s="216">
        <v>45665</v>
      </c>
      <c r="B32456" s="217" t="s">
        <v>175</v>
      </c>
      <c r="C32456" s="218">
        <v>1.0333000000000001</v>
      </c>
    </row>
    <row r="32457" spans="1:3" ht="15" customHeight="1" x14ac:dyDescent="0.25">
      <c r="A32457" s="216">
        <v>45666</v>
      </c>
      <c r="B32457" s="217" t="s">
        <v>175</v>
      </c>
      <c r="C32457" s="218">
        <v>1.0428999999999999</v>
      </c>
    </row>
    <row r="32458" spans="1:3" ht="15" customHeight="1" x14ac:dyDescent="0.25">
      <c r="A32458" s="216">
        <v>45667</v>
      </c>
      <c r="B32458" s="217" t="s">
        <v>175</v>
      </c>
      <c r="C32458" s="218">
        <v>1.0526</v>
      </c>
    </row>
    <row r="32459" spans="1:3" ht="15" customHeight="1" x14ac:dyDescent="0.25">
      <c r="A32459" s="216">
        <v>45670</v>
      </c>
      <c r="B32459" s="217" t="s">
        <v>175</v>
      </c>
      <c r="C32459" s="218">
        <v>1.0812999999999999</v>
      </c>
    </row>
    <row r="32460" spans="1:3" ht="15" customHeight="1" x14ac:dyDescent="0.25">
      <c r="A32460" s="216">
        <v>45671</v>
      </c>
      <c r="B32460" s="217" t="s">
        <v>175</v>
      </c>
      <c r="C32460" s="218">
        <v>1.0908</v>
      </c>
    </row>
    <row r="32461" spans="1:3" ht="15" customHeight="1" x14ac:dyDescent="0.25">
      <c r="A32461" s="216">
        <v>45672</v>
      </c>
      <c r="B32461" s="217" t="s">
        <v>175</v>
      </c>
      <c r="C32461" s="218">
        <v>1.1005</v>
      </c>
    </row>
    <row r="32462" spans="1:3" ht="15" customHeight="1" x14ac:dyDescent="0.25">
      <c r="A32462" s="216">
        <v>45673</v>
      </c>
      <c r="B32462" s="217" t="s">
        <v>175</v>
      </c>
      <c r="C32462" s="218">
        <v>1.1101000000000001</v>
      </c>
    </row>
    <row r="32463" spans="1:3" ht="15" customHeight="1" x14ac:dyDescent="0.25">
      <c r="A32463" s="216">
        <v>45674</v>
      </c>
      <c r="B32463" s="217" t="s">
        <v>175</v>
      </c>
      <c r="C32463" s="218">
        <v>1.1194999999999999</v>
      </c>
    </row>
    <row r="32464" spans="1:3" ht="15" customHeight="1" x14ac:dyDescent="0.25">
      <c r="A32464" s="216">
        <v>45677</v>
      </c>
      <c r="B32464" s="217" t="s">
        <v>175</v>
      </c>
      <c r="C32464" s="218">
        <v>1.1483000000000001</v>
      </c>
    </row>
    <row r="32465" spans="1:3" ht="15" customHeight="1" x14ac:dyDescent="0.25">
      <c r="A32465" s="216">
        <v>45678</v>
      </c>
      <c r="B32465" s="217" t="s">
        <v>175</v>
      </c>
      <c r="C32465" s="218">
        <v>1.1577999999999999</v>
      </c>
    </row>
    <row r="32466" spans="1:3" ht="15" customHeight="1" x14ac:dyDescent="0.25">
      <c r="A32466" s="216">
        <v>45679</v>
      </c>
      <c r="B32466" s="217" t="s">
        <v>175</v>
      </c>
      <c r="C32466" s="218">
        <v>1.1674</v>
      </c>
    </row>
    <row r="32467" spans="1:3" ht="15" customHeight="1" x14ac:dyDescent="0.25">
      <c r="A32467" s="216">
        <v>45680</v>
      </c>
      <c r="B32467" s="217" t="s">
        <v>175</v>
      </c>
      <c r="C32467" s="218">
        <v>1.1767000000000001</v>
      </c>
    </row>
    <row r="32468" spans="1:3" ht="15" customHeight="1" x14ac:dyDescent="0.25">
      <c r="A32468" s="216">
        <v>45681</v>
      </c>
      <c r="B32468" s="217" t="s">
        <v>175</v>
      </c>
      <c r="C32468" s="218">
        <v>1.1859</v>
      </c>
    </row>
    <row r="32469" spans="1:3" ht="15" customHeight="1" x14ac:dyDescent="0.25">
      <c r="A32469" s="216">
        <v>45684</v>
      </c>
      <c r="B32469" s="217" t="s">
        <v>175</v>
      </c>
      <c r="C32469" s="218">
        <v>1.2138</v>
      </c>
    </row>
    <row r="32470" spans="1:3" ht="15" customHeight="1" x14ac:dyDescent="0.25">
      <c r="A32470" s="216">
        <v>45685</v>
      </c>
      <c r="B32470" s="217" t="s">
        <v>175</v>
      </c>
      <c r="C32470" s="218">
        <v>1.2233000000000001</v>
      </c>
    </row>
    <row r="32471" spans="1:3" ht="15" customHeight="1" x14ac:dyDescent="0.25">
      <c r="A32471" s="216">
        <v>45686</v>
      </c>
      <c r="B32471" s="217" t="s">
        <v>175</v>
      </c>
      <c r="C32471" s="218">
        <v>1.2325999999999999</v>
      </c>
    </row>
    <row r="32472" spans="1:3" ht="15" customHeight="1" x14ac:dyDescent="0.25">
      <c r="A32472" s="216">
        <v>45687</v>
      </c>
      <c r="B32472" s="217" t="s">
        <v>175</v>
      </c>
      <c r="C32472" s="218">
        <v>1.2417</v>
      </c>
    </row>
    <row r="32473" spans="1:3" ht="15" customHeight="1" x14ac:dyDescent="0.25">
      <c r="A32473" s="216">
        <v>45688</v>
      </c>
      <c r="B32473" s="217" t="s">
        <v>175</v>
      </c>
      <c r="C32473" s="218">
        <v>1.2508999999999999</v>
      </c>
    </row>
    <row r="32474" spans="1:3" ht="15" customHeight="1" x14ac:dyDescent="0.25">
      <c r="A32474" s="216">
        <v>45691</v>
      </c>
      <c r="B32474" s="217" t="s">
        <v>175</v>
      </c>
      <c r="C32474" s="218">
        <v>1.2714000000000001</v>
      </c>
    </row>
    <row r="32475" spans="1:3" ht="15" customHeight="1" x14ac:dyDescent="0.25">
      <c r="A32475" s="216">
        <v>45692</v>
      </c>
      <c r="B32475" s="217" t="s">
        <v>175</v>
      </c>
      <c r="C32475" s="218">
        <v>1.2805</v>
      </c>
    </row>
    <row r="32476" spans="1:3" ht="15" customHeight="1" x14ac:dyDescent="0.25">
      <c r="A32476" s="216">
        <v>45693</v>
      </c>
      <c r="B32476" s="217" t="s">
        <v>175</v>
      </c>
      <c r="C32476" s="218">
        <v>1.2896000000000001</v>
      </c>
    </row>
    <row r="32477" spans="1:3" ht="15" customHeight="1" x14ac:dyDescent="0.25">
      <c r="A32477" s="216">
        <v>45694</v>
      </c>
      <c r="B32477" s="217" t="s">
        <v>175</v>
      </c>
      <c r="C32477" s="218">
        <v>1.2986</v>
      </c>
    </row>
    <row r="32478" spans="1:3" ht="15" customHeight="1" x14ac:dyDescent="0.25">
      <c r="A32478" s="216">
        <v>45695</v>
      </c>
      <c r="B32478" s="217" t="s">
        <v>175</v>
      </c>
      <c r="C32478" s="218">
        <v>1.3077000000000001</v>
      </c>
    </row>
    <row r="32479" spans="1:3" ht="15" customHeight="1" x14ac:dyDescent="0.25">
      <c r="A32479" s="216">
        <v>45698</v>
      </c>
      <c r="B32479" s="217" t="s">
        <v>175</v>
      </c>
      <c r="C32479" s="218">
        <v>1.3347</v>
      </c>
    </row>
    <row r="32480" spans="1:3" ht="15" customHeight="1" x14ac:dyDescent="0.25">
      <c r="A32480" s="216">
        <v>45699</v>
      </c>
      <c r="B32480" s="217" t="s">
        <v>175</v>
      </c>
      <c r="C32480" s="218">
        <v>1.3436999999999999</v>
      </c>
    </row>
    <row r="32481" spans="1:3" ht="15" customHeight="1" x14ac:dyDescent="0.25">
      <c r="A32481" s="216">
        <v>45700</v>
      </c>
      <c r="B32481" s="217" t="s">
        <v>175</v>
      </c>
      <c r="C32481" s="218">
        <v>1.3527</v>
      </c>
    </row>
    <row r="32482" spans="1:3" ht="15" customHeight="1" x14ac:dyDescent="0.25">
      <c r="A32482" s="216">
        <v>45701</v>
      </c>
      <c r="B32482" s="217" t="s">
        <v>175</v>
      </c>
      <c r="C32482" s="218">
        <v>1.3616999999999999</v>
      </c>
    </row>
    <row r="32483" spans="1:3" ht="15" customHeight="1" x14ac:dyDescent="0.25">
      <c r="A32483" s="216">
        <v>45702</v>
      </c>
      <c r="B32483" s="217" t="s">
        <v>175</v>
      </c>
      <c r="C32483" s="218">
        <v>1.3707</v>
      </c>
    </row>
    <row r="32484" spans="1:3" ht="15" customHeight="1" x14ac:dyDescent="0.25">
      <c r="A32484" s="216">
        <v>45705</v>
      </c>
      <c r="B32484" s="217" t="s">
        <v>175</v>
      </c>
      <c r="C32484" s="218">
        <v>1.3976</v>
      </c>
    </row>
    <row r="32485" spans="1:3" ht="15" customHeight="1" x14ac:dyDescent="0.25">
      <c r="A32485" s="216">
        <v>45706</v>
      </c>
      <c r="B32485" s="217" t="s">
        <v>175</v>
      </c>
      <c r="C32485" s="218">
        <v>1.4066000000000001</v>
      </c>
    </row>
    <row r="32486" spans="1:3" ht="15" customHeight="1" x14ac:dyDescent="0.25">
      <c r="A32486" s="216">
        <v>45707</v>
      </c>
      <c r="B32486" s="217" t="s">
        <v>175</v>
      </c>
      <c r="C32486" s="218">
        <v>1.4156</v>
      </c>
    </row>
    <row r="32487" spans="1:3" ht="15" customHeight="1" x14ac:dyDescent="0.25">
      <c r="A32487" s="216">
        <v>45708</v>
      </c>
      <c r="B32487" s="217" t="s">
        <v>175</v>
      </c>
      <c r="C32487" s="218">
        <v>1.4246000000000001</v>
      </c>
    </row>
    <row r="32488" spans="1:3" ht="15" customHeight="1" x14ac:dyDescent="0.25">
      <c r="A32488" s="216">
        <v>45709</v>
      </c>
      <c r="B32488" s="217" t="s">
        <v>175</v>
      </c>
      <c r="C32488" s="218">
        <v>1.4337</v>
      </c>
    </row>
    <row r="32489" spans="1:3" ht="15" customHeight="1" x14ac:dyDescent="0.25">
      <c r="A32489" s="216">
        <v>45712</v>
      </c>
      <c r="B32489" s="217" t="s">
        <v>175</v>
      </c>
      <c r="C32489" s="218">
        <v>1.4602999999999999</v>
      </c>
    </row>
    <row r="32490" spans="1:3" ht="15" customHeight="1" x14ac:dyDescent="0.25">
      <c r="A32490" s="216">
        <v>45713</v>
      </c>
      <c r="B32490" s="217" t="s">
        <v>175</v>
      </c>
      <c r="C32490" s="218">
        <v>1.4691000000000001</v>
      </c>
    </row>
    <row r="32491" spans="1:3" ht="15" customHeight="1" x14ac:dyDescent="0.25">
      <c r="A32491" s="216">
        <v>45714</v>
      </c>
      <c r="B32491" s="217" t="s">
        <v>175</v>
      </c>
      <c r="C32491" s="218">
        <v>1.4776</v>
      </c>
    </row>
    <row r="32492" spans="1:3" ht="15" customHeight="1" x14ac:dyDescent="0.25">
      <c r="A32492" s="216">
        <v>45715</v>
      </c>
      <c r="B32492" s="217" t="s">
        <v>175</v>
      </c>
      <c r="C32492" s="218">
        <v>1.4864999999999999</v>
      </c>
    </row>
    <row r="32493" spans="1:3" ht="15" customHeight="1" x14ac:dyDescent="0.25">
      <c r="A32493" s="216">
        <v>45716</v>
      </c>
      <c r="B32493" s="217" t="s">
        <v>175</v>
      </c>
      <c r="C32493" s="218">
        <v>1.4950000000000001</v>
      </c>
    </row>
    <row r="32494" spans="1:3" ht="15" customHeight="1" x14ac:dyDescent="0.25">
      <c r="A32494" s="216">
        <v>45719</v>
      </c>
      <c r="B32494" s="217" t="s">
        <v>175</v>
      </c>
      <c r="C32494" s="218">
        <v>1.5206</v>
      </c>
    </row>
    <row r="32495" spans="1:3" ht="15" customHeight="1" x14ac:dyDescent="0.25">
      <c r="A32495" s="216">
        <v>45720</v>
      </c>
      <c r="B32495" s="217" t="s">
        <v>175</v>
      </c>
      <c r="C32495" s="218">
        <v>1.5287999999999999</v>
      </c>
    </row>
    <row r="32496" spans="1:3" ht="15" customHeight="1" x14ac:dyDescent="0.25">
      <c r="A32496" s="216">
        <v>45721</v>
      </c>
      <c r="B32496" s="217" t="s">
        <v>175</v>
      </c>
      <c r="C32496" s="218">
        <v>1.5370999999999999</v>
      </c>
    </row>
    <row r="32497" spans="1:3" ht="15" customHeight="1" x14ac:dyDescent="0.25">
      <c r="A32497" s="216">
        <v>45722</v>
      </c>
      <c r="B32497" s="217" t="s">
        <v>175</v>
      </c>
      <c r="C32497" s="218">
        <v>1.5457000000000001</v>
      </c>
    </row>
    <row r="32498" spans="1:3" ht="15" customHeight="1" x14ac:dyDescent="0.25">
      <c r="A32498" s="216">
        <v>45723</v>
      </c>
      <c r="B32498" s="217" t="s">
        <v>175</v>
      </c>
      <c r="C32498" s="218">
        <v>1.5544</v>
      </c>
    </row>
    <row r="32499" spans="1:3" ht="15" customHeight="1" x14ac:dyDescent="0.25">
      <c r="A32499" s="216">
        <v>45726</v>
      </c>
      <c r="B32499" s="217" t="s">
        <v>175</v>
      </c>
      <c r="C32499" s="218">
        <v>1.5794999999999999</v>
      </c>
    </row>
    <row r="32500" spans="1:3" ht="15" customHeight="1" x14ac:dyDescent="0.25">
      <c r="A32500" s="216">
        <v>45727</v>
      </c>
      <c r="B32500" s="217" t="s">
        <v>175</v>
      </c>
      <c r="C32500" s="218">
        <v>1.5876999999999999</v>
      </c>
    </row>
    <row r="32501" spans="1:3" ht="15" customHeight="1" x14ac:dyDescent="0.25">
      <c r="A32501" s="216">
        <v>45728</v>
      </c>
      <c r="B32501" s="217" t="s">
        <v>175</v>
      </c>
      <c r="C32501" s="218">
        <v>1.5959000000000001</v>
      </c>
    </row>
    <row r="32502" spans="1:3" ht="15" customHeight="1" x14ac:dyDescent="0.25">
      <c r="A32502" s="216">
        <v>45729</v>
      </c>
      <c r="B32502" s="217" t="s">
        <v>175</v>
      </c>
      <c r="C32502" s="218">
        <v>1.6037999999999999</v>
      </c>
    </row>
    <row r="32503" spans="1:3" ht="15" customHeight="1" x14ac:dyDescent="0.25">
      <c r="A32503" s="216">
        <v>45730</v>
      </c>
      <c r="B32503" s="217" t="s">
        <v>175</v>
      </c>
      <c r="C32503" s="218">
        <v>1.6121000000000001</v>
      </c>
    </row>
    <row r="32504" spans="1:3" ht="15" customHeight="1" x14ac:dyDescent="0.25">
      <c r="A32504" s="216">
        <v>45733</v>
      </c>
      <c r="B32504" s="217" t="s">
        <v>175</v>
      </c>
      <c r="C32504" s="218">
        <v>1.6375</v>
      </c>
    </row>
    <row r="32505" spans="1:3" ht="15" customHeight="1" x14ac:dyDescent="0.25">
      <c r="A32505" s="216">
        <v>45734</v>
      </c>
      <c r="B32505" s="217" t="s">
        <v>175</v>
      </c>
      <c r="C32505" s="218">
        <v>1.6458999999999999</v>
      </c>
    </row>
    <row r="32506" spans="1:3" ht="15" customHeight="1" x14ac:dyDescent="0.25">
      <c r="A32506" s="216">
        <v>45735</v>
      </c>
      <c r="B32506" s="217" t="s">
        <v>175</v>
      </c>
      <c r="C32506" s="218">
        <v>1.6541999999999999</v>
      </c>
    </row>
    <row r="32507" spans="1:3" ht="15" customHeight="1" x14ac:dyDescent="0.25">
      <c r="A32507" s="216">
        <v>45736</v>
      </c>
      <c r="B32507" s="217" t="s">
        <v>175</v>
      </c>
      <c r="C32507" s="218">
        <v>1.6626000000000001</v>
      </c>
    </row>
    <row r="32508" spans="1:3" ht="15" customHeight="1" x14ac:dyDescent="0.25">
      <c r="A32508" s="216">
        <v>45737</v>
      </c>
      <c r="B32508" s="217" t="s">
        <v>175</v>
      </c>
      <c r="C32508" s="218">
        <v>1.6708000000000001</v>
      </c>
    </row>
    <row r="32509" spans="1:3" ht="15" customHeight="1" x14ac:dyDescent="0.25">
      <c r="A32509" s="216">
        <v>45740</v>
      </c>
      <c r="B32509" s="217" t="s">
        <v>175</v>
      </c>
      <c r="C32509" s="218">
        <v>1.6954</v>
      </c>
    </row>
    <row r="32510" spans="1:3" ht="15" customHeight="1" x14ac:dyDescent="0.25">
      <c r="A32510" s="216">
        <v>45741</v>
      </c>
      <c r="B32510" s="217" t="s">
        <v>175</v>
      </c>
      <c r="C32510" s="218">
        <v>1.704</v>
      </c>
    </row>
    <row r="32511" spans="1:3" ht="15" customHeight="1" x14ac:dyDescent="0.25">
      <c r="A32511" s="216">
        <v>45742</v>
      </c>
      <c r="B32511" s="217" t="s">
        <v>175</v>
      </c>
      <c r="C32511" s="218">
        <v>1.7121</v>
      </c>
    </row>
    <row r="32512" spans="1:3" ht="15" customHeight="1" x14ac:dyDescent="0.25">
      <c r="A32512" s="216">
        <v>45743</v>
      </c>
      <c r="B32512" s="217" t="s">
        <v>175</v>
      </c>
      <c r="C32512" s="218">
        <v>1.7203999999999999</v>
      </c>
    </row>
    <row r="32513" spans="1:3" ht="15" customHeight="1" x14ac:dyDescent="0.25">
      <c r="A32513" s="216">
        <v>45744</v>
      </c>
      <c r="B32513" s="217" t="s">
        <v>175</v>
      </c>
      <c r="C32513" s="218">
        <v>1.7286999999999999</v>
      </c>
    </row>
    <row r="32514" spans="1:3" ht="15" customHeight="1" x14ac:dyDescent="0.25">
      <c r="A32514" s="216">
        <v>45747</v>
      </c>
      <c r="B32514" s="217" t="s">
        <v>175</v>
      </c>
      <c r="C32514" s="218">
        <v>1.754</v>
      </c>
    </row>
    <row r="32515" spans="1:3" ht="15" customHeight="1" x14ac:dyDescent="0.25">
      <c r="A32515" s="216">
        <v>45748</v>
      </c>
      <c r="B32515" s="217" t="s">
        <v>175</v>
      </c>
      <c r="C32515" s="218">
        <v>1.7617</v>
      </c>
    </row>
    <row r="32516" spans="1:3" ht="15" customHeight="1" x14ac:dyDescent="0.25">
      <c r="A32516" s="216">
        <v>45749</v>
      </c>
      <c r="B32516" s="217" t="s">
        <v>175</v>
      </c>
      <c r="C32516" s="218">
        <v>1.7702</v>
      </c>
    </row>
    <row r="32517" spans="1:3" ht="15" customHeight="1" x14ac:dyDescent="0.25">
      <c r="A32517" s="216">
        <v>45750</v>
      </c>
      <c r="B32517" s="217" t="s">
        <v>175</v>
      </c>
      <c r="C32517" s="218">
        <v>1.7784</v>
      </c>
    </row>
    <row r="32518" spans="1:3" ht="15" customHeight="1" x14ac:dyDescent="0.25">
      <c r="A32518" s="216">
        <v>45751</v>
      </c>
      <c r="B32518" s="217" t="s">
        <v>175</v>
      </c>
      <c r="C32518" s="218">
        <v>1.7867</v>
      </c>
    </row>
    <row r="32519" spans="1:3" ht="15" customHeight="1" x14ac:dyDescent="0.25">
      <c r="A32519" s="216">
        <v>45754</v>
      </c>
      <c r="B32519" s="217" t="s">
        <v>175</v>
      </c>
      <c r="C32519" s="218">
        <v>1.8117000000000001</v>
      </c>
    </row>
    <row r="32520" spans="1:3" ht="15" customHeight="1" x14ac:dyDescent="0.25">
      <c r="A32520" s="216">
        <v>45755</v>
      </c>
      <c r="B32520" s="217" t="s">
        <v>175</v>
      </c>
      <c r="C32520" s="218">
        <v>1.8199000000000001</v>
      </c>
    </row>
    <row r="32521" spans="1:3" ht="15" customHeight="1" x14ac:dyDescent="0.25">
      <c r="A32521" s="216">
        <v>45756</v>
      </c>
      <c r="B32521" s="217" t="s">
        <v>175</v>
      </c>
      <c r="C32521" s="218">
        <v>1.8281000000000001</v>
      </c>
    </row>
    <row r="32522" spans="1:3" ht="15" customHeight="1" x14ac:dyDescent="0.25">
      <c r="A32522" s="216">
        <v>45757</v>
      </c>
      <c r="B32522" s="217" t="s">
        <v>175</v>
      </c>
      <c r="C32522" s="218">
        <v>1.8363</v>
      </c>
    </row>
    <row r="32523" spans="1:3" ht="15" customHeight="1" x14ac:dyDescent="0.25">
      <c r="A32523" s="216">
        <v>45758</v>
      </c>
      <c r="B32523" s="217" t="s">
        <v>175</v>
      </c>
      <c r="C32523" s="218">
        <v>1.8442000000000001</v>
      </c>
    </row>
    <row r="32524" spans="1:3" ht="15" customHeight="1" x14ac:dyDescent="0.25">
      <c r="A32524" s="216">
        <v>45761</v>
      </c>
      <c r="B32524" s="217" t="s">
        <v>175</v>
      </c>
      <c r="C32524" s="218">
        <v>1.8676999999999999</v>
      </c>
    </row>
    <row r="32525" spans="1:3" ht="15" customHeight="1" x14ac:dyDescent="0.25">
      <c r="A32525" s="216">
        <v>45762</v>
      </c>
      <c r="B32525" s="217" t="s">
        <v>175</v>
      </c>
      <c r="C32525" s="218">
        <v>1.8755999999999999</v>
      </c>
    </row>
    <row r="32526" spans="1:3" ht="15" customHeight="1" x14ac:dyDescent="0.25">
      <c r="A32526" s="216">
        <v>45763</v>
      </c>
      <c r="B32526" s="217" t="s">
        <v>175</v>
      </c>
      <c r="C32526" s="218">
        <v>1.8833</v>
      </c>
    </row>
    <row r="32527" spans="1:3" ht="15" customHeight="1" x14ac:dyDescent="0.25">
      <c r="A32527" s="216">
        <v>45764</v>
      </c>
      <c r="B32527" s="217" t="s">
        <v>175</v>
      </c>
      <c r="C32527" s="218">
        <v>1.8911</v>
      </c>
    </row>
    <row r="32528" spans="1:3" ht="15" customHeight="1" x14ac:dyDescent="0.25">
      <c r="A32528" s="216">
        <v>45769</v>
      </c>
      <c r="B32528" s="217" t="s">
        <v>175</v>
      </c>
      <c r="C32528" s="218">
        <v>1.9298999999999999</v>
      </c>
    </row>
    <row r="32529" spans="1:3" ht="15" customHeight="1" x14ac:dyDescent="0.25">
      <c r="A32529" s="216">
        <v>45770</v>
      </c>
      <c r="B32529" s="217" t="s">
        <v>175</v>
      </c>
      <c r="C32529" s="218">
        <v>1.9375</v>
      </c>
    </row>
    <row r="32530" spans="1:3" ht="15" customHeight="1" x14ac:dyDescent="0.25">
      <c r="A32530" s="216">
        <v>45771</v>
      </c>
      <c r="B32530" s="217" t="s">
        <v>175</v>
      </c>
      <c r="C32530" s="218">
        <v>1.9451000000000001</v>
      </c>
    </row>
    <row r="32531" spans="1:3" ht="15" customHeight="1" x14ac:dyDescent="0.25">
      <c r="A32531" s="216">
        <v>45772</v>
      </c>
      <c r="B32531" s="217" t="s">
        <v>175</v>
      </c>
      <c r="C32531" s="218">
        <v>1.9527000000000001</v>
      </c>
    </row>
    <row r="32532" spans="1:3" ht="15" customHeight="1" x14ac:dyDescent="0.25">
      <c r="A32532" s="216">
        <v>45775</v>
      </c>
      <c r="B32532" s="217" t="s">
        <v>175</v>
      </c>
      <c r="C32532" s="218">
        <v>1.9757</v>
      </c>
    </row>
    <row r="32533" spans="1:3" ht="15" customHeight="1" x14ac:dyDescent="0.25">
      <c r="A32533" s="216">
        <v>45776</v>
      </c>
      <c r="B32533" s="217" t="s">
        <v>175</v>
      </c>
      <c r="C32533" s="218">
        <v>1.9832000000000001</v>
      </c>
    </row>
    <row r="32534" spans="1:3" ht="15" customHeight="1" x14ac:dyDescent="0.25">
      <c r="A32534" s="216">
        <v>45777</v>
      </c>
      <c r="B32534" s="217" t="s">
        <v>175</v>
      </c>
      <c r="C32534" s="218">
        <v>1.9906999999999999</v>
      </c>
    </row>
    <row r="32535" spans="1:3" ht="15" customHeight="1" x14ac:dyDescent="0.25">
      <c r="A32535" s="216">
        <v>45779</v>
      </c>
      <c r="B32535" s="217" t="s">
        <v>175</v>
      </c>
      <c r="C32535" s="218">
        <v>2.0059</v>
      </c>
    </row>
    <row r="32536" spans="1:3" ht="15" customHeight="1" x14ac:dyDescent="0.25">
      <c r="A32536" s="216">
        <v>45782</v>
      </c>
      <c r="B32536" s="217" t="s">
        <v>175</v>
      </c>
      <c r="C32536" s="218">
        <v>2.0282</v>
      </c>
    </row>
    <row r="32537" spans="1:3" ht="15" customHeight="1" x14ac:dyDescent="0.25">
      <c r="A32537" s="216">
        <v>45783</v>
      </c>
      <c r="B32537" s="217" t="s">
        <v>175</v>
      </c>
      <c r="C32537" s="218">
        <v>2.0358000000000001</v>
      </c>
    </row>
    <row r="32538" spans="1:3" ht="15" customHeight="1" x14ac:dyDescent="0.25">
      <c r="A32538" s="216">
        <v>45784</v>
      </c>
      <c r="B32538" s="217" t="s">
        <v>175</v>
      </c>
      <c r="C32538" s="218">
        <v>2.0432999999999999</v>
      </c>
    </row>
    <row r="32539" spans="1:3" ht="15" customHeight="1" x14ac:dyDescent="0.25">
      <c r="A32539" s="216">
        <v>45785</v>
      </c>
      <c r="B32539" s="217" t="s">
        <v>175</v>
      </c>
      <c r="C32539" s="218">
        <v>2.0507</v>
      </c>
    </row>
    <row r="32540" spans="1:3" ht="15" customHeight="1" x14ac:dyDescent="0.25">
      <c r="A32540" s="216">
        <v>45786</v>
      </c>
      <c r="B32540" s="217" t="s">
        <v>175</v>
      </c>
      <c r="C32540" s="218">
        <v>2.0583</v>
      </c>
    </row>
    <row r="32541" spans="1:3" ht="15" customHeight="1" x14ac:dyDescent="0.25">
      <c r="A32541" s="216">
        <v>45789</v>
      </c>
      <c r="B32541" s="217" t="s">
        <v>175</v>
      </c>
      <c r="C32541" s="218">
        <v>2.081</v>
      </c>
    </row>
    <row r="32542" spans="1:3" ht="15" customHeight="1" x14ac:dyDescent="0.25">
      <c r="A32542" s="216">
        <v>45790</v>
      </c>
      <c r="B32542" s="217" t="s">
        <v>175</v>
      </c>
      <c r="C32542" s="218">
        <v>2.0884999999999998</v>
      </c>
    </row>
    <row r="32543" spans="1:3" ht="15" customHeight="1" x14ac:dyDescent="0.25">
      <c r="A32543" s="216">
        <v>45791</v>
      </c>
      <c r="B32543" s="217" t="s">
        <v>175</v>
      </c>
      <c r="C32543" s="218">
        <v>2.0960999999999999</v>
      </c>
    </row>
    <row r="32544" spans="1:3" ht="15" customHeight="1" x14ac:dyDescent="0.25">
      <c r="A32544" s="216">
        <v>45792</v>
      </c>
      <c r="B32544" s="217" t="s">
        <v>175</v>
      </c>
      <c r="C32544" s="218">
        <v>2.1036999999999999</v>
      </c>
    </row>
    <row r="32545" spans="1:3" ht="15" customHeight="1" x14ac:dyDescent="0.25">
      <c r="A32545" s="216">
        <v>45793</v>
      </c>
      <c r="B32545" s="217" t="s">
        <v>175</v>
      </c>
      <c r="C32545" s="218">
        <v>2.1114000000000002</v>
      </c>
    </row>
    <row r="32546" spans="1:3" ht="15" customHeight="1" x14ac:dyDescent="0.25">
      <c r="A32546" s="216">
        <v>45796</v>
      </c>
      <c r="B32546" s="217" t="s">
        <v>175</v>
      </c>
      <c r="C32546" s="218">
        <v>2.1345999999999998</v>
      </c>
    </row>
    <row r="32547" spans="1:3" ht="15" customHeight="1" x14ac:dyDescent="0.25">
      <c r="A32547" s="216">
        <v>45797</v>
      </c>
      <c r="B32547" s="217" t="s">
        <v>175</v>
      </c>
      <c r="C32547" s="218">
        <v>2.1423000000000001</v>
      </c>
    </row>
    <row r="32548" spans="1:3" ht="15" customHeight="1" x14ac:dyDescent="0.25">
      <c r="A32548" s="216">
        <v>45798</v>
      </c>
      <c r="B32548" s="217" t="s">
        <v>175</v>
      </c>
      <c r="C32548" s="218">
        <v>2.1499000000000001</v>
      </c>
    </row>
    <row r="32549" spans="1:3" ht="15" customHeight="1" x14ac:dyDescent="0.25">
      <c r="A32549" s="216">
        <v>45799</v>
      </c>
      <c r="B32549" s="217" t="s">
        <v>175</v>
      </c>
      <c r="C32549" s="218">
        <v>2.1575000000000002</v>
      </c>
    </row>
    <row r="32550" spans="1:3" ht="15" customHeight="1" x14ac:dyDescent="0.25">
      <c r="A32550" s="216">
        <v>45800</v>
      </c>
      <c r="B32550" s="217" t="s">
        <v>175</v>
      </c>
      <c r="C32550" s="218">
        <v>2.1652999999999998</v>
      </c>
    </row>
    <row r="32551" spans="1:3" ht="15" customHeight="1" x14ac:dyDescent="0.25">
      <c r="A32551" s="216">
        <v>45803</v>
      </c>
      <c r="B32551" s="217" t="s">
        <v>175</v>
      </c>
      <c r="C32551" s="218">
        <v>2.1867999999999999</v>
      </c>
    </row>
    <row r="32552" spans="1:3" ht="15" customHeight="1" x14ac:dyDescent="0.25">
      <c r="A32552" s="216">
        <v>45804</v>
      </c>
      <c r="B32552" s="217" t="s">
        <v>175</v>
      </c>
      <c r="C32552" s="218">
        <v>2.1943999999999999</v>
      </c>
    </row>
    <row r="32553" spans="1:3" ht="15" customHeight="1" x14ac:dyDescent="0.25">
      <c r="A32553" s="216">
        <v>45805</v>
      </c>
      <c r="B32553" s="217" t="s">
        <v>175</v>
      </c>
      <c r="C32553" s="218">
        <v>2.2021000000000002</v>
      </c>
    </row>
    <row r="32554" spans="1:3" ht="15" customHeight="1" x14ac:dyDescent="0.25">
      <c r="A32554" s="216">
        <v>45806</v>
      </c>
      <c r="B32554" s="217" t="s">
        <v>175</v>
      </c>
      <c r="C32554" s="218">
        <v>2.2099000000000002</v>
      </c>
    </row>
    <row r="32555" spans="1:3" ht="15" customHeight="1" x14ac:dyDescent="0.25">
      <c r="A32555" s="216">
        <v>45807</v>
      </c>
      <c r="B32555" s="217" t="s">
        <v>175</v>
      </c>
      <c r="C32555" s="218">
        <v>2.2178</v>
      </c>
    </row>
    <row r="32556" spans="1:3" ht="15" customHeight="1" x14ac:dyDescent="0.25">
      <c r="A32556" s="216">
        <v>45810</v>
      </c>
      <c r="B32556" s="217" t="s">
        <v>175</v>
      </c>
      <c r="C32556" s="218">
        <v>2.2406000000000001</v>
      </c>
    </row>
    <row r="32557" spans="1:3" ht="15" customHeight="1" x14ac:dyDescent="0.25">
      <c r="A32557" s="216">
        <v>45811</v>
      </c>
      <c r="B32557" s="217" t="s">
        <v>175</v>
      </c>
      <c r="C32557" s="218">
        <v>2.2482000000000002</v>
      </c>
    </row>
    <row r="32558" spans="1:3" ht="15" customHeight="1" x14ac:dyDescent="0.25">
      <c r="A32558" s="216">
        <v>45812</v>
      </c>
      <c r="B32558" s="217" t="s">
        <v>175</v>
      </c>
      <c r="C32558" s="218">
        <v>2.2559999999999998</v>
      </c>
    </row>
    <row r="32559" spans="1:3" ht="15" customHeight="1" x14ac:dyDescent="0.25">
      <c r="A32559" s="216">
        <v>45813</v>
      </c>
      <c r="B32559" s="217" t="s">
        <v>175</v>
      </c>
      <c r="C32559" s="218">
        <v>2.2635000000000001</v>
      </c>
    </row>
    <row r="32560" spans="1:3" ht="15" customHeight="1" x14ac:dyDescent="0.25">
      <c r="A32560" s="216">
        <v>45814</v>
      </c>
      <c r="B32560" s="217" t="s">
        <v>175</v>
      </c>
      <c r="C32560" s="218">
        <v>2.2711999999999999</v>
      </c>
    </row>
    <row r="32561" spans="1:3" ht="15" customHeight="1" x14ac:dyDescent="0.25">
      <c r="A32561" s="216">
        <v>45817</v>
      </c>
      <c r="B32561" s="217" t="s">
        <v>175</v>
      </c>
      <c r="C32561" s="218">
        <v>2.2944</v>
      </c>
    </row>
    <row r="32562" spans="1:3" ht="15" customHeight="1" x14ac:dyDescent="0.25">
      <c r="A32562" s="216">
        <v>45818</v>
      </c>
      <c r="B32562" s="217" t="s">
        <v>175</v>
      </c>
      <c r="C32562" s="218">
        <v>2.302</v>
      </c>
    </row>
    <row r="32563" spans="1:3" ht="15" customHeight="1" x14ac:dyDescent="0.25">
      <c r="A32563" s="216">
        <v>45819</v>
      </c>
      <c r="B32563" s="217" t="s">
        <v>175</v>
      </c>
      <c r="C32563" s="218">
        <v>2.3094000000000001</v>
      </c>
    </row>
    <row r="32564" spans="1:3" ht="15" customHeight="1" x14ac:dyDescent="0.25">
      <c r="A32564" s="216">
        <v>45820</v>
      </c>
      <c r="B32564" s="217" t="s">
        <v>175</v>
      </c>
      <c r="C32564" s="218">
        <v>2.3167</v>
      </c>
    </row>
    <row r="32565" spans="1:3" ht="15" customHeight="1" x14ac:dyDescent="0.25">
      <c r="A32565" s="216">
        <v>45821</v>
      </c>
      <c r="B32565" s="217" t="s">
        <v>175</v>
      </c>
      <c r="C32565" s="218">
        <v>2.3239999999999998</v>
      </c>
    </row>
    <row r="32566" spans="1:3" ht="15" customHeight="1" x14ac:dyDescent="0.25">
      <c r="A32566" s="216">
        <v>45824</v>
      </c>
      <c r="B32566" s="217" t="s">
        <v>175</v>
      </c>
      <c r="C32566" s="218">
        <v>2.3460000000000001</v>
      </c>
    </row>
    <row r="32567" spans="1:3" ht="15" customHeight="1" x14ac:dyDescent="0.25">
      <c r="A32567" s="216">
        <v>45825</v>
      </c>
      <c r="B32567" s="217" t="s">
        <v>175</v>
      </c>
      <c r="C32567" s="218">
        <v>2.3532999999999999</v>
      </c>
    </row>
    <row r="32568" spans="1:3" ht="15" customHeight="1" x14ac:dyDescent="0.25">
      <c r="A32568" s="216">
        <v>45826</v>
      </c>
      <c r="B32568" s="217" t="s">
        <v>175</v>
      </c>
      <c r="C32568" s="218">
        <v>2.3605</v>
      </c>
    </row>
    <row r="32569" spans="1:3" ht="15" customHeight="1" x14ac:dyDescent="0.25">
      <c r="A32569" s="216">
        <v>45827</v>
      </c>
      <c r="B32569" s="217" t="s">
        <v>175</v>
      </c>
      <c r="C32569" s="218">
        <v>2.3675999999999999</v>
      </c>
    </row>
    <row r="32570" spans="1:3" ht="15" customHeight="1" x14ac:dyDescent="0.25">
      <c r="A32570" s="216">
        <v>45828</v>
      </c>
      <c r="B32570" s="217" t="s">
        <v>175</v>
      </c>
      <c r="C32570" s="218">
        <v>2.3748</v>
      </c>
    </row>
    <row r="32571" spans="1:3" ht="15" customHeight="1" x14ac:dyDescent="0.25">
      <c r="A32571" s="216">
        <v>45831</v>
      </c>
      <c r="B32571" s="217" t="s">
        <v>175</v>
      </c>
      <c r="C32571" s="218">
        <v>2.3963000000000001</v>
      </c>
    </row>
    <row r="32572" spans="1:3" ht="15" customHeight="1" x14ac:dyDescent="0.25">
      <c r="A32572" s="216">
        <v>45832</v>
      </c>
      <c r="B32572" s="217" t="s">
        <v>175</v>
      </c>
      <c r="C32572" s="218">
        <v>2.4033000000000002</v>
      </c>
    </row>
    <row r="32573" spans="1:3" ht="15" customHeight="1" x14ac:dyDescent="0.25">
      <c r="A32573" s="216">
        <v>45833</v>
      </c>
      <c r="B32573" s="217" t="s">
        <v>175</v>
      </c>
      <c r="C32573" s="218">
        <v>2.4104000000000001</v>
      </c>
    </row>
    <row r="32574" spans="1:3" ht="15" customHeight="1" x14ac:dyDescent="0.25">
      <c r="A32574" s="216">
        <v>45834</v>
      </c>
      <c r="B32574" s="217" t="s">
        <v>175</v>
      </c>
      <c r="C32574" s="218">
        <v>2.4175</v>
      </c>
    </row>
    <row r="32575" spans="1:3" ht="15" customHeight="1" x14ac:dyDescent="0.25">
      <c r="A32575" s="216">
        <v>45835</v>
      </c>
      <c r="B32575" s="217" t="s">
        <v>175</v>
      </c>
      <c r="C32575" s="218">
        <v>2.4247000000000001</v>
      </c>
    </row>
    <row r="32576" spans="1:3" ht="15" customHeight="1" x14ac:dyDescent="0.25">
      <c r="A32576" s="216">
        <v>45838</v>
      </c>
      <c r="B32576" s="217" t="s">
        <v>175</v>
      </c>
      <c r="C32576" s="218">
        <v>2.4460999999999999</v>
      </c>
    </row>
    <row r="32577" spans="1:3" ht="15" customHeight="1" x14ac:dyDescent="0.25">
      <c r="A32577" s="216">
        <v>45839</v>
      </c>
      <c r="B32577" s="217" t="s">
        <v>175</v>
      </c>
      <c r="C32577" s="218">
        <v>2.4531999999999998</v>
      </c>
    </row>
    <row r="32578" spans="1:3" ht="15" customHeight="1" x14ac:dyDescent="0.25">
      <c r="A32578" s="216">
        <v>45840</v>
      </c>
      <c r="B32578" s="217" t="s">
        <v>175</v>
      </c>
      <c r="C32578" s="218">
        <v>2.4601999999999999</v>
      </c>
    </row>
    <row r="32579" spans="1:3" ht="15" customHeight="1" x14ac:dyDescent="0.25">
      <c r="A32579" s="216">
        <v>45841</v>
      </c>
      <c r="B32579" s="217" t="s">
        <v>175</v>
      </c>
      <c r="C32579" s="218">
        <v>2.4672999999999998</v>
      </c>
    </row>
    <row r="32580" spans="1:3" ht="15" customHeight="1" x14ac:dyDescent="0.25">
      <c r="A32580" s="216">
        <v>45842</v>
      </c>
      <c r="B32580" s="217" t="s">
        <v>175</v>
      </c>
      <c r="C32580" s="218">
        <v>2.4742999999999999</v>
      </c>
    </row>
    <row r="32581" spans="1:3" ht="15" customHeight="1" x14ac:dyDescent="0.25">
      <c r="A32581" s="216">
        <v>45845</v>
      </c>
      <c r="B32581" s="217" t="s">
        <v>175</v>
      </c>
      <c r="C32581" s="218">
        <v>2.4946999999999999</v>
      </c>
    </row>
    <row r="32582" spans="1:3" ht="15" customHeight="1" x14ac:dyDescent="0.25">
      <c r="A32582" s="216">
        <v>45846</v>
      </c>
      <c r="B32582" s="217" t="s">
        <v>175</v>
      </c>
      <c r="C32582" s="218">
        <v>2.5017</v>
      </c>
    </row>
    <row r="32583" spans="1:3" ht="15" customHeight="1" x14ac:dyDescent="0.25">
      <c r="A32583" s="216">
        <v>45847</v>
      </c>
      <c r="B32583" s="217" t="s">
        <v>175</v>
      </c>
      <c r="C32583" s="218">
        <v>2.5087000000000002</v>
      </c>
    </row>
    <row r="32584" spans="1:3" ht="15" customHeight="1" x14ac:dyDescent="0.25">
      <c r="A32584" s="216">
        <v>45848</v>
      </c>
      <c r="B32584" s="217" t="s">
        <v>175</v>
      </c>
      <c r="C32584" s="218">
        <v>2.5156999999999998</v>
      </c>
    </row>
    <row r="32585" spans="1:3" ht="15" customHeight="1" x14ac:dyDescent="0.25">
      <c r="A32585" s="216">
        <v>45849</v>
      </c>
      <c r="B32585" s="217" t="s">
        <v>175</v>
      </c>
      <c r="C32585" s="218">
        <v>2.5228000000000002</v>
      </c>
    </row>
    <row r="32586" spans="1:3" ht="15" customHeight="1" x14ac:dyDescent="0.25">
      <c r="A32586" s="216">
        <v>45852</v>
      </c>
      <c r="B32586" s="217" t="s">
        <v>175</v>
      </c>
      <c r="C32586" s="218">
        <v>2.5442</v>
      </c>
    </row>
    <row r="32587" spans="1:3" ht="15" customHeight="1" x14ac:dyDescent="0.25">
      <c r="A32587" s="216">
        <v>45853</v>
      </c>
      <c r="B32587" s="217" t="s">
        <v>175</v>
      </c>
      <c r="C32587" s="218">
        <v>2.5512999999999999</v>
      </c>
    </row>
    <row r="32588" spans="1:3" ht="15" customHeight="1" x14ac:dyDescent="0.25">
      <c r="A32588" s="216">
        <v>45854</v>
      </c>
      <c r="B32588" s="217" t="s">
        <v>175</v>
      </c>
      <c r="C32588" s="218">
        <v>2.5581999999999998</v>
      </c>
    </row>
    <row r="32589" spans="1:3" ht="15" customHeight="1" x14ac:dyDescent="0.25">
      <c r="A32589" s="216">
        <v>45855</v>
      </c>
      <c r="B32589" s="217" t="s">
        <v>175</v>
      </c>
      <c r="C32589" s="218">
        <v>2.5651999999999999</v>
      </c>
    </row>
    <row r="32590" spans="1:3" ht="15" customHeight="1" x14ac:dyDescent="0.25">
      <c r="A32590" s="216">
        <v>45856</v>
      </c>
      <c r="B32590" s="217" t="s">
        <v>175</v>
      </c>
      <c r="C32590" s="218">
        <v>2.5720000000000001</v>
      </c>
    </row>
    <row r="32591" spans="1:3" ht="15" customHeight="1" x14ac:dyDescent="0.25">
      <c r="A32591" s="216">
        <v>45859</v>
      </c>
      <c r="B32591" s="217" t="s">
        <v>175</v>
      </c>
      <c r="C32591" s="218">
        <v>2.5922000000000001</v>
      </c>
    </row>
    <row r="32592" spans="1:3" ht="15" customHeight="1" x14ac:dyDescent="0.25">
      <c r="A32592" s="216">
        <v>45860</v>
      </c>
      <c r="B32592" s="217" t="s">
        <v>175</v>
      </c>
      <c r="C32592" s="218">
        <v>2.5991</v>
      </c>
    </row>
    <row r="32593" spans="1:3" ht="15" customHeight="1" x14ac:dyDescent="0.25">
      <c r="A32593" s="216">
        <v>45861</v>
      </c>
      <c r="B32593" s="217" t="s">
        <v>175</v>
      </c>
      <c r="C32593" s="218">
        <v>2.6055999999999999</v>
      </c>
    </row>
    <row r="32594" spans="1:3" ht="15" customHeight="1" x14ac:dyDescent="0.25">
      <c r="A32594" s="216">
        <v>45862</v>
      </c>
      <c r="B32594" s="217" t="s">
        <v>175</v>
      </c>
      <c r="C32594" s="218">
        <v>2.6122000000000001</v>
      </c>
    </row>
    <row r="32595" spans="1:3" ht="15" customHeight="1" x14ac:dyDescent="0.25">
      <c r="A32595" s="216">
        <v>45863</v>
      </c>
      <c r="B32595" s="217" t="s">
        <v>175</v>
      </c>
      <c r="C32595" s="218">
        <v>2.6187</v>
      </c>
    </row>
    <row r="32596" spans="1:3" ht="15" customHeight="1" x14ac:dyDescent="0.25">
      <c r="A32596" s="216">
        <v>45866</v>
      </c>
      <c r="B32596" s="217" t="s">
        <v>175</v>
      </c>
      <c r="C32596" s="218">
        <v>2.6381999999999999</v>
      </c>
    </row>
    <row r="32597" spans="1:3" ht="15" customHeight="1" x14ac:dyDescent="0.25">
      <c r="A32597" s="216">
        <v>45867</v>
      </c>
      <c r="B32597" s="217" t="s">
        <v>175</v>
      </c>
      <c r="C32597" s="218">
        <v>2.6446000000000001</v>
      </c>
    </row>
    <row r="32598" spans="1:3" ht="15" customHeight="1" x14ac:dyDescent="0.25">
      <c r="A32598" s="216">
        <v>45868</v>
      </c>
      <c r="B32598" s="217" t="s">
        <v>175</v>
      </c>
      <c r="C32598" s="218">
        <v>2.6511999999999998</v>
      </c>
    </row>
    <row r="32599" spans="1:3" ht="15" customHeight="1" x14ac:dyDescent="0.25">
      <c r="A32599" s="216">
        <v>45869</v>
      </c>
      <c r="B32599" s="217" t="s">
        <v>175</v>
      </c>
      <c r="C32599" s="218">
        <v>2.6577000000000002</v>
      </c>
    </row>
    <row r="32600" spans="1:3" ht="15" customHeight="1" x14ac:dyDescent="0.25">
      <c r="A32600" s="216">
        <v>45870</v>
      </c>
      <c r="B32600" s="217" t="s">
        <v>175</v>
      </c>
      <c r="C32600" s="218">
        <v>2.6642000000000001</v>
      </c>
    </row>
    <row r="32601" spans="1:3" ht="15" customHeight="1" x14ac:dyDescent="0.25">
      <c r="A32601" s="216">
        <v>45873</v>
      </c>
      <c r="B32601" s="217" t="s">
        <v>175</v>
      </c>
      <c r="C32601" s="218">
        <v>2.6840000000000002</v>
      </c>
    </row>
    <row r="32602" spans="1:3" ht="15" customHeight="1" x14ac:dyDescent="0.25">
      <c r="A32602" s="216">
        <v>45874</v>
      </c>
      <c r="B32602" s="217" t="s">
        <v>175</v>
      </c>
      <c r="C32602" s="218">
        <v>2.6905999999999999</v>
      </c>
    </row>
    <row r="32603" spans="1:3" ht="15" customHeight="1" x14ac:dyDescent="0.25">
      <c r="A32603" s="216">
        <v>45875</v>
      </c>
      <c r="B32603" s="217" t="s">
        <v>175</v>
      </c>
      <c r="C32603" s="218">
        <v>2.6972999999999998</v>
      </c>
    </row>
    <row r="32604" spans="1:3" ht="15" customHeight="1" x14ac:dyDescent="0.25">
      <c r="A32604" s="216">
        <v>45876</v>
      </c>
      <c r="B32604" s="217" t="s">
        <v>175</v>
      </c>
      <c r="C32604" s="218">
        <v>2.7038000000000002</v>
      </c>
    </row>
    <row r="32605" spans="1:3" ht="15" customHeight="1" x14ac:dyDescent="0.25">
      <c r="A32605" s="216">
        <v>45877</v>
      </c>
      <c r="B32605" s="217" t="s">
        <v>175</v>
      </c>
      <c r="C32605" s="218">
        <v>2.7103999999999999</v>
      </c>
    </row>
    <row r="32606" spans="1:3" ht="15" customHeight="1" x14ac:dyDescent="0.25">
      <c r="A32606" s="216">
        <v>45880</v>
      </c>
      <c r="B32606" s="217" t="s">
        <v>175</v>
      </c>
      <c r="C32606" s="218">
        <v>2.73</v>
      </c>
    </row>
    <row r="32607" spans="1:3" ht="15" customHeight="1" x14ac:dyDescent="0.25">
      <c r="A32607" s="216">
        <v>45881</v>
      </c>
      <c r="B32607" s="217" t="s">
        <v>175</v>
      </c>
      <c r="C32607" s="218">
        <v>2.7366999999999999</v>
      </c>
    </row>
    <row r="32608" spans="1:3" ht="15" customHeight="1" x14ac:dyDescent="0.25">
      <c r="A32608" s="216">
        <v>45882</v>
      </c>
      <c r="B32608" s="217" t="s">
        <v>175</v>
      </c>
      <c r="C32608" s="218">
        <v>2.7433999999999998</v>
      </c>
    </row>
    <row r="32609" spans="1:3" ht="15" customHeight="1" x14ac:dyDescent="0.25">
      <c r="A32609" s="216">
        <v>45883</v>
      </c>
      <c r="B32609" s="217" t="s">
        <v>175</v>
      </c>
      <c r="C32609" s="218">
        <v>2.7502</v>
      </c>
    </row>
    <row r="32610" spans="1:3" ht="15" customHeight="1" x14ac:dyDescent="0.25">
      <c r="A32610" s="216">
        <v>45884</v>
      </c>
      <c r="B32610" s="217" t="s">
        <v>175</v>
      </c>
      <c r="C32610" s="218">
        <v>2.7570000000000001</v>
      </c>
    </row>
    <row r="32611" spans="1:3" ht="15" customHeight="1" x14ac:dyDescent="0.25">
      <c r="A32611" s="216">
        <v>45887</v>
      </c>
      <c r="B32611" s="217" t="s">
        <v>175</v>
      </c>
      <c r="C32611" s="218">
        <v>2.7772999999999999</v>
      </c>
    </row>
    <row r="32612" spans="1:3" ht="15" customHeight="1" x14ac:dyDescent="0.25">
      <c r="A32612" s="216">
        <v>45888</v>
      </c>
      <c r="B32612" s="217" t="s">
        <v>175</v>
      </c>
      <c r="C32612" s="218">
        <v>2.7839999999999998</v>
      </c>
    </row>
    <row r="32613" spans="1:3" ht="15" customHeight="1" x14ac:dyDescent="0.25">
      <c r="A32613" s="216">
        <v>45889</v>
      </c>
      <c r="B32613" s="217" t="s">
        <v>175</v>
      </c>
      <c r="C32613" s="218">
        <v>2.7907000000000002</v>
      </c>
    </row>
    <row r="32614" spans="1:3" ht="15" customHeight="1" x14ac:dyDescent="0.25">
      <c r="A32614" s="216">
        <v>45890</v>
      </c>
      <c r="B32614" s="217" t="s">
        <v>175</v>
      </c>
      <c r="C32614" s="218">
        <v>2.7972000000000001</v>
      </c>
    </row>
    <row r="32615" spans="1:3" ht="15" customHeight="1" x14ac:dyDescent="0.25">
      <c r="A32615" s="216">
        <v>45891</v>
      </c>
      <c r="B32615" s="217" t="s">
        <v>175</v>
      </c>
      <c r="C32615" s="218">
        <v>2.8037000000000001</v>
      </c>
    </row>
    <row r="32616" spans="1:3" ht="15" customHeight="1" x14ac:dyDescent="0.25">
      <c r="A32616" s="216">
        <v>45894</v>
      </c>
      <c r="B32616" s="217" t="s">
        <v>175</v>
      </c>
      <c r="C32616" s="218">
        <v>2.8233000000000001</v>
      </c>
    </row>
    <row r="32617" spans="1:3" ht="15" customHeight="1" x14ac:dyDescent="0.25">
      <c r="A32617" s="216">
        <v>45895</v>
      </c>
      <c r="B32617" s="217" t="s">
        <v>175</v>
      </c>
      <c r="C32617" s="218">
        <v>2.8298000000000001</v>
      </c>
    </row>
    <row r="32618" spans="1:3" ht="15" customHeight="1" x14ac:dyDescent="0.25">
      <c r="A32618" s="216">
        <v>45896</v>
      </c>
      <c r="B32618" s="217" t="s">
        <v>175</v>
      </c>
      <c r="C32618" s="218">
        <v>2.8361999999999998</v>
      </c>
    </row>
    <row r="32619" spans="1:3" ht="15" customHeight="1" x14ac:dyDescent="0.25">
      <c r="A32619" s="216">
        <v>45897</v>
      </c>
      <c r="B32619" s="217" t="s">
        <v>175</v>
      </c>
      <c r="C32619" s="218">
        <v>2.8426</v>
      </c>
    </row>
    <row r="32620" spans="1:3" ht="15" customHeight="1" x14ac:dyDescent="0.25">
      <c r="A32620" s="216">
        <v>45898</v>
      </c>
      <c r="B32620" s="217" t="s">
        <v>175</v>
      </c>
      <c r="C32620" s="218">
        <v>2.8491</v>
      </c>
    </row>
    <row r="32621" spans="1:3" ht="15" customHeight="1" x14ac:dyDescent="0.25">
      <c r="A32621" s="216">
        <v>45901</v>
      </c>
      <c r="B32621" s="217" t="s">
        <v>175</v>
      </c>
      <c r="C32621" s="218">
        <v>2.8677999999999999</v>
      </c>
    </row>
    <row r="32622" spans="1:3" ht="15" customHeight="1" x14ac:dyDescent="0.25">
      <c r="A32622" s="216">
        <v>45902</v>
      </c>
      <c r="B32622" s="217" t="s">
        <v>175</v>
      </c>
      <c r="C32622" s="218">
        <v>2.8742999999999999</v>
      </c>
    </row>
    <row r="32623" spans="1:3" ht="15" customHeight="1" x14ac:dyDescent="0.25">
      <c r="A32623" s="216">
        <v>45903</v>
      </c>
      <c r="B32623" s="217" t="s">
        <v>175</v>
      </c>
      <c r="C32623" s="218">
        <v>2.8803999999999998</v>
      </c>
    </row>
    <row r="32624" spans="1:3" ht="15" customHeight="1" x14ac:dyDescent="0.25">
      <c r="A32624" s="216">
        <v>45904</v>
      </c>
      <c r="B32624" s="217" t="s">
        <v>175</v>
      </c>
      <c r="C32624" s="218">
        <v>2.8868999999999998</v>
      </c>
    </row>
    <row r="32625" spans="1:3" ht="15" customHeight="1" x14ac:dyDescent="0.25">
      <c r="A32625" s="216">
        <v>45905</v>
      </c>
      <c r="B32625" s="217" t="s">
        <v>175</v>
      </c>
      <c r="C32625" s="218">
        <v>2.8933</v>
      </c>
    </row>
    <row r="32626" spans="1:3" ht="15" customHeight="1" x14ac:dyDescent="0.25">
      <c r="A32626" s="216">
        <v>45908</v>
      </c>
      <c r="B32626" s="217" t="s">
        <v>175</v>
      </c>
      <c r="C32626" s="218">
        <v>2.9125999999999999</v>
      </c>
    </row>
    <row r="32627" spans="1:3" ht="15" customHeight="1" x14ac:dyDescent="0.25">
      <c r="A32627" s="216">
        <v>45909</v>
      </c>
      <c r="B32627" s="217" t="s">
        <v>175</v>
      </c>
      <c r="C32627" s="218">
        <v>2.919</v>
      </c>
    </row>
    <row r="32628" spans="1:3" ht="15" customHeight="1" x14ac:dyDescent="0.25">
      <c r="A32628" s="216">
        <v>45910</v>
      </c>
      <c r="B32628" s="217" t="s">
        <v>175</v>
      </c>
      <c r="C32628" s="218">
        <v>2.9256000000000002</v>
      </c>
    </row>
    <row r="32629" spans="1:3" ht="15" customHeight="1" x14ac:dyDescent="0.25">
      <c r="A32629" s="216">
        <v>45911</v>
      </c>
      <c r="B32629" s="217" t="s">
        <v>175</v>
      </c>
      <c r="C32629" s="218">
        <v>2.9319999999999999</v>
      </c>
    </row>
    <row r="32630" spans="1:3" ht="15" customHeight="1" x14ac:dyDescent="0.25">
      <c r="A32630" s="216">
        <v>45912</v>
      </c>
      <c r="B32630" s="217" t="s">
        <v>175</v>
      </c>
      <c r="C32630" s="218">
        <v>2.9384999999999999</v>
      </c>
    </row>
    <row r="32631" spans="1:3" ht="15" customHeight="1" x14ac:dyDescent="0.25">
      <c r="A32631" s="216">
        <v>45915</v>
      </c>
      <c r="B32631" s="217" t="s">
        <v>175</v>
      </c>
      <c r="C32631" s="218">
        <v>2.9578000000000002</v>
      </c>
    </row>
    <row r="32632" spans="1:3" ht="15" customHeight="1" x14ac:dyDescent="0.25">
      <c r="A32632" s="216">
        <v>45916</v>
      </c>
      <c r="B32632" s="217" t="s">
        <v>175</v>
      </c>
      <c r="C32632" s="218">
        <v>2.9643000000000002</v>
      </c>
    </row>
    <row r="32633" spans="1:3" ht="15" customHeight="1" x14ac:dyDescent="0.25">
      <c r="A32633" s="216">
        <v>45917</v>
      </c>
      <c r="B32633" s="217" t="s">
        <v>175</v>
      </c>
      <c r="C32633" s="218">
        <v>2.9708000000000001</v>
      </c>
    </row>
    <row r="32634" spans="1:3" ht="15" customHeight="1" x14ac:dyDescent="0.25">
      <c r="A32634" s="216">
        <v>45918</v>
      </c>
      <c r="B32634" s="217" t="s">
        <v>175</v>
      </c>
      <c r="C32634" s="218">
        <v>2.9773000000000001</v>
      </c>
    </row>
    <row r="32635" spans="1:3" ht="15" customHeight="1" x14ac:dyDescent="0.25">
      <c r="A32635" s="216">
        <v>45919</v>
      </c>
      <c r="B32635" s="217" t="s">
        <v>175</v>
      </c>
      <c r="C32635" s="218">
        <v>2.9834999999999998</v>
      </c>
    </row>
    <row r="32636" spans="1:3" ht="15" customHeight="1" x14ac:dyDescent="0.25">
      <c r="A32636" s="216">
        <v>45922</v>
      </c>
      <c r="B32636" s="217" t="s">
        <v>175</v>
      </c>
      <c r="C32636" s="218">
        <v>3.0028000000000001</v>
      </c>
    </row>
    <row r="32637" spans="1:3" ht="15" customHeight="1" x14ac:dyDescent="0.25">
      <c r="A32637" s="216">
        <v>45923</v>
      </c>
      <c r="B32637" s="217" t="s">
        <v>175</v>
      </c>
      <c r="C32637" s="218">
        <v>3.0093000000000001</v>
      </c>
    </row>
    <row r="32638" spans="1:3" ht="15" customHeight="1" x14ac:dyDescent="0.25">
      <c r="A32638" s="216">
        <v>45924</v>
      </c>
      <c r="B32638" s="217" t="s">
        <v>175</v>
      </c>
      <c r="C32638" s="218">
        <v>3.0158999999999998</v>
      </c>
    </row>
    <row r="32639" spans="1:3" ht="15" customHeight="1" x14ac:dyDescent="0.25">
      <c r="A32639" s="216">
        <v>45925</v>
      </c>
      <c r="B32639" s="217" t="s">
        <v>175</v>
      </c>
      <c r="C32639" s="218">
        <v>3.0223</v>
      </c>
    </row>
    <row r="32640" spans="1:3" ht="15" customHeight="1" x14ac:dyDescent="0.25">
      <c r="A32640" s="216">
        <v>45926</v>
      </c>
      <c r="B32640" s="217" t="s">
        <v>175</v>
      </c>
      <c r="C32640" s="218">
        <v>3.0287000000000002</v>
      </c>
    </row>
    <row r="32641" spans="1:3" ht="15" customHeight="1" x14ac:dyDescent="0.25">
      <c r="A32641" s="216">
        <v>45929</v>
      </c>
      <c r="B32641" s="217" t="s">
        <v>175</v>
      </c>
      <c r="C32641" s="218">
        <v>3.048</v>
      </c>
    </row>
    <row r="32642" spans="1:3" ht="15" customHeight="1" x14ac:dyDescent="0.25">
      <c r="A32642" s="216">
        <v>45930</v>
      </c>
      <c r="B32642" s="217" t="s">
        <v>175</v>
      </c>
      <c r="C32642" s="218">
        <v>3.0543999999999998</v>
      </c>
    </row>
    <row r="32643" spans="1:3" ht="15" customHeight="1" x14ac:dyDescent="0.25">
      <c r="A32643" s="216">
        <v>45566</v>
      </c>
      <c r="B32643" s="217" t="s">
        <v>178</v>
      </c>
      <c r="C32643" s="218">
        <v>1.0500000000000001E-2</v>
      </c>
    </row>
    <row r="32644" spans="1:3" ht="15" customHeight="1" x14ac:dyDescent="0.25">
      <c r="A32644" s="216">
        <v>45567</v>
      </c>
      <c r="B32644" s="217" t="s">
        <v>178</v>
      </c>
      <c r="C32644" s="218">
        <v>2.1000000000000001E-2</v>
      </c>
    </row>
    <row r="32645" spans="1:3" ht="15" customHeight="1" x14ac:dyDescent="0.25">
      <c r="A32645" s="216">
        <v>45568</v>
      </c>
      <c r="B32645" s="217" t="s">
        <v>178</v>
      </c>
      <c r="C32645" s="218">
        <v>3.1300000000000001E-2</v>
      </c>
    </row>
    <row r="32646" spans="1:3" ht="15" customHeight="1" x14ac:dyDescent="0.25">
      <c r="A32646" s="216">
        <v>45569</v>
      </c>
      <c r="B32646" s="217" t="s">
        <v>178</v>
      </c>
      <c r="C32646" s="218">
        <v>4.1799999999999997E-2</v>
      </c>
    </row>
    <row r="32647" spans="1:3" ht="15" customHeight="1" x14ac:dyDescent="0.25">
      <c r="A32647" s="216">
        <v>45572</v>
      </c>
      <c r="B32647" s="217" t="s">
        <v>178</v>
      </c>
      <c r="C32647" s="218">
        <v>7.2900000000000006E-2</v>
      </c>
    </row>
    <row r="32648" spans="1:3" ht="15" customHeight="1" x14ac:dyDescent="0.25">
      <c r="A32648" s="216">
        <v>45573</v>
      </c>
      <c r="B32648" s="217" t="s">
        <v>178</v>
      </c>
      <c r="C32648" s="218">
        <v>8.3199999999999996E-2</v>
      </c>
    </row>
    <row r="32649" spans="1:3" ht="15" customHeight="1" x14ac:dyDescent="0.25">
      <c r="A32649" s="216">
        <v>45574</v>
      </c>
      <c r="B32649" s="217" t="s">
        <v>178</v>
      </c>
      <c r="C32649" s="218">
        <v>9.3399999999999997E-2</v>
      </c>
    </row>
    <row r="32650" spans="1:3" ht="15" customHeight="1" x14ac:dyDescent="0.25">
      <c r="A32650" s="216">
        <v>45575</v>
      </c>
      <c r="B32650" s="217" t="s">
        <v>178</v>
      </c>
      <c r="C32650" s="218">
        <v>0.1036</v>
      </c>
    </row>
    <row r="32651" spans="1:3" ht="15" customHeight="1" x14ac:dyDescent="0.25">
      <c r="A32651" s="216">
        <v>45576</v>
      </c>
      <c r="B32651" s="217" t="s">
        <v>178</v>
      </c>
      <c r="C32651" s="218">
        <v>0.1138</v>
      </c>
    </row>
    <row r="32652" spans="1:3" ht="15" customHeight="1" x14ac:dyDescent="0.25">
      <c r="A32652" s="216">
        <v>45579</v>
      </c>
      <c r="B32652" s="217" t="s">
        <v>178</v>
      </c>
      <c r="C32652" s="218">
        <v>0.14480000000000001</v>
      </c>
    </row>
    <row r="32653" spans="1:3" ht="15" customHeight="1" x14ac:dyDescent="0.25">
      <c r="A32653" s="216">
        <v>45580</v>
      </c>
      <c r="B32653" s="217" t="s">
        <v>178</v>
      </c>
      <c r="C32653" s="218">
        <v>0.155</v>
      </c>
    </row>
    <row r="32654" spans="1:3" ht="15" customHeight="1" x14ac:dyDescent="0.25">
      <c r="A32654" s="216">
        <v>45581</v>
      </c>
      <c r="B32654" s="217" t="s">
        <v>178</v>
      </c>
      <c r="C32654" s="218">
        <v>0.1653</v>
      </c>
    </row>
    <row r="32655" spans="1:3" ht="15" customHeight="1" x14ac:dyDescent="0.25">
      <c r="A32655" s="216">
        <v>45582</v>
      </c>
      <c r="B32655" s="217" t="s">
        <v>178</v>
      </c>
      <c r="C32655" s="218">
        <v>0.1757</v>
      </c>
    </row>
    <row r="32656" spans="1:3" ht="15" customHeight="1" x14ac:dyDescent="0.25">
      <c r="A32656" s="216">
        <v>45583</v>
      </c>
      <c r="B32656" s="217" t="s">
        <v>178</v>
      </c>
      <c r="C32656" s="218">
        <v>0.18579999999999999</v>
      </c>
    </row>
    <row r="32657" spans="1:3" ht="15" customHeight="1" x14ac:dyDescent="0.25">
      <c r="A32657" s="216">
        <v>45586</v>
      </c>
      <c r="B32657" s="217" t="s">
        <v>178</v>
      </c>
      <c r="C32657" s="218">
        <v>0.21579999999999999</v>
      </c>
    </row>
    <row r="32658" spans="1:3" ht="15" customHeight="1" x14ac:dyDescent="0.25">
      <c r="A32658" s="216">
        <v>45587</v>
      </c>
      <c r="B32658" s="217" t="s">
        <v>178</v>
      </c>
      <c r="C32658" s="218">
        <v>0.22570000000000001</v>
      </c>
    </row>
    <row r="32659" spans="1:3" ht="15" customHeight="1" x14ac:dyDescent="0.25">
      <c r="A32659" s="216">
        <v>45588</v>
      </c>
      <c r="B32659" s="217" t="s">
        <v>178</v>
      </c>
      <c r="C32659" s="218">
        <v>0.23569999999999999</v>
      </c>
    </row>
    <row r="32660" spans="1:3" ht="15" customHeight="1" x14ac:dyDescent="0.25">
      <c r="A32660" s="216">
        <v>45589</v>
      </c>
      <c r="B32660" s="217" t="s">
        <v>178</v>
      </c>
      <c r="C32660" s="218">
        <v>0.24579999999999999</v>
      </c>
    </row>
    <row r="32661" spans="1:3" ht="15" customHeight="1" x14ac:dyDescent="0.25">
      <c r="A32661" s="216">
        <v>45590</v>
      </c>
      <c r="B32661" s="217" t="s">
        <v>178</v>
      </c>
      <c r="C32661" s="218">
        <v>0.25580000000000003</v>
      </c>
    </row>
    <row r="32662" spans="1:3" ht="15" customHeight="1" x14ac:dyDescent="0.25">
      <c r="A32662" s="216">
        <v>45593</v>
      </c>
      <c r="B32662" s="217" t="s">
        <v>178</v>
      </c>
      <c r="C32662" s="218">
        <v>0.2858</v>
      </c>
    </row>
    <row r="32663" spans="1:3" ht="15" customHeight="1" x14ac:dyDescent="0.25">
      <c r="A32663" s="216">
        <v>45594</v>
      </c>
      <c r="B32663" s="217" t="s">
        <v>178</v>
      </c>
      <c r="C32663" s="218">
        <v>0.29580000000000001</v>
      </c>
    </row>
    <row r="32664" spans="1:3" ht="15" customHeight="1" x14ac:dyDescent="0.25">
      <c r="A32664" s="216">
        <v>45595</v>
      </c>
      <c r="B32664" s="217" t="s">
        <v>178</v>
      </c>
      <c r="C32664" s="218">
        <v>0.30580000000000002</v>
      </c>
    </row>
    <row r="32665" spans="1:3" ht="15" customHeight="1" x14ac:dyDescent="0.25">
      <c r="A32665" s="216">
        <v>45596</v>
      </c>
      <c r="B32665" s="217" t="s">
        <v>178</v>
      </c>
      <c r="C32665" s="218">
        <v>0.31569999999999998</v>
      </c>
    </row>
    <row r="32666" spans="1:3" ht="15" customHeight="1" x14ac:dyDescent="0.25">
      <c r="A32666" s="216">
        <v>45597</v>
      </c>
      <c r="B32666" s="217" t="s">
        <v>178</v>
      </c>
      <c r="C32666" s="218">
        <v>0.32569999999999999</v>
      </c>
    </row>
    <row r="32667" spans="1:3" ht="15" customHeight="1" x14ac:dyDescent="0.25">
      <c r="A32667" s="216">
        <v>45600</v>
      </c>
      <c r="B32667" s="217" t="s">
        <v>178</v>
      </c>
      <c r="C32667" s="218">
        <v>0.35560000000000003</v>
      </c>
    </row>
    <row r="32668" spans="1:3" ht="15" customHeight="1" x14ac:dyDescent="0.25">
      <c r="A32668" s="216">
        <v>45601</v>
      </c>
      <c r="B32668" s="217" t="s">
        <v>178</v>
      </c>
      <c r="C32668" s="218">
        <v>0.36559999999999998</v>
      </c>
    </row>
    <row r="32669" spans="1:3" ht="15" customHeight="1" x14ac:dyDescent="0.25">
      <c r="A32669" s="216">
        <v>45602</v>
      </c>
      <c r="B32669" s="217" t="s">
        <v>178</v>
      </c>
      <c r="C32669" s="218">
        <v>0.37530000000000002</v>
      </c>
    </row>
    <row r="32670" spans="1:3" ht="15" customHeight="1" x14ac:dyDescent="0.25">
      <c r="A32670" s="216">
        <v>45603</v>
      </c>
      <c r="B32670" s="217" t="s">
        <v>178</v>
      </c>
      <c r="C32670" s="218">
        <v>0.3851</v>
      </c>
    </row>
    <row r="32671" spans="1:3" ht="15" customHeight="1" x14ac:dyDescent="0.25">
      <c r="A32671" s="216">
        <v>45604</v>
      </c>
      <c r="B32671" s="217" t="s">
        <v>178</v>
      </c>
      <c r="C32671" s="218">
        <v>0.39500000000000002</v>
      </c>
    </row>
    <row r="32672" spans="1:3" ht="15" customHeight="1" x14ac:dyDescent="0.25">
      <c r="A32672" s="216">
        <v>45607</v>
      </c>
      <c r="B32672" s="217" t="s">
        <v>178</v>
      </c>
      <c r="C32672" s="218">
        <v>0.42459999999999998</v>
      </c>
    </row>
    <row r="32673" spans="1:3" ht="15" customHeight="1" x14ac:dyDescent="0.25">
      <c r="A32673" s="216">
        <v>45608</v>
      </c>
      <c r="B32673" s="217" t="s">
        <v>178</v>
      </c>
      <c r="C32673" s="218">
        <v>0.43459999999999999</v>
      </c>
    </row>
    <row r="32674" spans="1:3" ht="15" customHeight="1" x14ac:dyDescent="0.25">
      <c r="A32674" s="216">
        <v>45609</v>
      </c>
      <c r="B32674" s="217" t="s">
        <v>178</v>
      </c>
      <c r="C32674" s="218">
        <v>0.44450000000000001</v>
      </c>
    </row>
    <row r="32675" spans="1:3" ht="15" customHeight="1" x14ac:dyDescent="0.25">
      <c r="A32675" s="216">
        <v>45610</v>
      </c>
      <c r="B32675" s="217" t="s">
        <v>178</v>
      </c>
      <c r="C32675" s="218">
        <v>0.45429999999999998</v>
      </c>
    </row>
    <row r="32676" spans="1:3" ht="15" customHeight="1" x14ac:dyDescent="0.25">
      <c r="A32676" s="216">
        <v>45611</v>
      </c>
      <c r="B32676" s="217" t="s">
        <v>178</v>
      </c>
      <c r="C32676" s="218">
        <v>0.46410000000000001</v>
      </c>
    </row>
    <row r="32677" spans="1:3" ht="15" customHeight="1" x14ac:dyDescent="0.25">
      <c r="A32677" s="216">
        <v>45614</v>
      </c>
      <c r="B32677" s="217" t="s">
        <v>178</v>
      </c>
      <c r="C32677" s="218">
        <v>0.49370000000000003</v>
      </c>
    </row>
    <row r="32678" spans="1:3" ht="15" customHeight="1" x14ac:dyDescent="0.25">
      <c r="A32678" s="216">
        <v>45615</v>
      </c>
      <c r="B32678" s="217" t="s">
        <v>178</v>
      </c>
      <c r="C32678" s="218">
        <v>0.50360000000000005</v>
      </c>
    </row>
    <row r="32679" spans="1:3" ht="15" customHeight="1" x14ac:dyDescent="0.25">
      <c r="A32679" s="216">
        <v>45616</v>
      </c>
      <c r="B32679" s="217" t="s">
        <v>178</v>
      </c>
      <c r="C32679" s="218">
        <v>0.51339999999999997</v>
      </c>
    </row>
    <row r="32680" spans="1:3" ht="15" customHeight="1" x14ac:dyDescent="0.25">
      <c r="A32680" s="216">
        <v>45617</v>
      </c>
      <c r="B32680" s="217" t="s">
        <v>178</v>
      </c>
      <c r="C32680" s="218">
        <v>0.5232</v>
      </c>
    </row>
    <row r="32681" spans="1:3" ht="15" customHeight="1" x14ac:dyDescent="0.25">
      <c r="A32681" s="216">
        <v>45618</v>
      </c>
      <c r="B32681" s="217" t="s">
        <v>178</v>
      </c>
      <c r="C32681" s="218">
        <v>0.53300000000000003</v>
      </c>
    </row>
    <row r="32682" spans="1:3" ht="15" customHeight="1" x14ac:dyDescent="0.25">
      <c r="A32682" s="216">
        <v>45621</v>
      </c>
      <c r="B32682" s="217" t="s">
        <v>178</v>
      </c>
      <c r="C32682" s="218">
        <v>0.56240000000000001</v>
      </c>
    </row>
    <row r="32683" spans="1:3" ht="15" customHeight="1" x14ac:dyDescent="0.25">
      <c r="A32683" s="216">
        <v>45622</v>
      </c>
      <c r="B32683" s="217" t="s">
        <v>178</v>
      </c>
      <c r="C32683" s="218">
        <v>0.57220000000000004</v>
      </c>
    </row>
    <row r="32684" spans="1:3" ht="15" customHeight="1" x14ac:dyDescent="0.25">
      <c r="A32684" s="216">
        <v>45623</v>
      </c>
      <c r="B32684" s="217" t="s">
        <v>178</v>
      </c>
      <c r="C32684" s="218">
        <v>0.58199999999999996</v>
      </c>
    </row>
    <row r="32685" spans="1:3" ht="15" customHeight="1" x14ac:dyDescent="0.25">
      <c r="A32685" s="216">
        <v>45624</v>
      </c>
      <c r="B32685" s="217" t="s">
        <v>178</v>
      </c>
      <c r="C32685" s="218">
        <v>0.59150000000000003</v>
      </c>
    </row>
    <row r="32686" spans="1:3" ht="15" customHeight="1" x14ac:dyDescent="0.25">
      <c r="A32686" s="216">
        <v>45625</v>
      </c>
      <c r="B32686" s="217" t="s">
        <v>178</v>
      </c>
      <c r="C32686" s="218">
        <v>0.60119999999999996</v>
      </c>
    </row>
    <row r="32687" spans="1:3" ht="15" customHeight="1" x14ac:dyDescent="0.25">
      <c r="A32687" s="216">
        <v>45628</v>
      </c>
      <c r="B32687" s="217" t="s">
        <v>178</v>
      </c>
      <c r="C32687" s="218">
        <v>0.63</v>
      </c>
    </row>
    <row r="32688" spans="1:3" ht="15" customHeight="1" x14ac:dyDescent="0.25">
      <c r="A32688" s="216">
        <v>45629</v>
      </c>
      <c r="B32688" s="217" t="s">
        <v>178</v>
      </c>
      <c r="C32688" s="218">
        <v>0.63959999999999995</v>
      </c>
    </row>
    <row r="32689" spans="1:3" ht="15" customHeight="1" x14ac:dyDescent="0.25">
      <c r="A32689" s="216">
        <v>45630</v>
      </c>
      <c r="B32689" s="217" t="s">
        <v>178</v>
      </c>
      <c r="C32689" s="218">
        <v>0.64929999999999999</v>
      </c>
    </row>
    <row r="32690" spans="1:3" ht="15" customHeight="1" x14ac:dyDescent="0.25">
      <c r="A32690" s="216">
        <v>45631</v>
      </c>
      <c r="B32690" s="217" t="s">
        <v>178</v>
      </c>
      <c r="C32690" s="218">
        <v>0.65900000000000003</v>
      </c>
    </row>
    <row r="32691" spans="1:3" ht="15" customHeight="1" x14ac:dyDescent="0.25">
      <c r="A32691" s="216">
        <v>45632</v>
      </c>
      <c r="B32691" s="217" t="s">
        <v>178</v>
      </c>
      <c r="C32691" s="218">
        <v>0.66849999999999998</v>
      </c>
    </row>
    <row r="32692" spans="1:3" ht="15" customHeight="1" x14ac:dyDescent="0.25">
      <c r="A32692" s="216">
        <v>45635</v>
      </c>
      <c r="B32692" s="217" t="s">
        <v>178</v>
      </c>
      <c r="C32692" s="218">
        <v>0.69640000000000002</v>
      </c>
    </row>
    <row r="32693" spans="1:3" ht="15" customHeight="1" x14ac:dyDescent="0.25">
      <c r="A32693" s="216">
        <v>45636</v>
      </c>
      <c r="B32693" s="217" t="s">
        <v>178</v>
      </c>
      <c r="C32693" s="218">
        <v>0.70589999999999997</v>
      </c>
    </row>
    <row r="32694" spans="1:3" ht="15" customHeight="1" x14ac:dyDescent="0.25">
      <c r="A32694" s="216">
        <v>45637</v>
      </c>
      <c r="B32694" s="217" t="s">
        <v>178</v>
      </c>
      <c r="C32694" s="218">
        <v>0.71540000000000004</v>
      </c>
    </row>
    <row r="32695" spans="1:3" ht="15" customHeight="1" x14ac:dyDescent="0.25">
      <c r="A32695" s="216">
        <v>45638</v>
      </c>
      <c r="B32695" s="217" t="s">
        <v>178</v>
      </c>
      <c r="C32695" s="218">
        <v>0.72489999999999999</v>
      </c>
    </row>
    <row r="32696" spans="1:3" ht="15" customHeight="1" x14ac:dyDescent="0.25">
      <c r="A32696" s="216">
        <v>45639</v>
      </c>
      <c r="B32696" s="217" t="s">
        <v>178</v>
      </c>
      <c r="C32696" s="218">
        <v>0.73440000000000005</v>
      </c>
    </row>
    <row r="32697" spans="1:3" ht="15" customHeight="1" x14ac:dyDescent="0.25">
      <c r="A32697" s="216">
        <v>45642</v>
      </c>
      <c r="B32697" s="217" t="s">
        <v>178</v>
      </c>
      <c r="C32697" s="218">
        <v>0.76280000000000003</v>
      </c>
    </row>
    <row r="32698" spans="1:3" ht="15" customHeight="1" x14ac:dyDescent="0.25">
      <c r="A32698" s="216">
        <v>45643</v>
      </c>
      <c r="B32698" s="217" t="s">
        <v>178</v>
      </c>
      <c r="C32698" s="218">
        <v>0.7722</v>
      </c>
    </row>
    <row r="32699" spans="1:3" ht="15" customHeight="1" x14ac:dyDescent="0.25">
      <c r="A32699" s="216">
        <v>45644</v>
      </c>
      <c r="B32699" s="217" t="s">
        <v>178</v>
      </c>
      <c r="C32699" s="218">
        <v>0.78139999999999998</v>
      </c>
    </row>
    <row r="32700" spans="1:3" ht="15" customHeight="1" x14ac:dyDescent="0.25">
      <c r="A32700" s="216">
        <v>45645</v>
      </c>
      <c r="B32700" s="217" t="s">
        <v>178</v>
      </c>
      <c r="C32700" s="218">
        <v>0.79059999999999997</v>
      </c>
    </row>
    <row r="32701" spans="1:3" ht="15" customHeight="1" x14ac:dyDescent="0.25">
      <c r="A32701" s="216">
        <v>45646</v>
      </c>
      <c r="B32701" s="217" t="s">
        <v>178</v>
      </c>
      <c r="C32701" s="218">
        <v>0.79990000000000006</v>
      </c>
    </row>
    <row r="32702" spans="1:3" ht="15" customHeight="1" x14ac:dyDescent="0.25">
      <c r="A32702" s="216">
        <v>45649</v>
      </c>
      <c r="B32702" s="217" t="s">
        <v>178</v>
      </c>
      <c r="C32702" s="218">
        <v>0.82750000000000001</v>
      </c>
    </row>
    <row r="32703" spans="1:3" ht="15" customHeight="1" x14ac:dyDescent="0.25">
      <c r="A32703" s="216">
        <v>45650</v>
      </c>
      <c r="B32703" s="217" t="s">
        <v>178</v>
      </c>
      <c r="C32703" s="218">
        <v>0.8367</v>
      </c>
    </row>
    <row r="32704" spans="1:3" ht="15" customHeight="1" x14ac:dyDescent="0.25">
      <c r="A32704" s="216">
        <v>45651</v>
      </c>
      <c r="B32704" s="217" t="s">
        <v>178</v>
      </c>
      <c r="C32704" s="218">
        <v>0.84589999999999999</v>
      </c>
    </row>
    <row r="32705" spans="1:3" ht="15" customHeight="1" x14ac:dyDescent="0.25">
      <c r="A32705" s="216">
        <v>45652</v>
      </c>
      <c r="B32705" s="217" t="s">
        <v>178</v>
      </c>
      <c r="C32705" s="218">
        <v>0.85529999999999995</v>
      </c>
    </row>
    <row r="32706" spans="1:3" ht="15" customHeight="1" x14ac:dyDescent="0.25">
      <c r="A32706" s="216">
        <v>45653</v>
      </c>
      <c r="B32706" s="217" t="s">
        <v>178</v>
      </c>
      <c r="C32706" s="218">
        <v>0.86439999999999995</v>
      </c>
    </row>
    <row r="32707" spans="1:3" ht="15" customHeight="1" x14ac:dyDescent="0.25">
      <c r="A32707" s="216">
        <v>45656</v>
      </c>
      <c r="B32707" s="217" t="s">
        <v>178</v>
      </c>
      <c r="C32707" s="218">
        <v>0.89200000000000002</v>
      </c>
    </row>
    <row r="32708" spans="1:3" ht="15" customHeight="1" x14ac:dyDescent="0.25">
      <c r="A32708" s="216">
        <v>45657</v>
      </c>
      <c r="B32708" s="217" t="s">
        <v>178</v>
      </c>
      <c r="C32708" s="218">
        <v>0.9012</v>
      </c>
    </row>
    <row r="32709" spans="1:3" ht="15" customHeight="1" x14ac:dyDescent="0.25">
      <c r="A32709" s="216">
        <v>45659</v>
      </c>
      <c r="B32709" s="217" t="s">
        <v>178</v>
      </c>
      <c r="C32709" s="218">
        <v>0.91969999999999996</v>
      </c>
    </row>
    <row r="32710" spans="1:3" ht="15" customHeight="1" x14ac:dyDescent="0.25">
      <c r="A32710" s="216">
        <v>45660</v>
      </c>
      <c r="B32710" s="217" t="s">
        <v>178</v>
      </c>
      <c r="C32710" s="218">
        <v>0.92910000000000004</v>
      </c>
    </row>
    <row r="32711" spans="1:3" ht="15" customHeight="1" x14ac:dyDescent="0.25">
      <c r="A32711" s="216">
        <v>45663</v>
      </c>
      <c r="B32711" s="217" t="s">
        <v>178</v>
      </c>
      <c r="C32711" s="218">
        <v>0.95679999999999998</v>
      </c>
    </row>
    <row r="32712" spans="1:3" ht="15" customHeight="1" x14ac:dyDescent="0.25">
      <c r="A32712" s="216">
        <v>45664</v>
      </c>
      <c r="B32712" s="217" t="s">
        <v>178</v>
      </c>
      <c r="C32712" s="218">
        <v>0.96630000000000005</v>
      </c>
    </row>
    <row r="32713" spans="1:3" ht="15" customHeight="1" x14ac:dyDescent="0.25">
      <c r="A32713" s="216">
        <v>45665</v>
      </c>
      <c r="B32713" s="217" t="s">
        <v>178</v>
      </c>
      <c r="C32713" s="218">
        <v>0.97540000000000004</v>
      </c>
    </row>
    <row r="32714" spans="1:3" ht="15" customHeight="1" x14ac:dyDescent="0.25">
      <c r="A32714" s="216">
        <v>45666</v>
      </c>
      <c r="B32714" s="217" t="s">
        <v>178</v>
      </c>
      <c r="C32714" s="218">
        <v>0.98450000000000004</v>
      </c>
    </row>
    <row r="32715" spans="1:3" ht="15" customHeight="1" x14ac:dyDescent="0.25">
      <c r="A32715" s="216">
        <v>45667</v>
      </c>
      <c r="B32715" s="217" t="s">
        <v>178</v>
      </c>
      <c r="C32715" s="218">
        <v>0.99360000000000004</v>
      </c>
    </row>
    <row r="32716" spans="1:3" ht="15" customHeight="1" x14ac:dyDescent="0.25">
      <c r="A32716" s="216">
        <v>45670</v>
      </c>
      <c r="B32716" s="217" t="s">
        <v>178</v>
      </c>
      <c r="C32716" s="218">
        <v>1.0206999999999999</v>
      </c>
    </row>
    <row r="32717" spans="1:3" ht="15" customHeight="1" x14ac:dyDescent="0.25">
      <c r="A32717" s="216">
        <v>45671</v>
      </c>
      <c r="B32717" s="217" t="s">
        <v>178</v>
      </c>
      <c r="C32717" s="218">
        <v>1.0297000000000001</v>
      </c>
    </row>
    <row r="32718" spans="1:3" ht="15" customHeight="1" x14ac:dyDescent="0.25">
      <c r="A32718" s="216">
        <v>45672</v>
      </c>
      <c r="B32718" s="217" t="s">
        <v>178</v>
      </c>
      <c r="C32718" s="218">
        <v>1.0388999999999999</v>
      </c>
    </row>
    <row r="32719" spans="1:3" ht="15" customHeight="1" x14ac:dyDescent="0.25">
      <c r="A32719" s="216">
        <v>45673</v>
      </c>
      <c r="B32719" s="217" t="s">
        <v>178</v>
      </c>
      <c r="C32719" s="218">
        <v>1.048</v>
      </c>
    </row>
    <row r="32720" spans="1:3" ht="15" customHeight="1" x14ac:dyDescent="0.25">
      <c r="A32720" s="216">
        <v>45674</v>
      </c>
      <c r="B32720" s="217" t="s">
        <v>178</v>
      </c>
      <c r="C32720" s="218">
        <v>1.0568</v>
      </c>
    </row>
    <row r="32721" spans="1:3" ht="15" customHeight="1" x14ac:dyDescent="0.25">
      <c r="A32721" s="216">
        <v>45677</v>
      </c>
      <c r="B32721" s="217" t="s">
        <v>178</v>
      </c>
      <c r="C32721" s="218">
        <v>1.0713999999999999</v>
      </c>
    </row>
    <row r="32722" spans="1:3" ht="15" customHeight="1" x14ac:dyDescent="0.25">
      <c r="A32722" s="216">
        <v>45678</v>
      </c>
      <c r="B32722" s="217" t="s">
        <v>178</v>
      </c>
      <c r="C32722" s="218">
        <v>1.0804</v>
      </c>
    </row>
    <row r="32723" spans="1:3" ht="15" customHeight="1" x14ac:dyDescent="0.25">
      <c r="A32723" s="216">
        <v>45679</v>
      </c>
      <c r="B32723" s="217" t="s">
        <v>178</v>
      </c>
      <c r="C32723" s="218">
        <v>1.0893999999999999</v>
      </c>
    </row>
    <row r="32724" spans="1:3" ht="15" customHeight="1" x14ac:dyDescent="0.25">
      <c r="A32724" s="216">
        <v>45680</v>
      </c>
      <c r="B32724" s="217" t="s">
        <v>178</v>
      </c>
      <c r="C32724" s="218">
        <v>1.0982000000000001</v>
      </c>
    </row>
    <row r="32725" spans="1:3" ht="15" customHeight="1" x14ac:dyDescent="0.25">
      <c r="A32725" s="216">
        <v>45681</v>
      </c>
      <c r="B32725" s="217" t="s">
        <v>178</v>
      </c>
      <c r="C32725" s="218">
        <v>1.107</v>
      </c>
    </row>
    <row r="32726" spans="1:3" ht="15" customHeight="1" x14ac:dyDescent="0.25">
      <c r="A32726" s="216">
        <v>45684</v>
      </c>
      <c r="B32726" s="217" t="s">
        <v>178</v>
      </c>
      <c r="C32726" s="218">
        <v>1.1332</v>
      </c>
    </row>
    <row r="32727" spans="1:3" ht="15" customHeight="1" x14ac:dyDescent="0.25">
      <c r="A32727" s="216">
        <v>45685</v>
      </c>
      <c r="B32727" s="217" t="s">
        <v>178</v>
      </c>
      <c r="C32727" s="218">
        <v>1.1423000000000001</v>
      </c>
    </row>
    <row r="32728" spans="1:3" ht="15" customHeight="1" x14ac:dyDescent="0.25">
      <c r="A32728" s="216">
        <v>45686</v>
      </c>
      <c r="B32728" s="217" t="s">
        <v>178</v>
      </c>
      <c r="C32728" s="218">
        <v>1.151</v>
      </c>
    </row>
    <row r="32729" spans="1:3" ht="15" customHeight="1" x14ac:dyDescent="0.25">
      <c r="A32729" s="216">
        <v>45687</v>
      </c>
      <c r="B32729" s="217" t="s">
        <v>178</v>
      </c>
      <c r="C32729" s="218">
        <v>1.1596</v>
      </c>
    </row>
    <row r="32730" spans="1:3" ht="15" customHeight="1" x14ac:dyDescent="0.25">
      <c r="A32730" s="216">
        <v>45688</v>
      </c>
      <c r="B32730" s="217" t="s">
        <v>178</v>
      </c>
      <c r="C32730" s="218">
        <v>1.1682999999999999</v>
      </c>
    </row>
    <row r="32731" spans="1:3" ht="15" customHeight="1" x14ac:dyDescent="0.25">
      <c r="A32731" s="216">
        <v>45691</v>
      </c>
      <c r="B32731" s="217" t="s">
        <v>178</v>
      </c>
      <c r="C32731" s="218">
        <v>1.1874</v>
      </c>
    </row>
    <row r="32732" spans="1:3" ht="15" customHeight="1" x14ac:dyDescent="0.25">
      <c r="A32732" s="216">
        <v>45692</v>
      </c>
      <c r="B32732" s="217" t="s">
        <v>178</v>
      </c>
      <c r="C32732" s="218">
        <v>1.196</v>
      </c>
    </row>
    <row r="32733" spans="1:3" ht="15" customHeight="1" x14ac:dyDescent="0.25">
      <c r="A32733" s="216">
        <v>45693</v>
      </c>
      <c r="B32733" s="217" t="s">
        <v>178</v>
      </c>
      <c r="C32733" s="218">
        <v>1.2045999999999999</v>
      </c>
    </row>
    <row r="32734" spans="1:3" ht="15" customHeight="1" x14ac:dyDescent="0.25">
      <c r="A32734" s="216">
        <v>45694</v>
      </c>
      <c r="B32734" s="217" t="s">
        <v>178</v>
      </c>
      <c r="C32734" s="218">
        <v>1.2132000000000001</v>
      </c>
    </row>
    <row r="32735" spans="1:3" ht="15" customHeight="1" x14ac:dyDescent="0.25">
      <c r="A32735" s="216">
        <v>45695</v>
      </c>
      <c r="B32735" s="217" t="s">
        <v>178</v>
      </c>
      <c r="C32735" s="218">
        <v>1.2217</v>
      </c>
    </row>
    <row r="32736" spans="1:3" ht="15" customHeight="1" x14ac:dyDescent="0.25">
      <c r="A32736" s="216">
        <v>45698</v>
      </c>
      <c r="B32736" s="217" t="s">
        <v>178</v>
      </c>
      <c r="C32736" s="218">
        <v>1.2473000000000001</v>
      </c>
    </row>
    <row r="32737" spans="1:3" ht="15" customHeight="1" x14ac:dyDescent="0.25">
      <c r="A32737" s="216">
        <v>45699</v>
      </c>
      <c r="B32737" s="217" t="s">
        <v>178</v>
      </c>
      <c r="C32737" s="218">
        <v>1.2557</v>
      </c>
    </row>
    <row r="32738" spans="1:3" ht="15" customHeight="1" x14ac:dyDescent="0.25">
      <c r="A32738" s="216">
        <v>45700</v>
      </c>
      <c r="B32738" s="217" t="s">
        <v>178</v>
      </c>
      <c r="C32738" s="218">
        <v>1.2642</v>
      </c>
    </row>
    <row r="32739" spans="1:3" ht="15" customHeight="1" x14ac:dyDescent="0.25">
      <c r="A32739" s="216">
        <v>45701</v>
      </c>
      <c r="B32739" s="217" t="s">
        <v>178</v>
      </c>
      <c r="C32739" s="218">
        <v>1.2726999999999999</v>
      </c>
    </row>
    <row r="32740" spans="1:3" ht="15" customHeight="1" x14ac:dyDescent="0.25">
      <c r="A32740" s="216">
        <v>45702</v>
      </c>
      <c r="B32740" s="217" t="s">
        <v>178</v>
      </c>
      <c r="C32740" s="218">
        <v>1.2811999999999999</v>
      </c>
    </row>
    <row r="32741" spans="1:3" ht="15" customHeight="1" x14ac:dyDescent="0.25">
      <c r="A32741" s="216">
        <v>45705</v>
      </c>
      <c r="B32741" s="217" t="s">
        <v>178</v>
      </c>
      <c r="C32741" s="218">
        <v>1.3066</v>
      </c>
    </row>
    <row r="32742" spans="1:3" ht="15" customHeight="1" x14ac:dyDescent="0.25">
      <c r="A32742" s="216">
        <v>45706</v>
      </c>
      <c r="B32742" s="217" t="s">
        <v>178</v>
      </c>
      <c r="C32742" s="218">
        <v>1.3150999999999999</v>
      </c>
    </row>
    <row r="32743" spans="1:3" ht="15" customHeight="1" x14ac:dyDescent="0.25">
      <c r="A32743" s="216">
        <v>45707</v>
      </c>
      <c r="B32743" s="217" t="s">
        <v>178</v>
      </c>
      <c r="C32743" s="218">
        <v>1.3236000000000001</v>
      </c>
    </row>
    <row r="32744" spans="1:3" ht="15" customHeight="1" x14ac:dyDescent="0.25">
      <c r="A32744" s="216">
        <v>45708</v>
      </c>
      <c r="B32744" s="217" t="s">
        <v>178</v>
      </c>
      <c r="C32744" s="218">
        <v>1.3321000000000001</v>
      </c>
    </row>
    <row r="32745" spans="1:3" ht="15" customHeight="1" x14ac:dyDescent="0.25">
      <c r="A32745" s="216">
        <v>45709</v>
      </c>
      <c r="B32745" s="217" t="s">
        <v>178</v>
      </c>
      <c r="C32745" s="218">
        <v>1.3407</v>
      </c>
    </row>
    <row r="32746" spans="1:3" ht="15" customHeight="1" x14ac:dyDescent="0.25">
      <c r="A32746" s="216">
        <v>45712</v>
      </c>
      <c r="B32746" s="217" t="s">
        <v>178</v>
      </c>
      <c r="C32746" s="218">
        <v>1.3657999999999999</v>
      </c>
    </row>
    <row r="32747" spans="1:3" ht="15" customHeight="1" x14ac:dyDescent="0.25">
      <c r="A32747" s="216">
        <v>45713</v>
      </c>
      <c r="B32747" s="217" t="s">
        <v>178</v>
      </c>
      <c r="C32747" s="218">
        <v>1.3740000000000001</v>
      </c>
    </row>
    <row r="32748" spans="1:3" ht="15" customHeight="1" x14ac:dyDescent="0.25">
      <c r="A32748" s="216">
        <v>45714</v>
      </c>
      <c r="B32748" s="217" t="s">
        <v>178</v>
      </c>
      <c r="C32748" s="218">
        <v>1.3821000000000001</v>
      </c>
    </row>
    <row r="32749" spans="1:3" ht="15" customHeight="1" x14ac:dyDescent="0.25">
      <c r="A32749" s="216">
        <v>45715</v>
      </c>
      <c r="B32749" s="217" t="s">
        <v>178</v>
      </c>
      <c r="C32749" s="218">
        <v>1.3905000000000001</v>
      </c>
    </row>
    <row r="32750" spans="1:3" ht="15" customHeight="1" x14ac:dyDescent="0.25">
      <c r="A32750" s="216">
        <v>45716</v>
      </c>
      <c r="B32750" s="217" t="s">
        <v>178</v>
      </c>
      <c r="C32750" s="218">
        <v>1.3985000000000001</v>
      </c>
    </row>
    <row r="32751" spans="1:3" ht="15" customHeight="1" x14ac:dyDescent="0.25">
      <c r="A32751" s="216">
        <v>45719</v>
      </c>
      <c r="B32751" s="217" t="s">
        <v>178</v>
      </c>
      <c r="C32751" s="218">
        <v>1.4228000000000001</v>
      </c>
    </row>
    <row r="32752" spans="1:3" ht="15" customHeight="1" x14ac:dyDescent="0.25">
      <c r="A32752" s="216">
        <v>45720</v>
      </c>
      <c r="B32752" s="217" t="s">
        <v>178</v>
      </c>
      <c r="C32752" s="218">
        <v>1.4305000000000001</v>
      </c>
    </row>
    <row r="32753" spans="1:3" ht="15" customHeight="1" x14ac:dyDescent="0.25">
      <c r="A32753" s="216">
        <v>45721</v>
      </c>
      <c r="B32753" s="217" t="s">
        <v>178</v>
      </c>
      <c r="C32753" s="218">
        <v>1.4383999999999999</v>
      </c>
    </row>
    <row r="32754" spans="1:3" ht="15" customHeight="1" x14ac:dyDescent="0.25">
      <c r="A32754" s="216">
        <v>45722</v>
      </c>
      <c r="B32754" s="217" t="s">
        <v>178</v>
      </c>
      <c r="C32754" s="218">
        <v>1.4464999999999999</v>
      </c>
    </row>
    <row r="32755" spans="1:3" ht="15" customHeight="1" x14ac:dyDescent="0.25">
      <c r="A32755" s="216">
        <v>45723</v>
      </c>
      <c r="B32755" s="217" t="s">
        <v>178</v>
      </c>
      <c r="C32755" s="218">
        <v>1.4547000000000001</v>
      </c>
    </row>
    <row r="32756" spans="1:3" ht="15" customHeight="1" x14ac:dyDescent="0.25">
      <c r="A32756" s="216">
        <v>45726</v>
      </c>
      <c r="B32756" s="217" t="s">
        <v>178</v>
      </c>
      <c r="C32756" s="218">
        <v>1.4789000000000001</v>
      </c>
    </row>
    <row r="32757" spans="1:3" ht="15" customHeight="1" x14ac:dyDescent="0.25">
      <c r="A32757" s="216">
        <v>45727</v>
      </c>
      <c r="B32757" s="217" t="s">
        <v>178</v>
      </c>
      <c r="C32757" s="218">
        <v>1.4865999999999999</v>
      </c>
    </row>
    <row r="32758" spans="1:3" ht="15" customHeight="1" x14ac:dyDescent="0.25">
      <c r="A32758" s="216">
        <v>45728</v>
      </c>
      <c r="B32758" s="217" t="s">
        <v>178</v>
      </c>
      <c r="C32758" s="218">
        <v>1.4943</v>
      </c>
    </row>
    <row r="32759" spans="1:3" ht="15" customHeight="1" x14ac:dyDescent="0.25">
      <c r="A32759" s="216">
        <v>45729</v>
      </c>
      <c r="B32759" s="217" t="s">
        <v>178</v>
      </c>
      <c r="C32759" s="218">
        <v>1.5023</v>
      </c>
    </row>
    <row r="32760" spans="1:3" ht="15" customHeight="1" x14ac:dyDescent="0.25">
      <c r="A32760" s="216">
        <v>45730</v>
      </c>
      <c r="B32760" s="217" t="s">
        <v>178</v>
      </c>
      <c r="C32760" s="218">
        <v>1.51</v>
      </c>
    </row>
    <row r="32761" spans="1:3" ht="15" customHeight="1" x14ac:dyDescent="0.25">
      <c r="A32761" s="216">
        <v>45733</v>
      </c>
      <c r="B32761" s="217" t="s">
        <v>178</v>
      </c>
      <c r="C32761" s="218">
        <v>1.534</v>
      </c>
    </row>
    <row r="32762" spans="1:3" ht="15" customHeight="1" x14ac:dyDescent="0.25">
      <c r="A32762" s="216">
        <v>45734</v>
      </c>
      <c r="B32762" s="217" t="s">
        <v>178</v>
      </c>
      <c r="C32762" s="218">
        <v>1.542</v>
      </c>
    </row>
    <row r="32763" spans="1:3" ht="15" customHeight="1" x14ac:dyDescent="0.25">
      <c r="A32763" s="216">
        <v>45735</v>
      </c>
      <c r="B32763" s="217" t="s">
        <v>178</v>
      </c>
      <c r="C32763" s="218">
        <v>1.5498000000000001</v>
      </c>
    </row>
    <row r="32764" spans="1:3" ht="15" customHeight="1" x14ac:dyDescent="0.25">
      <c r="A32764" s="216">
        <v>45736</v>
      </c>
      <c r="B32764" s="217" t="s">
        <v>178</v>
      </c>
      <c r="C32764" s="218">
        <v>1.5577000000000001</v>
      </c>
    </row>
    <row r="32765" spans="1:3" ht="15" customHeight="1" x14ac:dyDescent="0.25">
      <c r="A32765" s="216">
        <v>45737</v>
      </c>
      <c r="B32765" s="217" t="s">
        <v>178</v>
      </c>
      <c r="C32765" s="218">
        <v>1.5654999999999999</v>
      </c>
    </row>
    <row r="32766" spans="1:3" ht="15" customHeight="1" x14ac:dyDescent="0.25">
      <c r="A32766" s="216">
        <v>45740</v>
      </c>
      <c r="B32766" s="217" t="s">
        <v>178</v>
      </c>
      <c r="C32766" s="218">
        <v>1.5887</v>
      </c>
    </row>
    <row r="32767" spans="1:3" ht="15" customHeight="1" x14ac:dyDescent="0.25">
      <c r="A32767" s="216">
        <v>45741</v>
      </c>
      <c r="B32767" s="217" t="s">
        <v>178</v>
      </c>
      <c r="C32767" s="218">
        <v>1.5973999999999999</v>
      </c>
    </row>
    <row r="32768" spans="1:3" ht="15" customHeight="1" x14ac:dyDescent="0.25">
      <c r="A32768" s="216">
        <v>45742</v>
      </c>
      <c r="B32768" s="217" t="s">
        <v>178</v>
      </c>
      <c r="C32768" s="218">
        <v>1.6051</v>
      </c>
    </row>
    <row r="32769" spans="1:3" ht="15" customHeight="1" x14ac:dyDescent="0.25">
      <c r="A32769" s="216">
        <v>45743</v>
      </c>
      <c r="B32769" s="217" t="s">
        <v>178</v>
      </c>
      <c r="C32769" s="218">
        <v>1.6129</v>
      </c>
    </row>
    <row r="32770" spans="1:3" ht="15" customHeight="1" x14ac:dyDescent="0.25">
      <c r="A32770" s="216">
        <v>45744</v>
      </c>
      <c r="B32770" s="217" t="s">
        <v>178</v>
      </c>
      <c r="C32770" s="218">
        <v>1.6208</v>
      </c>
    </row>
    <row r="32771" spans="1:3" ht="15" customHeight="1" x14ac:dyDescent="0.25">
      <c r="A32771" s="216">
        <v>45747</v>
      </c>
      <c r="B32771" s="217" t="s">
        <v>178</v>
      </c>
      <c r="C32771" s="218">
        <v>0</v>
      </c>
    </row>
    <row r="32772" spans="1:3" ht="15" customHeight="1" x14ac:dyDescent="0.25">
      <c r="A32772" s="216">
        <v>45748</v>
      </c>
      <c r="B32772" s="217" t="s">
        <v>178</v>
      </c>
      <c r="C32772" s="218">
        <v>0</v>
      </c>
    </row>
    <row r="32773" spans="1:3" ht="15" customHeight="1" x14ac:dyDescent="0.25">
      <c r="A32773" s="216">
        <v>45749</v>
      </c>
      <c r="B32773" s="217" t="s">
        <v>178</v>
      </c>
      <c r="C32773" s="218">
        <v>2.3E-3</v>
      </c>
    </row>
    <row r="32774" spans="1:3" ht="15" customHeight="1" x14ac:dyDescent="0.25">
      <c r="A32774" s="216">
        <v>45750</v>
      </c>
      <c r="B32774" s="217" t="s">
        <v>178</v>
      </c>
      <c r="C32774" s="218">
        <v>9.9000000000000008E-3</v>
      </c>
    </row>
    <row r="32775" spans="1:3" ht="15" customHeight="1" x14ac:dyDescent="0.25">
      <c r="A32775" s="216">
        <v>45751</v>
      </c>
      <c r="B32775" s="217" t="s">
        <v>178</v>
      </c>
      <c r="C32775" s="218">
        <v>1.7600000000000001E-2</v>
      </c>
    </row>
    <row r="32776" spans="1:3" ht="15" customHeight="1" x14ac:dyDescent="0.25">
      <c r="A32776" s="216">
        <v>45754</v>
      </c>
      <c r="B32776" s="217" t="s">
        <v>178</v>
      </c>
      <c r="C32776" s="218">
        <v>4.0800000000000003E-2</v>
      </c>
    </row>
    <row r="32777" spans="1:3" ht="15" customHeight="1" x14ac:dyDescent="0.25">
      <c r="A32777" s="216">
        <v>45755</v>
      </c>
      <c r="B32777" s="217" t="s">
        <v>178</v>
      </c>
      <c r="C32777" s="218">
        <v>4.8500000000000001E-2</v>
      </c>
    </row>
    <row r="32778" spans="1:3" ht="15" customHeight="1" x14ac:dyDescent="0.25">
      <c r="A32778" s="216">
        <v>45756</v>
      </c>
      <c r="B32778" s="217" t="s">
        <v>178</v>
      </c>
      <c r="C32778" s="218">
        <v>5.6000000000000001E-2</v>
      </c>
    </row>
    <row r="32779" spans="1:3" ht="15" customHeight="1" x14ac:dyDescent="0.25">
      <c r="A32779" s="216">
        <v>45757</v>
      </c>
      <c r="B32779" s="217" t="s">
        <v>178</v>
      </c>
      <c r="C32779" s="218">
        <v>6.3600000000000004E-2</v>
      </c>
    </row>
    <row r="32780" spans="1:3" ht="15" customHeight="1" x14ac:dyDescent="0.25">
      <c r="A32780" s="216">
        <v>45758</v>
      </c>
      <c r="B32780" s="217" t="s">
        <v>178</v>
      </c>
      <c r="C32780" s="218">
        <v>7.0999999999999994E-2</v>
      </c>
    </row>
    <row r="32781" spans="1:3" ht="15" customHeight="1" x14ac:dyDescent="0.25">
      <c r="A32781" s="216">
        <v>45761</v>
      </c>
      <c r="B32781" s="217" t="s">
        <v>178</v>
      </c>
      <c r="C32781" s="218">
        <v>9.2799999999999994E-2</v>
      </c>
    </row>
    <row r="32782" spans="1:3" ht="15" customHeight="1" x14ac:dyDescent="0.25">
      <c r="A32782" s="216">
        <v>45762</v>
      </c>
      <c r="B32782" s="217" t="s">
        <v>178</v>
      </c>
      <c r="C32782" s="218">
        <v>0.10009999999999999</v>
      </c>
    </row>
    <row r="32783" spans="1:3" ht="15" customHeight="1" x14ac:dyDescent="0.25">
      <c r="A32783" s="216">
        <v>45763</v>
      </c>
      <c r="B32783" s="217" t="s">
        <v>178</v>
      </c>
      <c r="C32783" s="218">
        <v>0.10730000000000001</v>
      </c>
    </row>
    <row r="32784" spans="1:3" ht="15" customHeight="1" x14ac:dyDescent="0.25">
      <c r="A32784" s="216">
        <v>45764</v>
      </c>
      <c r="B32784" s="217" t="s">
        <v>178</v>
      </c>
      <c r="C32784" s="218">
        <v>0.1145</v>
      </c>
    </row>
    <row r="32785" spans="1:3" ht="15" customHeight="1" x14ac:dyDescent="0.25">
      <c r="A32785" s="216">
        <v>45769</v>
      </c>
      <c r="B32785" s="217" t="s">
        <v>178</v>
      </c>
      <c r="C32785" s="218">
        <v>0.1507</v>
      </c>
    </row>
    <row r="32786" spans="1:3" ht="15" customHeight="1" x14ac:dyDescent="0.25">
      <c r="A32786" s="216">
        <v>45770</v>
      </c>
      <c r="B32786" s="217" t="s">
        <v>178</v>
      </c>
      <c r="C32786" s="218">
        <v>0.1578</v>
      </c>
    </row>
    <row r="32787" spans="1:3" ht="15" customHeight="1" x14ac:dyDescent="0.25">
      <c r="A32787" s="216">
        <v>45771</v>
      </c>
      <c r="B32787" s="217" t="s">
        <v>178</v>
      </c>
      <c r="C32787" s="218">
        <v>0.16489999999999999</v>
      </c>
    </row>
    <row r="32788" spans="1:3" ht="15" customHeight="1" x14ac:dyDescent="0.25">
      <c r="A32788" s="216">
        <v>45772</v>
      </c>
      <c r="B32788" s="217" t="s">
        <v>178</v>
      </c>
      <c r="C32788" s="218">
        <v>0.17180000000000001</v>
      </c>
    </row>
    <row r="32789" spans="1:3" ht="15" customHeight="1" x14ac:dyDescent="0.25">
      <c r="A32789" s="216">
        <v>45775</v>
      </c>
      <c r="B32789" s="217" t="s">
        <v>178</v>
      </c>
      <c r="C32789" s="218">
        <v>0.1928</v>
      </c>
    </row>
    <row r="32790" spans="1:3" ht="15" customHeight="1" x14ac:dyDescent="0.25">
      <c r="A32790" s="216">
        <v>45776</v>
      </c>
      <c r="B32790" s="217" t="s">
        <v>178</v>
      </c>
      <c r="C32790" s="218">
        <v>0.19980000000000001</v>
      </c>
    </row>
    <row r="32791" spans="1:3" ht="15" customHeight="1" x14ac:dyDescent="0.25">
      <c r="A32791" s="216">
        <v>45777</v>
      </c>
      <c r="B32791" s="217" t="s">
        <v>178</v>
      </c>
      <c r="C32791" s="218">
        <v>0.20669999999999999</v>
      </c>
    </row>
    <row r="32792" spans="1:3" ht="15" customHeight="1" x14ac:dyDescent="0.25">
      <c r="A32792" s="216">
        <v>45779</v>
      </c>
      <c r="B32792" s="217" t="s">
        <v>178</v>
      </c>
      <c r="C32792" s="218">
        <v>0.22120000000000001</v>
      </c>
    </row>
    <row r="32793" spans="1:3" ht="15" customHeight="1" x14ac:dyDescent="0.25">
      <c r="A32793" s="216">
        <v>45782</v>
      </c>
      <c r="B32793" s="217" t="s">
        <v>178</v>
      </c>
      <c r="C32793" s="218">
        <v>0.2419</v>
      </c>
    </row>
    <row r="32794" spans="1:3" ht="15" customHeight="1" x14ac:dyDescent="0.25">
      <c r="A32794" s="216">
        <v>45783</v>
      </c>
      <c r="B32794" s="217" t="s">
        <v>178</v>
      </c>
      <c r="C32794" s="218">
        <v>0.24879999999999999</v>
      </c>
    </row>
    <row r="32795" spans="1:3" ht="15" customHeight="1" x14ac:dyDescent="0.25">
      <c r="A32795" s="216">
        <v>45784</v>
      </c>
      <c r="B32795" s="217" t="s">
        <v>178</v>
      </c>
      <c r="C32795" s="218">
        <v>0.25580000000000003</v>
      </c>
    </row>
    <row r="32796" spans="1:3" ht="15" customHeight="1" x14ac:dyDescent="0.25">
      <c r="A32796" s="216">
        <v>45785</v>
      </c>
      <c r="B32796" s="217" t="s">
        <v>178</v>
      </c>
      <c r="C32796" s="218">
        <v>0.26269999999999999</v>
      </c>
    </row>
    <row r="32797" spans="1:3" ht="15" customHeight="1" x14ac:dyDescent="0.25">
      <c r="A32797" s="216">
        <v>45786</v>
      </c>
      <c r="B32797" s="217" t="s">
        <v>178</v>
      </c>
      <c r="C32797" s="218">
        <v>0.26979999999999998</v>
      </c>
    </row>
    <row r="32798" spans="1:3" ht="15" customHeight="1" x14ac:dyDescent="0.25">
      <c r="A32798" s="216">
        <v>45789</v>
      </c>
      <c r="B32798" s="217" t="s">
        <v>178</v>
      </c>
      <c r="C32798" s="218">
        <v>0.29020000000000001</v>
      </c>
    </row>
    <row r="32799" spans="1:3" ht="15" customHeight="1" x14ac:dyDescent="0.25">
      <c r="A32799" s="216">
        <v>45790</v>
      </c>
      <c r="B32799" s="217" t="s">
        <v>178</v>
      </c>
      <c r="C32799" s="218">
        <v>0.29709999999999998</v>
      </c>
    </row>
    <row r="32800" spans="1:3" ht="15" customHeight="1" x14ac:dyDescent="0.25">
      <c r="A32800" s="216">
        <v>45791</v>
      </c>
      <c r="B32800" s="217" t="s">
        <v>178</v>
      </c>
      <c r="C32800" s="218">
        <v>0.30420000000000003</v>
      </c>
    </row>
    <row r="32801" spans="1:3" ht="15" customHeight="1" x14ac:dyDescent="0.25">
      <c r="A32801" s="216">
        <v>45792</v>
      </c>
      <c r="B32801" s="217" t="s">
        <v>178</v>
      </c>
      <c r="C32801" s="218">
        <v>0.31130000000000002</v>
      </c>
    </row>
    <row r="32802" spans="1:3" ht="15" customHeight="1" x14ac:dyDescent="0.25">
      <c r="A32802" s="216">
        <v>45793</v>
      </c>
      <c r="B32802" s="217" t="s">
        <v>178</v>
      </c>
      <c r="C32802" s="218">
        <v>0.31840000000000002</v>
      </c>
    </row>
    <row r="32803" spans="1:3" ht="15" customHeight="1" x14ac:dyDescent="0.25">
      <c r="A32803" s="216">
        <v>45796</v>
      </c>
      <c r="B32803" s="217" t="s">
        <v>178</v>
      </c>
      <c r="C32803" s="218">
        <v>0.34</v>
      </c>
    </row>
    <row r="32804" spans="1:3" ht="15" customHeight="1" x14ac:dyDescent="0.25">
      <c r="A32804" s="216">
        <v>45797</v>
      </c>
      <c r="B32804" s="217" t="s">
        <v>178</v>
      </c>
      <c r="C32804" s="218">
        <v>0.34699999999999998</v>
      </c>
    </row>
    <row r="32805" spans="1:3" ht="15" customHeight="1" x14ac:dyDescent="0.25">
      <c r="A32805" s="216">
        <v>45798</v>
      </c>
      <c r="B32805" s="217" t="s">
        <v>178</v>
      </c>
      <c r="C32805" s="218">
        <v>0.35410000000000003</v>
      </c>
    </row>
    <row r="32806" spans="1:3" ht="15" customHeight="1" x14ac:dyDescent="0.25">
      <c r="A32806" s="216">
        <v>45799</v>
      </c>
      <c r="B32806" s="217" t="s">
        <v>178</v>
      </c>
      <c r="C32806" s="218">
        <v>0.36120000000000002</v>
      </c>
    </row>
    <row r="32807" spans="1:3" ht="15" customHeight="1" x14ac:dyDescent="0.25">
      <c r="A32807" s="216">
        <v>45800</v>
      </c>
      <c r="B32807" s="217" t="s">
        <v>178</v>
      </c>
      <c r="C32807" s="218">
        <v>0.36840000000000001</v>
      </c>
    </row>
    <row r="32808" spans="1:3" ht="15" customHeight="1" x14ac:dyDescent="0.25">
      <c r="A32808" s="216">
        <v>45803</v>
      </c>
      <c r="B32808" s="217" t="s">
        <v>178</v>
      </c>
      <c r="C32808" s="218">
        <v>0.38969999999999999</v>
      </c>
    </row>
    <row r="32809" spans="1:3" ht="15" customHeight="1" x14ac:dyDescent="0.25">
      <c r="A32809" s="216">
        <v>45804</v>
      </c>
      <c r="B32809" s="217" t="s">
        <v>178</v>
      </c>
      <c r="C32809" s="218">
        <v>0.39689999999999998</v>
      </c>
    </row>
    <row r="32810" spans="1:3" ht="15" customHeight="1" x14ac:dyDescent="0.25">
      <c r="A32810" s="216">
        <v>45805</v>
      </c>
      <c r="B32810" s="217" t="s">
        <v>178</v>
      </c>
      <c r="C32810" s="218">
        <v>0.40400000000000003</v>
      </c>
    </row>
    <row r="32811" spans="1:3" ht="15" customHeight="1" x14ac:dyDescent="0.25">
      <c r="A32811" s="216">
        <v>45806</v>
      </c>
      <c r="B32811" s="217" t="s">
        <v>178</v>
      </c>
      <c r="C32811" s="218">
        <v>0.41120000000000001</v>
      </c>
    </row>
    <row r="32812" spans="1:3" ht="15" customHeight="1" x14ac:dyDescent="0.25">
      <c r="A32812" s="216">
        <v>45807</v>
      </c>
      <c r="B32812" s="217" t="s">
        <v>178</v>
      </c>
      <c r="C32812" s="218">
        <v>0.41849999999999998</v>
      </c>
    </row>
    <row r="32813" spans="1:3" ht="15" customHeight="1" x14ac:dyDescent="0.25">
      <c r="A32813" s="216">
        <v>45810</v>
      </c>
      <c r="B32813" s="217" t="s">
        <v>178</v>
      </c>
      <c r="C32813" s="218">
        <v>0.43969999999999998</v>
      </c>
    </row>
    <row r="32814" spans="1:3" ht="15" customHeight="1" x14ac:dyDescent="0.25">
      <c r="A32814" s="216">
        <v>45811</v>
      </c>
      <c r="B32814" s="217" t="s">
        <v>178</v>
      </c>
      <c r="C32814" s="218">
        <v>0.44679999999999997</v>
      </c>
    </row>
    <row r="32815" spans="1:3" ht="15" customHeight="1" x14ac:dyDescent="0.25">
      <c r="A32815" s="216">
        <v>45812</v>
      </c>
      <c r="B32815" s="217" t="s">
        <v>178</v>
      </c>
      <c r="C32815" s="218">
        <v>0.45400000000000001</v>
      </c>
    </row>
    <row r="32816" spans="1:3" ht="15" customHeight="1" x14ac:dyDescent="0.25">
      <c r="A32816" s="216">
        <v>45813</v>
      </c>
      <c r="B32816" s="217" t="s">
        <v>178</v>
      </c>
      <c r="C32816" s="218">
        <v>0.46110000000000001</v>
      </c>
    </row>
    <row r="32817" spans="1:3" ht="15" customHeight="1" x14ac:dyDescent="0.25">
      <c r="A32817" s="216">
        <v>45814</v>
      </c>
      <c r="B32817" s="217" t="s">
        <v>178</v>
      </c>
      <c r="C32817" s="218">
        <v>0.46820000000000001</v>
      </c>
    </row>
    <row r="32818" spans="1:3" ht="15" customHeight="1" x14ac:dyDescent="0.25">
      <c r="A32818" s="216">
        <v>45817</v>
      </c>
      <c r="B32818" s="217" t="s">
        <v>178</v>
      </c>
      <c r="C32818" s="218">
        <v>0.4899</v>
      </c>
    </row>
    <row r="32819" spans="1:3" ht="15" customHeight="1" x14ac:dyDescent="0.25">
      <c r="A32819" s="216">
        <v>45818</v>
      </c>
      <c r="B32819" s="217" t="s">
        <v>178</v>
      </c>
      <c r="C32819" s="218">
        <v>0.49690000000000001</v>
      </c>
    </row>
    <row r="32820" spans="1:3" ht="15" customHeight="1" x14ac:dyDescent="0.25">
      <c r="A32820" s="216">
        <v>45819</v>
      </c>
      <c r="B32820" s="217" t="s">
        <v>178</v>
      </c>
      <c r="C32820" s="218">
        <v>0.50380000000000003</v>
      </c>
    </row>
    <row r="32821" spans="1:3" ht="15" customHeight="1" x14ac:dyDescent="0.25">
      <c r="A32821" s="216">
        <v>45820</v>
      </c>
      <c r="B32821" s="217" t="s">
        <v>178</v>
      </c>
      <c r="C32821" s="218">
        <v>0.51060000000000005</v>
      </c>
    </row>
    <row r="32822" spans="1:3" ht="15" customHeight="1" x14ac:dyDescent="0.25">
      <c r="A32822" s="216">
        <v>45821</v>
      </c>
      <c r="B32822" s="217" t="s">
        <v>178</v>
      </c>
      <c r="C32822" s="218">
        <v>0.51739999999999997</v>
      </c>
    </row>
    <row r="32823" spans="1:3" ht="15" customHeight="1" x14ac:dyDescent="0.25">
      <c r="A32823" s="216">
        <v>45824</v>
      </c>
      <c r="B32823" s="217" t="s">
        <v>178</v>
      </c>
      <c r="C32823" s="218">
        <v>0.53779999999999994</v>
      </c>
    </row>
    <row r="32824" spans="1:3" ht="15" customHeight="1" x14ac:dyDescent="0.25">
      <c r="A32824" s="216">
        <v>45825</v>
      </c>
      <c r="B32824" s="217" t="s">
        <v>178</v>
      </c>
      <c r="C32824" s="218">
        <v>0.54459999999999997</v>
      </c>
    </row>
    <row r="32825" spans="1:3" ht="15" customHeight="1" x14ac:dyDescent="0.25">
      <c r="A32825" s="216">
        <v>45826</v>
      </c>
      <c r="B32825" s="217" t="s">
        <v>178</v>
      </c>
      <c r="C32825" s="218">
        <v>0.55120000000000002</v>
      </c>
    </row>
    <row r="32826" spans="1:3" ht="15" customHeight="1" x14ac:dyDescent="0.25">
      <c r="A32826" s="216">
        <v>45827</v>
      </c>
      <c r="B32826" s="217" t="s">
        <v>178</v>
      </c>
      <c r="C32826" s="218">
        <v>0.55779999999999996</v>
      </c>
    </row>
    <row r="32827" spans="1:3" ht="15" customHeight="1" x14ac:dyDescent="0.25">
      <c r="A32827" s="216">
        <v>45828</v>
      </c>
      <c r="B32827" s="217" t="s">
        <v>178</v>
      </c>
      <c r="C32827" s="218">
        <v>0.5645</v>
      </c>
    </row>
    <row r="32828" spans="1:3" ht="15" customHeight="1" x14ac:dyDescent="0.25">
      <c r="A32828" s="216">
        <v>45831</v>
      </c>
      <c r="B32828" s="217" t="s">
        <v>178</v>
      </c>
      <c r="C32828" s="218">
        <v>0.58440000000000003</v>
      </c>
    </row>
    <row r="32829" spans="1:3" ht="15" customHeight="1" x14ac:dyDescent="0.25">
      <c r="A32829" s="216">
        <v>45832</v>
      </c>
      <c r="B32829" s="217" t="s">
        <v>178</v>
      </c>
      <c r="C32829" s="218">
        <v>0.59089999999999998</v>
      </c>
    </row>
    <row r="32830" spans="1:3" ht="15" customHeight="1" x14ac:dyDescent="0.25">
      <c r="A32830" s="216">
        <v>45833</v>
      </c>
      <c r="B32830" s="217" t="s">
        <v>178</v>
      </c>
      <c r="C32830" s="218">
        <v>0.59750000000000003</v>
      </c>
    </row>
    <row r="32831" spans="1:3" ht="15" customHeight="1" x14ac:dyDescent="0.25">
      <c r="A32831" s="216">
        <v>45834</v>
      </c>
      <c r="B32831" s="217" t="s">
        <v>178</v>
      </c>
      <c r="C32831" s="218">
        <v>0.60399999999999998</v>
      </c>
    </row>
    <row r="32832" spans="1:3" ht="15" customHeight="1" x14ac:dyDescent="0.25">
      <c r="A32832" s="216">
        <v>45835</v>
      </c>
      <c r="B32832" s="217" t="s">
        <v>178</v>
      </c>
      <c r="C32832" s="218">
        <v>0.61080000000000001</v>
      </c>
    </row>
    <row r="32833" spans="1:3" ht="15" customHeight="1" x14ac:dyDescent="0.25">
      <c r="A32833" s="216">
        <v>45838</v>
      </c>
      <c r="B32833" s="217" t="s">
        <v>178</v>
      </c>
      <c r="C32833" s="218">
        <v>0.63049999999999995</v>
      </c>
    </row>
    <row r="32834" spans="1:3" ht="15" customHeight="1" x14ac:dyDescent="0.25">
      <c r="A32834" s="216">
        <v>45839</v>
      </c>
      <c r="B32834" s="217" t="s">
        <v>178</v>
      </c>
      <c r="C32834" s="218">
        <v>0.6371</v>
      </c>
    </row>
    <row r="32835" spans="1:3" ht="15" customHeight="1" x14ac:dyDescent="0.25">
      <c r="A32835" s="216">
        <v>45840</v>
      </c>
      <c r="B32835" s="217" t="s">
        <v>178</v>
      </c>
      <c r="C32835" s="218">
        <v>0.64359999999999995</v>
      </c>
    </row>
    <row r="32836" spans="1:3" ht="15" customHeight="1" x14ac:dyDescent="0.25">
      <c r="A32836" s="216">
        <v>45841</v>
      </c>
      <c r="B32836" s="217" t="s">
        <v>178</v>
      </c>
      <c r="C32836" s="218">
        <v>0.6502</v>
      </c>
    </row>
    <row r="32837" spans="1:3" ht="15" customHeight="1" x14ac:dyDescent="0.25">
      <c r="A32837" s="216">
        <v>45842</v>
      </c>
      <c r="B32837" s="217" t="s">
        <v>178</v>
      </c>
      <c r="C32837" s="218">
        <v>0.65669999999999995</v>
      </c>
    </row>
    <row r="32838" spans="1:3" ht="15" customHeight="1" x14ac:dyDescent="0.25">
      <c r="A32838" s="216">
        <v>45845</v>
      </c>
      <c r="B32838" s="217" t="s">
        <v>178</v>
      </c>
      <c r="C32838" s="218">
        <v>0.67689999999999995</v>
      </c>
    </row>
    <row r="32839" spans="1:3" ht="15" customHeight="1" x14ac:dyDescent="0.25">
      <c r="A32839" s="216">
        <v>45846</v>
      </c>
      <c r="B32839" s="217" t="s">
        <v>178</v>
      </c>
      <c r="C32839" s="218">
        <v>0.68340000000000001</v>
      </c>
    </row>
    <row r="32840" spans="1:3" ht="15" customHeight="1" x14ac:dyDescent="0.25">
      <c r="A32840" s="216">
        <v>45847</v>
      </c>
      <c r="B32840" s="217" t="s">
        <v>178</v>
      </c>
      <c r="C32840" s="218">
        <v>0.68989999999999996</v>
      </c>
    </row>
    <row r="32841" spans="1:3" ht="15" customHeight="1" x14ac:dyDescent="0.25">
      <c r="A32841" s="216">
        <v>45848</v>
      </c>
      <c r="B32841" s="217" t="s">
        <v>178</v>
      </c>
      <c r="C32841" s="218">
        <v>0.69640000000000002</v>
      </c>
    </row>
    <row r="32842" spans="1:3" ht="15" customHeight="1" x14ac:dyDescent="0.25">
      <c r="A32842" s="216">
        <v>45849</v>
      </c>
      <c r="B32842" s="217" t="s">
        <v>178</v>
      </c>
      <c r="C32842" s="218">
        <v>0.70299999999999996</v>
      </c>
    </row>
    <row r="32843" spans="1:3" ht="15" customHeight="1" x14ac:dyDescent="0.25">
      <c r="A32843" s="216">
        <v>45852</v>
      </c>
      <c r="B32843" s="217" t="s">
        <v>178</v>
      </c>
      <c r="C32843" s="218">
        <v>0.72289999999999999</v>
      </c>
    </row>
    <row r="32844" spans="1:3" ht="15" customHeight="1" x14ac:dyDescent="0.25">
      <c r="A32844" s="216">
        <v>45853</v>
      </c>
      <c r="B32844" s="217" t="s">
        <v>178</v>
      </c>
      <c r="C32844" s="218">
        <v>0.72940000000000005</v>
      </c>
    </row>
    <row r="32845" spans="1:3" ht="15" customHeight="1" x14ac:dyDescent="0.25">
      <c r="A32845" s="216">
        <v>45854</v>
      </c>
      <c r="B32845" s="217" t="s">
        <v>178</v>
      </c>
      <c r="C32845" s="218">
        <v>0.73580000000000001</v>
      </c>
    </row>
    <row r="32846" spans="1:3" ht="15" customHeight="1" x14ac:dyDescent="0.25">
      <c r="A32846" s="216">
        <v>45855</v>
      </c>
      <c r="B32846" s="217" t="s">
        <v>178</v>
      </c>
      <c r="C32846" s="218">
        <v>0.74239999999999995</v>
      </c>
    </row>
    <row r="32847" spans="1:3" ht="15" customHeight="1" x14ac:dyDescent="0.25">
      <c r="A32847" s="216">
        <v>45856</v>
      </c>
      <c r="B32847" s="217" t="s">
        <v>178</v>
      </c>
      <c r="C32847" s="218">
        <v>0.74870000000000003</v>
      </c>
    </row>
    <row r="32848" spans="1:3" ht="15" customHeight="1" x14ac:dyDescent="0.25">
      <c r="A32848" s="216">
        <v>45859</v>
      </c>
      <c r="B32848" s="217" t="s">
        <v>178</v>
      </c>
      <c r="C32848" s="218">
        <v>0.76749999999999996</v>
      </c>
    </row>
    <row r="32849" spans="1:3" ht="15" customHeight="1" x14ac:dyDescent="0.25">
      <c r="A32849" s="216">
        <v>45860</v>
      </c>
      <c r="B32849" s="217" t="s">
        <v>178</v>
      </c>
      <c r="C32849" s="218">
        <v>0.77380000000000004</v>
      </c>
    </row>
    <row r="32850" spans="1:3" ht="15" customHeight="1" x14ac:dyDescent="0.25">
      <c r="A32850" s="216">
        <v>45861</v>
      </c>
      <c r="B32850" s="217" t="s">
        <v>178</v>
      </c>
      <c r="C32850" s="218">
        <v>0.77990000000000004</v>
      </c>
    </row>
    <row r="32851" spans="1:3" ht="15" customHeight="1" x14ac:dyDescent="0.25">
      <c r="A32851" s="216">
        <v>45862</v>
      </c>
      <c r="B32851" s="217" t="s">
        <v>178</v>
      </c>
      <c r="C32851" s="218">
        <v>0.78600000000000003</v>
      </c>
    </row>
    <row r="32852" spans="1:3" ht="15" customHeight="1" x14ac:dyDescent="0.25">
      <c r="A32852" s="216">
        <v>45863</v>
      </c>
      <c r="B32852" s="217" t="s">
        <v>178</v>
      </c>
      <c r="C32852" s="218">
        <v>0.79200000000000004</v>
      </c>
    </row>
    <row r="32853" spans="1:3" ht="15" customHeight="1" x14ac:dyDescent="0.25">
      <c r="A32853" s="216">
        <v>45866</v>
      </c>
      <c r="B32853" s="217" t="s">
        <v>178</v>
      </c>
      <c r="C32853" s="218">
        <v>0.81020000000000003</v>
      </c>
    </row>
    <row r="32854" spans="1:3" ht="15" customHeight="1" x14ac:dyDescent="0.25">
      <c r="A32854" s="216">
        <v>45867</v>
      </c>
      <c r="B32854" s="217" t="s">
        <v>178</v>
      </c>
      <c r="C32854" s="218">
        <v>0.81620000000000004</v>
      </c>
    </row>
    <row r="32855" spans="1:3" ht="15" customHeight="1" x14ac:dyDescent="0.25">
      <c r="A32855" s="216">
        <v>45868</v>
      </c>
      <c r="B32855" s="217" t="s">
        <v>178</v>
      </c>
      <c r="C32855" s="218">
        <v>0.82230000000000003</v>
      </c>
    </row>
    <row r="32856" spans="1:3" ht="15" customHeight="1" x14ac:dyDescent="0.25">
      <c r="A32856" s="216">
        <v>45869</v>
      </c>
      <c r="B32856" s="217" t="s">
        <v>178</v>
      </c>
      <c r="C32856" s="218">
        <v>0.82830000000000004</v>
      </c>
    </row>
    <row r="32857" spans="1:3" ht="15" customHeight="1" x14ac:dyDescent="0.25">
      <c r="A32857" s="216">
        <v>45870</v>
      </c>
      <c r="B32857" s="217" t="s">
        <v>178</v>
      </c>
      <c r="C32857" s="218">
        <v>0.83430000000000004</v>
      </c>
    </row>
    <row r="32858" spans="1:3" ht="15" customHeight="1" x14ac:dyDescent="0.25">
      <c r="A32858" s="216">
        <v>45873</v>
      </c>
      <c r="B32858" s="217" t="s">
        <v>178</v>
      </c>
      <c r="C32858" s="218">
        <v>0.8528</v>
      </c>
    </row>
    <row r="32859" spans="1:3" ht="15" customHeight="1" x14ac:dyDescent="0.25">
      <c r="A32859" s="216">
        <v>45874</v>
      </c>
      <c r="B32859" s="217" t="s">
        <v>178</v>
      </c>
      <c r="C32859" s="218">
        <v>0.8589</v>
      </c>
    </row>
    <row r="32860" spans="1:3" ht="15" customHeight="1" x14ac:dyDescent="0.25">
      <c r="A32860" s="216">
        <v>45875</v>
      </c>
      <c r="B32860" s="217" t="s">
        <v>178</v>
      </c>
      <c r="C32860" s="218">
        <v>0.86509999999999998</v>
      </c>
    </row>
    <row r="32861" spans="1:3" ht="15" customHeight="1" x14ac:dyDescent="0.25">
      <c r="A32861" s="216">
        <v>45876</v>
      </c>
      <c r="B32861" s="217" t="s">
        <v>178</v>
      </c>
      <c r="C32861" s="218">
        <v>0.87119999999999997</v>
      </c>
    </row>
    <row r="32862" spans="1:3" ht="15" customHeight="1" x14ac:dyDescent="0.25">
      <c r="A32862" s="216">
        <v>45877</v>
      </c>
      <c r="B32862" s="217" t="s">
        <v>178</v>
      </c>
      <c r="C32862" s="218">
        <v>0.87729999999999997</v>
      </c>
    </row>
    <row r="32863" spans="1:3" ht="15" customHeight="1" x14ac:dyDescent="0.25">
      <c r="A32863" s="216">
        <v>45880</v>
      </c>
      <c r="B32863" s="217" t="s">
        <v>178</v>
      </c>
      <c r="C32863" s="218">
        <v>0.89549999999999996</v>
      </c>
    </row>
    <row r="32864" spans="1:3" ht="15" customHeight="1" x14ac:dyDescent="0.25">
      <c r="A32864" s="216">
        <v>45881</v>
      </c>
      <c r="B32864" s="217" t="s">
        <v>178</v>
      </c>
      <c r="C32864" s="218">
        <v>0.90169999999999995</v>
      </c>
    </row>
    <row r="32865" spans="1:3" ht="15" customHeight="1" x14ac:dyDescent="0.25">
      <c r="A32865" s="216">
        <v>45882</v>
      </c>
      <c r="B32865" s="217" t="s">
        <v>178</v>
      </c>
      <c r="C32865" s="218">
        <v>0.90800000000000003</v>
      </c>
    </row>
    <row r="32866" spans="1:3" ht="15" customHeight="1" x14ac:dyDescent="0.25">
      <c r="A32866" s="216">
        <v>45883</v>
      </c>
      <c r="B32866" s="217" t="s">
        <v>178</v>
      </c>
      <c r="C32866" s="218">
        <v>0.9143</v>
      </c>
    </row>
    <row r="32867" spans="1:3" ht="15" customHeight="1" x14ac:dyDescent="0.25">
      <c r="A32867" s="216">
        <v>45884</v>
      </c>
      <c r="B32867" s="217" t="s">
        <v>178</v>
      </c>
      <c r="C32867" s="218">
        <v>0.92059999999999997</v>
      </c>
    </row>
    <row r="32868" spans="1:3" ht="15" customHeight="1" x14ac:dyDescent="0.25">
      <c r="A32868" s="216">
        <v>45887</v>
      </c>
      <c r="B32868" s="217" t="s">
        <v>178</v>
      </c>
      <c r="C32868" s="218">
        <v>0.9395</v>
      </c>
    </row>
    <row r="32869" spans="1:3" ht="15" customHeight="1" x14ac:dyDescent="0.25">
      <c r="A32869" s="216">
        <v>45888</v>
      </c>
      <c r="B32869" s="217" t="s">
        <v>178</v>
      </c>
      <c r="C32869" s="218">
        <v>0.94569999999999999</v>
      </c>
    </row>
    <row r="32870" spans="1:3" ht="15" customHeight="1" x14ac:dyDescent="0.25">
      <c r="A32870" s="216">
        <v>45889</v>
      </c>
      <c r="B32870" s="217" t="s">
        <v>178</v>
      </c>
      <c r="C32870" s="218">
        <v>0.95189999999999997</v>
      </c>
    </row>
    <row r="32871" spans="1:3" ht="15" customHeight="1" x14ac:dyDescent="0.25">
      <c r="A32871" s="216">
        <v>45890</v>
      </c>
      <c r="B32871" s="217" t="s">
        <v>178</v>
      </c>
      <c r="C32871" s="218">
        <v>0.95789999999999997</v>
      </c>
    </row>
    <row r="32872" spans="1:3" ht="15" customHeight="1" x14ac:dyDescent="0.25">
      <c r="A32872" s="216">
        <v>45891</v>
      </c>
      <c r="B32872" s="217" t="s">
        <v>178</v>
      </c>
      <c r="C32872" s="218">
        <v>0.96399999999999997</v>
      </c>
    </row>
    <row r="32873" spans="1:3" ht="15" customHeight="1" x14ac:dyDescent="0.25">
      <c r="A32873" s="216">
        <v>45894</v>
      </c>
      <c r="B32873" s="217" t="s">
        <v>178</v>
      </c>
      <c r="C32873" s="218">
        <v>0.98219999999999996</v>
      </c>
    </row>
    <row r="32874" spans="1:3" ht="15" customHeight="1" x14ac:dyDescent="0.25">
      <c r="A32874" s="216">
        <v>45895</v>
      </c>
      <c r="B32874" s="217" t="s">
        <v>178</v>
      </c>
      <c r="C32874" s="218">
        <v>0.98819999999999997</v>
      </c>
    </row>
    <row r="32875" spans="1:3" ht="15" customHeight="1" x14ac:dyDescent="0.25">
      <c r="A32875" s="216">
        <v>45896</v>
      </c>
      <c r="B32875" s="217" t="s">
        <v>178</v>
      </c>
      <c r="C32875" s="218">
        <v>0.99419999999999997</v>
      </c>
    </row>
    <row r="32876" spans="1:3" ht="15" customHeight="1" x14ac:dyDescent="0.25">
      <c r="A32876" s="216">
        <v>45897</v>
      </c>
      <c r="B32876" s="217" t="s">
        <v>178</v>
      </c>
      <c r="C32876" s="218">
        <v>1.0002</v>
      </c>
    </row>
    <row r="32877" spans="1:3" ht="15" customHeight="1" x14ac:dyDescent="0.25">
      <c r="A32877" s="216">
        <v>45898</v>
      </c>
      <c r="B32877" s="217" t="s">
        <v>178</v>
      </c>
      <c r="C32877" s="218">
        <v>1.0062</v>
      </c>
    </row>
    <row r="32878" spans="1:3" ht="15" customHeight="1" x14ac:dyDescent="0.25">
      <c r="A32878" s="216">
        <v>45901</v>
      </c>
      <c r="B32878" s="217" t="s">
        <v>178</v>
      </c>
      <c r="C32878" s="218">
        <v>1.0235000000000001</v>
      </c>
    </row>
    <row r="32879" spans="1:3" ht="15" customHeight="1" x14ac:dyDescent="0.25">
      <c r="A32879" s="216">
        <v>45902</v>
      </c>
      <c r="B32879" s="217" t="s">
        <v>178</v>
      </c>
      <c r="C32879" s="218">
        <v>1.0296000000000001</v>
      </c>
    </row>
    <row r="32880" spans="1:3" ht="15" customHeight="1" x14ac:dyDescent="0.25">
      <c r="A32880" s="216">
        <v>45903</v>
      </c>
      <c r="B32880" s="217" t="s">
        <v>178</v>
      </c>
      <c r="C32880" s="218">
        <v>1.0353000000000001</v>
      </c>
    </row>
    <row r="32881" spans="1:3" ht="15" customHeight="1" x14ac:dyDescent="0.25">
      <c r="A32881" s="216">
        <v>45904</v>
      </c>
      <c r="B32881" s="217" t="s">
        <v>178</v>
      </c>
      <c r="C32881" s="218">
        <v>1.0412999999999999</v>
      </c>
    </row>
    <row r="32882" spans="1:3" ht="15" customHeight="1" x14ac:dyDescent="0.25">
      <c r="A32882" s="216">
        <v>45905</v>
      </c>
      <c r="B32882" s="217" t="s">
        <v>178</v>
      </c>
      <c r="C32882" s="218">
        <v>1.0472999999999999</v>
      </c>
    </row>
    <row r="32883" spans="1:3" ht="15" customHeight="1" x14ac:dyDescent="0.25">
      <c r="A32883" s="216">
        <v>45908</v>
      </c>
      <c r="B32883" s="217" t="s">
        <v>178</v>
      </c>
      <c r="C32883" s="218">
        <v>1.0651999999999999</v>
      </c>
    </row>
    <row r="32884" spans="1:3" ht="15" customHeight="1" x14ac:dyDescent="0.25">
      <c r="A32884" s="216">
        <v>45909</v>
      </c>
      <c r="B32884" s="217" t="s">
        <v>178</v>
      </c>
      <c r="C32884" s="218">
        <v>1.0711999999999999</v>
      </c>
    </row>
    <row r="32885" spans="1:3" ht="15" customHeight="1" x14ac:dyDescent="0.25">
      <c r="A32885" s="216">
        <v>45910</v>
      </c>
      <c r="B32885" s="217" t="s">
        <v>178</v>
      </c>
      <c r="C32885" s="218">
        <v>1.0772999999999999</v>
      </c>
    </row>
    <row r="32886" spans="1:3" ht="15" customHeight="1" x14ac:dyDescent="0.25">
      <c r="A32886" s="216">
        <v>45911</v>
      </c>
      <c r="B32886" s="217" t="s">
        <v>178</v>
      </c>
      <c r="C32886" s="218">
        <v>1.0831999999999999</v>
      </c>
    </row>
    <row r="32887" spans="1:3" ht="15" customHeight="1" x14ac:dyDescent="0.25">
      <c r="A32887" s="216">
        <v>45912</v>
      </c>
      <c r="B32887" s="217" t="s">
        <v>178</v>
      </c>
      <c r="C32887" s="218">
        <v>1.0891999999999999</v>
      </c>
    </row>
    <row r="32888" spans="1:3" ht="15" customHeight="1" x14ac:dyDescent="0.25">
      <c r="A32888" s="216">
        <v>45915</v>
      </c>
      <c r="B32888" s="217" t="s">
        <v>178</v>
      </c>
      <c r="C32888" s="218">
        <v>1.1072</v>
      </c>
    </row>
    <row r="32889" spans="1:3" ht="15" customHeight="1" x14ac:dyDescent="0.25">
      <c r="A32889" s="216">
        <v>45916</v>
      </c>
      <c r="B32889" s="217" t="s">
        <v>178</v>
      </c>
      <c r="C32889" s="218">
        <v>1.1132</v>
      </c>
    </row>
    <row r="32890" spans="1:3" ht="15" customHeight="1" x14ac:dyDescent="0.25">
      <c r="A32890" s="216">
        <v>45917</v>
      </c>
      <c r="B32890" s="217" t="s">
        <v>178</v>
      </c>
      <c r="C32890" s="218">
        <v>1.1192</v>
      </c>
    </row>
    <row r="32891" spans="1:3" ht="15" customHeight="1" x14ac:dyDescent="0.25">
      <c r="A32891" s="216">
        <v>45918</v>
      </c>
      <c r="B32891" s="217" t="s">
        <v>178</v>
      </c>
      <c r="C32891" s="218">
        <v>1.1253</v>
      </c>
    </row>
    <row r="32892" spans="1:3" ht="15" customHeight="1" x14ac:dyDescent="0.25">
      <c r="A32892" s="216">
        <v>45919</v>
      </c>
      <c r="B32892" s="217" t="s">
        <v>178</v>
      </c>
      <c r="C32892" s="218">
        <v>1.1311</v>
      </c>
    </row>
    <row r="32893" spans="1:3" ht="15" customHeight="1" x14ac:dyDescent="0.25">
      <c r="A32893" s="216">
        <v>45922</v>
      </c>
      <c r="B32893" s="217" t="s">
        <v>178</v>
      </c>
      <c r="C32893" s="218">
        <v>1.149</v>
      </c>
    </row>
    <row r="32894" spans="1:3" ht="15" customHeight="1" x14ac:dyDescent="0.25">
      <c r="A32894" s="216">
        <v>45923</v>
      </c>
      <c r="B32894" s="217" t="s">
        <v>178</v>
      </c>
      <c r="C32894" s="218">
        <v>1.155</v>
      </c>
    </row>
    <row r="32895" spans="1:3" ht="15" customHeight="1" x14ac:dyDescent="0.25">
      <c r="A32895" s="216">
        <v>45924</v>
      </c>
      <c r="B32895" s="217" t="s">
        <v>178</v>
      </c>
      <c r="C32895" s="218">
        <v>1.1611</v>
      </c>
    </row>
    <row r="32896" spans="1:3" ht="15" customHeight="1" x14ac:dyDescent="0.25">
      <c r="A32896" s="216">
        <v>45925</v>
      </c>
      <c r="B32896" s="217" t="s">
        <v>178</v>
      </c>
      <c r="C32896" s="218">
        <v>1.1671</v>
      </c>
    </row>
    <row r="32897" spans="1:3" ht="15" customHeight="1" x14ac:dyDescent="0.25">
      <c r="A32897" s="216">
        <v>45926</v>
      </c>
      <c r="B32897" s="217" t="s">
        <v>178</v>
      </c>
      <c r="C32897" s="218">
        <v>1.173</v>
      </c>
    </row>
    <row r="32898" spans="1:3" ht="15" customHeight="1" x14ac:dyDescent="0.25">
      <c r="A32898" s="216">
        <v>45929</v>
      </c>
      <c r="B32898" s="217" t="s">
        <v>178</v>
      </c>
      <c r="C32898" s="218">
        <v>1.1910000000000001</v>
      </c>
    </row>
    <row r="32899" spans="1:3" ht="15" customHeight="1" x14ac:dyDescent="0.25">
      <c r="A32899" s="216">
        <v>45930</v>
      </c>
      <c r="B32899" s="217" t="s">
        <v>178</v>
      </c>
      <c r="C32899" s="218">
        <v>0</v>
      </c>
    </row>
    <row r="32900" spans="1:3" ht="15" customHeight="1" x14ac:dyDescent="0.25">
      <c r="A32900" s="216">
        <v>45566</v>
      </c>
      <c r="B32900" s="217" t="s">
        <v>274</v>
      </c>
      <c r="C32900" s="218">
        <v>1.5100000000000001E-2</v>
      </c>
    </row>
    <row r="32901" spans="1:3" ht="15" customHeight="1" x14ac:dyDescent="0.25">
      <c r="A32901" s="216">
        <v>45567</v>
      </c>
      <c r="B32901" s="217" t="s">
        <v>274</v>
      </c>
      <c r="C32901" s="218">
        <v>3.0200000000000001E-2</v>
      </c>
    </row>
    <row r="32902" spans="1:3" ht="15" customHeight="1" x14ac:dyDescent="0.25">
      <c r="A32902" s="216">
        <v>45568</v>
      </c>
      <c r="B32902" s="217" t="s">
        <v>274</v>
      </c>
      <c r="C32902" s="218">
        <v>4.5400000000000003E-2</v>
      </c>
    </row>
    <row r="32903" spans="1:3" ht="15" customHeight="1" x14ac:dyDescent="0.25">
      <c r="A32903" s="216">
        <v>45569</v>
      </c>
      <c r="B32903" s="217" t="s">
        <v>274</v>
      </c>
      <c r="C32903" s="218">
        <v>5.96E-2</v>
      </c>
    </row>
    <row r="32904" spans="1:3" ht="15" customHeight="1" x14ac:dyDescent="0.25">
      <c r="A32904" s="216">
        <v>45572</v>
      </c>
      <c r="B32904" s="217" t="s">
        <v>274</v>
      </c>
      <c r="C32904" s="218">
        <v>0.10580000000000001</v>
      </c>
    </row>
    <row r="32905" spans="1:3" ht="15" customHeight="1" x14ac:dyDescent="0.25">
      <c r="A32905" s="216">
        <v>45573</v>
      </c>
      <c r="B32905" s="217" t="s">
        <v>274</v>
      </c>
      <c r="C32905" s="218">
        <v>0.1211</v>
      </c>
    </row>
    <row r="32906" spans="1:3" ht="15" customHeight="1" x14ac:dyDescent="0.25">
      <c r="A32906" s="216">
        <v>45574</v>
      </c>
      <c r="B32906" s="217" t="s">
        <v>274</v>
      </c>
      <c r="C32906" s="218">
        <v>0.1366</v>
      </c>
    </row>
    <row r="32907" spans="1:3" ht="15" customHeight="1" x14ac:dyDescent="0.25">
      <c r="A32907" s="216">
        <v>45575</v>
      </c>
      <c r="B32907" s="217" t="s">
        <v>274</v>
      </c>
      <c r="C32907" s="218">
        <v>0.15190000000000001</v>
      </c>
    </row>
    <row r="32908" spans="1:3" ht="15" customHeight="1" x14ac:dyDescent="0.25">
      <c r="A32908" s="216">
        <v>45576</v>
      </c>
      <c r="B32908" s="217" t="s">
        <v>274</v>
      </c>
      <c r="C32908" s="218">
        <v>0.1671</v>
      </c>
    </row>
    <row r="32909" spans="1:3" ht="15" customHeight="1" x14ac:dyDescent="0.25">
      <c r="A32909" s="216">
        <v>45579</v>
      </c>
      <c r="B32909" s="217" t="s">
        <v>274</v>
      </c>
      <c r="C32909" s="218">
        <v>0.21290000000000001</v>
      </c>
    </row>
    <row r="32910" spans="1:3" ht="15" customHeight="1" x14ac:dyDescent="0.25">
      <c r="A32910" s="216">
        <v>45580</v>
      </c>
      <c r="B32910" s="217" t="s">
        <v>274</v>
      </c>
      <c r="C32910" s="218">
        <v>0.22819999999999999</v>
      </c>
    </row>
    <row r="32911" spans="1:3" ht="15" customHeight="1" x14ac:dyDescent="0.25">
      <c r="A32911" s="216">
        <v>45581</v>
      </c>
      <c r="B32911" s="217" t="s">
        <v>274</v>
      </c>
      <c r="C32911" s="218">
        <v>0.2437</v>
      </c>
    </row>
    <row r="32912" spans="1:3" ht="15" customHeight="1" x14ac:dyDescent="0.25">
      <c r="A32912" s="216">
        <v>45582</v>
      </c>
      <c r="B32912" s="217" t="s">
        <v>274</v>
      </c>
      <c r="C32912" s="218">
        <v>0.25950000000000001</v>
      </c>
    </row>
    <row r="32913" spans="1:3" ht="15" customHeight="1" x14ac:dyDescent="0.25">
      <c r="A32913" s="216">
        <v>45583</v>
      </c>
      <c r="B32913" s="217" t="s">
        <v>274</v>
      </c>
      <c r="C32913" s="218">
        <v>0.27479999999999999</v>
      </c>
    </row>
    <row r="32914" spans="1:3" ht="15" customHeight="1" x14ac:dyDescent="0.25">
      <c r="A32914" s="216">
        <v>45586</v>
      </c>
      <c r="B32914" s="217" t="s">
        <v>274</v>
      </c>
      <c r="C32914" s="218">
        <v>0.3216</v>
      </c>
    </row>
    <row r="32915" spans="1:3" ht="15" customHeight="1" x14ac:dyDescent="0.25">
      <c r="A32915" s="216">
        <v>45587</v>
      </c>
      <c r="B32915" s="217" t="s">
        <v>274</v>
      </c>
      <c r="C32915" s="218">
        <v>0.33679999999999999</v>
      </c>
    </row>
    <row r="32916" spans="1:3" ht="15" customHeight="1" x14ac:dyDescent="0.25">
      <c r="A32916" s="216">
        <v>45588</v>
      </c>
      <c r="B32916" s="217" t="s">
        <v>274</v>
      </c>
      <c r="C32916" s="218">
        <v>0.35199999999999998</v>
      </c>
    </row>
    <row r="32917" spans="1:3" ht="15" customHeight="1" x14ac:dyDescent="0.25">
      <c r="A32917" s="216">
        <v>45589</v>
      </c>
      <c r="B32917" s="217" t="s">
        <v>274</v>
      </c>
      <c r="C32917" s="218">
        <v>0.36720000000000003</v>
      </c>
    </row>
    <row r="32918" spans="1:3" ht="15" customHeight="1" x14ac:dyDescent="0.25">
      <c r="A32918" s="216">
        <v>45590</v>
      </c>
      <c r="B32918" s="217" t="s">
        <v>274</v>
      </c>
      <c r="C32918" s="218">
        <v>0.38240000000000002</v>
      </c>
    </row>
    <row r="32919" spans="1:3" ht="15" customHeight="1" x14ac:dyDescent="0.25">
      <c r="A32919" s="216">
        <v>45593</v>
      </c>
      <c r="B32919" s="217" t="s">
        <v>274</v>
      </c>
      <c r="C32919" s="218">
        <v>0.4279</v>
      </c>
    </row>
    <row r="32920" spans="1:3" ht="15" customHeight="1" x14ac:dyDescent="0.25">
      <c r="A32920" s="216">
        <v>45594</v>
      </c>
      <c r="B32920" s="217" t="s">
        <v>274</v>
      </c>
      <c r="C32920" s="218">
        <v>0.44309999999999999</v>
      </c>
    </row>
    <row r="32921" spans="1:3" ht="15" customHeight="1" x14ac:dyDescent="0.25">
      <c r="A32921" s="216">
        <v>45595</v>
      </c>
      <c r="B32921" s="217" t="s">
        <v>274</v>
      </c>
      <c r="C32921" s="218">
        <v>0.45829999999999999</v>
      </c>
    </row>
    <row r="32922" spans="1:3" ht="15" customHeight="1" x14ac:dyDescent="0.25">
      <c r="A32922" s="216">
        <v>45596</v>
      </c>
      <c r="B32922" s="217" t="s">
        <v>274</v>
      </c>
      <c r="C32922" s="218">
        <v>0.47349999999999998</v>
      </c>
    </row>
    <row r="32923" spans="1:3" ht="15" customHeight="1" x14ac:dyDescent="0.25">
      <c r="A32923" s="216">
        <v>45597</v>
      </c>
      <c r="B32923" s="217" t="s">
        <v>274</v>
      </c>
      <c r="C32923" s="218">
        <v>0.49249999999999999</v>
      </c>
    </row>
    <row r="32924" spans="1:3" ht="15" customHeight="1" x14ac:dyDescent="0.25">
      <c r="A32924" s="216">
        <v>45600</v>
      </c>
      <c r="B32924" s="217" t="s">
        <v>274</v>
      </c>
      <c r="C32924" s="218">
        <v>0.54059999999999997</v>
      </c>
    </row>
    <row r="32925" spans="1:3" ht="15" customHeight="1" x14ac:dyDescent="0.25">
      <c r="A32925" s="216">
        <v>45601</v>
      </c>
      <c r="B32925" s="217" t="s">
        <v>274</v>
      </c>
      <c r="C32925" s="218">
        <v>0.55559999999999998</v>
      </c>
    </row>
    <row r="32926" spans="1:3" ht="15" customHeight="1" x14ac:dyDescent="0.25">
      <c r="A32926" s="216">
        <v>45602</v>
      </c>
      <c r="B32926" s="217" t="s">
        <v>274</v>
      </c>
      <c r="C32926" s="218">
        <v>0.57069999999999999</v>
      </c>
    </row>
    <row r="32927" spans="1:3" ht="15" customHeight="1" x14ac:dyDescent="0.25">
      <c r="A32927" s="216">
        <v>45603</v>
      </c>
      <c r="B32927" s="217" t="s">
        <v>274</v>
      </c>
      <c r="C32927" s="218">
        <v>0.58589999999999998</v>
      </c>
    </row>
    <row r="32928" spans="1:3" ht="15" customHeight="1" x14ac:dyDescent="0.25">
      <c r="A32928" s="216">
        <v>45604</v>
      </c>
      <c r="B32928" s="217" t="s">
        <v>274</v>
      </c>
      <c r="C32928" s="218">
        <v>0.60070000000000001</v>
      </c>
    </row>
    <row r="32929" spans="1:3" ht="15" customHeight="1" x14ac:dyDescent="0.25">
      <c r="A32929" s="216">
        <v>45607</v>
      </c>
      <c r="B32929" s="217" t="s">
        <v>274</v>
      </c>
      <c r="C32929" s="218">
        <v>0.64559999999999995</v>
      </c>
    </row>
    <row r="32930" spans="1:3" ht="15" customHeight="1" x14ac:dyDescent="0.25">
      <c r="A32930" s="216">
        <v>45608</v>
      </c>
      <c r="B32930" s="217" t="s">
        <v>274</v>
      </c>
      <c r="C32930" s="218">
        <v>0.66080000000000005</v>
      </c>
    </row>
    <row r="32931" spans="1:3" ht="15" customHeight="1" x14ac:dyDescent="0.25">
      <c r="A32931" s="216">
        <v>45609</v>
      </c>
      <c r="B32931" s="217" t="s">
        <v>274</v>
      </c>
      <c r="C32931" s="218">
        <v>0.67579999999999996</v>
      </c>
    </row>
    <row r="32932" spans="1:3" ht="15" customHeight="1" x14ac:dyDescent="0.25">
      <c r="A32932" s="216">
        <v>45610</v>
      </c>
      <c r="B32932" s="217" t="s">
        <v>274</v>
      </c>
      <c r="C32932" s="218">
        <v>0.6905</v>
      </c>
    </row>
    <row r="32933" spans="1:3" ht="15" customHeight="1" x14ac:dyDescent="0.25">
      <c r="A32933" s="216">
        <v>45611</v>
      </c>
      <c r="B32933" s="217" t="s">
        <v>274</v>
      </c>
      <c r="C32933" s="218">
        <v>0.70540000000000003</v>
      </c>
    </row>
    <row r="32934" spans="1:3" ht="15" customHeight="1" x14ac:dyDescent="0.25">
      <c r="A32934" s="216">
        <v>45614</v>
      </c>
      <c r="B32934" s="217" t="s">
        <v>274</v>
      </c>
      <c r="C32934" s="218">
        <v>0.74619999999999997</v>
      </c>
    </row>
    <row r="32935" spans="1:3" ht="15" customHeight="1" x14ac:dyDescent="0.25">
      <c r="A32935" s="216">
        <v>45615</v>
      </c>
      <c r="B32935" s="217" t="s">
        <v>274</v>
      </c>
      <c r="C32935" s="218">
        <v>0.76100000000000001</v>
      </c>
    </row>
    <row r="32936" spans="1:3" ht="15" customHeight="1" x14ac:dyDescent="0.25">
      <c r="A32936" s="216">
        <v>45616</v>
      </c>
      <c r="B32936" s="217" t="s">
        <v>274</v>
      </c>
      <c r="C32936" s="218">
        <v>0.77580000000000005</v>
      </c>
    </row>
    <row r="32937" spans="1:3" ht="15" customHeight="1" x14ac:dyDescent="0.25">
      <c r="A32937" s="216">
        <v>45617</v>
      </c>
      <c r="B32937" s="217" t="s">
        <v>274</v>
      </c>
      <c r="C32937" s="218">
        <v>0.79069999999999996</v>
      </c>
    </row>
    <row r="32938" spans="1:3" ht="15" customHeight="1" x14ac:dyDescent="0.25">
      <c r="A32938" s="216">
        <v>45618</v>
      </c>
      <c r="B32938" s="217" t="s">
        <v>274</v>
      </c>
      <c r="C32938" s="218">
        <v>0.80559999999999998</v>
      </c>
    </row>
    <row r="32939" spans="1:3" ht="15" customHeight="1" x14ac:dyDescent="0.25">
      <c r="A32939" s="216">
        <v>45621</v>
      </c>
      <c r="B32939" s="217" t="s">
        <v>274</v>
      </c>
      <c r="C32939" s="218">
        <v>0.85019999999999996</v>
      </c>
    </row>
    <row r="32940" spans="1:3" ht="15" customHeight="1" x14ac:dyDescent="0.25">
      <c r="A32940" s="216">
        <v>45622</v>
      </c>
      <c r="B32940" s="217" t="s">
        <v>274</v>
      </c>
      <c r="C32940" s="218">
        <v>0.86499999999999999</v>
      </c>
    </row>
    <row r="32941" spans="1:3" ht="15" customHeight="1" x14ac:dyDescent="0.25">
      <c r="A32941" s="216">
        <v>45623</v>
      </c>
      <c r="B32941" s="217" t="s">
        <v>274</v>
      </c>
      <c r="C32941" s="218">
        <v>0.87990000000000002</v>
      </c>
    </row>
    <row r="32942" spans="1:3" ht="15" customHeight="1" x14ac:dyDescent="0.25">
      <c r="A32942" s="216">
        <v>45624</v>
      </c>
      <c r="B32942" s="217" t="s">
        <v>274</v>
      </c>
      <c r="C32942" s="218">
        <v>0.89470000000000005</v>
      </c>
    </row>
    <row r="32943" spans="1:3" ht="15" customHeight="1" x14ac:dyDescent="0.25">
      <c r="A32943" s="216">
        <v>45625</v>
      </c>
      <c r="B32943" s="217" t="s">
        <v>274</v>
      </c>
      <c r="C32943" s="218">
        <v>0.90880000000000005</v>
      </c>
    </row>
    <row r="32944" spans="1:3" ht="15" customHeight="1" x14ac:dyDescent="0.25">
      <c r="A32944" s="216">
        <v>45628</v>
      </c>
      <c r="B32944" s="217" t="s">
        <v>274</v>
      </c>
      <c r="C32944" s="218">
        <v>0.95330000000000004</v>
      </c>
    </row>
    <row r="32945" spans="1:3" ht="15" customHeight="1" x14ac:dyDescent="0.25">
      <c r="A32945" s="216">
        <v>45629</v>
      </c>
      <c r="B32945" s="217" t="s">
        <v>274</v>
      </c>
      <c r="C32945" s="218">
        <v>0.96819999999999995</v>
      </c>
    </row>
    <row r="32946" spans="1:3" ht="15" customHeight="1" x14ac:dyDescent="0.25">
      <c r="A32946" s="216">
        <v>45630</v>
      </c>
      <c r="B32946" s="217" t="s">
        <v>274</v>
      </c>
      <c r="C32946" s="218">
        <v>0.98160000000000003</v>
      </c>
    </row>
    <row r="32947" spans="1:3" ht="15" customHeight="1" x14ac:dyDescent="0.25">
      <c r="A32947" s="216">
        <v>45631</v>
      </c>
      <c r="B32947" s="217" t="s">
        <v>274</v>
      </c>
      <c r="C32947" s="218">
        <v>0.99819999999999998</v>
      </c>
    </row>
    <row r="32948" spans="1:3" ht="15" customHeight="1" x14ac:dyDescent="0.25">
      <c r="A32948" s="216">
        <v>45632</v>
      </c>
      <c r="B32948" s="217" t="s">
        <v>274</v>
      </c>
      <c r="C32948" s="218">
        <v>1.0134000000000001</v>
      </c>
    </row>
    <row r="32949" spans="1:3" ht="15" customHeight="1" x14ac:dyDescent="0.25">
      <c r="A32949" s="216">
        <v>45635</v>
      </c>
      <c r="B32949" s="217" t="s">
        <v>274</v>
      </c>
      <c r="C32949" s="218">
        <v>1.0579000000000001</v>
      </c>
    </row>
    <row r="32950" spans="1:3" ht="15" customHeight="1" x14ac:dyDescent="0.25">
      <c r="A32950" s="216">
        <v>45636</v>
      </c>
      <c r="B32950" s="217" t="s">
        <v>274</v>
      </c>
      <c r="C32950" s="218">
        <v>1.0728</v>
      </c>
    </row>
    <row r="32951" spans="1:3" ht="15" customHeight="1" x14ac:dyDescent="0.25">
      <c r="A32951" s="216">
        <v>45637</v>
      </c>
      <c r="B32951" s="217" t="s">
        <v>274</v>
      </c>
      <c r="C32951" s="218">
        <v>1.0875999999999999</v>
      </c>
    </row>
    <row r="32952" spans="1:3" ht="15" customHeight="1" x14ac:dyDescent="0.25">
      <c r="A32952" s="216">
        <v>45638</v>
      </c>
      <c r="B32952" s="217" t="s">
        <v>274</v>
      </c>
      <c r="C32952" s="218">
        <v>1.1025</v>
      </c>
    </row>
    <row r="32953" spans="1:3" ht="15" customHeight="1" x14ac:dyDescent="0.25">
      <c r="A32953" s="216">
        <v>45639</v>
      </c>
      <c r="B32953" s="217" t="s">
        <v>274</v>
      </c>
      <c r="C32953" s="218">
        <v>1.1174999999999999</v>
      </c>
    </row>
    <row r="32954" spans="1:3" ht="15" customHeight="1" x14ac:dyDescent="0.25">
      <c r="A32954" s="216">
        <v>45642</v>
      </c>
      <c r="B32954" s="217" t="s">
        <v>274</v>
      </c>
      <c r="C32954" s="218">
        <v>1.1623000000000001</v>
      </c>
    </row>
    <row r="32955" spans="1:3" ht="15" customHeight="1" x14ac:dyDescent="0.25">
      <c r="A32955" s="216">
        <v>45643</v>
      </c>
      <c r="B32955" s="217" t="s">
        <v>274</v>
      </c>
      <c r="C32955" s="218">
        <v>1.1775</v>
      </c>
    </row>
    <row r="32956" spans="1:3" ht="15" customHeight="1" x14ac:dyDescent="0.25">
      <c r="A32956" s="216">
        <v>45644</v>
      </c>
      <c r="B32956" s="217" t="s">
        <v>274</v>
      </c>
      <c r="C32956" s="218">
        <v>1.1926000000000001</v>
      </c>
    </row>
    <row r="32957" spans="1:3" ht="15" customHeight="1" x14ac:dyDescent="0.25">
      <c r="A32957" s="216">
        <v>45645</v>
      </c>
      <c r="B32957" s="217" t="s">
        <v>274</v>
      </c>
      <c r="C32957" s="218">
        <v>1.2059</v>
      </c>
    </row>
    <row r="32958" spans="1:3" ht="15" customHeight="1" x14ac:dyDescent="0.25">
      <c r="A32958" s="216">
        <v>45646</v>
      </c>
      <c r="B32958" s="217" t="s">
        <v>274</v>
      </c>
      <c r="C32958" s="218">
        <v>1.2209000000000001</v>
      </c>
    </row>
    <row r="32959" spans="1:3" ht="15" customHeight="1" x14ac:dyDescent="0.25">
      <c r="A32959" s="216">
        <v>45649</v>
      </c>
      <c r="B32959" s="217" t="s">
        <v>274</v>
      </c>
      <c r="C32959" s="218">
        <v>1.2654000000000001</v>
      </c>
    </row>
    <row r="32960" spans="1:3" ht="15" customHeight="1" x14ac:dyDescent="0.25">
      <c r="A32960" s="216">
        <v>45650</v>
      </c>
      <c r="B32960" s="217" t="s">
        <v>274</v>
      </c>
      <c r="C32960" s="218">
        <v>1.2803</v>
      </c>
    </row>
    <row r="32961" spans="1:3" ht="15" customHeight="1" x14ac:dyDescent="0.25">
      <c r="A32961" s="216">
        <v>45651</v>
      </c>
      <c r="B32961" s="217" t="s">
        <v>274</v>
      </c>
      <c r="C32961" s="218">
        <v>1.2950999999999999</v>
      </c>
    </row>
    <row r="32962" spans="1:3" ht="15" customHeight="1" x14ac:dyDescent="0.25">
      <c r="A32962" s="216">
        <v>45652</v>
      </c>
      <c r="B32962" s="217" t="s">
        <v>274</v>
      </c>
      <c r="C32962" s="218">
        <v>1.3101</v>
      </c>
    </row>
    <row r="32963" spans="1:3" ht="15" customHeight="1" x14ac:dyDescent="0.25">
      <c r="A32963" s="216">
        <v>45653</v>
      </c>
      <c r="B32963" s="217" t="s">
        <v>274</v>
      </c>
      <c r="C32963" s="218">
        <v>1.325</v>
      </c>
    </row>
    <row r="32964" spans="1:3" ht="15" customHeight="1" x14ac:dyDescent="0.25">
      <c r="A32964" s="216">
        <v>45656</v>
      </c>
      <c r="B32964" s="217" t="s">
        <v>274</v>
      </c>
      <c r="C32964" s="218">
        <v>1.3694999999999999</v>
      </c>
    </row>
    <row r="32965" spans="1:3" ht="15" customHeight="1" x14ac:dyDescent="0.25">
      <c r="A32965" s="216">
        <v>45657</v>
      </c>
      <c r="B32965" s="217" t="s">
        <v>274</v>
      </c>
      <c r="C32965" s="218">
        <v>1.3844000000000001</v>
      </c>
    </row>
    <row r="32966" spans="1:3" ht="15" customHeight="1" x14ac:dyDescent="0.25">
      <c r="A32966" s="216">
        <v>45659</v>
      </c>
      <c r="B32966" s="217" t="s">
        <v>274</v>
      </c>
      <c r="C32966" s="218">
        <v>1.4156</v>
      </c>
    </row>
    <row r="32967" spans="1:3" ht="15" customHeight="1" x14ac:dyDescent="0.25">
      <c r="A32967" s="216">
        <v>45660</v>
      </c>
      <c r="B32967" s="217" t="s">
        <v>274</v>
      </c>
      <c r="C32967" s="218">
        <v>1.4305000000000001</v>
      </c>
    </row>
    <row r="32968" spans="1:3" ht="15" customHeight="1" x14ac:dyDescent="0.25">
      <c r="A32968" s="216">
        <v>45663</v>
      </c>
      <c r="B32968" s="217" t="s">
        <v>274</v>
      </c>
      <c r="C32968" s="218">
        <v>1.4750000000000001</v>
      </c>
    </row>
    <row r="32969" spans="1:3" ht="15" customHeight="1" x14ac:dyDescent="0.25">
      <c r="A32969" s="216">
        <v>45664</v>
      </c>
      <c r="B32969" s="217" t="s">
        <v>274</v>
      </c>
      <c r="C32969" s="218">
        <v>1.4899</v>
      </c>
    </row>
    <row r="32970" spans="1:3" ht="15" customHeight="1" x14ac:dyDescent="0.25">
      <c r="A32970" s="216">
        <v>45665</v>
      </c>
      <c r="B32970" s="217" t="s">
        <v>274</v>
      </c>
      <c r="C32970" s="218">
        <v>1.504</v>
      </c>
    </row>
    <row r="32971" spans="1:3" ht="15" customHeight="1" x14ac:dyDescent="0.25">
      <c r="A32971" s="216">
        <v>45666</v>
      </c>
      <c r="B32971" s="217" t="s">
        <v>274</v>
      </c>
      <c r="C32971" s="218">
        <v>1.5188999999999999</v>
      </c>
    </row>
    <row r="32972" spans="1:3" ht="15" customHeight="1" x14ac:dyDescent="0.25">
      <c r="A32972" s="216">
        <v>45667</v>
      </c>
      <c r="B32972" s="217" t="s">
        <v>274</v>
      </c>
      <c r="C32972" s="218">
        <v>1.5338000000000001</v>
      </c>
    </row>
    <row r="32973" spans="1:3" ht="15" customHeight="1" x14ac:dyDescent="0.25">
      <c r="A32973" s="216">
        <v>45670</v>
      </c>
      <c r="B32973" s="217" t="s">
        <v>274</v>
      </c>
      <c r="C32973" s="218">
        <v>1.5784</v>
      </c>
    </row>
    <row r="32974" spans="1:3" ht="15" customHeight="1" x14ac:dyDescent="0.25">
      <c r="A32974" s="216">
        <v>45671</v>
      </c>
      <c r="B32974" s="217" t="s">
        <v>274</v>
      </c>
      <c r="C32974" s="218">
        <v>1.5932999999999999</v>
      </c>
    </row>
    <row r="32975" spans="1:3" ht="15" customHeight="1" x14ac:dyDescent="0.25">
      <c r="A32975" s="216">
        <v>45672</v>
      </c>
      <c r="B32975" s="217" t="s">
        <v>274</v>
      </c>
      <c r="C32975" s="218">
        <v>1.6081000000000001</v>
      </c>
    </row>
    <row r="32976" spans="1:3" ht="15" customHeight="1" x14ac:dyDescent="0.25">
      <c r="A32976" s="216">
        <v>45673</v>
      </c>
      <c r="B32976" s="217" t="s">
        <v>274</v>
      </c>
      <c r="C32976" s="218">
        <v>1.6231</v>
      </c>
    </row>
    <row r="32977" spans="1:3" ht="15" customHeight="1" x14ac:dyDescent="0.25">
      <c r="A32977" s="216">
        <v>45674</v>
      </c>
      <c r="B32977" s="217" t="s">
        <v>274</v>
      </c>
      <c r="C32977" s="218">
        <v>1.6385000000000001</v>
      </c>
    </row>
    <row r="32978" spans="1:3" ht="15" customHeight="1" x14ac:dyDescent="0.25">
      <c r="A32978" s="216">
        <v>45677</v>
      </c>
      <c r="B32978" s="217" t="s">
        <v>274</v>
      </c>
      <c r="C32978" s="218">
        <v>1.6830000000000001</v>
      </c>
    </row>
    <row r="32979" spans="1:3" ht="15" customHeight="1" x14ac:dyDescent="0.25">
      <c r="A32979" s="216">
        <v>45678</v>
      </c>
      <c r="B32979" s="217" t="s">
        <v>274</v>
      </c>
      <c r="C32979" s="218">
        <v>1.698</v>
      </c>
    </row>
    <row r="32980" spans="1:3" ht="15" customHeight="1" x14ac:dyDescent="0.25">
      <c r="A32980" s="216">
        <v>45679</v>
      </c>
      <c r="B32980" s="217" t="s">
        <v>274</v>
      </c>
      <c r="C32980" s="218">
        <v>1.7128000000000001</v>
      </c>
    </row>
    <row r="32981" spans="1:3" ht="15" customHeight="1" x14ac:dyDescent="0.25">
      <c r="A32981" s="216">
        <v>45680</v>
      </c>
      <c r="B32981" s="217" t="s">
        <v>274</v>
      </c>
      <c r="C32981" s="218">
        <v>1.7277</v>
      </c>
    </row>
    <row r="32982" spans="1:3" ht="15" customHeight="1" x14ac:dyDescent="0.25">
      <c r="A32982" s="216">
        <v>45681</v>
      </c>
      <c r="B32982" s="217" t="s">
        <v>274</v>
      </c>
      <c r="C32982" s="218">
        <v>1.7428999999999999</v>
      </c>
    </row>
    <row r="32983" spans="1:3" ht="15" customHeight="1" x14ac:dyDescent="0.25">
      <c r="A32983" s="216">
        <v>45684</v>
      </c>
      <c r="B32983" s="217" t="s">
        <v>274</v>
      </c>
      <c r="C32983" s="218">
        <v>1.7874000000000001</v>
      </c>
    </row>
    <row r="32984" spans="1:3" ht="15" customHeight="1" x14ac:dyDescent="0.25">
      <c r="A32984" s="216">
        <v>45685</v>
      </c>
      <c r="B32984" s="217" t="s">
        <v>274</v>
      </c>
      <c r="C32984" s="218">
        <v>1.8023</v>
      </c>
    </row>
    <row r="32985" spans="1:3" ht="15" customHeight="1" x14ac:dyDescent="0.25">
      <c r="A32985" s="216">
        <v>45686</v>
      </c>
      <c r="B32985" s="217" t="s">
        <v>274</v>
      </c>
      <c r="C32985" s="218">
        <v>1.8170999999999999</v>
      </c>
    </row>
    <row r="32986" spans="1:3" ht="15" customHeight="1" x14ac:dyDescent="0.25">
      <c r="A32986" s="216">
        <v>45687</v>
      </c>
      <c r="B32986" s="217" t="s">
        <v>274</v>
      </c>
      <c r="C32986" s="218">
        <v>1.8323</v>
      </c>
    </row>
    <row r="32987" spans="1:3" ht="15" customHeight="1" x14ac:dyDescent="0.25">
      <c r="A32987" s="216">
        <v>45688</v>
      </c>
      <c r="B32987" s="217" t="s">
        <v>274</v>
      </c>
      <c r="C32987" s="218">
        <v>1.8471</v>
      </c>
    </row>
    <row r="32988" spans="1:3" ht="15" customHeight="1" x14ac:dyDescent="0.25">
      <c r="A32988" s="216">
        <v>45691</v>
      </c>
      <c r="B32988" s="217" t="s">
        <v>274</v>
      </c>
      <c r="C32988" s="218">
        <v>1.8915</v>
      </c>
    </row>
    <row r="32989" spans="1:3" ht="15" customHeight="1" x14ac:dyDescent="0.25">
      <c r="A32989" s="216">
        <v>45692</v>
      </c>
      <c r="B32989" s="217" t="s">
        <v>274</v>
      </c>
      <c r="C32989" s="218">
        <v>1.9067000000000001</v>
      </c>
    </row>
    <row r="32990" spans="1:3" ht="15" customHeight="1" x14ac:dyDescent="0.25">
      <c r="A32990" s="216">
        <v>45693</v>
      </c>
      <c r="B32990" s="217" t="s">
        <v>274</v>
      </c>
      <c r="C32990" s="218">
        <v>1.9215</v>
      </c>
    </row>
    <row r="32991" spans="1:3" ht="15" customHeight="1" x14ac:dyDescent="0.25">
      <c r="A32991" s="216">
        <v>45694</v>
      </c>
      <c r="B32991" s="217" t="s">
        <v>274</v>
      </c>
      <c r="C32991" s="218">
        <v>1.9360999999999999</v>
      </c>
    </row>
    <row r="32992" spans="1:3" ht="15" customHeight="1" x14ac:dyDescent="0.25">
      <c r="A32992" s="216">
        <v>45695</v>
      </c>
      <c r="B32992" s="217" t="s">
        <v>274</v>
      </c>
      <c r="C32992" s="218">
        <v>1.9508000000000001</v>
      </c>
    </row>
    <row r="32993" spans="1:3" ht="15" customHeight="1" x14ac:dyDescent="0.25">
      <c r="A32993" s="216">
        <v>45698</v>
      </c>
      <c r="B32993" s="217" t="s">
        <v>274</v>
      </c>
      <c r="C32993" s="218">
        <v>1.9826999999999999</v>
      </c>
    </row>
    <row r="32994" spans="1:3" ht="15" customHeight="1" x14ac:dyDescent="0.25">
      <c r="A32994" s="216">
        <v>45699</v>
      </c>
      <c r="B32994" s="217" t="s">
        <v>274</v>
      </c>
      <c r="C32994" s="218">
        <v>1.9974000000000001</v>
      </c>
    </row>
    <row r="32995" spans="1:3" ht="15" customHeight="1" x14ac:dyDescent="0.25">
      <c r="A32995" s="216">
        <v>45700</v>
      </c>
      <c r="B32995" s="217" t="s">
        <v>274</v>
      </c>
      <c r="C32995" s="218">
        <v>2.012</v>
      </c>
    </row>
    <row r="32996" spans="1:3" ht="15" customHeight="1" x14ac:dyDescent="0.25">
      <c r="A32996" s="216">
        <v>45701</v>
      </c>
      <c r="B32996" s="217" t="s">
        <v>274</v>
      </c>
      <c r="C32996" s="218">
        <v>2.0266999999999999</v>
      </c>
    </row>
    <row r="32997" spans="1:3" ht="15" customHeight="1" x14ac:dyDescent="0.25">
      <c r="A32997" s="216">
        <v>45702</v>
      </c>
      <c r="B32997" s="217" t="s">
        <v>274</v>
      </c>
      <c r="C32997" s="218">
        <v>2.0409999999999999</v>
      </c>
    </row>
    <row r="32998" spans="1:3" ht="15" customHeight="1" x14ac:dyDescent="0.25">
      <c r="A32998" s="216">
        <v>45705</v>
      </c>
      <c r="B32998" s="217" t="s">
        <v>274</v>
      </c>
      <c r="C32998" s="218">
        <v>2.0857999999999999</v>
      </c>
    </row>
    <row r="32999" spans="1:3" ht="15" customHeight="1" x14ac:dyDescent="0.25">
      <c r="A32999" s="216">
        <v>45706</v>
      </c>
      <c r="B32999" s="217" t="s">
        <v>274</v>
      </c>
      <c r="C32999" s="218">
        <v>2.1002000000000001</v>
      </c>
    </row>
    <row r="33000" spans="1:3" ht="15" customHeight="1" x14ac:dyDescent="0.25">
      <c r="A33000" s="216">
        <v>45707</v>
      </c>
      <c r="B33000" s="217" t="s">
        <v>274</v>
      </c>
      <c r="C33000" s="218">
        <v>2.1147999999999998</v>
      </c>
    </row>
    <row r="33001" spans="1:3" ht="15" customHeight="1" x14ac:dyDescent="0.25">
      <c r="A33001" s="216">
        <v>45708</v>
      </c>
      <c r="B33001" s="217" t="s">
        <v>274</v>
      </c>
      <c r="C33001" s="218">
        <v>2.1294</v>
      </c>
    </row>
    <row r="33002" spans="1:3" ht="15" customHeight="1" x14ac:dyDescent="0.25">
      <c r="A33002" s="216">
        <v>45709</v>
      </c>
      <c r="B33002" s="217" t="s">
        <v>274</v>
      </c>
      <c r="C33002" s="218">
        <v>2.1440000000000001</v>
      </c>
    </row>
    <row r="33003" spans="1:3" ht="15" customHeight="1" x14ac:dyDescent="0.25">
      <c r="A33003" s="216">
        <v>45712</v>
      </c>
      <c r="B33003" s="217" t="s">
        <v>274</v>
      </c>
      <c r="C33003" s="218">
        <v>2.1877</v>
      </c>
    </row>
    <row r="33004" spans="1:3" ht="15" customHeight="1" x14ac:dyDescent="0.25">
      <c r="A33004" s="216">
        <v>45713</v>
      </c>
      <c r="B33004" s="217" t="s">
        <v>274</v>
      </c>
      <c r="C33004" s="218">
        <v>2.2023999999999999</v>
      </c>
    </row>
    <row r="33005" spans="1:3" ht="15" customHeight="1" x14ac:dyDescent="0.25">
      <c r="A33005" s="216">
        <v>45714</v>
      </c>
      <c r="B33005" s="217" t="s">
        <v>274</v>
      </c>
      <c r="C33005" s="218">
        <v>2.2172999999999998</v>
      </c>
    </row>
    <row r="33006" spans="1:3" ht="15" customHeight="1" x14ac:dyDescent="0.25">
      <c r="A33006" s="216">
        <v>45715</v>
      </c>
      <c r="B33006" s="217" t="s">
        <v>274</v>
      </c>
      <c r="C33006" s="218">
        <v>2.2319</v>
      </c>
    </row>
    <row r="33007" spans="1:3" ht="15" customHeight="1" x14ac:dyDescent="0.25">
      <c r="A33007" s="216">
        <v>45716</v>
      </c>
      <c r="B33007" s="217" t="s">
        <v>274</v>
      </c>
      <c r="C33007" s="218">
        <v>2.2465999999999999</v>
      </c>
    </row>
    <row r="33008" spans="1:3" ht="15" customHeight="1" x14ac:dyDescent="0.25">
      <c r="A33008" s="216">
        <v>45719</v>
      </c>
      <c r="B33008" s="217" t="s">
        <v>274</v>
      </c>
      <c r="C33008" s="218">
        <v>2.2837000000000001</v>
      </c>
    </row>
    <row r="33009" spans="1:3" ht="15" customHeight="1" x14ac:dyDescent="0.25">
      <c r="A33009" s="216">
        <v>45720</v>
      </c>
      <c r="B33009" s="217" t="s">
        <v>274</v>
      </c>
      <c r="C33009" s="218">
        <v>2.2984</v>
      </c>
    </row>
    <row r="33010" spans="1:3" ht="15" customHeight="1" x14ac:dyDescent="0.25">
      <c r="A33010" s="216">
        <v>45721</v>
      </c>
      <c r="B33010" s="217" t="s">
        <v>274</v>
      </c>
      <c r="C33010" s="218">
        <v>2.3130000000000002</v>
      </c>
    </row>
    <row r="33011" spans="1:3" ht="15" customHeight="1" x14ac:dyDescent="0.25">
      <c r="A33011" s="216">
        <v>45722</v>
      </c>
      <c r="B33011" s="217" t="s">
        <v>274</v>
      </c>
      <c r="C33011" s="218">
        <v>2.3340999999999998</v>
      </c>
    </row>
    <row r="33012" spans="1:3" ht="15" customHeight="1" x14ac:dyDescent="0.25">
      <c r="A33012" s="216">
        <v>45723</v>
      </c>
      <c r="B33012" s="217" t="s">
        <v>274</v>
      </c>
      <c r="C33012" s="218">
        <v>2.3477999999999999</v>
      </c>
    </row>
    <row r="33013" spans="1:3" ht="15" customHeight="1" x14ac:dyDescent="0.25">
      <c r="A33013" s="216">
        <v>45726</v>
      </c>
      <c r="B33013" s="217" t="s">
        <v>274</v>
      </c>
      <c r="C33013" s="218">
        <v>2.3921000000000001</v>
      </c>
    </row>
    <row r="33014" spans="1:3" ht="15" customHeight="1" x14ac:dyDescent="0.25">
      <c r="A33014" s="216">
        <v>45727</v>
      </c>
      <c r="B33014" s="217" t="s">
        <v>274</v>
      </c>
      <c r="C33014" s="218">
        <v>2.4066999999999998</v>
      </c>
    </row>
    <row r="33015" spans="1:3" ht="15" customHeight="1" x14ac:dyDescent="0.25">
      <c r="A33015" s="216">
        <v>45728</v>
      </c>
      <c r="B33015" s="217" t="s">
        <v>274</v>
      </c>
      <c r="C33015" s="218">
        <v>2.4214000000000002</v>
      </c>
    </row>
    <row r="33016" spans="1:3" ht="15" customHeight="1" x14ac:dyDescent="0.25">
      <c r="A33016" s="216">
        <v>45729</v>
      </c>
      <c r="B33016" s="217" t="s">
        <v>274</v>
      </c>
      <c r="C33016" s="218">
        <v>2.4363999999999999</v>
      </c>
    </row>
    <row r="33017" spans="1:3" ht="15" customHeight="1" x14ac:dyDescent="0.25">
      <c r="A33017" s="216">
        <v>45730</v>
      </c>
      <c r="B33017" s="217" t="s">
        <v>274</v>
      </c>
      <c r="C33017" s="218">
        <v>2.4512</v>
      </c>
    </row>
    <row r="33018" spans="1:3" ht="15" customHeight="1" x14ac:dyDescent="0.25">
      <c r="A33018" s="216">
        <v>45733</v>
      </c>
      <c r="B33018" s="217" t="s">
        <v>274</v>
      </c>
      <c r="C33018" s="218">
        <v>2.4946999999999999</v>
      </c>
    </row>
    <row r="33019" spans="1:3" ht="15" customHeight="1" x14ac:dyDescent="0.25">
      <c r="A33019" s="216">
        <v>45734</v>
      </c>
      <c r="B33019" s="217" t="s">
        <v>274</v>
      </c>
      <c r="C33019" s="218">
        <v>2.5093999999999999</v>
      </c>
    </row>
    <row r="33020" spans="1:3" ht="15" customHeight="1" x14ac:dyDescent="0.25">
      <c r="A33020" s="216">
        <v>45735</v>
      </c>
      <c r="B33020" s="217" t="s">
        <v>274</v>
      </c>
      <c r="C33020" s="218">
        <v>2.5240999999999998</v>
      </c>
    </row>
    <row r="33021" spans="1:3" ht="15" customHeight="1" x14ac:dyDescent="0.25">
      <c r="A33021" s="216">
        <v>45736</v>
      </c>
      <c r="B33021" s="217" t="s">
        <v>274</v>
      </c>
      <c r="C33021" s="218">
        <v>2.5390999999999999</v>
      </c>
    </row>
    <row r="33022" spans="1:3" ht="15" customHeight="1" x14ac:dyDescent="0.25">
      <c r="A33022" s="216">
        <v>45737</v>
      </c>
      <c r="B33022" s="217" t="s">
        <v>274</v>
      </c>
      <c r="C33022" s="218">
        <v>2.5535000000000001</v>
      </c>
    </row>
    <row r="33023" spans="1:3" ht="15" customHeight="1" x14ac:dyDescent="0.25">
      <c r="A33023" s="216">
        <v>45740</v>
      </c>
      <c r="B33023" s="217" t="s">
        <v>274</v>
      </c>
      <c r="C33023" s="218">
        <v>2.5968</v>
      </c>
    </row>
    <row r="33024" spans="1:3" ht="15" customHeight="1" x14ac:dyDescent="0.25">
      <c r="A33024" s="216">
        <v>45741</v>
      </c>
      <c r="B33024" s="217" t="s">
        <v>274</v>
      </c>
      <c r="C33024" s="218">
        <v>2.6113</v>
      </c>
    </row>
    <row r="33025" spans="1:3" ht="15" customHeight="1" x14ac:dyDescent="0.25">
      <c r="A33025" s="216">
        <v>45742</v>
      </c>
      <c r="B33025" s="217" t="s">
        <v>274</v>
      </c>
      <c r="C33025" s="218">
        <v>2.6257999999999999</v>
      </c>
    </row>
    <row r="33026" spans="1:3" ht="15" customHeight="1" x14ac:dyDescent="0.25">
      <c r="A33026" s="216">
        <v>45743</v>
      </c>
      <c r="B33026" s="217" t="s">
        <v>274</v>
      </c>
      <c r="C33026" s="218">
        <v>2.6404999999999998</v>
      </c>
    </row>
    <row r="33027" spans="1:3" ht="15" customHeight="1" x14ac:dyDescent="0.25">
      <c r="A33027" s="216">
        <v>45744</v>
      </c>
      <c r="B33027" s="217" t="s">
        <v>274</v>
      </c>
      <c r="C33027" s="218">
        <v>2.6551999999999998</v>
      </c>
    </row>
    <row r="33028" spans="1:3" ht="15" customHeight="1" x14ac:dyDescent="0.25">
      <c r="A33028" s="216">
        <v>45747</v>
      </c>
      <c r="B33028" s="217" t="s">
        <v>274</v>
      </c>
      <c r="C33028" s="218">
        <v>2.6987000000000001</v>
      </c>
    </row>
    <row r="33029" spans="1:3" ht="15" customHeight="1" x14ac:dyDescent="0.25">
      <c r="A33029" s="216">
        <v>45748</v>
      </c>
      <c r="B33029" s="217" t="s">
        <v>274</v>
      </c>
      <c r="C33029" s="218">
        <v>2.7130999999999998</v>
      </c>
    </row>
    <row r="33030" spans="1:3" ht="15" customHeight="1" x14ac:dyDescent="0.25">
      <c r="A33030" s="216">
        <v>45749</v>
      </c>
      <c r="B33030" s="217" t="s">
        <v>274</v>
      </c>
      <c r="C33030" s="218">
        <v>2.7277</v>
      </c>
    </row>
    <row r="33031" spans="1:3" ht="15" customHeight="1" x14ac:dyDescent="0.25">
      <c r="A33031" s="216">
        <v>45750</v>
      </c>
      <c r="B33031" s="217" t="s">
        <v>274</v>
      </c>
      <c r="C33031" s="218">
        <v>2.7422</v>
      </c>
    </row>
    <row r="33032" spans="1:3" ht="15" customHeight="1" x14ac:dyDescent="0.25">
      <c r="A33032" s="216">
        <v>45751</v>
      </c>
      <c r="B33032" s="217" t="s">
        <v>274</v>
      </c>
      <c r="C33032" s="218">
        <v>2.7568000000000001</v>
      </c>
    </row>
    <row r="33033" spans="1:3" ht="15" customHeight="1" x14ac:dyDescent="0.25">
      <c r="A33033" s="216">
        <v>45754</v>
      </c>
      <c r="B33033" s="217" t="s">
        <v>274</v>
      </c>
      <c r="C33033" s="218">
        <v>2.8010000000000002</v>
      </c>
    </row>
    <row r="33034" spans="1:3" ht="15" customHeight="1" x14ac:dyDescent="0.25">
      <c r="A33034" s="216">
        <v>45755</v>
      </c>
      <c r="B33034" s="217" t="s">
        <v>274</v>
      </c>
      <c r="C33034" s="218">
        <v>2.8159000000000001</v>
      </c>
    </row>
    <row r="33035" spans="1:3" ht="15" customHeight="1" x14ac:dyDescent="0.25">
      <c r="A33035" s="216">
        <v>45756</v>
      </c>
      <c r="B33035" s="217" t="s">
        <v>274</v>
      </c>
      <c r="C33035" s="218">
        <v>2.8304999999999998</v>
      </c>
    </row>
    <row r="33036" spans="1:3" ht="15" customHeight="1" x14ac:dyDescent="0.25">
      <c r="A33036" s="216">
        <v>45757</v>
      </c>
      <c r="B33036" s="217" t="s">
        <v>274</v>
      </c>
      <c r="C33036" s="218">
        <v>2.8450000000000002</v>
      </c>
    </row>
    <row r="33037" spans="1:3" ht="15" customHeight="1" x14ac:dyDescent="0.25">
      <c r="A33037" s="216">
        <v>45758</v>
      </c>
      <c r="B33037" s="217" t="s">
        <v>274</v>
      </c>
      <c r="C33037" s="218">
        <v>2.8595999999999999</v>
      </c>
    </row>
    <row r="33038" spans="1:3" ht="15" customHeight="1" x14ac:dyDescent="0.25">
      <c r="A33038" s="216">
        <v>45761</v>
      </c>
      <c r="B33038" s="217" t="s">
        <v>274</v>
      </c>
      <c r="C33038" s="218">
        <v>2.9037999999999999</v>
      </c>
    </row>
    <row r="33039" spans="1:3" ht="15" customHeight="1" x14ac:dyDescent="0.25">
      <c r="A33039" s="216">
        <v>45762</v>
      </c>
      <c r="B33039" s="217" t="s">
        <v>274</v>
      </c>
      <c r="C33039" s="218">
        <v>2.9186000000000001</v>
      </c>
    </row>
    <row r="33040" spans="1:3" ht="15" customHeight="1" x14ac:dyDescent="0.25">
      <c r="A33040" s="216">
        <v>45763</v>
      </c>
      <c r="B33040" s="217" t="s">
        <v>274</v>
      </c>
      <c r="C33040" s="218">
        <v>2.9331999999999998</v>
      </c>
    </row>
    <row r="33041" spans="1:3" ht="15" customHeight="1" x14ac:dyDescent="0.25">
      <c r="A33041" s="216">
        <v>45764</v>
      </c>
      <c r="B33041" s="217" t="s">
        <v>274</v>
      </c>
      <c r="C33041" s="218">
        <v>2.9477000000000002</v>
      </c>
    </row>
    <row r="33042" spans="1:3" ht="15" customHeight="1" x14ac:dyDescent="0.25">
      <c r="A33042" s="216">
        <v>45769</v>
      </c>
      <c r="B33042" s="217" t="s">
        <v>274</v>
      </c>
      <c r="C33042" s="218">
        <v>3.0205000000000002</v>
      </c>
    </row>
    <row r="33043" spans="1:3" ht="15" customHeight="1" x14ac:dyDescent="0.25">
      <c r="A33043" s="216">
        <v>45770</v>
      </c>
      <c r="B33043" s="217" t="s">
        <v>274</v>
      </c>
      <c r="C33043" s="218">
        <v>3.0346000000000002</v>
      </c>
    </row>
    <row r="33044" spans="1:3" ht="15" customHeight="1" x14ac:dyDescent="0.25">
      <c r="A33044" s="216">
        <v>45771</v>
      </c>
      <c r="B33044" s="217" t="s">
        <v>274</v>
      </c>
      <c r="C33044" s="218">
        <v>3.0491000000000001</v>
      </c>
    </row>
    <row r="33045" spans="1:3" ht="15" customHeight="1" x14ac:dyDescent="0.25">
      <c r="A33045" s="216">
        <v>45772</v>
      </c>
      <c r="B33045" s="217" t="s">
        <v>274</v>
      </c>
      <c r="C33045" s="218">
        <v>3.0636999999999999</v>
      </c>
    </row>
    <row r="33046" spans="1:3" ht="15" customHeight="1" x14ac:dyDescent="0.25">
      <c r="A33046" s="216">
        <v>45775</v>
      </c>
      <c r="B33046" s="217" t="s">
        <v>274</v>
      </c>
      <c r="C33046" s="218">
        <v>3.1076999999999999</v>
      </c>
    </row>
    <row r="33047" spans="1:3" ht="15" customHeight="1" x14ac:dyDescent="0.25">
      <c r="A33047" s="216">
        <v>45776</v>
      </c>
      <c r="B33047" s="217" t="s">
        <v>274</v>
      </c>
      <c r="C33047" s="218">
        <v>3.1223000000000001</v>
      </c>
    </row>
    <row r="33048" spans="1:3" ht="15" customHeight="1" x14ac:dyDescent="0.25">
      <c r="A33048" s="216">
        <v>45777</v>
      </c>
      <c r="B33048" s="217" t="s">
        <v>274</v>
      </c>
      <c r="C33048" s="218">
        <v>3.1372</v>
      </c>
    </row>
    <row r="33049" spans="1:3" ht="15" customHeight="1" x14ac:dyDescent="0.25">
      <c r="A33049" s="216">
        <v>45778</v>
      </c>
      <c r="B33049" s="217" t="s">
        <v>274</v>
      </c>
      <c r="C33049" s="218">
        <v>3.1520999999999999</v>
      </c>
    </row>
    <row r="33050" spans="1:3" ht="15" customHeight="1" x14ac:dyDescent="0.25">
      <c r="A33050" s="216">
        <v>45779</v>
      </c>
      <c r="B33050" s="217" t="s">
        <v>274</v>
      </c>
      <c r="C33050" s="218">
        <v>3.1667000000000001</v>
      </c>
    </row>
    <row r="33051" spans="1:3" ht="15" customHeight="1" x14ac:dyDescent="0.25">
      <c r="A33051" s="216">
        <v>45783</v>
      </c>
      <c r="B33051" s="217" t="s">
        <v>274</v>
      </c>
      <c r="C33051" s="218">
        <v>3.2248000000000001</v>
      </c>
    </row>
    <row r="33052" spans="1:3" ht="15" customHeight="1" x14ac:dyDescent="0.25">
      <c r="A33052" s="216">
        <v>45784</v>
      </c>
      <c r="B33052" s="217" t="s">
        <v>274</v>
      </c>
      <c r="C33052" s="218">
        <v>3.24</v>
      </c>
    </row>
    <row r="33053" spans="1:3" ht="15" customHeight="1" x14ac:dyDescent="0.25">
      <c r="A33053" s="216">
        <v>45785</v>
      </c>
      <c r="B33053" s="217" t="s">
        <v>274</v>
      </c>
      <c r="C33053" s="218">
        <v>3.2549000000000001</v>
      </c>
    </row>
    <row r="33054" spans="1:3" ht="15" customHeight="1" x14ac:dyDescent="0.25">
      <c r="A33054" s="216">
        <v>45786</v>
      </c>
      <c r="B33054" s="217" t="s">
        <v>274</v>
      </c>
      <c r="C33054" s="218">
        <v>3.2694000000000001</v>
      </c>
    </row>
    <row r="33055" spans="1:3" ht="15" customHeight="1" x14ac:dyDescent="0.25">
      <c r="A33055" s="216">
        <v>45789</v>
      </c>
      <c r="B33055" s="217" t="s">
        <v>274</v>
      </c>
      <c r="C33055" s="218">
        <v>3.3134000000000001</v>
      </c>
    </row>
    <row r="33056" spans="1:3" ht="15" customHeight="1" x14ac:dyDescent="0.25">
      <c r="A33056" s="216">
        <v>45790</v>
      </c>
      <c r="B33056" s="217" t="s">
        <v>274</v>
      </c>
      <c r="C33056" s="218">
        <v>3.3283</v>
      </c>
    </row>
    <row r="33057" spans="1:3" ht="15" customHeight="1" x14ac:dyDescent="0.25">
      <c r="A33057" s="216">
        <v>45791</v>
      </c>
      <c r="B33057" s="217" t="s">
        <v>274</v>
      </c>
      <c r="C33057" s="218">
        <v>3.3426</v>
      </c>
    </row>
    <row r="33058" spans="1:3" ht="15" customHeight="1" x14ac:dyDescent="0.25">
      <c r="A33058" s="216">
        <v>45792</v>
      </c>
      <c r="B33058" s="217" t="s">
        <v>274</v>
      </c>
      <c r="C33058" s="218">
        <v>3.3567</v>
      </c>
    </row>
    <row r="33059" spans="1:3" ht="15" customHeight="1" x14ac:dyDescent="0.25">
      <c r="A33059" s="216">
        <v>45793</v>
      </c>
      <c r="B33059" s="217" t="s">
        <v>274</v>
      </c>
      <c r="C33059" s="218">
        <v>3.3706999999999998</v>
      </c>
    </row>
    <row r="33060" spans="1:3" ht="15" customHeight="1" x14ac:dyDescent="0.25">
      <c r="A33060" s="216">
        <v>45796</v>
      </c>
      <c r="B33060" s="217" t="s">
        <v>274</v>
      </c>
      <c r="C33060" s="218">
        <v>3.4129999999999998</v>
      </c>
    </row>
    <row r="33061" spans="1:3" ht="15" customHeight="1" x14ac:dyDescent="0.25">
      <c r="A33061" s="216">
        <v>45797</v>
      </c>
      <c r="B33061" s="217" t="s">
        <v>274</v>
      </c>
      <c r="C33061" s="218">
        <v>3.4276</v>
      </c>
    </row>
    <row r="33062" spans="1:3" ht="15" customHeight="1" x14ac:dyDescent="0.25">
      <c r="A33062" s="216">
        <v>45798</v>
      </c>
      <c r="B33062" s="217" t="s">
        <v>274</v>
      </c>
      <c r="C33062" s="218">
        <v>3.4413999999999998</v>
      </c>
    </row>
    <row r="33063" spans="1:3" ht="15" customHeight="1" x14ac:dyDescent="0.25">
      <c r="A33063" s="216">
        <v>45799</v>
      </c>
      <c r="B33063" s="217" t="s">
        <v>274</v>
      </c>
      <c r="C33063" s="218">
        <v>3.4554</v>
      </c>
    </row>
    <row r="33064" spans="1:3" ht="15" customHeight="1" x14ac:dyDescent="0.25">
      <c r="A33064" s="216">
        <v>45800</v>
      </c>
      <c r="B33064" s="217" t="s">
        <v>274</v>
      </c>
      <c r="C33064" s="218">
        <v>3.4689999999999999</v>
      </c>
    </row>
    <row r="33065" spans="1:3" ht="15" customHeight="1" x14ac:dyDescent="0.25">
      <c r="A33065" s="216">
        <v>45804</v>
      </c>
      <c r="B33065" s="217" t="s">
        <v>274</v>
      </c>
      <c r="C33065" s="218">
        <v>3.5249999999999999</v>
      </c>
    </row>
    <row r="33066" spans="1:3" ht="15" customHeight="1" x14ac:dyDescent="0.25">
      <c r="A33066" s="216">
        <v>45805</v>
      </c>
      <c r="B33066" s="217" t="s">
        <v>274</v>
      </c>
      <c r="C33066" s="218">
        <v>3.5392999999999999</v>
      </c>
    </row>
    <row r="33067" spans="1:3" ht="15" customHeight="1" x14ac:dyDescent="0.25">
      <c r="A33067" s="216">
        <v>45806</v>
      </c>
      <c r="B33067" s="217" t="s">
        <v>274</v>
      </c>
      <c r="C33067" s="218">
        <v>3.5533999999999999</v>
      </c>
    </row>
    <row r="33068" spans="1:3" ht="15" customHeight="1" x14ac:dyDescent="0.25">
      <c r="A33068" s="216">
        <v>45807</v>
      </c>
      <c r="B33068" s="217" t="s">
        <v>274</v>
      </c>
      <c r="C33068" s="218">
        <v>3.5678999999999998</v>
      </c>
    </row>
    <row r="33069" spans="1:3" ht="15" customHeight="1" x14ac:dyDescent="0.25">
      <c r="A33069" s="216">
        <v>45810</v>
      </c>
      <c r="B33069" s="217" t="s">
        <v>274</v>
      </c>
      <c r="C33069" s="218">
        <v>3.6103999999999998</v>
      </c>
    </row>
    <row r="33070" spans="1:3" ht="15" customHeight="1" x14ac:dyDescent="0.25">
      <c r="A33070" s="216">
        <v>45811</v>
      </c>
      <c r="B33070" s="217" t="s">
        <v>274</v>
      </c>
      <c r="C33070" s="218">
        <v>3.6244000000000001</v>
      </c>
    </row>
    <row r="33071" spans="1:3" ht="15" customHeight="1" x14ac:dyDescent="0.25">
      <c r="A33071" s="216">
        <v>45812</v>
      </c>
      <c r="B33071" s="217" t="s">
        <v>274</v>
      </c>
      <c r="C33071" s="218">
        <v>3.6383999999999999</v>
      </c>
    </row>
    <row r="33072" spans="1:3" ht="15" customHeight="1" x14ac:dyDescent="0.25">
      <c r="A33072" s="216">
        <v>45813</v>
      </c>
      <c r="B33072" s="217" t="s">
        <v>274</v>
      </c>
      <c r="C33072" s="218">
        <v>3.6526000000000001</v>
      </c>
    </row>
    <row r="33073" spans="1:3" ht="15" customHeight="1" x14ac:dyDescent="0.25">
      <c r="A33073" s="216">
        <v>45814</v>
      </c>
      <c r="B33073" s="217" t="s">
        <v>274</v>
      </c>
      <c r="C33073" s="218">
        <v>3.6667999999999998</v>
      </c>
    </row>
    <row r="33074" spans="1:3" ht="15" customHeight="1" x14ac:dyDescent="0.25">
      <c r="A33074" s="216">
        <v>45817</v>
      </c>
      <c r="B33074" s="217" t="s">
        <v>274</v>
      </c>
      <c r="C33074" s="218">
        <v>3.71</v>
      </c>
    </row>
    <row r="33075" spans="1:3" ht="15" customHeight="1" x14ac:dyDescent="0.25">
      <c r="A33075" s="216">
        <v>45818</v>
      </c>
      <c r="B33075" s="217" t="s">
        <v>274</v>
      </c>
      <c r="C33075" s="218">
        <v>3.7239</v>
      </c>
    </row>
    <row r="33076" spans="1:3" ht="15" customHeight="1" x14ac:dyDescent="0.25">
      <c r="A33076" s="216">
        <v>45819</v>
      </c>
      <c r="B33076" s="217" t="s">
        <v>274</v>
      </c>
      <c r="C33076" s="218">
        <v>3.7378</v>
      </c>
    </row>
    <row r="33077" spans="1:3" ht="15" customHeight="1" x14ac:dyDescent="0.25">
      <c r="A33077" s="216">
        <v>45820</v>
      </c>
      <c r="B33077" s="217" t="s">
        <v>274</v>
      </c>
      <c r="C33077" s="218">
        <v>3.7521</v>
      </c>
    </row>
    <row r="33078" spans="1:3" ht="15" customHeight="1" x14ac:dyDescent="0.25">
      <c r="A33078" s="216">
        <v>45821</v>
      </c>
      <c r="B33078" s="217" t="s">
        <v>274</v>
      </c>
      <c r="C33078" s="218">
        <v>3.7673000000000001</v>
      </c>
    </row>
    <row r="33079" spans="1:3" ht="15" customHeight="1" x14ac:dyDescent="0.25">
      <c r="A33079" s="216">
        <v>45824</v>
      </c>
      <c r="B33079" s="217" t="s">
        <v>274</v>
      </c>
      <c r="C33079" s="218">
        <v>3.8096999999999999</v>
      </c>
    </row>
    <row r="33080" spans="1:3" ht="15" customHeight="1" x14ac:dyDescent="0.25">
      <c r="A33080" s="216">
        <v>45825</v>
      </c>
      <c r="B33080" s="217" t="s">
        <v>274</v>
      </c>
      <c r="C33080" s="218">
        <v>3.8235999999999999</v>
      </c>
    </row>
    <row r="33081" spans="1:3" ht="15" customHeight="1" x14ac:dyDescent="0.25">
      <c r="A33081" s="216">
        <v>45826</v>
      </c>
      <c r="B33081" s="217" t="s">
        <v>274</v>
      </c>
      <c r="C33081" s="218">
        <v>3.8371</v>
      </c>
    </row>
    <row r="33082" spans="1:3" ht="15" customHeight="1" x14ac:dyDescent="0.25">
      <c r="A33082" s="216">
        <v>45827</v>
      </c>
      <c r="B33082" s="217" t="s">
        <v>274</v>
      </c>
      <c r="C33082" s="218">
        <v>3.8508</v>
      </c>
    </row>
    <row r="33083" spans="1:3" ht="15" customHeight="1" x14ac:dyDescent="0.25">
      <c r="A33083" s="216">
        <v>45828</v>
      </c>
      <c r="B33083" s="217" t="s">
        <v>274</v>
      </c>
      <c r="C33083" s="218">
        <v>3.8641999999999999</v>
      </c>
    </row>
    <row r="33084" spans="1:3" ht="15" customHeight="1" x14ac:dyDescent="0.25">
      <c r="A33084" s="216">
        <v>45831</v>
      </c>
      <c r="B33084" s="217" t="s">
        <v>274</v>
      </c>
      <c r="C33084" s="218">
        <v>3.9003999999999999</v>
      </c>
    </row>
    <row r="33085" spans="1:3" ht="15" customHeight="1" x14ac:dyDescent="0.25">
      <c r="A33085" s="216">
        <v>45832</v>
      </c>
      <c r="B33085" s="217" t="s">
        <v>274</v>
      </c>
      <c r="C33085" s="218">
        <v>3.9138000000000002</v>
      </c>
    </row>
    <row r="33086" spans="1:3" ht="15" customHeight="1" x14ac:dyDescent="0.25">
      <c r="A33086" s="216">
        <v>45833</v>
      </c>
      <c r="B33086" s="217" t="s">
        <v>274</v>
      </c>
      <c r="C33086" s="218">
        <v>3.9272999999999998</v>
      </c>
    </row>
    <row r="33087" spans="1:3" ht="15" customHeight="1" x14ac:dyDescent="0.25">
      <c r="A33087" s="216">
        <v>45834</v>
      </c>
      <c r="B33087" s="217" t="s">
        <v>274</v>
      </c>
      <c r="C33087" s="218">
        <v>3.9411</v>
      </c>
    </row>
    <row r="33088" spans="1:3" ht="15" customHeight="1" x14ac:dyDescent="0.25">
      <c r="A33088" s="216">
        <v>45835</v>
      </c>
      <c r="B33088" s="217" t="s">
        <v>274</v>
      </c>
      <c r="C33088" s="218">
        <v>3.9542000000000002</v>
      </c>
    </row>
    <row r="33089" spans="1:3" ht="15" customHeight="1" x14ac:dyDescent="0.25">
      <c r="A33089" s="216">
        <v>45838</v>
      </c>
      <c r="B33089" s="217" t="s">
        <v>274</v>
      </c>
      <c r="C33089" s="218">
        <v>3.9946999999999999</v>
      </c>
    </row>
    <row r="33090" spans="1:3" ht="15" customHeight="1" x14ac:dyDescent="0.25">
      <c r="A33090" s="216">
        <v>45839</v>
      </c>
      <c r="B33090" s="217" t="s">
        <v>274</v>
      </c>
      <c r="C33090" s="218">
        <v>4.0086000000000004</v>
      </c>
    </row>
    <row r="33091" spans="1:3" ht="15" customHeight="1" x14ac:dyDescent="0.25">
      <c r="A33091" s="216">
        <v>45840</v>
      </c>
      <c r="B33091" s="217" t="s">
        <v>274</v>
      </c>
      <c r="C33091" s="218">
        <v>4.0223000000000004</v>
      </c>
    </row>
    <row r="33092" spans="1:3" ht="15" customHeight="1" x14ac:dyDescent="0.25">
      <c r="A33092" s="216">
        <v>45841</v>
      </c>
      <c r="B33092" s="217" t="s">
        <v>274</v>
      </c>
      <c r="C33092" s="218">
        <v>4.0358999999999998</v>
      </c>
    </row>
    <row r="33093" spans="1:3" ht="15" customHeight="1" x14ac:dyDescent="0.25">
      <c r="A33093" s="216">
        <v>45842</v>
      </c>
      <c r="B33093" s="217" t="s">
        <v>274</v>
      </c>
      <c r="C33093" s="218">
        <v>4.0494000000000003</v>
      </c>
    </row>
    <row r="33094" spans="1:3" ht="15" customHeight="1" x14ac:dyDescent="0.25">
      <c r="A33094" s="216">
        <v>45845</v>
      </c>
      <c r="B33094" s="217" t="s">
        <v>274</v>
      </c>
      <c r="C33094" s="218">
        <v>4.0902000000000003</v>
      </c>
    </row>
    <row r="33095" spans="1:3" ht="15" customHeight="1" x14ac:dyDescent="0.25">
      <c r="A33095" s="216">
        <v>45846</v>
      </c>
      <c r="B33095" s="217" t="s">
        <v>274</v>
      </c>
      <c r="C33095" s="218">
        <v>4.1037999999999997</v>
      </c>
    </row>
    <row r="33096" spans="1:3" ht="15" customHeight="1" x14ac:dyDescent="0.25">
      <c r="A33096" s="216">
        <v>45847</v>
      </c>
      <c r="B33096" s="217" t="s">
        <v>274</v>
      </c>
      <c r="C33096" s="218">
        <v>4.1173999999999999</v>
      </c>
    </row>
    <row r="33097" spans="1:3" ht="15" customHeight="1" x14ac:dyDescent="0.25">
      <c r="A33097" s="216">
        <v>45848</v>
      </c>
      <c r="B33097" s="217" t="s">
        <v>274</v>
      </c>
      <c r="C33097" s="218">
        <v>4.1308999999999996</v>
      </c>
    </row>
    <row r="33098" spans="1:3" ht="15" customHeight="1" x14ac:dyDescent="0.25">
      <c r="A33098" s="216">
        <v>45849</v>
      </c>
      <c r="B33098" s="217" t="s">
        <v>274</v>
      </c>
      <c r="C33098" s="218">
        <v>4.1444999999999999</v>
      </c>
    </row>
    <row r="33099" spans="1:3" ht="15" customHeight="1" x14ac:dyDescent="0.25">
      <c r="A33099" s="216">
        <v>45852</v>
      </c>
      <c r="B33099" s="217" t="s">
        <v>274</v>
      </c>
      <c r="C33099" s="218">
        <v>4.1853999999999996</v>
      </c>
    </row>
    <row r="33100" spans="1:3" ht="15" customHeight="1" x14ac:dyDescent="0.25">
      <c r="A33100" s="216">
        <v>45853</v>
      </c>
      <c r="B33100" s="217" t="s">
        <v>274</v>
      </c>
      <c r="C33100" s="218">
        <v>4.1989000000000001</v>
      </c>
    </row>
    <row r="33101" spans="1:3" ht="15" customHeight="1" x14ac:dyDescent="0.25">
      <c r="A33101" s="216">
        <v>45854</v>
      </c>
      <c r="B33101" s="217" t="s">
        <v>274</v>
      </c>
      <c r="C33101" s="218">
        <v>4.2125000000000004</v>
      </c>
    </row>
    <row r="33102" spans="1:3" ht="15" customHeight="1" x14ac:dyDescent="0.25">
      <c r="A33102" s="216">
        <v>45855</v>
      </c>
      <c r="B33102" s="217" t="s">
        <v>274</v>
      </c>
      <c r="C33102" s="218">
        <v>4.2267000000000001</v>
      </c>
    </row>
    <row r="33103" spans="1:3" ht="15" customHeight="1" x14ac:dyDescent="0.25">
      <c r="A33103" s="216">
        <v>45856</v>
      </c>
      <c r="B33103" s="217" t="s">
        <v>274</v>
      </c>
      <c r="C33103" s="218">
        <v>4.2408999999999999</v>
      </c>
    </row>
    <row r="33104" spans="1:3" ht="15" customHeight="1" x14ac:dyDescent="0.25">
      <c r="A33104" s="216">
        <v>45859</v>
      </c>
      <c r="B33104" s="217" t="s">
        <v>274</v>
      </c>
      <c r="C33104" s="218">
        <v>4.2813999999999997</v>
      </c>
    </row>
    <row r="33105" spans="1:3" ht="15" customHeight="1" x14ac:dyDescent="0.25">
      <c r="A33105" s="216">
        <v>45860</v>
      </c>
      <c r="B33105" s="217" t="s">
        <v>274</v>
      </c>
      <c r="C33105" s="218">
        <v>4.2946</v>
      </c>
    </row>
    <row r="33106" spans="1:3" ht="15" customHeight="1" x14ac:dyDescent="0.25">
      <c r="A33106" s="216">
        <v>45861</v>
      </c>
      <c r="B33106" s="217" t="s">
        <v>274</v>
      </c>
      <c r="C33106" s="218">
        <v>4.3079000000000001</v>
      </c>
    </row>
    <row r="33107" spans="1:3" ht="15" customHeight="1" x14ac:dyDescent="0.25">
      <c r="A33107" s="216">
        <v>45862</v>
      </c>
      <c r="B33107" s="217" t="s">
        <v>274</v>
      </c>
      <c r="C33107" s="218">
        <v>4.3211000000000004</v>
      </c>
    </row>
    <row r="33108" spans="1:3" ht="15" customHeight="1" x14ac:dyDescent="0.25">
      <c r="A33108" s="216">
        <v>45863</v>
      </c>
      <c r="B33108" s="217" t="s">
        <v>274</v>
      </c>
      <c r="C33108" s="218">
        <v>4.3345000000000002</v>
      </c>
    </row>
    <row r="33109" spans="1:3" ht="15" customHeight="1" x14ac:dyDescent="0.25">
      <c r="A33109" s="216">
        <v>45866</v>
      </c>
      <c r="B33109" s="217" t="s">
        <v>274</v>
      </c>
      <c r="C33109" s="218">
        <v>4.3857999999999997</v>
      </c>
    </row>
    <row r="33110" spans="1:3" ht="15" customHeight="1" x14ac:dyDescent="0.25">
      <c r="A33110" s="216">
        <v>45867</v>
      </c>
      <c r="B33110" s="217" t="s">
        <v>274</v>
      </c>
      <c r="C33110" s="218">
        <v>4.3860999999999999</v>
      </c>
    </row>
    <row r="33111" spans="1:3" ht="15" customHeight="1" x14ac:dyDescent="0.25">
      <c r="A33111" s="216">
        <v>45868</v>
      </c>
      <c r="B33111" s="217" t="s">
        <v>274</v>
      </c>
      <c r="C33111" s="218">
        <v>4.3993000000000002</v>
      </c>
    </row>
    <row r="33112" spans="1:3" ht="15" customHeight="1" x14ac:dyDescent="0.25">
      <c r="A33112" s="216">
        <v>45869</v>
      </c>
      <c r="B33112" s="217" t="s">
        <v>274</v>
      </c>
      <c r="C33112" s="218">
        <v>4.4124999999999996</v>
      </c>
    </row>
    <row r="33113" spans="1:3" ht="15" customHeight="1" x14ac:dyDescent="0.25">
      <c r="A33113" s="216">
        <v>45870</v>
      </c>
      <c r="B33113" s="217" t="s">
        <v>274</v>
      </c>
      <c r="C33113" s="218">
        <v>4.4257</v>
      </c>
    </row>
    <row r="33114" spans="1:3" ht="15" customHeight="1" x14ac:dyDescent="0.25">
      <c r="A33114" s="216">
        <v>45873</v>
      </c>
      <c r="B33114" s="217" t="s">
        <v>274</v>
      </c>
      <c r="C33114" s="218">
        <v>4.4653</v>
      </c>
    </row>
    <row r="33115" spans="1:3" ht="15" customHeight="1" x14ac:dyDescent="0.25">
      <c r="A33115" s="216">
        <v>45874</v>
      </c>
      <c r="B33115" s="217" t="s">
        <v>274</v>
      </c>
      <c r="C33115" s="218">
        <v>4.4786999999999999</v>
      </c>
    </row>
    <row r="33116" spans="1:3" ht="15" customHeight="1" x14ac:dyDescent="0.25">
      <c r="A33116" s="216">
        <v>45875</v>
      </c>
      <c r="B33116" s="217" t="s">
        <v>274</v>
      </c>
      <c r="C33116" s="218">
        <v>4.4923000000000002</v>
      </c>
    </row>
    <row r="33117" spans="1:3" ht="15" customHeight="1" x14ac:dyDescent="0.25">
      <c r="A33117" s="216">
        <v>45876</v>
      </c>
      <c r="B33117" s="217" t="s">
        <v>274</v>
      </c>
      <c r="C33117" s="218">
        <v>4.5053999999999998</v>
      </c>
    </row>
    <row r="33118" spans="1:3" ht="15" customHeight="1" x14ac:dyDescent="0.25">
      <c r="A33118" s="216">
        <v>45877</v>
      </c>
      <c r="B33118" s="217" t="s">
        <v>274</v>
      </c>
      <c r="C33118" s="218">
        <v>4.5189000000000004</v>
      </c>
    </row>
    <row r="33119" spans="1:3" ht="15" customHeight="1" x14ac:dyDescent="0.25">
      <c r="A33119" s="216">
        <v>45880</v>
      </c>
      <c r="B33119" s="217" t="s">
        <v>274</v>
      </c>
      <c r="C33119" s="218">
        <v>4.5585000000000004</v>
      </c>
    </row>
    <row r="33120" spans="1:3" ht="15" customHeight="1" x14ac:dyDescent="0.25">
      <c r="A33120" s="216">
        <v>45881</v>
      </c>
      <c r="B33120" s="217" t="s">
        <v>274</v>
      </c>
      <c r="C33120" s="218">
        <v>4.5717999999999996</v>
      </c>
    </row>
    <row r="33121" spans="1:3" ht="15" customHeight="1" x14ac:dyDescent="0.25">
      <c r="A33121" s="216">
        <v>45882</v>
      </c>
      <c r="B33121" s="217" t="s">
        <v>274</v>
      </c>
      <c r="C33121" s="218">
        <v>4.5849000000000002</v>
      </c>
    </row>
    <row r="33122" spans="1:3" ht="15" customHeight="1" x14ac:dyDescent="0.25">
      <c r="A33122" s="216">
        <v>45883</v>
      </c>
      <c r="B33122" s="217" t="s">
        <v>274</v>
      </c>
      <c r="C33122" s="218">
        <v>4.5979000000000001</v>
      </c>
    </row>
    <row r="33123" spans="1:3" ht="15" customHeight="1" x14ac:dyDescent="0.25">
      <c r="A33123" s="216">
        <v>45884</v>
      </c>
      <c r="B33123" s="217" t="s">
        <v>274</v>
      </c>
      <c r="C33123" s="218">
        <v>4.6108000000000002</v>
      </c>
    </row>
    <row r="33124" spans="1:3" ht="15" customHeight="1" x14ac:dyDescent="0.25">
      <c r="A33124" s="216">
        <v>45887</v>
      </c>
      <c r="B33124" s="217" t="s">
        <v>274</v>
      </c>
      <c r="C33124" s="218">
        <v>4.6497000000000002</v>
      </c>
    </row>
    <row r="33125" spans="1:3" ht="15" customHeight="1" x14ac:dyDescent="0.25">
      <c r="A33125" s="216">
        <v>45888</v>
      </c>
      <c r="B33125" s="217" t="s">
        <v>274</v>
      </c>
      <c r="C33125" s="218">
        <v>4.6627000000000001</v>
      </c>
    </row>
    <row r="33126" spans="1:3" ht="15" customHeight="1" x14ac:dyDescent="0.25">
      <c r="A33126" s="216">
        <v>45889</v>
      </c>
      <c r="B33126" s="217" t="s">
        <v>274</v>
      </c>
      <c r="C33126" s="218">
        <v>4.6776999999999997</v>
      </c>
    </row>
    <row r="33127" spans="1:3" ht="15" customHeight="1" x14ac:dyDescent="0.25">
      <c r="A33127" s="216">
        <v>45890</v>
      </c>
      <c r="B33127" s="217" t="s">
        <v>274</v>
      </c>
      <c r="C33127" s="218">
        <v>4.6906999999999996</v>
      </c>
    </row>
    <row r="33128" spans="1:3" ht="15" customHeight="1" x14ac:dyDescent="0.25">
      <c r="A33128" s="216">
        <v>45891</v>
      </c>
      <c r="B33128" s="217" t="s">
        <v>274</v>
      </c>
      <c r="C33128" s="218">
        <v>4.7037000000000004</v>
      </c>
    </row>
    <row r="33129" spans="1:3" ht="15" customHeight="1" x14ac:dyDescent="0.25">
      <c r="A33129" s="216">
        <v>45895</v>
      </c>
      <c r="B33129" s="217" t="s">
        <v>274</v>
      </c>
      <c r="C33129" s="218">
        <v>4.7556000000000003</v>
      </c>
    </row>
    <row r="33130" spans="1:3" ht="15" customHeight="1" x14ac:dyDescent="0.25">
      <c r="A33130" s="216">
        <v>45896</v>
      </c>
      <c r="B33130" s="217" t="s">
        <v>274</v>
      </c>
      <c r="C33130" s="218">
        <v>4.7685000000000004</v>
      </c>
    </row>
    <row r="33131" spans="1:3" ht="15" customHeight="1" x14ac:dyDescent="0.25">
      <c r="A33131" s="216">
        <v>45897</v>
      </c>
      <c r="B33131" s="217" t="s">
        <v>274</v>
      </c>
      <c r="C33131" s="218">
        <v>4.7815000000000003</v>
      </c>
    </row>
    <row r="33132" spans="1:3" ht="15" customHeight="1" x14ac:dyDescent="0.25">
      <c r="A33132" s="216">
        <v>45898</v>
      </c>
      <c r="B33132" s="217" t="s">
        <v>274</v>
      </c>
      <c r="C33132" s="218">
        <v>4.7945000000000002</v>
      </c>
    </row>
    <row r="33133" spans="1:3" ht="15" customHeight="1" x14ac:dyDescent="0.25">
      <c r="A33133" s="216">
        <v>45901</v>
      </c>
      <c r="B33133" s="217" t="s">
        <v>274</v>
      </c>
      <c r="C33133" s="218">
        <v>4.8334000000000001</v>
      </c>
    </row>
    <row r="33134" spans="1:3" ht="15" customHeight="1" x14ac:dyDescent="0.25">
      <c r="A33134" s="216">
        <v>45902</v>
      </c>
      <c r="B33134" s="217" t="s">
        <v>274</v>
      </c>
      <c r="C33134" s="218">
        <v>4.8468</v>
      </c>
    </row>
    <row r="33135" spans="1:3" ht="15" customHeight="1" x14ac:dyDescent="0.25">
      <c r="A33135" s="216">
        <v>45903</v>
      </c>
      <c r="B33135" s="217" t="s">
        <v>274</v>
      </c>
      <c r="C33135" s="218">
        <v>4.8597999999999999</v>
      </c>
    </row>
    <row r="33136" spans="1:3" ht="15" customHeight="1" x14ac:dyDescent="0.25">
      <c r="A33136" s="216">
        <v>45904</v>
      </c>
      <c r="B33136" s="217" t="s">
        <v>274</v>
      </c>
      <c r="C33136" s="218">
        <v>4.8730000000000002</v>
      </c>
    </row>
    <row r="33137" spans="1:3" ht="15" customHeight="1" x14ac:dyDescent="0.25">
      <c r="A33137" s="216">
        <v>45905</v>
      </c>
      <c r="B33137" s="217" t="s">
        <v>274</v>
      </c>
      <c r="C33137" s="218">
        <v>4.8860000000000001</v>
      </c>
    </row>
    <row r="33138" spans="1:3" ht="15" customHeight="1" x14ac:dyDescent="0.25">
      <c r="A33138" s="216">
        <v>45908</v>
      </c>
      <c r="B33138" s="217" t="s">
        <v>274</v>
      </c>
      <c r="C33138" s="218">
        <v>4.9249000000000001</v>
      </c>
    </row>
    <row r="33139" spans="1:3" ht="15" customHeight="1" x14ac:dyDescent="0.25">
      <c r="A33139" s="216">
        <v>45909</v>
      </c>
      <c r="B33139" s="217" t="s">
        <v>274</v>
      </c>
      <c r="C33139" s="218">
        <v>4.9378000000000002</v>
      </c>
    </row>
    <row r="33140" spans="1:3" ht="15" customHeight="1" x14ac:dyDescent="0.25">
      <c r="A33140" s="216">
        <v>45910</v>
      </c>
      <c r="B33140" s="217" t="s">
        <v>274</v>
      </c>
      <c r="C33140" s="218">
        <v>4.9508000000000001</v>
      </c>
    </row>
    <row r="33141" spans="1:3" ht="15" customHeight="1" x14ac:dyDescent="0.25">
      <c r="A33141" s="216">
        <v>45911</v>
      </c>
      <c r="B33141" s="217" t="s">
        <v>274</v>
      </c>
      <c r="C33141" s="218">
        <v>4.9638</v>
      </c>
    </row>
    <row r="33142" spans="1:3" ht="15" customHeight="1" x14ac:dyDescent="0.25">
      <c r="A33142" s="216">
        <v>45912</v>
      </c>
      <c r="B33142" s="217" t="s">
        <v>274</v>
      </c>
      <c r="C33142" s="218">
        <v>4.9771000000000001</v>
      </c>
    </row>
    <row r="33143" spans="1:3" ht="15" customHeight="1" x14ac:dyDescent="0.25">
      <c r="A33143" s="216">
        <v>45915</v>
      </c>
      <c r="B33143" s="217" t="s">
        <v>274</v>
      </c>
      <c r="C33143" s="218">
        <v>5.0171999999999999</v>
      </c>
    </row>
    <row r="33144" spans="1:3" ht="15" customHeight="1" x14ac:dyDescent="0.25">
      <c r="A33144" s="216">
        <v>45916</v>
      </c>
      <c r="B33144" s="217" t="s">
        <v>274</v>
      </c>
      <c r="C33144" s="218">
        <v>5.0307000000000004</v>
      </c>
    </row>
    <row r="33145" spans="1:3" ht="15" customHeight="1" x14ac:dyDescent="0.25">
      <c r="A33145" s="216">
        <v>45917</v>
      </c>
      <c r="B33145" s="217" t="s">
        <v>274</v>
      </c>
      <c r="C33145" s="218">
        <v>5.0442999999999998</v>
      </c>
    </row>
    <row r="33146" spans="1:3" ht="15" customHeight="1" x14ac:dyDescent="0.25">
      <c r="A33146" s="216">
        <v>45918</v>
      </c>
      <c r="B33146" s="217" t="s">
        <v>274</v>
      </c>
      <c r="C33146" s="218">
        <v>5.0578000000000003</v>
      </c>
    </row>
    <row r="33147" spans="1:3" ht="15" customHeight="1" x14ac:dyDescent="0.25">
      <c r="A33147" s="216">
        <v>45919</v>
      </c>
      <c r="B33147" s="217" t="s">
        <v>274</v>
      </c>
      <c r="C33147" s="218">
        <v>5.0709999999999997</v>
      </c>
    </row>
    <row r="33148" spans="1:3" ht="15" customHeight="1" x14ac:dyDescent="0.25">
      <c r="A33148" s="216">
        <v>45922</v>
      </c>
      <c r="B33148" s="217" t="s">
        <v>274</v>
      </c>
      <c r="C33148" s="218">
        <v>5.1105999999999998</v>
      </c>
    </row>
    <row r="33149" spans="1:3" ht="15" customHeight="1" x14ac:dyDescent="0.25">
      <c r="A33149" s="216">
        <v>45923</v>
      </c>
      <c r="B33149" s="217" t="s">
        <v>274</v>
      </c>
      <c r="C33149" s="218">
        <v>5.1243999999999996</v>
      </c>
    </row>
    <row r="33150" spans="1:3" ht="15" customHeight="1" x14ac:dyDescent="0.25">
      <c r="A33150" s="216">
        <v>45924</v>
      </c>
      <c r="B33150" s="217" t="s">
        <v>274</v>
      </c>
      <c r="C33150" s="218">
        <v>5.1376999999999997</v>
      </c>
    </row>
    <row r="33151" spans="1:3" ht="15" customHeight="1" x14ac:dyDescent="0.25">
      <c r="A33151" s="216">
        <v>45925</v>
      </c>
      <c r="B33151" s="217" t="s">
        <v>274</v>
      </c>
      <c r="C33151" s="218">
        <v>5.1509999999999998</v>
      </c>
    </row>
    <row r="33152" spans="1:3" ht="15" customHeight="1" x14ac:dyDescent="0.25">
      <c r="A33152" s="216">
        <v>45926</v>
      </c>
      <c r="B33152" s="217" t="s">
        <v>274</v>
      </c>
      <c r="C33152" s="218">
        <v>5.1642999999999999</v>
      </c>
    </row>
    <row r="33153" spans="1:3" ht="15" customHeight="1" x14ac:dyDescent="0.25">
      <c r="A33153" s="216">
        <v>45929</v>
      </c>
      <c r="B33153" s="217" t="s">
        <v>274</v>
      </c>
      <c r="C33153" s="218">
        <v>5.2047999999999996</v>
      </c>
    </row>
    <row r="33154" spans="1:3" ht="15" customHeight="1" x14ac:dyDescent="0.25">
      <c r="A33154" s="216">
        <v>45930</v>
      </c>
      <c r="B33154" s="217" t="s">
        <v>274</v>
      </c>
      <c r="C33154" s="218">
        <v>5.2182000000000004</v>
      </c>
    </row>
    <row r="33155" spans="1:3" ht="15" customHeight="1" x14ac:dyDescent="0.25">
      <c r="A33155" s="216">
        <v>45566</v>
      </c>
      <c r="B33155" s="217" t="s">
        <v>364</v>
      </c>
      <c r="C33155" s="218">
        <v>1.3899999999999999E-2</v>
      </c>
    </row>
    <row r="33156" spans="1:3" ht="15" customHeight="1" x14ac:dyDescent="0.25">
      <c r="A33156" s="216">
        <v>45567</v>
      </c>
      <c r="B33156" s="217" t="s">
        <v>364</v>
      </c>
      <c r="C33156" s="218">
        <v>2.8299999999999999E-2</v>
      </c>
    </row>
    <row r="33157" spans="1:3" ht="15" customHeight="1" x14ac:dyDescent="0.25">
      <c r="A33157" s="216">
        <v>45568</v>
      </c>
      <c r="B33157" s="217" t="s">
        <v>364</v>
      </c>
      <c r="C33157" s="218">
        <v>4.24E-2</v>
      </c>
    </row>
    <row r="33158" spans="1:3" ht="15" customHeight="1" x14ac:dyDescent="0.25">
      <c r="A33158" s="216">
        <v>45569</v>
      </c>
      <c r="B33158" s="217" t="s">
        <v>364</v>
      </c>
      <c r="C33158" s="218">
        <v>5.6599999999999998E-2</v>
      </c>
    </row>
    <row r="33159" spans="1:3" ht="15" customHeight="1" x14ac:dyDescent="0.25">
      <c r="A33159" s="216">
        <v>45572</v>
      </c>
      <c r="B33159" s="217" t="s">
        <v>364</v>
      </c>
      <c r="C33159" s="218">
        <v>9.9099999999999994E-2</v>
      </c>
    </row>
    <row r="33160" spans="1:3" ht="15" customHeight="1" x14ac:dyDescent="0.25">
      <c r="A33160" s="216">
        <v>45573</v>
      </c>
      <c r="B33160" s="217" t="s">
        <v>364</v>
      </c>
      <c r="C33160" s="218">
        <v>0.113</v>
      </c>
    </row>
    <row r="33161" spans="1:3" ht="15" customHeight="1" x14ac:dyDescent="0.25">
      <c r="A33161" s="216">
        <v>45574</v>
      </c>
      <c r="B33161" s="217" t="s">
        <v>364</v>
      </c>
      <c r="C33161" s="218">
        <v>0.12709999999999999</v>
      </c>
    </row>
    <row r="33162" spans="1:3" ht="15" customHeight="1" x14ac:dyDescent="0.25">
      <c r="A33162" s="216">
        <v>45575</v>
      </c>
      <c r="B33162" s="217" t="s">
        <v>364</v>
      </c>
      <c r="C33162" s="218">
        <v>0.1409</v>
      </c>
    </row>
    <row r="33163" spans="1:3" ht="15" customHeight="1" x14ac:dyDescent="0.25">
      <c r="A33163" s="216">
        <v>45576</v>
      </c>
      <c r="B33163" s="217" t="s">
        <v>364</v>
      </c>
      <c r="C33163" s="218">
        <v>0.15459999999999999</v>
      </c>
    </row>
    <row r="33164" spans="1:3" ht="15" customHeight="1" x14ac:dyDescent="0.25">
      <c r="A33164" s="216">
        <v>45579</v>
      </c>
      <c r="B33164" s="217" t="s">
        <v>364</v>
      </c>
      <c r="C33164" s="218">
        <v>0.19589999999999999</v>
      </c>
    </row>
    <row r="33165" spans="1:3" ht="15" customHeight="1" x14ac:dyDescent="0.25">
      <c r="A33165" s="216">
        <v>45580</v>
      </c>
      <c r="B33165" s="217" t="s">
        <v>364</v>
      </c>
      <c r="C33165" s="218">
        <v>0.2097</v>
      </c>
    </row>
    <row r="33166" spans="1:3" ht="15" customHeight="1" x14ac:dyDescent="0.25">
      <c r="A33166" s="216">
        <v>45581</v>
      </c>
      <c r="B33166" s="217" t="s">
        <v>364</v>
      </c>
      <c r="C33166" s="218">
        <v>0.22370000000000001</v>
      </c>
    </row>
    <row r="33167" spans="1:3" ht="15" customHeight="1" x14ac:dyDescent="0.25">
      <c r="A33167" s="216">
        <v>45582</v>
      </c>
      <c r="B33167" s="217" t="s">
        <v>364</v>
      </c>
      <c r="C33167" s="218">
        <v>0.2374</v>
      </c>
    </row>
    <row r="33168" spans="1:3" ht="15" customHeight="1" x14ac:dyDescent="0.25">
      <c r="A33168" s="216">
        <v>45583</v>
      </c>
      <c r="B33168" s="217" t="s">
        <v>364</v>
      </c>
      <c r="C33168" s="218">
        <v>0.25119999999999998</v>
      </c>
    </row>
    <row r="33169" spans="1:3" ht="15" customHeight="1" x14ac:dyDescent="0.25">
      <c r="A33169" s="216">
        <v>45586</v>
      </c>
      <c r="B33169" s="217" t="s">
        <v>364</v>
      </c>
      <c r="C33169" s="218">
        <v>0.2878</v>
      </c>
    </row>
    <row r="33170" spans="1:3" ht="15" customHeight="1" x14ac:dyDescent="0.25">
      <c r="A33170" s="216">
        <v>45587</v>
      </c>
      <c r="B33170" s="217" t="s">
        <v>364</v>
      </c>
      <c r="C33170" s="218">
        <v>0.30149999999999999</v>
      </c>
    </row>
    <row r="33171" spans="1:3" ht="15" customHeight="1" x14ac:dyDescent="0.25">
      <c r="A33171" s="216">
        <v>45588</v>
      </c>
      <c r="B33171" s="217" t="s">
        <v>364</v>
      </c>
      <c r="C33171" s="218">
        <v>0.31540000000000001</v>
      </c>
    </row>
    <row r="33172" spans="1:3" ht="15" customHeight="1" x14ac:dyDescent="0.25">
      <c r="A33172" s="216">
        <v>45589</v>
      </c>
      <c r="B33172" s="217" t="s">
        <v>364</v>
      </c>
      <c r="C33172" s="218">
        <v>0.32900000000000001</v>
      </c>
    </row>
    <row r="33173" spans="1:3" ht="15" customHeight="1" x14ac:dyDescent="0.25">
      <c r="A33173" s="216">
        <v>45590</v>
      </c>
      <c r="B33173" s="217" t="s">
        <v>364</v>
      </c>
      <c r="C33173" s="218">
        <v>0.34250000000000003</v>
      </c>
    </row>
    <row r="33174" spans="1:3" ht="15" customHeight="1" x14ac:dyDescent="0.25">
      <c r="A33174" s="216">
        <v>45593</v>
      </c>
      <c r="B33174" s="217" t="s">
        <v>364</v>
      </c>
      <c r="C33174" s="218">
        <v>0.38350000000000001</v>
      </c>
    </row>
    <row r="33175" spans="1:3" ht="15" customHeight="1" x14ac:dyDescent="0.25">
      <c r="A33175" s="216">
        <v>45594</v>
      </c>
      <c r="B33175" s="217" t="s">
        <v>364</v>
      </c>
      <c r="C33175" s="218">
        <v>0.39750000000000002</v>
      </c>
    </row>
    <row r="33176" spans="1:3" ht="15" customHeight="1" x14ac:dyDescent="0.25">
      <c r="A33176" s="216">
        <v>45595</v>
      </c>
      <c r="B33176" s="217" t="s">
        <v>364</v>
      </c>
      <c r="C33176" s="218">
        <v>0.41120000000000001</v>
      </c>
    </row>
    <row r="33177" spans="1:3" ht="15" customHeight="1" x14ac:dyDescent="0.25">
      <c r="A33177" s="216">
        <v>45596</v>
      </c>
      <c r="B33177" s="217" t="s">
        <v>364</v>
      </c>
      <c r="C33177" s="218">
        <v>0.42480000000000001</v>
      </c>
    </row>
    <row r="33178" spans="1:3" ht="15" customHeight="1" x14ac:dyDescent="0.25">
      <c r="A33178" s="216">
        <v>45597</v>
      </c>
      <c r="B33178" s="217" t="s">
        <v>364</v>
      </c>
      <c r="C33178" s="218">
        <v>0.43869999999999998</v>
      </c>
    </row>
    <row r="33179" spans="1:3" ht="15" customHeight="1" x14ac:dyDescent="0.25">
      <c r="A33179" s="216">
        <v>45600</v>
      </c>
      <c r="B33179" s="217" t="s">
        <v>364</v>
      </c>
      <c r="C33179" s="218">
        <v>0.47960000000000003</v>
      </c>
    </row>
    <row r="33180" spans="1:3" ht="15" customHeight="1" x14ac:dyDescent="0.25">
      <c r="A33180" s="216">
        <v>45601</v>
      </c>
      <c r="B33180" s="217" t="s">
        <v>364</v>
      </c>
      <c r="C33180" s="218">
        <v>0.49320000000000003</v>
      </c>
    </row>
    <row r="33181" spans="1:3" ht="15" customHeight="1" x14ac:dyDescent="0.25">
      <c r="A33181" s="216">
        <v>45602</v>
      </c>
      <c r="B33181" s="217" t="s">
        <v>364</v>
      </c>
      <c r="C33181" s="218">
        <v>0.50690000000000002</v>
      </c>
    </row>
    <row r="33182" spans="1:3" ht="15" customHeight="1" x14ac:dyDescent="0.25">
      <c r="A33182" s="216">
        <v>45603</v>
      </c>
      <c r="B33182" s="217" t="s">
        <v>364</v>
      </c>
      <c r="C33182" s="218">
        <v>0.52049999999999996</v>
      </c>
    </row>
    <row r="33183" spans="1:3" ht="15" customHeight="1" x14ac:dyDescent="0.25">
      <c r="A33183" s="216">
        <v>45604</v>
      </c>
      <c r="B33183" s="217" t="s">
        <v>364</v>
      </c>
      <c r="C33183" s="218">
        <v>0.53420000000000001</v>
      </c>
    </row>
    <row r="33184" spans="1:3" ht="15" customHeight="1" x14ac:dyDescent="0.25">
      <c r="A33184" s="216">
        <v>45607</v>
      </c>
      <c r="B33184" s="217" t="s">
        <v>364</v>
      </c>
      <c r="C33184" s="218">
        <v>0.57509999999999994</v>
      </c>
    </row>
    <row r="33185" spans="1:3" ht="15" customHeight="1" x14ac:dyDescent="0.25">
      <c r="A33185" s="216">
        <v>45608</v>
      </c>
      <c r="B33185" s="217" t="s">
        <v>364</v>
      </c>
      <c r="C33185" s="218">
        <v>0.5887</v>
      </c>
    </row>
    <row r="33186" spans="1:3" ht="15" customHeight="1" x14ac:dyDescent="0.25">
      <c r="A33186" s="216">
        <v>45609</v>
      </c>
      <c r="B33186" s="217" t="s">
        <v>364</v>
      </c>
      <c r="C33186" s="218">
        <v>0.60219999999999996</v>
      </c>
    </row>
    <row r="33187" spans="1:3" ht="15" customHeight="1" x14ac:dyDescent="0.25">
      <c r="A33187" s="216">
        <v>45610</v>
      </c>
      <c r="B33187" s="217" t="s">
        <v>364</v>
      </c>
      <c r="C33187" s="218">
        <v>0.61560000000000004</v>
      </c>
    </row>
    <row r="33188" spans="1:3" ht="15" customHeight="1" x14ac:dyDescent="0.25">
      <c r="A33188" s="216">
        <v>45611</v>
      </c>
      <c r="B33188" s="217" t="s">
        <v>364</v>
      </c>
      <c r="C33188" s="218">
        <v>0.62880000000000003</v>
      </c>
    </row>
    <row r="33189" spans="1:3" ht="15" customHeight="1" x14ac:dyDescent="0.25">
      <c r="A33189" s="216">
        <v>45614</v>
      </c>
      <c r="B33189" s="217" t="s">
        <v>364</v>
      </c>
      <c r="C33189" s="218">
        <v>0.6694</v>
      </c>
    </row>
    <row r="33190" spans="1:3" ht="15" customHeight="1" x14ac:dyDescent="0.25">
      <c r="A33190" s="216">
        <v>45615</v>
      </c>
      <c r="B33190" s="217" t="s">
        <v>364</v>
      </c>
      <c r="C33190" s="218">
        <v>0.68289999999999995</v>
      </c>
    </row>
    <row r="33191" spans="1:3" ht="15" customHeight="1" x14ac:dyDescent="0.25">
      <c r="A33191" s="216">
        <v>45616</v>
      </c>
      <c r="B33191" s="217" t="s">
        <v>364</v>
      </c>
      <c r="C33191" s="218">
        <v>0.69650000000000001</v>
      </c>
    </row>
    <row r="33192" spans="1:3" ht="15" customHeight="1" x14ac:dyDescent="0.25">
      <c r="A33192" s="216">
        <v>45617</v>
      </c>
      <c r="B33192" s="217" t="s">
        <v>364</v>
      </c>
      <c r="C33192" s="218">
        <v>0.71009999999999995</v>
      </c>
    </row>
    <row r="33193" spans="1:3" ht="15" customHeight="1" x14ac:dyDescent="0.25">
      <c r="A33193" s="216">
        <v>45618</v>
      </c>
      <c r="B33193" s="217" t="s">
        <v>364</v>
      </c>
      <c r="C33193" s="218">
        <v>0.72309999999999997</v>
      </c>
    </row>
    <row r="33194" spans="1:3" ht="15" customHeight="1" x14ac:dyDescent="0.25">
      <c r="A33194" s="216">
        <v>45621</v>
      </c>
      <c r="B33194" s="217" t="s">
        <v>364</v>
      </c>
      <c r="C33194" s="218">
        <v>0.76280000000000003</v>
      </c>
    </row>
    <row r="33195" spans="1:3" ht="15" customHeight="1" x14ac:dyDescent="0.25">
      <c r="A33195" s="216">
        <v>45622</v>
      </c>
      <c r="B33195" s="217" t="s">
        <v>364</v>
      </c>
      <c r="C33195" s="218">
        <v>0.77600000000000002</v>
      </c>
    </row>
    <row r="33196" spans="1:3" ht="15" customHeight="1" x14ac:dyDescent="0.25">
      <c r="A33196" s="216">
        <v>45623</v>
      </c>
      <c r="B33196" s="217" t="s">
        <v>364</v>
      </c>
      <c r="C33196" s="218">
        <v>0.78939999999999999</v>
      </c>
    </row>
    <row r="33197" spans="1:3" ht="15" customHeight="1" x14ac:dyDescent="0.25">
      <c r="A33197" s="216">
        <v>45624</v>
      </c>
      <c r="B33197" s="217" t="s">
        <v>364</v>
      </c>
      <c r="C33197" s="218">
        <v>0.80259999999999998</v>
      </c>
    </row>
    <row r="33198" spans="1:3" ht="15" customHeight="1" x14ac:dyDescent="0.25">
      <c r="A33198" s="216">
        <v>45625</v>
      </c>
      <c r="B33198" s="217" t="s">
        <v>364</v>
      </c>
      <c r="C33198" s="218">
        <v>0.81610000000000005</v>
      </c>
    </row>
    <row r="33199" spans="1:3" ht="15" customHeight="1" x14ac:dyDescent="0.25">
      <c r="A33199" s="216">
        <v>45628</v>
      </c>
      <c r="B33199" s="217" t="s">
        <v>364</v>
      </c>
      <c r="C33199" s="218">
        <v>0.85619999999999996</v>
      </c>
    </row>
    <row r="33200" spans="1:3" ht="15" customHeight="1" x14ac:dyDescent="0.25">
      <c r="A33200" s="216">
        <v>45629</v>
      </c>
      <c r="B33200" s="217" t="s">
        <v>364</v>
      </c>
      <c r="C33200" s="218">
        <v>0.86929999999999996</v>
      </c>
    </row>
    <row r="33201" spans="1:3" ht="15" customHeight="1" x14ac:dyDescent="0.25">
      <c r="A33201" s="216">
        <v>45630</v>
      </c>
      <c r="B33201" s="217" t="s">
        <v>364</v>
      </c>
      <c r="C33201" s="218">
        <v>0.88270000000000004</v>
      </c>
    </row>
    <row r="33202" spans="1:3" ht="15" customHeight="1" x14ac:dyDescent="0.25">
      <c r="A33202" s="216">
        <v>45631</v>
      </c>
      <c r="B33202" s="217" t="s">
        <v>364</v>
      </c>
      <c r="C33202" s="218">
        <v>0.89590000000000003</v>
      </c>
    </row>
    <row r="33203" spans="1:3" ht="15" customHeight="1" x14ac:dyDescent="0.25">
      <c r="A33203" s="216">
        <v>45632</v>
      </c>
      <c r="B33203" s="217" t="s">
        <v>364</v>
      </c>
      <c r="C33203" s="218">
        <v>0.90920000000000001</v>
      </c>
    </row>
    <row r="33204" spans="1:3" ht="15" customHeight="1" x14ac:dyDescent="0.25">
      <c r="A33204" s="216">
        <v>45635</v>
      </c>
      <c r="B33204" s="217" t="s">
        <v>364</v>
      </c>
      <c r="C33204" s="218">
        <v>0.94869999999999999</v>
      </c>
    </row>
    <row r="33205" spans="1:3" ht="15" customHeight="1" x14ac:dyDescent="0.25">
      <c r="A33205" s="216">
        <v>45636</v>
      </c>
      <c r="B33205" s="217" t="s">
        <v>364</v>
      </c>
      <c r="C33205" s="218">
        <v>0.96199999999999997</v>
      </c>
    </row>
    <row r="33206" spans="1:3" ht="15" customHeight="1" x14ac:dyDescent="0.25">
      <c r="A33206" s="216">
        <v>45637</v>
      </c>
      <c r="B33206" s="217" t="s">
        <v>364</v>
      </c>
      <c r="C33206" s="218">
        <v>0.97570000000000001</v>
      </c>
    </row>
    <row r="33207" spans="1:3" ht="15" customHeight="1" x14ac:dyDescent="0.25">
      <c r="A33207" s="216">
        <v>45638</v>
      </c>
      <c r="B33207" s="217" t="s">
        <v>364</v>
      </c>
      <c r="C33207" s="218">
        <v>0.98850000000000005</v>
      </c>
    </row>
    <row r="33208" spans="1:3" ht="15" customHeight="1" x14ac:dyDescent="0.25">
      <c r="A33208" s="216">
        <v>45639</v>
      </c>
      <c r="B33208" s="217" t="s">
        <v>364</v>
      </c>
      <c r="C33208" s="218">
        <v>1.0019</v>
      </c>
    </row>
    <row r="33209" spans="1:3" ht="15" customHeight="1" x14ac:dyDescent="0.25">
      <c r="A33209" s="216">
        <v>45642</v>
      </c>
      <c r="B33209" s="217" t="s">
        <v>364</v>
      </c>
      <c r="C33209" s="218">
        <v>1.0416000000000001</v>
      </c>
    </row>
    <row r="33210" spans="1:3" ht="15" customHeight="1" x14ac:dyDescent="0.25">
      <c r="A33210" s="216">
        <v>45643</v>
      </c>
      <c r="B33210" s="217" t="s">
        <v>364</v>
      </c>
      <c r="C33210" s="218">
        <v>1.0549999999999999</v>
      </c>
    </row>
    <row r="33211" spans="1:3" ht="15" customHeight="1" x14ac:dyDescent="0.25">
      <c r="A33211" s="216">
        <v>45644</v>
      </c>
      <c r="B33211" s="217" t="s">
        <v>364</v>
      </c>
      <c r="C33211" s="218">
        <v>1.0683</v>
      </c>
    </row>
    <row r="33212" spans="1:3" ht="15" customHeight="1" x14ac:dyDescent="0.25">
      <c r="A33212" s="216">
        <v>45645</v>
      </c>
      <c r="B33212" s="217" t="s">
        <v>364</v>
      </c>
      <c r="C33212" s="218">
        <v>1.0812999999999999</v>
      </c>
    </row>
    <row r="33213" spans="1:3" ht="15" customHeight="1" x14ac:dyDescent="0.25">
      <c r="A33213" s="216">
        <v>45646</v>
      </c>
      <c r="B33213" s="217" t="s">
        <v>364</v>
      </c>
      <c r="C33213" s="218">
        <v>1.0945</v>
      </c>
    </row>
    <row r="33214" spans="1:3" ht="15" customHeight="1" x14ac:dyDescent="0.25">
      <c r="A33214" s="216">
        <v>45649</v>
      </c>
      <c r="B33214" s="217" t="s">
        <v>364</v>
      </c>
      <c r="C33214" s="218">
        <v>1.1341000000000001</v>
      </c>
    </row>
    <row r="33215" spans="1:3" ht="15" customHeight="1" x14ac:dyDescent="0.25">
      <c r="A33215" s="216">
        <v>45650</v>
      </c>
      <c r="B33215" s="217" t="s">
        <v>364</v>
      </c>
      <c r="C33215" s="218">
        <v>1.147</v>
      </c>
    </row>
    <row r="33216" spans="1:3" ht="15" customHeight="1" x14ac:dyDescent="0.25">
      <c r="A33216" s="216">
        <v>45651</v>
      </c>
      <c r="B33216" s="217" t="s">
        <v>364</v>
      </c>
      <c r="C33216" s="218">
        <v>1.1599999999999999</v>
      </c>
    </row>
    <row r="33217" spans="1:3" ht="15" customHeight="1" x14ac:dyDescent="0.25">
      <c r="A33217" s="216">
        <v>45652</v>
      </c>
      <c r="B33217" s="217" t="s">
        <v>364</v>
      </c>
      <c r="C33217" s="218">
        <v>1.173</v>
      </c>
    </row>
    <row r="33218" spans="1:3" ht="15" customHeight="1" x14ac:dyDescent="0.25">
      <c r="A33218" s="216">
        <v>45653</v>
      </c>
      <c r="B33218" s="217" t="s">
        <v>364</v>
      </c>
      <c r="C33218" s="218">
        <v>1.1861999999999999</v>
      </c>
    </row>
    <row r="33219" spans="1:3" ht="15" customHeight="1" x14ac:dyDescent="0.25">
      <c r="A33219" s="216">
        <v>45656</v>
      </c>
      <c r="B33219" s="217" t="s">
        <v>364</v>
      </c>
      <c r="C33219" s="218">
        <v>1.2252000000000001</v>
      </c>
    </row>
    <row r="33220" spans="1:3" ht="15" customHeight="1" x14ac:dyDescent="0.25">
      <c r="A33220" s="216">
        <v>45657</v>
      </c>
      <c r="B33220" s="217" t="s">
        <v>364</v>
      </c>
      <c r="C33220" s="218">
        <v>1.2383</v>
      </c>
    </row>
    <row r="33221" spans="1:3" ht="15" customHeight="1" x14ac:dyDescent="0.25">
      <c r="A33221" s="216">
        <v>45659</v>
      </c>
      <c r="B33221" s="217" t="s">
        <v>364</v>
      </c>
      <c r="C33221" s="218">
        <v>1.2645999999999999</v>
      </c>
    </row>
    <row r="33222" spans="1:3" ht="15" customHeight="1" x14ac:dyDescent="0.25">
      <c r="A33222" s="216">
        <v>45660</v>
      </c>
      <c r="B33222" s="217" t="s">
        <v>364</v>
      </c>
      <c r="C33222" s="218">
        <v>1.2773000000000001</v>
      </c>
    </row>
    <row r="33223" spans="1:3" ht="15" customHeight="1" x14ac:dyDescent="0.25">
      <c r="A33223" s="216">
        <v>45663</v>
      </c>
      <c r="B33223" s="217" t="s">
        <v>364</v>
      </c>
      <c r="C33223" s="218">
        <v>1.3164</v>
      </c>
    </row>
    <row r="33224" spans="1:3" ht="15" customHeight="1" x14ac:dyDescent="0.25">
      <c r="A33224" s="216">
        <v>45664</v>
      </c>
      <c r="B33224" s="217" t="s">
        <v>364</v>
      </c>
      <c r="C33224" s="218">
        <v>1.3292999999999999</v>
      </c>
    </row>
    <row r="33225" spans="1:3" ht="15" customHeight="1" x14ac:dyDescent="0.25">
      <c r="A33225" s="216">
        <v>45665</v>
      </c>
      <c r="B33225" s="217" t="s">
        <v>364</v>
      </c>
      <c r="C33225" s="218">
        <v>1.3425</v>
      </c>
    </row>
    <row r="33226" spans="1:3" ht="15" customHeight="1" x14ac:dyDescent="0.25">
      <c r="A33226" s="216">
        <v>45666</v>
      </c>
      <c r="B33226" s="217" t="s">
        <v>364</v>
      </c>
      <c r="C33226" s="218">
        <v>1.3555999999999999</v>
      </c>
    </row>
    <row r="33227" spans="1:3" ht="15" customHeight="1" x14ac:dyDescent="0.25">
      <c r="A33227" s="216">
        <v>45667</v>
      </c>
      <c r="B33227" s="217" t="s">
        <v>364</v>
      </c>
      <c r="C33227" s="218">
        <v>1.3688</v>
      </c>
    </row>
    <row r="33228" spans="1:3" ht="15" customHeight="1" x14ac:dyDescent="0.25">
      <c r="A33228" s="216">
        <v>45670</v>
      </c>
      <c r="B33228" s="217" t="s">
        <v>364</v>
      </c>
      <c r="C33228" s="218">
        <v>1.4077999999999999</v>
      </c>
    </row>
    <row r="33229" spans="1:3" ht="15" customHeight="1" x14ac:dyDescent="0.25">
      <c r="A33229" s="216">
        <v>45671</v>
      </c>
      <c r="B33229" s="217" t="s">
        <v>364</v>
      </c>
      <c r="C33229" s="218">
        <v>1.4208000000000001</v>
      </c>
    </row>
    <row r="33230" spans="1:3" ht="15" customHeight="1" x14ac:dyDescent="0.25">
      <c r="A33230" s="216">
        <v>45672</v>
      </c>
      <c r="B33230" s="217" t="s">
        <v>364</v>
      </c>
      <c r="C33230" s="218">
        <v>1.4336</v>
      </c>
    </row>
    <row r="33231" spans="1:3" ht="15" customHeight="1" x14ac:dyDescent="0.25">
      <c r="A33231" s="216">
        <v>45673</v>
      </c>
      <c r="B33231" s="217" t="s">
        <v>364</v>
      </c>
      <c r="C33231" s="218">
        <v>1.4463999999999999</v>
      </c>
    </row>
    <row r="33232" spans="1:3" ht="15" customHeight="1" x14ac:dyDescent="0.25">
      <c r="A33232" s="216">
        <v>45674</v>
      </c>
      <c r="B33232" s="217" t="s">
        <v>364</v>
      </c>
      <c r="C33232" s="218">
        <v>1.4588000000000001</v>
      </c>
    </row>
    <row r="33233" spans="1:3" ht="15" customHeight="1" x14ac:dyDescent="0.25">
      <c r="A33233" s="216">
        <v>45678</v>
      </c>
      <c r="B33233" s="217" t="s">
        <v>364</v>
      </c>
      <c r="C33233" s="218">
        <v>1.4911000000000001</v>
      </c>
    </row>
    <row r="33234" spans="1:3" ht="15" customHeight="1" x14ac:dyDescent="0.25">
      <c r="A33234" s="216">
        <v>45679</v>
      </c>
      <c r="B33234" s="217" t="s">
        <v>364</v>
      </c>
      <c r="C33234" s="218">
        <v>1.5044999999999999</v>
      </c>
    </row>
    <row r="33235" spans="1:3" ht="15" customHeight="1" x14ac:dyDescent="0.25">
      <c r="A33235" s="216">
        <v>45680</v>
      </c>
      <c r="B33235" s="217" t="s">
        <v>364</v>
      </c>
      <c r="C33235" s="218">
        <v>1.5172000000000001</v>
      </c>
    </row>
    <row r="33236" spans="1:3" ht="15" customHeight="1" x14ac:dyDescent="0.25">
      <c r="A33236" s="216">
        <v>45681</v>
      </c>
      <c r="B33236" s="217" t="s">
        <v>364</v>
      </c>
      <c r="C33236" s="218">
        <v>1.5291999999999999</v>
      </c>
    </row>
    <row r="33237" spans="1:3" ht="15" customHeight="1" x14ac:dyDescent="0.25">
      <c r="A33237" s="216">
        <v>45684</v>
      </c>
      <c r="B33237" s="217" t="s">
        <v>364</v>
      </c>
      <c r="C33237" s="218">
        <v>1.5683</v>
      </c>
    </row>
    <row r="33238" spans="1:3" ht="15" customHeight="1" x14ac:dyDescent="0.25">
      <c r="A33238" s="216">
        <v>45685</v>
      </c>
      <c r="B33238" s="217" t="s">
        <v>364</v>
      </c>
      <c r="C33238" s="218">
        <v>1.5812999999999999</v>
      </c>
    </row>
    <row r="33239" spans="1:3" ht="15" customHeight="1" x14ac:dyDescent="0.25">
      <c r="A33239" s="216">
        <v>45686</v>
      </c>
      <c r="B33239" s="217" t="s">
        <v>364</v>
      </c>
      <c r="C33239" s="218">
        <v>1.5941000000000001</v>
      </c>
    </row>
    <row r="33240" spans="1:3" ht="15" customHeight="1" x14ac:dyDescent="0.25">
      <c r="A33240" s="216">
        <v>45687</v>
      </c>
      <c r="B33240" s="217" t="s">
        <v>364</v>
      </c>
      <c r="C33240" s="218">
        <v>1.6072</v>
      </c>
    </row>
    <row r="33241" spans="1:3" ht="15" customHeight="1" x14ac:dyDescent="0.25">
      <c r="A33241" s="216">
        <v>45688</v>
      </c>
      <c r="B33241" s="217" t="s">
        <v>364</v>
      </c>
      <c r="C33241" s="218">
        <v>1.62</v>
      </c>
    </row>
    <row r="33242" spans="1:3" ht="15" customHeight="1" x14ac:dyDescent="0.25">
      <c r="A33242" s="216">
        <v>45691</v>
      </c>
      <c r="B33242" s="217" t="s">
        <v>364</v>
      </c>
      <c r="C33242" s="218">
        <v>1.6596</v>
      </c>
    </row>
    <row r="33243" spans="1:3" ht="15" customHeight="1" x14ac:dyDescent="0.25">
      <c r="A33243" s="216">
        <v>45692</v>
      </c>
      <c r="B33243" s="217" t="s">
        <v>364</v>
      </c>
      <c r="C33243" s="218">
        <v>1.6725000000000001</v>
      </c>
    </row>
    <row r="33244" spans="1:3" ht="15" customHeight="1" x14ac:dyDescent="0.25">
      <c r="A33244" s="216">
        <v>45693</v>
      </c>
      <c r="B33244" s="217" t="s">
        <v>364</v>
      </c>
      <c r="C33244" s="218">
        <v>1.6857</v>
      </c>
    </row>
    <row r="33245" spans="1:3" ht="15" customHeight="1" x14ac:dyDescent="0.25">
      <c r="A33245" s="216">
        <v>45694</v>
      </c>
      <c r="B33245" s="217" t="s">
        <v>364</v>
      </c>
      <c r="C33245" s="218">
        <v>1.6986000000000001</v>
      </c>
    </row>
    <row r="33246" spans="1:3" ht="15" customHeight="1" x14ac:dyDescent="0.25">
      <c r="A33246" s="216">
        <v>45695</v>
      </c>
      <c r="B33246" s="217" t="s">
        <v>364</v>
      </c>
      <c r="C33246" s="218">
        <v>1.7117</v>
      </c>
    </row>
    <row r="33247" spans="1:3" ht="15" customHeight="1" x14ac:dyDescent="0.25">
      <c r="A33247" s="216">
        <v>45698</v>
      </c>
      <c r="B33247" s="217" t="s">
        <v>364</v>
      </c>
      <c r="C33247" s="218">
        <v>1.7504</v>
      </c>
    </row>
    <row r="33248" spans="1:3" ht="15" customHeight="1" x14ac:dyDescent="0.25">
      <c r="A33248" s="216">
        <v>45699</v>
      </c>
      <c r="B33248" s="217" t="s">
        <v>364</v>
      </c>
      <c r="C33248" s="218">
        <v>1.7634000000000001</v>
      </c>
    </row>
    <row r="33249" spans="1:3" ht="15" customHeight="1" x14ac:dyDescent="0.25">
      <c r="A33249" s="216">
        <v>45700</v>
      </c>
      <c r="B33249" s="217" t="s">
        <v>364</v>
      </c>
      <c r="C33249" s="218">
        <v>1.7764</v>
      </c>
    </row>
    <row r="33250" spans="1:3" ht="15" customHeight="1" x14ac:dyDescent="0.25">
      <c r="A33250" s="216">
        <v>45701</v>
      </c>
      <c r="B33250" s="217" t="s">
        <v>364</v>
      </c>
      <c r="C33250" s="218">
        <v>1.7891999999999999</v>
      </c>
    </row>
    <row r="33251" spans="1:3" ht="15" customHeight="1" x14ac:dyDescent="0.25">
      <c r="A33251" s="216">
        <v>45702</v>
      </c>
      <c r="B33251" s="217" t="s">
        <v>364</v>
      </c>
      <c r="C33251" s="218">
        <v>1.8016000000000001</v>
      </c>
    </row>
    <row r="33252" spans="1:3" ht="15" customHeight="1" x14ac:dyDescent="0.25">
      <c r="A33252" s="216">
        <v>45706</v>
      </c>
      <c r="B33252" s="217" t="s">
        <v>364</v>
      </c>
      <c r="C33252" s="218">
        <v>1.8532999999999999</v>
      </c>
    </row>
    <row r="33253" spans="1:3" ht="15" customHeight="1" x14ac:dyDescent="0.25">
      <c r="A33253" s="216">
        <v>45707</v>
      </c>
      <c r="B33253" s="217" t="s">
        <v>364</v>
      </c>
      <c r="C33253" s="218">
        <v>1.8664000000000001</v>
      </c>
    </row>
    <row r="33254" spans="1:3" ht="15" customHeight="1" x14ac:dyDescent="0.25">
      <c r="A33254" s="216">
        <v>45708</v>
      </c>
      <c r="B33254" s="217" t="s">
        <v>364</v>
      </c>
      <c r="C33254" s="218">
        <v>1.8793</v>
      </c>
    </row>
    <row r="33255" spans="1:3" ht="15" customHeight="1" x14ac:dyDescent="0.25">
      <c r="A33255" s="216">
        <v>45709</v>
      </c>
      <c r="B33255" s="217" t="s">
        <v>364</v>
      </c>
      <c r="C33255" s="218">
        <v>1.8923000000000001</v>
      </c>
    </row>
    <row r="33256" spans="1:3" ht="15" customHeight="1" x14ac:dyDescent="0.25">
      <c r="A33256" s="216">
        <v>45712</v>
      </c>
      <c r="B33256" s="217" t="s">
        <v>364</v>
      </c>
      <c r="C33256" s="218">
        <v>1.9306000000000001</v>
      </c>
    </row>
    <row r="33257" spans="1:3" ht="15" customHeight="1" x14ac:dyDescent="0.25">
      <c r="A33257" s="216">
        <v>45713</v>
      </c>
      <c r="B33257" s="217" t="s">
        <v>364</v>
      </c>
      <c r="C33257" s="218">
        <v>1.9436</v>
      </c>
    </row>
    <row r="33258" spans="1:3" ht="15" customHeight="1" x14ac:dyDescent="0.25">
      <c r="A33258" s="216">
        <v>45714</v>
      </c>
      <c r="B33258" s="217" t="s">
        <v>364</v>
      </c>
      <c r="C33258" s="218">
        <v>1.9563999999999999</v>
      </c>
    </row>
    <row r="33259" spans="1:3" ht="15" customHeight="1" x14ac:dyDescent="0.25">
      <c r="A33259" s="216">
        <v>45715</v>
      </c>
      <c r="B33259" s="217" t="s">
        <v>364</v>
      </c>
      <c r="C33259" s="218">
        <v>1.9693000000000001</v>
      </c>
    </row>
    <row r="33260" spans="1:3" ht="15" customHeight="1" x14ac:dyDescent="0.25">
      <c r="A33260" s="216">
        <v>45716</v>
      </c>
      <c r="B33260" s="217" t="s">
        <v>364</v>
      </c>
      <c r="C33260" s="218">
        <v>1.9821</v>
      </c>
    </row>
    <row r="33261" spans="1:3" ht="15" customHeight="1" x14ac:dyDescent="0.25">
      <c r="A33261" s="216">
        <v>45719</v>
      </c>
      <c r="B33261" s="217" t="s">
        <v>364</v>
      </c>
      <c r="C33261" s="218">
        <v>2.0207000000000002</v>
      </c>
    </row>
    <row r="33262" spans="1:3" ht="15" customHeight="1" x14ac:dyDescent="0.25">
      <c r="A33262" s="216">
        <v>45720</v>
      </c>
      <c r="B33262" s="217" t="s">
        <v>364</v>
      </c>
      <c r="C33262" s="218">
        <v>2.0335999999999999</v>
      </c>
    </row>
    <row r="33263" spans="1:3" ht="15" customHeight="1" x14ac:dyDescent="0.25">
      <c r="A33263" s="216">
        <v>45721</v>
      </c>
      <c r="B33263" s="217" t="s">
        <v>364</v>
      </c>
      <c r="C33263" s="218">
        <v>2.0465</v>
      </c>
    </row>
    <row r="33264" spans="1:3" ht="15" customHeight="1" x14ac:dyDescent="0.25">
      <c r="A33264" s="216">
        <v>45722</v>
      </c>
      <c r="B33264" s="217" t="s">
        <v>364</v>
      </c>
      <c r="C33264" s="218">
        <v>2.0592999999999999</v>
      </c>
    </row>
    <row r="33265" spans="1:3" ht="15" customHeight="1" x14ac:dyDescent="0.25">
      <c r="A33265" s="216">
        <v>45723</v>
      </c>
      <c r="B33265" s="217" t="s">
        <v>364</v>
      </c>
      <c r="C33265" s="218">
        <v>2.0718999999999999</v>
      </c>
    </row>
    <row r="33266" spans="1:3" ht="15" customHeight="1" x14ac:dyDescent="0.25">
      <c r="A33266" s="216">
        <v>45726</v>
      </c>
      <c r="B33266" s="217" t="s">
        <v>364</v>
      </c>
      <c r="C33266" s="218">
        <v>2.1093000000000002</v>
      </c>
    </row>
    <row r="33267" spans="1:3" ht="15" customHeight="1" x14ac:dyDescent="0.25">
      <c r="A33267" s="216">
        <v>45727</v>
      </c>
      <c r="B33267" s="217" t="s">
        <v>364</v>
      </c>
      <c r="C33267" s="218">
        <v>2.1217999999999999</v>
      </c>
    </row>
    <row r="33268" spans="1:3" ht="15" customHeight="1" x14ac:dyDescent="0.25">
      <c r="A33268" s="216">
        <v>45728</v>
      </c>
      <c r="B33268" s="217" t="s">
        <v>364</v>
      </c>
      <c r="C33268" s="218">
        <v>2.1339999999999999</v>
      </c>
    </row>
    <row r="33269" spans="1:3" ht="15" customHeight="1" x14ac:dyDescent="0.25">
      <c r="A33269" s="216">
        <v>45729</v>
      </c>
      <c r="B33269" s="217" t="s">
        <v>364</v>
      </c>
      <c r="C33269" s="218">
        <v>2.1463000000000001</v>
      </c>
    </row>
    <row r="33270" spans="1:3" ht="15" customHeight="1" x14ac:dyDescent="0.25">
      <c r="A33270" s="216">
        <v>45730</v>
      </c>
      <c r="B33270" s="217" t="s">
        <v>364</v>
      </c>
      <c r="C33270" s="218">
        <v>2.1587999999999998</v>
      </c>
    </row>
    <row r="33271" spans="1:3" ht="15" customHeight="1" x14ac:dyDescent="0.25">
      <c r="A33271" s="216">
        <v>45733</v>
      </c>
      <c r="B33271" s="217" t="s">
        <v>364</v>
      </c>
      <c r="C33271" s="218">
        <v>2.1972999999999998</v>
      </c>
    </row>
    <row r="33272" spans="1:3" ht="15" customHeight="1" x14ac:dyDescent="0.25">
      <c r="A33272" s="216">
        <v>45734</v>
      </c>
      <c r="B33272" s="217" t="s">
        <v>364</v>
      </c>
      <c r="C33272" s="218">
        <v>2.2101999999999999</v>
      </c>
    </row>
    <row r="33273" spans="1:3" ht="15" customHeight="1" x14ac:dyDescent="0.25">
      <c r="A33273" s="216">
        <v>45735</v>
      </c>
      <c r="B33273" s="217" t="s">
        <v>364</v>
      </c>
      <c r="C33273" s="218">
        <v>2.2231999999999998</v>
      </c>
    </row>
    <row r="33274" spans="1:3" ht="15" customHeight="1" x14ac:dyDescent="0.25">
      <c r="A33274" s="216">
        <v>45736</v>
      </c>
      <c r="B33274" s="217" t="s">
        <v>364</v>
      </c>
      <c r="C33274" s="218">
        <v>2.2360000000000002</v>
      </c>
    </row>
    <row r="33275" spans="1:3" ht="15" customHeight="1" x14ac:dyDescent="0.25">
      <c r="A33275" s="216">
        <v>45737</v>
      </c>
      <c r="B33275" s="217" t="s">
        <v>364</v>
      </c>
      <c r="C33275" s="218">
        <v>2.2473000000000001</v>
      </c>
    </row>
    <row r="33276" spans="1:3" ht="15" customHeight="1" x14ac:dyDescent="0.25">
      <c r="A33276" s="216">
        <v>45740</v>
      </c>
      <c r="B33276" s="217" t="s">
        <v>364</v>
      </c>
      <c r="C33276" s="218">
        <v>2.2866</v>
      </c>
    </row>
    <row r="33277" spans="1:3" ht="15" customHeight="1" x14ac:dyDescent="0.25">
      <c r="A33277" s="216">
        <v>45741</v>
      </c>
      <c r="B33277" s="217" t="s">
        <v>364</v>
      </c>
      <c r="C33277" s="218">
        <v>2.3003</v>
      </c>
    </row>
    <row r="33278" spans="1:3" ht="15" customHeight="1" x14ac:dyDescent="0.25">
      <c r="A33278" s="216">
        <v>45742</v>
      </c>
      <c r="B33278" s="217" t="s">
        <v>364</v>
      </c>
      <c r="C33278" s="218">
        <v>2.3129</v>
      </c>
    </row>
    <row r="33279" spans="1:3" ht="15" customHeight="1" x14ac:dyDescent="0.25">
      <c r="A33279" s="216">
        <v>45743</v>
      </c>
      <c r="B33279" s="217" t="s">
        <v>364</v>
      </c>
      <c r="C33279" s="218">
        <v>2.3258999999999999</v>
      </c>
    </row>
    <row r="33280" spans="1:3" ht="15" customHeight="1" x14ac:dyDescent="0.25">
      <c r="A33280" s="216">
        <v>45744</v>
      </c>
      <c r="B33280" s="217" t="s">
        <v>364</v>
      </c>
      <c r="C33280" s="218">
        <v>2.3386</v>
      </c>
    </row>
    <row r="33281" spans="1:3" ht="15" customHeight="1" x14ac:dyDescent="0.25">
      <c r="A33281" s="216">
        <v>45747</v>
      </c>
      <c r="B33281" s="217" t="s">
        <v>364</v>
      </c>
      <c r="C33281" s="218">
        <v>0</v>
      </c>
    </row>
    <row r="33282" spans="1:3" ht="15" customHeight="1" x14ac:dyDescent="0.25">
      <c r="A33282" s="216">
        <v>45748</v>
      </c>
      <c r="B33282" s="217" t="s">
        <v>364</v>
      </c>
      <c r="C33282" s="218">
        <v>0</v>
      </c>
    </row>
    <row r="33283" spans="1:3" ht="15" customHeight="1" x14ac:dyDescent="0.25">
      <c r="A33283" s="216">
        <v>45749</v>
      </c>
      <c r="B33283" s="217" t="s">
        <v>364</v>
      </c>
      <c r="C33283" s="218">
        <v>1E-4</v>
      </c>
    </row>
    <row r="33284" spans="1:3" ht="15" customHeight="1" x14ac:dyDescent="0.25">
      <c r="A33284" s="216">
        <v>45750</v>
      </c>
      <c r="B33284" s="217" t="s">
        <v>364</v>
      </c>
      <c r="C33284" s="218">
        <v>1.2699999999999999E-2</v>
      </c>
    </row>
    <row r="33285" spans="1:3" ht="15" customHeight="1" x14ac:dyDescent="0.25">
      <c r="A33285" s="216">
        <v>45751</v>
      </c>
      <c r="B33285" s="217" t="s">
        <v>364</v>
      </c>
      <c r="C33285" s="218">
        <v>2.53E-2</v>
      </c>
    </row>
    <row r="33286" spans="1:3" ht="15" customHeight="1" x14ac:dyDescent="0.25">
      <c r="A33286" s="216">
        <v>45754</v>
      </c>
      <c r="B33286" s="217" t="s">
        <v>364</v>
      </c>
      <c r="C33286" s="218">
        <v>6.2799999999999995E-2</v>
      </c>
    </row>
    <row r="33287" spans="1:3" ht="15" customHeight="1" x14ac:dyDescent="0.25">
      <c r="A33287" s="216">
        <v>45755</v>
      </c>
      <c r="B33287" s="217" t="s">
        <v>364</v>
      </c>
      <c r="C33287" s="218">
        <v>7.5200000000000003E-2</v>
      </c>
    </row>
    <row r="33288" spans="1:3" ht="15" customHeight="1" x14ac:dyDescent="0.25">
      <c r="A33288" s="216">
        <v>45756</v>
      </c>
      <c r="B33288" s="217" t="s">
        <v>364</v>
      </c>
      <c r="C33288" s="218">
        <v>8.77E-2</v>
      </c>
    </row>
    <row r="33289" spans="1:3" ht="15" customHeight="1" x14ac:dyDescent="0.25">
      <c r="A33289" s="216">
        <v>45757</v>
      </c>
      <c r="B33289" s="217" t="s">
        <v>364</v>
      </c>
      <c r="C33289" s="218">
        <v>0.1</v>
      </c>
    </row>
    <row r="33290" spans="1:3" ht="15" customHeight="1" x14ac:dyDescent="0.25">
      <c r="A33290" s="216">
        <v>45758</v>
      </c>
      <c r="B33290" s="217" t="s">
        <v>364</v>
      </c>
      <c r="C33290" s="218">
        <v>0.1124</v>
      </c>
    </row>
    <row r="33291" spans="1:3" ht="15" customHeight="1" x14ac:dyDescent="0.25">
      <c r="A33291" s="216">
        <v>45761</v>
      </c>
      <c r="B33291" s="217" t="s">
        <v>364</v>
      </c>
      <c r="C33291" s="218">
        <v>0.14960000000000001</v>
      </c>
    </row>
    <row r="33292" spans="1:3" ht="15" customHeight="1" x14ac:dyDescent="0.25">
      <c r="A33292" s="216">
        <v>45762</v>
      </c>
      <c r="B33292" s="217" t="s">
        <v>364</v>
      </c>
      <c r="C33292" s="218">
        <v>0.1618</v>
      </c>
    </row>
    <row r="33293" spans="1:3" ht="15" customHeight="1" x14ac:dyDescent="0.25">
      <c r="A33293" s="216">
        <v>45763</v>
      </c>
      <c r="B33293" s="217" t="s">
        <v>364</v>
      </c>
      <c r="C33293" s="218">
        <v>0.17480000000000001</v>
      </c>
    </row>
    <row r="33294" spans="1:3" ht="15" customHeight="1" x14ac:dyDescent="0.25">
      <c r="A33294" s="216">
        <v>45764</v>
      </c>
      <c r="B33294" s="217" t="s">
        <v>364</v>
      </c>
      <c r="C33294" s="218">
        <v>0.18729999999999999</v>
      </c>
    </row>
    <row r="33295" spans="1:3" ht="15" customHeight="1" x14ac:dyDescent="0.25">
      <c r="A33295" s="216">
        <v>45768</v>
      </c>
      <c r="B33295" s="217" t="s">
        <v>364</v>
      </c>
      <c r="C33295" s="218">
        <v>0.23699999999999999</v>
      </c>
    </row>
    <row r="33296" spans="1:3" ht="15" customHeight="1" x14ac:dyDescent="0.25">
      <c r="A33296" s="216">
        <v>45769</v>
      </c>
      <c r="B33296" s="217" t="s">
        <v>364</v>
      </c>
      <c r="C33296" s="218">
        <v>0.24940000000000001</v>
      </c>
    </row>
    <row r="33297" spans="1:3" ht="15" customHeight="1" x14ac:dyDescent="0.25">
      <c r="A33297" s="216">
        <v>45770</v>
      </c>
      <c r="B33297" s="217" t="s">
        <v>364</v>
      </c>
      <c r="C33297" s="218">
        <v>0.26179999999999998</v>
      </c>
    </row>
    <row r="33298" spans="1:3" ht="15" customHeight="1" x14ac:dyDescent="0.25">
      <c r="A33298" s="216">
        <v>45771</v>
      </c>
      <c r="B33298" s="217" t="s">
        <v>364</v>
      </c>
      <c r="C33298" s="218">
        <v>0.27489999999999998</v>
      </c>
    </row>
    <row r="33299" spans="1:3" ht="15" customHeight="1" x14ac:dyDescent="0.25">
      <c r="A33299" s="216">
        <v>45772</v>
      </c>
      <c r="B33299" s="217" t="s">
        <v>364</v>
      </c>
      <c r="C33299" s="218">
        <v>0.28760000000000002</v>
      </c>
    </row>
    <row r="33300" spans="1:3" ht="15" customHeight="1" x14ac:dyDescent="0.25">
      <c r="A33300" s="216">
        <v>45775</v>
      </c>
      <c r="B33300" s="217" t="s">
        <v>364</v>
      </c>
      <c r="C33300" s="218">
        <v>0.3256</v>
      </c>
    </row>
    <row r="33301" spans="1:3" ht="15" customHeight="1" x14ac:dyDescent="0.25">
      <c r="A33301" s="216">
        <v>45776</v>
      </c>
      <c r="B33301" s="217" t="s">
        <v>364</v>
      </c>
      <c r="C33301" s="218">
        <v>0.33810000000000001</v>
      </c>
    </row>
    <row r="33302" spans="1:3" ht="15" customHeight="1" x14ac:dyDescent="0.25">
      <c r="A33302" s="216">
        <v>45777</v>
      </c>
      <c r="B33302" s="217" t="s">
        <v>364</v>
      </c>
      <c r="C33302" s="218">
        <v>0.35049999999999998</v>
      </c>
    </row>
    <row r="33303" spans="1:3" ht="15" customHeight="1" x14ac:dyDescent="0.25">
      <c r="A33303" s="216">
        <v>45778</v>
      </c>
      <c r="B33303" s="217" t="s">
        <v>364</v>
      </c>
      <c r="C33303" s="218">
        <v>0.36349999999999999</v>
      </c>
    </row>
    <row r="33304" spans="1:3" ht="15" customHeight="1" x14ac:dyDescent="0.25">
      <c r="A33304" s="216">
        <v>45779</v>
      </c>
      <c r="B33304" s="217" t="s">
        <v>364</v>
      </c>
      <c r="C33304" s="218">
        <v>0.37609999999999999</v>
      </c>
    </row>
    <row r="33305" spans="1:3" ht="15" customHeight="1" x14ac:dyDescent="0.25">
      <c r="A33305" s="216">
        <v>45782</v>
      </c>
      <c r="B33305" s="217" t="s">
        <v>364</v>
      </c>
      <c r="C33305" s="218">
        <v>0.4138</v>
      </c>
    </row>
    <row r="33306" spans="1:3" ht="15" customHeight="1" x14ac:dyDescent="0.25">
      <c r="A33306" s="216">
        <v>45783</v>
      </c>
      <c r="B33306" s="217" t="s">
        <v>364</v>
      </c>
      <c r="C33306" s="218">
        <v>0.42649999999999999</v>
      </c>
    </row>
    <row r="33307" spans="1:3" ht="15" customHeight="1" x14ac:dyDescent="0.25">
      <c r="A33307" s="216">
        <v>45784</v>
      </c>
      <c r="B33307" s="217" t="s">
        <v>364</v>
      </c>
      <c r="C33307" s="218">
        <v>0.43890000000000001</v>
      </c>
    </row>
    <row r="33308" spans="1:3" ht="15" customHeight="1" x14ac:dyDescent="0.25">
      <c r="A33308" s="216">
        <v>45785</v>
      </c>
      <c r="B33308" s="217" t="s">
        <v>364</v>
      </c>
      <c r="C33308" s="218">
        <v>0.4516</v>
      </c>
    </row>
    <row r="33309" spans="1:3" ht="15" customHeight="1" x14ac:dyDescent="0.25">
      <c r="A33309" s="216">
        <v>45786</v>
      </c>
      <c r="B33309" s="217" t="s">
        <v>364</v>
      </c>
      <c r="C33309" s="218">
        <v>0.46400000000000002</v>
      </c>
    </row>
    <row r="33310" spans="1:3" ht="15" customHeight="1" x14ac:dyDescent="0.25">
      <c r="A33310" s="216">
        <v>45789</v>
      </c>
      <c r="B33310" s="217" t="s">
        <v>364</v>
      </c>
      <c r="C33310" s="218">
        <v>0.50190000000000001</v>
      </c>
    </row>
    <row r="33311" spans="1:3" ht="15" customHeight="1" x14ac:dyDescent="0.25">
      <c r="A33311" s="216">
        <v>45790</v>
      </c>
      <c r="B33311" s="217" t="s">
        <v>364</v>
      </c>
      <c r="C33311" s="218">
        <v>0.51419999999999999</v>
      </c>
    </row>
    <row r="33312" spans="1:3" ht="15" customHeight="1" x14ac:dyDescent="0.25">
      <c r="A33312" s="216">
        <v>45791</v>
      </c>
      <c r="B33312" s="217" t="s">
        <v>364</v>
      </c>
      <c r="C33312" s="218">
        <v>0.52639999999999998</v>
      </c>
    </row>
    <row r="33313" spans="1:3" ht="15" customHeight="1" x14ac:dyDescent="0.25">
      <c r="A33313" s="216">
        <v>45792</v>
      </c>
      <c r="B33313" s="217" t="s">
        <v>364</v>
      </c>
      <c r="C33313" s="218">
        <v>0.53900000000000003</v>
      </c>
    </row>
    <row r="33314" spans="1:3" ht="15" customHeight="1" x14ac:dyDescent="0.25">
      <c r="A33314" s="216">
        <v>45793</v>
      </c>
      <c r="B33314" s="217" t="s">
        <v>364</v>
      </c>
      <c r="C33314" s="218">
        <v>0.5514</v>
      </c>
    </row>
    <row r="33315" spans="1:3" ht="15" customHeight="1" x14ac:dyDescent="0.25">
      <c r="A33315" s="216">
        <v>45796</v>
      </c>
      <c r="B33315" s="217" t="s">
        <v>364</v>
      </c>
      <c r="C33315" s="218">
        <v>0.58879999999999999</v>
      </c>
    </row>
    <row r="33316" spans="1:3" ht="15" customHeight="1" x14ac:dyDescent="0.25">
      <c r="A33316" s="216">
        <v>45797</v>
      </c>
      <c r="B33316" s="217" t="s">
        <v>364</v>
      </c>
      <c r="C33316" s="218">
        <v>0.60119999999999996</v>
      </c>
    </row>
    <row r="33317" spans="1:3" ht="15" customHeight="1" x14ac:dyDescent="0.25">
      <c r="A33317" s="216">
        <v>45798</v>
      </c>
      <c r="B33317" s="217" t="s">
        <v>364</v>
      </c>
      <c r="C33317" s="218">
        <v>0.61380000000000001</v>
      </c>
    </row>
    <row r="33318" spans="1:3" ht="15" customHeight="1" x14ac:dyDescent="0.25">
      <c r="A33318" s="216">
        <v>45799</v>
      </c>
      <c r="B33318" s="217" t="s">
        <v>364</v>
      </c>
      <c r="C33318" s="218">
        <v>0.62649999999999995</v>
      </c>
    </row>
    <row r="33319" spans="1:3" ht="15" customHeight="1" x14ac:dyDescent="0.25">
      <c r="A33319" s="216">
        <v>45800</v>
      </c>
      <c r="B33319" s="217" t="s">
        <v>364</v>
      </c>
      <c r="C33319" s="218">
        <v>0.63890000000000002</v>
      </c>
    </row>
    <row r="33320" spans="1:3" ht="15" customHeight="1" x14ac:dyDescent="0.25">
      <c r="A33320" s="216">
        <v>45804</v>
      </c>
      <c r="B33320" s="217" t="s">
        <v>364</v>
      </c>
      <c r="C33320" s="218">
        <v>0.68879999999999997</v>
      </c>
    </row>
    <row r="33321" spans="1:3" ht="15" customHeight="1" x14ac:dyDescent="0.25">
      <c r="A33321" s="216">
        <v>45805</v>
      </c>
      <c r="B33321" s="217" t="s">
        <v>364</v>
      </c>
      <c r="C33321" s="218">
        <v>0.70099999999999996</v>
      </c>
    </row>
    <row r="33322" spans="1:3" ht="15" customHeight="1" x14ac:dyDescent="0.25">
      <c r="A33322" s="216">
        <v>45806</v>
      </c>
      <c r="B33322" s="217" t="s">
        <v>364</v>
      </c>
      <c r="C33322" s="218">
        <v>0.71360000000000001</v>
      </c>
    </row>
    <row r="33323" spans="1:3" ht="15" customHeight="1" x14ac:dyDescent="0.25">
      <c r="A33323" s="216">
        <v>45807</v>
      </c>
      <c r="B33323" s="217" t="s">
        <v>364</v>
      </c>
      <c r="C33323" s="218">
        <v>0.72629999999999995</v>
      </c>
    </row>
    <row r="33324" spans="1:3" ht="15" customHeight="1" x14ac:dyDescent="0.25">
      <c r="A33324" s="216">
        <v>45810</v>
      </c>
      <c r="B33324" s="217" t="s">
        <v>364</v>
      </c>
      <c r="C33324" s="218">
        <v>0.76419999999999999</v>
      </c>
    </row>
    <row r="33325" spans="1:3" ht="15" customHeight="1" x14ac:dyDescent="0.25">
      <c r="A33325" s="216">
        <v>45811</v>
      </c>
      <c r="B33325" s="217" t="s">
        <v>364</v>
      </c>
      <c r="C33325" s="218">
        <v>0.77680000000000005</v>
      </c>
    </row>
    <row r="33326" spans="1:3" ht="15" customHeight="1" x14ac:dyDescent="0.25">
      <c r="A33326" s="216">
        <v>45812</v>
      </c>
      <c r="B33326" s="217" t="s">
        <v>364</v>
      </c>
      <c r="C33326" s="218">
        <v>0.78969999999999996</v>
      </c>
    </row>
    <row r="33327" spans="1:3" ht="15" customHeight="1" x14ac:dyDescent="0.25">
      <c r="A33327" s="216">
        <v>45813</v>
      </c>
      <c r="B33327" s="217" t="s">
        <v>364</v>
      </c>
      <c r="C33327" s="218">
        <v>0.80200000000000005</v>
      </c>
    </row>
    <row r="33328" spans="1:3" ht="15" customHeight="1" x14ac:dyDescent="0.25">
      <c r="A33328" s="216">
        <v>45814</v>
      </c>
      <c r="B33328" s="217" t="s">
        <v>364</v>
      </c>
      <c r="C33328" s="218">
        <v>0.81469999999999998</v>
      </c>
    </row>
    <row r="33329" spans="1:3" ht="15" customHeight="1" x14ac:dyDescent="0.25">
      <c r="A33329" s="216">
        <v>45817</v>
      </c>
      <c r="B33329" s="217" t="s">
        <v>364</v>
      </c>
      <c r="C33329" s="218">
        <v>0.85189999999999999</v>
      </c>
    </row>
    <row r="33330" spans="1:3" ht="15" customHeight="1" x14ac:dyDescent="0.25">
      <c r="A33330" s="216">
        <v>45818</v>
      </c>
      <c r="B33330" s="217" t="s">
        <v>364</v>
      </c>
      <c r="C33330" s="218">
        <v>0.86429999999999996</v>
      </c>
    </row>
    <row r="33331" spans="1:3" ht="15" customHeight="1" x14ac:dyDescent="0.25">
      <c r="A33331" s="216">
        <v>45819</v>
      </c>
      <c r="B33331" s="217" t="s">
        <v>364</v>
      </c>
      <c r="C33331" s="218">
        <v>0.87670000000000003</v>
      </c>
    </row>
    <row r="33332" spans="1:3" ht="15" customHeight="1" x14ac:dyDescent="0.25">
      <c r="A33332" s="216">
        <v>45820</v>
      </c>
      <c r="B33332" s="217" t="s">
        <v>364</v>
      </c>
      <c r="C33332" s="218">
        <v>0.88919999999999999</v>
      </c>
    </row>
    <row r="33333" spans="1:3" ht="15" customHeight="1" x14ac:dyDescent="0.25">
      <c r="A33333" s="216">
        <v>45821</v>
      </c>
      <c r="B33333" s="217" t="s">
        <v>364</v>
      </c>
      <c r="C33333" s="218">
        <v>0.90139999999999998</v>
      </c>
    </row>
    <row r="33334" spans="1:3" ht="15" customHeight="1" x14ac:dyDescent="0.25">
      <c r="A33334" s="216">
        <v>45824</v>
      </c>
      <c r="B33334" s="217" t="s">
        <v>364</v>
      </c>
      <c r="C33334" s="218">
        <v>0.9385</v>
      </c>
    </row>
    <row r="33335" spans="1:3" ht="15" customHeight="1" x14ac:dyDescent="0.25">
      <c r="A33335" s="216">
        <v>45825</v>
      </c>
      <c r="B33335" s="217" t="s">
        <v>364</v>
      </c>
      <c r="C33335" s="218">
        <v>0.95330000000000004</v>
      </c>
    </row>
    <row r="33336" spans="1:3" ht="15" customHeight="1" x14ac:dyDescent="0.25">
      <c r="A33336" s="216">
        <v>45826</v>
      </c>
      <c r="B33336" s="217" t="s">
        <v>364</v>
      </c>
      <c r="C33336" s="218">
        <v>0.96550000000000002</v>
      </c>
    </row>
    <row r="33337" spans="1:3" ht="15" customHeight="1" x14ac:dyDescent="0.25">
      <c r="A33337" s="216">
        <v>45828</v>
      </c>
      <c r="B33337" s="217" t="s">
        <v>364</v>
      </c>
      <c r="C33337" s="218">
        <v>0.99050000000000005</v>
      </c>
    </row>
    <row r="33338" spans="1:3" ht="15" customHeight="1" x14ac:dyDescent="0.25">
      <c r="A33338" s="216">
        <v>45831</v>
      </c>
      <c r="B33338" s="217" t="s">
        <v>364</v>
      </c>
      <c r="C33338" s="218">
        <v>1.0273000000000001</v>
      </c>
    </row>
    <row r="33339" spans="1:3" ht="15" customHeight="1" x14ac:dyDescent="0.25">
      <c r="A33339" s="216">
        <v>45832</v>
      </c>
      <c r="B33339" s="217" t="s">
        <v>364</v>
      </c>
      <c r="C33339" s="218">
        <v>1.0395000000000001</v>
      </c>
    </row>
    <row r="33340" spans="1:3" ht="15" customHeight="1" x14ac:dyDescent="0.25">
      <c r="A33340" s="216">
        <v>45833</v>
      </c>
      <c r="B33340" s="217" t="s">
        <v>364</v>
      </c>
      <c r="C33340" s="218">
        <v>1.0519000000000001</v>
      </c>
    </row>
    <row r="33341" spans="1:3" ht="15" customHeight="1" x14ac:dyDescent="0.25">
      <c r="A33341" s="216">
        <v>45834</v>
      </c>
      <c r="B33341" s="217" t="s">
        <v>364</v>
      </c>
      <c r="C33341" s="218">
        <v>1.0640000000000001</v>
      </c>
    </row>
    <row r="33342" spans="1:3" ht="15" customHeight="1" x14ac:dyDescent="0.25">
      <c r="A33342" s="216">
        <v>45835</v>
      </c>
      <c r="B33342" s="217" t="s">
        <v>364</v>
      </c>
      <c r="C33342" s="218">
        <v>1.0764</v>
      </c>
    </row>
    <row r="33343" spans="1:3" ht="15" customHeight="1" x14ac:dyDescent="0.25">
      <c r="A33343" s="216">
        <v>45838</v>
      </c>
      <c r="B33343" s="217" t="s">
        <v>364</v>
      </c>
      <c r="C33343" s="218">
        <v>1.1132</v>
      </c>
    </row>
    <row r="33344" spans="1:3" ht="15" customHeight="1" x14ac:dyDescent="0.25">
      <c r="A33344" s="216">
        <v>45839</v>
      </c>
      <c r="B33344" s="217" t="s">
        <v>364</v>
      </c>
      <c r="C33344" s="218">
        <v>1.1254999999999999</v>
      </c>
    </row>
    <row r="33345" spans="1:3" ht="15" customHeight="1" x14ac:dyDescent="0.25">
      <c r="A33345" s="216">
        <v>45840</v>
      </c>
      <c r="B33345" s="217" t="s">
        <v>364</v>
      </c>
      <c r="C33345" s="218">
        <v>1.1379999999999999</v>
      </c>
    </row>
    <row r="33346" spans="1:3" ht="15" customHeight="1" x14ac:dyDescent="0.25">
      <c r="A33346" s="216">
        <v>45841</v>
      </c>
      <c r="B33346" s="217" t="s">
        <v>364</v>
      </c>
      <c r="C33346" s="218">
        <v>1.1503000000000001</v>
      </c>
    </row>
    <row r="33347" spans="1:3" ht="15" customHeight="1" x14ac:dyDescent="0.25">
      <c r="A33347" s="216">
        <v>45845</v>
      </c>
      <c r="B33347" s="217" t="s">
        <v>364</v>
      </c>
      <c r="C33347" s="218">
        <v>1.2002999999999999</v>
      </c>
    </row>
    <row r="33348" spans="1:3" ht="15" customHeight="1" x14ac:dyDescent="0.25">
      <c r="A33348" s="216">
        <v>45846</v>
      </c>
      <c r="B33348" s="217" t="s">
        <v>364</v>
      </c>
      <c r="C33348" s="218">
        <v>1.2125999999999999</v>
      </c>
    </row>
    <row r="33349" spans="1:3" ht="15" customHeight="1" x14ac:dyDescent="0.25">
      <c r="A33349" s="216">
        <v>45847</v>
      </c>
      <c r="B33349" s="217" t="s">
        <v>364</v>
      </c>
      <c r="C33349" s="218">
        <v>1.2251000000000001</v>
      </c>
    </row>
    <row r="33350" spans="1:3" ht="15" customHeight="1" x14ac:dyDescent="0.25">
      <c r="A33350" s="216">
        <v>45848</v>
      </c>
      <c r="B33350" s="217" t="s">
        <v>364</v>
      </c>
      <c r="C33350" s="218">
        <v>1.2375</v>
      </c>
    </row>
    <row r="33351" spans="1:3" ht="15" customHeight="1" x14ac:dyDescent="0.25">
      <c r="A33351" s="216">
        <v>45849</v>
      </c>
      <c r="B33351" s="217" t="s">
        <v>364</v>
      </c>
      <c r="C33351" s="218">
        <v>1.2496</v>
      </c>
    </row>
    <row r="33352" spans="1:3" ht="15" customHeight="1" x14ac:dyDescent="0.25">
      <c r="A33352" s="216">
        <v>45852</v>
      </c>
      <c r="B33352" s="217" t="s">
        <v>364</v>
      </c>
      <c r="C33352" s="218">
        <v>1.2865</v>
      </c>
    </row>
    <row r="33353" spans="1:3" ht="15" customHeight="1" x14ac:dyDescent="0.25">
      <c r="A33353" s="216">
        <v>45853</v>
      </c>
      <c r="B33353" s="217" t="s">
        <v>364</v>
      </c>
      <c r="C33353" s="218">
        <v>1.2988</v>
      </c>
    </row>
    <row r="33354" spans="1:3" ht="15" customHeight="1" x14ac:dyDescent="0.25">
      <c r="A33354" s="216">
        <v>45854</v>
      </c>
      <c r="B33354" s="217" t="s">
        <v>364</v>
      </c>
      <c r="C33354" s="218">
        <v>1.3110999999999999</v>
      </c>
    </row>
    <row r="33355" spans="1:3" ht="15" customHeight="1" x14ac:dyDescent="0.25">
      <c r="A33355" s="216">
        <v>45855</v>
      </c>
      <c r="B33355" s="217" t="s">
        <v>364</v>
      </c>
      <c r="C33355" s="218">
        <v>1.3234999999999999</v>
      </c>
    </row>
    <row r="33356" spans="1:3" ht="15" customHeight="1" x14ac:dyDescent="0.25">
      <c r="A33356" s="216">
        <v>45856</v>
      </c>
      <c r="B33356" s="217" t="s">
        <v>364</v>
      </c>
      <c r="C33356" s="218">
        <v>1.3357000000000001</v>
      </c>
    </row>
    <row r="33357" spans="1:3" ht="15" customHeight="1" x14ac:dyDescent="0.25">
      <c r="A33357" s="216">
        <v>45859</v>
      </c>
      <c r="B33357" s="217" t="s">
        <v>364</v>
      </c>
      <c r="C33357" s="218">
        <v>1.3729</v>
      </c>
    </row>
    <row r="33358" spans="1:3" ht="15" customHeight="1" x14ac:dyDescent="0.25">
      <c r="A33358" s="216">
        <v>45860</v>
      </c>
      <c r="B33358" s="217" t="s">
        <v>364</v>
      </c>
      <c r="C33358" s="218">
        <v>1.3851</v>
      </c>
    </row>
    <row r="33359" spans="1:3" ht="15" customHeight="1" x14ac:dyDescent="0.25">
      <c r="A33359" s="216">
        <v>45861</v>
      </c>
      <c r="B33359" s="217" t="s">
        <v>364</v>
      </c>
      <c r="C33359" s="218">
        <v>1.3973</v>
      </c>
    </row>
    <row r="33360" spans="1:3" ht="15" customHeight="1" x14ac:dyDescent="0.25">
      <c r="A33360" s="216">
        <v>45862</v>
      </c>
      <c r="B33360" s="217" t="s">
        <v>364</v>
      </c>
      <c r="C33360" s="218">
        <v>1.4096</v>
      </c>
    </row>
    <row r="33361" spans="1:3" ht="15" customHeight="1" x14ac:dyDescent="0.25">
      <c r="A33361" s="216">
        <v>45863</v>
      </c>
      <c r="B33361" s="217" t="s">
        <v>364</v>
      </c>
      <c r="C33361" s="218">
        <v>1.4219999999999999</v>
      </c>
    </row>
    <row r="33362" spans="1:3" ht="15" customHeight="1" x14ac:dyDescent="0.25">
      <c r="A33362" s="216">
        <v>45866</v>
      </c>
      <c r="B33362" s="217" t="s">
        <v>364</v>
      </c>
      <c r="C33362" s="218">
        <v>1.4593</v>
      </c>
    </row>
    <row r="33363" spans="1:3" ht="15" customHeight="1" x14ac:dyDescent="0.25">
      <c r="A33363" s="216">
        <v>45867</v>
      </c>
      <c r="B33363" s="217" t="s">
        <v>364</v>
      </c>
      <c r="C33363" s="218">
        <v>1.4715</v>
      </c>
    </row>
    <row r="33364" spans="1:3" ht="15" customHeight="1" x14ac:dyDescent="0.25">
      <c r="A33364" s="216">
        <v>45868</v>
      </c>
      <c r="B33364" s="217" t="s">
        <v>364</v>
      </c>
      <c r="C33364" s="218">
        <v>1.484</v>
      </c>
    </row>
    <row r="33365" spans="1:3" ht="15" customHeight="1" x14ac:dyDescent="0.25">
      <c r="A33365" s="216">
        <v>45869</v>
      </c>
      <c r="B33365" s="217" t="s">
        <v>364</v>
      </c>
      <c r="C33365" s="218">
        <v>1.4962</v>
      </c>
    </row>
    <row r="33366" spans="1:3" ht="15" customHeight="1" x14ac:dyDescent="0.25">
      <c r="A33366" s="216">
        <v>45870</v>
      </c>
      <c r="B33366" s="217" t="s">
        <v>364</v>
      </c>
      <c r="C33366" s="218">
        <v>1.5087999999999999</v>
      </c>
    </row>
    <row r="33367" spans="1:3" ht="15" customHeight="1" x14ac:dyDescent="0.25">
      <c r="A33367" s="216">
        <v>45873</v>
      </c>
      <c r="B33367" s="217" t="s">
        <v>364</v>
      </c>
      <c r="C33367" s="218">
        <v>1.5463</v>
      </c>
    </row>
    <row r="33368" spans="1:3" ht="15" customHeight="1" x14ac:dyDescent="0.25">
      <c r="A33368" s="216">
        <v>45874</v>
      </c>
      <c r="B33368" s="217" t="s">
        <v>364</v>
      </c>
      <c r="C33368" s="218">
        <v>1.5589999999999999</v>
      </c>
    </row>
    <row r="33369" spans="1:3" ht="15" customHeight="1" x14ac:dyDescent="0.25">
      <c r="A33369" s="216">
        <v>45875</v>
      </c>
      <c r="B33369" s="217" t="s">
        <v>364</v>
      </c>
      <c r="C33369" s="218">
        <v>1.5713999999999999</v>
      </c>
    </row>
    <row r="33370" spans="1:3" ht="15" customHeight="1" x14ac:dyDescent="0.25">
      <c r="A33370" s="216">
        <v>45876</v>
      </c>
      <c r="B33370" s="217" t="s">
        <v>364</v>
      </c>
      <c r="C33370" s="218">
        <v>1.5838000000000001</v>
      </c>
    </row>
    <row r="33371" spans="1:3" ht="15" customHeight="1" x14ac:dyDescent="0.25">
      <c r="A33371" s="216">
        <v>45877</v>
      </c>
      <c r="B33371" s="217" t="s">
        <v>364</v>
      </c>
      <c r="C33371" s="218">
        <v>1.5961000000000001</v>
      </c>
    </row>
    <row r="33372" spans="1:3" ht="15" customHeight="1" x14ac:dyDescent="0.25">
      <c r="A33372" s="216">
        <v>45880</v>
      </c>
      <c r="B33372" s="217" t="s">
        <v>364</v>
      </c>
      <c r="C33372" s="218">
        <v>1.6348</v>
      </c>
    </row>
    <row r="33373" spans="1:3" ht="15" customHeight="1" x14ac:dyDescent="0.25">
      <c r="A33373" s="216">
        <v>45881</v>
      </c>
      <c r="B33373" s="217" t="s">
        <v>364</v>
      </c>
      <c r="C33373" s="218">
        <v>1.6473</v>
      </c>
    </row>
    <row r="33374" spans="1:3" ht="15" customHeight="1" x14ac:dyDescent="0.25">
      <c r="A33374" s="216">
        <v>45882</v>
      </c>
      <c r="B33374" s="217" t="s">
        <v>364</v>
      </c>
      <c r="C33374" s="218">
        <v>1.6596</v>
      </c>
    </row>
    <row r="33375" spans="1:3" ht="15" customHeight="1" x14ac:dyDescent="0.25">
      <c r="A33375" s="216">
        <v>45883</v>
      </c>
      <c r="B33375" s="217" t="s">
        <v>364</v>
      </c>
      <c r="C33375" s="218">
        <v>1.6718999999999999</v>
      </c>
    </row>
    <row r="33376" spans="1:3" ht="15" customHeight="1" x14ac:dyDescent="0.25">
      <c r="A33376" s="216">
        <v>45884</v>
      </c>
      <c r="B33376" s="217" t="s">
        <v>364</v>
      </c>
      <c r="C33376" s="218">
        <v>1.6840999999999999</v>
      </c>
    </row>
    <row r="33377" spans="1:3" ht="15" customHeight="1" x14ac:dyDescent="0.25">
      <c r="A33377" s="216">
        <v>45887</v>
      </c>
      <c r="B33377" s="217" t="s">
        <v>364</v>
      </c>
      <c r="C33377" s="218">
        <v>1.7210000000000001</v>
      </c>
    </row>
    <row r="33378" spans="1:3" ht="15" customHeight="1" x14ac:dyDescent="0.25">
      <c r="A33378" s="216">
        <v>45888</v>
      </c>
      <c r="B33378" s="217" t="s">
        <v>364</v>
      </c>
      <c r="C33378" s="218">
        <v>1.7332000000000001</v>
      </c>
    </row>
    <row r="33379" spans="1:3" ht="15" customHeight="1" x14ac:dyDescent="0.25">
      <c r="A33379" s="216">
        <v>45889</v>
      </c>
      <c r="B33379" s="217" t="s">
        <v>364</v>
      </c>
      <c r="C33379" s="218">
        <v>1.7443</v>
      </c>
    </row>
    <row r="33380" spans="1:3" ht="15" customHeight="1" x14ac:dyDescent="0.25">
      <c r="A33380" s="216">
        <v>45890</v>
      </c>
      <c r="B33380" s="217" t="s">
        <v>364</v>
      </c>
      <c r="C33380" s="218">
        <v>1.7568999999999999</v>
      </c>
    </row>
    <row r="33381" spans="1:3" ht="15" customHeight="1" x14ac:dyDescent="0.25">
      <c r="A33381" s="216">
        <v>45891</v>
      </c>
      <c r="B33381" s="217" t="s">
        <v>364</v>
      </c>
      <c r="C33381" s="218">
        <v>1.7690999999999999</v>
      </c>
    </row>
    <row r="33382" spans="1:3" ht="15" customHeight="1" x14ac:dyDescent="0.25">
      <c r="A33382" s="216">
        <v>45894</v>
      </c>
      <c r="B33382" s="217" t="s">
        <v>364</v>
      </c>
      <c r="C33382" s="218">
        <v>1.8059000000000001</v>
      </c>
    </row>
    <row r="33383" spans="1:3" ht="15" customHeight="1" x14ac:dyDescent="0.25">
      <c r="A33383" s="216">
        <v>45895</v>
      </c>
      <c r="B33383" s="217" t="s">
        <v>364</v>
      </c>
      <c r="C33383" s="218">
        <v>1.8181</v>
      </c>
    </row>
    <row r="33384" spans="1:3" ht="15" customHeight="1" x14ac:dyDescent="0.25">
      <c r="A33384" s="216">
        <v>45896</v>
      </c>
      <c r="B33384" s="217" t="s">
        <v>364</v>
      </c>
      <c r="C33384" s="218">
        <v>1.8302</v>
      </c>
    </row>
    <row r="33385" spans="1:3" ht="15" customHeight="1" x14ac:dyDescent="0.25">
      <c r="A33385" s="216">
        <v>45897</v>
      </c>
      <c r="B33385" s="217" t="s">
        <v>364</v>
      </c>
      <c r="C33385" s="218">
        <v>1.8424</v>
      </c>
    </row>
    <row r="33386" spans="1:3" ht="15" customHeight="1" x14ac:dyDescent="0.25">
      <c r="A33386" s="216">
        <v>45898</v>
      </c>
      <c r="B33386" s="217" t="s">
        <v>364</v>
      </c>
      <c r="C33386" s="218">
        <v>1.8547</v>
      </c>
    </row>
    <row r="33387" spans="1:3" ht="15" customHeight="1" x14ac:dyDescent="0.25">
      <c r="A33387" s="216">
        <v>45902</v>
      </c>
      <c r="B33387" s="217" t="s">
        <v>364</v>
      </c>
      <c r="C33387" s="218">
        <v>1.9040999999999999</v>
      </c>
    </row>
    <row r="33388" spans="1:3" ht="15" customHeight="1" x14ac:dyDescent="0.25">
      <c r="A33388" s="216">
        <v>45903</v>
      </c>
      <c r="B33388" s="217" t="s">
        <v>364</v>
      </c>
      <c r="C33388" s="218">
        <v>1.9166000000000001</v>
      </c>
    </row>
    <row r="33389" spans="1:3" ht="15" customHeight="1" x14ac:dyDescent="0.25">
      <c r="A33389" s="216">
        <v>45904</v>
      </c>
      <c r="B33389" s="217" t="s">
        <v>364</v>
      </c>
      <c r="C33389" s="218">
        <v>1.9289000000000001</v>
      </c>
    </row>
    <row r="33390" spans="1:3" ht="15" customHeight="1" x14ac:dyDescent="0.25">
      <c r="A33390" s="216">
        <v>45905</v>
      </c>
      <c r="B33390" s="217" t="s">
        <v>364</v>
      </c>
      <c r="C33390" s="218">
        <v>1.9414</v>
      </c>
    </row>
    <row r="33391" spans="1:3" ht="15" customHeight="1" x14ac:dyDescent="0.25">
      <c r="A33391" s="216">
        <v>45908</v>
      </c>
      <c r="B33391" s="217" t="s">
        <v>364</v>
      </c>
      <c r="C33391" s="218">
        <v>1.9798</v>
      </c>
    </row>
    <row r="33392" spans="1:3" ht="15" customHeight="1" x14ac:dyDescent="0.25">
      <c r="A33392" s="216">
        <v>45909</v>
      </c>
      <c r="B33392" s="217" t="s">
        <v>364</v>
      </c>
      <c r="C33392" s="218">
        <v>1.9921</v>
      </c>
    </row>
    <row r="33393" spans="1:3" ht="15" customHeight="1" x14ac:dyDescent="0.25">
      <c r="A33393" s="216">
        <v>45910</v>
      </c>
      <c r="B33393" s="217" t="s">
        <v>364</v>
      </c>
      <c r="C33393" s="218">
        <v>2.0045999999999999</v>
      </c>
    </row>
    <row r="33394" spans="1:3" ht="15" customHeight="1" x14ac:dyDescent="0.25">
      <c r="A33394" s="216">
        <v>45911</v>
      </c>
      <c r="B33394" s="217" t="s">
        <v>364</v>
      </c>
      <c r="C33394" s="218">
        <v>2.0169000000000001</v>
      </c>
    </row>
    <row r="33395" spans="1:3" ht="15" customHeight="1" x14ac:dyDescent="0.25">
      <c r="A33395" s="216">
        <v>45912</v>
      </c>
      <c r="B33395" s="217" t="s">
        <v>364</v>
      </c>
      <c r="C33395" s="218">
        <v>2.0293000000000001</v>
      </c>
    </row>
    <row r="33396" spans="1:3" ht="15" customHeight="1" x14ac:dyDescent="0.25">
      <c r="A33396" s="216">
        <v>45915</v>
      </c>
      <c r="B33396" s="217" t="s">
        <v>364</v>
      </c>
      <c r="C33396" s="218">
        <v>2.0659000000000001</v>
      </c>
    </row>
    <row r="33397" spans="1:3" ht="15" customHeight="1" x14ac:dyDescent="0.25">
      <c r="A33397" s="216">
        <v>45916</v>
      </c>
      <c r="B33397" s="217" t="s">
        <v>364</v>
      </c>
      <c r="C33397" s="218">
        <v>2.0779999999999998</v>
      </c>
    </row>
    <row r="33398" spans="1:3" ht="15" customHeight="1" x14ac:dyDescent="0.25">
      <c r="A33398" s="216">
        <v>45917</v>
      </c>
      <c r="B33398" s="217" t="s">
        <v>364</v>
      </c>
      <c r="C33398" s="218">
        <v>2.0903999999999998</v>
      </c>
    </row>
    <row r="33399" spans="1:3" ht="15" customHeight="1" x14ac:dyDescent="0.25">
      <c r="A33399" s="216">
        <v>45918</v>
      </c>
      <c r="B33399" s="217" t="s">
        <v>364</v>
      </c>
      <c r="C33399" s="218">
        <v>2.1057000000000001</v>
      </c>
    </row>
    <row r="33400" spans="1:3" ht="15" customHeight="1" x14ac:dyDescent="0.25">
      <c r="A33400" s="216">
        <v>45919</v>
      </c>
      <c r="B33400" s="217" t="s">
        <v>364</v>
      </c>
      <c r="C33400" s="218">
        <v>2.1179000000000001</v>
      </c>
    </row>
    <row r="33401" spans="1:3" ht="15" customHeight="1" x14ac:dyDescent="0.25">
      <c r="A33401" s="216">
        <v>45922</v>
      </c>
      <c r="B33401" s="217" t="s">
        <v>364</v>
      </c>
      <c r="C33401" s="218">
        <v>2.1516000000000002</v>
      </c>
    </row>
    <row r="33402" spans="1:3" ht="15" customHeight="1" x14ac:dyDescent="0.25">
      <c r="A33402" s="216">
        <v>45923</v>
      </c>
      <c r="B33402" s="217" t="s">
        <v>364</v>
      </c>
      <c r="C33402" s="218">
        <v>2.1637</v>
      </c>
    </row>
    <row r="33403" spans="1:3" ht="15" customHeight="1" x14ac:dyDescent="0.25">
      <c r="A33403" s="216">
        <v>45924</v>
      </c>
      <c r="B33403" s="217" t="s">
        <v>364</v>
      </c>
      <c r="C33403" s="218">
        <v>2.1757</v>
      </c>
    </row>
    <row r="33404" spans="1:3" ht="15" customHeight="1" x14ac:dyDescent="0.25">
      <c r="A33404" s="216">
        <v>45925</v>
      </c>
      <c r="B33404" s="217" t="s">
        <v>364</v>
      </c>
      <c r="C33404" s="218">
        <v>2.1878000000000002</v>
      </c>
    </row>
    <row r="33405" spans="1:3" ht="15" customHeight="1" x14ac:dyDescent="0.25">
      <c r="A33405" s="216">
        <v>45926</v>
      </c>
      <c r="B33405" s="217" t="s">
        <v>364</v>
      </c>
      <c r="C33405" s="218">
        <v>2.2000000000000002</v>
      </c>
    </row>
    <row r="33406" spans="1:3" ht="15" customHeight="1" x14ac:dyDescent="0.25">
      <c r="A33406" s="216">
        <v>45929</v>
      </c>
      <c r="B33406" s="217" t="s">
        <v>364</v>
      </c>
      <c r="C33406" s="218">
        <v>2.2361</v>
      </c>
    </row>
    <row r="33407" spans="1:3" ht="15" customHeight="1" x14ac:dyDescent="0.25">
      <c r="A33407" s="216">
        <v>45930</v>
      </c>
      <c r="B33407" s="217" t="s">
        <v>364</v>
      </c>
      <c r="C33407" s="218">
        <v>0</v>
      </c>
    </row>
    <row r="33408" spans="1:3" ht="15" customHeight="1" x14ac:dyDescent="0.25">
      <c r="A33408" s="216">
        <v>45566</v>
      </c>
      <c r="B33408" s="217" t="s">
        <v>362</v>
      </c>
      <c r="C33408" s="218">
        <v>1.5599999999999999E-2</v>
      </c>
    </row>
    <row r="33409" spans="1:3" ht="15" customHeight="1" x14ac:dyDescent="0.25">
      <c r="A33409" s="216">
        <v>45567</v>
      </c>
      <c r="B33409" s="217" t="s">
        <v>362</v>
      </c>
      <c r="C33409" s="218">
        <v>3.1699999999999999E-2</v>
      </c>
    </row>
    <row r="33410" spans="1:3" ht="15" customHeight="1" x14ac:dyDescent="0.25">
      <c r="A33410" s="216">
        <v>45568</v>
      </c>
      <c r="B33410" s="217" t="s">
        <v>362</v>
      </c>
      <c r="C33410" s="218">
        <v>4.7600000000000003E-2</v>
      </c>
    </row>
    <row r="33411" spans="1:3" ht="15" customHeight="1" x14ac:dyDescent="0.25">
      <c r="A33411" s="216">
        <v>45569</v>
      </c>
      <c r="B33411" s="217" t="s">
        <v>362</v>
      </c>
      <c r="C33411" s="218">
        <v>6.3600000000000004E-2</v>
      </c>
    </row>
    <row r="33412" spans="1:3" ht="15" customHeight="1" x14ac:dyDescent="0.25">
      <c r="A33412" s="216">
        <v>45572</v>
      </c>
      <c r="B33412" s="217" t="s">
        <v>362</v>
      </c>
      <c r="C33412" s="218">
        <v>0.111</v>
      </c>
    </row>
    <row r="33413" spans="1:3" ht="15" customHeight="1" x14ac:dyDescent="0.25">
      <c r="A33413" s="216">
        <v>45573</v>
      </c>
      <c r="B33413" s="217" t="s">
        <v>362</v>
      </c>
      <c r="C33413" s="218">
        <v>0.12670000000000001</v>
      </c>
    </row>
    <row r="33414" spans="1:3" ht="15" customHeight="1" x14ac:dyDescent="0.25">
      <c r="A33414" s="216">
        <v>45574</v>
      </c>
      <c r="B33414" s="217" t="s">
        <v>362</v>
      </c>
      <c r="C33414" s="218">
        <v>0.14249999999999999</v>
      </c>
    </row>
    <row r="33415" spans="1:3" ht="15" customHeight="1" x14ac:dyDescent="0.25">
      <c r="A33415" s="216">
        <v>45575</v>
      </c>
      <c r="B33415" s="217" t="s">
        <v>362</v>
      </c>
      <c r="C33415" s="218">
        <v>0.158</v>
      </c>
    </row>
    <row r="33416" spans="1:3" ht="15" customHeight="1" x14ac:dyDescent="0.25">
      <c r="A33416" s="216">
        <v>45576</v>
      </c>
      <c r="B33416" s="217" t="s">
        <v>362</v>
      </c>
      <c r="C33416" s="218">
        <v>0.1734</v>
      </c>
    </row>
    <row r="33417" spans="1:3" ht="15" customHeight="1" x14ac:dyDescent="0.25">
      <c r="A33417" s="216">
        <v>45579</v>
      </c>
      <c r="B33417" s="217" t="s">
        <v>362</v>
      </c>
      <c r="C33417" s="218">
        <v>0.21970000000000001</v>
      </c>
    </row>
    <row r="33418" spans="1:3" ht="15" customHeight="1" x14ac:dyDescent="0.25">
      <c r="A33418" s="216">
        <v>45580</v>
      </c>
      <c r="B33418" s="217" t="s">
        <v>362</v>
      </c>
      <c r="C33418" s="218">
        <v>0.23530000000000001</v>
      </c>
    </row>
    <row r="33419" spans="1:3" ht="15" customHeight="1" x14ac:dyDescent="0.25">
      <c r="A33419" s="216">
        <v>45581</v>
      </c>
      <c r="B33419" s="217" t="s">
        <v>362</v>
      </c>
      <c r="C33419" s="218">
        <v>0.251</v>
      </c>
    </row>
    <row r="33420" spans="1:3" ht="15" customHeight="1" x14ac:dyDescent="0.25">
      <c r="A33420" s="216">
        <v>45582</v>
      </c>
      <c r="B33420" s="217" t="s">
        <v>362</v>
      </c>
      <c r="C33420" s="218">
        <v>0.26640000000000003</v>
      </c>
    </row>
    <row r="33421" spans="1:3" ht="15" customHeight="1" x14ac:dyDescent="0.25">
      <c r="A33421" s="216">
        <v>45583</v>
      </c>
      <c r="B33421" s="217" t="s">
        <v>362</v>
      </c>
      <c r="C33421" s="218">
        <v>0.28189999999999998</v>
      </c>
    </row>
    <row r="33422" spans="1:3" ht="15" customHeight="1" x14ac:dyDescent="0.25">
      <c r="A33422" s="216">
        <v>45586</v>
      </c>
      <c r="B33422" s="217" t="s">
        <v>362</v>
      </c>
      <c r="C33422" s="218">
        <v>0.32879999999999998</v>
      </c>
    </row>
    <row r="33423" spans="1:3" ht="15" customHeight="1" x14ac:dyDescent="0.25">
      <c r="A33423" s="216">
        <v>45587</v>
      </c>
      <c r="B33423" s="217" t="s">
        <v>362</v>
      </c>
      <c r="C33423" s="218">
        <v>0.34420000000000001</v>
      </c>
    </row>
    <row r="33424" spans="1:3" ht="15" customHeight="1" x14ac:dyDescent="0.25">
      <c r="A33424" s="216">
        <v>45588</v>
      </c>
      <c r="B33424" s="217" t="s">
        <v>362</v>
      </c>
      <c r="C33424" s="218">
        <v>0.35980000000000001</v>
      </c>
    </row>
    <row r="33425" spans="1:3" ht="15" customHeight="1" x14ac:dyDescent="0.25">
      <c r="A33425" s="216">
        <v>45589</v>
      </c>
      <c r="B33425" s="217" t="s">
        <v>362</v>
      </c>
      <c r="C33425" s="218">
        <v>0.37490000000000001</v>
      </c>
    </row>
    <row r="33426" spans="1:3" ht="15" customHeight="1" x14ac:dyDescent="0.25">
      <c r="A33426" s="216">
        <v>45590</v>
      </c>
      <c r="B33426" s="217" t="s">
        <v>362</v>
      </c>
      <c r="C33426" s="218">
        <v>0.3901</v>
      </c>
    </row>
    <row r="33427" spans="1:3" ht="15" customHeight="1" x14ac:dyDescent="0.25">
      <c r="A33427" s="216">
        <v>45593</v>
      </c>
      <c r="B33427" s="217" t="s">
        <v>362</v>
      </c>
      <c r="C33427" s="218">
        <v>0.43590000000000001</v>
      </c>
    </row>
    <row r="33428" spans="1:3" ht="15" customHeight="1" x14ac:dyDescent="0.25">
      <c r="A33428" s="216">
        <v>45594</v>
      </c>
      <c r="B33428" s="217" t="s">
        <v>362</v>
      </c>
      <c r="C33428" s="218">
        <v>0.4516</v>
      </c>
    </row>
    <row r="33429" spans="1:3" ht="15" customHeight="1" x14ac:dyDescent="0.25">
      <c r="A33429" s="216">
        <v>45595</v>
      </c>
      <c r="B33429" s="217" t="s">
        <v>362</v>
      </c>
      <c r="C33429" s="218">
        <v>0.46700000000000003</v>
      </c>
    </row>
    <row r="33430" spans="1:3" ht="15" customHeight="1" x14ac:dyDescent="0.25">
      <c r="A33430" s="216">
        <v>45596</v>
      </c>
      <c r="B33430" s="217" t="s">
        <v>362</v>
      </c>
      <c r="C33430" s="218">
        <v>0.48230000000000001</v>
      </c>
    </row>
    <row r="33431" spans="1:3" ht="15" customHeight="1" x14ac:dyDescent="0.25">
      <c r="A33431" s="216">
        <v>45597</v>
      </c>
      <c r="B33431" s="217" t="s">
        <v>362</v>
      </c>
      <c r="C33431" s="218">
        <v>0.49790000000000001</v>
      </c>
    </row>
    <row r="33432" spans="1:3" ht="15" customHeight="1" x14ac:dyDescent="0.25">
      <c r="A33432" s="216">
        <v>45600</v>
      </c>
      <c r="B33432" s="217" t="s">
        <v>362</v>
      </c>
      <c r="C33432" s="218">
        <v>0.54349999999999998</v>
      </c>
    </row>
    <row r="33433" spans="1:3" ht="15" customHeight="1" x14ac:dyDescent="0.25">
      <c r="A33433" s="216">
        <v>45601</v>
      </c>
      <c r="B33433" s="217" t="s">
        <v>362</v>
      </c>
      <c r="C33433" s="218">
        <v>0.55869999999999997</v>
      </c>
    </row>
    <row r="33434" spans="1:3" ht="15" customHeight="1" x14ac:dyDescent="0.25">
      <c r="A33434" s="216">
        <v>45602</v>
      </c>
      <c r="B33434" s="217" t="s">
        <v>362</v>
      </c>
      <c r="C33434" s="218">
        <v>0.57410000000000005</v>
      </c>
    </row>
    <row r="33435" spans="1:3" ht="15" customHeight="1" x14ac:dyDescent="0.25">
      <c r="A33435" s="216">
        <v>45603</v>
      </c>
      <c r="B33435" s="217" t="s">
        <v>362</v>
      </c>
      <c r="C33435" s="218">
        <v>0.58930000000000005</v>
      </c>
    </row>
    <row r="33436" spans="1:3" ht="15" customHeight="1" x14ac:dyDescent="0.25">
      <c r="A33436" s="216">
        <v>45604</v>
      </c>
      <c r="B33436" s="217" t="s">
        <v>362</v>
      </c>
      <c r="C33436" s="218">
        <v>0.6048</v>
      </c>
    </row>
    <row r="33437" spans="1:3" ht="15" customHeight="1" x14ac:dyDescent="0.25">
      <c r="A33437" s="216">
        <v>45607</v>
      </c>
      <c r="B33437" s="217" t="s">
        <v>362</v>
      </c>
      <c r="C33437" s="218">
        <v>0.65080000000000005</v>
      </c>
    </row>
    <row r="33438" spans="1:3" ht="15" customHeight="1" x14ac:dyDescent="0.25">
      <c r="A33438" s="216">
        <v>45608</v>
      </c>
      <c r="B33438" s="217" t="s">
        <v>362</v>
      </c>
      <c r="C33438" s="218">
        <v>0.66600000000000004</v>
      </c>
    </row>
    <row r="33439" spans="1:3" ht="15" customHeight="1" x14ac:dyDescent="0.25">
      <c r="A33439" s="216">
        <v>45609</v>
      </c>
      <c r="B33439" s="217" t="s">
        <v>362</v>
      </c>
      <c r="C33439" s="218">
        <v>0.68110000000000004</v>
      </c>
    </row>
    <row r="33440" spans="1:3" ht="15" customHeight="1" x14ac:dyDescent="0.25">
      <c r="A33440" s="216">
        <v>45610</v>
      </c>
      <c r="B33440" s="217" t="s">
        <v>362</v>
      </c>
      <c r="C33440" s="218">
        <v>0.69620000000000004</v>
      </c>
    </row>
    <row r="33441" spans="1:3" ht="15" customHeight="1" x14ac:dyDescent="0.25">
      <c r="A33441" s="216">
        <v>45611</v>
      </c>
      <c r="B33441" s="217" t="s">
        <v>362</v>
      </c>
      <c r="C33441" s="218">
        <v>0.71109999999999995</v>
      </c>
    </row>
    <row r="33442" spans="1:3" ht="15" customHeight="1" x14ac:dyDescent="0.25">
      <c r="A33442" s="216">
        <v>45614</v>
      </c>
      <c r="B33442" s="217" t="s">
        <v>362</v>
      </c>
      <c r="C33442" s="218">
        <v>0.75660000000000005</v>
      </c>
    </row>
    <row r="33443" spans="1:3" ht="15" customHeight="1" x14ac:dyDescent="0.25">
      <c r="A33443" s="216">
        <v>45615</v>
      </c>
      <c r="B33443" s="217" t="s">
        <v>362</v>
      </c>
      <c r="C33443" s="218">
        <v>0.77180000000000004</v>
      </c>
    </row>
    <row r="33444" spans="1:3" ht="15" customHeight="1" x14ac:dyDescent="0.25">
      <c r="A33444" s="216">
        <v>45616</v>
      </c>
      <c r="B33444" s="217" t="s">
        <v>362</v>
      </c>
      <c r="C33444" s="218">
        <v>0.78700000000000003</v>
      </c>
    </row>
    <row r="33445" spans="1:3" ht="15" customHeight="1" x14ac:dyDescent="0.25">
      <c r="A33445" s="216">
        <v>45617</v>
      </c>
      <c r="B33445" s="217" t="s">
        <v>362</v>
      </c>
      <c r="C33445" s="218">
        <v>0.80230000000000001</v>
      </c>
    </row>
    <row r="33446" spans="1:3" ht="15" customHeight="1" x14ac:dyDescent="0.25">
      <c r="A33446" s="216">
        <v>45618</v>
      </c>
      <c r="B33446" s="217" t="s">
        <v>362</v>
      </c>
      <c r="C33446" s="218">
        <v>0.81689999999999996</v>
      </c>
    </row>
    <row r="33447" spans="1:3" ht="15" customHeight="1" x14ac:dyDescent="0.25">
      <c r="A33447" s="216">
        <v>45621</v>
      </c>
      <c r="B33447" s="217" t="s">
        <v>362</v>
      </c>
      <c r="C33447" s="218">
        <v>0.86160000000000003</v>
      </c>
    </row>
    <row r="33448" spans="1:3" ht="15" customHeight="1" x14ac:dyDescent="0.25">
      <c r="A33448" s="216">
        <v>45622</v>
      </c>
      <c r="B33448" s="217" t="s">
        <v>362</v>
      </c>
      <c r="C33448" s="218">
        <v>0.87629999999999997</v>
      </c>
    </row>
    <row r="33449" spans="1:3" ht="15" customHeight="1" x14ac:dyDescent="0.25">
      <c r="A33449" s="216">
        <v>45623</v>
      </c>
      <c r="B33449" s="217" t="s">
        <v>362</v>
      </c>
      <c r="C33449" s="218">
        <v>0.89139999999999997</v>
      </c>
    </row>
    <row r="33450" spans="1:3" ht="15" customHeight="1" x14ac:dyDescent="0.25">
      <c r="A33450" s="216">
        <v>45624</v>
      </c>
      <c r="B33450" s="217" t="s">
        <v>362</v>
      </c>
      <c r="C33450" s="218">
        <v>0.90620000000000001</v>
      </c>
    </row>
    <row r="33451" spans="1:3" ht="15" customHeight="1" x14ac:dyDescent="0.25">
      <c r="A33451" s="216">
        <v>45625</v>
      </c>
      <c r="B33451" s="217" t="s">
        <v>362</v>
      </c>
      <c r="C33451" s="218">
        <v>0.92149999999999999</v>
      </c>
    </row>
    <row r="33452" spans="1:3" ht="15" customHeight="1" x14ac:dyDescent="0.25">
      <c r="A33452" s="216">
        <v>45628</v>
      </c>
      <c r="B33452" s="217" t="s">
        <v>362</v>
      </c>
      <c r="C33452" s="218">
        <v>0.96640000000000004</v>
      </c>
    </row>
    <row r="33453" spans="1:3" ht="15" customHeight="1" x14ac:dyDescent="0.25">
      <c r="A33453" s="216">
        <v>45629</v>
      </c>
      <c r="B33453" s="217" t="s">
        <v>362</v>
      </c>
      <c r="C33453" s="218">
        <v>0.98119999999999996</v>
      </c>
    </row>
    <row r="33454" spans="1:3" ht="15" customHeight="1" x14ac:dyDescent="0.25">
      <c r="A33454" s="216">
        <v>45630</v>
      </c>
      <c r="B33454" s="217" t="s">
        <v>362</v>
      </c>
      <c r="C33454" s="218">
        <v>0.99619999999999997</v>
      </c>
    </row>
    <row r="33455" spans="1:3" ht="15" customHeight="1" x14ac:dyDescent="0.25">
      <c r="A33455" s="216">
        <v>45631</v>
      </c>
      <c r="B33455" s="217" t="s">
        <v>362</v>
      </c>
      <c r="C33455" s="218">
        <v>1.0109999999999999</v>
      </c>
    </row>
    <row r="33456" spans="1:3" ht="15" customHeight="1" x14ac:dyDescent="0.25">
      <c r="A33456" s="216">
        <v>45632</v>
      </c>
      <c r="B33456" s="217" t="s">
        <v>362</v>
      </c>
      <c r="C33456" s="218">
        <v>1.026</v>
      </c>
    </row>
    <row r="33457" spans="1:3" ht="15" customHeight="1" x14ac:dyDescent="0.25">
      <c r="A33457" s="216">
        <v>45635</v>
      </c>
      <c r="B33457" s="217" t="s">
        <v>362</v>
      </c>
      <c r="C33457" s="218">
        <v>1.0703</v>
      </c>
    </row>
    <row r="33458" spans="1:3" ht="15" customHeight="1" x14ac:dyDescent="0.25">
      <c r="A33458" s="216">
        <v>45636</v>
      </c>
      <c r="B33458" s="217" t="s">
        <v>362</v>
      </c>
      <c r="C33458" s="218">
        <v>1.0852999999999999</v>
      </c>
    </row>
    <row r="33459" spans="1:3" ht="15" customHeight="1" x14ac:dyDescent="0.25">
      <c r="A33459" s="216">
        <v>45637</v>
      </c>
      <c r="B33459" s="217" t="s">
        <v>362</v>
      </c>
      <c r="C33459" s="218">
        <v>1.1006</v>
      </c>
    </row>
    <row r="33460" spans="1:3" ht="15" customHeight="1" x14ac:dyDescent="0.25">
      <c r="A33460" s="216">
        <v>45638</v>
      </c>
      <c r="B33460" s="217" t="s">
        <v>362</v>
      </c>
      <c r="C33460" s="218">
        <v>1.1151</v>
      </c>
    </row>
    <row r="33461" spans="1:3" ht="15" customHeight="1" x14ac:dyDescent="0.25">
      <c r="A33461" s="216">
        <v>45639</v>
      </c>
      <c r="B33461" s="217" t="s">
        <v>362</v>
      </c>
      <c r="C33461" s="218">
        <v>1.1301000000000001</v>
      </c>
    </row>
    <row r="33462" spans="1:3" ht="15" customHeight="1" x14ac:dyDescent="0.25">
      <c r="A33462" s="216">
        <v>45642</v>
      </c>
      <c r="B33462" s="217" t="s">
        <v>362</v>
      </c>
      <c r="C33462" s="218">
        <v>1.1747000000000001</v>
      </c>
    </row>
    <row r="33463" spans="1:3" ht="15" customHeight="1" x14ac:dyDescent="0.25">
      <c r="A33463" s="216">
        <v>45643</v>
      </c>
      <c r="B33463" s="217" t="s">
        <v>362</v>
      </c>
      <c r="C33463" s="218">
        <v>1.1897</v>
      </c>
    </row>
    <row r="33464" spans="1:3" ht="15" customHeight="1" x14ac:dyDescent="0.25">
      <c r="A33464" s="216">
        <v>45644</v>
      </c>
      <c r="B33464" s="217" t="s">
        <v>362</v>
      </c>
      <c r="C33464" s="218">
        <v>1.2047000000000001</v>
      </c>
    </row>
    <row r="33465" spans="1:3" ht="15" customHeight="1" x14ac:dyDescent="0.25">
      <c r="A33465" s="216">
        <v>45645</v>
      </c>
      <c r="B33465" s="217" t="s">
        <v>362</v>
      </c>
      <c r="C33465" s="218">
        <v>1.2193000000000001</v>
      </c>
    </row>
    <row r="33466" spans="1:3" ht="15" customHeight="1" x14ac:dyDescent="0.25">
      <c r="A33466" s="216">
        <v>45646</v>
      </c>
      <c r="B33466" s="217" t="s">
        <v>362</v>
      </c>
      <c r="C33466" s="218">
        <v>1.2341</v>
      </c>
    </row>
    <row r="33467" spans="1:3" ht="15" customHeight="1" x14ac:dyDescent="0.25">
      <c r="A33467" s="216">
        <v>45649</v>
      </c>
      <c r="B33467" s="217" t="s">
        <v>362</v>
      </c>
      <c r="C33467" s="218">
        <v>1.2785</v>
      </c>
    </row>
    <row r="33468" spans="1:3" ht="15" customHeight="1" x14ac:dyDescent="0.25">
      <c r="A33468" s="216">
        <v>45650</v>
      </c>
      <c r="B33468" s="217" t="s">
        <v>362</v>
      </c>
      <c r="C33468" s="218">
        <v>1.2928999999999999</v>
      </c>
    </row>
    <row r="33469" spans="1:3" ht="15" customHeight="1" x14ac:dyDescent="0.25">
      <c r="A33469" s="216">
        <v>45651</v>
      </c>
      <c r="B33469" s="217" t="s">
        <v>362</v>
      </c>
      <c r="C33469" s="218">
        <v>1.3076000000000001</v>
      </c>
    </row>
    <row r="33470" spans="1:3" ht="15" customHeight="1" x14ac:dyDescent="0.25">
      <c r="A33470" s="216">
        <v>45652</v>
      </c>
      <c r="B33470" s="217" t="s">
        <v>362</v>
      </c>
      <c r="C33470" s="218">
        <v>1.3221000000000001</v>
      </c>
    </row>
    <row r="33471" spans="1:3" ht="15" customHeight="1" x14ac:dyDescent="0.25">
      <c r="A33471" s="216">
        <v>45653</v>
      </c>
      <c r="B33471" s="217" t="s">
        <v>362</v>
      </c>
      <c r="C33471" s="218">
        <v>1.337</v>
      </c>
    </row>
    <row r="33472" spans="1:3" ht="15" customHeight="1" x14ac:dyDescent="0.25">
      <c r="A33472" s="216">
        <v>45656</v>
      </c>
      <c r="B33472" s="217" t="s">
        <v>362</v>
      </c>
      <c r="C33472" s="218">
        <v>1.3808</v>
      </c>
    </row>
    <row r="33473" spans="1:3" ht="15" customHeight="1" x14ac:dyDescent="0.25">
      <c r="A33473" s="216">
        <v>45657</v>
      </c>
      <c r="B33473" s="217" t="s">
        <v>362</v>
      </c>
      <c r="C33473" s="218">
        <v>1.3955</v>
      </c>
    </row>
    <row r="33474" spans="1:3" ht="15" customHeight="1" x14ac:dyDescent="0.25">
      <c r="A33474" s="216">
        <v>45659</v>
      </c>
      <c r="B33474" s="217" t="s">
        <v>362</v>
      </c>
      <c r="C33474" s="218">
        <v>1.4253</v>
      </c>
    </row>
    <row r="33475" spans="1:3" ht="15" customHeight="1" x14ac:dyDescent="0.25">
      <c r="A33475" s="216">
        <v>45660</v>
      </c>
      <c r="B33475" s="217" t="s">
        <v>362</v>
      </c>
      <c r="C33475" s="218">
        <v>1.4395</v>
      </c>
    </row>
    <row r="33476" spans="1:3" ht="15" customHeight="1" x14ac:dyDescent="0.25">
      <c r="A33476" s="216">
        <v>45663</v>
      </c>
      <c r="B33476" s="217" t="s">
        <v>362</v>
      </c>
      <c r="C33476" s="218">
        <v>1.4835</v>
      </c>
    </row>
    <row r="33477" spans="1:3" ht="15" customHeight="1" x14ac:dyDescent="0.25">
      <c r="A33477" s="216">
        <v>45664</v>
      </c>
      <c r="B33477" s="217" t="s">
        <v>362</v>
      </c>
      <c r="C33477" s="218">
        <v>1.4981</v>
      </c>
    </row>
    <row r="33478" spans="1:3" ht="15" customHeight="1" x14ac:dyDescent="0.25">
      <c r="A33478" s="216">
        <v>45665</v>
      </c>
      <c r="B33478" s="217" t="s">
        <v>362</v>
      </c>
      <c r="C33478" s="218">
        <v>1.5127999999999999</v>
      </c>
    </row>
    <row r="33479" spans="1:3" ht="15" customHeight="1" x14ac:dyDescent="0.25">
      <c r="A33479" s="216">
        <v>45666</v>
      </c>
      <c r="B33479" s="217" t="s">
        <v>362</v>
      </c>
      <c r="C33479" s="218">
        <v>1.5276000000000001</v>
      </c>
    </row>
    <row r="33480" spans="1:3" ht="15" customHeight="1" x14ac:dyDescent="0.25">
      <c r="A33480" s="216">
        <v>45667</v>
      </c>
      <c r="B33480" s="217" t="s">
        <v>362</v>
      </c>
      <c r="C33480" s="218">
        <v>1.5424</v>
      </c>
    </row>
    <row r="33481" spans="1:3" ht="15" customHeight="1" x14ac:dyDescent="0.25">
      <c r="A33481" s="216">
        <v>45670</v>
      </c>
      <c r="B33481" s="217" t="s">
        <v>362</v>
      </c>
      <c r="C33481" s="218">
        <v>1.5862000000000001</v>
      </c>
    </row>
    <row r="33482" spans="1:3" ht="15" customHeight="1" x14ac:dyDescent="0.25">
      <c r="A33482" s="216">
        <v>45671</v>
      </c>
      <c r="B33482" s="217" t="s">
        <v>362</v>
      </c>
      <c r="C33482" s="218">
        <v>1.6008</v>
      </c>
    </row>
    <row r="33483" spans="1:3" ht="15" customHeight="1" x14ac:dyDescent="0.25">
      <c r="A33483" s="216">
        <v>45672</v>
      </c>
      <c r="B33483" s="217" t="s">
        <v>362</v>
      </c>
      <c r="C33483" s="218">
        <v>1.6152</v>
      </c>
    </row>
    <row r="33484" spans="1:3" ht="15" customHeight="1" x14ac:dyDescent="0.25">
      <c r="A33484" s="216">
        <v>45673</v>
      </c>
      <c r="B33484" s="217" t="s">
        <v>362</v>
      </c>
      <c r="C33484" s="218">
        <v>1.6295999999999999</v>
      </c>
    </row>
    <row r="33485" spans="1:3" ht="15" customHeight="1" x14ac:dyDescent="0.25">
      <c r="A33485" s="216">
        <v>45674</v>
      </c>
      <c r="B33485" s="217" t="s">
        <v>362</v>
      </c>
      <c r="C33485" s="218">
        <v>1.6435999999999999</v>
      </c>
    </row>
    <row r="33486" spans="1:3" ht="15" customHeight="1" x14ac:dyDescent="0.25">
      <c r="A33486" s="216">
        <v>45678</v>
      </c>
      <c r="B33486" s="217" t="s">
        <v>362</v>
      </c>
      <c r="C33486" s="218">
        <v>1.7017</v>
      </c>
    </row>
    <row r="33487" spans="1:3" ht="15" customHeight="1" x14ac:dyDescent="0.25">
      <c r="A33487" s="216">
        <v>45679</v>
      </c>
      <c r="B33487" s="217" t="s">
        <v>362</v>
      </c>
      <c r="C33487" s="218">
        <v>1.7166999999999999</v>
      </c>
    </row>
    <row r="33488" spans="1:3" ht="15" customHeight="1" x14ac:dyDescent="0.25">
      <c r="A33488" s="216">
        <v>45680</v>
      </c>
      <c r="B33488" s="217" t="s">
        <v>362</v>
      </c>
      <c r="C33488" s="218">
        <v>1.7310000000000001</v>
      </c>
    </row>
    <row r="33489" spans="1:3" ht="15" customHeight="1" x14ac:dyDescent="0.25">
      <c r="A33489" s="216">
        <v>45681</v>
      </c>
      <c r="B33489" s="217" t="s">
        <v>362</v>
      </c>
      <c r="C33489" s="218">
        <v>1.7444999999999999</v>
      </c>
    </row>
    <row r="33490" spans="1:3" ht="15" customHeight="1" x14ac:dyDescent="0.25">
      <c r="A33490" s="216">
        <v>45684</v>
      </c>
      <c r="B33490" s="217" t="s">
        <v>362</v>
      </c>
      <c r="C33490" s="218">
        <v>1.7886</v>
      </c>
    </row>
    <row r="33491" spans="1:3" ht="15" customHeight="1" x14ac:dyDescent="0.25">
      <c r="A33491" s="216">
        <v>45685</v>
      </c>
      <c r="B33491" s="217" t="s">
        <v>362</v>
      </c>
      <c r="C33491" s="218">
        <v>1.8031999999999999</v>
      </c>
    </row>
    <row r="33492" spans="1:3" ht="15" customHeight="1" x14ac:dyDescent="0.25">
      <c r="A33492" s="216">
        <v>45686</v>
      </c>
      <c r="B33492" s="217" t="s">
        <v>362</v>
      </c>
      <c r="C33492" s="218">
        <v>1.8174999999999999</v>
      </c>
    </row>
    <row r="33493" spans="1:3" ht="15" customHeight="1" x14ac:dyDescent="0.25">
      <c r="A33493" s="216">
        <v>45687</v>
      </c>
      <c r="B33493" s="217" t="s">
        <v>362</v>
      </c>
      <c r="C33493" s="218">
        <v>1.8321000000000001</v>
      </c>
    </row>
    <row r="33494" spans="1:3" ht="15" customHeight="1" x14ac:dyDescent="0.25">
      <c r="A33494" s="216">
        <v>45688</v>
      </c>
      <c r="B33494" s="217" t="s">
        <v>362</v>
      </c>
      <c r="C33494" s="218">
        <v>1.8465</v>
      </c>
    </row>
    <row r="33495" spans="1:3" ht="15" customHeight="1" x14ac:dyDescent="0.25">
      <c r="A33495" s="216">
        <v>45691</v>
      </c>
      <c r="B33495" s="217" t="s">
        <v>362</v>
      </c>
      <c r="C33495" s="218">
        <v>1.8906000000000001</v>
      </c>
    </row>
    <row r="33496" spans="1:3" ht="15" customHeight="1" x14ac:dyDescent="0.25">
      <c r="A33496" s="216">
        <v>45692</v>
      </c>
      <c r="B33496" s="217" t="s">
        <v>362</v>
      </c>
      <c r="C33496" s="218">
        <v>1.9052</v>
      </c>
    </row>
    <row r="33497" spans="1:3" ht="15" customHeight="1" x14ac:dyDescent="0.25">
      <c r="A33497" s="216">
        <v>45693</v>
      </c>
      <c r="B33497" s="217" t="s">
        <v>362</v>
      </c>
      <c r="C33497" s="218">
        <v>1.9198999999999999</v>
      </c>
    </row>
    <row r="33498" spans="1:3" ht="15" customHeight="1" x14ac:dyDescent="0.25">
      <c r="A33498" s="216">
        <v>45694</v>
      </c>
      <c r="B33498" s="217" t="s">
        <v>362</v>
      </c>
      <c r="C33498" s="218">
        <v>1.9343999999999999</v>
      </c>
    </row>
    <row r="33499" spans="1:3" ht="15" customHeight="1" x14ac:dyDescent="0.25">
      <c r="A33499" s="216">
        <v>45695</v>
      </c>
      <c r="B33499" s="217" t="s">
        <v>362</v>
      </c>
      <c r="C33499" s="218">
        <v>1.9492</v>
      </c>
    </row>
    <row r="33500" spans="1:3" ht="15" customHeight="1" x14ac:dyDescent="0.25">
      <c r="A33500" s="216">
        <v>45698</v>
      </c>
      <c r="B33500" s="217" t="s">
        <v>362</v>
      </c>
      <c r="C33500" s="218">
        <v>1.9927999999999999</v>
      </c>
    </row>
    <row r="33501" spans="1:3" ht="15" customHeight="1" x14ac:dyDescent="0.25">
      <c r="A33501" s="216">
        <v>45699</v>
      </c>
      <c r="B33501" s="217" t="s">
        <v>362</v>
      </c>
      <c r="C33501" s="218">
        <v>2.0074000000000001</v>
      </c>
    </row>
    <row r="33502" spans="1:3" ht="15" customHeight="1" x14ac:dyDescent="0.25">
      <c r="A33502" s="216">
        <v>45700</v>
      </c>
      <c r="B33502" s="217" t="s">
        <v>362</v>
      </c>
      <c r="C33502" s="218">
        <v>2.0219999999999998</v>
      </c>
    </row>
    <row r="33503" spans="1:3" ht="15" customHeight="1" x14ac:dyDescent="0.25">
      <c r="A33503" s="216">
        <v>45701</v>
      </c>
      <c r="B33503" s="217" t="s">
        <v>362</v>
      </c>
      <c r="C33503" s="218">
        <v>2.0364</v>
      </c>
    </row>
    <row r="33504" spans="1:3" ht="15" customHeight="1" x14ac:dyDescent="0.25">
      <c r="A33504" s="216">
        <v>45702</v>
      </c>
      <c r="B33504" s="217" t="s">
        <v>362</v>
      </c>
      <c r="C33504" s="218">
        <v>2.0503</v>
      </c>
    </row>
    <row r="33505" spans="1:3" ht="15" customHeight="1" x14ac:dyDescent="0.25">
      <c r="A33505" s="216">
        <v>45706</v>
      </c>
      <c r="B33505" s="217" t="s">
        <v>362</v>
      </c>
      <c r="C33505" s="218">
        <v>2.1082000000000001</v>
      </c>
    </row>
    <row r="33506" spans="1:3" ht="15" customHeight="1" x14ac:dyDescent="0.25">
      <c r="A33506" s="216">
        <v>45707</v>
      </c>
      <c r="B33506" s="217" t="s">
        <v>362</v>
      </c>
      <c r="C33506" s="218">
        <v>2.1229</v>
      </c>
    </row>
    <row r="33507" spans="1:3" ht="15" customHeight="1" x14ac:dyDescent="0.25">
      <c r="A33507" s="216">
        <v>45708</v>
      </c>
      <c r="B33507" s="217" t="s">
        <v>362</v>
      </c>
      <c r="C33507" s="218">
        <v>2.1374</v>
      </c>
    </row>
    <row r="33508" spans="1:3" ht="15" customHeight="1" x14ac:dyDescent="0.25">
      <c r="A33508" s="216">
        <v>45709</v>
      </c>
      <c r="B33508" s="217" t="s">
        <v>362</v>
      </c>
      <c r="C33508" s="218">
        <v>2.1520000000000001</v>
      </c>
    </row>
    <row r="33509" spans="1:3" ht="15" customHeight="1" x14ac:dyDescent="0.25">
      <c r="A33509" s="216">
        <v>45712</v>
      </c>
      <c r="B33509" s="217" t="s">
        <v>362</v>
      </c>
      <c r="C33509" s="218">
        <v>2.1949999999999998</v>
      </c>
    </row>
    <row r="33510" spans="1:3" ht="15" customHeight="1" x14ac:dyDescent="0.25">
      <c r="A33510" s="216">
        <v>45713</v>
      </c>
      <c r="B33510" s="217" t="s">
        <v>362</v>
      </c>
      <c r="C33510" s="218">
        <v>2.2096</v>
      </c>
    </row>
    <row r="33511" spans="1:3" ht="15" customHeight="1" x14ac:dyDescent="0.25">
      <c r="A33511" s="216">
        <v>45714</v>
      </c>
      <c r="B33511" s="217" t="s">
        <v>362</v>
      </c>
      <c r="C33511" s="218">
        <v>2.2240000000000002</v>
      </c>
    </row>
    <row r="33512" spans="1:3" ht="15" customHeight="1" x14ac:dyDescent="0.25">
      <c r="A33512" s="216">
        <v>45715</v>
      </c>
      <c r="B33512" s="217" t="s">
        <v>362</v>
      </c>
      <c r="C33512" s="218">
        <v>2.2385000000000002</v>
      </c>
    </row>
    <row r="33513" spans="1:3" ht="15" customHeight="1" x14ac:dyDescent="0.25">
      <c r="A33513" s="216">
        <v>45716</v>
      </c>
      <c r="B33513" s="217" t="s">
        <v>362</v>
      </c>
      <c r="C33513" s="218">
        <v>2.2530000000000001</v>
      </c>
    </row>
    <row r="33514" spans="1:3" ht="15" customHeight="1" x14ac:dyDescent="0.25">
      <c r="A33514" s="216">
        <v>45719</v>
      </c>
      <c r="B33514" s="217" t="s">
        <v>362</v>
      </c>
      <c r="C33514" s="218">
        <v>2.2961999999999998</v>
      </c>
    </row>
    <row r="33515" spans="1:3" ht="15" customHeight="1" x14ac:dyDescent="0.25">
      <c r="A33515" s="216">
        <v>45720</v>
      </c>
      <c r="B33515" s="217" t="s">
        <v>362</v>
      </c>
      <c r="C33515" s="218">
        <v>2.3107000000000002</v>
      </c>
    </row>
    <row r="33516" spans="1:3" ht="15" customHeight="1" x14ac:dyDescent="0.25">
      <c r="A33516" s="216">
        <v>45721</v>
      </c>
      <c r="B33516" s="217" t="s">
        <v>362</v>
      </c>
      <c r="C33516" s="218">
        <v>2.3252999999999999</v>
      </c>
    </row>
    <row r="33517" spans="1:3" ht="15" customHeight="1" x14ac:dyDescent="0.25">
      <c r="A33517" s="216">
        <v>45722</v>
      </c>
      <c r="B33517" s="217" t="s">
        <v>362</v>
      </c>
      <c r="C33517" s="218">
        <v>2.3395999999999999</v>
      </c>
    </row>
    <row r="33518" spans="1:3" ht="15" customHeight="1" x14ac:dyDescent="0.25">
      <c r="A33518" s="216">
        <v>45723</v>
      </c>
      <c r="B33518" s="217" t="s">
        <v>362</v>
      </c>
      <c r="C33518" s="218">
        <v>2.3538000000000001</v>
      </c>
    </row>
    <row r="33519" spans="1:3" ht="15" customHeight="1" x14ac:dyDescent="0.25">
      <c r="A33519" s="216">
        <v>45726</v>
      </c>
      <c r="B33519" s="217" t="s">
        <v>362</v>
      </c>
      <c r="C33519" s="218">
        <v>2.3967999999999998</v>
      </c>
    </row>
    <row r="33520" spans="1:3" ht="15" customHeight="1" x14ac:dyDescent="0.25">
      <c r="A33520" s="216">
        <v>45727</v>
      </c>
      <c r="B33520" s="217" t="s">
        <v>362</v>
      </c>
      <c r="C33520" s="218">
        <v>2.4108000000000001</v>
      </c>
    </row>
    <row r="33521" spans="1:3" ht="15" customHeight="1" x14ac:dyDescent="0.25">
      <c r="A33521" s="216">
        <v>45728</v>
      </c>
      <c r="B33521" s="217" t="s">
        <v>362</v>
      </c>
      <c r="C33521" s="218">
        <v>2.4245000000000001</v>
      </c>
    </row>
    <row r="33522" spans="1:3" ht="15" customHeight="1" x14ac:dyDescent="0.25">
      <c r="A33522" s="216">
        <v>45729</v>
      </c>
      <c r="B33522" s="217" t="s">
        <v>362</v>
      </c>
      <c r="C33522" s="218">
        <v>2.4377</v>
      </c>
    </row>
    <row r="33523" spans="1:3" ht="15" customHeight="1" x14ac:dyDescent="0.25">
      <c r="A33523" s="216">
        <v>45730</v>
      </c>
      <c r="B33523" s="217" t="s">
        <v>362</v>
      </c>
      <c r="C33523" s="218">
        <v>2.4518</v>
      </c>
    </row>
    <row r="33524" spans="1:3" ht="15" customHeight="1" x14ac:dyDescent="0.25">
      <c r="A33524" s="216">
        <v>45733</v>
      </c>
      <c r="B33524" s="217" t="s">
        <v>362</v>
      </c>
      <c r="C33524" s="218">
        <v>2.4950000000000001</v>
      </c>
    </row>
    <row r="33525" spans="1:3" ht="15" customHeight="1" x14ac:dyDescent="0.25">
      <c r="A33525" s="216">
        <v>45734</v>
      </c>
      <c r="B33525" s="217" t="s">
        <v>362</v>
      </c>
      <c r="C33525" s="218">
        <v>2.5095000000000001</v>
      </c>
    </row>
    <row r="33526" spans="1:3" ht="15" customHeight="1" x14ac:dyDescent="0.25">
      <c r="A33526" s="216">
        <v>45735</v>
      </c>
      <c r="B33526" s="217" t="s">
        <v>362</v>
      </c>
      <c r="C33526" s="218">
        <v>2.5240999999999998</v>
      </c>
    </row>
    <row r="33527" spans="1:3" ht="15" customHeight="1" x14ac:dyDescent="0.25">
      <c r="A33527" s="216">
        <v>45736</v>
      </c>
      <c r="B33527" s="217" t="s">
        <v>362</v>
      </c>
      <c r="C33527" s="218">
        <v>2.5385</v>
      </c>
    </row>
    <row r="33528" spans="1:3" ht="15" customHeight="1" x14ac:dyDescent="0.25">
      <c r="A33528" s="216">
        <v>45737</v>
      </c>
      <c r="B33528" s="217" t="s">
        <v>362</v>
      </c>
      <c r="C33528" s="218">
        <v>2.5512000000000001</v>
      </c>
    </row>
    <row r="33529" spans="1:3" ht="15" customHeight="1" x14ac:dyDescent="0.25">
      <c r="A33529" s="216">
        <v>45740</v>
      </c>
      <c r="B33529" s="217" t="s">
        <v>362</v>
      </c>
      <c r="C33529" s="218">
        <v>2.5954000000000002</v>
      </c>
    </row>
    <row r="33530" spans="1:3" ht="15" customHeight="1" x14ac:dyDescent="0.25">
      <c r="A33530" s="216">
        <v>45741</v>
      </c>
      <c r="B33530" s="217" t="s">
        <v>362</v>
      </c>
      <c r="C33530" s="218">
        <v>2.6107999999999998</v>
      </c>
    </row>
    <row r="33531" spans="1:3" ht="15" customHeight="1" x14ac:dyDescent="0.25">
      <c r="A33531" s="216">
        <v>45742</v>
      </c>
      <c r="B33531" s="217" t="s">
        <v>362</v>
      </c>
      <c r="C33531" s="218">
        <v>2.6248999999999998</v>
      </c>
    </row>
    <row r="33532" spans="1:3" ht="15" customHeight="1" x14ac:dyDescent="0.25">
      <c r="A33532" s="216">
        <v>45743</v>
      </c>
      <c r="B33532" s="217" t="s">
        <v>362</v>
      </c>
      <c r="C33532" s="218">
        <v>2.6395</v>
      </c>
    </row>
    <row r="33533" spans="1:3" ht="15" customHeight="1" x14ac:dyDescent="0.25">
      <c r="A33533" s="216">
        <v>45744</v>
      </c>
      <c r="B33533" s="217" t="s">
        <v>362</v>
      </c>
      <c r="C33533" s="218">
        <v>2.6539000000000001</v>
      </c>
    </row>
    <row r="33534" spans="1:3" ht="15" customHeight="1" x14ac:dyDescent="0.25">
      <c r="A33534" s="216">
        <v>45747</v>
      </c>
      <c r="B33534" s="217" t="s">
        <v>362</v>
      </c>
      <c r="C33534" s="218">
        <v>2.6972</v>
      </c>
    </row>
    <row r="33535" spans="1:3" ht="15" customHeight="1" x14ac:dyDescent="0.25">
      <c r="A33535" s="216">
        <v>45748</v>
      </c>
      <c r="B33535" s="217" t="s">
        <v>362</v>
      </c>
      <c r="C33535" s="218">
        <v>2.7115999999999998</v>
      </c>
    </row>
    <row r="33536" spans="1:3" ht="15" customHeight="1" x14ac:dyDescent="0.25">
      <c r="A33536" s="216">
        <v>45749</v>
      </c>
      <c r="B33536" s="217" t="s">
        <v>362</v>
      </c>
      <c r="C33536" s="218">
        <v>2.7261000000000002</v>
      </c>
    </row>
    <row r="33537" spans="1:3" ht="15" customHeight="1" x14ac:dyDescent="0.25">
      <c r="A33537" s="216">
        <v>45750</v>
      </c>
      <c r="B33537" s="217" t="s">
        <v>362</v>
      </c>
      <c r="C33537" s="218">
        <v>2.7406000000000001</v>
      </c>
    </row>
    <row r="33538" spans="1:3" ht="15" customHeight="1" x14ac:dyDescent="0.25">
      <c r="A33538" s="216">
        <v>45751</v>
      </c>
      <c r="B33538" s="217" t="s">
        <v>362</v>
      </c>
      <c r="C33538" s="218">
        <v>2.7549999999999999</v>
      </c>
    </row>
    <row r="33539" spans="1:3" ht="15" customHeight="1" x14ac:dyDescent="0.25">
      <c r="A33539" s="216">
        <v>45754</v>
      </c>
      <c r="B33539" s="217" t="s">
        <v>362</v>
      </c>
      <c r="C33539" s="218">
        <v>2.7984</v>
      </c>
    </row>
    <row r="33540" spans="1:3" ht="15" customHeight="1" x14ac:dyDescent="0.25">
      <c r="A33540" s="216">
        <v>45755</v>
      </c>
      <c r="B33540" s="217" t="s">
        <v>362</v>
      </c>
      <c r="C33540" s="218">
        <v>2.8126000000000002</v>
      </c>
    </row>
    <row r="33541" spans="1:3" ht="15" customHeight="1" x14ac:dyDescent="0.25">
      <c r="A33541" s="216">
        <v>45756</v>
      </c>
      <c r="B33541" s="217" t="s">
        <v>362</v>
      </c>
      <c r="C33541" s="218">
        <v>2.827</v>
      </c>
    </row>
    <row r="33542" spans="1:3" ht="15" customHeight="1" x14ac:dyDescent="0.25">
      <c r="A33542" s="216">
        <v>45757</v>
      </c>
      <c r="B33542" s="217" t="s">
        <v>362</v>
      </c>
      <c r="C33542" s="218">
        <v>2.8412000000000002</v>
      </c>
    </row>
    <row r="33543" spans="1:3" ht="15" customHeight="1" x14ac:dyDescent="0.25">
      <c r="A33543" s="216">
        <v>45758</v>
      </c>
      <c r="B33543" s="217" t="s">
        <v>362</v>
      </c>
      <c r="C33543" s="218">
        <v>2.8553999999999999</v>
      </c>
    </row>
    <row r="33544" spans="1:3" ht="15" customHeight="1" x14ac:dyDescent="0.25">
      <c r="A33544" s="216">
        <v>45761</v>
      </c>
      <c r="B33544" s="217" t="s">
        <v>362</v>
      </c>
      <c r="C33544" s="218">
        <v>2.8982999999999999</v>
      </c>
    </row>
    <row r="33545" spans="1:3" ht="15" customHeight="1" x14ac:dyDescent="0.25">
      <c r="A33545" s="216">
        <v>45762</v>
      </c>
      <c r="B33545" s="217" t="s">
        <v>362</v>
      </c>
      <c r="C33545" s="218">
        <v>2.9123000000000001</v>
      </c>
    </row>
    <row r="33546" spans="1:3" ht="15" customHeight="1" x14ac:dyDescent="0.25">
      <c r="A33546" s="216">
        <v>45763</v>
      </c>
      <c r="B33546" s="217" t="s">
        <v>362</v>
      </c>
      <c r="C33546" s="218">
        <v>2.9272</v>
      </c>
    </row>
    <row r="33547" spans="1:3" ht="15" customHeight="1" x14ac:dyDescent="0.25">
      <c r="A33547" s="216">
        <v>45764</v>
      </c>
      <c r="B33547" s="217" t="s">
        <v>362</v>
      </c>
      <c r="C33547" s="218">
        <v>2.9417</v>
      </c>
    </row>
    <row r="33548" spans="1:3" ht="15" customHeight="1" x14ac:dyDescent="0.25">
      <c r="A33548" s="216">
        <v>45768</v>
      </c>
      <c r="B33548" s="217" t="s">
        <v>362</v>
      </c>
      <c r="C33548" s="218">
        <v>2.9988000000000001</v>
      </c>
    </row>
    <row r="33549" spans="1:3" ht="15" customHeight="1" x14ac:dyDescent="0.25">
      <c r="A33549" s="216">
        <v>45769</v>
      </c>
      <c r="B33549" s="217" t="s">
        <v>362</v>
      </c>
      <c r="C33549" s="218">
        <v>3.0129999999999999</v>
      </c>
    </row>
    <row r="33550" spans="1:3" ht="15" customHeight="1" x14ac:dyDescent="0.25">
      <c r="A33550" s="216">
        <v>45770</v>
      </c>
      <c r="B33550" s="217" t="s">
        <v>362</v>
      </c>
      <c r="C33550" s="218">
        <v>3.0272999999999999</v>
      </c>
    </row>
    <row r="33551" spans="1:3" ht="15" customHeight="1" x14ac:dyDescent="0.25">
      <c r="A33551" s="216">
        <v>45771</v>
      </c>
      <c r="B33551" s="217" t="s">
        <v>362</v>
      </c>
      <c r="C33551" s="218">
        <v>3.0424000000000002</v>
      </c>
    </row>
    <row r="33552" spans="1:3" ht="15" customHeight="1" x14ac:dyDescent="0.25">
      <c r="A33552" s="216">
        <v>45772</v>
      </c>
      <c r="B33552" s="217" t="s">
        <v>362</v>
      </c>
      <c r="C33552" s="218">
        <v>3.0569999999999999</v>
      </c>
    </row>
    <row r="33553" spans="1:3" ht="15" customHeight="1" x14ac:dyDescent="0.25">
      <c r="A33553" s="216">
        <v>45775</v>
      </c>
      <c r="B33553" s="217" t="s">
        <v>362</v>
      </c>
      <c r="C33553" s="218">
        <v>3.1006</v>
      </c>
    </row>
    <row r="33554" spans="1:3" ht="15" customHeight="1" x14ac:dyDescent="0.25">
      <c r="A33554" s="216">
        <v>45776</v>
      </c>
      <c r="B33554" s="217" t="s">
        <v>362</v>
      </c>
      <c r="C33554" s="218">
        <v>3.1150000000000002</v>
      </c>
    </row>
    <row r="33555" spans="1:3" ht="15" customHeight="1" x14ac:dyDescent="0.25">
      <c r="A33555" s="216">
        <v>45777</v>
      </c>
      <c r="B33555" s="217" t="s">
        <v>362</v>
      </c>
      <c r="C33555" s="218">
        <v>3.1293000000000002</v>
      </c>
    </row>
    <row r="33556" spans="1:3" ht="15" customHeight="1" x14ac:dyDescent="0.25">
      <c r="A33556" s="216">
        <v>45778</v>
      </c>
      <c r="B33556" s="217" t="s">
        <v>362</v>
      </c>
      <c r="C33556" s="218">
        <v>3.1442999999999999</v>
      </c>
    </row>
    <row r="33557" spans="1:3" ht="15" customHeight="1" x14ac:dyDescent="0.25">
      <c r="A33557" s="216">
        <v>45779</v>
      </c>
      <c r="B33557" s="217" t="s">
        <v>362</v>
      </c>
      <c r="C33557" s="218">
        <v>3.1587999999999998</v>
      </c>
    </row>
    <row r="33558" spans="1:3" ht="15" customHeight="1" x14ac:dyDescent="0.25">
      <c r="A33558" s="216">
        <v>45782</v>
      </c>
      <c r="B33558" s="217" t="s">
        <v>362</v>
      </c>
      <c r="C33558" s="218">
        <v>3.2021000000000002</v>
      </c>
    </row>
    <row r="33559" spans="1:3" ht="15" customHeight="1" x14ac:dyDescent="0.25">
      <c r="A33559" s="216">
        <v>45783</v>
      </c>
      <c r="B33559" s="217" t="s">
        <v>362</v>
      </c>
      <c r="C33559" s="218">
        <v>3.2166999999999999</v>
      </c>
    </row>
    <row r="33560" spans="1:3" ht="15" customHeight="1" x14ac:dyDescent="0.25">
      <c r="A33560" s="216">
        <v>45784</v>
      </c>
      <c r="B33560" s="217" t="s">
        <v>362</v>
      </c>
      <c r="C33560" s="218">
        <v>3.2309999999999999</v>
      </c>
    </row>
    <row r="33561" spans="1:3" ht="15" customHeight="1" x14ac:dyDescent="0.25">
      <c r="A33561" s="216">
        <v>45785</v>
      </c>
      <c r="B33561" s="217" t="s">
        <v>362</v>
      </c>
      <c r="C33561" s="218">
        <v>3.2456</v>
      </c>
    </row>
    <row r="33562" spans="1:3" ht="15" customHeight="1" x14ac:dyDescent="0.25">
      <c r="A33562" s="216">
        <v>45786</v>
      </c>
      <c r="B33562" s="217" t="s">
        <v>362</v>
      </c>
      <c r="C33562" s="218">
        <v>3.2599</v>
      </c>
    </row>
    <row r="33563" spans="1:3" ht="15" customHeight="1" x14ac:dyDescent="0.25">
      <c r="A33563" s="216">
        <v>45789</v>
      </c>
      <c r="B33563" s="217" t="s">
        <v>362</v>
      </c>
      <c r="C33563" s="218">
        <v>3.3033999999999999</v>
      </c>
    </row>
    <row r="33564" spans="1:3" ht="15" customHeight="1" x14ac:dyDescent="0.25">
      <c r="A33564" s="216">
        <v>45790</v>
      </c>
      <c r="B33564" s="217" t="s">
        <v>362</v>
      </c>
      <c r="C33564" s="218">
        <v>3.3176000000000001</v>
      </c>
    </row>
    <row r="33565" spans="1:3" ht="15" customHeight="1" x14ac:dyDescent="0.25">
      <c r="A33565" s="216">
        <v>45791</v>
      </c>
      <c r="B33565" s="217" t="s">
        <v>362</v>
      </c>
      <c r="C33565" s="218">
        <v>3.3317000000000001</v>
      </c>
    </row>
    <row r="33566" spans="1:3" ht="15" customHeight="1" x14ac:dyDescent="0.25">
      <c r="A33566" s="216">
        <v>45792</v>
      </c>
      <c r="B33566" s="217" t="s">
        <v>362</v>
      </c>
      <c r="C33566" s="218">
        <v>3.3462000000000001</v>
      </c>
    </row>
    <row r="33567" spans="1:3" ht="15" customHeight="1" x14ac:dyDescent="0.25">
      <c r="A33567" s="216">
        <v>45793</v>
      </c>
      <c r="B33567" s="217" t="s">
        <v>362</v>
      </c>
      <c r="C33567" s="218">
        <v>3.3605</v>
      </c>
    </row>
    <row r="33568" spans="1:3" ht="15" customHeight="1" x14ac:dyDescent="0.25">
      <c r="A33568" s="216">
        <v>45796</v>
      </c>
      <c r="B33568" s="217" t="s">
        <v>362</v>
      </c>
      <c r="C33568" s="218">
        <v>3.4035000000000002</v>
      </c>
    </row>
    <row r="33569" spans="1:3" ht="15" customHeight="1" x14ac:dyDescent="0.25">
      <c r="A33569" s="216">
        <v>45797</v>
      </c>
      <c r="B33569" s="217" t="s">
        <v>362</v>
      </c>
      <c r="C33569" s="218">
        <v>3.4178000000000002</v>
      </c>
    </row>
    <row r="33570" spans="1:3" ht="15" customHeight="1" x14ac:dyDescent="0.25">
      <c r="A33570" s="216">
        <v>45798</v>
      </c>
      <c r="B33570" s="217" t="s">
        <v>362</v>
      </c>
      <c r="C33570" s="218">
        <v>3.4323000000000001</v>
      </c>
    </row>
    <row r="33571" spans="1:3" ht="15" customHeight="1" x14ac:dyDescent="0.25">
      <c r="A33571" s="216">
        <v>45799</v>
      </c>
      <c r="B33571" s="217" t="s">
        <v>362</v>
      </c>
      <c r="C33571" s="218">
        <v>3.4468000000000001</v>
      </c>
    </row>
    <row r="33572" spans="1:3" ht="15" customHeight="1" x14ac:dyDescent="0.25">
      <c r="A33572" s="216">
        <v>45800</v>
      </c>
      <c r="B33572" s="217" t="s">
        <v>362</v>
      </c>
      <c r="C33572" s="218">
        <v>3.4611999999999998</v>
      </c>
    </row>
    <row r="33573" spans="1:3" ht="15" customHeight="1" x14ac:dyDescent="0.25">
      <c r="A33573" s="216">
        <v>45804</v>
      </c>
      <c r="B33573" s="217" t="s">
        <v>362</v>
      </c>
      <c r="C33573" s="218">
        <v>3.5183</v>
      </c>
    </row>
    <row r="33574" spans="1:3" ht="15" customHeight="1" x14ac:dyDescent="0.25">
      <c r="A33574" s="216">
        <v>45805</v>
      </c>
      <c r="B33574" s="217" t="s">
        <v>362</v>
      </c>
      <c r="C33574" s="218">
        <v>3.5324</v>
      </c>
    </row>
    <row r="33575" spans="1:3" ht="15" customHeight="1" x14ac:dyDescent="0.25">
      <c r="A33575" s="216">
        <v>45806</v>
      </c>
      <c r="B33575" s="217" t="s">
        <v>362</v>
      </c>
      <c r="C33575" s="218">
        <v>3.5468000000000002</v>
      </c>
    </row>
    <row r="33576" spans="1:3" ht="15" customHeight="1" x14ac:dyDescent="0.25">
      <c r="A33576" s="216">
        <v>45807</v>
      </c>
      <c r="B33576" s="217" t="s">
        <v>362</v>
      </c>
      <c r="C33576" s="218">
        <v>3.5613999999999999</v>
      </c>
    </row>
    <row r="33577" spans="1:3" ht="15" customHeight="1" x14ac:dyDescent="0.25">
      <c r="A33577" s="216">
        <v>45810</v>
      </c>
      <c r="B33577" s="217" t="s">
        <v>362</v>
      </c>
      <c r="C33577" s="218">
        <v>3.6051000000000002</v>
      </c>
    </row>
    <row r="33578" spans="1:3" ht="15" customHeight="1" x14ac:dyDescent="0.25">
      <c r="A33578" s="216">
        <v>45811</v>
      </c>
      <c r="B33578" s="217" t="s">
        <v>362</v>
      </c>
      <c r="C33578" s="218">
        <v>3.6194999999999999</v>
      </c>
    </row>
    <row r="33579" spans="1:3" ht="15" customHeight="1" x14ac:dyDescent="0.25">
      <c r="A33579" s="216">
        <v>45812</v>
      </c>
      <c r="B33579" s="217" t="s">
        <v>362</v>
      </c>
      <c r="C33579" s="218">
        <v>3.6343999999999999</v>
      </c>
    </row>
    <row r="33580" spans="1:3" ht="15" customHeight="1" x14ac:dyDescent="0.25">
      <c r="A33580" s="216">
        <v>45813</v>
      </c>
      <c r="B33580" s="217" t="s">
        <v>362</v>
      </c>
      <c r="C33580" s="218">
        <v>3.6486000000000001</v>
      </c>
    </row>
    <row r="33581" spans="1:3" ht="15" customHeight="1" x14ac:dyDescent="0.25">
      <c r="A33581" s="216">
        <v>45814</v>
      </c>
      <c r="B33581" s="217" t="s">
        <v>362</v>
      </c>
      <c r="C33581" s="218">
        <v>3.6631999999999998</v>
      </c>
    </row>
    <row r="33582" spans="1:3" ht="15" customHeight="1" x14ac:dyDescent="0.25">
      <c r="A33582" s="216">
        <v>45817</v>
      </c>
      <c r="B33582" s="217" t="s">
        <v>362</v>
      </c>
      <c r="C33582" s="218">
        <v>3.706</v>
      </c>
    </row>
    <row r="33583" spans="1:3" ht="15" customHeight="1" x14ac:dyDescent="0.25">
      <c r="A33583" s="216">
        <v>45818</v>
      </c>
      <c r="B33583" s="217" t="s">
        <v>362</v>
      </c>
      <c r="C33583" s="218">
        <v>3.7202999999999999</v>
      </c>
    </row>
    <row r="33584" spans="1:3" ht="15" customHeight="1" x14ac:dyDescent="0.25">
      <c r="A33584" s="216">
        <v>45819</v>
      </c>
      <c r="B33584" s="217" t="s">
        <v>362</v>
      </c>
      <c r="C33584" s="218">
        <v>3.7345999999999999</v>
      </c>
    </row>
    <row r="33585" spans="1:3" ht="15" customHeight="1" x14ac:dyDescent="0.25">
      <c r="A33585" s="216">
        <v>45820</v>
      </c>
      <c r="B33585" s="217" t="s">
        <v>362</v>
      </c>
      <c r="C33585" s="218">
        <v>3.7490000000000001</v>
      </c>
    </row>
    <row r="33586" spans="1:3" ht="15" customHeight="1" x14ac:dyDescent="0.25">
      <c r="A33586" s="216">
        <v>45821</v>
      </c>
      <c r="B33586" s="217" t="s">
        <v>362</v>
      </c>
      <c r="C33586" s="218">
        <v>3.7629999999999999</v>
      </c>
    </row>
    <row r="33587" spans="1:3" ht="15" customHeight="1" x14ac:dyDescent="0.25">
      <c r="A33587" s="216">
        <v>45824</v>
      </c>
      <c r="B33587" s="217" t="s">
        <v>362</v>
      </c>
      <c r="C33587" s="218">
        <v>3.8058000000000001</v>
      </c>
    </row>
    <row r="33588" spans="1:3" ht="15" customHeight="1" x14ac:dyDescent="0.25">
      <c r="A33588" s="216">
        <v>45825</v>
      </c>
      <c r="B33588" s="217" t="s">
        <v>362</v>
      </c>
      <c r="C33588" s="218">
        <v>3.8228</v>
      </c>
    </row>
    <row r="33589" spans="1:3" ht="15" customHeight="1" x14ac:dyDescent="0.25">
      <c r="A33589" s="216">
        <v>45826</v>
      </c>
      <c r="B33589" s="217" t="s">
        <v>362</v>
      </c>
      <c r="C33589" s="218">
        <v>3.8369</v>
      </c>
    </row>
    <row r="33590" spans="1:3" ht="15" customHeight="1" x14ac:dyDescent="0.25">
      <c r="A33590" s="216">
        <v>45828</v>
      </c>
      <c r="B33590" s="217" t="s">
        <v>362</v>
      </c>
      <c r="C33590" s="218">
        <v>3.8654999999999999</v>
      </c>
    </row>
    <row r="33591" spans="1:3" ht="15" customHeight="1" x14ac:dyDescent="0.25">
      <c r="A33591" s="216">
        <v>45831</v>
      </c>
      <c r="B33591" s="217" t="s">
        <v>362</v>
      </c>
      <c r="C33591" s="218">
        <v>3.9083000000000001</v>
      </c>
    </row>
    <row r="33592" spans="1:3" ht="15" customHeight="1" x14ac:dyDescent="0.25">
      <c r="A33592" s="216">
        <v>45832</v>
      </c>
      <c r="B33592" s="217" t="s">
        <v>362</v>
      </c>
      <c r="C33592" s="218">
        <v>3.9224000000000001</v>
      </c>
    </row>
    <row r="33593" spans="1:3" ht="15" customHeight="1" x14ac:dyDescent="0.25">
      <c r="A33593" s="216">
        <v>45833</v>
      </c>
      <c r="B33593" s="217" t="s">
        <v>362</v>
      </c>
      <c r="C33593" s="218">
        <v>3.9365999999999999</v>
      </c>
    </row>
    <row r="33594" spans="1:3" ht="15" customHeight="1" x14ac:dyDescent="0.25">
      <c r="A33594" s="216">
        <v>45834</v>
      </c>
      <c r="B33594" s="217" t="s">
        <v>362</v>
      </c>
      <c r="C33594" s="218">
        <v>3.9504999999999999</v>
      </c>
    </row>
    <row r="33595" spans="1:3" ht="15" customHeight="1" x14ac:dyDescent="0.25">
      <c r="A33595" s="216">
        <v>45835</v>
      </c>
      <c r="B33595" s="217" t="s">
        <v>362</v>
      </c>
      <c r="C33595" s="218">
        <v>3.9647999999999999</v>
      </c>
    </row>
    <row r="33596" spans="1:3" ht="15" customHeight="1" x14ac:dyDescent="0.25">
      <c r="A33596" s="216">
        <v>45838</v>
      </c>
      <c r="B33596" s="217" t="s">
        <v>362</v>
      </c>
      <c r="C33596" s="218">
        <v>4.0072000000000001</v>
      </c>
    </row>
    <row r="33597" spans="1:3" ht="15" customHeight="1" x14ac:dyDescent="0.25">
      <c r="A33597" s="216">
        <v>45839</v>
      </c>
      <c r="B33597" s="217" t="s">
        <v>362</v>
      </c>
      <c r="C33597" s="218">
        <v>4.0212000000000003</v>
      </c>
    </row>
    <row r="33598" spans="1:3" ht="15" customHeight="1" x14ac:dyDescent="0.25">
      <c r="A33598" s="216">
        <v>45840</v>
      </c>
      <c r="B33598" s="217" t="s">
        <v>362</v>
      </c>
      <c r="C33598" s="218">
        <v>4.0355999999999996</v>
      </c>
    </row>
    <row r="33599" spans="1:3" ht="15" customHeight="1" x14ac:dyDescent="0.25">
      <c r="A33599" s="216">
        <v>45841</v>
      </c>
      <c r="B33599" s="217" t="s">
        <v>362</v>
      </c>
      <c r="C33599" s="218">
        <v>4.0499000000000001</v>
      </c>
    </row>
    <row r="33600" spans="1:3" ht="15" customHeight="1" x14ac:dyDescent="0.25">
      <c r="A33600" s="216">
        <v>45845</v>
      </c>
      <c r="B33600" s="217" t="s">
        <v>362</v>
      </c>
      <c r="C33600" s="218">
        <v>4.1073000000000004</v>
      </c>
    </row>
    <row r="33601" spans="1:3" ht="15" customHeight="1" x14ac:dyDescent="0.25">
      <c r="A33601" s="216">
        <v>45846</v>
      </c>
      <c r="B33601" s="217" t="s">
        <v>362</v>
      </c>
      <c r="C33601" s="218">
        <v>4.1214000000000004</v>
      </c>
    </row>
    <row r="33602" spans="1:3" ht="15" customHeight="1" x14ac:dyDescent="0.25">
      <c r="A33602" s="216">
        <v>45847</v>
      </c>
      <c r="B33602" s="217" t="s">
        <v>362</v>
      </c>
      <c r="C33602" s="218">
        <v>4.1357999999999997</v>
      </c>
    </row>
    <row r="33603" spans="1:3" ht="15" customHeight="1" x14ac:dyDescent="0.25">
      <c r="A33603" s="216">
        <v>45848</v>
      </c>
      <c r="B33603" s="217" t="s">
        <v>362</v>
      </c>
      <c r="C33603" s="218">
        <v>4.1501999999999999</v>
      </c>
    </row>
    <row r="33604" spans="1:3" ht="15" customHeight="1" x14ac:dyDescent="0.25">
      <c r="A33604" s="216">
        <v>45849</v>
      </c>
      <c r="B33604" s="217" t="s">
        <v>362</v>
      </c>
      <c r="C33604" s="218">
        <v>4.1639999999999997</v>
      </c>
    </row>
    <row r="33605" spans="1:3" ht="15" customHeight="1" x14ac:dyDescent="0.25">
      <c r="A33605" s="216">
        <v>45852</v>
      </c>
      <c r="B33605" s="217" t="s">
        <v>362</v>
      </c>
      <c r="C33605" s="218">
        <v>4.2065000000000001</v>
      </c>
    </row>
    <row r="33606" spans="1:3" ht="15" customHeight="1" x14ac:dyDescent="0.25">
      <c r="A33606" s="216">
        <v>45853</v>
      </c>
      <c r="B33606" s="217" t="s">
        <v>362</v>
      </c>
      <c r="C33606" s="218">
        <v>4.2206999999999999</v>
      </c>
    </row>
    <row r="33607" spans="1:3" ht="15" customHeight="1" x14ac:dyDescent="0.25">
      <c r="A33607" s="216">
        <v>45854</v>
      </c>
      <c r="B33607" s="217" t="s">
        <v>362</v>
      </c>
      <c r="C33607" s="218">
        <v>4.2347000000000001</v>
      </c>
    </row>
    <row r="33608" spans="1:3" ht="15" customHeight="1" x14ac:dyDescent="0.25">
      <c r="A33608" s="216">
        <v>45855</v>
      </c>
      <c r="B33608" s="217" t="s">
        <v>362</v>
      </c>
      <c r="C33608" s="218">
        <v>4.2491000000000003</v>
      </c>
    </row>
    <row r="33609" spans="1:3" ht="15" customHeight="1" x14ac:dyDescent="0.25">
      <c r="A33609" s="216">
        <v>45856</v>
      </c>
      <c r="B33609" s="217" t="s">
        <v>362</v>
      </c>
      <c r="C33609" s="218">
        <v>4.2630999999999997</v>
      </c>
    </row>
    <row r="33610" spans="1:3" ht="15" customHeight="1" x14ac:dyDescent="0.25">
      <c r="A33610" s="216">
        <v>45859</v>
      </c>
      <c r="B33610" s="217" t="s">
        <v>362</v>
      </c>
      <c r="C33610" s="218">
        <v>4.3056999999999999</v>
      </c>
    </row>
    <row r="33611" spans="1:3" ht="15" customHeight="1" x14ac:dyDescent="0.25">
      <c r="A33611" s="216">
        <v>45860</v>
      </c>
      <c r="B33611" s="217" t="s">
        <v>362</v>
      </c>
      <c r="C33611" s="218">
        <v>4.3197000000000001</v>
      </c>
    </row>
    <row r="33612" spans="1:3" ht="15" customHeight="1" x14ac:dyDescent="0.25">
      <c r="A33612" s="216">
        <v>45861</v>
      </c>
      <c r="B33612" s="217" t="s">
        <v>362</v>
      </c>
      <c r="C33612" s="218">
        <v>4.3337000000000003</v>
      </c>
    </row>
    <row r="33613" spans="1:3" ht="15" customHeight="1" x14ac:dyDescent="0.25">
      <c r="A33613" s="216">
        <v>45862</v>
      </c>
      <c r="B33613" s="217" t="s">
        <v>362</v>
      </c>
      <c r="C33613" s="218">
        <v>4.3479000000000001</v>
      </c>
    </row>
    <row r="33614" spans="1:3" ht="15" customHeight="1" x14ac:dyDescent="0.25">
      <c r="A33614" s="216">
        <v>45863</v>
      </c>
      <c r="B33614" s="217" t="s">
        <v>362</v>
      </c>
      <c r="C33614" s="218">
        <v>4.3621999999999996</v>
      </c>
    </row>
    <row r="33615" spans="1:3" ht="15" customHeight="1" x14ac:dyDescent="0.25">
      <c r="A33615" s="216">
        <v>45866</v>
      </c>
      <c r="B33615" s="217" t="s">
        <v>362</v>
      </c>
      <c r="C33615" s="218">
        <v>4.4047999999999998</v>
      </c>
    </row>
    <row r="33616" spans="1:3" ht="15" customHeight="1" x14ac:dyDescent="0.25">
      <c r="A33616" s="216">
        <v>45867</v>
      </c>
      <c r="B33616" s="217" t="s">
        <v>362</v>
      </c>
      <c r="C33616" s="218">
        <v>4.4188000000000001</v>
      </c>
    </row>
    <row r="33617" spans="1:3" ht="15" customHeight="1" x14ac:dyDescent="0.25">
      <c r="A33617" s="216">
        <v>45868</v>
      </c>
      <c r="B33617" s="217" t="s">
        <v>362</v>
      </c>
      <c r="C33617" s="218">
        <v>4.4332000000000003</v>
      </c>
    </row>
    <row r="33618" spans="1:3" ht="15" customHeight="1" x14ac:dyDescent="0.25">
      <c r="A33618" s="216">
        <v>45869</v>
      </c>
      <c r="B33618" s="217" t="s">
        <v>362</v>
      </c>
      <c r="C33618" s="218">
        <v>4.4471999999999996</v>
      </c>
    </row>
    <row r="33619" spans="1:3" ht="15" customHeight="1" x14ac:dyDescent="0.25">
      <c r="A33619" s="216">
        <v>45870</v>
      </c>
      <c r="B33619" s="217" t="s">
        <v>362</v>
      </c>
      <c r="C33619" s="218">
        <v>4.4617000000000004</v>
      </c>
    </row>
    <row r="33620" spans="1:3" ht="15" customHeight="1" x14ac:dyDescent="0.25">
      <c r="A33620" s="216">
        <v>45873</v>
      </c>
      <c r="B33620" s="217" t="s">
        <v>362</v>
      </c>
      <c r="C33620" s="218">
        <v>4.5046999999999997</v>
      </c>
    </row>
    <row r="33621" spans="1:3" ht="15" customHeight="1" x14ac:dyDescent="0.25">
      <c r="A33621" s="216">
        <v>45874</v>
      </c>
      <c r="B33621" s="217" t="s">
        <v>362</v>
      </c>
      <c r="C33621" s="218">
        <v>4.5191999999999997</v>
      </c>
    </row>
    <row r="33622" spans="1:3" ht="15" customHeight="1" x14ac:dyDescent="0.25">
      <c r="A33622" s="216">
        <v>45875</v>
      </c>
      <c r="B33622" s="217" t="s">
        <v>362</v>
      </c>
      <c r="C33622" s="218">
        <v>4.5335999999999999</v>
      </c>
    </row>
    <row r="33623" spans="1:3" ht="15" customHeight="1" x14ac:dyDescent="0.25">
      <c r="A33623" s="216">
        <v>45876</v>
      </c>
      <c r="B33623" s="217" t="s">
        <v>362</v>
      </c>
      <c r="C33623" s="218">
        <v>4.5477999999999996</v>
      </c>
    </row>
    <row r="33624" spans="1:3" ht="15" customHeight="1" x14ac:dyDescent="0.25">
      <c r="A33624" s="216">
        <v>45877</v>
      </c>
      <c r="B33624" s="217" t="s">
        <v>362</v>
      </c>
      <c r="C33624" s="218">
        <v>4.5620000000000003</v>
      </c>
    </row>
    <row r="33625" spans="1:3" ht="15" customHeight="1" x14ac:dyDescent="0.25">
      <c r="A33625" s="216">
        <v>45880</v>
      </c>
      <c r="B33625" s="217" t="s">
        <v>362</v>
      </c>
      <c r="C33625" s="218">
        <v>4.6062000000000003</v>
      </c>
    </row>
    <row r="33626" spans="1:3" ht="15" customHeight="1" x14ac:dyDescent="0.25">
      <c r="A33626" s="216">
        <v>45881</v>
      </c>
      <c r="B33626" s="217" t="s">
        <v>362</v>
      </c>
      <c r="C33626" s="218">
        <v>4.6207000000000003</v>
      </c>
    </row>
    <row r="33627" spans="1:3" ht="15" customHeight="1" x14ac:dyDescent="0.25">
      <c r="A33627" s="216">
        <v>45882</v>
      </c>
      <c r="B33627" s="217" t="s">
        <v>362</v>
      </c>
      <c r="C33627" s="218">
        <v>4.6348000000000003</v>
      </c>
    </row>
    <row r="33628" spans="1:3" ht="15" customHeight="1" x14ac:dyDescent="0.25">
      <c r="A33628" s="216">
        <v>45883</v>
      </c>
      <c r="B33628" s="217" t="s">
        <v>362</v>
      </c>
      <c r="C33628" s="218">
        <v>4.649</v>
      </c>
    </row>
    <row r="33629" spans="1:3" ht="15" customHeight="1" x14ac:dyDescent="0.25">
      <c r="A33629" s="216">
        <v>45884</v>
      </c>
      <c r="B33629" s="217" t="s">
        <v>362</v>
      </c>
      <c r="C33629" s="218">
        <v>4.6630000000000003</v>
      </c>
    </row>
    <row r="33630" spans="1:3" ht="15" customHeight="1" x14ac:dyDescent="0.25">
      <c r="A33630" s="216">
        <v>45887</v>
      </c>
      <c r="B33630" s="217" t="s">
        <v>362</v>
      </c>
      <c r="C33630" s="218">
        <v>4.7054999999999998</v>
      </c>
    </row>
    <row r="33631" spans="1:3" ht="15" customHeight="1" x14ac:dyDescent="0.25">
      <c r="A33631" s="216">
        <v>45888</v>
      </c>
      <c r="B33631" s="217" t="s">
        <v>362</v>
      </c>
      <c r="C33631" s="218">
        <v>4.7195</v>
      </c>
    </row>
    <row r="33632" spans="1:3" ht="15" customHeight="1" x14ac:dyDescent="0.25">
      <c r="A33632" s="216">
        <v>45889</v>
      </c>
      <c r="B33632" s="217" t="s">
        <v>362</v>
      </c>
      <c r="C33632" s="218">
        <v>4.7321999999999997</v>
      </c>
    </row>
    <row r="33633" spans="1:3" ht="15" customHeight="1" x14ac:dyDescent="0.25">
      <c r="A33633" s="216">
        <v>45890</v>
      </c>
      <c r="B33633" s="217" t="s">
        <v>362</v>
      </c>
      <c r="C33633" s="218">
        <v>4.7466999999999997</v>
      </c>
    </row>
    <row r="33634" spans="1:3" ht="15" customHeight="1" x14ac:dyDescent="0.25">
      <c r="A33634" s="216">
        <v>45891</v>
      </c>
      <c r="B33634" s="217" t="s">
        <v>362</v>
      </c>
      <c r="C33634" s="218">
        <v>4.7607999999999997</v>
      </c>
    </row>
    <row r="33635" spans="1:3" ht="15" customHeight="1" x14ac:dyDescent="0.25">
      <c r="A33635" s="216">
        <v>45894</v>
      </c>
      <c r="B33635" s="217" t="s">
        <v>362</v>
      </c>
      <c r="C33635" s="218">
        <v>4.8030999999999997</v>
      </c>
    </row>
    <row r="33636" spans="1:3" ht="15" customHeight="1" x14ac:dyDescent="0.25">
      <c r="A33636" s="216">
        <v>45895</v>
      </c>
      <c r="B33636" s="217" t="s">
        <v>362</v>
      </c>
      <c r="C33636" s="218">
        <v>4.8170999999999999</v>
      </c>
    </row>
    <row r="33637" spans="1:3" ht="15" customHeight="1" x14ac:dyDescent="0.25">
      <c r="A33637" s="216">
        <v>45896</v>
      </c>
      <c r="B33637" s="217" t="s">
        <v>362</v>
      </c>
      <c r="C33637" s="218">
        <v>4.8310000000000004</v>
      </c>
    </row>
    <row r="33638" spans="1:3" ht="15" customHeight="1" x14ac:dyDescent="0.25">
      <c r="A33638" s="216">
        <v>45897</v>
      </c>
      <c r="B33638" s="217" t="s">
        <v>362</v>
      </c>
      <c r="C33638" s="218">
        <v>4.8451000000000004</v>
      </c>
    </row>
    <row r="33639" spans="1:3" ht="15" customHeight="1" x14ac:dyDescent="0.25">
      <c r="A33639" s="216">
        <v>45898</v>
      </c>
      <c r="B33639" s="217" t="s">
        <v>362</v>
      </c>
      <c r="C33639" s="218">
        <v>4.8593000000000002</v>
      </c>
    </row>
    <row r="33640" spans="1:3" ht="15" customHeight="1" x14ac:dyDescent="0.25">
      <c r="A33640" s="216">
        <v>45902</v>
      </c>
      <c r="B33640" s="217" t="s">
        <v>362</v>
      </c>
      <c r="C33640" s="218">
        <v>4.9161000000000001</v>
      </c>
    </row>
    <row r="33641" spans="1:3" ht="15" customHeight="1" x14ac:dyDescent="0.25">
      <c r="A33641" s="216">
        <v>45903</v>
      </c>
      <c r="B33641" s="217" t="s">
        <v>362</v>
      </c>
      <c r="C33641" s="218">
        <v>4.9303999999999997</v>
      </c>
    </row>
    <row r="33642" spans="1:3" ht="15" customHeight="1" x14ac:dyDescent="0.25">
      <c r="A33642" s="216">
        <v>45904</v>
      </c>
      <c r="B33642" s="217" t="s">
        <v>362</v>
      </c>
      <c r="C33642" s="218">
        <v>4.9446000000000003</v>
      </c>
    </row>
    <row r="33643" spans="1:3" ht="15" customHeight="1" x14ac:dyDescent="0.25">
      <c r="A33643" s="216">
        <v>45905</v>
      </c>
      <c r="B33643" s="217" t="s">
        <v>362</v>
      </c>
      <c r="C33643" s="218">
        <v>4.9589999999999996</v>
      </c>
    </row>
    <row r="33644" spans="1:3" ht="15" customHeight="1" x14ac:dyDescent="0.25">
      <c r="A33644" s="216">
        <v>45908</v>
      </c>
      <c r="B33644" s="217" t="s">
        <v>362</v>
      </c>
      <c r="C33644" s="218">
        <v>5.0015000000000001</v>
      </c>
    </row>
    <row r="33645" spans="1:3" ht="15" customHeight="1" x14ac:dyDescent="0.25">
      <c r="A33645" s="216">
        <v>45909</v>
      </c>
      <c r="B33645" s="217" t="s">
        <v>362</v>
      </c>
      <c r="C33645" s="218">
        <v>5.0156000000000001</v>
      </c>
    </row>
    <row r="33646" spans="1:3" ht="15" customHeight="1" x14ac:dyDescent="0.25">
      <c r="A33646" s="216">
        <v>45910</v>
      </c>
      <c r="B33646" s="217" t="s">
        <v>362</v>
      </c>
      <c r="C33646" s="218">
        <v>5.03</v>
      </c>
    </row>
    <row r="33647" spans="1:3" ht="15" customHeight="1" x14ac:dyDescent="0.25">
      <c r="A33647" s="216">
        <v>45911</v>
      </c>
      <c r="B33647" s="217" t="s">
        <v>362</v>
      </c>
      <c r="C33647" s="218">
        <v>5.0442</v>
      </c>
    </row>
    <row r="33648" spans="1:3" ht="15" customHeight="1" x14ac:dyDescent="0.25">
      <c r="A33648" s="216">
        <v>45912</v>
      </c>
      <c r="B33648" s="217" t="s">
        <v>362</v>
      </c>
      <c r="C33648" s="218">
        <v>5.0583999999999998</v>
      </c>
    </row>
    <row r="33649" spans="1:3" ht="15" customHeight="1" x14ac:dyDescent="0.25">
      <c r="A33649" s="216">
        <v>45915</v>
      </c>
      <c r="B33649" s="217" t="s">
        <v>362</v>
      </c>
      <c r="C33649" s="218">
        <v>5.1005000000000003</v>
      </c>
    </row>
    <row r="33650" spans="1:3" ht="15" customHeight="1" x14ac:dyDescent="0.25">
      <c r="A33650" s="216">
        <v>45916</v>
      </c>
      <c r="B33650" s="217" t="s">
        <v>362</v>
      </c>
      <c r="C33650" s="218">
        <v>5.1144999999999996</v>
      </c>
    </row>
    <row r="33651" spans="1:3" ht="15" customHeight="1" x14ac:dyDescent="0.25">
      <c r="A33651" s="216">
        <v>45917</v>
      </c>
      <c r="B33651" s="217" t="s">
        <v>362</v>
      </c>
      <c r="C33651" s="218">
        <v>5.1288</v>
      </c>
    </row>
    <row r="33652" spans="1:3" ht="15" customHeight="1" x14ac:dyDescent="0.25">
      <c r="A33652" s="216">
        <v>45918</v>
      </c>
      <c r="B33652" s="217" t="s">
        <v>362</v>
      </c>
      <c r="C33652" s="218">
        <v>5.1463999999999999</v>
      </c>
    </row>
    <row r="33653" spans="1:3" ht="15" customHeight="1" x14ac:dyDescent="0.25">
      <c r="A33653" s="216">
        <v>45919</v>
      </c>
      <c r="B33653" s="217" t="s">
        <v>362</v>
      </c>
      <c r="C33653" s="218">
        <v>5.1604000000000001</v>
      </c>
    </row>
    <row r="33654" spans="1:3" ht="15" customHeight="1" x14ac:dyDescent="0.25">
      <c r="A33654" s="216">
        <v>45922</v>
      </c>
      <c r="B33654" s="217" t="s">
        <v>362</v>
      </c>
      <c r="C33654" s="218">
        <v>5.1993</v>
      </c>
    </row>
    <row r="33655" spans="1:3" ht="15" customHeight="1" x14ac:dyDescent="0.25">
      <c r="A33655" s="216">
        <v>45923</v>
      </c>
      <c r="B33655" s="217" t="s">
        <v>362</v>
      </c>
      <c r="C33655" s="218">
        <v>5.2131999999999996</v>
      </c>
    </row>
    <row r="33656" spans="1:3" ht="15" customHeight="1" x14ac:dyDescent="0.25">
      <c r="A33656" s="216">
        <v>45924</v>
      </c>
      <c r="B33656" s="217" t="s">
        <v>362</v>
      </c>
      <c r="C33656" s="218">
        <v>5.2270000000000003</v>
      </c>
    </row>
    <row r="33657" spans="1:3" ht="15" customHeight="1" x14ac:dyDescent="0.25">
      <c r="A33657" s="216">
        <v>45925</v>
      </c>
      <c r="B33657" s="217" t="s">
        <v>362</v>
      </c>
      <c r="C33657" s="218">
        <v>5.2409999999999997</v>
      </c>
    </row>
    <row r="33658" spans="1:3" ht="15" customHeight="1" x14ac:dyDescent="0.25">
      <c r="A33658" s="216">
        <v>45926</v>
      </c>
      <c r="B33658" s="217" t="s">
        <v>362</v>
      </c>
      <c r="C33658" s="218">
        <v>5.2549000000000001</v>
      </c>
    </row>
    <row r="33659" spans="1:3" ht="15" customHeight="1" x14ac:dyDescent="0.25">
      <c r="A33659" s="216">
        <v>45929</v>
      </c>
      <c r="B33659" s="217" t="s">
        <v>362</v>
      </c>
      <c r="C33659" s="218">
        <v>5.2972000000000001</v>
      </c>
    </row>
    <row r="33660" spans="1:3" ht="15" customHeight="1" x14ac:dyDescent="0.25">
      <c r="A33660" s="216">
        <v>45930</v>
      </c>
      <c r="B33660" s="217" t="s">
        <v>362</v>
      </c>
      <c r="C33660" s="218">
        <v>5.3109000000000002</v>
      </c>
    </row>
    <row r="33661" spans="1:3" ht="15" customHeight="1" x14ac:dyDescent="0.25">
      <c r="A33661" s="216">
        <v>45566</v>
      </c>
      <c r="B33661" s="217" t="s">
        <v>277</v>
      </c>
      <c r="C33661" s="218">
        <v>1.37E-2</v>
      </c>
    </row>
    <row r="33662" spans="1:3" ht="15" customHeight="1" x14ac:dyDescent="0.25">
      <c r="A33662" s="216">
        <v>45567</v>
      </c>
      <c r="B33662" s="217" t="s">
        <v>277</v>
      </c>
      <c r="C33662" s="218">
        <v>2.7400000000000001E-2</v>
      </c>
    </row>
    <row r="33663" spans="1:3" ht="15" customHeight="1" x14ac:dyDescent="0.25">
      <c r="A33663" s="216">
        <v>45568</v>
      </c>
      <c r="B33663" s="217" t="s">
        <v>277</v>
      </c>
      <c r="C33663" s="218">
        <v>4.1099999999999998E-2</v>
      </c>
    </row>
    <row r="33664" spans="1:3" ht="15" customHeight="1" x14ac:dyDescent="0.25">
      <c r="A33664" s="216">
        <v>45569</v>
      </c>
      <c r="B33664" s="217" t="s">
        <v>277</v>
      </c>
      <c r="C33664" s="218">
        <v>5.3999999999999999E-2</v>
      </c>
    </row>
    <row r="33665" spans="1:3" ht="15" customHeight="1" x14ac:dyDescent="0.25">
      <c r="A33665" s="216">
        <v>45572</v>
      </c>
      <c r="B33665" s="217" t="s">
        <v>277</v>
      </c>
      <c r="C33665" s="218">
        <v>9.2499999999999999E-2</v>
      </c>
    </row>
    <row r="33666" spans="1:3" ht="15" customHeight="1" x14ac:dyDescent="0.25">
      <c r="A33666" s="216">
        <v>45573</v>
      </c>
      <c r="B33666" s="217" t="s">
        <v>277</v>
      </c>
      <c r="C33666" s="218">
        <v>0.10630000000000001</v>
      </c>
    </row>
    <row r="33667" spans="1:3" ht="15" customHeight="1" x14ac:dyDescent="0.25">
      <c r="A33667" s="216">
        <v>45574</v>
      </c>
      <c r="B33667" s="217" t="s">
        <v>277</v>
      </c>
      <c r="C33667" s="218">
        <v>0.1203</v>
      </c>
    </row>
    <row r="33668" spans="1:3" ht="15" customHeight="1" x14ac:dyDescent="0.25">
      <c r="A33668" s="216">
        <v>45575</v>
      </c>
      <c r="B33668" s="217" t="s">
        <v>277</v>
      </c>
      <c r="C33668" s="218">
        <v>0.1341</v>
      </c>
    </row>
    <row r="33669" spans="1:3" ht="15" customHeight="1" x14ac:dyDescent="0.25">
      <c r="A33669" s="216">
        <v>45576</v>
      </c>
      <c r="B33669" s="217" t="s">
        <v>277</v>
      </c>
      <c r="C33669" s="218">
        <v>0.1479</v>
      </c>
    </row>
    <row r="33670" spans="1:3" ht="15" customHeight="1" x14ac:dyDescent="0.25">
      <c r="A33670" s="216">
        <v>45579</v>
      </c>
      <c r="B33670" s="217" t="s">
        <v>277</v>
      </c>
      <c r="C33670" s="218">
        <v>0.18940000000000001</v>
      </c>
    </row>
    <row r="33671" spans="1:3" ht="15" customHeight="1" x14ac:dyDescent="0.25">
      <c r="A33671" s="216">
        <v>45580</v>
      </c>
      <c r="B33671" s="217" t="s">
        <v>277</v>
      </c>
      <c r="C33671" s="218">
        <v>0.20319999999999999</v>
      </c>
    </row>
    <row r="33672" spans="1:3" ht="15" customHeight="1" x14ac:dyDescent="0.25">
      <c r="A33672" s="216">
        <v>45581</v>
      </c>
      <c r="B33672" s="217" t="s">
        <v>277</v>
      </c>
      <c r="C33672" s="218">
        <v>0.2172</v>
      </c>
    </row>
    <row r="33673" spans="1:3" ht="15" customHeight="1" x14ac:dyDescent="0.25">
      <c r="A33673" s="216">
        <v>45582</v>
      </c>
      <c r="B33673" s="217" t="s">
        <v>277</v>
      </c>
      <c r="C33673" s="218">
        <v>0.23150000000000001</v>
      </c>
    </row>
    <row r="33674" spans="1:3" ht="15" customHeight="1" x14ac:dyDescent="0.25">
      <c r="A33674" s="216">
        <v>45583</v>
      </c>
      <c r="B33674" s="217" t="s">
        <v>277</v>
      </c>
      <c r="C33674" s="218">
        <v>0.24529999999999999</v>
      </c>
    </row>
    <row r="33675" spans="1:3" ht="15" customHeight="1" x14ac:dyDescent="0.25">
      <c r="A33675" s="216">
        <v>45586</v>
      </c>
      <c r="B33675" s="217" t="s">
        <v>277</v>
      </c>
      <c r="C33675" s="218">
        <v>0.28670000000000001</v>
      </c>
    </row>
    <row r="33676" spans="1:3" ht="15" customHeight="1" x14ac:dyDescent="0.25">
      <c r="A33676" s="216">
        <v>45587</v>
      </c>
      <c r="B33676" s="217" t="s">
        <v>277</v>
      </c>
      <c r="C33676" s="218">
        <v>0.3004</v>
      </c>
    </row>
    <row r="33677" spans="1:3" ht="15" customHeight="1" x14ac:dyDescent="0.25">
      <c r="A33677" s="216">
        <v>45588</v>
      </c>
      <c r="B33677" s="217" t="s">
        <v>277</v>
      </c>
      <c r="C33677" s="218">
        <v>0.31440000000000001</v>
      </c>
    </row>
    <row r="33678" spans="1:3" ht="15" customHeight="1" x14ac:dyDescent="0.25">
      <c r="A33678" s="216">
        <v>45589</v>
      </c>
      <c r="B33678" s="217" t="s">
        <v>277</v>
      </c>
      <c r="C33678" s="218">
        <v>0.32819999999999999</v>
      </c>
    </row>
    <row r="33679" spans="1:3" ht="15" customHeight="1" x14ac:dyDescent="0.25">
      <c r="A33679" s="216">
        <v>45590</v>
      </c>
      <c r="B33679" s="217" t="s">
        <v>277</v>
      </c>
      <c r="C33679" s="218">
        <v>0.34189999999999998</v>
      </c>
    </row>
    <row r="33680" spans="1:3" ht="15" customHeight="1" x14ac:dyDescent="0.25">
      <c r="A33680" s="216">
        <v>45593</v>
      </c>
      <c r="B33680" s="217" t="s">
        <v>277</v>
      </c>
      <c r="C33680" s="218">
        <v>0.38319999999999999</v>
      </c>
    </row>
    <row r="33681" spans="1:3" ht="15" customHeight="1" x14ac:dyDescent="0.25">
      <c r="A33681" s="216">
        <v>45594</v>
      </c>
      <c r="B33681" s="217" t="s">
        <v>277</v>
      </c>
      <c r="C33681" s="218">
        <v>0.39689999999999998</v>
      </c>
    </row>
    <row r="33682" spans="1:3" ht="15" customHeight="1" x14ac:dyDescent="0.25">
      <c r="A33682" s="216">
        <v>45595</v>
      </c>
      <c r="B33682" s="217" t="s">
        <v>277</v>
      </c>
      <c r="C33682" s="218">
        <v>0.41060000000000002</v>
      </c>
    </row>
    <row r="33683" spans="1:3" ht="15" customHeight="1" x14ac:dyDescent="0.25">
      <c r="A33683" s="216">
        <v>45596</v>
      </c>
      <c r="B33683" s="217" t="s">
        <v>277</v>
      </c>
      <c r="C33683" s="218">
        <v>0.4244</v>
      </c>
    </row>
    <row r="33684" spans="1:3" ht="15" customHeight="1" x14ac:dyDescent="0.25">
      <c r="A33684" s="216">
        <v>45597</v>
      </c>
      <c r="B33684" s="217" t="s">
        <v>277</v>
      </c>
      <c r="C33684" s="218">
        <v>0.4415</v>
      </c>
    </row>
    <row r="33685" spans="1:3" ht="15" customHeight="1" x14ac:dyDescent="0.25">
      <c r="A33685" s="216">
        <v>45600</v>
      </c>
      <c r="B33685" s="217" t="s">
        <v>277</v>
      </c>
      <c r="C33685" s="218">
        <v>0.48499999999999999</v>
      </c>
    </row>
    <row r="33686" spans="1:3" ht="15" customHeight="1" x14ac:dyDescent="0.25">
      <c r="A33686" s="216">
        <v>45601</v>
      </c>
      <c r="B33686" s="217" t="s">
        <v>277</v>
      </c>
      <c r="C33686" s="218">
        <v>0.49869999999999998</v>
      </c>
    </row>
    <row r="33687" spans="1:3" ht="15" customHeight="1" x14ac:dyDescent="0.25">
      <c r="A33687" s="216">
        <v>45602</v>
      </c>
      <c r="B33687" s="217" t="s">
        <v>277</v>
      </c>
      <c r="C33687" s="218">
        <v>0.51229999999999998</v>
      </c>
    </row>
    <row r="33688" spans="1:3" ht="15" customHeight="1" x14ac:dyDescent="0.25">
      <c r="A33688" s="216">
        <v>45603</v>
      </c>
      <c r="B33688" s="217" t="s">
        <v>277</v>
      </c>
      <c r="C33688" s="218">
        <v>0.52600000000000002</v>
      </c>
    </row>
    <row r="33689" spans="1:3" ht="15" customHeight="1" x14ac:dyDescent="0.25">
      <c r="A33689" s="216">
        <v>45604</v>
      </c>
      <c r="B33689" s="217" t="s">
        <v>277</v>
      </c>
      <c r="C33689" s="218">
        <v>0.53939999999999999</v>
      </c>
    </row>
    <row r="33690" spans="1:3" ht="15" customHeight="1" x14ac:dyDescent="0.25">
      <c r="A33690" s="216">
        <v>45607</v>
      </c>
      <c r="B33690" s="217" t="s">
        <v>277</v>
      </c>
      <c r="C33690" s="218">
        <v>0.57999999999999996</v>
      </c>
    </row>
    <row r="33691" spans="1:3" ht="15" customHeight="1" x14ac:dyDescent="0.25">
      <c r="A33691" s="216">
        <v>45608</v>
      </c>
      <c r="B33691" s="217" t="s">
        <v>277</v>
      </c>
      <c r="C33691" s="218">
        <v>0.59379999999999999</v>
      </c>
    </row>
    <row r="33692" spans="1:3" ht="15" customHeight="1" x14ac:dyDescent="0.25">
      <c r="A33692" s="216">
        <v>45609</v>
      </c>
      <c r="B33692" s="217" t="s">
        <v>277</v>
      </c>
      <c r="C33692" s="218">
        <v>0.60729999999999995</v>
      </c>
    </row>
    <row r="33693" spans="1:3" ht="15" customHeight="1" x14ac:dyDescent="0.25">
      <c r="A33693" s="216">
        <v>45610</v>
      </c>
      <c r="B33693" s="217" t="s">
        <v>277</v>
      </c>
      <c r="C33693" s="218">
        <v>0.62070000000000003</v>
      </c>
    </row>
    <row r="33694" spans="1:3" ht="15" customHeight="1" x14ac:dyDescent="0.25">
      <c r="A33694" s="216">
        <v>45611</v>
      </c>
      <c r="B33694" s="217" t="s">
        <v>277</v>
      </c>
      <c r="C33694" s="218">
        <v>0.6341</v>
      </c>
    </row>
    <row r="33695" spans="1:3" ht="15" customHeight="1" x14ac:dyDescent="0.25">
      <c r="A33695" s="216">
        <v>45614</v>
      </c>
      <c r="B33695" s="217" t="s">
        <v>277</v>
      </c>
      <c r="C33695" s="218">
        <v>0.67100000000000004</v>
      </c>
    </row>
    <row r="33696" spans="1:3" ht="15" customHeight="1" x14ac:dyDescent="0.25">
      <c r="A33696" s="216">
        <v>45615</v>
      </c>
      <c r="B33696" s="217" t="s">
        <v>277</v>
      </c>
      <c r="C33696" s="218">
        <v>0.6845</v>
      </c>
    </row>
    <row r="33697" spans="1:3" ht="15" customHeight="1" x14ac:dyDescent="0.25">
      <c r="A33697" s="216">
        <v>45616</v>
      </c>
      <c r="B33697" s="217" t="s">
        <v>277</v>
      </c>
      <c r="C33697" s="218">
        <v>0.69789999999999996</v>
      </c>
    </row>
    <row r="33698" spans="1:3" ht="15" customHeight="1" x14ac:dyDescent="0.25">
      <c r="A33698" s="216">
        <v>45617</v>
      </c>
      <c r="B33698" s="217" t="s">
        <v>277</v>
      </c>
      <c r="C33698" s="218">
        <v>0.71130000000000004</v>
      </c>
    </row>
    <row r="33699" spans="1:3" ht="15" customHeight="1" x14ac:dyDescent="0.25">
      <c r="A33699" s="216">
        <v>45618</v>
      </c>
      <c r="B33699" s="217" t="s">
        <v>277</v>
      </c>
      <c r="C33699" s="218">
        <v>0.7248</v>
      </c>
    </row>
    <row r="33700" spans="1:3" ht="15" customHeight="1" x14ac:dyDescent="0.25">
      <c r="A33700" s="216">
        <v>45621</v>
      </c>
      <c r="B33700" s="217" t="s">
        <v>277</v>
      </c>
      <c r="C33700" s="218">
        <v>0.7651</v>
      </c>
    </row>
    <row r="33701" spans="1:3" ht="15" customHeight="1" x14ac:dyDescent="0.25">
      <c r="A33701" s="216">
        <v>45622</v>
      </c>
      <c r="B33701" s="217" t="s">
        <v>277</v>
      </c>
      <c r="C33701" s="218">
        <v>0.77859999999999996</v>
      </c>
    </row>
    <row r="33702" spans="1:3" ht="15" customHeight="1" x14ac:dyDescent="0.25">
      <c r="A33702" s="216">
        <v>45623</v>
      </c>
      <c r="B33702" s="217" t="s">
        <v>277</v>
      </c>
      <c r="C33702" s="218">
        <v>0.79200000000000004</v>
      </c>
    </row>
    <row r="33703" spans="1:3" ht="15" customHeight="1" x14ac:dyDescent="0.25">
      <c r="A33703" s="216">
        <v>45624</v>
      </c>
      <c r="B33703" s="217" t="s">
        <v>277</v>
      </c>
      <c r="C33703" s="218">
        <v>0.8054</v>
      </c>
    </row>
    <row r="33704" spans="1:3" ht="15" customHeight="1" x14ac:dyDescent="0.25">
      <c r="A33704" s="216">
        <v>45625</v>
      </c>
      <c r="B33704" s="217" t="s">
        <v>277</v>
      </c>
      <c r="C33704" s="218">
        <v>0.81879999999999997</v>
      </c>
    </row>
    <row r="33705" spans="1:3" ht="15" customHeight="1" x14ac:dyDescent="0.25">
      <c r="A33705" s="216">
        <v>45628</v>
      </c>
      <c r="B33705" s="217" t="s">
        <v>277</v>
      </c>
      <c r="C33705" s="218">
        <v>0.85909999999999997</v>
      </c>
    </row>
    <row r="33706" spans="1:3" ht="15" customHeight="1" x14ac:dyDescent="0.25">
      <c r="A33706" s="216">
        <v>45629</v>
      </c>
      <c r="B33706" s="217" t="s">
        <v>277</v>
      </c>
      <c r="C33706" s="218">
        <v>0.87250000000000005</v>
      </c>
    </row>
    <row r="33707" spans="1:3" ht="15" customHeight="1" x14ac:dyDescent="0.25">
      <c r="A33707" s="216">
        <v>45630</v>
      </c>
      <c r="B33707" s="217" t="s">
        <v>277</v>
      </c>
      <c r="C33707" s="218">
        <v>0.88460000000000005</v>
      </c>
    </row>
    <row r="33708" spans="1:3" ht="15" customHeight="1" x14ac:dyDescent="0.25">
      <c r="A33708" s="216">
        <v>45631</v>
      </c>
      <c r="B33708" s="217" t="s">
        <v>277</v>
      </c>
      <c r="C33708" s="218">
        <v>0.89970000000000006</v>
      </c>
    </row>
    <row r="33709" spans="1:3" ht="15" customHeight="1" x14ac:dyDescent="0.25">
      <c r="A33709" s="216">
        <v>45632</v>
      </c>
      <c r="B33709" s="217" t="s">
        <v>277</v>
      </c>
      <c r="C33709" s="218">
        <v>0.91339999999999999</v>
      </c>
    </row>
    <row r="33710" spans="1:3" ht="15" customHeight="1" x14ac:dyDescent="0.25">
      <c r="A33710" s="216">
        <v>45635</v>
      </c>
      <c r="B33710" s="217" t="s">
        <v>277</v>
      </c>
      <c r="C33710" s="218">
        <v>0.95379999999999998</v>
      </c>
    </row>
    <row r="33711" spans="1:3" ht="15" customHeight="1" x14ac:dyDescent="0.25">
      <c r="A33711" s="216">
        <v>45636</v>
      </c>
      <c r="B33711" s="217" t="s">
        <v>277</v>
      </c>
      <c r="C33711" s="218">
        <v>0.96719999999999995</v>
      </c>
    </row>
    <row r="33712" spans="1:3" ht="15" customHeight="1" x14ac:dyDescent="0.25">
      <c r="A33712" s="216">
        <v>45637</v>
      </c>
      <c r="B33712" s="217" t="s">
        <v>277</v>
      </c>
      <c r="C33712" s="218">
        <v>0.98060000000000003</v>
      </c>
    </row>
    <row r="33713" spans="1:3" ht="15" customHeight="1" x14ac:dyDescent="0.25">
      <c r="A33713" s="216">
        <v>45638</v>
      </c>
      <c r="B33713" s="217" t="s">
        <v>277</v>
      </c>
      <c r="C33713" s="218">
        <v>0.99409999999999998</v>
      </c>
    </row>
    <row r="33714" spans="1:3" ht="15" customHeight="1" x14ac:dyDescent="0.25">
      <c r="A33714" s="216">
        <v>45639</v>
      </c>
      <c r="B33714" s="217" t="s">
        <v>277</v>
      </c>
      <c r="C33714" s="218">
        <v>1.0076000000000001</v>
      </c>
    </row>
    <row r="33715" spans="1:3" ht="15" customHeight="1" x14ac:dyDescent="0.25">
      <c r="A33715" s="216">
        <v>45642</v>
      </c>
      <c r="B33715" s="217" t="s">
        <v>277</v>
      </c>
      <c r="C33715" s="218">
        <v>1.0482</v>
      </c>
    </row>
    <row r="33716" spans="1:3" ht="15" customHeight="1" x14ac:dyDescent="0.25">
      <c r="A33716" s="216">
        <v>45643</v>
      </c>
      <c r="B33716" s="217" t="s">
        <v>277</v>
      </c>
      <c r="C33716" s="218">
        <v>1.0620000000000001</v>
      </c>
    </row>
    <row r="33717" spans="1:3" ht="15" customHeight="1" x14ac:dyDescent="0.25">
      <c r="A33717" s="216">
        <v>45644</v>
      </c>
      <c r="B33717" s="217" t="s">
        <v>277</v>
      </c>
      <c r="C33717" s="218">
        <v>1.0755999999999999</v>
      </c>
    </row>
    <row r="33718" spans="1:3" ht="15" customHeight="1" x14ac:dyDescent="0.25">
      <c r="A33718" s="216">
        <v>45645</v>
      </c>
      <c r="B33718" s="217" t="s">
        <v>277</v>
      </c>
      <c r="C33718" s="218">
        <v>1.0876999999999999</v>
      </c>
    </row>
    <row r="33719" spans="1:3" ht="15" customHeight="1" x14ac:dyDescent="0.25">
      <c r="A33719" s="216">
        <v>45646</v>
      </c>
      <c r="B33719" s="217" t="s">
        <v>277</v>
      </c>
      <c r="C33719" s="218">
        <v>1.1012</v>
      </c>
    </row>
    <row r="33720" spans="1:3" ht="15" customHeight="1" x14ac:dyDescent="0.25">
      <c r="A33720" s="216">
        <v>45649</v>
      </c>
      <c r="B33720" s="217" t="s">
        <v>277</v>
      </c>
      <c r="C33720" s="218">
        <v>1.1415</v>
      </c>
    </row>
    <row r="33721" spans="1:3" ht="15" customHeight="1" x14ac:dyDescent="0.25">
      <c r="A33721" s="216">
        <v>45650</v>
      </c>
      <c r="B33721" s="217" t="s">
        <v>277</v>
      </c>
      <c r="C33721" s="218">
        <v>1.155</v>
      </c>
    </row>
    <row r="33722" spans="1:3" ht="15" customHeight="1" x14ac:dyDescent="0.25">
      <c r="A33722" s="216">
        <v>45651</v>
      </c>
      <c r="B33722" s="217" t="s">
        <v>277</v>
      </c>
      <c r="C33722" s="218">
        <v>1.1684000000000001</v>
      </c>
    </row>
    <row r="33723" spans="1:3" ht="15" customHeight="1" x14ac:dyDescent="0.25">
      <c r="A33723" s="216">
        <v>45652</v>
      </c>
      <c r="B33723" s="217" t="s">
        <v>277</v>
      </c>
      <c r="C33723" s="218">
        <v>1.1819999999999999</v>
      </c>
    </row>
    <row r="33724" spans="1:3" ht="15" customHeight="1" x14ac:dyDescent="0.25">
      <c r="A33724" s="216">
        <v>45653</v>
      </c>
      <c r="B33724" s="217" t="s">
        <v>277</v>
      </c>
      <c r="C33724" s="218">
        <v>1.1954</v>
      </c>
    </row>
    <row r="33725" spans="1:3" ht="15" customHeight="1" x14ac:dyDescent="0.25">
      <c r="A33725" s="216">
        <v>45656</v>
      </c>
      <c r="B33725" s="217" t="s">
        <v>277</v>
      </c>
      <c r="C33725" s="218">
        <v>1.2357</v>
      </c>
    </row>
    <row r="33726" spans="1:3" ht="15" customHeight="1" x14ac:dyDescent="0.25">
      <c r="A33726" s="216">
        <v>45657</v>
      </c>
      <c r="B33726" s="217" t="s">
        <v>277</v>
      </c>
      <c r="C33726" s="218">
        <v>1.2492000000000001</v>
      </c>
    </row>
    <row r="33727" spans="1:3" ht="15" customHeight="1" x14ac:dyDescent="0.25">
      <c r="A33727" s="216">
        <v>45659</v>
      </c>
      <c r="B33727" s="217" t="s">
        <v>277</v>
      </c>
      <c r="C33727" s="218">
        <v>1.2774000000000001</v>
      </c>
    </row>
    <row r="33728" spans="1:3" ht="15" customHeight="1" x14ac:dyDescent="0.25">
      <c r="A33728" s="216">
        <v>45660</v>
      </c>
      <c r="B33728" s="217" t="s">
        <v>277</v>
      </c>
      <c r="C33728" s="218">
        <v>1.2907999999999999</v>
      </c>
    </row>
    <row r="33729" spans="1:3" ht="15" customHeight="1" x14ac:dyDescent="0.25">
      <c r="A33729" s="216">
        <v>45663</v>
      </c>
      <c r="B33729" s="217" t="s">
        <v>277</v>
      </c>
      <c r="C33729" s="218">
        <v>1.3311999999999999</v>
      </c>
    </row>
    <row r="33730" spans="1:3" ht="15" customHeight="1" x14ac:dyDescent="0.25">
      <c r="A33730" s="216">
        <v>45664</v>
      </c>
      <c r="B33730" s="217" t="s">
        <v>277</v>
      </c>
      <c r="C33730" s="218">
        <v>1.3446</v>
      </c>
    </row>
    <row r="33731" spans="1:3" ht="15" customHeight="1" x14ac:dyDescent="0.25">
      <c r="A33731" s="216">
        <v>45665</v>
      </c>
      <c r="B33731" s="217" t="s">
        <v>277</v>
      </c>
      <c r="C33731" s="218">
        <v>1.3581000000000001</v>
      </c>
    </row>
    <row r="33732" spans="1:3" ht="15" customHeight="1" x14ac:dyDescent="0.25">
      <c r="A33732" s="216">
        <v>45666</v>
      </c>
      <c r="B33732" s="217" t="s">
        <v>277</v>
      </c>
      <c r="C33732" s="218">
        <v>1.3714999999999999</v>
      </c>
    </row>
    <row r="33733" spans="1:3" ht="15" customHeight="1" x14ac:dyDescent="0.25">
      <c r="A33733" s="216">
        <v>45667</v>
      </c>
      <c r="B33733" s="217" t="s">
        <v>277</v>
      </c>
      <c r="C33733" s="218">
        <v>1.385</v>
      </c>
    </row>
    <row r="33734" spans="1:3" ht="15" customHeight="1" x14ac:dyDescent="0.25">
      <c r="A33734" s="216">
        <v>45670</v>
      </c>
      <c r="B33734" s="217" t="s">
        <v>277</v>
      </c>
      <c r="C33734" s="218">
        <v>1.4253</v>
      </c>
    </row>
    <row r="33735" spans="1:3" ht="15" customHeight="1" x14ac:dyDescent="0.25">
      <c r="A33735" s="216">
        <v>45671</v>
      </c>
      <c r="B33735" s="217" t="s">
        <v>277</v>
      </c>
      <c r="C33735" s="218">
        <v>1.4388000000000001</v>
      </c>
    </row>
    <row r="33736" spans="1:3" ht="15" customHeight="1" x14ac:dyDescent="0.25">
      <c r="A33736" s="216">
        <v>45672</v>
      </c>
      <c r="B33736" s="217" t="s">
        <v>277</v>
      </c>
      <c r="C33736" s="218">
        <v>1.4522999999999999</v>
      </c>
    </row>
    <row r="33737" spans="1:3" ht="15" customHeight="1" x14ac:dyDescent="0.25">
      <c r="A33737" s="216">
        <v>45673</v>
      </c>
      <c r="B33737" s="217" t="s">
        <v>277</v>
      </c>
      <c r="C33737" s="218">
        <v>1.4658</v>
      </c>
    </row>
    <row r="33738" spans="1:3" ht="15" customHeight="1" x14ac:dyDescent="0.25">
      <c r="A33738" s="216">
        <v>45674</v>
      </c>
      <c r="B33738" s="217" t="s">
        <v>277</v>
      </c>
      <c r="C33738" s="218">
        <v>1.4797</v>
      </c>
    </row>
    <row r="33739" spans="1:3" ht="15" customHeight="1" x14ac:dyDescent="0.25">
      <c r="A33739" s="216">
        <v>45677</v>
      </c>
      <c r="B33739" s="217" t="s">
        <v>277</v>
      </c>
      <c r="C33739" s="218">
        <v>1.52</v>
      </c>
    </row>
    <row r="33740" spans="1:3" ht="15" customHeight="1" x14ac:dyDescent="0.25">
      <c r="A33740" s="216">
        <v>45678</v>
      </c>
      <c r="B33740" s="217" t="s">
        <v>277</v>
      </c>
      <c r="C33740" s="218">
        <v>1.5335000000000001</v>
      </c>
    </row>
    <row r="33741" spans="1:3" ht="15" customHeight="1" x14ac:dyDescent="0.25">
      <c r="A33741" s="216">
        <v>45679</v>
      </c>
      <c r="B33741" s="217" t="s">
        <v>277</v>
      </c>
      <c r="C33741" s="218">
        <v>1.5469999999999999</v>
      </c>
    </row>
    <row r="33742" spans="1:3" ht="15" customHeight="1" x14ac:dyDescent="0.25">
      <c r="A33742" s="216">
        <v>45680</v>
      </c>
      <c r="B33742" s="217" t="s">
        <v>277</v>
      </c>
      <c r="C33742" s="218">
        <v>1.5604</v>
      </c>
    </row>
    <row r="33743" spans="1:3" ht="15" customHeight="1" x14ac:dyDescent="0.25">
      <c r="A33743" s="216">
        <v>45681</v>
      </c>
      <c r="B33743" s="217" t="s">
        <v>277</v>
      </c>
      <c r="C33743" s="218">
        <v>1.5741000000000001</v>
      </c>
    </row>
    <row r="33744" spans="1:3" ht="15" customHeight="1" x14ac:dyDescent="0.25">
      <c r="A33744" s="216">
        <v>45684</v>
      </c>
      <c r="B33744" s="217" t="s">
        <v>277</v>
      </c>
      <c r="C33744" s="218">
        <v>1.6143000000000001</v>
      </c>
    </row>
    <row r="33745" spans="1:3" ht="15" customHeight="1" x14ac:dyDescent="0.25">
      <c r="A33745" s="216">
        <v>45685</v>
      </c>
      <c r="B33745" s="217" t="s">
        <v>277</v>
      </c>
      <c r="C33745" s="218">
        <v>1.6277999999999999</v>
      </c>
    </row>
    <row r="33746" spans="1:3" ht="15" customHeight="1" x14ac:dyDescent="0.25">
      <c r="A33746" s="216">
        <v>45686</v>
      </c>
      <c r="B33746" s="217" t="s">
        <v>277</v>
      </c>
      <c r="C33746" s="218">
        <v>1.6412</v>
      </c>
    </row>
    <row r="33747" spans="1:3" ht="15" customHeight="1" x14ac:dyDescent="0.25">
      <c r="A33747" s="216">
        <v>45687</v>
      </c>
      <c r="B33747" s="217" t="s">
        <v>277</v>
      </c>
      <c r="C33747" s="218">
        <v>1.6549</v>
      </c>
    </row>
    <row r="33748" spans="1:3" ht="15" customHeight="1" x14ac:dyDescent="0.25">
      <c r="A33748" s="216">
        <v>45688</v>
      </c>
      <c r="B33748" s="217" t="s">
        <v>277</v>
      </c>
      <c r="C33748" s="218">
        <v>1.6682999999999999</v>
      </c>
    </row>
    <row r="33749" spans="1:3" ht="15" customHeight="1" x14ac:dyDescent="0.25">
      <c r="A33749" s="216">
        <v>45691</v>
      </c>
      <c r="B33749" s="217" t="s">
        <v>277</v>
      </c>
      <c r="C33749" s="218">
        <v>1.7085999999999999</v>
      </c>
    </row>
    <row r="33750" spans="1:3" ht="15" customHeight="1" x14ac:dyDescent="0.25">
      <c r="A33750" s="216">
        <v>45692</v>
      </c>
      <c r="B33750" s="217" t="s">
        <v>277</v>
      </c>
      <c r="C33750" s="218">
        <v>1.7223999999999999</v>
      </c>
    </row>
    <row r="33751" spans="1:3" ht="15" customHeight="1" x14ac:dyDescent="0.25">
      <c r="A33751" s="216">
        <v>45693</v>
      </c>
      <c r="B33751" s="217" t="s">
        <v>277</v>
      </c>
      <c r="C33751" s="218">
        <v>1.7357</v>
      </c>
    </row>
    <row r="33752" spans="1:3" ht="15" customHeight="1" x14ac:dyDescent="0.25">
      <c r="A33752" s="216">
        <v>45694</v>
      </c>
      <c r="B33752" s="217" t="s">
        <v>277</v>
      </c>
      <c r="C33752" s="218">
        <v>1.7490000000000001</v>
      </c>
    </row>
    <row r="33753" spans="1:3" ht="15" customHeight="1" x14ac:dyDescent="0.25">
      <c r="A33753" s="216">
        <v>45695</v>
      </c>
      <c r="B33753" s="217" t="s">
        <v>277</v>
      </c>
      <c r="C33753" s="218">
        <v>1.7623</v>
      </c>
    </row>
    <row r="33754" spans="1:3" ht="15" customHeight="1" x14ac:dyDescent="0.25">
      <c r="A33754" s="216">
        <v>45698</v>
      </c>
      <c r="B33754" s="217" t="s">
        <v>277</v>
      </c>
      <c r="C33754" s="218">
        <v>1.8023</v>
      </c>
    </row>
    <row r="33755" spans="1:3" ht="15" customHeight="1" x14ac:dyDescent="0.25">
      <c r="A33755" s="216">
        <v>45699</v>
      </c>
      <c r="B33755" s="217" t="s">
        <v>277</v>
      </c>
      <c r="C33755" s="218">
        <v>1.8156000000000001</v>
      </c>
    </row>
    <row r="33756" spans="1:3" ht="15" customHeight="1" x14ac:dyDescent="0.25">
      <c r="A33756" s="216">
        <v>45700</v>
      </c>
      <c r="B33756" s="217" t="s">
        <v>277</v>
      </c>
      <c r="C33756" s="218">
        <v>1.8287</v>
      </c>
    </row>
    <row r="33757" spans="1:3" ht="15" customHeight="1" x14ac:dyDescent="0.25">
      <c r="A33757" s="216">
        <v>45701</v>
      </c>
      <c r="B33757" s="217" t="s">
        <v>277</v>
      </c>
      <c r="C33757" s="218">
        <v>1.8419000000000001</v>
      </c>
    </row>
    <row r="33758" spans="1:3" ht="15" customHeight="1" x14ac:dyDescent="0.25">
      <c r="A33758" s="216">
        <v>45702</v>
      </c>
      <c r="B33758" s="217" t="s">
        <v>277</v>
      </c>
      <c r="C33758" s="218">
        <v>1.8549</v>
      </c>
    </row>
    <row r="33759" spans="1:3" ht="15" customHeight="1" x14ac:dyDescent="0.25">
      <c r="A33759" s="216">
        <v>45705</v>
      </c>
      <c r="B33759" s="217" t="s">
        <v>277</v>
      </c>
      <c r="C33759" s="218">
        <v>1.8948</v>
      </c>
    </row>
    <row r="33760" spans="1:3" ht="15" customHeight="1" x14ac:dyDescent="0.25">
      <c r="A33760" s="216">
        <v>45706</v>
      </c>
      <c r="B33760" s="217" t="s">
        <v>277</v>
      </c>
      <c r="C33760" s="218">
        <v>1.9077999999999999</v>
      </c>
    </row>
    <row r="33761" spans="1:3" ht="15" customHeight="1" x14ac:dyDescent="0.25">
      <c r="A33761" s="216">
        <v>45707</v>
      </c>
      <c r="B33761" s="217" t="s">
        <v>277</v>
      </c>
      <c r="C33761" s="218">
        <v>1.921</v>
      </c>
    </row>
    <row r="33762" spans="1:3" ht="15" customHeight="1" x14ac:dyDescent="0.25">
      <c r="A33762" s="216">
        <v>45708</v>
      </c>
      <c r="B33762" s="217" t="s">
        <v>277</v>
      </c>
      <c r="C33762" s="218">
        <v>1.9340999999999999</v>
      </c>
    </row>
    <row r="33763" spans="1:3" ht="15" customHeight="1" x14ac:dyDescent="0.25">
      <c r="A33763" s="216">
        <v>45709</v>
      </c>
      <c r="B33763" s="217" t="s">
        <v>277</v>
      </c>
      <c r="C33763" s="218">
        <v>1.9473</v>
      </c>
    </row>
    <row r="33764" spans="1:3" ht="15" customHeight="1" x14ac:dyDescent="0.25">
      <c r="A33764" s="216">
        <v>45712</v>
      </c>
      <c r="B33764" s="217" t="s">
        <v>277</v>
      </c>
      <c r="C33764" s="218">
        <v>1.9904999999999999</v>
      </c>
    </row>
    <row r="33765" spans="1:3" ht="15" customHeight="1" x14ac:dyDescent="0.25">
      <c r="A33765" s="216">
        <v>45713</v>
      </c>
      <c r="B33765" s="217" t="s">
        <v>277</v>
      </c>
      <c r="C33765" s="218">
        <v>2.0036999999999998</v>
      </c>
    </row>
    <row r="33766" spans="1:3" ht="15" customHeight="1" x14ac:dyDescent="0.25">
      <c r="A33766" s="216">
        <v>45714</v>
      </c>
      <c r="B33766" s="217" t="s">
        <v>277</v>
      </c>
      <c r="C33766" s="218">
        <v>2.0169000000000001</v>
      </c>
    </row>
    <row r="33767" spans="1:3" ht="15" customHeight="1" x14ac:dyDescent="0.25">
      <c r="A33767" s="216">
        <v>45715</v>
      </c>
      <c r="B33767" s="217" t="s">
        <v>277</v>
      </c>
      <c r="C33767" s="218">
        <v>2.0301</v>
      </c>
    </row>
    <row r="33768" spans="1:3" ht="15" customHeight="1" x14ac:dyDescent="0.25">
      <c r="A33768" s="216">
        <v>45716</v>
      </c>
      <c r="B33768" s="217" t="s">
        <v>277</v>
      </c>
      <c r="C33768" s="218">
        <v>2.0434000000000001</v>
      </c>
    </row>
    <row r="33769" spans="1:3" ht="15" customHeight="1" x14ac:dyDescent="0.25">
      <c r="A33769" s="216">
        <v>45719</v>
      </c>
      <c r="B33769" s="217" t="s">
        <v>277</v>
      </c>
      <c r="C33769" s="218">
        <v>2.0769000000000002</v>
      </c>
    </row>
    <row r="33770" spans="1:3" ht="15" customHeight="1" x14ac:dyDescent="0.25">
      <c r="A33770" s="216">
        <v>45720</v>
      </c>
      <c r="B33770" s="217" t="s">
        <v>277</v>
      </c>
      <c r="C33770" s="218">
        <v>2.0901999999999998</v>
      </c>
    </row>
    <row r="33771" spans="1:3" ht="15" customHeight="1" x14ac:dyDescent="0.25">
      <c r="A33771" s="216">
        <v>45721</v>
      </c>
      <c r="B33771" s="217" t="s">
        <v>277</v>
      </c>
      <c r="C33771" s="218">
        <v>2.1034000000000002</v>
      </c>
    </row>
    <row r="33772" spans="1:3" ht="15" customHeight="1" x14ac:dyDescent="0.25">
      <c r="A33772" s="216">
        <v>45722</v>
      </c>
      <c r="B33772" s="217" t="s">
        <v>277</v>
      </c>
      <c r="C33772" s="218">
        <v>2.1225000000000001</v>
      </c>
    </row>
    <row r="33773" spans="1:3" ht="15" customHeight="1" x14ac:dyDescent="0.25">
      <c r="A33773" s="216">
        <v>45723</v>
      </c>
      <c r="B33773" s="217" t="s">
        <v>277</v>
      </c>
      <c r="C33773" s="218">
        <v>2.1349</v>
      </c>
    </row>
    <row r="33774" spans="1:3" ht="15" customHeight="1" x14ac:dyDescent="0.25">
      <c r="A33774" s="216">
        <v>45726</v>
      </c>
      <c r="B33774" s="217" t="s">
        <v>277</v>
      </c>
      <c r="C33774" s="218">
        <v>2.1751</v>
      </c>
    </row>
    <row r="33775" spans="1:3" ht="15" customHeight="1" x14ac:dyDescent="0.25">
      <c r="A33775" s="216">
        <v>45727</v>
      </c>
      <c r="B33775" s="217" t="s">
        <v>277</v>
      </c>
      <c r="C33775" s="218">
        <v>2.1882999999999999</v>
      </c>
    </row>
    <row r="33776" spans="1:3" ht="15" customHeight="1" x14ac:dyDescent="0.25">
      <c r="A33776" s="216">
        <v>45728</v>
      </c>
      <c r="B33776" s="217" t="s">
        <v>277</v>
      </c>
      <c r="C33776" s="218">
        <v>2.2014999999999998</v>
      </c>
    </row>
    <row r="33777" spans="1:3" ht="15" customHeight="1" x14ac:dyDescent="0.25">
      <c r="A33777" s="216">
        <v>45729</v>
      </c>
      <c r="B33777" s="217" t="s">
        <v>277</v>
      </c>
      <c r="C33777" s="218">
        <v>2.2151000000000001</v>
      </c>
    </row>
    <row r="33778" spans="1:3" ht="15" customHeight="1" x14ac:dyDescent="0.25">
      <c r="A33778" s="216">
        <v>45730</v>
      </c>
      <c r="B33778" s="217" t="s">
        <v>277</v>
      </c>
      <c r="C33778" s="218">
        <v>2.2284999999999999</v>
      </c>
    </row>
    <row r="33779" spans="1:3" ht="15" customHeight="1" x14ac:dyDescent="0.25">
      <c r="A33779" s="216">
        <v>45733</v>
      </c>
      <c r="B33779" s="217" t="s">
        <v>277</v>
      </c>
      <c r="C33779" s="218">
        <v>2.2679</v>
      </c>
    </row>
    <row r="33780" spans="1:3" ht="15" customHeight="1" x14ac:dyDescent="0.25">
      <c r="A33780" s="216">
        <v>45734</v>
      </c>
      <c r="B33780" s="217" t="s">
        <v>277</v>
      </c>
      <c r="C33780" s="218">
        <v>2.2810000000000001</v>
      </c>
    </row>
    <row r="33781" spans="1:3" ht="15" customHeight="1" x14ac:dyDescent="0.25">
      <c r="A33781" s="216">
        <v>45735</v>
      </c>
      <c r="B33781" s="217" t="s">
        <v>277</v>
      </c>
      <c r="C33781" s="218">
        <v>2.2942999999999998</v>
      </c>
    </row>
    <row r="33782" spans="1:3" ht="15" customHeight="1" x14ac:dyDescent="0.25">
      <c r="A33782" s="216">
        <v>45736</v>
      </c>
      <c r="B33782" s="217" t="s">
        <v>277</v>
      </c>
      <c r="C33782" s="218">
        <v>2.3077999999999999</v>
      </c>
    </row>
    <row r="33783" spans="1:3" ht="15" customHeight="1" x14ac:dyDescent="0.25">
      <c r="A33783" s="216">
        <v>45737</v>
      </c>
      <c r="B33783" s="217" t="s">
        <v>277</v>
      </c>
      <c r="C33783" s="218">
        <v>2.3209</v>
      </c>
    </row>
    <row r="33784" spans="1:3" ht="15" customHeight="1" x14ac:dyDescent="0.25">
      <c r="A33784" s="216">
        <v>45740</v>
      </c>
      <c r="B33784" s="217" t="s">
        <v>277</v>
      </c>
      <c r="C33784" s="218">
        <v>2.3601999999999999</v>
      </c>
    </row>
    <row r="33785" spans="1:3" ht="15" customHeight="1" x14ac:dyDescent="0.25">
      <c r="A33785" s="216">
        <v>45741</v>
      </c>
      <c r="B33785" s="217" t="s">
        <v>277</v>
      </c>
      <c r="C33785" s="218">
        <v>2.3732000000000002</v>
      </c>
    </row>
    <row r="33786" spans="1:3" ht="15" customHeight="1" x14ac:dyDescent="0.25">
      <c r="A33786" s="216">
        <v>45742</v>
      </c>
      <c r="B33786" s="217" t="s">
        <v>277</v>
      </c>
      <c r="C33786" s="218">
        <v>2.3864000000000001</v>
      </c>
    </row>
    <row r="33787" spans="1:3" ht="15" customHeight="1" x14ac:dyDescent="0.25">
      <c r="A33787" s="216">
        <v>45743</v>
      </c>
      <c r="B33787" s="217" t="s">
        <v>277</v>
      </c>
      <c r="C33787" s="218">
        <v>2.3997000000000002</v>
      </c>
    </row>
    <row r="33788" spans="1:3" ht="15" customHeight="1" x14ac:dyDescent="0.25">
      <c r="A33788" s="216">
        <v>45744</v>
      </c>
      <c r="B33788" s="217" t="s">
        <v>277</v>
      </c>
      <c r="C33788" s="218">
        <v>2.4131999999999998</v>
      </c>
    </row>
    <row r="33789" spans="1:3" ht="15" customHeight="1" x14ac:dyDescent="0.25">
      <c r="A33789" s="216">
        <v>45747</v>
      </c>
      <c r="B33789" s="217" t="s">
        <v>277</v>
      </c>
      <c r="C33789" s="218">
        <v>5.9999999999999995E-4</v>
      </c>
    </row>
    <row r="33790" spans="1:3" ht="15" customHeight="1" x14ac:dyDescent="0.25">
      <c r="A33790" s="216">
        <v>45748</v>
      </c>
      <c r="B33790" s="217" t="s">
        <v>277</v>
      </c>
      <c r="C33790" s="218">
        <v>1.34E-2</v>
      </c>
    </row>
    <row r="33791" spans="1:3" ht="15" customHeight="1" x14ac:dyDescent="0.25">
      <c r="A33791" s="216">
        <v>45749</v>
      </c>
      <c r="B33791" s="217" t="s">
        <v>277</v>
      </c>
      <c r="C33791" s="218">
        <v>2.6200000000000001E-2</v>
      </c>
    </row>
    <row r="33792" spans="1:3" ht="15" customHeight="1" x14ac:dyDescent="0.25">
      <c r="A33792" s="216">
        <v>45750</v>
      </c>
      <c r="B33792" s="217" t="s">
        <v>277</v>
      </c>
      <c r="C33792" s="218">
        <v>3.9E-2</v>
      </c>
    </row>
    <row r="33793" spans="1:3" ht="15" customHeight="1" x14ac:dyDescent="0.25">
      <c r="A33793" s="216">
        <v>45751</v>
      </c>
      <c r="B33793" s="217" t="s">
        <v>277</v>
      </c>
      <c r="C33793" s="218">
        <v>5.1799999999999999E-2</v>
      </c>
    </row>
    <row r="33794" spans="1:3" ht="15" customHeight="1" x14ac:dyDescent="0.25">
      <c r="A33794" s="216">
        <v>45754</v>
      </c>
      <c r="B33794" s="217" t="s">
        <v>277</v>
      </c>
      <c r="C33794" s="218">
        <v>9.0800000000000006E-2</v>
      </c>
    </row>
    <row r="33795" spans="1:3" ht="15" customHeight="1" x14ac:dyDescent="0.25">
      <c r="A33795" s="216">
        <v>45755</v>
      </c>
      <c r="B33795" s="217" t="s">
        <v>277</v>
      </c>
      <c r="C33795" s="218">
        <v>0.1037</v>
      </c>
    </row>
    <row r="33796" spans="1:3" ht="15" customHeight="1" x14ac:dyDescent="0.25">
      <c r="A33796" s="216">
        <v>45756</v>
      </c>
      <c r="B33796" s="217" t="s">
        <v>277</v>
      </c>
      <c r="C33796" s="218">
        <v>0.1166</v>
      </c>
    </row>
    <row r="33797" spans="1:3" ht="15" customHeight="1" x14ac:dyDescent="0.25">
      <c r="A33797" s="216">
        <v>45757</v>
      </c>
      <c r="B33797" s="217" t="s">
        <v>277</v>
      </c>
      <c r="C33797" s="218">
        <v>0.12939999999999999</v>
      </c>
    </row>
    <row r="33798" spans="1:3" ht="15" customHeight="1" x14ac:dyDescent="0.25">
      <c r="A33798" s="216">
        <v>45758</v>
      </c>
      <c r="B33798" s="217" t="s">
        <v>277</v>
      </c>
      <c r="C33798" s="218">
        <v>0.14230000000000001</v>
      </c>
    </row>
    <row r="33799" spans="1:3" ht="15" customHeight="1" x14ac:dyDescent="0.25">
      <c r="A33799" s="216">
        <v>45761</v>
      </c>
      <c r="B33799" s="217" t="s">
        <v>277</v>
      </c>
      <c r="C33799" s="218">
        <v>0.18129999999999999</v>
      </c>
    </row>
    <row r="33800" spans="1:3" ht="15" customHeight="1" x14ac:dyDescent="0.25">
      <c r="A33800" s="216">
        <v>45762</v>
      </c>
      <c r="B33800" s="217" t="s">
        <v>277</v>
      </c>
      <c r="C33800" s="218">
        <v>0.19439999999999999</v>
      </c>
    </row>
    <row r="33801" spans="1:3" ht="15" customHeight="1" x14ac:dyDescent="0.25">
      <c r="A33801" s="216">
        <v>45763</v>
      </c>
      <c r="B33801" s="217" t="s">
        <v>277</v>
      </c>
      <c r="C33801" s="218">
        <v>0.2072</v>
      </c>
    </row>
    <row r="33802" spans="1:3" ht="15" customHeight="1" x14ac:dyDescent="0.25">
      <c r="A33802" s="216">
        <v>45764</v>
      </c>
      <c r="B33802" s="217" t="s">
        <v>277</v>
      </c>
      <c r="C33802" s="218">
        <v>0.22009999999999999</v>
      </c>
    </row>
    <row r="33803" spans="1:3" ht="15" customHeight="1" x14ac:dyDescent="0.25">
      <c r="A33803" s="216">
        <v>45769</v>
      </c>
      <c r="B33803" s="217" t="s">
        <v>277</v>
      </c>
      <c r="C33803" s="218">
        <v>0.2843</v>
      </c>
    </row>
    <row r="33804" spans="1:3" ht="15" customHeight="1" x14ac:dyDescent="0.25">
      <c r="A33804" s="216">
        <v>45770</v>
      </c>
      <c r="B33804" s="217" t="s">
        <v>277</v>
      </c>
      <c r="C33804" s="218">
        <v>0.29680000000000001</v>
      </c>
    </row>
    <row r="33805" spans="1:3" ht="15" customHeight="1" x14ac:dyDescent="0.25">
      <c r="A33805" s="216">
        <v>45771</v>
      </c>
      <c r="B33805" s="217" t="s">
        <v>277</v>
      </c>
      <c r="C33805" s="218">
        <v>0.30959999999999999</v>
      </c>
    </row>
    <row r="33806" spans="1:3" ht="15" customHeight="1" x14ac:dyDescent="0.25">
      <c r="A33806" s="216">
        <v>45772</v>
      </c>
      <c r="B33806" s="217" t="s">
        <v>277</v>
      </c>
      <c r="C33806" s="218">
        <v>0.32240000000000002</v>
      </c>
    </row>
    <row r="33807" spans="1:3" ht="15" customHeight="1" x14ac:dyDescent="0.25">
      <c r="A33807" s="216">
        <v>45775</v>
      </c>
      <c r="B33807" s="217" t="s">
        <v>277</v>
      </c>
      <c r="C33807" s="218">
        <v>0.36120000000000002</v>
      </c>
    </row>
    <row r="33808" spans="1:3" ht="15" customHeight="1" x14ac:dyDescent="0.25">
      <c r="A33808" s="216">
        <v>45776</v>
      </c>
      <c r="B33808" s="217" t="s">
        <v>277</v>
      </c>
      <c r="C33808" s="218">
        <v>0.374</v>
      </c>
    </row>
    <row r="33809" spans="1:3" ht="15" customHeight="1" x14ac:dyDescent="0.25">
      <c r="A33809" s="216">
        <v>45777</v>
      </c>
      <c r="B33809" s="217" t="s">
        <v>277</v>
      </c>
      <c r="C33809" s="218">
        <v>0.38719999999999999</v>
      </c>
    </row>
    <row r="33810" spans="1:3" ht="15" customHeight="1" x14ac:dyDescent="0.25">
      <c r="A33810" s="216">
        <v>45778</v>
      </c>
      <c r="B33810" s="217" t="s">
        <v>277</v>
      </c>
      <c r="C33810" s="218">
        <v>0.40039999999999998</v>
      </c>
    </row>
    <row r="33811" spans="1:3" ht="15" customHeight="1" x14ac:dyDescent="0.25">
      <c r="A33811" s="216">
        <v>45779</v>
      </c>
      <c r="B33811" s="217" t="s">
        <v>277</v>
      </c>
      <c r="C33811" s="218">
        <v>0.41320000000000001</v>
      </c>
    </row>
    <row r="33812" spans="1:3" ht="15" customHeight="1" x14ac:dyDescent="0.25">
      <c r="A33812" s="216">
        <v>45783</v>
      </c>
      <c r="B33812" s="217" t="s">
        <v>277</v>
      </c>
      <c r="C33812" s="218">
        <v>0.46439999999999998</v>
      </c>
    </row>
    <row r="33813" spans="1:3" ht="15" customHeight="1" x14ac:dyDescent="0.25">
      <c r="A33813" s="216">
        <v>45784</v>
      </c>
      <c r="B33813" s="217" t="s">
        <v>277</v>
      </c>
      <c r="C33813" s="218">
        <v>0.47789999999999999</v>
      </c>
    </row>
    <row r="33814" spans="1:3" ht="15" customHeight="1" x14ac:dyDescent="0.25">
      <c r="A33814" s="216">
        <v>45785</v>
      </c>
      <c r="B33814" s="217" t="s">
        <v>277</v>
      </c>
      <c r="C33814" s="218">
        <v>0.49099999999999999</v>
      </c>
    </row>
    <row r="33815" spans="1:3" ht="15" customHeight="1" x14ac:dyDescent="0.25">
      <c r="A33815" s="216">
        <v>45786</v>
      </c>
      <c r="B33815" s="217" t="s">
        <v>277</v>
      </c>
      <c r="C33815" s="218">
        <v>0.50390000000000001</v>
      </c>
    </row>
    <row r="33816" spans="1:3" ht="15" customHeight="1" x14ac:dyDescent="0.25">
      <c r="A33816" s="216">
        <v>45789</v>
      </c>
      <c r="B33816" s="217" t="s">
        <v>277</v>
      </c>
      <c r="C33816" s="218">
        <v>0.54269999999999996</v>
      </c>
    </row>
    <row r="33817" spans="1:3" ht="15" customHeight="1" x14ac:dyDescent="0.25">
      <c r="A33817" s="216">
        <v>45790</v>
      </c>
      <c r="B33817" s="217" t="s">
        <v>277</v>
      </c>
      <c r="C33817" s="218">
        <v>0.55589999999999995</v>
      </c>
    </row>
    <row r="33818" spans="1:3" ht="15" customHeight="1" x14ac:dyDescent="0.25">
      <c r="A33818" s="216">
        <v>45791</v>
      </c>
      <c r="B33818" s="217" t="s">
        <v>277</v>
      </c>
      <c r="C33818" s="218">
        <v>0.56850000000000001</v>
      </c>
    </row>
    <row r="33819" spans="1:3" ht="15" customHeight="1" x14ac:dyDescent="0.25">
      <c r="A33819" s="216">
        <v>45792</v>
      </c>
      <c r="B33819" s="217" t="s">
        <v>277</v>
      </c>
      <c r="C33819" s="218">
        <v>0.58089999999999997</v>
      </c>
    </row>
    <row r="33820" spans="1:3" ht="15" customHeight="1" x14ac:dyDescent="0.25">
      <c r="A33820" s="216">
        <v>45793</v>
      </c>
      <c r="B33820" s="217" t="s">
        <v>277</v>
      </c>
      <c r="C33820" s="218">
        <v>0.59330000000000005</v>
      </c>
    </row>
    <row r="33821" spans="1:3" ht="15" customHeight="1" x14ac:dyDescent="0.25">
      <c r="A33821" s="216">
        <v>45796</v>
      </c>
      <c r="B33821" s="217" t="s">
        <v>277</v>
      </c>
      <c r="C33821" s="218">
        <v>0.63070000000000004</v>
      </c>
    </row>
    <row r="33822" spans="1:3" ht="15" customHeight="1" x14ac:dyDescent="0.25">
      <c r="A33822" s="216">
        <v>45797</v>
      </c>
      <c r="B33822" s="217" t="s">
        <v>277</v>
      </c>
      <c r="C33822" s="218">
        <v>0.64349999999999996</v>
      </c>
    </row>
    <row r="33823" spans="1:3" ht="15" customHeight="1" x14ac:dyDescent="0.25">
      <c r="A33823" s="216">
        <v>45798</v>
      </c>
      <c r="B33823" s="217" t="s">
        <v>277</v>
      </c>
      <c r="C33823" s="218">
        <v>0.65580000000000005</v>
      </c>
    </row>
    <row r="33824" spans="1:3" ht="15" customHeight="1" x14ac:dyDescent="0.25">
      <c r="A33824" s="216">
        <v>45799</v>
      </c>
      <c r="B33824" s="217" t="s">
        <v>277</v>
      </c>
      <c r="C33824" s="218">
        <v>0.66810000000000003</v>
      </c>
    </row>
    <row r="33825" spans="1:3" ht="15" customHeight="1" x14ac:dyDescent="0.25">
      <c r="A33825" s="216">
        <v>45800</v>
      </c>
      <c r="B33825" s="217" t="s">
        <v>277</v>
      </c>
      <c r="C33825" s="218">
        <v>0.68010000000000004</v>
      </c>
    </row>
    <row r="33826" spans="1:3" ht="15" customHeight="1" x14ac:dyDescent="0.25">
      <c r="A33826" s="216">
        <v>45804</v>
      </c>
      <c r="B33826" s="217" t="s">
        <v>277</v>
      </c>
      <c r="C33826" s="218">
        <v>0.72960000000000003</v>
      </c>
    </row>
    <row r="33827" spans="1:3" ht="15" customHeight="1" x14ac:dyDescent="0.25">
      <c r="A33827" s="216">
        <v>45805</v>
      </c>
      <c r="B33827" s="217" t="s">
        <v>277</v>
      </c>
      <c r="C33827" s="218">
        <v>0.74219999999999997</v>
      </c>
    </row>
    <row r="33828" spans="1:3" ht="15" customHeight="1" x14ac:dyDescent="0.25">
      <c r="A33828" s="216">
        <v>45806</v>
      </c>
      <c r="B33828" s="217" t="s">
        <v>277</v>
      </c>
      <c r="C33828" s="218">
        <v>0.75460000000000005</v>
      </c>
    </row>
    <row r="33829" spans="1:3" ht="15" customHeight="1" x14ac:dyDescent="0.25">
      <c r="A33829" s="216">
        <v>45807</v>
      </c>
      <c r="B33829" s="217" t="s">
        <v>277</v>
      </c>
      <c r="C33829" s="218">
        <v>0.76739999999999997</v>
      </c>
    </row>
    <row r="33830" spans="1:3" ht="15" customHeight="1" x14ac:dyDescent="0.25">
      <c r="A33830" s="216">
        <v>45810</v>
      </c>
      <c r="B33830" s="217" t="s">
        <v>277</v>
      </c>
      <c r="C33830" s="218">
        <v>0.80500000000000005</v>
      </c>
    </row>
    <row r="33831" spans="1:3" ht="15" customHeight="1" x14ac:dyDescent="0.25">
      <c r="A33831" s="216">
        <v>45811</v>
      </c>
      <c r="B33831" s="217" t="s">
        <v>277</v>
      </c>
      <c r="C33831" s="218">
        <v>0.81730000000000003</v>
      </c>
    </row>
    <row r="33832" spans="1:3" ht="15" customHeight="1" x14ac:dyDescent="0.25">
      <c r="A33832" s="216">
        <v>45812</v>
      </c>
      <c r="B33832" s="217" t="s">
        <v>277</v>
      </c>
      <c r="C33832" s="218">
        <v>0.82969999999999999</v>
      </c>
    </row>
    <row r="33833" spans="1:3" ht="15" customHeight="1" x14ac:dyDescent="0.25">
      <c r="A33833" s="216">
        <v>45813</v>
      </c>
      <c r="B33833" s="217" t="s">
        <v>277</v>
      </c>
      <c r="C33833" s="218">
        <v>0.84230000000000005</v>
      </c>
    </row>
    <row r="33834" spans="1:3" ht="15" customHeight="1" x14ac:dyDescent="0.25">
      <c r="A33834" s="216">
        <v>45814</v>
      </c>
      <c r="B33834" s="217" t="s">
        <v>277</v>
      </c>
      <c r="C33834" s="218">
        <v>0.8548</v>
      </c>
    </row>
    <row r="33835" spans="1:3" ht="15" customHeight="1" x14ac:dyDescent="0.25">
      <c r="A33835" s="216">
        <v>45817</v>
      </c>
      <c r="B33835" s="217" t="s">
        <v>277</v>
      </c>
      <c r="C33835" s="218">
        <v>0.89280000000000004</v>
      </c>
    </row>
    <row r="33836" spans="1:3" ht="15" customHeight="1" x14ac:dyDescent="0.25">
      <c r="A33836" s="216">
        <v>45818</v>
      </c>
      <c r="B33836" s="217" t="s">
        <v>277</v>
      </c>
      <c r="C33836" s="218">
        <v>0.90510000000000002</v>
      </c>
    </row>
    <row r="33837" spans="1:3" ht="15" customHeight="1" x14ac:dyDescent="0.25">
      <c r="A33837" s="216">
        <v>45819</v>
      </c>
      <c r="B33837" s="217" t="s">
        <v>277</v>
      </c>
      <c r="C33837" s="218">
        <v>0.91739999999999999</v>
      </c>
    </row>
    <row r="33838" spans="1:3" ht="15" customHeight="1" x14ac:dyDescent="0.25">
      <c r="A33838" s="216">
        <v>45820</v>
      </c>
      <c r="B33838" s="217" t="s">
        <v>277</v>
      </c>
      <c r="C33838" s="218">
        <v>0.93</v>
      </c>
    </row>
    <row r="33839" spans="1:3" ht="15" customHeight="1" x14ac:dyDescent="0.25">
      <c r="A33839" s="216">
        <v>45821</v>
      </c>
      <c r="B33839" s="217" t="s">
        <v>277</v>
      </c>
      <c r="C33839" s="218">
        <v>0.94340000000000002</v>
      </c>
    </row>
    <row r="33840" spans="1:3" ht="15" customHeight="1" x14ac:dyDescent="0.25">
      <c r="A33840" s="216">
        <v>45824</v>
      </c>
      <c r="B33840" s="217" t="s">
        <v>277</v>
      </c>
      <c r="C33840" s="218">
        <v>0.98080000000000001</v>
      </c>
    </row>
    <row r="33841" spans="1:3" ht="15" customHeight="1" x14ac:dyDescent="0.25">
      <c r="A33841" s="216">
        <v>45825</v>
      </c>
      <c r="B33841" s="217" t="s">
        <v>277</v>
      </c>
      <c r="C33841" s="218">
        <v>0.99309999999999998</v>
      </c>
    </row>
    <row r="33842" spans="1:3" ht="15" customHeight="1" x14ac:dyDescent="0.25">
      <c r="A33842" s="216">
        <v>45826</v>
      </c>
      <c r="B33842" s="217" t="s">
        <v>277</v>
      </c>
      <c r="C33842" s="218">
        <v>1.0049999999999999</v>
      </c>
    </row>
    <row r="33843" spans="1:3" ht="15" customHeight="1" x14ac:dyDescent="0.25">
      <c r="A33843" s="216">
        <v>45827</v>
      </c>
      <c r="B33843" s="217" t="s">
        <v>277</v>
      </c>
      <c r="C33843" s="218">
        <v>1.0170999999999999</v>
      </c>
    </row>
    <row r="33844" spans="1:3" ht="15" customHeight="1" x14ac:dyDescent="0.25">
      <c r="A33844" s="216">
        <v>45828</v>
      </c>
      <c r="B33844" s="217" t="s">
        <v>277</v>
      </c>
      <c r="C33844" s="218">
        <v>1.0288999999999999</v>
      </c>
    </row>
    <row r="33845" spans="1:3" ht="15" customHeight="1" x14ac:dyDescent="0.25">
      <c r="A33845" s="216">
        <v>45831</v>
      </c>
      <c r="B33845" s="217" t="s">
        <v>277</v>
      </c>
      <c r="C33845" s="218">
        <v>1.0666</v>
      </c>
    </row>
    <row r="33846" spans="1:3" ht="15" customHeight="1" x14ac:dyDescent="0.25">
      <c r="A33846" s="216">
        <v>45832</v>
      </c>
      <c r="B33846" s="217" t="s">
        <v>277</v>
      </c>
      <c r="C33846" s="218">
        <v>1.0785</v>
      </c>
    </row>
    <row r="33847" spans="1:3" ht="15" customHeight="1" x14ac:dyDescent="0.25">
      <c r="A33847" s="216">
        <v>45833</v>
      </c>
      <c r="B33847" s="217" t="s">
        <v>277</v>
      </c>
      <c r="C33847" s="218">
        <v>1.0904</v>
      </c>
    </row>
    <row r="33848" spans="1:3" ht="15" customHeight="1" x14ac:dyDescent="0.25">
      <c r="A33848" s="216">
        <v>45834</v>
      </c>
      <c r="B33848" s="217" t="s">
        <v>277</v>
      </c>
      <c r="C33848" s="218">
        <v>1.1026</v>
      </c>
    </row>
    <row r="33849" spans="1:3" ht="15" customHeight="1" x14ac:dyDescent="0.25">
      <c r="A33849" s="216">
        <v>45835</v>
      </c>
      <c r="B33849" s="217" t="s">
        <v>277</v>
      </c>
      <c r="C33849" s="218">
        <v>1.1145</v>
      </c>
    </row>
    <row r="33850" spans="1:3" ht="15" customHeight="1" x14ac:dyDescent="0.25">
      <c r="A33850" s="216">
        <v>45838</v>
      </c>
      <c r="B33850" s="217" t="s">
        <v>277</v>
      </c>
      <c r="C33850" s="218">
        <v>1.1503000000000001</v>
      </c>
    </row>
    <row r="33851" spans="1:3" ht="15" customHeight="1" x14ac:dyDescent="0.25">
      <c r="A33851" s="216">
        <v>45839</v>
      </c>
      <c r="B33851" s="217" t="s">
        <v>277</v>
      </c>
      <c r="C33851" s="218">
        <v>1.1625000000000001</v>
      </c>
    </row>
    <row r="33852" spans="1:3" ht="15" customHeight="1" x14ac:dyDescent="0.25">
      <c r="A33852" s="216">
        <v>45840</v>
      </c>
      <c r="B33852" s="217" t="s">
        <v>277</v>
      </c>
      <c r="C33852" s="218">
        <v>1.1747000000000001</v>
      </c>
    </row>
    <row r="33853" spans="1:3" ht="15" customHeight="1" x14ac:dyDescent="0.25">
      <c r="A33853" s="216">
        <v>45841</v>
      </c>
      <c r="B33853" s="217" t="s">
        <v>277</v>
      </c>
      <c r="C33853" s="218">
        <v>1.1866000000000001</v>
      </c>
    </row>
    <row r="33854" spans="1:3" ht="15" customHeight="1" x14ac:dyDescent="0.25">
      <c r="A33854" s="216">
        <v>45842</v>
      </c>
      <c r="B33854" s="217" t="s">
        <v>277</v>
      </c>
      <c r="C33854" s="218">
        <v>1.1986000000000001</v>
      </c>
    </row>
    <row r="33855" spans="1:3" ht="15" customHeight="1" x14ac:dyDescent="0.25">
      <c r="A33855" s="216">
        <v>45845</v>
      </c>
      <c r="B33855" s="217" t="s">
        <v>277</v>
      </c>
      <c r="C33855" s="218">
        <v>1.2343999999999999</v>
      </c>
    </row>
    <row r="33856" spans="1:3" ht="15" customHeight="1" x14ac:dyDescent="0.25">
      <c r="A33856" s="216">
        <v>45846</v>
      </c>
      <c r="B33856" s="217" t="s">
        <v>277</v>
      </c>
      <c r="C33856" s="218">
        <v>1.2464</v>
      </c>
    </row>
    <row r="33857" spans="1:3" ht="15" customHeight="1" x14ac:dyDescent="0.25">
      <c r="A33857" s="216">
        <v>45847</v>
      </c>
      <c r="B33857" s="217" t="s">
        <v>277</v>
      </c>
      <c r="C33857" s="218">
        <v>1.2583</v>
      </c>
    </row>
    <row r="33858" spans="1:3" ht="15" customHeight="1" x14ac:dyDescent="0.25">
      <c r="A33858" s="216">
        <v>45848</v>
      </c>
      <c r="B33858" s="217" t="s">
        <v>277</v>
      </c>
      <c r="C33858" s="218">
        <v>1.2703</v>
      </c>
    </row>
    <row r="33859" spans="1:3" ht="15" customHeight="1" x14ac:dyDescent="0.25">
      <c r="A33859" s="216">
        <v>45849</v>
      </c>
      <c r="B33859" s="217" t="s">
        <v>277</v>
      </c>
      <c r="C33859" s="218">
        <v>1.2823</v>
      </c>
    </row>
    <row r="33860" spans="1:3" ht="15" customHeight="1" x14ac:dyDescent="0.25">
      <c r="A33860" s="216">
        <v>45852</v>
      </c>
      <c r="B33860" s="217" t="s">
        <v>277</v>
      </c>
      <c r="C33860" s="218">
        <v>1.3184</v>
      </c>
    </row>
    <row r="33861" spans="1:3" ht="15" customHeight="1" x14ac:dyDescent="0.25">
      <c r="A33861" s="216">
        <v>45853</v>
      </c>
      <c r="B33861" s="217" t="s">
        <v>277</v>
      </c>
      <c r="C33861" s="218">
        <v>1.3303</v>
      </c>
    </row>
    <row r="33862" spans="1:3" ht="15" customHeight="1" x14ac:dyDescent="0.25">
      <c r="A33862" s="216">
        <v>45854</v>
      </c>
      <c r="B33862" s="217" t="s">
        <v>277</v>
      </c>
      <c r="C33862" s="218">
        <v>1.3424</v>
      </c>
    </row>
    <row r="33863" spans="1:3" ht="15" customHeight="1" x14ac:dyDescent="0.25">
      <c r="A33863" s="216">
        <v>45855</v>
      </c>
      <c r="B33863" s="217" t="s">
        <v>277</v>
      </c>
      <c r="C33863" s="218">
        <v>1.3549</v>
      </c>
    </row>
    <row r="33864" spans="1:3" ht="15" customHeight="1" x14ac:dyDescent="0.25">
      <c r="A33864" s="216">
        <v>45856</v>
      </c>
      <c r="B33864" s="217" t="s">
        <v>277</v>
      </c>
      <c r="C33864" s="218">
        <v>1.3674999999999999</v>
      </c>
    </row>
    <row r="33865" spans="1:3" ht="15" customHeight="1" x14ac:dyDescent="0.25">
      <c r="A33865" s="216">
        <v>45859</v>
      </c>
      <c r="B33865" s="217" t="s">
        <v>277</v>
      </c>
      <c r="C33865" s="218">
        <v>1.4032</v>
      </c>
    </row>
    <row r="33866" spans="1:3" ht="15" customHeight="1" x14ac:dyDescent="0.25">
      <c r="A33866" s="216">
        <v>45860</v>
      </c>
      <c r="B33866" s="217" t="s">
        <v>277</v>
      </c>
      <c r="C33866" s="218">
        <v>1.4149</v>
      </c>
    </row>
    <row r="33867" spans="1:3" ht="15" customHeight="1" x14ac:dyDescent="0.25">
      <c r="A33867" s="216">
        <v>45861</v>
      </c>
      <c r="B33867" s="217" t="s">
        <v>277</v>
      </c>
      <c r="C33867" s="218">
        <v>1.4266000000000001</v>
      </c>
    </row>
    <row r="33868" spans="1:3" ht="15" customHeight="1" x14ac:dyDescent="0.25">
      <c r="A33868" s="216">
        <v>45862</v>
      </c>
      <c r="B33868" s="217" t="s">
        <v>277</v>
      </c>
      <c r="C33868" s="218">
        <v>1.4382999999999999</v>
      </c>
    </row>
    <row r="33869" spans="1:3" ht="15" customHeight="1" x14ac:dyDescent="0.25">
      <c r="A33869" s="216">
        <v>45863</v>
      </c>
      <c r="B33869" s="217" t="s">
        <v>277</v>
      </c>
      <c r="C33869" s="218">
        <v>1.4500999999999999</v>
      </c>
    </row>
    <row r="33870" spans="1:3" ht="15" customHeight="1" x14ac:dyDescent="0.25">
      <c r="A33870" s="216">
        <v>45866</v>
      </c>
      <c r="B33870" s="217" t="s">
        <v>277</v>
      </c>
      <c r="C33870" s="218">
        <v>1.5004</v>
      </c>
    </row>
    <row r="33871" spans="1:3" ht="15" customHeight="1" x14ac:dyDescent="0.25">
      <c r="A33871" s="216">
        <v>45867</v>
      </c>
      <c r="B33871" s="217" t="s">
        <v>277</v>
      </c>
      <c r="C33871" s="218">
        <v>1.5005999999999999</v>
      </c>
    </row>
    <row r="33872" spans="1:3" ht="15" customHeight="1" x14ac:dyDescent="0.25">
      <c r="A33872" s="216">
        <v>45868</v>
      </c>
      <c r="B33872" s="217" t="s">
        <v>277</v>
      </c>
      <c r="C33872" s="218">
        <v>1.5123</v>
      </c>
    </row>
    <row r="33873" spans="1:3" ht="15" customHeight="1" x14ac:dyDescent="0.25">
      <c r="A33873" s="216">
        <v>45869</v>
      </c>
      <c r="B33873" s="217" t="s">
        <v>277</v>
      </c>
      <c r="C33873" s="218">
        <v>1.5239</v>
      </c>
    </row>
    <row r="33874" spans="1:3" ht="15" customHeight="1" x14ac:dyDescent="0.25">
      <c r="A33874" s="216">
        <v>45870</v>
      </c>
      <c r="B33874" s="217" t="s">
        <v>277</v>
      </c>
      <c r="C33874" s="218">
        <v>1.5356000000000001</v>
      </c>
    </row>
    <row r="33875" spans="1:3" ht="15" customHeight="1" x14ac:dyDescent="0.25">
      <c r="A33875" s="216">
        <v>45873</v>
      </c>
      <c r="B33875" s="217" t="s">
        <v>277</v>
      </c>
      <c r="C33875" s="218">
        <v>1.5706</v>
      </c>
    </row>
    <row r="33876" spans="1:3" ht="15" customHeight="1" x14ac:dyDescent="0.25">
      <c r="A33876" s="216">
        <v>45874</v>
      </c>
      <c r="B33876" s="217" t="s">
        <v>277</v>
      </c>
      <c r="C33876" s="218">
        <v>1.5825</v>
      </c>
    </row>
    <row r="33877" spans="1:3" ht="15" customHeight="1" x14ac:dyDescent="0.25">
      <c r="A33877" s="216">
        <v>45875</v>
      </c>
      <c r="B33877" s="217" t="s">
        <v>277</v>
      </c>
      <c r="C33877" s="218">
        <v>1.5944</v>
      </c>
    </row>
    <row r="33878" spans="1:3" ht="15" customHeight="1" x14ac:dyDescent="0.25">
      <c r="A33878" s="216">
        <v>45876</v>
      </c>
      <c r="B33878" s="217" t="s">
        <v>277</v>
      </c>
      <c r="C33878" s="218">
        <v>1.6060000000000001</v>
      </c>
    </row>
    <row r="33879" spans="1:3" ht="15" customHeight="1" x14ac:dyDescent="0.25">
      <c r="A33879" s="216">
        <v>45877</v>
      </c>
      <c r="B33879" s="217" t="s">
        <v>277</v>
      </c>
      <c r="C33879" s="218">
        <v>1.6178999999999999</v>
      </c>
    </row>
    <row r="33880" spans="1:3" ht="15" customHeight="1" x14ac:dyDescent="0.25">
      <c r="A33880" s="216">
        <v>45880</v>
      </c>
      <c r="B33880" s="217" t="s">
        <v>277</v>
      </c>
      <c r="C33880" s="218">
        <v>1.6529</v>
      </c>
    </row>
    <row r="33881" spans="1:3" ht="15" customHeight="1" x14ac:dyDescent="0.25">
      <c r="A33881" s="216">
        <v>45881</v>
      </c>
      <c r="B33881" s="217" t="s">
        <v>277</v>
      </c>
      <c r="C33881" s="218">
        <v>1.6647000000000001</v>
      </c>
    </row>
    <row r="33882" spans="1:3" ht="15" customHeight="1" x14ac:dyDescent="0.25">
      <c r="A33882" s="216">
        <v>45882</v>
      </c>
      <c r="B33882" s="217" t="s">
        <v>277</v>
      </c>
      <c r="C33882" s="218">
        <v>1.6762999999999999</v>
      </c>
    </row>
    <row r="33883" spans="1:3" ht="15" customHeight="1" x14ac:dyDescent="0.25">
      <c r="A33883" s="216">
        <v>45883</v>
      </c>
      <c r="B33883" s="217" t="s">
        <v>277</v>
      </c>
      <c r="C33883" s="218">
        <v>1.6877</v>
      </c>
    </row>
    <row r="33884" spans="1:3" ht="15" customHeight="1" x14ac:dyDescent="0.25">
      <c r="A33884" s="216">
        <v>45884</v>
      </c>
      <c r="B33884" s="217" t="s">
        <v>277</v>
      </c>
      <c r="C33884" s="218">
        <v>1.6991000000000001</v>
      </c>
    </row>
    <row r="33885" spans="1:3" ht="15" customHeight="1" x14ac:dyDescent="0.25">
      <c r="A33885" s="216">
        <v>45887</v>
      </c>
      <c r="B33885" s="217" t="s">
        <v>277</v>
      </c>
      <c r="C33885" s="218">
        <v>1.7335</v>
      </c>
    </row>
    <row r="33886" spans="1:3" ht="15" customHeight="1" x14ac:dyDescent="0.25">
      <c r="A33886" s="216">
        <v>45888</v>
      </c>
      <c r="B33886" s="217" t="s">
        <v>277</v>
      </c>
      <c r="C33886" s="218">
        <v>1.7450000000000001</v>
      </c>
    </row>
    <row r="33887" spans="1:3" ht="15" customHeight="1" x14ac:dyDescent="0.25">
      <c r="A33887" s="216">
        <v>45889</v>
      </c>
      <c r="B33887" s="217" t="s">
        <v>277</v>
      </c>
      <c r="C33887" s="218">
        <v>1.7564</v>
      </c>
    </row>
    <row r="33888" spans="1:3" ht="15" customHeight="1" x14ac:dyDescent="0.25">
      <c r="A33888" s="216">
        <v>45890</v>
      </c>
      <c r="B33888" s="217" t="s">
        <v>277</v>
      </c>
      <c r="C33888" s="218">
        <v>1.7679</v>
      </c>
    </row>
    <row r="33889" spans="1:3" ht="15" customHeight="1" x14ac:dyDescent="0.25">
      <c r="A33889" s="216">
        <v>45891</v>
      </c>
      <c r="B33889" s="217" t="s">
        <v>277</v>
      </c>
      <c r="C33889" s="218">
        <v>1.7793000000000001</v>
      </c>
    </row>
    <row r="33890" spans="1:3" ht="15" customHeight="1" x14ac:dyDescent="0.25">
      <c r="A33890" s="216">
        <v>45895</v>
      </c>
      <c r="B33890" s="217" t="s">
        <v>277</v>
      </c>
      <c r="C33890" s="218">
        <v>1.825</v>
      </c>
    </row>
    <row r="33891" spans="1:3" ht="15" customHeight="1" x14ac:dyDescent="0.25">
      <c r="A33891" s="216">
        <v>45896</v>
      </c>
      <c r="B33891" s="217" t="s">
        <v>277</v>
      </c>
      <c r="C33891" s="218">
        <v>1.8364</v>
      </c>
    </row>
    <row r="33892" spans="1:3" ht="15" customHeight="1" x14ac:dyDescent="0.25">
      <c r="A33892" s="216">
        <v>45897</v>
      </c>
      <c r="B33892" s="217" t="s">
        <v>277</v>
      </c>
      <c r="C33892" s="218">
        <v>1.8479000000000001</v>
      </c>
    </row>
    <row r="33893" spans="1:3" ht="15" customHeight="1" x14ac:dyDescent="0.25">
      <c r="A33893" s="216">
        <v>45898</v>
      </c>
      <c r="B33893" s="217" t="s">
        <v>277</v>
      </c>
      <c r="C33893" s="218">
        <v>1.8593999999999999</v>
      </c>
    </row>
    <row r="33894" spans="1:3" ht="15" customHeight="1" x14ac:dyDescent="0.25">
      <c r="A33894" s="216">
        <v>45901</v>
      </c>
      <c r="B33894" s="217" t="s">
        <v>277</v>
      </c>
      <c r="C33894" s="218">
        <v>1.8935999999999999</v>
      </c>
    </row>
    <row r="33895" spans="1:3" ht="15" customHeight="1" x14ac:dyDescent="0.25">
      <c r="A33895" s="216">
        <v>45902</v>
      </c>
      <c r="B33895" s="217" t="s">
        <v>277</v>
      </c>
      <c r="C33895" s="218">
        <v>1.9054</v>
      </c>
    </row>
    <row r="33896" spans="1:3" ht="15" customHeight="1" x14ac:dyDescent="0.25">
      <c r="A33896" s="216">
        <v>45903</v>
      </c>
      <c r="B33896" s="217" t="s">
        <v>277</v>
      </c>
      <c r="C33896" s="218">
        <v>1.9168000000000001</v>
      </c>
    </row>
    <row r="33897" spans="1:3" ht="15" customHeight="1" x14ac:dyDescent="0.25">
      <c r="A33897" s="216">
        <v>45904</v>
      </c>
      <c r="B33897" s="217" t="s">
        <v>277</v>
      </c>
      <c r="C33897" s="218">
        <v>1.9283999999999999</v>
      </c>
    </row>
    <row r="33898" spans="1:3" ht="15" customHeight="1" x14ac:dyDescent="0.25">
      <c r="A33898" s="216">
        <v>45905</v>
      </c>
      <c r="B33898" s="217" t="s">
        <v>277</v>
      </c>
      <c r="C33898" s="218">
        <v>1.9399</v>
      </c>
    </row>
    <row r="33899" spans="1:3" ht="15" customHeight="1" x14ac:dyDescent="0.25">
      <c r="A33899" s="216">
        <v>45908</v>
      </c>
      <c r="B33899" s="217" t="s">
        <v>277</v>
      </c>
      <c r="C33899" s="218">
        <v>1.9742999999999999</v>
      </c>
    </row>
    <row r="33900" spans="1:3" ht="15" customHeight="1" x14ac:dyDescent="0.25">
      <c r="A33900" s="216">
        <v>45909</v>
      </c>
      <c r="B33900" s="217" t="s">
        <v>277</v>
      </c>
      <c r="C33900" s="218">
        <v>1.9857</v>
      </c>
    </row>
    <row r="33901" spans="1:3" ht="15" customHeight="1" x14ac:dyDescent="0.25">
      <c r="A33901" s="216">
        <v>45910</v>
      </c>
      <c r="B33901" s="217" t="s">
        <v>277</v>
      </c>
      <c r="C33901" s="218">
        <v>1.9972000000000001</v>
      </c>
    </row>
    <row r="33902" spans="1:3" ht="15" customHeight="1" x14ac:dyDescent="0.25">
      <c r="A33902" s="216">
        <v>45911</v>
      </c>
      <c r="B33902" s="217" t="s">
        <v>277</v>
      </c>
      <c r="C33902" s="218">
        <v>2.0085999999999999</v>
      </c>
    </row>
    <row r="33903" spans="1:3" ht="15" customHeight="1" x14ac:dyDescent="0.25">
      <c r="A33903" s="216">
        <v>45912</v>
      </c>
      <c r="B33903" s="217" t="s">
        <v>277</v>
      </c>
      <c r="C33903" s="218">
        <v>2.0204</v>
      </c>
    </row>
    <row r="33904" spans="1:3" ht="15" customHeight="1" x14ac:dyDescent="0.25">
      <c r="A33904" s="216">
        <v>45915</v>
      </c>
      <c r="B33904" s="217" t="s">
        <v>277</v>
      </c>
      <c r="C33904" s="218">
        <v>2.0558000000000001</v>
      </c>
    </row>
    <row r="33905" spans="1:3" ht="15" customHeight="1" x14ac:dyDescent="0.25">
      <c r="A33905" s="216">
        <v>45916</v>
      </c>
      <c r="B33905" s="217" t="s">
        <v>277</v>
      </c>
      <c r="C33905" s="218">
        <v>2.0676999999999999</v>
      </c>
    </row>
    <row r="33906" spans="1:3" ht="15" customHeight="1" x14ac:dyDescent="0.25">
      <c r="A33906" s="216">
        <v>45917</v>
      </c>
      <c r="B33906" s="217" t="s">
        <v>277</v>
      </c>
      <c r="C33906" s="218">
        <v>2.0796999999999999</v>
      </c>
    </row>
    <row r="33907" spans="1:3" ht="15" customHeight="1" x14ac:dyDescent="0.25">
      <c r="A33907" s="216">
        <v>45918</v>
      </c>
      <c r="B33907" s="217" t="s">
        <v>277</v>
      </c>
      <c r="C33907" s="218">
        <v>2.0916999999999999</v>
      </c>
    </row>
    <row r="33908" spans="1:3" ht="15" customHeight="1" x14ac:dyDescent="0.25">
      <c r="A33908" s="216">
        <v>45919</v>
      </c>
      <c r="B33908" s="217" t="s">
        <v>277</v>
      </c>
      <c r="C33908" s="218">
        <v>2.1032999999999999</v>
      </c>
    </row>
    <row r="33909" spans="1:3" ht="15" customHeight="1" x14ac:dyDescent="0.25">
      <c r="A33909" s="216">
        <v>45922</v>
      </c>
      <c r="B33909" s="217" t="s">
        <v>277</v>
      </c>
      <c r="C33909" s="218">
        <v>2.1383999999999999</v>
      </c>
    </row>
    <row r="33910" spans="1:3" ht="15" customHeight="1" x14ac:dyDescent="0.25">
      <c r="A33910" s="216">
        <v>45923</v>
      </c>
      <c r="B33910" s="217" t="s">
        <v>277</v>
      </c>
      <c r="C33910" s="218">
        <v>2.1505000000000001</v>
      </c>
    </row>
    <row r="33911" spans="1:3" ht="15" customHeight="1" x14ac:dyDescent="0.25">
      <c r="A33911" s="216">
        <v>45924</v>
      </c>
      <c r="B33911" s="217" t="s">
        <v>277</v>
      </c>
      <c r="C33911" s="218">
        <v>2.1623000000000001</v>
      </c>
    </row>
    <row r="33912" spans="1:3" ht="15" customHeight="1" x14ac:dyDescent="0.25">
      <c r="A33912" s="216">
        <v>45925</v>
      </c>
      <c r="B33912" s="217" t="s">
        <v>277</v>
      </c>
      <c r="C33912" s="218">
        <v>2.1739999999999999</v>
      </c>
    </row>
    <row r="33913" spans="1:3" ht="15" customHeight="1" x14ac:dyDescent="0.25">
      <c r="A33913" s="216">
        <v>45926</v>
      </c>
      <c r="B33913" s="217" t="s">
        <v>277</v>
      </c>
      <c r="C33913" s="218">
        <v>2.1856</v>
      </c>
    </row>
    <row r="33914" spans="1:3" ht="15" customHeight="1" x14ac:dyDescent="0.25">
      <c r="A33914" s="216">
        <v>45929</v>
      </c>
      <c r="B33914" s="217" t="s">
        <v>277</v>
      </c>
      <c r="C33914" s="218">
        <v>2.2212999999999998</v>
      </c>
    </row>
    <row r="33915" spans="1:3" ht="15" customHeight="1" x14ac:dyDescent="0.25">
      <c r="A33915" s="216">
        <v>45930</v>
      </c>
      <c r="B33915" s="217" t="s">
        <v>277</v>
      </c>
      <c r="C33915" s="218">
        <v>5.1000000000000004E-3</v>
      </c>
    </row>
    <row r="33916" spans="1:3" ht="15" customHeight="1" x14ac:dyDescent="0.25">
      <c r="A33916" s="216">
        <v>45566</v>
      </c>
      <c r="B33916" s="217" t="s">
        <v>182</v>
      </c>
      <c r="C33916" s="218">
        <v>1.1000000000000001E-3</v>
      </c>
    </row>
    <row r="33917" spans="1:3" ht="15" customHeight="1" x14ac:dyDescent="0.25">
      <c r="A33917" s="216">
        <v>45567</v>
      </c>
      <c r="B33917" s="217" t="s">
        <v>182</v>
      </c>
      <c r="C33917" s="218">
        <v>2.2000000000000001E-3</v>
      </c>
    </row>
    <row r="33918" spans="1:3" ht="15" customHeight="1" x14ac:dyDescent="0.25">
      <c r="A33918" s="216">
        <v>45568</v>
      </c>
      <c r="B33918" s="217" t="s">
        <v>182</v>
      </c>
      <c r="C33918" s="218">
        <v>3.3E-3</v>
      </c>
    </row>
    <row r="33919" spans="1:3" ht="15" customHeight="1" x14ac:dyDescent="0.25">
      <c r="A33919" s="216">
        <v>45569</v>
      </c>
      <c r="B33919" s="217" t="s">
        <v>182</v>
      </c>
      <c r="C33919" s="218">
        <v>4.4999999999999997E-3</v>
      </c>
    </row>
    <row r="33920" spans="1:3" ht="15" customHeight="1" x14ac:dyDescent="0.25">
      <c r="A33920" s="216">
        <v>45572</v>
      </c>
      <c r="B33920" s="217" t="s">
        <v>182</v>
      </c>
      <c r="C33920" s="218">
        <v>7.7999999999999996E-3</v>
      </c>
    </row>
    <row r="33921" spans="1:3" ht="15" customHeight="1" x14ac:dyDescent="0.25">
      <c r="A33921" s="216">
        <v>45573</v>
      </c>
      <c r="B33921" s="217" t="s">
        <v>182</v>
      </c>
      <c r="C33921" s="218">
        <v>8.8000000000000005E-3</v>
      </c>
    </row>
    <row r="33922" spans="1:3" ht="15" customHeight="1" x14ac:dyDescent="0.25">
      <c r="A33922" s="216">
        <v>45574</v>
      </c>
      <c r="B33922" s="217" t="s">
        <v>182</v>
      </c>
      <c r="C33922" s="218">
        <v>9.9000000000000008E-3</v>
      </c>
    </row>
    <row r="33923" spans="1:3" ht="15" customHeight="1" x14ac:dyDescent="0.25">
      <c r="A33923" s="216">
        <v>45575</v>
      </c>
      <c r="B33923" s="217" t="s">
        <v>182</v>
      </c>
      <c r="C33923" s="218">
        <v>1.11E-2</v>
      </c>
    </row>
    <row r="33924" spans="1:3" ht="15" customHeight="1" x14ac:dyDescent="0.25">
      <c r="A33924" s="216">
        <v>45576</v>
      </c>
      <c r="B33924" s="217" t="s">
        <v>182</v>
      </c>
      <c r="C33924" s="218">
        <v>1.2200000000000001E-2</v>
      </c>
    </row>
    <row r="33925" spans="1:3" ht="15" customHeight="1" x14ac:dyDescent="0.25">
      <c r="A33925" s="216">
        <v>45579</v>
      </c>
      <c r="B33925" s="217" t="s">
        <v>182</v>
      </c>
      <c r="C33925" s="218">
        <v>1.54E-2</v>
      </c>
    </row>
    <row r="33926" spans="1:3" ht="15" customHeight="1" x14ac:dyDescent="0.25">
      <c r="A33926" s="216">
        <v>45580</v>
      </c>
      <c r="B33926" s="217" t="s">
        <v>182</v>
      </c>
      <c r="C33926" s="218">
        <v>1.6500000000000001E-2</v>
      </c>
    </row>
    <row r="33927" spans="1:3" ht="15" customHeight="1" x14ac:dyDescent="0.25">
      <c r="A33927" s="216">
        <v>45581</v>
      </c>
      <c r="B33927" s="217" t="s">
        <v>182</v>
      </c>
      <c r="C33927" s="218">
        <v>1.7600000000000001E-2</v>
      </c>
    </row>
    <row r="33928" spans="1:3" ht="15" customHeight="1" x14ac:dyDescent="0.25">
      <c r="A33928" s="216">
        <v>45582</v>
      </c>
      <c r="B33928" s="217" t="s">
        <v>182</v>
      </c>
      <c r="C33928" s="218">
        <v>1.8700000000000001E-2</v>
      </c>
    </row>
    <row r="33929" spans="1:3" ht="15" customHeight="1" x14ac:dyDescent="0.25">
      <c r="A33929" s="216">
        <v>45583</v>
      </c>
      <c r="B33929" s="217" t="s">
        <v>182</v>
      </c>
      <c r="C33929" s="218">
        <v>1.9800000000000002E-2</v>
      </c>
    </row>
    <row r="33930" spans="1:3" ht="15" customHeight="1" x14ac:dyDescent="0.25">
      <c r="A33930" s="216">
        <v>45586</v>
      </c>
      <c r="B33930" s="217" t="s">
        <v>182</v>
      </c>
      <c r="C33930" s="218">
        <v>2.3099999999999999E-2</v>
      </c>
    </row>
    <row r="33931" spans="1:3" ht="15" customHeight="1" x14ac:dyDescent="0.25">
      <c r="A33931" s="216">
        <v>45587</v>
      </c>
      <c r="B33931" s="217" t="s">
        <v>182</v>
      </c>
      <c r="C33931" s="218">
        <v>2.4199999999999999E-2</v>
      </c>
    </row>
    <row r="33932" spans="1:3" ht="15" customHeight="1" x14ac:dyDescent="0.25">
      <c r="A33932" s="216">
        <v>45588</v>
      </c>
      <c r="B33932" s="217" t="s">
        <v>182</v>
      </c>
      <c r="C33932" s="218">
        <v>2.52E-2</v>
      </c>
    </row>
    <row r="33933" spans="1:3" ht="15" customHeight="1" x14ac:dyDescent="0.25">
      <c r="A33933" s="216">
        <v>45589</v>
      </c>
      <c r="B33933" s="217" t="s">
        <v>182</v>
      </c>
      <c r="C33933" s="218">
        <v>2.63E-2</v>
      </c>
    </row>
    <row r="33934" spans="1:3" ht="15" customHeight="1" x14ac:dyDescent="0.25">
      <c r="A33934" s="216">
        <v>45590</v>
      </c>
      <c r="B33934" s="217" t="s">
        <v>182</v>
      </c>
      <c r="C33934" s="218">
        <v>2.7400000000000001E-2</v>
      </c>
    </row>
    <row r="33935" spans="1:3" ht="15" customHeight="1" x14ac:dyDescent="0.25">
      <c r="A33935" s="216">
        <v>45593</v>
      </c>
      <c r="B33935" s="217" t="s">
        <v>182</v>
      </c>
      <c r="C33935" s="218">
        <v>3.0599999999999999E-2</v>
      </c>
    </row>
    <row r="33936" spans="1:3" ht="15" customHeight="1" x14ac:dyDescent="0.25">
      <c r="A33936" s="216">
        <v>45594</v>
      </c>
      <c r="B33936" s="217" t="s">
        <v>182</v>
      </c>
      <c r="C33936" s="218">
        <v>3.1699999999999999E-2</v>
      </c>
    </row>
    <row r="33937" spans="1:3" ht="15" customHeight="1" x14ac:dyDescent="0.25">
      <c r="A33937" s="216">
        <v>45595</v>
      </c>
      <c r="B33937" s="217" t="s">
        <v>182</v>
      </c>
      <c r="C33937" s="218">
        <v>3.2800000000000003E-2</v>
      </c>
    </row>
    <row r="33938" spans="1:3" ht="15" customHeight="1" x14ac:dyDescent="0.25">
      <c r="A33938" s="216">
        <v>45596</v>
      </c>
      <c r="B33938" s="217" t="s">
        <v>182</v>
      </c>
      <c r="C33938" s="218">
        <v>3.39E-2</v>
      </c>
    </row>
    <row r="33939" spans="1:3" ht="15" customHeight="1" x14ac:dyDescent="0.25">
      <c r="A33939" s="216">
        <v>45597</v>
      </c>
      <c r="B33939" s="217" t="s">
        <v>182</v>
      </c>
      <c r="C33939" s="218">
        <v>3.49E-2</v>
      </c>
    </row>
    <row r="33940" spans="1:3" ht="15" customHeight="1" x14ac:dyDescent="0.25">
      <c r="A33940" s="216">
        <v>45600</v>
      </c>
      <c r="B33940" s="217" t="s">
        <v>182</v>
      </c>
      <c r="C33940" s="218">
        <v>3.8100000000000002E-2</v>
      </c>
    </row>
    <row r="33941" spans="1:3" ht="15" customHeight="1" x14ac:dyDescent="0.25">
      <c r="A33941" s="216">
        <v>45601</v>
      </c>
      <c r="B33941" s="217" t="s">
        <v>182</v>
      </c>
      <c r="C33941" s="218">
        <v>3.9100000000000003E-2</v>
      </c>
    </row>
    <row r="33942" spans="1:3" ht="15" customHeight="1" x14ac:dyDescent="0.25">
      <c r="A33942" s="216">
        <v>45602</v>
      </c>
      <c r="B33942" s="217" t="s">
        <v>182</v>
      </c>
      <c r="C33942" s="218">
        <v>4.02E-2</v>
      </c>
    </row>
    <row r="33943" spans="1:3" ht="15" customHeight="1" x14ac:dyDescent="0.25">
      <c r="A33943" s="216">
        <v>45603</v>
      </c>
      <c r="B33943" s="217" t="s">
        <v>182</v>
      </c>
      <c r="C33943" s="218">
        <v>4.1200000000000001E-2</v>
      </c>
    </row>
    <row r="33944" spans="1:3" ht="15" customHeight="1" x14ac:dyDescent="0.25">
      <c r="A33944" s="216">
        <v>45604</v>
      </c>
      <c r="B33944" s="217" t="s">
        <v>182</v>
      </c>
      <c r="C33944" s="218">
        <v>4.2299999999999997E-2</v>
      </c>
    </row>
    <row r="33945" spans="1:3" ht="15" customHeight="1" x14ac:dyDescent="0.25">
      <c r="A33945" s="216">
        <v>45607</v>
      </c>
      <c r="B33945" s="217" t="s">
        <v>182</v>
      </c>
      <c r="C33945" s="218">
        <v>4.5400000000000003E-2</v>
      </c>
    </row>
    <row r="33946" spans="1:3" ht="15" customHeight="1" x14ac:dyDescent="0.25">
      <c r="A33946" s="216">
        <v>45608</v>
      </c>
      <c r="B33946" s="217" t="s">
        <v>182</v>
      </c>
      <c r="C33946" s="218">
        <v>4.65E-2</v>
      </c>
    </row>
    <row r="33947" spans="1:3" ht="15" customHeight="1" x14ac:dyDescent="0.25">
      <c r="A33947" s="216">
        <v>45609</v>
      </c>
      <c r="B33947" s="217" t="s">
        <v>182</v>
      </c>
      <c r="C33947" s="218">
        <v>4.7500000000000001E-2</v>
      </c>
    </row>
    <row r="33948" spans="1:3" ht="15" customHeight="1" x14ac:dyDescent="0.25">
      <c r="A33948" s="216">
        <v>45610</v>
      </c>
      <c r="B33948" s="217" t="s">
        <v>182</v>
      </c>
      <c r="C33948" s="218">
        <v>4.8500000000000001E-2</v>
      </c>
    </row>
    <row r="33949" spans="1:3" ht="15" customHeight="1" x14ac:dyDescent="0.25">
      <c r="A33949" s="216">
        <v>45611</v>
      </c>
      <c r="B33949" s="217" t="s">
        <v>182</v>
      </c>
      <c r="C33949" s="218">
        <v>4.9599999999999998E-2</v>
      </c>
    </row>
    <row r="33950" spans="1:3" ht="15" customHeight="1" x14ac:dyDescent="0.25">
      <c r="A33950" s="216">
        <v>45614</v>
      </c>
      <c r="B33950" s="217" t="s">
        <v>182</v>
      </c>
      <c r="C33950" s="218">
        <v>5.28E-2</v>
      </c>
    </row>
    <row r="33951" spans="1:3" ht="15" customHeight="1" x14ac:dyDescent="0.25">
      <c r="A33951" s="216">
        <v>45615</v>
      </c>
      <c r="B33951" s="217" t="s">
        <v>182</v>
      </c>
      <c r="C33951" s="218">
        <v>5.3900000000000003E-2</v>
      </c>
    </row>
    <row r="33952" spans="1:3" ht="15" customHeight="1" x14ac:dyDescent="0.25">
      <c r="A33952" s="216">
        <v>45616</v>
      </c>
      <c r="B33952" s="217" t="s">
        <v>182</v>
      </c>
      <c r="C33952" s="218">
        <v>5.4899999999999997E-2</v>
      </c>
    </row>
    <row r="33953" spans="1:3" ht="15" customHeight="1" x14ac:dyDescent="0.25">
      <c r="A33953" s="216">
        <v>45617</v>
      </c>
      <c r="B33953" s="217" t="s">
        <v>182</v>
      </c>
      <c r="C33953" s="218">
        <v>5.6099999999999997E-2</v>
      </c>
    </row>
    <row r="33954" spans="1:3" ht="15" customHeight="1" x14ac:dyDescent="0.25">
      <c r="A33954" s="216">
        <v>45618</v>
      </c>
      <c r="B33954" s="217" t="s">
        <v>182</v>
      </c>
      <c r="C33954" s="218">
        <v>5.7099999999999998E-2</v>
      </c>
    </row>
    <row r="33955" spans="1:3" ht="15" customHeight="1" x14ac:dyDescent="0.25">
      <c r="A33955" s="216">
        <v>45621</v>
      </c>
      <c r="B33955" s="217" t="s">
        <v>182</v>
      </c>
      <c r="C33955" s="218">
        <v>6.0199999999999997E-2</v>
      </c>
    </row>
    <row r="33956" spans="1:3" ht="15" customHeight="1" x14ac:dyDescent="0.25">
      <c r="A33956" s="216">
        <v>45622</v>
      </c>
      <c r="B33956" s="217" t="s">
        <v>182</v>
      </c>
      <c r="C33956" s="218">
        <v>6.1199999999999997E-2</v>
      </c>
    </row>
    <row r="33957" spans="1:3" ht="15" customHeight="1" x14ac:dyDescent="0.25">
      <c r="A33957" s="216">
        <v>45623</v>
      </c>
      <c r="B33957" s="217" t="s">
        <v>182</v>
      </c>
      <c r="C33957" s="218">
        <v>6.2300000000000001E-2</v>
      </c>
    </row>
    <row r="33958" spans="1:3" ht="15" customHeight="1" x14ac:dyDescent="0.25">
      <c r="A33958" s="216">
        <v>45624</v>
      </c>
      <c r="B33958" s="217" t="s">
        <v>182</v>
      </c>
      <c r="C33958" s="218">
        <v>6.3299999999999995E-2</v>
      </c>
    </row>
    <row r="33959" spans="1:3" ht="15" customHeight="1" x14ac:dyDescent="0.25">
      <c r="A33959" s="216">
        <v>45625</v>
      </c>
      <c r="B33959" s="217" t="s">
        <v>182</v>
      </c>
      <c r="C33959" s="218">
        <v>6.4199999999999993E-2</v>
      </c>
    </row>
    <row r="33960" spans="1:3" ht="15" customHeight="1" x14ac:dyDescent="0.25">
      <c r="A33960" s="216">
        <v>45628</v>
      </c>
      <c r="B33960" s="217" t="s">
        <v>182</v>
      </c>
      <c r="C33960" s="218">
        <v>6.7199999999999996E-2</v>
      </c>
    </row>
    <row r="33961" spans="1:3" ht="15" customHeight="1" x14ac:dyDescent="0.25">
      <c r="A33961" s="216">
        <v>45629</v>
      </c>
      <c r="B33961" s="217" t="s">
        <v>182</v>
      </c>
      <c r="C33961" s="218">
        <v>6.8199999999999997E-2</v>
      </c>
    </row>
    <row r="33962" spans="1:3" ht="15" customHeight="1" x14ac:dyDescent="0.25">
      <c r="A33962" s="216">
        <v>45630</v>
      </c>
      <c r="B33962" s="217" t="s">
        <v>182</v>
      </c>
      <c r="C33962" s="218">
        <v>6.9199999999999998E-2</v>
      </c>
    </row>
    <row r="33963" spans="1:3" ht="15" customHeight="1" x14ac:dyDescent="0.25">
      <c r="A33963" s="216">
        <v>45631</v>
      </c>
      <c r="B33963" s="217" t="s">
        <v>182</v>
      </c>
      <c r="C33963" s="218">
        <v>7.0199999999999999E-2</v>
      </c>
    </row>
    <row r="33964" spans="1:3" ht="15" customHeight="1" x14ac:dyDescent="0.25">
      <c r="A33964" s="216">
        <v>45632</v>
      </c>
      <c r="B33964" s="217" t="s">
        <v>182</v>
      </c>
      <c r="C33964" s="218">
        <v>7.1199999999999999E-2</v>
      </c>
    </row>
    <row r="33965" spans="1:3" ht="15" customHeight="1" x14ac:dyDescent="0.25">
      <c r="A33965" s="216">
        <v>45635</v>
      </c>
      <c r="B33965" s="217" t="s">
        <v>182</v>
      </c>
      <c r="C33965" s="218">
        <v>7.4099999999999999E-2</v>
      </c>
    </row>
    <row r="33966" spans="1:3" ht="15" customHeight="1" x14ac:dyDescent="0.25">
      <c r="A33966" s="216">
        <v>45636</v>
      </c>
      <c r="B33966" s="217" t="s">
        <v>182</v>
      </c>
      <c r="C33966" s="218">
        <v>7.51E-2</v>
      </c>
    </row>
    <row r="33967" spans="1:3" ht="15" customHeight="1" x14ac:dyDescent="0.25">
      <c r="A33967" s="216">
        <v>45637</v>
      </c>
      <c r="B33967" s="217" t="s">
        <v>182</v>
      </c>
      <c r="C33967" s="218">
        <v>7.6100000000000001E-2</v>
      </c>
    </row>
    <row r="33968" spans="1:3" ht="15" customHeight="1" x14ac:dyDescent="0.25">
      <c r="A33968" s="216">
        <v>45638</v>
      </c>
      <c r="B33968" s="217" t="s">
        <v>182</v>
      </c>
      <c r="C33968" s="218">
        <v>7.7100000000000002E-2</v>
      </c>
    </row>
    <row r="33969" spans="1:3" ht="15" customHeight="1" x14ac:dyDescent="0.25">
      <c r="A33969" s="216">
        <v>45639</v>
      </c>
      <c r="B33969" s="217" t="s">
        <v>182</v>
      </c>
      <c r="C33969" s="218">
        <v>7.8100000000000003E-2</v>
      </c>
    </row>
    <row r="33970" spans="1:3" ht="15" customHeight="1" x14ac:dyDescent="0.25">
      <c r="A33970" s="216">
        <v>45642</v>
      </c>
      <c r="B33970" s="217" t="s">
        <v>182</v>
      </c>
      <c r="C33970" s="218">
        <v>8.1100000000000005E-2</v>
      </c>
    </row>
    <row r="33971" spans="1:3" ht="15" customHeight="1" x14ac:dyDescent="0.25">
      <c r="A33971" s="216">
        <v>45643</v>
      </c>
      <c r="B33971" s="217" t="s">
        <v>182</v>
      </c>
      <c r="C33971" s="218">
        <v>8.2100000000000006E-2</v>
      </c>
    </row>
    <row r="33972" spans="1:3" ht="15" customHeight="1" x14ac:dyDescent="0.25">
      <c r="A33972" s="216">
        <v>45644</v>
      </c>
      <c r="B33972" s="217" t="s">
        <v>182</v>
      </c>
      <c r="C33972" s="218">
        <v>8.3099999999999993E-2</v>
      </c>
    </row>
    <row r="33973" spans="1:3" ht="15" customHeight="1" x14ac:dyDescent="0.25">
      <c r="A33973" s="216">
        <v>45645</v>
      </c>
      <c r="B33973" s="217" t="s">
        <v>182</v>
      </c>
      <c r="C33973" s="218">
        <v>8.4000000000000005E-2</v>
      </c>
    </row>
    <row r="33974" spans="1:3" ht="15" customHeight="1" x14ac:dyDescent="0.25">
      <c r="A33974" s="216">
        <v>45646</v>
      </c>
      <c r="B33974" s="217" t="s">
        <v>182</v>
      </c>
      <c r="C33974" s="218">
        <v>8.5000000000000006E-2</v>
      </c>
    </row>
    <row r="33975" spans="1:3" ht="15" customHeight="1" x14ac:dyDescent="0.25">
      <c r="A33975" s="216">
        <v>45649</v>
      </c>
      <c r="B33975" s="217" t="s">
        <v>182</v>
      </c>
      <c r="C33975" s="218">
        <v>8.7900000000000006E-2</v>
      </c>
    </row>
    <row r="33976" spans="1:3" ht="15" customHeight="1" x14ac:dyDescent="0.25">
      <c r="A33976" s="216">
        <v>45650</v>
      </c>
      <c r="B33976" s="217" t="s">
        <v>182</v>
      </c>
      <c r="C33976" s="218">
        <v>8.8900000000000007E-2</v>
      </c>
    </row>
    <row r="33977" spans="1:3" ht="15" customHeight="1" x14ac:dyDescent="0.25">
      <c r="A33977" s="216">
        <v>45651</v>
      </c>
      <c r="B33977" s="217" t="s">
        <v>182</v>
      </c>
      <c r="C33977" s="218">
        <v>8.9800000000000005E-2</v>
      </c>
    </row>
    <row r="33978" spans="1:3" ht="15" customHeight="1" x14ac:dyDescent="0.25">
      <c r="A33978" s="216">
        <v>45652</v>
      </c>
      <c r="B33978" s="217" t="s">
        <v>182</v>
      </c>
      <c r="C33978" s="218">
        <v>9.0800000000000006E-2</v>
      </c>
    </row>
    <row r="33979" spans="1:3" ht="15" customHeight="1" x14ac:dyDescent="0.25">
      <c r="A33979" s="216">
        <v>45653</v>
      </c>
      <c r="B33979" s="217" t="s">
        <v>182</v>
      </c>
      <c r="C33979" s="218">
        <v>9.1800000000000007E-2</v>
      </c>
    </row>
    <row r="33980" spans="1:3" ht="15" customHeight="1" x14ac:dyDescent="0.25">
      <c r="A33980" s="216">
        <v>45656</v>
      </c>
      <c r="B33980" s="217" t="s">
        <v>182</v>
      </c>
      <c r="C33980" s="218">
        <v>9.4700000000000006E-2</v>
      </c>
    </row>
    <row r="33981" spans="1:3" ht="15" customHeight="1" x14ac:dyDescent="0.25">
      <c r="A33981" s="216">
        <v>45657</v>
      </c>
      <c r="B33981" s="217" t="s">
        <v>182</v>
      </c>
      <c r="C33981" s="218">
        <v>9.5699999999999993E-2</v>
      </c>
    </row>
    <row r="33982" spans="1:3" ht="15" customHeight="1" x14ac:dyDescent="0.25">
      <c r="A33982" s="216">
        <v>45659</v>
      </c>
      <c r="B33982" s="217" t="s">
        <v>182</v>
      </c>
      <c r="C33982" s="218">
        <v>9.7600000000000006E-2</v>
      </c>
    </row>
    <row r="33983" spans="1:3" ht="15" customHeight="1" x14ac:dyDescent="0.25">
      <c r="A33983" s="216">
        <v>45660</v>
      </c>
      <c r="B33983" s="217" t="s">
        <v>182</v>
      </c>
      <c r="C33983" s="218">
        <v>9.8599999999999993E-2</v>
      </c>
    </row>
    <row r="33984" spans="1:3" ht="15" customHeight="1" x14ac:dyDescent="0.25">
      <c r="A33984" s="216">
        <v>45663</v>
      </c>
      <c r="B33984" s="217" t="s">
        <v>182</v>
      </c>
      <c r="C33984" s="218">
        <v>0.10150000000000001</v>
      </c>
    </row>
    <row r="33985" spans="1:3" ht="15" customHeight="1" x14ac:dyDescent="0.25">
      <c r="A33985" s="216">
        <v>45664</v>
      </c>
      <c r="B33985" s="217" t="s">
        <v>182</v>
      </c>
      <c r="C33985" s="218">
        <v>0.10249999999999999</v>
      </c>
    </row>
    <row r="33986" spans="1:3" ht="15" customHeight="1" x14ac:dyDescent="0.25">
      <c r="A33986" s="216">
        <v>45665</v>
      </c>
      <c r="B33986" s="217" t="s">
        <v>182</v>
      </c>
      <c r="C33986" s="218">
        <v>0.10340000000000001</v>
      </c>
    </row>
    <row r="33987" spans="1:3" ht="15" customHeight="1" x14ac:dyDescent="0.25">
      <c r="A33987" s="216">
        <v>45666</v>
      </c>
      <c r="B33987" s="217" t="s">
        <v>182</v>
      </c>
      <c r="C33987" s="218">
        <v>0.10440000000000001</v>
      </c>
    </row>
    <row r="33988" spans="1:3" ht="15" customHeight="1" x14ac:dyDescent="0.25">
      <c r="A33988" s="216">
        <v>45667</v>
      </c>
      <c r="B33988" s="217" t="s">
        <v>182</v>
      </c>
      <c r="C33988" s="218">
        <v>0.1053</v>
      </c>
    </row>
    <row r="33989" spans="1:3" ht="15" customHeight="1" x14ac:dyDescent="0.25">
      <c r="A33989" s="216">
        <v>45670</v>
      </c>
      <c r="B33989" s="217" t="s">
        <v>182</v>
      </c>
      <c r="C33989" s="218">
        <v>0.1082</v>
      </c>
    </row>
    <row r="33990" spans="1:3" ht="15" customHeight="1" x14ac:dyDescent="0.25">
      <c r="A33990" s="216">
        <v>45671</v>
      </c>
      <c r="B33990" s="217" t="s">
        <v>182</v>
      </c>
      <c r="C33990" s="218">
        <v>0.10920000000000001</v>
      </c>
    </row>
    <row r="33991" spans="1:3" ht="15" customHeight="1" x14ac:dyDescent="0.25">
      <c r="A33991" s="216">
        <v>45672</v>
      </c>
      <c r="B33991" s="217" t="s">
        <v>182</v>
      </c>
      <c r="C33991" s="218">
        <v>0.11020000000000001</v>
      </c>
    </row>
    <row r="33992" spans="1:3" ht="15" customHeight="1" x14ac:dyDescent="0.25">
      <c r="A33992" s="216">
        <v>45673</v>
      </c>
      <c r="B33992" s="217" t="s">
        <v>182</v>
      </c>
      <c r="C33992" s="218">
        <v>0.1111</v>
      </c>
    </row>
    <row r="33993" spans="1:3" ht="15" customHeight="1" x14ac:dyDescent="0.25">
      <c r="A33993" s="216">
        <v>45674</v>
      </c>
      <c r="B33993" s="217" t="s">
        <v>182</v>
      </c>
      <c r="C33993" s="218">
        <v>0.11210000000000001</v>
      </c>
    </row>
    <row r="33994" spans="1:3" ht="15" customHeight="1" x14ac:dyDescent="0.25">
      <c r="A33994" s="216">
        <v>45677</v>
      </c>
      <c r="B33994" s="217" t="s">
        <v>182</v>
      </c>
      <c r="C33994" s="218">
        <v>0.11509999999999999</v>
      </c>
    </row>
    <row r="33995" spans="1:3" ht="15" customHeight="1" x14ac:dyDescent="0.25">
      <c r="A33995" s="216">
        <v>45678</v>
      </c>
      <c r="B33995" s="217" t="s">
        <v>182</v>
      </c>
      <c r="C33995" s="218">
        <v>0.11609999999999999</v>
      </c>
    </row>
    <row r="33996" spans="1:3" ht="15" customHeight="1" x14ac:dyDescent="0.25">
      <c r="A33996" s="216">
        <v>45679</v>
      </c>
      <c r="B33996" s="217" t="s">
        <v>182</v>
      </c>
      <c r="C33996" s="218">
        <v>0.1171</v>
      </c>
    </row>
    <row r="33997" spans="1:3" ht="15" customHeight="1" x14ac:dyDescent="0.25">
      <c r="A33997" s="216">
        <v>45680</v>
      </c>
      <c r="B33997" s="217" t="s">
        <v>182</v>
      </c>
      <c r="C33997" s="218">
        <v>0.11799999999999999</v>
      </c>
    </row>
    <row r="33998" spans="1:3" ht="15" customHeight="1" x14ac:dyDescent="0.25">
      <c r="A33998" s="216">
        <v>45681</v>
      </c>
      <c r="B33998" s="217" t="s">
        <v>182</v>
      </c>
      <c r="C33998" s="218">
        <v>0.11899999999999999</v>
      </c>
    </row>
    <row r="33999" spans="1:3" ht="15" customHeight="1" x14ac:dyDescent="0.25">
      <c r="A33999" s="216">
        <v>45684</v>
      </c>
      <c r="B33999" s="217" t="s">
        <v>182</v>
      </c>
      <c r="C33999" s="218">
        <v>0.12180000000000001</v>
      </c>
    </row>
    <row r="34000" spans="1:3" ht="15" customHeight="1" x14ac:dyDescent="0.25">
      <c r="A34000" s="216">
        <v>45685</v>
      </c>
      <c r="B34000" s="217" t="s">
        <v>182</v>
      </c>
      <c r="C34000" s="218">
        <v>0.1227</v>
      </c>
    </row>
    <row r="34001" spans="1:3" ht="15" customHeight="1" x14ac:dyDescent="0.25">
      <c r="A34001" s="216">
        <v>45686</v>
      </c>
      <c r="B34001" s="217" t="s">
        <v>182</v>
      </c>
      <c r="C34001" s="218">
        <v>0.1236</v>
      </c>
    </row>
    <row r="34002" spans="1:3" ht="15" customHeight="1" x14ac:dyDescent="0.25">
      <c r="A34002" s="216">
        <v>45687</v>
      </c>
      <c r="B34002" s="217" t="s">
        <v>182</v>
      </c>
      <c r="C34002" s="218">
        <v>0.1246</v>
      </c>
    </row>
    <row r="34003" spans="1:3" ht="15" customHeight="1" x14ac:dyDescent="0.25">
      <c r="A34003" s="216">
        <v>45688</v>
      </c>
      <c r="B34003" s="217" t="s">
        <v>182</v>
      </c>
      <c r="C34003" s="218">
        <v>0.1255</v>
      </c>
    </row>
    <row r="34004" spans="1:3" ht="15" customHeight="1" x14ac:dyDescent="0.25">
      <c r="A34004" s="216">
        <v>45691</v>
      </c>
      <c r="B34004" s="217" t="s">
        <v>182</v>
      </c>
      <c r="C34004" s="218">
        <v>0.1283</v>
      </c>
    </row>
    <row r="34005" spans="1:3" ht="15" customHeight="1" x14ac:dyDescent="0.25">
      <c r="A34005" s="216">
        <v>45692</v>
      </c>
      <c r="B34005" s="217" t="s">
        <v>182</v>
      </c>
      <c r="C34005" s="218">
        <v>0.12920000000000001</v>
      </c>
    </row>
    <row r="34006" spans="1:3" ht="15" customHeight="1" x14ac:dyDescent="0.25">
      <c r="A34006" s="216">
        <v>45693</v>
      </c>
      <c r="B34006" s="217" t="s">
        <v>182</v>
      </c>
      <c r="C34006" s="218">
        <v>0.13020000000000001</v>
      </c>
    </row>
    <row r="34007" spans="1:3" ht="15" customHeight="1" x14ac:dyDescent="0.25">
      <c r="A34007" s="216">
        <v>45694</v>
      </c>
      <c r="B34007" s="217" t="s">
        <v>182</v>
      </c>
      <c r="C34007" s="218">
        <v>0.13109999999999999</v>
      </c>
    </row>
    <row r="34008" spans="1:3" ht="15" customHeight="1" x14ac:dyDescent="0.25">
      <c r="A34008" s="216">
        <v>45695</v>
      </c>
      <c r="B34008" s="217" t="s">
        <v>182</v>
      </c>
      <c r="C34008" s="218">
        <v>0.13200000000000001</v>
      </c>
    </row>
    <row r="34009" spans="1:3" ht="15" customHeight="1" x14ac:dyDescent="0.25">
      <c r="A34009" s="216">
        <v>45698</v>
      </c>
      <c r="B34009" s="217" t="s">
        <v>182</v>
      </c>
      <c r="C34009" s="218">
        <v>0.1348</v>
      </c>
    </row>
    <row r="34010" spans="1:3" ht="15" customHeight="1" x14ac:dyDescent="0.25">
      <c r="A34010" s="216">
        <v>45699</v>
      </c>
      <c r="B34010" s="217" t="s">
        <v>182</v>
      </c>
      <c r="C34010" s="218">
        <v>0.13569999999999999</v>
      </c>
    </row>
    <row r="34011" spans="1:3" ht="15" customHeight="1" x14ac:dyDescent="0.25">
      <c r="A34011" s="216">
        <v>45700</v>
      </c>
      <c r="B34011" s="217" t="s">
        <v>182</v>
      </c>
      <c r="C34011" s="218">
        <v>0.1366</v>
      </c>
    </row>
    <row r="34012" spans="1:3" ht="15" customHeight="1" x14ac:dyDescent="0.25">
      <c r="A34012" s="216">
        <v>45701</v>
      </c>
      <c r="B34012" s="217" t="s">
        <v>182</v>
      </c>
      <c r="C34012" s="218">
        <v>0.13750000000000001</v>
      </c>
    </row>
    <row r="34013" spans="1:3" ht="15" customHeight="1" x14ac:dyDescent="0.25">
      <c r="A34013" s="216">
        <v>45702</v>
      </c>
      <c r="B34013" s="217" t="s">
        <v>182</v>
      </c>
      <c r="C34013" s="218">
        <v>0.13850000000000001</v>
      </c>
    </row>
    <row r="34014" spans="1:3" ht="15" customHeight="1" x14ac:dyDescent="0.25">
      <c r="A34014" s="216">
        <v>45705</v>
      </c>
      <c r="B34014" s="217" t="s">
        <v>182</v>
      </c>
      <c r="C34014" s="218">
        <v>0.14119999999999999</v>
      </c>
    </row>
    <row r="34015" spans="1:3" ht="15" customHeight="1" x14ac:dyDescent="0.25">
      <c r="A34015" s="216">
        <v>45706</v>
      </c>
      <c r="B34015" s="217" t="s">
        <v>182</v>
      </c>
      <c r="C34015" s="218">
        <v>0.14219999999999999</v>
      </c>
    </row>
    <row r="34016" spans="1:3" ht="15" customHeight="1" x14ac:dyDescent="0.25">
      <c r="A34016" s="216">
        <v>45707</v>
      </c>
      <c r="B34016" s="217" t="s">
        <v>182</v>
      </c>
      <c r="C34016" s="218">
        <v>0.1431</v>
      </c>
    </row>
    <row r="34017" spans="1:3" ht="15" customHeight="1" x14ac:dyDescent="0.25">
      <c r="A34017" s="216">
        <v>45708</v>
      </c>
      <c r="B34017" s="217" t="s">
        <v>182</v>
      </c>
      <c r="C34017" s="218">
        <v>0.14410000000000001</v>
      </c>
    </row>
    <row r="34018" spans="1:3" ht="15" customHeight="1" x14ac:dyDescent="0.25">
      <c r="A34018" s="216">
        <v>45709</v>
      </c>
      <c r="B34018" s="217" t="s">
        <v>182</v>
      </c>
      <c r="C34018" s="218">
        <v>0.14499999999999999</v>
      </c>
    </row>
    <row r="34019" spans="1:3" ht="15" customHeight="1" x14ac:dyDescent="0.25">
      <c r="A34019" s="216">
        <v>45712</v>
      </c>
      <c r="B34019" s="217" t="s">
        <v>182</v>
      </c>
      <c r="C34019" s="218">
        <v>0.14779999999999999</v>
      </c>
    </row>
    <row r="34020" spans="1:3" ht="15" customHeight="1" x14ac:dyDescent="0.25">
      <c r="A34020" s="216">
        <v>45713</v>
      </c>
      <c r="B34020" s="217" t="s">
        <v>182</v>
      </c>
      <c r="C34020" s="218">
        <v>0.1487</v>
      </c>
    </row>
    <row r="34021" spans="1:3" ht="15" customHeight="1" x14ac:dyDescent="0.25">
      <c r="A34021" s="216">
        <v>45714</v>
      </c>
      <c r="B34021" s="217" t="s">
        <v>182</v>
      </c>
      <c r="C34021" s="218">
        <v>0.14960000000000001</v>
      </c>
    </row>
    <row r="34022" spans="1:3" ht="15" customHeight="1" x14ac:dyDescent="0.25">
      <c r="A34022" s="216">
        <v>45715</v>
      </c>
      <c r="B34022" s="217" t="s">
        <v>182</v>
      </c>
      <c r="C34022" s="218">
        <v>0.15060000000000001</v>
      </c>
    </row>
    <row r="34023" spans="1:3" ht="15" customHeight="1" x14ac:dyDescent="0.25">
      <c r="A34023" s="216">
        <v>45716</v>
      </c>
      <c r="B34023" s="217" t="s">
        <v>182</v>
      </c>
      <c r="C34023" s="218">
        <v>0.1515</v>
      </c>
    </row>
    <row r="34024" spans="1:3" ht="15" customHeight="1" x14ac:dyDescent="0.25">
      <c r="A34024" s="216">
        <v>45719</v>
      </c>
      <c r="B34024" s="217" t="s">
        <v>182</v>
      </c>
      <c r="C34024" s="218">
        <v>0.15429999999999999</v>
      </c>
    </row>
    <row r="34025" spans="1:3" ht="15" customHeight="1" x14ac:dyDescent="0.25">
      <c r="A34025" s="216">
        <v>45720</v>
      </c>
      <c r="B34025" s="217" t="s">
        <v>182</v>
      </c>
      <c r="C34025" s="218">
        <v>0.15509999999999999</v>
      </c>
    </row>
    <row r="34026" spans="1:3" ht="15" customHeight="1" x14ac:dyDescent="0.25">
      <c r="A34026" s="216">
        <v>45721</v>
      </c>
      <c r="B34026" s="217" t="s">
        <v>182</v>
      </c>
      <c r="C34026" s="218">
        <v>0.156</v>
      </c>
    </row>
    <row r="34027" spans="1:3" ht="15" customHeight="1" x14ac:dyDescent="0.25">
      <c r="A34027" s="216">
        <v>45722</v>
      </c>
      <c r="B34027" s="217" t="s">
        <v>182</v>
      </c>
      <c r="C34027" s="218">
        <v>0.15690000000000001</v>
      </c>
    </row>
    <row r="34028" spans="1:3" ht="15" customHeight="1" x14ac:dyDescent="0.25">
      <c r="A34028" s="216">
        <v>45723</v>
      </c>
      <c r="B34028" s="217" t="s">
        <v>182</v>
      </c>
      <c r="C34028" s="218">
        <v>0.1578</v>
      </c>
    </row>
    <row r="34029" spans="1:3" ht="15" customHeight="1" x14ac:dyDescent="0.25">
      <c r="A34029" s="216">
        <v>45726</v>
      </c>
      <c r="B34029" s="217" t="s">
        <v>182</v>
      </c>
      <c r="C34029" s="218">
        <v>0.1605</v>
      </c>
    </row>
    <row r="34030" spans="1:3" ht="15" customHeight="1" x14ac:dyDescent="0.25">
      <c r="A34030" s="216">
        <v>45727</v>
      </c>
      <c r="B34030" s="217" t="s">
        <v>182</v>
      </c>
      <c r="C34030" s="218">
        <v>0.16139999999999999</v>
      </c>
    </row>
    <row r="34031" spans="1:3" ht="15" customHeight="1" x14ac:dyDescent="0.25">
      <c r="A34031" s="216">
        <v>45728</v>
      </c>
      <c r="B34031" s="217" t="s">
        <v>182</v>
      </c>
      <c r="C34031" s="218">
        <v>0.16220000000000001</v>
      </c>
    </row>
    <row r="34032" spans="1:3" ht="15" customHeight="1" x14ac:dyDescent="0.25">
      <c r="A34032" s="216">
        <v>45729</v>
      </c>
      <c r="B34032" s="217" t="s">
        <v>182</v>
      </c>
      <c r="C34032" s="218">
        <v>0.16309999999999999</v>
      </c>
    </row>
    <row r="34033" spans="1:3" ht="15" customHeight="1" x14ac:dyDescent="0.25">
      <c r="A34033" s="216">
        <v>45730</v>
      </c>
      <c r="B34033" s="217" t="s">
        <v>182</v>
      </c>
      <c r="C34033" s="218">
        <v>0.16389999999999999</v>
      </c>
    </row>
    <row r="34034" spans="1:3" ht="15" customHeight="1" x14ac:dyDescent="0.25">
      <c r="A34034" s="216">
        <v>45733</v>
      </c>
      <c r="B34034" s="217" t="s">
        <v>182</v>
      </c>
      <c r="C34034" s="218">
        <v>0.16650000000000001</v>
      </c>
    </row>
    <row r="34035" spans="1:3" ht="15" customHeight="1" x14ac:dyDescent="0.25">
      <c r="A34035" s="216">
        <v>45734</v>
      </c>
      <c r="B34035" s="217" t="s">
        <v>182</v>
      </c>
      <c r="C34035" s="218">
        <v>0.16739999999999999</v>
      </c>
    </row>
    <row r="34036" spans="1:3" ht="15" customHeight="1" x14ac:dyDescent="0.25">
      <c r="A34036" s="216">
        <v>45735</v>
      </c>
      <c r="B34036" s="217" t="s">
        <v>182</v>
      </c>
      <c r="C34036" s="218">
        <v>0.16819999999999999</v>
      </c>
    </row>
    <row r="34037" spans="1:3" ht="15" customHeight="1" x14ac:dyDescent="0.25">
      <c r="A34037" s="216">
        <v>45736</v>
      </c>
      <c r="B34037" s="217" t="s">
        <v>182</v>
      </c>
      <c r="C34037" s="218">
        <v>0.1691</v>
      </c>
    </row>
    <row r="34038" spans="1:3" ht="15" customHeight="1" x14ac:dyDescent="0.25">
      <c r="A34038" s="216">
        <v>45737</v>
      </c>
      <c r="B34038" s="217" t="s">
        <v>182</v>
      </c>
      <c r="C34038" s="218">
        <v>0.1699</v>
      </c>
    </row>
    <row r="34039" spans="1:3" ht="15" customHeight="1" x14ac:dyDescent="0.25">
      <c r="A34039" s="216">
        <v>45740</v>
      </c>
      <c r="B34039" s="217" t="s">
        <v>182</v>
      </c>
      <c r="C34039" s="218">
        <v>0.1724</v>
      </c>
    </row>
    <row r="34040" spans="1:3" ht="15" customHeight="1" x14ac:dyDescent="0.25">
      <c r="A34040" s="216">
        <v>45741</v>
      </c>
      <c r="B34040" s="217" t="s">
        <v>182</v>
      </c>
      <c r="C34040" s="218">
        <v>0.17330000000000001</v>
      </c>
    </row>
    <row r="34041" spans="1:3" ht="15" customHeight="1" x14ac:dyDescent="0.25">
      <c r="A34041" s="216">
        <v>45742</v>
      </c>
      <c r="B34041" s="217" t="s">
        <v>182</v>
      </c>
      <c r="C34041" s="218">
        <v>0.1741</v>
      </c>
    </row>
    <row r="34042" spans="1:3" ht="15" customHeight="1" x14ac:dyDescent="0.25">
      <c r="A34042" s="216">
        <v>45743</v>
      </c>
      <c r="B34042" s="217" t="s">
        <v>182</v>
      </c>
      <c r="C34042" s="218">
        <v>0.17499999999999999</v>
      </c>
    </row>
    <row r="34043" spans="1:3" ht="15" customHeight="1" x14ac:dyDescent="0.25">
      <c r="A34043" s="216">
        <v>45744</v>
      </c>
      <c r="B34043" s="217" t="s">
        <v>182</v>
      </c>
      <c r="C34043" s="218">
        <v>0.17580000000000001</v>
      </c>
    </row>
    <row r="34044" spans="1:3" ht="15" customHeight="1" x14ac:dyDescent="0.25">
      <c r="A34044" s="216">
        <v>45747</v>
      </c>
      <c r="B34044" s="217" t="s">
        <v>182</v>
      </c>
      <c r="C34044" s="218">
        <v>0.1784</v>
      </c>
    </row>
    <row r="34045" spans="1:3" ht="15" customHeight="1" x14ac:dyDescent="0.25">
      <c r="A34045" s="216">
        <v>45748</v>
      </c>
      <c r="B34045" s="217" t="s">
        <v>182</v>
      </c>
      <c r="C34045" s="218">
        <v>0.1792</v>
      </c>
    </row>
    <row r="34046" spans="1:3" ht="15" customHeight="1" x14ac:dyDescent="0.25">
      <c r="A34046" s="216">
        <v>45749</v>
      </c>
      <c r="B34046" s="217" t="s">
        <v>182</v>
      </c>
      <c r="C34046" s="218">
        <v>0.18010000000000001</v>
      </c>
    </row>
    <row r="34047" spans="1:3" ht="15" customHeight="1" x14ac:dyDescent="0.25">
      <c r="A34047" s="216">
        <v>45750</v>
      </c>
      <c r="B34047" s="217" t="s">
        <v>182</v>
      </c>
      <c r="C34047" s="218">
        <v>0.18090000000000001</v>
      </c>
    </row>
    <row r="34048" spans="1:3" ht="15" customHeight="1" x14ac:dyDescent="0.25">
      <c r="A34048" s="216">
        <v>45751</v>
      </c>
      <c r="B34048" s="217" t="s">
        <v>182</v>
      </c>
      <c r="C34048" s="218">
        <v>0.18179999999999999</v>
      </c>
    </row>
    <row r="34049" spans="1:3" ht="15" customHeight="1" x14ac:dyDescent="0.25">
      <c r="A34049" s="216">
        <v>45754</v>
      </c>
      <c r="B34049" s="217" t="s">
        <v>182</v>
      </c>
      <c r="C34049" s="218">
        <v>0.18429999999999999</v>
      </c>
    </row>
    <row r="34050" spans="1:3" ht="15" customHeight="1" x14ac:dyDescent="0.25">
      <c r="A34050" s="216">
        <v>45755</v>
      </c>
      <c r="B34050" s="217" t="s">
        <v>182</v>
      </c>
      <c r="C34050" s="218">
        <v>0.18509999999999999</v>
      </c>
    </row>
    <row r="34051" spans="1:3" ht="15" customHeight="1" x14ac:dyDescent="0.25">
      <c r="A34051" s="216">
        <v>45756</v>
      </c>
      <c r="B34051" s="217" t="s">
        <v>182</v>
      </c>
      <c r="C34051" s="218">
        <v>0.186</v>
      </c>
    </row>
    <row r="34052" spans="1:3" ht="15" customHeight="1" x14ac:dyDescent="0.25">
      <c r="A34052" s="216">
        <v>45757</v>
      </c>
      <c r="B34052" s="217" t="s">
        <v>182</v>
      </c>
      <c r="C34052" s="218">
        <v>0.18679999999999999</v>
      </c>
    </row>
    <row r="34053" spans="1:3" ht="15" customHeight="1" x14ac:dyDescent="0.25">
      <c r="A34053" s="216">
        <v>45758</v>
      </c>
      <c r="B34053" s="217" t="s">
        <v>182</v>
      </c>
      <c r="C34053" s="218">
        <v>0.18759999999999999</v>
      </c>
    </row>
    <row r="34054" spans="1:3" ht="15" customHeight="1" x14ac:dyDescent="0.25">
      <c r="A34054" s="216">
        <v>45761</v>
      </c>
      <c r="B34054" s="217" t="s">
        <v>182</v>
      </c>
      <c r="C34054" s="218">
        <v>0.19009999999999999</v>
      </c>
    </row>
    <row r="34055" spans="1:3" ht="15" customHeight="1" x14ac:dyDescent="0.25">
      <c r="A34055" s="216">
        <v>45762</v>
      </c>
      <c r="B34055" s="217" t="s">
        <v>182</v>
      </c>
      <c r="C34055" s="218">
        <v>0.191</v>
      </c>
    </row>
    <row r="34056" spans="1:3" ht="15" customHeight="1" x14ac:dyDescent="0.25">
      <c r="A34056" s="216">
        <v>45763</v>
      </c>
      <c r="B34056" s="217" t="s">
        <v>182</v>
      </c>
      <c r="C34056" s="218">
        <v>0.1918</v>
      </c>
    </row>
    <row r="34057" spans="1:3" ht="15" customHeight="1" x14ac:dyDescent="0.25">
      <c r="A34057" s="216">
        <v>45764</v>
      </c>
      <c r="B34057" s="217" t="s">
        <v>182</v>
      </c>
      <c r="C34057" s="218">
        <v>0.19259999999999999</v>
      </c>
    </row>
    <row r="34058" spans="1:3" ht="15" customHeight="1" x14ac:dyDescent="0.25">
      <c r="A34058" s="216">
        <v>45769</v>
      </c>
      <c r="B34058" s="217" t="s">
        <v>182</v>
      </c>
      <c r="C34058" s="218">
        <v>0.19670000000000001</v>
      </c>
    </row>
    <row r="34059" spans="1:3" ht="15" customHeight="1" x14ac:dyDescent="0.25">
      <c r="A34059" s="216">
        <v>45770</v>
      </c>
      <c r="B34059" s="217" t="s">
        <v>182</v>
      </c>
      <c r="C34059" s="218">
        <v>0.19750000000000001</v>
      </c>
    </row>
    <row r="34060" spans="1:3" ht="15" customHeight="1" x14ac:dyDescent="0.25">
      <c r="A34060" s="216">
        <v>45771</v>
      </c>
      <c r="B34060" s="217" t="s">
        <v>182</v>
      </c>
      <c r="C34060" s="218">
        <v>0.1983</v>
      </c>
    </row>
    <row r="34061" spans="1:3" ht="15" customHeight="1" x14ac:dyDescent="0.25">
      <c r="A34061" s="216">
        <v>45772</v>
      </c>
      <c r="B34061" s="217" t="s">
        <v>182</v>
      </c>
      <c r="C34061" s="218">
        <v>0.1991</v>
      </c>
    </row>
    <row r="34062" spans="1:3" ht="15" customHeight="1" x14ac:dyDescent="0.25">
      <c r="A34062" s="216">
        <v>45775</v>
      </c>
      <c r="B34062" s="217" t="s">
        <v>182</v>
      </c>
      <c r="C34062" s="218">
        <v>0.20150000000000001</v>
      </c>
    </row>
    <row r="34063" spans="1:3" ht="15" customHeight="1" x14ac:dyDescent="0.25">
      <c r="A34063" s="216">
        <v>45776</v>
      </c>
      <c r="B34063" s="217" t="s">
        <v>182</v>
      </c>
      <c r="C34063" s="218">
        <v>0.20230000000000001</v>
      </c>
    </row>
    <row r="34064" spans="1:3" ht="15" customHeight="1" x14ac:dyDescent="0.25">
      <c r="A34064" s="216">
        <v>45777</v>
      </c>
      <c r="B34064" s="217" t="s">
        <v>182</v>
      </c>
      <c r="C34064" s="218">
        <v>0.2031</v>
      </c>
    </row>
    <row r="34065" spans="1:3" ht="15" customHeight="1" x14ac:dyDescent="0.25">
      <c r="A34065" s="216">
        <v>45779</v>
      </c>
      <c r="B34065" s="217" t="s">
        <v>182</v>
      </c>
      <c r="C34065" s="218">
        <v>0.20469999999999999</v>
      </c>
    </row>
    <row r="34066" spans="1:3" ht="15" customHeight="1" x14ac:dyDescent="0.25">
      <c r="A34066" s="216">
        <v>45782</v>
      </c>
      <c r="B34066" s="217" t="s">
        <v>182</v>
      </c>
      <c r="C34066" s="218">
        <v>0.20699999999999999</v>
      </c>
    </row>
    <row r="34067" spans="1:3" ht="15" customHeight="1" x14ac:dyDescent="0.25">
      <c r="A34067" s="216">
        <v>45783</v>
      </c>
      <c r="B34067" s="217" t="s">
        <v>182</v>
      </c>
      <c r="C34067" s="218">
        <v>0.20780000000000001</v>
      </c>
    </row>
    <row r="34068" spans="1:3" ht="15" customHeight="1" x14ac:dyDescent="0.25">
      <c r="A34068" s="216">
        <v>45784</v>
      </c>
      <c r="B34068" s="217" t="s">
        <v>182</v>
      </c>
      <c r="C34068" s="218">
        <v>0.20860000000000001</v>
      </c>
    </row>
    <row r="34069" spans="1:3" ht="15" customHeight="1" x14ac:dyDescent="0.25">
      <c r="A34069" s="216">
        <v>45785</v>
      </c>
      <c r="B34069" s="217" t="s">
        <v>182</v>
      </c>
      <c r="C34069" s="218">
        <v>0.2094</v>
      </c>
    </row>
    <row r="34070" spans="1:3" ht="15" customHeight="1" x14ac:dyDescent="0.25">
      <c r="A34070" s="216">
        <v>45786</v>
      </c>
      <c r="B34070" s="217" t="s">
        <v>182</v>
      </c>
      <c r="C34070" s="218">
        <v>0.2102</v>
      </c>
    </row>
    <row r="34071" spans="1:3" ht="15" customHeight="1" x14ac:dyDescent="0.25">
      <c r="A34071" s="216">
        <v>45789</v>
      </c>
      <c r="B34071" s="217" t="s">
        <v>182</v>
      </c>
      <c r="C34071" s="218">
        <v>0.21260000000000001</v>
      </c>
    </row>
    <row r="34072" spans="1:3" ht="15" customHeight="1" x14ac:dyDescent="0.25">
      <c r="A34072" s="216">
        <v>45790</v>
      </c>
      <c r="B34072" s="217" t="s">
        <v>182</v>
      </c>
      <c r="C34072" s="218">
        <v>0.21329999999999999</v>
      </c>
    </row>
    <row r="34073" spans="1:3" ht="15" customHeight="1" x14ac:dyDescent="0.25">
      <c r="A34073" s="216">
        <v>45791</v>
      </c>
      <c r="B34073" s="217" t="s">
        <v>182</v>
      </c>
      <c r="C34073" s="218">
        <v>0.21410000000000001</v>
      </c>
    </row>
    <row r="34074" spans="1:3" ht="15" customHeight="1" x14ac:dyDescent="0.25">
      <c r="A34074" s="216">
        <v>45792</v>
      </c>
      <c r="B34074" s="217" t="s">
        <v>182</v>
      </c>
      <c r="C34074" s="218">
        <v>0.21490000000000001</v>
      </c>
    </row>
    <row r="34075" spans="1:3" ht="15" customHeight="1" x14ac:dyDescent="0.25">
      <c r="A34075" s="216">
        <v>45793</v>
      </c>
      <c r="B34075" s="217" t="s">
        <v>182</v>
      </c>
      <c r="C34075" s="218">
        <v>0.2157</v>
      </c>
    </row>
    <row r="34076" spans="1:3" ht="15" customHeight="1" x14ac:dyDescent="0.25">
      <c r="A34076" s="216">
        <v>45796</v>
      </c>
      <c r="B34076" s="217" t="s">
        <v>182</v>
      </c>
      <c r="C34076" s="218">
        <v>0.218</v>
      </c>
    </row>
    <row r="34077" spans="1:3" ht="15" customHeight="1" x14ac:dyDescent="0.25">
      <c r="A34077" s="216">
        <v>45797</v>
      </c>
      <c r="B34077" s="217" t="s">
        <v>182</v>
      </c>
      <c r="C34077" s="218">
        <v>0.21879999999999999</v>
      </c>
    </row>
    <row r="34078" spans="1:3" ht="15" customHeight="1" x14ac:dyDescent="0.25">
      <c r="A34078" s="216">
        <v>45798</v>
      </c>
      <c r="B34078" s="217" t="s">
        <v>182</v>
      </c>
      <c r="C34078" s="218">
        <v>0.21959999999999999</v>
      </c>
    </row>
    <row r="34079" spans="1:3" ht="15" customHeight="1" x14ac:dyDescent="0.25">
      <c r="A34079" s="216">
        <v>45799</v>
      </c>
      <c r="B34079" s="217" t="s">
        <v>182</v>
      </c>
      <c r="C34079" s="218">
        <v>0.2203</v>
      </c>
    </row>
    <row r="34080" spans="1:3" ht="15" customHeight="1" x14ac:dyDescent="0.25">
      <c r="A34080" s="216">
        <v>45800</v>
      </c>
      <c r="B34080" s="217" t="s">
        <v>182</v>
      </c>
      <c r="C34080" s="218">
        <v>0.22109999999999999</v>
      </c>
    </row>
    <row r="34081" spans="1:3" ht="15" customHeight="1" x14ac:dyDescent="0.25">
      <c r="A34081" s="216">
        <v>45803</v>
      </c>
      <c r="B34081" s="217" t="s">
        <v>182</v>
      </c>
      <c r="C34081" s="218">
        <v>0.22339999999999999</v>
      </c>
    </row>
    <row r="34082" spans="1:3" ht="15" customHeight="1" x14ac:dyDescent="0.25">
      <c r="A34082" s="216">
        <v>45804</v>
      </c>
      <c r="B34082" s="217" t="s">
        <v>182</v>
      </c>
      <c r="C34082" s="218">
        <v>0.22420000000000001</v>
      </c>
    </row>
    <row r="34083" spans="1:3" ht="15" customHeight="1" x14ac:dyDescent="0.25">
      <c r="A34083" s="216">
        <v>45805</v>
      </c>
      <c r="B34083" s="217" t="s">
        <v>182</v>
      </c>
      <c r="C34083" s="218">
        <v>0.22489999999999999</v>
      </c>
    </row>
    <row r="34084" spans="1:3" ht="15" customHeight="1" x14ac:dyDescent="0.25">
      <c r="A34084" s="216">
        <v>45806</v>
      </c>
      <c r="B34084" s="217" t="s">
        <v>182</v>
      </c>
      <c r="C34084" s="218">
        <v>0.22570000000000001</v>
      </c>
    </row>
    <row r="34085" spans="1:3" ht="15" customHeight="1" x14ac:dyDescent="0.25">
      <c r="A34085" s="216">
        <v>45807</v>
      </c>
      <c r="B34085" s="217" t="s">
        <v>182</v>
      </c>
      <c r="C34085" s="218">
        <v>0.22650000000000001</v>
      </c>
    </row>
    <row r="34086" spans="1:3" ht="15" customHeight="1" x14ac:dyDescent="0.25">
      <c r="A34086" s="216">
        <v>45810</v>
      </c>
      <c r="B34086" s="217" t="s">
        <v>182</v>
      </c>
      <c r="C34086" s="218">
        <v>0.22869999999999999</v>
      </c>
    </row>
    <row r="34087" spans="1:3" ht="15" customHeight="1" x14ac:dyDescent="0.25">
      <c r="A34087" s="216">
        <v>45811</v>
      </c>
      <c r="B34087" s="217" t="s">
        <v>182</v>
      </c>
      <c r="C34087" s="218">
        <v>0.22939999999999999</v>
      </c>
    </row>
    <row r="34088" spans="1:3" ht="15" customHeight="1" x14ac:dyDescent="0.25">
      <c r="A34088" s="216">
        <v>45812</v>
      </c>
      <c r="B34088" s="217" t="s">
        <v>182</v>
      </c>
      <c r="C34088" s="218">
        <v>0.23019999999999999</v>
      </c>
    </row>
    <row r="34089" spans="1:3" ht="15" customHeight="1" x14ac:dyDescent="0.25">
      <c r="A34089" s="216">
        <v>45813</v>
      </c>
      <c r="B34089" s="217" t="s">
        <v>182</v>
      </c>
      <c r="C34089" s="218">
        <v>0.23089999999999999</v>
      </c>
    </row>
    <row r="34090" spans="1:3" ht="15" customHeight="1" x14ac:dyDescent="0.25">
      <c r="A34090" s="216">
        <v>45814</v>
      </c>
      <c r="B34090" s="217" t="s">
        <v>182</v>
      </c>
      <c r="C34090" s="218">
        <v>0.23169999999999999</v>
      </c>
    </row>
    <row r="34091" spans="1:3" ht="15" customHeight="1" x14ac:dyDescent="0.25">
      <c r="A34091" s="216">
        <v>45817</v>
      </c>
      <c r="B34091" s="217" t="s">
        <v>182</v>
      </c>
      <c r="C34091" s="218">
        <v>0.23380000000000001</v>
      </c>
    </row>
    <row r="34092" spans="1:3" ht="15" customHeight="1" x14ac:dyDescent="0.25">
      <c r="A34092" s="216">
        <v>45818</v>
      </c>
      <c r="B34092" s="217" t="s">
        <v>182</v>
      </c>
      <c r="C34092" s="218">
        <v>0.23449999999999999</v>
      </c>
    </row>
    <row r="34093" spans="1:3" ht="15" customHeight="1" x14ac:dyDescent="0.25">
      <c r="A34093" s="216">
        <v>45819</v>
      </c>
      <c r="B34093" s="217" t="s">
        <v>182</v>
      </c>
      <c r="C34093" s="218">
        <v>0.23519999999999999</v>
      </c>
    </row>
    <row r="34094" spans="1:3" ht="15" customHeight="1" x14ac:dyDescent="0.25">
      <c r="A34094" s="216">
        <v>45820</v>
      </c>
      <c r="B34094" s="217" t="s">
        <v>182</v>
      </c>
      <c r="C34094" s="218">
        <v>0.2359</v>
      </c>
    </row>
    <row r="34095" spans="1:3" ht="15" customHeight="1" x14ac:dyDescent="0.25">
      <c r="A34095" s="216">
        <v>45821</v>
      </c>
      <c r="B34095" s="217" t="s">
        <v>182</v>
      </c>
      <c r="C34095" s="218">
        <v>0.2366</v>
      </c>
    </row>
    <row r="34096" spans="1:3" ht="15" customHeight="1" x14ac:dyDescent="0.25">
      <c r="A34096" s="216">
        <v>45824</v>
      </c>
      <c r="B34096" s="217" t="s">
        <v>182</v>
      </c>
      <c r="C34096" s="218">
        <v>0.2387</v>
      </c>
    </row>
    <row r="34097" spans="1:3" ht="15" customHeight="1" x14ac:dyDescent="0.25">
      <c r="A34097" s="216">
        <v>45825</v>
      </c>
      <c r="B34097" s="217" t="s">
        <v>182</v>
      </c>
      <c r="C34097" s="218">
        <v>0.2394</v>
      </c>
    </row>
    <row r="34098" spans="1:3" ht="15" customHeight="1" x14ac:dyDescent="0.25">
      <c r="A34098" s="216">
        <v>45826</v>
      </c>
      <c r="B34098" s="217" t="s">
        <v>182</v>
      </c>
      <c r="C34098" s="218">
        <v>0.24010000000000001</v>
      </c>
    </row>
    <row r="34099" spans="1:3" ht="15" customHeight="1" x14ac:dyDescent="0.25">
      <c r="A34099" s="216">
        <v>45827</v>
      </c>
      <c r="B34099" s="217" t="s">
        <v>182</v>
      </c>
      <c r="C34099" s="218">
        <v>0.24079999999999999</v>
      </c>
    </row>
    <row r="34100" spans="1:3" ht="15" customHeight="1" x14ac:dyDescent="0.25">
      <c r="A34100" s="216">
        <v>45828</v>
      </c>
      <c r="B34100" s="217" t="s">
        <v>182</v>
      </c>
      <c r="C34100" s="218">
        <v>0.24149999999999999</v>
      </c>
    </row>
    <row r="34101" spans="1:3" ht="15" customHeight="1" x14ac:dyDescent="0.25">
      <c r="A34101" s="216">
        <v>45831</v>
      </c>
      <c r="B34101" s="217" t="s">
        <v>182</v>
      </c>
      <c r="C34101" s="218">
        <v>0.24360000000000001</v>
      </c>
    </row>
    <row r="34102" spans="1:3" ht="15" customHeight="1" x14ac:dyDescent="0.25">
      <c r="A34102" s="216">
        <v>45832</v>
      </c>
      <c r="B34102" s="217" t="s">
        <v>182</v>
      </c>
      <c r="C34102" s="218">
        <v>0.2442</v>
      </c>
    </row>
    <row r="34103" spans="1:3" ht="15" customHeight="1" x14ac:dyDescent="0.25">
      <c r="A34103" s="216">
        <v>45833</v>
      </c>
      <c r="B34103" s="217" t="s">
        <v>182</v>
      </c>
      <c r="C34103" s="218">
        <v>0.24490000000000001</v>
      </c>
    </row>
    <row r="34104" spans="1:3" ht="15" customHeight="1" x14ac:dyDescent="0.25">
      <c r="A34104" s="216">
        <v>45834</v>
      </c>
      <c r="B34104" s="217" t="s">
        <v>182</v>
      </c>
      <c r="C34104" s="218">
        <v>0.24560000000000001</v>
      </c>
    </row>
    <row r="34105" spans="1:3" ht="15" customHeight="1" x14ac:dyDescent="0.25">
      <c r="A34105" s="216">
        <v>45835</v>
      </c>
      <c r="B34105" s="217" t="s">
        <v>182</v>
      </c>
      <c r="C34105" s="218">
        <v>0.24629999999999999</v>
      </c>
    </row>
    <row r="34106" spans="1:3" ht="15" customHeight="1" x14ac:dyDescent="0.25">
      <c r="A34106" s="216">
        <v>45838</v>
      </c>
      <c r="B34106" s="217" t="s">
        <v>182</v>
      </c>
      <c r="C34106" s="218">
        <v>0.24829999999999999</v>
      </c>
    </row>
    <row r="34107" spans="1:3" ht="15" customHeight="1" x14ac:dyDescent="0.25">
      <c r="A34107" s="216">
        <v>45839</v>
      </c>
      <c r="B34107" s="217" t="s">
        <v>182</v>
      </c>
      <c r="C34107" s="218">
        <v>0.24890000000000001</v>
      </c>
    </row>
    <row r="34108" spans="1:3" ht="15" customHeight="1" x14ac:dyDescent="0.25">
      <c r="A34108" s="216">
        <v>45840</v>
      </c>
      <c r="B34108" s="217" t="s">
        <v>182</v>
      </c>
      <c r="C34108" s="218">
        <v>0.24959999999999999</v>
      </c>
    </row>
    <row r="34109" spans="1:3" ht="15" customHeight="1" x14ac:dyDescent="0.25">
      <c r="A34109" s="216">
        <v>45841</v>
      </c>
      <c r="B34109" s="217" t="s">
        <v>182</v>
      </c>
      <c r="C34109" s="218">
        <v>0.25030000000000002</v>
      </c>
    </row>
    <row r="34110" spans="1:3" ht="15" customHeight="1" x14ac:dyDescent="0.25">
      <c r="A34110" s="216">
        <v>45842</v>
      </c>
      <c r="B34110" s="217" t="s">
        <v>182</v>
      </c>
      <c r="C34110" s="218">
        <v>0.25090000000000001</v>
      </c>
    </row>
    <row r="34111" spans="1:3" ht="15" customHeight="1" x14ac:dyDescent="0.25">
      <c r="A34111" s="216">
        <v>45845</v>
      </c>
      <c r="B34111" s="217" t="s">
        <v>182</v>
      </c>
      <c r="C34111" s="218">
        <v>0.25280000000000002</v>
      </c>
    </row>
    <row r="34112" spans="1:3" ht="15" customHeight="1" x14ac:dyDescent="0.25">
      <c r="A34112" s="216">
        <v>45846</v>
      </c>
      <c r="B34112" s="217" t="s">
        <v>182</v>
      </c>
      <c r="C34112" s="218">
        <v>0.25340000000000001</v>
      </c>
    </row>
    <row r="34113" spans="1:3" ht="15" customHeight="1" x14ac:dyDescent="0.25">
      <c r="A34113" s="216">
        <v>45847</v>
      </c>
      <c r="B34113" s="217" t="s">
        <v>182</v>
      </c>
      <c r="C34113" s="218">
        <v>0.25419999999999998</v>
      </c>
    </row>
    <row r="34114" spans="1:3" ht="15" customHeight="1" x14ac:dyDescent="0.25">
      <c r="A34114" s="216">
        <v>45848</v>
      </c>
      <c r="B34114" s="217" t="s">
        <v>182</v>
      </c>
      <c r="C34114" s="218">
        <v>0.25480000000000003</v>
      </c>
    </row>
    <row r="34115" spans="1:3" ht="15" customHeight="1" x14ac:dyDescent="0.25">
      <c r="A34115" s="216">
        <v>45849</v>
      </c>
      <c r="B34115" s="217" t="s">
        <v>182</v>
      </c>
      <c r="C34115" s="218">
        <v>0.2555</v>
      </c>
    </row>
    <row r="34116" spans="1:3" ht="15" customHeight="1" x14ac:dyDescent="0.25">
      <c r="A34116" s="216">
        <v>45852</v>
      </c>
      <c r="B34116" s="217" t="s">
        <v>182</v>
      </c>
      <c r="C34116" s="218">
        <v>0.25750000000000001</v>
      </c>
    </row>
    <row r="34117" spans="1:3" ht="15" customHeight="1" x14ac:dyDescent="0.25">
      <c r="A34117" s="216">
        <v>45853</v>
      </c>
      <c r="B34117" s="217" t="s">
        <v>182</v>
      </c>
      <c r="C34117" s="218">
        <v>0.25819999999999999</v>
      </c>
    </row>
    <row r="34118" spans="1:3" ht="15" customHeight="1" x14ac:dyDescent="0.25">
      <c r="A34118" s="216">
        <v>45854</v>
      </c>
      <c r="B34118" s="217" t="s">
        <v>182</v>
      </c>
      <c r="C34118" s="218">
        <v>0.25879999999999997</v>
      </c>
    </row>
    <row r="34119" spans="1:3" ht="15" customHeight="1" x14ac:dyDescent="0.25">
      <c r="A34119" s="216">
        <v>45855</v>
      </c>
      <c r="B34119" s="217" t="s">
        <v>182</v>
      </c>
      <c r="C34119" s="218">
        <v>0.25950000000000001</v>
      </c>
    </row>
    <row r="34120" spans="1:3" ht="15" customHeight="1" x14ac:dyDescent="0.25">
      <c r="A34120" s="216">
        <v>45856</v>
      </c>
      <c r="B34120" s="217" t="s">
        <v>182</v>
      </c>
      <c r="C34120" s="218">
        <v>0.26019999999999999</v>
      </c>
    </row>
    <row r="34121" spans="1:3" ht="15" customHeight="1" x14ac:dyDescent="0.25">
      <c r="A34121" s="216">
        <v>45859</v>
      </c>
      <c r="B34121" s="217" t="s">
        <v>182</v>
      </c>
      <c r="C34121" s="218">
        <v>0.26219999999999999</v>
      </c>
    </row>
    <row r="34122" spans="1:3" ht="15" customHeight="1" x14ac:dyDescent="0.25">
      <c r="A34122" s="216">
        <v>45860</v>
      </c>
      <c r="B34122" s="217" t="s">
        <v>182</v>
      </c>
      <c r="C34122" s="218">
        <v>0.26279999999999998</v>
      </c>
    </row>
    <row r="34123" spans="1:3" ht="15" customHeight="1" x14ac:dyDescent="0.25">
      <c r="A34123" s="216">
        <v>45861</v>
      </c>
      <c r="B34123" s="217" t="s">
        <v>182</v>
      </c>
      <c r="C34123" s="218">
        <v>0.26350000000000001</v>
      </c>
    </row>
    <row r="34124" spans="1:3" ht="15" customHeight="1" x14ac:dyDescent="0.25">
      <c r="A34124" s="216">
        <v>45862</v>
      </c>
      <c r="B34124" s="217" t="s">
        <v>182</v>
      </c>
      <c r="C34124" s="218">
        <v>0.26419999999999999</v>
      </c>
    </row>
    <row r="34125" spans="1:3" ht="15" customHeight="1" x14ac:dyDescent="0.25">
      <c r="A34125" s="216">
        <v>45863</v>
      </c>
      <c r="B34125" s="217" t="s">
        <v>182</v>
      </c>
      <c r="C34125" s="218">
        <v>0.26479999999999998</v>
      </c>
    </row>
    <row r="34126" spans="1:3" ht="15" customHeight="1" x14ac:dyDescent="0.25">
      <c r="A34126" s="216">
        <v>45866</v>
      </c>
      <c r="B34126" s="217" t="s">
        <v>182</v>
      </c>
      <c r="C34126" s="218">
        <v>0.26679999999999998</v>
      </c>
    </row>
    <row r="34127" spans="1:3" ht="15" customHeight="1" x14ac:dyDescent="0.25">
      <c r="A34127" s="216">
        <v>45867</v>
      </c>
      <c r="B34127" s="217" t="s">
        <v>182</v>
      </c>
      <c r="C34127" s="218">
        <v>0.26750000000000002</v>
      </c>
    </row>
    <row r="34128" spans="1:3" ht="15" customHeight="1" x14ac:dyDescent="0.25">
      <c r="A34128" s="216">
        <v>45868</v>
      </c>
      <c r="B34128" s="217" t="s">
        <v>182</v>
      </c>
      <c r="C34128" s="218">
        <v>0.2681</v>
      </c>
    </row>
    <row r="34129" spans="1:3" ht="15" customHeight="1" x14ac:dyDescent="0.25">
      <c r="A34129" s="216">
        <v>45869</v>
      </c>
      <c r="B34129" s="217" t="s">
        <v>182</v>
      </c>
      <c r="C34129" s="218">
        <v>0.26879999999999998</v>
      </c>
    </row>
    <row r="34130" spans="1:3" ht="15" customHeight="1" x14ac:dyDescent="0.25">
      <c r="A34130" s="216">
        <v>45870</v>
      </c>
      <c r="B34130" s="217" t="s">
        <v>182</v>
      </c>
      <c r="C34130" s="218">
        <v>0.26950000000000002</v>
      </c>
    </row>
    <row r="34131" spans="1:3" ht="15" customHeight="1" x14ac:dyDescent="0.25">
      <c r="A34131" s="216">
        <v>45873</v>
      </c>
      <c r="B34131" s="217" t="s">
        <v>182</v>
      </c>
      <c r="C34131" s="218">
        <v>0.27150000000000002</v>
      </c>
    </row>
    <row r="34132" spans="1:3" ht="15" customHeight="1" x14ac:dyDescent="0.25">
      <c r="A34132" s="216">
        <v>45874</v>
      </c>
      <c r="B34132" s="217" t="s">
        <v>182</v>
      </c>
      <c r="C34132" s="218">
        <v>0.2722</v>
      </c>
    </row>
    <row r="34133" spans="1:3" ht="15" customHeight="1" x14ac:dyDescent="0.25">
      <c r="A34133" s="216">
        <v>45875</v>
      </c>
      <c r="B34133" s="217" t="s">
        <v>182</v>
      </c>
      <c r="C34133" s="218">
        <v>0.27289999999999998</v>
      </c>
    </row>
    <row r="34134" spans="1:3" ht="15" customHeight="1" x14ac:dyDescent="0.25">
      <c r="A34134" s="216">
        <v>45876</v>
      </c>
      <c r="B34134" s="217" t="s">
        <v>182</v>
      </c>
      <c r="C34134" s="218">
        <v>0.27360000000000001</v>
      </c>
    </row>
    <row r="34135" spans="1:3" ht="15" customHeight="1" x14ac:dyDescent="0.25">
      <c r="A34135" s="216">
        <v>45877</v>
      </c>
      <c r="B34135" s="217" t="s">
        <v>182</v>
      </c>
      <c r="C34135" s="218">
        <v>0.2742</v>
      </c>
    </row>
    <row r="34136" spans="1:3" ht="15" customHeight="1" x14ac:dyDescent="0.25">
      <c r="A34136" s="216">
        <v>45880</v>
      </c>
      <c r="B34136" s="217" t="s">
        <v>182</v>
      </c>
      <c r="C34136" s="218">
        <v>0.2762</v>
      </c>
    </row>
    <row r="34137" spans="1:3" ht="15" customHeight="1" x14ac:dyDescent="0.25">
      <c r="A34137" s="216">
        <v>45881</v>
      </c>
      <c r="B34137" s="217" t="s">
        <v>182</v>
      </c>
      <c r="C34137" s="218">
        <v>0.27689999999999998</v>
      </c>
    </row>
    <row r="34138" spans="1:3" ht="15" customHeight="1" x14ac:dyDescent="0.25">
      <c r="A34138" s="216">
        <v>45882</v>
      </c>
      <c r="B34138" s="217" t="s">
        <v>182</v>
      </c>
      <c r="C34138" s="218">
        <v>0.27760000000000001</v>
      </c>
    </row>
    <row r="34139" spans="1:3" ht="15" customHeight="1" x14ac:dyDescent="0.25">
      <c r="A34139" s="216">
        <v>45883</v>
      </c>
      <c r="B34139" s="217" t="s">
        <v>182</v>
      </c>
      <c r="C34139" s="218">
        <v>0.27829999999999999</v>
      </c>
    </row>
    <row r="34140" spans="1:3" ht="15" customHeight="1" x14ac:dyDescent="0.25">
      <c r="A34140" s="216">
        <v>45884</v>
      </c>
      <c r="B34140" s="217" t="s">
        <v>182</v>
      </c>
      <c r="C34140" s="218">
        <v>0.27889999999999998</v>
      </c>
    </row>
    <row r="34141" spans="1:3" ht="15" customHeight="1" x14ac:dyDescent="0.25">
      <c r="A34141" s="216">
        <v>45887</v>
      </c>
      <c r="B34141" s="217" t="s">
        <v>182</v>
      </c>
      <c r="C34141" s="218">
        <v>0.28089999999999998</v>
      </c>
    </row>
    <row r="34142" spans="1:3" ht="15" customHeight="1" x14ac:dyDescent="0.25">
      <c r="A34142" s="216">
        <v>45888</v>
      </c>
      <c r="B34142" s="217" t="s">
        <v>182</v>
      </c>
      <c r="C34142" s="218">
        <v>0.28160000000000002</v>
      </c>
    </row>
    <row r="34143" spans="1:3" ht="15" customHeight="1" x14ac:dyDescent="0.25">
      <c r="A34143" s="216">
        <v>45889</v>
      </c>
      <c r="B34143" s="217" t="s">
        <v>182</v>
      </c>
      <c r="C34143" s="218">
        <v>0.2823</v>
      </c>
    </row>
    <row r="34144" spans="1:3" ht="15" customHeight="1" x14ac:dyDescent="0.25">
      <c r="A34144" s="216">
        <v>45890</v>
      </c>
      <c r="B34144" s="217" t="s">
        <v>182</v>
      </c>
      <c r="C34144" s="218">
        <v>0.28289999999999998</v>
      </c>
    </row>
    <row r="34145" spans="1:3" ht="15" customHeight="1" x14ac:dyDescent="0.25">
      <c r="A34145" s="216">
        <v>45891</v>
      </c>
      <c r="B34145" s="217" t="s">
        <v>182</v>
      </c>
      <c r="C34145" s="218">
        <v>0.28360000000000002</v>
      </c>
    </row>
    <row r="34146" spans="1:3" ht="15" customHeight="1" x14ac:dyDescent="0.25">
      <c r="A34146" s="216">
        <v>45894</v>
      </c>
      <c r="B34146" s="217" t="s">
        <v>182</v>
      </c>
      <c r="C34146" s="218">
        <v>0.28560000000000002</v>
      </c>
    </row>
    <row r="34147" spans="1:3" ht="15" customHeight="1" x14ac:dyDescent="0.25">
      <c r="A34147" s="216">
        <v>45895</v>
      </c>
      <c r="B34147" s="217" t="s">
        <v>182</v>
      </c>
      <c r="C34147" s="218">
        <v>0.2863</v>
      </c>
    </row>
    <row r="34148" spans="1:3" ht="15" customHeight="1" x14ac:dyDescent="0.25">
      <c r="A34148" s="216">
        <v>45896</v>
      </c>
      <c r="B34148" s="217" t="s">
        <v>182</v>
      </c>
      <c r="C34148" s="218">
        <v>0.28689999999999999</v>
      </c>
    </row>
    <row r="34149" spans="1:3" ht="15" customHeight="1" x14ac:dyDescent="0.25">
      <c r="A34149" s="216">
        <v>45897</v>
      </c>
      <c r="B34149" s="217" t="s">
        <v>182</v>
      </c>
      <c r="C34149" s="218">
        <v>0.28760000000000002</v>
      </c>
    </row>
    <row r="34150" spans="1:3" ht="15" customHeight="1" x14ac:dyDescent="0.25">
      <c r="A34150" s="216">
        <v>45898</v>
      </c>
      <c r="B34150" s="217" t="s">
        <v>182</v>
      </c>
      <c r="C34150" s="218">
        <v>0.28820000000000001</v>
      </c>
    </row>
    <row r="34151" spans="1:3" ht="15" customHeight="1" x14ac:dyDescent="0.25">
      <c r="A34151" s="216">
        <v>45901</v>
      </c>
      <c r="B34151" s="217" t="s">
        <v>182</v>
      </c>
      <c r="C34151" s="218">
        <v>0.29020000000000001</v>
      </c>
    </row>
    <row r="34152" spans="1:3" ht="15" customHeight="1" x14ac:dyDescent="0.25">
      <c r="A34152" s="216">
        <v>45902</v>
      </c>
      <c r="B34152" s="217" t="s">
        <v>182</v>
      </c>
      <c r="C34152" s="218">
        <v>0.29089999999999999</v>
      </c>
    </row>
    <row r="34153" spans="1:3" ht="15" customHeight="1" x14ac:dyDescent="0.25">
      <c r="A34153" s="216">
        <v>45903</v>
      </c>
      <c r="B34153" s="217" t="s">
        <v>182</v>
      </c>
      <c r="C34153" s="218">
        <v>0.29149999999999998</v>
      </c>
    </row>
    <row r="34154" spans="1:3" ht="15" customHeight="1" x14ac:dyDescent="0.25">
      <c r="A34154" s="216">
        <v>45904</v>
      </c>
      <c r="B34154" s="217" t="s">
        <v>182</v>
      </c>
      <c r="C34154" s="218">
        <v>0.29220000000000002</v>
      </c>
    </row>
    <row r="34155" spans="1:3" ht="15" customHeight="1" x14ac:dyDescent="0.25">
      <c r="A34155" s="216">
        <v>45905</v>
      </c>
      <c r="B34155" s="217" t="s">
        <v>182</v>
      </c>
      <c r="C34155" s="218">
        <v>0.29289999999999999</v>
      </c>
    </row>
    <row r="34156" spans="1:3" ht="15" customHeight="1" x14ac:dyDescent="0.25">
      <c r="A34156" s="216">
        <v>45908</v>
      </c>
      <c r="B34156" s="217" t="s">
        <v>182</v>
      </c>
      <c r="C34156" s="218">
        <v>0.2949</v>
      </c>
    </row>
    <row r="34157" spans="1:3" ht="15" customHeight="1" x14ac:dyDescent="0.25">
      <c r="A34157" s="216">
        <v>45909</v>
      </c>
      <c r="B34157" s="217" t="s">
        <v>182</v>
      </c>
      <c r="C34157" s="218">
        <v>0.29559999999999997</v>
      </c>
    </row>
    <row r="34158" spans="1:3" ht="15" customHeight="1" x14ac:dyDescent="0.25">
      <c r="A34158" s="216">
        <v>45910</v>
      </c>
      <c r="B34158" s="217" t="s">
        <v>182</v>
      </c>
      <c r="C34158" s="218">
        <v>0.29630000000000001</v>
      </c>
    </row>
    <row r="34159" spans="1:3" ht="15" customHeight="1" x14ac:dyDescent="0.25">
      <c r="A34159" s="216">
        <v>45911</v>
      </c>
      <c r="B34159" s="217" t="s">
        <v>182</v>
      </c>
      <c r="C34159" s="218">
        <v>0.2969</v>
      </c>
    </row>
    <row r="34160" spans="1:3" ht="15" customHeight="1" x14ac:dyDescent="0.25">
      <c r="A34160" s="216">
        <v>45912</v>
      </c>
      <c r="B34160" s="217" t="s">
        <v>182</v>
      </c>
      <c r="C34160" s="218">
        <v>0.29759999999999998</v>
      </c>
    </row>
    <row r="34161" spans="1:3" ht="15" customHeight="1" x14ac:dyDescent="0.25">
      <c r="A34161" s="216">
        <v>45915</v>
      </c>
      <c r="B34161" s="217" t="s">
        <v>182</v>
      </c>
      <c r="C34161" s="218">
        <v>0.29970000000000002</v>
      </c>
    </row>
    <row r="34162" spans="1:3" ht="15" customHeight="1" x14ac:dyDescent="0.25">
      <c r="A34162" s="216">
        <v>45916</v>
      </c>
      <c r="B34162" s="217" t="s">
        <v>182</v>
      </c>
      <c r="C34162" s="218">
        <v>0.30030000000000001</v>
      </c>
    </row>
    <row r="34163" spans="1:3" ht="15" customHeight="1" x14ac:dyDescent="0.25">
      <c r="A34163" s="216">
        <v>45917</v>
      </c>
      <c r="B34163" s="217" t="s">
        <v>182</v>
      </c>
      <c r="C34163" s="218">
        <v>0.30099999999999999</v>
      </c>
    </row>
    <row r="34164" spans="1:3" ht="15" customHeight="1" x14ac:dyDescent="0.25">
      <c r="A34164" s="216">
        <v>45918</v>
      </c>
      <c r="B34164" s="217" t="s">
        <v>182</v>
      </c>
      <c r="C34164" s="218">
        <v>0.30170000000000002</v>
      </c>
    </row>
    <row r="34165" spans="1:3" ht="15" customHeight="1" x14ac:dyDescent="0.25">
      <c r="A34165" s="216">
        <v>45919</v>
      </c>
      <c r="B34165" s="217" t="s">
        <v>182</v>
      </c>
      <c r="C34165" s="218">
        <v>0.3024</v>
      </c>
    </row>
    <row r="34166" spans="1:3" ht="15" customHeight="1" x14ac:dyDescent="0.25">
      <c r="A34166" s="216">
        <v>45922</v>
      </c>
      <c r="B34166" s="217" t="s">
        <v>182</v>
      </c>
      <c r="C34166" s="218">
        <v>0.30449999999999999</v>
      </c>
    </row>
    <row r="34167" spans="1:3" ht="15" customHeight="1" x14ac:dyDescent="0.25">
      <c r="A34167" s="216">
        <v>45923</v>
      </c>
      <c r="B34167" s="217" t="s">
        <v>182</v>
      </c>
      <c r="C34167" s="218">
        <v>0.30520000000000003</v>
      </c>
    </row>
    <row r="34168" spans="1:3" ht="15" customHeight="1" x14ac:dyDescent="0.25">
      <c r="A34168" s="216">
        <v>45924</v>
      </c>
      <c r="B34168" s="217" t="s">
        <v>182</v>
      </c>
      <c r="C34168" s="218">
        <v>0.30580000000000002</v>
      </c>
    </row>
    <row r="34169" spans="1:3" ht="15" customHeight="1" x14ac:dyDescent="0.25">
      <c r="A34169" s="216">
        <v>45925</v>
      </c>
      <c r="B34169" s="217" t="s">
        <v>182</v>
      </c>
      <c r="C34169" s="218">
        <v>0.30649999999999999</v>
      </c>
    </row>
    <row r="34170" spans="1:3" ht="15" customHeight="1" x14ac:dyDescent="0.25">
      <c r="A34170" s="216">
        <v>45926</v>
      </c>
      <c r="B34170" s="217" t="s">
        <v>182</v>
      </c>
      <c r="C34170" s="218">
        <v>0.30719999999999997</v>
      </c>
    </row>
    <row r="34171" spans="1:3" ht="15" customHeight="1" x14ac:dyDescent="0.25">
      <c r="A34171" s="216">
        <v>45929</v>
      </c>
      <c r="B34171" s="217" t="s">
        <v>182</v>
      </c>
      <c r="C34171" s="218">
        <v>0.30919999999999997</v>
      </c>
    </row>
    <row r="34172" spans="1:3" ht="15" customHeight="1" x14ac:dyDescent="0.25">
      <c r="A34172" s="216">
        <v>45930</v>
      </c>
      <c r="B34172" s="217" t="s">
        <v>182</v>
      </c>
      <c r="C34172" s="218">
        <v>0.30990000000000001</v>
      </c>
    </row>
    <row r="34173" spans="1:3" ht="15" customHeight="1" x14ac:dyDescent="0.25">
      <c r="A34173" s="216">
        <v>45566</v>
      </c>
      <c r="B34173" s="217" t="s">
        <v>370</v>
      </c>
      <c r="C34173" s="218">
        <v>1.7000000000000001E-2</v>
      </c>
    </row>
    <row r="34174" spans="1:3" ht="15" customHeight="1" x14ac:dyDescent="0.25">
      <c r="A34174" s="216">
        <v>45567</v>
      </c>
      <c r="B34174" s="217" t="s">
        <v>370</v>
      </c>
      <c r="C34174" s="218">
        <v>3.39E-2</v>
      </c>
    </row>
    <row r="34175" spans="1:3" ht="15" customHeight="1" x14ac:dyDescent="0.25">
      <c r="A34175" s="216">
        <v>45568</v>
      </c>
      <c r="B34175" s="217" t="s">
        <v>370</v>
      </c>
      <c r="C34175" s="218">
        <v>5.0799999999999998E-2</v>
      </c>
    </row>
    <row r="34176" spans="1:3" ht="15" customHeight="1" x14ac:dyDescent="0.25">
      <c r="A34176" s="216">
        <v>45569</v>
      </c>
      <c r="B34176" s="217" t="s">
        <v>370</v>
      </c>
      <c r="C34176" s="218">
        <v>6.3899999999999998E-2</v>
      </c>
    </row>
    <row r="34177" spans="1:3" ht="15" customHeight="1" x14ac:dyDescent="0.25">
      <c r="A34177" s="216">
        <v>45572</v>
      </c>
      <c r="B34177" s="217" t="s">
        <v>370</v>
      </c>
      <c r="C34177" s="218">
        <v>0.1133</v>
      </c>
    </row>
    <row r="34178" spans="1:3" ht="15" customHeight="1" x14ac:dyDescent="0.25">
      <c r="A34178" s="216">
        <v>45573</v>
      </c>
      <c r="B34178" s="217" t="s">
        <v>370</v>
      </c>
      <c r="C34178" s="218">
        <v>0.12970000000000001</v>
      </c>
    </row>
    <row r="34179" spans="1:3" ht="15" customHeight="1" x14ac:dyDescent="0.25">
      <c r="A34179" s="216">
        <v>45574</v>
      </c>
      <c r="B34179" s="217" t="s">
        <v>370</v>
      </c>
      <c r="C34179" s="218">
        <v>0.14610000000000001</v>
      </c>
    </row>
    <row r="34180" spans="1:3" ht="15" customHeight="1" x14ac:dyDescent="0.25">
      <c r="A34180" s="216">
        <v>45575</v>
      </c>
      <c r="B34180" s="217" t="s">
        <v>370</v>
      </c>
      <c r="C34180" s="218">
        <v>0.16250000000000001</v>
      </c>
    </row>
    <row r="34181" spans="1:3" ht="15" customHeight="1" x14ac:dyDescent="0.25">
      <c r="A34181" s="216">
        <v>45576</v>
      </c>
      <c r="B34181" s="217" t="s">
        <v>370</v>
      </c>
      <c r="C34181" s="218">
        <v>0.17860000000000001</v>
      </c>
    </row>
    <row r="34182" spans="1:3" ht="15" customHeight="1" x14ac:dyDescent="0.25">
      <c r="A34182" s="216">
        <v>45579</v>
      </c>
      <c r="B34182" s="217" t="s">
        <v>370</v>
      </c>
      <c r="C34182" s="218">
        <v>0.2271</v>
      </c>
    </row>
    <row r="34183" spans="1:3" ht="15" customHeight="1" x14ac:dyDescent="0.25">
      <c r="A34183" s="216">
        <v>45580</v>
      </c>
      <c r="B34183" s="217" t="s">
        <v>370</v>
      </c>
      <c r="C34183" s="218">
        <v>0.24329999999999999</v>
      </c>
    </row>
    <row r="34184" spans="1:3" ht="15" customHeight="1" x14ac:dyDescent="0.25">
      <c r="A34184" s="216">
        <v>45581</v>
      </c>
      <c r="B34184" s="217" t="s">
        <v>370</v>
      </c>
      <c r="C34184" s="218">
        <v>0.25919999999999999</v>
      </c>
    </row>
    <row r="34185" spans="1:3" ht="15" customHeight="1" x14ac:dyDescent="0.25">
      <c r="A34185" s="216">
        <v>45582</v>
      </c>
      <c r="B34185" s="217" t="s">
        <v>370</v>
      </c>
      <c r="C34185" s="218">
        <v>0.2752</v>
      </c>
    </row>
    <row r="34186" spans="1:3" ht="15" customHeight="1" x14ac:dyDescent="0.25">
      <c r="A34186" s="216">
        <v>45583</v>
      </c>
      <c r="B34186" s="217" t="s">
        <v>370</v>
      </c>
      <c r="C34186" s="218">
        <v>0.29120000000000001</v>
      </c>
    </row>
    <row r="34187" spans="1:3" ht="15" customHeight="1" x14ac:dyDescent="0.25">
      <c r="A34187" s="216">
        <v>45586</v>
      </c>
      <c r="B34187" s="217" t="s">
        <v>370</v>
      </c>
      <c r="C34187" s="218">
        <v>0.33600000000000002</v>
      </c>
    </row>
    <row r="34188" spans="1:3" ht="15" customHeight="1" x14ac:dyDescent="0.25">
      <c r="A34188" s="216">
        <v>45587</v>
      </c>
      <c r="B34188" s="217" t="s">
        <v>370</v>
      </c>
      <c r="C34188" s="218">
        <v>0.35199999999999998</v>
      </c>
    </row>
    <row r="34189" spans="1:3" ht="15" customHeight="1" x14ac:dyDescent="0.25">
      <c r="A34189" s="216">
        <v>45588</v>
      </c>
      <c r="B34189" s="217" t="s">
        <v>370</v>
      </c>
      <c r="C34189" s="218">
        <v>0.36820000000000003</v>
      </c>
    </row>
    <row r="34190" spans="1:3" ht="15" customHeight="1" x14ac:dyDescent="0.25">
      <c r="A34190" s="216">
        <v>45589</v>
      </c>
      <c r="B34190" s="217" t="s">
        <v>370</v>
      </c>
      <c r="C34190" s="218">
        <v>0.38419999999999999</v>
      </c>
    </row>
    <row r="34191" spans="1:3" ht="15" customHeight="1" x14ac:dyDescent="0.25">
      <c r="A34191" s="216">
        <v>45590</v>
      </c>
      <c r="B34191" s="217" t="s">
        <v>370</v>
      </c>
      <c r="C34191" s="218">
        <v>0.40100000000000002</v>
      </c>
    </row>
    <row r="34192" spans="1:3" ht="15" customHeight="1" x14ac:dyDescent="0.25">
      <c r="A34192" s="216">
        <v>45593</v>
      </c>
      <c r="B34192" s="217" t="s">
        <v>370</v>
      </c>
      <c r="C34192" s="218">
        <v>0.45029999999999998</v>
      </c>
    </row>
    <row r="34193" spans="1:3" ht="15" customHeight="1" x14ac:dyDescent="0.25">
      <c r="A34193" s="216">
        <v>45594</v>
      </c>
      <c r="B34193" s="217" t="s">
        <v>370</v>
      </c>
      <c r="C34193" s="218">
        <v>0.4667</v>
      </c>
    </row>
    <row r="34194" spans="1:3" ht="15" customHeight="1" x14ac:dyDescent="0.25">
      <c r="A34194" s="216">
        <v>45595</v>
      </c>
      <c r="B34194" s="217" t="s">
        <v>370</v>
      </c>
      <c r="C34194" s="218">
        <v>0.48280000000000001</v>
      </c>
    </row>
    <row r="34195" spans="1:3" ht="15" customHeight="1" x14ac:dyDescent="0.25">
      <c r="A34195" s="216">
        <v>45596</v>
      </c>
      <c r="B34195" s="217" t="s">
        <v>370</v>
      </c>
      <c r="C34195" s="218">
        <v>0.49830000000000002</v>
      </c>
    </row>
    <row r="34196" spans="1:3" ht="15" customHeight="1" x14ac:dyDescent="0.25">
      <c r="A34196" s="216">
        <v>45597</v>
      </c>
      <c r="B34196" s="217" t="s">
        <v>370</v>
      </c>
      <c r="C34196" s="218">
        <v>0.51419999999999999</v>
      </c>
    </row>
    <row r="34197" spans="1:3" ht="15" customHeight="1" x14ac:dyDescent="0.25">
      <c r="A34197" s="216">
        <v>45600</v>
      </c>
      <c r="B34197" s="217" t="s">
        <v>370</v>
      </c>
      <c r="C34197" s="218">
        <v>0.56120000000000003</v>
      </c>
    </row>
    <row r="34198" spans="1:3" ht="15" customHeight="1" x14ac:dyDescent="0.25">
      <c r="A34198" s="216">
        <v>45601</v>
      </c>
      <c r="B34198" s="217" t="s">
        <v>370</v>
      </c>
      <c r="C34198" s="218">
        <v>0.57669999999999999</v>
      </c>
    </row>
    <row r="34199" spans="1:3" ht="15" customHeight="1" x14ac:dyDescent="0.25">
      <c r="A34199" s="216">
        <v>45602</v>
      </c>
      <c r="B34199" s="217" t="s">
        <v>370</v>
      </c>
      <c r="C34199" s="218">
        <v>0.59260000000000002</v>
      </c>
    </row>
    <row r="34200" spans="1:3" ht="15" customHeight="1" x14ac:dyDescent="0.25">
      <c r="A34200" s="216">
        <v>45603</v>
      </c>
      <c r="B34200" s="217" t="s">
        <v>370</v>
      </c>
      <c r="C34200" s="218">
        <v>0.60819999999999996</v>
      </c>
    </row>
    <row r="34201" spans="1:3" ht="15" customHeight="1" x14ac:dyDescent="0.25">
      <c r="A34201" s="216">
        <v>45604</v>
      </c>
      <c r="B34201" s="217" t="s">
        <v>370</v>
      </c>
      <c r="C34201" s="218">
        <v>0.62390000000000001</v>
      </c>
    </row>
    <row r="34202" spans="1:3" ht="15" customHeight="1" x14ac:dyDescent="0.25">
      <c r="A34202" s="216">
        <v>45607</v>
      </c>
      <c r="B34202" s="217" t="s">
        <v>370</v>
      </c>
      <c r="C34202" s="218">
        <v>0.67090000000000005</v>
      </c>
    </row>
    <row r="34203" spans="1:3" ht="15" customHeight="1" x14ac:dyDescent="0.25">
      <c r="A34203" s="216">
        <v>45608</v>
      </c>
      <c r="B34203" s="217" t="s">
        <v>370</v>
      </c>
      <c r="C34203" s="218">
        <v>0.6865</v>
      </c>
    </row>
    <row r="34204" spans="1:3" ht="15" customHeight="1" x14ac:dyDescent="0.25">
      <c r="A34204" s="216">
        <v>45609</v>
      </c>
      <c r="B34204" s="217" t="s">
        <v>370</v>
      </c>
      <c r="C34204" s="218">
        <v>0.70189999999999997</v>
      </c>
    </row>
    <row r="34205" spans="1:3" ht="15" customHeight="1" x14ac:dyDescent="0.25">
      <c r="A34205" s="216">
        <v>45610</v>
      </c>
      <c r="B34205" s="217" t="s">
        <v>370</v>
      </c>
      <c r="C34205" s="218">
        <v>0.71730000000000005</v>
      </c>
    </row>
    <row r="34206" spans="1:3" ht="15" customHeight="1" x14ac:dyDescent="0.25">
      <c r="A34206" s="216">
        <v>45611</v>
      </c>
      <c r="B34206" s="217" t="s">
        <v>370</v>
      </c>
      <c r="C34206" s="218">
        <v>0.73229999999999995</v>
      </c>
    </row>
    <row r="34207" spans="1:3" ht="15" customHeight="1" x14ac:dyDescent="0.25">
      <c r="A34207" s="216">
        <v>45614</v>
      </c>
      <c r="B34207" s="217" t="s">
        <v>370</v>
      </c>
      <c r="C34207" s="218">
        <v>0.77890000000000004</v>
      </c>
    </row>
    <row r="34208" spans="1:3" ht="15" customHeight="1" x14ac:dyDescent="0.25">
      <c r="A34208" s="216">
        <v>45615</v>
      </c>
      <c r="B34208" s="217" t="s">
        <v>370</v>
      </c>
      <c r="C34208" s="218">
        <v>0.79459999999999997</v>
      </c>
    </row>
    <row r="34209" spans="1:3" ht="15" customHeight="1" x14ac:dyDescent="0.25">
      <c r="A34209" s="216">
        <v>45616</v>
      </c>
      <c r="B34209" s="217" t="s">
        <v>370</v>
      </c>
      <c r="C34209" s="218">
        <v>0.80979999999999996</v>
      </c>
    </row>
    <row r="34210" spans="1:3" ht="15" customHeight="1" x14ac:dyDescent="0.25">
      <c r="A34210" s="216">
        <v>45617</v>
      </c>
      <c r="B34210" s="217" t="s">
        <v>370</v>
      </c>
      <c r="C34210" s="218">
        <v>0.82530000000000003</v>
      </c>
    </row>
    <row r="34211" spans="1:3" ht="15" customHeight="1" x14ac:dyDescent="0.25">
      <c r="A34211" s="216">
        <v>45618</v>
      </c>
      <c r="B34211" s="217" t="s">
        <v>370</v>
      </c>
      <c r="C34211" s="218">
        <v>0.84019999999999995</v>
      </c>
    </row>
    <row r="34212" spans="1:3" ht="15" customHeight="1" x14ac:dyDescent="0.25">
      <c r="A34212" s="216">
        <v>45621</v>
      </c>
      <c r="B34212" s="217" t="s">
        <v>370</v>
      </c>
      <c r="C34212" s="218">
        <v>0.88580000000000003</v>
      </c>
    </row>
    <row r="34213" spans="1:3" ht="15" customHeight="1" x14ac:dyDescent="0.25">
      <c r="A34213" s="216">
        <v>45622</v>
      </c>
      <c r="B34213" s="217" t="s">
        <v>370</v>
      </c>
      <c r="C34213" s="218">
        <v>0.90090000000000003</v>
      </c>
    </row>
    <row r="34214" spans="1:3" ht="15" customHeight="1" x14ac:dyDescent="0.25">
      <c r="A34214" s="216">
        <v>45623</v>
      </c>
      <c r="B34214" s="217" t="s">
        <v>370</v>
      </c>
      <c r="C34214" s="218">
        <v>0.91620000000000001</v>
      </c>
    </row>
    <row r="34215" spans="1:3" ht="15" customHeight="1" x14ac:dyDescent="0.25">
      <c r="A34215" s="216">
        <v>45624</v>
      </c>
      <c r="B34215" s="217" t="s">
        <v>370</v>
      </c>
      <c r="C34215" s="218">
        <v>0.93130000000000002</v>
      </c>
    </row>
    <row r="34216" spans="1:3" ht="15" customHeight="1" x14ac:dyDescent="0.25">
      <c r="A34216" s="216">
        <v>45625</v>
      </c>
      <c r="B34216" s="217" t="s">
        <v>370</v>
      </c>
      <c r="C34216" s="218">
        <v>0.94650000000000001</v>
      </c>
    </row>
    <row r="34217" spans="1:3" ht="15" customHeight="1" x14ac:dyDescent="0.25">
      <c r="A34217" s="216">
        <v>45628</v>
      </c>
      <c r="B34217" s="217" t="s">
        <v>370</v>
      </c>
      <c r="C34217" s="218">
        <v>0.99170000000000003</v>
      </c>
    </row>
    <row r="34218" spans="1:3" ht="15" customHeight="1" x14ac:dyDescent="0.25">
      <c r="A34218" s="216">
        <v>45629</v>
      </c>
      <c r="B34218" s="217" t="s">
        <v>370</v>
      </c>
      <c r="C34218" s="218">
        <v>1.0065</v>
      </c>
    </row>
    <row r="34219" spans="1:3" ht="15" customHeight="1" x14ac:dyDescent="0.25">
      <c r="A34219" s="216">
        <v>45630</v>
      </c>
      <c r="B34219" s="217" t="s">
        <v>370</v>
      </c>
      <c r="C34219" s="218">
        <v>1.0216000000000001</v>
      </c>
    </row>
    <row r="34220" spans="1:3" ht="15" customHeight="1" x14ac:dyDescent="0.25">
      <c r="A34220" s="216">
        <v>45631</v>
      </c>
      <c r="B34220" s="217" t="s">
        <v>370</v>
      </c>
      <c r="C34220" s="218">
        <v>1.0364</v>
      </c>
    </row>
    <row r="34221" spans="1:3" ht="15" customHeight="1" x14ac:dyDescent="0.25">
      <c r="A34221" s="216">
        <v>45632</v>
      </c>
      <c r="B34221" s="217" t="s">
        <v>370</v>
      </c>
      <c r="C34221" s="218">
        <v>1.0515000000000001</v>
      </c>
    </row>
    <row r="34222" spans="1:3" ht="15" customHeight="1" x14ac:dyDescent="0.25">
      <c r="A34222" s="216">
        <v>45635</v>
      </c>
      <c r="B34222" s="217" t="s">
        <v>370</v>
      </c>
      <c r="C34222" s="218">
        <v>1.0956999999999999</v>
      </c>
    </row>
    <row r="34223" spans="1:3" ht="15" customHeight="1" x14ac:dyDescent="0.25">
      <c r="A34223" s="216">
        <v>45636</v>
      </c>
      <c r="B34223" s="217" t="s">
        <v>370</v>
      </c>
      <c r="C34223" s="218">
        <v>1.1108</v>
      </c>
    </row>
    <row r="34224" spans="1:3" ht="15" customHeight="1" x14ac:dyDescent="0.25">
      <c r="A34224" s="216">
        <v>45637</v>
      </c>
      <c r="B34224" s="217" t="s">
        <v>370</v>
      </c>
      <c r="C34224" s="218">
        <v>1.1262000000000001</v>
      </c>
    </row>
    <row r="34225" spans="1:3" ht="15" customHeight="1" x14ac:dyDescent="0.25">
      <c r="A34225" s="216">
        <v>45638</v>
      </c>
      <c r="B34225" s="217" t="s">
        <v>370</v>
      </c>
      <c r="C34225" s="218">
        <v>1.1406000000000001</v>
      </c>
    </row>
    <row r="34226" spans="1:3" ht="15" customHeight="1" x14ac:dyDescent="0.25">
      <c r="A34226" s="216">
        <v>45639</v>
      </c>
      <c r="B34226" s="217" t="s">
        <v>370</v>
      </c>
      <c r="C34226" s="218">
        <v>1.1556</v>
      </c>
    </row>
    <row r="34227" spans="1:3" ht="15" customHeight="1" x14ac:dyDescent="0.25">
      <c r="A34227" s="216">
        <v>45642</v>
      </c>
      <c r="B34227" s="217" t="s">
        <v>370</v>
      </c>
      <c r="C34227" s="218">
        <v>1.2001999999999999</v>
      </c>
    </row>
    <row r="34228" spans="1:3" ht="15" customHeight="1" x14ac:dyDescent="0.25">
      <c r="A34228" s="216">
        <v>45643</v>
      </c>
      <c r="B34228" s="217" t="s">
        <v>370</v>
      </c>
      <c r="C34228" s="218">
        <v>1.2150000000000001</v>
      </c>
    </row>
    <row r="34229" spans="1:3" ht="15" customHeight="1" x14ac:dyDescent="0.25">
      <c r="A34229" s="216">
        <v>45644</v>
      </c>
      <c r="B34229" s="217" t="s">
        <v>370</v>
      </c>
      <c r="C34229" s="218">
        <v>1.23</v>
      </c>
    </row>
    <row r="34230" spans="1:3" ht="15" customHeight="1" x14ac:dyDescent="0.25">
      <c r="A34230" s="216">
        <v>45645</v>
      </c>
      <c r="B34230" s="217" t="s">
        <v>370</v>
      </c>
      <c r="C34230" s="218">
        <v>1.2445999999999999</v>
      </c>
    </row>
    <row r="34231" spans="1:3" ht="15" customHeight="1" x14ac:dyDescent="0.25">
      <c r="A34231" s="216">
        <v>45646</v>
      </c>
      <c r="B34231" s="217" t="s">
        <v>370</v>
      </c>
      <c r="C34231" s="218">
        <v>1.2586999999999999</v>
      </c>
    </row>
    <row r="34232" spans="1:3" ht="15" customHeight="1" x14ac:dyDescent="0.25">
      <c r="A34232" s="216">
        <v>45649</v>
      </c>
      <c r="B34232" s="217" t="s">
        <v>370</v>
      </c>
      <c r="C34232" s="218">
        <v>1.3028999999999999</v>
      </c>
    </row>
    <row r="34233" spans="1:3" ht="15" customHeight="1" x14ac:dyDescent="0.25">
      <c r="A34233" s="216">
        <v>45650</v>
      </c>
      <c r="B34233" s="217" t="s">
        <v>370</v>
      </c>
      <c r="C34233" s="218">
        <v>1.3173999999999999</v>
      </c>
    </row>
    <row r="34234" spans="1:3" ht="15" customHeight="1" x14ac:dyDescent="0.25">
      <c r="A34234" s="216">
        <v>45651</v>
      </c>
      <c r="B34234" s="217" t="s">
        <v>370</v>
      </c>
      <c r="C34234" s="218">
        <v>1.3321000000000001</v>
      </c>
    </row>
    <row r="34235" spans="1:3" ht="15" customHeight="1" x14ac:dyDescent="0.25">
      <c r="A34235" s="216">
        <v>45652</v>
      </c>
      <c r="B34235" s="217" t="s">
        <v>370</v>
      </c>
      <c r="C34235" s="218">
        <v>1.3465</v>
      </c>
    </row>
    <row r="34236" spans="1:3" ht="15" customHeight="1" x14ac:dyDescent="0.25">
      <c r="A34236" s="216">
        <v>45653</v>
      </c>
      <c r="B34236" s="217" t="s">
        <v>370</v>
      </c>
      <c r="C34236" s="218">
        <v>1.3613999999999999</v>
      </c>
    </row>
    <row r="34237" spans="1:3" ht="15" customHeight="1" x14ac:dyDescent="0.25">
      <c r="A34237" s="216">
        <v>45656</v>
      </c>
      <c r="B34237" s="217" t="s">
        <v>370</v>
      </c>
      <c r="C34237" s="218">
        <v>1.4056</v>
      </c>
    </row>
    <row r="34238" spans="1:3" ht="15" customHeight="1" x14ac:dyDescent="0.25">
      <c r="A34238" s="216">
        <v>45657</v>
      </c>
      <c r="B34238" s="217" t="s">
        <v>370</v>
      </c>
      <c r="C34238" s="218">
        <v>1.4201999999999999</v>
      </c>
    </row>
    <row r="34239" spans="1:3" ht="15" customHeight="1" x14ac:dyDescent="0.25">
      <c r="A34239" s="216">
        <v>45659</v>
      </c>
      <c r="B34239" s="217" t="s">
        <v>370</v>
      </c>
      <c r="C34239" s="218">
        <v>1.4489000000000001</v>
      </c>
    </row>
    <row r="34240" spans="1:3" ht="15" customHeight="1" x14ac:dyDescent="0.25">
      <c r="A34240" s="216">
        <v>45660</v>
      </c>
      <c r="B34240" s="217" t="s">
        <v>370</v>
      </c>
      <c r="C34240" s="218">
        <v>1.4628000000000001</v>
      </c>
    </row>
    <row r="34241" spans="1:3" ht="15" customHeight="1" x14ac:dyDescent="0.25">
      <c r="A34241" s="216">
        <v>45663</v>
      </c>
      <c r="B34241" s="217" t="s">
        <v>370</v>
      </c>
      <c r="C34241" s="218">
        <v>1.5057</v>
      </c>
    </row>
    <row r="34242" spans="1:3" ht="15" customHeight="1" x14ac:dyDescent="0.25">
      <c r="A34242" s="216">
        <v>45664</v>
      </c>
      <c r="B34242" s="217" t="s">
        <v>370</v>
      </c>
      <c r="C34242" s="218">
        <v>1.5197000000000001</v>
      </c>
    </row>
    <row r="34243" spans="1:3" ht="15" customHeight="1" x14ac:dyDescent="0.25">
      <c r="A34243" s="216">
        <v>45665</v>
      </c>
      <c r="B34243" s="217" t="s">
        <v>370</v>
      </c>
      <c r="C34243" s="218">
        <v>1.534</v>
      </c>
    </row>
    <row r="34244" spans="1:3" ht="15" customHeight="1" x14ac:dyDescent="0.25">
      <c r="A34244" s="216">
        <v>45666</v>
      </c>
      <c r="B34244" s="217" t="s">
        <v>370</v>
      </c>
      <c r="C34244" s="218">
        <v>1.5483</v>
      </c>
    </row>
    <row r="34245" spans="1:3" ht="15" customHeight="1" x14ac:dyDescent="0.25">
      <c r="A34245" s="216">
        <v>45667</v>
      </c>
      <c r="B34245" s="217" t="s">
        <v>370</v>
      </c>
      <c r="C34245" s="218">
        <v>1.5626</v>
      </c>
    </row>
    <row r="34246" spans="1:3" ht="15" customHeight="1" x14ac:dyDescent="0.25">
      <c r="A34246" s="216">
        <v>45670</v>
      </c>
      <c r="B34246" s="217" t="s">
        <v>370</v>
      </c>
      <c r="C34246" s="218">
        <v>1.6053999999999999</v>
      </c>
    </row>
    <row r="34247" spans="1:3" ht="15" customHeight="1" x14ac:dyDescent="0.25">
      <c r="A34247" s="216">
        <v>45671</v>
      </c>
      <c r="B34247" s="217" t="s">
        <v>370</v>
      </c>
      <c r="C34247" s="218">
        <v>1.6194999999999999</v>
      </c>
    </row>
    <row r="34248" spans="1:3" ht="15" customHeight="1" x14ac:dyDescent="0.25">
      <c r="A34248" s="216">
        <v>45672</v>
      </c>
      <c r="B34248" s="217" t="s">
        <v>370</v>
      </c>
      <c r="C34248" s="218">
        <v>1.6335</v>
      </c>
    </row>
    <row r="34249" spans="1:3" ht="15" customHeight="1" x14ac:dyDescent="0.25">
      <c r="A34249" s="216">
        <v>45673</v>
      </c>
      <c r="B34249" s="217" t="s">
        <v>370</v>
      </c>
      <c r="C34249" s="218">
        <v>1.6473</v>
      </c>
    </row>
    <row r="34250" spans="1:3" ht="15" customHeight="1" x14ac:dyDescent="0.25">
      <c r="A34250" s="216">
        <v>45674</v>
      </c>
      <c r="B34250" s="217" t="s">
        <v>370</v>
      </c>
      <c r="C34250" s="218">
        <v>1.6607000000000001</v>
      </c>
    </row>
    <row r="34251" spans="1:3" ht="15" customHeight="1" x14ac:dyDescent="0.25">
      <c r="A34251" s="216">
        <v>45678</v>
      </c>
      <c r="B34251" s="217" t="s">
        <v>370</v>
      </c>
      <c r="C34251" s="218">
        <v>1.7184999999999999</v>
      </c>
    </row>
    <row r="34252" spans="1:3" ht="15" customHeight="1" x14ac:dyDescent="0.25">
      <c r="A34252" s="216">
        <v>45679</v>
      </c>
      <c r="B34252" s="217" t="s">
        <v>370</v>
      </c>
      <c r="C34252" s="218">
        <v>1.7330000000000001</v>
      </c>
    </row>
    <row r="34253" spans="1:3" ht="15" customHeight="1" x14ac:dyDescent="0.25">
      <c r="A34253" s="216">
        <v>45680</v>
      </c>
      <c r="B34253" s="217" t="s">
        <v>370</v>
      </c>
      <c r="C34253" s="218">
        <v>1.7467999999999999</v>
      </c>
    </row>
    <row r="34254" spans="1:3" ht="15" customHeight="1" x14ac:dyDescent="0.25">
      <c r="A34254" s="216">
        <v>45681</v>
      </c>
      <c r="B34254" s="217" t="s">
        <v>370</v>
      </c>
      <c r="C34254" s="218">
        <v>1.7596000000000001</v>
      </c>
    </row>
    <row r="34255" spans="1:3" ht="15" customHeight="1" x14ac:dyDescent="0.25">
      <c r="A34255" s="216">
        <v>45684</v>
      </c>
      <c r="B34255" s="217" t="s">
        <v>370</v>
      </c>
      <c r="C34255" s="218">
        <v>1.8022</v>
      </c>
    </row>
    <row r="34256" spans="1:3" ht="15" customHeight="1" x14ac:dyDescent="0.25">
      <c r="A34256" s="216">
        <v>45685</v>
      </c>
      <c r="B34256" s="217" t="s">
        <v>370</v>
      </c>
      <c r="C34256" s="218">
        <v>1.8163</v>
      </c>
    </row>
    <row r="34257" spans="1:3" ht="15" customHeight="1" x14ac:dyDescent="0.25">
      <c r="A34257" s="216">
        <v>45686</v>
      </c>
      <c r="B34257" s="217" t="s">
        <v>370</v>
      </c>
      <c r="C34257" s="218">
        <v>1.8302</v>
      </c>
    </row>
    <row r="34258" spans="1:3" ht="15" customHeight="1" x14ac:dyDescent="0.25">
      <c r="A34258" s="216">
        <v>45687</v>
      </c>
      <c r="B34258" s="217" t="s">
        <v>370</v>
      </c>
      <c r="C34258" s="218">
        <v>1.8446</v>
      </c>
    </row>
    <row r="34259" spans="1:3" ht="15" customHeight="1" x14ac:dyDescent="0.25">
      <c r="A34259" s="216">
        <v>45688</v>
      </c>
      <c r="B34259" s="217" t="s">
        <v>370</v>
      </c>
      <c r="C34259" s="218">
        <v>1.8584000000000001</v>
      </c>
    </row>
    <row r="34260" spans="1:3" ht="15" customHeight="1" x14ac:dyDescent="0.25">
      <c r="A34260" s="216">
        <v>45691</v>
      </c>
      <c r="B34260" s="217" t="s">
        <v>370</v>
      </c>
      <c r="C34260" s="218">
        <v>1.8996999999999999</v>
      </c>
    </row>
    <row r="34261" spans="1:3" ht="15" customHeight="1" x14ac:dyDescent="0.25">
      <c r="A34261" s="216">
        <v>45692</v>
      </c>
      <c r="B34261" s="217" t="s">
        <v>370</v>
      </c>
      <c r="C34261" s="218">
        <v>1.9136</v>
      </c>
    </row>
    <row r="34262" spans="1:3" ht="15" customHeight="1" x14ac:dyDescent="0.25">
      <c r="A34262" s="216">
        <v>45693</v>
      </c>
      <c r="B34262" s="217" t="s">
        <v>370</v>
      </c>
      <c r="C34262" s="218">
        <v>1.9278</v>
      </c>
    </row>
    <row r="34263" spans="1:3" ht="15" customHeight="1" x14ac:dyDescent="0.25">
      <c r="A34263" s="216">
        <v>45694</v>
      </c>
      <c r="B34263" s="217" t="s">
        <v>370</v>
      </c>
      <c r="C34263" s="218">
        <v>1.9417</v>
      </c>
    </row>
    <row r="34264" spans="1:3" ht="15" customHeight="1" x14ac:dyDescent="0.25">
      <c r="A34264" s="216">
        <v>45695</v>
      </c>
      <c r="B34264" s="217" t="s">
        <v>370</v>
      </c>
      <c r="C34264" s="218">
        <v>1.9559</v>
      </c>
    </row>
    <row r="34265" spans="1:3" ht="15" customHeight="1" x14ac:dyDescent="0.25">
      <c r="A34265" s="216">
        <v>45698</v>
      </c>
      <c r="B34265" s="217" t="s">
        <v>370</v>
      </c>
      <c r="C34265" s="218">
        <v>1.9976</v>
      </c>
    </row>
    <row r="34266" spans="1:3" ht="15" customHeight="1" x14ac:dyDescent="0.25">
      <c r="A34266" s="216">
        <v>45699</v>
      </c>
      <c r="B34266" s="217" t="s">
        <v>370</v>
      </c>
      <c r="C34266" s="218">
        <v>2.0116999999999998</v>
      </c>
    </row>
    <row r="34267" spans="1:3" ht="15" customHeight="1" x14ac:dyDescent="0.25">
      <c r="A34267" s="216">
        <v>45700</v>
      </c>
      <c r="B34267" s="217" t="s">
        <v>370</v>
      </c>
      <c r="C34267" s="218">
        <v>2.0257000000000001</v>
      </c>
    </row>
    <row r="34268" spans="1:3" ht="15" customHeight="1" x14ac:dyDescent="0.25">
      <c r="A34268" s="216">
        <v>45701</v>
      </c>
      <c r="B34268" s="217" t="s">
        <v>370</v>
      </c>
      <c r="C34268" s="218">
        <v>2.0396000000000001</v>
      </c>
    </row>
    <row r="34269" spans="1:3" ht="15" customHeight="1" x14ac:dyDescent="0.25">
      <c r="A34269" s="216">
        <v>45702</v>
      </c>
      <c r="B34269" s="217" t="s">
        <v>370</v>
      </c>
      <c r="C34269" s="218">
        <v>2.0529000000000002</v>
      </c>
    </row>
    <row r="34270" spans="1:3" ht="15" customHeight="1" x14ac:dyDescent="0.25">
      <c r="A34270" s="216">
        <v>45706</v>
      </c>
      <c r="B34270" s="217" t="s">
        <v>370</v>
      </c>
      <c r="C34270" s="218">
        <v>2.1086999999999998</v>
      </c>
    </row>
    <row r="34271" spans="1:3" ht="15" customHeight="1" x14ac:dyDescent="0.25">
      <c r="A34271" s="216">
        <v>45707</v>
      </c>
      <c r="B34271" s="217" t="s">
        <v>370</v>
      </c>
      <c r="C34271" s="218">
        <v>2.1227999999999998</v>
      </c>
    </row>
    <row r="34272" spans="1:3" ht="15" customHeight="1" x14ac:dyDescent="0.25">
      <c r="A34272" s="216">
        <v>45708</v>
      </c>
      <c r="B34272" s="217" t="s">
        <v>370</v>
      </c>
      <c r="C34272" s="218">
        <v>2.1368999999999998</v>
      </c>
    </row>
    <row r="34273" spans="1:3" ht="15" customHeight="1" x14ac:dyDescent="0.25">
      <c r="A34273" s="216">
        <v>45709</v>
      </c>
      <c r="B34273" s="217" t="s">
        <v>370</v>
      </c>
      <c r="C34273" s="218">
        <v>2.1507999999999998</v>
      </c>
    </row>
    <row r="34274" spans="1:3" ht="15" customHeight="1" x14ac:dyDescent="0.25">
      <c r="A34274" s="216">
        <v>45712</v>
      </c>
      <c r="B34274" s="217" t="s">
        <v>370</v>
      </c>
      <c r="C34274" s="218">
        <v>2.1920999999999999</v>
      </c>
    </row>
    <row r="34275" spans="1:3" ht="15" customHeight="1" x14ac:dyDescent="0.25">
      <c r="A34275" s="216">
        <v>45713</v>
      </c>
      <c r="B34275" s="217" t="s">
        <v>370</v>
      </c>
      <c r="C34275" s="218">
        <v>2.2061999999999999</v>
      </c>
    </row>
    <row r="34276" spans="1:3" ht="15" customHeight="1" x14ac:dyDescent="0.25">
      <c r="A34276" s="216">
        <v>45714</v>
      </c>
      <c r="B34276" s="217" t="s">
        <v>370</v>
      </c>
      <c r="C34276" s="218">
        <v>2.2201</v>
      </c>
    </row>
    <row r="34277" spans="1:3" ht="15" customHeight="1" x14ac:dyDescent="0.25">
      <c r="A34277" s="216">
        <v>45715</v>
      </c>
      <c r="B34277" s="217" t="s">
        <v>370</v>
      </c>
      <c r="C34277" s="218">
        <v>2.234</v>
      </c>
    </row>
    <row r="34278" spans="1:3" ht="15" customHeight="1" x14ac:dyDescent="0.25">
      <c r="A34278" s="216">
        <v>45716</v>
      </c>
      <c r="B34278" s="217" t="s">
        <v>370</v>
      </c>
      <c r="C34278" s="218">
        <v>2.2479</v>
      </c>
    </row>
    <row r="34279" spans="1:3" ht="15" customHeight="1" x14ac:dyDescent="0.25">
      <c r="A34279" s="216">
        <v>45719</v>
      </c>
      <c r="B34279" s="217" t="s">
        <v>370</v>
      </c>
      <c r="C34279" s="218">
        <v>2.2907999999999999</v>
      </c>
    </row>
    <row r="34280" spans="1:3" ht="15" customHeight="1" x14ac:dyDescent="0.25">
      <c r="A34280" s="216">
        <v>45720</v>
      </c>
      <c r="B34280" s="217" t="s">
        <v>370</v>
      </c>
      <c r="C34280" s="218">
        <v>2.3048000000000002</v>
      </c>
    </row>
    <row r="34281" spans="1:3" ht="15" customHeight="1" x14ac:dyDescent="0.25">
      <c r="A34281" s="216">
        <v>45721</v>
      </c>
      <c r="B34281" s="217" t="s">
        <v>370</v>
      </c>
      <c r="C34281" s="218">
        <v>2.3189000000000002</v>
      </c>
    </row>
    <row r="34282" spans="1:3" ht="15" customHeight="1" x14ac:dyDescent="0.25">
      <c r="A34282" s="216">
        <v>45722</v>
      </c>
      <c r="B34282" s="217" t="s">
        <v>370</v>
      </c>
      <c r="C34282" s="218">
        <v>2.3327</v>
      </c>
    </row>
    <row r="34283" spans="1:3" ht="15" customHeight="1" x14ac:dyDescent="0.25">
      <c r="A34283" s="216">
        <v>45723</v>
      </c>
      <c r="B34283" s="217" t="s">
        <v>370</v>
      </c>
      <c r="C34283" s="218">
        <v>2.3464</v>
      </c>
    </row>
    <row r="34284" spans="1:3" ht="15" customHeight="1" x14ac:dyDescent="0.25">
      <c r="A34284" s="216">
        <v>45726</v>
      </c>
      <c r="B34284" s="217" t="s">
        <v>370</v>
      </c>
      <c r="C34284" s="218">
        <v>2.3862000000000001</v>
      </c>
    </row>
    <row r="34285" spans="1:3" ht="15" customHeight="1" x14ac:dyDescent="0.25">
      <c r="A34285" s="216">
        <v>45727</v>
      </c>
      <c r="B34285" s="217" t="s">
        <v>370</v>
      </c>
      <c r="C34285" s="218">
        <v>2.399</v>
      </c>
    </row>
    <row r="34286" spans="1:3" ht="15" customHeight="1" x14ac:dyDescent="0.25">
      <c r="A34286" s="216">
        <v>45728</v>
      </c>
      <c r="B34286" s="217" t="s">
        <v>370</v>
      </c>
      <c r="C34286" s="218">
        <v>2.4114</v>
      </c>
    </row>
    <row r="34287" spans="1:3" ht="15" customHeight="1" x14ac:dyDescent="0.25">
      <c r="A34287" s="216">
        <v>45729</v>
      </c>
      <c r="B34287" s="217" t="s">
        <v>370</v>
      </c>
      <c r="C34287" s="218">
        <v>2.4235000000000002</v>
      </c>
    </row>
    <row r="34288" spans="1:3" ht="15" customHeight="1" x14ac:dyDescent="0.25">
      <c r="A34288" s="216">
        <v>45730</v>
      </c>
      <c r="B34288" s="217" t="s">
        <v>370</v>
      </c>
      <c r="C34288" s="218">
        <v>2.4367999999999999</v>
      </c>
    </row>
    <row r="34289" spans="1:3" ht="15" customHeight="1" x14ac:dyDescent="0.25">
      <c r="A34289" s="216">
        <v>45733</v>
      </c>
      <c r="B34289" s="217" t="s">
        <v>370</v>
      </c>
      <c r="C34289" s="218">
        <v>2.4771000000000001</v>
      </c>
    </row>
    <row r="34290" spans="1:3" ht="15" customHeight="1" x14ac:dyDescent="0.25">
      <c r="A34290" s="216">
        <v>45734</v>
      </c>
      <c r="B34290" s="217" t="s">
        <v>370</v>
      </c>
      <c r="C34290" s="218">
        <v>2.4910999999999999</v>
      </c>
    </row>
    <row r="34291" spans="1:3" ht="15" customHeight="1" x14ac:dyDescent="0.25">
      <c r="A34291" s="216">
        <v>45735</v>
      </c>
      <c r="B34291" s="217" t="s">
        <v>370</v>
      </c>
      <c r="C34291" s="218">
        <v>2.5051999999999999</v>
      </c>
    </row>
    <row r="34292" spans="1:3" ht="15" customHeight="1" x14ac:dyDescent="0.25">
      <c r="A34292" s="216">
        <v>45736</v>
      </c>
      <c r="B34292" s="217" t="s">
        <v>370</v>
      </c>
      <c r="C34292" s="218">
        <v>2.5190999999999999</v>
      </c>
    </row>
    <row r="34293" spans="1:3" ht="15" customHeight="1" x14ac:dyDescent="0.25">
      <c r="A34293" s="216">
        <v>45737</v>
      </c>
      <c r="B34293" s="217" t="s">
        <v>370</v>
      </c>
      <c r="C34293" s="218">
        <v>2.5314000000000001</v>
      </c>
    </row>
    <row r="34294" spans="1:3" ht="15" customHeight="1" x14ac:dyDescent="0.25">
      <c r="A34294" s="216">
        <v>45740</v>
      </c>
      <c r="B34294" s="217" t="s">
        <v>370</v>
      </c>
      <c r="C34294" s="218">
        <v>2.5739000000000001</v>
      </c>
    </row>
    <row r="34295" spans="1:3" ht="15" customHeight="1" x14ac:dyDescent="0.25">
      <c r="A34295" s="216">
        <v>45741</v>
      </c>
      <c r="B34295" s="217" t="s">
        <v>370</v>
      </c>
      <c r="C34295" s="218">
        <v>2.5886999999999998</v>
      </c>
    </row>
    <row r="34296" spans="1:3" ht="15" customHeight="1" x14ac:dyDescent="0.25">
      <c r="A34296" s="216">
        <v>45742</v>
      </c>
      <c r="B34296" s="217" t="s">
        <v>370</v>
      </c>
      <c r="C34296" s="218">
        <v>2.6023999999999998</v>
      </c>
    </row>
    <row r="34297" spans="1:3" ht="15" customHeight="1" x14ac:dyDescent="0.25">
      <c r="A34297" s="216">
        <v>45743</v>
      </c>
      <c r="B34297" s="217" t="s">
        <v>370</v>
      </c>
      <c r="C34297" s="218">
        <v>2.6160000000000001</v>
      </c>
    </row>
    <row r="34298" spans="1:3" ht="15" customHeight="1" x14ac:dyDescent="0.25">
      <c r="A34298" s="216">
        <v>45744</v>
      </c>
      <c r="B34298" s="217" t="s">
        <v>370</v>
      </c>
      <c r="C34298" s="218">
        <v>2.6299000000000001</v>
      </c>
    </row>
    <row r="34299" spans="1:3" ht="15" customHeight="1" x14ac:dyDescent="0.25">
      <c r="A34299" s="216">
        <v>45747</v>
      </c>
      <c r="B34299" s="217" t="s">
        <v>370</v>
      </c>
      <c r="C34299" s="218">
        <v>2.6722000000000001</v>
      </c>
    </row>
    <row r="34300" spans="1:3" ht="15" customHeight="1" x14ac:dyDescent="0.25">
      <c r="A34300" s="216">
        <v>45748</v>
      </c>
      <c r="B34300" s="217" t="s">
        <v>370</v>
      </c>
      <c r="C34300" s="218">
        <v>2.6863999999999999</v>
      </c>
    </row>
    <row r="34301" spans="1:3" ht="15" customHeight="1" x14ac:dyDescent="0.25">
      <c r="A34301" s="216">
        <v>45749</v>
      </c>
      <c r="B34301" s="217" t="s">
        <v>370</v>
      </c>
      <c r="C34301" s="218">
        <v>2.7004999999999999</v>
      </c>
    </row>
    <row r="34302" spans="1:3" ht="15" customHeight="1" x14ac:dyDescent="0.25">
      <c r="A34302" s="216">
        <v>45750</v>
      </c>
      <c r="B34302" s="217" t="s">
        <v>370</v>
      </c>
      <c r="C34302" s="218">
        <v>2.7147000000000001</v>
      </c>
    </row>
    <row r="34303" spans="1:3" ht="15" customHeight="1" x14ac:dyDescent="0.25">
      <c r="A34303" s="216">
        <v>45751</v>
      </c>
      <c r="B34303" s="217" t="s">
        <v>370</v>
      </c>
      <c r="C34303" s="218">
        <v>2.7292000000000001</v>
      </c>
    </row>
    <row r="34304" spans="1:3" ht="15" customHeight="1" x14ac:dyDescent="0.25">
      <c r="A34304" s="216">
        <v>45754</v>
      </c>
      <c r="B34304" s="217" t="s">
        <v>370</v>
      </c>
      <c r="C34304" s="218">
        <v>2.7713999999999999</v>
      </c>
    </row>
    <row r="34305" spans="1:3" ht="15" customHeight="1" x14ac:dyDescent="0.25">
      <c r="A34305" s="216">
        <v>45755</v>
      </c>
      <c r="B34305" s="217" t="s">
        <v>370</v>
      </c>
      <c r="C34305" s="218">
        <v>2.7848999999999999</v>
      </c>
    </row>
    <row r="34306" spans="1:3" ht="15" customHeight="1" x14ac:dyDescent="0.25">
      <c r="A34306" s="216">
        <v>45756</v>
      </c>
      <c r="B34306" s="217" t="s">
        <v>370</v>
      </c>
      <c r="C34306" s="218">
        <v>2.7988</v>
      </c>
    </row>
    <row r="34307" spans="1:3" ht="15" customHeight="1" x14ac:dyDescent="0.25">
      <c r="A34307" s="216">
        <v>45757</v>
      </c>
      <c r="B34307" s="217" t="s">
        <v>370</v>
      </c>
      <c r="C34307" s="218">
        <v>2.8125</v>
      </c>
    </row>
    <row r="34308" spans="1:3" ht="15" customHeight="1" x14ac:dyDescent="0.25">
      <c r="A34308" s="216">
        <v>45758</v>
      </c>
      <c r="B34308" s="217" t="s">
        <v>370</v>
      </c>
      <c r="C34308" s="218">
        <v>2.8273000000000001</v>
      </c>
    </row>
    <row r="34309" spans="1:3" ht="15" customHeight="1" x14ac:dyDescent="0.25">
      <c r="A34309" s="216">
        <v>45761</v>
      </c>
      <c r="B34309" s="217" t="s">
        <v>370</v>
      </c>
      <c r="C34309" s="218">
        <v>2.8727999999999998</v>
      </c>
    </row>
    <row r="34310" spans="1:3" ht="15" customHeight="1" x14ac:dyDescent="0.25">
      <c r="A34310" s="216">
        <v>45762</v>
      </c>
      <c r="B34310" s="217" t="s">
        <v>370</v>
      </c>
      <c r="C34310" s="218">
        <v>2.8872</v>
      </c>
    </row>
    <row r="34311" spans="1:3" ht="15" customHeight="1" x14ac:dyDescent="0.25">
      <c r="A34311" s="216">
        <v>45763</v>
      </c>
      <c r="B34311" s="217" t="s">
        <v>370</v>
      </c>
      <c r="C34311" s="218">
        <v>2.9024000000000001</v>
      </c>
    </row>
    <row r="34312" spans="1:3" ht="15" customHeight="1" x14ac:dyDescent="0.25">
      <c r="A34312" s="216">
        <v>45764</v>
      </c>
      <c r="B34312" s="217" t="s">
        <v>370</v>
      </c>
      <c r="C34312" s="218">
        <v>2.9171999999999998</v>
      </c>
    </row>
    <row r="34313" spans="1:3" ht="15" customHeight="1" x14ac:dyDescent="0.25">
      <c r="A34313" s="216">
        <v>45768</v>
      </c>
      <c r="B34313" s="217" t="s">
        <v>370</v>
      </c>
      <c r="C34313" s="218">
        <v>2.9758</v>
      </c>
    </row>
    <row r="34314" spans="1:3" ht="15" customHeight="1" x14ac:dyDescent="0.25">
      <c r="A34314" s="216">
        <v>45769</v>
      </c>
      <c r="B34314" s="217" t="s">
        <v>370</v>
      </c>
      <c r="C34314" s="218">
        <v>2.9903</v>
      </c>
    </row>
    <row r="34315" spans="1:3" ht="15" customHeight="1" x14ac:dyDescent="0.25">
      <c r="A34315" s="216">
        <v>45770</v>
      </c>
      <c r="B34315" s="217" t="s">
        <v>370</v>
      </c>
      <c r="C34315" s="218">
        <v>3.0047000000000001</v>
      </c>
    </row>
    <row r="34316" spans="1:3" ht="15" customHeight="1" x14ac:dyDescent="0.25">
      <c r="A34316" s="216">
        <v>45771</v>
      </c>
      <c r="B34316" s="217" t="s">
        <v>370</v>
      </c>
      <c r="C34316" s="218">
        <v>3.0202</v>
      </c>
    </row>
    <row r="34317" spans="1:3" ht="15" customHeight="1" x14ac:dyDescent="0.25">
      <c r="A34317" s="216">
        <v>45772</v>
      </c>
      <c r="B34317" s="217" t="s">
        <v>370</v>
      </c>
      <c r="C34317" s="218">
        <v>3.0352000000000001</v>
      </c>
    </row>
    <row r="34318" spans="1:3" ht="15" customHeight="1" x14ac:dyDescent="0.25">
      <c r="A34318" s="216">
        <v>45775</v>
      </c>
      <c r="B34318" s="217" t="s">
        <v>370</v>
      </c>
      <c r="C34318" s="218">
        <v>3.08</v>
      </c>
    </row>
    <row r="34319" spans="1:3" ht="15" customHeight="1" x14ac:dyDescent="0.25">
      <c r="A34319" s="216">
        <v>45776</v>
      </c>
      <c r="B34319" s="217" t="s">
        <v>370</v>
      </c>
      <c r="C34319" s="218">
        <v>3.0948000000000002</v>
      </c>
    </row>
    <row r="34320" spans="1:3" ht="15" customHeight="1" x14ac:dyDescent="0.25">
      <c r="A34320" s="216">
        <v>45777</v>
      </c>
      <c r="B34320" s="217" t="s">
        <v>370</v>
      </c>
      <c r="C34320" s="218">
        <v>3.1097000000000001</v>
      </c>
    </row>
    <row r="34321" spans="1:3" ht="15" customHeight="1" x14ac:dyDescent="0.25">
      <c r="A34321" s="216">
        <v>45778</v>
      </c>
      <c r="B34321" s="217" t="s">
        <v>370</v>
      </c>
      <c r="C34321" s="218">
        <v>3.1255999999999999</v>
      </c>
    </row>
    <row r="34322" spans="1:3" ht="15" customHeight="1" x14ac:dyDescent="0.25">
      <c r="A34322" s="216">
        <v>45779</v>
      </c>
      <c r="B34322" s="217" t="s">
        <v>370</v>
      </c>
      <c r="C34322" s="218">
        <v>3.1406999999999998</v>
      </c>
    </row>
    <row r="34323" spans="1:3" ht="15" customHeight="1" x14ac:dyDescent="0.25">
      <c r="A34323" s="216">
        <v>45782</v>
      </c>
      <c r="B34323" s="217" t="s">
        <v>370</v>
      </c>
      <c r="C34323" s="218">
        <v>3.1861000000000002</v>
      </c>
    </row>
    <row r="34324" spans="1:3" ht="15" customHeight="1" x14ac:dyDescent="0.25">
      <c r="A34324" s="216">
        <v>45783</v>
      </c>
      <c r="B34324" s="217" t="s">
        <v>370</v>
      </c>
      <c r="C34324" s="218">
        <v>3.2012999999999998</v>
      </c>
    </row>
    <row r="34325" spans="1:3" ht="15" customHeight="1" x14ac:dyDescent="0.25">
      <c r="A34325" s="216">
        <v>45784</v>
      </c>
      <c r="B34325" s="217" t="s">
        <v>370</v>
      </c>
      <c r="C34325" s="218">
        <v>3.2162000000000002</v>
      </c>
    </row>
    <row r="34326" spans="1:3" ht="15" customHeight="1" x14ac:dyDescent="0.25">
      <c r="A34326" s="216">
        <v>45785</v>
      </c>
      <c r="B34326" s="217" t="s">
        <v>370</v>
      </c>
      <c r="C34326" s="218">
        <v>3.2317</v>
      </c>
    </row>
    <row r="34327" spans="1:3" ht="15" customHeight="1" x14ac:dyDescent="0.25">
      <c r="A34327" s="216">
        <v>45786</v>
      </c>
      <c r="B34327" s="217" t="s">
        <v>370</v>
      </c>
      <c r="C34327" s="218">
        <v>3.2467000000000001</v>
      </c>
    </row>
    <row r="34328" spans="1:3" ht="15" customHeight="1" x14ac:dyDescent="0.25">
      <c r="A34328" s="216">
        <v>45789</v>
      </c>
      <c r="B34328" s="217" t="s">
        <v>370</v>
      </c>
      <c r="C34328" s="218">
        <v>3.2923</v>
      </c>
    </row>
    <row r="34329" spans="1:3" ht="15" customHeight="1" x14ac:dyDescent="0.25">
      <c r="A34329" s="216">
        <v>45790</v>
      </c>
      <c r="B34329" s="217" t="s">
        <v>370</v>
      </c>
      <c r="C34329" s="218">
        <v>3.3069999999999999</v>
      </c>
    </row>
    <row r="34330" spans="1:3" ht="15" customHeight="1" x14ac:dyDescent="0.25">
      <c r="A34330" s="216">
        <v>45791</v>
      </c>
      <c r="B34330" s="217" t="s">
        <v>370</v>
      </c>
      <c r="C34330" s="218">
        <v>3.3216999999999999</v>
      </c>
    </row>
    <row r="34331" spans="1:3" ht="15" customHeight="1" x14ac:dyDescent="0.25">
      <c r="A34331" s="216">
        <v>45792</v>
      </c>
      <c r="B34331" s="217" t="s">
        <v>370</v>
      </c>
      <c r="C34331" s="218">
        <v>3.3361999999999998</v>
      </c>
    </row>
    <row r="34332" spans="1:3" ht="15" customHeight="1" x14ac:dyDescent="0.25">
      <c r="A34332" s="216">
        <v>45793</v>
      </c>
      <c r="B34332" s="217" t="s">
        <v>370</v>
      </c>
      <c r="C34332" s="218">
        <v>3.3513000000000002</v>
      </c>
    </row>
    <row r="34333" spans="1:3" ht="15" customHeight="1" x14ac:dyDescent="0.25">
      <c r="A34333" s="216">
        <v>45796</v>
      </c>
      <c r="B34333" s="217" t="s">
        <v>370</v>
      </c>
      <c r="C34333" s="218">
        <v>3.3961999999999999</v>
      </c>
    </row>
    <row r="34334" spans="1:3" ht="15" customHeight="1" x14ac:dyDescent="0.25">
      <c r="A34334" s="216">
        <v>45797</v>
      </c>
      <c r="B34334" s="217" t="s">
        <v>370</v>
      </c>
      <c r="C34334" s="218">
        <v>3.4112</v>
      </c>
    </row>
    <row r="34335" spans="1:3" ht="15" customHeight="1" x14ac:dyDescent="0.25">
      <c r="A34335" s="216">
        <v>45798</v>
      </c>
      <c r="B34335" s="217" t="s">
        <v>370</v>
      </c>
      <c r="C34335" s="218">
        <v>3.4262999999999999</v>
      </c>
    </row>
    <row r="34336" spans="1:3" ht="15" customHeight="1" x14ac:dyDescent="0.25">
      <c r="A34336" s="216">
        <v>45799</v>
      </c>
      <c r="B34336" s="217" t="s">
        <v>370</v>
      </c>
      <c r="C34336" s="218">
        <v>3.4416000000000002</v>
      </c>
    </row>
    <row r="34337" spans="1:3" ht="15" customHeight="1" x14ac:dyDescent="0.25">
      <c r="A34337" s="216">
        <v>45800</v>
      </c>
      <c r="B34337" s="217" t="s">
        <v>370</v>
      </c>
      <c r="C34337" s="218">
        <v>3.4565999999999999</v>
      </c>
    </row>
    <row r="34338" spans="1:3" ht="15" customHeight="1" x14ac:dyDescent="0.25">
      <c r="A34338" s="216">
        <v>45804</v>
      </c>
      <c r="B34338" s="217" t="s">
        <v>370</v>
      </c>
      <c r="C34338" s="218">
        <v>3.5163000000000002</v>
      </c>
    </row>
    <row r="34339" spans="1:3" ht="15" customHeight="1" x14ac:dyDescent="0.25">
      <c r="A34339" s="216">
        <v>45805</v>
      </c>
      <c r="B34339" s="217" t="s">
        <v>370</v>
      </c>
      <c r="C34339" s="218">
        <v>3.5308999999999999</v>
      </c>
    </row>
    <row r="34340" spans="1:3" ht="15" customHeight="1" x14ac:dyDescent="0.25">
      <c r="A34340" s="216">
        <v>45806</v>
      </c>
      <c r="B34340" s="217" t="s">
        <v>370</v>
      </c>
      <c r="C34340" s="218">
        <v>3.5459999999999998</v>
      </c>
    </row>
    <row r="34341" spans="1:3" ht="15" customHeight="1" x14ac:dyDescent="0.25">
      <c r="A34341" s="216">
        <v>45807</v>
      </c>
      <c r="B34341" s="217" t="s">
        <v>370</v>
      </c>
      <c r="C34341" s="218">
        <v>3.5627</v>
      </c>
    </row>
    <row r="34342" spans="1:3" ht="15" customHeight="1" x14ac:dyDescent="0.25">
      <c r="A34342" s="216">
        <v>45810</v>
      </c>
      <c r="B34342" s="217" t="s">
        <v>370</v>
      </c>
      <c r="C34342" s="218">
        <v>3.6088</v>
      </c>
    </row>
    <row r="34343" spans="1:3" ht="15" customHeight="1" x14ac:dyDescent="0.25">
      <c r="A34343" s="216">
        <v>45811</v>
      </c>
      <c r="B34343" s="217" t="s">
        <v>370</v>
      </c>
      <c r="C34343" s="218">
        <v>3.6238999999999999</v>
      </c>
    </row>
    <row r="34344" spans="1:3" ht="15" customHeight="1" x14ac:dyDescent="0.25">
      <c r="A34344" s="216">
        <v>45812</v>
      </c>
      <c r="B34344" s="217" t="s">
        <v>370</v>
      </c>
      <c r="C34344" s="218">
        <v>3.6392000000000002</v>
      </c>
    </row>
    <row r="34345" spans="1:3" ht="15" customHeight="1" x14ac:dyDescent="0.25">
      <c r="A34345" s="216">
        <v>45813</v>
      </c>
      <c r="B34345" s="217" t="s">
        <v>370</v>
      </c>
      <c r="C34345" s="218">
        <v>3.6541999999999999</v>
      </c>
    </row>
    <row r="34346" spans="1:3" ht="15" customHeight="1" x14ac:dyDescent="0.25">
      <c r="A34346" s="216">
        <v>45814</v>
      </c>
      <c r="B34346" s="217" t="s">
        <v>370</v>
      </c>
      <c r="C34346" s="218">
        <v>3.6695000000000002</v>
      </c>
    </row>
    <row r="34347" spans="1:3" ht="15" customHeight="1" x14ac:dyDescent="0.25">
      <c r="A34347" s="216">
        <v>45817</v>
      </c>
      <c r="B34347" s="217" t="s">
        <v>370</v>
      </c>
      <c r="C34347" s="218">
        <v>3.7143000000000002</v>
      </c>
    </row>
    <row r="34348" spans="1:3" ht="15" customHeight="1" x14ac:dyDescent="0.25">
      <c r="A34348" s="216">
        <v>45818</v>
      </c>
      <c r="B34348" s="217" t="s">
        <v>370</v>
      </c>
      <c r="C34348" s="218">
        <v>3.7292000000000001</v>
      </c>
    </row>
    <row r="34349" spans="1:3" ht="15" customHeight="1" x14ac:dyDescent="0.25">
      <c r="A34349" s="216">
        <v>45819</v>
      </c>
      <c r="B34349" s="217" t="s">
        <v>370</v>
      </c>
      <c r="C34349" s="218">
        <v>3.7437</v>
      </c>
    </row>
    <row r="34350" spans="1:3" ht="15" customHeight="1" x14ac:dyDescent="0.25">
      <c r="A34350" s="216">
        <v>45820</v>
      </c>
      <c r="B34350" s="217" t="s">
        <v>370</v>
      </c>
      <c r="C34350" s="218">
        <v>3.7587999999999999</v>
      </c>
    </row>
    <row r="34351" spans="1:3" ht="15" customHeight="1" x14ac:dyDescent="0.25">
      <c r="A34351" s="216">
        <v>45821</v>
      </c>
      <c r="B34351" s="217" t="s">
        <v>370</v>
      </c>
      <c r="C34351" s="218">
        <v>3.7734000000000001</v>
      </c>
    </row>
    <row r="34352" spans="1:3" ht="15" customHeight="1" x14ac:dyDescent="0.25">
      <c r="A34352" s="216">
        <v>45824</v>
      </c>
      <c r="B34352" s="217" t="s">
        <v>370</v>
      </c>
      <c r="C34352" s="218">
        <v>3.8180000000000001</v>
      </c>
    </row>
    <row r="34353" spans="1:3" ht="15" customHeight="1" x14ac:dyDescent="0.25">
      <c r="A34353" s="216">
        <v>45825</v>
      </c>
      <c r="B34353" s="217" t="s">
        <v>370</v>
      </c>
      <c r="C34353" s="218">
        <v>3.8359000000000001</v>
      </c>
    </row>
    <row r="34354" spans="1:3" ht="15" customHeight="1" x14ac:dyDescent="0.25">
      <c r="A34354" s="216">
        <v>45826</v>
      </c>
      <c r="B34354" s="217" t="s">
        <v>370</v>
      </c>
      <c r="C34354" s="218">
        <v>3.8506</v>
      </c>
    </row>
    <row r="34355" spans="1:3" ht="15" customHeight="1" x14ac:dyDescent="0.25">
      <c r="A34355" s="216">
        <v>45828</v>
      </c>
      <c r="B34355" s="217" t="s">
        <v>370</v>
      </c>
      <c r="C34355" s="218">
        <v>3.8799000000000001</v>
      </c>
    </row>
    <row r="34356" spans="1:3" ht="15" customHeight="1" x14ac:dyDescent="0.25">
      <c r="A34356" s="216">
        <v>45831</v>
      </c>
      <c r="B34356" s="217" t="s">
        <v>370</v>
      </c>
      <c r="C34356" s="218">
        <v>3.9253999999999998</v>
      </c>
    </row>
    <row r="34357" spans="1:3" ht="15" customHeight="1" x14ac:dyDescent="0.25">
      <c r="A34357" s="216">
        <v>45832</v>
      </c>
      <c r="B34357" s="217" t="s">
        <v>370</v>
      </c>
      <c r="C34357" s="218">
        <v>3.9409999999999998</v>
      </c>
    </row>
    <row r="34358" spans="1:3" ht="15" customHeight="1" x14ac:dyDescent="0.25">
      <c r="A34358" s="216">
        <v>45833</v>
      </c>
      <c r="B34358" s="217" t="s">
        <v>370</v>
      </c>
      <c r="C34358" s="218">
        <v>3.9558</v>
      </c>
    </row>
    <row r="34359" spans="1:3" ht="15" customHeight="1" x14ac:dyDescent="0.25">
      <c r="A34359" s="216">
        <v>45834</v>
      </c>
      <c r="B34359" s="217" t="s">
        <v>370</v>
      </c>
      <c r="C34359" s="218">
        <v>3.9702000000000002</v>
      </c>
    </row>
    <row r="34360" spans="1:3" ht="15" customHeight="1" x14ac:dyDescent="0.25">
      <c r="A34360" s="216">
        <v>45835</v>
      </c>
      <c r="B34360" s="217" t="s">
        <v>370</v>
      </c>
      <c r="C34360" s="218">
        <v>3.9849999999999999</v>
      </c>
    </row>
    <row r="34361" spans="1:3" ht="15" customHeight="1" x14ac:dyDescent="0.25">
      <c r="A34361" s="216">
        <v>45838</v>
      </c>
      <c r="B34361" s="217" t="s">
        <v>370</v>
      </c>
      <c r="C34361" s="218">
        <v>4.0293999999999999</v>
      </c>
    </row>
    <row r="34362" spans="1:3" ht="15" customHeight="1" x14ac:dyDescent="0.25">
      <c r="A34362" s="216">
        <v>45839</v>
      </c>
      <c r="B34362" s="217" t="s">
        <v>370</v>
      </c>
      <c r="C34362" s="218">
        <v>4.0442999999999998</v>
      </c>
    </row>
    <row r="34363" spans="1:3" ht="15" customHeight="1" x14ac:dyDescent="0.25">
      <c r="A34363" s="216">
        <v>45840</v>
      </c>
      <c r="B34363" s="217" t="s">
        <v>370</v>
      </c>
      <c r="C34363" s="218">
        <v>4.0594000000000001</v>
      </c>
    </row>
    <row r="34364" spans="1:3" ht="15" customHeight="1" x14ac:dyDescent="0.25">
      <c r="A34364" s="216">
        <v>45841</v>
      </c>
      <c r="B34364" s="217" t="s">
        <v>370</v>
      </c>
      <c r="C34364" s="218">
        <v>4.0747</v>
      </c>
    </row>
    <row r="34365" spans="1:3" ht="15" customHeight="1" x14ac:dyDescent="0.25">
      <c r="A34365" s="216">
        <v>45845</v>
      </c>
      <c r="B34365" s="217" t="s">
        <v>370</v>
      </c>
      <c r="C34365" s="218">
        <v>4.1360000000000001</v>
      </c>
    </row>
    <row r="34366" spans="1:3" ht="15" customHeight="1" x14ac:dyDescent="0.25">
      <c r="A34366" s="216">
        <v>45846</v>
      </c>
      <c r="B34366" s="217" t="s">
        <v>370</v>
      </c>
      <c r="C34366" s="218">
        <v>4.1512000000000002</v>
      </c>
    </row>
    <row r="34367" spans="1:3" ht="15" customHeight="1" x14ac:dyDescent="0.25">
      <c r="A34367" s="216">
        <v>45847</v>
      </c>
      <c r="B34367" s="217" t="s">
        <v>370</v>
      </c>
      <c r="C34367" s="218">
        <v>4.1666999999999996</v>
      </c>
    </row>
    <row r="34368" spans="1:3" ht="15" customHeight="1" x14ac:dyDescent="0.25">
      <c r="A34368" s="216">
        <v>45848</v>
      </c>
      <c r="B34368" s="217" t="s">
        <v>370</v>
      </c>
      <c r="C34368" s="218">
        <v>4.1820000000000004</v>
      </c>
    </row>
    <row r="34369" spans="1:3" ht="15" customHeight="1" x14ac:dyDescent="0.25">
      <c r="A34369" s="216">
        <v>45849</v>
      </c>
      <c r="B34369" s="217" t="s">
        <v>370</v>
      </c>
      <c r="C34369" s="218">
        <v>4.1967999999999996</v>
      </c>
    </row>
    <row r="34370" spans="1:3" ht="15" customHeight="1" x14ac:dyDescent="0.25">
      <c r="A34370" s="216">
        <v>45852</v>
      </c>
      <c r="B34370" s="217" t="s">
        <v>370</v>
      </c>
      <c r="C34370" s="218">
        <v>4.2411000000000003</v>
      </c>
    </row>
    <row r="34371" spans="1:3" ht="15" customHeight="1" x14ac:dyDescent="0.25">
      <c r="A34371" s="216">
        <v>45853</v>
      </c>
      <c r="B34371" s="217" t="s">
        <v>370</v>
      </c>
      <c r="C34371" s="218">
        <v>4.2572999999999999</v>
      </c>
    </row>
    <row r="34372" spans="1:3" ht="15" customHeight="1" x14ac:dyDescent="0.25">
      <c r="A34372" s="216">
        <v>45854</v>
      </c>
      <c r="B34372" s="217" t="s">
        <v>370</v>
      </c>
      <c r="C34372" s="218">
        <v>4.2732000000000001</v>
      </c>
    </row>
    <row r="34373" spans="1:3" ht="15" customHeight="1" x14ac:dyDescent="0.25">
      <c r="A34373" s="216">
        <v>45855</v>
      </c>
      <c r="B34373" s="217" t="s">
        <v>370</v>
      </c>
      <c r="C34373" s="218">
        <v>4.2885</v>
      </c>
    </row>
    <row r="34374" spans="1:3" ht="15" customHeight="1" x14ac:dyDescent="0.25">
      <c r="A34374" s="216">
        <v>45856</v>
      </c>
      <c r="B34374" s="217" t="s">
        <v>370</v>
      </c>
      <c r="C34374" s="218">
        <v>4.3036000000000003</v>
      </c>
    </row>
    <row r="34375" spans="1:3" ht="15" customHeight="1" x14ac:dyDescent="0.25">
      <c r="A34375" s="216">
        <v>45859</v>
      </c>
      <c r="B34375" s="217" t="s">
        <v>370</v>
      </c>
      <c r="C34375" s="218">
        <v>4.3494000000000002</v>
      </c>
    </row>
    <row r="34376" spans="1:3" ht="15" customHeight="1" x14ac:dyDescent="0.25">
      <c r="A34376" s="216">
        <v>45860</v>
      </c>
      <c r="B34376" s="217" t="s">
        <v>370</v>
      </c>
      <c r="C34376" s="218">
        <v>4.3644999999999996</v>
      </c>
    </row>
    <row r="34377" spans="1:3" ht="15" customHeight="1" x14ac:dyDescent="0.25">
      <c r="A34377" s="216">
        <v>45861</v>
      </c>
      <c r="B34377" s="217" t="s">
        <v>370</v>
      </c>
      <c r="C34377" s="218">
        <v>4.3794000000000004</v>
      </c>
    </row>
    <row r="34378" spans="1:3" ht="15" customHeight="1" x14ac:dyDescent="0.25">
      <c r="A34378" s="216">
        <v>45862</v>
      </c>
      <c r="B34378" s="217" t="s">
        <v>370</v>
      </c>
      <c r="C34378" s="218">
        <v>4.3943000000000003</v>
      </c>
    </row>
    <row r="34379" spans="1:3" ht="15" customHeight="1" x14ac:dyDescent="0.25">
      <c r="A34379" s="216">
        <v>45863</v>
      </c>
      <c r="B34379" s="217" t="s">
        <v>370</v>
      </c>
      <c r="C34379" s="218">
        <v>4.4097</v>
      </c>
    </row>
    <row r="34380" spans="1:3" ht="15" customHeight="1" x14ac:dyDescent="0.25">
      <c r="A34380" s="216">
        <v>45866</v>
      </c>
      <c r="B34380" s="217" t="s">
        <v>370</v>
      </c>
      <c r="C34380" s="218">
        <v>4.4547999999999996</v>
      </c>
    </row>
    <row r="34381" spans="1:3" ht="15" customHeight="1" x14ac:dyDescent="0.25">
      <c r="A34381" s="216">
        <v>45867</v>
      </c>
      <c r="B34381" s="217" t="s">
        <v>370</v>
      </c>
      <c r="C34381" s="218">
        <v>4.4699</v>
      </c>
    </row>
    <row r="34382" spans="1:3" ht="15" customHeight="1" x14ac:dyDescent="0.25">
      <c r="A34382" s="216">
        <v>45868</v>
      </c>
      <c r="B34382" s="217" t="s">
        <v>370</v>
      </c>
      <c r="C34382" s="218">
        <v>4.4855999999999998</v>
      </c>
    </row>
    <row r="34383" spans="1:3" ht="15" customHeight="1" x14ac:dyDescent="0.25">
      <c r="A34383" s="216">
        <v>45869</v>
      </c>
      <c r="B34383" s="217" t="s">
        <v>370</v>
      </c>
      <c r="C34383" s="218">
        <v>4.5004999999999997</v>
      </c>
    </row>
    <row r="34384" spans="1:3" ht="15" customHeight="1" x14ac:dyDescent="0.25">
      <c r="A34384" s="216">
        <v>45870</v>
      </c>
      <c r="B34384" s="217" t="s">
        <v>370</v>
      </c>
      <c r="C34384" s="218">
        <v>4.5159000000000002</v>
      </c>
    </row>
    <row r="34385" spans="1:3" ht="15" customHeight="1" x14ac:dyDescent="0.25">
      <c r="A34385" s="216">
        <v>45873</v>
      </c>
      <c r="B34385" s="217" t="s">
        <v>370</v>
      </c>
      <c r="C34385" s="218">
        <v>4.5612000000000004</v>
      </c>
    </row>
    <row r="34386" spans="1:3" ht="15" customHeight="1" x14ac:dyDescent="0.25">
      <c r="A34386" s="216">
        <v>45874</v>
      </c>
      <c r="B34386" s="217" t="s">
        <v>370</v>
      </c>
      <c r="C34386" s="218">
        <v>4.5768000000000004</v>
      </c>
    </row>
    <row r="34387" spans="1:3" ht="15" customHeight="1" x14ac:dyDescent="0.25">
      <c r="A34387" s="216">
        <v>45875</v>
      </c>
      <c r="B34387" s="217" t="s">
        <v>370</v>
      </c>
      <c r="C34387" s="218">
        <v>4.5918999999999999</v>
      </c>
    </row>
    <row r="34388" spans="1:3" ht="15" customHeight="1" x14ac:dyDescent="0.25">
      <c r="A34388" s="216">
        <v>45876</v>
      </c>
      <c r="B34388" s="217" t="s">
        <v>370</v>
      </c>
      <c r="C34388" s="218">
        <v>4.6069000000000004</v>
      </c>
    </row>
    <row r="34389" spans="1:3" ht="15" customHeight="1" x14ac:dyDescent="0.25">
      <c r="A34389" s="216">
        <v>45877</v>
      </c>
      <c r="B34389" s="217" t="s">
        <v>370</v>
      </c>
      <c r="C34389" s="218">
        <v>4.6219000000000001</v>
      </c>
    </row>
    <row r="34390" spans="1:3" ht="15" customHeight="1" x14ac:dyDescent="0.25">
      <c r="A34390" s="216">
        <v>45880</v>
      </c>
      <c r="B34390" s="217" t="s">
        <v>370</v>
      </c>
      <c r="C34390" s="218">
        <v>4.6685999999999996</v>
      </c>
    </row>
    <row r="34391" spans="1:3" ht="15" customHeight="1" x14ac:dyDescent="0.25">
      <c r="A34391" s="216">
        <v>45881</v>
      </c>
      <c r="B34391" s="217" t="s">
        <v>370</v>
      </c>
      <c r="C34391" s="218">
        <v>4.6837</v>
      </c>
    </row>
    <row r="34392" spans="1:3" ht="15" customHeight="1" x14ac:dyDescent="0.25">
      <c r="A34392" s="216">
        <v>45882</v>
      </c>
      <c r="B34392" s="217" t="s">
        <v>370</v>
      </c>
      <c r="C34392" s="218">
        <v>4.6978999999999997</v>
      </c>
    </row>
    <row r="34393" spans="1:3" ht="15" customHeight="1" x14ac:dyDescent="0.25">
      <c r="A34393" s="216">
        <v>45883</v>
      </c>
      <c r="B34393" s="217" t="s">
        <v>370</v>
      </c>
      <c r="C34393" s="218">
        <v>4.7127999999999997</v>
      </c>
    </row>
    <row r="34394" spans="1:3" ht="15" customHeight="1" x14ac:dyDescent="0.25">
      <c r="A34394" s="216">
        <v>45884</v>
      </c>
      <c r="B34394" s="217" t="s">
        <v>370</v>
      </c>
      <c r="C34394" s="218">
        <v>4.7275</v>
      </c>
    </row>
    <row r="34395" spans="1:3" ht="15" customHeight="1" x14ac:dyDescent="0.25">
      <c r="A34395" s="216">
        <v>45887</v>
      </c>
      <c r="B34395" s="217" t="s">
        <v>370</v>
      </c>
      <c r="C34395" s="218">
        <v>4.7720000000000002</v>
      </c>
    </row>
    <row r="34396" spans="1:3" ht="15" customHeight="1" x14ac:dyDescent="0.25">
      <c r="A34396" s="216">
        <v>45888</v>
      </c>
      <c r="B34396" s="217" t="s">
        <v>370</v>
      </c>
      <c r="C34396" s="218">
        <v>4.7866999999999997</v>
      </c>
    </row>
    <row r="34397" spans="1:3" ht="15" customHeight="1" x14ac:dyDescent="0.25">
      <c r="A34397" s="216">
        <v>45889</v>
      </c>
      <c r="B34397" s="217" t="s">
        <v>370</v>
      </c>
      <c r="C34397" s="218">
        <v>4.8000999999999996</v>
      </c>
    </row>
    <row r="34398" spans="1:3" ht="15" customHeight="1" x14ac:dyDescent="0.25">
      <c r="A34398" s="216">
        <v>45890</v>
      </c>
      <c r="B34398" s="217" t="s">
        <v>370</v>
      </c>
      <c r="C34398" s="218">
        <v>4.8152999999999997</v>
      </c>
    </row>
    <row r="34399" spans="1:3" ht="15" customHeight="1" x14ac:dyDescent="0.25">
      <c r="A34399" s="216">
        <v>45891</v>
      </c>
      <c r="B34399" s="217" t="s">
        <v>370</v>
      </c>
      <c r="C34399" s="218">
        <v>4.8301999999999996</v>
      </c>
    </row>
    <row r="34400" spans="1:3" ht="15" customHeight="1" x14ac:dyDescent="0.25">
      <c r="A34400" s="216">
        <v>45894</v>
      </c>
      <c r="B34400" s="217" t="s">
        <v>370</v>
      </c>
      <c r="C34400" s="218">
        <v>4.8750999999999998</v>
      </c>
    </row>
    <row r="34401" spans="1:3" ht="15" customHeight="1" x14ac:dyDescent="0.25">
      <c r="A34401" s="216">
        <v>45895</v>
      </c>
      <c r="B34401" s="217" t="s">
        <v>370</v>
      </c>
      <c r="C34401" s="218">
        <v>4.8899999999999997</v>
      </c>
    </row>
    <row r="34402" spans="1:3" ht="15" customHeight="1" x14ac:dyDescent="0.25">
      <c r="A34402" s="216">
        <v>45896</v>
      </c>
      <c r="B34402" s="217" t="s">
        <v>370</v>
      </c>
      <c r="C34402" s="218">
        <v>4.9046000000000003</v>
      </c>
    </row>
    <row r="34403" spans="1:3" ht="15" customHeight="1" x14ac:dyDescent="0.25">
      <c r="A34403" s="216">
        <v>45897</v>
      </c>
      <c r="B34403" s="217" t="s">
        <v>370</v>
      </c>
      <c r="C34403" s="218">
        <v>4.9196</v>
      </c>
    </row>
    <row r="34404" spans="1:3" ht="15" customHeight="1" x14ac:dyDescent="0.25">
      <c r="A34404" s="216">
        <v>45898</v>
      </c>
      <c r="B34404" s="217" t="s">
        <v>370</v>
      </c>
      <c r="C34404" s="218">
        <v>4.9344000000000001</v>
      </c>
    </row>
    <row r="34405" spans="1:3" ht="15" customHeight="1" x14ac:dyDescent="0.25">
      <c r="A34405" s="216">
        <v>45902</v>
      </c>
      <c r="B34405" s="217" t="s">
        <v>370</v>
      </c>
      <c r="C34405" s="218">
        <v>4.9947999999999997</v>
      </c>
    </row>
    <row r="34406" spans="1:3" ht="15" customHeight="1" x14ac:dyDescent="0.25">
      <c r="A34406" s="216">
        <v>45903</v>
      </c>
      <c r="B34406" s="217" t="s">
        <v>370</v>
      </c>
      <c r="C34406" s="218">
        <v>5.0101000000000004</v>
      </c>
    </row>
    <row r="34407" spans="1:3" ht="15" customHeight="1" x14ac:dyDescent="0.25">
      <c r="A34407" s="216">
        <v>45904</v>
      </c>
      <c r="B34407" s="217" t="s">
        <v>370</v>
      </c>
      <c r="C34407" s="218">
        <v>5.0251000000000001</v>
      </c>
    </row>
    <row r="34408" spans="1:3" ht="15" customHeight="1" x14ac:dyDescent="0.25">
      <c r="A34408" s="216">
        <v>45905</v>
      </c>
      <c r="B34408" s="217" t="s">
        <v>370</v>
      </c>
      <c r="C34408" s="218">
        <v>5.0401999999999996</v>
      </c>
    </row>
    <row r="34409" spans="1:3" ht="15" customHeight="1" x14ac:dyDescent="0.25">
      <c r="A34409" s="216">
        <v>45908</v>
      </c>
      <c r="B34409" s="217" t="s">
        <v>370</v>
      </c>
      <c r="C34409" s="218">
        <v>5.0842000000000001</v>
      </c>
    </row>
    <row r="34410" spans="1:3" ht="15" customHeight="1" x14ac:dyDescent="0.25">
      <c r="A34410" s="216">
        <v>45909</v>
      </c>
      <c r="B34410" s="217" t="s">
        <v>370</v>
      </c>
      <c r="C34410" s="218">
        <v>5.0991</v>
      </c>
    </row>
    <row r="34411" spans="1:3" ht="15" customHeight="1" x14ac:dyDescent="0.25">
      <c r="A34411" s="216">
        <v>45910</v>
      </c>
      <c r="B34411" s="217" t="s">
        <v>370</v>
      </c>
      <c r="C34411" s="218">
        <v>5.1140999999999996</v>
      </c>
    </row>
    <row r="34412" spans="1:3" ht="15" customHeight="1" x14ac:dyDescent="0.25">
      <c r="A34412" s="216">
        <v>45911</v>
      </c>
      <c r="B34412" s="217" t="s">
        <v>370</v>
      </c>
      <c r="C34412" s="218">
        <v>5.1292</v>
      </c>
    </row>
    <row r="34413" spans="1:3" ht="15" customHeight="1" x14ac:dyDescent="0.25">
      <c r="A34413" s="216">
        <v>45912</v>
      </c>
      <c r="B34413" s="217" t="s">
        <v>370</v>
      </c>
      <c r="C34413" s="218">
        <v>5.1440999999999999</v>
      </c>
    </row>
    <row r="34414" spans="1:3" ht="15" customHeight="1" x14ac:dyDescent="0.25">
      <c r="A34414" s="216">
        <v>45915</v>
      </c>
      <c r="B34414" s="217" t="s">
        <v>370</v>
      </c>
      <c r="C34414" s="218">
        <v>5.1881000000000004</v>
      </c>
    </row>
    <row r="34415" spans="1:3" ht="15" customHeight="1" x14ac:dyDescent="0.25">
      <c r="A34415" s="216">
        <v>45916</v>
      </c>
      <c r="B34415" s="217" t="s">
        <v>370</v>
      </c>
      <c r="C34415" s="218">
        <v>5.2028999999999996</v>
      </c>
    </row>
    <row r="34416" spans="1:3" ht="15" customHeight="1" x14ac:dyDescent="0.25">
      <c r="A34416" s="216">
        <v>45917</v>
      </c>
      <c r="B34416" s="217" t="s">
        <v>370</v>
      </c>
      <c r="C34416" s="218">
        <v>5.2179000000000002</v>
      </c>
    </row>
    <row r="34417" spans="1:3" ht="15" customHeight="1" x14ac:dyDescent="0.25">
      <c r="A34417" s="216">
        <v>45918</v>
      </c>
      <c r="B34417" s="217" t="s">
        <v>370</v>
      </c>
      <c r="C34417" s="218">
        <v>5.2366000000000001</v>
      </c>
    </row>
    <row r="34418" spans="1:3" ht="15" customHeight="1" x14ac:dyDescent="0.25">
      <c r="A34418" s="216">
        <v>45919</v>
      </c>
      <c r="B34418" s="217" t="s">
        <v>370</v>
      </c>
      <c r="C34418" s="218">
        <v>5.2515000000000001</v>
      </c>
    </row>
    <row r="34419" spans="1:3" ht="15" customHeight="1" x14ac:dyDescent="0.25">
      <c r="A34419" s="216">
        <v>45922</v>
      </c>
      <c r="B34419" s="217" t="s">
        <v>370</v>
      </c>
      <c r="C34419" s="218">
        <v>5.3040000000000003</v>
      </c>
    </row>
    <row r="34420" spans="1:3" ht="15" customHeight="1" x14ac:dyDescent="0.25">
      <c r="A34420" s="216">
        <v>45923</v>
      </c>
      <c r="B34420" s="217" t="s">
        <v>370</v>
      </c>
      <c r="C34420" s="218">
        <v>5.3188000000000004</v>
      </c>
    </row>
    <row r="34421" spans="1:3" ht="15" customHeight="1" x14ac:dyDescent="0.25">
      <c r="A34421" s="216">
        <v>45924</v>
      </c>
      <c r="B34421" s="217" t="s">
        <v>370</v>
      </c>
      <c r="C34421" s="218">
        <v>5.3334000000000001</v>
      </c>
    </row>
    <row r="34422" spans="1:3" ht="15" customHeight="1" x14ac:dyDescent="0.25">
      <c r="A34422" s="216">
        <v>45925</v>
      </c>
      <c r="B34422" s="217" t="s">
        <v>370</v>
      </c>
      <c r="C34422" s="218">
        <v>5.3483000000000001</v>
      </c>
    </row>
    <row r="34423" spans="1:3" ht="15" customHeight="1" x14ac:dyDescent="0.25">
      <c r="A34423" s="216">
        <v>45926</v>
      </c>
      <c r="B34423" s="217" t="s">
        <v>370</v>
      </c>
      <c r="C34423" s="218">
        <v>5.3628999999999998</v>
      </c>
    </row>
    <row r="34424" spans="1:3" ht="15" customHeight="1" x14ac:dyDescent="0.25">
      <c r="A34424" s="216">
        <v>45929</v>
      </c>
      <c r="B34424" s="217" t="s">
        <v>370</v>
      </c>
      <c r="C34424" s="218">
        <v>5.4070999999999998</v>
      </c>
    </row>
    <row r="34425" spans="1:3" ht="15" customHeight="1" x14ac:dyDescent="0.25">
      <c r="A34425" s="216">
        <v>45930</v>
      </c>
      <c r="B34425" s="217" t="s">
        <v>370</v>
      </c>
      <c r="C34425" s="218">
        <v>5.4218999999999999</v>
      </c>
    </row>
    <row r="34426" spans="1:3" ht="15" customHeight="1" x14ac:dyDescent="0.25">
      <c r="A34426" s="216">
        <v>45566</v>
      </c>
      <c r="B34426" s="217" t="s">
        <v>367</v>
      </c>
      <c r="C34426" s="218">
        <v>1.15E-2</v>
      </c>
    </row>
    <row r="34427" spans="1:3" ht="15" customHeight="1" x14ac:dyDescent="0.25">
      <c r="A34427" s="216">
        <v>45567</v>
      </c>
      <c r="B34427" s="217" t="s">
        <v>367</v>
      </c>
      <c r="C34427" s="218">
        <v>2.35E-2</v>
      </c>
    </row>
    <row r="34428" spans="1:3" ht="15" customHeight="1" x14ac:dyDescent="0.25">
      <c r="A34428" s="216">
        <v>45568</v>
      </c>
      <c r="B34428" s="217" t="s">
        <v>367</v>
      </c>
      <c r="C34428" s="218">
        <v>3.5200000000000002E-2</v>
      </c>
    </row>
    <row r="34429" spans="1:3" ht="15" customHeight="1" x14ac:dyDescent="0.25">
      <c r="A34429" s="216">
        <v>45569</v>
      </c>
      <c r="B34429" s="217" t="s">
        <v>367</v>
      </c>
      <c r="C34429" s="218">
        <v>4.7100000000000003E-2</v>
      </c>
    </row>
    <row r="34430" spans="1:3" ht="15" customHeight="1" x14ac:dyDescent="0.25">
      <c r="A34430" s="216">
        <v>45572</v>
      </c>
      <c r="B34430" s="217" t="s">
        <v>367</v>
      </c>
      <c r="C34430" s="218">
        <v>8.2600000000000007E-2</v>
      </c>
    </row>
    <row r="34431" spans="1:3" ht="15" customHeight="1" x14ac:dyDescent="0.25">
      <c r="A34431" s="216">
        <v>45573</v>
      </c>
      <c r="B34431" s="217" t="s">
        <v>367</v>
      </c>
      <c r="C34431" s="218">
        <v>9.4200000000000006E-2</v>
      </c>
    </row>
    <row r="34432" spans="1:3" ht="15" customHeight="1" x14ac:dyDescent="0.25">
      <c r="A34432" s="216">
        <v>45574</v>
      </c>
      <c r="B34432" s="217" t="s">
        <v>367</v>
      </c>
      <c r="C34432" s="218">
        <v>0.106</v>
      </c>
    </row>
    <row r="34433" spans="1:3" ht="15" customHeight="1" x14ac:dyDescent="0.25">
      <c r="A34433" s="216">
        <v>45575</v>
      </c>
      <c r="B34433" s="217" t="s">
        <v>367</v>
      </c>
      <c r="C34433" s="218">
        <v>0.1174</v>
      </c>
    </row>
    <row r="34434" spans="1:3" ht="15" customHeight="1" x14ac:dyDescent="0.25">
      <c r="A34434" s="216">
        <v>45576</v>
      </c>
      <c r="B34434" s="217" t="s">
        <v>367</v>
      </c>
      <c r="C34434" s="218">
        <v>0.12889999999999999</v>
      </c>
    </row>
    <row r="34435" spans="1:3" ht="15" customHeight="1" x14ac:dyDescent="0.25">
      <c r="A34435" s="216">
        <v>45579</v>
      </c>
      <c r="B34435" s="217" t="s">
        <v>367</v>
      </c>
      <c r="C34435" s="218">
        <v>0.1633</v>
      </c>
    </row>
    <row r="34436" spans="1:3" ht="15" customHeight="1" x14ac:dyDescent="0.25">
      <c r="A34436" s="216">
        <v>45580</v>
      </c>
      <c r="B34436" s="217" t="s">
        <v>367</v>
      </c>
      <c r="C34436" s="218">
        <v>0.1749</v>
      </c>
    </row>
    <row r="34437" spans="1:3" ht="15" customHeight="1" x14ac:dyDescent="0.25">
      <c r="A34437" s="216">
        <v>45581</v>
      </c>
      <c r="B34437" s="217" t="s">
        <v>367</v>
      </c>
      <c r="C34437" s="218">
        <v>0.1865</v>
      </c>
    </row>
    <row r="34438" spans="1:3" ht="15" customHeight="1" x14ac:dyDescent="0.25">
      <c r="A34438" s="216">
        <v>45582</v>
      </c>
      <c r="B34438" s="217" t="s">
        <v>367</v>
      </c>
      <c r="C34438" s="218">
        <v>0.19800000000000001</v>
      </c>
    </row>
    <row r="34439" spans="1:3" ht="15" customHeight="1" x14ac:dyDescent="0.25">
      <c r="A34439" s="216">
        <v>45583</v>
      </c>
      <c r="B34439" s="217" t="s">
        <v>367</v>
      </c>
      <c r="C34439" s="218">
        <v>0.20949999999999999</v>
      </c>
    </row>
    <row r="34440" spans="1:3" ht="15" customHeight="1" x14ac:dyDescent="0.25">
      <c r="A34440" s="216">
        <v>45586</v>
      </c>
      <c r="B34440" s="217" t="s">
        <v>367</v>
      </c>
      <c r="C34440" s="218">
        <v>0.24429999999999999</v>
      </c>
    </row>
    <row r="34441" spans="1:3" ht="15" customHeight="1" x14ac:dyDescent="0.25">
      <c r="A34441" s="216">
        <v>45587</v>
      </c>
      <c r="B34441" s="217" t="s">
        <v>367</v>
      </c>
      <c r="C34441" s="218">
        <v>0.25569999999999998</v>
      </c>
    </row>
    <row r="34442" spans="1:3" ht="15" customHeight="1" x14ac:dyDescent="0.25">
      <c r="A34442" s="216">
        <v>45588</v>
      </c>
      <c r="B34442" s="217" t="s">
        <v>367</v>
      </c>
      <c r="C34442" s="218">
        <v>0.26729999999999998</v>
      </c>
    </row>
    <row r="34443" spans="1:3" ht="15" customHeight="1" x14ac:dyDescent="0.25">
      <c r="A34443" s="216">
        <v>45589</v>
      </c>
      <c r="B34443" s="217" t="s">
        <v>367</v>
      </c>
      <c r="C34443" s="218">
        <v>0.27860000000000001</v>
      </c>
    </row>
    <row r="34444" spans="1:3" ht="15" customHeight="1" x14ac:dyDescent="0.25">
      <c r="A34444" s="216">
        <v>45590</v>
      </c>
      <c r="B34444" s="217" t="s">
        <v>367</v>
      </c>
      <c r="C34444" s="218">
        <v>0.28989999999999999</v>
      </c>
    </row>
    <row r="34445" spans="1:3" ht="15" customHeight="1" x14ac:dyDescent="0.25">
      <c r="A34445" s="216">
        <v>45593</v>
      </c>
      <c r="B34445" s="217" t="s">
        <v>367</v>
      </c>
      <c r="C34445" s="218">
        <v>0.32390000000000002</v>
      </c>
    </row>
    <row r="34446" spans="1:3" ht="15" customHeight="1" x14ac:dyDescent="0.25">
      <c r="A34446" s="216">
        <v>45594</v>
      </c>
      <c r="B34446" s="217" t="s">
        <v>367</v>
      </c>
      <c r="C34446" s="218">
        <v>0.33550000000000002</v>
      </c>
    </row>
    <row r="34447" spans="1:3" ht="15" customHeight="1" x14ac:dyDescent="0.25">
      <c r="A34447" s="216">
        <v>45595</v>
      </c>
      <c r="B34447" s="217" t="s">
        <v>367</v>
      </c>
      <c r="C34447" s="218">
        <v>0.34699999999999998</v>
      </c>
    </row>
    <row r="34448" spans="1:3" ht="15" customHeight="1" x14ac:dyDescent="0.25">
      <c r="A34448" s="216">
        <v>45596</v>
      </c>
      <c r="B34448" s="217" t="s">
        <v>367</v>
      </c>
      <c r="C34448" s="218">
        <v>0.35949999999999999</v>
      </c>
    </row>
    <row r="34449" spans="1:3" ht="15" customHeight="1" x14ac:dyDescent="0.25">
      <c r="A34449" s="216">
        <v>45597</v>
      </c>
      <c r="B34449" s="217" t="s">
        <v>367</v>
      </c>
      <c r="C34449" s="218">
        <v>0.37069999999999997</v>
      </c>
    </row>
    <row r="34450" spans="1:3" ht="15" customHeight="1" x14ac:dyDescent="0.25">
      <c r="A34450" s="216">
        <v>45600</v>
      </c>
      <c r="B34450" s="217" t="s">
        <v>367</v>
      </c>
      <c r="C34450" s="218">
        <v>0.40379999999999999</v>
      </c>
    </row>
    <row r="34451" spans="1:3" ht="15" customHeight="1" x14ac:dyDescent="0.25">
      <c r="A34451" s="216">
        <v>45601</v>
      </c>
      <c r="B34451" s="217" t="s">
        <v>367</v>
      </c>
      <c r="C34451" s="218">
        <v>0.41470000000000001</v>
      </c>
    </row>
    <row r="34452" spans="1:3" ht="15" customHeight="1" x14ac:dyDescent="0.25">
      <c r="A34452" s="216">
        <v>45602</v>
      </c>
      <c r="B34452" s="217" t="s">
        <v>367</v>
      </c>
      <c r="C34452" s="218">
        <v>0.42570000000000002</v>
      </c>
    </row>
    <row r="34453" spans="1:3" ht="15" customHeight="1" x14ac:dyDescent="0.25">
      <c r="A34453" s="216">
        <v>45603</v>
      </c>
      <c r="B34453" s="217" t="s">
        <v>367</v>
      </c>
      <c r="C34453" s="218">
        <v>0.43669999999999998</v>
      </c>
    </row>
    <row r="34454" spans="1:3" ht="15" customHeight="1" x14ac:dyDescent="0.25">
      <c r="A34454" s="216">
        <v>45604</v>
      </c>
      <c r="B34454" s="217" t="s">
        <v>367</v>
      </c>
      <c r="C34454" s="218">
        <v>0.44779999999999998</v>
      </c>
    </row>
    <row r="34455" spans="1:3" ht="15" customHeight="1" x14ac:dyDescent="0.25">
      <c r="A34455" s="216">
        <v>45607</v>
      </c>
      <c r="B34455" s="217" t="s">
        <v>367</v>
      </c>
      <c r="C34455" s="218">
        <v>0.48080000000000001</v>
      </c>
    </row>
    <row r="34456" spans="1:3" ht="15" customHeight="1" x14ac:dyDescent="0.25">
      <c r="A34456" s="216">
        <v>45608</v>
      </c>
      <c r="B34456" s="217" t="s">
        <v>367</v>
      </c>
      <c r="C34456" s="218">
        <v>0.49170000000000003</v>
      </c>
    </row>
    <row r="34457" spans="1:3" ht="15" customHeight="1" x14ac:dyDescent="0.25">
      <c r="A34457" s="216">
        <v>45609</v>
      </c>
      <c r="B34457" s="217" t="s">
        <v>367</v>
      </c>
      <c r="C34457" s="218">
        <v>0.50249999999999995</v>
      </c>
    </row>
    <row r="34458" spans="1:3" ht="15" customHeight="1" x14ac:dyDescent="0.25">
      <c r="A34458" s="216">
        <v>45610</v>
      </c>
      <c r="B34458" s="217" t="s">
        <v>367</v>
      </c>
      <c r="C34458" s="218">
        <v>0.51339999999999997</v>
      </c>
    </row>
    <row r="34459" spans="1:3" ht="15" customHeight="1" x14ac:dyDescent="0.25">
      <c r="A34459" s="216">
        <v>45611</v>
      </c>
      <c r="B34459" s="217" t="s">
        <v>367</v>
      </c>
      <c r="C34459" s="218">
        <v>0.52400000000000002</v>
      </c>
    </row>
    <row r="34460" spans="1:3" ht="15" customHeight="1" x14ac:dyDescent="0.25">
      <c r="A34460" s="216">
        <v>45614</v>
      </c>
      <c r="B34460" s="217" t="s">
        <v>367</v>
      </c>
      <c r="C34460" s="218">
        <v>0.55679999999999996</v>
      </c>
    </row>
    <row r="34461" spans="1:3" ht="15" customHeight="1" x14ac:dyDescent="0.25">
      <c r="A34461" s="216">
        <v>45615</v>
      </c>
      <c r="B34461" s="217" t="s">
        <v>367</v>
      </c>
      <c r="C34461" s="218">
        <v>0.56769999999999998</v>
      </c>
    </row>
    <row r="34462" spans="1:3" ht="15" customHeight="1" x14ac:dyDescent="0.25">
      <c r="A34462" s="216">
        <v>45616</v>
      </c>
      <c r="B34462" s="217" t="s">
        <v>367</v>
      </c>
      <c r="C34462" s="218">
        <v>0.5786</v>
      </c>
    </row>
    <row r="34463" spans="1:3" ht="15" customHeight="1" x14ac:dyDescent="0.25">
      <c r="A34463" s="216">
        <v>45617</v>
      </c>
      <c r="B34463" s="217" t="s">
        <v>367</v>
      </c>
      <c r="C34463" s="218">
        <v>0.58960000000000001</v>
      </c>
    </row>
    <row r="34464" spans="1:3" ht="15" customHeight="1" x14ac:dyDescent="0.25">
      <c r="A34464" s="216">
        <v>45618</v>
      </c>
      <c r="B34464" s="217" t="s">
        <v>367</v>
      </c>
      <c r="C34464" s="218">
        <v>0.60009999999999997</v>
      </c>
    </row>
    <row r="34465" spans="1:3" ht="15" customHeight="1" x14ac:dyDescent="0.25">
      <c r="A34465" s="216">
        <v>45621</v>
      </c>
      <c r="B34465" s="217" t="s">
        <v>367</v>
      </c>
      <c r="C34465" s="218">
        <v>0.6321</v>
      </c>
    </row>
    <row r="34466" spans="1:3" ht="15" customHeight="1" x14ac:dyDescent="0.25">
      <c r="A34466" s="216">
        <v>45622</v>
      </c>
      <c r="B34466" s="217" t="s">
        <v>367</v>
      </c>
      <c r="C34466" s="218">
        <v>0.64270000000000005</v>
      </c>
    </row>
    <row r="34467" spans="1:3" ht="15" customHeight="1" x14ac:dyDescent="0.25">
      <c r="A34467" s="216">
        <v>45623</v>
      </c>
      <c r="B34467" s="217" t="s">
        <v>367</v>
      </c>
      <c r="C34467" s="218">
        <v>0.65349999999999997</v>
      </c>
    </row>
    <row r="34468" spans="1:3" ht="15" customHeight="1" x14ac:dyDescent="0.25">
      <c r="A34468" s="216">
        <v>45624</v>
      </c>
      <c r="B34468" s="217" t="s">
        <v>367</v>
      </c>
      <c r="C34468" s="218">
        <v>0.66410000000000002</v>
      </c>
    </row>
    <row r="34469" spans="1:3" ht="15" customHeight="1" x14ac:dyDescent="0.25">
      <c r="A34469" s="216">
        <v>45625</v>
      </c>
      <c r="B34469" s="217" t="s">
        <v>367</v>
      </c>
      <c r="C34469" s="218">
        <v>0.67490000000000006</v>
      </c>
    </row>
    <row r="34470" spans="1:3" ht="15" customHeight="1" x14ac:dyDescent="0.25">
      <c r="A34470" s="216">
        <v>45628</v>
      </c>
      <c r="B34470" s="217" t="s">
        <v>367</v>
      </c>
      <c r="C34470" s="218">
        <v>0.70650000000000002</v>
      </c>
    </row>
    <row r="34471" spans="1:3" ht="15" customHeight="1" x14ac:dyDescent="0.25">
      <c r="A34471" s="216">
        <v>45629</v>
      </c>
      <c r="B34471" s="217" t="s">
        <v>367</v>
      </c>
      <c r="C34471" s="218">
        <v>0.71689999999999998</v>
      </c>
    </row>
    <row r="34472" spans="1:3" ht="15" customHeight="1" x14ac:dyDescent="0.25">
      <c r="A34472" s="216">
        <v>45630</v>
      </c>
      <c r="B34472" s="217" t="s">
        <v>367</v>
      </c>
      <c r="C34472" s="218">
        <v>0.72760000000000002</v>
      </c>
    </row>
    <row r="34473" spans="1:3" ht="15" customHeight="1" x14ac:dyDescent="0.25">
      <c r="A34473" s="216">
        <v>45631</v>
      </c>
      <c r="B34473" s="217" t="s">
        <v>367</v>
      </c>
      <c r="C34473" s="218">
        <v>0.73799999999999999</v>
      </c>
    </row>
    <row r="34474" spans="1:3" ht="15" customHeight="1" x14ac:dyDescent="0.25">
      <c r="A34474" s="216">
        <v>45632</v>
      </c>
      <c r="B34474" s="217" t="s">
        <v>367</v>
      </c>
      <c r="C34474" s="218">
        <v>0.74860000000000004</v>
      </c>
    </row>
    <row r="34475" spans="1:3" ht="15" customHeight="1" x14ac:dyDescent="0.25">
      <c r="A34475" s="216">
        <v>45635</v>
      </c>
      <c r="B34475" s="217" t="s">
        <v>367</v>
      </c>
      <c r="C34475" s="218">
        <v>0.77990000000000004</v>
      </c>
    </row>
    <row r="34476" spans="1:3" ht="15" customHeight="1" x14ac:dyDescent="0.25">
      <c r="A34476" s="216">
        <v>45636</v>
      </c>
      <c r="B34476" s="217" t="s">
        <v>367</v>
      </c>
      <c r="C34476" s="218">
        <v>0.79059999999999997</v>
      </c>
    </row>
    <row r="34477" spans="1:3" ht="15" customHeight="1" x14ac:dyDescent="0.25">
      <c r="A34477" s="216">
        <v>45637</v>
      </c>
      <c r="B34477" s="217" t="s">
        <v>367</v>
      </c>
      <c r="C34477" s="218">
        <v>0.8014</v>
      </c>
    </row>
    <row r="34478" spans="1:3" ht="15" customHeight="1" x14ac:dyDescent="0.25">
      <c r="A34478" s="216">
        <v>45638</v>
      </c>
      <c r="B34478" s="217" t="s">
        <v>367</v>
      </c>
      <c r="C34478" s="218">
        <v>0.81159999999999999</v>
      </c>
    </row>
    <row r="34479" spans="1:3" ht="15" customHeight="1" x14ac:dyDescent="0.25">
      <c r="A34479" s="216">
        <v>45639</v>
      </c>
      <c r="B34479" s="217" t="s">
        <v>367</v>
      </c>
      <c r="C34479" s="218">
        <v>0.82220000000000004</v>
      </c>
    </row>
    <row r="34480" spans="1:3" ht="15" customHeight="1" x14ac:dyDescent="0.25">
      <c r="A34480" s="216">
        <v>45642</v>
      </c>
      <c r="B34480" s="217" t="s">
        <v>367</v>
      </c>
      <c r="C34480" s="218">
        <v>0.8538</v>
      </c>
    </row>
    <row r="34481" spans="1:3" ht="15" customHeight="1" x14ac:dyDescent="0.25">
      <c r="A34481" s="216">
        <v>45643</v>
      </c>
      <c r="B34481" s="217" t="s">
        <v>367</v>
      </c>
      <c r="C34481" s="218">
        <v>0.86439999999999995</v>
      </c>
    </row>
    <row r="34482" spans="1:3" ht="15" customHeight="1" x14ac:dyDescent="0.25">
      <c r="A34482" s="216">
        <v>45644</v>
      </c>
      <c r="B34482" s="217" t="s">
        <v>367</v>
      </c>
      <c r="C34482" s="218">
        <v>0.87490000000000001</v>
      </c>
    </row>
    <row r="34483" spans="1:3" ht="15" customHeight="1" x14ac:dyDescent="0.25">
      <c r="A34483" s="216">
        <v>45645</v>
      </c>
      <c r="B34483" s="217" t="s">
        <v>367</v>
      </c>
      <c r="C34483" s="218">
        <v>0.88519999999999999</v>
      </c>
    </row>
    <row r="34484" spans="1:3" ht="15" customHeight="1" x14ac:dyDescent="0.25">
      <c r="A34484" s="216">
        <v>45646</v>
      </c>
      <c r="B34484" s="217" t="s">
        <v>367</v>
      </c>
      <c r="C34484" s="218">
        <v>0.89570000000000005</v>
      </c>
    </row>
    <row r="34485" spans="1:3" ht="15" customHeight="1" x14ac:dyDescent="0.25">
      <c r="A34485" s="216">
        <v>45649</v>
      </c>
      <c r="B34485" s="217" t="s">
        <v>367</v>
      </c>
      <c r="C34485" s="218">
        <v>0.92710000000000004</v>
      </c>
    </row>
    <row r="34486" spans="1:3" ht="15" customHeight="1" x14ac:dyDescent="0.25">
      <c r="A34486" s="216">
        <v>45650</v>
      </c>
      <c r="B34486" s="217" t="s">
        <v>367</v>
      </c>
      <c r="C34486" s="218">
        <v>0.93730000000000002</v>
      </c>
    </row>
    <row r="34487" spans="1:3" ht="15" customHeight="1" x14ac:dyDescent="0.25">
      <c r="A34487" s="216">
        <v>45651</v>
      </c>
      <c r="B34487" s="217" t="s">
        <v>367</v>
      </c>
      <c r="C34487" s="218">
        <v>0.94769999999999999</v>
      </c>
    </row>
    <row r="34488" spans="1:3" ht="15" customHeight="1" x14ac:dyDescent="0.25">
      <c r="A34488" s="216">
        <v>45652</v>
      </c>
      <c r="B34488" s="217" t="s">
        <v>367</v>
      </c>
      <c r="C34488" s="218">
        <v>0.95799999999999996</v>
      </c>
    </row>
    <row r="34489" spans="1:3" ht="15" customHeight="1" x14ac:dyDescent="0.25">
      <c r="A34489" s="216">
        <v>45653</v>
      </c>
      <c r="B34489" s="217" t="s">
        <v>367</v>
      </c>
      <c r="C34489" s="218">
        <v>0.96850000000000003</v>
      </c>
    </row>
    <row r="34490" spans="1:3" ht="15" customHeight="1" x14ac:dyDescent="0.25">
      <c r="A34490" s="216">
        <v>45656</v>
      </c>
      <c r="B34490" s="217" t="s">
        <v>367</v>
      </c>
      <c r="C34490" s="218">
        <v>0.99950000000000006</v>
      </c>
    </row>
    <row r="34491" spans="1:3" ht="15" customHeight="1" x14ac:dyDescent="0.25">
      <c r="A34491" s="216">
        <v>45657</v>
      </c>
      <c r="B34491" s="217" t="s">
        <v>367</v>
      </c>
      <c r="C34491" s="218">
        <v>1.0096000000000001</v>
      </c>
    </row>
    <row r="34492" spans="1:3" ht="15" customHeight="1" x14ac:dyDescent="0.25">
      <c r="A34492" s="216">
        <v>45659</v>
      </c>
      <c r="B34492" s="217" t="s">
        <v>367</v>
      </c>
      <c r="C34492" s="218">
        <v>1.0303</v>
      </c>
    </row>
    <row r="34493" spans="1:3" ht="15" customHeight="1" x14ac:dyDescent="0.25">
      <c r="A34493" s="216">
        <v>45660</v>
      </c>
      <c r="B34493" s="217" t="s">
        <v>367</v>
      </c>
      <c r="C34493" s="218">
        <v>1.0402</v>
      </c>
    </row>
    <row r="34494" spans="1:3" ht="15" customHeight="1" x14ac:dyDescent="0.25">
      <c r="A34494" s="216">
        <v>45663</v>
      </c>
      <c r="B34494" s="217" t="s">
        <v>367</v>
      </c>
      <c r="C34494" s="218">
        <v>1.0709</v>
      </c>
    </row>
    <row r="34495" spans="1:3" ht="15" customHeight="1" x14ac:dyDescent="0.25">
      <c r="A34495" s="216">
        <v>45664</v>
      </c>
      <c r="B34495" s="217" t="s">
        <v>367</v>
      </c>
      <c r="C34495" s="218">
        <v>1.081</v>
      </c>
    </row>
    <row r="34496" spans="1:3" ht="15" customHeight="1" x14ac:dyDescent="0.25">
      <c r="A34496" s="216">
        <v>45665</v>
      </c>
      <c r="B34496" s="217" t="s">
        <v>367</v>
      </c>
      <c r="C34496" s="218">
        <v>1.0912999999999999</v>
      </c>
    </row>
    <row r="34497" spans="1:3" ht="15" customHeight="1" x14ac:dyDescent="0.25">
      <c r="A34497" s="216">
        <v>45666</v>
      </c>
      <c r="B34497" s="217" t="s">
        <v>367</v>
      </c>
      <c r="C34497" s="218">
        <v>1.1014999999999999</v>
      </c>
    </row>
    <row r="34498" spans="1:3" ht="15" customHeight="1" x14ac:dyDescent="0.25">
      <c r="A34498" s="216">
        <v>45667</v>
      </c>
      <c r="B34498" s="217" t="s">
        <v>367</v>
      </c>
      <c r="C34498" s="218">
        <v>1.1119000000000001</v>
      </c>
    </row>
    <row r="34499" spans="1:3" ht="15" customHeight="1" x14ac:dyDescent="0.25">
      <c r="A34499" s="216">
        <v>45670</v>
      </c>
      <c r="B34499" s="217" t="s">
        <v>367</v>
      </c>
      <c r="C34499" s="218">
        <v>1.1423000000000001</v>
      </c>
    </row>
    <row r="34500" spans="1:3" ht="15" customHeight="1" x14ac:dyDescent="0.25">
      <c r="A34500" s="216">
        <v>45671</v>
      </c>
      <c r="B34500" s="217" t="s">
        <v>367</v>
      </c>
      <c r="C34500" s="218">
        <v>1.1525000000000001</v>
      </c>
    </row>
    <row r="34501" spans="1:3" ht="15" customHeight="1" x14ac:dyDescent="0.25">
      <c r="A34501" s="216">
        <v>45672</v>
      </c>
      <c r="B34501" s="217" t="s">
        <v>367</v>
      </c>
      <c r="C34501" s="218">
        <v>1.1625000000000001</v>
      </c>
    </row>
    <row r="34502" spans="1:3" ht="15" customHeight="1" x14ac:dyDescent="0.25">
      <c r="A34502" s="216">
        <v>45673</v>
      </c>
      <c r="B34502" s="217" t="s">
        <v>367</v>
      </c>
      <c r="C34502" s="218">
        <v>1.1725000000000001</v>
      </c>
    </row>
    <row r="34503" spans="1:3" ht="15" customHeight="1" x14ac:dyDescent="0.25">
      <c r="A34503" s="216">
        <v>45674</v>
      </c>
      <c r="B34503" s="217" t="s">
        <v>367</v>
      </c>
      <c r="C34503" s="218">
        <v>1.1821999999999999</v>
      </c>
    </row>
    <row r="34504" spans="1:3" ht="15" customHeight="1" x14ac:dyDescent="0.25">
      <c r="A34504" s="216">
        <v>45678</v>
      </c>
      <c r="B34504" s="217" t="s">
        <v>367</v>
      </c>
      <c r="C34504" s="218">
        <v>1.2224999999999999</v>
      </c>
    </row>
    <row r="34505" spans="1:3" ht="15" customHeight="1" x14ac:dyDescent="0.25">
      <c r="A34505" s="216">
        <v>45679</v>
      </c>
      <c r="B34505" s="217" t="s">
        <v>367</v>
      </c>
      <c r="C34505" s="218">
        <v>1.2329000000000001</v>
      </c>
    </row>
    <row r="34506" spans="1:3" ht="15" customHeight="1" x14ac:dyDescent="0.25">
      <c r="A34506" s="216">
        <v>45680</v>
      </c>
      <c r="B34506" s="217" t="s">
        <v>367</v>
      </c>
      <c r="C34506" s="218">
        <v>1.2427999999999999</v>
      </c>
    </row>
    <row r="34507" spans="1:3" ht="15" customHeight="1" x14ac:dyDescent="0.25">
      <c r="A34507" s="216">
        <v>45681</v>
      </c>
      <c r="B34507" s="217" t="s">
        <v>367</v>
      </c>
      <c r="C34507" s="218">
        <v>1.2522</v>
      </c>
    </row>
    <row r="34508" spans="1:3" ht="15" customHeight="1" x14ac:dyDescent="0.25">
      <c r="A34508" s="216">
        <v>45684</v>
      </c>
      <c r="B34508" s="217" t="s">
        <v>367</v>
      </c>
      <c r="C34508" s="218">
        <v>1.2827999999999999</v>
      </c>
    </row>
    <row r="34509" spans="1:3" ht="15" customHeight="1" x14ac:dyDescent="0.25">
      <c r="A34509" s="216">
        <v>45685</v>
      </c>
      <c r="B34509" s="217" t="s">
        <v>367</v>
      </c>
      <c r="C34509" s="218">
        <v>1.2929999999999999</v>
      </c>
    </row>
    <row r="34510" spans="1:3" ht="15" customHeight="1" x14ac:dyDescent="0.25">
      <c r="A34510" s="216">
        <v>45686</v>
      </c>
      <c r="B34510" s="217" t="s">
        <v>367</v>
      </c>
      <c r="C34510" s="218">
        <v>1.3029999999999999</v>
      </c>
    </row>
    <row r="34511" spans="1:3" ht="15" customHeight="1" x14ac:dyDescent="0.25">
      <c r="A34511" s="216">
        <v>45687</v>
      </c>
      <c r="B34511" s="217" t="s">
        <v>367</v>
      </c>
      <c r="C34511" s="218">
        <v>1.3131999999999999</v>
      </c>
    </row>
    <row r="34512" spans="1:3" ht="15" customHeight="1" x14ac:dyDescent="0.25">
      <c r="A34512" s="216">
        <v>45688</v>
      </c>
      <c r="B34512" s="217" t="s">
        <v>367</v>
      </c>
      <c r="C34512" s="218">
        <v>1.3232999999999999</v>
      </c>
    </row>
    <row r="34513" spans="1:3" ht="15" customHeight="1" x14ac:dyDescent="0.25">
      <c r="A34513" s="216">
        <v>45691</v>
      </c>
      <c r="B34513" s="217" t="s">
        <v>367</v>
      </c>
      <c r="C34513" s="218">
        <v>1.3540000000000001</v>
      </c>
    </row>
    <row r="34514" spans="1:3" ht="15" customHeight="1" x14ac:dyDescent="0.25">
      <c r="A34514" s="216">
        <v>45692</v>
      </c>
      <c r="B34514" s="217" t="s">
        <v>367</v>
      </c>
      <c r="C34514" s="218">
        <v>1.3641000000000001</v>
      </c>
    </row>
    <row r="34515" spans="1:3" ht="15" customHeight="1" x14ac:dyDescent="0.25">
      <c r="A34515" s="216">
        <v>45693</v>
      </c>
      <c r="B34515" s="217" t="s">
        <v>367</v>
      </c>
      <c r="C34515" s="218">
        <v>1.3744000000000001</v>
      </c>
    </row>
    <row r="34516" spans="1:3" ht="15" customHeight="1" x14ac:dyDescent="0.25">
      <c r="A34516" s="216">
        <v>45694</v>
      </c>
      <c r="B34516" s="217" t="s">
        <v>367</v>
      </c>
      <c r="C34516" s="218">
        <v>1.3845000000000001</v>
      </c>
    </row>
    <row r="34517" spans="1:3" ht="15" customHeight="1" x14ac:dyDescent="0.25">
      <c r="A34517" s="216">
        <v>45695</v>
      </c>
      <c r="B34517" s="217" t="s">
        <v>367</v>
      </c>
      <c r="C34517" s="218">
        <v>1.3948</v>
      </c>
    </row>
    <row r="34518" spans="1:3" ht="15" customHeight="1" x14ac:dyDescent="0.25">
      <c r="A34518" s="216">
        <v>45698</v>
      </c>
      <c r="B34518" s="217" t="s">
        <v>367</v>
      </c>
      <c r="C34518" s="218">
        <v>1.4251</v>
      </c>
    </row>
    <row r="34519" spans="1:3" ht="15" customHeight="1" x14ac:dyDescent="0.25">
      <c r="A34519" s="216">
        <v>45699</v>
      </c>
      <c r="B34519" s="217" t="s">
        <v>367</v>
      </c>
      <c r="C34519" s="218">
        <v>1.4352</v>
      </c>
    </row>
    <row r="34520" spans="1:3" ht="15" customHeight="1" x14ac:dyDescent="0.25">
      <c r="A34520" s="216">
        <v>45700</v>
      </c>
      <c r="B34520" s="217" t="s">
        <v>367</v>
      </c>
      <c r="C34520" s="218">
        <v>1.4454</v>
      </c>
    </row>
    <row r="34521" spans="1:3" ht="15" customHeight="1" x14ac:dyDescent="0.25">
      <c r="A34521" s="216">
        <v>45701</v>
      </c>
      <c r="B34521" s="217" t="s">
        <v>367</v>
      </c>
      <c r="C34521" s="218">
        <v>1.4554</v>
      </c>
    </row>
    <row r="34522" spans="1:3" ht="15" customHeight="1" x14ac:dyDescent="0.25">
      <c r="A34522" s="216">
        <v>45702</v>
      </c>
      <c r="B34522" s="217" t="s">
        <v>367</v>
      </c>
      <c r="C34522" s="218">
        <v>1.4651000000000001</v>
      </c>
    </row>
    <row r="34523" spans="1:3" ht="15" customHeight="1" x14ac:dyDescent="0.25">
      <c r="A34523" s="216">
        <v>45706</v>
      </c>
      <c r="B34523" s="217" t="s">
        <v>367</v>
      </c>
      <c r="C34523" s="218">
        <v>1.5056</v>
      </c>
    </row>
    <row r="34524" spans="1:3" ht="15" customHeight="1" x14ac:dyDescent="0.25">
      <c r="A34524" s="216">
        <v>45707</v>
      </c>
      <c r="B34524" s="217" t="s">
        <v>367</v>
      </c>
      <c r="C34524" s="218">
        <v>1.5158</v>
      </c>
    </row>
    <row r="34525" spans="1:3" ht="15" customHeight="1" x14ac:dyDescent="0.25">
      <c r="A34525" s="216">
        <v>45708</v>
      </c>
      <c r="B34525" s="217" t="s">
        <v>367</v>
      </c>
      <c r="C34525" s="218">
        <v>1.5259</v>
      </c>
    </row>
    <row r="34526" spans="1:3" ht="15" customHeight="1" x14ac:dyDescent="0.25">
      <c r="A34526" s="216">
        <v>45709</v>
      </c>
      <c r="B34526" s="217" t="s">
        <v>367</v>
      </c>
      <c r="C34526" s="218">
        <v>1.5361</v>
      </c>
    </row>
    <row r="34527" spans="1:3" ht="15" customHeight="1" x14ac:dyDescent="0.25">
      <c r="A34527" s="216">
        <v>45712</v>
      </c>
      <c r="B34527" s="217" t="s">
        <v>367</v>
      </c>
      <c r="C34527" s="218">
        <v>1.5660000000000001</v>
      </c>
    </row>
    <row r="34528" spans="1:3" ht="15" customHeight="1" x14ac:dyDescent="0.25">
      <c r="A34528" s="216">
        <v>45713</v>
      </c>
      <c r="B34528" s="217" t="s">
        <v>367</v>
      </c>
      <c r="C34528" s="218">
        <v>1.5762</v>
      </c>
    </row>
    <row r="34529" spans="1:3" ht="15" customHeight="1" x14ac:dyDescent="0.25">
      <c r="A34529" s="216">
        <v>45714</v>
      </c>
      <c r="B34529" s="217" t="s">
        <v>367</v>
      </c>
      <c r="C34529" s="218">
        <v>1.5862000000000001</v>
      </c>
    </row>
    <row r="34530" spans="1:3" ht="15" customHeight="1" x14ac:dyDescent="0.25">
      <c r="A34530" s="216">
        <v>45715</v>
      </c>
      <c r="B34530" s="217" t="s">
        <v>367</v>
      </c>
      <c r="C34530" s="218">
        <v>1.5963000000000001</v>
      </c>
    </row>
    <row r="34531" spans="1:3" ht="15" customHeight="1" x14ac:dyDescent="0.25">
      <c r="A34531" s="216">
        <v>45716</v>
      </c>
      <c r="B34531" s="217" t="s">
        <v>367</v>
      </c>
      <c r="C34531" s="218">
        <v>1.6064000000000001</v>
      </c>
    </row>
    <row r="34532" spans="1:3" ht="15" customHeight="1" x14ac:dyDescent="0.25">
      <c r="A34532" s="216">
        <v>45719</v>
      </c>
      <c r="B34532" s="217" t="s">
        <v>367</v>
      </c>
      <c r="C34532" s="218">
        <v>1.6252</v>
      </c>
    </row>
    <row r="34533" spans="1:3" ht="15" customHeight="1" x14ac:dyDescent="0.25">
      <c r="A34533" s="216">
        <v>45720</v>
      </c>
      <c r="B34533" s="217" t="s">
        <v>367</v>
      </c>
      <c r="C34533" s="218">
        <v>1.6354</v>
      </c>
    </row>
    <row r="34534" spans="1:3" ht="15" customHeight="1" x14ac:dyDescent="0.25">
      <c r="A34534" s="216">
        <v>45721</v>
      </c>
      <c r="B34534" s="217" t="s">
        <v>367</v>
      </c>
      <c r="C34534" s="218">
        <v>1.6455</v>
      </c>
    </row>
    <row r="34535" spans="1:3" ht="15" customHeight="1" x14ac:dyDescent="0.25">
      <c r="A34535" s="216">
        <v>45722</v>
      </c>
      <c r="B34535" s="217" t="s">
        <v>367</v>
      </c>
      <c r="C34535" s="218">
        <v>1.6556</v>
      </c>
    </row>
    <row r="34536" spans="1:3" ht="15" customHeight="1" x14ac:dyDescent="0.25">
      <c r="A34536" s="216">
        <v>45723</v>
      </c>
      <c r="B34536" s="217" t="s">
        <v>367</v>
      </c>
      <c r="C34536" s="218">
        <v>1.6655</v>
      </c>
    </row>
    <row r="34537" spans="1:3" ht="15" customHeight="1" x14ac:dyDescent="0.25">
      <c r="A34537" s="216">
        <v>45726</v>
      </c>
      <c r="B34537" s="217" t="s">
        <v>367</v>
      </c>
      <c r="C34537" s="218">
        <v>1.6953</v>
      </c>
    </row>
    <row r="34538" spans="1:3" ht="15" customHeight="1" x14ac:dyDescent="0.25">
      <c r="A34538" s="216">
        <v>45727</v>
      </c>
      <c r="B34538" s="217" t="s">
        <v>367</v>
      </c>
      <c r="C34538" s="218">
        <v>1.7047000000000001</v>
      </c>
    </row>
    <row r="34539" spans="1:3" ht="15" customHeight="1" x14ac:dyDescent="0.25">
      <c r="A34539" s="216">
        <v>45728</v>
      </c>
      <c r="B34539" s="217" t="s">
        <v>367</v>
      </c>
      <c r="C34539" s="218">
        <v>1.7137</v>
      </c>
    </row>
    <row r="34540" spans="1:3" ht="15" customHeight="1" x14ac:dyDescent="0.25">
      <c r="A34540" s="216">
        <v>45729</v>
      </c>
      <c r="B34540" s="217" t="s">
        <v>367</v>
      </c>
      <c r="C34540" s="218">
        <v>1.7222999999999999</v>
      </c>
    </row>
    <row r="34541" spans="1:3" ht="15" customHeight="1" x14ac:dyDescent="0.25">
      <c r="A34541" s="216">
        <v>45730</v>
      </c>
      <c r="B34541" s="217" t="s">
        <v>367</v>
      </c>
      <c r="C34541" s="218">
        <v>1.7321</v>
      </c>
    </row>
    <row r="34542" spans="1:3" ht="15" customHeight="1" x14ac:dyDescent="0.25">
      <c r="A34542" s="216">
        <v>45733</v>
      </c>
      <c r="B34542" s="217" t="s">
        <v>367</v>
      </c>
      <c r="C34542" s="218">
        <v>1.7623</v>
      </c>
    </row>
    <row r="34543" spans="1:3" ht="15" customHeight="1" x14ac:dyDescent="0.25">
      <c r="A34543" s="216">
        <v>45734</v>
      </c>
      <c r="B34543" s="217" t="s">
        <v>367</v>
      </c>
      <c r="C34543" s="218">
        <v>1.7724</v>
      </c>
    </row>
    <row r="34544" spans="1:3" ht="15" customHeight="1" x14ac:dyDescent="0.25">
      <c r="A34544" s="216">
        <v>45735</v>
      </c>
      <c r="B34544" s="217" t="s">
        <v>367</v>
      </c>
      <c r="C34544" s="218">
        <v>1.7826</v>
      </c>
    </row>
    <row r="34545" spans="1:3" ht="15" customHeight="1" x14ac:dyDescent="0.25">
      <c r="A34545" s="216">
        <v>45736</v>
      </c>
      <c r="B34545" s="217" t="s">
        <v>367</v>
      </c>
      <c r="C34545" s="218">
        <v>1.7927</v>
      </c>
    </row>
    <row r="34546" spans="1:3" ht="15" customHeight="1" x14ac:dyDescent="0.25">
      <c r="A34546" s="216">
        <v>45737</v>
      </c>
      <c r="B34546" s="217" t="s">
        <v>367</v>
      </c>
      <c r="C34546" s="218">
        <v>1.8016000000000001</v>
      </c>
    </row>
    <row r="34547" spans="1:3" ht="15" customHeight="1" x14ac:dyDescent="0.25">
      <c r="A34547" s="216">
        <v>45740</v>
      </c>
      <c r="B34547" s="217" t="s">
        <v>367</v>
      </c>
      <c r="C34547" s="218">
        <v>1.8324</v>
      </c>
    </row>
    <row r="34548" spans="1:3" ht="15" customHeight="1" x14ac:dyDescent="0.25">
      <c r="A34548" s="216">
        <v>45741</v>
      </c>
      <c r="B34548" s="217" t="s">
        <v>367</v>
      </c>
      <c r="C34548" s="218">
        <v>1.8431</v>
      </c>
    </row>
    <row r="34549" spans="1:3" ht="15" customHeight="1" x14ac:dyDescent="0.25">
      <c r="A34549" s="216">
        <v>45742</v>
      </c>
      <c r="B34549" s="217" t="s">
        <v>367</v>
      </c>
      <c r="C34549" s="218">
        <v>1.8527</v>
      </c>
    </row>
    <row r="34550" spans="1:3" ht="15" customHeight="1" x14ac:dyDescent="0.25">
      <c r="A34550" s="216">
        <v>45743</v>
      </c>
      <c r="B34550" s="217" t="s">
        <v>367</v>
      </c>
      <c r="C34550" s="218">
        <v>1.8629</v>
      </c>
    </row>
    <row r="34551" spans="1:3" ht="15" customHeight="1" x14ac:dyDescent="0.25">
      <c r="A34551" s="216">
        <v>45744</v>
      </c>
      <c r="B34551" s="217" t="s">
        <v>367</v>
      </c>
      <c r="C34551" s="218">
        <v>1.873</v>
      </c>
    </row>
    <row r="34552" spans="1:3" ht="15" customHeight="1" x14ac:dyDescent="0.25">
      <c r="A34552" s="216">
        <v>45747</v>
      </c>
      <c r="B34552" s="217" t="s">
        <v>367</v>
      </c>
      <c r="C34552" s="218">
        <v>1.8983000000000001</v>
      </c>
    </row>
    <row r="34553" spans="1:3" ht="15" customHeight="1" x14ac:dyDescent="0.25">
      <c r="A34553" s="216">
        <v>45748</v>
      </c>
      <c r="B34553" s="217" t="s">
        <v>367</v>
      </c>
      <c r="C34553" s="218">
        <v>1.9084000000000001</v>
      </c>
    </row>
    <row r="34554" spans="1:3" ht="15" customHeight="1" x14ac:dyDescent="0.25">
      <c r="A34554" s="216">
        <v>45749</v>
      </c>
      <c r="B34554" s="217" t="s">
        <v>367</v>
      </c>
      <c r="C34554" s="218">
        <v>1.9185000000000001</v>
      </c>
    </row>
    <row r="34555" spans="1:3" ht="15" customHeight="1" x14ac:dyDescent="0.25">
      <c r="A34555" s="216">
        <v>45750</v>
      </c>
      <c r="B34555" s="217" t="s">
        <v>367</v>
      </c>
      <c r="C34555" s="218">
        <v>1.9287000000000001</v>
      </c>
    </row>
    <row r="34556" spans="1:3" ht="15" customHeight="1" x14ac:dyDescent="0.25">
      <c r="A34556" s="216">
        <v>45751</v>
      </c>
      <c r="B34556" s="217" t="s">
        <v>367</v>
      </c>
      <c r="C34556" s="218">
        <v>1.9388000000000001</v>
      </c>
    </row>
    <row r="34557" spans="1:3" ht="15" customHeight="1" x14ac:dyDescent="0.25">
      <c r="A34557" s="216">
        <v>45754</v>
      </c>
      <c r="B34557" s="217" t="s">
        <v>367</v>
      </c>
      <c r="C34557" s="218">
        <v>1.9691000000000001</v>
      </c>
    </row>
    <row r="34558" spans="1:3" ht="15" customHeight="1" x14ac:dyDescent="0.25">
      <c r="A34558" s="216">
        <v>45755</v>
      </c>
      <c r="B34558" s="217" t="s">
        <v>367</v>
      </c>
      <c r="C34558" s="218">
        <v>1.9790000000000001</v>
      </c>
    </row>
    <row r="34559" spans="1:3" ht="15" customHeight="1" x14ac:dyDescent="0.25">
      <c r="A34559" s="216">
        <v>45756</v>
      </c>
      <c r="B34559" s="217" t="s">
        <v>367</v>
      </c>
      <c r="C34559" s="218">
        <v>1.9891000000000001</v>
      </c>
    </row>
    <row r="34560" spans="1:3" ht="15" customHeight="1" x14ac:dyDescent="0.25">
      <c r="A34560" s="216">
        <v>45757</v>
      </c>
      <c r="B34560" s="217" t="s">
        <v>367</v>
      </c>
      <c r="C34560" s="218">
        <v>1.9990000000000001</v>
      </c>
    </row>
    <row r="34561" spans="1:3" ht="15" customHeight="1" x14ac:dyDescent="0.25">
      <c r="A34561" s="216">
        <v>45758</v>
      </c>
      <c r="B34561" s="217" t="s">
        <v>367</v>
      </c>
      <c r="C34561" s="218">
        <v>2.0089999999999999</v>
      </c>
    </row>
    <row r="34562" spans="1:3" ht="15" customHeight="1" x14ac:dyDescent="0.25">
      <c r="A34562" s="216">
        <v>45761</v>
      </c>
      <c r="B34562" s="217" t="s">
        <v>367</v>
      </c>
      <c r="C34562" s="218">
        <v>2.0390000000000001</v>
      </c>
    </row>
    <row r="34563" spans="1:3" ht="15" customHeight="1" x14ac:dyDescent="0.25">
      <c r="A34563" s="216">
        <v>45762</v>
      </c>
      <c r="B34563" s="217" t="s">
        <v>367</v>
      </c>
      <c r="C34563" s="218">
        <v>2.0488</v>
      </c>
    </row>
    <row r="34564" spans="1:3" ht="15" customHeight="1" x14ac:dyDescent="0.25">
      <c r="A34564" s="216">
        <v>45763</v>
      </c>
      <c r="B34564" s="217" t="s">
        <v>367</v>
      </c>
      <c r="C34564" s="218">
        <v>2.0592000000000001</v>
      </c>
    </row>
    <row r="34565" spans="1:3" ht="15" customHeight="1" x14ac:dyDescent="0.25">
      <c r="A34565" s="216">
        <v>45764</v>
      </c>
      <c r="B34565" s="217" t="s">
        <v>367</v>
      </c>
      <c r="C34565" s="218">
        <v>2.0693000000000001</v>
      </c>
    </row>
    <row r="34566" spans="1:3" ht="15" customHeight="1" x14ac:dyDescent="0.25">
      <c r="A34566" s="216">
        <v>45768</v>
      </c>
      <c r="B34566" s="217" t="s">
        <v>367</v>
      </c>
      <c r="C34566" s="218">
        <v>2.1093000000000002</v>
      </c>
    </row>
    <row r="34567" spans="1:3" ht="15" customHeight="1" x14ac:dyDescent="0.25">
      <c r="A34567" s="216">
        <v>45769</v>
      </c>
      <c r="B34567" s="217" t="s">
        <v>367</v>
      </c>
      <c r="C34567" s="218">
        <v>2.1193</v>
      </c>
    </row>
    <row r="34568" spans="1:3" ht="15" customHeight="1" x14ac:dyDescent="0.25">
      <c r="A34568" s="216">
        <v>45770</v>
      </c>
      <c r="B34568" s="217" t="s">
        <v>367</v>
      </c>
      <c r="C34568" s="218">
        <v>2.1293000000000002</v>
      </c>
    </row>
    <row r="34569" spans="1:3" ht="15" customHeight="1" x14ac:dyDescent="0.25">
      <c r="A34569" s="216">
        <v>45771</v>
      </c>
      <c r="B34569" s="217" t="s">
        <v>367</v>
      </c>
      <c r="C34569" s="218">
        <v>2.1398000000000001</v>
      </c>
    </row>
    <row r="34570" spans="1:3" ht="15" customHeight="1" x14ac:dyDescent="0.25">
      <c r="A34570" s="216">
        <v>45772</v>
      </c>
      <c r="B34570" s="217" t="s">
        <v>367</v>
      </c>
      <c r="C34570" s="218">
        <v>2.1501000000000001</v>
      </c>
    </row>
    <row r="34571" spans="1:3" ht="15" customHeight="1" x14ac:dyDescent="0.25">
      <c r="A34571" s="216">
        <v>45775</v>
      </c>
      <c r="B34571" s="217" t="s">
        <v>367</v>
      </c>
      <c r="C34571" s="218">
        <v>2.1806000000000001</v>
      </c>
    </row>
    <row r="34572" spans="1:3" ht="15" customHeight="1" x14ac:dyDescent="0.25">
      <c r="A34572" s="216">
        <v>45776</v>
      </c>
      <c r="B34572" s="217" t="s">
        <v>367</v>
      </c>
      <c r="C34572" s="218">
        <v>2.1924999999999999</v>
      </c>
    </row>
    <row r="34573" spans="1:3" ht="15" customHeight="1" x14ac:dyDescent="0.25">
      <c r="A34573" s="216">
        <v>45777</v>
      </c>
      <c r="B34573" s="217" t="s">
        <v>367</v>
      </c>
      <c r="C34573" s="218">
        <v>2.2027000000000001</v>
      </c>
    </row>
    <row r="34574" spans="1:3" ht="15" customHeight="1" x14ac:dyDescent="0.25">
      <c r="A34574" s="216">
        <v>45778</v>
      </c>
      <c r="B34574" s="217" t="s">
        <v>367</v>
      </c>
      <c r="C34574" s="218">
        <v>2.2134</v>
      </c>
    </row>
    <row r="34575" spans="1:3" ht="15" customHeight="1" x14ac:dyDescent="0.25">
      <c r="A34575" s="216">
        <v>45779</v>
      </c>
      <c r="B34575" s="217" t="s">
        <v>367</v>
      </c>
      <c r="C34575" s="218">
        <v>2.2238000000000002</v>
      </c>
    </row>
    <row r="34576" spans="1:3" ht="15" customHeight="1" x14ac:dyDescent="0.25">
      <c r="A34576" s="216">
        <v>45782</v>
      </c>
      <c r="B34576" s="217" t="s">
        <v>367</v>
      </c>
      <c r="C34576" s="218">
        <v>2.2549000000000001</v>
      </c>
    </row>
    <row r="34577" spans="1:3" ht="15" customHeight="1" x14ac:dyDescent="0.25">
      <c r="A34577" s="216">
        <v>45783</v>
      </c>
      <c r="B34577" s="217" t="s">
        <v>367</v>
      </c>
      <c r="C34577" s="218">
        <v>2.2654000000000001</v>
      </c>
    </row>
    <row r="34578" spans="1:3" ht="15" customHeight="1" x14ac:dyDescent="0.25">
      <c r="A34578" s="216">
        <v>45784</v>
      </c>
      <c r="B34578" s="217" t="s">
        <v>367</v>
      </c>
      <c r="C34578" s="218">
        <v>2.2755999999999998</v>
      </c>
    </row>
    <row r="34579" spans="1:3" ht="15" customHeight="1" x14ac:dyDescent="0.25">
      <c r="A34579" s="216">
        <v>45785</v>
      </c>
      <c r="B34579" s="217" t="s">
        <v>367</v>
      </c>
      <c r="C34579" s="218">
        <v>2.2860999999999998</v>
      </c>
    </row>
    <row r="34580" spans="1:3" ht="15" customHeight="1" x14ac:dyDescent="0.25">
      <c r="A34580" s="216">
        <v>45786</v>
      </c>
      <c r="B34580" s="217" t="s">
        <v>367</v>
      </c>
      <c r="C34580" s="218">
        <v>2.2964000000000002</v>
      </c>
    </row>
    <row r="34581" spans="1:3" ht="15" customHeight="1" x14ac:dyDescent="0.25">
      <c r="A34581" s="216">
        <v>45789</v>
      </c>
      <c r="B34581" s="217" t="s">
        <v>367</v>
      </c>
      <c r="C34581" s="218">
        <v>2.3275999999999999</v>
      </c>
    </row>
    <row r="34582" spans="1:3" ht="15" customHeight="1" x14ac:dyDescent="0.25">
      <c r="A34582" s="216">
        <v>45790</v>
      </c>
      <c r="B34582" s="217" t="s">
        <v>367</v>
      </c>
      <c r="C34582" s="218">
        <v>2.3378000000000001</v>
      </c>
    </row>
    <row r="34583" spans="1:3" ht="15" customHeight="1" x14ac:dyDescent="0.25">
      <c r="A34583" s="216">
        <v>45791</v>
      </c>
      <c r="B34583" s="217" t="s">
        <v>367</v>
      </c>
      <c r="C34583" s="218">
        <v>2.3479000000000001</v>
      </c>
    </row>
    <row r="34584" spans="1:3" ht="15" customHeight="1" x14ac:dyDescent="0.25">
      <c r="A34584" s="216">
        <v>45792</v>
      </c>
      <c r="B34584" s="217" t="s">
        <v>367</v>
      </c>
      <c r="C34584" s="218">
        <v>2.3582999999999998</v>
      </c>
    </row>
    <row r="34585" spans="1:3" ht="15" customHeight="1" x14ac:dyDescent="0.25">
      <c r="A34585" s="216">
        <v>45793</v>
      </c>
      <c r="B34585" s="217" t="s">
        <v>367</v>
      </c>
      <c r="C34585" s="218">
        <v>2.3685</v>
      </c>
    </row>
    <row r="34586" spans="1:3" ht="15" customHeight="1" x14ac:dyDescent="0.25">
      <c r="A34586" s="216">
        <v>45796</v>
      </c>
      <c r="B34586" s="217" t="s">
        <v>367</v>
      </c>
      <c r="C34586" s="218">
        <v>2.3994</v>
      </c>
    </row>
    <row r="34587" spans="1:3" ht="15" customHeight="1" x14ac:dyDescent="0.25">
      <c r="A34587" s="216">
        <v>45797</v>
      </c>
      <c r="B34587" s="217" t="s">
        <v>367</v>
      </c>
      <c r="C34587" s="218">
        <v>2.4096000000000002</v>
      </c>
    </row>
    <row r="34588" spans="1:3" ht="15" customHeight="1" x14ac:dyDescent="0.25">
      <c r="A34588" s="216">
        <v>45798</v>
      </c>
      <c r="B34588" s="217" t="s">
        <v>367</v>
      </c>
      <c r="C34588" s="218">
        <v>2.42</v>
      </c>
    </row>
    <row r="34589" spans="1:3" ht="15" customHeight="1" x14ac:dyDescent="0.25">
      <c r="A34589" s="216">
        <v>45799</v>
      </c>
      <c r="B34589" s="217" t="s">
        <v>367</v>
      </c>
      <c r="C34589" s="218">
        <v>2.4304999999999999</v>
      </c>
    </row>
    <row r="34590" spans="1:3" ht="15" customHeight="1" x14ac:dyDescent="0.25">
      <c r="A34590" s="216">
        <v>45800</v>
      </c>
      <c r="B34590" s="217" t="s">
        <v>367</v>
      </c>
      <c r="C34590" s="218">
        <v>2.4407999999999999</v>
      </c>
    </row>
    <row r="34591" spans="1:3" ht="15" customHeight="1" x14ac:dyDescent="0.25">
      <c r="A34591" s="216">
        <v>45804</v>
      </c>
      <c r="B34591" s="217" t="s">
        <v>367</v>
      </c>
      <c r="C34591" s="218">
        <v>2.4817999999999998</v>
      </c>
    </row>
    <row r="34592" spans="1:3" ht="15" customHeight="1" x14ac:dyDescent="0.25">
      <c r="A34592" s="216">
        <v>45805</v>
      </c>
      <c r="B34592" s="217" t="s">
        <v>367</v>
      </c>
      <c r="C34592" s="218">
        <v>2.4918999999999998</v>
      </c>
    </row>
    <row r="34593" spans="1:3" ht="15" customHeight="1" x14ac:dyDescent="0.25">
      <c r="A34593" s="216">
        <v>45806</v>
      </c>
      <c r="B34593" s="217" t="s">
        <v>367</v>
      </c>
      <c r="C34593" s="218">
        <v>2.5023</v>
      </c>
    </row>
    <row r="34594" spans="1:3" ht="15" customHeight="1" x14ac:dyDescent="0.25">
      <c r="A34594" s="216">
        <v>45807</v>
      </c>
      <c r="B34594" s="217" t="s">
        <v>367</v>
      </c>
      <c r="C34594" s="218">
        <v>2.5129000000000001</v>
      </c>
    </row>
    <row r="34595" spans="1:3" ht="15" customHeight="1" x14ac:dyDescent="0.25">
      <c r="A34595" s="216">
        <v>45810</v>
      </c>
      <c r="B34595" s="217" t="s">
        <v>367</v>
      </c>
      <c r="C34595" s="218">
        <v>2.5598000000000001</v>
      </c>
    </row>
    <row r="34596" spans="1:3" ht="15" customHeight="1" x14ac:dyDescent="0.25">
      <c r="A34596" s="216">
        <v>45811</v>
      </c>
      <c r="B34596" s="217" t="s">
        <v>367</v>
      </c>
      <c r="C34596" s="218">
        <v>2.5703</v>
      </c>
    </row>
    <row r="34597" spans="1:3" ht="15" customHeight="1" x14ac:dyDescent="0.25">
      <c r="A34597" s="216">
        <v>45812</v>
      </c>
      <c r="B34597" s="217" t="s">
        <v>367</v>
      </c>
      <c r="C34597" s="218">
        <v>2.5811000000000002</v>
      </c>
    </row>
    <row r="34598" spans="1:3" ht="15" customHeight="1" x14ac:dyDescent="0.25">
      <c r="A34598" s="216">
        <v>45813</v>
      </c>
      <c r="B34598" s="217" t="s">
        <v>367</v>
      </c>
      <c r="C34598" s="218">
        <v>2.5914000000000001</v>
      </c>
    </row>
    <row r="34599" spans="1:3" ht="15" customHeight="1" x14ac:dyDescent="0.25">
      <c r="A34599" s="216">
        <v>45814</v>
      </c>
      <c r="B34599" s="217" t="s">
        <v>367</v>
      </c>
      <c r="C34599" s="218">
        <v>2.6021000000000001</v>
      </c>
    </row>
    <row r="34600" spans="1:3" ht="15" customHeight="1" x14ac:dyDescent="0.25">
      <c r="A34600" s="216">
        <v>45817</v>
      </c>
      <c r="B34600" s="217" t="s">
        <v>367</v>
      </c>
      <c r="C34600" s="218">
        <v>2.6332</v>
      </c>
    </row>
    <row r="34601" spans="1:3" ht="15" customHeight="1" x14ac:dyDescent="0.25">
      <c r="A34601" s="216">
        <v>45818</v>
      </c>
      <c r="B34601" s="217" t="s">
        <v>367</v>
      </c>
      <c r="C34601" s="218">
        <v>2.6435</v>
      </c>
    </row>
    <row r="34602" spans="1:3" ht="15" customHeight="1" x14ac:dyDescent="0.25">
      <c r="A34602" s="216">
        <v>45819</v>
      </c>
      <c r="B34602" s="217" t="s">
        <v>367</v>
      </c>
      <c r="C34602" s="218">
        <v>2.6539999999999999</v>
      </c>
    </row>
    <row r="34603" spans="1:3" ht="15" customHeight="1" x14ac:dyDescent="0.25">
      <c r="A34603" s="216">
        <v>45820</v>
      </c>
      <c r="B34603" s="217" t="s">
        <v>367</v>
      </c>
      <c r="C34603" s="218">
        <v>2.6644000000000001</v>
      </c>
    </row>
    <row r="34604" spans="1:3" ht="15" customHeight="1" x14ac:dyDescent="0.25">
      <c r="A34604" s="216">
        <v>45821</v>
      </c>
      <c r="B34604" s="217" t="s">
        <v>367</v>
      </c>
      <c r="C34604" s="218">
        <v>2.6745999999999999</v>
      </c>
    </row>
    <row r="34605" spans="1:3" ht="15" customHeight="1" x14ac:dyDescent="0.25">
      <c r="A34605" s="216">
        <v>45824</v>
      </c>
      <c r="B34605" s="217" t="s">
        <v>367</v>
      </c>
      <c r="C34605" s="218">
        <v>2.7056</v>
      </c>
    </row>
    <row r="34606" spans="1:3" ht="15" customHeight="1" x14ac:dyDescent="0.25">
      <c r="A34606" s="216">
        <v>45825</v>
      </c>
      <c r="B34606" s="217" t="s">
        <v>367</v>
      </c>
      <c r="C34606" s="218">
        <v>2.718</v>
      </c>
    </row>
    <row r="34607" spans="1:3" ht="15" customHeight="1" x14ac:dyDescent="0.25">
      <c r="A34607" s="216">
        <v>45826</v>
      </c>
      <c r="B34607" s="217" t="s">
        <v>367</v>
      </c>
      <c r="C34607" s="218">
        <v>2.7282000000000002</v>
      </c>
    </row>
    <row r="34608" spans="1:3" ht="15" customHeight="1" x14ac:dyDescent="0.25">
      <c r="A34608" s="216">
        <v>45828</v>
      </c>
      <c r="B34608" s="217" t="s">
        <v>367</v>
      </c>
      <c r="C34608" s="218">
        <v>2.7490999999999999</v>
      </c>
    </row>
    <row r="34609" spans="1:3" ht="15" customHeight="1" x14ac:dyDescent="0.25">
      <c r="A34609" s="216">
        <v>45831</v>
      </c>
      <c r="B34609" s="217" t="s">
        <v>367</v>
      </c>
      <c r="C34609" s="218">
        <v>2.7797999999999998</v>
      </c>
    </row>
    <row r="34610" spans="1:3" ht="15" customHeight="1" x14ac:dyDescent="0.25">
      <c r="A34610" s="216">
        <v>45832</v>
      </c>
      <c r="B34610" s="217" t="s">
        <v>367</v>
      </c>
      <c r="C34610" s="218">
        <v>2.7900999999999998</v>
      </c>
    </row>
    <row r="34611" spans="1:3" ht="15" customHeight="1" x14ac:dyDescent="0.25">
      <c r="A34611" s="216">
        <v>45833</v>
      </c>
      <c r="B34611" s="217" t="s">
        <v>367</v>
      </c>
      <c r="C34611" s="218">
        <v>2.8003999999999998</v>
      </c>
    </row>
    <row r="34612" spans="1:3" ht="15" customHeight="1" x14ac:dyDescent="0.25">
      <c r="A34612" s="216">
        <v>45834</v>
      </c>
      <c r="B34612" s="217" t="s">
        <v>367</v>
      </c>
      <c r="C34612" s="218">
        <v>2.8105000000000002</v>
      </c>
    </row>
    <row r="34613" spans="1:3" ht="15" customHeight="1" x14ac:dyDescent="0.25">
      <c r="A34613" s="216">
        <v>45835</v>
      </c>
      <c r="B34613" s="217" t="s">
        <v>367</v>
      </c>
      <c r="C34613" s="218">
        <v>2.8208000000000002</v>
      </c>
    </row>
    <row r="34614" spans="1:3" ht="15" customHeight="1" x14ac:dyDescent="0.25">
      <c r="A34614" s="216">
        <v>45838</v>
      </c>
      <c r="B34614" s="217" t="s">
        <v>367</v>
      </c>
      <c r="C34614" s="218">
        <v>2.8519000000000001</v>
      </c>
    </row>
    <row r="34615" spans="1:3" ht="15" customHeight="1" x14ac:dyDescent="0.25">
      <c r="A34615" s="216">
        <v>45839</v>
      </c>
      <c r="B34615" s="217" t="s">
        <v>367</v>
      </c>
      <c r="C34615" s="218">
        <v>2.8622000000000001</v>
      </c>
    </row>
    <row r="34616" spans="1:3" ht="15" customHeight="1" x14ac:dyDescent="0.25">
      <c r="A34616" s="216">
        <v>45840</v>
      </c>
      <c r="B34616" s="217" t="s">
        <v>367</v>
      </c>
      <c r="C34616" s="218">
        <v>2.8727999999999998</v>
      </c>
    </row>
    <row r="34617" spans="1:3" ht="15" customHeight="1" x14ac:dyDescent="0.25">
      <c r="A34617" s="216">
        <v>45841</v>
      </c>
      <c r="B34617" s="217" t="s">
        <v>367</v>
      </c>
      <c r="C34617" s="218">
        <v>2.8832</v>
      </c>
    </row>
    <row r="34618" spans="1:3" ht="15" customHeight="1" x14ac:dyDescent="0.25">
      <c r="A34618" s="216">
        <v>45845</v>
      </c>
      <c r="B34618" s="217" t="s">
        <v>367</v>
      </c>
      <c r="C34618" s="218">
        <v>2.9251</v>
      </c>
    </row>
    <row r="34619" spans="1:3" ht="15" customHeight="1" x14ac:dyDescent="0.25">
      <c r="A34619" s="216">
        <v>45846</v>
      </c>
      <c r="B34619" s="217" t="s">
        <v>367</v>
      </c>
      <c r="C34619" s="218">
        <v>2.9355000000000002</v>
      </c>
    </row>
    <row r="34620" spans="1:3" ht="15" customHeight="1" x14ac:dyDescent="0.25">
      <c r="A34620" s="216">
        <v>45847</v>
      </c>
      <c r="B34620" s="217" t="s">
        <v>367</v>
      </c>
      <c r="C34620" s="218">
        <v>2.9460999999999999</v>
      </c>
    </row>
    <row r="34621" spans="1:3" ht="15" customHeight="1" x14ac:dyDescent="0.25">
      <c r="A34621" s="216">
        <v>45848</v>
      </c>
      <c r="B34621" s="217" t="s">
        <v>367</v>
      </c>
      <c r="C34621" s="218">
        <v>2.9565999999999999</v>
      </c>
    </row>
    <row r="34622" spans="1:3" ht="15" customHeight="1" x14ac:dyDescent="0.25">
      <c r="A34622" s="216">
        <v>45849</v>
      </c>
      <c r="B34622" s="217" t="s">
        <v>367</v>
      </c>
      <c r="C34622" s="218">
        <v>2.9666999999999999</v>
      </c>
    </row>
    <row r="34623" spans="1:3" ht="15" customHeight="1" x14ac:dyDescent="0.25">
      <c r="A34623" s="216">
        <v>45852</v>
      </c>
      <c r="B34623" s="217" t="s">
        <v>367</v>
      </c>
      <c r="C34623" s="218">
        <v>2.9979</v>
      </c>
    </row>
    <row r="34624" spans="1:3" ht="15" customHeight="1" x14ac:dyDescent="0.25">
      <c r="A34624" s="216">
        <v>45853</v>
      </c>
      <c r="B34624" s="217" t="s">
        <v>367</v>
      </c>
      <c r="C34624" s="218">
        <v>3.0084</v>
      </c>
    </row>
    <row r="34625" spans="1:3" ht="15" customHeight="1" x14ac:dyDescent="0.25">
      <c r="A34625" s="216">
        <v>45854</v>
      </c>
      <c r="B34625" s="217" t="s">
        <v>367</v>
      </c>
      <c r="C34625" s="218">
        <v>3.0186999999999999</v>
      </c>
    </row>
    <row r="34626" spans="1:3" ht="15" customHeight="1" x14ac:dyDescent="0.25">
      <c r="A34626" s="216">
        <v>45855</v>
      </c>
      <c r="B34626" s="217" t="s">
        <v>367</v>
      </c>
      <c r="C34626" s="218">
        <v>3.0291999999999999</v>
      </c>
    </row>
    <row r="34627" spans="1:3" ht="15" customHeight="1" x14ac:dyDescent="0.25">
      <c r="A34627" s="216">
        <v>45856</v>
      </c>
      <c r="B34627" s="217" t="s">
        <v>367</v>
      </c>
      <c r="C34627" s="218">
        <v>3.0394999999999999</v>
      </c>
    </row>
    <row r="34628" spans="1:3" ht="15" customHeight="1" x14ac:dyDescent="0.25">
      <c r="A34628" s="216">
        <v>45859</v>
      </c>
      <c r="B34628" s="217" t="s">
        <v>367</v>
      </c>
      <c r="C34628" s="218">
        <v>3.0707</v>
      </c>
    </row>
    <row r="34629" spans="1:3" ht="15" customHeight="1" x14ac:dyDescent="0.25">
      <c r="A34629" s="216">
        <v>45860</v>
      </c>
      <c r="B34629" s="217" t="s">
        <v>367</v>
      </c>
      <c r="C34629" s="218">
        <v>3.0811000000000002</v>
      </c>
    </row>
    <row r="34630" spans="1:3" ht="15" customHeight="1" x14ac:dyDescent="0.25">
      <c r="A34630" s="216">
        <v>45861</v>
      </c>
      <c r="B34630" s="217" t="s">
        <v>367</v>
      </c>
      <c r="C34630" s="218">
        <v>3.0914000000000001</v>
      </c>
    </row>
    <row r="34631" spans="1:3" ht="15" customHeight="1" x14ac:dyDescent="0.25">
      <c r="A34631" s="216">
        <v>45862</v>
      </c>
      <c r="B34631" s="217" t="s">
        <v>367</v>
      </c>
      <c r="C34631" s="218">
        <v>3.1017999999999999</v>
      </c>
    </row>
    <row r="34632" spans="1:3" ht="15" customHeight="1" x14ac:dyDescent="0.25">
      <c r="A34632" s="216">
        <v>45863</v>
      </c>
      <c r="B34632" s="217" t="s">
        <v>367</v>
      </c>
      <c r="C34632" s="218">
        <v>3.1122000000000001</v>
      </c>
    </row>
    <row r="34633" spans="1:3" ht="15" customHeight="1" x14ac:dyDescent="0.25">
      <c r="A34633" s="216">
        <v>45866</v>
      </c>
      <c r="B34633" s="217" t="s">
        <v>367</v>
      </c>
      <c r="C34633" s="218">
        <v>3.1436999999999999</v>
      </c>
    </row>
    <row r="34634" spans="1:3" ht="15" customHeight="1" x14ac:dyDescent="0.25">
      <c r="A34634" s="216">
        <v>45867</v>
      </c>
      <c r="B34634" s="217" t="s">
        <v>367</v>
      </c>
      <c r="C34634" s="218">
        <v>3.1539999999999999</v>
      </c>
    </row>
    <row r="34635" spans="1:3" ht="15" customHeight="1" x14ac:dyDescent="0.25">
      <c r="A34635" s="216">
        <v>45868</v>
      </c>
      <c r="B34635" s="217" t="s">
        <v>367</v>
      </c>
      <c r="C34635" s="218">
        <v>3.1646000000000001</v>
      </c>
    </row>
    <row r="34636" spans="1:3" ht="15" customHeight="1" x14ac:dyDescent="0.25">
      <c r="A34636" s="216">
        <v>45869</v>
      </c>
      <c r="B34636" s="217" t="s">
        <v>367</v>
      </c>
      <c r="C34636" s="218">
        <v>3.1747000000000001</v>
      </c>
    </row>
    <row r="34637" spans="1:3" ht="15" customHeight="1" x14ac:dyDescent="0.25">
      <c r="A34637" s="216">
        <v>45870</v>
      </c>
      <c r="B34637" s="217" t="s">
        <v>367</v>
      </c>
      <c r="C34637" s="218">
        <v>3.1844000000000001</v>
      </c>
    </row>
    <row r="34638" spans="1:3" ht="15" customHeight="1" x14ac:dyDescent="0.25">
      <c r="A34638" s="216">
        <v>45873</v>
      </c>
      <c r="B34638" s="217" t="s">
        <v>367</v>
      </c>
      <c r="C34638" s="218">
        <v>3.2153999999999998</v>
      </c>
    </row>
    <row r="34639" spans="1:3" ht="15" customHeight="1" x14ac:dyDescent="0.25">
      <c r="A34639" s="216">
        <v>45874</v>
      </c>
      <c r="B34639" s="217" t="s">
        <v>367</v>
      </c>
      <c r="C34639" s="218">
        <v>3.2259000000000002</v>
      </c>
    </row>
    <row r="34640" spans="1:3" ht="15" customHeight="1" x14ac:dyDescent="0.25">
      <c r="A34640" s="216">
        <v>45875</v>
      </c>
      <c r="B34640" s="217" t="s">
        <v>367</v>
      </c>
      <c r="C34640" s="218">
        <v>3.2362000000000002</v>
      </c>
    </row>
    <row r="34641" spans="1:3" ht="15" customHeight="1" x14ac:dyDescent="0.25">
      <c r="A34641" s="216">
        <v>45876</v>
      </c>
      <c r="B34641" s="217" t="s">
        <v>367</v>
      </c>
      <c r="C34641" s="218">
        <v>3.2465000000000002</v>
      </c>
    </row>
    <row r="34642" spans="1:3" ht="15" customHeight="1" x14ac:dyDescent="0.25">
      <c r="A34642" s="216">
        <v>45877</v>
      </c>
      <c r="B34642" s="217" t="s">
        <v>367</v>
      </c>
      <c r="C34642" s="218">
        <v>3.2566000000000002</v>
      </c>
    </row>
    <row r="34643" spans="1:3" ht="15" customHeight="1" x14ac:dyDescent="0.25">
      <c r="A34643" s="216">
        <v>45880</v>
      </c>
      <c r="B34643" s="217" t="s">
        <v>367</v>
      </c>
      <c r="C34643" s="218">
        <v>3.2886000000000002</v>
      </c>
    </row>
    <row r="34644" spans="1:3" ht="15" customHeight="1" x14ac:dyDescent="0.25">
      <c r="A34644" s="216">
        <v>45881</v>
      </c>
      <c r="B34644" s="217" t="s">
        <v>367</v>
      </c>
      <c r="C34644" s="218">
        <v>3.2989999999999999</v>
      </c>
    </row>
    <row r="34645" spans="1:3" ht="15" customHeight="1" x14ac:dyDescent="0.25">
      <c r="A34645" s="216">
        <v>45882</v>
      </c>
      <c r="B34645" s="217" t="s">
        <v>367</v>
      </c>
      <c r="C34645" s="218">
        <v>3.3092000000000001</v>
      </c>
    </row>
    <row r="34646" spans="1:3" ht="15" customHeight="1" x14ac:dyDescent="0.25">
      <c r="A34646" s="216">
        <v>45883</v>
      </c>
      <c r="B34646" s="217" t="s">
        <v>367</v>
      </c>
      <c r="C34646" s="218">
        <v>3.3193999999999999</v>
      </c>
    </row>
    <row r="34647" spans="1:3" ht="15" customHeight="1" x14ac:dyDescent="0.25">
      <c r="A34647" s="216">
        <v>45884</v>
      </c>
      <c r="B34647" s="217" t="s">
        <v>367</v>
      </c>
      <c r="C34647" s="218">
        <v>3.3294000000000001</v>
      </c>
    </row>
    <row r="34648" spans="1:3" ht="15" customHeight="1" x14ac:dyDescent="0.25">
      <c r="A34648" s="216">
        <v>45887</v>
      </c>
      <c r="B34648" s="217" t="s">
        <v>367</v>
      </c>
      <c r="C34648" s="218">
        <v>3.3599000000000001</v>
      </c>
    </row>
    <row r="34649" spans="1:3" ht="15" customHeight="1" x14ac:dyDescent="0.25">
      <c r="A34649" s="216">
        <v>45888</v>
      </c>
      <c r="B34649" s="217" t="s">
        <v>367</v>
      </c>
      <c r="C34649" s="218">
        <v>3.37</v>
      </c>
    </row>
    <row r="34650" spans="1:3" ht="15" customHeight="1" x14ac:dyDescent="0.25">
      <c r="A34650" s="216">
        <v>45889</v>
      </c>
      <c r="B34650" s="217" t="s">
        <v>367</v>
      </c>
      <c r="C34650" s="218">
        <v>3.3791000000000002</v>
      </c>
    </row>
    <row r="34651" spans="1:3" ht="15" customHeight="1" x14ac:dyDescent="0.25">
      <c r="A34651" s="216">
        <v>45890</v>
      </c>
      <c r="B34651" s="217" t="s">
        <v>367</v>
      </c>
      <c r="C34651" s="218">
        <v>3.3896000000000002</v>
      </c>
    </row>
    <row r="34652" spans="1:3" ht="15" customHeight="1" x14ac:dyDescent="0.25">
      <c r="A34652" s="216">
        <v>45891</v>
      </c>
      <c r="B34652" s="217" t="s">
        <v>367</v>
      </c>
      <c r="C34652" s="218">
        <v>3.3997000000000002</v>
      </c>
    </row>
    <row r="34653" spans="1:3" ht="15" customHeight="1" x14ac:dyDescent="0.25">
      <c r="A34653" s="216">
        <v>45894</v>
      </c>
      <c r="B34653" s="217" t="s">
        <v>367</v>
      </c>
      <c r="C34653" s="218">
        <v>3.4300999999999999</v>
      </c>
    </row>
    <row r="34654" spans="1:3" ht="15" customHeight="1" x14ac:dyDescent="0.25">
      <c r="A34654" s="216">
        <v>45895</v>
      </c>
      <c r="B34654" s="217" t="s">
        <v>367</v>
      </c>
      <c r="C34654" s="218">
        <v>3.4401000000000002</v>
      </c>
    </row>
    <row r="34655" spans="1:3" ht="15" customHeight="1" x14ac:dyDescent="0.25">
      <c r="A34655" s="216">
        <v>45896</v>
      </c>
      <c r="B34655" s="217" t="s">
        <v>367</v>
      </c>
      <c r="C34655" s="218">
        <v>3.4500999999999999</v>
      </c>
    </row>
    <row r="34656" spans="1:3" ht="15" customHeight="1" x14ac:dyDescent="0.25">
      <c r="A34656" s="216">
        <v>45897</v>
      </c>
      <c r="B34656" s="217" t="s">
        <v>367</v>
      </c>
      <c r="C34656" s="218">
        <v>3.4603000000000002</v>
      </c>
    </row>
    <row r="34657" spans="1:3" ht="15" customHeight="1" x14ac:dyDescent="0.25">
      <c r="A34657" s="216">
        <v>45898</v>
      </c>
      <c r="B34657" s="217" t="s">
        <v>367</v>
      </c>
      <c r="C34657" s="218">
        <v>3.4706000000000001</v>
      </c>
    </row>
    <row r="34658" spans="1:3" ht="15" customHeight="1" x14ac:dyDescent="0.25">
      <c r="A34658" s="216">
        <v>45902</v>
      </c>
      <c r="B34658" s="217" t="s">
        <v>367</v>
      </c>
      <c r="C34658" s="218">
        <v>3.5118</v>
      </c>
    </row>
    <row r="34659" spans="1:3" ht="15" customHeight="1" x14ac:dyDescent="0.25">
      <c r="A34659" s="216">
        <v>45903</v>
      </c>
      <c r="B34659" s="217" t="s">
        <v>367</v>
      </c>
      <c r="C34659" s="218">
        <v>3.5222000000000002</v>
      </c>
    </row>
    <row r="34660" spans="1:3" ht="15" customHeight="1" x14ac:dyDescent="0.25">
      <c r="A34660" s="216">
        <v>45904</v>
      </c>
      <c r="B34660" s="217" t="s">
        <v>367</v>
      </c>
      <c r="C34660" s="218">
        <v>3.5325000000000002</v>
      </c>
    </row>
    <row r="34661" spans="1:3" ht="15" customHeight="1" x14ac:dyDescent="0.25">
      <c r="A34661" s="216">
        <v>45905</v>
      </c>
      <c r="B34661" s="217" t="s">
        <v>367</v>
      </c>
      <c r="C34661" s="218">
        <v>3.5428999999999999</v>
      </c>
    </row>
    <row r="34662" spans="1:3" ht="15" customHeight="1" x14ac:dyDescent="0.25">
      <c r="A34662" s="216">
        <v>45908</v>
      </c>
      <c r="B34662" s="217" t="s">
        <v>367</v>
      </c>
      <c r="C34662" s="218">
        <v>3.5737000000000001</v>
      </c>
    </row>
    <row r="34663" spans="1:3" ht="15" customHeight="1" x14ac:dyDescent="0.25">
      <c r="A34663" s="216">
        <v>45909</v>
      </c>
      <c r="B34663" s="217" t="s">
        <v>367</v>
      </c>
      <c r="C34663" s="218">
        <v>3.5838999999999999</v>
      </c>
    </row>
    <row r="34664" spans="1:3" ht="15" customHeight="1" x14ac:dyDescent="0.25">
      <c r="A34664" s="216">
        <v>45910</v>
      </c>
      <c r="B34664" s="217" t="s">
        <v>367</v>
      </c>
      <c r="C34664" s="218">
        <v>3.5943999999999998</v>
      </c>
    </row>
    <row r="34665" spans="1:3" ht="15" customHeight="1" x14ac:dyDescent="0.25">
      <c r="A34665" s="216">
        <v>45911</v>
      </c>
      <c r="B34665" s="217" t="s">
        <v>367</v>
      </c>
      <c r="C34665" s="218">
        <v>3.6046999999999998</v>
      </c>
    </row>
    <row r="34666" spans="1:3" ht="15" customHeight="1" x14ac:dyDescent="0.25">
      <c r="A34666" s="216">
        <v>45912</v>
      </c>
      <c r="B34666" s="217" t="s">
        <v>367</v>
      </c>
      <c r="C34666" s="218">
        <v>3.6150000000000002</v>
      </c>
    </row>
    <row r="34667" spans="1:3" ht="15" customHeight="1" x14ac:dyDescent="0.25">
      <c r="A34667" s="216">
        <v>45915</v>
      </c>
      <c r="B34667" s="217" t="s">
        <v>367</v>
      </c>
      <c r="C34667" s="218">
        <v>3.6455000000000002</v>
      </c>
    </row>
    <row r="34668" spans="1:3" ht="15" customHeight="1" x14ac:dyDescent="0.25">
      <c r="A34668" s="216">
        <v>45916</v>
      </c>
      <c r="B34668" s="217" t="s">
        <v>367</v>
      </c>
      <c r="C34668" s="218">
        <v>3.6556999999999999</v>
      </c>
    </row>
    <row r="34669" spans="1:3" ht="15" customHeight="1" x14ac:dyDescent="0.25">
      <c r="A34669" s="216">
        <v>45917</v>
      </c>
      <c r="B34669" s="217" t="s">
        <v>367</v>
      </c>
      <c r="C34669" s="218">
        <v>3.6659999999999999</v>
      </c>
    </row>
    <row r="34670" spans="1:3" ht="15" customHeight="1" x14ac:dyDescent="0.25">
      <c r="A34670" s="216">
        <v>45918</v>
      </c>
      <c r="B34670" s="217" t="s">
        <v>367</v>
      </c>
      <c r="C34670" s="218">
        <v>3.6787999999999998</v>
      </c>
    </row>
    <row r="34671" spans="1:3" ht="15" customHeight="1" x14ac:dyDescent="0.25">
      <c r="A34671" s="216">
        <v>45919</v>
      </c>
      <c r="B34671" s="217" t="s">
        <v>367</v>
      </c>
      <c r="C34671" s="218">
        <v>3.6890000000000001</v>
      </c>
    </row>
    <row r="34672" spans="1:3" ht="15" customHeight="1" x14ac:dyDescent="0.25">
      <c r="A34672" s="216">
        <v>45922</v>
      </c>
      <c r="B34672" s="217" t="s">
        <v>367</v>
      </c>
      <c r="C34672" s="218">
        <v>3.7172000000000001</v>
      </c>
    </row>
    <row r="34673" spans="1:3" ht="15" customHeight="1" x14ac:dyDescent="0.25">
      <c r="A34673" s="216">
        <v>45923</v>
      </c>
      <c r="B34673" s="217" t="s">
        <v>367</v>
      </c>
      <c r="C34673" s="218">
        <v>3.7273000000000001</v>
      </c>
    </row>
    <row r="34674" spans="1:3" ht="15" customHeight="1" x14ac:dyDescent="0.25">
      <c r="A34674" s="216">
        <v>45924</v>
      </c>
      <c r="B34674" s="217" t="s">
        <v>367</v>
      </c>
      <c r="C34674" s="218">
        <v>3.7372000000000001</v>
      </c>
    </row>
    <row r="34675" spans="1:3" ht="15" customHeight="1" x14ac:dyDescent="0.25">
      <c r="A34675" s="216">
        <v>45925</v>
      </c>
      <c r="B34675" s="217" t="s">
        <v>367</v>
      </c>
      <c r="C34675" s="218">
        <v>3.7473999999999998</v>
      </c>
    </row>
    <row r="34676" spans="1:3" ht="15" customHeight="1" x14ac:dyDescent="0.25">
      <c r="A34676" s="216">
        <v>45926</v>
      </c>
      <c r="B34676" s="217" t="s">
        <v>367</v>
      </c>
      <c r="C34676" s="218">
        <v>3.7574999999999998</v>
      </c>
    </row>
    <row r="34677" spans="1:3" ht="15" customHeight="1" x14ac:dyDescent="0.25">
      <c r="A34677" s="216">
        <v>45929</v>
      </c>
      <c r="B34677" s="217" t="s">
        <v>367</v>
      </c>
      <c r="C34677" s="218">
        <v>3.7877000000000001</v>
      </c>
    </row>
    <row r="34678" spans="1:3" ht="15" customHeight="1" x14ac:dyDescent="0.25">
      <c r="A34678" s="216">
        <v>45930</v>
      </c>
      <c r="B34678" s="217" t="s">
        <v>367</v>
      </c>
      <c r="C34678" s="218">
        <v>3.7968000000000002</v>
      </c>
    </row>
    <row r="34679" spans="1:3" ht="15" customHeight="1" x14ac:dyDescent="0.25">
      <c r="A34679" s="216">
        <v>45566</v>
      </c>
      <c r="B34679" s="217" t="s">
        <v>172</v>
      </c>
      <c r="C34679" s="218">
        <v>0.01</v>
      </c>
    </row>
    <row r="34680" spans="1:3" ht="15" customHeight="1" x14ac:dyDescent="0.25">
      <c r="A34680" s="216">
        <v>45567</v>
      </c>
      <c r="B34680" s="217" t="s">
        <v>172</v>
      </c>
      <c r="C34680" s="218">
        <v>0.02</v>
      </c>
    </row>
    <row r="34681" spans="1:3" ht="15" customHeight="1" x14ac:dyDescent="0.25">
      <c r="A34681" s="216">
        <v>45568</v>
      </c>
      <c r="B34681" s="217" t="s">
        <v>172</v>
      </c>
      <c r="C34681" s="218">
        <v>0.03</v>
      </c>
    </row>
    <row r="34682" spans="1:3" ht="15" customHeight="1" x14ac:dyDescent="0.25">
      <c r="A34682" s="216">
        <v>45569</v>
      </c>
      <c r="B34682" s="217" t="s">
        <v>172</v>
      </c>
      <c r="C34682" s="218">
        <v>0.04</v>
      </c>
    </row>
    <row r="34683" spans="1:3" ht="15" customHeight="1" x14ac:dyDescent="0.25">
      <c r="A34683" s="216">
        <v>45572</v>
      </c>
      <c r="B34683" s="217" t="s">
        <v>172</v>
      </c>
      <c r="C34683" s="218">
        <v>7.0000000000000007E-2</v>
      </c>
    </row>
    <row r="34684" spans="1:3" ht="15" customHeight="1" x14ac:dyDescent="0.25">
      <c r="A34684" s="216">
        <v>45573</v>
      </c>
      <c r="B34684" s="217" t="s">
        <v>172</v>
      </c>
      <c r="C34684" s="218">
        <v>0.08</v>
      </c>
    </row>
    <row r="34685" spans="1:3" ht="15" customHeight="1" x14ac:dyDescent="0.25">
      <c r="A34685" s="216">
        <v>45574</v>
      </c>
      <c r="B34685" s="217" t="s">
        <v>172</v>
      </c>
      <c r="C34685" s="218">
        <v>0.09</v>
      </c>
    </row>
    <row r="34686" spans="1:3" ht="15" customHeight="1" x14ac:dyDescent="0.25">
      <c r="A34686" s="216">
        <v>45575</v>
      </c>
      <c r="B34686" s="217" t="s">
        <v>172</v>
      </c>
      <c r="C34686" s="218">
        <v>0.1</v>
      </c>
    </row>
    <row r="34687" spans="1:3" ht="15" customHeight="1" x14ac:dyDescent="0.25">
      <c r="A34687" s="216">
        <v>45576</v>
      </c>
      <c r="B34687" s="217" t="s">
        <v>172</v>
      </c>
      <c r="C34687" s="218">
        <v>0.11</v>
      </c>
    </row>
    <row r="34688" spans="1:3" ht="15" customHeight="1" x14ac:dyDescent="0.25">
      <c r="A34688" s="216">
        <v>45579</v>
      </c>
      <c r="B34688" s="217" t="s">
        <v>172</v>
      </c>
      <c r="C34688" s="218">
        <v>0.14000000000000001</v>
      </c>
    </row>
    <row r="34689" spans="1:3" ht="15" customHeight="1" x14ac:dyDescent="0.25">
      <c r="A34689" s="216">
        <v>45580</v>
      </c>
      <c r="B34689" s="217" t="s">
        <v>172</v>
      </c>
      <c r="C34689" s="218">
        <v>0.15</v>
      </c>
    </row>
    <row r="34690" spans="1:3" ht="15" customHeight="1" x14ac:dyDescent="0.25">
      <c r="A34690" s="216">
        <v>45581</v>
      </c>
      <c r="B34690" s="217" t="s">
        <v>172</v>
      </c>
      <c r="C34690" s="218">
        <v>0.16</v>
      </c>
    </row>
    <row r="34691" spans="1:3" ht="15" customHeight="1" x14ac:dyDescent="0.25">
      <c r="A34691" s="216">
        <v>45582</v>
      </c>
      <c r="B34691" s="217" t="s">
        <v>172</v>
      </c>
      <c r="C34691" s="218">
        <v>0.17</v>
      </c>
    </row>
    <row r="34692" spans="1:3" ht="15" customHeight="1" x14ac:dyDescent="0.25">
      <c r="A34692" s="216">
        <v>45583</v>
      </c>
      <c r="B34692" s="217" t="s">
        <v>172</v>
      </c>
      <c r="C34692" s="218">
        <v>0.18</v>
      </c>
    </row>
    <row r="34693" spans="1:3" ht="15" customHeight="1" x14ac:dyDescent="0.25">
      <c r="A34693" s="216">
        <v>45586</v>
      </c>
      <c r="B34693" s="217" t="s">
        <v>172</v>
      </c>
      <c r="C34693" s="218">
        <v>0.215</v>
      </c>
    </row>
    <row r="34694" spans="1:3" ht="15" customHeight="1" x14ac:dyDescent="0.25">
      <c r="A34694" s="216">
        <v>45587</v>
      </c>
      <c r="B34694" s="217" t="s">
        <v>172</v>
      </c>
      <c r="C34694" s="218">
        <v>0.22500000000000001</v>
      </c>
    </row>
    <row r="34695" spans="1:3" ht="15" customHeight="1" x14ac:dyDescent="0.25">
      <c r="A34695" s="216">
        <v>45588</v>
      </c>
      <c r="B34695" s="217" t="s">
        <v>172</v>
      </c>
      <c r="C34695" s="218">
        <v>0.23499999999999999</v>
      </c>
    </row>
    <row r="34696" spans="1:3" ht="15" customHeight="1" x14ac:dyDescent="0.25">
      <c r="A34696" s="216">
        <v>45589</v>
      </c>
      <c r="B34696" s="217" t="s">
        <v>172</v>
      </c>
      <c r="C34696" s="218">
        <v>0.245</v>
      </c>
    </row>
    <row r="34697" spans="1:3" ht="15" customHeight="1" x14ac:dyDescent="0.25">
      <c r="A34697" s="216">
        <v>45590</v>
      </c>
      <c r="B34697" s="217" t="s">
        <v>172</v>
      </c>
      <c r="C34697" s="218">
        <v>0.255</v>
      </c>
    </row>
    <row r="34698" spans="1:3" ht="15" customHeight="1" x14ac:dyDescent="0.25">
      <c r="A34698" s="216">
        <v>45593</v>
      </c>
      <c r="B34698" s="217" t="s">
        <v>172</v>
      </c>
      <c r="C34698" s="218">
        <v>0.28499999999999998</v>
      </c>
    </row>
    <row r="34699" spans="1:3" ht="15" customHeight="1" x14ac:dyDescent="0.25">
      <c r="A34699" s="216">
        <v>45594</v>
      </c>
      <c r="B34699" s="217" t="s">
        <v>172</v>
      </c>
      <c r="C34699" s="218">
        <v>0.29499999999999998</v>
      </c>
    </row>
    <row r="34700" spans="1:3" ht="15" customHeight="1" x14ac:dyDescent="0.25">
      <c r="A34700" s="216">
        <v>45595</v>
      </c>
      <c r="B34700" s="217" t="s">
        <v>172</v>
      </c>
      <c r="C34700" s="218">
        <v>0.30499999999999999</v>
      </c>
    </row>
    <row r="34701" spans="1:3" ht="15" customHeight="1" x14ac:dyDescent="0.25">
      <c r="A34701" s="216">
        <v>45596</v>
      </c>
      <c r="B34701" s="217" t="s">
        <v>172</v>
      </c>
      <c r="C34701" s="218">
        <v>0.315</v>
      </c>
    </row>
    <row r="34702" spans="1:3" ht="15" customHeight="1" x14ac:dyDescent="0.25">
      <c r="A34702" s="216">
        <v>45597</v>
      </c>
      <c r="B34702" s="217" t="s">
        <v>172</v>
      </c>
      <c r="C34702" s="218">
        <v>0.32500000000000001</v>
      </c>
    </row>
    <row r="34703" spans="1:3" ht="15" customHeight="1" x14ac:dyDescent="0.25">
      <c r="A34703" s="216">
        <v>45600</v>
      </c>
      <c r="B34703" s="217" t="s">
        <v>172</v>
      </c>
      <c r="C34703" s="218">
        <v>0.36</v>
      </c>
    </row>
    <row r="34704" spans="1:3" ht="15" customHeight="1" x14ac:dyDescent="0.25">
      <c r="A34704" s="216">
        <v>45601</v>
      </c>
      <c r="B34704" s="217" t="s">
        <v>172</v>
      </c>
      <c r="C34704" s="218">
        <v>0.37</v>
      </c>
    </row>
    <row r="34705" spans="1:3" ht="15" customHeight="1" x14ac:dyDescent="0.25">
      <c r="A34705" s="216">
        <v>45602</v>
      </c>
      <c r="B34705" s="217" t="s">
        <v>172</v>
      </c>
      <c r="C34705" s="218">
        <v>0.38</v>
      </c>
    </row>
    <row r="34706" spans="1:3" ht="15" customHeight="1" x14ac:dyDescent="0.25">
      <c r="A34706" s="216">
        <v>45603</v>
      </c>
      <c r="B34706" s="217" t="s">
        <v>172</v>
      </c>
      <c r="C34706" s="218">
        <v>0.39</v>
      </c>
    </row>
    <row r="34707" spans="1:3" ht="15" customHeight="1" x14ac:dyDescent="0.25">
      <c r="A34707" s="216">
        <v>45604</v>
      </c>
      <c r="B34707" s="217" t="s">
        <v>172</v>
      </c>
      <c r="C34707" s="218">
        <v>0.4</v>
      </c>
    </row>
    <row r="34708" spans="1:3" ht="15" customHeight="1" x14ac:dyDescent="0.25">
      <c r="A34708" s="216">
        <v>45607</v>
      </c>
      <c r="B34708" s="217" t="s">
        <v>172</v>
      </c>
      <c r="C34708" s="218">
        <v>0.435</v>
      </c>
    </row>
    <row r="34709" spans="1:3" ht="15" customHeight="1" x14ac:dyDescent="0.25">
      <c r="A34709" s="216">
        <v>45608</v>
      </c>
      <c r="B34709" s="217" t="s">
        <v>172</v>
      </c>
      <c r="C34709" s="218">
        <v>0.44500000000000001</v>
      </c>
    </row>
    <row r="34710" spans="1:3" ht="15" customHeight="1" x14ac:dyDescent="0.25">
      <c r="A34710" s="216">
        <v>45609</v>
      </c>
      <c r="B34710" s="217" t="s">
        <v>172</v>
      </c>
      <c r="C34710" s="218">
        <v>0.45500000000000002</v>
      </c>
    </row>
    <row r="34711" spans="1:3" ht="15" customHeight="1" x14ac:dyDescent="0.25">
      <c r="A34711" s="216">
        <v>45610</v>
      </c>
      <c r="B34711" s="217" t="s">
        <v>172</v>
      </c>
      <c r="C34711" s="218">
        <v>0.46500000000000002</v>
      </c>
    </row>
    <row r="34712" spans="1:3" ht="15" customHeight="1" x14ac:dyDescent="0.25">
      <c r="A34712" s="216">
        <v>45611</v>
      </c>
      <c r="B34712" s="217" t="s">
        <v>172</v>
      </c>
      <c r="C34712" s="218">
        <v>0.47499999999999998</v>
      </c>
    </row>
    <row r="34713" spans="1:3" ht="15" customHeight="1" x14ac:dyDescent="0.25">
      <c r="A34713" s="216">
        <v>45614</v>
      </c>
      <c r="B34713" s="217" t="s">
        <v>172</v>
      </c>
      <c r="C34713" s="218">
        <v>0.51</v>
      </c>
    </row>
    <row r="34714" spans="1:3" ht="15" customHeight="1" x14ac:dyDescent="0.25">
      <c r="A34714" s="216">
        <v>45615</v>
      </c>
      <c r="B34714" s="217" t="s">
        <v>172</v>
      </c>
      <c r="C34714" s="218">
        <v>0.52</v>
      </c>
    </row>
    <row r="34715" spans="1:3" ht="15" customHeight="1" x14ac:dyDescent="0.25">
      <c r="A34715" s="216">
        <v>45616</v>
      </c>
      <c r="B34715" s="217" t="s">
        <v>172</v>
      </c>
      <c r="C34715" s="218">
        <v>0.53</v>
      </c>
    </row>
    <row r="34716" spans="1:3" ht="15" customHeight="1" x14ac:dyDescent="0.25">
      <c r="A34716" s="216">
        <v>45617</v>
      </c>
      <c r="B34716" s="217" t="s">
        <v>172</v>
      </c>
      <c r="C34716" s="218">
        <v>0.54</v>
      </c>
    </row>
    <row r="34717" spans="1:3" ht="15" customHeight="1" x14ac:dyDescent="0.25">
      <c r="A34717" s="216">
        <v>45618</v>
      </c>
      <c r="B34717" s="217" t="s">
        <v>172</v>
      </c>
      <c r="C34717" s="218">
        <v>0.55000000000000004</v>
      </c>
    </row>
    <row r="34718" spans="1:3" ht="15" customHeight="1" x14ac:dyDescent="0.25">
      <c r="A34718" s="216">
        <v>45621</v>
      </c>
      <c r="B34718" s="217" t="s">
        <v>172</v>
      </c>
      <c r="C34718" s="218">
        <v>0.58499999999999996</v>
      </c>
    </row>
    <row r="34719" spans="1:3" ht="15" customHeight="1" x14ac:dyDescent="0.25">
      <c r="A34719" s="216">
        <v>45622</v>
      </c>
      <c r="B34719" s="217" t="s">
        <v>172</v>
      </c>
      <c r="C34719" s="218">
        <v>0.59499999999999997</v>
      </c>
    </row>
    <row r="34720" spans="1:3" ht="15" customHeight="1" x14ac:dyDescent="0.25">
      <c r="A34720" s="216">
        <v>45623</v>
      </c>
      <c r="B34720" s="217" t="s">
        <v>172</v>
      </c>
      <c r="C34720" s="218">
        <v>0.60499999999999998</v>
      </c>
    </row>
    <row r="34721" spans="1:3" ht="15" customHeight="1" x14ac:dyDescent="0.25">
      <c r="A34721" s="216">
        <v>45624</v>
      </c>
      <c r="B34721" s="217" t="s">
        <v>172</v>
      </c>
      <c r="C34721" s="218">
        <v>0.61499999999999999</v>
      </c>
    </row>
    <row r="34722" spans="1:3" ht="15" customHeight="1" x14ac:dyDescent="0.25">
      <c r="A34722" s="216">
        <v>45625</v>
      </c>
      <c r="B34722" s="217" t="s">
        <v>172</v>
      </c>
      <c r="C34722" s="218">
        <v>0.625</v>
      </c>
    </row>
    <row r="34723" spans="1:3" ht="15" customHeight="1" x14ac:dyDescent="0.25">
      <c r="A34723" s="216">
        <v>45628</v>
      </c>
      <c r="B34723" s="217" t="s">
        <v>172</v>
      </c>
      <c r="C34723" s="218">
        <v>0.66</v>
      </c>
    </row>
    <row r="34724" spans="1:3" ht="15" customHeight="1" x14ac:dyDescent="0.25">
      <c r="A34724" s="216">
        <v>45629</v>
      </c>
      <c r="B34724" s="217" t="s">
        <v>172</v>
      </c>
      <c r="C34724" s="218">
        <v>0.67</v>
      </c>
    </row>
    <row r="34725" spans="1:3" ht="15" customHeight="1" x14ac:dyDescent="0.25">
      <c r="A34725" s="216">
        <v>45630</v>
      </c>
      <c r="B34725" s="217" t="s">
        <v>172</v>
      </c>
      <c r="C34725" s="218">
        <v>0.68</v>
      </c>
    </row>
    <row r="34726" spans="1:3" ht="15" customHeight="1" x14ac:dyDescent="0.25">
      <c r="A34726" s="216">
        <v>45631</v>
      </c>
      <c r="B34726" s="217" t="s">
        <v>172</v>
      </c>
      <c r="C34726" s="218">
        <v>0.69</v>
      </c>
    </row>
    <row r="34727" spans="1:3" ht="15" customHeight="1" x14ac:dyDescent="0.25">
      <c r="A34727" s="216">
        <v>45632</v>
      </c>
      <c r="B34727" s="217" t="s">
        <v>172</v>
      </c>
      <c r="C34727" s="218">
        <v>0.7</v>
      </c>
    </row>
    <row r="34728" spans="1:3" ht="15" customHeight="1" x14ac:dyDescent="0.25">
      <c r="A34728" s="216">
        <v>45635</v>
      </c>
      <c r="B34728" s="217" t="s">
        <v>172</v>
      </c>
      <c r="C34728" s="218">
        <v>0.73499999999999999</v>
      </c>
    </row>
    <row r="34729" spans="1:3" ht="15" customHeight="1" x14ac:dyDescent="0.25">
      <c r="A34729" s="216">
        <v>45636</v>
      </c>
      <c r="B34729" s="217" t="s">
        <v>172</v>
      </c>
      <c r="C34729" s="218">
        <v>0.745</v>
      </c>
    </row>
    <row r="34730" spans="1:3" ht="15" customHeight="1" x14ac:dyDescent="0.25">
      <c r="A34730" s="216">
        <v>45637</v>
      </c>
      <c r="B34730" s="217" t="s">
        <v>172</v>
      </c>
      <c r="C34730" s="218">
        <v>0.755</v>
      </c>
    </row>
    <row r="34731" spans="1:3" ht="15" customHeight="1" x14ac:dyDescent="0.25">
      <c r="A34731" s="216">
        <v>45638</v>
      </c>
      <c r="B34731" s="217" t="s">
        <v>172</v>
      </c>
      <c r="C34731" s="218">
        <v>0.76500000000000001</v>
      </c>
    </row>
    <row r="34732" spans="1:3" ht="15" customHeight="1" x14ac:dyDescent="0.25">
      <c r="A34732" s="216">
        <v>45639</v>
      </c>
      <c r="B34732" s="217" t="s">
        <v>172</v>
      </c>
      <c r="C34732" s="218">
        <v>0.77500000000000002</v>
      </c>
    </row>
    <row r="34733" spans="1:3" ht="15" customHeight="1" x14ac:dyDescent="0.25">
      <c r="A34733" s="216">
        <v>45642</v>
      </c>
      <c r="B34733" s="217" t="s">
        <v>172</v>
      </c>
      <c r="C34733" s="218">
        <v>0.80500000000000005</v>
      </c>
    </row>
    <row r="34734" spans="1:3" ht="15" customHeight="1" x14ac:dyDescent="0.25">
      <c r="A34734" s="216">
        <v>45643</v>
      </c>
      <c r="B34734" s="217" t="s">
        <v>172</v>
      </c>
      <c r="C34734" s="218">
        <v>0.81499999999999995</v>
      </c>
    </row>
    <row r="34735" spans="1:3" ht="15" customHeight="1" x14ac:dyDescent="0.25">
      <c r="A34735" s="216">
        <v>45644</v>
      </c>
      <c r="B34735" s="217" t="s">
        <v>172</v>
      </c>
      <c r="C34735" s="218">
        <v>0.82499999999999996</v>
      </c>
    </row>
    <row r="34736" spans="1:3" ht="15" customHeight="1" x14ac:dyDescent="0.25">
      <c r="A34736" s="216">
        <v>45645</v>
      </c>
      <c r="B34736" s="217" t="s">
        <v>172</v>
      </c>
      <c r="C34736" s="218">
        <v>0.83499999999999996</v>
      </c>
    </row>
    <row r="34737" spans="1:3" ht="15" customHeight="1" x14ac:dyDescent="0.25">
      <c r="A34737" s="216">
        <v>45646</v>
      </c>
      <c r="B34737" s="217" t="s">
        <v>172</v>
      </c>
      <c r="C34737" s="218">
        <v>0.84499999999999997</v>
      </c>
    </row>
    <row r="34738" spans="1:3" ht="15" customHeight="1" x14ac:dyDescent="0.25">
      <c r="A34738" s="216">
        <v>45649</v>
      </c>
      <c r="B34738" s="217" t="s">
        <v>172</v>
      </c>
      <c r="C34738" s="218">
        <v>0.875</v>
      </c>
    </row>
    <row r="34739" spans="1:3" ht="15" customHeight="1" x14ac:dyDescent="0.25">
      <c r="A34739" s="216">
        <v>45650</v>
      </c>
      <c r="B34739" s="217" t="s">
        <v>172</v>
      </c>
      <c r="C34739" s="218">
        <v>0.88500000000000001</v>
      </c>
    </row>
    <row r="34740" spans="1:3" ht="15" customHeight="1" x14ac:dyDescent="0.25">
      <c r="A34740" s="216">
        <v>45651</v>
      </c>
      <c r="B34740" s="217" t="s">
        <v>172</v>
      </c>
      <c r="C34740" s="218">
        <v>0.89500000000000002</v>
      </c>
    </row>
    <row r="34741" spans="1:3" ht="15" customHeight="1" x14ac:dyDescent="0.25">
      <c r="A34741" s="216">
        <v>45652</v>
      </c>
      <c r="B34741" s="217" t="s">
        <v>172</v>
      </c>
      <c r="C34741" s="218">
        <v>0.90500000000000003</v>
      </c>
    </row>
    <row r="34742" spans="1:3" ht="15" customHeight="1" x14ac:dyDescent="0.25">
      <c r="A34742" s="216">
        <v>45653</v>
      </c>
      <c r="B34742" s="217" t="s">
        <v>172</v>
      </c>
      <c r="C34742" s="218">
        <v>0.91500000000000004</v>
      </c>
    </row>
    <row r="34743" spans="1:3" ht="15" customHeight="1" x14ac:dyDescent="0.25">
      <c r="A34743" s="216">
        <v>45656</v>
      </c>
      <c r="B34743" s="217" t="s">
        <v>172</v>
      </c>
      <c r="C34743" s="218">
        <v>0.94499999999999995</v>
      </c>
    </row>
    <row r="34744" spans="1:3" ht="15" customHeight="1" x14ac:dyDescent="0.25">
      <c r="A34744" s="216">
        <v>45657</v>
      </c>
      <c r="B34744" s="217" t="s">
        <v>172</v>
      </c>
      <c r="C34744" s="218">
        <v>0.95499999999999996</v>
      </c>
    </row>
    <row r="34745" spans="1:3" ht="15" customHeight="1" x14ac:dyDescent="0.25">
      <c r="A34745" s="216">
        <v>45659</v>
      </c>
      <c r="B34745" s="217" t="s">
        <v>172</v>
      </c>
      <c r="C34745" s="218">
        <v>0.97499999999999998</v>
      </c>
    </row>
    <row r="34746" spans="1:3" ht="15" customHeight="1" x14ac:dyDescent="0.25">
      <c r="A34746" s="216">
        <v>45660</v>
      </c>
      <c r="B34746" s="217" t="s">
        <v>172</v>
      </c>
      <c r="C34746" s="218">
        <v>0.98499999999999999</v>
      </c>
    </row>
    <row r="34747" spans="1:3" ht="15" customHeight="1" x14ac:dyDescent="0.25">
      <c r="A34747" s="216">
        <v>45663</v>
      </c>
      <c r="B34747" s="217" t="s">
        <v>172</v>
      </c>
      <c r="C34747" s="218">
        <v>1.0149999999999999</v>
      </c>
    </row>
    <row r="34748" spans="1:3" ht="15" customHeight="1" x14ac:dyDescent="0.25">
      <c r="A34748" s="216">
        <v>45664</v>
      </c>
      <c r="B34748" s="217" t="s">
        <v>172</v>
      </c>
      <c r="C34748" s="218">
        <v>1.0249999999999999</v>
      </c>
    </row>
    <row r="34749" spans="1:3" ht="15" customHeight="1" x14ac:dyDescent="0.25">
      <c r="A34749" s="216">
        <v>45665</v>
      </c>
      <c r="B34749" s="217" t="s">
        <v>172</v>
      </c>
      <c r="C34749" s="218">
        <v>1.0349999999999999</v>
      </c>
    </row>
    <row r="34750" spans="1:3" ht="15" customHeight="1" x14ac:dyDescent="0.25">
      <c r="A34750" s="216">
        <v>45666</v>
      </c>
      <c r="B34750" s="217" t="s">
        <v>172</v>
      </c>
      <c r="C34750" s="218">
        <v>1.0449999999999999</v>
      </c>
    </row>
    <row r="34751" spans="1:3" ht="15" customHeight="1" x14ac:dyDescent="0.25">
      <c r="A34751" s="216">
        <v>45667</v>
      </c>
      <c r="B34751" s="217" t="s">
        <v>172</v>
      </c>
      <c r="C34751" s="218">
        <v>1.0549999999999999</v>
      </c>
    </row>
    <row r="34752" spans="1:3" ht="15" customHeight="1" x14ac:dyDescent="0.25">
      <c r="A34752" s="216">
        <v>45670</v>
      </c>
      <c r="B34752" s="217" t="s">
        <v>172</v>
      </c>
      <c r="C34752" s="218">
        <v>1.085</v>
      </c>
    </row>
    <row r="34753" spans="1:3" ht="15" customHeight="1" x14ac:dyDescent="0.25">
      <c r="A34753" s="216">
        <v>45671</v>
      </c>
      <c r="B34753" s="217" t="s">
        <v>172</v>
      </c>
      <c r="C34753" s="218">
        <v>1.095</v>
      </c>
    </row>
    <row r="34754" spans="1:3" ht="15" customHeight="1" x14ac:dyDescent="0.25">
      <c r="A34754" s="216">
        <v>45672</v>
      </c>
      <c r="B34754" s="217" t="s">
        <v>172</v>
      </c>
      <c r="C34754" s="218">
        <v>1.105</v>
      </c>
    </row>
    <row r="34755" spans="1:3" ht="15" customHeight="1" x14ac:dyDescent="0.25">
      <c r="A34755" s="216">
        <v>45673</v>
      </c>
      <c r="B34755" s="217" t="s">
        <v>172</v>
      </c>
      <c r="C34755" s="218">
        <v>1.115</v>
      </c>
    </row>
    <row r="34756" spans="1:3" ht="15" customHeight="1" x14ac:dyDescent="0.25">
      <c r="A34756" s="216">
        <v>45674</v>
      </c>
      <c r="B34756" s="217" t="s">
        <v>172</v>
      </c>
      <c r="C34756" s="218">
        <v>1.125</v>
      </c>
    </row>
    <row r="34757" spans="1:3" ht="15" customHeight="1" x14ac:dyDescent="0.25">
      <c r="A34757" s="216">
        <v>45677</v>
      </c>
      <c r="B34757" s="217" t="s">
        <v>172</v>
      </c>
      <c r="C34757" s="218">
        <v>1.155</v>
      </c>
    </row>
    <row r="34758" spans="1:3" ht="15" customHeight="1" x14ac:dyDescent="0.25">
      <c r="A34758" s="216">
        <v>45678</v>
      </c>
      <c r="B34758" s="217" t="s">
        <v>172</v>
      </c>
      <c r="C34758" s="218">
        <v>1.165</v>
      </c>
    </row>
    <row r="34759" spans="1:3" ht="15" customHeight="1" x14ac:dyDescent="0.25">
      <c r="A34759" s="216">
        <v>45679</v>
      </c>
      <c r="B34759" s="217" t="s">
        <v>172</v>
      </c>
      <c r="C34759" s="218">
        <v>1.175</v>
      </c>
    </row>
    <row r="34760" spans="1:3" ht="15" customHeight="1" x14ac:dyDescent="0.25">
      <c r="A34760" s="216">
        <v>45680</v>
      </c>
      <c r="B34760" s="217" t="s">
        <v>172</v>
      </c>
      <c r="C34760" s="218">
        <v>1.1850000000000001</v>
      </c>
    </row>
    <row r="34761" spans="1:3" ht="15" customHeight="1" x14ac:dyDescent="0.25">
      <c r="A34761" s="216">
        <v>45681</v>
      </c>
      <c r="B34761" s="217" t="s">
        <v>172</v>
      </c>
      <c r="C34761" s="218">
        <v>1.1950000000000001</v>
      </c>
    </row>
    <row r="34762" spans="1:3" ht="15" customHeight="1" x14ac:dyDescent="0.25">
      <c r="A34762" s="216">
        <v>45684</v>
      </c>
      <c r="B34762" s="217" t="s">
        <v>172</v>
      </c>
      <c r="C34762" s="218">
        <v>1.2250000000000001</v>
      </c>
    </row>
    <row r="34763" spans="1:3" ht="15" customHeight="1" x14ac:dyDescent="0.25">
      <c r="A34763" s="216">
        <v>45685</v>
      </c>
      <c r="B34763" s="217" t="s">
        <v>172</v>
      </c>
      <c r="C34763" s="218">
        <v>1.2350000000000001</v>
      </c>
    </row>
    <row r="34764" spans="1:3" ht="15" customHeight="1" x14ac:dyDescent="0.25">
      <c r="A34764" s="216">
        <v>45686</v>
      </c>
      <c r="B34764" s="217" t="s">
        <v>172</v>
      </c>
      <c r="C34764" s="218">
        <v>1.2450000000000001</v>
      </c>
    </row>
    <row r="34765" spans="1:3" ht="15" customHeight="1" x14ac:dyDescent="0.25">
      <c r="A34765" s="216">
        <v>45687</v>
      </c>
      <c r="B34765" s="217" t="s">
        <v>172</v>
      </c>
      <c r="C34765" s="218">
        <v>1.2549999999999999</v>
      </c>
    </row>
    <row r="34766" spans="1:3" ht="15" customHeight="1" x14ac:dyDescent="0.25">
      <c r="A34766" s="216">
        <v>45688</v>
      </c>
      <c r="B34766" s="217" t="s">
        <v>172</v>
      </c>
      <c r="C34766" s="218">
        <v>1.2649999999999999</v>
      </c>
    </row>
    <row r="34767" spans="1:3" ht="15" customHeight="1" x14ac:dyDescent="0.25">
      <c r="A34767" s="216">
        <v>45691</v>
      </c>
      <c r="B34767" s="217" t="s">
        <v>172</v>
      </c>
      <c r="C34767" s="218">
        <v>1.29</v>
      </c>
    </row>
    <row r="34768" spans="1:3" ht="15" customHeight="1" x14ac:dyDescent="0.25">
      <c r="A34768" s="216">
        <v>45692</v>
      </c>
      <c r="B34768" s="217" t="s">
        <v>172</v>
      </c>
      <c r="C34768" s="218">
        <v>1.3</v>
      </c>
    </row>
    <row r="34769" spans="1:3" ht="15" customHeight="1" x14ac:dyDescent="0.25">
      <c r="A34769" s="216">
        <v>45693</v>
      </c>
      <c r="B34769" s="217" t="s">
        <v>172</v>
      </c>
      <c r="C34769" s="218">
        <v>1.31</v>
      </c>
    </row>
    <row r="34770" spans="1:3" ht="15" customHeight="1" x14ac:dyDescent="0.25">
      <c r="A34770" s="216">
        <v>45694</v>
      </c>
      <c r="B34770" s="217" t="s">
        <v>172</v>
      </c>
      <c r="C34770" s="218">
        <v>1.32</v>
      </c>
    </row>
    <row r="34771" spans="1:3" ht="15" customHeight="1" x14ac:dyDescent="0.25">
      <c r="A34771" s="216">
        <v>45695</v>
      </c>
      <c r="B34771" s="217" t="s">
        <v>172</v>
      </c>
      <c r="C34771" s="218">
        <v>1.33</v>
      </c>
    </row>
    <row r="34772" spans="1:3" ht="15" customHeight="1" x14ac:dyDescent="0.25">
      <c r="A34772" s="216">
        <v>45698</v>
      </c>
      <c r="B34772" s="217" t="s">
        <v>172</v>
      </c>
      <c r="C34772" s="218">
        <v>1.36</v>
      </c>
    </row>
    <row r="34773" spans="1:3" ht="15" customHeight="1" x14ac:dyDescent="0.25">
      <c r="A34773" s="216">
        <v>45699</v>
      </c>
      <c r="B34773" s="217" t="s">
        <v>172</v>
      </c>
      <c r="C34773" s="218">
        <v>1.37</v>
      </c>
    </row>
    <row r="34774" spans="1:3" ht="15" customHeight="1" x14ac:dyDescent="0.25">
      <c r="A34774" s="216">
        <v>45700</v>
      </c>
      <c r="B34774" s="217" t="s">
        <v>172</v>
      </c>
      <c r="C34774" s="218">
        <v>1.38</v>
      </c>
    </row>
    <row r="34775" spans="1:3" ht="15" customHeight="1" x14ac:dyDescent="0.25">
      <c r="A34775" s="216">
        <v>45701</v>
      </c>
      <c r="B34775" s="217" t="s">
        <v>172</v>
      </c>
      <c r="C34775" s="218">
        <v>1.39</v>
      </c>
    </row>
    <row r="34776" spans="1:3" ht="15" customHeight="1" x14ac:dyDescent="0.25">
      <c r="A34776" s="216">
        <v>45702</v>
      </c>
      <c r="B34776" s="217" t="s">
        <v>172</v>
      </c>
      <c r="C34776" s="218">
        <v>1.4</v>
      </c>
    </row>
    <row r="34777" spans="1:3" ht="15" customHeight="1" x14ac:dyDescent="0.25">
      <c r="A34777" s="216">
        <v>45705</v>
      </c>
      <c r="B34777" s="217" t="s">
        <v>172</v>
      </c>
      <c r="C34777" s="218">
        <v>1.43</v>
      </c>
    </row>
    <row r="34778" spans="1:3" ht="15" customHeight="1" x14ac:dyDescent="0.25">
      <c r="A34778" s="216">
        <v>45706</v>
      </c>
      <c r="B34778" s="217" t="s">
        <v>172</v>
      </c>
      <c r="C34778" s="218">
        <v>1.44</v>
      </c>
    </row>
    <row r="34779" spans="1:3" ht="15" customHeight="1" x14ac:dyDescent="0.25">
      <c r="A34779" s="216">
        <v>45707</v>
      </c>
      <c r="B34779" s="217" t="s">
        <v>172</v>
      </c>
      <c r="C34779" s="218">
        <v>1.45</v>
      </c>
    </row>
    <row r="34780" spans="1:3" ht="15" customHeight="1" x14ac:dyDescent="0.25">
      <c r="A34780" s="216">
        <v>45708</v>
      </c>
      <c r="B34780" s="217" t="s">
        <v>172</v>
      </c>
      <c r="C34780" s="218">
        <v>1.46</v>
      </c>
    </row>
    <row r="34781" spans="1:3" ht="15" customHeight="1" x14ac:dyDescent="0.25">
      <c r="A34781" s="216">
        <v>45709</v>
      </c>
      <c r="B34781" s="217" t="s">
        <v>172</v>
      </c>
      <c r="C34781" s="218">
        <v>1.47</v>
      </c>
    </row>
    <row r="34782" spans="1:3" ht="15" customHeight="1" x14ac:dyDescent="0.25">
      <c r="A34782" s="216">
        <v>45712</v>
      </c>
      <c r="B34782" s="217" t="s">
        <v>172</v>
      </c>
      <c r="C34782" s="218">
        <v>1.5</v>
      </c>
    </row>
    <row r="34783" spans="1:3" ht="15" customHeight="1" x14ac:dyDescent="0.25">
      <c r="A34783" s="216">
        <v>45713</v>
      </c>
      <c r="B34783" s="217" t="s">
        <v>172</v>
      </c>
      <c r="C34783" s="218">
        <v>1.51</v>
      </c>
    </row>
    <row r="34784" spans="1:3" ht="15" customHeight="1" x14ac:dyDescent="0.25">
      <c r="A34784" s="216">
        <v>45714</v>
      </c>
      <c r="B34784" s="217" t="s">
        <v>172</v>
      </c>
      <c r="C34784" s="218">
        <v>1.52</v>
      </c>
    </row>
    <row r="34785" spans="1:3" ht="15" customHeight="1" x14ac:dyDescent="0.25">
      <c r="A34785" s="216">
        <v>45715</v>
      </c>
      <c r="B34785" s="217" t="s">
        <v>172</v>
      </c>
      <c r="C34785" s="218">
        <v>1.53</v>
      </c>
    </row>
    <row r="34786" spans="1:3" ht="15" customHeight="1" x14ac:dyDescent="0.25">
      <c r="A34786" s="216">
        <v>45716</v>
      </c>
      <c r="B34786" s="217" t="s">
        <v>172</v>
      </c>
      <c r="C34786" s="218">
        <v>1.54</v>
      </c>
    </row>
    <row r="34787" spans="1:3" ht="15" customHeight="1" x14ac:dyDescent="0.25">
      <c r="A34787" s="216">
        <v>45719</v>
      </c>
      <c r="B34787" s="217" t="s">
        <v>172</v>
      </c>
      <c r="C34787" s="218">
        <v>1.57</v>
      </c>
    </row>
    <row r="34788" spans="1:3" ht="15" customHeight="1" x14ac:dyDescent="0.25">
      <c r="A34788" s="216">
        <v>45720</v>
      </c>
      <c r="B34788" s="217" t="s">
        <v>172</v>
      </c>
      <c r="C34788" s="218">
        <v>1.58</v>
      </c>
    </row>
    <row r="34789" spans="1:3" ht="15" customHeight="1" x14ac:dyDescent="0.25">
      <c r="A34789" s="216">
        <v>45721</v>
      </c>
      <c r="B34789" s="217" t="s">
        <v>172</v>
      </c>
      <c r="C34789" s="218">
        <v>1.59</v>
      </c>
    </row>
    <row r="34790" spans="1:3" ht="15" customHeight="1" x14ac:dyDescent="0.25">
      <c r="A34790" s="216">
        <v>45722</v>
      </c>
      <c r="B34790" s="217" t="s">
        <v>172</v>
      </c>
      <c r="C34790" s="218">
        <v>1.6</v>
      </c>
    </row>
    <row r="34791" spans="1:3" ht="15" customHeight="1" x14ac:dyDescent="0.25">
      <c r="A34791" s="216">
        <v>45723</v>
      </c>
      <c r="B34791" s="217" t="s">
        <v>172</v>
      </c>
      <c r="C34791" s="218">
        <v>1.61</v>
      </c>
    </row>
    <row r="34792" spans="1:3" ht="15" customHeight="1" x14ac:dyDescent="0.25">
      <c r="A34792" s="216">
        <v>45726</v>
      </c>
      <c r="B34792" s="217" t="s">
        <v>172</v>
      </c>
      <c r="C34792" s="218">
        <v>1.64</v>
      </c>
    </row>
    <row r="34793" spans="1:3" ht="15" customHeight="1" x14ac:dyDescent="0.25">
      <c r="A34793" s="216">
        <v>45727</v>
      </c>
      <c r="B34793" s="217" t="s">
        <v>172</v>
      </c>
      <c r="C34793" s="218">
        <v>1.65</v>
      </c>
    </row>
    <row r="34794" spans="1:3" ht="15" customHeight="1" x14ac:dyDescent="0.25">
      <c r="A34794" s="216">
        <v>45728</v>
      </c>
      <c r="B34794" s="217" t="s">
        <v>172</v>
      </c>
      <c r="C34794" s="218">
        <v>1.66</v>
      </c>
    </row>
    <row r="34795" spans="1:3" ht="15" customHeight="1" x14ac:dyDescent="0.25">
      <c r="A34795" s="216">
        <v>45729</v>
      </c>
      <c r="B34795" s="217" t="s">
        <v>172</v>
      </c>
      <c r="C34795" s="218">
        <v>1.67</v>
      </c>
    </row>
    <row r="34796" spans="1:3" ht="15" customHeight="1" x14ac:dyDescent="0.25">
      <c r="A34796" s="216">
        <v>45730</v>
      </c>
      <c r="B34796" s="217" t="s">
        <v>172</v>
      </c>
      <c r="C34796" s="218">
        <v>1.68</v>
      </c>
    </row>
    <row r="34797" spans="1:3" ht="15" customHeight="1" x14ac:dyDescent="0.25">
      <c r="A34797" s="216">
        <v>45733</v>
      </c>
      <c r="B34797" s="217" t="s">
        <v>172</v>
      </c>
      <c r="C34797" s="218">
        <v>1.71</v>
      </c>
    </row>
    <row r="34798" spans="1:3" ht="15" customHeight="1" x14ac:dyDescent="0.25">
      <c r="A34798" s="216">
        <v>45734</v>
      </c>
      <c r="B34798" s="217" t="s">
        <v>172</v>
      </c>
      <c r="C34798" s="218">
        <v>1.72</v>
      </c>
    </row>
    <row r="34799" spans="1:3" ht="15" customHeight="1" x14ac:dyDescent="0.25">
      <c r="A34799" s="216">
        <v>45735</v>
      </c>
      <c r="B34799" s="217" t="s">
        <v>172</v>
      </c>
      <c r="C34799" s="218">
        <v>1.73</v>
      </c>
    </row>
    <row r="34800" spans="1:3" ht="15" customHeight="1" x14ac:dyDescent="0.25">
      <c r="A34800" s="216">
        <v>45736</v>
      </c>
      <c r="B34800" s="217" t="s">
        <v>172</v>
      </c>
      <c r="C34800" s="218">
        <v>1.74</v>
      </c>
    </row>
    <row r="34801" spans="1:3" ht="15" customHeight="1" x14ac:dyDescent="0.25">
      <c r="A34801" s="216">
        <v>45737</v>
      </c>
      <c r="B34801" s="217" t="s">
        <v>172</v>
      </c>
      <c r="C34801" s="218">
        <v>1.75</v>
      </c>
    </row>
    <row r="34802" spans="1:3" ht="15" customHeight="1" x14ac:dyDescent="0.25">
      <c r="A34802" s="216">
        <v>45740</v>
      </c>
      <c r="B34802" s="217" t="s">
        <v>172</v>
      </c>
      <c r="C34802" s="218">
        <v>1.78</v>
      </c>
    </row>
    <row r="34803" spans="1:3" ht="15" customHeight="1" x14ac:dyDescent="0.25">
      <c r="A34803" s="216">
        <v>45741</v>
      </c>
      <c r="B34803" s="217" t="s">
        <v>172</v>
      </c>
      <c r="C34803" s="218">
        <v>1.79</v>
      </c>
    </row>
    <row r="34804" spans="1:3" ht="15" customHeight="1" x14ac:dyDescent="0.25">
      <c r="A34804" s="216">
        <v>45742</v>
      </c>
      <c r="B34804" s="217" t="s">
        <v>172</v>
      </c>
      <c r="C34804" s="218">
        <v>1.8</v>
      </c>
    </row>
    <row r="34805" spans="1:3" ht="15" customHeight="1" x14ac:dyDescent="0.25">
      <c r="A34805" s="216">
        <v>45743</v>
      </c>
      <c r="B34805" s="217" t="s">
        <v>172</v>
      </c>
      <c r="C34805" s="218">
        <v>1.81</v>
      </c>
    </row>
    <row r="34806" spans="1:3" ht="15" customHeight="1" x14ac:dyDescent="0.25">
      <c r="A34806" s="216">
        <v>45744</v>
      </c>
      <c r="B34806" s="217" t="s">
        <v>172</v>
      </c>
      <c r="C34806" s="218">
        <v>1.82</v>
      </c>
    </row>
    <row r="34807" spans="1:3" ht="15" customHeight="1" x14ac:dyDescent="0.25">
      <c r="A34807" s="216">
        <v>45747</v>
      </c>
      <c r="B34807" s="217" t="s">
        <v>172</v>
      </c>
      <c r="C34807" s="218">
        <v>0</v>
      </c>
    </row>
    <row r="34808" spans="1:3" ht="15" customHeight="1" x14ac:dyDescent="0.25">
      <c r="A34808" s="216">
        <v>45748</v>
      </c>
      <c r="B34808" s="217" t="s">
        <v>172</v>
      </c>
      <c r="C34808" s="218">
        <v>0.01</v>
      </c>
    </row>
    <row r="34809" spans="1:3" ht="15" customHeight="1" x14ac:dyDescent="0.25">
      <c r="A34809" s="216">
        <v>45749</v>
      </c>
      <c r="B34809" s="217" t="s">
        <v>172</v>
      </c>
      <c r="C34809" s="218">
        <v>0.02</v>
      </c>
    </row>
    <row r="34810" spans="1:3" ht="15" customHeight="1" x14ac:dyDescent="0.25">
      <c r="A34810" s="216">
        <v>45750</v>
      </c>
      <c r="B34810" s="217" t="s">
        <v>172</v>
      </c>
      <c r="C34810" s="218">
        <v>0.03</v>
      </c>
    </row>
    <row r="34811" spans="1:3" ht="15" customHeight="1" x14ac:dyDescent="0.25">
      <c r="A34811" s="216">
        <v>45751</v>
      </c>
      <c r="B34811" s="217" t="s">
        <v>172</v>
      </c>
      <c r="C34811" s="218">
        <v>0.04</v>
      </c>
    </row>
    <row r="34812" spans="1:3" ht="15" customHeight="1" x14ac:dyDescent="0.25">
      <c r="A34812" s="216">
        <v>45754</v>
      </c>
      <c r="B34812" s="217" t="s">
        <v>172</v>
      </c>
      <c r="C34812" s="218">
        <v>7.0000000000000007E-2</v>
      </c>
    </row>
    <row r="34813" spans="1:3" ht="15" customHeight="1" x14ac:dyDescent="0.25">
      <c r="A34813" s="216">
        <v>45755</v>
      </c>
      <c r="B34813" s="217" t="s">
        <v>172</v>
      </c>
      <c r="C34813" s="218">
        <v>0.08</v>
      </c>
    </row>
    <row r="34814" spans="1:3" ht="15" customHeight="1" x14ac:dyDescent="0.25">
      <c r="A34814" s="216">
        <v>45756</v>
      </c>
      <c r="B34814" s="217" t="s">
        <v>172</v>
      </c>
      <c r="C34814" s="218">
        <v>0.09</v>
      </c>
    </row>
    <row r="34815" spans="1:3" ht="15" customHeight="1" x14ac:dyDescent="0.25">
      <c r="A34815" s="216">
        <v>45757</v>
      </c>
      <c r="B34815" s="217" t="s">
        <v>172</v>
      </c>
      <c r="C34815" s="218">
        <v>0.1</v>
      </c>
    </row>
    <row r="34816" spans="1:3" ht="15" customHeight="1" x14ac:dyDescent="0.25">
      <c r="A34816" s="216">
        <v>45758</v>
      </c>
      <c r="B34816" s="217" t="s">
        <v>172</v>
      </c>
      <c r="C34816" s="218">
        <v>0.11</v>
      </c>
    </row>
    <row r="34817" spans="1:3" ht="15" customHeight="1" x14ac:dyDescent="0.25">
      <c r="A34817" s="216">
        <v>45761</v>
      </c>
      <c r="B34817" s="217" t="s">
        <v>172</v>
      </c>
      <c r="C34817" s="218">
        <v>0.14000000000000001</v>
      </c>
    </row>
    <row r="34818" spans="1:3" ht="15" customHeight="1" x14ac:dyDescent="0.25">
      <c r="A34818" s="216">
        <v>45762</v>
      </c>
      <c r="B34818" s="217" t="s">
        <v>172</v>
      </c>
      <c r="C34818" s="218">
        <v>0.15</v>
      </c>
    </row>
    <row r="34819" spans="1:3" ht="15" customHeight="1" x14ac:dyDescent="0.25">
      <c r="A34819" s="216">
        <v>45763</v>
      </c>
      <c r="B34819" s="217" t="s">
        <v>172</v>
      </c>
      <c r="C34819" s="218">
        <v>0.16</v>
      </c>
    </row>
    <row r="34820" spans="1:3" ht="15" customHeight="1" x14ac:dyDescent="0.25">
      <c r="A34820" s="216">
        <v>45764</v>
      </c>
      <c r="B34820" s="217" t="s">
        <v>172</v>
      </c>
      <c r="C34820" s="218">
        <v>0.17</v>
      </c>
    </row>
    <row r="34821" spans="1:3" ht="15" customHeight="1" x14ac:dyDescent="0.25">
      <c r="A34821" s="216">
        <v>45769</v>
      </c>
      <c r="B34821" s="217" t="s">
        <v>172</v>
      </c>
      <c r="C34821" s="218">
        <v>0.22</v>
      </c>
    </row>
    <row r="34822" spans="1:3" ht="15" customHeight="1" x14ac:dyDescent="0.25">
      <c r="A34822" s="216">
        <v>45770</v>
      </c>
      <c r="B34822" s="217" t="s">
        <v>172</v>
      </c>
      <c r="C34822" s="218">
        <v>0.23</v>
      </c>
    </row>
    <row r="34823" spans="1:3" ht="15" customHeight="1" x14ac:dyDescent="0.25">
      <c r="A34823" s="216">
        <v>45771</v>
      </c>
      <c r="B34823" s="217" t="s">
        <v>172</v>
      </c>
      <c r="C34823" s="218">
        <v>0.24</v>
      </c>
    </row>
    <row r="34824" spans="1:3" ht="15" customHeight="1" x14ac:dyDescent="0.25">
      <c r="A34824" s="216">
        <v>45772</v>
      </c>
      <c r="B34824" s="217" t="s">
        <v>172</v>
      </c>
      <c r="C34824" s="218">
        <v>0.25</v>
      </c>
    </row>
    <row r="34825" spans="1:3" ht="15" customHeight="1" x14ac:dyDescent="0.25">
      <c r="A34825" s="216">
        <v>45775</v>
      </c>
      <c r="B34825" s="217" t="s">
        <v>172</v>
      </c>
      <c r="C34825" s="218">
        <v>0.28000000000000003</v>
      </c>
    </row>
    <row r="34826" spans="1:3" ht="15" customHeight="1" x14ac:dyDescent="0.25">
      <c r="A34826" s="216">
        <v>45776</v>
      </c>
      <c r="B34826" s="217" t="s">
        <v>172</v>
      </c>
      <c r="C34826" s="218">
        <v>0.28999999999999998</v>
      </c>
    </row>
    <row r="34827" spans="1:3" ht="15" customHeight="1" x14ac:dyDescent="0.25">
      <c r="A34827" s="216">
        <v>45777</v>
      </c>
      <c r="B34827" s="217" t="s">
        <v>172</v>
      </c>
      <c r="C34827" s="218">
        <v>0.3</v>
      </c>
    </row>
    <row r="34828" spans="1:3" ht="15" customHeight="1" x14ac:dyDescent="0.25">
      <c r="A34828" s="216">
        <v>45779</v>
      </c>
      <c r="B34828" s="217" t="s">
        <v>172</v>
      </c>
      <c r="C34828" s="218">
        <v>0.32</v>
      </c>
    </row>
    <row r="34829" spans="1:3" ht="15" customHeight="1" x14ac:dyDescent="0.25">
      <c r="A34829" s="216">
        <v>45782</v>
      </c>
      <c r="B34829" s="217" t="s">
        <v>172</v>
      </c>
      <c r="C34829" s="218">
        <v>0.35</v>
      </c>
    </row>
    <row r="34830" spans="1:3" ht="15" customHeight="1" x14ac:dyDescent="0.25">
      <c r="A34830" s="216">
        <v>45783</v>
      </c>
      <c r="B34830" s="217" t="s">
        <v>172</v>
      </c>
      <c r="C34830" s="218">
        <v>0.36</v>
      </c>
    </row>
    <row r="34831" spans="1:3" ht="15" customHeight="1" x14ac:dyDescent="0.25">
      <c r="A34831" s="216">
        <v>45784</v>
      </c>
      <c r="B34831" s="217" t="s">
        <v>172</v>
      </c>
      <c r="C34831" s="218">
        <v>0.37</v>
      </c>
    </row>
    <row r="34832" spans="1:3" ht="15" customHeight="1" x14ac:dyDescent="0.25">
      <c r="A34832" s="216">
        <v>45785</v>
      </c>
      <c r="B34832" s="217" t="s">
        <v>172</v>
      </c>
      <c r="C34832" s="218">
        <v>0.38</v>
      </c>
    </row>
    <row r="34833" spans="1:3" ht="15" customHeight="1" x14ac:dyDescent="0.25">
      <c r="A34833" s="216">
        <v>45786</v>
      </c>
      <c r="B34833" s="217" t="s">
        <v>172</v>
      </c>
      <c r="C34833" s="218">
        <v>0.39</v>
      </c>
    </row>
    <row r="34834" spans="1:3" ht="15" customHeight="1" x14ac:dyDescent="0.25">
      <c r="A34834" s="216">
        <v>45789</v>
      </c>
      <c r="B34834" s="217" t="s">
        <v>172</v>
      </c>
      <c r="C34834" s="218">
        <v>0.42</v>
      </c>
    </row>
    <row r="34835" spans="1:3" ht="15" customHeight="1" x14ac:dyDescent="0.25">
      <c r="A34835" s="216">
        <v>45790</v>
      </c>
      <c r="B34835" s="217" t="s">
        <v>172</v>
      </c>
      <c r="C34835" s="218">
        <v>0.43</v>
      </c>
    </row>
    <row r="34836" spans="1:3" ht="15" customHeight="1" x14ac:dyDescent="0.25">
      <c r="A34836" s="216">
        <v>45791</v>
      </c>
      <c r="B34836" s="217" t="s">
        <v>172</v>
      </c>
      <c r="C34836" s="218">
        <v>0.44</v>
      </c>
    </row>
    <row r="34837" spans="1:3" ht="15" customHeight="1" x14ac:dyDescent="0.25">
      <c r="A34837" s="216">
        <v>45792</v>
      </c>
      <c r="B34837" s="217" t="s">
        <v>172</v>
      </c>
      <c r="C34837" s="218">
        <v>0.45</v>
      </c>
    </row>
    <row r="34838" spans="1:3" ht="15" customHeight="1" x14ac:dyDescent="0.25">
      <c r="A34838" s="216">
        <v>45793</v>
      </c>
      <c r="B34838" s="217" t="s">
        <v>172</v>
      </c>
      <c r="C34838" s="218">
        <v>0.46</v>
      </c>
    </row>
    <row r="34839" spans="1:3" ht="15" customHeight="1" x14ac:dyDescent="0.25">
      <c r="A34839" s="216">
        <v>45796</v>
      </c>
      <c r="B34839" s="217" t="s">
        <v>172</v>
      </c>
      <c r="C34839" s="218">
        <v>0.49</v>
      </c>
    </row>
    <row r="34840" spans="1:3" ht="15" customHeight="1" x14ac:dyDescent="0.25">
      <c r="A34840" s="216">
        <v>45797</v>
      </c>
      <c r="B34840" s="217" t="s">
        <v>172</v>
      </c>
      <c r="C34840" s="218">
        <v>0.5</v>
      </c>
    </row>
    <row r="34841" spans="1:3" ht="15" customHeight="1" x14ac:dyDescent="0.25">
      <c r="A34841" s="216">
        <v>45798</v>
      </c>
      <c r="B34841" s="217" t="s">
        <v>172</v>
      </c>
      <c r="C34841" s="218">
        <v>0.51</v>
      </c>
    </row>
    <row r="34842" spans="1:3" ht="15" customHeight="1" x14ac:dyDescent="0.25">
      <c r="A34842" s="216">
        <v>45799</v>
      </c>
      <c r="B34842" s="217" t="s">
        <v>172</v>
      </c>
      <c r="C34842" s="218">
        <v>0.52</v>
      </c>
    </row>
    <row r="34843" spans="1:3" ht="15" customHeight="1" x14ac:dyDescent="0.25">
      <c r="A34843" s="216">
        <v>45800</v>
      </c>
      <c r="B34843" s="217" t="s">
        <v>172</v>
      </c>
      <c r="C34843" s="218">
        <v>0.53</v>
      </c>
    </row>
    <row r="34844" spans="1:3" ht="15" customHeight="1" x14ac:dyDescent="0.25">
      <c r="A34844" s="216">
        <v>45803</v>
      </c>
      <c r="B34844" s="217" t="s">
        <v>172</v>
      </c>
      <c r="C34844" s="218">
        <v>0.56000000000000005</v>
      </c>
    </row>
    <row r="34845" spans="1:3" ht="15" customHeight="1" x14ac:dyDescent="0.25">
      <c r="A34845" s="216">
        <v>45804</v>
      </c>
      <c r="B34845" s="217" t="s">
        <v>172</v>
      </c>
      <c r="C34845" s="218">
        <v>0.56999999999999995</v>
      </c>
    </row>
    <row r="34846" spans="1:3" ht="15" customHeight="1" x14ac:dyDescent="0.25">
      <c r="A34846" s="216">
        <v>45805</v>
      </c>
      <c r="B34846" s="217" t="s">
        <v>172</v>
      </c>
      <c r="C34846" s="218">
        <v>0.57999999999999996</v>
      </c>
    </row>
    <row r="34847" spans="1:3" ht="15" customHeight="1" x14ac:dyDescent="0.25">
      <c r="A34847" s="216">
        <v>45806</v>
      </c>
      <c r="B34847" s="217" t="s">
        <v>172</v>
      </c>
      <c r="C34847" s="218">
        <v>0.59</v>
      </c>
    </row>
    <row r="34848" spans="1:3" ht="15" customHeight="1" x14ac:dyDescent="0.25">
      <c r="A34848" s="216">
        <v>45807</v>
      </c>
      <c r="B34848" s="217" t="s">
        <v>172</v>
      </c>
      <c r="C34848" s="218">
        <v>0.6</v>
      </c>
    </row>
    <row r="34849" spans="1:3" ht="15" customHeight="1" x14ac:dyDescent="0.25">
      <c r="A34849" s="216">
        <v>45810</v>
      </c>
      <c r="B34849" s="217" t="s">
        <v>172</v>
      </c>
      <c r="C34849" s="218">
        <v>0.63</v>
      </c>
    </row>
    <row r="34850" spans="1:3" ht="15" customHeight="1" x14ac:dyDescent="0.25">
      <c r="A34850" s="216">
        <v>45811</v>
      </c>
      <c r="B34850" s="217" t="s">
        <v>172</v>
      </c>
      <c r="C34850" s="218">
        <v>0.64</v>
      </c>
    </row>
    <row r="34851" spans="1:3" ht="15" customHeight="1" x14ac:dyDescent="0.25">
      <c r="A34851" s="216">
        <v>45812</v>
      </c>
      <c r="B34851" s="217" t="s">
        <v>172</v>
      </c>
      <c r="C34851" s="218">
        <v>0.65</v>
      </c>
    </row>
    <row r="34852" spans="1:3" ht="15" customHeight="1" x14ac:dyDescent="0.25">
      <c r="A34852" s="216">
        <v>45813</v>
      </c>
      <c r="B34852" s="217" t="s">
        <v>172</v>
      </c>
      <c r="C34852" s="218">
        <v>0.66</v>
      </c>
    </row>
    <row r="34853" spans="1:3" ht="15" customHeight="1" x14ac:dyDescent="0.25">
      <c r="A34853" s="216">
        <v>45814</v>
      </c>
      <c r="B34853" s="217" t="s">
        <v>172</v>
      </c>
      <c r="C34853" s="218">
        <v>0.67</v>
      </c>
    </row>
    <row r="34854" spans="1:3" ht="15" customHeight="1" x14ac:dyDescent="0.25">
      <c r="A34854" s="216">
        <v>45817</v>
      </c>
      <c r="B34854" s="217" t="s">
        <v>172</v>
      </c>
      <c r="C34854" s="218">
        <v>0.7</v>
      </c>
    </row>
    <row r="34855" spans="1:3" ht="15" customHeight="1" x14ac:dyDescent="0.25">
      <c r="A34855" s="216">
        <v>45818</v>
      </c>
      <c r="B34855" s="217" t="s">
        <v>172</v>
      </c>
      <c r="C34855" s="218">
        <v>0.71</v>
      </c>
    </row>
    <row r="34856" spans="1:3" ht="15" customHeight="1" x14ac:dyDescent="0.25">
      <c r="A34856" s="216">
        <v>45819</v>
      </c>
      <c r="B34856" s="217" t="s">
        <v>172</v>
      </c>
      <c r="C34856" s="218">
        <v>0.71499999999999997</v>
      </c>
    </row>
    <row r="34857" spans="1:3" ht="15" customHeight="1" x14ac:dyDescent="0.25">
      <c r="A34857" s="216">
        <v>45820</v>
      </c>
      <c r="B34857" s="217" t="s">
        <v>172</v>
      </c>
      <c r="C34857" s="218">
        <v>0.72</v>
      </c>
    </row>
    <row r="34858" spans="1:3" ht="15" customHeight="1" x14ac:dyDescent="0.25">
      <c r="A34858" s="216">
        <v>45821</v>
      </c>
      <c r="B34858" s="217" t="s">
        <v>172</v>
      </c>
      <c r="C34858" s="218">
        <v>0.72499999999999998</v>
      </c>
    </row>
    <row r="34859" spans="1:3" ht="15" customHeight="1" x14ac:dyDescent="0.25">
      <c r="A34859" s="216">
        <v>45824</v>
      </c>
      <c r="B34859" s="217" t="s">
        <v>172</v>
      </c>
      <c r="C34859" s="218">
        <v>0.74</v>
      </c>
    </row>
    <row r="34860" spans="1:3" ht="15" customHeight="1" x14ac:dyDescent="0.25">
      <c r="A34860" s="216">
        <v>45825</v>
      </c>
      <c r="B34860" s="217" t="s">
        <v>172</v>
      </c>
      <c r="C34860" s="218">
        <v>0.745</v>
      </c>
    </row>
    <row r="34861" spans="1:3" ht="15" customHeight="1" x14ac:dyDescent="0.25">
      <c r="A34861" s="216">
        <v>45826</v>
      </c>
      <c r="B34861" s="217" t="s">
        <v>172</v>
      </c>
      <c r="C34861" s="218">
        <v>0.75</v>
      </c>
    </row>
    <row r="34862" spans="1:3" ht="15" customHeight="1" x14ac:dyDescent="0.25">
      <c r="A34862" s="216">
        <v>45827</v>
      </c>
      <c r="B34862" s="217" t="s">
        <v>172</v>
      </c>
      <c r="C34862" s="218">
        <v>0.755</v>
      </c>
    </row>
    <row r="34863" spans="1:3" ht="15" customHeight="1" x14ac:dyDescent="0.25">
      <c r="A34863" s="216">
        <v>45828</v>
      </c>
      <c r="B34863" s="217" t="s">
        <v>172</v>
      </c>
      <c r="C34863" s="218">
        <v>0.76</v>
      </c>
    </row>
    <row r="34864" spans="1:3" ht="15" customHeight="1" x14ac:dyDescent="0.25">
      <c r="A34864" s="216">
        <v>45831</v>
      </c>
      <c r="B34864" s="217" t="s">
        <v>172</v>
      </c>
      <c r="C34864" s="218">
        <v>0.77500000000000002</v>
      </c>
    </row>
    <row r="34865" spans="1:3" ht="15" customHeight="1" x14ac:dyDescent="0.25">
      <c r="A34865" s="216">
        <v>45832</v>
      </c>
      <c r="B34865" s="217" t="s">
        <v>172</v>
      </c>
      <c r="C34865" s="218">
        <v>0.78</v>
      </c>
    </row>
    <row r="34866" spans="1:3" ht="15" customHeight="1" x14ac:dyDescent="0.25">
      <c r="A34866" s="216">
        <v>45833</v>
      </c>
      <c r="B34866" s="217" t="s">
        <v>172</v>
      </c>
      <c r="C34866" s="218">
        <v>0.78500000000000003</v>
      </c>
    </row>
    <row r="34867" spans="1:3" ht="15" customHeight="1" x14ac:dyDescent="0.25">
      <c r="A34867" s="216">
        <v>45834</v>
      </c>
      <c r="B34867" s="217" t="s">
        <v>172</v>
      </c>
      <c r="C34867" s="218">
        <v>0.79</v>
      </c>
    </row>
    <row r="34868" spans="1:3" ht="15" customHeight="1" x14ac:dyDescent="0.25">
      <c r="A34868" s="216">
        <v>45835</v>
      </c>
      <c r="B34868" s="217" t="s">
        <v>172</v>
      </c>
      <c r="C34868" s="218">
        <v>0.79500000000000004</v>
      </c>
    </row>
    <row r="34869" spans="1:3" ht="15" customHeight="1" x14ac:dyDescent="0.25">
      <c r="A34869" s="216">
        <v>45838</v>
      </c>
      <c r="B34869" s="217" t="s">
        <v>172</v>
      </c>
      <c r="C34869" s="218">
        <v>0.81</v>
      </c>
    </row>
    <row r="34870" spans="1:3" ht="15" customHeight="1" x14ac:dyDescent="0.25">
      <c r="A34870" s="216">
        <v>45839</v>
      </c>
      <c r="B34870" s="217" t="s">
        <v>172</v>
      </c>
      <c r="C34870" s="218">
        <v>0.81499999999999995</v>
      </c>
    </row>
    <row r="34871" spans="1:3" ht="15" customHeight="1" x14ac:dyDescent="0.25">
      <c r="A34871" s="216">
        <v>45840</v>
      </c>
      <c r="B34871" s="217" t="s">
        <v>172</v>
      </c>
      <c r="C34871" s="218">
        <v>0.82</v>
      </c>
    </row>
    <row r="34872" spans="1:3" ht="15" customHeight="1" x14ac:dyDescent="0.25">
      <c r="A34872" s="216">
        <v>45841</v>
      </c>
      <c r="B34872" s="217" t="s">
        <v>172</v>
      </c>
      <c r="C34872" s="218">
        <v>0.82499999999999996</v>
      </c>
    </row>
    <row r="34873" spans="1:3" ht="15" customHeight="1" x14ac:dyDescent="0.25">
      <c r="A34873" s="216">
        <v>45842</v>
      </c>
      <c r="B34873" s="217" t="s">
        <v>172</v>
      </c>
      <c r="C34873" s="218">
        <v>0.83</v>
      </c>
    </row>
    <row r="34874" spans="1:3" ht="15" customHeight="1" x14ac:dyDescent="0.25">
      <c r="A34874" s="216">
        <v>45845</v>
      </c>
      <c r="B34874" s="217" t="s">
        <v>172</v>
      </c>
      <c r="C34874" s="218">
        <v>0.84499999999999997</v>
      </c>
    </row>
    <row r="34875" spans="1:3" ht="15" customHeight="1" x14ac:dyDescent="0.25">
      <c r="A34875" s="216">
        <v>45846</v>
      </c>
      <c r="B34875" s="217" t="s">
        <v>172</v>
      </c>
      <c r="C34875" s="218">
        <v>0.85</v>
      </c>
    </row>
    <row r="34876" spans="1:3" ht="15" customHeight="1" x14ac:dyDescent="0.25">
      <c r="A34876" s="216">
        <v>45847</v>
      </c>
      <c r="B34876" s="217" t="s">
        <v>172</v>
      </c>
      <c r="C34876" s="218">
        <v>0.85499999999999998</v>
      </c>
    </row>
    <row r="34877" spans="1:3" ht="15" customHeight="1" x14ac:dyDescent="0.25">
      <c r="A34877" s="216">
        <v>45848</v>
      </c>
      <c r="B34877" s="217" t="s">
        <v>172</v>
      </c>
      <c r="C34877" s="218">
        <v>0.86</v>
      </c>
    </row>
    <row r="34878" spans="1:3" ht="15" customHeight="1" x14ac:dyDescent="0.25">
      <c r="A34878" s="216">
        <v>45849</v>
      </c>
      <c r="B34878" s="217" t="s">
        <v>172</v>
      </c>
      <c r="C34878" s="218">
        <v>0.86499999999999999</v>
      </c>
    </row>
    <row r="34879" spans="1:3" ht="15" customHeight="1" x14ac:dyDescent="0.25">
      <c r="A34879" s="216">
        <v>45852</v>
      </c>
      <c r="B34879" s="217" t="s">
        <v>172</v>
      </c>
      <c r="C34879" s="218">
        <v>0.88</v>
      </c>
    </row>
    <row r="34880" spans="1:3" ht="15" customHeight="1" x14ac:dyDescent="0.25">
      <c r="A34880" s="216">
        <v>45853</v>
      </c>
      <c r="B34880" s="217" t="s">
        <v>172</v>
      </c>
      <c r="C34880" s="218">
        <v>0.88500000000000001</v>
      </c>
    </row>
    <row r="34881" spans="1:3" ht="15" customHeight="1" x14ac:dyDescent="0.25">
      <c r="A34881" s="216">
        <v>45854</v>
      </c>
      <c r="B34881" s="217" t="s">
        <v>172</v>
      </c>
      <c r="C34881" s="218">
        <v>0.89</v>
      </c>
    </row>
    <row r="34882" spans="1:3" ht="15" customHeight="1" x14ac:dyDescent="0.25">
      <c r="A34882" s="216">
        <v>45855</v>
      </c>
      <c r="B34882" s="217" t="s">
        <v>172</v>
      </c>
      <c r="C34882" s="218">
        <v>0.89500000000000002</v>
      </c>
    </row>
    <row r="34883" spans="1:3" ht="15" customHeight="1" x14ac:dyDescent="0.25">
      <c r="A34883" s="216">
        <v>45856</v>
      </c>
      <c r="B34883" s="217" t="s">
        <v>172</v>
      </c>
      <c r="C34883" s="218">
        <v>0.9</v>
      </c>
    </row>
    <row r="34884" spans="1:3" ht="15" customHeight="1" x14ac:dyDescent="0.25">
      <c r="A34884" s="216">
        <v>45859</v>
      </c>
      <c r="B34884" s="217" t="s">
        <v>172</v>
      </c>
      <c r="C34884" s="218">
        <v>0.91500000000000004</v>
      </c>
    </row>
    <row r="34885" spans="1:3" ht="15" customHeight="1" x14ac:dyDescent="0.25">
      <c r="A34885" s="216">
        <v>45860</v>
      </c>
      <c r="B34885" s="217" t="s">
        <v>172</v>
      </c>
      <c r="C34885" s="218">
        <v>0.92</v>
      </c>
    </row>
    <row r="34886" spans="1:3" ht="15" customHeight="1" x14ac:dyDescent="0.25">
      <c r="A34886" s="216">
        <v>45861</v>
      </c>
      <c r="B34886" s="217" t="s">
        <v>172</v>
      </c>
      <c r="C34886" s="218">
        <v>0.92500000000000004</v>
      </c>
    </row>
    <row r="34887" spans="1:3" ht="15" customHeight="1" x14ac:dyDescent="0.25">
      <c r="A34887" s="216">
        <v>45862</v>
      </c>
      <c r="B34887" s="217" t="s">
        <v>172</v>
      </c>
      <c r="C34887" s="218">
        <v>0.93</v>
      </c>
    </row>
    <row r="34888" spans="1:3" ht="15" customHeight="1" x14ac:dyDescent="0.25">
      <c r="A34888" s="216">
        <v>45863</v>
      </c>
      <c r="B34888" s="217" t="s">
        <v>172</v>
      </c>
      <c r="C34888" s="218">
        <v>0.93500000000000005</v>
      </c>
    </row>
    <row r="34889" spans="1:3" ht="15" customHeight="1" x14ac:dyDescent="0.25">
      <c r="A34889" s="216">
        <v>45866</v>
      </c>
      <c r="B34889" s="217" t="s">
        <v>172</v>
      </c>
      <c r="C34889" s="218">
        <v>0.95</v>
      </c>
    </row>
    <row r="34890" spans="1:3" ht="15" customHeight="1" x14ac:dyDescent="0.25">
      <c r="A34890" s="216">
        <v>45867</v>
      </c>
      <c r="B34890" s="217" t="s">
        <v>172</v>
      </c>
      <c r="C34890" s="218">
        <v>0.95499999999999996</v>
      </c>
    </row>
    <row r="34891" spans="1:3" ht="15" customHeight="1" x14ac:dyDescent="0.25">
      <c r="A34891" s="216">
        <v>45868</v>
      </c>
      <c r="B34891" s="217" t="s">
        <v>172</v>
      </c>
      <c r="C34891" s="218">
        <v>0.96</v>
      </c>
    </row>
    <row r="34892" spans="1:3" ht="15" customHeight="1" x14ac:dyDescent="0.25">
      <c r="A34892" s="216">
        <v>45869</v>
      </c>
      <c r="B34892" s="217" t="s">
        <v>172</v>
      </c>
      <c r="C34892" s="218">
        <v>0.96499999999999997</v>
      </c>
    </row>
    <row r="34893" spans="1:3" ht="15" customHeight="1" x14ac:dyDescent="0.25">
      <c r="A34893" s="216">
        <v>45870</v>
      </c>
      <c r="B34893" s="217" t="s">
        <v>172</v>
      </c>
      <c r="C34893" s="218">
        <v>0.97</v>
      </c>
    </row>
    <row r="34894" spans="1:3" ht="15" customHeight="1" x14ac:dyDescent="0.25">
      <c r="A34894" s="216">
        <v>45873</v>
      </c>
      <c r="B34894" s="217" t="s">
        <v>172</v>
      </c>
      <c r="C34894" s="218">
        <v>0.99</v>
      </c>
    </row>
    <row r="34895" spans="1:3" ht="15" customHeight="1" x14ac:dyDescent="0.25">
      <c r="A34895" s="216">
        <v>45874</v>
      </c>
      <c r="B34895" s="217" t="s">
        <v>172</v>
      </c>
      <c r="C34895" s="218">
        <v>0.995</v>
      </c>
    </row>
    <row r="34896" spans="1:3" ht="15" customHeight="1" x14ac:dyDescent="0.25">
      <c r="A34896" s="216">
        <v>45875</v>
      </c>
      <c r="B34896" s="217" t="s">
        <v>172</v>
      </c>
      <c r="C34896" s="218">
        <v>1.0049999999999999</v>
      </c>
    </row>
    <row r="34897" spans="1:3" ht="15" customHeight="1" x14ac:dyDescent="0.25">
      <c r="A34897" s="216">
        <v>45876</v>
      </c>
      <c r="B34897" s="217" t="s">
        <v>172</v>
      </c>
      <c r="C34897" s="218">
        <v>1.0149999999999999</v>
      </c>
    </row>
    <row r="34898" spans="1:3" ht="15" customHeight="1" x14ac:dyDescent="0.25">
      <c r="A34898" s="216">
        <v>45877</v>
      </c>
      <c r="B34898" s="217" t="s">
        <v>172</v>
      </c>
      <c r="C34898" s="218">
        <v>1.0249999999999999</v>
      </c>
    </row>
    <row r="34899" spans="1:3" ht="15" customHeight="1" x14ac:dyDescent="0.25">
      <c r="A34899" s="216">
        <v>45880</v>
      </c>
      <c r="B34899" s="217" t="s">
        <v>172</v>
      </c>
      <c r="C34899" s="218">
        <v>1.0549999999999999</v>
      </c>
    </row>
    <row r="34900" spans="1:3" ht="15" customHeight="1" x14ac:dyDescent="0.25">
      <c r="A34900" s="216">
        <v>45881</v>
      </c>
      <c r="B34900" s="217" t="s">
        <v>172</v>
      </c>
      <c r="C34900" s="218">
        <v>1.0649999999999999</v>
      </c>
    </row>
    <row r="34901" spans="1:3" ht="15" customHeight="1" x14ac:dyDescent="0.25">
      <c r="A34901" s="216">
        <v>45882</v>
      </c>
      <c r="B34901" s="217" t="s">
        <v>172</v>
      </c>
      <c r="C34901" s="218">
        <v>1.075</v>
      </c>
    </row>
    <row r="34902" spans="1:3" ht="15" customHeight="1" x14ac:dyDescent="0.25">
      <c r="A34902" s="216">
        <v>45883</v>
      </c>
      <c r="B34902" s="217" t="s">
        <v>172</v>
      </c>
      <c r="C34902" s="218">
        <v>1.085</v>
      </c>
    </row>
    <row r="34903" spans="1:3" ht="15" customHeight="1" x14ac:dyDescent="0.25">
      <c r="A34903" s="216">
        <v>45884</v>
      </c>
      <c r="B34903" s="217" t="s">
        <v>172</v>
      </c>
      <c r="C34903" s="218">
        <v>1.095</v>
      </c>
    </row>
    <row r="34904" spans="1:3" ht="15" customHeight="1" x14ac:dyDescent="0.25">
      <c r="A34904" s="216">
        <v>45887</v>
      </c>
      <c r="B34904" s="217" t="s">
        <v>172</v>
      </c>
      <c r="C34904" s="218">
        <v>1.125</v>
      </c>
    </row>
    <row r="34905" spans="1:3" ht="15" customHeight="1" x14ac:dyDescent="0.25">
      <c r="A34905" s="216">
        <v>45888</v>
      </c>
      <c r="B34905" s="217" t="s">
        <v>172</v>
      </c>
      <c r="C34905" s="218">
        <v>1.135</v>
      </c>
    </row>
    <row r="34906" spans="1:3" ht="15" customHeight="1" x14ac:dyDescent="0.25">
      <c r="A34906" s="216">
        <v>45889</v>
      </c>
      <c r="B34906" s="217" t="s">
        <v>172</v>
      </c>
      <c r="C34906" s="218">
        <v>1.145</v>
      </c>
    </row>
    <row r="34907" spans="1:3" ht="15" customHeight="1" x14ac:dyDescent="0.25">
      <c r="A34907" s="216">
        <v>45890</v>
      </c>
      <c r="B34907" s="217" t="s">
        <v>172</v>
      </c>
      <c r="C34907" s="218">
        <v>1.1499999999999999</v>
      </c>
    </row>
    <row r="34908" spans="1:3" ht="15" customHeight="1" x14ac:dyDescent="0.25">
      <c r="A34908" s="216">
        <v>45891</v>
      </c>
      <c r="B34908" s="217" t="s">
        <v>172</v>
      </c>
      <c r="C34908" s="218">
        <v>1.1599999999999999</v>
      </c>
    </row>
    <row r="34909" spans="1:3" ht="15" customHeight="1" x14ac:dyDescent="0.25">
      <c r="A34909" s="216">
        <v>45894</v>
      </c>
      <c r="B34909" s="217" t="s">
        <v>172</v>
      </c>
      <c r="C34909" s="218">
        <v>1.19</v>
      </c>
    </row>
    <row r="34910" spans="1:3" ht="15" customHeight="1" x14ac:dyDescent="0.25">
      <c r="A34910" s="216">
        <v>45895</v>
      </c>
      <c r="B34910" s="217" t="s">
        <v>172</v>
      </c>
      <c r="C34910" s="218">
        <v>1.2</v>
      </c>
    </row>
    <row r="34911" spans="1:3" ht="15" customHeight="1" x14ac:dyDescent="0.25">
      <c r="A34911" s="216">
        <v>45896</v>
      </c>
      <c r="B34911" s="217" t="s">
        <v>172</v>
      </c>
      <c r="C34911" s="218">
        <v>1.21</v>
      </c>
    </row>
    <row r="34912" spans="1:3" ht="15" customHeight="1" x14ac:dyDescent="0.25">
      <c r="A34912" s="216">
        <v>45897</v>
      </c>
      <c r="B34912" s="217" t="s">
        <v>172</v>
      </c>
      <c r="C34912" s="218">
        <v>1.22</v>
      </c>
    </row>
    <row r="34913" spans="1:3" ht="15" customHeight="1" x14ac:dyDescent="0.25">
      <c r="A34913" s="216">
        <v>45898</v>
      </c>
      <c r="B34913" s="217" t="s">
        <v>172</v>
      </c>
      <c r="C34913" s="218">
        <v>1.23</v>
      </c>
    </row>
    <row r="34914" spans="1:3" ht="15" customHeight="1" x14ac:dyDescent="0.25">
      <c r="A34914" s="216">
        <v>45901</v>
      </c>
      <c r="B34914" s="217" t="s">
        <v>172</v>
      </c>
      <c r="C34914" s="218">
        <v>1.26</v>
      </c>
    </row>
    <row r="34915" spans="1:3" ht="15" customHeight="1" x14ac:dyDescent="0.25">
      <c r="A34915" s="216">
        <v>45902</v>
      </c>
      <c r="B34915" s="217" t="s">
        <v>172</v>
      </c>
      <c r="C34915" s="218">
        <v>1.27</v>
      </c>
    </row>
    <row r="34916" spans="1:3" ht="15" customHeight="1" x14ac:dyDescent="0.25">
      <c r="A34916" s="216">
        <v>45903</v>
      </c>
      <c r="B34916" s="217" t="s">
        <v>172</v>
      </c>
      <c r="C34916" s="218">
        <v>1.28</v>
      </c>
    </row>
    <row r="34917" spans="1:3" ht="15" customHeight="1" x14ac:dyDescent="0.25">
      <c r="A34917" s="216">
        <v>45904</v>
      </c>
      <c r="B34917" s="217" t="s">
        <v>172</v>
      </c>
      <c r="C34917" s="218">
        <v>1.29</v>
      </c>
    </row>
    <row r="34918" spans="1:3" ht="15" customHeight="1" x14ac:dyDescent="0.25">
      <c r="A34918" s="216">
        <v>45905</v>
      </c>
      <c r="B34918" s="217" t="s">
        <v>172</v>
      </c>
      <c r="C34918" s="218">
        <v>1.3</v>
      </c>
    </row>
    <row r="34919" spans="1:3" ht="15" customHeight="1" x14ac:dyDescent="0.25">
      <c r="A34919" s="216">
        <v>45908</v>
      </c>
      <c r="B34919" s="217" t="s">
        <v>172</v>
      </c>
      <c r="C34919" s="218">
        <v>1.33</v>
      </c>
    </row>
    <row r="34920" spans="1:3" ht="15" customHeight="1" x14ac:dyDescent="0.25">
      <c r="A34920" s="216">
        <v>45909</v>
      </c>
      <c r="B34920" s="217" t="s">
        <v>172</v>
      </c>
      <c r="C34920" s="218">
        <v>1.34</v>
      </c>
    </row>
    <row r="34921" spans="1:3" ht="15" customHeight="1" x14ac:dyDescent="0.25">
      <c r="A34921" s="216">
        <v>45910</v>
      </c>
      <c r="B34921" s="217" t="s">
        <v>172</v>
      </c>
      <c r="C34921" s="218">
        <v>1.35</v>
      </c>
    </row>
    <row r="34922" spans="1:3" ht="15" customHeight="1" x14ac:dyDescent="0.25">
      <c r="A34922" s="216">
        <v>45911</v>
      </c>
      <c r="B34922" s="217" t="s">
        <v>172</v>
      </c>
      <c r="C34922" s="218">
        <v>1.36</v>
      </c>
    </row>
    <row r="34923" spans="1:3" ht="15" customHeight="1" x14ac:dyDescent="0.25">
      <c r="A34923" s="216">
        <v>45912</v>
      </c>
      <c r="B34923" s="217" t="s">
        <v>172</v>
      </c>
      <c r="C34923" s="218">
        <v>1.37</v>
      </c>
    </row>
    <row r="34924" spans="1:3" ht="15" customHeight="1" x14ac:dyDescent="0.25">
      <c r="A34924" s="216">
        <v>45915</v>
      </c>
      <c r="B34924" s="217" t="s">
        <v>172</v>
      </c>
      <c r="C34924" s="218">
        <v>1.4</v>
      </c>
    </row>
    <row r="34925" spans="1:3" ht="15" customHeight="1" x14ac:dyDescent="0.25">
      <c r="A34925" s="216">
        <v>45916</v>
      </c>
      <c r="B34925" s="217" t="s">
        <v>172</v>
      </c>
      <c r="C34925" s="218">
        <v>1.41</v>
      </c>
    </row>
    <row r="34926" spans="1:3" ht="15" customHeight="1" x14ac:dyDescent="0.25">
      <c r="A34926" s="216">
        <v>45917</v>
      </c>
      <c r="B34926" s="217" t="s">
        <v>172</v>
      </c>
      <c r="C34926" s="218">
        <v>1.42</v>
      </c>
    </row>
    <row r="34927" spans="1:3" ht="15" customHeight="1" x14ac:dyDescent="0.25">
      <c r="A34927" s="216">
        <v>45918</v>
      </c>
      <c r="B34927" s="217" t="s">
        <v>172</v>
      </c>
      <c r="C34927" s="218">
        <v>1.43</v>
      </c>
    </row>
    <row r="34928" spans="1:3" ht="15" customHeight="1" x14ac:dyDescent="0.25">
      <c r="A34928" s="216">
        <v>45919</v>
      </c>
      <c r="B34928" s="217" t="s">
        <v>172</v>
      </c>
      <c r="C34928" s="218">
        <v>1.44</v>
      </c>
    </row>
    <row r="34929" spans="1:3" ht="15" customHeight="1" x14ac:dyDescent="0.25">
      <c r="A34929" s="216">
        <v>45922</v>
      </c>
      <c r="B34929" s="217" t="s">
        <v>172</v>
      </c>
      <c r="C34929" s="218">
        <v>1.47</v>
      </c>
    </row>
    <row r="34930" spans="1:3" ht="15" customHeight="1" x14ac:dyDescent="0.25">
      <c r="A34930" s="216">
        <v>45923</v>
      </c>
      <c r="B34930" s="217" t="s">
        <v>172</v>
      </c>
      <c r="C34930" s="218">
        <v>1.48</v>
      </c>
    </row>
    <row r="34931" spans="1:3" ht="15" customHeight="1" x14ac:dyDescent="0.25">
      <c r="A34931" s="216">
        <v>45924</v>
      </c>
      <c r="B34931" s="217" t="s">
        <v>172</v>
      </c>
      <c r="C34931" s="218">
        <v>1.49</v>
      </c>
    </row>
    <row r="34932" spans="1:3" ht="15" customHeight="1" x14ac:dyDescent="0.25">
      <c r="A34932" s="216">
        <v>45925</v>
      </c>
      <c r="B34932" s="217" t="s">
        <v>172</v>
      </c>
      <c r="C34932" s="218">
        <v>1.5</v>
      </c>
    </row>
    <row r="34933" spans="1:3" ht="15" customHeight="1" x14ac:dyDescent="0.25">
      <c r="A34933" s="216">
        <v>45926</v>
      </c>
      <c r="B34933" s="217" t="s">
        <v>172</v>
      </c>
      <c r="C34933" s="218">
        <v>1.51</v>
      </c>
    </row>
    <row r="34934" spans="1:3" ht="15" customHeight="1" x14ac:dyDescent="0.25">
      <c r="A34934" s="216">
        <v>45929</v>
      </c>
      <c r="B34934" s="217" t="s">
        <v>172</v>
      </c>
      <c r="C34934" s="218">
        <v>1.54</v>
      </c>
    </row>
    <row r="34935" spans="1:3" ht="15" customHeight="1" x14ac:dyDescent="0.25">
      <c r="A34935" s="216">
        <v>45930</v>
      </c>
      <c r="B34935" s="217" t="s">
        <v>172</v>
      </c>
      <c r="C34935" s="218">
        <v>0</v>
      </c>
    </row>
    <row r="34936" spans="1:3" ht="15" customHeight="1" x14ac:dyDescent="0.25">
      <c r="A34936" s="216">
        <v>45566</v>
      </c>
      <c r="B34936" s="217" t="s">
        <v>169</v>
      </c>
      <c r="C34936" s="218">
        <v>1.04E-2</v>
      </c>
    </row>
    <row r="34937" spans="1:3" ht="15" customHeight="1" x14ac:dyDescent="0.25">
      <c r="A34937" s="216">
        <v>45567</v>
      </c>
      <c r="B34937" s="217" t="s">
        <v>169</v>
      </c>
      <c r="C34937" s="218">
        <v>2.07E-2</v>
      </c>
    </row>
    <row r="34938" spans="1:3" ht="15" customHeight="1" x14ac:dyDescent="0.25">
      <c r="A34938" s="216">
        <v>45568</v>
      </c>
      <c r="B34938" s="217" t="s">
        <v>169</v>
      </c>
      <c r="C34938" s="218">
        <v>3.09E-2</v>
      </c>
    </row>
    <row r="34939" spans="1:3" ht="15" customHeight="1" x14ac:dyDescent="0.25">
      <c r="A34939" s="216">
        <v>45569</v>
      </c>
      <c r="B34939" s="217" t="s">
        <v>169</v>
      </c>
      <c r="C34939" s="218">
        <v>4.1300000000000003E-2</v>
      </c>
    </row>
    <row r="34940" spans="1:3" ht="15" customHeight="1" x14ac:dyDescent="0.25">
      <c r="A34940" s="216">
        <v>45572</v>
      </c>
      <c r="B34940" s="217" t="s">
        <v>169</v>
      </c>
      <c r="C34940" s="218">
        <v>7.1999999999999995E-2</v>
      </c>
    </row>
    <row r="34941" spans="1:3" ht="15" customHeight="1" x14ac:dyDescent="0.25">
      <c r="A34941" s="216">
        <v>45573</v>
      </c>
      <c r="B34941" s="217" t="s">
        <v>169</v>
      </c>
      <c r="C34941" s="218">
        <v>8.2100000000000006E-2</v>
      </c>
    </row>
    <row r="34942" spans="1:3" ht="15" customHeight="1" x14ac:dyDescent="0.25">
      <c r="A34942" s="216">
        <v>45574</v>
      </c>
      <c r="B34942" s="217" t="s">
        <v>169</v>
      </c>
      <c r="C34942" s="218">
        <v>9.2200000000000004E-2</v>
      </c>
    </row>
    <row r="34943" spans="1:3" ht="15" customHeight="1" x14ac:dyDescent="0.25">
      <c r="A34943" s="216">
        <v>45575</v>
      </c>
      <c r="B34943" s="217" t="s">
        <v>169</v>
      </c>
      <c r="C34943" s="218">
        <v>0.1023</v>
      </c>
    </row>
    <row r="34944" spans="1:3" ht="15" customHeight="1" x14ac:dyDescent="0.25">
      <c r="A34944" s="216">
        <v>45576</v>
      </c>
      <c r="B34944" s="217" t="s">
        <v>169</v>
      </c>
      <c r="C34944" s="218">
        <v>0.1124</v>
      </c>
    </row>
    <row r="34945" spans="1:3" ht="15" customHeight="1" x14ac:dyDescent="0.25">
      <c r="A34945" s="216">
        <v>45579</v>
      </c>
      <c r="B34945" s="217" t="s">
        <v>169</v>
      </c>
      <c r="C34945" s="218">
        <v>0.14269999999999999</v>
      </c>
    </row>
    <row r="34946" spans="1:3" ht="15" customHeight="1" x14ac:dyDescent="0.25">
      <c r="A34946" s="216">
        <v>45580</v>
      </c>
      <c r="B34946" s="217" t="s">
        <v>169</v>
      </c>
      <c r="C34946" s="218">
        <v>0.15279999999999999</v>
      </c>
    </row>
    <row r="34947" spans="1:3" ht="15" customHeight="1" x14ac:dyDescent="0.25">
      <c r="A34947" s="216">
        <v>45581</v>
      </c>
      <c r="B34947" s="217" t="s">
        <v>169</v>
      </c>
      <c r="C34947" s="218">
        <v>0.16289999999999999</v>
      </c>
    </row>
    <row r="34948" spans="1:3" ht="15" customHeight="1" x14ac:dyDescent="0.25">
      <c r="A34948" s="216">
        <v>45582</v>
      </c>
      <c r="B34948" s="217" t="s">
        <v>169</v>
      </c>
      <c r="C34948" s="218">
        <v>0.17319999999999999</v>
      </c>
    </row>
    <row r="34949" spans="1:3" ht="15" customHeight="1" x14ac:dyDescent="0.25">
      <c r="A34949" s="216">
        <v>45583</v>
      </c>
      <c r="B34949" s="217" t="s">
        <v>169</v>
      </c>
      <c r="C34949" s="218">
        <v>0.1832</v>
      </c>
    </row>
    <row r="34950" spans="1:3" ht="15" customHeight="1" x14ac:dyDescent="0.25">
      <c r="A34950" s="216">
        <v>45586</v>
      </c>
      <c r="B34950" s="217" t="s">
        <v>169</v>
      </c>
      <c r="C34950" s="218">
        <v>0.2127</v>
      </c>
    </row>
    <row r="34951" spans="1:3" ht="15" customHeight="1" x14ac:dyDescent="0.25">
      <c r="A34951" s="216">
        <v>45587</v>
      </c>
      <c r="B34951" s="217" t="s">
        <v>169</v>
      </c>
      <c r="C34951" s="218">
        <v>0.22259999999999999</v>
      </c>
    </row>
    <row r="34952" spans="1:3" ht="15" customHeight="1" x14ac:dyDescent="0.25">
      <c r="A34952" s="216">
        <v>45588</v>
      </c>
      <c r="B34952" s="217" t="s">
        <v>169</v>
      </c>
      <c r="C34952" s="218">
        <v>0.23250000000000001</v>
      </c>
    </row>
    <row r="34953" spans="1:3" ht="15" customHeight="1" x14ac:dyDescent="0.25">
      <c r="A34953" s="216">
        <v>45589</v>
      </c>
      <c r="B34953" s="217" t="s">
        <v>169</v>
      </c>
      <c r="C34953" s="218">
        <v>0.2424</v>
      </c>
    </row>
    <row r="34954" spans="1:3" ht="15" customHeight="1" x14ac:dyDescent="0.25">
      <c r="A34954" s="216">
        <v>45590</v>
      </c>
      <c r="B34954" s="217" t="s">
        <v>169</v>
      </c>
      <c r="C34954" s="218">
        <v>0.25230000000000002</v>
      </c>
    </row>
    <row r="34955" spans="1:3" ht="15" customHeight="1" x14ac:dyDescent="0.25">
      <c r="A34955" s="216">
        <v>45593</v>
      </c>
      <c r="B34955" s="217" t="s">
        <v>169</v>
      </c>
      <c r="C34955" s="218">
        <v>0.28189999999999998</v>
      </c>
    </row>
    <row r="34956" spans="1:3" ht="15" customHeight="1" x14ac:dyDescent="0.25">
      <c r="A34956" s="216">
        <v>45594</v>
      </c>
      <c r="B34956" s="217" t="s">
        <v>169</v>
      </c>
      <c r="C34956" s="218">
        <v>0.2918</v>
      </c>
    </row>
    <row r="34957" spans="1:3" ht="15" customHeight="1" x14ac:dyDescent="0.25">
      <c r="A34957" s="216">
        <v>45595</v>
      </c>
      <c r="B34957" s="217" t="s">
        <v>169</v>
      </c>
      <c r="C34957" s="218">
        <v>0.30170000000000002</v>
      </c>
    </row>
    <row r="34958" spans="1:3" ht="15" customHeight="1" x14ac:dyDescent="0.25">
      <c r="A34958" s="216">
        <v>45596</v>
      </c>
      <c r="B34958" s="217" t="s">
        <v>169</v>
      </c>
      <c r="C34958" s="218">
        <v>0.3115</v>
      </c>
    </row>
    <row r="34959" spans="1:3" ht="15" customHeight="1" x14ac:dyDescent="0.25">
      <c r="A34959" s="216">
        <v>45597</v>
      </c>
      <c r="B34959" s="217" t="s">
        <v>169</v>
      </c>
      <c r="C34959" s="218">
        <v>0.32119999999999999</v>
      </c>
    </row>
    <row r="34960" spans="1:3" ht="15" customHeight="1" x14ac:dyDescent="0.25">
      <c r="A34960" s="216">
        <v>45600</v>
      </c>
      <c r="B34960" s="217" t="s">
        <v>169</v>
      </c>
      <c r="C34960" s="218">
        <v>0.3508</v>
      </c>
    </row>
    <row r="34961" spans="1:3" ht="15" customHeight="1" x14ac:dyDescent="0.25">
      <c r="A34961" s="216">
        <v>45601</v>
      </c>
      <c r="B34961" s="217" t="s">
        <v>169</v>
      </c>
      <c r="C34961" s="218">
        <v>0.36059999999999998</v>
      </c>
    </row>
    <row r="34962" spans="1:3" ht="15" customHeight="1" x14ac:dyDescent="0.25">
      <c r="A34962" s="216">
        <v>45602</v>
      </c>
      <c r="B34962" s="217" t="s">
        <v>169</v>
      </c>
      <c r="C34962" s="218">
        <v>0.37030000000000002</v>
      </c>
    </row>
    <row r="34963" spans="1:3" ht="15" customHeight="1" x14ac:dyDescent="0.25">
      <c r="A34963" s="216">
        <v>45603</v>
      </c>
      <c r="B34963" s="217" t="s">
        <v>169</v>
      </c>
      <c r="C34963" s="218">
        <v>0.37990000000000002</v>
      </c>
    </row>
    <row r="34964" spans="1:3" ht="15" customHeight="1" x14ac:dyDescent="0.25">
      <c r="A34964" s="216">
        <v>45604</v>
      </c>
      <c r="B34964" s="217" t="s">
        <v>169</v>
      </c>
      <c r="C34964" s="218">
        <v>0.38969999999999999</v>
      </c>
    </row>
    <row r="34965" spans="1:3" ht="15" customHeight="1" x14ac:dyDescent="0.25">
      <c r="A34965" s="216">
        <v>45607</v>
      </c>
      <c r="B34965" s="217" t="s">
        <v>169</v>
      </c>
      <c r="C34965" s="218">
        <v>0.41889999999999999</v>
      </c>
    </row>
    <row r="34966" spans="1:3" ht="15" customHeight="1" x14ac:dyDescent="0.25">
      <c r="A34966" s="216">
        <v>45608</v>
      </c>
      <c r="B34966" s="217" t="s">
        <v>169</v>
      </c>
      <c r="C34966" s="218">
        <v>0.42880000000000001</v>
      </c>
    </row>
    <row r="34967" spans="1:3" ht="15" customHeight="1" x14ac:dyDescent="0.25">
      <c r="A34967" s="216">
        <v>45609</v>
      </c>
      <c r="B34967" s="217" t="s">
        <v>169</v>
      </c>
      <c r="C34967" s="218">
        <v>0.4385</v>
      </c>
    </row>
    <row r="34968" spans="1:3" ht="15" customHeight="1" x14ac:dyDescent="0.25">
      <c r="A34968" s="216">
        <v>45610</v>
      </c>
      <c r="B34968" s="217" t="s">
        <v>169</v>
      </c>
      <c r="C34968" s="218">
        <v>0.44819999999999999</v>
      </c>
    </row>
    <row r="34969" spans="1:3" ht="15" customHeight="1" x14ac:dyDescent="0.25">
      <c r="A34969" s="216">
        <v>45611</v>
      </c>
      <c r="B34969" s="217" t="s">
        <v>169</v>
      </c>
      <c r="C34969" s="218">
        <v>0.45789999999999997</v>
      </c>
    </row>
    <row r="34970" spans="1:3" ht="15" customHeight="1" x14ac:dyDescent="0.25">
      <c r="A34970" s="216">
        <v>45614</v>
      </c>
      <c r="B34970" s="217" t="s">
        <v>169</v>
      </c>
      <c r="C34970" s="218">
        <v>0.48709999999999998</v>
      </c>
    </row>
    <row r="34971" spans="1:3" ht="15" customHeight="1" x14ac:dyDescent="0.25">
      <c r="A34971" s="216">
        <v>45615</v>
      </c>
      <c r="B34971" s="217" t="s">
        <v>169</v>
      </c>
      <c r="C34971" s="218">
        <v>0.49680000000000002</v>
      </c>
    </row>
    <row r="34972" spans="1:3" ht="15" customHeight="1" x14ac:dyDescent="0.25">
      <c r="A34972" s="216">
        <v>45616</v>
      </c>
      <c r="B34972" s="217" t="s">
        <v>169</v>
      </c>
      <c r="C34972" s="218">
        <v>0.50649999999999995</v>
      </c>
    </row>
    <row r="34973" spans="1:3" ht="15" customHeight="1" x14ac:dyDescent="0.25">
      <c r="A34973" s="216">
        <v>45617</v>
      </c>
      <c r="B34973" s="217" t="s">
        <v>169</v>
      </c>
      <c r="C34973" s="218">
        <v>0.51619999999999999</v>
      </c>
    </row>
    <row r="34974" spans="1:3" ht="15" customHeight="1" x14ac:dyDescent="0.25">
      <c r="A34974" s="216">
        <v>45618</v>
      </c>
      <c r="B34974" s="217" t="s">
        <v>169</v>
      </c>
      <c r="C34974" s="218">
        <v>0.52590000000000003</v>
      </c>
    </row>
    <row r="34975" spans="1:3" ht="15" customHeight="1" x14ac:dyDescent="0.25">
      <c r="A34975" s="216">
        <v>45621</v>
      </c>
      <c r="B34975" s="217" t="s">
        <v>169</v>
      </c>
      <c r="C34975" s="218">
        <v>0.55489999999999995</v>
      </c>
    </row>
    <row r="34976" spans="1:3" ht="15" customHeight="1" x14ac:dyDescent="0.25">
      <c r="A34976" s="216">
        <v>45622</v>
      </c>
      <c r="B34976" s="217" t="s">
        <v>169</v>
      </c>
      <c r="C34976" s="218">
        <v>0.56459999999999999</v>
      </c>
    </row>
    <row r="34977" spans="1:3" ht="15" customHeight="1" x14ac:dyDescent="0.25">
      <c r="A34977" s="216">
        <v>45623</v>
      </c>
      <c r="B34977" s="217" t="s">
        <v>169</v>
      </c>
      <c r="C34977" s="218">
        <v>0.57430000000000003</v>
      </c>
    </row>
    <row r="34978" spans="1:3" ht="15" customHeight="1" x14ac:dyDescent="0.25">
      <c r="A34978" s="216">
        <v>45624</v>
      </c>
      <c r="B34978" s="217" t="s">
        <v>169</v>
      </c>
      <c r="C34978" s="218">
        <v>0.5837</v>
      </c>
    </row>
    <row r="34979" spans="1:3" ht="15" customHeight="1" x14ac:dyDescent="0.25">
      <c r="A34979" s="216">
        <v>45625</v>
      </c>
      <c r="B34979" s="217" t="s">
        <v>169</v>
      </c>
      <c r="C34979" s="218">
        <v>0.59309999999999996</v>
      </c>
    </row>
    <row r="34980" spans="1:3" ht="15" customHeight="1" x14ac:dyDescent="0.25">
      <c r="A34980" s="216">
        <v>45628</v>
      </c>
      <c r="B34980" s="217" t="s">
        <v>169</v>
      </c>
      <c r="C34980" s="218">
        <v>0.62160000000000004</v>
      </c>
    </row>
    <row r="34981" spans="1:3" ht="15" customHeight="1" x14ac:dyDescent="0.25">
      <c r="A34981" s="216">
        <v>45629</v>
      </c>
      <c r="B34981" s="217" t="s">
        <v>169</v>
      </c>
      <c r="C34981" s="218">
        <v>0.63109999999999999</v>
      </c>
    </row>
    <row r="34982" spans="1:3" ht="15" customHeight="1" x14ac:dyDescent="0.25">
      <c r="A34982" s="216">
        <v>45630</v>
      </c>
      <c r="B34982" s="217" t="s">
        <v>169</v>
      </c>
      <c r="C34982" s="218">
        <v>0.64059999999999995</v>
      </c>
    </row>
    <row r="34983" spans="1:3" ht="15" customHeight="1" x14ac:dyDescent="0.25">
      <c r="A34983" s="216">
        <v>45631</v>
      </c>
      <c r="B34983" s="217" t="s">
        <v>169</v>
      </c>
      <c r="C34983" s="218">
        <v>0.6502</v>
      </c>
    </row>
    <row r="34984" spans="1:3" ht="15" customHeight="1" x14ac:dyDescent="0.25">
      <c r="A34984" s="216">
        <v>45632</v>
      </c>
      <c r="B34984" s="217" t="s">
        <v>169</v>
      </c>
      <c r="C34984" s="218">
        <v>0.65959999999999996</v>
      </c>
    </row>
    <row r="34985" spans="1:3" ht="15" customHeight="1" x14ac:dyDescent="0.25">
      <c r="A34985" s="216">
        <v>45635</v>
      </c>
      <c r="B34985" s="217" t="s">
        <v>169</v>
      </c>
      <c r="C34985" s="218">
        <v>0.68779999999999997</v>
      </c>
    </row>
    <row r="34986" spans="1:3" ht="15" customHeight="1" x14ac:dyDescent="0.25">
      <c r="A34986" s="216">
        <v>45636</v>
      </c>
      <c r="B34986" s="217" t="s">
        <v>169</v>
      </c>
      <c r="C34986" s="218">
        <v>0.69710000000000005</v>
      </c>
    </row>
    <row r="34987" spans="1:3" ht="15" customHeight="1" x14ac:dyDescent="0.25">
      <c r="A34987" s="216">
        <v>45637</v>
      </c>
      <c r="B34987" s="217" t="s">
        <v>169</v>
      </c>
      <c r="C34987" s="218">
        <v>0.70650000000000002</v>
      </c>
    </row>
    <row r="34988" spans="1:3" ht="15" customHeight="1" x14ac:dyDescent="0.25">
      <c r="A34988" s="216">
        <v>45638</v>
      </c>
      <c r="B34988" s="217" t="s">
        <v>169</v>
      </c>
      <c r="C34988" s="218">
        <v>0.71579999999999999</v>
      </c>
    </row>
    <row r="34989" spans="1:3" ht="15" customHeight="1" x14ac:dyDescent="0.25">
      <c r="A34989" s="216">
        <v>45639</v>
      </c>
      <c r="B34989" s="217" t="s">
        <v>169</v>
      </c>
      <c r="C34989" s="218">
        <v>0.72519999999999996</v>
      </c>
    </row>
    <row r="34990" spans="1:3" ht="15" customHeight="1" x14ac:dyDescent="0.25">
      <c r="A34990" s="216">
        <v>45642</v>
      </c>
      <c r="B34990" s="217" t="s">
        <v>169</v>
      </c>
      <c r="C34990" s="218">
        <v>0.75329999999999997</v>
      </c>
    </row>
    <row r="34991" spans="1:3" ht="15" customHeight="1" x14ac:dyDescent="0.25">
      <c r="A34991" s="216">
        <v>45643</v>
      </c>
      <c r="B34991" s="217" t="s">
        <v>169</v>
      </c>
      <c r="C34991" s="218">
        <v>0.76259999999999994</v>
      </c>
    </row>
    <row r="34992" spans="1:3" ht="15" customHeight="1" x14ac:dyDescent="0.25">
      <c r="A34992" s="216">
        <v>45644</v>
      </c>
      <c r="B34992" s="217" t="s">
        <v>169</v>
      </c>
      <c r="C34992" s="218">
        <v>0.77170000000000005</v>
      </c>
    </row>
    <row r="34993" spans="1:3" ht="15" customHeight="1" x14ac:dyDescent="0.25">
      <c r="A34993" s="216">
        <v>45645</v>
      </c>
      <c r="B34993" s="217" t="s">
        <v>169</v>
      </c>
      <c r="C34993" s="218">
        <v>0.78080000000000005</v>
      </c>
    </row>
    <row r="34994" spans="1:3" ht="15" customHeight="1" x14ac:dyDescent="0.25">
      <c r="A34994" s="216">
        <v>45646</v>
      </c>
      <c r="B34994" s="217" t="s">
        <v>169</v>
      </c>
      <c r="C34994" s="218">
        <v>0.78979999999999995</v>
      </c>
    </row>
    <row r="34995" spans="1:3" ht="15" customHeight="1" x14ac:dyDescent="0.25">
      <c r="A34995" s="216">
        <v>45649</v>
      </c>
      <c r="B34995" s="217" t="s">
        <v>169</v>
      </c>
      <c r="C34995" s="218">
        <v>0.81710000000000005</v>
      </c>
    </row>
    <row r="34996" spans="1:3" ht="15" customHeight="1" x14ac:dyDescent="0.25">
      <c r="A34996" s="216">
        <v>45650</v>
      </c>
      <c r="B34996" s="217" t="s">
        <v>169</v>
      </c>
      <c r="C34996" s="218">
        <v>0.82620000000000005</v>
      </c>
    </row>
    <row r="34997" spans="1:3" ht="15" customHeight="1" x14ac:dyDescent="0.25">
      <c r="A34997" s="216">
        <v>45651</v>
      </c>
      <c r="B34997" s="217" t="s">
        <v>169</v>
      </c>
      <c r="C34997" s="218">
        <v>0.83530000000000004</v>
      </c>
    </row>
    <row r="34998" spans="1:3" ht="15" customHeight="1" x14ac:dyDescent="0.25">
      <c r="A34998" s="216">
        <v>45652</v>
      </c>
      <c r="B34998" s="217" t="s">
        <v>169</v>
      </c>
      <c r="C34998" s="218">
        <v>0.84460000000000002</v>
      </c>
    </row>
    <row r="34999" spans="1:3" ht="15" customHeight="1" x14ac:dyDescent="0.25">
      <c r="A34999" s="216">
        <v>45653</v>
      </c>
      <c r="B34999" s="217" t="s">
        <v>169</v>
      </c>
      <c r="C34999" s="218">
        <v>0.85370000000000001</v>
      </c>
    </row>
    <row r="35000" spans="1:3" ht="15" customHeight="1" x14ac:dyDescent="0.25">
      <c r="A35000" s="216">
        <v>45656</v>
      </c>
      <c r="B35000" s="217" t="s">
        <v>169</v>
      </c>
      <c r="C35000" s="218">
        <v>0.88080000000000003</v>
      </c>
    </row>
    <row r="35001" spans="1:3" ht="15" customHeight="1" x14ac:dyDescent="0.25">
      <c r="A35001" s="216">
        <v>45657</v>
      </c>
      <c r="B35001" s="217" t="s">
        <v>169</v>
      </c>
      <c r="C35001" s="218">
        <v>0.88990000000000002</v>
      </c>
    </row>
    <row r="35002" spans="1:3" ht="15" customHeight="1" x14ac:dyDescent="0.25">
      <c r="A35002" s="216">
        <v>45659</v>
      </c>
      <c r="B35002" s="217" t="s">
        <v>169</v>
      </c>
      <c r="C35002" s="218">
        <v>0.90810000000000002</v>
      </c>
    </row>
    <row r="35003" spans="1:3" ht="15" customHeight="1" x14ac:dyDescent="0.25">
      <c r="A35003" s="216">
        <v>45660</v>
      </c>
      <c r="B35003" s="217" t="s">
        <v>169</v>
      </c>
      <c r="C35003" s="218">
        <v>0.91739999999999999</v>
      </c>
    </row>
    <row r="35004" spans="1:3" ht="15" customHeight="1" x14ac:dyDescent="0.25">
      <c r="A35004" s="216">
        <v>45663</v>
      </c>
      <c r="B35004" s="217" t="s">
        <v>169</v>
      </c>
      <c r="C35004" s="218">
        <v>0.94469999999999998</v>
      </c>
    </row>
    <row r="35005" spans="1:3" ht="15" customHeight="1" x14ac:dyDescent="0.25">
      <c r="A35005" s="216">
        <v>45664</v>
      </c>
      <c r="B35005" s="217" t="s">
        <v>169</v>
      </c>
      <c r="C35005" s="218">
        <v>0.95409999999999995</v>
      </c>
    </row>
    <row r="35006" spans="1:3" ht="15" customHeight="1" x14ac:dyDescent="0.25">
      <c r="A35006" s="216">
        <v>45665</v>
      </c>
      <c r="B35006" s="217" t="s">
        <v>169</v>
      </c>
      <c r="C35006" s="218">
        <v>0.96299999999999997</v>
      </c>
    </row>
    <row r="35007" spans="1:3" ht="15" customHeight="1" x14ac:dyDescent="0.25">
      <c r="A35007" s="216">
        <v>45666</v>
      </c>
      <c r="B35007" s="217" t="s">
        <v>169</v>
      </c>
      <c r="C35007" s="218">
        <v>0.97199999999999998</v>
      </c>
    </row>
    <row r="35008" spans="1:3" ht="15" customHeight="1" x14ac:dyDescent="0.25">
      <c r="A35008" s="216">
        <v>45667</v>
      </c>
      <c r="B35008" s="217" t="s">
        <v>169</v>
      </c>
      <c r="C35008" s="218">
        <v>0.98099999999999998</v>
      </c>
    </row>
    <row r="35009" spans="1:3" ht="15" customHeight="1" x14ac:dyDescent="0.25">
      <c r="A35009" s="216">
        <v>45670</v>
      </c>
      <c r="B35009" s="217" t="s">
        <v>169</v>
      </c>
      <c r="C35009" s="218">
        <v>1.0077</v>
      </c>
    </row>
    <row r="35010" spans="1:3" ht="15" customHeight="1" x14ac:dyDescent="0.25">
      <c r="A35010" s="216">
        <v>45671</v>
      </c>
      <c r="B35010" s="217" t="s">
        <v>169</v>
      </c>
      <c r="C35010" s="218">
        <v>1.0165999999999999</v>
      </c>
    </row>
    <row r="35011" spans="1:3" ht="15" customHeight="1" x14ac:dyDescent="0.25">
      <c r="A35011" s="216">
        <v>45672</v>
      </c>
      <c r="B35011" s="217" t="s">
        <v>169</v>
      </c>
      <c r="C35011" s="218">
        <v>1.0256000000000001</v>
      </c>
    </row>
    <row r="35012" spans="1:3" ht="15" customHeight="1" x14ac:dyDescent="0.25">
      <c r="A35012" s="216">
        <v>45673</v>
      </c>
      <c r="B35012" s="217" t="s">
        <v>169</v>
      </c>
      <c r="C35012" s="218">
        <v>1.0346</v>
      </c>
    </row>
    <row r="35013" spans="1:3" ht="15" customHeight="1" x14ac:dyDescent="0.25">
      <c r="A35013" s="216">
        <v>45674</v>
      </c>
      <c r="B35013" s="217" t="s">
        <v>169</v>
      </c>
      <c r="C35013" s="218">
        <v>1.0432999999999999</v>
      </c>
    </row>
    <row r="35014" spans="1:3" ht="15" customHeight="1" x14ac:dyDescent="0.25">
      <c r="A35014" s="216">
        <v>45677</v>
      </c>
      <c r="B35014" s="217" t="s">
        <v>169</v>
      </c>
      <c r="C35014" s="218">
        <v>1.07</v>
      </c>
    </row>
    <row r="35015" spans="1:3" ht="15" customHeight="1" x14ac:dyDescent="0.25">
      <c r="A35015" s="216">
        <v>45678</v>
      </c>
      <c r="B35015" s="217" t="s">
        <v>169</v>
      </c>
      <c r="C35015" s="218">
        <v>1.0788</v>
      </c>
    </row>
    <row r="35016" spans="1:3" ht="15" customHeight="1" x14ac:dyDescent="0.25">
      <c r="A35016" s="216">
        <v>45679</v>
      </c>
      <c r="B35016" s="217" t="s">
        <v>169</v>
      </c>
      <c r="C35016" s="218">
        <v>1.0876999999999999</v>
      </c>
    </row>
    <row r="35017" spans="1:3" ht="15" customHeight="1" x14ac:dyDescent="0.25">
      <c r="A35017" s="216">
        <v>45680</v>
      </c>
      <c r="B35017" s="217" t="s">
        <v>169</v>
      </c>
      <c r="C35017" s="218">
        <v>1.0964</v>
      </c>
    </row>
    <row r="35018" spans="1:3" ht="15" customHeight="1" x14ac:dyDescent="0.25">
      <c r="A35018" s="216">
        <v>45681</v>
      </c>
      <c r="B35018" s="217" t="s">
        <v>169</v>
      </c>
      <c r="C35018" s="218">
        <v>1.105</v>
      </c>
    </row>
    <row r="35019" spans="1:3" ht="15" customHeight="1" x14ac:dyDescent="0.25">
      <c r="A35019" s="216">
        <v>45684</v>
      </c>
      <c r="B35019" s="217" t="s">
        <v>169</v>
      </c>
      <c r="C35019" s="218">
        <v>1.1309</v>
      </c>
    </row>
    <row r="35020" spans="1:3" ht="15" customHeight="1" x14ac:dyDescent="0.25">
      <c r="A35020" s="216">
        <v>45685</v>
      </c>
      <c r="B35020" s="217" t="s">
        <v>169</v>
      </c>
      <c r="C35020" s="218">
        <v>1.1397999999999999</v>
      </c>
    </row>
    <row r="35021" spans="1:3" ht="15" customHeight="1" x14ac:dyDescent="0.25">
      <c r="A35021" s="216">
        <v>45686</v>
      </c>
      <c r="B35021" s="217" t="s">
        <v>169</v>
      </c>
      <c r="C35021" s="218">
        <v>1.1484000000000001</v>
      </c>
    </row>
    <row r="35022" spans="1:3" ht="15" customHeight="1" x14ac:dyDescent="0.25">
      <c r="A35022" s="216">
        <v>45687</v>
      </c>
      <c r="B35022" s="217" t="s">
        <v>169</v>
      </c>
      <c r="C35022" s="218">
        <v>1.1569</v>
      </c>
    </row>
    <row r="35023" spans="1:3" ht="15" customHeight="1" x14ac:dyDescent="0.25">
      <c r="A35023" s="216">
        <v>45688</v>
      </c>
      <c r="B35023" s="217" t="s">
        <v>169</v>
      </c>
      <c r="C35023" s="218">
        <v>1.1654</v>
      </c>
    </row>
    <row r="35024" spans="1:3" ht="15" customHeight="1" x14ac:dyDescent="0.25">
      <c r="A35024" s="216">
        <v>45691</v>
      </c>
      <c r="B35024" s="217" t="s">
        <v>169</v>
      </c>
      <c r="C35024" s="218">
        <v>1.1841999999999999</v>
      </c>
    </row>
    <row r="35025" spans="1:3" ht="15" customHeight="1" x14ac:dyDescent="0.25">
      <c r="A35025" s="216">
        <v>45692</v>
      </c>
      <c r="B35025" s="217" t="s">
        <v>169</v>
      </c>
      <c r="C35025" s="218">
        <v>1.1927000000000001</v>
      </c>
    </row>
    <row r="35026" spans="1:3" ht="15" customHeight="1" x14ac:dyDescent="0.25">
      <c r="A35026" s="216">
        <v>45693</v>
      </c>
      <c r="B35026" s="217" t="s">
        <v>169</v>
      </c>
      <c r="C35026" s="218">
        <v>1.2011000000000001</v>
      </c>
    </row>
    <row r="35027" spans="1:3" ht="15" customHeight="1" x14ac:dyDescent="0.25">
      <c r="A35027" s="216">
        <v>45694</v>
      </c>
      <c r="B35027" s="217" t="s">
        <v>169</v>
      </c>
      <c r="C35027" s="218">
        <v>1.2095</v>
      </c>
    </row>
    <row r="35028" spans="1:3" ht="15" customHeight="1" x14ac:dyDescent="0.25">
      <c r="A35028" s="216">
        <v>45695</v>
      </c>
      <c r="B35028" s="217" t="s">
        <v>169</v>
      </c>
      <c r="C35028" s="218">
        <v>1.2179</v>
      </c>
    </row>
    <row r="35029" spans="1:3" ht="15" customHeight="1" x14ac:dyDescent="0.25">
      <c r="A35029" s="216">
        <v>45698</v>
      </c>
      <c r="B35029" s="217" t="s">
        <v>169</v>
      </c>
      <c r="C35029" s="218">
        <v>1.2431000000000001</v>
      </c>
    </row>
    <row r="35030" spans="1:3" ht="15" customHeight="1" x14ac:dyDescent="0.25">
      <c r="A35030" s="216">
        <v>45699</v>
      </c>
      <c r="B35030" s="217" t="s">
        <v>169</v>
      </c>
      <c r="C35030" s="218">
        <v>1.2515000000000001</v>
      </c>
    </row>
    <row r="35031" spans="1:3" ht="15" customHeight="1" x14ac:dyDescent="0.25">
      <c r="A35031" s="216">
        <v>45700</v>
      </c>
      <c r="B35031" s="217" t="s">
        <v>169</v>
      </c>
      <c r="C35031" s="218">
        <v>1.2599</v>
      </c>
    </row>
    <row r="35032" spans="1:3" ht="15" customHeight="1" x14ac:dyDescent="0.25">
      <c r="A35032" s="216">
        <v>45701</v>
      </c>
      <c r="B35032" s="217" t="s">
        <v>169</v>
      </c>
      <c r="C35032" s="218">
        <v>1.2682</v>
      </c>
    </row>
    <row r="35033" spans="1:3" ht="15" customHeight="1" x14ac:dyDescent="0.25">
      <c r="A35033" s="216">
        <v>45702</v>
      </c>
      <c r="B35033" s="217" t="s">
        <v>169</v>
      </c>
      <c r="C35033" s="218">
        <v>1.2766</v>
      </c>
    </row>
    <row r="35034" spans="1:3" ht="15" customHeight="1" x14ac:dyDescent="0.25">
      <c r="A35034" s="216">
        <v>45705</v>
      </c>
      <c r="B35034" s="217" t="s">
        <v>169</v>
      </c>
      <c r="C35034" s="218">
        <v>1.3016000000000001</v>
      </c>
    </row>
    <row r="35035" spans="1:3" ht="15" customHeight="1" x14ac:dyDescent="0.25">
      <c r="A35035" s="216">
        <v>45706</v>
      </c>
      <c r="B35035" s="217" t="s">
        <v>169</v>
      </c>
      <c r="C35035" s="218">
        <v>1.3099000000000001</v>
      </c>
    </row>
    <row r="35036" spans="1:3" ht="15" customHeight="1" x14ac:dyDescent="0.25">
      <c r="A35036" s="216">
        <v>45707</v>
      </c>
      <c r="B35036" s="217" t="s">
        <v>169</v>
      </c>
      <c r="C35036" s="218">
        <v>1.3183</v>
      </c>
    </row>
    <row r="35037" spans="1:3" ht="15" customHeight="1" x14ac:dyDescent="0.25">
      <c r="A35037" s="216">
        <v>45708</v>
      </c>
      <c r="B35037" s="217" t="s">
        <v>169</v>
      </c>
      <c r="C35037" s="218">
        <v>1.3267</v>
      </c>
    </row>
    <row r="35038" spans="1:3" ht="15" customHeight="1" x14ac:dyDescent="0.25">
      <c r="A35038" s="216">
        <v>45709</v>
      </c>
      <c r="B35038" s="217" t="s">
        <v>169</v>
      </c>
      <c r="C35038" s="218">
        <v>1.3351</v>
      </c>
    </row>
    <row r="35039" spans="1:3" ht="15" customHeight="1" x14ac:dyDescent="0.25">
      <c r="A35039" s="216">
        <v>45712</v>
      </c>
      <c r="B35039" s="217" t="s">
        <v>169</v>
      </c>
      <c r="C35039" s="218">
        <v>1.3599000000000001</v>
      </c>
    </row>
    <row r="35040" spans="1:3" ht="15" customHeight="1" x14ac:dyDescent="0.25">
      <c r="A35040" s="216">
        <v>45713</v>
      </c>
      <c r="B35040" s="217" t="s">
        <v>169</v>
      </c>
      <c r="C35040" s="218">
        <v>1.3680000000000001</v>
      </c>
    </row>
    <row r="35041" spans="1:3" ht="15" customHeight="1" x14ac:dyDescent="0.25">
      <c r="A35041" s="216">
        <v>45714</v>
      </c>
      <c r="B35041" s="217" t="s">
        <v>169</v>
      </c>
      <c r="C35041" s="218">
        <v>1.3759999999999999</v>
      </c>
    </row>
    <row r="35042" spans="1:3" ht="15" customHeight="1" x14ac:dyDescent="0.25">
      <c r="A35042" s="216">
        <v>45715</v>
      </c>
      <c r="B35042" s="217" t="s">
        <v>169</v>
      </c>
      <c r="C35042" s="218">
        <v>1.3842000000000001</v>
      </c>
    </row>
    <row r="35043" spans="1:3" ht="15" customHeight="1" x14ac:dyDescent="0.25">
      <c r="A35043" s="216">
        <v>45716</v>
      </c>
      <c r="B35043" s="217" t="s">
        <v>169</v>
      </c>
      <c r="C35043" s="218">
        <v>1.3919999999999999</v>
      </c>
    </row>
    <row r="35044" spans="1:3" ht="15" customHeight="1" x14ac:dyDescent="0.25">
      <c r="A35044" s="216">
        <v>45719</v>
      </c>
      <c r="B35044" s="217" t="s">
        <v>169</v>
      </c>
      <c r="C35044" s="218">
        <v>1.4159999999999999</v>
      </c>
    </row>
    <row r="35045" spans="1:3" ht="15" customHeight="1" x14ac:dyDescent="0.25">
      <c r="A35045" s="216">
        <v>45720</v>
      </c>
      <c r="B35045" s="217" t="s">
        <v>169</v>
      </c>
      <c r="C35045" s="218">
        <v>1.4236</v>
      </c>
    </row>
    <row r="35046" spans="1:3" ht="15" customHeight="1" x14ac:dyDescent="0.25">
      <c r="A35046" s="216">
        <v>45721</v>
      </c>
      <c r="B35046" s="217" t="s">
        <v>169</v>
      </c>
      <c r="C35046" s="218">
        <v>1.4313</v>
      </c>
    </row>
    <row r="35047" spans="1:3" ht="15" customHeight="1" x14ac:dyDescent="0.25">
      <c r="A35047" s="216">
        <v>45722</v>
      </c>
      <c r="B35047" s="217" t="s">
        <v>169</v>
      </c>
      <c r="C35047" s="218">
        <v>1.4393</v>
      </c>
    </row>
    <row r="35048" spans="1:3" ht="15" customHeight="1" x14ac:dyDescent="0.25">
      <c r="A35048" s="216">
        <v>45723</v>
      </c>
      <c r="B35048" s="217" t="s">
        <v>169</v>
      </c>
      <c r="C35048" s="218">
        <v>1.4474</v>
      </c>
    </row>
    <row r="35049" spans="1:3" ht="15" customHeight="1" x14ac:dyDescent="0.25">
      <c r="A35049" s="216">
        <v>45726</v>
      </c>
      <c r="B35049" s="217" t="s">
        <v>169</v>
      </c>
      <c r="C35049" s="218">
        <v>1.4712000000000001</v>
      </c>
    </row>
    <row r="35050" spans="1:3" ht="15" customHeight="1" x14ac:dyDescent="0.25">
      <c r="A35050" s="216">
        <v>45727</v>
      </c>
      <c r="B35050" s="217" t="s">
        <v>169</v>
      </c>
      <c r="C35050" s="218">
        <v>1.4787999999999999</v>
      </c>
    </row>
    <row r="35051" spans="1:3" ht="15" customHeight="1" x14ac:dyDescent="0.25">
      <c r="A35051" s="216">
        <v>45728</v>
      </c>
      <c r="B35051" s="217" t="s">
        <v>169</v>
      </c>
      <c r="C35051" s="218">
        <v>1.4863</v>
      </c>
    </row>
    <row r="35052" spans="1:3" ht="15" customHeight="1" x14ac:dyDescent="0.25">
      <c r="A35052" s="216">
        <v>45729</v>
      </c>
      <c r="B35052" s="217" t="s">
        <v>169</v>
      </c>
      <c r="C35052" s="218">
        <v>1.4938</v>
      </c>
    </row>
    <row r="35053" spans="1:3" ht="15" customHeight="1" x14ac:dyDescent="0.25">
      <c r="A35053" s="216">
        <v>45730</v>
      </c>
      <c r="B35053" s="217" t="s">
        <v>169</v>
      </c>
      <c r="C35053" s="218">
        <v>1.5014000000000001</v>
      </c>
    </row>
    <row r="35054" spans="1:3" ht="15" customHeight="1" x14ac:dyDescent="0.25">
      <c r="A35054" s="216">
        <v>45733</v>
      </c>
      <c r="B35054" s="217" t="s">
        <v>169</v>
      </c>
      <c r="C35054" s="218">
        <v>1.5249999999999999</v>
      </c>
    </row>
    <row r="35055" spans="1:3" ht="15" customHeight="1" x14ac:dyDescent="0.25">
      <c r="A35055" s="216">
        <v>45734</v>
      </c>
      <c r="B35055" s="217" t="s">
        <v>169</v>
      </c>
      <c r="C35055" s="218">
        <v>1.5328999999999999</v>
      </c>
    </row>
    <row r="35056" spans="1:3" ht="15" customHeight="1" x14ac:dyDescent="0.25">
      <c r="A35056" s="216">
        <v>45735</v>
      </c>
      <c r="B35056" s="217" t="s">
        <v>169</v>
      </c>
      <c r="C35056" s="218">
        <v>1.5405</v>
      </c>
    </row>
    <row r="35057" spans="1:3" ht="15" customHeight="1" x14ac:dyDescent="0.25">
      <c r="A35057" s="216">
        <v>45736</v>
      </c>
      <c r="B35057" s="217" t="s">
        <v>169</v>
      </c>
      <c r="C35057" s="218">
        <v>1.5484</v>
      </c>
    </row>
    <row r="35058" spans="1:3" ht="15" customHeight="1" x14ac:dyDescent="0.25">
      <c r="A35058" s="216">
        <v>45737</v>
      </c>
      <c r="B35058" s="217" t="s">
        <v>169</v>
      </c>
      <c r="C35058" s="218">
        <v>1.556</v>
      </c>
    </row>
    <row r="35059" spans="1:3" ht="15" customHeight="1" x14ac:dyDescent="0.25">
      <c r="A35059" s="216">
        <v>45740</v>
      </c>
      <c r="B35059" s="217" t="s">
        <v>169</v>
      </c>
      <c r="C35059" s="218">
        <v>1.5788</v>
      </c>
    </row>
    <row r="35060" spans="1:3" ht="15" customHeight="1" x14ac:dyDescent="0.25">
      <c r="A35060" s="216">
        <v>45741</v>
      </c>
      <c r="B35060" s="217" t="s">
        <v>169</v>
      </c>
      <c r="C35060" s="218">
        <v>1.5868</v>
      </c>
    </row>
    <row r="35061" spans="1:3" ht="15" customHeight="1" x14ac:dyDescent="0.25">
      <c r="A35061" s="216">
        <v>45742</v>
      </c>
      <c r="B35061" s="217" t="s">
        <v>169</v>
      </c>
      <c r="C35061" s="218">
        <v>1.5944</v>
      </c>
    </row>
    <row r="35062" spans="1:3" ht="15" customHeight="1" x14ac:dyDescent="0.25">
      <c r="A35062" s="216">
        <v>45743</v>
      </c>
      <c r="B35062" s="217" t="s">
        <v>169</v>
      </c>
      <c r="C35062" s="218">
        <v>1.6021000000000001</v>
      </c>
    </row>
    <row r="35063" spans="1:3" ht="15" customHeight="1" x14ac:dyDescent="0.25">
      <c r="A35063" s="216">
        <v>45744</v>
      </c>
      <c r="B35063" s="217" t="s">
        <v>169</v>
      </c>
      <c r="C35063" s="218">
        <v>1.6097999999999999</v>
      </c>
    </row>
    <row r="35064" spans="1:3" ht="15" customHeight="1" x14ac:dyDescent="0.25">
      <c r="A35064" s="216">
        <v>45747</v>
      </c>
      <c r="B35064" s="217" t="s">
        <v>169</v>
      </c>
      <c r="C35064" s="218">
        <v>0</v>
      </c>
    </row>
    <row r="35065" spans="1:3" ht="15" customHeight="1" x14ac:dyDescent="0.25">
      <c r="A35065" s="216">
        <v>45748</v>
      </c>
      <c r="B35065" s="217" t="s">
        <v>169</v>
      </c>
      <c r="C35065" s="218">
        <v>6.7999999999999996E-3</v>
      </c>
    </row>
    <row r="35066" spans="1:3" ht="15" customHeight="1" x14ac:dyDescent="0.25">
      <c r="A35066" s="216">
        <v>45749</v>
      </c>
      <c r="B35066" s="217" t="s">
        <v>169</v>
      </c>
      <c r="C35066" s="218">
        <v>1.46E-2</v>
      </c>
    </row>
    <row r="35067" spans="1:3" ht="15" customHeight="1" x14ac:dyDescent="0.25">
      <c r="A35067" s="216">
        <v>45750</v>
      </c>
      <c r="B35067" s="217" t="s">
        <v>169</v>
      </c>
      <c r="C35067" s="218">
        <v>2.2100000000000002E-2</v>
      </c>
    </row>
    <row r="35068" spans="1:3" ht="15" customHeight="1" x14ac:dyDescent="0.25">
      <c r="A35068" s="216">
        <v>45751</v>
      </c>
      <c r="B35068" s="217" t="s">
        <v>169</v>
      </c>
      <c r="C35068" s="218">
        <v>2.9700000000000001E-2</v>
      </c>
    </row>
    <row r="35069" spans="1:3" ht="15" customHeight="1" x14ac:dyDescent="0.25">
      <c r="A35069" s="216">
        <v>45754</v>
      </c>
      <c r="B35069" s="217" t="s">
        <v>169</v>
      </c>
      <c r="C35069" s="218">
        <v>5.2499999999999998E-2</v>
      </c>
    </row>
    <row r="35070" spans="1:3" ht="15" customHeight="1" x14ac:dyDescent="0.25">
      <c r="A35070" s="216">
        <v>45755</v>
      </c>
      <c r="B35070" s="217" t="s">
        <v>169</v>
      </c>
      <c r="C35070" s="218">
        <v>0.06</v>
      </c>
    </row>
    <row r="35071" spans="1:3" ht="15" customHeight="1" x14ac:dyDescent="0.25">
      <c r="A35071" s="216">
        <v>45756</v>
      </c>
      <c r="B35071" s="217" t="s">
        <v>169</v>
      </c>
      <c r="C35071" s="218">
        <v>6.7500000000000004E-2</v>
      </c>
    </row>
    <row r="35072" spans="1:3" ht="15" customHeight="1" x14ac:dyDescent="0.25">
      <c r="A35072" s="216">
        <v>45757</v>
      </c>
      <c r="B35072" s="217" t="s">
        <v>169</v>
      </c>
      <c r="C35072" s="218">
        <v>7.4999999999999997E-2</v>
      </c>
    </row>
    <row r="35073" spans="1:3" ht="15" customHeight="1" x14ac:dyDescent="0.25">
      <c r="A35073" s="216">
        <v>45758</v>
      </c>
      <c r="B35073" s="217" t="s">
        <v>169</v>
      </c>
      <c r="C35073" s="218">
        <v>8.2199999999999995E-2</v>
      </c>
    </row>
    <row r="35074" spans="1:3" ht="15" customHeight="1" x14ac:dyDescent="0.25">
      <c r="A35074" s="216">
        <v>45761</v>
      </c>
      <c r="B35074" s="217" t="s">
        <v>169</v>
      </c>
      <c r="C35074" s="218">
        <v>0.1037</v>
      </c>
    </row>
    <row r="35075" spans="1:3" ht="15" customHeight="1" x14ac:dyDescent="0.25">
      <c r="A35075" s="216">
        <v>45762</v>
      </c>
      <c r="B35075" s="217" t="s">
        <v>169</v>
      </c>
      <c r="C35075" s="218">
        <v>0.1109</v>
      </c>
    </row>
    <row r="35076" spans="1:3" ht="15" customHeight="1" x14ac:dyDescent="0.25">
      <c r="A35076" s="216">
        <v>45763</v>
      </c>
      <c r="B35076" s="217" t="s">
        <v>169</v>
      </c>
      <c r="C35076" s="218">
        <v>0.1179</v>
      </c>
    </row>
    <row r="35077" spans="1:3" ht="15" customHeight="1" x14ac:dyDescent="0.25">
      <c r="A35077" s="216">
        <v>45764</v>
      </c>
      <c r="B35077" s="217" t="s">
        <v>169</v>
      </c>
      <c r="C35077" s="218">
        <v>0.125</v>
      </c>
    </row>
    <row r="35078" spans="1:3" ht="15" customHeight="1" x14ac:dyDescent="0.25">
      <c r="A35078" s="216">
        <v>45769</v>
      </c>
      <c r="B35078" s="217" t="s">
        <v>169</v>
      </c>
      <c r="C35078" s="218">
        <v>0.16039999999999999</v>
      </c>
    </row>
    <row r="35079" spans="1:3" ht="15" customHeight="1" x14ac:dyDescent="0.25">
      <c r="A35079" s="216">
        <v>45770</v>
      </c>
      <c r="B35079" s="217" t="s">
        <v>169</v>
      </c>
      <c r="C35079" s="218">
        <v>0.1673</v>
      </c>
    </row>
    <row r="35080" spans="1:3" ht="15" customHeight="1" x14ac:dyDescent="0.25">
      <c r="A35080" s="216">
        <v>45771</v>
      </c>
      <c r="B35080" s="217" t="s">
        <v>169</v>
      </c>
      <c r="C35080" s="218">
        <v>0.17430000000000001</v>
      </c>
    </row>
    <row r="35081" spans="1:3" ht="15" customHeight="1" x14ac:dyDescent="0.25">
      <c r="A35081" s="216">
        <v>45772</v>
      </c>
      <c r="B35081" s="217" t="s">
        <v>169</v>
      </c>
      <c r="C35081" s="218">
        <v>0.18110000000000001</v>
      </c>
    </row>
    <row r="35082" spans="1:3" ht="15" customHeight="1" x14ac:dyDescent="0.25">
      <c r="A35082" s="216">
        <v>45775</v>
      </c>
      <c r="B35082" s="217" t="s">
        <v>169</v>
      </c>
      <c r="C35082" s="218">
        <v>0.20169999999999999</v>
      </c>
    </row>
    <row r="35083" spans="1:3" ht="15" customHeight="1" x14ac:dyDescent="0.25">
      <c r="A35083" s="216">
        <v>45776</v>
      </c>
      <c r="B35083" s="217" t="s">
        <v>169</v>
      </c>
      <c r="C35083" s="218">
        <v>0.20849999999999999</v>
      </c>
    </row>
    <row r="35084" spans="1:3" ht="15" customHeight="1" x14ac:dyDescent="0.25">
      <c r="A35084" s="216">
        <v>45777</v>
      </c>
      <c r="B35084" s="217" t="s">
        <v>169</v>
      </c>
      <c r="C35084" s="218">
        <v>0.21540000000000001</v>
      </c>
    </row>
    <row r="35085" spans="1:3" ht="15" customHeight="1" x14ac:dyDescent="0.25">
      <c r="A35085" s="216">
        <v>45779</v>
      </c>
      <c r="B35085" s="217" t="s">
        <v>169</v>
      </c>
      <c r="C35085" s="218">
        <v>0.2293</v>
      </c>
    </row>
    <row r="35086" spans="1:3" ht="15" customHeight="1" x14ac:dyDescent="0.25">
      <c r="A35086" s="216">
        <v>45782</v>
      </c>
      <c r="B35086" s="217" t="s">
        <v>169</v>
      </c>
      <c r="C35086" s="218">
        <v>0.24959999999999999</v>
      </c>
    </row>
    <row r="35087" spans="1:3" ht="15" customHeight="1" x14ac:dyDescent="0.25">
      <c r="A35087" s="216">
        <v>45783</v>
      </c>
      <c r="B35087" s="217" t="s">
        <v>169</v>
      </c>
      <c r="C35087" s="218">
        <v>0.25640000000000002</v>
      </c>
    </row>
    <row r="35088" spans="1:3" ht="15" customHeight="1" x14ac:dyDescent="0.25">
      <c r="A35088" s="216">
        <v>45784</v>
      </c>
      <c r="B35088" s="217" t="s">
        <v>169</v>
      </c>
      <c r="C35088" s="218">
        <v>0.26329999999999998</v>
      </c>
    </row>
    <row r="35089" spans="1:3" ht="15" customHeight="1" x14ac:dyDescent="0.25">
      <c r="A35089" s="216">
        <v>45785</v>
      </c>
      <c r="B35089" s="217" t="s">
        <v>169</v>
      </c>
      <c r="C35089" s="218">
        <v>0.27010000000000001</v>
      </c>
    </row>
    <row r="35090" spans="1:3" ht="15" customHeight="1" x14ac:dyDescent="0.25">
      <c r="A35090" s="216">
        <v>45786</v>
      </c>
      <c r="B35090" s="217" t="s">
        <v>169</v>
      </c>
      <c r="C35090" s="218">
        <v>0.27700000000000002</v>
      </c>
    </row>
    <row r="35091" spans="1:3" ht="15" customHeight="1" x14ac:dyDescent="0.25">
      <c r="A35091" s="216">
        <v>45789</v>
      </c>
      <c r="B35091" s="217" t="s">
        <v>169</v>
      </c>
      <c r="C35091" s="218">
        <v>0.29770000000000002</v>
      </c>
    </row>
    <row r="35092" spans="1:3" ht="15" customHeight="1" x14ac:dyDescent="0.25">
      <c r="A35092" s="216">
        <v>45790</v>
      </c>
      <c r="B35092" s="217" t="s">
        <v>169</v>
      </c>
      <c r="C35092" s="218">
        <v>0.30449999999999999</v>
      </c>
    </row>
    <row r="35093" spans="1:3" ht="15" customHeight="1" x14ac:dyDescent="0.25">
      <c r="A35093" s="216">
        <v>45791</v>
      </c>
      <c r="B35093" s="217" t="s">
        <v>169</v>
      </c>
      <c r="C35093" s="218">
        <v>0.31140000000000001</v>
      </c>
    </row>
    <row r="35094" spans="1:3" ht="15" customHeight="1" x14ac:dyDescent="0.25">
      <c r="A35094" s="216">
        <v>45792</v>
      </c>
      <c r="B35094" s="217" t="s">
        <v>169</v>
      </c>
      <c r="C35094" s="218">
        <v>0.31840000000000002</v>
      </c>
    </row>
    <row r="35095" spans="1:3" ht="15" customHeight="1" x14ac:dyDescent="0.25">
      <c r="A35095" s="216">
        <v>45793</v>
      </c>
      <c r="B35095" s="217" t="s">
        <v>169</v>
      </c>
      <c r="C35095" s="218">
        <v>0.32540000000000002</v>
      </c>
    </row>
    <row r="35096" spans="1:3" ht="15" customHeight="1" x14ac:dyDescent="0.25">
      <c r="A35096" s="216">
        <v>45796</v>
      </c>
      <c r="B35096" s="217" t="s">
        <v>169</v>
      </c>
      <c r="C35096" s="218">
        <v>0.34660000000000002</v>
      </c>
    </row>
    <row r="35097" spans="1:3" ht="15" customHeight="1" x14ac:dyDescent="0.25">
      <c r="A35097" s="216">
        <v>45797</v>
      </c>
      <c r="B35097" s="217" t="s">
        <v>169</v>
      </c>
      <c r="C35097" s="218">
        <v>0.35360000000000003</v>
      </c>
    </row>
    <row r="35098" spans="1:3" ht="15" customHeight="1" x14ac:dyDescent="0.25">
      <c r="A35098" s="216">
        <v>45798</v>
      </c>
      <c r="B35098" s="217" t="s">
        <v>169</v>
      </c>
      <c r="C35098" s="218">
        <v>0.36049999999999999</v>
      </c>
    </row>
    <row r="35099" spans="1:3" ht="15" customHeight="1" x14ac:dyDescent="0.25">
      <c r="A35099" s="216">
        <v>45799</v>
      </c>
      <c r="B35099" s="217" t="s">
        <v>169</v>
      </c>
      <c r="C35099" s="218">
        <v>0.36749999999999999</v>
      </c>
    </row>
    <row r="35100" spans="1:3" ht="15" customHeight="1" x14ac:dyDescent="0.25">
      <c r="A35100" s="216">
        <v>45800</v>
      </c>
      <c r="B35100" s="217" t="s">
        <v>169</v>
      </c>
      <c r="C35100" s="218">
        <v>0.3745</v>
      </c>
    </row>
    <row r="35101" spans="1:3" ht="15" customHeight="1" x14ac:dyDescent="0.25">
      <c r="A35101" s="216">
        <v>45803</v>
      </c>
      <c r="B35101" s="217" t="s">
        <v>169</v>
      </c>
      <c r="C35101" s="218">
        <v>0.39550000000000002</v>
      </c>
    </row>
    <row r="35102" spans="1:3" ht="15" customHeight="1" x14ac:dyDescent="0.25">
      <c r="A35102" s="216">
        <v>45804</v>
      </c>
      <c r="B35102" s="217" t="s">
        <v>169</v>
      </c>
      <c r="C35102" s="218">
        <v>0.40250000000000002</v>
      </c>
    </row>
    <row r="35103" spans="1:3" ht="15" customHeight="1" x14ac:dyDescent="0.25">
      <c r="A35103" s="216">
        <v>45805</v>
      </c>
      <c r="B35103" s="217" t="s">
        <v>169</v>
      </c>
      <c r="C35103" s="218">
        <v>0.40960000000000002</v>
      </c>
    </row>
    <row r="35104" spans="1:3" ht="15" customHeight="1" x14ac:dyDescent="0.25">
      <c r="A35104" s="216">
        <v>45806</v>
      </c>
      <c r="B35104" s="217" t="s">
        <v>169</v>
      </c>
      <c r="C35104" s="218">
        <v>0.41660000000000003</v>
      </c>
    </row>
    <row r="35105" spans="1:3" ht="15" customHeight="1" x14ac:dyDescent="0.25">
      <c r="A35105" s="216">
        <v>45807</v>
      </c>
      <c r="B35105" s="217" t="s">
        <v>169</v>
      </c>
      <c r="C35105" s="218">
        <v>0.42380000000000001</v>
      </c>
    </row>
    <row r="35106" spans="1:3" ht="15" customHeight="1" x14ac:dyDescent="0.25">
      <c r="A35106" s="216">
        <v>45810</v>
      </c>
      <c r="B35106" s="217" t="s">
        <v>169</v>
      </c>
      <c r="C35106" s="218">
        <v>0.44469999999999998</v>
      </c>
    </row>
    <row r="35107" spans="1:3" ht="15" customHeight="1" x14ac:dyDescent="0.25">
      <c r="A35107" s="216">
        <v>45811</v>
      </c>
      <c r="B35107" s="217" t="s">
        <v>169</v>
      </c>
      <c r="C35107" s="218">
        <v>0.4516</v>
      </c>
    </row>
    <row r="35108" spans="1:3" ht="15" customHeight="1" x14ac:dyDescent="0.25">
      <c r="A35108" s="216">
        <v>45812</v>
      </c>
      <c r="B35108" s="217" t="s">
        <v>169</v>
      </c>
      <c r="C35108" s="218">
        <v>0.4587</v>
      </c>
    </row>
    <row r="35109" spans="1:3" ht="15" customHeight="1" x14ac:dyDescent="0.25">
      <c r="A35109" s="216">
        <v>45813</v>
      </c>
      <c r="B35109" s="217" t="s">
        <v>169</v>
      </c>
      <c r="C35109" s="218">
        <v>0.46560000000000001</v>
      </c>
    </row>
    <row r="35110" spans="1:3" ht="15" customHeight="1" x14ac:dyDescent="0.25">
      <c r="A35110" s="216">
        <v>45814</v>
      </c>
      <c r="B35110" s="217" t="s">
        <v>169</v>
      </c>
      <c r="C35110" s="218">
        <v>0.47260000000000002</v>
      </c>
    </row>
    <row r="35111" spans="1:3" ht="15" customHeight="1" x14ac:dyDescent="0.25">
      <c r="A35111" s="216">
        <v>45817</v>
      </c>
      <c r="B35111" s="217" t="s">
        <v>169</v>
      </c>
      <c r="C35111" s="218">
        <v>0.49380000000000002</v>
      </c>
    </row>
    <row r="35112" spans="1:3" ht="15" customHeight="1" x14ac:dyDescent="0.25">
      <c r="A35112" s="216">
        <v>45818</v>
      </c>
      <c r="B35112" s="217" t="s">
        <v>169</v>
      </c>
      <c r="C35112" s="218">
        <v>0.50080000000000002</v>
      </c>
    </row>
    <row r="35113" spans="1:3" ht="15" customHeight="1" x14ac:dyDescent="0.25">
      <c r="A35113" s="216">
        <v>45819</v>
      </c>
      <c r="B35113" s="217" t="s">
        <v>169</v>
      </c>
      <c r="C35113" s="218">
        <v>0.50749999999999995</v>
      </c>
    </row>
    <row r="35114" spans="1:3" ht="15" customHeight="1" x14ac:dyDescent="0.25">
      <c r="A35114" s="216">
        <v>45820</v>
      </c>
      <c r="B35114" s="217" t="s">
        <v>169</v>
      </c>
      <c r="C35114" s="218">
        <v>0.51419999999999999</v>
      </c>
    </row>
    <row r="35115" spans="1:3" ht="15" customHeight="1" x14ac:dyDescent="0.25">
      <c r="A35115" s="216">
        <v>45821</v>
      </c>
      <c r="B35115" s="217" t="s">
        <v>169</v>
      </c>
      <c r="C35115" s="218">
        <v>0.52080000000000004</v>
      </c>
    </row>
    <row r="35116" spans="1:3" ht="15" customHeight="1" x14ac:dyDescent="0.25">
      <c r="A35116" s="216">
        <v>45824</v>
      </c>
      <c r="B35116" s="217" t="s">
        <v>169</v>
      </c>
      <c r="C35116" s="218">
        <v>0.54090000000000005</v>
      </c>
    </row>
    <row r="35117" spans="1:3" ht="15" customHeight="1" x14ac:dyDescent="0.25">
      <c r="A35117" s="216">
        <v>45825</v>
      </c>
      <c r="B35117" s="217" t="s">
        <v>169</v>
      </c>
      <c r="C35117" s="218">
        <v>0.54769999999999996</v>
      </c>
    </row>
    <row r="35118" spans="1:3" ht="15" customHeight="1" x14ac:dyDescent="0.25">
      <c r="A35118" s="216">
        <v>45826</v>
      </c>
      <c r="B35118" s="217" t="s">
        <v>169</v>
      </c>
      <c r="C35118" s="218">
        <v>0.55420000000000003</v>
      </c>
    </row>
    <row r="35119" spans="1:3" ht="15" customHeight="1" x14ac:dyDescent="0.25">
      <c r="A35119" s="216">
        <v>45827</v>
      </c>
      <c r="B35119" s="217" t="s">
        <v>169</v>
      </c>
      <c r="C35119" s="218">
        <v>0.56069999999999998</v>
      </c>
    </row>
    <row r="35120" spans="1:3" ht="15" customHeight="1" x14ac:dyDescent="0.25">
      <c r="A35120" s="216">
        <v>45828</v>
      </c>
      <c r="B35120" s="217" t="s">
        <v>169</v>
      </c>
      <c r="C35120" s="218">
        <v>0.56720000000000004</v>
      </c>
    </row>
    <row r="35121" spans="1:3" ht="15" customHeight="1" x14ac:dyDescent="0.25">
      <c r="A35121" s="216">
        <v>45831</v>
      </c>
      <c r="B35121" s="217" t="s">
        <v>169</v>
      </c>
      <c r="C35121" s="218">
        <v>0.5867</v>
      </c>
    </row>
    <row r="35122" spans="1:3" ht="15" customHeight="1" x14ac:dyDescent="0.25">
      <c r="A35122" s="216">
        <v>45832</v>
      </c>
      <c r="B35122" s="217" t="s">
        <v>169</v>
      </c>
      <c r="C35122" s="218">
        <v>0.59309999999999996</v>
      </c>
    </row>
    <row r="35123" spans="1:3" ht="15" customHeight="1" x14ac:dyDescent="0.25">
      <c r="A35123" s="216">
        <v>45833</v>
      </c>
      <c r="B35123" s="217" t="s">
        <v>169</v>
      </c>
      <c r="C35123" s="218">
        <v>0.59960000000000002</v>
      </c>
    </row>
    <row r="35124" spans="1:3" ht="15" customHeight="1" x14ac:dyDescent="0.25">
      <c r="A35124" s="216">
        <v>45834</v>
      </c>
      <c r="B35124" s="217" t="s">
        <v>169</v>
      </c>
      <c r="C35124" s="218">
        <v>0.60599999999999998</v>
      </c>
    </row>
    <row r="35125" spans="1:3" ht="15" customHeight="1" x14ac:dyDescent="0.25">
      <c r="A35125" s="216">
        <v>45835</v>
      </c>
      <c r="B35125" s="217" t="s">
        <v>169</v>
      </c>
      <c r="C35125" s="218">
        <v>0.61260000000000003</v>
      </c>
    </row>
    <row r="35126" spans="1:3" ht="15" customHeight="1" x14ac:dyDescent="0.25">
      <c r="A35126" s="216">
        <v>45838</v>
      </c>
      <c r="B35126" s="217" t="s">
        <v>169</v>
      </c>
      <c r="C35126" s="218">
        <v>0.63200000000000001</v>
      </c>
    </row>
    <row r="35127" spans="1:3" ht="15" customHeight="1" x14ac:dyDescent="0.25">
      <c r="A35127" s="216">
        <v>45839</v>
      </c>
      <c r="B35127" s="217" t="s">
        <v>169</v>
      </c>
      <c r="C35127" s="218">
        <v>0.63839999999999997</v>
      </c>
    </row>
    <row r="35128" spans="1:3" ht="15" customHeight="1" x14ac:dyDescent="0.25">
      <c r="A35128" s="216">
        <v>45840</v>
      </c>
      <c r="B35128" s="217" t="s">
        <v>169</v>
      </c>
      <c r="C35128" s="218">
        <v>0.64480000000000004</v>
      </c>
    </row>
    <row r="35129" spans="1:3" ht="15" customHeight="1" x14ac:dyDescent="0.25">
      <c r="A35129" s="216">
        <v>45841</v>
      </c>
      <c r="B35129" s="217" t="s">
        <v>169</v>
      </c>
      <c r="C35129" s="218">
        <v>0.6512</v>
      </c>
    </row>
    <row r="35130" spans="1:3" ht="15" customHeight="1" x14ac:dyDescent="0.25">
      <c r="A35130" s="216">
        <v>45842</v>
      </c>
      <c r="B35130" s="217" t="s">
        <v>169</v>
      </c>
      <c r="C35130" s="218">
        <v>0.65769999999999995</v>
      </c>
    </row>
    <row r="35131" spans="1:3" ht="15" customHeight="1" x14ac:dyDescent="0.25">
      <c r="A35131" s="216">
        <v>45845</v>
      </c>
      <c r="B35131" s="217" t="s">
        <v>169</v>
      </c>
      <c r="C35131" s="218">
        <v>0.67689999999999995</v>
      </c>
    </row>
    <row r="35132" spans="1:3" ht="15" customHeight="1" x14ac:dyDescent="0.25">
      <c r="A35132" s="216">
        <v>45846</v>
      </c>
      <c r="B35132" s="217" t="s">
        <v>169</v>
      </c>
      <c r="C35132" s="218">
        <v>0.68330000000000002</v>
      </c>
    </row>
    <row r="35133" spans="1:3" ht="15" customHeight="1" x14ac:dyDescent="0.25">
      <c r="A35133" s="216">
        <v>45847</v>
      </c>
      <c r="B35133" s="217" t="s">
        <v>169</v>
      </c>
      <c r="C35133" s="218">
        <v>0.68969999999999998</v>
      </c>
    </row>
    <row r="35134" spans="1:3" ht="15" customHeight="1" x14ac:dyDescent="0.25">
      <c r="A35134" s="216">
        <v>45848</v>
      </c>
      <c r="B35134" s="217" t="s">
        <v>169</v>
      </c>
      <c r="C35134" s="218">
        <v>0.69599999999999995</v>
      </c>
    </row>
    <row r="35135" spans="1:3" ht="15" customHeight="1" x14ac:dyDescent="0.25">
      <c r="A35135" s="216">
        <v>45849</v>
      </c>
      <c r="B35135" s="217" t="s">
        <v>169</v>
      </c>
      <c r="C35135" s="218">
        <v>0.7026</v>
      </c>
    </row>
    <row r="35136" spans="1:3" ht="15" customHeight="1" x14ac:dyDescent="0.25">
      <c r="A35136" s="216">
        <v>45852</v>
      </c>
      <c r="B35136" s="217" t="s">
        <v>169</v>
      </c>
      <c r="C35136" s="218">
        <v>0.72199999999999998</v>
      </c>
    </row>
    <row r="35137" spans="1:3" ht="15" customHeight="1" x14ac:dyDescent="0.25">
      <c r="A35137" s="216">
        <v>45853</v>
      </c>
      <c r="B35137" s="217" t="s">
        <v>169</v>
      </c>
      <c r="C35137" s="218">
        <v>0.72840000000000005</v>
      </c>
    </row>
    <row r="35138" spans="1:3" ht="15" customHeight="1" x14ac:dyDescent="0.25">
      <c r="A35138" s="216">
        <v>45854</v>
      </c>
      <c r="B35138" s="217" t="s">
        <v>169</v>
      </c>
      <c r="C35138" s="218">
        <v>0.73470000000000002</v>
      </c>
    </row>
    <row r="35139" spans="1:3" ht="15" customHeight="1" x14ac:dyDescent="0.25">
      <c r="A35139" s="216">
        <v>45855</v>
      </c>
      <c r="B35139" s="217" t="s">
        <v>169</v>
      </c>
      <c r="C35139" s="218">
        <v>0.74119999999999997</v>
      </c>
    </row>
    <row r="35140" spans="1:3" ht="15" customHeight="1" x14ac:dyDescent="0.25">
      <c r="A35140" s="216">
        <v>45856</v>
      </c>
      <c r="B35140" s="217" t="s">
        <v>169</v>
      </c>
      <c r="C35140" s="218">
        <v>0.74729999999999996</v>
      </c>
    </row>
    <row r="35141" spans="1:3" ht="15" customHeight="1" x14ac:dyDescent="0.25">
      <c r="A35141" s="216">
        <v>45859</v>
      </c>
      <c r="B35141" s="217" t="s">
        <v>169</v>
      </c>
      <c r="C35141" s="218">
        <v>0.76580000000000004</v>
      </c>
    </row>
    <row r="35142" spans="1:3" ht="15" customHeight="1" x14ac:dyDescent="0.25">
      <c r="A35142" s="216">
        <v>45860</v>
      </c>
      <c r="B35142" s="217" t="s">
        <v>169</v>
      </c>
      <c r="C35142" s="218">
        <v>0.77200000000000002</v>
      </c>
    </row>
    <row r="35143" spans="1:3" ht="15" customHeight="1" x14ac:dyDescent="0.25">
      <c r="A35143" s="216">
        <v>45861</v>
      </c>
      <c r="B35143" s="217" t="s">
        <v>169</v>
      </c>
      <c r="C35143" s="218">
        <v>0.77800000000000002</v>
      </c>
    </row>
    <row r="35144" spans="1:3" ht="15" customHeight="1" x14ac:dyDescent="0.25">
      <c r="A35144" s="216">
        <v>45862</v>
      </c>
      <c r="B35144" s="217" t="s">
        <v>169</v>
      </c>
      <c r="C35144" s="218">
        <v>0.78390000000000004</v>
      </c>
    </row>
    <row r="35145" spans="1:3" ht="15" customHeight="1" x14ac:dyDescent="0.25">
      <c r="A35145" s="216">
        <v>45863</v>
      </c>
      <c r="B35145" s="217" t="s">
        <v>169</v>
      </c>
      <c r="C35145" s="218">
        <v>0.78990000000000005</v>
      </c>
    </row>
    <row r="35146" spans="1:3" ht="15" customHeight="1" x14ac:dyDescent="0.25">
      <c r="A35146" s="216">
        <v>45866</v>
      </c>
      <c r="B35146" s="217" t="s">
        <v>169</v>
      </c>
      <c r="C35146" s="218">
        <v>0.80769999999999997</v>
      </c>
    </row>
    <row r="35147" spans="1:3" ht="15" customHeight="1" x14ac:dyDescent="0.25">
      <c r="A35147" s="216">
        <v>45867</v>
      </c>
      <c r="B35147" s="217" t="s">
        <v>169</v>
      </c>
      <c r="C35147" s="218">
        <v>0.81359999999999999</v>
      </c>
    </row>
    <row r="35148" spans="1:3" ht="15" customHeight="1" x14ac:dyDescent="0.25">
      <c r="A35148" s="216">
        <v>45868</v>
      </c>
      <c r="B35148" s="217" t="s">
        <v>169</v>
      </c>
      <c r="C35148" s="218">
        <v>0.81950000000000001</v>
      </c>
    </row>
    <row r="35149" spans="1:3" ht="15" customHeight="1" x14ac:dyDescent="0.25">
      <c r="A35149" s="216">
        <v>45869</v>
      </c>
      <c r="B35149" s="217" t="s">
        <v>169</v>
      </c>
      <c r="C35149" s="218">
        <v>0.82550000000000001</v>
      </c>
    </row>
    <row r="35150" spans="1:3" ht="15" customHeight="1" x14ac:dyDescent="0.25">
      <c r="A35150" s="216">
        <v>45870</v>
      </c>
      <c r="B35150" s="217" t="s">
        <v>169</v>
      </c>
      <c r="C35150" s="218">
        <v>0.83140000000000003</v>
      </c>
    </row>
    <row r="35151" spans="1:3" ht="15" customHeight="1" x14ac:dyDescent="0.25">
      <c r="A35151" s="216">
        <v>45873</v>
      </c>
      <c r="B35151" s="217" t="s">
        <v>169</v>
      </c>
      <c r="C35151" s="218">
        <v>0.84940000000000004</v>
      </c>
    </row>
    <row r="35152" spans="1:3" ht="15" customHeight="1" x14ac:dyDescent="0.25">
      <c r="A35152" s="216">
        <v>45874</v>
      </c>
      <c r="B35152" s="217" t="s">
        <v>169</v>
      </c>
      <c r="C35152" s="218">
        <v>0.85540000000000005</v>
      </c>
    </row>
    <row r="35153" spans="1:3" ht="15" customHeight="1" x14ac:dyDescent="0.25">
      <c r="A35153" s="216">
        <v>45875</v>
      </c>
      <c r="B35153" s="217" t="s">
        <v>169</v>
      </c>
      <c r="C35153" s="218">
        <v>0.86150000000000004</v>
      </c>
    </row>
    <row r="35154" spans="1:3" ht="15" customHeight="1" x14ac:dyDescent="0.25">
      <c r="A35154" s="216">
        <v>45876</v>
      </c>
      <c r="B35154" s="217" t="s">
        <v>169</v>
      </c>
      <c r="C35154" s="218">
        <v>0.86750000000000005</v>
      </c>
    </row>
    <row r="35155" spans="1:3" ht="15" customHeight="1" x14ac:dyDescent="0.25">
      <c r="A35155" s="216">
        <v>45877</v>
      </c>
      <c r="B35155" s="217" t="s">
        <v>169</v>
      </c>
      <c r="C35155" s="218">
        <v>0.87339999999999995</v>
      </c>
    </row>
    <row r="35156" spans="1:3" ht="15" customHeight="1" x14ac:dyDescent="0.25">
      <c r="A35156" s="216">
        <v>45880</v>
      </c>
      <c r="B35156" s="217" t="s">
        <v>169</v>
      </c>
      <c r="C35156" s="218">
        <v>0.89129999999999998</v>
      </c>
    </row>
    <row r="35157" spans="1:3" ht="15" customHeight="1" x14ac:dyDescent="0.25">
      <c r="A35157" s="216">
        <v>45881</v>
      </c>
      <c r="B35157" s="217" t="s">
        <v>169</v>
      </c>
      <c r="C35157" s="218">
        <v>0.89739999999999998</v>
      </c>
    </row>
    <row r="35158" spans="1:3" ht="15" customHeight="1" x14ac:dyDescent="0.25">
      <c r="A35158" s="216">
        <v>45882</v>
      </c>
      <c r="B35158" s="217" t="s">
        <v>169</v>
      </c>
      <c r="C35158" s="218">
        <v>0.90349999999999997</v>
      </c>
    </row>
    <row r="35159" spans="1:3" ht="15" customHeight="1" x14ac:dyDescent="0.25">
      <c r="A35159" s="216">
        <v>45883</v>
      </c>
      <c r="B35159" s="217" t="s">
        <v>169</v>
      </c>
      <c r="C35159" s="218">
        <v>0.90969999999999995</v>
      </c>
    </row>
    <row r="35160" spans="1:3" ht="15" customHeight="1" x14ac:dyDescent="0.25">
      <c r="A35160" s="216">
        <v>45884</v>
      </c>
      <c r="B35160" s="217" t="s">
        <v>169</v>
      </c>
      <c r="C35160" s="218">
        <v>0.91590000000000005</v>
      </c>
    </row>
    <row r="35161" spans="1:3" ht="15" customHeight="1" x14ac:dyDescent="0.25">
      <c r="A35161" s="216">
        <v>45887</v>
      </c>
      <c r="B35161" s="217" t="s">
        <v>169</v>
      </c>
      <c r="C35161" s="218">
        <v>0.93440000000000001</v>
      </c>
    </row>
    <row r="35162" spans="1:3" ht="15" customHeight="1" x14ac:dyDescent="0.25">
      <c r="A35162" s="216">
        <v>45888</v>
      </c>
      <c r="B35162" s="217" t="s">
        <v>169</v>
      </c>
      <c r="C35162" s="218">
        <v>0.9405</v>
      </c>
    </row>
    <row r="35163" spans="1:3" ht="15" customHeight="1" x14ac:dyDescent="0.25">
      <c r="A35163" s="216">
        <v>45889</v>
      </c>
      <c r="B35163" s="217" t="s">
        <v>169</v>
      </c>
      <c r="C35163" s="218">
        <v>0.9466</v>
      </c>
    </row>
    <row r="35164" spans="1:3" ht="15" customHeight="1" x14ac:dyDescent="0.25">
      <c r="A35164" s="216">
        <v>45890</v>
      </c>
      <c r="B35164" s="217" t="s">
        <v>169</v>
      </c>
      <c r="C35164" s="218">
        <v>0.95250000000000001</v>
      </c>
    </row>
    <row r="35165" spans="1:3" ht="15" customHeight="1" x14ac:dyDescent="0.25">
      <c r="A35165" s="216">
        <v>45891</v>
      </c>
      <c r="B35165" s="217" t="s">
        <v>169</v>
      </c>
      <c r="C35165" s="218">
        <v>0.95840000000000003</v>
      </c>
    </row>
    <row r="35166" spans="1:3" ht="15" customHeight="1" x14ac:dyDescent="0.25">
      <c r="A35166" s="216">
        <v>45894</v>
      </c>
      <c r="B35166" s="217" t="s">
        <v>169</v>
      </c>
      <c r="C35166" s="218">
        <v>0.97629999999999995</v>
      </c>
    </row>
    <row r="35167" spans="1:3" ht="15" customHeight="1" x14ac:dyDescent="0.25">
      <c r="A35167" s="216">
        <v>45895</v>
      </c>
      <c r="B35167" s="217" t="s">
        <v>169</v>
      </c>
      <c r="C35167" s="218">
        <v>0.98209999999999997</v>
      </c>
    </row>
    <row r="35168" spans="1:3" ht="15" customHeight="1" x14ac:dyDescent="0.25">
      <c r="A35168" s="216">
        <v>45896</v>
      </c>
      <c r="B35168" s="217" t="s">
        <v>169</v>
      </c>
      <c r="C35168" s="218">
        <v>0.98799999999999999</v>
      </c>
    </row>
    <row r="35169" spans="1:3" ht="15" customHeight="1" x14ac:dyDescent="0.25">
      <c r="A35169" s="216">
        <v>45897</v>
      </c>
      <c r="B35169" s="217" t="s">
        <v>169</v>
      </c>
      <c r="C35169" s="218">
        <v>0.99390000000000001</v>
      </c>
    </row>
    <row r="35170" spans="1:3" ht="15" customHeight="1" x14ac:dyDescent="0.25">
      <c r="A35170" s="216">
        <v>45898</v>
      </c>
      <c r="B35170" s="217" t="s">
        <v>169</v>
      </c>
      <c r="C35170" s="218">
        <v>0.99970000000000003</v>
      </c>
    </row>
    <row r="35171" spans="1:3" ht="15" customHeight="1" x14ac:dyDescent="0.25">
      <c r="A35171" s="216">
        <v>45901</v>
      </c>
      <c r="B35171" s="217" t="s">
        <v>169</v>
      </c>
      <c r="C35171" s="218">
        <v>1.0166999999999999</v>
      </c>
    </row>
    <row r="35172" spans="1:3" ht="15" customHeight="1" x14ac:dyDescent="0.25">
      <c r="A35172" s="216">
        <v>45902</v>
      </c>
      <c r="B35172" s="217" t="s">
        <v>169</v>
      </c>
      <c r="C35172" s="218">
        <v>1.0226999999999999</v>
      </c>
    </row>
    <row r="35173" spans="1:3" ht="15" customHeight="1" x14ac:dyDescent="0.25">
      <c r="A35173" s="216">
        <v>45903</v>
      </c>
      <c r="B35173" s="217" t="s">
        <v>169</v>
      </c>
      <c r="C35173" s="218">
        <v>1.0282</v>
      </c>
    </row>
    <row r="35174" spans="1:3" ht="15" customHeight="1" x14ac:dyDescent="0.25">
      <c r="A35174" s="216">
        <v>45904</v>
      </c>
      <c r="B35174" s="217" t="s">
        <v>169</v>
      </c>
      <c r="C35174" s="218">
        <v>1.0341</v>
      </c>
    </row>
    <row r="35175" spans="1:3" ht="15" customHeight="1" x14ac:dyDescent="0.25">
      <c r="A35175" s="216">
        <v>45905</v>
      </c>
      <c r="B35175" s="217" t="s">
        <v>169</v>
      </c>
      <c r="C35175" s="218">
        <v>1.04</v>
      </c>
    </row>
    <row r="35176" spans="1:3" ht="15" customHeight="1" x14ac:dyDescent="0.25">
      <c r="A35176" s="216">
        <v>45908</v>
      </c>
      <c r="B35176" s="217" t="s">
        <v>169</v>
      </c>
      <c r="C35176" s="218">
        <v>1.0575000000000001</v>
      </c>
    </row>
    <row r="35177" spans="1:3" ht="15" customHeight="1" x14ac:dyDescent="0.25">
      <c r="A35177" s="216">
        <v>45909</v>
      </c>
      <c r="B35177" s="217" t="s">
        <v>169</v>
      </c>
      <c r="C35177" s="218">
        <v>1.0633999999999999</v>
      </c>
    </row>
    <row r="35178" spans="1:3" ht="15" customHeight="1" x14ac:dyDescent="0.25">
      <c r="A35178" s="216">
        <v>45910</v>
      </c>
      <c r="B35178" s="217" t="s">
        <v>169</v>
      </c>
      <c r="C35178" s="218">
        <v>1.0693999999999999</v>
      </c>
    </row>
    <row r="35179" spans="1:3" ht="15" customHeight="1" x14ac:dyDescent="0.25">
      <c r="A35179" s="216">
        <v>45911</v>
      </c>
      <c r="B35179" s="217" t="s">
        <v>169</v>
      </c>
      <c r="C35179" s="218">
        <v>1.0751999999999999</v>
      </c>
    </row>
    <row r="35180" spans="1:3" ht="15" customHeight="1" x14ac:dyDescent="0.25">
      <c r="A35180" s="216">
        <v>45912</v>
      </c>
      <c r="B35180" s="217" t="s">
        <v>169</v>
      </c>
      <c r="C35180" s="218">
        <v>1.0810999999999999</v>
      </c>
    </row>
    <row r="35181" spans="1:3" ht="15" customHeight="1" x14ac:dyDescent="0.25">
      <c r="A35181" s="216">
        <v>45915</v>
      </c>
      <c r="B35181" s="217" t="s">
        <v>169</v>
      </c>
      <c r="C35181" s="218">
        <v>1.0987</v>
      </c>
    </row>
    <row r="35182" spans="1:3" ht="15" customHeight="1" x14ac:dyDescent="0.25">
      <c r="A35182" s="216">
        <v>45916</v>
      </c>
      <c r="B35182" s="217" t="s">
        <v>169</v>
      </c>
      <c r="C35182" s="218">
        <v>1.1046</v>
      </c>
    </row>
    <row r="35183" spans="1:3" ht="15" customHeight="1" x14ac:dyDescent="0.25">
      <c r="A35183" s="216">
        <v>45917</v>
      </c>
      <c r="B35183" s="217" t="s">
        <v>169</v>
      </c>
      <c r="C35183" s="218">
        <v>1.1105</v>
      </c>
    </row>
    <row r="35184" spans="1:3" ht="15" customHeight="1" x14ac:dyDescent="0.25">
      <c r="A35184" s="216">
        <v>45918</v>
      </c>
      <c r="B35184" s="217" t="s">
        <v>169</v>
      </c>
      <c r="C35184" s="218">
        <v>1.1164000000000001</v>
      </c>
    </row>
    <row r="35185" spans="1:3" ht="15" customHeight="1" x14ac:dyDescent="0.25">
      <c r="A35185" s="216">
        <v>45919</v>
      </c>
      <c r="B35185" s="217" t="s">
        <v>169</v>
      </c>
      <c r="C35185" s="218">
        <v>1.1221000000000001</v>
      </c>
    </row>
    <row r="35186" spans="1:3" ht="15" customHeight="1" x14ac:dyDescent="0.25">
      <c r="A35186" s="216">
        <v>45922</v>
      </c>
      <c r="B35186" s="217" t="s">
        <v>169</v>
      </c>
      <c r="C35186" s="218">
        <v>1.1395999999999999</v>
      </c>
    </row>
    <row r="35187" spans="1:3" ht="15" customHeight="1" x14ac:dyDescent="0.25">
      <c r="A35187" s="216">
        <v>45923</v>
      </c>
      <c r="B35187" s="217" t="s">
        <v>169</v>
      </c>
      <c r="C35187" s="218">
        <v>1.1455</v>
      </c>
    </row>
    <row r="35188" spans="1:3" ht="15" customHeight="1" x14ac:dyDescent="0.25">
      <c r="A35188" s="216">
        <v>45924</v>
      </c>
      <c r="B35188" s="217" t="s">
        <v>169</v>
      </c>
      <c r="C35188" s="218">
        <v>1.1515</v>
      </c>
    </row>
    <row r="35189" spans="1:3" ht="15" customHeight="1" x14ac:dyDescent="0.25">
      <c r="A35189" s="216">
        <v>45925</v>
      </c>
      <c r="B35189" s="217" t="s">
        <v>169</v>
      </c>
      <c r="C35189" s="218">
        <v>1.1573</v>
      </c>
    </row>
    <row r="35190" spans="1:3" ht="15" customHeight="1" x14ac:dyDescent="0.25">
      <c r="A35190" s="216">
        <v>45926</v>
      </c>
      <c r="B35190" s="217" t="s">
        <v>169</v>
      </c>
      <c r="C35190" s="218">
        <v>1.1631</v>
      </c>
    </row>
    <row r="35191" spans="1:3" ht="15" customHeight="1" x14ac:dyDescent="0.25">
      <c r="A35191" s="216">
        <v>45929</v>
      </c>
      <c r="B35191" s="217" t="s">
        <v>169</v>
      </c>
      <c r="C35191" s="218">
        <v>1.1807000000000001</v>
      </c>
    </row>
    <row r="35192" spans="1:3" ht="15" customHeight="1" x14ac:dyDescent="0.25">
      <c r="A35192" s="216">
        <v>45930</v>
      </c>
      <c r="B35192" s="217" t="s">
        <v>169</v>
      </c>
      <c r="C35192" s="218">
        <v>0</v>
      </c>
    </row>
    <row r="35193" spans="1:3" ht="15" customHeight="1" x14ac:dyDescent="0.25">
      <c r="A35193" s="216">
        <v>45566</v>
      </c>
      <c r="B35193" s="217" t="s">
        <v>271</v>
      </c>
      <c r="C35193" s="218">
        <v>0.01</v>
      </c>
    </row>
    <row r="35194" spans="1:3" ht="15" customHeight="1" x14ac:dyDescent="0.25">
      <c r="A35194" s="216">
        <v>45567</v>
      </c>
      <c r="B35194" s="217" t="s">
        <v>271</v>
      </c>
      <c r="C35194" s="218">
        <v>0.02</v>
      </c>
    </row>
    <row r="35195" spans="1:3" ht="15" customHeight="1" x14ac:dyDescent="0.25">
      <c r="A35195" s="216">
        <v>45568</v>
      </c>
      <c r="B35195" s="217" t="s">
        <v>271</v>
      </c>
      <c r="C35195" s="218">
        <v>0.03</v>
      </c>
    </row>
    <row r="35196" spans="1:3" ht="15" customHeight="1" x14ac:dyDescent="0.25">
      <c r="A35196" s="216">
        <v>45569</v>
      </c>
      <c r="B35196" s="217" t="s">
        <v>271</v>
      </c>
      <c r="C35196" s="218">
        <v>0.04</v>
      </c>
    </row>
    <row r="35197" spans="1:3" ht="15" customHeight="1" x14ac:dyDescent="0.25">
      <c r="A35197" s="216">
        <v>45572</v>
      </c>
      <c r="B35197" s="217" t="s">
        <v>271</v>
      </c>
      <c r="C35197" s="218">
        <v>0.08</v>
      </c>
    </row>
    <row r="35198" spans="1:3" ht="15" customHeight="1" x14ac:dyDescent="0.25">
      <c r="A35198" s="216">
        <v>45573</v>
      </c>
      <c r="B35198" s="217" t="s">
        <v>271</v>
      </c>
      <c r="C35198" s="218">
        <v>0.1</v>
      </c>
    </row>
    <row r="35199" spans="1:3" ht="15" customHeight="1" x14ac:dyDescent="0.25">
      <c r="A35199" s="216">
        <v>45574</v>
      </c>
      <c r="B35199" s="217" t="s">
        <v>271</v>
      </c>
      <c r="C35199" s="218">
        <v>0.12</v>
      </c>
    </row>
    <row r="35200" spans="1:3" ht="15" customHeight="1" x14ac:dyDescent="0.25">
      <c r="A35200" s="216">
        <v>45575</v>
      </c>
      <c r="B35200" s="217" t="s">
        <v>271</v>
      </c>
      <c r="C35200" s="218">
        <v>0.14000000000000001</v>
      </c>
    </row>
    <row r="35201" spans="1:3" ht="15" customHeight="1" x14ac:dyDescent="0.25">
      <c r="A35201" s="216">
        <v>45576</v>
      </c>
      <c r="B35201" s="217" t="s">
        <v>271</v>
      </c>
      <c r="C35201" s="218">
        <v>0.16</v>
      </c>
    </row>
    <row r="35202" spans="1:3" ht="15" customHeight="1" x14ac:dyDescent="0.25">
      <c r="A35202" s="216">
        <v>45579</v>
      </c>
      <c r="B35202" s="217" t="s">
        <v>271</v>
      </c>
      <c r="C35202" s="218">
        <v>0.21</v>
      </c>
    </row>
    <row r="35203" spans="1:3" ht="15" customHeight="1" x14ac:dyDescent="0.25">
      <c r="A35203" s="216">
        <v>45580</v>
      </c>
      <c r="B35203" s="217" t="s">
        <v>271</v>
      </c>
      <c r="C35203" s="218">
        <v>0.23</v>
      </c>
    </row>
    <row r="35204" spans="1:3" ht="15" customHeight="1" x14ac:dyDescent="0.25">
      <c r="A35204" s="216">
        <v>45581</v>
      </c>
      <c r="B35204" s="217" t="s">
        <v>271</v>
      </c>
      <c r="C35204" s="218">
        <v>0.25</v>
      </c>
    </row>
    <row r="35205" spans="1:3" ht="15" customHeight="1" x14ac:dyDescent="0.25">
      <c r="A35205" s="216">
        <v>45582</v>
      </c>
      <c r="B35205" s="217" t="s">
        <v>271</v>
      </c>
      <c r="C35205" s="218">
        <v>0.27</v>
      </c>
    </row>
    <row r="35206" spans="1:3" ht="15" customHeight="1" x14ac:dyDescent="0.25">
      <c r="A35206" s="216">
        <v>45583</v>
      </c>
      <c r="B35206" s="217" t="s">
        <v>271</v>
      </c>
      <c r="C35206" s="218">
        <v>0.28999999999999998</v>
      </c>
    </row>
    <row r="35207" spans="1:3" ht="15" customHeight="1" x14ac:dyDescent="0.25">
      <c r="A35207" s="216">
        <v>45586</v>
      </c>
      <c r="B35207" s="217" t="s">
        <v>271</v>
      </c>
      <c r="C35207" s="218">
        <v>0.33</v>
      </c>
    </row>
    <row r="35208" spans="1:3" ht="15" customHeight="1" x14ac:dyDescent="0.25">
      <c r="A35208" s="216">
        <v>45587</v>
      </c>
      <c r="B35208" s="217" t="s">
        <v>271</v>
      </c>
      <c r="C35208" s="218">
        <v>0.35</v>
      </c>
    </row>
    <row r="35209" spans="1:3" ht="15" customHeight="1" x14ac:dyDescent="0.25">
      <c r="A35209" s="216">
        <v>45588</v>
      </c>
      <c r="B35209" s="217" t="s">
        <v>271</v>
      </c>
      <c r="C35209" s="218">
        <v>0.37</v>
      </c>
    </row>
    <row r="35210" spans="1:3" ht="15" customHeight="1" x14ac:dyDescent="0.25">
      <c r="A35210" s="216">
        <v>45589</v>
      </c>
      <c r="B35210" s="217" t="s">
        <v>271</v>
      </c>
      <c r="C35210" s="218">
        <v>0.39</v>
      </c>
    </row>
    <row r="35211" spans="1:3" ht="15" customHeight="1" x14ac:dyDescent="0.25">
      <c r="A35211" s="216">
        <v>45590</v>
      </c>
      <c r="B35211" s="217" t="s">
        <v>271</v>
      </c>
      <c r="C35211" s="218">
        <v>0.41</v>
      </c>
    </row>
    <row r="35212" spans="1:3" ht="15" customHeight="1" x14ac:dyDescent="0.25">
      <c r="A35212" s="216">
        <v>45593</v>
      </c>
      <c r="B35212" s="217" t="s">
        <v>271</v>
      </c>
      <c r="C35212" s="218">
        <v>0.45</v>
      </c>
    </row>
    <row r="35213" spans="1:3" ht="15" customHeight="1" x14ac:dyDescent="0.25">
      <c r="A35213" s="216">
        <v>45594</v>
      </c>
      <c r="B35213" s="217" t="s">
        <v>271</v>
      </c>
      <c r="C35213" s="218">
        <v>0.47</v>
      </c>
    </row>
    <row r="35214" spans="1:3" ht="15" customHeight="1" x14ac:dyDescent="0.25">
      <c r="A35214" s="216">
        <v>45595</v>
      </c>
      <c r="B35214" s="217" t="s">
        <v>271</v>
      </c>
      <c r="C35214" s="218">
        <v>0.49</v>
      </c>
    </row>
    <row r="35215" spans="1:3" ht="15" customHeight="1" x14ac:dyDescent="0.25">
      <c r="A35215" s="216">
        <v>45596</v>
      </c>
      <c r="B35215" s="217" t="s">
        <v>271</v>
      </c>
      <c r="C35215" s="218">
        <v>0.51</v>
      </c>
    </row>
    <row r="35216" spans="1:3" ht="15" customHeight="1" x14ac:dyDescent="0.25">
      <c r="A35216" s="216">
        <v>45597</v>
      </c>
      <c r="B35216" s="217" t="s">
        <v>271</v>
      </c>
      <c r="C35216" s="218">
        <v>0.53</v>
      </c>
    </row>
    <row r="35217" spans="1:3" ht="15" customHeight="1" x14ac:dyDescent="0.25">
      <c r="A35217" s="216">
        <v>45600</v>
      </c>
      <c r="B35217" s="217" t="s">
        <v>271</v>
      </c>
      <c r="C35217" s="218">
        <v>0.56999999999999995</v>
      </c>
    </row>
    <row r="35218" spans="1:3" ht="15" customHeight="1" x14ac:dyDescent="0.25">
      <c r="A35218" s="216">
        <v>45601</v>
      </c>
      <c r="B35218" s="217" t="s">
        <v>271</v>
      </c>
      <c r="C35218" s="218">
        <v>0.59</v>
      </c>
    </row>
    <row r="35219" spans="1:3" ht="15" customHeight="1" x14ac:dyDescent="0.25">
      <c r="A35219" s="216">
        <v>45602</v>
      </c>
      <c r="B35219" s="217" t="s">
        <v>271</v>
      </c>
      <c r="C35219" s="218">
        <v>0.61</v>
      </c>
    </row>
    <row r="35220" spans="1:3" ht="15" customHeight="1" x14ac:dyDescent="0.25">
      <c r="A35220" s="216">
        <v>45603</v>
      </c>
      <c r="B35220" s="217" t="s">
        <v>271</v>
      </c>
      <c r="C35220" s="218">
        <v>0.63</v>
      </c>
    </row>
    <row r="35221" spans="1:3" ht="15" customHeight="1" x14ac:dyDescent="0.25">
      <c r="A35221" s="216">
        <v>45604</v>
      </c>
      <c r="B35221" s="217" t="s">
        <v>271</v>
      </c>
      <c r="C35221" s="218">
        <v>0.65</v>
      </c>
    </row>
    <row r="35222" spans="1:3" ht="15" customHeight="1" x14ac:dyDescent="0.25">
      <c r="A35222" s="216">
        <v>45607</v>
      </c>
      <c r="B35222" s="217" t="s">
        <v>271</v>
      </c>
      <c r="C35222" s="218">
        <v>0.69</v>
      </c>
    </row>
    <row r="35223" spans="1:3" ht="15" customHeight="1" x14ac:dyDescent="0.25">
      <c r="A35223" s="216">
        <v>45608</v>
      </c>
      <c r="B35223" s="217" t="s">
        <v>271</v>
      </c>
      <c r="C35223" s="218">
        <v>0.71</v>
      </c>
    </row>
    <row r="35224" spans="1:3" ht="15" customHeight="1" x14ac:dyDescent="0.25">
      <c r="A35224" s="216">
        <v>45609</v>
      </c>
      <c r="B35224" s="217" t="s">
        <v>271</v>
      </c>
      <c r="C35224" s="218">
        <v>0.73</v>
      </c>
    </row>
    <row r="35225" spans="1:3" ht="15" customHeight="1" x14ac:dyDescent="0.25">
      <c r="A35225" s="216">
        <v>45610</v>
      </c>
      <c r="B35225" s="217" t="s">
        <v>271</v>
      </c>
      <c r="C35225" s="218">
        <v>0.75</v>
      </c>
    </row>
    <row r="35226" spans="1:3" ht="15" customHeight="1" x14ac:dyDescent="0.25">
      <c r="A35226" s="216">
        <v>45611</v>
      </c>
      <c r="B35226" s="217" t="s">
        <v>271</v>
      </c>
      <c r="C35226" s="218">
        <v>0.77</v>
      </c>
    </row>
    <row r="35227" spans="1:3" ht="15" customHeight="1" x14ac:dyDescent="0.25">
      <c r="A35227" s="216">
        <v>45614</v>
      </c>
      <c r="B35227" s="217" t="s">
        <v>271</v>
      </c>
      <c r="C35227" s="218">
        <v>0.8</v>
      </c>
    </row>
    <row r="35228" spans="1:3" ht="15" customHeight="1" x14ac:dyDescent="0.25">
      <c r="A35228" s="216">
        <v>45615</v>
      </c>
      <c r="B35228" s="217" t="s">
        <v>271</v>
      </c>
      <c r="C35228" s="218">
        <v>0.82</v>
      </c>
    </row>
    <row r="35229" spans="1:3" ht="15" customHeight="1" x14ac:dyDescent="0.25">
      <c r="A35229" s="216">
        <v>45616</v>
      </c>
      <c r="B35229" s="217" t="s">
        <v>271</v>
      </c>
      <c r="C35229" s="218">
        <v>0.84</v>
      </c>
    </row>
    <row r="35230" spans="1:3" ht="15" customHeight="1" x14ac:dyDescent="0.25">
      <c r="A35230" s="216">
        <v>45617</v>
      </c>
      <c r="B35230" s="217" t="s">
        <v>271</v>
      </c>
      <c r="C35230" s="218">
        <v>0.86</v>
      </c>
    </row>
    <row r="35231" spans="1:3" ht="15" customHeight="1" x14ac:dyDescent="0.25">
      <c r="A35231" s="216">
        <v>45618</v>
      </c>
      <c r="B35231" s="217" t="s">
        <v>271</v>
      </c>
      <c r="C35231" s="218">
        <v>0.88</v>
      </c>
    </row>
    <row r="35232" spans="1:3" ht="15" customHeight="1" x14ac:dyDescent="0.25">
      <c r="A35232" s="216">
        <v>45621</v>
      </c>
      <c r="B35232" s="217" t="s">
        <v>271</v>
      </c>
      <c r="C35232" s="218">
        <v>0.92</v>
      </c>
    </row>
    <row r="35233" spans="1:3" ht="15" customHeight="1" x14ac:dyDescent="0.25">
      <c r="A35233" s="216">
        <v>45622</v>
      </c>
      <c r="B35233" s="217" t="s">
        <v>271</v>
      </c>
      <c r="C35233" s="218">
        <v>0.94</v>
      </c>
    </row>
    <row r="35234" spans="1:3" ht="15" customHeight="1" x14ac:dyDescent="0.25">
      <c r="A35234" s="216">
        <v>45623</v>
      </c>
      <c r="B35234" s="217" t="s">
        <v>271</v>
      </c>
      <c r="C35234" s="218">
        <v>0.96</v>
      </c>
    </row>
    <row r="35235" spans="1:3" ht="15" customHeight="1" x14ac:dyDescent="0.25">
      <c r="A35235" s="216">
        <v>45624</v>
      </c>
      <c r="B35235" s="217" t="s">
        <v>271</v>
      </c>
      <c r="C35235" s="218">
        <v>0.98</v>
      </c>
    </row>
    <row r="35236" spans="1:3" ht="15" customHeight="1" x14ac:dyDescent="0.25">
      <c r="A35236" s="216">
        <v>45625</v>
      </c>
      <c r="B35236" s="217" t="s">
        <v>271</v>
      </c>
      <c r="C35236" s="218">
        <v>1</v>
      </c>
    </row>
    <row r="35237" spans="1:3" ht="15" customHeight="1" x14ac:dyDescent="0.25">
      <c r="A35237" s="216">
        <v>45628</v>
      </c>
      <c r="B35237" s="217" t="s">
        <v>271</v>
      </c>
      <c r="C35237" s="218">
        <v>1.04</v>
      </c>
    </row>
    <row r="35238" spans="1:3" ht="15" customHeight="1" x14ac:dyDescent="0.25">
      <c r="A35238" s="216">
        <v>45629</v>
      </c>
      <c r="B35238" s="217" t="s">
        <v>271</v>
      </c>
      <c r="C35238" s="218">
        <v>1.06</v>
      </c>
    </row>
    <row r="35239" spans="1:3" ht="15" customHeight="1" x14ac:dyDescent="0.25">
      <c r="A35239" s="216">
        <v>45630</v>
      </c>
      <c r="B35239" s="217" t="s">
        <v>271</v>
      </c>
      <c r="C35239" s="218">
        <v>1.07</v>
      </c>
    </row>
    <row r="35240" spans="1:3" ht="15" customHeight="1" x14ac:dyDescent="0.25">
      <c r="A35240" s="216">
        <v>45631</v>
      </c>
      <c r="B35240" s="217" t="s">
        <v>271</v>
      </c>
      <c r="C35240" s="218">
        <v>1.0900000000000001</v>
      </c>
    </row>
    <row r="35241" spans="1:3" ht="15" customHeight="1" x14ac:dyDescent="0.25">
      <c r="A35241" s="216">
        <v>45632</v>
      </c>
      <c r="B35241" s="217" t="s">
        <v>271</v>
      </c>
      <c r="C35241" s="218">
        <v>1.1100000000000001</v>
      </c>
    </row>
    <row r="35242" spans="1:3" ht="15" customHeight="1" x14ac:dyDescent="0.25">
      <c r="A35242" s="216">
        <v>45635</v>
      </c>
      <c r="B35242" s="217" t="s">
        <v>271</v>
      </c>
      <c r="C35242" s="218">
        <v>1.1499999999999999</v>
      </c>
    </row>
    <row r="35243" spans="1:3" ht="15" customHeight="1" x14ac:dyDescent="0.25">
      <c r="A35243" s="216">
        <v>45636</v>
      </c>
      <c r="B35243" s="217" t="s">
        <v>271</v>
      </c>
      <c r="C35243" s="218">
        <v>1.17</v>
      </c>
    </row>
    <row r="35244" spans="1:3" ht="15" customHeight="1" x14ac:dyDescent="0.25">
      <c r="A35244" s="216">
        <v>45637</v>
      </c>
      <c r="B35244" s="217" t="s">
        <v>271</v>
      </c>
      <c r="C35244" s="218">
        <v>1.19</v>
      </c>
    </row>
    <row r="35245" spans="1:3" ht="15" customHeight="1" x14ac:dyDescent="0.25">
      <c r="A35245" s="216">
        <v>45638</v>
      </c>
      <c r="B35245" s="217" t="s">
        <v>271</v>
      </c>
      <c r="C35245" s="218">
        <v>1.21</v>
      </c>
    </row>
    <row r="35246" spans="1:3" ht="15" customHeight="1" x14ac:dyDescent="0.25">
      <c r="A35246" s="216">
        <v>45639</v>
      </c>
      <c r="B35246" s="217" t="s">
        <v>271</v>
      </c>
      <c r="C35246" s="218">
        <v>1.23</v>
      </c>
    </row>
    <row r="35247" spans="1:3" ht="15" customHeight="1" x14ac:dyDescent="0.25">
      <c r="A35247" s="216">
        <v>45642</v>
      </c>
      <c r="B35247" s="217" t="s">
        <v>271</v>
      </c>
      <c r="C35247" s="218">
        <v>1.29</v>
      </c>
    </row>
    <row r="35248" spans="1:3" ht="15" customHeight="1" x14ac:dyDescent="0.25">
      <c r="A35248" s="216">
        <v>45643</v>
      </c>
      <c r="B35248" s="217" t="s">
        <v>271</v>
      </c>
      <c r="C35248" s="218">
        <v>1.31</v>
      </c>
    </row>
    <row r="35249" spans="1:3" ht="15" customHeight="1" x14ac:dyDescent="0.25">
      <c r="A35249" s="216">
        <v>45644</v>
      </c>
      <c r="B35249" s="217" t="s">
        <v>271</v>
      </c>
      <c r="C35249" s="218">
        <v>1.33</v>
      </c>
    </row>
    <row r="35250" spans="1:3" ht="15" customHeight="1" x14ac:dyDescent="0.25">
      <c r="A35250" s="216">
        <v>45645</v>
      </c>
      <c r="B35250" s="217" t="s">
        <v>271</v>
      </c>
      <c r="C35250" s="218">
        <v>1.34</v>
      </c>
    </row>
    <row r="35251" spans="1:3" ht="15" customHeight="1" x14ac:dyDescent="0.25">
      <c r="A35251" s="216">
        <v>45646</v>
      </c>
      <c r="B35251" s="217" t="s">
        <v>271</v>
      </c>
      <c r="C35251" s="218">
        <v>1.36</v>
      </c>
    </row>
    <row r="35252" spans="1:3" ht="15" customHeight="1" x14ac:dyDescent="0.25">
      <c r="A35252" s="216">
        <v>45649</v>
      </c>
      <c r="B35252" s="217" t="s">
        <v>271</v>
      </c>
      <c r="C35252" s="218">
        <v>1.42</v>
      </c>
    </row>
    <row r="35253" spans="1:3" ht="15" customHeight="1" x14ac:dyDescent="0.25">
      <c r="A35253" s="216">
        <v>45650</v>
      </c>
      <c r="B35253" s="217" t="s">
        <v>271</v>
      </c>
      <c r="C35253" s="218">
        <v>1.44</v>
      </c>
    </row>
    <row r="35254" spans="1:3" ht="15" customHeight="1" x14ac:dyDescent="0.25">
      <c r="A35254" s="216">
        <v>45651</v>
      </c>
      <c r="B35254" s="217" t="s">
        <v>271</v>
      </c>
      <c r="C35254" s="218">
        <v>1.46</v>
      </c>
    </row>
    <row r="35255" spans="1:3" ht="15" customHeight="1" x14ac:dyDescent="0.25">
      <c r="A35255" s="216">
        <v>45652</v>
      </c>
      <c r="B35255" s="217" t="s">
        <v>271</v>
      </c>
      <c r="C35255" s="218">
        <v>1.48</v>
      </c>
    </row>
    <row r="35256" spans="1:3" ht="15" customHeight="1" x14ac:dyDescent="0.25">
      <c r="A35256" s="216">
        <v>45653</v>
      </c>
      <c r="B35256" s="217" t="s">
        <v>271</v>
      </c>
      <c r="C35256" s="218">
        <v>1.5</v>
      </c>
    </row>
    <row r="35257" spans="1:3" ht="15" customHeight="1" x14ac:dyDescent="0.25">
      <c r="A35257" s="216">
        <v>45656</v>
      </c>
      <c r="B35257" s="217" t="s">
        <v>271</v>
      </c>
      <c r="C35257" s="218">
        <v>1.56</v>
      </c>
    </row>
    <row r="35258" spans="1:3" ht="15" customHeight="1" x14ac:dyDescent="0.25">
      <c r="A35258" s="216">
        <v>45657</v>
      </c>
      <c r="B35258" s="217" t="s">
        <v>271</v>
      </c>
      <c r="C35258" s="218">
        <v>1.58</v>
      </c>
    </row>
    <row r="35259" spans="1:3" ht="15" customHeight="1" x14ac:dyDescent="0.25">
      <c r="A35259" s="216">
        <v>45659</v>
      </c>
      <c r="B35259" s="217" t="s">
        <v>271</v>
      </c>
      <c r="C35259" s="218">
        <v>1.62</v>
      </c>
    </row>
    <row r="35260" spans="1:3" ht="15" customHeight="1" x14ac:dyDescent="0.25">
      <c r="A35260" s="216">
        <v>45660</v>
      </c>
      <c r="B35260" s="217" t="s">
        <v>271</v>
      </c>
      <c r="C35260" s="218">
        <v>1.64</v>
      </c>
    </row>
    <row r="35261" spans="1:3" ht="15" customHeight="1" x14ac:dyDescent="0.25">
      <c r="A35261" s="216">
        <v>45663</v>
      </c>
      <c r="B35261" s="217" t="s">
        <v>271</v>
      </c>
      <c r="C35261" s="218">
        <v>1.7</v>
      </c>
    </row>
    <row r="35262" spans="1:3" ht="15" customHeight="1" x14ac:dyDescent="0.25">
      <c r="A35262" s="216">
        <v>45664</v>
      </c>
      <c r="B35262" s="217" t="s">
        <v>271</v>
      </c>
      <c r="C35262" s="218">
        <v>1.72</v>
      </c>
    </row>
    <row r="35263" spans="1:3" ht="15" customHeight="1" x14ac:dyDescent="0.25">
      <c r="A35263" s="216">
        <v>45665</v>
      </c>
      <c r="B35263" s="217" t="s">
        <v>271</v>
      </c>
      <c r="C35263" s="218">
        <v>1.74</v>
      </c>
    </row>
    <row r="35264" spans="1:3" ht="15" customHeight="1" x14ac:dyDescent="0.25">
      <c r="A35264" s="216">
        <v>45666</v>
      </c>
      <c r="B35264" s="217" t="s">
        <v>271</v>
      </c>
      <c r="C35264" s="218">
        <v>1.76</v>
      </c>
    </row>
    <row r="35265" spans="1:3" ht="15" customHeight="1" x14ac:dyDescent="0.25">
      <c r="A35265" s="216">
        <v>45667</v>
      </c>
      <c r="B35265" s="217" t="s">
        <v>271</v>
      </c>
      <c r="C35265" s="218">
        <v>1.78</v>
      </c>
    </row>
    <row r="35266" spans="1:3" ht="15" customHeight="1" x14ac:dyDescent="0.25">
      <c r="A35266" s="216">
        <v>45670</v>
      </c>
      <c r="B35266" s="217" t="s">
        <v>271</v>
      </c>
      <c r="C35266" s="218">
        <v>1.84</v>
      </c>
    </row>
    <row r="35267" spans="1:3" ht="15" customHeight="1" x14ac:dyDescent="0.25">
      <c r="A35267" s="216">
        <v>45671</v>
      </c>
      <c r="B35267" s="217" t="s">
        <v>271</v>
      </c>
      <c r="C35267" s="218">
        <v>1.86</v>
      </c>
    </row>
    <row r="35268" spans="1:3" ht="15" customHeight="1" x14ac:dyDescent="0.25">
      <c r="A35268" s="216">
        <v>45672</v>
      </c>
      <c r="B35268" s="217" t="s">
        <v>271</v>
      </c>
      <c r="C35268" s="218">
        <v>1.88</v>
      </c>
    </row>
    <row r="35269" spans="1:3" ht="15" customHeight="1" x14ac:dyDescent="0.25">
      <c r="A35269" s="216">
        <v>45673</v>
      </c>
      <c r="B35269" s="217" t="s">
        <v>271</v>
      </c>
      <c r="C35269" s="218">
        <v>1.9</v>
      </c>
    </row>
    <row r="35270" spans="1:3" ht="15" customHeight="1" x14ac:dyDescent="0.25">
      <c r="A35270" s="216">
        <v>45674</v>
      </c>
      <c r="B35270" s="217" t="s">
        <v>271</v>
      </c>
      <c r="C35270" s="218">
        <v>1.92</v>
      </c>
    </row>
    <row r="35271" spans="1:3" ht="15" customHeight="1" x14ac:dyDescent="0.25">
      <c r="A35271" s="216">
        <v>45677</v>
      </c>
      <c r="B35271" s="217" t="s">
        <v>271</v>
      </c>
      <c r="C35271" s="218">
        <v>1.98</v>
      </c>
    </row>
    <row r="35272" spans="1:3" ht="15" customHeight="1" x14ac:dyDescent="0.25">
      <c r="A35272" s="216">
        <v>45678</v>
      </c>
      <c r="B35272" s="217" t="s">
        <v>271</v>
      </c>
      <c r="C35272" s="218">
        <v>2</v>
      </c>
    </row>
    <row r="35273" spans="1:3" ht="15" customHeight="1" x14ac:dyDescent="0.25">
      <c r="A35273" s="216">
        <v>45679</v>
      </c>
      <c r="B35273" s="217" t="s">
        <v>271</v>
      </c>
      <c r="C35273" s="218">
        <v>2.02</v>
      </c>
    </row>
    <row r="35274" spans="1:3" ht="15" customHeight="1" x14ac:dyDescent="0.25">
      <c r="A35274" s="216">
        <v>45680</v>
      </c>
      <c r="B35274" s="217" t="s">
        <v>271</v>
      </c>
      <c r="C35274" s="218">
        <v>2.04</v>
      </c>
    </row>
    <row r="35275" spans="1:3" ht="15" customHeight="1" x14ac:dyDescent="0.25">
      <c r="A35275" s="216">
        <v>45681</v>
      </c>
      <c r="B35275" s="217" t="s">
        <v>271</v>
      </c>
      <c r="C35275" s="218">
        <v>2.06</v>
      </c>
    </row>
    <row r="35276" spans="1:3" ht="15" customHeight="1" x14ac:dyDescent="0.25">
      <c r="A35276" s="216">
        <v>45684</v>
      </c>
      <c r="B35276" s="217" t="s">
        <v>271</v>
      </c>
      <c r="C35276" s="218">
        <v>2.12</v>
      </c>
    </row>
    <row r="35277" spans="1:3" ht="15" customHeight="1" x14ac:dyDescent="0.25">
      <c r="A35277" s="216">
        <v>45685</v>
      </c>
      <c r="B35277" s="217" t="s">
        <v>271</v>
      </c>
      <c r="C35277" s="218">
        <v>2.14</v>
      </c>
    </row>
    <row r="35278" spans="1:3" ht="15" customHeight="1" x14ac:dyDescent="0.25">
      <c r="A35278" s="216">
        <v>45686</v>
      </c>
      <c r="B35278" s="217" t="s">
        <v>271</v>
      </c>
      <c r="C35278" s="218">
        <v>2.16</v>
      </c>
    </row>
    <row r="35279" spans="1:3" ht="15" customHeight="1" x14ac:dyDescent="0.25">
      <c r="A35279" s="216">
        <v>45687</v>
      </c>
      <c r="B35279" s="217" t="s">
        <v>271</v>
      </c>
      <c r="C35279" s="218">
        <v>2.1800000000000002</v>
      </c>
    </row>
    <row r="35280" spans="1:3" ht="15" customHeight="1" x14ac:dyDescent="0.25">
      <c r="A35280" s="216">
        <v>45688</v>
      </c>
      <c r="B35280" s="217" t="s">
        <v>271</v>
      </c>
      <c r="C35280" s="218">
        <v>2.2000000000000002</v>
      </c>
    </row>
    <row r="35281" spans="1:3" ht="15" customHeight="1" x14ac:dyDescent="0.25">
      <c r="A35281" s="216">
        <v>45691</v>
      </c>
      <c r="B35281" s="217" t="s">
        <v>271</v>
      </c>
      <c r="C35281" s="218">
        <v>2.2599999999999998</v>
      </c>
    </row>
    <row r="35282" spans="1:3" ht="15" customHeight="1" x14ac:dyDescent="0.25">
      <c r="A35282" s="216">
        <v>45692</v>
      </c>
      <c r="B35282" s="217" t="s">
        <v>271</v>
      </c>
      <c r="C35282" s="218">
        <v>2.2799999999999998</v>
      </c>
    </row>
    <row r="35283" spans="1:3" ht="15" customHeight="1" x14ac:dyDescent="0.25">
      <c r="A35283" s="216">
        <v>45693</v>
      </c>
      <c r="B35283" s="217" t="s">
        <v>271</v>
      </c>
      <c r="C35283" s="218">
        <v>2.2999999999999998</v>
      </c>
    </row>
    <row r="35284" spans="1:3" ht="15" customHeight="1" x14ac:dyDescent="0.25">
      <c r="A35284" s="216">
        <v>45694</v>
      </c>
      <c r="B35284" s="217" t="s">
        <v>271</v>
      </c>
      <c r="C35284" s="218">
        <v>2.3199999999999998</v>
      </c>
    </row>
    <row r="35285" spans="1:3" ht="15" customHeight="1" x14ac:dyDescent="0.25">
      <c r="A35285" s="216">
        <v>45695</v>
      </c>
      <c r="B35285" s="217" t="s">
        <v>271</v>
      </c>
      <c r="C35285" s="218">
        <v>2.34</v>
      </c>
    </row>
    <row r="35286" spans="1:3" ht="15" customHeight="1" x14ac:dyDescent="0.25">
      <c r="A35286" s="216">
        <v>45698</v>
      </c>
      <c r="B35286" s="217" t="s">
        <v>271</v>
      </c>
      <c r="C35286" s="218">
        <v>2.4</v>
      </c>
    </row>
    <row r="35287" spans="1:3" ht="15" customHeight="1" x14ac:dyDescent="0.25">
      <c r="A35287" s="216">
        <v>45699</v>
      </c>
      <c r="B35287" s="217" t="s">
        <v>271</v>
      </c>
      <c r="C35287" s="218">
        <v>2.42</v>
      </c>
    </row>
    <row r="35288" spans="1:3" ht="15" customHeight="1" x14ac:dyDescent="0.25">
      <c r="A35288" s="216">
        <v>45700</v>
      </c>
      <c r="B35288" s="217" t="s">
        <v>271</v>
      </c>
      <c r="C35288" s="218">
        <v>2.44</v>
      </c>
    </row>
    <row r="35289" spans="1:3" ht="15" customHeight="1" x14ac:dyDescent="0.25">
      <c r="A35289" s="216">
        <v>45701</v>
      </c>
      <c r="B35289" s="217" t="s">
        <v>271</v>
      </c>
      <c r="C35289" s="218">
        <v>2.46</v>
      </c>
    </row>
    <row r="35290" spans="1:3" ht="15" customHeight="1" x14ac:dyDescent="0.25">
      <c r="A35290" s="216">
        <v>45702</v>
      </c>
      <c r="B35290" s="217" t="s">
        <v>271</v>
      </c>
      <c r="C35290" s="218">
        <v>2.48</v>
      </c>
    </row>
    <row r="35291" spans="1:3" ht="15" customHeight="1" x14ac:dyDescent="0.25">
      <c r="A35291" s="216">
        <v>45705</v>
      </c>
      <c r="B35291" s="217" t="s">
        <v>271</v>
      </c>
      <c r="C35291" s="218">
        <v>2.54</v>
      </c>
    </row>
    <row r="35292" spans="1:3" ht="15" customHeight="1" x14ac:dyDescent="0.25">
      <c r="A35292" s="216">
        <v>45706</v>
      </c>
      <c r="B35292" s="217" t="s">
        <v>271</v>
      </c>
      <c r="C35292" s="218">
        <v>2.56</v>
      </c>
    </row>
    <row r="35293" spans="1:3" ht="15" customHeight="1" x14ac:dyDescent="0.25">
      <c r="A35293" s="216">
        <v>45707</v>
      </c>
      <c r="B35293" s="217" t="s">
        <v>271</v>
      </c>
      <c r="C35293" s="218">
        <v>2.58</v>
      </c>
    </row>
    <row r="35294" spans="1:3" ht="15" customHeight="1" x14ac:dyDescent="0.25">
      <c r="A35294" s="216">
        <v>45708</v>
      </c>
      <c r="B35294" s="217" t="s">
        <v>271</v>
      </c>
      <c r="C35294" s="218">
        <v>2.6</v>
      </c>
    </row>
    <row r="35295" spans="1:3" ht="15" customHeight="1" x14ac:dyDescent="0.25">
      <c r="A35295" s="216">
        <v>45709</v>
      </c>
      <c r="B35295" s="217" t="s">
        <v>271</v>
      </c>
      <c r="C35295" s="218">
        <v>2.62</v>
      </c>
    </row>
    <row r="35296" spans="1:3" ht="15" customHeight="1" x14ac:dyDescent="0.25">
      <c r="A35296" s="216">
        <v>45712</v>
      </c>
      <c r="B35296" s="217" t="s">
        <v>271</v>
      </c>
      <c r="C35296" s="218">
        <v>2.68</v>
      </c>
    </row>
    <row r="35297" spans="1:3" ht="15" customHeight="1" x14ac:dyDescent="0.25">
      <c r="A35297" s="216">
        <v>45713</v>
      </c>
      <c r="B35297" s="217" t="s">
        <v>271</v>
      </c>
      <c r="C35297" s="218">
        <v>2.7</v>
      </c>
    </row>
    <row r="35298" spans="1:3" ht="15" customHeight="1" x14ac:dyDescent="0.25">
      <c r="A35298" s="216">
        <v>45714</v>
      </c>
      <c r="B35298" s="217" t="s">
        <v>271</v>
      </c>
      <c r="C35298" s="218">
        <v>2.72</v>
      </c>
    </row>
    <row r="35299" spans="1:3" ht="15" customHeight="1" x14ac:dyDescent="0.25">
      <c r="A35299" s="216">
        <v>45715</v>
      </c>
      <c r="B35299" s="217" t="s">
        <v>271</v>
      </c>
      <c r="C35299" s="218">
        <v>2.74</v>
      </c>
    </row>
    <row r="35300" spans="1:3" ht="15" customHeight="1" x14ac:dyDescent="0.25">
      <c r="A35300" s="216">
        <v>45716</v>
      </c>
      <c r="B35300" s="217" t="s">
        <v>271</v>
      </c>
      <c r="C35300" s="218">
        <v>2.76</v>
      </c>
    </row>
    <row r="35301" spans="1:3" ht="15" customHeight="1" x14ac:dyDescent="0.25">
      <c r="A35301" s="216">
        <v>45719</v>
      </c>
      <c r="B35301" s="217" t="s">
        <v>271</v>
      </c>
      <c r="C35301" s="218">
        <v>2.81</v>
      </c>
    </row>
    <row r="35302" spans="1:3" ht="15" customHeight="1" x14ac:dyDescent="0.25">
      <c r="A35302" s="216">
        <v>45720</v>
      </c>
      <c r="B35302" s="217" t="s">
        <v>271</v>
      </c>
      <c r="C35302" s="218">
        <v>2.83</v>
      </c>
    </row>
    <row r="35303" spans="1:3" ht="15" customHeight="1" x14ac:dyDescent="0.25">
      <c r="A35303" s="216">
        <v>45721</v>
      </c>
      <c r="B35303" s="217" t="s">
        <v>271</v>
      </c>
      <c r="C35303" s="218">
        <v>2.85</v>
      </c>
    </row>
    <row r="35304" spans="1:3" ht="15" customHeight="1" x14ac:dyDescent="0.25">
      <c r="A35304" s="216">
        <v>45722</v>
      </c>
      <c r="B35304" s="217" t="s">
        <v>271</v>
      </c>
      <c r="C35304" s="218">
        <v>2.87</v>
      </c>
    </row>
    <row r="35305" spans="1:3" ht="15" customHeight="1" x14ac:dyDescent="0.25">
      <c r="A35305" s="216">
        <v>45723</v>
      </c>
      <c r="B35305" s="217" t="s">
        <v>271</v>
      </c>
      <c r="C35305" s="218">
        <v>2.88</v>
      </c>
    </row>
    <row r="35306" spans="1:3" ht="15" customHeight="1" x14ac:dyDescent="0.25">
      <c r="A35306" s="216">
        <v>45726</v>
      </c>
      <c r="B35306" s="217" t="s">
        <v>271</v>
      </c>
      <c r="C35306" s="218">
        <v>2.94</v>
      </c>
    </row>
    <row r="35307" spans="1:3" ht="15" customHeight="1" x14ac:dyDescent="0.25">
      <c r="A35307" s="216">
        <v>45727</v>
      </c>
      <c r="B35307" s="217" t="s">
        <v>271</v>
      </c>
      <c r="C35307" s="218">
        <v>2.96</v>
      </c>
    </row>
    <row r="35308" spans="1:3" ht="15" customHeight="1" x14ac:dyDescent="0.25">
      <c r="A35308" s="216">
        <v>45728</v>
      </c>
      <c r="B35308" s="217" t="s">
        <v>271</v>
      </c>
      <c r="C35308" s="218">
        <v>2.98</v>
      </c>
    </row>
    <row r="35309" spans="1:3" ht="15" customHeight="1" x14ac:dyDescent="0.25">
      <c r="A35309" s="216">
        <v>45729</v>
      </c>
      <c r="B35309" s="217" t="s">
        <v>271</v>
      </c>
      <c r="C35309" s="218">
        <v>3</v>
      </c>
    </row>
    <row r="35310" spans="1:3" ht="15" customHeight="1" x14ac:dyDescent="0.25">
      <c r="A35310" s="216">
        <v>45730</v>
      </c>
      <c r="B35310" s="217" t="s">
        <v>271</v>
      </c>
      <c r="C35310" s="218">
        <v>3.02</v>
      </c>
    </row>
    <row r="35311" spans="1:3" ht="15" customHeight="1" x14ac:dyDescent="0.25">
      <c r="A35311" s="216">
        <v>45733</v>
      </c>
      <c r="B35311" s="217" t="s">
        <v>271</v>
      </c>
      <c r="C35311" s="218">
        <v>3.08</v>
      </c>
    </row>
    <row r="35312" spans="1:3" ht="15" customHeight="1" x14ac:dyDescent="0.25">
      <c r="A35312" s="216">
        <v>45734</v>
      </c>
      <c r="B35312" s="217" t="s">
        <v>271</v>
      </c>
      <c r="C35312" s="218">
        <v>3.1</v>
      </c>
    </row>
    <row r="35313" spans="1:3" ht="15" customHeight="1" x14ac:dyDescent="0.25">
      <c r="A35313" s="216">
        <v>45735</v>
      </c>
      <c r="B35313" s="217" t="s">
        <v>271</v>
      </c>
      <c r="C35313" s="218">
        <v>3.12</v>
      </c>
    </row>
    <row r="35314" spans="1:3" ht="15" customHeight="1" x14ac:dyDescent="0.25">
      <c r="A35314" s="216">
        <v>45736</v>
      </c>
      <c r="B35314" s="217" t="s">
        <v>271</v>
      </c>
      <c r="C35314" s="218">
        <v>3.14</v>
      </c>
    </row>
    <row r="35315" spans="1:3" ht="15" customHeight="1" x14ac:dyDescent="0.25">
      <c r="A35315" s="216">
        <v>45737</v>
      </c>
      <c r="B35315" s="217" t="s">
        <v>271</v>
      </c>
      <c r="C35315" s="218">
        <v>3.16</v>
      </c>
    </row>
    <row r="35316" spans="1:3" ht="15" customHeight="1" x14ac:dyDescent="0.25">
      <c r="A35316" s="216">
        <v>45740</v>
      </c>
      <c r="B35316" s="217" t="s">
        <v>271</v>
      </c>
      <c r="C35316" s="218">
        <v>3.22</v>
      </c>
    </row>
    <row r="35317" spans="1:3" ht="15" customHeight="1" x14ac:dyDescent="0.25">
      <c r="A35317" s="216">
        <v>45741</v>
      </c>
      <c r="B35317" s="217" t="s">
        <v>271</v>
      </c>
      <c r="C35317" s="218">
        <v>3.24</v>
      </c>
    </row>
    <row r="35318" spans="1:3" ht="15" customHeight="1" x14ac:dyDescent="0.25">
      <c r="A35318" s="216">
        <v>45742</v>
      </c>
      <c r="B35318" s="217" t="s">
        <v>271</v>
      </c>
      <c r="C35318" s="218">
        <v>3.26</v>
      </c>
    </row>
    <row r="35319" spans="1:3" ht="15" customHeight="1" x14ac:dyDescent="0.25">
      <c r="A35319" s="216">
        <v>45743</v>
      </c>
      <c r="B35319" s="217" t="s">
        <v>271</v>
      </c>
      <c r="C35319" s="218">
        <v>3.28</v>
      </c>
    </row>
    <row r="35320" spans="1:3" ht="15" customHeight="1" x14ac:dyDescent="0.25">
      <c r="A35320" s="216">
        <v>45744</v>
      </c>
      <c r="B35320" s="217" t="s">
        <v>271</v>
      </c>
      <c r="C35320" s="218">
        <v>3.3</v>
      </c>
    </row>
    <row r="35321" spans="1:3" ht="15" customHeight="1" x14ac:dyDescent="0.25">
      <c r="A35321" s="216">
        <v>45747</v>
      </c>
      <c r="B35321" s="217" t="s">
        <v>271</v>
      </c>
      <c r="C35321" s="218">
        <v>0</v>
      </c>
    </row>
    <row r="35322" spans="1:3" ht="15" customHeight="1" x14ac:dyDescent="0.25">
      <c r="A35322" s="216">
        <v>45748</v>
      </c>
      <c r="B35322" s="217" t="s">
        <v>271</v>
      </c>
      <c r="C35322" s="218">
        <v>0.02</v>
      </c>
    </row>
    <row r="35323" spans="1:3" ht="15" customHeight="1" x14ac:dyDescent="0.25">
      <c r="A35323" s="216">
        <v>45749</v>
      </c>
      <c r="B35323" s="217" t="s">
        <v>271</v>
      </c>
      <c r="C35323" s="218">
        <v>0.04</v>
      </c>
    </row>
    <row r="35324" spans="1:3" ht="15" customHeight="1" x14ac:dyDescent="0.25">
      <c r="A35324" s="216">
        <v>45750</v>
      </c>
      <c r="B35324" s="217" t="s">
        <v>271</v>
      </c>
      <c r="C35324" s="218">
        <v>0.06</v>
      </c>
    </row>
    <row r="35325" spans="1:3" ht="15" customHeight="1" x14ac:dyDescent="0.25">
      <c r="A35325" s="216">
        <v>45751</v>
      </c>
      <c r="B35325" s="217" t="s">
        <v>271</v>
      </c>
      <c r="C35325" s="218">
        <v>0.08</v>
      </c>
    </row>
    <row r="35326" spans="1:3" ht="15" customHeight="1" x14ac:dyDescent="0.25">
      <c r="A35326" s="216">
        <v>45754</v>
      </c>
      <c r="B35326" s="217" t="s">
        <v>271</v>
      </c>
      <c r="C35326" s="218">
        <v>0.14000000000000001</v>
      </c>
    </row>
    <row r="35327" spans="1:3" ht="15" customHeight="1" x14ac:dyDescent="0.25">
      <c r="A35327" s="216">
        <v>45755</v>
      </c>
      <c r="B35327" s="217" t="s">
        <v>271</v>
      </c>
      <c r="C35327" s="218">
        <v>0.16</v>
      </c>
    </row>
    <row r="35328" spans="1:3" ht="15" customHeight="1" x14ac:dyDescent="0.25">
      <c r="A35328" s="216">
        <v>45756</v>
      </c>
      <c r="B35328" s="217" t="s">
        <v>271</v>
      </c>
      <c r="C35328" s="218">
        <v>0.18</v>
      </c>
    </row>
    <row r="35329" spans="1:3" ht="15" customHeight="1" x14ac:dyDescent="0.25">
      <c r="A35329" s="216">
        <v>45757</v>
      </c>
      <c r="B35329" s="217" t="s">
        <v>271</v>
      </c>
      <c r="C35329" s="218">
        <v>0.2</v>
      </c>
    </row>
    <row r="35330" spans="1:3" ht="15" customHeight="1" x14ac:dyDescent="0.25">
      <c r="A35330" s="216">
        <v>45758</v>
      </c>
      <c r="B35330" s="217" t="s">
        <v>271</v>
      </c>
      <c r="C35330" s="218">
        <v>0.22</v>
      </c>
    </row>
    <row r="35331" spans="1:3" ht="15" customHeight="1" x14ac:dyDescent="0.25">
      <c r="A35331" s="216">
        <v>45761</v>
      </c>
      <c r="B35331" s="217" t="s">
        <v>271</v>
      </c>
      <c r="C35331" s="218">
        <v>0.28000000000000003</v>
      </c>
    </row>
    <row r="35332" spans="1:3" ht="15" customHeight="1" x14ac:dyDescent="0.25">
      <c r="A35332" s="216">
        <v>45762</v>
      </c>
      <c r="B35332" s="217" t="s">
        <v>271</v>
      </c>
      <c r="C35332" s="218">
        <v>0.3</v>
      </c>
    </row>
    <row r="35333" spans="1:3" ht="15" customHeight="1" x14ac:dyDescent="0.25">
      <c r="A35333" s="216">
        <v>45763</v>
      </c>
      <c r="B35333" s="217" t="s">
        <v>271</v>
      </c>
      <c r="C35333" s="218">
        <v>0.32</v>
      </c>
    </row>
    <row r="35334" spans="1:3" ht="15" customHeight="1" x14ac:dyDescent="0.25">
      <c r="A35334" s="216">
        <v>45764</v>
      </c>
      <c r="B35334" s="217" t="s">
        <v>271</v>
      </c>
      <c r="C35334" s="218">
        <v>0.34</v>
      </c>
    </row>
    <row r="35335" spans="1:3" ht="15" customHeight="1" x14ac:dyDescent="0.25">
      <c r="A35335" s="216">
        <v>45769</v>
      </c>
      <c r="B35335" s="217" t="s">
        <v>271</v>
      </c>
      <c r="C35335" s="218">
        <v>0.44</v>
      </c>
    </row>
    <row r="35336" spans="1:3" ht="15" customHeight="1" x14ac:dyDescent="0.25">
      <c r="A35336" s="216">
        <v>45770</v>
      </c>
      <c r="B35336" s="217" t="s">
        <v>271</v>
      </c>
      <c r="C35336" s="218">
        <v>0.46</v>
      </c>
    </row>
    <row r="35337" spans="1:3" ht="15" customHeight="1" x14ac:dyDescent="0.25">
      <c r="A35337" s="216">
        <v>45771</v>
      </c>
      <c r="B35337" s="217" t="s">
        <v>271</v>
      </c>
      <c r="C35337" s="218">
        <v>0.48</v>
      </c>
    </row>
    <row r="35338" spans="1:3" ht="15" customHeight="1" x14ac:dyDescent="0.25">
      <c r="A35338" s="216">
        <v>45772</v>
      </c>
      <c r="B35338" s="217" t="s">
        <v>271</v>
      </c>
      <c r="C35338" s="218">
        <v>0.5</v>
      </c>
    </row>
    <row r="35339" spans="1:3" ht="15" customHeight="1" x14ac:dyDescent="0.25">
      <c r="A35339" s="216">
        <v>45775</v>
      </c>
      <c r="B35339" s="217" t="s">
        <v>271</v>
      </c>
      <c r="C35339" s="218">
        <v>0.56000000000000005</v>
      </c>
    </row>
    <row r="35340" spans="1:3" ht="15" customHeight="1" x14ac:dyDescent="0.25">
      <c r="A35340" s="216">
        <v>45776</v>
      </c>
      <c r="B35340" s="217" t="s">
        <v>271</v>
      </c>
      <c r="C35340" s="218">
        <v>0.57999999999999996</v>
      </c>
    </row>
    <row r="35341" spans="1:3" ht="15" customHeight="1" x14ac:dyDescent="0.25">
      <c r="A35341" s="216">
        <v>45777</v>
      </c>
      <c r="B35341" s="217" t="s">
        <v>271</v>
      </c>
      <c r="C35341" s="218">
        <v>0.6</v>
      </c>
    </row>
    <row r="35342" spans="1:3" ht="15" customHeight="1" x14ac:dyDescent="0.25">
      <c r="A35342" s="216">
        <v>45778</v>
      </c>
      <c r="B35342" s="217" t="s">
        <v>271</v>
      </c>
      <c r="C35342" s="218">
        <v>0.62</v>
      </c>
    </row>
    <row r="35343" spans="1:3" ht="15" customHeight="1" x14ac:dyDescent="0.25">
      <c r="A35343" s="216">
        <v>45779</v>
      </c>
      <c r="B35343" s="217" t="s">
        <v>271</v>
      </c>
      <c r="C35343" s="218">
        <v>0.64</v>
      </c>
    </row>
    <row r="35344" spans="1:3" ht="15" customHeight="1" x14ac:dyDescent="0.25">
      <c r="A35344" s="216">
        <v>45783</v>
      </c>
      <c r="B35344" s="217" t="s">
        <v>271</v>
      </c>
      <c r="C35344" s="218">
        <v>0.72</v>
      </c>
    </row>
    <row r="35345" spans="1:3" ht="15" customHeight="1" x14ac:dyDescent="0.25">
      <c r="A35345" s="216">
        <v>45784</v>
      </c>
      <c r="B35345" s="217" t="s">
        <v>271</v>
      </c>
      <c r="C35345" s="218">
        <v>0.74</v>
      </c>
    </row>
    <row r="35346" spans="1:3" ht="15" customHeight="1" x14ac:dyDescent="0.25">
      <c r="A35346" s="216">
        <v>45785</v>
      </c>
      <c r="B35346" s="217" t="s">
        <v>271</v>
      </c>
      <c r="C35346" s="218">
        <v>0.76</v>
      </c>
    </row>
    <row r="35347" spans="1:3" ht="15" customHeight="1" x14ac:dyDescent="0.25">
      <c r="A35347" s="216">
        <v>45786</v>
      </c>
      <c r="B35347" s="217" t="s">
        <v>271</v>
      </c>
      <c r="C35347" s="218">
        <v>0.78</v>
      </c>
    </row>
    <row r="35348" spans="1:3" ht="15" customHeight="1" x14ac:dyDescent="0.25">
      <c r="A35348" s="216">
        <v>45789</v>
      </c>
      <c r="B35348" s="217" t="s">
        <v>271</v>
      </c>
      <c r="C35348" s="218">
        <v>0.84</v>
      </c>
    </row>
    <row r="35349" spans="1:3" ht="15" customHeight="1" x14ac:dyDescent="0.25">
      <c r="A35349" s="216">
        <v>45790</v>
      </c>
      <c r="B35349" s="217" t="s">
        <v>271</v>
      </c>
      <c r="C35349" s="218">
        <v>0.86</v>
      </c>
    </row>
    <row r="35350" spans="1:3" ht="15" customHeight="1" x14ac:dyDescent="0.25">
      <c r="A35350" s="216">
        <v>45791</v>
      </c>
      <c r="B35350" s="217" t="s">
        <v>271</v>
      </c>
      <c r="C35350" s="218">
        <v>0.88</v>
      </c>
    </row>
    <row r="35351" spans="1:3" ht="15" customHeight="1" x14ac:dyDescent="0.25">
      <c r="A35351" s="216">
        <v>45792</v>
      </c>
      <c r="B35351" s="217" t="s">
        <v>271</v>
      </c>
      <c r="C35351" s="218">
        <v>0.9</v>
      </c>
    </row>
    <row r="35352" spans="1:3" ht="15" customHeight="1" x14ac:dyDescent="0.25">
      <c r="A35352" s="216">
        <v>45793</v>
      </c>
      <c r="B35352" s="217" t="s">
        <v>271</v>
      </c>
      <c r="C35352" s="218">
        <v>0.92</v>
      </c>
    </row>
    <row r="35353" spans="1:3" ht="15" customHeight="1" x14ac:dyDescent="0.25">
      <c r="A35353" s="216">
        <v>45796</v>
      </c>
      <c r="B35353" s="217" t="s">
        <v>271</v>
      </c>
      <c r="C35353" s="218">
        <v>0.98</v>
      </c>
    </row>
    <row r="35354" spans="1:3" ht="15" customHeight="1" x14ac:dyDescent="0.25">
      <c r="A35354" s="216">
        <v>45797</v>
      </c>
      <c r="B35354" s="217" t="s">
        <v>271</v>
      </c>
      <c r="C35354" s="218">
        <v>1</v>
      </c>
    </row>
    <row r="35355" spans="1:3" ht="15" customHeight="1" x14ac:dyDescent="0.25">
      <c r="A35355" s="216">
        <v>45798</v>
      </c>
      <c r="B35355" s="217" t="s">
        <v>271</v>
      </c>
      <c r="C35355" s="218">
        <v>1.02</v>
      </c>
    </row>
    <row r="35356" spans="1:3" ht="15" customHeight="1" x14ac:dyDescent="0.25">
      <c r="A35356" s="216">
        <v>45799</v>
      </c>
      <c r="B35356" s="217" t="s">
        <v>271</v>
      </c>
      <c r="C35356" s="218">
        <v>1.04</v>
      </c>
    </row>
    <row r="35357" spans="1:3" ht="15" customHeight="1" x14ac:dyDescent="0.25">
      <c r="A35357" s="216">
        <v>45800</v>
      </c>
      <c r="B35357" s="217" t="s">
        <v>271</v>
      </c>
      <c r="C35357" s="218">
        <v>1.06</v>
      </c>
    </row>
    <row r="35358" spans="1:3" ht="15" customHeight="1" x14ac:dyDescent="0.25">
      <c r="A35358" s="216">
        <v>45804</v>
      </c>
      <c r="B35358" s="217" t="s">
        <v>271</v>
      </c>
      <c r="C35358" s="218">
        <v>1.1399999999999999</v>
      </c>
    </row>
    <row r="35359" spans="1:3" ht="15" customHeight="1" x14ac:dyDescent="0.25">
      <c r="A35359" s="216">
        <v>45805</v>
      </c>
      <c r="B35359" s="217" t="s">
        <v>271</v>
      </c>
      <c r="C35359" s="218">
        <v>1.1599999999999999</v>
      </c>
    </row>
    <row r="35360" spans="1:3" ht="15" customHeight="1" x14ac:dyDescent="0.25">
      <c r="A35360" s="216">
        <v>45806</v>
      </c>
      <c r="B35360" s="217" t="s">
        <v>271</v>
      </c>
      <c r="C35360" s="218">
        <v>1.18</v>
      </c>
    </row>
    <row r="35361" spans="1:3" ht="15" customHeight="1" x14ac:dyDescent="0.25">
      <c r="A35361" s="216">
        <v>45807</v>
      </c>
      <c r="B35361" s="217" t="s">
        <v>271</v>
      </c>
      <c r="C35361" s="218">
        <v>1.2</v>
      </c>
    </row>
    <row r="35362" spans="1:3" ht="15" customHeight="1" x14ac:dyDescent="0.25">
      <c r="A35362" s="216">
        <v>45810</v>
      </c>
      <c r="B35362" s="217" t="s">
        <v>271</v>
      </c>
      <c r="C35362" s="218">
        <v>1.26</v>
      </c>
    </row>
    <row r="35363" spans="1:3" ht="15" customHeight="1" x14ac:dyDescent="0.25">
      <c r="A35363" s="216">
        <v>45811</v>
      </c>
      <c r="B35363" s="217" t="s">
        <v>271</v>
      </c>
      <c r="C35363" s="218">
        <v>1.28</v>
      </c>
    </row>
    <row r="35364" spans="1:3" ht="15" customHeight="1" x14ac:dyDescent="0.25">
      <c r="A35364" s="216">
        <v>45812</v>
      </c>
      <c r="B35364" s="217" t="s">
        <v>271</v>
      </c>
      <c r="C35364" s="218">
        <v>1.3</v>
      </c>
    </row>
    <row r="35365" spans="1:3" ht="15" customHeight="1" x14ac:dyDescent="0.25">
      <c r="A35365" s="216">
        <v>45813</v>
      </c>
      <c r="B35365" s="217" t="s">
        <v>271</v>
      </c>
      <c r="C35365" s="218">
        <v>1.32</v>
      </c>
    </row>
    <row r="35366" spans="1:3" ht="15" customHeight="1" x14ac:dyDescent="0.25">
      <c r="A35366" s="216">
        <v>45814</v>
      </c>
      <c r="B35366" s="217" t="s">
        <v>271</v>
      </c>
      <c r="C35366" s="218">
        <v>1.34</v>
      </c>
    </row>
    <row r="35367" spans="1:3" ht="15" customHeight="1" x14ac:dyDescent="0.25">
      <c r="A35367" s="216">
        <v>45817</v>
      </c>
      <c r="B35367" s="217" t="s">
        <v>271</v>
      </c>
      <c r="C35367" s="218">
        <v>1.4</v>
      </c>
    </row>
    <row r="35368" spans="1:3" ht="15" customHeight="1" x14ac:dyDescent="0.25">
      <c r="A35368" s="216">
        <v>45818</v>
      </c>
      <c r="B35368" s="217" t="s">
        <v>271</v>
      </c>
      <c r="C35368" s="218">
        <v>1.42</v>
      </c>
    </row>
    <row r="35369" spans="1:3" ht="15" customHeight="1" x14ac:dyDescent="0.25">
      <c r="A35369" s="216">
        <v>45819</v>
      </c>
      <c r="B35369" s="217" t="s">
        <v>271</v>
      </c>
      <c r="C35369" s="218">
        <v>1.44</v>
      </c>
    </row>
    <row r="35370" spans="1:3" ht="15" customHeight="1" x14ac:dyDescent="0.25">
      <c r="A35370" s="216">
        <v>45820</v>
      </c>
      <c r="B35370" s="217" t="s">
        <v>271</v>
      </c>
      <c r="C35370" s="218">
        <v>1.46</v>
      </c>
    </row>
    <row r="35371" spans="1:3" ht="15" customHeight="1" x14ac:dyDescent="0.25">
      <c r="A35371" s="216">
        <v>45821</v>
      </c>
      <c r="B35371" s="217" t="s">
        <v>271</v>
      </c>
      <c r="C35371" s="218">
        <v>1.48</v>
      </c>
    </row>
    <row r="35372" spans="1:3" ht="15" customHeight="1" x14ac:dyDescent="0.25">
      <c r="A35372" s="216">
        <v>45824</v>
      </c>
      <c r="B35372" s="217" t="s">
        <v>271</v>
      </c>
      <c r="C35372" s="218">
        <v>1.54</v>
      </c>
    </row>
    <row r="35373" spans="1:3" ht="15" customHeight="1" x14ac:dyDescent="0.25">
      <c r="A35373" s="216">
        <v>45825</v>
      </c>
      <c r="B35373" s="217" t="s">
        <v>271</v>
      </c>
      <c r="C35373" s="218">
        <v>1.56</v>
      </c>
    </row>
    <row r="35374" spans="1:3" ht="15" customHeight="1" x14ac:dyDescent="0.25">
      <c r="A35374" s="216">
        <v>45826</v>
      </c>
      <c r="B35374" s="217" t="s">
        <v>271</v>
      </c>
      <c r="C35374" s="218">
        <v>1.58</v>
      </c>
    </row>
    <row r="35375" spans="1:3" ht="15" customHeight="1" x14ac:dyDescent="0.25">
      <c r="A35375" s="216">
        <v>45827</v>
      </c>
      <c r="B35375" s="217" t="s">
        <v>271</v>
      </c>
      <c r="C35375" s="218">
        <v>1.6</v>
      </c>
    </row>
    <row r="35376" spans="1:3" ht="15" customHeight="1" x14ac:dyDescent="0.25">
      <c r="A35376" s="216">
        <v>45828</v>
      </c>
      <c r="B35376" s="217" t="s">
        <v>271</v>
      </c>
      <c r="C35376" s="218">
        <v>1.62</v>
      </c>
    </row>
    <row r="35377" spans="1:3" ht="15" customHeight="1" x14ac:dyDescent="0.25">
      <c r="A35377" s="216">
        <v>45831</v>
      </c>
      <c r="B35377" s="217" t="s">
        <v>271</v>
      </c>
      <c r="C35377" s="218">
        <v>1.68</v>
      </c>
    </row>
    <row r="35378" spans="1:3" ht="15" customHeight="1" x14ac:dyDescent="0.25">
      <c r="A35378" s="216">
        <v>45832</v>
      </c>
      <c r="B35378" s="217" t="s">
        <v>271</v>
      </c>
      <c r="C35378" s="218">
        <v>1.7</v>
      </c>
    </row>
    <row r="35379" spans="1:3" ht="15" customHeight="1" x14ac:dyDescent="0.25">
      <c r="A35379" s="216">
        <v>45833</v>
      </c>
      <c r="B35379" s="217" t="s">
        <v>271</v>
      </c>
      <c r="C35379" s="218">
        <v>1.72</v>
      </c>
    </row>
    <row r="35380" spans="1:3" ht="15" customHeight="1" x14ac:dyDescent="0.25">
      <c r="A35380" s="216">
        <v>45834</v>
      </c>
      <c r="B35380" s="217" t="s">
        <v>271</v>
      </c>
      <c r="C35380" s="218">
        <v>1.74</v>
      </c>
    </row>
    <row r="35381" spans="1:3" ht="15" customHeight="1" x14ac:dyDescent="0.25">
      <c r="A35381" s="216">
        <v>45835</v>
      </c>
      <c r="B35381" s="217" t="s">
        <v>271</v>
      </c>
      <c r="C35381" s="218">
        <v>1.76</v>
      </c>
    </row>
    <row r="35382" spans="1:3" ht="15" customHeight="1" x14ac:dyDescent="0.25">
      <c r="A35382" s="216">
        <v>45838</v>
      </c>
      <c r="B35382" s="217" t="s">
        <v>271</v>
      </c>
      <c r="C35382" s="218">
        <v>1.82</v>
      </c>
    </row>
    <row r="35383" spans="1:3" ht="15" customHeight="1" x14ac:dyDescent="0.25">
      <c r="A35383" s="216">
        <v>45839</v>
      </c>
      <c r="B35383" s="217" t="s">
        <v>271</v>
      </c>
      <c r="C35383" s="218">
        <v>1.84</v>
      </c>
    </row>
    <row r="35384" spans="1:3" ht="15" customHeight="1" x14ac:dyDescent="0.25">
      <c r="A35384" s="216">
        <v>45840</v>
      </c>
      <c r="B35384" s="217" t="s">
        <v>271</v>
      </c>
      <c r="C35384" s="218">
        <v>1.86</v>
      </c>
    </row>
    <row r="35385" spans="1:3" ht="15" customHeight="1" x14ac:dyDescent="0.25">
      <c r="A35385" s="216">
        <v>45841</v>
      </c>
      <c r="B35385" s="217" t="s">
        <v>271</v>
      </c>
      <c r="C35385" s="218">
        <v>1.88</v>
      </c>
    </row>
    <row r="35386" spans="1:3" ht="15" customHeight="1" x14ac:dyDescent="0.25">
      <c r="A35386" s="216">
        <v>45842</v>
      </c>
      <c r="B35386" s="217" t="s">
        <v>271</v>
      </c>
      <c r="C35386" s="218">
        <v>1.9</v>
      </c>
    </row>
    <row r="35387" spans="1:3" ht="15" customHeight="1" x14ac:dyDescent="0.25">
      <c r="A35387" s="216">
        <v>45845</v>
      </c>
      <c r="B35387" s="217" t="s">
        <v>271</v>
      </c>
      <c r="C35387" s="218">
        <v>1.96</v>
      </c>
    </row>
    <row r="35388" spans="1:3" ht="15" customHeight="1" x14ac:dyDescent="0.25">
      <c r="A35388" s="216">
        <v>45846</v>
      </c>
      <c r="B35388" s="217" t="s">
        <v>271</v>
      </c>
      <c r="C35388" s="218">
        <v>1.98</v>
      </c>
    </row>
    <row r="35389" spans="1:3" ht="15" customHeight="1" x14ac:dyDescent="0.25">
      <c r="A35389" s="216">
        <v>45847</v>
      </c>
      <c r="B35389" s="217" t="s">
        <v>271</v>
      </c>
      <c r="C35389" s="218">
        <v>2</v>
      </c>
    </row>
    <row r="35390" spans="1:3" ht="15" customHeight="1" x14ac:dyDescent="0.25">
      <c r="A35390" s="216">
        <v>45848</v>
      </c>
      <c r="B35390" s="217" t="s">
        <v>271</v>
      </c>
      <c r="C35390" s="218">
        <v>2.02</v>
      </c>
    </row>
    <row r="35391" spans="1:3" ht="15" customHeight="1" x14ac:dyDescent="0.25">
      <c r="A35391" s="216">
        <v>45849</v>
      </c>
      <c r="B35391" s="217" t="s">
        <v>271</v>
      </c>
      <c r="C35391" s="218">
        <v>2.04</v>
      </c>
    </row>
    <row r="35392" spans="1:3" ht="15" customHeight="1" x14ac:dyDescent="0.25">
      <c r="A35392" s="216">
        <v>45852</v>
      </c>
      <c r="B35392" s="217" t="s">
        <v>271</v>
      </c>
      <c r="C35392" s="218">
        <v>2.1</v>
      </c>
    </row>
    <row r="35393" spans="1:3" ht="15" customHeight="1" x14ac:dyDescent="0.25">
      <c r="A35393" s="216">
        <v>45853</v>
      </c>
      <c r="B35393" s="217" t="s">
        <v>271</v>
      </c>
      <c r="C35393" s="218">
        <v>2.12</v>
      </c>
    </row>
    <row r="35394" spans="1:3" ht="15" customHeight="1" x14ac:dyDescent="0.25">
      <c r="A35394" s="216">
        <v>45854</v>
      </c>
      <c r="B35394" s="217" t="s">
        <v>271</v>
      </c>
      <c r="C35394" s="218">
        <v>2.14</v>
      </c>
    </row>
    <row r="35395" spans="1:3" ht="15" customHeight="1" x14ac:dyDescent="0.25">
      <c r="A35395" s="216">
        <v>45855</v>
      </c>
      <c r="B35395" s="217" t="s">
        <v>271</v>
      </c>
      <c r="C35395" s="218">
        <v>2.16</v>
      </c>
    </row>
    <row r="35396" spans="1:3" ht="15" customHeight="1" x14ac:dyDescent="0.25">
      <c r="A35396" s="216">
        <v>45856</v>
      </c>
      <c r="B35396" s="217" t="s">
        <v>271</v>
      </c>
      <c r="C35396" s="218">
        <v>2.1800000000000002</v>
      </c>
    </row>
    <row r="35397" spans="1:3" ht="15" customHeight="1" x14ac:dyDescent="0.25">
      <c r="A35397" s="216">
        <v>45859</v>
      </c>
      <c r="B35397" s="217" t="s">
        <v>271</v>
      </c>
      <c r="C35397" s="218">
        <v>2.2400000000000002</v>
      </c>
    </row>
    <row r="35398" spans="1:3" ht="15" customHeight="1" x14ac:dyDescent="0.25">
      <c r="A35398" s="216">
        <v>45860</v>
      </c>
      <c r="B35398" s="217" t="s">
        <v>271</v>
      </c>
      <c r="C35398" s="218">
        <v>2.2599999999999998</v>
      </c>
    </row>
    <row r="35399" spans="1:3" ht="15" customHeight="1" x14ac:dyDescent="0.25">
      <c r="A35399" s="216">
        <v>45861</v>
      </c>
      <c r="B35399" s="217" t="s">
        <v>271</v>
      </c>
      <c r="C35399" s="218">
        <v>2.2799999999999998</v>
      </c>
    </row>
    <row r="35400" spans="1:3" ht="15" customHeight="1" x14ac:dyDescent="0.25">
      <c r="A35400" s="216">
        <v>45862</v>
      </c>
      <c r="B35400" s="217" t="s">
        <v>271</v>
      </c>
      <c r="C35400" s="218">
        <v>2.2999999999999998</v>
      </c>
    </row>
    <row r="35401" spans="1:3" ht="15" customHeight="1" x14ac:dyDescent="0.25">
      <c r="A35401" s="216">
        <v>45863</v>
      </c>
      <c r="B35401" s="217" t="s">
        <v>271</v>
      </c>
      <c r="C35401" s="218">
        <v>2.3199999999999998</v>
      </c>
    </row>
    <row r="35402" spans="1:3" ht="15" customHeight="1" x14ac:dyDescent="0.25">
      <c r="A35402" s="216">
        <v>45866</v>
      </c>
      <c r="B35402" s="217" t="s">
        <v>271</v>
      </c>
      <c r="C35402" s="218">
        <v>2.39</v>
      </c>
    </row>
    <row r="35403" spans="1:3" ht="15" customHeight="1" x14ac:dyDescent="0.25">
      <c r="A35403" s="216">
        <v>45867</v>
      </c>
      <c r="B35403" s="217" t="s">
        <v>271</v>
      </c>
      <c r="C35403" s="218">
        <v>2.39</v>
      </c>
    </row>
    <row r="35404" spans="1:3" ht="15" customHeight="1" x14ac:dyDescent="0.25">
      <c r="A35404" s="216">
        <v>45868</v>
      </c>
      <c r="B35404" s="217" t="s">
        <v>271</v>
      </c>
      <c r="C35404" s="218">
        <v>2.41</v>
      </c>
    </row>
    <row r="35405" spans="1:3" ht="15" customHeight="1" x14ac:dyDescent="0.25">
      <c r="A35405" s="216">
        <v>45869</v>
      </c>
      <c r="B35405" s="217" t="s">
        <v>271</v>
      </c>
      <c r="C35405" s="218">
        <v>2.4300000000000002</v>
      </c>
    </row>
    <row r="35406" spans="1:3" ht="15" customHeight="1" x14ac:dyDescent="0.25">
      <c r="A35406" s="216">
        <v>45870</v>
      </c>
      <c r="B35406" s="217" t="s">
        <v>271</v>
      </c>
      <c r="C35406" s="218">
        <v>2.4500000000000002</v>
      </c>
    </row>
    <row r="35407" spans="1:3" ht="15" customHeight="1" x14ac:dyDescent="0.25">
      <c r="A35407" s="216">
        <v>45873</v>
      </c>
      <c r="B35407" s="217" t="s">
        <v>271</v>
      </c>
      <c r="C35407" s="218">
        <v>2.5099999999999998</v>
      </c>
    </row>
    <row r="35408" spans="1:3" ht="15" customHeight="1" x14ac:dyDescent="0.25">
      <c r="A35408" s="216">
        <v>45874</v>
      </c>
      <c r="B35408" s="217" t="s">
        <v>271</v>
      </c>
      <c r="C35408" s="218">
        <v>2.5299999999999998</v>
      </c>
    </row>
    <row r="35409" spans="1:3" ht="15" customHeight="1" x14ac:dyDescent="0.25">
      <c r="A35409" s="216">
        <v>45875</v>
      </c>
      <c r="B35409" s="217" t="s">
        <v>271</v>
      </c>
      <c r="C35409" s="218">
        <v>2.5499999999999998</v>
      </c>
    </row>
    <row r="35410" spans="1:3" ht="15" customHeight="1" x14ac:dyDescent="0.25">
      <c r="A35410" s="216">
        <v>45876</v>
      </c>
      <c r="B35410" s="217" t="s">
        <v>271</v>
      </c>
      <c r="C35410" s="218">
        <v>2.56</v>
      </c>
    </row>
    <row r="35411" spans="1:3" ht="15" customHeight="1" x14ac:dyDescent="0.25">
      <c r="A35411" s="216">
        <v>45877</v>
      </c>
      <c r="B35411" s="217" t="s">
        <v>271</v>
      </c>
      <c r="C35411" s="218">
        <v>2.57</v>
      </c>
    </row>
    <row r="35412" spans="1:3" ht="15" customHeight="1" x14ac:dyDescent="0.25">
      <c r="A35412" s="216">
        <v>45880</v>
      </c>
      <c r="B35412" s="217" t="s">
        <v>271</v>
      </c>
      <c r="C35412" s="218">
        <v>2.6</v>
      </c>
    </row>
    <row r="35413" spans="1:3" ht="15" customHeight="1" x14ac:dyDescent="0.25">
      <c r="A35413" s="216">
        <v>45881</v>
      </c>
      <c r="B35413" s="217" t="s">
        <v>271</v>
      </c>
      <c r="C35413" s="218">
        <v>2.62</v>
      </c>
    </row>
    <row r="35414" spans="1:3" ht="15" customHeight="1" x14ac:dyDescent="0.25">
      <c r="A35414" s="216">
        <v>45882</v>
      </c>
      <c r="B35414" s="217" t="s">
        <v>271</v>
      </c>
      <c r="C35414" s="218">
        <v>2.64</v>
      </c>
    </row>
    <row r="35415" spans="1:3" ht="15" customHeight="1" x14ac:dyDescent="0.25">
      <c r="A35415" s="216">
        <v>45883</v>
      </c>
      <c r="B35415" s="217" t="s">
        <v>271</v>
      </c>
      <c r="C35415" s="218">
        <v>2.65</v>
      </c>
    </row>
    <row r="35416" spans="1:3" ht="15" customHeight="1" x14ac:dyDescent="0.25">
      <c r="A35416" s="216">
        <v>45884</v>
      </c>
      <c r="B35416" s="217" t="s">
        <v>271</v>
      </c>
      <c r="C35416" s="218">
        <v>2.66</v>
      </c>
    </row>
    <row r="35417" spans="1:3" ht="15" customHeight="1" x14ac:dyDescent="0.25">
      <c r="A35417" s="216">
        <v>45887</v>
      </c>
      <c r="B35417" s="217" t="s">
        <v>271</v>
      </c>
      <c r="C35417" s="218">
        <v>2.69</v>
      </c>
    </row>
    <row r="35418" spans="1:3" ht="15" customHeight="1" x14ac:dyDescent="0.25">
      <c r="A35418" s="216">
        <v>45888</v>
      </c>
      <c r="B35418" s="217" t="s">
        <v>271</v>
      </c>
      <c r="C35418" s="218">
        <v>2.71</v>
      </c>
    </row>
    <row r="35419" spans="1:3" ht="15" customHeight="1" x14ac:dyDescent="0.25">
      <c r="A35419" s="216">
        <v>45889</v>
      </c>
      <c r="B35419" s="217" t="s">
        <v>271</v>
      </c>
      <c r="C35419" s="218">
        <v>2.72</v>
      </c>
    </row>
    <row r="35420" spans="1:3" ht="15" customHeight="1" x14ac:dyDescent="0.25">
      <c r="A35420" s="216">
        <v>45890</v>
      </c>
      <c r="B35420" s="217" t="s">
        <v>271</v>
      </c>
      <c r="C35420" s="218">
        <v>2.73</v>
      </c>
    </row>
    <row r="35421" spans="1:3" ht="15" customHeight="1" x14ac:dyDescent="0.25">
      <c r="A35421" s="216">
        <v>45891</v>
      </c>
      <c r="B35421" s="217" t="s">
        <v>271</v>
      </c>
      <c r="C35421" s="218">
        <v>2.74</v>
      </c>
    </row>
    <row r="35422" spans="1:3" ht="15" customHeight="1" x14ac:dyDescent="0.25">
      <c r="A35422" s="216">
        <v>45895</v>
      </c>
      <c r="B35422" s="217" t="s">
        <v>271</v>
      </c>
      <c r="C35422" s="218">
        <v>2.78</v>
      </c>
    </row>
    <row r="35423" spans="1:3" ht="15" customHeight="1" x14ac:dyDescent="0.25">
      <c r="A35423" s="216">
        <v>45896</v>
      </c>
      <c r="B35423" s="217" t="s">
        <v>271</v>
      </c>
      <c r="C35423" s="218">
        <v>2.79</v>
      </c>
    </row>
    <row r="35424" spans="1:3" ht="15" customHeight="1" x14ac:dyDescent="0.25">
      <c r="A35424" s="216">
        <v>45897</v>
      </c>
      <c r="B35424" s="217" t="s">
        <v>271</v>
      </c>
      <c r="C35424" s="218">
        <v>2.8</v>
      </c>
    </row>
    <row r="35425" spans="1:3" ht="15" customHeight="1" x14ac:dyDescent="0.25">
      <c r="A35425" s="216">
        <v>45898</v>
      </c>
      <c r="B35425" s="217" t="s">
        <v>271</v>
      </c>
      <c r="C35425" s="218">
        <v>2.81</v>
      </c>
    </row>
    <row r="35426" spans="1:3" ht="15" customHeight="1" x14ac:dyDescent="0.25">
      <c r="A35426" s="216">
        <v>45901</v>
      </c>
      <c r="B35426" s="217" t="s">
        <v>271</v>
      </c>
      <c r="C35426" s="218">
        <v>2.84</v>
      </c>
    </row>
    <row r="35427" spans="1:3" ht="15" customHeight="1" x14ac:dyDescent="0.25">
      <c r="A35427" s="216">
        <v>45902</v>
      </c>
      <c r="B35427" s="217" t="s">
        <v>271</v>
      </c>
      <c r="C35427" s="218">
        <v>2.85</v>
      </c>
    </row>
    <row r="35428" spans="1:3" ht="15" customHeight="1" x14ac:dyDescent="0.25">
      <c r="A35428" s="216">
        <v>45903</v>
      </c>
      <c r="B35428" s="217" t="s">
        <v>271</v>
      </c>
      <c r="C35428" s="218">
        <v>2.86</v>
      </c>
    </row>
    <row r="35429" spans="1:3" ht="15" customHeight="1" x14ac:dyDescent="0.25">
      <c r="A35429" s="216">
        <v>45904</v>
      </c>
      <c r="B35429" s="217" t="s">
        <v>271</v>
      </c>
      <c r="C35429" s="218">
        <v>2.87</v>
      </c>
    </row>
    <row r="35430" spans="1:3" ht="15" customHeight="1" x14ac:dyDescent="0.25">
      <c r="A35430" s="216">
        <v>45905</v>
      </c>
      <c r="B35430" s="217" t="s">
        <v>271</v>
      </c>
      <c r="C35430" s="218">
        <v>2.88</v>
      </c>
    </row>
    <row r="35431" spans="1:3" ht="15" customHeight="1" x14ac:dyDescent="0.25">
      <c r="A35431" s="216">
        <v>45908</v>
      </c>
      <c r="B35431" s="217" t="s">
        <v>271</v>
      </c>
      <c r="C35431" s="218">
        <v>2.91</v>
      </c>
    </row>
    <row r="35432" spans="1:3" ht="15" customHeight="1" x14ac:dyDescent="0.25">
      <c r="A35432" s="216">
        <v>45909</v>
      </c>
      <c r="B35432" s="217" t="s">
        <v>271</v>
      </c>
      <c r="C35432" s="218">
        <v>2.92</v>
      </c>
    </row>
    <row r="35433" spans="1:3" ht="15" customHeight="1" x14ac:dyDescent="0.25">
      <c r="A35433" s="216">
        <v>45910</v>
      </c>
      <c r="B35433" s="217" t="s">
        <v>271</v>
      </c>
      <c r="C35433" s="218">
        <v>2.93</v>
      </c>
    </row>
    <row r="35434" spans="1:3" ht="15" customHeight="1" x14ac:dyDescent="0.25">
      <c r="A35434" s="216">
        <v>45911</v>
      </c>
      <c r="B35434" s="217" t="s">
        <v>271</v>
      </c>
      <c r="C35434" s="218">
        <v>2.94</v>
      </c>
    </row>
    <row r="35435" spans="1:3" ht="15" customHeight="1" x14ac:dyDescent="0.25">
      <c r="A35435" s="216">
        <v>45912</v>
      </c>
      <c r="B35435" s="217" t="s">
        <v>271</v>
      </c>
      <c r="C35435" s="218">
        <v>2.95</v>
      </c>
    </row>
    <row r="35436" spans="1:3" ht="15" customHeight="1" x14ac:dyDescent="0.25">
      <c r="A35436" s="216">
        <v>45915</v>
      </c>
      <c r="B35436" s="217" t="s">
        <v>271</v>
      </c>
      <c r="C35436" s="218">
        <v>2.98</v>
      </c>
    </row>
    <row r="35437" spans="1:3" ht="15" customHeight="1" x14ac:dyDescent="0.25">
      <c r="A35437" s="216">
        <v>45916</v>
      </c>
      <c r="B35437" s="217" t="s">
        <v>271</v>
      </c>
      <c r="C35437" s="218">
        <v>2.99</v>
      </c>
    </row>
    <row r="35438" spans="1:3" ht="15" customHeight="1" x14ac:dyDescent="0.25">
      <c r="A35438" s="216">
        <v>45917</v>
      </c>
      <c r="B35438" s="217" t="s">
        <v>271</v>
      </c>
      <c r="C35438" s="218">
        <v>3</v>
      </c>
    </row>
    <row r="35439" spans="1:3" ht="15" customHeight="1" x14ac:dyDescent="0.25">
      <c r="A35439" s="216">
        <v>45918</v>
      </c>
      <c r="B35439" s="217" t="s">
        <v>271</v>
      </c>
      <c r="C35439" s="218">
        <v>3.01</v>
      </c>
    </row>
    <row r="35440" spans="1:3" ht="15" customHeight="1" x14ac:dyDescent="0.25">
      <c r="A35440" s="216">
        <v>45919</v>
      </c>
      <c r="B35440" s="217" t="s">
        <v>271</v>
      </c>
      <c r="C35440" s="218">
        <v>3.02</v>
      </c>
    </row>
    <row r="35441" spans="1:3" ht="15" customHeight="1" x14ac:dyDescent="0.25">
      <c r="A35441" s="216">
        <v>45922</v>
      </c>
      <c r="B35441" s="217" t="s">
        <v>271</v>
      </c>
      <c r="C35441" s="218">
        <v>3.05</v>
      </c>
    </row>
    <row r="35442" spans="1:3" ht="15" customHeight="1" x14ac:dyDescent="0.25">
      <c r="A35442" s="216">
        <v>45923</v>
      </c>
      <c r="B35442" s="217" t="s">
        <v>271</v>
      </c>
      <c r="C35442" s="218">
        <v>3.07</v>
      </c>
    </row>
    <row r="35443" spans="1:3" ht="15" customHeight="1" x14ac:dyDescent="0.25">
      <c r="A35443" s="216">
        <v>45924</v>
      </c>
      <c r="B35443" s="217" t="s">
        <v>271</v>
      </c>
      <c r="C35443" s="218">
        <v>3.08</v>
      </c>
    </row>
    <row r="35444" spans="1:3" ht="15" customHeight="1" x14ac:dyDescent="0.25">
      <c r="A35444" s="216">
        <v>45925</v>
      </c>
      <c r="B35444" s="217" t="s">
        <v>271</v>
      </c>
      <c r="C35444" s="218">
        <v>3.09</v>
      </c>
    </row>
    <row r="35445" spans="1:3" ht="15" customHeight="1" x14ac:dyDescent="0.25">
      <c r="A35445" s="216">
        <v>45926</v>
      </c>
      <c r="B35445" s="217" t="s">
        <v>271</v>
      </c>
      <c r="C35445" s="218">
        <v>3.1</v>
      </c>
    </row>
    <row r="35446" spans="1:3" ht="15" customHeight="1" x14ac:dyDescent="0.25">
      <c r="A35446" s="216">
        <v>45929</v>
      </c>
      <c r="B35446" s="217" t="s">
        <v>271</v>
      </c>
      <c r="C35446" s="218">
        <v>3.14</v>
      </c>
    </row>
    <row r="35447" spans="1:3" ht="15" customHeight="1" x14ac:dyDescent="0.25">
      <c r="A35447" s="216">
        <v>45930</v>
      </c>
      <c r="B35447" s="217" t="s">
        <v>271</v>
      </c>
      <c r="C35447" s="218">
        <v>0</v>
      </c>
    </row>
    <row r="35448" spans="1:3" ht="15" customHeight="1" x14ac:dyDescent="0.25">
      <c r="A35448" s="216">
        <v>45566</v>
      </c>
      <c r="B35448" s="217" t="s">
        <v>269</v>
      </c>
      <c r="C35448" s="218">
        <v>1.35E-2</v>
      </c>
    </row>
    <row r="35449" spans="1:3" ht="15" customHeight="1" x14ac:dyDescent="0.25">
      <c r="A35449" s="216">
        <v>45567</v>
      </c>
      <c r="B35449" s="217" t="s">
        <v>269</v>
      </c>
      <c r="C35449" s="218">
        <v>2.7099999999999999E-2</v>
      </c>
    </row>
    <row r="35450" spans="1:3" ht="15" customHeight="1" x14ac:dyDescent="0.25">
      <c r="A35450" s="216">
        <v>45568</v>
      </c>
      <c r="B35450" s="217" t="s">
        <v>269</v>
      </c>
      <c r="C35450" s="218">
        <v>4.07E-2</v>
      </c>
    </row>
    <row r="35451" spans="1:3" ht="15" customHeight="1" x14ac:dyDescent="0.25">
      <c r="A35451" s="216">
        <v>45569</v>
      </c>
      <c r="B35451" s="217" t="s">
        <v>269</v>
      </c>
      <c r="C35451" s="218">
        <v>5.3499999999999999E-2</v>
      </c>
    </row>
    <row r="35452" spans="1:3" ht="15" customHeight="1" x14ac:dyDescent="0.25">
      <c r="A35452" s="216">
        <v>45572</v>
      </c>
      <c r="B35452" s="217" t="s">
        <v>269</v>
      </c>
      <c r="C35452" s="218">
        <v>9.5000000000000001E-2</v>
      </c>
    </row>
    <row r="35453" spans="1:3" ht="15" customHeight="1" x14ac:dyDescent="0.25">
      <c r="A35453" s="216">
        <v>45573</v>
      </c>
      <c r="B35453" s="217" t="s">
        <v>269</v>
      </c>
      <c r="C35453" s="218">
        <v>0.1087</v>
      </c>
    </row>
    <row r="35454" spans="1:3" ht="15" customHeight="1" x14ac:dyDescent="0.25">
      <c r="A35454" s="216">
        <v>45574</v>
      </c>
      <c r="B35454" s="217" t="s">
        <v>269</v>
      </c>
      <c r="C35454" s="218">
        <v>0.1226</v>
      </c>
    </row>
    <row r="35455" spans="1:3" ht="15" customHeight="1" x14ac:dyDescent="0.25">
      <c r="A35455" s="216">
        <v>45575</v>
      </c>
      <c r="B35455" s="217" t="s">
        <v>269</v>
      </c>
      <c r="C35455" s="218">
        <v>0.1363</v>
      </c>
    </row>
    <row r="35456" spans="1:3" ht="15" customHeight="1" x14ac:dyDescent="0.25">
      <c r="A35456" s="216">
        <v>45576</v>
      </c>
      <c r="B35456" s="217" t="s">
        <v>269</v>
      </c>
      <c r="C35456" s="218">
        <v>0.15</v>
      </c>
    </row>
    <row r="35457" spans="1:3" ht="15" customHeight="1" x14ac:dyDescent="0.25">
      <c r="A35457" s="216">
        <v>45579</v>
      </c>
      <c r="B35457" s="217" t="s">
        <v>269</v>
      </c>
      <c r="C35457" s="218">
        <v>0.19109999999999999</v>
      </c>
    </row>
    <row r="35458" spans="1:3" ht="15" customHeight="1" x14ac:dyDescent="0.25">
      <c r="A35458" s="216">
        <v>45580</v>
      </c>
      <c r="B35458" s="217" t="s">
        <v>269</v>
      </c>
      <c r="C35458" s="218">
        <v>0.20480000000000001</v>
      </c>
    </row>
    <row r="35459" spans="1:3" ht="15" customHeight="1" x14ac:dyDescent="0.25">
      <c r="A35459" s="216">
        <v>45581</v>
      </c>
      <c r="B35459" s="217" t="s">
        <v>269</v>
      </c>
      <c r="C35459" s="218">
        <v>0.21870000000000001</v>
      </c>
    </row>
    <row r="35460" spans="1:3" ht="15" customHeight="1" x14ac:dyDescent="0.25">
      <c r="A35460" s="216">
        <v>45582</v>
      </c>
      <c r="B35460" s="217" t="s">
        <v>269</v>
      </c>
      <c r="C35460" s="218">
        <v>0.2329</v>
      </c>
    </row>
    <row r="35461" spans="1:3" ht="15" customHeight="1" x14ac:dyDescent="0.25">
      <c r="A35461" s="216">
        <v>45583</v>
      </c>
      <c r="B35461" s="217" t="s">
        <v>269</v>
      </c>
      <c r="C35461" s="218">
        <v>0.24660000000000001</v>
      </c>
    </row>
    <row r="35462" spans="1:3" ht="15" customHeight="1" x14ac:dyDescent="0.25">
      <c r="A35462" s="216">
        <v>45586</v>
      </c>
      <c r="B35462" s="217" t="s">
        <v>269</v>
      </c>
      <c r="C35462" s="218">
        <v>0.2878</v>
      </c>
    </row>
    <row r="35463" spans="1:3" ht="15" customHeight="1" x14ac:dyDescent="0.25">
      <c r="A35463" s="216">
        <v>45587</v>
      </c>
      <c r="B35463" s="217" t="s">
        <v>269</v>
      </c>
      <c r="C35463" s="218">
        <v>0.3014</v>
      </c>
    </row>
    <row r="35464" spans="1:3" ht="15" customHeight="1" x14ac:dyDescent="0.25">
      <c r="A35464" s="216">
        <v>45588</v>
      </c>
      <c r="B35464" s="217" t="s">
        <v>269</v>
      </c>
      <c r="C35464" s="218">
        <v>0.31530000000000002</v>
      </c>
    </row>
    <row r="35465" spans="1:3" ht="15" customHeight="1" x14ac:dyDescent="0.25">
      <c r="A35465" s="216">
        <v>45589</v>
      </c>
      <c r="B35465" s="217" t="s">
        <v>269</v>
      </c>
      <c r="C35465" s="218">
        <v>0.32890000000000003</v>
      </c>
    </row>
    <row r="35466" spans="1:3" ht="15" customHeight="1" x14ac:dyDescent="0.25">
      <c r="A35466" s="216">
        <v>45590</v>
      </c>
      <c r="B35466" s="217" t="s">
        <v>269</v>
      </c>
      <c r="C35466" s="218">
        <v>0.34260000000000002</v>
      </c>
    </row>
    <row r="35467" spans="1:3" ht="15" customHeight="1" x14ac:dyDescent="0.25">
      <c r="A35467" s="216">
        <v>45593</v>
      </c>
      <c r="B35467" s="217" t="s">
        <v>269</v>
      </c>
      <c r="C35467" s="218">
        <v>0.38350000000000001</v>
      </c>
    </row>
    <row r="35468" spans="1:3" ht="15" customHeight="1" x14ac:dyDescent="0.25">
      <c r="A35468" s="216">
        <v>45594</v>
      </c>
      <c r="B35468" s="217" t="s">
        <v>269</v>
      </c>
      <c r="C35468" s="218">
        <v>0.39710000000000001</v>
      </c>
    </row>
    <row r="35469" spans="1:3" ht="15" customHeight="1" x14ac:dyDescent="0.25">
      <c r="A35469" s="216">
        <v>45595</v>
      </c>
      <c r="B35469" s="217" t="s">
        <v>269</v>
      </c>
      <c r="C35469" s="218">
        <v>0.4108</v>
      </c>
    </row>
    <row r="35470" spans="1:3" ht="15" customHeight="1" x14ac:dyDescent="0.25">
      <c r="A35470" s="216">
        <v>45596</v>
      </c>
      <c r="B35470" s="217" t="s">
        <v>269</v>
      </c>
      <c r="C35470" s="218">
        <v>0.4244</v>
      </c>
    </row>
    <row r="35471" spans="1:3" ht="15" customHeight="1" x14ac:dyDescent="0.25">
      <c r="A35471" s="216">
        <v>45597</v>
      </c>
      <c r="B35471" s="217" t="s">
        <v>269</v>
      </c>
      <c r="C35471" s="218">
        <v>0.44140000000000001</v>
      </c>
    </row>
    <row r="35472" spans="1:3" ht="15" customHeight="1" x14ac:dyDescent="0.25">
      <c r="A35472" s="216">
        <v>45600</v>
      </c>
      <c r="B35472" s="217" t="s">
        <v>269</v>
      </c>
      <c r="C35472" s="218">
        <v>0.48459999999999998</v>
      </c>
    </row>
    <row r="35473" spans="1:3" ht="15" customHeight="1" x14ac:dyDescent="0.25">
      <c r="A35473" s="216">
        <v>45601</v>
      </c>
      <c r="B35473" s="217" t="s">
        <v>269</v>
      </c>
      <c r="C35473" s="218">
        <v>0.49809999999999999</v>
      </c>
    </row>
    <row r="35474" spans="1:3" ht="15" customHeight="1" x14ac:dyDescent="0.25">
      <c r="A35474" s="216">
        <v>45602</v>
      </c>
      <c r="B35474" s="217" t="s">
        <v>269</v>
      </c>
      <c r="C35474" s="218">
        <v>0.51160000000000005</v>
      </c>
    </row>
    <row r="35475" spans="1:3" ht="15" customHeight="1" x14ac:dyDescent="0.25">
      <c r="A35475" s="216">
        <v>45603</v>
      </c>
      <c r="B35475" s="217" t="s">
        <v>269</v>
      </c>
      <c r="C35475" s="218">
        <v>0.5252</v>
      </c>
    </row>
    <row r="35476" spans="1:3" ht="15" customHeight="1" x14ac:dyDescent="0.25">
      <c r="A35476" s="216">
        <v>45604</v>
      </c>
      <c r="B35476" s="217" t="s">
        <v>269</v>
      </c>
      <c r="C35476" s="218">
        <v>0.53849999999999998</v>
      </c>
    </row>
    <row r="35477" spans="1:3" ht="15" customHeight="1" x14ac:dyDescent="0.25">
      <c r="A35477" s="216">
        <v>45607</v>
      </c>
      <c r="B35477" s="217" t="s">
        <v>269</v>
      </c>
      <c r="C35477" s="218">
        <v>0.57879999999999998</v>
      </c>
    </row>
    <row r="35478" spans="1:3" ht="15" customHeight="1" x14ac:dyDescent="0.25">
      <c r="A35478" s="216">
        <v>45608</v>
      </c>
      <c r="B35478" s="217" t="s">
        <v>269</v>
      </c>
      <c r="C35478" s="218">
        <v>0.59250000000000003</v>
      </c>
    </row>
    <row r="35479" spans="1:3" ht="15" customHeight="1" x14ac:dyDescent="0.25">
      <c r="A35479" s="216">
        <v>45609</v>
      </c>
      <c r="B35479" s="217" t="s">
        <v>269</v>
      </c>
      <c r="C35479" s="218">
        <v>0.60589999999999999</v>
      </c>
    </row>
    <row r="35480" spans="1:3" ht="15" customHeight="1" x14ac:dyDescent="0.25">
      <c r="A35480" s="216">
        <v>45610</v>
      </c>
      <c r="B35480" s="217" t="s">
        <v>269</v>
      </c>
      <c r="C35480" s="218">
        <v>0.61919999999999997</v>
      </c>
    </row>
    <row r="35481" spans="1:3" ht="15" customHeight="1" x14ac:dyDescent="0.25">
      <c r="A35481" s="216">
        <v>45611</v>
      </c>
      <c r="B35481" s="217" t="s">
        <v>269</v>
      </c>
      <c r="C35481" s="218">
        <v>0.63249999999999995</v>
      </c>
    </row>
    <row r="35482" spans="1:3" ht="15" customHeight="1" x14ac:dyDescent="0.25">
      <c r="A35482" s="216">
        <v>45614</v>
      </c>
      <c r="B35482" s="217" t="s">
        <v>269</v>
      </c>
      <c r="C35482" s="218">
        <v>0.66910000000000003</v>
      </c>
    </row>
    <row r="35483" spans="1:3" ht="15" customHeight="1" x14ac:dyDescent="0.25">
      <c r="A35483" s="216">
        <v>45615</v>
      </c>
      <c r="B35483" s="217" t="s">
        <v>269</v>
      </c>
      <c r="C35483" s="218">
        <v>0.68240000000000001</v>
      </c>
    </row>
    <row r="35484" spans="1:3" ht="15" customHeight="1" x14ac:dyDescent="0.25">
      <c r="A35484" s="216">
        <v>45616</v>
      </c>
      <c r="B35484" s="217" t="s">
        <v>269</v>
      </c>
      <c r="C35484" s="218">
        <v>0.69569999999999999</v>
      </c>
    </row>
    <row r="35485" spans="1:3" ht="15" customHeight="1" x14ac:dyDescent="0.25">
      <c r="A35485" s="216">
        <v>45617</v>
      </c>
      <c r="B35485" s="217" t="s">
        <v>269</v>
      </c>
      <c r="C35485" s="218">
        <v>0.70899999999999996</v>
      </c>
    </row>
    <row r="35486" spans="1:3" ht="15" customHeight="1" x14ac:dyDescent="0.25">
      <c r="A35486" s="216">
        <v>45618</v>
      </c>
      <c r="B35486" s="217" t="s">
        <v>269</v>
      </c>
      <c r="C35486" s="218">
        <v>0.72240000000000004</v>
      </c>
    </row>
    <row r="35487" spans="1:3" ht="15" customHeight="1" x14ac:dyDescent="0.25">
      <c r="A35487" s="216">
        <v>45621</v>
      </c>
      <c r="B35487" s="217" t="s">
        <v>269</v>
      </c>
      <c r="C35487" s="218">
        <v>0.76239999999999997</v>
      </c>
    </row>
    <row r="35488" spans="1:3" ht="15" customHeight="1" x14ac:dyDescent="0.25">
      <c r="A35488" s="216">
        <v>45622</v>
      </c>
      <c r="B35488" s="217" t="s">
        <v>269</v>
      </c>
      <c r="C35488" s="218">
        <v>0.77569999999999995</v>
      </c>
    </row>
    <row r="35489" spans="1:3" ht="15" customHeight="1" x14ac:dyDescent="0.25">
      <c r="A35489" s="216">
        <v>45623</v>
      </c>
      <c r="B35489" s="217" t="s">
        <v>269</v>
      </c>
      <c r="C35489" s="218">
        <v>0.78900000000000003</v>
      </c>
    </row>
    <row r="35490" spans="1:3" ht="15" customHeight="1" x14ac:dyDescent="0.25">
      <c r="A35490" s="216">
        <v>45624</v>
      </c>
      <c r="B35490" s="217" t="s">
        <v>269</v>
      </c>
      <c r="C35490" s="218">
        <v>0.80230000000000001</v>
      </c>
    </row>
    <row r="35491" spans="1:3" ht="15" customHeight="1" x14ac:dyDescent="0.25">
      <c r="A35491" s="216">
        <v>45625</v>
      </c>
      <c r="B35491" s="217" t="s">
        <v>269</v>
      </c>
      <c r="C35491" s="218">
        <v>0.81559999999999999</v>
      </c>
    </row>
    <row r="35492" spans="1:3" ht="15" customHeight="1" x14ac:dyDescent="0.25">
      <c r="A35492" s="216">
        <v>45628</v>
      </c>
      <c r="B35492" s="217" t="s">
        <v>269</v>
      </c>
      <c r="C35492" s="218">
        <v>0.85560000000000003</v>
      </c>
    </row>
    <row r="35493" spans="1:3" ht="15" customHeight="1" x14ac:dyDescent="0.25">
      <c r="A35493" s="216">
        <v>45629</v>
      </c>
      <c r="B35493" s="217" t="s">
        <v>269</v>
      </c>
      <c r="C35493" s="218">
        <v>0.86890000000000001</v>
      </c>
    </row>
    <row r="35494" spans="1:3" ht="15" customHeight="1" x14ac:dyDescent="0.25">
      <c r="A35494" s="216">
        <v>45630</v>
      </c>
      <c r="B35494" s="217" t="s">
        <v>269</v>
      </c>
      <c r="C35494" s="218">
        <v>0.88080000000000003</v>
      </c>
    </row>
    <row r="35495" spans="1:3" ht="15" customHeight="1" x14ac:dyDescent="0.25">
      <c r="A35495" s="216">
        <v>45631</v>
      </c>
      <c r="B35495" s="217" t="s">
        <v>269</v>
      </c>
      <c r="C35495" s="218">
        <v>0.89580000000000004</v>
      </c>
    </row>
    <row r="35496" spans="1:3" ht="15" customHeight="1" x14ac:dyDescent="0.25">
      <c r="A35496" s="216">
        <v>45632</v>
      </c>
      <c r="B35496" s="217" t="s">
        <v>269</v>
      </c>
      <c r="C35496" s="218">
        <v>0.90939999999999999</v>
      </c>
    </row>
    <row r="35497" spans="1:3" ht="15" customHeight="1" x14ac:dyDescent="0.25">
      <c r="A35497" s="216">
        <v>45635</v>
      </c>
      <c r="B35497" s="217" t="s">
        <v>269</v>
      </c>
      <c r="C35497" s="218">
        <v>0.94899999999999995</v>
      </c>
    </row>
    <row r="35498" spans="1:3" ht="15" customHeight="1" x14ac:dyDescent="0.25">
      <c r="A35498" s="216">
        <v>45636</v>
      </c>
      <c r="B35498" s="217" t="s">
        <v>269</v>
      </c>
      <c r="C35498" s="218">
        <v>0.96230000000000004</v>
      </c>
    </row>
    <row r="35499" spans="1:3" ht="15" customHeight="1" x14ac:dyDescent="0.25">
      <c r="A35499" s="216">
        <v>45637</v>
      </c>
      <c r="B35499" s="217" t="s">
        <v>269</v>
      </c>
      <c r="C35499" s="218">
        <v>0.97560000000000002</v>
      </c>
    </row>
    <row r="35500" spans="1:3" ht="15" customHeight="1" x14ac:dyDescent="0.25">
      <c r="A35500" s="216">
        <v>45638</v>
      </c>
      <c r="B35500" s="217" t="s">
        <v>269</v>
      </c>
      <c r="C35500" s="218">
        <v>0.98899999999999999</v>
      </c>
    </row>
    <row r="35501" spans="1:3" ht="15" customHeight="1" x14ac:dyDescent="0.25">
      <c r="A35501" s="216">
        <v>45639</v>
      </c>
      <c r="B35501" s="217" t="s">
        <v>269</v>
      </c>
      <c r="C35501" s="218">
        <v>1.0024</v>
      </c>
    </row>
    <row r="35502" spans="1:3" ht="15" customHeight="1" x14ac:dyDescent="0.25">
      <c r="A35502" s="216">
        <v>45642</v>
      </c>
      <c r="B35502" s="217" t="s">
        <v>269</v>
      </c>
      <c r="C35502" s="218">
        <v>1.0426</v>
      </c>
    </row>
    <row r="35503" spans="1:3" ht="15" customHeight="1" x14ac:dyDescent="0.25">
      <c r="A35503" s="216">
        <v>45643</v>
      </c>
      <c r="B35503" s="217" t="s">
        <v>269</v>
      </c>
      <c r="C35503" s="218">
        <v>1.0563</v>
      </c>
    </row>
    <row r="35504" spans="1:3" ht="15" customHeight="1" x14ac:dyDescent="0.25">
      <c r="A35504" s="216">
        <v>45644</v>
      </c>
      <c r="B35504" s="217" t="s">
        <v>269</v>
      </c>
      <c r="C35504" s="218">
        <v>1.0698000000000001</v>
      </c>
    </row>
    <row r="35505" spans="1:3" ht="15" customHeight="1" x14ac:dyDescent="0.25">
      <c r="A35505" s="216">
        <v>45645</v>
      </c>
      <c r="B35505" s="217" t="s">
        <v>269</v>
      </c>
      <c r="C35505" s="218">
        <v>1.0818000000000001</v>
      </c>
    </row>
    <row r="35506" spans="1:3" ht="15" customHeight="1" x14ac:dyDescent="0.25">
      <c r="A35506" s="216">
        <v>45646</v>
      </c>
      <c r="B35506" s="217" t="s">
        <v>269</v>
      </c>
      <c r="C35506" s="218">
        <v>1.0952</v>
      </c>
    </row>
    <row r="35507" spans="1:3" ht="15" customHeight="1" x14ac:dyDescent="0.25">
      <c r="A35507" s="216">
        <v>45649</v>
      </c>
      <c r="B35507" s="217" t="s">
        <v>269</v>
      </c>
      <c r="C35507" s="218">
        <v>1.1351</v>
      </c>
    </row>
    <row r="35508" spans="1:3" ht="15" customHeight="1" x14ac:dyDescent="0.25">
      <c r="A35508" s="216">
        <v>45650</v>
      </c>
      <c r="B35508" s="217" t="s">
        <v>269</v>
      </c>
      <c r="C35508" s="218">
        <v>1.1484000000000001</v>
      </c>
    </row>
    <row r="35509" spans="1:3" ht="15" customHeight="1" x14ac:dyDescent="0.25">
      <c r="A35509" s="216">
        <v>45651</v>
      </c>
      <c r="B35509" s="217" t="s">
        <v>269</v>
      </c>
      <c r="C35509" s="218">
        <v>1.1617999999999999</v>
      </c>
    </row>
    <row r="35510" spans="1:3" ht="15" customHeight="1" x14ac:dyDescent="0.25">
      <c r="A35510" s="216">
        <v>45652</v>
      </c>
      <c r="B35510" s="217" t="s">
        <v>269</v>
      </c>
      <c r="C35510" s="218">
        <v>1.1754</v>
      </c>
    </row>
    <row r="35511" spans="1:3" ht="15" customHeight="1" x14ac:dyDescent="0.25">
      <c r="A35511" s="216">
        <v>45653</v>
      </c>
      <c r="B35511" s="217" t="s">
        <v>269</v>
      </c>
      <c r="C35511" s="218">
        <v>1.1887000000000001</v>
      </c>
    </row>
    <row r="35512" spans="1:3" ht="15" customHeight="1" x14ac:dyDescent="0.25">
      <c r="A35512" s="216">
        <v>45656</v>
      </c>
      <c r="B35512" s="217" t="s">
        <v>269</v>
      </c>
      <c r="C35512" s="218">
        <v>1.2285999999999999</v>
      </c>
    </row>
    <row r="35513" spans="1:3" ht="15" customHeight="1" x14ac:dyDescent="0.25">
      <c r="A35513" s="216">
        <v>45657</v>
      </c>
      <c r="B35513" s="217" t="s">
        <v>269</v>
      </c>
      <c r="C35513" s="218">
        <v>1.2419</v>
      </c>
    </row>
    <row r="35514" spans="1:3" ht="15" customHeight="1" x14ac:dyDescent="0.25">
      <c r="A35514" s="216">
        <v>45659</v>
      </c>
      <c r="B35514" s="217" t="s">
        <v>269</v>
      </c>
      <c r="C35514" s="218">
        <v>1.27</v>
      </c>
    </row>
    <row r="35515" spans="1:3" ht="15" customHeight="1" x14ac:dyDescent="0.25">
      <c r="A35515" s="216">
        <v>45660</v>
      </c>
      <c r="B35515" s="217" t="s">
        <v>269</v>
      </c>
      <c r="C35515" s="218">
        <v>1.2833000000000001</v>
      </c>
    </row>
    <row r="35516" spans="1:3" ht="15" customHeight="1" x14ac:dyDescent="0.25">
      <c r="A35516" s="216">
        <v>45663</v>
      </c>
      <c r="B35516" s="217" t="s">
        <v>269</v>
      </c>
      <c r="C35516" s="218">
        <v>1.3232999999999999</v>
      </c>
    </row>
    <row r="35517" spans="1:3" ht="15" customHeight="1" x14ac:dyDescent="0.25">
      <c r="A35517" s="216">
        <v>45664</v>
      </c>
      <c r="B35517" s="217" t="s">
        <v>269</v>
      </c>
      <c r="C35517" s="218">
        <v>1.3366</v>
      </c>
    </row>
    <row r="35518" spans="1:3" ht="15" customHeight="1" x14ac:dyDescent="0.25">
      <c r="A35518" s="216">
        <v>45665</v>
      </c>
      <c r="B35518" s="217" t="s">
        <v>269</v>
      </c>
      <c r="C35518" s="218">
        <v>1.35</v>
      </c>
    </row>
    <row r="35519" spans="1:3" ht="15" customHeight="1" x14ac:dyDescent="0.25">
      <c r="A35519" s="216">
        <v>45666</v>
      </c>
      <c r="B35519" s="217" t="s">
        <v>269</v>
      </c>
      <c r="C35519" s="218">
        <v>1.3633</v>
      </c>
    </row>
    <row r="35520" spans="1:3" ht="15" customHeight="1" x14ac:dyDescent="0.25">
      <c r="A35520" s="216">
        <v>45667</v>
      </c>
      <c r="B35520" s="217" t="s">
        <v>269</v>
      </c>
      <c r="C35520" s="218">
        <v>1.3766</v>
      </c>
    </row>
    <row r="35521" spans="1:3" ht="15" customHeight="1" x14ac:dyDescent="0.25">
      <c r="A35521" s="216">
        <v>45670</v>
      </c>
      <c r="B35521" s="217" t="s">
        <v>269</v>
      </c>
      <c r="C35521" s="218">
        <v>1.4167000000000001</v>
      </c>
    </row>
    <row r="35522" spans="1:3" ht="15" customHeight="1" x14ac:dyDescent="0.25">
      <c r="A35522" s="216">
        <v>45671</v>
      </c>
      <c r="B35522" s="217" t="s">
        <v>269</v>
      </c>
      <c r="C35522" s="218">
        <v>1.43</v>
      </c>
    </row>
    <row r="35523" spans="1:3" ht="15" customHeight="1" x14ac:dyDescent="0.25">
      <c r="A35523" s="216">
        <v>45672</v>
      </c>
      <c r="B35523" s="217" t="s">
        <v>269</v>
      </c>
      <c r="C35523" s="218">
        <v>1.4434</v>
      </c>
    </row>
    <row r="35524" spans="1:3" ht="15" customHeight="1" x14ac:dyDescent="0.25">
      <c r="A35524" s="216">
        <v>45673</v>
      </c>
      <c r="B35524" s="217" t="s">
        <v>269</v>
      </c>
      <c r="C35524" s="218">
        <v>1.4568000000000001</v>
      </c>
    </row>
    <row r="35525" spans="1:3" ht="15" customHeight="1" x14ac:dyDescent="0.25">
      <c r="A35525" s="216">
        <v>45674</v>
      </c>
      <c r="B35525" s="217" t="s">
        <v>269</v>
      </c>
      <c r="C35525" s="218">
        <v>1.4705999999999999</v>
      </c>
    </row>
    <row r="35526" spans="1:3" ht="15" customHeight="1" x14ac:dyDescent="0.25">
      <c r="A35526" s="216">
        <v>45677</v>
      </c>
      <c r="B35526" s="217" t="s">
        <v>269</v>
      </c>
      <c r="C35526" s="218">
        <v>1.5105999999999999</v>
      </c>
    </row>
    <row r="35527" spans="1:3" ht="15" customHeight="1" x14ac:dyDescent="0.25">
      <c r="A35527" s="216">
        <v>45678</v>
      </c>
      <c r="B35527" s="217" t="s">
        <v>269</v>
      </c>
      <c r="C35527" s="218">
        <v>1.524</v>
      </c>
    </row>
    <row r="35528" spans="1:3" ht="15" customHeight="1" x14ac:dyDescent="0.25">
      <c r="A35528" s="216">
        <v>45679</v>
      </c>
      <c r="B35528" s="217" t="s">
        <v>269</v>
      </c>
      <c r="C35528" s="218">
        <v>1.5373000000000001</v>
      </c>
    </row>
    <row r="35529" spans="1:3" ht="15" customHeight="1" x14ac:dyDescent="0.25">
      <c r="A35529" s="216">
        <v>45680</v>
      </c>
      <c r="B35529" s="217" t="s">
        <v>269</v>
      </c>
      <c r="C35529" s="218">
        <v>1.5506</v>
      </c>
    </row>
    <row r="35530" spans="1:3" ht="15" customHeight="1" x14ac:dyDescent="0.25">
      <c r="A35530" s="216">
        <v>45681</v>
      </c>
      <c r="B35530" s="217" t="s">
        <v>269</v>
      </c>
      <c r="C35530" s="218">
        <v>1.5641</v>
      </c>
    </row>
    <row r="35531" spans="1:3" ht="15" customHeight="1" x14ac:dyDescent="0.25">
      <c r="A35531" s="216">
        <v>45684</v>
      </c>
      <c r="B35531" s="217" t="s">
        <v>269</v>
      </c>
      <c r="C35531" s="218">
        <v>1.6040000000000001</v>
      </c>
    </row>
    <row r="35532" spans="1:3" ht="15" customHeight="1" x14ac:dyDescent="0.25">
      <c r="A35532" s="216">
        <v>45685</v>
      </c>
      <c r="B35532" s="217" t="s">
        <v>269</v>
      </c>
      <c r="C35532" s="218">
        <v>1.6173</v>
      </c>
    </row>
    <row r="35533" spans="1:3" ht="15" customHeight="1" x14ac:dyDescent="0.25">
      <c r="A35533" s="216">
        <v>45686</v>
      </c>
      <c r="B35533" s="217" t="s">
        <v>269</v>
      </c>
      <c r="C35533" s="218">
        <v>1.6307</v>
      </c>
    </row>
    <row r="35534" spans="1:3" ht="15" customHeight="1" x14ac:dyDescent="0.25">
      <c r="A35534" s="216">
        <v>45687</v>
      </c>
      <c r="B35534" s="217" t="s">
        <v>269</v>
      </c>
      <c r="C35534" s="218">
        <v>1.6443000000000001</v>
      </c>
    </row>
    <row r="35535" spans="1:3" ht="15" customHeight="1" x14ac:dyDescent="0.25">
      <c r="A35535" s="216">
        <v>45688</v>
      </c>
      <c r="B35535" s="217" t="s">
        <v>269</v>
      </c>
      <c r="C35535" s="218">
        <v>1.6576</v>
      </c>
    </row>
    <row r="35536" spans="1:3" ht="15" customHeight="1" x14ac:dyDescent="0.25">
      <c r="A35536" s="216">
        <v>45691</v>
      </c>
      <c r="B35536" s="217" t="s">
        <v>269</v>
      </c>
      <c r="C35536" s="218">
        <v>1.6973</v>
      </c>
    </row>
    <row r="35537" spans="1:3" ht="15" customHeight="1" x14ac:dyDescent="0.25">
      <c r="A35537" s="216">
        <v>45692</v>
      </c>
      <c r="B35537" s="217" t="s">
        <v>269</v>
      </c>
      <c r="C35537" s="218">
        <v>1.7109000000000001</v>
      </c>
    </row>
    <row r="35538" spans="1:3" ht="15" customHeight="1" x14ac:dyDescent="0.25">
      <c r="A35538" s="216">
        <v>45693</v>
      </c>
      <c r="B35538" s="217" t="s">
        <v>269</v>
      </c>
      <c r="C35538" s="218">
        <v>1.7242</v>
      </c>
    </row>
    <row r="35539" spans="1:3" ht="15" customHeight="1" x14ac:dyDescent="0.25">
      <c r="A35539" s="216">
        <v>45694</v>
      </c>
      <c r="B35539" s="217" t="s">
        <v>269</v>
      </c>
      <c r="C35539" s="218">
        <v>1.7373000000000001</v>
      </c>
    </row>
    <row r="35540" spans="1:3" ht="15" customHeight="1" x14ac:dyDescent="0.25">
      <c r="A35540" s="216">
        <v>45695</v>
      </c>
      <c r="B35540" s="217" t="s">
        <v>269</v>
      </c>
      <c r="C35540" s="218">
        <v>1.7504999999999999</v>
      </c>
    </row>
    <row r="35541" spans="1:3" ht="15" customHeight="1" x14ac:dyDescent="0.25">
      <c r="A35541" s="216">
        <v>45698</v>
      </c>
      <c r="B35541" s="217" t="s">
        <v>269</v>
      </c>
      <c r="C35541" s="218">
        <v>1.7901</v>
      </c>
    </row>
    <row r="35542" spans="1:3" ht="15" customHeight="1" x14ac:dyDescent="0.25">
      <c r="A35542" s="216">
        <v>45699</v>
      </c>
      <c r="B35542" s="217" t="s">
        <v>269</v>
      </c>
      <c r="C35542" s="218">
        <v>1.8032999999999999</v>
      </c>
    </row>
    <row r="35543" spans="1:3" ht="15" customHeight="1" x14ac:dyDescent="0.25">
      <c r="A35543" s="216">
        <v>45700</v>
      </c>
      <c r="B35543" s="217" t="s">
        <v>269</v>
      </c>
      <c r="C35543" s="218">
        <v>1.8163</v>
      </c>
    </row>
    <row r="35544" spans="1:3" ht="15" customHeight="1" x14ac:dyDescent="0.25">
      <c r="A35544" s="216">
        <v>45701</v>
      </c>
      <c r="B35544" s="217" t="s">
        <v>269</v>
      </c>
      <c r="C35544" s="218">
        <v>1.8293999999999999</v>
      </c>
    </row>
    <row r="35545" spans="1:3" ht="15" customHeight="1" x14ac:dyDescent="0.25">
      <c r="A35545" s="216">
        <v>45702</v>
      </c>
      <c r="B35545" s="217" t="s">
        <v>269</v>
      </c>
      <c r="C35545" s="218">
        <v>1.8423</v>
      </c>
    </row>
    <row r="35546" spans="1:3" ht="15" customHeight="1" x14ac:dyDescent="0.25">
      <c r="A35546" s="216">
        <v>45705</v>
      </c>
      <c r="B35546" s="217" t="s">
        <v>269</v>
      </c>
      <c r="C35546" s="218">
        <v>1.8817999999999999</v>
      </c>
    </row>
    <row r="35547" spans="1:3" ht="15" customHeight="1" x14ac:dyDescent="0.25">
      <c r="A35547" s="216">
        <v>45706</v>
      </c>
      <c r="B35547" s="217" t="s">
        <v>269</v>
      </c>
      <c r="C35547" s="218">
        <v>1.8947000000000001</v>
      </c>
    </row>
    <row r="35548" spans="1:3" ht="15" customHeight="1" x14ac:dyDescent="0.25">
      <c r="A35548" s="216">
        <v>45707</v>
      </c>
      <c r="B35548" s="217" t="s">
        <v>269</v>
      </c>
      <c r="C35548" s="218">
        <v>1.9077999999999999</v>
      </c>
    </row>
    <row r="35549" spans="1:3" ht="15" customHeight="1" x14ac:dyDescent="0.25">
      <c r="A35549" s="216">
        <v>45708</v>
      </c>
      <c r="B35549" s="217" t="s">
        <v>269</v>
      </c>
      <c r="C35549" s="218">
        <v>1.9209000000000001</v>
      </c>
    </row>
    <row r="35550" spans="1:3" ht="15" customHeight="1" x14ac:dyDescent="0.25">
      <c r="A35550" s="216">
        <v>45709</v>
      </c>
      <c r="B35550" s="217" t="s">
        <v>269</v>
      </c>
      <c r="C35550" s="218">
        <v>1.9339</v>
      </c>
    </row>
    <row r="35551" spans="1:3" ht="15" customHeight="1" x14ac:dyDescent="0.25">
      <c r="A35551" s="216">
        <v>45712</v>
      </c>
      <c r="B35551" s="217" t="s">
        <v>269</v>
      </c>
      <c r="C35551" s="218">
        <v>1.9732000000000001</v>
      </c>
    </row>
    <row r="35552" spans="1:3" ht="15" customHeight="1" x14ac:dyDescent="0.25">
      <c r="A35552" s="216">
        <v>45713</v>
      </c>
      <c r="B35552" s="217" t="s">
        <v>269</v>
      </c>
      <c r="C35552" s="218">
        <v>1.9863</v>
      </c>
    </row>
    <row r="35553" spans="1:3" ht="15" customHeight="1" x14ac:dyDescent="0.25">
      <c r="A35553" s="216">
        <v>45714</v>
      </c>
      <c r="B35553" s="217" t="s">
        <v>269</v>
      </c>
      <c r="C35553" s="218">
        <v>1.9994000000000001</v>
      </c>
    </row>
    <row r="35554" spans="1:3" ht="15" customHeight="1" x14ac:dyDescent="0.25">
      <c r="A35554" s="216">
        <v>45715</v>
      </c>
      <c r="B35554" s="217" t="s">
        <v>269</v>
      </c>
      <c r="C35554" s="218">
        <v>2.0125000000000002</v>
      </c>
    </row>
    <row r="35555" spans="1:3" ht="15" customHeight="1" x14ac:dyDescent="0.25">
      <c r="A35555" s="216">
        <v>45716</v>
      </c>
      <c r="B35555" s="217" t="s">
        <v>269</v>
      </c>
      <c r="C35555" s="218">
        <v>2.0257000000000001</v>
      </c>
    </row>
    <row r="35556" spans="1:3" ht="15" customHeight="1" x14ac:dyDescent="0.25">
      <c r="A35556" s="216">
        <v>45719</v>
      </c>
      <c r="B35556" s="217" t="s">
        <v>269</v>
      </c>
      <c r="C35556" s="218">
        <v>2.0588000000000002</v>
      </c>
    </row>
    <row r="35557" spans="1:3" ht="15" customHeight="1" x14ac:dyDescent="0.25">
      <c r="A35557" s="216">
        <v>45720</v>
      </c>
      <c r="B35557" s="217" t="s">
        <v>269</v>
      </c>
      <c r="C35557" s="218">
        <v>2.0718999999999999</v>
      </c>
    </row>
    <row r="35558" spans="1:3" ht="15" customHeight="1" x14ac:dyDescent="0.25">
      <c r="A35558" s="216">
        <v>45721</v>
      </c>
      <c r="B35558" s="217" t="s">
        <v>269</v>
      </c>
      <c r="C35558" s="218">
        <v>2.0851000000000002</v>
      </c>
    </row>
    <row r="35559" spans="1:3" ht="15" customHeight="1" x14ac:dyDescent="0.25">
      <c r="A35559" s="216">
        <v>45722</v>
      </c>
      <c r="B35559" s="217" t="s">
        <v>269</v>
      </c>
      <c r="C35559" s="218">
        <v>2.1040999999999999</v>
      </c>
    </row>
    <row r="35560" spans="1:3" ht="15" customHeight="1" x14ac:dyDescent="0.25">
      <c r="A35560" s="216">
        <v>45723</v>
      </c>
      <c r="B35560" s="217" t="s">
        <v>269</v>
      </c>
      <c r="C35560" s="218">
        <v>2.1162999999999998</v>
      </c>
    </row>
    <row r="35561" spans="1:3" ht="15" customHeight="1" x14ac:dyDescent="0.25">
      <c r="A35561" s="216">
        <v>45726</v>
      </c>
      <c r="B35561" s="217" t="s">
        <v>269</v>
      </c>
      <c r="C35561" s="218">
        <v>2.1511</v>
      </c>
    </row>
    <row r="35562" spans="1:3" ht="15" customHeight="1" x14ac:dyDescent="0.25">
      <c r="A35562" s="216">
        <v>45727</v>
      </c>
      <c r="B35562" s="217" t="s">
        <v>269</v>
      </c>
      <c r="C35562" s="218">
        <v>2.1642000000000001</v>
      </c>
    </row>
    <row r="35563" spans="1:3" ht="15" customHeight="1" x14ac:dyDescent="0.25">
      <c r="A35563" s="216">
        <v>45728</v>
      </c>
      <c r="B35563" s="217" t="s">
        <v>269</v>
      </c>
      <c r="C35563" s="218">
        <v>2.1772999999999998</v>
      </c>
    </row>
    <row r="35564" spans="1:3" ht="15" customHeight="1" x14ac:dyDescent="0.25">
      <c r="A35564" s="216">
        <v>45729</v>
      </c>
      <c r="B35564" s="217" t="s">
        <v>269</v>
      </c>
      <c r="C35564" s="218">
        <v>2.1907999999999999</v>
      </c>
    </row>
    <row r="35565" spans="1:3" ht="15" customHeight="1" x14ac:dyDescent="0.25">
      <c r="A35565" s="216">
        <v>45730</v>
      </c>
      <c r="B35565" s="217" t="s">
        <v>269</v>
      </c>
      <c r="C35565" s="218">
        <v>2.2040000000000002</v>
      </c>
    </row>
    <row r="35566" spans="1:3" ht="15" customHeight="1" x14ac:dyDescent="0.25">
      <c r="A35566" s="216">
        <v>45733</v>
      </c>
      <c r="B35566" s="217" t="s">
        <v>269</v>
      </c>
      <c r="C35566" s="218">
        <v>2.2431000000000001</v>
      </c>
    </row>
    <row r="35567" spans="1:3" ht="15" customHeight="1" x14ac:dyDescent="0.25">
      <c r="A35567" s="216">
        <v>45734</v>
      </c>
      <c r="B35567" s="217" t="s">
        <v>269</v>
      </c>
      <c r="C35567" s="218">
        <v>2.2561</v>
      </c>
    </row>
    <row r="35568" spans="1:3" ht="15" customHeight="1" x14ac:dyDescent="0.25">
      <c r="A35568" s="216">
        <v>45735</v>
      </c>
      <c r="B35568" s="217" t="s">
        <v>269</v>
      </c>
      <c r="C35568" s="218">
        <v>2.2692999999999999</v>
      </c>
    </row>
    <row r="35569" spans="1:3" ht="15" customHeight="1" x14ac:dyDescent="0.25">
      <c r="A35569" s="216">
        <v>45736</v>
      </c>
      <c r="B35569" s="217" t="s">
        <v>269</v>
      </c>
      <c r="C35569" s="218">
        <v>2.2827000000000002</v>
      </c>
    </row>
    <row r="35570" spans="1:3" ht="15" customHeight="1" x14ac:dyDescent="0.25">
      <c r="A35570" s="216">
        <v>45737</v>
      </c>
      <c r="B35570" s="217" t="s">
        <v>269</v>
      </c>
      <c r="C35570" s="218">
        <v>2.2955999999999999</v>
      </c>
    </row>
    <row r="35571" spans="1:3" ht="15" customHeight="1" x14ac:dyDescent="0.25">
      <c r="A35571" s="216">
        <v>45740</v>
      </c>
      <c r="B35571" s="217" t="s">
        <v>269</v>
      </c>
      <c r="C35571" s="218">
        <v>2.3344999999999998</v>
      </c>
    </row>
    <row r="35572" spans="1:3" ht="15" customHeight="1" x14ac:dyDescent="0.25">
      <c r="A35572" s="216">
        <v>45741</v>
      </c>
      <c r="B35572" s="217" t="s">
        <v>269</v>
      </c>
      <c r="C35572" s="218">
        <v>2.3473999999999999</v>
      </c>
    </row>
    <row r="35573" spans="1:3" ht="15" customHeight="1" x14ac:dyDescent="0.25">
      <c r="A35573" s="216">
        <v>45742</v>
      </c>
      <c r="B35573" s="217" t="s">
        <v>269</v>
      </c>
      <c r="C35573" s="218">
        <v>2.3603999999999998</v>
      </c>
    </row>
    <row r="35574" spans="1:3" ht="15" customHeight="1" x14ac:dyDescent="0.25">
      <c r="A35574" s="216">
        <v>45743</v>
      </c>
      <c r="B35574" s="217" t="s">
        <v>269</v>
      </c>
      <c r="C35574" s="218">
        <v>2.3736000000000002</v>
      </c>
    </row>
    <row r="35575" spans="1:3" ht="15" customHeight="1" x14ac:dyDescent="0.25">
      <c r="A35575" s="216">
        <v>45744</v>
      </c>
      <c r="B35575" s="217" t="s">
        <v>269</v>
      </c>
      <c r="C35575" s="218">
        <v>2.387</v>
      </c>
    </row>
    <row r="35576" spans="1:3" ht="15" customHeight="1" x14ac:dyDescent="0.25">
      <c r="A35576" s="216">
        <v>45747</v>
      </c>
      <c r="B35576" s="217" t="s">
        <v>269</v>
      </c>
      <c r="C35576" s="218">
        <v>0</v>
      </c>
    </row>
    <row r="35577" spans="1:3" ht="15" customHeight="1" x14ac:dyDescent="0.25">
      <c r="A35577" s="216">
        <v>45748</v>
      </c>
      <c r="B35577" s="217" t="s">
        <v>269</v>
      </c>
      <c r="C35577" s="218">
        <v>6.8999999999999999E-3</v>
      </c>
    </row>
    <row r="35578" spans="1:3" ht="15" customHeight="1" x14ac:dyDescent="0.25">
      <c r="A35578" s="216">
        <v>45749</v>
      </c>
      <c r="B35578" s="217" t="s">
        <v>269</v>
      </c>
      <c r="C35578" s="218">
        <v>1.9699999999999999E-2</v>
      </c>
    </row>
    <row r="35579" spans="1:3" ht="15" customHeight="1" x14ac:dyDescent="0.25">
      <c r="A35579" s="216">
        <v>45750</v>
      </c>
      <c r="B35579" s="217" t="s">
        <v>269</v>
      </c>
      <c r="C35579" s="218">
        <v>3.2399999999999998E-2</v>
      </c>
    </row>
    <row r="35580" spans="1:3" ht="15" customHeight="1" x14ac:dyDescent="0.25">
      <c r="A35580" s="216">
        <v>45751</v>
      </c>
      <c r="B35580" s="217" t="s">
        <v>269</v>
      </c>
      <c r="C35580" s="218">
        <v>4.4999999999999998E-2</v>
      </c>
    </row>
    <row r="35581" spans="1:3" ht="15" customHeight="1" x14ac:dyDescent="0.25">
      <c r="A35581" s="216">
        <v>45754</v>
      </c>
      <c r="B35581" s="217" t="s">
        <v>269</v>
      </c>
      <c r="C35581" s="218">
        <v>8.3799999999999999E-2</v>
      </c>
    </row>
    <row r="35582" spans="1:3" ht="15" customHeight="1" x14ac:dyDescent="0.25">
      <c r="A35582" s="216">
        <v>45755</v>
      </c>
      <c r="B35582" s="217" t="s">
        <v>269</v>
      </c>
      <c r="C35582" s="218">
        <v>9.6500000000000002E-2</v>
      </c>
    </row>
    <row r="35583" spans="1:3" ht="15" customHeight="1" x14ac:dyDescent="0.25">
      <c r="A35583" s="216">
        <v>45756</v>
      </c>
      <c r="B35583" s="217" t="s">
        <v>269</v>
      </c>
      <c r="C35583" s="218">
        <v>0.10929999999999999</v>
      </c>
    </row>
    <row r="35584" spans="1:3" ht="15" customHeight="1" x14ac:dyDescent="0.25">
      <c r="A35584" s="216">
        <v>45757</v>
      </c>
      <c r="B35584" s="217" t="s">
        <v>269</v>
      </c>
      <c r="C35584" s="218">
        <v>0.122</v>
      </c>
    </row>
    <row r="35585" spans="1:3" ht="15" customHeight="1" x14ac:dyDescent="0.25">
      <c r="A35585" s="216">
        <v>45758</v>
      </c>
      <c r="B35585" s="217" t="s">
        <v>269</v>
      </c>
      <c r="C35585" s="218">
        <v>0.1348</v>
      </c>
    </row>
    <row r="35586" spans="1:3" ht="15" customHeight="1" x14ac:dyDescent="0.25">
      <c r="A35586" s="216">
        <v>45761</v>
      </c>
      <c r="B35586" s="217" t="s">
        <v>269</v>
      </c>
      <c r="C35586" s="218">
        <v>0.17349999999999999</v>
      </c>
    </row>
    <row r="35587" spans="1:3" ht="15" customHeight="1" x14ac:dyDescent="0.25">
      <c r="A35587" s="216">
        <v>45762</v>
      </c>
      <c r="B35587" s="217" t="s">
        <v>269</v>
      </c>
      <c r="C35587" s="218">
        <v>0.1865</v>
      </c>
    </row>
    <row r="35588" spans="1:3" ht="15" customHeight="1" x14ac:dyDescent="0.25">
      <c r="A35588" s="216">
        <v>45763</v>
      </c>
      <c r="B35588" s="217" t="s">
        <v>269</v>
      </c>
      <c r="C35588" s="218">
        <v>0.19919999999999999</v>
      </c>
    </row>
    <row r="35589" spans="1:3" ht="15" customHeight="1" x14ac:dyDescent="0.25">
      <c r="A35589" s="216">
        <v>45764</v>
      </c>
      <c r="B35589" s="217" t="s">
        <v>269</v>
      </c>
      <c r="C35589" s="218">
        <v>0.21190000000000001</v>
      </c>
    </row>
    <row r="35590" spans="1:3" ht="15" customHeight="1" x14ac:dyDescent="0.25">
      <c r="A35590" s="216">
        <v>45769</v>
      </c>
      <c r="B35590" s="217" t="s">
        <v>269</v>
      </c>
      <c r="C35590" s="218">
        <v>0.27560000000000001</v>
      </c>
    </row>
    <row r="35591" spans="1:3" ht="15" customHeight="1" x14ac:dyDescent="0.25">
      <c r="A35591" s="216">
        <v>45770</v>
      </c>
      <c r="B35591" s="217" t="s">
        <v>269</v>
      </c>
      <c r="C35591" s="218">
        <v>0.28789999999999999</v>
      </c>
    </row>
    <row r="35592" spans="1:3" ht="15" customHeight="1" x14ac:dyDescent="0.25">
      <c r="A35592" s="216">
        <v>45771</v>
      </c>
      <c r="B35592" s="217" t="s">
        <v>269</v>
      </c>
      <c r="C35592" s="218">
        <v>0.30070000000000002</v>
      </c>
    </row>
    <row r="35593" spans="1:3" ht="15" customHeight="1" x14ac:dyDescent="0.25">
      <c r="A35593" s="216">
        <v>45772</v>
      </c>
      <c r="B35593" s="217" t="s">
        <v>269</v>
      </c>
      <c r="C35593" s="218">
        <v>0.31340000000000001</v>
      </c>
    </row>
    <row r="35594" spans="1:3" ht="15" customHeight="1" x14ac:dyDescent="0.25">
      <c r="A35594" s="216">
        <v>45775</v>
      </c>
      <c r="B35594" s="217" t="s">
        <v>269</v>
      </c>
      <c r="C35594" s="218">
        <v>0.35199999999999998</v>
      </c>
    </row>
    <row r="35595" spans="1:3" ht="15" customHeight="1" x14ac:dyDescent="0.25">
      <c r="A35595" s="216">
        <v>45776</v>
      </c>
      <c r="B35595" s="217" t="s">
        <v>269</v>
      </c>
      <c r="C35595" s="218">
        <v>0.36470000000000002</v>
      </c>
    </row>
    <row r="35596" spans="1:3" ht="15" customHeight="1" x14ac:dyDescent="0.25">
      <c r="A35596" s="216">
        <v>45777</v>
      </c>
      <c r="B35596" s="217" t="s">
        <v>269</v>
      </c>
      <c r="C35596" s="218">
        <v>0.37780000000000002</v>
      </c>
    </row>
    <row r="35597" spans="1:3" ht="15" customHeight="1" x14ac:dyDescent="0.25">
      <c r="A35597" s="216">
        <v>45778</v>
      </c>
      <c r="B35597" s="217" t="s">
        <v>269</v>
      </c>
      <c r="C35597" s="218">
        <v>0.39079999999999998</v>
      </c>
    </row>
    <row r="35598" spans="1:3" ht="15" customHeight="1" x14ac:dyDescent="0.25">
      <c r="A35598" s="216">
        <v>45779</v>
      </c>
      <c r="B35598" s="217" t="s">
        <v>269</v>
      </c>
      <c r="C35598" s="218">
        <v>0.40350000000000003</v>
      </c>
    </row>
    <row r="35599" spans="1:3" ht="15" customHeight="1" x14ac:dyDescent="0.25">
      <c r="A35599" s="216">
        <v>45783</v>
      </c>
      <c r="B35599" s="217" t="s">
        <v>269</v>
      </c>
      <c r="C35599" s="218">
        <v>0.45429999999999998</v>
      </c>
    </row>
    <row r="35600" spans="1:3" ht="15" customHeight="1" x14ac:dyDescent="0.25">
      <c r="A35600" s="216">
        <v>45784</v>
      </c>
      <c r="B35600" s="217" t="s">
        <v>269</v>
      </c>
      <c r="C35600" s="218">
        <v>0.4677</v>
      </c>
    </row>
    <row r="35601" spans="1:3" ht="15" customHeight="1" x14ac:dyDescent="0.25">
      <c r="A35601" s="216">
        <v>45785</v>
      </c>
      <c r="B35601" s="217" t="s">
        <v>269</v>
      </c>
      <c r="C35601" s="218">
        <v>0.48070000000000002</v>
      </c>
    </row>
    <row r="35602" spans="1:3" ht="15" customHeight="1" x14ac:dyDescent="0.25">
      <c r="A35602" s="216">
        <v>45786</v>
      </c>
      <c r="B35602" s="217" t="s">
        <v>269</v>
      </c>
      <c r="C35602" s="218">
        <v>0.49340000000000001</v>
      </c>
    </row>
    <row r="35603" spans="1:3" ht="15" customHeight="1" x14ac:dyDescent="0.25">
      <c r="A35603" s="216">
        <v>45789</v>
      </c>
      <c r="B35603" s="217" t="s">
        <v>269</v>
      </c>
      <c r="C35603" s="218">
        <v>0.53190000000000004</v>
      </c>
    </row>
    <row r="35604" spans="1:3" ht="15" customHeight="1" x14ac:dyDescent="0.25">
      <c r="A35604" s="216">
        <v>45790</v>
      </c>
      <c r="B35604" s="217" t="s">
        <v>269</v>
      </c>
      <c r="C35604" s="218">
        <v>0.54500000000000004</v>
      </c>
    </row>
    <row r="35605" spans="1:3" ht="15" customHeight="1" x14ac:dyDescent="0.25">
      <c r="A35605" s="216">
        <v>45791</v>
      </c>
      <c r="B35605" s="217" t="s">
        <v>269</v>
      </c>
      <c r="C35605" s="218">
        <v>0.5575</v>
      </c>
    </row>
    <row r="35606" spans="1:3" ht="15" customHeight="1" x14ac:dyDescent="0.25">
      <c r="A35606" s="216">
        <v>45792</v>
      </c>
      <c r="B35606" s="217" t="s">
        <v>269</v>
      </c>
      <c r="C35606" s="218">
        <v>0.56979999999999997</v>
      </c>
    </row>
    <row r="35607" spans="1:3" ht="15" customHeight="1" x14ac:dyDescent="0.25">
      <c r="A35607" s="216">
        <v>45793</v>
      </c>
      <c r="B35607" s="217" t="s">
        <v>269</v>
      </c>
      <c r="C35607" s="218">
        <v>0.58209999999999995</v>
      </c>
    </row>
    <row r="35608" spans="1:3" ht="15" customHeight="1" x14ac:dyDescent="0.25">
      <c r="A35608" s="216">
        <v>45796</v>
      </c>
      <c r="B35608" s="217" t="s">
        <v>269</v>
      </c>
      <c r="C35608" s="218">
        <v>0.61919999999999997</v>
      </c>
    </row>
    <row r="35609" spans="1:3" ht="15" customHeight="1" x14ac:dyDescent="0.25">
      <c r="A35609" s="216">
        <v>45797</v>
      </c>
      <c r="B35609" s="217" t="s">
        <v>269</v>
      </c>
      <c r="C35609" s="218">
        <v>0.63190000000000002</v>
      </c>
    </row>
    <row r="35610" spans="1:3" ht="15" customHeight="1" x14ac:dyDescent="0.25">
      <c r="A35610" s="216">
        <v>45798</v>
      </c>
      <c r="B35610" s="217" t="s">
        <v>269</v>
      </c>
      <c r="C35610" s="218">
        <v>0.64400000000000002</v>
      </c>
    </row>
    <row r="35611" spans="1:3" ht="15" customHeight="1" x14ac:dyDescent="0.25">
      <c r="A35611" s="216">
        <v>45799</v>
      </c>
      <c r="B35611" s="217" t="s">
        <v>269</v>
      </c>
      <c r="C35611" s="218">
        <v>0.65620000000000001</v>
      </c>
    </row>
    <row r="35612" spans="1:3" ht="15" customHeight="1" x14ac:dyDescent="0.25">
      <c r="A35612" s="216">
        <v>45800</v>
      </c>
      <c r="B35612" s="217" t="s">
        <v>269</v>
      </c>
      <c r="C35612" s="218">
        <v>0.66820000000000002</v>
      </c>
    </row>
    <row r="35613" spans="1:3" ht="15" customHeight="1" x14ac:dyDescent="0.25">
      <c r="A35613" s="216">
        <v>45804</v>
      </c>
      <c r="B35613" s="217" t="s">
        <v>269</v>
      </c>
      <c r="C35613" s="218">
        <v>0.71719999999999995</v>
      </c>
    </row>
    <row r="35614" spans="1:3" ht="15" customHeight="1" x14ac:dyDescent="0.25">
      <c r="A35614" s="216">
        <v>45805</v>
      </c>
      <c r="B35614" s="217" t="s">
        <v>269</v>
      </c>
      <c r="C35614" s="218">
        <v>0.72970000000000002</v>
      </c>
    </row>
    <row r="35615" spans="1:3" ht="15" customHeight="1" x14ac:dyDescent="0.25">
      <c r="A35615" s="216">
        <v>45806</v>
      </c>
      <c r="B35615" s="217" t="s">
        <v>269</v>
      </c>
      <c r="C35615" s="218">
        <v>0.74209999999999998</v>
      </c>
    </row>
    <row r="35616" spans="1:3" ht="15" customHeight="1" x14ac:dyDescent="0.25">
      <c r="A35616" s="216">
        <v>45807</v>
      </c>
      <c r="B35616" s="217" t="s">
        <v>269</v>
      </c>
      <c r="C35616" s="218">
        <v>0.75470000000000004</v>
      </c>
    </row>
    <row r="35617" spans="1:3" ht="15" customHeight="1" x14ac:dyDescent="0.25">
      <c r="A35617" s="216">
        <v>45810</v>
      </c>
      <c r="B35617" s="217" t="s">
        <v>269</v>
      </c>
      <c r="C35617" s="218">
        <v>0.79200000000000004</v>
      </c>
    </row>
    <row r="35618" spans="1:3" ht="15" customHeight="1" x14ac:dyDescent="0.25">
      <c r="A35618" s="216">
        <v>45811</v>
      </c>
      <c r="B35618" s="217" t="s">
        <v>269</v>
      </c>
      <c r="C35618" s="218">
        <v>0.80420000000000003</v>
      </c>
    </row>
    <row r="35619" spans="1:3" ht="15" customHeight="1" x14ac:dyDescent="0.25">
      <c r="A35619" s="216">
        <v>45812</v>
      </c>
      <c r="B35619" s="217" t="s">
        <v>269</v>
      </c>
      <c r="C35619" s="218">
        <v>0.8165</v>
      </c>
    </row>
    <row r="35620" spans="1:3" ht="15" customHeight="1" x14ac:dyDescent="0.25">
      <c r="A35620" s="216">
        <v>45813</v>
      </c>
      <c r="B35620" s="217" t="s">
        <v>269</v>
      </c>
      <c r="C35620" s="218">
        <v>0.82899999999999996</v>
      </c>
    </row>
    <row r="35621" spans="1:3" ht="15" customHeight="1" x14ac:dyDescent="0.25">
      <c r="A35621" s="216">
        <v>45814</v>
      </c>
      <c r="B35621" s="217" t="s">
        <v>269</v>
      </c>
      <c r="C35621" s="218">
        <v>0.84140000000000004</v>
      </c>
    </row>
    <row r="35622" spans="1:3" ht="15" customHeight="1" x14ac:dyDescent="0.25">
      <c r="A35622" s="216">
        <v>45817</v>
      </c>
      <c r="B35622" s="217" t="s">
        <v>269</v>
      </c>
      <c r="C35622" s="218">
        <v>0.87919999999999998</v>
      </c>
    </row>
    <row r="35623" spans="1:3" ht="15" customHeight="1" x14ac:dyDescent="0.25">
      <c r="A35623" s="216">
        <v>45818</v>
      </c>
      <c r="B35623" s="217" t="s">
        <v>269</v>
      </c>
      <c r="C35623" s="218">
        <v>0.89139999999999997</v>
      </c>
    </row>
    <row r="35624" spans="1:3" ht="15" customHeight="1" x14ac:dyDescent="0.25">
      <c r="A35624" s="216">
        <v>45819</v>
      </c>
      <c r="B35624" s="217" t="s">
        <v>269</v>
      </c>
      <c r="C35624" s="218">
        <v>0.90349999999999997</v>
      </c>
    </row>
    <row r="35625" spans="1:3" ht="15" customHeight="1" x14ac:dyDescent="0.25">
      <c r="A35625" s="216">
        <v>45820</v>
      </c>
      <c r="B35625" s="217" t="s">
        <v>269</v>
      </c>
      <c r="C35625" s="218">
        <v>0.91600000000000004</v>
      </c>
    </row>
    <row r="35626" spans="1:3" ht="15" customHeight="1" x14ac:dyDescent="0.25">
      <c r="A35626" s="216">
        <v>45821</v>
      </c>
      <c r="B35626" s="217" t="s">
        <v>269</v>
      </c>
      <c r="C35626" s="218">
        <v>0.9294</v>
      </c>
    </row>
    <row r="35627" spans="1:3" ht="15" customHeight="1" x14ac:dyDescent="0.25">
      <c r="A35627" s="216">
        <v>45824</v>
      </c>
      <c r="B35627" s="217" t="s">
        <v>269</v>
      </c>
      <c r="C35627" s="218">
        <v>0.96640000000000004</v>
      </c>
    </row>
    <row r="35628" spans="1:3" ht="15" customHeight="1" x14ac:dyDescent="0.25">
      <c r="A35628" s="216">
        <v>45825</v>
      </c>
      <c r="B35628" s="217" t="s">
        <v>269</v>
      </c>
      <c r="C35628" s="218">
        <v>0.97860000000000003</v>
      </c>
    </row>
    <row r="35629" spans="1:3" ht="15" customHeight="1" x14ac:dyDescent="0.25">
      <c r="A35629" s="216">
        <v>45826</v>
      </c>
      <c r="B35629" s="217" t="s">
        <v>269</v>
      </c>
      <c r="C35629" s="218">
        <v>0.99039999999999995</v>
      </c>
    </row>
    <row r="35630" spans="1:3" ht="15" customHeight="1" x14ac:dyDescent="0.25">
      <c r="A35630" s="216">
        <v>45827</v>
      </c>
      <c r="B35630" s="217" t="s">
        <v>269</v>
      </c>
      <c r="C35630" s="218">
        <v>1.0024</v>
      </c>
    </row>
    <row r="35631" spans="1:3" ht="15" customHeight="1" x14ac:dyDescent="0.25">
      <c r="A35631" s="216">
        <v>45828</v>
      </c>
      <c r="B35631" s="217" t="s">
        <v>269</v>
      </c>
      <c r="C35631" s="218">
        <v>1.0141</v>
      </c>
    </row>
    <row r="35632" spans="1:3" ht="15" customHeight="1" x14ac:dyDescent="0.25">
      <c r="A35632" s="216">
        <v>45831</v>
      </c>
      <c r="B35632" s="217" t="s">
        <v>269</v>
      </c>
      <c r="C35632" s="218">
        <v>1.0515000000000001</v>
      </c>
    </row>
    <row r="35633" spans="1:3" ht="15" customHeight="1" x14ac:dyDescent="0.25">
      <c r="A35633" s="216">
        <v>45832</v>
      </c>
      <c r="B35633" s="217" t="s">
        <v>269</v>
      </c>
      <c r="C35633" s="218">
        <v>1.0631999999999999</v>
      </c>
    </row>
    <row r="35634" spans="1:3" ht="15" customHeight="1" x14ac:dyDescent="0.25">
      <c r="A35634" s="216">
        <v>45833</v>
      </c>
      <c r="B35634" s="217" t="s">
        <v>269</v>
      </c>
      <c r="C35634" s="218">
        <v>1.075</v>
      </c>
    </row>
    <row r="35635" spans="1:3" ht="15" customHeight="1" x14ac:dyDescent="0.25">
      <c r="A35635" s="216">
        <v>45834</v>
      </c>
      <c r="B35635" s="217" t="s">
        <v>269</v>
      </c>
      <c r="C35635" s="218">
        <v>1.0871</v>
      </c>
    </row>
    <row r="35636" spans="1:3" ht="15" customHeight="1" x14ac:dyDescent="0.25">
      <c r="A35636" s="216">
        <v>45835</v>
      </c>
      <c r="B35636" s="217" t="s">
        <v>269</v>
      </c>
      <c r="C35636" s="218">
        <v>1.0989</v>
      </c>
    </row>
    <row r="35637" spans="1:3" ht="15" customHeight="1" x14ac:dyDescent="0.25">
      <c r="A35637" s="216">
        <v>45838</v>
      </c>
      <c r="B35637" s="217" t="s">
        <v>269</v>
      </c>
      <c r="C35637" s="218">
        <v>1.1343000000000001</v>
      </c>
    </row>
    <row r="35638" spans="1:3" ht="15" customHeight="1" x14ac:dyDescent="0.25">
      <c r="A35638" s="216">
        <v>45839</v>
      </c>
      <c r="B35638" s="217" t="s">
        <v>269</v>
      </c>
      <c r="C35638" s="218">
        <v>1.1464000000000001</v>
      </c>
    </row>
    <row r="35639" spans="1:3" ht="15" customHeight="1" x14ac:dyDescent="0.25">
      <c r="A35639" s="216">
        <v>45840</v>
      </c>
      <c r="B35639" s="217" t="s">
        <v>269</v>
      </c>
      <c r="C35639" s="218">
        <v>1.1585000000000001</v>
      </c>
    </row>
    <row r="35640" spans="1:3" ht="15" customHeight="1" x14ac:dyDescent="0.25">
      <c r="A35640" s="216">
        <v>45841</v>
      </c>
      <c r="B35640" s="217" t="s">
        <v>269</v>
      </c>
      <c r="C35640" s="218">
        <v>1.1702999999999999</v>
      </c>
    </row>
    <row r="35641" spans="1:3" ht="15" customHeight="1" x14ac:dyDescent="0.25">
      <c r="A35641" s="216">
        <v>45842</v>
      </c>
      <c r="B35641" s="217" t="s">
        <v>269</v>
      </c>
      <c r="C35641" s="218">
        <v>1.1821999999999999</v>
      </c>
    </row>
    <row r="35642" spans="1:3" ht="15" customHeight="1" x14ac:dyDescent="0.25">
      <c r="A35642" s="216">
        <v>45845</v>
      </c>
      <c r="B35642" s="217" t="s">
        <v>269</v>
      </c>
      <c r="C35642" s="218">
        <v>1.2176</v>
      </c>
    </row>
    <row r="35643" spans="1:3" ht="15" customHeight="1" x14ac:dyDescent="0.25">
      <c r="A35643" s="216">
        <v>45846</v>
      </c>
      <c r="B35643" s="217" t="s">
        <v>269</v>
      </c>
      <c r="C35643" s="218">
        <v>1.2294</v>
      </c>
    </row>
    <row r="35644" spans="1:3" ht="15" customHeight="1" x14ac:dyDescent="0.25">
      <c r="A35644" s="216">
        <v>45847</v>
      </c>
      <c r="B35644" s="217" t="s">
        <v>269</v>
      </c>
      <c r="C35644" s="218">
        <v>1.2413000000000001</v>
      </c>
    </row>
    <row r="35645" spans="1:3" ht="15" customHeight="1" x14ac:dyDescent="0.25">
      <c r="A35645" s="216">
        <v>45848</v>
      </c>
      <c r="B35645" s="217" t="s">
        <v>269</v>
      </c>
      <c r="C35645" s="218">
        <v>1.2531000000000001</v>
      </c>
    </row>
    <row r="35646" spans="1:3" ht="15" customHeight="1" x14ac:dyDescent="0.25">
      <c r="A35646" s="216">
        <v>45849</v>
      </c>
      <c r="B35646" s="217" t="s">
        <v>269</v>
      </c>
      <c r="C35646" s="218">
        <v>1.2649999999999999</v>
      </c>
    </row>
    <row r="35647" spans="1:3" ht="15" customHeight="1" x14ac:dyDescent="0.25">
      <c r="A35647" s="216">
        <v>45852</v>
      </c>
      <c r="B35647" s="217" t="s">
        <v>269</v>
      </c>
      <c r="C35647" s="218">
        <v>1.3008</v>
      </c>
    </row>
    <row r="35648" spans="1:3" ht="15" customHeight="1" x14ac:dyDescent="0.25">
      <c r="A35648" s="216">
        <v>45853</v>
      </c>
      <c r="B35648" s="217" t="s">
        <v>269</v>
      </c>
      <c r="C35648" s="218">
        <v>1.3126</v>
      </c>
    </row>
    <row r="35649" spans="1:3" ht="15" customHeight="1" x14ac:dyDescent="0.25">
      <c r="A35649" s="216">
        <v>45854</v>
      </c>
      <c r="B35649" s="217" t="s">
        <v>269</v>
      </c>
      <c r="C35649" s="218">
        <v>1.3245</v>
      </c>
    </row>
    <row r="35650" spans="1:3" ht="15" customHeight="1" x14ac:dyDescent="0.25">
      <c r="A35650" s="216">
        <v>45855</v>
      </c>
      <c r="B35650" s="217" t="s">
        <v>269</v>
      </c>
      <c r="C35650" s="218">
        <v>1.337</v>
      </c>
    </row>
    <row r="35651" spans="1:3" ht="15" customHeight="1" x14ac:dyDescent="0.25">
      <c r="A35651" s="216">
        <v>45856</v>
      </c>
      <c r="B35651" s="217" t="s">
        <v>269</v>
      </c>
      <c r="C35651" s="218">
        <v>1.3493999999999999</v>
      </c>
    </row>
    <row r="35652" spans="1:3" ht="15" customHeight="1" x14ac:dyDescent="0.25">
      <c r="A35652" s="216">
        <v>45859</v>
      </c>
      <c r="B35652" s="217" t="s">
        <v>269</v>
      </c>
      <c r="C35652" s="218">
        <v>1.3848</v>
      </c>
    </row>
    <row r="35653" spans="1:3" ht="15" customHeight="1" x14ac:dyDescent="0.25">
      <c r="A35653" s="216">
        <v>45860</v>
      </c>
      <c r="B35653" s="217" t="s">
        <v>269</v>
      </c>
      <c r="C35653" s="218">
        <v>1.3964000000000001</v>
      </c>
    </row>
    <row r="35654" spans="1:3" ht="15" customHeight="1" x14ac:dyDescent="0.25">
      <c r="A35654" s="216">
        <v>45861</v>
      </c>
      <c r="B35654" s="217" t="s">
        <v>269</v>
      </c>
      <c r="C35654" s="218">
        <v>1.4079999999999999</v>
      </c>
    </row>
    <row r="35655" spans="1:3" ht="15" customHeight="1" x14ac:dyDescent="0.25">
      <c r="A35655" s="216">
        <v>45862</v>
      </c>
      <c r="B35655" s="217" t="s">
        <v>269</v>
      </c>
      <c r="C35655" s="218">
        <v>1.4196</v>
      </c>
    </row>
    <row r="35656" spans="1:3" ht="15" customHeight="1" x14ac:dyDescent="0.25">
      <c r="A35656" s="216">
        <v>45863</v>
      </c>
      <c r="B35656" s="217" t="s">
        <v>269</v>
      </c>
      <c r="C35656" s="218">
        <v>1.4313</v>
      </c>
    </row>
    <row r="35657" spans="1:3" ht="15" customHeight="1" x14ac:dyDescent="0.25">
      <c r="A35657" s="216">
        <v>45866</v>
      </c>
      <c r="B35657" s="217" t="s">
        <v>269</v>
      </c>
      <c r="C35657" s="218">
        <v>1.4762999999999999</v>
      </c>
    </row>
    <row r="35658" spans="1:3" ht="15" customHeight="1" x14ac:dyDescent="0.25">
      <c r="A35658" s="216">
        <v>45867</v>
      </c>
      <c r="B35658" s="217" t="s">
        <v>269</v>
      </c>
      <c r="C35658" s="218">
        <v>1.4763999999999999</v>
      </c>
    </row>
    <row r="35659" spans="1:3" ht="15" customHeight="1" x14ac:dyDescent="0.25">
      <c r="A35659" s="216">
        <v>45868</v>
      </c>
      <c r="B35659" s="217" t="s">
        <v>269</v>
      </c>
      <c r="C35659" s="218">
        <v>1.4879</v>
      </c>
    </row>
    <row r="35660" spans="1:3" ht="15" customHeight="1" x14ac:dyDescent="0.25">
      <c r="A35660" s="216">
        <v>45869</v>
      </c>
      <c r="B35660" s="217" t="s">
        <v>269</v>
      </c>
      <c r="C35660" s="218">
        <v>1.4995000000000001</v>
      </c>
    </row>
    <row r="35661" spans="1:3" ht="15" customHeight="1" x14ac:dyDescent="0.25">
      <c r="A35661" s="216">
        <v>45870</v>
      </c>
      <c r="B35661" s="217" t="s">
        <v>269</v>
      </c>
      <c r="C35661" s="218">
        <v>1.5109999999999999</v>
      </c>
    </row>
    <row r="35662" spans="1:3" ht="15" customHeight="1" x14ac:dyDescent="0.25">
      <c r="A35662" s="216">
        <v>45873</v>
      </c>
      <c r="B35662" s="217" t="s">
        <v>269</v>
      </c>
      <c r="C35662" s="218">
        <v>1.5456000000000001</v>
      </c>
    </row>
    <row r="35663" spans="1:3" ht="15" customHeight="1" x14ac:dyDescent="0.25">
      <c r="A35663" s="216">
        <v>45874</v>
      </c>
      <c r="B35663" s="217" t="s">
        <v>269</v>
      </c>
      <c r="C35663" s="218">
        <v>1.5572999999999999</v>
      </c>
    </row>
    <row r="35664" spans="1:3" ht="15" customHeight="1" x14ac:dyDescent="0.25">
      <c r="A35664" s="216">
        <v>45875</v>
      </c>
      <c r="B35664" s="217" t="s">
        <v>269</v>
      </c>
      <c r="C35664" s="218">
        <v>1.5690999999999999</v>
      </c>
    </row>
    <row r="35665" spans="1:3" ht="15" customHeight="1" x14ac:dyDescent="0.25">
      <c r="A35665" s="216">
        <v>45876</v>
      </c>
      <c r="B35665" s="217" t="s">
        <v>269</v>
      </c>
      <c r="C35665" s="218">
        <v>1.5806</v>
      </c>
    </row>
    <row r="35666" spans="1:3" ht="15" customHeight="1" x14ac:dyDescent="0.25">
      <c r="A35666" s="216">
        <v>45877</v>
      </c>
      <c r="B35666" s="217" t="s">
        <v>269</v>
      </c>
      <c r="C35666" s="218">
        <v>1.5924</v>
      </c>
    </row>
    <row r="35667" spans="1:3" ht="15" customHeight="1" x14ac:dyDescent="0.25">
      <c r="A35667" s="216">
        <v>45880</v>
      </c>
      <c r="B35667" s="217" t="s">
        <v>269</v>
      </c>
      <c r="C35667" s="218">
        <v>1.627</v>
      </c>
    </row>
    <row r="35668" spans="1:3" ht="15" customHeight="1" x14ac:dyDescent="0.25">
      <c r="A35668" s="216">
        <v>45881</v>
      </c>
      <c r="B35668" s="217" t="s">
        <v>269</v>
      </c>
      <c r="C35668" s="218">
        <v>1.6386000000000001</v>
      </c>
    </row>
    <row r="35669" spans="1:3" ht="15" customHeight="1" x14ac:dyDescent="0.25">
      <c r="A35669" s="216">
        <v>45882</v>
      </c>
      <c r="B35669" s="217" t="s">
        <v>269</v>
      </c>
      <c r="C35669" s="218">
        <v>1.6500999999999999</v>
      </c>
    </row>
    <row r="35670" spans="1:3" ht="15" customHeight="1" x14ac:dyDescent="0.25">
      <c r="A35670" s="216">
        <v>45883</v>
      </c>
      <c r="B35670" s="217" t="s">
        <v>269</v>
      </c>
      <c r="C35670" s="218">
        <v>1.6614</v>
      </c>
    </row>
    <row r="35671" spans="1:3" ht="15" customHeight="1" x14ac:dyDescent="0.25">
      <c r="A35671" s="216">
        <v>45884</v>
      </c>
      <c r="B35671" s="217" t="s">
        <v>269</v>
      </c>
      <c r="C35671" s="218">
        <v>1.6728000000000001</v>
      </c>
    </row>
    <row r="35672" spans="1:3" ht="15" customHeight="1" x14ac:dyDescent="0.25">
      <c r="A35672" s="216">
        <v>45887</v>
      </c>
      <c r="B35672" s="217" t="s">
        <v>269</v>
      </c>
      <c r="C35672" s="218">
        <v>1.7068000000000001</v>
      </c>
    </row>
    <row r="35673" spans="1:3" ht="15" customHeight="1" x14ac:dyDescent="0.25">
      <c r="A35673" s="216">
        <v>45888</v>
      </c>
      <c r="B35673" s="217" t="s">
        <v>269</v>
      </c>
      <c r="C35673" s="218">
        <v>1.7181999999999999</v>
      </c>
    </row>
    <row r="35674" spans="1:3" ht="15" customHeight="1" x14ac:dyDescent="0.25">
      <c r="A35674" s="216">
        <v>45889</v>
      </c>
      <c r="B35674" s="217" t="s">
        <v>269</v>
      </c>
      <c r="C35674" s="218">
        <v>1.7295</v>
      </c>
    </row>
    <row r="35675" spans="1:3" ht="15" customHeight="1" x14ac:dyDescent="0.25">
      <c r="A35675" s="216">
        <v>45890</v>
      </c>
      <c r="B35675" s="217" t="s">
        <v>269</v>
      </c>
      <c r="C35675" s="218">
        <v>1.7407999999999999</v>
      </c>
    </row>
    <row r="35676" spans="1:3" ht="15" customHeight="1" x14ac:dyDescent="0.25">
      <c r="A35676" s="216">
        <v>45891</v>
      </c>
      <c r="B35676" s="217" t="s">
        <v>269</v>
      </c>
      <c r="C35676" s="218">
        <v>1.7521</v>
      </c>
    </row>
    <row r="35677" spans="1:3" ht="15" customHeight="1" x14ac:dyDescent="0.25">
      <c r="A35677" s="216">
        <v>45895</v>
      </c>
      <c r="B35677" s="217" t="s">
        <v>269</v>
      </c>
      <c r="C35677" s="218">
        <v>1.7975000000000001</v>
      </c>
    </row>
    <row r="35678" spans="1:3" ht="15" customHeight="1" x14ac:dyDescent="0.25">
      <c r="A35678" s="216">
        <v>45896</v>
      </c>
      <c r="B35678" s="217" t="s">
        <v>269</v>
      </c>
      <c r="C35678" s="218">
        <v>1.8088</v>
      </c>
    </row>
    <row r="35679" spans="1:3" ht="15" customHeight="1" x14ac:dyDescent="0.25">
      <c r="A35679" s="216">
        <v>45897</v>
      </c>
      <c r="B35679" s="217" t="s">
        <v>269</v>
      </c>
      <c r="C35679" s="218">
        <v>1.8201000000000001</v>
      </c>
    </row>
    <row r="35680" spans="1:3" ht="15" customHeight="1" x14ac:dyDescent="0.25">
      <c r="A35680" s="216">
        <v>45898</v>
      </c>
      <c r="B35680" s="217" t="s">
        <v>269</v>
      </c>
      <c r="C35680" s="218">
        <v>1.8314999999999999</v>
      </c>
    </row>
    <row r="35681" spans="1:3" ht="15" customHeight="1" x14ac:dyDescent="0.25">
      <c r="A35681" s="216">
        <v>45901</v>
      </c>
      <c r="B35681" s="217" t="s">
        <v>269</v>
      </c>
      <c r="C35681" s="218">
        <v>1.8654999999999999</v>
      </c>
    </row>
    <row r="35682" spans="1:3" ht="15" customHeight="1" x14ac:dyDescent="0.25">
      <c r="A35682" s="216">
        <v>45902</v>
      </c>
      <c r="B35682" s="217" t="s">
        <v>269</v>
      </c>
      <c r="C35682" s="218">
        <v>1.8772</v>
      </c>
    </row>
    <row r="35683" spans="1:3" ht="15" customHeight="1" x14ac:dyDescent="0.25">
      <c r="A35683" s="216">
        <v>45903</v>
      </c>
      <c r="B35683" s="217" t="s">
        <v>269</v>
      </c>
      <c r="C35683" s="218">
        <v>1.8886000000000001</v>
      </c>
    </row>
    <row r="35684" spans="1:3" ht="15" customHeight="1" x14ac:dyDescent="0.25">
      <c r="A35684" s="216">
        <v>45904</v>
      </c>
      <c r="B35684" s="217" t="s">
        <v>269</v>
      </c>
      <c r="C35684" s="218">
        <v>1.9</v>
      </c>
    </row>
    <row r="35685" spans="1:3" ht="15" customHeight="1" x14ac:dyDescent="0.25">
      <c r="A35685" s="216">
        <v>45905</v>
      </c>
      <c r="B35685" s="217" t="s">
        <v>269</v>
      </c>
      <c r="C35685" s="218">
        <v>1.9114</v>
      </c>
    </row>
    <row r="35686" spans="1:3" ht="15" customHeight="1" x14ac:dyDescent="0.25">
      <c r="A35686" s="216">
        <v>45908</v>
      </c>
      <c r="B35686" s="217" t="s">
        <v>269</v>
      </c>
      <c r="C35686" s="218">
        <v>1.9454</v>
      </c>
    </row>
    <row r="35687" spans="1:3" ht="15" customHeight="1" x14ac:dyDescent="0.25">
      <c r="A35687" s="216">
        <v>45909</v>
      </c>
      <c r="B35687" s="217" t="s">
        <v>269</v>
      </c>
      <c r="C35687" s="218">
        <v>1.9567000000000001</v>
      </c>
    </row>
    <row r="35688" spans="1:3" ht="15" customHeight="1" x14ac:dyDescent="0.25">
      <c r="A35688" s="216">
        <v>45910</v>
      </c>
      <c r="B35688" s="217" t="s">
        <v>269</v>
      </c>
      <c r="C35688" s="218">
        <v>1.9681</v>
      </c>
    </row>
    <row r="35689" spans="1:3" ht="15" customHeight="1" x14ac:dyDescent="0.25">
      <c r="A35689" s="216">
        <v>45911</v>
      </c>
      <c r="B35689" s="217" t="s">
        <v>269</v>
      </c>
      <c r="C35689" s="218">
        <v>1.9794</v>
      </c>
    </row>
    <row r="35690" spans="1:3" ht="15" customHeight="1" x14ac:dyDescent="0.25">
      <c r="A35690" s="216">
        <v>45912</v>
      </c>
      <c r="B35690" s="217" t="s">
        <v>269</v>
      </c>
      <c r="C35690" s="218">
        <v>1.9910000000000001</v>
      </c>
    </row>
    <row r="35691" spans="1:3" ht="15" customHeight="1" x14ac:dyDescent="0.25">
      <c r="A35691" s="216">
        <v>45915</v>
      </c>
      <c r="B35691" s="217" t="s">
        <v>269</v>
      </c>
      <c r="C35691" s="218">
        <v>2.0261999999999998</v>
      </c>
    </row>
    <row r="35692" spans="1:3" ht="15" customHeight="1" x14ac:dyDescent="0.25">
      <c r="A35692" s="216">
        <v>45916</v>
      </c>
      <c r="B35692" s="217" t="s">
        <v>269</v>
      </c>
      <c r="C35692" s="218">
        <v>2.0379999999999998</v>
      </c>
    </row>
    <row r="35693" spans="1:3" ht="15" customHeight="1" x14ac:dyDescent="0.25">
      <c r="A35693" s="216">
        <v>45917</v>
      </c>
      <c r="B35693" s="217" t="s">
        <v>269</v>
      </c>
      <c r="C35693" s="218">
        <v>2.0499000000000001</v>
      </c>
    </row>
    <row r="35694" spans="1:3" ht="15" customHeight="1" x14ac:dyDescent="0.25">
      <c r="A35694" s="216">
        <v>45918</v>
      </c>
      <c r="B35694" s="217" t="s">
        <v>269</v>
      </c>
      <c r="C35694" s="218">
        <v>2.0617999999999999</v>
      </c>
    </row>
    <row r="35695" spans="1:3" ht="15" customHeight="1" x14ac:dyDescent="0.25">
      <c r="A35695" s="216">
        <v>45919</v>
      </c>
      <c r="B35695" s="217" t="s">
        <v>269</v>
      </c>
      <c r="C35695" s="218">
        <v>2.0733000000000001</v>
      </c>
    </row>
    <row r="35696" spans="1:3" ht="15" customHeight="1" x14ac:dyDescent="0.25">
      <c r="A35696" s="216">
        <v>45922</v>
      </c>
      <c r="B35696" s="217" t="s">
        <v>269</v>
      </c>
      <c r="C35696" s="218">
        <v>2.1078999999999999</v>
      </c>
    </row>
    <row r="35697" spans="1:3" ht="15" customHeight="1" x14ac:dyDescent="0.25">
      <c r="A35697" s="216">
        <v>45923</v>
      </c>
      <c r="B35697" s="217" t="s">
        <v>269</v>
      </c>
      <c r="C35697" s="218">
        <v>2.1198999999999999</v>
      </c>
    </row>
    <row r="35698" spans="1:3" ht="15" customHeight="1" x14ac:dyDescent="0.25">
      <c r="A35698" s="216">
        <v>45924</v>
      </c>
      <c r="B35698" s="217" t="s">
        <v>269</v>
      </c>
      <c r="C35698" s="218">
        <v>2.1316000000000002</v>
      </c>
    </row>
    <row r="35699" spans="1:3" ht="15" customHeight="1" x14ac:dyDescent="0.25">
      <c r="A35699" s="216">
        <v>45925</v>
      </c>
      <c r="B35699" s="217" t="s">
        <v>269</v>
      </c>
      <c r="C35699" s="218">
        <v>2.1432000000000002</v>
      </c>
    </row>
    <row r="35700" spans="1:3" ht="15" customHeight="1" x14ac:dyDescent="0.25">
      <c r="A35700" s="216">
        <v>45926</v>
      </c>
      <c r="B35700" s="217" t="s">
        <v>269</v>
      </c>
      <c r="C35700" s="218">
        <v>2.1547000000000001</v>
      </c>
    </row>
    <row r="35701" spans="1:3" ht="15" customHeight="1" x14ac:dyDescent="0.25">
      <c r="A35701" s="216">
        <v>45929</v>
      </c>
      <c r="B35701" s="217" t="s">
        <v>269</v>
      </c>
      <c r="C35701" s="218">
        <v>2.19</v>
      </c>
    </row>
    <row r="35702" spans="1:3" ht="15" customHeight="1" x14ac:dyDescent="0.25">
      <c r="A35702" s="216">
        <v>45930</v>
      </c>
      <c r="B35702" s="217" t="s">
        <v>269</v>
      </c>
      <c r="C35702" s="218">
        <v>0</v>
      </c>
    </row>
    <row r="35703" spans="1:3" ht="15" customHeight="1" x14ac:dyDescent="0.25">
      <c r="A35703" s="216">
        <v>45566</v>
      </c>
      <c r="B35703" s="217" t="s">
        <v>360</v>
      </c>
      <c r="C35703" s="218">
        <v>0.01</v>
      </c>
    </row>
    <row r="35704" spans="1:3" ht="15" customHeight="1" x14ac:dyDescent="0.25">
      <c r="A35704" s="216">
        <v>45567</v>
      </c>
      <c r="B35704" s="217" t="s">
        <v>360</v>
      </c>
      <c r="C35704" s="218">
        <v>0.02</v>
      </c>
    </row>
    <row r="35705" spans="1:3" ht="15" customHeight="1" x14ac:dyDescent="0.25">
      <c r="A35705" s="216">
        <v>45568</v>
      </c>
      <c r="B35705" s="217" t="s">
        <v>360</v>
      </c>
      <c r="C35705" s="218">
        <v>0.03</v>
      </c>
    </row>
    <row r="35706" spans="1:3" ht="15" customHeight="1" x14ac:dyDescent="0.25">
      <c r="A35706" s="216">
        <v>45569</v>
      </c>
      <c r="B35706" s="217" t="s">
        <v>360</v>
      </c>
      <c r="C35706" s="218">
        <v>0.04</v>
      </c>
    </row>
    <row r="35707" spans="1:3" ht="15" customHeight="1" x14ac:dyDescent="0.25">
      <c r="A35707" s="216">
        <v>45572</v>
      </c>
      <c r="B35707" s="217" t="s">
        <v>360</v>
      </c>
      <c r="C35707" s="218">
        <v>7.0000000000000007E-2</v>
      </c>
    </row>
    <row r="35708" spans="1:3" ht="15" customHeight="1" x14ac:dyDescent="0.25">
      <c r="A35708" s="216">
        <v>45573</v>
      </c>
      <c r="B35708" s="217" t="s">
        <v>360</v>
      </c>
      <c r="C35708" s="218">
        <v>0.08</v>
      </c>
    </row>
    <row r="35709" spans="1:3" ht="15" customHeight="1" x14ac:dyDescent="0.25">
      <c r="A35709" s="216">
        <v>45574</v>
      </c>
      <c r="B35709" s="217" t="s">
        <v>360</v>
      </c>
      <c r="C35709" s="218">
        <v>0.09</v>
      </c>
    </row>
    <row r="35710" spans="1:3" ht="15" customHeight="1" x14ac:dyDescent="0.25">
      <c r="A35710" s="216">
        <v>45575</v>
      </c>
      <c r="B35710" s="217" t="s">
        <v>360</v>
      </c>
      <c r="C35710" s="218">
        <v>0.1</v>
      </c>
    </row>
    <row r="35711" spans="1:3" ht="15" customHeight="1" x14ac:dyDescent="0.25">
      <c r="A35711" s="216">
        <v>45576</v>
      </c>
      <c r="B35711" s="217" t="s">
        <v>360</v>
      </c>
      <c r="C35711" s="218">
        <v>0.12</v>
      </c>
    </row>
    <row r="35712" spans="1:3" ht="15" customHeight="1" x14ac:dyDescent="0.25">
      <c r="A35712" s="216">
        <v>45579</v>
      </c>
      <c r="B35712" s="217" t="s">
        <v>360</v>
      </c>
      <c r="C35712" s="218">
        <v>0.18</v>
      </c>
    </row>
    <row r="35713" spans="1:3" ht="15" customHeight="1" x14ac:dyDescent="0.25">
      <c r="A35713" s="216">
        <v>45580</v>
      </c>
      <c r="B35713" s="217" t="s">
        <v>360</v>
      </c>
      <c r="C35713" s="218">
        <v>0.2</v>
      </c>
    </row>
    <row r="35714" spans="1:3" ht="15" customHeight="1" x14ac:dyDescent="0.25">
      <c r="A35714" s="216">
        <v>45581</v>
      </c>
      <c r="B35714" s="217" t="s">
        <v>360</v>
      </c>
      <c r="C35714" s="218">
        <v>0.22</v>
      </c>
    </row>
    <row r="35715" spans="1:3" ht="15" customHeight="1" x14ac:dyDescent="0.25">
      <c r="A35715" s="216">
        <v>45582</v>
      </c>
      <c r="B35715" s="217" t="s">
        <v>360</v>
      </c>
      <c r="C35715" s="218">
        <v>0.24</v>
      </c>
    </row>
    <row r="35716" spans="1:3" ht="15" customHeight="1" x14ac:dyDescent="0.25">
      <c r="A35716" s="216">
        <v>45583</v>
      </c>
      <c r="B35716" s="217" t="s">
        <v>360</v>
      </c>
      <c r="C35716" s="218">
        <v>0.26</v>
      </c>
    </row>
    <row r="35717" spans="1:3" ht="15" customHeight="1" x14ac:dyDescent="0.25">
      <c r="A35717" s="216">
        <v>45586</v>
      </c>
      <c r="B35717" s="217" t="s">
        <v>360</v>
      </c>
      <c r="C35717" s="218">
        <v>0.32</v>
      </c>
    </row>
    <row r="35718" spans="1:3" ht="15" customHeight="1" x14ac:dyDescent="0.25">
      <c r="A35718" s="216">
        <v>45587</v>
      </c>
      <c r="B35718" s="217" t="s">
        <v>360</v>
      </c>
      <c r="C35718" s="218">
        <v>0.34</v>
      </c>
    </row>
    <row r="35719" spans="1:3" ht="15" customHeight="1" x14ac:dyDescent="0.25">
      <c r="A35719" s="216">
        <v>45588</v>
      </c>
      <c r="B35719" s="217" t="s">
        <v>360</v>
      </c>
      <c r="C35719" s="218">
        <v>0.36</v>
      </c>
    </row>
    <row r="35720" spans="1:3" ht="15" customHeight="1" x14ac:dyDescent="0.25">
      <c r="A35720" s="216">
        <v>45589</v>
      </c>
      <c r="B35720" s="217" t="s">
        <v>360</v>
      </c>
      <c r="C35720" s="218">
        <v>0.38</v>
      </c>
    </row>
    <row r="35721" spans="1:3" ht="15" customHeight="1" x14ac:dyDescent="0.25">
      <c r="A35721" s="216">
        <v>45590</v>
      </c>
      <c r="B35721" s="217" t="s">
        <v>360</v>
      </c>
      <c r="C35721" s="218">
        <v>0.39</v>
      </c>
    </row>
    <row r="35722" spans="1:3" ht="15" customHeight="1" x14ac:dyDescent="0.25">
      <c r="A35722" s="216">
        <v>45593</v>
      </c>
      <c r="B35722" s="217" t="s">
        <v>360</v>
      </c>
      <c r="C35722" s="218">
        <v>0.42</v>
      </c>
    </row>
    <row r="35723" spans="1:3" ht="15" customHeight="1" x14ac:dyDescent="0.25">
      <c r="A35723" s="216">
        <v>45594</v>
      </c>
      <c r="B35723" s="217" t="s">
        <v>360</v>
      </c>
      <c r="C35723" s="218">
        <v>0.43</v>
      </c>
    </row>
    <row r="35724" spans="1:3" ht="15" customHeight="1" x14ac:dyDescent="0.25">
      <c r="A35724" s="216">
        <v>45595</v>
      </c>
      <c r="B35724" s="217" t="s">
        <v>360</v>
      </c>
      <c r="C35724" s="218">
        <v>0.44</v>
      </c>
    </row>
    <row r="35725" spans="1:3" ht="15" customHeight="1" x14ac:dyDescent="0.25">
      <c r="A35725" s="216">
        <v>45596</v>
      </c>
      <c r="B35725" s="217" t="s">
        <v>360</v>
      </c>
      <c r="C35725" s="218">
        <v>0.45</v>
      </c>
    </row>
    <row r="35726" spans="1:3" ht="15" customHeight="1" x14ac:dyDescent="0.25">
      <c r="A35726" s="216">
        <v>45597</v>
      </c>
      <c r="B35726" s="217" t="s">
        <v>360</v>
      </c>
      <c r="C35726" s="218">
        <v>0.46</v>
      </c>
    </row>
    <row r="35727" spans="1:3" ht="15" customHeight="1" x14ac:dyDescent="0.25">
      <c r="A35727" s="216">
        <v>45600</v>
      </c>
      <c r="B35727" s="217" t="s">
        <v>360</v>
      </c>
      <c r="C35727" s="218">
        <v>0.5</v>
      </c>
    </row>
    <row r="35728" spans="1:3" ht="15" customHeight="1" x14ac:dyDescent="0.25">
      <c r="A35728" s="216">
        <v>45601</v>
      </c>
      <c r="B35728" s="217" t="s">
        <v>360</v>
      </c>
      <c r="C35728" s="218">
        <v>0.51</v>
      </c>
    </row>
    <row r="35729" spans="1:3" ht="15" customHeight="1" x14ac:dyDescent="0.25">
      <c r="A35729" s="216">
        <v>45602</v>
      </c>
      <c r="B35729" s="217" t="s">
        <v>360</v>
      </c>
      <c r="C35729" s="218">
        <v>0.52</v>
      </c>
    </row>
    <row r="35730" spans="1:3" ht="15" customHeight="1" x14ac:dyDescent="0.25">
      <c r="A35730" s="216">
        <v>45603</v>
      </c>
      <c r="B35730" s="217" t="s">
        <v>360</v>
      </c>
      <c r="C35730" s="218">
        <v>0.54</v>
      </c>
    </row>
    <row r="35731" spans="1:3" ht="15" customHeight="1" x14ac:dyDescent="0.25">
      <c r="A35731" s="216">
        <v>45604</v>
      </c>
      <c r="B35731" s="217" t="s">
        <v>360</v>
      </c>
      <c r="C35731" s="218">
        <v>0.56000000000000005</v>
      </c>
    </row>
    <row r="35732" spans="1:3" ht="15" customHeight="1" x14ac:dyDescent="0.25">
      <c r="A35732" s="216">
        <v>45607</v>
      </c>
      <c r="B35732" s="217" t="s">
        <v>360</v>
      </c>
      <c r="C35732" s="218">
        <v>0.6</v>
      </c>
    </row>
    <row r="35733" spans="1:3" ht="15" customHeight="1" x14ac:dyDescent="0.25">
      <c r="A35733" s="216">
        <v>45608</v>
      </c>
      <c r="B35733" s="217" t="s">
        <v>360</v>
      </c>
      <c r="C35733" s="218">
        <v>0.61</v>
      </c>
    </row>
    <row r="35734" spans="1:3" ht="15" customHeight="1" x14ac:dyDescent="0.25">
      <c r="A35734" s="216">
        <v>45609</v>
      </c>
      <c r="B35734" s="217" t="s">
        <v>360</v>
      </c>
      <c r="C35734" s="218">
        <v>0.62</v>
      </c>
    </row>
    <row r="35735" spans="1:3" ht="15" customHeight="1" x14ac:dyDescent="0.25">
      <c r="A35735" s="216">
        <v>45610</v>
      </c>
      <c r="B35735" s="217" t="s">
        <v>360</v>
      </c>
      <c r="C35735" s="218">
        <v>0.63</v>
      </c>
    </row>
    <row r="35736" spans="1:3" ht="15" customHeight="1" x14ac:dyDescent="0.25">
      <c r="A35736" s="216">
        <v>45611</v>
      </c>
      <c r="B35736" s="217" t="s">
        <v>360</v>
      </c>
      <c r="C35736" s="218">
        <v>0.64</v>
      </c>
    </row>
    <row r="35737" spans="1:3" ht="15" customHeight="1" x14ac:dyDescent="0.25">
      <c r="A35737" s="216">
        <v>45614</v>
      </c>
      <c r="B35737" s="217" t="s">
        <v>360</v>
      </c>
      <c r="C35737" s="218">
        <v>0.67</v>
      </c>
    </row>
    <row r="35738" spans="1:3" ht="15" customHeight="1" x14ac:dyDescent="0.25">
      <c r="A35738" s="216">
        <v>45615</v>
      </c>
      <c r="B35738" s="217" t="s">
        <v>360</v>
      </c>
      <c r="C35738" s="218">
        <v>0.68</v>
      </c>
    </row>
    <row r="35739" spans="1:3" ht="15" customHeight="1" x14ac:dyDescent="0.25">
      <c r="A35739" s="216">
        <v>45616</v>
      </c>
      <c r="B35739" s="217" t="s">
        <v>360</v>
      </c>
      <c r="C35739" s="218">
        <v>0.69</v>
      </c>
    </row>
    <row r="35740" spans="1:3" ht="15" customHeight="1" x14ac:dyDescent="0.25">
      <c r="A35740" s="216">
        <v>45617</v>
      </c>
      <c r="B35740" s="217" t="s">
        <v>360</v>
      </c>
      <c r="C35740" s="218">
        <v>0.7</v>
      </c>
    </row>
    <row r="35741" spans="1:3" ht="15" customHeight="1" x14ac:dyDescent="0.25">
      <c r="A35741" s="216">
        <v>45618</v>
      </c>
      <c r="B35741" s="217" t="s">
        <v>360</v>
      </c>
      <c r="C35741" s="218">
        <v>0.71</v>
      </c>
    </row>
    <row r="35742" spans="1:3" ht="15" customHeight="1" x14ac:dyDescent="0.25">
      <c r="A35742" s="216">
        <v>45621</v>
      </c>
      <c r="B35742" s="217" t="s">
        <v>360</v>
      </c>
      <c r="C35742" s="218">
        <v>0.74</v>
      </c>
    </row>
    <row r="35743" spans="1:3" ht="15" customHeight="1" x14ac:dyDescent="0.25">
      <c r="A35743" s="216">
        <v>45622</v>
      </c>
      <c r="B35743" s="217" t="s">
        <v>360</v>
      </c>
      <c r="C35743" s="218">
        <v>0.75</v>
      </c>
    </row>
    <row r="35744" spans="1:3" ht="15" customHeight="1" x14ac:dyDescent="0.25">
      <c r="A35744" s="216">
        <v>45623</v>
      </c>
      <c r="B35744" s="217" t="s">
        <v>360</v>
      </c>
      <c r="C35744" s="218">
        <v>0.76</v>
      </c>
    </row>
    <row r="35745" spans="1:3" ht="15" customHeight="1" x14ac:dyDescent="0.25">
      <c r="A35745" s="216">
        <v>45624</v>
      </c>
      <c r="B35745" s="217" t="s">
        <v>360</v>
      </c>
      <c r="C35745" s="218">
        <v>0.77</v>
      </c>
    </row>
    <row r="35746" spans="1:3" ht="15" customHeight="1" x14ac:dyDescent="0.25">
      <c r="A35746" s="216">
        <v>45625</v>
      </c>
      <c r="B35746" s="217" t="s">
        <v>360</v>
      </c>
      <c r="C35746" s="218">
        <v>0.78</v>
      </c>
    </row>
    <row r="35747" spans="1:3" ht="15" customHeight="1" x14ac:dyDescent="0.25">
      <c r="A35747" s="216">
        <v>45628</v>
      </c>
      <c r="B35747" s="217" t="s">
        <v>360</v>
      </c>
      <c r="C35747" s="218">
        <v>0.81</v>
      </c>
    </row>
    <row r="35748" spans="1:3" ht="15" customHeight="1" x14ac:dyDescent="0.25">
      <c r="A35748" s="216">
        <v>45629</v>
      </c>
      <c r="B35748" s="217" t="s">
        <v>360</v>
      </c>
      <c r="C35748" s="218">
        <v>0.82</v>
      </c>
    </row>
    <row r="35749" spans="1:3" ht="15" customHeight="1" x14ac:dyDescent="0.25">
      <c r="A35749" s="216">
        <v>45630</v>
      </c>
      <c r="B35749" s="217" t="s">
        <v>360</v>
      </c>
      <c r="C35749" s="218">
        <v>0.83</v>
      </c>
    </row>
    <row r="35750" spans="1:3" ht="15" customHeight="1" x14ac:dyDescent="0.25">
      <c r="A35750" s="216">
        <v>45631</v>
      </c>
      <c r="B35750" s="217" t="s">
        <v>360</v>
      </c>
      <c r="C35750" s="218">
        <v>0.84</v>
      </c>
    </row>
    <row r="35751" spans="1:3" ht="15" customHeight="1" x14ac:dyDescent="0.25">
      <c r="A35751" s="216">
        <v>45632</v>
      </c>
      <c r="B35751" s="217" t="s">
        <v>360</v>
      </c>
      <c r="C35751" s="218">
        <v>0.85</v>
      </c>
    </row>
    <row r="35752" spans="1:3" ht="15" customHeight="1" x14ac:dyDescent="0.25">
      <c r="A35752" s="216">
        <v>45635</v>
      </c>
      <c r="B35752" s="217" t="s">
        <v>360</v>
      </c>
      <c r="C35752" s="218">
        <v>0.88</v>
      </c>
    </row>
    <row r="35753" spans="1:3" ht="15" customHeight="1" x14ac:dyDescent="0.25">
      <c r="A35753" s="216">
        <v>45636</v>
      </c>
      <c r="B35753" s="217" t="s">
        <v>360</v>
      </c>
      <c r="C35753" s="218">
        <v>0.89</v>
      </c>
    </row>
    <row r="35754" spans="1:3" ht="15" customHeight="1" x14ac:dyDescent="0.25">
      <c r="A35754" s="216">
        <v>45637</v>
      </c>
      <c r="B35754" s="217" t="s">
        <v>360</v>
      </c>
      <c r="C35754" s="218">
        <v>0.9</v>
      </c>
    </row>
    <row r="35755" spans="1:3" ht="15" customHeight="1" x14ac:dyDescent="0.25">
      <c r="A35755" s="216">
        <v>45638</v>
      </c>
      <c r="B35755" s="217" t="s">
        <v>360</v>
      </c>
      <c r="C35755" s="218">
        <v>0.91</v>
      </c>
    </row>
    <row r="35756" spans="1:3" ht="15" customHeight="1" x14ac:dyDescent="0.25">
      <c r="A35756" s="216">
        <v>45639</v>
      </c>
      <c r="B35756" s="217" t="s">
        <v>360</v>
      </c>
      <c r="C35756" s="218">
        <v>0.92</v>
      </c>
    </row>
    <row r="35757" spans="1:3" ht="15" customHeight="1" x14ac:dyDescent="0.25">
      <c r="A35757" s="216">
        <v>45642</v>
      </c>
      <c r="B35757" s="217" t="s">
        <v>360</v>
      </c>
      <c r="C35757" s="218">
        <v>0.95</v>
      </c>
    </row>
    <row r="35758" spans="1:3" ht="15" customHeight="1" x14ac:dyDescent="0.25">
      <c r="A35758" s="216">
        <v>45643</v>
      </c>
      <c r="B35758" s="217" t="s">
        <v>360</v>
      </c>
      <c r="C35758" s="218">
        <v>0.96</v>
      </c>
    </row>
    <row r="35759" spans="1:3" ht="15" customHeight="1" x14ac:dyDescent="0.25">
      <c r="A35759" s="216">
        <v>45644</v>
      </c>
      <c r="B35759" s="217" t="s">
        <v>360</v>
      </c>
      <c r="C35759" s="218">
        <v>0.97</v>
      </c>
    </row>
    <row r="35760" spans="1:3" ht="15" customHeight="1" x14ac:dyDescent="0.25">
      <c r="A35760" s="216">
        <v>45645</v>
      </c>
      <c r="B35760" s="217" t="s">
        <v>360</v>
      </c>
      <c r="C35760" s="218">
        <v>0.98</v>
      </c>
    </row>
    <row r="35761" spans="1:3" ht="15" customHeight="1" x14ac:dyDescent="0.25">
      <c r="A35761" s="216">
        <v>45646</v>
      </c>
      <c r="B35761" s="217" t="s">
        <v>360</v>
      </c>
      <c r="C35761" s="218">
        <v>0.99</v>
      </c>
    </row>
    <row r="35762" spans="1:3" ht="15" customHeight="1" x14ac:dyDescent="0.25">
      <c r="A35762" s="216">
        <v>45649</v>
      </c>
      <c r="B35762" s="217" t="s">
        <v>360</v>
      </c>
      <c r="C35762" s="218">
        <v>1.02</v>
      </c>
    </row>
    <row r="35763" spans="1:3" ht="15" customHeight="1" x14ac:dyDescent="0.25">
      <c r="A35763" s="216">
        <v>45650</v>
      </c>
      <c r="B35763" s="217" t="s">
        <v>360</v>
      </c>
      <c r="C35763" s="218">
        <v>1.03</v>
      </c>
    </row>
    <row r="35764" spans="1:3" ht="15" customHeight="1" x14ac:dyDescent="0.25">
      <c r="A35764" s="216">
        <v>45651</v>
      </c>
      <c r="B35764" s="217" t="s">
        <v>360</v>
      </c>
      <c r="C35764" s="218">
        <v>1.04</v>
      </c>
    </row>
    <row r="35765" spans="1:3" ht="15" customHeight="1" x14ac:dyDescent="0.25">
      <c r="A35765" s="216">
        <v>45652</v>
      </c>
      <c r="B35765" s="217" t="s">
        <v>360</v>
      </c>
      <c r="C35765" s="218">
        <v>1.05</v>
      </c>
    </row>
    <row r="35766" spans="1:3" ht="15" customHeight="1" x14ac:dyDescent="0.25">
      <c r="A35766" s="216">
        <v>45653</v>
      </c>
      <c r="B35766" s="217" t="s">
        <v>360</v>
      </c>
      <c r="C35766" s="218">
        <v>1.06</v>
      </c>
    </row>
    <row r="35767" spans="1:3" ht="15" customHeight="1" x14ac:dyDescent="0.25">
      <c r="A35767" s="216">
        <v>45656</v>
      </c>
      <c r="B35767" s="217" t="s">
        <v>360</v>
      </c>
      <c r="C35767" s="218">
        <v>1.0900000000000001</v>
      </c>
    </row>
    <row r="35768" spans="1:3" ht="15" customHeight="1" x14ac:dyDescent="0.25">
      <c r="A35768" s="216">
        <v>45657</v>
      </c>
      <c r="B35768" s="217" t="s">
        <v>360</v>
      </c>
      <c r="C35768" s="218">
        <v>1.1000000000000001</v>
      </c>
    </row>
    <row r="35769" spans="1:3" ht="15" customHeight="1" x14ac:dyDescent="0.25">
      <c r="A35769" s="216">
        <v>45659</v>
      </c>
      <c r="B35769" s="217" t="s">
        <v>360</v>
      </c>
      <c r="C35769" s="218">
        <v>1.1200000000000001</v>
      </c>
    </row>
    <row r="35770" spans="1:3" ht="15" customHeight="1" x14ac:dyDescent="0.25">
      <c r="A35770" s="216">
        <v>45660</v>
      </c>
      <c r="B35770" s="217" t="s">
        <v>360</v>
      </c>
      <c r="C35770" s="218">
        <v>1.1299999999999999</v>
      </c>
    </row>
    <row r="35771" spans="1:3" ht="15" customHeight="1" x14ac:dyDescent="0.25">
      <c r="A35771" s="216">
        <v>45663</v>
      </c>
      <c r="B35771" s="217" t="s">
        <v>360</v>
      </c>
      <c r="C35771" s="218">
        <v>1.1599999999999999</v>
      </c>
    </row>
    <row r="35772" spans="1:3" ht="15" customHeight="1" x14ac:dyDescent="0.25">
      <c r="A35772" s="216">
        <v>45664</v>
      </c>
      <c r="B35772" s="217" t="s">
        <v>360</v>
      </c>
      <c r="C35772" s="218">
        <v>1.17</v>
      </c>
    </row>
    <row r="35773" spans="1:3" ht="15" customHeight="1" x14ac:dyDescent="0.25">
      <c r="A35773" s="216">
        <v>45665</v>
      </c>
      <c r="B35773" s="217" t="s">
        <v>360</v>
      </c>
      <c r="C35773" s="218">
        <v>1.18</v>
      </c>
    </row>
    <row r="35774" spans="1:3" ht="15" customHeight="1" x14ac:dyDescent="0.25">
      <c r="A35774" s="216">
        <v>45666</v>
      </c>
      <c r="B35774" s="217" t="s">
        <v>360</v>
      </c>
      <c r="C35774" s="218">
        <v>1.19</v>
      </c>
    </row>
    <row r="35775" spans="1:3" ht="15" customHeight="1" x14ac:dyDescent="0.25">
      <c r="A35775" s="216">
        <v>45667</v>
      </c>
      <c r="B35775" s="217" t="s">
        <v>360</v>
      </c>
      <c r="C35775" s="218">
        <v>1.2</v>
      </c>
    </row>
    <row r="35776" spans="1:3" ht="15" customHeight="1" x14ac:dyDescent="0.25">
      <c r="A35776" s="216">
        <v>45670</v>
      </c>
      <c r="B35776" s="217" t="s">
        <v>360</v>
      </c>
      <c r="C35776" s="218">
        <v>1.23</v>
      </c>
    </row>
    <row r="35777" spans="1:3" ht="15" customHeight="1" x14ac:dyDescent="0.25">
      <c r="A35777" s="216">
        <v>45671</v>
      </c>
      <c r="B35777" s="217" t="s">
        <v>360</v>
      </c>
      <c r="C35777" s="218">
        <v>1.24</v>
      </c>
    </row>
    <row r="35778" spans="1:3" ht="15" customHeight="1" x14ac:dyDescent="0.25">
      <c r="A35778" s="216">
        <v>45672</v>
      </c>
      <c r="B35778" s="217" t="s">
        <v>360</v>
      </c>
      <c r="C35778" s="218">
        <v>1.25</v>
      </c>
    </row>
    <row r="35779" spans="1:3" ht="15" customHeight="1" x14ac:dyDescent="0.25">
      <c r="A35779" s="216">
        <v>45673</v>
      </c>
      <c r="B35779" s="217" t="s">
        <v>360</v>
      </c>
      <c r="C35779" s="218">
        <v>1.26</v>
      </c>
    </row>
    <row r="35780" spans="1:3" ht="15" customHeight="1" x14ac:dyDescent="0.25">
      <c r="A35780" s="216">
        <v>45674</v>
      </c>
      <c r="B35780" s="217" t="s">
        <v>360</v>
      </c>
      <c r="C35780" s="218">
        <v>1.27</v>
      </c>
    </row>
    <row r="35781" spans="1:3" ht="15" customHeight="1" x14ac:dyDescent="0.25">
      <c r="A35781" s="216">
        <v>45678</v>
      </c>
      <c r="B35781" s="217" t="s">
        <v>360</v>
      </c>
      <c r="C35781" s="218">
        <v>1.31</v>
      </c>
    </row>
    <row r="35782" spans="1:3" ht="15" customHeight="1" x14ac:dyDescent="0.25">
      <c r="A35782" s="216">
        <v>45679</v>
      </c>
      <c r="B35782" s="217" t="s">
        <v>360</v>
      </c>
      <c r="C35782" s="218">
        <v>1.32</v>
      </c>
    </row>
    <row r="35783" spans="1:3" ht="15" customHeight="1" x14ac:dyDescent="0.25">
      <c r="A35783" s="216">
        <v>45680</v>
      </c>
      <c r="B35783" s="217" t="s">
        <v>360</v>
      </c>
      <c r="C35783" s="218">
        <v>1.33</v>
      </c>
    </row>
    <row r="35784" spans="1:3" ht="15" customHeight="1" x14ac:dyDescent="0.25">
      <c r="A35784" s="216">
        <v>45681</v>
      </c>
      <c r="B35784" s="217" t="s">
        <v>360</v>
      </c>
      <c r="C35784" s="218">
        <v>1.34</v>
      </c>
    </row>
    <row r="35785" spans="1:3" ht="15" customHeight="1" x14ac:dyDescent="0.25">
      <c r="A35785" s="216">
        <v>45684</v>
      </c>
      <c r="B35785" s="217" t="s">
        <v>360</v>
      </c>
      <c r="C35785" s="218">
        <v>1.38</v>
      </c>
    </row>
    <row r="35786" spans="1:3" ht="15" customHeight="1" x14ac:dyDescent="0.25">
      <c r="A35786" s="216">
        <v>45685</v>
      </c>
      <c r="B35786" s="217" t="s">
        <v>360</v>
      </c>
      <c r="C35786" s="218">
        <v>1.39</v>
      </c>
    </row>
    <row r="35787" spans="1:3" ht="15" customHeight="1" x14ac:dyDescent="0.25">
      <c r="A35787" s="216">
        <v>45686</v>
      </c>
      <c r="B35787" s="217" t="s">
        <v>360</v>
      </c>
      <c r="C35787" s="218">
        <v>1.4</v>
      </c>
    </row>
    <row r="35788" spans="1:3" ht="15" customHeight="1" x14ac:dyDescent="0.25">
      <c r="A35788" s="216">
        <v>45687</v>
      </c>
      <c r="B35788" s="217" t="s">
        <v>360</v>
      </c>
      <c r="C35788" s="218">
        <v>1.41</v>
      </c>
    </row>
    <row r="35789" spans="1:3" ht="15" customHeight="1" x14ac:dyDescent="0.25">
      <c r="A35789" s="216">
        <v>45688</v>
      </c>
      <c r="B35789" s="217" t="s">
        <v>360</v>
      </c>
      <c r="C35789" s="218">
        <v>1.42</v>
      </c>
    </row>
    <row r="35790" spans="1:3" ht="15" customHeight="1" x14ac:dyDescent="0.25">
      <c r="A35790" s="216">
        <v>45691</v>
      </c>
      <c r="B35790" s="217" t="s">
        <v>360</v>
      </c>
      <c r="C35790" s="218">
        <v>1.45</v>
      </c>
    </row>
    <row r="35791" spans="1:3" ht="15" customHeight="1" x14ac:dyDescent="0.25">
      <c r="A35791" s="216">
        <v>45692</v>
      </c>
      <c r="B35791" s="217" t="s">
        <v>360</v>
      </c>
      <c r="C35791" s="218">
        <v>1.46</v>
      </c>
    </row>
    <row r="35792" spans="1:3" ht="15" customHeight="1" x14ac:dyDescent="0.25">
      <c r="A35792" s="216">
        <v>45693</v>
      </c>
      <c r="B35792" s="217" t="s">
        <v>360</v>
      </c>
      <c r="C35792" s="218">
        <v>1.47</v>
      </c>
    </row>
    <row r="35793" spans="1:3" ht="15" customHeight="1" x14ac:dyDescent="0.25">
      <c r="A35793" s="216">
        <v>45694</v>
      </c>
      <c r="B35793" s="217" t="s">
        <v>360</v>
      </c>
      <c r="C35793" s="218">
        <v>1.48</v>
      </c>
    </row>
    <row r="35794" spans="1:3" ht="15" customHeight="1" x14ac:dyDescent="0.25">
      <c r="A35794" s="216">
        <v>45695</v>
      </c>
      <c r="B35794" s="217" t="s">
        <v>360</v>
      </c>
      <c r="C35794" s="218">
        <v>1.49</v>
      </c>
    </row>
    <row r="35795" spans="1:3" ht="15" customHeight="1" x14ac:dyDescent="0.25">
      <c r="A35795" s="216">
        <v>45698</v>
      </c>
      <c r="B35795" s="217" t="s">
        <v>360</v>
      </c>
      <c r="C35795" s="218">
        <v>1.52</v>
      </c>
    </row>
    <row r="35796" spans="1:3" ht="15" customHeight="1" x14ac:dyDescent="0.25">
      <c r="A35796" s="216">
        <v>45699</v>
      </c>
      <c r="B35796" s="217" t="s">
        <v>360</v>
      </c>
      <c r="C35796" s="218">
        <v>1.53</v>
      </c>
    </row>
    <row r="35797" spans="1:3" ht="15" customHeight="1" x14ac:dyDescent="0.25">
      <c r="A35797" s="216">
        <v>45700</v>
      </c>
      <c r="B35797" s="217" t="s">
        <v>360</v>
      </c>
      <c r="C35797" s="218">
        <v>1.54</v>
      </c>
    </row>
    <row r="35798" spans="1:3" ht="15" customHeight="1" x14ac:dyDescent="0.25">
      <c r="A35798" s="216">
        <v>45701</v>
      </c>
      <c r="B35798" s="217" t="s">
        <v>360</v>
      </c>
      <c r="C35798" s="218">
        <v>1.55</v>
      </c>
    </row>
    <row r="35799" spans="1:3" ht="15" customHeight="1" x14ac:dyDescent="0.25">
      <c r="A35799" s="216">
        <v>45702</v>
      </c>
      <c r="B35799" s="217" t="s">
        <v>360</v>
      </c>
      <c r="C35799" s="218">
        <v>1.56</v>
      </c>
    </row>
    <row r="35800" spans="1:3" ht="15" customHeight="1" x14ac:dyDescent="0.25">
      <c r="A35800" s="216">
        <v>45706</v>
      </c>
      <c r="B35800" s="217" t="s">
        <v>360</v>
      </c>
      <c r="C35800" s="218">
        <v>1.6</v>
      </c>
    </row>
    <row r="35801" spans="1:3" ht="15" customHeight="1" x14ac:dyDescent="0.25">
      <c r="A35801" s="216">
        <v>45707</v>
      </c>
      <c r="B35801" s="217" t="s">
        <v>360</v>
      </c>
      <c r="C35801" s="218">
        <v>1.61</v>
      </c>
    </row>
    <row r="35802" spans="1:3" ht="15" customHeight="1" x14ac:dyDescent="0.25">
      <c r="A35802" s="216">
        <v>45708</v>
      </c>
      <c r="B35802" s="217" t="s">
        <v>360</v>
      </c>
      <c r="C35802" s="218">
        <v>1.62</v>
      </c>
    </row>
    <row r="35803" spans="1:3" ht="15" customHeight="1" x14ac:dyDescent="0.25">
      <c r="A35803" s="216">
        <v>45709</v>
      </c>
      <c r="B35803" s="217" t="s">
        <v>360</v>
      </c>
      <c r="C35803" s="218">
        <v>1.63</v>
      </c>
    </row>
    <row r="35804" spans="1:3" ht="15" customHeight="1" x14ac:dyDescent="0.25">
      <c r="A35804" s="216">
        <v>45712</v>
      </c>
      <c r="B35804" s="217" t="s">
        <v>360</v>
      </c>
      <c r="C35804" s="218">
        <v>1.66</v>
      </c>
    </row>
    <row r="35805" spans="1:3" ht="15" customHeight="1" x14ac:dyDescent="0.25">
      <c r="A35805" s="216">
        <v>45713</v>
      </c>
      <c r="B35805" s="217" t="s">
        <v>360</v>
      </c>
      <c r="C35805" s="218">
        <v>1.67</v>
      </c>
    </row>
    <row r="35806" spans="1:3" ht="15" customHeight="1" x14ac:dyDescent="0.25">
      <c r="A35806" s="216">
        <v>45714</v>
      </c>
      <c r="B35806" s="217" t="s">
        <v>360</v>
      </c>
      <c r="C35806" s="218">
        <v>1.68</v>
      </c>
    </row>
    <row r="35807" spans="1:3" ht="15" customHeight="1" x14ac:dyDescent="0.25">
      <c r="A35807" s="216">
        <v>45715</v>
      </c>
      <c r="B35807" s="217" t="s">
        <v>360</v>
      </c>
      <c r="C35807" s="218">
        <v>1.69</v>
      </c>
    </row>
    <row r="35808" spans="1:3" ht="15" customHeight="1" x14ac:dyDescent="0.25">
      <c r="A35808" s="216">
        <v>45716</v>
      </c>
      <c r="B35808" s="217" t="s">
        <v>360</v>
      </c>
      <c r="C35808" s="218">
        <v>1.7</v>
      </c>
    </row>
    <row r="35809" spans="1:3" ht="15" customHeight="1" x14ac:dyDescent="0.25">
      <c r="A35809" s="216">
        <v>45719</v>
      </c>
      <c r="B35809" s="217" t="s">
        <v>360</v>
      </c>
      <c r="C35809" s="218">
        <v>1.73</v>
      </c>
    </row>
    <row r="35810" spans="1:3" ht="15" customHeight="1" x14ac:dyDescent="0.25">
      <c r="A35810" s="216">
        <v>45720</v>
      </c>
      <c r="B35810" s="217" t="s">
        <v>360</v>
      </c>
      <c r="C35810" s="218">
        <v>1.74</v>
      </c>
    </row>
    <row r="35811" spans="1:3" ht="15" customHeight="1" x14ac:dyDescent="0.25">
      <c r="A35811" s="216">
        <v>45721</v>
      </c>
      <c r="B35811" s="217" t="s">
        <v>360</v>
      </c>
      <c r="C35811" s="218">
        <v>1.75</v>
      </c>
    </row>
    <row r="35812" spans="1:3" ht="15" customHeight="1" x14ac:dyDescent="0.25">
      <c r="A35812" s="216">
        <v>45722</v>
      </c>
      <c r="B35812" s="217" t="s">
        <v>360</v>
      </c>
      <c r="C35812" s="218">
        <v>1.76</v>
      </c>
    </row>
    <row r="35813" spans="1:3" ht="15" customHeight="1" x14ac:dyDescent="0.25">
      <c r="A35813" s="216">
        <v>45723</v>
      </c>
      <c r="B35813" s="217" t="s">
        <v>360</v>
      </c>
      <c r="C35813" s="218">
        <v>1.77</v>
      </c>
    </row>
    <row r="35814" spans="1:3" ht="15" customHeight="1" x14ac:dyDescent="0.25">
      <c r="A35814" s="216">
        <v>45726</v>
      </c>
      <c r="B35814" s="217" t="s">
        <v>360</v>
      </c>
      <c r="C35814" s="218">
        <v>1.8</v>
      </c>
    </row>
    <row r="35815" spans="1:3" ht="15" customHeight="1" x14ac:dyDescent="0.25">
      <c r="A35815" s="216">
        <v>45727</v>
      </c>
      <c r="B35815" s="217" t="s">
        <v>360</v>
      </c>
      <c r="C35815" s="218">
        <v>1.81</v>
      </c>
    </row>
    <row r="35816" spans="1:3" ht="15" customHeight="1" x14ac:dyDescent="0.25">
      <c r="A35816" s="216">
        <v>45728</v>
      </c>
      <c r="B35816" s="217" t="s">
        <v>360</v>
      </c>
      <c r="C35816" s="218">
        <v>1.82</v>
      </c>
    </row>
    <row r="35817" spans="1:3" ht="15" customHeight="1" x14ac:dyDescent="0.25">
      <c r="A35817" s="216">
        <v>45729</v>
      </c>
      <c r="B35817" s="217" t="s">
        <v>360</v>
      </c>
      <c r="C35817" s="218">
        <v>1.83</v>
      </c>
    </row>
    <row r="35818" spans="1:3" ht="15" customHeight="1" x14ac:dyDescent="0.25">
      <c r="A35818" s="216">
        <v>45730</v>
      </c>
      <c r="B35818" s="217" t="s">
        <v>360</v>
      </c>
      <c r="C35818" s="218">
        <v>1.84</v>
      </c>
    </row>
    <row r="35819" spans="1:3" ht="15" customHeight="1" x14ac:dyDescent="0.25">
      <c r="A35819" s="216">
        <v>45733</v>
      </c>
      <c r="B35819" s="217" t="s">
        <v>360</v>
      </c>
      <c r="C35819" s="218">
        <v>1.87</v>
      </c>
    </row>
    <row r="35820" spans="1:3" ht="15" customHeight="1" x14ac:dyDescent="0.25">
      <c r="A35820" s="216">
        <v>45734</v>
      </c>
      <c r="B35820" s="217" t="s">
        <v>360</v>
      </c>
      <c r="C35820" s="218">
        <v>1.88</v>
      </c>
    </row>
    <row r="35821" spans="1:3" ht="15" customHeight="1" x14ac:dyDescent="0.25">
      <c r="A35821" s="216">
        <v>45735</v>
      </c>
      <c r="B35821" s="217" t="s">
        <v>360</v>
      </c>
      <c r="C35821" s="218">
        <v>1.89</v>
      </c>
    </row>
    <row r="35822" spans="1:3" ht="15" customHeight="1" x14ac:dyDescent="0.25">
      <c r="A35822" s="216">
        <v>45736</v>
      </c>
      <c r="B35822" s="217" t="s">
        <v>360</v>
      </c>
      <c r="C35822" s="218">
        <v>1.9</v>
      </c>
    </row>
    <row r="35823" spans="1:3" ht="15" customHeight="1" x14ac:dyDescent="0.25">
      <c r="A35823" s="216">
        <v>45737</v>
      </c>
      <c r="B35823" s="217" t="s">
        <v>360</v>
      </c>
      <c r="C35823" s="218">
        <v>1.91</v>
      </c>
    </row>
    <row r="35824" spans="1:3" ht="15" customHeight="1" x14ac:dyDescent="0.25">
      <c r="A35824" s="216">
        <v>45740</v>
      </c>
      <c r="B35824" s="217" t="s">
        <v>360</v>
      </c>
      <c r="C35824" s="218">
        <v>1.95</v>
      </c>
    </row>
    <row r="35825" spans="1:3" ht="15" customHeight="1" x14ac:dyDescent="0.25">
      <c r="A35825" s="216">
        <v>45741</v>
      </c>
      <c r="B35825" s="217" t="s">
        <v>360</v>
      </c>
      <c r="C35825" s="218">
        <v>1.97</v>
      </c>
    </row>
    <row r="35826" spans="1:3" ht="15" customHeight="1" x14ac:dyDescent="0.25">
      <c r="A35826" s="216">
        <v>45742</v>
      </c>
      <c r="B35826" s="217" t="s">
        <v>360</v>
      </c>
      <c r="C35826" s="218">
        <v>1.98</v>
      </c>
    </row>
    <row r="35827" spans="1:3" ht="15" customHeight="1" x14ac:dyDescent="0.25">
      <c r="A35827" s="216">
        <v>45743</v>
      </c>
      <c r="B35827" s="217" t="s">
        <v>360</v>
      </c>
      <c r="C35827" s="218">
        <v>1.99</v>
      </c>
    </row>
    <row r="35828" spans="1:3" ht="15" customHeight="1" x14ac:dyDescent="0.25">
      <c r="A35828" s="216">
        <v>45744</v>
      </c>
      <c r="B35828" s="217" t="s">
        <v>360</v>
      </c>
      <c r="C35828" s="218">
        <v>2</v>
      </c>
    </row>
    <row r="35829" spans="1:3" ht="15" customHeight="1" x14ac:dyDescent="0.25">
      <c r="A35829" s="216">
        <v>45747</v>
      </c>
      <c r="B35829" s="217" t="s">
        <v>360</v>
      </c>
      <c r="C35829" s="218">
        <v>0</v>
      </c>
    </row>
    <row r="35830" spans="1:3" ht="15" customHeight="1" x14ac:dyDescent="0.25">
      <c r="A35830" s="216">
        <v>45748</v>
      </c>
      <c r="B35830" s="217" t="s">
        <v>360</v>
      </c>
      <c r="C35830" s="218">
        <v>0.01</v>
      </c>
    </row>
    <row r="35831" spans="1:3" ht="15" customHeight="1" x14ac:dyDescent="0.25">
      <c r="A35831" s="216">
        <v>45749</v>
      </c>
      <c r="B35831" s="217" t="s">
        <v>360</v>
      </c>
      <c r="C35831" s="218">
        <v>0.02</v>
      </c>
    </row>
    <row r="35832" spans="1:3" ht="15" customHeight="1" x14ac:dyDescent="0.25">
      <c r="A35832" s="216">
        <v>45750</v>
      </c>
      <c r="B35832" s="217" t="s">
        <v>360</v>
      </c>
      <c r="C35832" s="218">
        <v>0.03</v>
      </c>
    </row>
    <row r="35833" spans="1:3" ht="15" customHeight="1" x14ac:dyDescent="0.25">
      <c r="A35833" s="216">
        <v>45751</v>
      </c>
      <c r="B35833" s="217" t="s">
        <v>360</v>
      </c>
      <c r="C35833" s="218">
        <v>0.04</v>
      </c>
    </row>
    <row r="35834" spans="1:3" ht="15" customHeight="1" x14ac:dyDescent="0.25">
      <c r="A35834" s="216">
        <v>45754</v>
      </c>
      <c r="B35834" s="217" t="s">
        <v>360</v>
      </c>
      <c r="C35834" s="218">
        <v>0.08</v>
      </c>
    </row>
    <row r="35835" spans="1:3" ht="15" customHeight="1" x14ac:dyDescent="0.25">
      <c r="A35835" s="216">
        <v>45755</v>
      </c>
      <c r="B35835" s="217" t="s">
        <v>360</v>
      </c>
      <c r="C35835" s="218">
        <v>0.1</v>
      </c>
    </row>
    <row r="35836" spans="1:3" ht="15" customHeight="1" x14ac:dyDescent="0.25">
      <c r="A35836" s="216">
        <v>45756</v>
      </c>
      <c r="B35836" s="217" t="s">
        <v>360</v>
      </c>
      <c r="C35836" s="218">
        <v>0.12</v>
      </c>
    </row>
    <row r="35837" spans="1:3" ht="15" customHeight="1" x14ac:dyDescent="0.25">
      <c r="A35837" s="216">
        <v>45757</v>
      </c>
      <c r="B35837" s="217" t="s">
        <v>360</v>
      </c>
      <c r="C35837" s="218">
        <v>0.13</v>
      </c>
    </row>
    <row r="35838" spans="1:3" ht="15" customHeight="1" x14ac:dyDescent="0.25">
      <c r="A35838" s="216">
        <v>45758</v>
      </c>
      <c r="B35838" s="217" t="s">
        <v>360</v>
      </c>
      <c r="C35838" s="218">
        <v>0.15</v>
      </c>
    </row>
    <row r="35839" spans="1:3" ht="15" customHeight="1" x14ac:dyDescent="0.25">
      <c r="A35839" s="216">
        <v>45761</v>
      </c>
      <c r="B35839" s="217" t="s">
        <v>360</v>
      </c>
      <c r="C35839" s="218">
        <v>0.21</v>
      </c>
    </row>
    <row r="35840" spans="1:3" ht="15" customHeight="1" x14ac:dyDescent="0.25">
      <c r="A35840" s="216">
        <v>45762</v>
      </c>
      <c r="B35840" s="217" t="s">
        <v>360</v>
      </c>
      <c r="C35840" s="218">
        <v>0.22</v>
      </c>
    </row>
    <row r="35841" spans="1:3" ht="15" customHeight="1" x14ac:dyDescent="0.25">
      <c r="A35841" s="216">
        <v>45763</v>
      </c>
      <c r="B35841" s="217" t="s">
        <v>360</v>
      </c>
      <c r="C35841" s="218">
        <v>0.24</v>
      </c>
    </row>
    <row r="35842" spans="1:3" ht="15" customHeight="1" x14ac:dyDescent="0.25">
      <c r="A35842" s="216">
        <v>45764</v>
      </c>
      <c r="B35842" s="217" t="s">
        <v>360</v>
      </c>
      <c r="C35842" s="218">
        <v>0.26</v>
      </c>
    </row>
    <row r="35843" spans="1:3" ht="15" customHeight="1" x14ac:dyDescent="0.25">
      <c r="A35843" s="216">
        <v>45768</v>
      </c>
      <c r="B35843" s="217" t="s">
        <v>360</v>
      </c>
      <c r="C35843" s="218">
        <v>0.34</v>
      </c>
    </row>
    <row r="35844" spans="1:3" ht="15" customHeight="1" x14ac:dyDescent="0.25">
      <c r="A35844" s="216">
        <v>45769</v>
      </c>
      <c r="B35844" s="217" t="s">
        <v>360</v>
      </c>
      <c r="C35844" s="218">
        <v>0.36</v>
      </c>
    </row>
    <row r="35845" spans="1:3" ht="15" customHeight="1" x14ac:dyDescent="0.25">
      <c r="A35845" s="216">
        <v>45770</v>
      </c>
      <c r="B35845" s="217" t="s">
        <v>360</v>
      </c>
      <c r="C35845" s="218">
        <v>0.37</v>
      </c>
    </row>
    <row r="35846" spans="1:3" ht="15" customHeight="1" x14ac:dyDescent="0.25">
      <c r="A35846" s="216">
        <v>45771</v>
      </c>
      <c r="B35846" s="217" t="s">
        <v>360</v>
      </c>
      <c r="C35846" s="218">
        <v>0.39</v>
      </c>
    </row>
    <row r="35847" spans="1:3" ht="15" customHeight="1" x14ac:dyDescent="0.25">
      <c r="A35847" s="216">
        <v>45772</v>
      </c>
      <c r="B35847" s="217" t="s">
        <v>360</v>
      </c>
      <c r="C35847" s="218">
        <v>0.4</v>
      </c>
    </row>
    <row r="35848" spans="1:3" ht="15" customHeight="1" x14ac:dyDescent="0.25">
      <c r="A35848" s="216">
        <v>45775</v>
      </c>
      <c r="B35848" s="217" t="s">
        <v>360</v>
      </c>
      <c r="C35848" s="218">
        <v>0.43</v>
      </c>
    </row>
    <row r="35849" spans="1:3" ht="15" customHeight="1" x14ac:dyDescent="0.25">
      <c r="A35849" s="216">
        <v>45776</v>
      </c>
      <c r="B35849" s="217" t="s">
        <v>360</v>
      </c>
      <c r="C35849" s="218">
        <v>0.44</v>
      </c>
    </row>
    <row r="35850" spans="1:3" ht="15" customHeight="1" x14ac:dyDescent="0.25">
      <c r="A35850" s="216">
        <v>45777</v>
      </c>
      <c r="B35850" s="217" t="s">
        <v>360</v>
      </c>
      <c r="C35850" s="218">
        <v>0.45</v>
      </c>
    </row>
    <row r="35851" spans="1:3" ht="15" customHeight="1" x14ac:dyDescent="0.25">
      <c r="A35851" s="216">
        <v>45778</v>
      </c>
      <c r="B35851" s="217" t="s">
        <v>360</v>
      </c>
      <c r="C35851" s="218">
        <v>0.46</v>
      </c>
    </row>
    <row r="35852" spans="1:3" ht="15" customHeight="1" x14ac:dyDescent="0.25">
      <c r="A35852" s="216">
        <v>45779</v>
      </c>
      <c r="B35852" s="217" t="s">
        <v>360</v>
      </c>
      <c r="C35852" s="218">
        <v>0.47</v>
      </c>
    </row>
    <row r="35853" spans="1:3" ht="15" customHeight="1" x14ac:dyDescent="0.25">
      <c r="A35853" s="216">
        <v>45782</v>
      </c>
      <c r="B35853" s="217" t="s">
        <v>360</v>
      </c>
      <c r="C35853" s="218">
        <v>0.5</v>
      </c>
    </row>
    <row r="35854" spans="1:3" ht="15" customHeight="1" x14ac:dyDescent="0.25">
      <c r="A35854" s="216">
        <v>45783</v>
      </c>
      <c r="B35854" s="217" t="s">
        <v>360</v>
      </c>
      <c r="C35854" s="218">
        <v>0.51</v>
      </c>
    </row>
    <row r="35855" spans="1:3" ht="15" customHeight="1" x14ac:dyDescent="0.25">
      <c r="A35855" s="216">
        <v>45784</v>
      </c>
      <c r="B35855" s="217" t="s">
        <v>360</v>
      </c>
      <c r="C35855" s="218">
        <v>0.52</v>
      </c>
    </row>
    <row r="35856" spans="1:3" ht="15" customHeight="1" x14ac:dyDescent="0.25">
      <c r="A35856" s="216">
        <v>45785</v>
      </c>
      <c r="B35856" s="217" t="s">
        <v>360</v>
      </c>
      <c r="C35856" s="218">
        <v>0.53</v>
      </c>
    </row>
    <row r="35857" spans="1:3" ht="15" customHeight="1" x14ac:dyDescent="0.25">
      <c r="A35857" s="216">
        <v>45786</v>
      </c>
      <c r="B35857" s="217" t="s">
        <v>360</v>
      </c>
      <c r="C35857" s="218">
        <v>0.54</v>
      </c>
    </row>
    <row r="35858" spans="1:3" ht="15" customHeight="1" x14ac:dyDescent="0.25">
      <c r="A35858" s="216">
        <v>45789</v>
      </c>
      <c r="B35858" s="217" t="s">
        <v>360</v>
      </c>
      <c r="C35858" s="218">
        <v>0.57999999999999996</v>
      </c>
    </row>
    <row r="35859" spans="1:3" ht="15" customHeight="1" x14ac:dyDescent="0.25">
      <c r="A35859" s="216">
        <v>45790</v>
      </c>
      <c r="B35859" s="217" t="s">
        <v>360</v>
      </c>
      <c r="C35859" s="218">
        <v>0.59</v>
      </c>
    </row>
    <row r="35860" spans="1:3" ht="15" customHeight="1" x14ac:dyDescent="0.25">
      <c r="A35860" s="216">
        <v>45791</v>
      </c>
      <c r="B35860" s="217" t="s">
        <v>360</v>
      </c>
      <c r="C35860" s="218">
        <v>0.6</v>
      </c>
    </row>
    <row r="35861" spans="1:3" ht="15" customHeight="1" x14ac:dyDescent="0.25">
      <c r="A35861" s="216">
        <v>45792</v>
      </c>
      <c r="B35861" s="217" t="s">
        <v>360</v>
      </c>
      <c r="C35861" s="218">
        <v>0.61</v>
      </c>
    </row>
    <row r="35862" spans="1:3" ht="15" customHeight="1" x14ac:dyDescent="0.25">
      <c r="A35862" s="216">
        <v>45793</v>
      </c>
      <c r="B35862" s="217" t="s">
        <v>360</v>
      </c>
      <c r="C35862" s="218">
        <v>0.62</v>
      </c>
    </row>
    <row r="35863" spans="1:3" ht="15" customHeight="1" x14ac:dyDescent="0.25">
      <c r="A35863" s="216">
        <v>45796</v>
      </c>
      <c r="B35863" s="217" t="s">
        <v>360</v>
      </c>
      <c r="C35863" s="218">
        <v>0.65</v>
      </c>
    </row>
    <row r="35864" spans="1:3" ht="15" customHeight="1" x14ac:dyDescent="0.25">
      <c r="A35864" s="216">
        <v>45797</v>
      </c>
      <c r="B35864" s="217" t="s">
        <v>360</v>
      </c>
      <c r="C35864" s="218">
        <v>0.66</v>
      </c>
    </row>
    <row r="35865" spans="1:3" ht="15" customHeight="1" x14ac:dyDescent="0.25">
      <c r="A35865" s="216">
        <v>45798</v>
      </c>
      <c r="B35865" s="217" t="s">
        <v>360</v>
      </c>
      <c r="C35865" s="218">
        <v>0.67</v>
      </c>
    </row>
    <row r="35866" spans="1:3" ht="15" customHeight="1" x14ac:dyDescent="0.25">
      <c r="A35866" s="216">
        <v>45799</v>
      </c>
      <c r="B35866" s="217" t="s">
        <v>360</v>
      </c>
      <c r="C35866" s="218">
        <v>0.69</v>
      </c>
    </row>
    <row r="35867" spans="1:3" ht="15" customHeight="1" x14ac:dyDescent="0.25">
      <c r="A35867" s="216">
        <v>45800</v>
      </c>
      <c r="B35867" s="217" t="s">
        <v>360</v>
      </c>
      <c r="C35867" s="218">
        <v>0.71</v>
      </c>
    </row>
    <row r="35868" spans="1:3" ht="15" customHeight="1" x14ac:dyDescent="0.25">
      <c r="A35868" s="216">
        <v>45804</v>
      </c>
      <c r="B35868" s="217" t="s">
        <v>360</v>
      </c>
      <c r="C35868" s="218">
        <v>0.79</v>
      </c>
    </row>
    <row r="35869" spans="1:3" ht="15" customHeight="1" x14ac:dyDescent="0.25">
      <c r="A35869" s="216">
        <v>45805</v>
      </c>
      <c r="B35869" s="217" t="s">
        <v>360</v>
      </c>
      <c r="C35869" s="218">
        <v>0.8</v>
      </c>
    </row>
    <row r="35870" spans="1:3" ht="15" customHeight="1" x14ac:dyDescent="0.25">
      <c r="A35870" s="216">
        <v>45806</v>
      </c>
      <c r="B35870" s="217" t="s">
        <v>360</v>
      </c>
      <c r="C35870" s="218">
        <v>0.81</v>
      </c>
    </row>
    <row r="35871" spans="1:3" ht="15" customHeight="1" x14ac:dyDescent="0.25">
      <c r="A35871" s="216">
        <v>45807</v>
      </c>
      <c r="B35871" s="217" t="s">
        <v>360</v>
      </c>
      <c r="C35871" s="218">
        <v>0.82</v>
      </c>
    </row>
    <row r="35872" spans="1:3" ht="15" customHeight="1" x14ac:dyDescent="0.25">
      <c r="A35872" s="216">
        <v>45810</v>
      </c>
      <c r="B35872" s="217" t="s">
        <v>360</v>
      </c>
      <c r="C35872" s="218">
        <v>0.87</v>
      </c>
    </row>
    <row r="35873" spans="1:3" ht="15" customHeight="1" x14ac:dyDescent="0.25">
      <c r="A35873" s="216">
        <v>45811</v>
      </c>
      <c r="B35873" s="217" t="s">
        <v>360</v>
      </c>
      <c r="C35873" s="218">
        <v>0.88</v>
      </c>
    </row>
    <row r="35874" spans="1:3" ht="15" customHeight="1" x14ac:dyDescent="0.25">
      <c r="A35874" s="216">
        <v>45812</v>
      </c>
      <c r="B35874" s="217" t="s">
        <v>360</v>
      </c>
      <c r="C35874" s="218">
        <v>0.9</v>
      </c>
    </row>
    <row r="35875" spans="1:3" ht="15" customHeight="1" x14ac:dyDescent="0.25">
      <c r="A35875" s="216">
        <v>45813</v>
      </c>
      <c r="B35875" s="217" t="s">
        <v>360</v>
      </c>
      <c r="C35875" s="218">
        <v>0.92</v>
      </c>
    </row>
    <row r="35876" spans="1:3" ht="15" customHeight="1" x14ac:dyDescent="0.25">
      <c r="A35876" s="216">
        <v>45814</v>
      </c>
      <c r="B35876" s="217" t="s">
        <v>360</v>
      </c>
      <c r="C35876" s="218">
        <v>0.94</v>
      </c>
    </row>
    <row r="35877" spans="1:3" ht="15" customHeight="1" x14ac:dyDescent="0.25">
      <c r="A35877" s="216">
        <v>45817</v>
      </c>
      <c r="B35877" s="217" t="s">
        <v>360</v>
      </c>
      <c r="C35877" s="218">
        <v>1</v>
      </c>
    </row>
    <row r="35878" spans="1:3" ht="15" customHeight="1" x14ac:dyDescent="0.25">
      <c r="A35878" s="216">
        <v>45818</v>
      </c>
      <c r="B35878" s="217" t="s">
        <v>360</v>
      </c>
      <c r="C35878" s="218">
        <v>1.02</v>
      </c>
    </row>
    <row r="35879" spans="1:3" ht="15" customHeight="1" x14ac:dyDescent="0.25">
      <c r="A35879" s="216">
        <v>45819</v>
      </c>
      <c r="B35879" s="217" t="s">
        <v>360</v>
      </c>
      <c r="C35879" s="218">
        <v>1.04</v>
      </c>
    </row>
    <row r="35880" spans="1:3" ht="15" customHeight="1" x14ac:dyDescent="0.25">
      <c r="A35880" s="216">
        <v>45820</v>
      </c>
      <c r="B35880" s="217" t="s">
        <v>360</v>
      </c>
      <c r="C35880" s="218">
        <v>1.06</v>
      </c>
    </row>
    <row r="35881" spans="1:3" ht="15" customHeight="1" x14ac:dyDescent="0.25">
      <c r="A35881" s="216">
        <v>45821</v>
      </c>
      <c r="B35881" s="217" t="s">
        <v>360</v>
      </c>
      <c r="C35881" s="218">
        <v>1.07</v>
      </c>
    </row>
    <row r="35882" spans="1:3" ht="15" customHeight="1" x14ac:dyDescent="0.25">
      <c r="A35882" s="216">
        <v>45824</v>
      </c>
      <c r="B35882" s="217" t="s">
        <v>360</v>
      </c>
      <c r="C35882" s="218">
        <v>1.1000000000000001</v>
      </c>
    </row>
    <row r="35883" spans="1:3" ht="15" customHeight="1" x14ac:dyDescent="0.25">
      <c r="A35883" s="216">
        <v>45825</v>
      </c>
      <c r="B35883" s="217" t="s">
        <v>360</v>
      </c>
      <c r="C35883" s="218">
        <v>1.1100000000000001</v>
      </c>
    </row>
    <row r="35884" spans="1:3" ht="15" customHeight="1" x14ac:dyDescent="0.25">
      <c r="A35884" s="216">
        <v>45826</v>
      </c>
      <c r="B35884" s="217" t="s">
        <v>360</v>
      </c>
      <c r="C35884" s="218">
        <v>1.1200000000000001</v>
      </c>
    </row>
    <row r="35885" spans="1:3" ht="15" customHeight="1" x14ac:dyDescent="0.25">
      <c r="A35885" s="216">
        <v>45828</v>
      </c>
      <c r="B35885" s="217" t="s">
        <v>360</v>
      </c>
      <c r="C35885" s="218">
        <v>1.1399999999999999</v>
      </c>
    </row>
    <row r="35886" spans="1:3" ht="15" customHeight="1" x14ac:dyDescent="0.25">
      <c r="A35886" s="216">
        <v>45831</v>
      </c>
      <c r="B35886" s="217" t="s">
        <v>360</v>
      </c>
      <c r="C35886" s="218">
        <v>1.17</v>
      </c>
    </row>
    <row r="35887" spans="1:3" ht="15" customHeight="1" x14ac:dyDescent="0.25">
      <c r="A35887" s="216">
        <v>45832</v>
      </c>
      <c r="B35887" s="217" t="s">
        <v>360</v>
      </c>
      <c r="C35887" s="218">
        <v>1.18</v>
      </c>
    </row>
    <row r="35888" spans="1:3" ht="15" customHeight="1" x14ac:dyDescent="0.25">
      <c r="A35888" s="216">
        <v>45833</v>
      </c>
      <c r="B35888" s="217" t="s">
        <v>360</v>
      </c>
      <c r="C35888" s="218">
        <v>1.19</v>
      </c>
    </row>
    <row r="35889" spans="1:3" ht="15" customHeight="1" x14ac:dyDescent="0.25">
      <c r="A35889" s="216">
        <v>45834</v>
      </c>
      <c r="B35889" s="217" t="s">
        <v>360</v>
      </c>
      <c r="C35889" s="218">
        <v>1.2</v>
      </c>
    </row>
    <row r="35890" spans="1:3" ht="15" customHeight="1" x14ac:dyDescent="0.25">
      <c r="A35890" s="216">
        <v>45835</v>
      </c>
      <c r="B35890" s="217" t="s">
        <v>360</v>
      </c>
      <c r="C35890" s="218">
        <v>1.22</v>
      </c>
    </row>
    <row r="35891" spans="1:3" ht="15" customHeight="1" x14ac:dyDescent="0.25">
      <c r="A35891" s="216">
        <v>45838</v>
      </c>
      <c r="B35891" s="217" t="s">
        <v>360</v>
      </c>
      <c r="C35891" s="218">
        <v>1.27</v>
      </c>
    </row>
    <row r="35892" spans="1:3" ht="15" customHeight="1" x14ac:dyDescent="0.25">
      <c r="A35892" s="216">
        <v>45839</v>
      </c>
      <c r="B35892" s="217" t="s">
        <v>360</v>
      </c>
      <c r="C35892" s="218">
        <v>1.28</v>
      </c>
    </row>
    <row r="35893" spans="1:3" ht="15" customHeight="1" x14ac:dyDescent="0.25">
      <c r="A35893" s="216">
        <v>45840</v>
      </c>
      <c r="B35893" s="217" t="s">
        <v>360</v>
      </c>
      <c r="C35893" s="218">
        <v>1.29</v>
      </c>
    </row>
    <row r="35894" spans="1:3" ht="15" customHeight="1" x14ac:dyDescent="0.25">
      <c r="A35894" s="216">
        <v>45841</v>
      </c>
      <c r="B35894" s="217" t="s">
        <v>360</v>
      </c>
      <c r="C35894" s="218">
        <v>1.3</v>
      </c>
    </row>
    <row r="35895" spans="1:3" ht="15" customHeight="1" x14ac:dyDescent="0.25">
      <c r="A35895" s="216">
        <v>45845</v>
      </c>
      <c r="B35895" s="217" t="s">
        <v>360</v>
      </c>
      <c r="C35895" s="218">
        <v>1.35</v>
      </c>
    </row>
    <row r="35896" spans="1:3" ht="15" customHeight="1" x14ac:dyDescent="0.25">
      <c r="A35896" s="216">
        <v>45846</v>
      </c>
      <c r="B35896" s="217" t="s">
        <v>360</v>
      </c>
      <c r="C35896" s="218">
        <v>1.37</v>
      </c>
    </row>
    <row r="35897" spans="1:3" ht="15" customHeight="1" x14ac:dyDescent="0.25">
      <c r="A35897" s="216">
        <v>45847</v>
      </c>
      <c r="B35897" s="217" t="s">
        <v>360</v>
      </c>
      <c r="C35897" s="218">
        <v>1.39</v>
      </c>
    </row>
    <row r="35898" spans="1:3" ht="15" customHeight="1" x14ac:dyDescent="0.25">
      <c r="A35898" s="216">
        <v>45848</v>
      </c>
      <c r="B35898" s="217" t="s">
        <v>360</v>
      </c>
      <c r="C35898" s="218">
        <v>1.41</v>
      </c>
    </row>
    <row r="35899" spans="1:3" ht="15" customHeight="1" x14ac:dyDescent="0.25">
      <c r="A35899" s="216">
        <v>45849</v>
      </c>
      <c r="B35899" s="217" t="s">
        <v>360</v>
      </c>
      <c r="C35899" s="218">
        <v>1.43</v>
      </c>
    </row>
    <row r="35900" spans="1:3" ht="15" customHeight="1" x14ac:dyDescent="0.25">
      <c r="A35900" s="216">
        <v>45852</v>
      </c>
      <c r="B35900" s="217" t="s">
        <v>360</v>
      </c>
      <c r="C35900" s="218">
        <v>1.48</v>
      </c>
    </row>
    <row r="35901" spans="1:3" ht="15" customHeight="1" x14ac:dyDescent="0.25">
      <c r="A35901" s="216">
        <v>45853</v>
      </c>
      <c r="B35901" s="217" t="s">
        <v>360</v>
      </c>
      <c r="C35901" s="218">
        <v>1.49</v>
      </c>
    </row>
    <row r="35902" spans="1:3" ht="15" customHeight="1" x14ac:dyDescent="0.25">
      <c r="A35902" s="216">
        <v>45854</v>
      </c>
      <c r="B35902" s="217" t="s">
        <v>360</v>
      </c>
      <c r="C35902" s="218">
        <v>1.5</v>
      </c>
    </row>
    <row r="35903" spans="1:3" ht="15" customHeight="1" x14ac:dyDescent="0.25">
      <c r="A35903" s="216">
        <v>45855</v>
      </c>
      <c r="B35903" s="217" t="s">
        <v>360</v>
      </c>
      <c r="C35903" s="218">
        <v>1.51</v>
      </c>
    </row>
    <row r="35904" spans="1:3" ht="15" customHeight="1" x14ac:dyDescent="0.25">
      <c r="A35904" s="216">
        <v>45856</v>
      </c>
      <c r="B35904" s="217" t="s">
        <v>360</v>
      </c>
      <c r="C35904" s="218">
        <v>1.52</v>
      </c>
    </row>
    <row r="35905" spans="1:3" ht="15" customHeight="1" x14ac:dyDescent="0.25">
      <c r="A35905" s="216">
        <v>45859</v>
      </c>
      <c r="B35905" s="217" t="s">
        <v>360</v>
      </c>
      <c r="C35905" s="218">
        <v>1.55</v>
      </c>
    </row>
    <row r="35906" spans="1:3" ht="15" customHeight="1" x14ac:dyDescent="0.25">
      <c r="A35906" s="216">
        <v>45860</v>
      </c>
      <c r="B35906" s="217" t="s">
        <v>360</v>
      </c>
      <c r="C35906" s="218">
        <v>1.56</v>
      </c>
    </row>
    <row r="35907" spans="1:3" ht="15" customHeight="1" x14ac:dyDescent="0.25">
      <c r="A35907" s="216">
        <v>45861</v>
      </c>
      <c r="B35907" s="217" t="s">
        <v>360</v>
      </c>
      <c r="C35907" s="218">
        <v>1.57</v>
      </c>
    </row>
    <row r="35908" spans="1:3" ht="15" customHeight="1" x14ac:dyDescent="0.25">
      <c r="A35908" s="216">
        <v>45862</v>
      </c>
      <c r="B35908" s="217" t="s">
        <v>360</v>
      </c>
      <c r="C35908" s="218">
        <v>1.58</v>
      </c>
    </row>
    <row r="35909" spans="1:3" ht="15" customHeight="1" x14ac:dyDescent="0.25">
      <c r="A35909" s="216">
        <v>45863</v>
      </c>
      <c r="B35909" s="217" t="s">
        <v>360</v>
      </c>
      <c r="C35909" s="218">
        <v>1.59</v>
      </c>
    </row>
    <row r="35910" spans="1:3" ht="15" customHeight="1" x14ac:dyDescent="0.25">
      <c r="A35910" s="216">
        <v>45866</v>
      </c>
      <c r="B35910" s="217" t="s">
        <v>360</v>
      </c>
      <c r="C35910" s="218">
        <v>1.62</v>
      </c>
    </row>
    <row r="35911" spans="1:3" ht="15" customHeight="1" x14ac:dyDescent="0.25">
      <c r="A35911" s="216">
        <v>45867</v>
      </c>
      <c r="B35911" s="217" t="s">
        <v>360</v>
      </c>
      <c r="C35911" s="218">
        <v>1.63</v>
      </c>
    </row>
    <row r="35912" spans="1:3" ht="15" customHeight="1" x14ac:dyDescent="0.25">
      <c r="A35912" s="216">
        <v>45868</v>
      </c>
      <c r="B35912" s="217" t="s">
        <v>360</v>
      </c>
      <c r="C35912" s="218">
        <v>1.64</v>
      </c>
    </row>
    <row r="35913" spans="1:3" ht="15" customHeight="1" x14ac:dyDescent="0.25">
      <c r="A35913" s="216">
        <v>45869</v>
      </c>
      <c r="B35913" s="217" t="s">
        <v>360</v>
      </c>
      <c r="C35913" s="218">
        <v>1.65</v>
      </c>
    </row>
    <row r="35914" spans="1:3" ht="15" customHeight="1" x14ac:dyDescent="0.25">
      <c r="A35914" s="216">
        <v>45870</v>
      </c>
      <c r="B35914" s="217" t="s">
        <v>360</v>
      </c>
      <c r="C35914" s="218">
        <v>1.66</v>
      </c>
    </row>
    <row r="35915" spans="1:3" ht="15" customHeight="1" x14ac:dyDescent="0.25">
      <c r="A35915" s="216">
        <v>45873</v>
      </c>
      <c r="B35915" s="217" t="s">
        <v>360</v>
      </c>
      <c r="C35915" s="218">
        <v>1.69</v>
      </c>
    </row>
    <row r="35916" spans="1:3" ht="15" customHeight="1" x14ac:dyDescent="0.25">
      <c r="A35916" s="216">
        <v>45874</v>
      </c>
      <c r="B35916" s="217" t="s">
        <v>360</v>
      </c>
      <c r="C35916" s="218">
        <v>1.7</v>
      </c>
    </row>
    <row r="35917" spans="1:3" ht="15" customHeight="1" x14ac:dyDescent="0.25">
      <c r="A35917" s="216">
        <v>45875</v>
      </c>
      <c r="B35917" s="217" t="s">
        <v>360</v>
      </c>
      <c r="C35917" s="218">
        <v>1.71</v>
      </c>
    </row>
    <row r="35918" spans="1:3" ht="15" customHeight="1" x14ac:dyDescent="0.25">
      <c r="A35918" s="216">
        <v>45876</v>
      </c>
      <c r="B35918" s="217" t="s">
        <v>360</v>
      </c>
      <c r="C35918" s="218">
        <v>1.72</v>
      </c>
    </row>
    <row r="35919" spans="1:3" ht="15" customHeight="1" x14ac:dyDescent="0.25">
      <c r="A35919" s="216">
        <v>45877</v>
      </c>
      <c r="B35919" s="217" t="s">
        <v>360</v>
      </c>
      <c r="C35919" s="218">
        <v>1.73</v>
      </c>
    </row>
    <row r="35920" spans="1:3" ht="15" customHeight="1" x14ac:dyDescent="0.25">
      <c r="A35920" s="216">
        <v>45880</v>
      </c>
      <c r="B35920" s="217" t="s">
        <v>360</v>
      </c>
      <c r="C35920" s="218">
        <v>1.77</v>
      </c>
    </row>
    <row r="35921" spans="1:3" ht="15" customHeight="1" x14ac:dyDescent="0.25">
      <c r="A35921" s="216">
        <v>45881</v>
      </c>
      <c r="B35921" s="217" t="s">
        <v>360</v>
      </c>
      <c r="C35921" s="218">
        <v>1.78</v>
      </c>
    </row>
    <row r="35922" spans="1:3" ht="15" customHeight="1" x14ac:dyDescent="0.25">
      <c r="A35922" s="216">
        <v>45882</v>
      </c>
      <c r="B35922" s="217" t="s">
        <v>360</v>
      </c>
      <c r="C35922" s="218">
        <v>1.79</v>
      </c>
    </row>
    <row r="35923" spans="1:3" ht="15" customHeight="1" x14ac:dyDescent="0.25">
      <c r="A35923" s="216">
        <v>45883</v>
      </c>
      <c r="B35923" s="217" t="s">
        <v>360</v>
      </c>
      <c r="C35923" s="218">
        <v>1.8</v>
      </c>
    </row>
    <row r="35924" spans="1:3" ht="15" customHeight="1" x14ac:dyDescent="0.25">
      <c r="A35924" s="216">
        <v>45884</v>
      </c>
      <c r="B35924" s="217" t="s">
        <v>360</v>
      </c>
      <c r="C35924" s="218">
        <v>1.81</v>
      </c>
    </row>
    <row r="35925" spans="1:3" ht="15" customHeight="1" x14ac:dyDescent="0.25">
      <c r="A35925" s="216">
        <v>45887</v>
      </c>
      <c r="B35925" s="217" t="s">
        <v>360</v>
      </c>
      <c r="C35925" s="218">
        <v>1.84</v>
      </c>
    </row>
    <row r="35926" spans="1:3" ht="15" customHeight="1" x14ac:dyDescent="0.25">
      <c r="A35926" s="216">
        <v>45888</v>
      </c>
      <c r="B35926" s="217" t="s">
        <v>360</v>
      </c>
      <c r="C35926" s="218">
        <v>1.85</v>
      </c>
    </row>
    <row r="35927" spans="1:3" ht="15" customHeight="1" x14ac:dyDescent="0.25">
      <c r="A35927" s="216">
        <v>45889</v>
      </c>
      <c r="B35927" s="217" t="s">
        <v>360</v>
      </c>
      <c r="C35927" s="218">
        <v>1.86</v>
      </c>
    </row>
    <row r="35928" spans="1:3" ht="15" customHeight="1" x14ac:dyDescent="0.25">
      <c r="A35928" s="216">
        <v>45890</v>
      </c>
      <c r="B35928" s="217" t="s">
        <v>360</v>
      </c>
      <c r="C35928" s="218">
        <v>1.87</v>
      </c>
    </row>
    <row r="35929" spans="1:3" ht="15" customHeight="1" x14ac:dyDescent="0.25">
      <c r="A35929" s="216">
        <v>45891</v>
      </c>
      <c r="B35929" s="217" t="s">
        <v>360</v>
      </c>
      <c r="C35929" s="218">
        <v>1.88</v>
      </c>
    </row>
    <row r="35930" spans="1:3" ht="15" customHeight="1" x14ac:dyDescent="0.25">
      <c r="A35930" s="216">
        <v>45894</v>
      </c>
      <c r="B35930" s="217" t="s">
        <v>360</v>
      </c>
      <c r="C35930" s="218">
        <v>1.91</v>
      </c>
    </row>
    <row r="35931" spans="1:3" ht="15" customHeight="1" x14ac:dyDescent="0.25">
      <c r="A35931" s="216">
        <v>45895</v>
      </c>
      <c r="B35931" s="217" t="s">
        <v>360</v>
      </c>
      <c r="C35931" s="218">
        <v>1.92</v>
      </c>
    </row>
    <row r="35932" spans="1:3" ht="15" customHeight="1" x14ac:dyDescent="0.25">
      <c r="A35932" s="216">
        <v>45896</v>
      </c>
      <c r="B35932" s="217" t="s">
        <v>360</v>
      </c>
      <c r="C35932" s="218">
        <v>1.93</v>
      </c>
    </row>
    <row r="35933" spans="1:3" ht="15" customHeight="1" x14ac:dyDescent="0.25">
      <c r="A35933" s="216">
        <v>45897</v>
      </c>
      <c r="B35933" s="217" t="s">
        <v>360</v>
      </c>
      <c r="C35933" s="218">
        <v>1.94</v>
      </c>
    </row>
    <row r="35934" spans="1:3" ht="15" customHeight="1" x14ac:dyDescent="0.25">
      <c r="A35934" s="216">
        <v>45898</v>
      </c>
      <c r="B35934" s="217" t="s">
        <v>360</v>
      </c>
      <c r="C35934" s="218">
        <v>1.95</v>
      </c>
    </row>
    <row r="35935" spans="1:3" ht="15" customHeight="1" x14ac:dyDescent="0.25">
      <c r="A35935" s="216">
        <v>45902</v>
      </c>
      <c r="B35935" s="217" t="s">
        <v>360</v>
      </c>
      <c r="C35935" s="218">
        <v>1.99</v>
      </c>
    </row>
    <row r="35936" spans="1:3" ht="15" customHeight="1" x14ac:dyDescent="0.25">
      <c r="A35936" s="216">
        <v>45903</v>
      </c>
      <c r="B35936" s="217" t="s">
        <v>360</v>
      </c>
      <c r="C35936" s="218">
        <v>2</v>
      </c>
    </row>
    <row r="35937" spans="1:3" ht="15" customHeight="1" x14ac:dyDescent="0.25">
      <c r="A35937" s="216">
        <v>45904</v>
      </c>
      <c r="B35937" s="217" t="s">
        <v>360</v>
      </c>
      <c r="C35937" s="218">
        <v>2.0099999999999998</v>
      </c>
    </row>
    <row r="35938" spans="1:3" ht="15" customHeight="1" x14ac:dyDescent="0.25">
      <c r="A35938" s="216">
        <v>45905</v>
      </c>
      <c r="B35938" s="217" t="s">
        <v>360</v>
      </c>
      <c r="C35938" s="218">
        <v>2.02</v>
      </c>
    </row>
    <row r="35939" spans="1:3" ht="15" customHeight="1" x14ac:dyDescent="0.25">
      <c r="A35939" s="216">
        <v>45908</v>
      </c>
      <c r="B35939" s="217" t="s">
        <v>360</v>
      </c>
      <c r="C35939" s="218">
        <v>2.0499999999999998</v>
      </c>
    </row>
    <row r="35940" spans="1:3" ht="15" customHeight="1" x14ac:dyDescent="0.25">
      <c r="A35940" s="216">
        <v>45909</v>
      </c>
      <c r="B35940" s="217" t="s">
        <v>360</v>
      </c>
      <c r="C35940" s="218">
        <v>2.06</v>
      </c>
    </row>
    <row r="35941" spans="1:3" ht="15" customHeight="1" x14ac:dyDescent="0.25">
      <c r="A35941" s="216">
        <v>45910</v>
      </c>
      <c r="B35941" s="217" t="s">
        <v>360</v>
      </c>
      <c r="C35941" s="218">
        <v>2.0699999999999998</v>
      </c>
    </row>
    <row r="35942" spans="1:3" ht="15" customHeight="1" x14ac:dyDescent="0.25">
      <c r="A35942" s="216">
        <v>45911</v>
      </c>
      <c r="B35942" s="217" t="s">
        <v>360</v>
      </c>
      <c r="C35942" s="218">
        <v>2.08</v>
      </c>
    </row>
    <row r="35943" spans="1:3" ht="15" customHeight="1" x14ac:dyDescent="0.25">
      <c r="A35943" s="216">
        <v>45912</v>
      </c>
      <c r="B35943" s="217" t="s">
        <v>360</v>
      </c>
      <c r="C35943" s="218">
        <v>2.09</v>
      </c>
    </row>
    <row r="35944" spans="1:3" ht="15" customHeight="1" x14ac:dyDescent="0.25">
      <c r="A35944" s="216">
        <v>45915</v>
      </c>
      <c r="B35944" s="217" t="s">
        <v>360</v>
      </c>
      <c r="C35944" s="218">
        <v>2.12</v>
      </c>
    </row>
    <row r="35945" spans="1:3" ht="15" customHeight="1" x14ac:dyDescent="0.25">
      <c r="A35945" s="216">
        <v>45916</v>
      </c>
      <c r="B35945" s="217" t="s">
        <v>360</v>
      </c>
      <c r="C35945" s="218">
        <v>2.13</v>
      </c>
    </row>
    <row r="35946" spans="1:3" ht="15" customHeight="1" x14ac:dyDescent="0.25">
      <c r="A35946" s="216">
        <v>45917</v>
      </c>
      <c r="B35946" s="217" t="s">
        <v>360</v>
      </c>
      <c r="C35946" s="218">
        <v>2.14</v>
      </c>
    </row>
    <row r="35947" spans="1:3" ht="15" customHeight="1" x14ac:dyDescent="0.25">
      <c r="A35947" s="216">
        <v>45918</v>
      </c>
      <c r="B35947" s="217" t="s">
        <v>360</v>
      </c>
      <c r="C35947" s="218">
        <v>2.16</v>
      </c>
    </row>
    <row r="35948" spans="1:3" ht="15" customHeight="1" x14ac:dyDescent="0.25">
      <c r="A35948" s="216">
        <v>45919</v>
      </c>
      <c r="B35948" s="217" t="s">
        <v>360</v>
      </c>
      <c r="C35948" s="218">
        <v>2.17</v>
      </c>
    </row>
    <row r="35949" spans="1:3" ht="15" customHeight="1" x14ac:dyDescent="0.25">
      <c r="A35949" s="216">
        <v>45922</v>
      </c>
      <c r="B35949" s="217" t="s">
        <v>360</v>
      </c>
      <c r="C35949" s="218">
        <v>2.2000000000000002</v>
      </c>
    </row>
    <row r="35950" spans="1:3" ht="15" customHeight="1" x14ac:dyDescent="0.25">
      <c r="A35950" s="216">
        <v>45923</v>
      </c>
      <c r="B35950" s="217" t="s">
        <v>360</v>
      </c>
      <c r="C35950" s="218">
        <v>2.21</v>
      </c>
    </row>
    <row r="35951" spans="1:3" ht="15" customHeight="1" x14ac:dyDescent="0.25">
      <c r="A35951" s="216">
        <v>45924</v>
      </c>
      <c r="B35951" s="217" t="s">
        <v>360</v>
      </c>
      <c r="C35951" s="218">
        <v>2.2200000000000002</v>
      </c>
    </row>
    <row r="35952" spans="1:3" ht="15" customHeight="1" x14ac:dyDescent="0.25">
      <c r="A35952" s="216">
        <v>45925</v>
      </c>
      <c r="B35952" s="217" t="s">
        <v>360</v>
      </c>
      <c r="C35952" s="218">
        <v>2.23</v>
      </c>
    </row>
    <row r="35953" spans="1:3" ht="15" customHeight="1" x14ac:dyDescent="0.25">
      <c r="A35953" s="216">
        <v>45926</v>
      </c>
      <c r="B35953" s="217" t="s">
        <v>360</v>
      </c>
      <c r="C35953" s="218">
        <v>2.2400000000000002</v>
      </c>
    </row>
    <row r="35954" spans="1:3" ht="15" customHeight="1" x14ac:dyDescent="0.25">
      <c r="A35954" s="216">
        <v>45929</v>
      </c>
      <c r="B35954" s="217" t="s">
        <v>360</v>
      </c>
      <c r="C35954" s="218">
        <v>2.27</v>
      </c>
    </row>
    <row r="35955" spans="1:3" ht="15" customHeight="1" x14ac:dyDescent="0.25">
      <c r="A35955" s="216">
        <v>45930</v>
      </c>
      <c r="B35955" s="217" t="s">
        <v>360</v>
      </c>
      <c r="C35955" s="218">
        <v>0</v>
      </c>
    </row>
    <row r="35956" spans="1:3" ht="15" customHeight="1" x14ac:dyDescent="0.25">
      <c r="A35956" s="216">
        <v>45566</v>
      </c>
      <c r="B35956" s="217" t="s">
        <v>358</v>
      </c>
      <c r="C35956" s="218">
        <v>1.38E-2</v>
      </c>
    </row>
    <row r="35957" spans="1:3" ht="15" customHeight="1" x14ac:dyDescent="0.25">
      <c r="A35957" s="216">
        <v>45567</v>
      </c>
      <c r="B35957" s="217" t="s">
        <v>358</v>
      </c>
      <c r="C35957" s="218">
        <v>2.81E-2</v>
      </c>
    </row>
    <row r="35958" spans="1:3" ht="15" customHeight="1" x14ac:dyDescent="0.25">
      <c r="A35958" s="216">
        <v>45568</v>
      </c>
      <c r="B35958" s="217" t="s">
        <v>358</v>
      </c>
      <c r="C35958" s="218">
        <v>4.2200000000000001E-2</v>
      </c>
    </row>
    <row r="35959" spans="1:3" ht="15" customHeight="1" x14ac:dyDescent="0.25">
      <c r="A35959" s="216">
        <v>45569</v>
      </c>
      <c r="B35959" s="217" t="s">
        <v>358</v>
      </c>
      <c r="C35959" s="218">
        <v>5.6300000000000003E-2</v>
      </c>
    </row>
    <row r="35960" spans="1:3" ht="15" customHeight="1" x14ac:dyDescent="0.25">
      <c r="A35960" s="216">
        <v>45572</v>
      </c>
      <c r="B35960" s="217" t="s">
        <v>358</v>
      </c>
      <c r="C35960" s="218">
        <v>9.8699999999999996E-2</v>
      </c>
    </row>
    <row r="35961" spans="1:3" ht="15" customHeight="1" x14ac:dyDescent="0.25">
      <c r="A35961" s="216">
        <v>45573</v>
      </c>
      <c r="B35961" s="217" t="s">
        <v>358</v>
      </c>
      <c r="C35961" s="218">
        <v>0.1125</v>
      </c>
    </row>
    <row r="35962" spans="1:3" ht="15" customHeight="1" x14ac:dyDescent="0.25">
      <c r="A35962" s="216">
        <v>45574</v>
      </c>
      <c r="B35962" s="217" t="s">
        <v>358</v>
      </c>
      <c r="C35962" s="218">
        <v>0.1265</v>
      </c>
    </row>
    <row r="35963" spans="1:3" ht="15" customHeight="1" x14ac:dyDescent="0.25">
      <c r="A35963" s="216">
        <v>45575</v>
      </c>
      <c r="B35963" s="217" t="s">
        <v>358</v>
      </c>
      <c r="C35963" s="218">
        <v>0.14019999999999999</v>
      </c>
    </row>
    <row r="35964" spans="1:3" ht="15" customHeight="1" x14ac:dyDescent="0.25">
      <c r="A35964" s="216">
        <v>45576</v>
      </c>
      <c r="B35964" s="217" t="s">
        <v>358</v>
      </c>
      <c r="C35964" s="218">
        <v>0.15390000000000001</v>
      </c>
    </row>
    <row r="35965" spans="1:3" ht="15" customHeight="1" x14ac:dyDescent="0.25">
      <c r="A35965" s="216">
        <v>45579</v>
      </c>
      <c r="B35965" s="217" t="s">
        <v>358</v>
      </c>
      <c r="C35965" s="218">
        <v>0.19500000000000001</v>
      </c>
    </row>
    <row r="35966" spans="1:3" ht="15" customHeight="1" x14ac:dyDescent="0.25">
      <c r="A35966" s="216">
        <v>45580</v>
      </c>
      <c r="B35966" s="217" t="s">
        <v>358</v>
      </c>
      <c r="C35966" s="218">
        <v>0.2087</v>
      </c>
    </row>
    <row r="35967" spans="1:3" ht="15" customHeight="1" x14ac:dyDescent="0.25">
      <c r="A35967" s="216">
        <v>45581</v>
      </c>
      <c r="B35967" s="217" t="s">
        <v>358</v>
      </c>
      <c r="C35967" s="218">
        <v>0.22259999999999999</v>
      </c>
    </row>
    <row r="35968" spans="1:3" ht="15" customHeight="1" x14ac:dyDescent="0.25">
      <c r="A35968" s="216">
        <v>45582</v>
      </c>
      <c r="B35968" s="217" t="s">
        <v>358</v>
      </c>
      <c r="C35968" s="218">
        <v>0.23630000000000001</v>
      </c>
    </row>
    <row r="35969" spans="1:3" ht="15" customHeight="1" x14ac:dyDescent="0.25">
      <c r="A35969" s="216">
        <v>45583</v>
      </c>
      <c r="B35969" s="217" t="s">
        <v>358</v>
      </c>
      <c r="C35969" s="218">
        <v>0.25</v>
      </c>
    </row>
    <row r="35970" spans="1:3" ht="15" customHeight="1" x14ac:dyDescent="0.25">
      <c r="A35970" s="216">
        <v>45586</v>
      </c>
      <c r="B35970" s="217" t="s">
        <v>358</v>
      </c>
      <c r="C35970" s="218">
        <v>0.29160000000000003</v>
      </c>
    </row>
    <row r="35971" spans="1:3" ht="15" customHeight="1" x14ac:dyDescent="0.25">
      <c r="A35971" s="216">
        <v>45587</v>
      </c>
      <c r="B35971" s="217" t="s">
        <v>358</v>
      </c>
      <c r="C35971" s="218">
        <v>0.30520000000000003</v>
      </c>
    </row>
    <row r="35972" spans="1:3" ht="15" customHeight="1" x14ac:dyDescent="0.25">
      <c r="A35972" s="216">
        <v>45588</v>
      </c>
      <c r="B35972" s="217" t="s">
        <v>358</v>
      </c>
      <c r="C35972" s="218">
        <v>0.31900000000000001</v>
      </c>
    </row>
    <row r="35973" spans="1:3" ht="15" customHeight="1" x14ac:dyDescent="0.25">
      <c r="A35973" s="216">
        <v>45589</v>
      </c>
      <c r="B35973" s="217" t="s">
        <v>358</v>
      </c>
      <c r="C35973" s="218">
        <v>0.33250000000000002</v>
      </c>
    </row>
    <row r="35974" spans="1:3" ht="15" customHeight="1" x14ac:dyDescent="0.25">
      <c r="A35974" s="216">
        <v>45590</v>
      </c>
      <c r="B35974" s="217" t="s">
        <v>358</v>
      </c>
      <c r="C35974" s="218">
        <v>0.34599999999999997</v>
      </c>
    </row>
    <row r="35975" spans="1:3" ht="15" customHeight="1" x14ac:dyDescent="0.25">
      <c r="A35975" s="216">
        <v>45593</v>
      </c>
      <c r="B35975" s="217" t="s">
        <v>358</v>
      </c>
      <c r="C35975" s="218">
        <v>0.38669999999999999</v>
      </c>
    </row>
    <row r="35976" spans="1:3" ht="15" customHeight="1" x14ac:dyDescent="0.25">
      <c r="A35976" s="216">
        <v>45594</v>
      </c>
      <c r="B35976" s="217" t="s">
        <v>358</v>
      </c>
      <c r="C35976" s="218">
        <v>0.40060000000000001</v>
      </c>
    </row>
    <row r="35977" spans="1:3" ht="15" customHeight="1" x14ac:dyDescent="0.25">
      <c r="A35977" s="216">
        <v>45595</v>
      </c>
      <c r="B35977" s="217" t="s">
        <v>358</v>
      </c>
      <c r="C35977" s="218">
        <v>0.4143</v>
      </c>
    </row>
    <row r="35978" spans="1:3" ht="15" customHeight="1" x14ac:dyDescent="0.25">
      <c r="A35978" s="216">
        <v>45596</v>
      </c>
      <c r="B35978" s="217" t="s">
        <v>358</v>
      </c>
      <c r="C35978" s="218">
        <v>0.42780000000000001</v>
      </c>
    </row>
    <row r="35979" spans="1:3" ht="15" customHeight="1" x14ac:dyDescent="0.25">
      <c r="A35979" s="216">
        <v>45597</v>
      </c>
      <c r="B35979" s="217" t="s">
        <v>358</v>
      </c>
      <c r="C35979" s="218">
        <v>0.44159999999999999</v>
      </c>
    </row>
    <row r="35980" spans="1:3" ht="15" customHeight="1" x14ac:dyDescent="0.25">
      <c r="A35980" s="216">
        <v>45600</v>
      </c>
      <c r="B35980" s="217" t="s">
        <v>358</v>
      </c>
      <c r="C35980" s="218">
        <v>0.4824</v>
      </c>
    </row>
    <row r="35981" spans="1:3" ht="15" customHeight="1" x14ac:dyDescent="0.25">
      <c r="A35981" s="216">
        <v>45601</v>
      </c>
      <c r="B35981" s="217" t="s">
        <v>358</v>
      </c>
      <c r="C35981" s="218">
        <v>0.49580000000000002</v>
      </c>
    </row>
    <row r="35982" spans="1:3" ht="15" customHeight="1" x14ac:dyDescent="0.25">
      <c r="A35982" s="216">
        <v>45602</v>
      </c>
      <c r="B35982" s="217" t="s">
        <v>358</v>
      </c>
      <c r="C35982" s="218">
        <v>0.50949999999999995</v>
      </c>
    </row>
    <row r="35983" spans="1:3" ht="15" customHeight="1" x14ac:dyDescent="0.25">
      <c r="A35983" s="216">
        <v>45603</v>
      </c>
      <c r="B35983" s="217" t="s">
        <v>358</v>
      </c>
      <c r="C35983" s="218">
        <v>0.52300000000000002</v>
      </c>
    </row>
    <row r="35984" spans="1:3" ht="15" customHeight="1" x14ac:dyDescent="0.25">
      <c r="A35984" s="216">
        <v>45604</v>
      </c>
      <c r="B35984" s="217" t="s">
        <v>358</v>
      </c>
      <c r="C35984" s="218">
        <v>0.53659999999999997</v>
      </c>
    </row>
    <row r="35985" spans="1:3" ht="15" customHeight="1" x14ac:dyDescent="0.25">
      <c r="A35985" s="216">
        <v>45607</v>
      </c>
      <c r="B35985" s="217" t="s">
        <v>358</v>
      </c>
      <c r="C35985" s="218">
        <v>0.57740000000000002</v>
      </c>
    </row>
    <row r="35986" spans="1:3" ht="15" customHeight="1" x14ac:dyDescent="0.25">
      <c r="A35986" s="216">
        <v>45608</v>
      </c>
      <c r="B35986" s="217" t="s">
        <v>358</v>
      </c>
      <c r="C35986" s="218">
        <v>0.59079999999999999</v>
      </c>
    </row>
    <row r="35987" spans="1:3" ht="15" customHeight="1" x14ac:dyDescent="0.25">
      <c r="A35987" s="216">
        <v>45609</v>
      </c>
      <c r="B35987" s="217" t="s">
        <v>358</v>
      </c>
      <c r="C35987" s="218">
        <v>0.60419999999999996</v>
      </c>
    </row>
    <row r="35988" spans="1:3" ht="15" customHeight="1" x14ac:dyDescent="0.25">
      <c r="A35988" s="216">
        <v>45610</v>
      </c>
      <c r="B35988" s="217" t="s">
        <v>358</v>
      </c>
      <c r="C35988" s="218">
        <v>0.61760000000000004</v>
      </c>
    </row>
    <row r="35989" spans="1:3" ht="15" customHeight="1" x14ac:dyDescent="0.25">
      <c r="A35989" s="216">
        <v>45611</v>
      </c>
      <c r="B35989" s="217" t="s">
        <v>358</v>
      </c>
      <c r="C35989" s="218">
        <v>0.63080000000000003</v>
      </c>
    </row>
    <row r="35990" spans="1:3" ht="15" customHeight="1" x14ac:dyDescent="0.25">
      <c r="A35990" s="216">
        <v>45614</v>
      </c>
      <c r="B35990" s="217" t="s">
        <v>358</v>
      </c>
      <c r="C35990" s="218">
        <v>0.67120000000000002</v>
      </c>
    </row>
    <row r="35991" spans="1:3" ht="15" customHeight="1" x14ac:dyDescent="0.25">
      <c r="A35991" s="216">
        <v>45615</v>
      </c>
      <c r="B35991" s="217" t="s">
        <v>358</v>
      </c>
      <c r="C35991" s="218">
        <v>0.68459999999999999</v>
      </c>
    </row>
    <row r="35992" spans="1:3" ht="15" customHeight="1" x14ac:dyDescent="0.25">
      <c r="A35992" s="216">
        <v>45616</v>
      </c>
      <c r="B35992" s="217" t="s">
        <v>358</v>
      </c>
      <c r="C35992" s="218">
        <v>0.69810000000000005</v>
      </c>
    </row>
    <row r="35993" spans="1:3" ht="15" customHeight="1" x14ac:dyDescent="0.25">
      <c r="A35993" s="216">
        <v>45617</v>
      </c>
      <c r="B35993" s="217" t="s">
        <v>358</v>
      </c>
      <c r="C35993" s="218">
        <v>0.7117</v>
      </c>
    </row>
    <row r="35994" spans="1:3" ht="15" customHeight="1" x14ac:dyDescent="0.25">
      <c r="A35994" s="216">
        <v>45618</v>
      </c>
      <c r="B35994" s="217" t="s">
        <v>358</v>
      </c>
      <c r="C35994" s="218">
        <v>0.72460000000000002</v>
      </c>
    </row>
    <row r="35995" spans="1:3" ht="15" customHeight="1" x14ac:dyDescent="0.25">
      <c r="A35995" s="216">
        <v>45621</v>
      </c>
      <c r="B35995" s="217" t="s">
        <v>358</v>
      </c>
      <c r="C35995" s="218">
        <v>0.7641</v>
      </c>
    </row>
    <row r="35996" spans="1:3" ht="15" customHeight="1" x14ac:dyDescent="0.25">
      <c r="A35996" s="216">
        <v>45622</v>
      </c>
      <c r="B35996" s="217" t="s">
        <v>358</v>
      </c>
      <c r="C35996" s="218">
        <v>0.7772</v>
      </c>
    </row>
    <row r="35997" spans="1:3" ht="15" customHeight="1" x14ac:dyDescent="0.25">
      <c r="A35997" s="216">
        <v>45623</v>
      </c>
      <c r="B35997" s="217" t="s">
        <v>358</v>
      </c>
      <c r="C35997" s="218">
        <v>0.79049999999999998</v>
      </c>
    </row>
    <row r="35998" spans="1:3" ht="15" customHeight="1" x14ac:dyDescent="0.25">
      <c r="A35998" s="216">
        <v>45624</v>
      </c>
      <c r="B35998" s="217" t="s">
        <v>358</v>
      </c>
      <c r="C35998" s="218">
        <v>0.80359999999999998</v>
      </c>
    </row>
    <row r="35999" spans="1:3" ht="15" customHeight="1" x14ac:dyDescent="0.25">
      <c r="A35999" s="216">
        <v>45625</v>
      </c>
      <c r="B35999" s="217" t="s">
        <v>358</v>
      </c>
      <c r="C35999" s="218">
        <v>0.81710000000000005</v>
      </c>
    </row>
    <row r="36000" spans="1:3" ht="15" customHeight="1" x14ac:dyDescent="0.25">
      <c r="A36000" s="216">
        <v>45628</v>
      </c>
      <c r="B36000" s="217" t="s">
        <v>358</v>
      </c>
      <c r="C36000" s="218">
        <v>0.8569</v>
      </c>
    </row>
    <row r="36001" spans="1:3" ht="15" customHeight="1" x14ac:dyDescent="0.25">
      <c r="A36001" s="216">
        <v>45629</v>
      </c>
      <c r="B36001" s="217" t="s">
        <v>358</v>
      </c>
      <c r="C36001" s="218">
        <v>0.87</v>
      </c>
    </row>
    <row r="36002" spans="1:3" ht="15" customHeight="1" x14ac:dyDescent="0.25">
      <c r="A36002" s="216">
        <v>45630</v>
      </c>
      <c r="B36002" s="217" t="s">
        <v>358</v>
      </c>
      <c r="C36002" s="218">
        <v>0.88339999999999996</v>
      </c>
    </row>
    <row r="36003" spans="1:3" ht="15" customHeight="1" x14ac:dyDescent="0.25">
      <c r="A36003" s="216">
        <v>45631</v>
      </c>
      <c r="B36003" s="217" t="s">
        <v>358</v>
      </c>
      <c r="C36003" s="218">
        <v>0.89649999999999996</v>
      </c>
    </row>
    <row r="36004" spans="1:3" ht="15" customHeight="1" x14ac:dyDescent="0.25">
      <c r="A36004" s="216">
        <v>45632</v>
      </c>
      <c r="B36004" s="217" t="s">
        <v>358</v>
      </c>
      <c r="C36004" s="218">
        <v>0.90969999999999995</v>
      </c>
    </row>
    <row r="36005" spans="1:3" ht="15" customHeight="1" x14ac:dyDescent="0.25">
      <c r="A36005" s="216">
        <v>45635</v>
      </c>
      <c r="B36005" s="217" t="s">
        <v>358</v>
      </c>
      <c r="C36005" s="218">
        <v>0.94930000000000003</v>
      </c>
    </row>
    <row r="36006" spans="1:3" ht="15" customHeight="1" x14ac:dyDescent="0.25">
      <c r="A36006" s="216">
        <v>45636</v>
      </c>
      <c r="B36006" s="217" t="s">
        <v>358</v>
      </c>
      <c r="C36006" s="218">
        <v>0.9627</v>
      </c>
    </row>
    <row r="36007" spans="1:3" ht="15" customHeight="1" x14ac:dyDescent="0.25">
      <c r="A36007" s="216">
        <v>45637</v>
      </c>
      <c r="B36007" s="217" t="s">
        <v>358</v>
      </c>
      <c r="C36007" s="218">
        <v>0.97619999999999996</v>
      </c>
    </row>
    <row r="36008" spans="1:3" ht="15" customHeight="1" x14ac:dyDescent="0.25">
      <c r="A36008" s="216">
        <v>45638</v>
      </c>
      <c r="B36008" s="217" t="s">
        <v>358</v>
      </c>
      <c r="C36008" s="218">
        <v>0.98899999999999999</v>
      </c>
    </row>
    <row r="36009" spans="1:3" ht="15" customHeight="1" x14ac:dyDescent="0.25">
      <c r="A36009" s="216">
        <v>45639</v>
      </c>
      <c r="B36009" s="217" t="s">
        <v>358</v>
      </c>
      <c r="C36009" s="218">
        <v>1.0023</v>
      </c>
    </row>
    <row r="36010" spans="1:3" ht="15" customHeight="1" x14ac:dyDescent="0.25">
      <c r="A36010" s="216">
        <v>45642</v>
      </c>
      <c r="B36010" s="217" t="s">
        <v>358</v>
      </c>
      <c r="C36010" s="218">
        <v>1.0418000000000001</v>
      </c>
    </row>
    <row r="36011" spans="1:3" ht="15" customHeight="1" x14ac:dyDescent="0.25">
      <c r="A36011" s="216">
        <v>45643</v>
      </c>
      <c r="B36011" s="217" t="s">
        <v>358</v>
      </c>
      <c r="C36011" s="218">
        <v>1.0550999999999999</v>
      </c>
    </row>
    <row r="36012" spans="1:3" ht="15" customHeight="1" x14ac:dyDescent="0.25">
      <c r="A36012" s="216">
        <v>45644</v>
      </c>
      <c r="B36012" s="217" t="s">
        <v>358</v>
      </c>
      <c r="C36012" s="218">
        <v>1.0683</v>
      </c>
    </row>
    <row r="36013" spans="1:3" ht="15" customHeight="1" x14ac:dyDescent="0.25">
      <c r="A36013" s="216">
        <v>45645</v>
      </c>
      <c r="B36013" s="217" t="s">
        <v>358</v>
      </c>
      <c r="C36013" s="218">
        <v>1.0811999999999999</v>
      </c>
    </row>
    <row r="36014" spans="1:3" ht="15" customHeight="1" x14ac:dyDescent="0.25">
      <c r="A36014" s="216">
        <v>45646</v>
      </c>
      <c r="B36014" s="217" t="s">
        <v>358</v>
      </c>
      <c r="C36014" s="218">
        <v>1.0944</v>
      </c>
    </row>
    <row r="36015" spans="1:3" ht="15" customHeight="1" x14ac:dyDescent="0.25">
      <c r="A36015" s="216">
        <v>45649</v>
      </c>
      <c r="B36015" s="217" t="s">
        <v>358</v>
      </c>
      <c r="C36015" s="218">
        <v>1.145</v>
      </c>
    </row>
    <row r="36016" spans="1:3" ht="15" customHeight="1" x14ac:dyDescent="0.25">
      <c r="A36016" s="216">
        <v>45650</v>
      </c>
      <c r="B36016" s="217" t="s">
        <v>358</v>
      </c>
      <c r="C36016" s="218">
        <v>1.1577999999999999</v>
      </c>
    </row>
    <row r="36017" spans="1:3" ht="15" customHeight="1" x14ac:dyDescent="0.25">
      <c r="A36017" s="216">
        <v>45651</v>
      </c>
      <c r="B36017" s="217" t="s">
        <v>358</v>
      </c>
      <c r="C36017" s="218">
        <v>1.1708000000000001</v>
      </c>
    </row>
    <row r="36018" spans="1:3" ht="15" customHeight="1" x14ac:dyDescent="0.25">
      <c r="A36018" s="216">
        <v>45652</v>
      </c>
      <c r="B36018" s="217" t="s">
        <v>358</v>
      </c>
      <c r="C36018" s="218">
        <v>1.1836</v>
      </c>
    </row>
    <row r="36019" spans="1:3" ht="15" customHeight="1" x14ac:dyDescent="0.25">
      <c r="A36019" s="216">
        <v>45653</v>
      </c>
      <c r="B36019" s="217" t="s">
        <v>358</v>
      </c>
      <c r="C36019" s="218">
        <v>1.1968000000000001</v>
      </c>
    </row>
    <row r="36020" spans="1:3" ht="15" customHeight="1" x14ac:dyDescent="0.25">
      <c r="A36020" s="216">
        <v>45656</v>
      </c>
      <c r="B36020" s="217" t="s">
        <v>358</v>
      </c>
      <c r="C36020" s="218">
        <v>1.2356</v>
      </c>
    </row>
    <row r="36021" spans="1:3" ht="15" customHeight="1" x14ac:dyDescent="0.25">
      <c r="A36021" s="216">
        <v>45657</v>
      </c>
      <c r="B36021" s="217" t="s">
        <v>358</v>
      </c>
      <c r="C36021" s="218">
        <v>1.2485999999999999</v>
      </c>
    </row>
    <row r="36022" spans="1:3" ht="15" customHeight="1" x14ac:dyDescent="0.25">
      <c r="A36022" s="216">
        <v>45659</v>
      </c>
      <c r="B36022" s="217" t="s">
        <v>358</v>
      </c>
      <c r="C36022" s="218">
        <v>1.2747999999999999</v>
      </c>
    </row>
    <row r="36023" spans="1:3" ht="15" customHeight="1" x14ac:dyDescent="0.25">
      <c r="A36023" s="216">
        <v>45660</v>
      </c>
      <c r="B36023" s="217" t="s">
        <v>358</v>
      </c>
      <c r="C36023" s="218">
        <v>1.2874000000000001</v>
      </c>
    </row>
    <row r="36024" spans="1:3" ht="15" customHeight="1" x14ac:dyDescent="0.25">
      <c r="A36024" s="216">
        <v>45663</v>
      </c>
      <c r="B36024" s="217" t="s">
        <v>358</v>
      </c>
      <c r="C36024" s="218">
        <v>1.3262</v>
      </c>
    </row>
    <row r="36025" spans="1:3" ht="15" customHeight="1" x14ac:dyDescent="0.25">
      <c r="A36025" s="216">
        <v>45664</v>
      </c>
      <c r="B36025" s="217" t="s">
        <v>358</v>
      </c>
      <c r="C36025" s="218">
        <v>1.3391</v>
      </c>
    </row>
    <row r="36026" spans="1:3" ht="15" customHeight="1" x14ac:dyDescent="0.25">
      <c r="A36026" s="216">
        <v>45665</v>
      </c>
      <c r="B36026" s="217" t="s">
        <v>358</v>
      </c>
      <c r="C36026" s="218">
        <v>1.3522000000000001</v>
      </c>
    </row>
    <row r="36027" spans="1:3" ht="15" customHeight="1" x14ac:dyDescent="0.25">
      <c r="A36027" s="216">
        <v>45666</v>
      </c>
      <c r="B36027" s="217" t="s">
        <v>358</v>
      </c>
      <c r="C36027" s="218">
        <v>1.3653</v>
      </c>
    </row>
    <row r="36028" spans="1:3" ht="15" customHeight="1" x14ac:dyDescent="0.25">
      <c r="A36028" s="216">
        <v>45667</v>
      </c>
      <c r="B36028" s="217" t="s">
        <v>358</v>
      </c>
      <c r="C36028" s="218">
        <v>1.3784000000000001</v>
      </c>
    </row>
    <row r="36029" spans="1:3" ht="15" customHeight="1" x14ac:dyDescent="0.25">
      <c r="A36029" s="216">
        <v>45670</v>
      </c>
      <c r="B36029" s="217" t="s">
        <v>358</v>
      </c>
      <c r="C36029" s="218">
        <v>1.4171</v>
      </c>
    </row>
    <row r="36030" spans="1:3" ht="15" customHeight="1" x14ac:dyDescent="0.25">
      <c r="A36030" s="216">
        <v>45671</v>
      </c>
      <c r="B36030" s="217" t="s">
        <v>358</v>
      </c>
      <c r="C36030" s="218">
        <v>1.4300999999999999</v>
      </c>
    </row>
    <row r="36031" spans="1:3" ht="15" customHeight="1" x14ac:dyDescent="0.25">
      <c r="A36031" s="216">
        <v>45672</v>
      </c>
      <c r="B36031" s="217" t="s">
        <v>358</v>
      </c>
      <c r="C36031" s="218">
        <v>1.4428000000000001</v>
      </c>
    </row>
    <row r="36032" spans="1:3" ht="15" customHeight="1" x14ac:dyDescent="0.25">
      <c r="A36032" s="216">
        <v>45673</v>
      </c>
      <c r="B36032" s="217" t="s">
        <v>358</v>
      </c>
      <c r="C36032" s="218">
        <v>1.4556</v>
      </c>
    </row>
    <row r="36033" spans="1:3" ht="15" customHeight="1" x14ac:dyDescent="0.25">
      <c r="A36033" s="216">
        <v>45674</v>
      </c>
      <c r="B36033" s="217" t="s">
        <v>358</v>
      </c>
      <c r="C36033" s="218">
        <v>1.4679</v>
      </c>
    </row>
    <row r="36034" spans="1:3" ht="15" customHeight="1" x14ac:dyDescent="0.25">
      <c r="A36034" s="216">
        <v>45678</v>
      </c>
      <c r="B36034" s="217" t="s">
        <v>358</v>
      </c>
      <c r="C36034" s="218">
        <v>1.5190999999999999</v>
      </c>
    </row>
    <row r="36035" spans="1:3" ht="15" customHeight="1" x14ac:dyDescent="0.25">
      <c r="A36035" s="216">
        <v>45679</v>
      </c>
      <c r="B36035" s="217" t="s">
        <v>358</v>
      </c>
      <c r="C36035" s="218">
        <v>1.5324</v>
      </c>
    </row>
    <row r="36036" spans="1:3" ht="15" customHeight="1" x14ac:dyDescent="0.25">
      <c r="A36036" s="216">
        <v>45680</v>
      </c>
      <c r="B36036" s="217" t="s">
        <v>358</v>
      </c>
      <c r="C36036" s="218">
        <v>1.5449999999999999</v>
      </c>
    </row>
    <row r="36037" spans="1:3" ht="15" customHeight="1" x14ac:dyDescent="0.25">
      <c r="A36037" s="216">
        <v>45681</v>
      </c>
      <c r="B36037" s="217" t="s">
        <v>358</v>
      </c>
      <c r="C36037" s="218">
        <v>1.5569</v>
      </c>
    </row>
    <row r="36038" spans="1:3" ht="15" customHeight="1" x14ac:dyDescent="0.25">
      <c r="A36038" s="216">
        <v>45684</v>
      </c>
      <c r="B36038" s="217" t="s">
        <v>358</v>
      </c>
      <c r="C36038" s="218">
        <v>1.5960000000000001</v>
      </c>
    </row>
    <row r="36039" spans="1:3" ht="15" customHeight="1" x14ac:dyDescent="0.25">
      <c r="A36039" s="216">
        <v>45685</v>
      </c>
      <c r="B36039" s="217" t="s">
        <v>358</v>
      </c>
      <c r="C36039" s="218">
        <v>1.6089</v>
      </c>
    </row>
    <row r="36040" spans="1:3" ht="15" customHeight="1" x14ac:dyDescent="0.25">
      <c r="A36040" s="216">
        <v>45686</v>
      </c>
      <c r="B36040" s="217" t="s">
        <v>358</v>
      </c>
      <c r="C36040" s="218">
        <v>1.6215999999999999</v>
      </c>
    </row>
    <row r="36041" spans="1:3" ht="15" customHeight="1" x14ac:dyDescent="0.25">
      <c r="A36041" s="216">
        <v>45687</v>
      </c>
      <c r="B36041" s="217" t="s">
        <v>358</v>
      </c>
      <c r="C36041" s="218">
        <v>1.6347</v>
      </c>
    </row>
    <row r="36042" spans="1:3" ht="15" customHeight="1" x14ac:dyDescent="0.25">
      <c r="A36042" s="216">
        <v>45688</v>
      </c>
      <c r="B36042" s="217" t="s">
        <v>358</v>
      </c>
      <c r="C36042" s="218">
        <v>1.6474</v>
      </c>
    </row>
    <row r="36043" spans="1:3" ht="15" customHeight="1" x14ac:dyDescent="0.25">
      <c r="A36043" s="216">
        <v>45691</v>
      </c>
      <c r="B36043" s="217" t="s">
        <v>358</v>
      </c>
      <c r="C36043" s="218">
        <v>1.6863999999999999</v>
      </c>
    </row>
    <row r="36044" spans="1:3" ht="15" customHeight="1" x14ac:dyDescent="0.25">
      <c r="A36044" s="216">
        <v>45692</v>
      </c>
      <c r="B36044" s="217" t="s">
        <v>358</v>
      </c>
      <c r="C36044" s="218">
        <v>1.6992</v>
      </c>
    </row>
    <row r="36045" spans="1:3" ht="15" customHeight="1" x14ac:dyDescent="0.25">
      <c r="A36045" s="216">
        <v>45693</v>
      </c>
      <c r="B36045" s="217" t="s">
        <v>358</v>
      </c>
      <c r="C36045" s="218">
        <v>1.7122999999999999</v>
      </c>
    </row>
    <row r="36046" spans="1:3" ht="15" customHeight="1" x14ac:dyDescent="0.25">
      <c r="A36046" s="216">
        <v>45694</v>
      </c>
      <c r="B36046" s="217" t="s">
        <v>358</v>
      </c>
      <c r="C36046" s="218">
        <v>1.7251000000000001</v>
      </c>
    </row>
    <row r="36047" spans="1:3" ht="15" customHeight="1" x14ac:dyDescent="0.25">
      <c r="A36047" s="216">
        <v>45695</v>
      </c>
      <c r="B36047" s="217" t="s">
        <v>358</v>
      </c>
      <c r="C36047" s="218">
        <v>1.7382</v>
      </c>
    </row>
    <row r="36048" spans="1:3" ht="15" customHeight="1" x14ac:dyDescent="0.25">
      <c r="A36048" s="216">
        <v>45698</v>
      </c>
      <c r="B36048" s="217" t="s">
        <v>358</v>
      </c>
      <c r="C36048" s="218">
        <v>1.7766999999999999</v>
      </c>
    </row>
    <row r="36049" spans="1:3" ht="15" customHeight="1" x14ac:dyDescent="0.25">
      <c r="A36049" s="216">
        <v>45699</v>
      </c>
      <c r="B36049" s="217" t="s">
        <v>358</v>
      </c>
      <c r="C36049" s="218">
        <v>1.7896000000000001</v>
      </c>
    </row>
    <row r="36050" spans="1:3" ht="15" customHeight="1" x14ac:dyDescent="0.25">
      <c r="A36050" s="216">
        <v>45700</v>
      </c>
      <c r="B36050" s="217" t="s">
        <v>358</v>
      </c>
      <c r="C36050" s="218">
        <v>1.8025</v>
      </c>
    </row>
    <row r="36051" spans="1:3" ht="15" customHeight="1" x14ac:dyDescent="0.25">
      <c r="A36051" s="216">
        <v>45701</v>
      </c>
      <c r="B36051" s="217" t="s">
        <v>358</v>
      </c>
      <c r="C36051" s="218">
        <v>1.8151999999999999</v>
      </c>
    </row>
    <row r="36052" spans="1:3" ht="15" customHeight="1" x14ac:dyDescent="0.25">
      <c r="A36052" s="216">
        <v>45702</v>
      </c>
      <c r="B36052" s="217" t="s">
        <v>358</v>
      </c>
      <c r="C36052" s="218">
        <v>1.8275999999999999</v>
      </c>
    </row>
    <row r="36053" spans="1:3" ht="15" customHeight="1" x14ac:dyDescent="0.25">
      <c r="A36053" s="216">
        <v>45706</v>
      </c>
      <c r="B36053" s="217" t="s">
        <v>358</v>
      </c>
      <c r="C36053" s="218">
        <v>1.879</v>
      </c>
    </row>
    <row r="36054" spans="1:3" ht="15" customHeight="1" x14ac:dyDescent="0.25">
      <c r="A36054" s="216">
        <v>45707</v>
      </c>
      <c r="B36054" s="217" t="s">
        <v>358</v>
      </c>
      <c r="C36054" s="218">
        <v>1.8919999999999999</v>
      </c>
    </row>
    <row r="36055" spans="1:3" ht="15" customHeight="1" x14ac:dyDescent="0.25">
      <c r="A36055" s="216">
        <v>45708</v>
      </c>
      <c r="B36055" s="217" t="s">
        <v>358</v>
      </c>
      <c r="C36055" s="218">
        <v>1.9049</v>
      </c>
    </row>
    <row r="36056" spans="1:3" ht="15" customHeight="1" x14ac:dyDescent="0.25">
      <c r="A36056" s="216">
        <v>45709</v>
      </c>
      <c r="B36056" s="217" t="s">
        <v>358</v>
      </c>
      <c r="C36056" s="218">
        <v>1.9177</v>
      </c>
    </row>
    <row r="36057" spans="1:3" ht="15" customHeight="1" x14ac:dyDescent="0.25">
      <c r="A36057" s="216">
        <v>45712</v>
      </c>
      <c r="B36057" s="217" t="s">
        <v>358</v>
      </c>
      <c r="C36057" s="218">
        <v>1.9558</v>
      </c>
    </row>
    <row r="36058" spans="1:3" ht="15" customHeight="1" x14ac:dyDescent="0.25">
      <c r="A36058" s="216">
        <v>45713</v>
      </c>
      <c r="B36058" s="217" t="s">
        <v>358</v>
      </c>
      <c r="C36058" s="218">
        <v>1.9686999999999999</v>
      </c>
    </row>
    <row r="36059" spans="1:3" ht="15" customHeight="1" x14ac:dyDescent="0.25">
      <c r="A36059" s="216">
        <v>45714</v>
      </c>
      <c r="B36059" s="217" t="s">
        <v>358</v>
      </c>
      <c r="C36059" s="218">
        <v>1.9814000000000001</v>
      </c>
    </row>
    <row r="36060" spans="1:3" ht="15" customHeight="1" x14ac:dyDescent="0.25">
      <c r="A36060" s="216">
        <v>45715</v>
      </c>
      <c r="B36060" s="217" t="s">
        <v>358</v>
      </c>
      <c r="C36060" s="218">
        <v>1.9943</v>
      </c>
    </row>
    <row r="36061" spans="1:3" ht="15" customHeight="1" x14ac:dyDescent="0.25">
      <c r="A36061" s="216">
        <v>45716</v>
      </c>
      <c r="B36061" s="217" t="s">
        <v>358</v>
      </c>
      <c r="C36061" s="218">
        <v>2.0070000000000001</v>
      </c>
    </row>
    <row r="36062" spans="1:3" ht="15" customHeight="1" x14ac:dyDescent="0.25">
      <c r="A36062" s="216">
        <v>45719</v>
      </c>
      <c r="B36062" s="217" t="s">
        <v>358</v>
      </c>
      <c r="C36062" s="218">
        <v>2.0453999999999999</v>
      </c>
    </row>
    <row r="36063" spans="1:3" ht="15" customHeight="1" x14ac:dyDescent="0.25">
      <c r="A36063" s="216">
        <v>45720</v>
      </c>
      <c r="B36063" s="217" t="s">
        <v>358</v>
      </c>
      <c r="C36063" s="218">
        <v>2.0581999999999998</v>
      </c>
    </row>
    <row r="36064" spans="1:3" ht="15" customHeight="1" x14ac:dyDescent="0.25">
      <c r="A36064" s="216">
        <v>45721</v>
      </c>
      <c r="B36064" s="217" t="s">
        <v>358</v>
      </c>
      <c r="C36064" s="218">
        <v>2.0710999999999999</v>
      </c>
    </row>
    <row r="36065" spans="1:3" ht="15" customHeight="1" x14ac:dyDescent="0.25">
      <c r="A36065" s="216">
        <v>45722</v>
      </c>
      <c r="B36065" s="217" t="s">
        <v>358</v>
      </c>
      <c r="C36065" s="218">
        <v>2.0838000000000001</v>
      </c>
    </row>
    <row r="36066" spans="1:3" ht="15" customHeight="1" x14ac:dyDescent="0.25">
      <c r="A36066" s="216">
        <v>45723</v>
      </c>
      <c r="B36066" s="217" t="s">
        <v>358</v>
      </c>
      <c r="C36066" s="218">
        <v>2.0962999999999998</v>
      </c>
    </row>
    <row r="36067" spans="1:3" ht="15" customHeight="1" x14ac:dyDescent="0.25">
      <c r="A36067" s="216">
        <v>45726</v>
      </c>
      <c r="B36067" s="217" t="s">
        <v>358</v>
      </c>
      <c r="C36067" s="218">
        <v>2.1343000000000001</v>
      </c>
    </row>
    <row r="36068" spans="1:3" ht="15" customHeight="1" x14ac:dyDescent="0.25">
      <c r="A36068" s="216">
        <v>45727</v>
      </c>
      <c r="B36068" s="217" t="s">
        <v>358</v>
      </c>
      <c r="C36068" s="218">
        <v>2.1463999999999999</v>
      </c>
    </row>
    <row r="36069" spans="1:3" ht="15" customHeight="1" x14ac:dyDescent="0.25">
      <c r="A36069" s="216">
        <v>45728</v>
      </c>
      <c r="B36069" s="217" t="s">
        <v>358</v>
      </c>
      <c r="C36069" s="218">
        <v>2.1581999999999999</v>
      </c>
    </row>
    <row r="36070" spans="1:3" ht="15" customHeight="1" x14ac:dyDescent="0.25">
      <c r="A36070" s="216">
        <v>45729</v>
      </c>
      <c r="B36070" s="217" t="s">
        <v>358</v>
      </c>
      <c r="C36070" s="218">
        <v>2.1696</v>
      </c>
    </row>
    <row r="36071" spans="1:3" ht="15" customHeight="1" x14ac:dyDescent="0.25">
      <c r="A36071" s="216">
        <v>45730</v>
      </c>
      <c r="B36071" s="217" t="s">
        <v>358</v>
      </c>
      <c r="C36071" s="218">
        <v>2.1821000000000002</v>
      </c>
    </row>
    <row r="36072" spans="1:3" ht="15" customHeight="1" x14ac:dyDescent="0.25">
      <c r="A36072" s="216">
        <v>45733</v>
      </c>
      <c r="B36072" s="217" t="s">
        <v>358</v>
      </c>
      <c r="C36072" s="218">
        <v>2.2202999999999999</v>
      </c>
    </row>
    <row r="36073" spans="1:3" ht="15" customHeight="1" x14ac:dyDescent="0.25">
      <c r="A36073" s="216">
        <v>45734</v>
      </c>
      <c r="B36073" s="217" t="s">
        <v>358</v>
      </c>
      <c r="C36073" s="218">
        <v>2.2330999999999999</v>
      </c>
    </row>
    <row r="36074" spans="1:3" ht="15" customHeight="1" x14ac:dyDescent="0.25">
      <c r="A36074" s="216">
        <v>45735</v>
      </c>
      <c r="B36074" s="217" t="s">
        <v>358</v>
      </c>
      <c r="C36074" s="218">
        <v>2.2461000000000002</v>
      </c>
    </row>
    <row r="36075" spans="1:3" ht="15" customHeight="1" x14ac:dyDescent="0.25">
      <c r="A36075" s="216">
        <v>45736</v>
      </c>
      <c r="B36075" s="217" t="s">
        <v>358</v>
      </c>
      <c r="C36075" s="218">
        <v>2.2587999999999999</v>
      </c>
    </row>
    <row r="36076" spans="1:3" ht="15" customHeight="1" x14ac:dyDescent="0.25">
      <c r="A36076" s="216">
        <v>45737</v>
      </c>
      <c r="B36076" s="217" t="s">
        <v>358</v>
      </c>
      <c r="C36076" s="218">
        <v>2.2700999999999998</v>
      </c>
    </row>
    <row r="36077" spans="1:3" ht="15" customHeight="1" x14ac:dyDescent="0.25">
      <c r="A36077" s="216">
        <v>45740</v>
      </c>
      <c r="B36077" s="217" t="s">
        <v>358</v>
      </c>
      <c r="C36077" s="218">
        <v>2.294</v>
      </c>
    </row>
    <row r="36078" spans="1:3" ht="15" customHeight="1" x14ac:dyDescent="0.25">
      <c r="A36078" s="216">
        <v>45741</v>
      </c>
      <c r="B36078" s="217" t="s">
        <v>358</v>
      </c>
      <c r="C36078" s="218">
        <v>2.3075999999999999</v>
      </c>
    </row>
    <row r="36079" spans="1:3" ht="15" customHeight="1" x14ac:dyDescent="0.25">
      <c r="A36079" s="216">
        <v>45742</v>
      </c>
      <c r="B36079" s="217" t="s">
        <v>358</v>
      </c>
      <c r="C36079" s="218">
        <v>2.3201000000000001</v>
      </c>
    </row>
    <row r="36080" spans="1:3" ht="15" customHeight="1" x14ac:dyDescent="0.25">
      <c r="A36080" s="216">
        <v>45743</v>
      </c>
      <c r="B36080" s="217" t="s">
        <v>358</v>
      </c>
      <c r="C36080" s="218">
        <v>2.3331</v>
      </c>
    </row>
    <row r="36081" spans="1:3" ht="15" customHeight="1" x14ac:dyDescent="0.25">
      <c r="A36081" s="216">
        <v>45744</v>
      </c>
      <c r="B36081" s="217" t="s">
        <v>358</v>
      </c>
      <c r="C36081" s="218">
        <v>2.3458000000000001</v>
      </c>
    </row>
    <row r="36082" spans="1:3" ht="15" customHeight="1" x14ac:dyDescent="0.25">
      <c r="A36082" s="216">
        <v>45747</v>
      </c>
      <c r="B36082" s="217" t="s">
        <v>358</v>
      </c>
      <c r="C36082" s="218">
        <v>0</v>
      </c>
    </row>
    <row r="36083" spans="1:3" ht="15" customHeight="1" x14ac:dyDescent="0.25">
      <c r="A36083" s="216">
        <v>45748</v>
      </c>
      <c r="B36083" s="217" t="s">
        <v>358</v>
      </c>
      <c r="C36083" s="218">
        <v>9.4000000000000004E-3</v>
      </c>
    </row>
    <row r="36084" spans="1:3" ht="15" customHeight="1" x14ac:dyDescent="0.25">
      <c r="A36084" s="216">
        <v>45749</v>
      </c>
      <c r="B36084" s="217" t="s">
        <v>358</v>
      </c>
      <c r="C36084" s="218">
        <v>2.1899999999999999E-2</v>
      </c>
    </row>
    <row r="36085" spans="1:3" ht="15" customHeight="1" x14ac:dyDescent="0.25">
      <c r="A36085" s="216">
        <v>45750</v>
      </c>
      <c r="B36085" s="217" t="s">
        <v>358</v>
      </c>
      <c r="C36085" s="218">
        <v>3.4500000000000003E-2</v>
      </c>
    </row>
    <row r="36086" spans="1:3" ht="15" customHeight="1" x14ac:dyDescent="0.25">
      <c r="A36086" s="216">
        <v>45751</v>
      </c>
      <c r="B36086" s="217" t="s">
        <v>358</v>
      </c>
      <c r="C36086" s="218">
        <v>4.6899999999999997E-2</v>
      </c>
    </row>
    <row r="36087" spans="1:3" ht="15" customHeight="1" x14ac:dyDescent="0.25">
      <c r="A36087" s="216">
        <v>45754</v>
      </c>
      <c r="B36087" s="217" t="s">
        <v>358</v>
      </c>
      <c r="C36087" s="218">
        <v>8.43E-2</v>
      </c>
    </row>
    <row r="36088" spans="1:3" ht="15" customHeight="1" x14ac:dyDescent="0.25">
      <c r="A36088" s="216">
        <v>45755</v>
      </c>
      <c r="B36088" s="217" t="s">
        <v>358</v>
      </c>
      <c r="C36088" s="218">
        <v>9.6600000000000005E-2</v>
      </c>
    </row>
    <row r="36089" spans="1:3" ht="15" customHeight="1" x14ac:dyDescent="0.25">
      <c r="A36089" s="216">
        <v>45756</v>
      </c>
      <c r="B36089" s="217" t="s">
        <v>358</v>
      </c>
      <c r="C36089" s="218">
        <v>0.109</v>
      </c>
    </row>
    <row r="36090" spans="1:3" ht="15" customHeight="1" x14ac:dyDescent="0.25">
      <c r="A36090" s="216">
        <v>45757</v>
      </c>
      <c r="B36090" s="217" t="s">
        <v>358</v>
      </c>
      <c r="C36090" s="218">
        <v>0.1212</v>
      </c>
    </row>
    <row r="36091" spans="1:3" ht="15" customHeight="1" x14ac:dyDescent="0.25">
      <c r="A36091" s="216">
        <v>45758</v>
      </c>
      <c r="B36091" s="217" t="s">
        <v>358</v>
      </c>
      <c r="C36091" s="218">
        <v>0.1336</v>
      </c>
    </row>
    <row r="36092" spans="1:3" ht="15" customHeight="1" x14ac:dyDescent="0.25">
      <c r="A36092" s="216">
        <v>45761</v>
      </c>
      <c r="B36092" s="217" t="s">
        <v>358</v>
      </c>
      <c r="C36092" s="218">
        <v>0.17050000000000001</v>
      </c>
    </row>
    <row r="36093" spans="1:3" ht="15" customHeight="1" x14ac:dyDescent="0.25">
      <c r="A36093" s="216">
        <v>45762</v>
      </c>
      <c r="B36093" s="217" t="s">
        <v>358</v>
      </c>
      <c r="C36093" s="218">
        <v>0.18260000000000001</v>
      </c>
    </row>
    <row r="36094" spans="1:3" ht="15" customHeight="1" x14ac:dyDescent="0.25">
      <c r="A36094" s="216">
        <v>45763</v>
      </c>
      <c r="B36094" s="217" t="s">
        <v>358</v>
      </c>
      <c r="C36094" s="218">
        <v>0.19550000000000001</v>
      </c>
    </row>
    <row r="36095" spans="1:3" ht="15" customHeight="1" x14ac:dyDescent="0.25">
      <c r="A36095" s="216">
        <v>45764</v>
      </c>
      <c r="B36095" s="217" t="s">
        <v>358</v>
      </c>
      <c r="C36095" s="218">
        <v>0.20799999999999999</v>
      </c>
    </row>
    <row r="36096" spans="1:3" ht="15" customHeight="1" x14ac:dyDescent="0.25">
      <c r="A36096" s="216">
        <v>45768</v>
      </c>
      <c r="B36096" s="217" t="s">
        <v>358</v>
      </c>
      <c r="C36096" s="218">
        <v>0.25719999999999998</v>
      </c>
    </row>
    <row r="36097" spans="1:3" ht="15" customHeight="1" x14ac:dyDescent="0.25">
      <c r="A36097" s="216">
        <v>45769</v>
      </c>
      <c r="B36097" s="217" t="s">
        <v>358</v>
      </c>
      <c r="C36097" s="218">
        <v>0.26950000000000002</v>
      </c>
    </row>
    <row r="36098" spans="1:3" ht="15" customHeight="1" x14ac:dyDescent="0.25">
      <c r="A36098" s="216">
        <v>45770</v>
      </c>
      <c r="B36098" s="217" t="s">
        <v>358</v>
      </c>
      <c r="C36098" s="218">
        <v>0.28189999999999998</v>
      </c>
    </row>
    <row r="36099" spans="1:3" ht="15" customHeight="1" x14ac:dyDescent="0.25">
      <c r="A36099" s="216">
        <v>45771</v>
      </c>
      <c r="B36099" s="217" t="s">
        <v>358</v>
      </c>
      <c r="C36099" s="218">
        <v>0.2949</v>
      </c>
    </row>
    <row r="36100" spans="1:3" ht="15" customHeight="1" x14ac:dyDescent="0.25">
      <c r="A36100" s="216">
        <v>45772</v>
      </c>
      <c r="B36100" s="217" t="s">
        <v>358</v>
      </c>
      <c r="C36100" s="218">
        <v>0.3075</v>
      </c>
    </row>
    <row r="36101" spans="1:3" ht="15" customHeight="1" x14ac:dyDescent="0.25">
      <c r="A36101" s="216">
        <v>45775</v>
      </c>
      <c r="B36101" s="217" t="s">
        <v>358</v>
      </c>
      <c r="C36101" s="218">
        <v>0.3453</v>
      </c>
    </row>
    <row r="36102" spans="1:3" ht="15" customHeight="1" x14ac:dyDescent="0.25">
      <c r="A36102" s="216">
        <v>45776</v>
      </c>
      <c r="B36102" s="217" t="s">
        <v>358</v>
      </c>
      <c r="C36102" s="218">
        <v>0.35780000000000001</v>
      </c>
    </row>
    <row r="36103" spans="1:3" ht="15" customHeight="1" x14ac:dyDescent="0.25">
      <c r="A36103" s="216">
        <v>45777</v>
      </c>
      <c r="B36103" s="217" t="s">
        <v>358</v>
      </c>
      <c r="C36103" s="218">
        <v>0.37009999999999998</v>
      </c>
    </row>
    <row r="36104" spans="1:3" ht="15" customHeight="1" x14ac:dyDescent="0.25">
      <c r="A36104" s="216">
        <v>45778</v>
      </c>
      <c r="B36104" s="217" t="s">
        <v>358</v>
      </c>
      <c r="C36104" s="218">
        <v>0.3831</v>
      </c>
    </row>
    <row r="36105" spans="1:3" ht="15" customHeight="1" x14ac:dyDescent="0.25">
      <c r="A36105" s="216">
        <v>45779</v>
      </c>
      <c r="B36105" s="217" t="s">
        <v>358</v>
      </c>
      <c r="C36105" s="218">
        <v>0.39560000000000001</v>
      </c>
    </row>
    <row r="36106" spans="1:3" ht="15" customHeight="1" x14ac:dyDescent="0.25">
      <c r="A36106" s="216">
        <v>45782</v>
      </c>
      <c r="B36106" s="217" t="s">
        <v>358</v>
      </c>
      <c r="C36106" s="218">
        <v>0.433</v>
      </c>
    </row>
    <row r="36107" spans="1:3" ht="15" customHeight="1" x14ac:dyDescent="0.25">
      <c r="A36107" s="216">
        <v>45783</v>
      </c>
      <c r="B36107" s="217" t="s">
        <v>358</v>
      </c>
      <c r="C36107" s="218">
        <v>0.44569999999999999</v>
      </c>
    </row>
    <row r="36108" spans="1:3" ht="15" customHeight="1" x14ac:dyDescent="0.25">
      <c r="A36108" s="216">
        <v>45784</v>
      </c>
      <c r="B36108" s="217" t="s">
        <v>358</v>
      </c>
      <c r="C36108" s="218">
        <v>0.45800000000000002</v>
      </c>
    </row>
    <row r="36109" spans="1:3" ht="15" customHeight="1" x14ac:dyDescent="0.25">
      <c r="A36109" s="216">
        <v>45785</v>
      </c>
      <c r="B36109" s="217" t="s">
        <v>358</v>
      </c>
      <c r="C36109" s="218">
        <v>0.47060000000000002</v>
      </c>
    </row>
    <row r="36110" spans="1:3" ht="15" customHeight="1" x14ac:dyDescent="0.25">
      <c r="A36110" s="216">
        <v>45786</v>
      </c>
      <c r="B36110" s="217" t="s">
        <v>358</v>
      </c>
      <c r="C36110" s="218">
        <v>0.48299999999999998</v>
      </c>
    </row>
    <row r="36111" spans="1:3" ht="15" customHeight="1" x14ac:dyDescent="0.25">
      <c r="A36111" s="216">
        <v>45789</v>
      </c>
      <c r="B36111" s="217" t="s">
        <v>358</v>
      </c>
      <c r="C36111" s="218">
        <v>0.52059999999999995</v>
      </c>
    </row>
    <row r="36112" spans="1:3" ht="15" customHeight="1" x14ac:dyDescent="0.25">
      <c r="A36112" s="216">
        <v>45790</v>
      </c>
      <c r="B36112" s="217" t="s">
        <v>358</v>
      </c>
      <c r="C36112" s="218">
        <v>0.53280000000000005</v>
      </c>
    </row>
    <row r="36113" spans="1:3" ht="15" customHeight="1" x14ac:dyDescent="0.25">
      <c r="A36113" s="216">
        <v>45791</v>
      </c>
      <c r="B36113" s="217" t="s">
        <v>358</v>
      </c>
      <c r="C36113" s="218">
        <v>0.54500000000000004</v>
      </c>
    </row>
    <row r="36114" spans="1:3" ht="15" customHeight="1" x14ac:dyDescent="0.25">
      <c r="A36114" s="216">
        <v>45792</v>
      </c>
      <c r="B36114" s="217" t="s">
        <v>358</v>
      </c>
      <c r="C36114" s="218">
        <v>0.5575</v>
      </c>
    </row>
    <row r="36115" spans="1:3" ht="15" customHeight="1" x14ac:dyDescent="0.25">
      <c r="A36115" s="216">
        <v>45793</v>
      </c>
      <c r="B36115" s="217" t="s">
        <v>358</v>
      </c>
      <c r="C36115" s="218">
        <v>0.56989999999999996</v>
      </c>
    </row>
    <row r="36116" spans="1:3" ht="15" customHeight="1" x14ac:dyDescent="0.25">
      <c r="A36116" s="216">
        <v>45796</v>
      </c>
      <c r="B36116" s="217" t="s">
        <v>358</v>
      </c>
      <c r="C36116" s="218">
        <v>0.60699999999999998</v>
      </c>
    </row>
    <row r="36117" spans="1:3" ht="15" customHeight="1" x14ac:dyDescent="0.25">
      <c r="A36117" s="216">
        <v>45797</v>
      </c>
      <c r="B36117" s="217" t="s">
        <v>358</v>
      </c>
      <c r="C36117" s="218">
        <v>0.61939999999999995</v>
      </c>
    </row>
    <row r="36118" spans="1:3" ht="15" customHeight="1" x14ac:dyDescent="0.25">
      <c r="A36118" s="216">
        <v>45798</v>
      </c>
      <c r="B36118" s="217" t="s">
        <v>358</v>
      </c>
      <c r="C36118" s="218">
        <v>0.63190000000000002</v>
      </c>
    </row>
    <row r="36119" spans="1:3" ht="15" customHeight="1" x14ac:dyDescent="0.25">
      <c r="A36119" s="216">
        <v>45799</v>
      </c>
      <c r="B36119" s="217" t="s">
        <v>358</v>
      </c>
      <c r="C36119" s="218">
        <v>0.64449999999999996</v>
      </c>
    </row>
    <row r="36120" spans="1:3" ht="15" customHeight="1" x14ac:dyDescent="0.25">
      <c r="A36120" s="216">
        <v>45800</v>
      </c>
      <c r="B36120" s="217" t="s">
        <v>358</v>
      </c>
      <c r="C36120" s="218">
        <v>0.65690000000000004</v>
      </c>
    </row>
    <row r="36121" spans="1:3" ht="15" customHeight="1" x14ac:dyDescent="0.25">
      <c r="A36121" s="216">
        <v>45804</v>
      </c>
      <c r="B36121" s="217" t="s">
        <v>358</v>
      </c>
      <c r="C36121" s="218">
        <v>0.70630000000000004</v>
      </c>
    </row>
    <row r="36122" spans="1:3" ht="15" customHeight="1" x14ac:dyDescent="0.25">
      <c r="A36122" s="216">
        <v>45805</v>
      </c>
      <c r="B36122" s="217" t="s">
        <v>358</v>
      </c>
      <c r="C36122" s="218">
        <v>0.71840000000000004</v>
      </c>
    </row>
    <row r="36123" spans="1:3" ht="15" customHeight="1" x14ac:dyDescent="0.25">
      <c r="A36123" s="216">
        <v>45806</v>
      </c>
      <c r="B36123" s="217" t="s">
        <v>358</v>
      </c>
      <c r="C36123" s="218">
        <v>0.73089999999999999</v>
      </c>
    </row>
    <row r="36124" spans="1:3" ht="15" customHeight="1" x14ac:dyDescent="0.25">
      <c r="A36124" s="216">
        <v>45807</v>
      </c>
      <c r="B36124" s="217" t="s">
        <v>358</v>
      </c>
      <c r="C36124" s="218">
        <v>0.74350000000000005</v>
      </c>
    </row>
    <row r="36125" spans="1:3" ht="15" customHeight="1" x14ac:dyDescent="0.25">
      <c r="A36125" s="216">
        <v>45810</v>
      </c>
      <c r="B36125" s="217" t="s">
        <v>358</v>
      </c>
      <c r="C36125" s="218">
        <v>0.78120000000000001</v>
      </c>
    </row>
    <row r="36126" spans="1:3" ht="15" customHeight="1" x14ac:dyDescent="0.25">
      <c r="A36126" s="216">
        <v>45811</v>
      </c>
      <c r="B36126" s="217" t="s">
        <v>358</v>
      </c>
      <c r="C36126" s="218">
        <v>0.79369999999999996</v>
      </c>
    </row>
    <row r="36127" spans="1:3" ht="15" customHeight="1" x14ac:dyDescent="0.25">
      <c r="A36127" s="216">
        <v>45812</v>
      </c>
      <c r="B36127" s="217" t="s">
        <v>358</v>
      </c>
      <c r="C36127" s="218">
        <v>0.80659999999999998</v>
      </c>
    </row>
    <row r="36128" spans="1:3" ht="15" customHeight="1" x14ac:dyDescent="0.25">
      <c r="A36128" s="216">
        <v>45813</v>
      </c>
      <c r="B36128" s="217" t="s">
        <v>358</v>
      </c>
      <c r="C36128" s="218">
        <v>0.81879999999999997</v>
      </c>
    </row>
    <row r="36129" spans="1:3" ht="15" customHeight="1" x14ac:dyDescent="0.25">
      <c r="A36129" s="216">
        <v>45814</v>
      </c>
      <c r="B36129" s="217" t="s">
        <v>358</v>
      </c>
      <c r="C36129" s="218">
        <v>0.83150000000000002</v>
      </c>
    </row>
    <row r="36130" spans="1:3" ht="15" customHeight="1" x14ac:dyDescent="0.25">
      <c r="A36130" s="216">
        <v>45817</v>
      </c>
      <c r="B36130" s="217" t="s">
        <v>358</v>
      </c>
      <c r="C36130" s="218">
        <v>0.86850000000000005</v>
      </c>
    </row>
    <row r="36131" spans="1:3" ht="15" customHeight="1" x14ac:dyDescent="0.25">
      <c r="A36131" s="216">
        <v>45818</v>
      </c>
      <c r="B36131" s="217" t="s">
        <v>358</v>
      </c>
      <c r="C36131" s="218">
        <v>0.88080000000000003</v>
      </c>
    </row>
    <row r="36132" spans="1:3" ht="15" customHeight="1" x14ac:dyDescent="0.25">
      <c r="A36132" s="216">
        <v>45819</v>
      </c>
      <c r="B36132" s="217" t="s">
        <v>358</v>
      </c>
      <c r="C36132" s="218">
        <v>0.89319999999999999</v>
      </c>
    </row>
    <row r="36133" spans="1:3" ht="15" customHeight="1" x14ac:dyDescent="0.25">
      <c r="A36133" s="216">
        <v>45820</v>
      </c>
      <c r="B36133" s="217" t="s">
        <v>358</v>
      </c>
      <c r="C36133" s="218">
        <v>0.90559999999999996</v>
      </c>
    </row>
    <row r="36134" spans="1:3" ht="15" customHeight="1" x14ac:dyDescent="0.25">
      <c r="A36134" s="216">
        <v>45821</v>
      </c>
      <c r="B36134" s="217" t="s">
        <v>358</v>
      </c>
      <c r="C36134" s="218">
        <v>0.91769999999999996</v>
      </c>
    </row>
    <row r="36135" spans="1:3" ht="15" customHeight="1" x14ac:dyDescent="0.25">
      <c r="A36135" s="216">
        <v>45824</v>
      </c>
      <c r="B36135" s="217" t="s">
        <v>358</v>
      </c>
      <c r="C36135" s="218">
        <v>0.94840000000000002</v>
      </c>
    </row>
    <row r="36136" spans="1:3" ht="15" customHeight="1" x14ac:dyDescent="0.25">
      <c r="A36136" s="216">
        <v>45825</v>
      </c>
      <c r="B36136" s="217" t="s">
        <v>358</v>
      </c>
      <c r="C36136" s="218">
        <v>0.96309999999999996</v>
      </c>
    </row>
    <row r="36137" spans="1:3" ht="15" customHeight="1" x14ac:dyDescent="0.25">
      <c r="A36137" s="216">
        <v>45826</v>
      </c>
      <c r="B36137" s="217" t="s">
        <v>358</v>
      </c>
      <c r="C36137" s="218">
        <v>0.97529999999999994</v>
      </c>
    </row>
    <row r="36138" spans="1:3" ht="15" customHeight="1" x14ac:dyDescent="0.25">
      <c r="A36138" s="216">
        <v>45828</v>
      </c>
      <c r="B36138" s="217" t="s">
        <v>358</v>
      </c>
      <c r="C36138" s="218">
        <v>0.99929999999999997</v>
      </c>
    </row>
    <row r="36139" spans="1:3" ht="15" customHeight="1" x14ac:dyDescent="0.25">
      <c r="A36139" s="216">
        <v>45831</v>
      </c>
      <c r="B36139" s="217" t="s">
        <v>358</v>
      </c>
      <c r="C36139" s="218">
        <v>1.0358000000000001</v>
      </c>
    </row>
    <row r="36140" spans="1:3" ht="15" customHeight="1" x14ac:dyDescent="0.25">
      <c r="A36140" s="216">
        <v>45832</v>
      </c>
      <c r="B36140" s="217" t="s">
        <v>358</v>
      </c>
      <c r="C36140" s="218">
        <v>1.048</v>
      </c>
    </row>
    <row r="36141" spans="1:3" ht="15" customHeight="1" x14ac:dyDescent="0.25">
      <c r="A36141" s="216">
        <v>45833</v>
      </c>
      <c r="B36141" s="217" t="s">
        <v>358</v>
      </c>
      <c r="C36141" s="218">
        <v>1.0603</v>
      </c>
    </row>
    <row r="36142" spans="1:3" ht="15" customHeight="1" x14ac:dyDescent="0.25">
      <c r="A36142" s="216">
        <v>45834</v>
      </c>
      <c r="B36142" s="217" t="s">
        <v>358</v>
      </c>
      <c r="C36142" s="218">
        <v>1.0723</v>
      </c>
    </row>
    <row r="36143" spans="1:3" ht="15" customHeight="1" x14ac:dyDescent="0.25">
      <c r="A36143" s="216">
        <v>45835</v>
      </c>
      <c r="B36143" s="217" t="s">
        <v>358</v>
      </c>
      <c r="C36143" s="218">
        <v>1.0846</v>
      </c>
    </row>
    <row r="36144" spans="1:3" ht="15" customHeight="1" x14ac:dyDescent="0.25">
      <c r="A36144" s="216">
        <v>45838</v>
      </c>
      <c r="B36144" s="217" t="s">
        <v>358</v>
      </c>
      <c r="C36144" s="218">
        <v>1.1212</v>
      </c>
    </row>
    <row r="36145" spans="1:3" ht="15" customHeight="1" x14ac:dyDescent="0.25">
      <c r="A36145" s="216">
        <v>45839</v>
      </c>
      <c r="B36145" s="217" t="s">
        <v>358</v>
      </c>
      <c r="C36145" s="218">
        <v>1.1334</v>
      </c>
    </row>
    <row r="36146" spans="1:3" ht="15" customHeight="1" x14ac:dyDescent="0.25">
      <c r="A36146" s="216">
        <v>45840</v>
      </c>
      <c r="B36146" s="217" t="s">
        <v>358</v>
      </c>
      <c r="C36146" s="218">
        <v>1.1457999999999999</v>
      </c>
    </row>
    <row r="36147" spans="1:3" ht="15" customHeight="1" x14ac:dyDescent="0.25">
      <c r="A36147" s="216">
        <v>45841</v>
      </c>
      <c r="B36147" s="217" t="s">
        <v>358</v>
      </c>
      <c r="C36147" s="218">
        <v>1.1580999999999999</v>
      </c>
    </row>
    <row r="36148" spans="1:3" ht="15" customHeight="1" x14ac:dyDescent="0.25">
      <c r="A36148" s="216">
        <v>45845</v>
      </c>
      <c r="B36148" s="217" t="s">
        <v>358</v>
      </c>
      <c r="C36148" s="218">
        <v>1.2070000000000001</v>
      </c>
    </row>
    <row r="36149" spans="1:3" ht="15" customHeight="1" x14ac:dyDescent="0.25">
      <c r="A36149" s="216">
        <v>45846</v>
      </c>
      <c r="B36149" s="217" t="s">
        <v>358</v>
      </c>
      <c r="C36149" s="218">
        <v>1.2192000000000001</v>
      </c>
    </row>
    <row r="36150" spans="1:3" ht="15" customHeight="1" x14ac:dyDescent="0.25">
      <c r="A36150" s="216">
        <v>45847</v>
      </c>
      <c r="B36150" s="217" t="s">
        <v>358</v>
      </c>
      <c r="C36150" s="218">
        <v>1.2316</v>
      </c>
    </row>
    <row r="36151" spans="1:3" ht="15" customHeight="1" x14ac:dyDescent="0.25">
      <c r="A36151" s="216">
        <v>45848</v>
      </c>
      <c r="B36151" s="217" t="s">
        <v>358</v>
      </c>
      <c r="C36151" s="218">
        <v>1.244</v>
      </c>
    </row>
    <row r="36152" spans="1:3" ht="15" customHeight="1" x14ac:dyDescent="0.25">
      <c r="A36152" s="216">
        <v>45849</v>
      </c>
      <c r="B36152" s="217" t="s">
        <v>358</v>
      </c>
      <c r="C36152" s="218">
        <v>1.256</v>
      </c>
    </row>
    <row r="36153" spans="1:3" ht="15" customHeight="1" x14ac:dyDescent="0.25">
      <c r="A36153" s="216">
        <v>45852</v>
      </c>
      <c r="B36153" s="217" t="s">
        <v>358</v>
      </c>
      <c r="C36153" s="218">
        <v>1.2927</v>
      </c>
    </row>
    <row r="36154" spans="1:3" ht="15" customHeight="1" x14ac:dyDescent="0.25">
      <c r="A36154" s="216">
        <v>45853</v>
      </c>
      <c r="B36154" s="217" t="s">
        <v>358</v>
      </c>
      <c r="C36154" s="218">
        <v>1.3048999999999999</v>
      </c>
    </row>
    <row r="36155" spans="1:3" ht="15" customHeight="1" x14ac:dyDescent="0.25">
      <c r="A36155" s="216">
        <v>45854</v>
      </c>
      <c r="B36155" s="217" t="s">
        <v>358</v>
      </c>
      <c r="C36155" s="218">
        <v>1.3170999999999999</v>
      </c>
    </row>
    <row r="36156" spans="1:3" ht="15" customHeight="1" x14ac:dyDescent="0.25">
      <c r="A36156" s="216">
        <v>45855</v>
      </c>
      <c r="B36156" s="217" t="s">
        <v>358</v>
      </c>
      <c r="C36156" s="218">
        <v>1.3294999999999999</v>
      </c>
    </row>
    <row r="36157" spans="1:3" ht="15" customHeight="1" x14ac:dyDescent="0.25">
      <c r="A36157" s="216">
        <v>45856</v>
      </c>
      <c r="B36157" s="217" t="s">
        <v>358</v>
      </c>
      <c r="C36157" s="218">
        <v>1.3415999999999999</v>
      </c>
    </row>
    <row r="36158" spans="1:3" ht="15" customHeight="1" x14ac:dyDescent="0.25">
      <c r="A36158" s="216">
        <v>45859</v>
      </c>
      <c r="B36158" s="217" t="s">
        <v>358</v>
      </c>
      <c r="C36158" s="218">
        <v>1.3776999999999999</v>
      </c>
    </row>
    <row r="36159" spans="1:3" ht="15" customHeight="1" x14ac:dyDescent="0.25">
      <c r="A36159" s="216">
        <v>45860</v>
      </c>
      <c r="B36159" s="217" t="s">
        <v>358</v>
      </c>
      <c r="C36159" s="218">
        <v>1.3898999999999999</v>
      </c>
    </row>
    <row r="36160" spans="1:3" ht="15" customHeight="1" x14ac:dyDescent="0.25">
      <c r="A36160" s="216">
        <v>45861</v>
      </c>
      <c r="B36160" s="217" t="s">
        <v>358</v>
      </c>
      <c r="C36160" s="218">
        <v>1.4019999999999999</v>
      </c>
    </row>
    <row r="36161" spans="1:3" ht="15" customHeight="1" x14ac:dyDescent="0.25">
      <c r="A36161" s="216">
        <v>45862</v>
      </c>
      <c r="B36161" s="217" t="s">
        <v>358</v>
      </c>
      <c r="C36161" s="218">
        <v>1.4142999999999999</v>
      </c>
    </row>
    <row r="36162" spans="1:3" ht="15" customHeight="1" x14ac:dyDescent="0.25">
      <c r="A36162" s="216">
        <v>45863</v>
      </c>
      <c r="B36162" s="217" t="s">
        <v>358</v>
      </c>
      <c r="C36162" s="218">
        <v>1.4266000000000001</v>
      </c>
    </row>
    <row r="36163" spans="1:3" ht="15" customHeight="1" x14ac:dyDescent="0.25">
      <c r="A36163" s="216">
        <v>45866</v>
      </c>
      <c r="B36163" s="217" t="s">
        <v>358</v>
      </c>
      <c r="C36163" s="218">
        <v>1.4636</v>
      </c>
    </row>
    <row r="36164" spans="1:3" ht="15" customHeight="1" x14ac:dyDescent="0.25">
      <c r="A36164" s="216">
        <v>45867</v>
      </c>
      <c r="B36164" s="217" t="s">
        <v>358</v>
      </c>
      <c r="C36164" s="218">
        <v>1.4758</v>
      </c>
    </row>
    <row r="36165" spans="1:3" ht="15" customHeight="1" x14ac:dyDescent="0.25">
      <c r="A36165" s="216">
        <v>45868</v>
      </c>
      <c r="B36165" s="217" t="s">
        <v>358</v>
      </c>
      <c r="C36165" s="218">
        <v>1.4882</v>
      </c>
    </row>
    <row r="36166" spans="1:3" ht="15" customHeight="1" x14ac:dyDescent="0.25">
      <c r="A36166" s="216">
        <v>45869</v>
      </c>
      <c r="B36166" s="217" t="s">
        <v>358</v>
      </c>
      <c r="C36166" s="218">
        <v>1.5003</v>
      </c>
    </row>
    <row r="36167" spans="1:3" ht="15" customHeight="1" x14ac:dyDescent="0.25">
      <c r="A36167" s="216">
        <v>45870</v>
      </c>
      <c r="B36167" s="217" t="s">
        <v>358</v>
      </c>
      <c r="C36167" s="218">
        <v>1.5127999999999999</v>
      </c>
    </row>
    <row r="36168" spans="1:3" ht="15" customHeight="1" x14ac:dyDescent="0.25">
      <c r="A36168" s="216">
        <v>45873</v>
      </c>
      <c r="B36168" s="217" t="s">
        <v>358</v>
      </c>
      <c r="C36168" s="218">
        <v>1.5501</v>
      </c>
    </row>
    <row r="36169" spans="1:3" ht="15" customHeight="1" x14ac:dyDescent="0.25">
      <c r="A36169" s="216">
        <v>45874</v>
      </c>
      <c r="B36169" s="217" t="s">
        <v>358</v>
      </c>
      <c r="C36169" s="218">
        <v>1.5627</v>
      </c>
    </row>
    <row r="36170" spans="1:3" ht="15" customHeight="1" x14ac:dyDescent="0.25">
      <c r="A36170" s="216">
        <v>45875</v>
      </c>
      <c r="B36170" s="217" t="s">
        <v>358</v>
      </c>
      <c r="C36170" s="218">
        <v>1.5750999999999999</v>
      </c>
    </row>
    <row r="36171" spans="1:3" ht="15" customHeight="1" x14ac:dyDescent="0.25">
      <c r="A36171" s="216">
        <v>45876</v>
      </c>
      <c r="B36171" s="217" t="s">
        <v>358</v>
      </c>
      <c r="C36171" s="218">
        <v>1.5873999999999999</v>
      </c>
    </row>
    <row r="36172" spans="1:3" ht="15" customHeight="1" x14ac:dyDescent="0.25">
      <c r="A36172" s="216">
        <v>45877</v>
      </c>
      <c r="B36172" s="217" t="s">
        <v>358</v>
      </c>
      <c r="C36172" s="218">
        <v>1.5995999999999999</v>
      </c>
    </row>
    <row r="36173" spans="1:3" ht="15" customHeight="1" x14ac:dyDescent="0.25">
      <c r="A36173" s="216">
        <v>45880</v>
      </c>
      <c r="B36173" s="217" t="s">
        <v>358</v>
      </c>
      <c r="C36173" s="218">
        <v>1.6380999999999999</v>
      </c>
    </row>
    <row r="36174" spans="1:3" ht="15" customHeight="1" x14ac:dyDescent="0.25">
      <c r="A36174" s="216">
        <v>45881</v>
      </c>
      <c r="B36174" s="217" t="s">
        <v>358</v>
      </c>
      <c r="C36174" s="218">
        <v>1.6505000000000001</v>
      </c>
    </row>
    <row r="36175" spans="1:3" ht="15" customHeight="1" x14ac:dyDescent="0.25">
      <c r="A36175" s="216">
        <v>45882</v>
      </c>
      <c r="B36175" s="217" t="s">
        <v>358</v>
      </c>
      <c r="C36175" s="218">
        <v>1.6628000000000001</v>
      </c>
    </row>
    <row r="36176" spans="1:3" ht="15" customHeight="1" x14ac:dyDescent="0.25">
      <c r="A36176" s="216">
        <v>45883</v>
      </c>
      <c r="B36176" s="217" t="s">
        <v>358</v>
      </c>
      <c r="C36176" s="218">
        <v>1.675</v>
      </c>
    </row>
    <row r="36177" spans="1:3" ht="15" customHeight="1" x14ac:dyDescent="0.25">
      <c r="A36177" s="216">
        <v>45884</v>
      </c>
      <c r="B36177" s="217" t="s">
        <v>358</v>
      </c>
      <c r="C36177" s="218">
        <v>1.6871</v>
      </c>
    </row>
    <row r="36178" spans="1:3" ht="15" customHeight="1" x14ac:dyDescent="0.25">
      <c r="A36178" s="216">
        <v>45887</v>
      </c>
      <c r="B36178" s="217" t="s">
        <v>358</v>
      </c>
      <c r="C36178" s="218">
        <v>1.7238</v>
      </c>
    </row>
    <row r="36179" spans="1:3" ht="15" customHeight="1" x14ac:dyDescent="0.25">
      <c r="A36179" s="216">
        <v>45888</v>
      </c>
      <c r="B36179" s="217" t="s">
        <v>358</v>
      </c>
      <c r="C36179" s="218">
        <v>1.7359</v>
      </c>
    </row>
    <row r="36180" spans="1:3" ht="15" customHeight="1" x14ac:dyDescent="0.25">
      <c r="A36180" s="216">
        <v>45889</v>
      </c>
      <c r="B36180" s="217" t="s">
        <v>358</v>
      </c>
      <c r="C36180" s="218">
        <v>1.7468999999999999</v>
      </c>
    </row>
    <row r="36181" spans="1:3" ht="15" customHeight="1" x14ac:dyDescent="0.25">
      <c r="A36181" s="216">
        <v>45890</v>
      </c>
      <c r="B36181" s="217" t="s">
        <v>358</v>
      </c>
      <c r="C36181" s="218">
        <v>1.7594000000000001</v>
      </c>
    </row>
    <row r="36182" spans="1:3" ht="15" customHeight="1" x14ac:dyDescent="0.25">
      <c r="A36182" s="216">
        <v>45891</v>
      </c>
      <c r="B36182" s="217" t="s">
        <v>358</v>
      </c>
      <c r="C36182" s="218">
        <v>1.7716000000000001</v>
      </c>
    </row>
    <row r="36183" spans="1:3" ht="15" customHeight="1" x14ac:dyDescent="0.25">
      <c r="A36183" s="216">
        <v>45894</v>
      </c>
      <c r="B36183" s="217" t="s">
        <v>358</v>
      </c>
      <c r="C36183" s="218">
        <v>1.8077000000000001</v>
      </c>
    </row>
    <row r="36184" spans="1:3" ht="15" customHeight="1" x14ac:dyDescent="0.25">
      <c r="A36184" s="216">
        <v>45895</v>
      </c>
      <c r="B36184" s="217" t="s">
        <v>358</v>
      </c>
      <c r="C36184" s="218">
        <v>1.8198000000000001</v>
      </c>
    </row>
    <row r="36185" spans="1:3" ht="15" customHeight="1" x14ac:dyDescent="0.25">
      <c r="A36185" s="216">
        <v>45896</v>
      </c>
      <c r="B36185" s="217" t="s">
        <v>358</v>
      </c>
      <c r="C36185" s="218">
        <v>1.8318000000000001</v>
      </c>
    </row>
    <row r="36186" spans="1:3" ht="15" customHeight="1" x14ac:dyDescent="0.25">
      <c r="A36186" s="216">
        <v>45897</v>
      </c>
      <c r="B36186" s="217" t="s">
        <v>358</v>
      </c>
      <c r="C36186" s="218">
        <v>1.8439000000000001</v>
      </c>
    </row>
    <row r="36187" spans="1:3" ht="15" customHeight="1" x14ac:dyDescent="0.25">
      <c r="A36187" s="216">
        <v>45898</v>
      </c>
      <c r="B36187" s="217" t="s">
        <v>358</v>
      </c>
      <c r="C36187" s="218">
        <v>1.8562000000000001</v>
      </c>
    </row>
    <row r="36188" spans="1:3" ht="15" customHeight="1" x14ac:dyDescent="0.25">
      <c r="A36188" s="216">
        <v>45902</v>
      </c>
      <c r="B36188" s="217" t="s">
        <v>358</v>
      </c>
      <c r="C36188" s="218">
        <v>1.903</v>
      </c>
    </row>
    <row r="36189" spans="1:3" ht="15" customHeight="1" x14ac:dyDescent="0.25">
      <c r="A36189" s="216">
        <v>45903</v>
      </c>
      <c r="B36189" s="217" t="s">
        <v>358</v>
      </c>
      <c r="C36189" s="218">
        <v>1.9154</v>
      </c>
    </row>
    <row r="36190" spans="1:3" ht="15" customHeight="1" x14ac:dyDescent="0.25">
      <c r="A36190" s="216">
        <v>45904</v>
      </c>
      <c r="B36190" s="217" t="s">
        <v>358</v>
      </c>
      <c r="C36190" s="218">
        <v>1.9276</v>
      </c>
    </row>
    <row r="36191" spans="1:3" ht="15" customHeight="1" x14ac:dyDescent="0.25">
      <c r="A36191" s="216">
        <v>45905</v>
      </c>
      <c r="B36191" s="217" t="s">
        <v>358</v>
      </c>
      <c r="C36191" s="218">
        <v>1.9400999999999999</v>
      </c>
    </row>
    <row r="36192" spans="1:3" ht="15" customHeight="1" x14ac:dyDescent="0.25">
      <c r="A36192" s="216">
        <v>45908</v>
      </c>
      <c r="B36192" s="217" t="s">
        <v>358</v>
      </c>
      <c r="C36192" s="218">
        <v>1.9769000000000001</v>
      </c>
    </row>
    <row r="36193" spans="1:3" ht="15" customHeight="1" x14ac:dyDescent="0.25">
      <c r="A36193" s="216">
        <v>45909</v>
      </c>
      <c r="B36193" s="217" t="s">
        <v>358</v>
      </c>
      <c r="C36193" s="218">
        <v>1.9890000000000001</v>
      </c>
    </row>
    <row r="36194" spans="1:3" ht="15" customHeight="1" x14ac:dyDescent="0.25">
      <c r="A36194" s="216">
        <v>45910</v>
      </c>
      <c r="B36194" s="217" t="s">
        <v>358</v>
      </c>
      <c r="C36194" s="218">
        <v>2.0013000000000001</v>
      </c>
    </row>
    <row r="36195" spans="1:3" ht="15" customHeight="1" x14ac:dyDescent="0.25">
      <c r="A36195" s="216">
        <v>45911</v>
      </c>
      <c r="B36195" s="217" t="s">
        <v>358</v>
      </c>
      <c r="C36195" s="218">
        <v>2.0135999999999998</v>
      </c>
    </row>
    <row r="36196" spans="1:3" ht="15" customHeight="1" x14ac:dyDescent="0.25">
      <c r="A36196" s="216">
        <v>45912</v>
      </c>
      <c r="B36196" s="217" t="s">
        <v>358</v>
      </c>
      <c r="C36196" s="218">
        <v>2.0259</v>
      </c>
    </row>
    <row r="36197" spans="1:3" ht="15" customHeight="1" x14ac:dyDescent="0.25">
      <c r="A36197" s="216">
        <v>45915</v>
      </c>
      <c r="B36197" s="217" t="s">
        <v>358</v>
      </c>
      <c r="C36197" s="218">
        <v>2.0596999999999999</v>
      </c>
    </row>
    <row r="36198" spans="1:3" ht="15" customHeight="1" x14ac:dyDescent="0.25">
      <c r="A36198" s="216">
        <v>45916</v>
      </c>
      <c r="B36198" s="217" t="s">
        <v>358</v>
      </c>
      <c r="C36198" s="218">
        <v>2.0718000000000001</v>
      </c>
    </row>
    <row r="36199" spans="1:3" ht="15" customHeight="1" x14ac:dyDescent="0.25">
      <c r="A36199" s="216">
        <v>45917</v>
      </c>
      <c r="B36199" s="217" t="s">
        <v>358</v>
      </c>
      <c r="C36199" s="218">
        <v>2.0840999999999998</v>
      </c>
    </row>
    <row r="36200" spans="1:3" ht="15" customHeight="1" x14ac:dyDescent="0.25">
      <c r="A36200" s="216">
        <v>45918</v>
      </c>
      <c r="B36200" s="217" t="s">
        <v>358</v>
      </c>
      <c r="C36200" s="218">
        <v>2.0992999999999999</v>
      </c>
    </row>
    <row r="36201" spans="1:3" ht="15" customHeight="1" x14ac:dyDescent="0.25">
      <c r="A36201" s="216">
        <v>45919</v>
      </c>
      <c r="B36201" s="217" t="s">
        <v>358</v>
      </c>
      <c r="C36201" s="218">
        <v>2.1114000000000002</v>
      </c>
    </row>
    <row r="36202" spans="1:3" ht="15" customHeight="1" x14ac:dyDescent="0.25">
      <c r="A36202" s="216">
        <v>45922</v>
      </c>
      <c r="B36202" s="217" t="s">
        <v>358</v>
      </c>
      <c r="C36202" s="218">
        <v>2.145</v>
      </c>
    </row>
    <row r="36203" spans="1:3" ht="15" customHeight="1" x14ac:dyDescent="0.25">
      <c r="A36203" s="216">
        <v>45923</v>
      </c>
      <c r="B36203" s="217" t="s">
        <v>358</v>
      </c>
      <c r="C36203" s="218">
        <v>2.1570999999999998</v>
      </c>
    </row>
    <row r="36204" spans="1:3" ht="15" customHeight="1" x14ac:dyDescent="0.25">
      <c r="A36204" s="216">
        <v>45924</v>
      </c>
      <c r="B36204" s="217" t="s">
        <v>358</v>
      </c>
      <c r="C36204" s="218">
        <v>2.1688999999999998</v>
      </c>
    </row>
    <row r="36205" spans="1:3" ht="15" customHeight="1" x14ac:dyDescent="0.25">
      <c r="A36205" s="216">
        <v>45925</v>
      </c>
      <c r="B36205" s="217" t="s">
        <v>358</v>
      </c>
      <c r="C36205" s="218">
        <v>2.181</v>
      </c>
    </row>
    <row r="36206" spans="1:3" ht="15" customHeight="1" x14ac:dyDescent="0.25">
      <c r="A36206" s="216">
        <v>45926</v>
      </c>
      <c r="B36206" s="217" t="s">
        <v>358</v>
      </c>
      <c r="C36206" s="218">
        <v>2.1930999999999998</v>
      </c>
    </row>
    <row r="36207" spans="1:3" ht="15" customHeight="1" x14ac:dyDescent="0.25">
      <c r="A36207" s="216">
        <v>45929</v>
      </c>
      <c r="B36207" s="217" t="s">
        <v>358</v>
      </c>
      <c r="C36207" s="218">
        <v>2.2290000000000001</v>
      </c>
    </row>
    <row r="36208" spans="1:3" ht="15" customHeight="1" thickBot="1" x14ac:dyDescent="0.3">
      <c r="A36208" s="219">
        <v>45930</v>
      </c>
      <c r="B36208" s="220" t="s">
        <v>358</v>
      </c>
      <c r="C36208" s="22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DD15B-1375-45C0-B0FA-B933EB779EE2}">
  <sheetPr>
    <tabColor theme="9" tint="0.59999389629810485"/>
    <pageSetUpPr fitToPage="1"/>
  </sheetPr>
  <dimension ref="A1:J192"/>
  <sheetViews>
    <sheetView showGridLines="0" view="pageBreakPreview" zoomScaleNormal="100" zoomScaleSheetLayoutView="100" workbookViewId="0">
      <selection activeCell="D23" sqref="D23"/>
    </sheetView>
  </sheetViews>
  <sheetFormatPr defaultColWidth="9.33203125" defaultRowHeight="12" outlineLevelRow="1" x14ac:dyDescent="0.2"/>
  <cols>
    <col min="1" max="1" width="13.5" style="1" bestFit="1" customWidth="1"/>
    <col min="2" max="2" width="85.1640625" customWidth="1"/>
    <col min="3" max="3" width="8.33203125" bestFit="1" customWidth="1"/>
    <col min="4" max="4" width="2" customWidth="1"/>
    <col min="5" max="10" width="22.6640625" customWidth="1"/>
  </cols>
  <sheetData>
    <row r="1" spans="1:10" ht="12.75" thickBot="1" x14ac:dyDescent="0.25">
      <c r="B1" s="2"/>
      <c r="C1" s="3"/>
      <c r="D1" s="4"/>
      <c r="E1" t="e">
        <f>VLOOKUP(E$8,#REF!,2,0)</f>
        <v>#REF!</v>
      </c>
      <c r="F1" t="e">
        <f>VLOOKUP(F$8,#REF!,2,0)</f>
        <v>#REF!</v>
      </c>
      <c r="G1" t="e">
        <f>VLOOKUP(G$8,#REF!,2,0)</f>
        <v>#REF!</v>
      </c>
      <c r="H1" t="e">
        <f>VLOOKUP(H$8,#REF!,2,0)</f>
        <v>#REF!</v>
      </c>
      <c r="I1" t="e">
        <f>VLOOKUP(I$8,#REF!,2,0)</f>
        <v>#REF!</v>
      </c>
      <c r="J1" t="e">
        <f>VLOOKUP(J$8,#REF!,2,0)</f>
        <v>#REF!</v>
      </c>
    </row>
    <row r="2" spans="1:10" ht="15" x14ac:dyDescent="0.25">
      <c r="B2" s="5" t="s">
        <v>456</v>
      </c>
      <c r="C2" s="3"/>
      <c r="D2" s="4"/>
    </row>
    <row r="3" spans="1:10" x14ac:dyDescent="0.2">
      <c r="B3" s="6" t="s">
        <v>457</v>
      </c>
      <c r="C3" s="7"/>
      <c r="D3" s="4"/>
    </row>
    <row r="4" spans="1:10" ht="12.75" thickBot="1" x14ac:dyDescent="0.25">
      <c r="A4" s="8">
        <v>45657</v>
      </c>
      <c r="B4" s="9" t="s">
        <v>458</v>
      </c>
      <c r="C4" s="8"/>
      <c r="D4" s="4"/>
    </row>
    <row r="5" spans="1:10" x14ac:dyDescent="0.2">
      <c r="A5" s="8"/>
      <c r="B5" s="10"/>
      <c r="C5" s="8"/>
      <c r="D5" s="4"/>
    </row>
    <row r="6" spans="1:10" ht="66" customHeight="1" x14ac:dyDescent="0.2">
      <c r="A6" s="11"/>
      <c r="B6" s="2" t="s">
        <v>459</v>
      </c>
      <c r="C6" s="3"/>
      <c r="D6" s="4"/>
      <c r="E6" s="12" t="e">
        <f>VLOOKUP(E8,#REF!,7,0)</f>
        <v>#REF!</v>
      </c>
      <c r="F6" s="12" t="e">
        <f>VLOOKUP(F8,#REF!,7,0)</f>
        <v>#REF!</v>
      </c>
      <c r="G6" s="12" t="e">
        <f>VLOOKUP(G8,#REF!,7,0)</f>
        <v>#REF!</v>
      </c>
      <c r="H6" s="12" t="e">
        <f>VLOOKUP(H8,#REF!,7,0)</f>
        <v>#REF!</v>
      </c>
      <c r="I6" s="12" t="e">
        <f>VLOOKUP(I8,#REF!,7,0)</f>
        <v>#REF!</v>
      </c>
      <c r="J6" s="12" t="e">
        <f>VLOOKUP(J8,#REF!,7,0)</f>
        <v>#REF!</v>
      </c>
    </row>
    <row r="7" spans="1:10" x14ac:dyDescent="0.2">
      <c r="A7" s="13" t="s">
        <v>460</v>
      </c>
      <c r="B7" s="2" t="s">
        <v>461</v>
      </c>
      <c r="C7" s="3"/>
      <c r="D7" s="4"/>
      <c r="E7" s="12" t="e">
        <f>VLOOKUP(E8,#REF!,8,0)</f>
        <v>#REF!</v>
      </c>
      <c r="F7" s="12" t="e">
        <f>VLOOKUP(F8,#REF!,8,0)</f>
        <v>#REF!</v>
      </c>
      <c r="G7" s="12" t="e">
        <f>VLOOKUP(G8,#REF!,8,0)</f>
        <v>#REF!</v>
      </c>
      <c r="H7" s="12" t="e">
        <f>VLOOKUP(H8,#REF!,8,0)</f>
        <v>#REF!</v>
      </c>
      <c r="I7" s="12" t="e">
        <f>VLOOKUP(I8,#REF!,8,0)</f>
        <v>#REF!</v>
      </c>
      <c r="J7" s="12" t="e">
        <f>VLOOKUP(J8,#REF!,8,0)</f>
        <v>#REF!</v>
      </c>
    </row>
    <row r="8" spans="1:10" ht="11.25" customHeight="1" x14ac:dyDescent="0.2">
      <c r="A8" s="13" t="s">
        <v>3</v>
      </c>
      <c r="B8" s="2" t="s">
        <v>3</v>
      </c>
      <c r="C8" s="3"/>
      <c r="D8" s="4"/>
      <c r="E8" s="15" t="s">
        <v>462</v>
      </c>
      <c r="F8" s="15" t="s">
        <v>463</v>
      </c>
      <c r="G8" s="15" t="s">
        <v>464</v>
      </c>
      <c r="H8" s="15" t="s">
        <v>465</v>
      </c>
      <c r="I8" s="15" t="s">
        <v>466</v>
      </c>
      <c r="J8" s="15" t="s">
        <v>467</v>
      </c>
    </row>
    <row r="9" spans="1:10" ht="11.25" customHeight="1" x14ac:dyDescent="0.2">
      <c r="A9" s="14" t="s">
        <v>468</v>
      </c>
      <c r="B9" s="2" t="s">
        <v>469</v>
      </c>
      <c r="D9" s="4"/>
      <c r="E9" s="15" t="e">
        <f>VLOOKUP(E8,#REF!,14,0)</f>
        <v>#REF!</v>
      </c>
      <c r="F9" s="15" t="e">
        <f>VLOOKUP(F8,#REF!,14,0)</f>
        <v>#REF!</v>
      </c>
      <c r="G9" s="15" t="e">
        <f>VLOOKUP(G8,#REF!,14,0)</f>
        <v>#REF!</v>
      </c>
      <c r="H9" s="15" t="e">
        <f>VLOOKUP(H8,#REF!,14,0)</f>
        <v>#REF!</v>
      </c>
      <c r="I9" s="15" t="e">
        <f>VLOOKUP(I8,#REF!,14,0)</f>
        <v>#REF!</v>
      </c>
      <c r="J9" s="15" t="e">
        <f>VLOOKUP(J8,#REF!,14,0)</f>
        <v>#REF!</v>
      </c>
    </row>
    <row r="10" spans="1:10" ht="11.25" customHeight="1" x14ac:dyDescent="0.2">
      <c r="A10" s="14" t="s">
        <v>470</v>
      </c>
      <c r="B10" s="2" t="s">
        <v>471</v>
      </c>
      <c r="C10" s="3"/>
      <c r="D10" s="4"/>
      <c r="E10" s="15" t="e">
        <f>VLOOKUP(E8,#REF!,17,0)</f>
        <v>#REF!</v>
      </c>
      <c r="F10" s="15" t="e">
        <f>VLOOKUP(F8,#REF!,17,0)</f>
        <v>#REF!</v>
      </c>
      <c r="G10" s="15" t="e">
        <f>VLOOKUP(G8,#REF!,17,0)</f>
        <v>#REF!</v>
      </c>
      <c r="H10" s="15" t="e">
        <f>VLOOKUP(H8,#REF!,17,0)</f>
        <v>#REF!</v>
      </c>
      <c r="I10" s="15" t="e">
        <f>VLOOKUP(I8,#REF!,17,0)</f>
        <v>#REF!</v>
      </c>
      <c r="J10" s="15" t="e">
        <f>VLOOKUP(J8,#REF!,17,0)</f>
        <v>#REF!</v>
      </c>
    </row>
    <row r="11" spans="1:10" ht="11.25" customHeight="1" x14ac:dyDescent="0.2">
      <c r="A11" s="13" t="s">
        <v>472</v>
      </c>
      <c r="B11" s="2" t="s">
        <v>473</v>
      </c>
      <c r="C11" s="3"/>
      <c r="D11" s="4"/>
      <c r="E11" s="15" t="e">
        <f>VLOOKUP(E8,#REF!,3,0)</f>
        <v>#REF!</v>
      </c>
      <c r="F11" s="15" t="e">
        <f>VLOOKUP(F8,#REF!,3,0)</f>
        <v>#REF!</v>
      </c>
      <c r="G11" s="15" t="e">
        <f>VLOOKUP(G8,#REF!,3,0)</f>
        <v>#REF!</v>
      </c>
      <c r="H11" s="15" t="e">
        <f>VLOOKUP(H8,#REF!,3,0)</f>
        <v>#REF!</v>
      </c>
      <c r="I11" s="15" t="e">
        <f>VLOOKUP(I8,#REF!,3,0)</f>
        <v>#REF!</v>
      </c>
      <c r="J11" s="15" t="e">
        <f>VLOOKUP(J8,#REF!,3,0)</f>
        <v>#REF!</v>
      </c>
    </row>
    <row r="12" spans="1:10" ht="11.25" customHeight="1" x14ac:dyDescent="0.2">
      <c r="A12" s="13" t="s">
        <v>474</v>
      </c>
      <c r="B12" s="2" t="s">
        <v>475</v>
      </c>
      <c r="C12" s="3"/>
      <c r="D12" s="4"/>
      <c r="E12" s="17" t="e">
        <f>VLOOKUP(E8,#REF!,5,0)</f>
        <v>#REF!</v>
      </c>
      <c r="F12" s="17" t="e">
        <f>VLOOKUP(F8,#REF!,5,0)</f>
        <v>#REF!</v>
      </c>
      <c r="G12" s="17" t="e">
        <f>VLOOKUP(G8,#REF!,5,0)</f>
        <v>#REF!</v>
      </c>
      <c r="H12" s="17" t="e">
        <f>VLOOKUP(H8,#REF!,5,0)</f>
        <v>#REF!</v>
      </c>
      <c r="I12" s="17" t="e">
        <f>VLOOKUP(I8,#REF!,5,0)</f>
        <v>#REF!</v>
      </c>
      <c r="J12" s="17" t="e">
        <f>VLOOKUP(J8,#REF!,5,0)</f>
        <v>#REF!</v>
      </c>
    </row>
    <row r="13" spans="1:10" ht="11.25" customHeight="1" x14ac:dyDescent="0.2"/>
    <row r="14" spans="1:10" ht="11.25" customHeight="1" x14ac:dyDescent="0.2">
      <c r="B14" s="18" t="s">
        <v>476</v>
      </c>
    </row>
    <row r="15" spans="1:10" ht="11.25" customHeight="1" x14ac:dyDescent="0.2"/>
    <row r="16" spans="1:10" ht="11.25" customHeight="1" x14ac:dyDescent="0.2">
      <c r="A16" s="19" t="s">
        <v>477</v>
      </c>
      <c r="B16" s="20" t="s">
        <v>478</v>
      </c>
      <c r="E16" s="21" t="e">
        <f>HLOOKUP(E$8,#REF!,43,0)</f>
        <v>#REF!</v>
      </c>
      <c r="F16" s="21" t="e">
        <f>HLOOKUP(F$8,#REF!,43,0)</f>
        <v>#REF!</v>
      </c>
      <c r="G16" s="21" t="e">
        <f>HLOOKUP(G$8,#REF!,43,0)</f>
        <v>#REF!</v>
      </c>
      <c r="H16" s="21" t="e">
        <f>HLOOKUP(H$8,#REF!,43,0)</f>
        <v>#REF!</v>
      </c>
      <c r="I16" s="21" t="e">
        <f>HLOOKUP(I$8,#REF!,43,0)</f>
        <v>#REF!</v>
      </c>
      <c r="J16" s="21" t="e">
        <f>HLOOKUP(J$8,#REF!,43,0)</f>
        <v>#REF!</v>
      </c>
    </row>
    <row r="17" spans="1:10" ht="11.25" customHeight="1" x14ac:dyDescent="0.2">
      <c r="B17" s="22"/>
    </row>
    <row r="18" spans="1:10" ht="11.25" customHeight="1" x14ac:dyDescent="0.2">
      <c r="A18" s="19" t="s">
        <v>479</v>
      </c>
      <c r="B18" s="23" t="s">
        <v>480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</row>
    <row r="19" spans="1:10" ht="11.25" customHeight="1" x14ac:dyDescent="0.2">
      <c r="B19" s="24"/>
    </row>
    <row r="20" spans="1:10" ht="11.25" customHeight="1" x14ac:dyDescent="0.2">
      <c r="B20" s="25" t="s">
        <v>481</v>
      </c>
    </row>
    <row r="21" spans="1:10" ht="11.25" customHeight="1" x14ac:dyDescent="0.2">
      <c r="B21" s="25" t="s">
        <v>482</v>
      </c>
    </row>
    <row r="22" spans="1:10" ht="11.25" customHeight="1" x14ac:dyDescent="0.2">
      <c r="A22" s="19" t="s">
        <v>483</v>
      </c>
      <c r="B22" s="26" t="s">
        <v>484</v>
      </c>
      <c r="C22" t="s">
        <v>485</v>
      </c>
      <c r="E22" s="21" t="e">
        <f>-(HLOOKUP(E8,#REF!,45,0))</f>
        <v>#REF!</v>
      </c>
      <c r="F22" s="21" t="e">
        <f>-(HLOOKUP(F8,#REF!,45,0))</f>
        <v>#REF!</v>
      </c>
      <c r="G22" s="21" t="e">
        <f>-(HLOOKUP(G8,#REF!,45,0))</f>
        <v>#REF!</v>
      </c>
      <c r="H22" s="21" t="e">
        <f>-(HLOOKUP(H8,#REF!,45,0))</f>
        <v>#REF!</v>
      </c>
      <c r="I22" s="21" t="e">
        <f>-(HLOOKUP(I8,#REF!,45,0))</f>
        <v>#REF!</v>
      </c>
      <c r="J22" s="21" t="e">
        <f>-(HLOOKUP(J8,#REF!,45,0))</f>
        <v>#REF!</v>
      </c>
    </row>
    <row r="23" spans="1:10" ht="11.25" customHeight="1" x14ac:dyDescent="0.2">
      <c r="A23" s="19" t="s">
        <v>486</v>
      </c>
      <c r="B23" s="26" t="s">
        <v>487</v>
      </c>
      <c r="C23" t="s">
        <v>485</v>
      </c>
      <c r="E23" s="21" t="e">
        <f>-(HLOOKUP(E8,#REF!,46,0))</f>
        <v>#REF!</v>
      </c>
      <c r="F23" s="21" t="e">
        <f>-(HLOOKUP(F8,#REF!,46,0))</f>
        <v>#REF!</v>
      </c>
      <c r="G23" s="21" t="e">
        <f>-(HLOOKUP(G8,#REF!,46,0))</f>
        <v>#REF!</v>
      </c>
      <c r="H23" s="21" t="e">
        <f>-(HLOOKUP(H8,#REF!,46,0))</f>
        <v>#REF!</v>
      </c>
      <c r="I23" s="21" t="e">
        <f>-(HLOOKUP(I8,#REF!,46,0))</f>
        <v>#REF!</v>
      </c>
      <c r="J23" s="21" t="e">
        <f>-(HLOOKUP(J8,#REF!,46,0))</f>
        <v>#REF!</v>
      </c>
    </row>
    <row r="24" spans="1:10" ht="11.25" customHeight="1" x14ac:dyDescent="0.2">
      <c r="A24" s="27"/>
      <c r="B24" s="26"/>
      <c r="E24" s="28"/>
      <c r="F24" s="28"/>
      <c r="G24" s="28"/>
      <c r="H24" s="28"/>
      <c r="I24" s="28"/>
      <c r="J24" s="28"/>
    </row>
    <row r="25" spans="1:10" ht="11.25" customHeight="1" x14ac:dyDescent="0.2">
      <c r="A25" s="27" t="s">
        <v>488</v>
      </c>
      <c r="B25" s="26" t="s">
        <v>489</v>
      </c>
      <c r="C25" t="s">
        <v>485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</row>
    <row r="26" spans="1:10" x14ac:dyDescent="0.2">
      <c r="A26" s="27" t="s">
        <v>490</v>
      </c>
      <c r="B26" s="26" t="s">
        <v>491</v>
      </c>
      <c r="C26" t="s">
        <v>485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</row>
    <row r="27" spans="1:10" x14ac:dyDescent="0.2">
      <c r="A27" s="27" t="s">
        <v>492</v>
      </c>
      <c r="B27" s="26" t="s">
        <v>493</v>
      </c>
      <c r="C27" t="s">
        <v>485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</row>
    <row r="28" spans="1:10" x14ac:dyDescent="0.2">
      <c r="A28" s="27" t="s">
        <v>494</v>
      </c>
      <c r="B28" s="26" t="s">
        <v>495</v>
      </c>
      <c r="C28" t="s">
        <v>485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</row>
    <row r="29" spans="1:10" x14ac:dyDescent="0.2">
      <c r="A29" s="27" t="s">
        <v>496</v>
      </c>
      <c r="B29" s="26" t="s">
        <v>497</v>
      </c>
      <c r="C29" t="s">
        <v>485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</row>
    <row r="30" spans="1:10" x14ac:dyDescent="0.2">
      <c r="A30" s="27" t="s">
        <v>498</v>
      </c>
      <c r="B30" s="26" t="s">
        <v>499</v>
      </c>
      <c r="C30" t="s">
        <v>485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</row>
    <row r="31" spans="1:10" x14ac:dyDescent="0.2">
      <c r="A31" s="27" t="s">
        <v>500</v>
      </c>
      <c r="B31" s="26" t="s">
        <v>501</v>
      </c>
      <c r="C31" t="s">
        <v>485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</row>
    <row r="32" spans="1:10" x14ac:dyDescent="0.2">
      <c r="B32" s="24"/>
      <c r="E32" s="16"/>
      <c r="F32" s="16"/>
      <c r="G32" s="16"/>
      <c r="H32" s="16"/>
      <c r="I32" s="16"/>
      <c r="J32" s="16"/>
    </row>
    <row r="33" spans="1:10" x14ac:dyDescent="0.2">
      <c r="B33" s="25" t="s">
        <v>502</v>
      </c>
    </row>
    <row r="34" spans="1:10" x14ac:dyDescent="0.2">
      <c r="A34" s="27" t="s">
        <v>503</v>
      </c>
      <c r="B34" s="26" t="s">
        <v>504</v>
      </c>
      <c r="C34" t="s">
        <v>505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</row>
    <row r="35" spans="1:10" x14ac:dyDescent="0.2">
      <c r="A35" s="27" t="s">
        <v>503</v>
      </c>
      <c r="B35" s="26" t="s">
        <v>506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</row>
    <row r="36" spans="1:10" x14ac:dyDescent="0.2">
      <c r="A36" s="27" t="s">
        <v>503</v>
      </c>
      <c r="B36" s="26" t="s">
        <v>507</v>
      </c>
      <c r="E36" s="21" t="e">
        <f>HLOOKUP(E8,#REF!,24,0)</f>
        <v>#REF!</v>
      </c>
      <c r="F36" s="21" t="e">
        <f>HLOOKUP(F8,#REF!,24,0)</f>
        <v>#REF!</v>
      </c>
      <c r="G36" s="21" t="e">
        <f>HLOOKUP(G8,#REF!,24,0)</f>
        <v>#REF!</v>
      </c>
      <c r="H36" s="21" t="e">
        <f>HLOOKUP(H8,#REF!,24,0)</f>
        <v>#REF!</v>
      </c>
      <c r="I36" s="21" t="e">
        <f>HLOOKUP(I8,#REF!,24,0)</f>
        <v>#REF!</v>
      </c>
      <c r="J36" s="21" t="e">
        <f>HLOOKUP(J8,#REF!,24,0)</f>
        <v>#REF!</v>
      </c>
    </row>
    <row r="37" spans="1:10" x14ac:dyDescent="0.2">
      <c r="A37" s="27" t="s">
        <v>503</v>
      </c>
      <c r="B37" s="26" t="s">
        <v>508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</row>
    <row r="38" spans="1:10" x14ac:dyDescent="0.2">
      <c r="A38" s="27"/>
      <c r="B38" s="26"/>
      <c r="E38" s="28"/>
      <c r="F38" s="28"/>
      <c r="G38" s="28"/>
      <c r="H38" s="28"/>
      <c r="I38" s="28"/>
      <c r="J38" s="28"/>
    </row>
    <row r="39" spans="1:10" x14ac:dyDescent="0.2">
      <c r="B39" s="25" t="s">
        <v>509</v>
      </c>
    </row>
    <row r="40" spans="1:10" x14ac:dyDescent="0.2">
      <c r="A40" s="27" t="s">
        <v>510</v>
      </c>
      <c r="B40" s="26" t="s">
        <v>511</v>
      </c>
      <c r="C40" t="s">
        <v>512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</row>
    <row r="41" spans="1:10" x14ac:dyDescent="0.2">
      <c r="B41" s="24"/>
    </row>
    <row r="42" spans="1:10" x14ac:dyDescent="0.2">
      <c r="B42" s="25" t="s">
        <v>513</v>
      </c>
    </row>
    <row r="43" spans="1:10" x14ac:dyDescent="0.2">
      <c r="A43" s="27" t="s">
        <v>514</v>
      </c>
      <c r="B43" s="26" t="s">
        <v>515</v>
      </c>
      <c r="C43" t="s">
        <v>516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</row>
    <row r="44" spans="1:10" x14ac:dyDescent="0.2">
      <c r="B44" s="29"/>
    </row>
    <row r="45" spans="1:10" x14ac:dyDescent="0.2">
      <c r="B45" s="24"/>
    </row>
    <row r="46" spans="1:10" x14ac:dyDescent="0.2">
      <c r="B46" s="25" t="s">
        <v>517</v>
      </c>
    </row>
    <row r="47" spans="1:10" x14ac:dyDescent="0.2">
      <c r="A47" s="27" t="s">
        <v>518</v>
      </c>
      <c r="B47" s="26" t="s">
        <v>519</v>
      </c>
      <c r="C47" t="s">
        <v>520</v>
      </c>
      <c r="E47" s="21" t="e">
        <f>_xlfn.IFNA( _xlfn.XLOOKUP(E$8,#REF!,#REF!),0)</f>
        <v>#REF!</v>
      </c>
      <c r="F47" s="21" t="e">
        <f>_xlfn.IFNA( _xlfn.XLOOKUP(F$8,#REF!,#REF!),0)</f>
        <v>#REF!</v>
      </c>
      <c r="G47" s="21" t="e">
        <f>_xlfn.IFNA( _xlfn.XLOOKUP(G$8,#REF!,#REF!),0)</f>
        <v>#REF!</v>
      </c>
      <c r="H47" s="21" t="e">
        <f>_xlfn.IFNA( _xlfn.XLOOKUP(H$8,#REF!,#REF!),0)</f>
        <v>#REF!</v>
      </c>
      <c r="I47" s="21" t="e">
        <f>_xlfn.IFNA( _xlfn.XLOOKUP(I$8,#REF!,#REF!),0)</f>
        <v>#REF!</v>
      </c>
      <c r="J47" s="21" t="e">
        <f>_xlfn.IFNA( _xlfn.XLOOKUP(J$8,#REF!,#REF!),0)</f>
        <v>#REF!</v>
      </c>
    </row>
    <row r="48" spans="1:10" x14ac:dyDescent="0.2">
      <c r="B48" s="29"/>
    </row>
    <row r="49" spans="1:10" x14ac:dyDescent="0.2">
      <c r="B49" s="25" t="s">
        <v>521</v>
      </c>
    </row>
    <row r="50" spans="1:10" x14ac:dyDescent="0.2">
      <c r="A50" s="27" t="s">
        <v>522</v>
      </c>
      <c r="B50" s="26" t="s">
        <v>523</v>
      </c>
      <c r="C50" t="s">
        <v>524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</row>
    <row r="51" spans="1:10" x14ac:dyDescent="0.2">
      <c r="A51" s="27"/>
      <c r="B51" s="24"/>
    </row>
    <row r="52" spans="1:10" x14ac:dyDescent="0.2">
      <c r="A52" s="27"/>
      <c r="B52" s="25" t="s">
        <v>525</v>
      </c>
    </row>
    <row r="53" spans="1:10" x14ac:dyDescent="0.2">
      <c r="A53" s="27" t="s">
        <v>526</v>
      </c>
      <c r="B53" s="26" t="s">
        <v>527</v>
      </c>
      <c r="C53" t="s">
        <v>528</v>
      </c>
      <c r="E53" s="21">
        <f>_xlfn.IFNA(_xlfn.XLOOKUP(E$8,'Reg 70 - Non-reporting funds b'!$D:$D,'Reg 70 - Non-reporting funds b'!$R:$R),0)</f>
        <v>0</v>
      </c>
      <c r="F53" s="21">
        <f>_xlfn.IFNA(_xlfn.XLOOKUP(F$8,'Reg 70 - Non-reporting funds b'!$D:$D,'Reg 70 - Non-reporting funds b'!$R:$R),0)</f>
        <v>0</v>
      </c>
      <c r="G53" s="21">
        <f>_xlfn.IFNA(_xlfn.XLOOKUP(G$8,'Reg 70 - Non-reporting funds b'!$D:$D,'Reg 70 - Non-reporting funds b'!$R:$R),0)</f>
        <v>0</v>
      </c>
      <c r="H53" s="21">
        <f>_xlfn.IFNA(_xlfn.XLOOKUP(H$8,'Reg 70 - Non-reporting funds b'!$D:$D,'Reg 70 - Non-reporting funds b'!$R:$R),0)</f>
        <v>0</v>
      </c>
      <c r="I53" s="21">
        <f>_xlfn.IFNA(_xlfn.XLOOKUP(I$8,'Reg 70 - Non-reporting funds b'!$D:$D,'Reg 70 - Non-reporting funds b'!$R:$R),0)</f>
        <v>0</v>
      </c>
      <c r="J53" s="21">
        <f>_xlfn.IFNA(_xlfn.XLOOKUP(J$8,'Reg 70 - Non-reporting funds b'!$D:$D,'Reg 70 - Non-reporting funds b'!$R:$R),0)</f>
        <v>0</v>
      </c>
    </row>
    <row r="54" spans="1:10" x14ac:dyDescent="0.2">
      <c r="A54" s="27"/>
      <c r="B54" s="24"/>
    </row>
    <row r="55" spans="1:10" x14ac:dyDescent="0.2">
      <c r="A55" s="27" t="s">
        <v>529</v>
      </c>
      <c r="B55" s="25" t="s">
        <v>530</v>
      </c>
      <c r="C55" t="s">
        <v>531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</row>
    <row r="56" spans="1:10" x14ac:dyDescent="0.2">
      <c r="A56" s="27"/>
      <c r="B56" s="29"/>
      <c r="E56" s="21"/>
      <c r="F56" s="21"/>
      <c r="G56" s="21"/>
      <c r="H56" s="21"/>
      <c r="I56" s="21"/>
      <c r="J56" s="21"/>
    </row>
    <row r="57" spans="1:10" x14ac:dyDescent="0.2">
      <c r="A57" s="30"/>
      <c r="B57" s="25" t="s">
        <v>532</v>
      </c>
      <c r="E57" s="31" t="e">
        <f t="shared" ref="E57:J57" si="0">SUM(E16:E55)</f>
        <v>#REF!</v>
      </c>
      <c r="F57" s="31" t="e">
        <f t="shared" si="0"/>
        <v>#REF!</v>
      </c>
      <c r="G57" s="31" t="e">
        <f t="shared" si="0"/>
        <v>#REF!</v>
      </c>
      <c r="H57" s="31" t="e">
        <f t="shared" si="0"/>
        <v>#REF!</v>
      </c>
      <c r="I57" s="31" t="e">
        <f t="shared" si="0"/>
        <v>#REF!</v>
      </c>
      <c r="J57" s="31" t="e">
        <f t="shared" si="0"/>
        <v>#REF!</v>
      </c>
    </row>
    <row r="58" spans="1:10" ht="15" customHeight="1" x14ac:dyDescent="0.2">
      <c r="B58" s="24"/>
    </row>
    <row r="59" spans="1:10" ht="12.75" thickBot="1" x14ac:dyDescent="0.25">
      <c r="A59" s="30"/>
      <c r="B59" s="25" t="s">
        <v>533</v>
      </c>
      <c r="E59" s="32" t="e">
        <f t="shared" ref="E59:J59" si="1">MAX(E57,0)</f>
        <v>#REF!</v>
      </c>
      <c r="F59" s="32" t="e">
        <f t="shared" si="1"/>
        <v>#REF!</v>
      </c>
      <c r="G59" s="32" t="e">
        <f t="shared" si="1"/>
        <v>#REF!</v>
      </c>
      <c r="H59" s="32" t="e">
        <f t="shared" si="1"/>
        <v>#REF!</v>
      </c>
      <c r="I59" s="32" t="e">
        <f t="shared" si="1"/>
        <v>#REF!</v>
      </c>
      <c r="J59" s="32" t="e">
        <f t="shared" si="1"/>
        <v>#REF!</v>
      </c>
    </row>
    <row r="60" spans="1:10" ht="12.75" thickTop="1" x14ac:dyDescent="0.2"/>
    <row r="61" spans="1:10" x14ac:dyDescent="0.2">
      <c r="A61" s="33"/>
      <c r="B61" s="34" t="s">
        <v>534</v>
      </c>
      <c r="E61" s="35" t="e">
        <f>VLOOKUP(E8,#REF!,36,0)</f>
        <v>#REF!</v>
      </c>
      <c r="F61" s="35" t="e">
        <f>VLOOKUP(F8,#REF!,36,0)</f>
        <v>#REF!</v>
      </c>
      <c r="G61" s="35" t="e">
        <f>VLOOKUP(G8,#REF!,36,0)</f>
        <v>#REF!</v>
      </c>
      <c r="H61" s="35" t="e">
        <f>VLOOKUP(H8,#REF!,36,0)</f>
        <v>#REF!</v>
      </c>
      <c r="I61" s="35" t="e">
        <f>VLOOKUP(I8,#REF!,36,0)</f>
        <v>#REF!</v>
      </c>
      <c r="J61" s="35" t="e">
        <f>VLOOKUP(J8,#REF!,36,0)</f>
        <v>#REF!</v>
      </c>
    </row>
    <row r="63" spans="1:10" ht="12.75" thickBot="1" x14ac:dyDescent="0.25">
      <c r="A63" s="30" t="s">
        <v>535</v>
      </c>
      <c r="B63" s="25" t="s">
        <v>536</v>
      </c>
      <c r="E63" s="32" t="e">
        <f t="shared" ref="E63:J63" si="2">E59*E61</f>
        <v>#REF!</v>
      </c>
      <c r="F63" s="32" t="e">
        <f t="shared" si="2"/>
        <v>#REF!</v>
      </c>
      <c r="G63" s="32" t="e">
        <f t="shared" si="2"/>
        <v>#REF!</v>
      </c>
      <c r="H63" s="32" t="e">
        <f t="shared" si="2"/>
        <v>#REF!</v>
      </c>
      <c r="I63" s="32" t="e">
        <f t="shared" si="2"/>
        <v>#REF!</v>
      </c>
      <c r="J63" s="32" t="e">
        <f t="shared" si="2"/>
        <v>#REF!</v>
      </c>
    </row>
    <row r="64" spans="1:10" ht="13.5" thickTop="1" thickBot="1" x14ac:dyDescent="0.25">
      <c r="A64" s="36"/>
      <c r="B64" s="37"/>
      <c r="C64" s="37"/>
      <c r="D64" s="37"/>
      <c r="E64" s="37"/>
      <c r="F64" s="37"/>
      <c r="G64" s="37"/>
      <c r="H64" s="37"/>
      <c r="I64" s="37"/>
      <c r="J64" s="37"/>
    </row>
    <row r="65" spans="1:10" ht="12.75" x14ac:dyDescent="0.2">
      <c r="B65" s="18" t="s">
        <v>537</v>
      </c>
    </row>
    <row r="66" spans="1:10" ht="12.75" x14ac:dyDescent="0.2">
      <c r="B66" s="18"/>
    </row>
    <row r="67" spans="1:10" x14ac:dyDescent="0.2">
      <c r="A67" s="38"/>
      <c r="B67" s="2" t="s">
        <v>459</v>
      </c>
      <c r="C67" s="39"/>
      <c r="E67" s="12" t="e">
        <f t="shared" ref="E67:H69" si="3">E6</f>
        <v>#REF!</v>
      </c>
      <c r="F67" s="12" t="e">
        <f t="shared" si="3"/>
        <v>#REF!</v>
      </c>
      <c r="G67" s="12" t="e">
        <f t="shared" si="3"/>
        <v>#REF!</v>
      </c>
      <c r="H67" s="12" t="e">
        <f t="shared" si="3"/>
        <v>#REF!</v>
      </c>
      <c r="I67" s="12" t="e">
        <f t="shared" ref="I67:J73" si="4">I6</f>
        <v>#REF!</v>
      </c>
      <c r="J67" s="12" t="e">
        <f t="shared" si="4"/>
        <v>#REF!</v>
      </c>
    </row>
    <row r="68" spans="1:10" ht="29.45" customHeight="1" x14ac:dyDescent="0.2">
      <c r="A68" s="40"/>
      <c r="B68" s="2" t="s">
        <v>461</v>
      </c>
      <c r="E68" s="61" t="e">
        <f t="shared" si="3"/>
        <v>#REF!</v>
      </c>
      <c r="F68" s="61" t="e">
        <f t="shared" si="3"/>
        <v>#REF!</v>
      </c>
      <c r="G68" s="61" t="e">
        <f t="shared" si="3"/>
        <v>#REF!</v>
      </c>
      <c r="H68" s="61" t="e">
        <f t="shared" si="3"/>
        <v>#REF!</v>
      </c>
      <c r="I68" s="61" t="e">
        <f t="shared" si="4"/>
        <v>#REF!</v>
      </c>
      <c r="J68" s="61" t="e">
        <f t="shared" si="4"/>
        <v>#REF!</v>
      </c>
    </row>
    <row r="69" spans="1:10" x14ac:dyDescent="0.2">
      <c r="A69" s="40"/>
      <c r="B69" s="2" t="s">
        <v>3</v>
      </c>
      <c r="E69" s="15" t="str">
        <f>E8</f>
        <v>KYG1315Q2101</v>
      </c>
      <c r="F69" s="15" t="str">
        <f t="shared" si="3"/>
        <v>KYG1315Q2440</v>
      </c>
      <c r="G69" s="15" t="str">
        <f t="shared" si="3"/>
        <v>KYG1315Q1038</v>
      </c>
      <c r="H69" s="15" t="str">
        <f t="shared" si="3"/>
        <v>KYG1315Q1459</v>
      </c>
      <c r="I69" s="15" t="str">
        <f t="shared" si="4"/>
        <v>KYG1315Q1376</v>
      </c>
      <c r="J69" s="15" t="str">
        <f t="shared" si="4"/>
        <v>KYG1315Q1525</v>
      </c>
    </row>
    <row r="70" spans="1:10" x14ac:dyDescent="0.2">
      <c r="A70" s="38"/>
      <c r="B70" s="2" t="s">
        <v>469</v>
      </c>
      <c r="E70" s="15" t="e">
        <f t="shared" ref="E70:H73" si="5">E9</f>
        <v>#REF!</v>
      </c>
      <c r="F70" s="15" t="e">
        <f t="shared" si="5"/>
        <v>#REF!</v>
      </c>
      <c r="G70" s="15" t="e">
        <f t="shared" si="5"/>
        <v>#REF!</v>
      </c>
      <c r="H70" s="15" t="e">
        <f t="shared" si="5"/>
        <v>#REF!</v>
      </c>
      <c r="I70" s="15" t="e">
        <f t="shared" si="4"/>
        <v>#REF!</v>
      </c>
      <c r="J70" s="15" t="e">
        <f t="shared" si="4"/>
        <v>#REF!</v>
      </c>
    </row>
    <row r="71" spans="1:10" x14ac:dyDescent="0.2">
      <c r="A71" s="38"/>
      <c r="B71" s="2" t="s">
        <v>471</v>
      </c>
      <c r="E71" s="15" t="e">
        <f t="shared" si="5"/>
        <v>#REF!</v>
      </c>
      <c r="F71" s="15" t="e">
        <f t="shared" si="5"/>
        <v>#REF!</v>
      </c>
      <c r="G71" s="15" t="e">
        <f t="shared" si="5"/>
        <v>#REF!</v>
      </c>
      <c r="H71" s="15" t="e">
        <f t="shared" si="5"/>
        <v>#REF!</v>
      </c>
      <c r="I71" s="15" t="e">
        <f t="shared" si="4"/>
        <v>#REF!</v>
      </c>
      <c r="J71" s="15" t="e">
        <f t="shared" si="4"/>
        <v>#REF!</v>
      </c>
    </row>
    <row r="72" spans="1:10" x14ac:dyDescent="0.2">
      <c r="A72" s="38"/>
      <c r="B72" s="2" t="s">
        <v>473</v>
      </c>
      <c r="E72" s="15" t="e">
        <f t="shared" si="5"/>
        <v>#REF!</v>
      </c>
      <c r="F72" s="15" t="e">
        <f t="shared" si="5"/>
        <v>#REF!</v>
      </c>
      <c r="G72" s="15" t="e">
        <f t="shared" si="5"/>
        <v>#REF!</v>
      </c>
      <c r="H72" s="15" t="e">
        <f t="shared" si="5"/>
        <v>#REF!</v>
      </c>
      <c r="I72" s="15" t="e">
        <f t="shared" si="4"/>
        <v>#REF!</v>
      </c>
      <c r="J72" s="15" t="e">
        <f t="shared" si="4"/>
        <v>#REF!</v>
      </c>
    </row>
    <row r="73" spans="1:10" x14ac:dyDescent="0.2">
      <c r="A73" s="38"/>
      <c r="B73" s="2" t="s">
        <v>475</v>
      </c>
      <c r="E73" s="17" t="e">
        <f t="shared" si="5"/>
        <v>#REF!</v>
      </c>
      <c r="F73" s="17" t="e">
        <f t="shared" si="5"/>
        <v>#REF!</v>
      </c>
      <c r="G73" s="17" t="e">
        <f t="shared" si="5"/>
        <v>#REF!</v>
      </c>
      <c r="H73" s="17" t="e">
        <f t="shared" si="5"/>
        <v>#REF!</v>
      </c>
      <c r="I73" s="17" t="e">
        <f t="shared" si="4"/>
        <v>#REF!</v>
      </c>
      <c r="J73" s="17" t="e">
        <f t="shared" si="4"/>
        <v>#REF!</v>
      </c>
    </row>
    <row r="75" spans="1:10" x14ac:dyDescent="0.2">
      <c r="A75" s="27"/>
      <c r="B75" s="41" t="s">
        <v>533</v>
      </c>
      <c r="E75" s="21" t="e">
        <f t="shared" ref="E75:J75" si="6">E63</f>
        <v>#REF!</v>
      </c>
      <c r="F75" s="21" t="e">
        <f t="shared" si="6"/>
        <v>#REF!</v>
      </c>
      <c r="G75" s="21" t="e">
        <f t="shared" si="6"/>
        <v>#REF!</v>
      </c>
      <c r="H75" s="21" t="e">
        <f t="shared" si="6"/>
        <v>#REF!</v>
      </c>
      <c r="I75" s="21" t="e">
        <f t="shared" si="6"/>
        <v>#REF!</v>
      </c>
      <c r="J75" s="21" t="e">
        <f t="shared" si="6"/>
        <v>#REF!</v>
      </c>
    </row>
    <row r="77" spans="1:10" ht="12.75" outlineLevel="1" x14ac:dyDescent="0.2">
      <c r="A77" s="104">
        <v>1</v>
      </c>
      <c r="B77" s="42" t="s">
        <v>538</v>
      </c>
      <c r="C77" s="43" t="s">
        <v>539</v>
      </c>
      <c r="E77" s="101" t="e">
        <f>_xlfn.IFNA(_xlfn.XLOOKUP(E$69,#REF!,#REF!), "Non-distributing")</f>
        <v>#REF!</v>
      </c>
      <c r="F77" s="101" t="e">
        <f>_xlfn.IFNA(_xlfn.XLOOKUP(F$69,#REF!,#REF!), "Non-distributing")</f>
        <v>#REF!</v>
      </c>
      <c r="G77" s="101" t="e">
        <f>_xlfn.IFNA(_xlfn.XLOOKUP(G$69,#REF!,#REF!), "Non-distributing")</f>
        <v>#REF!</v>
      </c>
      <c r="H77" s="101" t="e">
        <f>_xlfn.IFNA(_xlfn.XLOOKUP(H$69,#REF!,#REF!), "Non-distributing")</f>
        <v>#REF!</v>
      </c>
      <c r="I77" s="101" t="e">
        <f>_xlfn.IFNA(_xlfn.XLOOKUP(I$69,#REF!,#REF!), "Non-distributing")</f>
        <v>#REF!</v>
      </c>
      <c r="J77" s="101" t="e">
        <f>_xlfn.IFNA(_xlfn.XLOOKUP(J$69,#REF!,#REF!), "Non-distributing")</f>
        <v>#REF!</v>
      </c>
    </row>
    <row r="78" spans="1:10" outlineLevel="1" x14ac:dyDescent="0.2">
      <c r="A78" s="105"/>
      <c r="B78" s="42" t="s">
        <v>540</v>
      </c>
      <c r="C78" s="44"/>
      <c r="E78" s="102" t="str">
        <f>IFERROR(IF(E$77="Distributing",_xlfn.XLOOKUP(E$69&amp;$A$77,#REF!,#REF!),"N/A"),"N/A")</f>
        <v>N/A</v>
      </c>
      <c r="F78" s="102" t="str">
        <f>IFERROR(IF(F$77="Distributing",_xlfn.XLOOKUP(F$69&amp;$A$77,#REF!,#REF!),"N/A"),"N/A")</f>
        <v>N/A</v>
      </c>
      <c r="G78" s="102" t="str">
        <f>IFERROR(IF(G$77="Distributing",_xlfn.XLOOKUP(G$69&amp;$A$77,#REF!,#REF!),"N/A"),"N/A")</f>
        <v>N/A</v>
      </c>
      <c r="H78" s="102" t="str">
        <f>IFERROR(IF(H$77="Distributing",_xlfn.XLOOKUP(H$69&amp;$A$77,#REF!,#REF!),"N/A"),"N/A")</f>
        <v>N/A</v>
      </c>
      <c r="I78" s="102" t="str">
        <f>IFERROR(IF(I$77="Distributing",_xlfn.XLOOKUP(I$69&amp;$A$77,#REF!,#REF!),"N/A"),"N/A")</f>
        <v>N/A</v>
      </c>
      <c r="J78" s="102" t="str">
        <f>IFERROR(IF(J$77="Distributing",_xlfn.XLOOKUP(J$69&amp;$A$77,#REF!,#REF!),"N/A"),"N/A")</f>
        <v>N/A</v>
      </c>
    </row>
    <row r="79" spans="1:10" s="47" customFormat="1" outlineLevel="1" x14ac:dyDescent="0.2">
      <c r="A79" s="106"/>
      <c r="B79" s="45" t="s">
        <v>541</v>
      </c>
      <c r="C79" s="46"/>
      <c r="E79" s="103" t="str">
        <f>IFERROR(IF(E$77="Distributing",_xlfn.XLOOKUP(E$69&amp;$A$77,#REF!,#REF!),"N/A"),"N/A")</f>
        <v>N/A</v>
      </c>
      <c r="F79" s="103" t="str">
        <f>IFERROR(IF(F$77="Distributing",_xlfn.XLOOKUP(F$69&amp;$A$77,#REF!,#REF!),"N/A"),"N/A")</f>
        <v>N/A</v>
      </c>
      <c r="G79" s="103" t="str">
        <f>IFERROR(IF(G$77="Distributing",_xlfn.XLOOKUP(G$69&amp;$A$77,#REF!,#REF!),"N/A"),"N/A")</f>
        <v>N/A</v>
      </c>
      <c r="H79" s="103" t="str">
        <f>IFERROR(IF(H$77="Distributing",_xlfn.XLOOKUP(H$69&amp;$A$77,#REF!,#REF!),"N/A"),"N/A")</f>
        <v>N/A</v>
      </c>
      <c r="I79" s="103" t="str">
        <f>IFERROR(IF(I$77="Distributing",_xlfn.XLOOKUP(I$69&amp;$A$77,#REF!,#REF!),"N/A"),"N/A")</f>
        <v>N/A</v>
      </c>
      <c r="J79" s="103" t="str">
        <f>IFERROR(IF(J$77="Distributing",_xlfn.XLOOKUP(J$69&amp;$A$77,#REF!,#REF!),"N/A"),"N/A")</f>
        <v>N/A</v>
      </c>
    </row>
    <row r="80" spans="1:10" s="47" customFormat="1" outlineLevel="1" x14ac:dyDescent="0.2">
      <c r="A80" s="106"/>
      <c r="B80" s="42" t="s">
        <v>542</v>
      </c>
      <c r="C80" s="48"/>
      <c r="E80" s="103" t="str">
        <f>IFERROR(IF(E$77="Distributing",_xlfn.XLOOKUP(E$69&amp;$A$77,#REF!,#REF!),"N/A"),"N/A")</f>
        <v>N/A</v>
      </c>
      <c r="F80" s="101" t="str">
        <f>IFERROR(IF(F$77="Distributing",_xlfn.XLOOKUP(F$69&amp;$A$77,#REF!,#REF!),"N/A"),"N/A")</f>
        <v>N/A</v>
      </c>
      <c r="G80" s="101" t="str">
        <f>IFERROR(IF(G$77="Distributing",_xlfn.XLOOKUP(G$69&amp;$A$77,#REF!,#REF!),"N/A"),"N/A")</f>
        <v>N/A</v>
      </c>
      <c r="H80" s="103" t="str">
        <f>IFERROR(IF(H$77="Distributing",_xlfn.XLOOKUP(H$69&amp;$A$77,#REF!,#REF!),"N/A"),"N/A")</f>
        <v>N/A</v>
      </c>
      <c r="I80" s="103" t="str">
        <f>IFERROR(IF(I$77="Distributing",_xlfn.XLOOKUP(I$69&amp;$A$77,#REF!,#REF!),"N/A"),"N/A")</f>
        <v>N/A</v>
      </c>
      <c r="J80" s="103" t="str">
        <f>IFERROR(IF(J$77="Distributing",_xlfn.XLOOKUP(J$69&amp;$A$77,#REF!,#REF!),"N/A"),"N/A")</f>
        <v>N/A</v>
      </c>
    </row>
    <row r="81" spans="1:10" outlineLevel="1" x14ac:dyDescent="0.2">
      <c r="A81" s="105"/>
      <c r="B81" s="42"/>
    </row>
    <row r="82" spans="1:10" ht="12.75" outlineLevel="1" x14ac:dyDescent="0.2">
      <c r="A82" s="104">
        <v>2</v>
      </c>
      <c r="B82" s="42" t="s">
        <v>538</v>
      </c>
      <c r="C82" s="43" t="s">
        <v>539</v>
      </c>
      <c r="E82" s="101" t="e">
        <f>_xlfn.IFNA(_xlfn.XLOOKUP(E$69,#REF!,#REF!), "Non-distributing")</f>
        <v>#REF!</v>
      </c>
      <c r="F82" s="101" t="e">
        <f>_xlfn.IFNA(_xlfn.XLOOKUP(F$69,#REF!,#REF!), "Non-distributing")</f>
        <v>#REF!</v>
      </c>
      <c r="G82" s="101" t="e">
        <f>_xlfn.IFNA(_xlfn.XLOOKUP(G$69,#REF!,#REF!), "Non-distributing")</f>
        <v>#REF!</v>
      </c>
      <c r="H82" s="101" t="e">
        <f>_xlfn.IFNA(_xlfn.XLOOKUP(H$69,#REF!,#REF!), "Non-distributing")</f>
        <v>#REF!</v>
      </c>
      <c r="I82" s="101" t="e">
        <f>_xlfn.IFNA(_xlfn.XLOOKUP(I$69,#REF!,#REF!), "Non-distributing")</f>
        <v>#REF!</v>
      </c>
      <c r="J82" s="101" t="e">
        <f>_xlfn.IFNA(_xlfn.XLOOKUP(J$69,#REF!,#REF!), "Non-distributing")</f>
        <v>#REF!</v>
      </c>
    </row>
    <row r="83" spans="1:10" outlineLevel="1" x14ac:dyDescent="0.2">
      <c r="A83" s="105"/>
      <c r="B83" s="42" t="s">
        <v>540</v>
      </c>
      <c r="C83" s="44"/>
      <c r="E83" s="102" t="str">
        <f>IFERROR(IF(E$82="Distributing",_xlfn.XLOOKUP(E$69&amp;$A$82,#REF!,#REF!),"N/A"),"N/A")</f>
        <v>N/A</v>
      </c>
      <c r="F83" s="102" t="str">
        <f>IFERROR(IF(F$82="Distributing",_xlfn.XLOOKUP(F$69&amp;$A$82,#REF!,#REF!),"N/A"),"N/A")</f>
        <v>N/A</v>
      </c>
      <c r="G83" s="102" t="str">
        <f>IFERROR(IF(G$82="Distributing",_xlfn.XLOOKUP(G$69&amp;$A$82,#REF!,#REF!),"N/A"),"N/A")</f>
        <v>N/A</v>
      </c>
      <c r="H83" s="102" t="str">
        <f>IFERROR(IF(H$82="Distributing",_xlfn.XLOOKUP(H$69&amp;$A$82,#REF!,#REF!),"N/A"),"N/A")</f>
        <v>N/A</v>
      </c>
      <c r="I83" s="102" t="str">
        <f>IFERROR(IF(I$82="Distributing",_xlfn.XLOOKUP(I$69&amp;$A$82,#REF!,#REF!),"N/A"),"N/A")</f>
        <v>N/A</v>
      </c>
      <c r="J83" s="102" t="str">
        <f>IFERROR(IF(J$82="Distributing",_xlfn.XLOOKUP(J$69&amp;$A$82,#REF!,#REF!),"N/A"),"N/A")</f>
        <v>N/A</v>
      </c>
    </row>
    <row r="84" spans="1:10" s="47" customFormat="1" outlineLevel="1" x14ac:dyDescent="0.2">
      <c r="A84" s="106"/>
      <c r="B84" s="45" t="s">
        <v>541</v>
      </c>
      <c r="C84" s="46"/>
      <c r="E84" s="103" t="str">
        <f>IFERROR(IF(E$82="Distributing",_xlfn.XLOOKUP(E$69&amp;$A$82,#REF!,#REF!),"N/A"),"N/A")</f>
        <v>N/A</v>
      </c>
      <c r="F84" s="103" t="str">
        <f>IFERROR(IF(F$82="Distributing",_xlfn.XLOOKUP(F$69&amp;$A$82,#REF!,#REF!),"N/A"),"N/A")</f>
        <v>N/A</v>
      </c>
      <c r="G84" s="103" t="str">
        <f>IFERROR(IF(G$82="Distributing",_xlfn.XLOOKUP(G$69&amp;$A$82,#REF!,#REF!),"N/A"),"N/A")</f>
        <v>N/A</v>
      </c>
      <c r="H84" s="103" t="str">
        <f>IFERROR(IF(H$82="Distributing",_xlfn.XLOOKUP(H$69&amp;$A$82,#REF!,#REF!),"N/A"),"N/A")</f>
        <v>N/A</v>
      </c>
      <c r="I84" s="103" t="str">
        <f>IFERROR(IF(I$82="Distributing",_xlfn.XLOOKUP(I$69&amp;$A$82,#REF!,#REF!),"N/A"),"N/A")</f>
        <v>N/A</v>
      </c>
      <c r="J84" s="103" t="str">
        <f>IFERROR(IF(J$82="Distributing",_xlfn.XLOOKUP(J$69&amp;$A$82,#REF!,#REF!),"N/A"),"N/A")</f>
        <v>N/A</v>
      </c>
    </row>
    <row r="85" spans="1:10" s="47" customFormat="1" outlineLevel="1" x14ac:dyDescent="0.2">
      <c r="A85" s="106"/>
      <c r="B85" s="42" t="s">
        <v>542</v>
      </c>
      <c r="C85" s="48"/>
      <c r="E85" s="103" t="str">
        <f>IFERROR(IF(E$82="Distributing",_xlfn.XLOOKUP(E$69&amp;$A$82,#REF!,#REF!),"N/A"),"N/A")</f>
        <v>N/A</v>
      </c>
      <c r="F85" s="101" t="str">
        <f>IFERROR(IF(F$82="Distributing",_xlfn.XLOOKUP(F$69&amp;$A$82,#REF!,#REF!),"N/A"),"N/A")</f>
        <v>N/A</v>
      </c>
      <c r="G85" s="101" t="str">
        <f>IFERROR(IF(G$82="Distributing",_xlfn.XLOOKUP(G$69&amp;$A$82,#REF!,#REF!),"N/A"),"N/A")</f>
        <v>N/A</v>
      </c>
      <c r="H85" s="103" t="str">
        <f>IFERROR(IF(H$82="Distributing",_xlfn.XLOOKUP(H$69&amp;$A$82,#REF!,#REF!),"N/A"),"N/A")</f>
        <v>N/A</v>
      </c>
      <c r="I85" s="103" t="str">
        <f>IFERROR(IF(I$82="Distributing",_xlfn.XLOOKUP(I$69&amp;$A$82,#REF!,#REF!),"N/A"),"N/A")</f>
        <v>N/A</v>
      </c>
      <c r="J85" s="103" t="str">
        <f>IFERROR(IF(J$82="Distributing",_xlfn.XLOOKUP(J$69&amp;$A$82,#REF!,#REF!),"N/A"),"N/A")</f>
        <v>N/A</v>
      </c>
    </row>
    <row r="86" spans="1:10" outlineLevel="1" x14ac:dyDescent="0.2">
      <c r="A86" s="105"/>
    </row>
    <row r="87" spans="1:10" ht="12.75" outlineLevel="1" x14ac:dyDescent="0.2">
      <c r="A87" s="104">
        <v>3</v>
      </c>
      <c r="B87" s="42" t="s">
        <v>538</v>
      </c>
      <c r="C87" s="43" t="s">
        <v>539</v>
      </c>
      <c r="E87" s="101" t="e">
        <f>_xlfn.IFNA(_xlfn.XLOOKUP(E$69,#REF!,#REF!), "Non-distributing")</f>
        <v>#REF!</v>
      </c>
      <c r="F87" s="101" t="e">
        <f>_xlfn.IFNA(_xlfn.XLOOKUP(F$69,#REF!,#REF!), "Non-distributing")</f>
        <v>#REF!</v>
      </c>
      <c r="G87" s="101" t="e">
        <f>_xlfn.IFNA(_xlfn.XLOOKUP(G$69,#REF!,#REF!), "Non-distributing")</f>
        <v>#REF!</v>
      </c>
      <c r="H87" s="101" t="e">
        <f>_xlfn.IFNA(_xlfn.XLOOKUP(H$69,#REF!,#REF!), "Non-distributing")</f>
        <v>#REF!</v>
      </c>
      <c r="I87" s="101" t="e">
        <f>_xlfn.IFNA(_xlfn.XLOOKUP(I$69,#REF!,#REF!), "Non-distributing")</f>
        <v>#REF!</v>
      </c>
      <c r="J87" s="101" t="e">
        <f>_xlfn.IFNA(_xlfn.XLOOKUP(J$69,#REF!,#REF!), "Non-distributing")</f>
        <v>#REF!</v>
      </c>
    </row>
    <row r="88" spans="1:10" outlineLevel="1" x14ac:dyDescent="0.2">
      <c r="A88" s="105"/>
      <c r="B88" s="42" t="s">
        <v>540</v>
      </c>
      <c r="C88" s="44"/>
      <c r="E88" s="102" t="str">
        <f>IFERROR(IF(E$87="Distributing",_xlfn.XLOOKUP(E$69&amp;$A$87,#REF!,#REF!),"N/A"),"N/A")</f>
        <v>N/A</v>
      </c>
      <c r="F88" s="102" t="str">
        <f>IFERROR(IF(F$87="Distributing",_xlfn.XLOOKUP(F$69&amp;$A$87,#REF!,#REF!),"N/A"),"N/A")</f>
        <v>N/A</v>
      </c>
      <c r="G88" s="102" t="str">
        <f>IFERROR(IF(G$87="Distributing",_xlfn.XLOOKUP(G$69&amp;$A$87,#REF!,#REF!),"N/A"),"N/A")</f>
        <v>N/A</v>
      </c>
      <c r="H88" s="102" t="str">
        <f>IFERROR(IF(H$87="Distributing",_xlfn.XLOOKUP(H$69&amp;$A$87,#REF!,#REF!),"N/A"),"N/A")</f>
        <v>N/A</v>
      </c>
      <c r="I88" s="102" t="str">
        <f>IFERROR(IF(I$87="Distributing",_xlfn.XLOOKUP(I$69&amp;$A$87,#REF!,#REF!),"N/A"),"N/A")</f>
        <v>N/A</v>
      </c>
      <c r="J88" s="102" t="str">
        <f>IFERROR(IF(J$87="Distributing",_xlfn.XLOOKUP(J$69&amp;$A$87,#REF!,#REF!),"N/A"),"N/A")</f>
        <v>N/A</v>
      </c>
    </row>
    <row r="89" spans="1:10" s="47" customFormat="1" outlineLevel="1" x14ac:dyDescent="0.2">
      <c r="A89" s="106"/>
      <c r="B89" s="45" t="s">
        <v>541</v>
      </c>
      <c r="C89" s="46"/>
      <c r="E89" s="103" t="str">
        <f>IFERROR(IF(E$87="Distributing",_xlfn.XLOOKUP(E$69&amp;$A$87,#REF!,#REF!),"N/A"),"N/A")</f>
        <v>N/A</v>
      </c>
      <c r="F89" s="103" t="str">
        <f>IFERROR(IF(F$87="Distributing",_xlfn.XLOOKUP(F$69&amp;$A$87,#REF!,#REF!),"N/A"),"N/A")</f>
        <v>N/A</v>
      </c>
      <c r="G89" s="103" t="str">
        <f>IFERROR(IF(G$87="Distributing",_xlfn.XLOOKUP(G$69&amp;$A$87,#REF!,#REF!),"N/A"),"N/A")</f>
        <v>N/A</v>
      </c>
      <c r="H89" s="103" t="str">
        <f>IFERROR(IF(H$87="Distributing",_xlfn.XLOOKUP(H$69&amp;$A$87,#REF!,#REF!),"N/A"),"N/A")</f>
        <v>N/A</v>
      </c>
      <c r="I89" s="103" t="str">
        <f>IFERROR(IF(I$87="Distributing",_xlfn.XLOOKUP(I$69&amp;$A$87,#REF!,#REF!),"N/A"),"N/A")</f>
        <v>N/A</v>
      </c>
      <c r="J89" s="103" t="str">
        <f>IFERROR(IF(J$87="Distributing",_xlfn.XLOOKUP(J$69&amp;$A$87,#REF!,#REF!),"N/A"),"N/A")</f>
        <v>N/A</v>
      </c>
    </row>
    <row r="90" spans="1:10" s="47" customFormat="1" outlineLevel="1" x14ac:dyDescent="0.2">
      <c r="A90" s="106"/>
      <c r="B90" s="42" t="s">
        <v>542</v>
      </c>
      <c r="C90" s="48"/>
      <c r="E90" s="103" t="str">
        <f>IFERROR(IF(E$87="Distributing",_xlfn.XLOOKUP(E$69&amp;$A$87,#REF!,#REF!),"N/A"),"N/A")</f>
        <v>N/A</v>
      </c>
      <c r="F90" s="101" t="str">
        <f>IFERROR(IF(F$87="Distributing",_xlfn.XLOOKUP(F$69&amp;$A$87,#REF!,#REF!),"N/A"),"N/A")</f>
        <v>N/A</v>
      </c>
      <c r="G90" s="101" t="str">
        <f>IFERROR(IF(G$87="Distributing",_xlfn.XLOOKUP(G$69&amp;$A$87,#REF!,#REF!),"N/A"),"N/A")</f>
        <v>N/A</v>
      </c>
      <c r="H90" s="103" t="str">
        <f>IFERROR(IF(H$87="Distributing",_xlfn.XLOOKUP(H$69&amp;$A$87,#REF!,#REF!),"N/A"),"N/A")</f>
        <v>N/A</v>
      </c>
      <c r="I90" s="103" t="str">
        <f>IFERROR(IF(I$87="Distributing",_xlfn.XLOOKUP(I$69&amp;$A$87,#REF!,#REF!),"N/A"),"N/A")</f>
        <v>N/A</v>
      </c>
      <c r="J90" s="103" t="str">
        <f>IFERROR(IF(J$87="Distributing",_xlfn.XLOOKUP(J$69&amp;$A$87,#REF!,#REF!),"N/A"),"N/A")</f>
        <v>N/A</v>
      </c>
    </row>
    <row r="91" spans="1:10" outlineLevel="1" x14ac:dyDescent="0.2">
      <c r="A91" s="105"/>
    </row>
    <row r="92" spans="1:10" ht="12.75" outlineLevel="1" x14ac:dyDescent="0.2">
      <c r="A92" s="104">
        <v>4</v>
      </c>
      <c r="B92" s="42" t="s">
        <v>538</v>
      </c>
      <c r="C92" s="43" t="s">
        <v>539</v>
      </c>
      <c r="E92" s="101" t="e">
        <f>_xlfn.IFNA(_xlfn.XLOOKUP(E$69,#REF!,#REF!), "Non-distributing")</f>
        <v>#REF!</v>
      </c>
      <c r="F92" s="101" t="e">
        <f>_xlfn.IFNA(_xlfn.XLOOKUP(F$69,#REF!,#REF!), "Non-distributing")</f>
        <v>#REF!</v>
      </c>
      <c r="G92" s="101" t="e">
        <f>_xlfn.IFNA(_xlfn.XLOOKUP(G$69,#REF!,#REF!), "Non-distributing")</f>
        <v>#REF!</v>
      </c>
      <c r="H92" s="101" t="e">
        <f>_xlfn.IFNA(_xlfn.XLOOKUP(H$69,#REF!,#REF!), "Non-distributing")</f>
        <v>#REF!</v>
      </c>
      <c r="I92" s="101" t="e">
        <f>_xlfn.IFNA(_xlfn.XLOOKUP(I$69,#REF!,#REF!), "Non-distributing")</f>
        <v>#REF!</v>
      </c>
      <c r="J92" s="101" t="e">
        <f>_xlfn.IFNA(_xlfn.XLOOKUP(J$69,#REF!,#REF!), "Non-distributing")</f>
        <v>#REF!</v>
      </c>
    </row>
    <row r="93" spans="1:10" outlineLevel="1" x14ac:dyDescent="0.2">
      <c r="A93" s="105"/>
      <c r="B93" s="42" t="s">
        <v>540</v>
      </c>
      <c r="C93" s="44"/>
      <c r="E93" s="102" t="str">
        <f>IFERROR(IF(E$92="Distributing",_xlfn.XLOOKUP(E$69&amp;$A$92,#REF!,#REF!),"N/A"),"N/A")</f>
        <v>N/A</v>
      </c>
      <c r="F93" s="102" t="str">
        <f>IFERROR(IF(F$92="Distributing",_xlfn.XLOOKUP(F$69&amp;$A$92,#REF!,#REF!),"N/A"),"N/A")</f>
        <v>N/A</v>
      </c>
      <c r="G93" s="102" t="str">
        <f>IFERROR(IF(G$92="Distributing",_xlfn.XLOOKUP(G$69&amp;$A$92,#REF!,#REF!),"N/A"),"N/A")</f>
        <v>N/A</v>
      </c>
      <c r="H93" s="102" t="str">
        <f>IFERROR(IF(H$92="Distributing",_xlfn.XLOOKUP(H$69&amp;$A$92,#REF!,#REF!),"N/A"),"N/A")</f>
        <v>N/A</v>
      </c>
      <c r="I93" s="102" t="str">
        <f>IFERROR(IF(I$92="Distributing",_xlfn.XLOOKUP(I$69&amp;$A$92,#REF!,#REF!),"N/A"),"N/A")</f>
        <v>N/A</v>
      </c>
      <c r="J93" s="102" t="str">
        <f>IFERROR(IF(J$92="Distributing",_xlfn.XLOOKUP(J$69&amp;$A$92,#REF!,#REF!),"N/A"),"N/A")</f>
        <v>N/A</v>
      </c>
    </row>
    <row r="94" spans="1:10" s="47" customFormat="1" outlineLevel="1" x14ac:dyDescent="0.2">
      <c r="A94" s="106"/>
      <c r="B94" s="45" t="s">
        <v>541</v>
      </c>
      <c r="C94" s="46"/>
      <c r="E94" s="103" t="str">
        <f>IFERROR(IF(E$92="Distributing",_xlfn.XLOOKUP(E$69&amp;$A$92,#REF!,#REF!),"N/A"),"N/A")</f>
        <v>N/A</v>
      </c>
      <c r="F94" s="103" t="str">
        <f>IFERROR(IF(F$92="Distributing",_xlfn.XLOOKUP(F$69&amp;$A$92,#REF!,#REF!),"N/A"),"N/A")</f>
        <v>N/A</v>
      </c>
      <c r="G94" s="103" t="str">
        <f>IFERROR(IF(G$92="Distributing",_xlfn.XLOOKUP(G$69&amp;$A$92,#REF!,#REF!),"N/A"),"N/A")</f>
        <v>N/A</v>
      </c>
      <c r="H94" s="103" t="str">
        <f>IFERROR(IF(H$92="Distributing",_xlfn.XLOOKUP(H$69&amp;$A$92,#REF!,#REF!),"N/A"),"N/A")</f>
        <v>N/A</v>
      </c>
      <c r="I94" s="103" t="str">
        <f>IFERROR(IF(I$92="Distributing",_xlfn.XLOOKUP(I$69&amp;$A$92,#REF!,#REF!),"N/A"),"N/A")</f>
        <v>N/A</v>
      </c>
      <c r="J94" s="103" t="str">
        <f>IFERROR(IF(J$92="Distributing",_xlfn.XLOOKUP(J$69&amp;$A$92,#REF!,#REF!),"N/A"),"N/A")</f>
        <v>N/A</v>
      </c>
    </row>
    <row r="95" spans="1:10" s="47" customFormat="1" outlineLevel="1" x14ac:dyDescent="0.2">
      <c r="A95" s="106"/>
      <c r="B95" s="42" t="s">
        <v>542</v>
      </c>
      <c r="C95" s="48"/>
      <c r="E95" s="103" t="str">
        <f>IFERROR(IF(E$92="Distributing",_xlfn.XLOOKUP(E$69&amp;$A$92,#REF!,#REF!),"N/A"),"N/A")</f>
        <v>N/A</v>
      </c>
      <c r="F95" s="101" t="str">
        <f>IFERROR(IF(F$92="Distributing",_xlfn.XLOOKUP(F$69&amp;$A$92,#REF!,#REF!),"N/A"),"N/A")</f>
        <v>N/A</v>
      </c>
      <c r="G95" s="101" t="str">
        <f>IFERROR(IF(G$92="Distributing",_xlfn.XLOOKUP(G$69&amp;$A$92,#REF!,#REF!),"N/A"),"N/A")</f>
        <v>N/A</v>
      </c>
      <c r="H95" s="103" t="str">
        <f>IFERROR(IF(H$92="Distributing",_xlfn.XLOOKUP(H$69&amp;$A$92,#REF!,#REF!),"N/A"),"N/A")</f>
        <v>N/A</v>
      </c>
      <c r="I95" s="103" t="str">
        <f>IFERROR(IF(I$92="Distributing",_xlfn.XLOOKUP(I$69&amp;$A$92,#REF!,#REF!),"N/A"),"N/A")</f>
        <v>N/A</v>
      </c>
      <c r="J95" s="103" t="str">
        <f>IFERROR(IF(J$92="Distributing",_xlfn.XLOOKUP(J$69&amp;$A$92,#REF!,#REF!),"N/A"),"N/A")</f>
        <v>N/A</v>
      </c>
    </row>
    <row r="96" spans="1:10" hidden="1" outlineLevel="1" x14ac:dyDescent="0.2">
      <c r="A96" s="105"/>
    </row>
    <row r="97" spans="1:10" ht="12.75" hidden="1" outlineLevel="1" x14ac:dyDescent="0.2">
      <c r="A97" s="104">
        <v>5</v>
      </c>
      <c r="B97" s="42" t="s">
        <v>542</v>
      </c>
      <c r="C97" s="43" t="s">
        <v>539</v>
      </c>
      <c r="E97" s="101" t="e">
        <f>_xlfn.IFNA(_xlfn.XLOOKUP(E$69,#REF!,#REF!), "Non-distributing")</f>
        <v>#REF!</v>
      </c>
      <c r="F97" s="101" t="e">
        <f>_xlfn.IFNA(_xlfn.XLOOKUP(F$69,#REF!,#REF!), "Non-distributing")</f>
        <v>#REF!</v>
      </c>
      <c r="G97" s="101" t="e">
        <f>_xlfn.IFNA(_xlfn.XLOOKUP(G$69,#REF!,#REF!), "Non-distributing")</f>
        <v>#REF!</v>
      </c>
      <c r="H97" s="101" t="e">
        <f>_xlfn.IFNA(_xlfn.XLOOKUP(H$69,#REF!,#REF!), "Non-distributing")</f>
        <v>#REF!</v>
      </c>
      <c r="I97" s="101" t="e">
        <f>_xlfn.IFNA(_xlfn.XLOOKUP(I$69,#REF!,#REF!), "Non-distributing")</f>
        <v>#REF!</v>
      </c>
      <c r="J97" s="101" t="e">
        <f>_xlfn.IFNA(_xlfn.XLOOKUP(J$69,#REF!,#REF!), "Non-distributing")</f>
        <v>#REF!</v>
      </c>
    </row>
    <row r="98" spans="1:10" hidden="1" outlineLevel="1" x14ac:dyDescent="0.2">
      <c r="A98" s="105"/>
      <c r="B98" s="42" t="s">
        <v>540</v>
      </c>
      <c r="C98" s="44"/>
      <c r="E98" s="102" t="str">
        <f>IFERROR(IF(E$97="Distributing",_xlfn.XLOOKUP(E$69&amp;$A$97,#REF!,#REF!),"N/A"),"N/A")</f>
        <v>N/A</v>
      </c>
      <c r="F98" s="102" t="str">
        <f>IFERROR(IF(F$97="Distributing",_xlfn.XLOOKUP(F$69&amp;$A$97,#REF!,#REF!),"N/A"),"N/A")</f>
        <v>N/A</v>
      </c>
      <c r="G98" s="102" t="str">
        <f>IFERROR(IF(G$97="Distributing",_xlfn.XLOOKUP(G$69&amp;$A$97,#REF!,#REF!),"N/A"),"N/A")</f>
        <v>N/A</v>
      </c>
      <c r="H98" s="102" t="str">
        <f>IFERROR(IF(H$97="Distributing",_xlfn.XLOOKUP(H$69&amp;$A$97,#REF!,#REF!),"N/A"),"N/A")</f>
        <v>N/A</v>
      </c>
      <c r="I98" s="102" t="str">
        <f>IFERROR(IF(I$97="Distributing",_xlfn.XLOOKUP(I$69&amp;$A$97,#REF!,#REF!),"N/A"),"N/A")</f>
        <v>N/A</v>
      </c>
      <c r="J98" s="102" t="str">
        <f>IFERROR(IF(J$97="Distributing",_xlfn.XLOOKUP(J$69&amp;$A$97,#REF!,#REF!),"N/A"),"N/A")</f>
        <v>N/A</v>
      </c>
    </row>
    <row r="99" spans="1:10" s="47" customFormat="1" hidden="1" outlineLevel="1" x14ac:dyDescent="0.2">
      <c r="A99" s="106"/>
      <c r="B99" s="45" t="s">
        <v>541</v>
      </c>
      <c r="C99" s="46"/>
      <c r="E99" s="103" t="str">
        <f>IFERROR(IF(E$97="Distributing",_xlfn.XLOOKUP(E$69&amp;$A$97,#REF!,#REF!),"N/A"),"N/A")</f>
        <v>N/A</v>
      </c>
      <c r="F99" s="103" t="str">
        <f>IFERROR(IF(F$97="Distributing",_xlfn.XLOOKUP(F$69&amp;$A$97,#REF!,#REF!),"N/A"),"N/A")</f>
        <v>N/A</v>
      </c>
      <c r="G99" s="103" t="str">
        <f>IFERROR(IF(G$97="Distributing",_xlfn.XLOOKUP(G$69&amp;$A$97,#REF!,#REF!),"N/A"),"N/A")</f>
        <v>N/A</v>
      </c>
      <c r="H99" s="103" t="str">
        <f>IFERROR(IF(H$97="Distributing",_xlfn.XLOOKUP(H$69&amp;$A$97,#REF!,#REF!),"N/A"),"N/A")</f>
        <v>N/A</v>
      </c>
      <c r="I99" s="103" t="str">
        <f>IFERROR(IF(I$97="Distributing",_xlfn.XLOOKUP(I$69&amp;$A$97,#REF!,#REF!),"N/A"),"N/A")</f>
        <v>N/A</v>
      </c>
      <c r="J99" s="103" t="str">
        <f>IFERROR(IF(J$97="Distributing",_xlfn.XLOOKUP(J$69&amp;$A$97,#REF!,#REF!),"N/A"),"N/A")</f>
        <v>N/A</v>
      </c>
    </row>
    <row r="100" spans="1:10" s="47" customFormat="1" hidden="1" outlineLevel="1" x14ac:dyDescent="0.2">
      <c r="A100" s="106"/>
      <c r="B100" s="45" t="s">
        <v>543</v>
      </c>
      <c r="C100" s="48"/>
      <c r="E100" s="103" t="str">
        <f>IFERROR(IF(E$97="Distributing",_xlfn.XLOOKUP(E$69&amp;$A$97,#REF!,#REF!),"N/A"),"N/A")</f>
        <v>N/A</v>
      </c>
      <c r="F100" s="103" t="str">
        <f>IFERROR(IF(F$97="Distributing",_xlfn.XLOOKUP(F$69&amp;$A$97,#REF!,#REF!),"N/A"),"N/A")</f>
        <v>N/A</v>
      </c>
      <c r="G100" s="103" t="str">
        <f>IFERROR(IF(G$97="Distributing",_xlfn.XLOOKUP(G$69&amp;$A$97,#REF!,#REF!),"N/A"),"N/A")</f>
        <v>N/A</v>
      </c>
      <c r="H100" s="103" t="str">
        <f>IFERROR(IF(H$97="Distributing",_xlfn.XLOOKUP(H$69&amp;$A$97,#REF!,#REF!),"N/A"),"N/A")</f>
        <v>N/A</v>
      </c>
      <c r="I100" s="103" t="str">
        <f>IFERROR(IF(I$97="Distributing",_xlfn.XLOOKUP(I$69&amp;$A$97,#REF!,#REF!),"N/A"),"N/A")</f>
        <v>N/A</v>
      </c>
      <c r="J100" s="103" t="str">
        <f>IFERROR(IF(J$97="Distributing",_xlfn.XLOOKUP(J$69&amp;$A$97,#REF!,#REF!),"N/A"),"N/A")</f>
        <v>N/A</v>
      </c>
    </row>
    <row r="101" spans="1:10" hidden="1" outlineLevel="1" x14ac:dyDescent="0.2">
      <c r="A101" s="105"/>
    </row>
    <row r="102" spans="1:10" ht="12.75" hidden="1" outlineLevel="1" x14ac:dyDescent="0.2">
      <c r="A102" s="104">
        <v>6</v>
      </c>
      <c r="B102" s="42" t="s">
        <v>542</v>
      </c>
      <c r="C102" s="43" t="s">
        <v>539</v>
      </c>
      <c r="E102" s="101" t="e">
        <f>_xlfn.IFNA(_xlfn.XLOOKUP(E$69,#REF!,#REF!), "Non-distributing")</f>
        <v>#REF!</v>
      </c>
      <c r="F102" s="101" t="e">
        <f>_xlfn.IFNA(_xlfn.XLOOKUP(F$69,#REF!,#REF!), "Non-distributing")</f>
        <v>#REF!</v>
      </c>
      <c r="G102" s="101" t="e">
        <f>_xlfn.IFNA(_xlfn.XLOOKUP(G$69,#REF!,#REF!), "Non-distributing")</f>
        <v>#REF!</v>
      </c>
      <c r="H102" s="101" t="e">
        <f>_xlfn.IFNA(_xlfn.XLOOKUP(H$69,#REF!,#REF!), "Non-distributing")</f>
        <v>#REF!</v>
      </c>
      <c r="I102" s="101" t="e">
        <f>_xlfn.IFNA(_xlfn.XLOOKUP(I$69,#REF!,#REF!), "Non-distributing")</f>
        <v>#REF!</v>
      </c>
      <c r="J102" s="101" t="e">
        <f>_xlfn.IFNA(_xlfn.XLOOKUP(J$69,#REF!,#REF!), "Non-distributing")</f>
        <v>#REF!</v>
      </c>
    </row>
    <row r="103" spans="1:10" hidden="1" outlineLevel="1" x14ac:dyDescent="0.2">
      <c r="A103" s="105"/>
      <c r="B103" s="42" t="s">
        <v>540</v>
      </c>
      <c r="C103" s="44"/>
      <c r="E103" s="102" t="str">
        <f>IFERROR(IF(E$102="Distributing",_xlfn.XLOOKUP(E$69&amp;$A$102,#REF!,#REF!),"N/A"),"N/A")</f>
        <v>N/A</v>
      </c>
      <c r="F103" s="102" t="str">
        <f>IFERROR(IF(F$102="Distributing",_xlfn.XLOOKUP(F$69&amp;$A$102,#REF!,#REF!),"N/A"),"N/A")</f>
        <v>N/A</v>
      </c>
      <c r="G103" s="102" t="str">
        <f>IFERROR(IF(G$102="Distributing",_xlfn.XLOOKUP(G$69&amp;$A$102,#REF!,#REF!),"N/A"),"N/A")</f>
        <v>N/A</v>
      </c>
      <c r="H103" s="102" t="str">
        <f>IFERROR(IF(H$102="Distributing",_xlfn.XLOOKUP(H$69&amp;$A$102,#REF!,#REF!),"N/A"),"N/A")</f>
        <v>N/A</v>
      </c>
      <c r="I103" s="102" t="str">
        <f>IFERROR(IF(I$102="Distributing",_xlfn.XLOOKUP(I$69&amp;$A$102,#REF!,#REF!),"N/A"),"N/A")</f>
        <v>N/A</v>
      </c>
      <c r="J103" s="102" t="str">
        <f>IFERROR(IF(J$102="Distributing",_xlfn.XLOOKUP(J$69&amp;$A$102,#REF!,#REF!),"N/A"),"N/A")</f>
        <v>N/A</v>
      </c>
    </row>
    <row r="104" spans="1:10" s="47" customFormat="1" hidden="1" outlineLevel="1" x14ac:dyDescent="0.2">
      <c r="A104" s="106"/>
      <c r="B104" s="45" t="s">
        <v>541</v>
      </c>
      <c r="C104" s="46"/>
      <c r="E104" s="103" t="str">
        <f>IFERROR(IF(E$102="Distributing",_xlfn.XLOOKUP(E$69&amp;$A$102,#REF!,#REF!),"N/A"),"N/A")</f>
        <v>N/A</v>
      </c>
      <c r="F104" s="103" t="str">
        <f>IFERROR(IF(F$102="Distributing",_xlfn.XLOOKUP(F$69&amp;$A$102,#REF!,#REF!),"N/A"),"N/A")</f>
        <v>N/A</v>
      </c>
      <c r="G104" s="103" t="str">
        <f>IFERROR(IF(G$102="Distributing",_xlfn.XLOOKUP(G$69&amp;$A$102,#REF!,#REF!),"N/A"),"N/A")</f>
        <v>N/A</v>
      </c>
      <c r="H104" s="103" t="str">
        <f>IFERROR(IF(H$102="Distributing",_xlfn.XLOOKUP(H$69&amp;$A$102,#REF!,#REF!),"N/A"),"N/A")</f>
        <v>N/A</v>
      </c>
      <c r="I104" s="103" t="str">
        <f>IFERROR(IF(I$102="Distributing",_xlfn.XLOOKUP(I$69&amp;$A$102,#REF!,#REF!),"N/A"),"N/A")</f>
        <v>N/A</v>
      </c>
      <c r="J104" s="103" t="str">
        <f>IFERROR(IF(J$102="Distributing",_xlfn.XLOOKUP(J$69&amp;$A$102,#REF!,#REF!),"N/A"),"N/A")</f>
        <v>N/A</v>
      </c>
    </row>
    <row r="105" spans="1:10" s="47" customFormat="1" hidden="1" outlineLevel="1" x14ac:dyDescent="0.2">
      <c r="A105" s="106"/>
      <c r="B105" s="45" t="s">
        <v>543</v>
      </c>
      <c r="C105" s="48"/>
      <c r="E105" s="103" t="str">
        <f>IFERROR(IF(E$102="Distributing",_xlfn.XLOOKUP(E$69&amp;$A$102,#REF!,#REF!),"N/A"),"N/A")</f>
        <v>N/A</v>
      </c>
      <c r="F105" s="103" t="str">
        <f>IFERROR(IF(F$102="Distributing",_xlfn.XLOOKUP(F$69&amp;$A$102,#REF!,#REF!),"N/A"),"N/A")</f>
        <v>N/A</v>
      </c>
      <c r="G105" s="103" t="str">
        <f>IFERROR(IF(G$102="Distributing",_xlfn.XLOOKUP(G$69&amp;$A$102,#REF!,#REF!),"N/A"),"N/A")</f>
        <v>N/A</v>
      </c>
      <c r="H105" s="103" t="str">
        <f>IFERROR(IF(H$102="Distributing",_xlfn.XLOOKUP(H$69&amp;$A$102,#REF!,#REF!),"N/A"),"N/A")</f>
        <v>N/A</v>
      </c>
      <c r="I105" s="103" t="str">
        <f>IFERROR(IF(I$102="Distributing",_xlfn.XLOOKUP(I$69&amp;$A$102,#REF!,#REF!),"N/A"),"N/A")</f>
        <v>N/A</v>
      </c>
      <c r="J105" s="103" t="str">
        <f>IFERROR(IF(J$102="Distributing",_xlfn.XLOOKUP(J$69&amp;$A$102,#REF!,#REF!),"N/A"),"N/A")</f>
        <v>N/A</v>
      </c>
    </row>
    <row r="106" spans="1:10" hidden="1" outlineLevel="1" x14ac:dyDescent="0.2">
      <c r="A106" s="105"/>
    </row>
    <row r="107" spans="1:10" ht="12.75" hidden="1" outlineLevel="1" x14ac:dyDescent="0.2">
      <c r="A107" s="104">
        <v>7</v>
      </c>
      <c r="B107" s="42" t="s">
        <v>542</v>
      </c>
      <c r="C107" s="43" t="s">
        <v>539</v>
      </c>
      <c r="E107" s="101" t="e">
        <f>_xlfn.IFNA(_xlfn.XLOOKUP(E$69,#REF!,#REF!), "Non-distributing")</f>
        <v>#REF!</v>
      </c>
      <c r="F107" s="101" t="e">
        <f>_xlfn.IFNA(_xlfn.XLOOKUP(F$69,#REF!,#REF!), "Non-distributing")</f>
        <v>#REF!</v>
      </c>
      <c r="G107" s="101" t="e">
        <f>_xlfn.IFNA(_xlfn.XLOOKUP(G$69,#REF!,#REF!), "Non-distributing")</f>
        <v>#REF!</v>
      </c>
      <c r="H107" s="101" t="e">
        <f>_xlfn.IFNA(_xlfn.XLOOKUP(H$69,#REF!,#REF!), "Non-distributing")</f>
        <v>#REF!</v>
      </c>
      <c r="I107" s="101" t="e">
        <f>_xlfn.IFNA(_xlfn.XLOOKUP(I$69,#REF!,#REF!), "Non-distributing")</f>
        <v>#REF!</v>
      </c>
      <c r="J107" s="101" t="e">
        <f>_xlfn.IFNA(_xlfn.XLOOKUP(J$69,#REF!,#REF!), "Non-distributing")</f>
        <v>#REF!</v>
      </c>
    </row>
    <row r="108" spans="1:10" hidden="1" outlineLevel="1" x14ac:dyDescent="0.2">
      <c r="A108" s="105"/>
      <c r="B108" s="42" t="s">
        <v>540</v>
      </c>
      <c r="C108" s="44"/>
      <c r="E108" s="102" t="str">
        <f>IFERROR(IF(E$107="Distributing",_xlfn.XLOOKUP(E$69&amp;$A$107,#REF!,#REF!),"N/A"),"N/A")</f>
        <v>N/A</v>
      </c>
      <c r="F108" s="102" t="str">
        <f>IFERROR(IF(F$107="Distributing",_xlfn.XLOOKUP(F$69&amp;$A$107,#REF!,#REF!),"N/A"),"N/A")</f>
        <v>N/A</v>
      </c>
      <c r="G108" s="102" t="str">
        <f>IFERROR(IF(G$107="Distributing",_xlfn.XLOOKUP(G$69&amp;$A$107,#REF!,#REF!),"N/A"),"N/A")</f>
        <v>N/A</v>
      </c>
      <c r="H108" s="102" t="str">
        <f>IFERROR(IF(H$107="Distributing",_xlfn.XLOOKUP(H$69&amp;$A$107,#REF!,#REF!),"N/A"),"N/A")</f>
        <v>N/A</v>
      </c>
      <c r="I108" s="102" t="str">
        <f>IFERROR(IF(I$107="Distributing",_xlfn.XLOOKUP(I$69&amp;$A$107,#REF!,#REF!),"N/A"),"N/A")</f>
        <v>N/A</v>
      </c>
      <c r="J108" s="102" t="str">
        <f>IFERROR(IF(J$107="Distributing",_xlfn.XLOOKUP(J$69&amp;$A$107,#REF!,#REF!),"N/A"),"N/A")</f>
        <v>N/A</v>
      </c>
    </row>
    <row r="109" spans="1:10" s="47" customFormat="1" hidden="1" outlineLevel="1" x14ac:dyDescent="0.2">
      <c r="A109" s="106"/>
      <c r="B109" s="45" t="s">
        <v>541</v>
      </c>
      <c r="C109" s="46"/>
      <c r="E109" s="103" t="str">
        <f>IFERROR(IF(E$107="Distributing",_xlfn.XLOOKUP(E$69&amp;$A$107,#REF!,#REF!),"N/A"),"N/A")</f>
        <v>N/A</v>
      </c>
      <c r="F109" s="103" t="str">
        <f>IFERROR(IF(F$107="Distributing",_xlfn.XLOOKUP(F$69&amp;$A$107,#REF!,#REF!),"N/A"),"N/A")</f>
        <v>N/A</v>
      </c>
      <c r="G109" s="103" t="str">
        <f>IFERROR(IF(G$107="Distributing",_xlfn.XLOOKUP(G$69&amp;$A$107,#REF!,#REF!),"N/A"),"N/A")</f>
        <v>N/A</v>
      </c>
      <c r="H109" s="103" t="str">
        <f>IFERROR(IF(H$107="Distributing",_xlfn.XLOOKUP(H$69&amp;$A$107,#REF!,#REF!),"N/A"),"N/A")</f>
        <v>N/A</v>
      </c>
      <c r="I109" s="103" t="str">
        <f>IFERROR(IF(I$107="Distributing",_xlfn.XLOOKUP(I$69&amp;$A$107,#REF!,#REF!),"N/A"),"N/A")</f>
        <v>N/A</v>
      </c>
      <c r="J109" s="103" t="str">
        <f>IFERROR(IF(J$107="Distributing",_xlfn.XLOOKUP(J$69&amp;$A$107,#REF!,#REF!),"N/A"),"N/A")</f>
        <v>N/A</v>
      </c>
    </row>
    <row r="110" spans="1:10" s="47" customFormat="1" hidden="1" outlineLevel="1" x14ac:dyDescent="0.2">
      <c r="A110" s="106"/>
      <c r="B110" s="45" t="s">
        <v>543</v>
      </c>
      <c r="C110" s="48"/>
      <c r="E110" s="103" t="str">
        <f>IFERROR(IF(E$107="Distributing",_xlfn.XLOOKUP(E$69&amp;$A$107,#REF!,#REF!),"N/A"),"N/A")</f>
        <v>N/A</v>
      </c>
      <c r="F110" s="103" t="str">
        <f>IFERROR(IF(F$107="Distributing",_xlfn.XLOOKUP(F$69&amp;$A$107,#REF!,#REF!),"N/A"),"N/A")</f>
        <v>N/A</v>
      </c>
      <c r="G110" s="103" t="str">
        <f>IFERROR(IF(G$107="Distributing",_xlfn.XLOOKUP(G$69&amp;$A$107,#REF!,#REF!),"N/A"),"N/A")</f>
        <v>N/A</v>
      </c>
      <c r="H110" s="103" t="str">
        <f>IFERROR(IF(H$107="Distributing",_xlfn.XLOOKUP(H$69&amp;$A$107,#REF!,#REF!),"N/A"),"N/A")</f>
        <v>N/A</v>
      </c>
      <c r="I110" s="103" t="str">
        <f>IFERROR(IF(I$107="Distributing",_xlfn.XLOOKUP(I$69&amp;$A$107,#REF!,#REF!),"N/A"),"N/A")</f>
        <v>N/A</v>
      </c>
      <c r="J110" s="103" t="str">
        <f>IFERROR(IF(J$107="Distributing",_xlfn.XLOOKUP(J$69&amp;$A$107,#REF!,#REF!),"N/A"),"N/A")</f>
        <v>N/A</v>
      </c>
    </row>
    <row r="111" spans="1:10" hidden="1" outlineLevel="1" x14ac:dyDescent="0.2">
      <c r="A111" s="105"/>
    </row>
    <row r="112" spans="1:10" ht="12.75" hidden="1" outlineLevel="1" x14ac:dyDescent="0.2">
      <c r="A112" s="104">
        <v>8</v>
      </c>
      <c r="B112" s="42" t="s">
        <v>542</v>
      </c>
      <c r="C112" s="43" t="s">
        <v>539</v>
      </c>
      <c r="E112" s="101" t="e">
        <f>_xlfn.IFNA(_xlfn.XLOOKUP(E$69,#REF!,#REF!), "Non-distributing")</f>
        <v>#REF!</v>
      </c>
      <c r="F112" s="101" t="e">
        <f>_xlfn.IFNA(_xlfn.XLOOKUP(F$69,#REF!,#REF!), "Non-distributing")</f>
        <v>#REF!</v>
      </c>
      <c r="G112" s="101" t="e">
        <f>_xlfn.IFNA(_xlfn.XLOOKUP(G$69,#REF!,#REF!), "Non-distributing")</f>
        <v>#REF!</v>
      </c>
      <c r="H112" s="101" t="e">
        <f>_xlfn.IFNA(_xlfn.XLOOKUP(H$69,#REF!,#REF!), "Non-distributing")</f>
        <v>#REF!</v>
      </c>
      <c r="I112" s="101" t="e">
        <f>_xlfn.IFNA(_xlfn.XLOOKUP(I$69,#REF!,#REF!), "Non-distributing")</f>
        <v>#REF!</v>
      </c>
      <c r="J112" s="101" t="e">
        <f>_xlfn.IFNA(_xlfn.XLOOKUP(J$69,#REF!,#REF!), "Non-distributing")</f>
        <v>#REF!</v>
      </c>
    </row>
    <row r="113" spans="1:10" hidden="1" outlineLevel="1" x14ac:dyDescent="0.2">
      <c r="A113" s="105"/>
      <c r="B113" s="42" t="s">
        <v>540</v>
      </c>
      <c r="C113" s="44"/>
      <c r="E113" s="102" t="str">
        <f>IFERROR(IF(E$112="Distributing",_xlfn.XLOOKUP(E$69&amp;$A$112,#REF!,#REF!),"N/A"),"N/A")</f>
        <v>N/A</v>
      </c>
      <c r="F113" s="102" t="str">
        <f>IFERROR(IF(F$112="Distributing",_xlfn.XLOOKUP(F$69&amp;$A$112,#REF!,#REF!),"N/A"),"N/A")</f>
        <v>N/A</v>
      </c>
      <c r="G113" s="102" t="str">
        <f>IFERROR(IF(G$112="Distributing",_xlfn.XLOOKUP(G$69&amp;$A$112,#REF!,#REF!),"N/A"),"N/A")</f>
        <v>N/A</v>
      </c>
      <c r="H113" s="102" t="str">
        <f>IFERROR(IF(H$112="Distributing",_xlfn.XLOOKUP(H$69&amp;$A$112,#REF!,#REF!),"N/A"),"N/A")</f>
        <v>N/A</v>
      </c>
      <c r="I113" s="102" t="str">
        <f>IFERROR(IF(I$112="Distributing",_xlfn.XLOOKUP(I$69&amp;$A$112,#REF!,#REF!),"N/A"),"N/A")</f>
        <v>N/A</v>
      </c>
      <c r="J113" s="102" t="str">
        <f>IFERROR(IF(J$112="Distributing",_xlfn.XLOOKUP(J$69&amp;$A$112,#REF!,#REF!),"N/A"),"N/A")</f>
        <v>N/A</v>
      </c>
    </row>
    <row r="114" spans="1:10" s="47" customFormat="1" hidden="1" outlineLevel="1" x14ac:dyDescent="0.2">
      <c r="A114" s="106"/>
      <c r="B114" s="45" t="s">
        <v>541</v>
      </c>
      <c r="C114" s="46"/>
      <c r="E114" s="103" t="str">
        <f>IFERROR(IF(E$112="Distributing",_xlfn.XLOOKUP(E$69&amp;$A$112,#REF!,#REF!),"N/A"),"N/A")</f>
        <v>N/A</v>
      </c>
      <c r="F114" s="103" t="str">
        <f>IFERROR(IF(F$112="Distributing",_xlfn.XLOOKUP(F$69&amp;$A$112,#REF!,#REF!),"N/A"),"N/A")</f>
        <v>N/A</v>
      </c>
      <c r="G114" s="103" t="str">
        <f>IFERROR(IF(G$112="Distributing",_xlfn.XLOOKUP(G$69&amp;$A$112,#REF!,#REF!),"N/A"),"N/A")</f>
        <v>N/A</v>
      </c>
      <c r="H114" s="103" t="str">
        <f>IFERROR(IF(H$112="Distributing",_xlfn.XLOOKUP(H$69&amp;$A$112,#REF!,#REF!),"N/A"),"N/A")</f>
        <v>N/A</v>
      </c>
      <c r="I114" s="103" t="str">
        <f>IFERROR(IF(I$112="Distributing",_xlfn.XLOOKUP(I$69&amp;$A$112,#REF!,#REF!),"N/A"),"N/A")</f>
        <v>N/A</v>
      </c>
      <c r="J114" s="103" t="str">
        <f>IFERROR(IF(J$112="Distributing",_xlfn.XLOOKUP(J$69&amp;$A$112,#REF!,#REF!),"N/A"),"N/A")</f>
        <v>N/A</v>
      </c>
    </row>
    <row r="115" spans="1:10" s="47" customFormat="1" hidden="1" outlineLevel="1" x14ac:dyDescent="0.2">
      <c r="A115" s="106"/>
      <c r="B115" s="45" t="s">
        <v>543</v>
      </c>
      <c r="C115" s="48"/>
      <c r="E115" s="103" t="str">
        <f>IFERROR(IF(E$112="Distributing",_xlfn.XLOOKUP(E$69&amp;$A$112,#REF!,#REF!),"N/A"),"N/A")</f>
        <v>N/A</v>
      </c>
      <c r="F115" s="103" t="str">
        <f>IFERROR(IF(F$112="Distributing",_xlfn.XLOOKUP(F$69&amp;$A$112,#REF!,#REF!),"N/A"),"N/A")</f>
        <v>N/A</v>
      </c>
      <c r="G115" s="103" t="str">
        <f>IFERROR(IF(G$112="Distributing",_xlfn.XLOOKUP(G$69&amp;$A$112,#REF!,#REF!),"N/A"),"N/A")</f>
        <v>N/A</v>
      </c>
      <c r="H115" s="103" t="str">
        <f>IFERROR(IF(H$112="Distributing",_xlfn.XLOOKUP(H$69&amp;$A$112,#REF!,#REF!),"N/A"),"N/A")</f>
        <v>N/A</v>
      </c>
      <c r="I115" s="103" t="str">
        <f>IFERROR(IF(I$112="Distributing",_xlfn.XLOOKUP(I$69&amp;$A$112,#REF!,#REF!),"N/A"),"N/A")</f>
        <v>N/A</v>
      </c>
      <c r="J115" s="103" t="str">
        <f>IFERROR(IF(J$112="Distributing",_xlfn.XLOOKUP(J$69&amp;$A$112,#REF!,#REF!),"N/A"),"N/A")</f>
        <v>N/A</v>
      </c>
    </row>
    <row r="116" spans="1:10" hidden="1" outlineLevel="1" x14ac:dyDescent="0.2">
      <c r="A116" s="105"/>
    </row>
    <row r="117" spans="1:10" ht="12.75" hidden="1" outlineLevel="1" x14ac:dyDescent="0.2">
      <c r="A117" s="104">
        <v>9</v>
      </c>
      <c r="B117" s="42" t="s">
        <v>542</v>
      </c>
      <c r="C117" s="43" t="s">
        <v>539</v>
      </c>
      <c r="E117" s="101" t="e">
        <f>_xlfn.IFNA(_xlfn.XLOOKUP(E$69,#REF!,#REF!), "Non-distributing")</f>
        <v>#REF!</v>
      </c>
      <c r="F117" s="101" t="e">
        <f>_xlfn.IFNA(_xlfn.XLOOKUP(F$69,#REF!,#REF!), "Non-distributing")</f>
        <v>#REF!</v>
      </c>
      <c r="G117" s="101" t="e">
        <f>_xlfn.IFNA(_xlfn.XLOOKUP(G$69,#REF!,#REF!), "Non-distributing")</f>
        <v>#REF!</v>
      </c>
      <c r="H117" s="101" t="e">
        <f>_xlfn.IFNA(_xlfn.XLOOKUP(H$69,#REF!,#REF!), "Non-distributing")</f>
        <v>#REF!</v>
      </c>
      <c r="I117" s="101" t="e">
        <f>_xlfn.IFNA(_xlfn.XLOOKUP(I$69,#REF!,#REF!), "Non-distributing")</f>
        <v>#REF!</v>
      </c>
      <c r="J117" s="101" t="e">
        <f>_xlfn.IFNA(_xlfn.XLOOKUP(J$69,#REF!,#REF!), "Non-distributing")</f>
        <v>#REF!</v>
      </c>
    </row>
    <row r="118" spans="1:10" hidden="1" outlineLevel="1" x14ac:dyDescent="0.2">
      <c r="A118" s="105"/>
      <c r="B118" s="42" t="s">
        <v>540</v>
      </c>
      <c r="C118" s="44"/>
      <c r="E118" s="102" t="str">
        <f>IFERROR(IF(E$117="Distributing",_xlfn.XLOOKUP(E$69&amp;$A$117,#REF!,#REF!),"N/A"),"N/A")</f>
        <v>N/A</v>
      </c>
      <c r="F118" s="102" t="str">
        <f>IFERROR(IF(F$117="Distributing",_xlfn.XLOOKUP(F$69&amp;$A$117,#REF!,#REF!),"N/A"),"N/A")</f>
        <v>N/A</v>
      </c>
      <c r="G118" s="102" t="str">
        <f>IFERROR(IF(G$117="Distributing",_xlfn.XLOOKUP(G$69&amp;$A$117,#REF!,#REF!),"N/A"),"N/A")</f>
        <v>N/A</v>
      </c>
      <c r="H118" s="102" t="str">
        <f>IFERROR(IF(H$117="Distributing",_xlfn.XLOOKUP(H$69&amp;$A$117,#REF!,#REF!),"N/A"),"N/A")</f>
        <v>N/A</v>
      </c>
      <c r="I118" s="102" t="str">
        <f>IFERROR(IF(I$117="Distributing",_xlfn.XLOOKUP(I$69&amp;$A$117,#REF!,#REF!),"N/A"),"N/A")</f>
        <v>N/A</v>
      </c>
      <c r="J118" s="102" t="str">
        <f>IFERROR(IF(J$117="Distributing",_xlfn.XLOOKUP(J$69&amp;$A$117,#REF!,#REF!),"N/A"),"N/A")</f>
        <v>N/A</v>
      </c>
    </row>
    <row r="119" spans="1:10" s="47" customFormat="1" hidden="1" outlineLevel="1" x14ac:dyDescent="0.2">
      <c r="A119" s="106"/>
      <c r="B119" s="45" t="s">
        <v>541</v>
      </c>
      <c r="C119" s="46"/>
      <c r="E119" s="103" t="str">
        <f>IFERROR(IF(E$117="Distributing",_xlfn.XLOOKUP(E$69&amp;$A$117,#REF!,#REF!),"N/A"),"N/A")</f>
        <v>N/A</v>
      </c>
      <c r="F119" s="103" t="str">
        <f>IFERROR(IF(F$117="Distributing",_xlfn.XLOOKUP(F$69&amp;$A$117,#REF!,#REF!),"N/A"),"N/A")</f>
        <v>N/A</v>
      </c>
      <c r="G119" s="103" t="str">
        <f>IFERROR(IF(G$117="Distributing",_xlfn.XLOOKUP(G$69&amp;$A$117,#REF!,#REF!),"N/A"),"N/A")</f>
        <v>N/A</v>
      </c>
      <c r="H119" s="103" t="str">
        <f>IFERROR(IF(H$117="Distributing",_xlfn.XLOOKUP(H$69&amp;$A$117,#REF!,#REF!),"N/A"),"N/A")</f>
        <v>N/A</v>
      </c>
      <c r="I119" s="103" t="str">
        <f>IFERROR(IF(I$117="Distributing",_xlfn.XLOOKUP(I$69&amp;$A$117,#REF!,#REF!),"N/A"),"N/A")</f>
        <v>N/A</v>
      </c>
      <c r="J119" s="103" t="str">
        <f>IFERROR(IF(J$117="Distributing",_xlfn.XLOOKUP(J$69&amp;$A$117,#REF!,#REF!),"N/A"),"N/A")</f>
        <v>N/A</v>
      </c>
    </row>
    <row r="120" spans="1:10" s="47" customFormat="1" hidden="1" outlineLevel="1" x14ac:dyDescent="0.2">
      <c r="A120" s="106"/>
      <c r="B120" s="45" t="s">
        <v>543</v>
      </c>
      <c r="C120" s="48"/>
      <c r="E120" s="103" t="str">
        <f>IFERROR(IF(E$117="Distributing",_xlfn.XLOOKUP(E$69&amp;$A$117,#REF!,#REF!),"N/A"),"N/A")</f>
        <v>N/A</v>
      </c>
      <c r="F120" s="103" t="str">
        <f>IFERROR(IF(F$117="Distributing",_xlfn.XLOOKUP(F$69&amp;$A$117,#REF!,#REF!),"N/A"),"N/A")</f>
        <v>N/A</v>
      </c>
      <c r="G120" s="103" t="str">
        <f>IFERROR(IF(G$117="Distributing",_xlfn.XLOOKUP(G$69&amp;$A$117,#REF!,#REF!),"N/A"),"N/A")</f>
        <v>N/A</v>
      </c>
      <c r="H120" s="103" t="str">
        <f>IFERROR(IF(H$117="Distributing",_xlfn.XLOOKUP(H$69&amp;$A$117,#REF!,#REF!),"N/A"),"N/A")</f>
        <v>N/A</v>
      </c>
      <c r="I120" s="103" t="str">
        <f>IFERROR(IF(I$117="Distributing",_xlfn.XLOOKUP(I$69&amp;$A$117,#REF!,#REF!),"N/A"),"N/A")</f>
        <v>N/A</v>
      </c>
      <c r="J120" s="103" t="str">
        <f>IFERROR(IF(J$117="Distributing",_xlfn.XLOOKUP(J$69&amp;$A$117,#REF!,#REF!),"N/A"),"N/A")</f>
        <v>N/A</v>
      </c>
    </row>
    <row r="121" spans="1:10" hidden="1" outlineLevel="1" x14ac:dyDescent="0.2">
      <c r="A121" s="107"/>
    </row>
    <row r="122" spans="1:10" ht="12.75" hidden="1" outlineLevel="1" x14ac:dyDescent="0.2">
      <c r="A122" s="104">
        <v>10</v>
      </c>
      <c r="B122" s="42" t="s">
        <v>542</v>
      </c>
      <c r="C122" s="43" t="s">
        <v>539</v>
      </c>
      <c r="E122" s="101" t="e">
        <f>_xlfn.IFNA(_xlfn.XLOOKUP(E$69,#REF!,#REF!), "Non-distributing")</f>
        <v>#REF!</v>
      </c>
      <c r="F122" s="101" t="e">
        <f>_xlfn.IFNA(_xlfn.XLOOKUP(F$69,#REF!,#REF!), "Non-distributing")</f>
        <v>#REF!</v>
      </c>
      <c r="G122" s="101" t="e">
        <f>_xlfn.IFNA(_xlfn.XLOOKUP(G$69,#REF!,#REF!), "Non-distributing")</f>
        <v>#REF!</v>
      </c>
      <c r="H122" s="101" t="e">
        <f>_xlfn.IFNA(_xlfn.XLOOKUP(H$69,#REF!,#REF!), "Non-distributing")</f>
        <v>#REF!</v>
      </c>
      <c r="I122" s="101" t="e">
        <f>_xlfn.IFNA(_xlfn.XLOOKUP(I$69,#REF!,#REF!), "Non-distributing")</f>
        <v>#REF!</v>
      </c>
      <c r="J122" s="101" t="e">
        <f>_xlfn.IFNA(_xlfn.XLOOKUP(J$69,#REF!,#REF!), "Non-distributing")</f>
        <v>#REF!</v>
      </c>
    </row>
    <row r="123" spans="1:10" hidden="1" outlineLevel="1" x14ac:dyDescent="0.2">
      <c r="A123" s="105"/>
      <c r="B123" s="42" t="s">
        <v>540</v>
      </c>
      <c r="C123" s="44"/>
      <c r="E123" s="102" t="str">
        <f>IFERROR(IF(E$122="Distributing",_xlfn.XLOOKUP(E$69&amp;$A$122,#REF!,#REF!),"N/A"),"N/A")</f>
        <v>N/A</v>
      </c>
      <c r="F123" s="102" t="str">
        <f>IFERROR(IF(F$122="Distributing",_xlfn.XLOOKUP(F$69&amp;$A$122,#REF!,#REF!),"N/A"),"N/A")</f>
        <v>N/A</v>
      </c>
      <c r="G123" s="102" t="str">
        <f>IFERROR(IF(G$122="Distributing",_xlfn.XLOOKUP(G$69&amp;$A$122,#REF!,#REF!),"N/A"),"N/A")</f>
        <v>N/A</v>
      </c>
      <c r="H123" s="102" t="str">
        <f>IFERROR(IF(H$122="Distributing",_xlfn.XLOOKUP(H$69&amp;$A$122,#REF!,#REF!),"N/A"),"N/A")</f>
        <v>N/A</v>
      </c>
      <c r="I123" s="102" t="str">
        <f>IFERROR(IF(I$122="Distributing",_xlfn.XLOOKUP(I$69&amp;$A$122,#REF!,#REF!),"N/A"),"N/A")</f>
        <v>N/A</v>
      </c>
      <c r="J123" s="102" t="str">
        <f>IFERROR(IF(J$122="Distributing",_xlfn.XLOOKUP(J$69&amp;$A$122,#REF!,#REF!),"N/A"),"N/A")</f>
        <v>N/A</v>
      </c>
    </row>
    <row r="124" spans="1:10" s="47" customFormat="1" hidden="1" outlineLevel="1" x14ac:dyDescent="0.2">
      <c r="A124" s="106"/>
      <c r="B124" s="45" t="s">
        <v>541</v>
      </c>
      <c r="C124" s="46"/>
      <c r="E124" s="103" t="str">
        <f>IFERROR(IF(E$122="Distributing",_xlfn.XLOOKUP(E$69&amp;$A$122,#REF!,#REF!),"N/A"),"N/A")</f>
        <v>N/A</v>
      </c>
      <c r="F124" s="103" t="str">
        <f>IFERROR(IF(F$122="Distributing",_xlfn.XLOOKUP(F$69&amp;$A$122,#REF!,#REF!),"N/A"),"N/A")</f>
        <v>N/A</v>
      </c>
      <c r="G124" s="103" t="str">
        <f>IFERROR(IF(G$122="Distributing",_xlfn.XLOOKUP(G$69&amp;$A$122,#REF!,#REF!),"N/A"),"N/A")</f>
        <v>N/A</v>
      </c>
      <c r="H124" s="103" t="str">
        <f>IFERROR(IF(H$122="Distributing",_xlfn.XLOOKUP(H$69&amp;$A$122,#REF!,#REF!),"N/A"),"N/A")</f>
        <v>N/A</v>
      </c>
      <c r="I124" s="103" t="str">
        <f>IFERROR(IF(I$122="Distributing",_xlfn.XLOOKUP(I$69&amp;$A$122,#REF!,#REF!),"N/A"),"N/A")</f>
        <v>N/A</v>
      </c>
      <c r="J124" s="103" t="str">
        <f>IFERROR(IF(J$122="Distributing",_xlfn.XLOOKUP(J$69&amp;$A$122,#REF!,#REF!),"N/A"),"N/A")</f>
        <v>N/A</v>
      </c>
    </row>
    <row r="125" spans="1:10" s="47" customFormat="1" hidden="1" outlineLevel="1" x14ac:dyDescent="0.2">
      <c r="A125" s="108"/>
      <c r="B125" s="45" t="s">
        <v>543</v>
      </c>
      <c r="C125" s="48"/>
      <c r="E125" s="103" t="str">
        <f>IFERROR(IF(E$122="Distributing",_xlfn.XLOOKUP(E$69&amp;$A$122,#REF!,#REF!),"N/A"),"N/A")</f>
        <v>N/A</v>
      </c>
      <c r="F125" s="103" t="str">
        <f>IFERROR(IF(F$122="Distributing",_xlfn.XLOOKUP(F$69&amp;$A$122,#REF!,#REF!),"N/A"),"N/A")</f>
        <v>N/A</v>
      </c>
      <c r="G125" s="103" t="str">
        <f>IFERROR(IF(G$122="Distributing",_xlfn.XLOOKUP(G$69&amp;$A$122,#REF!,#REF!),"N/A"),"N/A")</f>
        <v>N/A</v>
      </c>
      <c r="H125" s="103" t="str">
        <f>IFERROR(IF(H$122="Distributing",_xlfn.XLOOKUP(H$69&amp;$A$122,#REF!,#REF!),"N/A"),"N/A")</f>
        <v>N/A</v>
      </c>
      <c r="I125" s="103" t="str">
        <f>IFERROR(IF(I$122="Distributing",_xlfn.XLOOKUP(I$69&amp;$A$122,#REF!,#REF!),"N/A"),"N/A")</f>
        <v>N/A</v>
      </c>
      <c r="J125" s="103" t="str">
        <f>IFERROR(IF(J$122="Distributing",_xlfn.XLOOKUP(J$69&amp;$A$122,#REF!,#REF!),"N/A"),"N/A")</f>
        <v>N/A</v>
      </c>
    </row>
    <row r="126" spans="1:10" hidden="1" outlineLevel="1" x14ac:dyDescent="0.2">
      <c r="A126" s="107"/>
    </row>
    <row r="127" spans="1:10" ht="12.75" hidden="1" outlineLevel="1" x14ac:dyDescent="0.2">
      <c r="A127" s="104">
        <v>11</v>
      </c>
      <c r="B127" s="42" t="s">
        <v>542</v>
      </c>
      <c r="C127" s="43" t="s">
        <v>539</v>
      </c>
      <c r="E127" s="101" t="e">
        <f>_xlfn.IFNA(_xlfn.XLOOKUP(E$69,#REF!,#REF!), "Non-distributing")</f>
        <v>#REF!</v>
      </c>
      <c r="F127" s="101" t="e">
        <f>_xlfn.IFNA(_xlfn.XLOOKUP(F$69,#REF!,#REF!), "Non-distributing")</f>
        <v>#REF!</v>
      </c>
      <c r="G127" s="101" t="e">
        <f>_xlfn.IFNA(_xlfn.XLOOKUP(G$69,#REF!,#REF!), "Non-distributing")</f>
        <v>#REF!</v>
      </c>
      <c r="H127" s="101" t="e">
        <f>_xlfn.IFNA(_xlfn.XLOOKUP(H$69,#REF!,#REF!), "Non-distributing")</f>
        <v>#REF!</v>
      </c>
      <c r="I127" s="101" t="e">
        <f>_xlfn.IFNA(_xlfn.XLOOKUP(I$69,#REF!,#REF!), "Non-distributing")</f>
        <v>#REF!</v>
      </c>
      <c r="J127" s="101" t="e">
        <f>_xlfn.IFNA(_xlfn.XLOOKUP(J$69,#REF!,#REF!), "Non-distributing")</f>
        <v>#REF!</v>
      </c>
    </row>
    <row r="128" spans="1:10" hidden="1" outlineLevel="1" x14ac:dyDescent="0.2">
      <c r="A128" s="105"/>
      <c r="B128" s="42" t="s">
        <v>540</v>
      </c>
      <c r="C128" s="44"/>
      <c r="E128" s="102" t="str">
        <f>IFERROR(IF(E$127="Distributing",_xlfn.XLOOKUP(E$69&amp;$A$127,#REF!,#REF!),"N/A"),"N/A")</f>
        <v>N/A</v>
      </c>
      <c r="F128" s="102" t="str">
        <f>IFERROR(IF(F$127="Distributing",_xlfn.XLOOKUP(F$69&amp;$A$127,#REF!,#REF!),"N/A"),"N/A")</f>
        <v>N/A</v>
      </c>
      <c r="G128" s="102" t="str">
        <f>IFERROR(IF(G$127="Distributing",_xlfn.XLOOKUP(G$69&amp;$A$127,#REF!,#REF!),"N/A"),"N/A")</f>
        <v>N/A</v>
      </c>
      <c r="H128" s="102" t="str">
        <f>IFERROR(IF(H$127="Distributing",_xlfn.XLOOKUP(H$69&amp;$A$127,#REF!,#REF!),"N/A"),"N/A")</f>
        <v>N/A</v>
      </c>
      <c r="I128" s="102" t="str">
        <f>IFERROR(IF(I$127="Distributing",_xlfn.XLOOKUP(I$69&amp;$A$127,#REF!,#REF!),"N/A"),"N/A")</f>
        <v>N/A</v>
      </c>
      <c r="J128" s="102" t="str">
        <f>IFERROR(IF(J$127="Distributing",_xlfn.XLOOKUP(J$69&amp;$A$127,#REF!,#REF!),"N/A"),"N/A")</f>
        <v>N/A</v>
      </c>
    </row>
    <row r="129" spans="1:10" s="47" customFormat="1" hidden="1" outlineLevel="1" x14ac:dyDescent="0.2">
      <c r="A129" s="108"/>
      <c r="B129" s="45" t="s">
        <v>541</v>
      </c>
      <c r="C129" s="46"/>
      <c r="E129" s="103" t="str">
        <f>IFERROR(IF(E$127="Distributing",_xlfn.XLOOKUP(E$69&amp;$A$127,#REF!,#REF!),"N/A"),"N/A")</f>
        <v>N/A</v>
      </c>
      <c r="F129" s="103" t="str">
        <f>IFERROR(IF(F$127="Distributing",_xlfn.XLOOKUP(F$69&amp;$A$127,#REF!,#REF!),"N/A"),"N/A")</f>
        <v>N/A</v>
      </c>
      <c r="G129" s="103" t="str">
        <f>IFERROR(IF(G$127="Distributing",_xlfn.XLOOKUP(G$69&amp;$A$127,#REF!,#REF!),"N/A"),"N/A")</f>
        <v>N/A</v>
      </c>
      <c r="H129" s="103" t="str">
        <f>IFERROR(IF(H$127="Distributing",_xlfn.XLOOKUP(H$69&amp;$A$127,#REF!,#REF!),"N/A"),"N/A")</f>
        <v>N/A</v>
      </c>
      <c r="I129" s="103" t="str">
        <f>IFERROR(IF(I$127="Distributing",_xlfn.XLOOKUP(I$69&amp;$A$127,#REF!,#REF!),"N/A"),"N/A")</f>
        <v>N/A</v>
      </c>
      <c r="J129" s="103" t="str">
        <f>IFERROR(IF(J$127="Distributing",_xlfn.XLOOKUP(J$69&amp;$A$127,#REF!,#REF!),"N/A"),"N/A")</f>
        <v>N/A</v>
      </c>
    </row>
    <row r="130" spans="1:10" s="47" customFormat="1" hidden="1" outlineLevel="1" x14ac:dyDescent="0.2">
      <c r="A130" s="108"/>
      <c r="B130" s="45" t="s">
        <v>543</v>
      </c>
      <c r="C130" s="48"/>
      <c r="E130" s="103" t="str">
        <f>IFERROR(IF(E$127="Distributing",_xlfn.XLOOKUP(E$69&amp;$A$127,#REF!,#REF!),"N/A"),"N/A")</f>
        <v>N/A</v>
      </c>
      <c r="F130" s="103" t="str">
        <f>IFERROR(IF(F$127="Distributing",_xlfn.XLOOKUP(F$69&amp;$A$127,#REF!,#REF!),"N/A"),"N/A")</f>
        <v>N/A</v>
      </c>
      <c r="G130" s="103" t="str">
        <f>IFERROR(IF(G$127="Distributing",_xlfn.XLOOKUP(G$69&amp;$A$127,#REF!,#REF!),"N/A"),"N/A")</f>
        <v>N/A</v>
      </c>
      <c r="H130" s="103" t="str">
        <f>IFERROR(IF(H$127="Distributing",_xlfn.XLOOKUP(H$69&amp;$A$127,#REF!,#REF!),"N/A"),"N/A")</f>
        <v>N/A</v>
      </c>
      <c r="I130" s="103" t="str">
        <f>IFERROR(IF(I$127="Distributing",_xlfn.XLOOKUP(I$69&amp;$A$127,#REF!,#REF!),"N/A"),"N/A")</f>
        <v>N/A</v>
      </c>
      <c r="J130" s="103" t="str">
        <f>IFERROR(IF(J$127="Distributing",_xlfn.XLOOKUP(J$69&amp;$A$127,#REF!,#REF!),"N/A"),"N/A")</f>
        <v>N/A</v>
      </c>
    </row>
    <row r="131" spans="1:10" hidden="1" outlineLevel="1" x14ac:dyDescent="0.2">
      <c r="A131" s="107"/>
    </row>
    <row r="132" spans="1:10" ht="12.75" hidden="1" outlineLevel="1" x14ac:dyDescent="0.2">
      <c r="A132" s="104">
        <v>12</v>
      </c>
      <c r="B132" s="42" t="s">
        <v>542</v>
      </c>
      <c r="C132" s="43" t="s">
        <v>539</v>
      </c>
      <c r="E132" s="101" t="e">
        <f>_xlfn.IFNA(_xlfn.XLOOKUP(E$69,#REF!,#REF!), "Non-distributing")</f>
        <v>#REF!</v>
      </c>
      <c r="F132" s="101" t="e">
        <f>_xlfn.IFNA(_xlfn.XLOOKUP(F$69,#REF!,#REF!), "Non-distributing")</f>
        <v>#REF!</v>
      </c>
      <c r="G132" s="101" t="e">
        <f>_xlfn.IFNA(_xlfn.XLOOKUP(G$69,#REF!,#REF!), "Non-distributing")</f>
        <v>#REF!</v>
      </c>
      <c r="H132" s="101" t="e">
        <f>_xlfn.IFNA(_xlfn.XLOOKUP(H$69,#REF!,#REF!), "Non-distributing")</f>
        <v>#REF!</v>
      </c>
      <c r="I132" s="101" t="e">
        <f>_xlfn.IFNA(_xlfn.XLOOKUP(I$69,#REF!,#REF!), "Non-distributing")</f>
        <v>#REF!</v>
      </c>
      <c r="J132" s="101" t="e">
        <f>_xlfn.IFNA(_xlfn.XLOOKUP(J$69,#REF!,#REF!), "Non-distributing")</f>
        <v>#REF!</v>
      </c>
    </row>
    <row r="133" spans="1:10" hidden="1" outlineLevel="1" x14ac:dyDescent="0.2">
      <c r="A133" s="51"/>
      <c r="B133" s="42" t="s">
        <v>540</v>
      </c>
      <c r="C133" s="44"/>
      <c r="E133" s="102" t="str">
        <f>IFERROR(IF(E$132="Distributing",_xlfn.XLOOKUP(E$69&amp;$A$132,#REF!,#REF!),"N/A"),"N/A")</f>
        <v>N/A</v>
      </c>
      <c r="F133" s="102" t="str">
        <f>IFERROR(IF(F$132="Distributing",_xlfn.XLOOKUP(F$69&amp;$A$132,#REF!,#REF!),"N/A"),"N/A")</f>
        <v>N/A</v>
      </c>
      <c r="G133" s="102" t="str">
        <f>IFERROR(IF(G$132="Distributing",_xlfn.XLOOKUP(G$69&amp;$A$132,#REF!,#REF!),"N/A"),"N/A")</f>
        <v>N/A</v>
      </c>
      <c r="H133" s="102" t="str">
        <f>IFERROR(IF(H$132="Distributing",_xlfn.XLOOKUP(H$69&amp;$A$132,#REF!,#REF!),"N/A"),"N/A")</f>
        <v>N/A</v>
      </c>
      <c r="I133" s="102" t="str">
        <f>IFERROR(IF(I$132="Distributing",_xlfn.XLOOKUP(I$69&amp;$A$132,#REF!,#REF!),"N/A"),"N/A")</f>
        <v>N/A</v>
      </c>
      <c r="J133" s="102" t="str">
        <f>IFERROR(IF(J$132="Distributing",_xlfn.XLOOKUP(J$69&amp;$A$132,#REF!,#REF!),"N/A"),"N/A")</f>
        <v>N/A</v>
      </c>
    </row>
    <row r="134" spans="1:10" s="47" customFormat="1" hidden="1" outlineLevel="1" x14ac:dyDescent="0.2">
      <c r="A134" s="50"/>
      <c r="B134" s="45" t="s">
        <v>541</v>
      </c>
      <c r="C134" s="46"/>
      <c r="E134" s="103" t="str">
        <f>IFERROR(IF(E$132="Distributing",_xlfn.XLOOKUP(E$69&amp;$A$132,#REF!,#REF!),"N/A"),"N/A")</f>
        <v>N/A</v>
      </c>
      <c r="F134" s="103" t="str">
        <f>IFERROR(IF(F$132="Distributing",_xlfn.XLOOKUP(F$69&amp;$A$132,#REF!,#REF!),"N/A"),"N/A")</f>
        <v>N/A</v>
      </c>
      <c r="G134" s="103" t="str">
        <f>IFERROR(IF(G$132="Distributing",_xlfn.XLOOKUP(G$69&amp;$A$132,#REF!,#REF!),"N/A"),"N/A")</f>
        <v>N/A</v>
      </c>
      <c r="H134" s="103" t="str">
        <f>IFERROR(IF(H$132="Distributing",_xlfn.XLOOKUP(H$69&amp;$A$132,#REF!,#REF!),"N/A"),"N/A")</f>
        <v>N/A</v>
      </c>
      <c r="I134" s="103" t="str">
        <f>IFERROR(IF(I$132="Distributing",_xlfn.XLOOKUP(I$69&amp;$A$132,#REF!,#REF!),"N/A"),"N/A")</f>
        <v>N/A</v>
      </c>
      <c r="J134" s="103" t="str">
        <f>IFERROR(IF(J$132="Distributing",_xlfn.XLOOKUP(J$69&amp;$A$132,#REF!,#REF!),"N/A"),"N/A")</f>
        <v>N/A</v>
      </c>
    </row>
    <row r="135" spans="1:10" s="47" customFormat="1" hidden="1" outlineLevel="1" x14ac:dyDescent="0.2">
      <c r="A135" s="50"/>
      <c r="B135" s="45" t="s">
        <v>543</v>
      </c>
      <c r="C135" s="48"/>
      <c r="E135" s="103" t="str">
        <f>IFERROR(IF(E$132="Distributing",_xlfn.XLOOKUP(E$69&amp;$A$132,#REF!,#REF!),"N/A"),"N/A")</f>
        <v>N/A</v>
      </c>
      <c r="F135" s="103" t="str">
        <f>IFERROR(IF(F$132="Distributing",_xlfn.XLOOKUP(F$69&amp;$A$132,#REF!,#REF!),"N/A"),"N/A")</f>
        <v>N/A</v>
      </c>
      <c r="G135" s="103" t="str">
        <f>IFERROR(IF(G$132="Distributing",_xlfn.XLOOKUP(G$69&amp;$A$132,#REF!,#REF!),"N/A"),"N/A")</f>
        <v>N/A</v>
      </c>
      <c r="H135" s="103" t="str">
        <f>IFERROR(IF(H$132="Distributing",_xlfn.XLOOKUP(H$69&amp;$A$132,#REF!,#REF!),"N/A"),"N/A")</f>
        <v>N/A</v>
      </c>
      <c r="I135" s="103" t="str">
        <f>IFERROR(IF(I$132="Distributing",_xlfn.XLOOKUP(I$69&amp;$A$132,#REF!,#REF!),"N/A"),"N/A")</f>
        <v>N/A</v>
      </c>
      <c r="J135" s="103" t="str">
        <f>IFERROR(IF(J$132="Distributing",_xlfn.XLOOKUP(J$69&amp;$A$132,#REF!,#REF!),"N/A"),"N/A")</f>
        <v>N/A</v>
      </c>
    </row>
    <row r="136" spans="1:10" outlineLevel="1" x14ac:dyDescent="0.2">
      <c r="A136"/>
    </row>
    <row r="137" spans="1:10" outlineLevel="1" x14ac:dyDescent="0.2">
      <c r="A137"/>
    </row>
    <row r="138" spans="1:10" x14ac:dyDescent="0.2">
      <c r="A138" s="52"/>
      <c r="B138" s="34" t="s">
        <v>544</v>
      </c>
      <c r="E138" s="49">
        <f t="shared" ref="E138:J138" si="7">IF(E78="N/A",0, E79*E80) + IF(E83="N/A", 0, E84*E85) + IF(E88="N/A", 0, E89*E90) + IF(E93="N/A", 0, E94*E95)+IF(E98="N/A", 0, E99*E100)+IF(E103="N/A", 0, E104*E105)+IF(E108="N/A", 0, E109*E110)+IF(E113="N/A", 0, E114*E115)+IF(E118="N/A", 0, E119*E120)+IF(E123="N/A", 0, E124*E125)+IF(E128="N/A", 0, E129*E130)+IF(E133="N/A", 0, E134*E135)</f>
        <v>0</v>
      </c>
      <c r="F138" s="49">
        <f t="shared" si="7"/>
        <v>0</v>
      </c>
      <c r="G138" s="49">
        <f t="shared" si="7"/>
        <v>0</v>
      </c>
      <c r="H138" s="49">
        <f t="shared" si="7"/>
        <v>0</v>
      </c>
      <c r="I138" s="49">
        <f t="shared" si="7"/>
        <v>0</v>
      </c>
      <c r="J138" s="49">
        <f t="shared" si="7"/>
        <v>0</v>
      </c>
    </row>
    <row r="139" spans="1:10" x14ac:dyDescent="0.2">
      <c r="A139" s="52"/>
      <c r="B139" s="53"/>
      <c r="E139" s="54"/>
      <c r="F139" s="54"/>
      <c r="G139" s="54"/>
      <c r="H139" s="54"/>
      <c r="I139" s="54"/>
      <c r="J139" s="54"/>
    </row>
    <row r="140" spans="1:10" x14ac:dyDescent="0.2">
      <c r="A140" s="52"/>
      <c r="B140" s="34" t="s">
        <v>545</v>
      </c>
      <c r="E140" s="21" t="e">
        <f t="shared" ref="E140:J140" si="8">IF(E75-E138&lt;0, 0, E75-E138)</f>
        <v>#REF!</v>
      </c>
      <c r="F140" s="21" t="e">
        <f t="shared" si="8"/>
        <v>#REF!</v>
      </c>
      <c r="G140" s="21" t="e">
        <f t="shared" si="8"/>
        <v>#REF!</v>
      </c>
      <c r="H140" s="21" t="e">
        <f t="shared" si="8"/>
        <v>#REF!</v>
      </c>
      <c r="I140" s="21" t="e">
        <f t="shared" si="8"/>
        <v>#REF!</v>
      </c>
      <c r="J140" s="21" t="e">
        <f t="shared" si="8"/>
        <v>#REF!</v>
      </c>
    </row>
    <row r="142" spans="1:10" x14ac:dyDescent="0.2">
      <c r="A142" s="55"/>
      <c r="B142" s="42" t="s">
        <v>546</v>
      </c>
      <c r="E142" s="143" t="e">
        <f>_xlfn.XLOOKUP(E69,#REF!,#REF!)</f>
        <v>#REF!</v>
      </c>
      <c r="F142" s="143" t="e">
        <f>_xlfn.XLOOKUP(F69,#REF!,#REF!)</f>
        <v>#REF!</v>
      </c>
      <c r="G142" s="143" t="e">
        <f>_xlfn.XLOOKUP(G69,#REF!,#REF!)</f>
        <v>#REF!</v>
      </c>
      <c r="H142" s="143" t="e">
        <f>_xlfn.XLOOKUP(H69,#REF!,#REF!)</f>
        <v>#REF!</v>
      </c>
      <c r="I142" s="143" t="e">
        <f>_xlfn.XLOOKUP(I69,#REF!,#REF!)</f>
        <v>#REF!</v>
      </c>
      <c r="J142" s="143" t="e">
        <f>_xlfn.XLOOKUP(J69,#REF!,#REF!)</f>
        <v>#REF!</v>
      </c>
    </row>
    <row r="144" spans="1:10" ht="12" customHeight="1" x14ac:dyDescent="0.2">
      <c r="A144" s="52" t="s">
        <v>547</v>
      </c>
      <c r="B144" s="34" t="s">
        <v>548</v>
      </c>
      <c r="E144" s="56" t="e">
        <f t="shared" ref="E144:J144" si="9">IF(E140/E142&lt;0, 0, E140/E142)</f>
        <v>#REF!</v>
      </c>
      <c r="F144" s="56" t="e">
        <f t="shared" si="9"/>
        <v>#REF!</v>
      </c>
      <c r="G144" s="56" t="e">
        <f t="shared" si="9"/>
        <v>#REF!</v>
      </c>
      <c r="H144" s="56" t="e">
        <f t="shared" si="9"/>
        <v>#REF!</v>
      </c>
      <c r="I144" s="56" t="e">
        <f t="shared" si="9"/>
        <v>#REF!</v>
      </c>
      <c r="J144" s="56" t="e">
        <f t="shared" si="9"/>
        <v>#REF!</v>
      </c>
    </row>
    <row r="145" spans="1:10" ht="12" customHeight="1" x14ac:dyDescent="0.2">
      <c r="A145" s="52"/>
      <c r="B145" s="34"/>
      <c r="E145" s="52"/>
      <c r="F145" s="52"/>
      <c r="G145" s="52"/>
      <c r="H145" s="52"/>
      <c r="I145" s="52"/>
      <c r="J145" s="52"/>
    </row>
    <row r="146" spans="1:10" ht="12" customHeight="1" x14ac:dyDescent="0.2">
      <c r="A146" s="52"/>
      <c r="B146" s="138" t="s">
        <v>549</v>
      </c>
      <c r="C146" s="138"/>
      <c r="D146" s="138"/>
      <c r="E146" s="138"/>
      <c r="F146" s="138"/>
      <c r="G146" s="138"/>
      <c r="H146" s="138"/>
      <c r="I146" s="138"/>
      <c r="J146" s="138"/>
    </row>
    <row r="147" spans="1:10" ht="12" customHeight="1" x14ac:dyDescent="0.2">
      <c r="A147" s="52"/>
      <c r="B147" s="138" t="s">
        <v>550</v>
      </c>
      <c r="C147" s="138"/>
      <c r="D147" s="138"/>
      <c r="E147" s="139" t="e">
        <f t="shared" ref="E147:J147" si="10">E63/E142</f>
        <v>#REF!</v>
      </c>
      <c r="F147" s="139" t="e">
        <f t="shared" si="10"/>
        <v>#REF!</v>
      </c>
      <c r="G147" s="139" t="e">
        <f t="shared" si="10"/>
        <v>#REF!</v>
      </c>
      <c r="H147" s="139" t="e">
        <f t="shared" si="10"/>
        <v>#REF!</v>
      </c>
      <c r="I147" s="139" t="e">
        <f t="shared" si="10"/>
        <v>#REF!</v>
      </c>
      <c r="J147" s="139" t="e">
        <f t="shared" si="10"/>
        <v>#REF!</v>
      </c>
    </row>
    <row r="148" spans="1:10" ht="12" customHeight="1" x14ac:dyDescent="0.2">
      <c r="A148" s="52"/>
      <c r="B148" s="138" t="s">
        <v>551</v>
      </c>
      <c r="C148" s="138"/>
      <c r="D148" s="138"/>
      <c r="E148" s="139">
        <f t="shared" ref="E148:J148" si="11">SUM(E80,E85,E90,E95)</f>
        <v>0</v>
      </c>
      <c r="F148" s="139">
        <f t="shared" si="11"/>
        <v>0</v>
      </c>
      <c r="G148" s="139">
        <f t="shared" si="11"/>
        <v>0</v>
      </c>
      <c r="H148" s="139">
        <f t="shared" si="11"/>
        <v>0</v>
      </c>
      <c r="I148" s="139">
        <f t="shared" si="11"/>
        <v>0</v>
      </c>
      <c r="J148" s="139">
        <f t="shared" si="11"/>
        <v>0</v>
      </c>
    </row>
    <row r="149" spans="1:10" ht="12" customHeight="1" x14ac:dyDescent="0.2">
      <c r="A149" s="52"/>
      <c r="B149" s="138"/>
      <c r="C149" s="138"/>
      <c r="D149" s="138"/>
      <c r="E149" s="140"/>
      <c r="F149" s="140"/>
      <c r="G149" s="140"/>
      <c r="H149" s="140"/>
      <c r="I149" s="140"/>
      <c r="J149" s="140"/>
    </row>
    <row r="150" spans="1:10" ht="12" customHeight="1" x14ac:dyDescent="0.2">
      <c r="A150" s="52"/>
      <c r="B150" s="141" t="s">
        <v>552</v>
      </c>
      <c r="C150" s="138"/>
      <c r="D150" s="138"/>
      <c r="E150" s="142" t="e">
        <f t="shared" ref="E150:J150" si="12">IF((E147-E148)&lt;0,0,E144)</f>
        <v>#REF!</v>
      </c>
      <c r="F150" s="142" t="e">
        <f t="shared" si="12"/>
        <v>#REF!</v>
      </c>
      <c r="G150" s="142" t="e">
        <f t="shared" si="12"/>
        <v>#REF!</v>
      </c>
      <c r="H150" s="142" t="e">
        <f t="shared" si="12"/>
        <v>#REF!</v>
      </c>
      <c r="I150" s="142" t="e">
        <f t="shared" si="12"/>
        <v>#REF!</v>
      </c>
      <c r="J150" s="142" t="e">
        <f t="shared" si="12"/>
        <v>#REF!</v>
      </c>
    </row>
    <row r="152" spans="1:10" ht="12.75" thickBot="1" x14ac:dyDescent="0.25">
      <c r="B152" s="124"/>
      <c r="C152" s="37"/>
      <c r="D152" s="37"/>
      <c r="E152" s="37"/>
      <c r="F152" s="37"/>
      <c r="G152" s="37"/>
      <c r="H152" s="37"/>
      <c r="I152" s="37"/>
      <c r="J152" s="37"/>
    </row>
    <row r="154" spans="1:10" s="58" customFormat="1" x14ac:dyDescent="0.2">
      <c r="A154" s="57"/>
      <c r="B154" s="127" t="s">
        <v>553</v>
      </c>
      <c r="C154" s="128"/>
      <c r="D154" s="128"/>
      <c r="E154" s="128"/>
      <c r="F154" s="128"/>
      <c r="G154" s="128"/>
      <c r="H154" s="128"/>
      <c r="I154" s="128"/>
      <c r="J154" s="128"/>
    </row>
    <row r="155" spans="1:10" s="58" customFormat="1" x14ac:dyDescent="0.2">
      <c r="A155" s="57"/>
      <c r="B155" s="128"/>
      <c r="C155" s="128"/>
      <c r="D155" s="128"/>
      <c r="E155" s="128"/>
      <c r="F155" s="128"/>
      <c r="G155" s="128"/>
      <c r="H155" s="128"/>
      <c r="I155" s="128"/>
      <c r="J155" s="128"/>
    </row>
    <row r="156" spans="1:10" s="58" customFormat="1" x14ac:dyDescent="0.2">
      <c r="A156" s="57"/>
      <c r="B156" s="128" t="s">
        <v>554</v>
      </c>
      <c r="C156" s="128"/>
      <c r="D156" s="128"/>
      <c r="E156" s="129" t="e">
        <f>VLOOKUP(E8,#REF!,38,0)</f>
        <v>#REF!</v>
      </c>
      <c r="F156" s="129" t="e">
        <f>VLOOKUP(F8,#REF!,38,0)</f>
        <v>#REF!</v>
      </c>
      <c r="G156" s="129" t="e">
        <f>VLOOKUP(G8,#REF!,38,0)</f>
        <v>#REF!</v>
      </c>
      <c r="H156" s="129" t="e">
        <f>VLOOKUP(H8,#REF!,38,0)</f>
        <v>#REF!</v>
      </c>
      <c r="I156" s="129" t="e">
        <f>VLOOKUP(I8,#REF!,38,0)</f>
        <v>#REF!</v>
      </c>
      <c r="J156" s="129" t="e">
        <f>VLOOKUP(J8,#REF!,38,0)</f>
        <v>#REF!</v>
      </c>
    </row>
    <row r="157" spans="1:10" s="58" customFormat="1" x14ac:dyDescent="0.2">
      <c r="A157" s="57"/>
      <c r="B157" s="128" t="s">
        <v>555</v>
      </c>
      <c r="C157" s="128"/>
      <c r="D157" s="128"/>
      <c r="E157" s="131" t="e">
        <f>SUMIFS(#REF!,#REF!,E$6)/E178</f>
        <v>#REF!</v>
      </c>
      <c r="F157" s="131" t="e">
        <f>SUMIFS(#REF!,#REF!,F$6)/F178</f>
        <v>#REF!</v>
      </c>
      <c r="G157" s="131" t="e">
        <f>SUMIFS(#REF!,#REF!,G$6)/G178</f>
        <v>#REF!</v>
      </c>
      <c r="H157" s="131" t="e">
        <f>SUMIFS(#REF!,#REF!,H$6)/H178</f>
        <v>#REF!</v>
      </c>
      <c r="I157" s="131" t="e">
        <f>SUMIFS(#REF!,#REF!,I$6)/I178</f>
        <v>#REF!</v>
      </c>
      <c r="J157" s="131" t="e">
        <f>SUMIFS(#REF!,#REF!,J$6)/J178</f>
        <v>#REF!</v>
      </c>
    </row>
    <row r="158" spans="1:10" s="58" customFormat="1" x14ac:dyDescent="0.2">
      <c r="A158" s="57"/>
      <c r="B158" s="128" t="s">
        <v>556</v>
      </c>
      <c r="C158" s="128"/>
      <c r="D158" s="128"/>
      <c r="E158" s="131" t="e">
        <f t="shared" ref="E158:J158" si="13">SUM(E16:E23)/E156</f>
        <v>#REF!</v>
      </c>
      <c r="F158" s="131" t="e">
        <f t="shared" si="13"/>
        <v>#REF!</v>
      </c>
      <c r="G158" s="131" t="e">
        <f t="shared" si="13"/>
        <v>#REF!</v>
      </c>
      <c r="H158" s="131" t="e">
        <f t="shared" si="13"/>
        <v>#REF!</v>
      </c>
      <c r="I158" s="131" t="e">
        <f t="shared" si="13"/>
        <v>#REF!</v>
      </c>
      <c r="J158" s="131" t="e">
        <f t="shared" si="13"/>
        <v>#REF!</v>
      </c>
    </row>
    <row r="159" spans="1:10" s="58" customFormat="1" x14ac:dyDescent="0.2">
      <c r="A159" s="57"/>
      <c r="B159" s="128"/>
      <c r="C159" s="128"/>
      <c r="D159" s="128"/>
      <c r="E159" s="128"/>
      <c r="F159" s="128"/>
      <c r="G159" s="128"/>
      <c r="H159" s="128"/>
      <c r="I159" s="128"/>
      <c r="J159" s="128"/>
    </row>
    <row r="160" spans="1:10" s="60" customFormat="1" x14ac:dyDescent="0.2">
      <c r="A160" s="59"/>
      <c r="B160" s="127" t="s">
        <v>557</v>
      </c>
      <c r="C160" s="127"/>
      <c r="D160" s="127"/>
      <c r="E160" s="132">
        <f t="shared" ref="E160:J160" si="14">IFERROR(E57/E156,0)</f>
        <v>0</v>
      </c>
      <c r="F160" s="132">
        <f t="shared" si="14"/>
        <v>0</v>
      </c>
      <c r="G160" s="132">
        <f t="shared" si="14"/>
        <v>0</v>
      </c>
      <c r="H160" s="132">
        <f t="shared" si="14"/>
        <v>0</v>
      </c>
      <c r="I160" s="132">
        <f t="shared" si="14"/>
        <v>0</v>
      </c>
      <c r="J160" s="132">
        <f t="shared" si="14"/>
        <v>0</v>
      </c>
    </row>
    <row r="161" spans="1:10" s="60" customFormat="1" x14ac:dyDescent="0.2">
      <c r="A161" s="59"/>
      <c r="B161" s="127" t="s">
        <v>558</v>
      </c>
      <c r="C161" s="127"/>
      <c r="D161" s="127"/>
      <c r="E161" s="132" t="e">
        <f t="shared" ref="E161:J161" si="15">E158-E160</f>
        <v>#REF!</v>
      </c>
      <c r="F161" s="132" t="e">
        <f t="shared" si="15"/>
        <v>#REF!</v>
      </c>
      <c r="G161" s="132" t="e">
        <f t="shared" si="15"/>
        <v>#REF!</v>
      </c>
      <c r="H161" s="132" t="e">
        <f t="shared" si="15"/>
        <v>#REF!</v>
      </c>
      <c r="I161" s="132" t="e">
        <f t="shared" si="15"/>
        <v>#REF!</v>
      </c>
      <c r="J161" s="132" t="e">
        <f t="shared" si="15"/>
        <v>#REF!</v>
      </c>
    </row>
    <row r="162" spans="1:10" s="58" customFormat="1" x14ac:dyDescent="0.2">
      <c r="A162" s="57"/>
      <c r="B162" s="133" t="s">
        <v>559</v>
      </c>
      <c r="C162" s="128"/>
      <c r="D162" s="128"/>
      <c r="E162" s="131">
        <f t="shared" ref="E162:J162" si="16">IFERROR(SUM(E25:E31)/E156,0)</f>
        <v>0</v>
      </c>
      <c r="F162" s="131">
        <f t="shared" si="16"/>
        <v>0</v>
      </c>
      <c r="G162" s="131">
        <f t="shared" si="16"/>
        <v>0</v>
      </c>
      <c r="H162" s="131">
        <f t="shared" si="16"/>
        <v>0</v>
      </c>
      <c r="I162" s="131">
        <f t="shared" si="16"/>
        <v>0</v>
      </c>
      <c r="J162" s="131">
        <f t="shared" si="16"/>
        <v>0</v>
      </c>
    </row>
    <row r="163" spans="1:10" s="58" customFormat="1" x14ac:dyDescent="0.2">
      <c r="A163" s="57"/>
      <c r="B163" s="133" t="s">
        <v>560</v>
      </c>
      <c r="C163" s="128"/>
      <c r="D163" s="128"/>
      <c r="E163" s="131">
        <f t="shared" ref="E163:J163" si="17">IFERROR((SUM(E34:E37)/E156),0)</f>
        <v>0</v>
      </c>
      <c r="F163" s="131">
        <f t="shared" si="17"/>
        <v>0</v>
      </c>
      <c r="G163" s="131">
        <f t="shared" si="17"/>
        <v>0</v>
      </c>
      <c r="H163" s="131">
        <f t="shared" si="17"/>
        <v>0</v>
      </c>
      <c r="I163" s="131">
        <f t="shared" si="17"/>
        <v>0</v>
      </c>
      <c r="J163" s="131">
        <f t="shared" si="17"/>
        <v>0</v>
      </c>
    </row>
    <row r="164" spans="1:10" s="58" customFormat="1" x14ac:dyDescent="0.2">
      <c r="A164" s="57"/>
      <c r="B164" s="133" t="s">
        <v>561</v>
      </c>
      <c r="C164" s="128"/>
      <c r="D164" s="128"/>
      <c r="E164" s="131">
        <f t="shared" ref="E164:J164" si="18">IFERROR((E40/E156),0)</f>
        <v>0</v>
      </c>
      <c r="F164" s="131">
        <f t="shared" si="18"/>
        <v>0</v>
      </c>
      <c r="G164" s="131">
        <f t="shared" si="18"/>
        <v>0</v>
      </c>
      <c r="H164" s="131">
        <f t="shared" si="18"/>
        <v>0</v>
      </c>
      <c r="I164" s="131">
        <f t="shared" si="18"/>
        <v>0</v>
      </c>
      <c r="J164" s="131">
        <f t="shared" si="18"/>
        <v>0</v>
      </c>
    </row>
    <row r="165" spans="1:10" s="58" customFormat="1" x14ac:dyDescent="0.2">
      <c r="A165" s="57"/>
      <c r="B165" s="133" t="s">
        <v>562</v>
      </c>
      <c r="C165" s="128"/>
      <c r="D165" s="128"/>
      <c r="E165" s="131">
        <f t="shared" ref="E165:J165" si="19">IFERROR((E43/E156),0)</f>
        <v>0</v>
      </c>
      <c r="F165" s="131">
        <f t="shared" si="19"/>
        <v>0</v>
      </c>
      <c r="G165" s="131">
        <f t="shared" si="19"/>
        <v>0</v>
      </c>
      <c r="H165" s="131">
        <f t="shared" si="19"/>
        <v>0</v>
      </c>
      <c r="I165" s="131">
        <f t="shared" si="19"/>
        <v>0</v>
      </c>
      <c r="J165" s="131">
        <f t="shared" si="19"/>
        <v>0</v>
      </c>
    </row>
    <row r="166" spans="1:10" s="58" customFormat="1" x14ac:dyDescent="0.2">
      <c r="A166" s="57"/>
      <c r="B166" s="133" t="s">
        <v>563</v>
      </c>
      <c r="C166" s="128"/>
      <c r="D166" s="128"/>
      <c r="E166" s="131">
        <f t="shared" ref="E166:J166" si="20">IFERROR((E47/E156),0)</f>
        <v>0</v>
      </c>
      <c r="F166" s="131">
        <f t="shared" si="20"/>
        <v>0</v>
      </c>
      <c r="G166" s="131">
        <f t="shared" si="20"/>
        <v>0</v>
      </c>
      <c r="H166" s="131">
        <f t="shared" si="20"/>
        <v>0</v>
      </c>
      <c r="I166" s="131">
        <f t="shared" si="20"/>
        <v>0</v>
      </c>
      <c r="J166" s="131">
        <f t="shared" si="20"/>
        <v>0</v>
      </c>
    </row>
    <row r="167" spans="1:10" s="58" customFormat="1" x14ac:dyDescent="0.2">
      <c r="A167" s="57"/>
      <c r="B167" s="133" t="s">
        <v>564</v>
      </c>
      <c r="C167" s="128"/>
      <c r="D167" s="128"/>
      <c r="E167" s="131">
        <f t="shared" ref="E167:J167" si="21">IFERROR((E50/E156),0)</f>
        <v>0</v>
      </c>
      <c r="F167" s="131">
        <f t="shared" si="21"/>
        <v>0</v>
      </c>
      <c r="G167" s="131">
        <f t="shared" si="21"/>
        <v>0</v>
      </c>
      <c r="H167" s="131">
        <f t="shared" si="21"/>
        <v>0</v>
      </c>
      <c r="I167" s="131">
        <f t="shared" si="21"/>
        <v>0</v>
      </c>
      <c r="J167" s="131">
        <f t="shared" si="21"/>
        <v>0</v>
      </c>
    </row>
    <row r="168" spans="1:10" s="58" customFormat="1" x14ac:dyDescent="0.2">
      <c r="A168" s="57"/>
      <c r="B168" s="133" t="s">
        <v>565</v>
      </c>
      <c r="C168" s="128"/>
      <c r="D168" s="128"/>
      <c r="E168" s="131">
        <f t="shared" ref="E168:J168" si="22">IFERROR((E53/E156),0)</f>
        <v>0</v>
      </c>
      <c r="F168" s="131">
        <f t="shared" si="22"/>
        <v>0</v>
      </c>
      <c r="G168" s="131">
        <f t="shared" si="22"/>
        <v>0</v>
      </c>
      <c r="H168" s="131">
        <f t="shared" si="22"/>
        <v>0</v>
      </c>
      <c r="I168" s="131">
        <f t="shared" si="22"/>
        <v>0</v>
      </c>
      <c r="J168" s="131">
        <f t="shared" si="22"/>
        <v>0</v>
      </c>
    </row>
    <row r="169" spans="1:10" s="58" customFormat="1" x14ac:dyDescent="0.2">
      <c r="A169" s="57"/>
      <c r="B169" s="133" t="s">
        <v>566</v>
      </c>
      <c r="C169" s="128"/>
      <c r="D169" s="128"/>
      <c r="E169" s="131">
        <f t="shared" ref="E169:J169" si="23">IFERROR((E55/E156),0)</f>
        <v>0</v>
      </c>
      <c r="F169" s="131">
        <f t="shared" si="23"/>
        <v>0</v>
      </c>
      <c r="G169" s="131">
        <f t="shared" si="23"/>
        <v>0</v>
      </c>
      <c r="H169" s="131">
        <f t="shared" si="23"/>
        <v>0</v>
      </c>
      <c r="I169" s="131">
        <f t="shared" si="23"/>
        <v>0</v>
      </c>
      <c r="J169" s="131">
        <f t="shared" si="23"/>
        <v>0</v>
      </c>
    </row>
    <row r="170" spans="1:10" s="58" customFormat="1" x14ac:dyDescent="0.2">
      <c r="A170" s="57"/>
      <c r="B170" s="128"/>
      <c r="C170" s="128"/>
      <c r="D170" s="128"/>
      <c r="E170" s="128"/>
      <c r="F170" s="128"/>
      <c r="G170" s="128"/>
      <c r="H170" s="128"/>
      <c r="I170" s="128"/>
      <c r="J170" s="128"/>
    </row>
    <row r="171" spans="1:10" s="58" customFormat="1" x14ac:dyDescent="0.2">
      <c r="A171" s="57"/>
      <c r="B171" s="128" t="s">
        <v>567</v>
      </c>
      <c r="C171" s="128"/>
      <c r="D171" s="128"/>
      <c r="E171" s="130" t="e">
        <f t="shared" ref="E171:J171" si="24">SUM(E161:E169)</f>
        <v>#REF!</v>
      </c>
      <c r="F171" s="130" t="e">
        <f t="shared" si="24"/>
        <v>#REF!</v>
      </c>
      <c r="G171" s="130" t="e">
        <f t="shared" si="24"/>
        <v>#REF!</v>
      </c>
      <c r="H171" s="130" t="e">
        <f t="shared" si="24"/>
        <v>#REF!</v>
      </c>
      <c r="I171" s="130" t="e">
        <f t="shared" si="24"/>
        <v>#REF!</v>
      </c>
      <c r="J171" s="130" t="e">
        <f t="shared" si="24"/>
        <v>#REF!</v>
      </c>
    </row>
    <row r="172" spans="1:10" s="58" customFormat="1" x14ac:dyDescent="0.2">
      <c r="A172" s="57"/>
      <c r="B172" s="128" t="s">
        <v>568</v>
      </c>
      <c r="C172" s="128"/>
      <c r="D172" s="128"/>
      <c r="E172" s="134" t="e">
        <f t="shared" ref="E172:J172" si="25">IF(ROUND(E171,1)=0,"Ok","Confirm")</f>
        <v>#REF!</v>
      </c>
      <c r="F172" s="134" t="e">
        <f t="shared" si="25"/>
        <v>#REF!</v>
      </c>
      <c r="G172" s="134" t="e">
        <f t="shared" si="25"/>
        <v>#REF!</v>
      </c>
      <c r="H172" s="134" t="e">
        <f t="shared" si="25"/>
        <v>#REF!</v>
      </c>
      <c r="I172" s="134" t="e">
        <f t="shared" si="25"/>
        <v>#REF!</v>
      </c>
      <c r="J172" s="134" t="e">
        <f t="shared" si="25"/>
        <v>#REF!</v>
      </c>
    </row>
    <row r="174" spans="1:10" x14ac:dyDescent="0.2">
      <c r="B174" s="128" t="s">
        <v>569</v>
      </c>
      <c r="C174" s="128"/>
      <c r="D174" s="128"/>
      <c r="E174" s="131" t="e">
        <f t="shared" ref="E174:J174" si="26">E55/(E57-E55)</f>
        <v>#REF!</v>
      </c>
      <c r="F174" s="131" t="e">
        <f t="shared" si="26"/>
        <v>#REF!</v>
      </c>
      <c r="G174" s="131" t="e">
        <f t="shared" si="26"/>
        <v>#REF!</v>
      </c>
      <c r="H174" s="131" t="e">
        <f t="shared" si="26"/>
        <v>#REF!</v>
      </c>
      <c r="I174" s="131" t="e">
        <f t="shared" si="26"/>
        <v>#REF!</v>
      </c>
      <c r="J174" s="131" t="e">
        <f t="shared" si="26"/>
        <v>#REF!</v>
      </c>
    </row>
    <row r="176" spans="1:10" s="58" customFormat="1" x14ac:dyDescent="0.2">
      <c r="A176" s="57"/>
      <c r="B176" s="128" t="s">
        <v>570</v>
      </c>
      <c r="C176" s="128"/>
      <c r="D176" s="128"/>
      <c r="E176" s="135" t="e">
        <f>VLOOKUP(E$8,#REF!,44,0)</f>
        <v>#REF!</v>
      </c>
      <c r="F176" s="135" t="e">
        <f>VLOOKUP(F$8,#REF!,44,0)</f>
        <v>#REF!</v>
      </c>
      <c r="G176" s="135" t="e">
        <f>VLOOKUP(G$8,#REF!,44,0)</f>
        <v>#REF!</v>
      </c>
      <c r="H176" s="135" t="e">
        <f>VLOOKUP(H$8,#REF!,44,0)</f>
        <v>#REF!</v>
      </c>
      <c r="I176" s="135" t="e">
        <f>VLOOKUP(I$8,#REF!,44,0)</f>
        <v>#REF!</v>
      </c>
      <c r="J176" s="135" t="e">
        <f>VLOOKUP(J$8,#REF!,44,0)</f>
        <v>#REF!</v>
      </c>
    </row>
    <row r="177" spans="1:10" s="58" customFormat="1" x14ac:dyDescent="0.2">
      <c r="A177" s="57"/>
      <c r="B177" s="128" t="s">
        <v>571</v>
      </c>
      <c r="C177" s="128"/>
      <c r="D177" s="128"/>
      <c r="E177" s="136" t="e">
        <f>AVERAGEIF(#REF!,'Reportable Income calc OUT'!E$8,#REF!)</f>
        <v>#REF!</v>
      </c>
      <c r="F177" s="136" t="e">
        <f>AVERAGEIF(#REF!,'Reportable Income calc OUT'!F$8,#REF!)</f>
        <v>#REF!</v>
      </c>
      <c r="G177" s="136" t="e">
        <f>AVERAGEIF(#REF!,'Reportable Income calc OUT'!G$8,#REF!)</f>
        <v>#REF!</v>
      </c>
      <c r="H177" s="136" t="e">
        <f>AVERAGEIF(#REF!,'Reportable Income calc OUT'!H$8,#REF!)</f>
        <v>#REF!</v>
      </c>
      <c r="I177" s="136" t="e">
        <f>AVERAGEIF(#REF!,'Reportable Income calc OUT'!I$8,#REF!)</f>
        <v>#REF!</v>
      </c>
      <c r="J177" s="136" t="e">
        <f>AVERAGEIF(#REF!,'Reportable Income calc OUT'!J$8,#REF!)</f>
        <v>#REF!</v>
      </c>
    </row>
    <row r="178" spans="1:10" s="58" customFormat="1" x14ac:dyDescent="0.2">
      <c r="A178" s="57"/>
      <c r="B178" s="128" t="s">
        <v>572</v>
      </c>
      <c r="C178" s="128"/>
      <c r="D178" s="128"/>
      <c r="E178" s="136" t="e">
        <f>#REF!</f>
        <v>#REF!</v>
      </c>
      <c r="F178" s="136" t="e">
        <f>#REF!</f>
        <v>#REF!</v>
      </c>
      <c r="G178" s="136" t="e">
        <f>#REF!</f>
        <v>#REF!</v>
      </c>
      <c r="H178" s="136" t="e">
        <f>#REF!</f>
        <v>#REF!</v>
      </c>
      <c r="I178" s="136" t="e">
        <f>#REF!</f>
        <v>#REF!</v>
      </c>
      <c r="J178" s="136" t="e">
        <f>#REF!</f>
        <v>#REF!</v>
      </c>
    </row>
    <row r="181" spans="1:10" x14ac:dyDescent="0.2">
      <c r="B181" s="122" t="s">
        <v>573</v>
      </c>
      <c r="C181" s="120"/>
      <c r="D181" s="120"/>
      <c r="E181" s="120"/>
      <c r="F181" s="120"/>
      <c r="G181" s="120"/>
      <c r="H181" s="120"/>
      <c r="I181" s="120"/>
      <c r="J181" s="120"/>
    </row>
    <row r="182" spans="1:10" x14ac:dyDescent="0.2">
      <c r="B182" s="120" t="s">
        <v>574</v>
      </c>
      <c r="C182" s="120"/>
      <c r="D182" s="120"/>
      <c r="E182" s="121" t="e">
        <f t="shared" ref="E182:J182" si="27">E59/E156</f>
        <v>#REF!</v>
      </c>
      <c r="F182" s="121" t="e">
        <f t="shared" si="27"/>
        <v>#REF!</v>
      </c>
      <c r="G182" s="121" t="e">
        <f t="shared" si="27"/>
        <v>#REF!</v>
      </c>
      <c r="H182" s="121" t="e">
        <f t="shared" si="27"/>
        <v>#REF!</v>
      </c>
      <c r="I182" s="121" t="e">
        <f t="shared" si="27"/>
        <v>#REF!</v>
      </c>
      <c r="J182" s="121" t="e">
        <f t="shared" si="27"/>
        <v>#REF!</v>
      </c>
    </row>
    <row r="183" spans="1:10" x14ac:dyDescent="0.2">
      <c r="B183" s="120" t="s">
        <v>575</v>
      </c>
      <c r="C183" s="120"/>
      <c r="D183" s="120"/>
      <c r="E183" s="121" t="e">
        <f t="shared" ref="E183:J183" si="28">((E150*E142)/E61)/E156</f>
        <v>#REF!</v>
      </c>
      <c r="F183" s="121" t="e">
        <f t="shared" si="28"/>
        <v>#REF!</v>
      </c>
      <c r="G183" s="121" t="e">
        <f t="shared" si="28"/>
        <v>#REF!</v>
      </c>
      <c r="H183" s="121" t="e">
        <f t="shared" si="28"/>
        <v>#REF!</v>
      </c>
      <c r="I183" s="121" t="e">
        <f t="shared" si="28"/>
        <v>#REF!</v>
      </c>
      <c r="J183" s="121" t="e">
        <f t="shared" si="28"/>
        <v>#REF!</v>
      </c>
    </row>
    <row r="184" spans="1:10" x14ac:dyDescent="0.2">
      <c r="B184" s="120" t="s">
        <v>576</v>
      </c>
      <c r="C184" s="120"/>
      <c r="D184" s="120"/>
      <c r="E184" s="121" t="e">
        <f t="shared" ref="E184:J184" si="29">E59/E176</f>
        <v>#REF!</v>
      </c>
      <c r="F184" s="121" t="e">
        <f t="shared" si="29"/>
        <v>#REF!</v>
      </c>
      <c r="G184" s="121" t="e">
        <f t="shared" si="29"/>
        <v>#REF!</v>
      </c>
      <c r="H184" s="121" t="e">
        <f t="shared" si="29"/>
        <v>#REF!</v>
      </c>
      <c r="I184" s="121" t="e">
        <f t="shared" si="29"/>
        <v>#REF!</v>
      </c>
      <c r="J184" s="121" t="e">
        <f t="shared" si="29"/>
        <v>#REF!</v>
      </c>
    </row>
    <row r="185" spans="1:10" x14ac:dyDescent="0.2">
      <c r="B185" s="120" t="s">
        <v>577</v>
      </c>
      <c r="C185" s="120"/>
      <c r="D185" s="120"/>
      <c r="E185" s="121" t="e">
        <f t="shared" ref="E185:J185" si="30">((E150*E142)/E61)/E176</f>
        <v>#REF!</v>
      </c>
      <c r="F185" s="121" t="e">
        <f t="shared" si="30"/>
        <v>#REF!</v>
      </c>
      <c r="G185" s="121" t="e">
        <f t="shared" si="30"/>
        <v>#REF!</v>
      </c>
      <c r="H185" s="121" t="e">
        <f t="shared" si="30"/>
        <v>#REF!</v>
      </c>
      <c r="I185" s="121" t="e">
        <f t="shared" si="30"/>
        <v>#REF!</v>
      </c>
      <c r="J185" s="121" t="e">
        <f t="shared" si="30"/>
        <v>#REF!</v>
      </c>
    </row>
    <row r="186" spans="1:10" s="120" customFormat="1" x14ac:dyDescent="0.2">
      <c r="A186" s="125"/>
      <c r="B186" s="120" t="s">
        <v>578</v>
      </c>
      <c r="E186" s="126" t="e">
        <f>HLOOKUP(E8,#REF!,61,0)</f>
        <v>#REF!</v>
      </c>
      <c r="F186" s="126" t="e">
        <f>HLOOKUP(F8,#REF!,61,0)</f>
        <v>#REF!</v>
      </c>
      <c r="G186" s="126" t="e">
        <f>HLOOKUP(G8,#REF!,61,0)</f>
        <v>#REF!</v>
      </c>
      <c r="H186" s="126" t="e">
        <f>HLOOKUP(H8,#REF!,61,0)</f>
        <v>#REF!</v>
      </c>
      <c r="I186" s="126" t="e">
        <f>HLOOKUP(I8,#REF!,61,0)</f>
        <v>#REF!</v>
      </c>
      <c r="J186" s="126" t="e">
        <f>HLOOKUP(J8,#REF!,61,0)</f>
        <v>#REF!</v>
      </c>
    </row>
    <row r="188" spans="1:10" x14ac:dyDescent="0.2">
      <c r="B188" s="123" t="s">
        <v>579</v>
      </c>
      <c r="C188" s="123"/>
      <c r="D188" s="123"/>
      <c r="E188" s="137" t="e">
        <f>HLOOKUP(E8,#REF!,53,0)-SUM(E16:E23)</f>
        <v>#REF!</v>
      </c>
      <c r="F188" s="137" t="e">
        <f>HLOOKUP(F8,#REF!,53,0)-SUM(F16:F23)</f>
        <v>#REF!</v>
      </c>
      <c r="G188" s="137" t="e">
        <f>HLOOKUP(G8,#REF!,53,0)-SUM(G16:G23)</f>
        <v>#REF!</v>
      </c>
      <c r="H188" s="137" t="e">
        <f>HLOOKUP(H8,#REF!,53,0)-SUM(H16:H23)</f>
        <v>#REF!</v>
      </c>
      <c r="I188" s="137" t="e">
        <f>HLOOKUP(I8,#REF!,53,0)-SUM(I16:I23)</f>
        <v>#REF!</v>
      </c>
      <c r="J188" s="137" t="e">
        <f>HLOOKUP(J8,#REF!,53,0)-SUM(J16:J23)</f>
        <v>#REF!</v>
      </c>
    </row>
    <row r="189" spans="1:10" x14ac:dyDescent="0.2">
      <c r="B189" s="123" t="s">
        <v>580</v>
      </c>
      <c r="C189" s="123"/>
      <c r="D189" s="123"/>
      <c r="E189" s="137" t="e">
        <f>HLOOKUP(E$8,#REF!,43,0)-E16</f>
        <v>#REF!</v>
      </c>
      <c r="F189" s="137" t="e">
        <f>HLOOKUP(F$8,#REF!,43,0)-F16</f>
        <v>#REF!</v>
      </c>
      <c r="G189" s="137" t="e">
        <f>HLOOKUP(G$8,#REF!,43,0)-G16</f>
        <v>#REF!</v>
      </c>
      <c r="H189" s="137" t="e">
        <f>HLOOKUP(H$8,#REF!,43,0)-H16</f>
        <v>#REF!</v>
      </c>
      <c r="I189" s="137" t="e">
        <f>HLOOKUP(I$8,#REF!,43,0)-I16</f>
        <v>#REF!</v>
      </c>
      <c r="J189" s="137" t="e">
        <f>HLOOKUP(J$8,#REF!,43,0)-J16</f>
        <v>#REF!</v>
      </c>
    </row>
    <row r="191" spans="1:10" ht="12.75" thickBot="1" x14ac:dyDescent="0.25"/>
    <row r="192" spans="1:10" ht="12" customHeight="1" thickBot="1" x14ac:dyDescent="0.25">
      <c r="A192" s="52"/>
      <c r="B192" s="109" t="s">
        <v>581</v>
      </c>
      <c r="E192" s="21" t="e">
        <f t="shared" ref="E192:J192" si="31">SUM(E16:E50)+E55</f>
        <v>#REF!</v>
      </c>
      <c r="F192" s="21" t="e">
        <f t="shared" si="31"/>
        <v>#REF!</v>
      </c>
      <c r="G192" s="21" t="e">
        <f t="shared" si="31"/>
        <v>#REF!</v>
      </c>
      <c r="H192" s="21" t="e">
        <f t="shared" si="31"/>
        <v>#REF!</v>
      </c>
      <c r="I192" s="21" t="e">
        <f t="shared" si="31"/>
        <v>#REF!</v>
      </c>
      <c r="J192" s="21" t="e">
        <f t="shared" si="31"/>
        <v>#REF!</v>
      </c>
    </row>
  </sheetData>
  <dataValidations disablePrompts="1" count="1">
    <dataValidation type="list" allowBlank="1" showInputMessage="1" showErrorMessage="1" sqref="C77 C82 C87 C92 C97 C102 C107 C112 C117 C122 C127 C132" xr:uid="{E850EA13-9A90-4820-9C9E-F180460752F7}">
      <formula1>rngDistribution</formula1>
    </dataValidation>
  </dataValidations>
  <pageMargins left="0.25" right="0.25" top="0.75" bottom="0.75" header="0.3" footer="0.3"/>
  <pageSetup paperSize="8" scale="60" fitToWidth="0" pageOrder="overThenDown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3D4F-AA0A-4241-A14F-7803FD74AB3E}">
  <sheetPr codeName="Sheet12">
    <pageSetUpPr fitToPage="1"/>
  </sheetPr>
  <dimension ref="A1:AL13"/>
  <sheetViews>
    <sheetView workbookViewId="0">
      <selection activeCell="C18" sqref="C18"/>
    </sheetView>
  </sheetViews>
  <sheetFormatPr defaultColWidth="10.5" defaultRowHeight="12.75" x14ac:dyDescent="0.2"/>
  <cols>
    <col min="1" max="1" width="21.5" style="68" bestFit="1" customWidth="1"/>
    <col min="2" max="2" width="16.5" style="68" bestFit="1" customWidth="1"/>
    <col min="3" max="3" width="51.1640625" style="68" bestFit="1" customWidth="1"/>
    <col min="4" max="4" width="69.5" style="68" customWidth="1"/>
    <col min="5" max="5" width="18.1640625" style="68" bestFit="1" customWidth="1"/>
    <col min="6" max="6" width="35" style="68" bestFit="1" customWidth="1"/>
    <col min="7" max="7" width="49.6640625" style="68" bestFit="1" customWidth="1"/>
    <col min="8" max="8" width="61" style="68" bestFit="1" customWidth="1"/>
    <col min="9" max="9" width="28.1640625" style="68" bestFit="1" customWidth="1"/>
    <col min="10" max="10" width="24" style="68" bestFit="1" customWidth="1"/>
    <col min="11" max="11" width="26.6640625" style="68" bestFit="1" customWidth="1"/>
    <col min="12" max="12" width="45.6640625" style="68" bestFit="1" customWidth="1"/>
    <col min="13" max="13" width="48.6640625" style="68" bestFit="1" customWidth="1"/>
    <col min="14" max="14" width="47.6640625" style="68" bestFit="1" customWidth="1"/>
    <col min="15" max="15" width="44.6640625" style="68" bestFit="1" customWidth="1"/>
    <col min="16" max="16" width="42" style="68" bestFit="1" customWidth="1"/>
    <col min="17" max="17" width="25" style="68" bestFit="1" customWidth="1"/>
    <col min="18" max="18" width="24.6640625" style="68" bestFit="1" customWidth="1"/>
    <col min="19" max="19" width="22.6640625" style="68" bestFit="1" customWidth="1"/>
    <col min="20" max="20" width="13" style="68" customWidth="1"/>
    <col min="21" max="21" width="22.5" style="68" bestFit="1" customWidth="1"/>
    <col min="22" max="22" width="21.5" style="68" bestFit="1" customWidth="1"/>
    <col min="23" max="23" width="21.6640625" style="68" bestFit="1" customWidth="1"/>
    <col min="24" max="24" width="22.5" style="68" bestFit="1" customWidth="1"/>
    <col min="25" max="25" width="35.5" style="68" bestFit="1" customWidth="1"/>
    <col min="26" max="26" width="36.6640625" style="68" bestFit="1" customWidth="1"/>
    <col min="27" max="27" width="28.6640625" style="68" bestFit="1" customWidth="1"/>
    <col min="28" max="28" width="38.33203125" style="68" bestFit="1" customWidth="1"/>
    <col min="29" max="29" width="33.5" style="68" bestFit="1" customWidth="1"/>
    <col min="30" max="30" width="37.6640625" style="68" bestFit="1" customWidth="1"/>
    <col min="31" max="31" width="39.6640625" style="68" bestFit="1" customWidth="1"/>
    <col min="32" max="32" width="42.33203125" style="68" bestFit="1" customWidth="1"/>
    <col min="33" max="33" width="42.1640625" style="68" bestFit="1" customWidth="1"/>
    <col min="34" max="34" width="39.6640625" style="68" bestFit="1" customWidth="1"/>
    <col min="35" max="35" width="10.5" style="68"/>
    <col min="36" max="36" width="4.5" style="68" bestFit="1" customWidth="1"/>
    <col min="37" max="37" width="28.6640625" style="69" bestFit="1" customWidth="1"/>
    <col min="38" max="38" width="25.6640625" style="69" bestFit="1" customWidth="1"/>
    <col min="39" max="16384" width="10.5" style="68"/>
  </cols>
  <sheetData>
    <row r="1" spans="1:38" s="83" customFormat="1" ht="15.75" customHeight="1" x14ac:dyDescent="0.25">
      <c r="B1" s="203" t="e">
        <f>#REF!</f>
        <v>#REF!</v>
      </c>
      <c r="C1" s="204"/>
      <c r="G1" s="84"/>
    </row>
    <row r="2" spans="1:38" s="83" customFormat="1" ht="12" x14ac:dyDescent="0.2">
      <c r="A2" s="85">
        <v>45869</v>
      </c>
      <c r="B2" s="205" t="s">
        <v>582</v>
      </c>
      <c r="C2" s="206"/>
      <c r="G2" s="84"/>
    </row>
    <row r="3" spans="1:38" s="83" customFormat="1" thickBot="1" x14ac:dyDescent="0.25">
      <c r="A3" s="86"/>
      <c r="B3" s="207" t="s">
        <v>583</v>
      </c>
      <c r="C3" s="208"/>
      <c r="D3" s="87"/>
      <c r="G3" s="84"/>
    </row>
    <row r="4" spans="1:38" s="83" customFormat="1" thickBot="1" x14ac:dyDescent="0.25">
      <c r="A4" s="86"/>
      <c r="B4" s="156"/>
      <c r="C4" s="157"/>
      <c r="D4" s="87"/>
      <c r="G4" s="84"/>
    </row>
    <row r="5" spans="1:38" ht="13.5" thickBot="1" x14ac:dyDescent="0.25">
      <c r="B5" s="66"/>
      <c r="C5" s="199" t="s">
        <v>584</v>
      </c>
      <c r="D5" s="200"/>
      <c r="E5" s="200"/>
      <c r="F5" s="200"/>
      <c r="G5" s="200"/>
      <c r="H5" s="67" t="s">
        <v>585</v>
      </c>
      <c r="I5" s="199" t="s">
        <v>586</v>
      </c>
      <c r="J5" s="200"/>
      <c r="K5" s="200"/>
      <c r="L5" s="200"/>
      <c r="M5" s="200"/>
      <c r="N5" s="200"/>
      <c r="O5" s="200"/>
      <c r="P5" s="200"/>
      <c r="Q5" s="200" t="s">
        <v>587</v>
      </c>
      <c r="R5" s="200"/>
      <c r="S5" s="201"/>
      <c r="U5" s="202" t="s">
        <v>588</v>
      </c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</row>
    <row r="6" spans="1:38" ht="39" thickBot="1" x14ac:dyDescent="0.25">
      <c r="B6" s="66" t="s">
        <v>589</v>
      </c>
      <c r="C6" s="70" t="s">
        <v>590</v>
      </c>
      <c r="D6" s="71" t="s">
        <v>591</v>
      </c>
      <c r="E6" s="72" t="s">
        <v>3</v>
      </c>
      <c r="F6" s="71" t="s">
        <v>592</v>
      </c>
      <c r="G6" s="73" t="s">
        <v>593</v>
      </c>
      <c r="H6" s="74" t="s">
        <v>594</v>
      </c>
      <c r="I6" s="75" t="s">
        <v>595</v>
      </c>
      <c r="J6" s="71" t="s">
        <v>596</v>
      </c>
      <c r="K6" s="71" t="s">
        <v>597</v>
      </c>
      <c r="L6" s="71" t="s">
        <v>598</v>
      </c>
      <c r="M6" s="71" t="s">
        <v>599</v>
      </c>
      <c r="N6" s="71" t="s">
        <v>600</v>
      </c>
      <c r="O6" s="71" t="s">
        <v>601</v>
      </c>
      <c r="P6" s="71" t="s">
        <v>602</v>
      </c>
      <c r="Q6" s="71" t="s">
        <v>603</v>
      </c>
      <c r="R6" s="71" t="s">
        <v>604</v>
      </c>
      <c r="S6" s="74" t="s">
        <v>605</v>
      </c>
      <c r="U6" s="71" t="s">
        <v>606</v>
      </c>
      <c r="V6" s="71" t="s">
        <v>607</v>
      </c>
      <c r="W6" s="71" t="s">
        <v>608</v>
      </c>
      <c r="X6" s="71" t="s">
        <v>609</v>
      </c>
      <c r="Y6" s="71" t="s">
        <v>610</v>
      </c>
      <c r="Z6" s="71" t="s">
        <v>611</v>
      </c>
      <c r="AA6" s="71" t="s">
        <v>612</v>
      </c>
      <c r="AB6" s="71" t="s">
        <v>613</v>
      </c>
      <c r="AC6" s="71" t="s">
        <v>614</v>
      </c>
      <c r="AD6" s="71" t="s">
        <v>615</v>
      </c>
      <c r="AE6" s="71" t="s">
        <v>616</v>
      </c>
      <c r="AF6" s="71" t="s">
        <v>617</v>
      </c>
      <c r="AG6" s="71" t="s">
        <v>618</v>
      </c>
      <c r="AH6" s="71" t="s">
        <v>619</v>
      </c>
      <c r="AK6" s="76" t="s">
        <v>620</v>
      </c>
      <c r="AL6" s="76" t="s">
        <v>621</v>
      </c>
    </row>
    <row r="7" spans="1:38" x14ac:dyDescent="0.2">
      <c r="A7" s="68" t="str">
        <f t="shared" ref="A7:A13" si="0">B7&amp;E7</f>
        <v/>
      </c>
      <c r="F7" s="77" t="e">
        <f>MAX(0,SUMIFS(#REF!,#REF!,B7,#REF!,E7))</f>
        <v>#REF!</v>
      </c>
      <c r="G7" s="77" t="e">
        <f>MIN(0,SUMIFS(#REF!,#REF!,B7,#REF!,E7))</f>
        <v>#REF!</v>
      </c>
      <c r="H7" s="78"/>
      <c r="I7" s="79"/>
      <c r="J7" s="80" t="e">
        <f>IF(VLOOKUP(B7&amp;E7,#REF!,17,0)&gt;0,"Yes","No")</f>
        <v>#REF!</v>
      </c>
      <c r="K7" s="80">
        <f>IF(V7=0,0,IF(X7=0,0,IF(V7&lt;=X7,W7,V7/X7*W7)))</f>
        <v>0</v>
      </c>
      <c r="L7" s="80">
        <f>IF(Y7=0,0,IF(AA7=0,0,IF(Y7&lt;=AA7,Z7,Y7/AA7*Z7)))</f>
        <v>0</v>
      </c>
      <c r="M7" s="80"/>
      <c r="N7" s="80"/>
      <c r="O7" s="80">
        <f>K7+L7</f>
        <v>0</v>
      </c>
      <c r="P7" s="80"/>
      <c r="Q7" s="81" t="e">
        <f>G7-O7</f>
        <v>#REF!</v>
      </c>
      <c r="R7" s="80"/>
      <c r="S7" s="82" t="e">
        <f>Q7+R7</f>
        <v>#REF!</v>
      </c>
      <c r="U7" s="144">
        <f t="shared" ref="U7:U13" si="1">SUMIFS(G:G,B:B,B7)</f>
        <v>0</v>
      </c>
      <c r="V7" s="144">
        <f>SUMIFS('Reg 70 - Non-reporting funds b'!$M:$M,'Reg 70 - Non-reporting funds b'!$A:$A, $B7)</f>
        <v>0</v>
      </c>
      <c r="W7" s="144" t="e">
        <f>IF(J7="Yes",0,G7)</f>
        <v>#REF!</v>
      </c>
      <c r="X7" s="144">
        <f t="shared" ref="X7:X13" si="2">SUMIFS(W:W,$B:$B,B7)</f>
        <v>0</v>
      </c>
      <c r="Y7" s="144">
        <f t="shared" ref="Y7:Y13" si="3">V7-SUMIF($B:$B,B7,K:K)</f>
        <v>0</v>
      </c>
      <c r="Z7" s="144" t="e">
        <f>IF(J7="No",0,G7)</f>
        <v>#REF!</v>
      </c>
      <c r="AA7" s="144">
        <f t="shared" ref="AA7:AA13" si="4">SUMIFS(Z:Z,$B:$B,B7)</f>
        <v>0</v>
      </c>
      <c r="AB7" s="144">
        <f t="shared" ref="AB7:AB13" si="5">SUMIFS(I:I,B:B,B7)</f>
        <v>0</v>
      </c>
      <c r="AC7" s="144">
        <f>SUMIFS('Reg 70 - Non-reporting funds b'!$P:$P,'Reg 70 - Non-reporting funds b'!$A:$A, $B7)</f>
        <v>0</v>
      </c>
      <c r="AD7" s="144" t="e">
        <f>IF(J7="Yes",0,I7)</f>
        <v>#REF!</v>
      </c>
      <c r="AE7" s="144">
        <f t="shared" ref="AE7:AE13" si="6">SUMIFS(AD:AD,$B:$B,B7)</f>
        <v>0</v>
      </c>
      <c r="AF7" s="144">
        <f t="shared" ref="AF7:AF13" si="7">AC7-SUMIF($B:$B,B7,M:M)</f>
        <v>0</v>
      </c>
      <c r="AG7" s="144" t="e">
        <f>IF(J7="No",0,I7)</f>
        <v>#REF!</v>
      </c>
      <c r="AH7" s="144">
        <f t="shared" ref="AH7:AH13" si="8">SUMIFS(AG:AG,$B:$B,B7)</f>
        <v>0</v>
      </c>
      <c r="AI7"/>
      <c r="AJ7"/>
      <c r="AK7" s="145" t="e">
        <f>IF(AND(Q7&gt;=G7,Q7&lt;=0),TRUE,FALSE)</f>
        <v>#REF!</v>
      </c>
      <c r="AL7" s="145" t="b">
        <f>IF(AND(R7&gt;=H7,R7&lt;=0),TRUE,FALSE)</f>
        <v>1</v>
      </c>
    </row>
    <row r="8" spans="1:38" x14ac:dyDescent="0.2">
      <c r="A8" s="68" t="str">
        <f t="shared" si="0"/>
        <v/>
      </c>
      <c r="F8" s="77" t="e">
        <f>MAX(0,SUMIFS(#REF!,#REF!,B8,#REF!,E8))</f>
        <v>#REF!</v>
      </c>
      <c r="G8" s="77" t="e">
        <f>MIN(0,SUMIFS(#REF!,#REF!,B8,#REF!,E8))</f>
        <v>#REF!</v>
      </c>
      <c r="H8" s="78"/>
      <c r="I8" s="79"/>
      <c r="J8" s="80" t="e">
        <f>IF(VLOOKUP(B8&amp;E8,#REF!,17,0)&gt;0,"Yes","No")</f>
        <v>#REF!</v>
      </c>
      <c r="K8" s="80">
        <f t="shared" ref="K8:K13" si="9">IF(V8=0,0,IF(X8=0,0,IF(V8&lt;=X8,W8,V8/X8*W8)))</f>
        <v>0</v>
      </c>
      <c r="L8" s="80">
        <f t="shared" ref="L8:L13" si="10">IF(Y8=0,0,IF(AA8=0,0,IF(Y8&lt;=AA8,Z8,Y8/AA8*Z8)))</f>
        <v>0</v>
      </c>
      <c r="M8" s="80"/>
      <c r="N8" s="80"/>
      <c r="O8" s="80">
        <f t="shared" ref="O8:O13" si="11">K8+L8</f>
        <v>0</v>
      </c>
      <c r="P8" s="80"/>
      <c r="Q8" s="81" t="e">
        <f t="shared" ref="Q8:Q13" si="12">G8-O8</f>
        <v>#REF!</v>
      </c>
      <c r="R8" s="80"/>
      <c r="S8" s="82" t="e">
        <f t="shared" ref="S8:S13" si="13">Q8+R8</f>
        <v>#REF!</v>
      </c>
      <c r="U8" s="144">
        <f t="shared" si="1"/>
        <v>0</v>
      </c>
      <c r="V8" s="144">
        <f>SUMIFS('Reg 70 - Non-reporting funds b'!$M:$M,'Reg 70 - Non-reporting funds b'!$A:$A, $B8)</f>
        <v>0</v>
      </c>
      <c r="W8" s="144" t="e">
        <f t="shared" ref="W8:W13" si="14">IF(J8="Yes",0,G8)</f>
        <v>#REF!</v>
      </c>
      <c r="X8" s="144">
        <f t="shared" si="2"/>
        <v>0</v>
      </c>
      <c r="Y8" s="144">
        <f t="shared" si="3"/>
        <v>0</v>
      </c>
      <c r="Z8" s="144" t="e">
        <f t="shared" ref="Z8:Z13" si="15">IF(J8="No",0,G8)</f>
        <v>#REF!</v>
      </c>
      <c r="AA8" s="144">
        <f t="shared" si="4"/>
        <v>0</v>
      </c>
      <c r="AB8" s="144">
        <f t="shared" si="5"/>
        <v>0</v>
      </c>
      <c r="AC8" s="144">
        <f>SUMIFS('Reg 70 - Non-reporting funds b'!$P:$P,'Reg 70 - Non-reporting funds b'!$A:$A, $B8)</f>
        <v>0</v>
      </c>
      <c r="AD8" s="144" t="e">
        <f t="shared" ref="AD8:AD13" si="16">IF(J8="Yes",0,I8)</f>
        <v>#REF!</v>
      </c>
      <c r="AE8" s="144">
        <f t="shared" si="6"/>
        <v>0</v>
      </c>
      <c r="AF8" s="144">
        <f t="shared" si="7"/>
        <v>0</v>
      </c>
      <c r="AG8" s="144" t="e">
        <f t="shared" ref="AG8:AG13" si="17">IF(J8="No",0,I8)</f>
        <v>#REF!</v>
      </c>
      <c r="AH8" s="144">
        <f t="shared" si="8"/>
        <v>0</v>
      </c>
      <c r="AK8" s="145" t="e">
        <f t="shared" ref="AK8:AK13" si="18">IF(AND(Q8&gt;=G8,Q8&lt;=0),TRUE,FALSE)</f>
        <v>#REF!</v>
      </c>
      <c r="AL8" s="145" t="b">
        <f t="shared" ref="AL8:AL13" si="19">IF(AND(R8&gt;=H8,R8&lt;=0),TRUE,FALSE)</f>
        <v>1</v>
      </c>
    </row>
    <row r="9" spans="1:38" x14ac:dyDescent="0.2">
      <c r="A9" s="68" t="str">
        <f t="shared" si="0"/>
        <v/>
      </c>
      <c r="F9" s="77" t="e">
        <f>MAX(0,SUMIFS(#REF!,#REF!,B9,#REF!,E9))</f>
        <v>#REF!</v>
      </c>
      <c r="G9" s="77" t="e">
        <f>MIN(0,SUMIFS(#REF!,#REF!,B9,#REF!,E9))</f>
        <v>#REF!</v>
      </c>
      <c r="H9" s="78"/>
      <c r="I9" s="79"/>
      <c r="J9" s="80" t="e">
        <f>IF(VLOOKUP(B9&amp;E9,#REF!,17,0)&gt;0,"Yes","No")</f>
        <v>#REF!</v>
      </c>
      <c r="K9" s="80">
        <f t="shared" si="9"/>
        <v>0</v>
      </c>
      <c r="L9" s="80">
        <f t="shared" si="10"/>
        <v>0</v>
      </c>
      <c r="M9" s="80"/>
      <c r="N9" s="80"/>
      <c r="O9" s="80">
        <f t="shared" si="11"/>
        <v>0</v>
      </c>
      <c r="P9" s="80"/>
      <c r="Q9" s="81" t="e">
        <f t="shared" si="12"/>
        <v>#REF!</v>
      </c>
      <c r="R9" s="80"/>
      <c r="S9" s="82" t="e">
        <f t="shared" si="13"/>
        <v>#REF!</v>
      </c>
      <c r="U9" s="144">
        <f t="shared" si="1"/>
        <v>0</v>
      </c>
      <c r="V9" s="144">
        <f>SUMIFS('Reg 70 - Non-reporting funds b'!$M:$M,'Reg 70 - Non-reporting funds b'!$A:$A, $B9)</f>
        <v>0</v>
      </c>
      <c r="W9" s="144" t="e">
        <f t="shared" si="14"/>
        <v>#REF!</v>
      </c>
      <c r="X9" s="144">
        <f t="shared" si="2"/>
        <v>0</v>
      </c>
      <c r="Y9" s="144">
        <f t="shared" si="3"/>
        <v>0</v>
      </c>
      <c r="Z9" s="144" t="e">
        <f t="shared" si="15"/>
        <v>#REF!</v>
      </c>
      <c r="AA9" s="144">
        <f t="shared" si="4"/>
        <v>0</v>
      </c>
      <c r="AB9" s="144">
        <f t="shared" si="5"/>
        <v>0</v>
      </c>
      <c r="AC9" s="144">
        <f>SUMIFS('Reg 70 - Non-reporting funds b'!$P:$P,'Reg 70 - Non-reporting funds b'!$A:$A, $B9)</f>
        <v>0</v>
      </c>
      <c r="AD9" s="144" t="e">
        <f t="shared" si="16"/>
        <v>#REF!</v>
      </c>
      <c r="AE9" s="144">
        <f t="shared" si="6"/>
        <v>0</v>
      </c>
      <c r="AF9" s="144">
        <f t="shared" si="7"/>
        <v>0</v>
      </c>
      <c r="AG9" s="144" t="e">
        <f t="shared" si="17"/>
        <v>#REF!</v>
      </c>
      <c r="AH9" s="144">
        <f t="shared" si="8"/>
        <v>0</v>
      </c>
      <c r="AK9" s="145" t="e">
        <f t="shared" si="18"/>
        <v>#REF!</v>
      </c>
      <c r="AL9" s="145" t="b">
        <f t="shared" si="19"/>
        <v>1</v>
      </c>
    </row>
    <row r="10" spans="1:38" x14ac:dyDescent="0.2">
      <c r="A10" s="68" t="str">
        <f t="shared" si="0"/>
        <v/>
      </c>
      <c r="F10" s="77" t="e">
        <f>MAX(0,SUMIFS(#REF!,#REF!,B10,#REF!,E10))</f>
        <v>#REF!</v>
      </c>
      <c r="G10" s="77" t="e">
        <f>MIN(0,SUMIFS(#REF!,#REF!,B10,#REF!,E10))</f>
        <v>#REF!</v>
      </c>
      <c r="H10" s="78"/>
      <c r="I10" s="79"/>
      <c r="J10" s="80" t="e">
        <f>IF(VLOOKUP(B10&amp;E10,#REF!,17,0)&gt;0,"Yes","No")</f>
        <v>#REF!</v>
      </c>
      <c r="K10" s="80">
        <f t="shared" si="9"/>
        <v>0</v>
      </c>
      <c r="L10" s="80">
        <f t="shared" si="10"/>
        <v>0</v>
      </c>
      <c r="M10" s="80"/>
      <c r="N10" s="80"/>
      <c r="O10" s="80">
        <f t="shared" si="11"/>
        <v>0</v>
      </c>
      <c r="P10" s="80"/>
      <c r="Q10" s="81" t="e">
        <f t="shared" si="12"/>
        <v>#REF!</v>
      </c>
      <c r="R10" s="80"/>
      <c r="S10" s="82" t="e">
        <f t="shared" si="13"/>
        <v>#REF!</v>
      </c>
      <c r="U10" s="144">
        <f t="shared" si="1"/>
        <v>0</v>
      </c>
      <c r="V10" s="144">
        <f>SUMIFS('Reg 70 - Non-reporting funds b'!$M:$M,'Reg 70 - Non-reporting funds b'!$A:$A, $B10)</f>
        <v>0</v>
      </c>
      <c r="W10" s="144" t="e">
        <f t="shared" si="14"/>
        <v>#REF!</v>
      </c>
      <c r="X10" s="144">
        <f t="shared" si="2"/>
        <v>0</v>
      </c>
      <c r="Y10" s="144">
        <f t="shared" si="3"/>
        <v>0</v>
      </c>
      <c r="Z10" s="144" t="e">
        <f t="shared" si="15"/>
        <v>#REF!</v>
      </c>
      <c r="AA10" s="144">
        <f t="shared" si="4"/>
        <v>0</v>
      </c>
      <c r="AB10" s="144">
        <f t="shared" si="5"/>
        <v>0</v>
      </c>
      <c r="AC10" s="144">
        <f>SUMIFS('Reg 70 - Non-reporting funds b'!$P:$P,'Reg 70 - Non-reporting funds b'!$A:$A, $B10)</f>
        <v>0</v>
      </c>
      <c r="AD10" s="144" t="e">
        <f t="shared" si="16"/>
        <v>#REF!</v>
      </c>
      <c r="AE10" s="144">
        <f t="shared" si="6"/>
        <v>0</v>
      </c>
      <c r="AF10" s="144">
        <f t="shared" si="7"/>
        <v>0</v>
      </c>
      <c r="AG10" s="144" t="e">
        <f t="shared" si="17"/>
        <v>#REF!</v>
      </c>
      <c r="AH10" s="144">
        <f t="shared" si="8"/>
        <v>0</v>
      </c>
      <c r="AK10" s="145" t="e">
        <f t="shared" si="18"/>
        <v>#REF!</v>
      </c>
      <c r="AL10" s="145" t="b">
        <f t="shared" si="19"/>
        <v>1</v>
      </c>
    </row>
    <row r="11" spans="1:38" x14ac:dyDescent="0.2">
      <c r="A11" s="68" t="str">
        <f t="shared" si="0"/>
        <v/>
      </c>
      <c r="F11" s="77" t="e">
        <f>MAX(0,SUMIFS(#REF!,#REF!,B11,#REF!,E11))</f>
        <v>#REF!</v>
      </c>
      <c r="G11" s="77" t="e">
        <f>MIN(0,SUMIFS(#REF!,#REF!,B11,#REF!,E11))</f>
        <v>#REF!</v>
      </c>
      <c r="H11" s="78"/>
      <c r="I11" s="79"/>
      <c r="J11" s="80" t="e">
        <f>IF(VLOOKUP(B11&amp;E11,#REF!,17,0)&gt;0,"Yes","No")</f>
        <v>#REF!</v>
      </c>
      <c r="K11" s="80">
        <f t="shared" si="9"/>
        <v>0</v>
      </c>
      <c r="L11" s="80">
        <f t="shared" si="10"/>
        <v>0</v>
      </c>
      <c r="M11" s="80"/>
      <c r="N11" s="80"/>
      <c r="O11" s="80">
        <f t="shared" si="11"/>
        <v>0</v>
      </c>
      <c r="P11" s="80"/>
      <c r="Q11" s="81" t="e">
        <f t="shared" si="12"/>
        <v>#REF!</v>
      </c>
      <c r="R11" s="80"/>
      <c r="S11" s="82" t="e">
        <f t="shared" si="13"/>
        <v>#REF!</v>
      </c>
      <c r="U11" s="144">
        <f t="shared" si="1"/>
        <v>0</v>
      </c>
      <c r="V11" s="144">
        <f>SUMIFS('Reg 70 - Non-reporting funds b'!$M:$M,'Reg 70 - Non-reporting funds b'!$A:$A, $B11)</f>
        <v>0</v>
      </c>
      <c r="W11" s="144" t="e">
        <f t="shared" si="14"/>
        <v>#REF!</v>
      </c>
      <c r="X11" s="144">
        <f t="shared" si="2"/>
        <v>0</v>
      </c>
      <c r="Y11" s="144">
        <f t="shared" si="3"/>
        <v>0</v>
      </c>
      <c r="Z11" s="144" t="e">
        <f t="shared" si="15"/>
        <v>#REF!</v>
      </c>
      <c r="AA11" s="144">
        <f t="shared" si="4"/>
        <v>0</v>
      </c>
      <c r="AB11" s="144">
        <f t="shared" si="5"/>
        <v>0</v>
      </c>
      <c r="AC11" s="144">
        <f>SUMIFS('Reg 70 - Non-reporting funds b'!$P:$P,'Reg 70 - Non-reporting funds b'!$A:$A, $B11)</f>
        <v>0</v>
      </c>
      <c r="AD11" s="144" t="e">
        <f t="shared" si="16"/>
        <v>#REF!</v>
      </c>
      <c r="AE11" s="144">
        <f t="shared" si="6"/>
        <v>0</v>
      </c>
      <c r="AF11" s="144">
        <f t="shared" si="7"/>
        <v>0</v>
      </c>
      <c r="AG11" s="144" t="e">
        <f t="shared" si="17"/>
        <v>#REF!</v>
      </c>
      <c r="AH11" s="144">
        <f t="shared" si="8"/>
        <v>0</v>
      </c>
      <c r="AK11" s="145" t="e">
        <f t="shared" si="18"/>
        <v>#REF!</v>
      </c>
      <c r="AL11" s="145" t="b">
        <f t="shared" si="19"/>
        <v>1</v>
      </c>
    </row>
    <row r="12" spans="1:38" x14ac:dyDescent="0.2">
      <c r="A12" s="68" t="str">
        <f t="shared" si="0"/>
        <v/>
      </c>
      <c r="F12" s="77" t="e">
        <f>MAX(0,SUMIFS(#REF!,#REF!,B12,#REF!,E12))</f>
        <v>#REF!</v>
      </c>
      <c r="G12" s="77" t="e">
        <f>MIN(0,SUMIFS(#REF!,#REF!,B12,#REF!,E12))</f>
        <v>#REF!</v>
      </c>
      <c r="H12" s="78"/>
      <c r="I12" s="79"/>
      <c r="J12" s="80" t="e">
        <f>IF(VLOOKUP(B12&amp;E12,#REF!,17,0)&gt;0,"Yes","No")</f>
        <v>#REF!</v>
      </c>
      <c r="K12" s="80">
        <f t="shared" si="9"/>
        <v>0</v>
      </c>
      <c r="L12" s="80">
        <f t="shared" si="10"/>
        <v>0</v>
      </c>
      <c r="M12" s="80"/>
      <c r="N12" s="80"/>
      <c r="O12" s="80">
        <f t="shared" si="11"/>
        <v>0</v>
      </c>
      <c r="P12" s="80"/>
      <c r="Q12" s="81" t="e">
        <f t="shared" si="12"/>
        <v>#REF!</v>
      </c>
      <c r="R12" s="80"/>
      <c r="S12" s="82" t="e">
        <f t="shared" si="13"/>
        <v>#REF!</v>
      </c>
      <c r="U12" s="144">
        <f t="shared" si="1"/>
        <v>0</v>
      </c>
      <c r="V12" s="144">
        <f>SUMIFS('Reg 70 - Non-reporting funds b'!$M:$M,'Reg 70 - Non-reporting funds b'!$A:$A, $B12)</f>
        <v>0</v>
      </c>
      <c r="W12" s="144" t="e">
        <f t="shared" si="14"/>
        <v>#REF!</v>
      </c>
      <c r="X12" s="144">
        <f t="shared" si="2"/>
        <v>0</v>
      </c>
      <c r="Y12" s="144">
        <f t="shared" si="3"/>
        <v>0</v>
      </c>
      <c r="Z12" s="144" t="e">
        <f t="shared" si="15"/>
        <v>#REF!</v>
      </c>
      <c r="AA12" s="144">
        <f t="shared" si="4"/>
        <v>0</v>
      </c>
      <c r="AB12" s="144">
        <f t="shared" si="5"/>
        <v>0</v>
      </c>
      <c r="AC12" s="144">
        <f>SUMIFS('Reg 70 - Non-reporting funds b'!$P:$P,'Reg 70 - Non-reporting funds b'!$A:$A, $B12)</f>
        <v>0</v>
      </c>
      <c r="AD12" s="144" t="e">
        <f t="shared" si="16"/>
        <v>#REF!</v>
      </c>
      <c r="AE12" s="144">
        <f t="shared" si="6"/>
        <v>0</v>
      </c>
      <c r="AF12" s="144">
        <f t="shared" si="7"/>
        <v>0</v>
      </c>
      <c r="AG12" s="144" t="e">
        <f t="shared" si="17"/>
        <v>#REF!</v>
      </c>
      <c r="AH12" s="144">
        <f t="shared" si="8"/>
        <v>0</v>
      </c>
      <c r="AK12" s="145" t="e">
        <f t="shared" si="18"/>
        <v>#REF!</v>
      </c>
      <c r="AL12" s="145" t="b">
        <f t="shared" si="19"/>
        <v>1</v>
      </c>
    </row>
    <row r="13" spans="1:38" x14ac:dyDescent="0.2">
      <c r="A13" s="68" t="str">
        <f t="shared" si="0"/>
        <v/>
      </c>
      <c r="F13" s="77" t="e">
        <f>MAX(0,SUMIFS(#REF!,#REF!,B13,#REF!,E13))</f>
        <v>#REF!</v>
      </c>
      <c r="G13" s="77" t="e">
        <f>MIN(0,SUMIFS(#REF!,#REF!,B13,#REF!,E13))</f>
        <v>#REF!</v>
      </c>
      <c r="H13" s="78"/>
      <c r="I13" s="79"/>
      <c r="J13" s="80" t="e">
        <f>IF(VLOOKUP(B13&amp;E13,#REF!,17,0)&gt;0,"Yes","No")</f>
        <v>#REF!</v>
      </c>
      <c r="K13" s="80">
        <f t="shared" si="9"/>
        <v>0</v>
      </c>
      <c r="L13" s="80">
        <f t="shared" si="10"/>
        <v>0</v>
      </c>
      <c r="M13" s="80"/>
      <c r="N13" s="80"/>
      <c r="O13" s="80">
        <f t="shared" si="11"/>
        <v>0</v>
      </c>
      <c r="P13" s="80"/>
      <c r="Q13" s="81" t="e">
        <f t="shared" si="12"/>
        <v>#REF!</v>
      </c>
      <c r="R13" s="80"/>
      <c r="S13" s="82" t="e">
        <f t="shared" si="13"/>
        <v>#REF!</v>
      </c>
      <c r="U13" s="144">
        <f t="shared" si="1"/>
        <v>0</v>
      </c>
      <c r="V13" s="144">
        <f>SUMIFS('Reg 70 - Non-reporting funds b'!$M:$M,'Reg 70 - Non-reporting funds b'!$A:$A, $B13)</f>
        <v>0</v>
      </c>
      <c r="W13" s="144" t="e">
        <f t="shared" si="14"/>
        <v>#REF!</v>
      </c>
      <c r="X13" s="144">
        <f t="shared" si="2"/>
        <v>0</v>
      </c>
      <c r="Y13" s="144">
        <f t="shared" si="3"/>
        <v>0</v>
      </c>
      <c r="Z13" s="144" t="e">
        <f t="shared" si="15"/>
        <v>#REF!</v>
      </c>
      <c r="AA13" s="144">
        <f t="shared" si="4"/>
        <v>0</v>
      </c>
      <c r="AB13" s="144">
        <f t="shared" si="5"/>
        <v>0</v>
      </c>
      <c r="AC13" s="144">
        <f>SUMIFS('Reg 70 - Non-reporting funds b'!$P:$P,'Reg 70 - Non-reporting funds b'!$A:$A, $B13)</f>
        <v>0</v>
      </c>
      <c r="AD13" s="144" t="e">
        <f t="shared" si="16"/>
        <v>#REF!</v>
      </c>
      <c r="AE13" s="144">
        <f t="shared" si="6"/>
        <v>0</v>
      </c>
      <c r="AF13" s="144">
        <f t="shared" si="7"/>
        <v>0</v>
      </c>
      <c r="AG13" s="144" t="e">
        <f t="shared" si="17"/>
        <v>#REF!</v>
      </c>
      <c r="AH13" s="144">
        <f t="shared" si="8"/>
        <v>0</v>
      </c>
      <c r="AK13" s="145" t="e">
        <f t="shared" si="18"/>
        <v>#REF!</v>
      </c>
      <c r="AL13" s="145" t="b">
        <f t="shared" si="19"/>
        <v>1</v>
      </c>
    </row>
  </sheetData>
  <autoFilter ref="B6:S7" xr:uid="{00000000-0009-0000-0000-00001D000000}"/>
  <mergeCells count="7">
    <mergeCell ref="C5:G5"/>
    <mergeCell ref="I5:P5"/>
    <mergeCell ref="Q5:S5"/>
    <mergeCell ref="U5:AH5"/>
    <mergeCell ref="B1:C1"/>
    <mergeCell ref="B2:C2"/>
    <mergeCell ref="B3:C3"/>
  </mergeCells>
  <pageMargins left="0.7" right="0.7" top="0.75" bottom="0.75" header="0.3" footer="0.3"/>
  <pageSetup paperSize="9" scale="1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9840B-F3D9-441E-A046-0EC651A92C24}">
  <sheetPr codeName="Sheet13">
    <pageSetUpPr fitToPage="1"/>
  </sheetPr>
  <dimension ref="A1:S19"/>
  <sheetViews>
    <sheetView zoomScaleNormal="100" workbookViewId="0">
      <selection activeCell="B18" sqref="B18"/>
    </sheetView>
  </sheetViews>
  <sheetFormatPr defaultColWidth="10.5" defaultRowHeight="12" x14ac:dyDescent="0.2"/>
  <cols>
    <col min="1" max="1" width="13.5" style="64" bestFit="1" customWidth="1"/>
    <col min="2" max="2" width="51.5" style="64" bestFit="1" customWidth="1"/>
    <col min="3" max="3" width="41.33203125" style="64" bestFit="1" customWidth="1"/>
    <col min="4" max="4" width="18.1640625" style="64" customWidth="1"/>
    <col min="5" max="5" width="14.1640625" style="64" bestFit="1" customWidth="1"/>
    <col min="6" max="6" width="9.1640625" style="64" bestFit="1" customWidth="1"/>
    <col min="7" max="7" width="21.5" style="98" customWidth="1"/>
    <col min="8" max="8" width="13" style="64" customWidth="1"/>
    <col min="9" max="9" width="15.1640625" style="64" customWidth="1"/>
    <col min="10" max="10" width="16.6640625" style="64" bestFit="1" customWidth="1"/>
    <col min="11" max="11" width="17.6640625" style="64" bestFit="1" customWidth="1"/>
    <col min="12" max="13" width="12.6640625" style="64" customWidth="1"/>
    <col min="14" max="14" width="19.5" style="64" bestFit="1" customWidth="1"/>
    <col min="15" max="15" width="12.6640625" style="64" customWidth="1"/>
    <col min="16" max="16" width="12.6640625" style="64" bestFit="1" customWidth="1"/>
    <col min="17" max="17" width="19.6640625" style="64" bestFit="1" customWidth="1"/>
    <col min="18" max="18" width="14.5" style="64" bestFit="1" customWidth="1"/>
    <col min="19" max="19" width="10.5" style="64"/>
    <col min="20" max="20" width="10.5" style="64" bestFit="1" customWidth="1"/>
    <col min="21" max="21" width="9.6640625" style="64" customWidth="1"/>
    <col min="22" max="16384" width="10.5" style="64"/>
  </cols>
  <sheetData>
    <row r="1" spans="1:19" s="83" customFormat="1" ht="15.75" customHeight="1" thickBot="1" x14ac:dyDescent="0.25">
      <c r="G1" s="84"/>
    </row>
    <row r="2" spans="1:19" s="83" customFormat="1" ht="15.75" customHeight="1" x14ac:dyDescent="0.25">
      <c r="B2" s="203" t="e">
        <f>#REF!</f>
        <v>#REF!</v>
      </c>
      <c r="C2" s="204"/>
      <c r="G2" s="84"/>
    </row>
    <row r="3" spans="1:19" s="83" customFormat="1" x14ac:dyDescent="0.2">
      <c r="A3" s="85">
        <v>45869</v>
      </c>
      <c r="B3" s="205" t="s">
        <v>582</v>
      </c>
      <c r="C3" s="206"/>
      <c r="G3" s="84"/>
    </row>
    <row r="4" spans="1:19" s="83" customFormat="1" ht="12.75" thickBot="1" x14ac:dyDescent="0.25">
      <c r="A4" s="86"/>
      <c r="B4" s="207" t="s">
        <v>583</v>
      </c>
      <c r="C4" s="208"/>
      <c r="D4" s="87"/>
      <c r="G4" s="84"/>
    </row>
    <row r="5" spans="1:19" s="83" customFormat="1" ht="15.75" customHeight="1" thickBot="1" x14ac:dyDescent="0.25">
      <c r="A5" s="88"/>
      <c r="G5" s="84"/>
    </row>
    <row r="6" spans="1:19" s="89" customFormat="1" ht="15.75" customHeight="1" thickBot="1" x14ac:dyDescent="0.25">
      <c r="B6" s="209" t="s">
        <v>622</v>
      </c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1"/>
    </row>
    <row r="7" spans="1:19" s="90" customFormat="1" ht="15.75" customHeight="1" thickBot="1" x14ac:dyDescent="0.25">
      <c r="B7" s="91"/>
      <c r="G7" s="92"/>
    </row>
    <row r="8" spans="1:19" s="93" customFormat="1" ht="48.75" customHeight="1" thickBot="1" x14ac:dyDescent="0.25">
      <c r="A8" s="94" t="s">
        <v>623</v>
      </c>
      <c r="B8" s="94" t="s">
        <v>624</v>
      </c>
      <c r="C8" s="95" t="s">
        <v>625</v>
      </c>
      <c r="D8" s="95" t="s">
        <v>3</v>
      </c>
      <c r="E8" s="95" t="s">
        <v>626</v>
      </c>
      <c r="F8" s="95" t="s">
        <v>627</v>
      </c>
      <c r="G8" s="96" t="s">
        <v>581</v>
      </c>
      <c r="H8" s="95" t="s">
        <v>628</v>
      </c>
      <c r="I8" s="95" t="s">
        <v>629</v>
      </c>
      <c r="J8" s="95" t="s">
        <v>630</v>
      </c>
      <c r="K8" s="95" t="s">
        <v>631</v>
      </c>
      <c r="L8" s="95" t="s">
        <v>632</v>
      </c>
      <c r="M8" s="95" t="s">
        <v>601</v>
      </c>
      <c r="N8" s="95" t="s">
        <v>633</v>
      </c>
      <c r="O8" s="95" t="s">
        <v>634</v>
      </c>
      <c r="P8" s="95" t="s">
        <v>602</v>
      </c>
      <c r="Q8" s="95" t="s">
        <v>635</v>
      </c>
      <c r="R8" s="95" t="s">
        <v>636</v>
      </c>
      <c r="S8" s="97"/>
    </row>
    <row r="9" spans="1:19" x14ac:dyDescent="0.2">
      <c r="A9" s="64" t="str">
        <f>IF($D9="","",VLOOKUP($D9,#REF!, 2,FALSE))</f>
        <v/>
      </c>
      <c r="B9" s="64" t="str">
        <f>IF($D9="","",VLOOKUP($D9,#REF!, 7,FALSE))</f>
        <v/>
      </c>
      <c r="C9" s="64" t="str">
        <f>IF($D9="","",VLOOKUP($D9,#REF!, 8,FALSE))</f>
        <v/>
      </c>
      <c r="E9" s="64" t="str">
        <f>IF($D9="","",VLOOKUP($D9,#REF!, 28,FALSE))</f>
        <v/>
      </c>
      <c r="F9" s="65" t="e">
        <f>VLOOKUP($D9,#REF!,42,FALSE)</f>
        <v>#REF!</v>
      </c>
      <c r="G9" s="152" t="e">
        <f>_xlfn.IFNA(HLOOKUP(D9,#REF!,146,0),"Out")</f>
        <v>#REF!</v>
      </c>
      <c r="H9" s="153" t="str">
        <f>IF(D9="","",SUMIFS('Reg 70 - Non-reporting funds a'!$F:$F,'Reg 70 - Non-reporting funds a'!$B:$B,A9)*F9)</f>
        <v/>
      </c>
      <c r="I9" s="153" t="str">
        <f>IF(D9="","",IFERROR(G9+H9,H9))</f>
        <v/>
      </c>
      <c r="J9" s="98">
        <v>0</v>
      </c>
      <c r="K9" s="159" t="e">
        <f>I9-J9</f>
        <v>#VALUE!</v>
      </c>
      <c r="L9" s="159" t="str">
        <f>IF(D9="","",SUMIFS('Reg 70 - Non-reporting funds a'!$G:$G,'Reg 70 - Non-reporting funds a'!$B:$B,A9)*F9)</f>
        <v/>
      </c>
      <c r="M9" s="159" t="str">
        <f>IF(D9="","",IF(K9&lt;=0,0,MAX(-K9,L9)))</f>
        <v/>
      </c>
      <c r="N9" s="99" t="e">
        <f>K9+M9</f>
        <v>#VALUE!</v>
      </c>
      <c r="O9" s="99">
        <v>0</v>
      </c>
      <c r="P9" s="99" t="str">
        <f>IF(D9="","",IF(N9&lt;=0,0,MAX(-N9,O9)))</f>
        <v/>
      </c>
      <c r="Q9" s="99" t="str">
        <f>IF(D9="","",N9+P9)</f>
        <v/>
      </c>
      <c r="R9" s="100" t="str">
        <f>IF(D9="","",H9+M9+P9)</f>
        <v/>
      </c>
    </row>
    <row r="10" spans="1:19" x14ac:dyDescent="0.2">
      <c r="A10" s="64" t="str">
        <f>IF($D10="","",VLOOKUP($D10,#REF!, 2,FALSE))</f>
        <v/>
      </c>
      <c r="B10" s="64" t="str">
        <f>IF($D10="","",VLOOKUP($D10,#REF!, 7,FALSE))</f>
        <v/>
      </c>
      <c r="C10" s="64" t="str">
        <f>IF($D10="","",VLOOKUP($D10,#REF!, 8,FALSE))</f>
        <v/>
      </c>
      <c r="E10" s="64" t="str">
        <f>IF($D10="","",VLOOKUP($D10,#REF!, 28,FALSE))</f>
        <v/>
      </c>
      <c r="F10" s="65" t="e">
        <f>VLOOKUP($D10,#REF!,42,FALSE)</f>
        <v>#REF!</v>
      </c>
      <c r="G10" s="152" t="e">
        <f>_xlfn.IFNA(HLOOKUP(D10,#REF!,146,0),"Out")</f>
        <v>#REF!</v>
      </c>
      <c r="H10" s="153" t="str">
        <f>IF(D10="","",SUMIFS('Reg 70 - Non-reporting funds a'!$F:$F,'Reg 70 - Non-reporting funds a'!$B:$B,A10)*F10)</f>
        <v/>
      </c>
      <c r="I10" s="153" t="str">
        <f>IF(D10="","",IFERROR(G10+H10,H10))</f>
        <v/>
      </c>
      <c r="J10" s="98">
        <v>0</v>
      </c>
      <c r="K10" s="159" t="e">
        <f>I10-J10</f>
        <v>#VALUE!</v>
      </c>
      <c r="L10" s="159" t="str">
        <f>IF(D10="","",SUMIFS('Reg 70 - Non-reporting funds a'!$G:$G,'Reg 70 - Non-reporting funds a'!$B:$B,A10)*F10)</f>
        <v/>
      </c>
      <c r="M10" s="159" t="str">
        <f>IF(D10="","",IF(K10&lt;=0,0,MAX(-K10,L10)))</f>
        <v/>
      </c>
      <c r="N10" s="99" t="e">
        <f>K10+M10</f>
        <v>#VALUE!</v>
      </c>
      <c r="O10" s="99">
        <v>0</v>
      </c>
      <c r="P10" s="99" t="str">
        <f>IF(D10="","",IF(N10&lt;=0,0,MAX(-N10,O10)))</f>
        <v/>
      </c>
      <c r="Q10" s="99" t="str">
        <f>IF(D10="","",N10+P10)</f>
        <v/>
      </c>
      <c r="R10" s="100" t="str">
        <f>IF(D10="","",H10+M10+P10)</f>
        <v/>
      </c>
    </row>
    <row r="11" spans="1:19" x14ac:dyDescent="0.2">
      <c r="A11" s="64" t="str">
        <f>IF($D11="","",VLOOKUP($D11,#REF!, 2,FALSE))</f>
        <v/>
      </c>
      <c r="B11" s="64" t="str">
        <f>IF($D11="","",VLOOKUP($D11,#REF!, 7,FALSE))</f>
        <v/>
      </c>
      <c r="C11" s="64" t="str">
        <f>IF($D11="","",VLOOKUP($D11,#REF!, 8,FALSE))</f>
        <v/>
      </c>
      <c r="E11" s="64" t="str">
        <f>IF($D11="","",VLOOKUP($D11,#REF!, 28,FALSE))</f>
        <v/>
      </c>
      <c r="F11" s="65" t="e">
        <f>VLOOKUP($D11,#REF!,42,FALSE)</f>
        <v>#REF!</v>
      </c>
      <c r="G11" s="152" t="e">
        <f>_xlfn.IFNA(HLOOKUP(D11,#REF!,146,0),"Out")</f>
        <v>#REF!</v>
      </c>
      <c r="H11" s="153" t="str">
        <f>IF(D11="","",SUMIFS('Reg 70 - Non-reporting funds a'!$F:$F,'Reg 70 - Non-reporting funds a'!$B:$B,A11)*F11)</f>
        <v/>
      </c>
      <c r="I11" s="153" t="str">
        <f>IF(D11="","",IFERROR(G11+H11,H11))</f>
        <v/>
      </c>
      <c r="J11" s="98">
        <v>0</v>
      </c>
      <c r="K11" s="159" t="e">
        <f>I11-J11</f>
        <v>#VALUE!</v>
      </c>
      <c r="L11" s="159" t="str">
        <f>IF(D11="","",SUMIFS('Reg 70 - Non-reporting funds a'!$G:$G,'Reg 70 - Non-reporting funds a'!$B:$B,A11)*F11)</f>
        <v/>
      </c>
      <c r="M11" s="159" t="str">
        <f>IF(D11="","",IF(K11&lt;=0,0,MAX(-K11,L11)))</f>
        <v/>
      </c>
      <c r="N11" s="99" t="e">
        <f>K11+M11</f>
        <v>#VALUE!</v>
      </c>
      <c r="O11" s="99">
        <v>0</v>
      </c>
      <c r="P11" s="99" t="str">
        <f>IF(D11="","",IF(N11&lt;=0,0,MAX(-N11,O11)))</f>
        <v/>
      </c>
      <c r="Q11" s="99" t="str">
        <f>IF(D11="","",N11+P11)</f>
        <v/>
      </c>
      <c r="R11" s="100" t="str">
        <f>IF(D11="","",H11+M11+P11)</f>
        <v/>
      </c>
    </row>
    <row r="12" spans="1:19" x14ac:dyDescent="0.2">
      <c r="A12" s="64" t="str">
        <f>IF($D12="","",VLOOKUP($D12,#REF!, 2,FALSE))</f>
        <v/>
      </c>
      <c r="B12" s="64" t="str">
        <f>IF($D12="","",VLOOKUP($D12,#REF!, 7,FALSE))</f>
        <v/>
      </c>
      <c r="C12" s="64" t="str">
        <f>IF($D12="","",VLOOKUP($D12,#REF!, 8,FALSE))</f>
        <v/>
      </c>
      <c r="E12" s="64" t="str">
        <f>IF($D12="","",VLOOKUP($D12,#REF!, 28,FALSE))</f>
        <v/>
      </c>
      <c r="F12" s="65" t="e">
        <f>VLOOKUP($D12,#REF!,42,FALSE)</f>
        <v>#REF!</v>
      </c>
      <c r="G12" s="152" t="e">
        <f>_xlfn.IFNA(HLOOKUP(D12,#REF!,146,0),"Out")</f>
        <v>#REF!</v>
      </c>
      <c r="H12" s="153" t="str">
        <f>IF(D12="","",SUMIFS('Reg 70 - Non-reporting funds a'!$F:$F,'Reg 70 - Non-reporting funds a'!$B:$B,A12)*F12)</f>
        <v/>
      </c>
      <c r="I12" s="153" t="str">
        <f>IF(D12="","",IFERROR(G12+H12,H12))</f>
        <v/>
      </c>
      <c r="J12" s="98">
        <v>0</v>
      </c>
      <c r="K12" s="159" t="e">
        <f>I12-J12</f>
        <v>#VALUE!</v>
      </c>
      <c r="L12" s="159" t="str">
        <f>IF(D12="","",SUMIFS('Reg 70 - Non-reporting funds a'!$G:$G,'Reg 70 - Non-reporting funds a'!$B:$B,A12)*F12)</f>
        <v/>
      </c>
      <c r="M12" s="159" t="str">
        <f>IF(D12="","",IF(K12&lt;=0,0,MAX(-K12,L12)))</f>
        <v/>
      </c>
      <c r="N12" s="99" t="e">
        <f>K12+M12</f>
        <v>#VALUE!</v>
      </c>
      <c r="O12" s="99">
        <v>0</v>
      </c>
      <c r="P12" s="99" t="str">
        <f>IF(D12="","",IF(N12&lt;=0,0,MAX(-N12,O12)))</f>
        <v/>
      </c>
      <c r="Q12" s="99" t="str">
        <f>IF(D12="","",N12+P12)</f>
        <v/>
      </c>
      <c r="R12" s="100" t="str">
        <f>IF(D12="","",H12+M12+P12)</f>
        <v/>
      </c>
    </row>
    <row r="13" spans="1:19" x14ac:dyDescent="0.2">
      <c r="A13" s="64" t="str">
        <f>IF($D13="","",VLOOKUP($D13,#REF!, 2,FALSE))</f>
        <v/>
      </c>
      <c r="B13" s="64" t="str">
        <f>IF($D13="","",VLOOKUP($D13,#REF!, 7,FALSE))</f>
        <v/>
      </c>
      <c r="C13" s="64" t="str">
        <f>IF($D13="","",VLOOKUP($D13,#REF!, 8,FALSE))</f>
        <v/>
      </c>
      <c r="E13" s="64" t="str">
        <f>IF($D13="","",VLOOKUP($D13,#REF!, 28,FALSE))</f>
        <v/>
      </c>
      <c r="F13" s="65" t="e">
        <f>VLOOKUP($D13,#REF!,42,FALSE)</f>
        <v>#REF!</v>
      </c>
      <c r="G13" s="152" t="e">
        <f>_xlfn.IFNA(HLOOKUP(D13,#REF!,146,0),"Out")</f>
        <v>#REF!</v>
      </c>
      <c r="H13" s="153" t="str">
        <f>IF(D13="","",SUMIFS('Reg 70 - Non-reporting funds a'!$F:$F,'Reg 70 - Non-reporting funds a'!$B:$B,A13)*F13)</f>
        <v/>
      </c>
      <c r="I13" s="153" t="str">
        <f t="shared" ref="I13:I19" si="0">IF(D13="","",IFERROR(G13+H13,H13))</f>
        <v/>
      </c>
      <c r="J13" s="98">
        <v>0</v>
      </c>
      <c r="K13" s="159" t="e">
        <f t="shared" ref="K13:K19" si="1">I13-J13</f>
        <v>#VALUE!</v>
      </c>
      <c r="L13" s="159" t="str">
        <f>IF(D13="","",SUMIFS('Reg 70 - Non-reporting funds a'!$G:$G,'Reg 70 - Non-reporting funds a'!$B:$B,A13)*F13)</f>
        <v/>
      </c>
      <c r="M13" s="159" t="str">
        <f t="shared" ref="M13:M19" si="2">IF(D13="","",IF(K13&lt;=0,0,MAX(-K13,L13)))</f>
        <v/>
      </c>
      <c r="N13" s="99" t="e">
        <f t="shared" ref="N13:N19" si="3">K13+M13</f>
        <v>#VALUE!</v>
      </c>
      <c r="O13" s="99">
        <v>0</v>
      </c>
      <c r="P13" s="99" t="str">
        <f t="shared" ref="P13:P19" si="4">IF(D13="","",IF(N13&lt;=0,0,MAX(-N13,O13)))</f>
        <v/>
      </c>
      <c r="Q13" s="99" t="str">
        <f t="shared" ref="Q13:Q19" si="5">IF(D13="","",N13+P13)</f>
        <v/>
      </c>
      <c r="R13" s="100" t="str">
        <f t="shared" ref="R13:R19" si="6">IF(D13="","",H13+M13+P13)</f>
        <v/>
      </c>
    </row>
    <row r="14" spans="1:19" x14ac:dyDescent="0.2">
      <c r="A14" s="64" t="str">
        <f>IF($D14="","",VLOOKUP($D14,#REF!, 2,FALSE))</f>
        <v/>
      </c>
      <c r="B14" s="64" t="str">
        <f>IF($D14="","",VLOOKUP($D14,#REF!, 7,FALSE))</f>
        <v/>
      </c>
      <c r="C14" s="64" t="str">
        <f>IF($D14="","",VLOOKUP($D14,#REF!, 8,FALSE))</f>
        <v/>
      </c>
      <c r="E14" s="64" t="str">
        <f>IF($D14="","",VLOOKUP($D14,#REF!, 28,FALSE))</f>
        <v/>
      </c>
      <c r="F14" s="65" t="e">
        <f>VLOOKUP($D14,#REF!,42,FALSE)</f>
        <v>#REF!</v>
      </c>
      <c r="G14" s="152" t="e">
        <f>_xlfn.IFNA(HLOOKUP(D14,#REF!,146,0),"Out")</f>
        <v>#REF!</v>
      </c>
      <c r="H14" s="153" t="str">
        <f>IF(D14="","",SUMIFS('Reg 70 - Non-reporting funds a'!$F:$F,'Reg 70 - Non-reporting funds a'!$B:$B,A14)*F14)</f>
        <v/>
      </c>
      <c r="I14" s="153" t="str">
        <f t="shared" si="0"/>
        <v/>
      </c>
      <c r="J14" s="98">
        <v>0</v>
      </c>
      <c r="K14" s="159" t="e">
        <f t="shared" si="1"/>
        <v>#VALUE!</v>
      </c>
      <c r="L14" s="159" t="str">
        <f>IF(D14="","",SUMIFS('Reg 70 - Non-reporting funds a'!$G:$G,'Reg 70 - Non-reporting funds a'!$B:$B,A14)*F14)</f>
        <v/>
      </c>
      <c r="M14" s="159" t="str">
        <f t="shared" si="2"/>
        <v/>
      </c>
      <c r="N14" s="99" t="e">
        <f t="shared" si="3"/>
        <v>#VALUE!</v>
      </c>
      <c r="O14" s="99">
        <v>0</v>
      </c>
      <c r="P14" s="99" t="str">
        <f t="shared" si="4"/>
        <v/>
      </c>
      <c r="Q14" s="99" t="str">
        <f t="shared" si="5"/>
        <v/>
      </c>
      <c r="R14" s="100" t="str">
        <f t="shared" si="6"/>
        <v/>
      </c>
    </row>
    <row r="15" spans="1:19" x14ac:dyDescent="0.2">
      <c r="A15" s="64" t="str">
        <f>IF($D15="","",VLOOKUP($D15,#REF!, 2,FALSE))</f>
        <v/>
      </c>
      <c r="B15" s="64" t="str">
        <f>IF($D15="","",VLOOKUP($D15,#REF!, 7,FALSE))</f>
        <v/>
      </c>
      <c r="C15" s="64" t="str">
        <f>IF($D15="","",VLOOKUP($D15,#REF!, 8,FALSE))</f>
        <v/>
      </c>
      <c r="E15" s="64" t="str">
        <f>IF($D15="","",VLOOKUP($D15,#REF!, 28,FALSE))</f>
        <v/>
      </c>
      <c r="F15" s="65" t="e">
        <f>VLOOKUP($D15,#REF!,42,FALSE)</f>
        <v>#REF!</v>
      </c>
      <c r="G15" s="152" t="e">
        <f>_xlfn.IFNA(HLOOKUP(D15,#REF!,146,0),"Out")</f>
        <v>#REF!</v>
      </c>
      <c r="H15" s="153" t="str">
        <f>IF(D15="","",SUMIFS('Reg 70 - Non-reporting funds a'!$F:$F,'Reg 70 - Non-reporting funds a'!$B:$B,A15)*F15)</f>
        <v/>
      </c>
      <c r="I15" s="153" t="str">
        <f t="shared" si="0"/>
        <v/>
      </c>
      <c r="J15" s="98">
        <v>0</v>
      </c>
      <c r="K15" s="159" t="e">
        <f t="shared" si="1"/>
        <v>#VALUE!</v>
      </c>
      <c r="L15" s="159" t="str">
        <f>IF(D15="","",SUMIFS('Reg 70 - Non-reporting funds a'!$G:$G,'Reg 70 - Non-reporting funds a'!$B:$B,A15)*F15)</f>
        <v/>
      </c>
      <c r="M15" s="159" t="str">
        <f t="shared" si="2"/>
        <v/>
      </c>
      <c r="N15" s="99" t="e">
        <f t="shared" si="3"/>
        <v>#VALUE!</v>
      </c>
      <c r="O15" s="99">
        <v>0</v>
      </c>
      <c r="P15" s="99" t="str">
        <f t="shared" si="4"/>
        <v/>
      </c>
      <c r="Q15" s="99" t="str">
        <f t="shared" si="5"/>
        <v/>
      </c>
      <c r="R15" s="100" t="str">
        <f t="shared" si="6"/>
        <v/>
      </c>
    </row>
    <row r="16" spans="1:19" x14ac:dyDescent="0.2">
      <c r="A16" s="64" t="str">
        <f>IF($D16="","",VLOOKUP($D16,#REF!, 2,FALSE))</f>
        <v/>
      </c>
      <c r="B16" s="64" t="str">
        <f>IF($D16="","",VLOOKUP($D16,#REF!, 7,FALSE))</f>
        <v/>
      </c>
      <c r="C16" s="64" t="str">
        <f>IF($D16="","",VLOOKUP($D16,#REF!, 8,FALSE))</f>
        <v/>
      </c>
      <c r="E16" s="64" t="str">
        <f>IF($D16="","",VLOOKUP($D16,#REF!, 28,FALSE))</f>
        <v/>
      </c>
      <c r="F16" s="65" t="e">
        <f>VLOOKUP($D16,#REF!,42,FALSE)</f>
        <v>#REF!</v>
      </c>
      <c r="G16" s="152" t="e">
        <f>_xlfn.IFNA(HLOOKUP(D16,#REF!,146,0),"Out")</f>
        <v>#REF!</v>
      </c>
      <c r="H16" s="153" t="str">
        <f>IF(D16="","",SUMIFS('Reg 70 - Non-reporting funds a'!$F:$F,'Reg 70 - Non-reporting funds a'!$B:$B,A16)*F16)</f>
        <v/>
      </c>
      <c r="I16" s="153" t="str">
        <f t="shared" si="0"/>
        <v/>
      </c>
      <c r="J16" s="98">
        <v>0</v>
      </c>
      <c r="K16" s="159" t="e">
        <f t="shared" si="1"/>
        <v>#VALUE!</v>
      </c>
      <c r="L16" s="159" t="str">
        <f>IF(D16="","",SUMIFS('Reg 70 - Non-reporting funds a'!$G:$G,'Reg 70 - Non-reporting funds a'!$B:$B,A16)*F16)</f>
        <v/>
      </c>
      <c r="M16" s="159" t="str">
        <f t="shared" si="2"/>
        <v/>
      </c>
      <c r="N16" s="99" t="e">
        <f t="shared" si="3"/>
        <v>#VALUE!</v>
      </c>
      <c r="O16" s="99">
        <v>0</v>
      </c>
      <c r="P16" s="99" t="str">
        <f t="shared" si="4"/>
        <v/>
      </c>
      <c r="Q16" s="99" t="str">
        <f t="shared" si="5"/>
        <v/>
      </c>
      <c r="R16" s="100" t="str">
        <f t="shared" si="6"/>
        <v/>
      </c>
    </row>
    <row r="17" spans="1:18" x14ac:dyDescent="0.2">
      <c r="A17" s="64" t="str">
        <f>IF($D17="","",VLOOKUP($D17,#REF!, 2,FALSE))</f>
        <v/>
      </c>
      <c r="B17" s="64" t="str">
        <f>IF($D17="","",VLOOKUP($D17,#REF!, 7,FALSE))</f>
        <v/>
      </c>
      <c r="C17" s="64" t="str">
        <f>IF($D17="","",VLOOKUP($D17,#REF!, 8,FALSE))</f>
        <v/>
      </c>
      <c r="E17" s="64" t="str">
        <f>IF($D17="","",VLOOKUP($D17,#REF!, 28,FALSE))</f>
        <v/>
      </c>
      <c r="F17" s="65" t="e">
        <f>VLOOKUP($D17,#REF!,42,FALSE)</f>
        <v>#REF!</v>
      </c>
      <c r="G17" s="152" t="e">
        <f>_xlfn.IFNA(HLOOKUP(D17,#REF!,146,0),"Out")</f>
        <v>#REF!</v>
      </c>
      <c r="H17" s="153" t="str">
        <f>IF(D17="","",SUMIFS('Reg 70 - Non-reporting funds a'!$F:$F,'Reg 70 - Non-reporting funds a'!$B:$B,A17)*F17)</f>
        <v/>
      </c>
      <c r="I17" s="153" t="str">
        <f t="shared" si="0"/>
        <v/>
      </c>
      <c r="J17" s="98">
        <v>0</v>
      </c>
      <c r="K17" s="159" t="e">
        <f t="shared" si="1"/>
        <v>#VALUE!</v>
      </c>
      <c r="L17" s="159" t="str">
        <f>IF(D17="","",SUMIFS('Reg 70 - Non-reporting funds a'!$G:$G,'Reg 70 - Non-reporting funds a'!$B:$B,A17)*F17)</f>
        <v/>
      </c>
      <c r="M17" s="159" t="str">
        <f t="shared" si="2"/>
        <v/>
      </c>
      <c r="N17" s="99" t="e">
        <f t="shared" si="3"/>
        <v>#VALUE!</v>
      </c>
      <c r="O17" s="99">
        <v>0</v>
      </c>
      <c r="P17" s="99" t="str">
        <f t="shared" si="4"/>
        <v/>
      </c>
      <c r="Q17" s="99" t="str">
        <f t="shared" si="5"/>
        <v/>
      </c>
      <c r="R17" s="100" t="str">
        <f t="shared" si="6"/>
        <v/>
      </c>
    </row>
    <row r="18" spans="1:18" x14ac:dyDescent="0.2">
      <c r="A18" s="64" t="str">
        <f>IF($D18="","",VLOOKUP($D18,#REF!, 2,FALSE))</f>
        <v/>
      </c>
      <c r="B18" s="64" t="str">
        <f>IF($D18="","",VLOOKUP($D18,#REF!, 7,FALSE))</f>
        <v/>
      </c>
      <c r="C18" s="64" t="str">
        <f>IF($D18="","",VLOOKUP($D18,#REF!, 8,FALSE))</f>
        <v/>
      </c>
      <c r="E18" s="64" t="str">
        <f>IF($D18="","",VLOOKUP($D18,#REF!, 28,FALSE))</f>
        <v/>
      </c>
      <c r="F18" s="65" t="e">
        <f>VLOOKUP($D18,#REF!,42,FALSE)</f>
        <v>#REF!</v>
      </c>
      <c r="G18" s="152" t="e">
        <f>_xlfn.IFNA(HLOOKUP(D18,#REF!,146,0),"Out")</f>
        <v>#REF!</v>
      </c>
      <c r="H18" s="153" t="str">
        <f>IF(D18="","",SUMIFS('Reg 70 - Non-reporting funds a'!$F:$F,'Reg 70 - Non-reporting funds a'!$B:$B,A18)*F18)</f>
        <v/>
      </c>
      <c r="I18" s="153" t="str">
        <f t="shared" si="0"/>
        <v/>
      </c>
      <c r="J18" s="98">
        <v>0</v>
      </c>
      <c r="K18" s="159" t="e">
        <f t="shared" si="1"/>
        <v>#VALUE!</v>
      </c>
      <c r="L18" s="159" t="str">
        <f>IF(D18="","",SUMIFS('Reg 70 - Non-reporting funds a'!$G:$G,'Reg 70 - Non-reporting funds a'!$B:$B,A18)*F18)</f>
        <v/>
      </c>
      <c r="M18" s="159" t="str">
        <f t="shared" si="2"/>
        <v/>
      </c>
      <c r="N18" s="99" t="e">
        <f t="shared" si="3"/>
        <v>#VALUE!</v>
      </c>
      <c r="O18" s="99">
        <v>0</v>
      </c>
      <c r="P18" s="99" t="str">
        <f t="shared" si="4"/>
        <v/>
      </c>
      <c r="Q18" s="99" t="str">
        <f t="shared" si="5"/>
        <v/>
      </c>
      <c r="R18" s="100" t="str">
        <f t="shared" si="6"/>
        <v/>
      </c>
    </row>
    <row r="19" spans="1:18" x14ac:dyDescent="0.2">
      <c r="A19" s="64" t="str">
        <f>IF($D19="","",VLOOKUP($D19,#REF!, 2,FALSE))</f>
        <v/>
      </c>
      <c r="B19" s="64" t="str">
        <f>IF($D19="","",VLOOKUP($D19,#REF!, 7,FALSE))</f>
        <v/>
      </c>
      <c r="C19" s="64" t="str">
        <f>IF($D19="","",VLOOKUP($D19,#REF!, 8,FALSE))</f>
        <v/>
      </c>
      <c r="E19" s="64" t="str">
        <f>IF($D19="","",VLOOKUP($D19,#REF!, 28,FALSE))</f>
        <v/>
      </c>
      <c r="F19" s="65" t="e">
        <f>VLOOKUP($D19,#REF!,42,FALSE)</f>
        <v>#REF!</v>
      </c>
      <c r="G19" s="152" t="e">
        <f>_xlfn.IFNA(HLOOKUP(D19,#REF!,146,0),"Out")</f>
        <v>#REF!</v>
      </c>
      <c r="H19" s="153" t="str">
        <f>IF(D19="","",SUMIFS('Reg 70 - Non-reporting funds a'!$F:$F,'Reg 70 - Non-reporting funds a'!$B:$B,A19)*F19)</f>
        <v/>
      </c>
      <c r="I19" s="153" t="str">
        <f t="shared" si="0"/>
        <v/>
      </c>
      <c r="J19" s="98">
        <v>0</v>
      </c>
      <c r="K19" s="159" t="e">
        <f t="shared" si="1"/>
        <v>#VALUE!</v>
      </c>
      <c r="L19" s="159" t="str">
        <f>IF(D19="","",SUMIFS('Reg 70 - Non-reporting funds a'!$G:$G,'Reg 70 - Non-reporting funds a'!$B:$B,A19)*F19)</f>
        <v/>
      </c>
      <c r="M19" s="159" t="str">
        <f t="shared" si="2"/>
        <v/>
      </c>
      <c r="N19" s="99" t="e">
        <f t="shared" si="3"/>
        <v>#VALUE!</v>
      </c>
      <c r="O19" s="99">
        <v>0</v>
      </c>
      <c r="P19" s="99" t="str">
        <f t="shared" si="4"/>
        <v/>
      </c>
      <c r="Q19" s="99" t="str">
        <f t="shared" si="5"/>
        <v/>
      </c>
      <c r="R19" s="100" t="str">
        <f t="shared" si="6"/>
        <v/>
      </c>
    </row>
  </sheetData>
  <autoFilter ref="A8:S19" xr:uid="{7BF9840B-F3D9-441E-A046-0EC651A92C24}"/>
  <mergeCells count="4">
    <mergeCell ref="B2:C2"/>
    <mergeCell ref="B3:C3"/>
    <mergeCell ref="B4:C4"/>
    <mergeCell ref="B6:S6"/>
  </mergeCells>
  <pageMargins left="0.7" right="0.7" top="0.75" bottom="0.75" header="0.3" footer="0.3"/>
  <pageSetup paperSize="9" scale="3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86457-60F8-46DB-A6AF-C5EA90E67A7C}">
  <dimension ref="A1:D10619"/>
  <sheetViews>
    <sheetView workbookViewId="0"/>
  </sheetViews>
  <sheetFormatPr defaultColWidth="8.6640625" defaultRowHeight="15" x14ac:dyDescent="0.25"/>
  <cols>
    <col min="1" max="1" width="23.1640625" style="113" bestFit="1" customWidth="1"/>
    <col min="2" max="2" width="14.1640625" style="113" bestFit="1" customWidth="1"/>
    <col min="3" max="3" width="18.1640625" style="114" bestFit="1" customWidth="1"/>
    <col min="4" max="4" width="16" style="115" bestFit="1" customWidth="1"/>
    <col min="5" max="16384" width="8.6640625" style="62"/>
  </cols>
  <sheetData>
    <row r="1" spans="1:4" x14ac:dyDescent="0.25">
      <c r="A1" s="110" t="s">
        <v>637</v>
      </c>
      <c r="B1" s="110" t="s">
        <v>638</v>
      </c>
      <c r="C1" s="111" t="s">
        <v>639</v>
      </c>
      <c r="D1" s="112" t="s">
        <v>640</v>
      </c>
    </row>
    <row r="2" spans="1:4" ht="12.75" x14ac:dyDescent="0.2">
      <c r="A2" s="62" t="s">
        <v>641</v>
      </c>
      <c r="B2" s="62" t="s">
        <v>642</v>
      </c>
      <c r="C2" s="63">
        <v>45505</v>
      </c>
      <c r="D2" s="62">
        <v>10.730399999999999</v>
      </c>
    </row>
    <row r="3" spans="1:4" ht="12.75" x14ac:dyDescent="0.2">
      <c r="A3" s="62" t="s">
        <v>643</v>
      </c>
      <c r="B3" s="62" t="s">
        <v>642</v>
      </c>
      <c r="C3" s="63">
        <v>45506</v>
      </c>
      <c r="D3" s="62">
        <v>10.5572</v>
      </c>
    </row>
    <row r="4" spans="1:4" ht="12.75" x14ac:dyDescent="0.2">
      <c r="A4" s="62" t="s">
        <v>644</v>
      </c>
      <c r="B4" s="62" t="s">
        <v>642</v>
      </c>
      <c r="C4" s="63">
        <v>45507</v>
      </c>
      <c r="D4" s="62">
        <v>10.5572</v>
      </c>
    </row>
    <row r="5" spans="1:4" ht="12.75" x14ac:dyDescent="0.2">
      <c r="A5" s="62" t="s">
        <v>645</v>
      </c>
      <c r="B5" s="62" t="s">
        <v>642</v>
      </c>
      <c r="C5" s="63">
        <v>45508</v>
      </c>
      <c r="D5" s="62">
        <v>10.5572</v>
      </c>
    </row>
    <row r="6" spans="1:4" ht="12.75" x14ac:dyDescent="0.2">
      <c r="A6" s="62" t="s">
        <v>646</v>
      </c>
      <c r="B6" s="62" t="s">
        <v>642</v>
      </c>
      <c r="C6" s="63">
        <v>45509</v>
      </c>
      <c r="D6" s="62">
        <v>10.5442</v>
      </c>
    </row>
    <row r="7" spans="1:4" ht="12.75" x14ac:dyDescent="0.2">
      <c r="A7" s="62" t="s">
        <v>647</v>
      </c>
      <c r="B7" s="62" t="s">
        <v>642</v>
      </c>
      <c r="C7" s="63">
        <v>45510</v>
      </c>
      <c r="D7" s="62">
        <v>10.524699999999999</v>
      </c>
    </row>
    <row r="8" spans="1:4" ht="12.75" x14ac:dyDescent="0.2">
      <c r="A8" s="62" t="s">
        <v>648</v>
      </c>
      <c r="B8" s="62" t="s">
        <v>642</v>
      </c>
      <c r="C8" s="63">
        <v>45511</v>
      </c>
      <c r="D8" s="62">
        <v>10.4687</v>
      </c>
    </row>
    <row r="9" spans="1:4" ht="12.75" x14ac:dyDescent="0.2">
      <c r="A9" s="62" t="s">
        <v>649</v>
      </c>
      <c r="B9" s="62" t="s">
        <v>642</v>
      </c>
      <c r="C9" s="63">
        <v>45512</v>
      </c>
      <c r="D9" s="62">
        <v>10.5067</v>
      </c>
    </row>
    <row r="10" spans="1:4" ht="12.75" x14ac:dyDescent="0.2">
      <c r="A10" s="62" t="s">
        <v>650</v>
      </c>
      <c r="B10" s="62" t="s">
        <v>642</v>
      </c>
      <c r="C10" s="63">
        <v>45513</v>
      </c>
      <c r="D10" s="62">
        <v>10.510199999999999</v>
      </c>
    </row>
    <row r="11" spans="1:4" ht="12.75" x14ac:dyDescent="0.2">
      <c r="A11" s="62" t="s">
        <v>651</v>
      </c>
      <c r="B11" s="62" t="s">
        <v>642</v>
      </c>
      <c r="C11" s="63">
        <v>45514</v>
      </c>
      <c r="D11" s="62">
        <v>10.510199999999999</v>
      </c>
    </row>
    <row r="12" spans="1:4" ht="12.75" x14ac:dyDescent="0.2">
      <c r="A12" s="62" t="s">
        <v>652</v>
      </c>
      <c r="B12" s="62" t="s">
        <v>642</v>
      </c>
      <c r="C12" s="63">
        <v>45515</v>
      </c>
      <c r="D12" s="62">
        <v>10.510199999999999</v>
      </c>
    </row>
    <row r="13" spans="1:4" ht="12.75" x14ac:dyDescent="0.2">
      <c r="A13" s="62" t="s">
        <v>653</v>
      </c>
      <c r="B13" s="62" t="s">
        <v>642</v>
      </c>
      <c r="C13" s="63">
        <v>45516</v>
      </c>
      <c r="D13" s="62">
        <v>10.517300000000001</v>
      </c>
    </row>
    <row r="14" spans="1:4" ht="12.75" x14ac:dyDescent="0.2">
      <c r="A14" s="62" t="s">
        <v>654</v>
      </c>
      <c r="B14" s="62" t="s">
        <v>642</v>
      </c>
      <c r="C14" s="63">
        <v>45517</v>
      </c>
      <c r="D14" s="62">
        <v>10.4575</v>
      </c>
    </row>
    <row r="15" spans="1:4" ht="12.75" x14ac:dyDescent="0.2">
      <c r="A15" s="62" t="s">
        <v>655</v>
      </c>
      <c r="B15" s="62" t="s">
        <v>642</v>
      </c>
      <c r="C15" s="63">
        <v>45518</v>
      </c>
      <c r="D15" s="62">
        <v>10.468400000000001</v>
      </c>
    </row>
    <row r="16" spans="1:4" ht="12.75" x14ac:dyDescent="0.2">
      <c r="A16" s="62" t="s">
        <v>656</v>
      </c>
      <c r="B16" s="62" t="s">
        <v>642</v>
      </c>
      <c r="C16" s="63">
        <v>45519</v>
      </c>
      <c r="D16" s="62">
        <v>10.534700000000001</v>
      </c>
    </row>
    <row r="17" spans="1:4" ht="12.75" x14ac:dyDescent="0.2">
      <c r="A17" s="62" t="s">
        <v>657</v>
      </c>
      <c r="B17" s="62" t="s">
        <v>642</v>
      </c>
      <c r="C17" s="63">
        <v>45520</v>
      </c>
      <c r="D17" s="62">
        <v>10.4313</v>
      </c>
    </row>
    <row r="18" spans="1:4" ht="12.75" x14ac:dyDescent="0.2">
      <c r="A18" s="62" t="s">
        <v>658</v>
      </c>
      <c r="B18" s="62" t="s">
        <v>642</v>
      </c>
      <c r="C18" s="63">
        <v>45521</v>
      </c>
      <c r="D18" s="62">
        <v>10.4313</v>
      </c>
    </row>
    <row r="19" spans="1:4" ht="12.75" x14ac:dyDescent="0.2">
      <c r="A19" s="62" t="s">
        <v>659</v>
      </c>
      <c r="B19" s="62" t="s">
        <v>642</v>
      </c>
      <c r="C19" s="63">
        <v>45522</v>
      </c>
      <c r="D19" s="62">
        <v>10.4313</v>
      </c>
    </row>
    <row r="20" spans="1:4" ht="12.75" x14ac:dyDescent="0.2">
      <c r="A20" s="62" t="s">
        <v>660</v>
      </c>
      <c r="B20" s="62" t="s">
        <v>642</v>
      </c>
      <c r="C20" s="63">
        <v>45523</v>
      </c>
      <c r="D20" s="62">
        <v>10.3071</v>
      </c>
    </row>
    <row r="21" spans="1:4" ht="12.75" x14ac:dyDescent="0.2">
      <c r="A21" s="62" t="s">
        <v>661</v>
      </c>
      <c r="B21" s="62" t="s">
        <v>642</v>
      </c>
      <c r="C21" s="63">
        <v>45524</v>
      </c>
      <c r="D21" s="62">
        <v>10.191000000000001</v>
      </c>
    </row>
    <row r="22" spans="1:4" ht="12.75" x14ac:dyDescent="0.2">
      <c r="A22" s="62" t="s">
        <v>662</v>
      </c>
      <c r="B22" s="62" t="s">
        <v>642</v>
      </c>
      <c r="C22" s="63">
        <v>45525</v>
      </c>
      <c r="D22" s="62">
        <v>10.181100000000001</v>
      </c>
    </row>
    <row r="23" spans="1:4" ht="12.75" x14ac:dyDescent="0.2">
      <c r="A23" s="62" t="s">
        <v>663</v>
      </c>
      <c r="B23" s="62" t="s">
        <v>642</v>
      </c>
      <c r="C23" s="63">
        <v>45526</v>
      </c>
      <c r="D23" s="62">
        <v>10.242000000000001</v>
      </c>
    </row>
    <row r="24" spans="1:4" ht="12.75" x14ac:dyDescent="0.2">
      <c r="A24" s="62" t="s">
        <v>664</v>
      </c>
      <c r="B24" s="62" t="s">
        <v>642</v>
      </c>
      <c r="C24" s="63">
        <v>45527</v>
      </c>
      <c r="D24" s="62">
        <v>10.1655</v>
      </c>
    </row>
    <row r="25" spans="1:4" ht="12.75" x14ac:dyDescent="0.2">
      <c r="A25" s="62" t="s">
        <v>665</v>
      </c>
      <c r="B25" s="62" t="s">
        <v>642</v>
      </c>
      <c r="C25" s="63">
        <v>45528</v>
      </c>
      <c r="D25" s="62">
        <v>10.1655</v>
      </c>
    </row>
    <row r="26" spans="1:4" ht="12.75" x14ac:dyDescent="0.2">
      <c r="A26" s="62" t="s">
        <v>666</v>
      </c>
      <c r="B26" s="62" t="s">
        <v>642</v>
      </c>
      <c r="C26" s="63">
        <v>45529</v>
      </c>
      <c r="D26" s="62">
        <v>10.1655</v>
      </c>
    </row>
    <row r="27" spans="1:4" ht="12.75" x14ac:dyDescent="0.2">
      <c r="A27" s="62" t="s">
        <v>667</v>
      </c>
      <c r="B27" s="62" t="s">
        <v>642</v>
      </c>
      <c r="C27" s="63">
        <v>45530</v>
      </c>
      <c r="D27" s="62">
        <v>10.2143</v>
      </c>
    </row>
    <row r="28" spans="1:4" ht="12.75" x14ac:dyDescent="0.2">
      <c r="A28" s="62" t="s">
        <v>668</v>
      </c>
      <c r="B28" s="62" t="s">
        <v>642</v>
      </c>
      <c r="C28" s="63">
        <v>45531</v>
      </c>
      <c r="D28" s="62">
        <v>10.148999999999999</v>
      </c>
    </row>
    <row r="29" spans="1:4" ht="12.75" x14ac:dyDescent="0.2">
      <c r="A29" s="62" t="s">
        <v>669</v>
      </c>
      <c r="B29" s="62" t="s">
        <v>642</v>
      </c>
      <c r="C29" s="63">
        <v>45532</v>
      </c>
      <c r="D29" s="62">
        <v>10.1922</v>
      </c>
    </row>
    <row r="30" spans="1:4" ht="12.75" x14ac:dyDescent="0.2">
      <c r="A30" s="62" t="s">
        <v>670</v>
      </c>
      <c r="B30" s="62" t="s">
        <v>642</v>
      </c>
      <c r="C30" s="63">
        <v>45533</v>
      </c>
      <c r="D30" s="62">
        <v>10.2212</v>
      </c>
    </row>
    <row r="31" spans="1:4" ht="12.75" x14ac:dyDescent="0.2">
      <c r="A31" s="62" t="s">
        <v>671</v>
      </c>
      <c r="B31" s="62" t="s">
        <v>642</v>
      </c>
      <c r="C31" s="63">
        <v>45534</v>
      </c>
      <c r="D31" s="62">
        <v>10.2646</v>
      </c>
    </row>
    <row r="32" spans="1:4" ht="12.75" x14ac:dyDescent="0.2">
      <c r="A32" s="62" t="s">
        <v>672</v>
      </c>
      <c r="B32" s="62" t="s">
        <v>642</v>
      </c>
      <c r="C32" s="63">
        <v>45535</v>
      </c>
      <c r="D32" s="62">
        <v>10.2646</v>
      </c>
    </row>
    <row r="33" spans="1:4" ht="12.75" x14ac:dyDescent="0.2">
      <c r="A33" s="62" t="s">
        <v>673</v>
      </c>
      <c r="B33" s="62" t="s">
        <v>642</v>
      </c>
      <c r="C33" s="63">
        <v>45536</v>
      </c>
      <c r="D33" s="62">
        <v>10.2646</v>
      </c>
    </row>
    <row r="34" spans="1:4" ht="12.75" x14ac:dyDescent="0.2">
      <c r="A34" s="62" t="s">
        <v>674</v>
      </c>
      <c r="B34" s="62" t="s">
        <v>642</v>
      </c>
      <c r="C34" s="63">
        <v>45537</v>
      </c>
      <c r="D34" s="62">
        <v>10.248100000000001</v>
      </c>
    </row>
    <row r="35" spans="1:4" ht="12.75" x14ac:dyDescent="0.2">
      <c r="A35" s="62" t="s">
        <v>675</v>
      </c>
      <c r="B35" s="62" t="s">
        <v>642</v>
      </c>
      <c r="C35" s="63">
        <v>45538</v>
      </c>
      <c r="D35" s="62">
        <v>10.3019</v>
      </c>
    </row>
    <row r="36" spans="1:4" ht="12.75" x14ac:dyDescent="0.2">
      <c r="A36" s="62" t="s">
        <v>676</v>
      </c>
      <c r="B36" s="62" t="s">
        <v>642</v>
      </c>
      <c r="C36" s="63">
        <v>45539</v>
      </c>
      <c r="D36" s="62">
        <v>10.2713</v>
      </c>
    </row>
    <row r="37" spans="1:4" ht="12.75" x14ac:dyDescent="0.2">
      <c r="A37" s="62" t="s">
        <v>677</v>
      </c>
      <c r="B37" s="62" t="s">
        <v>642</v>
      </c>
      <c r="C37" s="63">
        <v>45540</v>
      </c>
      <c r="D37" s="62">
        <v>10.244400000000001</v>
      </c>
    </row>
    <row r="38" spans="1:4" ht="12.75" x14ac:dyDescent="0.2">
      <c r="A38" s="62" t="s">
        <v>678</v>
      </c>
      <c r="B38" s="62" t="s">
        <v>642</v>
      </c>
      <c r="C38" s="63">
        <v>45541</v>
      </c>
      <c r="D38" s="62">
        <v>10.293100000000001</v>
      </c>
    </row>
    <row r="39" spans="1:4" ht="12.75" x14ac:dyDescent="0.2">
      <c r="A39" s="62" t="s">
        <v>679</v>
      </c>
      <c r="B39" s="62" t="s">
        <v>642</v>
      </c>
      <c r="C39" s="63">
        <v>45542</v>
      </c>
      <c r="D39" s="62">
        <v>10.293100000000001</v>
      </c>
    </row>
    <row r="40" spans="1:4" ht="12.75" x14ac:dyDescent="0.2">
      <c r="A40" s="62" t="s">
        <v>680</v>
      </c>
      <c r="B40" s="62" t="s">
        <v>642</v>
      </c>
      <c r="C40" s="63">
        <v>45543</v>
      </c>
      <c r="D40" s="62">
        <v>10.293100000000001</v>
      </c>
    </row>
    <row r="41" spans="1:4" ht="12.75" x14ac:dyDescent="0.2">
      <c r="A41" s="62" t="s">
        <v>681</v>
      </c>
      <c r="B41" s="62" t="s">
        <v>642</v>
      </c>
      <c r="C41" s="63">
        <v>45544</v>
      </c>
      <c r="D41" s="62">
        <v>10.3697</v>
      </c>
    </row>
    <row r="42" spans="1:4" ht="12.75" x14ac:dyDescent="0.2">
      <c r="A42" s="62" t="s">
        <v>682</v>
      </c>
      <c r="B42" s="62" t="s">
        <v>642</v>
      </c>
      <c r="C42" s="63">
        <v>45545</v>
      </c>
      <c r="D42" s="62">
        <v>10.373200000000001</v>
      </c>
    </row>
    <row r="43" spans="1:4" ht="12.75" x14ac:dyDescent="0.2">
      <c r="A43" s="62" t="s">
        <v>683</v>
      </c>
      <c r="B43" s="62" t="s">
        <v>642</v>
      </c>
      <c r="C43" s="63">
        <v>45546</v>
      </c>
      <c r="D43" s="62">
        <v>10.380699999999999</v>
      </c>
    </row>
    <row r="44" spans="1:4" ht="12.75" x14ac:dyDescent="0.2">
      <c r="A44" s="62" t="s">
        <v>684</v>
      </c>
      <c r="B44" s="62" t="s">
        <v>642</v>
      </c>
      <c r="C44" s="63">
        <v>45547</v>
      </c>
      <c r="D44" s="62">
        <v>10.2819</v>
      </c>
    </row>
    <row r="45" spans="1:4" ht="12.75" x14ac:dyDescent="0.2">
      <c r="A45" s="62" t="s">
        <v>685</v>
      </c>
      <c r="B45" s="62" t="s">
        <v>642</v>
      </c>
      <c r="C45" s="63">
        <v>45548</v>
      </c>
      <c r="D45" s="62">
        <v>10.216799999999999</v>
      </c>
    </row>
    <row r="46" spans="1:4" ht="12.75" x14ac:dyDescent="0.2">
      <c r="A46" s="62" t="s">
        <v>686</v>
      </c>
      <c r="B46" s="62" t="s">
        <v>642</v>
      </c>
      <c r="C46" s="63">
        <v>45549</v>
      </c>
      <c r="D46" s="62">
        <v>10.216799999999999</v>
      </c>
    </row>
    <row r="47" spans="1:4" ht="12.75" x14ac:dyDescent="0.2">
      <c r="A47" s="62" t="s">
        <v>687</v>
      </c>
      <c r="B47" s="62" t="s">
        <v>642</v>
      </c>
      <c r="C47" s="63">
        <v>45550</v>
      </c>
      <c r="D47" s="62">
        <v>10.216799999999999</v>
      </c>
    </row>
    <row r="48" spans="1:4" ht="12.75" x14ac:dyDescent="0.2">
      <c r="A48" s="62" t="s">
        <v>688</v>
      </c>
      <c r="B48" s="62" t="s">
        <v>642</v>
      </c>
      <c r="C48" s="63">
        <v>45551</v>
      </c>
      <c r="D48" s="62">
        <v>10.1698</v>
      </c>
    </row>
    <row r="49" spans="1:4" ht="12.75" x14ac:dyDescent="0.2">
      <c r="A49" s="62" t="s">
        <v>689</v>
      </c>
      <c r="B49" s="62" t="s">
        <v>642</v>
      </c>
      <c r="C49" s="63">
        <v>45552</v>
      </c>
      <c r="D49" s="62">
        <v>10.188700000000001</v>
      </c>
    </row>
    <row r="50" spans="1:4" ht="12.75" x14ac:dyDescent="0.2">
      <c r="A50" s="62" t="s">
        <v>690</v>
      </c>
      <c r="B50" s="62" t="s">
        <v>642</v>
      </c>
      <c r="C50" s="63">
        <v>45553</v>
      </c>
      <c r="D50" s="62">
        <v>10.2058</v>
      </c>
    </row>
    <row r="51" spans="1:4" ht="12.75" x14ac:dyDescent="0.2">
      <c r="A51" s="62" t="s">
        <v>691</v>
      </c>
      <c r="B51" s="62" t="s">
        <v>642</v>
      </c>
      <c r="C51" s="63">
        <v>45554</v>
      </c>
      <c r="D51" s="62">
        <v>10.1579</v>
      </c>
    </row>
    <row r="52" spans="1:4" ht="12.75" x14ac:dyDescent="0.2">
      <c r="A52" s="62" t="s">
        <v>692</v>
      </c>
      <c r="B52" s="62" t="s">
        <v>642</v>
      </c>
      <c r="C52" s="63">
        <v>45555</v>
      </c>
      <c r="D52" s="62">
        <v>10.1708</v>
      </c>
    </row>
    <row r="53" spans="1:4" ht="12.75" x14ac:dyDescent="0.2">
      <c r="A53" s="62" t="s">
        <v>693</v>
      </c>
      <c r="B53" s="62" t="s">
        <v>642</v>
      </c>
      <c r="C53" s="63">
        <v>45556</v>
      </c>
      <c r="D53" s="62">
        <v>10.1708</v>
      </c>
    </row>
    <row r="54" spans="1:4" ht="12.75" x14ac:dyDescent="0.2">
      <c r="A54" s="62" t="s">
        <v>694</v>
      </c>
      <c r="B54" s="62" t="s">
        <v>642</v>
      </c>
      <c r="C54" s="63">
        <v>45557</v>
      </c>
      <c r="D54" s="62">
        <v>10.1708</v>
      </c>
    </row>
    <row r="55" spans="1:4" ht="12.75" x14ac:dyDescent="0.2">
      <c r="A55" s="62" t="s">
        <v>695</v>
      </c>
      <c r="B55" s="62" t="s">
        <v>642</v>
      </c>
      <c r="C55" s="63">
        <v>45558</v>
      </c>
      <c r="D55" s="62">
        <v>10.190200000000001</v>
      </c>
    </row>
    <row r="56" spans="1:4" ht="12.75" x14ac:dyDescent="0.2">
      <c r="A56" s="62" t="s">
        <v>696</v>
      </c>
      <c r="B56" s="62" t="s">
        <v>642</v>
      </c>
      <c r="C56" s="63">
        <v>45559</v>
      </c>
      <c r="D56" s="62">
        <v>10.093299999999999</v>
      </c>
    </row>
    <row r="57" spans="1:4" ht="12.75" x14ac:dyDescent="0.2">
      <c r="A57" s="62" t="s">
        <v>697</v>
      </c>
      <c r="B57" s="62" t="s">
        <v>642</v>
      </c>
      <c r="C57" s="63">
        <v>45560</v>
      </c>
      <c r="D57" s="62">
        <v>10.1785</v>
      </c>
    </row>
    <row r="58" spans="1:4" ht="12.75" x14ac:dyDescent="0.2">
      <c r="A58" s="62" t="s">
        <v>698</v>
      </c>
      <c r="B58" s="62" t="s">
        <v>642</v>
      </c>
      <c r="C58" s="63">
        <v>45561</v>
      </c>
      <c r="D58" s="62">
        <v>10.114100000000001</v>
      </c>
    </row>
    <row r="59" spans="1:4" ht="12.75" x14ac:dyDescent="0.2">
      <c r="A59" s="62" t="s">
        <v>699</v>
      </c>
      <c r="B59" s="62" t="s">
        <v>642</v>
      </c>
      <c r="C59" s="63">
        <v>45562</v>
      </c>
      <c r="D59" s="62">
        <v>10.096399999999999</v>
      </c>
    </row>
    <row r="60" spans="1:4" ht="12.75" x14ac:dyDescent="0.2">
      <c r="A60" s="62" t="s">
        <v>700</v>
      </c>
      <c r="B60" s="62" t="s">
        <v>642</v>
      </c>
      <c r="C60" s="63">
        <v>45563</v>
      </c>
      <c r="D60" s="62">
        <v>10.096399999999999</v>
      </c>
    </row>
    <row r="61" spans="1:4" ht="12.75" x14ac:dyDescent="0.2">
      <c r="A61" s="62" t="s">
        <v>701</v>
      </c>
      <c r="B61" s="62" t="s">
        <v>642</v>
      </c>
      <c r="C61" s="63">
        <v>45564</v>
      </c>
      <c r="D61" s="62">
        <v>10.096399999999999</v>
      </c>
    </row>
    <row r="62" spans="1:4" ht="12.75" x14ac:dyDescent="0.2">
      <c r="A62" s="62" t="s">
        <v>702</v>
      </c>
      <c r="B62" s="62" t="s">
        <v>642</v>
      </c>
      <c r="C62" s="63">
        <v>45565</v>
      </c>
      <c r="D62" s="62">
        <v>10.1586</v>
      </c>
    </row>
    <row r="63" spans="1:4" ht="12.75" x14ac:dyDescent="0.2">
      <c r="A63" s="62" t="s">
        <v>703</v>
      </c>
      <c r="B63" s="62" t="s">
        <v>642</v>
      </c>
      <c r="C63" s="63">
        <v>45566</v>
      </c>
      <c r="D63" s="62">
        <v>10.2613</v>
      </c>
    </row>
    <row r="64" spans="1:4" ht="12.75" x14ac:dyDescent="0.2">
      <c r="A64" s="62" t="s">
        <v>704</v>
      </c>
      <c r="B64" s="62" t="s">
        <v>642</v>
      </c>
      <c r="C64" s="63">
        <v>45567</v>
      </c>
      <c r="D64" s="62">
        <v>10.258100000000001</v>
      </c>
    </row>
    <row r="65" spans="1:4" ht="12.75" x14ac:dyDescent="0.2">
      <c r="A65" s="62" t="s">
        <v>705</v>
      </c>
      <c r="B65" s="62" t="s">
        <v>642</v>
      </c>
      <c r="C65" s="63">
        <v>45568</v>
      </c>
      <c r="D65" s="62">
        <v>10.3041</v>
      </c>
    </row>
    <row r="66" spans="1:4" ht="12.75" x14ac:dyDescent="0.2">
      <c r="A66" s="62" t="s">
        <v>706</v>
      </c>
      <c r="B66" s="62" t="s">
        <v>642</v>
      </c>
      <c r="C66" s="63">
        <v>45569</v>
      </c>
      <c r="D66" s="62">
        <v>10.3652</v>
      </c>
    </row>
    <row r="67" spans="1:4" ht="12.75" x14ac:dyDescent="0.2">
      <c r="A67" s="62" t="s">
        <v>707</v>
      </c>
      <c r="B67" s="62" t="s">
        <v>642</v>
      </c>
      <c r="C67" s="63">
        <v>45570</v>
      </c>
      <c r="D67" s="62">
        <v>10.3652</v>
      </c>
    </row>
    <row r="68" spans="1:4" ht="12.75" x14ac:dyDescent="0.2">
      <c r="A68" s="62" t="s">
        <v>708</v>
      </c>
      <c r="B68" s="62" t="s">
        <v>642</v>
      </c>
      <c r="C68" s="63">
        <v>45571</v>
      </c>
      <c r="D68" s="62">
        <v>10.3652</v>
      </c>
    </row>
    <row r="69" spans="1:4" ht="12.75" x14ac:dyDescent="0.2">
      <c r="A69" s="62" t="s">
        <v>709</v>
      </c>
      <c r="B69" s="62" t="s">
        <v>642</v>
      </c>
      <c r="C69" s="63">
        <v>45572</v>
      </c>
      <c r="D69" s="62">
        <v>10.3545</v>
      </c>
    </row>
    <row r="70" spans="1:4" ht="12.75" x14ac:dyDescent="0.2">
      <c r="A70" s="62" t="s">
        <v>710</v>
      </c>
      <c r="B70" s="62" t="s">
        <v>642</v>
      </c>
      <c r="C70" s="63">
        <v>45573</v>
      </c>
      <c r="D70" s="62">
        <v>10.326700000000001</v>
      </c>
    </row>
    <row r="71" spans="1:4" ht="12.75" x14ac:dyDescent="0.2">
      <c r="A71" s="62" t="s">
        <v>711</v>
      </c>
      <c r="B71" s="62" t="s">
        <v>642</v>
      </c>
      <c r="C71" s="63">
        <v>45574</v>
      </c>
      <c r="D71" s="62">
        <v>10.3965</v>
      </c>
    </row>
    <row r="72" spans="1:4" ht="12.75" x14ac:dyDescent="0.2">
      <c r="A72" s="62" t="s">
        <v>712</v>
      </c>
      <c r="B72" s="62" t="s">
        <v>642</v>
      </c>
      <c r="C72" s="63">
        <v>45575</v>
      </c>
      <c r="D72" s="62">
        <v>10.3893</v>
      </c>
    </row>
    <row r="73" spans="1:4" ht="12.75" x14ac:dyDescent="0.2">
      <c r="A73" s="62" t="s">
        <v>713</v>
      </c>
      <c r="B73" s="62" t="s">
        <v>642</v>
      </c>
      <c r="C73" s="63">
        <v>45576</v>
      </c>
      <c r="D73" s="62">
        <v>10.358599999999999</v>
      </c>
    </row>
    <row r="74" spans="1:4" ht="12.75" x14ac:dyDescent="0.2">
      <c r="A74" s="62" t="s">
        <v>714</v>
      </c>
      <c r="B74" s="62" t="s">
        <v>642</v>
      </c>
      <c r="C74" s="63">
        <v>45577</v>
      </c>
      <c r="D74" s="62">
        <v>10.358599999999999</v>
      </c>
    </row>
    <row r="75" spans="1:4" ht="12.75" x14ac:dyDescent="0.2">
      <c r="A75" s="62" t="s">
        <v>715</v>
      </c>
      <c r="B75" s="62" t="s">
        <v>642</v>
      </c>
      <c r="C75" s="63">
        <v>45578</v>
      </c>
      <c r="D75" s="62">
        <v>10.358599999999999</v>
      </c>
    </row>
    <row r="76" spans="1:4" ht="12.75" x14ac:dyDescent="0.2">
      <c r="A76" s="62" t="s">
        <v>716</v>
      </c>
      <c r="B76" s="62" t="s">
        <v>642</v>
      </c>
      <c r="C76" s="63">
        <v>45579</v>
      </c>
      <c r="D76" s="62">
        <v>10.415800000000001</v>
      </c>
    </row>
    <row r="77" spans="1:4" ht="12.75" x14ac:dyDescent="0.2">
      <c r="A77" s="62" t="s">
        <v>717</v>
      </c>
      <c r="B77" s="62" t="s">
        <v>642</v>
      </c>
      <c r="C77" s="63">
        <v>45580</v>
      </c>
      <c r="D77" s="62">
        <v>10.415100000000001</v>
      </c>
    </row>
    <row r="78" spans="1:4" ht="12.75" x14ac:dyDescent="0.2">
      <c r="A78" s="62" t="s">
        <v>718</v>
      </c>
      <c r="B78" s="62" t="s">
        <v>642</v>
      </c>
      <c r="C78" s="63">
        <v>45581</v>
      </c>
      <c r="D78" s="62">
        <v>10.501300000000001</v>
      </c>
    </row>
    <row r="79" spans="1:4" ht="12.75" x14ac:dyDescent="0.2">
      <c r="A79" s="62" t="s">
        <v>719</v>
      </c>
      <c r="B79" s="62" t="s">
        <v>642</v>
      </c>
      <c r="C79" s="63">
        <v>45582</v>
      </c>
      <c r="D79" s="62">
        <v>10.537699999999999</v>
      </c>
    </row>
    <row r="80" spans="1:4" ht="12.75" x14ac:dyDescent="0.2">
      <c r="A80" s="62" t="s">
        <v>720</v>
      </c>
      <c r="B80" s="62" t="s">
        <v>642</v>
      </c>
      <c r="C80" s="63">
        <v>45583</v>
      </c>
      <c r="D80" s="62">
        <v>10.5116</v>
      </c>
    </row>
    <row r="81" spans="1:4" ht="12.75" x14ac:dyDescent="0.2">
      <c r="A81" s="62" t="s">
        <v>721</v>
      </c>
      <c r="B81" s="62" t="s">
        <v>642</v>
      </c>
      <c r="C81" s="63">
        <v>45584</v>
      </c>
      <c r="D81" s="62">
        <v>10.5116</v>
      </c>
    </row>
    <row r="82" spans="1:4" ht="12.75" x14ac:dyDescent="0.2">
      <c r="A82" s="62" t="s">
        <v>722</v>
      </c>
      <c r="B82" s="62" t="s">
        <v>642</v>
      </c>
      <c r="C82" s="63">
        <v>45585</v>
      </c>
      <c r="D82" s="62">
        <v>10.5116</v>
      </c>
    </row>
    <row r="83" spans="1:4" ht="12.75" x14ac:dyDescent="0.2">
      <c r="A83" s="62" t="s">
        <v>723</v>
      </c>
      <c r="B83" s="62" t="s">
        <v>642</v>
      </c>
      <c r="C83" s="63">
        <v>45586</v>
      </c>
      <c r="D83" s="62">
        <v>10.5542</v>
      </c>
    </row>
    <row r="84" spans="1:4" ht="12.75" x14ac:dyDescent="0.2">
      <c r="A84" s="62" t="s">
        <v>724</v>
      </c>
      <c r="B84" s="62" t="s">
        <v>642</v>
      </c>
      <c r="C84" s="63">
        <v>45587</v>
      </c>
      <c r="D84" s="62">
        <v>10.538600000000001</v>
      </c>
    </row>
    <row r="85" spans="1:4" ht="12.75" x14ac:dyDescent="0.2">
      <c r="A85" s="62" t="s">
        <v>725</v>
      </c>
      <c r="B85" s="62" t="s">
        <v>642</v>
      </c>
      <c r="C85" s="63">
        <v>45588</v>
      </c>
      <c r="D85" s="62">
        <v>10.5817</v>
      </c>
    </row>
    <row r="86" spans="1:4" ht="12.75" x14ac:dyDescent="0.2">
      <c r="A86" s="62" t="s">
        <v>726</v>
      </c>
      <c r="B86" s="62" t="s">
        <v>642</v>
      </c>
      <c r="C86" s="63">
        <v>45589</v>
      </c>
      <c r="D86" s="62">
        <v>10.553000000000001</v>
      </c>
    </row>
    <row r="87" spans="1:4" ht="12.75" x14ac:dyDescent="0.2">
      <c r="A87" s="62" t="s">
        <v>727</v>
      </c>
      <c r="B87" s="62" t="s">
        <v>642</v>
      </c>
      <c r="C87" s="63">
        <v>45590</v>
      </c>
      <c r="D87" s="62">
        <v>10.619400000000001</v>
      </c>
    </row>
    <row r="88" spans="1:4" ht="12.75" x14ac:dyDescent="0.2">
      <c r="A88" s="62" t="s">
        <v>728</v>
      </c>
      <c r="B88" s="62" t="s">
        <v>642</v>
      </c>
      <c r="C88" s="63">
        <v>45591</v>
      </c>
      <c r="D88" s="62">
        <v>10.619400000000001</v>
      </c>
    </row>
    <row r="89" spans="1:4" ht="12.75" x14ac:dyDescent="0.2">
      <c r="A89" s="62" t="s">
        <v>729</v>
      </c>
      <c r="B89" s="62" t="s">
        <v>642</v>
      </c>
      <c r="C89" s="63">
        <v>45592</v>
      </c>
      <c r="D89" s="62">
        <v>10.619400000000001</v>
      </c>
    </row>
    <row r="90" spans="1:4" ht="12.75" x14ac:dyDescent="0.2">
      <c r="A90" s="62" t="s">
        <v>730</v>
      </c>
      <c r="B90" s="62" t="s">
        <v>642</v>
      </c>
      <c r="C90" s="63">
        <v>45593</v>
      </c>
      <c r="D90" s="62">
        <v>10.642899999999999</v>
      </c>
    </row>
    <row r="91" spans="1:4" ht="12.75" x14ac:dyDescent="0.2">
      <c r="A91" s="62" t="s">
        <v>731</v>
      </c>
      <c r="B91" s="62" t="s">
        <v>642</v>
      </c>
      <c r="C91" s="63">
        <v>45594</v>
      </c>
      <c r="D91" s="62">
        <v>10.635</v>
      </c>
    </row>
    <row r="92" spans="1:4" ht="12.75" x14ac:dyDescent="0.2">
      <c r="A92" s="62" t="s">
        <v>732</v>
      </c>
      <c r="B92" s="62" t="s">
        <v>642</v>
      </c>
      <c r="C92" s="63">
        <v>45595</v>
      </c>
      <c r="D92" s="62">
        <v>10.668100000000001</v>
      </c>
    </row>
    <row r="93" spans="1:4" ht="12.75" x14ac:dyDescent="0.2">
      <c r="A93" s="62" t="s">
        <v>733</v>
      </c>
      <c r="B93" s="62" t="s">
        <v>642</v>
      </c>
      <c r="C93" s="63">
        <v>45596</v>
      </c>
      <c r="D93" s="62">
        <v>10.643700000000001</v>
      </c>
    </row>
    <row r="94" spans="1:4" ht="12.75" x14ac:dyDescent="0.2">
      <c r="A94" s="62" t="s">
        <v>734</v>
      </c>
      <c r="B94" s="62" t="s">
        <v>642</v>
      </c>
      <c r="C94" s="63">
        <v>45597</v>
      </c>
      <c r="D94" s="62">
        <v>10.741400000000001</v>
      </c>
    </row>
    <row r="95" spans="1:4" ht="12.75" x14ac:dyDescent="0.2">
      <c r="A95" s="62" t="s">
        <v>735</v>
      </c>
      <c r="B95" s="62" t="s">
        <v>642</v>
      </c>
      <c r="C95" s="63">
        <v>45598</v>
      </c>
      <c r="D95" s="62">
        <v>10.741400000000001</v>
      </c>
    </row>
    <row r="96" spans="1:4" ht="12.75" x14ac:dyDescent="0.2">
      <c r="A96" s="62" t="s">
        <v>736</v>
      </c>
      <c r="B96" s="62" t="s">
        <v>642</v>
      </c>
      <c r="C96" s="63">
        <v>45599</v>
      </c>
      <c r="D96" s="62">
        <v>10.741400000000001</v>
      </c>
    </row>
    <row r="97" spans="1:4" ht="12.75" x14ac:dyDescent="0.2">
      <c r="A97" s="62" t="s">
        <v>737</v>
      </c>
      <c r="B97" s="62" t="s">
        <v>642</v>
      </c>
      <c r="C97" s="63">
        <v>45600</v>
      </c>
      <c r="D97" s="62">
        <v>10.7196</v>
      </c>
    </row>
    <row r="98" spans="1:4" ht="12.75" x14ac:dyDescent="0.2">
      <c r="A98" s="62" t="s">
        <v>738</v>
      </c>
      <c r="B98" s="62" t="s">
        <v>642</v>
      </c>
      <c r="C98" s="63">
        <v>45601</v>
      </c>
      <c r="D98" s="62">
        <v>10.6997</v>
      </c>
    </row>
    <row r="99" spans="1:4" ht="12.75" x14ac:dyDescent="0.2">
      <c r="A99" s="62" t="s">
        <v>739</v>
      </c>
      <c r="B99" s="62" t="s">
        <v>642</v>
      </c>
      <c r="C99" s="63">
        <v>45602</v>
      </c>
      <c r="D99" s="62">
        <v>10.843999999999999</v>
      </c>
    </row>
    <row r="100" spans="1:4" ht="12.75" x14ac:dyDescent="0.2">
      <c r="A100" s="62" t="s">
        <v>740</v>
      </c>
      <c r="B100" s="62" t="s">
        <v>642</v>
      </c>
      <c r="C100" s="63">
        <v>45603</v>
      </c>
      <c r="D100" s="62">
        <v>10.6744</v>
      </c>
    </row>
    <row r="101" spans="1:4" ht="12.75" x14ac:dyDescent="0.2">
      <c r="A101" s="62" t="s">
        <v>741</v>
      </c>
      <c r="B101" s="62" t="s">
        <v>642</v>
      </c>
      <c r="C101" s="63">
        <v>45604</v>
      </c>
      <c r="D101" s="62">
        <v>10.817299999999999</v>
      </c>
    </row>
    <row r="102" spans="1:4" ht="12.75" x14ac:dyDescent="0.2">
      <c r="A102" s="62" t="s">
        <v>742</v>
      </c>
      <c r="B102" s="62" t="s">
        <v>642</v>
      </c>
      <c r="C102" s="63">
        <v>45605</v>
      </c>
      <c r="D102" s="62">
        <v>10.817299999999999</v>
      </c>
    </row>
    <row r="103" spans="1:4" ht="12.75" x14ac:dyDescent="0.2">
      <c r="A103" s="62" t="s">
        <v>743</v>
      </c>
      <c r="B103" s="62" t="s">
        <v>642</v>
      </c>
      <c r="C103" s="63">
        <v>45606</v>
      </c>
      <c r="D103" s="62">
        <v>10.817299999999999</v>
      </c>
    </row>
    <row r="104" spans="1:4" ht="12.75" x14ac:dyDescent="0.2">
      <c r="A104" s="62" t="s">
        <v>744</v>
      </c>
      <c r="B104" s="62" t="s">
        <v>642</v>
      </c>
      <c r="C104" s="63">
        <v>45607</v>
      </c>
      <c r="D104" s="62">
        <v>10.8384</v>
      </c>
    </row>
    <row r="105" spans="1:4" ht="12.75" x14ac:dyDescent="0.2">
      <c r="A105" s="62" t="s">
        <v>745</v>
      </c>
      <c r="B105" s="62" t="s">
        <v>642</v>
      </c>
      <c r="C105" s="63">
        <v>45608</v>
      </c>
      <c r="D105" s="62">
        <v>10.8924</v>
      </c>
    </row>
    <row r="106" spans="1:4" ht="12.75" x14ac:dyDescent="0.2">
      <c r="A106" s="62" t="s">
        <v>746</v>
      </c>
      <c r="B106" s="62" t="s">
        <v>642</v>
      </c>
      <c r="C106" s="63">
        <v>45609</v>
      </c>
      <c r="D106" s="62">
        <v>10.975099999999999</v>
      </c>
    </row>
    <row r="107" spans="1:4" ht="12.75" x14ac:dyDescent="0.2">
      <c r="A107" s="62" t="s">
        <v>747</v>
      </c>
      <c r="B107" s="62" t="s">
        <v>642</v>
      </c>
      <c r="C107" s="63">
        <v>45610</v>
      </c>
      <c r="D107" s="62">
        <v>10.992900000000001</v>
      </c>
    </row>
    <row r="108" spans="1:4" ht="12.75" x14ac:dyDescent="0.2">
      <c r="A108" s="62" t="s">
        <v>748</v>
      </c>
      <c r="B108" s="62" t="s">
        <v>642</v>
      </c>
      <c r="C108" s="63">
        <v>45611</v>
      </c>
      <c r="D108" s="62">
        <v>10.9697</v>
      </c>
    </row>
    <row r="109" spans="1:4" ht="12.75" x14ac:dyDescent="0.2">
      <c r="A109" s="62" t="s">
        <v>749</v>
      </c>
      <c r="B109" s="62" t="s">
        <v>642</v>
      </c>
      <c r="C109" s="63">
        <v>45612</v>
      </c>
      <c r="D109" s="62">
        <v>10.9697</v>
      </c>
    </row>
    <row r="110" spans="1:4" ht="12.75" x14ac:dyDescent="0.2">
      <c r="A110" s="62" t="s">
        <v>750</v>
      </c>
      <c r="B110" s="62" t="s">
        <v>642</v>
      </c>
      <c r="C110" s="63">
        <v>45613</v>
      </c>
      <c r="D110" s="62">
        <v>10.9697</v>
      </c>
    </row>
    <row r="111" spans="1:4" ht="12.75" x14ac:dyDescent="0.2">
      <c r="A111" s="62" t="s">
        <v>751</v>
      </c>
      <c r="B111" s="62" t="s">
        <v>642</v>
      </c>
      <c r="C111" s="63">
        <v>45614</v>
      </c>
      <c r="D111" s="62">
        <v>10.900700000000001</v>
      </c>
    </row>
    <row r="112" spans="1:4" ht="12.75" x14ac:dyDescent="0.2">
      <c r="A112" s="62" t="s">
        <v>752</v>
      </c>
      <c r="B112" s="62" t="s">
        <v>642</v>
      </c>
      <c r="C112" s="63">
        <v>45615</v>
      </c>
      <c r="D112" s="62">
        <v>10.916</v>
      </c>
    </row>
    <row r="113" spans="1:4" ht="12.75" x14ac:dyDescent="0.2">
      <c r="A113" s="62" t="s">
        <v>753</v>
      </c>
      <c r="B113" s="62" t="s">
        <v>642</v>
      </c>
      <c r="C113" s="63">
        <v>45616</v>
      </c>
      <c r="D113" s="62">
        <v>11.0245</v>
      </c>
    </row>
    <row r="114" spans="1:4" ht="12.75" x14ac:dyDescent="0.2">
      <c r="A114" s="62" t="s">
        <v>754</v>
      </c>
      <c r="B114" s="62" t="s">
        <v>642</v>
      </c>
      <c r="C114" s="63">
        <v>45617</v>
      </c>
      <c r="D114" s="62">
        <v>11.058</v>
      </c>
    </row>
    <row r="115" spans="1:4" ht="12.75" x14ac:dyDescent="0.2">
      <c r="A115" s="62" t="s">
        <v>755</v>
      </c>
      <c r="B115" s="62" t="s">
        <v>642</v>
      </c>
      <c r="C115" s="63">
        <v>45618</v>
      </c>
      <c r="D115" s="62">
        <v>11.034000000000001</v>
      </c>
    </row>
    <row r="116" spans="1:4" ht="12.75" x14ac:dyDescent="0.2">
      <c r="A116" s="62" t="s">
        <v>756</v>
      </c>
      <c r="B116" s="62" t="s">
        <v>642</v>
      </c>
      <c r="C116" s="63">
        <v>45619</v>
      </c>
      <c r="D116" s="62">
        <v>11.034000000000001</v>
      </c>
    </row>
    <row r="117" spans="1:4" ht="12.75" x14ac:dyDescent="0.2">
      <c r="A117" s="62" t="s">
        <v>757</v>
      </c>
      <c r="B117" s="62" t="s">
        <v>642</v>
      </c>
      <c r="C117" s="63">
        <v>45620</v>
      </c>
      <c r="D117" s="62">
        <v>11.034000000000001</v>
      </c>
    </row>
    <row r="118" spans="1:4" ht="12.75" x14ac:dyDescent="0.2">
      <c r="A118" s="62" t="s">
        <v>758</v>
      </c>
      <c r="B118" s="62" t="s">
        <v>642</v>
      </c>
      <c r="C118" s="63">
        <v>45621</v>
      </c>
      <c r="D118" s="62">
        <v>10.979699999999999</v>
      </c>
    </row>
    <row r="119" spans="1:4" ht="12.75" x14ac:dyDescent="0.2">
      <c r="A119" s="62" t="s">
        <v>759</v>
      </c>
      <c r="B119" s="62" t="s">
        <v>642</v>
      </c>
      <c r="C119" s="63">
        <v>45622</v>
      </c>
      <c r="D119" s="62">
        <v>10.9847</v>
      </c>
    </row>
    <row r="120" spans="1:4" ht="12.75" x14ac:dyDescent="0.2">
      <c r="A120" s="62" t="s">
        <v>760</v>
      </c>
      <c r="B120" s="62" t="s">
        <v>642</v>
      </c>
      <c r="C120" s="63">
        <v>45623</v>
      </c>
      <c r="D120" s="62">
        <v>10.9076</v>
      </c>
    </row>
    <row r="121" spans="1:4" ht="12.75" x14ac:dyDescent="0.2">
      <c r="A121" s="62" t="s">
        <v>761</v>
      </c>
      <c r="B121" s="62" t="s">
        <v>642</v>
      </c>
      <c r="C121" s="63">
        <v>45624</v>
      </c>
      <c r="D121" s="62">
        <v>10.916700000000001</v>
      </c>
    </row>
    <row r="122" spans="1:4" ht="12.75" x14ac:dyDescent="0.2">
      <c r="A122" s="62" t="s">
        <v>762</v>
      </c>
      <c r="B122" s="62" t="s">
        <v>642</v>
      </c>
      <c r="C122" s="63">
        <v>45625</v>
      </c>
      <c r="D122" s="62">
        <v>10.891500000000001</v>
      </c>
    </row>
    <row r="123" spans="1:4" ht="12.75" x14ac:dyDescent="0.2">
      <c r="A123" s="62" t="s">
        <v>763</v>
      </c>
      <c r="B123" s="62" t="s">
        <v>642</v>
      </c>
      <c r="C123" s="63">
        <v>45626</v>
      </c>
      <c r="D123" s="62">
        <v>10.891500000000001</v>
      </c>
    </row>
    <row r="124" spans="1:4" ht="12.75" x14ac:dyDescent="0.2">
      <c r="A124" s="62" t="s">
        <v>764</v>
      </c>
      <c r="B124" s="62" t="s">
        <v>642</v>
      </c>
      <c r="C124" s="63">
        <v>45627</v>
      </c>
      <c r="D124" s="62">
        <v>10.891500000000001</v>
      </c>
    </row>
    <row r="125" spans="1:4" ht="12.75" x14ac:dyDescent="0.2">
      <c r="A125" s="62" t="s">
        <v>765</v>
      </c>
      <c r="B125" s="62" t="s">
        <v>642</v>
      </c>
      <c r="C125" s="63">
        <v>45628</v>
      </c>
      <c r="D125" s="62">
        <v>10.9907</v>
      </c>
    </row>
    <row r="126" spans="1:4" ht="12.75" x14ac:dyDescent="0.2">
      <c r="A126" s="62" t="s">
        <v>766</v>
      </c>
      <c r="B126" s="62" t="s">
        <v>642</v>
      </c>
      <c r="C126" s="63">
        <v>45629</v>
      </c>
      <c r="D126" s="62">
        <v>11.008100000000001</v>
      </c>
    </row>
    <row r="127" spans="1:4" ht="12.75" x14ac:dyDescent="0.2">
      <c r="A127" s="62" t="s">
        <v>767</v>
      </c>
      <c r="B127" s="62" t="s">
        <v>642</v>
      </c>
      <c r="C127" s="63">
        <v>45630</v>
      </c>
      <c r="D127" s="62">
        <v>10.9223</v>
      </c>
    </row>
    <row r="128" spans="1:4" ht="12.75" x14ac:dyDescent="0.2">
      <c r="A128" s="62" t="s">
        <v>768</v>
      </c>
      <c r="B128" s="62" t="s">
        <v>642</v>
      </c>
      <c r="C128" s="63">
        <v>45631</v>
      </c>
      <c r="D128" s="62">
        <v>10.848100000000001</v>
      </c>
    </row>
    <row r="129" spans="1:4" ht="12.75" x14ac:dyDescent="0.2">
      <c r="A129" s="62" t="s">
        <v>769</v>
      </c>
      <c r="B129" s="62" t="s">
        <v>642</v>
      </c>
      <c r="C129" s="63">
        <v>45632</v>
      </c>
      <c r="D129" s="62">
        <v>10.930199999999999</v>
      </c>
    </row>
    <row r="130" spans="1:4" ht="12.75" x14ac:dyDescent="0.2">
      <c r="A130" s="62" t="s">
        <v>770</v>
      </c>
      <c r="B130" s="62" t="s">
        <v>642</v>
      </c>
      <c r="C130" s="63">
        <v>45633</v>
      </c>
      <c r="D130" s="62">
        <v>10.930199999999999</v>
      </c>
    </row>
    <row r="131" spans="1:4" ht="12.75" x14ac:dyDescent="0.2">
      <c r="A131" s="62" t="s">
        <v>771</v>
      </c>
      <c r="B131" s="62" t="s">
        <v>642</v>
      </c>
      <c r="C131" s="63">
        <v>45634</v>
      </c>
      <c r="D131" s="62">
        <v>10.930199999999999</v>
      </c>
    </row>
    <row r="132" spans="1:4" ht="12.75" x14ac:dyDescent="0.2">
      <c r="A132" s="62" t="s">
        <v>772</v>
      </c>
      <c r="B132" s="62" t="s">
        <v>642</v>
      </c>
      <c r="C132" s="63">
        <v>45635</v>
      </c>
      <c r="D132" s="62">
        <v>10.9108</v>
      </c>
    </row>
    <row r="133" spans="1:4" ht="12.75" x14ac:dyDescent="0.2">
      <c r="A133" s="62" t="s">
        <v>773</v>
      </c>
      <c r="B133" s="62" t="s">
        <v>642</v>
      </c>
      <c r="C133" s="63">
        <v>45636</v>
      </c>
      <c r="D133" s="62">
        <v>10.969099999999999</v>
      </c>
    </row>
    <row r="134" spans="1:4" ht="12.75" x14ac:dyDescent="0.2">
      <c r="A134" s="62" t="s">
        <v>774</v>
      </c>
      <c r="B134" s="62" t="s">
        <v>642</v>
      </c>
      <c r="C134" s="63">
        <v>45637</v>
      </c>
      <c r="D134" s="62">
        <v>10.971</v>
      </c>
    </row>
    <row r="135" spans="1:4" ht="12.75" x14ac:dyDescent="0.2">
      <c r="A135" s="62" t="s">
        <v>775</v>
      </c>
      <c r="B135" s="62" t="s">
        <v>642</v>
      </c>
      <c r="C135" s="63">
        <v>45638</v>
      </c>
      <c r="D135" s="62">
        <v>11.0146</v>
      </c>
    </row>
    <row r="136" spans="1:4" ht="12.75" x14ac:dyDescent="0.2">
      <c r="A136" s="62" t="s">
        <v>776</v>
      </c>
      <c r="B136" s="62" t="s">
        <v>642</v>
      </c>
      <c r="C136" s="63">
        <v>45639</v>
      </c>
      <c r="D136" s="62">
        <v>10.9695</v>
      </c>
    </row>
    <row r="137" spans="1:4" ht="12.75" x14ac:dyDescent="0.2">
      <c r="A137" s="62" t="s">
        <v>777</v>
      </c>
      <c r="B137" s="62" t="s">
        <v>642</v>
      </c>
      <c r="C137" s="63">
        <v>45640</v>
      </c>
      <c r="D137" s="62">
        <v>10.9695</v>
      </c>
    </row>
    <row r="138" spans="1:4" ht="12.75" x14ac:dyDescent="0.2">
      <c r="A138" s="62" t="s">
        <v>778</v>
      </c>
      <c r="B138" s="62" t="s">
        <v>642</v>
      </c>
      <c r="C138" s="63">
        <v>45641</v>
      </c>
      <c r="D138" s="62">
        <v>10.9695</v>
      </c>
    </row>
    <row r="139" spans="1:4" ht="12.75" x14ac:dyDescent="0.2">
      <c r="A139" s="62" t="s">
        <v>779</v>
      </c>
      <c r="B139" s="62" t="s">
        <v>642</v>
      </c>
      <c r="C139" s="63">
        <v>45642</v>
      </c>
      <c r="D139" s="62">
        <v>10.8797</v>
      </c>
    </row>
    <row r="140" spans="1:4" ht="12.75" x14ac:dyDescent="0.2">
      <c r="A140" s="62" t="s">
        <v>780</v>
      </c>
      <c r="B140" s="62" t="s">
        <v>642</v>
      </c>
      <c r="C140" s="63">
        <v>45643</v>
      </c>
      <c r="D140" s="62">
        <v>10.9536</v>
      </c>
    </row>
    <row r="141" spans="1:4" ht="12.75" x14ac:dyDescent="0.2">
      <c r="A141" s="62" t="s">
        <v>781</v>
      </c>
      <c r="B141" s="62" t="s">
        <v>642</v>
      </c>
      <c r="C141" s="63">
        <v>45644</v>
      </c>
      <c r="D141" s="62">
        <v>11.1297</v>
      </c>
    </row>
    <row r="142" spans="1:4" ht="12.75" x14ac:dyDescent="0.2">
      <c r="A142" s="62" t="s">
        <v>782</v>
      </c>
      <c r="B142" s="62" t="s">
        <v>642</v>
      </c>
      <c r="C142" s="63">
        <v>45645</v>
      </c>
      <c r="D142" s="62">
        <v>11.026899999999999</v>
      </c>
    </row>
    <row r="143" spans="1:4" ht="12.75" x14ac:dyDescent="0.2">
      <c r="A143" s="62" t="s">
        <v>783</v>
      </c>
      <c r="B143" s="62" t="s">
        <v>642</v>
      </c>
      <c r="C143" s="63">
        <v>45646</v>
      </c>
      <c r="D143" s="62">
        <v>11.0321</v>
      </c>
    </row>
    <row r="144" spans="1:4" ht="12.75" x14ac:dyDescent="0.2">
      <c r="A144" s="62" t="s">
        <v>784</v>
      </c>
      <c r="B144" s="62" t="s">
        <v>642</v>
      </c>
      <c r="C144" s="63">
        <v>45647</v>
      </c>
      <c r="D144" s="62">
        <v>11.0321</v>
      </c>
    </row>
    <row r="145" spans="1:4" ht="12.75" x14ac:dyDescent="0.2">
      <c r="A145" s="62" t="s">
        <v>785</v>
      </c>
      <c r="B145" s="62" t="s">
        <v>642</v>
      </c>
      <c r="C145" s="63">
        <v>45648</v>
      </c>
      <c r="D145" s="62">
        <v>11.0321</v>
      </c>
    </row>
    <row r="146" spans="1:4" ht="12.75" x14ac:dyDescent="0.2">
      <c r="A146" s="62" t="s">
        <v>786</v>
      </c>
      <c r="B146" s="62" t="s">
        <v>642</v>
      </c>
      <c r="C146" s="63">
        <v>45649</v>
      </c>
      <c r="D146" s="62">
        <v>11.0464</v>
      </c>
    </row>
    <row r="147" spans="1:4" ht="12.75" x14ac:dyDescent="0.2">
      <c r="A147" s="62" t="s">
        <v>787</v>
      </c>
      <c r="B147" s="62" t="s">
        <v>642</v>
      </c>
      <c r="C147" s="63">
        <v>45650</v>
      </c>
      <c r="D147" s="62">
        <v>11.0771</v>
      </c>
    </row>
    <row r="148" spans="1:4" ht="12.75" x14ac:dyDescent="0.2">
      <c r="A148" s="62" t="s">
        <v>788</v>
      </c>
      <c r="B148" s="62" t="s">
        <v>642</v>
      </c>
      <c r="C148" s="63">
        <v>45651</v>
      </c>
      <c r="D148" s="62">
        <v>11.053100000000001</v>
      </c>
    </row>
    <row r="149" spans="1:4" ht="12.75" x14ac:dyDescent="0.2">
      <c r="A149" s="62" t="s">
        <v>789</v>
      </c>
      <c r="B149" s="62" t="s">
        <v>642</v>
      </c>
      <c r="C149" s="63">
        <v>45652</v>
      </c>
      <c r="D149" s="62">
        <v>11.0421</v>
      </c>
    </row>
    <row r="150" spans="1:4" ht="12.75" x14ac:dyDescent="0.2">
      <c r="A150" s="62" t="s">
        <v>790</v>
      </c>
      <c r="B150" s="62" t="s">
        <v>642</v>
      </c>
      <c r="C150" s="63">
        <v>45653</v>
      </c>
      <c r="D150" s="62">
        <v>10.9878</v>
      </c>
    </row>
    <row r="151" spans="1:4" ht="12.75" x14ac:dyDescent="0.2">
      <c r="A151" s="62" t="s">
        <v>791</v>
      </c>
      <c r="B151" s="62" t="s">
        <v>642</v>
      </c>
      <c r="C151" s="63">
        <v>45654</v>
      </c>
      <c r="D151" s="62">
        <v>10.9878</v>
      </c>
    </row>
    <row r="152" spans="1:4" ht="12.75" x14ac:dyDescent="0.2">
      <c r="A152" s="62" t="s">
        <v>792</v>
      </c>
      <c r="B152" s="62" t="s">
        <v>642</v>
      </c>
      <c r="C152" s="63">
        <v>45655</v>
      </c>
      <c r="D152" s="62">
        <v>10.9878</v>
      </c>
    </row>
    <row r="153" spans="1:4" ht="12.75" x14ac:dyDescent="0.2">
      <c r="A153" s="62" t="s">
        <v>793</v>
      </c>
      <c r="B153" s="62" t="s">
        <v>642</v>
      </c>
      <c r="C153" s="63">
        <v>45656</v>
      </c>
      <c r="D153" s="62">
        <v>11.0174</v>
      </c>
    </row>
    <row r="154" spans="1:4" ht="12.75" x14ac:dyDescent="0.2">
      <c r="A154" s="62" t="s">
        <v>794</v>
      </c>
      <c r="B154" s="62" t="s">
        <v>642</v>
      </c>
      <c r="C154" s="63">
        <v>45657</v>
      </c>
      <c r="D154" s="62">
        <v>11.068300000000001</v>
      </c>
    </row>
    <row r="155" spans="1:4" ht="12.75" x14ac:dyDescent="0.2">
      <c r="A155" s="62" t="s">
        <v>795</v>
      </c>
      <c r="B155" s="62" t="s">
        <v>642</v>
      </c>
      <c r="C155" s="63">
        <v>45658</v>
      </c>
      <c r="D155" s="62">
        <v>11.0572</v>
      </c>
    </row>
    <row r="156" spans="1:4" ht="12.75" x14ac:dyDescent="0.2">
      <c r="A156" s="62" t="s">
        <v>796</v>
      </c>
      <c r="B156" s="62" t="s">
        <v>642</v>
      </c>
      <c r="C156" s="63">
        <v>45659</v>
      </c>
      <c r="D156" s="62">
        <v>11.1534</v>
      </c>
    </row>
    <row r="157" spans="1:4" ht="12.75" x14ac:dyDescent="0.2">
      <c r="A157" s="62" t="s">
        <v>797</v>
      </c>
      <c r="B157" s="62" t="s">
        <v>642</v>
      </c>
      <c r="C157" s="63">
        <v>45660</v>
      </c>
      <c r="D157" s="62">
        <v>11.108599999999999</v>
      </c>
    </row>
    <row r="158" spans="1:4" ht="12.75" x14ac:dyDescent="0.2">
      <c r="A158" s="62" t="s">
        <v>798</v>
      </c>
      <c r="B158" s="62" t="s">
        <v>642</v>
      </c>
      <c r="C158" s="63">
        <v>45661</v>
      </c>
      <c r="D158" s="62">
        <v>11.108599999999999</v>
      </c>
    </row>
    <row r="159" spans="1:4" ht="12.75" x14ac:dyDescent="0.2">
      <c r="A159" s="62" t="s">
        <v>799</v>
      </c>
      <c r="B159" s="62" t="s">
        <v>642</v>
      </c>
      <c r="C159" s="63">
        <v>45662</v>
      </c>
      <c r="D159" s="62">
        <v>11.108599999999999</v>
      </c>
    </row>
    <row r="160" spans="1:4" ht="12.75" x14ac:dyDescent="0.2">
      <c r="A160" s="62" t="s">
        <v>800</v>
      </c>
      <c r="B160" s="62" t="s">
        <v>642</v>
      </c>
      <c r="C160" s="63">
        <v>45663</v>
      </c>
      <c r="D160" s="62">
        <v>11.0428</v>
      </c>
    </row>
    <row r="161" spans="1:4" ht="12.75" x14ac:dyDescent="0.2">
      <c r="A161" s="62" t="s">
        <v>801</v>
      </c>
      <c r="B161" s="62" t="s">
        <v>642</v>
      </c>
      <c r="C161" s="63">
        <v>45664</v>
      </c>
      <c r="D161" s="62">
        <v>11.116899999999999</v>
      </c>
    </row>
    <row r="162" spans="1:4" ht="12.75" x14ac:dyDescent="0.2">
      <c r="A162" s="62" t="s">
        <v>802</v>
      </c>
      <c r="B162" s="62" t="s">
        <v>642</v>
      </c>
      <c r="C162" s="63">
        <v>45665</v>
      </c>
      <c r="D162" s="62">
        <v>11.1488</v>
      </c>
    </row>
    <row r="163" spans="1:4" ht="12.75" x14ac:dyDescent="0.2">
      <c r="A163" s="62" t="s">
        <v>803</v>
      </c>
      <c r="B163" s="62" t="s">
        <v>642</v>
      </c>
      <c r="C163" s="63">
        <v>45666</v>
      </c>
      <c r="D163" s="62">
        <v>11.1524</v>
      </c>
    </row>
    <row r="164" spans="1:4" ht="12.75" x14ac:dyDescent="0.2">
      <c r="A164" s="62" t="s">
        <v>804</v>
      </c>
      <c r="B164" s="62" t="s">
        <v>642</v>
      </c>
      <c r="C164" s="63">
        <v>45667</v>
      </c>
      <c r="D164" s="62">
        <v>11.2094</v>
      </c>
    </row>
    <row r="165" spans="1:4" ht="12.75" x14ac:dyDescent="0.2">
      <c r="A165" s="62" t="s">
        <v>805</v>
      </c>
      <c r="B165" s="62" t="s">
        <v>642</v>
      </c>
      <c r="C165" s="63">
        <v>45668</v>
      </c>
      <c r="D165" s="62">
        <v>11.2094</v>
      </c>
    </row>
    <row r="166" spans="1:4" ht="12.75" x14ac:dyDescent="0.2">
      <c r="A166" s="62" t="s">
        <v>806</v>
      </c>
      <c r="B166" s="62" t="s">
        <v>642</v>
      </c>
      <c r="C166" s="63">
        <v>45669</v>
      </c>
      <c r="D166" s="62">
        <v>11.2094</v>
      </c>
    </row>
    <row r="167" spans="1:4" ht="12.75" x14ac:dyDescent="0.2">
      <c r="A167" s="62" t="s">
        <v>807</v>
      </c>
      <c r="B167" s="62" t="s">
        <v>642</v>
      </c>
      <c r="C167" s="63">
        <v>45670</v>
      </c>
      <c r="D167" s="62">
        <v>11.2463</v>
      </c>
    </row>
    <row r="168" spans="1:4" ht="12.75" x14ac:dyDescent="0.2">
      <c r="A168" s="62" t="s">
        <v>808</v>
      </c>
      <c r="B168" s="62" t="s">
        <v>642</v>
      </c>
      <c r="C168" s="63">
        <v>45671</v>
      </c>
      <c r="D168" s="62">
        <v>11.166600000000001</v>
      </c>
    </row>
    <row r="169" spans="1:4" ht="12.75" x14ac:dyDescent="0.2">
      <c r="A169" s="62" t="s">
        <v>809</v>
      </c>
      <c r="B169" s="62" t="s">
        <v>642</v>
      </c>
      <c r="C169" s="63">
        <v>45672</v>
      </c>
      <c r="D169" s="62">
        <v>11.157</v>
      </c>
    </row>
    <row r="170" spans="1:4" ht="12.75" x14ac:dyDescent="0.2">
      <c r="A170" s="62" t="s">
        <v>810</v>
      </c>
      <c r="B170" s="62" t="s">
        <v>642</v>
      </c>
      <c r="C170" s="63">
        <v>45673</v>
      </c>
      <c r="D170" s="62">
        <v>11.1515</v>
      </c>
    </row>
    <row r="171" spans="1:4" ht="12.75" x14ac:dyDescent="0.2">
      <c r="A171" s="62" t="s">
        <v>811</v>
      </c>
      <c r="B171" s="62" t="s">
        <v>642</v>
      </c>
      <c r="C171" s="63">
        <v>45674</v>
      </c>
      <c r="D171" s="62">
        <v>11.1868</v>
      </c>
    </row>
    <row r="172" spans="1:4" ht="12.75" x14ac:dyDescent="0.2">
      <c r="A172" s="62" t="s">
        <v>812</v>
      </c>
      <c r="B172" s="62" t="s">
        <v>642</v>
      </c>
      <c r="C172" s="63">
        <v>45675</v>
      </c>
      <c r="D172" s="62">
        <v>11.1868</v>
      </c>
    </row>
    <row r="173" spans="1:4" ht="12.75" x14ac:dyDescent="0.2">
      <c r="A173" s="62" t="s">
        <v>813</v>
      </c>
      <c r="B173" s="62" t="s">
        <v>642</v>
      </c>
      <c r="C173" s="63">
        <v>45676</v>
      </c>
      <c r="D173" s="62">
        <v>11.1868</v>
      </c>
    </row>
    <row r="174" spans="1:4" ht="12.75" x14ac:dyDescent="0.2">
      <c r="A174" s="62" t="s">
        <v>814</v>
      </c>
      <c r="B174" s="62" t="s">
        <v>642</v>
      </c>
      <c r="C174" s="63">
        <v>45677</v>
      </c>
      <c r="D174" s="62">
        <v>11.0145</v>
      </c>
    </row>
    <row r="175" spans="1:4" ht="12.75" x14ac:dyDescent="0.2">
      <c r="A175" s="62" t="s">
        <v>815</v>
      </c>
      <c r="B175" s="62" t="s">
        <v>642</v>
      </c>
      <c r="C175" s="63">
        <v>45678</v>
      </c>
      <c r="D175" s="62">
        <v>10.9773</v>
      </c>
    </row>
    <row r="176" spans="1:4" ht="12.75" x14ac:dyDescent="0.2">
      <c r="A176" s="62" t="s">
        <v>816</v>
      </c>
      <c r="B176" s="62" t="s">
        <v>642</v>
      </c>
      <c r="C176" s="63">
        <v>45679</v>
      </c>
      <c r="D176" s="62">
        <v>11.0029</v>
      </c>
    </row>
    <row r="177" spans="1:4" ht="12.75" x14ac:dyDescent="0.2">
      <c r="A177" s="62" t="s">
        <v>817</v>
      </c>
      <c r="B177" s="62" t="s">
        <v>642</v>
      </c>
      <c r="C177" s="63">
        <v>45680</v>
      </c>
      <c r="D177" s="62">
        <v>11.0067</v>
      </c>
    </row>
    <row r="178" spans="1:4" ht="12.75" x14ac:dyDescent="0.2">
      <c r="A178" s="62" t="s">
        <v>818</v>
      </c>
      <c r="B178" s="62" t="s">
        <v>642</v>
      </c>
      <c r="C178" s="63">
        <v>45681</v>
      </c>
      <c r="D178" s="62">
        <v>10.9153</v>
      </c>
    </row>
    <row r="179" spans="1:4" ht="12.75" x14ac:dyDescent="0.2">
      <c r="A179" s="62" t="s">
        <v>819</v>
      </c>
      <c r="B179" s="62" t="s">
        <v>642</v>
      </c>
      <c r="C179" s="63">
        <v>45682</v>
      </c>
      <c r="D179" s="62">
        <v>10.9153</v>
      </c>
    </row>
    <row r="180" spans="1:4" ht="12.75" x14ac:dyDescent="0.2">
      <c r="A180" s="62" t="s">
        <v>820</v>
      </c>
      <c r="B180" s="62" t="s">
        <v>642</v>
      </c>
      <c r="C180" s="63">
        <v>45683</v>
      </c>
      <c r="D180" s="62">
        <v>10.9153</v>
      </c>
    </row>
    <row r="181" spans="1:4" ht="12.75" x14ac:dyDescent="0.2">
      <c r="A181" s="62" t="s">
        <v>821</v>
      </c>
      <c r="B181" s="62" t="s">
        <v>642</v>
      </c>
      <c r="C181" s="63">
        <v>45684</v>
      </c>
      <c r="D181" s="62">
        <v>10.929600000000001</v>
      </c>
    </row>
    <row r="182" spans="1:4" ht="12.75" x14ac:dyDescent="0.2">
      <c r="A182" s="62" t="s">
        <v>822</v>
      </c>
      <c r="B182" s="62" t="s">
        <v>642</v>
      </c>
      <c r="C182" s="63">
        <v>45685</v>
      </c>
      <c r="D182" s="62">
        <v>10.9956</v>
      </c>
    </row>
    <row r="183" spans="1:4" ht="12.75" x14ac:dyDescent="0.2">
      <c r="A183" s="62" t="s">
        <v>823</v>
      </c>
      <c r="B183" s="62" t="s">
        <v>642</v>
      </c>
      <c r="C183" s="63">
        <v>45686</v>
      </c>
      <c r="D183" s="62">
        <v>10.999000000000001</v>
      </c>
    </row>
    <row r="184" spans="1:4" ht="12.75" x14ac:dyDescent="0.2">
      <c r="A184" s="62" t="s">
        <v>824</v>
      </c>
      <c r="B184" s="62" t="s">
        <v>642</v>
      </c>
      <c r="C184" s="63">
        <v>45687</v>
      </c>
      <c r="D184" s="62">
        <v>11.043100000000001</v>
      </c>
    </row>
    <row r="185" spans="1:4" ht="12.75" x14ac:dyDescent="0.2">
      <c r="A185" s="62" t="s">
        <v>825</v>
      </c>
      <c r="B185" s="62" t="s">
        <v>642</v>
      </c>
      <c r="C185" s="63">
        <v>45688</v>
      </c>
      <c r="D185" s="62">
        <v>11.0924</v>
      </c>
    </row>
    <row r="186" spans="1:4" ht="12.75" x14ac:dyDescent="0.2">
      <c r="A186" s="62" t="s">
        <v>826</v>
      </c>
      <c r="B186" s="62" t="s">
        <v>642</v>
      </c>
      <c r="C186" s="63">
        <v>45689</v>
      </c>
      <c r="D186" s="62">
        <v>11.09</v>
      </c>
    </row>
    <row r="187" spans="1:4" ht="12.75" x14ac:dyDescent="0.2">
      <c r="A187" s="62" t="s">
        <v>827</v>
      </c>
      <c r="B187" s="62" t="s">
        <v>642</v>
      </c>
      <c r="C187" s="63">
        <v>45690</v>
      </c>
      <c r="D187" s="62">
        <v>11.09</v>
      </c>
    </row>
    <row r="188" spans="1:4" ht="12.75" x14ac:dyDescent="0.2">
      <c r="A188" s="62" t="s">
        <v>828</v>
      </c>
      <c r="B188" s="62" t="s">
        <v>642</v>
      </c>
      <c r="C188" s="63">
        <v>45691</v>
      </c>
      <c r="D188" s="62">
        <v>11.0626</v>
      </c>
    </row>
    <row r="189" spans="1:4" ht="12.75" x14ac:dyDescent="0.2">
      <c r="A189" s="62" t="s">
        <v>829</v>
      </c>
      <c r="B189" s="62" t="s">
        <v>642</v>
      </c>
      <c r="C189" s="63">
        <v>45692</v>
      </c>
      <c r="D189" s="62">
        <v>10.964700000000001</v>
      </c>
    </row>
    <row r="190" spans="1:4" ht="12.75" x14ac:dyDescent="0.2">
      <c r="A190" s="62" t="s">
        <v>830</v>
      </c>
      <c r="B190" s="62" t="s">
        <v>642</v>
      </c>
      <c r="C190" s="63">
        <v>45693</v>
      </c>
      <c r="D190" s="62">
        <v>10.8964</v>
      </c>
    </row>
    <row r="191" spans="1:4" ht="12.75" x14ac:dyDescent="0.2">
      <c r="A191" s="62" t="s">
        <v>831</v>
      </c>
      <c r="B191" s="62" t="s">
        <v>642</v>
      </c>
      <c r="C191" s="63">
        <v>45694</v>
      </c>
      <c r="D191" s="62">
        <v>10.8957</v>
      </c>
    </row>
    <row r="192" spans="1:4" ht="12.75" x14ac:dyDescent="0.2">
      <c r="A192" s="62" t="s">
        <v>832</v>
      </c>
      <c r="B192" s="62" t="s">
        <v>642</v>
      </c>
      <c r="C192" s="63">
        <v>45695</v>
      </c>
      <c r="D192" s="62">
        <v>10.939500000000001</v>
      </c>
    </row>
    <row r="193" spans="1:4" ht="12.75" x14ac:dyDescent="0.2">
      <c r="A193" s="62" t="s">
        <v>833</v>
      </c>
      <c r="B193" s="62" t="s">
        <v>642</v>
      </c>
      <c r="C193" s="63">
        <v>45696</v>
      </c>
      <c r="D193" s="62">
        <v>10.939500000000001</v>
      </c>
    </row>
    <row r="194" spans="1:4" ht="12.75" x14ac:dyDescent="0.2">
      <c r="A194" s="62" t="s">
        <v>834</v>
      </c>
      <c r="B194" s="62" t="s">
        <v>642</v>
      </c>
      <c r="C194" s="63">
        <v>45697</v>
      </c>
      <c r="D194" s="62">
        <v>10.939500000000001</v>
      </c>
    </row>
    <row r="195" spans="1:4" ht="12.75" x14ac:dyDescent="0.2">
      <c r="A195" s="62" t="s">
        <v>835</v>
      </c>
      <c r="B195" s="62" t="s">
        <v>642</v>
      </c>
      <c r="C195" s="63">
        <v>45698</v>
      </c>
      <c r="D195" s="62">
        <v>10.9123</v>
      </c>
    </row>
    <row r="196" spans="1:4" ht="12.75" x14ac:dyDescent="0.2">
      <c r="A196" s="62" t="s">
        <v>836</v>
      </c>
      <c r="B196" s="62" t="s">
        <v>642</v>
      </c>
      <c r="C196" s="63">
        <v>45699</v>
      </c>
      <c r="D196" s="62">
        <v>10.8567</v>
      </c>
    </row>
    <row r="197" spans="1:4" ht="12.75" x14ac:dyDescent="0.2">
      <c r="A197" s="62" t="s">
        <v>837</v>
      </c>
      <c r="B197" s="62" t="s">
        <v>642</v>
      </c>
      <c r="C197" s="63">
        <v>45700</v>
      </c>
      <c r="D197" s="62">
        <v>10.885400000000001</v>
      </c>
    </row>
    <row r="198" spans="1:4" ht="12.75" x14ac:dyDescent="0.2">
      <c r="A198" s="62" t="s">
        <v>838</v>
      </c>
      <c r="B198" s="62" t="s">
        <v>642</v>
      </c>
      <c r="C198" s="63">
        <v>45701</v>
      </c>
      <c r="D198" s="62">
        <v>10.7239</v>
      </c>
    </row>
    <row r="199" spans="1:4" ht="12.75" x14ac:dyDescent="0.2">
      <c r="A199" s="62" t="s">
        <v>839</v>
      </c>
      <c r="B199" s="62" t="s">
        <v>642</v>
      </c>
      <c r="C199" s="63">
        <v>45702</v>
      </c>
      <c r="D199" s="62">
        <v>10.6882</v>
      </c>
    </row>
    <row r="200" spans="1:4" ht="12.75" x14ac:dyDescent="0.2">
      <c r="A200" s="62" t="s">
        <v>840</v>
      </c>
      <c r="B200" s="62" t="s">
        <v>642</v>
      </c>
      <c r="C200" s="63">
        <v>45703</v>
      </c>
      <c r="D200" s="62">
        <v>10.6882</v>
      </c>
    </row>
    <row r="201" spans="1:4" ht="12.75" x14ac:dyDescent="0.2">
      <c r="A201" s="62" t="s">
        <v>841</v>
      </c>
      <c r="B201" s="62" t="s">
        <v>642</v>
      </c>
      <c r="C201" s="63">
        <v>45704</v>
      </c>
      <c r="D201" s="62">
        <v>10.6882</v>
      </c>
    </row>
    <row r="202" spans="1:4" ht="12.75" x14ac:dyDescent="0.2">
      <c r="A202" s="62" t="s">
        <v>842</v>
      </c>
      <c r="B202" s="62" t="s">
        <v>642</v>
      </c>
      <c r="C202" s="63">
        <v>45705</v>
      </c>
      <c r="D202" s="62">
        <v>10.693</v>
      </c>
    </row>
    <row r="203" spans="1:4" ht="12.75" x14ac:dyDescent="0.2">
      <c r="A203" s="62" t="s">
        <v>843</v>
      </c>
      <c r="B203" s="62" t="s">
        <v>642</v>
      </c>
      <c r="C203" s="63">
        <v>45706</v>
      </c>
      <c r="D203" s="62">
        <v>10.716200000000001</v>
      </c>
    </row>
    <row r="204" spans="1:4" ht="12.75" x14ac:dyDescent="0.2">
      <c r="A204" s="62" t="s">
        <v>844</v>
      </c>
      <c r="B204" s="62" t="s">
        <v>642</v>
      </c>
      <c r="C204" s="63">
        <v>45707</v>
      </c>
      <c r="D204" s="62">
        <v>10.7247</v>
      </c>
    </row>
    <row r="205" spans="1:4" ht="12.75" x14ac:dyDescent="0.2">
      <c r="A205" s="62" t="s">
        <v>845</v>
      </c>
      <c r="B205" s="62" t="s">
        <v>642</v>
      </c>
      <c r="C205" s="63">
        <v>45708</v>
      </c>
      <c r="D205" s="62">
        <v>10.6252</v>
      </c>
    </row>
    <row r="206" spans="1:4" ht="12.75" x14ac:dyDescent="0.2">
      <c r="A206" s="62" t="s">
        <v>846</v>
      </c>
      <c r="B206" s="62" t="s">
        <v>642</v>
      </c>
      <c r="C206" s="63">
        <v>45709</v>
      </c>
      <c r="D206" s="62">
        <v>10.646100000000001</v>
      </c>
    </row>
    <row r="207" spans="1:4" ht="12.75" x14ac:dyDescent="0.2">
      <c r="A207" s="62" t="s">
        <v>847</v>
      </c>
      <c r="B207" s="62" t="s">
        <v>642</v>
      </c>
      <c r="C207" s="63">
        <v>45710</v>
      </c>
      <c r="D207" s="62">
        <v>10.646100000000001</v>
      </c>
    </row>
    <row r="208" spans="1:4" ht="12.75" x14ac:dyDescent="0.2">
      <c r="A208" s="62" t="s">
        <v>848</v>
      </c>
      <c r="B208" s="62" t="s">
        <v>642</v>
      </c>
      <c r="C208" s="63">
        <v>45711</v>
      </c>
      <c r="D208" s="62">
        <v>10.646100000000001</v>
      </c>
    </row>
    <row r="209" spans="1:4" ht="12.75" x14ac:dyDescent="0.2">
      <c r="A209" s="62" t="s">
        <v>849</v>
      </c>
      <c r="B209" s="62" t="s">
        <v>642</v>
      </c>
      <c r="C209" s="63">
        <v>45712</v>
      </c>
      <c r="D209" s="62">
        <v>10.655200000000001</v>
      </c>
    </row>
    <row r="210" spans="1:4" ht="12.75" x14ac:dyDescent="0.2">
      <c r="A210" s="62" t="s">
        <v>850</v>
      </c>
      <c r="B210" s="62" t="s">
        <v>642</v>
      </c>
      <c r="C210" s="63">
        <v>45713</v>
      </c>
      <c r="D210" s="62">
        <v>10.5962</v>
      </c>
    </row>
    <row r="211" spans="1:4" ht="12.75" x14ac:dyDescent="0.2">
      <c r="A211" s="62" t="s">
        <v>851</v>
      </c>
      <c r="B211" s="62" t="s">
        <v>642</v>
      </c>
      <c r="C211" s="63">
        <v>45714</v>
      </c>
      <c r="D211" s="62">
        <v>10.6412</v>
      </c>
    </row>
    <row r="212" spans="1:4" ht="12.75" x14ac:dyDescent="0.2">
      <c r="A212" s="62" t="s">
        <v>852</v>
      </c>
      <c r="B212" s="62" t="s">
        <v>642</v>
      </c>
      <c r="C212" s="63">
        <v>45715</v>
      </c>
      <c r="D212" s="62">
        <v>10.745799999999999</v>
      </c>
    </row>
    <row r="213" spans="1:4" ht="12.75" x14ac:dyDescent="0.2">
      <c r="A213" s="62" t="s">
        <v>853</v>
      </c>
      <c r="B213" s="62" t="s">
        <v>642</v>
      </c>
      <c r="C213" s="63">
        <v>45716</v>
      </c>
      <c r="D213" s="62">
        <v>10.756</v>
      </c>
    </row>
    <row r="214" spans="1:4" ht="12.75" x14ac:dyDescent="0.2">
      <c r="A214" s="62" t="s">
        <v>854</v>
      </c>
      <c r="B214" s="62" t="s">
        <v>642</v>
      </c>
      <c r="C214" s="63">
        <v>45717</v>
      </c>
      <c r="D214" s="62">
        <v>10.756</v>
      </c>
    </row>
    <row r="215" spans="1:4" ht="12.75" x14ac:dyDescent="0.2">
      <c r="A215" s="62" t="s">
        <v>855</v>
      </c>
      <c r="B215" s="62" t="s">
        <v>642</v>
      </c>
      <c r="C215" s="63">
        <v>45718</v>
      </c>
      <c r="D215" s="62">
        <v>10.756</v>
      </c>
    </row>
    <row r="216" spans="1:4" ht="12.75" x14ac:dyDescent="0.2">
      <c r="A216" s="62" t="s">
        <v>856</v>
      </c>
      <c r="B216" s="62" t="s">
        <v>642</v>
      </c>
      <c r="C216" s="63">
        <v>45719</v>
      </c>
      <c r="D216" s="62">
        <v>10.505599999999999</v>
      </c>
    </row>
    <row r="217" spans="1:4" ht="12.75" x14ac:dyDescent="0.2">
      <c r="A217" s="62" t="s">
        <v>857</v>
      </c>
      <c r="B217" s="62" t="s">
        <v>642</v>
      </c>
      <c r="C217" s="63">
        <v>45720</v>
      </c>
      <c r="D217" s="62">
        <v>10.4139</v>
      </c>
    </row>
    <row r="218" spans="1:4" ht="12.75" x14ac:dyDescent="0.2">
      <c r="A218" s="62" t="s">
        <v>858</v>
      </c>
      <c r="B218" s="62" t="s">
        <v>642</v>
      </c>
      <c r="C218" s="63">
        <v>45721</v>
      </c>
      <c r="D218" s="62">
        <v>10.189500000000001</v>
      </c>
    </row>
    <row r="219" spans="1:4" ht="12.75" x14ac:dyDescent="0.2">
      <c r="A219" s="62" t="s">
        <v>859</v>
      </c>
      <c r="B219" s="62" t="s">
        <v>642</v>
      </c>
      <c r="C219" s="63">
        <v>45722</v>
      </c>
      <c r="D219" s="62">
        <v>10.168100000000001</v>
      </c>
    </row>
    <row r="220" spans="1:4" ht="12.75" x14ac:dyDescent="0.2">
      <c r="A220" s="62" t="s">
        <v>860</v>
      </c>
      <c r="B220" s="62" t="s">
        <v>642</v>
      </c>
      <c r="C220" s="63">
        <v>45723</v>
      </c>
      <c r="D220" s="62">
        <v>10.082000000000001</v>
      </c>
    </row>
    <row r="221" spans="1:4" ht="12.75" x14ac:dyDescent="0.2">
      <c r="A221" s="62" t="s">
        <v>861</v>
      </c>
      <c r="B221" s="62" t="s">
        <v>642</v>
      </c>
      <c r="C221" s="63">
        <v>45724</v>
      </c>
      <c r="D221" s="62">
        <v>10.082000000000001</v>
      </c>
    </row>
    <row r="222" spans="1:4" ht="12.75" x14ac:dyDescent="0.2">
      <c r="A222" s="62" t="s">
        <v>862</v>
      </c>
      <c r="B222" s="62" t="s">
        <v>642</v>
      </c>
      <c r="C222" s="63">
        <v>45725</v>
      </c>
      <c r="D222" s="62">
        <v>10.082000000000001</v>
      </c>
    </row>
    <row r="223" spans="1:4" ht="12.75" x14ac:dyDescent="0.2">
      <c r="A223" s="62" t="s">
        <v>863</v>
      </c>
      <c r="B223" s="62" t="s">
        <v>642</v>
      </c>
      <c r="C223" s="63">
        <v>45726</v>
      </c>
      <c r="D223" s="62">
        <v>10.1189</v>
      </c>
    </row>
    <row r="224" spans="1:4" ht="12.75" x14ac:dyDescent="0.2">
      <c r="A224" s="62" t="s">
        <v>864</v>
      </c>
      <c r="B224" s="62" t="s">
        <v>642</v>
      </c>
      <c r="C224" s="63">
        <v>45727</v>
      </c>
      <c r="D224" s="62">
        <v>10.002599999999999</v>
      </c>
    </row>
    <row r="225" spans="1:4" ht="12.75" x14ac:dyDescent="0.2">
      <c r="A225" s="62" t="s">
        <v>865</v>
      </c>
      <c r="B225" s="62" t="s">
        <v>642</v>
      </c>
      <c r="C225" s="63">
        <v>45728</v>
      </c>
      <c r="D225" s="62">
        <v>10.081799999999999</v>
      </c>
    </row>
    <row r="226" spans="1:4" ht="12.75" x14ac:dyDescent="0.2">
      <c r="A226" s="62" t="s">
        <v>866</v>
      </c>
      <c r="B226" s="62" t="s">
        <v>642</v>
      </c>
      <c r="C226" s="63">
        <v>45729</v>
      </c>
      <c r="D226" s="62">
        <v>10.183299999999999</v>
      </c>
    </row>
    <row r="227" spans="1:4" ht="12.75" x14ac:dyDescent="0.2">
      <c r="A227" s="62" t="s">
        <v>867</v>
      </c>
      <c r="B227" s="62" t="s">
        <v>642</v>
      </c>
      <c r="C227" s="63">
        <v>45730</v>
      </c>
      <c r="D227" s="62">
        <v>10.1319</v>
      </c>
    </row>
    <row r="228" spans="1:4" ht="12.75" x14ac:dyDescent="0.2">
      <c r="A228" s="62" t="s">
        <v>868</v>
      </c>
      <c r="B228" s="62" t="s">
        <v>642</v>
      </c>
      <c r="C228" s="63">
        <v>45731</v>
      </c>
      <c r="D228" s="62">
        <v>10.1319</v>
      </c>
    </row>
    <row r="229" spans="1:4" ht="12.75" x14ac:dyDescent="0.2">
      <c r="A229" s="62" t="s">
        <v>869</v>
      </c>
      <c r="B229" s="62" t="s">
        <v>642</v>
      </c>
      <c r="C229" s="63">
        <v>45732</v>
      </c>
      <c r="D229" s="62">
        <v>10.1319</v>
      </c>
    </row>
    <row r="230" spans="1:4" ht="12.75" x14ac:dyDescent="0.2">
      <c r="A230" s="62" t="s">
        <v>870</v>
      </c>
      <c r="B230" s="62" t="s">
        <v>642</v>
      </c>
      <c r="C230" s="63">
        <v>45733</v>
      </c>
      <c r="D230" s="62">
        <v>10.082100000000001</v>
      </c>
    </row>
    <row r="231" spans="1:4" ht="12.75" x14ac:dyDescent="0.2">
      <c r="A231" s="62" t="s">
        <v>871</v>
      </c>
      <c r="B231" s="62" t="s">
        <v>642</v>
      </c>
      <c r="C231" s="63">
        <v>45734</v>
      </c>
      <c r="D231" s="62">
        <v>10.034700000000001</v>
      </c>
    </row>
    <row r="232" spans="1:4" ht="12.75" x14ac:dyDescent="0.2">
      <c r="A232" s="62" t="s">
        <v>872</v>
      </c>
      <c r="B232" s="62" t="s">
        <v>642</v>
      </c>
      <c r="C232" s="63">
        <v>45735</v>
      </c>
      <c r="D232" s="62">
        <v>10.0976</v>
      </c>
    </row>
    <row r="233" spans="1:4" ht="12.75" x14ac:dyDescent="0.2">
      <c r="A233" s="62" t="s">
        <v>873</v>
      </c>
      <c r="B233" s="62" t="s">
        <v>642</v>
      </c>
      <c r="C233" s="63">
        <v>45736</v>
      </c>
      <c r="D233" s="62">
        <v>10.1264</v>
      </c>
    </row>
    <row r="234" spans="1:4" ht="12.75" x14ac:dyDescent="0.2">
      <c r="A234" s="62" t="s">
        <v>874</v>
      </c>
      <c r="B234" s="62" t="s">
        <v>642</v>
      </c>
      <c r="C234" s="63">
        <v>45737</v>
      </c>
      <c r="D234" s="62">
        <v>10.1419</v>
      </c>
    </row>
    <row r="235" spans="1:4" ht="12.75" x14ac:dyDescent="0.2">
      <c r="A235" s="62" t="s">
        <v>875</v>
      </c>
      <c r="B235" s="62" t="s">
        <v>642</v>
      </c>
      <c r="C235" s="63">
        <v>45738</v>
      </c>
      <c r="D235" s="62">
        <v>10.1419</v>
      </c>
    </row>
    <row r="236" spans="1:4" ht="12.75" x14ac:dyDescent="0.2">
      <c r="A236" s="62" t="s">
        <v>876</v>
      </c>
      <c r="B236" s="62" t="s">
        <v>642</v>
      </c>
      <c r="C236" s="63">
        <v>45739</v>
      </c>
      <c r="D236" s="62">
        <v>10.1419</v>
      </c>
    </row>
    <row r="237" spans="1:4" ht="12.75" x14ac:dyDescent="0.2">
      <c r="A237" s="62" t="s">
        <v>877</v>
      </c>
      <c r="B237" s="62" t="s">
        <v>642</v>
      </c>
      <c r="C237" s="63">
        <v>45740</v>
      </c>
      <c r="D237" s="62">
        <v>10.09</v>
      </c>
    </row>
    <row r="238" spans="1:4" ht="12.75" x14ac:dyDescent="0.2">
      <c r="A238" s="62" t="s">
        <v>878</v>
      </c>
      <c r="B238" s="62" t="s">
        <v>642</v>
      </c>
      <c r="C238" s="63">
        <v>45741</v>
      </c>
      <c r="D238" s="62">
        <v>10.032299999999999</v>
      </c>
    </row>
    <row r="239" spans="1:4" ht="12.75" x14ac:dyDescent="0.2">
      <c r="A239" s="62" t="s">
        <v>879</v>
      </c>
      <c r="B239" s="62" t="s">
        <v>642</v>
      </c>
      <c r="C239" s="63">
        <v>45742</v>
      </c>
      <c r="D239" s="62">
        <v>10.0458</v>
      </c>
    </row>
    <row r="240" spans="1:4" ht="12.75" x14ac:dyDescent="0.2">
      <c r="A240" s="62" t="s">
        <v>880</v>
      </c>
      <c r="B240" s="62" t="s">
        <v>642</v>
      </c>
      <c r="C240" s="63">
        <v>45743</v>
      </c>
      <c r="D240" s="62">
        <v>9.9964999999999993</v>
      </c>
    </row>
    <row r="241" spans="1:4" ht="12.75" x14ac:dyDescent="0.2">
      <c r="A241" s="62" t="s">
        <v>881</v>
      </c>
      <c r="B241" s="62" t="s">
        <v>642</v>
      </c>
      <c r="C241" s="63">
        <v>45744</v>
      </c>
      <c r="D241" s="62">
        <v>10.004200000000001</v>
      </c>
    </row>
    <row r="242" spans="1:4" ht="12.75" x14ac:dyDescent="0.2">
      <c r="A242" s="62" t="s">
        <v>882</v>
      </c>
      <c r="B242" s="62" t="s">
        <v>642</v>
      </c>
      <c r="C242" s="63">
        <v>45745</v>
      </c>
      <c r="D242" s="62">
        <v>10.004200000000001</v>
      </c>
    </row>
    <row r="243" spans="1:4" ht="12.75" x14ac:dyDescent="0.2">
      <c r="A243" s="62" t="s">
        <v>883</v>
      </c>
      <c r="B243" s="62" t="s">
        <v>642</v>
      </c>
      <c r="C243" s="63">
        <v>45746</v>
      </c>
      <c r="D243" s="62">
        <v>10.004200000000001</v>
      </c>
    </row>
    <row r="244" spans="1:4" ht="12.75" x14ac:dyDescent="0.2">
      <c r="A244" s="62" t="s">
        <v>884</v>
      </c>
      <c r="B244" s="62" t="s">
        <v>642</v>
      </c>
      <c r="C244" s="63">
        <v>45747</v>
      </c>
      <c r="D244" s="62">
        <v>10.038500000000001</v>
      </c>
    </row>
    <row r="245" spans="1:4" ht="12.75" x14ac:dyDescent="0.2">
      <c r="A245" s="62" t="s">
        <v>885</v>
      </c>
      <c r="B245" s="62" t="s">
        <v>642</v>
      </c>
      <c r="C245" s="63">
        <v>45748</v>
      </c>
      <c r="D245" s="62">
        <v>10.0093</v>
      </c>
    </row>
    <row r="246" spans="1:4" ht="12.75" x14ac:dyDescent="0.2">
      <c r="A246" s="62" t="s">
        <v>886</v>
      </c>
      <c r="B246" s="62" t="s">
        <v>642</v>
      </c>
      <c r="C246" s="63">
        <v>45749</v>
      </c>
      <c r="D246" s="62">
        <v>9.8978999999999999</v>
      </c>
    </row>
    <row r="247" spans="1:4" ht="12.75" x14ac:dyDescent="0.2">
      <c r="A247" s="62" t="s">
        <v>887</v>
      </c>
      <c r="B247" s="62" t="s">
        <v>642</v>
      </c>
      <c r="C247" s="63">
        <v>45750</v>
      </c>
      <c r="D247" s="62">
        <v>9.7639999999999993</v>
      </c>
    </row>
    <row r="248" spans="1:4" ht="12.75" x14ac:dyDescent="0.2">
      <c r="A248" s="62" t="s">
        <v>888</v>
      </c>
      <c r="B248" s="62" t="s">
        <v>642</v>
      </c>
      <c r="C248" s="63">
        <v>45751</v>
      </c>
      <c r="D248" s="62">
        <v>10.003399999999999</v>
      </c>
    </row>
    <row r="249" spans="1:4" ht="12.75" x14ac:dyDescent="0.2">
      <c r="A249" s="62" t="s">
        <v>889</v>
      </c>
      <c r="B249" s="62" t="s">
        <v>642</v>
      </c>
      <c r="C249" s="63">
        <v>45752</v>
      </c>
      <c r="D249" s="62">
        <v>10.003399999999999</v>
      </c>
    </row>
    <row r="250" spans="1:4" ht="12.75" x14ac:dyDescent="0.2">
      <c r="A250" s="62" t="s">
        <v>890</v>
      </c>
      <c r="B250" s="62" t="s">
        <v>642</v>
      </c>
      <c r="C250" s="63">
        <v>45753</v>
      </c>
      <c r="D250" s="62">
        <v>10.003399999999999</v>
      </c>
    </row>
    <row r="251" spans="1:4" ht="12.75" x14ac:dyDescent="0.2">
      <c r="A251" s="62" t="s">
        <v>891</v>
      </c>
      <c r="B251" s="62" t="s">
        <v>642</v>
      </c>
      <c r="C251" s="63">
        <v>45754</v>
      </c>
      <c r="D251" s="62">
        <v>10.0695</v>
      </c>
    </row>
    <row r="252" spans="1:4" ht="12.75" x14ac:dyDescent="0.2">
      <c r="A252" s="62" t="s">
        <v>892</v>
      </c>
      <c r="B252" s="62" t="s">
        <v>642</v>
      </c>
      <c r="C252" s="63">
        <v>45755</v>
      </c>
      <c r="D252" s="62">
        <v>10.0207</v>
      </c>
    </row>
    <row r="253" spans="1:4" ht="12.75" x14ac:dyDescent="0.2">
      <c r="A253" s="62" t="s">
        <v>893</v>
      </c>
      <c r="B253" s="62" t="s">
        <v>642</v>
      </c>
      <c r="C253" s="63">
        <v>45756</v>
      </c>
      <c r="D253" s="62">
        <v>9.9794999999999998</v>
      </c>
    </row>
    <row r="254" spans="1:4" ht="12.75" x14ac:dyDescent="0.2">
      <c r="A254" s="62" t="s">
        <v>894</v>
      </c>
      <c r="B254" s="62" t="s">
        <v>642</v>
      </c>
      <c r="C254" s="63">
        <v>45757</v>
      </c>
      <c r="D254" s="62">
        <v>9.8390000000000004</v>
      </c>
    </row>
    <row r="255" spans="1:4" ht="12.75" x14ac:dyDescent="0.2">
      <c r="A255" s="62" t="s">
        <v>895</v>
      </c>
      <c r="B255" s="62" t="s">
        <v>642</v>
      </c>
      <c r="C255" s="63">
        <v>45758</v>
      </c>
      <c r="D255" s="62">
        <v>9.7508999999999997</v>
      </c>
    </row>
    <row r="256" spans="1:4" ht="12.75" x14ac:dyDescent="0.2">
      <c r="A256" s="62" t="s">
        <v>896</v>
      </c>
      <c r="B256" s="62" t="s">
        <v>642</v>
      </c>
      <c r="C256" s="63">
        <v>45759</v>
      </c>
      <c r="D256" s="62">
        <v>9.7508999999999997</v>
      </c>
    </row>
    <row r="257" spans="1:4" ht="12.75" x14ac:dyDescent="0.2">
      <c r="A257" s="62" t="s">
        <v>897</v>
      </c>
      <c r="B257" s="62" t="s">
        <v>642</v>
      </c>
      <c r="C257" s="63">
        <v>45760</v>
      </c>
      <c r="D257" s="62">
        <v>9.7508999999999997</v>
      </c>
    </row>
    <row r="258" spans="1:4" ht="12.75" x14ac:dyDescent="0.2">
      <c r="A258" s="62" t="s">
        <v>898</v>
      </c>
      <c r="B258" s="62" t="s">
        <v>642</v>
      </c>
      <c r="C258" s="63">
        <v>45761</v>
      </c>
      <c r="D258" s="62">
        <v>9.7646999999999995</v>
      </c>
    </row>
    <row r="259" spans="1:4" ht="12.75" x14ac:dyDescent="0.2">
      <c r="A259" s="62" t="s">
        <v>899</v>
      </c>
      <c r="B259" s="62" t="s">
        <v>642</v>
      </c>
      <c r="C259" s="63">
        <v>45762</v>
      </c>
      <c r="D259" s="62">
        <v>9.8627000000000002</v>
      </c>
    </row>
    <row r="260" spans="1:4" ht="12.75" x14ac:dyDescent="0.2">
      <c r="A260" s="62" t="s">
        <v>900</v>
      </c>
      <c r="B260" s="62" t="s">
        <v>642</v>
      </c>
      <c r="C260" s="63">
        <v>45763</v>
      </c>
      <c r="D260" s="62">
        <v>9.7525999999999993</v>
      </c>
    </row>
    <row r="261" spans="1:4" ht="12.75" x14ac:dyDescent="0.2">
      <c r="A261" s="62" t="s">
        <v>901</v>
      </c>
      <c r="B261" s="62" t="s">
        <v>642</v>
      </c>
      <c r="C261" s="63">
        <v>45764</v>
      </c>
      <c r="D261" s="62">
        <v>9.6158000000000001</v>
      </c>
    </row>
    <row r="262" spans="1:4" ht="12.75" x14ac:dyDescent="0.2">
      <c r="A262" s="62" t="s">
        <v>902</v>
      </c>
      <c r="B262" s="62" t="s">
        <v>642</v>
      </c>
      <c r="C262" s="63">
        <v>45765</v>
      </c>
      <c r="D262" s="62">
        <v>9.6137999999999995</v>
      </c>
    </row>
    <row r="263" spans="1:4" ht="12.75" x14ac:dyDescent="0.2">
      <c r="A263" s="62" t="s">
        <v>903</v>
      </c>
      <c r="B263" s="62" t="s">
        <v>642</v>
      </c>
      <c r="C263" s="63">
        <v>45766</v>
      </c>
      <c r="D263" s="62">
        <v>9.6137999999999995</v>
      </c>
    </row>
    <row r="264" spans="1:4" ht="12.75" x14ac:dyDescent="0.2">
      <c r="A264" s="62" t="s">
        <v>904</v>
      </c>
      <c r="B264" s="62" t="s">
        <v>642</v>
      </c>
      <c r="C264" s="63">
        <v>45767</v>
      </c>
      <c r="D264" s="62">
        <v>9.6137999999999995</v>
      </c>
    </row>
    <row r="265" spans="1:4" ht="12.75" x14ac:dyDescent="0.2">
      <c r="A265" s="62" t="s">
        <v>905</v>
      </c>
      <c r="B265" s="62" t="s">
        <v>642</v>
      </c>
      <c r="C265" s="63">
        <v>45768</v>
      </c>
      <c r="D265" s="62">
        <v>9.5144000000000002</v>
      </c>
    </row>
    <row r="266" spans="1:4" ht="12.75" x14ac:dyDescent="0.2">
      <c r="A266" s="62" t="s">
        <v>906</v>
      </c>
      <c r="B266" s="62" t="s">
        <v>642</v>
      </c>
      <c r="C266" s="63">
        <v>45769</v>
      </c>
      <c r="D266" s="62">
        <v>9.5618999999999996</v>
      </c>
    </row>
    <row r="267" spans="1:4" ht="12.75" x14ac:dyDescent="0.2">
      <c r="A267" s="62" t="s">
        <v>907</v>
      </c>
      <c r="B267" s="62" t="s">
        <v>642</v>
      </c>
      <c r="C267" s="63">
        <v>45770</v>
      </c>
      <c r="D267" s="62">
        <v>9.6930999999999994</v>
      </c>
    </row>
    <row r="268" spans="1:4" ht="12.75" x14ac:dyDescent="0.2">
      <c r="A268" s="62" t="s">
        <v>908</v>
      </c>
      <c r="B268" s="62" t="s">
        <v>642</v>
      </c>
      <c r="C268" s="63">
        <v>45771</v>
      </c>
      <c r="D268" s="62">
        <v>9.5870999999999995</v>
      </c>
    </row>
    <row r="269" spans="1:4" ht="12.75" x14ac:dyDescent="0.2">
      <c r="A269" s="62" t="s">
        <v>909</v>
      </c>
      <c r="B269" s="62" t="s">
        <v>642</v>
      </c>
      <c r="C269" s="63">
        <v>45772</v>
      </c>
      <c r="D269" s="62">
        <v>9.6707999999999998</v>
      </c>
    </row>
    <row r="270" spans="1:4" ht="12.75" x14ac:dyDescent="0.2">
      <c r="A270" s="62" t="s">
        <v>910</v>
      </c>
      <c r="B270" s="62" t="s">
        <v>642</v>
      </c>
      <c r="C270" s="63">
        <v>45773</v>
      </c>
      <c r="D270" s="62">
        <v>9.6707999999999998</v>
      </c>
    </row>
    <row r="271" spans="1:4" ht="12.75" x14ac:dyDescent="0.2">
      <c r="A271" s="62" t="s">
        <v>911</v>
      </c>
      <c r="B271" s="62" t="s">
        <v>642</v>
      </c>
      <c r="C271" s="63">
        <v>45774</v>
      </c>
      <c r="D271" s="62">
        <v>9.6707999999999998</v>
      </c>
    </row>
    <row r="272" spans="1:4" ht="12.75" x14ac:dyDescent="0.2">
      <c r="A272" s="62" t="s">
        <v>912</v>
      </c>
      <c r="B272" s="62" t="s">
        <v>642</v>
      </c>
      <c r="C272" s="63">
        <v>45775</v>
      </c>
      <c r="D272" s="62">
        <v>9.5681999999999992</v>
      </c>
    </row>
    <row r="273" spans="1:4" ht="12.75" x14ac:dyDescent="0.2">
      <c r="A273" s="62" t="s">
        <v>913</v>
      </c>
      <c r="B273" s="62" t="s">
        <v>642</v>
      </c>
      <c r="C273" s="63">
        <v>45776</v>
      </c>
      <c r="D273" s="62">
        <v>9.6201000000000008</v>
      </c>
    </row>
    <row r="274" spans="1:4" ht="12.75" x14ac:dyDescent="0.2">
      <c r="A274" s="62" t="s">
        <v>914</v>
      </c>
      <c r="B274" s="62" t="s">
        <v>642</v>
      </c>
      <c r="C274" s="63">
        <v>45777</v>
      </c>
      <c r="D274" s="62">
        <v>9.6575000000000006</v>
      </c>
    </row>
    <row r="275" spans="1:4" ht="12.75" x14ac:dyDescent="0.2">
      <c r="A275" s="62" t="s">
        <v>915</v>
      </c>
      <c r="B275" s="62" t="s">
        <v>642</v>
      </c>
      <c r="C275" s="63">
        <v>45778</v>
      </c>
      <c r="D275" s="62">
        <v>9.7386999999999997</v>
      </c>
    </row>
    <row r="276" spans="1:4" ht="12.75" x14ac:dyDescent="0.2">
      <c r="A276" s="62" t="s">
        <v>916</v>
      </c>
      <c r="B276" s="62" t="s">
        <v>642</v>
      </c>
      <c r="C276" s="63">
        <v>45779</v>
      </c>
      <c r="D276" s="62">
        <v>9.6438000000000006</v>
      </c>
    </row>
    <row r="277" spans="1:4" ht="12.75" x14ac:dyDescent="0.2">
      <c r="A277" s="62" t="s">
        <v>917</v>
      </c>
      <c r="B277" s="62" t="s">
        <v>642</v>
      </c>
      <c r="C277" s="63">
        <v>45780</v>
      </c>
      <c r="D277" s="62">
        <v>9.6438000000000006</v>
      </c>
    </row>
    <row r="278" spans="1:4" ht="12.75" x14ac:dyDescent="0.2">
      <c r="A278" s="62" t="s">
        <v>918</v>
      </c>
      <c r="B278" s="62" t="s">
        <v>642</v>
      </c>
      <c r="C278" s="63">
        <v>45781</v>
      </c>
      <c r="D278" s="62">
        <v>9.6438000000000006</v>
      </c>
    </row>
    <row r="279" spans="1:4" ht="12.75" x14ac:dyDescent="0.2">
      <c r="A279" s="62" t="s">
        <v>919</v>
      </c>
      <c r="B279" s="62" t="s">
        <v>642</v>
      </c>
      <c r="C279" s="63">
        <v>45782</v>
      </c>
      <c r="D279" s="62">
        <v>9.6591000000000005</v>
      </c>
    </row>
    <row r="280" spans="1:4" ht="12.75" x14ac:dyDescent="0.2">
      <c r="A280" s="62" t="s">
        <v>920</v>
      </c>
      <c r="B280" s="62" t="s">
        <v>642</v>
      </c>
      <c r="C280" s="63">
        <v>45783</v>
      </c>
      <c r="D280" s="62">
        <v>9.5643999999999991</v>
      </c>
    </row>
    <row r="281" spans="1:4" ht="12.75" x14ac:dyDescent="0.2">
      <c r="A281" s="62" t="s">
        <v>921</v>
      </c>
      <c r="B281" s="62" t="s">
        <v>642</v>
      </c>
      <c r="C281" s="63">
        <v>45784</v>
      </c>
      <c r="D281" s="62">
        <v>9.6610999999999994</v>
      </c>
    </row>
    <row r="282" spans="1:4" ht="12.75" x14ac:dyDescent="0.2">
      <c r="A282" s="62" t="s">
        <v>922</v>
      </c>
      <c r="B282" s="62" t="s">
        <v>642</v>
      </c>
      <c r="C282" s="63">
        <v>45785</v>
      </c>
      <c r="D282" s="62">
        <v>9.7270000000000003</v>
      </c>
    </row>
    <row r="283" spans="1:4" ht="12.75" x14ac:dyDescent="0.2">
      <c r="A283" s="62" t="s">
        <v>923</v>
      </c>
      <c r="B283" s="62" t="s">
        <v>642</v>
      </c>
      <c r="C283" s="63">
        <v>45786</v>
      </c>
      <c r="D283" s="62">
        <v>9.7086000000000006</v>
      </c>
    </row>
    <row r="284" spans="1:4" ht="12.75" x14ac:dyDescent="0.2">
      <c r="A284" s="62" t="s">
        <v>924</v>
      </c>
      <c r="B284" s="62" t="s">
        <v>642</v>
      </c>
      <c r="C284" s="63">
        <v>45787</v>
      </c>
      <c r="D284" s="62">
        <v>9.7086000000000006</v>
      </c>
    </row>
    <row r="285" spans="1:4" ht="12.75" x14ac:dyDescent="0.2">
      <c r="A285" s="62" t="s">
        <v>925</v>
      </c>
      <c r="B285" s="62" t="s">
        <v>642</v>
      </c>
      <c r="C285" s="63">
        <v>45788</v>
      </c>
      <c r="D285" s="62">
        <v>9.7086000000000006</v>
      </c>
    </row>
    <row r="286" spans="1:4" ht="12.75" x14ac:dyDescent="0.2">
      <c r="A286" s="62" t="s">
        <v>926</v>
      </c>
      <c r="B286" s="62" t="s">
        <v>642</v>
      </c>
      <c r="C286" s="63">
        <v>45789</v>
      </c>
      <c r="D286" s="62">
        <v>9.8130000000000006</v>
      </c>
    </row>
    <row r="287" spans="1:4" ht="12.75" x14ac:dyDescent="0.2">
      <c r="A287" s="62" t="s">
        <v>927</v>
      </c>
      <c r="B287" s="62" t="s">
        <v>642</v>
      </c>
      <c r="C287" s="63">
        <v>45790</v>
      </c>
      <c r="D287" s="62">
        <v>9.7075999999999993</v>
      </c>
    </row>
    <row r="288" spans="1:4" ht="12.75" x14ac:dyDescent="0.2">
      <c r="A288" s="62" t="s">
        <v>928</v>
      </c>
      <c r="B288" s="62" t="s">
        <v>642</v>
      </c>
      <c r="C288" s="63">
        <v>45791</v>
      </c>
      <c r="D288" s="62">
        <v>9.7429000000000006</v>
      </c>
    </row>
    <row r="289" spans="1:4" ht="12.75" x14ac:dyDescent="0.2">
      <c r="A289" s="62" t="s">
        <v>929</v>
      </c>
      <c r="B289" s="62" t="s">
        <v>642</v>
      </c>
      <c r="C289" s="63">
        <v>45792</v>
      </c>
      <c r="D289" s="62">
        <v>9.7192000000000007</v>
      </c>
    </row>
    <row r="290" spans="1:4" ht="12.75" x14ac:dyDescent="0.2">
      <c r="A290" s="62" t="s">
        <v>930</v>
      </c>
      <c r="B290" s="62" t="s">
        <v>642</v>
      </c>
      <c r="C290" s="63">
        <v>45793</v>
      </c>
      <c r="D290" s="62">
        <v>9.7632999999999992</v>
      </c>
    </row>
    <row r="291" spans="1:4" ht="12.75" x14ac:dyDescent="0.2">
      <c r="A291" s="62" t="s">
        <v>931</v>
      </c>
      <c r="B291" s="62" t="s">
        <v>642</v>
      </c>
      <c r="C291" s="63">
        <v>45794</v>
      </c>
      <c r="D291" s="62">
        <v>9.7632999999999992</v>
      </c>
    </row>
    <row r="292" spans="1:4" ht="12.75" x14ac:dyDescent="0.2">
      <c r="A292" s="62" t="s">
        <v>932</v>
      </c>
      <c r="B292" s="62" t="s">
        <v>642</v>
      </c>
      <c r="C292" s="63">
        <v>45795</v>
      </c>
      <c r="D292" s="62">
        <v>9.7632999999999992</v>
      </c>
    </row>
    <row r="293" spans="1:4" ht="12.75" x14ac:dyDescent="0.2">
      <c r="A293" s="62" t="s">
        <v>933</v>
      </c>
      <c r="B293" s="62" t="s">
        <v>642</v>
      </c>
      <c r="C293" s="63">
        <v>45796</v>
      </c>
      <c r="D293" s="62">
        <v>9.6759000000000004</v>
      </c>
    </row>
    <row r="294" spans="1:4" ht="12.75" x14ac:dyDescent="0.2">
      <c r="A294" s="62" t="s">
        <v>934</v>
      </c>
      <c r="B294" s="62" t="s">
        <v>642</v>
      </c>
      <c r="C294" s="63">
        <v>45797</v>
      </c>
      <c r="D294" s="62">
        <v>9.6303999999999998</v>
      </c>
    </row>
    <row r="295" spans="1:4" ht="12.75" x14ac:dyDescent="0.2">
      <c r="A295" s="62" t="s">
        <v>935</v>
      </c>
      <c r="B295" s="62" t="s">
        <v>642</v>
      </c>
      <c r="C295" s="63">
        <v>45798</v>
      </c>
      <c r="D295" s="62">
        <v>9.5655000000000001</v>
      </c>
    </row>
    <row r="296" spans="1:4" ht="12.75" x14ac:dyDescent="0.2">
      <c r="A296" s="62" t="s">
        <v>936</v>
      </c>
      <c r="B296" s="62" t="s">
        <v>642</v>
      </c>
      <c r="C296" s="63">
        <v>45799</v>
      </c>
      <c r="D296" s="62">
        <v>9.6348000000000003</v>
      </c>
    </row>
    <row r="297" spans="1:4" ht="12.75" x14ac:dyDescent="0.2">
      <c r="A297" s="62" t="s">
        <v>937</v>
      </c>
      <c r="B297" s="62" t="s">
        <v>642</v>
      </c>
      <c r="C297" s="63">
        <v>45800</v>
      </c>
      <c r="D297" s="62">
        <v>9.5277999999999992</v>
      </c>
    </row>
    <row r="298" spans="1:4" ht="12.75" x14ac:dyDescent="0.2">
      <c r="A298" s="62" t="s">
        <v>938</v>
      </c>
      <c r="B298" s="62" t="s">
        <v>642</v>
      </c>
      <c r="C298" s="63">
        <v>45801</v>
      </c>
      <c r="D298" s="62">
        <v>9.5277999999999992</v>
      </c>
    </row>
    <row r="299" spans="1:4" ht="12.75" x14ac:dyDescent="0.2">
      <c r="A299" s="62" t="s">
        <v>939</v>
      </c>
      <c r="B299" s="62" t="s">
        <v>642</v>
      </c>
      <c r="C299" s="63">
        <v>45802</v>
      </c>
      <c r="D299" s="62">
        <v>9.5277999999999992</v>
      </c>
    </row>
    <row r="300" spans="1:4" ht="12.75" x14ac:dyDescent="0.2">
      <c r="A300" s="62" t="s">
        <v>940</v>
      </c>
      <c r="B300" s="62" t="s">
        <v>642</v>
      </c>
      <c r="C300" s="63">
        <v>45803</v>
      </c>
      <c r="D300" s="62">
        <v>9.5081000000000007</v>
      </c>
    </row>
    <row r="301" spans="1:4" ht="12.75" x14ac:dyDescent="0.2">
      <c r="A301" s="62" t="s">
        <v>941</v>
      </c>
      <c r="B301" s="62" t="s">
        <v>642</v>
      </c>
      <c r="C301" s="63">
        <v>45804</v>
      </c>
      <c r="D301" s="62">
        <v>9.6168999999999993</v>
      </c>
    </row>
    <row r="302" spans="1:4" ht="12.75" x14ac:dyDescent="0.2">
      <c r="A302" s="62" t="s">
        <v>942</v>
      </c>
      <c r="B302" s="62" t="s">
        <v>642</v>
      </c>
      <c r="C302" s="63">
        <v>45805</v>
      </c>
      <c r="D302" s="62">
        <v>9.6501000000000001</v>
      </c>
    </row>
    <row r="303" spans="1:4" ht="12.75" x14ac:dyDescent="0.2">
      <c r="A303" s="62" t="s">
        <v>943</v>
      </c>
      <c r="B303" s="62" t="s">
        <v>642</v>
      </c>
      <c r="C303" s="63">
        <v>45806</v>
      </c>
      <c r="D303" s="62">
        <v>9.5472000000000001</v>
      </c>
    </row>
    <row r="304" spans="1:4" ht="12.75" x14ac:dyDescent="0.2">
      <c r="A304" s="62" t="s">
        <v>944</v>
      </c>
      <c r="B304" s="62" t="s">
        <v>642</v>
      </c>
      <c r="C304" s="63">
        <v>45807</v>
      </c>
      <c r="D304" s="62">
        <v>9.5800999999999998</v>
      </c>
    </row>
    <row r="305" spans="1:4" ht="12.75" x14ac:dyDescent="0.2">
      <c r="A305" s="62" t="s">
        <v>945</v>
      </c>
      <c r="B305" s="62" t="s">
        <v>642</v>
      </c>
      <c r="C305" s="63">
        <v>45808</v>
      </c>
      <c r="D305" s="62">
        <v>9.5800999999999998</v>
      </c>
    </row>
    <row r="306" spans="1:4" ht="12.75" x14ac:dyDescent="0.2">
      <c r="A306" s="62" t="s">
        <v>946</v>
      </c>
      <c r="B306" s="62" t="s">
        <v>642</v>
      </c>
      <c r="C306" s="63">
        <v>45809</v>
      </c>
      <c r="D306" s="62">
        <v>9.5800999999999998</v>
      </c>
    </row>
    <row r="307" spans="1:4" ht="12.75" x14ac:dyDescent="0.2">
      <c r="A307" s="62" t="s">
        <v>947</v>
      </c>
      <c r="B307" s="62" t="s">
        <v>642</v>
      </c>
      <c r="C307" s="63">
        <v>45810</v>
      </c>
      <c r="D307" s="62">
        <v>9.5187000000000008</v>
      </c>
    </row>
    <row r="308" spans="1:4" ht="12.75" x14ac:dyDescent="0.2">
      <c r="A308" s="62" t="s">
        <v>948</v>
      </c>
      <c r="B308" s="62" t="s">
        <v>642</v>
      </c>
      <c r="C308" s="63">
        <v>45811</v>
      </c>
      <c r="D308" s="62">
        <v>9.6191999999999993</v>
      </c>
    </row>
    <row r="309" spans="1:4" ht="12.75" x14ac:dyDescent="0.2">
      <c r="A309" s="62" t="s">
        <v>949</v>
      </c>
      <c r="B309" s="62" t="s">
        <v>642</v>
      </c>
      <c r="C309" s="63">
        <v>45812</v>
      </c>
      <c r="D309" s="62">
        <v>9.5830000000000002</v>
      </c>
    </row>
    <row r="310" spans="1:4" ht="12.75" x14ac:dyDescent="0.2">
      <c r="A310" s="62" t="s">
        <v>950</v>
      </c>
      <c r="B310" s="62" t="s">
        <v>642</v>
      </c>
      <c r="C310" s="63">
        <v>45813</v>
      </c>
      <c r="D310" s="62">
        <v>9.5625999999999998</v>
      </c>
    </row>
    <row r="311" spans="1:4" ht="12.75" x14ac:dyDescent="0.2">
      <c r="A311" s="62" t="s">
        <v>951</v>
      </c>
      <c r="B311" s="62" t="s">
        <v>642</v>
      </c>
      <c r="C311" s="63">
        <v>45814</v>
      </c>
      <c r="D311" s="62">
        <v>9.6399000000000008</v>
      </c>
    </row>
    <row r="312" spans="1:4" ht="12.75" x14ac:dyDescent="0.2">
      <c r="A312" s="62" t="s">
        <v>952</v>
      </c>
      <c r="B312" s="62" t="s">
        <v>642</v>
      </c>
      <c r="C312" s="63">
        <v>45815</v>
      </c>
      <c r="D312" s="62">
        <v>9.6399000000000008</v>
      </c>
    </row>
    <row r="313" spans="1:4" ht="12.75" x14ac:dyDescent="0.2">
      <c r="A313" s="62" t="s">
        <v>953</v>
      </c>
      <c r="B313" s="62" t="s">
        <v>642</v>
      </c>
      <c r="C313" s="63">
        <v>45816</v>
      </c>
      <c r="D313" s="62">
        <v>9.6399000000000008</v>
      </c>
    </row>
    <row r="314" spans="1:4" ht="12.75" x14ac:dyDescent="0.2">
      <c r="A314" s="62" t="s">
        <v>954</v>
      </c>
      <c r="B314" s="62" t="s">
        <v>642</v>
      </c>
      <c r="C314" s="63">
        <v>45817</v>
      </c>
      <c r="D314" s="62">
        <v>9.5890000000000004</v>
      </c>
    </row>
    <row r="315" spans="1:4" ht="12.75" x14ac:dyDescent="0.2">
      <c r="A315" s="62" t="s">
        <v>955</v>
      </c>
      <c r="B315" s="62" t="s">
        <v>642</v>
      </c>
      <c r="C315" s="63">
        <v>45818</v>
      </c>
      <c r="D315" s="62">
        <v>9.5920000000000005</v>
      </c>
    </row>
    <row r="316" spans="1:4" ht="12.75" x14ac:dyDescent="0.2">
      <c r="A316" s="62" t="s">
        <v>956</v>
      </c>
      <c r="B316" s="62" t="s">
        <v>642</v>
      </c>
      <c r="C316" s="63">
        <v>45819</v>
      </c>
      <c r="D316" s="62">
        <v>9.5569000000000006</v>
      </c>
    </row>
    <row r="317" spans="1:4" ht="12.75" x14ac:dyDescent="0.2">
      <c r="A317" s="62" t="s">
        <v>957</v>
      </c>
      <c r="B317" s="62" t="s">
        <v>642</v>
      </c>
      <c r="C317" s="63">
        <v>45820</v>
      </c>
      <c r="D317" s="62">
        <v>9.4403000000000006</v>
      </c>
    </row>
    <row r="318" spans="1:4" ht="12.75" x14ac:dyDescent="0.2">
      <c r="A318" s="62" t="s">
        <v>958</v>
      </c>
      <c r="B318" s="62" t="s">
        <v>642</v>
      </c>
      <c r="C318" s="63">
        <v>45821</v>
      </c>
      <c r="D318" s="62">
        <v>9.4707000000000008</v>
      </c>
    </row>
    <row r="319" spans="1:4" ht="12.75" x14ac:dyDescent="0.2">
      <c r="A319" s="62" t="s">
        <v>959</v>
      </c>
      <c r="B319" s="62" t="s">
        <v>642</v>
      </c>
      <c r="C319" s="63">
        <v>45822</v>
      </c>
      <c r="D319" s="62">
        <v>9.4707000000000008</v>
      </c>
    </row>
    <row r="320" spans="1:4" ht="12.75" x14ac:dyDescent="0.2">
      <c r="A320" s="62" t="s">
        <v>960</v>
      </c>
      <c r="B320" s="62" t="s">
        <v>642</v>
      </c>
      <c r="C320" s="63">
        <v>45823</v>
      </c>
      <c r="D320" s="62">
        <v>9.4707000000000008</v>
      </c>
    </row>
    <row r="321" spans="1:4" ht="12.75" x14ac:dyDescent="0.2">
      <c r="A321" s="62" t="s">
        <v>961</v>
      </c>
      <c r="B321" s="62" t="s">
        <v>642</v>
      </c>
      <c r="C321" s="63">
        <v>45824</v>
      </c>
      <c r="D321" s="62">
        <v>9.4812999999999992</v>
      </c>
    </row>
    <row r="322" spans="1:4" ht="12.75" x14ac:dyDescent="0.2">
      <c r="A322" s="62" t="s">
        <v>962</v>
      </c>
      <c r="B322" s="62" t="s">
        <v>642</v>
      </c>
      <c r="C322" s="63">
        <v>45825</v>
      </c>
      <c r="D322" s="62">
        <v>9.5462000000000007</v>
      </c>
    </row>
    <row r="323" spans="1:4" ht="12.75" x14ac:dyDescent="0.2">
      <c r="A323" s="62" t="s">
        <v>963</v>
      </c>
      <c r="B323" s="62" t="s">
        <v>642</v>
      </c>
      <c r="C323" s="63">
        <v>45826</v>
      </c>
      <c r="D323" s="62">
        <v>9.6463000000000001</v>
      </c>
    </row>
    <row r="324" spans="1:4" ht="12.75" x14ac:dyDescent="0.2">
      <c r="A324" s="62" t="s">
        <v>964</v>
      </c>
      <c r="B324" s="62" t="s">
        <v>642</v>
      </c>
      <c r="C324" s="63">
        <v>45827</v>
      </c>
      <c r="D324" s="62">
        <v>9.6320999999999994</v>
      </c>
    </row>
    <row r="325" spans="1:4" ht="12.75" x14ac:dyDescent="0.2">
      <c r="A325" s="62" t="s">
        <v>965</v>
      </c>
      <c r="B325" s="62" t="s">
        <v>642</v>
      </c>
      <c r="C325" s="63">
        <v>45828</v>
      </c>
      <c r="D325" s="62">
        <v>9.6576000000000004</v>
      </c>
    </row>
    <row r="326" spans="1:4" ht="12.75" x14ac:dyDescent="0.2">
      <c r="A326" s="62" t="s">
        <v>966</v>
      </c>
      <c r="B326" s="62" t="s">
        <v>642</v>
      </c>
      <c r="C326" s="63">
        <v>45829</v>
      </c>
      <c r="D326" s="62">
        <v>9.6576000000000004</v>
      </c>
    </row>
    <row r="327" spans="1:4" ht="12.75" x14ac:dyDescent="0.2">
      <c r="A327" s="62" t="s">
        <v>967</v>
      </c>
      <c r="B327" s="62" t="s">
        <v>642</v>
      </c>
      <c r="C327" s="63">
        <v>45830</v>
      </c>
      <c r="D327" s="62">
        <v>9.6576000000000004</v>
      </c>
    </row>
    <row r="328" spans="1:4" ht="12.75" x14ac:dyDescent="0.2">
      <c r="A328" s="62" t="s">
        <v>968</v>
      </c>
      <c r="B328" s="62" t="s">
        <v>642</v>
      </c>
      <c r="C328" s="63">
        <v>45831</v>
      </c>
      <c r="D328" s="62">
        <v>9.5909999999999993</v>
      </c>
    </row>
    <row r="329" spans="1:4" ht="12.75" x14ac:dyDescent="0.2">
      <c r="A329" s="62" t="s">
        <v>969</v>
      </c>
      <c r="B329" s="62" t="s">
        <v>642</v>
      </c>
      <c r="C329" s="63">
        <v>45832</v>
      </c>
      <c r="D329" s="62">
        <v>9.5203000000000007</v>
      </c>
    </row>
    <row r="330" spans="1:4" ht="12.75" x14ac:dyDescent="0.2">
      <c r="A330" s="62" t="s">
        <v>970</v>
      </c>
      <c r="B330" s="62" t="s">
        <v>642</v>
      </c>
      <c r="C330" s="63">
        <v>45833</v>
      </c>
      <c r="D330" s="62">
        <v>9.4831000000000003</v>
      </c>
    </row>
    <row r="331" spans="1:4" ht="12.75" x14ac:dyDescent="0.2">
      <c r="A331" s="62" t="s">
        <v>971</v>
      </c>
      <c r="B331" s="62" t="s">
        <v>642</v>
      </c>
      <c r="C331" s="63">
        <v>45834</v>
      </c>
      <c r="D331" s="62">
        <v>9.4944000000000006</v>
      </c>
    </row>
    <row r="332" spans="1:4" ht="12.75" x14ac:dyDescent="0.2">
      <c r="A332" s="62" t="s">
        <v>972</v>
      </c>
      <c r="B332" s="62" t="s">
        <v>642</v>
      </c>
      <c r="C332" s="63">
        <v>45835</v>
      </c>
      <c r="D332" s="62">
        <v>9.4704999999999995</v>
      </c>
    </row>
    <row r="333" spans="1:4" ht="12.75" x14ac:dyDescent="0.2">
      <c r="A333" s="62" t="s">
        <v>973</v>
      </c>
      <c r="B333" s="62" t="s">
        <v>642</v>
      </c>
      <c r="C333" s="63">
        <v>45836</v>
      </c>
      <c r="D333" s="62">
        <v>9.4704999999999995</v>
      </c>
    </row>
    <row r="334" spans="1:4" ht="12.75" x14ac:dyDescent="0.2">
      <c r="A334" s="62" t="s">
        <v>974</v>
      </c>
      <c r="B334" s="62" t="s">
        <v>642</v>
      </c>
      <c r="C334" s="63">
        <v>45837</v>
      </c>
      <c r="D334" s="62">
        <v>9.4704999999999995</v>
      </c>
    </row>
    <row r="335" spans="1:4" ht="12.75" x14ac:dyDescent="0.2">
      <c r="A335" s="62" t="s">
        <v>975</v>
      </c>
      <c r="B335" s="62" t="s">
        <v>642</v>
      </c>
      <c r="C335" s="63">
        <v>45838</v>
      </c>
      <c r="D335" s="62">
        <v>9.4482999999999997</v>
      </c>
    </row>
    <row r="336" spans="1:4" ht="12.75" x14ac:dyDescent="0.2">
      <c r="A336" s="62" t="s">
        <v>976</v>
      </c>
      <c r="B336" s="62" t="s">
        <v>642</v>
      </c>
      <c r="C336" s="63">
        <v>45839</v>
      </c>
      <c r="D336" s="62">
        <v>9.4695999999999998</v>
      </c>
    </row>
    <row r="337" spans="1:4" ht="12.75" x14ac:dyDescent="0.2">
      <c r="A337" s="62" t="s">
        <v>977</v>
      </c>
      <c r="B337" s="62" t="s">
        <v>642</v>
      </c>
      <c r="C337" s="63">
        <v>45840</v>
      </c>
      <c r="D337" s="62">
        <v>9.5146999999999995</v>
      </c>
    </row>
    <row r="338" spans="1:4" ht="12.75" x14ac:dyDescent="0.2">
      <c r="A338" s="62" t="s">
        <v>978</v>
      </c>
      <c r="B338" s="62" t="s">
        <v>642</v>
      </c>
      <c r="C338" s="63">
        <v>45841</v>
      </c>
      <c r="D338" s="62">
        <v>9.5861999999999998</v>
      </c>
    </row>
    <row r="339" spans="1:4" ht="12.75" x14ac:dyDescent="0.2">
      <c r="A339" s="62" t="s">
        <v>979</v>
      </c>
      <c r="B339" s="62" t="s">
        <v>642</v>
      </c>
      <c r="C339" s="63">
        <v>45842</v>
      </c>
      <c r="D339" s="62">
        <v>9.5474999999999994</v>
      </c>
    </row>
    <row r="340" spans="1:4" ht="12.75" x14ac:dyDescent="0.2">
      <c r="A340" s="62" t="s">
        <v>980</v>
      </c>
      <c r="B340" s="62" t="s">
        <v>642</v>
      </c>
      <c r="C340" s="63">
        <v>45843</v>
      </c>
      <c r="D340" s="62">
        <v>9.5474999999999994</v>
      </c>
    </row>
    <row r="341" spans="1:4" ht="12.75" x14ac:dyDescent="0.2">
      <c r="A341" s="62" t="s">
        <v>981</v>
      </c>
      <c r="B341" s="62" t="s">
        <v>642</v>
      </c>
      <c r="C341" s="63">
        <v>45844</v>
      </c>
      <c r="D341" s="62">
        <v>9.5474999999999994</v>
      </c>
    </row>
    <row r="342" spans="1:4" ht="12.75" x14ac:dyDescent="0.2">
      <c r="A342" s="62" t="s">
        <v>982</v>
      </c>
      <c r="B342" s="62" t="s">
        <v>642</v>
      </c>
      <c r="C342" s="63">
        <v>45845</v>
      </c>
      <c r="D342" s="62">
        <v>9.5298999999999996</v>
      </c>
    </row>
    <row r="343" spans="1:4" ht="12.75" x14ac:dyDescent="0.2">
      <c r="A343" s="62" t="s">
        <v>983</v>
      </c>
      <c r="B343" s="62" t="s">
        <v>642</v>
      </c>
      <c r="C343" s="63">
        <v>45846</v>
      </c>
      <c r="D343" s="62">
        <v>9.5129999999999999</v>
      </c>
    </row>
    <row r="344" spans="1:4" ht="12.75" x14ac:dyDescent="0.2">
      <c r="A344" s="62" t="s">
        <v>984</v>
      </c>
      <c r="B344" s="62" t="s">
        <v>642</v>
      </c>
      <c r="C344" s="63">
        <v>45847</v>
      </c>
      <c r="D344" s="62">
        <v>9.5031999999999996</v>
      </c>
    </row>
    <row r="345" spans="1:4" ht="12.75" x14ac:dyDescent="0.2">
      <c r="A345" s="62" t="s">
        <v>985</v>
      </c>
      <c r="B345" s="62" t="s">
        <v>642</v>
      </c>
      <c r="C345" s="63">
        <v>45848</v>
      </c>
      <c r="D345" s="62">
        <v>9.4970999999999997</v>
      </c>
    </row>
    <row r="346" spans="1:4" ht="12.75" x14ac:dyDescent="0.2">
      <c r="A346" s="62" t="s">
        <v>986</v>
      </c>
      <c r="B346" s="62" t="s">
        <v>642</v>
      </c>
      <c r="C346" s="63">
        <v>45849</v>
      </c>
      <c r="D346" s="62">
        <v>9.5497999999999994</v>
      </c>
    </row>
    <row r="347" spans="1:4" ht="12.75" x14ac:dyDescent="0.2">
      <c r="A347" s="62" t="s">
        <v>987</v>
      </c>
      <c r="B347" s="62" t="s">
        <v>642</v>
      </c>
      <c r="C347" s="63">
        <v>45850</v>
      </c>
      <c r="D347" s="62">
        <v>9.5497999999999994</v>
      </c>
    </row>
    <row r="348" spans="1:4" ht="12.75" x14ac:dyDescent="0.2">
      <c r="A348" s="62" t="s">
        <v>988</v>
      </c>
      <c r="B348" s="62" t="s">
        <v>642</v>
      </c>
      <c r="C348" s="63">
        <v>45851</v>
      </c>
      <c r="D348" s="62">
        <v>9.5497999999999994</v>
      </c>
    </row>
    <row r="349" spans="1:4" ht="12.75" x14ac:dyDescent="0.2">
      <c r="A349" s="62" t="s">
        <v>989</v>
      </c>
      <c r="B349" s="62" t="s">
        <v>642</v>
      </c>
      <c r="C349" s="63">
        <v>45852</v>
      </c>
      <c r="D349" s="62">
        <v>9.61</v>
      </c>
    </row>
    <row r="350" spans="1:4" ht="12.75" x14ac:dyDescent="0.2">
      <c r="A350" s="62" t="s">
        <v>990</v>
      </c>
      <c r="B350" s="62" t="s">
        <v>642</v>
      </c>
      <c r="C350" s="63">
        <v>45853</v>
      </c>
      <c r="D350" s="62">
        <v>9.7213999999999992</v>
      </c>
    </row>
    <row r="351" spans="1:4" ht="12.75" x14ac:dyDescent="0.2">
      <c r="A351" s="62" t="s">
        <v>991</v>
      </c>
      <c r="B351" s="62" t="s">
        <v>642</v>
      </c>
      <c r="C351" s="63">
        <v>45854</v>
      </c>
      <c r="D351" s="62">
        <v>9.7180999999999997</v>
      </c>
    </row>
    <row r="352" spans="1:4" ht="12.75" x14ac:dyDescent="0.2">
      <c r="A352" s="62" t="s">
        <v>992</v>
      </c>
      <c r="B352" s="62" t="s">
        <v>642</v>
      </c>
      <c r="C352" s="63">
        <v>45855</v>
      </c>
      <c r="D352" s="62">
        <v>9.7431999999999999</v>
      </c>
    </row>
    <row r="353" spans="1:4" ht="12.75" x14ac:dyDescent="0.2">
      <c r="A353" s="62" t="s">
        <v>993</v>
      </c>
      <c r="B353" s="62" t="s">
        <v>642</v>
      </c>
      <c r="C353" s="63">
        <v>45856</v>
      </c>
      <c r="D353" s="62">
        <v>9.6511999999999993</v>
      </c>
    </row>
    <row r="354" spans="1:4" ht="12.75" x14ac:dyDescent="0.2">
      <c r="A354" s="62" t="s">
        <v>994</v>
      </c>
      <c r="B354" s="62" t="s">
        <v>642</v>
      </c>
      <c r="C354" s="63">
        <v>45857</v>
      </c>
      <c r="D354" s="62">
        <v>9.6511999999999993</v>
      </c>
    </row>
    <row r="355" spans="1:4" ht="12.75" x14ac:dyDescent="0.2">
      <c r="A355" s="62" t="s">
        <v>995</v>
      </c>
      <c r="B355" s="62" t="s">
        <v>642</v>
      </c>
      <c r="C355" s="63">
        <v>45858</v>
      </c>
      <c r="D355" s="62">
        <v>9.6511999999999993</v>
      </c>
    </row>
    <row r="356" spans="1:4" ht="12.75" x14ac:dyDescent="0.2">
      <c r="A356" s="62" t="s">
        <v>996</v>
      </c>
      <c r="B356" s="62" t="s">
        <v>642</v>
      </c>
      <c r="C356" s="63">
        <v>45859</v>
      </c>
      <c r="D356" s="62">
        <v>9.5746000000000002</v>
      </c>
    </row>
    <row r="357" spans="1:4" ht="12.75" x14ac:dyDescent="0.2">
      <c r="A357" s="62" t="s">
        <v>997</v>
      </c>
      <c r="B357" s="62" t="s">
        <v>642</v>
      </c>
      <c r="C357" s="63">
        <v>45860</v>
      </c>
      <c r="D357" s="62">
        <v>9.5071999999999992</v>
      </c>
    </row>
    <row r="358" spans="1:4" ht="12.75" x14ac:dyDescent="0.2">
      <c r="A358" s="62" t="s">
        <v>998</v>
      </c>
      <c r="B358" s="62" t="s">
        <v>642</v>
      </c>
      <c r="C358" s="63">
        <v>45861</v>
      </c>
      <c r="D358" s="62">
        <v>9.4967000000000006</v>
      </c>
    </row>
    <row r="359" spans="1:4" ht="12.75" x14ac:dyDescent="0.2">
      <c r="A359" s="62" t="s">
        <v>999</v>
      </c>
      <c r="B359" s="62" t="s">
        <v>642</v>
      </c>
      <c r="C359" s="63">
        <v>45862</v>
      </c>
      <c r="D359" s="62">
        <v>9.5434000000000001</v>
      </c>
    </row>
    <row r="360" spans="1:4" ht="12.75" x14ac:dyDescent="0.2">
      <c r="A360" s="62" t="s">
        <v>1000</v>
      </c>
      <c r="B360" s="62" t="s">
        <v>642</v>
      </c>
      <c r="C360" s="63">
        <v>45863</v>
      </c>
      <c r="D360" s="62">
        <v>9.5065000000000008</v>
      </c>
    </row>
    <row r="361" spans="1:4" ht="12.75" x14ac:dyDescent="0.2">
      <c r="A361" s="62" t="s">
        <v>1001</v>
      </c>
      <c r="B361" s="62" t="s">
        <v>642</v>
      </c>
      <c r="C361" s="63">
        <v>45864</v>
      </c>
      <c r="D361" s="62">
        <v>9.5065000000000008</v>
      </c>
    </row>
    <row r="362" spans="1:4" ht="12.75" x14ac:dyDescent="0.2">
      <c r="A362" s="62" t="s">
        <v>1002</v>
      </c>
      <c r="B362" s="62" t="s">
        <v>642</v>
      </c>
      <c r="C362" s="63">
        <v>45865</v>
      </c>
      <c r="D362" s="62">
        <v>9.5065000000000008</v>
      </c>
    </row>
    <row r="363" spans="1:4" ht="12.75" x14ac:dyDescent="0.2">
      <c r="A363" s="62" t="s">
        <v>1003</v>
      </c>
      <c r="B363" s="62" t="s">
        <v>642</v>
      </c>
      <c r="C363" s="63">
        <v>45866</v>
      </c>
      <c r="D363" s="62">
        <v>9.6129999999999995</v>
      </c>
    </row>
    <row r="364" spans="1:4" ht="12.75" x14ac:dyDescent="0.2">
      <c r="A364" s="62" t="s">
        <v>1004</v>
      </c>
      <c r="B364" s="62" t="s">
        <v>642</v>
      </c>
      <c r="C364" s="63">
        <v>45867</v>
      </c>
      <c r="D364" s="62">
        <v>9.6509999999999998</v>
      </c>
    </row>
    <row r="365" spans="1:4" ht="12.75" x14ac:dyDescent="0.2">
      <c r="A365" s="62" t="s">
        <v>1005</v>
      </c>
      <c r="B365" s="62" t="s">
        <v>642</v>
      </c>
      <c r="C365" s="63">
        <v>45868</v>
      </c>
      <c r="D365" s="62">
        <v>9.7935999999999996</v>
      </c>
    </row>
    <row r="366" spans="1:4" ht="12.75" x14ac:dyDescent="0.2">
      <c r="A366" s="62" t="s">
        <v>1006</v>
      </c>
      <c r="B366" s="62" t="s">
        <v>642</v>
      </c>
      <c r="C366" s="63">
        <v>45869</v>
      </c>
      <c r="D366" s="62">
        <v>9.7911000000000001</v>
      </c>
    </row>
    <row r="367" spans="1:4" ht="12.75" x14ac:dyDescent="0.2">
      <c r="A367" s="62" t="s">
        <v>1007</v>
      </c>
      <c r="B367" s="62" t="s">
        <v>1008</v>
      </c>
      <c r="C367" s="63">
        <v>45505</v>
      </c>
      <c r="D367" s="62">
        <v>0.92659999999999998</v>
      </c>
    </row>
    <row r="368" spans="1:4" ht="12.75" x14ac:dyDescent="0.2">
      <c r="A368" s="62" t="s">
        <v>1009</v>
      </c>
      <c r="B368" s="62" t="s">
        <v>1008</v>
      </c>
      <c r="C368" s="63">
        <v>45506</v>
      </c>
      <c r="D368" s="62">
        <v>0.91639999999999999</v>
      </c>
    </row>
    <row r="369" spans="1:4" ht="12.75" x14ac:dyDescent="0.2">
      <c r="A369" s="62" t="s">
        <v>1010</v>
      </c>
      <c r="B369" s="62" t="s">
        <v>1008</v>
      </c>
      <c r="C369" s="63">
        <v>45507</v>
      </c>
      <c r="D369" s="62">
        <v>0.91639999999999999</v>
      </c>
    </row>
    <row r="370" spans="1:4" ht="12.75" x14ac:dyDescent="0.2">
      <c r="A370" s="62" t="s">
        <v>1011</v>
      </c>
      <c r="B370" s="62" t="s">
        <v>1008</v>
      </c>
      <c r="C370" s="63">
        <v>45508</v>
      </c>
      <c r="D370" s="62">
        <v>0.91639999999999999</v>
      </c>
    </row>
    <row r="371" spans="1:4" ht="12.75" x14ac:dyDescent="0.2">
      <c r="A371" s="62" t="s">
        <v>1012</v>
      </c>
      <c r="B371" s="62" t="s">
        <v>1008</v>
      </c>
      <c r="C371" s="63">
        <v>45509</v>
      </c>
      <c r="D371" s="62">
        <v>0.91279999999999994</v>
      </c>
    </row>
    <row r="372" spans="1:4" ht="12.75" x14ac:dyDescent="0.2">
      <c r="A372" s="62" t="s">
        <v>1013</v>
      </c>
      <c r="B372" s="62" t="s">
        <v>1008</v>
      </c>
      <c r="C372" s="63">
        <v>45510</v>
      </c>
      <c r="D372" s="62">
        <v>0.91469999999999996</v>
      </c>
    </row>
    <row r="373" spans="1:4" ht="12.75" x14ac:dyDescent="0.2">
      <c r="A373" s="62" t="s">
        <v>1014</v>
      </c>
      <c r="B373" s="62" t="s">
        <v>1008</v>
      </c>
      <c r="C373" s="63">
        <v>45511</v>
      </c>
      <c r="D373" s="62">
        <v>0.91549999999999998</v>
      </c>
    </row>
    <row r="374" spans="1:4" ht="12.75" x14ac:dyDescent="0.2">
      <c r="A374" s="62" t="s">
        <v>1015</v>
      </c>
      <c r="B374" s="62" t="s">
        <v>1008</v>
      </c>
      <c r="C374" s="63">
        <v>45512</v>
      </c>
      <c r="D374" s="62">
        <v>0.91579999999999995</v>
      </c>
    </row>
    <row r="375" spans="1:4" ht="12.75" x14ac:dyDescent="0.2">
      <c r="A375" s="62" t="s">
        <v>1016</v>
      </c>
      <c r="B375" s="62" t="s">
        <v>1008</v>
      </c>
      <c r="C375" s="63">
        <v>45513</v>
      </c>
      <c r="D375" s="62">
        <v>0.91600000000000004</v>
      </c>
    </row>
    <row r="376" spans="1:4" ht="12.75" x14ac:dyDescent="0.2">
      <c r="A376" s="62" t="s">
        <v>1017</v>
      </c>
      <c r="B376" s="62" t="s">
        <v>1008</v>
      </c>
      <c r="C376" s="63">
        <v>45514</v>
      </c>
      <c r="D376" s="62">
        <v>0.91600000000000004</v>
      </c>
    </row>
    <row r="377" spans="1:4" ht="12.75" x14ac:dyDescent="0.2">
      <c r="A377" s="62" t="s">
        <v>1018</v>
      </c>
      <c r="B377" s="62" t="s">
        <v>1008</v>
      </c>
      <c r="C377" s="63">
        <v>45515</v>
      </c>
      <c r="D377" s="62">
        <v>0.91600000000000004</v>
      </c>
    </row>
    <row r="378" spans="1:4" ht="12.75" x14ac:dyDescent="0.2">
      <c r="A378" s="62" t="s">
        <v>1019</v>
      </c>
      <c r="B378" s="62" t="s">
        <v>1008</v>
      </c>
      <c r="C378" s="63">
        <v>45516</v>
      </c>
      <c r="D378" s="62">
        <v>0.91469999999999996</v>
      </c>
    </row>
    <row r="379" spans="1:4" ht="12.75" x14ac:dyDescent="0.2">
      <c r="A379" s="62" t="s">
        <v>1020</v>
      </c>
      <c r="B379" s="62" t="s">
        <v>1008</v>
      </c>
      <c r="C379" s="63">
        <v>45517</v>
      </c>
      <c r="D379" s="62">
        <v>0.90959999999999996</v>
      </c>
    </row>
    <row r="380" spans="1:4" ht="12.75" x14ac:dyDescent="0.2">
      <c r="A380" s="62" t="s">
        <v>1021</v>
      </c>
      <c r="B380" s="62" t="s">
        <v>1008</v>
      </c>
      <c r="C380" s="63">
        <v>45518</v>
      </c>
      <c r="D380" s="62">
        <v>0.90800000000000003</v>
      </c>
    </row>
    <row r="381" spans="1:4" ht="12.75" x14ac:dyDescent="0.2">
      <c r="A381" s="62" t="s">
        <v>1022</v>
      </c>
      <c r="B381" s="62" t="s">
        <v>1008</v>
      </c>
      <c r="C381" s="63">
        <v>45519</v>
      </c>
      <c r="D381" s="62">
        <v>0.9113</v>
      </c>
    </row>
    <row r="382" spans="1:4" ht="12.75" x14ac:dyDescent="0.2">
      <c r="A382" s="62" t="s">
        <v>1023</v>
      </c>
      <c r="B382" s="62" t="s">
        <v>1008</v>
      </c>
      <c r="C382" s="63">
        <v>45520</v>
      </c>
      <c r="D382" s="62">
        <v>0.90669999999999995</v>
      </c>
    </row>
    <row r="383" spans="1:4" ht="12.75" x14ac:dyDescent="0.2">
      <c r="A383" s="62" t="s">
        <v>1024</v>
      </c>
      <c r="B383" s="62" t="s">
        <v>1008</v>
      </c>
      <c r="C383" s="63">
        <v>45521</v>
      </c>
      <c r="D383" s="62">
        <v>0.90669999999999995</v>
      </c>
    </row>
    <row r="384" spans="1:4" ht="12.75" x14ac:dyDescent="0.2">
      <c r="A384" s="62" t="s">
        <v>1025</v>
      </c>
      <c r="B384" s="62" t="s">
        <v>1008</v>
      </c>
      <c r="C384" s="63">
        <v>45522</v>
      </c>
      <c r="D384" s="62">
        <v>0.90669999999999995</v>
      </c>
    </row>
    <row r="385" spans="1:4" ht="12.75" x14ac:dyDescent="0.2">
      <c r="A385" s="62" t="s">
        <v>1026</v>
      </c>
      <c r="B385" s="62" t="s">
        <v>1008</v>
      </c>
      <c r="C385" s="63">
        <v>45523</v>
      </c>
      <c r="D385" s="62">
        <v>0.90200000000000002</v>
      </c>
    </row>
    <row r="386" spans="1:4" ht="12.75" x14ac:dyDescent="0.2">
      <c r="A386" s="62" t="s">
        <v>1027</v>
      </c>
      <c r="B386" s="62" t="s">
        <v>1008</v>
      </c>
      <c r="C386" s="63">
        <v>45524</v>
      </c>
      <c r="D386" s="62">
        <v>0.89839999999999998</v>
      </c>
    </row>
    <row r="387" spans="1:4" ht="12.75" x14ac:dyDescent="0.2">
      <c r="A387" s="62" t="s">
        <v>1028</v>
      </c>
      <c r="B387" s="62" t="s">
        <v>1008</v>
      </c>
      <c r="C387" s="63">
        <v>45525</v>
      </c>
      <c r="D387" s="62">
        <v>0.89680000000000004</v>
      </c>
    </row>
    <row r="388" spans="1:4" ht="12.75" x14ac:dyDescent="0.2">
      <c r="A388" s="62" t="s">
        <v>1029</v>
      </c>
      <c r="B388" s="62" t="s">
        <v>1008</v>
      </c>
      <c r="C388" s="63">
        <v>45526</v>
      </c>
      <c r="D388" s="62">
        <v>0.89980000000000004</v>
      </c>
    </row>
    <row r="389" spans="1:4" ht="12.75" x14ac:dyDescent="0.2">
      <c r="A389" s="62" t="s">
        <v>1030</v>
      </c>
      <c r="B389" s="62" t="s">
        <v>1008</v>
      </c>
      <c r="C389" s="63">
        <v>45527</v>
      </c>
      <c r="D389" s="62">
        <v>0.89339999999999997</v>
      </c>
    </row>
    <row r="390" spans="1:4" ht="12.75" x14ac:dyDescent="0.2">
      <c r="A390" s="62" t="s">
        <v>1031</v>
      </c>
      <c r="B390" s="62" t="s">
        <v>1008</v>
      </c>
      <c r="C390" s="63">
        <v>45528</v>
      </c>
      <c r="D390" s="62">
        <v>0.89339999999999997</v>
      </c>
    </row>
    <row r="391" spans="1:4" ht="12.75" x14ac:dyDescent="0.2">
      <c r="A391" s="62" t="s">
        <v>1032</v>
      </c>
      <c r="B391" s="62" t="s">
        <v>1008</v>
      </c>
      <c r="C391" s="63">
        <v>45529</v>
      </c>
      <c r="D391" s="62">
        <v>0.89339999999999997</v>
      </c>
    </row>
    <row r="392" spans="1:4" ht="12.75" x14ac:dyDescent="0.2">
      <c r="A392" s="62" t="s">
        <v>1033</v>
      </c>
      <c r="B392" s="62" t="s">
        <v>1008</v>
      </c>
      <c r="C392" s="63">
        <v>45530</v>
      </c>
      <c r="D392" s="62">
        <v>0.89590000000000003</v>
      </c>
    </row>
    <row r="393" spans="1:4" ht="12.75" x14ac:dyDescent="0.2">
      <c r="A393" s="62" t="s">
        <v>1034</v>
      </c>
      <c r="B393" s="62" t="s">
        <v>1008</v>
      </c>
      <c r="C393" s="63">
        <v>45531</v>
      </c>
      <c r="D393" s="62">
        <v>0.89410000000000001</v>
      </c>
    </row>
    <row r="394" spans="1:4" ht="12.75" x14ac:dyDescent="0.2">
      <c r="A394" s="62" t="s">
        <v>1035</v>
      </c>
      <c r="B394" s="62" t="s">
        <v>1008</v>
      </c>
      <c r="C394" s="63">
        <v>45532</v>
      </c>
      <c r="D394" s="62">
        <v>0.8992</v>
      </c>
    </row>
    <row r="395" spans="1:4" ht="12.75" x14ac:dyDescent="0.2">
      <c r="A395" s="62" t="s">
        <v>1036</v>
      </c>
      <c r="B395" s="62" t="s">
        <v>1008</v>
      </c>
      <c r="C395" s="63">
        <v>45533</v>
      </c>
      <c r="D395" s="62">
        <v>0.90269999999999995</v>
      </c>
    </row>
    <row r="396" spans="1:4" ht="12.75" x14ac:dyDescent="0.2">
      <c r="A396" s="62" t="s">
        <v>1037</v>
      </c>
      <c r="B396" s="62" t="s">
        <v>1008</v>
      </c>
      <c r="C396" s="63">
        <v>45534</v>
      </c>
      <c r="D396" s="62">
        <v>0.90510000000000002</v>
      </c>
    </row>
    <row r="397" spans="1:4" ht="12.75" x14ac:dyDescent="0.2">
      <c r="A397" s="62" t="s">
        <v>1038</v>
      </c>
      <c r="B397" s="62" t="s">
        <v>1008</v>
      </c>
      <c r="C397" s="63">
        <v>45535</v>
      </c>
      <c r="D397" s="62">
        <v>0.90510000000000002</v>
      </c>
    </row>
    <row r="398" spans="1:4" ht="12.75" x14ac:dyDescent="0.2">
      <c r="A398" s="62" t="s">
        <v>1039</v>
      </c>
      <c r="B398" s="62" t="s">
        <v>1008</v>
      </c>
      <c r="C398" s="63">
        <v>45536</v>
      </c>
      <c r="D398" s="62">
        <v>0.90510000000000002</v>
      </c>
    </row>
    <row r="399" spans="1:4" ht="12.75" x14ac:dyDescent="0.2">
      <c r="A399" s="62" t="s">
        <v>1040</v>
      </c>
      <c r="B399" s="62" t="s">
        <v>1008</v>
      </c>
      <c r="C399" s="63">
        <v>45537</v>
      </c>
      <c r="D399" s="62">
        <v>0.90310000000000001</v>
      </c>
    </row>
    <row r="400" spans="1:4" ht="12.75" x14ac:dyDescent="0.2">
      <c r="A400" s="62" t="s">
        <v>1041</v>
      </c>
      <c r="B400" s="62" t="s">
        <v>1008</v>
      </c>
      <c r="C400" s="63">
        <v>45538</v>
      </c>
      <c r="D400" s="62">
        <v>0.90549999999999997</v>
      </c>
    </row>
    <row r="401" spans="1:4" ht="12.75" x14ac:dyDescent="0.2">
      <c r="A401" s="62" t="s">
        <v>1042</v>
      </c>
      <c r="B401" s="62" t="s">
        <v>1008</v>
      </c>
      <c r="C401" s="63">
        <v>45539</v>
      </c>
      <c r="D401" s="62">
        <v>0.90229999999999999</v>
      </c>
    </row>
    <row r="402" spans="1:4" ht="12.75" x14ac:dyDescent="0.2">
      <c r="A402" s="62" t="s">
        <v>1043</v>
      </c>
      <c r="B402" s="62" t="s">
        <v>1008</v>
      </c>
      <c r="C402" s="63">
        <v>45540</v>
      </c>
      <c r="D402" s="62">
        <v>0.9</v>
      </c>
    </row>
    <row r="403" spans="1:4" ht="12.75" x14ac:dyDescent="0.2">
      <c r="A403" s="62" t="s">
        <v>1044</v>
      </c>
      <c r="B403" s="62" t="s">
        <v>1008</v>
      </c>
      <c r="C403" s="63">
        <v>45541</v>
      </c>
      <c r="D403" s="62">
        <v>0.90200000000000002</v>
      </c>
    </row>
    <row r="404" spans="1:4" ht="12.75" x14ac:dyDescent="0.2">
      <c r="A404" s="62" t="s">
        <v>1045</v>
      </c>
      <c r="B404" s="62" t="s">
        <v>1008</v>
      </c>
      <c r="C404" s="63">
        <v>45542</v>
      </c>
      <c r="D404" s="62">
        <v>0.90200000000000002</v>
      </c>
    </row>
    <row r="405" spans="1:4" ht="12.75" x14ac:dyDescent="0.2">
      <c r="A405" s="62" t="s">
        <v>1046</v>
      </c>
      <c r="B405" s="62" t="s">
        <v>1008</v>
      </c>
      <c r="C405" s="63">
        <v>45543</v>
      </c>
      <c r="D405" s="62">
        <v>0.90200000000000002</v>
      </c>
    </row>
    <row r="406" spans="1:4" ht="12.75" x14ac:dyDescent="0.2">
      <c r="A406" s="62" t="s">
        <v>1047</v>
      </c>
      <c r="B406" s="62" t="s">
        <v>1008</v>
      </c>
      <c r="C406" s="63">
        <v>45544</v>
      </c>
      <c r="D406" s="62">
        <v>0.90620000000000001</v>
      </c>
    </row>
    <row r="407" spans="1:4" ht="12.75" x14ac:dyDescent="0.2">
      <c r="A407" s="62" t="s">
        <v>1048</v>
      </c>
      <c r="B407" s="62" t="s">
        <v>1008</v>
      </c>
      <c r="C407" s="63">
        <v>45545</v>
      </c>
      <c r="D407" s="62">
        <v>0.90739999999999998</v>
      </c>
    </row>
    <row r="408" spans="1:4" ht="12.75" x14ac:dyDescent="0.2">
      <c r="A408" s="62" t="s">
        <v>1049</v>
      </c>
      <c r="B408" s="62" t="s">
        <v>1008</v>
      </c>
      <c r="C408" s="63">
        <v>45546</v>
      </c>
      <c r="D408" s="62">
        <v>0.90790000000000004</v>
      </c>
    </row>
    <row r="409" spans="1:4" ht="12.75" x14ac:dyDescent="0.2">
      <c r="A409" s="62" t="s">
        <v>1050</v>
      </c>
      <c r="B409" s="62" t="s">
        <v>1008</v>
      </c>
      <c r="C409" s="63">
        <v>45547</v>
      </c>
      <c r="D409" s="62">
        <v>0.90290000000000004</v>
      </c>
    </row>
    <row r="410" spans="1:4" ht="12.75" x14ac:dyDescent="0.2">
      <c r="A410" s="62" t="s">
        <v>1051</v>
      </c>
      <c r="B410" s="62" t="s">
        <v>1008</v>
      </c>
      <c r="C410" s="63">
        <v>45548</v>
      </c>
      <c r="D410" s="62">
        <v>0.90280000000000005</v>
      </c>
    </row>
    <row r="411" spans="1:4" ht="12.75" x14ac:dyDescent="0.2">
      <c r="A411" s="62" t="s">
        <v>1052</v>
      </c>
      <c r="B411" s="62" t="s">
        <v>1008</v>
      </c>
      <c r="C411" s="63">
        <v>45549</v>
      </c>
      <c r="D411" s="62">
        <v>0.90280000000000005</v>
      </c>
    </row>
    <row r="412" spans="1:4" ht="12.75" x14ac:dyDescent="0.2">
      <c r="A412" s="62" t="s">
        <v>1053</v>
      </c>
      <c r="B412" s="62" t="s">
        <v>1008</v>
      </c>
      <c r="C412" s="63">
        <v>45550</v>
      </c>
      <c r="D412" s="62">
        <v>0.90280000000000005</v>
      </c>
    </row>
    <row r="413" spans="1:4" ht="12.75" x14ac:dyDescent="0.2">
      <c r="A413" s="62" t="s">
        <v>1054</v>
      </c>
      <c r="B413" s="62" t="s">
        <v>1008</v>
      </c>
      <c r="C413" s="63">
        <v>45551</v>
      </c>
      <c r="D413" s="62">
        <v>0.8982</v>
      </c>
    </row>
    <row r="414" spans="1:4" ht="12.75" x14ac:dyDescent="0.2">
      <c r="A414" s="62" t="s">
        <v>1055</v>
      </c>
      <c r="B414" s="62" t="s">
        <v>1008</v>
      </c>
      <c r="C414" s="63">
        <v>45552</v>
      </c>
      <c r="D414" s="62">
        <v>0.89980000000000004</v>
      </c>
    </row>
    <row r="415" spans="1:4" ht="12.75" x14ac:dyDescent="0.2">
      <c r="A415" s="62" t="s">
        <v>1056</v>
      </c>
      <c r="B415" s="62" t="s">
        <v>1008</v>
      </c>
      <c r="C415" s="63">
        <v>45553</v>
      </c>
      <c r="D415" s="62">
        <v>0.89939999999999998</v>
      </c>
    </row>
    <row r="416" spans="1:4" ht="12.75" x14ac:dyDescent="0.2">
      <c r="A416" s="62" t="s">
        <v>1057</v>
      </c>
      <c r="B416" s="62" t="s">
        <v>1008</v>
      </c>
      <c r="C416" s="63">
        <v>45554</v>
      </c>
      <c r="D416" s="62">
        <v>0.89590000000000003</v>
      </c>
    </row>
    <row r="417" spans="1:4" ht="12.75" x14ac:dyDescent="0.2">
      <c r="A417" s="62" t="s">
        <v>1058</v>
      </c>
      <c r="B417" s="62" t="s">
        <v>1008</v>
      </c>
      <c r="C417" s="63">
        <v>45555</v>
      </c>
      <c r="D417" s="62">
        <v>0.89580000000000004</v>
      </c>
    </row>
    <row r="418" spans="1:4" ht="12.75" x14ac:dyDescent="0.2">
      <c r="A418" s="62" t="s">
        <v>1059</v>
      </c>
      <c r="B418" s="62" t="s">
        <v>1008</v>
      </c>
      <c r="C418" s="63">
        <v>45556</v>
      </c>
      <c r="D418" s="62">
        <v>0.89580000000000004</v>
      </c>
    </row>
    <row r="419" spans="1:4" ht="12.75" x14ac:dyDescent="0.2">
      <c r="A419" s="62" t="s">
        <v>1060</v>
      </c>
      <c r="B419" s="62" t="s">
        <v>1008</v>
      </c>
      <c r="C419" s="63">
        <v>45557</v>
      </c>
      <c r="D419" s="62">
        <v>0.89580000000000004</v>
      </c>
    </row>
    <row r="420" spans="1:4" ht="12.75" x14ac:dyDescent="0.2">
      <c r="A420" s="62" t="s">
        <v>1061</v>
      </c>
      <c r="B420" s="62" t="s">
        <v>1008</v>
      </c>
      <c r="C420" s="63">
        <v>45558</v>
      </c>
      <c r="D420" s="62">
        <v>0.89980000000000004</v>
      </c>
    </row>
    <row r="421" spans="1:4" ht="12.75" x14ac:dyDescent="0.2">
      <c r="A421" s="62" t="s">
        <v>1062</v>
      </c>
      <c r="B421" s="62" t="s">
        <v>1008</v>
      </c>
      <c r="C421" s="63">
        <v>45559</v>
      </c>
      <c r="D421" s="62">
        <v>0.89439999999999997</v>
      </c>
    </row>
    <row r="422" spans="1:4" ht="12.75" x14ac:dyDescent="0.2">
      <c r="A422" s="62" t="s">
        <v>1063</v>
      </c>
      <c r="B422" s="62" t="s">
        <v>1008</v>
      </c>
      <c r="C422" s="63">
        <v>45560</v>
      </c>
      <c r="D422" s="62">
        <v>0.89810000000000001</v>
      </c>
    </row>
    <row r="423" spans="1:4" ht="12.75" x14ac:dyDescent="0.2">
      <c r="A423" s="62" t="s">
        <v>1064</v>
      </c>
      <c r="B423" s="62" t="s">
        <v>1008</v>
      </c>
      <c r="C423" s="63">
        <v>45561</v>
      </c>
      <c r="D423" s="62">
        <v>0.89470000000000005</v>
      </c>
    </row>
    <row r="424" spans="1:4" ht="12.75" x14ac:dyDescent="0.2">
      <c r="A424" s="62" t="s">
        <v>1065</v>
      </c>
      <c r="B424" s="62" t="s">
        <v>1008</v>
      </c>
      <c r="C424" s="63">
        <v>45562</v>
      </c>
      <c r="D424" s="62">
        <v>0.89570000000000005</v>
      </c>
    </row>
    <row r="425" spans="1:4" ht="12.75" x14ac:dyDescent="0.2">
      <c r="A425" s="62" t="s">
        <v>1066</v>
      </c>
      <c r="B425" s="62" t="s">
        <v>1008</v>
      </c>
      <c r="C425" s="63">
        <v>45563</v>
      </c>
      <c r="D425" s="62">
        <v>0.89570000000000005</v>
      </c>
    </row>
    <row r="426" spans="1:4" ht="12.75" x14ac:dyDescent="0.2">
      <c r="A426" s="62" t="s">
        <v>1067</v>
      </c>
      <c r="B426" s="62" t="s">
        <v>1008</v>
      </c>
      <c r="C426" s="63">
        <v>45564</v>
      </c>
      <c r="D426" s="62">
        <v>0.89570000000000005</v>
      </c>
    </row>
    <row r="427" spans="1:4" ht="12.75" x14ac:dyDescent="0.2">
      <c r="A427" s="62" t="s">
        <v>1068</v>
      </c>
      <c r="B427" s="62" t="s">
        <v>1008</v>
      </c>
      <c r="C427" s="63">
        <v>45565</v>
      </c>
      <c r="D427" s="62">
        <v>0.89810000000000001</v>
      </c>
    </row>
    <row r="428" spans="1:4" ht="12.75" x14ac:dyDescent="0.2">
      <c r="A428" s="62" t="s">
        <v>1069</v>
      </c>
      <c r="B428" s="62" t="s">
        <v>1008</v>
      </c>
      <c r="C428" s="63">
        <v>45566</v>
      </c>
      <c r="D428" s="62">
        <v>0.90339999999999998</v>
      </c>
    </row>
    <row r="429" spans="1:4" ht="12.75" x14ac:dyDescent="0.2">
      <c r="A429" s="62" t="s">
        <v>1070</v>
      </c>
      <c r="B429" s="62" t="s">
        <v>1008</v>
      </c>
      <c r="C429" s="63">
        <v>45567</v>
      </c>
      <c r="D429" s="62">
        <v>0.90529999999999999</v>
      </c>
    </row>
    <row r="430" spans="1:4" ht="12.75" x14ac:dyDescent="0.2">
      <c r="A430" s="62" t="s">
        <v>1071</v>
      </c>
      <c r="B430" s="62" t="s">
        <v>1008</v>
      </c>
      <c r="C430" s="63">
        <v>45568</v>
      </c>
      <c r="D430" s="62">
        <v>0.90649999999999997</v>
      </c>
    </row>
    <row r="431" spans="1:4" ht="12.75" x14ac:dyDescent="0.2">
      <c r="A431" s="62" t="s">
        <v>1072</v>
      </c>
      <c r="B431" s="62" t="s">
        <v>1008</v>
      </c>
      <c r="C431" s="63">
        <v>45569</v>
      </c>
      <c r="D431" s="62">
        <v>0.91090000000000004</v>
      </c>
    </row>
    <row r="432" spans="1:4" ht="12.75" x14ac:dyDescent="0.2">
      <c r="A432" s="62" t="s">
        <v>1073</v>
      </c>
      <c r="B432" s="62" t="s">
        <v>1008</v>
      </c>
      <c r="C432" s="63">
        <v>45570</v>
      </c>
      <c r="D432" s="62">
        <v>0.91090000000000004</v>
      </c>
    </row>
    <row r="433" spans="1:4" ht="12.75" x14ac:dyDescent="0.2">
      <c r="A433" s="62" t="s">
        <v>1074</v>
      </c>
      <c r="B433" s="62" t="s">
        <v>1008</v>
      </c>
      <c r="C433" s="63">
        <v>45571</v>
      </c>
      <c r="D433" s="62">
        <v>0.91090000000000004</v>
      </c>
    </row>
    <row r="434" spans="1:4" ht="12.75" x14ac:dyDescent="0.2">
      <c r="A434" s="62" t="s">
        <v>1075</v>
      </c>
      <c r="B434" s="62" t="s">
        <v>1008</v>
      </c>
      <c r="C434" s="63">
        <v>45572</v>
      </c>
      <c r="D434" s="62">
        <v>0.91100000000000003</v>
      </c>
    </row>
    <row r="435" spans="1:4" ht="12.75" x14ac:dyDescent="0.2">
      <c r="A435" s="62" t="s">
        <v>1076</v>
      </c>
      <c r="B435" s="62" t="s">
        <v>1008</v>
      </c>
      <c r="C435" s="63">
        <v>45573</v>
      </c>
      <c r="D435" s="62">
        <v>0.91049999999999998</v>
      </c>
    </row>
    <row r="436" spans="1:4" ht="12.75" x14ac:dyDescent="0.2">
      <c r="A436" s="62" t="s">
        <v>1077</v>
      </c>
      <c r="B436" s="62" t="s">
        <v>1008</v>
      </c>
      <c r="C436" s="63">
        <v>45574</v>
      </c>
      <c r="D436" s="62">
        <v>0.91410000000000002</v>
      </c>
    </row>
    <row r="437" spans="1:4" ht="12.75" x14ac:dyDescent="0.2">
      <c r="A437" s="62" t="s">
        <v>1078</v>
      </c>
      <c r="B437" s="62" t="s">
        <v>1008</v>
      </c>
      <c r="C437" s="63">
        <v>45575</v>
      </c>
      <c r="D437" s="62">
        <v>0.91439999999999999</v>
      </c>
    </row>
    <row r="438" spans="1:4" ht="12.75" x14ac:dyDescent="0.2">
      <c r="A438" s="62" t="s">
        <v>1079</v>
      </c>
      <c r="B438" s="62" t="s">
        <v>1008</v>
      </c>
      <c r="C438" s="63">
        <v>45576</v>
      </c>
      <c r="D438" s="62">
        <v>0.91420000000000001</v>
      </c>
    </row>
    <row r="439" spans="1:4" ht="12.75" x14ac:dyDescent="0.2">
      <c r="A439" s="62" t="s">
        <v>1080</v>
      </c>
      <c r="B439" s="62" t="s">
        <v>1008</v>
      </c>
      <c r="C439" s="63">
        <v>45577</v>
      </c>
      <c r="D439" s="62">
        <v>0.91420000000000001</v>
      </c>
    </row>
    <row r="440" spans="1:4" ht="12.75" x14ac:dyDescent="0.2">
      <c r="A440" s="62" t="s">
        <v>1081</v>
      </c>
      <c r="B440" s="62" t="s">
        <v>1008</v>
      </c>
      <c r="C440" s="63">
        <v>45578</v>
      </c>
      <c r="D440" s="62">
        <v>0.91420000000000001</v>
      </c>
    </row>
    <row r="441" spans="1:4" ht="12.75" x14ac:dyDescent="0.2">
      <c r="A441" s="62" t="s">
        <v>1082</v>
      </c>
      <c r="B441" s="62" t="s">
        <v>1008</v>
      </c>
      <c r="C441" s="63">
        <v>45579</v>
      </c>
      <c r="D441" s="62">
        <v>0.91659999999999997</v>
      </c>
    </row>
    <row r="442" spans="1:4" ht="12.75" x14ac:dyDescent="0.2">
      <c r="A442" s="62" t="s">
        <v>1083</v>
      </c>
      <c r="B442" s="62" t="s">
        <v>1008</v>
      </c>
      <c r="C442" s="63">
        <v>45580</v>
      </c>
      <c r="D442" s="62">
        <v>0.91810000000000003</v>
      </c>
    </row>
    <row r="443" spans="1:4" ht="12.75" x14ac:dyDescent="0.2">
      <c r="A443" s="62" t="s">
        <v>1084</v>
      </c>
      <c r="B443" s="62" t="s">
        <v>1008</v>
      </c>
      <c r="C443" s="63">
        <v>45581</v>
      </c>
      <c r="D443" s="62">
        <v>0.92059999999999997</v>
      </c>
    </row>
    <row r="444" spans="1:4" ht="12.75" x14ac:dyDescent="0.2">
      <c r="A444" s="62" t="s">
        <v>1085</v>
      </c>
      <c r="B444" s="62" t="s">
        <v>1008</v>
      </c>
      <c r="C444" s="63">
        <v>45582</v>
      </c>
      <c r="D444" s="62">
        <v>0.92320000000000002</v>
      </c>
    </row>
    <row r="445" spans="1:4" ht="12.75" x14ac:dyDescent="0.2">
      <c r="A445" s="62" t="s">
        <v>1086</v>
      </c>
      <c r="B445" s="62" t="s">
        <v>1008</v>
      </c>
      <c r="C445" s="63">
        <v>45583</v>
      </c>
      <c r="D445" s="62">
        <v>0.92020000000000002</v>
      </c>
    </row>
    <row r="446" spans="1:4" ht="12.75" x14ac:dyDescent="0.2">
      <c r="A446" s="62" t="s">
        <v>1087</v>
      </c>
      <c r="B446" s="62" t="s">
        <v>1008</v>
      </c>
      <c r="C446" s="63">
        <v>45584</v>
      </c>
      <c r="D446" s="62">
        <v>0.92020000000000002</v>
      </c>
    </row>
    <row r="447" spans="1:4" ht="12.75" x14ac:dyDescent="0.2">
      <c r="A447" s="62" t="s">
        <v>1088</v>
      </c>
      <c r="B447" s="62" t="s">
        <v>1008</v>
      </c>
      <c r="C447" s="63">
        <v>45585</v>
      </c>
      <c r="D447" s="62">
        <v>0.92020000000000002</v>
      </c>
    </row>
    <row r="448" spans="1:4" ht="12.75" x14ac:dyDescent="0.2">
      <c r="A448" s="62" t="s">
        <v>1089</v>
      </c>
      <c r="B448" s="62" t="s">
        <v>1008</v>
      </c>
      <c r="C448" s="63">
        <v>45586</v>
      </c>
      <c r="D448" s="62">
        <v>0.92459999999999998</v>
      </c>
    </row>
    <row r="449" spans="1:4" ht="12.75" x14ac:dyDescent="0.2">
      <c r="A449" s="62" t="s">
        <v>1090</v>
      </c>
      <c r="B449" s="62" t="s">
        <v>1008</v>
      </c>
      <c r="C449" s="63">
        <v>45587</v>
      </c>
      <c r="D449" s="62">
        <v>0.92579999999999996</v>
      </c>
    </row>
    <row r="450" spans="1:4" ht="12.75" x14ac:dyDescent="0.2">
      <c r="A450" s="62" t="s">
        <v>1091</v>
      </c>
      <c r="B450" s="62" t="s">
        <v>1008</v>
      </c>
      <c r="C450" s="63">
        <v>45588</v>
      </c>
      <c r="D450" s="62">
        <v>0.92730000000000001</v>
      </c>
    </row>
    <row r="451" spans="1:4" ht="12.75" x14ac:dyDescent="0.2">
      <c r="A451" s="62" t="s">
        <v>1092</v>
      </c>
      <c r="B451" s="62" t="s">
        <v>1008</v>
      </c>
      <c r="C451" s="63">
        <v>45589</v>
      </c>
      <c r="D451" s="62">
        <v>0.92349999999999999</v>
      </c>
    </row>
    <row r="452" spans="1:4" ht="12.75" x14ac:dyDescent="0.2">
      <c r="A452" s="62" t="s">
        <v>1093</v>
      </c>
      <c r="B452" s="62" t="s">
        <v>1008</v>
      </c>
      <c r="C452" s="63">
        <v>45590</v>
      </c>
      <c r="D452" s="62">
        <v>0.92620000000000002</v>
      </c>
    </row>
    <row r="453" spans="1:4" ht="12.75" x14ac:dyDescent="0.2">
      <c r="A453" s="62" t="s">
        <v>1094</v>
      </c>
      <c r="B453" s="62" t="s">
        <v>1008</v>
      </c>
      <c r="C453" s="63">
        <v>45591</v>
      </c>
      <c r="D453" s="62">
        <v>0.92620000000000002</v>
      </c>
    </row>
    <row r="454" spans="1:4" ht="12.75" x14ac:dyDescent="0.2">
      <c r="A454" s="62" t="s">
        <v>1095</v>
      </c>
      <c r="B454" s="62" t="s">
        <v>1008</v>
      </c>
      <c r="C454" s="63">
        <v>45592</v>
      </c>
      <c r="D454" s="62">
        <v>0.92620000000000002</v>
      </c>
    </row>
    <row r="455" spans="1:4" ht="12.75" x14ac:dyDescent="0.2">
      <c r="A455" s="62" t="s">
        <v>1096</v>
      </c>
      <c r="B455" s="62" t="s">
        <v>1008</v>
      </c>
      <c r="C455" s="63">
        <v>45593</v>
      </c>
      <c r="D455" s="62">
        <v>0.92479999999999996</v>
      </c>
    </row>
    <row r="456" spans="1:4" ht="12.75" x14ac:dyDescent="0.2">
      <c r="A456" s="62" t="s">
        <v>1097</v>
      </c>
      <c r="B456" s="62" t="s">
        <v>1008</v>
      </c>
      <c r="C456" s="63">
        <v>45594</v>
      </c>
      <c r="D456" s="62">
        <v>0.92430000000000001</v>
      </c>
    </row>
    <row r="457" spans="1:4" ht="12.75" x14ac:dyDescent="0.2">
      <c r="A457" s="62" t="s">
        <v>1098</v>
      </c>
      <c r="B457" s="62" t="s">
        <v>1008</v>
      </c>
      <c r="C457" s="63">
        <v>45595</v>
      </c>
      <c r="D457" s="62">
        <v>0.92110000000000003</v>
      </c>
    </row>
    <row r="458" spans="1:4" ht="12.75" x14ac:dyDescent="0.2">
      <c r="A458" s="62" t="s">
        <v>1099</v>
      </c>
      <c r="B458" s="62" t="s">
        <v>1008</v>
      </c>
      <c r="C458" s="63">
        <v>45596</v>
      </c>
      <c r="D458" s="62">
        <v>0.91879999999999995</v>
      </c>
    </row>
    <row r="459" spans="1:4" ht="12.75" x14ac:dyDescent="0.2">
      <c r="A459" s="62" t="s">
        <v>1100</v>
      </c>
      <c r="B459" s="62" t="s">
        <v>1008</v>
      </c>
      <c r="C459" s="63">
        <v>45597</v>
      </c>
      <c r="D459" s="62">
        <v>0.92300000000000004</v>
      </c>
    </row>
    <row r="460" spans="1:4" ht="12.75" x14ac:dyDescent="0.2">
      <c r="A460" s="62" t="s">
        <v>1101</v>
      </c>
      <c r="B460" s="62" t="s">
        <v>1008</v>
      </c>
      <c r="C460" s="63">
        <v>45598</v>
      </c>
      <c r="D460" s="62">
        <v>0.92300000000000004</v>
      </c>
    </row>
    <row r="461" spans="1:4" ht="12.75" x14ac:dyDescent="0.2">
      <c r="A461" s="62" t="s">
        <v>1102</v>
      </c>
      <c r="B461" s="62" t="s">
        <v>1008</v>
      </c>
      <c r="C461" s="63">
        <v>45599</v>
      </c>
      <c r="D461" s="62">
        <v>0.92300000000000004</v>
      </c>
    </row>
    <row r="462" spans="1:4" ht="12.75" x14ac:dyDescent="0.2">
      <c r="A462" s="62" t="s">
        <v>1103</v>
      </c>
      <c r="B462" s="62" t="s">
        <v>1008</v>
      </c>
      <c r="C462" s="63">
        <v>45600</v>
      </c>
      <c r="D462" s="62">
        <v>0.91930000000000001</v>
      </c>
    </row>
    <row r="463" spans="1:4" ht="12.75" x14ac:dyDescent="0.2">
      <c r="A463" s="62" t="s">
        <v>1104</v>
      </c>
      <c r="B463" s="62" t="s">
        <v>1008</v>
      </c>
      <c r="C463" s="63">
        <v>45601</v>
      </c>
      <c r="D463" s="62">
        <v>0.91469999999999996</v>
      </c>
    </row>
    <row r="464" spans="1:4" ht="12.75" x14ac:dyDescent="0.2">
      <c r="A464" s="62" t="s">
        <v>1105</v>
      </c>
      <c r="B464" s="62" t="s">
        <v>1008</v>
      </c>
      <c r="C464" s="63">
        <v>45602</v>
      </c>
      <c r="D464" s="62">
        <v>0.93200000000000005</v>
      </c>
    </row>
    <row r="465" spans="1:4" ht="12.75" x14ac:dyDescent="0.2">
      <c r="A465" s="62" t="s">
        <v>1106</v>
      </c>
      <c r="B465" s="62" t="s">
        <v>1008</v>
      </c>
      <c r="C465" s="63">
        <v>45603</v>
      </c>
      <c r="D465" s="62">
        <v>0.9254</v>
      </c>
    </row>
    <row r="466" spans="1:4" ht="12.75" x14ac:dyDescent="0.2">
      <c r="A466" s="62" t="s">
        <v>1107</v>
      </c>
      <c r="B466" s="62" t="s">
        <v>1008</v>
      </c>
      <c r="C466" s="63">
        <v>45604</v>
      </c>
      <c r="D466" s="62">
        <v>0.93289999999999995</v>
      </c>
    </row>
    <row r="467" spans="1:4" ht="12.75" x14ac:dyDescent="0.2">
      <c r="A467" s="62" t="s">
        <v>1108</v>
      </c>
      <c r="B467" s="62" t="s">
        <v>1008</v>
      </c>
      <c r="C467" s="63">
        <v>45605</v>
      </c>
      <c r="D467" s="62">
        <v>0.93289999999999995</v>
      </c>
    </row>
    <row r="468" spans="1:4" ht="12.75" x14ac:dyDescent="0.2">
      <c r="A468" s="62" t="s">
        <v>1109</v>
      </c>
      <c r="B468" s="62" t="s">
        <v>1008</v>
      </c>
      <c r="C468" s="63">
        <v>45606</v>
      </c>
      <c r="D468" s="62">
        <v>0.93289999999999995</v>
      </c>
    </row>
    <row r="469" spans="1:4" ht="12.75" x14ac:dyDescent="0.2">
      <c r="A469" s="62" t="s">
        <v>1110</v>
      </c>
      <c r="B469" s="62" t="s">
        <v>1008</v>
      </c>
      <c r="C469" s="63">
        <v>45607</v>
      </c>
      <c r="D469" s="62">
        <v>0.93830000000000002</v>
      </c>
    </row>
    <row r="470" spans="1:4" ht="12.75" x14ac:dyDescent="0.2">
      <c r="A470" s="62" t="s">
        <v>1111</v>
      </c>
      <c r="B470" s="62" t="s">
        <v>1008</v>
      </c>
      <c r="C470" s="63">
        <v>45608</v>
      </c>
      <c r="D470" s="62">
        <v>0.94130000000000003</v>
      </c>
    </row>
    <row r="471" spans="1:4" ht="12.75" x14ac:dyDescent="0.2">
      <c r="A471" s="62" t="s">
        <v>1112</v>
      </c>
      <c r="B471" s="62" t="s">
        <v>1008</v>
      </c>
      <c r="C471" s="63">
        <v>45609</v>
      </c>
      <c r="D471" s="62">
        <v>0.94650000000000001</v>
      </c>
    </row>
    <row r="472" spans="1:4" ht="12.75" x14ac:dyDescent="0.2">
      <c r="A472" s="62" t="s">
        <v>1113</v>
      </c>
      <c r="B472" s="62" t="s">
        <v>1008</v>
      </c>
      <c r="C472" s="63">
        <v>45610</v>
      </c>
      <c r="D472" s="62">
        <v>0.9496</v>
      </c>
    </row>
    <row r="473" spans="1:4" ht="12.75" x14ac:dyDescent="0.2">
      <c r="A473" s="62" t="s">
        <v>1114</v>
      </c>
      <c r="B473" s="62" t="s">
        <v>1008</v>
      </c>
      <c r="C473" s="63">
        <v>45611</v>
      </c>
      <c r="D473" s="62">
        <v>0.9486</v>
      </c>
    </row>
    <row r="474" spans="1:4" ht="12.75" x14ac:dyDescent="0.2">
      <c r="A474" s="62" t="s">
        <v>1115</v>
      </c>
      <c r="B474" s="62" t="s">
        <v>1008</v>
      </c>
      <c r="C474" s="63">
        <v>45612</v>
      </c>
      <c r="D474" s="62">
        <v>0.9486</v>
      </c>
    </row>
    <row r="475" spans="1:4" ht="12.75" x14ac:dyDescent="0.2">
      <c r="A475" s="62" t="s">
        <v>1116</v>
      </c>
      <c r="B475" s="62" t="s">
        <v>1008</v>
      </c>
      <c r="C475" s="63">
        <v>45613</v>
      </c>
      <c r="D475" s="62">
        <v>0.9486</v>
      </c>
    </row>
    <row r="476" spans="1:4" ht="12.75" x14ac:dyDescent="0.2">
      <c r="A476" s="62" t="s">
        <v>1117</v>
      </c>
      <c r="B476" s="62" t="s">
        <v>1008</v>
      </c>
      <c r="C476" s="63">
        <v>45614</v>
      </c>
      <c r="D476" s="62">
        <v>0.94330000000000003</v>
      </c>
    </row>
    <row r="477" spans="1:4" ht="12.75" x14ac:dyDescent="0.2">
      <c r="A477" s="62" t="s">
        <v>1118</v>
      </c>
      <c r="B477" s="62" t="s">
        <v>1008</v>
      </c>
      <c r="C477" s="63">
        <v>45615</v>
      </c>
      <c r="D477" s="62">
        <v>0.94369999999999998</v>
      </c>
    </row>
    <row r="478" spans="1:4" ht="12.75" x14ac:dyDescent="0.2">
      <c r="A478" s="62" t="s">
        <v>1119</v>
      </c>
      <c r="B478" s="62" t="s">
        <v>1008</v>
      </c>
      <c r="C478" s="63">
        <v>45616</v>
      </c>
      <c r="D478" s="62">
        <v>0.94830000000000003</v>
      </c>
    </row>
    <row r="479" spans="1:4" ht="12.75" x14ac:dyDescent="0.2">
      <c r="A479" s="62" t="s">
        <v>1120</v>
      </c>
      <c r="B479" s="62" t="s">
        <v>1008</v>
      </c>
      <c r="C479" s="63">
        <v>45617</v>
      </c>
      <c r="D479" s="62">
        <v>0.9546</v>
      </c>
    </row>
    <row r="480" spans="1:4" ht="12.75" x14ac:dyDescent="0.2">
      <c r="A480" s="62" t="s">
        <v>1121</v>
      </c>
      <c r="B480" s="62" t="s">
        <v>1008</v>
      </c>
      <c r="C480" s="63">
        <v>45618</v>
      </c>
      <c r="D480" s="62">
        <v>0.95950000000000002</v>
      </c>
    </row>
    <row r="481" spans="1:4" ht="12.75" x14ac:dyDescent="0.2">
      <c r="A481" s="62" t="s">
        <v>1122</v>
      </c>
      <c r="B481" s="62" t="s">
        <v>1008</v>
      </c>
      <c r="C481" s="63">
        <v>45619</v>
      </c>
      <c r="D481" s="62">
        <v>0.95950000000000002</v>
      </c>
    </row>
    <row r="482" spans="1:4" ht="12.75" x14ac:dyDescent="0.2">
      <c r="A482" s="62" t="s">
        <v>1123</v>
      </c>
      <c r="B482" s="62" t="s">
        <v>1008</v>
      </c>
      <c r="C482" s="63">
        <v>45620</v>
      </c>
      <c r="D482" s="62">
        <v>0.95950000000000002</v>
      </c>
    </row>
    <row r="483" spans="1:4" ht="12.75" x14ac:dyDescent="0.2">
      <c r="A483" s="62" t="s">
        <v>1124</v>
      </c>
      <c r="B483" s="62" t="s">
        <v>1008</v>
      </c>
      <c r="C483" s="63">
        <v>45621</v>
      </c>
      <c r="D483" s="62">
        <v>0.95279999999999998</v>
      </c>
    </row>
    <row r="484" spans="1:4" ht="12.75" x14ac:dyDescent="0.2">
      <c r="A484" s="62" t="s">
        <v>1125</v>
      </c>
      <c r="B484" s="62" t="s">
        <v>1008</v>
      </c>
      <c r="C484" s="63">
        <v>45622</v>
      </c>
      <c r="D484" s="62">
        <v>0.95330000000000004</v>
      </c>
    </row>
    <row r="485" spans="1:4" ht="12.75" x14ac:dyDescent="0.2">
      <c r="A485" s="62" t="s">
        <v>1126</v>
      </c>
      <c r="B485" s="62" t="s">
        <v>1008</v>
      </c>
      <c r="C485" s="63">
        <v>45623</v>
      </c>
      <c r="D485" s="62">
        <v>0.94630000000000003</v>
      </c>
    </row>
    <row r="486" spans="1:4" ht="12.75" x14ac:dyDescent="0.2">
      <c r="A486" s="62" t="s">
        <v>1127</v>
      </c>
      <c r="B486" s="62" t="s">
        <v>1008</v>
      </c>
      <c r="C486" s="63">
        <v>45624</v>
      </c>
      <c r="D486" s="62">
        <v>0.94720000000000004</v>
      </c>
    </row>
    <row r="487" spans="1:4" ht="12.75" x14ac:dyDescent="0.2">
      <c r="A487" s="62" t="s">
        <v>1128</v>
      </c>
      <c r="B487" s="62" t="s">
        <v>1008</v>
      </c>
      <c r="C487" s="63">
        <v>45625</v>
      </c>
      <c r="D487" s="62">
        <v>0.94540000000000002</v>
      </c>
    </row>
    <row r="488" spans="1:4" ht="12.75" x14ac:dyDescent="0.2">
      <c r="A488" s="62" t="s">
        <v>1129</v>
      </c>
      <c r="B488" s="62" t="s">
        <v>1008</v>
      </c>
      <c r="C488" s="63">
        <v>45626</v>
      </c>
      <c r="D488" s="62">
        <v>0.94540000000000002</v>
      </c>
    </row>
    <row r="489" spans="1:4" ht="12.75" x14ac:dyDescent="0.2">
      <c r="A489" s="62" t="s">
        <v>1130</v>
      </c>
      <c r="B489" s="62" t="s">
        <v>1008</v>
      </c>
      <c r="C489" s="63">
        <v>45627</v>
      </c>
      <c r="D489" s="62">
        <v>0.94540000000000002</v>
      </c>
    </row>
    <row r="490" spans="1:4" ht="12.75" x14ac:dyDescent="0.2">
      <c r="A490" s="62" t="s">
        <v>1131</v>
      </c>
      <c r="B490" s="62" t="s">
        <v>1008</v>
      </c>
      <c r="C490" s="63">
        <v>45628</v>
      </c>
      <c r="D490" s="62">
        <v>0.9526</v>
      </c>
    </row>
    <row r="491" spans="1:4" ht="12.75" x14ac:dyDescent="0.2">
      <c r="A491" s="62" t="s">
        <v>1132</v>
      </c>
      <c r="B491" s="62" t="s">
        <v>1008</v>
      </c>
      <c r="C491" s="63">
        <v>45629</v>
      </c>
      <c r="D491" s="62">
        <v>0.95150000000000001</v>
      </c>
    </row>
    <row r="492" spans="1:4" ht="12.75" x14ac:dyDescent="0.2">
      <c r="A492" s="62" t="s">
        <v>1133</v>
      </c>
      <c r="B492" s="62" t="s">
        <v>1008</v>
      </c>
      <c r="C492" s="63">
        <v>45630</v>
      </c>
      <c r="D492" s="62">
        <v>0.95130000000000003</v>
      </c>
    </row>
    <row r="493" spans="1:4" ht="12.75" x14ac:dyDescent="0.2">
      <c r="A493" s="62" t="s">
        <v>1134</v>
      </c>
      <c r="B493" s="62" t="s">
        <v>1008</v>
      </c>
      <c r="C493" s="63">
        <v>45631</v>
      </c>
      <c r="D493" s="62">
        <v>0.94450000000000001</v>
      </c>
    </row>
    <row r="494" spans="1:4" ht="12.75" x14ac:dyDescent="0.2">
      <c r="A494" s="62" t="s">
        <v>1135</v>
      </c>
      <c r="B494" s="62" t="s">
        <v>1008</v>
      </c>
      <c r="C494" s="63">
        <v>45632</v>
      </c>
      <c r="D494" s="62">
        <v>0.94599999999999995</v>
      </c>
    </row>
    <row r="495" spans="1:4" ht="12.75" x14ac:dyDescent="0.2">
      <c r="A495" s="62" t="s">
        <v>1136</v>
      </c>
      <c r="B495" s="62" t="s">
        <v>1008</v>
      </c>
      <c r="C495" s="63">
        <v>45633</v>
      </c>
      <c r="D495" s="62">
        <v>0.94599999999999995</v>
      </c>
    </row>
    <row r="496" spans="1:4" ht="12.75" x14ac:dyDescent="0.2">
      <c r="A496" s="62" t="s">
        <v>1137</v>
      </c>
      <c r="B496" s="62" t="s">
        <v>1008</v>
      </c>
      <c r="C496" s="63">
        <v>45634</v>
      </c>
      <c r="D496" s="62">
        <v>0.94599999999999995</v>
      </c>
    </row>
    <row r="497" spans="1:4" ht="12.75" x14ac:dyDescent="0.2">
      <c r="A497" s="62" t="s">
        <v>1138</v>
      </c>
      <c r="B497" s="62" t="s">
        <v>1008</v>
      </c>
      <c r="C497" s="63">
        <v>45635</v>
      </c>
      <c r="D497" s="62">
        <v>0.94740000000000002</v>
      </c>
    </row>
    <row r="498" spans="1:4" ht="12.75" x14ac:dyDescent="0.2">
      <c r="A498" s="62" t="s">
        <v>1139</v>
      </c>
      <c r="B498" s="62" t="s">
        <v>1008</v>
      </c>
      <c r="C498" s="63">
        <v>45636</v>
      </c>
      <c r="D498" s="62">
        <v>0.94979999999999998</v>
      </c>
    </row>
    <row r="499" spans="1:4" ht="12.75" x14ac:dyDescent="0.2">
      <c r="A499" s="62" t="s">
        <v>1140</v>
      </c>
      <c r="B499" s="62" t="s">
        <v>1008</v>
      </c>
      <c r="C499" s="63">
        <v>45637</v>
      </c>
      <c r="D499" s="62">
        <v>0.95269999999999999</v>
      </c>
    </row>
    <row r="500" spans="1:4" ht="12.75" x14ac:dyDescent="0.2">
      <c r="A500" s="62" t="s">
        <v>1141</v>
      </c>
      <c r="B500" s="62" t="s">
        <v>1008</v>
      </c>
      <c r="C500" s="63">
        <v>45638</v>
      </c>
      <c r="D500" s="62">
        <v>0.95530000000000004</v>
      </c>
    </row>
    <row r="501" spans="1:4" ht="12.75" x14ac:dyDescent="0.2">
      <c r="A501" s="62" t="s">
        <v>1142</v>
      </c>
      <c r="B501" s="62" t="s">
        <v>1008</v>
      </c>
      <c r="C501" s="63">
        <v>45639</v>
      </c>
      <c r="D501" s="62">
        <v>0.95209999999999995</v>
      </c>
    </row>
    <row r="502" spans="1:4" ht="12.75" x14ac:dyDescent="0.2">
      <c r="A502" s="62" t="s">
        <v>1143</v>
      </c>
      <c r="B502" s="62" t="s">
        <v>1008</v>
      </c>
      <c r="C502" s="63">
        <v>45640</v>
      </c>
      <c r="D502" s="62">
        <v>0.95209999999999995</v>
      </c>
    </row>
    <row r="503" spans="1:4" ht="12.75" x14ac:dyDescent="0.2">
      <c r="A503" s="62" t="s">
        <v>1144</v>
      </c>
      <c r="B503" s="62" t="s">
        <v>1008</v>
      </c>
      <c r="C503" s="63">
        <v>45641</v>
      </c>
      <c r="D503" s="62">
        <v>0.95209999999999995</v>
      </c>
    </row>
    <row r="504" spans="1:4" ht="12.75" x14ac:dyDescent="0.2">
      <c r="A504" s="62" t="s">
        <v>1145</v>
      </c>
      <c r="B504" s="62" t="s">
        <v>1008</v>
      </c>
      <c r="C504" s="63">
        <v>45642</v>
      </c>
      <c r="D504" s="62">
        <v>0.95109999999999995</v>
      </c>
    </row>
    <row r="505" spans="1:4" ht="12.75" x14ac:dyDescent="0.2">
      <c r="A505" s="62" t="s">
        <v>1146</v>
      </c>
      <c r="B505" s="62" t="s">
        <v>1008</v>
      </c>
      <c r="C505" s="63">
        <v>45643</v>
      </c>
      <c r="D505" s="62">
        <v>0.95299999999999996</v>
      </c>
    </row>
    <row r="506" spans="1:4" ht="12.75" x14ac:dyDescent="0.2">
      <c r="A506" s="62" t="s">
        <v>1147</v>
      </c>
      <c r="B506" s="62" t="s">
        <v>1008</v>
      </c>
      <c r="C506" s="63">
        <v>45644</v>
      </c>
      <c r="D506" s="62">
        <v>0.96589999999999998</v>
      </c>
    </row>
    <row r="507" spans="1:4" ht="12.75" x14ac:dyDescent="0.2">
      <c r="A507" s="62" t="s">
        <v>1148</v>
      </c>
      <c r="B507" s="62" t="s">
        <v>1008</v>
      </c>
      <c r="C507" s="63">
        <v>45645</v>
      </c>
      <c r="D507" s="62">
        <v>0.96489999999999998</v>
      </c>
    </row>
    <row r="508" spans="1:4" ht="12.75" x14ac:dyDescent="0.2">
      <c r="A508" s="62" t="s">
        <v>1149</v>
      </c>
      <c r="B508" s="62" t="s">
        <v>1008</v>
      </c>
      <c r="C508" s="63">
        <v>45646</v>
      </c>
      <c r="D508" s="62">
        <v>0.9587</v>
      </c>
    </row>
    <row r="509" spans="1:4" ht="12.75" x14ac:dyDescent="0.2">
      <c r="A509" s="62" t="s">
        <v>1150</v>
      </c>
      <c r="B509" s="62" t="s">
        <v>1008</v>
      </c>
      <c r="C509" s="63">
        <v>45647</v>
      </c>
      <c r="D509" s="62">
        <v>0.9587</v>
      </c>
    </row>
    <row r="510" spans="1:4" ht="12.75" x14ac:dyDescent="0.2">
      <c r="A510" s="62" t="s">
        <v>1151</v>
      </c>
      <c r="B510" s="62" t="s">
        <v>1008</v>
      </c>
      <c r="C510" s="63">
        <v>45648</v>
      </c>
      <c r="D510" s="62">
        <v>0.9587</v>
      </c>
    </row>
    <row r="511" spans="1:4" ht="12.75" x14ac:dyDescent="0.2">
      <c r="A511" s="62" t="s">
        <v>1152</v>
      </c>
      <c r="B511" s="62" t="s">
        <v>1008</v>
      </c>
      <c r="C511" s="63">
        <v>45649</v>
      </c>
      <c r="D511" s="62">
        <v>0.96099999999999997</v>
      </c>
    </row>
    <row r="512" spans="1:4" ht="12.75" x14ac:dyDescent="0.2">
      <c r="A512" s="62" t="s">
        <v>1153</v>
      </c>
      <c r="B512" s="62" t="s">
        <v>1008</v>
      </c>
      <c r="C512" s="63">
        <v>45650</v>
      </c>
      <c r="D512" s="62">
        <v>0.96160000000000001</v>
      </c>
    </row>
    <row r="513" spans="1:4" ht="12.75" x14ac:dyDescent="0.2">
      <c r="A513" s="62" t="s">
        <v>1154</v>
      </c>
      <c r="B513" s="62" t="s">
        <v>1008</v>
      </c>
      <c r="C513" s="63">
        <v>45651</v>
      </c>
      <c r="D513" s="62">
        <v>0.96089999999999998</v>
      </c>
    </row>
    <row r="514" spans="1:4" ht="12.75" x14ac:dyDescent="0.2">
      <c r="A514" s="62" t="s">
        <v>1155</v>
      </c>
      <c r="B514" s="62" t="s">
        <v>1008</v>
      </c>
      <c r="C514" s="63">
        <v>45652</v>
      </c>
      <c r="D514" s="62">
        <v>0.95930000000000004</v>
      </c>
    </row>
    <row r="515" spans="1:4" ht="12.75" x14ac:dyDescent="0.2">
      <c r="A515" s="62" t="s">
        <v>1156</v>
      </c>
      <c r="B515" s="62" t="s">
        <v>1008</v>
      </c>
      <c r="C515" s="63">
        <v>45653</v>
      </c>
      <c r="D515" s="62">
        <v>0.95889999999999997</v>
      </c>
    </row>
    <row r="516" spans="1:4" ht="12.75" x14ac:dyDescent="0.2">
      <c r="A516" s="62" t="s">
        <v>1157</v>
      </c>
      <c r="B516" s="62" t="s">
        <v>1008</v>
      </c>
      <c r="C516" s="63">
        <v>45654</v>
      </c>
      <c r="D516" s="62">
        <v>0.95889999999999997</v>
      </c>
    </row>
    <row r="517" spans="1:4" ht="12.75" x14ac:dyDescent="0.2">
      <c r="A517" s="62" t="s">
        <v>1158</v>
      </c>
      <c r="B517" s="62" t="s">
        <v>1008</v>
      </c>
      <c r="C517" s="63">
        <v>45655</v>
      </c>
      <c r="D517" s="62">
        <v>0.95889999999999997</v>
      </c>
    </row>
    <row r="518" spans="1:4" ht="12.75" x14ac:dyDescent="0.2">
      <c r="A518" s="62" t="s">
        <v>1159</v>
      </c>
      <c r="B518" s="62" t="s">
        <v>1008</v>
      </c>
      <c r="C518" s="63">
        <v>45656</v>
      </c>
      <c r="D518" s="62">
        <v>0.96079999999999999</v>
      </c>
    </row>
    <row r="519" spans="1:4" ht="12.75" x14ac:dyDescent="0.2">
      <c r="A519" s="62" t="s">
        <v>1160</v>
      </c>
      <c r="B519" s="62" t="s">
        <v>1008</v>
      </c>
      <c r="C519" s="63">
        <v>45657</v>
      </c>
      <c r="D519" s="62">
        <v>0.96579999999999999</v>
      </c>
    </row>
    <row r="520" spans="1:4" ht="12.75" x14ac:dyDescent="0.2">
      <c r="A520" s="62" t="s">
        <v>1161</v>
      </c>
      <c r="B520" s="62" t="s">
        <v>1008</v>
      </c>
      <c r="C520" s="63">
        <v>45658</v>
      </c>
      <c r="D520" s="62">
        <v>0.96540000000000004</v>
      </c>
    </row>
    <row r="521" spans="1:4" ht="12.75" x14ac:dyDescent="0.2">
      <c r="A521" s="62" t="s">
        <v>1162</v>
      </c>
      <c r="B521" s="62" t="s">
        <v>1008</v>
      </c>
      <c r="C521" s="63">
        <v>45659</v>
      </c>
      <c r="D521" s="62">
        <v>0.97419999999999995</v>
      </c>
    </row>
    <row r="522" spans="1:4" ht="12.75" x14ac:dyDescent="0.2">
      <c r="A522" s="62" t="s">
        <v>1163</v>
      </c>
      <c r="B522" s="62" t="s">
        <v>1008</v>
      </c>
      <c r="C522" s="63">
        <v>45660</v>
      </c>
      <c r="D522" s="62">
        <v>0.97</v>
      </c>
    </row>
    <row r="523" spans="1:4" ht="12.75" x14ac:dyDescent="0.2">
      <c r="A523" s="62" t="s">
        <v>1164</v>
      </c>
      <c r="B523" s="62" t="s">
        <v>1008</v>
      </c>
      <c r="C523" s="63">
        <v>45661</v>
      </c>
      <c r="D523" s="62">
        <v>0.97</v>
      </c>
    </row>
    <row r="524" spans="1:4" ht="12.75" x14ac:dyDescent="0.2">
      <c r="A524" s="62" t="s">
        <v>1165</v>
      </c>
      <c r="B524" s="62" t="s">
        <v>1008</v>
      </c>
      <c r="C524" s="63">
        <v>45662</v>
      </c>
      <c r="D524" s="62">
        <v>0.97</v>
      </c>
    </row>
    <row r="525" spans="1:4" ht="12.75" x14ac:dyDescent="0.2">
      <c r="A525" s="62" t="s">
        <v>1166</v>
      </c>
      <c r="B525" s="62" t="s">
        <v>1008</v>
      </c>
      <c r="C525" s="63">
        <v>45663</v>
      </c>
      <c r="D525" s="62">
        <v>0.96240000000000003</v>
      </c>
    </row>
    <row r="526" spans="1:4" ht="12.75" x14ac:dyDescent="0.2">
      <c r="A526" s="62" t="s">
        <v>1167</v>
      </c>
      <c r="B526" s="62" t="s">
        <v>1008</v>
      </c>
      <c r="C526" s="63">
        <v>45664</v>
      </c>
      <c r="D526" s="62">
        <v>0.96699999999999997</v>
      </c>
    </row>
    <row r="527" spans="1:4" ht="12.75" x14ac:dyDescent="0.2">
      <c r="A527" s="62" t="s">
        <v>1168</v>
      </c>
      <c r="B527" s="62" t="s">
        <v>1008</v>
      </c>
      <c r="C527" s="63">
        <v>45665</v>
      </c>
      <c r="D527" s="62">
        <v>0.96899999999999997</v>
      </c>
    </row>
    <row r="528" spans="1:4" ht="12.75" x14ac:dyDescent="0.2">
      <c r="A528" s="62" t="s">
        <v>1169</v>
      </c>
      <c r="B528" s="62" t="s">
        <v>1008</v>
      </c>
      <c r="C528" s="63">
        <v>45666</v>
      </c>
      <c r="D528" s="62">
        <v>0.9708</v>
      </c>
    </row>
    <row r="529" spans="1:4" ht="12.75" x14ac:dyDescent="0.2">
      <c r="A529" s="62" t="s">
        <v>1170</v>
      </c>
      <c r="B529" s="62" t="s">
        <v>1008</v>
      </c>
      <c r="C529" s="63">
        <v>45667</v>
      </c>
      <c r="D529" s="62">
        <v>0.97589999999999999</v>
      </c>
    </row>
    <row r="530" spans="1:4" ht="12.75" x14ac:dyDescent="0.2">
      <c r="A530" s="62" t="s">
        <v>1171</v>
      </c>
      <c r="B530" s="62" t="s">
        <v>1008</v>
      </c>
      <c r="C530" s="63">
        <v>45668</v>
      </c>
      <c r="D530" s="62">
        <v>0.97589999999999999</v>
      </c>
    </row>
    <row r="531" spans="1:4" ht="12.75" x14ac:dyDescent="0.2">
      <c r="A531" s="62" t="s">
        <v>1172</v>
      </c>
      <c r="B531" s="62" t="s">
        <v>1008</v>
      </c>
      <c r="C531" s="63">
        <v>45669</v>
      </c>
      <c r="D531" s="62">
        <v>0.97589999999999999</v>
      </c>
    </row>
    <row r="532" spans="1:4" ht="12.75" x14ac:dyDescent="0.2">
      <c r="A532" s="62" t="s">
        <v>1173</v>
      </c>
      <c r="B532" s="62" t="s">
        <v>1008</v>
      </c>
      <c r="C532" s="63">
        <v>45670</v>
      </c>
      <c r="D532" s="62">
        <v>0.97599999999999998</v>
      </c>
    </row>
    <row r="533" spans="1:4" ht="12.75" x14ac:dyDescent="0.2">
      <c r="A533" s="62" t="s">
        <v>1174</v>
      </c>
      <c r="B533" s="62" t="s">
        <v>1008</v>
      </c>
      <c r="C533" s="63">
        <v>45671</v>
      </c>
      <c r="D533" s="62">
        <v>0.96989999999999998</v>
      </c>
    </row>
    <row r="534" spans="1:4" ht="12.75" x14ac:dyDescent="0.2">
      <c r="A534" s="62" t="s">
        <v>1175</v>
      </c>
      <c r="B534" s="62" t="s">
        <v>1008</v>
      </c>
      <c r="C534" s="63">
        <v>45672</v>
      </c>
      <c r="D534" s="62">
        <v>0.9718</v>
      </c>
    </row>
    <row r="535" spans="1:4" ht="12.75" x14ac:dyDescent="0.2">
      <c r="A535" s="62" t="s">
        <v>1176</v>
      </c>
      <c r="B535" s="62" t="s">
        <v>1008</v>
      </c>
      <c r="C535" s="63">
        <v>45673</v>
      </c>
      <c r="D535" s="62">
        <v>0.97089999999999999</v>
      </c>
    </row>
    <row r="536" spans="1:4" ht="12.75" x14ac:dyDescent="0.2">
      <c r="A536" s="62" t="s">
        <v>1177</v>
      </c>
      <c r="B536" s="62" t="s">
        <v>1008</v>
      </c>
      <c r="C536" s="63">
        <v>45674</v>
      </c>
      <c r="D536" s="62">
        <v>0.97350000000000003</v>
      </c>
    </row>
    <row r="537" spans="1:4" ht="12.75" x14ac:dyDescent="0.2">
      <c r="A537" s="62" t="s">
        <v>1178</v>
      </c>
      <c r="B537" s="62" t="s">
        <v>1008</v>
      </c>
      <c r="C537" s="63">
        <v>45675</v>
      </c>
      <c r="D537" s="62">
        <v>0.97350000000000003</v>
      </c>
    </row>
    <row r="538" spans="1:4" ht="12.75" x14ac:dyDescent="0.2">
      <c r="A538" s="62" t="s">
        <v>1179</v>
      </c>
      <c r="B538" s="62" t="s">
        <v>1008</v>
      </c>
      <c r="C538" s="63">
        <v>45676</v>
      </c>
      <c r="D538" s="62">
        <v>0.97350000000000003</v>
      </c>
    </row>
    <row r="539" spans="1:4" ht="12.75" x14ac:dyDescent="0.2">
      <c r="A539" s="62" t="s">
        <v>1180</v>
      </c>
      <c r="B539" s="62" t="s">
        <v>1008</v>
      </c>
      <c r="C539" s="63">
        <v>45677</v>
      </c>
      <c r="D539" s="62">
        <v>0.95989999999999998</v>
      </c>
    </row>
    <row r="540" spans="1:4" ht="12.75" x14ac:dyDescent="0.2">
      <c r="A540" s="62" t="s">
        <v>1181</v>
      </c>
      <c r="B540" s="62" t="s">
        <v>1008</v>
      </c>
      <c r="C540" s="63">
        <v>45678</v>
      </c>
      <c r="D540" s="62">
        <v>0.95879999999999999</v>
      </c>
    </row>
    <row r="541" spans="1:4" ht="12.75" x14ac:dyDescent="0.2">
      <c r="A541" s="62" t="s">
        <v>1182</v>
      </c>
      <c r="B541" s="62" t="s">
        <v>1008</v>
      </c>
      <c r="C541" s="63">
        <v>45679</v>
      </c>
      <c r="D541" s="62">
        <v>0.96060000000000001</v>
      </c>
    </row>
    <row r="542" spans="1:4" ht="12.75" x14ac:dyDescent="0.2">
      <c r="A542" s="62" t="s">
        <v>1183</v>
      </c>
      <c r="B542" s="62" t="s">
        <v>1008</v>
      </c>
      <c r="C542" s="63">
        <v>45680</v>
      </c>
      <c r="D542" s="62">
        <v>0.96</v>
      </c>
    </row>
    <row r="543" spans="1:4" ht="12.75" x14ac:dyDescent="0.2">
      <c r="A543" s="62" t="s">
        <v>1184</v>
      </c>
      <c r="B543" s="62" t="s">
        <v>1008</v>
      </c>
      <c r="C543" s="63">
        <v>45681</v>
      </c>
      <c r="D543" s="62">
        <v>0.95279999999999998</v>
      </c>
    </row>
    <row r="544" spans="1:4" ht="12.75" x14ac:dyDescent="0.2">
      <c r="A544" s="62" t="s">
        <v>1185</v>
      </c>
      <c r="B544" s="62" t="s">
        <v>1008</v>
      </c>
      <c r="C544" s="63">
        <v>45682</v>
      </c>
      <c r="D544" s="62">
        <v>0.95279999999999998</v>
      </c>
    </row>
    <row r="545" spans="1:4" ht="12.75" x14ac:dyDescent="0.2">
      <c r="A545" s="62" t="s">
        <v>1186</v>
      </c>
      <c r="B545" s="62" t="s">
        <v>1008</v>
      </c>
      <c r="C545" s="63">
        <v>45683</v>
      </c>
      <c r="D545" s="62">
        <v>0.95279999999999998</v>
      </c>
    </row>
    <row r="546" spans="1:4" ht="12.75" x14ac:dyDescent="0.2">
      <c r="A546" s="62" t="s">
        <v>1187</v>
      </c>
      <c r="B546" s="62" t="s">
        <v>1008</v>
      </c>
      <c r="C546" s="63">
        <v>45684</v>
      </c>
      <c r="D546" s="62">
        <v>0.95299999999999996</v>
      </c>
    </row>
    <row r="547" spans="1:4" ht="12.75" x14ac:dyDescent="0.2">
      <c r="A547" s="62" t="s">
        <v>1188</v>
      </c>
      <c r="B547" s="62" t="s">
        <v>1008</v>
      </c>
      <c r="C547" s="63">
        <v>45685</v>
      </c>
      <c r="D547" s="62">
        <v>0.95860000000000001</v>
      </c>
    </row>
    <row r="548" spans="1:4" ht="12.75" x14ac:dyDescent="0.2">
      <c r="A548" s="62" t="s">
        <v>1189</v>
      </c>
      <c r="B548" s="62" t="s">
        <v>1008</v>
      </c>
      <c r="C548" s="63">
        <v>45686</v>
      </c>
      <c r="D548" s="62">
        <v>0.95960000000000001</v>
      </c>
    </row>
    <row r="549" spans="1:4" ht="12.75" x14ac:dyDescent="0.2">
      <c r="A549" s="62" t="s">
        <v>1190</v>
      </c>
      <c r="B549" s="62" t="s">
        <v>1008</v>
      </c>
      <c r="C549" s="63">
        <v>45687</v>
      </c>
      <c r="D549" s="62">
        <v>0.96240000000000003</v>
      </c>
    </row>
    <row r="550" spans="1:4" ht="12.75" x14ac:dyDescent="0.2">
      <c r="A550" s="62" t="s">
        <v>1191</v>
      </c>
      <c r="B550" s="62" t="s">
        <v>1008</v>
      </c>
      <c r="C550" s="63">
        <v>45688</v>
      </c>
      <c r="D550" s="62">
        <v>0.96479999999999999</v>
      </c>
    </row>
    <row r="551" spans="1:4" ht="12.75" x14ac:dyDescent="0.2">
      <c r="A551" s="62" t="s">
        <v>1192</v>
      </c>
      <c r="B551" s="62" t="s">
        <v>1008</v>
      </c>
      <c r="C551" s="63">
        <v>45689</v>
      </c>
      <c r="D551" s="62">
        <v>0.96</v>
      </c>
    </row>
    <row r="552" spans="1:4" ht="12.75" x14ac:dyDescent="0.2">
      <c r="A552" s="62" t="s">
        <v>1193</v>
      </c>
      <c r="B552" s="62" t="s">
        <v>1008</v>
      </c>
      <c r="C552" s="63">
        <v>45690</v>
      </c>
      <c r="D552" s="62">
        <v>0.96</v>
      </c>
    </row>
    <row r="553" spans="1:4" ht="12.75" x14ac:dyDescent="0.2">
      <c r="A553" s="62" t="s">
        <v>1194</v>
      </c>
      <c r="B553" s="62" t="s">
        <v>1008</v>
      </c>
      <c r="C553" s="63">
        <v>45691</v>
      </c>
      <c r="D553" s="62">
        <v>0.9667</v>
      </c>
    </row>
    <row r="554" spans="1:4" ht="12.75" x14ac:dyDescent="0.2">
      <c r="A554" s="62" t="s">
        <v>1195</v>
      </c>
      <c r="B554" s="62" t="s">
        <v>1008</v>
      </c>
      <c r="C554" s="63">
        <v>45692</v>
      </c>
      <c r="D554" s="62">
        <v>0.96330000000000005</v>
      </c>
    </row>
    <row r="555" spans="1:4" ht="12.75" x14ac:dyDescent="0.2">
      <c r="A555" s="62" t="s">
        <v>1196</v>
      </c>
      <c r="B555" s="62" t="s">
        <v>1008</v>
      </c>
      <c r="C555" s="63">
        <v>45693</v>
      </c>
      <c r="D555" s="62">
        <v>0.96130000000000004</v>
      </c>
    </row>
    <row r="556" spans="1:4" ht="12.75" x14ac:dyDescent="0.2">
      <c r="A556" s="62" t="s">
        <v>1197</v>
      </c>
      <c r="B556" s="62" t="s">
        <v>1008</v>
      </c>
      <c r="C556" s="63">
        <v>45694</v>
      </c>
      <c r="D556" s="62">
        <v>0.96289999999999998</v>
      </c>
    </row>
    <row r="557" spans="1:4" ht="12.75" x14ac:dyDescent="0.2">
      <c r="A557" s="62" t="s">
        <v>1198</v>
      </c>
      <c r="B557" s="62" t="s">
        <v>1008</v>
      </c>
      <c r="C557" s="63">
        <v>45695</v>
      </c>
      <c r="D557" s="62">
        <v>0.96819999999999995</v>
      </c>
    </row>
    <row r="558" spans="1:4" ht="12.75" x14ac:dyDescent="0.2">
      <c r="A558" s="62" t="s">
        <v>1199</v>
      </c>
      <c r="B558" s="62" t="s">
        <v>1008</v>
      </c>
      <c r="C558" s="63">
        <v>45696</v>
      </c>
      <c r="D558" s="62">
        <v>0.96819999999999995</v>
      </c>
    </row>
    <row r="559" spans="1:4" ht="12.75" x14ac:dyDescent="0.2">
      <c r="A559" s="62" t="s">
        <v>1200</v>
      </c>
      <c r="B559" s="62" t="s">
        <v>1008</v>
      </c>
      <c r="C559" s="63">
        <v>45697</v>
      </c>
      <c r="D559" s="62">
        <v>0.96819999999999995</v>
      </c>
    </row>
    <row r="560" spans="1:4" ht="12.75" x14ac:dyDescent="0.2">
      <c r="A560" s="62" t="s">
        <v>1201</v>
      </c>
      <c r="B560" s="62" t="s">
        <v>1008</v>
      </c>
      <c r="C560" s="63">
        <v>45698</v>
      </c>
      <c r="D560" s="62">
        <v>0.97</v>
      </c>
    </row>
    <row r="561" spans="1:4" ht="12.75" x14ac:dyDescent="0.2">
      <c r="A561" s="62" t="s">
        <v>1202</v>
      </c>
      <c r="B561" s="62" t="s">
        <v>1008</v>
      </c>
      <c r="C561" s="63">
        <v>45699</v>
      </c>
      <c r="D561" s="62">
        <v>0.96499999999999997</v>
      </c>
    </row>
    <row r="562" spans="1:4" ht="12.75" x14ac:dyDescent="0.2">
      <c r="A562" s="62" t="s">
        <v>1203</v>
      </c>
      <c r="B562" s="62" t="s">
        <v>1008</v>
      </c>
      <c r="C562" s="63">
        <v>45700</v>
      </c>
      <c r="D562" s="62">
        <v>0.96309999999999996</v>
      </c>
    </row>
    <row r="563" spans="1:4" ht="12.75" x14ac:dyDescent="0.2">
      <c r="A563" s="62" t="s">
        <v>1204</v>
      </c>
      <c r="B563" s="62" t="s">
        <v>1008</v>
      </c>
      <c r="C563" s="63">
        <v>45701</v>
      </c>
      <c r="D563" s="62">
        <v>0.9556</v>
      </c>
    </row>
    <row r="564" spans="1:4" ht="12.75" x14ac:dyDescent="0.2">
      <c r="A564" s="62" t="s">
        <v>1205</v>
      </c>
      <c r="B564" s="62" t="s">
        <v>1008</v>
      </c>
      <c r="C564" s="63">
        <v>45702</v>
      </c>
      <c r="D564" s="62">
        <v>0.95279999999999998</v>
      </c>
    </row>
    <row r="565" spans="1:4" ht="12.75" x14ac:dyDescent="0.2">
      <c r="A565" s="62" t="s">
        <v>1206</v>
      </c>
      <c r="B565" s="62" t="s">
        <v>1008</v>
      </c>
      <c r="C565" s="63">
        <v>45703</v>
      </c>
      <c r="D565" s="62">
        <v>0.95279999999999998</v>
      </c>
    </row>
    <row r="566" spans="1:4" ht="12.75" x14ac:dyDescent="0.2">
      <c r="A566" s="62" t="s">
        <v>1207</v>
      </c>
      <c r="B566" s="62" t="s">
        <v>1008</v>
      </c>
      <c r="C566" s="63">
        <v>45704</v>
      </c>
      <c r="D566" s="62">
        <v>0.95279999999999998</v>
      </c>
    </row>
    <row r="567" spans="1:4" ht="12.75" x14ac:dyDescent="0.2">
      <c r="A567" s="62" t="s">
        <v>1208</v>
      </c>
      <c r="B567" s="62" t="s">
        <v>1008</v>
      </c>
      <c r="C567" s="63">
        <v>45705</v>
      </c>
      <c r="D567" s="62">
        <v>0.95369999999999999</v>
      </c>
    </row>
    <row r="568" spans="1:4" ht="12.75" x14ac:dyDescent="0.2">
      <c r="A568" s="62" t="s">
        <v>1209</v>
      </c>
      <c r="B568" s="62" t="s">
        <v>1008</v>
      </c>
      <c r="C568" s="63">
        <v>45706</v>
      </c>
      <c r="D568" s="62">
        <v>0.95709999999999995</v>
      </c>
    </row>
    <row r="569" spans="1:4" ht="12.75" x14ac:dyDescent="0.2">
      <c r="A569" s="62" t="s">
        <v>1210</v>
      </c>
      <c r="B569" s="62" t="s">
        <v>1008</v>
      </c>
      <c r="C569" s="63">
        <v>45707</v>
      </c>
      <c r="D569" s="62">
        <v>0.95940000000000003</v>
      </c>
    </row>
    <row r="570" spans="1:4" ht="12.75" x14ac:dyDescent="0.2">
      <c r="A570" s="62" t="s">
        <v>1211</v>
      </c>
      <c r="B570" s="62" t="s">
        <v>1008</v>
      </c>
      <c r="C570" s="63">
        <v>45708</v>
      </c>
      <c r="D570" s="62">
        <v>0.95209999999999995</v>
      </c>
    </row>
    <row r="571" spans="1:4" ht="12.75" x14ac:dyDescent="0.2">
      <c r="A571" s="62" t="s">
        <v>1212</v>
      </c>
      <c r="B571" s="62" t="s">
        <v>1008</v>
      </c>
      <c r="C571" s="63">
        <v>45709</v>
      </c>
      <c r="D571" s="62">
        <v>0.95599999999999996</v>
      </c>
    </row>
    <row r="572" spans="1:4" ht="12.75" x14ac:dyDescent="0.2">
      <c r="A572" s="62" t="s">
        <v>1213</v>
      </c>
      <c r="B572" s="62" t="s">
        <v>1008</v>
      </c>
      <c r="C572" s="63">
        <v>45710</v>
      </c>
      <c r="D572" s="62">
        <v>0.95599999999999996</v>
      </c>
    </row>
    <row r="573" spans="1:4" ht="12.75" x14ac:dyDescent="0.2">
      <c r="A573" s="62" t="s">
        <v>1214</v>
      </c>
      <c r="B573" s="62" t="s">
        <v>1008</v>
      </c>
      <c r="C573" s="63">
        <v>45711</v>
      </c>
      <c r="D573" s="62">
        <v>0.95599999999999996</v>
      </c>
    </row>
    <row r="574" spans="1:4" ht="12.75" x14ac:dyDescent="0.2">
      <c r="A574" s="62" t="s">
        <v>1215</v>
      </c>
      <c r="B574" s="62" t="s">
        <v>1008</v>
      </c>
      <c r="C574" s="63">
        <v>45712</v>
      </c>
      <c r="D574" s="62">
        <v>0.95520000000000005</v>
      </c>
    </row>
    <row r="575" spans="1:4" ht="12.75" x14ac:dyDescent="0.2">
      <c r="A575" s="62" t="s">
        <v>1216</v>
      </c>
      <c r="B575" s="62" t="s">
        <v>1008</v>
      </c>
      <c r="C575" s="63">
        <v>45713</v>
      </c>
      <c r="D575" s="62">
        <v>0.95109999999999995</v>
      </c>
    </row>
    <row r="576" spans="1:4" ht="12.75" x14ac:dyDescent="0.2">
      <c r="A576" s="62" t="s">
        <v>1217</v>
      </c>
      <c r="B576" s="62" t="s">
        <v>1008</v>
      </c>
      <c r="C576" s="63">
        <v>45714</v>
      </c>
      <c r="D576" s="62">
        <v>0.95369999999999999</v>
      </c>
    </row>
    <row r="577" spans="1:4" ht="12.75" x14ac:dyDescent="0.2">
      <c r="A577" s="62" t="s">
        <v>1218</v>
      </c>
      <c r="B577" s="62" t="s">
        <v>1008</v>
      </c>
      <c r="C577" s="63">
        <v>45715</v>
      </c>
      <c r="D577" s="62">
        <v>0.96150000000000002</v>
      </c>
    </row>
    <row r="578" spans="1:4" ht="12.75" x14ac:dyDescent="0.2">
      <c r="A578" s="62" t="s">
        <v>1219</v>
      </c>
      <c r="B578" s="62" t="s">
        <v>1008</v>
      </c>
      <c r="C578" s="63">
        <v>45716</v>
      </c>
      <c r="D578" s="62">
        <v>0.9637</v>
      </c>
    </row>
    <row r="579" spans="1:4" ht="12.75" x14ac:dyDescent="0.2">
      <c r="A579" s="62" t="s">
        <v>1220</v>
      </c>
      <c r="B579" s="62" t="s">
        <v>1008</v>
      </c>
      <c r="C579" s="63">
        <v>45717</v>
      </c>
      <c r="D579" s="62">
        <v>0.9637</v>
      </c>
    </row>
    <row r="580" spans="1:4" ht="12.75" x14ac:dyDescent="0.2">
      <c r="A580" s="62" t="s">
        <v>1221</v>
      </c>
      <c r="B580" s="62" t="s">
        <v>1008</v>
      </c>
      <c r="C580" s="63">
        <v>45718</v>
      </c>
      <c r="D580" s="62">
        <v>0.9637</v>
      </c>
    </row>
    <row r="581" spans="1:4" ht="12.75" x14ac:dyDescent="0.2">
      <c r="A581" s="62" t="s">
        <v>1222</v>
      </c>
      <c r="B581" s="62" t="s">
        <v>1008</v>
      </c>
      <c r="C581" s="63">
        <v>45719</v>
      </c>
      <c r="D581" s="62">
        <v>0.95330000000000004</v>
      </c>
    </row>
    <row r="582" spans="1:4" ht="12.75" x14ac:dyDescent="0.2">
      <c r="A582" s="62" t="s">
        <v>1223</v>
      </c>
      <c r="B582" s="62" t="s">
        <v>1008</v>
      </c>
      <c r="C582" s="63">
        <v>45720</v>
      </c>
      <c r="D582" s="62">
        <v>0.94089999999999996</v>
      </c>
    </row>
    <row r="583" spans="1:4" ht="12.75" x14ac:dyDescent="0.2">
      <c r="A583" s="62" t="s">
        <v>1224</v>
      </c>
      <c r="B583" s="62" t="s">
        <v>1008</v>
      </c>
      <c r="C583" s="63">
        <v>45721</v>
      </c>
      <c r="D583" s="62">
        <v>0.92669999999999997</v>
      </c>
    </row>
    <row r="584" spans="1:4" ht="12.75" x14ac:dyDescent="0.2">
      <c r="A584" s="62" t="s">
        <v>1225</v>
      </c>
      <c r="B584" s="62" t="s">
        <v>1008</v>
      </c>
      <c r="C584" s="63">
        <v>45722</v>
      </c>
      <c r="D584" s="62">
        <v>0.92710000000000004</v>
      </c>
    </row>
    <row r="585" spans="1:4" ht="12.75" x14ac:dyDescent="0.2">
      <c r="A585" s="62" t="s">
        <v>1226</v>
      </c>
      <c r="B585" s="62" t="s">
        <v>1008</v>
      </c>
      <c r="C585" s="63">
        <v>45723</v>
      </c>
      <c r="D585" s="62">
        <v>0.92290000000000005</v>
      </c>
    </row>
    <row r="586" spans="1:4" ht="12.75" x14ac:dyDescent="0.2">
      <c r="A586" s="62" t="s">
        <v>1227</v>
      </c>
      <c r="B586" s="62" t="s">
        <v>1008</v>
      </c>
      <c r="C586" s="63">
        <v>45724</v>
      </c>
      <c r="D586" s="62">
        <v>0.92290000000000005</v>
      </c>
    </row>
    <row r="587" spans="1:4" ht="12.75" x14ac:dyDescent="0.2">
      <c r="A587" s="62" t="s">
        <v>1228</v>
      </c>
      <c r="B587" s="62" t="s">
        <v>1008</v>
      </c>
      <c r="C587" s="63">
        <v>45725</v>
      </c>
      <c r="D587" s="62">
        <v>0.92290000000000005</v>
      </c>
    </row>
    <row r="588" spans="1:4" ht="12.75" x14ac:dyDescent="0.2">
      <c r="A588" s="62" t="s">
        <v>1229</v>
      </c>
      <c r="B588" s="62" t="s">
        <v>1008</v>
      </c>
      <c r="C588" s="63">
        <v>45726</v>
      </c>
      <c r="D588" s="62">
        <v>0.92279999999999995</v>
      </c>
    </row>
    <row r="589" spans="1:4" ht="12.75" x14ac:dyDescent="0.2">
      <c r="A589" s="62" t="s">
        <v>1230</v>
      </c>
      <c r="B589" s="62" t="s">
        <v>1008</v>
      </c>
      <c r="C589" s="63">
        <v>45727</v>
      </c>
      <c r="D589" s="62">
        <v>0.91579999999999995</v>
      </c>
    </row>
    <row r="590" spans="1:4" ht="12.75" x14ac:dyDescent="0.2">
      <c r="A590" s="62" t="s">
        <v>1231</v>
      </c>
      <c r="B590" s="62" t="s">
        <v>1008</v>
      </c>
      <c r="C590" s="63">
        <v>45728</v>
      </c>
      <c r="D590" s="62">
        <v>0.91839999999999999</v>
      </c>
    </row>
    <row r="591" spans="1:4" ht="12.75" x14ac:dyDescent="0.2">
      <c r="A591" s="62" t="s">
        <v>1232</v>
      </c>
      <c r="B591" s="62" t="s">
        <v>1008</v>
      </c>
      <c r="C591" s="63">
        <v>45729</v>
      </c>
      <c r="D591" s="62">
        <v>0.9214</v>
      </c>
    </row>
    <row r="592" spans="1:4" ht="12.75" x14ac:dyDescent="0.2">
      <c r="A592" s="62" t="s">
        <v>1233</v>
      </c>
      <c r="B592" s="62" t="s">
        <v>1008</v>
      </c>
      <c r="C592" s="63">
        <v>45730</v>
      </c>
      <c r="D592" s="62">
        <v>0.91890000000000005</v>
      </c>
    </row>
    <row r="593" spans="1:4" ht="12.75" x14ac:dyDescent="0.2">
      <c r="A593" s="62" t="s">
        <v>1234</v>
      </c>
      <c r="B593" s="62" t="s">
        <v>1008</v>
      </c>
      <c r="C593" s="63">
        <v>45731</v>
      </c>
      <c r="D593" s="62">
        <v>0.91890000000000005</v>
      </c>
    </row>
    <row r="594" spans="1:4" ht="12.75" x14ac:dyDescent="0.2">
      <c r="A594" s="62" t="s">
        <v>1235</v>
      </c>
      <c r="B594" s="62" t="s">
        <v>1008</v>
      </c>
      <c r="C594" s="63">
        <v>45732</v>
      </c>
      <c r="D594" s="62">
        <v>0.91890000000000005</v>
      </c>
    </row>
    <row r="595" spans="1:4" ht="12.75" x14ac:dyDescent="0.2">
      <c r="A595" s="62" t="s">
        <v>1236</v>
      </c>
      <c r="B595" s="62" t="s">
        <v>1008</v>
      </c>
      <c r="C595" s="63">
        <v>45733</v>
      </c>
      <c r="D595" s="62">
        <v>0.9153</v>
      </c>
    </row>
    <row r="596" spans="1:4" ht="12.75" x14ac:dyDescent="0.2">
      <c r="A596" s="62" t="s">
        <v>1237</v>
      </c>
      <c r="B596" s="62" t="s">
        <v>1008</v>
      </c>
      <c r="C596" s="63">
        <v>45734</v>
      </c>
      <c r="D596" s="62">
        <v>0.91359999999999997</v>
      </c>
    </row>
    <row r="597" spans="1:4" ht="12.75" x14ac:dyDescent="0.2">
      <c r="A597" s="62" t="s">
        <v>1238</v>
      </c>
      <c r="B597" s="62" t="s">
        <v>1008</v>
      </c>
      <c r="C597" s="63">
        <v>45735</v>
      </c>
      <c r="D597" s="62">
        <v>0.91710000000000003</v>
      </c>
    </row>
    <row r="598" spans="1:4" ht="12.75" x14ac:dyDescent="0.2">
      <c r="A598" s="62" t="s">
        <v>1239</v>
      </c>
      <c r="B598" s="62" t="s">
        <v>1008</v>
      </c>
      <c r="C598" s="63">
        <v>45736</v>
      </c>
      <c r="D598" s="62">
        <v>0.92130000000000001</v>
      </c>
    </row>
    <row r="599" spans="1:4" ht="12.75" x14ac:dyDescent="0.2">
      <c r="A599" s="62" t="s">
        <v>1240</v>
      </c>
      <c r="B599" s="62" t="s">
        <v>1008</v>
      </c>
      <c r="C599" s="63">
        <v>45737</v>
      </c>
      <c r="D599" s="62">
        <v>0.92459999999999998</v>
      </c>
    </row>
    <row r="600" spans="1:4" ht="12.75" x14ac:dyDescent="0.2">
      <c r="A600" s="62" t="s">
        <v>1241</v>
      </c>
      <c r="B600" s="62" t="s">
        <v>1008</v>
      </c>
      <c r="C600" s="63">
        <v>45738</v>
      </c>
      <c r="D600" s="62">
        <v>0.92459999999999998</v>
      </c>
    </row>
    <row r="601" spans="1:4" ht="12.75" x14ac:dyDescent="0.2">
      <c r="A601" s="62" t="s">
        <v>1242</v>
      </c>
      <c r="B601" s="62" t="s">
        <v>1008</v>
      </c>
      <c r="C601" s="63">
        <v>45739</v>
      </c>
      <c r="D601" s="62">
        <v>0.92459999999999998</v>
      </c>
    </row>
    <row r="602" spans="1:4" ht="12.75" x14ac:dyDescent="0.2">
      <c r="A602" s="62" t="s">
        <v>1243</v>
      </c>
      <c r="B602" s="62" t="s">
        <v>1008</v>
      </c>
      <c r="C602" s="63">
        <v>45740</v>
      </c>
      <c r="D602" s="62">
        <v>0.92579999999999996</v>
      </c>
    </row>
    <row r="603" spans="1:4" ht="12.75" x14ac:dyDescent="0.2">
      <c r="A603" s="62" t="s">
        <v>1244</v>
      </c>
      <c r="B603" s="62" t="s">
        <v>1008</v>
      </c>
      <c r="C603" s="63">
        <v>45741</v>
      </c>
      <c r="D603" s="62">
        <v>0.92659999999999998</v>
      </c>
    </row>
    <row r="604" spans="1:4" ht="12.75" x14ac:dyDescent="0.2">
      <c r="A604" s="62" t="s">
        <v>1245</v>
      </c>
      <c r="B604" s="62" t="s">
        <v>1008</v>
      </c>
      <c r="C604" s="63">
        <v>45742</v>
      </c>
      <c r="D604" s="62">
        <v>0.92979999999999996</v>
      </c>
    </row>
    <row r="605" spans="1:4" ht="12.75" x14ac:dyDescent="0.2">
      <c r="A605" s="62" t="s">
        <v>1246</v>
      </c>
      <c r="B605" s="62" t="s">
        <v>1008</v>
      </c>
      <c r="C605" s="63">
        <v>45743</v>
      </c>
      <c r="D605" s="62">
        <v>0.92579999999999996</v>
      </c>
    </row>
    <row r="606" spans="1:4" ht="12.75" x14ac:dyDescent="0.2">
      <c r="A606" s="62" t="s">
        <v>1247</v>
      </c>
      <c r="B606" s="62" t="s">
        <v>1008</v>
      </c>
      <c r="C606" s="63">
        <v>45744</v>
      </c>
      <c r="D606" s="62">
        <v>0.9234</v>
      </c>
    </row>
    <row r="607" spans="1:4" ht="12.75" x14ac:dyDescent="0.2">
      <c r="A607" s="62" t="s">
        <v>1248</v>
      </c>
      <c r="B607" s="62" t="s">
        <v>1008</v>
      </c>
      <c r="C607" s="63">
        <v>45745</v>
      </c>
      <c r="D607" s="62">
        <v>0.9234</v>
      </c>
    </row>
    <row r="608" spans="1:4" ht="12.75" x14ac:dyDescent="0.2">
      <c r="A608" s="62" t="s">
        <v>1249</v>
      </c>
      <c r="B608" s="62" t="s">
        <v>1008</v>
      </c>
      <c r="C608" s="63">
        <v>45746</v>
      </c>
      <c r="D608" s="62">
        <v>0.9234</v>
      </c>
    </row>
    <row r="609" spans="1:4" ht="12.75" x14ac:dyDescent="0.2">
      <c r="A609" s="62" t="s">
        <v>1250</v>
      </c>
      <c r="B609" s="62" t="s">
        <v>1008</v>
      </c>
      <c r="C609" s="63">
        <v>45747</v>
      </c>
      <c r="D609" s="62">
        <v>0.9244</v>
      </c>
    </row>
    <row r="610" spans="1:4" ht="12.75" x14ac:dyDescent="0.2">
      <c r="A610" s="62" t="s">
        <v>1251</v>
      </c>
      <c r="B610" s="62" t="s">
        <v>1008</v>
      </c>
      <c r="C610" s="63">
        <v>45748</v>
      </c>
      <c r="D610" s="62">
        <v>0.9264</v>
      </c>
    </row>
    <row r="611" spans="1:4" ht="12.75" x14ac:dyDescent="0.2">
      <c r="A611" s="62" t="s">
        <v>1252</v>
      </c>
      <c r="B611" s="62" t="s">
        <v>1008</v>
      </c>
      <c r="C611" s="63">
        <v>45749</v>
      </c>
      <c r="D611" s="62">
        <v>0.92110000000000003</v>
      </c>
    </row>
    <row r="612" spans="1:4" ht="12.75" x14ac:dyDescent="0.2">
      <c r="A612" s="62" t="s">
        <v>1253</v>
      </c>
      <c r="B612" s="62" t="s">
        <v>1008</v>
      </c>
      <c r="C612" s="63">
        <v>45750</v>
      </c>
      <c r="D612" s="62">
        <v>0.90459999999999996</v>
      </c>
    </row>
    <row r="613" spans="1:4" ht="12.75" x14ac:dyDescent="0.2">
      <c r="A613" s="62" t="s">
        <v>1254</v>
      </c>
      <c r="B613" s="62" t="s">
        <v>1008</v>
      </c>
      <c r="C613" s="63">
        <v>45751</v>
      </c>
      <c r="D613" s="62">
        <v>0.91269999999999996</v>
      </c>
    </row>
    <row r="614" spans="1:4" ht="12.75" x14ac:dyDescent="0.2">
      <c r="A614" s="62" t="s">
        <v>1255</v>
      </c>
      <c r="B614" s="62" t="s">
        <v>1008</v>
      </c>
      <c r="C614" s="63">
        <v>45752</v>
      </c>
      <c r="D614" s="62">
        <v>0.91269999999999996</v>
      </c>
    </row>
    <row r="615" spans="1:4" ht="12.75" x14ac:dyDescent="0.2">
      <c r="A615" s="62" t="s">
        <v>1256</v>
      </c>
      <c r="B615" s="62" t="s">
        <v>1008</v>
      </c>
      <c r="C615" s="63">
        <v>45753</v>
      </c>
      <c r="D615" s="62">
        <v>0.91269999999999996</v>
      </c>
    </row>
    <row r="616" spans="1:4" ht="12.75" x14ac:dyDescent="0.2">
      <c r="A616" s="62" t="s">
        <v>1257</v>
      </c>
      <c r="B616" s="62" t="s">
        <v>1008</v>
      </c>
      <c r="C616" s="63">
        <v>45754</v>
      </c>
      <c r="D616" s="62">
        <v>0.91700000000000004</v>
      </c>
    </row>
    <row r="617" spans="1:4" ht="12.75" x14ac:dyDescent="0.2">
      <c r="A617" s="62" t="s">
        <v>1258</v>
      </c>
      <c r="B617" s="62" t="s">
        <v>1008</v>
      </c>
      <c r="C617" s="63">
        <v>45755</v>
      </c>
      <c r="D617" s="62">
        <v>0.91259999999999997</v>
      </c>
    </row>
    <row r="618" spans="1:4" ht="12.75" x14ac:dyDescent="0.2">
      <c r="A618" s="62" t="s">
        <v>1259</v>
      </c>
      <c r="B618" s="62" t="s">
        <v>1008</v>
      </c>
      <c r="C618" s="63">
        <v>45756</v>
      </c>
      <c r="D618" s="62">
        <v>0.91310000000000002</v>
      </c>
    </row>
    <row r="619" spans="1:4" ht="12.75" x14ac:dyDescent="0.2">
      <c r="A619" s="62" t="s">
        <v>1260</v>
      </c>
      <c r="B619" s="62" t="s">
        <v>1008</v>
      </c>
      <c r="C619" s="63">
        <v>45757</v>
      </c>
      <c r="D619" s="62">
        <v>0.89290000000000003</v>
      </c>
    </row>
    <row r="620" spans="1:4" ht="12.75" x14ac:dyDescent="0.2">
      <c r="A620" s="62" t="s">
        <v>1261</v>
      </c>
      <c r="B620" s="62" t="s">
        <v>1008</v>
      </c>
      <c r="C620" s="63">
        <v>45758</v>
      </c>
      <c r="D620" s="62">
        <v>0.88019999999999998</v>
      </c>
    </row>
    <row r="621" spans="1:4" ht="12.75" x14ac:dyDescent="0.2">
      <c r="A621" s="62" t="s">
        <v>1262</v>
      </c>
      <c r="B621" s="62" t="s">
        <v>1008</v>
      </c>
      <c r="C621" s="63">
        <v>45759</v>
      </c>
      <c r="D621" s="62">
        <v>0.88019999999999998</v>
      </c>
    </row>
    <row r="622" spans="1:4" ht="12.75" x14ac:dyDescent="0.2">
      <c r="A622" s="62" t="s">
        <v>1263</v>
      </c>
      <c r="B622" s="62" t="s">
        <v>1008</v>
      </c>
      <c r="C622" s="63">
        <v>45760</v>
      </c>
      <c r="D622" s="62">
        <v>0.88019999999999998</v>
      </c>
    </row>
    <row r="623" spans="1:4" ht="12.75" x14ac:dyDescent="0.2">
      <c r="A623" s="62" t="s">
        <v>1264</v>
      </c>
      <c r="B623" s="62" t="s">
        <v>1008</v>
      </c>
      <c r="C623" s="63">
        <v>45761</v>
      </c>
      <c r="D623" s="62">
        <v>0.88109999999999999</v>
      </c>
    </row>
    <row r="624" spans="1:4" ht="12.75" x14ac:dyDescent="0.2">
      <c r="A624" s="62" t="s">
        <v>1265</v>
      </c>
      <c r="B624" s="62" t="s">
        <v>1008</v>
      </c>
      <c r="C624" s="63">
        <v>45762</v>
      </c>
      <c r="D624" s="62">
        <v>0.88629999999999998</v>
      </c>
    </row>
    <row r="625" spans="1:4" ht="12.75" x14ac:dyDescent="0.2">
      <c r="A625" s="62" t="s">
        <v>1266</v>
      </c>
      <c r="B625" s="62" t="s">
        <v>1008</v>
      </c>
      <c r="C625" s="63">
        <v>45763</v>
      </c>
      <c r="D625" s="62">
        <v>0.87729999999999997</v>
      </c>
    </row>
    <row r="626" spans="1:4" ht="12.75" x14ac:dyDescent="0.2">
      <c r="A626" s="62" t="s">
        <v>1267</v>
      </c>
      <c r="B626" s="62" t="s">
        <v>1008</v>
      </c>
      <c r="C626" s="63">
        <v>45764</v>
      </c>
      <c r="D626" s="62">
        <v>0.87980000000000003</v>
      </c>
    </row>
    <row r="627" spans="1:4" ht="12.75" x14ac:dyDescent="0.2">
      <c r="A627" s="62" t="s">
        <v>1268</v>
      </c>
      <c r="B627" s="62" t="s">
        <v>1008</v>
      </c>
      <c r="C627" s="63">
        <v>45765</v>
      </c>
      <c r="D627" s="62">
        <v>0.87770000000000004</v>
      </c>
    </row>
    <row r="628" spans="1:4" ht="12.75" x14ac:dyDescent="0.2">
      <c r="A628" s="62" t="s">
        <v>1269</v>
      </c>
      <c r="B628" s="62" t="s">
        <v>1008</v>
      </c>
      <c r="C628" s="63">
        <v>45766</v>
      </c>
      <c r="D628" s="62">
        <v>0.87770000000000004</v>
      </c>
    </row>
    <row r="629" spans="1:4" ht="12.75" x14ac:dyDescent="0.2">
      <c r="A629" s="62" t="s">
        <v>1270</v>
      </c>
      <c r="B629" s="62" t="s">
        <v>1008</v>
      </c>
      <c r="C629" s="63">
        <v>45767</v>
      </c>
      <c r="D629" s="62">
        <v>0.87770000000000004</v>
      </c>
    </row>
    <row r="630" spans="1:4" ht="12.75" x14ac:dyDescent="0.2">
      <c r="A630" s="62" t="s">
        <v>1271</v>
      </c>
      <c r="B630" s="62" t="s">
        <v>1008</v>
      </c>
      <c r="C630" s="63">
        <v>45768</v>
      </c>
      <c r="D630" s="62">
        <v>0.86839999999999995</v>
      </c>
    </row>
    <row r="631" spans="1:4" ht="12.75" x14ac:dyDescent="0.2">
      <c r="A631" s="62" t="s">
        <v>1272</v>
      </c>
      <c r="B631" s="62" t="s">
        <v>1008</v>
      </c>
      <c r="C631" s="63">
        <v>45769</v>
      </c>
      <c r="D631" s="62">
        <v>0.87560000000000004</v>
      </c>
    </row>
    <row r="632" spans="1:4" ht="12.75" x14ac:dyDescent="0.2">
      <c r="A632" s="62" t="s">
        <v>1273</v>
      </c>
      <c r="B632" s="62" t="s">
        <v>1008</v>
      </c>
      <c r="C632" s="63">
        <v>45770</v>
      </c>
      <c r="D632" s="62">
        <v>0.88360000000000005</v>
      </c>
    </row>
    <row r="633" spans="1:4" ht="12.75" x14ac:dyDescent="0.2">
      <c r="A633" s="62" t="s">
        <v>1274</v>
      </c>
      <c r="B633" s="62" t="s">
        <v>1008</v>
      </c>
      <c r="C633" s="63">
        <v>45771</v>
      </c>
      <c r="D633" s="62">
        <v>0.878</v>
      </c>
    </row>
    <row r="634" spans="1:4" ht="12.75" x14ac:dyDescent="0.2">
      <c r="A634" s="62" t="s">
        <v>1275</v>
      </c>
      <c r="B634" s="62" t="s">
        <v>1008</v>
      </c>
      <c r="C634" s="63">
        <v>45772</v>
      </c>
      <c r="D634" s="62">
        <v>0.87980000000000003</v>
      </c>
    </row>
    <row r="635" spans="1:4" ht="12.75" x14ac:dyDescent="0.2">
      <c r="A635" s="62" t="s">
        <v>1276</v>
      </c>
      <c r="B635" s="62" t="s">
        <v>1008</v>
      </c>
      <c r="C635" s="63">
        <v>45773</v>
      </c>
      <c r="D635" s="62">
        <v>0.87980000000000003</v>
      </c>
    </row>
    <row r="636" spans="1:4" ht="12.75" x14ac:dyDescent="0.2">
      <c r="A636" s="62" t="s">
        <v>1277</v>
      </c>
      <c r="B636" s="62" t="s">
        <v>1008</v>
      </c>
      <c r="C636" s="63">
        <v>45774</v>
      </c>
      <c r="D636" s="62">
        <v>0.87980000000000003</v>
      </c>
    </row>
    <row r="637" spans="1:4" ht="12.75" x14ac:dyDescent="0.2">
      <c r="A637" s="62" t="s">
        <v>1278</v>
      </c>
      <c r="B637" s="62" t="s">
        <v>1008</v>
      </c>
      <c r="C637" s="63">
        <v>45775</v>
      </c>
      <c r="D637" s="62">
        <v>0.87539999999999996</v>
      </c>
    </row>
    <row r="638" spans="1:4" ht="12.75" x14ac:dyDescent="0.2">
      <c r="A638" s="62" t="s">
        <v>1279</v>
      </c>
      <c r="B638" s="62" t="s">
        <v>1008</v>
      </c>
      <c r="C638" s="63">
        <v>45776</v>
      </c>
      <c r="D638" s="62">
        <v>0.87829999999999997</v>
      </c>
    </row>
    <row r="639" spans="1:4" ht="12.75" x14ac:dyDescent="0.2">
      <c r="A639" s="62" t="s">
        <v>1280</v>
      </c>
      <c r="B639" s="62" t="s">
        <v>1008</v>
      </c>
      <c r="C639" s="63">
        <v>45777</v>
      </c>
      <c r="D639" s="62">
        <v>0.88260000000000005</v>
      </c>
    </row>
    <row r="640" spans="1:4" ht="12.75" x14ac:dyDescent="0.2">
      <c r="A640" s="62" t="s">
        <v>1281</v>
      </c>
      <c r="B640" s="62" t="s">
        <v>1008</v>
      </c>
      <c r="C640" s="63">
        <v>45778</v>
      </c>
      <c r="D640" s="62">
        <v>0.88539999999999996</v>
      </c>
    </row>
    <row r="641" spans="1:4" ht="12.75" x14ac:dyDescent="0.2">
      <c r="A641" s="62" t="s">
        <v>1282</v>
      </c>
      <c r="B641" s="62" t="s">
        <v>1008</v>
      </c>
      <c r="C641" s="63">
        <v>45779</v>
      </c>
      <c r="D641" s="62">
        <v>0.88519999999999999</v>
      </c>
    </row>
    <row r="642" spans="1:4" ht="12.75" x14ac:dyDescent="0.2">
      <c r="A642" s="62" t="s">
        <v>1283</v>
      </c>
      <c r="B642" s="62" t="s">
        <v>1008</v>
      </c>
      <c r="C642" s="63">
        <v>45780</v>
      </c>
      <c r="D642" s="62">
        <v>0.88519999999999999</v>
      </c>
    </row>
    <row r="643" spans="1:4" ht="12.75" x14ac:dyDescent="0.2">
      <c r="A643" s="62" t="s">
        <v>1284</v>
      </c>
      <c r="B643" s="62" t="s">
        <v>1008</v>
      </c>
      <c r="C643" s="63">
        <v>45781</v>
      </c>
      <c r="D643" s="62">
        <v>0.88519999999999999</v>
      </c>
    </row>
    <row r="644" spans="1:4" ht="12.75" x14ac:dyDescent="0.2">
      <c r="A644" s="62" t="s">
        <v>1285</v>
      </c>
      <c r="B644" s="62" t="s">
        <v>1008</v>
      </c>
      <c r="C644" s="63">
        <v>45782</v>
      </c>
      <c r="D644" s="62">
        <v>0.88380000000000003</v>
      </c>
    </row>
    <row r="645" spans="1:4" ht="12.75" x14ac:dyDescent="0.2">
      <c r="A645" s="62" t="s">
        <v>1286</v>
      </c>
      <c r="B645" s="62" t="s">
        <v>1008</v>
      </c>
      <c r="C645" s="63">
        <v>45783</v>
      </c>
      <c r="D645" s="62">
        <v>0.87939999999999996</v>
      </c>
    </row>
    <row r="646" spans="1:4" ht="12.75" x14ac:dyDescent="0.2">
      <c r="A646" s="62" t="s">
        <v>1287</v>
      </c>
      <c r="B646" s="62" t="s">
        <v>1008</v>
      </c>
      <c r="C646" s="63">
        <v>45784</v>
      </c>
      <c r="D646" s="62">
        <v>0.88460000000000005</v>
      </c>
    </row>
    <row r="647" spans="1:4" ht="12.75" x14ac:dyDescent="0.2">
      <c r="A647" s="62" t="s">
        <v>1288</v>
      </c>
      <c r="B647" s="62" t="s">
        <v>1008</v>
      </c>
      <c r="C647" s="63">
        <v>45785</v>
      </c>
      <c r="D647" s="62">
        <v>0.89059999999999995</v>
      </c>
    </row>
    <row r="648" spans="1:4" ht="12.75" x14ac:dyDescent="0.2">
      <c r="A648" s="62" t="s">
        <v>1289</v>
      </c>
      <c r="B648" s="62" t="s">
        <v>1008</v>
      </c>
      <c r="C648" s="63">
        <v>45786</v>
      </c>
      <c r="D648" s="62">
        <v>0.88900000000000001</v>
      </c>
    </row>
    <row r="649" spans="1:4" ht="12.75" x14ac:dyDescent="0.2">
      <c r="A649" s="62" t="s">
        <v>1290</v>
      </c>
      <c r="B649" s="62" t="s">
        <v>1008</v>
      </c>
      <c r="C649" s="63">
        <v>45787</v>
      </c>
      <c r="D649" s="62">
        <v>0.88900000000000001</v>
      </c>
    </row>
    <row r="650" spans="1:4" ht="12.75" x14ac:dyDescent="0.2">
      <c r="A650" s="62" t="s">
        <v>1291</v>
      </c>
      <c r="B650" s="62" t="s">
        <v>1008</v>
      </c>
      <c r="C650" s="63">
        <v>45788</v>
      </c>
      <c r="D650" s="62">
        <v>0.88900000000000001</v>
      </c>
    </row>
    <row r="651" spans="1:4" ht="12.75" x14ac:dyDescent="0.2">
      <c r="A651" s="62" t="s">
        <v>1292</v>
      </c>
      <c r="B651" s="62" t="s">
        <v>1008</v>
      </c>
      <c r="C651" s="63">
        <v>45789</v>
      </c>
      <c r="D651" s="62">
        <v>0.90190000000000003</v>
      </c>
    </row>
    <row r="652" spans="1:4" ht="12.75" x14ac:dyDescent="0.2">
      <c r="A652" s="62" t="s">
        <v>1293</v>
      </c>
      <c r="B652" s="62" t="s">
        <v>1008</v>
      </c>
      <c r="C652" s="63">
        <v>45790</v>
      </c>
      <c r="D652" s="62">
        <v>0.89390000000000003</v>
      </c>
    </row>
    <row r="653" spans="1:4" ht="12.75" x14ac:dyDescent="0.2">
      <c r="A653" s="62" t="s">
        <v>1294</v>
      </c>
      <c r="B653" s="62" t="s">
        <v>1008</v>
      </c>
      <c r="C653" s="63">
        <v>45791</v>
      </c>
      <c r="D653" s="62">
        <v>0.89480000000000004</v>
      </c>
    </row>
    <row r="654" spans="1:4" ht="12.75" x14ac:dyDescent="0.2">
      <c r="A654" s="62" t="s">
        <v>1295</v>
      </c>
      <c r="B654" s="62" t="s">
        <v>1008</v>
      </c>
      <c r="C654" s="63">
        <v>45792</v>
      </c>
      <c r="D654" s="62">
        <v>0.89359999999999995</v>
      </c>
    </row>
    <row r="655" spans="1:4" ht="12.75" x14ac:dyDescent="0.2">
      <c r="A655" s="62" t="s">
        <v>1296</v>
      </c>
      <c r="B655" s="62" t="s">
        <v>1008</v>
      </c>
      <c r="C655" s="63">
        <v>45793</v>
      </c>
      <c r="D655" s="62">
        <v>0.89570000000000005</v>
      </c>
    </row>
    <row r="656" spans="1:4" ht="12.75" x14ac:dyDescent="0.2">
      <c r="A656" s="62" t="s">
        <v>1297</v>
      </c>
      <c r="B656" s="62" t="s">
        <v>1008</v>
      </c>
      <c r="C656" s="63">
        <v>45794</v>
      </c>
      <c r="D656" s="62">
        <v>0.89570000000000005</v>
      </c>
    </row>
    <row r="657" spans="1:4" ht="12.75" x14ac:dyDescent="0.2">
      <c r="A657" s="62" t="s">
        <v>1298</v>
      </c>
      <c r="B657" s="62" t="s">
        <v>1008</v>
      </c>
      <c r="C657" s="63">
        <v>45795</v>
      </c>
      <c r="D657" s="62">
        <v>0.89570000000000005</v>
      </c>
    </row>
    <row r="658" spans="1:4" ht="12.75" x14ac:dyDescent="0.2">
      <c r="A658" s="62" t="s">
        <v>1299</v>
      </c>
      <c r="B658" s="62" t="s">
        <v>1008</v>
      </c>
      <c r="C658" s="63">
        <v>45796</v>
      </c>
      <c r="D658" s="62">
        <v>0.88929999999999998</v>
      </c>
    </row>
    <row r="659" spans="1:4" ht="12.75" x14ac:dyDescent="0.2">
      <c r="A659" s="62" t="s">
        <v>1300</v>
      </c>
      <c r="B659" s="62" t="s">
        <v>1008</v>
      </c>
      <c r="C659" s="63">
        <v>45797</v>
      </c>
      <c r="D659" s="62">
        <v>0.88619999999999999</v>
      </c>
    </row>
    <row r="660" spans="1:4" ht="12.75" x14ac:dyDescent="0.2">
      <c r="A660" s="62" t="s">
        <v>1301</v>
      </c>
      <c r="B660" s="62" t="s">
        <v>1008</v>
      </c>
      <c r="C660" s="63">
        <v>45798</v>
      </c>
      <c r="D660" s="62">
        <v>0.88239999999999996</v>
      </c>
    </row>
    <row r="661" spans="1:4" ht="12.75" x14ac:dyDescent="0.2">
      <c r="A661" s="62" t="s">
        <v>1302</v>
      </c>
      <c r="B661" s="62" t="s">
        <v>1008</v>
      </c>
      <c r="C661" s="63">
        <v>45799</v>
      </c>
      <c r="D661" s="62">
        <v>0.88639999999999997</v>
      </c>
    </row>
    <row r="662" spans="1:4" ht="12.75" x14ac:dyDescent="0.2">
      <c r="A662" s="62" t="s">
        <v>1303</v>
      </c>
      <c r="B662" s="62" t="s">
        <v>1008</v>
      </c>
      <c r="C662" s="63">
        <v>45800</v>
      </c>
      <c r="D662" s="62">
        <v>0.87980000000000003</v>
      </c>
    </row>
    <row r="663" spans="1:4" ht="12.75" x14ac:dyDescent="0.2">
      <c r="A663" s="62" t="s">
        <v>1304</v>
      </c>
      <c r="B663" s="62" t="s">
        <v>1008</v>
      </c>
      <c r="C663" s="63">
        <v>45801</v>
      </c>
      <c r="D663" s="62">
        <v>0.87980000000000003</v>
      </c>
    </row>
    <row r="664" spans="1:4" ht="12.75" x14ac:dyDescent="0.2">
      <c r="A664" s="62" t="s">
        <v>1305</v>
      </c>
      <c r="B664" s="62" t="s">
        <v>1008</v>
      </c>
      <c r="C664" s="63">
        <v>45802</v>
      </c>
      <c r="D664" s="62">
        <v>0.87980000000000003</v>
      </c>
    </row>
    <row r="665" spans="1:4" ht="12.75" x14ac:dyDescent="0.2">
      <c r="A665" s="62" t="s">
        <v>1306</v>
      </c>
      <c r="B665" s="62" t="s">
        <v>1008</v>
      </c>
      <c r="C665" s="63">
        <v>45803</v>
      </c>
      <c r="D665" s="62">
        <v>0.878</v>
      </c>
    </row>
    <row r="666" spans="1:4" ht="12.75" x14ac:dyDescent="0.2">
      <c r="A666" s="62" t="s">
        <v>1307</v>
      </c>
      <c r="B666" s="62" t="s">
        <v>1008</v>
      </c>
      <c r="C666" s="63">
        <v>45804</v>
      </c>
      <c r="D666" s="62">
        <v>0.88260000000000005</v>
      </c>
    </row>
    <row r="667" spans="1:4" ht="12.75" x14ac:dyDescent="0.2">
      <c r="A667" s="62" t="s">
        <v>1308</v>
      </c>
      <c r="B667" s="62" t="s">
        <v>1008</v>
      </c>
      <c r="C667" s="63">
        <v>45805</v>
      </c>
      <c r="D667" s="62">
        <v>0.88539999999999996</v>
      </c>
    </row>
    <row r="668" spans="1:4" ht="12.75" x14ac:dyDescent="0.2">
      <c r="A668" s="62" t="s">
        <v>1309</v>
      </c>
      <c r="B668" s="62" t="s">
        <v>1008</v>
      </c>
      <c r="C668" s="63">
        <v>45806</v>
      </c>
      <c r="D668" s="62">
        <v>0.87929999999999997</v>
      </c>
    </row>
    <row r="669" spans="1:4" ht="12.75" x14ac:dyDescent="0.2">
      <c r="A669" s="62" t="s">
        <v>1310</v>
      </c>
      <c r="B669" s="62" t="s">
        <v>1008</v>
      </c>
      <c r="C669" s="63">
        <v>45807</v>
      </c>
      <c r="D669" s="62">
        <v>0.88109999999999999</v>
      </c>
    </row>
    <row r="670" spans="1:4" ht="12.75" x14ac:dyDescent="0.2">
      <c r="A670" s="62" t="s">
        <v>1311</v>
      </c>
      <c r="B670" s="62" t="s">
        <v>1008</v>
      </c>
      <c r="C670" s="63">
        <v>45808</v>
      </c>
      <c r="D670" s="62">
        <v>0.88109999999999999</v>
      </c>
    </row>
    <row r="671" spans="1:4" ht="12.75" x14ac:dyDescent="0.2">
      <c r="A671" s="62" t="s">
        <v>1312</v>
      </c>
      <c r="B671" s="62" t="s">
        <v>1008</v>
      </c>
      <c r="C671" s="63">
        <v>45809</v>
      </c>
      <c r="D671" s="62">
        <v>0.88109999999999999</v>
      </c>
    </row>
    <row r="672" spans="1:4" ht="12.75" x14ac:dyDescent="0.2">
      <c r="A672" s="62" t="s">
        <v>1313</v>
      </c>
      <c r="B672" s="62" t="s">
        <v>1008</v>
      </c>
      <c r="C672" s="63">
        <v>45810</v>
      </c>
      <c r="D672" s="62">
        <v>0.87390000000000001</v>
      </c>
    </row>
    <row r="673" spans="1:4" ht="12.75" x14ac:dyDescent="0.2">
      <c r="A673" s="62" t="s">
        <v>1314</v>
      </c>
      <c r="B673" s="62" t="s">
        <v>1008</v>
      </c>
      <c r="C673" s="63">
        <v>45811</v>
      </c>
      <c r="D673" s="62">
        <v>0.87939999999999996</v>
      </c>
    </row>
    <row r="674" spans="1:4" ht="12.75" x14ac:dyDescent="0.2">
      <c r="A674" s="62" t="s">
        <v>1315</v>
      </c>
      <c r="B674" s="62" t="s">
        <v>1008</v>
      </c>
      <c r="C674" s="63">
        <v>45812</v>
      </c>
      <c r="D674" s="62">
        <v>0.87580000000000002</v>
      </c>
    </row>
    <row r="675" spans="1:4" ht="12.75" x14ac:dyDescent="0.2">
      <c r="A675" s="62" t="s">
        <v>1316</v>
      </c>
      <c r="B675" s="62" t="s">
        <v>1008</v>
      </c>
      <c r="C675" s="63">
        <v>45813</v>
      </c>
      <c r="D675" s="62">
        <v>0.87370000000000003</v>
      </c>
    </row>
    <row r="676" spans="1:4" ht="12.75" x14ac:dyDescent="0.2">
      <c r="A676" s="62" t="s">
        <v>1317</v>
      </c>
      <c r="B676" s="62" t="s">
        <v>1008</v>
      </c>
      <c r="C676" s="63">
        <v>45814</v>
      </c>
      <c r="D676" s="62">
        <v>0.87749999999999995</v>
      </c>
    </row>
    <row r="677" spans="1:4" ht="12.75" x14ac:dyDescent="0.2">
      <c r="A677" s="62" t="s">
        <v>1318</v>
      </c>
      <c r="B677" s="62" t="s">
        <v>1008</v>
      </c>
      <c r="C677" s="63">
        <v>45815</v>
      </c>
      <c r="D677" s="62">
        <v>0.87749999999999995</v>
      </c>
    </row>
    <row r="678" spans="1:4" ht="12.75" x14ac:dyDescent="0.2">
      <c r="A678" s="62" t="s">
        <v>1319</v>
      </c>
      <c r="B678" s="62" t="s">
        <v>1008</v>
      </c>
      <c r="C678" s="63">
        <v>45816</v>
      </c>
      <c r="D678" s="62">
        <v>0.87749999999999995</v>
      </c>
    </row>
    <row r="679" spans="1:4" ht="12.75" x14ac:dyDescent="0.2">
      <c r="A679" s="62" t="s">
        <v>1320</v>
      </c>
      <c r="B679" s="62" t="s">
        <v>1008</v>
      </c>
      <c r="C679" s="63">
        <v>45817</v>
      </c>
      <c r="D679" s="62">
        <v>0.87539999999999996</v>
      </c>
    </row>
    <row r="680" spans="1:4" ht="12.75" x14ac:dyDescent="0.2">
      <c r="A680" s="62" t="s">
        <v>1321</v>
      </c>
      <c r="B680" s="62" t="s">
        <v>1008</v>
      </c>
      <c r="C680" s="63">
        <v>45818</v>
      </c>
      <c r="D680" s="62">
        <v>0.87509999999999999</v>
      </c>
    </row>
    <row r="681" spans="1:4" ht="12.75" x14ac:dyDescent="0.2">
      <c r="A681" s="62" t="s">
        <v>1322</v>
      </c>
      <c r="B681" s="62" t="s">
        <v>1008</v>
      </c>
      <c r="C681" s="63">
        <v>45819</v>
      </c>
      <c r="D681" s="62">
        <v>0.87050000000000005</v>
      </c>
    </row>
    <row r="682" spans="1:4" ht="12.75" x14ac:dyDescent="0.2">
      <c r="A682" s="62" t="s">
        <v>1323</v>
      </c>
      <c r="B682" s="62" t="s">
        <v>1008</v>
      </c>
      <c r="C682" s="63">
        <v>45820</v>
      </c>
      <c r="D682" s="62">
        <v>0.86299999999999999</v>
      </c>
    </row>
    <row r="683" spans="1:4" ht="12.75" x14ac:dyDescent="0.2">
      <c r="A683" s="62" t="s">
        <v>1324</v>
      </c>
      <c r="B683" s="62" t="s">
        <v>1008</v>
      </c>
      <c r="C683" s="63">
        <v>45821</v>
      </c>
      <c r="D683" s="62">
        <v>0.86560000000000004</v>
      </c>
    </row>
    <row r="684" spans="1:4" ht="12.75" x14ac:dyDescent="0.2">
      <c r="A684" s="62" t="s">
        <v>1325</v>
      </c>
      <c r="B684" s="62" t="s">
        <v>1008</v>
      </c>
      <c r="C684" s="63">
        <v>45822</v>
      </c>
      <c r="D684" s="62">
        <v>0.86560000000000004</v>
      </c>
    </row>
    <row r="685" spans="1:4" ht="12.75" x14ac:dyDescent="0.2">
      <c r="A685" s="62" t="s">
        <v>1326</v>
      </c>
      <c r="B685" s="62" t="s">
        <v>1008</v>
      </c>
      <c r="C685" s="63">
        <v>45823</v>
      </c>
      <c r="D685" s="62">
        <v>0.86560000000000004</v>
      </c>
    </row>
    <row r="686" spans="1:4" ht="12.75" x14ac:dyDescent="0.2">
      <c r="A686" s="62" t="s">
        <v>1327</v>
      </c>
      <c r="B686" s="62" t="s">
        <v>1008</v>
      </c>
      <c r="C686" s="63">
        <v>45824</v>
      </c>
      <c r="D686" s="62">
        <v>0.86480000000000001</v>
      </c>
    </row>
    <row r="687" spans="1:4" ht="12.75" x14ac:dyDescent="0.2">
      <c r="A687" s="62" t="s">
        <v>1328</v>
      </c>
      <c r="B687" s="62" t="s">
        <v>1008</v>
      </c>
      <c r="C687" s="63">
        <v>45825</v>
      </c>
      <c r="D687" s="62">
        <v>0.87090000000000001</v>
      </c>
    </row>
    <row r="688" spans="1:4" ht="12.75" x14ac:dyDescent="0.2">
      <c r="A688" s="62" t="s">
        <v>1329</v>
      </c>
      <c r="B688" s="62" t="s">
        <v>1008</v>
      </c>
      <c r="C688" s="63">
        <v>45826</v>
      </c>
      <c r="D688" s="62">
        <v>0.87090000000000001</v>
      </c>
    </row>
    <row r="689" spans="1:4" ht="12.75" x14ac:dyDescent="0.2">
      <c r="A689" s="62" t="s">
        <v>1330</v>
      </c>
      <c r="B689" s="62" t="s">
        <v>1008</v>
      </c>
      <c r="C689" s="63">
        <v>45827</v>
      </c>
      <c r="D689" s="62">
        <v>0.86990000000000001</v>
      </c>
    </row>
    <row r="690" spans="1:4" ht="12.75" x14ac:dyDescent="0.2">
      <c r="A690" s="62" t="s">
        <v>1331</v>
      </c>
      <c r="B690" s="62" t="s">
        <v>1008</v>
      </c>
      <c r="C690" s="63">
        <v>45828</v>
      </c>
      <c r="D690" s="62">
        <v>0.86780000000000002</v>
      </c>
    </row>
    <row r="691" spans="1:4" ht="12.75" x14ac:dyDescent="0.2">
      <c r="A691" s="62" t="s">
        <v>1332</v>
      </c>
      <c r="B691" s="62" t="s">
        <v>1008</v>
      </c>
      <c r="C691" s="63">
        <v>45829</v>
      </c>
      <c r="D691" s="62">
        <v>0.86780000000000002</v>
      </c>
    </row>
    <row r="692" spans="1:4" ht="12.75" x14ac:dyDescent="0.2">
      <c r="A692" s="62" t="s">
        <v>1333</v>
      </c>
      <c r="B692" s="62" t="s">
        <v>1008</v>
      </c>
      <c r="C692" s="63">
        <v>45830</v>
      </c>
      <c r="D692" s="62">
        <v>0.86780000000000002</v>
      </c>
    </row>
    <row r="693" spans="1:4" ht="12.75" x14ac:dyDescent="0.2">
      <c r="A693" s="62" t="s">
        <v>1334</v>
      </c>
      <c r="B693" s="62" t="s">
        <v>1008</v>
      </c>
      <c r="C693" s="63">
        <v>45831</v>
      </c>
      <c r="D693" s="62">
        <v>0.86370000000000002</v>
      </c>
    </row>
    <row r="694" spans="1:4" ht="12.75" x14ac:dyDescent="0.2">
      <c r="A694" s="62" t="s">
        <v>1335</v>
      </c>
      <c r="B694" s="62" t="s">
        <v>1008</v>
      </c>
      <c r="C694" s="63">
        <v>45832</v>
      </c>
      <c r="D694" s="62">
        <v>0.86129999999999995</v>
      </c>
    </row>
    <row r="695" spans="1:4" ht="12.75" x14ac:dyDescent="0.2">
      <c r="A695" s="62" t="s">
        <v>1336</v>
      </c>
      <c r="B695" s="62" t="s">
        <v>1008</v>
      </c>
      <c r="C695" s="63">
        <v>45833</v>
      </c>
      <c r="D695" s="62">
        <v>0.85760000000000003</v>
      </c>
    </row>
    <row r="696" spans="1:4" ht="12.75" x14ac:dyDescent="0.2">
      <c r="A696" s="62" t="s">
        <v>1337</v>
      </c>
      <c r="B696" s="62" t="s">
        <v>1008</v>
      </c>
      <c r="C696" s="63">
        <v>45834</v>
      </c>
      <c r="D696" s="62">
        <v>0.85460000000000003</v>
      </c>
    </row>
    <row r="697" spans="1:4" ht="12.75" x14ac:dyDescent="0.2">
      <c r="A697" s="62" t="s">
        <v>1338</v>
      </c>
      <c r="B697" s="62" t="s">
        <v>1008</v>
      </c>
      <c r="C697" s="63">
        <v>45835</v>
      </c>
      <c r="D697" s="62">
        <v>0.85319999999999996</v>
      </c>
    </row>
    <row r="698" spans="1:4" ht="12.75" x14ac:dyDescent="0.2">
      <c r="A698" s="62" t="s">
        <v>1339</v>
      </c>
      <c r="B698" s="62" t="s">
        <v>1008</v>
      </c>
      <c r="C698" s="63">
        <v>45836</v>
      </c>
      <c r="D698" s="62">
        <v>0.85319999999999996</v>
      </c>
    </row>
    <row r="699" spans="1:4" ht="12.75" x14ac:dyDescent="0.2">
      <c r="A699" s="62" t="s">
        <v>1340</v>
      </c>
      <c r="B699" s="62" t="s">
        <v>1008</v>
      </c>
      <c r="C699" s="63">
        <v>45837</v>
      </c>
      <c r="D699" s="62">
        <v>0.85319999999999996</v>
      </c>
    </row>
    <row r="700" spans="1:4" ht="12.75" x14ac:dyDescent="0.2">
      <c r="A700" s="62" t="s">
        <v>1341</v>
      </c>
      <c r="B700" s="62" t="s">
        <v>1008</v>
      </c>
      <c r="C700" s="63">
        <v>45838</v>
      </c>
      <c r="D700" s="62">
        <v>0.84819999999999995</v>
      </c>
    </row>
    <row r="701" spans="1:4" ht="12.75" x14ac:dyDescent="0.2">
      <c r="A701" s="62" t="s">
        <v>1342</v>
      </c>
      <c r="B701" s="62" t="s">
        <v>1008</v>
      </c>
      <c r="C701" s="63">
        <v>45839</v>
      </c>
      <c r="D701" s="62">
        <v>0.84689999999999999</v>
      </c>
    </row>
    <row r="702" spans="1:4" ht="12.75" x14ac:dyDescent="0.2">
      <c r="A702" s="62" t="s">
        <v>1343</v>
      </c>
      <c r="B702" s="62" t="s">
        <v>1008</v>
      </c>
      <c r="C702" s="63">
        <v>45840</v>
      </c>
      <c r="D702" s="62">
        <v>0.84750000000000003</v>
      </c>
    </row>
    <row r="703" spans="1:4" ht="12.75" x14ac:dyDescent="0.2">
      <c r="A703" s="62" t="s">
        <v>1344</v>
      </c>
      <c r="B703" s="62" t="s">
        <v>1008</v>
      </c>
      <c r="C703" s="63">
        <v>45841</v>
      </c>
      <c r="D703" s="62">
        <v>0.85050000000000003</v>
      </c>
    </row>
    <row r="704" spans="1:4" ht="12.75" x14ac:dyDescent="0.2">
      <c r="A704" s="62" t="s">
        <v>1345</v>
      </c>
      <c r="B704" s="62" t="s">
        <v>1008</v>
      </c>
      <c r="C704" s="63">
        <v>45842</v>
      </c>
      <c r="D704" s="62">
        <v>0.84889999999999999</v>
      </c>
    </row>
    <row r="705" spans="1:4" ht="12.75" x14ac:dyDescent="0.2">
      <c r="A705" s="62" t="s">
        <v>1346</v>
      </c>
      <c r="B705" s="62" t="s">
        <v>1008</v>
      </c>
      <c r="C705" s="63">
        <v>45843</v>
      </c>
      <c r="D705" s="62">
        <v>0.84889999999999999</v>
      </c>
    </row>
    <row r="706" spans="1:4" ht="12.75" x14ac:dyDescent="0.2">
      <c r="A706" s="62" t="s">
        <v>1347</v>
      </c>
      <c r="B706" s="62" t="s">
        <v>1008</v>
      </c>
      <c r="C706" s="63">
        <v>45844</v>
      </c>
      <c r="D706" s="62">
        <v>0.84889999999999999</v>
      </c>
    </row>
    <row r="707" spans="1:4" ht="12.75" x14ac:dyDescent="0.2">
      <c r="A707" s="62" t="s">
        <v>1348</v>
      </c>
      <c r="B707" s="62" t="s">
        <v>1008</v>
      </c>
      <c r="C707" s="63">
        <v>45845</v>
      </c>
      <c r="D707" s="62">
        <v>0.85399999999999998</v>
      </c>
    </row>
    <row r="708" spans="1:4" ht="12.75" x14ac:dyDescent="0.2">
      <c r="A708" s="62" t="s">
        <v>1349</v>
      </c>
      <c r="B708" s="62" t="s">
        <v>1008</v>
      </c>
      <c r="C708" s="63">
        <v>45846</v>
      </c>
      <c r="D708" s="62">
        <v>0.8528</v>
      </c>
    </row>
    <row r="709" spans="1:4" ht="12.75" x14ac:dyDescent="0.2">
      <c r="A709" s="62" t="s">
        <v>1350</v>
      </c>
      <c r="B709" s="62" t="s">
        <v>1008</v>
      </c>
      <c r="C709" s="63">
        <v>45847</v>
      </c>
      <c r="D709" s="62">
        <v>0.85309999999999997</v>
      </c>
    </row>
    <row r="710" spans="1:4" ht="12.75" x14ac:dyDescent="0.2">
      <c r="A710" s="62" t="s">
        <v>1351</v>
      </c>
      <c r="B710" s="62" t="s">
        <v>1008</v>
      </c>
      <c r="C710" s="63">
        <v>45848</v>
      </c>
      <c r="D710" s="62">
        <v>0.85460000000000003</v>
      </c>
    </row>
    <row r="711" spans="1:4" ht="12.75" x14ac:dyDescent="0.2">
      <c r="A711" s="62" t="s">
        <v>1352</v>
      </c>
      <c r="B711" s="62" t="s">
        <v>1008</v>
      </c>
      <c r="C711" s="63">
        <v>45849</v>
      </c>
      <c r="D711" s="62">
        <v>0.85540000000000005</v>
      </c>
    </row>
    <row r="712" spans="1:4" ht="12.75" x14ac:dyDescent="0.2">
      <c r="A712" s="62" t="s">
        <v>1353</v>
      </c>
      <c r="B712" s="62" t="s">
        <v>1008</v>
      </c>
      <c r="C712" s="63">
        <v>45850</v>
      </c>
      <c r="D712" s="62">
        <v>0.85540000000000005</v>
      </c>
    </row>
    <row r="713" spans="1:4" ht="12.75" x14ac:dyDescent="0.2">
      <c r="A713" s="62" t="s">
        <v>1354</v>
      </c>
      <c r="B713" s="62" t="s">
        <v>1008</v>
      </c>
      <c r="C713" s="63">
        <v>45851</v>
      </c>
      <c r="D713" s="62">
        <v>0.85540000000000005</v>
      </c>
    </row>
    <row r="714" spans="1:4" ht="12.75" x14ac:dyDescent="0.2">
      <c r="A714" s="62" t="s">
        <v>1355</v>
      </c>
      <c r="B714" s="62" t="s">
        <v>1008</v>
      </c>
      <c r="C714" s="63">
        <v>45852</v>
      </c>
      <c r="D714" s="62">
        <v>0.85719999999999996</v>
      </c>
    </row>
    <row r="715" spans="1:4" ht="12.75" x14ac:dyDescent="0.2">
      <c r="A715" s="62" t="s">
        <v>1356</v>
      </c>
      <c r="B715" s="62" t="s">
        <v>1008</v>
      </c>
      <c r="C715" s="63">
        <v>45853</v>
      </c>
      <c r="D715" s="62">
        <v>0.86180000000000001</v>
      </c>
    </row>
    <row r="716" spans="1:4" ht="12.75" x14ac:dyDescent="0.2">
      <c r="A716" s="62" t="s">
        <v>1357</v>
      </c>
      <c r="B716" s="62" t="s">
        <v>1008</v>
      </c>
      <c r="C716" s="63">
        <v>45854</v>
      </c>
      <c r="D716" s="62">
        <v>0.85940000000000005</v>
      </c>
    </row>
    <row r="717" spans="1:4" ht="12.75" x14ac:dyDescent="0.2">
      <c r="A717" s="62" t="s">
        <v>1358</v>
      </c>
      <c r="B717" s="62" t="s">
        <v>1008</v>
      </c>
      <c r="C717" s="63">
        <v>45855</v>
      </c>
      <c r="D717" s="62">
        <v>0.86229999999999996</v>
      </c>
    </row>
    <row r="718" spans="1:4" ht="12.75" x14ac:dyDescent="0.2">
      <c r="A718" s="62" t="s">
        <v>1359</v>
      </c>
      <c r="B718" s="62" t="s">
        <v>1008</v>
      </c>
      <c r="C718" s="63">
        <v>45856</v>
      </c>
      <c r="D718" s="62">
        <v>0.86009999999999998</v>
      </c>
    </row>
    <row r="719" spans="1:4" ht="12.75" x14ac:dyDescent="0.2">
      <c r="A719" s="62" t="s">
        <v>1360</v>
      </c>
      <c r="B719" s="62" t="s">
        <v>1008</v>
      </c>
      <c r="C719" s="63">
        <v>45857</v>
      </c>
      <c r="D719" s="62">
        <v>0.86009999999999998</v>
      </c>
    </row>
    <row r="720" spans="1:4" ht="12.75" x14ac:dyDescent="0.2">
      <c r="A720" s="62" t="s">
        <v>1361</v>
      </c>
      <c r="B720" s="62" t="s">
        <v>1008</v>
      </c>
      <c r="C720" s="63">
        <v>45858</v>
      </c>
      <c r="D720" s="62">
        <v>0.86009999999999998</v>
      </c>
    </row>
    <row r="721" spans="1:4" ht="12.75" x14ac:dyDescent="0.2">
      <c r="A721" s="62" t="s">
        <v>1362</v>
      </c>
      <c r="B721" s="62" t="s">
        <v>1008</v>
      </c>
      <c r="C721" s="63">
        <v>45859</v>
      </c>
      <c r="D721" s="62">
        <v>0.85499999999999998</v>
      </c>
    </row>
    <row r="722" spans="1:4" ht="12.75" x14ac:dyDescent="0.2">
      <c r="A722" s="62" t="s">
        <v>1363</v>
      </c>
      <c r="B722" s="62" t="s">
        <v>1008</v>
      </c>
      <c r="C722" s="63">
        <v>45860</v>
      </c>
      <c r="D722" s="62">
        <v>0.85060000000000002</v>
      </c>
    </row>
    <row r="723" spans="1:4" ht="12.75" x14ac:dyDescent="0.2">
      <c r="A723" s="62" t="s">
        <v>1364</v>
      </c>
      <c r="B723" s="62" t="s">
        <v>1008</v>
      </c>
      <c r="C723" s="63">
        <v>45861</v>
      </c>
      <c r="D723" s="62">
        <v>0.84930000000000005</v>
      </c>
    </row>
    <row r="724" spans="1:4" ht="12.75" x14ac:dyDescent="0.2">
      <c r="A724" s="62" t="s">
        <v>1365</v>
      </c>
      <c r="B724" s="62" t="s">
        <v>1008</v>
      </c>
      <c r="C724" s="63">
        <v>45862</v>
      </c>
      <c r="D724" s="62">
        <v>0.85109999999999997</v>
      </c>
    </row>
    <row r="725" spans="1:4" ht="12.75" x14ac:dyDescent="0.2">
      <c r="A725" s="62" t="s">
        <v>1366</v>
      </c>
      <c r="B725" s="62" t="s">
        <v>1008</v>
      </c>
      <c r="C725" s="63">
        <v>45863</v>
      </c>
      <c r="D725" s="62">
        <v>0.85150000000000003</v>
      </c>
    </row>
    <row r="726" spans="1:4" ht="12.75" x14ac:dyDescent="0.2">
      <c r="A726" s="62" t="s">
        <v>1367</v>
      </c>
      <c r="B726" s="62" t="s">
        <v>1008</v>
      </c>
      <c r="C726" s="63">
        <v>45864</v>
      </c>
      <c r="D726" s="62">
        <v>0.85150000000000003</v>
      </c>
    </row>
    <row r="727" spans="1:4" ht="12.75" x14ac:dyDescent="0.2">
      <c r="A727" s="62" t="s">
        <v>1368</v>
      </c>
      <c r="B727" s="62" t="s">
        <v>1008</v>
      </c>
      <c r="C727" s="63">
        <v>45865</v>
      </c>
      <c r="D727" s="62">
        <v>0.85150000000000003</v>
      </c>
    </row>
    <row r="728" spans="1:4" ht="12.75" x14ac:dyDescent="0.2">
      <c r="A728" s="62" t="s">
        <v>1369</v>
      </c>
      <c r="B728" s="62" t="s">
        <v>1008</v>
      </c>
      <c r="C728" s="63">
        <v>45866</v>
      </c>
      <c r="D728" s="62">
        <v>0.86280000000000001</v>
      </c>
    </row>
    <row r="729" spans="1:4" ht="12.75" x14ac:dyDescent="0.2">
      <c r="A729" s="62" t="s">
        <v>1370</v>
      </c>
      <c r="B729" s="62" t="s">
        <v>1008</v>
      </c>
      <c r="C729" s="63">
        <v>45867</v>
      </c>
      <c r="D729" s="62">
        <v>0.86599999999999999</v>
      </c>
    </row>
    <row r="730" spans="1:4" ht="12.75" x14ac:dyDescent="0.2">
      <c r="A730" s="62" t="s">
        <v>1371</v>
      </c>
      <c r="B730" s="62" t="s">
        <v>1008</v>
      </c>
      <c r="C730" s="63">
        <v>45868</v>
      </c>
      <c r="D730" s="62">
        <v>0.87670000000000003</v>
      </c>
    </row>
    <row r="731" spans="1:4" ht="12.75" x14ac:dyDescent="0.2">
      <c r="A731" s="62" t="s">
        <v>1372</v>
      </c>
      <c r="B731" s="62" t="s">
        <v>1008</v>
      </c>
      <c r="C731" s="63">
        <v>45869</v>
      </c>
      <c r="D731" s="62">
        <v>0.876</v>
      </c>
    </row>
    <row r="732" spans="1:4" ht="12.75" x14ac:dyDescent="0.2">
      <c r="A732" s="62" t="s">
        <v>1373</v>
      </c>
      <c r="B732" s="62" t="s">
        <v>1374</v>
      </c>
      <c r="C732" s="63">
        <v>45505</v>
      </c>
      <c r="D732" s="62">
        <v>0.78490000000000004</v>
      </c>
    </row>
    <row r="733" spans="1:4" ht="12.75" x14ac:dyDescent="0.2">
      <c r="A733" s="62" t="s">
        <v>1375</v>
      </c>
      <c r="B733" s="62" t="s">
        <v>1374</v>
      </c>
      <c r="C733" s="63">
        <v>45506</v>
      </c>
      <c r="D733" s="62">
        <v>0.78120000000000001</v>
      </c>
    </row>
    <row r="734" spans="1:4" ht="12.75" x14ac:dyDescent="0.2">
      <c r="A734" s="62" t="s">
        <v>1376</v>
      </c>
      <c r="B734" s="62" t="s">
        <v>1374</v>
      </c>
      <c r="C734" s="63">
        <v>45507</v>
      </c>
      <c r="D734" s="62">
        <v>0.78120000000000001</v>
      </c>
    </row>
    <row r="735" spans="1:4" ht="12.75" x14ac:dyDescent="0.2">
      <c r="A735" s="62" t="s">
        <v>1377</v>
      </c>
      <c r="B735" s="62" t="s">
        <v>1374</v>
      </c>
      <c r="C735" s="63">
        <v>45508</v>
      </c>
      <c r="D735" s="62">
        <v>0.78120000000000001</v>
      </c>
    </row>
    <row r="736" spans="1:4" ht="12.75" x14ac:dyDescent="0.2">
      <c r="A736" s="62" t="s">
        <v>1378</v>
      </c>
      <c r="B736" s="62" t="s">
        <v>1374</v>
      </c>
      <c r="C736" s="63">
        <v>45509</v>
      </c>
      <c r="D736" s="62">
        <v>0.78259999999999996</v>
      </c>
    </row>
    <row r="737" spans="1:4" ht="12.75" x14ac:dyDescent="0.2">
      <c r="A737" s="62" t="s">
        <v>1379</v>
      </c>
      <c r="B737" s="62" t="s">
        <v>1374</v>
      </c>
      <c r="C737" s="63">
        <v>45510</v>
      </c>
      <c r="D737" s="62">
        <v>0.78779999999999994</v>
      </c>
    </row>
    <row r="738" spans="1:4" ht="12.75" x14ac:dyDescent="0.2">
      <c r="A738" s="62" t="s">
        <v>1380</v>
      </c>
      <c r="B738" s="62" t="s">
        <v>1374</v>
      </c>
      <c r="C738" s="63">
        <v>45511</v>
      </c>
      <c r="D738" s="62">
        <v>0.78790000000000004</v>
      </c>
    </row>
    <row r="739" spans="1:4" ht="12.75" x14ac:dyDescent="0.2">
      <c r="A739" s="62" t="s">
        <v>1381</v>
      </c>
      <c r="B739" s="62" t="s">
        <v>1374</v>
      </c>
      <c r="C739" s="63">
        <v>45512</v>
      </c>
      <c r="D739" s="62">
        <v>0.7843</v>
      </c>
    </row>
    <row r="740" spans="1:4" ht="12.75" x14ac:dyDescent="0.2">
      <c r="A740" s="62" t="s">
        <v>1382</v>
      </c>
      <c r="B740" s="62" t="s">
        <v>1374</v>
      </c>
      <c r="C740" s="63">
        <v>45513</v>
      </c>
      <c r="D740" s="62">
        <v>0.7833</v>
      </c>
    </row>
    <row r="741" spans="1:4" ht="12.75" x14ac:dyDescent="0.2">
      <c r="A741" s="62" t="s">
        <v>1383</v>
      </c>
      <c r="B741" s="62" t="s">
        <v>1374</v>
      </c>
      <c r="C741" s="63">
        <v>45514</v>
      </c>
      <c r="D741" s="62">
        <v>0.7833</v>
      </c>
    </row>
    <row r="742" spans="1:4" ht="12.75" x14ac:dyDescent="0.2">
      <c r="A742" s="62" t="s">
        <v>1384</v>
      </c>
      <c r="B742" s="62" t="s">
        <v>1374</v>
      </c>
      <c r="C742" s="63">
        <v>45515</v>
      </c>
      <c r="D742" s="62">
        <v>0.7833</v>
      </c>
    </row>
    <row r="743" spans="1:4" ht="12.75" x14ac:dyDescent="0.2">
      <c r="A743" s="62" t="s">
        <v>1385</v>
      </c>
      <c r="B743" s="62" t="s">
        <v>1374</v>
      </c>
      <c r="C743" s="63">
        <v>45516</v>
      </c>
      <c r="D743" s="62">
        <v>0.7833</v>
      </c>
    </row>
    <row r="744" spans="1:4" ht="12.75" x14ac:dyDescent="0.2">
      <c r="A744" s="62" t="s">
        <v>1386</v>
      </c>
      <c r="B744" s="62" t="s">
        <v>1374</v>
      </c>
      <c r="C744" s="63">
        <v>45517</v>
      </c>
      <c r="D744" s="62">
        <v>0.77739999999999998</v>
      </c>
    </row>
    <row r="745" spans="1:4" ht="12.75" x14ac:dyDescent="0.2">
      <c r="A745" s="62" t="s">
        <v>1387</v>
      </c>
      <c r="B745" s="62" t="s">
        <v>1374</v>
      </c>
      <c r="C745" s="63">
        <v>45518</v>
      </c>
      <c r="D745" s="62">
        <v>0.77949999999999997</v>
      </c>
    </row>
    <row r="746" spans="1:4" ht="12.75" x14ac:dyDescent="0.2">
      <c r="A746" s="62" t="s">
        <v>1388</v>
      </c>
      <c r="B746" s="62" t="s">
        <v>1374</v>
      </c>
      <c r="C746" s="63">
        <v>45519</v>
      </c>
      <c r="D746" s="62">
        <v>0.77790000000000004</v>
      </c>
    </row>
    <row r="747" spans="1:4" ht="12.75" x14ac:dyDescent="0.2">
      <c r="A747" s="62" t="s">
        <v>1389</v>
      </c>
      <c r="B747" s="62" t="s">
        <v>1374</v>
      </c>
      <c r="C747" s="63">
        <v>45520</v>
      </c>
      <c r="D747" s="62">
        <v>0.77239999999999998</v>
      </c>
    </row>
    <row r="748" spans="1:4" ht="12.75" x14ac:dyDescent="0.2">
      <c r="A748" s="62" t="s">
        <v>1390</v>
      </c>
      <c r="B748" s="62" t="s">
        <v>1374</v>
      </c>
      <c r="C748" s="63">
        <v>45521</v>
      </c>
      <c r="D748" s="62">
        <v>0.77239999999999998</v>
      </c>
    </row>
    <row r="749" spans="1:4" ht="12.75" x14ac:dyDescent="0.2">
      <c r="A749" s="62" t="s">
        <v>1391</v>
      </c>
      <c r="B749" s="62" t="s">
        <v>1374</v>
      </c>
      <c r="C749" s="63">
        <v>45522</v>
      </c>
      <c r="D749" s="62">
        <v>0.77239999999999998</v>
      </c>
    </row>
    <row r="750" spans="1:4" ht="12.75" x14ac:dyDescent="0.2">
      <c r="A750" s="62" t="s">
        <v>1392</v>
      </c>
      <c r="B750" s="62" t="s">
        <v>1374</v>
      </c>
      <c r="C750" s="63">
        <v>45523</v>
      </c>
      <c r="D750" s="62">
        <v>0.76959999999999995</v>
      </c>
    </row>
    <row r="751" spans="1:4" ht="12.75" x14ac:dyDescent="0.2">
      <c r="A751" s="62" t="s">
        <v>1393</v>
      </c>
      <c r="B751" s="62" t="s">
        <v>1374</v>
      </c>
      <c r="C751" s="63">
        <v>45524</v>
      </c>
      <c r="D751" s="62">
        <v>0.76700000000000002</v>
      </c>
    </row>
    <row r="752" spans="1:4" ht="12.75" x14ac:dyDescent="0.2">
      <c r="A752" s="62" t="s">
        <v>1394</v>
      </c>
      <c r="B752" s="62" t="s">
        <v>1374</v>
      </c>
      <c r="C752" s="63">
        <v>45525</v>
      </c>
      <c r="D752" s="62">
        <v>0.76370000000000005</v>
      </c>
    </row>
    <row r="753" spans="1:4" ht="12.75" x14ac:dyDescent="0.2">
      <c r="A753" s="62" t="s">
        <v>1395</v>
      </c>
      <c r="B753" s="62" t="s">
        <v>1374</v>
      </c>
      <c r="C753" s="63">
        <v>45526</v>
      </c>
      <c r="D753" s="62">
        <v>0.76370000000000005</v>
      </c>
    </row>
    <row r="754" spans="1:4" ht="12.75" x14ac:dyDescent="0.2">
      <c r="A754" s="62" t="s">
        <v>1396</v>
      </c>
      <c r="B754" s="62" t="s">
        <v>1374</v>
      </c>
      <c r="C754" s="63">
        <v>45527</v>
      </c>
      <c r="D754" s="62">
        <v>0.75670000000000004</v>
      </c>
    </row>
    <row r="755" spans="1:4" ht="12.75" x14ac:dyDescent="0.2">
      <c r="A755" s="62" t="s">
        <v>1397</v>
      </c>
      <c r="B755" s="62" t="s">
        <v>1374</v>
      </c>
      <c r="C755" s="63">
        <v>45528</v>
      </c>
      <c r="D755" s="62">
        <v>0.75670000000000004</v>
      </c>
    </row>
    <row r="756" spans="1:4" ht="12.75" x14ac:dyDescent="0.2">
      <c r="A756" s="62" t="s">
        <v>1398</v>
      </c>
      <c r="B756" s="62" t="s">
        <v>1374</v>
      </c>
      <c r="C756" s="63">
        <v>45529</v>
      </c>
      <c r="D756" s="62">
        <v>0.75670000000000004</v>
      </c>
    </row>
    <row r="757" spans="1:4" ht="12.75" x14ac:dyDescent="0.2">
      <c r="A757" s="62" t="s">
        <v>1399</v>
      </c>
      <c r="B757" s="62" t="s">
        <v>1374</v>
      </c>
      <c r="C757" s="63">
        <v>45530</v>
      </c>
      <c r="D757" s="62">
        <v>0.7581</v>
      </c>
    </row>
    <row r="758" spans="1:4" ht="12.75" x14ac:dyDescent="0.2">
      <c r="A758" s="62" t="s">
        <v>1400</v>
      </c>
      <c r="B758" s="62" t="s">
        <v>1374</v>
      </c>
      <c r="C758" s="63">
        <v>45531</v>
      </c>
      <c r="D758" s="62">
        <v>0.754</v>
      </c>
    </row>
    <row r="759" spans="1:4" ht="12.75" x14ac:dyDescent="0.2">
      <c r="A759" s="62" t="s">
        <v>1401</v>
      </c>
      <c r="B759" s="62" t="s">
        <v>1374</v>
      </c>
      <c r="C759" s="63">
        <v>45532</v>
      </c>
      <c r="D759" s="62">
        <v>0.75800000000000001</v>
      </c>
    </row>
    <row r="760" spans="1:4" ht="12.75" x14ac:dyDescent="0.2">
      <c r="A760" s="62" t="s">
        <v>1402</v>
      </c>
      <c r="B760" s="62" t="s">
        <v>1374</v>
      </c>
      <c r="C760" s="63">
        <v>45533</v>
      </c>
      <c r="D760" s="62">
        <v>0.75939999999999996</v>
      </c>
    </row>
    <row r="761" spans="1:4" ht="12.75" x14ac:dyDescent="0.2">
      <c r="A761" s="62" t="s">
        <v>1403</v>
      </c>
      <c r="B761" s="62" t="s">
        <v>1374</v>
      </c>
      <c r="C761" s="63">
        <v>45534</v>
      </c>
      <c r="D761" s="62">
        <v>0.76139999999999997</v>
      </c>
    </row>
    <row r="762" spans="1:4" ht="12.75" x14ac:dyDescent="0.2">
      <c r="A762" s="62" t="s">
        <v>1404</v>
      </c>
      <c r="B762" s="62" t="s">
        <v>1374</v>
      </c>
      <c r="C762" s="63">
        <v>45535</v>
      </c>
      <c r="D762" s="62">
        <v>0.76139999999999997</v>
      </c>
    </row>
    <row r="763" spans="1:4" ht="12.75" x14ac:dyDescent="0.2">
      <c r="A763" s="62" t="s">
        <v>1405</v>
      </c>
      <c r="B763" s="62" t="s">
        <v>1374</v>
      </c>
      <c r="C763" s="63">
        <v>45536</v>
      </c>
      <c r="D763" s="62">
        <v>0.76139999999999997</v>
      </c>
    </row>
    <row r="764" spans="1:4" ht="12.75" x14ac:dyDescent="0.2">
      <c r="A764" s="62" t="s">
        <v>1406</v>
      </c>
      <c r="B764" s="62" t="s">
        <v>1374</v>
      </c>
      <c r="C764" s="63">
        <v>45537</v>
      </c>
      <c r="D764" s="62">
        <v>0.76029999999999998</v>
      </c>
    </row>
    <row r="765" spans="1:4" ht="12.75" x14ac:dyDescent="0.2">
      <c r="A765" s="62" t="s">
        <v>1407</v>
      </c>
      <c r="B765" s="62" t="s">
        <v>1374</v>
      </c>
      <c r="C765" s="63">
        <v>45538</v>
      </c>
      <c r="D765" s="62">
        <v>0.76239999999999997</v>
      </c>
    </row>
    <row r="766" spans="1:4" ht="12.75" x14ac:dyDescent="0.2">
      <c r="A766" s="62" t="s">
        <v>1408</v>
      </c>
      <c r="B766" s="62" t="s">
        <v>1374</v>
      </c>
      <c r="C766" s="63">
        <v>45539</v>
      </c>
      <c r="D766" s="62">
        <v>0.76049999999999995</v>
      </c>
    </row>
    <row r="767" spans="1:4" ht="12.75" x14ac:dyDescent="0.2">
      <c r="A767" s="62" t="s">
        <v>1409</v>
      </c>
      <c r="B767" s="62" t="s">
        <v>1374</v>
      </c>
      <c r="C767" s="63">
        <v>45540</v>
      </c>
      <c r="D767" s="62">
        <v>0.75870000000000004</v>
      </c>
    </row>
    <row r="768" spans="1:4" ht="12.75" x14ac:dyDescent="0.2">
      <c r="A768" s="62" t="s">
        <v>1410</v>
      </c>
      <c r="B768" s="62" t="s">
        <v>1374</v>
      </c>
      <c r="C768" s="63">
        <v>45541</v>
      </c>
      <c r="D768" s="62">
        <v>0.76170000000000004</v>
      </c>
    </row>
    <row r="769" spans="1:4" ht="12.75" x14ac:dyDescent="0.2">
      <c r="A769" s="62" t="s">
        <v>1411</v>
      </c>
      <c r="B769" s="62" t="s">
        <v>1374</v>
      </c>
      <c r="C769" s="63">
        <v>45542</v>
      </c>
      <c r="D769" s="62">
        <v>0.76170000000000004</v>
      </c>
    </row>
    <row r="770" spans="1:4" ht="12.75" x14ac:dyDescent="0.2">
      <c r="A770" s="62" t="s">
        <v>1412</v>
      </c>
      <c r="B770" s="62" t="s">
        <v>1374</v>
      </c>
      <c r="C770" s="63">
        <v>45543</v>
      </c>
      <c r="D770" s="62">
        <v>0.76170000000000004</v>
      </c>
    </row>
    <row r="771" spans="1:4" ht="12.75" x14ac:dyDescent="0.2">
      <c r="A771" s="62" t="s">
        <v>1413</v>
      </c>
      <c r="B771" s="62" t="s">
        <v>1374</v>
      </c>
      <c r="C771" s="63">
        <v>45544</v>
      </c>
      <c r="D771" s="62">
        <v>0.76480000000000004</v>
      </c>
    </row>
    <row r="772" spans="1:4" ht="12.75" x14ac:dyDescent="0.2">
      <c r="A772" s="62" t="s">
        <v>1414</v>
      </c>
      <c r="B772" s="62" t="s">
        <v>1374</v>
      </c>
      <c r="C772" s="63">
        <v>45545</v>
      </c>
      <c r="D772" s="62">
        <v>0.76449999999999996</v>
      </c>
    </row>
    <row r="773" spans="1:4" ht="12.75" x14ac:dyDescent="0.2">
      <c r="A773" s="62" t="s">
        <v>1415</v>
      </c>
      <c r="B773" s="62" t="s">
        <v>1374</v>
      </c>
      <c r="C773" s="63">
        <v>45546</v>
      </c>
      <c r="D773" s="62">
        <v>0.76659999999999995</v>
      </c>
    </row>
    <row r="774" spans="1:4" ht="12.75" x14ac:dyDescent="0.2">
      <c r="A774" s="62" t="s">
        <v>1416</v>
      </c>
      <c r="B774" s="62" t="s">
        <v>1374</v>
      </c>
      <c r="C774" s="63">
        <v>45547</v>
      </c>
      <c r="D774" s="62">
        <v>0.76190000000000002</v>
      </c>
    </row>
    <row r="775" spans="1:4" ht="12.75" x14ac:dyDescent="0.2">
      <c r="A775" s="62" t="s">
        <v>1417</v>
      </c>
      <c r="B775" s="62" t="s">
        <v>1374</v>
      </c>
      <c r="C775" s="63">
        <v>45548</v>
      </c>
      <c r="D775" s="62">
        <v>0.76190000000000002</v>
      </c>
    </row>
    <row r="776" spans="1:4" ht="12.75" x14ac:dyDescent="0.2">
      <c r="A776" s="62" t="s">
        <v>1418</v>
      </c>
      <c r="B776" s="62" t="s">
        <v>1374</v>
      </c>
      <c r="C776" s="63">
        <v>45549</v>
      </c>
      <c r="D776" s="62">
        <v>0.76190000000000002</v>
      </c>
    </row>
    <row r="777" spans="1:4" ht="12.75" x14ac:dyDescent="0.2">
      <c r="A777" s="62" t="s">
        <v>1419</v>
      </c>
      <c r="B777" s="62" t="s">
        <v>1374</v>
      </c>
      <c r="C777" s="63">
        <v>45550</v>
      </c>
      <c r="D777" s="62">
        <v>0.76190000000000002</v>
      </c>
    </row>
    <row r="778" spans="1:4" ht="12.75" x14ac:dyDescent="0.2">
      <c r="A778" s="62" t="s">
        <v>1420</v>
      </c>
      <c r="B778" s="62" t="s">
        <v>1374</v>
      </c>
      <c r="C778" s="63">
        <v>45551</v>
      </c>
      <c r="D778" s="62">
        <v>0.75660000000000005</v>
      </c>
    </row>
    <row r="779" spans="1:4" ht="12.75" x14ac:dyDescent="0.2">
      <c r="A779" s="62" t="s">
        <v>1421</v>
      </c>
      <c r="B779" s="62" t="s">
        <v>1374</v>
      </c>
      <c r="C779" s="63">
        <v>45552</v>
      </c>
      <c r="D779" s="62">
        <v>0.75980000000000003</v>
      </c>
    </row>
    <row r="780" spans="1:4" ht="12.75" x14ac:dyDescent="0.2">
      <c r="A780" s="62" t="s">
        <v>1422</v>
      </c>
      <c r="B780" s="62" t="s">
        <v>1374</v>
      </c>
      <c r="C780" s="63">
        <v>45553</v>
      </c>
      <c r="D780" s="62">
        <v>0.75680000000000003</v>
      </c>
    </row>
    <row r="781" spans="1:4" ht="12.75" x14ac:dyDescent="0.2">
      <c r="A781" s="62" t="s">
        <v>1423</v>
      </c>
      <c r="B781" s="62" t="s">
        <v>1374</v>
      </c>
      <c r="C781" s="63">
        <v>45554</v>
      </c>
      <c r="D781" s="62">
        <v>0.75280000000000002</v>
      </c>
    </row>
    <row r="782" spans="1:4" ht="12.75" x14ac:dyDescent="0.2">
      <c r="A782" s="62" t="s">
        <v>1424</v>
      </c>
      <c r="B782" s="62" t="s">
        <v>1374</v>
      </c>
      <c r="C782" s="63">
        <v>45555</v>
      </c>
      <c r="D782" s="62">
        <v>0.75060000000000004</v>
      </c>
    </row>
    <row r="783" spans="1:4" ht="12.75" x14ac:dyDescent="0.2">
      <c r="A783" s="62" t="s">
        <v>1425</v>
      </c>
      <c r="B783" s="62" t="s">
        <v>1374</v>
      </c>
      <c r="C783" s="63">
        <v>45556</v>
      </c>
      <c r="D783" s="62">
        <v>0.75060000000000004</v>
      </c>
    </row>
    <row r="784" spans="1:4" ht="12.75" x14ac:dyDescent="0.2">
      <c r="A784" s="62" t="s">
        <v>1426</v>
      </c>
      <c r="B784" s="62" t="s">
        <v>1374</v>
      </c>
      <c r="C784" s="63">
        <v>45557</v>
      </c>
      <c r="D784" s="62">
        <v>0.75060000000000004</v>
      </c>
    </row>
    <row r="785" spans="1:4" ht="12.75" x14ac:dyDescent="0.2">
      <c r="A785" s="62" t="s">
        <v>1427</v>
      </c>
      <c r="B785" s="62" t="s">
        <v>1374</v>
      </c>
      <c r="C785" s="63">
        <v>45558</v>
      </c>
      <c r="D785" s="62">
        <v>0.74919999999999998</v>
      </c>
    </row>
    <row r="786" spans="1:4" ht="12.75" x14ac:dyDescent="0.2">
      <c r="A786" s="62" t="s">
        <v>1428</v>
      </c>
      <c r="B786" s="62" t="s">
        <v>1374</v>
      </c>
      <c r="C786" s="63">
        <v>45559</v>
      </c>
      <c r="D786" s="62">
        <v>0.74550000000000005</v>
      </c>
    </row>
    <row r="787" spans="1:4" ht="12.75" x14ac:dyDescent="0.2">
      <c r="A787" s="62" t="s">
        <v>1429</v>
      </c>
      <c r="B787" s="62" t="s">
        <v>1374</v>
      </c>
      <c r="C787" s="63">
        <v>45560</v>
      </c>
      <c r="D787" s="62">
        <v>0.75049999999999994</v>
      </c>
    </row>
    <row r="788" spans="1:4" ht="12.75" x14ac:dyDescent="0.2">
      <c r="A788" s="62" t="s">
        <v>1430</v>
      </c>
      <c r="B788" s="62" t="s">
        <v>1374</v>
      </c>
      <c r="C788" s="63">
        <v>45561</v>
      </c>
      <c r="D788" s="62">
        <v>0.74539999999999995</v>
      </c>
    </row>
    <row r="789" spans="1:4" ht="12.75" x14ac:dyDescent="0.2">
      <c r="A789" s="62" t="s">
        <v>1431</v>
      </c>
      <c r="B789" s="62" t="s">
        <v>1374</v>
      </c>
      <c r="C789" s="63">
        <v>45562</v>
      </c>
      <c r="D789" s="62">
        <v>0.74760000000000004</v>
      </c>
    </row>
    <row r="790" spans="1:4" ht="12.75" x14ac:dyDescent="0.2">
      <c r="A790" s="62" t="s">
        <v>1432</v>
      </c>
      <c r="B790" s="62" t="s">
        <v>1374</v>
      </c>
      <c r="C790" s="63">
        <v>45563</v>
      </c>
      <c r="D790" s="62">
        <v>0.74760000000000004</v>
      </c>
    </row>
    <row r="791" spans="1:4" ht="12.75" x14ac:dyDescent="0.2">
      <c r="A791" s="62" t="s">
        <v>1433</v>
      </c>
      <c r="B791" s="62" t="s">
        <v>1374</v>
      </c>
      <c r="C791" s="63">
        <v>45564</v>
      </c>
      <c r="D791" s="62">
        <v>0.74760000000000004</v>
      </c>
    </row>
    <row r="792" spans="1:4" ht="12.75" x14ac:dyDescent="0.2">
      <c r="A792" s="62" t="s">
        <v>1434</v>
      </c>
      <c r="B792" s="62" t="s">
        <v>1374</v>
      </c>
      <c r="C792" s="63">
        <v>45565</v>
      </c>
      <c r="D792" s="62">
        <v>0.74739999999999995</v>
      </c>
    </row>
    <row r="793" spans="1:4" ht="12.75" x14ac:dyDescent="0.2">
      <c r="A793" s="62" t="s">
        <v>1435</v>
      </c>
      <c r="B793" s="62" t="s">
        <v>1374</v>
      </c>
      <c r="C793" s="63">
        <v>45566</v>
      </c>
      <c r="D793" s="62">
        <v>0.75270000000000004</v>
      </c>
    </row>
    <row r="794" spans="1:4" ht="12.75" x14ac:dyDescent="0.2">
      <c r="A794" s="62" t="s">
        <v>1436</v>
      </c>
      <c r="B794" s="62" t="s">
        <v>1374</v>
      </c>
      <c r="C794" s="63">
        <v>45567</v>
      </c>
      <c r="D794" s="62">
        <v>0.75360000000000005</v>
      </c>
    </row>
    <row r="795" spans="1:4" ht="12.75" x14ac:dyDescent="0.2">
      <c r="A795" s="62" t="s">
        <v>1437</v>
      </c>
      <c r="B795" s="62" t="s">
        <v>1374</v>
      </c>
      <c r="C795" s="63">
        <v>45568</v>
      </c>
      <c r="D795" s="62">
        <v>0.76190000000000002</v>
      </c>
    </row>
    <row r="796" spans="1:4" ht="12.75" x14ac:dyDescent="0.2">
      <c r="A796" s="62" t="s">
        <v>1438</v>
      </c>
      <c r="B796" s="62" t="s">
        <v>1374</v>
      </c>
      <c r="C796" s="63">
        <v>45569</v>
      </c>
      <c r="D796" s="62">
        <v>0.76200000000000001</v>
      </c>
    </row>
    <row r="797" spans="1:4" ht="12.75" x14ac:dyDescent="0.2">
      <c r="A797" s="62" t="s">
        <v>1439</v>
      </c>
      <c r="B797" s="62" t="s">
        <v>1374</v>
      </c>
      <c r="C797" s="63">
        <v>45570</v>
      </c>
      <c r="D797" s="62">
        <v>0.76200000000000001</v>
      </c>
    </row>
    <row r="798" spans="1:4" ht="12.75" x14ac:dyDescent="0.2">
      <c r="A798" s="62" t="s">
        <v>1440</v>
      </c>
      <c r="B798" s="62" t="s">
        <v>1374</v>
      </c>
      <c r="C798" s="63">
        <v>45571</v>
      </c>
      <c r="D798" s="62">
        <v>0.76200000000000001</v>
      </c>
    </row>
    <row r="799" spans="1:4" ht="12.75" x14ac:dyDescent="0.2">
      <c r="A799" s="62" t="s">
        <v>1441</v>
      </c>
      <c r="B799" s="62" t="s">
        <v>1374</v>
      </c>
      <c r="C799" s="63">
        <v>45572</v>
      </c>
      <c r="D799" s="62">
        <v>0.76419999999999999</v>
      </c>
    </row>
    <row r="800" spans="1:4" ht="12.75" x14ac:dyDescent="0.2">
      <c r="A800" s="62" t="s">
        <v>1442</v>
      </c>
      <c r="B800" s="62" t="s">
        <v>1374</v>
      </c>
      <c r="C800" s="63">
        <v>45573</v>
      </c>
      <c r="D800" s="62">
        <v>0.7631</v>
      </c>
    </row>
    <row r="801" spans="1:4" ht="12.75" x14ac:dyDescent="0.2">
      <c r="A801" s="62" t="s">
        <v>1443</v>
      </c>
      <c r="B801" s="62" t="s">
        <v>1374</v>
      </c>
      <c r="C801" s="63">
        <v>45574</v>
      </c>
      <c r="D801" s="62">
        <v>0.7651</v>
      </c>
    </row>
    <row r="802" spans="1:4" ht="12.75" x14ac:dyDescent="0.2">
      <c r="A802" s="62" t="s">
        <v>1444</v>
      </c>
      <c r="B802" s="62" t="s">
        <v>1374</v>
      </c>
      <c r="C802" s="63">
        <v>45575</v>
      </c>
      <c r="D802" s="62">
        <v>0.76570000000000005</v>
      </c>
    </row>
    <row r="803" spans="1:4" ht="12.75" x14ac:dyDescent="0.2">
      <c r="A803" s="62" t="s">
        <v>1445</v>
      </c>
      <c r="B803" s="62" t="s">
        <v>1374</v>
      </c>
      <c r="C803" s="63">
        <v>45576</v>
      </c>
      <c r="D803" s="62">
        <v>0.76519999999999999</v>
      </c>
    </row>
    <row r="804" spans="1:4" ht="12.75" x14ac:dyDescent="0.2">
      <c r="A804" s="62" t="s">
        <v>1446</v>
      </c>
      <c r="B804" s="62" t="s">
        <v>1374</v>
      </c>
      <c r="C804" s="63">
        <v>45577</v>
      </c>
      <c r="D804" s="62">
        <v>0.76519999999999999</v>
      </c>
    </row>
    <row r="805" spans="1:4" ht="12.75" x14ac:dyDescent="0.2">
      <c r="A805" s="62" t="s">
        <v>1447</v>
      </c>
      <c r="B805" s="62" t="s">
        <v>1374</v>
      </c>
      <c r="C805" s="63">
        <v>45578</v>
      </c>
      <c r="D805" s="62">
        <v>0.76519999999999999</v>
      </c>
    </row>
    <row r="806" spans="1:4" ht="12.75" x14ac:dyDescent="0.2">
      <c r="A806" s="62" t="s">
        <v>1448</v>
      </c>
      <c r="B806" s="62" t="s">
        <v>1374</v>
      </c>
      <c r="C806" s="63">
        <v>45579</v>
      </c>
      <c r="D806" s="62">
        <v>0.76570000000000005</v>
      </c>
    </row>
    <row r="807" spans="1:4" ht="12.75" x14ac:dyDescent="0.2">
      <c r="A807" s="62" t="s">
        <v>1449</v>
      </c>
      <c r="B807" s="62" t="s">
        <v>1374</v>
      </c>
      <c r="C807" s="63">
        <v>45580</v>
      </c>
      <c r="D807" s="62">
        <v>0.76490000000000002</v>
      </c>
    </row>
    <row r="808" spans="1:4" ht="12.75" x14ac:dyDescent="0.2">
      <c r="A808" s="62" t="s">
        <v>1450</v>
      </c>
      <c r="B808" s="62" t="s">
        <v>1374</v>
      </c>
      <c r="C808" s="63">
        <v>45581</v>
      </c>
      <c r="D808" s="62">
        <v>0.76980000000000004</v>
      </c>
    </row>
    <row r="809" spans="1:4" ht="12.75" x14ac:dyDescent="0.2">
      <c r="A809" s="62" t="s">
        <v>1451</v>
      </c>
      <c r="B809" s="62" t="s">
        <v>1374</v>
      </c>
      <c r="C809" s="63">
        <v>45582</v>
      </c>
      <c r="D809" s="62">
        <v>0.76849999999999996</v>
      </c>
    </row>
    <row r="810" spans="1:4" ht="12.75" x14ac:dyDescent="0.2">
      <c r="A810" s="62" t="s">
        <v>1452</v>
      </c>
      <c r="B810" s="62" t="s">
        <v>1374</v>
      </c>
      <c r="C810" s="63">
        <v>45583</v>
      </c>
      <c r="D810" s="62">
        <v>0.76600000000000001</v>
      </c>
    </row>
    <row r="811" spans="1:4" ht="12.75" x14ac:dyDescent="0.2">
      <c r="A811" s="62" t="s">
        <v>1453</v>
      </c>
      <c r="B811" s="62" t="s">
        <v>1374</v>
      </c>
      <c r="C811" s="63">
        <v>45584</v>
      </c>
      <c r="D811" s="62">
        <v>0.76600000000000001</v>
      </c>
    </row>
    <row r="812" spans="1:4" ht="12.75" x14ac:dyDescent="0.2">
      <c r="A812" s="62" t="s">
        <v>1454</v>
      </c>
      <c r="B812" s="62" t="s">
        <v>1374</v>
      </c>
      <c r="C812" s="63">
        <v>45585</v>
      </c>
      <c r="D812" s="62">
        <v>0.76600000000000001</v>
      </c>
    </row>
    <row r="813" spans="1:4" ht="12.75" x14ac:dyDescent="0.2">
      <c r="A813" s="62" t="s">
        <v>1455</v>
      </c>
      <c r="B813" s="62" t="s">
        <v>1374</v>
      </c>
      <c r="C813" s="63">
        <v>45586</v>
      </c>
      <c r="D813" s="62">
        <v>0.77010000000000001</v>
      </c>
    </row>
    <row r="814" spans="1:4" ht="12.75" x14ac:dyDescent="0.2">
      <c r="A814" s="62" t="s">
        <v>1456</v>
      </c>
      <c r="B814" s="62" t="s">
        <v>1374</v>
      </c>
      <c r="C814" s="63">
        <v>45587</v>
      </c>
      <c r="D814" s="62">
        <v>0.7702</v>
      </c>
    </row>
    <row r="815" spans="1:4" ht="12.75" x14ac:dyDescent="0.2">
      <c r="A815" s="62" t="s">
        <v>1457</v>
      </c>
      <c r="B815" s="62" t="s">
        <v>1374</v>
      </c>
      <c r="C815" s="63">
        <v>45588</v>
      </c>
      <c r="D815" s="62">
        <v>0.77390000000000003</v>
      </c>
    </row>
    <row r="816" spans="1:4" ht="12.75" x14ac:dyDescent="0.2">
      <c r="A816" s="62" t="s">
        <v>1458</v>
      </c>
      <c r="B816" s="62" t="s">
        <v>1374</v>
      </c>
      <c r="C816" s="63">
        <v>45589</v>
      </c>
      <c r="D816" s="62">
        <v>0.77070000000000005</v>
      </c>
    </row>
    <row r="817" spans="1:4" ht="12.75" x14ac:dyDescent="0.2">
      <c r="A817" s="62" t="s">
        <v>1459</v>
      </c>
      <c r="B817" s="62" t="s">
        <v>1374</v>
      </c>
      <c r="C817" s="63">
        <v>45590</v>
      </c>
      <c r="D817" s="62">
        <v>0.77129999999999999</v>
      </c>
    </row>
    <row r="818" spans="1:4" ht="12.75" x14ac:dyDescent="0.2">
      <c r="A818" s="62" t="s">
        <v>1460</v>
      </c>
      <c r="B818" s="62" t="s">
        <v>1374</v>
      </c>
      <c r="C818" s="63">
        <v>45591</v>
      </c>
      <c r="D818" s="62">
        <v>0.77129999999999999</v>
      </c>
    </row>
    <row r="819" spans="1:4" ht="12.75" x14ac:dyDescent="0.2">
      <c r="A819" s="62" t="s">
        <v>1461</v>
      </c>
      <c r="B819" s="62" t="s">
        <v>1374</v>
      </c>
      <c r="C819" s="63">
        <v>45592</v>
      </c>
      <c r="D819" s="62">
        <v>0.77129999999999999</v>
      </c>
    </row>
    <row r="820" spans="1:4" ht="12.75" x14ac:dyDescent="0.2">
      <c r="A820" s="62" t="s">
        <v>1462</v>
      </c>
      <c r="B820" s="62" t="s">
        <v>1374</v>
      </c>
      <c r="C820" s="63">
        <v>45593</v>
      </c>
      <c r="D820" s="62">
        <v>0.77080000000000004</v>
      </c>
    </row>
    <row r="821" spans="1:4" ht="12.75" x14ac:dyDescent="0.2">
      <c r="A821" s="62" t="s">
        <v>1463</v>
      </c>
      <c r="B821" s="62" t="s">
        <v>1374</v>
      </c>
      <c r="C821" s="63">
        <v>45594</v>
      </c>
      <c r="D821" s="62">
        <v>0.76829999999999998</v>
      </c>
    </row>
    <row r="822" spans="1:4" ht="12.75" x14ac:dyDescent="0.2">
      <c r="A822" s="62" t="s">
        <v>1464</v>
      </c>
      <c r="B822" s="62" t="s">
        <v>1374</v>
      </c>
      <c r="C822" s="63">
        <v>45595</v>
      </c>
      <c r="D822" s="62">
        <v>0.77139999999999997</v>
      </c>
    </row>
    <row r="823" spans="1:4" ht="12.75" x14ac:dyDescent="0.2">
      <c r="A823" s="62" t="s">
        <v>1465</v>
      </c>
      <c r="B823" s="62" t="s">
        <v>1374</v>
      </c>
      <c r="C823" s="63">
        <v>45596</v>
      </c>
      <c r="D823" s="62">
        <v>0.7752</v>
      </c>
    </row>
    <row r="824" spans="1:4" ht="12.75" x14ac:dyDescent="0.2">
      <c r="A824" s="62" t="s">
        <v>1466</v>
      </c>
      <c r="B824" s="62" t="s">
        <v>1374</v>
      </c>
      <c r="C824" s="63">
        <v>45597</v>
      </c>
      <c r="D824" s="62">
        <v>0.77349999999999997</v>
      </c>
    </row>
    <row r="825" spans="1:4" ht="12.75" x14ac:dyDescent="0.2">
      <c r="A825" s="62" t="s">
        <v>1467</v>
      </c>
      <c r="B825" s="62" t="s">
        <v>1374</v>
      </c>
      <c r="C825" s="63">
        <v>45598</v>
      </c>
      <c r="D825" s="62">
        <v>0.77349999999999997</v>
      </c>
    </row>
    <row r="826" spans="1:4" ht="12.75" x14ac:dyDescent="0.2">
      <c r="A826" s="62" t="s">
        <v>1468</v>
      </c>
      <c r="B826" s="62" t="s">
        <v>1374</v>
      </c>
      <c r="C826" s="63">
        <v>45599</v>
      </c>
      <c r="D826" s="62">
        <v>0.77349999999999997</v>
      </c>
    </row>
    <row r="827" spans="1:4" ht="12.75" x14ac:dyDescent="0.2">
      <c r="A827" s="62" t="s">
        <v>1469</v>
      </c>
      <c r="B827" s="62" t="s">
        <v>1374</v>
      </c>
      <c r="C827" s="63">
        <v>45600</v>
      </c>
      <c r="D827" s="62">
        <v>0.77170000000000005</v>
      </c>
    </row>
    <row r="828" spans="1:4" ht="12.75" x14ac:dyDescent="0.2">
      <c r="A828" s="62" t="s">
        <v>1470</v>
      </c>
      <c r="B828" s="62" t="s">
        <v>1374</v>
      </c>
      <c r="C828" s="63">
        <v>45601</v>
      </c>
      <c r="D828" s="62">
        <v>0.76670000000000005</v>
      </c>
    </row>
    <row r="829" spans="1:4" ht="12.75" x14ac:dyDescent="0.2">
      <c r="A829" s="62" t="s">
        <v>1471</v>
      </c>
      <c r="B829" s="62" t="s">
        <v>1374</v>
      </c>
      <c r="C829" s="63">
        <v>45602</v>
      </c>
      <c r="D829" s="62">
        <v>0.77639999999999998</v>
      </c>
    </row>
    <row r="830" spans="1:4" ht="12.75" x14ac:dyDescent="0.2">
      <c r="A830" s="62" t="s">
        <v>1472</v>
      </c>
      <c r="B830" s="62" t="s">
        <v>1374</v>
      </c>
      <c r="C830" s="63">
        <v>45603</v>
      </c>
      <c r="D830" s="62">
        <v>0.77</v>
      </c>
    </row>
    <row r="831" spans="1:4" ht="12.75" x14ac:dyDescent="0.2">
      <c r="A831" s="62" t="s">
        <v>1473</v>
      </c>
      <c r="B831" s="62" t="s">
        <v>1374</v>
      </c>
      <c r="C831" s="63">
        <v>45604</v>
      </c>
      <c r="D831" s="62">
        <v>0.77370000000000005</v>
      </c>
    </row>
    <row r="832" spans="1:4" ht="12.75" x14ac:dyDescent="0.2">
      <c r="A832" s="62" t="s">
        <v>1474</v>
      </c>
      <c r="B832" s="62" t="s">
        <v>1374</v>
      </c>
      <c r="C832" s="63">
        <v>45605</v>
      </c>
      <c r="D832" s="62">
        <v>0.77370000000000005</v>
      </c>
    </row>
    <row r="833" spans="1:4" ht="12.75" x14ac:dyDescent="0.2">
      <c r="A833" s="62" t="s">
        <v>1475</v>
      </c>
      <c r="B833" s="62" t="s">
        <v>1374</v>
      </c>
      <c r="C833" s="63">
        <v>45606</v>
      </c>
      <c r="D833" s="62">
        <v>0.77370000000000005</v>
      </c>
    </row>
    <row r="834" spans="1:4" ht="12.75" x14ac:dyDescent="0.2">
      <c r="A834" s="62" t="s">
        <v>1476</v>
      </c>
      <c r="B834" s="62" t="s">
        <v>1374</v>
      </c>
      <c r="C834" s="63">
        <v>45607</v>
      </c>
      <c r="D834" s="62">
        <v>0.77700000000000002</v>
      </c>
    </row>
    <row r="835" spans="1:4" ht="12.75" x14ac:dyDescent="0.2">
      <c r="A835" s="62" t="s">
        <v>1477</v>
      </c>
      <c r="B835" s="62" t="s">
        <v>1374</v>
      </c>
      <c r="C835" s="63">
        <v>45608</v>
      </c>
      <c r="D835" s="62">
        <v>0.78439999999999999</v>
      </c>
    </row>
    <row r="836" spans="1:4" ht="12.75" x14ac:dyDescent="0.2">
      <c r="A836" s="62" t="s">
        <v>1478</v>
      </c>
      <c r="B836" s="62" t="s">
        <v>1374</v>
      </c>
      <c r="C836" s="63">
        <v>45609</v>
      </c>
      <c r="D836" s="62">
        <v>0.78669999999999995</v>
      </c>
    </row>
    <row r="837" spans="1:4" ht="12.75" x14ac:dyDescent="0.2">
      <c r="A837" s="62" t="s">
        <v>1479</v>
      </c>
      <c r="B837" s="62" t="s">
        <v>1374</v>
      </c>
      <c r="C837" s="63">
        <v>45610</v>
      </c>
      <c r="D837" s="62">
        <v>0.78949999999999998</v>
      </c>
    </row>
    <row r="838" spans="1:4" ht="12.75" x14ac:dyDescent="0.2">
      <c r="A838" s="62" t="s">
        <v>1480</v>
      </c>
      <c r="B838" s="62" t="s">
        <v>1374</v>
      </c>
      <c r="C838" s="63">
        <v>45611</v>
      </c>
      <c r="D838" s="62">
        <v>0.79220000000000002</v>
      </c>
    </row>
    <row r="839" spans="1:4" ht="12.75" x14ac:dyDescent="0.2">
      <c r="A839" s="62" t="s">
        <v>1481</v>
      </c>
      <c r="B839" s="62" t="s">
        <v>1374</v>
      </c>
      <c r="C839" s="63">
        <v>45612</v>
      </c>
      <c r="D839" s="62">
        <v>0.79220000000000002</v>
      </c>
    </row>
    <row r="840" spans="1:4" ht="12.75" x14ac:dyDescent="0.2">
      <c r="A840" s="62" t="s">
        <v>1482</v>
      </c>
      <c r="B840" s="62" t="s">
        <v>1374</v>
      </c>
      <c r="C840" s="63">
        <v>45613</v>
      </c>
      <c r="D840" s="62">
        <v>0.79220000000000002</v>
      </c>
    </row>
    <row r="841" spans="1:4" ht="12.75" x14ac:dyDescent="0.2">
      <c r="A841" s="62" t="s">
        <v>1483</v>
      </c>
      <c r="B841" s="62" t="s">
        <v>1374</v>
      </c>
      <c r="C841" s="63">
        <v>45614</v>
      </c>
      <c r="D841" s="62">
        <v>0.78849999999999998</v>
      </c>
    </row>
    <row r="842" spans="1:4" ht="12.75" x14ac:dyDescent="0.2">
      <c r="A842" s="62" t="s">
        <v>1484</v>
      </c>
      <c r="B842" s="62" t="s">
        <v>1374</v>
      </c>
      <c r="C842" s="63">
        <v>45615</v>
      </c>
      <c r="D842" s="62">
        <v>0.78849999999999998</v>
      </c>
    </row>
    <row r="843" spans="1:4" ht="12.75" x14ac:dyDescent="0.2">
      <c r="A843" s="62" t="s">
        <v>1485</v>
      </c>
      <c r="B843" s="62" t="s">
        <v>1374</v>
      </c>
      <c r="C843" s="63">
        <v>45616</v>
      </c>
      <c r="D843" s="62">
        <v>0.7903</v>
      </c>
    </row>
    <row r="844" spans="1:4" ht="12.75" x14ac:dyDescent="0.2">
      <c r="A844" s="62" t="s">
        <v>1486</v>
      </c>
      <c r="B844" s="62" t="s">
        <v>1374</v>
      </c>
      <c r="C844" s="63">
        <v>45617</v>
      </c>
      <c r="D844" s="62">
        <v>0.79420000000000002</v>
      </c>
    </row>
    <row r="845" spans="1:4" ht="12.75" x14ac:dyDescent="0.2">
      <c r="A845" s="62" t="s">
        <v>1487</v>
      </c>
      <c r="B845" s="62" t="s">
        <v>1374</v>
      </c>
      <c r="C845" s="63">
        <v>45618</v>
      </c>
      <c r="D845" s="62">
        <v>0.79779999999999995</v>
      </c>
    </row>
    <row r="846" spans="1:4" ht="12.75" x14ac:dyDescent="0.2">
      <c r="A846" s="62" t="s">
        <v>1488</v>
      </c>
      <c r="B846" s="62" t="s">
        <v>1374</v>
      </c>
      <c r="C846" s="63">
        <v>45619</v>
      </c>
      <c r="D846" s="62">
        <v>0.79779999999999995</v>
      </c>
    </row>
    <row r="847" spans="1:4" ht="12.75" x14ac:dyDescent="0.2">
      <c r="A847" s="62" t="s">
        <v>1489</v>
      </c>
      <c r="B847" s="62" t="s">
        <v>1374</v>
      </c>
      <c r="C847" s="63">
        <v>45620</v>
      </c>
      <c r="D847" s="62">
        <v>0.79779999999999995</v>
      </c>
    </row>
    <row r="848" spans="1:4" ht="12.75" x14ac:dyDescent="0.2">
      <c r="A848" s="62" t="s">
        <v>1490</v>
      </c>
      <c r="B848" s="62" t="s">
        <v>1374</v>
      </c>
      <c r="C848" s="63">
        <v>45621</v>
      </c>
      <c r="D848" s="62">
        <v>0.79535500000000003</v>
      </c>
    </row>
    <row r="849" spans="1:4" ht="12.75" x14ac:dyDescent="0.2">
      <c r="A849" s="62" t="s">
        <v>1491</v>
      </c>
      <c r="B849" s="62" t="s">
        <v>1374</v>
      </c>
      <c r="C849" s="63">
        <v>45622</v>
      </c>
      <c r="D849" s="62">
        <v>0.79548200000000002</v>
      </c>
    </row>
    <row r="850" spans="1:4" ht="12.75" x14ac:dyDescent="0.2">
      <c r="A850" s="62" t="s">
        <v>1492</v>
      </c>
      <c r="B850" s="62" t="s">
        <v>1374</v>
      </c>
      <c r="C850" s="63">
        <v>45623</v>
      </c>
      <c r="D850" s="62">
        <v>0.78851899999999997</v>
      </c>
    </row>
    <row r="851" spans="1:4" ht="12.75" x14ac:dyDescent="0.2">
      <c r="A851" s="62" t="s">
        <v>1493</v>
      </c>
      <c r="B851" s="62" t="s">
        <v>1374</v>
      </c>
      <c r="C851" s="63">
        <v>45624</v>
      </c>
      <c r="D851" s="62">
        <v>0.788022</v>
      </c>
    </row>
    <row r="852" spans="1:4" ht="12.75" x14ac:dyDescent="0.2">
      <c r="A852" s="62" t="s">
        <v>1494</v>
      </c>
      <c r="B852" s="62" t="s">
        <v>1374</v>
      </c>
      <c r="C852" s="63">
        <v>45625</v>
      </c>
      <c r="D852" s="62">
        <v>0.78492899999999999</v>
      </c>
    </row>
    <row r="853" spans="1:4" ht="12.75" x14ac:dyDescent="0.2">
      <c r="A853" s="62" t="s">
        <v>1495</v>
      </c>
      <c r="B853" s="62" t="s">
        <v>1374</v>
      </c>
      <c r="C853" s="63">
        <v>45626</v>
      </c>
      <c r="D853" s="62">
        <v>0.78492899999999999</v>
      </c>
    </row>
    <row r="854" spans="1:4" ht="12.75" x14ac:dyDescent="0.2">
      <c r="A854" s="62" t="s">
        <v>1496</v>
      </c>
      <c r="B854" s="62" t="s">
        <v>1374</v>
      </c>
      <c r="C854" s="63">
        <v>45627</v>
      </c>
      <c r="D854" s="62">
        <v>0.78492899999999999</v>
      </c>
    </row>
    <row r="855" spans="1:4" ht="12.75" x14ac:dyDescent="0.2">
      <c r="A855" s="62" t="s">
        <v>1497</v>
      </c>
      <c r="B855" s="62" t="s">
        <v>1374</v>
      </c>
      <c r="C855" s="63">
        <v>45628</v>
      </c>
      <c r="D855" s="62">
        <v>0.79007700000000003</v>
      </c>
    </row>
    <row r="856" spans="1:4" ht="12.75" x14ac:dyDescent="0.2">
      <c r="A856" s="62" t="s">
        <v>1498</v>
      </c>
      <c r="B856" s="62" t="s">
        <v>1374</v>
      </c>
      <c r="C856" s="63">
        <v>45629</v>
      </c>
      <c r="D856" s="62">
        <v>0.78889200000000004</v>
      </c>
    </row>
    <row r="857" spans="1:4" ht="12.75" x14ac:dyDescent="0.2">
      <c r="A857" s="62" t="s">
        <v>1499</v>
      </c>
      <c r="B857" s="62" t="s">
        <v>1374</v>
      </c>
      <c r="C857" s="63">
        <v>45630</v>
      </c>
      <c r="D857" s="62">
        <v>0.78703000000000001</v>
      </c>
    </row>
    <row r="858" spans="1:4" ht="12.75" x14ac:dyDescent="0.2">
      <c r="A858" s="62" t="s">
        <v>1500</v>
      </c>
      <c r="B858" s="62" t="s">
        <v>1374</v>
      </c>
      <c r="C858" s="63">
        <v>45631</v>
      </c>
      <c r="D858" s="62">
        <v>0.78369900000000003</v>
      </c>
    </row>
    <row r="859" spans="1:4" ht="12.75" x14ac:dyDescent="0.2">
      <c r="A859" s="62" t="s">
        <v>1501</v>
      </c>
      <c r="B859" s="62" t="s">
        <v>1374</v>
      </c>
      <c r="C859" s="63">
        <v>45632</v>
      </c>
      <c r="D859" s="62">
        <v>0.78462100000000001</v>
      </c>
    </row>
    <row r="860" spans="1:4" ht="12.75" x14ac:dyDescent="0.2">
      <c r="A860" s="62" t="s">
        <v>1502</v>
      </c>
      <c r="B860" s="62" t="s">
        <v>1374</v>
      </c>
      <c r="C860" s="63">
        <v>45633</v>
      </c>
      <c r="D860" s="62">
        <v>0.78462100000000001</v>
      </c>
    </row>
    <row r="861" spans="1:4" ht="12.75" x14ac:dyDescent="0.2">
      <c r="A861" s="62" t="s">
        <v>1503</v>
      </c>
      <c r="B861" s="62" t="s">
        <v>1374</v>
      </c>
      <c r="C861" s="63">
        <v>45634</v>
      </c>
      <c r="D861" s="62">
        <v>0.78462100000000001</v>
      </c>
    </row>
    <row r="862" spans="1:4" ht="12.75" x14ac:dyDescent="0.2">
      <c r="A862" s="62" t="s">
        <v>1504</v>
      </c>
      <c r="B862" s="62" t="s">
        <v>1374</v>
      </c>
      <c r="C862" s="63">
        <v>45635</v>
      </c>
      <c r="D862" s="62">
        <v>0.78425199999999995</v>
      </c>
    </row>
    <row r="863" spans="1:4" ht="12.75" x14ac:dyDescent="0.2">
      <c r="A863" s="62" t="s">
        <v>1505</v>
      </c>
      <c r="B863" s="62" t="s">
        <v>1374</v>
      </c>
      <c r="C863" s="63">
        <v>45636</v>
      </c>
      <c r="D863" s="62">
        <v>0.78296299999999996</v>
      </c>
    </row>
    <row r="864" spans="1:4" ht="12.75" x14ac:dyDescent="0.2">
      <c r="A864" s="62" t="s">
        <v>1506</v>
      </c>
      <c r="B864" s="62" t="s">
        <v>1374</v>
      </c>
      <c r="C864" s="63">
        <v>45637</v>
      </c>
      <c r="D864" s="62">
        <v>0.78425199999999995</v>
      </c>
    </row>
    <row r="865" spans="1:4" ht="12.75" x14ac:dyDescent="0.2">
      <c r="A865" s="62" t="s">
        <v>1507</v>
      </c>
      <c r="B865" s="62" t="s">
        <v>1374</v>
      </c>
      <c r="C865" s="63">
        <v>45638</v>
      </c>
      <c r="D865" s="62">
        <v>0.78876800000000002</v>
      </c>
    </row>
    <row r="866" spans="1:4" ht="12.75" x14ac:dyDescent="0.2">
      <c r="A866" s="62" t="s">
        <v>1508</v>
      </c>
      <c r="B866" s="62" t="s">
        <v>1374</v>
      </c>
      <c r="C866" s="63">
        <v>45639</v>
      </c>
      <c r="D866" s="62">
        <v>0.79232999999999998</v>
      </c>
    </row>
    <row r="867" spans="1:4" ht="12.75" x14ac:dyDescent="0.2">
      <c r="A867" s="62" t="s">
        <v>1509</v>
      </c>
      <c r="B867" s="62" t="s">
        <v>1374</v>
      </c>
      <c r="C867" s="63">
        <v>45640</v>
      </c>
      <c r="D867" s="62">
        <v>0.79232999999999998</v>
      </c>
    </row>
    <row r="868" spans="1:4" ht="12.75" x14ac:dyDescent="0.2">
      <c r="A868" s="62" t="s">
        <v>1510</v>
      </c>
      <c r="B868" s="62" t="s">
        <v>1374</v>
      </c>
      <c r="C868" s="63">
        <v>45641</v>
      </c>
      <c r="D868" s="62">
        <v>0.79232999999999998</v>
      </c>
    </row>
    <row r="869" spans="1:4" ht="12.75" x14ac:dyDescent="0.2">
      <c r="A869" s="62" t="s">
        <v>1511</v>
      </c>
      <c r="B869" s="62" t="s">
        <v>1374</v>
      </c>
      <c r="C869" s="63">
        <v>45642</v>
      </c>
      <c r="D869" s="62">
        <v>0.78851899999999997</v>
      </c>
    </row>
    <row r="870" spans="1:4" ht="12.75" x14ac:dyDescent="0.2">
      <c r="A870" s="62" t="s">
        <v>1512</v>
      </c>
      <c r="B870" s="62" t="s">
        <v>1374</v>
      </c>
      <c r="C870" s="63">
        <v>45643</v>
      </c>
      <c r="D870" s="62">
        <v>0.78671999999999997</v>
      </c>
    </row>
    <row r="871" spans="1:4" ht="12.75" x14ac:dyDescent="0.2">
      <c r="A871" s="62" t="s">
        <v>1513</v>
      </c>
      <c r="B871" s="62" t="s">
        <v>1374</v>
      </c>
      <c r="C871" s="63">
        <v>45644</v>
      </c>
      <c r="D871" s="62">
        <v>0.795292</v>
      </c>
    </row>
    <row r="872" spans="1:4" ht="12.75" x14ac:dyDescent="0.2">
      <c r="A872" s="62" t="s">
        <v>1514</v>
      </c>
      <c r="B872" s="62" t="s">
        <v>1374</v>
      </c>
      <c r="C872" s="63">
        <v>45645</v>
      </c>
      <c r="D872" s="62">
        <v>0.79961599999999999</v>
      </c>
    </row>
    <row r="873" spans="1:4" ht="12.75" x14ac:dyDescent="0.2">
      <c r="A873" s="62" t="s">
        <v>1515</v>
      </c>
      <c r="B873" s="62" t="s">
        <v>1374</v>
      </c>
      <c r="C873" s="63">
        <v>45646</v>
      </c>
      <c r="D873" s="62">
        <v>0.79541799999999996</v>
      </c>
    </row>
    <row r="874" spans="1:4" ht="12.75" x14ac:dyDescent="0.2">
      <c r="A874" s="62" t="s">
        <v>1516</v>
      </c>
      <c r="B874" s="62" t="s">
        <v>1374</v>
      </c>
      <c r="C874" s="63">
        <v>45647</v>
      </c>
      <c r="D874" s="62">
        <v>0.79541799999999996</v>
      </c>
    </row>
    <row r="875" spans="1:4" ht="12.75" x14ac:dyDescent="0.2">
      <c r="A875" s="62" t="s">
        <v>1517</v>
      </c>
      <c r="B875" s="62" t="s">
        <v>1374</v>
      </c>
      <c r="C875" s="63">
        <v>45648</v>
      </c>
      <c r="D875" s="62">
        <v>0.79541799999999996</v>
      </c>
    </row>
    <row r="876" spans="1:4" ht="12.75" x14ac:dyDescent="0.2">
      <c r="A876" s="62" t="s">
        <v>1518</v>
      </c>
      <c r="B876" s="62" t="s">
        <v>1374</v>
      </c>
      <c r="C876" s="63">
        <v>45649</v>
      </c>
      <c r="D876" s="62">
        <v>0.79757500000000003</v>
      </c>
    </row>
    <row r="877" spans="1:4" ht="12.75" x14ac:dyDescent="0.2">
      <c r="A877" s="62" t="s">
        <v>1519</v>
      </c>
      <c r="B877" s="62" t="s">
        <v>1374</v>
      </c>
      <c r="C877" s="63">
        <v>45650</v>
      </c>
      <c r="D877" s="62">
        <v>0.79674900000000004</v>
      </c>
    </row>
    <row r="878" spans="1:4" ht="12.75" x14ac:dyDescent="0.2">
      <c r="A878" s="62" t="s">
        <v>1520</v>
      </c>
      <c r="B878" s="62" t="s">
        <v>1374</v>
      </c>
      <c r="C878" s="63">
        <v>45651</v>
      </c>
      <c r="D878" s="62">
        <v>0.79630500000000004</v>
      </c>
    </row>
    <row r="879" spans="1:4" ht="12.75" x14ac:dyDescent="0.2">
      <c r="A879" s="62" t="s">
        <v>1521</v>
      </c>
      <c r="B879" s="62" t="s">
        <v>1374</v>
      </c>
      <c r="C879" s="63">
        <v>45652</v>
      </c>
      <c r="D879" s="62">
        <v>0.79821200000000003</v>
      </c>
    </row>
    <row r="880" spans="1:4" ht="12.75" x14ac:dyDescent="0.2">
      <c r="A880" s="62" t="s">
        <v>1522</v>
      </c>
      <c r="B880" s="62" t="s">
        <v>1374</v>
      </c>
      <c r="C880" s="63">
        <v>45653</v>
      </c>
      <c r="D880" s="62">
        <v>0.79478599999999999</v>
      </c>
    </row>
    <row r="881" spans="1:4" ht="12.75" x14ac:dyDescent="0.2">
      <c r="A881" s="62" t="s">
        <v>1523</v>
      </c>
      <c r="B881" s="62" t="s">
        <v>1374</v>
      </c>
      <c r="C881" s="63">
        <v>45654</v>
      </c>
      <c r="D881" s="62">
        <v>0.79478599999999999</v>
      </c>
    </row>
    <row r="882" spans="1:4" ht="12.75" x14ac:dyDescent="0.2">
      <c r="A882" s="62" t="s">
        <v>1524</v>
      </c>
      <c r="B882" s="62" t="s">
        <v>1374</v>
      </c>
      <c r="C882" s="63">
        <v>45655</v>
      </c>
      <c r="D882" s="62">
        <v>0.79478599999999999</v>
      </c>
    </row>
    <row r="883" spans="1:4" ht="12.75" x14ac:dyDescent="0.2">
      <c r="A883" s="62" t="s">
        <v>1525</v>
      </c>
      <c r="B883" s="62" t="s">
        <v>1374</v>
      </c>
      <c r="C883" s="63">
        <v>45656</v>
      </c>
      <c r="D883" s="62">
        <v>0.79655900000000002</v>
      </c>
    </row>
    <row r="884" spans="1:4" ht="12.75" x14ac:dyDescent="0.2">
      <c r="A884" s="62" t="s">
        <v>1526</v>
      </c>
      <c r="B884" s="62" t="s">
        <v>1374</v>
      </c>
      <c r="C884" s="63">
        <v>45657</v>
      </c>
      <c r="D884" s="62">
        <v>0.79897700000000005</v>
      </c>
    </row>
    <row r="885" spans="1:4" ht="12.75" x14ac:dyDescent="0.2">
      <c r="A885" s="62" t="s">
        <v>1527</v>
      </c>
      <c r="B885" s="62" t="s">
        <v>1374</v>
      </c>
      <c r="C885" s="63">
        <v>45658</v>
      </c>
      <c r="D885" s="62">
        <v>0.79884999999999995</v>
      </c>
    </row>
    <row r="886" spans="1:4" ht="12.75" x14ac:dyDescent="0.2">
      <c r="A886" s="62" t="s">
        <v>1528</v>
      </c>
      <c r="B886" s="62" t="s">
        <v>1374</v>
      </c>
      <c r="C886" s="63">
        <v>45659</v>
      </c>
      <c r="D886" s="62">
        <v>0.80768899999999999</v>
      </c>
    </row>
    <row r="887" spans="1:4" ht="12.75" x14ac:dyDescent="0.2">
      <c r="A887" s="62" t="s">
        <v>1529</v>
      </c>
      <c r="B887" s="62" t="s">
        <v>1374</v>
      </c>
      <c r="C887" s="63">
        <v>45660</v>
      </c>
      <c r="D887" s="62">
        <v>0.80495899999999998</v>
      </c>
    </row>
    <row r="888" spans="1:4" ht="12.75" x14ac:dyDescent="0.2">
      <c r="A888" s="62" t="s">
        <v>1530</v>
      </c>
      <c r="B888" s="62" t="s">
        <v>1374</v>
      </c>
      <c r="C888" s="63">
        <v>45661</v>
      </c>
      <c r="D888" s="62">
        <v>0.80495899999999998</v>
      </c>
    </row>
    <row r="889" spans="1:4" ht="12.75" x14ac:dyDescent="0.2">
      <c r="A889" s="62" t="s">
        <v>1531</v>
      </c>
      <c r="B889" s="62" t="s">
        <v>1374</v>
      </c>
      <c r="C889" s="63">
        <v>45662</v>
      </c>
      <c r="D889" s="62">
        <v>0.80495899999999998</v>
      </c>
    </row>
    <row r="890" spans="1:4" ht="12.75" x14ac:dyDescent="0.2">
      <c r="A890" s="62" t="s">
        <v>1532</v>
      </c>
      <c r="B890" s="62" t="s">
        <v>1374</v>
      </c>
      <c r="C890" s="63">
        <v>45663</v>
      </c>
      <c r="D890" s="62">
        <v>0.79846700000000004</v>
      </c>
    </row>
    <row r="891" spans="1:4" ht="12.75" x14ac:dyDescent="0.2">
      <c r="A891" s="62" t="s">
        <v>1533</v>
      </c>
      <c r="B891" s="62" t="s">
        <v>1374</v>
      </c>
      <c r="C891" s="63">
        <v>45664</v>
      </c>
      <c r="D891" s="62">
        <v>0.80121799999999999</v>
      </c>
    </row>
    <row r="892" spans="1:4" ht="12.75" x14ac:dyDescent="0.2">
      <c r="A892" s="62" t="s">
        <v>1534</v>
      </c>
      <c r="B892" s="62" t="s">
        <v>1374</v>
      </c>
      <c r="C892" s="63">
        <v>45665</v>
      </c>
      <c r="D892" s="62">
        <v>0.80886499999999995</v>
      </c>
    </row>
    <row r="893" spans="1:4" ht="12.75" x14ac:dyDescent="0.2">
      <c r="A893" s="62" t="s">
        <v>1535</v>
      </c>
      <c r="B893" s="62" t="s">
        <v>1374</v>
      </c>
      <c r="C893" s="63">
        <v>45666</v>
      </c>
      <c r="D893" s="62">
        <v>0.81234799999999996</v>
      </c>
    </row>
    <row r="894" spans="1:4" ht="12.75" x14ac:dyDescent="0.2">
      <c r="A894" s="62" t="s">
        <v>1536</v>
      </c>
      <c r="B894" s="62" t="s">
        <v>1374</v>
      </c>
      <c r="C894" s="63">
        <v>45667</v>
      </c>
      <c r="D894" s="62">
        <v>0.81879999999999997</v>
      </c>
    </row>
    <row r="895" spans="1:4" ht="12.75" x14ac:dyDescent="0.2">
      <c r="A895" s="62" t="s">
        <v>1537</v>
      </c>
      <c r="B895" s="62" t="s">
        <v>1374</v>
      </c>
      <c r="C895" s="63">
        <v>45668</v>
      </c>
      <c r="D895" s="62">
        <v>0.81879999999999997</v>
      </c>
    </row>
    <row r="896" spans="1:4" ht="12.75" x14ac:dyDescent="0.2">
      <c r="A896" s="62" t="s">
        <v>1538</v>
      </c>
      <c r="B896" s="62" t="s">
        <v>1374</v>
      </c>
      <c r="C896" s="63">
        <v>45669</v>
      </c>
      <c r="D896" s="62">
        <v>0.81879999999999997</v>
      </c>
    </row>
    <row r="897" spans="1:4" ht="12.75" x14ac:dyDescent="0.2">
      <c r="A897" s="62" t="s">
        <v>1539</v>
      </c>
      <c r="B897" s="62" t="s">
        <v>1374</v>
      </c>
      <c r="C897" s="63">
        <v>45670</v>
      </c>
      <c r="D897" s="62">
        <v>0.81940299999999999</v>
      </c>
    </row>
    <row r="898" spans="1:4" ht="12.75" x14ac:dyDescent="0.2">
      <c r="A898" s="62" t="s">
        <v>1540</v>
      </c>
      <c r="B898" s="62" t="s">
        <v>1374</v>
      </c>
      <c r="C898" s="63">
        <v>45671</v>
      </c>
      <c r="D898" s="62">
        <v>0.81853200000000004</v>
      </c>
    </row>
    <row r="899" spans="1:4" ht="12.75" x14ac:dyDescent="0.2">
      <c r="A899" s="62" t="s">
        <v>1541</v>
      </c>
      <c r="B899" s="62" t="s">
        <v>1374</v>
      </c>
      <c r="C899" s="63">
        <v>45672</v>
      </c>
      <c r="D899" s="62">
        <v>0.81645999999999996</v>
      </c>
    </row>
    <row r="900" spans="1:4" ht="12.75" x14ac:dyDescent="0.2">
      <c r="A900" s="62" t="s">
        <v>1542</v>
      </c>
      <c r="B900" s="62" t="s">
        <v>1374</v>
      </c>
      <c r="C900" s="63">
        <v>45673</v>
      </c>
      <c r="D900" s="62">
        <v>0.81679299999999999</v>
      </c>
    </row>
    <row r="901" spans="1:4" ht="12.75" x14ac:dyDescent="0.2">
      <c r="A901" s="62" t="s">
        <v>1543</v>
      </c>
      <c r="B901" s="62" t="s">
        <v>1374</v>
      </c>
      <c r="C901" s="63">
        <v>45674</v>
      </c>
      <c r="D901" s="62">
        <v>0.82162500000000005</v>
      </c>
    </row>
    <row r="902" spans="1:4" ht="12.75" x14ac:dyDescent="0.2">
      <c r="A902" s="62" t="s">
        <v>1544</v>
      </c>
      <c r="B902" s="62" t="s">
        <v>1374</v>
      </c>
      <c r="C902" s="63">
        <v>45675</v>
      </c>
      <c r="D902" s="62">
        <v>0.82162500000000005</v>
      </c>
    </row>
    <row r="903" spans="1:4" ht="12.75" x14ac:dyDescent="0.2">
      <c r="A903" s="62" t="s">
        <v>1545</v>
      </c>
      <c r="B903" s="62" t="s">
        <v>1374</v>
      </c>
      <c r="C903" s="63">
        <v>45676</v>
      </c>
      <c r="D903" s="62">
        <v>0.82162500000000005</v>
      </c>
    </row>
    <row r="904" spans="1:4" ht="12.75" x14ac:dyDescent="0.2">
      <c r="A904" s="62" t="s">
        <v>1546</v>
      </c>
      <c r="B904" s="62" t="s">
        <v>1374</v>
      </c>
      <c r="C904" s="63">
        <v>45677</v>
      </c>
      <c r="D904" s="62">
        <v>0.81116200000000005</v>
      </c>
    </row>
    <row r="905" spans="1:4" ht="12.75" x14ac:dyDescent="0.2">
      <c r="A905" s="62" t="s">
        <v>1547</v>
      </c>
      <c r="B905" s="62" t="s">
        <v>1374</v>
      </c>
      <c r="C905" s="63">
        <v>45678</v>
      </c>
      <c r="D905" s="62">
        <v>0.80925800000000003</v>
      </c>
    </row>
    <row r="906" spans="1:4" ht="12.75" x14ac:dyDescent="0.2">
      <c r="A906" s="62" t="s">
        <v>1548</v>
      </c>
      <c r="B906" s="62" t="s">
        <v>1374</v>
      </c>
      <c r="C906" s="63">
        <v>45679</v>
      </c>
      <c r="D906" s="62">
        <v>0.81175399999999998</v>
      </c>
    </row>
    <row r="907" spans="1:4" ht="12.75" x14ac:dyDescent="0.2">
      <c r="A907" s="62" t="s">
        <v>1549</v>
      </c>
      <c r="B907" s="62" t="s">
        <v>1374</v>
      </c>
      <c r="C907" s="63">
        <v>45680</v>
      </c>
      <c r="D907" s="62">
        <v>0.80952000000000002</v>
      </c>
    </row>
    <row r="908" spans="1:4" ht="12.75" x14ac:dyDescent="0.2">
      <c r="A908" s="62" t="s">
        <v>1550</v>
      </c>
      <c r="B908" s="62" t="s">
        <v>1374</v>
      </c>
      <c r="C908" s="63">
        <v>45681</v>
      </c>
      <c r="D908" s="62">
        <v>0.80096100000000003</v>
      </c>
    </row>
    <row r="909" spans="1:4" ht="12.75" x14ac:dyDescent="0.2">
      <c r="A909" s="62" t="s">
        <v>1551</v>
      </c>
      <c r="B909" s="62" t="s">
        <v>1374</v>
      </c>
      <c r="C909" s="63">
        <v>45682</v>
      </c>
      <c r="D909" s="62">
        <v>0.80096100000000003</v>
      </c>
    </row>
    <row r="910" spans="1:4" ht="12.75" x14ac:dyDescent="0.2">
      <c r="A910" s="62" t="s">
        <v>1552</v>
      </c>
      <c r="B910" s="62" t="s">
        <v>1374</v>
      </c>
      <c r="C910" s="63">
        <v>45683</v>
      </c>
      <c r="D910" s="62">
        <v>0.80096100000000003</v>
      </c>
    </row>
    <row r="911" spans="1:4" ht="12.75" x14ac:dyDescent="0.2">
      <c r="A911" s="62" t="s">
        <v>1553</v>
      </c>
      <c r="B911" s="62" t="s">
        <v>1374</v>
      </c>
      <c r="C911" s="63">
        <v>45684</v>
      </c>
      <c r="D911" s="62">
        <v>0.80012799999999995</v>
      </c>
    </row>
    <row r="912" spans="1:4" ht="12.75" x14ac:dyDescent="0.2">
      <c r="A912" s="62" t="s">
        <v>1554</v>
      </c>
      <c r="B912" s="62" t="s">
        <v>1374</v>
      </c>
      <c r="C912" s="63">
        <v>45685</v>
      </c>
      <c r="D912" s="62">
        <v>0.80366499999999996</v>
      </c>
    </row>
    <row r="913" spans="1:4" ht="12.75" x14ac:dyDescent="0.2">
      <c r="A913" s="62" t="s">
        <v>1555</v>
      </c>
      <c r="B913" s="62" t="s">
        <v>1374</v>
      </c>
      <c r="C913" s="63">
        <v>45686</v>
      </c>
      <c r="D913" s="62">
        <v>0.80282600000000004</v>
      </c>
    </row>
    <row r="914" spans="1:4" ht="12.75" x14ac:dyDescent="0.2">
      <c r="A914" s="62" t="s">
        <v>1556</v>
      </c>
      <c r="B914" s="62" t="s">
        <v>1374</v>
      </c>
      <c r="C914" s="63">
        <v>45687</v>
      </c>
      <c r="D914" s="62">
        <v>0.80495899999999998</v>
      </c>
    </row>
    <row r="915" spans="1:4" ht="12.75" x14ac:dyDescent="0.2">
      <c r="A915" s="62" t="s">
        <v>1557</v>
      </c>
      <c r="B915" s="62" t="s">
        <v>1374</v>
      </c>
      <c r="C915" s="63">
        <v>45688</v>
      </c>
      <c r="D915" s="62">
        <v>0.80671199999999998</v>
      </c>
    </row>
    <row r="916" spans="1:4" ht="12.75" x14ac:dyDescent="0.2">
      <c r="A916" s="62" t="s">
        <v>1558</v>
      </c>
      <c r="B916" s="62" t="s">
        <v>1374</v>
      </c>
      <c r="C916" s="63">
        <v>45689</v>
      </c>
      <c r="D916" s="62">
        <v>0.81</v>
      </c>
    </row>
    <row r="917" spans="1:4" ht="12.75" x14ac:dyDescent="0.2">
      <c r="A917" s="62" t="s">
        <v>1559</v>
      </c>
      <c r="B917" s="62" t="s">
        <v>1374</v>
      </c>
      <c r="C917" s="63">
        <v>45690</v>
      </c>
      <c r="D917" s="62">
        <v>0.81</v>
      </c>
    </row>
    <row r="918" spans="1:4" ht="12.75" x14ac:dyDescent="0.2">
      <c r="A918" s="62" t="s">
        <v>1560</v>
      </c>
      <c r="B918" s="62" t="s">
        <v>1374</v>
      </c>
      <c r="C918" s="63">
        <v>45691</v>
      </c>
      <c r="D918" s="62">
        <v>0.80314799999999997</v>
      </c>
    </row>
    <row r="919" spans="1:4" ht="12.75" x14ac:dyDescent="0.2">
      <c r="A919" s="62" t="s">
        <v>1561</v>
      </c>
      <c r="B919" s="62" t="s">
        <v>1374</v>
      </c>
      <c r="C919" s="63">
        <v>45692</v>
      </c>
      <c r="D919" s="62">
        <v>0.80128200000000005</v>
      </c>
    </row>
    <row r="920" spans="1:4" ht="12.75" x14ac:dyDescent="0.2">
      <c r="A920" s="62" t="s">
        <v>1562</v>
      </c>
      <c r="B920" s="62" t="s">
        <v>1374</v>
      </c>
      <c r="C920" s="63">
        <v>45693</v>
      </c>
      <c r="D920" s="62">
        <v>0.79955200000000004</v>
      </c>
    </row>
    <row r="921" spans="1:4" ht="12.75" x14ac:dyDescent="0.2">
      <c r="A921" s="62" t="s">
        <v>1563</v>
      </c>
      <c r="B921" s="62" t="s">
        <v>1374</v>
      </c>
      <c r="C921" s="63">
        <v>45694</v>
      </c>
      <c r="D921" s="62">
        <v>0.80405199999999999</v>
      </c>
    </row>
    <row r="922" spans="1:4" ht="12.75" x14ac:dyDescent="0.2">
      <c r="A922" s="62" t="s">
        <v>1564</v>
      </c>
      <c r="B922" s="62" t="s">
        <v>1374</v>
      </c>
      <c r="C922" s="63">
        <v>45695</v>
      </c>
      <c r="D922" s="62">
        <v>0.80567200000000005</v>
      </c>
    </row>
    <row r="923" spans="1:4" ht="12.75" x14ac:dyDescent="0.2">
      <c r="A923" s="62" t="s">
        <v>1565</v>
      </c>
      <c r="B923" s="62" t="s">
        <v>1374</v>
      </c>
      <c r="C923" s="63">
        <v>45696</v>
      </c>
      <c r="D923" s="62">
        <v>0.80567200000000005</v>
      </c>
    </row>
    <row r="924" spans="1:4" ht="12.75" x14ac:dyDescent="0.2">
      <c r="A924" s="62" t="s">
        <v>1566</v>
      </c>
      <c r="B924" s="62" t="s">
        <v>1374</v>
      </c>
      <c r="C924" s="63">
        <v>45697</v>
      </c>
      <c r="D924" s="62">
        <v>0.80567200000000005</v>
      </c>
    </row>
    <row r="925" spans="1:4" ht="12.75" x14ac:dyDescent="0.2">
      <c r="A925" s="62" t="s">
        <v>1567</v>
      </c>
      <c r="B925" s="62" t="s">
        <v>1374</v>
      </c>
      <c r="C925" s="63">
        <v>45698</v>
      </c>
      <c r="D925" s="62">
        <v>0.80821100000000001</v>
      </c>
    </row>
    <row r="926" spans="1:4" ht="12.75" x14ac:dyDescent="0.2">
      <c r="A926" s="62" t="s">
        <v>1568</v>
      </c>
      <c r="B926" s="62" t="s">
        <v>1374</v>
      </c>
      <c r="C926" s="63">
        <v>45699</v>
      </c>
      <c r="D926" s="62">
        <v>0.80327700000000002</v>
      </c>
    </row>
    <row r="927" spans="1:4" ht="12.75" x14ac:dyDescent="0.2">
      <c r="A927" s="62" t="s">
        <v>1569</v>
      </c>
      <c r="B927" s="62" t="s">
        <v>1374</v>
      </c>
      <c r="C927" s="63">
        <v>45700</v>
      </c>
      <c r="D927" s="62">
        <v>0.80353600000000003</v>
      </c>
    </row>
    <row r="928" spans="1:4" ht="12.75" x14ac:dyDescent="0.2">
      <c r="A928" s="62" t="s">
        <v>1570</v>
      </c>
      <c r="B928" s="62" t="s">
        <v>1374</v>
      </c>
      <c r="C928" s="63">
        <v>45701</v>
      </c>
      <c r="D928" s="62">
        <v>0.79554499999999995</v>
      </c>
    </row>
    <row r="929" spans="1:4" ht="12.75" x14ac:dyDescent="0.2">
      <c r="A929" s="62" t="s">
        <v>1571</v>
      </c>
      <c r="B929" s="62" t="s">
        <v>1374</v>
      </c>
      <c r="C929" s="63">
        <v>45702</v>
      </c>
      <c r="D929" s="62">
        <v>0.79440699999999997</v>
      </c>
    </row>
    <row r="930" spans="1:4" ht="12.75" x14ac:dyDescent="0.2">
      <c r="A930" s="62" t="s">
        <v>1572</v>
      </c>
      <c r="B930" s="62" t="s">
        <v>1374</v>
      </c>
      <c r="C930" s="63">
        <v>45703</v>
      </c>
      <c r="D930" s="62">
        <v>0.79440699999999997</v>
      </c>
    </row>
    <row r="931" spans="1:4" ht="12.75" x14ac:dyDescent="0.2">
      <c r="A931" s="62" t="s">
        <v>1573</v>
      </c>
      <c r="B931" s="62" t="s">
        <v>1374</v>
      </c>
      <c r="C931" s="63">
        <v>45704</v>
      </c>
      <c r="D931" s="62">
        <v>0.79440699999999997</v>
      </c>
    </row>
    <row r="932" spans="1:4" ht="12.75" x14ac:dyDescent="0.2">
      <c r="A932" s="62" t="s">
        <v>1574</v>
      </c>
      <c r="B932" s="62" t="s">
        <v>1374</v>
      </c>
      <c r="C932" s="63">
        <v>45705</v>
      </c>
      <c r="D932" s="62">
        <v>0.79201600000000005</v>
      </c>
    </row>
    <row r="933" spans="1:4" ht="12.75" x14ac:dyDescent="0.2">
      <c r="A933" s="62" t="s">
        <v>1575</v>
      </c>
      <c r="B933" s="62" t="s">
        <v>1374</v>
      </c>
      <c r="C933" s="63">
        <v>45706</v>
      </c>
      <c r="D933" s="62">
        <v>0.79276999999999997</v>
      </c>
    </row>
    <row r="934" spans="1:4" ht="12.75" x14ac:dyDescent="0.2">
      <c r="A934" s="62" t="s">
        <v>1576</v>
      </c>
      <c r="B934" s="62" t="s">
        <v>1374</v>
      </c>
      <c r="C934" s="63">
        <v>45707</v>
      </c>
      <c r="D934" s="62">
        <v>0.79447000000000001</v>
      </c>
    </row>
    <row r="935" spans="1:4" ht="12.75" x14ac:dyDescent="0.2">
      <c r="A935" s="62" t="s">
        <v>1577</v>
      </c>
      <c r="B935" s="62" t="s">
        <v>1374</v>
      </c>
      <c r="C935" s="63">
        <v>45708</v>
      </c>
      <c r="D935" s="62">
        <v>0.78914099999999998</v>
      </c>
    </row>
    <row r="936" spans="1:4" ht="12.75" x14ac:dyDescent="0.2">
      <c r="A936" s="62" t="s">
        <v>1578</v>
      </c>
      <c r="B936" s="62" t="s">
        <v>1374</v>
      </c>
      <c r="C936" s="63">
        <v>45709</v>
      </c>
      <c r="D936" s="62">
        <v>0.791578</v>
      </c>
    </row>
    <row r="937" spans="1:4" ht="12.75" x14ac:dyDescent="0.2">
      <c r="A937" s="62" t="s">
        <v>1579</v>
      </c>
      <c r="B937" s="62" t="s">
        <v>1374</v>
      </c>
      <c r="C937" s="63">
        <v>45710</v>
      </c>
      <c r="D937" s="62">
        <v>0.791578</v>
      </c>
    </row>
    <row r="938" spans="1:4" ht="12.75" x14ac:dyDescent="0.2">
      <c r="A938" s="62" t="s">
        <v>1580</v>
      </c>
      <c r="B938" s="62" t="s">
        <v>1374</v>
      </c>
      <c r="C938" s="63">
        <v>45711</v>
      </c>
      <c r="D938" s="62">
        <v>0.791578</v>
      </c>
    </row>
    <row r="939" spans="1:4" ht="12.75" x14ac:dyDescent="0.2">
      <c r="A939" s="62" t="s">
        <v>1581</v>
      </c>
      <c r="B939" s="62" t="s">
        <v>1374</v>
      </c>
      <c r="C939" s="63">
        <v>45712</v>
      </c>
      <c r="D939" s="62">
        <v>0.79201600000000005</v>
      </c>
    </row>
    <row r="940" spans="1:4" ht="12.75" x14ac:dyDescent="0.2">
      <c r="A940" s="62" t="s">
        <v>1582</v>
      </c>
      <c r="B940" s="62" t="s">
        <v>1374</v>
      </c>
      <c r="C940" s="63">
        <v>45713</v>
      </c>
      <c r="D940" s="62">
        <v>0.78932800000000003</v>
      </c>
    </row>
    <row r="941" spans="1:4" ht="12.75" x14ac:dyDescent="0.2">
      <c r="A941" s="62" t="s">
        <v>1583</v>
      </c>
      <c r="B941" s="62" t="s">
        <v>1374</v>
      </c>
      <c r="C941" s="63">
        <v>45714</v>
      </c>
      <c r="D941" s="62">
        <v>0.78895499999999996</v>
      </c>
    </row>
    <row r="942" spans="1:4" ht="12.75" x14ac:dyDescent="0.2">
      <c r="A942" s="62" t="s">
        <v>1584</v>
      </c>
      <c r="B942" s="62" t="s">
        <v>1374</v>
      </c>
      <c r="C942" s="63">
        <v>45715</v>
      </c>
      <c r="D942" s="62">
        <v>0.79352500000000004</v>
      </c>
    </row>
    <row r="943" spans="1:4" ht="12.75" x14ac:dyDescent="0.2">
      <c r="A943" s="62" t="s">
        <v>1585</v>
      </c>
      <c r="B943" s="62" t="s">
        <v>1374</v>
      </c>
      <c r="C943" s="63">
        <v>45716</v>
      </c>
      <c r="D943" s="62">
        <v>0.79491299999999998</v>
      </c>
    </row>
    <row r="944" spans="1:4" ht="12.75" x14ac:dyDescent="0.2">
      <c r="A944" s="62" t="s">
        <v>1586</v>
      </c>
      <c r="B944" s="62" t="s">
        <v>1374</v>
      </c>
      <c r="C944" s="63">
        <v>45717</v>
      </c>
      <c r="D944" s="62">
        <v>0.79491299999999998</v>
      </c>
    </row>
    <row r="945" spans="1:4" ht="12.75" x14ac:dyDescent="0.2">
      <c r="A945" s="62" t="s">
        <v>1587</v>
      </c>
      <c r="B945" s="62" t="s">
        <v>1374</v>
      </c>
      <c r="C945" s="63">
        <v>45718</v>
      </c>
      <c r="D945" s="62">
        <v>0.79491299999999998</v>
      </c>
    </row>
    <row r="946" spans="1:4" ht="12.75" x14ac:dyDescent="0.2">
      <c r="A946" s="62" t="s">
        <v>1588</v>
      </c>
      <c r="B946" s="62" t="s">
        <v>1374</v>
      </c>
      <c r="C946" s="63">
        <v>45719</v>
      </c>
      <c r="D946" s="62">
        <v>0.78734000000000004</v>
      </c>
    </row>
    <row r="947" spans="1:4" ht="12.75" x14ac:dyDescent="0.2">
      <c r="A947" s="62" t="s">
        <v>1589</v>
      </c>
      <c r="B947" s="62" t="s">
        <v>1374</v>
      </c>
      <c r="C947" s="63">
        <v>45720</v>
      </c>
      <c r="D947" s="62">
        <v>0.781555</v>
      </c>
    </row>
    <row r="948" spans="1:4" ht="12.75" x14ac:dyDescent="0.2">
      <c r="A948" s="62" t="s">
        <v>1590</v>
      </c>
      <c r="B948" s="62" t="s">
        <v>1374</v>
      </c>
      <c r="C948" s="63">
        <v>45721</v>
      </c>
      <c r="D948" s="62">
        <v>0.77543399999999996</v>
      </c>
    </row>
    <row r="949" spans="1:4" ht="12.75" x14ac:dyDescent="0.2">
      <c r="A949" s="62" t="s">
        <v>1591</v>
      </c>
      <c r="B949" s="62" t="s">
        <v>1374</v>
      </c>
      <c r="C949" s="63">
        <v>45722</v>
      </c>
      <c r="D949" s="62">
        <v>0.77615599999999996</v>
      </c>
    </row>
    <row r="950" spans="1:4" ht="12.75" x14ac:dyDescent="0.2">
      <c r="A950" s="62" t="s">
        <v>1592</v>
      </c>
      <c r="B950" s="62" t="s">
        <v>1374</v>
      </c>
      <c r="C950" s="63">
        <v>45723</v>
      </c>
      <c r="D950" s="62">
        <v>0.773814</v>
      </c>
    </row>
    <row r="951" spans="1:4" ht="12.75" x14ac:dyDescent="0.2">
      <c r="A951" s="62" t="s">
        <v>1593</v>
      </c>
      <c r="B951" s="62" t="s">
        <v>1374</v>
      </c>
      <c r="C951" s="63">
        <v>45724</v>
      </c>
      <c r="D951" s="62">
        <v>0.773814</v>
      </c>
    </row>
    <row r="952" spans="1:4" ht="12.75" x14ac:dyDescent="0.2">
      <c r="A952" s="62" t="s">
        <v>1594</v>
      </c>
      <c r="B952" s="62" t="s">
        <v>1374</v>
      </c>
      <c r="C952" s="63">
        <v>45725</v>
      </c>
      <c r="D952" s="62">
        <v>0.773814</v>
      </c>
    </row>
    <row r="953" spans="1:4" ht="12.75" x14ac:dyDescent="0.2">
      <c r="A953" s="62" t="s">
        <v>1595</v>
      </c>
      <c r="B953" s="62" t="s">
        <v>1374</v>
      </c>
      <c r="C953" s="63">
        <v>45726</v>
      </c>
      <c r="D953" s="62">
        <v>0.77633700000000005</v>
      </c>
    </row>
    <row r="954" spans="1:4" ht="12.75" x14ac:dyDescent="0.2">
      <c r="A954" s="62" t="s">
        <v>1596</v>
      </c>
      <c r="B954" s="62" t="s">
        <v>1374</v>
      </c>
      <c r="C954" s="63">
        <v>45727</v>
      </c>
      <c r="D954" s="62">
        <v>0.77190300000000001</v>
      </c>
    </row>
    <row r="955" spans="1:4" ht="12.75" x14ac:dyDescent="0.2">
      <c r="A955" s="62" t="s">
        <v>1597</v>
      </c>
      <c r="B955" s="62" t="s">
        <v>1374</v>
      </c>
      <c r="C955" s="63">
        <v>45728</v>
      </c>
      <c r="D955" s="62">
        <v>0.77118799999999998</v>
      </c>
    </row>
    <row r="956" spans="1:4" ht="12.75" x14ac:dyDescent="0.2">
      <c r="A956" s="62" t="s">
        <v>1598</v>
      </c>
      <c r="B956" s="62" t="s">
        <v>1374</v>
      </c>
      <c r="C956" s="63">
        <v>45729</v>
      </c>
      <c r="D956" s="62">
        <v>0.77202199999999999</v>
      </c>
    </row>
    <row r="957" spans="1:4" ht="12.75" x14ac:dyDescent="0.2">
      <c r="A957" s="62" t="s">
        <v>1599</v>
      </c>
      <c r="B957" s="62" t="s">
        <v>1374</v>
      </c>
      <c r="C957" s="63">
        <v>45730</v>
      </c>
      <c r="D957" s="62">
        <v>0.77309600000000001</v>
      </c>
    </row>
    <row r="958" spans="1:4" ht="12.75" x14ac:dyDescent="0.2">
      <c r="A958" s="62" t="s">
        <v>1600</v>
      </c>
      <c r="B958" s="62" t="s">
        <v>1374</v>
      </c>
      <c r="C958" s="63">
        <v>45731</v>
      </c>
      <c r="D958" s="62">
        <v>0.77309600000000001</v>
      </c>
    </row>
    <row r="959" spans="1:4" ht="12.75" x14ac:dyDescent="0.2">
      <c r="A959" s="62" t="s">
        <v>1601</v>
      </c>
      <c r="B959" s="62" t="s">
        <v>1374</v>
      </c>
      <c r="C959" s="63">
        <v>45732</v>
      </c>
      <c r="D959" s="62">
        <v>0.77309600000000001</v>
      </c>
    </row>
    <row r="960" spans="1:4" ht="12.75" x14ac:dyDescent="0.2">
      <c r="A960" s="62" t="s">
        <v>1602</v>
      </c>
      <c r="B960" s="62" t="s">
        <v>1374</v>
      </c>
      <c r="C960" s="63">
        <v>45733</v>
      </c>
      <c r="D960" s="62">
        <v>0.76970400000000005</v>
      </c>
    </row>
    <row r="961" spans="1:4" ht="12.75" x14ac:dyDescent="0.2">
      <c r="A961" s="62" t="s">
        <v>1603</v>
      </c>
      <c r="B961" s="62" t="s">
        <v>1374</v>
      </c>
      <c r="C961" s="63">
        <v>45734</v>
      </c>
      <c r="D961" s="62">
        <v>0.76911200000000002</v>
      </c>
    </row>
    <row r="962" spans="1:4" ht="12.75" x14ac:dyDescent="0.2">
      <c r="A962" s="62" t="s">
        <v>1604</v>
      </c>
      <c r="B962" s="62" t="s">
        <v>1374</v>
      </c>
      <c r="C962" s="63">
        <v>45735</v>
      </c>
      <c r="D962" s="62">
        <v>0.76881699999999997</v>
      </c>
    </row>
    <row r="963" spans="1:4" ht="12.75" x14ac:dyDescent="0.2">
      <c r="A963" s="62" t="s">
        <v>1605</v>
      </c>
      <c r="B963" s="62" t="s">
        <v>1374</v>
      </c>
      <c r="C963" s="63">
        <v>45736</v>
      </c>
      <c r="D963" s="62">
        <v>0.77095100000000005</v>
      </c>
    </row>
    <row r="964" spans="1:4" ht="12.75" x14ac:dyDescent="0.2">
      <c r="A964" s="62" t="s">
        <v>1606</v>
      </c>
      <c r="B964" s="62" t="s">
        <v>1374</v>
      </c>
      <c r="C964" s="63">
        <v>45737</v>
      </c>
      <c r="D964" s="62">
        <v>0.77411399999999997</v>
      </c>
    </row>
    <row r="965" spans="1:4" ht="12.75" x14ac:dyDescent="0.2">
      <c r="A965" s="62" t="s">
        <v>1607</v>
      </c>
      <c r="B965" s="62" t="s">
        <v>1374</v>
      </c>
      <c r="C965" s="63">
        <v>45738</v>
      </c>
      <c r="D965" s="62">
        <v>0.77411399999999997</v>
      </c>
    </row>
    <row r="966" spans="1:4" ht="12.75" x14ac:dyDescent="0.2">
      <c r="A966" s="62" t="s">
        <v>1608</v>
      </c>
      <c r="B966" s="62" t="s">
        <v>1374</v>
      </c>
      <c r="C966" s="63">
        <v>45739</v>
      </c>
      <c r="D966" s="62">
        <v>0.77411399999999997</v>
      </c>
    </row>
    <row r="967" spans="1:4" ht="12.75" x14ac:dyDescent="0.2">
      <c r="A967" s="62" t="s">
        <v>1609</v>
      </c>
      <c r="B967" s="62" t="s">
        <v>1374</v>
      </c>
      <c r="C967" s="63">
        <v>45740</v>
      </c>
      <c r="D967" s="62">
        <v>0.77357500000000001</v>
      </c>
    </row>
    <row r="968" spans="1:4" ht="12.75" x14ac:dyDescent="0.2">
      <c r="A968" s="62" t="s">
        <v>1610</v>
      </c>
      <c r="B968" s="62" t="s">
        <v>1374</v>
      </c>
      <c r="C968" s="63">
        <v>45741</v>
      </c>
      <c r="D968" s="62">
        <v>0.77249900000000005</v>
      </c>
    </row>
    <row r="969" spans="1:4" ht="12.75" x14ac:dyDescent="0.2">
      <c r="A969" s="62" t="s">
        <v>1611</v>
      </c>
      <c r="B969" s="62" t="s">
        <v>1374</v>
      </c>
      <c r="C969" s="63">
        <v>45742</v>
      </c>
      <c r="D969" s="62">
        <v>0.775675</v>
      </c>
    </row>
    <row r="970" spans="1:4" ht="12.75" x14ac:dyDescent="0.2">
      <c r="A970" s="62" t="s">
        <v>1612</v>
      </c>
      <c r="B970" s="62" t="s">
        <v>1374</v>
      </c>
      <c r="C970" s="63">
        <v>45743</v>
      </c>
      <c r="D970" s="62">
        <v>0.77202199999999999</v>
      </c>
    </row>
    <row r="971" spans="1:4" ht="12.75" x14ac:dyDescent="0.2">
      <c r="A971" s="62" t="s">
        <v>1613</v>
      </c>
      <c r="B971" s="62" t="s">
        <v>1374</v>
      </c>
      <c r="C971" s="63">
        <v>45744</v>
      </c>
      <c r="D971" s="62">
        <v>0.77243899999999999</v>
      </c>
    </row>
    <row r="972" spans="1:4" ht="12.75" x14ac:dyDescent="0.2">
      <c r="A972" s="62" t="s">
        <v>1614</v>
      </c>
      <c r="B972" s="62" t="s">
        <v>1374</v>
      </c>
      <c r="C972" s="63">
        <v>45745</v>
      </c>
      <c r="D972" s="62">
        <v>0.77243899999999999</v>
      </c>
    </row>
    <row r="973" spans="1:4" ht="12.75" x14ac:dyDescent="0.2">
      <c r="A973" s="62" t="s">
        <v>1615</v>
      </c>
      <c r="B973" s="62" t="s">
        <v>1374</v>
      </c>
      <c r="C973" s="63">
        <v>45746</v>
      </c>
      <c r="D973" s="62">
        <v>0.77243899999999999</v>
      </c>
    </row>
    <row r="974" spans="1:4" ht="12.75" x14ac:dyDescent="0.2">
      <c r="A974" s="62" t="s">
        <v>1616</v>
      </c>
      <c r="B974" s="62" t="s">
        <v>1374</v>
      </c>
      <c r="C974" s="63">
        <v>45747</v>
      </c>
      <c r="D974" s="62">
        <v>0.77405400000000002</v>
      </c>
    </row>
    <row r="975" spans="1:4" ht="12.75" x14ac:dyDescent="0.2">
      <c r="A975" s="62" t="s">
        <v>1617</v>
      </c>
      <c r="B975" s="62" t="s">
        <v>1374</v>
      </c>
      <c r="C975" s="63">
        <v>45748</v>
      </c>
      <c r="D975" s="62">
        <v>0.773814</v>
      </c>
    </row>
    <row r="976" spans="1:4" ht="12.75" x14ac:dyDescent="0.2">
      <c r="A976" s="62" t="s">
        <v>1618</v>
      </c>
      <c r="B976" s="62" t="s">
        <v>1374</v>
      </c>
      <c r="C976" s="63">
        <v>45749</v>
      </c>
      <c r="D976" s="62">
        <v>0.76875800000000005</v>
      </c>
    </row>
    <row r="977" spans="1:4" ht="12.75" x14ac:dyDescent="0.2">
      <c r="A977" s="62" t="s">
        <v>1619</v>
      </c>
      <c r="B977" s="62" t="s">
        <v>1374</v>
      </c>
      <c r="C977" s="63">
        <v>45750</v>
      </c>
      <c r="D977" s="62">
        <v>0.76306799999999997</v>
      </c>
    </row>
    <row r="978" spans="1:4" ht="12.75" x14ac:dyDescent="0.2">
      <c r="A978" s="62" t="s">
        <v>1620</v>
      </c>
      <c r="B978" s="62" t="s">
        <v>1374</v>
      </c>
      <c r="C978" s="63">
        <v>45751</v>
      </c>
      <c r="D978" s="62">
        <v>0.77561500000000005</v>
      </c>
    </row>
    <row r="979" spans="1:4" ht="12.75" x14ac:dyDescent="0.2">
      <c r="A979" s="62" t="s">
        <v>1621</v>
      </c>
      <c r="B979" s="62" t="s">
        <v>1374</v>
      </c>
      <c r="C979" s="63">
        <v>45752</v>
      </c>
      <c r="D979" s="62">
        <v>0.77561500000000005</v>
      </c>
    </row>
    <row r="980" spans="1:4" ht="12.75" x14ac:dyDescent="0.2">
      <c r="A980" s="62" t="s">
        <v>1622</v>
      </c>
      <c r="B980" s="62" t="s">
        <v>1374</v>
      </c>
      <c r="C980" s="63">
        <v>45753</v>
      </c>
      <c r="D980" s="62">
        <v>0.77561500000000005</v>
      </c>
    </row>
    <row r="981" spans="1:4" ht="12.75" x14ac:dyDescent="0.2">
      <c r="A981" s="62" t="s">
        <v>1623</v>
      </c>
      <c r="B981" s="62" t="s">
        <v>1374</v>
      </c>
      <c r="C981" s="63">
        <v>45754</v>
      </c>
      <c r="D981" s="62">
        <v>0.78610199999999997</v>
      </c>
    </row>
    <row r="982" spans="1:4" ht="12.75" x14ac:dyDescent="0.2">
      <c r="A982" s="62" t="s">
        <v>1624</v>
      </c>
      <c r="B982" s="62" t="s">
        <v>1374</v>
      </c>
      <c r="C982" s="63">
        <v>45755</v>
      </c>
      <c r="D982" s="62">
        <v>0.78326899999999999</v>
      </c>
    </row>
    <row r="983" spans="1:4" ht="12.75" x14ac:dyDescent="0.2">
      <c r="A983" s="62" t="s">
        <v>1625</v>
      </c>
      <c r="B983" s="62" t="s">
        <v>1374</v>
      </c>
      <c r="C983" s="63">
        <v>45756</v>
      </c>
      <c r="D983" s="62">
        <v>0.78021399999999996</v>
      </c>
    </row>
    <row r="984" spans="1:4" ht="12.75" x14ac:dyDescent="0.2">
      <c r="A984" s="62" t="s">
        <v>1626</v>
      </c>
      <c r="B984" s="62" t="s">
        <v>1374</v>
      </c>
      <c r="C984" s="63">
        <v>45757</v>
      </c>
      <c r="D984" s="62">
        <v>0.77089099999999999</v>
      </c>
    </row>
    <row r="985" spans="1:4" ht="12.75" x14ac:dyDescent="0.2">
      <c r="A985" s="62" t="s">
        <v>1627</v>
      </c>
      <c r="B985" s="62" t="s">
        <v>1374</v>
      </c>
      <c r="C985" s="63">
        <v>45758</v>
      </c>
      <c r="D985" s="62">
        <v>0.764351</v>
      </c>
    </row>
    <row r="986" spans="1:4" ht="12.75" x14ac:dyDescent="0.2">
      <c r="A986" s="62" t="s">
        <v>1628</v>
      </c>
      <c r="B986" s="62" t="s">
        <v>1374</v>
      </c>
      <c r="C986" s="63">
        <v>45759</v>
      </c>
      <c r="D986" s="62">
        <v>0.764351</v>
      </c>
    </row>
    <row r="987" spans="1:4" ht="12.75" x14ac:dyDescent="0.2">
      <c r="A987" s="62" t="s">
        <v>1629</v>
      </c>
      <c r="B987" s="62" t="s">
        <v>1374</v>
      </c>
      <c r="C987" s="63">
        <v>45760</v>
      </c>
      <c r="D987" s="62">
        <v>0.764351</v>
      </c>
    </row>
    <row r="988" spans="1:4" ht="12.75" x14ac:dyDescent="0.2">
      <c r="A988" s="62" t="s">
        <v>1630</v>
      </c>
      <c r="B988" s="62" t="s">
        <v>1374</v>
      </c>
      <c r="C988" s="63">
        <v>45761</v>
      </c>
      <c r="D988" s="62">
        <v>0.75809300000000002</v>
      </c>
    </row>
    <row r="989" spans="1:4" ht="12.75" x14ac:dyDescent="0.2">
      <c r="A989" s="62" t="s">
        <v>1631</v>
      </c>
      <c r="B989" s="62" t="s">
        <v>1374</v>
      </c>
      <c r="C989" s="63">
        <v>45762</v>
      </c>
      <c r="D989" s="62">
        <v>0.75580099999999995</v>
      </c>
    </row>
    <row r="990" spans="1:4" ht="12.75" x14ac:dyDescent="0.2">
      <c r="A990" s="62" t="s">
        <v>1632</v>
      </c>
      <c r="B990" s="62" t="s">
        <v>1374</v>
      </c>
      <c r="C990" s="63">
        <v>45763</v>
      </c>
      <c r="D990" s="62">
        <v>0.75511600000000001</v>
      </c>
    </row>
    <row r="991" spans="1:4" ht="12.75" x14ac:dyDescent="0.2">
      <c r="A991" s="62" t="s">
        <v>1633</v>
      </c>
      <c r="B991" s="62" t="s">
        <v>1374</v>
      </c>
      <c r="C991" s="63">
        <v>45764</v>
      </c>
      <c r="D991" s="62">
        <v>0.75375000000000003</v>
      </c>
    </row>
    <row r="992" spans="1:4" ht="12.75" x14ac:dyDescent="0.2">
      <c r="A992" s="62" t="s">
        <v>1634</v>
      </c>
      <c r="B992" s="62" t="s">
        <v>1374</v>
      </c>
      <c r="C992" s="63">
        <v>45765</v>
      </c>
      <c r="D992" s="62">
        <v>0.75193600000000005</v>
      </c>
    </row>
    <row r="993" spans="1:4" ht="12.75" x14ac:dyDescent="0.2">
      <c r="A993" s="62" t="s">
        <v>1635</v>
      </c>
      <c r="B993" s="62" t="s">
        <v>1374</v>
      </c>
      <c r="C993" s="63">
        <v>45766</v>
      </c>
      <c r="D993" s="62">
        <v>0.75193600000000005</v>
      </c>
    </row>
    <row r="994" spans="1:4" ht="12.75" x14ac:dyDescent="0.2">
      <c r="A994" s="62" t="s">
        <v>1636</v>
      </c>
      <c r="B994" s="62" t="s">
        <v>1374</v>
      </c>
      <c r="C994" s="63">
        <v>45767</v>
      </c>
      <c r="D994" s="62">
        <v>0.75193600000000005</v>
      </c>
    </row>
    <row r="995" spans="1:4" ht="12.75" x14ac:dyDescent="0.2">
      <c r="A995" s="62" t="s">
        <v>1637</v>
      </c>
      <c r="B995" s="62" t="s">
        <v>1374</v>
      </c>
      <c r="C995" s="63">
        <v>45768</v>
      </c>
      <c r="D995" s="62">
        <v>0.74749600000000005</v>
      </c>
    </row>
    <row r="996" spans="1:4" ht="12.75" x14ac:dyDescent="0.2">
      <c r="A996" s="62" t="s">
        <v>1638</v>
      </c>
      <c r="B996" s="62" t="s">
        <v>1374</v>
      </c>
      <c r="C996" s="63">
        <v>45769</v>
      </c>
      <c r="D996" s="62">
        <v>0.74996300000000005</v>
      </c>
    </row>
    <row r="997" spans="1:4" ht="12.75" x14ac:dyDescent="0.2">
      <c r="A997" s="62" t="s">
        <v>1639</v>
      </c>
      <c r="B997" s="62" t="s">
        <v>1374</v>
      </c>
      <c r="C997" s="63">
        <v>45770</v>
      </c>
      <c r="D997" s="62">
        <v>0.75431800000000004</v>
      </c>
    </row>
    <row r="998" spans="1:4" ht="12.75" x14ac:dyDescent="0.2">
      <c r="A998" s="62" t="s">
        <v>1640</v>
      </c>
      <c r="B998" s="62" t="s">
        <v>1374</v>
      </c>
      <c r="C998" s="63">
        <v>45771</v>
      </c>
      <c r="D998" s="62">
        <v>0.74934400000000001</v>
      </c>
    </row>
    <row r="999" spans="1:4" ht="12.75" x14ac:dyDescent="0.2">
      <c r="A999" s="62" t="s">
        <v>1641</v>
      </c>
      <c r="B999" s="62" t="s">
        <v>1374</v>
      </c>
      <c r="C999" s="63">
        <v>45772</v>
      </c>
      <c r="D999" s="62">
        <v>0.75092000000000003</v>
      </c>
    </row>
    <row r="1000" spans="1:4" ht="12.75" x14ac:dyDescent="0.2">
      <c r="A1000" s="62" t="s">
        <v>1642</v>
      </c>
      <c r="B1000" s="62" t="s">
        <v>1374</v>
      </c>
      <c r="C1000" s="63">
        <v>45773</v>
      </c>
      <c r="D1000" s="62">
        <v>0.75092000000000003</v>
      </c>
    </row>
    <row r="1001" spans="1:4" ht="12.75" x14ac:dyDescent="0.2">
      <c r="A1001" s="62" t="s">
        <v>1643</v>
      </c>
      <c r="B1001" s="62" t="s">
        <v>1374</v>
      </c>
      <c r="C1001" s="63">
        <v>45774</v>
      </c>
      <c r="D1001" s="62">
        <v>0.75092000000000003</v>
      </c>
    </row>
    <row r="1002" spans="1:4" ht="12.75" x14ac:dyDescent="0.2">
      <c r="A1002" s="62" t="s">
        <v>1644</v>
      </c>
      <c r="B1002" s="62" t="s">
        <v>1374</v>
      </c>
      <c r="C1002" s="63">
        <v>45775</v>
      </c>
      <c r="D1002" s="62">
        <v>0.74393699999999996</v>
      </c>
    </row>
    <row r="1003" spans="1:4" ht="12.75" x14ac:dyDescent="0.2">
      <c r="A1003" s="62" t="s">
        <v>1645</v>
      </c>
      <c r="B1003" s="62" t="s">
        <v>1374</v>
      </c>
      <c r="C1003" s="63">
        <v>45776</v>
      </c>
      <c r="D1003" s="62">
        <v>0.74576799999999999</v>
      </c>
    </row>
    <row r="1004" spans="1:4" ht="12.75" x14ac:dyDescent="0.2">
      <c r="A1004" s="62" t="s">
        <v>1646</v>
      </c>
      <c r="B1004" s="62" t="s">
        <v>1374</v>
      </c>
      <c r="C1004" s="63">
        <v>45777</v>
      </c>
      <c r="D1004" s="62">
        <v>0.74990599999999996</v>
      </c>
    </row>
    <row r="1005" spans="1:4" ht="12.75" x14ac:dyDescent="0.2">
      <c r="A1005" s="62" t="s">
        <v>1647</v>
      </c>
      <c r="B1005" s="62" t="s">
        <v>1374</v>
      </c>
      <c r="C1005" s="63">
        <v>45778</v>
      </c>
      <c r="D1005" s="62">
        <v>0.75272899999999998</v>
      </c>
    </row>
    <row r="1006" spans="1:4" ht="12.75" x14ac:dyDescent="0.2">
      <c r="A1006" s="62" t="s">
        <v>1648</v>
      </c>
      <c r="B1006" s="62" t="s">
        <v>1374</v>
      </c>
      <c r="C1006" s="63">
        <v>45779</v>
      </c>
      <c r="D1006" s="62">
        <v>0.75335200000000002</v>
      </c>
    </row>
    <row r="1007" spans="1:4" ht="12.75" x14ac:dyDescent="0.2">
      <c r="A1007" s="62" t="s">
        <v>1649</v>
      </c>
      <c r="B1007" s="62" t="s">
        <v>1374</v>
      </c>
      <c r="C1007" s="63">
        <v>45780</v>
      </c>
      <c r="D1007" s="62">
        <v>0.75335200000000002</v>
      </c>
    </row>
    <row r="1008" spans="1:4" ht="12.75" x14ac:dyDescent="0.2">
      <c r="A1008" s="62" t="s">
        <v>1650</v>
      </c>
      <c r="B1008" s="62" t="s">
        <v>1374</v>
      </c>
      <c r="C1008" s="63">
        <v>45781</v>
      </c>
      <c r="D1008" s="62">
        <v>0.75335200000000002</v>
      </c>
    </row>
    <row r="1009" spans="1:4" ht="12.75" x14ac:dyDescent="0.2">
      <c r="A1009" s="62" t="s">
        <v>1651</v>
      </c>
      <c r="B1009" s="62" t="s">
        <v>1374</v>
      </c>
      <c r="C1009" s="63">
        <v>45782</v>
      </c>
      <c r="D1009" s="62">
        <v>0.75210600000000005</v>
      </c>
    </row>
    <row r="1010" spans="1:4" ht="12.75" x14ac:dyDescent="0.2">
      <c r="A1010" s="62" t="s">
        <v>1652</v>
      </c>
      <c r="B1010" s="62" t="s">
        <v>1374</v>
      </c>
      <c r="C1010" s="63">
        <v>45783</v>
      </c>
      <c r="D1010" s="62">
        <v>0.74794300000000002</v>
      </c>
    </row>
    <row r="1011" spans="1:4" ht="12.75" x14ac:dyDescent="0.2">
      <c r="A1011" s="62" t="s">
        <v>1653</v>
      </c>
      <c r="B1011" s="62" t="s">
        <v>1374</v>
      </c>
      <c r="C1011" s="63">
        <v>45784</v>
      </c>
      <c r="D1011" s="62">
        <v>0.75210600000000005</v>
      </c>
    </row>
    <row r="1012" spans="1:4" ht="12.75" x14ac:dyDescent="0.2">
      <c r="A1012" s="62" t="s">
        <v>1654</v>
      </c>
      <c r="B1012" s="62" t="s">
        <v>1374</v>
      </c>
      <c r="C1012" s="63">
        <v>45785</v>
      </c>
      <c r="D1012" s="62">
        <v>0.75477399999999994</v>
      </c>
    </row>
    <row r="1013" spans="1:4" ht="12.75" x14ac:dyDescent="0.2">
      <c r="A1013" s="62" t="s">
        <v>1655</v>
      </c>
      <c r="B1013" s="62" t="s">
        <v>1374</v>
      </c>
      <c r="C1013" s="63">
        <v>45786</v>
      </c>
      <c r="D1013" s="62">
        <v>0.75148400000000004</v>
      </c>
    </row>
    <row r="1014" spans="1:4" ht="12.75" x14ac:dyDescent="0.2">
      <c r="A1014" s="62" t="s">
        <v>1656</v>
      </c>
      <c r="B1014" s="62" t="s">
        <v>1374</v>
      </c>
      <c r="C1014" s="63">
        <v>45787</v>
      </c>
      <c r="D1014" s="62">
        <v>0.75148400000000004</v>
      </c>
    </row>
    <row r="1015" spans="1:4" ht="12.75" x14ac:dyDescent="0.2">
      <c r="A1015" s="62" t="s">
        <v>1657</v>
      </c>
      <c r="B1015" s="62" t="s">
        <v>1374</v>
      </c>
      <c r="C1015" s="63">
        <v>45788</v>
      </c>
      <c r="D1015" s="62">
        <v>0.75148400000000004</v>
      </c>
    </row>
    <row r="1016" spans="1:4" ht="12.75" x14ac:dyDescent="0.2">
      <c r="A1016" s="62" t="s">
        <v>1658</v>
      </c>
      <c r="B1016" s="62" t="s">
        <v>1374</v>
      </c>
      <c r="C1016" s="63">
        <v>45789</v>
      </c>
      <c r="D1016" s="62">
        <v>0.75872499999999998</v>
      </c>
    </row>
    <row r="1017" spans="1:4" ht="12.75" x14ac:dyDescent="0.2">
      <c r="A1017" s="62" t="s">
        <v>1659</v>
      </c>
      <c r="B1017" s="62" t="s">
        <v>1374</v>
      </c>
      <c r="C1017" s="63">
        <v>45790</v>
      </c>
      <c r="D1017" s="62">
        <v>0.75125799999999998</v>
      </c>
    </row>
    <row r="1018" spans="1:4" ht="12.75" x14ac:dyDescent="0.2">
      <c r="A1018" s="62" t="s">
        <v>1660</v>
      </c>
      <c r="B1018" s="62" t="s">
        <v>1374</v>
      </c>
      <c r="C1018" s="63">
        <v>45791</v>
      </c>
      <c r="D1018" s="62">
        <v>0.75375000000000003</v>
      </c>
    </row>
    <row r="1019" spans="1:4" ht="12.75" x14ac:dyDescent="0.2">
      <c r="A1019" s="62" t="s">
        <v>1661</v>
      </c>
      <c r="B1019" s="62" t="s">
        <v>1374</v>
      </c>
      <c r="C1019" s="63">
        <v>45792</v>
      </c>
      <c r="D1019" s="62">
        <v>0.75159699999999996</v>
      </c>
    </row>
    <row r="1020" spans="1:4" ht="12.75" x14ac:dyDescent="0.2">
      <c r="A1020" s="62" t="s">
        <v>1662</v>
      </c>
      <c r="B1020" s="62" t="s">
        <v>1374</v>
      </c>
      <c r="C1020" s="63">
        <v>45793</v>
      </c>
      <c r="D1020" s="62">
        <v>0.75318200000000002</v>
      </c>
    </row>
    <row r="1021" spans="1:4" ht="12.75" x14ac:dyDescent="0.2">
      <c r="A1021" s="62" t="s">
        <v>1663</v>
      </c>
      <c r="B1021" s="62" t="s">
        <v>1374</v>
      </c>
      <c r="C1021" s="63">
        <v>45794</v>
      </c>
      <c r="D1021" s="62">
        <v>0.75318200000000002</v>
      </c>
    </row>
    <row r="1022" spans="1:4" ht="12.75" x14ac:dyDescent="0.2">
      <c r="A1022" s="62" t="s">
        <v>1664</v>
      </c>
      <c r="B1022" s="62" t="s">
        <v>1374</v>
      </c>
      <c r="C1022" s="63">
        <v>45795</v>
      </c>
      <c r="D1022" s="62">
        <v>0.75318200000000002</v>
      </c>
    </row>
    <row r="1023" spans="1:4" ht="12.75" x14ac:dyDescent="0.2">
      <c r="A1023" s="62" t="s">
        <v>1665</v>
      </c>
      <c r="B1023" s="62" t="s">
        <v>1374</v>
      </c>
      <c r="C1023" s="63">
        <v>45796</v>
      </c>
      <c r="D1023" s="62">
        <v>0.74816700000000003</v>
      </c>
    </row>
    <row r="1024" spans="1:4" ht="12.75" x14ac:dyDescent="0.2">
      <c r="A1024" s="62" t="s">
        <v>1666</v>
      </c>
      <c r="B1024" s="62" t="s">
        <v>1374</v>
      </c>
      <c r="C1024" s="63">
        <v>45797</v>
      </c>
      <c r="D1024" s="62">
        <v>0.74660300000000002</v>
      </c>
    </row>
    <row r="1025" spans="1:4" ht="12.75" x14ac:dyDescent="0.2">
      <c r="A1025" s="62" t="s">
        <v>1667</v>
      </c>
      <c r="B1025" s="62" t="s">
        <v>1374</v>
      </c>
      <c r="C1025" s="63">
        <v>45798</v>
      </c>
      <c r="D1025" s="62">
        <v>0.74499000000000004</v>
      </c>
    </row>
    <row r="1026" spans="1:4" ht="12.75" x14ac:dyDescent="0.2">
      <c r="A1026" s="62" t="s">
        <v>1668</v>
      </c>
      <c r="B1026" s="62" t="s">
        <v>1374</v>
      </c>
      <c r="C1026" s="63">
        <v>45799</v>
      </c>
      <c r="D1026" s="62">
        <v>0.74499000000000004</v>
      </c>
    </row>
    <row r="1027" spans="1:4" ht="12.75" x14ac:dyDescent="0.2">
      <c r="A1027" s="62" t="s">
        <v>1669</v>
      </c>
      <c r="B1027" s="62" t="s">
        <v>1374</v>
      </c>
      <c r="C1027" s="63">
        <v>45800</v>
      </c>
      <c r="D1027" s="62">
        <v>0.73860700000000001</v>
      </c>
    </row>
    <row r="1028" spans="1:4" ht="12.75" x14ac:dyDescent="0.2">
      <c r="A1028" s="62" t="s">
        <v>1670</v>
      </c>
      <c r="B1028" s="62" t="s">
        <v>1374</v>
      </c>
      <c r="C1028" s="63">
        <v>45801</v>
      </c>
      <c r="D1028" s="62">
        <v>0.73860700000000001</v>
      </c>
    </row>
    <row r="1029" spans="1:4" ht="12.75" x14ac:dyDescent="0.2">
      <c r="A1029" s="62" t="s">
        <v>1671</v>
      </c>
      <c r="B1029" s="62" t="s">
        <v>1374</v>
      </c>
      <c r="C1029" s="63">
        <v>45802</v>
      </c>
      <c r="D1029" s="62">
        <v>0.73860700000000001</v>
      </c>
    </row>
    <row r="1030" spans="1:4" ht="12.75" x14ac:dyDescent="0.2">
      <c r="A1030" s="62" t="s">
        <v>1672</v>
      </c>
      <c r="B1030" s="62" t="s">
        <v>1374</v>
      </c>
      <c r="C1030" s="63">
        <v>45803</v>
      </c>
      <c r="D1030" s="62">
        <v>0.73724599999999996</v>
      </c>
    </row>
    <row r="1031" spans="1:4" ht="12.75" x14ac:dyDescent="0.2">
      <c r="A1031" s="62" t="s">
        <v>1673</v>
      </c>
      <c r="B1031" s="62" t="s">
        <v>1374</v>
      </c>
      <c r="C1031" s="63">
        <v>45804</v>
      </c>
      <c r="D1031" s="62">
        <v>0.74013799999999996</v>
      </c>
    </row>
    <row r="1032" spans="1:4" ht="12.75" x14ac:dyDescent="0.2">
      <c r="A1032" s="62" t="s">
        <v>1674</v>
      </c>
      <c r="B1032" s="62" t="s">
        <v>1374</v>
      </c>
      <c r="C1032" s="63">
        <v>45805</v>
      </c>
      <c r="D1032" s="62">
        <v>0.74233499999999997</v>
      </c>
    </row>
    <row r="1033" spans="1:4" ht="12.75" x14ac:dyDescent="0.2">
      <c r="A1033" s="62" t="s">
        <v>1675</v>
      </c>
      <c r="B1033" s="62" t="s">
        <v>1374</v>
      </c>
      <c r="C1033" s="63">
        <v>45806</v>
      </c>
      <c r="D1033" s="62">
        <v>0.74112500000000003</v>
      </c>
    </row>
    <row r="1034" spans="1:4" ht="12.75" x14ac:dyDescent="0.2">
      <c r="A1034" s="62" t="s">
        <v>1676</v>
      </c>
      <c r="B1034" s="62" t="s">
        <v>1374</v>
      </c>
      <c r="C1034" s="63">
        <v>45807</v>
      </c>
      <c r="D1034" s="62">
        <v>0.74283200000000005</v>
      </c>
    </row>
    <row r="1035" spans="1:4" ht="12.75" x14ac:dyDescent="0.2">
      <c r="A1035" s="62" t="s">
        <v>1677</v>
      </c>
      <c r="B1035" s="62" t="s">
        <v>1374</v>
      </c>
      <c r="C1035" s="63">
        <v>45808</v>
      </c>
      <c r="D1035" s="62">
        <v>0.74283200000000005</v>
      </c>
    </row>
    <row r="1036" spans="1:4" ht="12.75" x14ac:dyDescent="0.2">
      <c r="A1036" s="62" t="s">
        <v>1678</v>
      </c>
      <c r="B1036" s="62" t="s">
        <v>1374</v>
      </c>
      <c r="C1036" s="63">
        <v>45809</v>
      </c>
      <c r="D1036" s="62">
        <v>0.74283200000000005</v>
      </c>
    </row>
    <row r="1037" spans="1:4" ht="12.75" x14ac:dyDescent="0.2">
      <c r="A1037" s="62" t="s">
        <v>1679</v>
      </c>
      <c r="B1037" s="62" t="s">
        <v>1374</v>
      </c>
      <c r="C1037" s="63">
        <v>45810</v>
      </c>
      <c r="D1037" s="62">
        <v>0.73817100000000002</v>
      </c>
    </row>
    <row r="1038" spans="1:4" ht="12.75" x14ac:dyDescent="0.2">
      <c r="A1038" s="62" t="s">
        <v>1680</v>
      </c>
      <c r="B1038" s="62" t="s">
        <v>1374</v>
      </c>
      <c r="C1038" s="63">
        <v>45811</v>
      </c>
      <c r="D1038" s="62">
        <v>0.73970000000000002</v>
      </c>
    </row>
    <row r="1039" spans="1:4" ht="12.75" x14ac:dyDescent="0.2">
      <c r="A1039" s="62" t="s">
        <v>1681</v>
      </c>
      <c r="B1039" s="62" t="s">
        <v>1374</v>
      </c>
      <c r="C1039" s="63">
        <v>45812</v>
      </c>
      <c r="D1039" s="62">
        <v>0.737626</v>
      </c>
    </row>
    <row r="1040" spans="1:4" ht="12.75" x14ac:dyDescent="0.2">
      <c r="A1040" s="62" t="s">
        <v>1682</v>
      </c>
      <c r="B1040" s="62" t="s">
        <v>1374</v>
      </c>
      <c r="C1040" s="63">
        <v>45813</v>
      </c>
      <c r="D1040" s="62">
        <v>0.736757</v>
      </c>
    </row>
    <row r="1041" spans="1:4" ht="12.75" x14ac:dyDescent="0.2">
      <c r="A1041" s="62" t="s">
        <v>1683</v>
      </c>
      <c r="B1041" s="62" t="s">
        <v>1374</v>
      </c>
      <c r="C1041" s="63">
        <v>45814</v>
      </c>
      <c r="D1041" s="62">
        <v>0.73915299999999995</v>
      </c>
    </row>
    <row r="1042" spans="1:4" ht="12.75" x14ac:dyDescent="0.2">
      <c r="A1042" s="62" t="s">
        <v>1684</v>
      </c>
      <c r="B1042" s="62" t="s">
        <v>1374</v>
      </c>
      <c r="C1042" s="63">
        <v>45815</v>
      </c>
      <c r="D1042" s="62">
        <v>0.73915299999999995</v>
      </c>
    </row>
    <row r="1043" spans="1:4" ht="12.75" x14ac:dyDescent="0.2">
      <c r="A1043" s="62" t="s">
        <v>1685</v>
      </c>
      <c r="B1043" s="62" t="s">
        <v>1374</v>
      </c>
      <c r="C1043" s="63">
        <v>45816</v>
      </c>
      <c r="D1043" s="62">
        <v>0.73915299999999995</v>
      </c>
    </row>
    <row r="1044" spans="1:4" ht="12.75" x14ac:dyDescent="0.2">
      <c r="A1044" s="62" t="s">
        <v>1686</v>
      </c>
      <c r="B1044" s="62" t="s">
        <v>1374</v>
      </c>
      <c r="C1044" s="63">
        <v>45817</v>
      </c>
      <c r="D1044" s="62">
        <v>0.73784400000000006</v>
      </c>
    </row>
    <row r="1045" spans="1:4" ht="12.75" x14ac:dyDescent="0.2">
      <c r="A1045" s="62" t="s">
        <v>1687</v>
      </c>
      <c r="B1045" s="62" t="s">
        <v>1374</v>
      </c>
      <c r="C1045" s="63">
        <v>45818</v>
      </c>
      <c r="D1045" s="62">
        <v>0.74063100000000004</v>
      </c>
    </row>
    <row r="1046" spans="1:4" ht="12.75" x14ac:dyDescent="0.2">
      <c r="A1046" s="62" t="s">
        <v>1688</v>
      </c>
      <c r="B1046" s="62" t="s">
        <v>1374</v>
      </c>
      <c r="C1046" s="63">
        <v>45819</v>
      </c>
      <c r="D1046" s="62">
        <v>0.73811599999999999</v>
      </c>
    </row>
    <row r="1047" spans="1:4" ht="12.75" x14ac:dyDescent="0.2">
      <c r="A1047" s="62" t="s">
        <v>1689</v>
      </c>
      <c r="B1047" s="62" t="s">
        <v>1374</v>
      </c>
      <c r="C1047" s="63">
        <v>45820</v>
      </c>
      <c r="D1047" s="62">
        <v>0.73432200000000003</v>
      </c>
    </row>
    <row r="1048" spans="1:4" ht="12.75" x14ac:dyDescent="0.2">
      <c r="A1048" s="62" t="s">
        <v>1690</v>
      </c>
      <c r="B1048" s="62" t="s">
        <v>1374</v>
      </c>
      <c r="C1048" s="63">
        <v>45821</v>
      </c>
      <c r="D1048" s="62">
        <v>0.73708300000000004</v>
      </c>
    </row>
    <row r="1049" spans="1:4" ht="12.75" x14ac:dyDescent="0.2">
      <c r="A1049" s="62" t="s">
        <v>1691</v>
      </c>
      <c r="B1049" s="62" t="s">
        <v>1374</v>
      </c>
      <c r="C1049" s="63">
        <v>45822</v>
      </c>
      <c r="D1049" s="62">
        <v>0.73708300000000004</v>
      </c>
    </row>
    <row r="1050" spans="1:4" ht="12.75" x14ac:dyDescent="0.2">
      <c r="A1050" s="62" t="s">
        <v>1692</v>
      </c>
      <c r="B1050" s="62" t="s">
        <v>1374</v>
      </c>
      <c r="C1050" s="63">
        <v>45823</v>
      </c>
      <c r="D1050" s="62">
        <v>0.73708300000000004</v>
      </c>
    </row>
    <row r="1051" spans="1:4" ht="12.75" x14ac:dyDescent="0.2">
      <c r="A1051" s="62" t="s">
        <v>1693</v>
      </c>
      <c r="B1051" s="62" t="s">
        <v>1374</v>
      </c>
      <c r="C1051" s="63">
        <v>45824</v>
      </c>
      <c r="D1051" s="62">
        <v>0.73637699999999995</v>
      </c>
    </row>
    <row r="1052" spans="1:4" ht="12.75" x14ac:dyDescent="0.2">
      <c r="A1052" s="62" t="s">
        <v>1694</v>
      </c>
      <c r="B1052" s="62" t="s">
        <v>1374</v>
      </c>
      <c r="C1052" s="63">
        <v>45825</v>
      </c>
      <c r="D1052" s="62">
        <v>0.74449100000000001</v>
      </c>
    </row>
    <row r="1053" spans="1:4" ht="12.75" x14ac:dyDescent="0.2">
      <c r="A1053" s="62" t="s">
        <v>1695</v>
      </c>
      <c r="B1053" s="62" t="s">
        <v>1374</v>
      </c>
      <c r="C1053" s="63">
        <v>45826</v>
      </c>
      <c r="D1053" s="62">
        <v>0.74487899999999996</v>
      </c>
    </row>
    <row r="1054" spans="1:4" ht="12.75" x14ac:dyDescent="0.2">
      <c r="A1054" s="62" t="s">
        <v>1696</v>
      </c>
      <c r="B1054" s="62" t="s">
        <v>1374</v>
      </c>
      <c r="C1054" s="63">
        <v>45827</v>
      </c>
      <c r="D1054" s="62">
        <v>0.74244600000000005</v>
      </c>
    </row>
    <row r="1055" spans="1:4" ht="12.75" x14ac:dyDescent="0.2">
      <c r="A1055" s="62" t="s">
        <v>1697</v>
      </c>
      <c r="B1055" s="62" t="s">
        <v>1374</v>
      </c>
      <c r="C1055" s="63">
        <v>45828</v>
      </c>
      <c r="D1055" s="62">
        <v>0.74343899999999996</v>
      </c>
    </row>
    <row r="1056" spans="1:4" ht="12.75" x14ac:dyDescent="0.2">
      <c r="A1056" s="62" t="s">
        <v>1698</v>
      </c>
      <c r="B1056" s="62" t="s">
        <v>1374</v>
      </c>
      <c r="C1056" s="63">
        <v>45829</v>
      </c>
      <c r="D1056" s="62">
        <v>0.74343899999999996</v>
      </c>
    </row>
    <row r="1057" spans="1:4" ht="12.75" x14ac:dyDescent="0.2">
      <c r="A1057" s="62" t="s">
        <v>1699</v>
      </c>
      <c r="B1057" s="62" t="s">
        <v>1374</v>
      </c>
      <c r="C1057" s="63">
        <v>45830</v>
      </c>
      <c r="D1057" s="62">
        <v>0.74343899999999996</v>
      </c>
    </row>
    <row r="1058" spans="1:4" ht="12.75" x14ac:dyDescent="0.2">
      <c r="A1058" s="62" t="s">
        <v>1700</v>
      </c>
      <c r="B1058" s="62" t="s">
        <v>1374</v>
      </c>
      <c r="C1058" s="63">
        <v>45831</v>
      </c>
      <c r="D1058" s="62">
        <v>0.73926199999999997</v>
      </c>
    </row>
    <row r="1059" spans="1:4" ht="12.75" x14ac:dyDescent="0.2">
      <c r="A1059" s="62" t="s">
        <v>1701</v>
      </c>
      <c r="B1059" s="62" t="s">
        <v>1374</v>
      </c>
      <c r="C1059" s="63">
        <v>45832</v>
      </c>
      <c r="D1059" s="62">
        <v>0.73426800000000003</v>
      </c>
    </row>
    <row r="1060" spans="1:4" ht="12.75" x14ac:dyDescent="0.2">
      <c r="A1060" s="62" t="s">
        <v>1702</v>
      </c>
      <c r="B1060" s="62" t="s">
        <v>1374</v>
      </c>
      <c r="C1060" s="63">
        <v>45833</v>
      </c>
      <c r="D1060" s="62">
        <v>0.73174300000000003</v>
      </c>
    </row>
    <row r="1061" spans="1:4" ht="12.75" x14ac:dyDescent="0.2">
      <c r="A1061" s="62" t="s">
        <v>1703</v>
      </c>
      <c r="B1061" s="62" t="s">
        <v>1374</v>
      </c>
      <c r="C1061" s="63">
        <v>45834</v>
      </c>
      <c r="D1061" s="62">
        <v>0.72822600000000004</v>
      </c>
    </row>
    <row r="1062" spans="1:4" ht="12.75" x14ac:dyDescent="0.2">
      <c r="A1062" s="62" t="s">
        <v>1704</v>
      </c>
      <c r="B1062" s="62" t="s">
        <v>1374</v>
      </c>
      <c r="C1062" s="63">
        <v>45835</v>
      </c>
      <c r="D1062" s="62">
        <v>0.72902199999999995</v>
      </c>
    </row>
    <row r="1063" spans="1:4" ht="12.75" x14ac:dyDescent="0.2">
      <c r="A1063" s="62" t="s">
        <v>1705</v>
      </c>
      <c r="B1063" s="62" t="s">
        <v>1374</v>
      </c>
      <c r="C1063" s="63">
        <v>45836</v>
      </c>
      <c r="D1063" s="62">
        <v>0.72902199999999995</v>
      </c>
    </row>
    <row r="1064" spans="1:4" ht="12.75" x14ac:dyDescent="0.2">
      <c r="A1064" s="62" t="s">
        <v>1706</v>
      </c>
      <c r="B1064" s="62" t="s">
        <v>1374</v>
      </c>
      <c r="C1064" s="63">
        <v>45837</v>
      </c>
      <c r="D1064" s="62">
        <v>0.72902199999999995</v>
      </c>
    </row>
    <row r="1065" spans="1:4" ht="12.75" x14ac:dyDescent="0.2">
      <c r="A1065" s="62" t="s">
        <v>1707</v>
      </c>
      <c r="B1065" s="62" t="s">
        <v>1374</v>
      </c>
      <c r="C1065" s="63">
        <v>45838</v>
      </c>
      <c r="D1065" s="62">
        <v>0.72796099999999997</v>
      </c>
    </row>
    <row r="1066" spans="1:4" ht="12.75" x14ac:dyDescent="0.2">
      <c r="A1066" s="62" t="s">
        <v>1708</v>
      </c>
      <c r="B1066" s="62" t="s">
        <v>1374</v>
      </c>
      <c r="C1066" s="63">
        <v>45839</v>
      </c>
      <c r="D1066" s="62">
        <v>0.727379</v>
      </c>
    </row>
    <row r="1067" spans="1:4" ht="12.75" x14ac:dyDescent="0.2">
      <c r="A1067" s="62" t="s">
        <v>1709</v>
      </c>
      <c r="B1067" s="62" t="s">
        <v>1374</v>
      </c>
      <c r="C1067" s="63">
        <v>45840</v>
      </c>
      <c r="D1067" s="62">
        <v>0.73319199999999995</v>
      </c>
    </row>
    <row r="1068" spans="1:4" ht="12.75" x14ac:dyDescent="0.2">
      <c r="A1068" s="62" t="s">
        <v>1710</v>
      </c>
      <c r="B1068" s="62" t="s">
        <v>1374</v>
      </c>
      <c r="C1068" s="63">
        <v>45841</v>
      </c>
      <c r="D1068" s="62">
        <v>0.73211800000000005</v>
      </c>
    </row>
    <row r="1069" spans="1:4" ht="12.75" x14ac:dyDescent="0.2">
      <c r="A1069" s="62" t="s">
        <v>1711</v>
      </c>
      <c r="B1069" s="62" t="s">
        <v>1374</v>
      </c>
      <c r="C1069" s="63">
        <v>45842</v>
      </c>
      <c r="D1069" s="62">
        <v>0.73233199999999998</v>
      </c>
    </row>
    <row r="1070" spans="1:4" ht="12.75" x14ac:dyDescent="0.2">
      <c r="A1070" s="62" t="s">
        <v>1712</v>
      </c>
      <c r="B1070" s="62" t="s">
        <v>1374</v>
      </c>
      <c r="C1070" s="63">
        <v>45843</v>
      </c>
      <c r="D1070" s="62">
        <v>0.73233199999999998</v>
      </c>
    </row>
    <row r="1071" spans="1:4" ht="12.75" x14ac:dyDescent="0.2">
      <c r="A1071" s="62" t="s">
        <v>1713</v>
      </c>
      <c r="B1071" s="62" t="s">
        <v>1374</v>
      </c>
      <c r="C1071" s="63">
        <v>45844</v>
      </c>
      <c r="D1071" s="62">
        <v>0.73233199999999998</v>
      </c>
    </row>
    <row r="1072" spans="1:4" ht="12.75" x14ac:dyDescent="0.2">
      <c r="A1072" s="62" t="s">
        <v>1714</v>
      </c>
      <c r="B1072" s="62" t="s">
        <v>1374</v>
      </c>
      <c r="C1072" s="63">
        <v>45845</v>
      </c>
      <c r="D1072" s="62">
        <v>0.735294</v>
      </c>
    </row>
    <row r="1073" spans="1:4" ht="12.75" x14ac:dyDescent="0.2">
      <c r="A1073" s="62" t="s">
        <v>1715</v>
      </c>
      <c r="B1073" s="62" t="s">
        <v>1374</v>
      </c>
      <c r="C1073" s="63">
        <v>45846</v>
      </c>
      <c r="D1073" s="62">
        <v>0.73561900000000002</v>
      </c>
    </row>
    <row r="1074" spans="1:4" ht="12.75" x14ac:dyDescent="0.2">
      <c r="A1074" s="62" t="s">
        <v>1716</v>
      </c>
      <c r="B1074" s="62" t="s">
        <v>1374</v>
      </c>
      <c r="C1074" s="63">
        <v>45847</v>
      </c>
      <c r="D1074" s="62">
        <v>0.73578100000000002</v>
      </c>
    </row>
    <row r="1075" spans="1:4" ht="12.75" x14ac:dyDescent="0.2">
      <c r="A1075" s="62" t="s">
        <v>1717</v>
      </c>
      <c r="B1075" s="62" t="s">
        <v>1374</v>
      </c>
      <c r="C1075" s="63">
        <v>45848</v>
      </c>
      <c r="D1075" s="62">
        <v>0.73637699999999995</v>
      </c>
    </row>
    <row r="1076" spans="1:4" ht="12.75" x14ac:dyDescent="0.2">
      <c r="A1076" s="62" t="s">
        <v>1718</v>
      </c>
      <c r="B1076" s="62" t="s">
        <v>1374</v>
      </c>
      <c r="C1076" s="63">
        <v>45849</v>
      </c>
      <c r="D1076" s="62">
        <v>0.74063100000000004</v>
      </c>
    </row>
    <row r="1077" spans="1:4" ht="12.75" x14ac:dyDescent="0.2">
      <c r="A1077" s="62" t="s">
        <v>1719</v>
      </c>
      <c r="B1077" s="62" t="s">
        <v>1374</v>
      </c>
      <c r="C1077" s="63">
        <v>45850</v>
      </c>
      <c r="D1077" s="62">
        <v>0.74063100000000004</v>
      </c>
    </row>
    <row r="1078" spans="1:4" ht="12.75" x14ac:dyDescent="0.2">
      <c r="A1078" s="62" t="s">
        <v>1720</v>
      </c>
      <c r="B1078" s="62" t="s">
        <v>1374</v>
      </c>
      <c r="C1078" s="63">
        <v>45851</v>
      </c>
      <c r="D1078" s="62">
        <v>0.74063100000000004</v>
      </c>
    </row>
    <row r="1079" spans="1:4" ht="12.75" x14ac:dyDescent="0.2">
      <c r="A1079" s="62" t="s">
        <v>1721</v>
      </c>
      <c r="B1079" s="62" t="s">
        <v>1374</v>
      </c>
      <c r="C1079" s="63">
        <v>45852</v>
      </c>
      <c r="D1079" s="62">
        <v>0.74465700000000001</v>
      </c>
    </row>
    <row r="1080" spans="1:4" ht="12.75" x14ac:dyDescent="0.2">
      <c r="A1080" s="62" t="s">
        <v>1722</v>
      </c>
      <c r="B1080" s="62" t="s">
        <v>1374</v>
      </c>
      <c r="C1080" s="63">
        <v>45853</v>
      </c>
      <c r="D1080" s="62">
        <v>0.74693799999999999</v>
      </c>
    </row>
    <row r="1081" spans="1:4" ht="12.75" x14ac:dyDescent="0.2">
      <c r="A1081" s="62" t="s">
        <v>1723</v>
      </c>
      <c r="B1081" s="62" t="s">
        <v>1374</v>
      </c>
      <c r="C1081" s="63">
        <v>45854</v>
      </c>
      <c r="D1081" s="62">
        <v>0.74493399999999999</v>
      </c>
    </row>
    <row r="1082" spans="1:4" ht="12.75" x14ac:dyDescent="0.2">
      <c r="A1082" s="62" t="s">
        <v>1724</v>
      </c>
      <c r="B1082" s="62" t="s">
        <v>1374</v>
      </c>
      <c r="C1082" s="63">
        <v>45855</v>
      </c>
      <c r="D1082" s="62">
        <v>0.74532299999999996</v>
      </c>
    </row>
    <row r="1083" spans="1:4" ht="12.75" x14ac:dyDescent="0.2">
      <c r="A1083" s="62" t="s">
        <v>1725</v>
      </c>
      <c r="B1083" s="62" t="s">
        <v>1374</v>
      </c>
      <c r="C1083" s="63">
        <v>45856</v>
      </c>
      <c r="D1083" s="62">
        <v>0.74554500000000001</v>
      </c>
    </row>
    <row r="1084" spans="1:4" ht="12.75" x14ac:dyDescent="0.2">
      <c r="A1084" s="62" t="s">
        <v>1726</v>
      </c>
      <c r="B1084" s="62" t="s">
        <v>1374</v>
      </c>
      <c r="C1084" s="63">
        <v>45857</v>
      </c>
      <c r="D1084" s="62">
        <v>0.74554500000000001</v>
      </c>
    </row>
    <row r="1085" spans="1:4" ht="12.75" x14ac:dyDescent="0.2">
      <c r="A1085" s="62" t="s">
        <v>1727</v>
      </c>
      <c r="B1085" s="62" t="s">
        <v>1374</v>
      </c>
      <c r="C1085" s="63">
        <v>45858</v>
      </c>
      <c r="D1085" s="62">
        <v>0.74554500000000001</v>
      </c>
    </row>
    <row r="1086" spans="1:4" ht="12.75" x14ac:dyDescent="0.2">
      <c r="A1086" s="62" t="s">
        <v>1728</v>
      </c>
      <c r="B1086" s="62" t="s">
        <v>1374</v>
      </c>
      <c r="C1086" s="63">
        <v>45859</v>
      </c>
      <c r="D1086" s="62">
        <v>0.74095999999999995</v>
      </c>
    </row>
    <row r="1087" spans="1:4" ht="12.75" x14ac:dyDescent="0.2">
      <c r="A1087" s="62" t="s">
        <v>1729</v>
      </c>
      <c r="B1087" s="62" t="s">
        <v>1374</v>
      </c>
      <c r="C1087" s="63">
        <v>45860</v>
      </c>
      <c r="D1087" s="62">
        <v>0.73877099999999996</v>
      </c>
    </row>
    <row r="1088" spans="1:4" ht="12.75" x14ac:dyDescent="0.2">
      <c r="A1088" s="62" t="s">
        <v>1730</v>
      </c>
      <c r="B1088" s="62" t="s">
        <v>1374</v>
      </c>
      <c r="C1088" s="63">
        <v>45861</v>
      </c>
      <c r="D1088" s="62">
        <v>0.73621400000000004</v>
      </c>
    </row>
    <row r="1089" spans="1:4" ht="12.75" x14ac:dyDescent="0.2">
      <c r="A1089" s="62" t="s">
        <v>1731</v>
      </c>
      <c r="B1089" s="62" t="s">
        <v>1374</v>
      </c>
      <c r="C1089" s="63">
        <v>45862</v>
      </c>
      <c r="D1089" s="62">
        <v>0.74013799999999996</v>
      </c>
    </row>
    <row r="1090" spans="1:4" ht="12.75" x14ac:dyDescent="0.2">
      <c r="A1090" s="62" t="s">
        <v>1732</v>
      </c>
      <c r="B1090" s="62" t="s">
        <v>1374</v>
      </c>
      <c r="C1090" s="63">
        <v>45863</v>
      </c>
      <c r="D1090" s="62">
        <v>0.74388200000000004</v>
      </c>
    </row>
    <row r="1091" spans="1:4" ht="12.75" x14ac:dyDescent="0.2">
      <c r="A1091" s="62" t="s">
        <v>1733</v>
      </c>
      <c r="B1091" s="62" t="s">
        <v>1374</v>
      </c>
      <c r="C1091" s="63">
        <v>45864</v>
      </c>
      <c r="D1091" s="62">
        <v>0.74388200000000004</v>
      </c>
    </row>
    <row r="1092" spans="1:4" ht="12.75" x14ac:dyDescent="0.2">
      <c r="A1092" s="62" t="s">
        <v>1734</v>
      </c>
      <c r="B1092" s="62" t="s">
        <v>1374</v>
      </c>
      <c r="C1092" s="63">
        <v>45865</v>
      </c>
      <c r="D1092" s="62">
        <v>0.74388200000000004</v>
      </c>
    </row>
    <row r="1093" spans="1:4" ht="12.75" x14ac:dyDescent="0.2">
      <c r="A1093" s="62" t="s">
        <v>1735</v>
      </c>
      <c r="B1093" s="62" t="s">
        <v>1374</v>
      </c>
      <c r="C1093" s="63">
        <v>45866</v>
      </c>
      <c r="D1093" s="62">
        <v>0.74855899999999997</v>
      </c>
    </row>
    <row r="1094" spans="1:4" ht="12.75" x14ac:dyDescent="0.2">
      <c r="A1094" s="62" t="s">
        <v>1736</v>
      </c>
      <c r="B1094" s="62" t="s">
        <v>1374</v>
      </c>
      <c r="C1094" s="63">
        <v>45867</v>
      </c>
      <c r="D1094" s="62">
        <v>0.74878299999999998</v>
      </c>
    </row>
    <row r="1095" spans="1:4" ht="12.75" x14ac:dyDescent="0.2">
      <c r="A1095" s="62" t="s">
        <v>1737</v>
      </c>
      <c r="B1095" s="62" t="s">
        <v>1374</v>
      </c>
      <c r="C1095" s="63">
        <v>45868</v>
      </c>
      <c r="D1095" s="62">
        <v>0.75522999999999996</v>
      </c>
    </row>
    <row r="1096" spans="1:4" ht="12.75" x14ac:dyDescent="0.2">
      <c r="A1096" s="62" t="s">
        <v>1738</v>
      </c>
      <c r="B1096" s="62" t="s">
        <v>1374</v>
      </c>
      <c r="C1096" s="63">
        <v>45869</v>
      </c>
      <c r="D1096" s="62">
        <v>0.75705999999999996</v>
      </c>
    </row>
    <row r="1097" spans="1:4" ht="12.75" x14ac:dyDescent="0.2">
      <c r="A1097" s="62"/>
      <c r="B1097" s="62"/>
      <c r="C1097" s="63"/>
      <c r="D1097" s="62"/>
    </row>
    <row r="1098" spans="1:4" ht="12.75" x14ac:dyDescent="0.2">
      <c r="A1098" s="62"/>
      <c r="B1098" s="62"/>
      <c r="C1098" s="63"/>
      <c r="D1098" s="62"/>
    </row>
    <row r="1099" spans="1:4" ht="12.75" x14ac:dyDescent="0.2">
      <c r="A1099" s="62"/>
      <c r="B1099" s="62"/>
      <c r="C1099" s="63"/>
      <c r="D1099" s="62"/>
    </row>
    <row r="1100" spans="1:4" ht="12.75" x14ac:dyDescent="0.2">
      <c r="A1100" s="62"/>
      <c r="B1100" s="62"/>
      <c r="C1100" s="63"/>
      <c r="D1100" s="62"/>
    </row>
    <row r="1101" spans="1:4" ht="12.75" x14ac:dyDescent="0.2">
      <c r="A1101" s="62"/>
      <c r="B1101" s="62"/>
      <c r="C1101" s="63"/>
      <c r="D1101" s="62"/>
    </row>
    <row r="1102" spans="1:4" ht="12.75" x14ac:dyDescent="0.2">
      <c r="A1102" s="62"/>
      <c r="B1102" s="62"/>
      <c r="C1102" s="63"/>
      <c r="D1102" s="62"/>
    </row>
    <row r="1103" spans="1:4" ht="12.75" x14ac:dyDescent="0.2">
      <c r="A1103" s="62"/>
      <c r="B1103" s="62"/>
      <c r="C1103" s="63"/>
      <c r="D1103" s="62"/>
    </row>
    <row r="1104" spans="1:4" ht="12.75" x14ac:dyDescent="0.2">
      <c r="A1104" s="62"/>
      <c r="B1104" s="62"/>
      <c r="C1104" s="63"/>
      <c r="D1104" s="62"/>
    </row>
    <row r="1105" spans="3:3" s="62" customFormat="1" ht="12.75" x14ac:dyDescent="0.2">
      <c r="C1105" s="63"/>
    </row>
    <row r="1106" spans="3:3" s="62" customFormat="1" ht="12.75" x14ac:dyDescent="0.2">
      <c r="C1106" s="63"/>
    </row>
    <row r="1107" spans="3:3" s="62" customFormat="1" ht="12.75" x14ac:dyDescent="0.2">
      <c r="C1107" s="63"/>
    </row>
    <row r="1108" spans="3:3" s="62" customFormat="1" ht="12.75" x14ac:dyDescent="0.2">
      <c r="C1108" s="63"/>
    </row>
    <row r="1109" spans="3:3" s="62" customFormat="1" ht="12.75" x14ac:dyDescent="0.2">
      <c r="C1109" s="63"/>
    </row>
    <row r="1110" spans="3:3" s="62" customFormat="1" ht="12.75" x14ac:dyDescent="0.2">
      <c r="C1110" s="63"/>
    </row>
    <row r="1111" spans="3:3" s="62" customFormat="1" ht="12.75" x14ac:dyDescent="0.2">
      <c r="C1111" s="63"/>
    </row>
    <row r="1112" spans="3:3" s="62" customFormat="1" ht="12.75" x14ac:dyDescent="0.2">
      <c r="C1112" s="63"/>
    </row>
    <row r="1113" spans="3:3" s="62" customFormat="1" ht="12.75" x14ac:dyDescent="0.2">
      <c r="C1113" s="63"/>
    </row>
    <row r="1114" spans="3:3" s="62" customFormat="1" ht="12.75" x14ac:dyDescent="0.2">
      <c r="C1114" s="63"/>
    </row>
    <row r="1115" spans="3:3" s="62" customFormat="1" ht="12.75" x14ac:dyDescent="0.2">
      <c r="C1115" s="63"/>
    </row>
    <row r="1116" spans="3:3" s="62" customFormat="1" ht="12.75" x14ac:dyDescent="0.2">
      <c r="C1116" s="63"/>
    </row>
    <row r="1117" spans="3:3" s="62" customFormat="1" ht="12.75" x14ac:dyDescent="0.2">
      <c r="C1117" s="63"/>
    </row>
    <row r="1118" spans="3:3" s="62" customFormat="1" ht="12.75" x14ac:dyDescent="0.2">
      <c r="C1118" s="63"/>
    </row>
    <row r="1119" spans="3:3" s="62" customFormat="1" ht="12.75" x14ac:dyDescent="0.2">
      <c r="C1119" s="63"/>
    </row>
    <row r="1120" spans="3:3" s="62" customFormat="1" ht="12.75" x14ac:dyDescent="0.2">
      <c r="C1120" s="63"/>
    </row>
    <row r="1121" spans="3:3" s="62" customFormat="1" ht="12.75" x14ac:dyDescent="0.2">
      <c r="C1121" s="63"/>
    </row>
    <row r="1122" spans="3:3" s="62" customFormat="1" ht="12.75" x14ac:dyDescent="0.2">
      <c r="C1122" s="63"/>
    </row>
    <row r="1123" spans="3:3" s="62" customFormat="1" ht="12.75" x14ac:dyDescent="0.2">
      <c r="C1123" s="63"/>
    </row>
    <row r="1124" spans="3:3" s="62" customFormat="1" ht="12.75" x14ac:dyDescent="0.2">
      <c r="C1124" s="63"/>
    </row>
    <row r="1125" spans="3:3" s="62" customFormat="1" ht="12.75" x14ac:dyDescent="0.2">
      <c r="C1125" s="63"/>
    </row>
    <row r="1126" spans="3:3" s="62" customFormat="1" ht="12.75" x14ac:dyDescent="0.2">
      <c r="C1126" s="63"/>
    </row>
    <row r="1127" spans="3:3" s="62" customFormat="1" ht="12.75" x14ac:dyDescent="0.2">
      <c r="C1127" s="63"/>
    </row>
    <row r="1128" spans="3:3" s="62" customFormat="1" ht="12.75" x14ac:dyDescent="0.2">
      <c r="C1128" s="63"/>
    </row>
    <row r="1129" spans="3:3" s="62" customFormat="1" ht="12.75" x14ac:dyDescent="0.2">
      <c r="C1129" s="63"/>
    </row>
    <row r="1130" spans="3:3" s="62" customFormat="1" ht="12.75" x14ac:dyDescent="0.2">
      <c r="C1130" s="63"/>
    </row>
    <row r="1131" spans="3:3" s="62" customFormat="1" ht="12.75" x14ac:dyDescent="0.2">
      <c r="C1131" s="63"/>
    </row>
    <row r="1132" spans="3:3" s="62" customFormat="1" ht="12.75" x14ac:dyDescent="0.2">
      <c r="C1132" s="63"/>
    </row>
    <row r="1133" spans="3:3" s="62" customFormat="1" ht="12.75" x14ac:dyDescent="0.2">
      <c r="C1133" s="63"/>
    </row>
    <row r="1134" spans="3:3" s="62" customFormat="1" ht="12.75" x14ac:dyDescent="0.2">
      <c r="C1134" s="63"/>
    </row>
    <row r="1135" spans="3:3" s="62" customFormat="1" ht="12.75" x14ac:dyDescent="0.2">
      <c r="C1135" s="63"/>
    </row>
    <row r="1136" spans="3:3" s="62" customFormat="1" ht="12.75" x14ac:dyDescent="0.2">
      <c r="C1136" s="63"/>
    </row>
    <row r="1137" spans="3:3" s="62" customFormat="1" ht="12.75" x14ac:dyDescent="0.2">
      <c r="C1137" s="63"/>
    </row>
    <row r="1138" spans="3:3" s="62" customFormat="1" ht="12.75" x14ac:dyDescent="0.2">
      <c r="C1138" s="63"/>
    </row>
    <row r="1139" spans="3:3" s="62" customFormat="1" ht="12.75" x14ac:dyDescent="0.2">
      <c r="C1139" s="63"/>
    </row>
    <row r="1140" spans="3:3" s="62" customFormat="1" ht="12.75" x14ac:dyDescent="0.2">
      <c r="C1140" s="63"/>
    </row>
    <row r="1141" spans="3:3" s="62" customFormat="1" ht="12.75" x14ac:dyDescent="0.2">
      <c r="C1141" s="63"/>
    </row>
    <row r="1142" spans="3:3" s="62" customFormat="1" ht="12.75" x14ac:dyDescent="0.2">
      <c r="C1142" s="63"/>
    </row>
    <row r="1143" spans="3:3" s="62" customFormat="1" ht="12.75" x14ac:dyDescent="0.2">
      <c r="C1143" s="63"/>
    </row>
    <row r="1144" spans="3:3" s="62" customFormat="1" ht="12.75" x14ac:dyDescent="0.2">
      <c r="C1144" s="63"/>
    </row>
    <row r="1145" spans="3:3" s="62" customFormat="1" ht="12.75" x14ac:dyDescent="0.2">
      <c r="C1145" s="63"/>
    </row>
    <row r="1146" spans="3:3" s="62" customFormat="1" ht="12.75" x14ac:dyDescent="0.2">
      <c r="C1146" s="63"/>
    </row>
    <row r="1147" spans="3:3" s="62" customFormat="1" ht="12.75" x14ac:dyDescent="0.2">
      <c r="C1147" s="63"/>
    </row>
    <row r="1148" spans="3:3" s="62" customFormat="1" ht="12.75" x14ac:dyDescent="0.2">
      <c r="C1148" s="63"/>
    </row>
    <row r="1149" spans="3:3" s="62" customFormat="1" ht="12.75" x14ac:dyDescent="0.2">
      <c r="C1149" s="63"/>
    </row>
    <row r="1150" spans="3:3" s="62" customFormat="1" ht="12.75" x14ac:dyDescent="0.2">
      <c r="C1150" s="63"/>
    </row>
    <row r="1151" spans="3:3" s="62" customFormat="1" ht="12.75" x14ac:dyDescent="0.2">
      <c r="C1151" s="63"/>
    </row>
    <row r="1152" spans="3:3" s="62" customFormat="1" ht="12.75" x14ac:dyDescent="0.2">
      <c r="C1152" s="63"/>
    </row>
    <row r="1153" spans="3:3" s="62" customFormat="1" ht="12.75" x14ac:dyDescent="0.2">
      <c r="C1153" s="63"/>
    </row>
    <row r="1154" spans="3:3" s="62" customFormat="1" ht="12.75" x14ac:dyDescent="0.2">
      <c r="C1154" s="63"/>
    </row>
    <row r="1155" spans="3:3" s="62" customFormat="1" ht="12.75" x14ac:dyDescent="0.2">
      <c r="C1155" s="63"/>
    </row>
    <row r="1156" spans="3:3" s="62" customFormat="1" ht="12.75" x14ac:dyDescent="0.2">
      <c r="C1156" s="63"/>
    </row>
    <row r="1157" spans="3:3" s="62" customFormat="1" ht="12.75" x14ac:dyDescent="0.2">
      <c r="C1157" s="63"/>
    </row>
    <row r="1158" spans="3:3" s="62" customFormat="1" ht="12.75" x14ac:dyDescent="0.2">
      <c r="C1158" s="63"/>
    </row>
    <row r="1159" spans="3:3" s="62" customFormat="1" ht="12.75" x14ac:dyDescent="0.2">
      <c r="C1159" s="63"/>
    </row>
    <row r="1160" spans="3:3" s="62" customFormat="1" ht="12.75" x14ac:dyDescent="0.2">
      <c r="C1160" s="63"/>
    </row>
    <row r="1161" spans="3:3" s="62" customFormat="1" ht="12.75" x14ac:dyDescent="0.2">
      <c r="C1161" s="63"/>
    </row>
    <row r="1162" spans="3:3" s="62" customFormat="1" ht="12.75" x14ac:dyDescent="0.2">
      <c r="C1162" s="63"/>
    </row>
    <row r="1163" spans="3:3" s="62" customFormat="1" ht="12.75" x14ac:dyDescent="0.2">
      <c r="C1163" s="63"/>
    </row>
    <row r="1164" spans="3:3" s="62" customFormat="1" ht="12.75" x14ac:dyDescent="0.2">
      <c r="C1164" s="63"/>
    </row>
    <row r="1165" spans="3:3" s="62" customFormat="1" ht="12.75" x14ac:dyDescent="0.2">
      <c r="C1165" s="63"/>
    </row>
    <row r="1166" spans="3:3" s="62" customFormat="1" ht="12.75" x14ac:dyDescent="0.2">
      <c r="C1166" s="63"/>
    </row>
    <row r="1167" spans="3:3" s="62" customFormat="1" ht="12.75" x14ac:dyDescent="0.2">
      <c r="C1167" s="63"/>
    </row>
    <row r="1168" spans="3:3" s="62" customFormat="1" ht="12.75" x14ac:dyDescent="0.2">
      <c r="C1168" s="63"/>
    </row>
    <row r="1169" spans="3:3" s="62" customFormat="1" ht="12.75" x14ac:dyDescent="0.2">
      <c r="C1169" s="63"/>
    </row>
    <row r="1170" spans="3:3" s="62" customFormat="1" ht="12.75" x14ac:dyDescent="0.2">
      <c r="C1170" s="63"/>
    </row>
    <row r="1171" spans="3:3" s="62" customFormat="1" ht="12.75" x14ac:dyDescent="0.2">
      <c r="C1171" s="63"/>
    </row>
    <row r="1172" spans="3:3" s="62" customFormat="1" ht="12.75" x14ac:dyDescent="0.2">
      <c r="C1172" s="63"/>
    </row>
    <row r="1173" spans="3:3" s="62" customFormat="1" ht="12.75" x14ac:dyDescent="0.2">
      <c r="C1173" s="63"/>
    </row>
    <row r="1174" spans="3:3" s="62" customFormat="1" ht="12.75" x14ac:dyDescent="0.2">
      <c r="C1174" s="63"/>
    </row>
    <row r="1175" spans="3:3" s="62" customFormat="1" ht="12.75" x14ac:dyDescent="0.2">
      <c r="C1175" s="63"/>
    </row>
    <row r="1176" spans="3:3" s="62" customFormat="1" ht="12.75" x14ac:dyDescent="0.2">
      <c r="C1176" s="63"/>
    </row>
    <row r="1177" spans="3:3" s="62" customFormat="1" ht="12.75" x14ac:dyDescent="0.2">
      <c r="C1177" s="63"/>
    </row>
    <row r="1178" spans="3:3" s="62" customFormat="1" ht="12.75" x14ac:dyDescent="0.2">
      <c r="C1178" s="63"/>
    </row>
    <row r="1179" spans="3:3" s="62" customFormat="1" ht="12.75" x14ac:dyDescent="0.2">
      <c r="C1179" s="63"/>
    </row>
    <row r="1180" spans="3:3" s="62" customFormat="1" ht="12.75" x14ac:dyDescent="0.2">
      <c r="C1180" s="63"/>
    </row>
    <row r="1181" spans="3:3" s="62" customFormat="1" ht="12.75" x14ac:dyDescent="0.2">
      <c r="C1181" s="63"/>
    </row>
    <row r="1182" spans="3:3" s="62" customFormat="1" ht="12.75" x14ac:dyDescent="0.2">
      <c r="C1182" s="63"/>
    </row>
    <row r="1183" spans="3:3" s="62" customFormat="1" ht="12.75" x14ac:dyDescent="0.2">
      <c r="C1183" s="63"/>
    </row>
    <row r="1184" spans="3:3" s="62" customFormat="1" ht="12.75" x14ac:dyDescent="0.2">
      <c r="C1184" s="63"/>
    </row>
    <row r="1185" spans="3:3" s="62" customFormat="1" ht="12.75" x14ac:dyDescent="0.2">
      <c r="C1185" s="63"/>
    </row>
    <row r="1186" spans="3:3" s="62" customFormat="1" ht="12.75" x14ac:dyDescent="0.2">
      <c r="C1186" s="63"/>
    </row>
    <row r="1187" spans="3:3" s="62" customFormat="1" ht="12.75" x14ac:dyDescent="0.2">
      <c r="C1187" s="63"/>
    </row>
    <row r="1188" spans="3:3" s="62" customFormat="1" ht="12.75" x14ac:dyDescent="0.2">
      <c r="C1188" s="63"/>
    </row>
    <row r="1189" spans="3:3" s="62" customFormat="1" ht="12.75" x14ac:dyDescent="0.2">
      <c r="C1189" s="63"/>
    </row>
    <row r="1190" spans="3:3" s="62" customFormat="1" ht="12.75" x14ac:dyDescent="0.2">
      <c r="C1190" s="63"/>
    </row>
    <row r="1191" spans="3:3" s="62" customFormat="1" ht="12.75" x14ac:dyDescent="0.2">
      <c r="C1191" s="63"/>
    </row>
    <row r="1192" spans="3:3" s="62" customFormat="1" ht="12.75" x14ac:dyDescent="0.2">
      <c r="C1192" s="63"/>
    </row>
    <row r="1193" spans="3:3" s="62" customFormat="1" ht="12.75" x14ac:dyDescent="0.2">
      <c r="C1193" s="63"/>
    </row>
    <row r="1194" spans="3:3" s="62" customFormat="1" ht="12.75" x14ac:dyDescent="0.2">
      <c r="C1194" s="63"/>
    </row>
    <row r="1195" spans="3:3" s="62" customFormat="1" ht="12.75" x14ac:dyDescent="0.2">
      <c r="C1195" s="63"/>
    </row>
    <row r="1196" spans="3:3" s="62" customFormat="1" ht="12.75" x14ac:dyDescent="0.2">
      <c r="C1196" s="63"/>
    </row>
    <row r="1197" spans="3:3" s="62" customFormat="1" ht="12.75" x14ac:dyDescent="0.2">
      <c r="C1197" s="63"/>
    </row>
    <row r="1198" spans="3:3" s="62" customFormat="1" ht="12.75" x14ac:dyDescent="0.2">
      <c r="C1198" s="63"/>
    </row>
    <row r="1199" spans="3:3" s="62" customFormat="1" ht="12.75" x14ac:dyDescent="0.2">
      <c r="C1199" s="63"/>
    </row>
    <row r="1200" spans="3:3" s="62" customFormat="1" ht="12.75" x14ac:dyDescent="0.2">
      <c r="C1200" s="63"/>
    </row>
    <row r="1201" spans="3:3" s="62" customFormat="1" ht="12.75" x14ac:dyDescent="0.2">
      <c r="C1201" s="63"/>
    </row>
    <row r="1202" spans="3:3" s="62" customFormat="1" ht="12.75" x14ac:dyDescent="0.2">
      <c r="C1202" s="63"/>
    </row>
    <row r="1203" spans="3:3" s="62" customFormat="1" ht="12.75" x14ac:dyDescent="0.2">
      <c r="C1203" s="63"/>
    </row>
    <row r="1204" spans="3:3" s="62" customFormat="1" ht="12.75" x14ac:dyDescent="0.2">
      <c r="C1204" s="63"/>
    </row>
    <row r="1205" spans="3:3" s="62" customFormat="1" ht="12.75" x14ac:dyDescent="0.2">
      <c r="C1205" s="63"/>
    </row>
    <row r="1206" spans="3:3" s="62" customFormat="1" ht="12.75" x14ac:dyDescent="0.2">
      <c r="C1206" s="63"/>
    </row>
    <row r="1207" spans="3:3" s="62" customFormat="1" ht="12.75" x14ac:dyDescent="0.2">
      <c r="C1207" s="63"/>
    </row>
    <row r="1208" spans="3:3" s="62" customFormat="1" ht="12.75" x14ac:dyDescent="0.2">
      <c r="C1208" s="63"/>
    </row>
    <row r="1209" spans="3:3" s="62" customFormat="1" ht="12.75" x14ac:dyDescent="0.2">
      <c r="C1209" s="63"/>
    </row>
    <row r="1210" spans="3:3" s="62" customFormat="1" ht="12.75" x14ac:dyDescent="0.2">
      <c r="C1210" s="63"/>
    </row>
    <row r="1211" spans="3:3" s="62" customFormat="1" ht="12.75" x14ac:dyDescent="0.2">
      <c r="C1211" s="63"/>
    </row>
    <row r="1212" spans="3:3" s="62" customFormat="1" ht="12.75" x14ac:dyDescent="0.2">
      <c r="C1212" s="63"/>
    </row>
    <row r="1213" spans="3:3" s="62" customFormat="1" ht="12.75" x14ac:dyDescent="0.2">
      <c r="C1213" s="63"/>
    </row>
    <row r="1214" spans="3:3" s="62" customFormat="1" ht="12.75" x14ac:dyDescent="0.2">
      <c r="C1214" s="63"/>
    </row>
    <row r="1215" spans="3:3" s="62" customFormat="1" ht="12.75" x14ac:dyDescent="0.2">
      <c r="C1215" s="63"/>
    </row>
    <row r="1216" spans="3:3" s="62" customFormat="1" ht="12.75" x14ac:dyDescent="0.2">
      <c r="C1216" s="63"/>
    </row>
    <row r="1217" spans="3:3" s="62" customFormat="1" ht="12.75" x14ac:dyDescent="0.2">
      <c r="C1217" s="63"/>
    </row>
    <row r="1218" spans="3:3" s="62" customFormat="1" ht="12.75" x14ac:dyDescent="0.2">
      <c r="C1218" s="63"/>
    </row>
    <row r="1219" spans="3:3" s="62" customFormat="1" ht="12.75" x14ac:dyDescent="0.2">
      <c r="C1219" s="63"/>
    </row>
    <row r="1220" spans="3:3" s="62" customFormat="1" ht="12.75" x14ac:dyDescent="0.2">
      <c r="C1220" s="63"/>
    </row>
    <row r="1221" spans="3:3" s="62" customFormat="1" ht="12.75" x14ac:dyDescent="0.2">
      <c r="C1221" s="63"/>
    </row>
    <row r="1222" spans="3:3" s="62" customFormat="1" ht="12.75" x14ac:dyDescent="0.2">
      <c r="C1222" s="63"/>
    </row>
    <row r="1223" spans="3:3" s="62" customFormat="1" ht="12.75" x14ac:dyDescent="0.2">
      <c r="C1223" s="63"/>
    </row>
    <row r="1224" spans="3:3" s="62" customFormat="1" ht="12.75" x14ac:dyDescent="0.2">
      <c r="C1224" s="63"/>
    </row>
    <row r="1225" spans="3:3" s="62" customFormat="1" ht="12.75" x14ac:dyDescent="0.2">
      <c r="C1225" s="63"/>
    </row>
    <row r="1226" spans="3:3" s="62" customFormat="1" ht="12.75" x14ac:dyDescent="0.2">
      <c r="C1226" s="63"/>
    </row>
    <row r="1227" spans="3:3" s="62" customFormat="1" ht="12.75" x14ac:dyDescent="0.2">
      <c r="C1227" s="63"/>
    </row>
    <row r="1228" spans="3:3" s="62" customFormat="1" ht="12.75" x14ac:dyDescent="0.2">
      <c r="C1228" s="63"/>
    </row>
    <row r="1229" spans="3:3" s="62" customFormat="1" ht="12.75" x14ac:dyDescent="0.2">
      <c r="C1229" s="63"/>
    </row>
    <row r="1230" spans="3:3" s="62" customFormat="1" ht="12.75" x14ac:dyDescent="0.2">
      <c r="C1230" s="63"/>
    </row>
    <row r="1231" spans="3:3" s="62" customFormat="1" ht="12.75" x14ac:dyDescent="0.2">
      <c r="C1231" s="63"/>
    </row>
    <row r="1232" spans="3:3" s="62" customFormat="1" ht="12.75" x14ac:dyDescent="0.2">
      <c r="C1232" s="63"/>
    </row>
    <row r="1233" spans="3:3" s="62" customFormat="1" ht="12.75" x14ac:dyDescent="0.2">
      <c r="C1233" s="63"/>
    </row>
    <row r="1234" spans="3:3" s="62" customFormat="1" ht="12.75" x14ac:dyDescent="0.2">
      <c r="C1234" s="63"/>
    </row>
    <row r="1235" spans="3:3" s="62" customFormat="1" ht="12.75" x14ac:dyDescent="0.2">
      <c r="C1235" s="63"/>
    </row>
    <row r="1236" spans="3:3" s="62" customFormat="1" ht="12.75" x14ac:dyDescent="0.2">
      <c r="C1236" s="63"/>
    </row>
    <row r="1237" spans="3:3" s="62" customFormat="1" ht="12.75" x14ac:dyDescent="0.2">
      <c r="C1237" s="63"/>
    </row>
    <row r="1238" spans="3:3" s="62" customFormat="1" ht="12.75" x14ac:dyDescent="0.2">
      <c r="C1238" s="63"/>
    </row>
    <row r="1239" spans="3:3" s="62" customFormat="1" ht="12.75" x14ac:dyDescent="0.2">
      <c r="C1239" s="63"/>
    </row>
    <row r="1240" spans="3:3" s="62" customFormat="1" ht="12.75" x14ac:dyDescent="0.2">
      <c r="C1240" s="63"/>
    </row>
    <row r="1241" spans="3:3" s="62" customFormat="1" ht="12.75" x14ac:dyDescent="0.2">
      <c r="C1241" s="63"/>
    </row>
    <row r="1242" spans="3:3" s="62" customFormat="1" ht="12.75" x14ac:dyDescent="0.2">
      <c r="C1242" s="63"/>
    </row>
    <row r="1243" spans="3:3" s="62" customFormat="1" ht="12.75" x14ac:dyDescent="0.2">
      <c r="C1243" s="63"/>
    </row>
    <row r="1244" spans="3:3" s="62" customFormat="1" ht="12.75" x14ac:dyDescent="0.2">
      <c r="C1244" s="63"/>
    </row>
    <row r="1245" spans="3:3" s="62" customFormat="1" ht="12.75" x14ac:dyDescent="0.2">
      <c r="C1245" s="63"/>
    </row>
    <row r="1246" spans="3:3" s="62" customFormat="1" ht="12.75" x14ac:dyDescent="0.2">
      <c r="C1246" s="63"/>
    </row>
    <row r="1247" spans="3:3" s="62" customFormat="1" ht="12.75" x14ac:dyDescent="0.2">
      <c r="C1247" s="63"/>
    </row>
    <row r="1248" spans="3:3" s="62" customFormat="1" ht="12.75" x14ac:dyDescent="0.2">
      <c r="C1248" s="63"/>
    </row>
    <row r="1249" spans="3:3" s="62" customFormat="1" ht="12.75" x14ac:dyDescent="0.2">
      <c r="C1249" s="63"/>
    </row>
    <row r="1250" spans="3:3" s="62" customFormat="1" ht="12.75" x14ac:dyDescent="0.2">
      <c r="C1250" s="63"/>
    </row>
    <row r="1251" spans="3:3" s="62" customFormat="1" ht="12.75" x14ac:dyDescent="0.2">
      <c r="C1251" s="63"/>
    </row>
    <row r="1252" spans="3:3" s="62" customFormat="1" ht="12.75" x14ac:dyDescent="0.2">
      <c r="C1252" s="63"/>
    </row>
    <row r="1253" spans="3:3" s="62" customFormat="1" ht="12.75" x14ac:dyDescent="0.2">
      <c r="C1253" s="63"/>
    </row>
    <row r="1254" spans="3:3" s="62" customFormat="1" ht="12.75" x14ac:dyDescent="0.2">
      <c r="C1254" s="63"/>
    </row>
    <row r="1255" spans="3:3" s="62" customFormat="1" ht="12.75" x14ac:dyDescent="0.2">
      <c r="C1255" s="63"/>
    </row>
    <row r="1256" spans="3:3" s="62" customFormat="1" ht="12.75" x14ac:dyDescent="0.2">
      <c r="C1256" s="63"/>
    </row>
    <row r="1257" spans="3:3" s="62" customFormat="1" ht="12.75" x14ac:dyDescent="0.2">
      <c r="C1257" s="63"/>
    </row>
    <row r="1258" spans="3:3" s="62" customFormat="1" ht="12.75" x14ac:dyDescent="0.2">
      <c r="C1258" s="63"/>
    </row>
    <row r="1259" spans="3:3" s="62" customFormat="1" ht="12.75" x14ac:dyDescent="0.2">
      <c r="C1259" s="63"/>
    </row>
    <row r="1260" spans="3:3" s="62" customFormat="1" ht="12.75" x14ac:dyDescent="0.2">
      <c r="C1260" s="63"/>
    </row>
    <row r="1261" spans="3:3" s="62" customFormat="1" ht="12.75" x14ac:dyDescent="0.2">
      <c r="C1261" s="63"/>
    </row>
    <row r="1262" spans="3:3" s="62" customFormat="1" ht="12.75" x14ac:dyDescent="0.2">
      <c r="C1262" s="63"/>
    </row>
    <row r="1263" spans="3:3" s="62" customFormat="1" ht="12.75" x14ac:dyDescent="0.2">
      <c r="C1263" s="63"/>
    </row>
    <row r="1264" spans="3:3" s="62" customFormat="1" ht="12.75" x14ac:dyDescent="0.2">
      <c r="C1264" s="63"/>
    </row>
    <row r="1265" spans="3:3" s="62" customFormat="1" ht="12.75" x14ac:dyDescent="0.2">
      <c r="C1265" s="63"/>
    </row>
    <row r="1266" spans="3:3" s="62" customFormat="1" ht="12.75" x14ac:dyDescent="0.2">
      <c r="C1266" s="63"/>
    </row>
    <row r="1267" spans="3:3" s="62" customFormat="1" ht="12.75" x14ac:dyDescent="0.2">
      <c r="C1267" s="63"/>
    </row>
    <row r="1268" spans="3:3" s="62" customFormat="1" ht="12.75" x14ac:dyDescent="0.2">
      <c r="C1268" s="63"/>
    </row>
    <row r="1269" spans="3:3" s="62" customFormat="1" ht="12.75" x14ac:dyDescent="0.2">
      <c r="C1269" s="63"/>
    </row>
    <row r="1270" spans="3:3" s="62" customFormat="1" ht="12.75" x14ac:dyDescent="0.2">
      <c r="C1270" s="63"/>
    </row>
    <row r="1271" spans="3:3" s="62" customFormat="1" ht="12.75" x14ac:dyDescent="0.2">
      <c r="C1271" s="63"/>
    </row>
    <row r="1272" spans="3:3" s="62" customFormat="1" ht="12.75" x14ac:dyDescent="0.2">
      <c r="C1272" s="63"/>
    </row>
    <row r="1273" spans="3:3" s="62" customFormat="1" ht="12.75" x14ac:dyDescent="0.2">
      <c r="C1273" s="63"/>
    </row>
    <row r="1274" spans="3:3" s="62" customFormat="1" ht="12.75" x14ac:dyDescent="0.2">
      <c r="C1274" s="63"/>
    </row>
    <row r="1275" spans="3:3" s="62" customFormat="1" ht="12.75" x14ac:dyDescent="0.2">
      <c r="C1275" s="63"/>
    </row>
    <row r="1276" spans="3:3" s="62" customFormat="1" ht="12.75" x14ac:dyDescent="0.2">
      <c r="C1276" s="63"/>
    </row>
    <row r="1277" spans="3:3" s="62" customFormat="1" ht="12.75" x14ac:dyDescent="0.2">
      <c r="C1277" s="63"/>
    </row>
    <row r="1278" spans="3:3" s="62" customFormat="1" ht="12.75" x14ac:dyDescent="0.2">
      <c r="C1278" s="63"/>
    </row>
    <row r="1279" spans="3:3" s="62" customFormat="1" ht="12.75" x14ac:dyDescent="0.2">
      <c r="C1279" s="63"/>
    </row>
    <row r="1280" spans="3:3" s="62" customFormat="1" ht="12.75" x14ac:dyDescent="0.2">
      <c r="C1280" s="63"/>
    </row>
    <row r="1281" spans="3:3" s="62" customFormat="1" ht="12.75" x14ac:dyDescent="0.2">
      <c r="C1281" s="63"/>
    </row>
    <row r="1282" spans="3:3" s="62" customFormat="1" ht="12.75" x14ac:dyDescent="0.2">
      <c r="C1282" s="63"/>
    </row>
    <row r="1283" spans="3:3" s="62" customFormat="1" ht="12.75" x14ac:dyDescent="0.2">
      <c r="C1283" s="63"/>
    </row>
    <row r="1284" spans="3:3" s="62" customFormat="1" ht="12.75" x14ac:dyDescent="0.2">
      <c r="C1284" s="63"/>
    </row>
    <row r="1285" spans="3:3" s="62" customFormat="1" ht="12.75" x14ac:dyDescent="0.2">
      <c r="C1285" s="63"/>
    </row>
    <row r="1286" spans="3:3" s="62" customFormat="1" ht="12.75" x14ac:dyDescent="0.2">
      <c r="C1286" s="63"/>
    </row>
    <row r="1287" spans="3:3" s="62" customFormat="1" ht="12.75" x14ac:dyDescent="0.2">
      <c r="C1287" s="63"/>
    </row>
    <row r="1288" spans="3:3" s="62" customFormat="1" ht="12.75" x14ac:dyDescent="0.2">
      <c r="C1288" s="63"/>
    </row>
    <row r="1289" spans="3:3" s="62" customFormat="1" ht="12.75" x14ac:dyDescent="0.2">
      <c r="C1289" s="63"/>
    </row>
    <row r="1290" spans="3:3" s="62" customFormat="1" ht="12.75" x14ac:dyDescent="0.2">
      <c r="C1290" s="63"/>
    </row>
    <row r="1291" spans="3:3" s="62" customFormat="1" ht="12.75" x14ac:dyDescent="0.2">
      <c r="C1291" s="63"/>
    </row>
    <row r="1292" spans="3:3" s="62" customFormat="1" ht="12.75" x14ac:dyDescent="0.2">
      <c r="C1292" s="63"/>
    </row>
    <row r="1293" spans="3:3" s="62" customFormat="1" ht="12.75" x14ac:dyDescent="0.2">
      <c r="C1293" s="63"/>
    </row>
    <row r="1294" spans="3:3" s="62" customFormat="1" ht="12.75" x14ac:dyDescent="0.2">
      <c r="C1294" s="63"/>
    </row>
    <row r="1295" spans="3:3" s="62" customFormat="1" ht="12.75" x14ac:dyDescent="0.2">
      <c r="C1295" s="63"/>
    </row>
    <row r="1296" spans="3:3" s="62" customFormat="1" ht="12.75" x14ac:dyDescent="0.2">
      <c r="C1296" s="63"/>
    </row>
    <row r="1297" spans="3:3" s="62" customFormat="1" ht="12.75" x14ac:dyDescent="0.2">
      <c r="C1297" s="63"/>
    </row>
    <row r="1298" spans="3:3" s="62" customFormat="1" ht="12.75" x14ac:dyDescent="0.2">
      <c r="C1298" s="63"/>
    </row>
    <row r="1299" spans="3:3" s="62" customFormat="1" ht="12.75" x14ac:dyDescent="0.2">
      <c r="C1299" s="63"/>
    </row>
    <row r="1300" spans="3:3" s="62" customFormat="1" ht="12.75" x14ac:dyDescent="0.2">
      <c r="C1300" s="63"/>
    </row>
    <row r="1301" spans="3:3" s="62" customFormat="1" ht="12.75" x14ac:dyDescent="0.2">
      <c r="C1301" s="63"/>
    </row>
    <row r="1302" spans="3:3" s="62" customFormat="1" ht="12.75" x14ac:dyDescent="0.2">
      <c r="C1302" s="63"/>
    </row>
    <row r="1303" spans="3:3" s="62" customFormat="1" ht="12.75" x14ac:dyDescent="0.2">
      <c r="C1303" s="63"/>
    </row>
    <row r="1304" spans="3:3" s="62" customFormat="1" ht="12.75" x14ac:dyDescent="0.2">
      <c r="C1304" s="63"/>
    </row>
    <row r="1305" spans="3:3" s="62" customFormat="1" ht="12.75" x14ac:dyDescent="0.2">
      <c r="C1305" s="63"/>
    </row>
    <row r="1306" spans="3:3" s="62" customFormat="1" ht="12.75" x14ac:dyDescent="0.2">
      <c r="C1306" s="63"/>
    </row>
    <row r="1307" spans="3:3" s="62" customFormat="1" ht="12.75" x14ac:dyDescent="0.2">
      <c r="C1307" s="63"/>
    </row>
    <row r="1308" spans="3:3" s="62" customFormat="1" ht="12.75" x14ac:dyDescent="0.2">
      <c r="C1308" s="63"/>
    </row>
    <row r="1309" spans="3:3" s="62" customFormat="1" ht="12.75" x14ac:dyDescent="0.2">
      <c r="C1309" s="63"/>
    </row>
    <row r="1310" spans="3:3" s="62" customFormat="1" ht="12.75" x14ac:dyDescent="0.2">
      <c r="C1310" s="63"/>
    </row>
    <row r="1311" spans="3:3" s="62" customFormat="1" ht="12.75" x14ac:dyDescent="0.2">
      <c r="C1311" s="63"/>
    </row>
    <row r="1312" spans="3:3" s="62" customFormat="1" ht="12.75" x14ac:dyDescent="0.2">
      <c r="C1312" s="63"/>
    </row>
    <row r="1313" spans="3:3" s="62" customFormat="1" ht="12.75" x14ac:dyDescent="0.2">
      <c r="C1313" s="63"/>
    </row>
    <row r="1314" spans="3:3" s="62" customFormat="1" ht="12.75" x14ac:dyDescent="0.2">
      <c r="C1314" s="63"/>
    </row>
    <row r="1315" spans="3:3" s="62" customFormat="1" ht="12.75" x14ac:dyDescent="0.2">
      <c r="C1315" s="63"/>
    </row>
    <row r="1316" spans="3:3" s="62" customFormat="1" ht="12.75" x14ac:dyDescent="0.2">
      <c r="C1316" s="63"/>
    </row>
    <row r="1317" spans="3:3" s="62" customFormat="1" ht="12.75" x14ac:dyDescent="0.2">
      <c r="C1317" s="63"/>
    </row>
    <row r="1318" spans="3:3" s="62" customFormat="1" ht="12.75" x14ac:dyDescent="0.2">
      <c r="C1318" s="63"/>
    </row>
    <row r="1319" spans="3:3" s="62" customFormat="1" ht="12.75" x14ac:dyDescent="0.2">
      <c r="C1319" s="63"/>
    </row>
    <row r="1320" spans="3:3" s="62" customFormat="1" ht="12.75" x14ac:dyDescent="0.2">
      <c r="C1320" s="63"/>
    </row>
    <row r="1321" spans="3:3" s="62" customFormat="1" ht="12.75" x14ac:dyDescent="0.2">
      <c r="C1321" s="63"/>
    </row>
    <row r="1322" spans="3:3" s="62" customFormat="1" ht="12.75" x14ac:dyDescent="0.2">
      <c r="C1322" s="63"/>
    </row>
    <row r="1323" spans="3:3" s="62" customFormat="1" ht="12.75" x14ac:dyDescent="0.2">
      <c r="C1323" s="63"/>
    </row>
    <row r="1324" spans="3:3" s="62" customFormat="1" ht="12.75" x14ac:dyDescent="0.2">
      <c r="C1324" s="63"/>
    </row>
    <row r="1325" spans="3:3" s="62" customFormat="1" ht="12.75" x14ac:dyDescent="0.2">
      <c r="C1325" s="63"/>
    </row>
    <row r="1326" spans="3:3" s="62" customFormat="1" ht="12.75" x14ac:dyDescent="0.2">
      <c r="C1326" s="63"/>
    </row>
    <row r="1327" spans="3:3" s="62" customFormat="1" ht="12.75" x14ac:dyDescent="0.2">
      <c r="C1327" s="63"/>
    </row>
    <row r="1328" spans="3:3" s="62" customFormat="1" ht="12.75" x14ac:dyDescent="0.2">
      <c r="C1328" s="63"/>
    </row>
    <row r="1329" spans="3:3" s="62" customFormat="1" ht="12.75" x14ac:dyDescent="0.2">
      <c r="C1329" s="63"/>
    </row>
    <row r="1330" spans="3:3" s="62" customFormat="1" ht="12.75" x14ac:dyDescent="0.2">
      <c r="C1330" s="63"/>
    </row>
    <row r="1331" spans="3:3" s="62" customFormat="1" ht="12.75" x14ac:dyDescent="0.2">
      <c r="C1331" s="63"/>
    </row>
    <row r="1332" spans="3:3" s="62" customFormat="1" ht="12.75" x14ac:dyDescent="0.2">
      <c r="C1332" s="63"/>
    </row>
    <row r="1333" spans="3:3" s="62" customFormat="1" ht="12.75" x14ac:dyDescent="0.2">
      <c r="C1333" s="63"/>
    </row>
    <row r="1334" spans="3:3" s="62" customFormat="1" ht="12.75" x14ac:dyDescent="0.2">
      <c r="C1334" s="63"/>
    </row>
    <row r="1335" spans="3:3" s="62" customFormat="1" ht="12.75" x14ac:dyDescent="0.2">
      <c r="C1335" s="63"/>
    </row>
    <row r="1336" spans="3:3" s="62" customFormat="1" ht="12.75" x14ac:dyDescent="0.2">
      <c r="C1336" s="63"/>
    </row>
    <row r="1337" spans="3:3" s="62" customFormat="1" ht="12.75" x14ac:dyDescent="0.2">
      <c r="C1337" s="63"/>
    </row>
    <row r="1338" spans="3:3" s="62" customFormat="1" ht="12.75" x14ac:dyDescent="0.2">
      <c r="C1338" s="63"/>
    </row>
    <row r="1339" spans="3:3" s="62" customFormat="1" ht="12.75" x14ac:dyDescent="0.2">
      <c r="C1339" s="63"/>
    </row>
    <row r="1340" spans="3:3" s="62" customFormat="1" ht="12.75" x14ac:dyDescent="0.2">
      <c r="C1340" s="63"/>
    </row>
    <row r="1341" spans="3:3" s="62" customFormat="1" ht="12.75" x14ac:dyDescent="0.2">
      <c r="C1341" s="63"/>
    </row>
    <row r="1342" spans="3:3" s="62" customFormat="1" ht="12.75" x14ac:dyDescent="0.2">
      <c r="C1342" s="63"/>
    </row>
    <row r="1343" spans="3:3" s="62" customFormat="1" ht="12.75" x14ac:dyDescent="0.2">
      <c r="C1343" s="63"/>
    </row>
    <row r="1344" spans="3:3" s="62" customFormat="1" ht="12.75" x14ac:dyDescent="0.2">
      <c r="C1344" s="63"/>
    </row>
    <row r="1345" spans="3:3" s="62" customFormat="1" ht="12.75" x14ac:dyDescent="0.2">
      <c r="C1345" s="63"/>
    </row>
    <row r="1346" spans="3:3" s="62" customFormat="1" ht="12.75" x14ac:dyDescent="0.2">
      <c r="C1346" s="63"/>
    </row>
    <row r="1347" spans="3:3" s="62" customFormat="1" ht="12.75" x14ac:dyDescent="0.2">
      <c r="C1347" s="63"/>
    </row>
    <row r="1348" spans="3:3" s="62" customFormat="1" ht="12.75" x14ac:dyDescent="0.2">
      <c r="C1348" s="63"/>
    </row>
    <row r="1349" spans="3:3" s="62" customFormat="1" ht="12.75" x14ac:dyDescent="0.2">
      <c r="C1349" s="63"/>
    </row>
    <row r="1350" spans="3:3" s="62" customFormat="1" ht="12.75" x14ac:dyDescent="0.2">
      <c r="C1350" s="63"/>
    </row>
    <row r="1351" spans="3:3" s="62" customFormat="1" ht="12.75" x14ac:dyDescent="0.2">
      <c r="C1351" s="63"/>
    </row>
    <row r="1352" spans="3:3" s="62" customFormat="1" ht="12.75" x14ac:dyDescent="0.2">
      <c r="C1352" s="63"/>
    </row>
    <row r="1353" spans="3:3" s="62" customFormat="1" ht="12.75" x14ac:dyDescent="0.2">
      <c r="C1353" s="63"/>
    </row>
    <row r="1354" spans="3:3" s="62" customFormat="1" ht="12.75" x14ac:dyDescent="0.2">
      <c r="C1354" s="63"/>
    </row>
    <row r="1355" spans="3:3" s="62" customFormat="1" ht="12.75" x14ac:dyDescent="0.2">
      <c r="C1355" s="63"/>
    </row>
    <row r="1356" spans="3:3" s="62" customFormat="1" ht="12.75" x14ac:dyDescent="0.2">
      <c r="C1356" s="63"/>
    </row>
    <row r="1357" spans="3:3" s="62" customFormat="1" ht="12.75" x14ac:dyDescent="0.2">
      <c r="C1357" s="63"/>
    </row>
    <row r="1358" spans="3:3" s="62" customFormat="1" ht="12.75" x14ac:dyDescent="0.2">
      <c r="C1358" s="63"/>
    </row>
    <row r="1359" spans="3:3" s="62" customFormat="1" ht="12.75" x14ac:dyDescent="0.2">
      <c r="C1359" s="63"/>
    </row>
    <row r="1360" spans="3:3" s="62" customFormat="1" ht="12.75" x14ac:dyDescent="0.2">
      <c r="C1360" s="63"/>
    </row>
    <row r="1361" spans="3:3" s="62" customFormat="1" ht="12.75" x14ac:dyDescent="0.2">
      <c r="C1361" s="63"/>
    </row>
    <row r="1362" spans="3:3" s="62" customFormat="1" ht="12.75" x14ac:dyDescent="0.2">
      <c r="C1362" s="63"/>
    </row>
    <row r="1363" spans="3:3" s="62" customFormat="1" ht="12.75" x14ac:dyDescent="0.2">
      <c r="C1363" s="63"/>
    </row>
    <row r="1364" spans="3:3" s="62" customFormat="1" ht="12.75" x14ac:dyDescent="0.2">
      <c r="C1364" s="63"/>
    </row>
    <row r="1365" spans="3:3" s="62" customFormat="1" ht="12.75" x14ac:dyDescent="0.2">
      <c r="C1365" s="63"/>
    </row>
    <row r="1366" spans="3:3" s="62" customFormat="1" ht="12.75" x14ac:dyDescent="0.2">
      <c r="C1366" s="63"/>
    </row>
    <row r="1367" spans="3:3" s="62" customFormat="1" ht="12.75" x14ac:dyDescent="0.2">
      <c r="C1367" s="63"/>
    </row>
    <row r="1368" spans="3:3" s="62" customFormat="1" ht="12.75" x14ac:dyDescent="0.2">
      <c r="C1368" s="63"/>
    </row>
    <row r="1369" spans="3:3" s="62" customFormat="1" ht="12.75" x14ac:dyDescent="0.2">
      <c r="C1369" s="63"/>
    </row>
    <row r="1370" spans="3:3" s="62" customFormat="1" ht="12.75" x14ac:dyDescent="0.2">
      <c r="C1370" s="63"/>
    </row>
    <row r="1371" spans="3:3" s="62" customFormat="1" ht="12.75" x14ac:dyDescent="0.2">
      <c r="C1371" s="63"/>
    </row>
    <row r="1372" spans="3:3" s="62" customFormat="1" ht="12.75" x14ac:dyDescent="0.2">
      <c r="C1372" s="63"/>
    </row>
    <row r="1373" spans="3:3" s="62" customFormat="1" ht="12.75" x14ac:dyDescent="0.2">
      <c r="C1373" s="63"/>
    </row>
    <row r="1374" spans="3:3" s="62" customFormat="1" ht="12.75" x14ac:dyDescent="0.2">
      <c r="C1374" s="63"/>
    </row>
    <row r="1375" spans="3:3" s="62" customFormat="1" ht="12.75" x14ac:dyDescent="0.2">
      <c r="C1375" s="63"/>
    </row>
    <row r="1376" spans="3:3" s="62" customFormat="1" ht="12.75" x14ac:dyDescent="0.2">
      <c r="C1376" s="63"/>
    </row>
    <row r="1377" spans="3:3" s="62" customFormat="1" ht="12.75" x14ac:dyDescent="0.2">
      <c r="C1377" s="63"/>
    </row>
    <row r="1378" spans="3:3" s="62" customFormat="1" ht="12.75" x14ac:dyDescent="0.2">
      <c r="C1378" s="63"/>
    </row>
    <row r="1379" spans="3:3" s="62" customFormat="1" ht="12.75" x14ac:dyDescent="0.2">
      <c r="C1379" s="63"/>
    </row>
    <row r="1380" spans="3:3" s="62" customFormat="1" ht="12.75" x14ac:dyDescent="0.2">
      <c r="C1380" s="63"/>
    </row>
    <row r="1381" spans="3:3" s="62" customFormat="1" ht="12.75" x14ac:dyDescent="0.2">
      <c r="C1381" s="63"/>
    </row>
    <row r="1382" spans="3:3" s="62" customFormat="1" ht="12.75" x14ac:dyDescent="0.2">
      <c r="C1382" s="63"/>
    </row>
    <row r="1383" spans="3:3" s="62" customFormat="1" ht="12.75" x14ac:dyDescent="0.2">
      <c r="C1383" s="63"/>
    </row>
    <row r="1384" spans="3:3" s="62" customFormat="1" ht="12.75" x14ac:dyDescent="0.2">
      <c r="C1384" s="63"/>
    </row>
    <row r="1385" spans="3:3" s="62" customFormat="1" ht="12.75" x14ac:dyDescent="0.2">
      <c r="C1385" s="63"/>
    </row>
    <row r="1386" spans="3:3" s="62" customFormat="1" ht="12.75" x14ac:dyDescent="0.2">
      <c r="C1386" s="63"/>
    </row>
    <row r="1387" spans="3:3" s="62" customFormat="1" ht="12.75" x14ac:dyDescent="0.2">
      <c r="C1387" s="63"/>
    </row>
    <row r="1388" spans="3:3" s="62" customFormat="1" ht="12.75" x14ac:dyDescent="0.2">
      <c r="C1388" s="63"/>
    </row>
    <row r="1389" spans="3:3" s="62" customFormat="1" ht="12.75" x14ac:dyDescent="0.2">
      <c r="C1389" s="63"/>
    </row>
    <row r="1390" spans="3:3" s="62" customFormat="1" ht="12.75" x14ac:dyDescent="0.2">
      <c r="C1390" s="63"/>
    </row>
    <row r="1391" spans="3:3" s="62" customFormat="1" ht="12.75" x14ac:dyDescent="0.2">
      <c r="C1391" s="63"/>
    </row>
    <row r="1392" spans="3:3" s="62" customFormat="1" ht="12.75" x14ac:dyDescent="0.2">
      <c r="C1392" s="63"/>
    </row>
    <row r="1393" spans="3:3" s="62" customFormat="1" ht="12.75" x14ac:dyDescent="0.2">
      <c r="C1393" s="63"/>
    </row>
    <row r="1394" spans="3:3" s="62" customFormat="1" ht="12.75" x14ac:dyDescent="0.2">
      <c r="C1394" s="63"/>
    </row>
    <row r="1395" spans="3:3" s="62" customFormat="1" ht="12.75" x14ac:dyDescent="0.2">
      <c r="C1395" s="63"/>
    </row>
    <row r="1396" spans="3:3" s="62" customFormat="1" ht="12.75" x14ac:dyDescent="0.2">
      <c r="C1396" s="63"/>
    </row>
    <row r="1397" spans="3:3" s="62" customFormat="1" ht="12.75" x14ac:dyDescent="0.2">
      <c r="C1397" s="63"/>
    </row>
    <row r="1398" spans="3:3" s="62" customFormat="1" ht="12.75" x14ac:dyDescent="0.2">
      <c r="C1398" s="63"/>
    </row>
    <row r="1399" spans="3:3" s="62" customFormat="1" ht="12.75" x14ac:dyDescent="0.2">
      <c r="C1399" s="63"/>
    </row>
    <row r="1400" spans="3:3" s="62" customFormat="1" ht="12.75" x14ac:dyDescent="0.2">
      <c r="C1400" s="63"/>
    </row>
    <row r="1401" spans="3:3" s="62" customFormat="1" ht="12.75" x14ac:dyDescent="0.2">
      <c r="C1401" s="63"/>
    </row>
    <row r="1402" spans="3:3" s="62" customFormat="1" ht="12.75" x14ac:dyDescent="0.2">
      <c r="C1402" s="63"/>
    </row>
    <row r="1403" spans="3:3" s="62" customFormat="1" ht="12.75" x14ac:dyDescent="0.2">
      <c r="C1403" s="63"/>
    </row>
    <row r="1404" spans="3:3" s="62" customFormat="1" ht="12.75" x14ac:dyDescent="0.2">
      <c r="C1404" s="63"/>
    </row>
    <row r="1405" spans="3:3" s="62" customFormat="1" ht="12.75" x14ac:dyDescent="0.2">
      <c r="C1405" s="63"/>
    </row>
    <row r="1406" spans="3:3" s="62" customFormat="1" ht="12.75" x14ac:dyDescent="0.2">
      <c r="C1406" s="63"/>
    </row>
    <row r="1407" spans="3:3" s="62" customFormat="1" ht="12.75" x14ac:dyDescent="0.2">
      <c r="C1407" s="63"/>
    </row>
    <row r="1408" spans="3:3" s="62" customFormat="1" ht="12.75" x14ac:dyDescent="0.2">
      <c r="C1408" s="63"/>
    </row>
    <row r="1409" spans="3:3" s="62" customFormat="1" ht="12.75" x14ac:dyDescent="0.2">
      <c r="C1409" s="63"/>
    </row>
    <row r="1410" spans="3:3" s="62" customFormat="1" ht="12.75" x14ac:dyDescent="0.2">
      <c r="C1410" s="63"/>
    </row>
    <row r="1411" spans="3:3" s="62" customFormat="1" ht="12.75" x14ac:dyDescent="0.2">
      <c r="C1411" s="63"/>
    </row>
    <row r="1412" spans="3:3" s="62" customFormat="1" ht="12.75" x14ac:dyDescent="0.2">
      <c r="C1412" s="63"/>
    </row>
    <row r="1413" spans="3:3" s="62" customFormat="1" ht="12.75" x14ac:dyDescent="0.2">
      <c r="C1413" s="63"/>
    </row>
    <row r="1414" spans="3:3" s="62" customFormat="1" ht="12.75" x14ac:dyDescent="0.2">
      <c r="C1414" s="63"/>
    </row>
    <row r="1415" spans="3:3" s="62" customFormat="1" ht="12.75" x14ac:dyDescent="0.2">
      <c r="C1415" s="63"/>
    </row>
    <row r="1416" spans="3:3" s="62" customFormat="1" ht="12.75" x14ac:dyDescent="0.2">
      <c r="C1416" s="63"/>
    </row>
    <row r="1417" spans="3:3" s="62" customFormat="1" ht="12.75" x14ac:dyDescent="0.2">
      <c r="C1417" s="63"/>
    </row>
    <row r="1418" spans="3:3" s="62" customFormat="1" ht="12.75" x14ac:dyDescent="0.2">
      <c r="C1418" s="63"/>
    </row>
    <row r="1419" spans="3:3" s="62" customFormat="1" ht="12.75" x14ac:dyDescent="0.2">
      <c r="C1419" s="63"/>
    </row>
    <row r="1420" spans="3:3" s="62" customFormat="1" ht="12.75" x14ac:dyDescent="0.2">
      <c r="C1420" s="63"/>
    </row>
    <row r="1421" spans="3:3" s="62" customFormat="1" ht="12.75" x14ac:dyDescent="0.2">
      <c r="C1421" s="63"/>
    </row>
    <row r="1422" spans="3:3" s="62" customFormat="1" ht="12.75" x14ac:dyDescent="0.2">
      <c r="C1422" s="63"/>
    </row>
    <row r="1423" spans="3:3" s="62" customFormat="1" ht="12.75" x14ac:dyDescent="0.2">
      <c r="C1423" s="63"/>
    </row>
    <row r="1424" spans="3:3" s="62" customFormat="1" ht="12.75" x14ac:dyDescent="0.2">
      <c r="C1424" s="63"/>
    </row>
    <row r="1425" spans="3:3" s="62" customFormat="1" ht="12.75" x14ac:dyDescent="0.2">
      <c r="C1425" s="63"/>
    </row>
    <row r="1426" spans="3:3" s="62" customFormat="1" ht="12.75" x14ac:dyDescent="0.2">
      <c r="C1426" s="63"/>
    </row>
    <row r="1427" spans="3:3" s="62" customFormat="1" ht="12.75" x14ac:dyDescent="0.2">
      <c r="C1427" s="63"/>
    </row>
    <row r="1428" spans="3:3" s="62" customFormat="1" ht="12.75" x14ac:dyDescent="0.2">
      <c r="C1428" s="63"/>
    </row>
    <row r="1429" spans="3:3" s="62" customFormat="1" ht="12.75" x14ac:dyDescent="0.2">
      <c r="C1429" s="63"/>
    </row>
    <row r="1430" spans="3:3" s="62" customFormat="1" ht="12.75" x14ac:dyDescent="0.2">
      <c r="C1430" s="63"/>
    </row>
    <row r="1431" spans="3:3" s="62" customFormat="1" ht="12.75" x14ac:dyDescent="0.2">
      <c r="C1431" s="63"/>
    </row>
    <row r="1432" spans="3:3" s="62" customFormat="1" ht="12.75" x14ac:dyDescent="0.2">
      <c r="C1432" s="63"/>
    </row>
    <row r="1433" spans="3:3" s="62" customFormat="1" ht="12.75" x14ac:dyDescent="0.2">
      <c r="C1433" s="63"/>
    </row>
    <row r="1434" spans="3:3" s="62" customFormat="1" ht="12.75" x14ac:dyDescent="0.2">
      <c r="C1434" s="63"/>
    </row>
    <row r="1435" spans="3:3" s="62" customFormat="1" ht="12.75" x14ac:dyDescent="0.2">
      <c r="C1435" s="63"/>
    </row>
    <row r="1436" spans="3:3" s="62" customFormat="1" ht="12.75" x14ac:dyDescent="0.2">
      <c r="C1436" s="63"/>
    </row>
    <row r="1437" spans="3:3" s="62" customFormat="1" ht="12.75" x14ac:dyDescent="0.2">
      <c r="C1437" s="63"/>
    </row>
    <row r="1438" spans="3:3" s="62" customFormat="1" ht="12.75" x14ac:dyDescent="0.2">
      <c r="C1438" s="63"/>
    </row>
    <row r="1439" spans="3:3" s="62" customFormat="1" ht="12.75" x14ac:dyDescent="0.2">
      <c r="C1439" s="63"/>
    </row>
    <row r="1440" spans="3:3" s="62" customFormat="1" ht="12.75" x14ac:dyDescent="0.2">
      <c r="C1440" s="63"/>
    </row>
    <row r="1441" spans="3:3" s="62" customFormat="1" ht="12.75" x14ac:dyDescent="0.2">
      <c r="C1441" s="63"/>
    </row>
    <row r="1442" spans="3:3" s="62" customFormat="1" ht="12.75" x14ac:dyDescent="0.2">
      <c r="C1442" s="63"/>
    </row>
    <row r="1443" spans="3:3" s="62" customFormat="1" ht="12.75" x14ac:dyDescent="0.2">
      <c r="C1443" s="63"/>
    </row>
    <row r="1444" spans="3:3" s="62" customFormat="1" ht="12.75" x14ac:dyDescent="0.2">
      <c r="C1444" s="63"/>
    </row>
    <row r="1445" spans="3:3" s="62" customFormat="1" ht="12.75" x14ac:dyDescent="0.2">
      <c r="C1445" s="63"/>
    </row>
    <row r="1446" spans="3:3" s="62" customFormat="1" ht="12.75" x14ac:dyDescent="0.2">
      <c r="C1446" s="63"/>
    </row>
    <row r="1447" spans="3:3" s="62" customFormat="1" ht="12.75" x14ac:dyDescent="0.2">
      <c r="C1447" s="63"/>
    </row>
    <row r="1448" spans="3:3" s="62" customFormat="1" ht="12.75" x14ac:dyDescent="0.2">
      <c r="C1448" s="63"/>
    </row>
    <row r="1449" spans="3:3" s="62" customFormat="1" ht="12.75" x14ac:dyDescent="0.2">
      <c r="C1449" s="63"/>
    </row>
    <row r="1450" spans="3:3" s="62" customFormat="1" ht="12.75" x14ac:dyDescent="0.2">
      <c r="C1450" s="63"/>
    </row>
    <row r="1451" spans="3:3" s="62" customFormat="1" ht="12.75" x14ac:dyDescent="0.2">
      <c r="C1451" s="63"/>
    </row>
    <row r="1452" spans="3:3" s="62" customFormat="1" ht="12.75" x14ac:dyDescent="0.2">
      <c r="C1452" s="63"/>
    </row>
    <row r="1453" spans="3:3" s="62" customFormat="1" ht="12.75" x14ac:dyDescent="0.2">
      <c r="C1453" s="63"/>
    </row>
    <row r="1454" spans="3:3" s="62" customFormat="1" ht="12.75" x14ac:dyDescent="0.2">
      <c r="C1454" s="63"/>
    </row>
    <row r="1455" spans="3:3" s="62" customFormat="1" ht="12.75" x14ac:dyDescent="0.2">
      <c r="C1455" s="63"/>
    </row>
    <row r="1456" spans="3:3" s="62" customFormat="1" ht="12.75" x14ac:dyDescent="0.2">
      <c r="C1456" s="63"/>
    </row>
    <row r="1457" spans="3:3" s="62" customFormat="1" ht="12.75" x14ac:dyDescent="0.2">
      <c r="C1457" s="63"/>
    </row>
    <row r="1458" spans="3:3" s="62" customFormat="1" ht="12.75" x14ac:dyDescent="0.2">
      <c r="C1458" s="63"/>
    </row>
    <row r="1459" spans="3:3" s="62" customFormat="1" ht="12.75" x14ac:dyDescent="0.2">
      <c r="C1459" s="63"/>
    </row>
    <row r="1460" spans="3:3" s="62" customFormat="1" ht="12.75" x14ac:dyDescent="0.2">
      <c r="C1460" s="63"/>
    </row>
    <row r="1461" spans="3:3" s="62" customFormat="1" ht="12.75" x14ac:dyDescent="0.2">
      <c r="C1461" s="63"/>
    </row>
    <row r="1462" spans="3:3" s="62" customFormat="1" ht="12.75" x14ac:dyDescent="0.2">
      <c r="C1462" s="63"/>
    </row>
    <row r="1463" spans="3:3" s="62" customFormat="1" ht="12.75" x14ac:dyDescent="0.2">
      <c r="C1463" s="63"/>
    </row>
    <row r="1464" spans="3:3" s="62" customFormat="1" ht="12.75" x14ac:dyDescent="0.2">
      <c r="C1464" s="63"/>
    </row>
    <row r="1465" spans="3:3" s="62" customFormat="1" ht="12.75" x14ac:dyDescent="0.2">
      <c r="C1465" s="63"/>
    </row>
    <row r="1466" spans="3:3" s="62" customFormat="1" ht="12.75" x14ac:dyDescent="0.2">
      <c r="C1466" s="63"/>
    </row>
    <row r="1467" spans="3:3" s="62" customFormat="1" ht="12.75" x14ac:dyDescent="0.2">
      <c r="C1467" s="63"/>
    </row>
    <row r="1468" spans="3:3" s="62" customFormat="1" ht="12.75" x14ac:dyDescent="0.2">
      <c r="C1468" s="63"/>
    </row>
    <row r="1469" spans="3:3" s="62" customFormat="1" ht="12.75" x14ac:dyDescent="0.2">
      <c r="C1469" s="63"/>
    </row>
    <row r="1470" spans="3:3" s="62" customFormat="1" ht="12.75" x14ac:dyDescent="0.2">
      <c r="C1470" s="63"/>
    </row>
    <row r="1471" spans="3:3" s="62" customFormat="1" ht="12.75" x14ac:dyDescent="0.2">
      <c r="C1471" s="63"/>
    </row>
    <row r="1472" spans="3:3" s="62" customFormat="1" ht="12.75" x14ac:dyDescent="0.2">
      <c r="C1472" s="63"/>
    </row>
    <row r="1473" spans="3:3" s="62" customFormat="1" ht="12.75" x14ac:dyDescent="0.2">
      <c r="C1473" s="63"/>
    </row>
    <row r="1474" spans="3:3" s="62" customFormat="1" ht="12.75" x14ac:dyDescent="0.2">
      <c r="C1474" s="63"/>
    </row>
    <row r="1475" spans="3:3" s="62" customFormat="1" ht="12.75" x14ac:dyDescent="0.2">
      <c r="C1475" s="63"/>
    </row>
    <row r="1476" spans="3:3" s="62" customFormat="1" ht="12.75" x14ac:dyDescent="0.2">
      <c r="C1476" s="63"/>
    </row>
    <row r="1477" spans="3:3" s="62" customFormat="1" ht="12.75" x14ac:dyDescent="0.2">
      <c r="C1477" s="63"/>
    </row>
    <row r="1478" spans="3:3" s="62" customFormat="1" ht="12.75" x14ac:dyDescent="0.2">
      <c r="C1478" s="63"/>
    </row>
    <row r="1479" spans="3:3" s="62" customFormat="1" ht="12.75" x14ac:dyDescent="0.2">
      <c r="C1479" s="63"/>
    </row>
    <row r="1480" spans="3:3" s="62" customFormat="1" ht="12.75" x14ac:dyDescent="0.2">
      <c r="C1480" s="63"/>
    </row>
    <row r="1481" spans="3:3" s="62" customFormat="1" ht="12.75" x14ac:dyDescent="0.2">
      <c r="C1481" s="63"/>
    </row>
    <row r="1482" spans="3:3" s="62" customFormat="1" ht="12.75" x14ac:dyDescent="0.2">
      <c r="C1482" s="63"/>
    </row>
    <row r="1483" spans="3:3" s="62" customFormat="1" ht="12.75" x14ac:dyDescent="0.2">
      <c r="C1483" s="63"/>
    </row>
    <row r="1484" spans="3:3" s="62" customFormat="1" ht="12.75" x14ac:dyDescent="0.2">
      <c r="C1484" s="63"/>
    </row>
    <row r="1485" spans="3:3" s="62" customFormat="1" ht="12.75" x14ac:dyDescent="0.2">
      <c r="C1485" s="63"/>
    </row>
    <row r="1486" spans="3:3" s="62" customFormat="1" ht="12.75" x14ac:dyDescent="0.2">
      <c r="C1486" s="63"/>
    </row>
    <row r="1487" spans="3:3" s="62" customFormat="1" ht="12.75" x14ac:dyDescent="0.2">
      <c r="C1487" s="63"/>
    </row>
    <row r="1488" spans="3:3" s="62" customFormat="1" ht="12.75" x14ac:dyDescent="0.2">
      <c r="C1488" s="63"/>
    </row>
    <row r="1489" spans="3:3" s="62" customFormat="1" ht="12.75" x14ac:dyDescent="0.2">
      <c r="C1489" s="63"/>
    </row>
    <row r="1490" spans="3:3" s="62" customFormat="1" ht="12.75" x14ac:dyDescent="0.2">
      <c r="C1490" s="63"/>
    </row>
    <row r="1491" spans="3:3" s="62" customFormat="1" ht="12.75" x14ac:dyDescent="0.2">
      <c r="C1491" s="63"/>
    </row>
    <row r="1492" spans="3:3" s="62" customFormat="1" ht="12.75" x14ac:dyDescent="0.2">
      <c r="C1492" s="63"/>
    </row>
    <row r="1493" spans="3:3" s="62" customFormat="1" ht="12.75" x14ac:dyDescent="0.2">
      <c r="C1493" s="63"/>
    </row>
    <row r="1494" spans="3:3" s="62" customFormat="1" ht="12.75" x14ac:dyDescent="0.2">
      <c r="C1494" s="63"/>
    </row>
    <row r="1495" spans="3:3" s="62" customFormat="1" ht="12.75" x14ac:dyDescent="0.2">
      <c r="C1495" s="63"/>
    </row>
    <row r="1496" spans="3:3" s="62" customFormat="1" ht="12.75" x14ac:dyDescent="0.2">
      <c r="C1496" s="63"/>
    </row>
    <row r="1497" spans="3:3" s="62" customFormat="1" ht="12.75" x14ac:dyDescent="0.2">
      <c r="C1497" s="63"/>
    </row>
    <row r="1498" spans="3:3" s="62" customFormat="1" ht="12.75" x14ac:dyDescent="0.2">
      <c r="C1498" s="63"/>
    </row>
    <row r="1499" spans="3:3" s="62" customFormat="1" ht="12.75" x14ac:dyDescent="0.2">
      <c r="C1499" s="63"/>
    </row>
    <row r="1500" spans="3:3" s="62" customFormat="1" ht="12.75" x14ac:dyDescent="0.2">
      <c r="C1500" s="63"/>
    </row>
    <row r="1501" spans="3:3" s="62" customFormat="1" ht="12.75" x14ac:dyDescent="0.2">
      <c r="C1501" s="63"/>
    </row>
    <row r="1502" spans="3:3" s="62" customFormat="1" ht="12.75" x14ac:dyDescent="0.2">
      <c r="C1502" s="63"/>
    </row>
    <row r="1503" spans="3:3" s="62" customFormat="1" ht="12.75" x14ac:dyDescent="0.2">
      <c r="C1503" s="63"/>
    </row>
    <row r="1504" spans="3:3" s="62" customFormat="1" ht="12.75" x14ac:dyDescent="0.2">
      <c r="C1504" s="63"/>
    </row>
    <row r="1505" spans="3:3" s="62" customFormat="1" ht="12.75" x14ac:dyDescent="0.2">
      <c r="C1505" s="63"/>
    </row>
    <row r="1506" spans="3:3" s="62" customFormat="1" ht="12.75" x14ac:dyDescent="0.2">
      <c r="C1506" s="63"/>
    </row>
    <row r="1507" spans="3:3" s="62" customFormat="1" ht="12.75" x14ac:dyDescent="0.2">
      <c r="C1507" s="63"/>
    </row>
    <row r="1508" spans="3:3" s="62" customFormat="1" ht="12.75" x14ac:dyDescent="0.2">
      <c r="C1508" s="63"/>
    </row>
    <row r="1509" spans="3:3" s="62" customFormat="1" ht="12.75" x14ac:dyDescent="0.2">
      <c r="C1509" s="63"/>
    </row>
    <row r="1510" spans="3:3" s="62" customFormat="1" ht="12.75" x14ac:dyDescent="0.2">
      <c r="C1510" s="63"/>
    </row>
    <row r="1511" spans="3:3" s="62" customFormat="1" ht="12.75" x14ac:dyDescent="0.2">
      <c r="C1511" s="63"/>
    </row>
    <row r="1512" spans="3:3" s="62" customFormat="1" ht="12.75" x14ac:dyDescent="0.2">
      <c r="C1512" s="63"/>
    </row>
    <row r="1513" spans="3:3" s="62" customFormat="1" ht="12.75" x14ac:dyDescent="0.2">
      <c r="C1513" s="63"/>
    </row>
    <row r="1514" spans="3:3" s="62" customFormat="1" ht="12.75" x14ac:dyDescent="0.2">
      <c r="C1514" s="63"/>
    </row>
    <row r="1515" spans="3:3" s="62" customFormat="1" ht="12.75" x14ac:dyDescent="0.2">
      <c r="C1515" s="63"/>
    </row>
    <row r="1516" spans="3:3" s="62" customFormat="1" ht="12.75" x14ac:dyDescent="0.2">
      <c r="C1516" s="63"/>
    </row>
    <row r="1517" spans="3:3" s="62" customFormat="1" ht="12.75" x14ac:dyDescent="0.2">
      <c r="C1517" s="63"/>
    </row>
    <row r="1518" spans="3:3" s="62" customFormat="1" ht="12.75" x14ac:dyDescent="0.2">
      <c r="C1518" s="63"/>
    </row>
    <row r="1519" spans="3:3" s="62" customFormat="1" ht="12.75" x14ac:dyDescent="0.2">
      <c r="C1519" s="63"/>
    </row>
    <row r="1520" spans="3:3" s="62" customFormat="1" ht="12.75" x14ac:dyDescent="0.2">
      <c r="C1520" s="63"/>
    </row>
    <row r="1521" spans="3:3" s="62" customFormat="1" ht="12.75" x14ac:dyDescent="0.2">
      <c r="C1521" s="63"/>
    </row>
    <row r="1522" spans="3:3" s="62" customFormat="1" ht="12.75" x14ac:dyDescent="0.2">
      <c r="C1522" s="63"/>
    </row>
    <row r="1523" spans="3:3" s="62" customFormat="1" ht="12.75" x14ac:dyDescent="0.2">
      <c r="C1523" s="63"/>
    </row>
    <row r="1524" spans="3:3" s="62" customFormat="1" ht="12.75" x14ac:dyDescent="0.2">
      <c r="C1524" s="63"/>
    </row>
    <row r="1525" spans="3:3" s="62" customFormat="1" ht="12.75" x14ac:dyDescent="0.2">
      <c r="C1525" s="63"/>
    </row>
    <row r="1526" spans="3:3" s="62" customFormat="1" ht="12.75" x14ac:dyDescent="0.2">
      <c r="C1526" s="63"/>
    </row>
    <row r="1527" spans="3:3" s="62" customFormat="1" ht="12.75" x14ac:dyDescent="0.2">
      <c r="C1527" s="63"/>
    </row>
    <row r="1528" spans="3:3" s="62" customFormat="1" ht="12.75" x14ac:dyDescent="0.2">
      <c r="C1528" s="63"/>
    </row>
    <row r="1529" spans="3:3" s="62" customFormat="1" ht="12.75" x14ac:dyDescent="0.2">
      <c r="C1529" s="63"/>
    </row>
    <row r="1530" spans="3:3" s="62" customFormat="1" ht="12.75" x14ac:dyDescent="0.2">
      <c r="C1530" s="63"/>
    </row>
    <row r="1531" spans="3:3" s="62" customFormat="1" ht="12.75" x14ac:dyDescent="0.2">
      <c r="C1531" s="63"/>
    </row>
    <row r="1532" spans="3:3" s="62" customFormat="1" ht="12.75" x14ac:dyDescent="0.2">
      <c r="C1532" s="63"/>
    </row>
    <row r="1533" spans="3:3" s="62" customFormat="1" ht="12.75" x14ac:dyDescent="0.2">
      <c r="C1533" s="63"/>
    </row>
    <row r="1534" spans="3:3" s="62" customFormat="1" ht="12.75" x14ac:dyDescent="0.2">
      <c r="C1534" s="63"/>
    </row>
    <row r="1535" spans="3:3" s="62" customFormat="1" ht="12.75" x14ac:dyDescent="0.2">
      <c r="C1535" s="63"/>
    </row>
    <row r="1536" spans="3:3" s="62" customFormat="1" ht="12.75" x14ac:dyDescent="0.2">
      <c r="C1536" s="63"/>
    </row>
    <row r="1537" spans="3:3" s="62" customFormat="1" ht="12.75" x14ac:dyDescent="0.2">
      <c r="C1537" s="63"/>
    </row>
    <row r="1538" spans="3:3" s="62" customFormat="1" ht="12.75" x14ac:dyDescent="0.2">
      <c r="C1538" s="63"/>
    </row>
    <row r="1539" spans="3:3" s="62" customFormat="1" ht="12.75" x14ac:dyDescent="0.2">
      <c r="C1539" s="63"/>
    </row>
    <row r="1540" spans="3:3" s="62" customFormat="1" ht="12.75" x14ac:dyDescent="0.2">
      <c r="C1540" s="63"/>
    </row>
    <row r="1541" spans="3:3" s="62" customFormat="1" ht="12.75" x14ac:dyDescent="0.2">
      <c r="C1541" s="63"/>
    </row>
    <row r="1542" spans="3:3" s="62" customFormat="1" ht="12.75" x14ac:dyDescent="0.2">
      <c r="C1542" s="63"/>
    </row>
    <row r="1543" spans="3:3" s="62" customFormat="1" ht="12.75" x14ac:dyDescent="0.2">
      <c r="C1543" s="63"/>
    </row>
    <row r="1544" spans="3:3" s="62" customFormat="1" ht="12.75" x14ac:dyDescent="0.2">
      <c r="C1544" s="63"/>
    </row>
    <row r="1545" spans="3:3" s="62" customFormat="1" ht="12.75" x14ac:dyDescent="0.2">
      <c r="C1545" s="63"/>
    </row>
    <row r="1546" spans="3:3" s="62" customFormat="1" ht="12.75" x14ac:dyDescent="0.2">
      <c r="C1546" s="63"/>
    </row>
    <row r="1547" spans="3:3" s="62" customFormat="1" ht="12.75" x14ac:dyDescent="0.2">
      <c r="C1547" s="63"/>
    </row>
    <row r="1548" spans="3:3" s="62" customFormat="1" ht="12.75" x14ac:dyDescent="0.2">
      <c r="C1548" s="63"/>
    </row>
    <row r="1549" spans="3:3" s="62" customFormat="1" ht="12.75" x14ac:dyDescent="0.2">
      <c r="C1549" s="63"/>
    </row>
    <row r="1550" spans="3:3" s="62" customFormat="1" ht="12.75" x14ac:dyDescent="0.2">
      <c r="C1550" s="63"/>
    </row>
    <row r="1551" spans="3:3" s="62" customFormat="1" ht="12.75" x14ac:dyDescent="0.2">
      <c r="C1551" s="63"/>
    </row>
    <row r="1552" spans="3:3" s="62" customFormat="1" ht="12.75" x14ac:dyDescent="0.2">
      <c r="C1552" s="63"/>
    </row>
    <row r="1553" spans="3:3" s="62" customFormat="1" ht="12.75" x14ac:dyDescent="0.2">
      <c r="C1553" s="63"/>
    </row>
    <row r="1554" spans="3:3" s="62" customFormat="1" ht="12.75" x14ac:dyDescent="0.2">
      <c r="C1554" s="63"/>
    </row>
    <row r="1555" spans="3:3" s="62" customFormat="1" ht="12.75" x14ac:dyDescent="0.2">
      <c r="C1555" s="63"/>
    </row>
    <row r="1556" spans="3:3" s="62" customFormat="1" ht="12.75" x14ac:dyDescent="0.2">
      <c r="C1556" s="63"/>
    </row>
    <row r="1557" spans="3:3" s="62" customFormat="1" ht="12.75" x14ac:dyDescent="0.2">
      <c r="C1557" s="63"/>
    </row>
    <row r="1558" spans="3:3" s="62" customFormat="1" ht="12.75" x14ac:dyDescent="0.2">
      <c r="C1558" s="63"/>
    </row>
    <row r="1559" spans="3:3" s="62" customFormat="1" ht="12.75" x14ac:dyDescent="0.2">
      <c r="C1559" s="63"/>
    </row>
    <row r="1560" spans="3:3" s="62" customFormat="1" ht="12.75" x14ac:dyDescent="0.2">
      <c r="C1560" s="63"/>
    </row>
    <row r="1561" spans="3:3" s="62" customFormat="1" ht="12.75" x14ac:dyDescent="0.2">
      <c r="C1561" s="63"/>
    </row>
    <row r="1562" spans="3:3" s="62" customFormat="1" ht="12.75" x14ac:dyDescent="0.2">
      <c r="C1562" s="63"/>
    </row>
    <row r="1563" spans="3:3" s="62" customFormat="1" ht="12.75" x14ac:dyDescent="0.2">
      <c r="C1563" s="63"/>
    </row>
    <row r="1564" spans="3:3" s="62" customFormat="1" ht="12.75" x14ac:dyDescent="0.2">
      <c r="C1564" s="63"/>
    </row>
    <row r="1565" spans="3:3" s="62" customFormat="1" ht="12.75" x14ac:dyDescent="0.2">
      <c r="C1565" s="63"/>
    </row>
    <row r="1566" spans="3:3" s="62" customFormat="1" ht="12.75" x14ac:dyDescent="0.2">
      <c r="C1566" s="63"/>
    </row>
    <row r="1567" spans="3:3" s="62" customFormat="1" ht="12.75" x14ac:dyDescent="0.2">
      <c r="C1567" s="63"/>
    </row>
    <row r="1568" spans="3:3" s="62" customFormat="1" ht="12.75" x14ac:dyDescent="0.2">
      <c r="C1568" s="63"/>
    </row>
    <row r="1569" spans="3:3" s="62" customFormat="1" ht="12.75" x14ac:dyDescent="0.2">
      <c r="C1569" s="63"/>
    </row>
    <row r="1570" spans="3:3" s="62" customFormat="1" ht="12.75" x14ac:dyDescent="0.2">
      <c r="C1570" s="63"/>
    </row>
    <row r="1571" spans="3:3" s="62" customFormat="1" ht="12.75" x14ac:dyDescent="0.2">
      <c r="C1571" s="63"/>
    </row>
    <row r="1572" spans="3:3" s="62" customFormat="1" ht="12.75" x14ac:dyDescent="0.2">
      <c r="C1572" s="63"/>
    </row>
    <row r="1573" spans="3:3" s="62" customFormat="1" ht="12.75" x14ac:dyDescent="0.2">
      <c r="C1573" s="63"/>
    </row>
    <row r="1574" spans="3:3" s="62" customFormat="1" ht="12.75" x14ac:dyDescent="0.2">
      <c r="C1574" s="63"/>
    </row>
    <row r="1575" spans="3:3" s="62" customFormat="1" ht="12.75" x14ac:dyDescent="0.2">
      <c r="C1575" s="63"/>
    </row>
    <row r="1576" spans="3:3" s="62" customFormat="1" ht="12.75" x14ac:dyDescent="0.2">
      <c r="C1576" s="63"/>
    </row>
    <row r="1577" spans="3:3" s="62" customFormat="1" ht="12.75" x14ac:dyDescent="0.2">
      <c r="C1577" s="63"/>
    </row>
    <row r="1578" spans="3:3" s="62" customFormat="1" ht="12.75" x14ac:dyDescent="0.2">
      <c r="C1578" s="63"/>
    </row>
    <row r="1579" spans="3:3" s="62" customFormat="1" ht="12.75" x14ac:dyDescent="0.2">
      <c r="C1579" s="63"/>
    </row>
    <row r="1580" spans="3:3" s="62" customFormat="1" ht="12.75" x14ac:dyDescent="0.2">
      <c r="C1580" s="63"/>
    </row>
    <row r="1581" spans="3:3" s="62" customFormat="1" ht="12.75" x14ac:dyDescent="0.2">
      <c r="C1581" s="63"/>
    </row>
    <row r="1582" spans="3:3" s="62" customFormat="1" ht="12.75" x14ac:dyDescent="0.2">
      <c r="C1582" s="63"/>
    </row>
    <row r="1583" spans="3:3" s="62" customFormat="1" ht="12.75" x14ac:dyDescent="0.2">
      <c r="C1583" s="63"/>
    </row>
    <row r="1584" spans="3:3" s="62" customFormat="1" ht="12.75" x14ac:dyDescent="0.2">
      <c r="C1584" s="63"/>
    </row>
    <row r="1585" spans="3:3" s="62" customFormat="1" ht="12.75" x14ac:dyDescent="0.2">
      <c r="C1585" s="63"/>
    </row>
    <row r="1586" spans="3:3" s="62" customFormat="1" ht="12.75" x14ac:dyDescent="0.2">
      <c r="C1586" s="63"/>
    </row>
    <row r="1587" spans="3:3" s="62" customFormat="1" ht="12.75" x14ac:dyDescent="0.2">
      <c r="C1587" s="63"/>
    </row>
    <row r="1588" spans="3:3" s="62" customFormat="1" ht="12.75" x14ac:dyDescent="0.2">
      <c r="C1588" s="63"/>
    </row>
    <row r="1589" spans="3:3" s="62" customFormat="1" ht="12.75" x14ac:dyDescent="0.2">
      <c r="C1589" s="63"/>
    </row>
    <row r="1590" spans="3:3" s="62" customFormat="1" ht="12.75" x14ac:dyDescent="0.2">
      <c r="C1590" s="63"/>
    </row>
    <row r="1591" spans="3:3" s="62" customFormat="1" ht="12.75" x14ac:dyDescent="0.2">
      <c r="C1591" s="63"/>
    </row>
    <row r="1592" spans="3:3" s="62" customFormat="1" ht="12.75" x14ac:dyDescent="0.2">
      <c r="C1592" s="63"/>
    </row>
    <row r="1593" spans="3:3" s="62" customFormat="1" ht="12.75" x14ac:dyDescent="0.2">
      <c r="C1593" s="63"/>
    </row>
    <row r="1594" spans="3:3" s="62" customFormat="1" ht="12.75" x14ac:dyDescent="0.2">
      <c r="C1594" s="63"/>
    </row>
    <row r="1595" spans="3:3" s="62" customFormat="1" ht="12.75" x14ac:dyDescent="0.2">
      <c r="C1595" s="63"/>
    </row>
    <row r="1596" spans="3:3" s="62" customFormat="1" ht="12.75" x14ac:dyDescent="0.2">
      <c r="C1596" s="63"/>
    </row>
    <row r="1597" spans="3:3" s="62" customFormat="1" ht="12.75" x14ac:dyDescent="0.2">
      <c r="C1597" s="63"/>
    </row>
    <row r="1598" spans="3:3" s="62" customFormat="1" ht="12.75" x14ac:dyDescent="0.2">
      <c r="C1598" s="63"/>
    </row>
    <row r="1599" spans="3:3" s="62" customFormat="1" ht="12.75" x14ac:dyDescent="0.2">
      <c r="C1599" s="63"/>
    </row>
    <row r="1600" spans="3:3" s="62" customFormat="1" ht="12.75" x14ac:dyDescent="0.2">
      <c r="C1600" s="63"/>
    </row>
    <row r="1601" spans="3:3" s="62" customFormat="1" ht="12.75" x14ac:dyDescent="0.2">
      <c r="C1601" s="63"/>
    </row>
    <row r="1602" spans="3:3" s="62" customFormat="1" ht="12.75" x14ac:dyDescent="0.2">
      <c r="C1602" s="63"/>
    </row>
    <row r="1603" spans="3:3" s="62" customFormat="1" ht="12.75" x14ac:dyDescent="0.2">
      <c r="C1603" s="63"/>
    </row>
    <row r="1604" spans="3:3" s="62" customFormat="1" ht="12.75" x14ac:dyDescent="0.2">
      <c r="C1604" s="63"/>
    </row>
    <row r="1605" spans="3:3" s="62" customFormat="1" ht="12.75" x14ac:dyDescent="0.2">
      <c r="C1605" s="63"/>
    </row>
    <row r="1606" spans="3:3" s="62" customFormat="1" ht="12.75" x14ac:dyDescent="0.2">
      <c r="C1606" s="63"/>
    </row>
    <row r="1607" spans="3:3" s="62" customFormat="1" ht="12.75" x14ac:dyDescent="0.2">
      <c r="C1607" s="63"/>
    </row>
    <row r="1608" spans="3:3" s="62" customFormat="1" ht="12.75" x14ac:dyDescent="0.2">
      <c r="C1608" s="63"/>
    </row>
    <row r="1609" spans="3:3" s="62" customFormat="1" ht="12.75" x14ac:dyDescent="0.2">
      <c r="C1609" s="63"/>
    </row>
    <row r="1610" spans="3:3" s="62" customFormat="1" ht="12.75" x14ac:dyDescent="0.2">
      <c r="C1610" s="63"/>
    </row>
    <row r="1611" spans="3:3" s="62" customFormat="1" ht="12.75" x14ac:dyDescent="0.2">
      <c r="C1611" s="63"/>
    </row>
    <row r="1612" spans="3:3" s="62" customFormat="1" ht="12.75" x14ac:dyDescent="0.2">
      <c r="C1612" s="63"/>
    </row>
    <row r="1613" spans="3:3" s="62" customFormat="1" ht="12.75" x14ac:dyDescent="0.2">
      <c r="C1613" s="63"/>
    </row>
    <row r="1614" spans="3:3" s="62" customFormat="1" ht="12.75" x14ac:dyDescent="0.2">
      <c r="C1614" s="63"/>
    </row>
    <row r="1615" spans="3:3" s="62" customFormat="1" ht="12.75" x14ac:dyDescent="0.2">
      <c r="C1615" s="63"/>
    </row>
    <row r="1616" spans="3:3" s="62" customFormat="1" ht="12.75" x14ac:dyDescent="0.2">
      <c r="C1616" s="63"/>
    </row>
    <row r="1617" spans="3:3" s="62" customFormat="1" ht="12.75" x14ac:dyDescent="0.2">
      <c r="C1617" s="63"/>
    </row>
    <row r="1618" spans="3:3" s="62" customFormat="1" ht="12.75" x14ac:dyDescent="0.2">
      <c r="C1618" s="63"/>
    </row>
    <row r="1619" spans="3:3" s="62" customFormat="1" ht="12.75" x14ac:dyDescent="0.2">
      <c r="C1619" s="63"/>
    </row>
    <row r="1620" spans="3:3" s="62" customFormat="1" ht="12.75" x14ac:dyDescent="0.2">
      <c r="C1620" s="63"/>
    </row>
    <row r="1621" spans="3:3" s="62" customFormat="1" ht="12.75" x14ac:dyDescent="0.2">
      <c r="C1621" s="63"/>
    </row>
    <row r="1622" spans="3:3" s="62" customFormat="1" ht="12.75" x14ac:dyDescent="0.2">
      <c r="C1622" s="63"/>
    </row>
    <row r="1623" spans="3:3" s="62" customFormat="1" ht="12.75" x14ac:dyDescent="0.2">
      <c r="C1623" s="63"/>
    </row>
    <row r="1624" spans="3:3" s="62" customFormat="1" ht="12.75" x14ac:dyDescent="0.2">
      <c r="C1624" s="63"/>
    </row>
    <row r="1625" spans="3:3" s="62" customFormat="1" ht="12.75" x14ac:dyDescent="0.2">
      <c r="C1625" s="63"/>
    </row>
    <row r="1626" spans="3:3" s="62" customFormat="1" ht="12.75" x14ac:dyDescent="0.2">
      <c r="C1626" s="63"/>
    </row>
    <row r="1627" spans="3:3" s="62" customFormat="1" ht="12.75" x14ac:dyDescent="0.2">
      <c r="C1627" s="63"/>
    </row>
    <row r="1628" spans="3:3" s="62" customFormat="1" ht="12.75" x14ac:dyDescent="0.2">
      <c r="C1628" s="63"/>
    </row>
    <row r="1629" spans="3:3" s="62" customFormat="1" ht="12.75" x14ac:dyDescent="0.2">
      <c r="C1629" s="63"/>
    </row>
    <row r="1630" spans="3:3" s="62" customFormat="1" ht="12.75" x14ac:dyDescent="0.2">
      <c r="C1630" s="63"/>
    </row>
    <row r="1631" spans="3:3" s="62" customFormat="1" ht="12.75" x14ac:dyDescent="0.2">
      <c r="C1631" s="63"/>
    </row>
    <row r="1632" spans="3:3" s="62" customFormat="1" ht="12.75" x14ac:dyDescent="0.2">
      <c r="C1632" s="63"/>
    </row>
    <row r="1633" spans="3:3" s="62" customFormat="1" ht="12.75" x14ac:dyDescent="0.2">
      <c r="C1633" s="63"/>
    </row>
    <row r="1634" spans="3:3" s="62" customFormat="1" ht="12.75" x14ac:dyDescent="0.2">
      <c r="C1634" s="63"/>
    </row>
    <row r="1635" spans="3:3" s="62" customFormat="1" ht="12.75" x14ac:dyDescent="0.2">
      <c r="C1635" s="63"/>
    </row>
    <row r="1636" spans="3:3" s="62" customFormat="1" ht="12.75" x14ac:dyDescent="0.2">
      <c r="C1636" s="63"/>
    </row>
    <row r="1637" spans="3:3" s="62" customFormat="1" ht="12.75" x14ac:dyDescent="0.2">
      <c r="C1637" s="63"/>
    </row>
    <row r="1638" spans="3:3" s="62" customFormat="1" ht="12.75" x14ac:dyDescent="0.2">
      <c r="C1638" s="63"/>
    </row>
    <row r="1639" spans="3:3" s="62" customFormat="1" ht="12.75" x14ac:dyDescent="0.2">
      <c r="C1639" s="63"/>
    </row>
    <row r="1640" spans="3:3" s="62" customFormat="1" ht="12.75" x14ac:dyDescent="0.2">
      <c r="C1640" s="63"/>
    </row>
    <row r="1641" spans="3:3" s="62" customFormat="1" ht="12.75" x14ac:dyDescent="0.2">
      <c r="C1641" s="63"/>
    </row>
    <row r="1642" spans="3:3" s="62" customFormat="1" ht="12.75" x14ac:dyDescent="0.2">
      <c r="C1642" s="63"/>
    </row>
    <row r="1643" spans="3:3" s="62" customFormat="1" ht="12.75" x14ac:dyDescent="0.2">
      <c r="C1643" s="63"/>
    </row>
    <row r="1644" spans="3:3" s="62" customFormat="1" ht="12.75" x14ac:dyDescent="0.2">
      <c r="C1644" s="63"/>
    </row>
    <row r="1645" spans="3:3" s="62" customFormat="1" ht="12.75" x14ac:dyDescent="0.2">
      <c r="C1645" s="63"/>
    </row>
    <row r="1646" spans="3:3" s="62" customFormat="1" ht="12.75" x14ac:dyDescent="0.2">
      <c r="C1646" s="63"/>
    </row>
    <row r="1647" spans="3:3" s="62" customFormat="1" ht="12.75" x14ac:dyDescent="0.2">
      <c r="C1647" s="63"/>
    </row>
    <row r="1648" spans="3:3" s="62" customFormat="1" ht="12.75" x14ac:dyDescent="0.2">
      <c r="C1648" s="63"/>
    </row>
    <row r="1649" spans="3:3" s="62" customFormat="1" ht="12.75" x14ac:dyDescent="0.2">
      <c r="C1649" s="63"/>
    </row>
    <row r="1650" spans="3:3" s="62" customFormat="1" ht="12.75" x14ac:dyDescent="0.2">
      <c r="C1650" s="63"/>
    </row>
    <row r="1651" spans="3:3" s="62" customFormat="1" ht="12.75" x14ac:dyDescent="0.2">
      <c r="C1651" s="63"/>
    </row>
    <row r="1652" spans="3:3" s="62" customFormat="1" ht="12.75" x14ac:dyDescent="0.2">
      <c r="C1652" s="63"/>
    </row>
    <row r="1653" spans="3:3" s="62" customFormat="1" ht="12.75" x14ac:dyDescent="0.2">
      <c r="C1653" s="63"/>
    </row>
    <row r="1654" spans="3:3" s="62" customFormat="1" ht="12.75" x14ac:dyDescent="0.2">
      <c r="C1654" s="63"/>
    </row>
    <row r="1655" spans="3:3" s="62" customFormat="1" ht="12.75" x14ac:dyDescent="0.2">
      <c r="C1655" s="63"/>
    </row>
    <row r="1656" spans="3:3" s="62" customFormat="1" ht="12.75" x14ac:dyDescent="0.2">
      <c r="C1656" s="63"/>
    </row>
    <row r="1657" spans="3:3" s="62" customFormat="1" ht="12.75" x14ac:dyDescent="0.2">
      <c r="C1657" s="63"/>
    </row>
    <row r="1658" spans="3:3" s="62" customFormat="1" ht="12.75" x14ac:dyDescent="0.2">
      <c r="C1658" s="63"/>
    </row>
    <row r="1659" spans="3:3" s="62" customFormat="1" ht="12.75" x14ac:dyDescent="0.2">
      <c r="C1659" s="63"/>
    </row>
    <row r="1660" spans="3:3" s="62" customFormat="1" ht="12.75" x14ac:dyDescent="0.2">
      <c r="C1660" s="63"/>
    </row>
    <row r="1661" spans="3:3" s="62" customFormat="1" ht="12.75" x14ac:dyDescent="0.2">
      <c r="C1661" s="63"/>
    </row>
    <row r="1662" spans="3:3" s="62" customFormat="1" ht="12.75" x14ac:dyDescent="0.2">
      <c r="C1662" s="63"/>
    </row>
    <row r="1663" spans="3:3" s="62" customFormat="1" ht="12.75" x14ac:dyDescent="0.2">
      <c r="C1663" s="63"/>
    </row>
    <row r="1664" spans="3:3" s="62" customFormat="1" ht="12.75" x14ac:dyDescent="0.2">
      <c r="C1664" s="63"/>
    </row>
    <row r="1665" spans="3:3" s="62" customFormat="1" ht="12.75" x14ac:dyDescent="0.2">
      <c r="C1665" s="63"/>
    </row>
    <row r="1666" spans="3:3" s="62" customFormat="1" ht="12.75" x14ac:dyDescent="0.2">
      <c r="C1666" s="63"/>
    </row>
    <row r="1667" spans="3:3" s="62" customFormat="1" ht="12.75" x14ac:dyDescent="0.2">
      <c r="C1667" s="63"/>
    </row>
    <row r="1668" spans="3:3" s="62" customFormat="1" ht="12.75" x14ac:dyDescent="0.2">
      <c r="C1668" s="63"/>
    </row>
    <row r="1669" spans="3:3" s="62" customFormat="1" ht="12.75" x14ac:dyDescent="0.2">
      <c r="C1669" s="63"/>
    </row>
    <row r="1670" spans="3:3" s="62" customFormat="1" ht="12.75" x14ac:dyDescent="0.2">
      <c r="C1670" s="63"/>
    </row>
    <row r="1671" spans="3:3" s="62" customFormat="1" ht="12.75" x14ac:dyDescent="0.2">
      <c r="C1671" s="63"/>
    </row>
    <row r="1672" spans="3:3" s="62" customFormat="1" ht="12.75" x14ac:dyDescent="0.2">
      <c r="C1672" s="63"/>
    </row>
    <row r="1673" spans="3:3" s="62" customFormat="1" ht="12.75" x14ac:dyDescent="0.2">
      <c r="C1673" s="63"/>
    </row>
    <row r="1674" spans="3:3" s="62" customFormat="1" ht="12.75" x14ac:dyDescent="0.2">
      <c r="C1674" s="63"/>
    </row>
    <row r="1675" spans="3:3" s="62" customFormat="1" ht="12.75" x14ac:dyDescent="0.2">
      <c r="C1675" s="63"/>
    </row>
    <row r="1676" spans="3:3" s="62" customFormat="1" ht="12.75" x14ac:dyDescent="0.2">
      <c r="C1676" s="63"/>
    </row>
    <row r="1677" spans="3:3" s="62" customFormat="1" ht="12.75" x14ac:dyDescent="0.2">
      <c r="C1677" s="63"/>
    </row>
    <row r="1678" spans="3:3" s="62" customFormat="1" ht="12.75" x14ac:dyDescent="0.2">
      <c r="C1678" s="63"/>
    </row>
    <row r="1679" spans="3:3" s="62" customFormat="1" ht="12.75" x14ac:dyDescent="0.2">
      <c r="C1679" s="63"/>
    </row>
    <row r="1680" spans="3:3" s="62" customFormat="1" ht="12.75" x14ac:dyDescent="0.2">
      <c r="C1680" s="63"/>
    </row>
    <row r="1681" spans="3:3" s="62" customFormat="1" ht="12.75" x14ac:dyDescent="0.2">
      <c r="C1681" s="63"/>
    </row>
    <row r="1682" spans="3:3" s="62" customFormat="1" ht="12.75" x14ac:dyDescent="0.2">
      <c r="C1682" s="63"/>
    </row>
    <row r="1683" spans="3:3" s="62" customFormat="1" ht="12.75" x14ac:dyDescent="0.2">
      <c r="C1683" s="63"/>
    </row>
    <row r="1684" spans="3:3" s="62" customFormat="1" ht="12.75" x14ac:dyDescent="0.2">
      <c r="C1684" s="63"/>
    </row>
    <row r="1685" spans="3:3" s="62" customFormat="1" ht="12.75" x14ac:dyDescent="0.2">
      <c r="C1685" s="63"/>
    </row>
    <row r="1686" spans="3:3" s="62" customFormat="1" ht="12.75" x14ac:dyDescent="0.2">
      <c r="C1686" s="63"/>
    </row>
    <row r="1687" spans="3:3" s="62" customFormat="1" ht="12.75" x14ac:dyDescent="0.2">
      <c r="C1687" s="63"/>
    </row>
    <row r="1688" spans="3:3" s="62" customFormat="1" ht="12.75" x14ac:dyDescent="0.2">
      <c r="C1688" s="63"/>
    </row>
    <row r="1689" spans="3:3" s="62" customFormat="1" ht="12.75" x14ac:dyDescent="0.2">
      <c r="C1689" s="63"/>
    </row>
    <row r="1690" spans="3:3" s="62" customFormat="1" ht="12.75" x14ac:dyDescent="0.2">
      <c r="C1690" s="63"/>
    </row>
    <row r="1691" spans="3:3" s="62" customFormat="1" ht="12.75" x14ac:dyDescent="0.2">
      <c r="C1691" s="63"/>
    </row>
    <row r="1692" spans="3:3" s="62" customFormat="1" ht="12.75" x14ac:dyDescent="0.2">
      <c r="C1692" s="63"/>
    </row>
    <row r="1693" spans="3:3" s="62" customFormat="1" ht="12.75" x14ac:dyDescent="0.2">
      <c r="C1693" s="63"/>
    </row>
    <row r="1694" spans="3:3" s="62" customFormat="1" ht="12.75" x14ac:dyDescent="0.2">
      <c r="C1694" s="63"/>
    </row>
    <row r="1695" spans="3:3" s="62" customFormat="1" ht="12.75" x14ac:dyDescent="0.2">
      <c r="C1695" s="63"/>
    </row>
    <row r="1696" spans="3:3" s="62" customFormat="1" ht="12.75" x14ac:dyDescent="0.2">
      <c r="C1696" s="63"/>
    </row>
    <row r="1697" spans="3:3" s="62" customFormat="1" ht="12.75" x14ac:dyDescent="0.2">
      <c r="C1697" s="63"/>
    </row>
    <row r="1698" spans="3:3" s="62" customFormat="1" ht="12.75" x14ac:dyDescent="0.2">
      <c r="C1698" s="63"/>
    </row>
    <row r="1699" spans="3:3" s="62" customFormat="1" ht="12.75" x14ac:dyDescent="0.2">
      <c r="C1699" s="63"/>
    </row>
    <row r="1700" spans="3:3" s="62" customFormat="1" ht="12.75" x14ac:dyDescent="0.2">
      <c r="C1700" s="63"/>
    </row>
    <row r="1701" spans="3:3" s="62" customFormat="1" ht="12.75" x14ac:dyDescent="0.2">
      <c r="C1701" s="63"/>
    </row>
    <row r="1702" spans="3:3" s="62" customFormat="1" ht="12.75" x14ac:dyDescent="0.2">
      <c r="C1702" s="63"/>
    </row>
    <row r="1703" spans="3:3" s="62" customFormat="1" ht="12.75" x14ac:dyDescent="0.2">
      <c r="C1703" s="63"/>
    </row>
    <row r="1704" spans="3:3" s="62" customFormat="1" ht="12.75" x14ac:dyDescent="0.2">
      <c r="C1704" s="63"/>
    </row>
    <row r="1705" spans="3:3" s="62" customFormat="1" ht="12.75" x14ac:dyDescent="0.2">
      <c r="C1705" s="63"/>
    </row>
    <row r="1706" spans="3:3" s="62" customFormat="1" ht="12.75" x14ac:dyDescent="0.2">
      <c r="C1706" s="63"/>
    </row>
    <row r="1707" spans="3:3" s="62" customFormat="1" ht="12.75" x14ac:dyDescent="0.2">
      <c r="C1707" s="63"/>
    </row>
    <row r="1708" spans="3:3" s="62" customFormat="1" ht="12.75" x14ac:dyDescent="0.2">
      <c r="C1708" s="63"/>
    </row>
    <row r="1709" spans="3:3" s="62" customFormat="1" ht="12.75" x14ac:dyDescent="0.2">
      <c r="C1709" s="63"/>
    </row>
    <row r="1710" spans="3:3" s="62" customFormat="1" ht="12.75" x14ac:dyDescent="0.2">
      <c r="C1710" s="63"/>
    </row>
    <row r="1711" spans="3:3" s="62" customFormat="1" ht="12.75" x14ac:dyDescent="0.2">
      <c r="C1711" s="63"/>
    </row>
    <row r="1712" spans="3:3" s="62" customFormat="1" ht="12.75" x14ac:dyDescent="0.2">
      <c r="C1712" s="63"/>
    </row>
    <row r="1713" spans="3:3" s="62" customFormat="1" ht="12.75" x14ac:dyDescent="0.2">
      <c r="C1713" s="63"/>
    </row>
    <row r="1714" spans="3:3" s="62" customFormat="1" ht="12.75" x14ac:dyDescent="0.2">
      <c r="C1714" s="63"/>
    </row>
    <row r="1715" spans="3:3" s="62" customFormat="1" ht="12.75" x14ac:dyDescent="0.2">
      <c r="C1715" s="63"/>
    </row>
    <row r="1716" spans="3:3" s="62" customFormat="1" ht="12.75" x14ac:dyDescent="0.2">
      <c r="C1716" s="63"/>
    </row>
    <row r="1717" spans="3:3" s="62" customFormat="1" ht="12.75" x14ac:dyDescent="0.2">
      <c r="C1717" s="63"/>
    </row>
    <row r="1718" spans="3:3" s="62" customFormat="1" ht="12.75" x14ac:dyDescent="0.2">
      <c r="C1718" s="63"/>
    </row>
    <row r="1719" spans="3:3" s="62" customFormat="1" ht="12.75" x14ac:dyDescent="0.2">
      <c r="C1719" s="63"/>
    </row>
    <row r="1720" spans="3:3" s="62" customFormat="1" ht="12.75" x14ac:dyDescent="0.2">
      <c r="C1720" s="63"/>
    </row>
    <row r="1721" spans="3:3" s="62" customFormat="1" ht="12.75" x14ac:dyDescent="0.2">
      <c r="C1721" s="63"/>
    </row>
    <row r="1722" spans="3:3" s="62" customFormat="1" ht="12.75" x14ac:dyDescent="0.2">
      <c r="C1722" s="63"/>
    </row>
    <row r="1723" spans="3:3" s="62" customFormat="1" ht="12.75" x14ac:dyDescent="0.2">
      <c r="C1723" s="63"/>
    </row>
    <row r="1724" spans="3:3" s="62" customFormat="1" ht="12.75" x14ac:dyDescent="0.2">
      <c r="C1724" s="63"/>
    </row>
    <row r="1725" spans="3:3" s="62" customFormat="1" ht="12.75" x14ac:dyDescent="0.2">
      <c r="C1725" s="63"/>
    </row>
    <row r="1726" spans="3:3" s="62" customFormat="1" ht="12.75" x14ac:dyDescent="0.2">
      <c r="C1726" s="63"/>
    </row>
    <row r="1727" spans="3:3" s="62" customFormat="1" ht="12.75" x14ac:dyDescent="0.2">
      <c r="C1727" s="63"/>
    </row>
    <row r="1728" spans="3:3" s="62" customFormat="1" ht="12.75" x14ac:dyDescent="0.2">
      <c r="C1728" s="63"/>
    </row>
    <row r="1729" spans="3:3" s="62" customFormat="1" ht="12.75" x14ac:dyDescent="0.2">
      <c r="C1729" s="63"/>
    </row>
    <row r="1730" spans="3:3" s="62" customFormat="1" ht="12.75" x14ac:dyDescent="0.2">
      <c r="C1730" s="63"/>
    </row>
    <row r="1731" spans="3:3" s="62" customFormat="1" ht="12.75" x14ac:dyDescent="0.2">
      <c r="C1731" s="63"/>
    </row>
    <row r="1732" spans="3:3" s="62" customFormat="1" ht="12.75" x14ac:dyDescent="0.2">
      <c r="C1732" s="63"/>
    </row>
    <row r="1733" spans="3:3" s="62" customFormat="1" ht="12.75" x14ac:dyDescent="0.2">
      <c r="C1733" s="63"/>
    </row>
    <row r="1734" spans="3:3" s="62" customFormat="1" ht="12.75" x14ac:dyDescent="0.2">
      <c r="C1734" s="63"/>
    </row>
    <row r="1735" spans="3:3" s="62" customFormat="1" ht="12.75" x14ac:dyDescent="0.2">
      <c r="C1735" s="63"/>
    </row>
    <row r="1736" spans="3:3" s="62" customFormat="1" ht="12.75" x14ac:dyDescent="0.2">
      <c r="C1736" s="63"/>
    </row>
    <row r="1737" spans="3:3" s="62" customFormat="1" ht="12.75" x14ac:dyDescent="0.2">
      <c r="C1737" s="63"/>
    </row>
    <row r="1738" spans="3:3" s="62" customFormat="1" ht="12.75" x14ac:dyDescent="0.2">
      <c r="C1738" s="63"/>
    </row>
    <row r="1739" spans="3:3" s="62" customFormat="1" ht="12.75" x14ac:dyDescent="0.2">
      <c r="C1739" s="63"/>
    </row>
    <row r="1740" spans="3:3" s="62" customFormat="1" ht="12.75" x14ac:dyDescent="0.2">
      <c r="C1740" s="63"/>
    </row>
    <row r="1741" spans="3:3" s="62" customFormat="1" ht="12.75" x14ac:dyDescent="0.2">
      <c r="C1741" s="63"/>
    </row>
    <row r="1742" spans="3:3" s="62" customFormat="1" ht="12.75" x14ac:dyDescent="0.2">
      <c r="C1742" s="63"/>
    </row>
    <row r="1743" spans="3:3" s="62" customFormat="1" ht="12.75" x14ac:dyDescent="0.2">
      <c r="C1743" s="63"/>
    </row>
    <row r="1744" spans="3:3" s="62" customFormat="1" ht="12.75" x14ac:dyDescent="0.2">
      <c r="C1744" s="63"/>
    </row>
    <row r="1745" spans="3:3" s="62" customFormat="1" ht="12.75" x14ac:dyDescent="0.2">
      <c r="C1745" s="63"/>
    </row>
    <row r="1746" spans="3:3" s="62" customFormat="1" ht="12.75" x14ac:dyDescent="0.2">
      <c r="C1746" s="63"/>
    </row>
    <row r="1747" spans="3:3" s="62" customFormat="1" ht="12.75" x14ac:dyDescent="0.2">
      <c r="C1747" s="63"/>
    </row>
    <row r="1748" spans="3:3" s="62" customFormat="1" ht="12.75" x14ac:dyDescent="0.2">
      <c r="C1748" s="63"/>
    </row>
    <row r="1749" spans="3:3" s="62" customFormat="1" ht="12.75" x14ac:dyDescent="0.2">
      <c r="C1749" s="63"/>
    </row>
    <row r="1750" spans="3:3" s="62" customFormat="1" ht="12.75" x14ac:dyDescent="0.2">
      <c r="C1750" s="63"/>
    </row>
    <row r="1751" spans="3:3" s="62" customFormat="1" ht="12.75" x14ac:dyDescent="0.2">
      <c r="C1751" s="63"/>
    </row>
    <row r="1752" spans="3:3" s="62" customFormat="1" ht="12.75" x14ac:dyDescent="0.2">
      <c r="C1752" s="63"/>
    </row>
    <row r="1753" spans="3:3" s="62" customFormat="1" ht="12.75" x14ac:dyDescent="0.2">
      <c r="C1753" s="63"/>
    </row>
    <row r="1754" spans="3:3" s="62" customFormat="1" ht="12.75" x14ac:dyDescent="0.2">
      <c r="C1754" s="63"/>
    </row>
    <row r="1755" spans="3:3" s="62" customFormat="1" ht="12.75" x14ac:dyDescent="0.2">
      <c r="C1755" s="63"/>
    </row>
    <row r="1756" spans="3:3" s="62" customFormat="1" ht="12.75" x14ac:dyDescent="0.2">
      <c r="C1756" s="63"/>
    </row>
    <row r="1757" spans="3:3" s="62" customFormat="1" ht="12.75" x14ac:dyDescent="0.2">
      <c r="C1757" s="63"/>
    </row>
    <row r="1758" spans="3:3" s="62" customFormat="1" ht="12.75" x14ac:dyDescent="0.2">
      <c r="C1758" s="63"/>
    </row>
    <row r="1759" spans="3:3" s="62" customFormat="1" ht="12.75" x14ac:dyDescent="0.2">
      <c r="C1759" s="63"/>
    </row>
    <row r="1760" spans="3:3" s="62" customFormat="1" ht="12.75" x14ac:dyDescent="0.2">
      <c r="C1760" s="63"/>
    </row>
    <row r="1761" spans="3:3" s="62" customFormat="1" ht="12.75" x14ac:dyDescent="0.2">
      <c r="C1761" s="63"/>
    </row>
    <row r="1762" spans="3:3" s="62" customFormat="1" ht="12.75" x14ac:dyDescent="0.2">
      <c r="C1762" s="63"/>
    </row>
    <row r="1763" spans="3:3" s="62" customFormat="1" ht="12.75" x14ac:dyDescent="0.2">
      <c r="C1763" s="63"/>
    </row>
    <row r="1764" spans="3:3" s="62" customFormat="1" ht="12.75" x14ac:dyDescent="0.2">
      <c r="C1764" s="63"/>
    </row>
    <row r="1765" spans="3:3" s="62" customFormat="1" ht="12.75" x14ac:dyDescent="0.2">
      <c r="C1765" s="63"/>
    </row>
    <row r="1766" spans="3:3" s="62" customFormat="1" ht="12.75" x14ac:dyDescent="0.2">
      <c r="C1766" s="63"/>
    </row>
    <row r="1767" spans="3:3" s="62" customFormat="1" ht="12.75" x14ac:dyDescent="0.2">
      <c r="C1767" s="63"/>
    </row>
    <row r="1768" spans="3:3" s="62" customFormat="1" ht="12.75" x14ac:dyDescent="0.2">
      <c r="C1768" s="63"/>
    </row>
    <row r="1769" spans="3:3" s="62" customFormat="1" ht="12.75" x14ac:dyDescent="0.2">
      <c r="C1769" s="63"/>
    </row>
    <row r="1770" spans="3:3" s="62" customFormat="1" ht="12.75" x14ac:dyDescent="0.2">
      <c r="C1770" s="63"/>
    </row>
    <row r="1771" spans="3:3" s="62" customFormat="1" ht="12.75" x14ac:dyDescent="0.2">
      <c r="C1771" s="63"/>
    </row>
    <row r="1772" spans="3:3" s="62" customFormat="1" ht="12.75" x14ac:dyDescent="0.2">
      <c r="C1772" s="63"/>
    </row>
    <row r="1773" spans="3:3" s="62" customFormat="1" ht="12.75" x14ac:dyDescent="0.2">
      <c r="C1773" s="63"/>
    </row>
    <row r="1774" spans="3:3" s="62" customFormat="1" ht="12.75" x14ac:dyDescent="0.2">
      <c r="C1774" s="63"/>
    </row>
    <row r="1775" spans="3:3" s="62" customFormat="1" ht="12.75" x14ac:dyDescent="0.2">
      <c r="C1775" s="63"/>
    </row>
    <row r="1776" spans="3:3" s="62" customFormat="1" ht="12.75" x14ac:dyDescent="0.2">
      <c r="C1776" s="63"/>
    </row>
    <row r="1777" spans="3:3" s="62" customFormat="1" ht="12.75" x14ac:dyDescent="0.2">
      <c r="C1777" s="63"/>
    </row>
    <row r="1778" spans="3:3" s="62" customFormat="1" ht="12.75" x14ac:dyDescent="0.2">
      <c r="C1778" s="63"/>
    </row>
    <row r="1779" spans="3:3" s="62" customFormat="1" ht="12.75" x14ac:dyDescent="0.2">
      <c r="C1779" s="63"/>
    </row>
    <row r="1780" spans="3:3" s="62" customFormat="1" ht="12.75" x14ac:dyDescent="0.2">
      <c r="C1780" s="63"/>
    </row>
    <row r="1781" spans="3:3" s="62" customFormat="1" ht="12.75" x14ac:dyDescent="0.2">
      <c r="C1781" s="63"/>
    </row>
    <row r="1782" spans="3:3" s="62" customFormat="1" ht="12.75" x14ac:dyDescent="0.2">
      <c r="C1782" s="63"/>
    </row>
    <row r="1783" spans="3:3" s="62" customFormat="1" ht="12.75" x14ac:dyDescent="0.2">
      <c r="C1783" s="63"/>
    </row>
    <row r="1784" spans="3:3" s="62" customFormat="1" ht="12.75" x14ac:dyDescent="0.2">
      <c r="C1784" s="63"/>
    </row>
    <row r="1785" spans="3:3" s="62" customFormat="1" ht="12.75" x14ac:dyDescent="0.2">
      <c r="C1785" s="63"/>
    </row>
    <row r="1786" spans="3:3" s="62" customFormat="1" ht="12.75" x14ac:dyDescent="0.2">
      <c r="C1786" s="63"/>
    </row>
    <row r="1787" spans="3:3" s="62" customFormat="1" ht="12.75" x14ac:dyDescent="0.2">
      <c r="C1787" s="63"/>
    </row>
    <row r="1788" spans="3:3" s="62" customFormat="1" ht="12.75" x14ac:dyDescent="0.2">
      <c r="C1788" s="63"/>
    </row>
    <row r="1789" spans="3:3" s="62" customFormat="1" ht="12.75" x14ac:dyDescent="0.2">
      <c r="C1789" s="63"/>
    </row>
    <row r="1790" spans="3:3" s="62" customFormat="1" ht="12.75" x14ac:dyDescent="0.2">
      <c r="C1790" s="63"/>
    </row>
    <row r="1791" spans="3:3" s="62" customFormat="1" ht="12.75" x14ac:dyDescent="0.2">
      <c r="C1791" s="63"/>
    </row>
    <row r="1792" spans="3:3" s="62" customFormat="1" ht="12.75" x14ac:dyDescent="0.2">
      <c r="C1792" s="63"/>
    </row>
    <row r="1793" spans="3:3" s="62" customFormat="1" ht="12.75" x14ac:dyDescent="0.2">
      <c r="C1793" s="63"/>
    </row>
    <row r="1794" spans="3:3" s="62" customFormat="1" ht="12.75" x14ac:dyDescent="0.2">
      <c r="C1794" s="63"/>
    </row>
    <row r="1795" spans="3:3" s="62" customFormat="1" ht="12.75" x14ac:dyDescent="0.2">
      <c r="C1795" s="63"/>
    </row>
    <row r="1796" spans="3:3" s="62" customFormat="1" ht="12.75" x14ac:dyDescent="0.2">
      <c r="C1796" s="63"/>
    </row>
    <row r="1797" spans="3:3" s="62" customFormat="1" ht="12.75" x14ac:dyDescent="0.2">
      <c r="C1797" s="63"/>
    </row>
    <row r="1798" spans="3:3" s="62" customFormat="1" ht="12.75" x14ac:dyDescent="0.2">
      <c r="C1798" s="63"/>
    </row>
    <row r="1799" spans="3:3" s="62" customFormat="1" ht="12.75" x14ac:dyDescent="0.2">
      <c r="C1799" s="63"/>
    </row>
    <row r="1800" spans="3:3" s="62" customFormat="1" ht="12.75" x14ac:dyDescent="0.2">
      <c r="C1800" s="63"/>
    </row>
    <row r="1801" spans="3:3" s="62" customFormat="1" ht="12.75" x14ac:dyDescent="0.2">
      <c r="C1801" s="63"/>
    </row>
    <row r="1802" spans="3:3" s="62" customFormat="1" ht="12.75" x14ac:dyDescent="0.2">
      <c r="C1802" s="63"/>
    </row>
    <row r="1803" spans="3:3" s="62" customFormat="1" ht="12.75" x14ac:dyDescent="0.2">
      <c r="C1803" s="63"/>
    </row>
    <row r="1804" spans="3:3" s="62" customFormat="1" ht="12.75" x14ac:dyDescent="0.2">
      <c r="C1804" s="63"/>
    </row>
    <row r="1805" spans="3:3" s="62" customFormat="1" ht="12.75" x14ac:dyDescent="0.2">
      <c r="C1805" s="63"/>
    </row>
    <row r="1806" spans="3:3" s="62" customFormat="1" ht="12.75" x14ac:dyDescent="0.2">
      <c r="C1806" s="63"/>
    </row>
    <row r="1807" spans="3:3" s="62" customFormat="1" ht="12.75" x14ac:dyDescent="0.2">
      <c r="C1807" s="63"/>
    </row>
    <row r="1808" spans="3:3" s="62" customFormat="1" ht="12.75" x14ac:dyDescent="0.2">
      <c r="C1808" s="63"/>
    </row>
    <row r="1809" spans="3:3" s="62" customFormat="1" ht="12.75" x14ac:dyDescent="0.2">
      <c r="C1809" s="63"/>
    </row>
    <row r="1810" spans="3:3" s="62" customFormat="1" ht="12.75" x14ac:dyDescent="0.2">
      <c r="C1810" s="63"/>
    </row>
    <row r="1811" spans="3:3" s="62" customFormat="1" ht="12.75" x14ac:dyDescent="0.2">
      <c r="C1811" s="63"/>
    </row>
    <row r="1812" spans="3:3" s="62" customFormat="1" ht="12.75" x14ac:dyDescent="0.2">
      <c r="C1812" s="63"/>
    </row>
    <row r="1813" spans="3:3" s="62" customFormat="1" ht="12.75" x14ac:dyDescent="0.2">
      <c r="C1813" s="63"/>
    </row>
    <row r="1814" spans="3:3" s="62" customFormat="1" ht="12.75" x14ac:dyDescent="0.2">
      <c r="C1814" s="63"/>
    </row>
    <row r="1815" spans="3:3" s="62" customFormat="1" ht="12.75" x14ac:dyDescent="0.2">
      <c r="C1815" s="63"/>
    </row>
    <row r="1816" spans="3:3" s="62" customFormat="1" ht="12.75" x14ac:dyDescent="0.2">
      <c r="C1816" s="63"/>
    </row>
    <row r="1817" spans="3:3" s="62" customFormat="1" ht="12.75" x14ac:dyDescent="0.2">
      <c r="C1817" s="63"/>
    </row>
    <row r="1818" spans="3:3" s="62" customFormat="1" ht="12.75" x14ac:dyDescent="0.2">
      <c r="C1818" s="63"/>
    </row>
    <row r="1819" spans="3:3" s="62" customFormat="1" ht="12.75" x14ac:dyDescent="0.2">
      <c r="C1819" s="63"/>
    </row>
    <row r="1820" spans="3:3" s="62" customFormat="1" ht="12.75" x14ac:dyDescent="0.2">
      <c r="C1820" s="63"/>
    </row>
    <row r="1821" spans="3:3" s="62" customFormat="1" ht="12.75" x14ac:dyDescent="0.2">
      <c r="C1821" s="63"/>
    </row>
    <row r="1822" spans="3:3" s="62" customFormat="1" ht="12.75" x14ac:dyDescent="0.2">
      <c r="C1822" s="63"/>
    </row>
    <row r="1823" spans="3:3" s="62" customFormat="1" ht="12.75" x14ac:dyDescent="0.2">
      <c r="C1823" s="63"/>
    </row>
    <row r="1824" spans="3:3" s="62" customFormat="1" ht="12.75" x14ac:dyDescent="0.2">
      <c r="C1824" s="63"/>
    </row>
    <row r="1825" spans="3:3" s="62" customFormat="1" ht="12.75" x14ac:dyDescent="0.2">
      <c r="C1825" s="63"/>
    </row>
    <row r="1826" spans="3:3" s="62" customFormat="1" ht="12.75" x14ac:dyDescent="0.2">
      <c r="C1826" s="63"/>
    </row>
    <row r="1827" spans="3:3" s="62" customFormat="1" ht="12.75" x14ac:dyDescent="0.2">
      <c r="C1827" s="63"/>
    </row>
    <row r="1828" spans="3:3" s="62" customFormat="1" ht="12.75" x14ac:dyDescent="0.2">
      <c r="C1828" s="63"/>
    </row>
    <row r="1829" spans="3:3" s="62" customFormat="1" ht="12.75" x14ac:dyDescent="0.2">
      <c r="C1829" s="63"/>
    </row>
    <row r="1830" spans="3:3" s="62" customFormat="1" ht="12.75" x14ac:dyDescent="0.2">
      <c r="C1830" s="63"/>
    </row>
    <row r="1831" spans="3:3" s="62" customFormat="1" ht="12.75" x14ac:dyDescent="0.2">
      <c r="C1831" s="63"/>
    </row>
    <row r="1832" spans="3:3" s="62" customFormat="1" ht="12.75" x14ac:dyDescent="0.2">
      <c r="C1832" s="63"/>
    </row>
    <row r="1833" spans="3:3" s="62" customFormat="1" ht="12.75" x14ac:dyDescent="0.2">
      <c r="C1833" s="63"/>
    </row>
    <row r="1834" spans="3:3" s="62" customFormat="1" ht="12.75" x14ac:dyDescent="0.2">
      <c r="C1834" s="63"/>
    </row>
    <row r="1835" spans="3:3" s="62" customFormat="1" ht="12.75" x14ac:dyDescent="0.2">
      <c r="C1835" s="63"/>
    </row>
    <row r="1836" spans="3:3" s="62" customFormat="1" ht="12.75" x14ac:dyDescent="0.2">
      <c r="C1836" s="63"/>
    </row>
    <row r="1837" spans="3:3" s="62" customFormat="1" ht="12.75" x14ac:dyDescent="0.2">
      <c r="C1837" s="63"/>
    </row>
    <row r="1838" spans="3:3" s="62" customFormat="1" ht="12.75" x14ac:dyDescent="0.2">
      <c r="C1838" s="63"/>
    </row>
    <row r="1839" spans="3:3" s="62" customFormat="1" ht="12.75" x14ac:dyDescent="0.2">
      <c r="C1839" s="63"/>
    </row>
    <row r="1840" spans="3:3" s="62" customFormat="1" ht="12.75" x14ac:dyDescent="0.2">
      <c r="C1840" s="63"/>
    </row>
    <row r="1841" spans="3:3" s="62" customFormat="1" ht="12.75" x14ac:dyDescent="0.2">
      <c r="C1841" s="63"/>
    </row>
    <row r="1842" spans="3:3" s="62" customFormat="1" ht="12.75" x14ac:dyDescent="0.2">
      <c r="C1842" s="63"/>
    </row>
    <row r="1843" spans="3:3" s="62" customFormat="1" ht="12.75" x14ac:dyDescent="0.2">
      <c r="C1843" s="63"/>
    </row>
    <row r="1844" spans="3:3" s="62" customFormat="1" ht="12.75" x14ac:dyDescent="0.2">
      <c r="C1844" s="63"/>
    </row>
    <row r="1845" spans="3:3" s="62" customFormat="1" ht="12.75" x14ac:dyDescent="0.2">
      <c r="C1845" s="63"/>
    </row>
    <row r="1846" spans="3:3" s="62" customFormat="1" ht="12.75" x14ac:dyDescent="0.2">
      <c r="C1846" s="63"/>
    </row>
    <row r="1847" spans="3:3" s="62" customFormat="1" ht="12.75" x14ac:dyDescent="0.2">
      <c r="C1847" s="63"/>
    </row>
    <row r="1848" spans="3:3" s="62" customFormat="1" ht="12.75" x14ac:dyDescent="0.2">
      <c r="C1848" s="63"/>
    </row>
    <row r="1849" spans="3:3" s="62" customFormat="1" ht="12.75" x14ac:dyDescent="0.2">
      <c r="C1849" s="63"/>
    </row>
    <row r="1850" spans="3:3" s="62" customFormat="1" ht="12.75" x14ac:dyDescent="0.2">
      <c r="C1850" s="63"/>
    </row>
    <row r="1851" spans="3:3" s="62" customFormat="1" ht="12.75" x14ac:dyDescent="0.2">
      <c r="C1851" s="63"/>
    </row>
    <row r="1852" spans="3:3" s="62" customFormat="1" ht="12.75" x14ac:dyDescent="0.2">
      <c r="C1852" s="63"/>
    </row>
    <row r="1853" spans="3:3" s="62" customFormat="1" ht="12.75" x14ac:dyDescent="0.2">
      <c r="C1853" s="63"/>
    </row>
    <row r="1854" spans="3:3" s="62" customFormat="1" ht="12.75" x14ac:dyDescent="0.2">
      <c r="C1854" s="63"/>
    </row>
    <row r="1855" spans="3:3" s="62" customFormat="1" ht="12.75" x14ac:dyDescent="0.2">
      <c r="C1855" s="63"/>
    </row>
    <row r="1856" spans="3:3" s="62" customFormat="1" ht="12.75" x14ac:dyDescent="0.2">
      <c r="C1856" s="63"/>
    </row>
    <row r="1857" spans="3:3" s="62" customFormat="1" ht="12.75" x14ac:dyDescent="0.2">
      <c r="C1857" s="63"/>
    </row>
    <row r="1858" spans="3:3" s="62" customFormat="1" ht="12.75" x14ac:dyDescent="0.2">
      <c r="C1858" s="63"/>
    </row>
    <row r="1859" spans="3:3" s="62" customFormat="1" ht="12.75" x14ac:dyDescent="0.2">
      <c r="C1859" s="63"/>
    </row>
    <row r="1860" spans="3:3" s="62" customFormat="1" ht="12.75" x14ac:dyDescent="0.2">
      <c r="C1860" s="63"/>
    </row>
    <row r="1861" spans="3:3" s="62" customFormat="1" ht="12.75" x14ac:dyDescent="0.2">
      <c r="C1861" s="63"/>
    </row>
    <row r="1862" spans="3:3" s="62" customFormat="1" ht="12.75" x14ac:dyDescent="0.2">
      <c r="C1862" s="63"/>
    </row>
    <row r="1863" spans="3:3" s="62" customFormat="1" ht="12.75" x14ac:dyDescent="0.2">
      <c r="C1863" s="63"/>
    </row>
    <row r="1864" spans="3:3" s="62" customFormat="1" ht="12.75" x14ac:dyDescent="0.2">
      <c r="C1864" s="63"/>
    </row>
    <row r="1865" spans="3:3" s="62" customFormat="1" ht="12.75" x14ac:dyDescent="0.2">
      <c r="C1865" s="63"/>
    </row>
    <row r="1866" spans="3:3" s="62" customFormat="1" ht="12.75" x14ac:dyDescent="0.2">
      <c r="C1866" s="63"/>
    </row>
    <row r="1867" spans="3:3" s="62" customFormat="1" ht="12.75" x14ac:dyDescent="0.2">
      <c r="C1867" s="63"/>
    </row>
    <row r="1868" spans="3:3" s="62" customFormat="1" ht="12.75" x14ac:dyDescent="0.2">
      <c r="C1868" s="63"/>
    </row>
    <row r="1869" spans="3:3" s="62" customFormat="1" ht="12.75" x14ac:dyDescent="0.2">
      <c r="C1869" s="63"/>
    </row>
    <row r="1870" spans="3:3" s="62" customFormat="1" ht="12.75" x14ac:dyDescent="0.2">
      <c r="C1870" s="63"/>
    </row>
    <row r="1871" spans="3:3" s="62" customFormat="1" ht="12.75" x14ac:dyDescent="0.2">
      <c r="C1871" s="63"/>
    </row>
    <row r="1872" spans="3:3" s="62" customFormat="1" ht="12.75" x14ac:dyDescent="0.2">
      <c r="C1872" s="63"/>
    </row>
    <row r="1873" spans="3:3" s="62" customFormat="1" ht="12.75" x14ac:dyDescent="0.2">
      <c r="C1873" s="63"/>
    </row>
    <row r="1874" spans="3:3" s="62" customFormat="1" ht="12.75" x14ac:dyDescent="0.2">
      <c r="C1874" s="63"/>
    </row>
    <row r="1875" spans="3:3" s="62" customFormat="1" ht="12.75" x14ac:dyDescent="0.2">
      <c r="C1875" s="63"/>
    </row>
    <row r="1876" spans="3:3" s="62" customFormat="1" ht="12.75" x14ac:dyDescent="0.2">
      <c r="C1876" s="63"/>
    </row>
    <row r="1877" spans="3:3" s="62" customFormat="1" ht="12.75" x14ac:dyDescent="0.2">
      <c r="C1877" s="63"/>
    </row>
    <row r="1878" spans="3:3" s="62" customFormat="1" ht="12.75" x14ac:dyDescent="0.2">
      <c r="C1878" s="63"/>
    </row>
    <row r="1879" spans="3:3" s="62" customFormat="1" ht="12.75" x14ac:dyDescent="0.2">
      <c r="C1879" s="63"/>
    </row>
    <row r="1880" spans="3:3" s="62" customFormat="1" ht="12.75" x14ac:dyDescent="0.2">
      <c r="C1880" s="63"/>
    </row>
    <row r="1881" spans="3:3" s="62" customFormat="1" ht="12.75" x14ac:dyDescent="0.2">
      <c r="C1881" s="63"/>
    </row>
    <row r="1882" spans="3:3" s="62" customFormat="1" ht="12.75" x14ac:dyDescent="0.2">
      <c r="C1882" s="63"/>
    </row>
    <row r="1883" spans="3:3" s="62" customFormat="1" ht="12.75" x14ac:dyDescent="0.2">
      <c r="C1883" s="63"/>
    </row>
    <row r="1884" spans="3:3" s="62" customFormat="1" ht="12.75" x14ac:dyDescent="0.2">
      <c r="C1884" s="63"/>
    </row>
    <row r="1885" spans="3:3" s="62" customFormat="1" ht="12.75" x14ac:dyDescent="0.2">
      <c r="C1885" s="63"/>
    </row>
    <row r="1886" spans="3:3" s="62" customFormat="1" ht="12.75" x14ac:dyDescent="0.2">
      <c r="C1886" s="63"/>
    </row>
    <row r="1887" spans="3:3" s="62" customFormat="1" ht="12.75" x14ac:dyDescent="0.2">
      <c r="C1887" s="63"/>
    </row>
    <row r="1888" spans="3:3" s="62" customFormat="1" ht="12.75" x14ac:dyDescent="0.2">
      <c r="C1888" s="63"/>
    </row>
    <row r="1889" spans="3:3" s="62" customFormat="1" ht="12.75" x14ac:dyDescent="0.2">
      <c r="C1889" s="63"/>
    </row>
    <row r="1890" spans="3:3" s="62" customFormat="1" ht="12.75" x14ac:dyDescent="0.2">
      <c r="C1890" s="63"/>
    </row>
    <row r="1891" spans="3:3" s="62" customFormat="1" ht="12.75" x14ac:dyDescent="0.2">
      <c r="C1891" s="63"/>
    </row>
    <row r="1892" spans="3:3" s="62" customFormat="1" ht="12.75" x14ac:dyDescent="0.2">
      <c r="C1892" s="63"/>
    </row>
    <row r="1893" spans="3:3" s="62" customFormat="1" ht="12.75" x14ac:dyDescent="0.2">
      <c r="C1893" s="63"/>
    </row>
    <row r="1894" spans="3:3" s="62" customFormat="1" ht="12.75" x14ac:dyDescent="0.2">
      <c r="C1894" s="63"/>
    </row>
    <row r="1895" spans="3:3" s="62" customFormat="1" ht="12.75" x14ac:dyDescent="0.2">
      <c r="C1895" s="63"/>
    </row>
    <row r="1896" spans="3:3" s="62" customFormat="1" ht="12.75" x14ac:dyDescent="0.2">
      <c r="C1896" s="63"/>
    </row>
    <row r="1897" spans="3:3" s="62" customFormat="1" ht="12.75" x14ac:dyDescent="0.2">
      <c r="C1897" s="63"/>
    </row>
    <row r="1898" spans="3:3" s="62" customFormat="1" ht="12.75" x14ac:dyDescent="0.2">
      <c r="C1898" s="63"/>
    </row>
    <row r="1899" spans="3:3" s="62" customFormat="1" ht="12.75" x14ac:dyDescent="0.2">
      <c r="C1899" s="63"/>
    </row>
    <row r="1900" spans="3:3" s="62" customFormat="1" ht="12.75" x14ac:dyDescent="0.2">
      <c r="C1900" s="63"/>
    </row>
    <row r="1901" spans="3:3" s="62" customFormat="1" ht="12.75" x14ac:dyDescent="0.2">
      <c r="C1901" s="63"/>
    </row>
    <row r="1902" spans="3:3" s="62" customFormat="1" ht="12.75" x14ac:dyDescent="0.2">
      <c r="C1902" s="63"/>
    </row>
    <row r="1903" spans="3:3" s="62" customFormat="1" ht="12.75" x14ac:dyDescent="0.2">
      <c r="C1903" s="63"/>
    </row>
    <row r="1904" spans="3:3" s="62" customFormat="1" ht="12.75" x14ac:dyDescent="0.2">
      <c r="C1904" s="63"/>
    </row>
    <row r="1905" spans="3:3" s="62" customFormat="1" ht="12.75" x14ac:dyDescent="0.2">
      <c r="C1905" s="63"/>
    </row>
    <row r="1906" spans="3:3" s="62" customFormat="1" ht="12.75" x14ac:dyDescent="0.2">
      <c r="C1906" s="63"/>
    </row>
    <row r="1907" spans="3:3" s="62" customFormat="1" ht="12.75" x14ac:dyDescent="0.2">
      <c r="C1907" s="63"/>
    </row>
    <row r="1908" spans="3:3" s="62" customFormat="1" ht="12.75" x14ac:dyDescent="0.2">
      <c r="C1908" s="63"/>
    </row>
    <row r="1909" spans="3:3" s="62" customFormat="1" ht="12.75" x14ac:dyDescent="0.2">
      <c r="C1909" s="63"/>
    </row>
    <row r="1910" spans="3:3" s="62" customFormat="1" ht="12.75" x14ac:dyDescent="0.2">
      <c r="C1910" s="63"/>
    </row>
    <row r="1911" spans="3:3" s="62" customFormat="1" ht="12.75" x14ac:dyDescent="0.2">
      <c r="C1911" s="63"/>
    </row>
    <row r="1912" spans="3:3" s="62" customFormat="1" ht="12.75" x14ac:dyDescent="0.2">
      <c r="C1912" s="63"/>
    </row>
    <row r="1913" spans="3:3" s="62" customFormat="1" ht="12.75" x14ac:dyDescent="0.2">
      <c r="C1913" s="63"/>
    </row>
    <row r="1914" spans="3:3" s="62" customFormat="1" ht="12.75" x14ac:dyDescent="0.2">
      <c r="C1914" s="63"/>
    </row>
    <row r="1915" spans="3:3" s="62" customFormat="1" ht="12.75" x14ac:dyDescent="0.2">
      <c r="C1915" s="63"/>
    </row>
    <row r="1916" spans="3:3" s="62" customFormat="1" ht="12.75" x14ac:dyDescent="0.2">
      <c r="C1916" s="63"/>
    </row>
    <row r="1917" spans="3:3" s="62" customFormat="1" ht="12.75" x14ac:dyDescent="0.2">
      <c r="C1917" s="63"/>
    </row>
    <row r="1918" spans="3:3" s="62" customFormat="1" ht="12.75" x14ac:dyDescent="0.2">
      <c r="C1918" s="63"/>
    </row>
    <row r="1919" spans="3:3" s="62" customFormat="1" ht="12.75" x14ac:dyDescent="0.2">
      <c r="C1919" s="63"/>
    </row>
    <row r="1920" spans="3:3" s="62" customFormat="1" ht="12.75" x14ac:dyDescent="0.2">
      <c r="C1920" s="63"/>
    </row>
    <row r="1921" spans="3:3" s="62" customFormat="1" ht="12.75" x14ac:dyDescent="0.2">
      <c r="C1921" s="63"/>
    </row>
    <row r="1922" spans="3:3" s="62" customFormat="1" ht="12.75" x14ac:dyDescent="0.2">
      <c r="C1922" s="63"/>
    </row>
    <row r="1923" spans="3:3" s="62" customFormat="1" ht="12.75" x14ac:dyDescent="0.2">
      <c r="C1923" s="63"/>
    </row>
    <row r="1924" spans="3:3" s="62" customFormat="1" ht="12.75" x14ac:dyDescent="0.2">
      <c r="C1924" s="63"/>
    </row>
    <row r="1925" spans="3:3" s="62" customFormat="1" ht="12.75" x14ac:dyDescent="0.2">
      <c r="C1925" s="63"/>
    </row>
    <row r="1926" spans="3:3" s="62" customFormat="1" ht="12.75" x14ac:dyDescent="0.2">
      <c r="C1926" s="63"/>
    </row>
    <row r="1927" spans="3:3" s="62" customFormat="1" ht="12.75" x14ac:dyDescent="0.2">
      <c r="C1927" s="63"/>
    </row>
    <row r="1928" spans="3:3" s="62" customFormat="1" ht="12.75" x14ac:dyDescent="0.2">
      <c r="C1928" s="63"/>
    </row>
    <row r="1929" spans="3:3" s="62" customFormat="1" ht="12.75" x14ac:dyDescent="0.2">
      <c r="C1929" s="63"/>
    </row>
    <row r="1930" spans="3:3" s="62" customFormat="1" ht="12.75" x14ac:dyDescent="0.2">
      <c r="C1930" s="63"/>
    </row>
    <row r="1931" spans="3:3" s="62" customFormat="1" ht="12.75" x14ac:dyDescent="0.2">
      <c r="C1931" s="63"/>
    </row>
    <row r="1932" spans="3:3" s="62" customFormat="1" ht="12.75" x14ac:dyDescent="0.2">
      <c r="C1932" s="63"/>
    </row>
    <row r="1933" spans="3:3" s="62" customFormat="1" ht="12.75" x14ac:dyDescent="0.2">
      <c r="C1933" s="63"/>
    </row>
    <row r="1934" spans="3:3" s="62" customFormat="1" ht="12.75" x14ac:dyDescent="0.2">
      <c r="C1934" s="63"/>
    </row>
    <row r="1935" spans="3:3" s="62" customFormat="1" ht="12.75" x14ac:dyDescent="0.2">
      <c r="C1935" s="63"/>
    </row>
    <row r="1936" spans="3:3" s="62" customFormat="1" ht="12.75" x14ac:dyDescent="0.2">
      <c r="C1936" s="63"/>
    </row>
    <row r="1937" spans="3:3" s="62" customFormat="1" ht="12.75" x14ac:dyDescent="0.2">
      <c r="C1937" s="63"/>
    </row>
    <row r="1938" spans="3:3" s="62" customFormat="1" ht="12.75" x14ac:dyDescent="0.2">
      <c r="C1938" s="63"/>
    </row>
    <row r="1939" spans="3:3" s="62" customFormat="1" ht="12.75" x14ac:dyDescent="0.2">
      <c r="C1939" s="63"/>
    </row>
    <row r="1940" spans="3:3" s="62" customFormat="1" ht="12.75" x14ac:dyDescent="0.2">
      <c r="C1940" s="63"/>
    </row>
    <row r="1941" spans="3:3" s="62" customFormat="1" ht="12.75" x14ac:dyDescent="0.2">
      <c r="C1941" s="63"/>
    </row>
    <row r="1942" spans="3:3" s="62" customFormat="1" ht="12.75" x14ac:dyDescent="0.2">
      <c r="C1942" s="63"/>
    </row>
    <row r="1943" spans="3:3" s="62" customFormat="1" ht="12.75" x14ac:dyDescent="0.2">
      <c r="C1943" s="63"/>
    </row>
    <row r="1944" spans="3:3" s="62" customFormat="1" ht="12.75" x14ac:dyDescent="0.2">
      <c r="C1944" s="63"/>
    </row>
    <row r="1945" spans="3:3" s="62" customFormat="1" ht="12.75" x14ac:dyDescent="0.2">
      <c r="C1945" s="63"/>
    </row>
    <row r="1946" spans="3:3" s="62" customFormat="1" ht="12.75" x14ac:dyDescent="0.2">
      <c r="C1946" s="63"/>
    </row>
    <row r="1947" spans="3:3" s="62" customFormat="1" ht="12.75" x14ac:dyDescent="0.2">
      <c r="C1947" s="63"/>
    </row>
    <row r="1948" spans="3:3" s="62" customFormat="1" ht="12.75" x14ac:dyDescent="0.2">
      <c r="C1948" s="63"/>
    </row>
    <row r="1949" spans="3:3" s="62" customFormat="1" ht="12.75" x14ac:dyDescent="0.2">
      <c r="C1949" s="63"/>
    </row>
    <row r="1950" spans="3:3" s="62" customFormat="1" ht="12.75" x14ac:dyDescent="0.2">
      <c r="C1950" s="63"/>
    </row>
    <row r="1951" spans="3:3" s="62" customFormat="1" ht="12.75" x14ac:dyDescent="0.2">
      <c r="C1951" s="63"/>
    </row>
    <row r="1952" spans="3:3" s="62" customFormat="1" ht="12.75" x14ac:dyDescent="0.2">
      <c r="C1952" s="63"/>
    </row>
    <row r="1953" spans="3:3" s="62" customFormat="1" ht="12.75" x14ac:dyDescent="0.2">
      <c r="C1953" s="63"/>
    </row>
    <row r="1954" spans="3:3" s="62" customFormat="1" ht="12.75" x14ac:dyDescent="0.2">
      <c r="C1954" s="63"/>
    </row>
    <row r="1955" spans="3:3" s="62" customFormat="1" ht="12.75" x14ac:dyDescent="0.2">
      <c r="C1955" s="63"/>
    </row>
    <row r="1956" spans="3:3" s="62" customFormat="1" ht="12.75" x14ac:dyDescent="0.2">
      <c r="C1956" s="63"/>
    </row>
    <row r="1957" spans="3:3" s="62" customFormat="1" ht="12.75" x14ac:dyDescent="0.2">
      <c r="C1957" s="63"/>
    </row>
    <row r="1958" spans="3:3" s="62" customFormat="1" ht="12.75" x14ac:dyDescent="0.2">
      <c r="C1958" s="63"/>
    </row>
    <row r="1959" spans="3:3" s="62" customFormat="1" ht="12.75" x14ac:dyDescent="0.2">
      <c r="C1959" s="63"/>
    </row>
    <row r="1960" spans="3:3" s="62" customFormat="1" ht="12.75" x14ac:dyDescent="0.2">
      <c r="C1960" s="63"/>
    </row>
    <row r="1961" spans="3:3" s="62" customFormat="1" ht="12.75" x14ac:dyDescent="0.2">
      <c r="C1961" s="63"/>
    </row>
    <row r="1962" spans="3:3" s="62" customFormat="1" ht="12.75" x14ac:dyDescent="0.2">
      <c r="C1962" s="63"/>
    </row>
    <row r="1963" spans="3:3" s="62" customFormat="1" ht="12.75" x14ac:dyDescent="0.2">
      <c r="C1963" s="63"/>
    </row>
    <row r="1964" spans="3:3" s="62" customFormat="1" ht="12.75" x14ac:dyDescent="0.2">
      <c r="C1964" s="63"/>
    </row>
    <row r="1965" spans="3:3" s="62" customFormat="1" ht="12.75" x14ac:dyDescent="0.2">
      <c r="C1965" s="63"/>
    </row>
    <row r="1966" spans="3:3" s="62" customFormat="1" ht="12.75" x14ac:dyDescent="0.2">
      <c r="C1966" s="63"/>
    </row>
    <row r="1967" spans="3:3" s="62" customFormat="1" ht="12.75" x14ac:dyDescent="0.2">
      <c r="C1967" s="63"/>
    </row>
    <row r="1968" spans="3:3" s="62" customFormat="1" ht="12.75" x14ac:dyDescent="0.2">
      <c r="C1968" s="63"/>
    </row>
    <row r="1969" spans="3:3" s="62" customFormat="1" ht="12.75" x14ac:dyDescent="0.2">
      <c r="C1969" s="63"/>
    </row>
    <row r="1970" spans="3:3" s="62" customFormat="1" ht="12.75" x14ac:dyDescent="0.2">
      <c r="C1970" s="63"/>
    </row>
    <row r="1971" spans="3:3" s="62" customFormat="1" ht="12.75" x14ac:dyDescent="0.2">
      <c r="C1971" s="63"/>
    </row>
    <row r="1972" spans="3:3" s="62" customFormat="1" ht="12.75" x14ac:dyDescent="0.2">
      <c r="C1972" s="63"/>
    </row>
    <row r="1973" spans="3:3" s="62" customFormat="1" ht="12.75" x14ac:dyDescent="0.2">
      <c r="C1973" s="63"/>
    </row>
    <row r="1974" spans="3:3" s="62" customFormat="1" ht="12.75" x14ac:dyDescent="0.2">
      <c r="C1974" s="63"/>
    </row>
    <row r="1975" spans="3:3" s="62" customFormat="1" ht="12.75" x14ac:dyDescent="0.2">
      <c r="C1975" s="63"/>
    </row>
    <row r="1976" spans="3:3" s="62" customFormat="1" ht="12.75" x14ac:dyDescent="0.2">
      <c r="C1976" s="63"/>
    </row>
    <row r="1977" spans="3:3" s="62" customFormat="1" ht="12.75" x14ac:dyDescent="0.2">
      <c r="C1977" s="63"/>
    </row>
    <row r="1978" spans="3:3" s="62" customFormat="1" ht="12.75" x14ac:dyDescent="0.2">
      <c r="C1978" s="63"/>
    </row>
    <row r="1979" spans="3:3" s="62" customFormat="1" ht="12.75" x14ac:dyDescent="0.2">
      <c r="C1979" s="63"/>
    </row>
    <row r="1980" spans="3:3" s="62" customFormat="1" ht="12.75" x14ac:dyDescent="0.2">
      <c r="C1980" s="63"/>
    </row>
    <row r="1981" spans="3:3" s="62" customFormat="1" ht="12.75" x14ac:dyDescent="0.2">
      <c r="C1981" s="63"/>
    </row>
    <row r="1982" spans="3:3" s="62" customFormat="1" ht="12.75" x14ac:dyDescent="0.2">
      <c r="C1982" s="63"/>
    </row>
    <row r="1983" spans="3:3" s="62" customFormat="1" ht="12.75" x14ac:dyDescent="0.2">
      <c r="C1983" s="63"/>
    </row>
    <row r="1984" spans="3:3" s="62" customFormat="1" ht="12.75" x14ac:dyDescent="0.2">
      <c r="C1984" s="63"/>
    </row>
    <row r="1985" spans="3:3" s="62" customFormat="1" ht="12.75" x14ac:dyDescent="0.2">
      <c r="C1985" s="63"/>
    </row>
    <row r="1986" spans="3:3" s="62" customFormat="1" ht="12.75" x14ac:dyDescent="0.2">
      <c r="C1986" s="63"/>
    </row>
    <row r="1987" spans="3:3" s="62" customFormat="1" ht="12.75" x14ac:dyDescent="0.2">
      <c r="C1987" s="63"/>
    </row>
    <row r="1988" spans="3:3" s="62" customFormat="1" ht="12.75" x14ac:dyDescent="0.2">
      <c r="C1988" s="63"/>
    </row>
    <row r="1989" spans="3:3" s="62" customFormat="1" ht="12.75" x14ac:dyDescent="0.2">
      <c r="C1989" s="63"/>
    </row>
    <row r="1990" spans="3:3" s="62" customFormat="1" ht="12.75" x14ac:dyDescent="0.2">
      <c r="C1990" s="63"/>
    </row>
    <row r="1991" spans="3:3" s="62" customFormat="1" ht="12.75" x14ac:dyDescent="0.2">
      <c r="C1991" s="63"/>
    </row>
    <row r="1992" spans="3:3" s="62" customFormat="1" ht="12.75" x14ac:dyDescent="0.2">
      <c r="C1992" s="63"/>
    </row>
    <row r="1993" spans="3:3" s="62" customFormat="1" ht="12.75" x14ac:dyDescent="0.2">
      <c r="C1993" s="63"/>
    </row>
    <row r="1994" spans="3:3" s="62" customFormat="1" ht="12.75" x14ac:dyDescent="0.2">
      <c r="C1994" s="63"/>
    </row>
    <row r="1995" spans="3:3" s="62" customFormat="1" ht="12.75" x14ac:dyDescent="0.2">
      <c r="C1995" s="63"/>
    </row>
    <row r="1996" spans="3:3" s="62" customFormat="1" ht="12.75" x14ac:dyDescent="0.2">
      <c r="C1996" s="63"/>
    </row>
    <row r="1997" spans="3:3" s="62" customFormat="1" ht="12.75" x14ac:dyDescent="0.2">
      <c r="C1997" s="63"/>
    </row>
    <row r="1998" spans="3:3" s="62" customFormat="1" ht="12.75" x14ac:dyDescent="0.2">
      <c r="C1998" s="63"/>
    </row>
    <row r="1999" spans="3:3" s="62" customFormat="1" ht="12.75" x14ac:dyDescent="0.2">
      <c r="C1999" s="63"/>
    </row>
    <row r="2000" spans="3:3" s="62" customFormat="1" ht="12.75" x14ac:dyDescent="0.2">
      <c r="C2000" s="63"/>
    </row>
    <row r="2001" spans="3:3" s="62" customFormat="1" ht="12.75" x14ac:dyDescent="0.2">
      <c r="C2001" s="63"/>
    </row>
    <row r="2002" spans="3:3" s="62" customFormat="1" ht="12.75" x14ac:dyDescent="0.2">
      <c r="C2002" s="63"/>
    </row>
    <row r="2003" spans="3:3" s="62" customFormat="1" ht="12.75" x14ac:dyDescent="0.2">
      <c r="C2003" s="63"/>
    </row>
    <row r="2004" spans="3:3" s="62" customFormat="1" ht="12.75" x14ac:dyDescent="0.2">
      <c r="C2004" s="63"/>
    </row>
    <row r="2005" spans="3:3" s="62" customFormat="1" ht="12.75" x14ac:dyDescent="0.2">
      <c r="C2005" s="63"/>
    </row>
    <row r="2006" spans="3:3" s="62" customFormat="1" ht="12.75" x14ac:dyDescent="0.2">
      <c r="C2006" s="63"/>
    </row>
    <row r="2007" spans="3:3" s="62" customFormat="1" ht="12.75" x14ac:dyDescent="0.2">
      <c r="C2007" s="63"/>
    </row>
    <row r="2008" spans="3:3" s="62" customFormat="1" ht="12.75" x14ac:dyDescent="0.2">
      <c r="C2008" s="63"/>
    </row>
    <row r="2009" spans="3:3" s="62" customFormat="1" ht="12.75" x14ac:dyDescent="0.2">
      <c r="C2009" s="63"/>
    </row>
    <row r="2010" spans="3:3" s="62" customFormat="1" ht="12.75" x14ac:dyDescent="0.2">
      <c r="C2010" s="63"/>
    </row>
    <row r="2011" spans="3:3" s="62" customFormat="1" ht="12.75" x14ac:dyDescent="0.2">
      <c r="C2011" s="63"/>
    </row>
    <row r="2012" spans="3:3" s="62" customFormat="1" ht="12.75" x14ac:dyDescent="0.2">
      <c r="C2012" s="63"/>
    </row>
    <row r="2013" spans="3:3" s="62" customFormat="1" ht="12.75" x14ac:dyDescent="0.2">
      <c r="C2013" s="63"/>
    </row>
    <row r="2014" spans="3:3" s="62" customFormat="1" ht="12.75" x14ac:dyDescent="0.2">
      <c r="C2014" s="63"/>
    </row>
    <row r="2015" spans="3:3" s="62" customFormat="1" ht="12.75" x14ac:dyDescent="0.2">
      <c r="C2015" s="63"/>
    </row>
    <row r="2016" spans="3:3" s="62" customFormat="1" ht="12.75" x14ac:dyDescent="0.2">
      <c r="C2016" s="63"/>
    </row>
    <row r="2017" spans="3:3" s="62" customFormat="1" ht="12.75" x14ac:dyDescent="0.2">
      <c r="C2017" s="63"/>
    </row>
    <row r="2018" spans="3:3" s="62" customFormat="1" ht="12.75" x14ac:dyDescent="0.2">
      <c r="C2018" s="63"/>
    </row>
    <row r="2019" spans="3:3" s="62" customFormat="1" ht="12.75" x14ac:dyDescent="0.2">
      <c r="C2019" s="63"/>
    </row>
    <row r="2020" spans="3:3" s="62" customFormat="1" ht="12.75" x14ac:dyDescent="0.2">
      <c r="C2020" s="63"/>
    </row>
    <row r="2021" spans="3:3" s="62" customFormat="1" ht="12.75" x14ac:dyDescent="0.2">
      <c r="C2021" s="63"/>
    </row>
    <row r="2022" spans="3:3" s="62" customFormat="1" ht="12.75" x14ac:dyDescent="0.2">
      <c r="C2022" s="63"/>
    </row>
    <row r="2023" spans="3:3" s="62" customFormat="1" ht="12.75" x14ac:dyDescent="0.2">
      <c r="C2023" s="63"/>
    </row>
    <row r="2024" spans="3:3" s="62" customFormat="1" ht="12.75" x14ac:dyDescent="0.2">
      <c r="C2024" s="63"/>
    </row>
    <row r="2025" spans="3:3" s="62" customFormat="1" ht="12.75" x14ac:dyDescent="0.2">
      <c r="C2025" s="63"/>
    </row>
    <row r="2026" spans="3:3" s="62" customFormat="1" ht="12.75" x14ac:dyDescent="0.2">
      <c r="C2026" s="63"/>
    </row>
    <row r="2027" spans="3:3" s="62" customFormat="1" ht="12.75" x14ac:dyDescent="0.2">
      <c r="C2027" s="63"/>
    </row>
    <row r="2028" spans="3:3" s="62" customFormat="1" ht="12.75" x14ac:dyDescent="0.2">
      <c r="C2028" s="63"/>
    </row>
    <row r="2029" spans="3:3" s="62" customFormat="1" ht="12.75" x14ac:dyDescent="0.2">
      <c r="C2029" s="63"/>
    </row>
    <row r="2030" spans="3:3" s="62" customFormat="1" ht="12.75" x14ac:dyDescent="0.2">
      <c r="C2030" s="63"/>
    </row>
    <row r="2031" spans="3:3" s="62" customFormat="1" ht="12.75" x14ac:dyDescent="0.2">
      <c r="C2031" s="63"/>
    </row>
    <row r="2032" spans="3:3" s="62" customFormat="1" ht="12.75" x14ac:dyDescent="0.2">
      <c r="C2032" s="63"/>
    </row>
    <row r="2033" spans="3:3" s="62" customFormat="1" ht="12.75" x14ac:dyDescent="0.2">
      <c r="C2033" s="63"/>
    </row>
    <row r="2034" spans="3:3" s="62" customFormat="1" ht="12.75" x14ac:dyDescent="0.2">
      <c r="C2034" s="63"/>
    </row>
    <row r="2035" spans="3:3" s="62" customFormat="1" ht="12.75" x14ac:dyDescent="0.2">
      <c r="C2035" s="63"/>
    </row>
    <row r="2036" spans="3:3" s="62" customFormat="1" ht="12.75" x14ac:dyDescent="0.2">
      <c r="C2036" s="63"/>
    </row>
    <row r="2037" spans="3:3" s="62" customFormat="1" ht="12.75" x14ac:dyDescent="0.2">
      <c r="C2037" s="63"/>
    </row>
    <row r="2038" spans="3:3" s="62" customFormat="1" ht="12.75" x14ac:dyDescent="0.2">
      <c r="C2038" s="63"/>
    </row>
    <row r="2039" spans="3:3" s="62" customFormat="1" ht="12.75" x14ac:dyDescent="0.2">
      <c r="C2039" s="63"/>
    </row>
    <row r="2040" spans="3:3" s="62" customFormat="1" ht="12.75" x14ac:dyDescent="0.2">
      <c r="C2040" s="63"/>
    </row>
    <row r="2041" spans="3:3" s="62" customFormat="1" ht="12.75" x14ac:dyDescent="0.2">
      <c r="C2041" s="63"/>
    </row>
    <row r="2042" spans="3:3" s="62" customFormat="1" ht="12.75" x14ac:dyDescent="0.2">
      <c r="C2042" s="63"/>
    </row>
    <row r="2043" spans="3:3" s="62" customFormat="1" ht="12.75" x14ac:dyDescent="0.2">
      <c r="C2043" s="63"/>
    </row>
    <row r="2044" spans="3:3" s="62" customFormat="1" ht="12.75" x14ac:dyDescent="0.2">
      <c r="C2044" s="63"/>
    </row>
    <row r="2045" spans="3:3" s="62" customFormat="1" ht="12.75" x14ac:dyDescent="0.2">
      <c r="C2045" s="63"/>
    </row>
    <row r="2046" spans="3:3" s="62" customFormat="1" ht="12.75" x14ac:dyDescent="0.2">
      <c r="C2046" s="63"/>
    </row>
    <row r="2047" spans="3:3" s="62" customFormat="1" ht="12.75" x14ac:dyDescent="0.2">
      <c r="C2047" s="63"/>
    </row>
    <row r="2048" spans="3:3" s="62" customFormat="1" ht="12.75" x14ac:dyDescent="0.2">
      <c r="C2048" s="63"/>
    </row>
    <row r="2049" spans="3:3" s="62" customFormat="1" ht="12.75" x14ac:dyDescent="0.2">
      <c r="C2049" s="63"/>
    </row>
    <row r="2050" spans="3:3" s="62" customFormat="1" ht="12.75" x14ac:dyDescent="0.2">
      <c r="C2050" s="63"/>
    </row>
    <row r="2051" spans="3:3" s="62" customFormat="1" ht="12.75" x14ac:dyDescent="0.2">
      <c r="C2051" s="63"/>
    </row>
    <row r="2052" spans="3:3" s="62" customFormat="1" ht="12.75" x14ac:dyDescent="0.2">
      <c r="C2052" s="63"/>
    </row>
    <row r="2053" spans="3:3" s="62" customFormat="1" ht="12.75" x14ac:dyDescent="0.2">
      <c r="C2053" s="63"/>
    </row>
    <row r="2054" spans="3:3" s="62" customFormat="1" ht="12.75" x14ac:dyDescent="0.2">
      <c r="C2054" s="63"/>
    </row>
    <row r="2055" spans="3:3" s="62" customFormat="1" ht="12.75" x14ac:dyDescent="0.2">
      <c r="C2055" s="63"/>
    </row>
    <row r="2056" spans="3:3" s="62" customFormat="1" ht="12.75" x14ac:dyDescent="0.2">
      <c r="C2056" s="63"/>
    </row>
    <row r="2057" spans="3:3" s="62" customFormat="1" ht="12.75" x14ac:dyDescent="0.2">
      <c r="C2057" s="63"/>
    </row>
    <row r="2058" spans="3:3" s="62" customFormat="1" ht="12.75" x14ac:dyDescent="0.2">
      <c r="C2058" s="63"/>
    </row>
    <row r="2059" spans="3:3" s="62" customFormat="1" ht="12.75" x14ac:dyDescent="0.2">
      <c r="C2059" s="63"/>
    </row>
    <row r="2060" spans="3:3" s="62" customFormat="1" ht="12.75" x14ac:dyDescent="0.2">
      <c r="C2060" s="63"/>
    </row>
    <row r="2061" spans="3:3" s="62" customFormat="1" ht="12.75" x14ac:dyDescent="0.2">
      <c r="C2061" s="63"/>
    </row>
    <row r="2062" spans="3:3" s="62" customFormat="1" ht="12.75" x14ac:dyDescent="0.2">
      <c r="C2062" s="63"/>
    </row>
    <row r="2063" spans="3:3" s="62" customFormat="1" ht="12.75" x14ac:dyDescent="0.2">
      <c r="C2063" s="63"/>
    </row>
    <row r="2064" spans="3:3" s="62" customFormat="1" ht="12.75" x14ac:dyDescent="0.2">
      <c r="C2064" s="63"/>
    </row>
    <row r="2065" spans="3:3" s="62" customFormat="1" ht="12.75" x14ac:dyDescent="0.2">
      <c r="C2065" s="63"/>
    </row>
    <row r="2066" spans="3:3" s="62" customFormat="1" ht="12.75" x14ac:dyDescent="0.2">
      <c r="C2066" s="63"/>
    </row>
    <row r="2067" spans="3:3" s="62" customFormat="1" ht="12.75" x14ac:dyDescent="0.2">
      <c r="C2067" s="63"/>
    </row>
    <row r="2068" spans="3:3" s="62" customFormat="1" ht="12.75" x14ac:dyDescent="0.2">
      <c r="C2068" s="63"/>
    </row>
    <row r="2069" spans="3:3" s="62" customFormat="1" ht="12.75" x14ac:dyDescent="0.2">
      <c r="C2069" s="63"/>
    </row>
    <row r="2070" spans="3:3" s="62" customFormat="1" ht="12.75" x14ac:dyDescent="0.2">
      <c r="C2070" s="63"/>
    </row>
    <row r="2071" spans="3:3" s="62" customFormat="1" ht="12.75" x14ac:dyDescent="0.2">
      <c r="C2071" s="63"/>
    </row>
    <row r="2072" spans="3:3" s="62" customFormat="1" ht="12.75" x14ac:dyDescent="0.2">
      <c r="C2072" s="63"/>
    </row>
    <row r="2073" spans="3:3" s="62" customFormat="1" ht="12.75" x14ac:dyDescent="0.2">
      <c r="C2073" s="63"/>
    </row>
    <row r="2074" spans="3:3" s="62" customFormat="1" ht="12.75" x14ac:dyDescent="0.2">
      <c r="C2074" s="63"/>
    </row>
    <row r="2075" spans="3:3" s="62" customFormat="1" ht="12.75" x14ac:dyDescent="0.2">
      <c r="C2075" s="63"/>
    </row>
    <row r="2076" spans="3:3" s="62" customFormat="1" ht="12.75" x14ac:dyDescent="0.2">
      <c r="C2076" s="63"/>
    </row>
    <row r="2077" spans="3:3" s="62" customFormat="1" ht="12.75" x14ac:dyDescent="0.2">
      <c r="C2077" s="63"/>
    </row>
    <row r="2078" spans="3:3" s="62" customFormat="1" ht="12.75" x14ac:dyDescent="0.2">
      <c r="C2078" s="63"/>
    </row>
    <row r="2079" spans="3:3" s="62" customFormat="1" ht="12.75" x14ac:dyDescent="0.2">
      <c r="C2079" s="63"/>
    </row>
    <row r="2080" spans="3:3" s="62" customFormat="1" ht="12.75" x14ac:dyDescent="0.2">
      <c r="C2080" s="63"/>
    </row>
    <row r="2081" spans="3:3" s="62" customFormat="1" ht="12.75" x14ac:dyDescent="0.2">
      <c r="C2081" s="63"/>
    </row>
    <row r="2082" spans="3:3" s="62" customFormat="1" ht="12.75" x14ac:dyDescent="0.2">
      <c r="C2082" s="63"/>
    </row>
    <row r="2083" spans="3:3" s="62" customFormat="1" ht="12.75" x14ac:dyDescent="0.2">
      <c r="C2083" s="63"/>
    </row>
    <row r="2084" spans="3:3" s="62" customFormat="1" ht="12.75" x14ac:dyDescent="0.2">
      <c r="C2084" s="63"/>
    </row>
    <row r="2085" spans="3:3" s="62" customFormat="1" ht="12.75" x14ac:dyDescent="0.2">
      <c r="C2085" s="63"/>
    </row>
    <row r="2086" spans="3:3" s="62" customFormat="1" ht="12.75" x14ac:dyDescent="0.2">
      <c r="C2086" s="63"/>
    </row>
    <row r="2087" spans="3:3" s="62" customFormat="1" ht="12.75" x14ac:dyDescent="0.2">
      <c r="C2087" s="63"/>
    </row>
    <row r="2088" spans="3:3" s="62" customFormat="1" ht="12.75" x14ac:dyDescent="0.2">
      <c r="C2088" s="63"/>
    </row>
    <row r="2089" spans="3:3" s="62" customFormat="1" ht="12.75" x14ac:dyDescent="0.2">
      <c r="C2089" s="63"/>
    </row>
    <row r="2090" spans="3:3" s="62" customFormat="1" ht="12.75" x14ac:dyDescent="0.2">
      <c r="C2090" s="63"/>
    </row>
    <row r="2091" spans="3:3" s="62" customFormat="1" ht="12.75" x14ac:dyDescent="0.2">
      <c r="C2091" s="63"/>
    </row>
    <row r="2092" spans="3:3" s="62" customFormat="1" ht="12.75" x14ac:dyDescent="0.2">
      <c r="C2092" s="63"/>
    </row>
    <row r="2093" spans="3:3" s="62" customFormat="1" ht="12.75" x14ac:dyDescent="0.2">
      <c r="C2093" s="63"/>
    </row>
    <row r="2094" spans="3:3" s="62" customFormat="1" ht="12.75" x14ac:dyDescent="0.2">
      <c r="C2094" s="63"/>
    </row>
    <row r="2095" spans="3:3" s="62" customFormat="1" ht="12.75" x14ac:dyDescent="0.2">
      <c r="C2095" s="63"/>
    </row>
    <row r="2096" spans="3:3" s="62" customFormat="1" ht="12.75" x14ac:dyDescent="0.2">
      <c r="C2096" s="63"/>
    </row>
    <row r="2097" spans="3:3" s="62" customFormat="1" ht="12.75" x14ac:dyDescent="0.2">
      <c r="C2097" s="63"/>
    </row>
    <row r="2098" spans="3:3" s="62" customFormat="1" ht="12.75" x14ac:dyDescent="0.2">
      <c r="C2098" s="63"/>
    </row>
    <row r="2099" spans="3:3" s="62" customFormat="1" ht="12.75" x14ac:dyDescent="0.2">
      <c r="C2099" s="63"/>
    </row>
    <row r="2100" spans="3:3" s="62" customFormat="1" ht="12.75" x14ac:dyDescent="0.2">
      <c r="C2100" s="63"/>
    </row>
    <row r="2101" spans="3:3" s="62" customFormat="1" ht="12.75" x14ac:dyDescent="0.2">
      <c r="C2101" s="63"/>
    </row>
    <row r="2102" spans="3:3" s="62" customFormat="1" ht="12.75" x14ac:dyDescent="0.2">
      <c r="C2102" s="63"/>
    </row>
    <row r="2103" spans="3:3" s="62" customFormat="1" ht="12.75" x14ac:dyDescent="0.2">
      <c r="C2103" s="63"/>
    </row>
    <row r="2104" spans="3:3" s="62" customFormat="1" ht="12.75" x14ac:dyDescent="0.2">
      <c r="C2104" s="63"/>
    </row>
    <row r="2105" spans="3:3" s="62" customFormat="1" ht="12.75" x14ac:dyDescent="0.2">
      <c r="C2105" s="63"/>
    </row>
    <row r="2106" spans="3:3" s="62" customFormat="1" ht="12.75" x14ac:dyDescent="0.2">
      <c r="C2106" s="63"/>
    </row>
    <row r="2107" spans="3:3" s="62" customFormat="1" ht="12.75" x14ac:dyDescent="0.2">
      <c r="C2107" s="63"/>
    </row>
    <row r="2108" spans="3:3" s="62" customFormat="1" ht="12.75" x14ac:dyDescent="0.2">
      <c r="C2108" s="63"/>
    </row>
    <row r="2109" spans="3:3" s="62" customFormat="1" ht="12.75" x14ac:dyDescent="0.2">
      <c r="C2109" s="63"/>
    </row>
    <row r="2110" spans="3:3" s="62" customFormat="1" ht="12.75" x14ac:dyDescent="0.2">
      <c r="C2110" s="63"/>
    </row>
    <row r="2111" spans="3:3" s="62" customFormat="1" ht="12.75" x14ac:dyDescent="0.2">
      <c r="C2111" s="63"/>
    </row>
    <row r="2112" spans="3:3" s="62" customFormat="1" ht="12.75" x14ac:dyDescent="0.2">
      <c r="C2112" s="63"/>
    </row>
    <row r="2113" spans="3:3" s="62" customFormat="1" ht="12.75" x14ac:dyDescent="0.2">
      <c r="C2113" s="63"/>
    </row>
    <row r="2114" spans="3:3" s="62" customFormat="1" ht="12.75" x14ac:dyDescent="0.2">
      <c r="C2114" s="63"/>
    </row>
    <row r="2115" spans="3:3" s="62" customFormat="1" ht="12.75" x14ac:dyDescent="0.2">
      <c r="C2115" s="63"/>
    </row>
    <row r="2116" spans="3:3" s="62" customFormat="1" ht="12.75" x14ac:dyDescent="0.2">
      <c r="C2116" s="63"/>
    </row>
    <row r="2117" spans="3:3" s="62" customFormat="1" ht="12.75" x14ac:dyDescent="0.2">
      <c r="C2117" s="63"/>
    </row>
    <row r="2118" spans="3:3" s="62" customFormat="1" ht="12.75" x14ac:dyDescent="0.2">
      <c r="C2118" s="63"/>
    </row>
    <row r="2119" spans="3:3" s="62" customFormat="1" ht="12.75" x14ac:dyDescent="0.2">
      <c r="C2119" s="63"/>
    </row>
    <row r="2120" spans="3:3" s="62" customFormat="1" ht="12.75" x14ac:dyDescent="0.2">
      <c r="C2120" s="63"/>
    </row>
    <row r="2121" spans="3:3" s="62" customFormat="1" ht="12.75" x14ac:dyDescent="0.2">
      <c r="C2121" s="63"/>
    </row>
    <row r="2122" spans="3:3" s="62" customFormat="1" ht="12.75" x14ac:dyDescent="0.2">
      <c r="C2122" s="63"/>
    </row>
    <row r="2123" spans="3:3" s="62" customFormat="1" ht="12.75" x14ac:dyDescent="0.2">
      <c r="C2123" s="63"/>
    </row>
    <row r="2124" spans="3:3" s="62" customFormat="1" ht="12.75" x14ac:dyDescent="0.2">
      <c r="C2124" s="63"/>
    </row>
    <row r="2125" spans="3:3" s="62" customFormat="1" ht="12.75" x14ac:dyDescent="0.2">
      <c r="C2125" s="63"/>
    </row>
    <row r="2126" spans="3:3" s="62" customFormat="1" ht="12.75" x14ac:dyDescent="0.2">
      <c r="C2126" s="63"/>
    </row>
    <row r="2127" spans="3:3" s="62" customFormat="1" ht="12.75" x14ac:dyDescent="0.2">
      <c r="C2127" s="63"/>
    </row>
    <row r="2128" spans="3:3" s="62" customFormat="1" ht="12.75" x14ac:dyDescent="0.2">
      <c r="C2128" s="63"/>
    </row>
    <row r="2129" spans="3:3" s="62" customFormat="1" ht="12.75" x14ac:dyDescent="0.2">
      <c r="C2129" s="63"/>
    </row>
    <row r="2130" spans="3:3" s="62" customFormat="1" ht="12.75" x14ac:dyDescent="0.2">
      <c r="C2130" s="63"/>
    </row>
    <row r="2131" spans="3:3" s="62" customFormat="1" ht="12.75" x14ac:dyDescent="0.2">
      <c r="C2131" s="63"/>
    </row>
    <row r="2132" spans="3:3" s="62" customFormat="1" ht="12.75" x14ac:dyDescent="0.2">
      <c r="C2132" s="63"/>
    </row>
    <row r="2133" spans="3:3" s="62" customFormat="1" ht="12.75" x14ac:dyDescent="0.2">
      <c r="C2133" s="63"/>
    </row>
    <row r="2134" spans="3:3" s="62" customFormat="1" ht="12.75" x14ac:dyDescent="0.2">
      <c r="C2134" s="63"/>
    </row>
    <row r="2135" spans="3:3" s="62" customFormat="1" ht="12.75" x14ac:dyDescent="0.2">
      <c r="C2135" s="63"/>
    </row>
    <row r="2136" spans="3:3" s="62" customFormat="1" ht="12.75" x14ac:dyDescent="0.2">
      <c r="C2136" s="63"/>
    </row>
    <row r="2137" spans="3:3" s="62" customFormat="1" ht="12.75" x14ac:dyDescent="0.2">
      <c r="C2137" s="63"/>
    </row>
    <row r="2138" spans="3:3" s="62" customFormat="1" ht="12.75" x14ac:dyDescent="0.2">
      <c r="C2138" s="63"/>
    </row>
    <row r="2139" spans="3:3" s="62" customFormat="1" ht="12.75" x14ac:dyDescent="0.2">
      <c r="C2139" s="63"/>
    </row>
    <row r="2140" spans="3:3" s="62" customFormat="1" ht="12.75" x14ac:dyDescent="0.2">
      <c r="C2140" s="63"/>
    </row>
    <row r="2141" spans="3:3" s="62" customFormat="1" ht="12.75" x14ac:dyDescent="0.2">
      <c r="C2141" s="63"/>
    </row>
    <row r="2142" spans="3:3" s="62" customFormat="1" ht="12.75" x14ac:dyDescent="0.2">
      <c r="C2142" s="63"/>
    </row>
    <row r="2143" spans="3:3" s="62" customFormat="1" ht="12.75" x14ac:dyDescent="0.2">
      <c r="C2143" s="63"/>
    </row>
    <row r="2144" spans="3:3" s="62" customFormat="1" ht="12.75" x14ac:dyDescent="0.2">
      <c r="C2144" s="63"/>
    </row>
    <row r="2145" spans="3:3" s="62" customFormat="1" ht="12.75" x14ac:dyDescent="0.2">
      <c r="C2145" s="63"/>
    </row>
    <row r="2146" spans="3:3" s="62" customFormat="1" ht="12.75" x14ac:dyDescent="0.2">
      <c r="C2146" s="63"/>
    </row>
    <row r="2147" spans="3:3" s="62" customFormat="1" ht="12.75" x14ac:dyDescent="0.2">
      <c r="C2147" s="63"/>
    </row>
    <row r="2148" spans="3:3" s="62" customFormat="1" ht="12.75" x14ac:dyDescent="0.2">
      <c r="C2148" s="63"/>
    </row>
    <row r="2149" spans="3:3" s="62" customFormat="1" ht="12.75" x14ac:dyDescent="0.2">
      <c r="C2149" s="63"/>
    </row>
    <row r="2150" spans="3:3" s="62" customFormat="1" ht="12.75" x14ac:dyDescent="0.2">
      <c r="C2150" s="63"/>
    </row>
    <row r="2151" spans="3:3" s="62" customFormat="1" ht="12.75" x14ac:dyDescent="0.2">
      <c r="C2151" s="63"/>
    </row>
    <row r="2152" spans="3:3" s="62" customFormat="1" ht="12.75" x14ac:dyDescent="0.2">
      <c r="C2152" s="63"/>
    </row>
    <row r="2153" spans="3:3" s="62" customFormat="1" ht="12.75" x14ac:dyDescent="0.2">
      <c r="C2153" s="63"/>
    </row>
    <row r="2154" spans="3:3" s="62" customFormat="1" ht="12.75" x14ac:dyDescent="0.2">
      <c r="C2154" s="63"/>
    </row>
    <row r="2155" spans="3:3" s="62" customFormat="1" ht="12.75" x14ac:dyDescent="0.2">
      <c r="C2155" s="63"/>
    </row>
    <row r="2156" spans="3:3" s="62" customFormat="1" ht="12.75" x14ac:dyDescent="0.2">
      <c r="C2156" s="63"/>
    </row>
    <row r="2157" spans="3:3" s="62" customFormat="1" ht="12.75" x14ac:dyDescent="0.2">
      <c r="C2157" s="63"/>
    </row>
    <row r="2158" spans="3:3" s="62" customFormat="1" ht="12.75" x14ac:dyDescent="0.2">
      <c r="C2158" s="63"/>
    </row>
    <row r="2159" spans="3:3" s="62" customFormat="1" ht="12.75" x14ac:dyDescent="0.2">
      <c r="C2159" s="63"/>
    </row>
    <row r="2160" spans="3:3" s="62" customFormat="1" ht="12.75" x14ac:dyDescent="0.2">
      <c r="C2160" s="63"/>
    </row>
    <row r="2161" spans="3:3" s="62" customFormat="1" ht="12.75" x14ac:dyDescent="0.2">
      <c r="C2161" s="63"/>
    </row>
    <row r="2162" spans="3:3" s="62" customFormat="1" ht="12.75" x14ac:dyDescent="0.2">
      <c r="C2162" s="63"/>
    </row>
    <row r="2163" spans="3:3" s="62" customFormat="1" ht="12.75" x14ac:dyDescent="0.2">
      <c r="C2163" s="63"/>
    </row>
    <row r="2164" spans="3:3" s="62" customFormat="1" ht="12.75" x14ac:dyDescent="0.2">
      <c r="C2164" s="63"/>
    </row>
    <row r="2165" spans="3:3" s="62" customFormat="1" ht="12.75" x14ac:dyDescent="0.2">
      <c r="C2165" s="63"/>
    </row>
    <row r="2166" spans="3:3" s="62" customFormat="1" ht="12.75" x14ac:dyDescent="0.2">
      <c r="C2166" s="63"/>
    </row>
    <row r="2167" spans="3:3" s="62" customFormat="1" ht="12.75" x14ac:dyDescent="0.2">
      <c r="C2167" s="63"/>
    </row>
    <row r="2168" spans="3:3" s="62" customFormat="1" ht="12.75" x14ac:dyDescent="0.2">
      <c r="C2168" s="63"/>
    </row>
    <row r="2169" spans="3:3" s="62" customFormat="1" ht="12.75" x14ac:dyDescent="0.2">
      <c r="C2169" s="63"/>
    </row>
    <row r="2170" spans="3:3" s="62" customFormat="1" ht="12.75" x14ac:dyDescent="0.2">
      <c r="C2170" s="63"/>
    </row>
    <row r="2171" spans="3:3" s="62" customFormat="1" ht="12.75" x14ac:dyDescent="0.2">
      <c r="C2171" s="63"/>
    </row>
    <row r="2172" spans="3:3" s="62" customFormat="1" ht="12.75" x14ac:dyDescent="0.2">
      <c r="C2172" s="63"/>
    </row>
    <row r="2173" spans="3:3" s="62" customFormat="1" ht="12.75" x14ac:dyDescent="0.2">
      <c r="C2173" s="63"/>
    </row>
    <row r="2174" spans="3:3" s="62" customFormat="1" ht="12.75" x14ac:dyDescent="0.2">
      <c r="C2174" s="63"/>
    </row>
    <row r="2175" spans="3:3" s="62" customFormat="1" ht="12.75" x14ac:dyDescent="0.2">
      <c r="C2175" s="63"/>
    </row>
    <row r="2176" spans="3:3" s="62" customFormat="1" ht="12.75" x14ac:dyDescent="0.2">
      <c r="C2176" s="63"/>
    </row>
    <row r="2177" spans="3:3" s="62" customFormat="1" ht="12.75" x14ac:dyDescent="0.2">
      <c r="C2177" s="63"/>
    </row>
    <row r="2178" spans="3:3" s="62" customFormat="1" ht="12.75" x14ac:dyDescent="0.2">
      <c r="C2178" s="63"/>
    </row>
    <row r="2179" spans="3:3" s="62" customFormat="1" ht="12.75" x14ac:dyDescent="0.2">
      <c r="C2179" s="63"/>
    </row>
    <row r="2180" spans="3:3" s="62" customFormat="1" ht="12.75" x14ac:dyDescent="0.2">
      <c r="C2180" s="63"/>
    </row>
    <row r="2181" spans="3:3" s="62" customFormat="1" ht="12.75" x14ac:dyDescent="0.2">
      <c r="C2181" s="63"/>
    </row>
    <row r="2182" spans="3:3" s="62" customFormat="1" ht="12.75" x14ac:dyDescent="0.2">
      <c r="C2182" s="63"/>
    </row>
    <row r="2183" spans="3:3" s="62" customFormat="1" ht="12.75" x14ac:dyDescent="0.2">
      <c r="C2183" s="63"/>
    </row>
    <row r="2184" spans="3:3" s="62" customFormat="1" ht="12.75" x14ac:dyDescent="0.2">
      <c r="C2184" s="63"/>
    </row>
    <row r="2185" spans="3:3" s="62" customFormat="1" ht="12.75" x14ac:dyDescent="0.2">
      <c r="C2185" s="63"/>
    </row>
    <row r="2186" spans="3:3" s="62" customFormat="1" ht="12.75" x14ac:dyDescent="0.2">
      <c r="C2186" s="63"/>
    </row>
    <row r="2187" spans="3:3" s="62" customFormat="1" ht="12.75" x14ac:dyDescent="0.2">
      <c r="C2187" s="63"/>
    </row>
    <row r="2188" spans="3:3" s="62" customFormat="1" ht="12.75" x14ac:dyDescent="0.2">
      <c r="C2188" s="63"/>
    </row>
    <row r="2189" spans="3:3" s="62" customFormat="1" ht="12.75" x14ac:dyDescent="0.2">
      <c r="C2189" s="63"/>
    </row>
    <row r="2190" spans="3:3" s="62" customFormat="1" ht="12.75" x14ac:dyDescent="0.2">
      <c r="C2190" s="63"/>
    </row>
    <row r="2191" spans="3:3" s="62" customFormat="1" ht="12.75" x14ac:dyDescent="0.2">
      <c r="C2191" s="63"/>
    </row>
    <row r="2192" spans="3:3" s="62" customFormat="1" ht="12.75" x14ac:dyDescent="0.2">
      <c r="C2192" s="63"/>
    </row>
    <row r="2193" spans="3:3" s="62" customFormat="1" ht="12.75" x14ac:dyDescent="0.2">
      <c r="C2193" s="63"/>
    </row>
    <row r="2194" spans="3:3" s="62" customFormat="1" ht="12.75" x14ac:dyDescent="0.2">
      <c r="C2194" s="63"/>
    </row>
    <row r="2195" spans="3:3" s="62" customFormat="1" ht="12.75" x14ac:dyDescent="0.2">
      <c r="C2195" s="63"/>
    </row>
    <row r="2196" spans="3:3" s="62" customFormat="1" ht="12.75" x14ac:dyDescent="0.2">
      <c r="C2196" s="63"/>
    </row>
    <row r="2197" spans="3:3" s="62" customFormat="1" ht="12.75" x14ac:dyDescent="0.2">
      <c r="C2197" s="63"/>
    </row>
    <row r="2198" spans="3:3" s="62" customFormat="1" ht="12.75" x14ac:dyDescent="0.2">
      <c r="C2198" s="63"/>
    </row>
    <row r="2199" spans="3:3" s="62" customFormat="1" ht="12.75" x14ac:dyDescent="0.2">
      <c r="C2199" s="63"/>
    </row>
    <row r="2200" spans="3:3" s="62" customFormat="1" ht="12.75" x14ac:dyDescent="0.2">
      <c r="C2200" s="63"/>
    </row>
    <row r="2201" spans="3:3" s="62" customFormat="1" ht="12.75" x14ac:dyDescent="0.2">
      <c r="C2201" s="63"/>
    </row>
    <row r="2202" spans="3:3" s="62" customFormat="1" ht="12.75" x14ac:dyDescent="0.2">
      <c r="C2202" s="63"/>
    </row>
    <row r="2203" spans="3:3" s="62" customFormat="1" ht="12.75" x14ac:dyDescent="0.2">
      <c r="C2203" s="63"/>
    </row>
    <row r="2204" spans="3:3" s="62" customFormat="1" ht="12.75" x14ac:dyDescent="0.2">
      <c r="C2204" s="63"/>
    </row>
    <row r="2205" spans="3:3" s="62" customFormat="1" ht="12.75" x14ac:dyDescent="0.2">
      <c r="C2205" s="63"/>
    </row>
    <row r="2206" spans="3:3" s="62" customFormat="1" ht="12.75" x14ac:dyDescent="0.2">
      <c r="C2206" s="63"/>
    </row>
    <row r="2207" spans="3:3" s="62" customFormat="1" ht="12.75" x14ac:dyDescent="0.2">
      <c r="C2207" s="63"/>
    </row>
    <row r="2208" spans="3:3" s="62" customFormat="1" ht="12.75" x14ac:dyDescent="0.2">
      <c r="C2208" s="63"/>
    </row>
    <row r="2209" spans="3:3" s="62" customFormat="1" ht="12.75" x14ac:dyDescent="0.2">
      <c r="C2209" s="63"/>
    </row>
    <row r="2210" spans="3:3" s="62" customFormat="1" ht="12.75" x14ac:dyDescent="0.2">
      <c r="C2210" s="63"/>
    </row>
    <row r="2211" spans="3:3" s="62" customFormat="1" ht="12.75" x14ac:dyDescent="0.2">
      <c r="C2211" s="63"/>
    </row>
    <row r="2212" spans="3:3" s="62" customFormat="1" ht="12.75" x14ac:dyDescent="0.2">
      <c r="C2212" s="63"/>
    </row>
    <row r="2213" spans="3:3" s="62" customFormat="1" ht="12.75" x14ac:dyDescent="0.2">
      <c r="C2213" s="63"/>
    </row>
    <row r="2214" spans="3:3" s="62" customFormat="1" ht="12.75" x14ac:dyDescent="0.2">
      <c r="C2214" s="63"/>
    </row>
    <row r="2215" spans="3:3" s="62" customFormat="1" ht="12.75" x14ac:dyDescent="0.2">
      <c r="C2215" s="63"/>
    </row>
    <row r="2216" spans="3:3" s="62" customFormat="1" ht="12.75" x14ac:dyDescent="0.2">
      <c r="C2216" s="63"/>
    </row>
    <row r="2217" spans="3:3" s="62" customFormat="1" ht="12.75" x14ac:dyDescent="0.2">
      <c r="C2217" s="63"/>
    </row>
    <row r="2218" spans="3:3" s="62" customFormat="1" ht="12.75" x14ac:dyDescent="0.2">
      <c r="C2218" s="63"/>
    </row>
    <row r="2219" spans="3:3" s="62" customFormat="1" ht="12.75" x14ac:dyDescent="0.2">
      <c r="C2219" s="63"/>
    </row>
    <row r="2220" spans="3:3" s="62" customFormat="1" ht="12.75" x14ac:dyDescent="0.2">
      <c r="C2220" s="63"/>
    </row>
    <row r="2221" spans="3:3" s="62" customFormat="1" ht="12.75" x14ac:dyDescent="0.2">
      <c r="C2221" s="63"/>
    </row>
    <row r="2222" spans="3:3" s="62" customFormat="1" ht="12.75" x14ac:dyDescent="0.2">
      <c r="C2222" s="63"/>
    </row>
    <row r="2223" spans="3:3" s="62" customFormat="1" ht="12.75" x14ac:dyDescent="0.2">
      <c r="C2223" s="63"/>
    </row>
    <row r="2224" spans="3:3" s="62" customFormat="1" ht="12.75" x14ac:dyDescent="0.2">
      <c r="C2224" s="63"/>
    </row>
    <row r="2225" spans="3:3" s="62" customFormat="1" ht="12.75" x14ac:dyDescent="0.2">
      <c r="C2225" s="63"/>
    </row>
    <row r="2226" spans="3:3" s="62" customFormat="1" ht="12.75" x14ac:dyDescent="0.2">
      <c r="C2226" s="63"/>
    </row>
    <row r="2227" spans="3:3" s="62" customFormat="1" ht="12.75" x14ac:dyDescent="0.2">
      <c r="C2227" s="63"/>
    </row>
    <row r="2228" spans="3:3" s="62" customFormat="1" ht="12.75" x14ac:dyDescent="0.2">
      <c r="C2228" s="63"/>
    </row>
    <row r="2229" spans="3:3" s="62" customFormat="1" ht="12.75" x14ac:dyDescent="0.2">
      <c r="C2229" s="63"/>
    </row>
    <row r="2230" spans="3:3" s="62" customFormat="1" ht="12.75" x14ac:dyDescent="0.2">
      <c r="C2230" s="63"/>
    </row>
    <row r="2231" spans="3:3" s="62" customFormat="1" ht="12.75" x14ac:dyDescent="0.2">
      <c r="C2231" s="63"/>
    </row>
    <row r="2232" spans="3:3" s="62" customFormat="1" ht="12.75" x14ac:dyDescent="0.2">
      <c r="C2232" s="63"/>
    </row>
    <row r="2233" spans="3:3" s="62" customFormat="1" ht="12.75" x14ac:dyDescent="0.2">
      <c r="C2233" s="63"/>
    </row>
    <row r="2234" spans="3:3" s="62" customFormat="1" ht="12.75" x14ac:dyDescent="0.2">
      <c r="C2234" s="63"/>
    </row>
    <row r="2235" spans="3:3" s="62" customFormat="1" ht="12.75" x14ac:dyDescent="0.2">
      <c r="C2235" s="63"/>
    </row>
    <row r="2236" spans="3:3" s="62" customFormat="1" ht="12.75" x14ac:dyDescent="0.2">
      <c r="C2236" s="63"/>
    </row>
    <row r="2237" spans="3:3" s="62" customFormat="1" ht="12.75" x14ac:dyDescent="0.2">
      <c r="C2237" s="63"/>
    </row>
    <row r="2238" spans="3:3" s="62" customFormat="1" ht="12.75" x14ac:dyDescent="0.2">
      <c r="C2238" s="63"/>
    </row>
    <row r="2239" spans="3:3" s="62" customFormat="1" ht="12.75" x14ac:dyDescent="0.2">
      <c r="C2239" s="63"/>
    </row>
    <row r="2240" spans="3:3" s="62" customFormat="1" ht="12.75" x14ac:dyDescent="0.2">
      <c r="C2240" s="63"/>
    </row>
    <row r="2241" spans="3:3" s="62" customFormat="1" ht="12.75" x14ac:dyDescent="0.2">
      <c r="C2241" s="63"/>
    </row>
    <row r="2242" spans="3:3" s="62" customFormat="1" ht="12.75" x14ac:dyDescent="0.2">
      <c r="C2242" s="63"/>
    </row>
    <row r="2243" spans="3:3" s="62" customFormat="1" ht="12.75" x14ac:dyDescent="0.2">
      <c r="C2243" s="63"/>
    </row>
    <row r="2244" spans="3:3" s="62" customFormat="1" ht="12.75" x14ac:dyDescent="0.2">
      <c r="C2244" s="63"/>
    </row>
    <row r="2245" spans="3:3" s="62" customFormat="1" ht="12.75" x14ac:dyDescent="0.2">
      <c r="C2245" s="63"/>
    </row>
    <row r="2246" spans="3:3" s="62" customFormat="1" ht="12.75" x14ac:dyDescent="0.2">
      <c r="C2246" s="63"/>
    </row>
    <row r="2247" spans="3:3" s="62" customFormat="1" ht="12.75" x14ac:dyDescent="0.2">
      <c r="C2247" s="63"/>
    </row>
    <row r="2248" spans="3:3" s="62" customFormat="1" ht="12.75" x14ac:dyDescent="0.2">
      <c r="C2248" s="63"/>
    </row>
    <row r="2249" spans="3:3" s="62" customFormat="1" ht="12.75" x14ac:dyDescent="0.2">
      <c r="C2249" s="63"/>
    </row>
    <row r="2250" spans="3:3" s="62" customFormat="1" ht="12.75" x14ac:dyDescent="0.2">
      <c r="C2250" s="63"/>
    </row>
    <row r="2251" spans="3:3" s="62" customFormat="1" ht="12.75" x14ac:dyDescent="0.2">
      <c r="C2251" s="63"/>
    </row>
    <row r="2252" spans="3:3" s="62" customFormat="1" ht="12.75" x14ac:dyDescent="0.2">
      <c r="C2252" s="63"/>
    </row>
    <row r="2253" spans="3:3" s="62" customFormat="1" ht="12.75" x14ac:dyDescent="0.2">
      <c r="C2253" s="63"/>
    </row>
    <row r="2254" spans="3:3" s="62" customFormat="1" ht="12.75" x14ac:dyDescent="0.2">
      <c r="C2254" s="63"/>
    </row>
    <row r="2255" spans="3:3" s="62" customFormat="1" ht="12.75" x14ac:dyDescent="0.2">
      <c r="C2255" s="63"/>
    </row>
    <row r="2256" spans="3:3" s="62" customFormat="1" ht="12.75" x14ac:dyDescent="0.2">
      <c r="C2256" s="63"/>
    </row>
    <row r="2257" spans="3:3" s="62" customFormat="1" ht="12.75" x14ac:dyDescent="0.2">
      <c r="C2257" s="63"/>
    </row>
    <row r="2258" spans="3:3" s="62" customFormat="1" ht="12.75" x14ac:dyDescent="0.2">
      <c r="C2258" s="63"/>
    </row>
    <row r="2259" spans="3:3" s="62" customFormat="1" ht="12.75" x14ac:dyDescent="0.2">
      <c r="C2259" s="63"/>
    </row>
    <row r="2260" spans="3:3" s="62" customFormat="1" ht="12.75" x14ac:dyDescent="0.2">
      <c r="C2260" s="63"/>
    </row>
    <row r="2261" spans="3:3" s="62" customFormat="1" ht="12.75" x14ac:dyDescent="0.2">
      <c r="C2261" s="63"/>
    </row>
    <row r="2262" spans="3:3" s="62" customFormat="1" ht="12.75" x14ac:dyDescent="0.2">
      <c r="C2262" s="63"/>
    </row>
    <row r="2263" spans="3:3" s="62" customFormat="1" ht="12.75" x14ac:dyDescent="0.2">
      <c r="C2263" s="63"/>
    </row>
    <row r="2264" spans="3:3" s="62" customFormat="1" ht="12.75" x14ac:dyDescent="0.2">
      <c r="C2264" s="63"/>
    </row>
    <row r="2265" spans="3:3" s="62" customFormat="1" ht="12.75" x14ac:dyDescent="0.2">
      <c r="C2265" s="63"/>
    </row>
    <row r="2266" spans="3:3" s="62" customFormat="1" ht="12.75" x14ac:dyDescent="0.2">
      <c r="C2266" s="63"/>
    </row>
    <row r="2267" spans="3:3" s="62" customFormat="1" ht="12.75" x14ac:dyDescent="0.2">
      <c r="C2267" s="63"/>
    </row>
    <row r="2268" spans="3:3" s="62" customFormat="1" ht="12.75" x14ac:dyDescent="0.2">
      <c r="C2268" s="63"/>
    </row>
    <row r="2269" spans="3:3" s="62" customFormat="1" ht="12.75" x14ac:dyDescent="0.2">
      <c r="C2269" s="63"/>
    </row>
    <row r="2270" spans="3:3" s="62" customFormat="1" ht="12.75" x14ac:dyDescent="0.2">
      <c r="C2270" s="63"/>
    </row>
    <row r="2271" spans="3:3" s="62" customFormat="1" ht="12.75" x14ac:dyDescent="0.2">
      <c r="C2271" s="63"/>
    </row>
    <row r="2272" spans="3:3" s="62" customFormat="1" ht="12.75" x14ac:dyDescent="0.2">
      <c r="C2272" s="63"/>
    </row>
    <row r="2273" spans="3:3" s="62" customFormat="1" ht="12.75" x14ac:dyDescent="0.2">
      <c r="C2273" s="63"/>
    </row>
    <row r="2274" spans="3:3" s="62" customFormat="1" ht="12.75" x14ac:dyDescent="0.2">
      <c r="C2274" s="63"/>
    </row>
    <row r="2275" spans="3:3" s="62" customFormat="1" ht="12.75" x14ac:dyDescent="0.2">
      <c r="C2275" s="63"/>
    </row>
    <row r="2276" spans="3:3" s="62" customFormat="1" ht="12.75" x14ac:dyDescent="0.2">
      <c r="C2276" s="63"/>
    </row>
    <row r="2277" spans="3:3" s="62" customFormat="1" ht="12.75" x14ac:dyDescent="0.2">
      <c r="C2277" s="63"/>
    </row>
    <row r="2278" spans="3:3" s="62" customFormat="1" ht="12.75" x14ac:dyDescent="0.2">
      <c r="C2278" s="63"/>
    </row>
    <row r="2279" spans="3:3" s="62" customFormat="1" ht="12.75" x14ac:dyDescent="0.2">
      <c r="C2279" s="63"/>
    </row>
    <row r="2280" spans="3:3" s="62" customFormat="1" ht="12.75" x14ac:dyDescent="0.2">
      <c r="C2280" s="63"/>
    </row>
    <row r="2281" spans="3:3" s="62" customFormat="1" ht="12.75" x14ac:dyDescent="0.2">
      <c r="C2281" s="63"/>
    </row>
    <row r="2282" spans="3:3" s="62" customFormat="1" ht="12.75" x14ac:dyDescent="0.2">
      <c r="C2282" s="63"/>
    </row>
    <row r="2283" spans="3:3" s="62" customFormat="1" ht="12.75" x14ac:dyDescent="0.2">
      <c r="C2283" s="63"/>
    </row>
    <row r="2284" spans="3:3" s="62" customFormat="1" ht="12.75" x14ac:dyDescent="0.2">
      <c r="C2284" s="63"/>
    </row>
    <row r="2285" spans="3:3" s="62" customFormat="1" ht="12.75" x14ac:dyDescent="0.2">
      <c r="C2285" s="63"/>
    </row>
    <row r="2286" spans="3:3" s="62" customFormat="1" ht="12.75" x14ac:dyDescent="0.2">
      <c r="C2286" s="63"/>
    </row>
    <row r="2287" spans="3:3" s="62" customFormat="1" ht="12.75" x14ac:dyDescent="0.2">
      <c r="C2287" s="63"/>
    </row>
    <row r="2288" spans="3:3" s="62" customFormat="1" ht="12.75" x14ac:dyDescent="0.2">
      <c r="C2288" s="63"/>
    </row>
    <row r="2289" spans="3:3" s="62" customFormat="1" ht="12.75" x14ac:dyDescent="0.2">
      <c r="C2289" s="63"/>
    </row>
    <row r="2290" spans="3:3" s="62" customFormat="1" ht="12.75" x14ac:dyDescent="0.2">
      <c r="C2290" s="63"/>
    </row>
    <row r="2291" spans="3:3" s="62" customFormat="1" ht="12.75" x14ac:dyDescent="0.2">
      <c r="C2291" s="63"/>
    </row>
    <row r="2292" spans="3:3" s="62" customFormat="1" ht="12.75" x14ac:dyDescent="0.2">
      <c r="C2292" s="63"/>
    </row>
    <row r="2293" spans="3:3" s="62" customFormat="1" ht="12.75" x14ac:dyDescent="0.2">
      <c r="C2293" s="63"/>
    </row>
    <row r="2294" spans="3:3" s="62" customFormat="1" ht="12.75" x14ac:dyDescent="0.2">
      <c r="C2294" s="63"/>
    </row>
    <row r="2295" spans="3:3" s="62" customFormat="1" ht="12.75" x14ac:dyDescent="0.2">
      <c r="C2295" s="63"/>
    </row>
    <row r="2296" spans="3:3" s="62" customFormat="1" ht="12.75" x14ac:dyDescent="0.2">
      <c r="C2296" s="63"/>
    </row>
    <row r="2297" spans="3:3" s="62" customFormat="1" ht="12.75" x14ac:dyDescent="0.2">
      <c r="C2297" s="63"/>
    </row>
    <row r="2298" spans="3:3" s="62" customFormat="1" ht="12.75" x14ac:dyDescent="0.2">
      <c r="C2298" s="63"/>
    </row>
    <row r="2299" spans="3:3" s="62" customFormat="1" ht="12.75" x14ac:dyDescent="0.2">
      <c r="C2299" s="63"/>
    </row>
    <row r="2300" spans="3:3" s="62" customFormat="1" ht="12.75" x14ac:dyDescent="0.2">
      <c r="C2300" s="63"/>
    </row>
    <row r="2301" spans="3:3" s="62" customFormat="1" ht="12.75" x14ac:dyDescent="0.2">
      <c r="C2301" s="63"/>
    </row>
    <row r="2302" spans="3:3" s="62" customFormat="1" ht="12.75" x14ac:dyDescent="0.2">
      <c r="C2302" s="63"/>
    </row>
    <row r="2303" spans="3:3" s="62" customFormat="1" ht="12.75" x14ac:dyDescent="0.2">
      <c r="C2303" s="63"/>
    </row>
    <row r="2304" spans="3:3" s="62" customFormat="1" ht="12.75" x14ac:dyDescent="0.2">
      <c r="C2304" s="63"/>
    </row>
    <row r="2305" spans="3:3" s="62" customFormat="1" ht="12.75" x14ac:dyDescent="0.2">
      <c r="C2305" s="63"/>
    </row>
    <row r="2306" spans="3:3" s="62" customFormat="1" ht="12.75" x14ac:dyDescent="0.2">
      <c r="C2306" s="63"/>
    </row>
    <row r="2307" spans="3:3" s="62" customFormat="1" ht="12.75" x14ac:dyDescent="0.2">
      <c r="C2307" s="63"/>
    </row>
    <row r="2308" spans="3:3" s="62" customFormat="1" ht="12.75" x14ac:dyDescent="0.2">
      <c r="C2308" s="63"/>
    </row>
    <row r="2309" spans="3:3" s="62" customFormat="1" ht="12.75" x14ac:dyDescent="0.2">
      <c r="C2309" s="63"/>
    </row>
    <row r="2310" spans="3:3" s="62" customFormat="1" ht="12.75" x14ac:dyDescent="0.2">
      <c r="C2310" s="63"/>
    </row>
    <row r="2311" spans="3:3" s="62" customFormat="1" ht="12.75" x14ac:dyDescent="0.2">
      <c r="C2311" s="63"/>
    </row>
    <row r="2312" spans="3:3" s="62" customFormat="1" ht="12.75" x14ac:dyDescent="0.2">
      <c r="C2312" s="63"/>
    </row>
    <row r="2313" spans="3:3" s="62" customFormat="1" ht="12.75" x14ac:dyDescent="0.2">
      <c r="C2313" s="63"/>
    </row>
    <row r="2314" spans="3:3" s="62" customFormat="1" ht="12.75" x14ac:dyDescent="0.2">
      <c r="C2314" s="63"/>
    </row>
    <row r="2315" spans="3:3" s="62" customFormat="1" ht="12.75" x14ac:dyDescent="0.2">
      <c r="C2315" s="63"/>
    </row>
    <row r="2316" spans="3:3" s="62" customFormat="1" ht="12.75" x14ac:dyDescent="0.2">
      <c r="C2316" s="63"/>
    </row>
    <row r="2317" spans="3:3" s="62" customFormat="1" ht="12.75" x14ac:dyDescent="0.2">
      <c r="C2317" s="63"/>
    </row>
    <row r="2318" spans="3:3" s="62" customFormat="1" ht="12.75" x14ac:dyDescent="0.2">
      <c r="C2318" s="63"/>
    </row>
    <row r="2319" spans="3:3" s="62" customFormat="1" ht="12.75" x14ac:dyDescent="0.2">
      <c r="C2319" s="63"/>
    </row>
    <row r="2320" spans="3:3" s="62" customFormat="1" ht="12.75" x14ac:dyDescent="0.2">
      <c r="C2320" s="63"/>
    </row>
    <row r="2321" spans="3:3" s="62" customFormat="1" ht="12.75" x14ac:dyDescent="0.2">
      <c r="C2321" s="63"/>
    </row>
    <row r="2322" spans="3:3" s="62" customFormat="1" ht="12.75" x14ac:dyDescent="0.2">
      <c r="C2322" s="63"/>
    </row>
    <row r="2323" spans="3:3" s="62" customFormat="1" ht="12.75" x14ac:dyDescent="0.2">
      <c r="C2323" s="63"/>
    </row>
    <row r="2324" spans="3:3" s="62" customFormat="1" ht="12.75" x14ac:dyDescent="0.2">
      <c r="C2324" s="63"/>
    </row>
    <row r="2325" spans="3:3" s="62" customFormat="1" ht="12.75" x14ac:dyDescent="0.2">
      <c r="C2325" s="63"/>
    </row>
    <row r="2326" spans="3:3" s="62" customFormat="1" ht="12.75" x14ac:dyDescent="0.2">
      <c r="C2326" s="63"/>
    </row>
    <row r="2327" spans="3:3" s="62" customFormat="1" ht="12.75" x14ac:dyDescent="0.2">
      <c r="C2327" s="63"/>
    </row>
    <row r="2328" spans="3:3" s="62" customFormat="1" ht="12.75" x14ac:dyDescent="0.2">
      <c r="C2328" s="63"/>
    </row>
    <row r="2329" spans="3:3" s="62" customFormat="1" ht="12.75" x14ac:dyDescent="0.2">
      <c r="C2329" s="63"/>
    </row>
    <row r="2330" spans="3:3" s="62" customFormat="1" ht="12.75" x14ac:dyDescent="0.2">
      <c r="C2330" s="63"/>
    </row>
    <row r="2331" spans="3:3" s="62" customFormat="1" ht="12.75" x14ac:dyDescent="0.2">
      <c r="C2331" s="63"/>
    </row>
    <row r="2332" spans="3:3" s="62" customFormat="1" ht="12.75" x14ac:dyDescent="0.2">
      <c r="C2332" s="63"/>
    </row>
    <row r="2333" spans="3:3" s="62" customFormat="1" ht="12.75" x14ac:dyDescent="0.2">
      <c r="C2333" s="63"/>
    </row>
    <row r="2334" spans="3:3" s="62" customFormat="1" ht="12.75" x14ac:dyDescent="0.2">
      <c r="C2334" s="63"/>
    </row>
    <row r="2335" spans="3:3" s="62" customFormat="1" ht="12.75" x14ac:dyDescent="0.2">
      <c r="C2335" s="63"/>
    </row>
    <row r="2336" spans="3:3" s="62" customFormat="1" ht="12.75" x14ac:dyDescent="0.2">
      <c r="C2336" s="63"/>
    </row>
    <row r="2337" spans="3:3" s="62" customFormat="1" ht="12.75" x14ac:dyDescent="0.2">
      <c r="C2337" s="63"/>
    </row>
    <row r="2338" spans="3:3" s="62" customFormat="1" ht="12.75" x14ac:dyDescent="0.2">
      <c r="C2338" s="63"/>
    </row>
    <row r="2339" spans="3:3" s="62" customFormat="1" ht="12.75" x14ac:dyDescent="0.2">
      <c r="C2339" s="63"/>
    </row>
    <row r="2340" spans="3:3" s="62" customFormat="1" ht="12.75" x14ac:dyDescent="0.2">
      <c r="C2340" s="63"/>
    </row>
    <row r="2341" spans="3:3" s="62" customFormat="1" ht="12.75" x14ac:dyDescent="0.2">
      <c r="C2341" s="63"/>
    </row>
    <row r="2342" spans="3:3" s="62" customFormat="1" ht="12.75" x14ac:dyDescent="0.2">
      <c r="C2342" s="63"/>
    </row>
    <row r="2343" spans="3:3" s="62" customFormat="1" ht="12.75" x14ac:dyDescent="0.2">
      <c r="C2343" s="63"/>
    </row>
    <row r="2344" spans="3:3" s="62" customFormat="1" ht="12.75" x14ac:dyDescent="0.2">
      <c r="C2344" s="63"/>
    </row>
    <row r="2345" spans="3:3" s="62" customFormat="1" ht="12.75" x14ac:dyDescent="0.2">
      <c r="C2345" s="63"/>
    </row>
    <row r="2346" spans="3:3" s="62" customFormat="1" ht="12.75" x14ac:dyDescent="0.2">
      <c r="C2346" s="63"/>
    </row>
    <row r="2347" spans="3:3" s="62" customFormat="1" ht="12.75" x14ac:dyDescent="0.2">
      <c r="C2347" s="63"/>
    </row>
    <row r="2348" spans="3:3" s="62" customFormat="1" ht="12.75" x14ac:dyDescent="0.2">
      <c r="C2348" s="63"/>
    </row>
    <row r="2349" spans="3:3" s="62" customFormat="1" ht="12.75" x14ac:dyDescent="0.2">
      <c r="C2349" s="63"/>
    </row>
    <row r="2350" spans="3:3" s="62" customFormat="1" ht="12.75" x14ac:dyDescent="0.2">
      <c r="C2350" s="63"/>
    </row>
    <row r="2351" spans="3:3" s="62" customFormat="1" ht="12.75" x14ac:dyDescent="0.2">
      <c r="C2351" s="63"/>
    </row>
    <row r="2352" spans="3:3" s="62" customFormat="1" ht="12.75" x14ac:dyDescent="0.2">
      <c r="C2352" s="63"/>
    </row>
    <row r="2353" spans="3:3" s="62" customFormat="1" ht="12.75" x14ac:dyDescent="0.2">
      <c r="C2353" s="63"/>
    </row>
    <row r="2354" spans="3:3" s="62" customFormat="1" ht="12.75" x14ac:dyDescent="0.2">
      <c r="C2354" s="63"/>
    </row>
    <row r="2355" spans="3:3" s="62" customFormat="1" ht="12.75" x14ac:dyDescent="0.2">
      <c r="C2355" s="63"/>
    </row>
    <row r="2356" spans="3:3" s="62" customFormat="1" ht="12.75" x14ac:dyDescent="0.2">
      <c r="C2356" s="63"/>
    </row>
    <row r="2357" spans="3:3" s="62" customFormat="1" ht="12.75" x14ac:dyDescent="0.2">
      <c r="C2357" s="63"/>
    </row>
    <row r="2358" spans="3:3" s="62" customFormat="1" ht="12.75" x14ac:dyDescent="0.2">
      <c r="C2358" s="63"/>
    </row>
    <row r="2359" spans="3:3" s="62" customFormat="1" ht="12.75" x14ac:dyDescent="0.2">
      <c r="C2359" s="63"/>
    </row>
    <row r="2360" spans="3:3" s="62" customFormat="1" ht="12.75" x14ac:dyDescent="0.2">
      <c r="C2360" s="63"/>
    </row>
    <row r="2361" spans="3:3" s="62" customFormat="1" ht="12.75" x14ac:dyDescent="0.2">
      <c r="C2361" s="63"/>
    </row>
    <row r="2362" spans="3:3" s="62" customFormat="1" ht="12.75" x14ac:dyDescent="0.2">
      <c r="C2362" s="63"/>
    </row>
    <row r="2363" spans="3:3" s="62" customFormat="1" ht="12.75" x14ac:dyDescent="0.2">
      <c r="C2363" s="63"/>
    </row>
    <row r="2364" spans="3:3" s="62" customFormat="1" ht="12.75" x14ac:dyDescent="0.2">
      <c r="C2364" s="63"/>
    </row>
    <row r="2365" spans="3:3" s="62" customFormat="1" ht="12.75" x14ac:dyDescent="0.2">
      <c r="C2365" s="63"/>
    </row>
    <row r="2366" spans="3:3" s="62" customFormat="1" ht="12.75" x14ac:dyDescent="0.2">
      <c r="C2366" s="63"/>
    </row>
    <row r="2367" spans="3:3" s="62" customFormat="1" ht="12.75" x14ac:dyDescent="0.2">
      <c r="C2367" s="63"/>
    </row>
    <row r="2368" spans="3:3" s="62" customFormat="1" ht="12.75" x14ac:dyDescent="0.2">
      <c r="C2368" s="63"/>
    </row>
    <row r="2369" spans="3:3" s="62" customFormat="1" ht="12.75" x14ac:dyDescent="0.2">
      <c r="C2369" s="63"/>
    </row>
    <row r="2370" spans="3:3" s="62" customFormat="1" ht="12.75" x14ac:dyDescent="0.2">
      <c r="C2370" s="63"/>
    </row>
    <row r="2371" spans="3:3" s="62" customFormat="1" ht="12.75" x14ac:dyDescent="0.2">
      <c r="C2371" s="63"/>
    </row>
    <row r="2372" spans="3:3" s="62" customFormat="1" ht="12.75" x14ac:dyDescent="0.2">
      <c r="C2372" s="63"/>
    </row>
    <row r="2373" spans="3:3" s="62" customFormat="1" ht="12.75" x14ac:dyDescent="0.2">
      <c r="C2373" s="63"/>
    </row>
    <row r="2374" spans="3:3" s="62" customFormat="1" ht="12.75" x14ac:dyDescent="0.2">
      <c r="C2374" s="63"/>
    </row>
    <row r="2375" spans="3:3" s="62" customFormat="1" ht="12.75" x14ac:dyDescent="0.2">
      <c r="C2375" s="63"/>
    </row>
    <row r="2376" spans="3:3" s="62" customFormat="1" ht="12.75" x14ac:dyDescent="0.2">
      <c r="C2376" s="63"/>
    </row>
    <row r="2377" spans="3:3" s="62" customFormat="1" ht="12.75" x14ac:dyDescent="0.2">
      <c r="C2377" s="63"/>
    </row>
    <row r="2378" spans="3:3" s="62" customFormat="1" ht="12.75" x14ac:dyDescent="0.2">
      <c r="C2378" s="63"/>
    </row>
    <row r="2379" spans="3:3" s="62" customFormat="1" ht="12.75" x14ac:dyDescent="0.2">
      <c r="C2379" s="63"/>
    </row>
    <row r="2380" spans="3:3" s="62" customFormat="1" ht="12.75" x14ac:dyDescent="0.2">
      <c r="C2380" s="63"/>
    </row>
    <row r="2381" spans="3:3" s="62" customFormat="1" ht="12.75" x14ac:dyDescent="0.2">
      <c r="C2381" s="63"/>
    </row>
    <row r="2382" spans="3:3" s="62" customFormat="1" ht="12.75" x14ac:dyDescent="0.2">
      <c r="C2382" s="63"/>
    </row>
    <row r="2383" spans="3:3" s="62" customFormat="1" ht="12.75" x14ac:dyDescent="0.2">
      <c r="C2383" s="63"/>
    </row>
    <row r="2384" spans="3:3" s="62" customFormat="1" ht="12.75" x14ac:dyDescent="0.2">
      <c r="C2384" s="63"/>
    </row>
    <row r="2385" spans="3:3" s="62" customFormat="1" ht="12.75" x14ac:dyDescent="0.2">
      <c r="C2385" s="63"/>
    </row>
    <row r="2386" spans="3:3" s="62" customFormat="1" ht="12.75" x14ac:dyDescent="0.2">
      <c r="C2386" s="63"/>
    </row>
    <row r="2387" spans="3:3" s="62" customFormat="1" ht="12.75" x14ac:dyDescent="0.2">
      <c r="C2387" s="63"/>
    </row>
    <row r="2388" spans="3:3" s="62" customFormat="1" ht="12.75" x14ac:dyDescent="0.2">
      <c r="C2388" s="63"/>
    </row>
    <row r="2389" spans="3:3" s="62" customFormat="1" ht="12.75" x14ac:dyDescent="0.2">
      <c r="C2389" s="63"/>
    </row>
    <row r="2390" spans="3:3" s="62" customFormat="1" ht="12.75" x14ac:dyDescent="0.2">
      <c r="C2390" s="63"/>
    </row>
    <row r="2391" spans="3:3" s="62" customFormat="1" ht="12.75" x14ac:dyDescent="0.2">
      <c r="C2391" s="63"/>
    </row>
    <row r="2392" spans="3:3" s="62" customFormat="1" ht="12.75" x14ac:dyDescent="0.2">
      <c r="C2392" s="63"/>
    </row>
    <row r="2393" spans="3:3" s="62" customFormat="1" ht="12.75" x14ac:dyDescent="0.2">
      <c r="C2393" s="63"/>
    </row>
    <row r="2394" spans="3:3" s="62" customFormat="1" ht="12.75" x14ac:dyDescent="0.2">
      <c r="C2394" s="63"/>
    </row>
    <row r="2395" spans="3:3" s="62" customFormat="1" ht="12.75" x14ac:dyDescent="0.2">
      <c r="C2395" s="63"/>
    </row>
    <row r="2396" spans="3:3" s="62" customFormat="1" ht="12.75" x14ac:dyDescent="0.2">
      <c r="C2396" s="63"/>
    </row>
    <row r="2397" spans="3:3" s="62" customFormat="1" ht="12.75" x14ac:dyDescent="0.2">
      <c r="C2397" s="63"/>
    </row>
    <row r="2398" spans="3:3" s="62" customFormat="1" ht="12.75" x14ac:dyDescent="0.2">
      <c r="C2398" s="63"/>
    </row>
    <row r="2399" spans="3:3" s="62" customFormat="1" ht="12.75" x14ac:dyDescent="0.2">
      <c r="C2399" s="63"/>
    </row>
    <row r="2400" spans="3:3" s="62" customFormat="1" ht="12.75" x14ac:dyDescent="0.2">
      <c r="C2400" s="63"/>
    </row>
    <row r="2401" spans="3:3" s="62" customFormat="1" ht="12.75" x14ac:dyDescent="0.2">
      <c r="C2401" s="63"/>
    </row>
    <row r="2402" spans="3:3" s="62" customFormat="1" ht="12.75" x14ac:dyDescent="0.2">
      <c r="C2402" s="63"/>
    </row>
    <row r="2403" spans="3:3" s="62" customFormat="1" ht="12.75" x14ac:dyDescent="0.2">
      <c r="C2403" s="63"/>
    </row>
    <row r="2404" spans="3:3" s="62" customFormat="1" ht="12.75" x14ac:dyDescent="0.2">
      <c r="C2404" s="63"/>
    </row>
    <row r="2405" spans="3:3" s="62" customFormat="1" ht="12.75" x14ac:dyDescent="0.2">
      <c r="C2405" s="63"/>
    </row>
    <row r="2406" spans="3:3" s="62" customFormat="1" ht="12.75" x14ac:dyDescent="0.2">
      <c r="C2406" s="63"/>
    </row>
    <row r="2407" spans="3:3" s="62" customFormat="1" ht="12.75" x14ac:dyDescent="0.2">
      <c r="C2407" s="63"/>
    </row>
    <row r="2408" spans="3:3" s="62" customFormat="1" ht="12.75" x14ac:dyDescent="0.2">
      <c r="C2408" s="63"/>
    </row>
    <row r="2409" spans="3:3" s="62" customFormat="1" ht="12.75" x14ac:dyDescent="0.2">
      <c r="C2409" s="63"/>
    </row>
    <row r="2410" spans="3:3" s="62" customFormat="1" ht="12.75" x14ac:dyDescent="0.2">
      <c r="C2410" s="63"/>
    </row>
    <row r="2411" spans="3:3" s="62" customFormat="1" ht="12.75" x14ac:dyDescent="0.2">
      <c r="C2411" s="63"/>
    </row>
    <row r="2412" spans="3:3" s="62" customFormat="1" ht="12.75" x14ac:dyDescent="0.2">
      <c r="C2412" s="63"/>
    </row>
    <row r="2413" spans="3:3" s="62" customFormat="1" ht="12.75" x14ac:dyDescent="0.2">
      <c r="C2413" s="63"/>
    </row>
    <row r="2414" spans="3:3" s="62" customFormat="1" ht="12.75" x14ac:dyDescent="0.2">
      <c r="C2414" s="63"/>
    </row>
    <row r="2415" spans="3:3" s="62" customFormat="1" ht="12.75" x14ac:dyDescent="0.2">
      <c r="C2415" s="63"/>
    </row>
    <row r="2416" spans="3:3" s="62" customFormat="1" ht="12.75" x14ac:dyDescent="0.2">
      <c r="C2416" s="63"/>
    </row>
    <row r="2417" spans="3:3" s="62" customFormat="1" ht="12.75" x14ac:dyDescent="0.2">
      <c r="C2417" s="63"/>
    </row>
    <row r="2418" spans="3:3" s="62" customFormat="1" ht="12.75" x14ac:dyDescent="0.2">
      <c r="C2418" s="63"/>
    </row>
    <row r="2419" spans="3:3" s="62" customFormat="1" ht="12.75" x14ac:dyDescent="0.2">
      <c r="C2419" s="63"/>
    </row>
    <row r="2420" spans="3:3" s="62" customFormat="1" ht="12.75" x14ac:dyDescent="0.2">
      <c r="C2420" s="63"/>
    </row>
    <row r="2421" spans="3:3" s="62" customFormat="1" ht="12.75" x14ac:dyDescent="0.2">
      <c r="C2421" s="63"/>
    </row>
    <row r="2422" spans="3:3" s="62" customFormat="1" ht="12.75" x14ac:dyDescent="0.2">
      <c r="C2422" s="63"/>
    </row>
    <row r="2423" spans="3:3" s="62" customFormat="1" ht="12.75" x14ac:dyDescent="0.2">
      <c r="C2423" s="63"/>
    </row>
    <row r="2424" spans="3:3" s="62" customFormat="1" ht="12.75" x14ac:dyDescent="0.2">
      <c r="C2424" s="63"/>
    </row>
    <row r="2425" spans="3:3" s="62" customFormat="1" ht="12.75" x14ac:dyDescent="0.2">
      <c r="C2425" s="63"/>
    </row>
    <row r="2426" spans="3:3" s="62" customFormat="1" ht="12.75" x14ac:dyDescent="0.2">
      <c r="C2426" s="63"/>
    </row>
    <row r="2427" spans="3:3" s="62" customFormat="1" ht="12.75" x14ac:dyDescent="0.2">
      <c r="C2427" s="63"/>
    </row>
    <row r="2428" spans="3:3" s="62" customFormat="1" ht="12.75" x14ac:dyDescent="0.2">
      <c r="C2428" s="63"/>
    </row>
    <row r="2429" spans="3:3" s="62" customFormat="1" ht="12.75" x14ac:dyDescent="0.2">
      <c r="C2429" s="63"/>
    </row>
    <row r="2430" spans="3:3" s="62" customFormat="1" ht="12.75" x14ac:dyDescent="0.2">
      <c r="C2430" s="63"/>
    </row>
    <row r="2431" spans="3:3" s="62" customFormat="1" ht="12.75" x14ac:dyDescent="0.2">
      <c r="C2431" s="63"/>
    </row>
    <row r="2432" spans="3:3" s="62" customFormat="1" ht="12.75" x14ac:dyDescent="0.2">
      <c r="C2432" s="63"/>
    </row>
    <row r="2433" spans="3:3" s="62" customFormat="1" ht="12.75" x14ac:dyDescent="0.2">
      <c r="C2433" s="63"/>
    </row>
    <row r="2434" spans="3:3" s="62" customFormat="1" ht="12.75" x14ac:dyDescent="0.2">
      <c r="C2434" s="63"/>
    </row>
    <row r="2435" spans="3:3" s="62" customFormat="1" ht="12.75" x14ac:dyDescent="0.2">
      <c r="C2435" s="63"/>
    </row>
    <row r="2436" spans="3:3" s="62" customFormat="1" ht="12.75" x14ac:dyDescent="0.2">
      <c r="C2436" s="63"/>
    </row>
    <row r="2437" spans="3:3" s="62" customFormat="1" ht="12.75" x14ac:dyDescent="0.2">
      <c r="C2437" s="63"/>
    </row>
    <row r="2438" spans="3:3" s="62" customFormat="1" ht="12.75" x14ac:dyDescent="0.2">
      <c r="C2438" s="63"/>
    </row>
    <row r="2439" spans="3:3" s="62" customFormat="1" ht="12.75" x14ac:dyDescent="0.2">
      <c r="C2439" s="63"/>
    </row>
    <row r="2440" spans="3:3" s="62" customFormat="1" ht="12.75" x14ac:dyDescent="0.2">
      <c r="C2440" s="63"/>
    </row>
    <row r="2441" spans="3:3" s="62" customFormat="1" ht="12.75" x14ac:dyDescent="0.2">
      <c r="C2441" s="63"/>
    </row>
    <row r="2442" spans="3:3" s="62" customFormat="1" ht="12.75" x14ac:dyDescent="0.2">
      <c r="C2442" s="63"/>
    </row>
    <row r="2443" spans="3:3" s="62" customFormat="1" ht="12.75" x14ac:dyDescent="0.2">
      <c r="C2443" s="63"/>
    </row>
    <row r="2444" spans="3:3" s="62" customFormat="1" ht="12.75" x14ac:dyDescent="0.2">
      <c r="C2444" s="63"/>
    </row>
    <row r="2445" spans="3:3" s="62" customFormat="1" ht="12.75" x14ac:dyDescent="0.2">
      <c r="C2445" s="63"/>
    </row>
    <row r="2446" spans="3:3" s="62" customFormat="1" ht="12.75" x14ac:dyDescent="0.2">
      <c r="C2446" s="63"/>
    </row>
    <row r="2447" spans="3:3" s="62" customFormat="1" ht="12.75" x14ac:dyDescent="0.2">
      <c r="C2447" s="63"/>
    </row>
    <row r="2448" spans="3:3" s="62" customFormat="1" ht="12.75" x14ac:dyDescent="0.2">
      <c r="C2448" s="63"/>
    </row>
    <row r="2449" spans="3:3" s="62" customFormat="1" ht="12.75" x14ac:dyDescent="0.2">
      <c r="C2449" s="63"/>
    </row>
    <row r="2450" spans="3:3" s="62" customFormat="1" ht="12.75" x14ac:dyDescent="0.2">
      <c r="C2450" s="63"/>
    </row>
    <row r="2451" spans="3:3" s="62" customFormat="1" ht="12.75" x14ac:dyDescent="0.2">
      <c r="C2451" s="63"/>
    </row>
    <row r="2452" spans="3:3" s="62" customFormat="1" ht="12.75" x14ac:dyDescent="0.2">
      <c r="C2452" s="63"/>
    </row>
    <row r="2453" spans="3:3" s="62" customFormat="1" ht="12.75" x14ac:dyDescent="0.2">
      <c r="C2453" s="63"/>
    </row>
    <row r="2454" spans="3:3" s="62" customFormat="1" ht="12.75" x14ac:dyDescent="0.2">
      <c r="C2454" s="63"/>
    </row>
    <row r="2455" spans="3:3" s="62" customFormat="1" ht="12.75" x14ac:dyDescent="0.2">
      <c r="C2455" s="63"/>
    </row>
    <row r="2456" spans="3:3" s="62" customFormat="1" ht="12.75" x14ac:dyDescent="0.2">
      <c r="C2456" s="63"/>
    </row>
    <row r="2457" spans="3:3" s="62" customFormat="1" ht="12.75" x14ac:dyDescent="0.2">
      <c r="C2457" s="63"/>
    </row>
    <row r="2458" spans="3:3" s="62" customFormat="1" ht="12.75" x14ac:dyDescent="0.2">
      <c r="C2458" s="63"/>
    </row>
    <row r="2459" spans="3:3" s="62" customFormat="1" ht="12.75" x14ac:dyDescent="0.2">
      <c r="C2459" s="63"/>
    </row>
    <row r="2460" spans="3:3" s="62" customFormat="1" ht="12.75" x14ac:dyDescent="0.2">
      <c r="C2460" s="63"/>
    </row>
    <row r="2461" spans="3:3" s="62" customFormat="1" ht="12.75" x14ac:dyDescent="0.2">
      <c r="C2461" s="63"/>
    </row>
    <row r="2462" spans="3:3" s="62" customFormat="1" ht="12.75" x14ac:dyDescent="0.2">
      <c r="C2462" s="63"/>
    </row>
    <row r="2463" spans="3:3" s="62" customFormat="1" ht="12.75" x14ac:dyDescent="0.2">
      <c r="C2463" s="63"/>
    </row>
    <row r="2464" spans="3:3" s="62" customFormat="1" ht="12.75" x14ac:dyDescent="0.2">
      <c r="C2464" s="63"/>
    </row>
    <row r="2465" spans="3:3" s="62" customFormat="1" ht="12.75" x14ac:dyDescent="0.2">
      <c r="C2465" s="63"/>
    </row>
    <row r="2466" spans="3:3" s="62" customFormat="1" ht="12.75" x14ac:dyDescent="0.2">
      <c r="C2466" s="63"/>
    </row>
    <row r="2467" spans="3:3" s="62" customFormat="1" ht="12.75" x14ac:dyDescent="0.2">
      <c r="C2467" s="63"/>
    </row>
    <row r="2468" spans="3:3" s="62" customFormat="1" ht="12.75" x14ac:dyDescent="0.2">
      <c r="C2468" s="63"/>
    </row>
    <row r="2469" spans="3:3" s="62" customFormat="1" ht="12.75" x14ac:dyDescent="0.2">
      <c r="C2469" s="63"/>
    </row>
    <row r="2470" spans="3:3" s="62" customFormat="1" ht="12.75" x14ac:dyDescent="0.2">
      <c r="C2470" s="63"/>
    </row>
    <row r="2471" spans="3:3" s="62" customFormat="1" ht="12.75" x14ac:dyDescent="0.2">
      <c r="C2471" s="63"/>
    </row>
    <row r="2472" spans="3:3" s="62" customFormat="1" ht="12.75" x14ac:dyDescent="0.2">
      <c r="C2472" s="63"/>
    </row>
    <row r="2473" spans="3:3" s="62" customFormat="1" ht="12.75" x14ac:dyDescent="0.2">
      <c r="C2473" s="63"/>
    </row>
    <row r="2474" spans="3:3" s="62" customFormat="1" ht="12.75" x14ac:dyDescent="0.2">
      <c r="C2474" s="63"/>
    </row>
    <row r="2475" spans="3:3" s="62" customFormat="1" ht="12.75" x14ac:dyDescent="0.2">
      <c r="C2475" s="63"/>
    </row>
    <row r="2476" spans="3:3" s="62" customFormat="1" ht="12.75" x14ac:dyDescent="0.2">
      <c r="C2476" s="63"/>
    </row>
    <row r="2477" spans="3:3" s="62" customFormat="1" ht="12.75" x14ac:dyDescent="0.2">
      <c r="C2477" s="63"/>
    </row>
    <row r="2478" spans="3:3" s="62" customFormat="1" ht="12.75" x14ac:dyDescent="0.2">
      <c r="C2478" s="63"/>
    </row>
    <row r="2479" spans="3:3" s="62" customFormat="1" ht="12.75" x14ac:dyDescent="0.2">
      <c r="C2479" s="63"/>
    </row>
    <row r="2480" spans="3:3" s="62" customFormat="1" ht="12.75" x14ac:dyDescent="0.2">
      <c r="C2480" s="63"/>
    </row>
    <row r="2481" spans="3:3" s="62" customFormat="1" ht="12.75" x14ac:dyDescent="0.2">
      <c r="C2481" s="63"/>
    </row>
    <row r="2482" spans="3:3" s="62" customFormat="1" ht="12.75" x14ac:dyDescent="0.2">
      <c r="C2482" s="63"/>
    </row>
    <row r="2483" spans="3:3" s="62" customFormat="1" ht="12.75" x14ac:dyDescent="0.2">
      <c r="C2483" s="63"/>
    </row>
    <row r="2484" spans="3:3" s="62" customFormat="1" ht="12.75" x14ac:dyDescent="0.2">
      <c r="C2484" s="63"/>
    </row>
    <row r="2485" spans="3:3" s="62" customFormat="1" ht="12.75" x14ac:dyDescent="0.2">
      <c r="C2485" s="63"/>
    </row>
    <row r="2486" spans="3:3" s="62" customFormat="1" ht="12.75" x14ac:dyDescent="0.2">
      <c r="C2486" s="63"/>
    </row>
    <row r="2487" spans="3:3" s="62" customFormat="1" ht="12.75" x14ac:dyDescent="0.2">
      <c r="C2487" s="63"/>
    </row>
    <row r="2488" spans="3:3" s="62" customFormat="1" ht="12.75" x14ac:dyDescent="0.2">
      <c r="C2488" s="63"/>
    </row>
    <row r="2489" spans="3:3" s="62" customFormat="1" ht="12.75" x14ac:dyDescent="0.2">
      <c r="C2489" s="63"/>
    </row>
    <row r="2490" spans="3:3" s="62" customFormat="1" ht="12.75" x14ac:dyDescent="0.2">
      <c r="C2490" s="63"/>
    </row>
    <row r="2491" spans="3:3" s="62" customFormat="1" ht="12.75" x14ac:dyDescent="0.2">
      <c r="C2491" s="63"/>
    </row>
    <row r="2492" spans="3:3" s="62" customFormat="1" ht="12.75" x14ac:dyDescent="0.2">
      <c r="C2492" s="63"/>
    </row>
    <row r="2493" spans="3:3" s="62" customFormat="1" ht="12.75" x14ac:dyDescent="0.2">
      <c r="C2493" s="63"/>
    </row>
    <row r="2494" spans="3:3" s="62" customFormat="1" ht="12.75" x14ac:dyDescent="0.2">
      <c r="C2494" s="63"/>
    </row>
    <row r="2495" spans="3:3" s="62" customFormat="1" ht="12.75" x14ac:dyDescent="0.2">
      <c r="C2495" s="63"/>
    </row>
    <row r="2496" spans="3:3" s="62" customFormat="1" ht="12.75" x14ac:dyDescent="0.2">
      <c r="C2496" s="63"/>
    </row>
    <row r="2497" spans="3:3" s="62" customFormat="1" ht="12.75" x14ac:dyDescent="0.2">
      <c r="C2497" s="63"/>
    </row>
    <row r="2498" spans="3:3" s="62" customFormat="1" ht="12.75" x14ac:dyDescent="0.2">
      <c r="C2498" s="63"/>
    </row>
    <row r="2499" spans="3:3" s="62" customFormat="1" ht="12.75" x14ac:dyDescent="0.2">
      <c r="C2499" s="63"/>
    </row>
    <row r="2500" spans="3:3" s="62" customFormat="1" ht="12.75" x14ac:dyDescent="0.2">
      <c r="C2500" s="63"/>
    </row>
    <row r="2501" spans="3:3" s="62" customFormat="1" ht="12.75" x14ac:dyDescent="0.2">
      <c r="C2501" s="63"/>
    </row>
    <row r="2502" spans="3:3" s="62" customFormat="1" ht="12.75" x14ac:dyDescent="0.2">
      <c r="C2502" s="63"/>
    </row>
    <row r="2503" spans="3:3" s="62" customFormat="1" ht="12.75" x14ac:dyDescent="0.2">
      <c r="C2503" s="63"/>
    </row>
    <row r="2504" spans="3:3" s="62" customFormat="1" ht="12.75" x14ac:dyDescent="0.2">
      <c r="C2504" s="63"/>
    </row>
    <row r="2505" spans="3:3" s="62" customFormat="1" ht="12.75" x14ac:dyDescent="0.2">
      <c r="C2505" s="63"/>
    </row>
    <row r="2506" spans="3:3" s="62" customFormat="1" ht="12.75" x14ac:dyDescent="0.2">
      <c r="C2506" s="63"/>
    </row>
    <row r="2507" spans="3:3" s="62" customFormat="1" ht="12.75" x14ac:dyDescent="0.2">
      <c r="C2507" s="63"/>
    </row>
    <row r="2508" spans="3:3" s="62" customFormat="1" ht="12.75" x14ac:dyDescent="0.2">
      <c r="C2508" s="63"/>
    </row>
    <row r="2509" spans="3:3" s="62" customFormat="1" ht="12.75" x14ac:dyDescent="0.2">
      <c r="C2509" s="63"/>
    </row>
    <row r="2510" spans="3:3" s="62" customFormat="1" ht="12.75" x14ac:dyDescent="0.2">
      <c r="C2510" s="63"/>
    </row>
    <row r="2511" spans="3:3" s="62" customFormat="1" ht="12.75" x14ac:dyDescent="0.2">
      <c r="C2511" s="63"/>
    </row>
    <row r="2512" spans="3:3" s="62" customFormat="1" ht="12.75" x14ac:dyDescent="0.2">
      <c r="C2512" s="63"/>
    </row>
    <row r="2513" spans="3:3" s="62" customFormat="1" ht="12.75" x14ac:dyDescent="0.2">
      <c r="C2513" s="63"/>
    </row>
    <row r="2514" spans="3:3" s="62" customFormat="1" ht="12.75" x14ac:dyDescent="0.2">
      <c r="C2514" s="63"/>
    </row>
    <row r="2515" spans="3:3" s="62" customFormat="1" ht="12.75" x14ac:dyDescent="0.2">
      <c r="C2515" s="63"/>
    </row>
    <row r="2516" spans="3:3" s="62" customFormat="1" ht="12.75" x14ac:dyDescent="0.2">
      <c r="C2516" s="63"/>
    </row>
    <row r="2517" spans="3:3" s="62" customFormat="1" ht="12.75" x14ac:dyDescent="0.2">
      <c r="C2517" s="63"/>
    </row>
    <row r="2518" spans="3:3" s="62" customFormat="1" ht="12.75" x14ac:dyDescent="0.2">
      <c r="C2518" s="63"/>
    </row>
    <row r="2519" spans="3:3" s="62" customFormat="1" ht="12.75" x14ac:dyDescent="0.2">
      <c r="C2519" s="63"/>
    </row>
    <row r="2520" spans="3:3" s="62" customFormat="1" ht="12.75" x14ac:dyDescent="0.2">
      <c r="C2520" s="63"/>
    </row>
    <row r="2521" spans="3:3" s="62" customFormat="1" ht="12.75" x14ac:dyDescent="0.2">
      <c r="C2521" s="63"/>
    </row>
    <row r="2522" spans="3:3" s="62" customFormat="1" ht="12.75" x14ac:dyDescent="0.2">
      <c r="C2522" s="63"/>
    </row>
    <row r="2523" spans="3:3" s="62" customFormat="1" ht="12.75" x14ac:dyDescent="0.2">
      <c r="C2523" s="63"/>
    </row>
    <row r="2524" spans="3:3" s="62" customFormat="1" ht="12.75" x14ac:dyDescent="0.2">
      <c r="C2524" s="63"/>
    </row>
    <row r="2525" spans="3:3" s="62" customFormat="1" ht="12.75" x14ac:dyDescent="0.2">
      <c r="C2525" s="63"/>
    </row>
    <row r="2526" spans="3:3" s="62" customFormat="1" ht="12.75" x14ac:dyDescent="0.2">
      <c r="C2526" s="63"/>
    </row>
    <row r="2527" spans="3:3" s="62" customFormat="1" ht="12.75" x14ac:dyDescent="0.2">
      <c r="C2527" s="63"/>
    </row>
    <row r="2528" spans="3:3" s="62" customFormat="1" ht="12.75" x14ac:dyDescent="0.2">
      <c r="C2528" s="63"/>
    </row>
    <row r="2529" spans="3:3" s="62" customFormat="1" ht="12.75" x14ac:dyDescent="0.2">
      <c r="C2529" s="63"/>
    </row>
    <row r="2530" spans="3:3" s="62" customFormat="1" ht="12.75" x14ac:dyDescent="0.2">
      <c r="C2530" s="63"/>
    </row>
    <row r="2531" spans="3:3" s="62" customFormat="1" ht="12.75" x14ac:dyDescent="0.2">
      <c r="C2531" s="63"/>
    </row>
    <row r="2532" spans="3:3" s="62" customFormat="1" ht="12.75" x14ac:dyDescent="0.2">
      <c r="C2532" s="63"/>
    </row>
    <row r="2533" spans="3:3" s="62" customFormat="1" ht="12.75" x14ac:dyDescent="0.2">
      <c r="C2533" s="63"/>
    </row>
    <row r="2534" spans="3:3" s="62" customFormat="1" ht="12.75" x14ac:dyDescent="0.2">
      <c r="C2534" s="63"/>
    </row>
    <row r="2535" spans="3:3" s="62" customFormat="1" ht="12.75" x14ac:dyDescent="0.2">
      <c r="C2535" s="63"/>
    </row>
    <row r="2536" spans="3:3" s="62" customFormat="1" ht="12.75" x14ac:dyDescent="0.2">
      <c r="C2536" s="63"/>
    </row>
    <row r="2537" spans="3:3" s="62" customFormat="1" ht="12.75" x14ac:dyDescent="0.2">
      <c r="C2537" s="63"/>
    </row>
    <row r="2538" spans="3:3" s="62" customFormat="1" ht="12.75" x14ac:dyDescent="0.2">
      <c r="C2538" s="63"/>
    </row>
    <row r="2539" spans="3:3" s="62" customFormat="1" ht="12.75" x14ac:dyDescent="0.2">
      <c r="C2539" s="63"/>
    </row>
    <row r="2540" spans="3:3" s="62" customFormat="1" ht="12.75" x14ac:dyDescent="0.2">
      <c r="C2540" s="63"/>
    </row>
    <row r="2541" spans="3:3" s="62" customFormat="1" ht="12.75" x14ac:dyDescent="0.2">
      <c r="C2541" s="63"/>
    </row>
    <row r="2542" spans="3:3" s="62" customFormat="1" ht="12.75" x14ac:dyDescent="0.2">
      <c r="C2542" s="63"/>
    </row>
    <row r="2543" spans="3:3" s="62" customFormat="1" ht="12.75" x14ac:dyDescent="0.2">
      <c r="C2543" s="63"/>
    </row>
    <row r="2544" spans="3:3" s="62" customFormat="1" ht="12.75" x14ac:dyDescent="0.2">
      <c r="C2544" s="63"/>
    </row>
    <row r="2545" spans="3:3" s="62" customFormat="1" ht="12.75" x14ac:dyDescent="0.2">
      <c r="C2545" s="63"/>
    </row>
    <row r="2546" spans="3:3" s="62" customFormat="1" ht="12.75" x14ac:dyDescent="0.2">
      <c r="C2546" s="63"/>
    </row>
    <row r="2547" spans="3:3" s="62" customFormat="1" ht="12.75" x14ac:dyDescent="0.2">
      <c r="C2547" s="63"/>
    </row>
    <row r="2548" spans="3:3" s="62" customFormat="1" ht="12.75" x14ac:dyDescent="0.2">
      <c r="C2548" s="63"/>
    </row>
    <row r="2549" spans="3:3" s="62" customFormat="1" ht="12.75" x14ac:dyDescent="0.2">
      <c r="C2549" s="63"/>
    </row>
    <row r="2550" spans="3:3" s="62" customFormat="1" ht="12.75" x14ac:dyDescent="0.2">
      <c r="C2550" s="63"/>
    </row>
    <row r="2551" spans="3:3" s="62" customFormat="1" ht="12.75" x14ac:dyDescent="0.2">
      <c r="C2551" s="63"/>
    </row>
    <row r="2552" spans="3:3" s="62" customFormat="1" ht="12.75" x14ac:dyDescent="0.2">
      <c r="C2552" s="63"/>
    </row>
    <row r="2553" spans="3:3" s="62" customFormat="1" ht="12.75" x14ac:dyDescent="0.2">
      <c r="C2553" s="63"/>
    </row>
    <row r="2554" spans="3:3" s="62" customFormat="1" ht="12.75" x14ac:dyDescent="0.2">
      <c r="C2554" s="63"/>
    </row>
    <row r="2555" spans="3:3" s="62" customFormat="1" ht="12.75" x14ac:dyDescent="0.2">
      <c r="C2555" s="63"/>
    </row>
    <row r="2556" spans="3:3" s="62" customFormat="1" ht="12.75" x14ac:dyDescent="0.2">
      <c r="C2556" s="63"/>
    </row>
    <row r="2557" spans="3:3" s="62" customFormat="1" ht="12.75" x14ac:dyDescent="0.2">
      <c r="C2557" s="63"/>
    </row>
    <row r="2558" spans="3:3" s="62" customFormat="1" ht="12.75" x14ac:dyDescent="0.2">
      <c r="C2558" s="63"/>
    </row>
    <row r="2559" spans="3:3" s="62" customFormat="1" ht="12.75" x14ac:dyDescent="0.2">
      <c r="C2559" s="63"/>
    </row>
    <row r="2560" spans="3:3" s="62" customFormat="1" ht="12.75" x14ac:dyDescent="0.2">
      <c r="C2560" s="63"/>
    </row>
    <row r="2561" spans="3:3" s="62" customFormat="1" ht="12.75" x14ac:dyDescent="0.2">
      <c r="C2561" s="63"/>
    </row>
    <row r="2562" spans="3:3" s="62" customFormat="1" ht="12.75" x14ac:dyDescent="0.2">
      <c r="C2562" s="63"/>
    </row>
    <row r="2563" spans="3:3" s="62" customFormat="1" ht="12.75" x14ac:dyDescent="0.2">
      <c r="C2563" s="63"/>
    </row>
    <row r="2564" spans="3:3" s="62" customFormat="1" ht="12.75" x14ac:dyDescent="0.2">
      <c r="C2564" s="63"/>
    </row>
    <row r="2565" spans="3:3" s="62" customFormat="1" ht="12.75" x14ac:dyDescent="0.2">
      <c r="C2565" s="63"/>
    </row>
    <row r="2566" spans="3:3" s="62" customFormat="1" ht="12.75" x14ac:dyDescent="0.2">
      <c r="C2566" s="63"/>
    </row>
    <row r="2567" spans="3:3" s="62" customFormat="1" ht="12.75" x14ac:dyDescent="0.2">
      <c r="C2567" s="63"/>
    </row>
    <row r="2568" spans="3:3" s="62" customFormat="1" ht="12.75" x14ac:dyDescent="0.2">
      <c r="C2568" s="63"/>
    </row>
    <row r="2569" spans="3:3" s="62" customFormat="1" ht="12.75" x14ac:dyDescent="0.2">
      <c r="C2569" s="63"/>
    </row>
    <row r="2570" spans="3:3" s="62" customFormat="1" ht="12.75" x14ac:dyDescent="0.2">
      <c r="C2570" s="63"/>
    </row>
    <row r="2571" spans="3:3" s="62" customFormat="1" ht="12.75" x14ac:dyDescent="0.2">
      <c r="C2571" s="63"/>
    </row>
    <row r="2572" spans="3:3" s="62" customFormat="1" ht="12.75" x14ac:dyDescent="0.2">
      <c r="C2572" s="63"/>
    </row>
    <row r="2573" spans="3:3" s="62" customFormat="1" ht="12.75" x14ac:dyDescent="0.2">
      <c r="C2573" s="63"/>
    </row>
    <row r="2574" spans="3:3" s="62" customFormat="1" ht="12.75" x14ac:dyDescent="0.2">
      <c r="C2574" s="63"/>
    </row>
    <row r="2575" spans="3:3" s="62" customFormat="1" ht="12.75" x14ac:dyDescent="0.2">
      <c r="C2575" s="63"/>
    </row>
    <row r="2576" spans="3:3" s="62" customFormat="1" ht="12.75" x14ac:dyDescent="0.2">
      <c r="C2576" s="63"/>
    </row>
    <row r="2577" spans="3:3" s="62" customFormat="1" ht="12.75" x14ac:dyDescent="0.2">
      <c r="C2577" s="63"/>
    </row>
    <row r="2578" spans="3:3" s="62" customFormat="1" ht="12.75" x14ac:dyDescent="0.2">
      <c r="C2578" s="63"/>
    </row>
    <row r="2579" spans="3:3" s="62" customFormat="1" ht="12.75" x14ac:dyDescent="0.2">
      <c r="C2579" s="63"/>
    </row>
    <row r="2580" spans="3:3" s="62" customFormat="1" ht="12.75" x14ac:dyDescent="0.2">
      <c r="C2580" s="63"/>
    </row>
    <row r="2581" spans="3:3" s="62" customFormat="1" ht="12.75" x14ac:dyDescent="0.2">
      <c r="C2581" s="63"/>
    </row>
    <row r="2582" spans="3:3" s="62" customFormat="1" ht="12.75" x14ac:dyDescent="0.2">
      <c r="C2582" s="63"/>
    </row>
    <row r="2583" spans="3:3" s="62" customFormat="1" ht="12.75" x14ac:dyDescent="0.2">
      <c r="C2583" s="63"/>
    </row>
    <row r="2584" spans="3:3" s="62" customFormat="1" ht="12.75" x14ac:dyDescent="0.2">
      <c r="C2584" s="63"/>
    </row>
    <row r="2585" spans="3:3" s="62" customFormat="1" ht="12.75" x14ac:dyDescent="0.2">
      <c r="C2585" s="63"/>
    </row>
    <row r="2586" spans="3:3" s="62" customFormat="1" ht="12.75" x14ac:dyDescent="0.2">
      <c r="C2586" s="63"/>
    </row>
    <row r="2587" spans="3:3" s="62" customFormat="1" ht="12.75" x14ac:dyDescent="0.2">
      <c r="C2587" s="63"/>
    </row>
    <row r="2588" spans="3:3" s="62" customFormat="1" ht="12.75" x14ac:dyDescent="0.2">
      <c r="C2588" s="63"/>
    </row>
    <row r="2589" spans="3:3" s="62" customFormat="1" ht="12.75" x14ac:dyDescent="0.2">
      <c r="C2589" s="63"/>
    </row>
    <row r="2590" spans="3:3" s="62" customFormat="1" ht="12.75" x14ac:dyDescent="0.2">
      <c r="C2590" s="63"/>
    </row>
    <row r="2591" spans="3:3" s="62" customFormat="1" ht="12.75" x14ac:dyDescent="0.2">
      <c r="C2591" s="63"/>
    </row>
    <row r="2592" spans="3:3" s="62" customFormat="1" ht="12.75" x14ac:dyDescent="0.2">
      <c r="C2592" s="63"/>
    </row>
    <row r="2593" spans="3:3" s="62" customFormat="1" ht="12.75" x14ac:dyDescent="0.2">
      <c r="C2593" s="63"/>
    </row>
    <row r="2594" spans="3:3" s="62" customFormat="1" ht="12.75" x14ac:dyDescent="0.2">
      <c r="C2594" s="63"/>
    </row>
    <row r="2595" spans="3:3" s="62" customFormat="1" ht="12.75" x14ac:dyDescent="0.2">
      <c r="C2595" s="63"/>
    </row>
    <row r="2596" spans="3:3" s="62" customFormat="1" ht="12.75" x14ac:dyDescent="0.2">
      <c r="C2596" s="63"/>
    </row>
    <row r="2597" spans="3:3" s="62" customFormat="1" ht="12.75" x14ac:dyDescent="0.2">
      <c r="C2597" s="63"/>
    </row>
    <row r="2598" spans="3:3" s="62" customFormat="1" ht="12.75" x14ac:dyDescent="0.2">
      <c r="C2598" s="63"/>
    </row>
    <row r="2599" spans="3:3" s="62" customFormat="1" ht="12.75" x14ac:dyDescent="0.2">
      <c r="C2599" s="63"/>
    </row>
    <row r="2600" spans="3:3" s="62" customFormat="1" ht="12.75" x14ac:dyDescent="0.2">
      <c r="C2600" s="63"/>
    </row>
    <row r="2601" spans="3:3" s="62" customFormat="1" ht="12.75" x14ac:dyDescent="0.2">
      <c r="C2601" s="63"/>
    </row>
    <row r="2602" spans="3:3" s="62" customFormat="1" ht="12.75" x14ac:dyDescent="0.2">
      <c r="C2602" s="63"/>
    </row>
    <row r="2603" spans="3:3" s="62" customFormat="1" ht="12.75" x14ac:dyDescent="0.2">
      <c r="C2603" s="63"/>
    </row>
    <row r="2604" spans="3:3" s="62" customFormat="1" ht="12.75" x14ac:dyDescent="0.2">
      <c r="C2604" s="63"/>
    </row>
    <row r="2605" spans="3:3" s="62" customFormat="1" ht="12.75" x14ac:dyDescent="0.2">
      <c r="C2605" s="63"/>
    </row>
    <row r="2606" spans="3:3" s="62" customFormat="1" ht="12.75" x14ac:dyDescent="0.2">
      <c r="C2606" s="63"/>
    </row>
    <row r="2607" spans="3:3" s="62" customFormat="1" ht="12.75" x14ac:dyDescent="0.2">
      <c r="C2607" s="63"/>
    </row>
    <row r="2608" spans="3:3" s="62" customFormat="1" ht="12.75" x14ac:dyDescent="0.2">
      <c r="C2608" s="63"/>
    </row>
    <row r="2609" spans="3:3" s="62" customFormat="1" ht="12.75" x14ac:dyDescent="0.2">
      <c r="C2609" s="63"/>
    </row>
    <row r="2610" spans="3:3" s="62" customFormat="1" ht="12.75" x14ac:dyDescent="0.2">
      <c r="C2610" s="63"/>
    </row>
    <row r="2611" spans="3:3" s="62" customFormat="1" ht="12.75" x14ac:dyDescent="0.2">
      <c r="C2611" s="63"/>
    </row>
    <row r="2612" spans="3:3" s="62" customFormat="1" ht="12.75" x14ac:dyDescent="0.2">
      <c r="C2612" s="63"/>
    </row>
    <row r="2613" spans="3:3" s="62" customFormat="1" ht="12.75" x14ac:dyDescent="0.2">
      <c r="C2613" s="63"/>
    </row>
    <row r="2614" spans="3:3" s="62" customFormat="1" ht="12.75" x14ac:dyDescent="0.2">
      <c r="C2614" s="63"/>
    </row>
    <row r="2615" spans="3:3" s="62" customFormat="1" ht="12.75" x14ac:dyDescent="0.2">
      <c r="C2615" s="63"/>
    </row>
    <row r="2616" spans="3:3" s="62" customFormat="1" ht="12.75" x14ac:dyDescent="0.2">
      <c r="C2616" s="63"/>
    </row>
    <row r="2617" spans="3:3" s="62" customFormat="1" ht="12.75" x14ac:dyDescent="0.2">
      <c r="C2617" s="63"/>
    </row>
    <row r="2618" spans="3:3" s="62" customFormat="1" ht="12.75" x14ac:dyDescent="0.2">
      <c r="C2618" s="63"/>
    </row>
    <row r="2619" spans="3:3" s="62" customFormat="1" ht="12.75" x14ac:dyDescent="0.2">
      <c r="C2619" s="63"/>
    </row>
    <row r="2620" spans="3:3" s="62" customFormat="1" ht="12.75" x14ac:dyDescent="0.2">
      <c r="C2620" s="63"/>
    </row>
    <row r="2621" spans="3:3" s="62" customFormat="1" ht="12.75" x14ac:dyDescent="0.2">
      <c r="C2621" s="63"/>
    </row>
    <row r="2622" spans="3:3" s="62" customFormat="1" ht="12.75" x14ac:dyDescent="0.2">
      <c r="C2622" s="63"/>
    </row>
    <row r="2623" spans="3:3" s="62" customFormat="1" ht="12.75" x14ac:dyDescent="0.2">
      <c r="C2623" s="63"/>
    </row>
    <row r="2624" spans="3:3" s="62" customFormat="1" ht="12.75" x14ac:dyDescent="0.2">
      <c r="C2624" s="63"/>
    </row>
    <row r="2625" spans="3:3" s="62" customFormat="1" ht="12.75" x14ac:dyDescent="0.2">
      <c r="C2625" s="63"/>
    </row>
    <row r="2626" spans="3:3" s="62" customFormat="1" ht="12.75" x14ac:dyDescent="0.2">
      <c r="C2626" s="63"/>
    </row>
    <row r="2627" spans="3:3" s="62" customFormat="1" ht="12.75" x14ac:dyDescent="0.2">
      <c r="C2627" s="63"/>
    </row>
    <row r="2628" spans="3:3" s="62" customFormat="1" ht="12.75" x14ac:dyDescent="0.2">
      <c r="C2628" s="63"/>
    </row>
    <row r="2629" spans="3:3" s="62" customFormat="1" ht="12.75" x14ac:dyDescent="0.2">
      <c r="C2629" s="63"/>
    </row>
    <row r="2630" spans="3:3" s="62" customFormat="1" ht="12.75" x14ac:dyDescent="0.2">
      <c r="C2630" s="63"/>
    </row>
    <row r="2631" spans="3:3" s="62" customFormat="1" ht="12.75" x14ac:dyDescent="0.2">
      <c r="C2631" s="63"/>
    </row>
    <row r="2632" spans="3:3" s="62" customFormat="1" ht="12.75" x14ac:dyDescent="0.2">
      <c r="C2632" s="63"/>
    </row>
    <row r="2633" spans="3:3" s="62" customFormat="1" ht="12.75" x14ac:dyDescent="0.2">
      <c r="C2633" s="63"/>
    </row>
    <row r="2634" spans="3:3" s="62" customFormat="1" ht="12.75" x14ac:dyDescent="0.2">
      <c r="C2634" s="63"/>
    </row>
    <row r="2635" spans="3:3" s="62" customFormat="1" ht="12.75" x14ac:dyDescent="0.2">
      <c r="C2635" s="63"/>
    </row>
    <row r="2636" spans="3:3" s="62" customFormat="1" ht="12.75" x14ac:dyDescent="0.2">
      <c r="C2636" s="63"/>
    </row>
    <row r="2637" spans="3:3" s="62" customFormat="1" ht="12.75" x14ac:dyDescent="0.2">
      <c r="C2637" s="63"/>
    </row>
    <row r="2638" spans="3:3" s="62" customFormat="1" ht="12.75" x14ac:dyDescent="0.2">
      <c r="C2638" s="63"/>
    </row>
    <row r="2639" spans="3:3" s="62" customFormat="1" ht="12.75" x14ac:dyDescent="0.2">
      <c r="C2639" s="63"/>
    </row>
    <row r="2640" spans="3:3" s="62" customFormat="1" ht="12.75" x14ac:dyDescent="0.2">
      <c r="C2640" s="63"/>
    </row>
    <row r="2641" spans="3:3" s="62" customFormat="1" ht="12.75" x14ac:dyDescent="0.2">
      <c r="C2641" s="63"/>
    </row>
    <row r="2642" spans="3:3" s="62" customFormat="1" ht="12.75" x14ac:dyDescent="0.2">
      <c r="C2642" s="63"/>
    </row>
    <row r="2643" spans="3:3" s="62" customFormat="1" ht="12.75" x14ac:dyDescent="0.2">
      <c r="C2643" s="63"/>
    </row>
    <row r="2644" spans="3:3" s="62" customFormat="1" ht="12.75" x14ac:dyDescent="0.2">
      <c r="C2644" s="63"/>
    </row>
    <row r="2645" spans="3:3" s="62" customFormat="1" ht="12.75" x14ac:dyDescent="0.2">
      <c r="C2645" s="63"/>
    </row>
    <row r="2646" spans="3:3" s="62" customFormat="1" ht="12.75" x14ac:dyDescent="0.2">
      <c r="C2646" s="63"/>
    </row>
    <row r="2647" spans="3:3" s="62" customFormat="1" ht="12.75" x14ac:dyDescent="0.2">
      <c r="C2647" s="63"/>
    </row>
    <row r="2648" spans="3:3" s="62" customFormat="1" ht="12.75" x14ac:dyDescent="0.2">
      <c r="C2648" s="63"/>
    </row>
    <row r="2649" spans="3:3" s="62" customFormat="1" ht="12.75" x14ac:dyDescent="0.2">
      <c r="C2649" s="63"/>
    </row>
    <row r="2650" spans="3:3" s="62" customFormat="1" ht="12.75" x14ac:dyDescent="0.2">
      <c r="C2650" s="63"/>
    </row>
    <row r="2651" spans="3:3" s="62" customFormat="1" ht="12.75" x14ac:dyDescent="0.2">
      <c r="C2651" s="63"/>
    </row>
    <row r="2652" spans="3:3" s="62" customFormat="1" ht="12.75" x14ac:dyDescent="0.2">
      <c r="C2652" s="63"/>
    </row>
    <row r="2653" spans="3:3" s="62" customFormat="1" ht="12.75" x14ac:dyDescent="0.2">
      <c r="C2653" s="63"/>
    </row>
    <row r="2654" spans="3:3" s="62" customFormat="1" ht="12.75" x14ac:dyDescent="0.2">
      <c r="C2654" s="63"/>
    </row>
    <row r="2655" spans="3:3" s="62" customFormat="1" ht="12.75" x14ac:dyDescent="0.2">
      <c r="C2655" s="63"/>
    </row>
    <row r="2656" spans="3:3" s="62" customFormat="1" ht="12.75" x14ac:dyDescent="0.2">
      <c r="C2656" s="63"/>
    </row>
    <row r="2657" spans="3:3" s="62" customFormat="1" ht="12.75" x14ac:dyDescent="0.2">
      <c r="C2657" s="63"/>
    </row>
    <row r="2658" spans="3:3" s="62" customFormat="1" ht="12.75" x14ac:dyDescent="0.2">
      <c r="C2658" s="63"/>
    </row>
    <row r="2659" spans="3:3" s="62" customFormat="1" ht="12.75" x14ac:dyDescent="0.2">
      <c r="C2659" s="63"/>
    </row>
    <row r="2660" spans="3:3" s="62" customFormat="1" ht="12.75" x14ac:dyDescent="0.2">
      <c r="C2660" s="63"/>
    </row>
    <row r="2661" spans="3:3" s="62" customFormat="1" ht="12.75" x14ac:dyDescent="0.2">
      <c r="C2661" s="63"/>
    </row>
    <row r="2662" spans="3:3" s="62" customFormat="1" ht="12.75" x14ac:dyDescent="0.2">
      <c r="C2662" s="63"/>
    </row>
    <row r="2663" spans="3:3" s="62" customFormat="1" ht="12.75" x14ac:dyDescent="0.2">
      <c r="C2663" s="63"/>
    </row>
    <row r="2664" spans="3:3" s="62" customFormat="1" ht="12.75" x14ac:dyDescent="0.2">
      <c r="C2664" s="63"/>
    </row>
    <row r="2665" spans="3:3" s="62" customFormat="1" ht="12.75" x14ac:dyDescent="0.2">
      <c r="C2665" s="63"/>
    </row>
    <row r="2666" spans="3:3" s="62" customFormat="1" ht="12.75" x14ac:dyDescent="0.2">
      <c r="C2666" s="63"/>
    </row>
    <row r="2667" spans="3:3" s="62" customFormat="1" ht="12.75" x14ac:dyDescent="0.2">
      <c r="C2667" s="63"/>
    </row>
    <row r="2668" spans="3:3" s="62" customFormat="1" ht="12.75" x14ac:dyDescent="0.2">
      <c r="C2668" s="63"/>
    </row>
    <row r="2669" spans="3:3" s="62" customFormat="1" ht="12.75" x14ac:dyDescent="0.2">
      <c r="C2669" s="63"/>
    </row>
    <row r="2670" spans="3:3" s="62" customFormat="1" ht="12.75" x14ac:dyDescent="0.2">
      <c r="C2670" s="63"/>
    </row>
    <row r="2671" spans="3:3" s="62" customFormat="1" ht="12.75" x14ac:dyDescent="0.2">
      <c r="C2671" s="63"/>
    </row>
    <row r="2672" spans="3:3" s="62" customFormat="1" ht="12.75" x14ac:dyDescent="0.2">
      <c r="C2672" s="63"/>
    </row>
    <row r="2673" spans="3:3" s="62" customFormat="1" ht="12.75" x14ac:dyDescent="0.2">
      <c r="C2673" s="63"/>
    </row>
    <row r="2674" spans="3:3" s="62" customFormat="1" ht="12.75" x14ac:dyDescent="0.2">
      <c r="C2674" s="63"/>
    </row>
    <row r="2675" spans="3:3" s="62" customFormat="1" ht="12.75" x14ac:dyDescent="0.2">
      <c r="C2675" s="63"/>
    </row>
    <row r="2676" spans="3:3" s="62" customFormat="1" ht="12.75" x14ac:dyDescent="0.2">
      <c r="C2676" s="63"/>
    </row>
    <row r="2677" spans="3:3" s="62" customFormat="1" ht="12.75" x14ac:dyDescent="0.2">
      <c r="C2677" s="63"/>
    </row>
    <row r="2678" spans="3:3" s="62" customFormat="1" ht="12.75" x14ac:dyDescent="0.2">
      <c r="C2678" s="63"/>
    </row>
    <row r="2679" spans="3:3" s="62" customFormat="1" ht="12.75" x14ac:dyDescent="0.2">
      <c r="C2679" s="63"/>
    </row>
    <row r="2680" spans="3:3" s="62" customFormat="1" ht="12.75" x14ac:dyDescent="0.2">
      <c r="C2680" s="63"/>
    </row>
    <row r="2681" spans="3:3" s="62" customFormat="1" ht="12.75" x14ac:dyDescent="0.2">
      <c r="C2681" s="63"/>
    </row>
    <row r="2682" spans="3:3" s="62" customFormat="1" ht="12.75" x14ac:dyDescent="0.2">
      <c r="C2682" s="63"/>
    </row>
    <row r="2683" spans="3:3" s="62" customFormat="1" ht="12.75" x14ac:dyDescent="0.2">
      <c r="C2683" s="63"/>
    </row>
    <row r="2684" spans="3:3" s="62" customFormat="1" ht="12.75" x14ac:dyDescent="0.2">
      <c r="C2684" s="63"/>
    </row>
    <row r="2685" spans="3:3" s="62" customFormat="1" ht="12.75" x14ac:dyDescent="0.2">
      <c r="C2685" s="63"/>
    </row>
    <row r="2686" spans="3:3" s="62" customFormat="1" ht="12.75" x14ac:dyDescent="0.2">
      <c r="C2686" s="63"/>
    </row>
    <row r="2687" spans="3:3" s="62" customFormat="1" ht="12.75" x14ac:dyDescent="0.2">
      <c r="C2687" s="63"/>
    </row>
    <row r="2688" spans="3:3" s="62" customFormat="1" ht="12.75" x14ac:dyDescent="0.2">
      <c r="C2688" s="63"/>
    </row>
    <row r="2689" spans="3:3" s="62" customFormat="1" ht="12.75" x14ac:dyDescent="0.2">
      <c r="C2689" s="63"/>
    </row>
    <row r="2690" spans="3:3" s="62" customFormat="1" ht="12.75" x14ac:dyDescent="0.2">
      <c r="C2690" s="63"/>
    </row>
    <row r="2691" spans="3:3" s="62" customFormat="1" ht="12.75" x14ac:dyDescent="0.2">
      <c r="C2691" s="63"/>
    </row>
    <row r="2692" spans="3:3" s="62" customFormat="1" ht="12.75" x14ac:dyDescent="0.2">
      <c r="C2692" s="63"/>
    </row>
    <row r="2693" spans="3:3" s="62" customFormat="1" ht="12.75" x14ac:dyDescent="0.2">
      <c r="C2693" s="63"/>
    </row>
    <row r="2694" spans="3:3" s="62" customFormat="1" ht="12.75" x14ac:dyDescent="0.2">
      <c r="C2694" s="63"/>
    </row>
    <row r="2695" spans="3:3" s="62" customFormat="1" ht="12.75" x14ac:dyDescent="0.2">
      <c r="C2695" s="63"/>
    </row>
    <row r="2696" spans="3:3" s="62" customFormat="1" ht="12.75" x14ac:dyDescent="0.2">
      <c r="C2696" s="63"/>
    </row>
    <row r="2697" spans="3:3" s="62" customFormat="1" ht="12.75" x14ac:dyDescent="0.2">
      <c r="C2697" s="63"/>
    </row>
    <row r="2698" spans="3:3" s="62" customFormat="1" ht="12.75" x14ac:dyDescent="0.2">
      <c r="C2698" s="63"/>
    </row>
    <row r="2699" spans="3:3" s="62" customFormat="1" ht="12.75" x14ac:dyDescent="0.2">
      <c r="C2699" s="63"/>
    </row>
    <row r="2700" spans="3:3" s="62" customFormat="1" ht="12.75" x14ac:dyDescent="0.2">
      <c r="C2700" s="63"/>
    </row>
    <row r="2701" spans="3:3" s="62" customFormat="1" ht="12.75" x14ac:dyDescent="0.2">
      <c r="C2701" s="63"/>
    </row>
    <row r="2702" spans="3:3" s="62" customFormat="1" ht="12.75" x14ac:dyDescent="0.2">
      <c r="C2702" s="63"/>
    </row>
    <row r="2703" spans="3:3" s="62" customFormat="1" ht="12.75" x14ac:dyDescent="0.2">
      <c r="C2703" s="63"/>
    </row>
    <row r="2704" spans="3:3" s="62" customFormat="1" ht="12.75" x14ac:dyDescent="0.2">
      <c r="C2704" s="63"/>
    </row>
    <row r="2705" spans="3:3" s="62" customFormat="1" ht="12.75" x14ac:dyDescent="0.2">
      <c r="C2705" s="63"/>
    </row>
    <row r="2706" spans="3:3" s="62" customFormat="1" ht="12.75" x14ac:dyDescent="0.2">
      <c r="C2706" s="63"/>
    </row>
    <row r="2707" spans="3:3" s="62" customFormat="1" ht="12.75" x14ac:dyDescent="0.2">
      <c r="C2707" s="63"/>
    </row>
    <row r="2708" spans="3:3" s="62" customFormat="1" ht="12.75" x14ac:dyDescent="0.2">
      <c r="C2708" s="63"/>
    </row>
    <row r="2709" spans="3:3" s="62" customFormat="1" ht="12.75" x14ac:dyDescent="0.2">
      <c r="C2709" s="63"/>
    </row>
    <row r="2710" spans="3:3" s="62" customFormat="1" ht="12.75" x14ac:dyDescent="0.2">
      <c r="C2710" s="63"/>
    </row>
    <row r="2711" spans="3:3" s="62" customFormat="1" ht="12.75" x14ac:dyDescent="0.2">
      <c r="C2711" s="63"/>
    </row>
    <row r="2712" spans="3:3" s="62" customFormat="1" ht="12.75" x14ac:dyDescent="0.2">
      <c r="C2712" s="63"/>
    </row>
    <row r="2713" spans="3:3" s="62" customFormat="1" ht="12.75" x14ac:dyDescent="0.2">
      <c r="C2713" s="63"/>
    </row>
    <row r="2714" spans="3:3" s="62" customFormat="1" ht="12.75" x14ac:dyDescent="0.2">
      <c r="C2714" s="63"/>
    </row>
    <row r="2715" spans="3:3" s="62" customFormat="1" ht="12.75" x14ac:dyDescent="0.2">
      <c r="C2715" s="63"/>
    </row>
    <row r="2716" spans="3:3" s="62" customFormat="1" ht="12.75" x14ac:dyDescent="0.2">
      <c r="C2716" s="63"/>
    </row>
    <row r="2717" spans="3:3" s="62" customFormat="1" ht="12.75" x14ac:dyDescent="0.2">
      <c r="C2717" s="63"/>
    </row>
    <row r="2718" spans="3:3" s="62" customFormat="1" ht="12.75" x14ac:dyDescent="0.2">
      <c r="C2718" s="63"/>
    </row>
    <row r="2719" spans="3:3" s="62" customFormat="1" ht="12.75" x14ac:dyDescent="0.2">
      <c r="C2719" s="63"/>
    </row>
    <row r="2720" spans="3:3" s="62" customFormat="1" ht="12.75" x14ac:dyDescent="0.2">
      <c r="C2720" s="63"/>
    </row>
    <row r="2721" spans="3:3" s="62" customFormat="1" ht="12.75" x14ac:dyDescent="0.2">
      <c r="C2721" s="63"/>
    </row>
    <row r="2722" spans="3:3" s="62" customFormat="1" ht="12.75" x14ac:dyDescent="0.2">
      <c r="C2722" s="63"/>
    </row>
    <row r="2723" spans="3:3" s="62" customFormat="1" ht="12.75" x14ac:dyDescent="0.2">
      <c r="C2723" s="63"/>
    </row>
    <row r="2724" spans="3:3" s="62" customFormat="1" ht="12.75" x14ac:dyDescent="0.2">
      <c r="C2724" s="63"/>
    </row>
    <row r="2725" spans="3:3" s="62" customFormat="1" ht="12.75" x14ac:dyDescent="0.2">
      <c r="C2725" s="63"/>
    </row>
    <row r="2726" spans="3:3" s="62" customFormat="1" ht="12.75" x14ac:dyDescent="0.2">
      <c r="C2726" s="63"/>
    </row>
    <row r="2727" spans="3:3" s="62" customFormat="1" ht="12.75" x14ac:dyDescent="0.2">
      <c r="C2727" s="63"/>
    </row>
    <row r="2728" spans="3:3" s="62" customFormat="1" ht="12.75" x14ac:dyDescent="0.2">
      <c r="C2728" s="63"/>
    </row>
    <row r="2729" spans="3:3" s="62" customFormat="1" ht="12.75" x14ac:dyDescent="0.2">
      <c r="C2729" s="63"/>
    </row>
    <row r="2730" spans="3:3" s="62" customFormat="1" ht="12.75" x14ac:dyDescent="0.2">
      <c r="C2730" s="63"/>
    </row>
    <row r="2731" spans="3:3" s="62" customFormat="1" ht="12.75" x14ac:dyDescent="0.2">
      <c r="C2731" s="63"/>
    </row>
    <row r="2732" spans="3:3" s="62" customFormat="1" ht="12.75" x14ac:dyDescent="0.2">
      <c r="C2732" s="63"/>
    </row>
    <row r="2733" spans="3:3" s="62" customFormat="1" ht="12.75" x14ac:dyDescent="0.2">
      <c r="C2733" s="63"/>
    </row>
    <row r="2734" spans="3:3" s="62" customFormat="1" ht="12.75" x14ac:dyDescent="0.2">
      <c r="C2734" s="63"/>
    </row>
    <row r="2735" spans="3:3" s="62" customFormat="1" ht="12.75" x14ac:dyDescent="0.2">
      <c r="C2735" s="63"/>
    </row>
    <row r="2736" spans="3:3" s="62" customFormat="1" ht="12.75" x14ac:dyDescent="0.2">
      <c r="C2736" s="63"/>
    </row>
    <row r="2737" spans="3:3" s="62" customFormat="1" ht="12.75" x14ac:dyDescent="0.2">
      <c r="C2737" s="63"/>
    </row>
    <row r="2738" spans="3:3" s="62" customFormat="1" ht="12.75" x14ac:dyDescent="0.2">
      <c r="C2738" s="63"/>
    </row>
    <row r="2739" spans="3:3" s="62" customFormat="1" ht="12.75" x14ac:dyDescent="0.2">
      <c r="C2739" s="63"/>
    </row>
    <row r="2740" spans="3:3" s="62" customFormat="1" ht="12.75" x14ac:dyDescent="0.2">
      <c r="C2740" s="63"/>
    </row>
    <row r="2741" spans="3:3" s="62" customFormat="1" ht="12.75" x14ac:dyDescent="0.2">
      <c r="C2741" s="63"/>
    </row>
    <row r="2742" spans="3:3" s="62" customFormat="1" ht="12.75" x14ac:dyDescent="0.2">
      <c r="C2742" s="63"/>
    </row>
    <row r="2743" spans="3:3" s="62" customFormat="1" ht="12.75" x14ac:dyDescent="0.2">
      <c r="C2743" s="63"/>
    </row>
    <row r="2744" spans="3:3" s="62" customFormat="1" ht="12.75" x14ac:dyDescent="0.2">
      <c r="C2744" s="63"/>
    </row>
    <row r="2745" spans="3:3" s="62" customFormat="1" ht="12.75" x14ac:dyDescent="0.2">
      <c r="C2745" s="63"/>
    </row>
    <row r="2746" spans="3:3" s="62" customFormat="1" ht="12.75" x14ac:dyDescent="0.2">
      <c r="C2746" s="63"/>
    </row>
    <row r="2747" spans="3:3" s="62" customFormat="1" ht="12.75" x14ac:dyDescent="0.2">
      <c r="C2747" s="63"/>
    </row>
    <row r="2748" spans="3:3" s="62" customFormat="1" ht="12.75" x14ac:dyDescent="0.2">
      <c r="C2748" s="63"/>
    </row>
    <row r="2749" spans="3:3" s="62" customFormat="1" ht="12.75" x14ac:dyDescent="0.2">
      <c r="C2749" s="63"/>
    </row>
    <row r="2750" spans="3:3" s="62" customFormat="1" ht="12.75" x14ac:dyDescent="0.2">
      <c r="C2750" s="63"/>
    </row>
    <row r="2751" spans="3:3" s="62" customFormat="1" ht="12.75" x14ac:dyDescent="0.2">
      <c r="C2751" s="63"/>
    </row>
    <row r="2752" spans="3:3" s="62" customFormat="1" ht="12.75" x14ac:dyDescent="0.2">
      <c r="C2752" s="63"/>
    </row>
    <row r="2753" spans="3:3" s="62" customFormat="1" ht="12.75" x14ac:dyDescent="0.2">
      <c r="C2753" s="63"/>
    </row>
    <row r="2754" spans="3:3" s="62" customFormat="1" ht="12.75" x14ac:dyDescent="0.2">
      <c r="C2754" s="63"/>
    </row>
    <row r="2755" spans="3:3" s="62" customFormat="1" ht="12.75" x14ac:dyDescent="0.2">
      <c r="C2755" s="63"/>
    </row>
    <row r="2756" spans="3:3" s="62" customFormat="1" ht="12.75" x14ac:dyDescent="0.2">
      <c r="C2756" s="63"/>
    </row>
    <row r="2757" spans="3:3" s="62" customFormat="1" ht="12.75" x14ac:dyDescent="0.2">
      <c r="C2757" s="63"/>
    </row>
    <row r="2758" spans="3:3" s="62" customFormat="1" ht="12.75" x14ac:dyDescent="0.2">
      <c r="C2758" s="63"/>
    </row>
    <row r="2759" spans="3:3" s="62" customFormat="1" ht="12.75" x14ac:dyDescent="0.2">
      <c r="C2759" s="63"/>
    </row>
    <row r="2760" spans="3:3" s="62" customFormat="1" ht="12.75" x14ac:dyDescent="0.2">
      <c r="C2760" s="63"/>
    </row>
    <row r="2761" spans="3:3" s="62" customFormat="1" ht="12.75" x14ac:dyDescent="0.2">
      <c r="C2761" s="63"/>
    </row>
    <row r="2762" spans="3:3" s="62" customFormat="1" ht="12.75" x14ac:dyDescent="0.2">
      <c r="C2762" s="63"/>
    </row>
    <row r="2763" spans="3:3" s="62" customFormat="1" ht="12.75" x14ac:dyDescent="0.2">
      <c r="C2763" s="63"/>
    </row>
    <row r="2764" spans="3:3" s="62" customFormat="1" ht="12.75" x14ac:dyDescent="0.2">
      <c r="C2764" s="63"/>
    </row>
    <row r="2765" spans="3:3" s="62" customFormat="1" ht="12.75" x14ac:dyDescent="0.2">
      <c r="C2765" s="63"/>
    </row>
    <row r="2766" spans="3:3" s="62" customFormat="1" ht="12.75" x14ac:dyDescent="0.2">
      <c r="C2766" s="63"/>
    </row>
    <row r="2767" spans="3:3" s="62" customFormat="1" ht="12.75" x14ac:dyDescent="0.2">
      <c r="C2767" s="63"/>
    </row>
    <row r="2768" spans="3:3" s="62" customFormat="1" ht="12.75" x14ac:dyDescent="0.2">
      <c r="C2768" s="63"/>
    </row>
    <row r="2769" spans="3:3" s="62" customFormat="1" ht="12.75" x14ac:dyDescent="0.2">
      <c r="C2769" s="63"/>
    </row>
    <row r="2770" spans="3:3" s="62" customFormat="1" ht="12.75" x14ac:dyDescent="0.2">
      <c r="C2770" s="63"/>
    </row>
    <row r="2771" spans="3:3" s="62" customFormat="1" ht="12.75" x14ac:dyDescent="0.2">
      <c r="C2771" s="63"/>
    </row>
    <row r="2772" spans="3:3" s="62" customFormat="1" ht="12.75" x14ac:dyDescent="0.2">
      <c r="C2772" s="63"/>
    </row>
    <row r="2773" spans="3:3" s="62" customFormat="1" ht="12.75" x14ac:dyDescent="0.2">
      <c r="C2773" s="63"/>
    </row>
    <row r="2774" spans="3:3" s="62" customFormat="1" ht="12.75" x14ac:dyDescent="0.2">
      <c r="C2774" s="63"/>
    </row>
    <row r="2775" spans="3:3" s="62" customFormat="1" ht="12.75" x14ac:dyDescent="0.2">
      <c r="C2775" s="63"/>
    </row>
    <row r="2776" spans="3:3" s="62" customFormat="1" ht="12.75" x14ac:dyDescent="0.2">
      <c r="C2776" s="63"/>
    </row>
    <row r="2777" spans="3:3" s="62" customFormat="1" ht="12.75" x14ac:dyDescent="0.2">
      <c r="C2777" s="63"/>
    </row>
    <row r="2778" spans="3:3" s="62" customFormat="1" ht="12.75" x14ac:dyDescent="0.2">
      <c r="C2778" s="63"/>
    </row>
    <row r="2779" spans="3:3" s="62" customFormat="1" ht="12.75" x14ac:dyDescent="0.2">
      <c r="C2779" s="63"/>
    </row>
    <row r="2780" spans="3:3" s="62" customFormat="1" ht="12.75" x14ac:dyDescent="0.2">
      <c r="C2780" s="63"/>
    </row>
    <row r="2781" spans="3:3" s="62" customFormat="1" ht="12.75" x14ac:dyDescent="0.2">
      <c r="C2781" s="63"/>
    </row>
    <row r="2782" spans="3:3" s="62" customFormat="1" ht="12.75" x14ac:dyDescent="0.2">
      <c r="C2782" s="63"/>
    </row>
    <row r="2783" spans="3:3" s="62" customFormat="1" ht="12.75" x14ac:dyDescent="0.2">
      <c r="C2783" s="63"/>
    </row>
    <row r="2784" spans="3:3" s="62" customFormat="1" ht="12.75" x14ac:dyDescent="0.2">
      <c r="C2784" s="63"/>
    </row>
    <row r="2785" spans="3:3" s="62" customFormat="1" ht="12.75" x14ac:dyDescent="0.2">
      <c r="C2785" s="63"/>
    </row>
    <row r="2786" spans="3:3" s="62" customFormat="1" ht="12.75" x14ac:dyDescent="0.2">
      <c r="C2786" s="63"/>
    </row>
    <row r="2787" spans="3:3" s="62" customFormat="1" ht="12.75" x14ac:dyDescent="0.2">
      <c r="C2787" s="63"/>
    </row>
    <row r="2788" spans="3:3" s="62" customFormat="1" ht="12.75" x14ac:dyDescent="0.2">
      <c r="C2788" s="63"/>
    </row>
    <row r="2789" spans="3:3" s="62" customFormat="1" ht="12.75" x14ac:dyDescent="0.2">
      <c r="C2789" s="63"/>
    </row>
    <row r="2790" spans="3:3" s="62" customFormat="1" ht="12.75" x14ac:dyDescent="0.2">
      <c r="C2790" s="63"/>
    </row>
    <row r="2791" spans="3:3" s="62" customFormat="1" ht="12.75" x14ac:dyDescent="0.2">
      <c r="C2791" s="63"/>
    </row>
    <row r="2792" spans="3:3" s="62" customFormat="1" ht="12.75" x14ac:dyDescent="0.2">
      <c r="C2792" s="63"/>
    </row>
    <row r="2793" spans="3:3" s="62" customFormat="1" ht="12.75" x14ac:dyDescent="0.2">
      <c r="C2793" s="63"/>
    </row>
    <row r="2794" spans="3:3" s="62" customFormat="1" ht="12.75" x14ac:dyDescent="0.2">
      <c r="C2794" s="63"/>
    </row>
    <row r="2795" spans="3:3" s="62" customFormat="1" ht="12.75" x14ac:dyDescent="0.2">
      <c r="C2795" s="63"/>
    </row>
    <row r="2796" spans="3:3" s="62" customFormat="1" ht="12.75" x14ac:dyDescent="0.2">
      <c r="C2796" s="63"/>
    </row>
    <row r="2797" spans="3:3" s="62" customFormat="1" ht="12.75" x14ac:dyDescent="0.2">
      <c r="C2797" s="63"/>
    </row>
    <row r="2798" spans="3:3" s="62" customFormat="1" ht="12.75" x14ac:dyDescent="0.2">
      <c r="C2798" s="63"/>
    </row>
    <row r="2799" spans="3:3" s="62" customFormat="1" ht="12.75" x14ac:dyDescent="0.2">
      <c r="C2799" s="63"/>
    </row>
    <row r="2800" spans="3:3" s="62" customFormat="1" ht="12.75" x14ac:dyDescent="0.2">
      <c r="C2800" s="63"/>
    </row>
    <row r="2801" spans="3:3" s="62" customFormat="1" ht="12.75" x14ac:dyDescent="0.2">
      <c r="C2801" s="63"/>
    </row>
    <row r="2802" spans="3:3" s="62" customFormat="1" ht="12.75" x14ac:dyDescent="0.2">
      <c r="C2802" s="63"/>
    </row>
    <row r="2803" spans="3:3" s="62" customFormat="1" ht="12.75" x14ac:dyDescent="0.2">
      <c r="C2803" s="63"/>
    </row>
    <row r="2804" spans="3:3" s="62" customFormat="1" ht="12.75" x14ac:dyDescent="0.2">
      <c r="C2804" s="63"/>
    </row>
    <row r="2805" spans="3:3" s="62" customFormat="1" ht="12.75" x14ac:dyDescent="0.2">
      <c r="C2805" s="63"/>
    </row>
    <row r="2806" spans="3:3" s="62" customFormat="1" ht="12.75" x14ac:dyDescent="0.2">
      <c r="C2806" s="63"/>
    </row>
    <row r="2807" spans="3:3" s="62" customFormat="1" ht="12.75" x14ac:dyDescent="0.2">
      <c r="C2807" s="63"/>
    </row>
    <row r="2808" spans="3:3" s="62" customFormat="1" ht="12.75" x14ac:dyDescent="0.2">
      <c r="C2808" s="63"/>
    </row>
    <row r="2809" spans="3:3" s="62" customFormat="1" ht="12.75" x14ac:dyDescent="0.2">
      <c r="C2809" s="63"/>
    </row>
    <row r="2810" spans="3:3" s="62" customFormat="1" ht="12.75" x14ac:dyDescent="0.2">
      <c r="C2810" s="63"/>
    </row>
    <row r="2811" spans="3:3" s="62" customFormat="1" ht="12.75" x14ac:dyDescent="0.2">
      <c r="C2811" s="63"/>
    </row>
    <row r="2812" spans="3:3" s="62" customFormat="1" ht="12.75" x14ac:dyDescent="0.2">
      <c r="C2812" s="63"/>
    </row>
    <row r="2813" spans="3:3" s="62" customFormat="1" ht="12.75" x14ac:dyDescent="0.2">
      <c r="C2813" s="63"/>
    </row>
    <row r="2814" spans="3:3" s="62" customFormat="1" ht="12.75" x14ac:dyDescent="0.2">
      <c r="C2814" s="63"/>
    </row>
    <row r="2815" spans="3:3" s="62" customFormat="1" ht="12.75" x14ac:dyDescent="0.2">
      <c r="C2815" s="63"/>
    </row>
    <row r="2816" spans="3:3" s="62" customFormat="1" ht="12.75" x14ac:dyDescent="0.2">
      <c r="C2816" s="63"/>
    </row>
    <row r="2817" spans="3:3" s="62" customFormat="1" ht="12.75" x14ac:dyDescent="0.2">
      <c r="C2817" s="63"/>
    </row>
    <row r="2818" spans="3:3" s="62" customFormat="1" ht="12.75" x14ac:dyDescent="0.2">
      <c r="C2818" s="63"/>
    </row>
    <row r="2819" spans="3:3" s="62" customFormat="1" ht="12.75" x14ac:dyDescent="0.2">
      <c r="C2819" s="63"/>
    </row>
    <row r="2820" spans="3:3" s="62" customFormat="1" ht="12.75" x14ac:dyDescent="0.2">
      <c r="C2820" s="63"/>
    </row>
    <row r="2821" spans="3:3" s="62" customFormat="1" ht="12.75" x14ac:dyDescent="0.2">
      <c r="C2821" s="63"/>
    </row>
    <row r="2822" spans="3:3" s="62" customFormat="1" ht="12.75" x14ac:dyDescent="0.2">
      <c r="C2822" s="63"/>
    </row>
    <row r="2823" spans="3:3" s="62" customFormat="1" ht="12.75" x14ac:dyDescent="0.2">
      <c r="C2823" s="63"/>
    </row>
    <row r="2824" spans="3:3" s="62" customFormat="1" ht="12.75" x14ac:dyDescent="0.2">
      <c r="C2824" s="63"/>
    </row>
    <row r="2825" spans="3:3" s="62" customFormat="1" ht="12.75" x14ac:dyDescent="0.2">
      <c r="C2825" s="63"/>
    </row>
    <row r="2826" spans="3:3" s="62" customFormat="1" ht="12.75" x14ac:dyDescent="0.2">
      <c r="C2826" s="63"/>
    </row>
    <row r="2827" spans="3:3" s="62" customFormat="1" ht="12.75" x14ac:dyDescent="0.2">
      <c r="C2827" s="63"/>
    </row>
    <row r="2828" spans="3:3" s="62" customFormat="1" ht="12.75" x14ac:dyDescent="0.2">
      <c r="C2828" s="63"/>
    </row>
    <row r="2829" spans="3:3" s="62" customFormat="1" ht="12.75" x14ac:dyDescent="0.2">
      <c r="C2829" s="63"/>
    </row>
    <row r="2830" spans="3:3" s="62" customFormat="1" ht="12.75" x14ac:dyDescent="0.2">
      <c r="C2830" s="63"/>
    </row>
    <row r="2831" spans="3:3" s="62" customFormat="1" ht="12.75" x14ac:dyDescent="0.2">
      <c r="C2831" s="63"/>
    </row>
    <row r="2832" spans="3:3" s="62" customFormat="1" ht="12.75" x14ac:dyDescent="0.2">
      <c r="C2832" s="63"/>
    </row>
    <row r="2833" spans="3:3" s="62" customFormat="1" ht="12.75" x14ac:dyDescent="0.2">
      <c r="C2833" s="63"/>
    </row>
    <row r="2834" spans="3:3" s="62" customFormat="1" ht="12.75" x14ac:dyDescent="0.2">
      <c r="C2834" s="63"/>
    </row>
    <row r="2835" spans="3:3" s="62" customFormat="1" ht="12.75" x14ac:dyDescent="0.2">
      <c r="C2835" s="63"/>
    </row>
    <row r="2836" spans="3:3" s="62" customFormat="1" ht="12.75" x14ac:dyDescent="0.2">
      <c r="C2836" s="63"/>
    </row>
    <row r="2837" spans="3:3" s="62" customFormat="1" ht="12.75" x14ac:dyDescent="0.2">
      <c r="C2837" s="63"/>
    </row>
    <row r="2838" spans="3:3" s="62" customFormat="1" ht="12.75" x14ac:dyDescent="0.2">
      <c r="C2838" s="63"/>
    </row>
    <row r="2839" spans="3:3" s="62" customFormat="1" ht="12.75" x14ac:dyDescent="0.2">
      <c r="C2839" s="63"/>
    </row>
    <row r="2840" spans="3:3" s="62" customFormat="1" ht="12.75" x14ac:dyDescent="0.2">
      <c r="C2840" s="63"/>
    </row>
    <row r="2841" spans="3:3" s="62" customFormat="1" ht="12.75" x14ac:dyDescent="0.2">
      <c r="C2841" s="63"/>
    </row>
    <row r="2842" spans="3:3" s="62" customFormat="1" ht="12.75" x14ac:dyDescent="0.2">
      <c r="C2842" s="63"/>
    </row>
    <row r="2843" spans="3:3" s="62" customFormat="1" ht="12.75" x14ac:dyDescent="0.2">
      <c r="C2843" s="63"/>
    </row>
    <row r="2844" spans="3:3" s="62" customFormat="1" ht="12.75" x14ac:dyDescent="0.2">
      <c r="C2844" s="63"/>
    </row>
    <row r="2845" spans="3:3" s="62" customFormat="1" ht="12.75" x14ac:dyDescent="0.2">
      <c r="C2845" s="63"/>
    </row>
    <row r="2846" spans="3:3" s="62" customFormat="1" ht="12.75" x14ac:dyDescent="0.2">
      <c r="C2846" s="63"/>
    </row>
    <row r="2847" spans="3:3" s="62" customFormat="1" ht="12.75" x14ac:dyDescent="0.2">
      <c r="C2847" s="63"/>
    </row>
    <row r="2848" spans="3:3" s="62" customFormat="1" ht="12.75" x14ac:dyDescent="0.2">
      <c r="C2848" s="63"/>
    </row>
    <row r="2849" spans="3:3" s="62" customFormat="1" ht="12.75" x14ac:dyDescent="0.2">
      <c r="C2849" s="63"/>
    </row>
    <row r="2850" spans="3:3" s="62" customFormat="1" ht="12.75" x14ac:dyDescent="0.2">
      <c r="C2850" s="63"/>
    </row>
    <row r="2851" spans="3:3" s="62" customFormat="1" ht="12.75" x14ac:dyDescent="0.2">
      <c r="C2851" s="63"/>
    </row>
    <row r="2852" spans="3:3" s="62" customFormat="1" ht="12.75" x14ac:dyDescent="0.2">
      <c r="C2852" s="63"/>
    </row>
    <row r="2853" spans="3:3" s="62" customFormat="1" ht="12.75" x14ac:dyDescent="0.2">
      <c r="C2853" s="63"/>
    </row>
    <row r="2854" spans="3:3" s="62" customFormat="1" ht="12.75" x14ac:dyDescent="0.2">
      <c r="C2854" s="63"/>
    </row>
    <row r="2855" spans="3:3" s="62" customFormat="1" ht="12.75" x14ac:dyDescent="0.2">
      <c r="C2855" s="63"/>
    </row>
    <row r="2856" spans="3:3" s="62" customFormat="1" ht="12.75" x14ac:dyDescent="0.2">
      <c r="C2856" s="63"/>
    </row>
    <row r="2857" spans="3:3" s="62" customFormat="1" ht="12.75" x14ac:dyDescent="0.2">
      <c r="C2857" s="63"/>
    </row>
    <row r="2858" spans="3:3" s="62" customFormat="1" ht="12.75" x14ac:dyDescent="0.2">
      <c r="C2858" s="63"/>
    </row>
    <row r="2859" spans="3:3" s="62" customFormat="1" ht="12.75" x14ac:dyDescent="0.2">
      <c r="C2859" s="63"/>
    </row>
    <row r="2860" spans="3:3" s="62" customFormat="1" ht="12.75" x14ac:dyDescent="0.2">
      <c r="C2860" s="63"/>
    </row>
    <row r="2861" spans="3:3" s="62" customFormat="1" ht="12.75" x14ac:dyDescent="0.2">
      <c r="C2861" s="63"/>
    </row>
    <row r="2862" spans="3:3" s="62" customFormat="1" ht="12.75" x14ac:dyDescent="0.2">
      <c r="C2862" s="63"/>
    </row>
    <row r="2863" spans="3:3" s="62" customFormat="1" ht="12.75" x14ac:dyDescent="0.2">
      <c r="C2863" s="63"/>
    </row>
    <row r="2864" spans="3:3" s="62" customFormat="1" ht="12.75" x14ac:dyDescent="0.2">
      <c r="C2864" s="63"/>
    </row>
    <row r="2865" spans="3:3" s="62" customFormat="1" ht="12.75" x14ac:dyDescent="0.2">
      <c r="C2865" s="63"/>
    </row>
    <row r="2866" spans="3:3" s="62" customFormat="1" ht="12.75" x14ac:dyDescent="0.2">
      <c r="C2866" s="63"/>
    </row>
    <row r="2867" spans="3:3" s="62" customFormat="1" ht="12.75" x14ac:dyDescent="0.2">
      <c r="C2867" s="63"/>
    </row>
    <row r="2868" spans="3:3" s="62" customFormat="1" ht="12.75" x14ac:dyDescent="0.2">
      <c r="C2868" s="63"/>
    </row>
    <row r="2869" spans="3:3" s="62" customFormat="1" ht="12.75" x14ac:dyDescent="0.2">
      <c r="C2869" s="63"/>
    </row>
    <row r="2870" spans="3:3" s="62" customFormat="1" ht="12.75" x14ac:dyDescent="0.2">
      <c r="C2870" s="63"/>
    </row>
    <row r="2871" spans="3:3" s="62" customFormat="1" ht="12.75" x14ac:dyDescent="0.2">
      <c r="C2871" s="63"/>
    </row>
    <row r="2872" spans="3:3" s="62" customFormat="1" ht="12.75" x14ac:dyDescent="0.2">
      <c r="C2872" s="63"/>
    </row>
    <row r="2873" spans="3:3" s="62" customFormat="1" ht="12.75" x14ac:dyDescent="0.2">
      <c r="C2873" s="63"/>
    </row>
    <row r="2874" spans="3:3" s="62" customFormat="1" ht="12.75" x14ac:dyDescent="0.2">
      <c r="C2874" s="63"/>
    </row>
    <row r="2875" spans="3:3" s="62" customFormat="1" ht="12.75" x14ac:dyDescent="0.2">
      <c r="C2875" s="63"/>
    </row>
    <row r="2876" spans="3:3" s="62" customFormat="1" ht="12.75" x14ac:dyDescent="0.2">
      <c r="C2876" s="63"/>
    </row>
    <row r="2877" spans="3:3" s="62" customFormat="1" ht="12.75" x14ac:dyDescent="0.2">
      <c r="C2877" s="63"/>
    </row>
    <row r="2878" spans="3:3" s="62" customFormat="1" ht="12.75" x14ac:dyDescent="0.2">
      <c r="C2878" s="63"/>
    </row>
    <row r="2879" spans="3:3" s="62" customFormat="1" ht="12.75" x14ac:dyDescent="0.2">
      <c r="C2879" s="63"/>
    </row>
    <row r="2880" spans="3:3" s="62" customFormat="1" ht="12.75" x14ac:dyDescent="0.2">
      <c r="C2880" s="63"/>
    </row>
    <row r="2881" spans="3:3" s="62" customFormat="1" ht="12.75" x14ac:dyDescent="0.2">
      <c r="C2881" s="63"/>
    </row>
    <row r="2882" spans="3:3" s="62" customFormat="1" ht="12.75" x14ac:dyDescent="0.2">
      <c r="C2882" s="63"/>
    </row>
    <row r="2883" spans="3:3" s="62" customFormat="1" ht="12.75" x14ac:dyDescent="0.2">
      <c r="C2883" s="63"/>
    </row>
    <row r="2884" spans="3:3" s="62" customFormat="1" ht="12.75" x14ac:dyDescent="0.2">
      <c r="C2884" s="63"/>
    </row>
    <row r="2885" spans="3:3" s="62" customFormat="1" ht="12.75" x14ac:dyDescent="0.2">
      <c r="C2885" s="63"/>
    </row>
    <row r="2886" spans="3:3" s="62" customFormat="1" ht="12.75" x14ac:dyDescent="0.2">
      <c r="C2886" s="63"/>
    </row>
    <row r="2887" spans="3:3" s="62" customFormat="1" ht="12.75" x14ac:dyDescent="0.2">
      <c r="C2887" s="63"/>
    </row>
    <row r="2888" spans="3:3" s="62" customFormat="1" ht="12.75" x14ac:dyDescent="0.2">
      <c r="C2888" s="63"/>
    </row>
    <row r="2889" spans="3:3" s="62" customFormat="1" ht="12.75" x14ac:dyDescent="0.2">
      <c r="C2889" s="63"/>
    </row>
    <row r="2890" spans="3:3" s="62" customFormat="1" ht="12.75" x14ac:dyDescent="0.2">
      <c r="C2890" s="63"/>
    </row>
    <row r="2891" spans="3:3" s="62" customFormat="1" ht="12.75" x14ac:dyDescent="0.2">
      <c r="C2891" s="63"/>
    </row>
    <row r="2892" spans="3:3" s="62" customFormat="1" ht="12.75" x14ac:dyDescent="0.2">
      <c r="C2892" s="63"/>
    </row>
    <row r="2893" spans="3:3" s="62" customFormat="1" ht="12.75" x14ac:dyDescent="0.2">
      <c r="C2893" s="63"/>
    </row>
    <row r="2894" spans="3:3" s="62" customFormat="1" ht="12.75" x14ac:dyDescent="0.2">
      <c r="C2894" s="63"/>
    </row>
    <row r="2895" spans="3:3" s="62" customFormat="1" ht="12.75" x14ac:dyDescent="0.2">
      <c r="C2895" s="63"/>
    </row>
    <row r="2896" spans="3:3" s="62" customFormat="1" ht="12.75" x14ac:dyDescent="0.2">
      <c r="C2896" s="63"/>
    </row>
    <row r="2897" spans="3:3" s="62" customFormat="1" ht="12.75" x14ac:dyDescent="0.2">
      <c r="C2897" s="63"/>
    </row>
    <row r="2898" spans="3:3" s="62" customFormat="1" ht="12.75" x14ac:dyDescent="0.2">
      <c r="C2898" s="63"/>
    </row>
    <row r="2899" spans="3:3" s="62" customFormat="1" ht="12.75" x14ac:dyDescent="0.2">
      <c r="C2899" s="63"/>
    </row>
    <row r="2900" spans="3:3" s="62" customFormat="1" ht="12.75" x14ac:dyDescent="0.2">
      <c r="C2900" s="63"/>
    </row>
    <row r="2901" spans="3:3" s="62" customFormat="1" ht="12.75" x14ac:dyDescent="0.2">
      <c r="C2901" s="63"/>
    </row>
    <row r="2902" spans="3:3" s="62" customFormat="1" ht="12.75" x14ac:dyDescent="0.2">
      <c r="C2902" s="63"/>
    </row>
    <row r="2903" spans="3:3" s="62" customFormat="1" ht="12.75" x14ac:dyDescent="0.2">
      <c r="C2903" s="63"/>
    </row>
    <row r="2904" spans="3:3" s="62" customFormat="1" ht="12.75" x14ac:dyDescent="0.2">
      <c r="C2904" s="63"/>
    </row>
    <row r="2905" spans="3:3" s="62" customFormat="1" ht="12.75" x14ac:dyDescent="0.2">
      <c r="C2905" s="63"/>
    </row>
    <row r="2906" spans="3:3" s="62" customFormat="1" ht="12.75" x14ac:dyDescent="0.2">
      <c r="C2906" s="63"/>
    </row>
    <row r="2907" spans="3:3" s="62" customFormat="1" ht="12.75" x14ac:dyDescent="0.2">
      <c r="C2907" s="63"/>
    </row>
    <row r="2908" spans="3:3" s="62" customFormat="1" ht="12.75" x14ac:dyDescent="0.2">
      <c r="C2908" s="63"/>
    </row>
    <row r="2909" spans="3:3" s="62" customFormat="1" ht="12.75" x14ac:dyDescent="0.2">
      <c r="C2909" s="63"/>
    </row>
    <row r="2910" spans="3:3" s="62" customFormat="1" ht="12.75" x14ac:dyDescent="0.2">
      <c r="C2910" s="63"/>
    </row>
    <row r="2911" spans="3:3" s="62" customFormat="1" ht="12.75" x14ac:dyDescent="0.2">
      <c r="C2911" s="63"/>
    </row>
    <row r="2912" spans="3:3" s="62" customFormat="1" ht="12.75" x14ac:dyDescent="0.2">
      <c r="C2912" s="63"/>
    </row>
    <row r="2913" spans="3:3" s="62" customFormat="1" ht="12.75" x14ac:dyDescent="0.2">
      <c r="C2913" s="63"/>
    </row>
    <row r="2914" spans="3:3" s="62" customFormat="1" ht="12.75" x14ac:dyDescent="0.2">
      <c r="C2914" s="63"/>
    </row>
    <row r="2915" spans="3:3" s="62" customFormat="1" ht="12.75" x14ac:dyDescent="0.2">
      <c r="C2915" s="63"/>
    </row>
    <row r="2916" spans="3:3" s="62" customFormat="1" ht="12.75" x14ac:dyDescent="0.2">
      <c r="C2916" s="63"/>
    </row>
    <row r="2917" spans="3:3" s="62" customFormat="1" ht="12.75" x14ac:dyDescent="0.2">
      <c r="C2917" s="63"/>
    </row>
    <row r="2918" spans="3:3" s="62" customFormat="1" ht="12.75" x14ac:dyDescent="0.2">
      <c r="C2918" s="63"/>
    </row>
    <row r="2919" spans="3:3" s="62" customFormat="1" ht="12.75" x14ac:dyDescent="0.2">
      <c r="C2919" s="63"/>
    </row>
    <row r="2920" spans="3:3" s="62" customFormat="1" ht="12.75" x14ac:dyDescent="0.2">
      <c r="C2920" s="63"/>
    </row>
    <row r="2921" spans="3:3" s="62" customFormat="1" ht="12.75" x14ac:dyDescent="0.2">
      <c r="C2921" s="63"/>
    </row>
    <row r="2922" spans="3:3" s="62" customFormat="1" ht="12.75" x14ac:dyDescent="0.2">
      <c r="C2922" s="63"/>
    </row>
    <row r="2923" spans="3:3" s="62" customFormat="1" ht="12.75" x14ac:dyDescent="0.2">
      <c r="C2923" s="63"/>
    </row>
    <row r="2924" spans="3:3" s="62" customFormat="1" ht="12.75" x14ac:dyDescent="0.2">
      <c r="C2924" s="63"/>
    </row>
    <row r="2925" spans="3:3" s="62" customFormat="1" ht="12.75" x14ac:dyDescent="0.2">
      <c r="C2925" s="63"/>
    </row>
    <row r="2926" spans="3:3" s="62" customFormat="1" ht="12.75" x14ac:dyDescent="0.2">
      <c r="C2926" s="63"/>
    </row>
    <row r="2927" spans="3:3" s="62" customFormat="1" ht="12.75" x14ac:dyDescent="0.2">
      <c r="C2927" s="63"/>
    </row>
    <row r="2928" spans="3:3" s="62" customFormat="1" ht="12.75" x14ac:dyDescent="0.2">
      <c r="C2928" s="63"/>
    </row>
    <row r="2929" spans="3:3" s="62" customFormat="1" ht="12.75" x14ac:dyDescent="0.2">
      <c r="C2929" s="63"/>
    </row>
    <row r="2930" spans="3:3" s="62" customFormat="1" ht="12.75" x14ac:dyDescent="0.2">
      <c r="C2930" s="63"/>
    </row>
    <row r="2931" spans="3:3" s="62" customFormat="1" ht="12.75" x14ac:dyDescent="0.2">
      <c r="C2931" s="63"/>
    </row>
    <row r="2932" spans="3:3" s="62" customFormat="1" ht="12.75" x14ac:dyDescent="0.2">
      <c r="C2932" s="63"/>
    </row>
    <row r="2933" spans="3:3" s="62" customFormat="1" ht="12.75" x14ac:dyDescent="0.2">
      <c r="C2933" s="63"/>
    </row>
    <row r="2934" spans="3:3" s="62" customFormat="1" ht="12.75" x14ac:dyDescent="0.2">
      <c r="C2934" s="63"/>
    </row>
    <row r="2935" spans="3:3" s="62" customFormat="1" ht="12.75" x14ac:dyDescent="0.2">
      <c r="C2935" s="63"/>
    </row>
    <row r="2936" spans="3:3" s="62" customFormat="1" ht="12.75" x14ac:dyDescent="0.2">
      <c r="C2936" s="63"/>
    </row>
    <row r="2937" spans="3:3" s="62" customFormat="1" ht="12.75" x14ac:dyDescent="0.2">
      <c r="C2937" s="63"/>
    </row>
    <row r="2938" spans="3:3" s="62" customFormat="1" ht="12.75" x14ac:dyDescent="0.2">
      <c r="C2938" s="63"/>
    </row>
    <row r="2939" spans="3:3" s="62" customFormat="1" ht="12.75" x14ac:dyDescent="0.2">
      <c r="C2939" s="63"/>
    </row>
    <row r="2940" spans="3:3" s="62" customFormat="1" ht="12.75" x14ac:dyDescent="0.2">
      <c r="C2940" s="63"/>
    </row>
    <row r="2941" spans="3:3" s="62" customFormat="1" ht="12.75" x14ac:dyDescent="0.2">
      <c r="C2941" s="63"/>
    </row>
    <row r="2942" spans="3:3" s="62" customFormat="1" ht="12.75" x14ac:dyDescent="0.2">
      <c r="C2942" s="63"/>
    </row>
    <row r="2943" spans="3:3" s="62" customFormat="1" ht="12.75" x14ac:dyDescent="0.2">
      <c r="C2943" s="63"/>
    </row>
    <row r="2944" spans="3:3" s="62" customFormat="1" ht="12.75" x14ac:dyDescent="0.2">
      <c r="C2944" s="63"/>
    </row>
    <row r="2945" spans="3:3" s="62" customFormat="1" ht="12.75" x14ac:dyDescent="0.2">
      <c r="C2945" s="63"/>
    </row>
    <row r="2946" spans="3:3" s="62" customFormat="1" ht="12.75" x14ac:dyDescent="0.2">
      <c r="C2946" s="63"/>
    </row>
    <row r="2947" spans="3:3" s="62" customFormat="1" ht="12.75" x14ac:dyDescent="0.2">
      <c r="C2947" s="63"/>
    </row>
    <row r="2948" spans="3:3" s="62" customFormat="1" ht="12.75" x14ac:dyDescent="0.2">
      <c r="C2948" s="63"/>
    </row>
    <row r="2949" spans="3:3" s="62" customFormat="1" ht="12.75" x14ac:dyDescent="0.2">
      <c r="C2949" s="63"/>
    </row>
    <row r="2950" spans="3:3" s="62" customFormat="1" ht="12.75" x14ac:dyDescent="0.2">
      <c r="C2950" s="63"/>
    </row>
    <row r="2951" spans="3:3" s="62" customFormat="1" ht="12.75" x14ac:dyDescent="0.2">
      <c r="C2951" s="63"/>
    </row>
    <row r="2952" spans="3:3" s="62" customFormat="1" ht="12.75" x14ac:dyDescent="0.2">
      <c r="C2952" s="63"/>
    </row>
    <row r="2953" spans="3:3" s="62" customFormat="1" ht="12.75" x14ac:dyDescent="0.2">
      <c r="C2953" s="63"/>
    </row>
    <row r="2954" spans="3:3" s="62" customFormat="1" ht="12.75" x14ac:dyDescent="0.2">
      <c r="C2954" s="63"/>
    </row>
    <row r="2955" spans="3:3" s="62" customFormat="1" ht="12.75" x14ac:dyDescent="0.2">
      <c r="C2955" s="63"/>
    </row>
    <row r="2956" spans="3:3" s="62" customFormat="1" ht="12.75" x14ac:dyDescent="0.2">
      <c r="C2956" s="63"/>
    </row>
    <row r="2957" spans="3:3" s="62" customFormat="1" ht="12.75" x14ac:dyDescent="0.2">
      <c r="C2957" s="63"/>
    </row>
    <row r="2958" spans="3:3" s="62" customFormat="1" ht="12.75" x14ac:dyDescent="0.2">
      <c r="C2958" s="63"/>
    </row>
    <row r="2959" spans="3:3" s="62" customFormat="1" ht="12.75" x14ac:dyDescent="0.2">
      <c r="C2959" s="63"/>
    </row>
    <row r="2960" spans="3:3" s="62" customFormat="1" ht="12.75" x14ac:dyDescent="0.2">
      <c r="C2960" s="63"/>
    </row>
    <row r="2961" spans="3:3" s="62" customFormat="1" ht="12.75" x14ac:dyDescent="0.2">
      <c r="C2961" s="63"/>
    </row>
    <row r="2962" spans="3:3" s="62" customFormat="1" ht="12.75" x14ac:dyDescent="0.2">
      <c r="C2962" s="63"/>
    </row>
    <row r="2963" spans="3:3" s="62" customFormat="1" ht="12.75" x14ac:dyDescent="0.2">
      <c r="C2963" s="63"/>
    </row>
    <row r="2964" spans="3:3" s="62" customFormat="1" ht="12.75" x14ac:dyDescent="0.2">
      <c r="C2964" s="63"/>
    </row>
    <row r="2965" spans="3:3" s="62" customFormat="1" ht="12.75" x14ac:dyDescent="0.2">
      <c r="C2965" s="63"/>
    </row>
    <row r="2966" spans="3:3" s="62" customFormat="1" ht="12.75" x14ac:dyDescent="0.2">
      <c r="C2966" s="63"/>
    </row>
    <row r="2967" spans="3:3" s="62" customFormat="1" ht="12.75" x14ac:dyDescent="0.2">
      <c r="C2967" s="63"/>
    </row>
    <row r="2968" spans="3:3" s="62" customFormat="1" ht="12.75" x14ac:dyDescent="0.2">
      <c r="C2968" s="63"/>
    </row>
    <row r="2969" spans="3:3" s="62" customFormat="1" ht="12.75" x14ac:dyDescent="0.2">
      <c r="C2969" s="63"/>
    </row>
    <row r="2970" spans="3:3" s="62" customFormat="1" ht="12.75" x14ac:dyDescent="0.2">
      <c r="C2970" s="63"/>
    </row>
    <row r="2971" spans="3:3" s="62" customFormat="1" ht="12.75" x14ac:dyDescent="0.2">
      <c r="C2971" s="63"/>
    </row>
    <row r="2972" spans="3:3" s="62" customFormat="1" ht="12.75" x14ac:dyDescent="0.2">
      <c r="C2972" s="63"/>
    </row>
    <row r="2973" spans="3:3" s="62" customFormat="1" ht="12.75" x14ac:dyDescent="0.2">
      <c r="C2973" s="63"/>
    </row>
    <row r="2974" spans="3:3" s="62" customFormat="1" ht="12.75" x14ac:dyDescent="0.2">
      <c r="C2974" s="63"/>
    </row>
    <row r="2975" spans="3:3" s="62" customFormat="1" ht="12.75" x14ac:dyDescent="0.2">
      <c r="C2975" s="63"/>
    </row>
    <row r="2976" spans="3:3" s="62" customFormat="1" ht="12.75" x14ac:dyDescent="0.2">
      <c r="C2976" s="63"/>
    </row>
    <row r="2977" spans="3:3" s="62" customFormat="1" ht="12.75" x14ac:dyDescent="0.2">
      <c r="C2977" s="63"/>
    </row>
    <row r="2978" spans="3:3" s="62" customFormat="1" ht="12.75" x14ac:dyDescent="0.2">
      <c r="C2978" s="63"/>
    </row>
    <row r="2979" spans="3:3" s="62" customFormat="1" ht="12.75" x14ac:dyDescent="0.2">
      <c r="C2979" s="63"/>
    </row>
    <row r="2980" spans="3:3" s="62" customFormat="1" ht="12.75" x14ac:dyDescent="0.2">
      <c r="C2980" s="63"/>
    </row>
    <row r="2981" spans="3:3" s="62" customFormat="1" ht="12.75" x14ac:dyDescent="0.2">
      <c r="C2981" s="63"/>
    </row>
    <row r="2982" spans="3:3" s="62" customFormat="1" ht="12.75" x14ac:dyDescent="0.2">
      <c r="C2982" s="63"/>
    </row>
    <row r="2983" spans="3:3" s="62" customFormat="1" ht="12.75" x14ac:dyDescent="0.2">
      <c r="C2983" s="63"/>
    </row>
    <row r="2984" spans="3:3" s="62" customFormat="1" ht="12.75" x14ac:dyDescent="0.2">
      <c r="C2984" s="63"/>
    </row>
    <row r="2985" spans="3:3" s="62" customFormat="1" ht="12.75" x14ac:dyDescent="0.2">
      <c r="C2985" s="63"/>
    </row>
    <row r="2986" spans="3:3" s="62" customFormat="1" ht="12.75" x14ac:dyDescent="0.2">
      <c r="C2986" s="63"/>
    </row>
    <row r="2987" spans="3:3" s="62" customFormat="1" ht="12.75" x14ac:dyDescent="0.2">
      <c r="C2987" s="63"/>
    </row>
    <row r="2988" spans="3:3" s="62" customFormat="1" ht="12.75" x14ac:dyDescent="0.2">
      <c r="C2988" s="63"/>
    </row>
    <row r="2989" spans="3:3" s="62" customFormat="1" ht="12.75" x14ac:dyDescent="0.2">
      <c r="C2989" s="63"/>
    </row>
    <row r="2990" spans="3:3" s="62" customFormat="1" ht="12.75" x14ac:dyDescent="0.2">
      <c r="C2990" s="63"/>
    </row>
    <row r="2991" spans="3:3" s="62" customFormat="1" ht="12.75" x14ac:dyDescent="0.2">
      <c r="C2991" s="63"/>
    </row>
    <row r="2992" spans="3:3" s="62" customFormat="1" ht="12.75" x14ac:dyDescent="0.2">
      <c r="C2992" s="63"/>
    </row>
    <row r="2993" spans="3:3" s="62" customFormat="1" ht="12.75" x14ac:dyDescent="0.2">
      <c r="C2993" s="63"/>
    </row>
    <row r="2994" spans="3:3" s="62" customFormat="1" ht="12.75" x14ac:dyDescent="0.2">
      <c r="C2994" s="63"/>
    </row>
    <row r="2995" spans="3:3" s="62" customFormat="1" ht="12.75" x14ac:dyDescent="0.2">
      <c r="C2995" s="63"/>
    </row>
    <row r="2996" spans="3:3" s="62" customFormat="1" ht="12.75" x14ac:dyDescent="0.2">
      <c r="C2996" s="63"/>
    </row>
    <row r="2997" spans="3:3" s="62" customFormat="1" ht="12.75" x14ac:dyDescent="0.2">
      <c r="C2997" s="63"/>
    </row>
    <row r="2998" spans="3:3" s="62" customFormat="1" ht="12.75" x14ac:dyDescent="0.2">
      <c r="C2998" s="63"/>
    </row>
    <row r="2999" spans="3:3" s="62" customFormat="1" ht="12.75" x14ac:dyDescent="0.2">
      <c r="C2999" s="63"/>
    </row>
    <row r="3000" spans="3:3" s="62" customFormat="1" ht="12.75" x14ac:dyDescent="0.2">
      <c r="C3000" s="63"/>
    </row>
    <row r="3001" spans="3:3" s="62" customFormat="1" ht="12.75" x14ac:dyDescent="0.2">
      <c r="C3001" s="63"/>
    </row>
    <row r="3002" spans="3:3" s="62" customFormat="1" ht="12.75" x14ac:dyDescent="0.2">
      <c r="C3002" s="63"/>
    </row>
    <row r="3003" spans="3:3" s="62" customFormat="1" ht="12.75" x14ac:dyDescent="0.2">
      <c r="C3003" s="63"/>
    </row>
    <row r="3004" spans="3:3" s="62" customFormat="1" ht="12.75" x14ac:dyDescent="0.2">
      <c r="C3004" s="63"/>
    </row>
    <row r="3005" spans="3:3" s="62" customFormat="1" ht="12.75" x14ac:dyDescent="0.2">
      <c r="C3005" s="63"/>
    </row>
    <row r="3006" spans="3:3" s="62" customFormat="1" ht="12.75" x14ac:dyDescent="0.2">
      <c r="C3006" s="63"/>
    </row>
    <row r="3007" spans="3:3" s="62" customFormat="1" ht="12.75" x14ac:dyDescent="0.2">
      <c r="C3007" s="63"/>
    </row>
    <row r="3008" spans="3:3" s="62" customFormat="1" ht="12.75" x14ac:dyDescent="0.2">
      <c r="C3008" s="63"/>
    </row>
    <row r="3009" spans="3:3" s="62" customFormat="1" ht="12.75" x14ac:dyDescent="0.2">
      <c r="C3009" s="63"/>
    </row>
    <row r="3010" spans="3:3" s="62" customFormat="1" ht="12.75" x14ac:dyDescent="0.2">
      <c r="C3010" s="63"/>
    </row>
    <row r="3011" spans="3:3" s="62" customFormat="1" ht="12.75" x14ac:dyDescent="0.2">
      <c r="C3011" s="63"/>
    </row>
    <row r="3012" spans="3:3" s="62" customFormat="1" ht="12.75" x14ac:dyDescent="0.2">
      <c r="C3012" s="63"/>
    </row>
    <row r="3013" spans="3:3" s="62" customFormat="1" ht="12.75" x14ac:dyDescent="0.2">
      <c r="C3013" s="63"/>
    </row>
    <row r="3014" spans="3:3" s="62" customFormat="1" ht="12.75" x14ac:dyDescent="0.2">
      <c r="C3014" s="63"/>
    </row>
    <row r="3015" spans="3:3" s="62" customFormat="1" ht="12.75" x14ac:dyDescent="0.2">
      <c r="C3015" s="63"/>
    </row>
    <row r="3016" spans="3:3" s="62" customFormat="1" ht="12.75" x14ac:dyDescent="0.2">
      <c r="C3016" s="63"/>
    </row>
    <row r="3017" spans="3:3" s="62" customFormat="1" ht="12.75" x14ac:dyDescent="0.2">
      <c r="C3017" s="63"/>
    </row>
    <row r="3018" spans="3:3" s="62" customFormat="1" ht="12.75" x14ac:dyDescent="0.2">
      <c r="C3018" s="63"/>
    </row>
    <row r="3019" spans="3:3" s="62" customFormat="1" ht="12.75" x14ac:dyDescent="0.2">
      <c r="C3019" s="63"/>
    </row>
    <row r="3020" spans="3:3" s="62" customFormat="1" ht="12.75" x14ac:dyDescent="0.2">
      <c r="C3020" s="63"/>
    </row>
    <row r="3021" spans="3:3" s="62" customFormat="1" ht="12.75" x14ac:dyDescent="0.2">
      <c r="C3021" s="63"/>
    </row>
    <row r="3022" spans="3:3" s="62" customFormat="1" ht="12.75" x14ac:dyDescent="0.2">
      <c r="C3022" s="63"/>
    </row>
    <row r="3023" spans="3:3" s="62" customFormat="1" ht="12.75" x14ac:dyDescent="0.2">
      <c r="C3023" s="63"/>
    </row>
    <row r="3024" spans="3:3" s="62" customFormat="1" ht="12.75" x14ac:dyDescent="0.2">
      <c r="C3024" s="63"/>
    </row>
    <row r="3025" spans="3:3" s="62" customFormat="1" ht="12.75" x14ac:dyDescent="0.2">
      <c r="C3025" s="63"/>
    </row>
    <row r="3026" spans="3:3" s="62" customFormat="1" ht="12.75" x14ac:dyDescent="0.2">
      <c r="C3026" s="63"/>
    </row>
    <row r="3027" spans="3:3" s="62" customFormat="1" ht="12.75" x14ac:dyDescent="0.2">
      <c r="C3027" s="63"/>
    </row>
    <row r="3028" spans="3:3" s="62" customFormat="1" ht="12.75" x14ac:dyDescent="0.2">
      <c r="C3028" s="63"/>
    </row>
    <row r="3029" spans="3:3" s="62" customFormat="1" ht="12.75" x14ac:dyDescent="0.2">
      <c r="C3029" s="63"/>
    </row>
    <row r="3030" spans="3:3" s="62" customFormat="1" ht="12.75" x14ac:dyDescent="0.2">
      <c r="C3030" s="63"/>
    </row>
    <row r="3031" spans="3:3" s="62" customFormat="1" ht="12.75" x14ac:dyDescent="0.2">
      <c r="C3031" s="63"/>
    </row>
    <row r="3032" spans="3:3" s="62" customFormat="1" ht="12.75" x14ac:dyDescent="0.2">
      <c r="C3032" s="63"/>
    </row>
    <row r="3033" spans="3:3" s="62" customFormat="1" ht="12.75" x14ac:dyDescent="0.2">
      <c r="C3033" s="63"/>
    </row>
    <row r="3034" spans="3:3" s="62" customFormat="1" ht="12.75" x14ac:dyDescent="0.2">
      <c r="C3034" s="63"/>
    </row>
    <row r="3035" spans="3:3" s="62" customFormat="1" ht="12.75" x14ac:dyDescent="0.2">
      <c r="C3035" s="63"/>
    </row>
    <row r="3036" spans="3:3" s="62" customFormat="1" ht="12.75" x14ac:dyDescent="0.2">
      <c r="C3036" s="63"/>
    </row>
    <row r="3037" spans="3:3" s="62" customFormat="1" ht="12.75" x14ac:dyDescent="0.2">
      <c r="C3037" s="63"/>
    </row>
    <row r="3038" spans="3:3" s="62" customFormat="1" ht="12.75" x14ac:dyDescent="0.2">
      <c r="C3038" s="63"/>
    </row>
    <row r="3039" spans="3:3" s="62" customFormat="1" ht="12.75" x14ac:dyDescent="0.2">
      <c r="C3039" s="63"/>
    </row>
    <row r="3040" spans="3:3" s="62" customFormat="1" ht="12.75" x14ac:dyDescent="0.2">
      <c r="C3040" s="63"/>
    </row>
    <row r="3041" spans="3:3" s="62" customFormat="1" ht="12.75" x14ac:dyDescent="0.2">
      <c r="C3041" s="63"/>
    </row>
    <row r="3042" spans="3:3" s="62" customFormat="1" ht="12.75" x14ac:dyDescent="0.2">
      <c r="C3042" s="63"/>
    </row>
    <row r="3043" spans="3:3" s="62" customFormat="1" ht="12.75" x14ac:dyDescent="0.2">
      <c r="C3043" s="63"/>
    </row>
    <row r="3044" spans="3:3" s="62" customFormat="1" ht="12.75" x14ac:dyDescent="0.2">
      <c r="C3044" s="63"/>
    </row>
    <row r="3045" spans="3:3" s="62" customFormat="1" ht="12.75" x14ac:dyDescent="0.2">
      <c r="C3045" s="63"/>
    </row>
    <row r="3046" spans="3:3" s="62" customFormat="1" ht="12.75" x14ac:dyDescent="0.2">
      <c r="C3046" s="63"/>
    </row>
    <row r="3047" spans="3:3" s="62" customFormat="1" ht="12.75" x14ac:dyDescent="0.2">
      <c r="C3047" s="63"/>
    </row>
    <row r="3048" spans="3:3" s="62" customFormat="1" ht="12.75" x14ac:dyDescent="0.2">
      <c r="C3048" s="63"/>
    </row>
    <row r="3049" spans="3:3" s="62" customFormat="1" ht="12.75" x14ac:dyDescent="0.2">
      <c r="C3049" s="63"/>
    </row>
    <row r="3050" spans="3:3" s="62" customFormat="1" ht="12.75" x14ac:dyDescent="0.2">
      <c r="C3050" s="63"/>
    </row>
    <row r="3051" spans="3:3" s="62" customFormat="1" ht="12.75" x14ac:dyDescent="0.2">
      <c r="C3051" s="63"/>
    </row>
    <row r="3052" spans="3:3" s="62" customFormat="1" ht="12.75" x14ac:dyDescent="0.2">
      <c r="C3052" s="63"/>
    </row>
    <row r="3053" spans="3:3" s="62" customFormat="1" ht="12.75" x14ac:dyDescent="0.2">
      <c r="C3053" s="63"/>
    </row>
    <row r="3054" spans="3:3" s="62" customFormat="1" ht="12.75" x14ac:dyDescent="0.2">
      <c r="C3054" s="63"/>
    </row>
    <row r="3055" spans="3:3" s="62" customFormat="1" ht="12.75" x14ac:dyDescent="0.2">
      <c r="C3055" s="63"/>
    </row>
    <row r="3056" spans="3:3" s="62" customFormat="1" ht="12.75" x14ac:dyDescent="0.2">
      <c r="C3056" s="63"/>
    </row>
    <row r="3057" spans="3:3" s="62" customFormat="1" ht="12.75" x14ac:dyDescent="0.2">
      <c r="C3057" s="63"/>
    </row>
    <row r="3058" spans="3:3" s="62" customFormat="1" ht="12.75" x14ac:dyDescent="0.2">
      <c r="C3058" s="63"/>
    </row>
    <row r="3059" spans="3:3" s="62" customFormat="1" ht="12.75" x14ac:dyDescent="0.2">
      <c r="C3059" s="63"/>
    </row>
    <row r="3060" spans="3:3" s="62" customFormat="1" ht="12.75" x14ac:dyDescent="0.2">
      <c r="C3060" s="63"/>
    </row>
    <row r="3061" spans="3:3" s="62" customFormat="1" ht="12.75" x14ac:dyDescent="0.2">
      <c r="C3061" s="63"/>
    </row>
    <row r="3062" spans="3:3" s="62" customFormat="1" ht="12.75" x14ac:dyDescent="0.2">
      <c r="C3062" s="63"/>
    </row>
    <row r="3063" spans="3:3" s="62" customFormat="1" ht="12.75" x14ac:dyDescent="0.2">
      <c r="C3063" s="63"/>
    </row>
    <row r="3064" spans="3:3" s="62" customFormat="1" ht="12.75" x14ac:dyDescent="0.2">
      <c r="C3064" s="63"/>
    </row>
    <row r="3065" spans="3:3" s="62" customFormat="1" ht="12.75" x14ac:dyDescent="0.2">
      <c r="C3065" s="63"/>
    </row>
    <row r="3066" spans="3:3" s="62" customFormat="1" ht="12.75" x14ac:dyDescent="0.2">
      <c r="C3066" s="63"/>
    </row>
    <row r="3067" spans="3:3" s="62" customFormat="1" ht="12.75" x14ac:dyDescent="0.2">
      <c r="C3067" s="63"/>
    </row>
    <row r="3068" spans="3:3" s="62" customFormat="1" ht="12.75" x14ac:dyDescent="0.2">
      <c r="C3068" s="63"/>
    </row>
    <row r="3069" spans="3:3" s="62" customFormat="1" ht="12.75" x14ac:dyDescent="0.2">
      <c r="C3069" s="63"/>
    </row>
    <row r="3070" spans="3:3" s="62" customFormat="1" ht="12.75" x14ac:dyDescent="0.2">
      <c r="C3070" s="63"/>
    </row>
    <row r="3071" spans="3:3" s="62" customFormat="1" ht="12.75" x14ac:dyDescent="0.2">
      <c r="C3071" s="63"/>
    </row>
    <row r="3072" spans="3:3" s="62" customFormat="1" ht="12.75" x14ac:dyDescent="0.2">
      <c r="C3072" s="63"/>
    </row>
    <row r="3073" spans="3:3" s="62" customFormat="1" ht="12.75" x14ac:dyDescent="0.2">
      <c r="C3073" s="63"/>
    </row>
    <row r="3074" spans="3:3" s="62" customFormat="1" ht="12.75" x14ac:dyDescent="0.2">
      <c r="C3074" s="63"/>
    </row>
    <row r="3075" spans="3:3" s="62" customFormat="1" ht="12.75" x14ac:dyDescent="0.2">
      <c r="C3075" s="63"/>
    </row>
    <row r="3076" spans="3:3" s="62" customFormat="1" ht="12.75" x14ac:dyDescent="0.2">
      <c r="C3076" s="63"/>
    </row>
    <row r="3077" spans="3:3" s="62" customFormat="1" ht="12.75" x14ac:dyDescent="0.2">
      <c r="C3077" s="63"/>
    </row>
    <row r="3078" spans="3:3" s="62" customFormat="1" ht="12.75" x14ac:dyDescent="0.2">
      <c r="C3078" s="63"/>
    </row>
    <row r="3079" spans="3:3" s="62" customFormat="1" ht="12.75" x14ac:dyDescent="0.2">
      <c r="C3079" s="63"/>
    </row>
    <row r="3080" spans="3:3" s="62" customFormat="1" ht="12.75" x14ac:dyDescent="0.2">
      <c r="C3080" s="63"/>
    </row>
    <row r="3081" spans="3:3" s="62" customFormat="1" ht="12.75" x14ac:dyDescent="0.2">
      <c r="C3081" s="63"/>
    </row>
    <row r="3082" spans="3:3" s="62" customFormat="1" ht="12.75" x14ac:dyDescent="0.2">
      <c r="C3082" s="63"/>
    </row>
    <row r="3083" spans="3:3" s="62" customFormat="1" ht="12.75" x14ac:dyDescent="0.2">
      <c r="C3083" s="63"/>
    </row>
    <row r="3084" spans="3:3" s="62" customFormat="1" ht="12.75" x14ac:dyDescent="0.2">
      <c r="C3084" s="63"/>
    </row>
    <row r="3085" spans="3:3" s="62" customFormat="1" ht="12.75" x14ac:dyDescent="0.2">
      <c r="C3085" s="63"/>
    </row>
    <row r="3086" spans="3:3" s="62" customFormat="1" ht="12.75" x14ac:dyDescent="0.2">
      <c r="C3086" s="63"/>
    </row>
    <row r="3087" spans="3:3" s="62" customFormat="1" ht="12.75" x14ac:dyDescent="0.2">
      <c r="C3087" s="63"/>
    </row>
    <row r="3088" spans="3:3" s="62" customFormat="1" ht="12.75" x14ac:dyDescent="0.2">
      <c r="C3088" s="63"/>
    </row>
    <row r="3089" spans="3:3" s="62" customFormat="1" ht="12.75" x14ac:dyDescent="0.2">
      <c r="C3089" s="63"/>
    </row>
    <row r="3090" spans="3:3" s="62" customFormat="1" ht="12.75" x14ac:dyDescent="0.2">
      <c r="C3090" s="63"/>
    </row>
    <row r="3091" spans="3:3" s="62" customFormat="1" ht="12.75" x14ac:dyDescent="0.2">
      <c r="C3091" s="63"/>
    </row>
    <row r="3092" spans="3:3" s="62" customFormat="1" ht="12.75" x14ac:dyDescent="0.2">
      <c r="C3092" s="63"/>
    </row>
    <row r="3093" spans="3:3" s="62" customFormat="1" ht="12.75" x14ac:dyDescent="0.2">
      <c r="C3093" s="63"/>
    </row>
    <row r="3094" spans="3:3" s="62" customFormat="1" ht="12.75" x14ac:dyDescent="0.2">
      <c r="C3094" s="63"/>
    </row>
    <row r="3095" spans="3:3" s="62" customFormat="1" ht="12.75" x14ac:dyDescent="0.2">
      <c r="C3095" s="63"/>
    </row>
    <row r="3096" spans="3:3" s="62" customFormat="1" ht="12.75" x14ac:dyDescent="0.2">
      <c r="C3096" s="63"/>
    </row>
    <row r="3097" spans="3:3" s="62" customFormat="1" ht="12.75" x14ac:dyDescent="0.2">
      <c r="C3097" s="63"/>
    </row>
    <row r="3098" spans="3:3" s="62" customFormat="1" ht="12.75" x14ac:dyDescent="0.2">
      <c r="C3098" s="63"/>
    </row>
    <row r="3099" spans="3:3" s="62" customFormat="1" ht="12.75" x14ac:dyDescent="0.2">
      <c r="C3099" s="63"/>
    </row>
    <row r="3100" spans="3:3" s="62" customFormat="1" ht="12.75" x14ac:dyDescent="0.2">
      <c r="C3100" s="63"/>
    </row>
    <row r="3101" spans="3:3" s="62" customFormat="1" ht="12.75" x14ac:dyDescent="0.2">
      <c r="C3101" s="63"/>
    </row>
    <row r="3102" spans="3:3" s="62" customFormat="1" ht="12.75" x14ac:dyDescent="0.2">
      <c r="C3102" s="63"/>
    </row>
    <row r="3103" spans="3:3" s="62" customFormat="1" ht="12.75" x14ac:dyDescent="0.2">
      <c r="C3103" s="63"/>
    </row>
    <row r="3104" spans="3:3" s="62" customFormat="1" ht="12.75" x14ac:dyDescent="0.2">
      <c r="C3104" s="63"/>
    </row>
    <row r="3105" spans="3:3" s="62" customFormat="1" ht="12.75" x14ac:dyDescent="0.2">
      <c r="C3105" s="63"/>
    </row>
    <row r="3106" spans="3:3" s="62" customFormat="1" ht="12.75" x14ac:dyDescent="0.2">
      <c r="C3106" s="63"/>
    </row>
    <row r="3107" spans="3:3" s="62" customFormat="1" ht="12.75" x14ac:dyDescent="0.2">
      <c r="C3107" s="63"/>
    </row>
    <row r="3108" spans="3:3" s="62" customFormat="1" ht="12.75" x14ac:dyDescent="0.2">
      <c r="C3108" s="63"/>
    </row>
    <row r="3109" spans="3:3" s="62" customFormat="1" ht="12.75" x14ac:dyDescent="0.2">
      <c r="C3109" s="63"/>
    </row>
    <row r="3110" spans="3:3" s="62" customFormat="1" ht="12.75" x14ac:dyDescent="0.2">
      <c r="C3110" s="63"/>
    </row>
    <row r="3111" spans="3:3" s="62" customFormat="1" ht="12.75" x14ac:dyDescent="0.2">
      <c r="C3111" s="63"/>
    </row>
    <row r="3112" spans="3:3" s="62" customFormat="1" ht="12.75" x14ac:dyDescent="0.2">
      <c r="C3112" s="63"/>
    </row>
    <row r="3113" spans="3:3" s="62" customFormat="1" ht="12.75" x14ac:dyDescent="0.2">
      <c r="C3113" s="63"/>
    </row>
    <row r="3114" spans="3:3" s="62" customFormat="1" ht="12.75" x14ac:dyDescent="0.2">
      <c r="C3114" s="63"/>
    </row>
    <row r="3115" spans="3:3" s="62" customFormat="1" ht="12.75" x14ac:dyDescent="0.2">
      <c r="C3115" s="63"/>
    </row>
    <row r="3116" spans="3:3" s="62" customFormat="1" ht="12.75" x14ac:dyDescent="0.2">
      <c r="C3116" s="63"/>
    </row>
    <row r="3117" spans="3:3" s="62" customFormat="1" ht="12.75" x14ac:dyDescent="0.2">
      <c r="C3117" s="63"/>
    </row>
    <row r="3118" spans="3:3" s="62" customFormat="1" ht="12.75" x14ac:dyDescent="0.2">
      <c r="C3118" s="63"/>
    </row>
    <row r="3119" spans="3:3" s="62" customFormat="1" ht="12.75" x14ac:dyDescent="0.2">
      <c r="C3119" s="63"/>
    </row>
    <row r="3120" spans="3:3" s="62" customFormat="1" ht="12.75" x14ac:dyDescent="0.2">
      <c r="C3120" s="63"/>
    </row>
    <row r="3121" spans="3:3" s="62" customFormat="1" ht="12.75" x14ac:dyDescent="0.2">
      <c r="C3121" s="63"/>
    </row>
    <row r="3122" spans="3:3" s="62" customFormat="1" ht="12.75" x14ac:dyDescent="0.2">
      <c r="C3122" s="63"/>
    </row>
    <row r="3123" spans="3:3" s="62" customFormat="1" ht="12.75" x14ac:dyDescent="0.2">
      <c r="C3123" s="63"/>
    </row>
    <row r="3124" spans="3:3" s="62" customFormat="1" ht="12.75" x14ac:dyDescent="0.2">
      <c r="C3124" s="63"/>
    </row>
    <row r="3125" spans="3:3" s="62" customFormat="1" ht="12.75" x14ac:dyDescent="0.2">
      <c r="C3125" s="63"/>
    </row>
    <row r="3126" spans="3:3" s="62" customFormat="1" ht="12.75" x14ac:dyDescent="0.2">
      <c r="C3126" s="63"/>
    </row>
    <row r="3127" spans="3:3" s="62" customFormat="1" ht="12.75" x14ac:dyDescent="0.2">
      <c r="C3127" s="63"/>
    </row>
    <row r="3128" spans="3:3" s="62" customFormat="1" ht="12.75" x14ac:dyDescent="0.2">
      <c r="C3128" s="63"/>
    </row>
    <row r="3129" spans="3:3" s="62" customFormat="1" ht="12.75" x14ac:dyDescent="0.2">
      <c r="C3129" s="63"/>
    </row>
    <row r="3130" spans="3:3" s="62" customFormat="1" ht="12.75" x14ac:dyDescent="0.2">
      <c r="C3130" s="63"/>
    </row>
    <row r="3131" spans="3:3" s="62" customFormat="1" ht="12.75" x14ac:dyDescent="0.2">
      <c r="C3131" s="63"/>
    </row>
    <row r="3132" spans="3:3" s="62" customFormat="1" ht="12.75" x14ac:dyDescent="0.2">
      <c r="C3132" s="63"/>
    </row>
    <row r="3133" spans="3:3" s="62" customFormat="1" ht="12.75" x14ac:dyDescent="0.2">
      <c r="C3133" s="63"/>
    </row>
    <row r="3134" spans="3:3" s="62" customFormat="1" ht="12.75" x14ac:dyDescent="0.2">
      <c r="C3134" s="63"/>
    </row>
    <row r="3135" spans="3:3" s="62" customFormat="1" ht="12.75" x14ac:dyDescent="0.2">
      <c r="C3135" s="63"/>
    </row>
    <row r="3136" spans="3:3" s="62" customFormat="1" ht="12.75" x14ac:dyDescent="0.2">
      <c r="C3136" s="63"/>
    </row>
    <row r="3137" spans="3:3" s="62" customFormat="1" ht="12.75" x14ac:dyDescent="0.2">
      <c r="C3137" s="63"/>
    </row>
    <row r="3138" spans="3:3" s="62" customFormat="1" ht="12.75" x14ac:dyDescent="0.2">
      <c r="C3138" s="63"/>
    </row>
    <row r="3139" spans="3:3" s="62" customFormat="1" ht="12.75" x14ac:dyDescent="0.2">
      <c r="C3139" s="63"/>
    </row>
    <row r="3140" spans="3:3" s="62" customFormat="1" ht="12.75" x14ac:dyDescent="0.2">
      <c r="C3140" s="63"/>
    </row>
    <row r="3141" spans="3:3" s="62" customFormat="1" ht="12.75" x14ac:dyDescent="0.2">
      <c r="C3141" s="63"/>
    </row>
    <row r="3142" spans="3:3" s="62" customFormat="1" ht="12.75" x14ac:dyDescent="0.2">
      <c r="C3142" s="63"/>
    </row>
    <row r="3143" spans="3:3" s="62" customFormat="1" ht="12.75" x14ac:dyDescent="0.2">
      <c r="C3143" s="63"/>
    </row>
    <row r="3144" spans="3:3" s="62" customFormat="1" ht="12.75" x14ac:dyDescent="0.2">
      <c r="C3144" s="63"/>
    </row>
    <row r="3145" spans="3:3" s="62" customFormat="1" ht="12.75" x14ac:dyDescent="0.2">
      <c r="C3145" s="63"/>
    </row>
    <row r="3146" spans="3:3" s="62" customFormat="1" ht="12.75" x14ac:dyDescent="0.2">
      <c r="C3146" s="63"/>
    </row>
    <row r="3147" spans="3:3" s="62" customFormat="1" ht="12.75" x14ac:dyDescent="0.2">
      <c r="C3147" s="63"/>
    </row>
    <row r="3148" spans="3:3" s="62" customFormat="1" ht="12.75" x14ac:dyDescent="0.2">
      <c r="C3148" s="63"/>
    </row>
    <row r="3149" spans="3:3" s="62" customFormat="1" ht="12.75" x14ac:dyDescent="0.2">
      <c r="C3149" s="63"/>
    </row>
    <row r="3150" spans="3:3" s="62" customFormat="1" ht="12.75" x14ac:dyDescent="0.2">
      <c r="C3150" s="63"/>
    </row>
    <row r="3151" spans="3:3" s="62" customFormat="1" ht="12.75" x14ac:dyDescent="0.2">
      <c r="C3151" s="63"/>
    </row>
    <row r="3152" spans="3:3" s="62" customFormat="1" ht="12.75" x14ac:dyDescent="0.2">
      <c r="C3152" s="63"/>
    </row>
    <row r="3153" spans="3:3" s="62" customFormat="1" ht="12.75" x14ac:dyDescent="0.2">
      <c r="C3153" s="63"/>
    </row>
    <row r="3154" spans="3:3" s="62" customFormat="1" ht="12.75" x14ac:dyDescent="0.2">
      <c r="C3154" s="63"/>
    </row>
    <row r="3155" spans="3:3" s="62" customFormat="1" ht="12.75" x14ac:dyDescent="0.2">
      <c r="C3155" s="63"/>
    </row>
    <row r="3156" spans="3:3" s="62" customFormat="1" ht="12.75" x14ac:dyDescent="0.2">
      <c r="C3156" s="63"/>
    </row>
    <row r="3157" spans="3:3" s="62" customFormat="1" ht="12.75" x14ac:dyDescent="0.2">
      <c r="C3157" s="63"/>
    </row>
    <row r="3158" spans="3:3" s="62" customFormat="1" ht="12.75" x14ac:dyDescent="0.2">
      <c r="C3158" s="63"/>
    </row>
    <row r="3159" spans="3:3" s="62" customFormat="1" ht="12.75" x14ac:dyDescent="0.2">
      <c r="C3159" s="63"/>
    </row>
    <row r="3160" spans="3:3" s="62" customFormat="1" ht="12.75" x14ac:dyDescent="0.2">
      <c r="C3160" s="63"/>
    </row>
    <row r="3161" spans="3:3" s="62" customFormat="1" ht="12.75" x14ac:dyDescent="0.2">
      <c r="C3161" s="63"/>
    </row>
    <row r="3162" spans="3:3" s="62" customFormat="1" ht="12.75" x14ac:dyDescent="0.2">
      <c r="C3162" s="63"/>
    </row>
    <row r="3163" spans="3:3" s="62" customFormat="1" ht="12.75" x14ac:dyDescent="0.2">
      <c r="C3163" s="63"/>
    </row>
    <row r="3164" spans="3:3" s="62" customFormat="1" ht="12.75" x14ac:dyDescent="0.2">
      <c r="C3164" s="63"/>
    </row>
    <row r="3165" spans="3:3" s="62" customFormat="1" ht="12.75" x14ac:dyDescent="0.2">
      <c r="C3165" s="63"/>
    </row>
    <row r="3166" spans="3:3" s="62" customFormat="1" ht="12.75" x14ac:dyDescent="0.2">
      <c r="C3166" s="63"/>
    </row>
    <row r="3167" spans="3:3" s="62" customFormat="1" ht="12.75" x14ac:dyDescent="0.2">
      <c r="C3167" s="63"/>
    </row>
    <row r="3168" spans="3:3" s="62" customFormat="1" ht="12.75" x14ac:dyDescent="0.2">
      <c r="C3168" s="63"/>
    </row>
    <row r="3169" spans="3:3" s="62" customFormat="1" ht="12.75" x14ac:dyDescent="0.2">
      <c r="C3169" s="63"/>
    </row>
    <row r="3170" spans="3:3" s="62" customFormat="1" ht="12.75" x14ac:dyDescent="0.2">
      <c r="C3170" s="63"/>
    </row>
    <row r="3171" spans="3:3" s="62" customFormat="1" ht="12.75" x14ac:dyDescent="0.2">
      <c r="C3171" s="63"/>
    </row>
    <row r="3172" spans="3:3" s="62" customFormat="1" ht="12.75" x14ac:dyDescent="0.2">
      <c r="C3172" s="63"/>
    </row>
    <row r="3173" spans="3:3" s="62" customFormat="1" ht="12.75" x14ac:dyDescent="0.2">
      <c r="C3173" s="63"/>
    </row>
    <row r="3174" spans="3:3" s="62" customFormat="1" ht="12.75" x14ac:dyDescent="0.2">
      <c r="C3174" s="63"/>
    </row>
    <row r="3175" spans="3:3" s="62" customFormat="1" ht="12.75" x14ac:dyDescent="0.2">
      <c r="C3175" s="63"/>
    </row>
    <row r="3176" spans="3:3" s="62" customFormat="1" ht="12.75" x14ac:dyDescent="0.2">
      <c r="C3176" s="63"/>
    </row>
    <row r="3177" spans="3:3" s="62" customFormat="1" ht="12.75" x14ac:dyDescent="0.2">
      <c r="C3177" s="63"/>
    </row>
    <row r="3178" spans="3:3" s="62" customFormat="1" ht="12.75" x14ac:dyDescent="0.2">
      <c r="C3178" s="63"/>
    </row>
    <row r="3179" spans="3:3" s="62" customFormat="1" ht="12.75" x14ac:dyDescent="0.2">
      <c r="C3179" s="63"/>
    </row>
    <row r="3180" spans="3:3" s="62" customFormat="1" ht="12.75" x14ac:dyDescent="0.2">
      <c r="C3180" s="63"/>
    </row>
    <row r="3181" spans="3:3" s="62" customFormat="1" ht="12.75" x14ac:dyDescent="0.2">
      <c r="C3181" s="63"/>
    </row>
    <row r="3182" spans="3:3" s="62" customFormat="1" ht="12.75" x14ac:dyDescent="0.2">
      <c r="C3182" s="63"/>
    </row>
    <row r="3183" spans="3:3" s="62" customFormat="1" ht="12.75" x14ac:dyDescent="0.2">
      <c r="C3183" s="63"/>
    </row>
    <row r="3184" spans="3:3" s="62" customFormat="1" ht="12.75" x14ac:dyDescent="0.2">
      <c r="C3184" s="63"/>
    </row>
    <row r="3185" spans="3:3" s="62" customFormat="1" ht="12.75" x14ac:dyDescent="0.2">
      <c r="C3185" s="63"/>
    </row>
    <row r="3186" spans="3:3" s="62" customFormat="1" ht="12.75" x14ac:dyDescent="0.2">
      <c r="C3186" s="63"/>
    </row>
    <row r="3187" spans="3:3" s="62" customFormat="1" ht="12.75" x14ac:dyDescent="0.2">
      <c r="C3187" s="63"/>
    </row>
    <row r="3188" spans="3:3" s="62" customFormat="1" ht="12.75" x14ac:dyDescent="0.2">
      <c r="C3188" s="63"/>
    </row>
    <row r="3189" spans="3:3" s="62" customFormat="1" ht="12.75" x14ac:dyDescent="0.2">
      <c r="C3189" s="63"/>
    </row>
    <row r="3190" spans="3:3" s="62" customFormat="1" ht="12.75" x14ac:dyDescent="0.2">
      <c r="C3190" s="63"/>
    </row>
    <row r="3191" spans="3:3" s="62" customFormat="1" ht="12.75" x14ac:dyDescent="0.2">
      <c r="C3191" s="63"/>
    </row>
    <row r="3192" spans="3:3" s="62" customFormat="1" ht="12.75" x14ac:dyDescent="0.2">
      <c r="C3192" s="63"/>
    </row>
    <row r="3193" spans="3:3" s="62" customFormat="1" ht="12.75" x14ac:dyDescent="0.2">
      <c r="C3193" s="63"/>
    </row>
    <row r="3194" spans="3:3" s="62" customFormat="1" ht="12.75" x14ac:dyDescent="0.2">
      <c r="C3194" s="63"/>
    </row>
    <row r="3195" spans="3:3" s="62" customFormat="1" ht="12.75" x14ac:dyDescent="0.2">
      <c r="C3195" s="63"/>
    </row>
    <row r="3196" spans="3:3" s="62" customFormat="1" ht="12.75" x14ac:dyDescent="0.2">
      <c r="C3196" s="63"/>
    </row>
    <row r="3197" spans="3:3" s="62" customFormat="1" ht="12.75" x14ac:dyDescent="0.2">
      <c r="C3197" s="63"/>
    </row>
    <row r="3198" spans="3:3" s="62" customFormat="1" ht="12.75" x14ac:dyDescent="0.2">
      <c r="C3198" s="63"/>
    </row>
    <row r="3199" spans="3:3" s="62" customFormat="1" ht="12.75" x14ac:dyDescent="0.2">
      <c r="C3199" s="63"/>
    </row>
    <row r="3200" spans="3:3" s="62" customFormat="1" ht="12.75" x14ac:dyDescent="0.2">
      <c r="C3200" s="63"/>
    </row>
    <row r="3201" spans="3:3" s="62" customFormat="1" ht="12.75" x14ac:dyDescent="0.2">
      <c r="C3201" s="63"/>
    </row>
    <row r="3202" spans="3:3" s="62" customFormat="1" ht="12.75" x14ac:dyDescent="0.2">
      <c r="C3202" s="63"/>
    </row>
    <row r="3203" spans="3:3" s="62" customFormat="1" ht="12.75" x14ac:dyDescent="0.2">
      <c r="C3203" s="63"/>
    </row>
    <row r="3204" spans="3:3" s="62" customFormat="1" ht="12.75" x14ac:dyDescent="0.2">
      <c r="C3204" s="63"/>
    </row>
    <row r="3205" spans="3:3" s="62" customFormat="1" ht="12.75" x14ac:dyDescent="0.2">
      <c r="C3205" s="63"/>
    </row>
    <row r="3206" spans="3:3" s="62" customFormat="1" ht="12.75" x14ac:dyDescent="0.2">
      <c r="C3206" s="63"/>
    </row>
    <row r="3207" spans="3:3" s="62" customFormat="1" ht="12.75" x14ac:dyDescent="0.2">
      <c r="C3207" s="63"/>
    </row>
    <row r="3208" spans="3:3" s="62" customFormat="1" ht="12.75" x14ac:dyDescent="0.2">
      <c r="C3208" s="63"/>
    </row>
    <row r="3209" spans="3:3" s="62" customFormat="1" ht="12.75" x14ac:dyDescent="0.2">
      <c r="C3209" s="63"/>
    </row>
    <row r="3210" spans="3:3" s="62" customFormat="1" ht="12.75" x14ac:dyDescent="0.2">
      <c r="C3210" s="63"/>
    </row>
    <row r="3211" spans="3:3" s="62" customFormat="1" ht="12.75" x14ac:dyDescent="0.2">
      <c r="C3211" s="63"/>
    </row>
    <row r="3212" spans="3:3" s="62" customFormat="1" ht="12.75" x14ac:dyDescent="0.2">
      <c r="C3212" s="63"/>
    </row>
    <row r="3213" spans="3:3" s="62" customFormat="1" ht="12.75" x14ac:dyDescent="0.2">
      <c r="C3213" s="63"/>
    </row>
    <row r="3214" spans="3:3" s="62" customFormat="1" ht="12.75" x14ac:dyDescent="0.2">
      <c r="C3214" s="63"/>
    </row>
    <row r="3215" spans="3:3" s="62" customFormat="1" ht="12.75" x14ac:dyDescent="0.2">
      <c r="C3215" s="63"/>
    </row>
    <row r="3216" spans="3:3" s="62" customFormat="1" ht="12.75" x14ac:dyDescent="0.2">
      <c r="C3216" s="63"/>
    </row>
    <row r="3217" spans="3:3" s="62" customFormat="1" ht="12.75" x14ac:dyDescent="0.2">
      <c r="C3217" s="63"/>
    </row>
    <row r="3218" spans="3:3" s="62" customFormat="1" ht="12.75" x14ac:dyDescent="0.2">
      <c r="C3218" s="63"/>
    </row>
    <row r="3219" spans="3:3" s="62" customFormat="1" ht="12.75" x14ac:dyDescent="0.2">
      <c r="C3219" s="63"/>
    </row>
    <row r="3220" spans="3:3" s="62" customFormat="1" ht="12.75" x14ac:dyDescent="0.2">
      <c r="C3220" s="63"/>
    </row>
    <row r="3221" spans="3:3" s="62" customFormat="1" ht="12.75" x14ac:dyDescent="0.2">
      <c r="C3221" s="63"/>
    </row>
    <row r="3222" spans="3:3" s="62" customFormat="1" ht="12.75" x14ac:dyDescent="0.2">
      <c r="C3222" s="63"/>
    </row>
    <row r="3223" spans="3:3" s="62" customFormat="1" ht="12.75" x14ac:dyDescent="0.2">
      <c r="C3223" s="63"/>
    </row>
    <row r="3224" spans="3:3" s="62" customFormat="1" ht="12.75" x14ac:dyDescent="0.2">
      <c r="C3224" s="63"/>
    </row>
    <row r="3225" spans="3:3" s="62" customFormat="1" ht="12.75" x14ac:dyDescent="0.2">
      <c r="C3225" s="63"/>
    </row>
    <row r="3226" spans="3:3" s="62" customFormat="1" ht="12.75" x14ac:dyDescent="0.2">
      <c r="C3226" s="63"/>
    </row>
    <row r="3227" spans="3:3" s="62" customFormat="1" ht="12.75" x14ac:dyDescent="0.2">
      <c r="C3227" s="63"/>
    </row>
    <row r="3228" spans="3:3" s="62" customFormat="1" ht="12.75" x14ac:dyDescent="0.2">
      <c r="C3228" s="63"/>
    </row>
    <row r="3229" spans="3:3" s="62" customFormat="1" ht="12.75" x14ac:dyDescent="0.2">
      <c r="C3229" s="63"/>
    </row>
    <row r="3230" spans="3:3" s="62" customFormat="1" ht="12.75" x14ac:dyDescent="0.2">
      <c r="C3230" s="63"/>
    </row>
    <row r="3231" spans="3:3" s="62" customFormat="1" ht="12.75" x14ac:dyDescent="0.2">
      <c r="C3231" s="63"/>
    </row>
    <row r="3232" spans="3:3" s="62" customFormat="1" ht="12.75" x14ac:dyDescent="0.2">
      <c r="C3232" s="63"/>
    </row>
    <row r="3233" spans="3:3" s="62" customFormat="1" ht="12.75" x14ac:dyDescent="0.2">
      <c r="C3233" s="63"/>
    </row>
    <row r="3234" spans="3:3" s="62" customFormat="1" ht="12.75" x14ac:dyDescent="0.2">
      <c r="C3234" s="63"/>
    </row>
    <row r="3235" spans="3:3" s="62" customFormat="1" ht="12.75" x14ac:dyDescent="0.2">
      <c r="C3235" s="63"/>
    </row>
    <row r="3236" spans="3:3" s="62" customFormat="1" ht="12.75" x14ac:dyDescent="0.2">
      <c r="C3236" s="63"/>
    </row>
    <row r="3237" spans="3:3" s="62" customFormat="1" ht="12.75" x14ac:dyDescent="0.2">
      <c r="C3237" s="63"/>
    </row>
    <row r="3238" spans="3:3" s="62" customFormat="1" ht="12.75" x14ac:dyDescent="0.2">
      <c r="C3238" s="63"/>
    </row>
    <row r="3239" spans="3:3" s="62" customFormat="1" ht="12.75" x14ac:dyDescent="0.2">
      <c r="C3239" s="63"/>
    </row>
    <row r="3240" spans="3:3" s="62" customFormat="1" ht="12.75" x14ac:dyDescent="0.2">
      <c r="C3240" s="63"/>
    </row>
    <row r="3241" spans="3:3" s="62" customFormat="1" ht="12.75" x14ac:dyDescent="0.2">
      <c r="C3241" s="63"/>
    </row>
    <row r="3242" spans="3:3" s="62" customFormat="1" ht="12.75" x14ac:dyDescent="0.2">
      <c r="C3242" s="63"/>
    </row>
    <row r="3243" spans="3:3" s="62" customFormat="1" ht="12.75" x14ac:dyDescent="0.2">
      <c r="C3243" s="63"/>
    </row>
    <row r="3244" spans="3:3" s="62" customFormat="1" ht="12.75" x14ac:dyDescent="0.2">
      <c r="C3244" s="63"/>
    </row>
    <row r="3245" spans="3:3" s="62" customFormat="1" ht="12.75" x14ac:dyDescent="0.2">
      <c r="C3245" s="63"/>
    </row>
    <row r="3246" spans="3:3" s="62" customFormat="1" ht="12.75" x14ac:dyDescent="0.2">
      <c r="C3246" s="63"/>
    </row>
    <row r="3247" spans="3:3" s="62" customFormat="1" ht="12.75" x14ac:dyDescent="0.2">
      <c r="C3247" s="63"/>
    </row>
    <row r="3248" spans="3:3" s="62" customFormat="1" ht="12.75" x14ac:dyDescent="0.2">
      <c r="C3248" s="63"/>
    </row>
    <row r="3249" spans="3:3" s="62" customFormat="1" ht="12.75" x14ac:dyDescent="0.2">
      <c r="C3249" s="63"/>
    </row>
    <row r="3250" spans="3:3" s="62" customFormat="1" ht="12.75" x14ac:dyDescent="0.2">
      <c r="C3250" s="63"/>
    </row>
    <row r="3251" spans="3:3" s="62" customFormat="1" ht="12.75" x14ac:dyDescent="0.2">
      <c r="C3251" s="63"/>
    </row>
    <row r="3252" spans="3:3" s="62" customFormat="1" ht="12.75" x14ac:dyDescent="0.2">
      <c r="C3252" s="63"/>
    </row>
    <row r="3253" spans="3:3" s="62" customFormat="1" ht="12.75" x14ac:dyDescent="0.2">
      <c r="C3253" s="63"/>
    </row>
    <row r="3254" spans="3:3" s="62" customFormat="1" ht="12.75" x14ac:dyDescent="0.2">
      <c r="C3254" s="63"/>
    </row>
    <row r="3255" spans="3:3" s="62" customFormat="1" ht="12.75" x14ac:dyDescent="0.2">
      <c r="C3255" s="63"/>
    </row>
    <row r="3256" spans="3:3" s="62" customFormat="1" ht="12.75" x14ac:dyDescent="0.2">
      <c r="C3256" s="63"/>
    </row>
    <row r="3257" spans="3:3" s="62" customFormat="1" ht="12.75" x14ac:dyDescent="0.2">
      <c r="C3257" s="63"/>
    </row>
    <row r="3258" spans="3:3" s="62" customFormat="1" ht="12.75" x14ac:dyDescent="0.2">
      <c r="C3258" s="63"/>
    </row>
    <row r="3259" spans="3:3" s="62" customFormat="1" ht="12.75" x14ac:dyDescent="0.2">
      <c r="C3259" s="63"/>
    </row>
    <row r="3260" spans="3:3" s="62" customFormat="1" ht="12.75" x14ac:dyDescent="0.2">
      <c r="C3260" s="63"/>
    </row>
    <row r="3261" spans="3:3" s="62" customFormat="1" ht="12.75" x14ac:dyDescent="0.2">
      <c r="C3261" s="63"/>
    </row>
    <row r="3262" spans="3:3" s="62" customFormat="1" ht="12.75" x14ac:dyDescent="0.2">
      <c r="C3262" s="63"/>
    </row>
    <row r="3263" spans="3:3" s="62" customFormat="1" ht="12.75" x14ac:dyDescent="0.2">
      <c r="C3263" s="63"/>
    </row>
    <row r="3264" spans="3:3" s="62" customFormat="1" ht="12.75" x14ac:dyDescent="0.2">
      <c r="C3264" s="63"/>
    </row>
    <row r="3265" spans="3:3" s="62" customFormat="1" ht="12.75" x14ac:dyDescent="0.2">
      <c r="C3265" s="63"/>
    </row>
    <row r="3266" spans="3:3" s="62" customFormat="1" ht="12.75" x14ac:dyDescent="0.2">
      <c r="C3266" s="63"/>
    </row>
    <row r="3267" spans="3:3" s="62" customFormat="1" ht="12.75" x14ac:dyDescent="0.2">
      <c r="C3267" s="63"/>
    </row>
    <row r="3268" spans="3:3" s="62" customFormat="1" ht="12.75" x14ac:dyDescent="0.2">
      <c r="C3268" s="63"/>
    </row>
    <row r="3269" spans="3:3" s="62" customFormat="1" ht="12.75" x14ac:dyDescent="0.2">
      <c r="C3269" s="63"/>
    </row>
    <row r="3270" spans="3:3" s="62" customFormat="1" ht="12.75" x14ac:dyDescent="0.2">
      <c r="C3270" s="63"/>
    </row>
    <row r="3271" spans="3:3" s="62" customFormat="1" ht="12.75" x14ac:dyDescent="0.2">
      <c r="C3271" s="63"/>
    </row>
    <row r="3272" spans="3:3" s="62" customFormat="1" ht="12.75" x14ac:dyDescent="0.2">
      <c r="C3272" s="63"/>
    </row>
    <row r="3273" spans="3:3" s="62" customFormat="1" ht="12.75" x14ac:dyDescent="0.2">
      <c r="C3273" s="63"/>
    </row>
    <row r="3274" spans="3:3" s="62" customFormat="1" ht="12.75" x14ac:dyDescent="0.2">
      <c r="C3274" s="63"/>
    </row>
    <row r="3275" spans="3:3" s="62" customFormat="1" ht="12.75" x14ac:dyDescent="0.2">
      <c r="C3275" s="63"/>
    </row>
    <row r="3276" spans="3:3" s="62" customFormat="1" ht="12.75" x14ac:dyDescent="0.2">
      <c r="C3276" s="63"/>
    </row>
    <row r="3277" spans="3:3" s="62" customFormat="1" ht="12.75" x14ac:dyDescent="0.2">
      <c r="C3277" s="63"/>
    </row>
    <row r="3278" spans="3:3" s="62" customFormat="1" ht="12.75" x14ac:dyDescent="0.2">
      <c r="C3278" s="63"/>
    </row>
    <row r="3279" spans="3:3" s="62" customFormat="1" ht="12.75" x14ac:dyDescent="0.2">
      <c r="C3279" s="63"/>
    </row>
    <row r="3280" spans="3:3" s="62" customFormat="1" ht="12.75" x14ac:dyDescent="0.2">
      <c r="C3280" s="63"/>
    </row>
    <row r="3281" spans="3:3" s="62" customFormat="1" ht="12.75" x14ac:dyDescent="0.2">
      <c r="C3281" s="63"/>
    </row>
    <row r="3282" spans="3:3" s="62" customFormat="1" ht="12.75" x14ac:dyDescent="0.2">
      <c r="C3282" s="63"/>
    </row>
    <row r="3283" spans="3:3" s="62" customFormat="1" ht="12.75" x14ac:dyDescent="0.2">
      <c r="C3283" s="63"/>
    </row>
    <row r="3284" spans="3:3" s="62" customFormat="1" ht="12.75" x14ac:dyDescent="0.2">
      <c r="C3284" s="63"/>
    </row>
    <row r="3285" spans="3:3" s="62" customFormat="1" ht="12.75" x14ac:dyDescent="0.2">
      <c r="C3285" s="63"/>
    </row>
    <row r="3286" spans="3:3" s="62" customFormat="1" ht="12.75" x14ac:dyDescent="0.2">
      <c r="C3286" s="63"/>
    </row>
    <row r="3287" spans="3:3" s="62" customFormat="1" ht="12.75" x14ac:dyDescent="0.2">
      <c r="C3287" s="63"/>
    </row>
    <row r="3288" spans="3:3" s="62" customFormat="1" ht="12.75" x14ac:dyDescent="0.2">
      <c r="C3288" s="63"/>
    </row>
    <row r="3289" spans="3:3" s="62" customFormat="1" ht="12.75" x14ac:dyDescent="0.2">
      <c r="C3289" s="63"/>
    </row>
    <row r="3290" spans="3:3" s="62" customFormat="1" ht="12.75" x14ac:dyDescent="0.2">
      <c r="C3290" s="63"/>
    </row>
    <row r="3291" spans="3:3" s="62" customFormat="1" ht="12.75" x14ac:dyDescent="0.2">
      <c r="C3291" s="63"/>
    </row>
    <row r="3292" spans="3:3" s="62" customFormat="1" ht="12.75" x14ac:dyDescent="0.2">
      <c r="C3292" s="63"/>
    </row>
    <row r="3293" spans="3:3" s="62" customFormat="1" ht="12.75" x14ac:dyDescent="0.2">
      <c r="C3293" s="63"/>
    </row>
    <row r="3294" spans="3:3" s="62" customFormat="1" ht="12.75" x14ac:dyDescent="0.2">
      <c r="C3294" s="63"/>
    </row>
    <row r="3295" spans="3:3" s="62" customFormat="1" ht="12.75" x14ac:dyDescent="0.2">
      <c r="C3295" s="63"/>
    </row>
    <row r="3296" spans="3:3" s="62" customFormat="1" ht="12.75" x14ac:dyDescent="0.2">
      <c r="C3296" s="63"/>
    </row>
    <row r="3297" spans="3:3" s="62" customFormat="1" ht="12.75" x14ac:dyDescent="0.2">
      <c r="C3297" s="63"/>
    </row>
    <row r="3298" spans="3:3" s="62" customFormat="1" ht="12.75" x14ac:dyDescent="0.2">
      <c r="C3298" s="63"/>
    </row>
    <row r="3299" spans="3:3" s="62" customFormat="1" ht="12.75" x14ac:dyDescent="0.2">
      <c r="C3299" s="63"/>
    </row>
    <row r="3300" spans="3:3" s="62" customFormat="1" ht="12.75" x14ac:dyDescent="0.2">
      <c r="C3300" s="63"/>
    </row>
    <row r="3301" spans="3:3" s="62" customFormat="1" ht="12.75" x14ac:dyDescent="0.2">
      <c r="C3301" s="63"/>
    </row>
    <row r="3302" spans="3:3" s="62" customFormat="1" ht="12.75" x14ac:dyDescent="0.2">
      <c r="C3302" s="63"/>
    </row>
    <row r="3303" spans="3:3" s="62" customFormat="1" ht="12.75" x14ac:dyDescent="0.2">
      <c r="C3303" s="63"/>
    </row>
    <row r="3304" spans="3:3" s="62" customFormat="1" ht="12.75" x14ac:dyDescent="0.2">
      <c r="C3304" s="63"/>
    </row>
    <row r="3305" spans="3:3" s="62" customFormat="1" ht="12.75" x14ac:dyDescent="0.2">
      <c r="C3305" s="63"/>
    </row>
    <row r="3306" spans="3:3" s="62" customFormat="1" ht="12.75" x14ac:dyDescent="0.2">
      <c r="C3306" s="63"/>
    </row>
    <row r="3307" spans="3:3" s="62" customFormat="1" ht="12.75" x14ac:dyDescent="0.2">
      <c r="C3307" s="63"/>
    </row>
    <row r="3308" spans="3:3" s="62" customFormat="1" ht="12.75" x14ac:dyDescent="0.2">
      <c r="C3308" s="63"/>
    </row>
    <row r="3309" spans="3:3" s="62" customFormat="1" ht="12.75" x14ac:dyDescent="0.2">
      <c r="C3309" s="63"/>
    </row>
    <row r="3310" spans="3:3" s="62" customFormat="1" ht="12.75" x14ac:dyDescent="0.2">
      <c r="C3310" s="63"/>
    </row>
    <row r="3311" spans="3:3" s="62" customFormat="1" ht="12.75" x14ac:dyDescent="0.2">
      <c r="C3311" s="63"/>
    </row>
    <row r="3312" spans="3:3" s="62" customFormat="1" ht="12.75" x14ac:dyDescent="0.2">
      <c r="C3312" s="63"/>
    </row>
    <row r="3313" spans="3:3" s="62" customFormat="1" ht="12.75" x14ac:dyDescent="0.2">
      <c r="C3313" s="63"/>
    </row>
    <row r="3314" spans="3:3" s="62" customFormat="1" ht="12.75" x14ac:dyDescent="0.2">
      <c r="C3314" s="63"/>
    </row>
    <row r="3315" spans="3:3" s="62" customFormat="1" ht="12.75" x14ac:dyDescent="0.2">
      <c r="C3315" s="63"/>
    </row>
    <row r="3316" spans="3:3" s="62" customFormat="1" ht="12.75" x14ac:dyDescent="0.2">
      <c r="C3316" s="63"/>
    </row>
    <row r="3317" spans="3:3" s="62" customFormat="1" ht="12.75" x14ac:dyDescent="0.2">
      <c r="C3317" s="63"/>
    </row>
    <row r="3318" spans="3:3" s="62" customFormat="1" ht="12.75" x14ac:dyDescent="0.2">
      <c r="C3318" s="63"/>
    </row>
    <row r="3319" spans="3:3" s="62" customFormat="1" ht="12.75" x14ac:dyDescent="0.2">
      <c r="C3319" s="63"/>
    </row>
    <row r="3320" spans="3:3" s="62" customFormat="1" ht="12.75" x14ac:dyDescent="0.2">
      <c r="C3320" s="63"/>
    </row>
    <row r="3321" spans="3:3" s="62" customFormat="1" ht="12.75" x14ac:dyDescent="0.2">
      <c r="C3321" s="63"/>
    </row>
    <row r="3322" spans="3:3" s="62" customFormat="1" ht="12.75" x14ac:dyDescent="0.2">
      <c r="C3322" s="63"/>
    </row>
    <row r="3323" spans="3:3" s="62" customFormat="1" ht="12.75" x14ac:dyDescent="0.2">
      <c r="C3323" s="63"/>
    </row>
    <row r="3324" spans="3:3" s="62" customFormat="1" ht="12.75" x14ac:dyDescent="0.2">
      <c r="C3324" s="63"/>
    </row>
    <row r="3325" spans="3:3" s="62" customFormat="1" ht="12.75" x14ac:dyDescent="0.2">
      <c r="C3325" s="63"/>
    </row>
    <row r="3326" spans="3:3" s="62" customFormat="1" ht="12.75" x14ac:dyDescent="0.2">
      <c r="C3326" s="63"/>
    </row>
    <row r="3327" spans="3:3" s="62" customFormat="1" ht="12.75" x14ac:dyDescent="0.2">
      <c r="C3327" s="63"/>
    </row>
    <row r="3328" spans="3:3" s="62" customFormat="1" ht="12.75" x14ac:dyDescent="0.2">
      <c r="C3328" s="63"/>
    </row>
    <row r="3329" spans="3:3" s="62" customFormat="1" ht="12.75" x14ac:dyDescent="0.2">
      <c r="C3329" s="63"/>
    </row>
    <row r="3330" spans="3:3" s="62" customFormat="1" ht="12.75" x14ac:dyDescent="0.2">
      <c r="C3330" s="63"/>
    </row>
    <row r="3331" spans="3:3" s="62" customFormat="1" ht="12.75" x14ac:dyDescent="0.2">
      <c r="C3331" s="63"/>
    </row>
    <row r="3332" spans="3:3" s="62" customFormat="1" ht="12.75" x14ac:dyDescent="0.2">
      <c r="C3332" s="63"/>
    </row>
    <row r="3333" spans="3:3" s="62" customFormat="1" ht="12.75" x14ac:dyDescent="0.2">
      <c r="C3333" s="63"/>
    </row>
    <row r="3334" spans="3:3" s="62" customFormat="1" ht="12.75" x14ac:dyDescent="0.2">
      <c r="C3334" s="63"/>
    </row>
    <row r="3335" spans="3:3" s="62" customFormat="1" ht="12.75" x14ac:dyDescent="0.2">
      <c r="C3335" s="63"/>
    </row>
    <row r="3336" spans="3:3" s="62" customFormat="1" ht="12.75" x14ac:dyDescent="0.2">
      <c r="C3336" s="63"/>
    </row>
    <row r="3337" spans="3:3" s="62" customFormat="1" ht="12.75" x14ac:dyDescent="0.2">
      <c r="C3337" s="63"/>
    </row>
    <row r="3338" spans="3:3" s="62" customFormat="1" ht="12.75" x14ac:dyDescent="0.2">
      <c r="C3338" s="63"/>
    </row>
    <row r="3339" spans="3:3" s="62" customFormat="1" ht="12.75" x14ac:dyDescent="0.2">
      <c r="C3339" s="63"/>
    </row>
    <row r="3340" spans="3:3" s="62" customFormat="1" ht="12.75" x14ac:dyDescent="0.2">
      <c r="C3340" s="63"/>
    </row>
    <row r="3341" spans="3:3" s="62" customFormat="1" ht="12.75" x14ac:dyDescent="0.2">
      <c r="C3341" s="63"/>
    </row>
    <row r="3342" spans="3:3" s="62" customFormat="1" ht="12.75" x14ac:dyDescent="0.2">
      <c r="C3342" s="63"/>
    </row>
    <row r="3343" spans="3:3" s="62" customFormat="1" ht="12.75" x14ac:dyDescent="0.2">
      <c r="C3343" s="63"/>
    </row>
    <row r="3344" spans="3:3" s="62" customFormat="1" ht="12.75" x14ac:dyDescent="0.2">
      <c r="C3344" s="63"/>
    </row>
    <row r="3345" spans="3:3" s="62" customFormat="1" ht="12.75" x14ac:dyDescent="0.2">
      <c r="C3345" s="63"/>
    </row>
    <row r="3346" spans="3:3" s="62" customFormat="1" ht="12.75" x14ac:dyDescent="0.2">
      <c r="C3346" s="63"/>
    </row>
    <row r="3347" spans="3:3" s="62" customFormat="1" ht="12.75" x14ac:dyDescent="0.2">
      <c r="C3347" s="63"/>
    </row>
    <row r="3348" spans="3:3" s="62" customFormat="1" ht="12.75" x14ac:dyDescent="0.2">
      <c r="C3348" s="63"/>
    </row>
    <row r="3349" spans="3:3" s="62" customFormat="1" ht="12.75" x14ac:dyDescent="0.2">
      <c r="C3349" s="63"/>
    </row>
    <row r="3350" spans="3:3" s="62" customFormat="1" ht="12.75" x14ac:dyDescent="0.2">
      <c r="C3350" s="63"/>
    </row>
    <row r="3351" spans="3:3" s="62" customFormat="1" ht="12.75" x14ac:dyDescent="0.2">
      <c r="C3351" s="63"/>
    </row>
    <row r="3352" spans="3:3" s="62" customFormat="1" ht="12.75" x14ac:dyDescent="0.2">
      <c r="C3352" s="63"/>
    </row>
    <row r="3353" spans="3:3" s="62" customFormat="1" ht="12.75" x14ac:dyDescent="0.2">
      <c r="C3353" s="63"/>
    </row>
    <row r="3354" spans="3:3" s="62" customFormat="1" ht="12.75" x14ac:dyDescent="0.2">
      <c r="C3354" s="63"/>
    </row>
    <row r="3355" spans="3:3" s="62" customFormat="1" ht="12.75" x14ac:dyDescent="0.2">
      <c r="C3355" s="63"/>
    </row>
    <row r="3356" spans="3:3" s="62" customFormat="1" ht="12.75" x14ac:dyDescent="0.2">
      <c r="C3356" s="63"/>
    </row>
    <row r="3357" spans="3:3" s="62" customFormat="1" ht="12.75" x14ac:dyDescent="0.2">
      <c r="C3357" s="63"/>
    </row>
    <row r="3358" spans="3:3" s="62" customFormat="1" ht="12.75" x14ac:dyDescent="0.2">
      <c r="C3358" s="63"/>
    </row>
    <row r="3359" spans="3:3" s="62" customFormat="1" ht="12.75" x14ac:dyDescent="0.2">
      <c r="C3359" s="63"/>
    </row>
    <row r="3360" spans="3:3" s="62" customFormat="1" ht="12.75" x14ac:dyDescent="0.2">
      <c r="C3360" s="63"/>
    </row>
    <row r="3361" spans="3:3" s="62" customFormat="1" ht="12.75" x14ac:dyDescent="0.2">
      <c r="C3361" s="63"/>
    </row>
    <row r="3362" spans="3:3" s="62" customFormat="1" ht="12.75" x14ac:dyDescent="0.2">
      <c r="C3362" s="63"/>
    </row>
    <row r="3363" spans="3:3" s="62" customFormat="1" ht="12.75" x14ac:dyDescent="0.2">
      <c r="C3363" s="63"/>
    </row>
    <row r="3364" spans="3:3" s="62" customFormat="1" ht="12.75" x14ac:dyDescent="0.2">
      <c r="C3364" s="63"/>
    </row>
    <row r="3365" spans="3:3" s="62" customFormat="1" ht="12.75" x14ac:dyDescent="0.2">
      <c r="C3365" s="63"/>
    </row>
    <row r="3366" spans="3:3" s="62" customFormat="1" ht="12.75" x14ac:dyDescent="0.2">
      <c r="C3366" s="63"/>
    </row>
    <row r="3367" spans="3:3" s="62" customFormat="1" ht="12.75" x14ac:dyDescent="0.2">
      <c r="C3367" s="63"/>
    </row>
    <row r="3368" spans="3:3" s="62" customFormat="1" ht="12.75" x14ac:dyDescent="0.2">
      <c r="C3368" s="63"/>
    </row>
    <row r="3369" spans="3:3" s="62" customFormat="1" ht="12.75" x14ac:dyDescent="0.2">
      <c r="C3369" s="63"/>
    </row>
    <row r="3370" spans="3:3" s="62" customFormat="1" ht="12.75" x14ac:dyDescent="0.2">
      <c r="C3370" s="63"/>
    </row>
    <row r="3371" spans="3:3" s="62" customFormat="1" ht="12.75" x14ac:dyDescent="0.2">
      <c r="C3371" s="63"/>
    </row>
    <row r="3372" spans="3:3" s="62" customFormat="1" ht="12.75" x14ac:dyDescent="0.2">
      <c r="C3372" s="63"/>
    </row>
    <row r="3373" spans="3:3" s="62" customFormat="1" ht="12.75" x14ac:dyDescent="0.2">
      <c r="C3373" s="63"/>
    </row>
    <row r="3374" spans="3:3" s="62" customFormat="1" ht="12.75" x14ac:dyDescent="0.2">
      <c r="C3374" s="63"/>
    </row>
    <row r="3375" spans="3:3" s="62" customFormat="1" ht="12.75" x14ac:dyDescent="0.2">
      <c r="C3375" s="63"/>
    </row>
    <row r="3376" spans="3:3" s="62" customFormat="1" ht="12.75" x14ac:dyDescent="0.2">
      <c r="C3376" s="63"/>
    </row>
    <row r="3377" spans="3:3" s="62" customFormat="1" ht="12.75" x14ac:dyDescent="0.2">
      <c r="C3377" s="63"/>
    </row>
    <row r="3378" spans="3:3" s="62" customFormat="1" ht="12.75" x14ac:dyDescent="0.2">
      <c r="C3378" s="63"/>
    </row>
    <row r="3379" spans="3:3" s="62" customFormat="1" ht="12.75" x14ac:dyDescent="0.2">
      <c r="C3379" s="63"/>
    </row>
    <row r="3380" spans="3:3" s="62" customFormat="1" ht="12.75" x14ac:dyDescent="0.2">
      <c r="C3380" s="63"/>
    </row>
    <row r="3381" spans="3:3" s="62" customFormat="1" ht="12.75" x14ac:dyDescent="0.2">
      <c r="C3381" s="63"/>
    </row>
    <row r="3382" spans="3:3" s="62" customFormat="1" ht="12.75" x14ac:dyDescent="0.2">
      <c r="C3382" s="63"/>
    </row>
    <row r="3383" spans="3:3" s="62" customFormat="1" ht="12.75" x14ac:dyDescent="0.2">
      <c r="C3383" s="63"/>
    </row>
    <row r="3384" spans="3:3" s="62" customFormat="1" ht="12.75" x14ac:dyDescent="0.2">
      <c r="C3384" s="63"/>
    </row>
    <row r="3385" spans="3:3" s="62" customFormat="1" ht="12.75" x14ac:dyDescent="0.2">
      <c r="C3385" s="63"/>
    </row>
    <row r="3386" spans="3:3" s="62" customFormat="1" ht="12.75" x14ac:dyDescent="0.2">
      <c r="C3386" s="63"/>
    </row>
    <row r="3387" spans="3:3" s="62" customFormat="1" ht="12.75" x14ac:dyDescent="0.2">
      <c r="C3387" s="63"/>
    </row>
    <row r="3388" spans="3:3" s="62" customFormat="1" ht="12.75" x14ac:dyDescent="0.2">
      <c r="C3388" s="63"/>
    </row>
    <row r="3389" spans="3:3" s="62" customFormat="1" ht="12.75" x14ac:dyDescent="0.2">
      <c r="C3389" s="63"/>
    </row>
    <row r="3390" spans="3:3" s="62" customFormat="1" ht="12.75" x14ac:dyDescent="0.2">
      <c r="C3390" s="63"/>
    </row>
    <row r="3391" spans="3:3" s="62" customFormat="1" ht="12.75" x14ac:dyDescent="0.2">
      <c r="C3391" s="63"/>
    </row>
    <row r="3392" spans="3:3" s="62" customFormat="1" ht="12.75" x14ac:dyDescent="0.2">
      <c r="C3392" s="63"/>
    </row>
    <row r="3393" spans="3:3" s="62" customFormat="1" ht="12.75" x14ac:dyDescent="0.2">
      <c r="C3393" s="63"/>
    </row>
    <row r="3394" spans="3:3" s="62" customFormat="1" ht="12.75" x14ac:dyDescent="0.2">
      <c r="C3394" s="63"/>
    </row>
    <row r="3395" spans="3:3" s="62" customFormat="1" ht="12.75" x14ac:dyDescent="0.2">
      <c r="C3395" s="63"/>
    </row>
    <row r="3396" spans="3:3" s="62" customFormat="1" ht="12.75" x14ac:dyDescent="0.2">
      <c r="C3396" s="63"/>
    </row>
    <row r="3397" spans="3:3" s="62" customFormat="1" ht="12.75" x14ac:dyDescent="0.2">
      <c r="C3397" s="63"/>
    </row>
    <row r="3398" spans="3:3" s="62" customFormat="1" ht="12.75" x14ac:dyDescent="0.2">
      <c r="C3398" s="63"/>
    </row>
    <row r="3399" spans="3:3" s="62" customFormat="1" ht="12.75" x14ac:dyDescent="0.2">
      <c r="C3399" s="63"/>
    </row>
    <row r="3400" spans="3:3" s="62" customFormat="1" ht="12.75" x14ac:dyDescent="0.2">
      <c r="C3400" s="63"/>
    </row>
    <row r="3401" spans="3:3" s="62" customFormat="1" ht="12.75" x14ac:dyDescent="0.2">
      <c r="C3401" s="63"/>
    </row>
    <row r="3402" spans="3:3" s="62" customFormat="1" ht="12.75" x14ac:dyDescent="0.2">
      <c r="C3402" s="63"/>
    </row>
    <row r="3403" spans="3:3" s="62" customFormat="1" ht="12.75" x14ac:dyDescent="0.2">
      <c r="C3403" s="63"/>
    </row>
    <row r="3404" spans="3:3" s="62" customFormat="1" ht="12.75" x14ac:dyDescent="0.2">
      <c r="C3404" s="63"/>
    </row>
    <row r="3405" spans="3:3" s="62" customFormat="1" ht="12.75" x14ac:dyDescent="0.2">
      <c r="C3405" s="63"/>
    </row>
    <row r="3406" spans="3:3" s="62" customFormat="1" ht="12.75" x14ac:dyDescent="0.2">
      <c r="C3406" s="63"/>
    </row>
    <row r="3407" spans="3:3" s="62" customFormat="1" ht="12.75" x14ac:dyDescent="0.2">
      <c r="C3407" s="63"/>
    </row>
    <row r="3408" spans="3:3" s="62" customFormat="1" ht="12.75" x14ac:dyDescent="0.2">
      <c r="C3408" s="63"/>
    </row>
    <row r="3409" spans="3:3" s="62" customFormat="1" ht="12.75" x14ac:dyDescent="0.2">
      <c r="C3409" s="63"/>
    </row>
    <row r="3410" spans="3:3" s="62" customFormat="1" ht="12.75" x14ac:dyDescent="0.2">
      <c r="C3410" s="63"/>
    </row>
    <row r="3411" spans="3:3" s="62" customFormat="1" ht="12.75" x14ac:dyDescent="0.2">
      <c r="C3411" s="63"/>
    </row>
    <row r="3412" spans="3:3" s="62" customFormat="1" ht="12.75" x14ac:dyDescent="0.2">
      <c r="C3412" s="63"/>
    </row>
    <row r="3413" spans="3:3" s="62" customFormat="1" ht="12.75" x14ac:dyDescent="0.2">
      <c r="C3413" s="63"/>
    </row>
    <row r="3414" spans="3:3" s="62" customFormat="1" ht="12.75" x14ac:dyDescent="0.2">
      <c r="C3414" s="63"/>
    </row>
    <row r="3415" spans="3:3" s="62" customFormat="1" ht="12.75" x14ac:dyDescent="0.2">
      <c r="C3415" s="63"/>
    </row>
    <row r="3416" spans="3:3" s="62" customFormat="1" ht="12.75" x14ac:dyDescent="0.2">
      <c r="C3416" s="63"/>
    </row>
    <row r="3417" spans="3:3" s="62" customFormat="1" ht="12.75" x14ac:dyDescent="0.2">
      <c r="C3417" s="63"/>
    </row>
    <row r="3418" spans="3:3" s="62" customFormat="1" ht="12.75" x14ac:dyDescent="0.2">
      <c r="C3418" s="63"/>
    </row>
    <row r="3419" spans="3:3" s="62" customFormat="1" ht="12.75" x14ac:dyDescent="0.2">
      <c r="C3419" s="63"/>
    </row>
    <row r="3420" spans="3:3" s="62" customFormat="1" ht="12.75" x14ac:dyDescent="0.2">
      <c r="C3420" s="63"/>
    </row>
    <row r="3421" spans="3:3" s="62" customFormat="1" ht="12.75" x14ac:dyDescent="0.2">
      <c r="C3421" s="63"/>
    </row>
    <row r="3422" spans="3:3" s="62" customFormat="1" ht="12.75" x14ac:dyDescent="0.2">
      <c r="C3422" s="63"/>
    </row>
    <row r="3423" spans="3:3" s="62" customFormat="1" ht="12.75" x14ac:dyDescent="0.2">
      <c r="C3423" s="63"/>
    </row>
    <row r="3424" spans="3:3" s="62" customFormat="1" ht="12.75" x14ac:dyDescent="0.2">
      <c r="C3424" s="63"/>
    </row>
    <row r="3425" spans="3:3" s="62" customFormat="1" ht="12.75" x14ac:dyDescent="0.2">
      <c r="C3425" s="63"/>
    </row>
    <row r="3426" spans="3:3" s="62" customFormat="1" ht="12.75" x14ac:dyDescent="0.2">
      <c r="C3426" s="63"/>
    </row>
    <row r="3427" spans="3:3" s="62" customFormat="1" ht="12.75" x14ac:dyDescent="0.2">
      <c r="C3427" s="63"/>
    </row>
    <row r="3428" spans="3:3" s="62" customFormat="1" ht="12.75" x14ac:dyDescent="0.2">
      <c r="C3428" s="63"/>
    </row>
    <row r="3429" spans="3:3" s="62" customFormat="1" ht="12.75" x14ac:dyDescent="0.2">
      <c r="C3429" s="63"/>
    </row>
    <row r="3430" spans="3:3" s="62" customFormat="1" ht="12.75" x14ac:dyDescent="0.2">
      <c r="C3430" s="63"/>
    </row>
    <row r="3431" spans="3:3" s="62" customFormat="1" ht="12.75" x14ac:dyDescent="0.2">
      <c r="C3431" s="63"/>
    </row>
    <row r="3432" spans="3:3" s="62" customFormat="1" ht="12.75" x14ac:dyDescent="0.2">
      <c r="C3432" s="63"/>
    </row>
    <row r="3433" spans="3:3" s="62" customFormat="1" ht="12.75" x14ac:dyDescent="0.2">
      <c r="C3433" s="63"/>
    </row>
    <row r="3434" spans="3:3" s="62" customFormat="1" ht="12.75" x14ac:dyDescent="0.2">
      <c r="C3434" s="63"/>
    </row>
    <row r="3435" spans="3:3" s="62" customFormat="1" ht="12.75" x14ac:dyDescent="0.2">
      <c r="C3435" s="63"/>
    </row>
    <row r="3436" spans="3:3" s="62" customFormat="1" ht="12.75" x14ac:dyDescent="0.2">
      <c r="C3436" s="63"/>
    </row>
    <row r="3437" spans="3:3" s="62" customFormat="1" ht="12.75" x14ac:dyDescent="0.2">
      <c r="C3437" s="63"/>
    </row>
    <row r="3438" spans="3:3" s="62" customFormat="1" ht="12.75" x14ac:dyDescent="0.2">
      <c r="C3438" s="63"/>
    </row>
    <row r="3439" spans="3:3" s="62" customFormat="1" ht="12.75" x14ac:dyDescent="0.2">
      <c r="C3439" s="63"/>
    </row>
    <row r="3440" spans="3:3" s="62" customFormat="1" ht="12.75" x14ac:dyDescent="0.2">
      <c r="C3440" s="63"/>
    </row>
    <row r="3441" spans="3:3" s="62" customFormat="1" ht="12.75" x14ac:dyDescent="0.2">
      <c r="C3441" s="63"/>
    </row>
    <row r="3442" spans="3:3" s="62" customFormat="1" ht="12.75" x14ac:dyDescent="0.2">
      <c r="C3442" s="63"/>
    </row>
    <row r="3443" spans="3:3" s="62" customFormat="1" ht="12.75" x14ac:dyDescent="0.2">
      <c r="C3443" s="63"/>
    </row>
    <row r="3444" spans="3:3" s="62" customFormat="1" ht="12.75" x14ac:dyDescent="0.2">
      <c r="C3444" s="63"/>
    </row>
    <row r="3445" spans="3:3" s="62" customFormat="1" ht="12.75" x14ac:dyDescent="0.2">
      <c r="C3445" s="63"/>
    </row>
    <row r="3446" spans="3:3" s="62" customFormat="1" ht="12.75" x14ac:dyDescent="0.2">
      <c r="C3446" s="63"/>
    </row>
    <row r="3447" spans="3:3" s="62" customFormat="1" ht="12.75" x14ac:dyDescent="0.2">
      <c r="C3447" s="63"/>
    </row>
    <row r="3448" spans="3:3" s="62" customFormat="1" ht="12.75" x14ac:dyDescent="0.2">
      <c r="C3448" s="63"/>
    </row>
    <row r="3449" spans="3:3" s="62" customFormat="1" ht="12.75" x14ac:dyDescent="0.2">
      <c r="C3449" s="63"/>
    </row>
    <row r="3450" spans="3:3" s="62" customFormat="1" ht="12.75" x14ac:dyDescent="0.2">
      <c r="C3450" s="63"/>
    </row>
    <row r="3451" spans="3:3" s="62" customFormat="1" ht="12.75" x14ac:dyDescent="0.2">
      <c r="C3451" s="63"/>
    </row>
    <row r="3452" spans="3:3" s="62" customFormat="1" ht="12.75" x14ac:dyDescent="0.2">
      <c r="C3452" s="63"/>
    </row>
    <row r="3453" spans="3:3" s="62" customFormat="1" ht="12.75" x14ac:dyDescent="0.2">
      <c r="C3453" s="63"/>
    </row>
    <row r="3454" spans="3:3" s="62" customFormat="1" ht="12.75" x14ac:dyDescent="0.2">
      <c r="C3454" s="63"/>
    </row>
    <row r="3455" spans="3:3" s="62" customFormat="1" ht="12.75" x14ac:dyDescent="0.2">
      <c r="C3455" s="63"/>
    </row>
    <row r="3456" spans="3:3" s="62" customFormat="1" ht="12.75" x14ac:dyDescent="0.2">
      <c r="C3456" s="63"/>
    </row>
    <row r="3457" spans="3:3" s="62" customFormat="1" ht="12.75" x14ac:dyDescent="0.2">
      <c r="C3457" s="63"/>
    </row>
    <row r="3458" spans="3:3" s="62" customFormat="1" ht="12.75" x14ac:dyDescent="0.2">
      <c r="C3458" s="63"/>
    </row>
    <row r="3459" spans="3:3" s="62" customFormat="1" ht="12.75" x14ac:dyDescent="0.2">
      <c r="C3459" s="63"/>
    </row>
    <row r="3460" spans="3:3" s="62" customFormat="1" ht="12.75" x14ac:dyDescent="0.2">
      <c r="C3460" s="63"/>
    </row>
    <row r="3461" spans="3:3" s="62" customFormat="1" ht="12.75" x14ac:dyDescent="0.2">
      <c r="C3461" s="63"/>
    </row>
    <row r="3462" spans="3:3" s="62" customFormat="1" ht="12.75" x14ac:dyDescent="0.2">
      <c r="C3462" s="63"/>
    </row>
    <row r="3463" spans="3:3" s="62" customFormat="1" ht="12.75" x14ac:dyDescent="0.2">
      <c r="C3463" s="63"/>
    </row>
    <row r="3464" spans="3:3" s="62" customFormat="1" ht="12.75" x14ac:dyDescent="0.2">
      <c r="C3464" s="63"/>
    </row>
    <row r="3465" spans="3:3" s="62" customFormat="1" ht="12.75" x14ac:dyDescent="0.2">
      <c r="C3465" s="63"/>
    </row>
    <row r="3466" spans="3:3" s="62" customFormat="1" ht="12.75" x14ac:dyDescent="0.2">
      <c r="C3466" s="63"/>
    </row>
    <row r="3467" spans="3:3" s="62" customFormat="1" ht="12.75" x14ac:dyDescent="0.2">
      <c r="C3467" s="63"/>
    </row>
    <row r="3468" spans="3:3" s="62" customFormat="1" ht="12.75" x14ac:dyDescent="0.2">
      <c r="C3468" s="63"/>
    </row>
    <row r="3469" spans="3:3" s="62" customFormat="1" ht="12.75" x14ac:dyDescent="0.2">
      <c r="C3469" s="63"/>
    </row>
    <row r="3470" spans="3:3" s="62" customFormat="1" ht="12.75" x14ac:dyDescent="0.2">
      <c r="C3470" s="63"/>
    </row>
    <row r="3471" spans="3:3" s="62" customFormat="1" ht="12.75" x14ac:dyDescent="0.2">
      <c r="C3471" s="63"/>
    </row>
    <row r="3472" spans="3:3" s="62" customFormat="1" ht="12.75" x14ac:dyDescent="0.2">
      <c r="C3472" s="63"/>
    </row>
    <row r="3473" spans="3:3" s="62" customFormat="1" ht="12.75" x14ac:dyDescent="0.2">
      <c r="C3473" s="63"/>
    </row>
    <row r="3474" spans="3:3" s="62" customFormat="1" ht="12.75" x14ac:dyDescent="0.2">
      <c r="C3474" s="63"/>
    </row>
    <row r="3475" spans="3:3" s="62" customFormat="1" ht="12.75" x14ac:dyDescent="0.2">
      <c r="C3475" s="63"/>
    </row>
    <row r="3476" spans="3:3" s="62" customFormat="1" ht="12.75" x14ac:dyDescent="0.2">
      <c r="C3476" s="63"/>
    </row>
    <row r="3477" spans="3:3" s="62" customFormat="1" ht="12.75" x14ac:dyDescent="0.2">
      <c r="C3477" s="63"/>
    </row>
    <row r="3478" spans="3:3" s="62" customFormat="1" ht="12.75" x14ac:dyDescent="0.2">
      <c r="C3478" s="63"/>
    </row>
    <row r="3479" spans="3:3" s="62" customFormat="1" ht="12.75" x14ac:dyDescent="0.2">
      <c r="C3479" s="63"/>
    </row>
    <row r="3480" spans="3:3" s="62" customFormat="1" ht="12.75" x14ac:dyDescent="0.2">
      <c r="C3480" s="63"/>
    </row>
    <row r="3481" spans="3:3" s="62" customFormat="1" ht="12.75" x14ac:dyDescent="0.2">
      <c r="C3481" s="63"/>
    </row>
    <row r="3482" spans="3:3" s="62" customFormat="1" ht="12.75" x14ac:dyDescent="0.2">
      <c r="C3482" s="63"/>
    </row>
    <row r="3483" spans="3:3" s="62" customFormat="1" ht="12.75" x14ac:dyDescent="0.2">
      <c r="C3483" s="63"/>
    </row>
    <row r="3484" spans="3:3" s="62" customFormat="1" ht="12.75" x14ac:dyDescent="0.2">
      <c r="C3484" s="63"/>
    </row>
    <row r="3485" spans="3:3" s="62" customFormat="1" ht="12.75" x14ac:dyDescent="0.2">
      <c r="C3485" s="63"/>
    </row>
    <row r="3486" spans="3:3" s="62" customFormat="1" ht="12.75" x14ac:dyDescent="0.2">
      <c r="C3486" s="63"/>
    </row>
    <row r="3487" spans="3:3" s="62" customFormat="1" ht="12.75" x14ac:dyDescent="0.2">
      <c r="C3487" s="63"/>
    </row>
    <row r="3488" spans="3:3" s="62" customFormat="1" ht="12.75" x14ac:dyDescent="0.2">
      <c r="C3488" s="63"/>
    </row>
    <row r="3489" spans="3:3" s="62" customFormat="1" ht="12.75" x14ac:dyDescent="0.2">
      <c r="C3489" s="63"/>
    </row>
    <row r="3490" spans="3:3" s="62" customFormat="1" ht="12.75" x14ac:dyDescent="0.2">
      <c r="C3490" s="63"/>
    </row>
    <row r="3491" spans="3:3" s="62" customFormat="1" ht="12.75" x14ac:dyDescent="0.2">
      <c r="C3491" s="63"/>
    </row>
    <row r="3492" spans="3:3" s="62" customFormat="1" ht="12.75" x14ac:dyDescent="0.2">
      <c r="C3492" s="63"/>
    </row>
    <row r="3493" spans="3:3" s="62" customFormat="1" ht="12.75" x14ac:dyDescent="0.2">
      <c r="C3493" s="63"/>
    </row>
    <row r="3494" spans="3:3" s="62" customFormat="1" ht="12.75" x14ac:dyDescent="0.2">
      <c r="C3494" s="63"/>
    </row>
    <row r="3495" spans="3:3" s="62" customFormat="1" ht="12.75" x14ac:dyDescent="0.2">
      <c r="C3495" s="63"/>
    </row>
    <row r="3496" spans="3:3" s="62" customFormat="1" ht="12.75" x14ac:dyDescent="0.2">
      <c r="C3496" s="63"/>
    </row>
    <row r="3497" spans="3:3" s="62" customFormat="1" ht="12.75" x14ac:dyDescent="0.2">
      <c r="C3497" s="63"/>
    </row>
    <row r="3498" spans="3:3" s="62" customFormat="1" ht="12.75" x14ac:dyDescent="0.2">
      <c r="C3498" s="63"/>
    </row>
    <row r="3499" spans="3:3" s="62" customFormat="1" ht="12.75" x14ac:dyDescent="0.2">
      <c r="C3499" s="63"/>
    </row>
    <row r="3500" spans="3:3" s="62" customFormat="1" ht="12.75" x14ac:dyDescent="0.2">
      <c r="C3500" s="63"/>
    </row>
    <row r="3501" spans="3:3" s="62" customFormat="1" ht="12.75" x14ac:dyDescent="0.2">
      <c r="C3501" s="63"/>
    </row>
    <row r="3502" spans="3:3" s="62" customFormat="1" ht="12.75" x14ac:dyDescent="0.2">
      <c r="C3502" s="63"/>
    </row>
    <row r="3503" spans="3:3" s="62" customFormat="1" ht="12.75" x14ac:dyDescent="0.2">
      <c r="C3503" s="63"/>
    </row>
    <row r="3504" spans="3:3" s="62" customFormat="1" ht="12.75" x14ac:dyDescent="0.2">
      <c r="C3504" s="63"/>
    </row>
    <row r="3505" spans="3:3" s="62" customFormat="1" ht="12.75" x14ac:dyDescent="0.2">
      <c r="C3505" s="63"/>
    </row>
    <row r="3506" spans="3:3" s="62" customFormat="1" ht="12.75" x14ac:dyDescent="0.2">
      <c r="C3506" s="63"/>
    </row>
    <row r="3507" spans="3:3" s="62" customFormat="1" ht="12.75" x14ac:dyDescent="0.2">
      <c r="C3507" s="63"/>
    </row>
    <row r="3508" spans="3:3" s="62" customFormat="1" ht="12.75" x14ac:dyDescent="0.2">
      <c r="C3508" s="63"/>
    </row>
    <row r="3509" spans="3:3" s="62" customFormat="1" ht="12.75" x14ac:dyDescent="0.2">
      <c r="C3509" s="63"/>
    </row>
    <row r="3510" spans="3:3" s="62" customFormat="1" ht="12.75" x14ac:dyDescent="0.2">
      <c r="C3510" s="63"/>
    </row>
    <row r="3511" spans="3:3" s="62" customFormat="1" ht="12.75" x14ac:dyDescent="0.2">
      <c r="C3511" s="63"/>
    </row>
    <row r="3512" spans="3:3" s="62" customFormat="1" ht="12.75" x14ac:dyDescent="0.2">
      <c r="C3512" s="63"/>
    </row>
    <row r="3513" spans="3:3" s="62" customFormat="1" ht="12.75" x14ac:dyDescent="0.2">
      <c r="C3513" s="63"/>
    </row>
    <row r="3514" spans="3:3" s="62" customFormat="1" ht="12.75" x14ac:dyDescent="0.2">
      <c r="C3514" s="63"/>
    </row>
    <row r="3515" spans="3:3" s="62" customFormat="1" ht="12.75" x14ac:dyDescent="0.2">
      <c r="C3515" s="63"/>
    </row>
    <row r="3516" spans="3:3" s="62" customFormat="1" ht="12.75" x14ac:dyDescent="0.2">
      <c r="C3516" s="63"/>
    </row>
    <row r="3517" spans="3:3" s="62" customFormat="1" ht="12.75" x14ac:dyDescent="0.2">
      <c r="C3517" s="63"/>
    </row>
    <row r="3518" spans="3:3" s="62" customFormat="1" ht="12.75" x14ac:dyDescent="0.2">
      <c r="C3518" s="63"/>
    </row>
    <row r="3519" spans="3:3" s="62" customFormat="1" ht="12.75" x14ac:dyDescent="0.2">
      <c r="C3519" s="63"/>
    </row>
    <row r="3520" spans="3:3" s="62" customFormat="1" ht="12.75" x14ac:dyDescent="0.2">
      <c r="C3520" s="63"/>
    </row>
    <row r="3521" spans="3:3" s="62" customFormat="1" ht="12.75" x14ac:dyDescent="0.2">
      <c r="C3521" s="63"/>
    </row>
    <row r="3522" spans="3:3" s="62" customFormat="1" ht="12.75" x14ac:dyDescent="0.2">
      <c r="C3522" s="63"/>
    </row>
    <row r="3523" spans="3:3" s="62" customFormat="1" ht="12.75" x14ac:dyDescent="0.2">
      <c r="C3523" s="63"/>
    </row>
    <row r="3524" spans="3:3" s="62" customFormat="1" ht="12.75" x14ac:dyDescent="0.2">
      <c r="C3524" s="63"/>
    </row>
    <row r="3525" spans="3:3" s="62" customFormat="1" ht="12.75" x14ac:dyDescent="0.2">
      <c r="C3525" s="63"/>
    </row>
    <row r="3526" spans="3:3" s="62" customFormat="1" ht="12.75" x14ac:dyDescent="0.2">
      <c r="C3526" s="63"/>
    </row>
    <row r="3527" spans="3:3" s="62" customFormat="1" ht="12.75" x14ac:dyDescent="0.2">
      <c r="C3527" s="63"/>
    </row>
    <row r="3528" spans="3:3" s="62" customFormat="1" ht="12.75" x14ac:dyDescent="0.2">
      <c r="C3528" s="63"/>
    </row>
    <row r="3529" spans="3:3" s="62" customFormat="1" ht="12.75" x14ac:dyDescent="0.2">
      <c r="C3529" s="63"/>
    </row>
    <row r="3530" spans="3:3" s="62" customFormat="1" ht="12.75" x14ac:dyDescent="0.2">
      <c r="C3530" s="63"/>
    </row>
    <row r="3531" spans="3:3" s="62" customFormat="1" ht="12.75" x14ac:dyDescent="0.2">
      <c r="C3531" s="63"/>
    </row>
    <row r="3532" spans="3:3" s="62" customFormat="1" ht="12.75" x14ac:dyDescent="0.2">
      <c r="C3532" s="63"/>
    </row>
    <row r="3533" spans="3:3" s="62" customFormat="1" ht="12.75" x14ac:dyDescent="0.2">
      <c r="C3533" s="63"/>
    </row>
    <row r="3534" spans="3:3" s="62" customFormat="1" ht="12.75" x14ac:dyDescent="0.2">
      <c r="C3534" s="63"/>
    </row>
    <row r="3535" spans="3:3" s="62" customFormat="1" ht="12.75" x14ac:dyDescent="0.2">
      <c r="C3535" s="63"/>
    </row>
    <row r="3536" spans="3:3" s="62" customFormat="1" ht="12.75" x14ac:dyDescent="0.2">
      <c r="C3536" s="63"/>
    </row>
    <row r="3537" spans="3:3" s="62" customFormat="1" ht="12.75" x14ac:dyDescent="0.2">
      <c r="C3537" s="63"/>
    </row>
    <row r="3538" spans="3:3" s="62" customFormat="1" ht="12.75" x14ac:dyDescent="0.2">
      <c r="C3538" s="63"/>
    </row>
    <row r="3539" spans="3:3" s="62" customFormat="1" ht="12.75" x14ac:dyDescent="0.2">
      <c r="C3539" s="63"/>
    </row>
    <row r="3540" spans="3:3" s="62" customFormat="1" ht="12.75" x14ac:dyDescent="0.2">
      <c r="C3540" s="63"/>
    </row>
    <row r="3541" spans="3:3" s="62" customFormat="1" ht="12.75" x14ac:dyDescent="0.2">
      <c r="C3541" s="63"/>
    </row>
    <row r="3542" spans="3:3" s="62" customFormat="1" ht="12.75" x14ac:dyDescent="0.2">
      <c r="C3542" s="63"/>
    </row>
    <row r="3543" spans="3:3" s="62" customFormat="1" ht="12.75" x14ac:dyDescent="0.2">
      <c r="C3543" s="63"/>
    </row>
    <row r="3544" spans="3:3" s="62" customFormat="1" ht="12.75" x14ac:dyDescent="0.2">
      <c r="C3544" s="63"/>
    </row>
    <row r="3545" spans="3:3" s="62" customFormat="1" ht="12.75" x14ac:dyDescent="0.2">
      <c r="C3545" s="63"/>
    </row>
    <row r="3546" spans="3:3" s="62" customFormat="1" ht="12.75" x14ac:dyDescent="0.2">
      <c r="C3546" s="63"/>
    </row>
    <row r="3547" spans="3:3" s="62" customFormat="1" ht="12.75" x14ac:dyDescent="0.2">
      <c r="C3547" s="63"/>
    </row>
    <row r="3548" spans="3:3" s="62" customFormat="1" ht="12.75" x14ac:dyDescent="0.2">
      <c r="C3548" s="63"/>
    </row>
    <row r="3549" spans="3:3" s="62" customFormat="1" ht="12.75" x14ac:dyDescent="0.2">
      <c r="C3549" s="63"/>
    </row>
    <row r="3550" spans="3:3" s="62" customFormat="1" ht="12.75" x14ac:dyDescent="0.2">
      <c r="C3550" s="63"/>
    </row>
    <row r="3551" spans="3:3" s="62" customFormat="1" ht="12.75" x14ac:dyDescent="0.2">
      <c r="C3551" s="63"/>
    </row>
    <row r="3552" spans="3:3" s="62" customFormat="1" ht="12.75" x14ac:dyDescent="0.2">
      <c r="C3552" s="63"/>
    </row>
    <row r="3553" spans="3:3" s="62" customFormat="1" ht="12.75" x14ac:dyDescent="0.2">
      <c r="C3553" s="63"/>
    </row>
    <row r="3554" spans="3:3" s="62" customFormat="1" ht="12.75" x14ac:dyDescent="0.2">
      <c r="C3554" s="63"/>
    </row>
    <row r="3555" spans="3:3" s="62" customFormat="1" ht="12.75" x14ac:dyDescent="0.2">
      <c r="C3555" s="63"/>
    </row>
    <row r="3556" spans="3:3" s="62" customFormat="1" ht="12.75" x14ac:dyDescent="0.2">
      <c r="C3556" s="63"/>
    </row>
    <row r="3557" spans="3:3" s="62" customFormat="1" ht="12.75" x14ac:dyDescent="0.2">
      <c r="C3557" s="63"/>
    </row>
    <row r="3558" spans="3:3" s="62" customFormat="1" ht="12.75" x14ac:dyDescent="0.2">
      <c r="C3558" s="63"/>
    </row>
    <row r="3559" spans="3:3" s="62" customFormat="1" ht="12.75" x14ac:dyDescent="0.2">
      <c r="C3559" s="63"/>
    </row>
    <row r="3560" spans="3:3" s="62" customFormat="1" ht="12.75" x14ac:dyDescent="0.2">
      <c r="C3560" s="63"/>
    </row>
    <row r="3561" spans="3:3" s="62" customFormat="1" ht="12.75" x14ac:dyDescent="0.2">
      <c r="C3561" s="63"/>
    </row>
    <row r="3562" spans="3:3" s="62" customFormat="1" ht="12.75" x14ac:dyDescent="0.2">
      <c r="C3562" s="63"/>
    </row>
    <row r="3563" spans="3:3" s="62" customFormat="1" ht="12.75" x14ac:dyDescent="0.2">
      <c r="C3563" s="63"/>
    </row>
    <row r="3564" spans="3:3" s="62" customFormat="1" ht="12.75" x14ac:dyDescent="0.2">
      <c r="C3564" s="63"/>
    </row>
    <row r="3565" spans="3:3" s="62" customFormat="1" ht="12.75" x14ac:dyDescent="0.2">
      <c r="C3565" s="63"/>
    </row>
    <row r="3566" spans="3:3" s="62" customFormat="1" ht="12.75" x14ac:dyDescent="0.2">
      <c r="C3566" s="63"/>
    </row>
    <row r="3567" spans="3:3" s="62" customFormat="1" ht="12.75" x14ac:dyDescent="0.2">
      <c r="C3567" s="63"/>
    </row>
    <row r="3568" spans="3:3" s="62" customFormat="1" ht="12.75" x14ac:dyDescent="0.2">
      <c r="C3568" s="63"/>
    </row>
    <row r="3569" spans="3:3" s="62" customFormat="1" ht="12.75" x14ac:dyDescent="0.2">
      <c r="C3569" s="63"/>
    </row>
    <row r="3570" spans="3:3" s="62" customFormat="1" ht="12.75" x14ac:dyDescent="0.2">
      <c r="C3570" s="63"/>
    </row>
    <row r="3571" spans="3:3" s="62" customFormat="1" ht="12.75" x14ac:dyDescent="0.2">
      <c r="C3571" s="63"/>
    </row>
    <row r="3572" spans="3:3" s="62" customFormat="1" ht="12.75" x14ac:dyDescent="0.2">
      <c r="C3572" s="63"/>
    </row>
    <row r="3573" spans="3:3" s="62" customFormat="1" ht="12.75" x14ac:dyDescent="0.2">
      <c r="C3573" s="63"/>
    </row>
    <row r="3574" spans="3:3" s="62" customFormat="1" ht="12.75" x14ac:dyDescent="0.2">
      <c r="C3574" s="63"/>
    </row>
    <row r="3575" spans="3:3" s="62" customFormat="1" ht="12.75" x14ac:dyDescent="0.2">
      <c r="C3575" s="63"/>
    </row>
    <row r="3576" spans="3:3" s="62" customFormat="1" ht="12.75" x14ac:dyDescent="0.2">
      <c r="C3576" s="63"/>
    </row>
    <row r="3577" spans="3:3" s="62" customFormat="1" ht="12.75" x14ac:dyDescent="0.2">
      <c r="C3577" s="63"/>
    </row>
    <row r="3578" spans="3:3" s="62" customFormat="1" ht="12.75" x14ac:dyDescent="0.2">
      <c r="C3578" s="63"/>
    </row>
    <row r="3579" spans="3:3" s="62" customFormat="1" ht="12.75" x14ac:dyDescent="0.2">
      <c r="C3579" s="63"/>
    </row>
    <row r="3580" spans="3:3" s="62" customFormat="1" ht="12.75" x14ac:dyDescent="0.2">
      <c r="C3580" s="63"/>
    </row>
    <row r="3581" spans="3:3" s="62" customFormat="1" ht="12.75" x14ac:dyDescent="0.2">
      <c r="C3581" s="63"/>
    </row>
    <row r="3582" spans="3:3" s="62" customFormat="1" ht="12.75" x14ac:dyDescent="0.2">
      <c r="C3582" s="63"/>
    </row>
    <row r="3583" spans="3:3" s="62" customFormat="1" ht="12.75" x14ac:dyDescent="0.2">
      <c r="C3583" s="63"/>
    </row>
    <row r="3584" spans="3:3" s="62" customFormat="1" ht="12.75" x14ac:dyDescent="0.2">
      <c r="C3584" s="63"/>
    </row>
    <row r="3585" spans="3:3" s="62" customFormat="1" ht="12.75" x14ac:dyDescent="0.2">
      <c r="C3585" s="63"/>
    </row>
    <row r="3586" spans="3:3" s="62" customFormat="1" ht="12.75" x14ac:dyDescent="0.2">
      <c r="C3586" s="63"/>
    </row>
    <row r="3587" spans="3:3" s="62" customFormat="1" ht="12.75" x14ac:dyDescent="0.2">
      <c r="C3587" s="63"/>
    </row>
    <row r="3588" spans="3:3" s="62" customFormat="1" ht="12.75" x14ac:dyDescent="0.2">
      <c r="C3588" s="63"/>
    </row>
    <row r="3589" spans="3:3" s="62" customFormat="1" ht="12.75" x14ac:dyDescent="0.2">
      <c r="C3589" s="63"/>
    </row>
    <row r="3590" spans="3:3" s="62" customFormat="1" ht="12.75" x14ac:dyDescent="0.2">
      <c r="C3590" s="63"/>
    </row>
    <row r="3591" spans="3:3" s="62" customFormat="1" ht="12.75" x14ac:dyDescent="0.2">
      <c r="C3591" s="63"/>
    </row>
    <row r="3592" spans="3:3" s="62" customFormat="1" ht="12.75" x14ac:dyDescent="0.2">
      <c r="C3592" s="63"/>
    </row>
    <row r="3593" spans="3:3" s="62" customFormat="1" ht="12.75" x14ac:dyDescent="0.2">
      <c r="C3593" s="63"/>
    </row>
    <row r="3594" spans="3:3" s="62" customFormat="1" ht="12.75" x14ac:dyDescent="0.2">
      <c r="C3594" s="63"/>
    </row>
    <row r="3595" spans="3:3" s="62" customFormat="1" ht="12.75" x14ac:dyDescent="0.2">
      <c r="C3595" s="63"/>
    </row>
    <row r="3596" spans="3:3" s="62" customFormat="1" ht="12.75" x14ac:dyDescent="0.2">
      <c r="C3596" s="63"/>
    </row>
    <row r="3597" spans="3:3" s="62" customFormat="1" ht="12.75" x14ac:dyDescent="0.2">
      <c r="C3597" s="63"/>
    </row>
    <row r="3598" spans="3:3" s="62" customFormat="1" ht="12.75" x14ac:dyDescent="0.2">
      <c r="C3598" s="63"/>
    </row>
    <row r="3599" spans="3:3" s="62" customFormat="1" ht="12.75" x14ac:dyDescent="0.2">
      <c r="C3599" s="63"/>
    </row>
    <row r="3600" spans="3:3" s="62" customFormat="1" ht="12.75" x14ac:dyDescent="0.2">
      <c r="C3600" s="63"/>
    </row>
    <row r="3601" spans="3:3" s="62" customFormat="1" ht="12.75" x14ac:dyDescent="0.2">
      <c r="C3601" s="63"/>
    </row>
    <row r="3602" spans="3:3" s="62" customFormat="1" ht="12.75" x14ac:dyDescent="0.2">
      <c r="C3602" s="63"/>
    </row>
    <row r="3603" spans="3:3" s="62" customFormat="1" ht="12.75" x14ac:dyDescent="0.2">
      <c r="C3603" s="63"/>
    </row>
    <row r="3604" spans="3:3" s="62" customFormat="1" ht="12.75" x14ac:dyDescent="0.2">
      <c r="C3604" s="63"/>
    </row>
    <row r="3605" spans="3:3" s="62" customFormat="1" ht="12.75" x14ac:dyDescent="0.2">
      <c r="C3605" s="63"/>
    </row>
    <row r="3606" spans="3:3" s="62" customFormat="1" ht="12.75" x14ac:dyDescent="0.2">
      <c r="C3606" s="63"/>
    </row>
    <row r="3607" spans="3:3" s="62" customFormat="1" ht="12.75" x14ac:dyDescent="0.2">
      <c r="C3607" s="63"/>
    </row>
    <row r="3608" spans="3:3" s="62" customFormat="1" ht="12.75" x14ac:dyDescent="0.2">
      <c r="C3608" s="63"/>
    </row>
    <row r="3609" spans="3:3" s="62" customFormat="1" ht="12.75" x14ac:dyDescent="0.2">
      <c r="C3609" s="63"/>
    </row>
    <row r="3610" spans="3:3" s="62" customFormat="1" ht="12.75" x14ac:dyDescent="0.2">
      <c r="C3610" s="63"/>
    </row>
    <row r="3611" spans="3:3" s="62" customFormat="1" ht="12.75" x14ac:dyDescent="0.2">
      <c r="C3611" s="63"/>
    </row>
    <row r="3612" spans="3:3" s="62" customFormat="1" ht="12.75" x14ac:dyDescent="0.2">
      <c r="C3612" s="63"/>
    </row>
    <row r="3613" spans="3:3" s="62" customFormat="1" ht="12.75" x14ac:dyDescent="0.2">
      <c r="C3613" s="63"/>
    </row>
    <row r="3614" spans="3:3" s="62" customFormat="1" ht="12.75" x14ac:dyDescent="0.2">
      <c r="C3614" s="63"/>
    </row>
    <row r="3615" spans="3:3" s="62" customFormat="1" ht="12.75" x14ac:dyDescent="0.2">
      <c r="C3615" s="63"/>
    </row>
    <row r="3616" spans="3:3" s="62" customFormat="1" ht="12.75" x14ac:dyDescent="0.2">
      <c r="C3616" s="63"/>
    </row>
    <row r="3617" spans="3:3" s="62" customFormat="1" ht="12.75" x14ac:dyDescent="0.2">
      <c r="C3617" s="63"/>
    </row>
    <row r="3618" spans="3:3" s="62" customFormat="1" ht="12.75" x14ac:dyDescent="0.2">
      <c r="C3618" s="63"/>
    </row>
    <row r="3619" spans="3:3" s="62" customFormat="1" ht="12.75" x14ac:dyDescent="0.2">
      <c r="C3619" s="63"/>
    </row>
    <row r="3620" spans="3:3" s="62" customFormat="1" ht="12.75" x14ac:dyDescent="0.2">
      <c r="C3620" s="63"/>
    </row>
    <row r="3621" spans="3:3" s="62" customFormat="1" ht="12.75" x14ac:dyDescent="0.2">
      <c r="C3621" s="63"/>
    </row>
    <row r="3622" spans="3:3" s="62" customFormat="1" ht="12.75" x14ac:dyDescent="0.2">
      <c r="C3622" s="63"/>
    </row>
    <row r="3623" spans="3:3" s="62" customFormat="1" ht="12.75" x14ac:dyDescent="0.2">
      <c r="C3623" s="63"/>
    </row>
    <row r="3624" spans="3:3" s="62" customFormat="1" ht="12.75" x14ac:dyDescent="0.2">
      <c r="C3624" s="63"/>
    </row>
    <row r="3625" spans="3:3" s="62" customFormat="1" ht="12.75" x14ac:dyDescent="0.2">
      <c r="C3625" s="63"/>
    </row>
    <row r="3626" spans="3:3" s="62" customFormat="1" ht="12.75" x14ac:dyDescent="0.2">
      <c r="C3626" s="63"/>
    </row>
    <row r="3627" spans="3:3" s="62" customFormat="1" ht="12.75" x14ac:dyDescent="0.2">
      <c r="C3627" s="63"/>
    </row>
    <row r="3628" spans="3:3" s="62" customFormat="1" ht="12.75" x14ac:dyDescent="0.2">
      <c r="C3628" s="63"/>
    </row>
    <row r="3629" spans="3:3" s="62" customFormat="1" ht="12.75" x14ac:dyDescent="0.2">
      <c r="C3629" s="63"/>
    </row>
    <row r="3630" spans="3:3" s="62" customFormat="1" ht="12.75" x14ac:dyDescent="0.2">
      <c r="C3630" s="63"/>
    </row>
    <row r="3631" spans="3:3" s="62" customFormat="1" ht="12.75" x14ac:dyDescent="0.2">
      <c r="C3631" s="63"/>
    </row>
    <row r="3632" spans="3:3" s="62" customFormat="1" ht="12.75" x14ac:dyDescent="0.2">
      <c r="C3632" s="63"/>
    </row>
    <row r="3633" spans="3:3" s="62" customFormat="1" ht="12.75" x14ac:dyDescent="0.2">
      <c r="C3633" s="63"/>
    </row>
    <row r="3634" spans="3:3" s="62" customFormat="1" ht="12.75" x14ac:dyDescent="0.2">
      <c r="C3634" s="63"/>
    </row>
    <row r="3635" spans="3:3" s="62" customFormat="1" ht="12.75" x14ac:dyDescent="0.2">
      <c r="C3635" s="63"/>
    </row>
    <row r="3636" spans="3:3" s="62" customFormat="1" ht="12.75" x14ac:dyDescent="0.2">
      <c r="C3636" s="63"/>
    </row>
    <row r="3637" spans="3:3" s="62" customFormat="1" ht="12.75" x14ac:dyDescent="0.2">
      <c r="C3637" s="63"/>
    </row>
    <row r="3638" spans="3:3" s="62" customFormat="1" ht="12.75" x14ac:dyDescent="0.2">
      <c r="C3638" s="63"/>
    </row>
    <row r="3639" spans="3:3" s="62" customFormat="1" ht="12.75" x14ac:dyDescent="0.2">
      <c r="C3639" s="63"/>
    </row>
    <row r="3640" spans="3:3" s="62" customFormat="1" ht="12.75" x14ac:dyDescent="0.2">
      <c r="C3640" s="63"/>
    </row>
    <row r="3641" spans="3:3" s="62" customFormat="1" ht="12.75" x14ac:dyDescent="0.2">
      <c r="C3641" s="63"/>
    </row>
    <row r="3642" spans="3:3" s="62" customFormat="1" ht="12.75" x14ac:dyDescent="0.2">
      <c r="C3642" s="63"/>
    </row>
    <row r="3643" spans="3:3" s="62" customFormat="1" ht="12.75" x14ac:dyDescent="0.2">
      <c r="C3643" s="63"/>
    </row>
    <row r="3644" spans="3:3" s="62" customFormat="1" ht="12.75" x14ac:dyDescent="0.2">
      <c r="C3644" s="63"/>
    </row>
    <row r="3645" spans="3:3" s="62" customFormat="1" ht="12.75" x14ac:dyDescent="0.2">
      <c r="C3645" s="63"/>
    </row>
    <row r="3646" spans="3:3" s="62" customFormat="1" ht="12.75" x14ac:dyDescent="0.2">
      <c r="C3646" s="63"/>
    </row>
    <row r="3647" spans="3:3" s="62" customFormat="1" ht="12.75" x14ac:dyDescent="0.2">
      <c r="C3647" s="63"/>
    </row>
    <row r="3648" spans="3:3" s="62" customFormat="1" ht="12.75" x14ac:dyDescent="0.2">
      <c r="C3648" s="63"/>
    </row>
    <row r="3649" spans="3:3" s="62" customFormat="1" ht="12.75" x14ac:dyDescent="0.2">
      <c r="C3649" s="63"/>
    </row>
    <row r="3650" spans="3:3" s="62" customFormat="1" ht="12.75" x14ac:dyDescent="0.2">
      <c r="C3650" s="63"/>
    </row>
    <row r="3651" spans="3:3" s="62" customFormat="1" ht="12.75" x14ac:dyDescent="0.2">
      <c r="C3651" s="63"/>
    </row>
    <row r="3652" spans="3:3" s="62" customFormat="1" ht="12.75" x14ac:dyDescent="0.2">
      <c r="C3652" s="63"/>
    </row>
    <row r="3653" spans="3:3" s="62" customFormat="1" ht="12.75" x14ac:dyDescent="0.2">
      <c r="C3653" s="63"/>
    </row>
    <row r="3654" spans="3:3" s="62" customFormat="1" ht="12.75" x14ac:dyDescent="0.2">
      <c r="C3654" s="63"/>
    </row>
    <row r="3655" spans="3:3" s="62" customFormat="1" ht="12.75" x14ac:dyDescent="0.2">
      <c r="C3655" s="63"/>
    </row>
    <row r="3656" spans="3:3" s="62" customFormat="1" ht="12.75" x14ac:dyDescent="0.2">
      <c r="C3656" s="63"/>
    </row>
    <row r="3657" spans="3:3" s="62" customFormat="1" ht="12.75" x14ac:dyDescent="0.2">
      <c r="C3657" s="63"/>
    </row>
    <row r="3658" spans="3:3" s="62" customFormat="1" ht="12.75" x14ac:dyDescent="0.2">
      <c r="C3658" s="63"/>
    </row>
    <row r="3659" spans="3:3" s="62" customFormat="1" ht="12.75" x14ac:dyDescent="0.2">
      <c r="C3659" s="63"/>
    </row>
    <row r="3660" spans="3:3" s="62" customFormat="1" ht="12.75" x14ac:dyDescent="0.2">
      <c r="C3660" s="63"/>
    </row>
    <row r="3661" spans="3:3" s="62" customFormat="1" ht="12.75" x14ac:dyDescent="0.2">
      <c r="C3661" s="63"/>
    </row>
    <row r="3662" spans="3:3" s="62" customFormat="1" ht="12.75" x14ac:dyDescent="0.2">
      <c r="C3662" s="63"/>
    </row>
    <row r="3663" spans="3:3" s="62" customFormat="1" ht="12.75" x14ac:dyDescent="0.2">
      <c r="C3663" s="63"/>
    </row>
    <row r="3664" spans="3:3" s="62" customFormat="1" ht="12.75" x14ac:dyDescent="0.2">
      <c r="C3664" s="63"/>
    </row>
    <row r="3665" spans="3:3" s="62" customFormat="1" ht="12.75" x14ac:dyDescent="0.2">
      <c r="C3665" s="63"/>
    </row>
    <row r="3666" spans="3:3" s="62" customFormat="1" ht="12.75" x14ac:dyDescent="0.2">
      <c r="C3666" s="63"/>
    </row>
    <row r="3667" spans="3:3" s="62" customFormat="1" ht="12.75" x14ac:dyDescent="0.2">
      <c r="C3667" s="63"/>
    </row>
    <row r="3668" spans="3:3" s="62" customFormat="1" ht="12.75" x14ac:dyDescent="0.2">
      <c r="C3668" s="63"/>
    </row>
    <row r="3669" spans="3:3" s="62" customFormat="1" ht="12.75" x14ac:dyDescent="0.2">
      <c r="C3669" s="63"/>
    </row>
    <row r="3670" spans="3:3" s="62" customFormat="1" ht="12.75" x14ac:dyDescent="0.2">
      <c r="C3670" s="63"/>
    </row>
    <row r="3671" spans="3:3" s="62" customFormat="1" ht="12.75" x14ac:dyDescent="0.2">
      <c r="C3671" s="63"/>
    </row>
    <row r="3672" spans="3:3" s="62" customFormat="1" ht="12.75" x14ac:dyDescent="0.2">
      <c r="C3672" s="63"/>
    </row>
    <row r="3673" spans="3:3" s="62" customFormat="1" ht="12.75" x14ac:dyDescent="0.2">
      <c r="C3673" s="63"/>
    </row>
    <row r="3674" spans="3:3" s="62" customFormat="1" ht="12.75" x14ac:dyDescent="0.2">
      <c r="C3674" s="63"/>
    </row>
    <row r="3675" spans="3:3" s="62" customFormat="1" ht="12.75" x14ac:dyDescent="0.2">
      <c r="C3675" s="63"/>
    </row>
    <row r="3676" spans="3:3" s="62" customFormat="1" ht="12.75" x14ac:dyDescent="0.2">
      <c r="C3676" s="63"/>
    </row>
    <row r="3677" spans="3:3" s="62" customFormat="1" ht="12.75" x14ac:dyDescent="0.2">
      <c r="C3677" s="63"/>
    </row>
    <row r="3678" spans="3:3" s="62" customFormat="1" ht="12.75" x14ac:dyDescent="0.2">
      <c r="C3678" s="63"/>
    </row>
    <row r="3679" spans="3:3" s="62" customFormat="1" ht="12.75" x14ac:dyDescent="0.2">
      <c r="C3679" s="63"/>
    </row>
    <row r="3680" spans="3:3" s="62" customFormat="1" ht="12.75" x14ac:dyDescent="0.2">
      <c r="C3680" s="63"/>
    </row>
    <row r="3681" spans="3:3" s="62" customFormat="1" ht="12.75" x14ac:dyDescent="0.2">
      <c r="C3681" s="63"/>
    </row>
    <row r="3682" spans="3:3" s="62" customFormat="1" ht="12.75" x14ac:dyDescent="0.2">
      <c r="C3682" s="63"/>
    </row>
    <row r="3683" spans="3:3" s="62" customFormat="1" ht="12.75" x14ac:dyDescent="0.2">
      <c r="C3683" s="63"/>
    </row>
    <row r="3684" spans="3:3" s="62" customFormat="1" ht="12.75" x14ac:dyDescent="0.2">
      <c r="C3684" s="63"/>
    </row>
    <row r="3685" spans="3:3" s="62" customFormat="1" ht="12.75" x14ac:dyDescent="0.2">
      <c r="C3685" s="63"/>
    </row>
    <row r="3686" spans="3:3" s="62" customFormat="1" ht="12.75" x14ac:dyDescent="0.2">
      <c r="C3686" s="63"/>
    </row>
    <row r="3687" spans="3:3" s="62" customFormat="1" ht="12.75" x14ac:dyDescent="0.2">
      <c r="C3687" s="63"/>
    </row>
    <row r="3688" spans="3:3" s="62" customFormat="1" ht="12.75" x14ac:dyDescent="0.2">
      <c r="C3688" s="63"/>
    </row>
    <row r="3689" spans="3:3" s="62" customFormat="1" ht="12.75" x14ac:dyDescent="0.2">
      <c r="C3689" s="63"/>
    </row>
    <row r="3690" spans="3:3" s="62" customFormat="1" ht="12.75" x14ac:dyDescent="0.2">
      <c r="C3690" s="63"/>
    </row>
    <row r="3691" spans="3:3" s="62" customFormat="1" ht="12.75" x14ac:dyDescent="0.2">
      <c r="C3691" s="63"/>
    </row>
    <row r="3692" spans="3:3" s="62" customFormat="1" ht="12.75" x14ac:dyDescent="0.2">
      <c r="C3692" s="63"/>
    </row>
    <row r="3693" spans="3:3" s="62" customFormat="1" ht="12.75" x14ac:dyDescent="0.2">
      <c r="C3693" s="63"/>
    </row>
    <row r="3694" spans="3:3" s="62" customFormat="1" ht="12.75" x14ac:dyDescent="0.2">
      <c r="C3694" s="63"/>
    </row>
    <row r="3695" spans="3:3" s="62" customFormat="1" ht="12.75" x14ac:dyDescent="0.2">
      <c r="C3695" s="63"/>
    </row>
    <row r="3696" spans="3:3" s="62" customFormat="1" ht="12.75" x14ac:dyDescent="0.2">
      <c r="C3696" s="63"/>
    </row>
    <row r="3697" spans="3:3" s="62" customFormat="1" ht="12.75" x14ac:dyDescent="0.2">
      <c r="C3697" s="63"/>
    </row>
    <row r="3698" spans="3:3" s="62" customFormat="1" ht="12.75" x14ac:dyDescent="0.2">
      <c r="C3698" s="63"/>
    </row>
    <row r="3699" spans="3:3" s="62" customFormat="1" ht="12.75" x14ac:dyDescent="0.2">
      <c r="C3699" s="63"/>
    </row>
    <row r="3700" spans="3:3" s="62" customFormat="1" ht="12.75" x14ac:dyDescent="0.2">
      <c r="C3700" s="63"/>
    </row>
    <row r="3701" spans="3:3" s="62" customFormat="1" ht="12.75" x14ac:dyDescent="0.2">
      <c r="C3701" s="63"/>
    </row>
    <row r="3702" spans="3:3" s="62" customFormat="1" ht="12.75" x14ac:dyDescent="0.2">
      <c r="C3702" s="63"/>
    </row>
    <row r="3703" spans="3:3" s="62" customFormat="1" ht="12.75" x14ac:dyDescent="0.2">
      <c r="C3703" s="63"/>
    </row>
    <row r="3704" spans="3:3" s="62" customFormat="1" ht="12.75" x14ac:dyDescent="0.2">
      <c r="C3704" s="63"/>
    </row>
    <row r="3705" spans="3:3" s="62" customFormat="1" ht="12.75" x14ac:dyDescent="0.2">
      <c r="C3705" s="63"/>
    </row>
    <row r="3706" spans="3:3" s="62" customFormat="1" ht="12.75" x14ac:dyDescent="0.2">
      <c r="C3706" s="63"/>
    </row>
    <row r="3707" spans="3:3" s="62" customFormat="1" ht="12.75" x14ac:dyDescent="0.2">
      <c r="C3707" s="63"/>
    </row>
    <row r="3708" spans="3:3" s="62" customFormat="1" ht="12.75" x14ac:dyDescent="0.2">
      <c r="C3708" s="63"/>
    </row>
    <row r="3709" spans="3:3" s="62" customFormat="1" ht="12.75" x14ac:dyDescent="0.2">
      <c r="C3709" s="63"/>
    </row>
    <row r="3710" spans="3:3" s="62" customFormat="1" ht="12.75" x14ac:dyDescent="0.2">
      <c r="C3710" s="63"/>
    </row>
    <row r="3711" spans="3:3" s="62" customFormat="1" ht="12.75" x14ac:dyDescent="0.2">
      <c r="C3711" s="63"/>
    </row>
    <row r="3712" spans="3:3" s="62" customFormat="1" ht="12.75" x14ac:dyDescent="0.2">
      <c r="C3712" s="63"/>
    </row>
    <row r="3713" spans="3:3" s="62" customFormat="1" ht="12.75" x14ac:dyDescent="0.2">
      <c r="C3713" s="63"/>
    </row>
    <row r="3714" spans="3:3" s="62" customFormat="1" ht="12.75" x14ac:dyDescent="0.2">
      <c r="C3714" s="63"/>
    </row>
    <row r="3715" spans="3:3" s="62" customFormat="1" ht="12.75" x14ac:dyDescent="0.2">
      <c r="C3715" s="63"/>
    </row>
    <row r="3716" spans="3:3" s="62" customFormat="1" ht="12.75" x14ac:dyDescent="0.2">
      <c r="C3716" s="63"/>
    </row>
    <row r="3717" spans="3:3" s="62" customFormat="1" ht="12.75" x14ac:dyDescent="0.2">
      <c r="C3717" s="63"/>
    </row>
    <row r="3718" spans="3:3" s="62" customFormat="1" ht="12.75" x14ac:dyDescent="0.2">
      <c r="C3718" s="63"/>
    </row>
    <row r="3719" spans="3:3" s="62" customFormat="1" ht="12.75" x14ac:dyDescent="0.2">
      <c r="C3719" s="63"/>
    </row>
    <row r="3720" spans="3:3" s="62" customFormat="1" ht="12.75" x14ac:dyDescent="0.2">
      <c r="C3720" s="63"/>
    </row>
    <row r="3721" spans="3:3" s="62" customFormat="1" ht="12.75" x14ac:dyDescent="0.2">
      <c r="C3721" s="63"/>
    </row>
    <row r="3722" spans="3:3" s="62" customFormat="1" ht="12.75" x14ac:dyDescent="0.2">
      <c r="C3722" s="63"/>
    </row>
    <row r="3723" spans="3:3" s="62" customFormat="1" ht="12.75" x14ac:dyDescent="0.2">
      <c r="C3723" s="63"/>
    </row>
    <row r="3724" spans="3:3" s="62" customFormat="1" ht="12.75" x14ac:dyDescent="0.2">
      <c r="C3724" s="63"/>
    </row>
    <row r="3725" spans="3:3" s="62" customFormat="1" ht="12.75" x14ac:dyDescent="0.2">
      <c r="C3725" s="63"/>
    </row>
    <row r="3726" spans="3:3" s="62" customFormat="1" ht="12.75" x14ac:dyDescent="0.2">
      <c r="C3726" s="63"/>
    </row>
    <row r="3727" spans="3:3" s="62" customFormat="1" ht="12.75" x14ac:dyDescent="0.2">
      <c r="C3727" s="63"/>
    </row>
    <row r="3728" spans="3:3" s="62" customFormat="1" ht="12.75" x14ac:dyDescent="0.2">
      <c r="C3728" s="63"/>
    </row>
    <row r="3729" spans="3:3" s="62" customFormat="1" ht="12.75" x14ac:dyDescent="0.2">
      <c r="C3729" s="63"/>
    </row>
    <row r="3730" spans="3:3" s="62" customFormat="1" ht="12.75" x14ac:dyDescent="0.2">
      <c r="C3730" s="63"/>
    </row>
    <row r="3731" spans="3:3" s="62" customFormat="1" ht="12.75" x14ac:dyDescent="0.2">
      <c r="C3731" s="63"/>
    </row>
    <row r="3732" spans="3:3" s="62" customFormat="1" ht="12.75" x14ac:dyDescent="0.2">
      <c r="C3732" s="63"/>
    </row>
    <row r="3733" spans="3:3" s="62" customFormat="1" ht="12.75" x14ac:dyDescent="0.2">
      <c r="C3733" s="63"/>
    </row>
    <row r="3734" spans="3:3" s="62" customFormat="1" ht="12.75" x14ac:dyDescent="0.2">
      <c r="C3734" s="63"/>
    </row>
    <row r="3735" spans="3:3" s="62" customFormat="1" ht="12.75" x14ac:dyDescent="0.2">
      <c r="C3735" s="63"/>
    </row>
    <row r="3736" spans="3:3" s="62" customFormat="1" ht="12.75" x14ac:dyDescent="0.2">
      <c r="C3736" s="63"/>
    </row>
    <row r="3737" spans="3:3" s="62" customFormat="1" ht="12.75" x14ac:dyDescent="0.2">
      <c r="C3737" s="63"/>
    </row>
    <row r="3738" spans="3:3" s="62" customFormat="1" ht="12.75" x14ac:dyDescent="0.2">
      <c r="C3738" s="63"/>
    </row>
    <row r="3739" spans="3:3" s="62" customFormat="1" ht="12.75" x14ac:dyDescent="0.2">
      <c r="C3739" s="63"/>
    </row>
    <row r="3740" spans="3:3" s="62" customFormat="1" ht="12.75" x14ac:dyDescent="0.2">
      <c r="C3740" s="63"/>
    </row>
    <row r="3741" spans="3:3" s="62" customFormat="1" ht="12.75" x14ac:dyDescent="0.2">
      <c r="C3741" s="63"/>
    </row>
    <row r="3742" spans="3:3" s="62" customFormat="1" ht="12.75" x14ac:dyDescent="0.2">
      <c r="C3742" s="63"/>
    </row>
    <row r="3743" spans="3:3" s="62" customFormat="1" ht="12.75" x14ac:dyDescent="0.2">
      <c r="C3743" s="63"/>
    </row>
    <row r="3744" spans="3:3" s="62" customFormat="1" ht="12.75" x14ac:dyDescent="0.2">
      <c r="C3744" s="63"/>
    </row>
    <row r="3745" spans="3:3" s="62" customFormat="1" ht="12.75" x14ac:dyDescent="0.2">
      <c r="C3745" s="63"/>
    </row>
    <row r="3746" spans="3:3" s="62" customFormat="1" ht="12.75" x14ac:dyDescent="0.2">
      <c r="C3746" s="63"/>
    </row>
    <row r="3747" spans="3:3" s="62" customFormat="1" ht="12.75" x14ac:dyDescent="0.2">
      <c r="C3747" s="63"/>
    </row>
    <row r="3748" spans="3:3" s="62" customFormat="1" ht="12.75" x14ac:dyDescent="0.2">
      <c r="C3748" s="63"/>
    </row>
    <row r="3749" spans="3:3" s="62" customFormat="1" ht="12.75" x14ac:dyDescent="0.2">
      <c r="C3749" s="63"/>
    </row>
    <row r="3750" spans="3:3" s="62" customFormat="1" ht="12.75" x14ac:dyDescent="0.2">
      <c r="C3750" s="63"/>
    </row>
    <row r="3751" spans="3:3" s="62" customFormat="1" ht="12.75" x14ac:dyDescent="0.2">
      <c r="C3751" s="63"/>
    </row>
    <row r="3752" spans="3:3" s="62" customFormat="1" ht="12.75" x14ac:dyDescent="0.2">
      <c r="C3752" s="63"/>
    </row>
    <row r="3753" spans="3:3" s="62" customFormat="1" ht="12.75" x14ac:dyDescent="0.2">
      <c r="C3753" s="63"/>
    </row>
    <row r="3754" spans="3:3" s="62" customFormat="1" ht="12.75" x14ac:dyDescent="0.2">
      <c r="C3754" s="63"/>
    </row>
    <row r="3755" spans="3:3" s="62" customFormat="1" ht="12.75" x14ac:dyDescent="0.2">
      <c r="C3755" s="63"/>
    </row>
    <row r="3756" spans="3:3" s="62" customFormat="1" ht="12.75" x14ac:dyDescent="0.2">
      <c r="C3756" s="63"/>
    </row>
    <row r="3757" spans="3:3" s="62" customFormat="1" ht="12.75" x14ac:dyDescent="0.2">
      <c r="C3757" s="63"/>
    </row>
    <row r="3758" spans="3:3" s="62" customFormat="1" ht="12.75" x14ac:dyDescent="0.2">
      <c r="C3758" s="63"/>
    </row>
    <row r="3759" spans="3:3" s="62" customFormat="1" ht="12.75" x14ac:dyDescent="0.2">
      <c r="C3759" s="63"/>
    </row>
    <row r="3760" spans="3:3" s="62" customFormat="1" ht="12.75" x14ac:dyDescent="0.2">
      <c r="C3760" s="63"/>
    </row>
    <row r="3761" spans="3:3" s="62" customFormat="1" ht="12.75" x14ac:dyDescent="0.2">
      <c r="C3761" s="63"/>
    </row>
    <row r="3762" spans="3:3" s="62" customFormat="1" ht="12.75" x14ac:dyDescent="0.2">
      <c r="C3762" s="63"/>
    </row>
    <row r="3763" spans="3:3" s="62" customFormat="1" ht="12.75" x14ac:dyDescent="0.2">
      <c r="C3763" s="63"/>
    </row>
    <row r="3764" spans="3:3" s="62" customFormat="1" ht="12.75" x14ac:dyDescent="0.2">
      <c r="C3764" s="63"/>
    </row>
    <row r="3765" spans="3:3" s="62" customFormat="1" ht="12.75" x14ac:dyDescent="0.2">
      <c r="C3765" s="63"/>
    </row>
    <row r="3766" spans="3:3" s="62" customFormat="1" ht="12.75" x14ac:dyDescent="0.2">
      <c r="C3766" s="63"/>
    </row>
    <row r="3767" spans="3:3" s="62" customFormat="1" ht="12.75" x14ac:dyDescent="0.2">
      <c r="C3767" s="63"/>
    </row>
    <row r="3768" spans="3:3" s="62" customFormat="1" ht="12.75" x14ac:dyDescent="0.2">
      <c r="C3768" s="63"/>
    </row>
    <row r="3769" spans="3:3" s="62" customFormat="1" ht="12.75" x14ac:dyDescent="0.2">
      <c r="C3769" s="63"/>
    </row>
    <row r="3770" spans="3:3" s="62" customFormat="1" ht="12.75" x14ac:dyDescent="0.2">
      <c r="C3770" s="63"/>
    </row>
    <row r="3771" spans="3:3" s="62" customFormat="1" ht="12.75" x14ac:dyDescent="0.2">
      <c r="C3771" s="63"/>
    </row>
    <row r="3772" spans="3:3" s="62" customFormat="1" ht="12.75" x14ac:dyDescent="0.2">
      <c r="C3772" s="63"/>
    </row>
    <row r="3773" spans="3:3" s="62" customFormat="1" ht="12.75" x14ac:dyDescent="0.2">
      <c r="C3773" s="63"/>
    </row>
    <row r="3774" spans="3:3" s="62" customFormat="1" ht="12.75" x14ac:dyDescent="0.2">
      <c r="C3774" s="63"/>
    </row>
    <row r="3775" spans="3:3" s="62" customFormat="1" ht="12.75" x14ac:dyDescent="0.2">
      <c r="C3775" s="63"/>
    </row>
    <row r="3776" spans="3:3" s="62" customFormat="1" ht="12.75" x14ac:dyDescent="0.2">
      <c r="C3776" s="63"/>
    </row>
    <row r="3777" spans="3:3" s="62" customFormat="1" ht="12.75" x14ac:dyDescent="0.2">
      <c r="C3777" s="63"/>
    </row>
    <row r="3778" spans="3:3" s="62" customFormat="1" ht="12.75" x14ac:dyDescent="0.2">
      <c r="C3778" s="63"/>
    </row>
    <row r="3779" spans="3:3" s="62" customFormat="1" ht="12.75" x14ac:dyDescent="0.2">
      <c r="C3779" s="63"/>
    </row>
    <row r="3780" spans="3:3" s="62" customFormat="1" ht="12.75" x14ac:dyDescent="0.2">
      <c r="C3780" s="63"/>
    </row>
    <row r="3781" spans="3:3" s="62" customFormat="1" ht="12.75" x14ac:dyDescent="0.2">
      <c r="C3781" s="63"/>
    </row>
    <row r="3782" spans="3:3" s="62" customFormat="1" ht="12.75" x14ac:dyDescent="0.2">
      <c r="C3782" s="63"/>
    </row>
    <row r="3783" spans="3:3" s="62" customFormat="1" ht="12.75" x14ac:dyDescent="0.2">
      <c r="C3783" s="63"/>
    </row>
    <row r="3784" spans="3:3" s="62" customFormat="1" ht="12.75" x14ac:dyDescent="0.2">
      <c r="C3784" s="63"/>
    </row>
    <row r="3785" spans="3:3" s="62" customFormat="1" ht="12.75" x14ac:dyDescent="0.2">
      <c r="C3785" s="63"/>
    </row>
    <row r="3786" spans="3:3" s="62" customFormat="1" ht="12.75" x14ac:dyDescent="0.2">
      <c r="C3786" s="63"/>
    </row>
    <row r="3787" spans="3:3" s="62" customFormat="1" ht="12.75" x14ac:dyDescent="0.2">
      <c r="C3787" s="63"/>
    </row>
    <row r="3788" spans="3:3" s="62" customFormat="1" ht="12.75" x14ac:dyDescent="0.2">
      <c r="C3788" s="63"/>
    </row>
    <row r="3789" spans="3:3" s="62" customFormat="1" ht="12.75" x14ac:dyDescent="0.2">
      <c r="C3789" s="63"/>
    </row>
    <row r="3790" spans="3:3" s="62" customFormat="1" ht="12.75" x14ac:dyDescent="0.2">
      <c r="C3790" s="63"/>
    </row>
    <row r="3791" spans="3:3" s="62" customFormat="1" ht="12.75" x14ac:dyDescent="0.2">
      <c r="C3791" s="63"/>
    </row>
    <row r="3792" spans="3:3" s="62" customFormat="1" ht="12.75" x14ac:dyDescent="0.2">
      <c r="C3792" s="63"/>
    </row>
    <row r="3793" spans="3:3" s="62" customFormat="1" ht="12.75" x14ac:dyDescent="0.2">
      <c r="C3793" s="63"/>
    </row>
    <row r="3794" spans="3:3" s="62" customFormat="1" ht="12.75" x14ac:dyDescent="0.2">
      <c r="C3794" s="63"/>
    </row>
    <row r="3795" spans="3:3" s="62" customFormat="1" ht="12.75" x14ac:dyDescent="0.2">
      <c r="C3795" s="63"/>
    </row>
    <row r="3796" spans="3:3" s="62" customFormat="1" ht="12.75" x14ac:dyDescent="0.2">
      <c r="C3796" s="63"/>
    </row>
    <row r="3797" spans="3:3" s="62" customFormat="1" ht="12.75" x14ac:dyDescent="0.2">
      <c r="C3797" s="63"/>
    </row>
    <row r="3798" spans="3:3" s="62" customFormat="1" ht="12.75" x14ac:dyDescent="0.2">
      <c r="C3798" s="63"/>
    </row>
    <row r="3799" spans="3:3" s="62" customFormat="1" ht="12.75" x14ac:dyDescent="0.2">
      <c r="C3799" s="63"/>
    </row>
    <row r="3800" spans="3:3" s="62" customFormat="1" ht="12.75" x14ac:dyDescent="0.2">
      <c r="C3800" s="63"/>
    </row>
    <row r="3801" spans="3:3" s="62" customFormat="1" ht="12.75" x14ac:dyDescent="0.2">
      <c r="C3801" s="63"/>
    </row>
    <row r="3802" spans="3:3" s="62" customFormat="1" ht="12.75" x14ac:dyDescent="0.2">
      <c r="C3802" s="63"/>
    </row>
    <row r="3803" spans="3:3" s="62" customFormat="1" ht="12.75" x14ac:dyDescent="0.2">
      <c r="C3803" s="63"/>
    </row>
    <row r="3804" spans="3:3" s="62" customFormat="1" ht="12.75" x14ac:dyDescent="0.2">
      <c r="C3804" s="63"/>
    </row>
    <row r="3805" spans="3:3" s="62" customFormat="1" ht="12.75" x14ac:dyDescent="0.2">
      <c r="C3805" s="63"/>
    </row>
    <row r="3806" spans="3:3" s="62" customFormat="1" ht="12.75" x14ac:dyDescent="0.2">
      <c r="C3806" s="63"/>
    </row>
    <row r="3807" spans="3:3" s="62" customFormat="1" ht="12.75" x14ac:dyDescent="0.2">
      <c r="C3807" s="63"/>
    </row>
    <row r="3808" spans="3:3" s="62" customFormat="1" ht="12.75" x14ac:dyDescent="0.2">
      <c r="C3808" s="63"/>
    </row>
    <row r="3809" spans="3:3" s="62" customFormat="1" ht="12.75" x14ac:dyDescent="0.2">
      <c r="C3809" s="63"/>
    </row>
    <row r="3810" spans="3:3" s="62" customFormat="1" ht="12.75" x14ac:dyDescent="0.2">
      <c r="C3810" s="63"/>
    </row>
    <row r="3811" spans="3:3" s="62" customFormat="1" ht="12.75" x14ac:dyDescent="0.2">
      <c r="C3811" s="63"/>
    </row>
    <row r="3812" spans="3:3" s="62" customFormat="1" ht="12.75" x14ac:dyDescent="0.2">
      <c r="C3812" s="63"/>
    </row>
    <row r="3813" spans="3:3" s="62" customFormat="1" ht="12.75" x14ac:dyDescent="0.2">
      <c r="C3813" s="63"/>
    </row>
    <row r="3814" spans="3:3" s="62" customFormat="1" ht="12.75" x14ac:dyDescent="0.2">
      <c r="C3814" s="63"/>
    </row>
    <row r="3815" spans="3:3" s="62" customFormat="1" ht="12.75" x14ac:dyDescent="0.2">
      <c r="C3815" s="63"/>
    </row>
    <row r="3816" spans="3:3" s="62" customFormat="1" ht="12.75" x14ac:dyDescent="0.2">
      <c r="C3816" s="63"/>
    </row>
    <row r="3817" spans="3:3" s="62" customFormat="1" ht="12.75" x14ac:dyDescent="0.2">
      <c r="C3817" s="63"/>
    </row>
    <row r="3818" spans="3:3" s="62" customFormat="1" ht="12.75" x14ac:dyDescent="0.2">
      <c r="C3818" s="63"/>
    </row>
    <row r="3819" spans="3:3" s="62" customFormat="1" ht="12.75" x14ac:dyDescent="0.2">
      <c r="C3819" s="63"/>
    </row>
    <row r="3820" spans="3:3" s="62" customFormat="1" ht="12.75" x14ac:dyDescent="0.2">
      <c r="C3820" s="63"/>
    </row>
    <row r="3821" spans="3:3" s="62" customFormat="1" ht="12.75" x14ac:dyDescent="0.2">
      <c r="C3821" s="63"/>
    </row>
    <row r="3822" spans="3:3" s="62" customFormat="1" ht="12.75" x14ac:dyDescent="0.2">
      <c r="C3822" s="63"/>
    </row>
    <row r="3823" spans="3:3" s="62" customFormat="1" ht="12.75" x14ac:dyDescent="0.2">
      <c r="C3823" s="63"/>
    </row>
    <row r="3824" spans="3:3" s="62" customFormat="1" ht="12.75" x14ac:dyDescent="0.2">
      <c r="C3824" s="63"/>
    </row>
    <row r="3825" spans="3:3" s="62" customFormat="1" ht="12.75" x14ac:dyDescent="0.2">
      <c r="C3825" s="63"/>
    </row>
    <row r="3826" spans="3:3" s="62" customFormat="1" ht="12.75" x14ac:dyDescent="0.2">
      <c r="C3826" s="63"/>
    </row>
    <row r="3827" spans="3:3" s="62" customFormat="1" ht="12.75" x14ac:dyDescent="0.2">
      <c r="C3827" s="63"/>
    </row>
    <row r="3828" spans="3:3" s="62" customFormat="1" ht="12.75" x14ac:dyDescent="0.2">
      <c r="C3828" s="63"/>
    </row>
    <row r="3829" spans="3:3" s="62" customFormat="1" ht="12.75" x14ac:dyDescent="0.2">
      <c r="C3829" s="63"/>
    </row>
    <row r="3830" spans="3:3" s="62" customFormat="1" ht="12.75" x14ac:dyDescent="0.2">
      <c r="C3830" s="63"/>
    </row>
    <row r="3831" spans="3:3" s="62" customFormat="1" ht="12.75" x14ac:dyDescent="0.2">
      <c r="C3831" s="63"/>
    </row>
    <row r="3832" spans="3:3" s="62" customFormat="1" ht="12.75" x14ac:dyDescent="0.2">
      <c r="C3832" s="63"/>
    </row>
    <row r="3833" spans="3:3" s="62" customFormat="1" ht="12.75" x14ac:dyDescent="0.2">
      <c r="C3833" s="63"/>
    </row>
    <row r="3834" spans="3:3" s="62" customFormat="1" ht="12.75" x14ac:dyDescent="0.2">
      <c r="C3834" s="63"/>
    </row>
    <row r="3835" spans="3:3" s="62" customFormat="1" ht="12.75" x14ac:dyDescent="0.2">
      <c r="C3835" s="63"/>
    </row>
    <row r="3836" spans="3:3" s="62" customFormat="1" ht="12.75" x14ac:dyDescent="0.2">
      <c r="C3836" s="63"/>
    </row>
    <row r="3837" spans="3:3" s="62" customFormat="1" ht="12.75" x14ac:dyDescent="0.2">
      <c r="C3837" s="63"/>
    </row>
    <row r="3838" spans="3:3" s="62" customFormat="1" ht="12.75" x14ac:dyDescent="0.2">
      <c r="C3838" s="63"/>
    </row>
    <row r="3839" spans="3:3" s="62" customFormat="1" ht="12.75" x14ac:dyDescent="0.2">
      <c r="C3839" s="63"/>
    </row>
    <row r="3840" spans="3:3" s="62" customFormat="1" ht="12.75" x14ac:dyDescent="0.2">
      <c r="C3840" s="63"/>
    </row>
    <row r="3841" spans="3:3" s="62" customFormat="1" ht="12.75" x14ac:dyDescent="0.2">
      <c r="C3841" s="63"/>
    </row>
    <row r="3842" spans="3:3" s="62" customFormat="1" ht="12.75" x14ac:dyDescent="0.2">
      <c r="C3842" s="63"/>
    </row>
    <row r="3843" spans="3:3" s="62" customFormat="1" ht="12.75" x14ac:dyDescent="0.2">
      <c r="C3843" s="63"/>
    </row>
    <row r="3844" spans="3:3" s="62" customFormat="1" ht="12.75" x14ac:dyDescent="0.2">
      <c r="C3844" s="63"/>
    </row>
    <row r="3845" spans="3:3" s="62" customFormat="1" ht="12.75" x14ac:dyDescent="0.2">
      <c r="C3845" s="63"/>
    </row>
    <row r="3846" spans="3:3" s="62" customFormat="1" ht="12.75" x14ac:dyDescent="0.2">
      <c r="C3846" s="63"/>
    </row>
    <row r="3847" spans="3:3" s="62" customFormat="1" ht="12.75" x14ac:dyDescent="0.2">
      <c r="C3847" s="63"/>
    </row>
    <row r="3848" spans="3:3" s="62" customFormat="1" ht="12.75" x14ac:dyDescent="0.2">
      <c r="C3848" s="63"/>
    </row>
    <row r="3849" spans="3:3" s="62" customFormat="1" ht="12.75" x14ac:dyDescent="0.2">
      <c r="C3849" s="63"/>
    </row>
    <row r="3850" spans="3:3" s="62" customFormat="1" ht="12.75" x14ac:dyDescent="0.2">
      <c r="C3850" s="63"/>
    </row>
    <row r="3851" spans="3:3" s="62" customFormat="1" ht="12.75" x14ac:dyDescent="0.2">
      <c r="C3851" s="63"/>
    </row>
    <row r="3852" spans="3:3" s="62" customFormat="1" ht="12.75" x14ac:dyDescent="0.2">
      <c r="C3852" s="63"/>
    </row>
    <row r="3853" spans="3:3" s="62" customFormat="1" ht="12.75" x14ac:dyDescent="0.2">
      <c r="C3853" s="63"/>
    </row>
    <row r="3854" spans="3:3" s="62" customFormat="1" ht="12.75" x14ac:dyDescent="0.2">
      <c r="C3854" s="63"/>
    </row>
    <row r="3855" spans="3:3" s="62" customFormat="1" ht="12.75" x14ac:dyDescent="0.2">
      <c r="C3855" s="63"/>
    </row>
    <row r="3856" spans="3:3" s="62" customFormat="1" ht="12.75" x14ac:dyDescent="0.2">
      <c r="C3856" s="63"/>
    </row>
    <row r="3857" spans="3:3" s="62" customFormat="1" ht="12.75" x14ac:dyDescent="0.2">
      <c r="C3857" s="63"/>
    </row>
    <row r="3858" spans="3:3" s="62" customFormat="1" ht="12.75" x14ac:dyDescent="0.2">
      <c r="C3858" s="63"/>
    </row>
    <row r="3859" spans="3:3" s="62" customFormat="1" ht="12.75" x14ac:dyDescent="0.2">
      <c r="C3859" s="63"/>
    </row>
    <row r="3860" spans="3:3" s="62" customFormat="1" ht="12.75" x14ac:dyDescent="0.2">
      <c r="C3860" s="63"/>
    </row>
    <row r="3861" spans="3:3" s="62" customFormat="1" ht="12.75" x14ac:dyDescent="0.2">
      <c r="C3861" s="63"/>
    </row>
    <row r="3862" spans="3:3" s="62" customFormat="1" ht="12.75" x14ac:dyDescent="0.2">
      <c r="C3862" s="63"/>
    </row>
    <row r="3863" spans="3:3" s="62" customFormat="1" ht="12.75" x14ac:dyDescent="0.2">
      <c r="C3863" s="63"/>
    </row>
    <row r="3864" spans="3:3" s="62" customFormat="1" ht="12.75" x14ac:dyDescent="0.2">
      <c r="C3864" s="63"/>
    </row>
    <row r="3865" spans="3:3" s="62" customFormat="1" ht="12.75" x14ac:dyDescent="0.2">
      <c r="C3865" s="63"/>
    </row>
    <row r="3866" spans="3:3" s="62" customFormat="1" ht="12.75" x14ac:dyDescent="0.2">
      <c r="C3866" s="63"/>
    </row>
    <row r="3867" spans="3:3" s="62" customFormat="1" ht="12.75" x14ac:dyDescent="0.2">
      <c r="C3867" s="63"/>
    </row>
    <row r="3868" spans="3:3" s="62" customFormat="1" ht="12.75" x14ac:dyDescent="0.2">
      <c r="C3868" s="63"/>
    </row>
    <row r="3869" spans="3:3" s="62" customFormat="1" ht="12.75" x14ac:dyDescent="0.2">
      <c r="C3869" s="63"/>
    </row>
    <row r="3870" spans="3:3" s="62" customFormat="1" ht="12.75" x14ac:dyDescent="0.2">
      <c r="C3870" s="63"/>
    </row>
    <row r="3871" spans="3:3" s="62" customFormat="1" ht="12.75" x14ac:dyDescent="0.2">
      <c r="C3871" s="63"/>
    </row>
    <row r="3872" spans="3:3" s="62" customFormat="1" ht="12.75" x14ac:dyDescent="0.2">
      <c r="C3872" s="63"/>
    </row>
    <row r="3873" spans="3:3" s="62" customFormat="1" ht="12.75" x14ac:dyDescent="0.2">
      <c r="C3873" s="63"/>
    </row>
    <row r="3874" spans="3:3" s="62" customFormat="1" ht="12.75" x14ac:dyDescent="0.2">
      <c r="C3874" s="63"/>
    </row>
    <row r="3875" spans="3:3" s="62" customFormat="1" ht="12.75" x14ac:dyDescent="0.2">
      <c r="C3875" s="63"/>
    </row>
    <row r="3876" spans="3:3" s="62" customFormat="1" ht="12.75" x14ac:dyDescent="0.2">
      <c r="C3876" s="63"/>
    </row>
    <row r="3877" spans="3:3" s="62" customFormat="1" ht="12.75" x14ac:dyDescent="0.2">
      <c r="C3877" s="63"/>
    </row>
    <row r="3878" spans="3:3" s="62" customFormat="1" ht="12.75" x14ac:dyDescent="0.2">
      <c r="C3878" s="63"/>
    </row>
    <row r="3879" spans="3:3" s="62" customFormat="1" ht="12.75" x14ac:dyDescent="0.2">
      <c r="C3879" s="63"/>
    </row>
    <row r="3880" spans="3:3" s="62" customFormat="1" ht="12.75" x14ac:dyDescent="0.2">
      <c r="C3880" s="63"/>
    </row>
    <row r="3881" spans="3:3" s="62" customFormat="1" ht="12.75" x14ac:dyDescent="0.2">
      <c r="C3881" s="63"/>
    </row>
    <row r="3882" spans="3:3" s="62" customFormat="1" ht="12.75" x14ac:dyDescent="0.2">
      <c r="C3882" s="63"/>
    </row>
    <row r="3883" spans="3:3" s="62" customFormat="1" ht="12.75" x14ac:dyDescent="0.2">
      <c r="C3883" s="63"/>
    </row>
    <row r="3884" spans="3:3" s="62" customFormat="1" ht="12.75" x14ac:dyDescent="0.2">
      <c r="C3884" s="63"/>
    </row>
    <row r="3885" spans="3:3" s="62" customFormat="1" ht="12.75" x14ac:dyDescent="0.2">
      <c r="C3885" s="63"/>
    </row>
    <row r="3886" spans="3:3" s="62" customFormat="1" ht="12.75" x14ac:dyDescent="0.2">
      <c r="C3886" s="63"/>
    </row>
    <row r="3887" spans="3:3" s="62" customFormat="1" ht="12.75" x14ac:dyDescent="0.2">
      <c r="C3887" s="63"/>
    </row>
    <row r="3888" spans="3:3" s="62" customFormat="1" ht="12.75" x14ac:dyDescent="0.2">
      <c r="C3888" s="63"/>
    </row>
    <row r="3889" spans="3:3" s="62" customFormat="1" ht="12.75" x14ac:dyDescent="0.2">
      <c r="C3889" s="63"/>
    </row>
    <row r="3890" spans="3:3" s="62" customFormat="1" ht="12.75" x14ac:dyDescent="0.2">
      <c r="C3890" s="63"/>
    </row>
    <row r="3891" spans="3:3" s="62" customFormat="1" ht="12.75" x14ac:dyDescent="0.2">
      <c r="C3891" s="63"/>
    </row>
    <row r="3892" spans="3:3" s="62" customFormat="1" ht="12.75" x14ac:dyDescent="0.2">
      <c r="C3892" s="63"/>
    </row>
    <row r="3893" spans="3:3" s="62" customFormat="1" ht="12.75" x14ac:dyDescent="0.2">
      <c r="C3893" s="63"/>
    </row>
    <row r="3894" spans="3:3" s="62" customFormat="1" ht="12.75" x14ac:dyDescent="0.2">
      <c r="C3894" s="63"/>
    </row>
    <row r="3895" spans="3:3" s="62" customFormat="1" ht="12.75" x14ac:dyDescent="0.2">
      <c r="C3895" s="63"/>
    </row>
    <row r="3896" spans="3:3" s="62" customFormat="1" ht="12.75" x14ac:dyDescent="0.2">
      <c r="C3896" s="63"/>
    </row>
    <row r="3897" spans="3:3" s="62" customFormat="1" ht="12.75" x14ac:dyDescent="0.2">
      <c r="C3897" s="63"/>
    </row>
    <row r="3898" spans="3:3" s="62" customFormat="1" ht="12.75" x14ac:dyDescent="0.2">
      <c r="C3898" s="63"/>
    </row>
    <row r="3899" spans="3:3" s="62" customFormat="1" ht="12.75" x14ac:dyDescent="0.2">
      <c r="C3899" s="63"/>
    </row>
    <row r="3900" spans="3:3" s="62" customFormat="1" ht="12.75" x14ac:dyDescent="0.2">
      <c r="C3900" s="63"/>
    </row>
    <row r="3901" spans="3:3" s="62" customFormat="1" ht="12.75" x14ac:dyDescent="0.2">
      <c r="C3901" s="63"/>
    </row>
    <row r="3902" spans="3:3" s="62" customFormat="1" ht="12.75" x14ac:dyDescent="0.2">
      <c r="C3902" s="63"/>
    </row>
    <row r="3903" spans="3:3" s="62" customFormat="1" ht="12.75" x14ac:dyDescent="0.2">
      <c r="C3903" s="63"/>
    </row>
    <row r="3904" spans="3:3" s="62" customFormat="1" ht="12.75" x14ac:dyDescent="0.2">
      <c r="C3904" s="63"/>
    </row>
    <row r="3905" spans="3:3" s="62" customFormat="1" ht="12.75" x14ac:dyDescent="0.2">
      <c r="C3905" s="63"/>
    </row>
    <row r="3906" spans="3:3" s="62" customFormat="1" ht="12.75" x14ac:dyDescent="0.2">
      <c r="C3906" s="63"/>
    </row>
    <row r="3907" spans="3:3" s="62" customFormat="1" ht="12.75" x14ac:dyDescent="0.2">
      <c r="C3907" s="63"/>
    </row>
    <row r="3908" spans="3:3" s="62" customFormat="1" ht="12.75" x14ac:dyDescent="0.2">
      <c r="C3908" s="63"/>
    </row>
    <row r="3909" spans="3:3" s="62" customFormat="1" ht="12.75" x14ac:dyDescent="0.2">
      <c r="C3909" s="63"/>
    </row>
    <row r="3910" spans="3:3" s="62" customFormat="1" ht="12.75" x14ac:dyDescent="0.2">
      <c r="C3910" s="63"/>
    </row>
    <row r="3911" spans="3:3" s="62" customFormat="1" ht="12.75" x14ac:dyDescent="0.2">
      <c r="C3911" s="63"/>
    </row>
    <row r="3912" spans="3:3" s="62" customFormat="1" ht="12.75" x14ac:dyDescent="0.2">
      <c r="C3912" s="63"/>
    </row>
    <row r="3913" spans="3:3" s="62" customFormat="1" ht="12.75" x14ac:dyDescent="0.2">
      <c r="C3913" s="63"/>
    </row>
    <row r="3914" spans="3:3" s="62" customFormat="1" ht="12.75" x14ac:dyDescent="0.2">
      <c r="C3914" s="63"/>
    </row>
    <row r="3915" spans="3:3" s="62" customFormat="1" ht="12.75" x14ac:dyDescent="0.2">
      <c r="C3915" s="63"/>
    </row>
    <row r="3916" spans="3:3" s="62" customFormat="1" ht="12.75" x14ac:dyDescent="0.2">
      <c r="C3916" s="63"/>
    </row>
    <row r="3917" spans="3:3" s="62" customFormat="1" ht="12.75" x14ac:dyDescent="0.2">
      <c r="C3917" s="63"/>
    </row>
    <row r="3918" spans="3:3" s="62" customFormat="1" ht="12.75" x14ac:dyDescent="0.2">
      <c r="C3918" s="63"/>
    </row>
    <row r="3919" spans="3:3" s="62" customFormat="1" ht="12.75" x14ac:dyDescent="0.2">
      <c r="C3919" s="63"/>
    </row>
    <row r="3920" spans="3:3" s="62" customFormat="1" ht="12.75" x14ac:dyDescent="0.2">
      <c r="C3920" s="63"/>
    </row>
    <row r="3921" spans="3:3" s="62" customFormat="1" ht="12.75" x14ac:dyDescent="0.2">
      <c r="C3921" s="63"/>
    </row>
    <row r="3922" spans="3:3" s="62" customFormat="1" ht="12.75" x14ac:dyDescent="0.2">
      <c r="C3922" s="63"/>
    </row>
    <row r="3923" spans="3:3" s="62" customFormat="1" ht="12.75" x14ac:dyDescent="0.2">
      <c r="C3923" s="63"/>
    </row>
    <row r="3924" spans="3:3" s="62" customFormat="1" ht="12.75" x14ac:dyDescent="0.2">
      <c r="C3924" s="63"/>
    </row>
    <row r="3925" spans="3:3" s="62" customFormat="1" ht="12.75" x14ac:dyDescent="0.2">
      <c r="C3925" s="63"/>
    </row>
    <row r="3926" spans="3:3" s="62" customFormat="1" ht="12.75" x14ac:dyDescent="0.2">
      <c r="C3926" s="63"/>
    </row>
    <row r="3927" spans="3:3" s="62" customFormat="1" ht="12.75" x14ac:dyDescent="0.2">
      <c r="C3927" s="63"/>
    </row>
    <row r="3928" spans="3:3" s="62" customFormat="1" ht="12.75" x14ac:dyDescent="0.2">
      <c r="C3928" s="63"/>
    </row>
    <row r="3929" spans="3:3" s="62" customFormat="1" ht="12.75" x14ac:dyDescent="0.2">
      <c r="C3929" s="63"/>
    </row>
    <row r="3930" spans="3:3" s="62" customFormat="1" ht="12.75" x14ac:dyDescent="0.2">
      <c r="C3930" s="63"/>
    </row>
    <row r="3931" spans="3:3" s="62" customFormat="1" ht="12.75" x14ac:dyDescent="0.2">
      <c r="C3931" s="63"/>
    </row>
    <row r="3932" spans="3:3" s="62" customFormat="1" ht="12.75" x14ac:dyDescent="0.2">
      <c r="C3932" s="63"/>
    </row>
    <row r="3933" spans="3:3" s="62" customFormat="1" ht="12.75" x14ac:dyDescent="0.2">
      <c r="C3933" s="63"/>
    </row>
    <row r="3934" spans="3:3" s="62" customFormat="1" ht="12.75" x14ac:dyDescent="0.2">
      <c r="C3934" s="63"/>
    </row>
    <row r="3935" spans="3:3" s="62" customFormat="1" ht="12.75" x14ac:dyDescent="0.2">
      <c r="C3935" s="63"/>
    </row>
    <row r="3936" spans="3:3" s="62" customFormat="1" ht="12.75" x14ac:dyDescent="0.2">
      <c r="C3936" s="63"/>
    </row>
    <row r="3937" spans="3:3" s="62" customFormat="1" ht="12.75" x14ac:dyDescent="0.2">
      <c r="C3937" s="63"/>
    </row>
    <row r="3938" spans="3:3" s="62" customFormat="1" ht="12.75" x14ac:dyDescent="0.2">
      <c r="C3938" s="63"/>
    </row>
    <row r="3939" spans="3:3" s="62" customFormat="1" ht="12.75" x14ac:dyDescent="0.2">
      <c r="C3939" s="63"/>
    </row>
    <row r="3940" spans="3:3" s="62" customFormat="1" ht="12.75" x14ac:dyDescent="0.2">
      <c r="C3940" s="63"/>
    </row>
    <row r="3941" spans="3:3" s="62" customFormat="1" ht="12.75" x14ac:dyDescent="0.2">
      <c r="C3941" s="63"/>
    </row>
    <row r="3942" spans="3:3" s="62" customFormat="1" ht="12.75" x14ac:dyDescent="0.2">
      <c r="C3942" s="63"/>
    </row>
    <row r="3943" spans="3:3" s="62" customFormat="1" ht="12.75" x14ac:dyDescent="0.2">
      <c r="C3943" s="63"/>
    </row>
    <row r="3944" spans="3:3" s="62" customFormat="1" ht="12.75" x14ac:dyDescent="0.2">
      <c r="C3944" s="63"/>
    </row>
    <row r="3945" spans="3:3" s="62" customFormat="1" ht="12.75" x14ac:dyDescent="0.2">
      <c r="C3945" s="63"/>
    </row>
    <row r="3946" spans="3:3" s="62" customFormat="1" ht="12.75" x14ac:dyDescent="0.2">
      <c r="C3946" s="63"/>
    </row>
    <row r="3947" spans="3:3" s="62" customFormat="1" ht="12.75" x14ac:dyDescent="0.2">
      <c r="C3947" s="63"/>
    </row>
    <row r="3948" spans="3:3" s="62" customFormat="1" ht="12.75" x14ac:dyDescent="0.2">
      <c r="C3948" s="63"/>
    </row>
    <row r="3949" spans="3:3" s="62" customFormat="1" ht="12.75" x14ac:dyDescent="0.2">
      <c r="C3949" s="63"/>
    </row>
    <row r="3950" spans="3:3" s="62" customFormat="1" ht="12.75" x14ac:dyDescent="0.2">
      <c r="C3950" s="63"/>
    </row>
    <row r="3951" spans="3:3" s="62" customFormat="1" ht="12.75" x14ac:dyDescent="0.2">
      <c r="C3951" s="63"/>
    </row>
    <row r="3952" spans="3:3" s="62" customFormat="1" ht="12.75" x14ac:dyDescent="0.2">
      <c r="C3952" s="63"/>
    </row>
    <row r="3953" spans="3:3" s="62" customFormat="1" ht="12.75" x14ac:dyDescent="0.2">
      <c r="C3953" s="63"/>
    </row>
    <row r="3954" spans="3:3" s="62" customFormat="1" ht="12.75" x14ac:dyDescent="0.2">
      <c r="C3954" s="63"/>
    </row>
    <row r="3955" spans="3:3" s="62" customFormat="1" ht="12.75" x14ac:dyDescent="0.2">
      <c r="C3955" s="63"/>
    </row>
    <row r="3956" spans="3:3" s="62" customFormat="1" ht="12.75" x14ac:dyDescent="0.2">
      <c r="C3956" s="63"/>
    </row>
    <row r="3957" spans="3:3" s="62" customFormat="1" ht="12.75" x14ac:dyDescent="0.2">
      <c r="C3957" s="63"/>
    </row>
    <row r="3958" spans="3:3" s="62" customFormat="1" ht="12.75" x14ac:dyDescent="0.2">
      <c r="C3958" s="63"/>
    </row>
    <row r="3959" spans="3:3" s="62" customFormat="1" ht="12.75" x14ac:dyDescent="0.2">
      <c r="C3959" s="63"/>
    </row>
    <row r="3960" spans="3:3" s="62" customFormat="1" ht="12.75" x14ac:dyDescent="0.2">
      <c r="C3960" s="63"/>
    </row>
    <row r="3961" spans="3:3" s="62" customFormat="1" ht="12.75" x14ac:dyDescent="0.2">
      <c r="C3961" s="63"/>
    </row>
    <row r="3962" spans="3:3" s="62" customFormat="1" ht="12.75" x14ac:dyDescent="0.2">
      <c r="C3962" s="63"/>
    </row>
    <row r="3963" spans="3:3" s="62" customFormat="1" ht="12.75" x14ac:dyDescent="0.2">
      <c r="C3963" s="63"/>
    </row>
    <row r="3964" spans="3:3" s="62" customFormat="1" ht="12.75" x14ac:dyDescent="0.2">
      <c r="C3964" s="63"/>
    </row>
    <row r="3965" spans="3:3" s="62" customFormat="1" ht="12.75" x14ac:dyDescent="0.2">
      <c r="C3965" s="63"/>
    </row>
    <row r="3966" spans="3:3" s="62" customFormat="1" ht="12.75" x14ac:dyDescent="0.2">
      <c r="C3966" s="63"/>
    </row>
    <row r="3967" spans="3:3" s="62" customFormat="1" ht="12.75" x14ac:dyDescent="0.2">
      <c r="C3967" s="63"/>
    </row>
    <row r="3968" spans="3:3" s="62" customFormat="1" ht="12.75" x14ac:dyDescent="0.2">
      <c r="C3968" s="63"/>
    </row>
    <row r="3969" spans="3:3" s="62" customFormat="1" ht="12.75" x14ac:dyDescent="0.2">
      <c r="C3969" s="63"/>
    </row>
    <row r="3970" spans="3:3" s="62" customFormat="1" ht="12.75" x14ac:dyDescent="0.2">
      <c r="C3970" s="63"/>
    </row>
    <row r="3971" spans="3:3" s="62" customFormat="1" ht="12.75" x14ac:dyDescent="0.2">
      <c r="C3971" s="63"/>
    </row>
    <row r="3972" spans="3:3" s="62" customFormat="1" ht="12.75" x14ac:dyDescent="0.2">
      <c r="C3972" s="63"/>
    </row>
    <row r="3973" spans="3:3" s="62" customFormat="1" ht="12.75" x14ac:dyDescent="0.2">
      <c r="C3973" s="63"/>
    </row>
    <row r="3974" spans="3:3" s="62" customFormat="1" ht="12.75" x14ac:dyDescent="0.2">
      <c r="C3974" s="63"/>
    </row>
    <row r="3975" spans="3:3" s="62" customFormat="1" ht="12.75" x14ac:dyDescent="0.2">
      <c r="C3975" s="63"/>
    </row>
    <row r="3976" spans="3:3" s="62" customFormat="1" ht="12.75" x14ac:dyDescent="0.2">
      <c r="C3976" s="63"/>
    </row>
    <row r="3977" spans="3:3" s="62" customFormat="1" ht="12.75" x14ac:dyDescent="0.2">
      <c r="C3977" s="63"/>
    </row>
    <row r="3978" spans="3:3" s="62" customFormat="1" ht="12.75" x14ac:dyDescent="0.2">
      <c r="C3978" s="63"/>
    </row>
    <row r="3979" spans="3:3" s="62" customFormat="1" ht="12.75" x14ac:dyDescent="0.2">
      <c r="C3979" s="63"/>
    </row>
    <row r="3980" spans="3:3" s="62" customFormat="1" ht="12.75" x14ac:dyDescent="0.2">
      <c r="C3980" s="63"/>
    </row>
    <row r="3981" spans="3:3" s="62" customFormat="1" ht="12.75" x14ac:dyDescent="0.2">
      <c r="C3981" s="63"/>
    </row>
    <row r="3982" spans="3:3" s="62" customFormat="1" ht="12.75" x14ac:dyDescent="0.2">
      <c r="C3982" s="63"/>
    </row>
    <row r="3983" spans="3:3" s="62" customFormat="1" ht="12.75" x14ac:dyDescent="0.2">
      <c r="C3983" s="63"/>
    </row>
    <row r="3984" spans="3:3" s="62" customFormat="1" ht="12.75" x14ac:dyDescent="0.2">
      <c r="C3984" s="63"/>
    </row>
    <row r="3985" spans="3:3" s="62" customFormat="1" ht="12.75" x14ac:dyDescent="0.2">
      <c r="C3985" s="63"/>
    </row>
    <row r="3986" spans="3:3" s="62" customFormat="1" ht="12.75" x14ac:dyDescent="0.2">
      <c r="C3986" s="63"/>
    </row>
    <row r="3987" spans="3:3" s="62" customFormat="1" ht="12.75" x14ac:dyDescent="0.2">
      <c r="C3987" s="63"/>
    </row>
    <row r="3988" spans="3:3" s="62" customFormat="1" ht="12.75" x14ac:dyDescent="0.2">
      <c r="C3988" s="63"/>
    </row>
    <row r="3989" spans="3:3" s="62" customFormat="1" ht="12.75" x14ac:dyDescent="0.2">
      <c r="C3989" s="63"/>
    </row>
    <row r="3990" spans="3:3" s="62" customFormat="1" ht="12.75" x14ac:dyDescent="0.2">
      <c r="C3990" s="63"/>
    </row>
    <row r="3991" spans="3:3" s="62" customFormat="1" ht="12.75" x14ac:dyDescent="0.2">
      <c r="C3991" s="63"/>
    </row>
    <row r="3992" spans="3:3" s="62" customFormat="1" ht="12.75" x14ac:dyDescent="0.2">
      <c r="C3992" s="63"/>
    </row>
    <row r="3993" spans="3:3" s="62" customFormat="1" ht="12.75" x14ac:dyDescent="0.2">
      <c r="C3993" s="63"/>
    </row>
    <row r="3994" spans="3:3" s="62" customFormat="1" ht="12.75" x14ac:dyDescent="0.2">
      <c r="C3994" s="63"/>
    </row>
    <row r="3995" spans="3:3" s="62" customFormat="1" ht="12.75" x14ac:dyDescent="0.2">
      <c r="C3995" s="63"/>
    </row>
    <row r="3996" spans="3:3" s="62" customFormat="1" ht="12.75" x14ac:dyDescent="0.2">
      <c r="C3996" s="63"/>
    </row>
    <row r="3997" spans="3:3" s="62" customFormat="1" ht="12.75" x14ac:dyDescent="0.2">
      <c r="C3997" s="63"/>
    </row>
    <row r="3998" spans="3:3" s="62" customFormat="1" ht="12.75" x14ac:dyDescent="0.2">
      <c r="C3998" s="63"/>
    </row>
    <row r="3999" spans="3:3" s="62" customFormat="1" ht="12.75" x14ac:dyDescent="0.2">
      <c r="C3999" s="63"/>
    </row>
    <row r="4000" spans="3:3" s="62" customFormat="1" ht="12.75" x14ac:dyDescent="0.2">
      <c r="C4000" s="63"/>
    </row>
    <row r="4001" spans="3:3" s="62" customFormat="1" ht="12.75" x14ac:dyDescent="0.2">
      <c r="C4001" s="63"/>
    </row>
    <row r="4002" spans="3:3" s="62" customFormat="1" ht="12.75" x14ac:dyDescent="0.2">
      <c r="C4002" s="63"/>
    </row>
    <row r="4003" spans="3:3" s="62" customFormat="1" ht="12.75" x14ac:dyDescent="0.2">
      <c r="C4003" s="63"/>
    </row>
    <row r="4004" spans="3:3" s="62" customFormat="1" ht="12.75" x14ac:dyDescent="0.2">
      <c r="C4004" s="63"/>
    </row>
    <row r="4005" spans="3:3" s="62" customFormat="1" ht="12.75" x14ac:dyDescent="0.2">
      <c r="C4005" s="63"/>
    </row>
    <row r="4006" spans="3:3" s="62" customFormat="1" ht="12.75" x14ac:dyDescent="0.2">
      <c r="C4006" s="63"/>
    </row>
    <row r="4007" spans="3:3" s="62" customFormat="1" ht="12.75" x14ac:dyDescent="0.2">
      <c r="C4007" s="63"/>
    </row>
    <row r="4008" spans="3:3" s="62" customFormat="1" ht="12.75" x14ac:dyDescent="0.2">
      <c r="C4008" s="63"/>
    </row>
    <row r="4009" spans="3:3" s="62" customFormat="1" ht="12.75" x14ac:dyDescent="0.2">
      <c r="C4009" s="63"/>
    </row>
    <row r="4010" spans="3:3" s="62" customFormat="1" ht="12.75" x14ac:dyDescent="0.2">
      <c r="C4010" s="63"/>
    </row>
    <row r="4011" spans="3:3" s="62" customFormat="1" ht="12.75" x14ac:dyDescent="0.2">
      <c r="C4011" s="63"/>
    </row>
    <row r="4012" spans="3:3" s="62" customFormat="1" ht="12.75" x14ac:dyDescent="0.2">
      <c r="C4012" s="63"/>
    </row>
    <row r="4013" spans="3:3" s="62" customFormat="1" ht="12.75" x14ac:dyDescent="0.2">
      <c r="C4013" s="63"/>
    </row>
    <row r="4014" spans="3:3" s="62" customFormat="1" ht="12.75" x14ac:dyDescent="0.2">
      <c r="C4014" s="63"/>
    </row>
    <row r="4015" spans="3:3" s="62" customFormat="1" ht="12.75" x14ac:dyDescent="0.2">
      <c r="C4015" s="63"/>
    </row>
    <row r="4016" spans="3:3" s="62" customFormat="1" ht="12.75" x14ac:dyDescent="0.2">
      <c r="C4016" s="63"/>
    </row>
    <row r="4017" spans="3:3" s="62" customFormat="1" ht="12.75" x14ac:dyDescent="0.2">
      <c r="C4017" s="63"/>
    </row>
    <row r="4018" spans="3:3" s="62" customFormat="1" ht="12.75" x14ac:dyDescent="0.2">
      <c r="C4018" s="63"/>
    </row>
    <row r="4019" spans="3:3" s="62" customFormat="1" ht="12.75" x14ac:dyDescent="0.2">
      <c r="C4019" s="63"/>
    </row>
    <row r="4020" spans="3:3" s="62" customFormat="1" ht="12.75" x14ac:dyDescent="0.2">
      <c r="C4020" s="63"/>
    </row>
    <row r="4021" spans="3:3" s="62" customFormat="1" ht="12.75" x14ac:dyDescent="0.2">
      <c r="C4021" s="63"/>
    </row>
    <row r="4022" spans="3:3" s="62" customFormat="1" ht="12.75" x14ac:dyDescent="0.2">
      <c r="C4022" s="63"/>
    </row>
    <row r="4023" spans="3:3" s="62" customFormat="1" ht="12.75" x14ac:dyDescent="0.2">
      <c r="C4023" s="63"/>
    </row>
    <row r="4024" spans="3:3" s="62" customFormat="1" ht="12.75" x14ac:dyDescent="0.2">
      <c r="C4024" s="63"/>
    </row>
    <row r="4025" spans="3:3" s="62" customFormat="1" ht="12.75" x14ac:dyDescent="0.2">
      <c r="C4025" s="63"/>
    </row>
    <row r="4026" spans="3:3" s="62" customFormat="1" ht="12.75" x14ac:dyDescent="0.2">
      <c r="C4026" s="63"/>
    </row>
    <row r="4027" spans="3:3" s="62" customFormat="1" ht="12.75" x14ac:dyDescent="0.2">
      <c r="C4027" s="63"/>
    </row>
    <row r="4028" spans="3:3" s="62" customFormat="1" ht="12.75" x14ac:dyDescent="0.2">
      <c r="C4028" s="63"/>
    </row>
    <row r="4029" spans="3:3" s="62" customFormat="1" ht="12.75" x14ac:dyDescent="0.2">
      <c r="C4029" s="63"/>
    </row>
    <row r="4030" spans="3:3" s="62" customFormat="1" ht="12.75" x14ac:dyDescent="0.2">
      <c r="C4030" s="63"/>
    </row>
    <row r="4031" spans="3:3" s="62" customFormat="1" ht="12.75" x14ac:dyDescent="0.2">
      <c r="C4031" s="63"/>
    </row>
    <row r="4032" spans="3:3" s="62" customFormat="1" ht="12.75" x14ac:dyDescent="0.2">
      <c r="C4032" s="63"/>
    </row>
    <row r="4033" spans="3:3" s="62" customFormat="1" ht="12.75" x14ac:dyDescent="0.2">
      <c r="C4033" s="63"/>
    </row>
    <row r="4034" spans="3:3" s="62" customFormat="1" ht="12.75" x14ac:dyDescent="0.2">
      <c r="C4034" s="63"/>
    </row>
    <row r="4035" spans="3:3" s="62" customFormat="1" ht="12.75" x14ac:dyDescent="0.2">
      <c r="C4035" s="63"/>
    </row>
    <row r="4036" spans="3:3" s="62" customFormat="1" ht="12.75" x14ac:dyDescent="0.2">
      <c r="C4036" s="63"/>
    </row>
    <row r="4037" spans="3:3" s="62" customFormat="1" ht="12.75" x14ac:dyDescent="0.2">
      <c r="C4037" s="63"/>
    </row>
    <row r="4038" spans="3:3" s="62" customFormat="1" ht="12.75" x14ac:dyDescent="0.2">
      <c r="C4038" s="63"/>
    </row>
    <row r="4039" spans="3:3" s="62" customFormat="1" ht="12.75" x14ac:dyDescent="0.2">
      <c r="C4039" s="63"/>
    </row>
    <row r="4040" spans="3:3" s="62" customFormat="1" ht="12.75" x14ac:dyDescent="0.2">
      <c r="C4040" s="63"/>
    </row>
    <row r="4041" spans="3:3" s="62" customFormat="1" ht="12.75" x14ac:dyDescent="0.2">
      <c r="C4041" s="63"/>
    </row>
    <row r="4042" spans="3:3" s="62" customFormat="1" ht="12.75" x14ac:dyDescent="0.2">
      <c r="C4042" s="63"/>
    </row>
    <row r="4043" spans="3:3" s="62" customFormat="1" ht="12.75" x14ac:dyDescent="0.2">
      <c r="C4043" s="63"/>
    </row>
    <row r="4044" spans="3:3" s="62" customFormat="1" ht="12.75" x14ac:dyDescent="0.2">
      <c r="C4044" s="63"/>
    </row>
    <row r="4045" spans="3:3" s="62" customFormat="1" ht="12.75" x14ac:dyDescent="0.2">
      <c r="C4045" s="63"/>
    </row>
    <row r="4046" spans="3:3" s="62" customFormat="1" ht="12.75" x14ac:dyDescent="0.2">
      <c r="C4046" s="63"/>
    </row>
    <row r="4047" spans="3:3" s="62" customFormat="1" ht="12.75" x14ac:dyDescent="0.2">
      <c r="C4047" s="63"/>
    </row>
    <row r="4048" spans="3:3" s="62" customFormat="1" ht="12.75" x14ac:dyDescent="0.2">
      <c r="C4048" s="63"/>
    </row>
    <row r="4049" spans="3:3" s="62" customFormat="1" ht="12.75" x14ac:dyDescent="0.2">
      <c r="C4049" s="63"/>
    </row>
    <row r="4050" spans="3:3" s="62" customFormat="1" ht="12.75" x14ac:dyDescent="0.2">
      <c r="C4050" s="63"/>
    </row>
    <row r="4051" spans="3:3" s="62" customFormat="1" ht="12.75" x14ac:dyDescent="0.2">
      <c r="C4051" s="63"/>
    </row>
    <row r="4052" spans="3:3" s="62" customFormat="1" ht="12.75" x14ac:dyDescent="0.2">
      <c r="C4052" s="63"/>
    </row>
    <row r="4053" spans="3:3" s="62" customFormat="1" ht="12.75" x14ac:dyDescent="0.2">
      <c r="C4053" s="63"/>
    </row>
    <row r="4054" spans="3:3" s="62" customFormat="1" ht="12.75" x14ac:dyDescent="0.2">
      <c r="C4054" s="63"/>
    </row>
    <row r="4055" spans="3:3" s="62" customFormat="1" ht="12.75" x14ac:dyDescent="0.2">
      <c r="C4055" s="63"/>
    </row>
    <row r="4056" spans="3:3" s="62" customFormat="1" ht="12.75" x14ac:dyDescent="0.2">
      <c r="C4056" s="63"/>
    </row>
    <row r="4057" spans="3:3" s="62" customFormat="1" ht="12.75" x14ac:dyDescent="0.2">
      <c r="C4057" s="63"/>
    </row>
    <row r="4058" spans="3:3" s="62" customFormat="1" ht="12.75" x14ac:dyDescent="0.2">
      <c r="C4058" s="63"/>
    </row>
    <row r="4059" spans="3:3" s="62" customFormat="1" ht="12.75" x14ac:dyDescent="0.2">
      <c r="C4059" s="63"/>
    </row>
    <row r="4060" spans="3:3" s="62" customFormat="1" ht="12.75" x14ac:dyDescent="0.2">
      <c r="C4060" s="63"/>
    </row>
    <row r="4061" spans="3:3" s="62" customFormat="1" ht="12.75" x14ac:dyDescent="0.2">
      <c r="C4061" s="63"/>
    </row>
    <row r="4062" spans="3:3" s="62" customFormat="1" ht="12.75" x14ac:dyDescent="0.2">
      <c r="C4062" s="63"/>
    </row>
    <row r="4063" spans="3:3" s="62" customFormat="1" ht="12.75" x14ac:dyDescent="0.2">
      <c r="C4063" s="63"/>
    </row>
    <row r="4064" spans="3:3" s="62" customFormat="1" ht="12.75" x14ac:dyDescent="0.2">
      <c r="C4064" s="63"/>
    </row>
    <row r="4065" spans="3:3" s="62" customFormat="1" ht="12.75" x14ac:dyDescent="0.2">
      <c r="C4065" s="63"/>
    </row>
    <row r="4066" spans="3:3" s="62" customFormat="1" ht="12.75" x14ac:dyDescent="0.2">
      <c r="C4066" s="63"/>
    </row>
    <row r="4067" spans="3:3" s="62" customFormat="1" ht="12.75" x14ac:dyDescent="0.2">
      <c r="C4067" s="63"/>
    </row>
    <row r="4068" spans="3:3" s="62" customFormat="1" ht="12.75" x14ac:dyDescent="0.2">
      <c r="C4068" s="63"/>
    </row>
    <row r="4069" spans="3:3" s="62" customFormat="1" ht="12.75" x14ac:dyDescent="0.2">
      <c r="C4069" s="63"/>
    </row>
    <row r="4070" spans="3:3" s="62" customFormat="1" ht="12.75" x14ac:dyDescent="0.2">
      <c r="C4070" s="63"/>
    </row>
    <row r="4071" spans="3:3" s="62" customFormat="1" ht="12.75" x14ac:dyDescent="0.2">
      <c r="C4071" s="63"/>
    </row>
    <row r="4072" spans="3:3" s="62" customFormat="1" ht="12.75" x14ac:dyDescent="0.2">
      <c r="C4072" s="63"/>
    </row>
    <row r="4073" spans="3:3" s="62" customFormat="1" ht="12.75" x14ac:dyDescent="0.2">
      <c r="C4073" s="63"/>
    </row>
    <row r="4074" spans="3:3" s="62" customFormat="1" ht="12.75" x14ac:dyDescent="0.2">
      <c r="C4074" s="63"/>
    </row>
    <row r="4075" spans="3:3" s="62" customFormat="1" ht="12.75" x14ac:dyDescent="0.2">
      <c r="C4075" s="63"/>
    </row>
    <row r="4076" spans="3:3" s="62" customFormat="1" ht="12.75" x14ac:dyDescent="0.2">
      <c r="C4076" s="63"/>
    </row>
    <row r="4077" spans="3:3" s="62" customFormat="1" ht="12.75" x14ac:dyDescent="0.2">
      <c r="C4077" s="63"/>
    </row>
    <row r="4078" spans="3:3" s="62" customFormat="1" ht="12.75" x14ac:dyDescent="0.2">
      <c r="C4078" s="63"/>
    </row>
    <row r="4079" spans="3:3" s="62" customFormat="1" ht="12.75" x14ac:dyDescent="0.2">
      <c r="C4079" s="63"/>
    </row>
    <row r="4080" spans="3:3" s="62" customFormat="1" ht="12.75" x14ac:dyDescent="0.2">
      <c r="C4080" s="63"/>
    </row>
    <row r="4081" spans="3:3" s="62" customFormat="1" ht="12.75" x14ac:dyDescent="0.2">
      <c r="C4081" s="63"/>
    </row>
    <row r="4082" spans="3:3" s="62" customFormat="1" ht="12.75" x14ac:dyDescent="0.2">
      <c r="C4082" s="63"/>
    </row>
    <row r="4083" spans="3:3" s="62" customFormat="1" ht="12.75" x14ac:dyDescent="0.2">
      <c r="C4083" s="63"/>
    </row>
    <row r="4084" spans="3:3" s="62" customFormat="1" ht="12.75" x14ac:dyDescent="0.2">
      <c r="C4084" s="63"/>
    </row>
    <row r="4085" spans="3:3" s="62" customFormat="1" ht="12.75" x14ac:dyDescent="0.2">
      <c r="C4085" s="63"/>
    </row>
    <row r="4086" spans="3:3" s="62" customFormat="1" ht="12.75" x14ac:dyDescent="0.2">
      <c r="C4086" s="63"/>
    </row>
    <row r="4087" spans="3:3" s="62" customFormat="1" ht="12.75" x14ac:dyDescent="0.2">
      <c r="C4087" s="63"/>
    </row>
    <row r="4088" spans="3:3" s="62" customFormat="1" ht="12.75" x14ac:dyDescent="0.2">
      <c r="C4088" s="63"/>
    </row>
    <row r="4089" spans="3:3" s="62" customFormat="1" ht="12.75" x14ac:dyDescent="0.2">
      <c r="C4089" s="63"/>
    </row>
    <row r="4090" spans="3:3" s="62" customFormat="1" ht="12.75" x14ac:dyDescent="0.2">
      <c r="C4090" s="63"/>
    </row>
    <row r="4091" spans="3:3" s="62" customFormat="1" ht="12.75" x14ac:dyDescent="0.2">
      <c r="C4091" s="63"/>
    </row>
    <row r="4092" spans="3:3" s="62" customFormat="1" ht="12.75" x14ac:dyDescent="0.2">
      <c r="C4092" s="63"/>
    </row>
    <row r="4093" spans="3:3" s="62" customFormat="1" ht="12.75" x14ac:dyDescent="0.2">
      <c r="C4093" s="63"/>
    </row>
    <row r="4094" spans="3:3" s="62" customFormat="1" ht="12.75" x14ac:dyDescent="0.2">
      <c r="C4094" s="63"/>
    </row>
    <row r="4095" spans="3:3" s="62" customFormat="1" ht="12.75" x14ac:dyDescent="0.2">
      <c r="C4095" s="63"/>
    </row>
    <row r="4096" spans="3:3" s="62" customFormat="1" ht="12.75" x14ac:dyDescent="0.2">
      <c r="C4096" s="63"/>
    </row>
    <row r="4097" spans="3:3" s="62" customFormat="1" ht="12.75" x14ac:dyDescent="0.2">
      <c r="C4097" s="63"/>
    </row>
    <row r="4098" spans="3:3" s="62" customFormat="1" ht="12.75" x14ac:dyDescent="0.2">
      <c r="C4098" s="63"/>
    </row>
    <row r="4099" spans="3:3" s="62" customFormat="1" ht="12.75" x14ac:dyDescent="0.2">
      <c r="C4099" s="63"/>
    </row>
    <row r="4100" spans="3:3" s="62" customFormat="1" ht="12.75" x14ac:dyDescent="0.2">
      <c r="C4100" s="63"/>
    </row>
    <row r="4101" spans="3:3" s="62" customFormat="1" ht="12.75" x14ac:dyDescent="0.2">
      <c r="C4101" s="63"/>
    </row>
    <row r="4102" spans="3:3" s="62" customFormat="1" ht="12.75" x14ac:dyDescent="0.2">
      <c r="C4102" s="63"/>
    </row>
    <row r="4103" spans="3:3" s="62" customFormat="1" ht="12.75" x14ac:dyDescent="0.2">
      <c r="C4103" s="63"/>
    </row>
    <row r="4104" spans="3:3" s="62" customFormat="1" ht="12.75" x14ac:dyDescent="0.2">
      <c r="C4104" s="63"/>
    </row>
    <row r="4105" spans="3:3" s="62" customFormat="1" ht="12.75" x14ac:dyDescent="0.2">
      <c r="C4105" s="63"/>
    </row>
    <row r="4106" spans="3:3" s="62" customFormat="1" ht="12.75" x14ac:dyDescent="0.2">
      <c r="C4106" s="63"/>
    </row>
    <row r="4107" spans="3:3" s="62" customFormat="1" ht="12.75" x14ac:dyDescent="0.2">
      <c r="C4107" s="63"/>
    </row>
    <row r="4108" spans="3:3" s="62" customFormat="1" ht="12.75" x14ac:dyDescent="0.2">
      <c r="C4108" s="63"/>
    </row>
    <row r="4109" spans="3:3" s="62" customFormat="1" ht="12.75" x14ac:dyDescent="0.2">
      <c r="C4109" s="63"/>
    </row>
    <row r="4110" spans="3:3" s="62" customFormat="1" ht="12.75" x14ac:dyDescent="0.2">
      <c r="C4110" s="63"/>
    </row>
    <row r="4111" spans="3:3" s="62" customFormat="1" ht="12.75" x14ac:dyDescent="0.2">
      <c r="C4111" s="63"/>
    </row>
    <row r="4112" spans="3:3" s="62" customFormat="1" ht="12.75" x14ac:dyDescent="0.2">
      <c r="C4112" s="63"/>
    </row>
    <row r="4113" spans="3:3" s="62" customFormat="1" ht="12.75" x14ac:dyDescent="0.2">
      <c r="C4113" s="63"/>
    </row>
    <row r="4114" spans="3:3" s="62" customFormat="1" ht="12.75" x14ac:dyDescent="0.2">
      <c r="C4114" s="63"/>
    </row>
    <row r="4115" spans="3:3" s="62" customFormat="1" ht="12.75" x14ac:dyDescent="0.2">
      <c r="C4115" s="63"/>
    </row>
    <row r="4116" spans="3:3" s="62" customFormat="1" ht="12.75" x14ac:dyDescent="0.2">
      <c r="C4116" s="63"/>
    </row>
    <row r="4117" spans="3:3" s="62" customFormat="1" ht="12.75" x14ac:dyDescent="0.2">
      <c r="C4117" s="63"/>
    </row>
    <row r="4118" spans="3:3" s="62" customFormat="1" ht="12.75" x14ac:dyDescent="0.2">
      <c r="C4118" s="63"/>
    </row>
    <row r="4119" spans="3:3" s="62" customFormat="1" ht="12.75" x14ac:dyDescent="0.2">
      <c r="C4119" s="63"/>
    </row>
    <row r="4120" spans="3:3" s="62" customFormat="1" ht="12.75" x14ac:dyDescent="0.2">
      <c r="C4120" s="63"/>
    </row>
    <row r="4121" spans="3:3" s="62" customFormat="1" ht="12.75" x14ac:dyDescent="0.2">
      <c r="C4121" s="63"/>
    </row>
    <row r="4122" spans="3:3" s="62" customFormat="1" ht="12.75" x14ac:dyDescent="0.2">
      <c r="C4122" s="63"/>
    </row>
    <row r="4123" spans="3:3" s="62" customFormat="1" ht="12.75" x14ac:dyDescent="0.2">
      <c r="C4123" s="63"/>
    </row>
    <row r="4124" spans="3:3" s="62" customFormat="1" ht="12.75" x14ac:dyDescent="0.2">
      <c r="C4124" s="63"/>
    </row>
    <row r="4125" spans="3:3" s="62" customFormat="1" ht="12.75" x14ac:dyDescent="0.2">
      <c r="C4125" s="63"/>
    </row>
    <row r="4126" spans="3:3" s="62" customFormat="1" ht="12.75" x14ac:dyDescent="0.2">
      <c r="C4126" s="63"/>
    </row>
    <row r="4127" spans="3:3" s="62" customFormat="1" ht="12.75" x14ac:dyDescent="0.2">
      <c r="C4127" s="63"/>
    </row>
    <row r="4128" spans="3:3" s="62" customFormat="1" ht="12.75" x14ac:dyDescent="0.2">
      <c r="C4128" s="63"/>
    </row>
    <row r="4129" spans="3:3" s="62" customFormat="1" ht="12.75" x14ac:dyDescent="0.2">
      <c r="C4129" s="63"/>
    </row>
    <row r="4130" spans="3:3" s="62" customFormat="1" ht="12.75" x14ac:dyDescent="0.2">
      <c r="C4130" s="63"/>
    </row>
    <row r="4131" spans="3:3" s="62" customFormat="1" ht="12.75" x14ac:dyDescent="0.2">
      <c r="C4131" s="63"/>
    </row>
    <row r="4132" spans="3:3" s="62" customFormat="1" ht="12.75" x14ac:dyDescent="0.2">
      <c r="C4132" s="63"/>
    </row>
    <row r="4133" spans="3:3" s="62" customFormat="1" ht="12.75" x14ac:dyDescent="0.2">
      <c r="C4133" s="63"/>
    </row>
    <row r="4134" spans="3:3" s="62" customFormat="1" ht="12.75" x14ac:dyDescent="0.2">
      <c r="C4134" s="63"/>
    </row>
    <row r="4135" spans="3:3" s="62" customFormat="1" ht="12.75" x14ac:dyDescent="0.2">
      <c r="C4135" s="63"/>
    </row>
    <row r="4136" spans="3:3" s="62" customFormat="1" ht="12.75" x14ac:dyDescent="0.2">
      <c r="C4136" s="63"/>
    </row>
    <row r="4137" spans="3:3" s="62" customFormat="1" ht="12.75" x14ac:dyDescent="0.2">
      <c r="C4137" s="63"/>
    </row>
    <row r="4138" spans="3:3" s="62" customFormat="1" ht="12.75" x14ac:dyDescent="0.2">
      <c r="C4138" s="63"/>
    </row>
    <row r="4139" spans="3:3" s="62" customFormat="1" ht="12.75" x14ac:dyDescent="0.2">
      <c r="C4139" s="63"/>
    </row>
    <row r="4140" spans="3:3" s="62" customFormat="1" ht="12.75" x14ac:dyDescent="0.2">
      <c r="C4140" s="63"/>
    </row>
    <row r="4141" spans="3:3" s="62" customFormat="1" ht="12.75" x14ac:dyDescent="0.2">
      <c r="C4141" s="63"/>
    </row>
    <row r="4142" spans="3:3" s="62" customFormat="1" ht="12.75" x14ac:dyDescent="0.2">
      <c r="C4142" s="63"/>
    </row>
    <row r="4143" spans="3:3" s="62" customFormat="1" ht="12.75" x14ac:dyDescent="0.2">
      <c r="C4143" s="63"/>
    </row>
    <row r="4144" spans="3:3" s="62" customFormat="1" ht="12.75" x14ac:dyDescent="0.2">
      <c r="C4144" s="63"/>
    </row>
    <row r="4145" spans="3:3" s="62" customFormat="1" ht="12.75" x14ac:dyDescent="0.2">
      <c r="C4145" s="63"/>
    </row>
    <row r="4146" spans="3:3" s="62" customFormat="1" ht="12.75" x14ac:dyDescent="0.2">
      <c r="C4146" s="63"/>
    </row>
    <row r="4147" spans="3:3" s="62" customFormat="1" ht="12.75" x14ac:dyDescent="0.2">
      <c r="C4147" s="63"/>
    </row>
    <row r="4148" spans="3:3" s="62" customFormat="1" ht="12.75" x14ac:dyDescent="0.2">
      <c r="C4148" s="63"/>
    </row>
    <row r="4149" spans="3:3" s="62" customFormat="1" ht="12.75" x14ac:dyDescent="0.2">
      <c r="C4149" s="63"/>
    </row>
    <row r="4150" spans="3:3" s="62" customFormat="1" ht="12.75" x14ac:dyDescent="0.2">
      <c r="C4150" s="63"/>
    </row>
    <row r="4151" spans="3:3" s="62" customFormat="1" ht="12.75" x14ac:dyDescent="0.2">
      <c r="C4151" s="63"/>
    </row>
    <row r="4152" spans="3:3" s="62" customFormat="1" ht="12.75" x14ac:dyDescent="0.2">
      <c r="C4152" s="63"/>
    </row>
    <row r="4153" spans="3:3" s="62" customFormat="1" ht="12.75" x14ac:dyDescent="0.2">
      <c r="C4153" s="63"/>
    </row>
    <row r="4154" spans="3:3" s="62" customFormat="1" ht="12.75" x14ac:dyDescent="0.2">
      <c r="C4154" s="63"/>
    </row>
    <row r="4155" spans="3:3" s="62" customFormat="1" ht="12.75" x14ac:dyDescent="0.2">
      <c r="C4155" s="63"/>
    </row>
    <row r="4156" spans="3:3" s="62" customFormat="1" ht="12.75" x14ac:dyDescent="0.2">
      <c r="C4156" s="63"/>
    </row>
    <row r="4157" spans="3:3" s="62" customFormat="1" ht="12.75" x14ac:dyDescent="0.2">
      <c r="C4157" s="63"/>
    </row>
    <row r="4158" spans="3:3" s="62" customFormat="1" ht="12.75" x14ac:dyDescent="0.2">
      <c r="C4158" s="63"/>
    </row>
    <row r="4159" spans="3:3" s="62" customFormat="1" ht="12.75" x14ac:dyDescent="0.2">
      <c r="C4159" s="63"/>
    </row>
    <row r="4160" spans="3:3" s="62" customFormat="1" ht="12.75" x14ac:dyDescent="0.2">
      <c r="C4160" s="63"/>
    </row>
    <row r="4161" spans="3:3" s="62" customFormat="1" ht="12.75" x14ac:dyDescent="0.2">
      <c r="C4161" s="63"/>
    </row>
    <row r="4162" spans="3:3" s="62" customFormat="1" ht="12.75" x14ac:dyDescent="0.2">
      <c r="C4162" s="63"/>
    </row>
    <row r="4163" spans="3:3" s="62" customFormat="1" ht="12.75" x14ac:dyDescent="0.2">
      <c r="C4163" s="63"/>
    </row>
    <row r="4164" spans="3:3" s="62" customFormat="1" ht="12.75" x14ac:dyDescent="0.2">
      <c r="C4164" s="63"/>
    </row>
    <row r="4165" spans="3:3" s="62" customFormat="1" ht="12.75" x14ac:dyDescent="0.2">
      <c r="C4165" s="63"/>
    </row>
    <row r="4166" spans="3:3" s="62" customFormat="1" ht="12.75" x14ac:dyDescent="0.2">
      <c r="C4166" s="63"/>
    </row>
    <row r="4167" spans="3:3" s="62" customFormat="1" ht="12.75" x14ac:dyDescent="0.2">
      <c r="C4167" s="63"/>
    </row>
    <row r="4168" spans="3:3" s="62" customFormat="1" ht="12.75" x14ac:dyDescent="0.2">
      <c r="C4168" s="63"/>
    </row>
    <row r="4169" spans="3:3" s="62" customFormat="1" ht="12.75" x14ac:dyDescent="0.2">
      <c r="C4169" s="63"/>
    </row>
    <row r="4170" spans="3:3" s="62" customFormat="1" ht="12.75" x14ac:dyDescent="0.2">
      <c r="C4170" s="63"/>
    </row>
    <row r="4171" spans="3:3" s="62" customFormat="1" ht="12.75" x14ac:dyDescent="0.2">
      <c r="C4171" s="63"/>
    </row>
    <row r="4172" spans="3:3" s="62" customFormat="1" ht="12.75" x14ac:dyDescent="0.2">
      <c r="C4172" s="63"/>
    </row>
    <row r="4173" spans="3:3" s="62" customFormat="1" ht="12.75" x14ac:dyDescent="0.2">
      <c r="C4173" s="63"/>
    </row>
    <row r="4174" spans="3:3" s="62" customFormat="1" ht="12.75" x14ac:dyDescent="0.2">
      <c r="C4174" s="63"/>
    </row>
    <row r="4175" spans="3:3" s="62" customFormat="1" ht="12.75" x14ac:dyDescent="0.2">
      <c r="C4175" s="63"/>
    </row>
    <row r="4176" spans="3:3" s="62" customFormat="1" ht="12.75" x14ac:dyDescent="0.2">
      <c r="C4176" s="63"/>
    </row>
    <row r="4177" spans="3:3" s="62" customFormat="1" ht="12.75" x14ac:dyDescent="0.2">
      <c r="C4177" s="63"/>
    </row>
    <row r="4178" spans="3:3" s="62" customFormat="1" ht="12.75" x14ac:dyDescent="0.2">
      <c r="C4178" s="63"/>
    </row>
    <row r="4179" spans="3:3" s="62" customFormat="1" ht="12.75" x14ac:dyDescent="0.2">
      <c r="C4179" s="63"/>
    </row>
    <row r="4180" spans="3:3" s="62" customFormat="1" ht="12.75" x14ac:dyDescent="0.2">
      <c r="C4180" s="63"/>
    </row>
    <row r="4181" spans="3:3" s="62" customFormat="1" ht="12.75" x14ac:dyDescent="0.2">
      <c r="C4181" s="63"/>
    </row>
    <row r="4182" spans="3:3" s="62" customFormat="1" ht="12.75" x14ac:dyDescent="0.2">
      <c r="C4182" s="63"/>
    </row>
    <row r="4183" spans="3:3" s="62" customFormat="1" ht="12.75" x14ac:dyDescent="0.2">
      <c r="C4183" s="63"/>
    </row>
    <row r="4184" spans="3:3" s="62" customFormat="1" ht="12.75" x14ac:dyDescent="0.2">
      <c r="C4184" s="63"/>
    </row>
    <row r="4185" spans="3:3" s="62" customFormat="1" ht="12.75" x14ac:dyDescent="0.2">
      <c r="C4185" s="63"/>
    </row>
    <row r="4186" spans="3:3" s="62" customFormat="1" ht="12.75" x14ac:dyDescent="0.2">
      <c r="C4186" s="63"/>
    </row>
    <row r="4187" spans="3:3" s="62" customFormat="1" ht="12.75" x14ac:dyDescent="0.2">
      <c r="C4187" s="63"/>
    </row>
    <row r="4188" spans="3:3" s="62" customFormat="1" ht="12.75" x14ac:dyDescent="0.2">
      <c r="C4188" s="63"/>
    </row>
    <row r="4189" spans="3:3" s="62" customFormat="1" ht="12.75" x14ac:dyDescent="0.2">
      <c r="C4189" s="63"/>
    </row>
    <row r="4190" spans="3:3" s="62" customFormat="1" ht="12.75" x14ac:dyDescent="0.2">
      <c r="C4190" s="63"/>
    </row>
    <row r="4191" spans="3:3" s="62" customFormat="1" ht="12.75" x14ac:dyDescent="0.2">
      <c r="C4191" s="63"/>
    </row>
    <row r="4192" spans="3:3" s="62" customFormat="1" ht="12.75" x14ac:dyDescent="0.2">
      <c r="C4192" s="63"/>
    </row>
    <row r="4193" spans="3:3" s="62" customFormat="1" ht="12.75" x14ac:dyDescent="0.2">
      <c r="C4193" s="63"/>
    </row>
    <row r="4194" spans="3:3" s="62" customFormat="1" ht="12.75" x14ac:dyDescent="0.2">
      <c r="C4194" s="63"/>
    </row>
    <row r="4195" spans="3:3" s="62" customFormat="1" ht="12.75" x14ac:dyDescent="0.2">
      <c r="C4195" s="63"/>
    </row>
    <row r="4196" spans="3:3" s="62" customFormat="1" ht="12.75" x14ac:dyDescent="0.2">
      <c r="C4196" s="63"/>
    </row>
    <row r="4197" spans="3:3" s="62" customFormat="1" ht="12.75" x14ac:dyDescent="0.2">
      <c r="C4197" s="63"/>
    </row>
    <row r="4198" spans="3:3" s="62" customFormat="1" ht="12.75" x14ac:dyDescent="0.2">
      <c r="C4198" s="63"/>
    </row>
    <row r="4199" spans="3:3" s="62" customFormat="1" ht="12.75" x14ac:dyDescent="0.2">
      <c r="C4199" s="63"/>
    </row>
    <row r="4200" spans="3:3" s="62" customFormat="1" ht="12.75" x14ac:dyDescent="0.2">
      <c r="C4200" s="63"/>
    </row>
    <row r="4201" spans="3:3" s="62" customFormat="1" ht="12.75" x14ac:dyDescent="0.2">
      <c r="C4201" s="63"/>
    </row>
    <row r="4202" spans="3:3" s="62" customFormat="1" ht="12.75" x14ac:dyDescent="0.2">
      <c r="C4202" s="63"/>
    </row>
    <row r="4203" spans="3:3" s="62" customFormat="1" ht="12.75" x14ac:dyDescent="0.2">
      <c r="C4203" s="63"/>
    </row>
    <row r="4204" spans="3:3" s="62" customFormat="1" ht="12.75" x14ac:dyDescent="0.2">
      <c r="C4204" s="63"/>
    </row>
    <row r="4205" spans="3:3" s="62" customFormat="1" ht="12.75" x14ac:dyDescent="0.2">
      <c r="C4205" s="63"/>
    </row>
    <row r="4206" spans="3:3" s="62" customFormat="1" ht="12.75" x14ac:dyDescent="0.2">
      <c r="C4206" s="63"/>
    </row>
    <row r="4207" spans="3:3" s="62" customFormat="1" ht="12.75" x14ac:dyDescent="0.2">
      <c r="C4207" s="63"/>
    </row>
    <row r="4208" spans="3:3" s="62" customFormat="1" ht="12.75" x14ac:dyDescent="0.2">
      <c r="C4208" s="63"/>
    </row>
    <row r="4209" spans="3:3" s="62" customFormat="1" ht="12.75" x14ac:dyDescent="0.2">
      <c r="C4209" s="63"/>
    </row>
    <row r="4210" spans="3:3" s="62" customFormat="1" ht="12.75" x14ac:dyDescent="0.2">
      <c r="C4210" s="63"/>
    </row>
    <row r="4211" spans="3:3" s="62" customFormat="1" ht="12.75" x14ac:dyDescent="0.2">
      <c r="C4211" s="63"/>
    </row>
    <row r="4212" spans="3:3" s="62" customFormat="1" ht="12.75" x14ac:dyDescent="0.2">
      <c r="C4212" s="63"/>
    </row>
    <row r="4213" spans="3:3" s="62" customFormat="1" ht="12.75" x14ac:dyDescent="0.2">
      <c r="C4213" s="63"/>
    </row>
    <row r="4214" spans="3:3" s="62" customFormat="1" ht="12.75" x14ac:dyDescent="0.2">
      <c r="C4214" s="63"/>
    </row>
    <row r="4215" spans="3:3" s="62" customFormat="1" ht="12.75" x14ac:dyDescent="0.2">
      <c r="C4215" s="63"/>
    </row>
    <row r="4216" spans="3:3" s="62" customFormat="1" ht="12.75" x14ac:dyDescent="0.2">
      <c r="C4216" s="63"/>
    </row>
    <row r="4217" spans="3:3" s="62" customFormat="1" ht="12.75" x14ac:dyDescent="0.2">
      <c r="C4217" s="63"/>
    </row>
    <row r="4218" spans="3:3" s="62" customFormat="1" ht="12.75" x14ac:dyDescent="0.2">
      <c r="C4218" s="63"/>
    </row>
    <row r="4219" spans="3:3" s="62" customFormat="1" ht="12.75" x14ac:dyDescent="0.2">
      <c r="C4219" s="63"/>
    </row>
    <row r="4220" spans="3:3" s="62" customFormat="1" ht="12.75" x14ac:dyDescent="0.2">
      <c r="C4220" s="63"/>
    </row>
    <row r="4221" spans="3:3" s="62" customFormat="1" ht="12.75" x14ac:dyDescent="0.2">
      <c r="C4221" s="63"/>
    </row>
    <row r="4222" spans="3:3" s="62" customFormat="1" ht="12.75" x14ac:dyDescent="0.2">
      <c r="C4222" s="63"/>
    </row>
    <row r="4223" spans="3:3" s="62" customFormat="1" ht="12.75" x14ac:dyDescent="0.2">
      <c r="C4223" s="63"/>
    </row>
    <row r="4224" spans="3:3" s="62" customFormat="1" ht="12.75" x14ac:dyDescent="0.2">
      <c r="C4224" s="63"/>
    </row>
    <row r="4225" spans="3:3" s="62" customFormat="1" ht="12.75" x14ac:dyDescent="0.2">
      <c r="C4225" s="63"/>
    </row>
    <row r="4226" spans="3:3" s="62" customFormat="1" ht="12.75" x14ac:dyDescent="0.2">
      <c r="C4226" s="63"/>
    </row>
    <row r="4227" spans="3:3" s="62" customFormat="1" ht="12.75" x14ac:dyDescent="0.2">
      <c r="C4227" s="63"/>
    </row>
    <row r="4228" spans="3:3" s="62" customFormat="1" ht="12.75" x14ac:dyDescent="0.2">
      <c r="C4228" s="63"/>
    </row>
    <row r="4229" spans="3:3" s="62" customFormat="1" ht="12.75" x14ac:dyDescent="0.2">
      <c r="C4229" s="63"/>
    </row>
    <row r="4230" spans="3:3" s="62" customFormat="1" ht="12.75" x14ac:dyDescent="0.2">
      <c r="C4230" s="63"/>
    </row>
    <row r="4231" spans="3:3" s="62" customFormat="1" ht="12.75" x14ac:dyDescent="0.2">
      <c r="C4231" s="63"/>
    </row>
    <row r="4232" spans="3:3" s="62" customFormat="1" ht="12.75" x14ac:dyDescent="0.2">
      <c r="C4232" s="63"/>
    </row>
    <row r="4233" spans="3:3" s="62" customFormat="1" ht="12.75" x14ac:dyDescent="0.2">
      <c r="C4233" s="63"/>
    </row>
    <row r="4234" spans="3:3" s="62" customFormat="1" ht="12.75" x14ac:dyDescent="0.2">
      <c r="C4234" s="63"/>
    </row>
    <row r="4235" spans="3:3" s="62" customFormat="1" ht="12.75" x14ac:dyDescent="0.2">
      <c r="C4235" s="63"/>
    </row>
    <row r="4236" spans="3:3" s="62" customFormat="1" ht="12.75" x14ac:dyDescent="0.2">
      <c r="C4236" s="63"/>
    </row>
    <row r="4237" spans="3:3" s="62" customFormat="1" ht="12.75" x14ac:dyDescent="0.2">
      <c r="C4237" s="63"/>
    </row>
    <row r="4238" spans="3:3" s="62" customFormat="1" ht="12.75" x14ac:dyDescent="0.2">
      <c r="C4238" s="63"/>
    </row>
    <row r="4239" spans="3:3" s="62" customFormat="1" ht="12.75" x14ac:dyDescent="0.2">
      <c r="C4239" s="63"/>
    </row>
    <row r="4240" spans="3:3" s="62" customFormat="1" ht="12.75" x14ac:dyDescent="0.2">
      <c r="C4240" s="63"/>
    </row>
    <row r="4241" spans="3:3" s="62" customFormat="1" ht="12.75" x14ac:dyDescent="0.2">
      <c r="C4241" s="63"/>
    </row>
    <row r="4242" spans="3:3" s="62" customFormat="1" ht="12.75" x14ac:dyDescent="0.2">
      <c r="C4242" s="63"/>
    </row>
    <row r="4243" spans="3:3" s="62" customFormat="1" ht="12.75" x14ac:dyDescent="0.2">
      <c r="C4243" s="63"/>
    </row>
    <row r="4244" spans="3:3" s="62" customFormat="1" ht="12.75" x14ac:dyDescent="0.2">
      <c r="C4244" s="63"/>
    </row>
    <row r="4245" spans="3:3" s="62" customFormat="1" ht="12.75" x14ac:dyDescent="0.2">
      <c r="C4245" s="63"/>
    </row>
    <row r="4246" spans="3:3" s="62" customFormat="1" ht="12.75" x14ac:dyDescent="0.2">
      <c r="C4246" s="63"/>
    </row>
    <row r="4247" spans="3:3" s="62" customFormat="1" ht="12.75" x14ac:dyDescent="0.2">
      <c r="C4247" s="63"/>
    </row>
    <row r="4248" spans="3:3" s="62" customFormat="1" ht="12.75" x14ac:dyDescent="0.2">
      <c r="C4248" s="63"/>
    </row>
    <row r="4249" spans="3:3" s="62" customFormat="1" ht="12.75" x14ac:dyDescent="0.2">
      <c r="C4249" s="63"/>
    </row>
    <row r="4250" spans="3:3" s="62" customFormat="1" ht="12.75" x14ac:dyDescent="0.2">
      <c r="C4250" s="63"/>
    </row>
    <row r="4251" spans="3:3" s="62" customFormat="1" ht="12.75" x14ac:dyDescent="0.2">
      <c r="C4251" s="63"/>
    </row>
    <row r="4252" spans="3:3" s="62" customFormat="1" ht="12.75" x14ac:dyDescent="0.2">
      <c r="C4252" s="63"/>
    </row>
    <row r="4253" spans="3:3" s="62" customFormat="1" ht="12.75" x14ac:dyDescent="0.2">
      <c r="C4253" s="63"/>
    </row>
    <row r="4254" spans="3:3" s="62" customFormat="1" ht="12.75" x14ac:dyDescent="0.2">
      <c r="C4254" s="63"/>
    </row>
    <row r="4255" spans="3:3" s="62" customFormat="1" ht="12.75" x14ac:dyDescent="0.2">
      <c r="C4255" s="63"/>
    </row>
    <row r="4256" spans="3:3" s="62" customFormat="1" ht="12.75" x14ac:dyDescent="0.2">
      <c r="C4256" s="63"/>
    </row>
    <row r="4257" spans="3:3" s="62" customFormat="1" ht="12.75" x14ac:dyDescent="0.2">
      <c r="C4257" s="63"/>
    </row>
    <row r="4258" spans="3:3" s="62" customFormat="1" ht="12.75" x14ac:dyDescent="0.2">
      <c r="C4258" s="63"/>
    </row>
    <row r="4259" spans="3:3" s="62" customFormat="1" ht="12.75" x14ac:dyDescent="0.2">
      <c r="C4259" s="63"/>
    </row>
    <row r="4260" spans="3:3" s="62" customFormat="1" ht="12.75" x14ac:dyDescent="0.2">
      <c r="C4260" s="63"/>
    </row>
    <row r="4261" spans="3:3" s="62" customFormat="1" ht="12.75" x14ac:dyDescent="0.2">
      <c r="C4261" s="63"/>
    </row>
    <row r="4262" spans="3:3" s="62" customFormat="1" ht="12.75" x14ac:dyDescent="0.2">
      <c r="C4262" s="63"/>
    </row>
    <row r="4263" spans="3:3" s="62" customFormat="1" ht="12.75" x14ac:dyDescent="0.2">
      <c r="C4263" s="63"/>
    </row>
    <row r="4264" spans="3:3" s="62" customFormat="1" ht="12.75" x14ac:dyDescent="0.2">
      <c r="C4264" s="63"/>
    </row>
    <row r="4265" spans="3:3" s="62" customFormat="1" ht="12.75" x14ac:dyDescent="0.2">
      <c r="C4265" s="63"/>
    </row>
    <row r="4266" spans="3:3" s="62" customFormat="1" ht="12.75" x14ac:dyDescent="0.2">
      <c r="C4266" s="63"/>
    </row>
    <row r="4267" spans="3:3" s="62" customFormat="1" ht="12.75" x14ac:dyDescent="0.2">
      <c r="C4267" s="63"/>
    </row>
    <row r="4268" spans="3:3" s="62" customFormat="1" ht="12.75" x14ac:dyDescent="0.2">
      <c r="C4268" s="63"/>
    </row>
    <row r="4269" spans="3:3" s="62" customFormat="1" ht="12.75" x14ac:dyDescent="0.2">
      <c r="C4269" s="63"/>
    </row>
    <row r="4270" spans="3:3" s="62" customFormat="1" ht="12.75" x14ac:dyDescent="0.2">
      <c r="C4270" s="63"/>
    </row>
    <row r="4271" spans="3:3" s="62" customFormat="1" ht="12.75" x14ac:dyDescent="0.2">
      <c r="C4271" s="63"/>
    </row>
    <row r="4272" spans="3:3" s="62" customFormat="1" ht="12.75" x14ac:dyDescent="0.2">
      <c r="C4272" s="63"/>
    </row>
    <row r="4273" spans="3:3" s="62" customFormat="1" ht="12.75" x14ac:dyDescent="0.2">
      <c r="C4273" s="63"/>
    </row>
    <row r="4274" spans="3:3" s="62" customFormat="1" ht="12.75" x14ac:dyDescent="0.2">
      <c r="C4274" s="63"/>
    </row>
    <row r="4275" spans="3:3" s="62" customFormat="1" ht="12.75" x14ac:dyDescent="0.2">
      <c r="C4275" s="63"/>
    </row>
    <row r="4276" spans="3:3" s="62" customFormat="1" ht="12.75" x14ac:dyDescent="0.2">
      <c r="C4276" s="63"/>
    </row>
    <row r="4277" spans="3:3" s="62" customFormat="1" ht="12.75" x14ac:dyDescent="0.2">
      <c r="C4277" s="63"/>
    </row>
    <row r="4278" spans="3:3" s="62" customFormat="1" ht="12.75" x14ac:dyDescent="0.2">
      <c r="C4278" s="63"/>
    </row>
    <row r="4279" spans="3:3" s="62" customFormat="1" ht="12.75" x14ac:dyDescent="0.2">
      <c r="C4279" s="63"/>
    </row>
    <row r="4280" spans="3:3" s="62" customFormat="1" ht="12.75" x14ac:dyDescent="0.2">
      <c r="C4280" s="63"/>
    </row>
    <row r="4281" spans="3:3" s="62" customFormat="1" ht="12.75" x14ac:dyDescent="0.2">
      <c r="C4281" s="63"/>
    </row>
    <row r="4282" spans="3:3" s="62" customFormat="1" ht="12.75" x14ac:dyDescent="0.2">
      <c r="C4282" s="63"/>
    </row>
    <row r="4283" spans="3:3" s="62" customFormat="1" ht="12.75" x14ac:dyDescent="0.2">
      <c r="C4283" s="63"/>
    </row>
    <row r="4284" spans="3:3" s="62" customFormat="1" ht="12.75" x14ac:dyDescent="0.2">
      <c r="C4284" s="63"/>
    </row>
    <row r="4285" spans="3:3" s="62" customFormat="1" ht="12.75" x14ac:dyDescent="0.2">
      <c r="C4285" s="63"/>
    </row>
    <row r="4286" spans="3:3" s="62" customFormat="1" ht="12.75" x14ac:dyDescent="0.2">
      <c r="C4286" s="63"/>
    </row>
    <row r="4287" spans="3:3" s="62" customFormat="1" ht="12.75" x14ac:dyDescent="0.2">
      <c r="C4287" s="63"/>
    </row>
    <row r="4288" spans="3:3" s="62" customFormat="1" ht="12.75" x14ac:dyDescent="0.2">
      <c r="C4288" s="63"/>
    </row>
    <row r="4289" spans="3:3" s="62" customFormat="1" ht="12.75" x14ac:dyDescent="0.2">
      <c r="C4289" s="63"/>
    </row>
    <row r="4290" spans="3:3" s="62" customFormat="1" ht="12.75" x14ac:dyDescent="0.2">
      <c r="C4290" s="63"/>
    </row>
    <row r="4291" spans="3:3" s="62" customFormat="1" ht="12.75" x14ac:dyDescent="0.2">
      <c r="C4291" s="63"/>
    </row>
    <row r="4292" spans="3:3" s="62" customFormat="1" ht="12.75" x14ac:dyDescent="0.2">
      <c r="C4292" s="63"/>
    </row>
    <row r="4293" spans="3:3" s="62" customFormat="1" ht="12.75" x14ac:dyDescent="0.2">
      <c r="C4293" s="63"/>
    </row>
    <row r="4294" spans="3:3" s="62" customFormat="1" ht="12.75" x14ac:dyDescent="0.2">
      <c r="C4294" s="63"/>
    </row>
    <row r="4295" spans="3:3" s="62" customFormat="1" ht="12.75" x14ac:dyDescent="0.2">
      <c r="C4295" s="63"/>
    </row>
    <row r="4296" spans="3:3" s="62" customFormat="1" ht="12.75" x14ac:dyDescent="0.2">
      <c r="C4296" s="63"/>
    </row>
    <row r="4297" spans="3:3" s="62" customFormat="1" ht="12.75" x14ac:dyDescent="0.2">
      <c r="C4297" s="63"/>
    </row>
    <row r="4298" spans="3:3" s="62" customFormat="1" ht="12.75" x14ac:dyDescent="0.2">
      <c r="C4298" s="63"/>
    </row>
    <row r="4299" spans="3:3" s="62" customFormat="1" ht="12.75" x14ac:dyDescent="0.2">
      <c r="C4299" s="63"/>
    </row>
    <row r="4300" spans="3:3" s="62" customFormat="1" ht="12.75" x14ac:dyDescent="0.2">
      <c r="C4300" s="63"/>
    </row>
    <row r="4301" spans="3:3" s="62" customFormat="1" ht="12.75" x14ac:dyDescent="0.2">
      <c r="C4301" s="63"/>
    </row>
    <row r="4302" spans="3:3" s="62" customFormat="1" ht="12.75" x14ac:dyDescent="0.2">
      <c r="C4302" s="63"/>
    </row>
    <row r="4303" spans="3:3" s="62" customFormat="1" ht="12.75" x14ac:dyDescent="0.2">
      <c r="C4303" s="63"/>
    </row>
    <row r="4304" spans="3:3" s="62" customFormat="1" ht="12.75" x14ac:dyDescent="0.2">
      <c r="C4304" s="63"/>
    </row>
    <row r="4305" spans="3:3" s="62" customFormat="1" ht="12.75" x14ac:dyDescent="0.2">
      <c r="C4305" s="63"/>
    </row>
    <row r="4306" spans="3:3" s="62" customFormat="1" ht="12.75" x14ac:dyDescent="0.2">
      <c r="C4306" s="63"/>
    </row>
    <row r="4307" spans="3:3" s="62" customFormat="1" ht="12.75" x14ac:dyDescent="0.2">
      <c r="C4307" s="63"/>
    </row>
    <row r="4308" spans="3:3" s="62" customFormat="1" ht="12.75" x14ac:dyDescent="0.2">
      <c r="C4308" s="63"/>
    </row>
    <row r="4309" spans="3:3" s="62" customFormat="1" ht="12.75" x14ac:dyDescent="0.2">
      <c r="C4309" s="63"/>
    </row>
    <row r="4310" spans="3:3" s="62" customFormat="1" ht="12.75" x14ac:dyDescent="0.2">
      <c r="C4310" s="63"/>
    </row>
    <row r="4311" spans="3:3" s="62" customFormat="1" ht="12.75" x14ac:dyDescent="0.2">
      <c r="C4311" s="63"/>
    </row>
    <row r="4312" spans="3:3" s="62" customFormat="1" ht="12.75" x14ac:dyDescent="0.2">
      <c r="C4312" s="63"/>
    </row>
    <row r="4313" spans="3:3" s="62" customFormat="1" ht="12.75" x14ac:dyDescent="0.2">
      <c r="C4313" s="63"/>
    </row>
    <row r="4314" spans="3:3" s="62" customFormat="1" ht="12.75" x14ac:dyDescent="0.2">
      <c r="C4314" s="63"/>
    </row>
    <row r="4315" spans="3:3" s="62" customFormat="1" ht="12.75" x14ac:dyDescent="0.2">
      <c r="C4315" s="63"/>
    </row>
    <row r="4316" spans="3:3" s="62" customFormat="1" ht="12.75" x14ac:dyDescent="0.2">
      <c r="C4316" s="63"/>
    </row>
    <row r="4317" spans="3:3" s="62" customFormat="1" ht="12.75" x14ac:dyDescent="0.2">
      <c r="C4317" s="63"/>
    </row>
    <row r="4318" spans="3:3" s="62" customFormat="1" ht="12.75" x14ac:dyDescent="0.2">
      <c r="C4318" s="63"/>
    </row>
    <row r="4319" spans="3:3" s="62" customFormat="1" ht="12.75" x14ac:dyDescent="0.2">
      <c r="C4319" s="63"/>
    </row>
    <row r="4320" spans="3:3" s="62" customFormat="1" ht="12.75" x14ac:dyDescent="0.2">
      <c r="C4320" s="63"/>
    </row>
    <row r="4321" spans="3:3" s="62" customFormat="1" ht="12.75" x14ac:dyDescent="0.2">
      <c r="C4321" s="63"/>
    </row>
    <row r="4322" spans="3:3" s="62" customFormat="1" ht="12.75" x14ac:dyDescent="0.2">
      <c r="C4322" s="63"/>
    </row>
    <row r="4323" spans="3:3" s="62" customFormat="1" ht="12.75" x14ac:dyDescent="0.2">
      <c r="C4323" s="63"/>
    </row>
    <row r="4324" spans="3:3" s="62" customFormat="1" ht="12.75" x14ac:dyDescent="0.2">
      <c r="C4324" s="63"/>
    </row>
    <row r="4325" spans="3:3" s="62" customFormat="1" ht="12.75" x14ac:dyDescent="0.2">
      <c r="C4325" s="63"/>
    </row>
    <row r="4326" spans="3:3" s="62" customFormat="1" ht="12.75" x14ac:dyDescent="0.2">
      <c r="C4326" s="63"/>
    </row>
    <row r="4327" spans="3:3" s="62" customFormat="1" ht="12.75" x14ac:dyDescent="0.2">
      <c r="C4327" s="63"/>
    </row>
    <row r="4328" spans="3:3" s="62" customFormat="1" ht="12.75" x14ac:dyDescent="0.2">
      <c r="C4328" s="63"/>
    </row>
    <row r="4329" spans="3:3" s="62" customFormat="1" ht="12.75" x14ac:dyDescent="0.2">
      <c r="C4329" s="63"/>
    </row>
    <row r="4330" spans="3:3" s="62" customFormat="1" ht="12.75" x14ac:dyDescent="0.2">
      <c r="C4330" s="63"/>
    </row>
    <row r="4331" spans="3:3" s="62" customFormat="1" ht="12.75" x14ac:dyDescent="0.2">
      <c r="C4331" s="63"/>
    </row>
    <row r="4332" spans="3:3" s="62" customFormat="1" ht="12.75" x14ac:dyDescent="0.2">
      <c r="C4332" s="63"/>
    </row>
    <row r="4333" spans="3:3" s="62" customFormat="1" ht="12.75" x14ac:dyDescent="0.2">
      <c r="C4333" s="63"/>
    </row>
    <row r="4334" spans="3:3" s="62" customFormat="1" ht="12.75" x14ac:dyDescent="0.2">
      <c r="C4334" s="63"/>
    </row>
    <row r="4335" spans="3:3" s="62" customFormat="1" ht="12.75" x14ac:dyDescent="0.2">
      <c r="C4335" s="63"/>
    </row>
    <row r="4336" spans="3:3" s="62" customFormat="1" ht="12.75" x14ac:dyDescent="0.2">
      <c r="C4336" s="63"/>
    </row>
    <row r="4337" spans="3:3" s="62" customFormat="1" ht="12.75" x14ac:dyDescent="0.2">
      <c r="C4337" s="63"/>
    </row>
    <row r="4338" spans="3:3" s="62" customFormat="1" ht="12.75" x14ac:dyDescent="0.2">
      <c r="C4338" s="63"/>
    </row>
    <row r="4339" spans="3:3" s="62" customFormat="1" ht="12.75" x14ac:dyDescent="0.2">
      <c r="C4339" s="63"/>
    </row>
    <row r="4340" spans="3:3" s="62" customFormat="1" ht="12.75" x14ac:dyDescent="0.2">
      <c r="C4340" s="63"/>
    </row>
    <row r="4341" spans="3:3" s="62" customFormat="1" ht="12.75" x14ac:dyDescent="0.2">
      <c r="C4341" s="63"/>
    </row>
    <row r="4342" spans="3:3" s="62" customFormat="1" ht="12.75" x14ac:dyDescent="0.2">
      <c r="C4342" s="63"/>
    </row>
    <row r="4343" spans="3:3" s="62" customFormat="1" ht="12.75" x14ac:dyDescent="0.2">
      <c r="C4343" s="63"/>
    </row>
    <row r="4344" spans="3:3" s="62" customFormat="1" ht="12.75" x14ac:dyDescent="0.2">
      <c r="C4344" s="63"/>
    </row>
    <row r="4345" spans="3:3" s="62" customFormat="1" ht="12.75" x14ac:dyDescent="0.2">
      <c r="C4345" s="63"/>
    </row>
    <row r="4346" spans="3:3" s="62" customFormat="1" ht="12.75" x14ac:dyDescent="0.2">
      <c r="C4346" s="63"/>
    </row>
    <row r="4347" spans="3:3" s="62" customFormat="1" ht="12.75" x14ac:dyDescent="0.2">
      <c r="C4347" s="63"/>
    </row>
    <row r="4348" spans="3:3" s="62" customFormat="1" ht="12.75" x14ac:dyDescent="0.2">
      <c r="C4348" s="63"/>
    </row>
    <row r="4349" spans="3:3" s="62" customFormat="1" ht="12.75" x14ac:dyDescent="0.2">
      <c r="C4349" s="63"/>
    </row>
    <row r="4350" spans="3:3" s="62" customFormat="1" ht="12.75" x14ac:dyDescent="0.2">
      <c r="C4350" s="63"/>
    </row>
    <row r="4351" spans="3:3" s="62" customFormat="1" ht="12.75" x14ac:dyDescent="0.2">
      <c r="C4351" s="63"/>
    </row>
    <row r="4352" spans="3:3" s="62" customFormat="1" ht="12.75" x14ac:dyDescent="0.2">
      <c r="C4352" s="63"/>
    </row>
    <row r="4353" spans="3:3" s="62" customFormat="1" ht="12.75" x14ac:dyDescent="0.2">
      <c r="C4353" s="63"/>
    </row>
    <row r="4354" spans="3:3" s="62" customFormat="1" ht="12.75" x14ac:dyDescent="0.2">
      <c r="C4354" s="63"/>
    </row>
    <row r="4355" spans="3:3" s="62" customFormat="1" ht="12.75" x14ac:dyDescent="0.2">
      <c r="C4355" s="63"/>
    </row>
    <row r="4356" spans="3:3" s="62" customFormat="1" ht="12.75" x14ac:dyDescent="0.2">
      <c r="C4356" s="63"/>
    </row>
    <row r="4357" spans="3:3" s="62" customFormat="1" ht="12.75" x14ac:dyDescent="0.2">
      <c r="C4357" s="63"/>
    </row>
    <row r="4358" spans="3:3" s="62" customFormat="1" ht="12.75" x14ac:dyDescent="0.2">
      <c r="C4358" s="63"/>
    </row>
    <row r="4359" spans="3:3" s="62" customFormat="1" ht="12.75" x14ac:dyDescent="0.2">
      <c r="C4359" s="63"/>
    </row>
    <row r="4360" spans="3:3" s="62" customFormat="1" ht="12.75" x14ac:dyDescent="0.2">
      <c r="C4360" s="63"/>
    </row>
    <row r="4361" spans="3:3" s="62" customFormat="1" ht="12.75" x14ac:dyDescent="0.2">
      <c r="C4361" s="63"/>
    </row>
    <row r="4362" spans="3:3" s="62" customFormat="1" ht="12.75" x14ac:dyDescent="0.2">
      <c r="C4362" s="63"/>
    </row>
    <row r="4363" spans="3:3" s="62" customFormat="1" ht="12.75" x14ac:dyDescent="0.2">
      <c r="C4363" s="63"/>
    </row>
    <row r="4364" spans="3:3" s="62" customFormat="1" ht="12.75" x14ac:dyDescent="0.2">
      <c r="C4364" s="63"/>
    </row>
    <row r="4365" spans="3:3" s="62" customFormat="1" ht="12.75" x14ac:dyDescent="0.2">
      <c r="C4365" s="63"/>
    </row>
    <row r="4366" spans="3:3" s="62" customFormat="1" ht="12.75" x14ac:dyDescent="0.2">
      <c r="C4366" s="63"/>
    </row>
    <row r="4367" spans="3:3" s="62" customFormat="1" ht="12.75" x14ac:dyDescent="0.2">
      <c r="C4367" s="63"/>
    </row>
    <row r="4368" spans="3:3" s="62" customFormat="1" ht="12.75" x14ac:dyDescent="0.2">
      <c r="C4368" s="63"/>
    </row>
    <row r="4369" spans="3:3" s="62" customFormat="1" ht="12.75" x14ac:dyDescent="0.2">
      <c r="C4369" s="63"/>
    </row>
    <row r="4370" spans="3:3" s="62" customFormat="1" ht="12.75" x14ac:dyDescent="0.2">
      <c r="C4370" s="63"/>
    </row>
    <row r="4371" spans="3:3" s="62" customFormat="1" ht="12.75" x14ac:dyDescent="0.2">
      <c r="C4371" s="63"/>
    </row>
    <row r="4372" spans="3:3" s="62" customFormat="1" ht="12.75" x14ac:dyDescent="0.2">
      <c r="C4372" s="63"/>
    </row>
    <row r="4373" spans="3:3" s="62" customFormat="1" ht="12.75" x14ac:dyDescent="0.2">
      <c r="C4373" s="63"/>
    </row>
    <row r="4374" spans="3:3" s="62" customFormat="1" ht="12.75" x14ac:dyDescent="0.2">
      <c r="C4374" s="63"/>
    </row>
    <row r="4375" spans="3:3" s="62" customFormat="1" ht="12.75" x14ac:dyDescent="0.2">
      <c r="C4375" s="63"/>
    </row>
    <row r="4376" spans="3:3" s="62" customFormat="1" ht="12.75" x14ac:dyDescent="0.2">
      <c r="C4376" s="63"/>
    </row>
    <row r="4377" spans="3:3" s="62" customFormat="1" ht="12.75" x14ac:dyDescent="0.2">
      <c r="C4377" s="63"/>
    </row>
    <row r="4378" spans="3:3" s="62" customFormat="1" ht="12.75" x14ac:dyDescent="0.2">
      <c r="C4378" s="63"/>
    </row>
    <row r="4379" spans="3:3" s="62" customFormat="1" ht="12.75" x14ac:dyDescent="0.2">
      <c r="C4379" s="63"/>
    </row>
    <row r="4380" spans="3:3" s="62" customFormat="1" ht="12.75" x14ac:dyDescent="0.2">
      <c r="C4380" s="63"/>
    </row>
    <row r="4381" spans="3:3" s="62" customFormat="1" ht="12.75" x14ac:dyDescent="0.2">
      <c r="C4381" s="63"/>
    </row>
    <row r="4382" spans="3:3" s="62" customFormat="1" ht="12.75" x14ac:dyDescent="0.2">
      <c r="C4382" s="63"/>
    </row>
    <row r="4383" spans="3:3" s="62" customFormat="1" ht="12.75" x14ac:dyDescent="0.2">
      <c r="C4383" s="63"/>
    </row>
    <row r="4384" spans="3:3" s="62" customFormat="1" ht="12.75" x14ac:dyDescent="0.2">
      <c r="C4384" s="63"/>
    </row>
    <row r="4385" spans="3:3" s="62" customFormat="1" ht="12.75" x14ac:dyDescent="0.2">
      <c r="C4385" s="63"/>
    </row>
    <row r="4386" spans="3:3" s="62" customFormat="1" ht="12.75" x14ac:dyDescent="0.2">
      <c r="C4386" s="63"/>
    </row>
    <row r="4387" spans="3:3" s="62" customFormat="1" ht="12.75" x14ac:dyDescent="0.2">
      <c r="C4387" s="63"/>
    </row>
    <row r="4388" spans="3:3" s="62" customFormat="1" ht="12.75" x14ac:dyDescent="0.2">
      <c r="C4388" s="63"/>
    </row>
    <row r="4389" spans="3:3" s="62" customFormat="1" ht="12.75" x14ac:dyDescent="0.2">
      <c r="C4389" s="63"/>
    </row>
    <row r="4390" spans="3:3" s="62" customFormat="1" ht="12.75" x14ac:dyDescent="0.2">
      <c r="C4390" s="63"/>
    </row>
    <row r="4391" spans="3:3" s="62" customFormat="1" ht="12.75" x14ac:dyDescent="0.2">
      <c r="C4391" s="63"/>
    </row>
    <row r="4392" spans="3:3" s="62" customFormat="1" ht="12.75" x14ac:dyDescent="0.2">
      <c r="C4392" s="63"/>
    </row>
    <row r="4393" spans="3:3" s="62" customFormat="1" ht="12.75" x14ac:dyDescent="0.2">
      <c r="C4393" s="63"/>
    </row>
    <row r="4394" spans="3:3" s="62" customFormat="1" ht="12.75" x14ac:dyDescent="0.2">
      <c r="C4394" s="63"/>
    </row>
    <row r="4395" spans="3:3" s="62" customFormat="1" ht="12.75" x14ac:dyDescent="0.2">
      <c r="C4395" s="63"/>
    </row>
    <row r="4396" spans="3:3" s="62" customFormat="1" ht="12.75" x14ac:dyDescent="0.2">
      <c r="C4396" s="63"/>
    </row>
    <row r="4397" spans="3:3" s="62" customFormat="1" ht="12.75" x14ac:dyDescent="0.2">
      <c r="C4397" s="63"/>
    </row>
    <row r="4398" spans="3:3" s="62" customFormat="1" ht="12.75" x14ac:dyDescent="0.2">
      <c r="C4398" s="63"/>
    </row>
    <row r="4399" spans="3:3" s="62" customFormat="1" ht="12.75" x14ac:dyDescent="0.2">
      <c r="C4399" s="63"/>
    </row>
    <row r="4400" spans="3:3" s="62" customFormat="1" ht="12.75" x14ac:dyDescent="0.2">
      <c r="C4400" s="63"/>
    </row>
    <row r="4401" spans="3:3" s="62" customFormat="1" ht="12.75" x14ac:dyDescent="0.2">
      <c r="C4401" s="63"/>
    </row>
    <row r="4402" spans="3:3" s="62" customFormat="1" ht="12.75" x14ac:dyDescent="0.2">
      <c r="C4402" s="63"/>
    </row>
    <row r="4403" spans="3:3" s="62" customFormat="1" ht="12.75" x14ac:dyDescent="0.2">
      <c r="C4403" s="63"/>
    </row>
    <row r="4404" spans="3:3" s="62" customFormat="1" ht="12.75" x14ac:dyDescent="0.2">
      <c r="C4404" s="63"/>
    </row>
    <row r="4405" spans="3:3" s="62" customFormat="1" ht="12.75" x14ac:dyDescent="0.2">
      <c r="C4405" s="63"/>
    </row>
    <row r="4406" spans="3:3" s="62" customFormat="1" ht="12.75" x14ac:dyDescent="0.2">
      <c r="C4406" s="63"/>
    </row>
    <row r="4407" spans="3:3" s="62" customFormat="1" ht="12.75" x14ac:dyDescent="0.2">
      <c r="C4407" s="63"/>
    </row>
    <row r="4408" spans="3:3" s="62" customFormat="1" ht="12.75" x14ac:dyDescent="0.2">
      <c r="C4408" s="63"/>
    </row>
    <row r="4409" spans="3:3" s="62" customFormat="1" ht="12.75" x14ac:dyDescent="0.2">
      <c r="C4409" s="63"/>
    </row>
    <row r="4410" spans="3:3" s="62" customFormat="1" ht="12.75" x14ac:dyDescent="0.2">
      <c r="C4410" s="63"/>
    </row>
    <row r="4411" spans="3:3" s="62" customFormat="1" ht="12.75" x14ac:dyDescent="0.2">
      <c r="C4411" s="63"/>
    </row>
    <row r="4412" spans="3:3" s="62" customFormat="1" ht="12.75" x14ac:dyDescent="0.2">
      <c r="C4412" s="63"/>
    </row>
    <row r="4413" spans="3:3" s="62" customFormat="1" ht="12.75" x14ac:dyDescent="0.2">
      <c r="C4413" s="63"/>
    </row>
    <row r="4414" spans="3:3" s="62" customFormat="1" ht="12.75" x14ac:dyDescent="0.2">
      <c r="C4414" s="63"/>
    </row>
    <row r="4415" spans="3:3" s="62" customFormat="1" ht="12.75" x14ac:dyDescent="0.2">
      <c r="C4415" s="63"/>
    </row>
    <row r="4416" spans="3:3" s="62" customFormat="1" ht="12.75" x14ac:dyDescent="0.2">
      <c r="C4416" s="63"/>
    </row>
    <row r="4417" spans="3:3" s="62" customFormat="1" ht="12.75" x14ac:dyDescent="0.2">
      <c r="C4417" s="63"/>
    </row>
    <row r="4418" spans="3:3" s="62" customFormat="1" ht="12.75" x14ac:dyDescent="0.2">
      <c r="C4418" s="63"/>
    </row>
    <row r="4419" spans="3:3" s="62" customFormat="1" ht="12.75" x14ac:dyDescent="0.2">
      <c r="C4419" s="63"/>
    </row>
    <row r="4420" spans="3:3" s="62" customFormat="1" ht="12.75" x14ac:dyDescent="0.2">
      <c r="C4420" s="63"/>
    </row>
    <row r="4421" spans="3:3" s="62" customFormat="1" ht="12.75" x14ac:dyDescent="0.2">
      <c r="C4421" s="63"/>
    </row>
    <row r="4422" spans="3:3" s="62" customFormat="1" ht="12.75" x14ac:dyDescent="0.2">
      <c r="C4422" s="63"/>
    </row>
    <row r="4423" spans="3:3" s="62" customFormat="1" ht="12.75" x14ac:dyDescent="0.2">
      <c r="C4423" s="63"/>
    </row>
    <row r="4424" spans="3:3" s="62" customFormat="1" ht="12.75" x14ac:dyDescent="0.2">
      <c r="C4424" s="63"/>
    </row>
    <row r="4425" spans="3:3" s="62" customFormat="1" ht="12.75" x14ac:dyDescent="0.2">
      <c r="C4425" s="63"/>
    </row>
    <row r="4426" spans="3:3" s="62" customFormat="1" ht="12.75" x14ac:dyDescent="0.2">
      <c r="C4426" s="63"/>
    </row>
    <row r="4427" spans="3:3" s="62" customFormat="1" ht="12.75" x14ac:dyDescent="0.2">
      <c r="C4427" s="63"/>
    </row>
    <row r="4428" spans="3:3" s="62" customFormat="1" ht="12.75" x14ac:dyDescent="0.2">
      <c r="C4428" s="63"/>
    </row>
    <row r="4429" spans="3:3" s="62" customFormat="1" ht="12.75" x14ac:dyDescent="0.2">
      <c r="C4429" s="63"/>
    </row>
    <row r="4430" spans="3:3" s="62" customFormat="1" ht="12.75" x14ac:dyDescent="0.2">
      <c r="C4430" s="63"/>
    </row>
    <row r="4431" spans="3:3" s="62" customFormat="1" ht="12.75" x14ac:dyDescent="0.2">
      <c r="C4431" s="63"/>
    </row>
    <row r="4432" spans="3:3" s="62" customFormat="1" ht="12.75" x14ac:dyDescent="0.2">
      <c r="C4432" s="63"/>
    </row>
    <row r="4433" spans="3:3" s="62" customFormat="1" ht="12.75" x14ac:dyDescent="0.2">
      <c r="C4433" s="63"/>
    </row>
    <row r="4434" spans="3:3" s="62" customFormat="1" ht="12.75" x14ac:dyDescent="0.2">
      <c r="C4434" s="63"/>
    </row>
    <row r="4435" spans="3:3" s="62" customFormat="1" ht="12.75" x14ac:dyDescent="0.2">
      <c r="C4435" s="63"/>
    </row>
    <row r="4436" spans="3:3" s="62" customFormat="1" ht="12.75" x14ac:dyDescent="0.2">
      <c r="C4436" s="63"/>
    </row>
    <row r="4437" spans="3:3" s="62" customFormat="1" ht="12.75" x14ac:dyDescent="0.2">
      <c r="C4437" s="63"/>
    </row>
    <row r="4438" spans="3:3" s="62" customFormat="1" ht="12.75" x14ac:dyDescent="0.2">
      <c r="C4438" s="63"/>
    </row>
    <row r="4439" spans="3:3" s="62" customFormat="1" ht="12.75" x14ac:dyDescent="0.2">
      <c r="C4439" s="63"/>
    </row>
    <row r="4440" spans="3:3" s="62" customFormat="1" ht="12.75" x14ac:dyDescent="0.2">
      <c r="C4440" s="63"/>
    </row>
    <row r="4441" spans="3:3" s="62" customFormat="1" ht="12.75" x14ac:dyDescent="0.2">
      <c r="C4441" s="63"/>
    </row>
    <row r="4442" spans="3:3" s="62" customFormat="1" ht="12.75" x14ac:dyDescent="0.2">
      <c r="C4442" s="63"/>
    </row>
    <row r="4443" spans="3:3" s="62" customFormat="1" ht="12.75" x14ac:dyDescent="0.2">
      <c r="C4443" s="63"/>
    </row>
    <row r="4444" spans="3:3" s="62" customFormat="1" ht="12.75" x14ac:dyDescent="0.2">
      <c r="C4444" s="63"/>
    </row>
    <row r="4445" spans="3:3" s="62" customFormat="1" ht="12.75" x14ac:dyDescent="0.2">
      <c r="C4445" s="63"/>
    </row>
    <row r="4446" spans="3:3" s="62" customFormat="1" ht="12.75" x14ac:dyDescent="0.2">
      <c r="C4446" s="63"/>
    </row>
    <row r="4447" spans="3:3" s="62" customFormat="1" ht="12.75" x14ac:dyDescent="0.2">
      <c r="C4447" s="63"/>
    </row>
    <row r="4448" spans="3:3" s="62" customFormat="1" ht="12.75" x14ac:dyDescent="0.2">
      <c r="C4448" s="63"/>
    </row>
    <row r="4449" spans="3:3" s="62" customFormat="1" ht="12.75" x14ac:dyDescent="0.2">
      <c r="C4449" s="63"/>
    </row>
    <row r="4450" spans="3:3" s="62" customFormat="1" ht="12.75" x14ac:dyDescent="0.2">
      <c r="C4450" s="63"/>
    </row>
    <row r="4451" spans="3:3" s="62" customFormat="1" ht="12.75" x14ac:dyDescent="0.2">
      <c r="C4451" s="63"/>
    </row>
    <row r="4452" spans="3:3" s="62" customFormat="1" ht="12.75" x14ac:dyDescent="0.2">
      <c r="C4452" s="63"/>
    </row>
    <row r="4453" spans="3:3" s="62" customFormat="1" ht="12.75" x14ac:dyDescent="0.2">
      <c r="C4453" s="63"/>
    </row>
    <row r="4454" spans="3:3" s="62" customFormat="1" ht="12.75" x14ac:dyDescent="0.2">
      <c r="C4454" s="63"/>
    </row>
    <row r="4455" spans="3:3" s="62" customFormat="1" ht="12.75" x14ac:dyDescent="0.2">
      <c r="C4455" s="63"/>
    </row>
    <row r="4456" spans="3:3" s="62" customFormat="1" ht="12.75" x14ac:dyDescent="0.2">
      <c r="C4456" s="63"/>
    </row>
    <row r="4457" spans="3:3" s="62" customFormat="1" ht="12.75" x14ac:dyDescent="0.2">
      <c r="C4457" s="63"/>
    </row>
    <row r="4458" spans="3:3" s="62" customFormat="1" ht="12.75" x14ac:dyDescent="0.2">
      <c r="C4458" s="63"/>
    </row>
    <row r="4459" spans="3:3" s="62" customFormat="1" ht="12.75" x14ac:dyDescent="0.2">
      <c r="C4459" s="63"/>
    </row>
    <row r="4460" spans="3:3" s="62" customFormat="1" ht="12.75" x14ac:dyDescent="0.2">
      <c r="C4460" s="63"/>
    </row>
    <row r="4461" spans="3:3" s="62" customFormat="1" ht="12.75" x14ac:dyDescent="0.2">
      <c r="C4461" s="63"/>
    </row>
    <row r="4462" spans="3:3" s="62" customFormat="1" ht="12.75" x14ac:dyDescent="0.2">
      <c r="C4462" s="63"/>
    </row>
    <row r="4463" spans="3:3" s="62" customFormat="1" ht="12.75" x14ac:dyDescent="0.2">
      <c r="C4463" s="63"/>
    </row>
    <row r="4464" spans="3:3" s="62" customFormat="1" ht="12.75" x14ac:dyDescent="0.2">
      <c r="C4464" s="63"/>
    </row>
    <row r="4465" spans="3:3" s="62" customFormat="1" ht="12.75" x14ac:dyDescent="0.2">
      <c r="C4465" s="63"/>
    </row>
    <row r="4466" spans="3:3" s="62" customFormat="1" ht="12.75" x14ac:dyDescent="0.2">
      <c r="C4466" s="63"/>
    </row>
    <row r="4467" spans="3:3" s="62" customFormat="1" ht="12.75" x14ac:dyDescent="0.2">
      <c r="C4467" s="63"/>
    </row>
    <row r="4468" spans="3:3" s="62" customFormat="1" ht="12.75" x14ac:dyDescent="0.2">
      <c r="C4468" s="63"/>
    </row>
    <row r="4469" spans="3:3" s="62" customFormat="1" ht="12.75" x14ac:dyDescent="0.2">
      <c r="C4469" s="63"/>
    </row>
    <row r="4470" spans="3:3" s="62" customFormat="1" ht="12.75" x14ac:dyDescent="0.2">
      <c r="C4470" s="63"/>
    </row>
    <row r="4471" spans="3:3" s="62" customFormat="1" ht="12.75" x14ac:dyDescent="0.2">
      <c r="C4471" s="63"/>
    </row>
    <row r="4472" spans="3:3" s="62" customFormat="1" ht="12.75" x14ac:dyDescent="0.2">
      <c r="C4472" s="63"/>
    </row>
    <row r="4473" spans="3:3" s="62" customFormat="1" ht="12.75" x14ac:dyDescent="0.2">
      <c r="C4473" s="63"/>
    </row>
    <row r="4474" spans="3:3" s="62" customFormat="1" ht="12.75" x14ac:dyDescent="0.2">
      <c r="C4474" s="63"/>
    </row>
    <row r="4475" spans="3:3" s="62" customFormat="1" ht="12.75" x14ac:dyDescent="0.2">
      <c r="C4475" s="63"/>
    </row>
    <row r="4476" spans="3:3" s="62" customFormat="1" ht="12.75" x14ac:dyDescent="0.2">
      <c r="C4476" s="63"/>
    </row>
    <row r="4477" spans="3:3" s="62" customFormat="1" ht="12.75" x14ac:dyDescent="0.2">
      <c r="C4477" s="63"/>
    </row>
    <row r="4478" spans="3:3" s="62" customFormat="1" ht="12.75" x14ac:dyDescent="0.2">
      <c r="C4478" s="63"/>
    </row>
    <row r="4479" spans="3:3" s="62" customFormat="1" ht="12.75" x14ac:dyDescent="0.2">
      <c r="C4479" s="63"/>
    </row>
    <row r="4480" spans="3:3" s="62" customFormat="1" ht="12.75" x14ac:dyDescent="0.2">
      <c r="C4480" s="63"/>
    </row>
    <row r="4481" spans="3:3" s="62" customFormat="1" ht="12.75" x14ac:dyDescent="0.2">
      <c r="C4481" s="63"/>
    </row>
    <row r="4482" spans="3:3" s="62" customFormat="1" ht="12.75" x14ac:dyDescent="0.2">
      <c r="C4482" s="63"/>
    </row>
    <row r="4483" spans="3:3" s="62" customFormat="1" ht="12.75" x14ac:dyDescent="0.2">
      <c r="C4483" s="63"/>
    </row>
    <row r="4484" spans="3:3" s="62" customFormat="1" ht="12.75" x14ac:dyDescent="0.2">
      <c r="C4484" s="63"/>
    </row>
    <row r="4485" spans="3:3" s="62" customFormat="1" ht="12.75" x14ac:dyDescent="0.2">
      <c r="C4485" s="63"/>
    </row>
    <row r="4486" spans="3:3" s="62" customFormat="1" ht="12.75" x14ac:dyDescent="0.2">
      <c r="C4486" s="63"/>
    </row>
    <row r="4487" spans="3:3" s="62" customFormat="1" ht="12.75" x14ac:dyDescent="0.2">
      <c r="C4487" s="63"/>
    </row>
    <row r="4488" spans="3:3" s="62" customFormat="1" ht="12.75" x14ac:dyDescent="0.2">
      <c r="C4488" s="63"/>
    </row>
    <row r="4489" spans="3:3" s="62" customFormat="1" ht="12.75" x14ac:dyDescent="0.2">
      <c r="C4489" s="63"/>
    </row>
    <row r="4490" spans="3:3" s="62" customFormat="1" ht="12.75" x14ac:dyDescent="0.2">
      <c r="C4490" s="63"/>
    </row>
    <row r="4491" spans="3:3" s="62" customFormat="1" ht="12.75" x14ac:dyDescent="0.2">
      <c r="C4491" s="63"/>
    </row>
    <row r="4492" spans="3:3" s="62" customFormat="1" ht="12.75" x14ac:dyDescent="0.2">
      <c r="C4492" s="63"/>
    </row>
    <row r="4493" spans="3:3" s="62" customFormat="1" ht="12.75" x14ac:dyDescent="0.2">
      <c r="C4493" s="63"/>
    </row>
    <row r="4494" spans="3:3" s="62" customFormat="1" ht="12.75" x14ac:dyDescent="0.2">
      <c r="C4494" s="63"/>
    </row>
    <row r="4495" spans="3:3" s="62" customFormat="1" ht="12.75" x14ac:dyDescent="0.2">
      <c r="C4495" s="63"/>
    </row>
    <row r="4496" spans="3:3" s="62" customFormat="1" ht="12.75" x14ac:dyDescent="0.2">
      <c r="C4496" s="63"/>
    </row>
    <row r="4497" spans="3:3" s="62" customFormat="1" ht="12.75" x14ac:dyDescent="0.2">
      <c r="C4497" s="63"/>
    </row>
    <row r="4498" spans="3:3" s="62" customFormat="1" ht="12.75" x14ac:dyDescent="0.2">
      <c r="C4498" s="63"/>
    </row>
    <row r="4499" spans="3:3" s="62" customFormat="1" ht="12.75" x14ac:dyDescent="0.2">
      <c r="C4499" s="63"/>
    </row>
    <row r="4500" spans="3:3" s="62" customFormat="1" ht="12.75" x14ac:dyDescent="0.2">
      <c r="C4500" s="63"/>
    </row>
    <row r="4501" spans="3:3" s="62" customFormat="1" ht="12.75" x14ac:dyDescent="0.2">
      <c r="C4501" s="63"/>
    </row>
    <row r="4502" spans="3:3" s="62" customFormat="1" ht="12.75" x14ac:dyDescent="0.2">
      <c r="C4502" s="63"/>
    </row>
    <row r="4503" spans="3:3" s="62" customFormat="1" ht="12.75" x14ac:dyDescent="0.2">
      <c r="C4503" s="63"/>
    </row>
    <row r="4504" spans="3:3" s="62" customFormat="1" ht="12.75" x14ac:dyDescent="0.2">
      <c r="C4504" s="63"/>
    </row>
    <row r="4505" spans="3:3" s="62" customFormat="1" ht="12.75" x14ac:dyDescent="0.2">
      <c r="C4505" s="63"/>
    </row>
    <row r="4506" spans="3:3" s="62" customFormat="1" ht="12.75" x14ac:dyDescent="0.2">
      <c r="C4506" s="63"/>
    </row>
    <row r="4507" spans="3:3" s="62" customFormat="1" ht="12.75" x14ac:dyDescent="0.2">
      <c r="C4507" s="63"/>
    </row>
    <row r="4508" spans="3:3" s="62" customFormat="1" ht="12.75" x14ac:dyDescent="0.2">
      <c r="C4508" s="63"/>
    </row>
    <row r="4509" spans="3:3" s="62" customFormat="1" ht="12.75" x14ac:dyDescent="0.2">
      <c r="C4509" s="63"/>
    </row>
    <row r="4510" spans="3:3" s="62" customFormat="1" ht="12.75" x14ac:dyDescent="0.2">
      <c r="C4510" s="63"/>
    </row>
    <row r="4511" spans="3:3" s="62" customFormat="1" ht="12.75" x14ac:dyDescent="0.2">
      <c r="C4511" s="63"/>
    </row>
    <row r="4512" spans="3:3" s="62" customFormat="1" ht="12.75" x14ac:dyDescent="0.2">
      <c r="C4512" s="63"/>
    </row>
    <row r="4513" spans="3:3" s="62" customFormat="1" ht="12.75" x14ac:dyDescent="0.2">
      <c r="C4513" s="63"/>
    </row>
    <row r="4514" spans="3:3" s="62" customFormat="1" ht="12.75" x14ac:dyDescent="0.2">
      <c r="C4514" s="63"/>
    </row>
    <row r="4515" spans="3:3" s="62" customFormat="1" ht="12.75" x14ac:dyDescent="0.2">
      <c r="C4515" s="63"/>
    </row>
    <row r="4516" spans="3:3" s="62" customFormat="1" ht="12.75" x14ac:dyDescent="0.2">
      <c r="C4516" s="63"/>
    </row>
    <row r="4517" spans="3:3" s="62" customFormat="1" ht="12.75" x14ac:dyDescent="0.2">
      <c r="C4517" s="63"/>
    </row>
    <row r="4518" spans="3:3" s="62" customFormat="1" ht="12.75" x14ac:dyDescent="0.2">
      <c r="C4518" s="63"/>
    </row>
    <row r="4519" spans="3:3" s="62" customFormat="1" ht="12.75" x14ac:dyDescent="0.2">
      <c r="C4519" s="63"/>
    </row>
    <row r="4520" spans="3:3" s="62" customFormat="1" ht="12.75" x14ac:dyDescent="0.2">
      <c r="C4520" s="63"/>
    </row>
    <row r="4521" spans="3:3" s="62" customFormat="1" ht="12.75" x14ac:dyDescent="0.2">
      <c r="C4521" s="63"/>
    </row>
    <row r="4522" spans="3:3" s="62" customFormat="1" ht="12.75" x14ac:dyDescent="0.2">
      <c r="C4522" s="63"/>
    </row>
    <row r="4523" spans="3:3" s="62" customFormat="1" ht="12.75" x14ac:dyDescent="0.2">
      <c r="C4523" s="63"/>
    </row>
    <row r="4524" spans="3:3" s="62" customFormat="1" ht="12.75" x14ac:dyDescent="0.2">
      <c r="C4524" s="63"/>
    </row>
    <row r="4525" spans="3:3" s="62" customFormat="1" ht="12.75" x14ac:dyDescent="0.2">
      <c r="C4525" s="63"/>
    </row>
    <row r="4526" spans="3:3" s="62" customFormat="1" ht="12.75" x14ac:dyDescent="0.2">
      <c r="C4526" s="63"/>
    </row>
    <row r="4527" spans="3:3" s="62" customFormat="1" ht="12.75" x14ac:dyDescent="0.2">
      <c r="C4527" s="63"/>
    </row>
    <row r="4528" spans="3:3" s="62" customFormat="1" ht="12.75" x14ac:dyDescent="0.2">
      <c r="C4528" s="63"/>
    </row>
    <row r="4529" spans="3:3" s="62" customFormat="1" ht="12.75" x14ac:dyDescent="0.2">
      <c r="C4529" s="63"/>
    </row>
    <row r="4530" spans="3:3" s="62" customFormat="1" ht="12.75" x14ac:dyDescent="0.2">
      <c r="C4530" s="63"/>
    </row>
    <row r="4531" spans="3:3" s="62" customFormat="1" ht="12.75" x14ac:dyDescent="0.2">
      <c r="C4531" s="63"/>
    </row>
    <row r="4532" spans="3:3" s="62" customFormat="1" ht="12.75" x14ac:dyDescent="0.2">
      <c r="C4532" s="63"/>
    </row>
    <row r="4533" spans="3:3" s="62" customFormat="1" ht="12.75" x14ac:dyDescent="0.2">
      <c r="C4533" s="63"/>
    </row>
    <row r="4534" spans="3:3" s="62" customFormat="1" ht="12.75" x14ac:dyDescent="0.2">
      <c r="C4534" s="63"/>
    </row>
    <row r="4535" spans="3:3" s="62" customFormat="1" ht="12.75" x14ac:dyDescent="0.2">
      <c r="C4535" s="63"/>
    </row>
    <row r="4536" spans="3:3" s="62" customFormat="1" ht="12.75" x14ac:dyDescent="0.2">
      <c r="C4536" s="63"/>
    </row>
    <row r="4537" spans="3:3" s="62" customFormat="1" ht="12.75" x14ac:dyDescent="0.2">
      <c r="C4537" s="63"/>
    </row>
    <row r="4538" spans="3:3" s="62" customFormat="1" ht="12.75" x14ac:dyDescent="0.2">
      <c r="C4538" s="63"/>
    </row>
    <row r="4539" spans="3:3" s="62" customFormat="1" ht="12.75" x14ac:dyDescent="0.2">
      <c r="C4539" s="63"/>
    </row>
    <row r="4540" spans="3:3" s="62" customFormat="1" ht="12.75" x14ac:dyDescent="0.2">
      <c r="C4540" s="63"/>
    </row>
    <row r="4541" spans="3:3" s="62" customFormat="1" ht="12.75" x14ac:dyDescent="0.2">
      <c r="C4541" s="63"/>
    </row>
    <row r="4542" spans="3:3" s="62" customFormat="1" ht="12.75" x14ac:dyDescent="0.2">
      <c r="C4542" s="63"/>
    </row>
    <row r="4543" spans="3:3" s="62" customFormat="1" ht="12.75" x14ac:dyDescent="0.2">
      <c r="C4543" s="63"/>
    </row>
    <row r="4544" spans="3:3" s="62" customFormat="1" ht="12.75" x14ac:dyDescent="0.2">
      <c r="C4544" s="63"/>
    </row>
    <row r="4545" spans="3:3" s="62" customFormat="1" ht="12.75" x14ac:dyDescent="0.2">
      <c r="C4545" s="63"/>
    </row>
    <row r="4546" spans="3:3" s="62" customFormat="1" ht="12.75" x14ac:dyDescent="0.2">
      <c r="C4546" s="63"/>
    </row>
    <row r="4547" spans="3:3" s="62" customFormat="1" ht="12.75" x14ac:dyDescent="0.2">
      <c r="C4547" s="63"/>
    </row>
    <row r="4548" spans="3:3" s="62" customFormat="1" ht="12.75" x14ac:dyDescent="0.2">
      <c r="C4548" s="63"/>
    </row>
    <row r="4549" spans="3:3" s="62" customFormat="1" ht="12.75" x14ac:dyDescent="0.2">
      <c r="C4549" s="63"/>
    </row>
    <row r="4550" spans="3:3" s="62" customFormat="1" ht="12.75" x14ac:dyDescent="0.2">
      <c r="C4550" s="63"/>
    </row>
    <row r="4551" spans="3:3" s="62" customFormat="1" ht="12.75" x14ac:dyDescent="0.2">
      <c r="C4551" s="63"/>
    </row>
    <row r="4552" spans="3:3" s="62" customFormat="1" ht="12.75" x14ac:dyDescent="0.2">
      <c r="C4552" s="63"/>
    </row>
    <row r="4553" spans="3:3" s="62" customFormat="1" ht="12.75" x14ac:dyDescent="0.2">
      <c r="C4553" s="63"/>
    </row>
    <row r="4554" spans="3:3" s="62" customFormat="1" ht="12.75" x14ac:dyDescent="0.2">
      <c r="C4554" s="63"/>
    </row>
    <row r="4555" spans="3:3" s="62" customFormat="1" ht="12.75" x14ac:dyDescent="0.2">
      <c r="C4555" s="63"/>
    </row>
    <row r="4556" spans="3:3" s="62" customFormat="1" ht="12.75" x14ac:dyDescent="0.2">
      <c r="C4556" s="63"/>
    </row>
    <row r="4557" spans="3:3" s="62" customFormat="1" ht="12.75" x14ac:dyDescent="0.2">
      <c r="C4557" s="63"/>
    </row>
    <row r="4558" spans="3:3" s="62" customFormat="1" ht="12.75" x14ac:dyDescent="0.2">
      <c r="C4558" s="63"/>
    </row>
    <row r="4559" spans="3:3" s="62" customFormat="1" ht="12.75" x14ac:dyDescent="0.2">
      <c r="C4559" s="63"/>
    </row>
    <row r="4560" spans="3:3" s="62" customFormat="1" ht="12.75" x14ac:dyDescent="0.2">
      <c r="C4560" s="63"/>
    </row>
    <row r="4561" spans="3:3" s="62" customFormat="1" ht="12.75" x14ac:dyDescent="0.2">
      <c r="C4561" s="63"/>
    </row>
    <row r="4562" spans="3:3" s="62" customFormat="1" ht="12.75" x14ac:dyDescent="0.2">
      <c r="C4562" s="63"/>
    </row>
    <row r="4563" spans="3:3" s="62" customFormat="1" ht="12.75" x14ac:dyDescent="0.2">
      <c r="C4563" s="63"/>
    </row>
    <row r="4564" spans="3:3" s="62" customFormat="1" ht="12.75" x14ac:dyDescent="0.2">
      <c r="C4564" s="63"/>
    </row>
    <row r="4565" spans="3:3" s="62" customFormat="1" ht="12.75" x14ac:dyDescent="0.2">
      <c r="C4565" s="63"/>
    </row>
    <row r="4566" spans="3:3" s="62" customFormat="1" ht="12.75" x14ac:dyDescent="0.2">
      <c r="C4566" s="63"/>
    </row>
    <row r="4567" spans="3:3" s="62" customFormat="1" ht="12.75" x14ac:dyDescent="0.2">
      <c r="C4567" s="63"/>
    </row>
    <row r="4568" spans="3:3" s="62" customFormat="1" ht="12.75" x14ac:dyDescent="0.2">
      <c r="C4568" s="63"/>
    </row>
    <row r="4569" spans="3:3" s="62" customFormat="1" ht="12.75" x14ac:dyDescent="0.2">
      <c r="C4569" s="63"/>
    </row>
    <row r="4570" spans="3:3" s="62" customFormat="1" ht="12.75" x14ac:dyDescent="0.2">
      <c r="C4570" s="63"/>
    </row>
    <row r="4571" spans="3:3" s="62" customFormat="1" ht="12.75" x14ac:dyDescent="0.2">
      <c r="C4571" s="63"/>
    </row>
    <row r="4572" spans="3:3" s="62" customFormat="1" ht="12.75" x14ac:dyDescent="0.2">
      <c r="C4572" s="63"/>
    </row>
    <row r="4573" spans="3:3" s="62" customFormat="1" ht="12.75" x14ac:dyDescent="0.2">
      <c r="C4573" s="63"/>
    </row>
    <row r="4574" spans="3:3" s="62" customFormat="1" ht="12.75" x14ac:dyDescent="0.2">
      <c r="C4574" s="63"/>
    </row>
    <row r="4575" spans="3:3" s="62" customFormat="1" ht="12.75" x14ac:dyDescent="0.2">
      <c r="C4575" s="63"/>
    </row>
    <row r="4576" spans="3:3" s="62" customFormat="1" ht="12.75" x14ac:dyDescent="0.2">
      <c r="C4576" s="63"/>
    </row>
    <row r="4577" spans="3:3" s="62" customFormat="1" ht="12.75" x14ac:dyDescent="0.2">
      <c r="C4577" s="63"/>
    </row>
    <row r="4578" spans="3:3" s="62" customFormat="1" ht="12.75" x14ac:dyDescent="0.2">
      <c r="C4578" s="63"/>
    </row>
    <row r="4579" spans="3:3" s="62" customFormat="1" ht="12.75" x14ac:dyDescent="0.2">
      <c r="C4579" s="63"/>
    </row>
    <row r="4580" spans="3:3" s="62" customFormat="1" ht="12.75" x14ac:dyDescent="0.2">
      <c r="C4580" s="63"/>
    </row>
    <row r="4581" spans="3:3" s="62" customFormat="1" ht="12.75" x14ac:dyDescent="0.2">
      <c r="C4581" s="63"/>
    </row>
    <row r="4582" spans="3:3" s="62" customFormat="1" ht="12.75" x14ac:dyDescent="0.2">
      <c r="C4582" s="63"/>
    </row>
    <row r="4583" spans="3:3" s="62" customFormat="1" ht="12.75" x14ac:dyDescent="0.2">
      <c r="C4583" s="63"/>
    </row>
    <row r="4584" spans="3:3" s="62" customFormat="1" ht="12.75" x14ac:dyDescent="0.2">
      <c r="C4584" s="63"/>
    </row>
    <row r="4585" spans="3:3" s="62" customFormat="1" ht="12.75" x14ac:dyDescent="0.2">
      <c r="C4585" s="63"/>
    </row>
    <row r="4586" spans="3:3" s="62" customFormat="1" ht="12.75" x14ac:dyDescent="0.2">
      <c r="C4586" s="63"/>
    </row>
    <row r="4587" spans="3:3" s="62" customFormat="1" ht="12.75" x14ac:dyDescent="0.2">
      <c r="C4587" s="63"/>
    </row>
    <row r="4588" spans="3:3" s="62" customFormat="1" ht="12.75" x14ac:dyDescent="0.2">
      <c r="C4588" s="63"/>
    </row>
    <row r="4589" spans="3:3" s="62" customFormat="1" ht="12.75" x14ac:dyDescent="0.2">
      <c r="C4589" s="63"/>
    </row>
    <row r="4590" spans="3:3" s="62" customFormat="1" ht="12.75" x14ac:dyDescent="0.2">
      <c r="C4590" s="63"/>
    </row>
    <row r="4591" spans="3:3" s="62" customFormat="1" ht="12.75" x14ac:dyDescent="0.2">
      <c r="C4591" s="63"/>
    </row>
    <row r="4592" spans="3:3" s="62" customFormat="1" ht="12.75" x14ac:dyDescent="0.2">
      <c r="C4592" s="63"/>
    </row>
    <row r="4593" spans="3:3" s="62" customFormat="1" ht="12.75" x14ac:dyDescent="0.2">
      <c r="C4593" s="63"/>
    </row>
    <row r="4594" spans="3:3" s="62" customFormat="1" ht="12.75" x14ac:dyDescent="0.2">
      <c r="C4594" s="63"/>
    </row>
    <row r="4595" spans="3:3" s="62" customFormat="1" ht="12.75" x14ac:dyDescent="0.2">
      <c r="C4595" s="63"/>
    </row>
    <row r="4596" spans="3:3" s="62" customFormat="1" ht="12.75" x14ac:dyDescent="0.2">
      <c r="C4596" s="63"/>
    </row>
    <row r="4597" spans="3:3" s="62" customFormat="1" ht="12.75" x14ac:dyDescent="0.2">
      <c r="C4597" s="63"/>
    </row>
    <row r="4598" spans="3:3" s="62" customFormat="1" ht="12.75" x14ac:dyDescent="0.2">
      <c r="C4598" s="63"/>
    </row>
    <row r="4599" spans="3:3" s="62" customFormat="1" ht="12.75" x14ac:dyDescent="0.2">
      <c r="C4599" s="63"/>
    </row>
    <row r="4600" spans="3:3" s="62" customFormat="1" ht="12.75" x14ac:dyDescent="0.2">
      <c r="C4600" s="63"/>
    </row>
    <row r="4601" spans="3:3" s="62" customFormat="1" ht="12.75" x14ac:dyDescent="0.2">
      <c r="C4601" s="63"/>
    </row>
    <row r="4602" spans="3:3" s="62" customFormat="1" ht="12.75" x14ac:dyDescent="0.2">
      <c r="C4602" s="63"/>
    </row>
    <row r="4603" spans="3:3" s="62" customFormat="1" ht="12.75" x14ac:dyDescent="0.2">
      <c r="C4603" s="63"/>
    </row>
    <row r="4604" spans="3:3" s="62" customFormat="1" ht="12.75" x14ac:dyDescent="0.2">
      <c r="C4604" s="63"/>
    </row>
    <row r="4605" spans="3:3" s="62" customFormat="1" ht="12.75" x14ac:dyDescent="0.2">
      <c r="C4605" s="63"/>
    </row>
    <row r="4606" spans="3:3" s="62" customFormat="1" ht="12.75" x14ac:dyDescent="0.2">
      <c r="C4606" s="63"/>
    </row>
    <row r="4607" spans="3:3" s="62" customFormat="1" ht="12.75" x14ac:dyDescent="0.2">
      <c r="C4607" s="63"/>
    </row>
    <row r="4608" spans="3:3" s="62" customFormat="1" ht="12.75" x14ac:dyDescent="0.2">
      <c r="C4608" s="63"/>
    </row>
    <row r="4609" spans="3:3" s="62" customFormat="1" ht="12.75" x14ac:dyDescent="0.2">
      <c r="C4609" s="63"/>
    </row>
    <row r="4610" spans="3:3" s="62" customFormat="1" ht="12.75" x14ac:dyDescent="0.2">
      <c r="C4610" s="63"/>
    </row>
    <row r="4611" spans="3:3" s="62" customFormat="1" ht="12.75" x14ac:dyDescent="0.2">
      <c r="C4611" s="63"/>
    </row>
    <row r="4612" spans="3:3" s="62" customFormat="1" ht="12.75" x14ac:dyDescent="0.2">
      <c r="C4612" s="63"/>
    </row>
    <row r="4613" spans="3:3" s="62" customFormat="1" ht="12.75" x14ac:dyDescent="0.2">
      <c r="C4613" s="63"/>
    </row>
    <row r="4614" spans="3:3" s="62" customFormat="1" ht="12.75" x14ac:dyDescent="0.2">
      <c r="C4614" s="63"/>
    </row>
    <row r="4615" spans="3:3" s="62" customFormat="1" ht="12.75" x14ac:dyDescent="0.2">
      <c r="C4615" s="63"/>
    </row>
    <row r="4616" spans="3:3" s="62" customFormat="1" ht="12.75" x14ac:dyDescent="0.2">
      <c r="C4616" s="63"/>
    </row>
    <row r="4617" spans="3:3" s="62" customFormat="1" ht="12.75" x14ac:dyDescent="0.2">
      <c r="C4617" s="63"/>
    </row>
    <row r="4618" spans="3:3" s="62" customFormat="1" ht="12.75" x14ac:dyDescent="0.2">
      <c r="C4618" s="63"/>
    </row>
    <row r="4619" spans="3:3" s="62" customFormat="1" ht="12.75" x14ac:dyDescent="0.2">
      <c r="C4619" s="63"/>
    </row>
    <row r="4620" spans="3:3" s="62" customFormat="1" ht="12.75" x14ac:dyDescent="0.2">
      <c r="C4620" s="63"/>
    </row>
    <row r="4621" spans="3:3" s="62" customFormat="1" ht="12.75" x14ac:dyDescent="0.2">
      <c r="C4621" s="63"/>
    </row>
    <row r="4622" spans="3:3" s="62" customFormat="1" ht="12.75" x14ac:dyDescent="0.2">
      <c r="C4622" s="63"/>
    </row>
    <row r="4623" spans="3:3" s="62" customFormat="1" ht="12.75" x14ac:dyDescent="0.2">
      <c r="C4623" s="63"/>
    </row>
    <row r="4624" spans="3:3" s="62" customFormat="1" ht="12.75" x14ac:dyDescent="0.2">
      <c r="C4624" s="63"/>
    </row>
    <row r="4625" spans="3:3" s="62" customFormat="1" ht="12.75" x14ac:dyDescent="0.2">
      <c r="C4625" s="63"/>
    </row>
    <row r="4626" spans="3:3" s="62" customFormat="1" ht="12.75" x14ac:dyDescent="0.2">
      <c r="C4626" s="63"/>
    </row>
    <row r="4627" spans="3:3" s="62" customFormat="1" ht="12.75" x14ac:dyDescent="0.2">
      <c r="C4627" s="63"/>
    </row>
    <row r="4628" spans="3:3" s="62" customFormat="1" ht="12.75" x14ac:dyDescent="0.2">
      <c r="C4628" s="63"/>
    </row>
    <row r="4629" spans="3:3" s="62" customFormat="1" ht="12.75" x14ac:dyDescent="0.2">
      <c r="C4629" s="63"/>
    </row>
    <row r="4630" spans="3:3" s="62" customFormat="1" ht="12.75" x14ac:dyDescent="0.2">
      <c r="C4630" s="63"/>
    </row>
    <row r="4631" spans="3:3" s="62" customFormat="1" ht="12.75" x14ac:dyDescent="0.2">
      <c r="C4631" s="63"/>
    </row>
    <row r="4632" spans="3:3" s="62" customFormat="1" ht="12.75" x14ac:dyDescent="0.2">
      <c r="C4632" s="63"/>
    </row>
    <row r="4633" spans="3:3" s="62" customFormat="1" ht="12.75" x14ac:dyDescent="0.2">
      <c r="C4633" s="63"/>
    </row>
    <row r="4634" spans="3:3" s="62" customFormat="1" ht="12.75" x14ac:dyDescent="0.2">
      <c r="C4634" s="63"/>
    </row>
    <row r="4635" spans="3:3" s="62" customFormat="1" ht="12.75" x14ac:dyDescent="0.2">
      <c r="C4635" s="63"/>
    </row>
    <row r="4636" spans="3:3" s="62" customFormat="1" ht="12.75" x14ac:dyDescent="0.2">
      <c r="C4636" s="63"/>
    </row>
    <row r="4637" spans="3:3" s="62" customFormat="1" ht="12.75" x14ac:dyDescent="0.2">
      <c r="C4637" s="63"/>
    </row>
    <row r="4638" spans="3:3" s="62" customFormat="1" ht="12.75" x14ac:dyDescent="0.2">
      <c r="C4638" s="63"/>
    </row>
    <row r="4639" spans="3:3" s="62" customFormat="1" ht="12.75" x14ac:dyDescent="0.2">
      <c r="C4639" s="63"/>
    </row>
    <row r="4640" spans="3:3" s="62" customFormat="1" ht="12.75" x14ac:dyDescent="0.2">
      <c r="C4640" s="63"/>
    </row>
    <row r="4641" spans="3:3" s="62" customFormat="1" ht="12.75" x14ac:dyDescent="0.2">
      <c r="C4641" s="63"/>
    </row>
    <row r="4642" spans="3:3" s="62" customFormat="1" ht="12.75" x14ac:dyDescent="0.2">
      <c r="C4642" s="63"/>
    </row>
    <row r="4643" spans="3:3" s="62" customFormat="1" ht="12.75" x14ac:dyDescent="0.2">
      <c r="C4643" s="63"/>
    </row>
    <row r="4644" spans="3:3" s="62" customFormat="1" ht="12.75" x14ac:dyDescent="0.2">
      <c r="C4644" s="63"/>
    </row>
    <row r="4645" spans="3:3" s="62" customFormat="1" ht="12.75" x14ac:dyDescent="0.2">
      <c r="C4645" s="63"/>
    </row>
    <row r="4646" spans="3:3" s="62" customFormat="1" ht="12.75" x14ac:dyDescent="0.2">
      <c r="C4646" s="63"/>
    </row>
    <row r="4647" spans="3:3" s="62" customFormat="1" ht="12.75" x14ac:dyDescent="0.2">
      <c r="C4647" s="63"/>
    </row>
    <row r="4648" spans="3:3" s="62" customFormat="1" ht="12.75" x14ac:dyDescent="0.2">
      <c r="C4648" s="63"/>
    </row>
    <row r="4649" spans="3:3" s="62" customFormat="1" ht="12.75" x14ac:dyDescent="0.2">
      <c r="C4649" s="63"/>
    </row>
    <row r="4650" spans="3:3" s="62" customFormat="1" ht="12.75" x14ac:dyDescent="0.2">
      <c r="C4650" s="63"/>
    </row>
    <row r="4651" spans="3:3" s="62" customFormat="1" ht="12.75" x14ac:dyDescent="0.2">
      <c r="C4651" s="63"/>
    </row>
    <row r="4652" spans="3:3" s="62" customFormat="1" ht="12.75" x14ac:dyDescent="0.2">
      <c r="C4652" s="63"/>
    </row>
    <row r="4653" spans="3:3" s="62" customFormat="1" ht="12.75" x14ac:dyDescent="0.2">
      <c r="C4653" s="63"/>
    </row>
    <row r="4654" spans="3:3" s="62" customFormat="1" ht="12.75" x14ac:dyDescent="0.2">
      <c r="C4654" s="63"/>
    </row>
    <row r="4655" spans="3:3" s="62" customFormat="1" ht="12.75" x14ac:dyDescent="0.2">
      <c r="C4655" s="63"/>
    </row>
    <row r="4656" spans="3:3" s="62" customFormat="1" ht="12.75" x14ac:dyDescent="0.2">
      <c r="C4656" s="63"/>
    </row>
    <row r="4657" spans="3:3" s="62" customFormat="1" ht="12.75" x14ac:dyDescent="0.2">
      <c r="C4657" s="63"/>
    </row>
    <row r="4658" spans="3:3" s="62" customFormat="1" ht="12.75" x14ac:dyDescent="0.2">
      <c r="C4658" s="63"/>
    </row>
    <row r="4659" spans="3:3" s="62" customFormat="1" ht="12.75" x14ac:dyDescent="0.2">
      <c r="C4659" s="63"/>
    </row>
    <row r="4660" spans="3:3" s="62" customFormat="1" ht="12.75" x14ac:dyDescent="0.2">
      <c r="C4660" s="63"/>
    </row>
    <row r="4661" spans="3:3" s="62" customFormat="1" ht="12.75" x14ac:dyDescent="0.2">
      <c r="C4661" s="63"/>
    </row>
    <row r="4662" spans="3:3" s="62" customFormat="1" ht="12.75" x14ac:dyDescent="0.2">
      <c r="C4662" s="63"/>
    </row>
    <row r="4663" spans="3:3" s="62" customFormat="1" ht="12.75" x14ac:dyDescent="0.2">
      <c r="C4663" s="63"/>
    </row>
    <row r="4664" spans="3:3" s="62" customFormat="1" ht="12.75" x14ac:dyDescent="0.2">
      <c r="C4664" s="63"/>
    </row>
    <row r="4665" spans="3:3" s="62" customFormat="1" ht="12.75" x14ac:dyDescent="0.2">
      <c r="C4665" s="63"/>
    </row>
    <row r="4666" spans="3:3" s="62" customFormat="1" ht="12.75" x14ac:dyDescent="0.2">
      <c r="C4666" s="63"/>
    </row>
    <row r="4667" spans="3:3" s="62" customFormat="1" ht="12.75" x14ac:dyDescent="0.2">
      <c r="C4667" s="63"/>
    </row>
    <row r="4668" spans="3:3" s="62" customFormat="1" ht="12.75" x14ac:dyDescent="0.2">
      <c r="C4668" s="63"/>
    </row>
    <row r="4669" spans="3:3" s="62" customFormat="1" ht="12.75" x14ac:dyDescent="0.2">
      <c r="C4669" s="63"/>
    </row>
    <row r="4670" spans="3:3" s="62" customFormat="1" ht="12.75" x14ac:dyDescent="0.2">
      <c r="C4670" s="63"/>
    </row>
    <row r="4671" spans="3:3" s="62" customFormat="1" ht="12.75" x14ac:dyDescent="0.2">
      <c r="C4671" s="63"/>
    </row>
    <row r="4672" spans="3:3" s="62" customFormat="1" ht="12.75" x14ac:dyDescent="0.2">
      <c r="C4672" s="63"/>
    </row>
    <row r="4673" spans="3:3" s="62" customFormat="1" ht="12.75" x14ac:dyDescent="0.2">
      <c r="C4673" s="63"/>
    </row>
    <row r="4674" spans="3:3" s="62" customFormat="1" ht="12.75" x14ac:dyDescent="0.2">
      <c r="C4674" s="63"/>
    </row>
    <row r="4675" spans="3:3" s="62" customFormat="1" ht="12.75" x14ac:dyDescent="0.2">
      <c r="C4675" s="63"/>
    </row>
    <row r="4676" spans="3:3" s="62" customFormat="1" ht="12.75" x14ac:dyDescent="0.2">
      <c r="C4676" s="63"/>
    </row>
    <row r="4677" spans="3:3" s="62" customFormat="1" ht="12.75" x14ac:dyDescent="0.2">
      <c r="C4677" s="63"/>
    </row>
    <row r="4678" spans="3:3" s="62" customFormat="1" ht="12.75" x14ac:dyDescent="0.2">
      <c r="C4678" s="63"/>
    </row>
    <row r="4679" spans="3:3" s="62" customFormat="1" ht="12.75" x14ac:dyDescent="0.2">
      <c r="C4679" s="63"/>
    </row>
    <row r="4680" spans="3:3" s="62" customFormat="1" ht="12.75" x14ac:dyDescent="0.2">
      <c r="C4680" s="63"/>
    </row>
    <row r="4681" spans="3:3" s="62" customFormat="1" ht="12.75" x14ac:dyDescent="0.2">
      <c r="C4681" s="63"/>
    </row>
    <row r="4682" spans="3:3" s="62" customFormat="1" ht="12.75" x14ac:dyDescent="0.2">
      <c r="C4682" s="63"/>
    </row>
    <row r="4683" spans="3:3" s="62" customFormat="1" ht="12.75" x14ac:dyDescent="0.2">
      <c r="C4683" s="63"/>
    </row>
    <row r="4684" spans="3:3" s="62" customFormat="1" ht="12.75" x14ac:dyDescent="0.2">
      <c r="C4684" s="63"/>
    </row>
    <row r="4685" spans="3:3" s="62" customFormat="1" ht="12.75" x14ac:dyDescent="0.2">
      <c r="C4685" s="63"/>
    </row>
    <row r="4686" spans="3:3" s="62" customFormat="1" ht="12.75" x14ac:dyDescent="0.2">
      <c r="C4686" s="63"/>
    </row>
    <row r="4687" spans="3:3" s="62" customFormat="1" ht="12.75" x14ac:dyDescent="0.2">
      <c r="C4687" s="63"/>
    </row>
    <row r="4688" spans="3:3" s="62" customFormat="1" ht="12.75" x14ac:dyDescent="0.2">
      <c r="C4688" s="63"/>
    </row>
    <row r="4689" spans="3:3" s="62" customFormat="1" ht="12.75" x14ac:dyDescent="0.2">
      <c r="C4689" s="63"/>
    </row>
    <row r="4690" spans="3:3" s="62" customFormat="1" ht="12.75" x14ac:dyDescent="0.2">
      <c r="C4690" s="63"/>
    </row>
    <row r="4691" spans="3:3" s="62" customFormat="1" ht="12.75" x14ac:dyDescent="0.2">
      <c r="C4691" s="63"/>
    </row>
    <row r="4692" spans="3:3" s="62" customFormat="1" ht="12.75" x14ac:dyDescent="0.2">
      <c r="C4692" s="63"/>
    </row>
    <row r="4693" spans="3:3" s="62" customFormat="1" ht="12.75" x14ac:dyDescent="0.2">
      <c r="C4693" s="63"/>
    </row>
    <row r="4694" spans="3:3" s="62" customFormat="1" ht="12.75" x14ac:dyDescent="0.2">
      <c r="C4694" s="63"/>
    </row>
    <row r="4695" spans="3:3" s="62" customFormat="1" ht="12.75" x14ac:dyDescent="0.2">
      <c r="C4695" s="63"/>
    </row>
    <row r="4696" spans="3:3" s="62" customFormat="1" ht="12.75" x14ac:dyDescent="0.2">
      <c r="C4696" s="63"/>
    </row>
    <row r="4697" spans="3:3" s="62" customFormat="1" ht="12.75" x14ac:dyDescent="0.2">
      <c r="C4697" s="63"/>
    </row>
    <row r="4698" spans="3:3" s="62" customFormat="1" ht="12.75" x14ac:dyDescent="0.2">
      <c r="C4698" s="63"/>
    </row>
    <row r="4699" spans="3:3" s="62" customFormat="1" ht="12.75" x14ac:dyDescent="0.2">
      <c r="C4699" s="63"/>
    </row>
    <row r="4700" spans="3:3" s="62" customFormat="1" ht="12.75" x14ac:dyDescent="0.2">
      <c r="C4700" s="63"/>
    </row>
    <row r="4701" spans="3:3" s="62" customFormat="1" ht="12.75" x14ac:dyDescent="0.2">
      <c r="C4701" s="63"/>
    </row>
    <row r="4702" spans="3:3" s="62" customFormat="1" ht="12.75" x14ac:dyDescent="0.2">
      <c r="C4702" s="63"/>
    </row>
    <row r="4703" spans="3:3" s="62" customFormat="1" ht="12.75" x14ac:dyDescent="0.2">
      <c r="C4703" s="63"/>
    </row>
    <row r="4704" spans="3:3" s="62" customFormat="1" ht="12.75" x14ac:dyDescent="0.2">
      <c r="C4704" s="63"/>
    </row>
    <row r="4705" spans="3:3" s="62" customFormat="1" ht="12.75" x14ac:dyDescent="0.2">
      <c r="C4705" s="63"/>
    </row>
    <row r="4706" spans="3:3" s="62" customFormat="1" ht="12.75" x14ac:dyDescent="0.2">
      <c r="C4706" s="63"/>
    </row>
    <row r="4707" spans="3:3" s="62" customFormat="1" ht="12.75" x14ac:dyDescent="0.2">
      <c r="C4707" s="63"/>
    </row>
    <row r="4708" spans="3:3" s="62" customFormat="1" ht="12.75" x14ac:dyDescent="0.2">
      <c r="C4708" s="63"/>
    </row>
    <row r="4709" spans="3:3" s="62" customFormat="1" ht="12.75" x14ac:dyDescent="0.2">
      <c r="C4709" s="63"/>
    </row>
    <row r="4710" spans="3:3" s="62" customFormat="1" ht="12.75" x14ac:dyDescent="0.2">
      <c r="C4710" s="63"/>
    </row>
    <row r="4711" spans="3:3" s="62" customFormat="1" ht="12.75" x14ac:dyDescent="0.2">
      <c r="C4711" s="63"/>
    </row>
    <row r="4712" spans="3:3" s="62" customFormat="1" ht="12.75" x14ac:dyDescent="0.2">
      <c r="C4712" s="63"/>
    </row>
    <row r="4713" spans="3:3" s="62" customFormat="1" ht="12.75" x14ac:dyDescent="0.2">
      <c r="C4713" s="63"/>
    </row>
    <row r="4714" spans="3:3" s="62" customFormat="1" ht="12.75" x14ac:dyDescent="0.2">
      <c r="C4714" s="63"/>
    </row>
    <row r="4715" spans="3:3" s="62" customFormat="1" ht="12.75" x14ac:dyDescent="0.2">
      <c r="C4715" s="63"/>
    </row>
    <row r="4716" spans="3:3" s="62" customFormat="1" ht="12.75" x14ac:dyDescent="0.2">
      <c r="C4716" s="63"/>
    </row>
    <row r="4717" spans="3:3" s="62" customFormat="1" ht="12.75" x14ac:dyDescent="0.2">
      <c r="C4717" s="63"/>
    </row>
    <row r="4718" spans="3:3" s="62" customFormat="1" ht="12.75" x14ac:dyDescent="0.2">
      <c r="C4718" s="63"/>
    </row>
    <row r="4719" spans="3:3" s="62" customFormat="1" ht="12.75" x14ac:dyDescent="0.2">
      <c r="C4719" s="63"/>
    </row>
    <row r="4720" spans="3:3" s="62" customFormat="1" ht="12.75" x14ac:dyDescent="0.2">
      <c r="C4720" s="63"/>
    </row>
    <row r="4721" spans="3:3" s="62" customFormat="1" ht="12.75" x14ac:dyDescent="0.2">
      <c r="C4721" s="63"/>
    </row>
    <row r="4722" spans="3:3" s="62" customFormat="1" ht="12.75" x14ac:dyDescent="0.2">
      <c r="C4722" s="63"/>
    </row>
    <row r="4723" spans="3:3" s="62" customFormat="1" ht="12.75" x14ac:dyDescent="0.2">
      <c r="C4723" s="63"/>
    </row>
    <row r="4724" spans="3:3" s="62" customFormat="1" ht="12.75" x14ac:dyDescent="0.2">
      <c r="C4724" s="63"/>
    </row>
    <row r="4725" spans="3:3" s="62" customFormat="1" ht="12.75" x14ac:dyDescent="0.2">
      <c r="C4725" s="63"/>
    </row>
    <row r="4726" spans="3:3" s="62" customFormat="1" ht="12.75" x14ac:dyDescent="0.2">
      <c r="C4726" s="63"/>
    </row>
    <row r="4727" spans="3:3" s="62" customFormat="1" ht="12.75" x14ac:dyDescent="0.2">
      <c r="C4727" s="63"/>
    </row>
    <row r="4728" spans="3:3" s="62" customFormat="1" ht="12.75" x14ac:dyDescent="0.2">
      <c r="C4728" s="63"/>
    </row>
    <row r="4729" spans="3:3" s="62" customFormat="1" ht="12.75" x14ac:dyDescent="0.2">
      <c r="C4729" s="63"/>
    </row>
    <row r="4730" spans="3:3" s="62" customFormat="1" ht="12.75" x14ac:dyDescent="0.2">
      <c r="C4730" s="63"/>
    </row>
    <row r="4731" spans="3:3" s="62" customFormat="1" ht="12.75" x14ac:dyDescent="0.2">
      <c r="C4731" s="63"/>
    </row>
    <row r="4732" spans="3:3" s="62" customFormat="1" ht="12.75" x14ac:dyDescent="0.2">
      <c r="C4732" s="63"/>
    </row>
    <row r="4733" spans="3:3" s="62" customFormat="1" ht="12.75" x14ac:dyDescent="0.2">
      <c r="C4733" s="63"/>
    </row>
    <row r="4734" spans="3:3" s="62" customFormat="1" ht="12.75" x14ac:dyDescent="0.2">
      <c r="C4734" s="63"/>
    </row>
    <row r="4735" spans="3:3" s="62" customFormat="1" ht="12.75" x14ac:dyDescent="0.2">
      <c r="C4735" s="63"/>
    </row>
    <row r="4736" spans="3:3" s="62" customFormat="1" ht="12.75" x14ac:dyDescent="0.2">
      <c r="C4736" s="63"/>
    </row>
    <row r="4737" spans="3:3" s="62" customFormat="1" ht="12.75" x14ac:dyDescent="0.2">
      <c r="C4737" s="63"/>
    </row>
    <row r="4738" spans="3:3" s="62" customFormat="1" ht="12.75" x14ac:dyDescent="0.2">
      <c r="C4738" s="63"/>
    </row>
    <row r="4739" spans="3:3" s="62" customFormat="1" ht="12.75" x14ac:dyDescent="0.2">
      <c r="C4739" s="63"/>
    </row>
    <row r="4740" spans="3:3" s="62" customFormat="1" ht="12.75" x14ac:dyDescent="0.2">
      <c r="C4740" s="63"/>
    </row>
    <row r="4741" spans="3:3" s="62" customFormat="1" ht="12.75" x14ac:dyDescent="0.2">
      <c r="C4741" s="63"/>
    </row>
    <row r="4742" spans="3:3" s="62" customFormat="1" ht="12.75" x14ac:dyDescent="0.2">
      <c r="C4742" s="63"/>
    </row>
    <row r="4743" spans="3:3" s="62" customFormat="1" ht="12.75" x14ac:dyDescent="0.2">
      <c r="C4743" s="63"/>
    </row>
    <row r="4744" spans="3:3" s="62" customFormat="1" ht="12.75" x14ac:dyDescent="0.2">
      <c r="C4744" s="63"/>
    </row>
    <row r="4745" spans="3:3" s="62" customFormat="1" ht="12.75" x14ac:dyDescent="0.2">
      <c r="C4745" s="63"/>
    </row>
    <row r="4746" spans="3:3" s="62" customFormat="1" ht="12.75" x14ac:dyDescent="0.2">
      <c r="C4746" s="63"/>
    </row>
    <row r="4747" spans="3:3" s="62" customFormat="1" ht="12.75" x14ac:dyDescent="0.2">
      <c r="C4747" s="63"/>
    </row>
    <row r="4748" spans="3:3" s="62" customFormat="1" ht="12.75" x14ac:dyDescent="0.2">
      <c r="C4748" s="63"/>
    </row>
    <row r="4749" spans="3:3" s="62" customFormat="1" ht="12.75" x14ac:dyDescent="0.2">
      <c r="C4749" s="63"/>
    </row>
    <row r="4750" spans="3:3" s="62" customFormat="1" ht="12.75" x14ac:dyDescent="0.2">
      <c r="C4750" s="63"/>
    </row>
    <row r="4751" spans="3:3" s="62" customFormat="1" ht="12.75" x14ac:dyDescent="0.2">
      <c r="C4751" s="63"/>
    </row>
    <row r="4752" spans="3:3" s="62" customFormat="1" ht="12.75" x14ac:dyDescent="0.2">
      <c r="C4752" s="63"/>
    </row>
    <row r="4753" spans="3:3" s="62" customFormat="1" ht="12.75" x14ac:dyDescent="0.2">
      <c r="C4753" s="63"/>
    </row>
    <row r="4754" spans="3:3" s="62" customFormat="1" ht="12.75" x14ac:dyDescent="0.2">
      <c r="C4754" s="63"/>
    </row>
    <row r="4755" spans="3:3" s="62" customFormat="1" ht="12.75" x14ac:dyDescent="0.2">
      <c r="C4755" s="63"/>
    </row>
    <row r="4756" spans="3:3" s="62" customFormat="1" ht="12.75" x14ac:dyDescent="0.2">
      <c r="C4756" s="63"/>
    </row>
    <row r="4757" spans="3:3" s="62" customFormat="1" ht="12.75" x14ac:dyDescent="0.2">
      <c r="C4757" s="63"/>
    </row>
    <row r="4758" spans="3:3" s="62" customFormat="1" ht="12.75" x14ac:dyDescent="0.2">
      <c r="C4758" s="63"/>
    </row>
    <row r="4759" spans="3:3" s="62" customFormat="1" ht="12.75" x14ac:dyDescent="0.2">
      <c r="C4759" s="63"/>
    </row>
    <row r="4760" spans="3:3" s="62" customFormat="1" ht="12.75" x14ac:dyDescent="0.2">
      <c r="C4760" s="63"/>
    </row>
    <row r="4761" spans="3:3" s="62" customFormat="1" ht="12.75" x14ac:dyDescent="0.2">
      <c r="C4761" s="63"/>
    </row>
    <row r="4762" spans="3:3" s="62" customFormat="1" ht="12.75" x14ac:dyDescent="0.2">
      <c r="C4762" s="63"/>
    </row>
    <row r="4763" spans="3:3" s="62" customFormat="1" ht="12.75" x14ac:dyDescent="0.2">
      <c r="C4763" s="63"/>
    </row>
    <row r="4764" spans="3:3" s="62" customFormat="1" ht="12.75" x14ac:dyDescent="0.2">
      <c r="C4764" s="63"/>
    </row>
    <row r="4765" spans="3:3" s="62" customFormat="1" ht="12.75" x14ac:dyDescent="0.2">
      <c r="C4765" s="63"/>
    </row>
    <row r="4766" spans="3:3" s="62" customFormat="1" ht="12.75" x14ac:dyDescent="0.2">
      <c r="C4766" s="63"/>
    </row>
    <row r="4767" spans="3:3" s="62" customFormat="1" ht="12.75" x14ac:dyDescent="0.2">
      <c r="C4767" s="63"/>
    </row>
    <row r="4768" spans="3:3" s="62" customFormat="1" ht="12.75" x14ac:dyDescent="0.2">
      <c r="C4768" s="63"/>
    </row>
    <row r="4769" spans="3:3" s="62" customFormat="1" ht="12.75" x14ac:dyDescent="0.2">
      <c r="C4769" s="63"/>
    </row>
    <row r="4770" spans="3:3" s="62" customFormat="1" ht="12.75" x14ac:dyDescent="0.2">
      <c r="C4770" s="63"/>
    </row>
    <row r="4771" spans="3:3" s="62" customFormat="1" ht="12.75" x14ac:dyDescent="0.2">
      <c r="C4771" s="63"/>
    </row>
    <row r="4772" spans="3:3" s="62" customFormat="1" ht="12.75" x14ac:dyDescent="0.2">
      <c r="C4772" s="63"/>
    </row>
    <row r="4773" spans="3:3" s="62" customFormat="1" ht="12.75" x14ac:dyDescent="0.2">
      <c r="C4773" s="63"/>
    </row>
    <row r="4774" spans="3:3" s="62" customFormat="1" ht="12.75" x14ac:dyDescent="0.2">
      <c r="C4774" s="63"/>
    </row>
    <row r="4775" spans="3:3" s="62" customFormat="1" ht="12.75" x14ac:dyDescent="0.2">
      <c r="C4775" s="63"/>
    </row>
    <row r="4776" spans="3:3" s="62" customFormat="1" ht="12.75" x14ac:dyDescent="0.2">
      <c r="C4776" s="63"/>
    </row>
    <row r="4777" spans="3:3" s="62" customFormat="1" ht="12.75" x14ac:dyDescent="0.2">
      <c r="C4777" s="63"/>
    </row>
    <row r="4778" spans="3:3" s="62" customFormat="1" ht="12.75" x14ac:dyDescent="0.2">
      <c r="C4778" s="63"/>
    </row>
    <row r="4779" spans="3:3" s="62" customFormat="1" ht="12.75" x14ac:dyDescent="0.2">
      <c r="C4779" s="63"/>
    </row>
    <row r="4780" spans="3:3" s="62" customFormat="1" ht="12.75" x14ac:dyDescent="0.2">
      <c r="C4780" s="63"/>
    </row>
    <row r="4781" spans="3:3" s="62" customFormat="1" ht="12.75" x14ac:dyDescent="0.2">
      <c r="C4781" s="63"/>
    </row>
    <row r="4782" spans="3:3" s="62" customFormat="1" ht="12.75" x14ac:dyDescent="0.2">
      <c r="C4782" s="63"/>
    </row>
    <row r="4783" spans="3:3" s="62" customFormat="1" ht="12.75" x14ac:dyDescent="0.2">
      <c r="C4783" s="63"/>
    </row>
    <row r="4784" spans="3:3" s="62" customFormat="1" ht="12.75" x14ac:dyDescent="0.2">
      <c r="C4784" s="63"/>
    </row>
    <row r="4785" spans="3:3" s="62" customFormat="1" ht="12.75" x14ac:dyDescent="0.2">
      <c r="C4785" s="63"/>
    </row>
    <row r="4786" spans="3:3" s="62" customFormat="1" ht="12.75" x14ac:dyDescent="0.2">
      <c r="C4786" s="63"/>
    </row>
    <row r="4787" spans="3:3" s="62" customFormat="1" ht="12.75" x14ac:dyDescent="0.2">
      <c r="C4787" s="63"/>
    </row>
    <row r="4788" spans="3:3" s="62" customFormat="1" ht="12.75" x14ac:dyDescent="0.2">
      <c r="C4788" s="63"/>
    </row>
    <row r="4789" spans="3:3" s="62" customFormat="1" ht="12.75" x14ac:dyDescent="0.2">
      <c r="C4789" s="63"/>
    </row>
    <row r="4790" spans="3:3" s="62" customFormat="1" ht="12.75" x14ac:dyDescent="0.2">
      <c r="C4790" s="63"/>
    </row>
    <row r="4791" spans="3:3" s="62" customFormat="1" ht="12.75" x14ac:dyDescent="0.2">
      <c r="C4791" s="63"/>
    </row>
    <row r="4792" spans="3:3" s="62" customFormat="1" ht="12.75" x14ac:dyDescent="0.2">
      <c r="C4792" s="63"/>
    </row>
    <row r="4793" spans="3:3" s="62" customFormat="1" ht="12.75" x14ac:dyDescent="0.2">
      <c r="C4793" s="63"/>
    </row>
    <row r="4794" spans="3:3" s="62" customFormat="1" ht="12.75" x14ac:dyDescent="0.2">
      <c r="C4794" s="63"/>
    </row>
    <row r="4795" spans="3:3" s="62" customFormat="1" ht="12.75" x14ac:dyDescent="0.2">
      <c r="C4795" s="63"/>
    </row>
    <row r="4796" spans="3:3" s="62" customFormat="1" ht="12.75" x14ac:dyDescent="0.2">
      <c r="C4796" s="63"/>
    </row>
    <row r="4797" spans="3:3" s="62" customFormat="1" ht="12.75" x14ac:dyDescent="0.2">
      <c r="C4797" s="63"/>
    </row>
    <row r="4798" spans="3:3" s="62" customFormat="1" ht="12.75" x14ac:dyDescent="0.2">
      <c r="C4798" s="63"/>
    </row>
    <row r="4799" spans="3:3" s="62" customFormat="1" ht="12.75" x14ac:dyDescent="0.2">
      <c r="C4799" s="63"/>
    </row>
    <row r="4800" spans="3:3" s="62" customFormat="1" ht="12.75" x14ac:dyDescent="0.2">
      <c r="C4800" s="63"/>
    </row>
    <row r="4801" spans="3:3" s="62" customFormat="1" ht="12.75" x14ac:dyDescent="0.2">
      <c r="C4801" s="63"/>
    </row>
    <row r="4802" spans="3:3" s="62" customFormat="1" ht="12.75" x14ac:dyDescent="0.2">
      <c r="C4802" s="63"/>
    </row>
    <row r="4803" spans="3:3" s="62" customFormat="1" ht="12.75" x14ac:dyDescent="0.2">
      <c r="C4803" s="63"/>
    </row>
    <row r="4804" spans="3:3" s="62" customFormat="1" ht="12.75" x14ac:dyDescent="0.2">
      <c r="C4804" s="63"/>
    </row>
    <row r="4805" spans="3:3" s="62" customFormat="1" ht="12.75" x14ac:dyDescent="0.2">
      <c r="C4805" s="63"/>
    </row>
    <row r="4806" spans="3:3" s="62" customFormat="1" ht="12.75" x14ac:dyDescent="0.2">
      <c r="C4806" s="63"/>
    </row>
    <row r="4807" spans="3:3" s="62" customFormat="1" ht="12.75" x14ac:dyDescent="0.2">
      <c r="C4807" s="63"/>
    </row>
    <row r="4808" spans="3:3" s="62" customFormat="1" ht="12.75" x14ac:dyDescent="0.2">
      <c r="C4808" s="63"/>
    </row>
    <row r="4809" spans="3:3" s="62" customFormat="1" ht="12.75" x14ac:dyDescent="0.2">
      <c r="C4809" s="63"/>
    </row>
    <row r="4810" spans="3:3" s="62" customFormat="1" ht="12.75" x14ac:dyDescent="0.2">
      <c r="C4810" s="63"/>
    </row>
    <row r="4811" spans="3:3" s="62" customFormat="1" ht="12.75" x14ac:dyDescent="0.2">
      <c r="C4811" s="63"/>
    </row>
    <row r="4812" spans="3:3" s="62" customFormat="1" ht="12.75" x14ac:dyDescent="0.2">
      <c r="C4812" s="63"/>
    </row>
    <row r="4813" spans="3:3" s="62" customFormat="1" ht="12.75" x14ac:dyDescent="0.2">
      <c r="C4813" s="63"/>
    </row>
    <row r="4814" spans="3:3" s="62" customFormat="1" ht="12.75" x14ac:dyDescent="0.2">
      <c r="C4814" s="63"/>
    </row>
    <row r="4815" spans="3:3" s="62" customFormat="1" ht="12.75" x14ac:dyDescent="0.2">
      <c r="C4815" s="63"/>
    </row>
    <row r="4816" spans="3:3" s="62" customFormat="1" ht="12.75" x14ac:dyDescent="0.2">
      <c r="C4816" s="63"/>
    </row>
    <row r="4817" spans="3:3" s="62" customFormat="1" ht="12.75" x14ac:dyDescent="0.2">
      <c r="C4817" s="63"/>
    </row>
    <row r="4818" spans="3:3" s="62" customFormat="1" ht="12.75" x14ac:dyDescent="0.2">
      <c r="C4818" s="63"/>
    </row>
    <row r="4819" spans="3:3" s="62" customFormat="1" ht="12.75" x14ac:dyDescent="0.2">
      <c r="C4819" s="63"/>
    </row>
    <row r="4820" spans="3:3" s="62" customFormat="1" ht="12.75" x14ac:dyDescent="0.2">
      <c r="C4820" s="63"/>
    </row>
    <row r="4821" spans="3:3" s="62" customFormat="1" ht="12.75" x14ac:dyDescent="0.2">
      <c r="C4821" s="63"/>
    </row>
    <row r="4822" spans="3:3" s="62" customFormat="1" ht="12.75" x14ac:dyDescent="0.2">
      <c r="C4822" s="63"/>
    </row>
    <row r="4823" spans="3:3" s="62" customFormat="1" ht="12.75" x14ac:dyDescent="0.2">
      <c r="C4823" s="63"/>
    </row>
    <row r="4824" spans="3:3" s="62" customFormat="1" ht="12.75" x14ac:dyDescent="0.2">
      <c r="C4824" s="63"/>
    </row>
    <row r="4825" spans="3:3" s="62" customFormat="1" ht="12.75" x14ac:dyDescent="0.2">
      <c r="C4825" s="63"/>
    </row>
    <row r="4826" spans="3:3" s="62" customFormat="1" ht="12.75" x14ac:dyDescent="0.2">
      <c r="C4826" s="63"/>
    </row>
    <row r="4827" spans="3:3" s="62" customFormat="1" ht="12.75" x14ac:dyDescent="0.2">
      <c r="C4827" s="63"/>
    </row>
    <row r="4828" spans="3:3" s="62" customFormat="1" ht="12.75" x14ac:dyDescent="0.2">
      <c r="C4828" s="63"/>
    </row>
    <row r="4829" spans="3:3" s="62" customFormat="1" ht="12.75" x14ac:dyDescent="0.2">
      <c r="C4829" s="63"/>
    </row>
    <row r="4830" spans="3:3" s="62" customFormat="1" ht="12.75" x14ac:dyDescent="0.2">
      <c r="C4830" s="63"/>
    </row>
    <row r="4831" spans="3:3" s="62" customFormat="1" ht="12.75" x14ac:dyDescent="0.2">
      <c r="C4831" s="63"/>
    </row>
    <row r="4832" spans="3:3" s="62" customFormat="1" ht="12.75" x14ac:dyDescent="0.2">
      <c r="C4832" s="63"/>
    </row>
    <row r="4833" spans="3:3" s="62" customFormat="1" ht="12.75" x14ac:dyDescent="0.2">
      <c r="C4833" s="63"/>
    </row>
    <row r="4834" spans="3:3" s="62" customFormat="1" ht="12.75" x14ac:dyDescent="0.2">
      <c r="C4834" s="63"/>
    </row>
    <row r="4835" spans="3:3" s="62" customFormat="1" ht="12.75" x14ac:dyDescent="0.2">
      <c r="C4835" s="63"/>
    </row>
    <row r="4836" spans="3:3" s="62" customFormat="1" ht="12.75" x14ac:dyDescent="0.2">
      <c r="C4836" s="63"/>
    </row>
    <row r="4837" spans="3:3" s="62" customFormat="1" ht="12.75" x14ac:dyDescent="0.2">
      <c r="C4837" s="63"/>
    </row>
    <row r="4838" spans="3:3" s="62" customFormat="1" ht="12.75" x14ac:dyDescent="0.2">
      <c r="C4838" s="63"/>
    </row>
    <row r="4839" spans="3:3" s="62" customFormat="1" ht="12.75" x14ac:dyDescent="0.2">
      <c r="C4839" s="63"/>
    </row>
    <row r="4840" spans="3:3" s="62" customFormat="1" ht="12.75" x14ac:dyDescent="0.2">
      <c r="C4840" s="63"/>
    </row>
    <row r="4841" spans="3:3" s="62" customFormat="1" ht="12.75" x14ac:dyDescent="0.2">
      <c r="C4841" s="63"/>
    </row>
    <row r="4842" spans="3:3" s="62" customFormat="1" ht="12.75" x14ac:dyDescent="0.2">
      <c r="C4842" s="63"/>
    </row>
    <row r="4843" spans="3:3" s="62" customFormat="1" ht="12.75" x14ac:dyDescent="0.2">
      <c r="C4843" s="63"/>
    </row>
    <row r="4844" spans="3:3" s="62" customFormat="1" ht="12.75" x14ac:dyDescent="0.2">
      <c r="C4844" s="63"/>
    </row>
    <row r="4845" spans="3:3" s="62" customFormat="1" ht="12.75" x14ac:dyDescent="0.2">
      <c r="C4845" s="63"/>
    </row>
    <row r="4846" spans="3:3" s="62" customFormat="1" ht="12.75" x14ac:dyDescent="0.2">
      <c r="C4846" s="63"/>
    </row>
    <row r="4847" spans="3:3" s="62" customFormat="1" ht="12.75" x14ac:dyDescent="0.2">
      <c r="C4847" s="63"/>
    </row>
    <row r="4848" spans="3:3" s="62" customFormat="1" ht="12.75" x14ac:dyDescent="0.2">
      <c r="C4848" s="63"/>
    </row>
    <row r="4849" spans="3:3" s="62" customFormat="1" ht="12.75" x14ac:dyDescent="0.2">
      <c r="C4849" s="63"/>
    </row>
    <row r="4850" spans="3:3" s="62" customFormat="1" ht="12.75" x14ac:dyDescent="0.2">
      <c r="C4850" s="63"/>
    </row>
    <row r="4851" spans="3:3" s="62" customFormat="1" ht="12.75" x14ac:dyDescent="0.2">
      <c r="C4851" s="63"/>
    </row>
    <row r="4852" spans="3:3" s="62" customFormat="1" ht="12.75" x14ac:dyDescent="0.2">
      <c r="C4852" s="63"/>
    </row>
    <row r="4853" spans="3:3" s="62" customFormat="1" ht="12.75" x14ac:dyDescent="0.2">
      <c r="C4853" s="63"/>
    </row>
    <row r="4854" spans="3:3" s="62" customFormat="1" ht="12.75" x14ac:dyDescent="0.2">
      <c r="C4854" s="63"/>
    </row>
    <row r="4855" spans="3:3" s="62" customFormat="1" ht="12.75" x14ac:dyDescent="0.2">
      <c r="C4855" s="63"/>
    </row>
    <row r="4856" spans="3:3" s="62" customFormat="1" ht="12.75" x14ac:dyDescent="0.2">
      <c r="C4856" s="63"/>
    </row>
    <row r="4857" spans="3:3" s="62" customFormat="1" ht="12.75" x14ac:dyDescent="0.2">
      <c r="C4857" s="63"/>
    </row>
    <row r="4858" spans="3:3" s="62" customFormat="1" ht="12.75" x14ac:dyDescent="0.2">
      <c r="C4858" s="63"/>
    </row>
    <row r="4859" spans="3:3" s="62" customFormat="1" ht="12.75" x14ac:dyDescent="0.2">
      <c r="C4859" s="63"/>
    </row>
    <row r="4860" spans="3:3" s="62" customFormat="1" ht="12.75" x14ac:dyDescent="0.2">
      <c r="C4860" s="63"/>
    </row>
    <row r="4861" spans="3:3" s="62" customFormat="1" ht="12.75" x14ac:dyDescent="0.2">
      <c r="C4861" s="63"/>
    </row>
    <row r="4862" spans="3:3" s="62" customFormat="1" ht="12.75" x14ac:dyDescent="0.2">
      <c r="C4862" s="63"/>
    </row>
    <row r="4863" spans="3:3" s="62" customFormat="1" ht="12.75" x14ac:dyDescent="0.2">
      <c r="C4863" s="63"/>
    </row>
    <row r="4864" spans="3:3" s="62" customFormat="1" ht="12.75" x14ac:dyDescent="0.2">
      <c r="C4864" s="63"/>
    </row>
    <row r="4865" spans="3:3" s="62" customFormat="1" ht="12.75" x14ac:dyDescent="0.2">
      <c r="C4865" s="63"/>
    </row>
    <row r="4866" spans="3:3" s="62" customFormat="1" ht="12.75" x14ac:dyDescent="0.2">
      <c r="C4866" s="63"/>
    </row>
    <row r="4867" spans="3:3" s="62" customFormat="1" ht="12.75" x14ac:dyDescent="0.2">
      <c r="C4867" s="63"/>
    </row>
    <row r="4868" spans="3:3" s="62" customFormat="1" ht="12.75" x14ac:dyDescent="0.2">
      <c r="C4868" s="63"/>
    </row>
    <row r="4869" spans="3:3" s="62" customFormat="1" ht="12.75" x14ac:dyDescent="0.2">
      <c r="C4869" s="63"/>
    </row>
    <row r="4870" spans="3:3" s="62" customFormat="1" ht="12.75" x14ac:dyDescent="0.2">
      <c r="C4870" s="63"/>
    </row>
    <row r="4871" spans="3:3" s="62" customFormat="1" ht="12.75" x14ac:dyDescent="0.2">
      <c r="C4871" s="63"/>
    </row>
    <row r="4872" spans="3:3" s="62" customFormat="1" ht="12.75" x14ac:dyDescent="0.2">
      <c r="C4872" s="63"/>
    </row>
    <row r="4873" spans="3:3" s="62" customFormat="1" ht="12.75" x14ac:dyDescent="0.2">
      <c r="C4873" s="63"/>
    </row>
    <row r="4874" spans="3:3" s="62" customFormat="1" ht="12.75" x14ac:dyDescent="0.2">
      <c r="C4874" s="63"/>
    </row>
    <row r="4875" spans="3:3" s="62" customFormat="1" ht="12.75" x14ac:dyDescent="0.2">
      <c r="C4875" s="63"/>
    </row>
    <row r="4876" spans="3:3" s="62" customFormat="1" ht="12.75" x14ac:dyDescent="0.2">
      <c r="C4876" s="63"/>
    </row>
    <row r="4877" spans="3:3" s="62" customFormat="1" ht="12.75" x14ac:dyDescent="0.2">
      <c r="C4877" s="63"/>
    </row>
    <row r="4878" spans="3:3" s="62" customFormat="1" ht="12.75" x14ac:dyDescent="0.2">
      <c r="C4878" s="63"/>
    </row>
    <row r="4879" spans="3:3" s="62" customFormat="1" ht="12.75" x14ac:dyDescent="0.2">
      <c r="C4879" s="63"/>
    </row>
    <row r="4880" spans="3:3" s="62" customFormat="1" ht="12.75" x14ac:dyDescent="0.2">
      <c r="C4880" s="63"/>
    </row>
    <row r="4881" spans="3:3" s="62" customFormat="1" ht="12.75" x14ac:dyDescent="0.2">
      <c r="C4881" s="63"/>
    </row>
    <row r="4882" spans="3:3" s="62" customFormat="1" ht="12.75" x14ac:dyDescent="0.2">
      <c r="C4882" s="63"/>
    </row>
    <row r="4883" spans="3:3" s="62" customFormat="1" ht="12.75" x14ac:dyDescent="0.2">
      <c r="C4883" s="63"/>
    </row>
    <row r="4884" spans="3:3" s="62" customFormat="1" ht="12.75" x14ac:dyDescent="0.2">
      <c r="C4884" s="63"/>
    </row>
    <row r="4885" spans="3:3" s="62" customFormat="1" ht="12.75" x14ac:dyDescent="0.2">
      <c r="C4885" s="63"/>
    </row>
    <row r="4886" spans="3:3" s="62" customFormat="1" ht="12.75" x14ac:dyDescent="0.2">
      <c r="C4886" s="63"/>
    </row>
    <row r="4887" spans="3:3" s="62" customFormat="1" ht="12.75" x14ac:dyDescent="0.2">
      <c r="C4887" s="63"/>
    </row>
    <row r="4888" spans="3:3" s="62" customFormat="1" ht="12.75" x14ac:dyDescent="0.2">
      <c r="C4888" s="63"/>
    </row>
    <row r="4889" spans="3:3" s="62" customFormat="1" ht="12.75" x14ac:dyDescent="0.2">
      <c r="C4889" s="63"/>
    </row>
    <row r="4890" spans="3:3" s="62" customFormat="1" ht="12.75" x14ac:dyDescent="0.2">
      <c r="C4890" s="63"/>
    </row>
    <row r="4891" spans="3:3" s="62" customFormat="1" ht="12.75" x14ac:dyDescent="0.2">
      <c r="C4891" s="63"/>
    </row>
    <row r="4892" spans="3:3" s="62" customFormat="1" ht="12.75" x14ac:dyDescent="0.2">
      <c r="C4892" s="63"/>
    </row>
    <row r="4893" spans="3:3" s="62" customFormat="1" ht="12.75" x14ac:dyDescent="0.2">
      <c r="C4893" s="63"/>
    </row>
    <row r="4894" spans="3:3" s="62" customFormat="1" ht="12.75" x14ac:dyDescent="0.2">
      <c r="C4894" s="63"/>
    </row>
    <row r="4895" spans="3:3" s="62" customFormat="1" ht="12.75" x14ac:dyDescent="0.2">
      <c r="C4895" s="63"/>
    </row>
    <row r="4896" spans="3:3" s="62" customFormat="1" ht="12.75" x14ac:dyDescent="0.2">
      <c r="C4896" s="63"/>
    </row>
    <row r="4897" spans="3:3" s="62" customFormat="1" ht="12.75" x14ac:dyDescent="0.2">
      <c r="C4897" s="63"/>
    </row>
    <row r="4898" spans="3:3" s="62" customFormat="1" ht="12.75" x14ac:dyDescent="0.2">
      <c r="C4898" s="63"/>
    </row>
    <row r="4899" spans="3:3" s="62" customFormat="1" ht="12.75" x14ac:dyDescent="0.2">
      <c r="C4899" s="63"/>
    </row>
    <row r="4900" spans="3:3" s="62" customFormat="1" ht="12.75" x14ac:dyDescent="0.2">
      <c r="C4900" s="63"/>
    </row>
    <row r="4901" spans="3:3" s="62" customFormat="1" ht="12.75" x14ac:dyDescent="0.2">
      <c r="C4901" s="63"/>
    </row>
    <row r="4902" spans="3:3" s="62" customFormat="1" ht="12.75" x14ac:dyDescent="0.2">
      <c r="C4902" s="63"/>
    </row>
    <row r="4903" spans="3:3" s="62" customFormat="1" ht="12.75" x14ac:dyDescent="0.2">
      <c r="C4903" s="63"/>
    </row>
    <row r="4904" spans="3:3" s="62" customFormat="1" ht="12.75" x14ac:dyDescent="0.2">
      <c r="C4904" s="63"/>
    </row>
    <row r="4905" spans="3:3" s="62" customFormat="1" ht="12.75" x14ac:dyDescent="0.2">
      <c r="C4905" s="63"/>
    </row>
    <row r="4906" spans="3:3" s="62" customFormat="1" ht="12.75" x14ac:dyDescent="0.2">
      <c r="C4906" s="63"/>
    </row>
    <row r="4907" spans="3:3" s="62" customFormat="1" ht="12.75" x14ac:dyDescent="0.2">
      <c r="C4907" s="63"/>
    </row>
    <row r="4908" spans="3:3" s="62" customFormat="1" ht="12.75" x14ac:dyDescent="0.2">
      <c r="C4908" s="63"/>
    </row>
    <row r="4909" spans="3:3" s="62" customFormat="1" ht="12.75" x14ac:dyDescent="0.2">
      <c r="C4909" s="63"/>
    </row>
    <row r="4910" spans="3:3" s="62" customFormat="1" ht="12.75" x14ac:dyDescent="0.2">
      <c r="C4910" s="63"/>
    </row>
    <row r="4911" spans="3:3" s="62" customFormat="1" ht="12.75" x14ac:dyDescent="0.2">
      <c r="C4911" s="63"/>
    </row>
    <row r="4912" spans="3:3" s="62" customFormat="1" ht="12.75" x14ac:dyDescent="0.2">
      <c r="C4912" s="63"/>
    </row>
    <row r="4913" spans="3:3" s="62" customFormat="1" ht="12.75" x14ac:dyDescent="0.2">
      <c r="C4913" s="63"/>
    </row>
    <row r="4914" spans="3:3" s="62" customFormat="1" ht="12.75" x14ac:dyDescent="0.2">
      <c r="C4914" s="63"/>
    </row>
    <row r="4915" spans="3:3" s="62" customFormat="1" ht="12.75" x14ac:dyDescent="0.2">
      <c r="C4915" s="63"/>
    </row>
    <row r="4916" spans="3:3" s="62" customFormat="1" ht="12.75" x14ac:dyDescent="0.2">
      <c r="C4916" s="63"/>
    </row>
    <row r="4917" spans="3:3" s="62" customFormat="1" ht="12.75" x14ac:dyDescent="0.2">
      <c r="C4917" s="63"/>
    </row>
    <row r="4918" spans="3:3" s="62" customFormat="1" ht="12.75" x14ac:dyDescent="0.2">
      <c r="C4918" s="63"/>
    </row>
    <row r="4919" spans="3:3" s="62" customFormat="1" ht="12.75" x14ac:dyDescent="0.2">
      <c r="C4919" s="63"/>
    </row>
    <row r="4920" spans="3:3" s="62" customFormat="1" ht="12.75" x14ac:dyDescent="0.2">
      <c r="C4920" s="63"/>
    </row>
    <row r="4921" spans="3:3" s="62" customFormat="1" ht="12.75" x14ac:dyDescent="0.2">
      <c r="C4921" s="63"/>
    </row>
    <row r="4922" spans="3:3" s="62" customFormat="1" ht="12.75" x14ac:dyDescent="0.2">
      <c r="C4922" s="63"/>
    </row>
    <row r="4923" spans="3:3" s="62" customFormat="1" ht="12.75" x14ac:dyDescent="0.2">
      <c r="C4923" s="63"/>
    </row>
    <row r="4924" spans="3:3" s="62" customFormat="1" ht="12.75" x14ac:dyDescent="0.2">
      <c r="C4924" s="63"/>
    </row>
    <row r="4925" spans="3:3" s="62" customFormat="1" ht="12.75" x14ac:dyDescent="0.2">
      <c r="C4925" s="63"/>
    </row>
    <row r="4926" spans="3:3" s="62" customFormat="1" ht="12.75" x14ac:dyDescent="0.2">
      <c r="C4926" s="63"/>
    </row>
    <row r="4927" spans="3:3" s="62" customFormat="1" ht="12.75" x14ac:dyDescent="0.2">
      <c r="C4927" s="63"/>
    </row>
    <row r="4928" spans="3:3" s="62" customFormat="1" ht="12.75" x14ac:dyDescent="0.2">
      <c r="C4928" s="63"/>
    </row>
    <row r="4929" spans="3:3" s="62" customFormat="1" ht="12.75" x14ac:dyDescent="0.2">
      <c r="C4929" s="63"/>
    </row>
    <row r="4930" spans="3:3" s="62" customFormat="1" ht="12.75" x14ac:dyDescent="0.2">
      <c r="C4930" s="63"/>
    </row>
    <row r="4931" spans="3:3" s="62" customFormat="1" ht="12.75" x14ac:dyDescent="0.2">
      <c r="C4931" s="63"/>
    </row>
    <row r="4932" spans="3:3" s="62" customFormat="1" ht="12.75" x14ac:dyDescent="0.2">
      <c r="C4932" s="63"/>
    </row>
    <row r="4933" spans="3:3" s="62" customFormat="1" ht="12.75" x14ac:dyDescent="0.2">
      <c r="C4933" s="63"/>
    </row>
    <row r="4934" spans="3:3" s="62" customFormat="1" ht="12.75" x14ac:dyDescent="0.2">
      <c r="C4934" s="63"/>
    </row>
    <row r="4935" spans="3:3" s="62" customFormat="1" ht="12.75" x14ac:dyDescent="0.2">
      <c r="C4935" s="63"/>
    </row>
    <row r="4936" spans="3:3" s="62" customFormat="1" ht="12.75" x14ac:dyDescent="0.2">
      <c r="C4936" s="63"/>
    </row>
    <row r="4937" spans="3:3" s="62" customFormat="1" ht="12.75" x14ac:dyDescent="0.2">
      <c r="C4937" s="63"/>
    </row>
    <row r="4938" spans="3:3" s="62" customFormat="1" ht="12.75" x14ac:dyDescent="0.2">
      <c r="C4938" s="63"/>
    </row>
    <row r="4939" spans="3:3" s="62" customFormat="1" ht="12.75" x14ac:dyDescent="0.2">
      <c r="C4939" s="63"/>
    </row>
    <row r="4940" spans="3:3" s="62" customFormat="1" ht="12.75" x14ac:dyDescent="0.2">
      <c r="C4940" s="63"/>
    </row>
    <row r="4941" spans="3:3" s="62" customFormat="1" ht="12.75" x14ac:dyDescent="0.2">
      <c r="C4941" s="63"/>
    </row>
    <row r="4942" spans="3:3" s="62" customFormat="1" ht="12.75" x14ac:dyDescent="0.2">
      <c r="C4942" s="63"/>
    </row>
    <row r="4943" spans="3:3" s="62" customFormat="1" ht="12.75" x14ac:dyDescent="0.2">
      <c r="C4943" s="63"/>
    </row>
    <row r="4944" spans="3:3" s="62" customFormat="1" ht="12.75" x14ac:dyDescent="0.2">
      <c r="C4944" s="63"/>
    </row>
    <row r="4945" spans="3:3" s="62" customFormat="1" ht="12.75" x14ac:dyDescent="0.2">
      <c r="C4945" s="63"/>
    </row>
    <row r="4946" spans="3:3" s="62" customFormat="1" ht="12.75" x14ac:dyDescent="0.2">
      <c r="C4946" s="63"/>
    </row>
    <row r="4947" spans="3:3" s="62" customFormat="1" ht="12.75" x14ac:dyDescent="0.2">
      <c r="C4947" s="63"/>
    </row>
    <row r="4948" spans="3:3" s="62" customFormat="1" ht="12.75" x14ac:dyDescent="0.2">
      <c r="C4948" s="63"/>
    </row>
    <row r="4949" spans="3:3" s="62" customFormat="1" ht="12.75" x14ac:dyDescent="0.2">
      <c r="C4949" s="63"/>
    </row>
    <row r="4950" spans="3:3" s="62" customFormat="1" ht="12.75" x14ac:dyDescent="0.2">
      <c r="C4950" s="63"/>
    </row>
    <row r="4951" spans="3:3" s="62" customFormat="1" ht="12.75" x14ac:dyDescent="0.2">
      <c r="C4951" s="63"/>
    </row>
    <row r="4952" spans="3:3" s="62" customFormat="1" ht="12.75" x14ac:dyDescent="0.2">
      <c r="C4952" s="63"/>
    </row>
    <row r="4953" spans="3:3" s="62" customFormat="1" ht="12.75" x14ac:dyDescent="0.2">
      <c r="C4953" s="63"/>
    </row>
    <row r="4954" spans="3:3" s="62" customFormat="1" ht="12.75" x14ac:dyDescent="0.2">
      <c r="C4954" s="63"/>
    </row>
    <row r="4955" spans="3:3" s="62" customFormat="1" ht="12.75" x14ac:dyDescent="0.2">
      <c r="C4955" s="63"/>
    </row>
    <row r="4956" spans="3:3" s="62" customFormat="1" ht="12.75" x14ac:dyDescent="0.2">
      <c r="C4956" s="63"/>
    </row>
    <row r="4957" spans="3:3" s="62" customFormat="1" ht="12.75" x14ac:dyDescent="0.2">
      <c r="C4957" s="63"/>
    </row>
    <row r="4958" spans="3:3" s="62" customFormat="1" ht="12.75" x14ac:dyDescent="0.2">
      <c r="C4958" s="63"/>
    </row>
    <row r="4959" spans="3:3" s="62" customFormat="1" ht="12.75" x14ac:dyDescent="0.2">
      <c r="C4959" s="63"/>
    </row>
    <row r="4960" spans="3:3" s="62" customFormat="1" ht="12.75" x14ac:dyDescent="0.2">
      <c r="C4960" s="63"/>
    </row>
    <row r="4961" spans="3:3" s="62" customFormat="1" ht="12.75" x14ac:dyDescent="0.2">
      <c r="C4961" s="63"/>
    </row>
    <row r="4962" spans="3:3" s="62" customFormat="1" ht="12.75" x14ac:dyDescent="0.2">
      <c r="C4962" s="63"/>
    </row>
    <row r="4963" spans="3:3" s="62" customFormat="1" ht="12.75" x14ac:dyDescent="0.2">
      <c r="C4963" s="63"/>
    </row>
    <row r="4964" spans="3:3" s="62" customFormat="1" ht="12.75" x14ac:dyDescent="0.2">
      <c r="C4964" s="63"/>
    </row>
    <row r="4965" spans="3:3" s="62" customFormat="1" ht="12.75" x14ac:dyDescent="0.2">
      <c r="C4965" s="63"/>
    </row>
    <row r="4966" spans="3:3" s="62" customFormat="1" ht="12.75" x14ac:dyDescent="0.2">
      <c r="C4966" s="63"/>
    </row>
    <row r="4967" spans="3:3" s="62" customFormat="1" ht="12.75" x14ac:dyDescent="0.2">
      <c r="C4967" s="63"/>
    </row>
    <row r="4968" spans="3:3" s="62" customFormat="1" ht="12.75" x14ac:dyDescent="0.2">
      <c r="C4968" s="63"/>
    </row>
    <row r="4969" spans="3:3" s="62" customFormat="1" ht="12.75" x14ac:dyDescent="0.2">
      <c r="C4969" s="63"/>
    </row>
    <row r="4970" spans="3:3" s="62" customFormat="1" ht="12.75" x14ac:dyDescent="0.2">
      <c r="C4970" s="63"/>
    </row>
    <row r="4971" spans="3:3" s="62" customFormat="1" ht="12.75" x14ac:dyDescent="0.2">
      <c r="C4971" s="63"/>
    </row>
    <row r="4972" spans="3:3" s="62" customFormat="1" ht="12.75" x14ac:dyDescent="0.2">
      <c r="C4972" s="63"/>
    </row>
    <row r="4973" spans="3:3" s="62" customFormat="1" ht="12.75" x14ac:dyDescent="0.2">
      <c r="C4973" s="63"/>
    </row>
    <row r="4974" spans="3:3" s="62" customFormat="1" ht="12.75" x14ac:dyDescent="0.2">
      <c r="C4974" s="63"/>
    </row>
    <row r="4975" spans="3:3" s="62" customFormat="1" ht="12.75" x14ac:dyDescent="0.2">
      <c r="C4975" s="63"/>
    </row>
    <row r="4976" spans="3:3" s="62" customFormat="1" ht="12.75" x14ac:dyDescent="0.2">
      <c r="C4976" s="63"/>
    </row>
    <row r="4977" spans="3:3" s="62" customFormat="1" ht="12.75" x14ac:dyDescent="0.2">
      <c r="C4977" s="63"/>
    </row>
    <row r="4978" spans="3:3" s="62" customFormat="1" ht="12.75" x14ac:dyDescent="0.2">
      <c r="C4978" s="63"/>
    </row>
    <row r="4979" spans="3:3" s="62" customFormat="1" ht="12.75" x14ac:dyDescent="0.2">
      <c r="C4979" s="63"/>
    </row>
    <row r="4980" spans="3:3" s="62" customFormat="1" ht="12.75" x14ac:dyDescent="0.2">
      <c r="C4980" s="63"/>
    </row>
    <row r="4981" spans="3:3" s="62" customFormat="1" ht="12.75" x14ac:dyDescent="0.2">
      <c r="C4981" s="63"/>
    </row>
    <row r="4982" spans="3:3" s="62" customFormat="1" ht="12.75" x14ac:dyDescent="0.2">
      <c r="C4982" s="63"/>
    </row>
    <row r="4983" spans="3:3" s="62" customFormat="1" ht="12.75" x14ac:dyDescent="0.2">
      <c r="C4983" s="63"/>
    </row>
    <row r="4984" spans="3:3" s="62" customFormat="1" ht="12.75" x14ac:dyDescent="0.2">
      <c r="C4984" s="63"/>
    </row>
    <row r="4985" spans="3:3" s="62" customFormat="1" ht="12.75" x14ac:dyDescent="0.2">
      <c r="C4985" s="63"/>
    </row>
    <row r="4986" spans="3:3" s="62" customFormat="1" ht="12.75" x14ac:dyDescent="0.2">
      <c r="C4986" s="63"/>
    </row>
    <row r="4987" spans="3:3" s="62" customFormat="1" ht="12.75" x14ac:dyDescent="0.2">
      <c r="C4987" s="63"/>
    </row>
    <row r="4988" spans="3:3" s="62" customFormat="1" ht="12.75" x14ac:dyDescent="0.2">
      <c r="C4988" s="63"/>
    </row>
    <row r="4989" spans="3:3" s="62" customFormat="1" ht="12.75" x14ac:dyDescent="0.2">
      <c r="C4989" s="63"/>
    </row>
    <row r="4990" spans="3:3" s="62" customFormat="1" ht="12.75" x14ac:dyDescent="0.2">
      <c r="C4990" s="63"/>
    </row>
    <row r="4991" spans="3:3" s="62" customFormat="1" ht="12.75" x14ac:dyDescent="0.2">
      <c r="C4991" s="63"/>
    </row>
    <row r="4992" spans="3:3" s="62" customFormat="1" ht="12.75" x14ac:dyDescent="0.2">
      <c r="C4992" s="63"/>
    </row>
    <row r="4993" spans="3:3" s="62" customFormat="1" ht="12.75" x14ac:dyDescent="0.2">
      <c r="C4993" s="63"/>
    </row>
    <row r="4994" spans="3:3" s="62" customFormat="1" ht="12.75" x14ac:dyDescent="0.2">
      <c r="C4994" s="63"/>
    </row>
    <row r="4995" spans="3:3" s="62" customFormat="1" ht="12.75" x14ac:dyDescent="0.2">
      <c r="C4995" s="63"/>
    </row>
    <row r="4996" spans="3:3" s="62" customFormat="1" ht="12.75" x14ac:dyDescent="0.2">
      <c r="C4996" s="63"/>
    </row>
    <row r="4997" spans="3:3" s="62" customFormat="1" ht="12.75" x14ac:dyDescent="0.2">
      <c r="C4997" s="63"/>
    </row>
    <row r="4998" spans="3:3" s="62" customFormat="1" ht="12.75" x14ac:dyDescent="0.2">
      <c r="C4998" s="63"/>
    </row>
    <row r="4999" spans="3:3" s="62" customFormat="1" ht="12.75" x14ac:dyDescent="0.2">
      <c r="C4999" s="63"/>
    </row>
    <row r="5000" spans="3:3" s="62" customFormat="1" ht="12.75" x14ac:dyDescent="0.2">
      <c r="C5000" s="63"/>
    </row>
    <row r="5001" spans="3:3" s="62" customFormat="1" ht="12.75" x14ac:dyDescent="0.2">
      <c r="C5001" s="63"/>
    </row>
    <row r="5002" spans="3:3" s="62" customFormat="1" ht="12.75" x14ac:dyDescent="0.2">
      <c r="C5002" s="63"/>
    </row>
    <row r="5003" spans="3:3" s="62" customFormat="1" ht="12.75" x14ac:dyDescent="0.2">
      <c r="C5003" s="63"/>
    </row>
    <row r="5004" spans="3:3" s="62" customFormat="1" ht="12.75" x14ac:dyDescent="0.2">
      <c r="C5004" s="63"/>
    </row>
    <row r="5005" spans="3:3" s="62" customFormat="1" ht="12.75" x14ac:dyDescent="0.2">
      <c r="C5005" s="63"/>
    </row>
    <row r="5006" spans="3:3" s="62" customFormat="1" ht="12.75" x14ac:dyDescent="0.2">
      <c r="C5006" s="63"/>
    </row>
    <row r="5007" spans="3:3" s="62" customFormat="1" ht="12.75" x14ac:dyDescent="0.2">
      <c r="C5007" s="63"/>
    </row>
    <row r="5008" spans="3:3" s="62" customFormat="1" ht="12.75" x14ac:dyDescent="0.2">
      <c r="C5008" s="63"/>
    </row>
    <row r="5009" spans="3:3" s="62" customFormat="1" ht="12.75" x14ac:dyDescent="0.2">
      <c r="C5009" s="63"/>
    </row>
    <row r="5010" spans="3:3" s="62" customFormat="1" ht="12.75" x14ac:dyDescent="0.2">
      <c r="C5010" s="63"/>
    </row>
    <row r="5011" spans="3:3" s="62" customFormat="1" ht="12.75" x14ac:dyDescent="0.2">
      <c r="C5011" s="63"/>
    </row>
    <row r="5012" spans="3:3" s="62" customFormat="1" ht="12.75" x14ac:dyDescent="0.2">
      <c r="C5012" s="63"/>
    </row>
    <row r="5013" spans="3:3" s="62" customFormat="1" ht="12.75" x14ac:dyDescent="0.2">
      <c r="C5013" s="63"/>
    </row>
    <row r="5014" spans="3:3" s="62" customFormat="1" ht="12.75" x14ac:dyDescent="0.2">
      <c r="C5014" s="63"/>
    </row>
    <row r="5015" spans="3:3" s="62" customFormat="1" ht="12.75" x14ac:dyDescent="0.2">
      <c r="C5015" s="63"/>
    </row>
    <row r="5016" spans="3:3" s="62" customFormat="1" ht="12.75" x14ac:dyDescent="0.2">
      <c r="C5016" s="63"/>
    </row>
    <row r="5017" spans="3:3" s="62" customFormat="1" ht="12.75" x14ac:dyDescent="0.2">
      <c r="C5017" s="63"/>
    </row>
    <row r="5018" spans="3:3" s="62" customFormat="1" ht="12.75" x14ac:dyDescent="0.2">
      <c r="C5018" s="63"/>
    </row>
    <row r="5019" spans="3:3" s="62" customFormat="1" ht="12.75" x14ac:dyDescent="0.2">
      <c r="C5019" s="63"/>
    </row>
    <row r="5020" spans="3:3" s="62" customFormat="1" ht="12.75" x14ac:dyDescent="0.2">
      <c r="C5020" s="63"/>
    </row>
    <row r="5021" spans="3:3" s="62" customFormat="1" ht="12.75" x14ac:dyDescent="0.2">
      <c r="C5021" s="63"/>
    </row>
    <row r="5022" spans="3:3" s="62" customFormat="1" ht="12.75" x14ac:dyDescent="0.2">
      <c r="C5022" s="63"/>
    </row>
    <row r="5023" spans="3:3" s="62" customFormat="1" ht="12.75" x14ac:dyDescent="0.2">
      <c r="C5023" s="63"/>
    </row>
    <row r="5024" spans="3:3" s="62" customFormat="1" ht="12.75" x14ac:dyDescent="0.2">
      <c r="C5024" s="63"/>
    </row>
    <row r="5025" spans="3:3" s="62" customFormat="1" ht="12.75" x14ac:dyDescent="0.2">
      <c r="C5025" s="63"/>
    </row>
    <row r="5026" spans="3:3" s="62" customFormat="1" ht="12.75" x14ac:dyDescent="0.2">
      <c r="C5026" s="63"/>
    </row>
    <row r="5027" spans="3:3" s="62" customFormat="1" ht="12.75" x14ac:dyDescent="0.2">
      <c r="C5027" s="63"/>
    </row>
    <row r="5028" spans="3:3" s="62" customFormat="1" ht="12.75" x14ac:dyDescent="0.2">
      <c r="C5028" s="63"/>
    </row>
    <row r="5029" spans="3:3" s="62" customFormat="1" ht="12.75" x14ac:dyDescent="0.2">
      <c r="C5029" s="63"/>
    </row>
    <row r="5030" spans="3:3" s="62" customFormat="1" ht="12.75" x14ac:dyDescent="0.2">
      <c r="C5030" s="63"/>
    </row>
    <row r="5031" spans="3:3" s="62" customFormat="1" ht="12.75" x14ac:dyDescent="0.2">
      <c r="C5031" s="63"/>
    </row>
    <row r="5032" spans="3:3" s="62" customFormat="1" ht="12.75" x14ac:dyDescent="0.2">
      <c r="C5032" s="63"/>
    </row>
    <row r="5033" spans="3:3" s="62" customFormat="1" ht="12.75" x14ac:dyDescent="0.2">
      <c r="C5033" s="63"/>
    </row>
    <row r="5034" spans="3:3" s="62" customFormat="1" ht="12.75" x14ac:dyDescent="0.2">
      <c r="C5034" s="63"/>
    </row>
    <row r="5035" spans="3:3" s="62" customFormat="1" ht="12.75" x14ac:dyDescent="0.2">
      <c r="C5035" s="63"/>
    </row>
    <row r="5036" spans="3:3" s="62" customFormat="1" ht="12.75" x14ac:dyDescent="0.2">
      <c r="C5036" s="63"/>
    </row>
    <row r="5037" spans="3:3" s="62" customFormat="1" ht="12.75" x14ac:dyDescent="0.2">
      <c r="C5037" s="63"/>
    </row>
    <row r="5038" spans="3:3" s="62" customFormat="1" ht="12.75" x14ac:dyDescent="0.2">
      <c r="C5038" s="63"/>
    </row>
    <row r="5039" spans="3:3" s="62" customFormat="1" ht="12.75" x14ac:dyDescent="0.2">
      <c r="C5039" s="63"/>
    </row>
    <row r="5040" spans="3:3" s="62" customFormat="1" ht="12.75" x14ac:dyDescent="0.2">
      <c r="C5040" s="63"/>
    </row>
    <row r="5041" spans="3:3" s="62" customFormat="1" ht="12.75" x14ac:dyDescent="0.2">
      <c r="C5041" s="63"/>
    </row>
    <row r="5042" spans="3:3" s="62" customFormat="1" ht="12.75" x14ac:dyDescent="0.2">
      <c r="C5042" s="63"/>
    </row>
    <row r="5043" spans="3:3" s="62" customFormat="1" ht="12.75" x14ac:dyDescent="0.2">
      <c r="C5043" s="63"/>
    </row>
    <row r="5044" spans="3:3" s="62" customFormat="1" ht="12.75" x14ac:dyDescent="0.2">
      <c r="C5044" s="63"/>
    </row>
    <row r="5045" spans="3:3" s="62" customFormat="1" ht="12.75" x14ac:dyDescent="0.2">
      <c r="C5045" s="63"/>
    </row>
    <row r="5046" spans="3:3" s="62" customFormat="1" ht="12.75" x14ac:dyDescent="0.2">
      <c r="C5046" s="63"/>
    </row>
    <row r="5047" spans="3:3" s="62" customFormat="1" ht="12.75" x14ac:dyDescent="0.2">
      <c r="C5047" s="63"/>
    </row>
    <row r="5048" spans="3:3" s="62" customFormat="1" ht="12.75" x14ac:dyDescent="0.2">
      <c r="C5048" s="63"/>
    </row>
    <row r="5049" spans="3:3" s="62" customFormat="1" ht="12.75" x14ac:dyDescent="0.2">
      <c r="C5049" s="63"/>
    </row>
    <row r="5050" spans="3:3" s="62" customFormat="1" ht="12.75" x14ac:dyDescent="0.2">
      <c r="C5050" s="63"/>
    </row>
    <row r="5051" spans="3:3" s="62" customFormat="1" ht="12.75" x14ac:dyDescent="0.2">
      <c r="C5051" s="63"/>
    </row>
    <row r="5052" spans="3:3" s="62" customFormat="1" ht="12.75" x14ac:dyDescent="0.2">
      <c r="C5052" s="63"/>
    </row>
    <row r="5053" spans="3:3" s="62" customFormat="1" ht="12.75" x14ac:dyDescent="0.2">
      <c r="C5053" s="63"/>
    </row>
    <row r="5054" spans="3:3" s="62" customFormat="1" ht="12.75" x14ac:dyDescent="0.2">
      <c r="C5054" s="63"/>
    </row>
    <row r="5055" spans="3:3" s="62" customFormat="1" ht="12.75" x14ac:dyDescent="0.2">
      <c r="C5055" s="63"/>
    </row>
    <row r="5056" spans="3:3" s="62" customFormat="1" ht="12.75" x14ac:dyDescent="0.2">
      <c r="C5056" s="63"/>
    </row>
    <row r="5057" spans="3:3" s="62" customFormat="1" ht="12.75" x14ac:dyDescent="0.2">
      <c r="C5057" s="63"/>
    </row>
    <row r="5058" spans="3:3" s="62" customFormat="1" ht="12.75" x14ac:dyDescent="0.2">
      <c r="C5058" s="63"/>
    </row>
    <row r="5059" spans="3:3" s="62" customFormat="1" ht="12.75" x14ac:dyDescent="0.2">
      <c r="C5059" s="63"/>
    </row>
    <row r="5060" spans="3:3" s="62" customFormat="1" ht="12.75" x14ac:dyDescent="0.2">
      <c r="C5060" s="63"/>
    </row>
    <row r="5061" spans="3:3" s="62" customFormat="1" ht="12.75" x14ac:dyDescent="0.2">
      <c r="C5061" s="63"/>
    </row>
    <row r="5062" spans="3:3" s="62" customFormat="1" ht="12.75" x14ac:dyDescent="0.2">
      <c r="C5062" s="63"/>
    </row>
    <row r="5063" spans="3:3" s="62" customFormat="1" ht="12.75" x14ac:dyDescent="0.2">
      <c r="C5063" s="63"/>
    </row>
    <row r="5064" spans="3:3" s="62" customFormat="1" ht="12.75" x14ac:dyDescent="0.2">
      <c r="C5064" s="63"/>
    </row>
    <row r="5065" spans="3:3" s="62" customFormat="1" ht="12.75" x14ac:dyDescent="0.2">
      <c r="C5065" s="63"/>
    </row>
    <row r="5066" spans="3:3" s="62" customFormat="1" ht="12.75" x14ac:dyDescent="0.2">
      <c r="C5066" s="63"/>
    </row>
    <row r="5067" spans="3:3" s="62" customFormat="1" ht="12.75" x14ac:dyDescent="0.2">
      <c r="C5067" s="63"/>
    </row>
    <row r="5068" spans="3:3" s="62" customFormat="1" ht="12.75" x14ac:dyDescent="0.2">
      <c r="C5068" s="63"/>
    </row>
    <row r="5069" spans="3:3" s="62" customFormat="1" ht="12.75" x14ac:dyDescent="0.2">
      <c r="C5069" s="63"/>
    </row>
    <row r="5070" spans="3:3" s="62" customFormat="1" ht="12.75" x14ac:dyDescent="0.2">
      <c r="C5070" s="63"/>
    </row>
    <row r="5071" spans="3:3" s="62" customFormat="1" ht="12.75" x14ac:dyDescent="0.2">
      <c r="C5071" s="63"/>
    </row>
    <row r="5072" spans="3:3" s="62" customFormat="1" ht="12.75" x14ac:dyDescent="0.2">
      <c r="C5072" s="63"/>
    </row>
    <row r="5073" spans="3:3" s="62" customFormat="1" ht="12.75" x14ac:dyDescent="0.2">
      <c r="C5073" s="63"/>
    </row>
    <row r="5074" spans="3:3" s="62" customFormat="1" ht="12.75" x14ac:dyDescent="0.2">
      <c r="C5074" s="63"/>
    </row>
    <row r="5075" spans="3:3" s="62" customFormat="1" ht="12.75" x14ac:dyDescent="0.2">
      <c r="C5075" s="63"/>
    </row>
    <row r="5076" spans="3:3" s="62" customFormat="1" ht="12.75" x14ac:dyDescent="0.2">
      <c r="C5076" s="63"/>
    </row>
    <row r="5077" spans="3:3" s="62" customFormat="1" ht="12.75" x14ac:dyDescent="0.2">
      <c r="C5077" s="63"/>
    </row>
    <row r="5078" spans="3:3" s="62" customFormat="1" ht="12.75" x14ac:dyDescent="0.2">
      <c r="C5078" s="63"/>
    </row>
    <row r="5079" spans="3:3" s="62" customFormat="1" ht="12.75" x14ac:dyDescent="0.2">
      <c r="C5079" s="63"/>
    </row>
    <row r="5080" spans="3:3" s="62" customFormat="1" ht="12.75" x14ac:dyDescent="0.2">
      <c r="C5080" s="63"/>
    </row>
    <row r="5081" spans="3:3" s="62" customFormat="1" ht="12.75" x14ac:dyDescent="0.2">
      <c r="C5081" s="63"/>
    </row>
    <row r="5082" spans="3:3" s="62" customFormat="1" ht="12.75" x14ac:dyDescent="0.2">
      <c r="C5082" s="63"/>
    </row>
    <row r="5083" spans="3:3" s="62" customFormat="1" ht="12.75" x14ac:dyDescent="0.2">
      <c r="C5083" s="63"/>
    </row>
    <row r="5084" spans="3:3" s="62" customFormat="1" ht="12.75" x14ac:dyDescent="0.2">
      <c r="C5084" s="63"/>
    </row>
    <row r="5085" spans="3:3" s="62" customFormat="1" ht="12.75" x14ac:dyDescent="0.2">
      <c r="C5085" s="63"/>
    </row>
    <row r="5086" spans="3:3" s="62" customFormat="1" ht="12.75" x14ac:dyDescent="0.2">
      <c r="C5086" s="63"/>
    </row>
    <row r="5087" spans="3:3" s="62" customFormat="1" ht="12.75" x14ac:dyDescent="0.2">
      <c r="C5087" s="63"/>
    </row>
    <row r="5088" spans="3:3" s="62" customFormat="1" ht="12.75" x14ac:dyDescent="0.2">
      <c r="C5088" s="63"/>
    </row>
    <row r="5089" spans="3:3" s="62" customFormat="1" ht="12.75" x14ac:dyDescent="0.2">
      <c r="C5089" s="63"/>
    </row>
    <row r="5090" spans="3:3" s="62" customFormat="1" ht="12.75" x14ac:dyDescent="0.2">
      <c r="C5090" s="63"/>
    </row>
    <row r="5091" spans="3:3" s="62" customFormat="1" ht="12.75" x14ac:dyDescent="0.2">
      <c r="C5091" s="63"/>
    </row>
    <row r="5092" spans="3:3" s="62" customFormat="1" ht="12.75" x14ac:dyDescent="0.2">
      <c r="C5092" s="63"/>
    </row>
    <row r="5093" spans="3:3" s="62" customFormat="1" ht="12.75" x14ac:dyDescent="0.2">
      <c r="C5093" s="63"/>
    </row>
    <row r="5094" spans="3:3" s="62" customFormat="1" ht="12.75" x14ac:dyDescent="0.2">
      <c r="C5094" s="63"/>
    </row>
    <row r="5095" spans="3:3" s="62" customFormat="1" ht="12.75" x14ac:dyDescent="0.2">
      <c r="C5095" s="63"/>
    </row>
    <row r="5096" spans="3:3" s="62" customFormat="1" ht="12.75" x14ac:dyDescent="0.2">
      <c r="C5096" s="63"/>
    </row>
    <row r="5097" spans="3:3" s="62" customFormat="1" ht="12.75" x14ac:dyDescent="0.2">
      <c r="C5097" s="63"/>
    </row>
    <row r="5098" spans="3:3" s="62" customFormat="1" ht="12.75" x14ac:dyDescent="0.2">
      <c r="C5098" s="63"/>
    </row>
    <row r="5099" spans="3:3" s="62" customFormat="1" ht="12.75" x14ac:dyDescent="0.2">
      <c r="C5099" s="63"/>
    </row>
    <row r="5100" spans="3:3" s="62" customFormat="1" ht="12.75" x14ac:dyDescent="0.2">
      <c r="C5100" s="63"/>
    </row>
    <row r="5101" spans="3:3" s="62" customFormat="1" ht="12.75" x14ac:dyDescent="0.2">
      <c r="C5101" s="63"/>
    </row>
    <row r="5102" spans="3:3" s="62" customFormat="1" ht="12.75" x14ac:dyDescent="0.2">
      <c r="C5102" s="63"/>
    </row>
    <row r="5103" spans="3:3" s="62" customFormat="1" ht="12.75" x14ac:dyDescent="0.2">
      <c r="C5103" s="63"/>
    </row>
    <row r="5104" spans="3:3" s="62" customFormat="1" ht="12.75" x14ac:dyDescent="0.2">
      <c r="C5104" s="63"/>
    </row>
    <row r="5105" spans="3:3" s="62" customFormat="1" ht="12.75" x14ac:dyDescent="0.2">
      <c r="C5105" s="63"/>
    </row>
    <row r="5106" spans="3:3" s="62" customFormat="1" ht="12.75" x14ac:dyDescent="0.2">
      <c r="C5106" s="63"/>
    </row>
    <row r="5107" spans="3:3" s="62" customFormat="1" ht="12.75" x14ac:dyDescent="0.2">
      <c r="C5107" s="63"/>
    </row>
    <row r="5108" spans="3:3" s="62" customFormat="1" ht="12.75" x14ac:dyDescent="0.2">
      <c r="C5108" s="63"/>
    </row>
    <row r="5109" spans="3:3" s="62" customFormat="1" ht="12.75" x14ac:dyDescent="0.2">
      <c r="C5109" s="63"/>
    </row>
    <row r="5110" spans="3:3" s="62" customFormat="1" ht="12.75" x14ac:dyDescent="0.2">
      <c r="C5110" s="63"/>
    </row>
    <row r="5111" spans="3:3" s="62" customFormat="1" ht="12.75" x14ac:dyDescent="0.2">
      <c r="C5111" s="63"/>
    </row>
    <row r="5112" spans="3:3" s="62" customFormat="1" ht="12.75" x14ac:dyDescent="0.2">
      <c r="C5112" s="63"/>
    </row>
    <row r="5113" spans="3:3" s="62" customFormat="1" ht="12.75" x14ac:dyDescent="0.2">
      <c r="C5113" s="63"/>
    </row>
    <row r="5114" spans="3:3" s="62" customFormat="1" ht="12.75" x14ac:dyDescent="0.2">
      <c r="C5114" s="63"/>
    </row>
    <row r="5115" spans="3:3" s="62" customFormat="1" ht="12.75" x14ac:dyDescent="0.2">
      <c r="C5115" s="63"/>
    </row>
    <row r="5116" spans="3:3" s="62" customFormat="1" ht="12.75" x14ac:dyDescent="0.2">
      <c r="C5116" s="63"/>
    </row>
    <row r="5117" spans="3:3" s="62" customFormat="1" ht="12.75" x14ac:dyDescent="0.2">
      <c r="C5117" s="63"/>
    </row>
    <row r="5118" spans="3:3" s="62" customFormat="1" ht="12.75" x14ac:dyDescent="0.2">
      <c r="C5118" s="63"/>
    </row>
    <row r="5119" spans="3:3" s="62" customFormat="1" ht="12.75" x14ac:dyDescent="0.2">
      <c r="C5119" s="63"/>
    </row>
    <row r="5120" spans="3:3" s="62" customFormat="1" ht="12.75" x14ac:dyDescent="0.2">
      <c r="C5120" s="63"/>
    </row>
    <row r="5121" spans="3:3" s="62" customFormat="1" ht="12.75" x14ac:dyDescent="0.2">
      <c r="C5121" s="63"/>
    </row>
    <row r="5122" spans="3:3" s="62" customFormat="1" ht="12.75" x14ac:dyDescent="0.2">
      <c r="C5122" s="63"/>
    </row>
    <row r="5123" spans="3:3" s="62" customFormat="1" ht="12.75" x14ac:dyDescent="0.2">
      <c r="C5123" s="63"/>
    </row>
    <row r="5124" spans="3:3" s="62" customFormat="1" ht="12.75" x14ac:dyDescent="0.2">
      <c r="C5124" s="63"/>
    </row>
    <row r="5125" spans="3:3" s="62" customFormat="1" ht="12.75" x14ac:dyDescent="0.2">
      <c r="C5125" s="63"/>
    </row>
    <row r="5126" spans="3:3" s="62" customFormat="1" ht="12.75" x14ac:dyDescent="0.2">
      <c r="C5126" s="63"/>
    </row>
    <row r="5127" spans="3:3" s="62" customFormat="1" ht="12.75" x14ac:dyDescent="0.2">
      <c r="C5127" s="63"/>
    </row>
    <row r="5128" spans="3:3" s="62" customFormat="1" ht="12.75" x14ac:dyDescent="0.2">
      <c r="C5128" s="63"/>
    </row>
    <row r="5129" spans="3:3" s="62" customFormat="1" ht="12.75" x14ac:dyDescent="0.2">
      <c r="C5129" s="63"/>
    </row>
    <row r="5130" spans="3:3" s="62" customFormat="1" ht="12.75" x14ac:dyDescent="0.2">
      <c r="C5130" s="63"/>
    </row>
    <row r="5131" spans="3:3" s="62" customFormat="1" ht="12.75" x14ac:dyDescent="0.2">
      <c r="C5131" s="63"/>
    </row>
    <row r="5132" spans="3:3" s="62" customFormat="1" ht="12.75" x14ac:dyDescent="0.2">
      <c r="C5132" s="63"/>
    </row>
    <row r="5133" spans="3:3" s="62" customFormat="1" ht="12.75" x14ac:dyDescent="0.2">
      <c r="C5133" s="63"/>
    </row>
    <row r="5134" spans="3:3" s="62" customFormat="1" ht="12.75" x14ac:dyDescent="0.2">
      <c r="C5134" s="63"/>
    </row>
    <row r="5135" spans="3:3" s="62" customFormat="1" ht="12.75" x14ac:dyDescent="0.2">
      <c r="C5135" s="63"/>
    </row>
    <row r="5136" spans="3:3" s="62" customFormat="1" ht="12.75" x14ac:dyDescent="0.2">
      <c r="C5136" s="63"/>
    </row>
    <row r="5137" spans="3:3" s="62" customFormat="1" ht="12.75" x14ac:dyDescent="0.2">
      <c r="C5137" s="63"/>
    </row>
    <row r="5138" spans="3:3" s="62" customFormat="1" ht="12.75" x14ac:dyDescent="0.2">
      <c r="C5138" s="63"/>
    </row>
    <row r="5139" spans="3:3" s="62" customFormat="1" ht="12.75" x14ac:dyDescent="0.2">
      <c r="C5139" s="63"/>
    </row>
    <row r="5140" spans="3:3" s="62" customFormat="1" ht="12.75" x14ac:dyDescent="0.2">
      <c r="C5140" s="63"/>
    </row>
    <row r="5141" spans="3:3" s="62" customFormat="1" ht="12.75" x14ac:dyDescent="0.2">
      <c r="C5141" s="63"/>
    </row>
    <row r="5142" spans="3:3" s="62" customFormat="1" ht="12.75" x14ac:dyDescent="0.2">
      <c r="C5142" s="63"/>
    </row>
    <row r="5143" spans="3:3" s="62" customFormat="1" ht="12.75" x14ac:dyDescent="0.2">
      <c r="C5143" s="63"/>
    </row>
    <row r="5144" spans="3:3" s="62" customFormat="1" ht="12.75" x14ac:dyDescent="0.2">
      <c r="C5144" s="63"/>
    </row>
    <row r="5145" spans="3:3" s="62" customFormat="1" ht="12.75" x14ac:dyDescent="0.2">
      <c r="C5145" s="63"/>
    </row>
    <row r="5146" spans="3:3" s="62" customFormat="1" ht="12.75" x14ac:dyDescent="0.2">
      <c r="C5146" s="63"/>
    </row>
    <row r="5147" spans="3:3" s="62" customFormat="1" ht="12.75" x14ac:dyDescent="0.2">
      <c r="C5147" s="63"/>
    </row>
    <row r="5148" spans="3:3" s="62" customFormat="1" ht="12.75" x14ac:dyDescent="0.2">
      <c r="C5148" s="63"/>
    </row>
    <row r="5149" spans="3:3" s="62" customFormat="1" ht="12.75" x14ac:dyDescent="0.2">
      <c r="C5149" s="63"/>
    </row>
    <row r="5150" spans="3:3" s="62" customFormat="1" ht="12.75" x14ac:dyDescent="0.2">
      <c r="C5150" s="63"/>
    </row>
    <row r="5151" spans="3:3" s="62" customFormat="1" ht="12.75" x14ac:dyDescent="0.2">
      <c r="C5151" s="63"/>
    </row>
    <row r="5152" spans="3:3" s="62" customFormat="1" ht="12.75" x14ac:dyDescent="0.2">
      <c r="C5152" s="63"/>
    </row>
    <row r="5153" spans="3:3" s="62" customFormat="1" ht="12.75" x14ac:dyDescent="0.2">
      <c r="C5153" s="63"/>
    </row>
    <row r="5154" spans="3:3" s="62" customFormat="1" ht="12.75" x14ac:dyDescent="0.2">
      <c r="C5154" s="63"/>
    </row>
    <row r="5155" spans="3:3" s="62" customFormat="1" ht="12.75" x14ac:dyDescent="0.2">
      <c r="C5155" s="63"/>
    </row>
    <row r="5156" spans="3:3" s="62" customFormat="1" ht="12.75" x14ac:dyDescent="0.2">
      <c r="C5156" s="63"/>
    </row>
    <row r="5157" spans="3:3" s="62" customFormat="1" ht="12.75" x14ac:dyDescent="0.2">
      <c r="C5157" s="63"/>
    </row>
    <row r="5158" spans="3:3" s="62" customFormat="1" ht="12.75" x14ac:dyDescent="0.2">
      <c r="C5158" s="63"/>
    </row>
    <row r="5159" spans="3:3" s="62" customFormat="1" ht="12.75" x14ac:dyDescent="0.2">
      <c r="C5159" s="63"/>
    </row>
    <row r="5160" spans="3:3" s="62" customFormat="1" ht="12.75" x14ac:dyDescent="0.2">
      <c r="C5160" s="63"/>
    </row>
    <row r="5161" spans="3:3" s="62" customFormat="1" ht="12.75" x14ac:dyDescent="0.2">
      <c r="C5161" s="63"/>
    </row>
    <row r="5162" spans="3:3" s="62" customFormat="1" ht="12.75" x14ac:dyDescent="0.2">
      <c r="C5162" s="63"/>
    </row>
    <row r="5163" spans="3:3" s="62" customFormat="1" ht="12.75" x14ac:dyDescent="0.2">
      <c r="C5163" s="63"/>
    </row>
    <row r="5164" spans="3:3" s="62" customFormat="1" ht="12.75" x14ac:dyDescent="0.2">
      <c r="C5164" s="63"/>
    </row>
    <row r="5165" spans="3:3" s="62" customFormat="1" ht="12.75" x14ac:dyDescent="0.2">
      <c r="C5165" s="63"/>
    </row>
    <row r="5166" spans="3:3" s="62" customFormat="1" ht="12.75" x14ac:dyDescent="0.2">
      <c r="C5166" s="63"/>
    </row>
    <row r="5167" spans="3:3" s="62" customFormat="1" ht="12.75" x14ac:dyDescent="0.2">
      <c r="C5167" s="63"/>
    </row>
    <row r="5168" spans="3:3" s="62" customFormat="1" ht="12.75" x14ac:dyDescent="0.2">
      <c r="C5168" s="63"/>
    </row>
    <row r="5169" spans="3:3" s="62" customFormat="1" ht="12.75" x14ac:dyDescent="0.2">
      <c r="C5169" s="63"/>
    </row>
    <row r="5170" spans="3:3" s="62" customFormat="1" ht="12.75" x14ac:dyDescent="0.2">
      <c r="C5170" s="63"/>
    </row>
    <row r="5171" spans="3:3" s="62" customFormat="1" ht="12.75" x14ac:dyDescent="0.2">
      <c r="C5171" s="63"/>
    </row>
    <row r="5172" spans="3:3" s="62" customFormat="1" ht="12.75" x14ac:dyDescent="0.2">
      <c r="C5172" s="63"/>
    </row>
    <row r="5173" spans="3:3" s="62" customFormat="1" ht="12.75" x14ac:dyDescent="0.2">
      <c r="C5173" s="63"/>
    </row>
    <row r="5174" spans="3:3" s="62" customFormat="1" ht="12.75" x14ac:dyDescent="0.2">
      <c r="C5174" s="63"/>
    </row>
    <row r="5175" spans="3:3" s="62" customFormat="1" ht="12.75" x14ac:dyDescent="0.2">
      <c r="C5175" s="63"/>
    </row>
    <row r="5176" spans="3:3" s="62" customFormat="1" ht="12.75" x14ac:dyDescent="0.2">
      <c r="C5176" s="63"/>
    </row>
    <row r="5177" spans="3:3" s="62" customFormat="1" ht="12.75" x14ac:dyDescent="0.2">
      <c r="C5177" s="63"/>
    </row>
    <row r="5178" spans="3:3" s="62" customFormat="1" ht="12.75" x14ac:dyDescent="0.2">
      <c r="C5178" s="63"/>
    </row>
    <row r="5179" spans="3:3" s="62" customFormat="1" ht="12.75" x14ac:dyDescent="0.2">
      <c r="C5179" s="63"/>
    </row>
    <row r="5180" spans="3:3" s="62" customFormat="1" ht="12.75" x14ac:dyDescent="0.2">
      <c r="C5180" s="63"/>
    </row>
    <row r="5181" spans="3:3" s="62" customFormat="1" ht="12.75" x14ac:dyDescent="0.2">
      <c r="C5181" s="63"/>
    </row>
    <row r="5182" spans="3:3" s="62" customFormat="1" ht="12.75" x14ac:dyDescent="0.2">
      <c r="C5182" s="63"/>
    </row>
    <row r="5183" spans="3:3" s="62" customFormat="1" ht="12.75" x14ac:dyDescent="0.2">
      <c r="C5183" s="63"/>
    </row>
    <row r="5184" spans="3:3" s="62" customFormat="1" ht="12.75" x14ac:dyDescent="0.2">
      <c r="C5184" s="63"/>
    </row>
    <row r="5185" spans="3:3" s="62" customFormat="1" ht="12.75" x14ac:dyDescent="0.2">
      <c r="C5185" s="63"/>
    </row>
    <row r="5186" spans="3:3" s="62" customFormat="1" ht="12.75" x14ac:dyDescent="0.2">
      <c r="C5186" s="63"/>
    </row>
    <row r="5187" spans="3:3" s="62" customFormat="1" ht="12.75" x14ac:dyDescent="0.2">
      <c r="C5187" s="63"/>
    </row>
    <row r="5188" spans="3:3" s="62" customFormat="1" ht="12.75" x14ac:dyDescent="0.2">
      <c r="C5188" s="63"/>
    </row>
    <row r="5189" spans="3:3" s="62" customFormat="1" ht="12.75" x14ac:dyDescent="0.2">
      <c r="C5189" s="63"/>
    </row>
    <row r="5190" spans="3:3" s="62" customFormat="1" ht="12.75" x14ac:dyDescent="0.2">
      <c r="C5190" s="63"/>
    </row>
    <row r="5191" spans="3:3" s="62" customFormat="1" ht="12.75" x14ac:dyDescent="0.2">
      <c r="C5191" s="63"/>
    </row>
    <row r="5192" spans="3:3" s="62" customFormat="1" ht="12.75" x14ac:dyDescent="0.2">
      <c r="C5192" s="63"/>
    </row>
    <row r="5193" spans="3:3" s="62" customFormat="1" ht="12.75" x14ac:dyDescent="0.2">
      <c r="C5193" s="63"/>
    </row>
    <row r="5194" spans="3:3" s="62" customFormat="1" ht="12.75" x14ac:dyDescent="0.2">
      <c r="C5194" s="63"/>
    </row>
    <row r="5195" spans="3:3" s="62" customFormat="1" ht="12.75" x14ac:dyDescent="0.2">
      <c r="C5195" s="63"/>
    </row>
    <row r="5196" spans="3:3" s="62" customFormat="1" ht="12.75" x14ac:dyDescent="0.2">
      <c r="C5196" s="63"/>
    </row>
    <row r="5197" spans="3:3" s="62" customFormat="1" ht="12.75" x14ac:dyDescent="0.2">
      <c r="C5197" s="63"/>
    </row>
    <row r="5198" spans="3:3" s="62" customFormat="1" ht="12.75" x14ac:dyDescent="0.2">
      <c r="C5198" s="63"/>
    </row>
    <row r="5199" spans="3:3" s="62" customFormat="1" ht="12.75" x14ac:dyDescent="0.2">
      <c r="C5199" s="63"/>
    </row>
    <row r="5200" spans="3:3" s="62" customFormat="1" ht="12.75" x14ac:dyDescent="0.2">
      <c r="C5200" s="63"/>
    </row>
    <row r="5201" spans="3:3" s="62" customFormat="1" ht="12.75" x14ac:dyDescent="0.2">
      <c r="C5201" s="63"/>
    </row>
    <row r="5202" spans="3:3" s="62" customFormat="1" ht="12.75" x14ac:dyDescent="0.2">
      <c r="C5202" s="63"/>
    </row>
    <row r="5203" spans="3:3" s="62" customFormat="1" ht="12.75" x14ac:dyDescent="0.2">
      <c r="C5203" s="63"/>
    </row>
    <row r="5204" spans="3:3" s="62" customFormat="1" ht="12.75" x14ac:dyDescent="0.2">
      <c r="C5204" s="63"/>
    </row>
    <row r="5205" spans="3:3" s="62" customFormat="1" ht="12.75" x14ac:dyDescent="0.2">
      <c r="C5205" s="63"/>
    </row>
    <row r="5206" spans="3:3" s="62" customFormat="1" ht="12.75" x14ac:dyDescent="0.2">
      <c r="C5206" s="63"/>
    </row>
    <row r="5207" spans="3:3" s="62" customFormat="1" ht="12.75" x14ac:dyDescent="0.2">
      <c r="C5207" s="63"/>
    </row>
    <row r="5208" spans="3:3" s="62" customFormat="1" ht="12.75" x14ac:dyDescent="0.2">
      <c r="C5208" s="63"/>
    </row>
    <row r="5209" spans="3:3" s="62" customFormat="1" ht="12.75" x14ac:dyDescent="0.2">
      <c r="C5209" s="63"/>
    </row>
    <row r="5210" spans="3:3" s="62" customFormat="1" ht="12.75" x14ac:dyDescent="0.2">
      <c r="C5210" s="63"/>
    </row>
    <row r="5211" spans="3:3" s="62" customFormat="1" ht="12.75" x14ac:dyDescent="0.2">
      <c r="C5211" s="63"/>
    </row>
    <row r="5212" spans="3:3" s="62" customFormat="1" ht="12.75" x14ac:dyDescent="0.2">
      <c r="C5212" s="63"/>
    </row>
    <row r="5213" spans="3:3" s="62" customFormat="1" ht="12.75" x14ac:dyDescent="0.2">
      <c r="C5213" s="63"/>
    </row>
    <row r="5214" spans="3:3" s="62" customFormat="1" ht="12.75" x14ac:dyDescent="0.2">
      <c r="C5214" s="63"/>
    </row>
    <row r="5215" spans="3:3" s="62" customFormat="1" ht="12.75" x14ac:dyDescent="0.2">
      <c r="C5215" s="63"/>
    </row>
    <row r="5216" spans="3:3" s="62" customFormat="1" ht="12.75" x14ac:dyDescent="0.2">
      <c r="C5216" s="63"/>
    </row>
    <row r="5217" spans="3:3" s="62" customFormat="1" ht="12.75" x14ac:dyDescent="0.2">
      <c r="C5217" s="63"/>
    </row>
    <row r="5218" spans="3:3" s="62" customFormat="1" ht="12.75" x14ac:dyDescent="0.2">
      <c r="C5218" s="63"/>
    </row>
    <row r="5219" spans="3:3" s="62" customFormat="1" ht="12.75" x14ac:dyDescent="0.2">
      <c r="C5219" s="63"/>
    </row>
    <row r="5220" spans="3:3" s="62" customFormat="1" ht="12.75" x14ac:dyDescent="0.2">
      <c r="C5220" s="63"/>
    </row>
    <row r="5221" spans="3:3" s="62" customFormat="1" ht="12.75" x14ac:dyDescent="0.2">
      <c r="C5221" s="63"/>
    </row>
    <row r="5222" spans="3:3" s="62" customFormat="1" ht="12.75" x14ac:dyDescent="0.2">
      <c r="C5222" s="63"/>
    </row>
    <row r="5223" spans="3:3" s="62" customFormat="1" ht="12.75" x14ac:dyDescent="0.2">
      <c r="C5223" s="63"/>
    </row>
    <row r="5224" spans="3:3" s="62" customFormat="1" ht="12.75" x14ac:dyDescent="0.2">
      <c r="C5224" s="63"/>
    </row>
    <row r="5225" spans="3:3" s="62" customFormat="1" ht="12.75" x14ac:dyDescent="0.2">
      <c r="C5225" s="63"/>
    </row>
    <row r="5226" spans="3:3" s="62" customFormat="1" ht="12.75" x14ac:dyDescent="0.2">
      <c r="C5226" s="63"/>
    </row>
    <row r="5227" spans="3:3" s="62" customFormat="1" ht="12.75" x14ac:dyDescent="0.2">
      <c r="C5227" s="63"/>
    </row>
    <row r="5228" spans="3:3" s="62" customFormat="1" ht="12.75" x14ac:dyDescent="0.2">
      <c r="C5228" s="63"/>
    </row>
    <row r="5229" spans="3:3" s="62" customFormat="1" ht="12.75" x14ac:dyDescent="0.2">
      <c r="C5229" s="63"/>
    </row>
    <row r="5230" spans="3:3" s="62" customFormat="1" ht="12.75" x14ac:dyDescent="0.2">
      <c r="C5230" s="63"/>
    </row>
    <row r="5231" spans="3:3" s="62" customFormat="1" ht="12.75" x14ac:dyDescent="0.2">
      <c r="C5231" s="63"/>
    </row>
    <row r="5232" spans="3:3" s="62" customFormat="1" ht="12.75" x14ac:dyDescent="0.2">
      <c r="C5232" s="63"/>
    </row>
    <row r="5233" spans="3:3" s="62" customFormat="1" ht="12.75" x14ac:dyDescent="0.2">
      <c r="C5233" s="63"/>
    </row>
    <row r="5234" spans="3:3" s="62" customFormat="1" ht="12.75" x14ac:dyDescent="0.2">
      <c r="C5234" s="63"/>
    </row>
    <row r="5235" spans="3:3" s="62" customFormat="1" ht="12.75" x14ac:dyDescent="0.2">
      <c r="C5235" s="63"/>
    </row>
    <row r="5236" spans="3:3" s="62" customFormat="1" ht="12.75" x14ac:dyDescent="0.2">
      <c r="C5236" s="63"/>
    </row>
    <row r="5237" spans="3:3" s="62" customFormat="1" ht="12.75" x14ac:dyDescent="0.2">
      <c r="C5237" s="63"/>
    </row>
    <row r="5238" spans="3:3" s="62" customFormat="1" ht="12.75" x14ac:dyDescent="0.2">
      <c r="C5238" s="63"/>
    </row>
    <row r="5239" spans="3:3" s="62" customFormat="1" ht="12.75" x14ac:dyDescent="0.2">
      <c r="C5239" s="63"/>
    </row>
    <row r="5240" spans="3:3" s="62" customFormat="1" ht="12.75" x14ac:dyDescent="0.2">
      <c r="C5240" s="63"/>
    </row>
    <row r="5241" spans="3:3" s="62" customFormat="1" ht="12.75" x14ac:dyDescent="0.2">
      <c r="C5241" s="63"/>
    </row>
    <row r="5242" spans="3:3" s="62" customFormat="1" ht="12.75" x14ac:dyDescent="0.2">
      <c r="C5242" s="63"/>
    </row>
    <row r="5243" spans="3:3" s="62" customFormat="1" ht="12.75" x14ac:dyDescent="0.2">
      <c r="C5243" s="63"/>
    </row>
    <row r="5244" spans="3:3" s="62" customFormat="1" ht="12.75" x14ac:dyDescent="0.2">
      <c r="C5244" s="63"/>
    </row>
    <row r="5245" spans="3:3" s="62" customFormat="1" ht="12.75" x14ac:dyDescent="0.2">
      <c r="C5245" s="63"/>
    </row>
    <row r="5246" spans="3:3" s="62" customFormat="1" ht="12.75" x14ac:dyDescent="0.2">
      <c r="C5246" s="63"/>
    </row>
    <row r="5247" spans="3:3" s="62" customFormat="1" ht="12.75" x14ac:dyDescent="0.2">
      <c r="C5247" s="63"/>
    </row>
    <row r="5248" spans="3:3" s="62" customFormat="1" ht="12.75" x14ac:dyDescent="0.2">
      <c r="C5248" s="63"/>
    </row>
    <row r="5249" spans="3:3" s="62" customFormat="1" ht="12.75" x14ac:dyDescent="0.2">
      <c r="C5249" s="63"/>
    </row>
    <row r="5250" spans="3:3" s="62" customFormat="1" ht="12.75" x14ac:dyDescent="0.2">
      <c r="C5250" s="63"/>
    </row>
    <row r="5251" spans="3:3" s="62" customFormat="1" ht="12.75" x14ac:dyDescent="0.2">
      <c r="C5251" s="63"/>
    </row>
    <row r="5252" spans="3:3" s="62" customFormat="1" ht="12.75" x14ac:dyDescent="0.2">
      <c r="C5252" s="63"/>
    </row>
    <row r="5253" spans="3:3" s="62" customFormat="1" ht="12.75" x14ac:dyDescent="0.2">
      <c r="C5253" s="63"/>
    </row>
    <row r="5254" spans="3:3" s="62" customFormat="1" ht="12.75" x14ac:dyDescent="0.2">
      <c r="C5254" s="63"/>
    </row>
    <row r="5255" spans="3:3" s="62" customFormat="1" ht="12.75" x14ac:dyDescent="0.2">
      <c r="C5255" s="63"/>
    </row>
    <row r="5256" spans="3:3" s="62" customFormat="1" ht="12.75" x14ac:dyDescent="0.2">
      <c r="C5256" s="63"/>
    </row>
    <row r="5257" spans="3:3" s="62" customFormat="1" ht="12.75" x14ac:dyDescent="0.2">
      <c r="C5257" s="63"/>
    </row>
    <row r="5258" spans="3:3" s="62" customFormat="1" ht="12.75" x14ac:dyDescent="0.2">
      <c r="C5258" s="63"/>
    </row>
    <row r="5259" spans="3:3" s="62" customFormat="1" ht="12.75" x14ac:dyDescent="0.2">
      <c r="C5259" s="63"/>
    </row>
    <row r="5260" spans="3:3" s="62" customFormat="1" ht="12.75" x14ac:dyDescent="0.2">
      <c r="C5260" s="63"/>
    </row>
    <row r="5261" spans="3:3" s="62" customFormat="1" ht="12.75" x14ac:dyDescent="0.2">
      <c r="C5261" s="63"/>
    </row>
    <row r="5262" spans="3:3" s="62" customFormat="1" ht="12.75" x14ac:dyDescent="0.2">
      <c r="C5262" s="63"/>
    </row>
    <row r="5263" spans="3:3" s="62" customFormat="1" ht="12.75" x14ac:dyDescent="0.2">
      <c r="C5263" s="63"/>
    </row>
    <row r="5264" spans="3:3" s="62" customFormat="1" ht="12.75" x14ac:dyDescent="0.2">
      <c r="C5264" s="63"/>
    </row>
    <row r="5265" spans="3:3" s="62" customFormat="1" ht="12.75" x14ac:dyDescent="0.2">
      <c r="C5265" s="63"/>
    </row>
    <row r="5266" spans="3:3" s="62" customFormat="1" ht="12.75" x14ac:dyDescent="0.2">
      <c r="C5266" s="63"/>
    </row>
    <row r="5267" spans="3:3" s="62" customFormat="1" ht="12.75" x14ac:dyDescent="0.2">
      <c r="C5267" s="63"/>
    </row>
    <row r="5268" spans="3:3" s="62" customFormat="1" ht="12.75" x14ac:dyDescent="0.2">
      <c r="C5268" s="63"/>
    </row>
    <row r="5269" spans="3:3" s="62" customFormat="1" ht="12.75" x14ac:dyDescent="0.2">
      <c r="C5269" s="63"/>
    </row>
    <row r="5270" spans="3:3" s="62" customFormat="1" ht="12.75" x14ac:dyDescent="0.2">
      <c r="C5270" s="63"/>
    </row>
    <row r="5271" spans="3:3" s="62" customFormat="1" ht="12.75" x14ac:dyDescent="0.2">
      <c r="C5271" s="63"/>
    </row>
    <row r="5272" spans="3:3" s="62" customFormat="1" ht="12.75" x14ac:dyDescent="0.2">
      <c r="C5272" s="63"/>
    </row>
    <row r="5273" spans="3:3" s="62" customFormat="1" ht="12.75" x14ac:dyDescent="0.2">
      <c r="C5273" s="63"/>
    </row>
    <row r="5274" spans="3:3" s="62" customFormat="1" ht="12.75" x14ac:dyDescent="0.2">
      <c r="C5274" s="63"/>
    </row>
    <row r="5275" spans="3:3" s="62" customFormat="1" ht="12.75" x14ac:dyDescent="0.2">
      <c r="C5275" s="63"/>
    </row>
    <row r="5276" spans="3:3" s="62" customFormat="1" ht="12.75" x14ac:dyDescent="0.2">
      <c r="C5276" s="63"/>
    </row>
    <row r="5277" spans="3:3" s="62" customFormat="1" ht="12.75" x14ac:dyDescent="0.2">
      <c r="C5277" s="63"/>
    </row>
    <row r="5278" spans="3:3" s="62" customFormat="1" ht="12.75" x14ac:dyDescent="0.2">
      <c r="C5278" s="63"/>
    </row>
    <row r="5279" spans="3:3" s="62" customFormat="1" ht="12.75" x14ac:dyDescent="0.2">
      <c r="C5279" s="63"/>
    </row>
    <row r="5280" spans="3:3" s="62" customFormat="1" ht="12.75" x14ac:dyDescent="0.2">
      <c r="C5280" s="63"/>
    </row>
    <row r="5281" spans="3:3" s="62" customFormat="1" ht="12.75" x14ac:dyDescent="0.2">
      <c r="C5281" s="63"/>
    </row>
    <row r="5282" spans="3:3" s="62" customFormat="1" ht="12.75" x14ac:dyDescent="0.2">
      <c r="C5282" s="63"/>
    </row>
    <row r="5283" spans="3:3" s="62" customFormat="1" ht="12.75" x14ac:dyDescent="0.2">
      <c r="C5283" s="63"/>
    </row>
    <row r="5284" spans="3:3" s="62" customFormat="1" ht="12.75" x14ac:dyDescent="0.2">
      <c r="C5284" s="63"/>
    </row>
    <row r="5285" spans="3:3" s="62" customFormat="1" ht="12.75" x14ac:dyDescent="0.2">
      <c r="C5285" s="63"/>
    </row>
    <row r="5286" spans="3:3" s="62" customFormat="1" ht="12.75" x14ac:dyDescent="0.2">
      <c r="C5286" s="63"/>
    </row>
    <row r="5287" spans="3:3" s="62" customFormat="1" ht="12.75" x14ac:dyDescent="0.2">
      <c r="C5287" s="63"/>
    </row>
    <row r="5288" spans="3:3" s="62" customFormat="1" ht="12.75" x14ac:dyDescent="0.2">
      <c r="C5288" s="63"/>
    </row>
    <row r="5289" spans="3:3" s="62" customFormat="1" ht="12.75" x14ac:dyDescent="0.2">
      <c r="C5289" s="63"/>
    </row>
    <row r="5290" spans="3:3" s="62" customFormat="1" ht="12.75" x14ac:dyDescent="0.2">
      <c r="C5290" s="63"/>
    </row>
    <row r="5291" spans="3:3" s="62" customFormat="1" ht="12.75" x14ac:dyDescent="0.2">
      <c r="C5291" s="63"/>
    </row>
    <row r="5292" spans="3:3" s="62" customFormat="1" ht="12.75" x14ac:dyDescent="0.2">
      <c r="C5292" s="63"/>
    </row>
    <row r="5293" spans="3:3" s="62" customFormat="1" ht="12.75" x14ac:dyDescent="0.2">
      <c r="C5293" s="63"/>
    </row>
    <row r="5294" spans="3:3" s="62" customFormat="1" ht="12.75" x14ac:dyDescent="0.2">
      <c r="C5294" s="63"/>
    </row>
    <row r="5295" spans="3:3" s="62" customFormat="1" ht="12.75" x14ac:dyDescent="0.2">
      <c r="C5295" s="63"/>
    </row>
    <row r="5296" spans="3:3" s="62" customFormat="1" ht="12.75" x14ac:dyDescent="0.2">
      <c r="C5296" s="63"/>
    </row>
    <row r="5297" spans="3:3" s="62" customFormat="1" ht="12.75" x14ac:dyDescent="0.2">
      <c r="C5297" s="63"/>
    </row>
    <row r="5298" spans="3:3" s="62" customFormat="1" ht="12.75" x14ac:dyDescent="0.2">
      <c r="C5298" s="63"/>
    </row>
    <row r="5299" spans="3:3" s="62" customFormat="1" ht="12.75" x14ac:dyDescent="0.2">
      <c r="C5299" s="63"/>
    </row>
    <row r="5300" spans="3:3" s="62" customFormat="1" ht="12.75" x14ac:dyDescent="0.2">
      <c r="C5300" s="63"/>
    </row>
    <row r="5301" spans="3:3" s="62" customFormat="1" ht="12.75" x14ac:dyDescent="0.2">
      <c r="C5301" s="63"/>
    </row>
    <row r="5302" spans="3:3" s="62" customFormat="1" ht="12.75" x14ac:dyDescent="0.2">
      <c r="C5302" s="63"/>
    </row>
    <row r="5303" spans="3:3" s="62" customFormat="1" ht="12.75" x14ac:dyDescent="0.2">
      <c r="C5303" s="63"/>
    </row>
    <row r="5304" spans="3:3" s="62" customFormat="1" ht="12.75" x14ac:dyDescent="0.2">
      <c r="C5304" s="63"/>
    </row>
    <row r="5305" spans="3:3" s="62" customFormat="1" ht="12.75" x14ac:dyDescent="0.2">
      <c r="C5305" s="63"/>
    </row>
    <row r="5306" spans="3:3" s="62" customFormat="1" ht="12.75" x14ac:dyDescent="0.2">
      <c r="C5306" s="63"/>
    </row>
    <row r="5307" spans="3:3" s="62" customFormat="1" ht="12.75" x14ac:dyDescent="0.2">
      <c r="C5307" s="63"/>
    </row>
    <row r="5308" spans="3:3" s="62" customFormat="1" ht="12.75" x14ac:dyDescent="0.2">
      <c r="C5308" s="63"/>
    </row>
    <row r="5309" spans="3:3" s="62" customFormat="1" ht="12.75" x14ac:dyDescent="0.2">
      <c r="C5309" s="63"/>
    </row>
    <row r="5310" spans="3:3" s="62" customFormat="1" ht="12.75" x14ac:dyDescent="0.2">
      <c r="C5310" s="63"/>
    </row>
    <row r="5311" spans="3:3" s="62" customFormat="1" ht="12.75" x14ac:dyDescent="0.2">
      <c r="C5311" s="63"/>
    </row>
    <row r="5312" spans="3:3" s="62" customFormat="1" ht="12.75" x14ac:dyDescent="0.2">
      <c r="C5312" s="63"/>
    </row>
    <row r="5313" spans="3:3" s="62" customFormat="1" ht="12.75" x14ac:dyDescent="0.2">
      <c r="C5313" s="63"/>
    </row>
    <row r="5314" spans="3:3" s="62" customFormat="1" ht="12.75" x14ac:dyDescent="0.2">
      <c r="C5314" s="63"/>
    </row>
    <row r="5315" spans="3:3" s="62" customFormat="1" ht="12.75" x14ac:dyDescent="0.2">
      <c r="C5315" s="63"/>
    </row>
    <row r="5316" spans="3:3" s="62" customFormat="1" ht="12.75" x14ac:dyDescent="0.2">
      <c r="C5316" s="63"/>
    </row>
    <row r="5317" spans="3:3" s="62" customFormat="1" ht="12.75" x14ac:dyDescent="0.2">
      <c r="C5317" s="63"/>
    </row>
    <row r="5318" spans="3:3" s="62" customFormat="1" ht="12.75" x14ac:dyDescent="0.2">
      <c r="C5318" s="63"/>
    </row>
    <row r="5319" spans="3:3" s="62" customFormat="1" ht="12.75" x14ac:dyDescent="0.2">
      <c r="C5319" s="63"/>
    </row>
    <row r="5320" spans="3:3" s="62" customFormat="1" ht="12.75" x14ac:dyDescent="0.2">
      <c r="C5320" s="63"/>
    </row>
    <row r="5321" spans="3:3" s="62" customFormat="1" ht="12.75" x14ac:dyDescent="0.2">
      <c r="C5321" s="63"/>
    </row>
    <row r="5322" spans="3:3" s="62" customFormat="1" ht="12.75" x14ac:dyDescent="0.2">
      <c r="C5322" s="63"/>
    </row>
    <row r="5323" spans="3:3" s="62" customFormat="1" ht="12.75" x14ac:dyDescent="0.2">
      <c r="C5323" s="63"/>
    </row>
    <row r="5324" spans="3:3" s="62" customFormat="1" ht="12.75" x14ac:dyDescent="0.2">
      <c r="C5324" s="63"/>
    </row>
    <row r="5325" spans="3:3" s="62" customFormat="1" ht="12.75" x14ac:dyDescent="0.2">
      <c r="C5325" s="63"/>
    </row>
    <row r="5326" spans="3:3" s="62" customFormat="1" ht="12.75" x14ac:dyDescent="0.2">
      <c r="C5326" s="63"/>
    </row>
    <row r="5327" spans="3:3" s="62" customFormat="1" ht="12.75" x14ac:dyDescent="0.2">
      <c r="C5327" s="63"/>
    </row>
    <row r="5328" spans="3:3" s="62" customFormat="1" ht="12.75" x14ac:dyDescent="0.2">
      <c r="C5328" s="63"/>
    </row>
    <row r="5329" spans="3:3" s="62" customFormat="1" ht="12.75" x14ac:dyDescent="0.2">
      <c r="C5329" s="63"/>
    </row>
    <row r="5330" spans="3:3" s="62" customFormat="1" ht="12.75" x14ac:dyDescent="0.2">
      <c r="C5330" s="63"/>
    </row>
    <row r="5331" spans="3:3" s="62" customFormat="1" ht="12.75" x14ac:dyDescent="0.2">
      <c r="C5331" s="63"/>
    </row>
    <row r="5332" spans="3:3" s="62" customFormat="1" ht="12.75" x14ac:dyDescent="0.2">
      <c r="C5332" s="63"/>
    </row>
    <row r="5333" spans="3:3" s="62" customFormat="1" ht="12.75" x14ac:dyDescent="0.2">
      <c r="C5333" s="63"/>
    </row>
    <row r="5334" spans="3:3" s="62" customFormat="1" ht="12.75" x14ac:dyDescent="0.2">
      <c r="C5334" s="63"/>
    </row>
    <row r="5335" spans="3:3" s="62" customFormat="1" ht="12.75" x14ac:dyDescent="0.2">
      <c r="C5335" s="63"/>
    </row>
    <row r="5336" spans="3:3" s="62" customFormat="1" ht="12.75" x14ac:dyDescent="0.2">
      <c r="C5336" s="63"/>
    </row>
    <row r="5337" spans="3:3" s="62" customFormat="1" ht="12.75" x14ac:dyDescent="0.2">
      <c r="C5337" s="63"/>
    </row>
    <row r="5338" spans="3:3" s="62" customFormat="1" ht="12.75" x14ac:dyDescent="0.2">
      <c r="C5338" s="63"/>
    </row>
    <row r="5339" spans="3:3" s="62" customFormat="1" ht="12.75" x14ac:dyDescent="0.2">
      <c r="C5339" s="63"/>
    </row>
    <row r="5340" spans="3:3" s="62" customFormat="1" ht="12.75" x14ac:dyDescent="0.2">
      <c r="C5340" s="63"/>
    </row>
    <row r="5341" spans="3:3" s="62" customFormat="1" ht="12.75" x14ac:dyDescent="0.2">
      <c r="C5341" s="63"/>
    </row>
    <row r="5342" spans="3:3" s="62" customFormat="1" ht="12.75" x14ac:dyDescent="0.2">
      <c r="C5342" s="63"/>
    </row>
    <row r="5343" spans="3:3" s="62" customFormat="1" ht="12.75" x14ac:dyDescent="0.2">
      <c r="C5343" s="63"/>
    </row>
    <row r="5344" spans="3:3" s="62" customFormat="1" ht="12.75" x14ac:dyDescent="0.2">
      <c r="C5344" s="63"/>
    </row>
    <row r="5345" spans="3:3" s="62" customFormat="1" ht="12.75" x14ac:dyDescent="0.2">
      <c r="C5345" s="63"/>
    </row>
    <row r="5346" spans="3:3" s="62" customFormat="1" ht="12.75" x14ac:dyDescent="0.2">
      <c r="C5346" s="63"/>
    </row>
    <row r="5347" spans="3:3" s="62" customFormat="1" ht="12.75" x14ac:dyDescent="0.2">
      <c r="C5347" s="63"/>
    </row>
    <row r="5348" spans="3:3" s="62" customFormat="1" ht="12.75" x14ac:dyDescent="0.2">
      <c r="C5348" s="63"/>
    </row>
    <row r="5349" spans="3:3" s="62" customFormat="1" ht="12.75" x14ac:dyDescent="0.2">
      <c r="C5349" s="63"/>
    </row>
    <row r="5350" spans="3:3" s="62" customFormat="1" ht="12.75" x14ac:dyDescent="0.2">
      <c r="C5350" s="63"/>
    </row>
    <row r="5351" spans="3:3" s="62" customFormat="1" ht="12.75" x14ac:dyDescent="0.2">
      <c r="C5351" s="63"/>
    </row>
    <row r="5352" spans="3:3" s="62" customFormat="1" ht="12.75" x14ac:dyDescent="0.2">
      <c r="C5352" s="63"/>
    </row>
    <row r="5353" spans="3:3" s="62" customFormat="1" ht="12.75" x14ac:dyDescent="0.2">
      <c r="C5353" s="63"/>
    </row>
    <row r="5354" spans="3:3" s="62" customFormat="1" ht="12.75" x14ac:dyDescent="0.2">
      <c r="C5354" s="63"/>
    </row>
    <row r="5355" spans="3:3" s="62" customFormat="1" ht="12.75" x14ac:dyDescent="0.2">
      <c r="C5355" s="63"/>
    </row>
    <row r="5356" spans="3:3" s="62" customFormat="1" ht="12.75" x14ac:dyDescent="0.2">
      <c r="C5356" s="63"/>
    </row>
    <row r="5357" spans="3:3" s="62" customFormat="1" ht="12.75" x14ac:dyDescent="0.2">
      <c r="C5357" s="63"/>
    </row>
    <row r="5358" spans="3:3" s="62" customFormat="1" ht="12.75" x14ac:dyDescent="0.2">
      <c r="C5358" s="63"/>
    </row>
    <row r="5359" spans="3:3" s="62" customFormat="1" ht="12.75" x14ac:dyDescent="0.2">
      <c r="C5359" s="63"/>
    </row>
    <row r="5360" spans="3:3" s="62" customFormat="1" ht="12.75" x14ac:dyDescent="0.2">
      <c r="C5360" s="63"/>
    </row>
    <row r="5361" spans="3:3" s="62" customFormat="1" ht="12.75" x14ac:dyDescent="0.2">
      <c r="C5361" s="63"/>
    </row>
    <row r="5362" spans="3:3" s="62" customFormat="1" ht="12.75" x14ac:dyDescent="0.2">
      <c r="C5362" s="63"/>
    </row>
    <row r="5363" spans="3:3" s="62" customFormat="1" ht="12.75" x14ac:dyDescent="0.2">
      <c r="C5363" s="63"/>
    </row>
    <row r="5364" spans="3:3" s="62" customFormat="1" ht="12.75" x14ac:dyDescent="0.2">
      <c r="C5364" s="63"/>
    </row>
    <row r="5365" spans="3:3" s="62" customFormat="1" ht="12.75" x14ac:dyDescent="0.2">
      <c r="C5365" s="63"/>
    </row>
    <row r="5366" spans="3:3" s="62" customFormat="1" ht="12.75" x14ac:dyDescent="0.2">
      <c r="C5366" s="63"/>
    </row>
    <row r="5367" spans="3:3" s="62" customFormat="1" ht="12.75" x14ac:dyDescent="0.2">
      <c r="C5367" s="63"/>
    </row>
    <row r="5368" spans="3:3" s="62" customFormat="1" ht="12.75" x14ac:dyDescent="0.2">
      <c r="C5368" s="63"/>
    </row>
    <row r="5369" spans="3:3" s="62" customFormat="1" ht="12.75" x14ac:dyDescent="0.2">
      <c r="C5369" s="63"/>
    </row>
    <row r="5370" spans="3:3" s="62" customFormat="1" ht="12.75" x14ac:dyDescent="0.2">
      <c r="C5370" s="63"/>
    </row>
    <row r="5371" spans="3:3" s="62" customFormat="1" ht="12.75" x14ac:dyDescent="0.2">
      <c r="C5371" s="63"/>
    </row>
    <row r="5372" spans="3:3" s="62" customFormat="1" ht="12.75" x14ac:dyDescent="0.2">
      <c r="C5372" s="63"/>
    </row>
    <row r="5373" spans="3:3" s="62" customFormat="1" ht="12.75" x14ac:dyDescent="0.2">
      <c r="C5373" s="63"/>
    </row>
    <row r="5374" spans="3:3" s="62" customFormat="1" ht="12.75" x14ac:dyDescent="0.2">
      <c r="C5374" s="63"/>
    </row>
    <row r="5375" spans="3:3" s="62" customFormat="1" ht="12.75" x14ac:dyDescent="0.2">
      <c r="C5375" s="63"/>
    </row>
    <row r="5376" spans="3:3" s="62" customFormat="1" ht="12.75" x14ac:dyDescent="0.2">
      <c r="C5376" s="63"/>
    </row>
    <row r="5377" spans="3:3" s="62" customFormat="1" ht="12.75" x14ac:dyDescent="0.2">
      <c r="C5377" s="63"/>
    </row>
    <row r="5378" spans="3:3" s="62" customFormat="1" ht="12.75" x14ac:dyDescent="0.2">
      <c r="C5378" s="63"/>
    </row>
    <row r="5379" spans="3:3" s="62" customFormat="1" ht="12.75" x14ac:dyDescent="0.2">
      <c r="C5379" s="63"/>
    </row>
    <row r="5380" spans="3:3" s="62" customFormat="1" ht="12.75" x14ac:dyDescent="0.2">
      <c r="C5380" s="63"/>
    </row>
    <row r="5381" spans="3:3" s="62" customFormat="1" ht="12.75" x14ac:dyDescent="0.2">
      <c r="C5381" s="63"/>
    </row>
    <row r="5382" spans="3:3" s="62" customFormat="1" ht="12.75" x14ac:dyDescent="0.2">
      <c r="C5382" s="63"/>
    </row>
    <row r="5383" spans="3:3" s="62" customFormat="1" ht="12.75" x14ac:dyDescent="0.2">
      <c r="C5383" s="63"/>
    </row>
    <row r="5384" spans="3:3" s="62" customFormat="1" ht="12.75" x14ac:dyDescent="0.2">
      <c r="C5384" s="63"/>
    </row>
    <row r="5385" spans="3:3" s="62" customFormat="1" ht="12.75" x14ac:dyDescent="0.2">
      <c r="C5385" s="63"/>
    </row>
    <row r="5386" spans="3:3" s="62" customFormat="1" ht="12.75" x14ac:dyDescent="0.2">
      <c r="C5386" s="63"/>
    </row>
    <row r="5387" spans="3:3" s="62" customFormat="1" ht="12.75" x14ac:dyDescent="0.2">
      <c r="C5387" s="63"/>
    </row>
    <row r="5388" spans="3:3" s="62" customFormat="1" ht="12.75" x14ac:dyDescent="0.2">
      <c r="C5388" s="63"/>
    </row>
    <row r="5389" spans="3:3" s="62" customFormat="1" ht="12.75" x14ac:dyDescent="0.2">
      <c r="C5389" s="63"/>
    </row>
    <row r="5390" spans="3:3" s="62" customFormat="1" ht="12.75" x14ac:dyDescent="0.2">
      <c r="C5390" s="63"/>
    </row>
    <row r="5391" spans="3:3" s="62" customFormat="1" ht="12.75" x14ac:dyDescent="0.2">
      <c r="C5391" s="63"/>
    </row>
    <row r="5392" spans="3:3" s="62" customFormat="1" ht="12.75" x14ac:dyDescent="0.2">
      <c r="C5392" s="63"/>
    </row>
    <row r="5393" spans="3:3" s="62" customFormat="1" ht="12.75" x14ac:dyDescent="0.2">
      <c r="C5393" s="63"/>
    </row>
    <row r="5394" spans="3:3" s="62" customFormat="1" ht="12.75" x14ac:dyDescent="0.2">
      <c r="C5394" s="63"/>
    </row>
    <row r="5395" spans="3:3" s="62" customFormat="1" ht="12.75" x14ac:dyDescent="0.2">
      <c r="C5395" s="63"/>
    </row>
    <row r="5396" spans="3:3" s="62" customFormat="1" ht="12.75" x14ac:dyDescent="0.2">
      <c r="C5396" s="63"/>
    </row>
    <row r="5397" spans="3:3" s="62" customFormat="1" ht="12.75" x14ac:dyDescent="0.2">
      <c r="C5397" s="63"/>
    </row>
    <row r="5398" spans="3:3" s="62" customFormat="1" ht="12.75" x14ac:dyDescent="0.2">
      <c r="C5398" s="63"/>
    </row>
    <row r="5399" spans="3:3" s="62" customFormat="1" ht="12.75" x14ac:dyDescent="0.2">
      <c r="C5399" s="63"/>
    </row>
    <row r="5400" spans="3:3" s="62" customFormat="1" ht="12.75" x14ac:dyDescent="0.2">
      <c r="C5400" s="63"/>
    </row>
    <row r="5401" spans="3:3" s="62" customFormat="1" ht="12.75" x14ac:dyDescent="0.2">
      <c r="C5401" s="63"/>
    </row>
    <row r="5402" spans="3:3" s="62" customFormat="1" ht="12.75" x14ac:dyDescent="0.2">
      <c r="C5402" s="63"/>
    </row>
    <row r="5403" spans="3:3" s="62" customFormat="1" ht="12.75" x14ac:dyDescent="0.2">
      <c r="C5403" s="63"/>
    </row>
    <row r="5404" spans="3:3" s="62" customFormat="1" ht="12.75" x14ac:dyDescent="0.2">
      <c r="C5404" s="63"/>
    </row>
    <row r="5405" spans="3:3" s="62" customFormat="1" ht="12.75" x14ac:dyDescent="0.2">
      <c r="C5405" s="63"/>
    </row>
    <row r="5406" spans="3:3" s="62" customFormat="1" ht="12.75" x14ac:dyDescent="0.2">
      <c r="C5406" s="63"/>
    </row>
    <row r="5407" spans="3:3" s="62" customFormat="1" ht="12.75" x14ac:dyDescent="0.2">
      <c r="C5407" s="63"/>
    </row>
    <row r="5408" spans="3:3" s="62" customFormat="1" ht="12.75" x14ac:dyDescent="0.2">
      <c r="C5408" s="63"/>
    </row>
    <row r="5409" spans="3:3" s="62" customFormat="1" ht="12.75" x14ac:dyDescent="0.2">
      <c r="C5409" s="63"/>
    </row>
    <row r="5410" spans="3:3" s="62" customFormat="1" ht="12.75" x14ac:dyDescent="0.2">
      <c r="C5410" s="63"/>
    </row>
    <row r="5411" spans="3:3" s="62" customFormat="1" ht="12.75" x14ac:dyDescent="0.2">
      <c r="C5411" s="63"/>
    </row>
    <row r="5412" spans="3:3" s="62" customFormat="1" ht="12.75" x14ac:dyDescent="0.2">
      <c r="C5412" s="63"/>
    </row>
    <row r="5413" spans="3:3" s="62" customFormat="1" ht="12.75" x14ac:dyDescent="0.2">
      <c r="C5413" s="63"/>
    </row>
    <row r="5414" spans="3:3" s="62" customFormat="1" ht="12.75" x14ac:dyDescent="0.2">
      <c r="C5414" s="63"/>
    </row>
    <row r="5415" spans="3:3" s="62" customFormat="1" ht="12.75" x14ac:dyDescent="0.2">
      <c r="C5415" s="63"/>
    </row>
    <row r="5416" spans="3:3" s="62" customFormat="1" ht="12.75" x14ac:dyDescent="0.2">
      <c r="C5416" s="63"/>
    </row>
    <row r="5417" spans="3:3" s="62" customFormat="1" ht="12.75" x14ac:dyDescent="0.2">
      <c r="C5417" s="63"/>
    </row>
    <row r="5418" spans="3:3" s="62" customFormat="1" ht="12.75" x14ac:dyDescent="0.2">
      <c r="C5418" s="63"/>
    </row>
    <row r="5419" spans="3:3" s="62" customFormat="1" ht="12.75" x14ac:dyDescent="0.2">
      <c r="C5419" s="63"/>
    </row>
    <row r="5420" spans="3:3" s="62" customFormat="1" ht="12.75" x14ac:dyDescent="0.2">
      <c r="C5420" s="63"/>
    </row>
    <row r="5421" spans="3:3" s="62" customFormat="1" ht="12.75" x14ac:dyDescent="0.2">
      <c r="C5421" s="63"/>
    </row>
    <row r="5422" spans="3:3" s="62" customFormat="1" ht="12.75" x14ac:dyDescent="0.2">
      <c r="C5422" s="63"/>
    </row>
    <row r="5423" spans="3:3" s="62" customFormat="1" ht="12.75" x14ac:dyDescent="0.2">
      <c r="C5423" s="63"/>
    </row>
    <row r="5424" spans="3:3" s="62" customFormat="1" ht="12.75" x14ac:dyDescent="0.2">
      <c r="C5424" s="63"/>
    </row>
    <row r="5425" spans="3:3" s="62" customFormat="1" ht="12.75" x14ac:dyDescent="0.2">
      <c r="C5425" s="63"/>
    </row>
    <row r="5426" spans="3:3" s="62" customFormat="1" ht="12.75" x14ac:dyDescent="0.2">
      <c r="C5426" s="63"/>
    </row>
    <row r="5427" spans="3:3" s="62" customFormat="1" ht="12.75" x14ac:dyDescent="0.2">
      <c r="C5427" s="63"/>
    </row>
    <row r="5428" spans="3:3" s="62" customFormat="1" ht="12.75" x14ac:dyDescent="0.2">
      <c r="C5428" s="63"/>
    </row>
    <row r="5429" spans="3:3" s="62" customFormat="1" ht="12.75" x14ac:dyDescent="0.2">
      <c r="C5429" s="63"/>
    </row>
    <row r="5430" spans="3:3" s="62" customFormat="1" ht="12.75" x14ac:dyDescent="0.2">
      <c r="C5430" s="63"/>
    </row>
    <row r="5431" spans="3:3" s="62" customFormat="1" ht="12.75" x14ac:dyDescent="0.2">
      <c r="C5431" s="63"/>
    </row>
    <row r="5432" spans="3:3" s="62" customFormat="1" ht="12.75" x14ac:dyDescent="0.2">
      <c r="C5432" s="63"/>
    </row>
    <row r="5433" spans="3:3" s="62" customFormat="1" ht="12.75" x14ac:dyDescent="0.2">
      <c r="C5433" s="63"/>
    </row>
    <row r="5434" spans="3:3" s="62" customFormat="1" ht="12.75" x14ac:dyDescent="0.2">
      <c r="C5434" s="63"/>
    </row>
    <row r="5435" spans="3:3" s="62" customFormat="1" ht="12.75" x14ac:dyDescent="0.2">
      <c r="C5435" s="63"/>
    </row>
    <row r="5436" spans="3:3" s="62" customFormat="1" ht="12.75" x14ac:dyDescent="0.2">
      <c r="C5436" s="63"/>
    </row>
    <row r="5437" spans="3:3" s="62" customFormat="1" ht="12.75" x14ac:dyDescent="0.2">
      <c r="C5437" s="63"/>
    </row>
    <row r="5438" spans="3:3" s="62" customFormat="1" ht="12.75" x14ac:dyDescent="0.2">
      <c r="C5438" s="63"/>
    </row>
    <row r="5439" spans="3:3" s="62" customFormat="1" ht="12.75" x14ac:dyDescent="0.2">
      <c r="C5439" s="63"/>
    </row>
    <row r="5440" spans="3:3" s="62" customFormat="1" ht="12.75" x14ac:dyDescent="0.2">
      <c r="C5440" s="63"/>
    </row>
    <row r="5441" spans="3:3" s="62" customFormat="1" ht="12.75" x14ac:dyDescent="0.2">
      <c r="C5441" s="63"/>
    </row>
    <row r="5442" spans="3:3" s="62" customFormat="1" ht="12.75" x14ac:dyDescent="0.2">
      <c r="C5442" s="63"/>
    </row>
    <row r="5443" spans="3:3" s="62" customFormat="1" ht="12.75" x14ac:dyDescent="0.2">
      <c r="C5443" s="63"/>
    </row>
    <row r="5444" spans="3:3" s="62" customFormat="1" ht="12.75" x14ac:dyDescent="0.2">
      <c r="C5444" s="63"/>
    </row>
    <row r="5445" spans="3:3" s="62" customFormat="1" ht="12.75" x14ac:dyDescent="0.2">
      <c r="C5445" s="63"/>
    </row>
    <row r="5446" spans="3:3" s="62" customFormat="1" ht="12.75" x14ac:dyDescent="0.2">
      <c r="C5446" s="63"/>
    </row>
    <row r="5447" spans="3:3" s="62" customFormat="1" ht="12.75" x14ac:dyDescent="0.2">
      <c r="C5447" s="63"/>
    </row>
    <row r="5448" spans="3:3" s="62" customFormat="1" ht="12.75" x14ac:dyDescent="0.2">
      <c r="C5448" s="63"/>
    </row>
    <row r="5449" spans="3:3" s="62" customFormat="1" ht="12.75" x14ac:dyDescent="0.2">
      <c r="C5449" s="63"/>
    </row>
    <row r="5450" spans="3:3" s="62" customFormat="1" ht="12.75" x14ac:dyDescent="0.2">
      <c r="C5450" s="63"/>
    </row>
    <row r="5451" spans="3:3" s="62" customFormat="1" ht="12.75" x14ac:dyDescent="0.2">
      <c r="C5451" s="63"/>
    </row>
    <row r="5452" spans="3:3" s="62" customFormat="1" ht="12.75" x14ac:dyDescent="0.2">
      <c r="C5452" s="63"/>
    </row>
    <row r="5453" spans="3:3" s="62" customFormat="1" ht="12.75" x14ac:dyDescent="0.2">
      <c r="C5453" s="63"/>
    </row>
    <row r="5454" spans="3:3" s="62" customFormat="1" ht="12.75" x14ac:dyDescent="0.2">
      <c r="C5454" s="63"/>
    </row>
    <row r="5455" spans="3:3" s="62" customFormat="1" ht="12.75" x14ac:dyDescent="0.2">
      <c r="C5455" s="63"/>
    </row>
    <row r="5456" spans="3:3" s="62" customFormat="1" ht="12.75" x14ac:dyDescent="0.2">
      <c r="C5456" s="63"/>
    </row>
    <row r="5457" spans="3:3" s="62" customFormat="1" ht="12.75" x14ac:dyDescent="0.2">
      <c r="C5457" s="63"/>
    </row>
    <row r="5458" spans="3:3" s="62" customFormat="1" ht="12.75" x14ac:dyDescent="0.2">
      <c r="C5458" s="63"/>
    </row>
    <row r="5459" spans="3:3" s="62" customFormat="1" ht="12.75" x14ac:dyDescent="0.2">
      <c r="C5459" s="63"/>
    </row>
    <row r="5460" spans="3:3" s="62" customFormat="1" ht="12.75" x14ac:dyDescent="0.2">
      <c r="C5460" s="63"/>
    </row>
    <row r="5461" spans="3:3" s="62" customFormat="1" ht="12.75" x14ac:dyDescent="0.2">
      <c r="C5461" s="63"/>
    </row>
    <row r="5462" spans="3:3" s="62" customFormat="1" ht="12.75" x14ac:dyDescent="0.2">
      <c r="C5462" s="63"/>
    </row>
    <row r="5463" spans="3:3" s="62" customFormat="1" ht="12.75" x14ac:dyDescent="0.2">
      <c r="C5463" s="63"/>
    </row>
    <row r="5464" spans="3:3" s="62" customFormat="1" ht="12.75" x14ac:dyDescent="0.2">
      <c r="C5464" s="63"/>
    </row>
    <row r="5465" spans="3:3" s="62" customFormat="1" ht="12.75" x14ac:dyDescent="0.2">
      <c r="C5465" s="63"/>
    </row>
    <row r="5466" spans="3:3" s="62" customFormat="1" ht="12.75" x14ac:dyDescent="0.2">
      <c r="C5466" s="63"/>
    </row>
    <row r="5467" spans="3:3" s="62" customFormat="1" ht="12.75" x14ac:dyDescent="0.2">
      <c r="C5467" s="63"/>
    </row>
    <row r="5468" spans="3:3" s="62" customFormat="1" ht="12.75" x14ac:dyDescent="0.2">
      <c r="C5468" s="63"/>
    </row>
    <row r="5469" spans="3:3" s="62" customFormat="1" ht="12.75" x14ac:dyDescent="0.2">
      <c r="C5469" s="63"/>
    </row>
    <row r="5470" spans="3:3" s="62" customFormat="1" ht="12.75" x14ac:dyDescent="0.2">
      <c r="C5470" s="63"/>
    </row>
    <row r="5471" spans="3:3" s="62" customFormat="1" ht="12.75" x14ac:dyDescent="0.2">
      <c r="C5471" s="63"/>
    </row>
    <row r="5472" spans="3:3" s="62" customFormat="1" ht="12.75" x14ac:dyDescent="0.2">
      <c r="C5472" s="63"/>
    </row>
    <row r="5473" spans="3:3" s="62" customFormat="1" ht="12.75" x14ac:dyDescent="0.2">
      <c r="C5473" s="63"/>
    </row>
    <row r="5474" spans="3:3" s="62" customFormat="1" ht="12.75" x14ac:dyDescent="0.2">
      <c r="C5474" s="63"/>
    </row>
    <row r="5475" spans="3:3" s="62" customFormat="1" ht="12.75" x14ac:dyDescent="0.2">
      <c r="C5475" s="63"/>
    </row>
    <row r="5476" spans="3:3" s="62" customFormat="1" ht="12.75" x14ac:dyDescent="0.2">
      <c r="C5476" s="63"/>
    </row>
    <row r="5477" spans="3:3" s="62" customFormat="1" ht="12.75" x14ac:dyDescent="0.2">
      <c r="C5477" s="63"/>
    </row>
    <row r="5478" spans="3:3" s="62" customFormat="1" ht="12.75" x14ac:dyDescent="0.2">
      <c r="C5478" s="63"/>
    </row>
    <row r="5479" spans="3:3" s="62" customFormat="1" ht="12.75" x14ac:dyDescent="0.2">
      <c r="C5479" s="63"/>
    </row>
    <row r="5480" spans="3:3" s="62" customFormat="1" ht="12.75" x14ac:dyDescent="0.2">
      <c r="C5480" s="63"/>
    </row>
    <row r="5481" spans="3:3" s="62" customFormat="1" ht="12.75" x14ac:dyDescent="0.2">
      <c r="C5481" s="63"/>
    </row>
    <row r="5482" spans="3:3" s="62" customFormat="1" ht="12.75" x14ac:dyDescent="0.2">
      <c r="C5482" s="63"/>
    </row>
    <row r="5483" spans="3:3" s="62" customFormat="1" ht="12.75" x14ac:dyDescent="0.2">
      <c r="C5483" s="63"/>
    </row>
    <row r="5484" spans="3:3" s="62" customFormat="1" ht="12.75" x14ac:dyDescent="0.2">
      <c r="C5484" s="63"/>
    </row>
    <row r="5485" spans="3:3" s="62" customFormat="1" ht="12.75" x14ac:dyDescent="0.2">
      <c r="C5485" s="63"/>
    </row>
    <row r="5486" spans="3:3" s="62" customFormat="1" ht="12.75" x14ac:dyDescent="0.2">
      <c r="C5486" s="63"/>
    </row>
    <row r="5487" spans="3:3" s="62" customFormat="1" ht="12.75" x14ac:dyDescent="0.2">
      <c r="C5487" s="63"/>
    </row>
    <row r="5488" spans="3:3" s="62" customFormat="1" ht="12.75" x14ac:dyDescent="0.2">
      <c r="C5488" s="63"/>
    </row>
    <row r="5489" spans="3:3" s="62" customFormat="1" ht="12.75" x14ac:dyDescent="0.2">
      <c r="C5489" s="63"/>
    </row>
    <row r="5490" spans="3:3" s="62" customFormat="1" ht="12.75" x14ac:dyDescent="0.2">
      <c r="C5490" s="63"/>
    </row>
    <row r="5491" spans="3:3" s="62" customFormat="1" ht="12.75" x14ac:dyDescent="0.2">
      <c r="C5491" s="63"/>
    </row>
    <row r="5492" spans="3:3" s="62" customFormat="1" ht="12.75" x14ac:dyDescent="0.2">
      <c r="C5492" s="63"/>
    </row>
    <row r="5493" spans="3:3" s="62" customFormat="1" ht="12.75" x14ac:dyDescent="0.2">
      <c r="C5493" s="63"/>
    </row>
    <row r="5494" spans="3:3" s="62" customFormat="1" ht="12.75" x14ac:dyDescent="0.2">
      <c r="C5494" s="63"/>
    </row>
    <row r="5495" spans="3:3" s="62" customFormat="1" ht="12.75" x14ac:dyDescent="0.2">
      <c r="C5495" s="63"/>
    </row>
    <row r="5496" spans="3:3" s="62" customFormat="1" ht="12.75" x14ac:dyDescent="0.2">
      <c r="C5496" s="63"/>
    </row>
    <row r="5497" spans="3:3" s="62" customFormat="1" ht="12.75" x14ac:dyDescent="0.2">
      <c r="C5497" s="63"/>
    </row>
    <row r="5498" spans="3:3" s="62" customFormat="1" ht="12.75" x14ac:dyDescent="0.2">
      <c r="C5498" s="63"/>
    </row>
    <row r="5499" spans="3:3" s="62" customFormat="1" ht="12.75" x14ac:dyDescent="0.2">
      <c r="C5499" s="63"/>
    </row>
    <row r="5500" spans="3:3" s="62" customFormat="1" ht="12.75" x14ac:dyDescent="0.2">
      <c r="C5500" s="63"/>
    </row>
    <row r="5501" spans="3:3" s="62" customFormat="1" ht="12.75" x14ac:dyDescent="0.2">
      <c r="C5501" s="63"/>
    </row>
    <row r="5502" spans="3:3" s="62" customFormat="1" ht="12.75" x14ac:dyDescent="0.2">
      <c r="C5502" s="63"/>
    </row>
    <row r="5503" spans="3:3" s="62" customFormat="1" ht="12.75" x14ac:dyDescent="0.2">
      <c r="C5503" s="63"/>
    </row>
    <row r="5504" spans="3:3" s="62" customFormat="1" ht="12.75" x14ac:dyDescent="0.2">
      <c r="C5504" s="63"/>
    </row>
    <row r="5505" spans="3:3" s="62" customFormat="1" ht="12.75" x14ac:dyDescent="0.2">
      <c r="C5505" s="63"/>
    </row>
    <row r="5506" spans="3:3" s="62" customFormat="1" ht="12.75" x14ac:dyDescent="0.2">
      <c r="C5506" s="63"/>
    </row>
    <row r="5507" spans="3:3" s="62" customFormat="1" ht="12.75" x14ac:dyDescent="0.2">
      <c r="C5507" s="63"/>
    </row>
    <row r="5508" spans="3:3" s="62" customFormat="1" ht="12.75" x14ac:dyDescent="0.2">
      <c r="C5508" s="63"/>
    </row>
    <row r="5509" spans="3:3" s="62" customFormat="1" ht="12.75" x14ac:dyDescent="0.2">
      <c r="C5509" s="63"/>
    </row>
    <row r="5510" spans="3:3" s="62" customFormat="1" ht="12.75" x14ac:dyDescent="0.2">
      <c r="C5510" s="63"/>
    </row>
    <row r="5511" spans="3:3" s="62" customFormat="1" ht="12.75" x14ac:dyDescent="0.2">
      <c r="C5511" s="63"/>
    </row>
    <row r="5512" spans="3:3" s="62" customFormat="1" ht="12.75" x14ac:dyDescent="0.2">
      <c r="C5512" s="63"/>
    </row>
    <row r="5513" spans="3:3" s="62" customFormat="1" ht="12.75" x14ac:dyDescent="0.2">
      <c r="C5513" s="63"/>
    </row>
    <row r="5514" spans="3:3" s="62" customFormat="1" ht="12.75" x14ac:dyDescent="0.2">
      <c r="C5514" s="63"/>
    </row>
    <row r="5515" spans="3:3" s="62" customFormat="1" ht="12.75" x14ac:dyDescent="0.2">
      <c r="C5515" s="63"/>
    </row>
    <row r="5516" spans="3:3" s="62" customFormat="1" ht="12.75" x14ac:dyDescent="0.2">
      <c r="C5516" s="63"/>
    </row>
    <row r="5517" spans="3:3" s="62" customFormat="1" ht="12.75" x14ac:dyDescent="0.2">
      <c r="C5517" s="63"/>
    </row>
    <row r="5518" spans="3:3" s="62" customFormat="1" ht="12.75" x14ac:dyDescent="0.2">
      <c r="C5518" s="63"/>
    </row>
    <row r="5519" spans="3:3" s="62" customFormat="1" ht="12.75" x14ac:dyDescent="0.2">
      <c r="C5519" s="63"/>
    </row>
    <row r="5520" spans="3:3" s="62" customFormat="1" ht="12.75" x14ac:dyDescent="0.2">
      <c r="C5520" s="63"/>
    </row>
    <row r="5521" spans="3:3" s="62" customFormat="1" ht="12.75" x14ac:dyDescent="0.2">
      <c r="C5521" s="63"/>
    </row>
    <row r="5522" spans="3:3" s="62" customFormat="1" ht="12.75" x14ac:dyDescent="0.2">
      <c r="C5522" s="63"/>
    </row>
    <row r="5523" spans="3:3" s="62" customFormat="1" ht="12.75" x14ac:dyDescent="0.2">
      <c r="C5523" s="63"/>
    </row>
    <row r="5524" spans="3:3" s="62" customFormat="1" ht="12.75" x14ac:dyDescent="0.2">
      <c r="C5524" s="63"/>
    </row>
    <row r="5525" spans="3:3" s="62" customFormat="1" ht="12.75" x14ac:dyDescent="0.2">
      <c r="C5525" s="63"/>
    </row>
    <row r="5526" spans="3:3" s="62" customFormat="1" ht="12.75" x14ac:dyDescent="0.2">
      <c r="C5526" s="63"/>
    </row>
    <row r="5527" spans="3:3" s="62" customFormat="1" ht="12.75" x14ac:dyDescent="0.2">
      <c r="C5527" s="63"/>
    </row>
    <row r="5528" spans="3:3" s="62" customFormat="1" ht="12.75" x14ac:dyDescent="0.2">
      <c r="C5528" s="63"/>
    </row>
    <row r="5529" spans="3:3" s="62" customFormat="1" ht="12.75" x14ac:dyDescent="0.2">
      <c r="C5529" s="63"/>
    </row>
    <row r="5530" spans="3:3" s="62" customFormat="1" ht="12.75" x14ac:dyDescent="0.2">
      <c r="C5530" s="63"/>
    </row>
    <row r="5531" spans="3:3" s="62" customFormat="1" ht="12.75" x14ac:dyDescent="0.2">
      <c r="C5531" s="63"/>
    </row>
    <row r="5532" spans="3:3" s="62" customFormat="1" ht="12.75" x14ac:dyDescent="0.2">
      <c r="C5532" s="63"/>
    </row>
    <row r="5533" spans="3:3" s="62" customFormat="1" ht="12.75" x14ac:dyDescent="0.2">
      <c r="C5533" s="63"/>
    </row>
    <row r="5534" spans="3:3" s="62" customFormat="1" ht="12.75" x14ac:dyDescent="0.2">
      <c r="C5534" s="63"/>
    </row>
    <row r="5535" spans="3:3" s="62" customFormat="1" ht="12.75" x14ac:dyDescent="0.2">
      <c r="C5535" s="63"/>
    </row>
    <row r="5536" spans="3:3" s="62" customFormat="1" ht="12.75" x14ac:dyDescent="0.2">
      <c r="C5536" s="63"/>
    </row>
    <row r="5537" spans="3:3" s="62" customFormat="1" ht="12.75" x14ac:dyDescent="0.2">
      <c r="C5537" s="63"/>
    </row>
    <row r="5538" spans="3:3" s="62" customFormat="1" ht="12.75" x14ac:dyDescent="0.2">
      <c r="C5538" s="63"/>
    </row>
    <row r="5539" spans="3:3" s="62" customFormat="1" ht="12.75" x14ac:dyDescent="0.2">
      <c r="C5539" s="63"/>
    </row>
    <row r="5540" spans="3:3" s="62" customFormat="1" ht="12.75" x14ac:dyDescent="0.2">
      <c r="C5540" s="63"/>
    </row>
    <row r="5541" spans="3:3" s="62" customFormat="1" ht="12.75" x14ac:dyDescent="0.2">
      <c r="C5541" s="63"/>
    </row>
    <row r="5542" spans="3:3" s="62" customFormat="1" ht="12.75" x14ac:dyDescent="0.2">
      <c r="C5542" s="63"/>
    </row>
    <row r="5543" spans="3:3" s="62" customFormat="1" ht="12.75" x14ac:dyDescent="0.2">
      <c r="C5543" s="63"/>
    </row>
    <row r="5544" spans="3:3" s="62" customFormat="1" ht="12.75" x14ac:dyDescent="0.2">
      <c r="C5544" s="63"/>
    </row>
    <row r="5545" spans="3:3" s="62" customFormat="1" ht="12.75" x14ac:dyDescent="0.2">
      <c r="C5545" s="63"/>
    </row>
    <row r="5546" spans="3:3" s="62" customFormat="1" ht="12.75" x14ac:dyDescent="0.2">
      <c r="C5546" s="63"/>
    </row>
    <row r="5547" spans="3:3" s="62" customFormat="1" ht="12.75" x14ac:dyDescent="0.2">
      <c r="C5547" s="63"/>
    </row>
    <row r="5548" spans="3:3" s="62" customFormat="1" ht="12.75" x14ac:dyDescent="0.2">
      <c r="C5548" s="63"/>
    </row>
    <row r="5549" spans="3:3" s="62" customFormat="1" ht="12.75" x14ac:dyDescent="0.2">
      <c r="C5549" s="63"/>
    </row>
    <row r="5550" spans="3:3" s="62" customFormat="1" ht="12.75" x14ac:dyDescent="0.2">
      <c r="C5550" s="63"/>
    </row>
    <row r="5551" spans="3:3" s="62" customFormat="1" ht="12.75" x14ac:dyDescent="0.2">
      <c r="C5551" s="63"/>
    </row>
    <row r="5552" spans="3:3" s="62" customFormat="1" ht="12.75" x14ac:dyDescent="0.2">
      <c r="C5552" s="63"/>
    </row>
    <row r="5553" spans="3:3" s="62" customFormat="1" ht="12.75" x14ac:dyDescent="0.2">
      <c r="C5553" s="63"/>
    </row>
    <row r="5554" spans="3:3" s="62" customFormat="1" ht="12.75" x14ac:dyDescent="0.2">
      <c r="C5554" s="63"/>
    </row>
    <row r="5555" spans="3:3" s="62" customFormat="1" ht="12.75" x14ac:dyDescent="0.2">
      <c r="C5555" s="63"/>
    </row>
    <row r="5556" spans="3:3" s="62" customFormat="1" ht="12.75" x14ac:dyDescent="0.2">
      <c r="C5556" s="63"/>
    </row>
    <row r="5557" spans="3:3" s="62" customFormat="1" ht="12.75" x14ac:dyDescent="0.2">
      <c r="C5557" s="63"/>
    </row>
    <row r="5558" spans="3:3" s="62" customFormat="1" ht="12.75" x14ac:dyDescent="0.2">
      <c r="C5558" s="63"/>
    </row>
    <row r="5559" spans="3:3" s="62" customFormat="1" ht="12.75" x14ac:dyDescent="0.2">
      <c r="C5559" s="63"/>
    </row>
    <row r="5560" spans="3:3" s="62" customFormat="1" ht="12.75" x14ac:dyDescent="0.2">
      <c r="C5560" s="63"/>
    </row>
    <row r="5561" spans="3:3" s="62" customFormat="1" ht="12.75" x14ac:dyDescent="0.2">
      <c r="C5561" s="63"/>
    </row>
    <row r="5562" spans="3:3" s="62" customFormat="1" ht="12.75" x14ac:dyDescent="0.2">
      <c r="C5562" s="63"/>
    </row>
    <row r="5563" spans="3:3" s="62" customFormat="1" ht="12.75" x14ac:dyDescent="0.2">
      <c r="C5563" s="63"/>
    </row>
    <row r="5564" spans="3:3" s="62" customFormat="1" ht="12.75" x14ac:dyDescent="0.2">
      <c r="C5564" s="63"/>
    </row>
    <row r="5565" spans="3:3" s="62" customFormat="1" ht="12.75" x14ac:dyDescent="0.2">
      <c r="C5565" s="63"/>
    </row>
    <row r="5566" spans="3:3" s="62" customFormat="1" ht="12.75" x14ac:dyDescent="0.2">
      <c r="C5566" s="63"/>
    </row>
    <row r="5567" spans="3:3" s="62" customFormat="1" ht="12.75" x14ac:dyDescent="0.2">
      <c r="C5567" s="63"/>
    </row>
    <row r="5568" spans="3:3" s="62" customFormat="1" ht="12.75" x14ac:dyDescent="0.2">
      <c r="C5568" s="63"/>
    </row>
    <row r="5569" spans="3:3" s="62" customFormat="1" ht="12.75" x14ac:dyDescent="0.2">
      <c r="C5569" s="63"/>
    </row>
    <row r="5570" spans="3:3" s="62" customFormat="1" ht="12.75" x14ac:dyDescent="0.2">
      <c r="C5570" s="63"/>
    </row>
    <row r="5571" spans="3:3" s="62" customFormat="1" ht="12.75" x14ac:dyDescent="0.2">
      <c r="C5571" s="63"/>
    </row>
    <row r="5572" spans="3:3" s="62" customFormat="1" ht="12.75" x14ac:dyDescent="0.2">
      <c r="C5572" s="63"/>
    </row>
    <row r="5573" spans="3:3" s="62" customFormat="1" ht="12.75" x14ac:dyDescent="0.2">
      <c r="C5573" s="63"/>
    </row>
    <row r="5574" spans="3:3" s="62" customFormat="1" ht="12.75" x14ac:dyDescent="0.2">
      <c r="C5574" s="63"/>
    </row>
    <row r="5575" spans="3:3" s="62" customFormat="1" ht="12.75" x14ac:dyDescent="0.2">
      <c r="C5575" s="63"/>
    </row>
    <row r="5576" spans="3:3" s="62" customFormat="1" ht="12.75" x14ac:dyDescent="0.2">
      <c r="C5576" s="63"/>
    </row>
    <row r="5577" spans="3:3" s="62" customFormat="1" ht="12.75" x14ac:dyDescent="0.2">
      <c r="C5577" s="63"/>
    </row>
    <row r="5578" spans="3:3" s="62" customFormat="1" ht="12.75" x14ac:dyDescent="0.2">
      <c r="C5578" s="63"/>
    </row>
    <row r="5579" spans="3:3" s="62" customFormat="1" ht="12.75" x14ac:dyDescent="0.2">
      <c r="C5579" s="63"/>
    </row>
    <row r="5580" spans="3:3" s="62" customFormat="1" ht="12.75" x14ac:dyDescent="0.2">
      <c r="C5580" s="63"/>
    </row>
    <row r="5581" spans="3:3" s="62" customFormat="1" ht="12.75" x14ac:dyDescent="0.2">
      <c r="C5581" s="63"/>
    </row>
    <row r="5582" spans="3:3" s="62" customFormat="1" ht="12.75" x14ac:dyDescent="0.2">
      <c r="C5582" s="63"/>
    </row>
    <row r="5583" spans="3:3" s="62" customFormat="1" ht="12.75" x14ac:dyDescent="0.2">
      <c r="C5583" s="63"/>
    </row>
    <row r="5584" spans="3:3" s="62" customFormat="1" ht="12.75" x14ac:dyDescent="0.2">
      <c r="C5584" s="63"/>
    </row>
    <row r="5585" spans="3:3" s="62" customFormat="1" ht="12.75" x14ac:dyDescent="0.2">
      <c r="C5585" s="63"/>
    </row>
    <row r="5586" spans="3:3" s="62" customFormat="1" ht="12.75" x14ac:dyDescent="0.2">
      <c r="C5586" s="63"/>
    </row>
    <row r="5587" spans="3:3" s="62" customFormat="1" ht="12.75" x14ac:dyDescent="0.2">
      <c r="C5587" s="63"/>
    </row>
    <row r="5588" spans="3:3" s="62" customFormat="1" ht="12.75" x14ac:dyDescent="0.2">
      <c r="C5588" s="63"/>
    </row>
    <row r="5589" spans="3:3" s="62" customFormat="1" ht="12.75" x14ac:dyDescent="0.2">
      <c r="C5589" s="63"/>
    </row>
    <row r="5590" spans="3:3" s="62" customFormat="1" ht="12.75" x14ac:dyDescent="0.2">
      <c r="C5590" s="63"/>
    </row>
    <row r="5591" spans="3:3" s="62" customFormat="1" ht="12.75" x14ac:dyDescent="0.2">
      <c r="C5591" s="63"/>
    </row>
    <row r="5592" spans="3:3" s="62" customFormat="1" ht="12.75" x14ac:dyDescent="0.2">
      <c r="C5592" s="63"/>
    </row>
    <row r="5593" spans="3:3" s="62" customFormat="1" ht="12.75" x14ac:dyDescent="0.2">
      <c r="C5593" s="63"/>
    </row>
    <row r="5594" spans="3:3" s="62" customFormat="1" ht="12.75" x14ac:dyDescent="0.2">
      <c r="C5594" s="63"/>
    </row>
    <row r="5595" spans="3:3" s="62" customFormat="1" ht="12.75" x14ac:dyDescent="0.2">
      <c r="C5595" s="63"/>
    </row>
    <row r="5596" spans="3:3" s="62" customFormat="1" ht="12.75" x14ac:dyDescent="0.2">
      <c r="C5596" s="63"/>
    </row>
    <row r="5597" spans="3:3" s="62" customFormat="1" ht="12.75" x14ac:dyDescent="0.2">
      <c r="C5597" s="63"/>
    </row>
    <row r="5598" spans="3:3" s="62" customFormat="1" ht="12.75" x14ac:dyDescent="0.2">
      <c r="C5598" s="63"/>
    </row>
    <row r="5599" spans="3:3" s="62" customFormat="1" ht="12.75" x14ac:dyDescent="0.2">
      <c r="C5599" s="63"/>
    </row>
    <row r="5600" spans="3:3" s="62" customFormat="1" ht="12.75" x14ac:dyDescent="0.2">
      <c r="C5600" s="63"/>
    </row>
    <row r="5601" spans="3:3" s="62" customFormat="1" ht="12.75" x14ac:dyDescent="0.2">
      <c r="C5601" s="63"/>
    </row>
    <row r="5602" spans="3:3" s="62" customFormat="1" ht="12.75" x14ac:dyDescent="0.2">
      <c r="C5602" s="63"/>
    </row>
    <row r="5603" spans="3:3" s="62" customFormat="1" ht="12.75" x14ac:dyDescent="0.2">
      <c r="C5603" s="63"/>
    </row>
    <row r="5604" spans="3:3" s="62" customFormat="1" ht="12.75" x14ac:dyDescent="0.2">
      <c r="C5604" s="63"/>
    </row>
    <row r="5605" spans="3:3" s="62" customFormat="1" ht="12.75" x14ac:dyDescent="0.2">
      <c r="C5605" s="63"/>
    </row>
    <row r="5606" spans="3:3" s="62" customFormat="1" ht="12.75" x14ac:dyDescent="0.2">
      <c r="C5606" s="63"/>
    </row>
    <row r="5607" spans="3:3" s="62" customFormat="1" ht="12.75" x14ac:dyDescent="0.2">
      <c r="C5607" s="63"/>
    </row>
    <row r="5608" spans="3:3" s="62" customFormat="1" ht="12.75" x14ac:dyDescent="0.2">
      <c r="C5608" s="63"/>
    </row>
    <row r="5609" spans="3:3" s="62" customFormat="1" ht="12.75" x14ac:dyDescent="0.2">
      <c r="C5609" s="63"/>
    </row>
    <row r="5610" spans="3:3" s="62" customFormat="1" ht="12.75" x14ac:dyDescent="0.2">
      <c r="C5610" s="63"/>
    </row>
    <row r="5611" spans="3:3" s="62" customFormat="1" ht="12.75" x14ac:dyDescent="0.2">
      <c r="C5611" s="63"/>
    </row>
    <row r="5612" spans="3:3" s="62" customFormat="1" ht="12.75" x14ac:dyDescent="0.2">
      <c r="C5612" s="63"/>
    </row>
    <row r="5613" spans="3:3" s="62" customFormat="1" ht="12.75" x14ac:dyDescent="0.2">
      <c r="C5613" s="63"/>
    </row>
    <row r="5614" spans="3:3" s="62" customFormat="1" ht="12.75" x14ac:dyDescent="0.2">
      <c r="C5614" s="63"/>
    </row>
    <row r="5615" spans="3:3" s="62" customFormat="1" ht="12.75" x14ac:dyDescent="0.2">
      <c r="C5615" s="63"/>
    </row>
    <row r="5616" spans="3:3" s="62" customFormat="1" ht="12.75" x14ac:dyDescent="0.2">
      <c r="C5616" s="63"/>
    </row>
    <row r="5617" spans="3:3" s="62" customFormat="1" ht="12.75" x14ac:dyDescent="0.2">
      <c r="C5617" s="63"/>
    </row>
    <row r="5618" spans="3:3" s="62" customFormat="1" ht="12.75" x14ac:dyDescent="0.2">
      <c r="C5618" s="63"/>
    </row>
    <row r="5619" spans="3:3" s="62" customFormat="1" ht="12.75" x14ac:dyDescent="0.2">
      <c r="C5619" s="63"/>
    </row>
    <row r="5620" spans="3:3" s="62" customFormat="1" ht="12.75" x14ac:dyDescent="0.2">
      <c r="C5620" s="63"/>
    </row>
    <row r="5621" spans="3:3" s="62" customFormat="1" ht="12.75" x14ac:dyDescent="0.2">
      <c r="C5621" s="63"/>
    </row>
    <row r="5622" spans="3:3" s="62" customFormat="1" ht="12.75" x14ac:dyDescent="0.2">
      <c r="C5622" s="63"/>
    </row>
    <row r="5623" spans="3:3" s="62" customFormat="1" ht="12.75" x14ac:dyDescent="0.2">
      <c r="C5623" s="63"/>
    </row>
    <row r="5624" spans="3:3" s="62" customFormat="1" ht="12.75" x14ac:dyDescent="0.2">
      <c r="C5624" s="63"/>
    </row>
    <row r="5625" spans="3:3" s="62" customFormat="1" ht="12.75" x14ac:dyDescent="0.2">
      <c r="C5625" s="63"/>
    </row>
    <row r="5626" spans="3:3" s="62" customFormat="1" ht="12.75" x14ac:dyDescent="0.2">
      <c r="C5626" s="63"/>
    </row>
    <row r="5627" spans="3:3" s="62" customFormat="1" ht="12.75" x14ac:dyDescent="0.2">
      <c r="C5627" s="63"/>
    </row>
    <row r="5628" spans="3:3" s="62" customFormat="1" ht="12.75" x14ac:dyDescent="0.2">
      <c r="C5628" s="63"/>
    </row>
    <row r="5629" spans="3:3" s="62" customFormat="1" ht="12.75" x14ac:dyDescent="0.2">
      <c r="C5629" s="63"/>
    </row>
    <row r="5630" spans="3:3" s="62" customFormat="1" ht="12.75" x14ac:dyDescent="0.2">
      <c r="C5630" s="63"/>
    </row>
    <row r="5631" spans="3:3" s="62" customFormat="1" ht="12.75" x14ac:dyDescent="0.2">
      <c r="C5631" s="63"/>
    </row>
    <row r="5632" spans="3:3" s="62" customFormat="1" ht="12.75" x14ac:dyDescent="0.2">
      <c r="C5632" s="63"/>
    </row>
    <row r="5633" spans="3:3" s="62" customFormat="1" ht="12.75" x14ac:dyDescent="0.2">
      <c r="C5633" s="63"/>
    </row>
    <row r="5634" spans="3:3" s="62" customFormat="1" ht="12.75" x14ac:dyDescent="0.2">
      <c r="C5634" s="63"/>
    </row>
    <row r="5635" spans="3:3" s="62" customFormat="1" ht="12.75" x14ac:dyDescent="0.2">
      <c r="C5635" s="63"/>
    </row>
    <row r="5636" spans="3:3" s="62" customFormat="1" ht="12.75" x14ac:dyDescent="0.2">
      <c r="C5636" s="63"/>
    </row>
    <row r="5637" spans="3:3" s="62" customFormat="1" ht="12.75" x14ac:dyDescent="0.2">
      <c r="C5637" s="63"/>
    </row>
    <row r="5638" spans="3:3" s="62" customFormat="1" ht="12.75" x14ac:dyDescent="0.2">
      <c r="C5638" s="63"/>
    </row>
    <row r="5639" spans="3:3" s="62" customFormat="1" ht="12.75" x14ac:dyDescent="0.2">
      <c r="C5639" s="63"/>
    </row>
    <row r="5640" spans="3:3" s="62" customFormat="1" ht="12.75" x14ac:dyDescent="0.2">
      <c r="C5640" s="63"/>
    </row>
    <row r="5641" spans="3:3" s="62" customFormat="1" ht="12.75" x14ac:dyDescent="0.2">
      <c r="C5641" s="63"/>
    </row>
    <row r="5642" spans="3:3" s="62" customFormat="1" ht="12.75" x14ac:dyDescent="0.2">
      <c r="C5642" s="63"/>
    </row>
    <row r="5643" spans="3:3" s="62" customFormat="1" ht="12.75" x14ac:dyDescent="0.2">
      <c r="C5643" s="63"/>
    </row>
    <row r="5644" spans="3:3" s="62" customFormat="1" ht="12.75" x14ac:dyDescent="0.2">
      <c r="C5644" s="63"/>
    </row>
    <row r="5645" spans="3:3" s="62" customFormat="1" ht="12.75" x14ac:dyDescent="0.2">
      <c r="C5645" s="63"/>
    </row>
    <row r="5646" spans="3:3" s="62" customFormat="1" ht="12.75" x14ac:dyDescent="0.2">
      <c r="C5646" s="63"/>
    </row>
    <row r="5647" spans="3:3" s="62" customFormat="1" ht="12.75" x14ac:dyDescent="0.2">
      <c r="C5647" s="63"/>
    </row>
    <row r="5648" spans="3:3" s="62" customFormat="1" ht="12.75" x14ac:dyDescent="0.2">
      <c r="C5648" s="63"/>
    </row>
    <row r="5649" spans="3:3" s="62" customFormat="1" ht="12.75" x14ac:dyDescent="0.2">
      <c r="C5649" s="63"/>
    </row>
    <row r="5650" spans="3:3" s="62" customFormat="1" ht="12.75" x14ac:dyDescent="0.2">
      <c r="C5650" s="63"/>
    </row>
    <row r="5651" spans="3:3" s="62" customFormat="1" ht="12.75" x14ac:dyDescent="0.2">
      <c r="C5651" s="63"/>
    </row>
    <row r="5652" spans="3:3" s="62" customFormat="1" ht="12.75" x14ac:dyDescent="0.2">
      <c r="C5652" s="63"/>
    </row>
    <row r="5653" spans="3:3" s="62" customFormat="1" ht="12.75" x14ac:dyDescent="0.2">
      <c r="C5653" s="63"/>
    </row>
    <row r="5654" spans="3:3" s="62" customFormat="1" ht="12.75" x14ac:dyDescent="0.2">
      <c r="C5654" s="63"/>
    </row>
    <row r="5655" spans="3:3" s="62" customFormat="1" ht="12.75" x14ac:dyDescent="0.2">
      <c r="C5655" s="63"/>
    </row>
    <row r="5656" spans="3:3" s="62" customFormat="1" ht="12.75" x14ac:dyDescent="0.2">
      <c r="C5656" s="63"/>
    </row>
    <row r="5657" spans="3:3" s="62" customFormat="1" ht="12.75" x14ac:dyDescent="0.2">
      <c r="C5657" s="63"/>
    </row>
    <row r="5658" spans="3:3" s="62" customFormat="1" ht="12.75" x14ac:dyDescent="0.2">
      <c r="C5658" s="63"/>
    </row>
    <row r="5659" spans="3:3" s="62" customFormat="1" ht="12.75" x14ac:dyDescent="0.2">
      <c r="C5659" s="63"/>
    </row>
    <row r="5660" spans="3:3" s="62" customFormat="1" ht="12.75" x14ac:dyDescent="0.2">
      <c r="C5660" s="63"/>
    </row>
    <row r="5661" spans="3:3" s="62" customFormat="1" ht="12.75" x14ac:dyDescent="0.2">
      <c r="C5661" s="63"/>
    </row>
    <row r="5662" spans="3:3" s="62" customFormat="1" ht="12.75" x14ac:dyDescent="0.2">
      <c r="C5662" s="63"/>
    </row>
    <row r="5663" spans="3:3" s="62" customFormat="1" ht="12.75" x14ac:dyDescent="0.2">
      <c r="C5663" s="63"/>
    </row>
    <row r="5664" spans="3:3" s="62" customFormat="1" ht="12.75" x14ac:dyDescent="0.2">
      <c r="C5664" s="63"/>
    </row>
    <row r="5665" spans="3:3" s="62" customFormat="1" ht="12.75" x14ac:dyDescent="0.2">
      <c r="C5665" s="63"/>
    </row>
    <row r="5666" spans="3:3" s="62" customFormat="1" ht="12.75" x14ac:dyDescent="0.2">
      <c r="C5666" s="63"/>
    </row>
    <row r="5667" spans="3:3" s="62" customFormat="1" ht="12.75" x14ac:dyDescent="0.2">
      <c r="C5667" s="63"/>
    </row>
    <row r="5668" spans="3:3" s="62" customFormat="1" ht="12.75" x14ac:dyDescent="0.2">
      <c r="C5668" s="63"/>
    </row>
    <row r="5669" spans="3:3" s="62" customFormat="1" ht="12.75" x14ac:dyDescent="0.2">
      <c r="C5669" s="63"/>
    </row>
    <row r="5670" spans="3:3" s="62" customFormat="1" ht="12.75" x14ac:dyDescent="0.2">
      <c r="C5670" s="63"/>
    </row>
    <row r="5671" spans="3:3" s="62" customFormat="1" ht="12.75" x14ac:dyDescent="0.2">
      <c r="C5671" s="63"/>
    </row>
    <row r="5672" spans="3:3" s="62" customFormat="1" ht="12.75" x14ac:dyDescent="0.2">
      <c r="C5672" s="63"/>
    </row>
    <row r="5673" spans="3:3" s="62" customFormat="1" ht="12.75" x14ac:dyDescent="0.2">
      <c r="C5673" s="63"/>
    </row>
    <row r="5674" spans="3:3" s="62" customFormat="1" ht="12.75" x14ac:dyDescent="0.2">
      <c r="C5674" s="63"/>
    </row>
    <row r="5675" spans="3:3" s="62" customFormat="1" ht="12.75" x14ac:dyDescent="0.2">
      <c r="C5675" s="63"/>
    </row>
    <row r="5676" spans="3:3" s="62" customFormat="1" ht="12.75" x14ac:dyDescent="0.2">
      <c r="C5676" s="63"/>
    </row>
    <row r="5677" spans="3:3" s="62" customFormat="1" ht="12.75" x14ac:dyDescent="0.2">
      <c r="C5677" s="63"/>
    </row>
    <row r="5678" spans="3:3" s="62" customFormat="1" ht="12.75" x14ac:dyDescent="0.2">
      <c r="C5678" s="63"/>
    </row>
    <row r="5679" spans="3:3" s="62" customFormat="1" ht="12.75" x14ac:dyDescent="0.2">
      <c r="C5679" s="63"/>
    </row>
    <row r="5680" spans="3:3" s="62" customFormat="1" ht="12.75" x14ac:dyDescent="0.2">
      <c r="C5680" s="63"/>
    </row>
    <row r="5681" spans="3:3" s="62" customFormat="1" ht="12.75" x14ac:dyDescent="0.2">
      <c r="C5681" s="63"/>
    </row>
    <row r="5682" spans="3:3" s="62" customFormat="1" ht="12.75" x14ac:dyDescent="0.2">
      <c r="C5682" s="63"/>
    </row>
    <row r="5683" spans="3:3" s="62" customFormat="1" ht="12.75" x14ac:dyDescent="0.2">
      <c r="C5683" s="63"/>
    </row>
    <row r="5684" spans="3:3" s="62" customFormat="1" ht="12.75" x14ac:dyDescent="0.2">
      <c r="C5684" s="63"/>
    </row>
    <row r="5685" spans="3:3" s="62" customFormat="1" ht="12.75" x14ac:dyDescent="0.2">
      <c r="C5685" s="63"/>
    </row>
    <row r="5686" spans="3:3" s="62" customFormat="1" ht="12.75" x14ac:dyDescent="0.2">
      <c r="C5686" s="63"/>
    </row>
    <row r="5687" spans="3:3" s="62" customFormat="1" ht="12.75" x14ac:dyDescent="0.2">
      <c r="C5687" s="63"/>
    </row>
    <row r="5688" spans="3:3" s="62" customFormat="1" ht="12.75" x14ac:dyDescent="0.2">
      <c r="C5688" s="63"/>
    </row>
    <row r="5689" spans="3:3" s="62" customFormat="1" ht="12.75" x14ac:dyDescent="0.2">
      <c r="C5689" s="63"/>
    </row>
    <row r="5690" spans="3:3" s="62" customFormat="1" ht="12.75" x14ac:dyDescent="0.2">
      <c r="C5690" s="63"/>
    </row>
    <row r="5691" spans="3:3" s="62" customFormat="1" ht="12.75" x14ac:dyDescent="0.2">
      <c r="C5691" s="63"/>
    </row>
    <row r="5692" spans="3:3" s="62" customFormat="1" ht="12.75" x14ac:dyDescent="0.2">
      <c r="C5692" s="63"/>
    </row>
    <row r="5693" spans="3:3" s="62" customFormat="1" ht="12.75" x14ac:dyDescent="0.2">
      <c r="C5693" s="63"/>
    </row>
    <row r="5694" spans="3:3" s="62" customFormat="1" ht="12.75" x14ac:dyDescent="0.2">
      <c r="C5694" s="63"/>
    </row>
    <row r="5695" spans="3:3" s="62" customFormat="1" ht="12.75" x14ac:dyDescent="0.2">
      <c r="C5695" s="63"/>
    </row>
    <row r="5696" spans="3:3" s="62" customFormat="1" ht="12.75" x14ac:dyDescent="0.2">
      <c r="C5696" s="63"/>
    </row>
    <row r="5697" spans="3:3" s="62" customFormat="1" ht="12.75" x14ac:dyDescent="0.2">
      <c r="C5697" s="63"/>
    </row>
    <row r="5698" spans="3:3" s="62" customFormat="1" ht="12.75" x14ac:dyDescent="0.2">
      <c r="C5698" s="63"/>
    </row>
    <row r="5699" spans="3:3" s="62" customFormat="1" ht="12.75" x14ac:dyDescent="0.2">
      <c r="C5699" s="63"/>
    </row>
    <row r="5700" spans="3:3" s="62" customFormat="1" ht="12.75" x14ac:dyDescent="0.2">
      <c r="C5700" s="63"/>
    </row>
    <row r="5701" spans="3:3" s="62" customFormat="1" ht="12.75" x14ac:dyDescent="0.2">
      <c r="C5701" s="63"/>
    </row>
    <row r="5702" spans="3:3" s="62" customFormat="1" ht="12.75" x14ac:dyDescent="0.2">
      <c r="C5702" s="63"/>
    </row>
    <row r="5703" spans="3:3" s="62" customFormat="1" ht="12.75" x14ac:dyDescent="0.2">
      <c r="C5703" s="63"/>
    </row>
    <row r="5704" spans="3:3" s="62" customFormat="1" ht="12.75" x14ac:dyDescent="0.2">
      <c r="C5704" s="63"/>
    </row>
    <row r="5705" spans="3:3" s="62" customFormat="1" ht="12.75" x14ac:dyDescent="0.2">
      <c r="C5705" s="63"/>
    </row>
    <row r="5706" spans="3:3" s="62" customFormat="1" ht="12.75" x14ac:dyDescent="0.2">
      <c r="C5706" s="63"/>
    </row>
    <row r="5707" spans="3:3" s="62" customFormat="1" ht="12.75" x14ac:dyDescent="0.2">
      <c r="C5707" s="63"/>
    </row>
    <row r="5708" spans="3:3" s="62" customFormat="1" ht="12.75" x14ac:dyDescent="0.2">
      <c r="C5708" s="63"/>
    </row>
    <row r="5709" spans="3:3" s="62" customFormat="1" ht="12.75" x14ac:dyDescent="0.2">
      <c r="C5709" s="63"/>
    </row>
    <row r="5710" spans="3:3" s="62" customFormat="1" ht="12.75" x14ac:dyDescent="0.2">
      <c r="C5710" s="63"/>
    </row>
    <row r="5711" spans="3:3" s="62" customFormat="1" ht="12.75" x14ac:dyDescent="0.2">
      <c r="C5711" s="63"/>
    </row>
    <row r="5712" spans="3:3" s="62" customFormat="1" ht="12.75" x14ac:dyDescent="0.2">
      <c r="C5712" s="63"/>
    </row>
    <row r="5713" spans="3:3" s="62" customFormat="1" ht="12.75" x14ac:dyDescent="0.2">
      <c r="C5713" s="63"/>
    </row>
    <row r="5714" spans="3:3" s="62" customFormat="1" ht="12.75" x14ac:dyDescent="0.2">
      <c r="C5714" s="63"/>
    </row>
    <row r="5715" spans="3:3" s="62" customFormat="1" ht="12.75" x14ac:dyDescent="0.2">
      <c r="C5715" s="63"/>
    </row>
    <row r="5716" spans="3:3" s="62" customFormat="1" ht="12.75" x14ac:dyDescent="0.2">
      <c r="C5716" s="63"/>
    </row>
    <row r="5717" spans="3:3" s="62" customFormat="1" ht="12.75" x14ac:dyDescent="0.2">
      <c r="C5717" s="63"/>
    </row>
    <row r="5718" spans="3:3" s="62" customFormat="1" ht="12.75" x14ac:dyDescent="0.2">
      <c r="C5718" s="63"/>
    </row>
    <row r="5719" spans="3:3" s="62" customFormat="1" ht="12.75" x14ac:dyDescent="0.2">
      <c r="C5719" s="63"/>
    </row>
    <row r="5720" spans="3:3" s="62" customFormat="1" ht="12.75" x14ac:dyDescent="0.2">
      <c r="C5720" s="63"/>
    </row>
    <row r="5721" spans="3:3" s="62" customFormat="1" ht="12.75" x14ac:dyDescent="0.2">
      <c r="C5721" s="63"/>
    </row>
    <row r="5722" spans="3:3" s="62" customFormat="1" ht="12.75" x14ac:dyDescent="0.2">
      <c r="C5722" s="63"/>
    </row>
    <row r="5723" spans="3:3" s="62" customFormat="1" ht="12.75" x14ac:dyDescent="0.2">
      <c r="C5723" s="63"/>
    </row>
    <row r="5724" spans="3:3" s="62" customFormat="1" ht="12.75" x14ac:dyDescent="0.2">
      <c r="C5724" s="63"/>
    </row>
    <row r="5725" spans="3:3" s="62" customFormat="1" ht="12.75" x14ac:dyDescent="0.2">
      <c r="C5725" s="63"/>
    </row>
    <row r="5726" spans="3:3" s="62" customFormat="1" ht="12.75" x14ac:dyDescent="0.2">
      <c r="C5726" s="63"/>
    </row>
    <row r="5727" spans="3:3" s="62" customFormat="1" ht="12.75" x14ac:dyDescent="0.2">
      <c r="C5727" s="63"/>
    </row>
    <row r="5728" spans="3:3" s="62" customFormat="1" ht="12.75" x14ac:dyDescent="0.2">
      <c r="C5728" s="63"/>
    </row>
    <row r="5729" spans="3:3" s="62" customFormat="1" ht="12.75" x14ac:dyDescent="0.2">
      <c r="C5729" s="63"/>
    </row>
    <row r="5730" spans="3:3" s="62" customFormat="1" ht="12.75" x14ac:dyDescent="0.2">
      <c r="C5730" s="63"/>
    </row>
    <row r="5731" spans="3:3" s="62" customFormat="1" ht="12.75" x14ac:dyDescent="0.2">
      <c r="C5731" s="63"/>
    </row>
    <row r="5732" spans="3:3" s="62" customFormat="1" ht="12.75" x14ac:dyDescent="0.2">
      <c r="C5732" s="63"/>
    </row>
    <row r="5733" spans="3:3" s="62" customFormat="1" ht="12.75" x14ac:dyDescent="0.2">
      <c r="C5733" s="63"/>
    </row>
    <row r="5734" spans="3:3" s="62" customFormat="1" ht="12.75" x14ac:dyDescent="0.2">
      <c r="C5734" s="63"/>
    </row>
    <row r="5735" spans="3:3" s="62" customFormat="1" ht="12.75" x14ac:dyDescent="0.2">
      <c r="C5735" s="63"/>
    </row>
    <row r="5736" spans="3:3" s="62" customFormat="1" ht="12.75" x14ac:dyDescent="0.2">
      <c r="C5736" s="63"/>
    </row>
    <row r="5737" spans="3:3" s="62" customFormat="1" ht="12.75" x14ac:dyDescent="0.2">
      <c r="C5737" s="63"/>
    </row>
    <row r="5738" spans="3:3" s="62" customFormat="1" ht="12.75" x14ac:dyDescent="0.2">
      <c r="C5738" s="63"/>
    </row>
    <row r="5739" spans="3:3" s="62" customFormat="1" ht="12.75" x14ac:dyDescent="0.2">
      <c r="C5739" s="63"/>
    </row>
    <row r="5740" spans="3:3" s="62" customFormat="1" ht="12.75" x14ac:dyDescent="0.2">
      <c r="C5740" s="63"/>
    </row>
    <row r="5741" spans="3:3" s="62" customFormat="1" ht="12.75" x14ac:dyDescent="0.2">
      <c r="C5741" s="63"/>
    </row>
    <row r="5742" spans="3:3" s="62" customFormat="1" ht="12.75" x14ac:dyDescent="0.2">
      <c r="C5742" s="63"/>
    </row>
    <row r="5743" spans="3:3" s="62" customFormat="1" ht="12.75" x14ac:dyDescent="0.2">
      <c r="C5743" s="63"/>
    </row>
    <row r="5744" spans="3:3" s="62" customFormat="1" ht="12.75" x14ac:dyDescent="0.2">
      <c r="C5744" s="63"/>
    </row>
    <row r="5745" spans="3:3" s="62" customFormat="1" ht="12.75" x14ac:dyDescent="0.2">
      <c r="C5745" s="63"/>
    </row>
    <row r="5746" spans="3:3" s="62" customFormat="1" ht="12.75" x14ac:dyDescent="0.2">
      <c r="C5746" s="63"/>
    </row>
    <row r="5747" spans="3:3" s="62" customFormat="1" ht="12.75" x14ac:dyDescent="0.2">
      <c r="C5747" s="63"/>
    </row>
    <row r="5748" spans="3:3" s="62" customFormat="1" ht="12.75" x14ac:dyDescent="0.2">
      <c r="C5748" s="63"/>
    </row>
    <row r="5749" spans="3:3" s="62" customFormat="1" ht="12.75" x14ac:dyDescent="0.2">
      <c r="C5749" s="63"/>
    </row>
    <row r="5750" spans="3:3" s="62" customFormat="1" ht="12.75" x14ac:dyDescent="0.2">
      <c r="C5750" s="63"/>
    </row>
    <row r="5751" spans="3:3" s="62" customFormat="1" ht="12.75" x14ac:dyDescent="0.2">
      <c r="C5751" s="63"/>
    </row>
    <row r="5752" spans="3:3" s="62" customFormat="1" ht="12.75" x14ac:dyDescent="0.2">
      <c r="C5752" s="63"/>
    </row>
    <row r="5753" spans="3:3" s="62" customFormat="1" ht="12.75" x14ac:dyDescent="0.2">
      <c r="C5753" s="63"/>
    </row>
    <row r="5754" spans="3:3" s="62" customFormat="1" ht="12.75" x14ac:dyDescent="0.2">
      <c r="C5754" s="63"/>
    </row>
    <row r="5755" spans="3:3" s="62" customFormat="1" ht="12.75" x14ac:dyDescent="0.2">
      <c r="C5755" s="63"/>
    </row>
    <row r="5756" spans="3:3" s="62" customFormat="1" ht="12.75" x14ac:dyDescent="0.2">
      <c r="C5756" s="63"/>
    </row>
    <row r="5757" spans="3:3" s="62" customFormat="1" ht="12.75" x14ac:dyDescent="0.2">
      <c r="C5757" s="63"/>
    </row>
    <row r="5758" spans="3:3" s="62" customFormat="1" ht="12.75" x14ac:dyDescent="0.2">
      <c r="C5758" s="63"/>
    </row>
    <row r="5759" spans="3:3" s="62" customFormat="1" ht="12.75" x14ac:dyDescent="0.2">
      <c r="C5759" s="63"/>
    </row>
    <row r="5760" spans="3:3" s="62" customFormat="1" ht="12.75" x14ac:dyDescent="0.2">
      <c r="C5760" s="63"/>
    </row>
    <row r="5761" spans="3:3" s="62" customFormat="1" ht="12.75" x14ac:dyDescent="0.2">
      <c r="C5761" s="63"/>
    </row>
    <row r="5762" spans="3:3" s="62" customFormat="1" ht="12.75" x14ac:dyDescent="0.2">
      <c r="C5762" s="63"/>
    </row>
    <row r="5763" spans="3:3" s="62" customFormat="1" ht="12.75" x14ac:dyDescent="0.2">
      <c r="C5763" s="63"/>
    </row>
    <row r="5764" spans="3:3" s="62" customFormat="1" ht="12.75" x14ac:dyDescent="0.2">
      <c r="C5764" s="63"/>
    </row>
    <row r="5765" spans="3:3" s="62" customFormat="1" ht="12.75" x14ac:dyDescent="0.2">
      <c r="C5765" s="63"/>
    </row>
    <row r="5766" spans="3:3" s="62" customFormat="1" ht="12.75" x14ac:dyDescent="0.2">
      <c r="C5766" s="63"/>
    </row>
    <row r="5767" spans="3:3" s="62" customFormat="1" ht="12.75" x14ac:dyDescent="0.2">
      <c r="C5767" s="63"/>
    </row>
    <row r="5768" spans="3:3" s="62" customFormat="1" ht="12.75" x14ac:dyDescent="0.2">
      <c r="C5768" s="63"/>
    </row>
    <row r="5769" spans="3:3" s="62" customFormat="1" ht="12.75" x14ac:dyDescent="0.2">
      <c r="C5769" s="63"/>
    </row>
    <row r="5770" spans="3:3" s="62" customFormat="1" ht="12.75" x14ac:dyDescent="0.2">
      <c r="C5770" s="63"/>
    </row>
    <row r="5771" spans="3:3" s="62" customFormat="1" ht="12.75" x14ac:dyDescent="0.2">
      <c r="C5771" s="63"/>
    </row>
    <row r="5772" spans="3:3" s="62" customFormat="1" ht="12.75" x14ac:dyDescent="0.2">
      <c r="C5772" s="63"/>
    </row>
    <row r="5773" spans="3:3" s="62" customFormat="1" ht="12.75" x14ac:dyDescent="0.2">
      <c r="C5773" s="63"/>
    </row>
    <row r="5774" spans="3:3" s="62" customFormat="1" ht="12.75" x14ac:dyDescent="0.2">
      <c r="C5774" s="63"/>
    </row>
    <row r="5775" spans="3:3" s="62" customFormat="1" ht="12.75" x14ac:dyDescent="0.2">
      <c r="C5775" s="63"/>
    </row>
    <row r="5776" spans="3:3" s="62" customFormat="1" ht="12.75" x14ac:dyDescent="0.2">
      <c r="C5776" s="63"/>
    </row>
    <row r="5777" spans="3:3" s="62" customFormat="1" ht="12.75" x14ac:dyDescent="0.2">
      <c r="C5777" s="63"/>
    </row>
    <row r="5778" spans="3:3" s="62" customFormat="1" ht="12.75" x14ac:dyDescent="0.2">
      <c r="C5778" s="63"/>
    </row>
    <row r="5779" spans="3:3" s="62" customFormat="1" ht="12.75" x14ac:dyDescent="0.2">
      <c r="C5779" s="63"/>
    </row>
    <row r="5780" spans="3:3" s="62" customFormat="1" ht="12.75" x14ac:dyDescent="0.2">
      <c r="C5780" s="63"/>
    </row>
    <row r="5781" spans="3:3" s="62" customFormat="1" ht="12.75" x14ac:dyDescent="0.2">
      <c r="C5781" s="63"/>
    </row>
    <row r="5782" spans="3:3" s="62" customFormat="1" ht="12.75" x14ac:dyDescent="0.2">
      <c r="C5782" s="63"/>
    </row>
    <row r="5783" spans="3:3" s="62" customFormat="1" ht="12.75" x14ac:dyDescent="0.2">
      <c r="C5783" s="63"/>
    </row>
    <row r="5784" spans="3:3" s="62" customFormat="1" ht="12.75" x14ac:dyDescent="0.2">
      <c r="C5784" s="63"/>
    </row>
    <row r="5785" spans="3:3" s="62" customFormat="1" ht="12.75" x14ac:dyDescent="0.2">
      <c r="C5785" s="63"/>
    </row>
    <row r="5786" spans="3:3" s="62" customFormat="1" ht="12.75" x14ac:dyDescent="0.2">
      <c r="C5786" s="63"/>
    </row>
    <row r="5787" spans="3:3" s="62" customFormat="1" ht="12.75" x14ac:dyDescent="0.2">
      <c r="C5787" s="63"/>
    </row>
    <row r="5788" spans="3:3" s="62" customFormat="1" ht="12.75" x14ac:dyDescent="0.2">
      <c r="C5788" s="63"/>
    </row>
    <row r="5789" spans="3:3" s="62" customFormat="1" ht="12.75" x14ac:dyDescent="0.2">
      <c r="C5789" s="63"/>
    </row>
    <row r="5790" spans="3:3" s="62" customFormat="1" ht="12.75" x14ac:dyDescent="0.2">
      <c r="C5790" s="63"/>
    </row>
    <row r="5791" spans="3:3" s="62" customFormat="1" ht="12.75" x14ac:dyDescent="0.2">
      <c r="C5791" s="63"/>
    </row>
    <row r="5792" spans="3:3" s="62" customFormat="1" ht="12.75" x14ac:dyDescent="0.2">
      <c r="C5792" s="63"/>
    </row>
    <row r="5793" spans="3:3" s="62" customFormat="1" ht="12.75" x14ac:dyDescent="0.2">
      <c r="C5793" s="63"/>
    </row>
    <row r="5794" spans="3:3" s="62" customFormat="1" ht="12.75" x14ac:dyDescent="0.2">
      <c r="C5794" s="63"/>
    </row>
    <row r="5795" spans="3:3" s="62" customFormat="1" ht="12.75" x14ac:dyDescent="0.2">
      <c r="C5795" s="63"/>
    </row>
    <row r="5796" spans="3:3" s="62" customFormat="1" ht="12.75" x14ac:dyDescent="0.2">
      <c r="C5796" s="63"/>
    </row>
    <row r="5797" spans="3:3" s="62" customFormat="1" ht="12.75" x14ac:dyDescent="0.2">
      <c r="C5797" s="63"/>
    </row>
    <row r="5798" spans="3:3" s="62" customFormat="1" ht="12.75" x14ac:dyDescent="0.2">
      <c r="C5798" s="63"/>
    </row>
    <row r="5799" spans="3:3" s="62" customFormat="1" ht="12.75" x14ac:dyDescent="0.2">
      <c r="C5799" s="63"/>
    </row>
    <row r="5800" spans="3:3" s="62" customFormat="1" ht="12.75" x14ac:dyDescent="0.2">
      <c r="C5800" s="63"/>
    </row>
    <row r="5801" spans="3:3" s="62" customFormat="1" ht="12.75" x14ac:dyDescent="0.2">
      <c r="C5801" s="63"/>
    </row>
    <row r="5802" spans="3:3" s="62" customFormat="1" ht="12.75" x14ac:dyDescent="0.2">
      <c r="C5802" s="63"/>
    </row>
    <row r="5803" spans="3:3" s="62" customFormat="1" ht="12.75" x14ac:dyDescent="0.2">
      <c r="C5803" s="63"/>
    </row>
    <row r="5804" spans="3:3" s="62" customFormat="1" ht="12.75" x14ac:dyDescent="0.2">
      <c r="C5804" s="63"/>
    </row>
    <row r="5805" spans="3:3" s="62" customFormat="1" ht="12.75" x14ac:dyDescent="0.2">
      <c r="C5805" s="63"/>
    </row>
    <row r="5806" spans="3:3" s="62" customFormat="1" ht="12.75" x14ac:dyDescent="0.2">
      <c r="C5806" s="63"/>
    </row>
    <row r="5807" spans="3:3" s="62" customFormat="1" ht="12.75" x14ac:dyDescent="0.2">
      <c r="C5807" s="63"/>
    </row>
    <row r="5808" spans="3:3" s="62" customFormat="1" ht="12.75" x14ac:dyDescent="0.2">
      <c r="C5808" s="63"/>
    </row>
    <row r="5809" spans="3:3" s="62" customFormat="1" ht="12.75" x14ac:dyDescent="0.2">
      <c r="C5809" s="63"/>
    </row>
    <row r="5810" spans="3:3" s="62" customFormat="1" ht="12.75" x14ac:dyDescent="0.2">
      <c r="C5810" s="63"/>
    </row>
    <row r="5811" spans="3:3" s="62" customFormat="1" ht="12.75" x14ac:dyDescent="0.2">
      <c r="C5811" s="63"/>
    </row>
    <row r="5812" spans="3:3" s="62" customFormat="1" ht="12.75" x14ac:dyDescent="0.2">
      <c r="C5812" s="63"/>
    </row>
    <row r="5813" spans="3:3" s="62" customFormat="1" ht="12.75" x14ac:dyDescent="0.2">
      <c r="C5813" s="63"/>
    </row>
    <row r="5814" spans="3:3" s="62" customFormat="1" ht="12.75" x14ac:dyDescent="0.2">
      <c r="C5814" s="63"/>
    </row>
    <row r="5815" spans="3:3" s="62" customFormat="1" ht="12.75" x14ac:dyDescent="0.2">
      <c r="C5815" s="63"/>
    </row>
    <row r="5816" spans="3:3" s="62" customFormat="1" ht="12.75" x14ac:dyDescent="0.2">
      <c r="C5816" s="63"/>
    </row>
    <row r="5817" spans="3:3" s="62" customFormat="1" ht="12.75" x14ac:dyDescent="0.2">
      <c r="C5817" s="63"/>
    </row>
    <row r="5818" spans="3:3" s="62" customFormat="1" ht="12.75" x14ac:dyDescent="0.2">
      <c r="C5818" s="63"/>
    </row>
    <row r="5819" spans="3:3" s="62" customFormat="1" ht="12.75" x14ac:dyDescent="0.2">
      <c r="C5819" s="63"/>
    </row>
    <row r="5820" spans="3:3" s="62" customFormat="1" ht="12.75" x14ac:dyDescent="0.2">
      <c r="C5820" s="63"/>
    </row>
    <row r="5821" spans="3:3" s="62" customFormat="1" ht="12.75" x14ac:dyDescent="0.2">
      <c r="C5821" s="63"/>
    </row>
    <row r="5822" spans="3:3" s="62" customFormat="1" ht="12.75" x14ac:dyDescent="0.2">
      <c r="C5822" s="63"/>
    </row>
    <row r="5823" spans="3:3" s="62" customFormat="1" ht="12.75" x14ac:dyDescent="0.2">
      <c r="C5823" s="63"/>
    </row>
    <row r="5824" spans="3:3" s="62" customFormat="1" ht="12.75" x14ac:dyDescent="0.2">
      <c r="C5824" s="63"/>
    </row>
    <row r="5825" spans="3:3" s="62" customFormat="1" ht="12.75" x14ac:dyDescent="0.2">
      <c r="C5825" s="63"/>
    </row>
    <row r="5826" spans="3:3" s="62" customFormat="1" ht="12.75" x14ac:dyDescent="0.2">
      <c r="C5826" s="63"/>
    </row>
    <row r="5827" spans="3:3" s="62" customFormat="1" ht="12.75" x14ac:dyDescent="0.2">
      <c r="C5827" s="63"/>
    </row>
    <row r="5828" spans="3:3" s="62" customFormat="1" ht="12.75" x14ac:dyDescent="0.2">
      <c r="C5828" s="63"/>
    </row>
    <row r="5829" spans="3:3" s="62" customFormat="1" ht="12.75" x14ac:dyDescent="0.2">
      <c r="C5829" s="63"/>
    </row>
    <row r="5830" spans="3:3" s="62" customFormat="1" ht="12.75" x14ac:dyDescent="0.2">
      <c r="C5830" s="63"/>
    </row>
    <row r="5831" spans="3:3" s="62" customFormat="1" ht="12.75" x14ac:dyDescent="0.2">
      <c r="C5831" s="63"/>
    </row>
    <row r="5832" spans="3:3" s="62" customFormat="1" ht="12.75" x14ac:dyDescent="0.2">
      <c r="C5832" s="63"/>
    </row>
    <row r="5833" spans="3:3" s="62" customFormat="1" ht="12.75" x14ac:dyDescent="0.2">
      <c r="C5833" s="63"/>
    </row>
    <row r="5834" spans="3:3" s="62" customFormat="1" ht="12.75" x14ac:dyDescent="0.2">
      <c r="C5834" s="63"/>
    </row>
    <row r="5835" spans="3:3" s="62" customFormat="1" ht="12.75" x14ac:dyDescent="0.2">
      <c r="C5835" s="63"/>
    </row>
    <row r="5836" spans="3:3" s="62" customFormat="1" ht="12.75" x14ac:dyDescent="0.2">
      <c r="C5836" s="63"/>
    </row>
    <row r="5837" spans="3:3" s="62" customFormat="1" ht="12.75" x14ac:dyDescent="0.2">
      <c r="C5837" s="63"/>
    </row>
    <row r="5838" spans="3:3" s="62" customFormat="1" ht="12.75" x14ac:dyDescent="0.2">
      <c r="C5838" s="63"/>
    </row>
    <row r="5839" spans="3:3" s="62" customFormat="1" ht="12.75" x14ac:dyDescent="0.2">
      <c r="C5839" s="63"/>
    </row>
    <row r="5840" spans="3:3" s="62" customFormat="1" ht="12.75" x14ac:dyDescent="0.2">
      <c r="C5840" s="63"/>
    </row>
    <row r="5841" spans="3:3" s="62" customFormat="1" ht="12.75" x14ac:dyDescent="0.2">
      <c r="C5841" s="63"/>
    </row>
    <row r="5842" spans="3:3" s="62" customFormat="1" ht="12.75" x14ac:dyDescent="0.2">
      <c r="C5842" s="63"/>
    </row>
    <row r="5843" spans="3:3" s="62" customFormat="1" ht="12.75" x14ac:dyDescent="0.2">
      <c r="C5843" s="63"/>
    </row>
    <row r="5844" spans="3:3" s="62" customFormat="1" ht="12.75" x14ac:dyDescent="0.2">
      <c r="C5844" s="63"/>
    </row>
    <row r="5845" spans="3:3" s="62" customFormat="1" ht="12.75" x14ac:dyDescent="0.2">
      <c r="C5845" s="63"/>
    </row>
    <row r="5846" spans="3:3" s="62" customFormat="1" ht="12.75" x14ac:dyDescent="0.2">
      <c r="C5846" s="63"/>
    </row>
    <row r="5847" spans="3:3" s="62" customFormat="1" ht="12.75" x14ac:dyDescent="0.2">
      <c r="C5847" s="63"/>
    </row>
    <row r="5848" spans="3:3" s="62" customFormat="1" ht="12.75" x14ac:dyDescent="0.2">
      <c r="C5848" s="63"/>
    </row>
    <row r="5849" spans="3:3" s="62" customFormat="1" ht="12.75" x14ac:dyDescent="0.2">
      <c r="C5849" s="63"/>
    </row>
    <row r="5850" spans="3:3" s="62" customFormat="1" ht="12.75" x14ac:dyDescent="0.2">
      <c r="C5850" s="63"/>
    </row>
    <row r="5851" spans="3:3" s="62" customFormat="1" ht="12.75" x14ac:dyDescent="0.2">
      <c r="C5851" s="63"/>
    </row>
    <row r="5852" spans="3:3" s="62" customFormat="1" ht="12.75" x14ac:dyDescent="0.2">
      <c r="C5852" s="63"/>
    </row>
    <row r="5853" spans="3:3" s="62" customFormat="1" ht="12.75" x14ac:dyDescent="0.2">
      <c r="C5853" s="63"/>
    </row>
    <row r="5854" spans="3:3" s="62" customFormat="1" ht="12.75" x14ac:dyDescent="0.2">
      <c r="C5854" s="63"/>
    </row>
    <row r="5855" spans="3:3" s="62" customFormat="1" ht="12.75" x14ac:dyDescent="0.2">
      <c r="C5855" s="63"/>
    </row>
    <row r="5856" spans="3:3" s="62" customFormat="1" ht="12.75" x14ac:dyDescent="0.2">
      <c r="C5856" s="63"/>
    </row>
    <row r="5857" spans="3:3" s="62" customFormat="1" ht="12.75" x14ac:dyDescent="0.2">
      <c r="C5857" s="63"/>
    </row>
    <row r="5858" spans="3:3" s="62" customFormat="1" ht="12.75" x14ac:dyDescent="0.2">
      <c r="C5858" s="63"/>
    </row>
    <row r="5859" spans="3:3" s="62" customFormat="1" ht="12.75" x14ac:dyDescent="0.2">
      <c r="C5859" s="63"/>
    </row>
    <row r="5860" spans="3:3" s="62" customFormat="1" ht="12.75" x14ac:dyDescent="0.2">
      <c r="C5860" s="63"/>
    </row>
    <row r="5861" spans="3:3" s="62" customFormat="1" ht="12.75" x14ac:dyDescent="0.2">
      <c r="C5861" s="63"/>
    </row>
    <row r="5862" spans="3:3" s="62" customFormat="1" ht="12.75" x14ac:dyDescent="0.2">
      <c r="C5862" s="63"/>
    </row>
    <row r="5863" spans="3:3" s="62" customFormat="1" ht="12.75" x14ac:dyDescent="0.2">
      <c r="C5863" s="63"/>
    </row>
    <row r="5864" spans="3:3" s="62" customFormat="1" ht="12.75" x14ac:dyDescent="0.2">
      <c r="C5864" s="63"/>
    </row>
    <row r="5865" spans="3:3" s="62" customFormat="1" ht="12.75" x14ac:dyDescent="0.2">
      <c r="C5865" s="63"/>
    </row>
    <row r="5866" spans="3:3" s="62" customFormat="1" ht="12.75" x14ac:dyDescent="0.2">
      <c r="C5866" s="63"/>
    </row>
    <row r="5867" spans="3:3" s="62" customFormat="1" ht="12.75" x14ac:dyDescent="0.2">
      <c r="C5867" s="63"/>
    </row>
    <row r="5868" spans="3:3" s="62" customFormat="1" ht="12.75" x14ac:dyDescent="0.2">
      <c r="C5868" s="63"/>
    </row>
    <row r="5869" spans="3:3" s="62" customFormat="1" ht="12.75" x14ac:dyDescent="0.2">
      <c r="C5869" s="63"/>
    </row>
    <row r="5870" spans="3:3" s="62" customFormat="1" ht="12.75" x14ac:dyDescent="0.2">
      <c r="C5870" s="63"/>
    </row>
    <row r="5871" spans="3:3" s="62" customFormat="1" ht="12.75" x14ac:dyDescent="0.2">
      <c r="C5871" s="63"/>
    </row>
    <row r="5872" spans="3:3" s="62" customFormat="1" ht="12.75" x14ac:dyDescent="0.2">
      <c r="C5872" s="63"/>
    </row>
    <row r="5873" spans="3:3" s="62" customFormat="1" ht="12.75" x14ac:dyDescent="0.2">
      <c r="C5873" s="63"/>
    </row>
    <row r="5874" spans="3:3" s="62" customFormat="1" ht="12.75" x14ac:dyDescent="0.2">
      <c r="C5874" s="63"/>
    </row>
    <row r="5875" spans="3:3" s="62" customFormat="1" ht="12.75" x14ac:dyDescent="0.2">
      <c r="C5875" s="63"/>
    </row>
    <row r="5876" spans="3:3" s="62" customFormat="1" ht="12.75" x14ac:dyDescent="0.2">
      <c r="C5876" s="63"/>
    </row>
    <row r="5877" spans="3:3" s="62" customFormat="1" ht="12.75" x14ac:dyDescent="0.2">
      <c r="C5877" s="63"/>
    </row>
    <row r="5878" spans="3:3" s="62" customFormat="1" ht="12.75" x14ac:dyDescent="0.2">
      <c r="C5878" s="63"/>
    </row>
    <row r="5879" spans="3:3" s="62" customFormat="1" ht="12.75" x14ac:dyDescent="0.2">
      <c r="C5879" s="63"/>
    </row>
    <row r="5880" spans="3:3" s="62" customFormat="1" ht="12.75" x14ac:dyDescent="0.2">
      <c r="C5880" s="63"/>
    </row>
    <row r="5881" spans="3:3" s="62" customFormat="1" ht="12.75" x14ac:dyDescent="0.2">
      <c r="C5881" s="63"/>
    </row>
    <row r="5882" spans="3:3" s="62" customFormat="1" ht="12.75" x14ac:dyDescent="0.2">
      <c r="C5882" s="63"/>
    </row>
    <row r="5883" spans="3:3" s="62" customFormat="1" ht="12.75" x14ac:dyDescent="0.2">
      <c r="C5883" s="63"/>
    </row>
    <row r="5884" spans="3:3" s="62" customFormat="1" ht="12.75" x14ac:dyDescent="0.2">
      <c r="C5884" s="63"/>
    </row>
    <row r="5885" spans="3:3" s="62" customFormat="1" ht="12.75" x14ac:dyDescent="0.2">
      <c r="C5885" s="63"/>
    </row>
    <row r="5886" spans="3:3" s="62" customFormat="1" ht="12.75" x14ac:dyDescent="0.2">
      <c r="C5886" s="63"/>
    </row>
    <row r="5887" spans="3:3" s="62" customFormat="1" ht="12.75" x14ac:dyDescent="0.2">
      <c r="C5887" s="63"/>
    </row>
    <row r="5888" spans="3:3" s="62" customFormat="1" ht="12.75" x14ac:dyDescent="0.2">
      <c r="C5888" s="63"/>
    </row>
    <row r="5889" spans="3:3" s="62" customFormat="1" ht="12.75" x14ac:dyDescent="0.2">
      <c r="C5889" s="63"/>
    </row>
    <row r="5890" spans="3:3" s="62" customFormat="1" ht="12.75" x14ac:dyDescent="0.2">
      <c r="C5890" s="63"/>
    </row>
    <row r="5891" spans="3:3" s="62" customFormat="1" ht="12.75" x14ac:dyDescent="0.2">
      <c r="C5891" s="63"/>
    </row>
    <row r="5892" spans="3:3" s="62" customFormat="1" ht="12.75" x14ac:dyDescent="0.2">
      <c r="C5892" s="63"/>
    </row>
    <row r="5893" spans="3:3" s="62" customFormat="1" ht="12.75" x14ac:dyDescent="0.2">
      <c r="C5893" s="63"/>
    </row>
    <row r="5894" spans="3:3" s="62" customFormat="1" ht="12.75" x14ac:dyDescent="0.2">
      <c r="C5894" s="63"/>
    </row>
    <row r="5895" spans="3:3" s="62" customFormat="1" ht="12.75" x14ac:dyDescent="0.2">
      <c r="C5895" s="63"/>
    </row>
    <row r="5896" spans="3:3" s="62" customFormat="1" ht="12.75" x14ac:dyDescent="0.2">
      <c r="C5896" s="63"/>
    </row>
    <row r="5897" spans="3:3" s="62" customFormat="1" ht="12.75" x14ac:dyDescent="0.2">
      <c r="C5897" s="63"/>
    </row>
    <row r="5898" spans="3:3" s="62" customFormat="1" ht="12.75" x14ac:dyDescent="0.2">
      <c r="C5898" s="63"/>
    </row>
    <row r="5899" spans="3:3" s="62" customFormat="1" ht="12.75" x14ac:dyDescent="0.2">
      <c r="C5899" s="63"/>
    </row>
    <row r="5900" spans="3:3" s="62" customFormat="1" ht="12.75" x14ac:dyDescent="0.2">
      <c r="C5900" s="63"/>
    </row>
    <row r="5901" spans="3:3" s="62" customFormat="1" ht="12.75" x14ac:dyDescent="0.2">
      <c r="C5901" s="63"/>
    </row>
    <row r="5902" spans="3:3" s="62" customFormat="1" ht="12.75" x14ac:dyDescent="0.2">
      <c r="C5902" s="63"/>
    </row>
    <row r="5903" spans="3:3" s="62" customFormat="1" ht="12.75" x14ac:dyDescent="0.2">
      <c r="C5903" s="63"/>
    </row>
    <row r="5904" spans="3:3" s="62" customFormat="1" ht="12.75" x14ac:dyDescent="0.2">
      <c r="C5904" s="63"/>
    </row>
    <row r="5905" spans="3:3" s="62" customFormat="1" ht="12.75" x14ac:dyDescent="0.2">
      <c r="C5905" s="63"/>
    </row>
    <row r="5906" spans="3:3" s="62" customFormat="1" ht="12.75" x14ac:dyDescent="0.2">
      <c r="C5906" s="63"/>
    </row>
    <row r="5907" spans="3:3" s="62" customFormat="1" ht="12.75" x14ac:dyDescent="0.2">
      <c r="C5907" s="63"/>
    </row>
    <row r="5908" spans="3:3" s="62" customFormat="1" ht="12.75" x14ac:dyDescent="0.2">
      <c r="C5908" s="63"/>
    </row>
    <row r="5909" spans="3:3" s="62" customFormat="1" ht="12.75" x14ac:dyDescent="0.2">
      <c r="C5909" s="63"/>
    </row>
    <row r="5910" spans="3:3" s="62" customFormat="1" ht="12.75" x14ac:dyDescent="0.2">
      <c r="C5910" s="63"/>
    </row>
    <row r="5911" spans="3:3" s="62" customFormat="1" ht="12.75" x14ac:dyDescent="0.2">
      <c r="C5911" s="63"/>
    </row>
    <row r="5912" spans="3:3" s="62" customFormat="1" ht="12.75" x14ac:dyDescent="0.2">
      <c r="C5912" s="63"/>
    </row>
    <row r="5913" spans="3:3" s="62" customFormat="1" ht="12.75" x14ac:dyDescent="0.2">
      <c r="C5913" s="63"/>
    </row>
    <row r="5914" spans="3:3" s="62" customFormat="1" ht="12.75" x14ac:dyDescent="0.2">
      <c r="C5914" s="63"/>
    </row>
    <row r="5915" spans="3:3" s="62" customFormat="1" ht="12.75" x14ac:dyDescent="0.2">
      <c r="C5915" s="63"/>
    </row>
    <row r="5916" spans="3:3" s="62" customFormat="1" ht="12.75" x14ac:dyDescent="0.2">
      <c r="C5916" s="63"/>
    </row>
    <row r="5917" spans="3:3" s="62" customFormat="1" ht="12.75" x14ac:dyDescent="0.2">
      <c r="C5917" s="63"/>
    </row>
    <row r="5918" spans="3:3" s="62" customFormat="1" ht="12.75" x14ac:dyDescent="0.2">
      <c r="C5918" s="63"/>
    </row>
    <row r="5919" spans="3:3" s="62" customFormat="1" ht="12.75" x14ac:dyDescent="0.2">
      <c r="C5919" s="63"/>
    </row>
    <row r="5920" spans="3:3" s="62" customFormat="1" ht="12.75" x14ac:dyDescent="0.2">
      <c r="C5920" s="63"/>
    </row>
    <row r="5921" spans="3:3" s="62" customFormat="1" ht="12.75" x14ac:dyDescent="0.2">
      <c r="C5921" s="63"/>
    </row>
    <row r="5922" spans="3:3" s="62" customFormat="1" ht="12.75" x14ac:dyDescent="0.2">
      <c r="C5922" s="63"/>
    </row>
    <row r="5923" spans="3:3" s="62" customFormat="1" ht="12.75" x14ac:dyDescent="0.2">
      <c r="C5923" s="63"/>
    </row>
    <row r="5924" spans="3:3" s="62" customFormat="1" ht="12.75" x14ac:dyDescent="0.2">
      <c r="C5924" s="63"/>
    </row>
    <row r="5925" spans="3:3" s="62" customFormat="1" ht="12.75" x14ac:dyDescent="0.2">
      <c r="C5925" s="63"/>
    </row>
    <row r="5926" spans="3:3" s="62" customFormat="1" ht="12.75" x14ac:dyDescent="0.2">
      <c r="C5926" s="63"/>
    </row>
    <row r="5927" spans="3:3" s="62" customFormat="1" ht="12.75" x14ac:dyDescent="0.2">
      <c r="C5927" s="63"/>
    </row>
    <row r="5928" spans="3:3" s="62" customFormat="1" ht="12.75" x14ac:dyDescent="0.2">
      <c r="C5928" s="63"/>
    </row>
    <row r="5929" spans="3:3" s="62" customFormat="1" ht="12.75" x14ac:dyDescent="0.2">
      <c r="C5929" s="63"/>
    </row>
    <row r="5930" spans="3:3" s="62" customFormat="1" ht="12.75" x14ac:dyDescent="0.2">
      <c r="C5930" s="63"/>
    </row>
    <row r="5931" spans="3:3" s="62" customFormat="1" ht="12.75" x14ac:dyDescent="0.2">
      <c r="C5931" s="63"/>
    </row>
    <row r="5932" spans="3:3" s="62" customFormat="1" ht="12.75" x14ac:dyDescent="0.2">
      <c r="C5932" s="63"/>
    </row>
    <row r="5933" spans="3:3" s="62" customFormat="1" ht="12.75" x14ac:dyDescent="0.2">
      <c r="C5933" s="63"/>
    </row>
    <row r="5934" spans="3:3" s="62" customFormat="1" ht="12.75" x14ac:dyDescent="0.2">
      <c r="C5934" s="63"/>
    </row>
    <row r="5935" spans="3:3" s="62" customFormat="1" ht="12.75" x14ac:dyDescent="0.2">
      <c r="C5935" s="63"/>
    </row>
    <row r="5936" spans="3:3" s="62" customFormat="1" ht="12.75" x14ac:dyDescent="0.2">
      <c r="C5936" s="63"/>
    </row>
    <row r="5937" spans="3:3" s="62" customFormat="1" ht="12.75" x14ac:dyDescent="0.2">
      <c r="C5937" s="63"/>
    </row>
    <row r="5938" spans="3:3" s="62" customFormat="1" ht="12.75" x14ac:dyDescent="0.2">
      <c r="C5938" s="63"/>
    </row>
    <row r="5939" spans="3:3" s="62" customFormat="1" ht="12.75" x14ac:dyDescent="0.2">
      <c r="C5939" s="63"/>
    </row>
    <row r="5940" spans="3:3" s="62" customFormat="1" ht="12.75" x14ac:dyDescent="0.2">
      <c r="C5940" s="63"/>
    </row>
    <row r="5941" spans="3:3" s="62" customFormat="1" ht="12.75" x14ac:dyDescent="0.2">
      <c r="C5941" s="63"/>
    </row>
    <row r="5942" spans="3:3" s="62" customFormat="1" ht="12.75" x14ac:dyDescent="0.2">
      <c r="C5942" s="63"/>
    </row>
    <row r="5943" spans="3:3" s="62" customFormat="1" ht="12.75" x14ac:dyDescent="0.2">
      <c r="C5943" s="63"/>
    </row>
    <row r="5944" spans="3:3" s="62" customFormat="1" ht="12.75" x14ac:dyDescent="0.2">
      <c r="C5944" s="63"/>
    </row>
    <row r="5945" spans="3:3" s="62" customFormat="1" ht="12.75" x14ac:dyDescent="0.2">
      <c r="C5945" s="63"/>
    </row>
    <row r="5946" spans="3:3" s="62" customFormat="1" ht="12.75" x14ac:dyDescent="0.2">
      <c r="C5946" s="63"/>
    </row>
    <row r="5947" spans="3:3" s="62" customFormat="1" ht="12.75" x14ac:dyDescent="0.2">
      <c r="C5947" s="63"/>
    </row>
    <row r="5948" spans="3:3" s="62" customFormat="1" ht="12.75" x14ac:dyDescent="0.2">
      <c r="C5948" s="63"/>
    </row>
    <row r="5949" spans="3:3" s="62" customFormat="1" ht="12.75" x14ac:dyDescent="0.2">
      <c r="C5949" s="63"/>
    </row>
    <row r="5950" spans="3:3" s="62" customFormat="1" ht="12.75" x14ac:dyDescent="0.2">
      <c r="C5950" s="63"/>
    </row>
    <row r="5951" spans="3:3" s="62" customFormat="1" ht="12.75" x14ac:dyDescent="0.2">
      <c r="C5951" s="63"/>
    </row>
    <row r="5952" spans="3:3" s="62" customFormat="1" ht="12.75" x14ac:dyDescent="0.2">
      <c r="C5952" s="63"/>
    </row>
    <row r="5953" spans="3:3" s="62" customFormat="1" ht="12.75" x14ac:dyDescent="0.2">
      <c r="C5953" s="63"/>
    </row>
    <row r="5954" spans="3:3" s="62" customFormat="1" ht="12.75" x14ac:dyDescent="0.2">
      <c r="C5954" s="63"/>
    </row>
    <row r="5955" spans="3:3" s="62" customFormat="1" ht="12.75" x14ac:dyDescent="0.2">
      <c r="C5955" s="63"/>
    </row>
    <row r="5956" spans="3:3" s="62" customFormat="1" ht="12.75" x14ac:dyDescent="0.2">
      <c r="C5956" s="63"/>
    </row>
    <row r="5957" spans="3:3" s="62" customFormat="1" ht="12.75" x14ac:dyDescent="0.2">
      <c r="C5957" s="63"/>
    </row>
    <row r="5958" spans="3:3" s="62" customFormat="1" ht="12.75" x14ac:dyDescent="0.2">
      <c r="C5958" s="63"/>
    </row>
    <row r="5959" spans="3:3" s="62" customFormat="1" ht="12.75" x14ac:dyDescent="0.2">
      <c r="C5959" s="63"/>
    </row>
    <row r="5960" spans="3:3" s="62" customFormat="1" ht="12.75" x14ac:dyDescent="0.2">
      <c r="C5960" s="63"/>
    </row>
    <row r="5961" spans="3:3" s="62" customFormat="1" ht="12.75" x14ac:dyDescent="0.2">
      <c r="C5961" s="63"/>
    </row>
    <row r="5962" spans="3:3" s="62" customFormat="1" ht="12.75" x14ac:dyDescent="0.2">
      <c r="C5962" s="63"/>
    </row>
    <row r="5963" spans="3:3" s="62" customFormat="1" ht="12.75" x14ac:dyDescent="0.2">
      <c r="C5963" s="63"/>
    </row>
    <row r="5964" spans="3:3" s="62" customFormat="1" ht="12.75" x14ac:dyDescent="0.2">
      <c r="C5964" s="63"/>
    </row>
    <row r="5965" spans="3:3" s="62" customFormat="1" ht="12.75" x14ac:dyDescent="0.2">
      <c r="C5965" s="63"/>
    </row>
    <row r="5966" spans="3:3" s="62" customFormat="1" ht="12.75" x14ac:dyDescent="0.2">
      <c r="C5966" s="63"/>
    </row>
    <row r="5967" spans="3:3" s="62" customFormat="1" ht="12.75" x14ac:dyDescent="0.2">
      <c r="C5967" s="63"/>
    </row>
    <row r="5968" spans="3:3" s="62" customFormat="1" ht="12.75" x14ac:dyDescent="0.2">
      <c r="C5968" s="63"/>
    </row>
    <row r="5969" spans="3:3" s="62" customFormat="1" ht="12.75" x14ac:dyDescent="0.2">
      <c r="C5969" s="63"/>
    </row>
    <row r="5970" spans="3:3" s="62" customFormat="1" ht="12.75" x14ac:dyDescent="0.2">
      <c r="C5970" s="63"/>
    </row>
    <row r="5971" spans="3:3" s="62" customFormat="1" ht="12.75" x14ac:dyDescent="0.2">
      <c r="C5971" s="63"/>
    </row>
    <row r="5972" spans="3:3" s="62" customFormat="1" ht="12.75" x14ac:dyDescent="0.2">
      <c r="C5972" s="63"/>
    </row>
    <row r="5973" spans="3:3" s="62" customFormat="1" ht="12.75" x14ac:dyDescent="0.2">
      <c r="C5973" s="63"/>
    </row>
    <row r="5974" spans="3:3" s="62" customFormat="1" ht="12.75" x14ac:dyDescent="0.2">
      <c r="C5974" s="63"/>
    </row>
    <row r="5975" spans="3:3" s="62" customFormat="1" ht="12.75" x14ac:dyDescent="0.2">
      <c r="C5975" s="63"/>
    </row>
    <row r="5976" spans="3:3" s="62" customFormat="1" ht="12.75" x14ac:dyDescent="0.2">
      <c r="C5976" s="63"/>
    </row>
    <row r="5977" spans="3:3" s="62" customFormat="1" ht="12.75" x14ac:dyDescent="0.2">
      <c r="C5977" s="63"/>
    </row>
    <row r="5978" spans="3:3" s="62" customFormat="1" ht="12.75" x14ac:dyDescent="0.2">
      <c r="C5978" s="63"/>
    </row>
    <row r="5979" spans="3:3" s="62" customFormat="1" ht="12.75" x14ac:dyDescent="0.2">
      <c r="C5979" s="63"/>
    </row>
    <row r="5980" spans="3:3" s="62" customFormat="1" ht="12.75" x14ac:dyDescent="0.2">
      <c r="C5980" s="63"/>
    </row>
    <row r="5981" spans="3:3" s="62" customFormat="1" ht="12.75" x14ac:dyDescent="0.2">
      <c r="C5981" s="63"/>
    </row>
    <row r="5982" spans="3:3" s="62" customFormat="1" ht="12.75" x14ac:dyDescent="0.2">
      <c r="C5982" s="63"/>
    </row>
    <row r="5983" spans="3:3" s="62" customFormat="1" ht="12.75" x14ac:dyDescent="0.2">
      <c r="C5983" s="63"/>
    </row>
    <row r="5984" spans="3:3" s="62" customFormat="1" ht="12.75" x14ac:dyDescent="0.2">
      <c r="C5984" s="63"/>
    </row>
    <row r="5985" spans="3:3" s="62" customFormat="1" ht="12.75" x14ac:dyDescent="0.2">
      <c r="C5985" s="63"/>
    </row>
    <row r="5986" spans="3:3" s="62" customFormat="1" ht="12.75" x14ac:dyDescent="0.2">
      <c r="C5986" s="63"/>
    </row>
    <row r="5987" spans="3:3" s="62" customFormat="1" ht="12.75" x14ac:dyDescent="0.2">
      <c r="C5987" s="63"/>
    </row>
    <row r="5988" spans="3:3" s="62" customFormat="1" ht="12.75" x14ac:dyDescent="0.2">
      <c r="C5988" s="63"/>
    </row>
    <row r="5989" spans="3:3" s="62" customFormat="1" ht="12.75" x14ac:dyDescent="0.2">
      <c r="C5989" s="63"/>
    </row>
    <row r="5990" spans="3:3" s="62" customFormat="1" ht="12.75" x14ac:dyDescent="0.2">
      <c r="C5990" s="63"/>
    </row>
    <row r="5991" spans="3:3" s="62" customFormat="1" ht="12.75" x14ac:dyDescent="0.2">
      <c r="C5991" s="63"/>
    </row>
    <row r="5992" spans="3:3" s="62" customFormat="1" ht="12.75" x14ac:dyDescent="0.2">
      <c r="C5992" s="63"/>
    </row>
    <row r="5993" spans="3:3" s="62" customFormat="1" ht="12.75" x14ac:dyDescent="0.2">
      <c r="C5993" s="63"/>
    </row>
    <row r="5994" spans="3:3" s="62" customFormat="1" ht="12.75" x14ac:dyDescent="0.2">
      <c r="C5994" s="63"/>
    </row>
    <row r="5995" spans="3:3" s="62" customFormat="1" ht="12.75" x14ac:dyDescent="0.2">
      <c r="C5995" s="63"/>
    </row>
    <row r="5996" spans="3:3" s="62" customFormat="1" ht="12.75" x14ac:dyDescent="0.2">
      <c r="C5996" s="63"/>
    </row>
    <row r="5997" spans="3:3" s="62" customFormat="1" ht="12.75" x14ac:dyDescent="0.2">
      <c r="C5997" s="63"/>
    </row>
    <row r="5998" spans="3:3" s="62" customFormat="1" ht="12.75" x14ac:dyDescent="0.2">
      <c r="C5998" s="63"/>
    </row>
    <row r="5999" spans="3:3" s="62" customFormat="1" ht="12.75" x14ac:dyDescent="0.2">
      <c r="C5999" s="63"/>
    </row>
    <row r="6000" spans="3:3" s="62" customFormat="1" ht="12.75" x14ac:dyDescent="0.2">
      <c r="C6000" s="63"/>
    </row>
    <row r="6001" spans="3:3" s="62" customFormat="1" ht="12.75" x14ac:dyDescent="0.2">
      <c r="C6001" s="63"/>
    </row>
    <row r="6002" spans="3:3" s="62" customFormat="1" ht="12.75" x14ac:dyDescent="0.2">
      <c r="C6002" s="63"/>
    </row>
    <row r="6003" spans="3:3" s="62" customFormat="1" ht="12.75" x14ac:dyDescent="0.2">
      <c r="C6003" s="63"/>
    </row>
    <row r="6004" spans="3:3" s="62" customFormat="1" ht="12.75" x14ac:dyDescent="0.2">
      <c r="C6004" s="63"/>
    </row>
    <row r="6005" spans="3:3" s="62" customFormat="1" ht="12.75" x14ac:dyDescent="0.2">
      <c r="C6005" s="63"/>
    </row>
    <row r="6006" spans="3:3" s="62" customFormat="1" ht="12.75" x14ac:dyDescent="0.2">
      <c r="C6006" s="63"/>
    </row>
    <row r="6007" spans="3:3" s="62" customFormat="1" ht="12.75" x14ac:dyDescent="0.2">
      <c r="C6007" s="63"/>
    </row>
    <row r="6008" spans="3:3" s="62" customFormat="1" ht="12.75" x14ac:dyDescent="0.2">
      <c r="C6008" s="63"/>
    </row>
    <row r="6009" spans="3:3" s="62" customFormat="1" ht="12.75" x14ac:dyDescent="0.2">
      <c r="C6009" s="63"/>
    </row>
    <row r="6010" spans="3:3" s="62" customFormat="1" ht="12.75" x14ac:dyDescent="0.2">
      <c r="C6010" s="63"/>
    </row>
    <row r="6011" spans="3:3" s="62" customFormat="1" ht="12.75" x14ac:dyDescent="0.2">
      <c r="C6011" s="63"/>
    </row>
    <row r="6012" spans="3:3" s="62" customFormat="1" ht="12.75" x14ac:dyDescent="0.2">
      <c r="C6012" s="63"/>
    </row>
    <row r="6013" spans="3:3" s="62" customFormat="1" ht="12.75" x14ac:dyDescent="0.2">
      <c r="C6013" s="63"/>
    </row>
    <row r="6014" spans="3:3" s="62" customFormat="1" ht="12.75" x14ac:dyDescent="0.2">
      <c r="C6014" s="63"/>
    </row>
    <row r="6015" spans="3:3" s="62" customFormat="1" ht="12.75" x14ac:dyDescent="0.2">
      <c r="C6015" s="63"/>
    </row>
    <row r="6016" spans="3:3" s="62" customFormat="1" ht="12.75" x14ac:dyDescent="0.2">
      <c r="C6016" s="63"/>
    </row>
    <row r="6017" spans="3:3" s="62" customFormat="1" ht="12.75" x14ac:dyDescent="0.2">
      <c r="C6017" s="63"/>
    </row>
    <row r="6018" spans="3:3" s="62" customFormat="1" ht="12.75" x14ac:dyDescent="0.2">
      <c r="C6018" s="63"/>
    </row>
    <row r="6019" spans="3:3" s="62" customFormat="1" ht="12.75" x14ac:dyDescent="0.2">
      <c r="C6019" s="63"/>
    </row>
    <row r="6020" spans="3:3" s="62" customFormat="1" ht="12.75" x14ac:dyDescent="0.2">
      <c r="C6020" s="63"/>
    </row>
    <row r="6021" spans="3:3" s="62" customFormat="1" ht="12.75" x14ac:dyDescent="0.2">
      <c r="C6021" s="63"/>
    </row>
    <row r="6022" spans="3:3" s="62" customFormat="1" ht="12.75" x14ac:dyDescent="0.2">
      <c r="C6022" s="63"/>
    </row>
    <row r="6023" spans="3:3" s="62" customFormat="1" ht="12.75" x14ac:dyDescent="0.2">
      <c r="C6023" s="63"/>
    </row>
    <row r="6024" spans="3:3" s="62" customFormat="1" ht="12.75" x14ac:dyDescent="0.2">
      <c r="C6024" s="63"/>
    </row>
    <row r="6025" spans="3:3" s="62" customFormat="1" ht="12.75" x14ac:dyDescent="0.2">
      <c r="C6025" s="63"/>
    </row>
    <row r="6026" spans="3:3" s="62" customFormat="1" ht="12.75" x14ac:dyDescent="0.2">
      <c r="C6026" s="63"/>
    </row>
    <row r="6027" spans="3:3" s="62" customFormat="1" ht="12.75" x14ac:dyDescent="0.2">
      <c r="C6027" s="63"/>
    </row>
    <row r="6028" spans="3:3" s="62" customFormat="1" ht="12.75" x14ac:dyDescent="0.2">
      <c r="C6028" s="63"/>
    </row>
    <row r="6029" spans="3:3" s="62" customFormat="1" ht="12.75" x14ac:dyDescent="0.2">
      <c r="C6029" s="63"/>
    </row>
    <row r="6030" spans="3:3" s="62" customFormat="1" ht="12.75" x14ac:dyDescent="0.2">
      <c r="C6030" s="63"/>
    </row>
    <row r="6031" spans="3:3" s="62" customFormat="1" ht="12.75" x14ac:dyDescent="0.2">
      <c r="C6031" s="63"/>
    </row>
    <row r="6032" spans="3:3" s="62" customFormat="1" ht="12.75" x14ac:dyDescent="0.2">
      <c r="C6032" s="63"/>
    </row>
    <row r="6033" spans="3:3" s="62" customFormat="1" ht="12.75" x14ac:dyDescent="0.2">
      <c r="C6033" s="63"/>
    </row>
    <row r="6034" spans="3:3" s="62" customFormat="1" ht="12.75" x14ac:dyDescent="0.2">
      <c r="C6034" s="63"/>
    </row>
    <row r="6035" spans="3:3" s="62" customFormat="1" ht="12.75" x14ac:dyDescent="0.2">
      <c r="C6035" s="63"/>
    </row>
    <row r="6036" spans="3:3" s="62" customFormat="1" ht="12.75" x14ac:dyDescent="0.2">
      <c r="C6036" s="63"/>
    </row>
    <row r="6037" spans="3:3" s="62" customFormat="1" ht="12.75" x14ac:dyDescent="0.2">
      <c r="C6037" s="63"/>
    </row>
    <row r="6038" spans="3:3" s="62" customFormat="1" ht="12.75" x14ac:dyDescent="0.2">
      <c r="C6038" s="63"/>
    </row>
    <row r="6039" spans="3:3" s="62" customFormat="1" ht="12.75" x14ac:dyDescent="0.2">
      <c r="C6039" s="63"/>
    </row>
    <row r="6040" spans="3:3" s="62" customFormat="1" ht="12.75" x14ac:dyDescent="0.2">
      <c r="C6040" s="63"/>
    </row>
    <row r="6041" spans="3:3" s="62" customFormat="1" ht="12.75" x14ac:dyDescent="0.2">
      <c r="C6041" s="63"/>
    </row>
    <row r="6042" spans="3:3" s="62" customFormat="1" ht="12.75" x14ac:dyDescent="0.2">
      <c r="C6042" s="63"/>
    </row>
    <row r="6043" spans="3:3" s="62" customFormat="1" ht="12.75" x14ac:dyDescent="0.2">
      <c r="C6043" s="63"/>
    </row>
    <row r="6044" spans="3:3" s="62" customFormat="1" ht="12.75" x14ac:dyDescent="0.2">
      <c r="C6044" s="63"/>
    </row>
    <row r="6045" spans="3:3" s="62" customFormat="1" ht="12.75" x14ac:dyDescent="0.2">
      <c r="C6045" s="63"/>
    </row>
    <row r="6046" spans="3:3" s="62" customFormat="1" ht="12.75" x14ac:dyDescent="0.2">
      <c r="C6046" s="63"/>
    </row>
    <row r="6047" spans="3:3" s="62" customFormat="1" ht="12.75" x14ac:dyDescent="0.2">
      <c r="C6047" s="63"/>
    </row>
    <row r="6048" spans="3:3" s="62" customFormat="1" ht="12.75" x14ac:dyDescent="0.2">
      <c r="C6048" s="63"/>
    </row>
    <row r="6049" spans="3:3" s="62" customFormat="1" ht="12.75" x14ac:dyDescent="0.2">
      <c r="C6049" s="63"/>
    </row>
    <row r="6050" spans="3:3" s="62" customFormat="1" ht="12.75" x14ac:dyDescent="0.2">
      <c r="C6050" s="63"/>
    </row>
    <row r="6051" spans="3:3" s="62" customFormat="1" ht="12.75" x14ac:dyDescent="0.2">
      <c r="C6051" s="63"/>
    </row>
    <row r="6052" spans="3:3" s="62" customFormat="1" ht="12.75" x14ac:dyDescent="0.2">
      <c r="C6052" s="63"/>
    </row>
    <row r="6053" spans="3:3" s="62" customFormat="1" ht="12.75" x14ac:dyDescent="0.2">
      <c r="C6053" s="63"/>
    </row>
    <row r="6054" spans="3:3" s="62" customFormat="1" ht="12.75" x14ac:dyDescent="0.2">
      <c r="C6054" s="63"/>
    </row>
    <row r="6055" spans="3:3" s="62" customFormat="1" ht="12.75" x14ac:dyDescent="0.2">
      <c r="C6055" s="63"/>
    </row>
    <row r="6056" spans="3:3" s="62" customFormat="1" ht="12.75" x14ac:dyDescent="0.2">
      <c r="C6056" s="63"/>
    </row>
    <row r="6057" spans="3:3" s="62" customFormat="1" ht="12.75" x14ac:dyDescent="0.2">
      <c r="C6057" s="63"/>
    </row>
    <row r="6058" spans="3:3" s="62" customFormat="1" ht="12.75" x14ac:dyDescent="0.2">
      <c r="C6058" s="63"/>
    </row>
    <row r="6059" spans="3:3" s="62" customFormat="1" ht="12.75" x14ac:dyDescent="0.2">
      <c r="C6059" s="63"/>
    </row>
    <row r="6060" spans="3:3" s="62" customFormat="1" ht="12.75" x14ac:dyDescent="0.2">
      <c r="C6060" s="63"/>
    </row>
    <row r="6061" spans="3:3" s="62" customFormat="1" ht="12.75" x14ac:dyDescent="0.2">
      <c r="C6061" s="63"/>
    </row>
    <row r="6062" spans="3:3" s="62" customFormat="1" ht="12.75" x14ac:dyDescent="0.2">
      <c r="C6062" s="63"/>
    </row>
    <row r="6063" spans="3:3" s="62" customFormat="1" ht="12.75" x14ac:dyDescent="0.2">
      <c r="C6063" s="63"/>
    </row>
    <row r="6064" spans="3:3" s="62" customFormat="1" ht="12.75" x14ac:dyDescent="0.2">
      <c r="C6064" s="63"/>
    </row>
    <row r="6065" spans="3:3" s="62" customFormat="1" ht="12.75" x14ac:dyDescent="0.2">
      <c r="C6065" s="63"/>
    </row>
    <row r="6066" spans="3:3" s="62" customFormat="1" ht="12.75" x14ac:dyDescent="0.2">
      <c r="C6066" s="63"/>
    </row>
    <row r="6067" spans="3:3" s="62" customFormat="1" ht="12.75" x14ac:dyDescent="0.2">
      <c r="C6067" s="63"/>
    </row>
    <row r="6068" spans="3:3" s="62" customFormat="1" ht="12.75" x14ac:dyDescent="0.2">
      <c r="C6068" s="63"/>
    </row>
    <row r="6069" spans="3:3" s="62" customFormat="1" ht="12.75" x14ac:dyDescent="0.2">
      <c r="C6069" s="63"/>
    </row>
    <row r="6070" spans="3:3" s="62" customFormat="1" ht="12.75" x14ac:dyDescent="0.2">
      <c r="C6070" s="63"/>
    </row>
    <row r="6071" spans="3:3" s="62" customFormat="1" ht="12.75" x14ac:dyDescent="0.2">
      <c r="C6071" s="63"/>
    </row>
    <row r="6072" spans="3:3" s="62" customFormat="1" ht="12.75" x14ac:dyDescent="0.2">
      <c r="C6072" s="63"/>
    </row>
    <row r="6073" spans="3:3" s="62" customFormat="1" ht="12.75" x14ac:dyDescent="0.2">
      <c r="C6073" s="63"/>
    </row>
    <row r="6074" spans="3:3" s="62" customFormat="1" ht="12.75" x14ac:dyDescent="0.2">
      <c r="C6074" s="63"/>
    </row>
    <row r="6075" spans="3:3" s="62" customFormat="1" ht="12.75" x14ac:dyDescent="0.2">
      <c r="C6075" s="63"/>
    </row>
    <row r="6076" spans="3:3" s="62" customFormat="1" ht="12.75" x14ac:dyDescent="0.2">
      <c r="C6076" s="63"/>
    </row>
    <row r="6077" spans="3:3" s="62" customFormat="1" ht="12.75" x14ac:dyDescent="0.2">
      <c r="C6077" s="63"/>
    </row>
    <row r="6078" spans="3:3" s="62" customFormat="1" ht="12.75" x14ac:dyDescent="0.2">
      <c r="C6078" s="63"/>
    </row>
    <row r="6079" spans="3:3" s="62" customFormat="1" ht="12.75" x14ac:dyDescent="0.2">
      <c r="C6079" s="63"/>
    </row>
    <row r="6080" spans="3:3" s="62" customFormat="1" ht="12.75" x14ac:dyDescent="0.2">
      <c r="C6080" s="63"/>
    </row>
    <row r="6081" spans="3:3" s="62" customFormat="1" ht="12.75" x14ac:dyDescent="0.2">
      <c r="C6081" s="63"/>
    </row>
    <row r="6082" spans="3:3" s="62" customFormat="1" ht="12.75" x14ac:dyDescent="0.2">
      <c r="C6082" s="63"/>
    </row>
    <row r="6083" spans="3:3" s="62" customFormat="1" ht="12.75" x14ac:dyDescent="0.2">
      <c r="C6083" s="63"/>
    </row>
    <row r="6084" spans="3:3" s="62" customFormat="1" ht="12.75" x14ac:dyDescent="0.2">
      <c r="C6084" s="63"/>
    </row>
    <row r="6085" spans="3:3" s="62" customFormat="1" ht="12.75" x14ac:dyDescent="0.2">
      <c r="C6085" s="63"/>
    </row>
    <row r="6086" spans="3:3" s="62" customFormat="1" ht="12.75" x14ac:dyDescent="0.2">
      <c r="C6086" s="63"/>
    </row>
    <row r="6087" spans="3:3" s="62" customFormat="1" ht="12.75" x14ac:dyDescent="0.2">
      <c r="C6087" s="63"/>
    </row>
    <row r="6088" spans="3:3" s="62" customFormat="1" ht="12.75" x14ac:dyDescent="0.2">
      <c r="C6088" s="63"/>
    </row>
    <row r="6089" spans="3:3" s="62" customFormat="1" ht="12.75" x14ac:dyDescent="0.2">
      <c r="C6089" s="63"/>
    </row>
    <row r="6090" spans="3:3" s="62" customFormat="1" ht="12.75" x14ac:dyDescent="0.2">
      <c r="C6090" s="63"/>
    </row>
    <row r="6091" spans="3:3" s="62" customFormat="1" ht="12.75" x14ac:dyDescent="0.2">
      <c r="C6091" s="63"/>
    </row>
    <row r="6092" spans="3:3" s="62" customFormat="1" ht="12.75" x14ac:dyDescent="0.2">
      <c r="C6092" s="63"/>
    </row>
    <row r="6093" spans="3:3" s="62" customFormat="1" ht="12.75" x14ac:dyDescent="0.2">
      <c r="C6093" s="63"/>
    </row>
    <row r="6094" spans="3:3" s="62" customFormat="1" ht="12.75" x14ac:dyDescent="0.2">
      <c r="C6094" s="63"/>
    </row>
    <row r="6095" spans="3:3" s="62" customFormat="1" ht="12.75" x14ac:dyDescent="0.2">
      <c r="C6095" s="63"/>
    </row>
    <row r="6096" spans="3:3" s="62" customFormat="1" ht="12.75" x14ac:dyDescent="0.2">
      <c r="C6096" s="63"/>
    </row>
    <row r="6097" spans="3:3" s="62" customFormat="1" ht="12.75" x14ac:dyDescent="0.2">
      <c r="C6097" s="63"/>
    </row>
    <row r="6098" spans="3:3" s="62" customFormat="1" ht="12.75" x14ac:dyDescent="0.2">
      <c r="C6098" s="63"/>
    </row>
    <row r="6099" spans="3:3" s="62" customFormat="1" ht="12.75" x14ac:dyDescent="0.2">
      <c r="C6099" s="63"/>
    </row>
    <row r="6100" spans="3:3" s="62" customFormat="1" ht="12.75" x14ac:dyDescent="0.2">
      <c r="C6100" s="63"/>
    </row>
    <row r="6101" spans="3:3" s="62" customFormat="1" ht="12.75" x14ac:dyDescent="0.2">
      <c r="C6101" s="63"/>
    </row>
    <row r="6102" spans="3:3" s="62" customFormat="1" ht="12.75" x14ac:dyDescent="0.2">
      <c r="C6102" s="63"/>
    </row>
    <row r="6103" spans="3:3" s="62" customFormat="1" ht="12.75" x14ac:dyDescent="0.2">
      <c r="C6103" s="63"/>
    </row>
    <row r="6104" spans="3:3" s="62" customFormat="1" ht="12.75" x14ac:dyDescent="0.2">
      <c r="C6104" s="63"/>
    </row>
    <row r="6105" spans="3:3" s="62" customFormat="1" ht="12.75" x14ac:dyDescent="0.2">
      <c r="C6105" s="63"/>
    </row>
    <row r="6106" spans="3:3" s="62" customFormat="1" ht="12.75" x14ac:dyDescent="0.2">
      <c r="C6106" s="63"/>
    </row>
    <row r="6107" spans="3:3" s="62" customFormat="1" ht="12.75" x14ac:dyDescent="0.2">
      <c r="C6107" s="63"/>
    </row>
    <row r="6108" spans="3:3" s="62" customFormat="1" ht="12.75" x14ac:dyDescent="0.2">
      <c r="C6108" s="63"/>
    </row>
    <row r="6109" spans="3:3" s="62" customFormat="1" ht="12.75" x14ac:dyDescent="0.2">
      <c r="C6109" s="63"/>
    </row>
    <row r="6110" spans="3:3" s="62" customFormat="1" ht="12.75" x14ac:dyDescent="0.2">
      <c r="C6110" s="63"/>
    </row>
    <row r="6111" spans="3:3" s="62" customFormat="1" ht="12.75" x14ac:dyDescent="0.2">
      <c r="C6111" s="63"/>
    </row>
    <row r="6112" spans="3:3" s="62" customFormat="1" ht="12.75" x14ac:dyDescent="0.2">
      <c r="C6112" s="63"/>
    </row>
    <row r="6113" spans="3:3" s="62" customFormat="1" ht="12.75" x14ac:dyDescent="0.2">
      <c r="C6113" s="63"/>
    </row>
    <row r="6114" spans="3:3" s="62" customFormat="1" ht="12.75" x14ac:dyDescent="0.2">
      <c r="C6114" s="63"/>
    </row>
    <row r="6115" spans="3:3" s="62" customFormat="1" ht="12.75" x14ac:dyDescent="0.2">
      <c r="C6115" s="63"/>
    </row>
    <row r="6116" spans="3:3" s="62" customFormat="1" ht="12.75" x14ac:dyDescent="0.2">
      <c r="C6116" s="63"/>
    </row>
    <row r="6117" spans="3:3" s="62" customFormat="1" ht="12.75" x14ac:dyDescent="0.2">
      <c r="C6117" s="63"/>
    </row>
    <row r="6118" spans="3:3" s="62" customFormat="1" ht="12.75" x14ac:dyDescent="0.2">
      <c r="C6118" s="63"/>
    </row>
    <row r="6119" spans="3:3" s="62" customFormat="1" ht="12.75" x14ac:dyDescent="0.2">
      <c r="C6119" s="63"/>
    </row>
    <row r="6120" spans="3:3" s="62" customFormat="1" ht="12.75" x14ac:dyDescent="0.2">
      <c r="C6120" s="63"/>
    </row>
    <row r="6121" spans="3:3" s="62" customFormat="1" ht="12.75" x14ac:dyDescent="0.2">
      <c r="C6121" s="63"/>
    </row>
    <row r="6122" spans="3:3" s="62" customFormat="1" ht="12.75" x14ac:dyDescent="0.2">
      <c r="C6122" s="63"/>
    </row>
    <row r="6123" spans="3:3" s="62" customFormat="1" ht="12.75" x14ac:dyDescent="0.2">
      <c r="C6123" s="63"/>
    </row>
    <row r="6124" spans="3:3" s="62" customFormat="1" ht="12.75" x14ac:dyDescent="0.2">
      <c r="C6124" s="63"/>
    </row>
    <row r="6125" spans="3:3" s="62" customFormat="1" ht="12.75" x14ac:dyDescent="0.2">
      <c r="C6125" s="63"/>
    </row>
    <row r="6126" spans="3:3" s="62" customFormat="1" ht="12.75" x14ac:dyDescent="0.2">
      <c r="C6126" s="63"/>
    </row>
    <row r="6127" spans="3:3" s="62" customFormat="1" ht="12.75" x14ac:dyDescent="0.2">
      <c r="C6127" s="63"/>
    </row>
    <row r="6128" spans="3:3" s="62" customFormat="1" ht="12.75" x14ac:dyDescent="0.2">
      <c r="C6128" s="63"/>
    </row>
    <row r="6129" spans="3:3" s="62" customFormat="1" ht="12.75" x14ac:dyDescent="0.2">
      <c r="C6129" s="63"/>
    </row>
    <row r="6130" spans="3:3" s="62" customFormat="1" ht="12.75" x14ac:dyDescent="0.2">
      <c r="C6130" s="63"/>
    </row>
    <row r="6131" spans="3:3" s="62" customFormat="1" ht="12.75" x14ac:dyDescent="0.2">
      <c r="C6131" s="63"/>
    </row>
    <row r="6132" spans="3:3" s="62" customFormat="1" ht="12.75" x14ac:dyDescent="0.2">
      <c r="C6132" s="63"/>
    </row>
    <row r="6133" spans="3:3" s="62" customFormat="1" ht="12.75" x14ac:dyDescent="0.2">
      <c r="C6133" s="63"/>
    </row>
    <row r="6134" spans="3:3" s="62" customFormat="1" ht="12.75" x14ac:dyDescent="0.2">
      <c r="C6134" s="63"/>
    </row>
    <row r="6135" spans="3:3" s="62" customFormat="1" ht="12.75" x14ac:dyDescent="0.2">
      <c r="C6135" s="63"/>
    </row>
    <row r="6136" spans="3:3" s="62" customFormat="1" ht="12.75" x14ac:dyDescent="0.2">
      <c r="C6136" s="63"/>
    </row>
    <row r="6137" spans="3:3" s="62" customFormat="1" ht="12.75" x14ac:dyDescent="0.2">
      <c r="C6137" s="63"/>
    </row>
    <row r="6138" spans="3:3" s="62" customFormat="1" ht="12.75" x14ac:dyDescent="0.2">
      <c r="C6138" s="63"/>
    </row>
    <row r="6139" spans="3:3" s="62" customFormat="1" ht="12.75" x14ac:dyDescent="0.2">
      <c r="C6139" s="63"/>
    </row>
    <row r="6140" spans="3:3" s="62" customFormat="1" ht="12.75" x14ac:dyDescent="0.2">
      <c r="C6140" s="63"/>
    </row>
    <row r="6141" spans="3:3" s="62" customFormat="1" ht="12.75" x14ac:dyDescent="0.2">
      <c r="C6141" s="63"/>
    </row>
    <row r="6142" spans="3:3" s="62" customFormat="1" ht="12.75" x14ac:dyDescent="0.2">
      <c r="C6142" s="63"/>
    </row>
    <row r="6143" spans="3:3" s="62" customFormat="1" ht="12.75" x14ac:dyDescent="0.2">
      <c r="C6143" s="63"/>
    </row>
    <row r="6144" spans="3:3" s="62" customFormat="1" ht="12.75" x14ac:dyDescent="0.2">
      <c r="C6144" s="63"/>
    </row>
    <row r="6145" spans="3:3" s="62" customFormat="1" ht="12.75" x14ac:dyDescent="0.2">
      <c r="C6145" s="63"/>
    </row>
    <row r="6146" spans="3:3" s="62" customFormat="1" ht="12.75" x14ac:dyDescent="0.2">
      <c r="C6146" s="63"/>
    </row>
    <row r="6147" spans="3:3" s="62" customFormat="1" ht="12.75" x14ac:dyDescent="0.2">
      <c r="C6147" s="63"/>
    </row>
    <row r="6148" spans="3:3" s="62" customFormat="1" ht="12.75" x14ac:dyDescent="0.2">
      <c r="C6148" s="63"/>
    </row>
    <row r="6149" spans="3:3" s="62" customFormat="1" ht="12.75" x14ac:dyDescent="0.2">
      <c r="C6149" s="63"/>
    </row>
    <row r="6150" spans="3:3" s="62" customFormat="1" ht="12.75" x14ac:dyDescent="0.2">
      <c r="C6150" s="63"/>
    </row>
    <row r="6151" spans="3:3" s="62" customFormat="1" ht="12.75" x14ac:dyDescent="0.2">
      <c r="C6151" s="63"/>
    </row>
    <row r="6152" spans="3:3" s="62" customFormat="1" ht="12.75" x14ac:dyDescent="0.2">
      <c r="C6152" s="63"/>
    </row>
    <row r="6153" spans="3:3" s="62" customFormat="1" ht="12.75" x14ac:dyDescent="0.2">
      <c r="C6153" s="63"/>
    </row>
    <row r="6154" spans="3:3" s="62" customFormat="1" ht="12.75" x14ac:dyDescent="0.2">
      <c r="C6154" s="63"/>
    </row>
    <row r="6155" spans="3:3" s="62" customFormat="1" ht="12.75" x14ac:dyDescent="0.2">
      <c r="C6155" s="63"/>
    </row>
    <row r="6156" spans="3:3" s="62" customFormat="1" ht="12.75" x14ac:dyDescent="0.2">
      <c r="C6156" s="63"/>
    </row>
    <row r="6157" spans="3:3" s="62" customFormat="1" ht="12.75" x14ac:dyDescent="0.2">
      <c r="C6157" s="63"/>
    </row>
    <row r="6158" spans="3:3" s="62" customFormat="1" ht="12.75" x14ac:dyDescent="0.2">
      <c r="C6158" s="63"/>
    </row>
    <row r="6159" spans="3:3" s="62" customFormat="1" ht="12.75" x14ac:dyDescent="0.2">
      <c r="C6159" s="63"/>
    </row>
    <row r="6160" spans="3:3" s="62" customFormat="1" ht="12.75" x14ac:dyDescent="0.2">
      <c r="C6160" s="63"/>
    </row>
    <row r="6161" spans="3:3" s="62" customFormat="1" ht="12.75" x14ac:dyDescent="0.2">
      <c r="C6161" s="63"/>
    </row>
    <row r="6162" spans="3:3" s="62" customFormat="1" ht="12.75" x14ac:dyDescent="0.2">
      <c r="C6162" s="63"/>
    </row>
    <row r="6163" spans="3:3" s="62" customFormat="1" ht="12.75" x14ac:dyDescent="0.2">
      <c r="C6163" s="63"/>
    </row>
    <row r="6164" spans="3:3" s="62" customFormat="1" ht="12.75" x14ac:dyDescent="0.2">
      <c r="C6164" s="63"/>
    </row>
    <row r="6165" spans="3:3" s="62" customFormat="1" ht="12.75" x14ac:dyDescent="0.2">
      <c r="C6165" s="63"/>
    </row>
    <row r="6166" spans="3:3" s="62" customFormat="1" ht="12.75" x14ac:dyDescent="0.2">
      <c r="C6166" s="63"/>
    </row>
    <row r="6167" spans="3:3" s="62" customFormat="1" ht="12.75" x14ac:dyDescent="0.2">
      <c r="C6167" s="63"/>
    </row>
    <row r="6168" spans="3:3" s="62" customFormat="1" ht="12.75" x14ac:dyDescent="0.2">
      <c r="C6168" s="63"/>
    </row>
    <row r="6169" spans="3:3" s="62" customFormat="1" ht="12.75" x14ac:dyDescent="0.2">
      <c r="C6169" s="63"/>
    </row>
    <row r="6170" spans="3:3" s="62" customFormat="1" ht="12.75" x14ac:dyDescent="0.2">
      <c r="C6170" s="63"/>
    </row>
    <row r="6171" spans="3:3" s="62" customFormat="1" ht="12.75" x14ac:dyDescent="0.2">
      <c r="C6171" s="63"/>
    </row>
    <row r="6172" spans="3:3" s="62" customFormat="1" ht="12.75" x14ac:dyDescent="0.2">
      <c r="C6172" s="63"/>
    </row>
    <row r="6173" spans="3:3" s="62" customFormat="1" ht="12.75" x14ac:dyDescent="0.2">
      <c r="C6173" s="63"/>
    </row>
    <row r="6174" spans="3:3" s="62" customFormat="1" ht="12.75" x14ac:dyDescent="0.2">
      <c r="C6174" s="63"/>
    </row>
    <row r="6175" spans="3:3" s="62" customFormat="1" ht="12.75" x14ac:dyDescent="0.2">
      <c r="C6175" s="63"/>
    </row>
    <row r="6176" spans="3:3" s="62" customFormat="1" ht="12.75" x14ac:dyDescent="0.2">
      <c r="C6176" s="63"/>
    </row>
    <row r="6177" spans="3:3" s="62" customFormat="1" ht="12.75" x14ac:dyDescent="0.2">
      <c r="C6177" s="63"/>
    </row>
    <row r="6178" spans="3:3" s="62" customFormat="1" ht="12.75" x14ac:dyDescent="0.2">
      <c r="C6178" s="63"/>
    </row>
    <row r="6179" spans="3:3" s="62" customFormat="1" ht="12.75" x14ac:dyDescent="0.2">
      <c r="C6179" s="63"/>
    </row>
    <row r="6180" spans="3:3" s="62" customFormat="1" ht="12.75" x14ac:dyDescent="0.2">
      <c r="C6180" s="63"/>
    </row>
    <row r="6181" spans="3:3" s="62" customFormat="1" ht="12.75" x14ac:dyDescent="0.2">
      <c r="C6181" s="63"/>
    </row>
    <row r="6182" spans="3:3" s="62" customFormat="1" ht="12.75" x14ac:dyDescent="0.2">
      <c r="C6182" s="63"/>
    </row>
    <row r="6183" spans="3:3" s="62" customFormat="1" ht="12.75" x14ac:dyDescent="0.2">
      <c r="C6183" s="63"/>
    </row>
    <row r="6184" spans="3:3" s="62" customFormat="1" ht="12.75" x14ac:dyDescent="0.2">
      <c r="C6184" s="63"/>
    </row>
    <row r="6185" spans="3:3" s="62" customFormat="1" ht="12.75" x14ac:dyDescent="0.2">
      <c r="C6185" s="63"/>
    </row>
    <row r="6186" spans="3:3" s="62" customFormat="1" ht="12.75" x14ac:dyDescent="0.2">
      <c r="C6186" s="63"/>
    </row>
    <row r="6187" spans="3:3" s="62" customFormat="1" ht="12.75" x14ac:dyDescent="0.2">
      <c r="C6187" s="63"/>
    </row>
    <row r="6188" spans="3:3" s="62" customFormat="1" ht="12.75" x14ac:dyDescent="0.2">
      <c r="C6188" s="63"/>
    </row>
    <row r="6189" spans="3:3" s="62" customFormat="1" ht="12.75" x14ac:dyDescent="0.2">
      <c r="C6189" s="63"/>
    </row>
    <row r="6190" spans="3:3" s="62" customFormat="1" ht="12.75" x14ac:dyDescent="0.2">
      <c r="C6190" s="63"/>
    </row>
    <row r="6191" spans="3:3" s="62" customFormat="1" ht="12.75" x14ac:dyDescent="0.2">
      <c r="C6191" s="63"/>
    </row>
    <row r="6192" spans="3:3" s="62" customFormat="1" ht="12.75" x14ac:dyDescent="0.2">
      <c r="C6192" s="63"/>
    </row>
    <row r="6193" spans="3:3" s="62" customFormat="1" ht="12.75" x14ac:dyDescent="0.2">
      <c r="C6193" s="63"/>
    </row>
    <row r="6194" spans="3:3" s="62" customFormat="1" ht="12.75" x14ac:dyDescent="0.2">
      <c r="C6194" s="63"/>
    </row>
    <row r="6195" spans="3:3" s="62" customFormat="1" ht="12.75" x14ac:dyDescent="0.2">
      <c r="C6195" s="63"/>
    </row>
    <row r="6196" spans="3:3" s="62" customFormat="1" ht="12.75" x14ac:dyDescent="0.2">
      <c r="C6196" s="63"/>
    </row>
    <row r="6197" spans="3:3" s="62" customFormat="1" ht="12.75" x14ac:dyDescent="0.2">
      <c r="C6197" s="63"/>
    </row>
    <row r="6198" spans="3:3" s="62" customFormat="1" ht="12.75" x14ac:dyDescent="0.2">
      <c r="C6198" s="63"/>
    </row>
    <row r="6199" spans="3:3" s="62" customFormat="1" ht="12.75" x14ac:dyDescent="0.2">
      <c r="C6199" s="63"/>
    </row>
    <row r="6200" spans="3:3" s="62" customFormat="1" ht="12.75" x14ac:dyDescent="0.2">
      <c r="C6200" s="63"/>
    </row>
    <row r="6201" spans="3:3" s="62" customFormat="1" ht="12.75" x14ac:dyDescent="0.2">
      <c r="C6201" s="63"/>
    </row>
    <row r="6202" spans="3:3" s="62" customFormat="1" ht="12.75" x14ac:dyDescent="0.2">
      <c r="C6202" s="63"/>
    </row>
    <row r="6203" spans="3:3" s="62" customFormat="1" ht="12.75" x14ac:dyDescent="0.2">
      <c r="C6203" s="63"/>
    </row>
    <row r="6204" spans="3:3" s="62" customFormat="1" ht="12.75" x14ac:dyDescent="0.2">
      <c r="C6204" s="63"/>
    </row>
    <row r="6205" spans="3:3" s="62" customFormat="1" ht="12.75" x14ac:dyDescent="0.2">
      <c r="C6205" s="63"/>
    </row>
    <row r="6206" spans="3:3" s="62" customFormat="1" ht="12.75" x14ac:dyDescent="0.2">
      <c r="C6206" s="63"/>
    </row>
    <row r="6207" spans="3:3" s="62" customFormat="1" ht="12.75" x14ac:dyDescent="0.2">
      <c r="C6207" s="63"/>
    </row>
    <row r="6208" spans="3:3" s="62" customFormat="1" ht="12.75" x14ac:dyDescent="0.2">
      <c r="C6208" s="63"/>
    </row>
    <row r="6209" spans="3:3" s="62" customFormat="1" ht="12.75" x14ac:dyDescent="0.2">
      <c r="C6209" s="63"/>
    </row>
    <row r="6210" spans="3:3" s="62" customFormat="1" ht="12.75" x14ac:dyDescent="0.2">
      <c r="C6210" s="63"/>
    </row>
    <row r="6211" spans="3:3" s="62" customFormat="1" ht="12.75" x14ac:dyDescent="0.2">
      <c r="C6211" s="63"/>
    </row>
    <row r="6212" spans="3:3" s="62" customFormat="1" ht="12.75" x14ac:dyDescent="0.2">
      <c r="C6212" s="63"/>
    </row>
    <row r="6213" spans="3:3" s="62" customFormat="1" ht="12.75" x14ac:dyDescent="0.2">
      <c r="C6213" s="63"/>
    </row>
    <row r="6214" spans="3:3" s="62" customFormat="1" ht="12.75" x14ac:dyDescent="0.2">
      <c r="C6214" s="63"/>
    </row>
    <row r="6215" spans="3:3" s="62" customFormat="1" ht="12.75" x14ac:dyDescent="0.2">
      <c r="C6215" s="63"/>
    </row>
    <row r="6216" spans="3:3" s="62" customFormat="1" ht="12.75" x14ac:dyDescent="0.2">
      <c r="C6216" s="63"/>
    </row>
    <row r="6217" spans="3:3" s="62" customFormat="1" ht="12.75" x14ac:dyDescent="0.2">
      <c r="C6217" s="63"/>
    </row>
    <row r="6218" spans="3:3" s="62" customFormat="1" ht="12.75" x14ac:dyDescent="0.2">
      <c r="C6218" s="63"/>
    </row>
    <row r="6219" spans="3:3" s="62" customFormat="1" ht="12.75" x14ac:dyDescent="0.2">
      <c r="C6219" s="63"/>
    </row>
    <row r="6220" spans="3:3" s="62" customFormat="1" ht="12.75" x14ac:dyDescent="0.2">
      <c r="C6220" s="63"/>
    </row>
    <row r="6221" spans="3:3" s="62" customFormat="1" ht="12.75" x14ac:dyDescent="0.2">
      <c r="C6221" s="63"/>
    </row>
    <row r="6222" spans="3:3" s="62" customFormat="1" ht="12.75" x14ac:dyDescent="0.2">
      <c r="C6222" s="63"/>
    </row>
    <row r="6223" spans="3:3" s="62" customFormat="1" ht="12.75" x14ac:dyDescent="0.2">
      <c r="C6223" s="63"/>
    </row>
    <row r="6224" spans="3:3" s="62" customFormat="1" ht="12.75" x14ac:dyDescent="0.2">
      <c r="C6224" s="63"/>
    </row>
    <row r="6225" spans="3:3" s="62" customFormat="1" ht="12.75" x14ac:dyDescent="0.2">
      <c r="C6225" s="63"/>
    </row>
    <row r="6226" spans="3:3" s="62" customFormat="1" ht="12.75" x14ac:dyDescent="0.2">
      <c r="C6226" s="63"/>
    </row>
    <row r="6227" spans="3:3" s="62" customFormat="1" ht="12.75" x14ac:dyDescent="0.2">
      <c r="C6227" s="63"/>
    </row>
    <row r="6228" spans="3:3" s="62" customFormat="1" ht="12.75" x14ac:dyDescent="0.2">
      <c r="C6228" s="63"/>
    </row>
    <row r="6229" spans="3:3" s="62" customFormat="1" ht="12.75" x14ac:dyDescent="0.2">
      <c r="C6229" s="63"/>
    </row>
    <row r="6230" spans="3:3" s="62" customFormat="1" ht="12.75" x14ac:dyDescent="0.2">
      <c r="C6230" s="63"/>
    </row>
    <row r="6231" spans="3:3" s="62" customFormat="1" ht="12.75" x14ac:dyDescent="0.2">
      <c r="C6231" s="63"/>
    </row>
    <row r="6232" spans="3:3" s="62" customFormat="1" ht="12.75" x14ac:dyDescent="0.2">
      <c r="C6232" s="63"/>
    </row>
    <row r="6233" spans="3:3" s="62" customFormat="1" ht="12.75" x14ac:dyDescent="0.2">
      <c r="C6233" s="63"/>
    </row>
    <row r="6234" spans="3:3" s="62" customFormat="1" ht="12.75" x14ac:dyDescent="0.2">
      <c r="C6234" s="63"/>
    </row>
    <row r="6235" spans="3:3" s="62" customFormat="1" ht="12.75" x14ac:dyDescent="0.2">
      <c r="C6235" s="63"/>
    </row>
    <row r="6236" spans="3:3" s="62" customFormat="1" ht="12.75" x14ac:dyDescent="0.2">
      <c r="C6236" s="63"/>
    </row>
    <row r="6237" spans="3:3" s="62" customFormat="1" ht="12.75" x14ac:dyDescent="0.2">
      <c r="C6237" s="63"/>
    </row>
    <row r="6238" spans="3:3" s="62" customFormat="1" ht="12.75" x14ac:dyDescent="0.2">
      <c r="C6238" s="63"/>
    </row>
    <row r="6239" spans="3:3" s="62" customFormat="1" ht="12.75" x14ac:dyDescent="0.2">
      <c r="C6239" s="63"/>
    </row>
    <row r="6240" spans="3:3" s="62" customFormat="1" ht="12.75" x14ac:dyDescent="0.2">
      <c r="C6240" s="63"/>
    </row>
    <row r="6241" spans="3:3" s="62" customFormat="1" ht="12.75" x14ac:dyDescent="0.2">
      <c r="C6241" s="63"/>
    </row>
    <row r="6242" spans="3:3" s="62" customFormat="1" ht="12.75" x14ac:dyDescent="0.2">
      <c r="C6242" s="63"/>
    </row>
    <row r="6243" spans="3:3" s="62" customFormat="1" ht="12.75" x14ac:dyDescent="0.2">
      <c r="C6243" s="63"/>
    </row>
    <row r="6244" spans="3:3" s="62" customFormat="1" ht="12.75" x14ac:dyDescent="0.2">
      <c r="C6244" s="63"/>
    </row>
    <row r="6245" spans="3:3" s="62" customFormat="1" ht="12.75" x14ac:dyDescent="0.2">
      <c r="C6245" s="63"/>
    </row>
    <row r="6246" spans="3:3" s="62" customFormat="1" ht="12.75" x14ac:dyDescent="0.2">
      <c r="C6246" s="63"/>
    </row>
    <row r="6247" spans="3:3" s="62" customFormat="1" ht="12.75" x14ac:dyDescent="0.2">
      <c r="C6247" s="63"/>
    </row>
    <row r="6248" spans="3:3" s="62" customFormat="1" ht="12.75" x14ac:dyDescent="0.2">
      <c r="C6248" s="63"/>
    </row>
    <row r="6249" spans="3:3" s="62" customFormat="1" ht="12.75" x14ac:dyDescent="0.2">
      <c r="C6249" s="63"/>
    </row>
    <row r="6250" spans="3:3" s="62" customFormat="1" ht="12.75" x14ac:dyDescent="0.2">
      <c r="C6250" s="63"/>
    </row>
    <row r="6251" spans="3:3" s="62" customFormat="1" ht="12.75" x14ac:dyDescent="0.2">
      <c r="C6251" s="63"/>
    </row>
    <row r="6252" spans="3:3" s="62" customFormat="1" ht="12.75" x14ac:dyDescent="0.2">
      <c r="C6252" s="63"/>
    </row>
    <row r="6253" spans="3:3" s="62" customFormat="1" ht="12.75" x14ac:dyDescent="0.2">
      <c r="C6253" s="63"/>
    </row>
    <row r="6254" spans="3:3" s="62" customFormat="1" ht="12.75" x14ac:dyDescent="0.2">
      <c r="C6254" s="63"/>
    </row>
    <row r="6255" spans="3:3" s="62" customFormat="1" ht="12.75" x14ac:dyDescent="0.2">
      <c r="C6255" s="63"/>
    </row>
    <row r="6256" spans="3:3" s="62" customFormat="1" ht="12.75" x14ac:dyDescent="0.2">
      <c r="C6256" s="63"/>
    </row>
    <row r="6257" spans="3:3" s="62" customFormat="1" ht="12.75" x14ac:dyDescent="0.2">
      <c r="C6257" s="63"/>
    </row>
    <row r="6258" spans="3:3" s="62" customFormat="1" ht="12.75" x14ac:dyDescent="0.2">
      <c r="C6258" s="63"/>
    </row>
    <row r="6259" spans="3:3" s="62" customFormat="1" ht="12.75" x14ac:dyDescent="0.2">
      <c r="C6259" s="63"/>
    </row>
    <row r="6260" spans="3:3" s="62" customFormat="1" ht="12.75" x14ac:dyDescent="0.2">
      <c r="C6260" s="63"/>
    </row>
    <row r="6261" spans="3:3" s="62" customFormat="1" ht="12.75" x14ac:dyDescent="0.2">
      <c r="C6261" s="63"/>
    </row>
    <row r="6262" spans="3:3" s="62" customFormat="1" ht="12.75" x14ac:dyDescent="0.2">
      <c r="C6262" s="63"/>
    </row>
    <row r="6263" spans="3:3" s="62" customFormat="1" ht="12.75" x14ac:dyDescent="0.2">
      <c r="C6263" s="63"/>
    </row>
    <row r="6264" spans="3:3" s="62" customFormat="1" ht="12.75" x14ac:dyDescent="0.2">
      <c r="C6264" s="63"/>
    </row>
    <row r="6265" spans="3:3" s="62" customFormat="1" ht="12.75" x14ac:dyDescent="0.2">
      <c r="C6265" s="63"/>
    </row>
    <row r="6266" spans="3:3" s="62" customFormat="1" ht="12.75" x14ac:dyDescent="0.2">
      <c r="C6266" s="63"/>
    </row>
    <row r="6267" spans="3:3" s="62" customFormat="1" ht="12.75" x14ac:dyDescent="0.2">
      <c r="C6267" s="63"/>
    </row>
    <row r="6268" spans="3:3" s="62" customFormat="1" ht="12.75" x14ac:dyDescent="0.2">
      <c r="C6268" s="63"/>
    </row>
    <row r="6269" spans="3:3" s="62" customFormat="1" ht="12.75" x14ac:dyDescent="0.2">
      <c r="C6269" s="63"/>
    </row>
    <row r="6270" spans="3:3" s="62" customFormat="1" ht="12.75" x14ac:dyDescent="0.2">
      <c r="C6270" s="63"/>
    </row>
    <row r="6271" spans="3:3" s="62" customFormat="1" ht="12.75" x14ac:dyDescent="0.2">
      <c r="C6271" s="63"/>
    </row>
    <row r="6272" spans="3:3" s="62" customFormat="1" ht="12.75" x14ac:dyDescent="0.2">
      <c r="C6272" s="63"/>
    </row>
    <row r="6273" spans="3:3" s="62" customFormat="1" ht="12.75" x14ac:dyDescent="0.2">
      <c r="C6273" s="63"/>
    </row>
    <row r="6274" spans="3:3" s="62" customFormat="1" ht="12.75" x14ac:dyDescent="0.2">
      <c r="C6274" s="63"/>
    </row>
    <row r="6275" spans="3:3" s="62" customFormat="1" ht="12.75" x14ac:dyDescent="0.2">
      <c r="C6275" s="63"/>
    </row>
    <row r="6276" spans="3:3" s="62" customFormat="1" ht="12.75" x14ac:dyDescent="0.2">
      <c r="C6276" s="63"/>
    </row>
    <row r="6277" spans="3:3" s="62" customFormat="1" ht="12.75" x14ac:dyDescent="0.2">
      <c r="C6277" s="63"/>
    </row>
    <row r="6278" spans="3:3" s="62" customFormat="1" ht="12.75" x14ac:dyDescent="0.2">
      <c r="C6278" s="63"/>
    </row>
    <row r="6279" spans="3:3" s="62" customFormat="1" ht="12.75" x14ac:dyDescent="0.2">
      <c r="C6279" s="63"/>
    </row>
    <row r="6280" spans="3:3" s="62" customFormat="1" ht="12.75" x14ac:dyDescent="0.2">
      <c r="C6280" s="63"/>
    </row>
    <row r="6281" spans="3:3" s="62" customFormat="1" ht="12.75" x14ac:dyDescent="0.2">
      <c r="C6281" s="63"/>
    </row>
    <row r="6282" spans="3:3" s="62" customFormat="1" ht="12.75" x14ac:dyDescent="0.2">
      <c r="C6282" s="63"/>
    </row>
    <row r="6283" spans="3:3" s="62" customFormat="1" ht="12.75" x14ac:dyDescent="0.2">
      <c r="C6283" s="63"/>
    </row>
    <row r="6284" spans="3:3" s="62" customFormat="1" ht="12.75" x14ac:dyDescent="0.2">
      <c r="C6284" s="63"/>
    </row>
    <row r="6285" spans="3:3" s="62" customFormat="1" ht="12.75" x14ac:dyDescent="0.2">
      <c r="C6285" s="63"/>
    </row>
    <row r="6286" spans="3:3" s="62" customFormat="1" ht="12.75" x14ac:dyDescent="0.2">
      <c r="C6286" s="63"/>
    </row>
    <row r="6287" spans="3:3" s="62" customFormat="1" ht="12.75" x14ac:dyDescent="0.2">
      <c r="C6287" s="63"/>
    </row>
    <row r="6288" spans="3:3" s="62" customFormat="1" ht="12.75" x14ac:dyDescent="0.2">
      <c r="C6288" s="63"/>
    </row>
    <row r="6289" spans="3:3" s="62" customFormat="1" ht="12.75" x14ac:dyDescent="0.2">
      <c r="C6289" s="63"/>
    </row>
    <row r="6290" spans="3:3" s="62" customFormat="1" ht="12.75" x14ac:dyDescent="0.2">
      <c r="C6290" s="63"/>
    </row>
    <row r="6291" spans="3:3" s="62" customFormat="1" ht="12.75" x14ac:dyDescent="0.2">
      <c r="C6291" s="63"/>
    </row>
    <row r="6292" spans="3:3" s="62" customFormat="1" ht="12.75" x14ac:dyDescent="0.2">
      <c r="C6292" s="63"/>
    </row>
    <row r="6293" spans="3:3" s="62" customFormat="1" ht="12.75" x14ac:dyDescent="0.2">
      <c r="C6293" s="63"/>
    </row>
    <row r="6294" spans="3:3" s="62" customFormat="1" ht="12.75" x14ac:dyDescent="0.2">
      <c r="C6294" s="63"/>
    </row>
    <row r="6295" spans="3:3" s="62" customFormat="1" ht="12.75" x14ac:dyDescent="0.2">
      <c r="C6295" s="63"/>
    </row>
    <row r="6296" spans="3:3" s="62" customFormat="1" ht="12.75" x14ac:dyDescent="0.2">
      <c r="C6296" s="63"/>
    </row>
    <row r="6297" spans="3:3" s="62" customFormat="1" ht="12.75" x14ac:dyDescent="0.2">
      <c r="C6297" s="63"/>
    </row>
    <row r="6298" spans="3:3" s="62" customFormat="1" ht="12.75" x14ac:dyDescent="0.2">
      <c r="C6298" s="63"/>
    </row>
    <row r="6299" spans="3:3" s="62" customFormat="1" ht="12.75" x14ac:dyDescent="0.2">
      <c r="C6299" s="63"/>
    </row>
    <row r="6300" spans="3:3" s="62" customFormat="1" ht="12.75" x14ac:dyDescent="0.2">
      <c r="C6300" s="63"/>
    </row>
    <row r="6301" spans="3:3" s="62" customFormat="1" ht="12.75" x14ac:dyDescent="0.2">
      <c r="C6301" s="63"/>
    </row>
    <row r="6302" spans="3:3" s="62" customFormat="1" ht="12.75" x14ac:dyDescent="0.2">
      <c r="C6302" s="63"/>
    </row>
    <row r="6303" spans="3:3" s="62" customFormat="1" ht="12.75" x14ac:dyDescent="0.2">
      <c r="C6303" s="63"/>
    </row>
    <row r="6304" spans="3:3" s="62" customFormat="1" ht="12.75" x14ac:dyDescent="0.2">
      <c r="C6304" s="63"/>
    </row>
    <row r="6305" spans="3:3" s="62" customFormat="1" ht="12.75" x14ac:dyDescent="0.2">
      <c r="C6305" s="63"/>
    </row>
    <row r="6306" spans="3:3" s="62" customFormat="1" ht="12.75" x14ac:dyDescent="0.2">
      <c r="C6306" s="63"/>
    </row>
    <row r="6307" spans="3:3" s="62" customFormat="1" ht="12.75" x14ac:dyDescent="0.2">
      <c r="C6307" s="63"/>
    </row>
    <row r="6308" spans="3:3" s="62" customFormat="1" ht="12.75" x14ac:dyDescent="0.2">
      <c r="C6308" s="63"/>
    </row>
    <row r="6309" spans="3:3" s="62" customFormat="1" ht="12.75" x14ac:dyDescent="0.2">
      <c r="C6309" s="63"/>
    </row>
    <row r="6310" spans="3:3" s="62" customFormat="1" ht="12.75" x14ac:dyDescent="0.2">
      <c r="C6310" s="63"/>
    </row>
    <row r="6311" spans="3:3" s="62" customFormat="1" ht="12.75" x14ac:dyDescent="0.2">
      <c r="C6311" s="63"/>
    </row>
    <row r="6312" spans="3:3" s="62" customFormat="1" ht="12.75" x14ac:dyDescent="0.2">
      <c r="C6312" s="63"/>
    </row>
    <row r="6313" spans="3:3" s="62" customFormat="1" ht="12.75" x14ac:dyDescent="0.2">
      <c r="C6313" s="63"/>
    </row>
    <row r="6314" spans="3:3" s="62" customFormat="1" ht="12.75" x14ac:dyDescent="0.2">
      <c r="C6314" s="63"/>
    </row>
    <row r="6315" spans="3:3" s="62" customFormat="1" ht="12.75" x14ac:dyDescent="0.2">
      <c r="C6315" s="63"/>
    </row>
    <row r="6316" spans="3:3" s="62" customFormat="1" ht="12.75" x14ac:dyDescent="0.2">
      <c r="C6316" s="63"/>
    </row>
    <row r="6317" spans="3:3" s="62" customFormat="1" ht="12.75" x14ac:dyDescent="0.2">
      <c r="C6317" s="63"/>
    </row>
    <row r="6318" spans="3:3" s="62" customFormat="1" ht="12.75" x14ac:dyDescent="0.2">
      <c r="C6318" s="63"/>
    </row>
    <row r="6319" spans="3:3" s="62" customFormat="1" ht="12.75" x14ac:dyDescent="0.2">
      <c r="C6319" s="63"/>
    </row>
    <row r="6320" spans="3:3" s="62" customFormat="1" ht="12.75" x14ac:dyDescent="0.2">
      <c r="C6320" s="63"/>
    </row>
    <row r="6321" spans="3:3" s="62" customFormat="1" ht="12.75" x14ac:dyDescent="0.2">
      <c r="C6321" s="63"/>
    </row>
    <row r="6322" spans="3:3" s="62" customFormat="1" ht="12.75" x14ac:dyDescent="0.2">
      <c r="C6322" s="63"/>
    </row>
    <row r="6323" spans="3:3" s="62" customFormat="1" ht="12.75" x14ac:dyDescent="0.2">
      <c r="C6323" s="63"/>
    </row>
    <row r="6324" spans="3:3" s="62" customFormat="1" ht="12.75" x14ac:dyDescent="0.2">
      <c r="C6324" s="63"/>
    </row>
    <row r="6325" spans="3:3" s="62" customFormat="1" ht="12.75" x14ac:dyDescent="0.2">
      <c r="C6325" s="63"/>
    </row>
    <row r="6326" spans="3:3" s="62" customFormat="1" ht="12.75" x14ac:dyDescent="0.2">
      <c r="C6326" s="63"/>
    </row>
    <row r="6327" spans="3:3" s="62" customFormat="1" ht="12.75" x14ac:dyDescent="0.2">
      <c r="C6327" s="63"/>
    </row>
    <row r="6328" spans="3:3" s="62" customFormat="1" ht="12.75" x14ac:dyDescent="0.2">
      <c r="C6328" s="63"/>
    </row>
    <row r="6329" spans="3:3" s="62" customFormat="1" ht="12.75" x14ac:dyDescent="0.2">
      <c r="C6329" s="63"/>
    </row>
    <row r="6330" spans="3:3" s="62" customFormat="1" ht="12.75" x14ac:dyDescent="0.2">
      <c r="C6330" s="63"/>
    </row>
    <row r="6331" spans="3:3" s="62" customFormat="1" ht="12.75" x14ac:dyDescent="0.2">
      <c r="C6331" s="63"/>
    </row>
    <row r="6332" spans="3:3" s="62" customFormat="1" ht="12.75" x14ac:dyDescent="0.2">
      <c r="C6332" s="63"/>
    </row>
    <row r="6333" spans="3:3" s="62" customFormat="1" ht="12.75" x14ac:dyDescent="0.2">
      <c r="C6333" s="63"/>
    </row>
    <row r="6334" spans="3:3" s="62" customFormat="1" ht="12.75" x14ac:dyDescent="0.2">
      <c r="C6334" s="63"/>
    </row>
    <row r="6335" spans="3:3" s="62" customFormat="1" ht="12.75" x14ac:dyDescent="0.2">
      <c r="C6335" s="63"/>
    </row>
    <row r="6336" spans="3:3" s="62" customFormat="1" ht="12.75" x14ac:dyDescent="0.2">
      <c r="C6336" s="63"/>
    </row>
    <row r="6337" spans="3:3" s="62" customFormat="1" ht="12.75" x14ac:dyDescent="0.2">
      <c r="C6337" s="63"/>
    </row>
    <row r="6338" spans="3:3" s="62" customFormat="1" ht="12.75" x14ac:dyDescent="0.2">
      <c r="C6338" s="63"/>
    </row>
    <row r="6339" spans="3:3" s="62" customFormat="1" ht="12.75" x14ac:dyDescent="0.2">
      <c r="C6339" s="63"/>
    </row>
    <row r="6340" spans="3:3" s="62" customFormat="1" ht="12.75" x14ac:dyDescent="0.2">
      <c r="C6340" s="63"/>
    </row>
    <row r="6341" spans="3:3" s="62" customFormat="1" ht="12.75" x14ac:dyDescent="0.2">
      <c r="C6341" s="63"/>
    </row>
    <row r="6342" spans="3:3" s="62" customFormat="1" ht="12.75" x14ac:dyDescent="0.2">
      <c r="C6342" s="63"/>
    </row>
    <row r="6343" spans="3:3" s="62" customFormat="1" ht="12.75" x14ac:dyDescent="0.2">
      <c r="C6343" s="63"/>
    </row>
    <row r="6344" spans="3:3" s="62" customFormat="1" ht="12.75" x14ac:dyDescent="0.2">
      <c r="C6344" s="63"/>
    </row>
    <row r="6345" spans="3:3" s="62" customFormat="1" ht="12.75" x14ac:dyDescent="0.2">
      <c r="C6345" s="63"/>
    </row>
    <row r="6346" spans="3:3" s="62" customFormat="1" ht="12.75" x14ac:dyDescent="0.2">
      <c r="C6346" s="63"/>
    </row>
    <row r="6347" spans="3:3" s="62" customFormat="1" ht="12.75" x14ac:dyDescent="0.2">
      <c r="C6347" s="63"/>
    </row>
    <row r="6348" spans="3:3" s="62" customFormat="1" ht="12.75" x14ac:dyDescent="0.2">
      <c r="C6348" s="63"/>
    </row>
    <row r="6349" spans="3:3" s="62" customFormat="1" ht="12.75" x14ac:dyDescent="0.2">
      <c r="C6349" s="63"/>
    </row>
    <row r="6350" spans="3:3" s="62" customFormat="1" ht="12.75" x14ac:dyDescent="0.2">
      <c r="C6350" s="63"/>
    </row>
    <row r="6351" spans="3:3" s="62" customFormat="1" ht="12.75" x14ac:dyDescent="0.2">
      <c r="C6351" s="63"/>
    </row>
    <row r="6352" spans="3:3" s="62" customFormat="1" ht="12.75" x14ac:dyDescent="0.2">
      <c r="C6352" s="63"/>
    </row>
    <row r="6353" spans="3:3" s="62" customFormat="1" ht="12.75" x14ac:dyDescent="0.2">
      <c r="C6353" s="63"/>
    </row>
    <row r="6354" spans="3:3" s="62" customFormat="1" ht="12.75" x14ac:dyDescent="0.2">
      <c r="C6354" s="63"/>
    </row>
    <row r="6355" spans="3:3" s="62" customFormat="1" ht="12.75" x14ac:dyDescent="0.2">
      <c r="C6355" s="63"/>
    </row>
    <row r="6356" spans="3:3" s="62" customFormat="1" ht="12.75" x14ac:dyDescent="0.2">
      <c r="C6356" s="63"/>
    </row>
    <row r="6357" spans="3:3" s="62" customFormat="1" ht="12.75" x14ac:dyDescent="0.2">
      <c r="C6357" s="63"/>
    </row>
    <row r="6358" spans="3:3" s="62" customFormat="1" ht="12.75" x14ac:dyDescent="0.2">
      <c r="C6358" s="63"/>
    </row>
    <row r="6359" spans="3:3" s="62" customFormat="1" ht="12.75" x14ac:dyDescent="0.2">
      <c r="C6359" s="63"/>
    </row>
    <row r="6360" spans="3:3" s="62" customFormat="1" ht="12.75" x14ac:dyDescent="0.2">
      <c r="C6360" s="63"/>
    </row>
    <row r="6361" spans="3:3" s="62" customFormat="1" ht="12.75" x14ac:dyDescent="0.2">
      <c r="C6361" s="63"/>
    </row>
    <row r="6362" spans="3:3" s="62" customFormat="1" ht="12.75" x14ac:dyDescent="0.2">
      <c r="C6362" s="63"/>
    </row>
    <row r="6363" spans="3:3" s="62" customFormat="1" ht="12.75" x14ac:dyDescent="0.2">
      <c r="C6363" s="63"/>
    </row>
    <row r="6364" spans="3:3" s="62" customFormat="1" ht="12.75" x14ac:dyDescent="0.2">
      <c r="C6364" s="63"/>
    </row>
    <row r="6365" spans="3:3" s="62" customFormat="1" ht="12.75" x14ac:dyDescent="0.2">
      <c r="C6365" s="63"/>
    </row>
    <row r="6366" spans="3:3" s="62" customFormat="1" ht="12.75" x14ac:dyDescent="0.2">
      <c r="C6366" s="63"/>
    </row>
    <row r="6367" spans="3:3" s="62" customFormat="1" ht="12.75" x14ac:dyDescent="0.2">
      <c r="C6367" s="63"/>
    </row>
    <row r="6368" spans="3:3" s="62" customFormat="1" ht="12.75" x14ac:dyDescent="0.2">
      <c r="C6368" s="63"/>
    </row>
    <row r="6369" spans="3:3" s="62" customFormat="1" ht="12.75" x14ac:dyDescent="0.2">
      <c r="C6369" s="63"/>
    </row>
    <row r="6370" spans="3:3" s="62" customFormat="1" ht="12.75" x14ac:dyDescent="0.2">
      <c r="C6370" s="63"/>
    </row>
    <row r="6371" spans="3:3" s="62" customFormat="1" ht="12.75" x14ac:dyDescent="0.2">
      <c r="C6371" s="63"/>
    </row>
    <row r="6372" spans="3:3" s="62" customFormat="1" ht="12.75" x14ac:dyDescent="0.2">
      <c r="C6372" s="63"/>
    </row>
    <row r="6373" spans="3:3" s="62" customFormat="1" ht="12.75" x14ac:dyDescent="0.2">
      <c r="C6373" s="63"/>
    </row>
    <row r="6374" spans="3:3" s="62" customFormat="1" ht="12.75" x14ac:dyDescent="0.2">
      <c r="C6374" s="63"/>
    </row>
    <row r="6375" spans="3:3" s="62" customFormat="1" ht="12.75" x14ac:dyDescent="0.2">
      <c r="C6375" s="63"/>
    </row>
    <row r="6376" spans="3:3" s="62" customFormat="1" ht="12.75" x14ac:dyDescent="0.2">
      <c r="C6376" s="63"/>
    </row>
    <row r="6377" spans="3:3" s="62" customFormat="1" ht="12.75" x14ac:dyDescent="0.2">
      <c r="C6377" s="63"/>
    </row>
    <row r="6378" spans="3:3" s="62" customFormat="1" ht="12.75" x14ac:dyDescent="0.2">
      <c r="C6378" s="63"/>
    </row>
    <row r="6379" spans="3:3" s="62" customFormat="1" ht="12.75" x14ac:dyDescent="0.2">
      <c r="C6379" s="63"/>
    </row>
    <row r="6380" spans="3:3" s="62" customFormat="1" ht="12.75" x14ac:dyDescent="0.2">
      <c r="C6380" s="63"/>
    </row>
    <row r="6381" spans="3:3" s="62" customFormat="1" ht="12.75" x14ac:dyDescent="0.2">
      <c r="C6381" s="63"/>
    </row>
    <row r="6382" spans="3:3" s="62" customFormat="1" ht="12.75" x14ac:dyDescent="0.2">
      <c r="C6382" s="63"/>
    </row>
    <row r="6383" spans="3:3" s="62" customFormat="1" ht="12.75" x14ac:dyDescent="0.2">
      <c r="C6383" s="63"/>
    </row>
    <row r="6384" spans="3:3" s="62" customFormat="1" ht="12.75" x14ac:dyDescent="0.2">
      <c r="C6384" s="63"/>
    </row>
    <row r="6385" spans="3:3" s="62" customFormat="1" ht="12.75" x14ac:dyDescent="0.2">
      <c r="C6385" s="63"/>
    </row>
    <row r="6386" spans="3:3" s="62" customFormat="1" ht="12.75" x14ac:dyDescent="0.2">
      <c r="C6386" s="63"/>
    </row>
    <row r="6387" spans="3:3" s="62" customFormat="1" ht="12.75" x14ac:dyDescent="0.2">
      <c r="C6387" s="63"/>
    </row>
    <row r="6388" spans="3:3" s="62" customFormat="1" ht="12.75" x14ac:dyDescent="0.2">
      <c r="C6388" s="63"/>
    </row>
    <row r="6389" spans="3:3" s="62" customFormat="1" ht="12.75" x14ac:dyDescent="0.2">
      <c r="C6389" s="63"/>
    </row>
    <row r="6390" spans="3:3" s="62" customFormat="1" ht="12.75" x14ac:dyDescent="0.2">
      <c r="C6390" s="63"/>
    </row>
    <row r="6391" spans="3:3" s="62" customFormat="1" ht="12.75" x14ac:dyDescent="0.2">
      <c r="C6391" s="63"/>
    </row>
    <row r="6392" spans="3:3" s="62" customFormat="1" ht="12.75" x14ac:dyDescent="0.2">
      <c r="C6392" s="63"/>
    </row>
    <row r="6393" spans="3:3" s="62" customFormat="1" ht="12.75" x14ac:dyDescent="0.2">
      <c r="C6393" s="63"/>
    </row>
    <row r="6394" spans="3:3" s="62" customFormat="1" ht="12.75" x14ac:dyDescent="0.2">
      <c r="C6394" s="63"/>
    </row>
    <row r="6395" spans="3:3" s="62" customFormat="1" ht="12.75" x14ac:dyDescent="0.2">
      <c r="C6395" s="63"/>
    </row>
    <row r="6396" spans="3:3" s="62" customFormat="1" ht="12.75" x14ac:dyDescent="0.2">
      <c r="C6396" s="63"/>
    </row>
    <row r="6397" spans="3:3" s="62" customFormat="1" ht="12.75" x14ac:dyDescent="0.2">
      <c r="C6397" s="63"/>
    </row>
    <row r="6398" spans="3:3" s="62" customFormat="1" ht="12.75" x14ac:dyDescent="0.2">
      <c r="C6398" s="63"/>
    </row>
    <row r="6399" spans="3:3" s="62" customFormat="1" ht="12.75" x14ac:dyDescent="0.2">
      <c r="C6399" s="63"/>
    </row>
    <row r="6400" spans="3:3" s="62" customFormat="1" ht="12.75" x14ac:dyDescent="0.2">
      <c r="C6400" s="63"/>
    </row>
    <row r="6401" spans="3:3" s="62" customFormat="1" ht="12.75" x14ac:dyDescent="0.2">
      <c r="C6401" s="63"/>
    </row>
    <row r="6402" spans="3:3" s="62" customFormat="1" ht="12.75" x14ac:dyDescent="0.2">
      <c r="C6402" s="63"/>
    </row>
    <row r="6403" spans="3:3" s="62" customFormat="1" ht="12.75" x14ac:dyDescent="0.2">
      <c r="C6403" s="63"/>
    </row>
    <row r="6404" spans="3:3" s="62" customFormat="1" ht="12.75" x14ac:dyDescent="0.2">
      <c r="C6404" s="63"/>
    </row>
    <row r="6405" spans="3:3" s="62" customFormat="1" ht="12.75" x14ac:dyDescent="0.2">
      <c r="C6405" s="63"/>
    </row>
    <row r="6406" spans="3:3" s="62" customFormat="1" ht="12.75" x14ac:dyDescent="0.2">
      <c r="C6406" s="63"/>
    </row>
    <row r="6407" spans="3:3" s="62" customFormat="1" ht="12.75" x14ac:dyDescent="0.2">
      <c r="C6407" s="63"/>
    </row>
    <row r="6408" spans="3:3" s="62" customFormat="1" ht="12.75" x14ac:dyDescent="0.2">
      <c r="C6408" s="63"/>
    </row>
    <row r="6409" spans="3:3" s="62" customFormat="1" ht="12.75" x14ac:dyDescent="0.2">
      <c r="C6409" s="63"/>
    </row>
    <row r="6410" spans="3:3" s="62" customFormat="1" ht="12.75" x14ac:dyDescent="0.2">
      <c r="C6410" s="63"/>
    </row>
    <row r="6411" spans="3:3" s="62" customFormat="1" ht="12.75" x14ac:dyDescent="0.2">
      <c r="C6411" s="63"/>
    </row>
    <row r="6412" spans="3:3" s="62" customFormat="1" ht="12.75" x14ac:dyDescent="0.2">
      <c r="C6412" s="63"/>
    </row>
    <row r="6413" spans="3:3" s="62" customFormat="1" ht="12.75" x14ac:dyDescent="0.2">
      <c r="C6413" s="63"/>
    </row>
    <row r="6414" spans="3:3" s="62" customFormat="1" ht="12.75" x14ac:dyDescent="0.2">
      <c r="C6414" s="63"/>
    </row>
    <row r="6415" spans="3:3" s="62" customFormat="1" ht="12.75" x14ac:dyDescent="0.2">
      <c r="C6415" s="63"/>
    </row>
    <row r="6416" spans="3:3" s="62" customFormat="1" ht="12.75" x14ac:dyDescent="0.2">
      <c r="C6416" s="63"/>
    </row>
    <row r="6417" spans="3:3" s="62" customFormat="1" ht="12.75" x14ac:dyDescent="0.2">
      <c r="C6417" s="63"/>
    </row>
    <row r="6418" spans="3:3" s="62" customFormat="1" ht="12.75" x14ac:dyDescent="0.2">
      <c r="C6418" s="63"/>
    </row>
    <row r="6419" spans="3:3" s="62" customFormat="1" ht="12.75" x14ac:dyDescent="0.2">
      <c r="C6419" s="63"/>
    </row>
    <row r="6420" spans="3:3" s="62" customFormat="1" ht="12.75" x14ac:dyDescent="0.2">
      <c r="C6420" s="63"/>
    </row>
    <row r="6421" spans="3:3" s="62" customFormat="1" ht="12.75" x14ac:dyDescent="0.2">
      <c r="C6421" s="63"/>
    </row>
    <row r="6422" spans="3:3" s="62" customFormat="1" ht="12.75" x14ac:dyDescent="0.2">
      <c r="C6422" s="63"/>
    </row>
    <row r="6423" spans="3:3" s="62" customFormat="1" ht="12.75" x14ac:dyDescent="0.2">
      <c r="C6423" s="63"/>
    </row>
    <row r="6424" spans="3:3" s="62" customFormat="1" ht="12.75" x14ac:dyDescent="0.2">
      <c r="C6424" s="63"/>
    </row>
    <row r="6425" spans="3:3" s="62" customFormat="1" ht="12.75" x14ac:dyDescent="0.2">
      <c r="C6425" s="63"/>
    </row>
    <row r="6426" spans="3:3" s="62" customFormat="1" ht="12.75" x14ac:dyDescent="0.2">
      <c r="C6426" s="63"/>
    </row>
    <row r="6427" spans="3:3" s="62" customFormat="1" ht="12.75" x14ac:dyDescent="0.2">
      <c r="C6427" s="63"/>
    </row>
    <row r="6428" spans="3:3" s="62" customFormat="1" ht="12.75" x14ac:dyDescent="0.2">
      <c r="C6428" s="63"/>
    </row>
    <row r="6429" spans="3:3" s="62" customFormat="1" ht="12.75" x14ac:dyDescent="0.2">
      <c r="C6429" s="63"/>
    </row>
    <row r="6430" spans="3:3" s="62" customFormat="1" ht="12.75" x14ac:dyDescent="0.2">
      <c r="C6430" s="63"/>
    </row>
    <row r="6431" spans="3:3" s="62" customFormat="1" ht="12.75" x14ac:dyDescent="0.2">
      <c r="C6431" s="63"/>
    </row>
    <row r="6432" spans="3:3" s="62" customFormat="1" ht="12.75" x14ac:dyDescent="0.2">
      <c r="C6432" s="63"/>
    </row>
    <row r="6433" spans="3:3" s="62" customFormat="1" ht="12.75" x14ac:dyDescent="0.2">
      <c r="C6433" s="63"/>
    </row>
    <row r="6434" spans="3:3" s="62" customFormat="1" ht="12.75" x14ac:dyDescent="0.2">
      <c r="C6434" s="63"/>
    </row>
    <row r="6435" spans="3:3" s="62" customFormat="1" ht="12.75" x14ac:dyDescent="0.2">
      <c r="C6435" s="63"/>
    </row>
    <row r="6436" spans="3:3" s="62" customFormat="1" ht="12.75" x14ac:dyDescent="0.2">
      <c r="C6436" s="63"/>
    </row>
    <row r="6437" spans="3:3" s="62" customFormat="1" ht="12.75" x14ac:dyDescent="0.2">
      <c r="C6437" s="63"/>
    </row>
    <row r="6438" spans="3:3" s="62" customFormat="1" ht="12.75" x14ac:dyDescent="0.2">
      <c r="C6438" s="63"/>
    </row>
    <row r="6439" spans="3:3" s="62" customFormat="1" ht="12.75" x14ac:dyDescent="0.2">
      <c r="C6439" s="63"/>
    </row>
    <row r="6440" spans="3:3" s="62" customFormat="1" ht="12.75" x14ac:dyDescent="0.2">
      <c r="C6440" s="63"/>
    </row>
    <row r="6441" spans="3:3" s="62" customFormat="1" ht="12.75" x14ac:dyDescent="0.2">
      <c r="C6441" s="63"/>
    </row>
    <row r="6442" spans="3:3" s="62" customFormat="1" ht="12.75" x14ac:dyDescent="0.2">
      <c r="C6442" s="63"/>
    </row>
    <row r="6443" spans="3:3" s="62" customFormat="1" ht="12.75" x14ac:dyDescent="0.2">
      <c r="C6443" s="63"/>
    </row>
    <row r="6444" spans="3:3" s="62" customFormat="1" ht="12.75" x14ac:dyDescent="0.2">
      <c r="C6444" s="63"/>
    </row>
    <row r="6445" spans="3:3" s="62" customFormat="1" ht="12.75" x14ac:dyDescent="0.2">
      <c r="C6445" s="63"/>
    </row>
    <row r="6446" spans="3:3" s="62" customFormat="1" ht="12.75" x14ac:dyDescent="0.2">
      <c r="C6446" s="63"/>
    </row>
    <row r="6447" spans="3:3" s="62" customFormat="1" ht="12.75" x14ac:dyDescent="0.2">
      <c r="C6447" s="63"/>
    </row>
    <row r="6448" spans="3:3" s="62" customFormat="1" ht="12.75" x14ac:dyDescent="0.2">
      <c r="C6448" s="63"/>
    </row>
    <row r="6449" spans="3:3" s="62" customFormat="1" ht="12.75" x14ac:dyDescent="0.2">
      <c r="C6449" s="63"/>
    </row>
    <row r="6450" spans="3:3" s="62" customFormat="1" ht="12.75" x14ac:dyDescent="0.2">
      <c r="C6450" s="63"/>
    </row>
    <row r="6451" spans="3:3" s="62" customFormat="1" ht="12.75" x14ac:dyDescent="0.2">
      <c r="C6451" s="63"/>
    </row>
    <row r="6452" spans="3:3" s="62" customFormat="1" ht="12.75" x14ac:dyDescent="0.2">
      <c r="C6452" s="63"/>
    </row>
    <row r="6453" spans="3:3" s="62" customFormat="1" ht="12.75" x14ac:dyDescent="0.2">
      <c r="C6453" s="63"/>
    </row>
    <row r="6454" spans="3:3" s="62" customFormat="1" ht="12.75" x14ac:dyDescent="0.2">
      <c r="C6454" s="63"/>
    </row>
    <row r="6455" spans="3:3" s="62" customFormat="1" ht="12.75" x14ac:dyDescent="0.2">
      <c r="C6455" s="63"/>
    </row>
    <row r="6456" spans="3:3" s="62" customFormat="1" ht="12.75" x14ac:dyDescent="0.2">
      <c r="C6456" s="63"/>
    </row>
    <row r="6457" spans="3:3" s="62" customFormat="1" ht="12.75" x14ac:dyDescent="0.2">
      <c r="C6457" s="63"/>
    </row>
    <row r="6458" spans="3:3" s="62" customFormat="1" ht="12.75" x14ac:dyDescent="0.2">
      <c r="C6458" s="63"/>
    </row>
    <row r="6459" spans="3:3" s="62" customFormat="1" ht="12.75" x14ac:dyDescent="0.2">
      <c r="C6459" s="63"/>
    </row>
    <row r="6460" spans="3:3" s="62" customFormat="1" ht="12.75" x14ac:dyDescent="0.2">
      <c r="C6460" s="63"/>
    </row>
    <row r="6461" spans="3:3" s="62" customFormat="1" ht="12.75" x14ac:dyDescent="0.2">
      <c r="C6461" s="63"/>
    </row>
    <row r="6462" spans="3:3" s="62" customFormat="1" ht="12.75" x14ac:dyDescent="0.2">
      <c r="C6462" s="63"/>
    </row>
    <row r="6463" spans="3:3" s="62" customFormat="1" ht="12.75" x14ac:dyDescent="0.2">
      <c r="C6463" s="63"/>
    </row>
    <row r="6464" spans="3:3" s="62" customFormat="1" ht="12.75" x14ac:dyDescent="0.2">
      <c r="C6464" s="63"/>
    </row>
    <row r="6465" spans="3:3" s="62" customFormat="1" ht="12.75" x14ac:dyDescent="0.2">
      <c r="C6465" s="63"/>
    </row>
    <row r="6466" spans="3:3" s="62" customFormat="1" ht="12.75" x14ac:dyDescent="0.2">
      <c r="C6466" s="63"/>
    </row>
    <row r="6467" spans="3:3" s="62" customFormat="1" ht="12.75" x14ac:dyDescent="0.2">
      <c r="C6467" s="63"/>
    </row>
    <row r="6468" spans="3:3" s="62" customFormat="1" ht="12.75" x14ac:dyDescent="0.2">
      <c r="C6468" s="63"/>
    </row>
    <row r="6469" spans="3:3" s="62" customFormat="1" ht="12.75" x14ac:dyDescent="0.2">
      <c r="C6469" s="63"/>
    </row>
    <row r="6470" spans="3:3" s="62" customFormat="1" ht="12.75" x14ac:dyDescent="0.2">
      <c r="C6470" s="63"/>
    </row>
    <row r="6471" spans="3:3" s="62" customFormat="1" ht="12.75" x14ac:dyDescent="0.2">
      <c r="C6471" s="63"/>
    </row>
    <row r="6472" spans="3:3" s="62" customFormat="1" ht="12.75" x14ac:dyDescent="0.2">
      <c r="C6472" s="63"/>
    </row>
    <row r="6473" spans="3:3" s="62" customFormat="1" ht="12.75" x14ac:dyDescent="0.2">
      <c r="C6473" s="63"/>
    </row>
    <row r="6474" spans="3:3" s="62" customFormat="1" ht="12.75" x14ac:dyDescent="0.2">
      <c r="C6474" s="63"/>
    </row>
    <row r="6475" spans="3:3" s="62" customFormat="1" ht="12.75" x14ac:dyDescent="0.2">
      <c r="C6475" s="63"/>
    </row>
    <row r="6476" spans="3:3" s="62" customFormat="1" ht="12.75" x14ac:dyDescent="0.2">
      <c r="C6476" s="63"/>
    </row>
    <row r="6477" spans="3:3" s="62" customFormat="1" ht="12.75" x14ac:dyDescent="0.2">
      <c r="C6477" s="63"/>
    </row>
    <row r="6478" spans="3:3" s="62" customFormat="1" ht="12.75" x14ac:dyDescent="0.2">
      <c r="C6478" s="63"/>
    </row>
    <row r="6479" spans="3:3" s="62" customFormat="1" ht="12.75" x14ac:dyDescent="0.2">
      <c r="C6479" s="63"/>
    </row>
    <row r="6480" spans="3:3" s="62" customFormat="1" ht="12.75" x14ac:dyDescent="0.2">
      <c r="C6480" s="63"/>
    </row>
    <row r="6481" spans="3:3" s="62" customFormat="1" ht="12.75" x14ac:dyDescent="0.2">
      <c r="C6481" s="63"/>
    </row>
    <row r="6482" spans="3:3" s="62" customFormat="1" ht="12.75" x14ac:dyDescent="0.2">
      <c r="C6482" s="63"/>
    </row>
    <row r="6483" spans="3:3" s="62" customFormat="1" ht="12.75" x14ac:dyDescent="0.2">
      <c r="C6483" s="63"/>
    </row>
    <row r="6484" spans="3:3" s="62" customFormat="1" ht="12.75" x14ac:dyDescent="0.2">
      <c r="C6484" s="63"/>
    </row>
    <row r="6485" spans="3:3" s="62" customFormat="1" ht="12.75" x14ac:dyDescent="0.2">
      <c r="C6485" s="63"/>
    </row>
    <row r="6486" spans="3:3" s="62" customFormat="1" ht="12.75" x14ac:dyDescent="0.2">
      <c r="C6486" s="63"/>
    </row>
    <row r="6487" spans="3:3" s="62" customFormat="1" ht="12.75" x14ac:dyDescent="0.2">
      <c r="C6487" s="63"/>
    </row>
    <row r="6488" spans="3:3" s="62" customFormat="1" ht="12.75" x14ac:dyDescent="0.2">
      <c r="C6488" s="63"/>
    </row>
    <row r="6489" spans="3:3" s="62" customFormat="1" ht="12.75" x14ac:dyDescent="0.2">
      <c r="C6489" s="63"/>
    </row>
    <row r="6490" spans="3:3" s="62" customFormat="1" ht="12.75" x14ac:dyDescent="0.2">
      <c r="C6490" s="63"/>
    </row>
    <row r="6491" spans="3:3" s="62" customFormat="1" ht="12.75" x14ac:dyDescent="0.2">
      <c r="C6491" s="63"/>
    </row>
    <row r="6492" spans="3:3" s="62" customFormat="1" ht="12.75" x14ac:dyDescent="0.2">
      <c r="C6492" s="63"/>
    </row>
    <row r="6493" spans="3:3" s="62" customFormat="1" ht="12.75" x14ac:dyDescent="0.2">
      <c r="C6493" s="63"/>
    </row>
    <row r="6494" spans="3:3" s="62" customFormat="1" ht="12.75" x14ac:dyDescent="0.2">
      <c r="C6494" s="63"/>
    </row>
    <row r="6495" spans="3:3" s="62" customFormat="1" ht="12.75" x14ac:dyDescent="0.2">
      <c r="C6495" s="63"/>
    </row>
    <row r="6496" spans="3:3" s="62" customFormat="1" ht="12.75" x14ac:dyDescent="0.2">
      <c r="C6496" s="63"/>
    </row>
    <row r="6497" spans="3:3" s="62" customFormat="1" ht="12.75" x14ac:dyDescent="0.2">
      <c r="C6497" s="63"/>
    </row>
    <row r="6498" spans="3:3" s="62" customFormat="1" ht="12.75" x14ac:dyDescent="0.2">
      <c r="C6498" s="63"/>
    </row>
    <row r="6499" spans="3:3" s="62" customFormat="1" ht="12.75" x14ac:dyDescent="0.2">
      <c r="C6499" s="63"/>
    </row>
    <row r="6500" spans="3:3" s="62" customFormat="1" ht="12.75" x14ac:dyDescent="0.2">
      <c r="C6500" s="63"/>
    </row>
    <row r="6501" spans="3:3" s="62" customFormat="1" ht="12.75" x14ac:dyDescent="0.2">
      <c r="C6501" s="63"/>
    </row>
    <row r="6502" spans="3:3" s="62" customFormat="1" ht="12.75" x14ac:dyDescent="0.2">
      <c r="C6502" s="63"/>
    </row>
    <row r="6503" spans="3:3" s="62" customFormat="1" ht="12.75" x14ac:dyDescent="0.2">
      <c r="C6503" s="63"/>
    </row>
    <row r="6504" spans="3:3" s="62" customFormat="1" ht="12.75" x14ac:dyDescent="0.2">
      <c r="C6504" s="63"/>
    </row>
    <row r="6505" spans="3:3" s="62" customFormat="1" ht="12.75" x14ac:dyDescent="0.2">
      <c r="C6505" s="63"/>
    </row>
    <row r="6506" spans="3:3" s="62" customFormat="1" ht="12.75" x14ac:dyDescent="0.2">
      <c r="C6506" s="63"/>
    </row>
    <row r="6507" spans="3:3" s="62" customFormat="1" ht="12.75" x14ac:dyDescent="0.2">
      <c r="C6507" s="63"/>
    </row>
    <row r="6508" spans="3:3" s="62" customFormat="1" ht="12.75" x14ac:dyDescent="0.2">
      <c r="C6508" s="63"/>
    </row>
    <row r="6509" spans="3:3" s="62" customFormat="1" ht="12.75" x14ac:dyDescent="0.2">
      <c r="C6509" s="63"/>
    </row>
    <row r="6510" spans="3:3" s="62" customFormat="1" ht="12.75" x14ac:dyDescent="0.2">
      <c r="C6510" s="63"/>
    </row>
    <row r="6511" spans="3:3" s="62" customFormat="1" ht="12.75" x14ac:dyDescent="0.2">
      <c r="C6511" s="63"/>
    </row>
    <row r="6512" spans="3:3" s="62" customFormat="1" ht="12.75" x14ac:dyDescent="0.2">
      <c r="C6512" s="63"/>
    </row>
    <row r="6513" spans="3:3" s="62" customFormat="1" ht="12.75" x14ac:dyDescent="0.2">
      <c r="C6513" s="63"/>
    </row>
    <row r="6514" spans="3:3" s="62" customFormat="1" ht="12.75" x14ac:dyDescent="0.2">
      <c r="C6514" s="63"/>
    </row>
    <row r="6515" spans="3:3" s="62" customFormat="1" ht="12.75" x14ac:dyDescent="0.2">
      <c r="C6515" s="63"/>
    </row>
    <row r="6516" spans="3:3" s="62" customFormat="1" ht="12.75" x14ac:dyDescent="0.2">
      <c r="C6516" s="63"/>
    </row>
    <row r="6517" spans="3:3" s="62" customFormat="1" ht="12.75" x14ac:dyDescent="0.2">
      <c r="C6517" s="63"/>
    </row>
    <row r="6518" spans="3:3" s="62" customFormat="1" ht="12.75" x14ac:dyDescent="0.2">
      <c r="C6518" s="63"/>
    </row>
    <row r="6519" spans="3:3" s="62" customFormat="1" ht="12.75" x14ac:dyDescent="0.2">
      <c r="C6519" s="63"/>
    </row>
    <row r="6520" spans="3:3" s="62" customFormat="1" ht="12.75" x14ac:dyDescent="0.2">
      <c r="C6520" s="63"/>
    </row>
    <row r="6521" spans="3:3" s="62" customFormat="1" ht="12.75" x14ac:dyDescent="0.2">
      <c r="C6521" s="63"/>
    </row>
    <row r="6522" spans="3:3" s="62" customFormat="1" ht="12.75" x14ac:dyDescent="0.2">
      <c r="C6522" s="63"/>
    </row>
    <row r="6523" spans="3:3" s="62" customFormat="1" ht="12.75" x14ac:dyDescent="0.2">
      <c r="C6523" s="63"/>
    </row>
    <row r="6524" spans="3:3" s="62" customFormat="1" ht="12.75" x14ac:dyDescent="0.2">
      <c r="C6524" s="63"/>
    </row>
    <row r="6525" spans="3:3" s="62" customFormat="1" ht="12.75" x14ac:dyDescent="0.2">
      <c r="C6525" s="63"/>
    </row>
    <row r="6526" spans="3:3" s="62" customFormat="1" ht="12.75" x14ac:dyDescent="0.2">
      <c r="C6526" s="63"/>
    </row>
    <row r="6527" spans="3:3" s="62" customFormat="1" ht="12.75" x14ac:dyDescent="0.2">
      <c r="C6527" s="63"/>
    </row>
    <row r="6528" spans="3:3" s="62" customFormat="1" ht="12.75" x14ac:dyDescent="0.2">
      <c r="C6528" s="63"/>
    </row>
    <row r="6529" spans="3:3" s="62" customFormat="1" ht="12.75" x14ac:dyDescent="0.2">
      <c r="C6529" s="63"/>
    </row>
    <row r="6530" spans="3:3" s="62" customFormat="1" ht="12.75" x14ac:dyDescent="0.2">
      <c r="C6530" s="63"/>
    </row>
    <row r="6531" spans="3:3" s="62" customFormat="1" ht="12.75" x14ac:dyDescent="0.2">
      <c r="C6531" s="63"/>
    </row>
    <row r="6532" spans="3:3" s="62" customFormat="1" ht="12.75" x14ac:dyDescent="0.2">
      <c r="C6532" s="63"/>
    </row>
    <row r="6533" spans="3:3" s="62" customFormat="1" ht="12.75" x14ac:dyDescent="0.2">
      <c r="C6533" s="63"/>
    </row>
    <row r="6534" spans="3:3" s="62" customFormat="1" ht="12.75" x14ac:dyDescent="0.2">
      <c r="C6534" s="63"/>
    </row>
    <row r="6535" spans="3:3" s="62" customFormat="1" ht="12.75" x14ac:dyDescent="0.2">
      <c r="C6535" s="63"/>
    </row>
    <row r="6536" spans="3:3" s="62" customFormat="1" ht="12.75" x14ac:dyDescent="0.2">
      <c r="C6536" s="63"/>
    </row>
    <row r="6537" spans="3:3" s="62" customFormat="1" ht="12.75" x14ac:dyDescent="0.2">
      <c r="C6537" s="63"/>
    </row>
    <row r="6538" spans="3:3" s="62" customFormat="1" ht="12.75" x14ac:dyDescent="0.2">
      <c r="C6538" s="63"/>
    </row>
    <row r="6539" spans="3:3" s="62" customFormat="1" ht="12.75" x14ac:dyDescent="0.2">
      <c r="C6539" s="63"/>
    </row>
    <row r="6540" spans="3:3" s="62" customFormat="1" ht="12.75" x14ac:dyDescent="0.2">
      <c r="C6540" s="63"/>
    </row>
    <row r="6541" spans="3:3" s="62" customFormat="1" ht="12.75" x14ac:dyDescent="0.2">
      <c r="C6541" s="63"/>
    </row>
    <row r="6542" spans="3:3" s="62" customFormat="1" ht="12.75" x14ac:dyDescent="0.2">
      <c r="C6542" s="63"/>
    </row>
    <row r="6543" spans="3:3" s="62" customFormat="1" ht="12.75" x14ac:dyDescent="0.2">
      <c r="C6543" s="63"/>
    </row>
    <row r="6544" spans="3:3" s="62" customFormat="1" ht="12.75" x14ac:dyDescent="0.2">
      <c r="C6544" s="63"/>
    </row>
    <row r="6545" spans="3:3" s="62" customFormat="1" ht="12.75" x14ac:dyDescent="0.2">
      <c r="C6545" s="63"/>
    </row>
    <row r="6546" spans="3:3" s="62" customFormat="1" ht="12.75" x14ac:dyDescent="0.2">
      <c r="C6546" s="63"/>
    </row>
    <row r="6547" spans="3:3" s="62" customFormat="1" ht="12.75" x14ac:dyDescent="0.2">
      <c r="C6547" s="63"/>
    </row>
    <row r="6548" spans="3:3" s="62" customFormat="1" ht="12.75" x14ac:dyDescent="0.2">
      <c r="C6548" s="63"/>
    </row>
    <row r="6549" spans="3:3" s="62" customFormat="1" ht="12.75" x14ac:dyDescent="0.2">
      <c r="C6549" s="63"/>
    </row>
    <row r="6550" spans="3:3" s="62" customFormat="1" ht="12.75" x14ac:dyDescent="0.2">
      <c r="C6550" s="63"/>
    </row>
    <row r="6551" spans="3:3" s="62" customFormat="1" ht="12.75" x14ac:dyDescent="0.2">
      <c r="C6551" s="63"/>
    </row>
    <row r="6552" spans="3:3" s="62" customFormat="1" ht="12.75" x14ac:dyDescent="0.2">
      <c r="C6552" s="63"/>
    </row>
    <row r="6553" spans="3:3" s="62" customFormat="1" ht="12.75" x14ac:dyDescent="0.2">
      <c r="C6553" s="63"/>
    </row>
    <row r="6554" spans="3:3" s="62" customFormat="1" ht="12.75" x14ac:dyDescent="0.2">
      <c r="C6554" s="63"/>
    </row>
    <row r="6555" spans="3:3" s="62" customFormat="1" ht="12.75" x14ac:dyDescent="0.2">
      <c r="C6555" s="63"/>
    </row>
    <row r="6556" spans="3:3" s="62" customFormat="1" ht="12.75" x14ac:dyDescent="0.2">
      <c r="C6556" s="63"/>
    </row>
    <row r="6557" spans="3:3" s="62" customFormat="1" ht="12.75" x14ac:dyDescent="0.2">
      <c r="C6557" s="63"/>
    </row>
    <row r="6558" spans="3:3" s="62" customFormat="1" ht="12.75" x14ac:dyDescent="0.2">
      <c r="C6558" s="63"/>
    </row>
    <row r="6559" spans="3:3" s="62" customFormat="1" ht="12.75" x14ac:dyDescent="0.2">
      <c r="C6559" s="63"/>
    </row>
    <row r="6560" spans="3:3" s="62" customFormat="1" ht="12.75" x14ac:dyDescent="0.2">
      <c r="C6560" s="63"/>
    </row>
    <row r="6561" spans="3:3" s="62" customFormat="1" ht="12.75" x14ac:dyDescent="0.2">
      <c r="C6561" s="63"/>
    </row>
    <row r="6562" spans="3:3" s="62" customFormat="1" ht="12.75" x14ac:dyDescent="0.2">
      <c r="C6562" s="63"/>
    </row>
    <row r="6563" spans="3:3" s="62" customFormat="1" ht="12.75" x14ac:dyDescent="0.2">
      <c r="C6563" s="63"/>
    </row>
    <row r="6564" spans="3:3" s="62" customFormat="1" ht="12.75" x14ac:dyDescent="0.2">
      <c r="C6564" s="63"/>
    </row>
    <row r="6565" spans="3:3" s="62" customFormat="1" ht="12.75" x14ac:dyDescent="0.2">
      <c r="C6565" s="63"/>
    </row>
    <row r="6566" spans="3:3" s="62" customFormat="1" ht="12.75" x14ac:dyDescent="0.2">
      <c r="C6566" s="63"/>
    </row>
    <row r="6567" spans="3:3" s="62" customFormat="1" ht="12.75" x14ac:dyDescent="0.2">
      <c r="C6567" s="63"/>
    </row>
    <row r="6568" spans="3:3" s="62" customFormat="1" ht="12.75" x14ac:dyDescent="0.2">
      <c r="C6568" s="63"/>
    </row>
    <row r="6569" spans="3:3" s="62" customFormat="1" ht="12.75" x14ac:dyDescent="0.2">
      <c r="C6569" s="63"/>
    </row>
    <row r="6570" spans="3:3" s="62" customFormat="1" ht="12.75" x14ac:dyDescent="0.2">
      <c r="C6570" s="63"/>
    </row>
    <row r="6571" spans="3:3" s="62" customFormat="1" ht="12.75" x14ac:dyDescent="0.2">
      <c r="C6571" s="63"/>
    </row>
    <row r="6572" spans="3:3" s="62" customFormat="1" ht="12.75" x14ac:dyDescent="0.2">
      <c r="C6572" s="63"/>
    </row>
    <row r="6573" spans="3:3" s="62" customFormat="1" ht="12.75" x14ac:dyDescent="0.2">
      <c r="C6573" s="63"/>
    </row>
    <row r="6574" spans="3:3" s="62" customFormat="1" ht="12.75" x14ac:dyDescent="0.2">
      <c r="C6574" s="63"/>
    </row>
    <row r="6575" spans="3:3" s="62" customFormat="1" ht="12.75" x14ac:dyDescent="0.2">
      <c r="C6575" s="63"/>
    </row>
    <row r="6576" spans="3:3" s="62" customFormat="1" ht="12.75" x14ac:dyDescent="0.2">
      <c r="C6576" s="63"/>
    </row>
    <row r="6577" spans="3:3" s="62" customFormat="1" ht="12.75" x14ac:dyDescent="0.2">
      <c r="C6577" s="63"/>
    </row>
    <row r="6578" spans="3:3" s="62" customFormat="1" ht="12.75" x14ac:dyDescent="0.2">
      <c r="C6578" s="63"/>
    </row>
    <row r="6579" spans="3:3" s="62" customFormat="1" ht="12.75" x14ac:dyDescent="0.2">
      <c r="C6579" s="63"/>
    </row>
    <row r="6580" spans="3:3" s="62" customFormat="1" ht="12.75" x14ac:dyDescent="0.2">
      <c r="C6580" s="63"/>
    </row>
    <row r="6581" spans="3:3" s="62" customFormat="1" ht="12.75" x14ac:dyDescent="0.2">
      <c r="C6581" s="63"/>
    </row>
    <row r="6582" spans="3:3" s="62" customFormat="1" ht="12.75" x14ac:dyDescent="0.2">
      <c r="C6582" s="63"/>
    </row>
    <row r="6583" spans="3:3" s="62" customFormat="1" ht="12.75" x14ac:dyDescent="0.2">
      <c r="C6583" s="63"/>
    </row>
    <row r="6584" spans="3:3" s="62" customFormat="1" ht="12.75" x14ac:dyDescent="0.2">
      <c r="C6584" s="63"/>
    </row>
    <row r="6585" spans="3:3" s="62" customFormat="1" ht="12.75" x14ac:dyDescent="0.2">
      <c r="C6585" s="63"/>
    </row>
    <row r="6586" spans="3:3" s="62" customFormat="1" ht="12.75" x14ac:dyDescent="0.2">
      <c r="C6586" s="63"/>
    </row>
    <row r="6587" spans="3:3" s="62" customFormat="1" ht="12.75" x14ac:dyDescent="0.2">
      <c r="C6587" s="63"/>
    </row>
    <row r="6588" spans="3:3" s="62" customFormat="1" ht="12.75" x14ac:dyDescent="0.2">
      <c r="C6588" s="63"/>
    </row>
    <row r="6589" spans="3:3" s="62" customFormat="1" ht="12.75" x14ac:dyDescent="0.2">
      <c r="C6589" s="63"/>
    </row>
    <row r="6590" spans="3:3" s="62" customFormat="1" ht="12.75" x14ac:dyDescent="0.2">
      <c r="C6590" s="63"/>
    </row>
    <row r="6591" spans="3:3" s="62" customFormat="1" ht="12.75" x14ac:dyDescent="0.2">
      <c r="C6591" s="63"/>
    </row>
    <row r="6592" spans="3:3" s="62" customFormat="1" ht="12.75" x14ac:dyDescent="0.2">
      <c r="C6592" s="63"/>
    </row>
    <row r="6593" spans="3:3" s="62" customFormat="1" ht="12.75" x14ac:dyDescent="0.2">
      <c r="C6593" s="63"/>
    </row>
    <row r="6594" spans="3:3" s="62" customFormat="1" ht="12.75" x14ac:dyDescent="0.2">
      <c r="C6594" s="63"/>
    </row>
    <row r="6595" spans="3:3" s="62" customFormat="1" ht="12.75" x14ac:dyDescent="0.2">
      <c r="C6595" s="63"/>
    </row>
    <row r="6596" spans="3:3" s="62" customFormat="1" ht="12.75" x14ac:dyDescent="0.2">
      <c r="C6596" s="63"/>
    </row>
    <row r="6597" spans="3:3" s="62" customFormat="1" ht="12.75" x14ac:dyDescent="0.2">
      <c r="C6597" s="63"/>
    </row>
    <row r="6598" spans="3:3" s="62" customFormat="1" ht="12.75" x14ac:dyDescent="0.2">
      <c r="C6598" s="63"/>
    </row>
    <row r="6599" spans="3:3" s="62" customFormat="1" ht="12.75" x14ac:dyDescent="0.2">
      <c r="C6599" s="63"/>
    </row>
    <row r="6600" spans="3:3" s="62" customFormat="1" ht="12.75" x14ac:dyDescent="0.2">
      <c r="C6600" s="63"/>
    </row>
    <row r="6601" spans="3:3" s="62" customFormat="1" ht="12.75" x14ac:dyDescent="0.2">
      <c r="C6601" s="63"/>
    </row>
    <row r="6602" spans="3:3" s="62" customFormat="1" ht="12.75" x14ac:dyDescent="0.2">
      <c r="C6602" s="63"/>
    </row>
    <row r="6603" spans="3:3" s="62" customFormat="1" ht="12.75" x14ac:dyDescent="0.2">
      <c r="C6603" s="63"/>
    </row>
    <row r="6604" spans="3:3" s="62" customFormat="1" ht="12.75" x14ac:dyDescent="0.2">
      <c r="C6604" s="63"/>
    </row>
    <row r="6605" spans="3:3" s="62" customFormat="1" ht="12.75" x14ac:dyDescent="0.2">
      <c r="C6605" s="63"/>
    </row>
    <row r="6606" spans="3:3" s="62" customFormat="1" ht="12.75" x14ac:dyDescent="0.2">
      <c r="C6606" s="63"/>
    </row>
    <row r="6607" spans="3:3" s="62" customFormat="1" ht="12.75" x14ac:dyDescent="0.2">
      <c r="C6607" s="63"/>
    </row>
    <row r="6608" spans="3:3" s="62" customFormat="1" ht="12.75" x14ac:dyDescent="0.2">
      <c r="C6608" s="63"/>
    </row>
    <row r="6609" spans="3:3" s="62" customFormat="1" ht="12.75" x14ac:dyDescent="0.2">
      <c r="C6609" s="63"/>
    </row>
    <row r="6610" spans="3:3" s="62" customFormat="1" ht="12.75" x14ac:dyDescent="0.2">
      <c r="C6610" s="63"/>
    </row>
    <row r="6611" spans="3:3" s="62" customFormat="1" ht="12.75" x14ac:dyDescent="0.2">
      <c r="C6611" s="63"/>
    </row>
    <row r="6612" spans="3:3" s="62" customFormat="1" ht="12.75" x14ac:dyDescent="0.2">
      <c r="C6612" s="63"/>
    </row>
    <row r="6613" spans="3:3" s="62" customFormat="1" ht="12.75" x14ac:dyDescent="0.2">
      <c r="C6613" s="63"/>
    </row>
    <row r="6614" spans="3:3" s="62" customFormat="1" ht="12.75" x14ac:dyDescent="0.2">
      <c r="C6614" s="63"/>
    </row>
    <row r="6615" spans="3:3" s="62" customFormat="1" ht="12.75" x14ac:dyDescent="0.2">
      <c r="C6615" s="63"/>
    </row>
    <row r="6616" spans="3:3" s="62" customFormat="1" ht="12.75" x14ac:dyDescent="0.2">
      <c r="C6616" s="63"/>
    </row>
    <row r="6617" spans="3:3" s="62" customFormat="1" ht="12.75" x14ac:dyDescent="0.2">
      <c r="C6617" s="63"/>
    </row>
    <row r="6618" spans="3:3" s="62" customFormat="1" ht="12.75" x14ac:dyDescent="0.2">
      <c r="C6618" s="63"/>
    </row>
    <row r="6619" spans="3:3" s="62" customFormat="1" ht="12.75" x14ac:dyDescent="0.2">
      <c r="C6619" s="63"/>
    </row>
    <row r="6620" spans="3:3" s="62" customFormat="1" ht="12.75" x14ac:dyDescent="0.2">
      <c r="C6620" s="63"/>
    </row>
    <row r="6621" spans="3:3" s="62" customFormat="1" ht="12.75" x14ac:dyDescent="0.2">
      <c r="C6621" s="63"/>
    </row>
    <row r="6622" spans="3:3" s="62" customFormat="1" ht="12.75" x14ac:dyDescent="0.2">
      <c r="C6622" s="63"/>
    </row>
    <row r="6623" spans="3:3" s="62" customFormat="1" ht="12.75" x14ac:dyDescent="0.2">
      <c r="C6623" s="63"/>
    </row>
    <row r="6624" spans="3:3" s="62" customFormat="1" ht="12.75" x14ac:dyDescent="0.2">
      <c r="C6624" s="63"/>
    </row>
    <row r="6625" spans="3:3" s="62" customFormat="1" ht="12.75" x14ac:dyDescent="0.2">
      <c r="C6625" s="63"/>
    </row>
    <row r="6626" spans="3:3" s="62" customFormat="1" ht="12.75" x14ac:dyDescent="0.2">
      <c r="C6626" s="63"/>
    </row>
    <row r="6627" spans="3:3" s="62" customFormat="1" ht="12.75" x14ac:dyDescent="0.2">
      <c r="C6627" s="63"/>
    </row>
    <row r="6628" spans="3:3" s="62" customFormat="1" ht="12.75" x14ac:dyDescent="0.2">
      <c r="C6628" s="63"/>
    </row>
    <row r="6629" spans="3:3" s="62" customFormat="1" ht="12.75" x14ac:dyDescent="0.2">
      <c r="C6629" s="63"/>
    </row>
    <row r="6630" spans="3:3" s="62" customFormat="1" ht="12.75" x14ac:dyDescent="0.2">
      <c r="C6630" s="63"/>
    </row>
    <row r="6631" spans="3:3" s="62" customFormat="1" ht="12.75" x14ac:dyDescent="0.2">
      <c r="C6631" s="63"/>
    </row>
    <row r="6632" spans="3:3" s="62" customFormat="1" ht="12.75" x14ac:dyDescent="0.2">
      <c r="C6632" s="63"/>
    </row>
    <row r="6633" spans="3:3" s="62" customFormat="1" ht="12.75" x14ac:dyDescent="0.2">
      <c r="C6633" s="63"/>
    </row>
    <row r="6634" spans="3:3" s="62" customFormat="1" ht="12.75" x14ac:dyDescent="0.2">
      <c r="C6634" s="63"/>
    </row>
    <row r="6635" spans="3:3" s="62" customFormat="1" ht="12.75" x14ac:dyDescent="0.2">
      <c r="C6635" s="63"/>
    </row>
    <row r="6636" spans="3:3" s="62" customFormat="1" ht="12.75" x14ac:dyDescent="0.2">
      <c r="C6636" s="63"/>
    </row>
    <row r="6637" spans="3:3" s="62" customFormat="1" ht="12.75" x14ac:dyDescent="0.2">
      <c r="C6637" s="63"/>
    </row>
    <row r="6638" spans="3:3" s="62" customFormat="1" ht="12.75" x14ac:dyDescent="0.2">
      <c r="C6638" s="63"/>
    </row>
    <row r="6639" spans="3:3" s="62" customFormat="1" ht="12.75" x14ac:dyDescent="0.2">
      <c r="C6639" s="63"/>
    </row>
    <row r="6640" spans="3:3" s="62" customFormat="1" ht="12.75" x14ac:dyDescent="0.2">
      <c r="C6640" s="63"/>
    </row>
    <row r="6641" spans="3:3" s="62" customFormat="1" ht="12.75" x14ac:dyDescent="0.2">
      <c r="C6641" s="63"/>
    </row>
    <row r="6642" spans="3:3" s="62" customFormat="1" ht="12.75" x14ac:dyDescent="0.2">
      <c r="C6642" s="63"/>
    </row>
    <row r="6643" spans="3:3" s="62" customFormat="1" ht="12.75" x14ac:dyDescent="0.2">
      <c r="C6643" s="63"/>
    </row>
    <row r="6644" spans="3:3" s="62" customFormat="1" ht="12.75" x14ac:dyDescent="0.2">
      <c r="C6644" s="63"/>
    </row>
    <row r="6645" spans="3:3" s="62" customFormat="1" ht="12.75" x14ac:dyDescent="0.2">
      <c r="C6645" s="63"/>
    </row>
    <row r="6646" spans="3:3" s="62" customFormat="1" ht="12.75" x14ac:dyDescent="0.2">
      <c r="C6646" s="63"/>
    </row>
    <row r="6647" spans="3:3" s="62" customFormat="1" ht="12.75" x14ac:dyDescent="0.2">
      <c r="C6647" s="63"/>
    </row>
    <row r="6648" spans="3:3" s="62" customFormat="1" ht="12.75" x14ac:dyDescent="0.2">
      <c r="C6648" s="63"/>
    </row>
    <row r="6649" spans="3:3" s="62" customFormat="1" ht="12.75" x14ac:dyDescent="0.2">
      <c r="C6649" s="63"/>
    </row>
    <row r="6650" spans="3:3" s="62" customFormat="1" ht="12.75" x14ac:dyDescent="0.2">
      <c r="C6650" s="63"/>
    </row>
    <row r="6651" spans="3:3" s="62" customFormat="1" ht="12.75" x14ac:dyDescent="0.2">
      <c r="C6651" s="63"/>
    </row>
    <row r="6652" spans="3:3" s="62" customFormat="1" ht="12.75" x14ac:dyDescent="0.2">
      <c r="C6652" s="63"/>
    </row>
    <row r="6653" spans="3:3" s="62" customFormat="1" ht="12.75" x14ac:dyDescent="0.2">
      <c r="C6653" s="63"/>
    </row>
    <row r="6654" spans="3:3" s="62" customFormat="1" ht="12.75" x14ac:dyDescent="0.2">
      <c r="C6654" s="63"/>
    </row>
    <row r="6655" spans="3:3" s="62" customFormat="1" ht="12.75" x14ac:dyDescent="0.2">
      <c r="C6655" s="63"/>
    </row>
    <row r="6656" spans="3:3" s="62" customFormat="1" ht="12.75" x14ac:dyDescent="0.2">
      <c r="C6656" s="63"/>
    </row>
    <row r="6657" spans="3:3" s="62" customFormat="1" ht="12.75" x14ac:dyDescent="0.2">
      <c r="C6657" s="63"/>
    </row>
    <row r="6658" spans="3:3" s="62" customFormat="1" ht="12.75" x14ac:dyDescent="0.2">
      <c r="C6658" s="63"/>
    </row>
    <row r="6659" spans="3:3" s="62" customFormat="1" ht="12.75" x14ac:dyDescent="0.2">
      <c r="C6659" s="63"/>
    </row>
    <row r="6660" spans="3:3" s="62" customFormat="1" ht="12.75" x14ac:dyDescent="0.2">
      <c r="C6660" s="63"/>
    </row>
    <row r="6661" spans="3:3" s="62" customFormat="1" ht="12.75" x14ac:dyDescent="0.2">
      <c r="C6661" s="63"/>
    </row>
    <row r="6662" spans="3:3" s="62" customFormat="1" ht="12.75" x14ac:dyDescent="0.2">
      <c r="C6662" s="63"/>
    </row>
    <row r="6663" spans="3:3" s="62" customFormat="1" ht="12.75" x14ac:dyDescent="0.2">
      <c r="C6663" s="63"/>
    </row>
    <row r="6664" spans="3:3" s="62" customFormat="1" ht="12.75" x14ac:dyDescent="0.2">
      <c r="C6664" s="63"/>
    </row>
    <row r="6665" spans="3:3" s="62" customFormat="1" ht="12.75" x14ac:dyDescent="0.2">
      <c r="C6665" s="63"/>
    </row>
    <row r="6666" spans="3:3" s="62" customFormat="1" ht="12.75" x14ac:dyDescent="0.2">
      <c r="C6666" s="63"/>
    </row>
    <row r="6667" spans="3:3" s="62" customFormat="1" ht="12.75" x14ac:dyDescent="0.2">
      <c r="C6667" s="63"/>
    </row>
    <row r="6668" spans="3:3" s="62" customFormat="1" ht="12.75" x14ac:dyDescent="0.2">
      <c r="C6668" s="63"/>
    </row>
    <row r="6669" spans="3:3" s="62" customFormat="1" ht="12.75" x14ac:dyDescent="0.2">
      <c r="C6669" s="63"/>
    </row>
    <row r="6670" spans="3:3" s="62" customFormat="1" ht="12.75" x14ac:dyDescent="0.2">
      <c r="C6670" s="63"/>
    </row>
    <row r="6671" spans="3:3" s="62" customFormat="1" ht="12.75" x14ac:dyDescent="0.2">
      <c r="C6671" s="63"/>
    </row>
    <row r="6672" spans="3:3" s="62" customFormat="1" ht="12.75" x14ac:dyDescent="0.2">
      <c r="C6672" s="63"/>
    </row>
    <row r="6673" spans="3:3" s="62" customFormat="1" ht="12.75" x14ac:dyDescent="0.2">
      <c r="C6673" s="63"/>
    </row>
    <row r="6674" spans="3:3" s="62" customFormat="1" ht="12.75" x14ac:dyDescent="0.2">
      <c r="C6674" s="63"/>
    </row>
    <row r="6675" spans="3:3" s="62" customFormat="1" ht="12.75" x14ac:dyDescent="0.2">
      <c r="C6675" s="63"/>
    </row>
    <row r="6676" spans="3:3" s="62" customFormat="1" ht="12.75" x14ac:dyDescent="0.2">
      <c r="C6676" s="63"/>
    </row>
    <row r="6677" spans="3:3" s="62" customFormat="1" ht="12.75" x14ac:dyDescent="0.2">
      <c r="C6677" s="63"/>
    </row>
    <row r="6678" spans="3:3" s="62" customFormat="1" ht="12.75" x14ac:dyDescent="0.2">
      <c r="C6678" s="63"/>
    </row>
    <row r="6679" spans="3:3" s="62" customFormat="1" ht="12.75" x14ac:dyDescent="0.2">
      <c r="C6679" s="63"/>
    </row>
    <row r="6680" spans="3:3" s="62" customFormat="1" ht="12.75" x14ac:dyDescent="0.2">
      <c r="C6680" s="63"/>
    </row>
    <row r="6681" spans="3:3" s="62" customFormat="1" ht="12.75" x14ac:dyDescent="0.2">
      <c r="C6681" s="63"/>
    </row>
    <row r="6682" spans="3:3" s="62" customFormat="1" ht="12.75" x14ac:dyDescent="0.2">
      <c r="C6682" s="63"/>
    </row>
    <row r="6683" spans="3:3" s="62" customFormat="1" ht="12.75" x14ac:dyDescent="0.2">
      <c r="C6683" s="63"/>
    </row>
    <row r="6684" spans="3:3" s="62" customFormat="1" ht="12.75" x14ac:dyDescent="0.2">
      <c r="C6684" s="63"/>
    </row>
    <row r="6685" spans="3:3" s="62" customFormat="1" ht="12.75" x14ac:dyDescent="0.2">
      <c r="C6685" s="63"/>
    </row>
    <row r="6686" spans="3:3" s="62" customFormat="1" ht="12.75" x14ac:dyDescent="0.2">
      <c r="C6686" s="63"/>
    </row>
    <row r="6687" spans="3:3" s="62" customFormat="1" ht="12.75" x14ac:dyDescent="0.2">
      <c r="C6687" s="63"/>
    </row>
    <row r="6688" spans="3:3" s="62" customFormat="1" ht="12.75" x14ac:dyDescent="0.2">
      <c r="C6688" s="63"/>
    </row>
    <row r="6689" spans="3:3" s="62" customFormat="1" ht="12.75" x14ac:dyDescent="0.2">
      <c r="C6689" s="63"/>
    </row>
    <row r="6690" spans="3:3" s="62" customFormat="1" ht="12.75" x14ac:dyDescent="0.2">
      <c r="C6690" s="63"/>
    </row>
    <row r="6691" spans="3:3" s="62" customFormat="1" ht="12.75" x14ac:dyDescent="0.2">
      <c r="C6691" s="63"/>
    </row>
    <row r="6692" spans="3:3" s="62" customFormat="1" ht="12.75" x14ac:dyDescent="0.2">
      <c r="C6692" s="63"/>
    </row>
    <row r="6693" spans="3:3" s="62" customFormat="1" ht="12.75" x14ac:dyDescent="0.2">
      <c r="C6693" s="63"/>
    </row>
    <row r="6694" spans="3:3" s="62" customFormat="1" ht="12.75" x14ac:dyDescent="0.2">
      <c r="C6694" s="63"/>
    </row>
    <row r="6695" spans="3:3" s="62" customFormat="1" ht="12.75" x14ac:dyDescent="0.2">
      <c r="C6695" s="63"/>
    </row>
    <row r="6696" spans="3:3" s="62" customFormat="1" ht="12.75" x14ac:dyDescent="0.2">
      <c r="C6696" s="63"/>
    </row>
    <row r="6697" spans="3:3" s="62" customFormat="1" ht="12.75" x14ac:dyDescent="0.2">
      <c r="C6697" s="63"/>
    </row>
    <row r="6698" spans="3:3" s="62" customFormat="1" ht="12.75" x14ac:dyDescent="0.2">
      <c r="C6698" s="63"/>
    </row>
    <row r="6699" spans="3:3" s="62" customFormat="1" ht="12.75" x14ac:dyDescent="0.2">
      <c r="C6699" s="63"/>
    </row>
    <row r="6700" spans="3:3" s="62" customFormat="1" ht="12.75" x14ac:dyDescent="0.2">
      <c r="C6700" s="63"/>
    </row>
    <row r="6701" spans="3:3" s="62" customFormat="1" ht="12.75" x14ac:dyDescent="0.2">
      <c r="C6701" s="63"/>
    </row>
    <row r="6702" spans="3:3" s="62" customFormat="1" ht="12.75" x14ac:dyDescent="0.2">
      <c r="C6702" s="63"/>
    </row>
    <row r="6703" spans="3:3" s="62" customFormat="1" ht="12.75" x14ac:dyDescent="0.2">
      <c r="C6703" s="63"/>
    </row>
    <row r="6704" spans="3:3" s="62" customFormat="1" ht="12.75" x14ac:dyDescent="0.2">
      <c r="C6704" s="63"/>
    </row>
    <row r="6705" spans="3:3" s="62" customFormat="1" ht="12.75" x14ac:dyDescent="0.2">
      <c r="C6705" s="63"/>
    </row>
    <row r="6706" spans="3:3" s="62" customFormat="1" ht="12.75" x14ac:dyDescent="0.2">
      <c r="C6706" s="63"/>
    </row>
    <row r="6707" spans="3:3" s="62" customFormat="1" ht="12.75" x14ac:dyDescent="0.2">
      <c r="C6707" s="63"/>
    </row>
    <row r="6708" spans="3:3" s="62" customFormat="1" ht="12.75" x14ac:dyDescent="0.2">
      <c r="C6708" s="63"/>
    </row>
    <row r="6709" spans="3:3" s="62" customFormat="1" ht="12.75" x14ac:dyDescent="0.2">
      <c r="C6709" s="63"/>
    </row>
    <row r="6710" spans="3:3" s="62" customFormat="1" ht="12.75" x14ac:dyDescent="0.2">
      <c r="C6710" s="63"/>
    </row>
    <row r="6711" spans="3:3" s="62" customFormat="1" ht="12.75" x14ac:dyDescent="0.2">
      <c r="C6711" s="63"/>
    </row>
    <row r="6712" spans="3:3" s="62" customFormat="1" ht="12.75" x14ac:dyDescent="0.2">
      <c r="C6712" s="63"/>
    </row>
    <row r="6713" spans="3:3" s="62" customFormat="1" ht="12.75" x14ac:dyDescent="0.2">
      <c r="C6713" s="63"/>
    </row>
    <row r="6714" spans="3:3" s="62" customFormat="1" ht="12.75" x14ac:dyDescent="0.2">
      <c r="C6714" s="63"/>
    </row>
    <row r="6715" spans="3:3" s="62" customFormat="1" ht="12.75" x14ac:dyDescent="0.2">
      <c r="C6715" s="63"/>
    </row>
    <row r="6716" spans="3:3" s="62" customFormat="1" ht="12.75" x14ac:dyDescent="0.2">
      <c r="C6716" s="63"/>
    </row>
    <row r="6717" spans="3:3" s="62" customFormat="1" ht="12.75" x14ac:dyDescent="0.2">
      <c r="C6717" s="63"/>
    </row>
    <row r="6718" spans="3:3" s="62" customFormat="1" ht="12.75" x14ac:dyDescent="0.2">
      <c r="C6718" s="63"/>
    </row>
    <row r="6719" spans="3:3" s="62" customFormat="1" ht="12.75" x14ac:dyDescent="0.2">
      <c r="C6719" s="63"/>
    </row>
    <row r="6720" spans="3:3" s="62" customFormat="1" ht="12.75" x14ac:dyDescent="0.2">
      <c r="C6720" s="63"/>
    </row>
    <row r="6721" spans="3:3" s="62" customFormat="1" ht="12.75" x14ac:dyDescent="0.2">
      <c r="C6721" s="63"/>
    </row>
    <row r="6722" spans="3:3" s="62" customFormat="1" ht="12.75" x14ac:dyDescent="0.2">
      <c r="C6722" s="63"/>
    </row>
    <row r="6723" spans="3:3" s="62" customFormat="1" ht="12.75" x14ac:dyDescent="0.2">
      <c r="C6723" s="63"/>
    </row>
    <row r="6724" spans="3:3" s="62" customFormat="1" ht="12.75" x14ac:dyDescent="0.2">
      <c r="C6724" s="63"/>
    </row>
    <row r="6725" spans="3:3" s="62" customFormat="1" ht="12.75" x14ac:dyDescent="0.2">
      <c r="C6725" s="63"/>
    </row>
    <row r="6726" spans="3:3" s="62" customFormat="1" ht="12.75" x14ac:dyDescent="0.2">
      <c r="C6726" s="63"/>
    </row>
    <row r="6727" spans="3:3" s="62" customFormat="1" ht="12.75" x14ac:dyDescent="0.2">
      <c r="C6727" s="63"/>
    </row>
    <row r="6728" spans="3:3" s="62" customFormat="1" ht="12.75" x14ac:dyDescent="0.2">
      <c r="C6728" s="63"/>
    </row>
    <row r="6729" spans="3:3" s="62" customFormat="1" ht="12.75" x14ac:dyDescent="0.2">
      <c r="C6729" s="63"/>
    </row>
    <row r="6730" spans="3:3" s="62" customFormat="1" ht="12.75" x14ac:dyDescent="0.2">
      <c r="C6730" s="63"/>
    </row>
    <row r="6731" spans="3:3" s="62" customFormat="1" ht="12.75" x14ac:dyDescent="0.2">
      <c r="C6731" s="63"/>
    </row>
    <row r="6732" spans="3:3" s="62" customFormat="1" ht="12.75" x14ac:dyDescent="0.2">
      <c r="C6732" s="63"/>
    </row>
    <row r="6733" spans="3:3" s="62" customFormat="1" ht="12.75" x14ac:dyDescent="0.2">
      <c r="C6733" s="63"/>
    </row>
    <row r="6734" spans="3:3" s="62" customFormat="1" ht="12.75" x14ac:dyDescent="0.2">
      <c r="C6734" s="63"/>
    </row>
    <row r="6735" spans="3:3" s="62" customFormat="1" ht="12.75" x14ac:dyDescent="0.2">
      <c r="C6735" s="63"/>
    </row>
    <row r="6736" spans="3:3" s="62" customFormat="1" ht="12.75" x14ac:dyDescent="0.2">
      <c r="C6736" s="63"/>
    </row>
    <row r="6737" spans="3:3" s="62" customFormat="1" ht="12.75" x14ac:dyDescent="0.2">
      <c r="C6737" s="63"/>
    </row>
    <row r="6738" spans="3:3" s="62" customFormat="1" ht="12.75" x14ac:dyDescent="0.2">
      <c r="C6738" s="63"/>
    </row>
    <row r="6739" spans="3:3" s="62" customFormat="1" ht="12.75" x14ac:dyDescent="0.2">
      <c r="C6739" s="63"/>
    </row>
    <row r="6740" spans="3:3" s="62" customFormat="1" ht="12.75" x14ac:dyDescent="0.2">
      <c r="C6740" s="63"/>
    </row>
    <row r="6741" spans="3:3" s="62" customFormat="1" ht="12.75" x14ac:dyDescent="0.2">
      <c r="C6741" s="63"/>
    </row>
    <row r="6742" spans="3:3" s="62" customFormat="1" ht="12.75" x14ac:dyDescent="0.2">
      <c r="C6742" s="63"/>
    </row>
    <row r="6743" spans="3:3" s="62" customFormat="1" ht="12.75" x14ac:dyDescent="0.2">
      <c r="C6743" s="63"/>
    </row>
    <row r="6744" spans="3:3" s="62" customFormat="1" ht="12.75" x14ac:dyDescent="0.2">
      <c r="C6744" s="63"/>
    </row>
    <row r="6745" spans="3:3" s="62" customFormat="1" ht="12.75" x14ac:dyDescent="0.2">
      <c r="C6745" s="63"/>
    </row>
    <row r="6746" spans="3:3" s="62" customFormat="1" ht="12.75" x14ac:dyDescent="0.2">
      <c r="C6746" s="63"/>
    </row>
    <row r="6747" spans="3:3" s="62" customFormat="1" ht="12.75" x14ac:dyDescent="0.2">
      <c r="C6747" s="63"/>
    </row>
    <row r="6748" spans="3:3" s="62" customFormat="1" ht="12.75" x14ac:dyDescent="0.2">
      <c r="C6748" s="63"/>
    </row>
    <row r="6749" spans="3:3" s="62" customFormat="1" ht="12.75" x14ac:dyDescent="0.2">
      <c r="C6749" s="63"/>
    </row>
    <row r="6750" spans="3:3" s="62" customFormat="1" ht="12.75" x14ac:dyDescent="0.2">
      <c r="C6750" s="63"/>
    </row>
    <row r="6751" spans="3:3" s="62" customFormat="1" ht="12.75" x14ac:dyDescent="0.2">
      <c r="C6751" s="63"/>
    </row>
    <row r="6752" spans="3:3" s="62" customFormat="1" ht="12.75" x14ac:dyDescent="0.2">
      <c r="C6752" s="63"/>
    </row>
    <row r="6753" spans="3:3" s="62" customFormat="1" ht="12.75" x14ac:dyDescent="0.2">
      <c r="C6753" s="63"/>
    </row>
    <row r="6754" spans="3:3" s="62" customFormat="1" ht="12.75" x14ac:dyDescent="0.2">
      <c r="C6754" s="63"/>
    </row>
    <row r="6755" spans="3:3" s="62" customFormat="1" ht="12.75" x14ac:dyDescent="0.2">
      <c r="C6755" s="63"/>
    </row>
    <row r="6756" spans="3:3" s="62" customFormat="1" ht="12.75" x14ac:dyDescent="0.2">
      <c r="C6756" s="63"/>
    </row>
    <row r="6757" spans="3:3" s="62" customFormat="1" ht="12.75" x14ac:dyDescent="0.2">
      <c r="C6757" s="63"/>
    </row>
    <row r="6758" spans="3:3" s="62" customFormat="1" ht="12.75" x14ac:dyDescent="0.2">
      <c r="C6758" s="63"/>
    </row>
    <row r="6759" spans="3:3" s="62" customFormat="1" ht="12.75" x14ac:dyDescent="0.2">
      <c r="C6759" s="63"/>
    </row>
    <row r="6760" spans="3:3" s="62" customFormat="1" ht="12.75" x14ac:dyDescent="0.2">
      <c r="C6760" s="63"/>
    </row>
    <row r="6761" spans="3:3" s="62" customFormat="1" ht="12.75" x14ac:dyDescent="0.2">
      <c r="C6761" s="63"/>
    </row>
    <row r="6762" spans="3:3" s="62" customFormat="1" ht="12.75" x14ac:dyDescent="0.2">
      <c r="C6762" s="63"/>
    </row>
    <row r="6763" spans="3:3" s="62" customFormat="1" ht="12.75" x14ac:dyDescent="0.2">
      <c r="C6763" s="63"/>
    </row>
    <row r="6764" spans="3:3" s="62" customFormat="1" ht="12.75" x14ac:dyDescent="0.2">
      <c r="C6764" s="63"/>
    </row>
    <row r="6765" spans="3:3" s="62" customFormat="1" ht="12.75" x14ac:dyDescent="0.2">
      <c r="C6765" s="63"/>
    </row>
    <row r="6766" spans="3:3" s="62" customFormat="1" ht="12.75" x14ac:dyDescent="0.2">
      <c r="C6766" s="63"/>
    </row>
    <row r="6767" spans="3:3" s="62" customFormat="1" ht="12.75" x14ac:dyDescent="0.2">
      <c r="C6767" s="63"/>
    </row>
    <row r="6768" spans="3:3" s="62" customFormat="1" ht="12.75" x14ac:dyDescent="0.2">
      <c r="C6768" s="63"/>
    </row>
    <row r="6769" spans="3:3" s="62" customFormat="1" ht="12.75" x14ac:dyDescent="0.2">
      <c r="C6769" s="63"/>
    </row>
    <row r="6770" spans="3:3" s="62" customFormat="1" ht="12.75" x14ac:dyDescent="0.2">
      <c r="C6770" s="63"/>
    </row>
    <row r="6771" spans="3:3" s="62" customFormat="1" ht="12.75" x14ac:dyDescent="0.2">
      <c r="C6771" s="63"/>
    </row>
    <row r="6772" spans="3:3" s="62" customFormat="1" ht="12.75" x14ac:dyDescent="0.2">
      <c r="C6772" s="63"/>
    </row>
    <row r="6773" spans="3:3" s="62" customFormat="1" ht="12.75" x14ac:dyDescent="0.2">
      <c r="C6773" s="63"/>
    </row>
    <row r="6774" spans="3:3" s="62" customFormat="1" ht="12.75" x14ac:dyDescent="0.2">
      <c r="C6774" s="63"/>
    </row>
    <row r="6775" spans="3:3" s="62" customFormat="1" ht="12.75" x14ac:dyDescent="0.2">
      <c r="C6775" s="63"/>
    </row>
    <row r="6776" spans="3:3" s="62" customFormat="1" ht="12.75" x14ac:dyDescent="0.2">
      <c r="C6776" s="63"/>
    </row>
    <row r="6777" spans="3:3" s="62" customFormat="1" ht="12.75" x14ac:dyDescent="0.2">
      <c r="C6777" s="63"/>
    </row>
    <row r="6778" spans="3:3" s="62" customFormat="1" ht="12.75" x14ac:dyDescent="0.2">
      <c r="C6778" s="63"/>
    </row>
    <row r="6779" spans="3:3" s="62" customFormat="1" ht="12.75" x14ac:dyDescent="0.2">
      <c r="C6779" s="63"/>
    </row>
    <row r="6780" spans="3:3" s="62" customFormat="1" ht="12.75" x14ac:dyDescent="0.2">
      <c r="C6780" s="63"/>
    </row>
    <row r="6781" spans="3:3" s="62" customFormat="1" ht="12.75" x14ac:dyDescent="0.2">
      <c r="C6781" s="63"/>
    </row>
    <row r="6782" spans="3:3" s="62" customFormat="1" ht="12.75" x14ac:dyDescent="0.2">
      <c r="C6782" s="63"/>
    </row>
    <row r="6783" spans="3:3" s="62" customFormat="1" ht="12.75" x14ac:dyDescent="0.2">
      <c r="C6783" s="63"/>
    </row>
    <row r="6784" spans="3:3" s="62" customFormat="1" ht="12.75" x14ac:dyDescent="0.2">
      <c r="C6784" s="63"/>
    </row>
    <row r="6785" spans="3:3" s="62" customFormat="1" ht="12.75" x14ac:dyDescent="0.2">
      <c r="C6785" s="63"/>
    </row>
    <row r="6786" spans="3:3" s="62" customFormat="1" ht="12.75" x14ac:dyDescent="0.2">
      <c r="C6786" s="63"/>
    </row>
    <row r="6787" spans="3:3" s="62" customFormat="1" ht="12.75" x14ac:dyDescent="0.2">
      <c r="C6787" s="63"/>
    </row>
    <row r="6788" spans="3:3" s="62" customFormat="1" ht="12.75" x14ac:dyDescent="0.2">
      <c r="C6788" s="63"/>
    </row>
    <row r="6789" spans="3:3" s="62" customFormat="1" ht="12.75" x14ac:dyDescent="0.2">
      <c r="C6789" s="63"/>
    </row>
    <row r="6790" spans="3:3" s="62" customFormat="1" ht="12.75" x14ac:dyDescent="0.2">
      <c r="C6790" s="63"/>
    </row>
    <row r="6791" spans="3:3" s="62" customFormat="1" ht="12.75" x14ac:dyDescent="0.2">
      <c r="C6791" s="63"/>
    </row>
    <row r="6792" spans="3:3" s="62" customFormat="1" ht="12.75" x14ac:dyDescent="0.2">
      <c r="C6792" s="63"/>
    </row>
    <row r="6793" spans="3:3" s="62" customFormat="1" ht="12.75" x14ac:dyDescent="0.2">
      <c r="C6793" s="63"/>
    </row>
    <row r="6794" spans="3:3" s="62" customFormat="1" ht="12.75" x14ac:dyDescent="0.2">
      <c r="C6794" s="63"/>
    </row>
    <row r="6795" spans="3:3" s="62" customFormat="1" ht="12.75" x14ac:dyDescent="0.2">
      <c r="C6795" s="63"/>
    </row>
    <row r="6796" spans="3:3" s="62" customFormat="1" ht="12.75" x14ac:dyDescent="0.2">
      <c r="C6796" s="63"/>
    </row>
    <row r="6797" spans="3:3" s="62" customFormat="1" ht="12.75" x14ac:dyDescent="0.2">
      <c r="C6797" s="63"/>
    </row>
    <row r="6798" spans="3:3" s="62" customFormat="1" ht="12.75" x14ac:dyDescent="0.2">
      <c r="C6798" s="63"/>
    </row>
    <row r="6799" spans="3:3" s="62" customFormat="1" ht="12.75" x14ac:dyDescent="0.2">
      <c r="C6799" s="63"/>
    </row>
    <row r="6800" spans="3:3" s="62" customFormat="1" ht="12.75" x14ac:dyDescent="0.2">
      <c r="C6800" s="63"/>
    </row>
    <row r="6801" spans="3:3" s="62" customFormat="1" ht="12.75" x14ac:dyDescent="0.2">
      <c r="C6801" s="63"/>
    </row>
    <row r="6802" spans="3:3" s="62" customFormat="1" ht="12.75" x14ac:dyDescent="0.2">
      <c r="C6802" s="63"/>
    </row>
    <row r="6803" spans="3:3" s="62" customFormat="1" ht="12.75" x14ac:dyDescent="0.2">
      <c r="C6803" s="63"/>
    </row>
    <row r="6804" spans="3:3" s="62" customFormat="1" ht="12.75" x14ac:dyDescent="0.2">
      <c r="C6804" s="63"/>
    </row>
    <row r="6805" spans="3:3" s="62" customFormat="1" ht="12.75" x14ac:dyDescent="0.2">
      <c r="C6805" s="63"/>
    </row>
    <row r="6806" spans="3:3" s="62" customFormat="1" ht="12.75" x14ac:dyDescent="0.2">
      <c r="C6806" s="63"/>
    </row>
    <row r="6807" spans="3:3" s="62" customFormat="1" ht="12.75" x14ac:dyDescent="0.2">
      <c r="C6807" s="63"/>
    </row>
    <row r="6808" spans="3:3" s="62" customFormat="1" ht="12.75" x14ac:dyDescent="0.2">
      <c r="C6808" s="63"/>
    </row>
    <row r="6809" spans="3:3" s="62" customFormat="1" ht="12.75" x14ac:dyDescent="0.2">
      <c r="C6809" s="63"/>
    </row>
    <row r="6810" spans="3:3" s="62" customFormat="1" ht="12.75" x14ac:dyDescent="0.2">
      <c r="C6810" s="63"/>
    </row>
    <row r="6811" spans="3:3" s="62" customFormat="1" ht="12.75" x14ac:dyDescent="0.2">
      <c r="C6811" s="63"/>
    </row>
    <row r="6812" spans="3:3" s="62" customFormat="1" ht="12.75" x14ac:dyDescent="0.2">
      <c r="C6812" s="63"/>
    </row>
    <row r="6813" spans="3:3" s="62" customFormat="1" ht="12.75" x14ac:dyDescent="0.2">
      <c r="C6813" s="63"/>
    </row>
    <row r="6814" spans="3:3" s="62" customFormat="1" ht="12.75" x14ac:dyDescent="0.2">
      <c r="C6814" s="63"/>
    </row>
    <row r="6815" spans="3:3" s="62" customFormat="1" ht="12.75" x14ac:dyDescent="0.2">
      <c r="C6815" s="63"/>
    </row>
    <row r="6816" spans="3:3" s="62" customFormat="1" ht="12.75" x14ac:dyDescent="0.2">
      <c r="C6816" s="63"/>
    </row>
    <row r="6817" spans="3:3" s="62" customFormat="1" ht="12.75" x14ac:dyDescent="0.2">
      <c r="C6817" s="63"/>
    </row>
    <row r="6818" spans="3:3" s="62" customFormat="1" ht="12.75" x14ac:dyDescent="0.2">
      <c r="C6818" s="63"/>
    </row>
    <row r="6819" spans="3:3" s="62" customFormat="1" ht="12.75" x14ac:dyDescent="0.2">
      <c r="C6819" s="63"/>
    </row>
    <row r="6820" spans="3:3" s="62" customFormat="1" ht="12.75" x14ac:dyDescent="0.2">
      <c r="C6820" s="63"/>
    </row>
    <row r="6821" spans="3:3" s="62" customFormat="1" ht="12.75" x14ac:dyDescent="0.2">
      <c r="C6821" s="63"/>
    </row>
    <row r="6822" spans="3:3" s="62" customFormat="1" ht="12.75" x14ac:dyDescent="0.2">
      <c r="C6822" s="63"/>
    </row>
    <row r="6823" spans="3:3" s="62" customFormat="1" ht="12.75" x14ac:dyDescent="0.2">
      <c r="C6823" s="63"/>
    </row>
    <row r="6824" spans="3:3" s="62" customFormat="1" ht="12.75" x14ac:dyDescent="0.2">
      <c r="C6824" s="63"/>
    </row>
    <row r="6825" spans="3:3" s="62" customFormat="1" ht="12.75" x14ac:dyDescent="0.2">
      <c r="C6825" s="63"/>
    </row>
    <row r="6826" spans="3:3" s="62" customFormat="1" ht="12.75" x14ac:dyDescent="0.2">
      <c r="C6826" s="63"/>
    </row>
    <row r="6827" spans="3:3" s="62" customFormat="1" ht="12.75" x14ac:dyDescent="0.2">
      <c r="C6827" s="63"/>
    </row>
    <row r="6828" spans="3:3" s="62" customFormat="1" ht="12.75" x14ac:dyDescent="0.2">
      <c r="C6828" s="63"/>
    </row>
    <row r="6829" spans="3:3" s="62" customFormat="1" ht="12.75" x14ac:dyDescent="0.2">
      <c r="C6829" s="63"/>
    </row>
    <row r="6830" spans="3:3" s="62" customFormat="1" ht="12.75" x14ac:dyDescent="0.2">
      <c r="C6830" s="63"/>
    </row>
    <row r="6831" spans="3:3" s="62" customFormat="1" ht="12.75" x14ac:dyDescent="0.2">
      <c r="C6831" s="63"/>
    </row>
    <row r="6832" spans="3:3" s="62" customFormat="1" ht="12.75" x14ac:dyDescent="0.2">
      <c r="C6832" s="63"/>
    </row>
    <row r="6833" spans="3:3" s="62" customFormat="1" ht="12.75" x14ac:dyDescent="0.2">
      <c r="C6833" s="63"/>
    </row>
    <row r="6834" spans="3:3" s="62" customFormat="1" ht="12.75" x14ac:dyDescent="0.2">
      <c r="C6834" s="63"/>
    </row>
    <row r="6835" spans="3:3" s="62" customFormat="1" ht="12.75" x14ac:dyDescent="0.2">
      <c r="C6835" s="63"/>
    </row>
    <row r="6836" spans="3:3" s="62" customFormat="1" ht="12.75" x14ac:dyDescent="0.2">
      <c r="C6836" s="63"/>
    </row>
    <row r="6837" spans="3:3" s="62" customFormat="1" ht="12.75" x14ac:dyDescent="0.2">
      <c r="C6837" s="63"/>
    </row>
    <row r="6838" spans="3:3" s="62" customFormat="1" ht="12.75" x14ac:dyDescent="0.2">
      <c r="C6838" s="63"/>
    </row>
    <row r="6839" spans="3:3" s="62" customFormat="1" ht="12.75" x14ac:dyDescent="0.2">
      <c r="C6839" s="63"/>
    </row>
    <row r="6840" spans="3:3" s="62" customFormat="1" ht="12.75" x14ac:dyDescent="0.2">
      <c r="C6840" s="63"/>
    </row>
    <row r="6841" spans="3:3" s="62" customFormat="1" ht="12.75" x14ac:dyDescent="0.2">
      <c r="C6841" s="63"/>
    </row>
    <row r="6842" spans="3:3" s="62" customFormat="1" ht="12.75" x14ac:dyDescent="0.2">
      <c r="C6842" s="63"/>
    </row>
    <row r="6843" spans="3:3" s="62" customFormat="1" ht="12.75" x14ac:dyDescent="0.2">
      <c r="C6843" s="63"/>
    </row>
    <row r="6844" spans="3:3" s="62" customFormat="1" ht="12.75" x14ac:dyDescent="0.2">
      <c r="C6844" s="63"/>
    </row>
    <row r="6845" spans="3:3" s="62" customFormat="1" ht="12.75" x14ac:dyDescent="0.2">
      <c r="C6845" s="63"/>
    </row>
    <row r="6846" spans="3:3" s="62" customFormat="1" ht="12.75" x14ac:dyDescent="0.2">
      <c r="C6846" s="63"/>
    </row>
    <row r="6847" spans="3:3" s="62" customFormat="1" ht="12.75" x14ac:dyDescent="0.2">
      <c r="C6847" s="63"/>
    </row>
    <row r="6848" spans="3:3" s="62" customFormat="1" ht="12.75" x14ac:dyDescent="0.2">
      <c r="C6848" s="63"/>
    </row>
    <row r="6849" spans="3:3" s="62" customFormat="1" ht="12.75" x14ac:dyDescent="0.2">
      <c r="C6849" s="63"/>
    </row>
    <row r="6850" spans="3:3" s="62" customFormat="1" ht="12.75" x14ac:dyDescent="0.2">
      <c r="C6850" s="63"/>
    </row>
    <row r="6851" spans="3:3" s="62" customFormat="1" ht="12.75" x14ac:dyDescent="0.2">
      <c r="C6851" s="63"/>
    </row>
    <row r="6852" spans="3:3" s="62" customFormat="1" ht="12.75" x14ac:dyDescent="0.2">
      <c r="C6852" s="63"/>
    </row>
    <row r="6853" spans="3:3" s="62" customFormat="1" ht="12.75" x14ac:dyDescent="0.2">
      <c r="C6853" s="63"/>
    </row>
    <row r="6854" spans="3:3" s="62" customFormat="1" ht="12.75" x14ac:dyDescent="0.2">
      <c r="C6854" s="63"/>
    </row>
    <row r="6855" spans="3:3" s="62" customFormat="1" ht="12.75" x14ac:dyDescent="0.2">
      <c r="C6855" s="63"/>
    </row>
    <row r="6856" spans="3:3" s="62" customFormat="1" ht="12.75" x14ac:dyDescent="0.2">
      <c r="C6856" s="63"/>
    </row>
    <row r="6857" spans="3:3" s="62" customFormat="1" ht="12.75" x14ac:dyDescent="0.2">
      <c r="C6857" s="63"/>
    </row>
    <row r="6858" spans="3:3" s="62" customFormat="1" ht="12.75" x14ac:dyDescent="0.2">
      <c r="C6858" s="63"/>
    </row>
    <row r="6859" spans="3:3" s="62" customFormat="1" ht="12.75" x14ac:dyDescent="0.2">
      <c r="C6859" s="63"/>
    </row>
    <row r="6860" spans="3:3" s="62" customFormat="1" ht="12.75" x14ac:dyDescent="0.2">
      <c r="C6860" s="63"/>
    </row>
    <row r="6861" spans="3:3" s="62" customFormat="1" ht="12.75" x14ac:dyDescent="0.2">
      <c r="C6861" s="63"/>
    </row>
    <row r="6862" spans="3:3" s="62" customFormat="1" ht="12.75" x14ac:dyDescent="0.2">
      <c r="C6862" s="63"/>
    </row>
    <row r="6863" spans="3:3" s="62" customFormat="1" ht="12.75" x14ac:dyDescent="0.2">
      <c r="C6863" s="63"/>
    </row>
    <row r="6864" spans="3:3" s="62" customFormat="1" ht="12.75" x14ac:dyDescent="0.2">
      <c r="C6864" s="63"/>
    </row>
    <row r="6865" spans="3:3" s="62" customFormat="1" ht="12.75" x14ac:dyDescent="0.2">
      <c r="C6865" s="63"/>
    </row>
    <row r="6866" spans="3:3" s="62" customFormat="1" ht="12.75" x14ac:dyDescent="0.2">
      <c r="C6866" s="63"/>
    </row>
    <row r="6867" spans="3:3" s="62" customFormat="1" ht="12.75" x14ac:dyDescent="0.2">
      <c r="C6867" s="63"/>
    </row>
    <row r="6868" spans="3:3" s="62" customFormat="1" ht="12.75" x14ac:dyDescent="0.2">
      <c r="C6868" s="63"/>
    </row>
    <row r="6869" spans="3:3" s="62" customFormat="1" ht="12.75" x14ac:dyDescent="0.2">
      <c r="C6869" s="63"/>
    </row>
    <row r="6870" spans="3:3" s="62" customFormat="1" ht="12.75" x14ac:dyDescent="0.2">
      <c r="C6870" s="63"/>
    </row>
    <row r="6871" spans="3:3" s="62" customFormat="1" ht="12.75" x14ac:dyDescent="0.2">
      <c r="C6871" s="63"/>
    </row>
    <row r="6872" spans="3:3" s="62" customFormat="1" ht="12.75" x14ac:dyDescent="0.2">
      <c r="C6872" s="63"/>
    </row>
    <row r="6873" spans="3:3" s="62" customFormat="1" ht="12.75" x14ac:dyDescent="0.2">
      <c r="C6873" s="63"/>
    </row>
    <row r="6874" spans="3:3" s="62" customFormat="1" ht="12.75" x14ac:dyDescent="0.2">
      <c r="C6874" s="63"/>
    </row>
    <row r="6875" spans="3:3" s="62" customFormat="1" ht="12.75" x14ac:dyDescent="0.2">
      <c r="C6875" s="63"/>
    </row>
    <row r="6876" spans="3:3" s="62" customFormat="1" ht="12.75" x14ac:dyDescent="0.2">
      <c r="C6876" s="63"/>
    </row>
    <row r="6877" spans="3:3" s="62" customFormat="1" ht="12.75" x14ac:dyDescent="0.2">
      <c r="C6877" s="63"/>
    </row>
    <row r="6878" spans="3:3" s="62" customFormat="1" ht="12.75" x14ac:dyDescent="0.2">
      <c r="C6878" s="63"/>
    </row>
    <row r="6879" spans="3:3" s="62" customFormat="1" ht="12.75" x14ac:dyDescent="0.2">
      <c r="C6879" s="63"/>
    </row>
    <row r="6880" spans="3:3" s="62" customFormat="1" ht="12.75" x14ac:dyDescent="0.2">
      <c r="C6880" s="63"/>
    </row>
    <row r="6881" spans="3:3" s="62" customFormat="1" ht="12.75" x14ac:dyDescent="0.2">
      <c r="C6881" s="63"/>
    </row>
    <row r="6882" spans="3:3" s="62" customFormat="1" ht="12.75" x14ac:dyDescent="0.2">
      <c r="C6882" s="63"/>
    </row>
    <row r="6883" spans="3:3" s="62" customFormat="1" ht="12.75" x14ac:dyDescent="0.2">
      <c r="C6883" s="63"/>
    </row>
    <row r="6884" spans="3:3" s="62" customFormat="1" ht="12.75" x14ac:dyDescent="0.2">
      <c r="C6884" s="63"/>
    </row>
    <row r="6885" spans="3:3" s="62" customFormat="1" ht="12.75" x14ac:dyDescent="0.2">
      <c r="C6885" s="63"/>
    </row>
    <row r="6886" spans="3:3" s="62" customFormat="1" ht="12.75" x14ac:dyDescent="0.2">
      <c r="C6886" s="63"/>
    </row>
    <row r="6887" spans="3:3" s="62" customFormat="1" ht="12.75" x14ac:dyDescent="0.2">
      <c r="C6887" s="63"/>
    </row>
    <row r="6888" spans="3:3" s="62" customFormat="1" ht="12.75" x14ac:dyDescent="0.2">
      <c r="C6888" s="63"/>
    </row>
    <row r="6889" spans="3:3" s="62" customFormat="1" ht="12.75" x14ac:dyDescent="0.2">
      <c r="C6889" s="63"/>
    </row>
    <row r="6890" spans="3:3" s="62" customFormat="1" ht="12.75" x14ac:dyDescent="0.2">
      <c r="C6890" s="63"/>
    </row>
    <row r="6891" spans="3:3" s="62" customFormat="1" ht="12.75" x14ac:dyDescent="0.2">
      <c r="C6891" s="63"/>
    </row>
    <row r="6892" spans="3:3" s="62" customFormat="1" ht="12.75" x14ac:dyDescent="0.2">
      <c r="C6892" s="63"/>
    </row>
    <row r="6893" spans="3:3" s="62" customFormat="1" ht="12.75" x14ac:dyDescent="0.2">
      <c r="C6893" s="63"/>
    </row>
    <row r="6894" spans="3:3" s="62" customFormat="1" ht="12.75" x14ac:dyDescent="0.2">
      <c r="C6894" s="63"/>
    </row>
    <row r="6895" spans="3:3" s="62" customFormat="1" ht="12.75" x14ac:dyDescent="0.2">
      <c r="C6895" s="63"/>
    </row>
    <row r="6896" spans="3:3" s="62" customFormat="1" ht="12.75" x14ac:dyDescent="0.2">
      <c r="C6896" s="63"/>
    </row>
    <row r="6897" spans="3:3" s="62" customFormat="1" ht="12.75" x14ac:dyDescent="0.2">
      <c r="C6897" s="63"/>
    </row>
    <row r="6898" spans="3:3" s="62" customFormat="1" ht="12.75" x14ac:dyDescent="0.2">
      <c r="C6898" s="63"/>
    </row>
    <row r="6899" spans="3:3" s="62" customFormat="1" ht="12.75" x14ac:dyDescent="0.2">
      <c r="C6899" s="63"/>
    </row>
    <row r="6900" spans="3:3" s="62" customFormat="1" ht="12.75" x14ac:dyDescent="0.2">
      <c r="C6900" s="63"/>
    </row>
    <row r="6901" spans="3:3" s="62" customFormat="1" ht="12.75" x14ac:dyDescent="0.2">
      <c r="C6901" s="63"/>
    </row>
    <row r="6902" spans="3:3" s="62" customFormat="1" ht="12.75" x14ac:dyDescent="0.2">
      <c r="C6902" s="63"/>
    </row>
    <row r="6903" spans="3:3" s="62" customFormat="1" ht="12.75" x14ac:dyDescent="0.2">
      <c r="C6903" s="63"/>
    </row>
    <row r="6904" spans="3:3" s="62" customFormat="1" ht="12.75" x14ac:dyDescent="0.2">
      <c r="C6904" s="63"/>
    </row>
    <row r="6905" spans="3:3" s="62" customFormat="1" ht="12.75" x14ac:dyDescent="0.2">
      <c r="C6905" s="63"/>
    </row>
    <row r="6906" spans="3:3" s="62" customFormat="1" ht="12.75" x14ac:dyDescent="0.2">
      <c r="C6906" s="63"/>
    </row>
    <row r="6907" spans="3:3" s="62" customFormat="1" ht="12.75" x14ac:dyDescent="0.2">
      <c r="C6907" s="63"/>
    </row>
    <row r="6908" spans="3:3" s="62" customFormat="1" ht="12.75" x14ac:dyDescent="0.2">
      <c r="C6908" s="63"/>
    </row>
    <row r="6909" spans="3:3" s="62" customFormat="1" ht="12.75" x14ac:dyDescent="0.2">
      <c r="C6909" s="63"/>
    </row>
    <row r="6910" spans="3:3" s="62" customFormat="1" ht="12.75" x14ac:dyDescent="0.2">
      <c r="C6910" s="63"/>
    </row>
    <row r="6911" spans="3:3" s="62" customFormat="1" ht="12.75" x14ac:dyDescent="0.2">
      <c r="C6911" s="63"/>
    </row>
    <row r="6912" spans="3:3" s="62" customFormat="1" ht="12.75" x14ac:dyDescent="0.2">
      <c r="C6912" s="63"/>
    </row>
    <row r="6913" spans="3:3" s="62" customFormat="1" ht="12.75" x14ac:dyDescent="0.2">
      <c r="C6913" s="63"/>
    </row>
    <row r="6914" spans="3:3" s="62" customFormat="1" ht="12.75" x14ac:dyDescent="0.2">
      <c r="C6914" s="63"/>
    </row>
    <row r="6915" spans="3:3" s="62" customFormat="1" ht="12.75" x14ac:dyDescent="0.2">
      <c r="C6915" s="63"/>
    </row>
    <row r="6916" spans="3:3" s="62" customFormat="1" ht="12.75" x14ac:dyDescent="0.2">
      <c r="C6916" s="63"/>
    </row>
    <row r="6917" spans="3:3" s="62" customFormat="1" ht="12.75" x14ac:dyDescent="0.2">
      <c r="C6917" s="63"/>
    </row>
    <row r="6918" spans="3:3" s="62" customFormat="1" ht="12.75" x14ac:dyDescent="0.2">
      <c r="C6918" s="63"/>
    </row>
    <row r="6919" spans="3:3" s="62" customFormat="1" ht="12.75" x14ac:dyDescent="0.2">
      <c r="C6919" s="63"/>
    </row>
    <row r="6920" spans="3:3" s="62" customFormat="1" ht="12.75" x14ac:dyDescent="0.2">
      <c r="C6920" s="63"/>
    </row>
    <row r="6921" spans="3:3" s="62" customFormat="1" ht="12.75" x14ac:dyDescent="0.2">
      <c r="C6921" s="63"/>
    </row>
    <row r="6922" spans="3:3" s="62" customFormat="1" ht="12.75" x14ac:dyDescent="0.2">
      <c r="C6922" s="63"/>
    </row>
    <row r="6923" spans="3:3" s="62" customFormat="1" ht="12.75" x14ac:dyDescent="0.2">
      <c r="C6923" s="63"/>
    </row>
    <row r="6924" spans="3:3" s="62" customFormat="1" ht="12.75" x14ac:dyDescent="0.2">
      <c r="C6924" s="63"/>
    </row>
    <row r="6925" spans="3:3" s="62" customFormat="1" ht="12.75" x14ac:dyDescent="0.2">
      <c r="C6925" s="63"/>
    </row>
    <row r="6926" spans="3:3" s="62" customFormat="1" ht="12.75" x14ac:dyDescent="0.2">
      <c r="C6926" s="63"/>
    </row>
    <row r="6927" spans="3:3" s="62" customFormat="1" ht="12.75" x14ac:dyDescent="0.2">
      <c r="C6927" s="63"/>
    </row>
    <row r="6928" spans="3:3" s="62" customFormat="1" ht="12.75" x14ac:dyDescent="0.2">
      <c r="C6928" s="63"/>
    </row>
    <row r="6929" spans="3:3" s="62" customFormat="1" ht="12.75" x14ac:dyDescent="0.2">
      <c r="C6929" s="63"/>
    </row>
    <row r="6930" spans="3:3" s="62" customFormat="1" ht="12.75" x14ac:dyDescent="0.2">
      <c r="C6930" s="63"/>
    </row>
    <row r="6931" spans="3:3" s="62" customFormat="1" ht="12.75" x14ac:dyDescent="0.2">
      <c r="C6931" s="63"/>
    </row>
    <row r="6932" spans="3:3" s="62" customFormat="1" ht="12.75" x14ac:dyDescent="0.2">
      <c r="C6932" s="63"/>
    </row>
    <row r="6933" spans="3:3" s="62" customFormat="1" ht="12.75" x14ac:dyDescent="0.2">
      <c r="C6933" s="63"/>
    </row>
    <row r="6934" spans="3:3" s="62" customFormat="1" ht="12.75" x14ac:dyDescent="0.2">
      <c r="C6934" s="63"/>
    </row>
    <row r="6935" spans="3:3" s="62" customFormat="1" ht="12.75" x14ac:dyDescent="0.2">
      <c r="C6935" s="63"/>
    </row>
    <row r="6936" spans="3:3" s="62" customFormat="1" ht="12.75" x14ac:dyDescent="0.2">
      <c r="C6936" s="63"/>
    </row>
    <row r="6937" spans="3:3" s="62" customFormat="1" ht="12.75" x14ac:dyDescent="0.2">
      <c r="C6937" s="63"/>
    </row>
    <row r="6938" spans="3:3" s="62" customFormat="1" ht="12.75" x14ac:dyDescent="0.2">
      <c r="C6938" s="63"/>
    </row>
    <row r="6939" spans="3:3" s="62" customFormat="1" ht="12.75" x14ac:dyDescent="0.2">
      <c r="C6939" s="63"/>
    </row>
    <row r="6940" spans="3:3" s="62" customFormat="1" ht="12.75" x14ac:dyDescent="0.2">
      <c r="C6940" s="63"/>
    </row>
    <row r="6941" spans="3:3" s="62" customFormat="1" ht="12.75" x14ac:dyDescent="0.2">
      <c r="C6941" s="63"/>
    </row>
    <row r="6942" spans="3:3" s="62" customFormat="1" ht="12.75" x14ac:dyDescent="0.2">
      <c r="C6942" s="63"/>
    </row>
    <row r="6943" spans="3:3" s="62" customFormat="1" ht="12.75" x14ac:dyDescent="0.2">
      <c r="C6943" s="63"/>
    </row>
    <row r="6944" spans="3:3" s="62" customFormat="1" ht="12.75" x14ac:dyDescent="0.2">
      <c r="C6944" s="63"/>
    </row>
    <row r="6945" spans="3:3" s="62" customFormat="1" ht="12.75" x14ac:dyDescent="0.2">
      <c r="C6945" s="63"/>
    </row>
    <row r="6946" spans="3:3" s="62" customFormat="1" ht="12.75" x14ac:dyDescent="0.2">
      <c r="C6946" s="63"/>
    </row>
    <row r="6947" spans="3:3" s="62" customFormat="1" ht="12.75" x14ac:dyDescent="0.2">
      <c r="C6947" s="63"/>
    </row>
    <row r="6948" spans="3:3" s="62" customFormat="1" ht="12.75" x14ac:dyDescent="0.2">
      <c r="C6948" s="63"/>
    </row>
    <row r="6949" spans="3:3" s="62" customFormat="1" ht="12.75" x14ac:dyDescent="0.2">
      <c r="C6949" s="63"/>
    </row>
    <row r="6950" spans="3:3" s="62" customFormat="1" ht="12.75" x14ac:dyDescent="0.2">
      <c r="C6950" s="63"/>
    </row>
    <row r="6951" spans="3:3" s="62" customFormat="1" ht="12.75" x14ac:dyDescent="0.2">
      <c r="C6951" s="63"/>
    </row>
    <row r="6952" spans="3:3" s="62" customFormat="1" ht="12.75" x14ac:dyDescent="0.2">
      <c r="C6952" s="63"/>
    </row>
    <row r="6953" spans="3:3" s="62" customFormat="1" ht="12.75" x14ac:dyDescent="0.2">
      <c r="C6953" s="63"/>
    </row>
    <row r="6954" spans="3:3" s="62" customFormat="1" ht="12.75" x14ac:dyDescent="0.2">
      <c r="C6954" s="63"/>
    </row>
    <row r="6955" spans="3:3" s="62" customFormat="1" ht="12.75" x14ac:dyDescent="0.2">
      <c r="C6955" s="63"/>
    </row>
    <row r="6956" spans="3:3" s="62" customFormat="1" ht="12.75" x14ac:dyDescent="0.2">
      <c r="C6956" s="63"/>
    </row>
    <row r="6957" spans="3:3" s="62" customFormat="1" ht="12.75" x14ac:dyDescent="0.2">
      <c r="C6957" s="63"/>
    </row>
    <row r="6958" spans="3:3" s="62" customFormat="1" ht="12.75" x14ac:dyDescent="0.2">
      <c r="C6958" s="63"/>
    </row>
    <row r="6959" spans="3:3" s="62" customFormat="1" ht="12.75" x14ac:dyDescent="0.2">
      <c r="C6959" s="63"/>
    </row>
    <row r="6960" spans="3:3" s="62" customFormat="1" ht="12.75" x14ac:dyDescent="0.2">
      <c r="C6960" s="63"/>
    </row>
    <row r="6961" spans="3:3" s="62" customFormat="1" ht="12.75" x14ac:dyDescent="0.2">
      <c r="C6961" s="63"/>
    </row>
    <row r="6962" spans="3:3" s="62" customFormat="1" ht="12.75" x14ac:dyDescent="0.2">
      <c r="C6962" s="63"/>
    </row>
    <row r="6963" spans="3:3" s="62" customFormat="1" ht="12.75" x14ac:dyDescent="0.2">
      <c r="C6963" s="63"/>
    </row>
    <row r="6964" spans="3:3" s="62" customFormat="1" ht="12.75" x14ac:dyDescent="0.2">
      <c r="C6964" s="63"/>
    </row>
    <row r="6965" spans="3:3" s="62" customFormat="1" ht="12.75" x14ac:dyDescent="0.2">
      <c r="C6965" s="63"/>
    </row>
    <row r="6966" spans="3:3" s="62" customFormat="1" ht="12.75" x14ac:dyDescent="0.2">
      <c r="C6966" s="63"/>
    </row>
    <row r="6967" spans="3:3" s="62" customFormat="1" ht="12.75" x14ac:dyDescent="0.2">
      <c r="C6967" s="63"/>
    </row>
    <row r="6968" spans="3:3" s="62" customFormat="1" ht="12.75" x14ac:dyDescent="0.2">
      <c r="C6968" s="63"/>
    </row>
    <row r="6969" spans="3:3" s="62" customFormat="1" ht="12.75" x14ac:dyDescent="0.2">
      <c r="C6969" s="63"/>
    </row>
    <row r="6970" spans="3:3" s="62" customFormat="1" ht="12.75" x14ac:dyDescent="0.2">
      <c r="C6970" s="63"/>
    </row>
    <row r="6971" spans="3:3" s="62" customFormat="1" ht="12.75" x14ac:dyDescent="0.2">
      <c r="C6971" s="63"/>
    </row>
    <row r="6972" spans="3:3" s="62" customFormat="1" ht="12.75" x14ac:dyDescent="0.2">
      <c r="C6972" s="63"/>
    </row>
    <row r="6973" spans="3:3" s="62" customFormat="1" ht="12.75" x14ac:dyDescent="0.2">
      <c r="C6973" s="63"/>
    </row>
    <row r="6974" spans="3:3" s="62" customFormat="1" ht="12.75" x14ac:dyDescent="0.2">
      <c r="C6974" s="63"/>
    </row>
    <row r="6975" spans="3:3" s="62" customFormat="1" ht="12.75" x14ac:dyDescent="0.2">
      <c r="C6975" s="63"/>
    </row>
    <row r="6976" spans="3:3" s="62" customFormat="1" ht="12.75" x14ac:dyDescent="0.2">
      <c r="C6976" s="63"/>
    </row>
    <row r="6977" spans="3:3" s="62" customFormat="1" ht="12.75" x14ac:dyDescent="0.2">
      <c r="C6977" s="63"/>
    </row>
    <row r="6978" spans="3:3" s="62" customFormat="1" ht="12.75" x14ac:dyDescent="0.2">
      <c r="C6978" s="63"/>
    </row>
    <row r="6979" spans="3:3" s="62" customFormat="1" ht="12.75" x14ac:dyDescent="0.2">
      <c r="C6979" s="63"/>
    </row>
    <row r="6980" spans="3:3" s="62" customFormat="1" ht="12.75" x14ac:dyDescent="0.2">
      <c r="C6980" s="63"/>
    </row>
    <row r="6981" spans="3:3" s="62" customFormat="1" ht="12.75" x14ac:dyDescent="0.2">
      <c r="C6981" s="63"/>
    </row>
    <row r="6982" spans="3:3" s="62" customFormat="1" ht="12.75" x14ac:dyDescent="0.2">
      <c r="C6982" s="63"/>
    </row>
    <row r="6983" spans="3:3" s="62" customFormat="1" ht="12.75" x14ac:dyDescent="0.2">
      <c r="C6983" s="63"/>
    </row>
    <row r="6984" spans="3:3" s="62" customFormat="1" ht="12.75" x14ac:dyDescent="0.2">
      <c r="C6984" s="63"/>
    </row>
    <row r="6985" spans="3:3" s="62" customFormat="1" ht="12.75" x14ac:dyDescent="0.2">
      <c r="C6985" s="63"/>
    </row>
    <row r="6986" spans="3:3" s="62" customFormat="1" ht="12.75" x14ac:dyDescent="0.2">
      <c r="C6986" s="63"/>
    </row>
    <row r="6987" spans="3:3" s="62" customFormat="1" ht="12.75" x14ac:dyDescent="0.2">
      <c r="C6987" s="63"/>
    </row>
    <row r="6988" spans="3:3" s="62" customFormat="1" ht="12.75" x14ac:dyDescent="0.2">
      <c r="C6988" s="63"/>
    </row>
    <row r="6989" spans="3:3" s="62" customFormat="1" ht="12.75" x14ac:dyDescent="0.2">
      <c r="C6989" s="63"/>
    </row>
    <row r="6990" spans="3:3" s="62" customFormat="1" ht="12.75" x14ac:dyDescent="0.2">
      <c r="C6990" s="63"/>
    </row>
    <row r="6991" spans="3:3" s="62" customFormat="1" ht="12.75" x14ac:dyDescent="0.2">
      <c r="C6991" s="63"/>
    </row>
    <row r="6992" spans="3:3" s="62" customFormat="1" ht="12.75" x14ac:dyDescent="0.2">
      <c r="C6992" s="63"/>
    </row>
    <row r="6993" spans="3:3" s="62" customFormat="1" ht="12.75" x14ac:dyDescent="0.2">
      <c r="C6993" s="63"/>
    </row>
    <row r="6994" spans="3:3" s="62" customFormat="1" ht="12.75" x14ac:dyDescent="0.2">
      <c r="C6994" s="63"/>
    </row>
    <row r="6995" spans="3:3" s="62" customFormat="1" ht="12.75" x14ac:dyDescent="0.2">
      <c r="C6995" s="63"/>
    </row>
    <row r="6996" spans="3:3" s="62" customFormat="1" ht="12.75" x14ac:dyDescent="0.2">
      <c r="C6996" s="63"/>
    </row>
    <row r="6997" spans="3:3" s="62" customFormat="1" ht="12.75" x14ac:dyDescent="0.2">
      <c r="C6997" s="63"/>
    </row>
    <row r="6998" spans="3:3" s="62" customFormat="1" ht="12.75" x14ac:dyDescent="0.2">
      <c r="C6998" s="63"/>
    </row>
    <row r="6999" spans="3:3" s="62" customFormat="1" ht="12.75" x14ac:dyDescent="0.2">
      <c r="C6999" s="63"/>
    </row>
    <row r="7000" spans="3:3" s="62" customFormat="1" ht="12.75" x14ac:dyDescent="0.2">
      <c r="C7000" s="63"/>
    </row>
    <row r="7001" spans="3:3" s="62" customFormat="1" ht="12.75" x14ac:dyDescent="0.2">
      <c r="C7001" s="63"/>
    </row>
    <row r="7002" spans="3:3" s="62" customFormat="1" ht="12.75" x14ac:dyDescent="0.2">
      <c r="C7002" s="63"/>
    </row>
    <row r="7003" spans="3:3" s="62" customFormat="1" ht="12.75" x14ac:dyDescent="0.2">
      <c r="C7003" s="63"/>
    </row>
    <row r="7004" spans="3:3" s="62" customFormat="1" ht="12.75" x14ac:dyDescent="0.2">
      <c r="C7004" s="63"/>
    </row>
    <row r="7005" spans="3:3" s="62" customFormat="1" ht="12.75" x14ac:dyDescent="0.2">
      <c r="C7005" s="63"/>
    </row>
    <row r="7006" spans="3:3" s="62" customFormat="1" ht="12.75" x14ac:dyDescent="0.2">
      <c r="C7006" s="63"/>
    </row>
    <row r="7007" spans="3:3" s="62" customFormat="1" ht="12.75" x14ac:dyDescent="0.2">
      <c r="C7007" s="63"/>
    </row>
    <row r="7008" spans="3:3" s="62" customFormat="1" ht="12.75" x14ac:dyDescent="0.2">
      <c r="C7008" s="63"/>
    </row>
    <row r="7009" spans="3:3" s="62" customFormat="1" ht="12.75" x14ac:dyDescent="0.2">
      <c r="C7009" s="63"/>
    </row>
    <row r="7010" spans="3:3" s="62" customFormat="1" ht="12.75" x14ac:dyDescent="0.2">
      <c r="C7010" s="63"/>
    </row>
    <row r="7011" spans="3:3" s="62" customFormat="1" ht="12.75" x14ac:dyDescent="0.2">
      <c r="C7011" s="63"/>
    </row>
    <row r="7012" spans="3:3" s="62" customFormat="1" ht="12.75" x14ac:dyDescent="0.2">
      <c r="C7012" s="63"/>
    </row>
    <row r="7013" spans="3:3" s="62" customFormat="1" ht="12.75" x14ac:dyDescent="0.2">
      <c r="C7013" s="63"/>
    </row>
    <row r="7014" spans="3:3" s="62" customFormat="1" ht="12.75" x14ac:dyDescent="0.2">
      <c r="C7014" s="63"/>
    </row>
    <row r="7015" spans="3:3" s="62" customFormat="1" ht="12.75" x14ac:dyDescent="0.2">
      <c r="C7015" s="63"/>
    </row>
    <row r="7016" spans="3:3" s="62" customFormat="1" ht="12.75" x14ac:dyDescent="0.2">
      <c r="C7016" s="63"/>
    </row>
    <row r="7017" spans="3:3" s="62" customFormat="1" ht="12.75" x14ac:dyDescent="0.2">
      <c r="C7017" s="63"/>
    </row>
    <row r="7018" spans="3:3" s="62" customFormat="1" ht="12.75" x14ac:dyDescent="0.2">
      <c r="C7018" s="63"/>
    </row>
    <row r="7019" spans="3:3" s="62" customFormat="1" ht="12.75" x14ac:dyDescent="0.2">
      <c r="C7019" s="63"/>
    </row>
    <row r="7020" spans="3:3" s="62" customFormat="1" ht="12.75" x14ac:dyDescent="0.2">
      <c r="C7020" s="63"/>
    </row>
    <row r="7021" spans="3:3" s="62" customFormat="1" ht="12.75" x14ac:dyDescent="0.2">
      <c r="C7021" s="63"/>
    </row>
    <row r="7022" spans="3:3" s="62" customFormat="1" ht="12.75" x14ac:dyDescent="0.2">
      <c r="C7022" s="63"/>
    </row>
    <row r="7023" spans="3:3" s="62" customFormat="1" ht="12.75" x14ac:dyDescent="0.2">
      <c r="C7023" s="63"/>
    </row>
    <row r="7024" spans="3:3" s="62" customFormat="1" ht="12.75" x14ac:dyDescent="0.2">
      <c r="C7024" s="63"/>
    </row>
    <row r="7025" spans="3:3" s="62" customFormat="1" ht="12.75" x14ac:dyDescent="0.2">
      <c r="C7025" s="63"/>
    </row>
    <row r="7026" spans="3:3" s="62" customFormat="1" ht="12.75" x14ac:dyDescent="0.2">
      <c r="C7026" s="63"/>
    </row>
    <row r="7027" spans="3:3" s="62" customFormat="1" ht="12.75" x14ac:dyDescent="0.2">
      <c r="C7027" s="63"/>
    </row>
    <row r="7028" spans="3:3" s="62" customFormat="1" ht="12.75" x14ac:dyDescent="0.2">
      <c r="C7028" s="63"/>
    </row>
    <row r="7029" spans="3:3" s="62" customFormat="1" ht="12.75" x14ac:dyDescent="0.2">
      <c r="C7029" s="63"/>
    </row>
    <row r="7030" spans="3:3" s="62" customFormat="1" ht="12.75" x14ac:dyDescent="0.2">
      <c r="C7030" s="63"/>
    </row>
    <row r="7031" spans="3:3" s="62" customFormat="1" ht="12.75" x14ac:dyDescent="0.2">
      <c r="C7031" s="63"/>
    </row>
    <row r="7032" spans="3:3" s="62" customFormat="1" ht="12.75" x14ac:dyDescent="0.2">
      <c r="C7032" s="63"/>
    </row>
    <row r="7033" spans="3:3" s="62" customFormat="1" ht="12.75" x14ac:dyDescent="0.2">
      <c r="C7033" s="63"/>
    </row>
    <row r="7034" spans="3:3" s="62" customFormat="1" ht="12.75" x14ac:dyDescent="0.2">
      <c r="C7034" s="63"/>
    </row>
    <row r="7035" spans="3:3" s="62" customFormat="1" ht="12.75" x14ac:dyDescent="0.2">
      <c r="C7035" s="63"/>
    </row>
    <row r="7036" spans="3:3" s="62" customFormat="1" ht="12.75" x14ac:dyDescent="0.2">
      <c r="C7036" s="63"/>
    </row>
    <row r="7037" spans="3:3" s="62" customFormat="1" ht="12.75" x14ac:dyDescent="0.2">
      <c r="C7037" s="63"/>
    </row>
    <row r="7038" spans="3:3" s="62" customFormat="1" ht="12.75" x14ac:dyDescent="0.2">
      <c r="C7038" s="63"/>
    </row>
    <row r="7039" spans="3:3" s="62" customFormat="1" ht="12.75" x14ac:dyDescent="0.2">
      <c r="C7039" s="63"/>
    </row>
    <row r="7040" spans="3:3" s="62" customFormat="1" ht="12.75" x14ac:dyDescent="0.2">
      <c r="C7040" s="63"/>
    </row>
    <row r="7041" spans="3:3" s="62" customFormat="1" ht="12.75" x14ac:dyDescent="0.2">
      <c r="C7041" s="63"/>
    </row>
    <row r="7042" spans="3:3" s="62" customFormat="1" ht="12.75" x14ac:dyDescent="0.2">
      <c r="C7042" s="63"/>
    </row>
    <row r="7043" spans="3:3" s="62" customFormat="1" ht="12.75" x14ac:dyDescent="0.2">
      <c r="C7043" s="63"/>
    </row>
    <row r="7044" spans="3:3" s="62" customFormat="1" ht="12.75" x14ac:dyDescent="0.2">
      <c r="C7044" s="63"/>
    </row>
    <row r="7045" spans="3:3" s="62" customFormat="1" ht="12.75" x14ac:dyDescent="0.2">
      <c r="C7045" s="63"/>
    </row>
    <row r="7046" spans="3:3" s="62" customFormat="1" ht="12.75" x14ac:dyDescent="0.2">
      <c r="C7046" s="63"/>
    </row>
    <row r="7047" spans="3:3" s="62" customFormat="1" ht="12.75" x14ac:dyDescent="0.2">
      <c r="C7047" s="63"/>
    </row>
    <row r="7048" spans="3:3" s="62" customFormat="1" ht="12.75" x14ac:dyDescent="0.2">
      <c r="C7048" s="63"/>
    </row>
    <row r="7049" spans="3:3" s="62" customFormat="1" ht="12.75" x14ac:dyDescent="0.2">
      <c r="C7049" s="63"/>
    </row>
    <row r="7050" spans="3:3" s="62" customFormat="1" ht="12.75" x14ac:dyDescent="0.2">
      <c r="C7050" s="63"/>
    </row>
    <row r="7051" spans="3:3" s="62" customFormat="1" ht="12.75" x14ac:dyDescent="0.2">
      <c r="C7051" s="63"/>
    </row>
    <row r="7052" spans="3:3" s="62" customFormat="1" ht="12.75" x14ac:dyDescent="0.2">
      <c r="C7052" s="63"/>
    </row>
    <row r="7053" spans="3:3" s="62" customFormat="1" ht="12.75" x14ac:dyDescent="0.2">
      <c r="C7053" s="63"/>
    </row>
    <row r="7054" spans="3:3" s="62" customFormat="1" ht="12.75" x14ac:dyDescent="0.2">
      <c r="C7054" s="63"/>
    </row>
    <row r="7055" spans="3:3" s="62" customFormat="1" ht="12.75" x14ac:dyDescent="0.2">
      <c r="C7055" s="63"/>
    </row>
    <row r="7056" spans="3:3" s="62" customFormat="1" ht="12.75" x14ac:dyDescent="0.2">
      <c r="C7056" s="63"/>
    </row>
    <row r="7057" spans="3:3" s="62" customFormat="1" ht="12.75" x14ac:dyDescent="0.2">
      <c r="C7057" s="63"/>
    </row>
    <row r="7058" spans="3:3" s="62" customFormat="1" ht="12.75" x14ac:dyDescent="0.2">
      <c r="C7058" s="63"/>
    </row>
    <row r="7059" spans="3:3" s="62" customFormat="1" ht="12.75" x14ac:dyDescent="0.2">
      <c r="C7059" s="63"/>
    </row>
    <row r="7060" spans="3:3" s="62" customFormat="1" ht="12.75" x14ac:dyDescent="0.2">
      <c r="C7060" s="63"/>
    </row>
    <row r="7061" spans="3:3" s="62" customFormat="1" ht="12.75" x14ac:dyDescent="0.2">
      <c r="C7061" s="63"/>
    </row>
    <row r="7062" spans="3:3" s="62" customFormat="1" ht="12.75" x14ac:dyDescent="0.2">
      <c r="C7062" s="63"/>
    </row>
    <row r="7063" spans="3:3" s="62" customFormat="1" ht="12.75" x14ac:dyDescent="0.2">
      <c r="C7063" s="63"/>
    </row>
    <row r="7064" spans="3:3" s="62" customFormat="1" ht="12.75" x14ac:dyDescent="0.2">
      <c r="C7064" s="63"/>
    </row>
    <row r="7065" spans="3:3" s="62" customFormat="1" ht="12.75" x14ac:dyDescent="0.2">
      <c r="C7065" s="63"/>
    </row>
    <row r="7066" spans="3:3" s="62" customFormat="1" ht="12.75" x14ac:dyDescent="0.2">
      <c r="C7066" s="63"/>
    </row>
    <row r="7067" spans="3:3" s="62" customFormat="1" ht="12.75" x14ac:dyDescent="0.2">
      <c r="C7067" s="63"/>
    </row>
    <row r="7068" spans="3:3" s="62" customFormat="1" ht="12.75" x14ac:dyDescent="0.2">
      <c r="C7068" s="63"/>
    </row>
    <row r="7069" spans="3:3" s="62" customFormat="1" ht="12.75" x14ac:dyDescent="0.2">
      <c r="C7069" s="63"/>
    </row>
    <row r="7070" spans="3:3" s="62" customFormat="1" ht="12.75" x14ac:dyDescent="0.2">
      <c r="C7070" s="63"/>
    </row>
    <row r="7071" spans="3:3" s="62" customFormat="1" ht="12.75" x14ac:dyDescent="0.2">
      <c r="C7071" s="63"/>
    </row>
    <row r="7072" spans="3:3" s="62" customFormat="1" ht="12.75" x14ac:dyDescent="0.2">
      <c r="C7072" s="63"/>
    </row>
    <row r="7073" spans="3:3" s="62" customFormat="1" ht="12.75" x14ac:dyDescent="0.2">
      <c r="C7073" s="63"/>
    </row>
    <row r="7074" spans="3:3" s="62" customFormat="1" ht="12.75" x14ac:dyDescent="0.2">
      <c r="C7074" s="63"/>
    </row>
    <row r="7075" spans="3:3" s="62" customFormat="1" ht="12.75" x14ac:dyDescent="0.2">
      <c r="C7075" s="63"/>
    </row>
    <row r="7076" spans="3:3" s="62" customFormat="1" ht="12.75" x14ac:dyDescent="0.2">
      <c r="C7076" s="63"/>
    </row>
    <row r="7077" spans="3:3" s="62" customFormat="1" ht="12.75" x14ac:dyDescent="0.2">
      <c r="C7077" s="63"/>
    </row>
    <row r="7078" spans="3:3" s="62" customFormat="1" ht="12.75" x14ac:dyDescent="0.2">
      <c r="C7078" s="63"/>
    </row>
    <row r="7079" spans="3:3" s="62" customFormat="1" ht="12.75" x14ac:dyDescent="0.2">
      <c r="C7079" s="63"/>
    </row>
    <row r="7080" spans="3:3" s="62" customFormat="1" ht="12.75" x14ac:dyDescent="0.2">
      <c r="C7080" s="63"/>
    </row>
    <row r="7081" spans="3:3" s="62" customFormat="1" ht="12.75" x14ac:dyDescent="0.2">
      <c r="C7081" s="63"/>
    </row>
    <row r="7082" spans="3:3" s="62" customFormat="1" ht="12.75" x14ac:dyDescent="0.2">
      <c r="C7082" s="63"/>
    </row>
    <row r="7083" spans="3:3" s="62" customFormat="1" ht="12.75" x14ac:dyDescent="0.2">
      <c r="C7083" s="63"/>
    </row>
    <row r="7084" spans="3:3" s="62" customFormat="1" ht="12.75" x14ac:dyDescent="0.2">
      <c r="C7084" s="63"/>
    </row>
    <row r="7085" spans="3:3" s="62" customFormat="1" ht="12.75" x14ac:dyDescent="0.2">
      <c r="C7085" s="63"/>
    </row>
    <row r="7086" spans="3:3" s="62" customFormat="1" ht="12.75" x14ac:dyDescent="0.2">
      <c r="C7086" s="63"/>
    </row>
    <row r="7087" spans="3:3" s="62" customFormat="1" ht="12.75" x14ac:dyDescent="0.2">
      <c r="C7087" s="63"/>
    </row>
    <row r="7088" spans="3:3" s="62" customFormat="1" ht="12.75" x14ac:dyDescent="0.2">
      <c r="C7088" s="63"/>
    </row>
    <row r="7089" spans="3:3" s="62" customFormat="1" ht="12.75" x14ac:dyDescent="0.2">
      <c r="C7089" s="63"/>
    </row>
    <row r="7090" spans="3:3" s="62" customFormat="1" ht="12.75" x14ac:dyDescent="0.2">
      <c r="C7090" s="63"/>
    </row>
    <row r="7091" spans="3:3" s="62" customFormat="1" ht="12.75" x14ac:dyDescent="0.2">
      <c r="C7091" s="63"/>
    </row>
    <row r="7092" spans="3:3" s="62" customFormat="1" ht="12.75" x14ac:dyDescent="0.2">
      <c r="C7092" s="63"/>
    </row>
    <row r="7093" spans="3:3" s="62" customFormat="1" ht="12.75" x14ac:dyDescent="0.2">
      <c r="C7093" s="63"/>
    </row>
    <row r="7094" spans="3:3" s="62" customFormat="1" ht="12.75" x14ac:dyDescent="0.2">
      <c r="C7094" s="63"/>
    </row>
    <row r="7095" spans="3:3" s="62" customFormat="1" ht="12.75" x14ac:dyDescent="0.2">
      <c r="C7095" s="63"/>
    </row>
    <row r="7096" spans="3:3" s="62" customFormat="1" ht="12.75" x14ac:dyDescent="0.2">
      <c r="C7096" s="63"/>
    </row>
    <row r="7097" spans="3:3" s="62" customFormat="1" ht="12.75" x14ac:dyDescent="0.2">
      <c r="C7097" s="63"/>
    </row>
    <row r="7098" spans="3:3" s="62" customFormat="1" ht="12.75" x14ac:dyDescent="0.2">
      <c r="C7098" s="63"/>
    </row>
    <row r="7099" spans="3:3" s="62" customFormat="1" ht="12.75" x14ac:dyDescent="0.2">
      <c r="C7099" s="63"/>
    </row>
    <row r="7100" spans="3:3" s="62" customFormat="1" ht="12.75" x14ac:dyDescent="0.2">
      <c r="C7100" s="63"/>
    </row>
    <row r="7101" spans="3:3" s="62" customFormat="1" ht="12.75" x14ac:dyDescent="0.2">
      <c r="C7101" s="63"/>
    </row>
    <row r="7102" spans="3:3" s="62" customFormat="1" ht="12.75" x14ac:dyDescent="0.2">
      <c r="C7102" s="63"/>
    </row>
    <row r="7103" spans="3:3" s="62" customFormat="1" ht="12.75" x14ac:dyDescent="0.2">
      <c r="C7103" s="63"/>
    </row>
    <row r="7104" spans="3:3" s="62" customFormat="1" ht="12.75" x14ac:dyDescent="0.2">
      <c r="C7104" s="63"/>
    </row>
    <row r="7105" spans="3:3" s="62" customFormat="1" ht="12.75" x14ac:dyDescent="0.2">
      <c r="C7105" s="63"/>
    </row>
    <row r="7106" spans="3:3" s="62" customFormat="1" ht="12.75" x14ac:dyDescent="0.2">
      <c r="C7106" s="63"/>
    </row>
    <row r="7107" spans="3:3" s="62" customFormat="1" ht="12.75" x14ac:dyDescent="0.2">
      <c r="C7107" s="63"/>
    </row>
    <row r="7108" spans="3:3" s="62" customFormat="1" ht="12.75" x14ac:dyDescent="0.2">
      <c r="C7108" s="63"/>
    </row>
    <row r="7109" spans="3:3" s="62" customFormat="1" ht="12.75" x14ac:dyDescent="0.2">
      <c r="C7109" s="63"/>
    </row>
    <row r="7110" spans="3:3" s="62" customFormat="1" ht="12.75" x14ac:dyDescent="0.2">
      <c r="C7110" s="63"/>
    </row>
    <row r="7111" spans="3:3" s="62" customFormat="1" ht="12.75" x14ac:dyDescent="0.2">
      <c r="C7111" s="63"/>
    </row>
    <row r="7112" spans="3:3" s="62" customFormat="1" ht="12.75" x14ac:dyDescent="0.2">
      <c r="C7112" s="63"/>
    </row>
    <row r="7113" spans="3:3" s="62" customFormat="1" ht="12.75" x14ac:dyDescent="0.2">
      <c r="C7113" s="63"/>
    </row>
    <row r="7114" spans="3:3" s="62" customFormat="1" ht="12.75" x14ac:dyDescent="0.2">
      <c r="C7114" s="63"/>
    </row>
    <row r="7115" spans="3:3" s="62" customFormat="1" ht="12.75" x14ac:dyDescent="0.2">
      <c r="C7115" s="63"/>
    </row>
    <row r="7116" spans="3:3" s="62" customFormat="1" ht="12.75" x14ac:dyDescent="0.2">
      <c r="C7116" s="63"/>
    </row>
    <row r="7117" spans="3:3" s="62" customFormat="1" ht="12.75" x14ac:dyDescent="0.2">
      <c r="C7117" s="63"/>
    </row>
    <row r="7118" spans="3:3" s="62" customFormat="1" ht="12.75" x14ac:dyDescent="0.2">
      <c r="C7118" s="63"/>
    </row>
    <row r="7119" spans="3:3" s="62" customFormat="1" ht="12.75" x14ac:dyDescent="0.2">
      <c r="C7119" s="63"/>
    </row>
    <row r="7120" spans="3:3" s="62" customFormat="1" ht="12.75" x14ac:dyDescent="0.2">
      <c r="C7120" s="63"/>
    </row>
    <row r="7121" spans="3:3" s="62" customFormat="1" ht="12.75" x14ac:dyDescent="0.2">
      <c r="C7121" s="63"/>
    </row>
    <row r="7122" spans="3:3" s="62" customFormat="1" ht="12.75" x14ac:dyDescent="0.2">
      <c r="C7122" s="63"/>
    </row>
    <row r="7123" spans="3:3" s="62" customFormat="1" ht="12.75" x14ac:dyDescent="0.2">
      <c r="C7123" s="63"/>
    </row>
    <row r="7124" spans="3:3" s="62" customFormat="1" ht="12.75" x14ac:dyDescent="0.2">
      <c r="C7124" s="63"/>
    </row>
    <row r="7125" spans="3:3" s="62" customFormat="1" ht="12.75" x14ac:dyDescent="0.2">
      <c r="C7125" s="63"/>
    </row>
    <row r="7126" spans="3:3" s="62" customFormat="1" ht="12.75" x14ac:dyDescent="0.2">
      <c r="C7126" s="63"/>
    </row>
    <row r="7127" spans="3:3" s="62" customFormat="1" ht="12.75" x14ac:dyDescent="0.2">
      <c r="C7127" s="63"/>
    </row>
    <row r="7128" spans="3:3" s="62" customFormat="1" ht="12.75" x14ac:dyDescent="0.2">
      <c r="C7128" s="63"/>
    </row>
    <row r="7129" spans="3:3" s="62" customFormat="1" ht="12.75" x14ac:dyDescent="0.2">
      <c r="C7129" s="63"/>
    </row>
    <row r="7130" spans="3:3" s="62" customFormat="1" ht="12.75" x14ac:dyDescent="0.2">
      <c r="C7130" s="63"/>
    </row>
    <row r="7131" spans="3:3" s="62" customFormat="1" ht="12.75" x14ac:dyDescent="0.2">
      <c r="C7131" s="63"/>
    </row>
    <row r="7132" spans="3:3" s="62" customFormat="1" ht="12.75" x14ac:dyDescent="0.2">
      <c r="C7132" s="63"/>
    </row>
    <row r="7133" spans="3:3" s="62" customFormat="1" ht="12.75" x14ac:dyDescent="0.2">
      <c r="C7133" s="63"/>
    </row>
    <row r="7134" spans="3:3" s="62" customFormat="1" ht="12.75" x14ac:dyDescent="0.2">
      <c r="C7134" s="63"/>
    </row>
    <row r="7135" spans="3:3" s="62" customFormat="1" ht="12.75" x14ac:dyDescent="0.2">
      <c r="C7135" s="63"/>
    </row>
    <row r="7136" spans="3:3" s="62" customFormat="1" ht="12.75" x14ac:dyDescent="0.2">
      <c r="C7136" s="63"/>
    </row>
    <row r="7137" spans="3:3" s="62" customFormat="1" ht="12.75" x14ac:dyDescent="0.2">
      <c r="C7137" s="63"/>
    </row>
    <row r="7138" spans="3:3" s="62" customFormat="1" ht="12.75" x14ac:dyDescent="0.2">
      <c r="C7138" s="63"/>
    </row>
    <row r="7139" spans="3:3" s="62" customFormat="1" ht="12.75" x14ac:dyDescent="0.2">
      <c r="C7139" s="63"/>
    </row>
    <row r="7140" spans="3:3" s="62" customFormat="1" ht="12.75" x14ac:dyDescent="0.2">
      <c r="C7140" s="63"/>
    </row>
    <row r="7141" spans="3:3" s="62" customFormat="1" ht="12.75" x14ac:dyDescent="0.2">
      <c r="C7141" s="63"/>
    </row>
    <row r="7142" spans="3:3" s="62" customFormat="1" ht="12.75" x14ac:dyDescent="0.2">
      <c r="C7142" s="63"/>
    </row>
    <row r="7143" spans="3:3" s="62" customFormat="1" ht="12.75" x14ac:dyDescent="0.2">
      <c r="C7143" s="63"/>
    </row>
    <row r="7144" spans="3:3" s="62" customFormat="1" ht="12.75" x14ac:dyDescent="0.2">
      <c r="C7144" s="63"/>
    </row>
    <row r="7145" spans="3:3" s="62" customFormat="1" ht="12.75" x14ac:dyDescent="0.2">
      <c r="C7145" s="63"/>
    </row>
    <row r="7146" spans="3:3" s="62" customFormat="1" ht="12.75" x14ac:dyDescent="0.2">
      <c r="C7146" s="63"/>
    </row>
    <row r="7147" spans="3:3" s="62" customFormat="1" ht="12.75" x14ac:dyDescent="0.2">
      <c r="C7147" s="63"/>
    </row>
    <row r="7148" spans="3:3" s="62" customFormat="1" ht="12.75" x14ac:dyDescent="0.2">
      <c r="C7148" s="63"/>
    </row>
    <row r="7149" spans="3:3" s="62" customFormat="1" ht="12.75" x14ac:dyDescent="0.2">
      <c r="C7149" s="63"/>
    </row>
    <row r="7150" spans="3:3" s="62" customFormat="1" ht="12.75" x14ac:dyDescent="0.2">
      <c r="C7150" s="63"/>
    </row>
    <row r="7151" spans="3:3" s="62" customFormat="1" ht="12.75" x14ac:dyDescent="0.2">
      <c r="C7151" s="63"/>
    </row>
    <row r="7152" spans="3:3" s="62" customFormat="1" ht="12.75" x14ac:dyDescent="0.2">
      <c r="C7152" s="63"/>
    </row>
    <row r="7153" spans="3:3" s="62" customFormat="1" ht="12.75" x14ac:dyDescent="0.2">
      <c r="C7153" s="63"/>
    </row>
    <row r="7154" spans="3:3" s="62" customFormat="1" ht="12.75" x14ac:dyDescent="0.2">
      <c r="C7154" s="63"/>
    </row>
    <row r="7155" spans="3:3" s="62" customFormat="1" ht="12.75" x14ac:dyDescent="0.2">
      <c r="C7155" s="63"/>
    </row>
    <row r="7156" spans="3:3" s="62" customFormat="1" ht="12.75" x14ac:dyDescent="0.2">
      <c r="C7156" s="63"/>
    </row>
    <row r="7157" spans="3:3" s="62" customFormat="1" ht="12.75" x14ac:dyDescent="0.2">
      <c r="C7157" s="63"/>
    </row>
    <row r="7158" spans="3:3" s="62" customFormat="1" ht="12.75" x14ac:dyDescent="0.2">
      <c r="C7158" s="63"/>
    </row>
    <row r="7159" spans="3:3" s="62" customFormat="1" ht="12.75" x14ac:dyDescent="0.2">
      <c r="C7159" s="63"/>
    </row>
    <row r="7160" spans="3:3" s="62" customFormat="1" ht="12.75" x14ac:dyDescent="0.2">
      <c r="C7160" s="63"/>
    </row>
    <row r="7161" spans="3:3" s="62" customFormat="1" ht="12.75" x14ac:dyDescent="0.2">
      <c r="C7161" s="63"/>
    </row>
    <row r="7162" spans="3:3" s="62" customFormat="1" ht="12.75" x14ac:dyDescent="0.2">
      <c r="C7162" s="63"/>
    </row>
    <row r="7163" spans="3:3" s="62" customFormat="1" ht="12.75" x14ac:dyDescent="0.2">
      <c r="C7163" s="63"/>
    </row>
    <row r="7164" spans="3:3" s="62" customFormat="1" ht="12.75" x14ac:dyDescent="0.2">
      <c r="C7164" s="63"/>
    </row>
    <row r="7165" spans="3:3" s="62" customFormat="1" ht="12.75" x14ac:dyDescent="0.2">
      <c r="C7165" s="63"/>
    </row>
    <row r="7166" spans="3:3" s="62" customFormat="1" ht="12.75" x14ac:dyDescent="0.2">
      <c r="C7166" s="63"/>
    </row>
    <row r="7167" spans="3:3" s="62" customFormat="1" ht="12.75" x14ac:dyDescent="0.2">
      <c r="C7167" s="63"/>
    </row>
    <row r="7168" spans="3:3" s="62" customFormat="1" ht="12.75" x14ac:dyDescent="0.2">
      <c r="C7168" s="63"/>
    </row>
    <row r="7169" spans="3:3" s="62" customFormat="1" ht="12.75" x14ac:dyDescent="0.2">
      <c r="C7169" s="63"/>
    </row>
    <row r="7170" spans="3:3" s="62" customFormat="1" ht="12.75" x14ac:dyDescent="0.2">
      <c r="C7170" s="63"/>
    </row>
    <row r="7171" spans="3:3" s="62" customFormat="1" ht="12.75" x14ac:dyDescent="0.2">
      <c r="C7171" s="63"/>
    </row>
    <row r="7172" spans="3:3" s="62" customFormat="1" ht="12.75" x14ac:dyDescent="0.2">
      <c r="C7172" s="63"/>
    </row>
    <row r="7173" spans="3:3" s="62" customFormat="1" ht="12.75" x14ac:dyDescent="0.2">
      <c r="C7173" s="63"/>
    </row>
    <row r="7174" spans="3:3" s="62" customFormat="1" ht="12.75" x14ac:dyDescent="0.2">
      <c r="C7174" s="63"/>
    </row>
    <row r="7175" spans="3:3" s="62" customFormat="1" ht="12.75" x14ac:dyDescent="0.2">
      <c r="C7175" s="63"/>
    </row>
    <row r="7176" spans="3:3" s="62" customFormat="1" ht="12.75" x14ac:dyDescent="0.2">
      <c r="C7176" s="63"/>
    </row>
    <row r="7177" spans="3:3" s="62" customFormat="1" ht="12.75" x14ac:dyDescent="0.2">
      <c r="C7177" s="63"/>
    </row>
    <row r="7178" spans="3:3" s="62" customFormat="1" ht="12.75" x14ac:dyDescent="0.2">
      <c r="C7178" s="63"/>
    </row>
    <row r="7179" spans="3:3" s="62" customFormat="1" ht="12.75" x14ac:dyDescent="0.2">
      <c r="C7179" s="63"/>
    </row>
    <row r="7180" spans="3:3" s="62" customFormat="1" ht="12.75" x14ac:dyDescent="0.2">
      <c r="C7180" s="63"/>
    </row>
    <row r="7181" spans="3:3" s="62" customFormat="1" ht="12.75" x14ac:dyDescent="0.2">
      <c r="C7181" s="63"/>
    </row>
    <row r="7182" spans="3:3" s="62" customFormat="1" ht="12.75" x14ac:dyDescent="0.2">
      <c r="C7182" s="63"/>
    </row>
    <row r="7183" spans="3:3" s="62" customFormat="1" ht="12.75" x14ac:dyDescent="0.2">
      <c r="C7183" s="63"/>
    </row>
    <row r="7184" spans="3:3" s="62" customFormat="1" ht="12.75" x14ac:dyDescent="0.2">
      <c r="C7184" s="63"/>
    </row>
    <row r="7185" spans="3:3" s="62" customFormat="1" ht="12.75" x14ac:dyDescent="0.2">
      <c r="C7185" s="63"/>
    </row>
    <row r="7186" spans="3:3" s="62" customFormat="1" ht="12.75" x14ac:dyDescent="0.2">
      <c r="C7186" s="63"/>
    </row>
    <row r="7187" spans="3:3" s="62" customFormat="1" ht="12.75" x14ac:dyDescent="0.2">
      <c r="C7187" s="63"/>
    </row>
    <row r="7188" spans="3:3" s="62" customFormat="1" ht="12.75" x14ac:dyDescent="0.2">
      <c r="C7188" s="63"/>
    </row>
    <row r="7189" spans="3:3" s="62" customFormat="1" ht="12.75" x14ac:dyDescent="0.2">
      <c r="C7189" s="63"/>
    </row>
    <row r="7190" spans="3:3" s="62" customFormat="1" ht="12.75" x14ac:dyDescent="0.2">
      <c r="C7190" s="63"/>
    </row>
    <row r="7191" spans="3:3" s="62" customFormat="1" ht="12.75" x14ac:dyDescent="0.2">
      <c r="C7191" s="63"/>
    </row>
    <row r="7192" spans="3:3" s="62" customFormat="1" ht="12.75" x14ac:dyDescent="0.2">
      <c r="C7192" s="63"/>
    </row>
    <row r="7193" spans="3:3" s="62" customFormat="1" ht="12.75" x14ac:dyDescent="0.2">
      <c r="C7193" s="63"/>
    </row>
    <row r="7194" spans="3:3" s="62" customFormat="1" ht="12.75" x14ac:dyDescent="0.2">
      <c r="C7194" s="63"/>
    </row>
    <row r="7195" spans="3:3" s="62" customFormat="1" ht="12.75" x14ac:dyDescent="0.2">
      <c r="C7195" s="63"/>
    </row>
    <row r="7196" spans="3:3" s="62" customFormat="1" ht="12.75" x14ac:dyDescent="0.2">
      <c r="C7196" s="63"/>
    </row>
    <row r="7197" spans="3:3" s="62" customFormat="1" ht="12.75" x14ac:dyDescent="0.2">
      <c r="C7197" s="63"/>
    </row>
    <row r="7198" spans="3:3" s="62" customFormat="1" ht="12.75" x14ac:dyDescent="0.2">
      <c r="C7198" s="63"/>
    </row>
    <row r="7199" spans="3:3" s="62" customFormat="1" ht="12.75" x14ac:dyDescent="0.2">
      <c r="C7199" s="63"/>
    </row>
    <row r="7200" spans="3:3" s="62" customFormat="1" ht="12.75" x14ac:dyDescent="0.2">
      <c r="C7200" s="63"/>
    </row>
    <row r="7201" spans="3:3" s="62" customFormat="1" ht="12.75" x14ac:dyDescent="0.2">
      <c r="C7201" s="63"/>
    </row>
    <row r="7202" spans="3:3" s="62" customFormat="1" ht="12.75" x14ac:dyDescent="0.2">
      <c r="C7202" s="63"/>
    </row>
    <row r="7203" spans="3:3" s="62" customFormat="1" ht="12.75" x14ac:dyDescent="0.2">
      <c r="C7203" s="63"/>
    </row>
    <row r="7204" spans="3:3" s="62" customFormat="1" ht="12.75" x14ac:dyDescent="0.2">
      <c r="C7204" s="63"/>
    </row>
    <row r="7205" spans="3:3" s="62" customFormat="1" ht="12.75" x14ac:dyDescent="0.2">
      <c r="C7205" s="63"/>
    </row>
    <row r="7206" spans="3:3" s="62" customFormat="1" ht="12.75" x14ac:dyDescent="0.2">
      <c r="C7206" s="63"/>
    </row>
    <row r="7207" spans="3:3" s="62" customFormat="1" ht="12.75" x14ac:dyDescent="0.2">
      <c r="C7207" s="63"/>
    </row>
    <row r="7208" spans="3:3" s="62" customFormat="1" ht="12.75" x14ac:dyDescent="0.2">
      <c r="C7208" s="63"/>
    </row>
    <row r="7209" spans="3:3" s="62" customFormat="1" ht="12.75" x14ac:dyDescent="0.2">
      <c r="C7209" s="63"/>
    </row>
    <row r="7210" spans="3:3" s="62" customFormat="1" ht="12.75" x14ac:dyDescent="0.2">
      <c r="C7210" s="63"/>
    </row>
    <row r="7211" spans="3:3" s="62" customFormat="1" ht="12.75" x14ac:dyDescent="0.2">
      <c r="C7211" s="63"/>
    </row>
    <row r="7212" spans="3:3" s="62" customFormat="1" ht="12.75" x14ac:dyDescent="0.2">
      <c r="C7212" s="63"/>
    </row>
    <row r="7213" spans="3:3" s="62" customFormat="1" ht="12.75" x14ac:dyDescent="0.2">
      <c r="C7213" s="63"/>
    </row>
    <row r="7214" spans="3:3" s="62" customFormat="1" ht="12.75" x14ac:dyDescent="0.2">
      <c r="C7214" s="63"/>
    </row>
    <row r="7215" spans="3:3" s="62" customFormat="1" ht="12.75" x14ac:dyDescent="0.2">
      <c r="C7215" s="63"/>
    </row>
    <row r="7216" spans="3:3" s="62" customFormat="1" ht="12.75" x14ac:dyDescent="0.2">
      <c r="C7216" s="63"/>
    </row>
    <row r="7217" spans="3:3" s="62" customFormat="1" ht="12.75" x14ac:dyDescent="0.2">
      <c r="C7217" s="63"/>
    </row>
    <row r="7218" spans="3:3" s="62" customFormat="1" ht="12.75" x14ac:dyDescent="0.2">
      <c r="C7218" s="63"/>
    </row>
    <row r="7219" spans="3:3" s="62" customFormat="1" ht="12.75" x14ac:dyDescent="0.2">
      <c r="C7219" s="63"/>
    </row>
    <row r="7220" spans="3:3" s="62" customFormat="1" ht="12.75" x14ac:dyDescent="0.2">
      <c r="C7220" s="63"/>
    </row>
    <row r="7221" spans="3:3" s="62" customFormat="1" ht="12.75" x14ac:dyDescent="0.2">
      <c r="C7221" s="63"/>
    </row>
    <row r="7222" spans="3:3" s="62" customFormat="1" ht="12.75" x14ac:dyDescent="0.2">
      <c r="C7222" s="63"/>
    </row>
    <row r="7223" spans="3:3" s="62" customFormat="1" ht="12.75" x14ac:dyDescent="0.2">
      <c r="C7223" s="63"/>
    </row>
    <row r="7224" spans="3:3" s="62" customFormat="1" ht="12.75" x14ac:dyDescent="0.2">
      <c r="C7224" s="63"/>
    </row>
    <row r="7225" spans="3:3" s="62" customFormat="1" ht="12.75" x14ac:dyDescent="0.2">
      <c r="C7225" s="63"/>
    </row>
    <row r="7226" spans="3:3" s="62" customFormat="1" ht="12.75" x14ac:dyDescent="0.2">
      <c r="C7226" s="63"/>
    </row>
    <row r="7227" spans="3:3" s="62" customFormat="1" ht="12.75" x14ac:dyDescent="0.2">
      <c r="C7227" s="63"/>
    </row>
    <row r="7228" spans="3:3" s="62" customFormat="1" ht="12.75" x14ac:dyDescent="0.2">
      <c r="C7228" s="63"/>
    </row>
    <row r="7229" spans="3:3" s="62" customFormat="1" ht="12.75" x14ac:dyDescent="0.2">
      <c r="C7229" s="63"/>
    </row>
    <row r="7230" spans="3:3" s="62" customFormat="1" ht="12.75" x14ac:dyDescent="0.2">
      <c r="C7230" s="63"/>
    </row>
    <row r="7231" spans="3:3" s="62" customFormat="1" ht="12.75" x14ac:dyDescent="0.2">
      <c r="C7231" s="63"/>
    </row>
    <row r="7232" spans="3:3" s="62" customFormat="1" ht="12.75" x14ac:dyDescent="0.2">
      <c r="C7232" s="63"/>
    </row>
    <row r="7233" spans="3:3" s="62" customFormat="1" ht="12.75" x14ac:dyDescent="0.2">
      <c r="C7233" s="63"/>
    </row>
    <row r="7234" spans="3:3" s="62" customFormat="1" ht="12.75" x14ac:dyDescent="0.2">
      <c r="C7234" s="63"/>
    </row>
    <row r="7235" spans="3:3" s="62" customFormat="1" ht="12.75" x14ac:dyDescent="0.2">
      <c r="C7235" s="63"/>
    </row>
    <row r="7236" spans="3:3" s="62" customFormat="1" ht="12.75" x14ac:dyDescent="0.2">
      <c r="C7236" s="63"/>
    </row>
    <row r="7237" spans="3:3" s="62" customFormat="1" ht="12.75" x14ac:dyDescent="0.2">
      <c r="C7237" s="63"/>
    </row>
    <row r="7238" spans="3:3" s="62" customFormat="1" ht="12.75" x14ac:dyDescent="0.2">
      <c r="C7238" s="63"/>
    </row>
    <row r="7239" spans="3:3" s="62" customFormat="1" ht="12.75" x14ac:dyDescent="0.2">
      <c r="C7239" s="63"/>
    </row>
    <row r="7240" spans="3:3" s="62" customFormat="1" ht="12.75" x14ac:dyDescent="0.2">
      <c r="C7240" s="63"/>
    </row>
    <row r="7241" spans="3:3" s="62" customFormat="1" ht="12.75" x14ac:dyDescent="0.2">
      <c r="C7241" s="63"/>
    </row>
    <row r="7242" spans="3:3" s="62" customFormat="1" ht="12.75" x14ac:dyDescent="0.2">
      <c r="C7242" s="63"/>
    </row>
    <row r="7243" spans="3:3" s="62" customFormat="1" ht="12.75" x14ac:dyDescent="0.2">
      <c r="C7243" s="63"/>
    </row>
    <row r="7244" spans="3:3" s="62" customFormat="1" ht="12.75" x14ac:dyDescent="0.2">
      <c r="C7244" s="63"/>
    </row>
    <row r="7245" spans="3:3" s="62" customFormat="1" ht="12.75" x14ac:dyDescent="0.2">
      <c r="C7245" s="63"/>
    </row>
    <row r="7246" spans="3:3" s="62" customFormat="1" ht="12.75" x14ac:dyDescent="0.2">
      <c r="C7246" s="63"/>
    </row>
    <row r="7247" spans="3:3" s="62" customFormat="1" ht="12.75" x14ac:dyDescent="0.2">
      <c r="C7247" s="63"/>
    </row>
    <row r="7248" spans="3:3" s="62" customFormat="1" ht="12.75" x14ac:dyDescent="0.2">
      <c r="C7248" s="63"/>
    </row>
    <row r="7249" spans="3:3" s="62" customFormat="1" ht="12.75" x14ac:dyDescent="0.2">
      <c r="C7249" s="63"/>
    </row>
    <row r="7250" spans="3:3" s="62" customFormat="1" ht="12.75" x14ac:dyDescent="0.2">
      <c r="C7250" s="63"/>
    </row>
    <row r="7251" spans="3:3" s="62" customFormat="1" ht="12.75" x14ac:dyDescent="0.2">
      <c r="C7251" s="63"/>
    </row>
    <row r="7252" spans="3:3" s="62" customFormat="1" ht="12.75" x14ac:dyDescent="0.2">
      <c r="C7252" s="63"/>
    </row>
    <row r="7253" spans="3:3" s="62" customFormat="1" ht="12.75" x14ac:dyDescent="0.2">
      <c r="C7253" s="63"/>
    </row>
    <row r="7254" spans="3:3" s="62" customFormat="1" ht="12.75" x14ac:dyDescent="0.2">
      <c r="C7254" s="63"/>
    </row>
    <row r="7255" spans="3:3" s="62" customFormat="1" ht="12.75" x14ac:dyDescent="0.2">
      <c r="C7255" s="63"/>
    </row>
    <row r="7256" spans="3:3" s="62" customFormat="1" ht="12.75" x14ac:dyDescent="0.2">
      <c r="C7256" s="63"/>
    </row>
    <row r="7257" spans="3:3" s="62" customFormat="1" ht="12.75" x14ac:dyDescent="0.2">
      <c r="C7257" s="63"/>
    </row>
    <row r="7258" spans="3:3" s="62" customFormat="1" ht="12.75" x14ac:dyDescent="0.2">
      <c r="C7258" s="63"/>
    </row>
    <row r="7259" spans="3:3" s="62" customFormat="1" ht="12.75" x14ac:dyDescent="0.2">
      <c r="C7259" s="63"/>
    </row>
    <row r="7260" spans="3:3" s="62" customFormat="1" ht="12.75" x14ac:dyDescent="0.2">
      <c r="C7260" s="63"/>
    </row>
    <row r="7261" spans="3:3" s="62" customFormat="1" ht="12.75" x14ac:dyDescent="0.2">
      <c r="C7261" s="63"/>
    </row>
    <row r="7262" spans="3:3" s="62" customFormat="1" ht="12.75" x14ac:dyDescent="0.2">
      <c r="C7262" s="63"/>
    </row>
    <row r="7263" spans="3:3" s="62" customFormat="1" ht="12.75" x14ac:dyDescent="0.2">
      <c r="C7263" s="63"/>
    </row>
    <row r="7264" spans="3:3" s="62" customFormat="1" ht="12.75" x14ac:dyDescent="0.2">
      <c r="C7264" s="63"/>
    </row>
    <row r="7265" spans="3:3" s="62" customFormat="1" ht="12.75" x14ac:dyDescent="0.2">
      <c r="C7265" s="63"/>
    </row>
    <row r="7266" spans="3:3" s="62" customFormat="1" ht="12.75" x14ac:dyDescent="0.2">
      <c r="C7266" s="63"/>
    </row>
    <row r="7267" spans="3:3" s="62" customFormat="1" ht="12.75" x14ac:dyDescent="0.2">
      <c r="C7267" s="63"/>
    </row>
    <row r="7268" spans="3:3" s="62" customFormat="1" ht="12.75" x14ac:dyDescent="0.2">
      <c r="C7268" s="63"/>
    </row>
    <row r="7269" spans="3:3" s="62" customFormat="1" ht="12.75" x14ac:dyDescent="0.2">
      <c r="C7269" s="63"/>
    </row>
    <row r="7270" spans="3:3" s="62" customFormat="1" ht="12.75" x14ac:dyDescent="0.2">
      <c r="C7270" s="63"/>
    </row>
    <row r="7271" spans="3:3" s="62" customFormat="1" ht="12.75" x14ac:dyDescent="0.2">
      <c r="C7271" s="63"/>
    </row>
    <row r="7272" spans="3:3" s="62" customFormat="1" ht="12.75" x14ac:dyDescent="0.2">
      <c r="C7272" s="63"/>
    </row>
    <row r="7273" spans="3:3" s="62" customFormat="1" ht="12.75" x14ac:dyDescent="0.2">
      <c r="C7273" s="63"/>
    </row>
    <row r="7274" spans="3:3" s="62" customFormat="1" ht="12.75" x14ac:dyDescent="0.2">
      <c r="C7274" s="63"/>
    </row>
    <row r="7275" spans="3:3" s="62" customFormat="1" ht="12.75" x14ac:dyDescent="0.2">
      <c r="C7275" s="63"/>
    </row>
    <row r="7276" spans="3:3" s="62" customFormat="1" ht="12.75" x14ac:dyDescent="0.2">
      <c r="C7276" s="63"/>
    </row>
    <row r="7277" spans="3:3" s="62" customFormat="1" ht="12.75" x14ac:dyDescent="0.2">
      <c r="C7277" s="63"/>
    </row>
    <row r="7278" spans="3:3" s="62" customFormat="1" ht="12.75" x14ac:dyDescent="0.2">
      <c r="C7278" s="63"/>
    </row>
    <row r="7279" spans="3:3" s="62" customFormat="1" ht="12.75" x14ac:dyDescent="0.2">
      <c r="C7279" s="63"/>
    </row>
    <row r="7280" spans="3:3" s="62" customFormat="1" ht="12.75" x14ac:dyDescent="0.2">
      <c r="C7280" s="63"/>
    </row>
    <row r="7281" spans="3:3" s="62" customFormat="1" ht="12.75" x14ac:dyDescent="0.2">
      <c r="C7281" s="63"/>
    </row>
    <row r="7282" spans="3:3" s="62" customFormat="1" ht="12.75" x14ac:dyDescent="0.2">
      <c r="C7282" s="63"/>
    </row>
    <row r="7283" spans="3:3" s="62" customFormat="1" ht="12.75" x14ac:dyDescent="0.2">
      <c r="C7283" s="63"/>
    </row>
    <row r="7284" spans="3:3" s="62" customFormat="1" ht="12.75" x14ac:dyDescent="0.2">
      <c r="C7284" s="63"/>
    </row>
    <row r="7285" spans="3:3" s="62" customFormat="1" ht="12.75" x14ac:dyDescent="0.2">
      <c r="C7285" s="63"/>
    </row>
    <row r="7286" spans="3:3" s="62" customFormat="1" ht="12.75" x14ac:dyDescent="0.2">
      <c r="C7286" s="63"/>
    </row>
    <row r="7287" spans="3:3" s="62" customFormat="1" ht="12.75" x14ac:dyDescent="0.2">
      <c r="C7287" s="63"/>
    </row>
    <row r="7288" spans="3:3" s="62" customFormat="1" ht="12.75" x14ac:dyDescent="0.2">
      <c r="C7288" s="63"/>
    </row>
    <row r="7289" spans="3:3" s="62" customFormat="1" ht="12.75" x14ac:dyDescent="0.2">
      <c r="C7289" s="63"/>
    </row>
    <row r="7290" spans="3:3" s="62" customFormat="1" ht="12.75" x14ac:dyDescent="0.2">
      <c r="C7290" s="63"/>
    </row>
    <row r="7291" spans="3:3" s="62" customFormat="1" ht="12.75" x14ac:dyDescent="0.2">
      <c r="C7291" s="63"/>
    </row>
    <row r="7292" spans="3:3" s="62" customFormat="1" ht="12.75" x14ac:dyDescent="0.2">
      <c r="C7292" s="63"/>
    </row>
    <row r="7293" spans="3:3" s="62" customFormat="1" ht="12.75" x14ac:dyDescent="0.2">
      <c r="C7293" s="63"/>
    </row>
    <row r="7294" spans="3:3" s="62" customFormat="1" ht="12.75" x14ac:dyDescent="0.2">
      <c r="C7294" s="63"/>
    </row>
    <row r="7295" spans="3:3" s="62" customFormat="1" ht="12.75" x14ac:dyDescent="0.2">
      <c r="C7295" s="63"/>
    </row>
    <row r="7296" spans="3:3" s="62" customFormat="1" ht="12.75" x14ac:dyDescent="0.2">
      <c r="C7296" s="63"/>
    </row>
    <row r="7297" spans="3:3" s="62" customFormat="1" ht="12.75" x14ac:dyDescent="0.2">
      <c r="C7297" s="63"/>
    </row>
    <row r="7298" spans="3:3" s="62" customFormat="1" ht="12.75" x14ac:dyDescent="0.2">
      <c r="C7298" s="63"/>
    </row>
    <row r="7299" spans="3:3" s="62" customFormat="1" ht="12.75" x14ac:dyDescent="0.2">
      <c r="C7299" s="63"/>
    </row>
    <row r="7300" spans="3:3" s="62" customFormat="1" ht="12.75" x14ac:dyDescent="0.2">
      <c r="C7300" s="63"/>
    </row>
    <row r="7301" spans="3:3" s="62" customFormat="1" ht="12.75" x14ac:dyDescent="0.2">
      <c r="C7301" s="63"/>
    </row>
    <row r="7302" spans="3:3" s="62" customFormat="1" ht="12.75" x14ac:dyDescent="0.2">
      <c r="C7302" s="63"/>
    </row>
    <row r="7303" spans="3:3" s="62" customFormat="1" ht="12.75" x14ac:dyDescent="0.2">
      <c r="C7303" s="63"/>
    </row>
    <row r="7304" spans="3:3" s="62" customFormat="1" ht="12.75" x14ac:dyDescent="0.2">
      <c r="C7304" s="63"/>
    </row>
    <row r="7305" spans="3:3" s="62" customFormat="1" ht="12.75" x14ac:dyDescent="0.2">
      <c r="C7305" s="63"/>
    </row>
    <row r="7306" spans="3:3" s="62" customFormat="1" ht="12.75" x14ac:dyDescent="0.2">
      <c r="C7306" s="63"/>
    </row>
    <row r="7307" spans="3:3" s="62" customFormat="1" ht="12.75" x14ac:dyDescent="0.2">
      <c r="C7307" s="63"/>
    </row>
    <row r="7308" spans="3:3" s="62" customFormat="1" ht="12.75" x14ac:dyDescent="0.2">
      <c r="C7308" s="63"/>
    </row>
    <row r="7309" spans="3:3" s="62" customFormat="1" ht="12.75" x14ac:dyDescent="0.2">
      <c r="C7309" s="63"/>
    </row>
    <row r="7310" spans="3:3" s="62" customFormat="1" ht="12.75" x14ac:dyDescent="0.2">
      <c r="C7310" s="63"/>
    </row>
    <row r="7311" spans="3:3" s="62" customFormat="1" ht="12.75" x14ac:dyDescent="0.2">
      <c r="C7311" s="63"/>
    </row>
    <row r="7312" spans="3:3" s="62" customFormat="1" ht="12.75" x14ac:dyDescent="0.2">
      <c r="C7312" s="63"/>
    </row>
    <row r="7313" spans="3:3" s="62" customFormat="1" ht="12.75" x14ac:dyDescent="0.2">
      <c r="C7313" s="63"/>
    </row>
    <row r="7314" spans="3:3" s="62" customFormat="1" ht="12.75" x14ac:dyDescent="0.2">
      <c r="C7314" s="63"/>
    </row>
    <row r="7315" spans="3:3" s="62" customFormat="1" ht="12.75" x14ac:dyDescent="0.2">
      <c r="C7315" s="63"/>
    </row>
    <row r="7316" spans="3:3" s="62" customFormat="1" ht="12.75" x14ac:dyDescent="0.2">
      <c r="C7316" s="63"/>
    </row>
    <row r="7317" spans="3:3" s="62" customFormat="1" ht="12.75" x14ac:dyDescent="0.2">
      <c r="C7317" s="63"/>
    </row>
    <row r="7318" spans="3:3" s="62" customFormat="1" ht="12.75" x14ac:dyDescent="0.2">
      <c r="C7318" s="63"/>
    </row>
    <row r="7319" spans="3:3" s="62" customFormat="1" ht="12.75" x14ac:dyDescent="0.2">
      <c r="C7319" s="63"/>
    </row>
    <row r="7320" spans="3:3" s="62" customFormat="1" ht="12.75" x14ac:dyDescent="0.2">
      <c r="C7320" s="63"/>
    </row>
    <row r="7321" spans="3:3" s="62" customFormat="1" ht="12.75" x14ac:dyDescent="0.2">
      <c r="C7321" s="63"/>
    </row>
    <row r="7322" spans="3:3" s="62" customFormat="1" ht="12.75" x14ac:dyDescent="0.2">
      <c r="C7322" s="63"/>
    </row>
    <row r="7323" spans="3:3" s="62" customFormat="1" ht="12.75" x14ac:dyDescent="0.2">
      <c r="C7323" s="63"/>
    </row>
    <row r="7324" spans="3:3" s="62" customFormat="1" ht="12.75" x14ac:dyDescent="0.2">
      <c r="C7324" s="63"/>
    </row>
    <row r="7325" spans="3:3" s="62" customFormat="1" ht="12.75" x14ac:dyDescent="0.2">
      <c r="C7325" s="63"/>
    </row>
    <row r="7326" spans="3:3" s="62" customFormat="1" ht="12.75" x14ac:dyDescent="0.2">
      <c r="C7326" s="63"/>
    </row>
    <row r="7327" spans="3:3" s="62" customFormat="1" ht="12.75" x14ac:dyDescent="0.2">
      <c r="C7327" s="63"/>
    </row>
    <row r="7328" spans="3:3" s="62" customFormat="1" ht="12.75" x14ac:dyDescent="0.2">
      <c r="C7328" s="63"/>
    </row>
    <row r="7329" spans="3:3" s="62" customFormat="1" ht="12.75" x14ac:dyDescent="0.2">
      <c r="C7329" s="63"/>
    </row>
    <row r="7330" spans="3:3" s="62" customFormat="1" ht="12.75" x14ac:dyDescent="0.2">
      <c r="C7330" s="63"/>
    </row>
    <row r="7331" spans="3:3" s="62" customFormat="1" ht="12.75" x14ac:dyDescent="0.2">
      <c r="C7331" s="63"/>
    </row>
    <row r="7332" spans="3:3" s="62" customFormat="1" ht="12.75" x14ac:dyDescent="0.2">
      <c r="C7332" s="63"/>
    </row>
    <row r="7333" spans="3:3" s="62" customFormat="1" ht="12.75" x14ac:dyDescent="0.2">
      <c r="C7333" s="63"/>
    </row>
    <row r="7334" spans="3:3" s="62" customFormat="1" ht="12.75" x14ac:dyDescent="0.2">
      <c r="C7334" s="63"/>
    </row>
    <row r="7335" spans="3:3" s="62" customFormat="1" ht="12.75" x14ac:dyDescent="0.2">
      <c r="C7335" s="63"/>
    </row>
    <row r="7336" spans="3:3" s="62" customFormat="1" ht="12.75" x14ac:dyDescent="0.2">
      <c r="C7336" s="63"/>
    </row>
    <row r="7337" spans="3:3" s="62" customFormat="1" ht="12.75" x14ac:dyDescent="0.2">
      <c r="C7337" s="63"/>
    </row>
    <row r="7338" spans="3:3" s="62" customFormat="1" ht="12.75" x14ac:dyDescent="0.2">
      <c r="C7338" s="63"/>
    </row>
    <row r="7339" spans="3:3" s="62" customFormat="1" ht="12.75" x14ac:dyDescent="0.2">
      <c r="C7339" s="63"/>
    </row>
    <row r="7340" spans="3:3" s="62" customFormat="1" ht="12.75" x14ac:dyDescent="0.2">
      <c r="C7340" s="63"/>
    </row>
    <row r="7341" spans="3:3" s="62" customFormat="1" ht="12.75" x14ac:dyDescent="0.2">
      <c r="C7341" s="63"/>
    </row>
    <row r="7342" spans="3:3" s="62" customFormat="1" ht="12.75" x14ac:dyDescent="0.2">
      <c r="C7342" s="63"/>
    </row>
    <row r="7343" spans="3:3" s="62" customFormat="1" ht="12.75" x14ac:dyDescent="0.2">
      <c r="C7343" s="63"/>
    </row>
    <row r="7344" spans="3:3" s="62" customFormat="1" ht="12.75" x14ac:dyDescent="0.2">
      <c r="C7344" s="63"/>
    </row>
    <row r="7345" spans="3:3" s="62" customFormat="1" ht="12.75" x14ac:dyDescent="0.2">
      <c r="C7345" s="63"/>
    </row>
    <row r="7346" spans="3:3" s="62" customFormat="1" ht="12.75" x14ac:dyDescent="0.2">
      <c r="C7346" s="63"/>
    </row>
    <row r="7347" spans="3:3" s="62" customFormat="1" ht="12.75" x14ac:dyDescent="0.2">
      <c r="C7347" s="63"/>
    </row>
    <row r="7348" spans="3:3" s="62" customFormat="1" ht="12.75" x14ac:dyDescent="0.2">
      <c r="C7348" s="63"/>
    </row>
    <row r="7349" spans="3:3" s="62" customFormat="1" ht="12.75" x14ac:dyDescent="0.2">
      <c r="C7349" s="63"/>
    </row>
    <row r="7350" spans="3:3" s="62" customFormat="1" ht="12.75" x14ac:dyDescent="0.2">
      <c r="C7350" s="63"/>
    </row>
    <row r="7351" spans="3:3" s="62" customFormat="1" ht="12.75" x14ac:dyDescent="0.2">
      <c r="C7351" s="63"/>
    </row>
    <row r="7352" spans="3:3" s="62" customFormat="1" ht="12.75" x14ac:dyDescent="0.2">
      <c r="C7352" s="63"/>
    </row>
    <row r="7353" spans="3:3" s="62" customFormat="1" ht="12.75" x14ac:dyDescent="0.2">
      <c r="C7353" s="63"/>
    </row>
    <row r="7354" spans="3:3" s="62" customFormat="1" ht="12.75" x14ac:dyDescent="0.2">
      <c r="C7354" s="63"/>
    </row>
    <row r="7355" spans="3:3" s="62" customFormat="1" ht="12.75" x14ac:dyDescent="0.2">
      <c r="C7355" s="63"/>
    </row>
    <row r="7356" spans="3:3" s="62" customFormat="1" ht="12.75" x14ac:dyDescent="0.2">
      <c r="C7356" s="63"/>
    </row>
    <row r="7357" spans="3:3" s="62" customFormat="1" ht="12.75" x14ac:dyDescent="0.2">
      <c r="C7357" s="63"/>
    </row>
    <row r="7358" spans="3:3" s="62" customFormat="1" ht="12.75" x14ac:dyDescent="0.2">
      <c r="C7358" s="63"/>
    </row>
    <row r="7359" spans="3:3" s="62" customFormat="1" ht="12.75" x14ac:dyDescent="0.2">
      <c r="C7359" s="63"/>
    </row>
    <row r="7360" spans="3:3" s="62" customFormat="1" ht="12.75" x14ac:dyDescent="0.2">
      <c r="C7360" s="63"/>
    </row>
    <row r="7361" spans="3:3" s="62" customFormat="1" ht="12.75" x14ac:dyDescent="0.2">
      <c r="C7361" s="63"/>
    </row>
    <row r="7362" spans="3:3" s="62" customFormat="1" ht="12.75" x14ac:dyDescent="0.2">
      <c r="C7362" s="63"/>
    </row>
    <row r="7363" spans="3:3" s="62" customFormat="1" ht="12.75" x14ac:dyDescent="0.2">
      <c r="C7363" s="63"/>
    </row>
    <row r="7364" spans="3:3" s="62" customFormat="1" ht="12.75" x14ac:dyDescent="0.2">
      <c r="C7364" s="63"/>
    </row>
    <row r="7365" spans="3:3" s="62" customFormat="1" ht="12.75" x14ac:dyDescent="0.2">
      <c r="C7365" s="63"/>
    </row>
    <row r="7366" spans="3:3" s="62" customFormat="1" ht="12.75" x14ac:dyDescent="0.2">
      <c r="C7366" s="63"/>
    </row>
    <row r="7367" spans="3:3" s="62" customFormat="1" ht="12.75" x14ac:dyDescent="0.2">
      <c r="C7367" s="63"/>
    </row>
    <row r="7368" spans="3:3" s="62" customFormat="1" ht="12.75" x14ac:dyDescent="0.2">
      <c r="C7368" s="63"/>
    </row>
    <row r="7369" spans="3:3" s="62" customFormat="1" ht="12.75" x14ac:dyDescent="0.2">
      <c r="C7369" s="63"/>
    </row>
    <row r="7370" spans="3:3" s="62" customFormat="1" ht="12.75" x14ac:dyDescent="0.2">
      <c r="C7370" s="63"/>
    </row>
    <row r="7371" spans="3:3" s="62" customFormat="1" ht="12.75" x14ac:dyDescent="0.2">
      <c r="C7371" s="63"/>
    </row>
    <row r="7372" spans="3:3" s="62" customFormat="1" ht="12.75" x14ac:dyDescent="0.2">
      <c r="C7372" s="63"/>
    </row>
    <row r="7373" spans="3:3" s="62" customFormat="1" ht="12.75" x14ac:dyDescent="0.2">
      <c r="C7373" s="63"/>
    </row>
    <row r="7374" spans="3:3" s="62" customFormat="1" ht="12.75" x14ac:dyDescent="0.2">
      <c r="C7374" s="63"/>
    </row>
    <row r="7375" spans="3:3" s="62" customFormat="1" ht="12.75" x14ac:dyDescent="0.2">
      <c r="C7375" s="63"/>
    </row>
    <row r="7376" spans="3:3" s="62" customFormat="1" ht="12.75" x14ac:dyDescent="0.2">
      <c r="C7376" s="63"/>
    </row>
    <row r="7377" spans="3:3" s="62" customFormat="1" ht="12.75" x14ac:dyDescent="0.2">
      <c r="C7377" s="63"/>
    </row>
    <row r="7378" spans="3:3" s="62" customFormat="1" ht="12.75" x14ac:dyDescent="0.2">
      <c r="C7378" s="63"/>
    </row>
    <row r="7379" spans="3:3" s="62" customFormat="1" ht="12.75" x14ac:dyDescent="0.2">
      <c r="C7379" s="63"/>
    </row>
    <row r="7380" spans="3:3" s="62" customFormat="1" ht="12.75" x14ac:dyDescent="0.2">
      <c r="C7380" s="63"/>
    </row>
    <row r="7381" spans="3:3" s="62" customFormat="1" ht="12.75" x14ac:dyDescent="0.2">
      <c r="C7381" s="63"/>
    </row>
    <row r="7382" spans="3:3" s="62" customFormat="1" ht="12.75" x14ac:dyDescent="0.2">
      <c r="C7382" s="63"/>
    </row>
    <row r="7383" spans="3:3" s="62" customFormat="1" ht="12.75" x14ac:dyDescent="0.2">
      <c r="C7383" s="63"/>
    </row>
    <row r="7384" spans="3:3" s="62" customFormat="1" ht="12.75" x14ac:dyDescent="0.2">
      <c r="C7384" s="63"/>
    </row>
    <row r="7385" spans="3:3" s="62" customFormat="1" ht="12.75" x14ac:dyDescent="0.2">
      <c r="C7385" s="63"/>
    </row>
    <row r="7386" spans="3:3" s="62" customFormat="1" ht="12.75" x14ac:dyDescent="0.2">
      <c r="C7386" s="63"/>
    </row>
    <row r="7387" spans="3:3" s="62" customFormat="1" ht="12.75" x14ac:dyDescent="0.2">
      <c r="C7387" s="63"/>
    </row>
    <row r="7388" spans="3:3" s="62" customFormat="1" ht="12.75" x14ac:dyDescent="0.2">
      <c r="C7388" s="63"/>
    </row>
    <row r="7389" spans="3:3" s="62" customFormat="1" ht="12.75" x14ac:dyDescent="0.2">
      <c r="C7389" s="63"/>
    </row>
    <row r="7390" spans="3:3" s="62" customFormat="1" ht="12.75" x14ac:dyDescent="0.2">
      <c r="C7390" s="63"/>
    </row>
    <row r="7391" spans="3:3" s="62" customFormat="1" ht="12.75" x14ac:dyDescent="0.2">
      <c r="C7391" s="63"/>
    </row>
    <row r="7392" spans="3:3" s="62" customFormat="1" ht="12.75" x14ac:dyDescent="0.2">
      <c r="C7392" s="63"/>
    </row>
    <row r="7393" spans="3:3" s="62" customFormat="1" ht="12.75" x14ac:dyDescent="0.2">
      <c r="C7393" s="63"/>
    </row>
    <row r="7394" spans="3:3" s="62" customFormat="1" ht="12.75" x14ac:dyDescent="0.2">
      <c r="C7394" s="63"/>
    </row>
    <row r="7395" spans="3:3" s="62" customFormat="1" ht="12.75" x14ac:dyDescent="0.2">
      <c r="C7395" s="63"/>
    </row>
    <row r="7396" spans="3:3" s="62" customFormat="1" ht="12.75" x14ac:dyDescent="0.2">
      <c r="C7396" s="63"/>
    </row>
    <row r="7397" spans="3:3" s="62" customFormat="1" ht="12.75" x14ac:dyDescent="0.2">
      <c r="C7397" s="63"/>
    </row>
    <row r="7398" spans="3:3" s="62" customFormat="1" ht="12.75" x14ac:dyDescent="0.2">
      <c r="C7398" s="63"/>
    </row>
    <row r="7399" spans="3:3" s="62" customFormat="1" ht="12.75" x14ac:dyDescent="0.2">
      <c r="C7399" s="63"/>
    </row>
    <row r="7400" spans="3:3" s="62" customFormat="1" ht="12.75" x14ac:dyDescent="0.2">
      <c r="C7400" s="63"/>
    </row>
    <row r="7401" spans="3:3" s="62" customFormat="1" ht="12.75" x14ac:dyDescent="0.2">
      <c r="C7401" s="63"/>
    </row>
    <row r="7402" spans="3:3" s="62" customFormat="1" ht="12.75" x14ac:dyDescent="0.2">
      <c r="C7402" s="63"/>
    </row>
    <row r="7403" spans="3:3" s="62" customFormat="1" ht="12.75" x14ac:dyDescent="0.2">
      <c r="C7403" s="63"/>
    </row>
    <row r="7404" spans="3:3" s="62" customFormat="1" ht="12.75" x14ac:dyDescent="0.2">
      <c r="C7404" s="63"/>
    </row>
    <row r="7405" spans="3:3" s="62" customFormat="1" ht="12.75" x14ac:dyDescent="0.2">
      <c r="C7405" s="63"/>
    </row>
    <row r="7406" spans="3:3" s="62" customFormat="1" ht="12.75" x14ac:dyDescent="0.2">
      <c r="C7406" s="63"/>
    </row>
    <row r="7407" spans="3:3" s="62" customFormat="1" ht="12.75" x14ac:dyDescent="0.2">
      <c r="C7407" s="63"/>
    </row>
    <row r="7408" spans="3:3" s="62" customFormat="1" ht="12.75" x14ac:dyDescent="0.2">
      <c r="C7408" s="63"/>
    </row>
    <row r="7409" spans="3:3" s="62" customFormat="1" ht="12.75" x14ac:dyDescent="0.2">
      <c r="C7409" s="63"/>
    </row>
    <row r="7410" spans="3:3" s="62" customFormat="1" ht="12.75" x14ac:dyDescent="0.2">
      <c r="C7410" s="63"/>
    </row>
    <row r="7411" spans="3:3" s="62" customFormat="1" ht="12.75" x14ac:dyDescent="0.2">
      <c r="C7411" s="63"/>
    </row>
    <row r="7412" spans="3:3" s="62" customFormat="1" ht="12.75" x14ac:dyDescent="0.2">
      <c r="C7412" s="63"/>
    </row>
    <row r="7413" spans="3:3" s="62" customFormat="1" ht="12.75" x14ac:dyDescent="0.2">
      <c r="C7413" s="63"/>
    </row>
    <row r="7414" spans="3:3" s="62" customFormat="1" ht="12.75" x14ac:dyDescent="0.2">
      <c r="C7414" s="63"/>
    </row>
    <row r="7415" spans="3:3" s="62" customFormat="1" ht="12.75" x14ac:dyDescent="0.2">
      <c r="C7415" s="63"/>
    </row>
    <row r="7416" spans="3:3" s="62" customFormat="1" ht="12.75" x14ac:dyDescent="0.2">
      <c r="C7416" s="63"/>
    </row>
    <row r="7417" spans="3:3" s="62" customFormat="1" ht="12.75" x14ac:dyDescent="0.2">
      <c r="C7417" s="63"/>
    </row>
    <row r="7418" spans="3:3" s="62" customFormat="1" ht="12.75" x14ac:dyDescent="0.2">
      <c r="C7418" s="63"/>
    </row>
    <row r="7419" spans="3:3" s="62" customFormat="1" ht="12.75" x14ac:dyDescent="0.2">
      <c r="C7419" s="63"/>
    </row>
    <row r="7420" spans="3:3" s="62" customFormat="1" ht="12.75" x14ac:dyDescent="0.2">
      <c r="C7420" s="63"/>
    </row>
    <row r="7421" spans="3:3" s="62" customFormat="1" ht="12.75" x14ac:dyDescent="0.2">
      <c r="C7421" s="63"/>
    </row>
    <row r="7422" spans="3:3" s="62" customFormat="1" ht="12.75" x14ac:dyDescent="0.2">
      <c r="C7422" s="63"/>
    </row>
    <row r="7423" spans="3:3" s="62" customFormat="1" ht="12.75" x14ac:dyDescent="0.2">
      <c r="C7423" s="63"/>
    </row>
    <row r="7424" spans="3:3" s="62" customFormat="1" ht="12.75" x14ac:dyDescent="0.2">
      <c r="C7424" s="63"/>
    </row>
    <row r="7425" spans="3:3" s="62" customFormat="1" ht="12.75" x14ac:dyDescent="0.2">
      <c r="C7425" s="63"/>
    </row>
    <row r="7426" spans="3:3" s="62" customFormat="1" ht="12.75" x14ac:dyDescent="0.2">
      <c r="C7426" s="63"/>
    </row>
    <row r="7427" spans="3:3" s="62" customFormat="1" ht="12.75" x14ac:dyDescent="0.2">
      <c r="C7427" s="63"/>
    </row>
    <row r="7428" spans="3:3" s="62" customFormat="1" ht="12.75" x14ac:dyDescent="0.2">
      <c r="C7428" s="63"/>
    </row>
    <row r="7429" spans="3:3" s="62" customFormat="1" ht="12.75" x14ac:dyDescent="0.2">
      <c r="C7429" s="63"/>
    </row>
    <row r="7430" spans="3:3" s="62" customFormat="1" ht="12.75" x14ac:dyDescent="0.2">
      <c r="C7430" s="63"/>
    </row>
    <row r="7431" spans="3:3" s="62" customFormat="1" ht="12.75" x14ac:dyDescent="0.2">
      <c r="C7431" s="63"/>
    </row>
    <row r="7432" spans="3:3" s="62" customFormat="1" ht="12.75" x14ac:dyDescent="0.2">
      <c r="C7432" s="63"/>
    </row>
    <row r="7433" spans="3:3" s="62" customFormat="1" ht="12.75" x14ac:dyDescent="0.2">
      <c r="C7433" s="63"/>
    </row>
    <row r="7434" spans="3:3" s="62" customFormat="1" ht="12.75" x14ac:dyDescent="0.2">
      <c r="C7434" s="63"/>
    </row>
    <row r="7435" spans="3:3" s="62" customFormat="1" ht="12.75" x14ac:dyDescent="0.2">
      <c r="C7435" s="63"/>
    </row>
    <row r="7436" spans="3:3" s="62" customFormat="1" ht="12.75" x14ac:dyDescent="0.2">
      <c r="C7436" s="63"/>
    </row>
    <row r="7437" spans="3:3" s="62" customFormat="1" ht="12.75" x14ac:dyDescent="0.2">
      <c r="C7437" s="63"/>
    </row>
    <row r="7438" spans="3:3" s="62" customFormat="1" ht="12.75" x14ac:dyDescent="0.2">
      <c r="C7438" s="63"/>
    </row>
    <row r="7439" spans="3:3" s="62" customFormat="1" ht="12.75" x14ac:dyDescent="0.2">
      <c r="C7439" s="63"/>
    </row>
    <row r="7440" spans="3:3" s="62" customFormat="1" ht="12.75" x14ac:dyDescent="0.2">
      <c r="C7440" s="63"/>
    </row>
    <row r="7441" spans="3:3" s="62" customFormat="1" ht="12.75" x14ac:dyDescent="0.2">
      <c r="C7441" s="63"/>
    </row>
    <row r="7442" spans="3:3" s="62" customFormat="1" ht="12.75" x14ac:dyDescent="0.2">
      <c r="C7442" s="63"/>
    </row>
    <row r="7443" spans="3:3" s="62" customFormat="1" ht="12.75" x14ac:dyDescent="0.2">
      <c r="C7443" s="63"/>
    </row>
    <row r="7444" spans="3:3" s="62" customFormat="1" ht="12.75" x14ac:dyDescent="0.2">
      <c r="C7444" s="63"/>
    </row>
    <row r="7445" spans="3:3" s="62" customFormat="1" ht="12.75" x14ac:dyDescent="0.2">
      <c r="C7445" s="63"/>
    </row>
    <row r="7446" spans="3:3" s="62" customFormat="1" ht="12.75" x14ac:dyDescent="0.2">
      <c r="C7446" s="63"/>
    </row>
    <row r="7447" spans="3:3" s="62" customFormat="1" ht="12.75" x14ac:dyDescent="0.2">
      <c r="C7447" s="63"/>
    </row>
    <row r="7448" spans="3:3" s="62" customFormat="1" ht="12.75" x14ac:dyDescent="0.2">
      <c r="C7448" s="63"/>
    </row>
    <row r="7449" spans="3:3" s="62" customFormat="1" ht="12.75" x14ac:dyDescent="0.2">
      <c r="C7449" s="63"/>
    </row>
    <row r="7450" spans="3:3" s="62" customFormat="1" ht="12.75" x14ac:dyDescent="0.2">
      <c r="C7450" s="63"/>
    </row>
    <row r="7451" spans="3:3" s="62" customFormat="1" ht="12.75" x14ac:dyDescent="0.2">
      <c r="C7451" s="63"/>
    </row>
    <row r="7452" spans="3:3" s="62" customFormat="1" ht="12.75" x14ac:dyDescent="0.2">
      <c r="C7452" s="63"/>
    </row>
    <row r="7453" spans="3:3" s="62" customFormat="1" ht="12.75" x14ac:dyDescent="0.2">
      <c r="C7453" s="63"/>
    </row>
    <row r="7454" spans="3:3" s="62" customFormat="1" ht="12.75" x14ac:dyDescent="0.2">
      <c r="C7454" s="63"/>
    </row>
    <row r="7455" spans="3:3" s="62" customFormat="1" ht="12.75" x14ac:dyDescent="0.2">
      <c r="C7455" s="63"/>
    </row>
    <row r="7456" spans="3:3" s="62" customFormat="1" ht="12.75" x14ac:dyDescent="0.2">
      <c r="C7456" s="63"/>
    </row>
    <row r="7457" spans="3:3" s="62" customFormat="1" ht="12.75" x14ac:dyDescent="0.2">
      <c r="C7457" s="63"/>
    </row>
    <row r="7458" spans="3:3" s="62" customFormat="1" ht="12.75" x14ac:dyDescent="0.2">
      <c r="C7458" s="63"/>
    </row>
    <row r="7459" spans="3:3" s="62" customFormat="1" ht="12.75" x14ac:dyDescent="0.2">
      <c r="C7459" s="63"/>
    </row>
    <row r="7460" spans="3:3" s="62" customFormat="1" ht="12.75" x14ac:dyDescent="0.2">
      <c r="C7460" s="63"/>
    </row>
    <row r="7461" spans="3:3" s="62" customFormat="1" ht="12.75" x14ac:dyDescent="0.2">
      <c r="C7461" s="63"/>
    </row>
    <row r="7462" spans="3:3" s="62" customFormat="1" ht="12.75" x14ac:dyDescent="0.2">
      <c r="C7462" s="63"/>
    </row>
    <row r="7463" spans="3:3" s="62" customFormat="1" ht="12.75" x14ac:dyDescent="0.2">
      <c r="C7463" s="63"/>
    </row>
    <row r="7464" spans="3:3" s="62" customFormat="1" ht="12.75" x14ac:dyDescent="0.2">
      <c r="C7464" s="63"/>
    </row>
    <row r="7465" spans="3:3" s="62" customFormat="1" ht="12.75" x14ac:dyDescent="0.2">
      <c r="C7465" s="63"/>
    </row>
    <row r="7466" spans="3:3" s="62" customFormat="1" ht="12.75" x14ac:dyDescent="0.2">
      <c r="C7466" s="63"/>
    </row>
    <row r="7467" spans="3:3" s="62" customFormat="1" ht="12.75" x14ac:dyDescent="0.2">
      <c r="C7467" s="63"/>
    </row>
    <row r="7468" spans="3:3" s="62" customFormat="1" ht="12.75" x14ac:dyDescent="0.2">
      <c r="C7468" s="63"/>
    </row>
    <row r="7469" spans="3:3" s="62" customFormat="1" ht="12.75" x14ac:dyDescent="0.2">
      <c r="C7469" s="63"/>
    </row>
    <row r="7470" spans="3:3" s="62" customFormat="1" ht="12.75" x14ac:dyDescent="0.2">
      <c r="C7470" s="63"/>
    </row>
    <row r="7471" spans="3:3" s="62" customFormat="1" ht="12.75" x14ac:dyDescent="0.2">
      <c r="C7471" s="63"/>
    </row>
    <row r="7472" spans="3:3" s="62" customFormat="1" ht="12.75" x14ac:dyDescent="0.2">
      <c r="C7472" s="63"/>
    </row>
    <row r="7473" spans="3:3" s="62" customFormat="1" ht="12.75" x14ac:dyDescent="0.2">
      <c r="C7473" s="63"/>
    </row>
    <row r="7474" spans="3:3" s="62" customFormat="1" ht="12.75" x14ac:dyDescent="0.2">
      <c r="C7474" s="63"/>
    </row>
    <row r="7475" spans="3:3" s="62" customFormat="1" ht="12.75" x14ac:dyDescent="0.2">
      <c r="C7475" s="63"/>
    </row>
    <row r="7476" spans="3:3" s="62" customFormat="1" ht="12.75" x14ac:dyDescent="0.2">
      <c r="C7476" s="63"/>
    </row>
    <row r="7477" spans="3:3" s="62" customFormat="1" ht="12.75" x14ac:dyDescent="0.2">
      <c r="C7477" s="63"/>
    </row>
    <row r="7478" spans="3:3" s="62" customFormat="1" ht="12.75" x14ac:dyDescent="0.2">
      <c r="C7478" s="63"/>
    </row>
    <row r="7479" spans="3:3" s="62" customFormat="1" ht="12.75" x14ac:dyDescent="0.2">
      <c r="C7479" s="63"/>
    </row>
    <row r="7480" spans="3:3" s="62" customFormat="1" ht="12.75" x14ac:dyDescent="0.2">
      <c r="C7480" s="63"/>
    </row>
    <row r="7481" spans="3:3" s="62" customFormat="1" ht="12.75" x14ac:dyDescent="0.2">
      <c r="C7481" s="63"/>
    </row>
    <row r="7482" spans="3:3" s="62" customFormat="1" ht="12.75" x14ac:dyDescent="0.2">
      <c r="C7482" s="63"/>
    </row>
    <row r="7483" spans="3:3" s="62" customFormat="1" ht="12.75" x14ac:dyDescent="0.2">
      <c r="C7483" s="63"/>
    </row>
    <row r="7484" spans="3:3" s="62" customFormat="1" ht="12.75" x14ac:dyDescent="0.2">
      <c r="C7484" s="63"/>
    </row>
    <row r="7485" spans="3:3" s="62" customFormat="1" ht="12.75" x14ac:dyDescent="0.2">
      <c r="C7485" s="63"/>
    </row>
    <row r="7486" spans="3:3" s="62" customFormat="1" ht="12.75" x14ac:dyDescent="0.2">
      <c r="C7486" s="63"/>
    </row>
    <row r="7487" spans="3:3" s="62" customFormat="1" ht="12.75" x14ac:dyDescent="0.2">
      <c r="C7487" s="63"/>
    </row>
    <row r="7488" spans="3:3" s="62" customFormat="1" ht="12.75" x14ac:dyDescent="0.2">
      <c r="C7488" s="63"/>
    </row>
    <row r="7489" spans="3:3" s="62" customFormat="1" ht="12.75" x14ac:dyDescent="0.2">
      <c r="C7489" s="63"/>
    </row>
    <row r="7490" spans="3:3" s="62" customFormat="1" ht="12.75" x14ac:dyDescent="0.2">
      <c r="C7490" s="63"/>
    </row>
    <row r="7491" spans="3:3" s="62" customFormat="1" ht="12.75" x14ac:dyDescent="0.2">
      <c r="C7491" s="63"/>
    </row>
    <row r="7492" spans="3:3" s="62" customFormat="1" ht="12.75" x14ac:dyDescent="0.2">
      <c r="C7492" s="63"/>
    </row>
    <row r="7493" spans="3:3" s="62" customFormat="1" ht="12.75" x14ac:dyDescent="0.2">
      <c r="C7493" s="63"/>
    </row>
    <row r="7494" spans="3:3" s="62" customFormat="1" ht="12.75" x14ac:dyDescent="0.2">
      <c r="C7494" s="63"/>
    </row>
    <row r="7495" spans="3:3" s="62" customFormat="1" ht="12.75" x14ac:dyDescent="0.2">
      <c r="C7495" s="63"/>
    </row>
    <row r="7496" spans="3:3" s="62" customFormat="1" ht="12.75" x14ac:dyDescent="0.2">
      <c r="C7496" s="63"/>
    </row>
    <row r="7497" spans="3:3" s="62" customFormat="1" ht="12.75" x14ac:dyDescent="0.2">
      <c r="C7497" s="63"/>
    </row>
    <row r="7498" spans="3:3" s="62" customFormat="1" ht="12.75" x14ac:dyDescent="0.2">
      <c r="C7498" s="63"/>
    </row>
    <row r="7499" spans="3:3" s="62" customFormat="1" ht="12.75" x14ac:dyDescent="0.2">
      <c r="C7499" s="63"/>
    </row>
    <row r="7500" spans="3:3" s="62" customFormat="1" ht="12.75" x14ac:dyDescent="0.2">
      <c r="C7500" s="63"/>
    </row>
    <row r="7501" spans="3:3" s="62" customFormat="1" ht="12.75" x14ac:dyDescent="0.2">
      <c r="C7501" s="63"/>
    </row>
    <row r="7502" spans="3:3" s="62" customFormat="1" ht="12.75" x14ac:dyDescent="0.2">
      <c r="C7502" s="63"/>
    </row>
    <row r="7503" spans="3:3" s="62" customFormat="1" ht="12.75" x14ac:dyDescent="0.2">
      <c r="C7503" s="63"/>
    </row>
    <row r="7504" spans="3:3" s="62" customFormat="1" ht="12.75" x14ac:dyDescent="0.2">
      <c r="C7504" s="63"/>
    </row>
    <row r="7505" spans="3:3" s="62" customFormat="1" ht="12.75" x14ac:dyDescent="0.2">
      <c r="C7505" s="63"/>
    </row>
    <row r="7506" spans="3:3" s="62" customFormat="1" ht="12.75" x14ac:dyDescent="0.2">
      <c r="C7506" s="63"/>
    </row>
    <row r="7507" spans="3:3" s="62" customFormat="1" ht="12.75" x14ac:dyDescent="0.2">
      <c r="C7507" s="63"/>
    </row>
    <row r="7508" spans="3:3" s="62" customFormat="1" ht="12.75" x14ac:dyDescent="0.2">
      <c r="C7508" s="63"/>
    </row>
    <row r="7509" spans="3:3" s="62" customFormat="1" ht="12.75" x14ac:dyDescent="0.2">
      <c r="C7509" s="63"/>
    </row>
    <row r="7510" spans="3:3" s="62" customFormat="1" ht="12.75" x14ac:dyDescent="0.2">
      <c r="C7510" s="63"/>
    </row>
    <row r="7511" spans="3:3" s="62" customFormat="1" ht="12.75" x14ac:dyDescent="0.2">
      <c r="C7511" s="63"/>
    </row>
    <row r="7512" spans="3:3" s="62" customFormat="1" ht="12.75" x14ac:dyDescent="0.2">
      <c r="C7512" s="63"/>
    </row>
    <row r="7513" spans="3:3" s="62" customFormat="1" ht="12.75" x14ac:dyDescent="0.2">
      <c r="C7513" s="63"/>
    </row>
    <row r="7514" spans="3:3" s="62" customFormat="1" ht="12.75" x14ac:dyDescent="0.2">
      <c r="C7514" s="63"/>
    </row>
    <row r="7515" spans="3:3" s="62" customFormat="1" ht="12.75" x14ac:dyDescent="0.2">
      <c r="C7515" s="63"/>
    </row>
    <row r="7516" spans="3:3" s="62" customFormat="1" ht="12.75" x14ac:dyDescent="0.2">
      <c r="C7516" s="63"/>
    </row>
    <row r="7517" spans="3:3" s="62" customFormat="1" ht="12.75" x14ac:dyDescent="0.2">
      <c r="C7517" s="63"/>
    </row>
    <row r="7518" spans="3:3" s="62" customFormat="1" ht="12.75" x14ac:dyDescent="0.2">
      <c r="C7518" s="63"/>
    </row>
    <row r="7519" spans="3:3" s="62" customFormat="1" ht="12.75" x14ac:dyDescent="0.2">
      <c r="C7519" s="63"/>
    </row>
    <row r="7520" spans="3:3" s="62" customFormat="1" ht="12.75" x14ac:dyDescent="0.2">
      <c r="C7520" s="63"/>
    </row>
    <row r="7521" spans="3:3" s="62" customFormat="1" ht="12.75" x14ac:dyDescent="0.2">
      <c r="C7521" s="63"/>
    </row>
    <row r="7522" spans="3:3" s="62" customFormat="1" ht="12.75" x14ac:dyDescent="0.2">
      <c r="C7522" s="63"/>
    </row>
    <row r="7523" spans="3:3" s="62" customFormat="1" ht="12.75" x14ac:dyDescent="0.2">
      <c r="C7523" s="63"/>
    </row>
    <row r="7524" spans="3:3" s="62" customFormat="1" ht="12.75" x14ac:dyDescent="0.2">
      <c r="C7524" s="63"/>
    </row>
    <row r="7525" spans="3:3" s="62" customFormat="1" ht="12.75" x14ac:dyDescent="0.2">
      <c r="C7525" s="63"/>
    </row>
    <row r="7526" spans="3:3" s="62" customFormat="1" ht="12.75" x14ac:dyDescent="0.2">
      <c r="C7526" s="63"/>
    </row>
    <row r="7527" spans="3:3" s="62" customFormat="1" ht="12.75" x14ac:dyDescent="0.2">
      <c r="C7527" s="63"/>
    </row>
    <row r="7528" spans="3:3" s="62" customFormat="1" ht="12.75" x14ac:dyDescent="0.2">
      <c r="C7528" s="63"/>
    </row>
    <row r="7529" spans="3:3" s="62" customFormat="1" ht="12.75" x14ac:dyDescent="0.2">
      <c r="C7529" s="63"/>
    </row>
    <row r="7530" spans="3:3" s="62" customFormat="1" ht="12.75" x14ac:dyDescent="0.2">
      <c r="C7530" s="63"/>
    </row>
    <row r="7531" spans="3:3" s="62" customFormat="1" ht="12.75" x14ac:dyDescent="0.2">
      <c r="C7531" s="63"/>
    </row>
    <row r="7532" spans="3:3" s="62" customFormat="1" ht="12.75" x14ac:dyDescent="0.2">
      <c r="C7532" s="63"/>
    </row>
    <row r="7533" spans="3:3" s="62" customFormat="1" ht="12.75" x14ac:dyDescent="0.2">
      <c r="C7533" s="63"/>
    </row>
    <row r="7534" spans="3:3" s="62" customFormat="1" ht="12.75" x14ac:dyDescent="0.2">
      <c r="C7534" s="63"/>
    </row>
    <row r="7535" spans="3:3" s="62" customFormat="1" ht="12.75" x14ac:dyDescent="0.2">
      <c r="C7535" s="63"/>
    </row>
    <row r="7536" spans="3:3" s="62" customFormat="1" ht="12.75" x14ac:dyDescent="0.2">
      <c r="C7536" s="63"/>
    </row>
    <row r="7537" spans="3:3" s="62" customFormat="1" ht="12.75" x14ac:dyDescent="0.2">
      <c r="C7537" s="63"/>
    </row>
    <row r="7538" spans="3:3" s="62" customFormat="1" ht="12.75" x14ac:dyDescent="0.2">
      <c r="C7538" s="63"/>
    </row>
    <row r="7539" spans="3:3" s="62" customFormat="1" ht="12.75" x14ac:dyDescent="0.2">
      <c r="C7539" s="63"/>
    </row>
    <row r="7540" spans="3:3" s="62" customFormat="1" ht="12.75" x14ac:dyDescent="0.2">
      <c r="C7540" s="63"/>
    </row>
    <row r="7541" spans="3:3" s="62" customFormat="1" ht="12.75" x14ac:dyDescent="0.2">
      <c r="C7541" s="63"/>
    </row>
    <row r="7542" spans="3:3" s="62" customFormat="1" ht="12.75" x14ac:dyDescent="0.2">
      <c r="C7542" s="63"/>
    </row>
    <row r="7543" spans="3:3" s="62" customFormat="1" ht="12.75" x14ac:dyDescent="0.2">
      <c r="C7543" s="63"/>
    </row>
    <row r="7544" spans="3:3" s="62" customFormat="1" ht="12.75" x14ac:dyDescent="0.2">
      <c r="C7544" s="63"/>
    </row>
    <row r="7545" spans="3:3" s="62" customFormat="1" ht="12.75" x14ac:dyDescent="0.2">
      <c r="C7545" s="63"/>
    </row>
    <row r="7546" spans="3:3" s="62" customFormat="1" ht="12.75" x14ac:dyDescent="0.2">
      <c r="C7546" s="63"/>
    </row>
    <row r="7547" spans="3:3" s="62" customFormat="1" ht="12.75" x14ac:dyDescent="0.2">
      <c r="C7547" s="63"/>
    </row>
    <row r="7548" spans="3:3" s="62" customFormat="1" ht="12.75" x14ac:dyDescent="0.2">
      <c r="C7548" s="63"/>
    </row>
    <row r="7549" spans="3:3" s="62" customFormat="1" ht="12.75" x14ac:dyDescent="0.2">
      <c r="C7549" s="63"/>
    </row>
    <row r="7550" spans="3:3" s="62" customFormat="1" ht="12.75" x14ac:dyDescent="0.2">
      <c r="C7550" s="63"/>
    </row>
    <row r="7551" spans="3:3" s="62" customFormat="1" ht="12.75" x14ac:dyDescent="0.2">
      <c r="C7551" s="63"/>
    </row>
    <row r="7552" spans="3:3" s="62" customFormat="1" ht="12.75" x14ac:dyDescent="0.2">
      <c r="C7552" s="63"/>
    </row>
    <row r="7553" spans="3:3" s="62" customFormat="1" ht="12.75" x14ac:dyDescent="0.2">
      <c r="C7553" s="63"/>
    </row>
    <row r="7554" spans="3:3" s="62" customFormat="1" ht="12.75" x14ac:dyDescent="0.2">
      <c r="C7554" s="63"/>
    </row>
    <row r="7555" spans="3:3" s="62" customFormat="1" ht="12.75" x14ac:dyDescent="0.2">
      <c r="C7555" s="63"/>
    </row>
    <row r="7556" spans="3:3" s="62" customFormat="1" ht="12.75" x14ac:dyDescent="0.2">
      <c r="C7556" s="63"/>
    </row>
    <row r="7557" spans="3:3" s="62" customFormat="1" ht="12.75" x14ac:dyDescent="0.2">
      <c r="C7557" s="63"/>
    </row>
    <row r="7558" spans="3:3" s="62" customFormat="1" ht="12.75" x14ac:dyDescent="0.2">
      <c r="C7558" s="63"/>
    </row>
    <row r="7559" spans="3:3" s="62" customFormat="1" ht="12.75" x14ac:dyDescent="0.2">
      <c r="C7559" s="63"/>
    </row>
    <row r="7560" spans="3:3" s="62" customFormat="1" ht="12.75" x14ac:dyDescent="0.2">
      <c r="C7560" s="63"/>
    </row>
    <row r="7561" spans="3:3" s="62" customFormat="1" ht="12.75" x14ac:dyDescent="0.2">
      <c r="C7561" s="63"/>
    </row>
    <row r="7562" spans="3:3" s="62" customFormat="1" ht="12.75" x14ac:dyDescent="0.2">
      <c r="C7562" s="63"/>
    </row>
    <row r="7563" spans="3:3" s="62" customFormat="1" ht="12.75" x14ac:dyDescent="0.2">
      <c r="C7563" s="63"/>
    </row>
    <row r="7564" spans="3:3" s="62" customFormat="1" ht="12.75" x14ac:dyDescent="0.2">
      <c r="C7564" s="63"/>
    </row>
    <row r="7565" spans="3:3" s="62" customFormat="1" ht="12.75" x14ac:dyDescent="0.2">
      <c r="C7565" s="63"/>
    </row>
    <row r="7566" spans="3:3" s="62" customFormat="1" ht="12.75" x14ac:dyDescent="0.2">
      <c r="C7566" s="63"/>
    </row>
    <row r="7567" spans="3:3" s="62" customFormat="1" ht="12.75" x14ac:dyDescent="0.2">
      <c r="C7567" s="63"/>
    </row>
    <row r="7568" spans="3:3" s="62" customFormat="1" ht="12.75" x14ac:dyDescent="0.2">
      <c r="C7568" s="63"/>
    </row>
    <row r="7569" spans="3:3" s="62" customFormat="1" ht="12.75" x14ac:dyDescent="0.2">
      <c r="C7569" s="63"/>
    </row>
    <row r="7570" spans="3:3" s="62" customFormat="1" ht="12.75" x14ac:dyDescent="0.2">
      <c r="C7570" s="63"/>
    </row>
    <row r="7571" spans="3:3" s="62" customFormat="1" ht="12.75" x14ac:dyDescent="0.2">
      <c r="C7571" s="63"/>
    </row>
    <row r="7572" spans="3:3" s="62" customFormat="1" ht="12.75" x14ac:dyDescent="0.2">
      <c r="C7572" s="63"/>
    </row>
    <row r="7573" spans="3:3" s="62" customFormat="1" ht="12.75" x14ac:dyDescent="0.2">
      <c r="C7573" s="63"/>
    </row>
    <row r="7574" spans="3:3" s="62" customFormat="1" ht="12.75" x14ac:dyDescent="0.2">
      <c r="C7574" s="63"/>
    </row>
    <row r="7575" spans="3:3" s="62" customFormat="1" ht="12.75" x14ac:dyDescent="0.2">
      <c r="C7575" s="63"/>
    </row>
    <row r="7576" spans="3:3" s="62" customFormat="1" ht="12.75" x14ac:dyDescent="0.2">
      <c r="C7576" s="63"/>
    </row>
    <row r="7577" spans="3:3" s="62" customFormat="1" ht="12.75" x14ac:dyDescent="0.2">
      <c r="C7577" s="63"/>
    </row>
    <row r="7578" spans="3:3" s="62" customFormat="1" ht="12.75" x14ac:dyDescent="0.2">
      <c r="C7578" s="63"/>
    </row>
    <row r="7579" spans="3:3" s="62" customFormat="1" ht="12.75" x14ac:dyDescent="0.2">
      <c r="C7579" s="63"/>
    </row>
    <row r="7580" spans="3:3" s="62" customFormat="1" ht="12.75" x14ac:dyDescent="0.2">
      <c r="C7580" s="63"/>
    </row>
    <row r="7581" spans="3:3" s="62" customFormat="1" ht="12.75" x14ac:dyDescent="0.2">
      <c r="C7581" s="63"/>
    </row>
    <row r="7582" spans="3:3" s="62" customFormat="1" ht="12.75" x14ac:dyDescent="0.2">
      <c r="C7582" s="63"/>
    </row>
    <row r="7583" spans="3:3" s="62" customFormat="1" ht="12.75" x14ac:dyDescent="0.2">
      <c r="C7583" s="63"/>
    </row>
    <row r="7584" spans="3:3" s="62" customFormat="1" ht="12.75" x14ac:dyDescent="0.2">
      <c r="C7584" s="63"/>
    </row>
    <row r="7585" spans="3:3" s="62" customFormat="1" ht="12.75" x14ac:dyDescent="0.2">
      <c r="C7585" s="63"/>
    </row>
    <row r="7586" spans="3:3" s="62" customFormat="1" ht="12.75" x14ac:dyDescent="0.2">
      <c r="C7586" s="63"/>
    </row>
    <row r="7587" spans="3:3" s="62" customFormat="1" ht="12.75" x14ac:dyDescent="0.2">
      <c r="C7587" s="63"/>
    </row>
    <row r="7588" spans="3:3" s="62" customFormat="1" ht="12.75" x14ac:dyDescent="0.2">
      <c r="C7588" s="63"/>
    </row>
    <row r="7589" spans="3:3" s="62" customFormat="1" ht="12.75" x14ac:dyDescent="0.2">
      <c r="C7589" s="63"/>
    </row>
    <row r="7590" spans="3:3" s="62" customFormat="1" ht="12.75" x14ac:dyDescent="0.2">
      <c r="C7590" s="63"/>
    </row>
    <row r="7591" spans="3:3" s="62" customFormat="1" ht="12.75" x14ac:dyDescent="0.2">
      <c r="C7591" s="63"/>
    </row>
    <row r="7592" spans="3:3" s="62" customFormat="1" ht="12.75" x14ac:dyDescent="0.2">
      <c r="C7592" s="63"/>
    </row>
    <row r="7593" spans="3:3" s="62" customFormat="1" ht="12.75" x14ac:dyDescent="0.2">
      <c r="C7593" s="63"/>
    </row>
    <row r="7594" spans="3:3" s="62" customFormat="1" ht="12.75" x14ac:dyDescent="0.2">
      <c r="C7594" s="63"/>
    </row>
    <row r="7595" spans="3:3" s="62" customFormat="1" ht="12.75" x14ac:dyDescent="0.2">
      <c r="C7595" s="63"/>
    </row>
    <row r="7596" spans="3:3" s="62" customFormat="1" ht="12.75" x14ac:dyDescent="0.2">
      <c r="C7596" s="63"/>
    </row>
    <row r="7597" spans="3:3" s="62" customFormat="1" ht="12.75" x14ac:dyDescent="0.2">
      <c r="C7597" s="63"/>
    </row>
    <row r="7598" spans="3:3" s="62" customFormat="1" ht="12.75" x14ac:dyDescent="0.2">
      <c r="C7598" s="63"/>
    </row>
    <row r="7599" spans="3:3" s="62" customFormat="1" ht="12.75" x14ac:dyDescent="0.2">
      <c r="C7599" s="63"/>
    </row>
    <row r="7600" spans="3:3" s="62" customFormat="1" ht="12.75" x14ac:dyDescent="0.2">
      <c r="C7600" s="63"/>
    </row>
    <row r="7601" spans="3:3" s="62" customFormat="1" ht="12.75" x14ac:dyDescent="0.2">
      <c r="C7601" s="63"/>
    </row>
    <row r="7602" spans="3:3" s="62" customFormat="1" ht="12.75" x14ac:dyDescent="0.2">
      <c r="C7602" s="63"/>
    </row>
    <row r="7603" spans="3:3" s="62" customFormat="1" ht="12.75" x14ac:dyDescent="0.2">
      <c r="C7603" s="63"/>
    </row>
    <row r="7604" spans="3:3" s="62" customFormat="1" ht="12.75" x14ac:dyDescent="0.2">
      <c r="C7604" s="63"/>
    </row>
    <row r="7605" spans="3:3" s="62" customFormat="1" ht="12.75" x14ac:dyDescent="0.2">
      <c r="C7605" s="63"/>
    </row>
    <row r="7606" spans="3:3" s="62" customFormat="1" ht="12.75" x14ac:dyDescent="0.2">
      <c r="C7606" s="63"/>
    </row>
    <row r="7607" spans="3:3" s="62" customFormat="1" ht="12.75" x14ac:dyDescent="0.2">
      <c r="C7607" s="63"/>
    </row>
    <row r="7608" spans="3:3" s="62" customFormat="1" ht="12.75" x14ac:dyDescent="0.2">
      <c r="C7608" s="63"/>
    </row>
    <row r="7609" spans="3:3" s="62" customFormat="1" ht="12.75" x14ac:dyDescent="0.2">
      <c r="C7609" s="63"/>
    </row>
    <row r="7610" spans="3:3" s="62" customFormat="1" ht="12.75" x14ac:dyDescent="0.2">
      <c r="C7610" s="63"/>
    </row>
    <row r="7611" spans="3:3" s="62" customFormat="1" ht="12.75" x14ac:dyDescent="0.2">
      <c r="C7611" s="63"/>
    </row>
    <row r="7612" spans="3:3" s="62" customFormat="1" ht="12.75" x14ac:dyDescent="0.2">
      <c r="C7612" s="63"/>
    </row>
    <row r="7613" spans="3:3" s="62" customFormat="1" ht="12.75" x14ac:dyDescent="0.2">
      <c r="C7613" s="63"/>
    </row>
    <row r="7614" spans="3:3" s="62" customFormat="1" ht="12.75" x14ac:dyDescent="0.2">
      <c r="C7614" s="63"/>
    </row>
    <row r="7615" spans="3:3" s="62" customFormat="1" ht="12.75" x14ac:dyDescent="0.2">
      <c r="C7615" s="63"/>
    </row>
    <row r="7616" spans="3:3" s="62" customFormat="1" ht="12.75" x14ac:dyDescent="0.2">
      <c r="C7616" s="63"/>
    </row>
    <row r="7617" spans="3:3" s="62" customFormat="1" ht="12.75" x14ac:dyDescent="0.2">
      <c r="C7617" s="63"/>
    </row>
    <row r="7618" spans="3:3" s="62" customFormat="1" ht="12.75" x14ac:dyDescent="0.2">
      <c r="C7618" s="63"/>
    </row>
    <row r="7619" spans="3:3" s="62" customFormat="1" ht="12.75" x14ac:dyDescent="0.2">
      <c r="C7619" s="63"/>
    </row>
    <row r="7620" spans="3:3" s="62" customFormat="1" ht="12.75" x14ac:dyDescent="0.2">
      <c r="C7620" s="63"/>
    </row>
    <row r="7621" spans="3:3" s="62" customFormat="1" ht="12.75" x14ac:dyDescent="0.2">
      <c r="C7621" s="63"/>
    </row>
    <row r="7622" spans="3:3" s="62" customFormat="1" ht="12.75" x14ac:dyDescent="0.2">
      <c r="C7622" s="63"/>
    </row>
    <row r="7623" spans="3:3" s="62" customFormat="1" ht="12.75" x14ac:dyDescent="0.2">
      <c r="C7623" s="63"/>
    </row>
    <row r="7624" spans="3:3" s="62" customFormat="1" ht="12.75" x14ac:dyDescent="0.2">
      <c r="C7624" s="63"/>
    </row>
    <row r="7625" spans="3:3" s="62" customFormat="1" ht="12.75" x14ac:dyDescent="0.2">
      <c r="C7625" s="63"/>
    </row>
    <row r="7626" spans="3:3" s="62" customFormat="1" ht="12.75" x14ac:dyDescent="0.2">
      <c r="C7626" s="63"/>
    </row>
    <row r="7627" spans="3:3" s="62" customFormat="1" ht="12.75" x14ac:dyDescent="0.2">
      <c r="C7627" s="63"/>
    </row>
    <row r="7628" spans="3:3" s="62" customFormat="1" ht="12.75" x14ac:dyDescent="0.2">
      <c r="C7628" s="63"/>
    </row>
    <row r="7629" spans="3:3" s="62" customFormat="1" ht="12.75" x14ac:dyDescent="0.2">
      <c r="C7629" s="63"/>
    </row>
    <row r="7630" spans="3:3" s="62" customFormat="1" ht="12.75" x14ac:dyDescent="0.2">
      <c r="C7630" s="63"/>
    </row>
    <row r="7631" spans="3:3" s="62" customFormat="1" ht="12.75" x14ac:dyDescent="0.2">
      <c r="C7631" s="63"/>
    </row>
    <row r="7632" spans="3:3" s="62" customFormat="1" ht="12.75" x14ac:dyDescent="0.2">
      <c r="C7632" s="63"/>
    </row>
    <row r="7633" spans="3:3" s="62" customFormat="1" ht="12.75" x14ac:dyDescent="0.2">
      <c r="C7633" s="63"/>
    </row>
    <row r="7634" spans="3:3" s="62" customFormat="1" ht="12.75" x14ac:dyDescent="0.2">
      <c r="C7634" s="63"/>
    </row>
    <row r="7635" spans="3:3" s="62" customFormat="1" ht="12.75" x14ac:dyDescent="0.2">
      <c r="C7635" s="63"/>
    </row>
    <row r="7636" spans="3:3" s="62" customFormat="1" ht="12.75" x14ac:dyDescent="0.2">
      <c r="C7636" s="63"/>
    </row>
    <row r="7637" spans="3:3" s="62" customFormat="1" ht="12.75" x14ac:dyDescent="0.2">
      <c r="C7637" s="63"/>
    </row>
    <row r="7638" spans="3:3" s="62" customFormat="1" ht="12.75" x14ac:dyDescent="0.2">
      <c r="C7638" s="63"/>
    </row>
    <row r="7639" spans="3:3" s="62" customFormat="1" ht="12.75" x14ac:dyDescent="0.2">
      <c r="C7639" s="63"/>
    </row>
    <row r="7640" spans="3:3" s="62" customFormat="1" ht="12.75" x14ac:dyDescent="0.2">
      <c r="C7640" s="63"/>
    </row>
    <row r="7641" spans="3:3" s="62" customFormat="1" ht="12.75" x14ac:dyDescent="0.2">
      <c r="C7641" s="63"/>
    </row>
    <row r="7642" spans="3:3" s="62" customFormat="1" ht="12.75" x14ac:dyDescent="0.2">
      <c r="C7642" s="63"/>
    </row>
    <row r="7643" spans="3:3" s="62" customFormat="1" ht="12.75" x14ac:dyDescent="0.2">
      <c r="C7643" s="63"/>
    </row>
    <row r="7644" spans="3:3" s="62" customFormat="1" ht="12.75" x14ac:dyDescent="0.2">
      <c r="C7644" s="63"/>
    </row>
    <row r="7645" spans="3:3" s="62" customFormat="1" ht="12.75" x14ac:dyDescent="0.2">
      <c r="C7645" s="63"/>
    </row>
    <row r="7646" spans="3:3" s="62" customFormat="1" ht="12.75" x14ac:dyDescent="0.2">
      <c r="C7646" s="63"/>
    </row>
    <row r="7647" spans="3:3" s="62" customFormat="1" ht="12.75" x14ac:dyDescent="0.2">
      <c r="C7647" s="63"/>
    </row>
    <row r="7648" spans="3:3" s="62" customFormat="1" ht="12.75" x14ac:dyDescent="0.2">
      <c r="C7648" s="63"/>
    </row>
    <row r="7649" spans="3:3" s="62" customFormat="1" ht="12.75" x14ac:dyDescent="0.2">
      <c r="C7649" s="63"/>
    </row>
    <row r="7650" spans="3:3" s="62" customFormat="1" ht="12.75" x14ac:dyDescent="0.2">
      <c r="C7650" s="63"/>
    </row>
    <row r="7651" spans="3:3" s="62" customFormat="1" ht="12.75" x14ac:dyDescent="0.2">
      <c r="C7651" s="63"/>
    </row>
    <row r="7652" spans="3:3" s="62" customFormat="1" ht="12.75" x14ac:dyDescent="0.2">
      <c r="C7652" s="63"/>
    </row>
    <row r="7653" spans="3:3" s="62" customFormat="1" ht="12.75" x14ac:dyDescent="0.2">
      <c r="C7653" s="63"/>
    </row>
    <row r="7654" spans="3:3" s="62" customFormat="1" ht="12.75" x14ac:dyDescent="0.2">
      <c r="C7654" s="63"/>
    </row>
    <row r="7655" spans="3:3" s="62" customFormat="1" ht="12.75" x14ac:dyDescent="0.2">
      <c r="C7655" s="63"/>
    </row>
    <row r="7656" spans="3:3" s="62" customFormat="1" ht="12.75" x14ac:dyDescent="0.2">
      <c r="C7656" s="63"/>
    </row>
    <row r="7657" spans="3:3" s="62" customFormat="1" ht="12.75" x14ac:dyDescent="0.2">
      <c r="C7657" s="63"/>
    </row>
    <row r="7658" spans="3:3" s="62" customFormat="1" ht="12.75" x14ac:dyDescent="0.2">
      <c r="C7658" s="63"/>
    </row>
    <row r="7659" spans="3:3" s="62" customFormat="1" ht="12.75" x14ac:dyDescent="0.2">
      <c r="C7659" s="63"/>
    </row>
    <row r="7660" spans="3:3" s="62" customFormat="1" ht="12.75" x14ac:dyDescent="0.2">
      <c r="C7660" s="63"/>
    </row>
    <row r="7661" spans="3:3" s="62" customFormat="1" ht="12.75" x14ac:dyDescent="0.2">
      <c r="C7661" s="63"/>
    </row>
    <row r="7662" spans="3:3" s="62" customFormat="1" ht="12.75" x14ac:dyDescent="0.2">
      <c r="C7662" s="63"/>
    </row>
    <row r="7663" spans="3:3" s="62" customFormat="1" ht="12.75" x14ac:dyDescent="0.2">
      <c r="C7663" s="63"/>
    </row>
    <row r="7664" spans="3:3" s="62" customFormat="1" ht="12.75" x14ac:dyDescent="0.2">
      <c r="C7664" s="63"/>
    </row>
    <row r="7665" spans="3:3" s="62" customFormat="1" ht="12.75" x14ac:dyDescent="0.2">
      <c r="C7665" s="63"/>
    </row>
    <row r="7666" spans="3:3" s="62" customFormat="1" ht="12.75" x14ac:dyDescent="0.2">
      <c r="C7666" s="63"/>
    </row>
    <row r="7667" spans="3:3" s="62" customFormat="1" ht="12.75" x14ac:dyDescent="0.2">
      <c r="C7667" s="63"/>
    </row>
    <row r="7668" spans="3:3" s="62" customFormat="1" ht="12.75" x14ac:dyDescent="0.2">
      <c r="C7668" s="63"/>
    </row>
    <row r="7669" spans="3:3" s="62" customFormat="1" ht="12.75" x14ac:dyDescent="0.2">
      <c r="C7669" s="63"/>
    </row>
    <row r="7670" spans="3:3" s="62" customFormat="1" ht="12.75" x14ac:dyDescent="0.2">
      <c r="C7670" s="63"/>
    </row>
    <row r="7671" spans="3:3" s="62" customFormat="1" ht="12.75" x14ac:dyDescent="0.2">
      <c r="C7671" s="63"/>
    </row>
    <row r="7672" spans="3:3" s="62" customFormat="1" ht="12.75" x14ac:dyDescent="0.2">
      <c r="C7672" s="63"/>
    </row>
    <row r="7673" spans="3:3" s="62" customFormat="1" ht="12.75" x14ac:dyDescent="0.2">
      <c r="C7673" s="63"/>
    </row>
    <row r="7674" spans="3:3" s="62" customFormat="1" ht="12.75" x14ac:dyDescent="0.2">
      <c r="C7674" s="63"/>
    </row>
    <row r="7675" spans="3:3" s="62" customFormat="1" ht="12.75" x14ac:dyDescent="0.2">
      <c r="C7675" s="63"/>
    </row>
    <row r="7676" spans="3:3" s="62" customFormat="1" ht="12.75" x14ac:dyDescent="0.2">
      <c r="C7676" s="63"/>
    </row>
    <row r="7677" spans="3:3" s="62" customFormat="1" ht="12.75" x14ac:dyDescent="0.2">
      <c r="C7677" s="63"/>
    </row>
    <row r="7678" spans="3:3" s="62" customFormat="1" ht="12.75" x14ac:dyDescent="0.2">
      <c r="C7678" s="63"/>
    </row>
    <row r="7679" spans="3:3" s="62" customFormat="1" ht="12.75" x14ac:dyDescent="0.2">
      <c r="C7679" s="63"/>
    </row>
    <row r="7680" spans="3:3" s="62" customFormat="1" ht="12.75" x14ac:dyDescent="0.2">
      <c r="C7680" s="63"/>
    </row>
    <row r="7681" spans="3:3" s="62" customFormat="1" ht="12.75" x14ac:dyDescent="0.2">
      <c r="C7681" s="63"/>
    </row>
    <row r="7682" spans="3:3" s="62" customFormat="1" ht="12.75" x14ac:dyDescent="0.2">
      <c r="C7682" s="63"/>
    </row>
    <row r="7683" spans="3:3" s="62" customFormat="1" ht="12.75" x14ac:dyDescent="0.2">
      <c r="C7683" s="63"/>
    </row>
    <row r="7684" spans="3:3" s="62" customFormat="1" ht="12.75" x14ac:dyDescent="0.2">
      <c r="C7684" s="63"/>
    </row>
    <row r="7685" spans="3:3" s="62" customFormat="1" ht="12.75" x14ac:dyDescent="0.2">
      <c r="C7685" s="63"/>
    </row>
    <row r="7686" spans="3:3" s="62" customFormat="1" ht="12.75" x14ac:dyDescent="0.2">
      <c r="C7686" s="63"/>
    </row>
    <row r="7687" spans="3:3" s="62" customFormat="1" ht="12.75" x14ac:dyDescent="0.2">
      <c r="C7687" s="63"/>
    </row>
    <row r="7688" spans="3:3" s="62" customFormat="1" ht="12.75" x14ac:dyDescent="0.2">
      <c r="C7688" s="63"/>
    </row>
    <row r="7689" spans="3:3" s="62" customFormat="1" ht="12.75" x14ac:dyDescent="0.2">
      <c r="C7689" s="63"/>
    </row>
    <row r="7690" spans="3:3" s="62" customFormat="1" ht="12.75" x14ac:dyDescent="0.2">
      <c r="C7690" s="63"/>
    </row>
    <row r="7691" spans="3:3" s="62" customFormat="1" ht="12.75" x14ac:dyDescent="0.2">
      <c r="C7691" s="63"/>
    </row>
    <row r="7692" spans="3:3" s="62" customFormat="1" ht="12.75" x14ac:dyDescent="0.2">
      <c r="C7692" s="63"/>
    </row>
    <row r="7693" spans="3:3" s="62" customFormat="1" ht="12.75" x14ac:dyDescent="0.2">
      <c r="C7693" s="63"/>
    </row>
    <row r="7694" spans="3:3" s="62" customFormat="1" ht="12.75" x14ac:dyDescent="0.2">
      <c r="C7694" s="63"/>
    </row>
    <row r="7695" spans="3:3" s="62" customFormat="1" ht="12.75" x14ac:dyDescent="0.2">
      <c r="C7695" s="63"/>
    </row>
    <row r="7696" spans="3:3" s="62" customFormat="1" ht="12.75" x14ac:dyDescent="0.2">
      <c r="C7696" s="63"/>
    </row>
    <row r="7697" spans="3:3" s="62" customFormat="1" ht="12.75" x14ac:dyDescent="0.2">
      <c r="C7697" s="63"/>
    </row>
    <row r="7698" spans="3:3" s="62" customFormat="1" ht="12.75" x14ac:dyDescent="0.2">
      <c r="C7698" s="63"/>
    </row>
    <row r="7699" spans="3:3" s="62" customFormat="1" ht="12.75" x14ac:dyDescent="0.2">
      <c r="C7699" s="63"/>
    </row>
    <row r="7700" spans="3:3" s="62" customFormat="1" ht="12.75" x14ac:dyDescent="0.2">
      <c r="C7700" s="63"/>
    </row>
    <row r="7701" spans="3:3" s="62" customFormat="1" ht="12.75" x14ac:dyDescent="0.2">
      <c r="C7701" s="63"/>
    </row>
    <row r="7702" spans="3:3" s="62" customFormat="1" ht="12.75" x14ac:dyDescent="0.2">
      <c r="C7702" s="63"/>
    </row>
    <row r="7703" spans="3:3" s="62" customFormat="1" ht="12.75" x14ac:dyDescent="0.2">
      <c r="C7703" s="63"/>
    </row>
    <row r="7704" spans="3:3" s="62" customFormat="1" ht="12.75" x14ac:dyDescent="0.2">
      <c r="C7704" s="63"/>
    </row>
    <row r="7705" spans="3:3" s="62" customFormat="1" ht="12.75" x14ac:dyDescent="0.2">
      <c r="C7705" s="63"/>
    </row>
    <row r="7706" spans="3:3" s="62" customFormat="1" ht="12.75" x14ac:dyDescent="0.2">
      <c r="C7706" s="63"/>
    </row>
    <row r="7707" spans="3:3" s="62" customFormat="1" ht="12.75" x14ac:dyDescent="0.2">
      <c r="C7707" s="63"/>
    </row>
    <row r="7708" spans="3:3" s="62" customFormat="1" ht="12.75" x14ac:dyDescent="0.2">
      <c r="C7708" s="63"/>
    </row>
    <row r="7709" spans="3:3" s="62" customFormat="1" ht="12.75" x14ac:dyDescent="0.2">
      <c r="C7709" s="63"/>
    </row>
    <row r="7710" spans="3:3" s="62" customFormat="1" ht="12.75" x14ac:dyDescent="0.2">
      <c r="C7710" s="63"/>
    </row>
    <row r="7711" spans="3:3" s="62" customFormat="1" ht="12.75" x14ac:dyDescent="0.2">
      <c r="C7711" s="63"/>
    </row>
    <row r="7712" spans="3:3" s="62" customFormat="1" ht="12.75" x14ac:dyDescent="0.2">
      <c r="C7712" s="63"/>
    </row>
    <row r="7713" spans="3:3" s="62" customFormat="1" ht="12.75" x14ac:dyDescent="0.2">
      <c r="C7713" s="63"/>
    </row>
    <row r="7714" spans="3:3" s="62" customFormat="1" ht="12.75" x14ac:dyDescent="0.2">
      <c r="C7714" s="63"/>
    </row>
    <row r="7715" spans="3:3" s="62" customFormat="1" ht="12.75" x14ac:dyDescent="0.2">
      <c r="C7715" s="63"/>
    </row>
    <row r="7716" spans="3:3" s="62" customFormat="1" ht="12.75" x14ac:dyDescent="0.2">
      <c r="C7716" s="63"/>
    </row>
    <row r="7717" spans="3:3" s="62" customFormat="1" ht="12.75" x14ac:dyDescent="0.2">
      <c r="C7717" s="63"/>
    </row>
    <row r="7718" spans="3:3" s="62" customFormat="1" ht="12.75" x14ac:dyDescent="0.2">
      <c r="C7718" s="63"/>
    </row>
    <row r="7719" spans="3:3" s="62" customFormat="1" ht="12.75" x14ac:dyDescent="0.2">
      <c r="C7719" s="63"/>
    </row>
    <row r="7720" spans="3:3" s="62" customFormat="1" ht="12.75" x14ac:dyDescent="0.2">
      <c r="C7720" s="63"/>
    </row>
    <row r="7721" spans="3:3" s="62" customFormat="1" ht="12.75" x14ac:dyDescent="0.2">
      <c r="C7721" s="63"/>
    </row>
    <row r="7722" spans="3:3" s="62" customFormat="1" ht="12.75" x14ac:dyDescent="0.2">
      <c r="C7722" s="63"/>
    </row>
    <row r="7723" spans="3:3" s="62" customFormat="1" ht="12.75" x14ac:dyDescent="0.2">
      <c r="C7723" s="63"/>
    </row>
    <row r="7724" spans="3:3" s="62" customFormat="1" ht="12.75" x14ac:dyDescent="0.2">
      <c r="C7724" s="63"/>
    </row>
    <row r="7725" spans="3:3" s="62" customFormat="1" ht="12.75" x14ac:dyDescent="0.2">
      <c r="C7725" s="63"/>
    </row>
    <row r="7726" spans="3:3" s="62" customFormat="1" ht="12.75" x14ac:dyDescent="0.2">
      <c r="C7726" s="63"/>
    </row>
    <row r="7727" spans="3:3" s="62" customFormat="1" ht="12.75" x14ac:dyDescent="0.2">
      <c r="C7727" s="63"/>
    </row>
    <row r="7728" spans="3:3" s="62" customFormat="1" ht="12.75" x14ac:dyDescent="0.2">
      <c r="C7728" s="63"/>
    </row>
    <row r="7729" spans="3:3" s="62" customFormat="1" ht="12.75" x14ac:dyDescent="0.2">
      <c r="C7729" s="63"/>
    </row>
    <row r="7730" spans="3:3" s="62" customFormat="1" ht="12.75" x14ac:dyDescent="0.2">
      <c r="C7730" s="63"/>
    </row>
    <row r="7731" spans="3:3" s="62" customFormat="1" ht="12.75" x14ac:dyDescent="0.2">
      <c r="C7731" s="63"/>
    </row>
    <row r="7732" spans="3:3" s="62" customFormat="1" ht="12.75" x14ac:dyDescent="0.2">
      <c r="C7732" s="63"/>
    </row>
    <row r="7733" spans="3:3" s="62" customFormat="1" ht="12.75" x14ac:dyDescent="0.2">
      <c r="C7733" s="63"/>
    </row>
    <row r="7734" spans="3:3" s="62" customFormat="1" ht="12.75" x14ac:dyDescent="0.2">
      <c r="C7734" s="63"/>
    </row>
    <row r="7735" spans="3:3" s="62" customFormat="1" ht="12.75" x14ac:dyDescent="0.2">
      <c r="C7735" s="63"/>
    </row>
    <row r="7736" spans="3:3" s="62" customFormat="1" ht="12.75" x14ac:dyDescent="0.2">
      <c r="C7736" s="63"/>
    </row>
    <row r="7737" spans="3:3" s="62" customFormat="1" ht="12.75" x14ac:dyDescent="0.2">
      <c r="C7737" s="63"/>
    </row>
    <row r="7738" spans="3:3" s="62" customFormat="1" ht="12.75" x14ac:dyDescent="0.2">
      <c r="C7738" s="63"/>
    </row>
    <row r="7739" spans="3:3" s="62" customFormat="1" ht="12.75" x14ac:dyDescent="0.2">
      <c r="C7739" s="63"/>
    </row>
    <row r="7740" spans="3:3" s="62" customFormat="1" ht="12.75" x14ac:dyDescent="0.2">
      <c r="C7740" s="63"/>
    </row>
    <row r="7741" spans="3:3" s="62" customFormat="1" ht="12.75" x14ac:dyDescent="0.2">
      <c r="C7741" s="63"/>
    </row>
    <row r="7742" spans="3:3" s="62" customFormat="1" ht="12.75" x14ac:dyDescent="0.2">
      <c r="C7742" s="63"/>
    </row>
    <row r="7743" spans="3:3" s="62" customFormat="1" ht="12.75" x14ac:dyDescent="0.2">
      <c r="C7743" s="63"/>
    </row>
    <row r="7744" spans="3:3" s="62" customFormat="1" ht="12.75" x14ac:dyDescent="0.2">
      <c r="C7744" s="63"/>
    </row>
    <row r="7745" spans="3:3" s="62" customFormat="1" ht="12.75" x14ac:dyDescent="0.2">
      <c r="C7745" s="63"/>
    </row>
    <row r="7746" spans="3:3" s="62" customFormat="1" ht="12.75" x14ac:dyDescent="0.2">
      <c r="C7746" s="63"/>
    </row>
    <row r="7747" spans="3:3" s="62" customFormat="1" ht="12.75" x14ac:dyDescent="0.2">
      <c r="C7747" s="63"/>
    </row>
    <row r="7748" spans="3:3" s="62" customFormat="1" ht="12.75" x14ac:dyDescent="0.2">
      <c r="C7748" s="63"/>
    </row>
    <row r="7749" spans="3:3" s="62" customFormat="1" ht="12.75" x14ac:dyDescent="0.2">
      <c r="C7749" s="63"/>
    </row>
    <row r="7750" spans="3:3" s="62" customFormat="1" ht="12.75" x14ac:dyDescent="0.2">
      <c r="C7750" s="63"/>
    </row>
    <row r="7751" spans="3:3" s="62" customFormat="1" ht="12.75" x14ac:dyDescent="0.2">
      <c r="C7751" s="63"/>
    </row>
    <row r="7752" spans="3:3" s="62" customFormat="1" ht="12.75" x14ac:dyDescent="0.2">
      <c r="C7752" s="63"/>
    </row>
    <row r="7753" spans="3:3" s="62" customFormat="1" ht="12.75" x14ac:dyDescent="0.2">
      <c r="C7753" s="63"/>
    </row>
    <row r="7754" spans="3:3" s="62" customFormat="1" ht="12.75" x14ac:dyDescent="0.2">
      <c r="C7754" s="63"/>
    </row>
    <row r="7755" spans="3:3" s="62" customFormat="1" ht="12.75" x14ac:dyDescent="0.2">
      <c r="C7755" s="63"/>
    </row>
    <row r="7756" spans="3:3" s="62" customFormat="1" ht="12.75" x14ac:dyDescent="0.2">
      <c r="C7756" s="63"/>
    </row>
    <row r="7757" spans="3:3" s="62" customFormat="1" ht="12.75" x14ac:dyDescent="0.2">
      <c r="C7757" s="63"/>
    </row>
    <row r="7758" spans="3:3" s="62" customFormat="1" ht="12.75" x14ac:dyDescent="0.2">
      <c r="C7758" s="63"/>
    </row>
    <row r="7759" spans="3:3" s="62" customFormat="1" ht="12.75" x14ac:dyDescent="0.2">
      <c r="C7759" s="63"/>
    </row>
    <row r="7760" spans="3:3" s="62" customFormat="1" ht="12.75" x14ac:dyDescent="0.2">
      <c r="C7760" s="63"/>
    </row>
    <row r="7761" spans="3:3" s="62" customFormat="1" ht="12.75" x14ac:dyDescent="0.2">
      <c r="C7761" s="63"/>
    </row>
    <row r="7762" spans="3:3" s="62" customFormat="1" ht="12.75" x14ac:dyDescent="0.2">
      <c r="C7762" s="63"/>
    </row>
    <row r="7763" spans="3:3" s="62" customFormat="1" ht="12.75" x14ac:dyDescent="0.2">
      <c r="C7763" s="63"/>
    </row>
    <row r="7764" spans="3:3" s="62" customFormat="1" ht="12.75" x14ac:dyDescent="0.2">
      <c r="C7764" s="63"/>
    </row>
    <row r="7765" spans="3:3" s="62" customFormat="1" ht="12.75" x14ac:dyDescent="0.2">
      <c r="C7765" s="63"/>
    </row>
    <row r="7766" spans="3:3" s="62" customFormat="1" ht="12.75" x14ac:dyDescent="0.2">
      <c r="C7766" s="63"/>
    </row>
    <row r="7767" spans="3:3" s="62" customFormat="1" ht="12.75" x14ac:dyDescent="0.2">
      <c r="C7767" s="63"/>
    </row>
    <row r="7768" spans="3:3" s="62" customFormat="1" ht="12.75" x14ac:dyDescent="0.2">
      <c r="C7768" s="63"/>
    </row>
    <row r="7769" spans="3:3" s="62" customFormat="1" ht="12.75" x14ac:dyDescent="0.2">
      <c r="C7769" s="63"/>
    </row>
    <row r="7770" spans="3:3" s="62" customFormat="1" ht="12.75" x14ac:dyDescent="0.2">
      <c r="C7770" s="63"/>
    </row>
    <row r="7771" spans="3:3" s="62" customFormat="1" ht="12.75" x14ac:dyDescent="0.2">
      <c r="C7771" s="63"/>
    </row>
    <row r="7772" spans="3:3" s="62" customFormat="1" ht="12.75" x14ac:dyDescent="0.2">
      <c r="C7772" s="63"/>
    </row>
    <row r="7773" spans="3:3" s="62" customFormat="1" ht="12.75" x14ac:dyDescent="0.2">
      <c r="C7773" s="63"/>
    </row>
    <row r="7774" spans="3:3" s="62" customFormat="1" ht="12.75" x14ac:dyDescent="0.2">
      <c r="C7774" s="63"/>
    </row>
    <row r="7775" spans="3:3" s="62" customFormat="1" ht="12.75" x14ac:dyDescent="0.2">
      <c r="C7775" s="63"/>
    </row>
    <row r="7776" spans="3:3" s="62" customFormat="1" ht="12.75" x14ac:dyDescent="0.2">
      <c r="C7776" s="63"/>
    </row>
    <row r="7777" spans="3:3" s="62" customFormat="1" ht="12.75" x14ac:dyDescent="0.2">
      <c r="C7777" s="63"/>
    </row>
    <row r="7778" spans="3:3" s="62" customFormat="1" ht="12.75" x14ac:dyDescent="0.2">
      <c r="C7778" s="63"/>
    </row>
    <row r="7779" spans="3:3" s="62" customFormat="1" ht="12.75" x14ac:dyDescent="0.2">
      <c r="C7779" s="63"/>
    </row>
    <row r="7780" spans="3:3" s="62" customFormat="1" ht="12.75" x14ac:dyDescent="0.2">
      <c r="C7780" s="63"/>
    </row>
    <row r="7781" spans="3:3" s="62" customFormat="1" ht="12.75" x14ac:dyDescent="0.2">
      <c r="C7781" s="63"/>
    </row>
    <row r="7782" spans="3:3" s="62" customFormat="1" ht="12.75" x14ac:dyDescent="0.2">
      <c r="C7782" s="63"/>
    </row>
    <row r="7783" spans="3:3" s="62" customFormat="1" ht="12.75" x14ac:dyDescent="0.2">
      <c r="C7783" s="63"/>
    </row>
    <row r="7784" spans="3:3" s="62" customFormat="1" ht="12.75" x14ac:dyDescent="0.2">
      <c r="C7784" s="63"/>
    </row>
    <row r="7785" spans="3:3" s="62" customFormat="1" ht="12.75" x14ac:dyDescent="0.2">
      <c r="C7785" s="63"/>
    </row>
    <row r="7786" spans="3:3" s="62" customFormat="1" ht="12.75" x14ac:dyDescent="0.2">
      <c r="C7786" s="63"/>
    </row>
    <row r="7787" spans="3:3" s="62" customFormat="1" ht="12.75" x14ac:dyDescent="0.2">
      <c r="C7787" s="63"/>
    </row>
    <row r="7788" spans="3:3" s="62" customFormat="1" ht="12.75" x14ac:dyDescent="0.2">
      <c r="C7788" s="63"/>
    </row>
    <row r="7789" spans="3:3" s="62" customFormat="1" ht="12.75" x14ac:dyDescent="0.2">
      <c r="C7789" s="63"/>
    </row>
    <row r="7790" spans="3:3" s="62" customFormat="1" ht="12.75" x14ac:dyDescent="0.2">
      <c r="C7790" s="63"/>
    </row>
    <row r="7791" spans="3:3" s="62" customFormat="1" ht="12.75" x14ac:dyDescent="0.2">
      <c r="C7791" s="63"/>
    </row>
    <row r="7792" spans="3:3" s="62" customFormat="1" ht="12.75" x14ac:dyDescent="0.2">
      <c r="C7792" s="63"/>
    </row>
    <row r="7793" spans="3:3" s="62" customFormat="1" ht="12.75" x14ac:dyDescent="0.2">
      <c r="C7793" s="63"/>
    </row>
    <row r="7794" spans="3:3" s="62" customFormat="1" ht="12.75" x14ac:dyDescent="0.2">
      <c r="C7794" s="63"/>
    </row>
    <row r="7795" spans="3:3" s="62" customFormat="1" ht="12.75" x14ac:dyDescent="0.2">
      <c r="C7795" s="63"/>
    </row>
    <row r="7796" spans="3:3" s="62" customFormat="1" ht="12.75" x14ac:dyDescent="0.2">
      <c r="C7796" s="63"/>
    </row>
    <row r="7797" spans="3:3" s="62" customFormat="1" ht="12.75" x14ac:dyDescent="0.2">
      <c r="C7797" s="63"/>
    </row>
    <row r="7798" spans="3:3" s="62" customFormat="1" ht="12.75" x14ac:dyDescent="0.2">
      <c r="C7798" s="63"/>
    </row>
    <row r="7799" spans="3:3" s="62" customFormat="1" ht="12.75" x14ac:dyDescent="0.2">
      <c r="C7799" s="63"/>
    </row>
    <row r="7800" spans="3:3" s="62" customFormat="1" ht="12.75" x14ac:dyDescent="0.2">
      <c r="C7800" s="63"/>
    </row>
    <row r="7801" spans="3:3" s="62" customFormat="1" ht="12.75" x14ac:dyDescent="0.2">
      <c r="C7801" s="63"/>
    </row>
    <row r="7802" spans="3:3" s="62" customFormat="1" ht="12.75" x14ac:dyDescent="0.2">
      <c r="C7802" s="63"/>
    </row>
    <row r="7803" spans="3:3" s="62" customFormat="1" ht="12.75" x14ac:dyDescent="0.2">
      <c r="C7803" s="63"/>
    </row>
    <row r="7804" spans="3:3" s="62" customFormat="1" ht="12.75" x14ac:dyDescent="0.2">
      <c r="C7804" s="63"/>
    </row>
    <row r="7805" spans="3:3" s="62" customFormat="1" ht="12.75" x14ac:dyDescent="0.2">
      <c r="C7805" s="63"/>
    </row>
    <row r="7806" spans="3:3" s="62" customFormat="1" ht="12.75" x14ac:dyDescent="0.2">
      <c r="C7806" s="63"/>
    </row>
    <row r="7807" spans="3:3" s="62" customFormat="1" ht="12.75" x14ac:dyDescent="0.2">
      <c r="C7807" s="63"/>
    </row>
    <row r="7808" spans="3:3" s="62" customFormat="1" ht="12.75" x14ac:dyDescent="0.2">
      <c r="C7808" s="63"/>
    </row>
    <row r="7809" spans="3:3" s="62" customFormat="1" ht="12.75" x14ac:dyDescent="0.2">
      <c r="C7809" s="63"/>
    </row>
    <row r="7810" spans="3:3" s="62" customFormat="1" ht="12.75" x14ac:dyDescent="0.2">
      <c r="C7810" s="63"/>
    </row>
    <row r="7811" spans="3:3" s="62" customFormat="1" ht="12.75" x14ac:dyDescent="0.2">
      <c r="C7811" s="63"/>
    </row>
    <row r="7812" spans="3:3" s="62" customFormat="1" ht="12.75" x14ac:dyDescent="0.2">
      <c r="C7812" s="63"/>
    </row>
    <row r="7813" spans="3:3" s="62" customFormat="1" ht="12.75" x14ac:dyDescent="0.2">
      <c r="C7813" s="63"/>
    </row>
    <row r="7814" spans="3:3" s="62" customFormat="1" ht="12.75" x14ac:dyDescent="0.2">
      <c r="C7814" s="63"/>
    </row>
    <row r="7815" spans="3:3" s="62" customFormat="1" ht="12.75" x14ac:dyDescent="0.2">
      <c r="C7815" s="63"/>
    </row>
    <row r="7816" spans="3:3" s="62" customFormat="1" ht="12.75" x14ac:dyDescent="0.2">
      <c r="C7816" s="63"/>
    </row>
    <row r="7817" spans="3:3" s="62" customFormat="1" ht="12.75" x14ac:dyDescent="0.2">
      <c r="C7817" s="63"/>
    </row>
    <row r="7818" spans="3:3" s="62" customFormat="1" ht="12.75" x14ac:dyDescent="0.2">
      <c r="C7818" s="63"/>
    </row>
    <row r="7819" spans="3:3" s="62" customFormat="1" ht="12.75" x14ac:dyDescent="0.2">
      <c r="C7819" s="63"/>
    </row>
    <row r="7820" spans="3:3" s="62" customFormat="1" ht="12.75" x14ac:dyDescent="0.2">
      <c r="C7820" s="63"/>
    </row>
    <row r="7821" spans="3:3" s="62" customFormat="1" ht="12.75" x14ac:dyDescent="0.2">
      <c r="C7821" s="63"/>
    </row>
    <row r="7822" spans="3:3" s="62" customFormat="1" ht="12.75" x14ac:dyDescent="0.2">
      <c r="C7822" s="63"/>
    </row>
    <row r="7823" spans="3:3" s="62" customFormat="1" ht="12.75" x14ac:dyDescent="0.2">
      <c r="C7823" s="63"/>
    </row>
    <row r="7824" spans="3:3" s="62" customFormat="1" ht="12.75" x14ac:dyDescent="0.2">
      <c r="C7824" s="63"/>
    </row>
    <row r="7825" spans="3:3" s="62" customFormat="1" ht="12.75" x14ac:dyDescent="0.2">
      <c r="C7825" s="63"/>
    </row>
    <row r="7826" spans="3:3" s="62" customFormat="1" ht="12.75" x14ac:dyDescent="0.2">
      <c r="C7826" s="63"/>
    </row>
    <row r="7827" spans="3:3" s="62" customFormat="1" ht="12.75" x14ac:dyDescent="0.2">
      <c r="C7827" s="63"/>
    </row>
    <row r="7828" spans="3:3" s="62" customFormat="1" ht="12.75" x14ac:dyDescent="0.2">
      <c r="C7828" s="63"/>
    </row>
    <row r="7829" spans="3:3" s="62" customFormat="1" ht="12.75" x14ac:dyDescent="0.2">
      <c r="C7829" s="63"/>
    </row>
    <row r="7830" spans="3:3" s="62" customFormat="1" ht="12.75" x14ac:dyDescent="0.2">
      <c r="C7830" s="63"/>
    </row>
    <row r="7831" spans="3:3" s="62" customFormat="1" ht="12.75" x14ac:dyDescent="0.2">
      <c r="C7831" s="63"/>
    </row>
    <row r="7832" spans="3:3" s="62" customFormat="1" ht="12.75" x14ac:dyDescent="0.2">
      <c r="C7832" s="63"/>
    </row>
    <row r="7833" spans="3:3" s="62" customFormat="1" ht="12.75" x14ac:dyDescent="0.2">
      <c r="C7833" s="63"/>
    </row>
    <row r="7834" spans="3:3" s="62" customFormat="1" ht="12.75" x14ac:dyDescent="0.2">
      <c r="C7834" s="63"/>
    </row>
    <row r="7835" spans="3:3" s="62" customFormat="1" ht="12.75" x14ac:dyDescent="0.2">
      <c r="C7835" s="63"/>
    </row>
    <row r="7836" spans="3:3" s="62" customFormat="1" ht="12.75" x14ac:dyDescent="0.2">
      <c r="C7836" s="63"/>
    </row>
    <row r="7837" spans="3:3" s="62" customFormat="1" ht="12.75" x14ac:dyDescent="0.2">
      <c r="C7837" s="63"/>
    </row>
    <row r="7838" spans="3:3" s="62" customFormat="1" ht="12.75" x14ac:dyDescent="0.2">
      <c r="C7838" s="63"/>
    </row>
    <row r="7839" spans="3:3" s="62" customFormat="1" ht="12.75" x14ac:dyDescent="0.2">
      <c r="C7839" s="63"/>
    </row>
    <row r="7840" spans="3:3" s="62" customFormat="1" ht="12.75" x14ac:dyDescent="0.2">
      <c r="C7840" s="63"/>
    </row>
    <row r="7841" spans="3:3" s="62" customFormat="1" ht="12.75" x14ac:dyDescent="0.2">
      <c r="C7841" s="63"/>
    </row>
    <row r="7842" spans="3:3" s="62" customFormat="1" ht="12.75" x14ac:dyDescent="0.2">
      <c r="C7842" s="63"/>
    </row>
    <row r="7843" spans="3:3" s="62" customFormat="1" ht="12.75" x14ac:dyDescent="0.2">
      <c r="C7843" s="63"/>
    </row>
    <row r="7844" spans="3:3" s="62" customFormat="1" ht="12.75" x14ac:dyDescent="0.2">
      <c r="C7844" s="63"/>
    </row>
    <row r="7845" spans="3:3" s="62" customFormat="1" ht="12.75" x14ac:dyDescent="0.2">
      <c r="C7845" s="63"/>
    </row>
    <row r="7846" spans="3:3" s="62" customFormat="1" ht="12.75" x14ac:dyDescent="0.2">
      <c r="C7846" s="63"/>
    </row>
    <row r="7847" spans="3:3" s="62" customFormat="1" ht="12.75" x14ac:dyDescent="0.2">
      <c r="C7847" s="63"/>
    </row>
    <row r="7848" spans="3:3" s="62" customFormat="1" ht="12.75" x14ac:dyDescent="0.2">
      <c r="C7848" s="63"/>
    </row>
    <row r="7849" spans="3:3" s="62" customFormat="1" ht="12.75" x14ac:dyDescent="0.2">
      <c r="C7849" s="63"/>
    </row>
    <row r="7850" spans="3:3" s="62" customFormat="1" ht="12.75" x14ac:dyDescent="0.2">
      <c r="C7850" s="63"/>
    </row>
    <row r="7851" spans="3:3" s="62" customFormat="1" ht="12.75" x14ac:dyDescent="0.2">
      <c r="C7851" s="63"/>
    </row>
    <row r="7852" spans="3:3" s="62" customFormat="1" ht="12.75" x14ac:dyDescent="0.2">
      <c r="C7852" s="63"/>
    </row>
    <row r="7853" spans="3:3" s="62" customFormat="1" ht="12.75" x14ac:dyDescent="0.2">
      <c r="C7853" s="63"/>
    </row>
    <row r="7854" spans="3:3" s="62" customFormat="1" ht="12.75" x14ac:dyDescent="0.2">
      <c r="C7854" s="63"/>
    </row>
    <row r="7855" spans="3:3" s="62" customFormat="1" ht="12.75" x14ac:dyDescent="0.2">
      <c r="C7855" s="63"/>
    </row>
    <row r="7856" spans="3:3" s="62" customFormat="1" ht="12.75" x14ac:dyDescent="0.2">
      <c r="C7856" s="63"/>
    </row>
    <row r="7857" spans="3:3" s="62" customFormat="1" ht="12.75" x14ac:dyDescent="0.2">
      <c r="C7857" s="63"/>
    </row>
    <row r="7858" spans="3:3" s="62" customFormat="1" ht="12.75" x14ac:dyDescent="0.2">
      <c r="C7858" s="63"/>
    </row>
    <row r="7859" spans="3:3" s="62" customFormat="1" ht="12.75" x14ac:dyDescent="0.2">
      <c r="C7859" s="63"/>
    </row>
    <row r="7860" spans="3:3" s="62" customFormat="1" ht="12.75" x14ac:dyDescent="0.2">
      <c r="C7860" s="63"/>
    </row>
    <row r="7861" spans="3:3" s="62" customFormat="1" ht="12.75" x14ac:dyDescent="0.2">
      <c r="C7861" s="63"/>
    </row>
    <row r="7862" spans="3:3" s="62" customFormat="1" ht="12.75" x14ac:dyDescent="0.2">
      <c r="C7862" s="63"/>
    </row>
    <row r="7863" spans="3:3" s="62" customFormat="1" ht="12.75" x14ac:dyDescent="0.2">
      <c r="C7863" s="63"/>
    </row>
    <row r="7864" spans="3:3" s="62" customFormat="1" ht="12.75" x14ac:dyDescent="0.2">
      <c r="C7864" s="63"/>
    </row>
    <row r="7865" spans="3:3" s="62" customFormat="1" ht="12.75" x14ac:dyDescent="0.2">
      <c r="C7865" s="63"/>
    </row>
    <row r="7866" spans="3:3" s="62" customFormat="1" ht="12.75" x14ac:dyDescent="0.2">
      <c r="C7866" s="63"/>
    </row>
    <row r="7867" spans="3:3" s="62" customFormat="1" ht="12.75" x14ac:dyDescent="0.2">
      <c r="C7867" s="63"/>
    </row>
    <row r="7868" spans="3:3" s="62" customFormat="1" ht="12.75" x14ac:dyDescent="0.2">
      <c r="C7868" s="63"/>
    </row>
    <row r="7869" spans="3:3" s="62" customFormat="1" ht="12.75" x14ac:dyDescent="0.2">
      <c r="C7869" s="63"/>
    </row>
    <row r="7870" spans="3:3" s="62" customFormat="1" ht="12.75" x14ac:dyDescent="0.2">
      <c r="C7870" s="63"/>
    </row>
    <row r="7871" spans="3:3" s="62" customFormat="1" ht="12.75" x14ac:dyDescent="0.2">
      <c r="C7871" s="63"/>
    </row>
    <row r="7872" spans="3:3" s="62" customFormat="1" ht="12.75" x14ac:dyDescent="0.2">
      <c r="C7872" s="63"/>
    </row>
    <row r="7873" spans="3:3" s="62" customFormat="1" ht="12.75" x14ac:dyDescent="0.2">
      <c r="C7873" s="63"/>
    </row>
    <row r="7874" spans="3:3" s="62" customFormat="1" ht="12.75" x14ac:dyDescent="0.2">
      <c r="C7874" s="63"/>
    </row>
    <row r="7875" spans="3:3" s="62" customFormat="1" ht="12.75" x14ac:dyDescent="0.2">
      <c r="C7875" s="63"/>
    </row>
    <row r="7876" spans="3:3" s="62" customFormat="1" ht="12.75" x14ac:dyDescent="0.2">
      <c r="C7876" s="63"/>
    </row>
    <row r="7877" spans="3:3" s="62" customFormat="1" ht="12.75" x14ac:dyDescent="0.2">
      <c r="C7877" s="63"/>
    </row>
    <row r="7878" spans="3:3" s="62" customFormat="1" ht="12.75" x14ac:dyDescent="0.2">
      <c r="C7878" s="63"/>
    </row>
    <row r="7879" spans="3:3" s="62" customFormat="1" ht="12.75" x14ac:dyDescent="0.2">
      <c r="C7879" s="63"/>
    </row>
    <row r="7880" spans="3:3" s="62" customFormat="1" ht="12.75" x14ac:dyDescent="0.2">
      <c r="C7880" s="63"/>
    </row>
    <row r="7881" spans="3:3" s="62" customFormat="1" ht="12.75" x14ac:dyDescent="0.2">
      <c r="C7881" s="63"/>
    </row>
    <row r="7882" spans="3:3" s="62" customFormat="1" ht="12.75" x14ac:dyDescent="0.2">
      <c r="C7882" s="63"/>
    </row>
    <row r="7883" spans="3:3" s="62" customFormat="1" ht="12.75" x14ac:dyDescent="0.2">
      <c r="C7883" s="63"/>
    </row>
    <row r="7884" spans="3:3" s="62" customFormat="1" ht="12.75" x14ac:dyDescent="0.2">
      <c r="C7884" s="63"/>
    </row>
    <row r="7885" spans="3:3" s="62" customFormat="1" ht="12.75" x14ac:dyDescent="0.2">
      <c r="C7885" s="63"/>
    </row>
    <row r="7886" spans="3:3" s="62" customFormat="1" ht="12.75" x14ac:dyDescent="0.2">
      <c r="C7886" s="63"/>
    </row>
    <row r="7887" spans="3:3" s="62" customFormat="1" ht="12.75" x14ac:dyDescent="0.2">
      <c r="C7887" s="63"/>
    </row>
    <row r="7888" spans="3:3" s="62" customFormat="1" ht="12.75" x14ac:dyDescent="0.2">
      <c r="C7888" s="63"/>
    </row>
    <row r="7889" spans="3:3" s="62" customFormat="1" ht="12.75" x14ac:dyDescent="0.2">
      <c r="C7889" s="63"/>
    </row>
    <row r="7890" spans="3:3" s="62" customFormat="1" ht="12.75" x14ac:dyDescent="0.2">
      <c r="C7890" s="63"/>
    </row>
    <row r="7891" spans="3:3" s="62" customFormat="1" ht="12.75" x14ac:dyDescent="0.2">
      <c r="C7891" s="63"/>
    </row>
    <row r="7892" spans="3:3" s="62" customFormat="1" ht="12.75" x14ac:dyDescent="0.2">
      <c r="C7892" s="63"/>
    </row>
    <row r="7893" spans="3:3" s="62" customFormat="1" ht="12.75" x14ac:dyDescent="0.2">
      <c r="C7893" s="63"/>
    </row>
    <row r="7894" spans="3:3" s="62" customFormat="1" ht="12.75" x14ac:dyDescent="0.2">
      <c r="C7894" s="63"/>
    </row>
    <row r="7895" spans="3:3" s="62" customFormat="1" ht="12.75" x14ac:dyDescent="0.2">
      <c r="C7895" s="63"/>
    </row>
    <row r="7896" spans="3:3" s="62" customFormat="1" ht="12.75" x14ac:dyDescent="0.2">
      <c r="C7896" s="63"/>
    </row>
    <row r="7897" spans="3:3" s="62" customFormat="1" ht="12.75" x14ac:dyDescent="0.2">
      <c r="C7897" s="63"/>
    </row>
    <row r="7898" spans="3:3" s="62" customFormat="1" ht="12.75" x14ac:dyDescent="0.2">
      <c r="C7898" s="63"/>
    </row>
    <row r="7899" spans="3:3" s="62" customFormat="1" ht="12.75" x14ac:dyDescent="0.2">
      <c r="C7899" s="63"/>
    </row>
    <row r="7900" spans="3:3" s="62" customFormat="1" ht="12.75" x14ac:dyDescent="0.2">
      <c r="C7900" s="63"/>
    </row>
    <row r="7901" spans="3:3" s="62" customFormat="1" ht="12.75" x14ac:dyDescent="0.2">
      <c r="C7901" s="63"/>
    </row>
    <row r="7902" spans="3:3" s="62" customFormat="1" ht="12.75" x14ac:dyDescent="0.2">
      <c r="C7902" s="63"/>
    </row>
    <row r="7903" spans="3:3" s="62" customFormat="1" ht="12.75" x14ac:dyDescent="0.2">
      <c r="C7903" s="63"/>
    </row>
    <row r="7904" spans="3:3" s="62" customFormat="1" ht="12.75" x14ac:dyDescent="0.2">
      <c r="C7904" s="63"/>
    </row>
    <row r="7905" spans="3:3" s="62" customFormat="1" ht="12.75" x14ac:dyDescent="0.2">
      <c r="C7905" s="63"/>
    </row>
    <row r="7906" spans="3:3" s="62" customFormat="1" ht="12.75" x14ac:dyDescent="0.2">
      <c r="C7906" s="63"/>
    </row>
    <row r="7907" spans="3:3" s="62" customFormat="1" ht="12.75" x14ac:dyDescent="0.2">
      <c r="C7907" s="63"/>
    </row>
    <row r="7908" spans="3:3" s="62" customFormat="1" ht="12.75" x14ac:dyDescent="0.2">
      <c r="C7908" s="63"/>
    </row>
    <row r="7909" spans="3:3" s="62" customFormat="1" ht="12.75" x14ac:dyDescent="0.2">
      <c r="C7909" s="63"/>
    </row>
    <row r="7910" spans="3:3" s="62" customFormat="1" ht="12.75" x14ac:dyDescent="0.2">
      <c r="C7910" s="63"/>
    </row>
    <row r="7911" spans="3:3" s="62" customFormat="1" ht="12.75" x14ac:dyDescent="0.2">
      <c r="C7911" s="63"/>
    </row>
    <row r="7912" spans="3:3" s="62" customFormat="1" ht="12.75" x14ac:dyDescent="0.2">
      <c r="C7912" s="63"/>
    </row>
    <row r="7913" spans="3:3" s="62" customFormat="1" ht="12.75" x14ac:dyDescent="0.2">
      <c r="C7913" s="63"/>
    </row>
    <row r="7914" spans="3:3" s="62" customFormat="1" ht="12.75" x14ac:dyDescent="0.2">
      <c r="C7914" s="63"/>
    </row>
    <row r="7915" spans="3:3" s="62" customFormat="1" ht="12.75" x14ac:dyDescent="0.2">
      <c r="C7915" s="63"/>
    </row>
    <row r="7916" spans="3:3" s="62" customFormat="1" ht="12.75" x14ac:dyDescent="0.2">
      <c r="C7916" s="63"/>
    </row>
    <row r="7917" spans="3:3" s="62" customFormat="1" ht="12.75" x14ac:dyDescent="0.2">
      <c r="C7917" s="63"/>
    </row>
    <row r="7918" spans="3:3" s="62" customFormat="1" ht="12.75" x14ac:dyDescent="0.2">
      <c r="C7918" s="63"/>
    </row>
    <row r="7919" spans="3:3" s="62" customFormat="1" ht="12.75" x14ac:dyDescent="0.2">
      <c r="C7919" s="63"/>
    </row>
    <row r="7920" spans="3:3" s="62" customFormat="1" ht="12.75" x14ac:dyDescent="0.2">
      <c r="C7920" s="63"/>
    </row>
    <row r="7921" spans="3:3" s="62" customFormat="1" ht="12.75" x14ac:dyDescent="0.2">
      <c r="C7921" s="63"/>
    </row>
    <row r="7922" spans="3:3" s="62" customFormat="1" ht="12.75" x14ac:dyDescent="0.2">
      <c r="C7922" s="63"/>
    </row>
    <row r="7923" spans="3:3" s="62" customFormat="1" ht="12.75" x14ac:dyDescent="0.2">
      <c r="C7923" s="63"/>
    </row>
    <row r="7924" spans="3:3" s="62" customFormat="1" ht="12.75" x14ac:dyDescent="0.2">
      <c r="C7924" s="63"/>
    </row>
    <row r="7925" spans="3:3" s="62" customFormat="1" ht="12.75" x14ac:dyDescent="0.2">
      <c r="C7925" s="63"/>
    </row>
    <row r="7926" spans="3:3" s="62" customFormat="1" ht="12.75" x14ac:dyDescent="0.2">
      <c r="C7926" s="63"/>
    </row>
    <row r="7927" spans="3:3" s="62" customFormat="1" ht="12.75" x14ac:dyDescent="0.2">
      <c r="C7927" s="63"/>
    </row>
    <row r="7928" spans="3:3" s="62" customFormat="1" ht="12.75" x14ac:dyDescent="0.2">
      <c r="C7928" s="63"/>
    </row>
    <row r="7929" spans="3:3" s="62" customFormat="1" ht="12.75" x14ac:dyDescent="0.2">
      <c r="C7929" s="63"/>
    </row>
    <row r="7930" spans="3:3" s="62" customFormat="1" ht="12.75" x14ac:dyDescent="0.2">
      <c r="C7930" s="63"/>
    </row>
    <row r="7931" spans="3:3" s="62" customFormat="1" ht="12.75" x14ac:dyDescent="0.2">
      <c r="C7931" s="63"/>
    </row>
    <row r="7932" spans="3:3" s="62" customFormat="1" ht="12.75" x14ac:dyDescent="0.2">
      <c r="C7932" s="63"/>
    </row>
    <row r="7933" spans="3:3" s="62" customFormat="1" ht="12.75" x14ac:dyDescent="0.2">
      <c r="C7933" s="63"/>
    </row>
    <row r="7934" spans="3:3" s="62" customFormat="1" ht="12.75" x14ac:dyDescent="0.2">
      <c r="C7934" s="63"/>
    </row>
    <row r="7935" spans="3:3" s="62" customFormat="1" ht="12.75" x14ac:dyDescent="0.2">
      <c r="C7935" s="63"/>
    </row>
    <row r="7936" spans="3:3" s="62" customFormat="1" ht="12.75" x14ac:dyDescent="0.2">
      <c r="C7936" s="63"/>
    </row>
    <row r="7937" spans="3:3" s="62" customFormat="1" ht="12.75" x14ac:dyDescent="0.2">
      <c r="C7937" s="63"/>
    </row>
    <row r="7938" spans="3:3" s="62" customFormat="1" ht="12.75" x14ac:dyDescent="0.2">
      <c r="C7938" s="63"/>
    </row>
    <row r="7939" spans="3:3" s="62" customFormat="1" ht="12.75" x14ac:dyDescent="0.2">
      <c r="C7939" s="63"/>
    </row>
    <row r="7940" spans="3:3" s="62" customFormat="1" ht="12.75" x14ac:dyDescent="0.2">
      <c r="C7940" s="63"/>
    </row>
    <row r="7941" spans="3:3" s="62" customFormat="1" ht="12.75" x14ac:dyDescent="0.2">
      <c r="C7941" s="63"/>
    </row>
    <row r="7942" spans="3:3" s="62" customFormat="1" ht="12.75" x14ac:dyDescent="0.2">
      <c r="C7942" s="63"/>
    </row>
    <row r="7943" spans="3:3" s="62" customFormat="1" ht="12.75" x14ac:dyDescent="0.2">
      <c r="C7943" s="63"/>
    </row>
    <row r="7944" spans="3:3" s="62" customFormat="1" ht="12.75" x14ac:dyDescent="0.2">
      <c r="C7944" s="63"/>
    </row>
    <row r="7945" spans="3:3" s="62" customFormat="1" ht="12.75" x14ac:dyDescent="0.2">
      <c r="C7945" s="63"/>
    </row>
    <row r="7946" spans="3:3" s="62" customFormat="1" ht="12.75" x14ac:dyDescent="0.2">
      <c r="C7946" s="63"/>
    </row>
    <row r="7947" spans="3:3" s="62" customFormat="1" ht="12.75" x14ac:dyDescent="0.2">
      <c r="C7947" s="63"/>
    </row>
    <row r="7948" spans="3:3" s="62" customFormat="1" ht="12.75" x14ac:dyDescent="0.2">
      <c r="C7948" s="63"/>
    </row>
    <row r="7949" spans="3:3" s="62" customFormat="1" ht="12.75" x14ac:dyDescent="0.2">
      <c r="C7949" s="63"/>
    </row>
    <row r="7950" spans="3:3" s="62" customFormat="1" ht="12.75" x14ac:dyDescent="0.2">
      <c r="C7950" s="63"/>
    </row>
    <row r="7951" spans="3:3" s="62" customFormat="1" ht="12.75" x14ac:dyDescent="0.2">
      <c r="C7951" s="63"/>
    </row>
    <row r="7952" spans="3:3" s="62" customFormat="1" ht="12.75" x14ac:dyDescent="0.2">
      <c r="C7952" s="63"/>
    </row>
    <row r="7953" spans="3:3" s="62" customFormat="1" ht="12.75" x14ac:dyDescent="0.2">
      <c r="C7953" s="63"/>
    </row>
    <row r="7954" spans="3:3" s="62" customFormat="1" ht="12.75" x14ac:dyDescent="0.2">
      <c r="C7954" s="63"/>
    </row>
    <row r="7955" spans="3:3" s="62" customFormat="1" ht="12.75" x14ac:dyDescent="0.2">
      <c r="C7955" s="63"/>
    </row>
    <row r="7956" spans="3:3" s="62" customFormat="1" ht="12.75" x14ac:dyDescent="0.2">
      <c r="C7956" s="63"/>
    </row>
    <row r="7957" spans="3:3" s="62" customFormat="1" ht="12.75" x14ac:dyDescent="0.2">
      <c r="C7957" s="63"/>
    </row>
    <row r="7958" spans="3:3" s="62" customFormat="1" ht="12.75" x14ac:dyDescent="0.2">
      <c r="C7958" s="63"/>
    </row>
    <row r="7959" spans="3:3" s="62" customFormat="1" ht="12.75" x14ac:dyDescent="0.2">
      <c r="C7959" s="63"/>
    </row>
    <row r="7960" spans="3:3" s="62" customFormat="1" ht="12.75" x14ac:dyDescent="0.2">
      <c r="C7960" s="63"/>
    </row>
    <row r="7961" spans="3:3" s="62" customFormat="1" ht="12.75" x14ac:dyDescent="0.2">
      <c r="C7961" s="63"/>
    </row>
    <row r="7962" spans="3:3" s="62" customFormat="1" ht="12.75" x14ac:dyDescent="0.2">
      <c r="C7962" s="63"/>
    </row>
    <row r="7963" spans="3:3" s="62" customFormat="1" ht="12.75" x14ac:dyDescent="0.2">
      <c r="C7963" s="63"/>
    </row>
    <row r="7964" spans="3:3" s="62" customFormat="1" ht="12.75" x14ac:dyDescent="0.2">
      <c r="C7964" s="63"/>
    </row>
    <row r="7965" spans="3:3" s="62" customFormat="1" ht="12.75" x14ac:dyDescent="0.2">
      <c r="C7965" s="63"/>
    </row>
    <row r="7966" spans="3:3" s="62" customFormat="1" ht="12.75" x14ac:dyDescent="0.2">
      <c r="C7966" s="63"/>
    </row>
    <row r="7967" spans="3:3" s="62" customFormat="1" ht="12.75" x14ac:dyDescent="0.2">
      <c r="C7967" s="63"/>
    </row>
    <row r="7968" spans="3:3" s="62" customFormat="1" ht="12.75" x14ac:dyDescent="0.2">
      <c r="C7968" s="63"/>
    </row>
    <row r="7969" spans="3:3" s="62" customFormat="1" ht="12.75" x14ac:dyDescent="0.2">
      <c r="C7969" s="63"/>
    </row>
    <row r="7970" spans="3:3" s="62" customFormat="1" ht="12.75" x14ac:dyDescent="0.2">
      <c r="C7970" s="63"/>
    </row>
    <row r="7971" spans="3:3" s="62" customFormat="1" ht="12.75" x14ac:dyDescent="0.2">
      <c r="C7971" s="63"/>
    </row>
    <row r="7972" spans="3:3" s="62" customFormat="1" ht="12.75" x14ac:dyDescent="0.2">
      <c r="C7972" s="63"/>
    </row>
    <row r="7973" spans="3:3" s="62" customFormat="1" ht="12.75" x14ac:dyDescent="0.2">
      <c r="C7973" s="63"/>
    </row>
    <row r="7974" spans="3:3" s="62" customFormat="1" ht="12.75" x14ac:dyDescent="0.2">
      <c r="C7974" s="63"/>
    </row>
    <row r="7975" spans="3:3" s="62" customFormat="1" ht="12.75" x14ac:dyDescent="0.2">
      <c r="C7975" s="63"/>
    </row>
    <row r="7976" spans="3:3" s="62" customFormat="1" ht="12.75" x14ac:dyDescent="0.2">
      <c r="C7976" s="63"/>
    </row>
    <row r="7977" spans="3:3" s="62" customFormat="1" ht="12.75" x14ac:dyDescent="0.2">
      <c r="C7977" s="63"/>
    </row>
    <row r="7978" spans="3:3" s="62" customFormat="1" ht="12.75" x14ac:dyDescent="0.2">
      <c r="C7978" s="63"/>
    </row>
    <row r="7979" spans="3:3" s="62" customFormat="1" ht="12.75" x14ac:dyDescent="0.2">
      <c r="C7979" s="63"/>
    </row>
    <row r="7980" spans="3:3" s="62" customFormat="1" ht="12.75" x14ac:dyDescent="0.2">
      <c r="C7980" s="63"/>
    </row>
    <row r="7981" spans="3:3" s="62" customFormat="1" ht="12.75" x14ac:dyDescent="0.2">
      <c r="C7981" s="63"/>
    </row>
    <row r="7982" spans="3:3" s="62" customFormat="1" ht="12.75" x14ac:dyDescent="0.2">
      <c r="C7982" s="63"/>
    </row>
    <row r="7983" spans="3:3" s="62" customFormat="1" ht="12.75" x14ac:dyDescent="0.2">
      <c r="C7983" s="63"/>
    </row>
    <row r="7984" spans="3:3" s="62" customFormat="1" ht="12.75" x14ac:dyDescent="0.2">
      <c r="C7984" s="63"/>
    </row>
    <row r="7985" spans="3:3" s="62" customFormat="1" ht="12.75" x14ac:dyDescent="0.2">
      <c r="C7985" s="63"/>
    </row>
    <row r="7986" spans="3:3" s="62" customFormat="1" ht="12.75" x14ac:dyDescent="0.2">
      <c r="C7986" s="63"/>
    </row>
    <row r="7987" spans="3:3" s="62" customFormat="1" ht="12.75" x14ac:dyDescent="0.2">
      <c r="C7987" s="63"/>
    </row>
    <row r="7988" spans="3:3" s="62" customFormat="1" ht="12.75" x14ac:dyDescent="0.2">
      <c r="C7988" s="63"/>
    </row>
    <row r="7989" spans="3:3" s="62" customFormat="1" ht="12.75" x14ac:dyDescent="0.2">
      <c r="C7989" s="63"/>
    </row>
    <row r="7990" spans="3:3" s="62" customFormat="1" ht="12.75" x14ac:dyDescent="0.2">
      <c r="C7990" s="63"/>
    </row>
    <row r="7991" spans="3:3" s="62" customFormat="1" ht="12.75" x14ac:dyDescent="0.2">
      <c r="C7991" s="63"/>
    </row>
    <row r="7992" spans="3:3" s="62" customFormat="1" ht="12.75" x14ac:dyDescent="0.2">
      <c r="C7992" s="63"/>
    </row>
    <row r="7993" spans="3:3" s="62" customFormat="1" ht="12.75" x14ac:dyDescent="0.2">
      <c r="C7993" s="63"/>
    </row>
    <row r="7994" spans="3:3" s="62" customFormat="1" ht="12.75" x14ac:dyDescent="0.2">
      <c r="C7994" s="63"/>
    </row>
    <row r="7995" spans="3:3" s="62" customFormat="1" ht="12.75" x14ac:dyDescent="0.2">
      <c r="C7995" s="63"/>
    </row>
    <row r="7996" spans="3:3" s="62" customFormat="1" ht="12.75" x14ac:dyDescent="0.2">
      <c r="C7996" s="63"/>
    </row>
    <row r="7997" spans="3:3" s="62" customFormat="1" ht="12.75" x14ac:dyDescent="0.2">
      <c r="C7997" s="63"/>
    </row>
    <row r="7998" spans="3:3" s="62" customFormat="1" ht="12.75" x14ac:dyDescent="0.2">
      <c r="C7998" s="63"/>
    </row>
    <row r="7999" spans="3:3" s="62" customFormat="1" ht="12.75" x14ac:dyDescent="0.2">
      <c r="C7999" s="63"/>
    </row>
    <row r="8000" spans="3:3" s="62" customFormat="1" ht="12.75" x14ac:dyDescent="0.2">
      <c r="C8000" s="63"/>
    </row>
    <row r="8001" spans="3:3" s="62" customFormat="1" ht="12.75" x14ac:dyDescent="0.2">
      <c r="C8001" s="63"/>
    </row>
    <row r="8002" spans="3:3" s="62" customFormat="1" ht="12.75" x14ac:dyDescent="0.2">
      <c r="C8002" s="63"/>
    </row>
    <row r="8003" spans="3:3" s="62" customFormat="1" ht="12.75" x14ac:dyDescent="0.2">
      <c r="C8003" s="63"/>
    </row>
    <row r="8004" spans="3:3" s="62" customFormat="1" ht="12.75" x14ac:dyDescent="0.2">
      <c r="C8004" s="63"/>
    </row>
    <row r="8005" spans="3:3" s="62" customFormat="1" ht="12.75" x14ac:dyDescent="0.2">
      <c r="C8005" s="63"/>
    </row>
    <row r="8006" spans="3:3" s="62" customFormat="1" ht="12.75" x14ac:dyDescent="0.2">
      <c r="C8006" s="63"/>
    </row>
    <row r="8007" spans="3:3" s="62" customFormat="1" ht="12.75" x14ac:dyDescent="0.2">
      <c r="C8007" s="63"/>
    </row>
    <row r="8008" spans="3:3" s="62" customFormat="1" ht="12.75" x14ac:dyDescent="0.2">
      <c r="C8008" s="63"/>
    </row>
    <row r="8009" spans="3:3" s="62" customFormat="1" ht="12.75" x14ac:dyDescent="0.2">
      <c r="C8009" s="63"/>
    </row>
    <row r="8010" spans="3:3" s="62" customFormat="1" ht="12.75" x14ac:dyDescent="0.2">
      <c r="C8010" s="63"/>
    </row>
    <row r="8011" spans="3:3" s="62" customFormat="1" ht="12.75" x14ac:dyDescent="0.2">
      <c r="C8011" s="63"/>
    </row>
    <row r="8012" spans="3:3" s="62" customFormat="1" ht="12.75" x14ac:dyDescent="0.2">
      <c r="C8012" s="63"/>
    </row>
    <row r="8013" spans="3:3" s="62" customFormat="1" ht="12.75" x14ac:dyDescent="0.2">
      <c r="C8013" s="63"/>
    </row>
    <row r="8014" spans="3:3" s="62" customFormat="1" ht="12.75" x14ac:dyDescent="0.2">
      <c r="C8014" s="63"/>
    </row>
    <row r="8015" spans="3:3" s="62" customFormat="1" ht="12.75" x14ac:dyDescent="0.2">
      <c r="C8015" s="63"/>
    </row>
    <row r="8016" spans="3:3" s="62" customFormat="1" ht="12.75" x14ac:dyDescent="0.2">
      <c r="C8016" s="63"/>
    </row>
    <row r="8017" spans="3:3" s="62" customFormat="1" ht="12.75" x14ac:dyDescent="0.2">
      <c r="C8017" s="63"/>
    </row>
    <row r="8018" spans="3:3" s="62" customFormat="1" ht="12.75" x14ac:dyDescent="0.2">
      <c r="C8018" s="63"/>
    </row>
    <row r="8019" spans="3:3" s="62" customFormat="1" ht="12.75" x14ac:dyDescent="0.2">
      <c r="C8019" s="63"/>
    </row>
    <row r="8020" spans="3:3" s="62" customFormat="1" ht="12.75" x14ac:dyDescent="0.2">
      <c r="C8020" s="63"/>
    </row>
    <row r="8021" spans="3:3" s="62" customFormat="1" ht="12.75" x14ac:dyDescent="0.2">
      <c r="C8021" s="63"/>
    </row>
    <row r="8022" spans="3:3" s="62" customFormat="1" ht="12.75" x14ac:dyDescent="0.2">
      <c r="C8022" s="63"/>
    </row>
    <row r="8023" spans="3:3" s="62" customFormat="1" ht="12.75" x14ac:dyDescent="0.2">
      <c r="C8023" s="63"/>
    </row>
    <row r="8024" spans="3:3" s="62" customFormat="1" ht="12.75" x14ac:dyDescent="0.2">
      <c r="C8024" s="63"/>
    </row>
    <row r="8025" spans="3:3" s="62" customFormat="1" ht="12.75" x14ac:dyDescent="0.2">
      <c r="C8025" s="63"/>
    </row>
    <row r="8026" spans="3:3" s="62" customFormat="1" ht="12.75" x14ac:dyDescent="0.2">
      <c r="C8026" s="63"/>
    </row>
    <row r="8027" spans="3:3" s="62" customFormat="1" ht="12.75" x14ac:dyDescent="0.2">
      <c r="C8027" s="63"/>
    </row>
    <row r="8028" spans="3:3" s="62" customFormat="1" ht="12.75" x14ac:dyDescent="0.2">
      <c r="C8028" s="63"/>
    </row>
    <row r="8029" spans="3:3" s="62" customFormat="1" ht="12.75" x14ac:dyDescent="0.2">
      <c r="C8029" s="63"/>
    </row>
    <row r="8030" spans="3:3" s="62" customFormat="1" ht="12.75" x14ac:dyDescent="0.2">
      <c r="C8030" s="63"/>
    </row>
    <row r="8031" spans="3:3" s="62" customFormat="1" ht="12.75" x14ac:dyDescent="0.2">
      <c r="C8031" s="63"/>
    </row>
    <row r="8032" spans="3:3" s="62" customFormat="1" ht="12.75" x14ac:dyDescent="0.2">
      <c r="C8032" s="63"/>
    </row>
    <row r="8033" spans="3:3" s="62" customFormat="1" ht="12.75" x14ac:dyDescent="0.2">
      <c r="C8033" s="63"/>
    </row>
    <row r="8034" spans="3:3" s="62" customFormat="1" ht="12.75" x14ac:dyDescent="0.2">
      <c r="C8034" s="63"/>
    </row>
    <row r="8035" spans="3:3" s="62" customFormat="1" ht="12.75" x14ac:dyDescent="0.2">
      <c r="C8035" s="63"/>
    </row>
    <row r="8036" spans="3:3" s="62" customFormat="1" ht="12.75" x14ac:dyDescent="0.2">
      <c r="C8036" s="63"/>
    </row>
    <row r="8037" spans="3:3" s="62" customFormat="1" ht="12.75" x14ac:dyDescent="0.2">
      <c r="C8037" s="63"/>
    </row>
    <row r="8038" spans="3:3" s="62" customFormat="1" ht="12.75" x14ac:dyDescent="0.2">
      <c r="C8038" s="63"/>
    </row>
    <row r="8039" spans="3:3" s="62" customFormat="1" ht="12.75" x14ac:dyDescent="0.2">
      <c r="C8039" s="63"/>
    </row>
    <row r="8040" spans="3:3" s="62" customFormat="1" ht="12.75" x14ac:dyDescent="0.2">
      <c r="C8040" s="63"/>
    </row>
    <row r="8041" spans="3:3" s="62" customFormat="1" ht="12.75" x14ac:dyDescent="0.2">
      <c r="C8041" s="63"/>
    </row>
    <row r="8042" spans="3:3" s="62" customFormat="1" ht="12.75" x14ac:dyDescent="0.2">
      <c r="C8042" s="63"/>
    </row>
    <row r="8043" spans="3:3" s="62" customFormat="1" ht="12.75" x14ac:dyDescent="0.2">
      <c r="C8043" s="63"/>
    </row>
    <row r="8044" spans="3:3" s="62" customFormat="1" ht="12.75" x14ac:dyDescent="0.2">
      <c r="C8044" s="63"/>
    </row>
    <row r="8045" spans="3:3" s="62" customFormat="1" ht="12.75" x14ac:dyDescent="0.2">
      <c r="C8045" s="63"/>
    </row>
    <row r="8046" spans="3:3" s="62" customFormat="1" ht="12.75" x14ac:dyDescent="0.2">
      <c r="C8046" s="63"/>
    </row>
    <row r="8047" spans="3:3" s="62" customFormat="1" ht="12.75" x14ac:dyDescent="0.2">
      <c r="C8047" s="63"/>
    </row>
    <row r="8048" spans="3:3" s="62" customFormat="1" ht="12.75" x14ac:dyDescent="0.2">
      <c r="C8048" s="63"/>
    </row>
    <row r="8049" spans="3:3" s="62" customFormat="1" ht="12.75" x14ac:dyDescent="0.2">
      <c r="C8049" s="63"/>
    </row>
    <row r="8050" spans="3:3" s="62" customFormat="1" ht="12.75" x14ac:dyDescent="0.2">
      <c r="C8050" s="63"/>
    </row>
    <row r="8051" spans="3:3" s="62" customFormat="1" ht="12.75" x14ac:dyDescent="0.2">
      <c r="C8051" s="63"/>
    </row>
    <row r="8052" spans="3:3" s="62" customFormat="1" ht="12.75" x14ac:dyDescent="0.2">
      <c r="C8052" s="63"/>
    </row>
    <row r="8053" spans="3:3" s="62" customFormat="1" ht="12.75" x14ac:dyDescent="0.2">
      <c r="C8053" s="63"/>
    </row>
    <row r="8054" spans="3:3" s="62" customFormat="1" ht="12.75" x14ac:dyDescent="0.2">
      <c r="C8054" s="63"/>
    </row>
    <row r="8055" spans="3:3" s="62" customFormat="1" ht="12.75" x14ac:dyDescent="0.2">
      <c r="C8055" s="63"/>
    </row>
    <row r="8056" spans="3:3" s="62" customFormat="1" ht="12.75" x14ac:dyDescent="0.2">
      <c r="C8056" s="63"/>
    </row>
    <row r="8057" spans="3:3" s="62" customFormat="1" ht="12.75" x14ac:dyDescent="0.2">
      <c r="C8057" s="63"/>
    </row>
    <row r="8058" spans="3:3" s="62" customFormat="1" ht="12.75" x14ac:dyDescent="0.2">
      <c r="C8058" s="63"/>
    </row>
    <row r="8059" spans="3:3" s="62" customFormat="1" ht="12.75" x14ac:dyDescent="0.2">
      <c r="C8059" s="63"/>
    </row>
    <row r="8060" spans="3:3" s="62" customFormat="1" ht="12.75" x14ac:dyDescent="0.2">
      <c r="C8060" s="63"/>
    </row>
    <row r="8061" spans="3:3" s="62" customFormat="1" ht="12.75" x14ac:dyDescent="0.2">
      <c r="C8061" s="63"/>
    </row>
    <row r="8062" spans="3:3" s="62" customFormat="1" ht="12.75" x14ac:dyDescent="0.2">
      <c r="C8062" s="63"/>
    </row>
    <row r="8063" spans="3:3" s="62" customFormat="1" ht="12.75" x14ac:dyDescent="0.2">
      <c r="C8063" s="63"/>
    </row>
    <row r="8064" spans="3:3" s="62" customFormat="1" ht="12.75" x14ac:dyDescent="0.2">
      <c r="C8064" s="63"/>
    </row>
    <row r="8065" spans="3:3" s="62" customFormat="1" ht="12.75" x14ac:dyDescent="0.2">
      <c r="C8065" s="63"/>
    </row>
    <row r="8066" spans="3:3" s="62" customFormat="1" ht="12.75" x14ac:dyDescent="0.2">
      <c r="C8066" s="63"/>
    </row>
    <row r="8067" spans="3:3" s="62" customFormat="1" ht="12.75" x14ac:dyDescent="0.2">
      <c r="C8067" s="63"/>
    </row>
    <row r="8068" spans="3:3" s="62" customFormat="1" ht="12.75" x14ac:dyDescent="0.2">
      <c r="C8068" s="63"/>
    </row>
    <row r="8069" spans="3:3" s="62" customFormat="1" ht="12.75" x14ac:dyDescent="0.2">
      <c r="C8069" s="63"/>
    </row>
    <row r="8070" spans="3:3" s="62" customFormat="1" ht="12.75" x14ac:dyDescent="0.2">
      <c r="C8070" s="63"/>
    </row>
    <row r="8071" spans="3:3" s="62" customFormat="1" ht="12.75" x14ac:dyDescent="0.2">
      <c r="C8071" s="63"/>
    </row>
    <row r="8072" spans="3:3" s="62" customFormat="1" ht="12.75" x14ac:dyDescent="0.2">
      <c r="C8072" s="63"/>
    </row>
    <row r="8073" spans="3:3" s="62" customFormat="1" ht="12.75" x14ac:dyDescent="0.2">
      <c r="C8073" s="63"/>
    </row>
    <row r="8074" spans="3:3" s="62" customFormat="1" ht="12.75" x14ac:dyDescent="0.2">
      <c r="C8074" s="63"/>
    </row>
    <row r="8075" spans="3:3" s="62" customFormat="1" ht="12.75" x14ac:dyDescent="0.2">
      <c r="C8075" s="63"/>
    </row>
    <row r="8076" spans="3:3" s="62" customFormat="1" ht="12.75" x14ac:dyDescent="0.2">
      <c r="C8076" s="63"/>
    </row>
    <row r="8077" spans="3:3" s="62" customFormat="1" ht="12.75" x14ac:dyDescent="0.2">
      <c r="C8077" s="63"/>
    </row>
    <row r="8078" spans="3:3" s="62" customFormat="1" ht="12.75" x14ac:dyDescent="0.2">
      <c r="C8078" s="63"/>
    </row>
    <row r="8079" spans="3:3" s="62" customFormat="1" ht="12.75" x14ac:dyDescent="0.2">
      <c r="C8079" s="63"/>
    </row>
    <row r="8080" spans="3:3" s="62" customFormat="1" ht="12.75" x14ac:dyDescent="0.2">
      <c r="C8080" s="63"/>
    </row>
    <row r="8081" spans="3:3" s="62" customFormat="1" ht="12.75" x14ac:dyDescent="0.2">
      <c r="C8081" s="63"/>
    </row>
    <row r="8082" spans="3:3" s="62" customFormat="1" ht="12.75" x14ac:dyDescent="0.2">
      <c r="C8082" s="63"/>
    </row>
    <row r="8083" spans="3:3" s="62" customFormat="1" ht="12.75" x14ac:dyDescent="0.2">
      <c r="C8083" s="63"/>
    </row>
    <row r="8084" spans="3:3" s="62" customFormat="1" ht="12.75" x14ac:dyDescent="0.2">
      <c r="C8084" s="63"/>
    </row>
    <row r="8085" spans="3:3" s="62" customFormat="1" ht="12.75" x14ac:dyDescent="0.2">
      <c r="C8085" s="63"/>
    </row>
    <row r="8086" spans="3:3" s="62" customFormat="1" ht="12.75" x14ac:dyDescent="0.2">
      <c r="C8086" s="63"/>
    </row>
    <row r="8087" spans="3:3" s="62" customFormat="1" ht="12.75" x14ac:dyDescent="0.2">
      <c r="C8087" s="63"/>
    </row>
    <row r="8088" spans="3:3" s="62" customFormat="1" ht="12.75" x14ac:dyDescent="0.2">
      <c r="C8088" s="63"/>
    </row>
    <row r="8089" spans="3:3" s="62" customFormat="1" ht="12.75" x14ac:dyDescent="0.2">
      <c r="C8089" s="63"/>
    </row>
    <row r="8090" spans="3:3" s="62" customFormat="1" ht="12.75" x14ac:dyDescent="0.2">
      <c r="C8090" s="63"/>
    </row>
    <row r="8091" spans="3:3" s="62" customFormat="1" ht="12.75" x14ac:dyDescent="0.2">
      <c r="C8091" s="63"/>
    </row>
    <row r="8092" spans="3:3" s="62" customFormat="1" ht="12.75" x14ac:dyDescent="0.2">
      <c r="C8092" s="63"/>
    </row>
    <row r="8093" spans="3:3" s="62" customFormat="1" ht="12.75" x14ac:dyDescent="0.2">
      <c r="C8093" s="63"/>
    </row>
    <row r="8094" spans="3:3" s="62" customFormat="1" ht="12.75" x14ac:dyDescent="0.2">
      <c r="C8094" s="63"/>
    </row>
    <row r="8095" spans="3:3" s="62" customFormat="1" ht="12.75" x14ac:dyDescent="0.2">
      <c r="C8095" s="63"/>
    </row>
    <row r="8096" spans="3:3" s="62" customFormat="1" ht="12.75" x14ac:dyDescent="0.2">
      <c r="C8096" s="63"/>
    </row>
    <row r="8097" spans="3:3" s="62" customFormat="1" ht="12.75" x14ac:dyDescent="0.2">
      <c r="C8097" s="63"/>
    </row>
    <row r="8098" spans="3:3" s="62" customFormat="1" ht="12.75" x14ac:dyDescent="0.2">
      <c r="C8098" s="63"/>
    </row>
    <row r="8099" spans="3:3" s="62" customFormat="1" ht="12.75" x14ac:dyDescent="0.2">
      <c r="C8099" s="63"/>
    </row>
    <row r="8100" spans="3:3" s="62" customFormat="1" ht="12.75" x14ac:dyDescent="0.2">
      <c r="C8100" s="63"/>
    </row>
    <row r="8101" spans="3:3" s="62" customFormat="1" ht="12.75" x14ac:dyDescent="0.2">
      <c r="C8101" s="63"/>
    </row>
    <row r="8102" spans="3:3" s="62" customFormat="1" ht="12.75" x14ac:dyDescent="0.2">
      <c r="C8102" s="63"/>
    </row>
    <row r="8103" spans="3:3" s="62" customFormat="1" ht="12.75" x14ac:dyDescent="0.2">
      <c r="C8103" s="63"/>
    </row>
    <row r="8104" spans="3:3" s="62" customFormat="1" ht="12.75" x14ac:dyDescent="0.2">
      <c r="C8104" s="63"/>
    </row>
    <row r="8105" spans="3:3" s="62" customFormat="1" ht="12.75" x14ac:dyDescent="0.2">
      <c r="C8105" s="63"/>
    </row>
    <row r="8106" spans="3:3" s="62" customFormat="1" ht="12.75" x14ac:dyDescent="0.2">
      <c r="C8106" s="63"/>
    </row>
    <row r="8107" spans="3:3" s="62" customFormat="1" ht="12.75" x14ac:dyDescent="0.2">
      <c r="C8107" s="63"/>
    </row>
    <row r="8108" spans="3:3" s="62" customFormat="1" ht="12.75" x14ac:dyDescent="0.2">
      <c r="C8108" s="63"/>
    </row>
    <row r="8109" spans="3:3" s="62" customFormat="1" ht="12.75" x14ac:dyDescent="0.2">
      <c r="C8109" s="63"/>
    </row>
    <row r="8110" spans="3:3" s="62" customFormat="1" ht="12.75" x14ac:dyDescent="0.2">
      <c r="C8110" s="63"/>
    </row>
    <row r="8111" spans="3:3" s="62" customFormat="1" ht="12.75" x14ac:dyDescent="0.2">
      <c r="C8111" s="63"/>
    </row>
    <row r="8112" spans="3:3" s="62" customFormat="1" ht="12.75" x14ac:dyDescent="0.2">
      <c r="C8112" s="63"/>
    </row>
    <row r="8113" spans="3:3" s="62" customFormat="1" ht="12.75" x14ac:dyDescent="0.2">
      <c r="C8113" s="63"/>
    </row>
    <row r="8114" spans="3:3" s="62" customFormat="1" ht="12.75" x14ac:dyDescent="0.2">
      <c r="C8114" s="63"/>
    </row>
    <row r="8115" spans="3:3" s="62" customFormat="1" ht="12.75" x14ac:dyDescent="0.2">
      <c r="C8115" s="63"/>
    </row>
    <row r="8116" spans="3:3" s="62" customFormat="1" ht="12.75" x14ac:dyDescent="0.2">
      <c r="C8116" s="63"/>
    </row>
    <row r="8117" spans="3:3" s="62" customFormat="1" ht="12.75" x14ac:dyDescent="0.2">
      <c r="C8117" s="63"/>
    </row>
    <row r="8118" spans="3:3" s="62" customFormat="1" ht="12.75" x14ac:dyDescent="0.2">
      <c r="C8118" s="63"/>
    </row>
    <row r="8119" spans="3:3" s="62" customFormat="1" ht="12.75" x14ac:dyDescent="0.2">
      <c r="C8119" s="63"/>
    </row>
    <row r="8120" spans="3:3" s="62" customFormat="1" ht="12.75" x14ac:dyDescent="0.2">
      <c r="C8120" s="63"/>
    </row>
    <row r="8121" spans="3:3" s="62" customFormat="1" ht="12.75" x14ac:dyDescent="0.2">
      <c r="C8121" s="63"/>
    </row>
    <row r="8122" spans="3:3" s="62" customFormat="1" ht="12.75" x14ac:dyDescent="0.2">
      <c r="C8122" s="63"/>
    </row>
    <row r="8123" spans="3:3" s="62" customFormat="1" ht="12.75" x14ac:dyDescent="0.2">
      <c r="C8123" s="63"/>
    </row>
    <row r="8124" spans="3:3" s="62" customFormat="1" ht="12.75" x14ac:dyDescent="0.2">
      <c r="C8124" s="63"/>
    </row>
    <row r="8125" spans="3:3" s="62" customFormat="1" ht="12.75" x14ac:dyDescent="0.2">
      <c r="C8125" s="63"/>
    </row>
    <row r="8126" spans="3:3" s="62" customFormat="1" ht="12.75" x14ac:dyDescent="0.2">
      <c r="C8126" s="63"/>
    </row>
    <row r="8127" spans="3:3" s="62" customFormat="1" ht="12.75" x14ac:dyDescent="0.2">
      <c r="C8127" s="63"/>
    </row>
    <row r="8128" spans="3:3" s="62" customFormat="1" ht="12.75" x14ac:dyDescent="0.2">
      <c r="C8128" s="63"/>
    </row>
    <row r="8129" spans="3:3" s="62" customFormat="1" ht="12.75" x14ac:dyDescent="0.2">
      <c r="C8129" s="63"/>
    </row>
    <row r="8130" spans="3:3" s="62" customFormat="1" ht="12.75" x14ac:dyDescent="0.2">
      <c r="C8130" s="63"/>
    </row>
    <row r="8131" spans="3:3" s="62" customFormat="1" ht="12.75" x14ac:dyDescent="0.2">
      <c r="C8131" s="63"/>
    </row>
    <row r="8132" spans="3:3" s="62" customFormat="1" ht="12.75" x14ac:dyDescent="0.2">
      <c r="C8132" s="63"/>
    </row>
    <row r="8133" spans="3:3" s="62" customFormat="1" ht="12.75" x14ac:dyDescent="0.2">
      <c r="C8133" s="63"/>
    </row>
    <row r="8134" spans="3:3" s="62" customFormat="1" ht="12.75" x14ac:dyDescent="0.2">
      <c r="C8134" s="63"/>
    </row>
    <row r="8135" spans="3:3" s="62" customFormat="1" ht="12.75" x14ac:dyDescent="0.2">
      <c r="C8135" s="63"/>
    </row>
    <row r="8136" spans="3:3" s="62" customFormat="1" ht="12.75" x14ac:dyDescent="0.2">
      <c r="C8136" s="63"/>
    </row>
    <row r="8137" spans="3:3" s="62" customFormat="1" ht="12.75" x14ac:dyDescent="0.2">
      <c r="C8137" s="63"/>
    </row>
    <row r="8138" spans="3:3" s="62" customFormat="1" ht="12.75" x14ac:dyDescent="0.2">
      <c r="C8138" s="63"/>
    </row>
    <row r="8139" spans="3:3" s="62" customFormat="1" ht="12.75" x14ac:dyDescent="0.2">
      <c r="C8139" s="63"/>
    </row>
    <row r="8140" spans="3:3" s="62" customFormat="1" ht="12.75" x14ac:dyDescent="0.2">
      <c r="C8140" s="63"/>
    </row>
    <row r="8141" spans="3:3" s="62" customFormat="1" ht="12.75" x14ac:dyDescent="0.2">
      <c r="C8141" s="63"/>
    </row>
    <row r="8142" spans="3:3" s="62" customFormat="1" ht="12.75" x14ac:dyDescent="0.2">
      <c r="C8142" s="63"/>
    </row>
    <row r="8143" spans="3:3" s="62" customFormat="1" ht="12.75" x14ac:dyDescent="0.2">
      <c r="C8143" s="63"/>
    </row>
    <row r="8144" spans="3:3" s="62" customFormat="1" ht="12.75" x14ac:dyDescent="0.2">
      <c r="C8144" s="63"/>
    </row>
    <row r="8145" spans="3:3" s="62" customFormat="1" ht="12.75" x14ac:dyDescent="0.2">
      <c r="C8145" s="63"/>
    </row>
    <row r="8146" spans="3:3" s="62" customFormat="1" ht="12.75" x14ac:dyDescent="0.2">
      <c r="C8146" s="63"/>
    </row>
    <row r="8147" spans="3:3" s="62" customFormat="1" ht="12.75" x14ac:dyDescent="0.2">
      <c r="C8147" s="63"/>
    </row>
    <row r="8148" spans="3:3" s="62" customFormat="1" ht="12.75" x14ac:dyDescent="0.2">
      <c r="C8148" s="63"/>
    </row>
    <row r="8149" spans="3:3" s="62" customFormat="1" ht="12.75" x14ac:dyDescent="0.2">
      <c r="C8149" s="63"/>
    </row>
    <row r="8150" spans="3:3" s="62" customFormat="1" ht="12.75" x14ac:dyDescent="0.2">
      <c r="C8150" s="63"/>
    </row>
    <row r="8151" spans="3:3" s="62" customFormat="1" ht="12.75" x14ac:dyDescent="0.2">
      <c r="C8151" s="63"/>
    </row>
    <row r="8152" spans="3:3" s="62" customFormat="1" ht="12.75" x14ac:dyDescent="0.2">
      <c r="C8152" s="63"/>
    </row>
    <row r="8153" spans="3:3" s="62" customFormat="1" ht="12.75" x14ac:dyDescent="0.2">
      <c r="C8153" s="63"/>
    </row>
    <row r="8154" spans="3:3" s="62" customFormat="1" ht="12.75" x14ac:dyDescent="0.2">
      <c r="C8154" s="63"/>
    </row>
    <row r="8155" spans="3:3" s="62" customFormat="1" ht="12.75" x14ac:dyDescent="0.2">
      <c r="C8155" s="63"/>
    </row>
    <row r="8156" spans="3:3" s="62" customFormat="1" ht="12.75" x14ac:dyDescent="0.2">
      <c r="C8156" s="63"/>
    </row>
    <row r="8157" spans="3:3" s="62" customFormat="1" ht="12.75" x14ac:dyDescent="0.2">
      <c r="C8157" s="63"/>
    </row>
    <row r="8158" spans="3:3" s="62" customFormat="1" ht="12.75" x14ac:dyDescent="0.2">
      <c r="C8158" s="63"/>
    </row>
    <row r="8159" spans="3:3" s="62" customFormat="1" ht="12.75" x14ac:dyDescent="0.2">
      <c r="C8159" s="63"/>
    </row>
    <row r="8160" spans="3:3" s="62" customFormat="1" ht="12.75" x14ac:dyDescent="0.2">
      <c r="C8160" s="63"/>
    </row>
    <row r="8161" spans="3:3" s="62" customFormat="1" ht="12.75" x14ac:dyDescent="0.2">
      <c r="C8161" s="63"/>
    </row>
    <row r="8162" spans="3:3" s="62" customFormat="1" ht="12.75" x14ac:dyDescent="0.2">
      <c r="C8162" s="63"/>
    </row>
    <row r="8163" spans="3:3" s="62" customFormat="1" ht="12.75" x14ac:dyDescent="0.2">
      <c r="C8163" s="63"/>
    </row>
    <row r="8164" spans="3:3" s="62" customFormat="1" ht="12.75" x14ac:dyDescent="0.2">
      <c r="C8164" s="63"/>
    </row>
    <row r="8165" spans="3:3" s="62" customFormat="1" ht="12.75" x14ac:dyDescent="0.2">
      <c r="C8165" s="63"/>
    </row>
    <row r="8166" spans="3:3" s="62" customFormat="1" ht="12.75" x14ac:dyDescent="0.2">
      <c r="C8166" s="63"/>
    </row>
    <row r="8167" spans="3:3" s="62" customFormat="1" ht="12.75" x14ac:dyDescent="0.2">
      <c r="C8167" s="63"/>
    </row>
    <row r="8168" spans="3:3" s="62" customFormat="1" ht="12.75" x14ac:dyDescent="0.2">
      <c r="C8168" s="63"/>
    </row>
    <row r="8169" spans="3:3" s="62" customFormat="1" ht="12.75" x14ac:dyDescent="0.2">
      <c r="C8169" s="63"/>
    </row>
    <row r="8170" spans="3:3" s="62" customFormat="1" ht="12.75" x14ac:dyDescent="0.2">
      <c r="C8170" s="63"/>
    </row>
    <row r="8171" spans="3:3" s="62" customFormat="1" ht="12.75" x14ac:dyDescent="0.2">
      <c r="C8171" s="63"/>
    </row>
    <row r="8172" spans="3:3" s="62" customFormat="1" ht="12.75" x14ac:dyDescent="0.2">
      <c r="C8172" s="63"/>
    </row>
    <row r="8173" spans="3:3" s="62" customFormat="1" ht="12.75" x14ac:dyDescent="0.2">
      <c r="C8173" s="63"/>
    </row>
    <row r="8174" spans="3:3" s="62" customFormat="1" ht="12.75" x14ac:dyDescent="0.2">
      <c r="C8174" s="63"/>
    </row>
    <row r="8175" spans="3:3" s="62" customFormat="1" ht="12.75" x14ac:dyDescent="0.2">
      <c r="C8175" s="63"/>
    </row>
    <row r="8176" spans="3:3" s="62" customFormat="1" ht="12.75" x14ac:dyDescent="0.2">
      <c r="C8176" s="63"/>
    </row>
    <row r="8177" spans="3:3" s="62" customFormat="1" ht="12.75" x14ac:dyDescent="0.2">
      <c r="C8177" s="63"/>
    </row>
    <row r="8178" spans="3:3" s="62" customFormat="1" ht="12.75" x14ac:dyDescent="0.2">
      <c r="C8178" s="63"/>
    </row>
    <row r="8179" spans="3:3" s="62" customFormat="1" ht="12.75" x14ac:dyDescent="0.2">
      <c r="C8179" s="63"/>
    </row>
    <row r="8180" spans="3:3" s="62" customFormat="1" ht="12.75" x14ac:dyDescent="0.2">
      <c r="C8180" s="63"/>
    </row>
    <row r="8181" spans="3:3" s="62" customFormat="1" ht="12.75" x14ac:dyDescent="0.2">
      <c r="C8181" s="63"/>
    </row>
    <row r="8182" spans="3:3" s="62" customFormat="1" ht="12.75" x14ac:dyDescent="0.2">
      <c r="C8182" s="63"/>
    </row>
    <row r="8183" spans="3:3" s="62" customFormat="1" ht="12.75" x14ac:dyDescent="0.2">
      <c r="C8183" s="63"/>
    </row>
    <row r="8184" spans="3:3" s="62" customFormat="1" ht="12.75" x14ac:dyDescent="0.2">
      <c r="C8184" s="63"/>
    </row>
    <row r="8185" spans="3:3" s="62" customFormat="1" ht="12.75" x14ac:dyDescent="0.2">
      <c r="C8185" s="63"/>
    </row>
    <row r="8186" spans="3:3" s="62" customFormat="1" ht="12.75" x14ac:dyDescent="0.2">
      <c r="C8186" s="63"/>
    </row>
    <row r="8187" spans="3:3" s="62" customFormat="1" ht="12.75" x14ac:dyDescent="0.2">
      <c r="C8187" s="63"/>
    </row>
    <row r="8188" spans="3:3" s="62" customFormat="1" ht="12.75" x14ac:dyDescent="0.2">
      <c r="C8188" s="63"/>
    </row>
    <row r="8189" spans="3:3" s="62" customFormat="1" ht="12.75" x14ac:dyDescent="0.2">
      <c r="C8189" s="63"/>
    </row>
    <row r="8190" spans="3:3" s="62" customFormat="1" ht="12.75" x14ac:dyDescent="0.2">
      <c r="C8190" s="63"/>
    </row>
    <row r="8191" spans="3:3" s="62" customFormat="1" ht="12.75" x14ac:dyDescent="0.2">
      <c r="C8191" s="63"/>
    </row>
    <row r="8192" spans="3:3" s="62" customFormat="1" ht="12.75" x14ac:dyDescent="0.2">
      <c r="C8192" s="63"/>
    </row>
    <row r="8193" spans="3:3" s="62" customFormat="1" ht="12.75" x14ac:dyDescent="0.2">
      <c r="C8193" s="63"/>
    </row>
    <row r="8194" spans="3:3" s="62" customFormat="1" ht="12.75" x14ac:dyDescent="0.2">
      <c r="C8194" s="63"/>
    </row>
    <row r="8195" spans="3:3" s="62" customFormat="1" ht="12.75" x14ac:dyDescent="0.2">
      <c r="C8195" s="63"/>
    </row>
    <row r="8196" spans="3:3" s="62" customFormat="1" ht="12.75" x14ac:dyDescent="0.2">
      <c r="C8196" s="63"/>
    </row>
    <row r="8197" spans="3:3" s="62" customFormat="1" ht="12.75" x14ac:dyDescent="0.2">
      <c r="C8197" s="63"/>
    </row>
    <row r="8198" spans="3:3" s="62" customFormat="1" ht="12.75" x14ac:dyDescent="0.2">
      <c r="C8198" s="63"/>
    </row>
    <row r="8199" spans="3:3" s="62" customFormat="1" ht="12.75" x14ac:dyDescent="0.2">
      <c r="C8199" s="63"/>
    </row>
    <row r="8200" spans="3:3" s="62" customFormat="1" ht="12.75" x14ac:dyDescent="0.2">
      <c r="C8200" s="63"/>
    </row>
    <row r="8201" spans="3:3" s="62" customFormat="1" ht="12.75" x14ac:dyDescent="0.2">
      <c r="C8201" s="63"/>
    </row>
    <row r="8202" spans="3:3" s="62" customFormat="1" ht="12.75" x14ac:dyDescent="0.2">
      <c r="C8202" s="63"/>
    </row>
    <row r="8203" spans="3:3" s="62" customFormat="1" ht="12.75" x14ac:dyDescent="0.2">
      <c r="C8203" s="63"/>
    </row>
    <row r="8204" spans="3:3" s="62" customFormat="1" ht="12.75" x14ac:dyDescent="0.2">
      <c r="C8204" s="63"/>
    </row>
    <row r="8205" spans="3:3" s="62" customFormat="1" ht="12.75" x14ac:dyDescent="0.2">
      <c r="C8205" s="63"/>
    </row>
    <row r="8206" spans="3:3" s="62" customFormat="1" ht="12.75" x14ac:dyDescent="0.2">
      <c r="C8206" s="63"/>
    </row>
    <row r="8207" spans="3:3" s="62" customFormat="1" ht="12.75" x14ac:dyDescent="0.2">
      <c r="C8207" s="63"/>
    </row>
    <row r="8208" spans="3:3" s="62" customFormat="1" ht="12.75" x14ac:dyDescent="0.2">
      <c r="C8208" s="63"/>
    </row>
    <row r="8209" spans="3:3" s="62" customFormat="1" ht="12.75" x14ac:dyDescent="0.2">
      <c r="C8209" s="63"/>
    </row>
    <row r="8210" spans="3:3" s="62" customFormat="1" ht="12.75" x14ac:dyDescent="0.2">
      <c r="C8210" s="63"/>
    </row>
    <row r="8211" spans="3:3" s="62" customFormat="1" ht="12.75" x14ac:dyDescent="0.2">
      <c r="C8211" s="63"/>
    </row>
    <row r="8212" spans="3:3" s="62" customFormat="1" ht="12.75" x14ac:dyDescent="0.2">
      <c r="C8212" s="63"/>
    </row>
    <row r="8213" spans="3:3" s="62" customFormat="1" ht="12.75" x14ac:dyDescent="0.2">
      <c r="C8213" s="63"/>
    </row>
    <row r="8214" spans="3:3" s="62" customFormat="1" ht="12.75" x14ac:dyDescent="0.2">
      <c r="C8214" s="63"/>
    </row>
    <row r="8215" spans="3:3" s="62" customFormat="1" ht="12.75" x14ac:dyDescent="0.2">
      <c r="C8215" s="63"/>
    </row>
    <row r="8216" spans="3:3" s="62" customFormat="1" ht="12.75" x14ac:dyDescent="0.2">
      <c r="C8216" s="63"/>
    </row>
    <row r="8217" spans="3:3" s="62" customFormat="1" ht="12.75" x14ac:dyDescent="0.2">
      <c r="C8217" s="63"/>
    </row>
    <row r="8218" spans="3:3" s="62" customFormat="1" ht="12.75" x14ac:dyDescent="0.2">
      <c r="C8218" s="63"/>
    </row>
    <row r="8219" spans="3:3" s="62" customFormat="1" ht="12.75" x14ac:dyDescent="0.2">
      <c r="C8219" s="63"/>
    </row>
    <row r="8220" spans="3:3" s="62" customFormat="1" ht="12.75" x14ac:dyDescent="0.2">
      <c r="C8220" s="63"/>
    </row>
    <row r="8221" spans="3:3" s="62" customFormat="1" ht="12.75" x14ac:dyDescent="0.2">
      <c r="C8221" s="63"/>
    </row>
    <row r="8222" spans="3:3" s="62" customFormat="1" ht="12.75" x14ac:dyDescent="0.2">
      <c r="C8222" s="63"/>
    </row>
    <row r="8223" spans="3:3" s="62" customFormat="1" ht="12.75" x14ac:dyDescent="0.2">
      <c r="C8223" s="63"/>
    </row>
    <row r="8224" spans="3:3" s="62" customFormat="1" ht="12.75" x14ac:dyDescent="0.2">
      <c r="C8224" s="63"/>
    </row>
    <row r="8225" spans="3:3" s="62" customFormat="1" ht="12.75" x14ac:dyDescent="0.2">
      <c r="C8225" s="63"/>
    </row>
    <row r="8226" spans="3:3" s="62" customFormat="1" ht="12.75" x14ac:dyDescent="0.2">
      <c r="C8226" s="63"/>
    </row>
    <row r="8227" spans="3:3" s="62" customFormat="1" ht="12.75" x14ac:dyDescent="0.2">
      <c r="C8227" s="63"/>
    </row>
    <row r="8228" spans="3:3" s="62" customFormat="1" ht="12.75" x14ac:dyDescent="0.2">
      <c r="C8228" s="63"/>
    </row>
    <row r="8229" spans="3:3" s="62" customFormat="1" ht="12.75" x14ac:dyDescent="0.2">
      <c r="C8229" s="63"/>
    </row>
    <row r="8230" spans="3:3" s="62" customFormat="1" ht="12.75" x14ac:dyDescent="0.2">
      <c r="C8230" s="63"/>
    </row>
    <row r="8231" spans="3:3" s="62" customFormat="1" ht="12.75" x14ac:dyDescent="0.2">
      <c r="C8231" s="63"/>
    </row>
    <row r="8232" spans="3:3" s="62" customFormat="1" ht="12.75" x14ac:dyDescent="0.2">
      <c r="C8232" s="63"/>
    </row>
    <row r="8233" spans="3:3" s="62" customFormat="1" ht="12.75" x14ac:dyDescent="0.2">
      <c r="C8233" s="63"/>
    </row>
    <row r="8234" spans="3:3" s="62" customFormat="1" ht="12.75" x14ac:dyDescent="0.2">
      <c r="C8234" s="63"/>
    </row>
    <row r="8235" spans="3:3" s="62" customFormat="1" ht="12.75" x14ac:dyDescent="0.2">
      <c r="C8235" s="63"/>
    </row>
    <row r="8236" spans="3:3" s="62" customFormat="1" ht="12.75" x14ac:dyDescent="0.2">
      <c r="C8236" s="63"/>
    </row>
    <row r="8237" spans="3:3" s="62" customFormat="1" ht="12.75" x14ac:dyDescent="0.2">
      <c r="C8237" s="63"/>
    </row>
    <row r="8238" spans="3:3" s="62" customFormat="1" ht="12.75" x14ac:dyDescent="0.2">
      <c r="C8238" s="63"/>
    </row>
    <row r="8239" spans="3:3" s="62" customFormat="1" ht="12.75" x14ac:dyDescent="0.2">
      <c r="C8239" s="63"/>
    </row>
    <row r="8240" spans="3:3" s="62" customFormat="1" ht="12.75" x14ac:dyDescent="0.2">
      <c r="C8240" s="63"/>
    </row>
    <row r="8241" spans="3:3" s="62" customFormat="1" ht="12.75" x14ac:dyDescent="0.2">
      <c r="C8241" s="63"/>
    </row>
    <row r="8242" spans="3:3" s="62" customFormat="1" ht="12.75" x14ac:dyDescent="0.2">
      <c r="C8242" s="63"/>
    </row>
    <row r="8243" spans="3:3" s="62" customFormat="1" ht="12.75" x14ac:dyDescent="0.2">
      <c r="C8243" s="63"/>
    </row>
    <row r="8244" spans="3:3" s="62" customFormat="1" ht="12.75" x14ac:dyDescent="0.2">
      <c r="C8244" s="63"/>
    </row>
    <row r="8245" spans="3:3" s="62" customFormat="1" ht="12.75" x14ac:dyDescent="0.2">
      <c r="C8245" s="63"/>
    </row>
    <row r="8246" spans="3:3" s="62" customFormat="1" ht="12.75" x14ac:dyDescent="0.2">
      <c r="C8246" s="63"/>
    </row>
    <row r="8247" spans="3:3" s="62" customFormat="1" ht="12.75" x14ac:dyDescent="0.2">
      <c r="C8247" s="63"/>
    </row>
    <row r="8248" spans="3:3" s="62" customFormat="1" ht="12.75" x14ac:dyDescent="0.2">
      <c r="C8248" s="63"/>
    </row>
    <row r="8249" spans="3:3" s="62" customFormat="1" ht="12.75" x14ac:dyDescent="0.2">
      <c r="C8249" s="63"/>
    </row>
    <row r="8250" spans="3:3" s="62" customFormat="1" ht="12.75" x14ac:dyDescent="0.2">
      <c r="C8250" s="63"/>
    </row>
    <row r="8251" spans="3:3" s="62" customFormat="1" ht="12.75" x14ac:dyDescent="0.2">
      <c r="C8251" s="63"/>
    </row>
    <row r="8252" spans="3:3" s="62" customFormat="1" ht="12.75" x14ac:dyDescent="0.2">
      <c r="C8252" s="63"/>
    </row>
    <row r="8253" spans="3:3" s="62" customFormat="1" ht="12.75" x14ac:dyDescent="0.2">
      <c r="C8253" s="63"/>
    </row>
    <row r="8254" spans="3:3" s="62" customFormat="1" ht="12.75" x14ac:dyDescent="0.2">
      <c r="C8254" s="63"/>
    </row>
    <row r="8255" spans="3:3" s="62" customFormat="1" ht="12.75" x14ac:dyDescent="0.2">
      <c r="C8255" s="63"/>
    </row>
    <row r="8256" spans="3:3" s="62" customFormat="1" ht="12.75" x14ac:dyDescent="0.2">
      <c r="C8256" s="63"/>
    </row>
    <row r="8257" spans="3:3" s="62" customFormat="1" ht="12.75" x14ac:dyDescent="0.2">
      <c r="C8257" s="63"/>
    </row>
    <row r="8258" spans="3:3" s="62" customFormat="1" ht="12.75" x14ac:dyDescent="0.2">
      <c r="C8258" s="63"/>
    </row>
    <row r="8259" spans="3:3" s="62" customFormat="1" ht="12.75" x14ac:dyDescent="0.2">
      <c r="C8259" s="63"/>
    </row>
    <row r="8260" spans="3:3" s="62" customFormat="1" ht="12.75" x14ac:dyDescent="0.2">
      <c r="C8260" s="63"/>
    </row>
    <row r="8261" spans="3:3" s="62" customFormat="1" ht="12.75" x14ac:dyDescent="0.2">
      <c r="C8261" s="63"/>
    </row>
    <row r="8262" spans="3:3" s="62" customFormat="1" ht="12.75" x14ac:dyDescent="0.2">
      <c r="C8262" s="63"/>
    </row>
    <row r="8263" spans="3:3" s="62" customFormat="1" ht="12.75" x14ac:dyDescent="0.2">
      <c r="C8263" s="63"/>
    </row>
    <row r="8264" spans="3:3" s="62" customFormat="1" ht="12.75" x14ac:dyDescent="0.2">
      <c r="C8264" s="63"/>
    </row>
    <row r="8265" spans="3:3" s="62" customFormat="1" ht="12.75" x14ac:dyDescent="0.2">
      <c r="C8265" s="63"/>
    </row>
    <row r="8266" spans="3:3" s="62" customFormat="1" ht="12.75" x14ac:dyDescent="0.2">
      <c r="C8266" s="63"/>
    </row>
    <row r="8267" spans="3:3" s="62" customFormat="1" ht="12.75" x14ac:dyDescent="0.2">
      <c r="C8267" s="63"/>
    </row>
    <row r="8268" spans="3:3" s="62" customFormat="1" ht="12.75" x14ac:dyDescent="0.2">
      <c r="C8268" s="63"/>
    </row>
    <row r="8269" spans="3:3" s="62" customFormat="1" ht="12.75" x14ac:dyDescent="0.2">
      <c r="C8269" s="63"/>
    </row>
    <row r="8270" spans="3:3" s="62" customFormat="1" ht="12.75" x14ac:dyDescent="0.2">
      <c r="C8270" s="63"/>
    </row>
    <row r="8271" spans="3:3" s="62" customFormat="1" ht="12.75" x14ac:dyDescent="0.2">
      <c r="C8271" s="63"/>
    </row>
    <row r="8272" spans="3:3" s="62" customFormat="1" ht="12.75" x14ac:dyDescent="0.2">
      <c r="C8272" s="63"/>
    </row>
    <row r="8273" spans="3:3" s="62" customFormat="1" ht="12.75" x14ac:dyDescent="0.2">
      <c r="C8273" s="63"/>
    </row>
    <row r="8274" spans="3:3" s="62" customFormat="1" ht="12.75" x14ac:dyDescent="0.2">
      <c r="C8274" s="63"/>
    </row>
    <row r="8275" spans="3:3" s="62" customFormat="1" ht="12.75" x14ac:dyDescent="0.2">
      <c r="C8275" s="63"/>
    </row>
    <row r="8276" spans="3:3" s="62" customFormat="1" ht="12.75" x14ac:dyDescent="0.2">
      <c r="C8276" s="63"/>
    </row>
    <row r="8277" spans="3:3" s="62" customFormat="1" ht="12.75" x14ac:dyDescent="0.2">
      <c r="C8277" s="63"/>
    </row>
    <row r="8278" spans="3:3" s="62" customFormat="1" ht="12.75" x14ac:dyDescent="0.2">
      <c r="C8278" s="63"/>
    </row>
    <row r="8279" spans="3:3" s="62" customFormat="1" ht="12.75" x14ac:dyDescent="0.2">
      <c r="C8279" s="63"/>
    </row>
    <row r="8280" spans="3:3" s="62" customFormat="1" ht="12.75" x14ac:dyDescent="0.2">
      <c r="C8280" s="63"/>
    </row>
    <row r="8281" spans="3:3" s="62" customFormat="1" ht="12.75" x14ac:dyDescent="0.2">
      <c r="C8281" s="63"/>
    </row>
    <row r="8282" spans="3:3" s="62" customFormat="1" ht="12.75" x14ac:dyDescent="0.2">
      <c r="C8282" s="63"/>
    </row>
    <row r="8283" spans="3:3" s="62" customFormat="1" ht="12.75" x14ac:dyDescent="0.2">
      <c r="C8283" s="63"/>
    </row>
    <row r="8284" spans="3:3" s="62" customFormat="1" ht="12.75" x14ac:dyDescent="0.2">
      <c r="C8284" s="63"/>
    </row>
    <row r="8285" spans="3:3" s="62" customFormat="1" ht="12.75" x14ac:dyDescent="0.2">
      <c r="C8285" s="63"/>
    </row>
    <row r="8286" spans="3:3" s="62" customFormat="1" ht="12.75" x14ac:dyDescent="0.2">
      <c r="C8286" s="63"/>
    </row>
    <row r="8287" spans="3:3" s="62" customFormat="1" ht="12.75" x14ac:dyDescent="0.2">
      <c r="C8287" s="63"/>
    </row>
    <row r="8288" spans="3:3" s="62" customFormat="1" ht="12.75" x14ac:dyDescent="0.2">
      <c r="C8288" s="63"/>
    </row>
    <row r="8289" spans="3:3" s="62" customFormat="1" ht="12.75" x14ac:dyDescent="0.2">
      <c r="C8289" s="63"/>
    </row>
    <row r="8290" spans="3:3" s="62" customFormat="1" ht="12.75" x14ac:dyDescent="0.2">
      <c r="C8290" s="63"/>
    </row>
    <row r="8291" spans="3:3" s="62" customFormat="1" ht="12.75" x14ac:dyDescent="0.2">
      <c r="C8291" s="63"/>
    </row>
    <row r="8292" spans="3:3" s="62" customFormat="1" ht="12.75" x14ac:dyDescent="0.2">
      <c r="C8292" s="63"/>
    </row>
    <row r="8293" spans="3:3" s="62" customFormat="1" ht="12.75" x14ac:dyDescent="0.2">
      <c r="C8293" s="63"/>
    </row>
    <row r="8294" spans="3:3" s="62" customFormat="1" ht="12.75" x14ac:dyDescent="0.2">
      <c r="C8294" s="63"/>
    </row>
    <row r="8295" spans="3:3" s="62" customFormat="1" ht="12.75" x14ac:dyDescent="0.2">
      <c r="C8295" s="63"/>
    </row>
    <row r="8296" spans="3:3" s="62" customFormat="1" ht="12.75" x14ac:dyDescent="0.2">
      <c r="C8296" s="63"/>
    </row>
    <row r="8297" spans="3:3" s="62" customFormat="1" ht="12.75" x14ac:dyDescent="0.2">
      <c r="C8297" s="63"/>
    </row>
    <row r="8298" spans="3:3" s="62" customFormat="1" ht="12.75" x14ac:dyDescent="0.2">
      <c r="C8298" s="63"/>
    </row>
    <row r="8299" spans="3:3" s="62" customFormat="1" ht="12.75" x14ac:dyDescent="0.2">
      <c r="C8299" s="63"/>
    </row>
    <row r="8300" spans="3:3" s="62" customFormat="1" ht="12.75" x14ac:dyDescent="0.2">
      <c r="C8300" s="63"/>
    </row>
    <row r="8301" spans="3:3" s="62" customFormat="1" ht="12.75" x14ac:dyDescent="0.2">
      <c r="C8301" s="63"/>
    </row>
    <row r="8302" spans="3:3" s="62" customFormat="1" ht="12.75" x14ac:dyDescent="0.2">
      <c r="C8302" s="63"/>
    </row>
    <row r="8303" spans="3:3" s="62" customFormat="1" ht="12.75" x14ac:dyDescent="0.2">
      <c r="C8303" s="63"/>
    </row>
    <row r="8304" spans="3:3" s="62" customFormat="1" ht="12.75" x14ac:dyDescent="0.2">
      <c r="C8304" s="63"/>
    </row>
    <row r="8305" spans="3:3" s="62" customFormat="1" ht="12.75" x14ac:dyDescent="0.2">
      <c r="C8305" s="63"/>
    </row>
    <row r="8306" spans="3:3" s="62" customFormat="1" ht="12.75" x14ac:dyDescent="0.2">
      <c r="C8306" s="63"/>
    </row>
    <row r="8307" spans="3:3" s="62" customFormat="1" ht="12.75" x14ac:dyDescent="0.2">
      <c r="C8307" s="63"/>
    </row>
    <row r="8308" spans="3:3" s="62" customFormat="1" ht="12.75" x14ac:dyDescent="0.2">
      <c r="C8308" s="63"/>
    </row>
    <row r="8309" spans="3:3" s="62" customFormat="1" ht="12.75" x14ac:dyDescent="0.2">
      <c r="C8309" s="63"/>
    </row>
    <row r="8310" spans="3:3" s="62" customFormat="1" ht="12.75" x14ac:dyDescent="0.2">
      <c r="C8310" s="63"/>
    </row>
    <row r="8311" spans="3:3" s="62" customFormat="1" ht="12.75" x14ac:dyDescent="0.2">
      <c r="C8311" s="63"/>
    </row>
    <row r="8312" spans="3:3" s="62" customFormat="1" ht="12.75" x14ac:dyDescent="0.2">
      <c r="C8312" s="63"/>
    </row>
    <row r="8313" spans="3:3" s="62" customFormat="1" ht="12.75" x14ac:dyDescent="0.2">
      <c r="C8313" s="63"/>
    </row>
    <row r="8314" spans="3:3" s="62" customFormat="1" ht="12.75" x14ac:dyDescent="0.2">
      <c r="C8314" s="63"/>
    </row>
    <row r="8315" spans="3:3" s="62" customFormat="1" ht="12.75" x14ac:dyDescent="0.2">
      <c r="C8315" s="63"/>
    </row>
    <row r="8316" spans="3:3" s="62" customFormat="1" ht="12.75" x14ac:dyDescent="0.2">
      <c r="C8316" s="63"/>
    </row>
    <row r="8317" spans="3:3" s="62" customFormat="1" ht="12.75" x14ac:dyDescent="0.2">
      <c r="C8317" s="63"/>
    </row>
    <row r="8318" spans="3:3" s="62" customFormat="1" ht="12.75" x14ac:dyDescent="0.2">
      <c r="C8318" s="63"/>
    </row>
    <row r="8319" spans="3:3" s="62" customFormat="1" ht="12.75" x14ac:dyDescent="0.2">
      <c r="C8319" s="63"/>
    </row>
    <row r="8320" spans="3:3" s="62" customFormat="1" ht="12.75" x14ac:dyDescent="0.2">
      <c r="C8320" s="63"/>
    </row>
    <row r="8321" spans="3:3" s="62" customFormat="1" ht="12.75" x14ac:dyDescent="0.2">
      <c r="C8321" s="63"/>
    </row>
    <row r="8322" spans="3:3" s="62" customFormat="1" ht="12.75" x14ac:dyDescent="0.2">
      <c r="C8322" s="63"/>
    </row>
    <row r="8323" spans="3:3" s="62" customFormat="1" ht="12.75" x14ac:dyDescent="0.2">
      <c r="C8323" s="63"/>
    </row>
    <row r="8324" spans="3:3" s="62" customFormat="1" ht="12.75" x14ac:dyDescent="0.2">
      <c r="C8324" s="63"/>
    </row>
    <row r="8325" spans="3:3" s="62" customFormat="1" ht="12.75" x14ac:dyDescent="0.2">
      <c r="C8325" s="63"/>
    </row>
    <row r="8326" spans="3:3" s="62" customFormat="1" ht="12.75" x14ac:dyDescent="0.2">
      <c r="C8326" s="63"/>
    </row>
    <row r="8327" spans="3:3" s="62" customFormat="1" ht="12.75" x14ac:dyDescent="0.2">
      <c r="C8327" s="63"/>
    </row>
    <row r="8328" spans="3:3" s="62" customFormat="1" ht="12.75" x14ac:dyDescent="0.2">
      <c r="C8328" s="63"/>
    </row>
    <row r="8329" spans="3:3" s="62" customFormat="1" ht="12.75" x14ac:dyDescent="0.2">
      <c r="C8329" s="63"/>
    </row>
    <row r="8330" spans="3:3" s="62" customFormat="1" ht="12.75" x14ac:dyDescent="0.2">
      <c r="C8330" s="63"/>
    </row>
    <row r="8331" spans="3:3" s="62" customFormat="1" ht="12.75" x14ac:dyDescent="0.2">
      <c r="C8331" s="63"/>
    </row>
    <row r="8332" spans="3:3" s="62" customFormat="1" ht="12.75" x14ac:dyDescent="0.2">
      <c r="C8332" s="63"/>
    </row>
    <row r="8333" spans="3:3" s="62" customFormat="1" ht="12.75" x14ac:dyDescent="0.2">
      <c r="C8333" s="63"/>
    </row>
    <row r="8334" spans="3:3" s="62" customFormat="1" ht="12.75" x14ac:dyDescent="0.2">
      <c r="C8334" s="63"/>
    </row>
    <row r="8335" spans="3:3" s="62" customFormat="1" ht="12.75" x14ac:dyDescent="0.2">
      <c r="C8335" s="63"/>
    </row>
    <row r="8336" spans="3:3" s="62" customFormat="1" ht="12.75" x14ac:dyDescent="0.2">
      <c r="C8336" s="63"/>
    </row>
    <row r="8337" spans="3:3" s="62" customFormat="1" ht="12.75" x14ac:dyDescent="0.2">
      <c r="C8337" s="63"/>
    </row>
    <row r="8338" spans="3:3" s="62" customFormat="1" ht="12.75" x14ac:dyDescent="0.2">
      <c r="C8338" s="63"/>
    </row>
    <row r="8339" spans="3:3" s="62" customFormat="1" ht="12.75" x14ac:dyDescent="0.2">
      <c r="C8339" s="63"/>
    </row>
    <row r="8340" spans="3:3" s="62" customFormat="1" ht="12.75" x14ac:dyDescent="0.2">
      <c r="C8340" s="63"/>
    </row>
    <row r="8341" spans="3:3" s="62" customFormat="1" ht="12.75" x14ac:dyDescent="0.2">
      <c r="C8341" s="63"/>
    </row>
    <row r="8342" spans="3:3" s="62" customFormat="1" ht="12.75" x14ac:dyDescent="0.2">
      <c r="C8342" s="63"/>
    </row>
    <row r="8343" spans="3:3" s="62" customFormat="1" ht="12.75" x14ac:dyDescent="0.2">
      <c r="C8343" s="63"/>
    </row>
    <row r="8344" spans="3:3" s="62" customFormat="1" ht="12.75" x14ac:dyDescent="0.2">
      <c r="C8344" s="63"/>
    </row>
    <row r="8345" spans="3:3" s="62" customFormat="1" ht="12.75" x14ac:dyDescent="0.2">
      <c r="C8345" s="63"/>
    </row>
    <row r="8346" spans="3:3" s="62" customFormat="1" ht="12.75" x14ac:dyDescent="0.2">
      <c r="C8346" s="63"/>
    </row>
    <row r="8347" spans="3:3" s="62" customFormat="1" ht="12.75" x14ac:dyDescent="0.2">
      <c r="C8347" s="63"/>
    </row>
    <row r="8348" spans="3:3" s="62" customFormat="1" ht="12.75" x14ac:dyDescent="0.2">
      <c r="C8348" s="63"/>
    </row>
    <row r="8349" spans="3:3" s="62" customFormat="1" ht="12.75" x14ac:dyDescent="0.2">
      <c r="C8349" s="63"/>
    </row>
    <row r="8350" spans="3:3" s="62" customFormat="1" ht="12.75" x14ac:dyDescent="0.2">
      <c r="C8350" s="63"/>
    </row>
    <row r="8351" spans="3:3" s="62" customFormat="1" ht="12.75" x14ac:dyDescent="0.2">
      <c r="C8351" s="63"/>
    </row>
    <row r="8352" spans="3:3" s="62" customFormat="1" ht="12.75" x14ac:dyDescent="0.2">
      <c r="C8352" s="63"/>
    </row>
    <row r="8353" spans="3:3" s="62" customFormat="1" ht="12.75" x14ac:dyDescent="0.2">
      <c r="C8353" s="63"/>
    </row>
    <row r="8354" spans="3:3" s="62" customFormat="1" ht="12.75" x14ac:dyDescent="0.2">
      <c r="C8354" s="63"/>
    </row>
    <row r="8355" spans="3:3" s="62" customFormat="1" ht="12.75" x14ac:dyDescent="0.2">
      <c r="C8355" s="63"/>
    </row>
    <row r="8356" spans="3:3" s="62" customFormat="1" ht="12.75" x14ac:dyDescent="0.2">
      <c r="C8356" s="63"/>
    </row>
    <row r="8357" spans="3:3" s="62" customFormat="1" ht="12.75" x14ac:dyDescent="0.2">
      <c r="C8357" s="63"/>
    </row>
    <row r="8358" spans="3:3" s="62" customFormat="1" ht="12.75" x14ac:dyDescent="0.2">
      <c r="C8358" s="63"/>
    </row>
    <row r="8359" spans="3:3" s="62" customFormat="1" ht="12.75" x14ac:dyDescent="0.2">
      <c r="C8359" s="63"/>
    </row>
    <row r="8360" spans="3:3" s="62" customFormat="1" ht="12.75" x14ac:dyDescent="0.2">
      <c r="C8360" s="63"/>
    </row>
    <row r="8361" spans="3:3" s="62" customFormat="1" ht="12.75" x14ac:dyDescent="0.2">
      <c r="C8361" s="63"/>
    </row>
    <row r="8362" spans="3:3" s="62" customFormat="1" ht="12.75" x14ac:dyDescent="0.2">
      <c r="C8362" s="63"/>
    </row>
    <row r="8363" spans="3:3" s="62" customFormat="1" ht="12.75" x14ac:dyDescent="0.2">
      <c r="C8363" s="63"/>
    </row>
    <row r="8364" spans="3:3" s="62" customFormat="1" ht="12.75" x14ac:dyDescent="0.2">
      <c r="C8364" s="63"/>
    </row>
    <row r="8365" spans="3:3" s="62" customFormat="1" ht="12.75" x14ac:dyDescent="0.2">
      <c r="C8365" s="63"/>
    </row>
    <row r="8366" spans="3:3" s="62" customFormat="1" ht="12.75" x14ac:dyDescent="0.2">
      <c r="C8366" s="63"/>
    </row>
    <row r="8367" spans="3:3" s="62" customFormat="1" ht="12.75" x14ac:dyDescent="0.2">
      <c r="C8367" s="63"/>
    </row>
    <row r="8368" spans="3:3" s="62" customFormat="1" ht="12.75" x14ac:dyDescent="0.2">
      <c r="C8368" s="63"/>
    </row>
    <row r="8369" spans="3:3" s="62" customFormat="1" ht="12.75" x14ac:dyDescent="0.2">
      <c r="C8369" s="63"/>
    </row>
    <row r="8370" spans="3:3" s="62" customFormat="1" ht="12.75" x14ac:dyDescent="0.2">
      <c r="C8370" s="63"/>
    </row>
    <row r="8371" spans="3:3" s="62" customFormat="1" ht="12.75" x14ac:dyDescent="0.2">
      <c r="C8371" s="63"/>
    </row>
    <row r="8372" spans="3:3" s="62" customFormat="1" ht="12.75" x14ac:dyDescent="0.2">
      <c r="C8372" s="63"/>
    </row>
    <row r="8373" spans="3:3" s="62" customFormat="1" ht="12.75" x14ac:dyDescent="0.2">
      <c r="C8373" s="63"/>
    </row>
    <row r="8374" spans="3:3" s="62" customFormat="1" ht="12.75" x14ac:dyDescent="0.2">
      <c r="C8374" s="63"/>
    </row>
    <row r="8375" spans="3:3" s="62" customFormat="1" ht="12.75" x14ac:dyDescent="0.2">
      <c r="C8375" s="63"/>
    </row>
    <row r="8376" spans="3:3" s="62" customFormat="1" ht="12.75" x14ac:dyDescent="0.2">
      <c r="C8376" s="63"/>
    </row>
    <row r="8377" spans="3:3" s="62" customFormat="1" ht="12.75" x14ac:dyDescent="0.2">
      <c r="C8377" s="63"/>
    </row>
    <row r="8378" spans="3:3" s="62" customFormat="1" ht="12.75" x14ac:dyDescent="0.2">
      <c r="C8378" s="63"/>
    </row>
    <row r="8379" spans="3:3" s="62" customFormat="1" ht="12.75" x14ac:dyDescent="0.2">
      <c r="C8379" s="63"/>
    </row>
    <row r="8380" spans="3:3" s="62" customFormat="1" ht="12.75" x14ac:dyDescent="0.2">
      <c r="C8380" s="63"/>
    </row>
    <row r="8381" spans="3:3" s="62" customFormat="1" ht="12.75" x14ac:dyDescent="0.2">
      <c r="C8381" s="63"/>
    </row>
    <row r="8382" spans="3:3" s="62" customFormat="1" ht="12.75" x14ac:dyDescent="0.2">
      <c r="C8382" s="63"/>
    </row>
    <row r="8383" spans="3:3" s="62" customFormat="1" ht="12.75" x14ac:dyDescent="0.2">
      <c r="C8383" s="63"/>
    </row>
    <row r="8384" spans="3:3" s="62" customFormat="1" ht="12.75" x14ac:dyDescent="0.2">
      <c r="C8384" s="63"/>
    </row>
    <row r="8385" spans="3:3" s="62" customFormat="1" ht="12.75" x14ac:dyDescent="0.2">
      <c r="C8385" s="63"/>
    </row>
    <row r="8386" spans="3:3" s="62" customFormat="1" ht="12.75" x14ac:dyDescent="0.2">
      <c r="C8386" s="63"/>
    </row>
    <row r="8387" spans="3:3" s="62" customFormat="1" ht="12.75" x14ac:dyDescent="0.2">
      <c r="C8387" s="63"/>
    </row>
    <row r="8388" spans="3:3" s="62" customFormat="1" ht="12.75" x14ac:dyDescent="0.2">
      <c r="C8388" s="63"/>
    </row>
    <row r="8389" spans="3:3" s="62" customFormat="1" ht="12.75" x14ac:dyDescent="0.2">
      <c r="C8389" s="63"/>
    </row>
    <row r="8390" spans="3:3" s="62" customFormat="1" ht="12.75" x14ac:dyDescent="0.2">
      <c r="C8390" s="63"/>
    </row>
    <row r="8391" spans="3:3" s="62" customFormat="1" ht="12.75" x14ac:dyDescent="0.2">
      <c r="C8391" s="63"/>
    </row>
    <row r="8392" spans="3:3" s="62" customFormat="1" ht="12.75" x14ac:dyDescent="0.2">
      <c r="C8392" s="63"/>
    </row>
    <row r="8393" spans="3:3" s="62" customFormat="1" ht="12.75" x14ac:dyDescent="0.2">
      <c r="C8393" s="63"/>
    </row>
    <row r="8394" spans="3:3" s="62" customFormat="1" ht="12.75" x14ac:dyDescent="0.2">
      <c r="C8394" s="63"/>
    </row>
    <row r="8395" spans="3:3" s="62" customFormat="1" ht="12.75" x14ac:dyDescent="0.2">
      <c r="C8395" s="63"/>
    </row>
    <row r="8396" spans="3:3" s="62" customFormat="1" ht="12.75" x14ac:dyDescent="0.2">
      <c r="C8396" s="63"/>
    </row>
    <row r="8397" spans="3:3" s="62" customFormat="1" ht="12.75" x14ac:dyDescent="0.2">
      <c r="C8397" s="63"/>
    </row>
    <row r="8398" spans="3:3" s="62" customFormat="1" ht="12.75" x14ac:dyDescent="0.2">
      <c r="C8398" s="63"/>
    </row>
    <row r="8399" spans="3:3" s="62" customFormat="1" ht="12.75" x14ac:dyDescent="0.2">
      <c r="C8399" s="63"/>
    </row>
    <row r="8400" spans="3:3" s="62" customFormat="1" ht="12.75" x14ac:dyDescent="0.2">
      <c r="C8400" s="63"/>
    </row>
    <row r="8401" spans="3:3" s="62" customFormat="1" ht="12.75" x14ac:dyDescent="0.2">
      <c r="C8401" s="63"/>
    </row>
    <row r="8402" spans="3:3" s="62" customFormat="1" ht="12.75" x14ac:dyDescent="0.2">
      <c r="C8402" s="63"/>
    </row>
    <row r="8403" spans="3:3" s="62" customFormat="1" ht="12.75" x14ac:dyDescent="0.2">
      <c r="C8403" s="63"/>
    </row>
    <row r="8404" spans="3:3" s="62" customFormat="1" ht="12.75" x14ac:dyDescent="0.2">
      <c r="C8404" s="63"/>
    </row>
    <row r="8405" spans="3:3" s="62" customFormat="1" ht="12.75" x14ac:dyDescent="0.2">
      <c r="C8405" s="63"/>
    </row>
    <row r="8406" spans="3:3" s="62" customFormat="1" ht="12.75" x14ac:dyDescent="0.2">
      <c r="C8406" s="63"/>
    </row>
    <row r="8407" spans="3:3" s="62" customFormat="1" ht="12.75" x14ac:dyDescent="0.2">
      <c r="C8407" s="63"/>
    </row>
    <row r="8408" spans="3:3" s="62" customFormat="1" ht="12.75" x14ac:dyDescent="0.2">
      <c r="C8408" s="63"/>
    </row>
    <row r="8409" spans="3:3" s="62" customFormat="1" ht="12.75" x14ac:dyDescent="0.2">
      <c r="C8409" s="63"/>
    </row>
    <row r="8410" spans="3:3" s="62" customFormat="1" ht="12.75" x14ac:dyDescent="0.2">
      <c r="C8410" s="63"/>
    </row>
    <row r="8411" spans="3:3" s="62" customFormat="1" ht="12.75" x14ac:dyDescent="0.2">
      <c r="C8411" s="63"/>
    </row>
    <row r="8412" spans="3:3" s="62" customFormat="1" ht="12.75" x14ac:dyDescent="0.2">
      <c r="C8412" s="63"/>
    </row>
    <row r="8413" spans="3:3" s="62" customFormat="1" ht="12.75" x14ac:dyDescent="0.2">
      <c r="C8413" s="63"/>
    </row>
    <row r="8414" spans="3:3" s="62" customFormat="1" ht="12.75" x14ac:dyDescent="0.2">
      <c r="C8414" s="63"/>
    </row>
    <row r="8415" spans="3:3" s="62" customFormat="1" ht="12.75" x14ac:dyDescent="0.2">
      <c r="C8415" s="63"/>
    </row>
    <row r="8416" spans="3:3" s="62" customFormat="1" ht="12.75" x14ac:dyDescent="0.2">
      <c r="C8416" s="63"/>
    </row>
    <row r="8417" spans="3:3" s="62" customFormat="1" ht="12.75" x14ac:dyDescent="0.2">
      <c r="C8417" s="63"/>
    </row>
    <row r="8418" spans="3:3" s="62" customFormat="1" ht="12.75" x14ac:dyDescent="0.2">
      <c r="C8418" s="63"/>
    </row>
    <row r="8419" spans="3:3" s="62" customFormat="1" ht="12.75" x14ac:dyDescent="0.2">
      <c r="C8419" s="63"/>
    </row>
    <row r="8420" spans="3:3" s="62" customFormat="1" ht="12.75" x14ac:dyDescent="0.2">
      <c r="C8420" s="63"/>
    </row>
    <row r="8421" spans="3:3" s="62" customFormat="1" ht="12.75" x14ac:dyDescent="0.2">
      <c r="C8421" s="63"/>
    </row>
    <row r="8422" spans="3:3" s="62" customFormat="1" ht="12.75" x14ac:dyDescent="0.2">
      <c r="C8422" s="63"/>
    </row>
    <row r="8423" spans="3:3" s="62" customFormat="1" ht="12.75" x14ac:dyDescent="0.2">
      <c r="C8423" s="63"/>
    </row>
    <row r="8424" spans="3:3" s="62" customFormat="1" ht="12.75" x14ac:dyDescent="0.2">
      <c r="C8424" s="63"/>
    </row>
    <row r="8425" spans="3:3" s="62" customFormat="1" ht="12.75" x14ac:dyDescent="0.2">
      <c r="C8425" s="63"/>
    </row>
    <row r="8426" spans="3:3" s="62" customFormat="1" ht="12.75" x14ac:dyDescent="0.2">
      <c r="C8426" s="63"/>
    </row>
    <row r="8427" spans="3:3" s="62" customFormat="1" ht="12.75" x14ac:dyDescent="0.2">
      <c r="C8427" s="63"/>
    </row>
    <row r="8428" spans="3:3" s="62" customFormat="1" ht="12.75" x14ac:dyDescent="0.2">
      <c r="C8428" s="63"/>
    </row>
    <row r="8429" spans="3:3" s="62" customFormat="1" ht="12.75" x14ac:dyDescent="0.2">
      <c r="C8429" s="63"/>
    </row>
    <row r="8430" spans="3:3" s="62" customFormat="1" ht="12.75" x14ac:dyDescent="0.2">
      <c r="C8430" s="63"/>
    </row>
    <row r="8431" spans="3:3" s="62" customFormat="1" ht="12.75" x14ac:dyDescent="0.2">
      <c r="C8431" s="63"/>
    </row>
    <row r="8432" spans="3:3" s="62" customFormat="1" ht="12.75" x14ac:dyDescent="0.2">
      <c r="C8432" s="63"/>
    </row>
    <row r="8433" spans="3:3" s="62" customFormat="1" ht="12.75" x14ac:dyDescent="0.2">
      <c r="C8433" s="63"/>
    </row>
    <row r="8434" spans="3:3" s="62" customFormat="1" ht="12.75" x14ac:dyDescent="0.2">
      <c r="C8434" s="63"/>
    </row>
    <row r="8435" spans="3:3" s="62" customFormat="1" ht="12.75" x14ac:dyDescent="0.2">
      <c r="C8435" s="63"/>
    </row>
    <row r="8436" spans="3:3" s="62" customFormat="1" ht="12.75" x14ac:dyDescent="0.2">
      <c r="C8436" s="63"/>
    </row>
    <row r="8437" spans="3:3" s="62" customFormat="1" ht="12.75" x14ac:dyDescent="0.2">
      <c r="C8437" s="63"/>
    </row>
    <row r="8438" spans="3:3" s="62" customFormat="1" ht="12.75" x14ac:dyDescent="0.2">
      <c r="C8438" s="63"/>
    </row>
    <row r="8439" spans="3:3" s="62" customFormat="1" ht="12.75" x14ac:dyDescent="0.2">
      <c r="C8439" s="63"/>
    </row>
    <row r="8440" spans="3:3" s="62" customFormat="1" ht="12.75" x14ac:dyDescent="0.2">
      <c r="C8440" s="63"/>
    </row>
    <row r="8441" spans="3:3" s="62" customFormat="1" ht="12.75" x14ac:dyDescent="0.2">
      <c r="C8441" s="63"/>
    </row>
    <row r="8442" spans="3:3" s="62" customFormat="1" ht="12.75" x14ac:dyDescent="0.2">
      <c r="C8442" s="63"/>
    </row>
    <row r="8443" spans="3:3" s="62" customFormat="1" ht="12.75" x14ac:dyDescent="0.2">
      <c r="C8443" s="63"/>
    </row>
    <row r="8444" spans="3:3" s="62" customFormat="1" ht="12.75" x14ac:dyDescent="0.2">
      <c r="C8444" s="63"/>
    </row>
    <row r="8445" spans="3:3" s="62" customFormat="1" ht="12.75" x14ac:dyDescent="0.2">
      <c r="C8445" s="63"/>
    </row>
    <row r="8446" spans="3:3" s="62" customFormat="1" ht="12.75" x14ac:dyDescent="0.2">
      <c r="C8446" s="63"/>
    </row>
    <row r="8447" spans="3:3" s="62" customFormat="1" ht="12.75" x14ac:dyDescent="0.2">
      <c r="C8447" s="63"/>
    </row>
    <row r="8448" spans="3:3" s="62" customFormat="1" ht="12.75" x14ac:dyDescent="0.2">
      <c r="C8448" s="63"/>
    </row>
    <row r="8449" spans="3:3" s="62" customFormat="1" ht="12.75" x14ac:dyDescent="0.2">
      <c r="C8449" s="63"/>
    </row>
    <row r="8450" spans="3:3" s="62" customFormat="1" ht="12.75" x14ac:dyDescent="0.2">
      <c r="C8450" s="63"/>
    </row>
    <row r="8451" spans="3:3" s="62" customFormat="1" ht="12.75" x14ac:dyDescent="0.2">
      <c r="C8451" s="63"/>
    </row>
    <row r="8452" spans="3:3" s="62" customFormat="1" ht="12.75" x14ac:dyDescent="0.2">
      <c r="C8452" s="63"/>
    </row>
    <row r="8453" spans="3:3" s="62" customFormat="1" ht="12.75" x14ac:dyDescent="0.2">
      <c r="C8453" s="63"/>
    </row>
    <row r="8454" spans="3:3" s="62" customFormat="1" ht="12.75" x14ac:dyDescent="0.2">
      <c r="C8454" s="63"/>
    </row>
    <row r="8455" spans="3:3" s="62" customFormat="1" ht="12.75" x14ac:dyDescent="0.2">
      <c r="C8455" s="63"/>
    </row>
    <row r="8456" spans="3:3" s="62" customFormat="1" ht="12.75" x14ac:dyDescent="0.2">
      <c r="C8456" s="63"/>
    </row>
    <row r="8457" spans="3:3" s="62" customFormat="1" ht="12.75" x14ac:dyDescent="0.2">
      <c r="C8457" s="63"/>
    </row>
    <row r="8458" spans="3:3" s="62" customFormat="1" ht="12.75" x14ac:dyDescent="0.2">
      <c r="C8458" s="63"/>
    </row>
    <row r="8459" spans="3:3" s="62" customFormat="1" ht="12.75" x14ac:dyDescent="0.2">
      <c r="C8459" s="63"/>
    </row>
    <row r="8460" spans="3:3" s="62" customFormat="1" ht="12.75" x14ac:dyDescent="0.2">
      <c r="C8460" s="63"/>
    </row>
    <row r="8461" spans="3:3" s="62" customFormat="1" ht="12.75" x14ac:dyDescent="0.2">
      <c r="C8461" s="63"/>
    </row>
    <row r="8462" spans="3:3" s="62" customFormat="1" ht="12.75" x14ac:dyDescent="0.2">
      <c r="C8462" s="63"/>
    </row>
    <row r="8463" spans="3:3" s="62" customFormat="1" ht="12.75" x14ac:dyDescent="0.2">
      <c r="C8463" s="63"/>
    </row>
    <row r="8464" spans="3:3" s="62" customFormat="1" ht="12.75" x14ac:dyDescent="0.2">
      <c r="C8464" s="63"/>
    </row>
    <row r="8465" spans="3:3" s="62" customFormat="1" ht="12.75" x14ac:dyDescent="0.2">
      <c r="C8465" s="63"/>
    </row>
    <row r="8466" spans="3:3" s="62" customFormat="1" ht="12.75" x14ac:dyDescent="0.2">
      <c r="C8466" s="63"/>
    </row>
    <row r="8467" spans="3:3" s="62" customFormat="1" ht="12.75" x14ac:dyDescent="0.2">
      <c r="C8467" s="63"/>
    </row>
    <row r="8468" spans="3:3" s="62" customFormat="1" ht="12.75" x14ac:dyDescent="0.2">
      <c r="C8468" s="63"/>
    </row>
    <row r="8469" spans="3:3" s="62" customFormat="1" ht="12.75" x14ac:dyDescent="0.2">
      <c r="C8469" s="63"/>
    </row>
    <row r="8470" spans="3:3" s="62" customFormat="1" ht="12.75" x14ac:dyDescent="0.2">
      <c r="C8470" s="63"/>
    </row>
    <row r="8471" spans="3:3" s="62" customFormat="1" ht="12.75" x14ac:dyDescent="0.2">
      <c r="C8471" s="63"/>
    </row>
    <row r="8472" spans="3:3" s="62" customFormat="1" ht="12.75" x14ac:dyDescent="0.2">
      <c r="C8472" s="63"/>
    </row>
    <row r="8473" spans="3:3" s="62" customFormat="1" ht="12.75" x14ac:dyDescent="0.2">
      <c r="C8473" s="63"/>
    </row>
    <row r="8474" spans="3:3" s="62" customFormat="1" ht="12.75" x14ac:dyDescent="0.2">
      <c r="C8474" s="63"/>
    </row>
    <row r="8475" spans="3:3" s="62" customFormat="1" ht="12.75" x14ac:dyDescent="0.2">
      <c r="C8475" s="63"/>
    </row>
    <row r="8476" spans="3:3" s="62" customFormat="1" ht="12.75" x14ac:dyDescent="0.2">
      <c r="C8476" s="63"/>
    </row>
    <row r="8477" spans="3:3" s="62" customFormat="1" ht="12.75" x14ac:dyDescent="0.2">
      <c r="C8477" s="63"/>
    </row>
    <row r="8478" spans="3:3" s="62" customFormat="1" ht="12.75" x14ac:dyDescent="0.2">
      <c r="C8478" s="63"/>
    </row>
    <row r="8479" spans="3:3" s="62" customFormat="1" ht="12.75" x14ac:dyDescent="0.2">
      <c r="C8479" s="63"/>
    </row>
    <row r="8480" spans="3:3" s="62" customFormat="1" ht="12.75" x14ac:dyDescent="0.2">
      <c r="C8480" s="63"/>
    </row>
    <row r="8481" spans="3:3" s="62" customFormat="1" ht="12.75" x14ac:dyDescent="0.2">
      <c r="C8481" s="63"/>
    </row>
    <row r="8482" spans="3:3" s="62" customFormat="1" ht="12.75" x14ac:dyDescent="0.2">
      <c r="C8482" s="63"/>
    </row>
    <row r="8483" spans="3:3" s="62" customFormat="1" ht="12.75" x14ac:dyDescent="0.2">
      <c r="C8483" s="63"/>
    </row>
    <row r="8484" spans="3:3" s="62" customFormat="1" ht="12.75" x14ac:dyDescent="0.2">
      <c r="C8484" s="63"/>
    </row>
    <row r="8485" spans="3:3" s="62" customFormat="1" ht="12.75" x14ac:dyDescent="0.2">
      <c r="C8485" s="63"/>
    </row>
    <row r="8486" spans="3:3" s="62" customFormat="1" ht="12.75" x14ac:dyDescent="0.2">
      <c r="C8486" s="63"/>
    </row>
    <row r="8487" spans="3:3" s="62" customFormat="1" ht="12.75" x14ac:dyDescent="0.2">
      <c r="C8487" s="63"/>
    </row>
    <row r="8488" spans="3:3" s="62" customFormat="1" ht="12.75" x14ac:dyDescent="0.2">
      <c r="C8488" s="63"/>
    </row>
    <row r="8489" spans="3:3" s="62" customFormat="1" ht="12.75" x14ac:dyDescent="0.2">
      <c r="C8489" s="63"/>
    </row>
    <row r="8490" spans="3:3" s="62" customFormat="1" ht="12.75" x14ac:dyDescent="0.2">
      <c r="C8490" s="63"/>
    </row>
    <row r="8491" spans="3:3" s="62" customFormat="1" ht="12.75" x14ac:dyDescent="0.2">
      <c r="C8491" s="63"/>
    </row>
    <row r="8492" spans="3:3" s="62" customFormat="1" ht="12.75" x14ac:dyDescent="0.2">
      <c r="C8492" s="63"/>
    </row>
    <row r="8493" spans="3:3" s="62" customFormat="1" ht="12.75" x14ac:dyDescent="0.2">
      <c r="C8493" s="63"/>
    </row>
    <row r="8494" spans="3:3" s="62" customFormat="1" ht="12.75" x14ac:dyDescent="0.2">
      <c r="C8494" s="63"/>
    </row>
    <row r="8495" spans="3:3" s="62" customFormat="1" ht="12.75" x14ac:dyDescent="0.2">
      <c r="C8495" s="63"/>
    </row>
    <row r="8496" spans="3:3" s="62" customFormat="1" ht="12.75" x14ac:dyDescent="0.2">
      <c r="C8496" s="63"/>
    </row>
    <row r="8497" spans="3:3" s="62" customFormat="1" ht="12.75" x14ac:dyDescent="0.2">
      <c r="C8497" s="63"/>
    </row>
    <row r="8498" spans="3:3" s="62" customFormat="1" ht="12.75" x14ac:dyDescent="0.2">
      <c r="C8498" s="63"/>
    </row>
    <row r="8499" spans="3:3" s="62" customFormat="1" ht="12.75" x14ac:dyDescent="0.2">
      <c r="C8499" s="63"/>
    </row>
    <row r="8500" spans="3:3" s="62" customFormat="1" ht="12.75" x14ac:dyDescent="0.2">
      <c r="C8500" s="63"/>
    </row>
    <row r="8501" spans="3:3" s="62" customFormat="1" ht="12.75" x14ac:dyDescent="0.2">
      <c r="C8501" s="63"/>
    </row>
    <row r="8502" spans="3:3" s="62" customFormat="1" ht="12.75" x14ac:dyDescent="0.2">
      <c r="C8502" s="63"/>
    </row>
    <row r="8503" spans="3:3" s="62" customFormat="1" ht="12.75" x14ac:dyDescent="0.2">
      <c r="C8503" s="63"/>
    </row>
    <row r="8504" spans="3:3" s="62" customFormat="1" ht="12.75" x14ac:dyDescent="0.2">
      <c r="C8504" s="63"/>
    </row>
    <row r="8505" spans="3:3" s="62" customFormat="1" ht="12.75" x14ac:dyDescent="0.2">
      <c r="C8505" s="63"/>
    </row>
    <row r="8506" spans="3:3" s="62" customFormat="1" ht="12.75" x14ac:dyDescent="0.2">
      <c r="C8506" s="63"/>
    </row>
    <row r="8507" spans="3:3" s="62" customFormat="1" ht="12.75" x14ac:dyDescent="0.2">
      <c r="C8507" s="63"/>
    </row>
    <row r="8508" spans="3:3" s="62" customFormat="1" ht="12.75" x14ac:dyDescent="0.2">
      <c r="C8508" s="63"/>
    </row>
    <row r="8509" spans="3:3" s="62" customFormat="1" ht="12.75" x14ac:dyDescent="0.2">
      <c r="C8509" s="63"/>
    </row>
    <row r="8510" spans="3:3" s="62" customFormat="1" ht="12.75" x14ac:dyDescent="0.2">
      <c r="C8510" s="63"/>
    </row>
    <row r="8511" spans="3:3" s="62" customFormat="1" ht="12.75" x14ac:dyDescent="0.2">
      <c r="C8511" s="63"/>
    </row>
    <row r="8512" spans="3:3" s="62" customFormat="1" ht="12.75" x14ac:dyDescent="0.2">
      <c r="C8512" s="63"/>
    </row>
    <row r="8513" spans="3:3" s="62" customFormat="1" ht="12.75" x14ac:dyDescent="0.2">
      <c r="C8513" s="63"/>
    </row>
    <row r="8514" spans="3:3" s="62" customFormat="1" ht="12.75" x14ac:dyDescent="0.2">
      <c r="C8514" s="63"/>
    </row>
    <row r="8515" spans="3:3" s="62" customFormat="1" ht="12.75" x14ac:dyDescent="0.2">
      <c r="C8515" s="63"/>
    </row>
    <row r="8516" spans="3:3" s="62" customFormat="1" ht="12.75" x14ac:dyDescent="0.2">
      <c r="C8516" s="63"/>
    </row>
    <row r="8517" spans="3:3" s="62" customFormat="1" ht="12.75" x14ac:dyDescent="0.2">
      <c r="C8517" s="63"/>
    </row>
    <row r="8518" spans="3:3" s="62" customFormat="1" ht="12.75" x14ac:dyDescent="0.2">
      <c r="C8518" s="63"/>
    </row>
    <row r="8519" spans="3:3" s="62" customFormat="1" ht="12.75" x14ac:dyDescent="0.2">
      <c r="C8519" s="63"/>
    </row>
    <row r="8520" spans="3:3" s="62" customFormat="1" ht="12.75" x14ac:dyDescent="0.2">
      <c r="C8520" s="63"/>
    </row>
    <row r="8521" spans="3:3" s="62" customFormat="1" ht="12.75" x14ac:dyDescent="0.2">
      <c r="C8521" s="63"/>
    </row>
    <row r="8522" spans="3:3" s="62" customFormat="1" ht="12.75" x14ac:dyDescent="0.2">
      <c r="C8522" s="63"/>
    </row>
    <row r="8523" spans="3:3" s="62" customFormat="1" ht="12.75" x14ac:dyDescent="0.2">
      <c r="C8523" s="63"/>
    </row>
    <row r="8524" spans="3:3" s="62" customFormat="1" ht="12.75" x14ac:dyDescent="0.2">
      <c r="C8524" s="63"/>
    </row>
    <row r="8525" spans="3:3" s="62" customFormat="1" ht="12.75" x14ac:dyDescent="0.2">
      <c r="C8525" s="63"/>
    </row>
    <row r="8526" spans="3:3" s="62" customFormat="1" ht="12.75" x14ac:dyDescent="0.2">
      <c r="C8526" s="63"/>
    </row>
    <row r="8527" spans="3:3" s="62" customFormat="1" ht="12.75" x14ac:dyDescent="0.2">
      <c r="C8527" s="63"/>
    </row>
    <row r="8528" spans="3:3" s="62" customFormat="1" ht="12.75" x14ac:dyDescent="0.2">
      <c r="C8528" s="63"/>
    </row>
    <row r="8529" spans="3:3" s="62" customFormat="1" ht="12.75" x14ac:dyDescent="0.2">
      <c r="C8529" s="63"/>
    </row>
    <row r="8530" spans="3:3" s="62" customFormat="1" ht="12.75" x14ac:dyDescent="0.2">
      <c r="C8530" s="63"/>
    </row>
    <row r="8531" spans="3:3" s="62" customFormat="1" ht="12.75" x14ac:dyDescent="0.2">
      <c r="C8531" s="63"/>
    </row>
    <row r="8532" spans="3:3" s="62" customFormat="1" ht="12.75" x14ac:dyDescent="0.2">
      <c r="C8532" s="63"/>
    </row>
    <row r="8533" spans="3:3" s="62" customFormat="1" ht="12.75" x14ac:dyDescent="0.2">
      <c r="C8533" s="63"/>
    </row>
    <row r="8534" spans="3:3" s="62" customFormat="1" ht="12.75" x14ac:dyDescent="0.2">
      <c r="C8534" s="63"/>
    </row>
    <row r="8535" spans="3:3" s="62" customFormat="1" ht="12.75" x14ac:dyDescent="0.2">
      <c r="C8535" s="63"/>
    </row>
    <row r="8536" spans="3:3" s="62" customFormat="1" ht="12.75" x14ac:dyDescent="0.2">
      <c r="C8536" s="63"/>
    </row>
    <row r="8537" spans="3:3" s="62" customFormat="1" ht="12.75" x14ac:dyDescent="0.2">
      <c r="C8537" s="63"/>
    </row>
    <row r="8538" spans="3:3" s="62" customFormat="1" ht="12.75" x14ac:dyDescent="0.2">
      <c r="C8538" s="63"/>
    </row>
    <row r="8539" spans="3:3" s="62" customFormat="1" ht="12.75" x14ac:dyDescent="0.2">
      <c r="C8539" s="63"/>
    </row>
    <row r="8540" spans="3:3" s="62" customFormat="1" ht="12.75" x14ac:dyDescent="0.2">
      <c r="C8540" s="63"/>
    </row>
    <row r="8541" spans="3:3" s="62" customFormat="1" ht="12.75" x14ac:dyDescent="0.2">
      <c r="C8541" s="63"/>
    </row>
    <row r="8542" spans="3:3" s="62" customFormat="1" ht="12.75" x14ac:dyDescent="0.2">
      <c r="C8542" s="63"/>
    </row>
    <row r="8543" spans="3:3" s="62" customFormat="1" ht="12.75" x14ac:dyDescent="0.2">
      <c r="C8543" s="63"/>
    </row>
    <row r="8544" spans="3:3" s="62" customFormat="1" ht="12.75" x14ac:dyDescent="0.2">
      <c r="C8544" s="63"/>
    </row>
    <row r="8545" spans="3:3" s="62" customFormat="1" ht="12.75" x14ac:dyDescent="0.2">
      <c r="C8545" s="63"/>
    </row>
    <row r="8546" spans="3:3" s="62" customFormat="1" ht="12.75" x14ac:dyDescent="0.2">
      <c r="C8546" s="63"/>
    </row>
    <row r="8547" spans="3:3" s="62" customFormat="1" ht="12.75" x14ac:dyDescent="0.2">
      <c r="C8547" s="63"/>
    </row>
    <row r="8548" spans="3:3" s="62" customFormat="1" ht="12.75" x14ac:dyDescent="0.2">
      <c r="C8548" s="63"/>
    </row>
    <row r="8549" spans="3:3" s="62" customFormat="1" ht="12.75" x14ac:dyDescent="0.2">
      <c r="C8549" s="63"/>
    </row>
    <row r="8550" spans="3:3" s="62" customFormat="1" ht="12.75" x14ac:dyDescent="0.2">
      <c r="C8550" s="63"/>
    </row>
    <row r="8551" spans="3:3" s="62" customFormat="1" ht="12.75" x14ac:dyDescent="0.2">
      <c r="C8551" s="63"/>
    </row>
    <row r="8552" spans="3:3" s="62" customFormat="1" ht="12.75" x14ac:dyDescent="0.2">
      <c r="C8552" s="63"/>
    </row>
    <row r="8553" spans="3:3" s="62" customFormat="1" ht="12.75" x14ac:dyDescent="0.2">
      <c r="C8553" s="63"/>
    </row>
    <row r="8554" spans="3:3" s="62" customFormat="1" ht="12.75" x14ac:dyDescent="0.2">
      <c r="C8554" s="63"/>
    </row>
    <row r="8555" spans="3:3" s="62" customFormat="1" ht="12.75" x14ac:dyDescent="0.2">
      <c r="C8555" s="63"/>
    </row>
    <row r="8556" spans="3:3" s="62" customFormat="1" ht="12.75" x14ac:dyDescent="0.2">
      <c r="C8556" s="63"/>
    </row>
    <row r="8557" spans="3:3" s="62" customFormat="1" ht="12.75" x14ac:dyDescent="0.2">
      <c r="C8557" s="63"/>
    </row>
    <row r="8558" spans="3:3" s="62" customFormat="1" ht="12.75" x14ac:dyDescent="0.2">
      <c r="C8558" s="63"/>
    </row>
    <row r="8559" spans="3:3" s="62" customFormat="1" ht="12.75" x14ac:dyDescent="0.2">
      <c r="C8559" s="63"/>
    </row>
    <row r="8560" spans="3:3" s="62" customFormat="1" ht="12.75" x14ac:dyDescent="0.2">
      <c r="C8560" s="63"/>
    </row>
    <row r="8561" spans="3:3" s="62" customFormat="1" ht="12.75" x14ac:dyDescent="0.2">
      <c r="C8561" s="63"/>
    </row>
    <row r="8562" spans="3:3" s="62" customFormat="1" ht="12.75" x14ac:dyDescent="0.2">
      <c r="C8562" s="63"/>
    </row>
    <row r="8563" spans="3:3" s="62" customFormat="1" ht="12.75" x14ac:dyDescent="0.2">
      <c r="C8563" s="63"/>
    </row>
    <row r="8564" spans="3:3" s="62" customFormat="1" ht="12.75" x14ac:dyDescent="0.2">
      <c r="C8564" s="63"/>
    </row>
    <row r="8565" spans="3:3" s="62" customFormat="1" ht="12.75" x14ac:dyDescent="0.2">
      <c r="C8565" s="63"/>
    </row>
    <row r="8566" spans="3:3" s="62" customFormat="1" ht="12.75" x14ac:dyDescent="0.2">
      <c r="C8566" s="63"/>
    </row>
    <row r="8567" spans="3:3" s="62" customFormat="1" ht="12.75" x14ac:dyDescent="0.2">
      <c r="C8567" s="63"/>
    </row>
    <row r="8568" spans="3:3" s="62" customFormat="1" ht="12.75" x14ac:dyDescent="0.2">
      <c r="C8568" s="63"/>
    </row>
    <row r="8569" spans="3:3" s="62" customFormat="1" ht="12.75" x14ac:dyDescent="0.2">
      <c r="C8569" s="63"/>
    </row>
    <row r="8570" spans="3:3" s="62" customFormat="1" ht="12.75" x14ac:dyDescent="0.2">
      <c r="C8570" s="63"/>
    </row>
    <row r="8571" spans="3:3" s="62" customFormat="1" ht="12.75" x14ac:dyDescent="0.2">
      <c r="C8571" s="63"/>
    </row>
    <row r="8572" spans="3:3" s="62" customFormat="1" ht="12.75" x14ac:dyDescent="0.2">
      <c r="C8572" s="63"/>
    </row>
    <row r="8573" spans="3:3" s="62" customFormat="1" ht="12.75" x14ac:dyDescent="0.2">
      <c r="C8573" s="63"/>
    </row>
    <row r="8574" spans="3:3" s="62" customFormat="1" ht="12.75" x14ac:dyDescent="0.2">
      <c r="C8574" s="63"/>
    </row>
    <row r="8575" spans="3:3" s="62" customFormat="1" ht="12.75" x14ac:dyDescent="0.2">
      <c r="C8575" s="63"/>
    </row>
    <row r="8576" spans="3:3" s="62" customFormat="1" ht="12.75" x14ac:dyDescent="0.2">
      <c r="C8576" s="63"/>
    </row>
    <row r="8577" spans="3:3" s="62" customFormat="1" ht="12.75" x14ac:dyDescent="0.2">
      <c r="C8577" s="63"/>
    </row>
    <row r="8578" spans="3:3" s="62" customFormat="1" ht="12.75" x14ac:dyDescent="0.2">
      <c r="C8578" s="63"/>
    </row>
    <row r="8579" spans="3:3" s="62" customFormat="1" ht="12.75" x14ac:dyDescent="0.2">
      <c r="C8579" s="63"/>
    </row>
    <row r="8580" spans="3:3" s="62" customFormat="1" ht="12.75" x14ac:dyDescent="0.2">
      <c r="C8580" s="63"/>
    </row>
    <row r="8581" spans="3:3" s="62" customFormat="1" ht="12.75" x14ac:dyDescent="0.2">
      <c r="C8581" s="63"/>
    </row>
    <row r="8582" spans="3:3" s="62" customFormat="1" ht="12.75" x14ac:dyDescent="0.2">
      <c r="C8582" s="63"/>
    </row>
    <row r="8583" spans="3:3" s="62" customFormat="1" ht="12.75" x14ac:dyDescent="0.2">
      <c r="C8583" s="63"/>
    </row>
    <row r="8584" spans="3:3" s="62" customFormat="1" ht="12.75" x14ac:dyDescent="0.2">
      <c r="C8584" s="63"/>
    </row>
    <row r="8585" spans="3:3" s="62" customFormat="1" ht="12.75" x14ac:dyDescent="0.2">
      <c r="C8585" s="63"/>
    </row>
    <row r="8586" spans="3:3" s="62" customFormat="1" ht="12.75" x14ac:dyDescent="0.2">
      <c r="C8586" s="63"/>
    </row>
    <row r="8587" spans="3:3" s="62" customFormat="1" ht="12.75" x14ac:dyDescent="0.2">
      <c r="C8587" s="63"/>
    </row>
    <row r="8588" spans="3:3" s="62" customFormat="1" ht="12.75" x14ac:dyDescent="0.2">
      <c r="C8588" s="63"/>
    </row>
    <row r="8589" spans="3:3" s="62" customFormat="1" ht="12.75" x14ac:dyDescent="0.2">
      <c r="C8589" s="63"/>
    </row>
    <row r="8590" spans="3:3" s="62" customFormat="1" ht="12.75" x14ac:dyDescent="0.2">
      <c r="C8590" s="63"/>
    </row>
    <row r="8591" spans="3:3" s="62" customFormat="1" ht="12.75" x14ac:dyDescent="0.2">
      <c r="C8591" s="63"/>
    </row>
    <row r="8592" spans="3:3" s="62" customFormat="1" ht="12.75" x14ac:dyDescent="0.2">
      <c r="C8592" s="63"/>
    </row>
    <row r="8593" spans="3:3" s="62" customFormat="1" ht="12.75" x14ac:dyDescent="0.2">
      <c r="C8593" s="63"/>
    </row>
    <row r="8594" spans="3:3" s="62" customFormat="1" ht="12.75" x14ac:dyDescent="0.2">
      <c r="C8594" s="63"/>
    </row>
    <row r="8595" spans="3:3" s="62" customFormat="1" ht="12.75" x14ac:dyDescent="0.2">
      <c r="C8595" s="63"/>
    </row>
    <row r="8596" spans="3:3" s="62" customFormat="1" ht="12.75" x14ac:dyDescent="0.2">
      <c r="C8596" s="63"/>
    </row>
    <row r="8597" spans="3:3" s="62" customFormat="1" ht="12.75" x14ac:dyDescent="0.2">
      <c r="C8597" s="63"/>
    </row>
    <row r="8598" spans="3:3" s="62" customFormat="1" ht="12.75" x14ac:dyDescent="0.2">
      <c r="C8598" s="63"/>
    </row>
    <row r="8599" spans="3:3" s="62" customFormat="1" ht="12.75" x14ac:dyDescent="0.2">
      <c r="C8599" s="63"/>
    </row>
    <row r="8600" spans="3:3" s="62" customFormat="1" ht="12.75" x14ac:dyDescent="0.2">
      <c r="C8600" s="63"/>
    </row>
    <row r="8601" spans="3:3" s="62" customFormat="1" ht="12.75" x14ac:dyDescent="0.2">
      <c r="C8601" s="63"/>
    </row>
    <row r="8602" spans="3:3" s="62" customFormat="1" ht="12.75" x14ac:dyDescent="0.2">
      <c r="C8602" s="63"/>
    </row>
    <row r="8603" spans="3:3" s="62" customFormat="1" ht="12.75" x14ac:dyDescent="0.2">
      <c r="C8603" s="63"/>
    </row>
    <row r="8604" spans="3:3" s="62" customFormat="1" ht="12.75" x14ac:dyDescent="0.2">
      <c r="C8604" s="63"/>
    </row>
    <row r="8605" spans="3:3" s="62" customFormat="1" ht="12.75" x14ac:dyDescent="0.2">
      <c r="C8605" s="63"/>
    </row>
    <row r="8606" spans="3:3" s="62" customFormat="1" ht="12.75" x14ac:dyDescent="0.2">
      <c r="C8606" s="63"/>
    </row>
    <row r="8607" spans="3:3" s="62" customFormat="1" ht="12.75" x14ac:dyDescent="0.2">
      <c r="C8607" s="63"/>
    </row>
    <row r="8608" spans="3:3" s="62" customFormat="1" ht="12.75" x14ac:dyDescent="0.2">
      <c r="C8608" s="63"/>
    </row>
    <row r="8609" spans="3:3" s="62" customFormat="1" ht="12.75" x14ac:dyDescent="0.2">
      <c r="C8609" s="63"/>
    </row>
    <row r="8610" spans="3:3" s="62" customFormat="1" ht="12.75" x14ac:dyDescent="0.2">
      <c r="C8610" s="63"/>
    </row>
    <row r="8611" spans="3:3" s="62" customFormat="1" ht="12.75" x14ac:dyDescent="0.2">
      <c r="C8611" s="63"/>
    </row>
    <row r="8612" spans="3:3" s="62" customFormat="1" ht="12.75" x14ac:dyDescent="0.2">
      <c r="C8612" s="63"/>
    </row>
    <row r="8613" spans="3:3" s="62" customFormat="1" ht="12.75" x14ac:dyDescent="0.2">
      <c r="C8613" s="63"/>
    </row>
    <row r="8614" spans="3:3" s="62" customFormat="1" ht="12.75" x14ac:dyDescent="0.2">
      <c r="C8614" s="63"/>
    </row>
    <row r="8615" spans="3:3" s="62" customFormat="1" ht="12.75" x14ac:dyDescent="0.2">
      <c r="C8615" s="63"/>
    </row>
    <row r="8616" spans="3:3" s="62" customFormat="1" ht="12.75" x14ac:dyDescent="0.2">
      <c r="C8616" s="63"/>
    </row>
    <row r="8617" spans="3:3" s="62" customFormat="1" ht="12.75" x14ac:dyDescent="0.2">
      <c r="C8617" s="63"/>
    </row>
    <row r="8618" spans="3:3" s="62" customFormat="1" ht="12.75" x14ac:dyDescent="0.2">
      <c r="C8618" s="63"/>
    </row>
    <row r="8619" spans="3:3" s="62" customFormat="1" ht="12.75" x14ac:dyDescent="0.2">
      <c r="C8619" s="63"/>
    </row>
    <row r="8620" spans="3:3" s="62" customFormat="1" ht="12.75" x14ac:dyDescent="0.2">
      <c r="C8620" s="63"/>
    </row>
    <row r="8621" spans="3:3" s="62" customFormat="1" ht="12.75" x14ac:dyDescent="0.2">
      <c r="C8621" s="63"/>
    </row>
    <row r="8622" spans="3:3" s="62" customFormat="1" ht="12.75" x14ac:dyDescent="0.2">
      <c r="C8622" s="63"/>
    </row>
    <row r="8623" spans="3:3" s="62" customFormat="1" ht="12.75" x14ac:dyDescent="0.2">
      <c r="C8623" s="63"/>
    </row>
    <row r="8624" spans="3:3" s="62" customFormat="1" ht="12.75" x14ac:dyDescent="0.2">
      <c r="C8624" s="63"/>
    </row>
    <row r="8625" spans="3:3" s="62" customFormat="1" ht="12.75" x14ac:dyDescent="0.2">
      <c r="C8625" s="63"/>
    </row>
    <row r="8626" spans="3:3" s="62" customFormat="1" ht="12.75" x14ac:dyDescent="0.2">
      <c r="C8626" s="63"/>
    </row>
    <row r="8627" spans="3:3" s="62" customFormat="1" ht="12.75" x14ac:dyDescent="0.2">
      <c r="C8627" s="63"/>
    </row>
    <row r="8628" spans="3:3" s="62" customFormat="1" ht="12.75" x14ac:dyDescent="0.2">
      <c r="C8628" s="63"/>
    </row>
    <row r="8629" spans="3:3" s="62" customFormat="1" ht="12.75" x14ac:dyDescent="0.2">
      <c r="C8629" s="63"/>
    </row>
    <row r="8630" spans="3:3" s="62" customFormat="1" ht="12.75" x14ac:dyDescent="0.2">
      <c r="C8630" s="63"/>
    </row>
    <row r="8631" spans="3:3" s="62" customFormat="1" ht="12.75" x14ac:dyDescent="0.2">
      <c r="C8631" s="63"/>
    </row>
    <row r="8632" spans="3:3" s="62" customFormat="1" ht="12.75" x14ac:dyDescent="0.2">
      <c r="C8632" s="63"/>
    </row>
    <row r="8633" spans="3:3" s="62" customFormat="1" ht="12.75" x14ac:dyDescent="0.2">
      <c r="C8633" s="63"/>
    </row>
    <row r="8634" spans="3:3" s="62" customFormat="1" ht="12.75" x14ac:dyDescent="0.2">
      <c r="C8634" s="63"/>
    </row>
    <row r="8635" spans="3:3" s="62" customFormat="1" ht="12.75" x14ac:dyDescent="0.2">
      <c r="C8635" s="63"/>
    </row>
    <row r="8636" spans="3:3" s="62" customFormat="1" ht="12.75" x14ac:dyDescent="0.2">
      <c r="C8636" s="63"/>
    </row>
    <row r="8637" spans="3:3" s="62" customFormat="1" ht="12.75" x14ac:dyDescent="0.2">
      <c r="C8637" s="63"/>
    </row>
    <row r="8638" spans="3:3" s="62" customFormat="1" ht="12.75" x14ac:dyDescent="0.2">
      <c r="C8638" s="63"/>
    </row>
    <row r="8639" spans="3:3" s="62" customFormat="1" ht="12.75" x14ac:dyDescent="0.2">
      <c r="C8639" s="63"/>
    </row>
    <row r="8640" spans="3:3" s="62" customFormat="1" ht="12.75" x14ac:dyDescent="0.2">
      <c r="C8640" s="63"/>
    </row>
    <row r="8641" spans="3:3" s="62" customFormat="1" ht="12.75" x14ac:dyDescent="0.2">
      <c r="C8641" s="63"/>
    </row>
    <row r="8642" spans="3:3" s="62" customFormat="1" ht="12.75" x14ac:dyDescent="0.2">
      <c r="C8642" s="63"/>
    </row>
    <row r="8643" spans="3:3" s="62" customFormat="1" ht="12.75" x14ac:dyDescent="0.2">
      <c r="C8643" s="63"/>
    </row>
    <row r="8644" spans="3:3" s="62" customFormat="1" ht="12.75" x14ac:dyDescent="0.2">
      <c r="C8644" s="63"/>
    </row>
    <row r="8645" spans="3:3" s="62" customFormat="1" ht="12.75" x14ac:dyDescent="0.2">
      <c r="C8645" s="63"/>
    </row>
    <row r="8646" spans="3:3" s="62" customFormat="1" ht="12.75" x14ac:dyDescent="0.2">
      <c r="C8646" s="63"/>
    </row>
    <row r="8647" spans="3:3" s="62" customFormat="1" ht="12.75" x14ac:dyDescent="0.2">
      <c r="C8647" s="63"/>
    </row>
    <row r="8648" spans="3:3" s="62" customFormat="1" ht="12.75" x14ac:dyDescent="0.2">
      <c r="C8648" s="63"/>
    </row>
    <row r="8649" spans="3:3" s="62" customFormat="1" ht="12.75" x14ac:dyDescent="0.2">
      <c r="C8649" s="63"/>
    </row>
    <row r="8650" spans="3:3" s="62" customFormat="1" ht="12.75" x14ac:dyDescent="0.2">
      <c r="C8650" s="63"/>
    </row>
    <row r="8651" spans="3:3" s="62" customFormat="1" ht="12.75" x14ac:dyDescent="0.2">
      <c r="C8651" s="63"/>
    </row>
    <row r="8652" spans="3:3" s="62" customFormat="1" ht="12.75" x14ac:dyDescent="0.2">
      <c r="C8652" s="63"/>
    </row>
    <row r="8653" spans="3:3" s="62" customFormat="1" ht="12.75" x14ac:dyDescent="0.2">
      <c r="C8653" s="63"/>
    </row>
    <row r="8654" spans="3:3" s="62" customFormat="1" ht="12.75" x14ac:dyDescent="0.2">
      <c r="C8654" s="63"/>
    </row>
    <row r="8655" spans="3:3" s="62" customFormat="1" ht="12.75" x14ac:dyDescent="0.2">
      <c r="C8655" s="63"/>
    </row>
    <row r="8656" spans="3:3" s="62" customFormat="1" ht="12.75" x14ac:dyDescent="0.2">
      <c r="C8656" s="63"/>
    </row>
    <row r="8657" spans="3:3" s="62" customFormat="1" ht="12.75" x14ac:dyDescent="0.2">
      <c r="C8657" s="63"/>
    </row>
    <row r="8658" spans="3:3" s="62" customFormat="1" ht="12.75" x14ac:dyDescent="0.2">
      <c r="C8658" s="63"/>
    </row>
    <row r="8659" spans="3:3" s="62" customFormat="1" ht="12.75" x14ac:dyDescent="0.2">
      <c r="C8659" s="63"/>
    </row>
    <row r="8660" spans="3:3" s="62" customFormat="1" ht="12.75" x14ac:dyDescent="0.2">
      <c r="C8660" s="63"/>
    </row>
    <row r="8661" spans="3:3" s="62" customFormat="1" ht="12.75" x14ac:dyDescent="0.2">
      <c r="C8661" s="63"/>
    </row>
    <row r="8662" spans="3:3" s="62" customFormat="1" ht="12.75" x14ac:dyDescent="0.2">
      <c r="C8662" s="63"/>
    </row>
    <row r="8663" spans="3:3" s="62" customFormat="1" ht="12.75" x14ac:dyDescent="0.2">
      <c r="C8663" s="63"/>
    </row>
    <row r="8664" spans="3:3" s="62" customFormat="1" ht="12.75" x14ac:dyDescent="0.2">
      <c r="C8664" s="63"/>
    </row>
    <row r="8665" spans="3:3" s="62" customFormat="1" ht="12.75" x14ac:dyDescent="0.2">
      <c r="C8665" s="63"/>
    </row>
    <row r="8666" spans="3:3" s="62" customFormat="1" ht="12.75" x14ac:dyDescent="0.2">
      <c r="C8666" s="63"/>
    </row>
    <row r="8667" spans="3:3" s="62" customFormat="1" ht="12.75" x14ac:dyDescent="0.2">
      <c r="C8667" s="63"/>
    </row>
    <row r="8668" spans="3:3" s="62" customFormat="1" ht="12.75" x14ac:dyDescent="0.2">
      <c r="C8668" s="63"/>
    </row>
    <row r="8669" spans="3:3" s="62" customFormat="1" ht="12.75" x14ac:dyDescent="0.2">
      <c r="C8669" s="63"/>
    </row>
    <row r="8670" spans="3:3" s="62" customFormat="1" ht="12.75" x14ac:dyDescent="0.2">
      <c r="C8670" s="63"/>
    </row>
    <row r="8671" spans="3:3" s="62" customFormat="1" ht="12.75" x14ac:dyDescent="0.2">
      <c r="C8671" s="63"/>
    </row>
    <row r="8672" spans="3:3" s="62" customFormat="1" ht="12.75" x14ac:dyDescent="0.2">
      <c r="C8672" s="63"/>
    </row>
    <row r="8673" spans="3:3" s="62" customFormat="1" ht="12.75" x14ac:dyDescent="0.2">
      <c r="C8673" s="63"/>
    </row>
    <row r="8674" spans="3:3" s="62" customFormat="1" ht="12.75" x14ac:dyDescent="0.2">
      <c r="C8674" s="63"/>
    </row>
    <row r="8675" spans="3:3" s="62" customFormat="1" ht="12.75" x14ac:dyDescent="0.2">
      <c r="C8675" s="63"/>
    </row>
    <row r="8676" spans="3:3" s="62" customFormat="1" ht="12.75" x14ac:dyDescent="0.2">
      <c r="C8676" s="63"/>
    </row>
    <row r="8677" spans="3:3" s="62" customFormat="1" ht="12.75" x14ac:dyDescent="0.2">
      <c r="C8677" s="63"/>
    </row>
    <row r="8678" spans="3:3" s="62" customFormat="1" ht="12.75" x14ac:dyDescent="0.2">
      <c r="C8678" s="63"/>
    </row>
    <row r="8679" spans="3:3" s="62" customFormat="1" ht="12.75" x14ac:dyDescent="0.2">
      <c r="C8679" s="63"/>
    </row>
    <row r="8680" spans="3:3" s="62" customFormat="1" ht="12.75" x14ac:dyDescent="0.2">
      <c r="C8680" s="63"/>
    </row>
    <row r="8681" spans="3:3" s="62" customFormat="1" ht="12.75" x14ac:dyDescent="0.2">
      <c r="C8681" s="63"/>
    </row>
    <row r="8682" spans="3:3" s="62" customFormat="1" ht="12.75" x14ac:dyDescent="0.2">
      <c r="C8682" s="63"/>
    </row>
    <row r="8683" spans="3:3" s="62" customFormat="1" ht="12.75" x14ac:dyDescent="0.2">
      <c r="C8683" s="63"/>
    </row>
    <row r="8684" spans="3:3" s="62" customFormat="1" ht="12.75" x14ac:dyDescent="0.2">
      <c r="C8684" s="63"/>
    </row>
    <row r="8685" spans="3:3" s="62" customFormat="1" ht="12.75" x14ac:dyDescent="0.2">
      <c r="C8685" s="63"/>
    </row>
    <row r="8686" spans="3:3" s="62" customFormat="1" ht="12.75" x14ac:dyDescent="0.2">
      <c r="C8686" s="63"/>
    </row>
    <row r="8687" spans="3:3" s="62" customFormat="1" ht="12.75" x14ac:dyDescent="0.2">
      <c r="C8687" s="63"/>
    </row>
    <row r="8688" spans="3:3" s="62" customFormat="1" ht="12.75" x14ac:dyDescent="0.2">
      <c r="C8688" s="63"/>
    </row>
    <row r="8689" spans="3:3" s="62" customFormat="1" ht="12.75" x14ac:dyDescent="0.2">
      <c r="C8689" s="63"/>
    </row>
    <row r="8690" spans="3:3" s="62" customFormat="1" ht="12.75" x14ac:dyDescent="0.2">
      <c r="C8690" s="63"/>
    </row>
    <row r="8691" spans="3:3" s="62" customFormat="1" ht="12.75" x14ac:dyDescent="0.2">
      <c r="C8691" s="63"/>
    </row>
    <row r="8692" spans="3:3" s="62" customFormat="1" ht="12.75" x14ac:dyDescent="0.2">
      <c r="C8692" s="63"/>
    </row>
    <row r="8693" spans="3:3" s="62" customFormat="1" ht="12.75" x14ac:dyDescent="0.2">
      <c r="C8693" s="63"/>
    </row>
    <row r="8694" spans="3:3" s="62" customFormat="1" ht="12.75" x14ac:dyDescent="0.2">
      <c r="C8694" s="63"/>
    </row>
    <row r="8695" spans="3:3" s="62" customFormat="1" ht="12.75" x14ac:dyDescent="0.2">
      <c r="C8695" s="63"/>
    </row>
    <row r="8696" spans="3:3" s="62" customFormat="1" ht="12.75" x14ac:dyDescent="0.2">
      <c r="C8696" s="63"/>
    </row>
    <row r="8697" spans="3:3" s="62" customFormat="1" ht="12.75" x14ac:dyDescent="0.2">
      <c r="C8697" s="63"/>
    </row>
    <row r="8698" spans="3:3" s="62" customFormat="1" ht="12.75" x14ac:dyDescent="0.2">
      <c r="C8698" s="63"/>
    </row>
    <row r="8699" spans="3:3" s="62" customFormat="1" ht="12.75" x14ac:dyDescent="0.2">
      <c r="C8699" s="63"/>
    </row>
    <row r="8700" spans="3:3" s="62" customFormat="1" ht="12.75" x14ac:dyDescent="0.2">
      <c r="C8700" s="63"/>
    </row>
    <row r="8701" spans="3:3" s="62" customFormat="1" ht="12.75" x14ac:dyDescent="0.2">
      <c r="C8701" s="63"/>
    </row>
    <row r="8702" spans="3:3" s="62" customFormat="1" ht="12.75" x14ac:dyDescent="0.2">
      <c r="C8702" s="63"/>
    </row>
    <row r="8703" spans="3:3" s="62" customFormat="1" ht="12.75" x14ac:dyDescent="0.2">
      <c r="C8703" s="63"/>
    </row>
    <row r="8704" spans="3:3" s="62" customFormat="1" ht="12.75" x14ac:dyDescent="0.2">
      <c r="C8704" s="63"/>
    </row>
    <row r="8705" spans="3:3" s="62" customFormat="1" ht="12.75" x14ac:dyDescent="0.2">
      <c r="C8705" s="63"/>
    </row>
    <row r="8706" spans="3:3" s="62" customFormat="1" ht="12.75" x14ac:dyDescent="0.2">
      <c r="C8706" s="63"/>
    </row>
    <row r="8707" spans="3:3" s="62" customFormat="1" ht="12.75" x14ac:dyDescent="0.2">
      <c r="C8707" s="63"/>
    </row>
    <row r="8708" spans="3:3" s="62" customFormat="1" ht="12.75" x14ac:dyDescent="0.2">
      <c r="C8708" s="63"/>
    </row>
    <row r="8709" spans="3:3" s="62" customFormat="1" ht="12.75" x14ac:dyDescent="0.2">
      <c r="C8709" s="63"/>
    </row>
    <row r="8710" spans="3:3" s="62" customFormat="1" ht="12.75" x14ac:dyDescent="0.2">
      <c r="C8710" s="63"/>
    </row>
    <row r="8711" spans="3:3" s="62" customFormat="1" ht="12.75" x14ac:dyDescent="0.2">
      <c r="C8711" s="63"/>
    </row>
    <row r="8712" spans="3:3" s="62" customFormat="1" ht="12.75" x14ac:dyDescent="0.2">
      <c r="C8712" s="63"/>
    </row>
    <row r="8713" spans="3:3" s="62" customFormat="1" ht="12.75" x14ac:dyDescent="0.2">
      <c r="C8713" s="63"/>
    </row>
    <row r="8714" spans="3:3" s="62" customFormat="1" ht="12.75" x14ac:dyDescent="0.2">
      <c r="C8714" s="63"/>
    </row>
    <row r="8715" spans="3:3" s="62" customFormat="1" ht="12.75" x14ac:dyDescent="0.2">
      <c r="C8715" s="63"/>
    </row>
    <row r="8716" spans="3:3" s="62" customFormat="1" ht="12.75" x14ac:dyDescent="0.2">
      <c r="C8716" s="63"/>
    </row>
    <row r="8717" spans="3:3" s="62" customFormat="1" ht="12.75" x14ac:dyDescent="0.2">
      <c r="C8717" s="63"/>
    </row>
    <row r="8718" spans="3:3" s="62" customFormat="1" ht="12.75" x14ac:dyDescent="0.2">
      <c r="C8718" s="63"/>
    </row>
    <row r="8719" spans="3:3" s="62" customFormat="1" ht="12.75" x14ac:dyDescent="0.2">
      <c r="C8719" s="63"/>
    </row>
    <row r="8720" spans="3:3" s="62" customFormat="1" ht="12.75" x14ac:dyDescent="0.2">
      <c r="C8720" s="63"/>
    </row>
    <row r="8721" spans="3:3" s="62" customFormat="1" ht="12.75" x14ac:dyDescent="0.2">
      <c r="C8721" s="63"/>
    </row>
    <row r="8722" spans="3:3" s="62" customFormat="1" ht="12.75" x14ac:dyDescent="0.2">
      <c r="C8722" s="63"/>
    </row>
    <row r="8723" spans="3:3" s="62" customFormat="1" ht="12.75" x14ac:dyDescent="0.2">
      <c r="C8723" s="63"/>
    </row>
    <row r="8724" spans="3:3" s="62" customFormat="1" ht="12.75" x14ac:dyDescent="0.2">
      <c r="C8724" s="63"/>
    </row>
    <row r="8725" spans="3:3" s="62" customFormat="1" ht="12.75" x14ac:dyDescent="0.2">
      <c r="C8725" s="63"/>
    </row>
    <row r="8726" spans="3:3" s="62" customFormat="1" ht="12.75" x14ac:dyDescent="0.2">
      <c r="C8726" s="63"/>
    </row>
    <row r="8727" spans="3:3" s="62" customFormat="1" ht="12.75" x14ac:dyDescent="0.2">
      <c r="C8727" s="63"/>
    </row>
    <row r="8728" spans="3:3" s="62" customFormat="1" ht="12.75" x14ac:dyDescent="0.2">
      <c r="C8728" s="63"/>
    </row>
    <row r="8729" spans="3:3" s="62" customFormat="1" ht="12.75" x14ac:dyDescent="0.2">
      <c r="C8729" s="63"/>
    </row>
    <row r="8730" spans="3:3" s="62" customFormat="1" ht="12.75" x14ac:dyDescent="0.2">
      <c r="C8730" s="63"/>
    </row>
    <row r="8731" spans="3:3" s="62" customFormat="1" ht="12.75" x14ac:dyDescent="0.2">
      <c r="C8731" s="63"/>
    </row>
    <row r="8732" spans="3:3" s="62" customFormat="1" ht="12.75" x14ac:dyDescent="0.2">
      <c r="C8732" s="63"/>
    </row>
    <row r="8733" spans="3:3" s="62" customFormat="1" ht="12.75" x14ac:dyDescent="0.2">
      <c r="C8733" s="63"/>
    </row>
    <row r="8734" spans="3:3" s="62" customFormat="1" ht="12.75" x14ac:dyDescent="0.2">
      <c r="C8734" s="63"/>
    </row>
    <row r="8735" spans="3:3" s="62" customFormat="1" ht="12.75" x14ac:dyDescent="0.2">
      <c r="C8735" s="63"/>
    </row>
    <row r="8736" spans="3:3" s="62" customFormat="1" ht="12.75" x14ac:dyDescent="0.2">
      <c r="C8736" s="63"/>
    </row>
    <row r="8737" spans="3:3" s="62" customFormat="1" ht="12.75" x14ac:dyDescent="0.2">
      <c r="C8737" s="63"/>
    </row>
    <row r="8738" spans="3:3" s="62" customFormat="1" ht="12.75" x14ac:dyDescent="0.2">
      <c r="C8738" s="63"/>
    </row>
    <row r="8739" spans="3:3" s="62" customFormat="1" ht="12.75" x14ac:dyDescent="0.2">
      <c r="C8739" s="63"/>
    </row>
    <row r="8740" spans="3:3" s="62" customFormat="1" ht="12.75" x14ac:dyDescent="0.2">
      <c r="C8740" s="63"/>
    </row>
    <row r="8741" spans="3:3" s="62" customFormat="1" ht="12.75" x14ac:dyDescent="0.2">
      <c r="C8741" s="63"/>
    </row>
    <row r="8742" spans="3:3" s="62" customFormat="1" ht="12.75" x14ac:dyDescent="0.2">
      <c r="C8742" s="63"/>
    </row>
    <row r="8743" spans="3:3" s="62" customFormat="1" ht="12.75" x14ac:dyDescent="0.2">
      <c r="C8743" s="63"/>
    </row>
    <row r="8744" spans="3:3" s="62" customFormat="1" ht="12.75" x14ac:dyDescent="0.2">
      <c r="C8744" s="63"/>
    </row>
    <row r="8745" spans="3:3" s="62" customFormat="1" ht="12.75" x14ac:dyDescent="0.2">
      <c r="C8745" s="63"/>
    </row>
    <row r="8746" spans="3:3" s="62" customFormat="1" ht="12.75" x14ac:dyDescent="0.2">
      <c r="C8746" s="63"/>
    </row>
    <row r="8747" spans="3:3" s="62" customFormat="1" ht="12.75" x14ac:dyDescent="0.2">
      <c r="C8747" s="63"/>
    </row>
    <row r="8748" spans="3:3" s="62" customFormat="1" ht="12.75" x14ac:dyDescent="0.2">
      <c r="C8748" s="63"/>
    </row>
    <row r="8749" spans="3:3" s="62" customFormat="1" ht="12.75" x14ac:dyDescent="0.2">
      <c r="C8749" s="63"/>
    </row>
    <row r="8750" spans="3:3" s="62" customFormat="1" ht="12.75" x14ac:dyDescent="0.2">
      <c r="C8750" s="63"/>
    </row>
    <row r="8751" spans="3:3" s="62" customFormat="1" ht="12.75" x14ac:dyDescent="0.2">
      <c r="C8751" s="63"/>
    </row>
    <row r="8752" spans="3:3" s="62" customFormat="1" ht="12.75" x14ac:dyDescent="0.2">
      <c r="C8752" s="63"/>
    </row>
    <row r="8753" spans="3:3" s="62" customFormat="1" ht="12.75" x14ac:dyDescent="0.2">
      <c r="C8753" s="63"/>
    </row>
    <row r="8754" spans="3:3" s="62" customFormat="1" ht="12.75" x14ac:dyDescent="0.2">
      <c r="C8754" s="63"/>
    </row>
    <row r="8755" spans="3:3" s="62" customFormat="1" ht="12.75" x14ac:dyDescent="0.2">
      <c r="C8755" s="63"/>
    </row>
    <row r="8756" spans="3:3" s="62" customFormat="1" ht="12.75" x14ac:dyDescent="0.2">
      <c r="C8756" s="63"/>
    </row>
    <row r="8757" spans="3:3" s="62" customFormat="1" ht="12.75" x14ac:dyDescent="0.2">
      <c r="C8757" s="63"/>
    </row>
    <row r="8758" spans="3:3" s="62" customFormat="1" ht="12.75" x14ac:dyDescent="0.2">
      <c r="C8758" s="63"/>
    </row>
    <row r="8759" spans="3:3" s="62" customFormat="1" ht="12.75" x14ac:dyDescent="0.2">
      <c r="C8759" s="63"/>
    </row>
    <row r="8760" spans="3:3" s="62" customFormat="1" ht="12.75" x14ac:dyDescent="0.2">
      <c r="C8760" s="63"/>
    </row>
    <row r="8761" spans="3:3" s="62" customFormat="1" ht="12.75" x14ac:dyDescent="0.2">
      <c r="C8761" s="63"/>
    </row>
    <row r="8762" spans="3:3" s="62" customFormat="1" ht="12.75" x14ac:dyDescent="0.2">
      <c r="C8762" s="63"/>
    </row>
    <row r="8763" spans="3:3" s="62" customFormat="1" ht="12.75" x14ac:dyDescent="0.2">
      <c r="C8763" s="63"/>
    </row>
    <row r="8764" spans="3:3" s="62" customFormat="1" ht="12.75" x14ac:dyDescent="0.2">
      <c r="C8764" s="63"/>
    </row>
    <row r="8765" spans="3:3" s="62" customFormat="1" ht="12.75" x14ac:dyDescent="0.2">
      <c r="C8765" s="63"/>
    </row>
    <row r="8766" spans="3:3" s="62" customFormat="1" ht="12.75" x14ac:dyDescent="0.2">
      <c r="C8766" s="63"/>
    </row>
    <row r="8767" spans="3:3" s="62" customFormat="1" ht="12.75" x14ac:dyDescent="0.2">
      <c r="C8767" s="63"/>
    </row>
    <row r="8768" spans="3:3" s="62" customFormat="1" ht="12.75" x14ac:dyDescent="0.2">
      <c r="C8768" s="63"/>
    </row>
    <row r="8769" spans="3:3" s="62" customFormat="1" ht="12.75" x14ac:dyDescent="0.2">
      <c r="C8769" s="63"/>
    </row>
    <row r="8770" spans="3:3" s="62" customFormat="1" ht="12.75" x14ac:dyDescent="0.2">
      <c r="C8770" s="63"/>
    </row>
    <row r="8771" spans="3:3" s="62" customFormat="1" ht="12.75" x14ac:dyDescent="0.2">
      <c r="C8771" s="63"/>
    </row>
    <row r="8772" spans="3:3" s="62" customFormat="1" ht="12.75" x14ac:dyDescent="0.2">
      <c r="C8772" s="63"/>
    </row>
    <row r="8773" spans="3:3" s="62" customFormat="1" ht="12.75" x14ac:dyDescent="0.2">
      <c r="C8773" s="63"/>
    </row>
    <row r="8774" spans="3:3" s="62" customFormat="1" ht="12.75" x14ac:dyDescent="0.2">
      <c r="C8774" s="63"/>
    </row>
    <row r="8775" spans="3:3" s="62" customFormat="1" ht="12.75" x14ac:dyDescent="0.2">
      <c r="C8775" s="63"/>
    </row>
    <row r="8776" spans="3:3" s="62" customFormat="1" ht="12.75" x14ac:dyDescent="0.2">
      <c r="C8776" s="63"/>
    </row>
    <row r="8777" spans="3:3" s="62" customFormat="1" ht="12.75" x14ac:dyDescent="0.2">
      <c r="C8777" s="63"/>
    </row>
    <row r="8778" spans="3:3" s="62" customFormat="1" ht="12.75" x14ac:dyDescent="0.2">
      <c r="C8778" s="63"/>
    </row>
    <row r="8779" spans="3:3" s="62" customFormat="1" ht="12.75" x14ac:dyDescent="0.2">
      <c r="C8779" s="63"/>
    </row>
    <row r="8780" spans="3:3" s="62" customFormat="1" ht="12.75" x14ac:dyDescent="0.2">
      <c r="C8780" s="63"/>
    </row>
    <row r="8781" spans="3:3" s="62" customFormat="1" ht="12.75" x14ac:dyDescent="0.2">
      <c r="C8781" s="63"/>
    </row>
    <row r="8782" spans="3:3" s="62" customFormat="1" ht="12.75" x14ac:dyDescent="0.2">
      <c r="C8782" s="63"/>
    </row>
    <row r="8783" spans="3:3" s="62" customFormat="1" ht="12.75" x14ac:dyDescent="0.2">
      <c r="C8783" s="63"/>
    </row>
    <row r="8784" spans="3:3" s="62" customFormat="1" ht="12.75" x14ac:dyDescent="0.2">
      <c r="C8784" s="63"/>
    </row>
    <row r="8785" spans="3:3" s="62" customFormat="1" ht="12.75" x14ac:dyDescent="0.2">
      <c r="C8785" s="63"/>
    </row>
    <row r="8786" spans="3:3" s="62" customFormat="1" ht="12.75" x14ac:dyDescent="0.2">
      <c r="C8786" s="63"/>
    </row>
    <row r="8787" spans="3:3" s="62" customFormat="1" ht="12.75" x14ac:dyDescent="0.2">
      <c r="C8787" s="63"/>
    </row>
    <row r="8788" spans="3:3" s="62" customFormat="1" ht="12.75" x14ac:dyDescent="0.2">
      <c r="C8788" s="63"/>
    </row>
    <row r="8789" spans="3:3" s="62" customFormat="1" ht="12.75" x14ac:dyDescent="0.2">
      <c r="C8789" s="63"/>
    </row>
    <row r="8790" spans="3:3" s="62" customFormat="1" ht="12.75" x14ac:dyDescent="0.2">
      <c r="C8790" s="63"/>
    </row>
    <row r="8791" spans="3:3" s="62" customFormat="1" ht="12.75" x14ac:dyDescent="0.2">
      <c r="C8791" s="63"/>
    </row>
    <row r="8792" spans="3:3" s="62" customFormat="1" ht="12.75" x14ac:dyDescent="0.2">
      <c r="C8792" s="63"/>
    </row>
    <row r="8793" spans="3:3" s="62" customFormat="1" ht="12.75" x14ac:dyDescent="0.2">
      <c r="C8793" s="63"/>
    </row>
    <row r="8794" spans="3:3" s="62" customFormat="1" ht="12.75" x14ac:dyDescent="0.2">
      <c r="C8794" s="63"/>
    </row>
    <row r="8795" spans="3:3" s="62" customFormat="1" ht="12.75" x14ac:dyDescent="0.2">
      <c r="C8795" s="63"/>
    </row>
    <row r="8796" spans="3:3" s="62" customFormat="1" ht="12.75" x14ac:dyDescent="0.2">
      <c r="C8796" s="63"/>
    </row>
    <row r="8797" spans="3:3" s="62" customFormat="1" ht="12.75" x14ac:dyDescent="0.2">
      <c r="C8797" s="63"/>
    </row>
    <row r="8798" spans="3:3" s="62" customFormat="1" ht="12.75" x14ac:dyDescent="0.2">
      <c r="C8798" s="63"/>
    </row>
    <row r="8799" spans="3:3" s="62" customFormat="1" ht="12.75" x14ac:dyDescent="0.2">
      <c r="C8799" s="63"/>
    </row>
    <row r="8800" spans="3:3" s="62" customFormat="1" ht="12.75" x14ac:dyDescent="0.2">
      <c r="C8800" s="63"/>
    </row>
    <row r="8801" spans="3:3" s="62" customFormat="1" ht="12.75" x14ac:dyDescent="0.2">
      <c r="C8801" s="63"/>
    </row>
    <row r="8802" spans="3:3" s="62" customFormat="1" ht="12.75" x14ac:dyDescent="0.2">
      <c r="C8802" s="63"/>
    </row>
    <row r="8803" spans="3:3" s="62" customFormat="1" ht="12.75" x14ac:dyDescent="0.2">
      <c r="C8803" s="63"/>
    </row>
    <row r="8804" spans="3:3" s="62" customFormat="1" ht="12.75" x14ac:dyDescent="0.2">
      <c r="C8804" s="63"/>
    </row>
    <row r="8805" spans="3:3" s="62" customFormat="1" ht="12.75" x14ac:dyDescent="0.2">
      <c r="C8805" s="63"/>
    </row>
    <row r="8806" spans="3:3" s="62" customFormat="1" ht="12.75" x14ac:dyDescent="0.2">
      <c r="C8806" s="63"/>
    </row>
    <row r="8807" spans="3:3" s="62" customFormat="1" ht="12.75" x14ac:dyDescent="0.2">
      <c r="C8807" s="63"/>
    </row>
    <row r="8808" spans="3:3" s="62" customFormat="1" ht="12.75" x14ac:dyDescent="0.2">
      <c r="C8808" s="63"/>
    </row>
    <row r="8809" spans="3:3" s="62" customFormat="1" ht="12.75" x14ac:dyDescent="0.2">
      <c r="C8809" s="63"/>
    </row>
    <row r="8810" spans="3:3" s="62" customFormat="1" ht="12.75" x14ac:dyDescent="0.2">
      <c r="C8810" s="63"/>
    </row>
    <row r="8811" spans="3:3" s="62" customFormat="1" ht="12.75" x14ac:dyDescent="0.2">
      <c r="C8811" s="63"/>
    </row>
    <row r="8812" spans="3:3" s="62" customFormat="1" ht="12.75" x14ac:dyDescent="0.2">
      <c r="C8812" s="63"/>
    </row>
    <row r="8813" spans="3:3" s="62" customFormat="1" ht="12.75" x14ac:dyDescent="0.2">
      <c r="C8813" s="63"/>
    </row>
    <row r="8814" spans="3:3" s="62" customFormat="1" ht="12.75" x14ac:dyDescent="0.2">
      <c r="C8814" s="63"/>
    </row>
    <row r="8815" spans="3:3" s="62" customFormat="1" ht="12.75" x14ac:dyDescent="0.2">
      <c r="C8815" s="63"/>
    </row>
    <row r="8816" spans="3:3" s="62" customFormat="1" ht="12.75" x14ac:dyDescent="0.2">
      <c r="C8816" s="63"/>
    </row>
    <row r="8817" spans="3:3" s="62" customFormat="1" ht="12.75" x14ac:dyDescent="0.2">
      <c r="C8817" s="63"/>
    </row>
    <row r="8818" spans="3:3" s="62" customFormat="1" ht="12.75" x14ac:dyDescent="0.2">
      <c r="C8818" s="63"/>
    </row>
    <row r="8819" spans="3:3" s="62" customFormat="1" ht="12.75" x14ac:dyDescent="0.2">
      <c r="C8819" s="63"/>
    </row>
    <row r="8820" spans="3:3" s="62" customFormat="1" ht="12.75" x14ac:dyDescent="0.2">
      <c r="C8820" s="63"/>
    </row>
    <row r="8821" spans="3:3" s="62" customFormat="1" ht="12.75" x14ac:dyDescent="0.2">
      <c r="C8821" s="63"/>
    </row>
    <row r="8822" spans="3:3" s="62" customFormat="1" ht="12.75" x14ac:dyDescent="0.2">
      <c r="C8822" s="63"/>
    </row>
    <row r="8823" spans="3:3" s="62" customFormat="1" ht="12.75" x14ac:dyDescent="0.2">
      <c r="C8823" s="63"/>
    </row>
    <row r="8824" spans="3:3" s="62" customFormat="1" ht="12.75" x14ac:dyDescent="0.2">
      <c r="C8824" s="63"/>
    </row>
    <row r="8825" spans="3:3" s="62" customFormat="1" ht="12.75" x14ac:dyDescent="0.2">
      <c r="C8825" s="63"/>
    </row>
    <row r="8826" spans="3:3" s="62" customFormat="1" ht="12.75" x14ac:dyDescent="0.2">
      <c r="C8826" s="63"/>
    </row>
    <row r="8827" spans="3:3" s="62" customFormat="1" ht="12.75" x14ac:dyDescent="0.2">
      <c r="C8827" s="63"/>
    </row>
    <row r="8828" spans="3:3" s="62" customFormat="1" ht="12.75" x14ac:dyDescent="0.2">
      <c r="C8828" s="63"/>
    </row>
    <row r="8829" spans="3:3" s="62" customFormat="1" ht="12.75" x14ac:dyDescent="0.2">
      <c r="C8829" s="63"/>
    </row>
    <row r="8830" spans="3:3" s="62" customFormat="1" ht="12.75" x14ac:dyDescent="0.2">
      <c r="C8830" s="63"/>
    </row>
    <row r="8831" spans="3:3" s="62" customFormat="1" ht="12.75" x14ac:dyDescent="0.2">
      <c r="C8831" s="63"/>
    </row>
    <row r="8832" spans="3:3" s="62" customFormat="1" ht="12.75" x14ac:dyDescent="0.2">
      <c r="C8832" s="63"/>
    </row>
    <row r="8833" spans="3:3" s="62" customFormat="1" ht="12.75" x14ac:dyDescent="0.2">
      <c r="C8833" s="63"/>
    </row>
    <row r="8834" spans="3:3" s="62" customFormat="1" ht="12.75" x14ac:dyDescent="0.2">
      <c r="C8834" s="63"/>
    </row>
    <row r="8835" spans="3:3" s="62" customFormat="1" ht="12.75" x14ac:dyDescent="0.2">
      <c r="C8835" s="63"/>
    </row>
    <row r="8836" spans="3:3" s="62" customFormat="1" ht="12.75" x14ac:dyDescent="0.2">
      <c r="C8836" s="63"/>
    </row>
    <row r="8837" spans="3:3" s="62" customFormat="1" ht="12.75" x14ac:dyDescent="0.2">
      <c r="C8837" s="63"/>
    </row>
    <row r="8838" spans="3:3" s="62" customFormat="1" ht="12.75" x14ac:dyDescent="0.2">
      <c r="C8838" s="63"/>
    </row>
    <row r="8839" spans="3:3" s="62" customFormat="1" ht="12.75" x14ac:dyDescent="0.2">
      <c r="C8839" s="63"/>
    </row>
    <row r="8840" spans="3:3" s="62" customFormat="1" ht="12.75" x14ac:dyDescent="0.2">
      <c r="C8840" s="63"/>
    </row>
    <row r="8841" spans="3:3" s="62" customFormat="1" ht="12.75" x14ac:dyDescent="0.2">
      <c r="C8841" s="63"/>
    </row>
    <row r="8842" spans="3:3" s="62" customFormat="1" ht="12.75" x14ac:dyDescent="0.2">
      <c r="C8842" s="63"/>
    </row>
    <row r="8843" spans="3:3" s="62" customFormat="1" ht="12.75" x14ac:dyDescent="0.2">
      <c r="C8843" s="63"/>
    </row>
    <row r="8844" spans="3:3" s="62" customFormat="1" ht="12.75" x14ac:dyDescent="0.2">
      <c r="C8844" s="63"/>
    </row>
    <row r="8845" spans="3:3" s="62" customFormat="1" ht="12.75" x14ac:dyDescent="0.2">
      <c r="C8845" s="63"/>
    </row>
    <row r="8846" spans="3:3" s="62" customFormat="1" ht="12.75" x14ac:dyDescent="0.2">
      <c r="C8846" s="63"/>
    </row>
    <row r="8847" spans="3:3" s="62" customFormat="1" ht="12.75" x14ac:dyDescent="0.2">
      <c r="C8847" s="63"/>
    </row>
    <row r="8848" spans="3:3" s="62" customFormat="1" ht="12.75" x14ac:dyDescent="0.2">
      <c r="C8848" s="63"/>
    </row>
    <row r="8849" spans="3:3" s="62" customFormat="1" ht="12.75" x14ac:dyDescent="0.2">
      <c r="C8849" s="63"/>
    </row>
    <row r="8850" spans="3:3" s="62" customFormat="1" ht="12.75" x14ac:dyDescent="0.2">
      <c r="C8850" s="63"/>
    </row>
    <row r="8851" spans="3:3" s="62" customFormat="1" ht="12.75" x14ac:dyDescent="0.2">
      <c r="C8851" s="63"/>
    </row>
    <row r="8852" spans="3:3" s="62" customFormat="1" ht="12.75" x14ac:dyDescent="0.2">
      <c r="C8852" s="63"/>
    </row>
    <row r="8853" spans="3:3" s="62" customFormat="1" ht="12.75" x14ac:dyDescent="0.2">
      <c r="C8853" s="63"/>
    </row>
    <row r="8854" spans="3:3" s="62" customFormat="1" ht="12.75" x14ac:dyDescent="0.2">
      <c r="C8854" s="63"/>
    </row>
    <row r="8855" spans="3:3" s="62" customFormat="1" ht="12.75" x14ac:dyDescent="0.2">
      <c r="C8855" s="63"/>
    </row>
    <row r="8856" spans="3:3" s="62" customFormat="1" ht="12.75" x14ac:dyDescent="0.2">
      <c r="C8856" s="63"/>
    </row>
    <row r="8857" spans="3:3" s="62" customFormat="1" ht="12.75" x14ac:dyDescent="0.2">
      <c r="C8857" s="63"/>
    </row>
    <row r="8858" spans="3:3" s="62" customFormat="1" ht="12.75" x14ac:dyDescent="0.2">
      <c r="C8858" s="63"/>
    </row>
    <row r="8859" spans="3:3" s="62" customFormat="1" ht="12.75" x14ac:dyDescent="0.2">
      <c r="C8859" s="63"/>
    </row>
    <row r="8860" spans="3:3" s="62" customFormat="1" ht="12.75" x14ac:dyDescent="0.2">
      <c r="C8860" s="63"/>
    </row>
    <row r="8861" spans="3:3" s="62" customFormat="1" ht="12.75" x14ac:dyDescent="0.2">
      <c r="C8861" s="63"/>
    </row>
    <row r="8862" spans="3:3" s="62" customFormat="1" ht="12.75" x14ac:dyDescent="0.2">
      <c r="C8862" s="63"/>
    </row>
    <row r="8863" spans="3:3" s="62" customFormat="1" ht="12.75" x14ac:dyDescent="0.2">
      <c r="C8863" s="63"/>
    </row>
    <row r="8864" spans="3:3" s="62" customFormat="1" ht="12.75" x14ac:dyDescent="0.2">
      <c r="C8864" s="63"/>
    </row>
    <row r="8865" spans="3:3" s="62" customFormat="1" ht="12.75" x14ac:dyDescent="0.2">
      <c r="C8865" s="63"/>
    </row>
    <row r="8866" spans="3:3" s="62" customFormat="1" ht="12.75" x14ac:dyDescent="0.2">
      <c r="C8866" s="63"/>
    </row>
    <row r="8867" spans="3:3" s="62" customFormat="1" ht="12.75" x14ac:dyDescent="0.2">
      <c r="C8867" s="63"/>
    </row>
    <row r="8868" spans="3:3" s="62" customFormat="1" ht="12.75" x14ac:dyDescent="0.2">
      <c r="C8868" s="63"/>
    </row>
    <row r="8869" spans="3:3" s="62" customFormat="1" ht="12.75" x14ac:dyDescent="0.2">
      <c r="C8869" s="63"/>
    </row>
    <row r="8870" spans="3:3" s="62" customFormat="1" ht="12.75" x14ac:dyDescent="0.2">
      <c r="C8870" s="63"/>
    </row>
    <row r="8871" spans="3:3" s="62" customFormat="1" ht="12.75" x14ac:dyDescent="0.2">
      <c r="C8871" s="63"/>
    </row>
    <row r="8872" spans="3:3" s="62" customFormat="1" ht="12.75" x14ac:dyDescent="0.2">
      <c r="C8872" s="63"/>
    </row>
    <row r="8873" spans="3:3" s="62" customFormat="1" ht="12.75" x14ac:dyDescent="0.2">
      <c r="C8873" s="63"/>
    </row>
    <row r="8874" spans="3:3" s="62" customFormat="1" ht="12.75" x14ac:dyDescent="0.2">
      <c r="C8874" s="63"/>
    </row>
    <row r="8875" spans="3:3" s="62" customFormat="1" ht="12.75" x14ac:dyDescent="0.2">
      <c r="C8875" s="63"/>
    </row>
    <row r="8876" spans="3:3" s="62" customFormat="1" ht="12.75" x14ac:dyDescent="0.2">
      <c r="C8876" s="63"/>
    </row>
    <row r="8877" spans="3:3" s="62" customFormat="1" ht="12.75" x14ac:dyDescent="0.2">
      <c r="C8877" s="63"/>
    </row>
    <row r="8878" spans="3:3" s="62" customFormat="1" ht="12.75" x14ac:dyDescent="0.2">
      <c r="C8878" s="63"/>
    </row>
    <row r="8879" spans="3:3" s="62" customFormat="1" ht="12.75" x14ac:dyDescent="0.2">
      <c r="C8879" s="63"/>
    </row>
    <row r="8880" spans="3:3" s="62" customFormat="1" ht="12.75" x14ac:dyDescent="0.2">
      <c r="C8880" s="63"/>
    </row>
    <row r="8881" spans="3:3" s="62" customFormat="1" ht="12.75" x14ac:dyDescent="0.2">
      <c r="C8881" s="63"/>
    </row>
    <row r="8882" spans="3:3" s="62" customFormat="1" ht="12.75" x14ac:dyDescent="0.2">
      <c r="C8882" s="63"/>
    </row>
    <row r="8883" spans="3:3" s="62" customFormat="1" ht="12.75" x14ac:dyDescent="0.2">
      <c r="C8883" s="63"/>
    </row>
    <row r="8884" spans="3:3" s="62" customFormat="1" ht="12.75" x14ac:dyDescent="0.2">
      <c r="C8884" s="63"/>
    </row>
    <row r="8885" spans="3:3" s="62" customFormat="1" ht="12.75" x14ac:dyDescent="0.2">
      <c r="C8885" s="63"/>
    </row>
    <row r="8886" spans="3:3" s="62" customFormat="1" ht="12.75" x14ac:dyDescent="0.2">
      <c r="C8886" s="63"/>
    </row>
    <row r="8887" spans="3:3" s="62" customFormat="1" ht="12.75" x14ac:dyDescent="0.2">
      <c r="C8887" s="63"/>
    </row>
    <row r="8888" spans="3:3" s="62" customFormat="1" ht="12.75" x14ac:dyDescent="0.2">
      <c r="C8888" s="63"/>
    </row>
    <row r="8889" spans="3:3" s="62" customFormat="1" ht="12.75" x14ac:dyDescent="0.2">
      <c r="C8889" s="63"/>
    </row>
    <row r="8890" spans="3:3" s="62" customFormat="1" ht="12.75" x14ac:dyDescent="0.2">
      <c r="C8890" s="63"/>
    </row>
    <row r="8891" spans="3:3" s="62" customFormat="1" ht="12.75" x14ac:dyDescent="0.2">
      <c r="C8891" s="63"/>
    </row>
    <row r="8892" spans="3:3" s="62" customFormat="1" ht="12.75" x14ac:dyDescent="0.2">
      <c r="C8892" s="63"/>
    </row>
    <row r="8893" spans="3:3" s="62" customFormat="1" ht="12.75" x14ac:dyDescent="0.2">
      <c r="C8893" s="63"/>
    </row>
    <row r="8894" spans="3:3" s="62" customFormat="1" ht="12.75" x14ac:dyDescent="0.2">
      <c r="C8894" s="63"/>
    </row>
    <row r="8895" spans="3:3" s="62" customFormat="1" ht="12.75" x14ac:dyDescent="0.2">
      <c r="C8895" s="63"/>
    </row>
    <row r="8896" spans="3:3" s="62" customFormat="1" ht="12.75" x14ac:dyDescent="0.2">
      <c r="C8896" s="63"/>
    </row>
    <row r="8897" spans="3:3" s="62" customFormat="1" ht="12.75" x14ac:dyDescent="0.2">
      <c r="C8897" s="63"/>
    </row>
    <row r="8898" spans="3:3" s="62" customFormat="1" ht="12.75" x14ac:dyDescent="0.2">
      <c r="C8898" s="63"/>
    </row>
    <row r="8899" spans="3:3" s="62" customFormat="1" ht="12.75" x14ac:dyDescent="0.2">
      <c r="C8899" s="63"/>
    </row>
    <row r="8900" spans="3:3" s="62" customFormat="1" ht="12.75" x14ac:dyDescent="0.2">
      <c r="C8900" s="63"/>
    </row>
    <row r="8901" spans="3:3" s="62" customFormat="1" ht="12.75" x14ac:dyDescent="0.2">
      <c r="C8901" s="63"/>
    </row>
    <row r="8902" spans="3:3" s="62" customFormat="1" ht="12.75" x14ac:dyDescent="0.2">
      <c r="C8902" s="63"/>
    </row>
    <row r="8903" spans="3:3" s="62" customFormat="1" ht="12.75" x14ac:dyDescent="0.2">
      <c r="C8903" s="63"/>
    </row>
    <row r="8904" spans="3:3" s="62" customFormat="1" ht="12.75" x14ac:dyDescent="0.2">
      <c r="C8904" s="63"/>
    </row>
    <row r="8905" spans="3:3" s="62" customFormat="1" ht="12.75" x14ac:dyDescent="0.2">
      <c r="C8905" s="63"/>
    </row>
    <row r="8906" spans="3:3" s="62" customFormat="1" ht="12.75" x14ac:dyDescent="0.2">
      <c r="C8906" s="63"/>
    </row>
    <row r="8907" spans="3:3" s="62" customFormat="1" ht="12.75" x14ac:dyDescent="0.2">
      <c r="C8907" s="63"/>
    </row>
    <row r="8908" spans="3:3" s="62" customFormat="1" ht="12.75" x14ac:dyDescent="0.2">
      <c r="C8908" s="63"/>
    </row>
    <row r="8909" spans="3:3" s="62" customFormat="1" ht="12.75" x14ac:dyDescent="0.2">
      <c r="C8909" s="63"/>
    </row>
    <row r="8910" spans="3:3" s="62" customFormat="1" ht="12.75" x14ac:dyDescent="0.2">
      <c r="C8910" s="63"/>
    </row>
    <row r="8911" spans="3:3" s="62" customFormat="1" ht="12.75" x14ac:dyDescent="0.2">
      <c r="C8911" s="63"/>
    </row>
    <row r="8912" spans="3:3" s="62" customFormat="1" ht="12.75" x14ac:dyDescent="0.2">
      <c r="C8912" s="63"/>
    </row>
    <row r="8913" spans="3:3" s="62" customFormat="1" ht="12.75" x14ac:dyDescent="0.2">
      <c r="C8913" s="63"/>
    </row>
    <row r="8914" spans="3:3" s="62" customFormat="1" ht="12.75" x14ac:dyDescent="0.2">
      <c r="C8914" s="63"/>
    </row>
    <row r="8915" spans="3:3" s="62" customFormat="1" ht="12.75" x14ac:dyDescent="0.2">
      <c r="C8915" s="63"/>
    </row>
    <row r="8916" spans="3:3" s="62" customFormat="1" ht="12.75" x14ac:dyDescent="0.2">
      <c r="C8916" s="63"/>
    </row>
    <row r="8917" spans="3:3" s="62" customFormat="1" ht="12.75" x14ac:dyDescent="0.2">
      <c r="C8917" s="63"/>
    </row>
    <row r="8918" spans="3:3" s="62" customFormat="1" ht="12.75" x14ac:dyDescent="0.2">
      <c r="C8918" s="63"/>
    </row>
    <row r="8919" spans="3:3" s="62" customFormat="1" ht="12.75" x14ac:dyDescent="0.2">
      <c r="C8919" s="63"/>
    </row>
    <row r="8920" spans="3:3" s="62" customFormat="1" ht="12.75" x14ac:dyDescent="0.2">
      <c r="C8920" s="63"/>
    </row>
    <row r="8921" spans="3:3" s="62" customFormat="1" ht="12.75" x14ac:dyDescent="0.2">
      <c r="C8921" s="63"/>
    </row>
    <row r="8922" spans="3:3" s="62" customFormat="1" ht="12.75" x14ac:dyDescent="0.2">
      <c r="C8922" s="63"/>
    </row>
    <row r="8923" spans="3:3" s="62" customFormat="1" ht="12.75" x14ac:dyDescent="0.2">
      <c r="C8923" s="63"/>
    </row>
    <row r="8924" spans="3:3" s="62" customFormat="1" ht="12.75" x14ac:dyDescent="0.2">
      <c r="C8924" s="63"/>
    </row>
    <row r="8925" spans="3:3" s="62" customFormat="1" ht="12.75" x14ac:dyDescent="0.2">
      <c r="C8925" s="63"/>
    </row>
    <row r="8926" spans="3:3" s="62" customFormat="1" ht="12.75" x14ac:dyDescent="0.2">
      <c r="C8926" s="63"/>
    </row>
    <row r="8927" spans="3:3" s="62" customFormat="1" ht="12.75" x14ac:dyDescent="0.2">
      <c r="C8927" s="63"/>
    </row>
    <row r="8928" spans="3:3" s="62" customFormat="1" ht="12.75" x14ac:dyDescent="0.2">
      <c r="C8928" s="63"/>
    </row>
    <row r="8929" spans="3:3" s="62" customFormat="1" ht="12.75" x14ac:dyDescent="0.2">
      <c r="C8929" s="63"/>
    </row>
    <row r="8930" spans="3:3" s="62" customFormat="1" ht="12.75" x14ac:dyDescent="0.2">
      <c r="C8930" s="63"/>
    </row>
    <row r="8931" spans="3:3" s="62" customFormat="1" ht="12.75" x14ac:dyDescent="0.2">
      <c r="C8931" s="63"/>
    </row>
    <row r="8932" spans="3:3" s="62" customFormat="1" ht="12.75" x14ac:dyDescent="0.2">
      <c r="C8932" s="63"/>
    </row>
    <row r="8933" spans="3:3" s="62" customFormat="1" ht="12.75" x14ac:dyDescent="0.2">
      <c r="C8933" s="63"/>
    </row>
    <row r="8934" spans="3:3" s="62" customFormat="1" ht="12.75" x14ac:dyDescent="0.2">
      <c r="C8934" s="63"/>
    </row>
    <row r="8935" spans="3:3" s="62" customFormat="1" ht="12.75" x14ac:dyDescent="0.2">
      <c r="C8935" s="63"/>
    </row>
    <row r="8936" spans="3:3" s="62" customFormat="1" ht="12.75" x14ac:dyDescent="0.2">
      <c r="C8936" s="63"/>
    </row>
    <row r="8937" spans="3:3" s="62" customFormat="1" ht="12.75" x14ac:dyDescent="0.2">
      <c r="C8937" s="63"/>
    </row>
    <row r="8938" spans="3:3" s="62" customFormat="1" ht="12.75" x14ac:dyDescent="0.2">
      <c r="C8938" s="63"/>
    </row>
    <row r="8939" spans="3:3" s="62" customFormat="1" ht="12.75" x14ac:dyDescent="0.2">
      <c r="C8939" s="63"/>
    </row>
    <row r="8940" spans="3:3" s="62" customFormat="1" ht="12.75" x14ac:dyDescent="0.2">
      <c r="C8940" s="63"/>
    </row>
    <row r="8941" spans="3:3" s="62" customFormat="1" ht="12.75" x14ac:dyDescent="0.2">
      <c r="C8941" s="63"/>
    </row>
    <row r="8942" spans="3:3" s="62" customFormat="1" ht="12.75" x14ac:dyDescent="0.2">
      <c r="C8942" s="63"/>
    </row>
    <row r="8943" spans="3:3" s="62" customFormat="1" ht="12.75" x14ac:dyDescent="0.2">
      <c r="C8943" s="63"/>
    </row>
    <row r="8944" spans="3:3" s="62" customFormat="1" ht="12.75" x14ac:dyDescent="0.2">
      <c r="C8944" s="63"/>
    </row>
    <row r="8945" spans="3:3" s="62" customFormat="1" ht="12.75" x14ac:dyDescent="0.2">
      <c r="C8945" s="63"/>
    </row>
    <row r="8946" spans="3:3" s="62" customFormat="1" ht="12.75" x14ac:dyDescent="0.2">
      <c r="C8946" s="63"/>
    </row>
    <row r="8947" spans="3:3" s="62" customFormat="1" ht="12.75" x14ac:dyDescent="0.2">
      <c r="C8947" s="63"/>
    </row>
    <row r="8948" spans="3:3" s="62" customFormat="1" ht="12.75" x14ac:dyDescent="0.2">
      <c r="C8948" s="63"/>
    </row>
    <row r="8949" spans="3:3" s="62" customFormat="1" ht="12.75" x14ac:dyDescent="0.2">
      <c r="C8949" s="63"/>
    </row>
    <row r="8950" spans="3:3" s="62" customFormat="1" ht="12.75" x14ac:dyDescent="0.2">
      <c r="C8950" s="63"/>
    </row>
    <row r="8951" spans="3:3" s="62" customFormat="1" ht="12.75" x14ac:dyDescent="0.2">
      <c r="C8951" s="63"/>
    </row>
    <row r="8952" spans="3:3" s="62" customFormat="1" ht="12.75" x14ac:dyDescent="0.2">
      <c r="C8952" s="63"/>
    </row>
    <row r="8953" spans="3:3" s="62" customFormat="1" ht="12.75" x14ac:dyDescent="0.2">
      <c r="C8953" s="63"/>
    </row>
    <row r="8954" spans="3:3" s="62" customFormat="1" ht="12.75" x14ac:dyDescent="0.2">
      <c r="C8954" s="63"/>
    </row>
    <row r="8955" spans="3:3" s="62" customFormat="1" ht="12.75" x14ac:dyDescent="0.2">
      <c r="C8955" s="63"/>
    </row>
    <row r="8956" spans="3:3" s="62" customFormat="1" ht="12.75" x14ac:dyDescent="0.2">
      <c r="C8956" s="63"/>
    </row>
    <row r="8957" spans="3:3" s="62" customFormat="1" ht="12.75" x14ac:dyDescent="0.2">
      <c r="C8957" s="63"/>
    </row>
    <row r="8958" spans="3:3" s="62" customFormat="1" ht="12.75" x14ac:dyDescent="0.2">
      <c r="C8958" s="63"/>
    </row>
    <row r="8959" spans="3:3" s="62" customFormat="1" ht="12.75" x14ac:dyDescent="0.2">
      <c r="C8959" s="63"/>
    </row>
    <row r="8960" spans="3:3" s="62" customFormat="1" ht="12.75" x14ac:dyDescent="0.2">
      <c r="C8960" s="63"/>
    </row>
    <row r="8961" spans="3:3" s="62" customFormat="1" ht="12.75" x14ac:dyDescent="0.2">
      <c r="C8961" s="63"/>
    </row>
    <row r="8962" spans="3:3" s="62" customFormat="1" ht="12.75" x14ac:dyDescent="0.2">
      <c r="C8962" s="63"/>
    </row>
    <row r="8963" spans="3:3" s="62" customFormat="1" ht="12.75" x14ac:dyDescent="0.2">
      <c r="C8963" s="63"/>
    </row>
    <row r="8964" spans="3:3" s="62" customFormat="1" ht="12.75" x14ac:dyDescent="0.2">
      <c r="C8964" s="63"/>
    </row>
    <row r="8965" spans="3:3" s="62" customFormat="1" ht="12.75" x14ac:dyDescent="0.2">
      <c r="C8965" s="63"/>
    </row>
    <row r="8966" spans="3:3" s="62" customFormat="1" ht="12.75" x14ac:dyDescent="0.2">
      <c r="C8966" s="63"/>
    </row>
    <row r="8967" spans="3:3" s="62" customFormat="1" ht="12.75" x14ac:dyDescent="0.2">
      <c r="C8967" s="63"/>
    </row>
    <row r="8968" spans="3:3" s="62" customFormat="1" ht="12.75" x14ac:dyDescent="0.2">
      <c r="C8968" s="63"/>
    </row>
    <row r="8969" spans="3:3" s="62" customFormat="1" ht="12.75" x14ac:dyDescent="0.2">
      <c r="C8969" s="63"/>
    </row>
    <row r="8970" spans="3:3" s="62" customFormat="1" ht="12.75" x14ac:dyDescent="0.2">
      <c r="C8970" s="63"/>
    </row>
    <row r="8971" spans="3:3" s="62" customFormat="1" ht="12.75" x14ac:dyDescent="0.2">
      <c r="C8971" s="63"/>
    </row>
    <row r="8972" spans="3:3" s="62" customFormat="1" ht="12.75" x14ac:dyDescent="0.2">
      <c r="C8972" s="63"/>
    </row>
    <row r="8973" spans="3:3" s="62" customFormat="1" ht="12.75" x14ac:dyDescent="0.2">
      <c r="C8973" s="63"/>
    </row>
    <row r="8974" spans="3:3" s="62" customFormat="1" ht="12.75" x14ac:dyDescent="0.2">
      <c r="C8974" s="63"/>
    </row>
    <row r="8975" spans="3:3" s="62" customFormat="1" ht="12.75" x14ac:dyDescent="0.2">
      <c r="C8975" s="63"/>
    </row>
    <row r="8976" spans="3:3" s="62" customFormat="1" ht="12.75" x14ac:dyDescent="0.2">
      <c r="C8976" s="63"/>
    </row>
    <row r="8977" spans="3:3" s="62" customFormat="1" ht="12.75" x14ac:dyDescent="0.2">
      <c r="C8977" s="63"/>
    </row>
    <row r="8978" spans="3:3" s="62" customFormat="1" ht="12.75" x14ac:dyDescent="0.2">
      <c r="C8978" s="63"/>
    </row>
    <row r="8979" spans="3:3" s="62" customFormat="1" ht="12.75" x14ac:dyDescent="0.2">
      <c r="C8979" s="63"/>
    </row>
    <row r="8980" spans="3:3" s="62" customFormat="1" ht="12.75" x14ac:dyDescent="0.2">
      <c r="C8980" s="63"/>
    </row>
    <row r="8981" spans="3:3" s="62" customFormat="1" ht="12.75" x14ac:dyDescent="0.2">
      <c r="C8981" s="63"/>
    </row>
    <row r="8982" spans="3:3" s="62" customFormat="1" ht="12.75" x14ac:dyDescent="0.2">
      <c r="C8982" s="63"/>
    </row>
    <row r="8983" spans="3:3" s="62" customFormat="1" ht="12.75" x14ac:dyDescent="0.2">
      <c r="C8983" s="63"/>
    </row>
    <row r="8984" spans="3:3" s="62" customFormat="1" ht="12.75" x14ac:dyDescent="0.2">
      <c r="C8984" s="63"/>
    </row>
    <row r="8985" spans="3:3" s="62" customFormat="1" ht="12.75" x14ac:dyDescent="0.2">
      <c r="C8985" s="63"/>
    </row>
    <row r="8986" spans="3:3" s="62" customFormat="1" ht="12.75" x14ac:dyDescent="0.2">
      <c r="C8986" s="63"/>
    </row>
    <row r="8987" spans="3:3" s="62" customFormat="1" ht="12.75" x14ac:dyDescent="0.2">
      <c r="C8987" s="63"/>
    </row>
    <row r="8988" spans="3:3" s="62" customFormat="1" ht="12.75" x14ac:dyDescent="0.2">
      <c r="C8988" s="63"/>
    </row>
    <row r="8989" spans="3:3" s="62" customFormat="1" ht="12.75" x14ac:dyDescent="0.2">
      <c r="C8989" s="63"/>
    </row>
    <row r="8990" spans="3:3" s="62" customFormat="1" ht="12.75" x14ac:dyDescent="0.2">
      <c r="C8990" s="63"/>
    </row>
    <row r="8991" spans="3:3" s="62" customFormat="1" ht="12.75" x14ac:dyDescent="0.2">
      <c r="C8991" s="63"/>
    </row>
    <row r="8992" spans="3:3" s="62" customFormat="1" ht="12.75" x14ac:dyDescent="0.2">
      <c r="C8992" s="63"/>
    </row>
    <row r="8993" spans="3:3" s="62" customFormat="1" ht="12.75" x14ac:dyDescent="0.2">
      <c r="C8993" s="63"/>
    </row>
    <row r="8994" spans="3:3" s="62" customFormat="1" ht="12.75" x14ac:dyDescent="0.2">
      <c r="C8994" s="63"/>
    </row>
    <row r="8995" spans="3:3" s="62" customFormat="1" ht="12.75" x14ac:dyDescent="0.2">
      <c r="C8995" s="63"/>
    </row>
    <row r="8996" spans="3:3" s="62" customFormat="1" ht="12.75" x14ac:dyDescent="0.2">
      <c r="C8996" s="63"/>
    </row>
    <row r="8997" spans="3:3" s="62" customFormat="1" ht="12.75" x14ac:dyDescent="0.2">
      <c r="C8997" s="63"/>
    </row>
    <row r="8998" spans="3:3" s="62" customFormat="1" ht="12.75" x14ac:dyDescent="0.2">
      <c r="C8998" s="63"/>
    </row>
    <row r="8999" spans="3:3" s="62" customFormat="1" ht="12.75" x14ac:dyDescent="0.2">
      <c r="C8999" s="63"/>
    </row>
    <row r="9000" spans="3:3" s="62" customFormat="1" ht="12.75" x14ac:dyDescent="0.2">
      <c r="C9000" s="63"/>
    </row>
    <row r="9001" spans="3:3" s="62" customFormat="1" ht="12.75" x14ac:dyDescent="0.2">
      <c r="C9001" s="63"/>
    </row>
    <row r="9002" spans="3:3" s="62" customFormat="1" ht="12.75" x14ac:dyDescent="0.2">
      <c r="C9002" s="63"/>
    </row>
    <row r="9003" spans="3:3" s="62" customFormat="1" ht="12.75" x14ac:dyDescent="0.2">
      <c r="C9003" s="63"/>
    </row>
    <row r="9004" spans="3:3" s="62" customFormat="1" ht="12.75" x14ac:dyDescent="0.2">
      <c r="C9004" s="63"/>
    </row>
    <row r="9005" spans="3:3" s="62" customFormat="1" ht="12.75" x14ac:dyDescent="0.2">
      <c r="C9005" s="63"/>
    </row>
    <row r="9006" spans="3:3" s="62" customFormat="1" ht="12.75" x14ac:dyDescent="0.2">
      <c r="C9006" s="63"/>
    </row>
    <row r="9007" spans="3:3" s="62" customFormat="1" ht="12.75" x14ac:dyDescent="0.2">
      <c r="C9007" s="63"/>
    </row>
    <row r="9008" spans="3:3" s="62" customFormat="1" ht="12.75" x14ac:dyDescent="0.2">
      <c r="C9008" s="63"/>
    </row>
    <row r="9009" spans="3:3" s="62" customFormat="1" ht="12.75" x14ac:dyDescent="0.2">
      <c r="C9009" s="63"/>
    </row>
    <row r="9010" spans="3:3" s="62" customFormat="1" ht="12.75" x14ac:dyDescent="0.2">
      <c r="C9010" s="63"/>
    </row>
    <row r="9011" spans="3:3" s="62" customFormat="1" ht="12.75" x14ac:dyDescent="0.2">
      <c r="C9011" s="63"/>
    </row>
    <row r="9012" spans="3:3" s="62" customFormat="1" ht="12.75" x14ac:dyDescent="0.2">
      <c r="C9012" s="63"/>
    </row>
    <row r="9013" spans="3:3" s="62" customFormat="1" ht="12.75" x14ac:dyDescent="0.2">
      <c r="C9013" s="63"/>
    </row>
    <row r="9014" spans="3:3" s="62" customFormat="1" ht="12.75" x14ac:dyDescent="0.2">
      <c r="C9014" s="63"/>
    </row>
    <row r="9015" spans="3:3" s="62" customFormat="1" ht="12.75" x14ac:dyDescent="0.2">
      <c r="C9015" s="63"/>
    </row>
    <row r="9016" spans="3:3" s="62" customFormat="1" ht="12.75" x14ac:dyDescent="0.2">
      <c r="C9016" s="63"/>
    </row>
    <row r="9017" spans="3:3" s="62" customFormat="1" ht="12.75" x14ac:dyDescent="0.2">
      <c r="C9017" s="63"/>
    </row>
    <row r="9018" spans="3:3" s="62" customFormat="1" ht="12.75" x14ac:dyDescent="0.2">
      <c r="C9018" s="63"/>
    </row>
    <row r="9019" spans="3:3" s="62" customFormat="1" ht="12.75" x14ac:dyDescent="0.2">
      <c r="C9019" s="63"/>
    </row>
    <row r="9020" spans="3:3" s="62" customFormat="1" ht="12.75" x14ac:dyDescent="0.2">
      <c r="C9020" s="63"/>
    </row>
    <row r="9021" spans="3:3" s="62" customFormat="1" ht="12.75" x14ac:dyDescent="0.2">
      <c r="C9021" s="63"/>
    </row>
    <row r="9022" spans="3:3" s="62" customFormat="1" ht="12.75" x14ac:dyDescent="0.2">
      <c r="C9022" s="63"/>
    </row>
    <row r="9023" spans="3:3" s="62" customFormat="1" ht="12.75" x14ac:dyDescent="0.2">
      <c r="C9023" s="63"/>
    </row>
    <row r="9024" spans="3:3" s="62" customFormat="1" ht="12.75" x14ac:dyDescent="0.2">
      <c r="C9024" s="63"/>
    </row>
    <row r="9025" spans="3:3" s="62" customFormat="1" ht="12.75" x14ac:dyDescent="0.2">
      <c r="C9025" s="63"/>
    </row>
    <row r="9026" spans="3:3" s="62" customFormat="1" ht="12.75" x14ac:dyDescent="0.2">
      <c r="C9026" s="63"/>
    </row>
    <row r="9027" spans="3:3" s="62" customFormat="1" ht="12.75" x14ac:dyDescent="0.2">
      <c r="C9027" s="63"/>
    </row>
    <row r="9028" spans="3:3" s="62" customFormat="1" ht="12.75" x14ac:dyDescent="0.2">
      <c r="C9028" s="63"/>
    </row>
    <row r="9029" spans="3:3" s="62" customFormat="1" ht="12.75" x14ac:dyDescent="0.2">
      <c r="C9029" s="63"/>
    </row>
    <row r="9030" spans="3:3" s="62" customFormat="1" ht="12.75" x14ac:dyDescent="0.2">
      <c r="C9030" s="63"/>
    </row>
    <row r="9031" spans="3:3" s="62" customFormat="1" ht="12.75" x14ac:dyDescent="0.2">
      <c r="C9031" s="63"/>
    </row>
    <row r="9032" spans="3:3" s="62" customFormat="1" ht="12.75" x14ac:dyDescent="0.2">
      <c r="C9032" s="63"/>
    </row>
    <row r="9033" spans="3:3" s="62" customFormat="1" ht="12.75" x14ac:dyDescent="0.2">
      <c r="C9033" s="63"/>
    </row>
    <row r="9034" spans="3:3" s="62" customFormat="1" ht="12.75" x14ac:dyDescent="0.2">
      <c r="C9034" s="63"/>
    </row>
    <row r="9035" spans="3:3" s="62" customFormat="1" ht="12.75" x14ac:dyDescent="0.2">
      <c r="C9035" s="63"/>
    </row>
    <row r="9036" spans="3:3" s="62" customFormat="1" ht="12.75" x14ac:dyDescent="0.2">
      <c r="C9036" s="63"/>
    </row>
    <row r="9037" spans="3:3" s="62" customFormat="1" ht="12.75" x14ac:dyDescent="0.2">
      <c r="C9037" s="63"/>
    </row>
    <row r="9038" spans="3:3" s="62" customFormat="1" ht="12.75" x14ac:dyDescent="0.2">
      <c r="C9038" s="63"/>
    </row>
    <row r="9039" spans="3:3" s="62" customFormat="1" ht="12.75" x14ac:dyDescent="0.2">
      <c r="C9039" s="63"/>
    </row>
    <row r="9040" spans="3:3" s="62" customFormat="1" ht="12.75" x14ac:dyDescent="0.2">
      <c r="C9040" s="63"/>
    </row>
    <row r="9041" spans="3:3" s="62" customFormat="1" ht="12.75" x14ac:dyDescent="0.2">
      <c r="C9041" s="63"/>
    </row>
    <row r="9042" spans="3:3" s="62" customFormat="1" ht="12.75" x14ac:dyDescent="0.2">
      <c r="C9042" s="63"/>
    </row>
    <row r="9043" spans="3:3" s="62" customFormat="1" ht="12.75" x14ac:dyDescent="0.2">
      <c r="C9043" s="63"/>
    </row>
    <row r="9044" spans="3:3" s="62" customFormat="1" ht="12.75" x14ac:dyDescent="0.2">
      <c r="C9044" s="63"/>
    </row>
    <row r="9045" spans="3:3" s="62" customFormat="1" ht="12.75" x14ac:dyDescent="0.2">
      <c r="C9045" s="63"/>
    </row>
    <row r="9046" spans="3:3" s="62" customFormat="1" ht="12.75" x14ac:dyDescent="0.2">
      <c r="C9046" s="63"/>
    </row>
    <row r="9047" spans="3:3" s="62" customFormat="1" ht="12.75" x14ac:dyDescent="0.2">
      <c r="C9047" s="63"/>
    </row>
    <row r="9048" spans="3:3" s="62" customFormat="1" ht="12.75" x14ac:dyDescent="0.2">
      <c r="C9048" s="63"/>
    </row>
    <row r="9049" spans="3:3" s="62" customFormat="1" ht="12.75" x14ac:dyDescent="0.2">
      <c r="C9049" s="63"/>
    </row>
    <row r="9050" spans="3:3" s="62" customFormat="1" ht="12.75" x14ac:dyDescent="0.2">
      <c r="C9050" s="63"/>
    </row>
    <row r="9051" spans="3:3" s="62" customFormat="1" ht="12.75" x14ac:dyDescent="0.2">
      <c r="C9051" s="63"/>
    </row>
    <row r="9052" spans="3:3" s="62" customFormat="1" ht="12.75" x14ac:dyDescent="0.2">
      <c r="C9052" s="63"/>
    </row>
    <row r="9053" spans="3:3" s="62" customFormat="1" ht="12.75" x14ac:dyDescent="0.2">
      <c r="C9053" s="63"/>
    </row>
    <row r="9054" spans="3:3" s="62" customFormat="1" ht="12.75" x14ac:dyDescent="0.2">
      <c r="C9054" s="63"/>
    </row>
    <row r="9055" spans="3:3" s="62" customFormat="1" ht="12.75" x14ac:dyDescent="0.2">
      <c r="C9055" s="63"/>
    </row>
    <row r="9056" spans="3:3" s="62" customFormat="1" ht="12.75" x14ac:dyDescent="0.2">
      <c r="C9056" s="63"/>
    </row>
    <row r="9057" spans="3:3" s="62" customFormat="1" ht="12.75" x14ac:dyDescent="0.2">
      <c r="C9057" s="63"/>
    </row>
    <row r="9058" spans="3:3" s="62" customFormat="1" ht="12.75" x14ac:dyDescent="0.2">
      <c r="C9058" s="63"/>
    </row>
    <row r="9059" spans="3:3" s="62" customFormat="1" ht="12.75" x14ac:dyDescent="0.2">
      <c r="C9059" s="63"/>
    </row>
    <row r="9060" spans="3:3" s="62" customFormat="1" ht="12.75" x14ac:dyDescent="0.2">
      <c r="C9060" s="63"/>
    </row>
    <row r="9061" spans="3:3" s="62" customFormat="1" ht="12.75" x14ac:dyDescent="0.2">
      <c r="C9061" s="63"/>
    </row>
    <row r="9062" spans="3:3" s="62" customFormat="1" ht="12.75" x14ac:dyDescent="0.2">
      <c r="C9062" s="63"/>
    </row>
    <row r="9063" spans="3:3" s="62" customFormat="1" ht="12.75" x14ac:dyDescent="0.2">
      <c r="C9063" s="63"/>
    </row>
    <row r="9064" spans="3:3" s="62" customFormat="1" ht="12.75" x14ac:dyDescent="0.2">
      <c r="C9064" s="63"/>
    </row>
    <row r="9065" spans="3:3" s="62" customFormat="1" ht="12.75" x14ac:dyDescent="0.2">
      <c r="C9065" s="63"/>
    </row>
    <row r="9066" spans="3:3" s="62" customFormat="1" ht="12.75" x14ac:dyDescent="0.2">
      <c r="C9066" s="63"/>
    </row>
    <row r="9067" spans="3:3" s="62" customFormat="1" ht="12.75" x14ac:dyDescent="0.2">
      <c r="C9067" s="63"/>
    </row>
    <row r="9068" spans="3:3" s="62" customFormat="1" ht="12.75" x14ac:dyDescent="0.2">
      <c r="C9068" s="63"/>
    </row>
    <row r="9069" spans="3:3" s="62" customFormat="1" ht="12.75" x14ac:dyDescent="0.2">
      <c r="C9069" s="63"/>
    </row>
    <row r="9070" spans="3:3" s="62" customFormat="1" ht="12.75" x14ac:dyDescent="0.2">
      <c r="C9070" s="63"/>
    </row>
    <row r="9071" spans="3:3" s="62" customFormat="1" ht="12.75" x14ac:dyDescent="0.2">
      <c r="C9071" s="63"/>
    </row>
    <row r="9072" spans="3:3" s="62" customFormat="1" ht="12.75" x14ac:dyDescent="0.2">
      <c r="C9072" s="63"/>
    </row>
    <row r="9073" spans="3:3" s="62" customFormat="1" ht="12.75" x14ac:dyDescent="0.2">
      <c r="C9073" s="63"/>
    </row>
    <row r="9074" spans="3:3" s="62" customFormat="1" ht="12.75" x14ac:dyDescent="0.2">
      <c r="C9074" s="63"/>
    </row>
    <row r="9075" spans="3:3" s="62" customFormat="1" ht="12.75" x14ac:dyDescent="0.2">
      <c r="C9075" s="63"/>
    </row>
    <row r="9076" spans="3:3" s="62" customFormat="1" ht="12.75" x14ac:dyDescent="0.2">
      <c r="C9076" s="63"/>
    </row>
    <row r="9077" spans="3:3" s="62" customFormat="1" ht="12.75" x14ac:dyDescent="0.2">
      <c r="C9077" s="63"/>
    </row>
    <row r="9078" spans="3:3" s="62" customFormat="1" ht="12.75" x14ac:dyDescent="0.2">
      <c r="C9078" s="63"/>
    </row>
    <row r="9079" spans="3:3" s="62" customFormat="1" ht="12.75" x14ac:dyDescent="0.2">
      <c r="C9079" s="63"/>
    </row>
    <row r="9080" spans="3:3" s="62" customFormat="1" ht="12.75" x14ac:dyDescent="0.2">
      <c r="C9080" s="63"/>
    </row>
    <row r="9081" spans="3:3" s="62" customFormat="1" ht="12.75" x14ac:dyDescent="0.2">
      <c r="C9081" s="63"/>
    </row>
    <row r="9082" spans="3:3" s="62" customFormat="1" ht="12.75" x14ac:dyDescent="0.2">
      <c r="C9082" s="63"/>
    </row>
    <row r="9083" spans="3:3" s="62" customFormat="1" ht="12.75" x14ac:dyDescent="0.2">
      <c r="C9083" s="63"/>
    </row>
    <row r="9084" spans="3:3" s="62" customFormat="1" ht="12.75" x14ac:dyDescent="0.2">
      <c r="C9084" s="63"/>
    </row>
    <row r="9085" spans="3:3" s="62" customFormat="1" ht="12.75" x14ac:dyDescent="0.2">
      <c r="C9085" s="63"/>
    </row>
    <row r="9086" spans="3:3" s="62" customFormat="1" ht="12.75" x14ac:dyDescent="0.2">
      <c r="C9086" s="63"/>
    </row>
    <row r="9087" spans="3:3" s="62" customFormat="1" ht="12.75" x14ac:dyDescent="0.2">
      <c r="C9087" s="63"/>
    </row>
    <row r="9088" spans="3:3" s="62" customFormat="1" ht="12.75" x14ac:dyDescent="0.2">
      <c r="C9088" s="63"/>
    </row>
    <row r="9089" spans="3:3" s="62" customFormat="1" ht="12.75" x14ac:dyDescent="0.2">
      <c r="C9089" s="63"/>
    </row>
    <row r="9090" spans="3:3" s="62" customFormat="1" ht="12.75" x14ac:dyDescent="0.2">
      <c r="C9090" s="63"/>
    </row>
    <row r="9091" spans="3:3" s="62" customFormat="1" ht="12.75" x14ac:dyDescent="0.2">
      <c r="C9091" s="63"/>
    </row>
    <row r="9092" spans="3:3" s="62" customFormat="1" ht="12.75" x14ac:dyDescent="0.2">
      <c r="C9092" s="63"/>
    </row>
    <row r="9093" spans="3:3" s="62" customFormat="1" ht="12.75" x14ac:dyDescent="0.2">
      <c r="C9093" s="63"/>
    </row>
    <row r="9094" spans="3:3" s="62" customFormat="1" ht="12.75" x14ac:dyDescent="0.2">
      <c r="C9094" s="63"/>
    </row>
    <row r="9095" spans="3:3" s="62" customFormat="1" ht="12.75" x14ac:dyDescent="0.2">
      <c r="C9095" s="63"/>
    </row>
    <row r="9096" spans="3:3" s="62" customFormat="1" ht="12.75" x14ac:dyDescent="0.2">
      <c r="C9096" s="63"/>
    </row>
    <row r="9097" spans="3:3" s="62" customFormat="1" ht="12.75" x14ac:dyDescent="0.2">
      <c r="C9097" s="63"/>
    </row>
    <row r="9098" spans="3:3" s="62" customFormat="1" ht="12.75" x14ac:dyDescent="0.2">
      <c r="C9098" s="63"/>
    </row>
    <row r="9099" spans="3:3" s="62" customFormat="1" ht="12.75" x14ac:dyDescent="0.2">
      <c r="C9099" s="63"/>
    </row>
    <row r="9100" spans="3:3" s="62" customFormat="1" ht="12.75" x14ac:dyDescent="0.2">
      <c r="C9100" s="63"/>
    </row>
    <row r="9101" spans="3:3" s="62" customFormat="1" ht="12.75" x14ac:dyDescent="0.2">
      <c r="C9101" s="63"/>
    </row>
    <row r="9102" spans="3:3" s="62" customFormat="1" ht="12.75" x14ac:dyDescent="0.2">
      <c r="C9102" s="63"/>
    </row>
    <row r="9103" spans="3:3" s="62" customFormat="1" ht="12.75" x14ac:dyDescent="0.2">
      <c r="C9103" s="63"/>
    </row>
    <row r="9104" spans="3:3" s="62" customFormat="1" ht="12.75" x14ac:dyDescent="0.2">
      <c r="C9104" s="63"/>
    </row>
    <row r="9105" spans="3:3" s="62" customFormat="1" ht="12.75" x14ac:dyDescent="0.2">
      <c r="C9105" s="63"/>
    </row>
    <row r="9106" spans="3:3" s="62" customFormat="1" ht="12.75" x14ac:dyDescent="0.2">
      <c r="C9106" s="63"/>
    </row>
    <row r="9107" spans="3:3" s="62" customFormat="1" ht="12.75" x14ac:dyDescent="0.2">
      <c r="C9107" s="63"/>
    </row>
    <row r="9108" spans="3:3" s="62" customFormat="1" ht="12.75" x14ac:dyDescent="0.2">
      <c r="C9108" s="63"/>
    </row>
    <row r="9109" spans="3:3" s="62" customFormat="1" ht="12.75" x14ac:dyDescent="0.2">
      <c r="C9109" s="63"/>
    </row>
    <row r="9110" spans="3:3" s="62" customFormat="1" ht="12.75" x14ac:dyDescent="0.2">
      <c r="C9110" s="63"/>
    </row>
    <row r="9111" spans="3:3" s="62" customFormat="1" ht="12.75" x14ac:dyDescent="0.2">
      <c r="C9111" s="63"/>
    </row>
    <row r="9112" spans="3:3" s="62" customFormat="1" ht="12.75" x14ac:dyDescent="0.2">
      <c r="C9112" s="63"/>
    </row>
    <row r="9113" spans="3:3" s="62" customFormat="1" ht="12.75" x14ac:dyDescent="0.2">
      <c r="C9113" s="63"/>
    </row>
    <row r="9114" spans="3:3" s="62" customFormat="1" ht="12.75" x14ac:dyDescent="0.2">
      <c r="C9114" s="63"/>
    </row>
    <row r="9115" spans="3:3" s="62" customFormat="1" ht="12.75" x14ac:dyDescent="0.2">
      <c r="C9115" s="63"/>
    </row>
    <row r="9116" spans="3:3" s="62" customFormat="1" ht="12.75" x14ac:dyDescent="0.2">
      <c r="C9116" s="63"/>
    </row>
    <row r="9117" spans="3:3" s="62" customFormat="1" ht="12.75" x14ac:dyDescent="0.2">
      <c r="C9117" s="63"/>
    </row>
    <row r="9118" spans="3:3" s="62" customFormat="1" ht="12.75" x14ac:dyDescent="0.2">
      <c r="C9118" s="63"/>
    </row>
    <row r="9119" spans="3:3" s="62" customFormat="1" ht="12.75" x14ac:dyDescent="0.2">
      <c r="C9119" s="63"/>
    </row>
    <row r="9120" spans="3:3" s="62" customFormat="1" ht="12.75" x14ac:dyDescent="0.2">
      <c r="C9120" s="63"/>
    </row>
    <row r="9121" spans="3:3" s="62" customFormat="1" ht="12.75" x14ac:dyDescent="0.2">
      <c r="C9121" s="63"/>
    </row>
    <row r="9122" spans="3:3" s="62" customFormat="1" ht="12.75" x14ac:dyDescent="0.2">
      <c r="C9122" s="63"/>
    </row>
    <row r="9123" spans="3:3" s="62" customFormat="1" ht="12.75" x14ac:dyDescent="0.2">
      <c r="C9123" s="63"/>
    </row>
    <row r="9124" spans="3:3" s="62" customFormat="1" ht="12.75" x14ac:dyDescent="0.2">
      <c r="C9124" s="63"/>
    </row>
    <row r="9125" spans="3:3" s="62" customFormat="1" ht="12.75" x14ac:dyDescent="0.2">
      <c r="C9125" s="63"/>
    </row>
    <row r="9126" spans="3:3" s="62" customFormat="1" ht="12.75" x14ac:dyDescent="0.2">
      <c r="C9126" s="63"/>
    </row>
    <row r="9127" spans="3:3" s="62" customFormat="1" ht="12.75" x14ac:dyDescent="0.2">
      <c r="C9127" s="63"/>
    </row>
    <row r="9128" spans="3:3" s="62" customFormat="1" ht="12.75" x14ac:dyDescent="0.2">
      <c r="C9128" s="63"/>
    </row>
    <row r="9129" spans="3:3" s="62" customFormat="1" ht="12.75" x14ac:dyDescent="0.2">
      <c r="C9129" s="63"/>
    </row>
    <row r="9130" spans="3:3" s="62" customFormat="1" ht="12.75" x14ac:dyDescent="0.2">
      <c r="C9130" s="63"/>
    </row>
    <row r="9131" spans="3:3" s="62" customFormat="1" ht="12.75" x14ac:dyDescent="0.2">
      <c r="C9131" s="63"/>
    </row>
    <row r="9132" spans="3:3" s="62" customFormat="1" ht="12.75" x14ac:dyDescent="0.2">
      <c r="C9132" s="63"/>
    </row>
    <row r="9133" spans="3:3" s="62" customFormat="1" ht="12.75" x14ac:dyDescent="0.2">
      <c r="C9133" s="63"/>
    </row>
    <row r="9134" spans="3:3" s="62" customFormat="1" ht="12.75" x14ac:dyDescent="0.2">
      <c r="C9134" s="63"/>
    </row>
    <row r="9135" spans="3:3" s="62" customFormat="1" ht="12.75" x14ac:dyDescent="0.2">
      <c r="C9135" s="63"/>
    </row>
    <row r="9136" spans="3:3" s="62" customFormat="1" ht="12.75" x14ac:dyDescent="0.2">
      <c r="C9136" s="63"/>
    </row>
    <row r="9137" spans="3:3" s="62" customFormat="1" ht="12.75" x14ac:dyDescent="0.2">
      <c r="C9137" s="63"/>
    </row>
    <row r="9138" spans="3:3" s="62" customFormat="1" ht="12.75" x14ac:dyDescent="0.2">
      <c r="C9138" s="63"/>
    </row>
    <row r="9139" spans="3:3" s="62" customFormat="1" ht="12.75" x14ac:dyDescent="0.2">
      <c r="C9139" s="63"/>
    </row>
    <row r="9140" spans="3:3" s="62" customFormat="1" ht="12.75" x14ac:dyDescent="0.2">
      <c r="C9140" s="63"/>
    </row>
    <row r="9141" spans="3:3" s="62" customFormat="1" ht="12.75" x14ac:dyDescent="0.2">
      <c r="C9141" s="63"/>
    </row>
    <row r="9142" spans="3:3" s="62" customFormat="1" ht="12.75" x14ac:dyDescent="0.2">
      <c r="C9142" s="63"/>
    </row>
    <row r="9143" spans="3:3" s="62" customFormat="1" ht="12.75" x14ac:dyDescent="0.2">
      <c r="C9143" s="63"/>
    </row>
    <row r="9144" spans="3:3" s="62" customFormat="1" ht="12.75" x14ac:dyDescent="0.2">
      <c r="C9144" s="63"/>
    </row>
    <row r="9145" spans="3:3" s="62" customFormat="1" ht="12.75" x14ac:dyDescent="0.2">
      <c r="C9145" s="63"/>
    </row>
    <row r="9146" spans="3:3" s="62" customFormat="1" ht="12.75" x14ac:dyDescent="0.2">
      <c r="C9146" s="63"/>
    </row>
    <row r="9147" spans="3:3" s="62" customFormat="1" ht="12.75" x14ac:dyDescent="0.2">
      <c r="C9147" s="63"/>
    </row>
    <row r="9148" spans="3:3" s="62" customFormat="1" ht="12.75" x14ac:dyDescent="0.2">
      <c r="C9148" s="63"/>
    </row>
    <row r="9149" spans="3:3" s="62" customFormat="1" ht="12.75" x14ac:dyDescent="0.2">
      <c r="C9149" s="63"/>
    </row>
    <row r="9150" spans="3:3" s="62" customFormat="1" ht="12.75" x14ac:dyDescent="0.2">
      <c r="C9150" s="63"/>
    </row>
    <row r="9151" spans="3:3" s="62" customFormat="1" ht="12.75" x14ac:dyDescent="0.2">
      <c r="C9151" s="63"/>
    </row>
    <row r="9152" spans="3:3" s="62" customFormat="1" ht="12.75" x14ac:dyDescent="0.2">
      <c r="C9152" s="63"/>
    </row>
    <row r="9153" spans="3:3" s="62" customFormat="1" ht="12.75" x14ac:dyDescent="0.2">
      <c r="C9153" s="63"/>
    </row>
    <row r="9154" spans="3:3" s="62" customFormat="1" ht="12.75" x14ac:dyDescent="0.2">
      <c r="C9154" s="63"/>
    </row>
    <row r="9155" spans="3:3" s="62" customFormat="1" ht="12.75" x14ac:dyDescent="0.2">
      <c r="C9155" s="63"/>
    </row>
    <row r="9156" spans="3:3" s="62" customFormat="1" ht="12.75" x14ac:dyDescent="0.2">
      <c r="C9156" s="63"/>
    </row>
    <row r="9157" spans="3:3" s="62" customFormat="1" ht="12.75" x14ac:dyDescent="0.2">
      <c r="C9157" s="63"/>
    </row>
    <row r="9158" spans="3:3" s="62" customFormat="1" ht="12.75" x14ac:dyDescent="0.2">
      <c r="C9158" s="63"/>
    </row>
    <row r="9159" spans="3:3" s="62" customFormat="1" ht="12.75" x14ac:dyDescent="0.2">
      <c r="C9159" s="63"/>
    </row>
    <row r="9160" spans="3:3" s="62" customFormat="1" ht="12.75" x14ac:dyDescent="0.2">
      <c r="C9160" s="63"/>
    </row>
    <row r="9161" spans="3:3" s="62" customFormat="1" ht="12.75" x14ac:dyDescent="0.2">
      <c r="C9161" s="63"/>
    </row>
    <row r="9162" spans="3:3" s="62" customFormat="1" ht="12.75" x14ac:dyDescent="0.2">
      <c r="C9162" s="63"/>
    </row>
    <row r="9163" spans="3:3" s="62" customFormat="1" ht="12.75" x14ac:dyDescent="0.2">
      <c r="C9163" s="63"/>
    </row>
    <row r="9164" spans="3:3" s="62" customFormat="1" ht="12.75" x14ac:dyDescent="0.2">
      <c r="C9164" s="63"/>
    </row>
    <row r="9165" spans="3:3" s="62" customFormat="1" ht="12.75" x14ac:dyDescent="0.2">
      <c r="C9165" s="63"/>
    </row>
    <row r="9166" spans="3:3" s="62" customFormat="1" ht="12.75" x14ac:dyDescent="0.2">
      <c r="C9166" s="63"/>
    </row>
    <row r="9167" spans="3:3" s="62" customFormat="1" ht="12.75" x14ac:dyDescent="0.2">
      <c r="C9167" s="63"/>
    </row>
    <row r="9168" spans="3:3" s="62" customFormat="1" ht="12.75" x14ac:dyDescent="0.2">
      <c r="C9168" s="63"/>
    </row>
    <row r="9169" spans="3:3" s="62" customFormat="1" ht="12.75" x14ac:dyDescent="0.2">
      <c r="C9169" s="63"/>
    </row>
    <row r="9170" spans="3:3" s="62" customFormat="1" ht="12.75" x14ac:dyDescent="0.2">
      <c r="C9170" s="63"/>
    </row>
    <row r="9171" spans="3:3" s="62" customFormat="1" ht="12.75" x14ac:dyDescent="0.2">
      <c r="C9171" s="63"/>
    </row>
    <row r="9172" spans="3:3" s="62" customFormat="1" ht="12.75" x14ac:dyDescent="0.2">
      <c r="C9172" s="63"/>
    </row>
    <row r="9173" spans="3:3" s="62" customFormat="1" ht="12.75" x14ac:dyDescent="0.2">
      <c r="C9173" s="63"/>
    </row>
    <row r="9174" spans="3:3" s="62" customFormat="1" ht="12.75" x14ac:dyDescent="0.2">
      <c r="C9174" s="63"/>
    </row>
    <row r="9175" spans="3:3" s="62" customFormat="1" ht="12.75" x14ac:dyDescent="0.2">
      <c r="C9175" s="63"/>
    </row>
    <row r="9176" spans="3:3" s="62" customFormat="1" ht="12.75" x14ac:dyDescent="0.2">
      <c r="C9176" s="63"/>
    </row>
    <row r="9177" spans="3:3" s="62" customFormat="1" ht="12.75" x14ac:dyDescent="0.2">
      <c r="C9177" s="63"/>
    </row>
    <row r="9178" spans="3:3" s="62" customFormat="1" ht="12.75" x14ac:dyDescent="0.2">
      <c r="C9178" s="63"/>
    </row>
    <row r="9179" spans="3:3" s="62" customFormat="1" ht="12.75" x14ac:dyDescent="0.2">
      <c r="C9179" s="63"/>
    </row>
    <row r="9180" spans="3:3" s="62" customFormat="1" ht="12.75" x14ac:dyDescent="0.2">
      <c r="C9180" s="63"/>
    </row>
    <row r="9181" spans="3:3" s="62" customFormat="1" ht="12.75" x14ac:dyDescent="0.2">
      <c r="C9181" s="63"/>
    </row>
    <row r="9182" spans="3:3" s="62" customFormat="1" ht="12.75" x14ac:dyDescent="0.2">
      <c r="C9182" s="63"/>
    </row>
    <row r="9183" spans="3:3" s="62" customFormat="1" ht="12.75" x14ac:dyDescent="0.2">
      <c r="C9183" s="63"/>
    </row>
    <row r="9184" spans="3:3" s="62" customFormat="1" ht="12.75" x14ac:dyDescent="0.2">
      <c r="C9184" s="63"/>
    </row>
    <row r="9185" spans="3:3" s="62" customFormat="1" ht="12.75" x14ac:dyDescent="0.2">
      <c r="C9185" s="63"/>
    </row>
    <row r="9186" spans="3:3" s="62" customFormat="1" ht="12.75" x14ac:dyDescent="0.2">
      <c r="C9186" s="63"/>
    </row>
    <row r="9187" spans="3:3" s="62" customFormat="1" ht="12.75" x14ac:dyDescent="0.2">
      <c r="C9187" s="63"/>
    </row>
    <row r="9188" spans="3:3" s="62" customFormat="1" ht="12.75" x14ac:dyDescent="0.2">
      <c r="C9188" s="63"/>
    </row>
    <row r="9189" spans="3:3" s="62" customFormat="1" ht="12.75" x14ac:dyDescent="0.2">
      <c r="C9189" s="63"/>
    </row>
    <row r="9190" spans="3:3" s="62" customFormat="1" ht="12.75" x14ac:dyDescent="0.2">
      <c r="C9190" s="63"/>
    </row>
    <row r="9191" spans="3:3" s="62" customFormat="1" ht="12.75" x14ac:dyDescent="0.2">
      <c r="C9191" s="63"/>
    </row>
    <row r="9192" spans="3:3" s="62" customFormat="1" ht="12.75" x14ac:dyDescent="0.2">
      <c r="C9192" s="63"/>
    </row>
    <row r="9193" spans="3:3" s="62" customFormat="1" ht="12.75" x14ac:dyDescent="0.2">
      <c r="C9193" s="63"/>
    </row>
    <row r="9194" spans="3:3" s="62" customFormat="1" ht="12.75" x14ac:dyDescent="0.2">
      <c r="C9194" s="63"/>
    </row>
    <row r="9195" spans="3:3" s="62" customFormat="1" ht="12.75" x14ac:dyDescent="0.2">
      <c r="C9195" s="63"/>
    </row>
    <row r="9196" spans="3:3" s="62" customFormat="1" ht="12.75" x14ac:dyDescent="0.2">
      <c r="C9196" s="63"/>
    </row>
    <row r="9197" spans="3:3" s="62" customFormat="1" ht="12.75" x14ac:dyDescent="0.2">
      <c r="C9197" s="63"/>
    </row>
    <row r="9198" spans="3:3" s="62" customFormat="1" ht="12.75" x14ac:dyDescent="0.2">
      <c r="C9198" s="63"/>
    </row>
    <row r="9199" spans="3:3" s="62" customFormat="1" ht="12.75" x14ac:dyDescent="0.2">
      <c r="C9199" s="63"/>
    </row>
    <row r="9200" spans="3:3" s="62" customFormat="1" ht="12.75" x14ac:dyDescent="0.2">
      <c r="C9200" s="63"/>
    </row>
    <row r="9201" spans="3:3" s="62" customFormat="1" ht="12.75" x14ac:dyDescent="0.2">
      <c r="C9201" s="63"/>
    </row>
    <row r="9202" spans="3:3" s="62" customFormat="1" ht="12.75" x14ac:dyDescent="0.2">
      <c r="C9202" s="63"/>
    </row>
    <row r="9203" spans="3:3" s="62" customFormat="1" ht="12.75" x14ac:dyDescent="0.2">
      <c r="C9203" s="63"/>
    </row>
    <row r="9204" spans="3:3" s="62" customFormat="1" ht="12.75" x14ac:dyDescent="0.2">
      <c r="C9204" s="63"/>
    </row>
    <row r="9205" spans="3:3" s="62" customFormat="1" ht="12.75" x14ac:dyDescent="0.2">
      <c r="C9205" s="63"/>
    </row>
    <row r="9206" spans="3:3" s="62" customFormat="1" ht="12.75" x14ac:dyDescent="0.2">
      <c r="C9206" s="63"/>
    </row>
    <row r="9207" spans="3:3" s="62" customFormat="1" ht="12.75" x14ac:dyDescent="0.2">
      <c r="C9207" s="63"/>
    </row>
    <row r="9208" spans="3:3" s="62" customFormat="1" ht="12.75" x14ac:dyDescent="0.2">
      <c r="C9208" s="63"/>
    </row>
    <row r="9209" spans="3:3" s="62" customFormat="1" ht="12.75" x14ac:dyDescent="0.2">
      <c r="C9209" s="63"/>
    </row>
    <row r="9210" spans="3:3" s="62" customFormat="1" ht="12.75" x14ac:dyDescent="0.2">
      <c r="C9210" s="63"/>
    </row>
    <row r="9211" spans="3:3" s="62" customFormat="1" ht="12.75" x14ac:dyDescent="0.2">
      <c r="C9211" s="63"/>
    </row>
    <row r="9212" spans="3:3" s="62" customFormat="1" ht="12.75" x14ac:dyDescent="0.2">
      <c r="C9212" s="63"/>
    </row>
    <row r="9213" spans="3:3" s="62" customFormat="1" ht="12.75" x14ac:dyDescent="0.2">
      <c r="C9213" s="63"/>
    </row>
    <row r="9214" spans="3:3" s="62" customFormat="1" ht="12.75" x14ac:dyDescent="0.2">
      <c r="C9214" s="63"/>
    </row>
    <row r="9215" spans="3:3" s="62" customFormat="1" ht="12.75" x14ac:dyDescent="0.2">
      <c r="C9215" s="63"/>
    </row>
    <row r="9216" spans="3:3" s="62" customFormat="1" ht="12.75" x14ac:dyDescent="0.2">
      <c r="C9216" s="63"/>
    </row>
    <row r="9217" spans="3:3" s="62" customFormat="1" ht="12.75" x14ac:dyDescent="0.2">
      <c r="C9217" s="63"/>
    </row>
    <row r="9218" spans="3:3" s="62" customFormat="1" ht="12.75" x14ac:dyDescent="0.2">
      <c r="C9218" s="63"/>
    </row>
    <row r="9219" spans="3:3" s="62" customFormat="1" ht="12.75" x14ac:dyDescent="0.2">
      <c r="C9219" s="63"/>
    </row>
    <row r="9220" spans="3:3" s="62" customFormat="1" ht="12.75" x14ac:dyDescent="0.2">
      <c r="C9220" s="63"/>
    </row>
    <row r="9221" spans="3:3" s="62" customFormat="1" ht="12.75" x14ac:dyDescent="0.2">
      <c r="C9221" s="63"/>
    </row>
    <row r="9222" spans="3:3" s="62" customFormat="1" ht="12.75" x14ac:dyDescent="0.2">
      <c r="C9222" s="63"/>
    </row>
    <row r="9223" spans="3:3" s="62" customFormat="1" ht="12.75" x14ac:dyDescent="0.2">
      <c r="C9223" s="63"/>
    </row>
    <row r="9224" spans="3:3" s="62" customFormat="1" ht="12.75" x14ac:dyDescent="0.2">
      <c r="C9224" s="63"/>
    </row>
    <row r="9225" spans="3:3" s="62" customFormat="1" ht="12.75" x14ac:dyDescent="0.2">
      <c r="C9225" s="63"/>
    </row>
    <row r="9226" spans="3:3" s="62" customFormat="1" ht="12.75" x14ac:dyDescent="0.2">
      <c r="C9226" s="63"/>
    </row>
    <row r="9227" spans="3:3" s="62" customFormat="1" ht="12.75" x14ac:dyDescent="0.2">
      <c r="C9227" s="63"/>
    </row>
    <row r="9228" spans="3:3" s="62" customFormat="1" ht="12.75" x14ac:dyDescent="0.2">
      <c r="C9228" s="63"/>
    </row>
    <row r="9229" spans="3:3" s="62" customFormat="1" ht="12.75" x14ac:dyDescent="0.2">
      <c r="C9229" s="63"/>
    </row>
    <row r="9230" spans="3:3" s="62" customFormat="1" ht="12.75" x14ac:dyDescent="0.2">
      <c r="C9230" s="63"/>
    </row>
    <row r="9231" spans="3:3" s="62" customFormat="1" ht="12.75" x14ac:dyDescent="0.2">
      <c r="C9231" s="63"/>
    </row>
    <row r="9232" spans="3:3" s="62" customFormat="1" ht="12.75" x14ac:dyDescent="0.2">
      <c r="C9232" s="63"/>
    </row>
    <row r="9233" spans="3:3" s="62" customFormat="1" ht="12.75" x14ac:dyDescent="0.2">
      <c r="C9233" s="63"/>
    </row>
    <row r="9234" spans="3:3" s="62" customFormat="1" ht="12.75" x14ac:dyDescent="0.2">
      <c r="C9234" s="63"/>
    </row>
    <row r="9235" spans="3:3" s="62" customFormat="1" ht="12.75" x14ac:dyDescent="0.2">
      <c r="C9235" s="63"/>
    </row>
    <row r="9236" spans="3:3" s="62" customFormat="1" ht="12.75" x14ac:dyDescent="0.2">
      <c r="C9236" s="63"/>
    </row>
    <row r="9237" spans="3:3" s="62" customFormat="1" ht="12.75" x14ac:dyDescent="0.2">
      <c r="C9237" s="63"/>
    </row>
    <row r="9238" spans="3:3" s="62" customFormat="1" ht="12.75" x14ac:dyDescent="0.2">
      <c r="C9238" s="63"/>
    </row>
    <row r="9239" spans="3:3" s="62" customFormat="1" ht="12.75" x14ac:dyDescent="0.2">
      <c r="C9239" s="63"/>
    </row>
    <row r="9240" spans="3:3" s="62" customFormat="1" ht="12.75" x14ac:dyDescent="0.2">
      <c r="C9240" s="63"/>
    </row>
    <row r="9241" spans="3:3" s="62" customFormat="1" ht="12.75" x14ac:dyDescent="0.2">
      <c r="C9241" s="63"/>
    </row>
    <row r="9242" spans="3:3" s="62" customFormat="1" ht="12.75" x14ac:dyDescent="0.2">
      <c r="C9242" s="63"/>
    </row>
    <row r="9243" spans="3:3" s="62" customFormat="1" ht="12.75" x14ac:dyDescent="0.2">
      <c r="C9243" s="63"/>
    </row>
    <row r="9244" spans="3:3" s="62" customFormat="1" ht="12.75" x14ac:dyDescent="0.2">
      <c r="C9244" s="63"/>
    </row>
    <row r="9245" spans="3:3" s="62" customFormat="1" ht="12.75" x14ac:dyDescent="0.2">
      <c r="C9245" s="63"/>
    </row>
    <row r="9246" spans="3:3" s="62" customFormat="1" ht="12.75" x14ac:dyDescent="0.2">
      <c r="C9246" s="63"/>
    </row>
    <row r="9247" spans="3:3" s="62" customFormat="1" ht="12.75" x14ac:dyDescent="0.2">
      <c r="C9247" s="63"/>
    </row>
    <row r="9248" spans="3:3" s="62" customFormat="1" ht="12.75" x14ac:dyDescent="0.2">
      <c r="C9248" s="63"/>
    </row>
    <row r="9249" spans="3:3" s="62" customFormat="1" ht="12.75" x14ac:dyDescent="0.2">
      <c r="C9249" s="63"/>
    </row>
    <row r="9250" spans="3:3" s="62" customFormat="1" ht="12.75" x14ac:dyDescent="0.2">
      <c r="C9250" s="63"/>
    </row>
    <row r="9251" spans="3:3" s="62" customFormat="1" ht="12.75" x14ac:dyDescent="0.2">
      <c r="C9251" s="63"/>
    </row>
    <row r="9252" spans="3:3" s="62" customFormat="1" ht="12.75" x14ac:dyDescent="0.2">
      <c r="C9252" s="63"/>
    </row>
    <row r="9253" spans="3:3" s="62" customFormat="1" ht="12.75" x14ac:dyDescent="0.2">
      <c r="C9253" s="63"/>
    </row>
    <row r="9254" spans="3:3" s="62" customFormat="1" ht="12.75" x14ac:dyDescent="0.2">
      <c r="C9254" s="63"/>
    </row>
    <row r="9255" spans="3:3" s="62" customFormat="1" ht="12.75" x14ac:dyDescent="0.2">
      <c r="C9255" s="63"/>
    </row>
    <row r="9256" spans="3:3" s="62" customFormat="1" ht="12.75" x14ac:dyDescent="0.2">
      <c r="C9256" s="63"/>
    </row>
    <row r="9257" spans="3:3" s="62" customFormat="1" ht="12.75" x14ac:dyDescent="0.2">
      <c r="C9257" s="63"/>
    </row>
    <row r="9258" spans="3:3" s="62" customFormat="1" ht="12.75" x14ac:dyDescent="0.2">
      <c r="C9258" s="63"/>
    </row>
    <row r="9259" spans="3:3" s="62" customFormat="1" ht="12.75" x14ac:dyDescent="0.2">
      <c r="C9259" s="63"/>
    </row>
    <row r="9260" spans="3:3" s="62" customFormat="1" ht="12.75" x14ac:dyDescent="0.2">
      <c r="C9260" s="63"/>
    </row>
    <row r="9261" spans="3:3" s="62" customFormat="1" ht="12.75" x14ac:dyDescent="0.2">
      <c r="C9261" s="63"/>
    </row>
    <row r="9262" spans="3:3" s="62" customFormat="1" ht="12.75" x14ac:dyDescent="0.2">
      <c r="C9262" s="63"/>
    </row>
    <row r="9263" spans="3:3" s="62" customFormat="1" ht="12.75" x14ac:dyDescent="0.2">
      <c r="C9263" s="63"/>
    </row>
    <row r="9264" spans="3:3" s="62" customFormat="1" ht="12.75" x14ac:dyDescent="0.2">
      <c r="C9264" s="63"/>
    </row>
    <row r="9265" spans="3:3" s="62" customFormat="1" ht="12.75" x14ac:dyDescent="0.2">
      <c r="C9265" s="63"/>
    </row>
    <row r="9266" spans="3:3" s="62" customFormat="1" ht="12.75" x14ac:dyDescent="0.2">
      <c r="C9266" s="63"/>
    </row>
    <row r="9267" spans="3:3" s="62" customFormat="1" ht="12.75" x14ac:dyDescent="0.2">
      <c r="C9267" s="63"/>
    </row>
    <row r="9268" spans="3:3" s="62" customFormat="1" ht="12.75" x14ac:dyDescent="0.2">
      <c r="C9268" s="63"/>
    </row>
    <row r="9269" spans="3:3" s="62" customFormat="1" ht="12.75" x14ac:dyDescent="0.2">
      <c r="C9269" s="63"/>
    </row>
    <row r="9270" spans="3:3" s="62" customFormat="1" ht="12.75" x14ac:dyDescent="0.2">
      <c r="C9270" s="63"/>
    </row>
    <row r="9271" spans="3:3" s="62" customFormat="1" ht="12.75" x14ac:dyDescent="0.2">
      <c r="C9271" s="63"/>
    </row>
    <row r="9272" spans="3:3" s="62" customFormat="1" ht="12.75" x14ac:dyDescent="0.2">
      <c r="C9272" s="63"/>
    </row>
    <row r="9273" spans="3:3" s="62" customFormat="1" ht="12.75" x14ac:dyDescent="0.2">
      <c r="C9273" s="63"/>
    </row>
    <row r="9274" spans="3:3" s="62" customFormat="1" ht="12.75" x14ac:dyDescent="0.2">
      <c r="C9274" s="63"/>
    </row>
    <row r="9275" spans="3:3" s="62" customFormat="1" ht="12.75" x14ac:dyDescent="0.2">
      <c r="C9275" s="63"/>
    </row>
    <row r="9276" spans="3:3" s="62" customFormat="1" ht="12.75" x14ac:dyDescent="0.2">
      <c r="C9276" s="63"/>
    </row>
    <row r="9277" spans="3:3" s="62" customFormat="1" ht="12.75" x14ac:dyDescent="0.2">
      <c r="C9277" s="63"/>
    </row>
    <row r="9278" spans="3:3" s="62" customFormat="1" ht="12.75" x14ac:dyDescent="0.2">
      <c r="C9278" s="63"/>
    </row>
    <row r="9279" spans="3:3" s="62" customFormat="1" ht="12.75" x14ac:dyDescent="0.2">
      <c r="C9279" s="63"/>
    </row>
    <row r="9280" spans="3:3" s="62" customFormat="1" ht="12.75" x14ac:dyDescent="0.2">
      <c r="C9280" s="63"/>
    </row>
    <row r="9281" spans="3:3" s="62" customFormat="1" ht="12.75" x14ac:dyDescent="0.2">
      <c r="C9281" s="63"/>
    </row>
    <row r="9282" spans="3:3" s="62" customFormat="1" ht="12.75" x14ac:dyDescent="0.2">
      <c r="C9282" s="63"/>
    </row>
    <row r="9283" spans="3:3" s="62" customFormat="1" ht="12.75" x14ac:dyDescent="0.2">
      <c r="C9283" s="63"/>
    </row>
    <row r="9284" spans="3:3" s="62" customFormat="1" ht="12.75" x14ac:dyDescent="0.2">
      <c r="C9284" s="63"/>
    </row>
    <row r="9285" spans="3:3" s="62" customFormat="1" ht="12.75" x14ac:dyDescent="0.2">
      <c r="C9285" s="63"/>
    </row>
    <row r="9286" spans="3:3" s="62" customFormat="1" ht="12.75" x14ac:dyDescent="0.2">
      <c r="C9286" s="63"/>
    </row>
    <row r="9287" spans="3:3" s="62" customFormat="1" ht="12.75" x14ac:dyDescent="0.2">
      <c r="C9287" s="63"/>
    </row>
    <row r="9288" spans="3:3" s="62" customFormat="1" ht="12.75" x14ac:dyDescent="0.2">
      <c r="C9288" s="63"/>
    </row>
    <row r="9289" spans="3:3" s="62" customFormat="1" ht="12.75" x14ac:dyDescent="0.2">
      <c r="C9289" s="63"/>
    </row>
    <row r="9290" spans="3:3" s="62" customFormat="1" ht="12.75" x14ac:dyDescent="0.2">
      <c r="C9290" s="63"/>
    </row>
    <row r="9291" spans="3:3" s="62" customFormat="1" ht="12.75" x14ac:dyDescent="0.2">
      <c r="C9291" s="63"/>
    </row>
    <row r="9292" spans="3:3" s="62" customFormat="1" ht="12.75" x14ac:dyDescent="0.2">
      <c r="C9292" s="63"/>
    </row>
    <row r="9293" spans="3:3" s="62" customFormat="1" ht="12.75" x14ac:dyDescent="0.2">
      <c r="C9293" s="63"/>
    </row>
    <row r="9294" spans="3:3" s="62" customFormat="1" ht="12.75" x14ac:dyDescent="0.2">
      <c r="C9294" s="63"/>
    </row>
    <row r="9295" spans="3:3" s="62" customFormat="1" ht="12.75" x14ac:dyDescent="0.2">
      <c r="C9295" s="63"/>
    </row>
    <row r="9296" spans="3:3" s="62" customFormat="1" ht="12.75" x14ac:dyDescent="0.2">
      <c r="C9296" s="63"/>
    </row>
    <row r="9297" spans="3:3" s="62" customFormat="1" ht="12.75" x14ac:dyDescent="0.2">
      <c r="C9297" s="63"/>
    </row>
    <row r="9298" spans="3:3" s="62" customFormat="1" ht="12.75" x14ac:dyDescent="0.2">
      <c r="C9298" s="63"/>
    </row>
    <row r="9299" spans="3:3" s="62" customFormat="1" ht="12.75" x14ac:dyDescent="0.2">
      <c r="C9299" s="63"/>
    </row>
    <row r="9300" spans="3:3" s="62" customFormat="1" ht="12.75" x14ac:dyDescent="0.2">
      <c r="C9300" s="63"/>
    </row>
    <row r="9301" spans="3:3" s="62" customFormat="1" ht="12.75" x14ac:dyDescent="0.2">
      <c r="C9301" s="63"/>
    </row>
    <row r="9302" spans="3:3" s="62" customFormat="1" ht="12.75" x14ac:dyDescent="0.2">
      <c r="C9302" s="63"/>
    </row>
    <row r="9303" spans="3:3" s="62" customFormat="1" ht="12.75" x14ac:dyDescent="0.2">
      <c r="C9303" s="63"/>
    </row>
    <row r="9304" spans="3:3" s="62" customFormat="1" ht="12.75" x14ac:dyDescent="0.2">
      <c r="C9304" s="63"/>
    </row>
    <row r="9305" spans="3:3" s="62" customFormat="1" ht="12.75" x14ac:dyDescent="0.2">
      <c r="C9305" s="63"/>
    </row>
    <row r="9306" spans="3:3" s="62" customFormat="1" ht="12.75" x14ac:dyDescent="0.2">
      <c r="C9306" s="63"/>
    </row>
    <row r="9307" spans="3:3" s="62" customFormat="1" ht="12.75" x14ac:dyDescent="0.2">
      <c r="C9307" s="63"/>
    </row>
    <row r="9308" spans="3:3" s="62" customFormat="1" ht="12.75" x14ac:dyDescent="0.2">
      <c r="C9308" s="63"/>
    </row>
    <row r="9309" spans="3:3" s="62" customFormat="1" ht="12.75" x14ac:dyDescent="0.2">
      <c r="C9309" s="63"/>
    </row>
    <row r="9310" spans="3:3" s="62" customFormat="1" ht="12.75" x14ac:dyDescent="0.2">
      <c r="C9310" s="63"/>
    </row>
    <row r="9311" spans="3:3" s="62" customFormat="1" ht="12.75" x14ac:dyDescent="0.2">
      <c r="C9311" s="63"/>
    </row>
    <row r="9312" spans="3:3" s="62" customFormat="1" ht="12.75" x14ac:dyDescent="0.2">
      <c r="C9312" s="63"/>
    </row>
    <row r="9313" spans="3:3" s="62" customFormat="1" ht="12.75" x14ac:dyDescent="0.2">
      <c r="C9313" s="63"/>
    </row>
    <row r="9314" spans="3:3" s="62" customFormat="1" ht="12.75" x14ac:dyDescent="0.2">
      <c r="C9314" s="63"/>
    </row>
    <row r="9315" spans="3:3" s="62" customFormat="1" ht="12.75" x14ac:dyDescent="0.2">
      <c r="C9315" s="63"/>
    </row>
    <row r="9316" spans="3:3" s="62" customFormat="1" ht="12.75" x14ac:dyDescent="0.2">
      <c r="C9316" s="63"/>
    </row>
    <row r="9317" spans="3:3" s="62" customFormat="1" ht="12.75" x14ac:dyDescent="0.2">
      <c r="C9317" s="63"/>
    </row>
    <row r="9318" spans="3:3" s="62" customFormat="1" ht="12.75" x14ac:dyDescent="0.2">
      <c r="C9318" s="63"/>
    </row>
    <row r="9319" spans="3:3" s="62" customFormat="1" ht="12.75" x14ac:dyDescent="0.2">
      <c r="C9319" s="63"/>
    </row>
    <row r="9320" spans="3:3" s="62" customFormat="1" ht="12.75" x14ac:dyDescent="0.2">
      <c r="C9320" s="63"/>
    </row>
    <row r="9321" spans="3:3" s="62" customFormat="1" ht="12.75" x14ac:dyDescent="0.2">
      <c r="C9321" s="63"/>
    </row>
    <row r="9322" spans="3:3" s="62" customFormat="1" ht="12.75" x14ac:dyDescent="0.2">
      <c r="C9322" s="63"/>
    </row>
    <row r="9323" spans="3:3" s="62" customFormat="1" ht="12.75" x14ac:dyDescent="0.2">
      <c r="C9323" s="63"/>
    </row>
    <row r="9324" spans="3:3" s="62" customFormat="1" ht="12.75" x14ac:dyDescent="0.2">
      <c r="C9324" s="63"/>
    </row>
    <row r="9325" spans="3:3" s="62" customFormat="1" ht="12.75" x14ac:dyDescent="0.2">
      <c r="C9325" s="63"/>
    </row>
    <row r="9326" spans="3:3" s="62" customFormat="1" ht="12.75" x14ac:dyDescent="0.2">
      <c r="C9326" s="63"/>
    </row>
    <row r="9327" spans="3:3" s="62" customFormat="1" ht="12.75" x14ac:dyDescent="0.2">
      <c r="C9327" s="63"/>
    </row>
    <row r="9328" spans="3:3" s="62" customFormat="1" ht="12.75" x14ac:dyDescent="0.2">
      <c r="C9328" s="63"/>
    </row>
    <row r="9329" spans="3:3" s="62" customFormat="1" ht="12.75" x14ac:dyDescent="0.2">
      <c r="C9329" s="63"/>
    </row>
    <row r="9330" spans="3:3" s="62" customFormat="1" ht="12.75" x14ac:dyDescent="0.2">
      <c r="C9330" s="63"/>
    </row>
    <row r="9331" spans="3:3" s="62" customFormat="1" ht="12.75" x14ac:dyDescent="0.2">
      <c r="C9331" s="63"/>
    </row>
    <row r="9332" spans="3:3" s="62" customFormat="1" ht="12.75" x14ac:dyDescent="0.2">
      <c r="C9332" s="63"/>
    </row>
    <row r="9333" spans="3:3" s="62" customFormat="1" ht="12.75" x14ac:dyDescent="0.2">
      <c r="C9333" s="63"/>
    </row>
    <row r="9334" spans="3:3" s="62" customFormat="1" ht="12.75" x14ac:dyDescent="0.2">
      <c r="C9334" s="63"/>
    </row>
    <row r="9335" spans="3:3" s="62" customFormat="1" ht="12.75" x14ac:dyDescent="0.2">
      <c r="C9335" s="63"/>
    </row>
    <row r="9336" spans="3:3" s="62" customFormat="1" ht="12.75" x14ac:dyDescent="0.2">
      <c r="C9336" s="63"/>
    </row>
    <row r="9337" spans="3:3" s="62" customFormat="1" ht="12.75" x14ac:dyDescent="0.2">
      <c r="C9337" s="63"/>
    </row>
    <row r="9338" spans="3:3" s="62" customFormat="1" ht="12.75" x14ac:dyDescent="0.2">
      <c r="C9338" s="63"/>
    </row>
    <row r="9339" spans="3:3" s="62" customFormat="1" ht="12.75" x14ac:dyDescent="0.2">
      <c r="C9339" s="63"/>
    </row>
    <row r="9340" spans="3:3" s="62" customFormat="1" ht="12.75" x14ac:dyDescent="0.2">
      <c r="C9340" s="63"/>
    </row>
    <row r="9341" spans="3:3" s="62" customFormat="1" ht="12.75" x14ac:dyDescent="0.2">
      <c r="C9341" s="63"/>
    </row>
    <row r="9342" spans="3:3" s="62" customFormat="1" ht="12.75" x14ac:dyDescent="0.2">
      <c r="C9342" s="63"/>
    </row>
    <row r="9343" spans="3:3" s="62" customFormat="1" ht="12.75" x14ac:dyDescent="0.2">
      <c r="C9343" s="63"/>
    </row>
    <row r="9344" spans="3:3" s="62" customFormat="1" ht="12.75" x14ac:dyDescent="0.2">
      <c r="C9344" s="63"/>
    </row>
    <row r="9345" spans="3:3" s="62" customFormat="1" ht="12.75" x14ac:dyDescent="0.2">
      <c r="C9345" s="63"/>
    </row>
    <row r="9346" spans="3:3" s="62" customFormat="1" ht="12.75" x14ac:dyDescent="0.2">
      <c r="C9346" s="63"/>
    </row>
    <row r="9347" spans="3:3" s="62" customFormat="1" ht="12.75" x14ac:dyDescent="0.2">
      <c r="C9347" s="63"/>
    </row>
    <row r="9348" spans="3:3" s="62" customFormat="1" ht="12.75" x14ac:dyDescent="0.2">
      <c r="C9348" s="63"/>
    </row>
    <row r="9349" spans="3:3" s="62" customFormat="1" ht="12.75" x14ac:dyDescent="0.2">
      <c r="C9349" s="63"/>
    </row>
    <row r="9350" spans="3:3" s="62" customFormat="1" ht="12.75" x14ac:dyDescent="0.2">
      <c r="C9350" s="63"/>
    </row>
    <row r="9351" spans="3:3" s="62" customFormat="1" ht="12.75" x14ac:dyDescent="0.2">
      <c r="C9351" s="63"/>
    </row>
    <row r="9352" spans="3:3" s="62" customFormat="1" ht="12.75" x14ac:dyDescent="0.2">
      <c r="C9352" s="63"/>
    </row>
    <row r="9353" spans="3:3" s="62" customFormat="1" ht="12.75" x14ac:dyDescent="0.2">
      <c r="C9353" s="63"/>
    </row>
    <row r="9354" spans="3:3" s="62" customFormat="1" ht="12.75" x14ac:dyDescent="0.2">
      <c r="C9354" s="63"/>
    </row>
    <row r="9355" spans="3:3" s="62" customFormat="1" ht="12.75" x14ac:dyDescent="0.2">
      <c r="C9355" s="63"/>
    </row>
    <row r="9356" spans="3:3" s="62" customFormat="1" ht="12.75" x14ac:dyDescent="0.2">
      <c r="C9356" s="63"/>
    </row>
    <row r="9357" spans="3:3" s="62" customFormat="1" ht="12.75" x14ac:dyDescent="0.2">
      <c r="C9357" s="63"/>
    </row>
    <row r="9358" spans="3:3" s="62" customFormat="1" ht="12.75" x14ac:dyDescent="0.2">
      <c r="C9358" s="63"/>
    </row>
    <row r="9359" spans="3:3" s="62" customFormat="1" ht="12.75" x14ac:dyDescent="0.2">
      <c r="C9359" s="63"/>
    </row>
    <row r="9360" spans="3:3" s="62" customFormat="1" ht="12.75" x14ac:dyDescent="0.2">
      <c r="C9360" s="63"/>
    </row>
    <row r="9361" spans="3:3" s="62" customFormat="1" ht="12.75" x14ac:dyDescent="0.2">
      <c r="C9361" s="63"/>
    </row>
    <row r="9362" spans="3:3" s="62" customFormat="1" ht="12.75" x14ac:dyDescent="0.2">
      <c r="C9362" s="63"/>
    </row>
    <row r="9363" spans="3:3" s="62" customFormat="1" ht="12.75" x14ac:dyDescent="0.2">
      <c r="C9363" s="63"/>
    </row>
    <row r="9364" spans="3:3" s="62" customFormat="1" ht="12.75" x14ac:dyDescent="0.2">
      <c r="C9364" s="63"/>
    </row>
    <row r="9365" spans="3:3" s="62" customFormat="1" ht="12.75" x14ac:dyDescent="0.2">
      <c r="C9365" s="63"/>
    </row>
    <row r="9366" spans="3:3" s="62" customFormat="1" ht="12.75" x14ac:dyDescent="0.2">
      <c r="C9366" s="63"/>
    </row>
    <row r="9367" spans="3:3" s="62" customFormat="1" ht="12.75" x14ac:dyDescent="0.2">
      <c r="C9367" s="63"/>
    </row>
    <row r="9368" spans="3:3" s="62" customFormat="1" ht="12.75" x14ac:dyDescent="0.2">
      <c r="C9368" s="63"/>
    </row>
    <row r="9369" spans="3:3" s="62" customFormat="1" ht="12.75" x14ac:dyDescent="0.2">
      <c r="C9369" s="63"/>
    </row>
    <row r="9370" spans="3:3" s="62" customFormat="1" ht="12.75" x14ac:dyDescent="0.2">
      <c r="C9370" s="63"/>
    </row>
    <row r="9371" spans="3:3" s="62" customFormat="1" ht="12.75" x14ac:dyDescent="0.2">
      <c r="C9371" s="63"/>
    </row>
    <row r="9372" spans="3:3" s="62" customFormat="1" ht="12.75" x14ac:dyDescent="0.2">
      <c r="C9372" s="63"/>
    </row>
    <row r="9373" spans="3:3" s="62" customFormat="1" ht="12.75" x14ac:dyDescent="0.2">
      <c r="C9373" s="63"/>
    </row>
    <row r="9374" spans="3:3" s="62" customFormat="1" ht="12.75" x14ac:dyDescent="0.2">
      <c r="C9374" s="63"/>
    </row>
    <row r="9375" spans="3:3" s="62" customFormat="1" ht="12.75" x14ac:dyDescent="0.2">
      <c r="C9375" s="63"/>
    </row>
    <row r="9376" spans="3:3" s="62" customFormat="1" ht="12.75" x14ac:dyDescent="0.2">
      <c r="C9376" s="63"/>
    </row>
    <row r="9377" spans="3:3" s="62" customFormat="1" ht="12.75" x14ac:dyDescent="0.2">
      <c r="C9377" s="63"/>
    </row>
    <row r="9378" spans="3:3" s="62" customFormat="1" ht="12.75" x14ac:dyDescent="0.2">
      <c r="C9378" s="63"/>
    </row>
    <row r="9379" spans="3:3" s="62" customFormat="1" ht="12.75" x14ac:dyDescent="0.2">
      <c r="C9379" s="63"/>
    </row>
    <row r="9380" spans="3:3" s="62" customFormat="1" ht="12.75" x14ac:dyDescent="0.2">
      <c r="C9380" s="63"/>
    </row>
    <row r="9381" spans="3:3" s="62" customFormat="1" ht="12.75" x14ac:dyDescent="0.2">
      <c r="C9381" s="63"/>
    </row>
    <row r="9382" spans="3:3" s="62" customFormat="1" ht="12.75" x14ac:dyDescent="0.2">
      <c r="C9382" s="63"/>
    </row>
    <row r="9383" spans="3:3" s="62" customFormat="1" ht="12.75" x14ac:dyDescent="0.2">
      <c r="C9383" s="63"/>
    </row>
    <row r="9384" spans="3:3" s="62" customFormat="1" ht="12.75" x14ac:dyDescent="0.2">
      <c r="C9384" s="63"/>
    </row>
    <row r="9385" spans="3:3" s="62" customFormat="1" ht="12.75" x14ac:dyDescent="0.2">
      <c r="C9385" s="63"/>
    </row>
    <row r="9386" spans="3:3" s="62" customFormat="1" ht="12.75" x14ac:dyDescent="0.2">
      <c r="C9386" s="63"/>
    </row>
    <row r="9387" spans="3:3" s="62" customFormat="1" ht="12.75" x14ac:dyDescent="0.2">
      <c r="C9387" s="63"/>
    </row>
    <row r="9388" spans="3:3" s="62" customFormat="1" ht="12.75" x14ac:dyDescent="0.2">
      <c r="C9388" s="63"/>
    </row>
    <row r="9389" spans="3:3" s="62" customFormat="1" ht="12.75" x14ac:dyDescent="0.2">
      <c r="C9389" s="63"/>
    </row>
    <row r="9390" spans="3:3" s="62" customFormat="1" ht="12.75" x14ac:dyDescent="0.2">
      <c r="C9390" s="63"/>
    </row>
    <row r="9391" spans="3:3" s="62" customFormat="1" ht="12.75" x14ac:dyDescent="0.2">
      <c r="C9391" s="63"/>
    </row>
    <row r="9392" spans="3:3" s="62" customFormat="1" ht="12.75" x14ac:dyDescent="0.2">
      <c r="C9392" s="63"/>
    </row>
    <row r="9393" spans="3:3" s="62" customFormat="1" ht="12.75" x14ac:dyDescent="0.2">
      <c r="C9393" s="63"/>
    </row>
    <row r="9394" spans="3:3" s="62" customFormat="1" ht="12.75" x14ac:dyDescent="0.2">
      <c r="C9394" s="63"/>
    </row>
    <row r="9395" spans="3:3" s="62" customFormat="1" ht="12.75" x14ac:dyDescent="0.2">
      <c r="C9395" s="63"/>
    </row>
    <row r="9396" spans="3:3" s="62" customFormat="1" ht="12.75" x14ac:dyDescent="0.2">
      <c r="C9396" s="63"/>
    </row>
    <row r="9397" spans="3:3" s="62" customFormat="1" ht="12.75" x14ac:dyDescent="0.2">
      <c r="C9397" s="63"/>
    </row>
    <row r="9398" spans="3:3" s="62" customFormat="1" ht="12.75" x14ac:dyDescent="0.2">
      <c r="C9398" s="63"/>
    </row>
    <row r="9399" spans="3:3" s="62" customFormat="1" ht="12.75" x14ac:dyDescent="0.2">
      <c r="C9399" s="63"/>
    </row>
    <row r="9400" spans="3:3" s="62" customFormat="1" ht="12.75" x14ac:dyDescent="0.2">
      <c r="C9400" s="63"/>
    </row>
    <row r="9401" spans="3:3" s="62" customFormat="1" ht="12.75" x14ac:dyDescent="0.2">
      <c r="C9401" s="63"/>
    </row>
    <row r="9402" spans="3:3" s="62" customFormat="1" ht="12.75" x14ac:dyDescent="0.2">
      <c r="C9402" s="63"/>
    </row>
    <row r="9403" spans="3:3" s="62" customFormat="1" ht="12.75" x14ac:dyDescent="0.2">
      <c r="C9403" s="63"/>
    </row>
    <row r="9404" spans="3:3" s="62" customFormat="1" ht="12.75" x14ac:dyDescent="0.2">
      <c r="C9404" s="63"/>
    </row>
    <row r="9405" spans="3:3" s="62" customFormat="1" ht="12.75" x14ac:dyDescent="0.2">
      <c r="C9405" s="63"/>
    </row>
    <row r="9406" spans="3:3" s="62" customFormat="1" ht="12.75" x14ac:dyDescent="0.2">
      <c r="C9406" s="63"/>
    </row>
    <row r="9407" spans="3:3" s="62" customFormat="1" ht="12.75" x14ac:dyDescent="0.2">
      <c r="C9407" s="63"/>
    </row>
    <row r="9408" spans="3:3" s="62" customFormat="1" ht="12.75" x14ac:dyDescent="0.2">
      <c r="C9408" s="63"/>
    </row>
    <row r="9409" spans="3:3" s="62" customFormat="1" ht="12.75" x14ac:dyDescent="0.2">
      <c r="C9409" s="63"/>
    </row>
    <row r="9410" spans="3:3" s="62" customFormat="1" ht="12.75" x14ac:dyDescent="0.2">
      <c r="C9410" s="63"/>
    </row>
    <row r="9411" spans="3:3" s="62" customFormat="1" ht="12.75" x14ac:dyDescent="0.2">
      <c r="C9411" s="63"/>
    </row>
    <row r="9412" spans="3:3" s="62" customFormat="1" ht="12.75" x14ac:dyDescent="0.2">
      <c r="C9412" s="63"/>
    </row>
    <row r="9413" spans="3:3" s="62" customFormat="1" ht="12.75" x14ac:dyDescent="0.2">
      <c r="C9413" s="63"/>
    </row>
    <row r="9414" spans="3:3" s="62" customFormat="1" ht="12.75" x14ac:dyDescent="0.2">
      <c r="C9414" s="63"/>
    </row>
    <row r="9415" spans="3:3" s="62" customFormat="1" ht="12.75" x14ac:dyDescent="0.2">
      <c r="C9415" s="63"/>
    </row>
    <row r="9416" spans="3:3" s="62" customFormat="1" ht="12.75" x14ac:dyDescent="0.2">
      <c r="C9416" s="63"/>
    </row>
    <row r="9417" spans="3:3" s="62" customFormat="1" ht="12.75" x14ac:dyDescent="0.2">
      <c r="C9417" s="63"/>
    </row>
    <row r="9418" spans="3:3" s="62" customFormat="1" ht="12.75" x14ac:dyDescent="0.2">
      <c r="C9418" s="63"/>
    </row>
    <row r="9419" spans="3:3" s="62" customFormat="1" ht="12.75" x14ac:dyDescent="0.2">
      <c r="C9419" s="63"/>
    </row>
    <row r="9420" spans="3:3" s="62" customFormat="1" ht="12.75" x14ac:dyDescent="0.2">
      <c r="C9420" s="63"/>
    </row>
    <row r="9421" spans="3:3" s="62" customFormat="1" ht="12.75" x14ac:dyDescent="0.2">
      <c r="C9421" s="63"/>
    </row>
    <row r="9422" spans="3:3" s="62" customFormat="1" ht="12.75" x14ac:dyDescent="0.2">
      <c r="C9422" s="63"/>
    </row>
    <row r="9423" spans="3:3" s="62" customFormat="1" ht="12.75" x14ac:dyDescent="0.2">
      <c r="C9423" s="63"/>
    </row>
    <row r="9424" spans="3:3" s="62" customFormat="1" ht="12.75" x14ac:dyDescent="0.2">
      <c r="C9424" s="63"/>
    </row>
    <row r="9425" spans="3:3" s="62" customFormat="1" ht="12.75" x14ac:dyDescent="0.2">
      <c r="C9425" s="63"/>
    </row>
    <row r="9426" spans="3:3" s="62" customFormat="1" ht="12.75" x14ac:dyDescent="0.2">
      <c r="C9426" s="63"/>
    </row>
    <row r="9427" spans="3:3" s="62" customFormat="1" ht="12.75" x14ac:dyDescent="0.2">
      <c r="C9427" s="63"/>
    </row>
    <row r="9428" spans="3:3" s="62" customFormat="1" ht="12.75" x14ac:dyDescent="0.2">
      <c r="C9428" s="63"/>
    </row>
    <row r="9429" spans="3:3" s="62" customFormat="1" ht="12.75" x14ac:dyDescent="0.2">
      <c r="C9429" s="63"/>
    </row>
    <row r="9430" spans="3:3" s="62" customFormat="1" ht="12.75" x14ac:dyDescent="0.2">
      <c r="C9430" s="63"/>
    </row>
    <row r="9431" spans="3:3" s="62" customFormat="1" ht="12.75" x14ac:dyDescent="0.2">
      <c r="C9431" s="63"/>
    </row>
    <row r="9432" spans="3:3" s="62" customFormat="1" ht="12.75" x14ac:dyDescent="0.2">
      <c r="C9432" s="63"/>
    </row>
    <row r="9433" spans="3:3" s="62" customFormat="1" ht="12.75" x14ac:dyDescent="0.2">
      <c r="C9433" s="63"/>
    </row>
    <row r="9434" spans="3:3" s="62" customFormat="1" ht="12.75" x14ac:dyDescent="0.2">
      <c r="C9434" s="63"/>
    </row>
    <row r="9435" spans="3:3" s="62" customFormat="1" ht="12.75" x14ac:dyDescent="0.2">
      <c r="C9435" s="63"/>
    </row>
    <row r="9436" spans="3:3" s="62" customFormat="1" ht="12.75" x14ac:dyDescent="0.2">
      <c r="C9436" s="63"/>
    </row>
    <row r="9437" spans="3:3" s="62" customFormat="1" ht="12.75" x14ac:dyDescent="0.2">
      <c r="C9437" s="63"/>
    </row>
    <row r="9438" spans="3:3" s="62" customFormat="1" ht="12.75" x14ac:dyDescent="0.2">
      <c r="C9438" s="63"/>
    </row>
    <row r="9439" spans="3:3" s="62" customFormat="1" ht="12.75" x14ac:dyDescent="0.2">
      <c r="C9439" s="63"/>
    </row>
    <row r="9440" spans="3:3" s="62" customFormat="1" ht="12.75" x14ac:dyDescent="0.2">
      <c r="C9440" s="63"/>
    </row>
    <row r="9441" spans="3:3" s="62" customFormat="1" ht="12.75" x14ac:dyDescent="0.2">
      <c r="C9441" s="63"/>
    </row>
    <row r="9442" spans="3:3" s="62" customFormat="1" ht="12.75" x14ac:dyDescent="0.2">
      <c r="C9442" s="63"/>
    </row>
    <row r="9443" spans="3:3" s="62" customFormat="1" ht="12.75" x14ac:dyDescent="0.2">
      <c r="C9443" s="63"/>
    </row>
    <row r="9444" spans="3:3" s="62" customFormat="1" ht="12.75" x14ac:dyDescent="0.2">
      <c r="C9444" s="63"/>
    </row>
    <row r="9445" spans="3:3" s="62" customFormat="1" ht="12.75" x14ac:dyDescent="0.2">
      <c r="C9445" s="63"/>
    </row>
    <row r="9446" spans="3:3" s="62" customFormat="1" ht="12.75" x14ac:dyDescent="0.2">
      <c r="C9446" s="63"/>
    </row>
    <row r="9447" spans="3:3" s="62" customFormat="1" ht="12.75" x14ac:dyDescent="0.2">
      <c r="C9447" s="63"/>
    </row>
    <row r="9448" spans="3:3" s="62" customFormat="1" ht="12.75" x14ac:dyDescent="0.2">
      <c r="C9448" s="63"/>
    </row>
    <row r="9449" spans="3:3" s="62" customFormat="1" ht="12.75" x14ac:dyDescent="0.2">
      <c r="C9449" s="63"/>
    </row>
    <row r="9450" spans="3:3" s="62" customFormat="1" ht="12.75" x14ac:dyDescent="0.2">
      <c r="C9450" s="63"/>
    </row>
    <row r="9451" spans="3:3" s="62" customFormat="1" ht="12.75" x14ac:dyDescent="0.2">
      <c r="C9451" s="63"/>
    </row>
    <row r="9452" spans="3:3" s="62" customFormat="1" ht="12.75" x14ac:dyDescent="0.2">
      <c r="C9452" s="63"/>
    </row>
    <row r="9453" spans="3:3" s="62" customFormat="1" ht="12.75" x14ac:dyDescent="0.2">
      <c r="C9453" s="63"/>
    </row>
    <row r="9454" spans="3:3" s="62" customFormat="1" ht="12.75" x14ac:dyDescent="0.2">
      <c r="C9454" s="63"/>
    </row>
    <row r="9455" spans="3:3" s="62" customFormat="1" ht="12.75" x14ac:dyDescent="0.2">
      <c r="C9455" s="63"/>
    </row>
    <row r="9456" spans="3:3" s="62" customFormat="1" ht="12.75" x14ac:dyDescent="0.2">
      <c r="C9456" s="63"/>
    </row>
    <row r="9457" spans="3:3" s="62" customFormat="1" ht="12.75" x14ac:dyDescent="0.2">
      <c r="C9457" s="63"/>
    </row>
    <row r="9458" spans="3:3" s="62" customFormat="1" ht="12.75" x14ac:dyDescent="0.2">
      <c r="C9458" s="63"/>
    </row>
    <row r="9459" spans="3:3" s="62" customFormat="1" ht="12.75" x14ac:dyDescent="0.2">
      <c r="C9459" s="63"/>
    </row>
    <row r="9460" spans="3:3" s="62" customFormat="1" ht="12.75" x14ac:dyDescent="0.2">
      <c r="C9460" s="63"/>
    </row>
    <row r="9461" spans="3:3" s="62" customFormat="1" ht="12.75" x14ac:dyDescent="0.2">
      <c r="C9461" s="63"/>
    </row>
    <row r="9462" spans="3:3" s="62" customFormat="1" ht="12.75" x14ac:dyDescent="0.2">
      <c r="C9462" s="63"/>
    </row>
    <row r="9463" spans="3:3" s="62" customFormat="1" ht="12.75" x14ac:dyDescent="0.2">
      <c r="C9463" s="63"/>
    </row>
    <row r="9464" spans="3:3" s="62" customFormat="1" ht="12.75" x14ac:dyDescent="0.2">
      <c r="C9464" s="63"/>
    </row>
    <row r="9465" spans="3:3" s="62" customFormat="1" ht="12.75" x14ac:dyDescent="0.2">
      <c r="C9465" s="63"/>
    </row>
    <row r="9466" spans="3:3" s="62" customFormat="1" ht="12.75" x14ac:dyDescent="0.2">
      <c r="C9466" s="63"/>
    </row>
    <row r="9467" spans="3:3" s="62" customFormat="1" ht="12.75" x14ac:dyDescent="0.2">
      <c r="C9467" s="63"/>
    </row>
    <row r="9468" spans="3:3" s="62" customFormat="1" ht="12.75" x14ac:dyDescent="0.2">
      <c r="C9468" s="63"/>
    </row>
    <row r="9469" spans="3:3" s="62" customFormat="1" ht="12.75" x14ac:dyDescent="0.2">
      <c r="C9469" s="63"/>
    </row>
    <row r="9470" spans="3:3" s="62" customFormat="1" ht="12.75" x14ac:dyDescent="0.2">
      <c r="C9470" s="63"/>
    </row>
    <row r="9471" spans="3:3" s="62" customFormat="1" ht="12.75" x14ac:dyDescent="0.2">
      <c r="C9471" s="63"/>
    </row>
    <row r="9472" spans="3:3" s="62" customFormat="1" ht="12.75" x14ac:dyDescent="0.2">
      <c r="C9472" s="63"/>
    </row>
    <row r="9473" spans="3:3" s="62" customFormat="1" ht="12.75" x14ac:dyDescent="0.2">
      <c r="C9473" s="63"/>
    </row>
    <row r="9474" spans="3:3" s="62" customFormat="1" ht="12.75" x14ac:dyDescent="0.2">
      <c r="C9474" s="63"/>
    </row>
    <row r="9475" spans="3:3" s="62" customFormat="1" ht="12.75" x14ac:dyDescent="0.2">
      <c r="C9475" s="63"/>
    </row>
    <row r="9476" spans="3:3" s="62" customFormat="1" ht="12.75" x14ac:dyDescent="0.2">
      <c r="C9476" s="63"/>
    </row>
    <row r="9477" spans="3:3" s="62" customFormat="1" ht="12.75" x14ac:dyDescent="0.2">
      <c r="C9477" s="63"/>
    </row>
    <row r="9478" spans="3:3" s="62" customFormat="1" ht="12.75" x14ac:dyDescent="0.2">
      <c r="C9478" s="63"/>
    </row>
    <row r="9479" spans="3:3" s="62" customFormat="1" ht="12.75" x14ac:dyDescent="0.2">
      <c r="C9479" s="63"/>
    </row>
    <row r="9480" spans="3:3" s="62" customFormat="1" ht="12.75" x14ac:dyDescent="0.2">
      <c r="C9480" s="63"/>
    </row>
    <row r="9481" spans="3:3" s="62" customFormat="1" ht="12.75" x14ac:dyDescent="0.2">
      <c r="C9481" s="63"/>
    </row>
    <row r="9482" spans="3:3" s="62" customFormat="1" ht="12.75" x14ac:dyDescent="0.2">
      <c r="C9482" s="63"/>
    </row>
    <row r="9483" spans="3:3" s="62" customFormat="1" ht="12.75" x14ac:dyDescent="0.2">
      <c r="C9483" s="63"/>
    </row>
    <row r="9484" spans="3:3" s="62" customFormat="1" ht="12.75" x14ac:dyDescent="0.2">
      <c r="C9484" s="63"/>
    </row>
    <row r="9485" spans="3:3" s="62" customFormat="1" ht="12.75" x14ac:dyDescent="0.2">
      <c r="C9485" s="63"/>
    </row>
    <row r="9486" spans="3:3" s="62" customFormat="1" ht="12.75" x14ac:dyDescent="0.2">
      <c r="C9486" s="63"/>
    </row>
    <row r="9487" spans="3:3" s="62" customFormat="1" ht="12.75" x14ac:dyDescent="0.2">
      <c r="C9487" s="63"/>
    </row>
    <row r="9488" spans="3:3" s="62" customFormat="1" ht="12.75" x14ac:dyDescent="0.2">
      <c r="C9488" s="63"/>
    </row>
    <row r="9489" spans="3:3" s="62" customFormat="1" ht="12.75" x14ac:dyDescent="0.2">
      <c r="C9489" s="63"/>
    </row>
    <row r="9490" spans="3:3" s="62" customFormat="1" ht="12.75" x14ac:dyDescent="0.2">
      <c r="C9490" s="63"/>
    </row>
    <row r="9491" spans="3:3" s="62" customFormat="1" ht="12.75" x14ac:dyDescent="0.2">
      <c r="C9491" s="63"/>
    </row>
    <row r="9492" spans="3:3" s="62" customFormat="1" ht="12.75" x14ac:dyDescent="0.2">
      <c r="C9492" s="63"/>
    </row>
    <row r="9493" spans="3:3" s="62" customFormat="1" ht="12.75" x14ac:dyDescent="0.2">
      <c r="C9493" s="63"/>
    </row>
    <row r="9494" spans="3:3" s="62" customFormat="1" ht="12.75" x14ac:dyDescent="0.2">
      <c r="C9494" s="63"/>
    </row>
    <row r="9495" spans="3:3" s="62" customFormat="1" ht="12.75" x14ac:dyDescent="0.2">
      <c r="C9495" s="63"/>
    </row>
    <row r="9496" spans="3:3" s="62" customFormat="1" ht="12.75" x14ac:dyDescent="0.2">
      <c r="C9496" s="63"/>
    </row>
    <row r="9497" spans="3:3" s="62" customFormat="1" ht="12.75" x14ac:dyDescent="0.2">
      <c r="C9497" s="63"/>
    </row>
    <row r="9498" spans="3:3" s="62" customFormat="1" ht="12.75" x14ac:dyDescent="0.2">
      <c r="C9498" s="63"/>
    </row>
    <row r="9499" spans="3:3" s="62" customFormat="1" ht="12.75" x14ac:dyDescent="0.2">
      <c r="C9499" s="63"/>
    </row>
    <row r="9500" spans="3:3" s="62" customFormat="1" ht="12.75" x14ac:dyDescent="0.2">
      <c r="C9500" s="63"/>
    </row>
    <row r="9501" spans="3:3" s="62" customFormat="1" ht="12.75" x14ac:dyDescent="0.2">
      <c r="C9501" s="63"/>
    </row>
    <row r="9502" spans="3:3" s="62" customFormat="1" ht="12.75" x14ac:dyDescent="0.2">
      <c r="C9502" s="63"/>
    </row>
    <row r="9503" spans="3:3" s="62" customFormat="1" ht="12.75" x14ac:dyDescent="0.2">
      <c r="C9503" s="63"/>
    </row>
    <row r="9504" spans="3:3" s="62" customFormat="1" ht="12.75" x14ac:dyDescent="0.2">
      <c r="C9504" s="63"/>
    </row>
    <row r="9505" spans="3:3" s="62" customFormat="1" ht="12.75" x14ac:dyDescent="0.2">
      <c r="C9505" s="63"/>
    </row>
    <row r="9506" spans="3:3" s="62" customFormat="1" ht="12.75" x14ac:dyDescent="0.2">
      <c r="C9506" s="63"/>
    </row>
    <row r="9507" spans="3:3" s="62" customFormat="1" ht="12.75" x14ac:dyDescent="0.2">
      <c r="C9507" s="63"/>
    </row>
    <row r="9508" spans="3:3" s="62" customFormat="1" ht="12.75" x14ac:dyDescent="0.2">
      <c r="C9508" s="63"/>
    </row>
    <row r="9509" spans="3:3" s="62" customFormat="1" ht="12.75" x14ac:dyDescent="0.2">
      <c r="C9509" s="63"/>
    </row>
    <row r="9510" spans="3:3" s="62" customFormat="1" ht="12.75" x14ac:dyDescent="0.2">
      <c r="C9510" s="63"/>
    </row>
    <row r="9511" spans="3:3" s="62" customFormat="1" ht="12.75" x14ac:dyDescent="0.2">
      <c r="C9511" s="63"/>
    </row>
    <row r="9512" spans="3:3" s="62" customFormat="1" ht="12.75" x14ac:dyDescent="0.2">
      <c r="C9512" s="63"/>
    </row>
    <row r="9513" spans="3:3" s="62" customFormat="1" ht="12.75" x14ac:dyDescent="0.2">
      <c r="C9513" s="63"/>
    </row>
    <row r="9514" spans="3:3" s="62" customFormat="1" ht="12.75" x14ac:dyDescent="0.2">
      <c r="C9514" s="63"/>
    </row>
    <row r="9515" spans="3:3" s="62" customFormat="1" ht="12.75" x14ac:dyDescent="0.2">
      <c r="C9515" s="63"/>
    </row>
    <row r="9516" spans="3:3" s="62" customFormat="1" ht="12.75" x14ac:dyDescent="0.2">
      <c r="C9516" s="63"/>
    </row>
    <row r="9517" spans="3:3" s="62" customFormat="1" ht="12.75" x14ac:dyDescent="0.2">
      <c r="C9517" s="63"/>
    </row>
    <row r="9518" spans="3:3" s="62" customFormat="1" ht="12.75" x14ac:dyDescent="0.2">
      <c r="C9518" s="63"/>
    </row>
    <row r="9519" spans="3:3" s="62" customFormat="1" ht="12.75" x14ac:dyDescent="0.2">
      <c r="C9519" s="63"/>
    </row>
    <row r="9520" spans="3:3" s="62" customFormat="1" ht="12.75" x14ac:dyDescent="0.2">
      <c r="C9520" s="63"/>
    </row>
    <row r="9521" spans="3:3" s="62" customFormat="1" ht="12.75" x14ac:dyDescent="0.2">
      <c r="C9521" s="63"/>
    </row>
    <row r="9522" spans="3:3" s="62" customFormat="1" ht="12.75" x14ac:dyDescent="0.2">
      <c r="C9522" s="63"/>
    </row>
    <row r="9523" spans="3:3" s="62" customFormat="1" ht="12.75" x14ac:dyDescent="0.2">
      <c r="C9523" s="63"/>
    </row>
    <row r="9524" spans="3:3" s="62" customFormat="1" ht="12.75" x14ac:dyDescent="0.2">
      <c r="C9524" s="63"/>
    </row>
    <row r="9525" spans="3:3" s="62" customFormat="1" ht="12.75" x14ac:dyDescent="0.2">
      <c r="C9525" s="63"/>
    </row>
    <row r="9526" spans="3:3" s="62" customFormat="1" ht="12.75" x14ac:dyDescent="0.2">
      <c r="C9526" s="63"/>
    </row>
    <row r="9527" spans="3:3" s="62" customFormat="1" ht="12.75" x14ac:dyDescent="0.2">
      <c r="C9527" s="63"/>
    </row>
    <row r="9528" spans="3:3" s="62" customFormat="1" ht="12.75" x14ac:dyDescent="0.2">
      <c r="C9528" s="63"/>
    </row>
    <row r="9529" spans="3:3" s="62" customFormat="1" ht="12.75" x14ac:dyDescent="0.2">
      <c r="C9529" s="63"/>
    </row>
    <row r="9530" spans="3:3" s="62" customFormat="1" ht="12.75" x14ac:dyDescent="0.2">
      <c r="C9530" s="63"/>
    </row>
    <row r="9531" spans="3:3" s="62" customFormat="1" ht="12.75" x14ac:dyDescent="0.2">
      <c r="C9531" s="63"/>
    </row>
    <row r="9532" spans="3:3" s="62" customFormat="1" ht="12.75" x14ac:dyDescent="0.2">
      <c r="C9532" s="63"/>
    </row>
    <row r="9533" spans="3:3" s="62" customFormat="1" ht="12.75" x14ac:dyDescent="0.2">
      <c r="C9533" s="63"/>
    </row>
    <row r="9534" spans="3:3" s="62" customFormat="1" ht="12.75" x14ac:dyDescent="0.2">
      <c r="C9534" s="63"/>
    </row>
    <row r="9535" spans="3:3" s="62" customFormat="1" ht="12.75" x14ac:dyDescent="0.2">
      <c r="C9535" s="63"/>
    </row>
    <row r="9536" spans="3:3" s="62" customFormat="1" ht="12.75" x14ac:dyDescent="0.2">
      <c r="C9536" s="63"/>
    </row>
    <row r="9537" spans="3:3" s="62" customFormat="1" ht="12.75" x14ac:dyDescent="0.2">
      <c r="C9537" s="63"/>
    </row>
    <row r="9538" spans="3:3" s="62" customFormat="1" ht="12.75" x14ac:dyDescent="0.2">
      <c r="C9538" s="63"/>
    </row>
    <row r="9539" spans="3:3" s="62" customFormat="1" ht="12.75" x14ac:dyDescent="0.2">
      <c r="C9539" s="63"/>
    </row>
    <row r="9540" spans="3:3" s="62" customFormat="1" ht="12.75" x14ac:dyDescent="0.2">
      <c r="C9540" s="63"/>
    </row>
    <row r="9541" spans="3:3" s="62" customFormat="1" ht="12.75" x14ac:dyDescent="0.2">
      <c r="C9541" s="63"/>
    </row>
    <row r="9542" spans="3:3" s="62" customFormat="1" ht="12.75" x14ac:dyDescent="0.2">
      <c r="C9542" s="63"/>
    </row>
    <row r="9543" spans="3:3" s="62" customFormat="1" ht="12.75" x14ac:dyDescent="0.2">
      <c r="C9543" s="63"/>
    </row>
    <row r="9544" spans="3:3" s="62" customFormat="1" ht="12.75" x14ac:dyDescent="0.2">
      <c r="C9544" s="63"/>
    </row>
    <row r="9545" spans="3:3" s="62" customFormat="1" ht="12.75" x14ac:dyDescent="0.2">
      <c r="C9545" s="63"/>
    </row>
    <row r="9546" spans="3:3" s="62" customFormat="1" ht="12.75" x14ac:dyDescent="0.2">
      <c r="C9546" s="63"/>
    </row>
    <row r="9547" spans="3:3" s="62" customFormat="1" ht="12.75" x14ac:dyDescent="0.2">
      <c r="C9547" s="63"/>
    </row>
    <row r="9548" spans="3:3" s="62" customFormat="1" ht="12.75" x14ac:dyDescent="0.2">
      <c r="C9548" s="63"/>
    </row>
    <row r="9549" spans="3:3" s="62" customFormat="1" ht="12.75" x14ac:dyDescent="0.2">
      <c r="C9549" s="63"/>
    </row>
    <row r="9550" spans="3:3" s="62" customFormat="1" ht="12.75" x14ac:dyDescent="0.2">
      <c r="C9550" s="63"/>
    </row>
    <row r="9551" spans="3:3" s="62" customFormat="1" ht="12.75" x14ac:dyDescent="0.2">
      <c r="C9551" s="63"/>
    </row>
    <row r="9552" spans="3:3" s="62" customFormat="1" ht="12.75" x14ac:dyDescent="0.2">
      <c r="C9552" s="63"/>
    </row>
    <row r="9553" spans="3:3" s="62" customFormat="1" ht="12.75" x14ac:dyDescent="0.2">
      <c r="C9553" s="63"/>
    </row>
    <row r="9554" spans="3:3" s="62" customFormat="1" ht="12.75" x14ac:dyDescent="0.2">
      <c r="C9554" s="63"/>
    </row>
    <row r="9555" spans="3:3" s="62" customFormat="1" ht="12.75" x14ac:dyDescent="0.2">
      <c r="C9555" s="63"/>
    </row>
    <row r="9556" spans="3:3" s="62" customFormat="1" ht="12.75" x14ac:dyDescent="0.2">
      <c r="C9556" s="63"/>
    </row>
    <row r="9557" spans="3:3" s="62" customFormat="1" ht="12.75" x14ac:dyDescent="0.2">
      <c r="C9557" s="63"/>
    </row>
    <row r="9558" spans="3:3" s="62" customFormat="1" ht="12.75" x14ac:dyDescent="0.2">
      <c r="C9558" s="63"/>
    </row>
    <row r="9559" spans="3:3" s="62" customFormat="1" ht="12.75" x14ac:dyDescent="0.2">
      <c r="C9559" s="63"/>
    </row>
    <row r="9560" spans="3:3" s="62" customFormat="1" ht="12.75" x14ac:dyDescent="0.2">
      <c r="C9560" s="63"/>
    </row>
    <row r="9561" spans="3:3" s="62" customFormat="1" ht="12.75" x14ac:dyDescent="0.2">
      <c r="C9561" s="63"/>
    </row>
    <row r="9562" spans="3:3" s="62" customFormat="1" ht="12.75" x14ac:dyDescent="0.2">
      <c r="C9562" s="63"/>
    </row>
    <row r="9563" spans="3:3" s="62" customFormat="1" ht="12.75" x14ac:dyDescent="0.2">
      <c r="C9563" s="63"/>
    </row>
    <row r="9564" spans="3:3" s="62" customFormat="1" ht="12.75" x14ac:dyDescent="0.2">
      <c r="C9564" s="63"/>
    </row>
    <row r="9565" spans="3:3" s="62" customFormat="1" ht="12.75" x14ac:dyDescent="0.2">
      <c r="C9565" s="63"/>
    </row>
    <row r="9566" spans="3:3" s="62" customFormat="1" ht="12.75" x14ac:dyDescent="0.2">
      <c r="C9566" s="63"/>
    </row>
    <row r="9567" spans="3:3" s="62" customFormat="1" ht="12.75" x14ac:dyDescent="0.2">
      <c r="C9567" s="63"/>
    </row>
    <row r="9568" spans="3:3" s="62" customFormat="1" ht="12.75" x14ac:dyDescent="0.2">
      <c r="C9568" s="63"/>
    </row>
    <row r="9569" spans="3:3" s="62" customFormat="1" ht="12.75" x14ac:dyDescent="0.2">
      <c r="C9569" s="63"/>
    </row>
    <row r="9570" spans="3:3" s="62" customFormat="1" ht="12.75" x14ac:dyDescent="0.2">
      <c r="C9570" s="63"/>
    </row>
    <row r="9571" spans="3:3" s="62" customFormat="1" ht="12.75" x14ac:dyDescent="0.2">
      <c r="C9571" s="63"/>
    </row>
    <row r="9572" spans="3:3" s="62" customFormat="1" ht="12.75" x14ac:dyDescent="0.2">
      <c r="C9572" s="63"/>
    </row>
    <row r="9573" spans="3:3" s="62" customFormat="1" ht="12.75" x14ac:dyDescent="0.2">
      <c r="C9573" s="63"/>
    </row>
    <row r="9574" spans="3:3" s="62" customFormat="1" ht="12.75" x14ac:dyDescent="0.2">
      <c r="C9574" s="63"/>
    </row>
    <row r="9575" spans="3:3" s="62" customFormat="1" ht="12.75" x14ac:dyDescent="0.2">
      <c r="C9575" s="63"/>
    </row>
    <row r="9576" spans="3:3" s="62" customFormat="1" ht="12.75" x14ac:dyDescent="0.2">
      <c r="C9576" s="63"/>
    </row>
    <row r="9577" spans="3:3" s="62" customFormat="1" ht="12.75" x14ac:dyDescent="0.2">
      <c r="C9577" s="63"/>
    </row>
    <row r="9578" spans="3:3" s="62" customFormat="1" ht="12.75" x14ac:dyDescent="0.2">
      <c r="C9578" s="63"/>
    </row>
    <row r="9579" spans="3:3" s="62" customFormat="1" ht="12.75" x14ac:dyDescent="0.2">
      <c r="C9579" s="63"/>
    </row>
    <row r="9580" spans="3:3" s="62" customFormat="1" ht="12.75" x14ac:dyDescent="0.2">
      <c r="C9580" s="63"/>
    </row>
    <row r="9581" spans="3:3" s="62" customFormat="1" ht="12.75" x14ac:dyDescent="0.2">
      <c r="C9581" s="63"/>
    </row>
    <row r="9582" spans="3:3" s="62" customFormat="1" ht="12.75" x14ac:dyDescent="0.2">
      <c r="C9582" s="63"/>
    </row>
    <row r="9583" spans="3:3" s="62" customFormat="1" ht="12.75" x14ac:dyDescent="0.2">
      <c r="C9583" s="63"/>
    </row>
    <row r="9584" spans="3:3" s="62" customFormat="1" ht="12.75" x14ac:dyDescent="0.2">
      <c r="C9584" s="63"/>
    </row>
    <row r="9585" spans="3:3" s="62" customFormat="1" ht="12.75" x14ac:dyDescent="0.2">
      <c r="C9585" s="63"/>
    </row>
    <row r="9586" spans="3:3" s="62" customFormat="1" ht="12.75" x14ac:dyDescent="0.2">
      <c r="C9586" s="63"/>
    </row>
    <row r="9587" spans="3:3" s="62" customFormat="1" ht="12.75" x14ac:dyDescent="0.2">
      <c r="C9587" s="63"/>
    </row>
    <row r="9588" spans="3:3" s="62" customFormat="1" ht="12.75" x14ac:dyDescent="0.2">
      <c r="C9588" s="63"/>
    </row>
    <row r="9589" spans="3:3" s="62" customFormat="1" ht="12.75" x14ac:dyDescent="0.2">
      <c r="C9589" s="63"/>
    </row>
    <row r="9590" spans="3:3" s="62" customFormat="1" ht="12.75" x14ac:dyDescent="0.2">
      <c r="C9590" s="63"/>
    </row>
    <row r="9591" spans="3:3" s="62" customFormat="1" ht="12.75" x14ac:dyDescent="0.2">
      <c r="C9591" s="63"/>
    </row>
    <row r="9592" spans="3:3" s="62" customFormat="1" ht="12.75" x14ac:dyDescent="0.2">
      <c r="C9592" s="63"/>
    </row>
    <row r="9593" spans="3:3" s="62" customFormat="1" ht="12.75" x14ac:dyDescent="0.2">
      <c r="C9593" s="63"/>
    </row>
    <row r="9594" spans="3:3" s="62" customFormat="1" ht="12.75" x14ac:dyDescent="0.2">
      <c r="C9594" s="63"/>
    </row>
    <row r="9595" spans="3:3" s="62" customFormat="1" ht="12.75" x14ac:dyDescent="0.2">
      <c r="C9595" s="63"/>
    </row>
    <row r="9596" spans="3:3" s="62" customFormat="1" ht="12.75" x14ac:dyDescent="0.2">
      <c r="C9596" s="63"/>
    </row>
    <row r="9597" spans="3:3" s="62" customFormat="1" ht="12.75" x14ac:dyDescent="0.2">
      <c r="C9597" s="63"/>
    </row>
    <row r="9598" spans="3:3" s="62" customFormat="1" ht="12.75" x14ac:dyDescent="0.2">
      <c r="C9598" s="63"/>
    </row>
    <row r="9599" spans="3:3" s="62" customFormat="1" ht="12.75" x14ac:dyDescent="0.2">
      <c r="C9599" s="63"/>
    </row>
    <row r="9600" spans="3:3" s="62" customFormat="1" ht="12.75" x14ac:dyDescent="0.2">
      <c r="C9600" s="63"/>
    </row>
    <row r="9601" spans="3:3" s="62" customFormat="1" ht="12.75" x14ac:dyDescent="0.2">
      <c r="C9601" s="63"/>
    </row>
    <row r="9602" spans="3:3" s="62" customFormat="1" ht="12.75" x14ac:dyDescent="0.2">
      <c r="C9602" s="63"/>
    </row>
    <row r="9603" spans="3:3" s="62" customFormat="1" ht="12.75" x14ac:dyDescent="0.2">
      <c r="C9603" s="63"/>
    </row>
    <row r="9604" spans="3:3" s="62" customFormat="1" ht="12.75" x14ac:dyDescent="0.2">
      <c r="C9604" s="63"/>
    </row>
    <row r="9605" spans="3:3" s="62" customFormat="1" ht="12.75" x14ac:dyDescent="0.2">
      <c r="C9605" s="63"/>
    </row>
    <row r="9606" spans="3:3" s="62" customFormat="1" ht="12.75" x14ac:dyDescent="0.2">
      <c r="C9606" s="63"/>
    </row>
    <row r="9607" spans="3:3" s="62" customFormat="1" ht="12.75" x14ac:dyDescent="0.2">
      <c r="C9607" s="63"/>
    </row>
    <row r="9608" spans="3:3" s="62" customFormat="1" ht="12.75" x14ac:dyDescent="0.2">
      <c r="C9608" s="63"/>
    </row>
    <row r="9609" spans="3:3" s="62" customFormat="1" ht="12.75" x14ac:dyDescent="0.2">
      <c r="C9609" s="63"/>
    </row>
    <row r="9610" spans="3:3" s="62" customFormat="1" ht="12.75" x14ac:dyDescent="0.2">
      <c r="C9610" s="63"/>
    </row>
    <row r="9611" spans="3:3" s="62" customFormat="1" ht="12.75" x14ac:dyDescent="0.2">
      <c r="C9611" s="63"/>
    </row>
    <row r="9612" spans="3:3" s="62" customFormat="1" ht="12.75" x14ac:dyDescent="0.2">
      <c r="C9612" s="63"/>
    </row>
    <row r="9613" spans="3:3" s="62" customFormat="1" ht="12.75" x14ac:dyDescent="0.2">
      <c r="C9613" s="63"/>
    </row>
    <row r="9614" spans="3:3" s="62" customFormat="1" ht="12.75" x14ac:dyDescent="0.2">
      <c r="C9614" s="63"/>
    </row>
    <row r="9615" spans="3:3" s="62" customFormat="1" ht="12.75" x14ac:dyDescent="0.2">
      <c r="C9615" s="63"/>
    </row>
    <row r="9616" spans="3:3" s="62" customFormat="1" ht="12.75" x14ac:dyDescent="0.2">
      <c r="C9616" s="63"/>
    </row>
    <row r="9617" spans="3:3" s="62" customFormat="1" ht="12.75" x14ac:dyDescent="0.2">
      <c r="C9617" s="63"/>
    </row>
    <row r="9618" spans="3:3" s="62" customFormat="1" ht="12.75" x14ac:dyDescent="0.2">
      <c r="C9618" s="63"/>
    </row>
    <row r="9619" spans="3:3" s="62" customFormat="1" ht="12.75" x14ac:dyDescent="0.2">
      <c r="C9619" s="63"/>
    </row>
    <row r="9620" spans="3:3" s="62" customFormat="1" ht="12.75" x14ac:dyDescent="0.2">
      <c r="C9620" s="63"/>
    </row>
    <row r="9621" spans="3:3" s="62" customFormat="1" ht="12.75" x14ac:dyDescent="0.2">
      <c r="C9621" s="63"/>
    </row>
    <row r="9622" spans="3:3" s="62" customFormat="1" ht="12.75" x14ac:dyDescent="0.2">
      <c r="C9622" s="63"/>
    </row>
    <row r="9623" spans="3:3" s="62" customFormat="1" ht="12.75" x14ac:dyDescent="0.2">
      <c r="C9623" s="63"/>
    </row>
    <row r="9624" spans="3:3" s="62" customFormat="1" ht="12.75" x14ac:dyDescent="0.2">
      <c r="C9624" s="63"/>
    </row>
    <row r="9625" spans="3:3" s="62" customFormat="1" ht="12.75" x14ac:dyDescent="0.2">
      <c r="C9625" s="63"/>
    </row>
    <row r="9626" spans="3:3" s="62" customFormat="1" ht="12.75" x14ac:dyDescent="0.2">
      <c r="C9626" s="63"/>
    </row>
    <row r="9627" spans="3:3" s="62" customFormat="1" ht="12.75" x14ac:dyDescent="0.2">
      <c r="C9627" s="63"/>
    </row>
    <row r="9628" spans="3:3" s="62" customFormat="1" ht="12.75" x14ac:dyDescent="0.2">
      <c r="C9628" s="63"/>
    </row>
    <row r="9629" spans="3:3" s="62" customFormat="1" ht="12.75" x14ac:dyDescent="0.2">
      <c r="C9629" s="63"/>
    </row>
    <row r="9630" spans="3:3" s="62" customFormat="1" ht="12.75" x14ac:dyDescent="0.2">
      <c r="C9630" s="63"/>
    </row>
    <row r="9631" spans="3:3" s="62" customFormat="1" ht="12.75" x14ac:dyDescent="0.2">
      <c r="C9631" s="63"/>
    </row>
    <row r="9632" spans="3:3" s="62" customFormat="1" ht="12.75" x14ac:dyDescent="0.2">
      <c r="C9632" s="63"/>
    </row>
    <row r="9633" spans="3:3" s="62" customFormat="1" ht="12.75" x14ac:dyDescent="0.2">
      <c r="C9633" s="63"/>
    </row>
    <row r="9634" spans="3:3" s="62" customFormat="1" ht="12.75" x14ac:dyDescent="0.2">
      <c r="C9634" s="63"/>
    </row>
    <row r="9635" spans="3:3" s="62" customFormat="1" ht="12.75" x14ac:dyDescent="0.2">
      <c r="C9635" s="63"/>
    </row>
    <row r="9636" spans="3:3" s="62" customFormat="1" ht="12.75" x14ac:dyDescent="0.2">
      <c r="C9636" s="63"/>
    </row>
    <row r="9637" spans="3:3" s="62" customFormat="1" ht="12.75" x14ac:dyDescent="0.2">
      <c r="C9637" s="63"/>
    </row>
    <row r="9638" spans="3:3" s="62" customFormat="1" ht="12.75" x14ac:dyDescent="0.2">
      <c r="C9638" s="63"/>
    </row>
    <row r="9639" spans="3:3" s="62" customFormat="1" ht="12.75" x14ac:dyDescent="0.2">
      <c r="C9639" s="63"/>
    </row>
    <row r="9640" spans="3:3" s="62" customFormat="1" ht="12.75" x14ac:dyDescent="0.2">
      <c r="C9640" s="63"/>
    </row>
    <row r="9641" spans="3:3" s="62" customFormat="1" ht="12.75" x14ac:dyDescent="0.2">
      <c r="C9641" s="63"/>
    </row>
    <row r="9642" spans="3:3" s="62" customFormat="1" ht="12.75" x14ac:dyDescent="0.2">
      <c r="C9642" s="63"/>
    </row>
    <row r="9643" spans="3:3" s="62" customFormat="1" ht="12.75" x14ac:dyDescent="0.2">
      <c r="C9643" s="63"/>
    </row>
    <row r="9644" spans="3:3" s="62" customFormat="1" ht="12.75" x14ac:dyDescent="0.2">
      <c r="C9644" s="63"/>
    </row>
    <row r="9645" spans="3:3" s="62" customFormat="1" ht="12.75" x14ac:dyDescent="0.2">
      <c r="C9645" s="63"/>
    </row>
    <row r="9646" spans="3:3" s="62" customFormat="1" ht="12.75" x14ac:dyDescent="0.2">
      <c r="C9646" s="63"/>
    </row>
    <row r="9647" spans="3:3" s="62" customFormat="1" ht="12.75" x14ac:dyDescent="0.2">
      <c r="C9647" s="63"/>
    </row>
    <row r="9648" spans="3:3" s="62" customFormat="1" ht="12.75" x14ac:dyDescent="0.2">
      <c r="C9648" s="63"/>
    </row>
    <row r="9649" spans="3:3" s="62" customFormat="1" ht="12.75" x14ac:dyDescent="0.2">
      <c r="C9649" s="63"/>
    </row>
    <row r="9650" spans="3:3" s="62" customFormat="1" ht="12.75" x14ac:dyDescent="0.2">
      <c r="C9650" s="63"/>
    </row>
    <row r="9651" spans="3:3" s="62" customFormat="1" ht="12.75" x14ac:dyDescent="0.2">
      <c r="C9651" s="63"/>
    </row>
    <row r="9652" spans="3:3" s="62" customFormat="1" ht="12.75" x14ac:dyDescent="0.2">
      <c r="C9652" s="63"/>
    </row>
    <row r="9653" spans="3:3" s="62" customFormat="1" ht="12.75" x14ac:dyDescent="0.2">
      <c r="C9653" s="63"/>
    </row>
    <row r="9654" spans="3:3" s="62" customFormat="1" ht="12.75" x14ac:dyDescent="0.2">
      <c r="C9654" s="63"/>
    </row>
    <row r="9655" spans="3:3" s="62" customFormat="1" ht="12.75" x14ac:dyDescent="0.2">
      <c r="C9655" s="63"/>
    </row>
    <row r="9656" spans="3:3" s="62" customFormat="1" ht="12.75" x14ac:dyDescent="0.2">
      <c r="C9656" s="63"/>
    </row>
    <row r="9657" spans="3:3" s="62" customFormat="1" ht="12.75" x14ac:dyDescent="0.2">
      <c r="C9657" s="63"/>
    </row>
    <row r="9658" spans="3:3" s="62" customFormat="1" ht="12.75" x14ac:dyDescent="0.2">
      <c r="C9658" s="63"/>
    </row>
    <row r="9659" spans="3:3" s="62" customFormat="1" ht="12.75" x14ac:dyDescent="0.2">
      <c r="C9659" s="63"/>
    </row>
    <row r="9660" spans="3:3" s="62" customFormat="1" ht="12.75" x14ac:dyDescent="0.2">
      <c r="C9660" s="63"/>
    </row>
    <row r="9661" spans="3:3" s="62" customFormat="1" ht="12.75" x14ac:dyDescent="0.2">
      <c r="C9661" s="63"/>
    </row>
    <row r="9662" spans="3:3" s="62" customFormat="1" ht="12.75" x14ac:dyDescent="0.2">
      <c r="C9662" s="63"/>
    </row>
    <row r="9663" spans="3:3" s="62" customFormat="1" ht="12.75" x14ac:dyDescent="0.2">
      <c r="C9663" s="63"/>
    </row>
    <row r="9664" spans="3:3" s="62" customFormat="1" ht="12.75" x14ac:dyDescent="0.2">
      <c r="C9664" s="63"/>
    </row>
    <row r="9665" spans="3:3" s="62" customFormat="1" ht="12.75" x14ac:dyDescent="0.2">
      <c r="C9665" s="63"/>
    </row>
    <row r="9666" spans="3:3" s="62" customFormat="1" ht="12.75" x14ac:dyDescent="0.2">
      <c r="C9666" s="63"/>
    </row>
    <row r="9667" spans="3:3" s="62" customFormat="1" ht="12.75" x14ac:dyDescent="0.2">
      <c r="C9667" s="63"/>
    </row>
    <row r="9668" spans="3:3" s="62" customFormat="1" ht="12.75" x14ac:dyDescent="0.2">
      <c r="C9668" s="63"/>
    </row>
    <row r="9669" spans="3:3" s="62" customFormat="1" ht="12.75" x14ac:dyDescent="0.2">
      <c r="C9669" s="63"/>
    </row>
    <row r="9670" spans="3:3" s="62" customFormat="1" ht="12.75" x14ac:dyDescent="0.2">
      <c r="C9670" s="63"/>
    </row>
    <row r="9671" spans="3:3" s="62" customFormat="1" ht="12.75" x14ac:dyDescent="0.2">
      <c r="C9671" s="63"/>
    </row>
    <row r="9672" spans="3:3" s="62" customFormat="1" ht="12.75" x14ac:dyDescent="0.2">
      <c r="C9672" s="63"/>
    </row>
    <row r="9673" spans="3:3" s="62" customFormat="1" ht="12.75" x14ac:dyDescent="0.2">
      <c r="C9673" s="63"/>
    </row>
    <row r="9674" spans="3:3" s="62" customFormat="1" ht="12.75" x14ac:dyDescent="0.2">
      <c r="C9674" s="63"/>
    </row>
    <row r="9675" spans="3:3" s="62" customFormat="1" ht="12.75" x14ac:dyDescent="0.2">
      <c r="C9675" s="63"/>
    </row>
    <row r="9676" spans="3:3" s="62" customFormat="1" ht="12.75" x14ac:dyDescent="0.2">
      <c r="C9676" s="63"/>
    </row>
    <row r="9677" spans="3:3" s="62" customFormat="1" ht="12.75" x14ac:dyDescent="0.2">
      <c r="C9677" s="63"/>
    </row>
    <row r="9678" spans="3:3" s="62" customFormat="1" ht="12.75" x14ac:dyDescent="0.2">
      <c r="C9678" s="63"/>
    </row>
    <row r="9679" spans="3:3" s="62" customFormat="1" ht="12.75" x14ac:dyDescent="0.2">
      <c r="C9679" s="63"/>
    </row>
    <row r="9680" spans="3:3" s="62" customFormat="1" ht="12.75" x14ac:dyDescent="0.2">
      <c r="C9680" s="63"/>
    </row>
    <row r="9681" spans="3:3" s="62" customFormat="1" ht="12.75" x14ac:dyDescent="0.2">
      <c r="C9681" s="63"/>
    </row>
    <row r="9682" spans="3:3" s="62" customFormat="1" ht="12.75" x14ac:dyDescent="0.2">
      <c r="C9682" s="63"/>
    </row>
    <row r="9683" spans="3:3" s="62" customFormat="1" ht="12.75" x14ac:dyDescent="0.2">
      <c r="C9683" s="63"/>
    </row>
    <row r="9684" spans="3:3" s="62" customFormat="1" ht="12.75" x14ac:dyDescent="0.2">
      <c r="C9684" s="63"/>
    </row>
    <row r="9685" spans="3:3" s="62" customFormat="1" ht="12.75" x14ac:dyDescent="0.2">
      <c r="C9685" s="63"/>
    </row>
    <row r="9686" spans="3:3" s="62" customFormat="1" ht="12.75" x14ac:dyDescent="0.2">
      <c r="C9686" s="63"/>
    </row>
    <row r="9687" spans="3:3" s="62" customFormat="1" ht="12.75" x14ac:dyDescent="0.2">
      <c r="C9687" s="63"/>
    </row>
    <row r="9688" spans="3:3" s="62" customFormat="1" ht="12.75" x14ac:dyDescent="0.2">
      <c r="C9688" s="63"/>
    </row>
    <row r="9689" spans="3:3" s="62" customFormat="1" ht="12.75" x14ac:dyDescent="0.2">
      <c r="C9689" s="63"/>
    </row>
    <row r="9690" spans="3:3" s="62" customFormat="1" ht="12.75" x14ac:dyDescent="0.2">
      <c r="C9690" s="63"/>
    </row>
    <row r="9691" spans="3:3" s="62" customFormat="1" ht="12.75" x14ac:dyDescent="0.2">
      <c r="C9691" s="63"/>
    </row>
    <row r="9692" spans="3:3" s="62" customFormat="1" ht="12.75" x14ac:dyDescent="0.2">
      <c r="C9692" s="63"/>
    </row>
    <row r="9693" spans="3:3" s="62" customFormat="1" ht="12.75" x14ac:dyDescent="0.2">
      <c r="C9693" s="63"/>
    </row>
    <row r="9694" spans="3:3" s="62" customFormat="1" ht="12.75" x14ac:dyDescent="0.2">
      <c r="C9694" s="63"/>
    </row>
    <row r="9695" spans="3:3" s="62" customFormat="1" ht="12.75" x14ac:dyDescent="0.2">
      <c r="C9695" s="63"/>
    </row>
    <row r="9696" spans="3:3" s="62" customFormat="1" ht="12.75" x14ac:dyDescent="0.2">
      <c r="C9696" s="63"/>
    </row>
    <row r="9697" spans="3:3" s="62" customFormat="1" ht="12.75" x14ac:dyDescent="0.2">
      <c r="C9697" s="63"/>
    </row>
    <row r="9698" spans="3:3" s="62" customFormat="1" ht="12.75" x14ac:dyDescent="0.2">
      <c r="C9698" s="63"/>
    </row>
    <row r="9699" spans="3:3" s="62" customFormat="1" ht="12.75" x14ac:dyDescent="0.2">
      <c r="C9699" s="63"/>
    </row>
    <row r="9700" spans="3:3" s="62" customFormat="1" ht="12.75" x14ac:dyDescent="0.2">
      <c r="C9700" s="63"/>
    </row>
    <row r="9701" spans="3:3" s="62" customFormat="1" ht="12.75" x14ac:dyDescent="0.2">
      <c r="C9701" s="63"/>
    </row>
    <row r="9702" spans="3:3" s="62" customFormat="1" ht="12.75" x14ac:dyDescent="0.2">
      <c r="C9702" s="63"/>
    </row>
    <row r="9703" spans="3:3" s="62" customFormat="1" ht="12.75" x14ac:dyDescent="0.2">
      <c r="C9703" s="63"/>
    </row>
    <row r="9704" spans="3:3" s="62" customFormat="1" ht="12.75" x14ac:dyDescent="0.2">
      <c r="C9704" s="63"/>
    </row>
    <row r="9705" spans="3:3" s="62" customFormat="1" ht="12.75" x14ac:dyDescent="0.2">
      <c r="C9705" s="63"/>
    </row>
    <row r="9706" spans="3:3" s="62" customFormat="1" ht="12.75" x14ac:dyDescent="0.2">
      <c r="C9706" s="63"/>
    </row>
    <row r="9707" spans="3:3" s="62" customFormat="1" ht="12.75" x14ac:dyDescent="0.2">
      <c r="C9707" s="63"/>
    </row>
    <row r="9708" spans="3:3" s="62" customFormat="1" ht="12.75" x14ac:dyDescent="0.2">
      <c r="C9708" s="63"/>
    </row>
    <row r="9709" spans="3:3" s="62" customFormat="1" ht="12.75" x14ac:dyDescent="0.2">
      <c r="C9709" s="63"/>
    </row>
    <row r="9710" spans="3:3" s="62" customFormat="1" ht="12.75" x14ac:dyDescent="0.2">
      <c r="C9710" s="63"/>
    </row>
    <row r="9711" spans="3:3" s="62" customFormat="1" ht="12.75" x14ac:dyDescent="0.2">
      <c r="C9711" s="63"/>
    </row>
    <row r="9712" spans="3:3" s="62" customFormat="1" ht="12.75" x14ac:dyDescent="0.2">
      <c r="C9712" s="63"/>
    </row>
    <row r="9713" spans="3:3" s="62" customFormat="1" ht="12.75" x14ac:dyDescent="0.2">
      <c r="C9713" s="63"/>
    </row>
    <row r="9714" spans="3:3" s="62" customFormat="1" ht="12.75" x14ac:dyDescent="0.2">
      <c r="C9714" s="63"/>
    </row>
    <row r="9715" spans="3:3" s="62" customFormat="1" ht="12.75" x14ac:dyDescent="0.2">
      <c r="C9715" s="63"/>
    </row>
    <row r="9716" spans="3:3" s="62" customFormat="1" ht="12.75" x14ac:dyDescent="0.2">
      <c r="C9716" s="63"/>
    </row>
    <row r="9717" spans="3:3" s="62" customFormat="1" ht="12.75" x14ac:dyDescent="0.2">
      <c r="C9717" s="63"/>
    </row>
    <row r="9718" spans="3:3" s="62" customFormat="1" ht="12.75" x14ac:dyDescent="0.2">
      <c r="C9718" s="63"/>
    </row>
    <row r="9719" spans="3:3" s="62" customFormat="1" ht="12.75" x14ac:dyDescent="0.2">
      <c r="C9719" s="63"/>
    </row>
    <row r="9720" spans="3:3" s="62" customFormat="1" ht="12.75" x14ac:dyDescent="0.2">
      <c r="C9720" s="63"/>
    </row>
    <row r="9721" spans="3:3" s="62" customFormat="1" ht="12.75" x14ac:dyDescent="0.2">
      <c r="C9721" s="63"/>
    </row>
    <row r="9722" spans="3:3" s="62" customFormat="1" ht="12.75" x14ac:dyDescent="0.2">
      <c r="C9722" s="63"/>
    </row>
    <row r="9723" spans="3:3" s="62" customFormat="1" ht="12.75" x14ac:dyDescent="0.2">
      <c r="C9723" s="63"/>
    </row>
    <row r="9724" spans="3:3" s="62" customFormat="1" ht="12.75" x14ac:dyDescent="0.2">
      <c r="C9724" s="63"/>
    </row>
    <row r="9725" spans="3:3" s="62" customFormat="1" ht="12.75" x14ac:dyDescent="0.2">
      <c r="C9725" s="63"/>
    </row>
    <row r="9726" spans="3:3" s="62" customFormat="1" ht="12.75" x14ac:dyDescent="0.2">
      <c r="C9726" s="63"/>
    </row>
    <row r="9727" spans="3:3" s="62" customFormat="1" ht="12.75" x14ac:dyDescent="0.2">
      <c r="C9727" s="63"/>
    </row>
    <row r="9728" spans="3:3" s="62" customFormat="1" ht="12.75" x14ac:dyDescent="0.2">
      <c r="C9728" s="63"/>
    </row>
    <row r="9729" spans="3:3" s="62" customFormat="1" ht="12.75" x14ac:dyDescent="0.2">
      <c r="C9729" s="63"/>
    </row>
    <row r="9730" spans="3:3" s="62" customFormat="1" ht="12.75" x14ac:dyDescent="0.2">
      <c r="C9730" s="63"/>
    </row>
    <row r="9731" spans="3:3" s="62" customFormat="1" ht="12.75" x14ac:dyDescent="0.2">
      <c r="C9731" s="63"/>
    </row>
    <row r="9732" spans="3:3" s="62" customFormat="1" ht="12.75" x14ac:dyDescent="0.2">
      <c r="C9732" s="63"/>
    </row>
    <row r="9733" spans="3:3" s="62" customFormat="1" ht="12.75" x14ac:dyDescent="0.2">
      <c r="C9733" s="63"/>
    </row>
    <row r="9734" spans="3:3" s="62" customFormat="1" ht="12.75" x14ac:dyDescent="0.2">
      <c r="C9734" s="63"/>
    </row>
    <row r="9735" spans="3:3" s="62" customFormat="1" ht="12.75" x14ac:dyDescent="0.2">
      <c r="C9735" s="63"/>
    </row>
    <row r="9736" spans="3:3" s="62" customFormat="1" ht="12.75" x14ac:dyDescent="0.2">
      <c r="C9736" s="63"/>
    </row>
    <row r="9737" spans="3:3" s="62" customFormat="1" ht="12.75" x14ac:dyDescent="0.2">
      <c r="C9737" s="63"/>
    </row>
    <row r="9738" spans="3:3" s="62" customFormat="1" ht="12.75" x14ac:dyDescent="0.2">
      <c r="C9738" s="63"/>
    </row>
    <row r="9739" spans="3:3" s="62" customFormat="1" ht="12.75" x14ac:dyDescent="0.2">
      <c r="C9739" s="63"/>
    </row>
    <row r="9740" spans="3:3" s="62" customFormat="1" ht="12.75" x14ac:dyDescent="0.2">
      <c r="C9740" s="63"/>
    </row>
    <row r="9741" spans="3:3" s="62" customFormat="1" ht="12.75" x14ac:dyDescent="0.2">
      <c r="C9741" s="63"/>
    </row>
    <row r="9742" spans="3:3" s="62" customFormat="1" ht="12.75" x14ac:dyDescent="0.2">
      <c r="C9742" s="63"/>
    </row>
    <row r="9743" spans="3:3" s="62" customFormat="1" ht="12.75" x14ac:dyDescent="0.2">
      <c r="C9743" s="63"/>
    </row>
    <row r="9744" spans="3:3" s="62" customFormat="1" ht="12.75" x14ac:dyDescent="0.2">
      <c r="C9744" s="63"/>
    </row>
    <row r="9745" spans="3:3" s="62" customFormat="1" ht="12.75" x14ac:dyDescent="0.2">
      <c r="C9745" s="63"/>
    </row>
    <row r="9746" spans="3:3" s="62" customFormat="1" ht="12.75" x14ac:dyDescent="0.2">
      <c r="C9746" s="63"/>
    </row>
    <row r="9747" spans="3:3" s="62" customFormat="1" ht="12.75" x14ac:dyDescent="0.2">
      <c r="C9747" s="63"/>
    </row>
    <row r="9748" spans="3:3" s="62" customFormat="1" ht="12.75" x14ac:dyDescent="0.2">
      <c r="C9748" s="63"/>
    </row>
    <row r="9749" spans="3:3" s="62" customFormat="1" ht="12.75" x14ac:dyDescent="0.2">
      <c r="C9749" s="63"/>
    </row>
    <row r="9750" spans="3:3" s="62" customFormat="1" ht="12.75" x14ac:dyDescent="0.2">
      <c r="C9750" s="63"/>
    </row>
    <row r="9751" spans="3:3" s="62" customFormat="1" ht="12.75" x14ac:dyDescent="0.2">
      <c r="C9751" s="63"/>
    </row>
    <row r="9752" spans="3:3" s="62" customFormat="1" ht="12.75" x14ac:dyDescent="0.2">
      <c r="C9752" s="63"/>
    </row>
    <row r="9753" spans="3:3" s="62" customFormat="1" ht="12.75" x14ac:dyDescent="0.2">
      <c r="C9753" s="63"/>
    </row>
    <row r="9754" spans="3:3" s="62" customFormat="1" ht="12.75" x14ac:dyDescent="0.2">
      <c r="C9754" s="63"/>
    </row>
    <row r="9755" spans="3:3" s="62" customFormat="1" ht="12.75" x14ac:dyDescent="0.2">
      <c r="C9755" s="63"/>
    </row>
    <row r="9756" spans="3:3" s="62" customFormat="1" ht="12.75" x14ac:dyDescent="0.2">
      <c r="C9756" s="63"/>
    </row>
    <row r="9757" spans="3:3" s="62" customFormat="1" ht="12.75" x14ac:dyDescent="0.2">
      <c r="C9757" s="63"/>
    </row>
    <row r="9758" spans="3:3" s="62" customFormat="1" ht="12.75" x14ac:dyDescent="0.2">
      <c r="C9758" s="63"/>
    </row>
    <row r="9759" spans="3:3" s="62" customFormat="1" ht="12.75" x14ac:dyDescent="0.2">
      <c r="C9759" s="63"/>
    </row>
    <row r="9760" spans="3:3" s="62" customFormat="1" ht="12.75" x14ac:dyDescent="0.2">
      <c r="C9760" s="63"/>
    </row>
    <row r="9761" spans="3:3" s="62" customFormat="1" ht="12.75" x14ac:dyDescent="0.2">
      <c r="C9761" s="63"/>
    </row>
    <row r="9762" spans="3:3" s="62" customFormat="1" ht="12.75" x14ac:dyDescent="0.2">
      <c r="C9762" s="63"/>
    </row>
    <row r="9763" spans="3:3" s="62" customFormat="1" ht="12.75" x14ac:dyDescent="0.2">
      <c r="C9763" s="63"/>
    </row>
    <row r="9764" spans="3:3" s="62" customFormat="1" ht="12.75" x14ac:dyDescent="0.2">
      <c r="C9764" s="63"/>
    </row>
    <row r="9765" spans="3:3" s="62" customFormat="1" ht="12.75" x14ac:dyDescent="0.2">
      <c r="C9765" s="63"/>
    </row>
    <row r="9766" spans="3:3" s="62" customFormat="1" ht="12.75" x14ac:dyDescent="0.2">
      <c r="C9766" s="63"/>
    </row>
    <row r="9767" spans="3:3" s="62" customFormat="1" ht="12.75" x14ac:dyDescent="0.2">
      <c r="C9767" s="63"/>
    </row>
    <row r="9768" spans="3:3" s="62" customFormat="1" ht="12.75" x14ac:dyDescent="0.2">
      <c r="C9768" s="63"/>
    </row>
    <row r="9769" spans="3:3" s="62" customFormat="1" ht="12.75" x14ac:dyDescent="0.2">
      <c r="C9769" s="63"/>
    </row>
    <row r="9770" spans="3:3" s="62" customFormat="1" ht="12.75" x14ac:dyDescent="0.2">
      <c r="C9770" s="63"/>
    </row>
    <row r="9771" spans="3:3" s="62" customFormat="1" ht="12.75" x14ac:dyDescent="0.2">
      <c r="C9771" s="63"/>
    </row>
    <row r="9772" spans="3:3" s="62" customFormat="1" ht="12.75" x14ac:dyDescent="0.2">
      <c r="C9772" s="63"/>
    </row>
    <row r="9773" spans="3:3" s="62" customFormat="1" ht="12.75" x14ac:dyDescent="0.2">
      <c r="C9773" s="63"/>
    </row>
    <row r="9774" spans="3:3" s="62" customFormat="1" ht="12.75" x14ac:dyDescent="0.2">
      <c r="C9774" s="63"/>
    </row>
    <row r="9775" spans="3:3" s="62" customFormat="1" ht="12.75" x14ac:dyDescent="0.2">
      <c r="C9775" s="63"/>
    </row>
    <row r="9776" spans="3:3" s="62" customFormat="1" ht="12.75" x14ac:dyDescent="0.2">
      <c r="C9776" s="63"/>
    </row>
    <row r="9777" spans="3:3" s="62" customFormat="1" ht="12.75" x14ac:dyDescent="0.2">
      <c r="C9777" s="63"/>
    </row>
    <row r="9778" spans="3:3" s="62" customFormat="1" ht="12.75" x14ac:dyDescent="0.2">
      <c r="C9778" s="63"/>
    </row>
    <row r="9779" spans="3:3" s="62" customFormat="1" ht="12.75" x14ac:dyDescent="0.2">
      <c r="C9779" s="63"/>
    </row>
    <row r="9780" spans="3:3" s="62" customFormat="1" ht="12.75" x14ac:dyDescent="0.2">
      <c r="C9780" s="63"/>
    </row>
    <row r="9781" spans="3:3" s="62" customFormat="1" ht="12.75" x14ac:dyDescent="0.2">
      <c r="C9781" s="63"/>
    </row>
    <row r="9782" spans="3:3" s="62" customFormat="1" ht="12.75" x14ac:dyDescent="0.2">
      <c r="C9782" s="63"/>
    </row>
    <row r="9783" spans="3:3" s="62" customFormat="1" ht="12.75" x14ac:dyDescent="0.2">
      <c r="C9783" s="63"/>
    </row>
    <row r="9784" spans="3:3" s="62" customFormat="1" ht="12.75" x14ac:dyDescent="0.2">
      <c r="C9784" s="63"/>
    </row>
    <row r="9785" spans="3:3" s="62" customFormat="1" ht="12.75" x14ac:dyDescent="0.2">
      <c r="C9785" s="63"/>
    </row>
    <row r="9786" spans="3:3" s="62" customFormat="1" ht="12.75" x14ac:dyDescent="0.2">
      <c r="C9786" s="63"/>
    </row>
    <row r="9787" spans="3:3" s="62" customFormat="1" ht="12.75" x14ac:dyDescent="0.2">
      <c r="C9787" s="63"/>
    </row>
    <row r="9788" spans="3:3" s="62" customFormat="1" ht="12.75" x14ac:dyDescent="0.2">
      <c r="C9788" s="63"/>
    </row>
    <row r="9789" spans="3:3" s="62" customFormat="1" ht="12.75" x14ac:dyDescent="0.2">
      <c r="C9789" s="63"/>
    </row>
    <row r="9790" spans="3:3" s="62" customFormat="1" ht="12.75" x14ac:dyDescent="0.2">
      <c r="C9790" s="63"/>
    </row>
    <row r="9791" spans="3:3" s="62" customFormat="1" ht="12.75" x14ac:dyDescent="0.2">
      <c r="C9791" s="63"/>
    </row>
    <row r="9792" spans="3:3" s="62" customFormat="1" ht="12.75" x14ac:dyDescent="0.2">
      <c r="C9792" s="63"/>
    </row>
    <row r="9793" spans="3:3" s="62" customFormat="1" ht="12.75" x14ac:dyDescent="0.2">
      <c r="C9793" s="63"/>
    </row>
    <row r="9794" spans="3:3" s="62" customFormat="1" ht="12.75" x14ac:dyDescent="0.2">
      <c r="C9794" s="63"/>
    </row>
    <row r="9795" spans="3:3" s="62" customFormat="1" ht="12.75" x14ac:dyDescent="0.2">
      <c r="C9795" s="63"/>
    </row>
    <row r="9796" spans="3:3" s="62" customFormat="1" ht="12.75" x14ac:dyDescent="0.2">
      <c r="C9796" s="63"/>
    </row>
    <row r="9797" spans="3:3" s="62" customFormat="1" ht="12.75" x14ac:dyDescent="0.2">
      <c r="C9797" s="63"/>
    </row>
    <row r="9798" spans="3:3" s="62" customFormat="1" ht="12.75" x14ac:dyDescent="0.2">
      <c r="C9798" s="63"/>
    </row>
    <row r="9799" spans="3:3" s="62" customFormat="1" ht="12.75" x14ac:dyDescent="0.2">
      <c r="C9799" s="63"/>
    </row>
    <row r="9800" spans="3:3" s="62" customFormat="1" ht="12.75" x14ac:dyDescent="0.2">
      <c r="C9800" s="63"/>
    </row>
    <row r="9801" spans="3:3" s="62" customFormat="1" ht="12.75" x14ac:dyDescent="0.2">
      <c r="C9801" s="63"/>
    </row>
    <row r="9802" spans="3:3" s="62" customFormat="1" ht="12.75" x14ac:dyDescent="0.2">
      <c r="C9802" s="63"/>
    </row>
    <row r="9803" spans="3:3" s="62" customFormat="1" ht="12.75" x14ac:dyDescent="0.2">
      <c r="C9803" s="63"/>
    </row>
    <row r="9804" spans="3:3" s="62" customFormat="1" ht="12.75" x14ac:dyDescent="0.2">
      <c r="C9804" s="63"/>
    </row>
    <row r="9805" spans="3:3" s="62" customFormat="1" ht="12.75" x14ac:dyDescent="0.2">
      <c r="C9805" s="63"/>
    </row>
    <row r="9806" spans="3:3" s="62" customFormat="1" ht="12.75" x14ac:dyDescent="0.2">
      <c r="C9806" s="63"/>
    </row>
    <row r="9807" spans="3:3" s="62" customFormat="1" ht="12.75" x14ac:dyDescent="0.2">
      <c r="C9807" s="63"/>
    </row>
    <row r="9808" spans="3:3" s="62" customFormat="1" ht="12.75" x14ac:dyDescent="0.2">
      <c r="C9808" s="63"/>
    </row>
    <row r="9809" spans="3:3" s="62" customFormat="1" ht="12.75" x14ac:dyDescent="0.2">
      <c r="C9809" s="63"/>
    </row>
    <row r="9810" spans="3:3" s="62" customFormat="1" ht="12.75" x14ac:dyDescent="0.2">
      <c r="C9810" s="63"/>
    </row>
    <row r="9811" spans="3:3" s="62" customFormat="1" ht="12.75" x14ac:dyDescent="0.2">
      <c r="C9811" s="63"/>
    </row>
    <row r="9812" spans="3:3" s="62" customFormat="1" ht="12.75" x14ac:dyDescent="0.2">
      <c r="C9812" s="63"/>
    </row>
    <row r="9813" spans="3:3" s="62" customFormat="1" ht="12.75" x14ac:dyDescent="0.2">
      <c r="C9813" s="63"/>
    </row>
    <row r="9814" spans="3:3" s="62" customFormat="1" ht="12.75" x14ac:dyDescent="0.2">
      <c r="C9814" s="63"/>
    </row>
    <row r="9815" spans="3:3" s="62" customFormat="1" ht="12.75" x14ac:dyDescent="0.2">
      <c r="C9815" s="63"/>
    </row>
    <row r="9816" spans="3:3" s="62" customFormat="1" ht="12.75" x14ac:dyDescent="0.2">
      <c r="C9816" s="63"/>
    </row>
    <row r="9817" spans="3:3" s="62" customFormat="1" ht="12.75" x14ac:dyDescent="0.2">
      <c r="C9817" s="63"/>
    </row>
    <row r="9818" spans="3:3" s="62" customFormat="1" ht="12.75" x14ac:dyDescent="0.2">
      <c r="C9818" s="63"/>
    </row>
    <row r="9819" spans="3:3" s="62" customFormat="1" ht="12.75" x14ac:dyDescent="0.2">
      <c r="C9819" s="63"/>
    </row>
    <row r="9820" spans="3:3" s="62" customFormat="1" ht="12.75" x14ac:dyDescent="0.2">
      <c r="C9820" s="63"/>
    </row>
    <row r="9821" spans="3:3" s="62" customFormat="1" ht="12.75" x14ac:dyDescent="0.2">
      <c r="C9821" s="63"/>
    </row>
    <row r="9822" spans="3:3" s="62" customFormat="1" ht="12.75" x14ac:dyDescent="0.2">
      <c r="C9822" s="63"/>
    </row>
    <row r="9823" spans="3:3" s="62" customFormat="1" ht="12.75" x14ac:dyDescent="0.2">
      <c r="C9823" s="63"/>
    </row>
    <row r="9824" spans="3:3" s="62" customFormat="1" ht="12.75" x14ac:dyDescent="0.2">
      <c r="C9824" s="63"/>
    </row>
    <row r="9825" spans="3:3" s="62" customFormat="1" ht="12.75" x14ac:dyDescent="0.2">
      <c r="C9825" s="63"/>
    </row>
    <row r="9826" spans="3:3" s="62" customFormat="1" ht="12.75" x14ac:dyDescent="0.2">
      <c r="C9826" s="63"/>
    </row>
    <row r="9827" spans="3:3" s="62" customFormat="1" ht="12.75" x14ac:dyDescent="0.2">
      <c r="C9827" s="63"/>
    </row>
    <row r="9828" spans="3:3" s="62" customFormat="1" ht="12.75" x14ac:dyDescent="0.2">
      <c r="C9828" s="63"/>
    </row>
    <row r="9829" spans="3:3" s="62" customFormat="1" ht="12.75" x14ac:dyDescent="0.2">
      <c r="C9829" s="63"/>
    </row>
    <row r="9830" spans="3:3" s="62" customFormat="1" ht="12.75" x14ac:dyDescent="0.2">
      <c r="C9830" s="63"/>
    </row>
    <row r="9831" spans="3:3" s="62" customFormat="1" ht="12.75" x14ac:dyDescent="0.2">
      <c r="C9831" s="63"/>
    </row>
    <row r="9832" spans="3:3" s="62" customFormat="1" ht="12.75" x14ac:dyDescent="0.2">
      <c r="C9832" s="63"/>
    </row>
    <row r="9833" spans="3:3" s="62" customFormat="1" ht="12.75" x14ac:dyDescent="0.2">
      <c r="C9833" s="63"/>
    </row>
    <row r="9834" spans="3:3" s="62" customFormat="1" ht="12.75" x14ac:dyDescent="0.2">
      <c r="C9834" s="63"/>
    </row>
    <row r="9835" spans="3:3" s="62" customFormat="1" ht="12.75" x14ac:dyDescent="0.2">
      <c r="C9835" s="63"/>
    </row>
    <row r="9836" spans="3:3" s="62" customFormat="1" ht="12.75" x14ac:dyDescent="0.2">
      <c r="C9836" s="63"/>
    </row>
    <row r="9837" spans="3:3" s="62" customFormat="1" ht="12.75" x14ac:dyDescent="0.2">
      <c r="C9837" s="63"/>
    </row>
    <row r="9838" spans="3:3" s="62" customFormat="1" ht="12.75" x14ac:dyDescent="0.2">
      <c r="C9838" s="63"/>
    </row>
    <row r="9839" spans="3:3" s="62" customFormat="1" ht="12.75" x14ac:dyDescent="0.2">
      <c r="C9839" s="63"/>
    </row>
    <row r="9840" spans="3:3" s="62" customFormat="1" ht="12.75" x14ac:dyDescent="0.2">
      <c r="C9840" s="63"/>
    </row>
    <row r="9841" spans="3:3" s="62" customFormat="1" ht="12.75" x14ac:dyDescent="0.2">
      <c r="C9841" s="63"/>
    </row>
    <row r="9842" spans="3:3" s="62" customFormat="1" ht="12.75" x14ac:dyDescent="0.2">
      <c r="C9842" s="63"/>
    </row>
    <row r="9843" spans="3:3" s="62" customFormat="1" ht="12.75" x14ac:dyDescent="0.2">
      <c r="C9843" s="63"/>
    </row>
    <row r="9844" spans="3:3" s="62" customFormat="1" ht="12.75" x14ac:dyDescent="0.2">
      <c r="C9844" s="63"/>
    </row>
    <row r="9845" spans="3:3" s="62" customFormat="1" ht="12.75" x14ac:dyDescent="0.2">
      <c r="C9845" s="63"/>
    </row>
    <row r="9846" spans="3:3" s="62" customFormat="1" ht="12.75" x14ac:dyDescent="0.2">
      <c r="C9846" s="63"/>
    </row>
    <row r="9847" spans="3:3" s="62" customFormat="1" ht="12.75" x14ac:dyDescent="0.2">
      <c r="C9847" s="63"/>
    </row>
    <row r="9848" spans="3:3" s="62" customFormat="1" ht="12.75" x14ac:dyDescent="0.2">
      <c r="C9848" s="63"/>
    </row>
    <row r="9849" spans="3:3" s="62" customFormat="1" ht="12.75" x14ac:dyDescent="0.2">
      <c r="C9849" s="63"/>
    </row>
    <row r="9850" spans="3:3" s="62" customFormat="1" ht="12.75" x14ac:dyDescent="0.2">
      <c r="C9850" s="63"/>
    </row>
    <row r="9851" spans="3:3" s="62" customFormat="1" ht="12.75" x14ac:dyDescent="0.2">
      <c r="C9851" s="63"/>
    </row>
    <row r="9852" spans="3:3" s="62" customFormat="1" ht="12.75" x14ac:dyDescent="0.2">
      <c r="C9852" s="63"/>
    </row>
    <row r="9853" spans="3:3" s="62" customFormat="1" ht="12.75" x14ac:dyDescent="0.2">
      <c r="C9853" s="63"/>
    </row>
    <row r="9854" spans="3:3" s="62" customFormat="1" ht="12.75" x14ac:dyDescent="0.2">
      <c r="C9854" s="63"/>
    </row>
    <row r="9855" spans="3:3" s="62" customFormat="1" ht="12.75" x14ac:dyDescent="0.2">
      <c r="C9855" s="63"/>
    </row>
    <row r="9856" spans="3:3" s="62" customFormat="1" ht="12.75" x14ac:dyDescent="0.2">
      <c r="C9856" s="63"/>
    </row>
    <row r="9857" spans="3:3" s="62" customFormat="1" ht="12.75" x14ac:dyDescent="0.2">
      <c r="C9857" s="63"/>
    </row>
    <row r="9858" spans="3:3" s="62" customFormat="1" ht="12.75" x14ac:dyDescent="0.2">
      <c r="C9858" s="63"/>
    </row>
    <row r="9859" spans="3:3" s="62" customFormat="1" ht="12.75" x14ac:dyDescent="0.2">
      <c r="C9859" s="63"/>
    </row>
    <row r="9860" spans="3:3" s="62" customFormat="1" ht="12.75" x14ac:dyDescent="0.2">
      <c r="C9860" s="63"/>
    </row>
    <row r="9861" spans="3:3" s="62" customFormat="1" ht="12.75" x14ac:dyDescent="0.2">
      <c r="C9861" s="63"/>
    </row>
    <row r="9862" spans="3:3" s="62" customFormat="1" ht="12.75" x14ac:dyDescent="0.2">
      <c r="C9862" s="63"/>
    </row>
    <row r="9863" spans="3:3" s="62" customFormat="1" ht="12.75" x14ac:dyDescent="0.2">
      <c r="C9863" s="63"/>
    </row>
    <row r="9864" spans="3:3" s="62" customFormat="1" ht="12.75" x14ac:dyDescent="0.2">
      <c r="C9864" s="63"/>
    </row>
    <row r="9865" spans="3:3" s="62" customFormat="1" ht="12.75" x14ac:dyDescent="0.2">
      <c r="C9865" s="63"/>
    </row>
    <row r="9866" spans="3:3" s="62" customFormat="1" ht="12.75" x14ac:dyDescent="0.2">
      <c r="C9866" s="63"/>
    </row>
    <row r="9867" spans="3:3" s="62" customFormat="1" ht="12.75" x14ac:dyDescent="0.2">
      <c r="C9867" s="63"/>
    </row>
    <row r="9868" spans="3:3" s="62" customFormat="1" ht="12.75" x14ac:dyDescent="0.2">
      <c r="C9868" s="63"/>
    </row>
    <row r="9869" spans="3:3" s="62" customFormat="1" ht="12.75" x14ac:dyDescent="0.2">
      <c r="C9869" s="63"/>
    </row>
    <row r="9870" spans="3:3" s="62" customFormat="1" ht="12.75" x14ac:dyDescent="0.2">
      <c r="C9870" s="63"/>
    </row>
    <row r="9871" spans="3:3" s="62" customFormat="1" ht="12.75" x14ac:dyDescent="0.2">
      <c r="C9871" s="63"/>
    </row>
    <row r="9872" spans="3:3" s="62" customFormat="1" ht="12.75" x14ac:dyDescent="0.2">
      <c r="C9872" s="63"/>
    </row>
    <row r="9873" spans="3:3" s="62" customFormat="1" ht="12.75" x14ac:dyDescent="0.2">
      <c r="C9873" s="63"/>
    </row>
    <row r="9874" spans="3:3" s="62" customFormat="1" ht="12.75" x14ac:dyDescent="0.2">
      <c r="C9874" s="63"/>
    </row>
    <row r="9875" spans="3:3" s="62" customFormat="1" ht="12.75" x14ac:dyDescent="0.2">
      <c r="C9875" s="63"/>
    </row>
    <row r="9876" spans="3:3" s="62" customFormat="1" ht="12.75" x14ac:dyDescent="0.2">
      <c r="C9876" s="63"/>
    </row>
    <row r="9877" spans="3:3" s="62" customFormat="1" ht="12.75" x14ac:dyDescent="0.2">
      <c r="C9877" s="63"/>
    </row>
    <row r="9878" spans="3:3" s="62" customFormat="1" ht="12.75" x14ac:dyDescent="0.2">
      <c r="C9878" s="63"/>
    </row>
    <row r="9879" spans="3:3" s="62" customFormat="1" ht="12.75" x14ac:dyDescent="0.2">
      <c r="C9879" s="63"/>
    </row>
    <row r="9880" spans="3:3" s="62" customFormat="1" ht="12.75" x14ac:dyDescent="0.2">
      <c r="C9880" s="63"/>
    </row>
    <row r="9881" spans="3:3" s="62" customFormat="1" ht="12.75" x14ac:dyDescent="0.2">
      <c r="C9881" s="63"/>
    </row>
    <row r="9882" spans="3:3" s="62" customFormat="1" ht="12.75" x14ac:dyDescent="0.2">
      <c r="C9882" s="63"/>
    </row>
    <row r="9883" spans="3:3" s="62" customFormat="1" ht="12.75" x14ac:dyDescent="0.2">
      <c r="C9883" s="63"/>
    </row>
    <row r="9884" spans="3:3" s="62" customFormat="1" ht="12.75" x14ac:dyDescent="0.2">
      <c r="C9884" s="63"/>
    </row>
    <row r="9885" spans="3:3" s="62" customFormat="1" ht="12.75" x14ac:dyDescent="0.2">
      <c r="C9885" s="63"/>
    </row>
    <row r="9886" spans="3:3" s="62" customFormat="1" ht="12.75" x14ac:dyDescent="0.2">
      <c r="C9886" s="63"/>
    </row>
    <row r="9887" spans="3:3" s="62" customFormat="1" ht="12.75" x14ac:dyDescent="0.2">
      <c r="C9887" s="63"/>
    </row>
    <row r="9888" spans="3:3" s="62" customFormat="1" ht="12.75" x14ac:dyDescent="0.2">
      <c r="C9888" s="63"/>
    </row>
    <row r="9889" spans="3:3" s="62" customFormat="1" ht="12.75" x14ac:dyDescent="0.2">
      <c r="C9889" s="63"/>
    </row>
    <row r="9890" spans="3:3" s="62" customFormat="1" ht="12.75" x14ac:dyDescent="0.2">
      <c r="C9890" s="63"/>
    </row>
    <row r="9891" spans="3:3" s="62" customFormat="1" ht="12.75" x14ac:dyDescent="0.2">
      <c r="C9891" s="63"/>
    </row>
    <row r="9892" spans="3:3" s="62" customFormat="1" ht="12.75" x14ac:dyDescent="0.2">
      <c r="C9892" s="63"/>
    </row>
    <row r="9893" spans="3:3" s="62" customFormat="1" ht="12.75" x14ac:dyDescent="0.2">
      <c r="C9893" s="63"/>
    </row>
    <row r="9894" spans="3:3" s="62" customFormat="1" ht="12.75" x14ac:dyDescent="0.2">
      <c r="C9894" s="63"/>
    </row>
    <row r="9895" spans="3:3" s="62" customFormat="1" ht="12.75" x14ac:dyDescent="0.2">
      <c r="C9895" s="63"/>
    </row>
    <row r="9896" spans="3:3" s="62" customFormat="1" ht="12.75" x14ac:dyDescent="0.2">
      <c r="C9896" s="63"/>
    </row>
    <row r="9897" spans="3:3" s="62" customFormat="1" ht="12.75" x14ac:dyDescent="0.2">
      <c r="C9897" s="63"/>
    </row>
    <row r="9898" spans="3:3" s="62" customFormat="1" ht="12.75" x14ac:dyDescent="0.2">
      <c r="C9898" s="63"/>
    </row>
    <row r="9899" spans="3:3" s="62" customFormat="1" ht="12.75" x14ac:dyDescent="0.2">
      <c r="C9899" s="63"/>
    </row>
    <row r="9900" spans="3:3" s="62" customFormat="1" ht="12.75" x14ac:dyDescent="0.2">
      <c r="C9900" s="63"/>
    </row>
    <row r="9901" spans="3:3" s="62" customFormat="1" ht="12.75" x14ac:dyDescent="0.2">
      <c r="C9901" s="63"/>
    </row>
    <row r="9902" spans="3:3" s="62" customFormat="1" ht="12.75" x14ac:dyDescent="0.2">
      <c r="C9902" s="63"/>
    </row>
    <row r="9903" spans="3:3" s="62" customFormat="1" ht="12.75" x14ac:dyDescent="0.2">
      <c r="C9903" s="63"/>
    </row>
    <row r="9904" spans="3:3" s="62" customFormat="1" ht="12.75" x14ac:dyDescent="0.2">
      <c r="C9904" s="63"/>
    </row>
    <row r="9905" spans="3:3" s="62" customFormat="1" ht="12.75" x14ac:dyDescent="0.2">
      <c r="C9905" s="63"/>
    </row>
    <row r="9906" spans="3:3" s="62" customFormat="1" ht="12.75" x14ac:dyDescent="0.2">
      <c r="C9906" s="63"/>
    </row>
    <row r="9907" spans="3:3" s="62" customFormat="1" ht="12.75" x14ac:dyDescent="0.2">
      <c r="C9907" s="63"/>
    </row>
    <row r="9908" spans="3:3" s="62" customFormat="1" ht="12.75" x14ac:dyDescent="0.2">
      <c r="C9908" s="63"/>
    </row>
    <row r="9909" spans="3:3" s="62" customFormat="1" ht="12.75" x14ac:dyDescent="0.2">
      <c r="C9909" s="63"/>
    </row>
    <row r="9910" spans="3:3" s="62" customFormat="1" ht="12.75" x14ac:dyDescent="0.2">
      <c r="C9910" s="63"/>
    </row>
    <row r="9911" spans="3:3" s="62" customFormat="1" ht="12.75" x14ac:dyDescent="0.2">
      <c r="C9911" s="63"/>
    </row>
    <row r="9912" spans="3:3" s="62" customFormat="1" ht="12.75" x14ac:dyDescent="0.2">
      <c r="C9912" s="63"/>
    </row>
    <row r="9913" spans="3:3" s="62" customFormat="1" ht="12.75" x14ac:dyDescent="0.2">
      <c r="C9913" s="63"/>
    </row>
    <row r="9914" spans="3:3" s="62" customFormat="1" ht="12.75" x14ac:dyDescent="0.2">
      <c r="C9914" s="63"/>
    </row>
    <row r="9915" spans="3:3" s="62" customFormat="1" ht="12.75" x14ac:dyDescent="0.2">
      <c r="C9915" s="63"/>
    </row>
    <row r="9916" spans="3:3" s="62" customFormat="1" ht="12.75" x14ac:dyDescent="0.2">
      <c r="C9916" s="63"/>
    </row>
    <row r="9917" spans="3:3" s="62" customFormat="1" ht="12.75" x14ac:dyDescent="0.2">
      <c r="C9917" s="63"/>
    </row>
    <row r="9918" spans="3:3" s="62" customFormat="1" ht="12.75" x14ac:dyDescent="0.2">
      <c r="C9918" s="63"/>
    </row>
    <row r="9919" spans="3:3" s="62" customFormat="1" ht="12.75" x14ac:dyDescent="0.2">
      <c r="C9919" s="63"/>
    </row>
    <row r="9920" spans="3:3" s="62" customFormat="1" ht="12.75" x14ac:dyDescent="0.2">
      <c r="C9920" s="63"/>
    </row>
    <row r="9921" spans="3:3" s="62" customFormat="1" ht="12.75" x14ac:dyDescent="0.2">
      <c r="C9921" s="63"/>
    </row>
    <row r="9922" spans="3:3" s="62" customFormat="1" ht="12.75" x14ac:dyDescent="0.2">
      <c r="C9922" s="63"/>
    </row>
    <row r="9923" spans="3:3" s="62" customFormat="1" ht="12.75" x14ac:dyDescent="0.2">
      <c r="C9923" s="63"/>
    </row>
    <row r="9924" spans="3:3" s="62" customFormat="1" ht="12.75" x14ac:dyDescent="0.2">
      <c r="C9924" s="63"/>
    </row>
    <row r="9925" spans="3:3" s="62" customFormat="1" ht="12.75" x14ac:dyDescent="0.2">
      <c r="C9925" s="63"/>
    </row>
    <row r="9926" spans="3:3" s="62" customFormat="1" ht="12.75" x14ac:dyDescent="0.2">
      <c r="C9926" s="63"/>
    </row>
    <row r="9927" spans="3:3" s="62" customFormat="1" ht="12.75" x14ac:dyDescent="0.2">
      <c r="C9927" s="63"/>
    </row>
    <row r="9928" spans="3:3" s="62" customFormat="1" ht="12.75" x14ac:dyDescent="0.2">
      <c r="C9928" s="63"/>
    </row>
    <row r="9929" spans="3:3" s="62" customFormat="1" ht="12.75" x14ac:dyDescent="0.2">
      <c r="C9929" s="63"/>
    </row>
    <row r="9930" spans="3:3" s="62" customFormat="1" ht="12.75" x14ac:dyDescent="0.2">
      <c r="C9930" s="63"/>
    </row>
    <row r="9931" spans="3:3" s="62" customFormat="1" ht="12.75" x14ac:dyDescent="0.2">
      <c r="C9931" s="63"/>
    </row>
    <row r="9932" spans="3:3" s="62" customFormat="1" ht="12.75" x14ac:dyDescent="0.2">
      <c r="C9932" s="63"/>
    </row>
    <row r="9933" spans="3:3" s="62" customFormat="1" ht="12.75" x14ac:dyDescent="0.2">
      <c r="C9933" s="63"/>
    </row>
    <row r="9934" spans="3:3" s="62" customFormat="1" ht="12.75" x14ac:dyDescent="0.2">
      <c r="C9934" s="63"/>
    </row>
    <row r="9935" spans="3:3" s="62" customFormat="1" ht="12.75" x14ac:dyDescent="0.2">
      <c r="C9935" s="63"/>
    </row>
    <row r="9936" spans="3:3" s="62" customFormat="1" ht="12.75" x14ac:dyDescent="0.2">
      <c r="C9936" s="63"/>
    </row>
    <row r="9937" spans="3:3" s="62" customFormat="1" ht="12.75" x14ac:dyDescent="0.2">
      <c r="C9937" s="63"/>
    </row>
    <row r="9938" spans="3:3" s="62" customFormat="1" ht="12.75" x14ac:dyDescent="0.2">
      <c r="C9938" s="63"/>
    </row>
    <row r="9939" spans="3:3" s="62" customFormat="1" ht="12.75" x14ac:dyDescent="0.2">
      <c r="C9939" s="63"/>
    </row>
    <row r="9940" spans="3:3" s="62" customFormat="1" ht="12.75" x14ac:dyDescent="0.2">
      <c r="C9940" s="63"/>
    </row>
    <row r="9941" spans="3:3" s="62" customFormat="1" ht="12.75" x14ac:dyDescent="0.2">
      <c r="C9941" s="63"/>
    </row>
    <row r="9942" spans="3:3" s="62" customFormat="1" ht="12.75" x14ac:dyDescent="0.2">
      <c r="C9942" s="63"/>
    </row>
    <row r="9943" spans="3:3" s="62" customFormat="1" ht="12.75" x14ac:dyDescent="0.2">
      <c r="C9943" s="63"/>
    </row>
    <row r="9944" spans="3:3" s="62" customFormat="1" ht="12.75" x14ac:dyDescent="0.2">
      <c r="C9944" s="63"/>
    </row>
    <row r="9945" spans="3:3" s="62" customFormat="1" ht="12.75" x14ac:dyDescent="0.2">
      <c r="C9945" s="63"/>
    </row>
    <row r="9946" spans="3:3" s="62" customFormat="1" ht="12.75" x14ac:dyDescent="0.2">
      <c r="C9946" s="63"/>
    </row>
    <row r="9947" spans="3:3" s="62" customFormat="1" ht="12.75" x14ac:dyDescent="0.2">
      <c r="C9947" s="63"/>
    </row>
    <row r="9948" spans="3:3" s="62" customFormat="1" ht="12.75" x14ac:dyDescent="0.2">
      <c r="C9948" s="63"/>
    </row>
    <row r="9949" spans="3:3" s="62" customFormat="1" ht="12.75" x14ac:dyDescent="0.2">
      <c r="C9949" s="63"/>
    </row>
    <row r="9950" spans="3:3" s="62" customFormat="1" ht="12.75" x14ac:dyDescent="0.2">
      <c r="C9950" s="63"/>
    </row>
    <row r="9951" spans="3:3" s="62" customFormat="1" ht="12.75" x14ac:dyDescent="0.2">
      <c r="C9951" s="63"/>
    </row>
    <row r="9952" spans="3:3" s="62" customFormat="1" ht="12.75" x14ac:dyDescent="0.2">
      <c r="C9952" s="63"/>
    </row>
    <row r="9953" spans="3:3" s="62" customFormat="1" ht="12.75" x14ac:dyDescent="0.2">
      <c r="C9953" s="63"/>
    </row>
    <row r="9954" spans="3:3" s="62" customFormat="1" ht="12.75" x14ac:dyDescent="0.2">
      <c r="C9954" s="63"/>
    </row>
    <row r="9955" spans="3:3" s="62" customFormat="1" ht="12.75" x14ac:dyDescent="0.2">
      <c r="C9955" s="63"/>
    </row>
    <row r="9956" spans="3:3" s="62" customFormat="1" ht="12.75" x14ac:dyDescent="0.2">
      <c r="C9956" s="63"/>
    </row>
    <row r="9957" spans="3:3" s="62" customFormat="1" ht="12.75" x14ac:dyDescent="0.2">
      <c r="C9957" s="63"/>
    </row>
    <row r="9958" spans="3:3" s="62" customFormat="1" ht="12.75" x14ac:dyDescent="0.2">
      <c r="C9958" s="63"/>
    </row>
    <row r="9959" spans="3:3" s="62" customFormat="1" ht="12.75" x14ac:dyDescent="0.2">
      <c r="C9959" s="63"/>
    </row>
    <row r="9960" spans="3:3" s="62" customFormat="1" ht="12.75" x14ac:dyDescent="0.2">
      <c r="C9960" s="63"/>
    </row>
    <row r="9961" spans="3:3" s="62" customFormat="1" ht="12.75" x14ac:dyDescent="0.2">
      <c r="C9961" s="63"/>
    </row>
    <row r="9962" spans="3:3" s="62" customFormat="1" ht="12.75" x14ac:dyDescent="0.2">
      <c r="C9962" s="63"/>
    </row>
    <row r="9963" spans="3:3" s="62" customFormat="1" ht="12.75" x14ac:dyDescent="0.2">
      <c r="C9963" s="63"/>
    </row>
    <row r="9964" spans="3:3" s="62" customFormat="1" ht="12.75" x14ac:dyDescent="0.2">
      <c r="C9964" s="63"/>
    </row>
    <row r="9965" spans="3:3" s="62" customFormat="1" ht="12.75" x14ac:dyDescent="0.2">
      <c r="C9965" s="63"/>
    </row>
    <row r="9966" spans="3:3" s="62" customFormat="1" ht="12.75" x14ac:dyDescent="0.2">
      <c r="C9966" s="63"/>
    </row>
    <row r="9967" spans="3:3" s="62" customFormat="1" ht="12.75" x14ac:dyDescent="0.2">
      <c r="C9967" s="63"/>
    </row>
    <row r="9968" spans="3:3" s="62" customFormat="1" ht="12.75" x14ac:dyDescent="0.2">
      <c r="C9968" s="63"/>
    </row>
    <row r="9969" spans="3:3" s="62" customFormat="1" ht="12.75" x14ac:dyDescent="0.2">
      <c r="C9969" s="63"/>
    </row>
    <row r="9970" spans="3:3" s="62" customFormat="1" ht="12.75" x14ac:dyDescent="0.2">
      <c r="C9970" s="63"/>
    </row>
    <row r="9971" spans="3:3" s="62" customFormat="1" ht="12.75" x14ac:dyDescent="0.2">
      <c r="C9971" s="63"/>
    </row>
    <row r="9972" spans="3:3" s="62" customFormat="1" ht="12.75" x14ac:dyDescent="0.2">
      <c r="C9972" s="63"/>
    </row>
    <row r="9973" spans="3:3" s="62" customFormat="1" ht="12.75" x14ac:dyDescent="0.2">
      <c r="C9973" s="63"/>
    </row>
    <row r="9974" spans="3:3" s="62" customFormat="1" ht="12.75" x14ac:dyDescent="0.2">
      <c r="C9974" s="63"/>
    </row>
    <row r="9975" spans="3:3" s="62" customFormat="1" ht="12.75" x14ac:dyDescent="0.2">
      <c r="C9975" s="63"/>
    </row>
    <row r="9976" spans="3:3" s="62" customFormat="1" ht="12.75" x14ac:dyDescent="0.2">
      <c r="C9976" s="63"/>
    </row>
    <row r="9977" spans="3:3" s="62" customFormat="1" ht="12.75" x14ac:dyDescent="0.2">
      <c r="C9977" s="63"/>
    </row>
    <row r="9978" spans="3:3" s="62" customFormat="1" ht="12.75" x14ac:dyDescent="0.2">
      <c r="C9978" s="63"/>
    </row>
    <row r="9979" spans="3:3" s="62" customFormat="1" ht="12.75" x14ac:dyDescent="0.2">
      <c r="C9979" s="63"/>
    </row>
    <row r="9980" spans="3:3" s="62" customFormat="1" ht="12.75" x14ac:dyDescent="0.2">
      <c r="C9980" s="63"/>
    </row>
    <row r="9981" spans="3:3" s="62" customFormat="1" ht="12.75" x14ac:dyDescent="0.2">
      <c r="C9981" s="63"/>
    </row>
    <row r="9982" spans="3:3" s="62" customFormat="1" ht="12.75" x14ac:dyDescent="0.2">
      <c r="C9982" s="63"/>
    </row>
    <row r="9983" spans="3:3" s="62" customFormat="1" ht="12.75" x14ac:dyDescent="0.2">
      <c r="C9983" s="63"/>
    </row>
    <row r="9984" spans="3:3" s="62" customFormat="1" ht="12.75" x14ac:dyDescent="0.2">
      <c r="C9984" s="63"/>
    </row>
    <row r="9985" spans="3:3" s="62" customFormat="1" ht="12.75" x14ac:dyDescent="0.2">
      <c r="C9985" s="63"/>
    </row>
    <row r="9986" spans="3:3" s="62" customFormat="1" ht="12.75" x14ac:dyDescent="0.2">
      <c r="C9986" s="63"/>
    </row>
    <row r="9987" spans="3:3" s="62" customFormat="1" ht="12.75" x14ac:dyDescent="0.2">
      <c r="C9987" s="63"/>
    </row>
    <row r="9988" spans="3:3" s="62" customFormat="1" ht="12.75" x14ac:dyDescent="0.2">
      <c r="C9988" s="63"/>
    </row>
    <row r="9989" spans="3:3" s="62" customFormat="1" ht="12.75" x14ac:dyDescent="0.2">
      <c r="C9989" s="63"/>
    </row>
    <row r="9990" spans="3:3" s="62" customFormat="1" ht="12.75" x14ac:dyDescent="0.2">
      <c r="C9990" s="63"/>
    </row>
    <row r="9991" spans="3:3" s="62" customFormat="1" ht="12.75" x14ac:dyDescent="0.2">
      <c r="C9991" s="63"/>
    </row>
    <row r="9992" spans="3:3" s="62" customFormat="1" ht="12.75" x14ac:dyDescent="0.2">
      <c r="C9992" s="63"/>
    </row>
    <row r="9993" spans="3:3" s="62" customFormat="1" ht="12.75" x14ac:dyDescent="0.2">
      <c r="C9993" s="63"/>
    </row>
    <row r="9994" spans="3:3" s="62" customFormat="1" ht="12.75" x14ac:dyDescent="0.2">
      <c r="C9994" s="63"/>
    </row>
    <row r="9995" spans="3:3" s="62" customFormat="1" ht="12.75" x14ac:dyDescent="0.2">
      <c r="C9995" s="63"/>
    </row>
    <row r="9996" spans="3:3" s="62" customFormat="1" ht="12.75" x14ac:dyDescent="0.2">
      <c r="C9996" s="63"/>
    </row>
    <row r="9997" spans="3:3" s="62" customFormat="1" ht="12.75" x14ac:dyDescent="0.2">
      <c r="C9997" s="63"/>
    </row>
    <row r="9998" spans="3:3" s="62" customFormat="1" ht="12.75" x14ac:dyDescent="0.2">
      <c r="C9998" s="63"/>
    </row>
    <row r="9999" spans="3:3" s="62" customFormat="1" ht="12.75" x14ac:dyDescent="0.2">
      <c r="C9999" s="63"/>
    </row>
    <row r="10000" spans="3:3" s="62" customFormat="1" ht="12.75" x14ac:dyDescent="0.2">
      <c r="C10000" s="63"/>
    </row>
    <row r="10001" spans="3:3" s="62" customFormat="1" ht="12.75" x14ac:dyDescent="0.2">
      <c r="C10001" s="63"/>
    </row>
    <row r="10002" spans="3:3" s="62" customFormat="1" ht="12.75" x14ac:dyDescent="0.2">
      <c r="C10002" s="63"/>
    </row>
    <row r="10003" spans="3:3" s="62" customFormat="1" ht="12.75" x14ac:dyDescent="0.2">
      <c r="C10003" s="63"/>
    </row>
    <row r="10004" spans="3:3" s="62" customFormat="1" ht="12.75" x14ac:dyDescent="0.2">
      <c r="C10004" s="63"/>
    </row>
    <row r="10005" spans="3:3" s="62" customFormat="1" ht="12.75" x14ac:dyDescent="0.2">
      <c r="C10005" s="63"/>
    </row>
    <row r="10006" spans="3:3" s="62" customFormat="1" ht="12.75" x14ac:dyDescent="0.2">
      <c r="C10006" s="63"/>
    </row>
    <row r="10007" spans="3:3" s="62" customFormat="1" ht="12.75" x14ac:dyDescent="0.2">
      <c r="C10007" s="63"/>
    </row>
    <row r="10008" spans="3:3" s="62" customFormat="1" ht="12.75" x14ac:dyDescent="0.2">
      <c r="C10008" s="63"/>
    </row>
    <row r="10009" spans="3:3" s="62" customFormat="1" ht="12.75" x14ac:dyDescent="0.2">
      <c r="C10009" s="63"/>
    </row>
    <row r="10010" spans="3:3" s="62" customFormat="1" ht="12.75" x14ac:dyDescent="0.2">
      <c r="C10010" s="63"/>
    </row>
    <row r="10011" spans="3:3" s="62" customFormat="1" ht="12.75" x14ac:dyDescent="0.2">
      <c r="C10011" s="63"/>
    </row>
    <row r="10012" spans="3:3" s="62" customFormat="1" ht="12.75" x14ac:dyDescent="0.2">
      <c r="C10012" s="63"/>
    </row>
    <row r="10013" spans="3:3" s="62" customFormat="1" ht="12.75" x14ac:dyDescent="0.2">
      <c r="C10013" s="63"/>
    </row>
    <row r="10014" spans="3:3" s="62" customFormat="1" ht="12.75" x14ac:dyDescent="0.2">
      <c r="C10014" s="63"/>
    </row>
    <row r="10015" spans="3:3" s="62" customFormat="1" ht="12.75" x14ac:dyDescent="0.2">
      <c r="C10015" s="63"/>
    </row>
    <row r="10016" spans="3:3" s="62" customFormat="1" ht="12.75" x14ac:dyDescent="0.2">
      <c r="C10016" s="63"/>
    </row>
    <row r="10017" spans="3:3" s="62" customFormat="1" ht="12.75" x14ac:dyDescent="0.2">
      <c r="C10017" s="63"/>
    </row>
    <row r="10018" spans="3:3" s="62" customFormat="1" ht="12.75" x14ac:dyDescent="0.2">
      <c r="C10018" s="63"/>
    </row>
    <row r="10019" spans="3:3" s="62" customFormat="1" ht="12.75" x14ac:dyDescent="0.2">
      <c r="C10019" s="63"/>
    </row>
    <row r="10020" spans="3:3" s="62" customFormat="1" ht="12.75" x14ac:dyDescent="0.2">
      <c r="C10020" s="63"/>
    </row>
    <row r="10021" spans="3:3" s="62" customFormat="1" ht="12.75" x14ac:dyDescent="0.2">
      <c r="C10021" s="63"/>
    </row>
    <row r="10022" spans="3:3" s="62" customFormat="1" ht="12.75" x14ac:dyDescent="0.2">
      <c r="C10022" s="63"/>
    </row>
    <row r="10023" spans="3:3" s="62" customFormat="1" ht="12.75" x14ac:dyDescent="0.2">
      <c r="C10023" s="63"/>
    </row>
    <row r="10024" spans="3:3" s="62" customFormat="1" ht="12.75" x14ac:dyDescent="0.2">
      <c r="C10024" s="63"/>
    </row>
    <row r="10025" spans="3:3" s="62" customFormat="1" ht="12.75" x14ac:dyDescent="0.2">
      <c r="C10025" s="63"/>
    </row>
    <row r="10026" spans="3:3" s="62" customFormat="1" ht="12.75" x14ac:dyDescent="0.2">
      <c r="C10026" s="63"/>
    </row>
    <row r="10027" spans="3:3" s="62" customFormat="1" ht="12.75" x14ac:dyDescent="0.2">
      <c r="C10027" s="63"/>
    </row>
    <row r="10028" spans="3:3" s="62" customFormat="1" ht="12.75" x14ac:dyDescent="0.2">
      <c r="C10028" s="63"/>
    </row>
    <row r="10029" spans="3:3" s="62" customFormat="1" ht="12.75" x14ac:dyDescent="0.2">
      <c r="C10029" s="63"/>
    </row>
    <row r="10030" spans="3:3" s="62" customFormat="1" ht="12.75" x14ac:dyDescent="0.2">
      <c r="C10030" s="63"/>
    </row>
    <row r="10031" spans="3:3" s="62" customFormat="1" ht="12.75" x14ac:dyDescent="0.2">
      <c r="C10031" s="63"/>
    </row>
    <row r="10032" spans="3:3" s="62" customFormat="1" ht="12.75" x14ac:dyDescent="0.2">
      <c r="C10032" s="63"/>
    </row>
    <row r="10033" spans="3:3" s="62" customFormat="1" ht="12.75" x14ac:dyDescent="0.2">
      <c r="C10033" s="63"/>
    </row>
    <row r="10034" spans="3:3" s="62" customFormat="1" ht="12.75" x14ac:dyDescent="0.2">
      <c r="C10034" s="63"/>
    </row>
    <row r="10035" spans="3:3" s="62" customFormat="1" ht="12.75" x14ac:dyDescent="0.2">
      <c r="C10035" s="63"/>
    </row>
    <row r="10036" spans="3:3" s="62" customFormat="1" ht="12.75" x14ac:dyDescent="0.2">
      <c r="C10036" s="63"/>
    </row>
    <row r="10037" spans="3:3" s="62" customFormat="1" ht="12.75" x14ac:dyDescent="0.2">
      <c r="C10037" s="63"/>
    </row>
    <row r="10038" spans="3:3" s="62" customFormat="1" ht="12.75" x14ac:dyDescent="0.2">
      <c r="C10038" s="63"/>
    </row>
    <row r="10039" spans="3:3" s="62" customFormat="1" ht="12.75" x14ac:dyDescent="0.2">
      <c r="C10039" s="63"/>
    </row>
    <row r="10040" spans="3:3" s="62" customFormat="1" ht="12.75" x14ac:dyDescent="0.2">
      <c r="C10040" s="63"/>
    </row>
    <row r="10041" spans="3:3" s="62" customFormat="1" ht="12.75" x14ac:dyDescent="0.2">
      <c r="C10041" s="63"/>
    </row>
    <row r="10042" spans="3:3" s="62" customFormat="1" ht="12.75" x14ac:dyDescent="0.2">
      <c r="C10042" s="63"/>
    </row>
    <row r="10043" spans="3:3" s="62" customFormat="1" ht="12.75" x14ac:dyDescent="0.2">
      <c r="C10043" s="63"/>
    </row>
    <row r="10044" spans="3:3" s="62" customFormat="1" ht="12.75" x14ac:dyDescent="0.2">
      <c r="C10044" s="63"/>
    </row>
    <row r="10045" spans="3:3" s="62" customFormat="1" ht="12.75" x14ac:dyDescent="0.2">
      <c r="C10045" s="63"/>
    </row>
    <row r="10046" spans="3:3" s="62" customFormat="1" ht="12.75" x14ac:dyDescent="0.2">
      <c r="C10046" s="63"/>
    </row>
    <row r="10047" spans="3:3" s="62" customFormat="1" ht="12.75" x14ac:dyDescent="0.2">
      <c r="C10047" s="63"/>
    </row>
    <row r="10048" spans="3:3" s="62" customFormat="1" ht="12.75" x14ac:dyDescent="0.2">
      <c r="C10048" s="63"/>
    </row>
    <row r="10049" spans="3:3" s="62" customFormat="1" ht="12.75" x14ac:dyDescent="0.2">
      <c r="C10049" s="63"/>
    </row>
    <row r="10050" spans="3:3" s="62" customFormat="1" ht="12.75" x14ac:dyDescent="0.2">
      <c r="C10050" s="63"/>
    </row>
    <row r="10051" spans="3:3" s="62" customFormat="1" ht="12.75" x14ac:dyDescent="0.2">
      <c r="C10051" s="63"/>
    </row>
    <row r="10052" spans="3:3" s="62" customFormat="1" ht="12.75" x14ac:dyDescent="0.2">
      <c r="C10052" s="63"/>
    </row>
    <row r="10053" spans="3:3" s="62" customFormat="1" ht="12.75" x14ac:dyDescent="0.2">
      <c r="C10053" s="63"/>
    </row>
    <row r="10054" spans="3:3" s="62" customFormat="1" ht="12.75" x14ac:dyDescent="0.2">
      <c r="C10054" s="63"/>
    </row>
    <row r="10055" spans="3:3" s="62" customFormat="1" ht="12.75" x14ac:dyDescent="0.2">
      <c r="C10055" s="63"/>
    </row>
    <row r="10056" spans="3:3" s="62" customFormat="1" ht="12.75" x14ac:dyDescent="0.2">
      <c r="C10056" s="63"/>
    </row>
    <row r="10057" spans="3:3" s="62" customFormat="1" ht="12.75" x14ac:dyDescent="0.2">
      <c r="C10057" s="63"/>
    </row>
    <row r="10058" spans="3:3" s="62" customFormat="1" ht="12.75" x14ac:dyDescent="0.2">
      <c r="C10058" s="63"/>
    </row>
    <row r="10059" spans="3:3" s="62" customFormat="1" ht="12.75" x14ac:dyDescent="0.2">
      <c r="C10059" s="63"/>
    </row>
    <row r="10060" spans="3:3" s="62" customFormat="1" ht="12.75" x14ac:dyDescent="0.2">
      <c r="C10060" s="63"/>
    </row>
    <row r="10061" spans="3:3" s="62" customFormat="1" ht="12.75" x14ac:dyDescent="0.2">
      <c r="C10061" s="63"/>
    </row>
    <row r="10062" spans="3:3" s="62" customFormat="1" ht="12.75" x14ac:dyDescent="0.2">
      <c r="C10062" s="63"/>
    </row>
    <row r="10063" spans="3:3" s="62" customFormat="1" ht="12.75" x14ac:dyDescent="0.2">
      <c r="C10063" s="63"/>
    </row>
    <row r="10064" spans="3:3" s="62" customFormat="1" ht="12.75" x14ac:dyDescent="0.2">
      <c r="C10064" s="63"/>
    </row>
    <row r="10065" spans="3:3" s="62" customFormat="1" ht="12.75" x14ac:dyDescent="0.2">
      <c r="C10065" s="63"/>
    </row>
    <row r="10066" spans="3:3" s="62" customFormat="1" ht="12.75" x14ac:dyDescent="0.2">
      <c r="C10066" s="63"/>
    </row>
    <row r="10067" spans="3:3" s="62" customFormat="1" ht="12.75" x14ac:dyDescent="0.2">
      <c r="C10067" s="63"/>
    </row>
    <row r="10068" spans="3:3" s="62" customFormat="1" ht="12.75" x14ac:dyDescent="0.2">
      <c r="C10068" s="63"/>
    </row>
    <row r="10069" spans="3:3" s="62" customFormat="1" ht="12.75" x14ac:dyDescent="0.2">
      <c r="C10069" s="63"/>
    </row>
    <row r="10070" spans="3:3" s="62" customFormat="1" ht="12.75" x14ac:dyDescent="0.2">
      <c r="C10070" s="63"/>
    </row>
    <row r="10071" spans="3:3" s="62" customFormat="1" ht="12.75" x14ac:dyDescent="0.2">
      <c r="C10071" s="63"/>
    </row>
    <row r="10072" spans="3:3" s="62" customFormat="1" ht="12.75" x14ac:dyDescent="0.2">
      <c r="C10072" s="63"/>
    </row>
    <row r="10073" spans="3:3" s="62" customFormat="1" ht="12.75" x14ac:dyDescent="0.2">
      <c r="C10073" s="63"/>
    </row>
    <row r="10074" spans="3:3" s="62" customFormat="1" ht="12.75" x14ac:dyDescent="0.2">
      <c r="C10074" s="63"/>
    </row>
    <row r="10075" spans="3:3" s="62" customFormat="1" ht="12.75" x14ac:dyDescent="0.2">
      <c r="C10075" s="63"/>
    </row>
    <row r="10076" spans="3:3" s="62" customFormat="1" ht="12.75" x14ac:dyDescent="0.2">
      <c r="C10076" s="63"/>
    </row>
    <row r="10077" spans="3:3" s="62" customFormat="1" ht="12.75" x14ac:dyDescent="0.2">
      <c r="C10077" s="63"/>
    </row>
    <row r="10078" spans="3:3" s="62" customFormat="1" ht="12.75" x14ac:dyDescent="0.2">
      <c r="C10078" s="63"/>
    </row>
    <row r="10079" spans="3:3" s="62" customFormat="1" ht="12.75" x14ac:dyDescent="0.2">
      <c r="C10079" s="63"/>
    </row>
    <row r="10080" spans="3:3" s="62" customFormat="1" ht="12.75" x14ac:dyDescent="0.2">
      <c r="C10080" s="63"/>
    </row>
    <row r="10081" spans="3:3" s="62" customFormat="1" ht="12.75" x14ac:dyDescent="0.2">
      <c r="C10081" s="63"/>
    </row>
    <row r="10082" spans="3:3" s="62" customFormat="1" ht="12.75" x14ac:dyDescent="0.2">
      <c r="C10082" s="63"/>
    </row>
    <row r="10083" spans="3:3" s="62" customFormat="1" ht="12.75" x14ac:dyDescent="0.2">
      <c r="C10083" s="63"/>
    </row>
    <row r="10084" spans="3:3" s="62" customFormat="1" ht="12.75" x14ac:dyDescent="0.2">
      <c r="C10084" s="63"/>
    </row>
    <row r="10085" spans="3:3" s="62" customFormat="1" ht="12.75" x14ac:dyDescent="0.2">
      <c r="C10085" s="63"/>
    </row>
    <row r="10086" spans="3:3" s="62" customFormat="1" ht="12.75" x14ac:dyDescent="0.2">
      <c r="C10086" s="63"/>
    </row>
    <row r="10087" spans="3:3" s="62" customFormat="1" ht="12.75" x14ac:dyDescent="0.2">
      <c r="C10087" s="63"/>
    </row>
    <row r="10088" spans="3:3" s="62" customFormat="1" ht="12.75" x14ac:dyDescent="0.2">
      <c r="C10088" s="63"/>
    </row>
    <row r="10089" spans="3:3" s="62" customFormat="1" ht="12.75" x14ac:dyDescent="0.2">
      <c r="C10089" s="63"/>
    </row>
    <row r="10090" spans="3:3" s="62" customFormat="1" ht="12.75" x14ac:dyDescent="0.2">
      <c r="C10090" s="63"/>
    </row>
    <row r="10091" spans="3:3" s="62" customFormat="1" ht="12.75" x14ac:dyDescent="0.2">
      <c r="C10091" s="63"/>
    </row>
    <row r="10092" spans="3:3" s="62" customFormat="1" ht="12.75" x14ac:dyDescent="0.2">
      <c r="C10092" s="63"/>
    </row>
    <row r="10093" spans="3:3" s="62" customFormat="1" ht="12.75" x14ac:dyDescent="0.2">
      <c r="C10093" s="63"/>
    </row>
    <row r="10094" spans="3:3" s="62" customFormat="1" ht="12.75" x14ac:dyDescent="0.2">
      <c r="C10094" s="63"/>
    </row>
    <row r="10095" spans="3:3" s="62" customFormat="1" ht="12.75" x14ac:dyDescent="0.2">
      <c r="C10095" s="63"/>
    </row>
    <row r="10096" spans="3:3" s="62" customFormat="1" ht="12.75" x14ac:dyDescent="0.2">
      <c r="C10096" s="63"/>
    </row>
    <row r="10097" spans="3:3" s="62" customFormat="1" ht="12.75" x14ac:dyDescent="0.2">
      <c r="C10097" s="63"/>
    </row>
    <row r="10098" spans="3:3" s="62" customFormat="1" ht="12.75" x14ac:dyDescent="0.2">
      <c r="C10098" s="63"/>
    </row>
    <row r="10099" spans="3:3" s="62" customFormat="1" ht="12.75" x14ac:dyDescent="0.2">
      <c r="C10099" s="63"/>
    </row>
    <row r="10100" spans="3:3" s="62" customFormat="1" ht="12.75" x14ac:dyDescent="0.2">
      <c r="C10100" s="63"/>
    </row>
    <row r="10101" spans="3:3" s="62" customFormat="1" ht="12.75" x14ac:dyDescent="0.2">
      <c r="C10101" s="63"/>
    </row>
    <row r="10102" spans="3:3" s="62" customFormat="1" ht="12.75" x14ac:dyDescent="0.2">
      <c r="C10102" s="63"/>
    </row>
    <row r="10103" spans="3:3" s="62" customFormat="1" ht="12.75" x14ac:dyDescent="0.2">
      <c r="C10103" s="63"/>
    </row>
    <row r="10104" spans="3:3" s="62" customFormat="1" ht="12.75" x14ac:dyDescent="0.2">
      <c r="C10104" s="63"/>
    </row>
    <row r="10105" spans="3:3" s="62" customFormat="1" ht="12.75" x14ac:dyDescent="0.2">
      <c r="C10105" s="63"/>
    </row>
    <row r="10106" spans="3:3" s="62" customFormat="1" ht="12.75" x14ac:dyDescent="0.2">
      <c r="C10106" s="63"/>
    </row>
    <row r="10107" spans="3:3" s="62" customFormat="1" ht="12.75" x14ac:dyDescent="0.2">
      <c r="C10107" s="63"/>
    </row>
    <row r="10108" spans="3:3" s="62" customFormat="1" ht="12.75" x14ac:dyDescent="0.2">
      <c r="C10108" s="63"/>
    </row>
    <row r="10109" spans="3:3" s="62" customFormat="1" ht="12.75" x14ac:dyDescent="0.2">
      <c r="C10109" s="63"/>
    </row>
    <row r="10110" spans="3:3" s="62" customFormat="1" ht="12.75" x14ac:dyDescent="0.2">
      <c r="C10110" s="63"/>
    </row>
    <row r="10111" spans="3:3" s="62" customFormat="1" ht="12.75" x14ac:dyDescent="0.2">
      <c r="C10111" s="63"/>
    </row>
    <row r="10112" spans="3:3" s="62" customFormat="1" ht="12.75" x14ac:dyDescent="0.2">
      <c r="C10112" s="63"/>
    </row>
    <row r="10113" spans="3:3" s="62" customFormat="1" ht="12.75" x14ac:dyDescent="0.2">
      <c r="C10113" s="63"/>
    </row>
    <row r="10114" spans="3:3" s="62" customFormat="1" ht="12.75" x14ac:dyDescent="0.2">
      <c r="C10114" s="63"/>
    </row>
    <row r="10115" spans="3:3" s="62" customFormat="1" ht="12.75" x14ac:dyDescent="0.2">
      <c r="C10115" s="63"/>
    </row>
    <row r="10116" spans="3:3" s="62" customFormat="1" ht="12.75" x14ac:dyDescent="0.2">
      <c r="C10116" s="63"/>
    </row>
    <row r="10117" spans="3:3" s="62" customFormat="1" ht="12.75" x14ac:dyDescent="0.2">
      <c r="C10117" s="63"/>
    </row>
    <row r="10118" spans="3:3" s="62" customFormat="1" ht="12.75" x14ac:dyDescent="0.2">
      <c r="C10118" s="63"/>
    </row>
    <row r="10119" spans="3:3" s="62" customFormat="1" ht="12.75" x14ac:dyDescent="0.2">
      <c r="C10119" s="63"/>
    </row>
    <row r="10120" spans="3:3" s="62" customFormat="1" ht="12.75" x14ac:dyDescent="0.2">
      <c r="C10120" s="63"/>
    </row>
    <row r="10121" spans="3:3" s="62" customFormat="1" ht="12.75" x14ac:dyDescent="0.2">
      <c r="C10121" s="63"/>
    </row>
    <row r="10122" spans="3:3" s="62" customFormat="1" ht="12.75" x14ac:dyDescent="0.2">
      <c r="C10122" s="63"/>
    </row>
    <row r="10123" spans="3:3" s="62" customFormat="1" ht="12.75" x14ac:dyDescent="0.2">
      <c r="C10123" s="63"/>
    </row>
    <row r="10124" spans="3:3" s="62" customFormat="1" ht="12.75" x14ac:dyDescent="0.2">
      <c r="C10124" s="63"/>
    </row>
    <row r="10125" spans="3:3" s="62" customFormat="1" ht="12.75" x14ac:dyDescent="0.2">
      <c r="C10125" s="63"/>
    </row>
    <row r="10126" spans="3:3" s="62" customFormat="1" ht="12.75" x14ac:dyDescent="0.2">
      <c r="C10126" s="63"/>
    </row>
    <row r="10127" spans="3:3" s="62" customFormat="1" ht="12.75" x14ac:dyDescent="0.2">
      <c r="C10127" s="63"/>
    </row>
    <row r="10128" spans="3:3" s="62" customFormat="1" ht="12.75" x14ac:dyDescent="0.2">
      <c r="C10128" s="63"/>
    </row>
    <row r="10129" spans="3:3" s="62" customFormat="1" ht="12.75" x14ac:dyDescent="0.2">
      <c r="C10129" s="63"/>
    </row>
    <row r="10130" spans="3:3" s="62" customFormat="1" ht="12.75" x14ac:dyDescent="0.2">
      <c r="C10130" s="63"/>
    </row>
    <row r="10131" spans="3:3" s="62" customFormat="1" ht="12.75" x14ac:dyDescent="0.2">
      <c r="C10131" s="63"/>
    </row>
    <row r="10132" spans="3:3" s="62" customFormat="1" ht="12.75" x14ac:dyDescent="0.2">
      <c r="C10132" s="63"/>
    </row>
    <row r="10133" spans="3:3" s="62" customFormat="1" ht="12.75" x14ac:dyDescent="0.2">
      <c r="C10133" s="63"/>
    </row>
    <row r="10134" spans="3:3" s="62" customFormat="1" ht="12.75" x14ac:dyDescent="0.2">
      <c r="C10134" s="63"/>
    </row>
    <row r="10135" spans="3:3" s="62" customFormat="1" ht="12.75" x14ac:dyDescent="0.2">
      <c r="C10135" s="63"/>
    </row>
    <row r="10136" spans="3:3" s="62" customFormat="1" ht="12.75" x14ac:dyDescent="0.2">
      <c r="C10136" s="63"/>
    </row>
    <row r="10137" spans="3:3" s="62" customFormat="1" ht="12.75" x14ac:dyDescent="0.2">
      <c r="C10137" s="63"/>
    </row>
    <row r="10138" spans="3:3" s="62" customFormat="1" ht="12.75" x14ac:dyDescent="0.2">
      <c r="C10138" s="63"/>
    </row>
    <row r="10139" spans="3:3" s="62" customFormat="1" ht="12.75" x14ac:dyDescent="0.2">
      <c r="C10139" s="63"/>
    </row>
    <row r="10140" spans="3:3" s="62" customFormat="1" ht="12.75" x14ac:dyDescent="0.2">
      <c r="C10140" s="63"/>
    </row>
    <row r="10141" spans="3:3" s="62" customFormat="1" ht="12.75" x14ac:dyDescent="0.2">
      <c r="C10141" s="63"/>
    </row>
    <row r="10142" spans="3:3" s="62" customFormat="1" ht="12.75" x14ac:dyDescent="0.2">
      <c r="C10142" s="63"/>
    </row>
    <row r="10143" spans="3:3" s="62" customFormat="1" ht="12.75" x14ac:dyDescent="0.2">
      <c r="C10143" s="63"/>
    </row>
    <row r="10144" spans="3:3" s="62" customFormat="1" ht="12.75" x14ac:dyDescent="0.2">
      <c r="C10144" s="63"/>
    </row>
    <row r="10145" spans="3:3" s="62" customFormat="1" ht="12.75" x14ac:dyDescent="0.2">
      <c r="C10145" s="63"/>
    </row>
    <row r="10146" spans="3:3" s="62" customFormat="1" ht="12.75" x14ac:dyDescent="0.2">
      <c r="C10146" s="63"/>
    </row>
    <row r="10147" spans="3:3" s="62" customFormat="1" ht="12.75" x14ac:dyDescent="0.2">
      <c r="C10147" s="63"/>
    </row>
    <row r="10148" spans="3:3" s="62" customFormat="1" ht="12.75" x14ac:dyDescent="0.2">
      <c r="C10148" s="63"/>
    </row>
    <row r="10149" spans="3:3" s="62" customFormat="1" ht="12.75" x14ac:dyDescent="0.2">
      <c r="C10149" s="63"/>
    </row>
    <row r="10150" spans="3:3" s="62" customFormat="1" ht="12.75" x14ac:dyDescent="0.2">
      <c r="C10150" s="63"/>
    </row>
    <row r="10151" spans="3:3" s="62" customFormat="1" ht="12.75" x14ac:dyDescent="0.2">
      <c r="C10151" s="63"/>
    </row>
    <row r="10152" spans="3:3" s="62" customFormat="1" ht="12.75" x14ac:dyDescent="0.2">
      <c r="C10152" s="63"/>
    </row>
    <row r="10153" spans="3:3" s="62" customFormat="1" ht="12.75" x14ac:dyDescent="0.2">
      <c r="C10153" s="63"/>
    </row>
    <row r="10154" spans="3:3" s="62" customFormat="1" ht="12.75" x14ac:dyDescent="0.2">
      <c r="C10154" s="63"/>
    </row>
    <row r="10155" spans="3:3" s="62" customFormat="1" ht="12.75" x14ac:dyDescent="0.2">
      <c r="C10155" s="63"/>
    </row>
    <row r="10156" spans="3:3" s="62" customFormat="1" ht="12.75" x14ac:dyDescent="0.2">
      <c r="C10156" s="63"/>
    </row>
    <row r="10157" spans="3:3" s="62" customFormat="1" ht="12.75" x14ac:dyDescent="0.2">
      <c r="C10157" s="63"/>
    </row>
    <row r="10158" spans="3:3" s="62" customFormat="1" ht="12.75" x14ac:dyDescent="0.2">
      <c r="C10158" s="63"/>
    </row>
    <row r="10159" spans="3:3" s="62" customFormat="1" ht="12.75" x14ac:dyDescent="0.2">
      <c r="C10159" s="63"/>
    </row>
    <row r="10160" spans="3:3" s="62" customFormat="1" ht="12.75" x14ac:dyDescent="0.2">
      <c r="C10160" s="63"/>
    </row>
    <row r="10161" spans="3:3" s="62" customFormat="1" ht="12.75" x14ac:dyDescent="0.2">
      <c r="C10161" s="63"/>
    </row>
    <row r="10162" spans="3:3" s="62" customFormat="1" ht="12.75" x14ac:dyDescent="0.2">
      <c r="C10162" s="63"/>
    </row>
    <row r="10163" spans="3:3" s="62" customFormat="1" ht="12.75" x14ac:dyDescent="0.2">
      <c r="C10163" s="63"/>
    </row>
    <row r="10164" spans="3:3" s="62" customFormat="1" ht="12.75" x14ac:dyDescent="0.2">
      <c r="C10164" s="63"/>
    </row>
    <row r="10165" spans="3:3" s="62" customFormat="1" ht="12.75" x14ac:dyDescent="0.2">
      <c r="C10165" s="63"/>
    </row>
    <row r="10166" spans="3:3" s="62" customFormat="1" ht="12.75" x14ac:dyDescent="0.2">
      <c r="C10166" s="63"/>
    </row>
    <row r="10167" spans="3:3" s="62" customFormat="1" ht="12.75" x14ac:dyDescent="0.2">
      <c r="C10167" s="63"/>
    </row>
    <row r="10168" spans="3:3" s="62" customFormat="1" ht="12.75" x14ac:dyDescent="0.2">
      <c r="C10168" s="63"/>
    </row>
    <row r="10169" spans="3:3" s="62" customFormat="1" ht="12.75" x14ac:dyDescent="0.2">
      <c r="C10169" s="63"/>
    </row>
    <row r="10170" spans="3:3" s="62" customFormat="1" ht="12.75" x14ac:dyDescent="0.2">
      <c r="C10170" s="63"/>
    </row>
    <row r="10171" spans="3:3" s="62" customFormat="1" ht="12.75" x14ac:dyDescent="0.2">
      <c r="C10171" s="63"/>
    </row>
    <row r="10172" spans="3:3" s="62" customFormat="1" ht="12.75" x14ac:dyDescent="0.2">
      <c r="C10172" s="63"/>
    </row>
    <row r="10173" spans="3:3" s="62" customFormat="1" ht="12.75" x14ac:dyDescent="0.2">
      <c r="C10173" s="63"/>
    </row>
    <row r="10174" spans="3:3" s="62" customFormat="1" ht="12.75" x14ac:dyDescent="0.2">
      <c r="C10174" s="63"/>
    </row>
    <row r="10175" spans="3:3" s="62" customFormat="1" ht="12.75" x14ac:dyDescent="0.2">
      <c r="C10175" s="63"/>
    </row>
    <row r="10176" spans="3:3" s="62" customFormat="1" ht="12.75" x14ac:dyDescent="0.2">
      <c r="C10176" s="63"/>
    </row>
    <row r="10177" spans="3:3" s="62" customFormat="1" ht="12.75" x14ac:dyDescent="0.2">
      <c r="C10177" s="63"/>
    </row>
    <row r="10178" spans="3:3" s="62" customFormat="1" ht="12.75" x14ac:dyDescent="0.2">
      <c r="C10178" s="63"/>
    </row>
    <row r="10179" spans="3:3" s="62" customFormat="1" ht="12.75" x14ac:dyDescent="0.2">
      <c r="C10179" s="63"/>
    </row>
    <row r="10180" spans="3:3" s="62" customFormat="1" ht="12.75" x14ac:dyDescent="0.2">
      <c r="C10180" s="63"/>
    </row>
    <row r="10181" spans="3:3" s="62" customFormat="1" ht="12.75" x14ac:dyDescent="0.2">
      <c r="C10181" s="63"/>
    </row>
    <row r="10182" spans="3:3" s="62" customFormat="1" ht="12.75" x14ac:dyDescent="0.2">
      <c r="C10182" s="63"/>
    </row>
    <row r="10183" spans="3:3" s="62" customFormat="1" ht="12.75" x14ac:dyDescent="0.2">
      <c r="C10183" s="63"/>
    </row>
    <row r="10184" spans="3:3" s="62" customFormat="1" ht="12.75" x14ac:dyDescent="0.2">
      <c r="C10184" s="63"/>
    </row>
    <row r="10185" spans="3:3" s="62" customFormat="1" ht="12.75" x14ac:dyDescent="0.2">
      <c r="C10185" s="63"/>
    </row>
    <row r="10186" spans="3:3" s="62" customFormat="1" ht="12.75" x14ac:dyDescent="0.2">
      <c r="C10186" s="63"/>
    </row>
    <row r="10187" spans="3:3" s="62" customFormat="1" ht="12.75" x14ac:dyDescent="0.2">
      <c r="C10187" s="63"/>
    </row>
    <row r="10188" spans="3:3" s="62" customFormat="1" ht="12.75" x14ac:dyDescent="0.2">
      <c r="C10188" s="63"/>
    </row>
    <row r="10189" spans="3:3" s="62" customFormat="1" ht="12.75" x14ac:dyDescent="0.2">
      <c r="C10189" s="63"/>
    </row>
    <row r="10190" spans="3:3" s="62" customFormat="1" ht="12.75" x14ac:dyDescent="0.2">
      <c r="C10190" s="63"/>
    </row>
    <row r="10191" spans="3:3" s="62" customFormat="1" ht="12.75" x14ac:dyDescent="0.2">
      <c r="C10191" s="63"/>
    </row>
    <row r="10192" spans="3:3" s="62" customFormat="1" ht="12.75" x14ac:dyDescent="0.2">
      <c r="C10192" s="63"/>
    </row>
    <row r="10193" spans="3:3" s="62" customFormat="1" ht="12.75" x14ac:dyDescent="0.2">
      <c r="C10193" s="63"/>
    </row>
    <row r="10194" spans="3:3" s="62" customFormat="1" ht="12.75" x14ac:dyDescent="0.2">
      <c r="C10194" s="63"/>
    </row>
    <row r="10195" spans="3:3" s="62" customFormat="1" ht="12.75" x14ac:dyDescent="0.2">
      <c r="C10195" s="63"/>
    </row>
    <row r="10196" spans="3:3" s="62" customFormat="1" ht="12.75" x14ac:dyDescent="0.2">
      <c r="C10196" s="63"/>
    </row>
    <row r="10197" spans="3:3" s="62" customFormat="1" ht="12.75" x14ac:dyDescent="0.2">
      <c r="C10197" s="63"/>
    </row>
    <row r="10198" spans="3:3" s="62" customFormat="1" ht="12.75" x14ac:dyDescent="0.2">
      <c r="C10198" s="63"/>
    </row>
    <row r="10199" spans="3:3" s="62" customFormat="1" ht="12.75" x14ac:dyDescent="0.2">
      <c r="C10199" s="63"/>
    </row>
    <row r="10200" spans="3:3" s="62" customFormat="1" ht="12.75" x14ac:dyDescent="0.2">
      <c r="C10200" s="63"/>
    </row>
    <row r="10201" spans="3:3" s="62" customFormat="1" ht="12.75" x14ac:dyDescent="0.2">
      <c r="C10201" s="63"/>
    </row>
    <row r="10202" spans="3:3" s="62" customFormat="1" ht="12.75" x14ac:dyDescent="0.2">
      <c r="C10202" s="63"/>
    </row>
    <row r="10203" spans="3:3" s="62" customFormat="1" ht="12.75" x14ac:dyDescent="0.2">
      <c r="C10203" s="63"/>
    </row>
    <row r="10204" spans="3:3" s="62" customFormat="1" ht="12.75" x14ac:dyDescent="0.2">
      <c r="C10204" s="63"/>
    </row>
    <row r="10205" spans="3:3" s="62" customFormat="1" ht="12.75" x14ac:dyDescent="0.2">
      <c r="C10205" s="63"/>
    </row>
    <row r="10206" spans="3:3" s="62" customFormat="1" ht="12.75" x14ac:dyDescent="0.2">
      <c r="C10206" s="63"/>
    </row>
    <row r="10207" spans="3:3" s="62" customFormat="1" ht="12.75" x14ac:dyDescent="0.2">
      <c r="C10207" s="63"/>
    </row>
    <row r="10208" spans="3:3" s="62" customFormat="1" ht="12.75" x14ac:dyDescent="0.2">
      <c r="C10208" s="63"/>
    </row>
    <row r="10209" spans="3:3" s="62" customFormat="1" ht="12.75" x14ac:dyDescent="0.2">
      <c r="C10209" s="63"/>
    </row>
    <row r="10210" spans="3:3" s="62" customFormat="1" ht="12.75" x14ac:dyDescent="0.2">
      <c r="C10210" s="63"/>
    </row>
    <row r="10211" spans="3:3" s="62" customFormat="1" ht="12.75" x14ac:dyDescent="0.2">
      <c r="C10211" s="63"/>
    </row>
    <row r="10212" spans="3:3" s="62" customFormat="1" ht="12.75" x14ac:dyDescent="0.2">
      <c r="C10212" s="63"/>
    </row>
    <row r="10213" spans="3:3" s="62" customFormat="1" ht="12.75" x14ac:dyDescent="0.2">
      <c r="C10213" s="63"/>
    </row>
    <row r="10214" spans="3:3" s="62" customFormat="1" ht="12.75" x14ac:dyDescent="0.2">
      <c r="C10214" s="63"/>
    </row>
    <row r="10215" spans="3:3" s="62" customFormat="1" ht="12.75" x14ac:dyDescent="0.2">
      <c r="C10215" s="63"/>
    </row>
    <row r="10216" spans="3:3" s="62" customFormat="1" ht="12.75" x14ac:dyDescent="0.2">
      <c r="C10216" s="63"/>
    </row>
    <row r="10217" spans="3:3" s="62" customFormat="1" ht="12.75" x14ac:dyDescent="0.2">
      <c r="C10217" s="63"/>
    </row>
    <row r="10218" spans="3:3" s="62" customFormat="1" ht="12.75" x14ac:dyDescent="0.2">
      <c r="C10218" s="63"/>
    </row>
    <row r="10219" spans="3:3" s="62" customFormat="1" ht="12.75" x14ac:dyDescent="0.2">
      <c r="C10219" s="63"/>
    </row>
    <row r="10220" spans="3:3" s="62" customFormat="1" ht="12.75" x14ac:dyDescent="0.2">
      <c r="C10220" s="63"/>
    </row>
    <row r="10221" spans="3:3" s="62" customFormat="1" ht="12.75" x14ac:dyDescent="0.2">
      <c r="C10221" s="63"/>
    </row>
    <row r="10222" spans="3:3" s="62" customFormat="1" ht="12.75" x14ac:dyDescent="0.2">
      <c r="C10222" s="63"/>
    </row>
    <row r="10223" spans="3:3" s="62" customFormat="1" ht="12.75" x14ac:dyDescent="0.2">
      <c r="C10223" s="63"/>
    </row>
    <row r="10224" spans="3:3" s="62" customFormat="1" ht="12.75" x14ac:dyDescent="0.2">
      <c r="C10224" s="63"/>
    </row>
    <row r="10225" spans="3:3" s="62" customFormat="1" ht="12.75" x14ac:dyDescent="0.2">
      <c r="C10225" s="63"/>
    </row>
    <row r="10226" spans="3:3" s="62" customFormat="1" ht="12.75" x14ac:dyDescent="0.2">
      <c r="C10226" s="63"/>
    </row>
    <row r="10227" spans="3:3" s="62" customFormat="1" ht="12.75" x14ac:dyDescent="0.2">
      <c r="C10227" s="63"/>
    </row>
    <row r="10228" spans="3:3" s="62" customFormat="1" ht="12.75" x14ac:dyDescent="0.2">
      <c r="C10228" s="63"/>
    </row>
    <row r="10229" spans="3:3" s="62" customFormat="1" ht="12.75" x14ac:dyDescent="0.2">
      <c r="C10229" s="63"/>
    </row>
    <row r="10230" spans="3:3" s="62" customFormat="1" ht="12.75" x14ac:dyDescent="0.2">
      <c r="C10230" s="63"/>
    </row>
    <row r="10231" spans="3:3" s="62" customFormat="1" ht="12.75" x14ac:dyDescent="0.2">
      <c r="C10231" s="63"/>
    </row>
    <row r="10232" spans="3:3" s="62" customFormat="1" ht="12.75" x14ac:dyDescent="0.2">
      <c r="C10232" s="63"/>
    </row>
    <row r="10233" spans="3:3" s="62" customFormat="1" ht="12.75" x14ac:dyDescent="0.2">
      <c r="C10233" s="63"/>
    </row>
    <row r="10234" spans="3:3" s="62" customFormat="1" ht="12.75" x14ac:dyDescent="0.2">
      <c r="C10234" s="63"/>
    </row>
    <row r="10235" spans="3:3" s="62" customFormat="1" ht="12.75" x14ac:dyDescent="0.2">
      <c r="C10235" s="63"/>
    </row>
    <row r="10236" spans="3:3" s="62" customFormat="1" ht="12.75" x14ac:dyDescent="0.2">
      <c r="C10236" s="63"/>
    </row>
    <row r="10237" spans="3:3" s="62" customFormat="1" ht="12.75" x14ac:dyDescent="0.2">
      <c r="C10237" s="63"/>
    </row>
    <row r="10238" spans="3:3" s="62" customFormat="1" ht="12.75" x14ac:dyDescent="0.2">
      <c r="C10238" s="63"/>
    </row>
    <row r="10239" spans="3:3" s="62" customFormat="1" ht="12.75" x14ac:dyDescent="0.2">
      <c r="C10239" s="63"/>
    </row>
    <row r="10240" spans="3:3" s="62" customFormat="1" ht="12.75" x14ac:dyDescent="0.2">
      <c r="C10240" s="63"/>
    </row>
    <row r="10241" spans="3:3" s="62" customFormat="1" ht="12.75" x14ac:dyDescent="0.2">
      <c r="C10241" s="63"/>
    </row>
    <row r="10242" spans="3:3" s="62" customFormat="1" ht="12.75" x14ac:dyDescent="0.2">
      <c r="C10242" s="63"/>
    </row>
    <row r="10243" spans="3:3" s="62" customFormat="1" ht="12.75" x14ac:dyDescent="0.2">
      <c r="C10243" s="63"/>
    </row>
    <row r="10244" spans="3:3" s="62" customFormat="1" ht="12.75" x14ac:dyDescent="0.2">
      <c r="C10244" s="63"/>
    </row>
    <row r="10245" spans="3:3" s="62" customFormat="1" ht="12.75" x14ac:dyDescent="0.2">
      <c r="C10245" s="63"/>
    </row>
    <row r="10246" spans="3:3" s="62" customFormat="1" ht="12.75" x14ac:dyDescent="0.2">
      <c r="C10246" s="63"/>
    </row>
    <row r="10247" spans="3:3" s="62" customFormat="1" ht="12.75" x14ac:dyDescent="0.2">
      <c r="C10247" s="63"/>
    </row>
    <row r="10248" spans="3:3" s="62" customFormat="1" ht="12.75" x14ac:dyDescent="0.2">
      <c r="C10248" s="63"/>
    </row>
    <row r="10249" spans="3:3" s="62" customFormat="1" ht="12.75" x14ac:dyDescent="0.2">
      <c r="C10249" s="63"/>
    </row>
    <row r="10250" spans="3:3" s="62" customFormat="1" ht="12.75" x14ac:dyDescent="0.2">
      <c r="C10250" s="63"/>
    </row>
    <row r="10251" spans="3:3" s="62" customFormat="1" ht="12.75" x14ac:dyDescent="0.2">
      <c r="C10251" s="63"/>
    </row>
    <row r="10252" spans="3:3" s="62" customFormat="1" ht="12.75" x14ac:dyDescent="0.2">
      <c r="C10252" s="63"/>
    </row>
    <row r="10253" spans="3:3" s="62" customFormat="1" ht="12.75" x14ac:dyDescent="0.2">
      <c r="C10253" s="63"/>
    </row>
    <row r="10254" spans="3:3" s="62" customFormat="1" ht="12.75" x14ac:dyDescent="0.2">
      <c r="C10254" s="63"/>
    </row>
    <row r="10255" spans="3:3" s="62" customFormat="1" ht="12.75" x14ac:dyDescent="0.2">
      <c r="C10255" s="63"/>
    </row>
    <row r="10256" spans="3:3" s="62" customFormat="1" ht="12.75" x14ac:dyDescent="0.2">
      <c r="C10256" s="63"/>
    </row>
    <row r="10257" spans="3:3" s="62" customFormat="1" ht="12.75" x14ac:dyDescent="0.2">
      <c r="C10257" s="63"/>
    </row>
    <row r="10258" spans="3:3" s="62" customFormat="1" ht="12.75" x14ac:dyDescent="0.2">
      <c r="C10258" s="63"/>
    </row>
    <row r="10259" spans="3:3" s="62" customFormat="1" ht="12.75" x14ac:dyDescent="0.2">
      <c r="C10259" s="63"/>
    </row>
    <row r="10260" spans="3:3" s="62" customFormat="1" ht="12.75" x14ac:dyDescent="0.2">
      <c r="C10260" s="63"/>
    </row>
    <row r="10261" spans="3:3" s="62" customFormat="1" ht="12.75" x14ac:dyDescent="0.2">
      <c r="C10261" s="63"/>
    </row>
    <row r="10262" spans="3:3" s="62" customFormat="1" ht="12.75" x14ac:dyDescent="0.2">
      <c r="C10262" s="63"/>
    </row>
    <row r="10263" spans="3:3" s="62" customFormat="1" ht="12.75" x14ac:dyDescent="0.2">
      <c r="C10263" s="63"/>
    </row>
    <row r="10264" spans="3:3" s="62" customFormat="1" ht="12.75" x14ac:dyDescent="0.2">
      <c r="C10264" s="63"/>
    </row>
    <row r="10265" spans="3:3" s="62" customFormat="1" ht="12.75" x14ac:dyDescent="0.2">
      <c r="C10265" s="63"/>
    </row>
    <row r="10266" spans="3:3" s="62" customFormat="1" ht="12.75" x14ac:dyDescent="0.2">
      <c r="C10266" s="63"/>
    </row>
    <row r="10267" spans="3:3" s="62" customFormat="1" ht="12.75" x14ac:dyDescent="0.2">
      <c r="C10267" s="63"/>
    </row>
    <row r="10268" spans="3:3" s="62" customFormat="1" ht="12.75" x14ac:dyDescent="0.2">
      <c r="C10268" s="63"/>
    </row>
    <row r="10269" spans="3:3" s="62" customFormat="1" ht="12.75" x14ac:dyDescent="0.2">
      <c r="C10269" s="63"/>
    </row>
    <row r="10270" spans="3:3" s="62" customFormat="1" ht="12.75" x14ac:dyDescent="0.2">
      <c r="C10270" s="63"/>
    </row>
    <row r="10271" spans="3:3" s="62" customFormat="1" ht="12.75" x14ac:dyDescent="0.2">
      <c r="C10271" s="63"/>
    </row>
    <row r="10272" spans="3:3" s="62" customFormat="1" ht="12.75" x14ac:dyDescent="0.2">
      <c r="C10272" s="63"/>
    </row>
    <row r="10273" spans="3:3" s="62" customFormat="1" ht="12.75" x14ac:dyDescent="0.2">
      <c r="C10273" s="63"/>
    </row>
    <row r="10274" spans="3:3" s="62" customFormat="1" ht="12.75" x14ac:dyDescent="0.2">
      <c r="C10274" s="63"/>
    </row>
    <row r="10275" spans="3:3" s="62" customFormat="1" ht="12.75" x14ac:dyDescent="0.2">
      <c r="C10275" s="63"/>
    </row>
    <row r="10276" spans="3:3" s="62" customFormat="1" ht="12.75" x14ac:dyDescent="0.2">
      <c r="C10276" s="63"/>
    </row>
    <row r="10277" spans="3:3" s="62" customFormat="1" ht="12.75" x14ac:dyDescent="0.2">
      <c r="C10277" s="63"/>
    </row>
    <row r="10278" spans="3:3" s="62" customFormat="1" ht="12.75" x14ac:dyDescent="0.2">
      <c r="C10278" s="63"/>
    </row>
    <row r="10279" spans="3:3" s="62" customFormat="1" ht="12.75" x14ac:dyDescent="0.2">
      <c r="C10279" s="63"/>
    </row>
    <row r="10280" spans="3:3" s="62" customFormat="1" ht="12.75" x14ac:dyDescent="0.2">
      <c r="C10280" s="63"/>
    </row>
    <row r="10281" spans="3:3" s="62" customFormat="1" ht="12.75" x14ac:dyDescent="0.2">
      <c r="C10281" s="63"/>
    </row>
    <row r="10282" spans="3:3" s="62" customFormat="1" ht="12.75" x14ac:dyDescent="0.2">
      <c r="C10282" s="63"/>
    </row>
    <row r="10283" spans="3:3" s="62" customFormat="1" ht="12.75" x14ac:dyDescent="0.2">
      <c r="C10283" s="63"/>
    </row>
    <row r="10284" spans="3:3" s="62" customFormat="1" ht="12.75" x14ac:dyDescent="0.2">
      <c r="C10284" s="63"/>
    </row>
    <row r="10285" spans="3:3" s="62" customFormat="1" ht="12.75" x14ac:dyDescent="0.2">
      <c r="C10285" s="63"/>
    </row>
    <row r="10286" spans="3:3" s="62" customFormat="1" ht="12.75" x14ac:dyDescent="0.2">
      <c r="C10286" s="63"/>
    </row>
    <row r="10287" spans="3:3" s="62" customFormat="1" ht="12.75" x14ac:dyDescent="0.2">
      <c r="C10287" s="63"/>
    </row>
    <row r="10288" spans="3:3" s="62" customFormat="1" ht="12.75" x14ac:dyDescent="0.2">
      <c r="C10288" s="63"/>
    </row>
    <row r="10289" spans="3:3" s="62" customFormat="1" ht="12.75" x14ac:dyDescent="0.2">
      <c r="C10289" s="63"/>
    </row>
    <row r="10290" spans="3:3" s="62" customFormat="1" ht="12.75" x14ac:dyDescent="0.2">
      <c r="C10290" s="63"/>
    </row>
    <row r="10291" spans="3:3" s="62" customFormat="1" ht="12.75" x14ac:dyDescent="0.2">
      <c r="C10291" s="63"/>
    </row>
    <row r="10292" spans="3:3" s="62" customFormat="1" ht="12.75" x14ac:dyDescent="0.2">
      <c r="C10292" s="63"/>
    </row>
    <row r="10293" spans="3:3" s="62" customFormat="1" ht="12.75" x14ac:dyDescent="0.2">
      <c r="C10293" s="63"/>
    </row>
    <row r="10294" spans="3:3" s="62" customFormat="1" ht="12.75" x14ac:dyDescent="0.2">
      <c r="C10294" s="63"/>
    </row>
    <row r="10295" spans="3:3" s="62" customFormat="1" ht="12.75" x14ac:dyDescent="0.2">
      <c r="C10295" s="63"/>
    </row>
    <row r="10296" spans="3:3" s="62" customFormat="1" ht="12.75" x14ac:dyDescent="0.2">
      <c r="C10296" s="63"/>
    </row>
    <row r="10297" spans="3:3" s="62" customFormat="1" ht="12.75" x14ac:dyDescent="0.2">
      <c r="C10297" s="63"/>
    </row>
    <row r="10298" spans="3:3" s="62" customFormat="1" ht="12.75" x14ac:dyDescent="0.2">
      <c r="C10298" s="63"/>
    </row>
    <row r="10299" spans="3:3" s="62" customFormat="1" ht="12.75" x14ac:dyDescent="0.2">
      <c r="C10299" s="63"/>
    </row>
    <row r="10300" spans="3:3" s="62" customFormat="1" ht="12.75" x14ac:dyDescent="0.2">
      <c r="C10300" s="63"/>
    </row>
    <row r="10301" spans="3:3" s="62" customFormat="1" ht="12.75" x14ac:dyDescent="0.2">
      <c r="C10301" s="63"/>
    </row>
    <row r="10302" spans="3:3" s="62" customFormat="1" ht="12.75" x14ac:dyDescent="0.2">
      <c r="C10302" s="63"/>
    </row>
    <row r="10303" spans="3:3" s="62" customFormat="1" ht="12.75" x14ac:dyDescent="0.2">
      <c r="C10303" s="63"/>
    </row>
    <row r="10304" spans="3:3" s="62" customFormat="1" ht="12.75" x14ac:dyDescent="0.2">
      <c r="C10304" s="63"/>
    </row>
    <row r="10305" spans="3:3" s="62" customFormat="1" ht="12.75" x14ac:dyDescent="0.2">
      <c r="C10305" s="63"/>
    </row>
    <row r="10306" spans="3:3" s="62" customFormat="1" ht="12.75" x14ac:dyDescent="0.2">
      <c r="C10306" s="63"/>
    </row>
    <row r="10307" spans="3:3" s="62" customFormat="1" ht="12.75" x14ac:dyDescent="0.2">
      <c r="C10307" s="63"/>
    </row>
    <row r="10308" spans="3:3" s="62" customFormat="1" ht="12.75" x14ac:dyDescent="0.2">
      <c r="C10308" s="63"/>
    </row>
    <row r="10309" spans="3:3" s="62" customFormat="1" ht="12.75" x14ac:dyDescent="0.2">
      <c r="C10309" s="63"/>
    </row>
    <row r="10310" spans="3:3" s="62" customFormat="1" ht="12.75" x14ac:dyDescent="0.2">
      <c r="C10310" s="63"/>
    </row>
    <row r="10311" spans="3:3" s="62" customFormat="1" ht="12.75" x14ac:dyDescent="0.2">
      <c r="C10311" s="63"/>
    </row>
    <row r="10312" spans="3:3" s="62" customFormat="1" ht="12.75" x14ac:dyDescent="0.2">
      <c r="C10312" s="63"/>
    </row>
    <row r="10313" spans="3:3" s="62" customFormat="1" ht="12.75" x14ac:dyDescent="0.2">
      <c r="C10313" s="63"/>
    </row>
    <row r="10314" spans="3:3" s="62" customFormat="1" ht="12.75" x14ac:dyDescent="0.2">
      <c r="C10314" s="63"/>
    </row>
    <row r="10315" spans="3:3" s="62" customFormat="1" ht="12.75" x14ac:dyDescent="0.2">
      <c r="C10315" s="63"/>
    </row>
    <row r="10316" spans="3:3" s="62" customFormat="1" ht="12.75" x14ac:dyDescent="0.2">
      <c r="C10316" s="63"/>
    </row>
    <row r="10317" spans="3:3" s="62" customFormat="1" ht="12.75" x14ac:dyDescent="0.2">
      <c r="C10317" s="63"/>
    </row>
    <row r="10318" spans="3:3" s="62" customFormat="1" ht="12.75" x14ac:dyDescent="0.2">
      <c r="C10318" s="63"/>
    </row>
    <row r="10319" spans="3:3" s="62" customFormat="1" ht="12.75" x14ac:dyDescent="0.2">
      <c r="C10319" s="63"/>
    </row>
    <row r="10320" spans="3:3" s="62" customFormat="1" ht="12.75" x14ac:dyDescent="0.2">
      <c r="C10320" s="63"/>
    </row>
    <row r="10321" spans="3:3" s="62" customFormat="1" ht="12.75" x14ac:dyDescent="0.2">
      <c r="C10321" s="63"/>
    </row>
    <row r="10322" spans="3:3" s="62" customFormat="1" ht="12.75" x14ac:dyDescent="0.2">
      <c r="C10322" s="63"/>
    </row>
    <row r="10323" spans="3:3" s="62" customFormat="1" ht="12.75" x14ac:dyDescent="0.2">
      <c r="C10323" s="63"/>
    </row>
    <row r="10324" spans="3:3" s="62" customFormat="1" ht="12.75" x14ac:dyDescent="0.2">
      <c r="C10324" s="63"/>
    </row>
    <row r="10325" spans="3:3" s="62" customFormat="1" ht="12.75" x14ac:dyDescent="0.2">
      <c r="C10325" s="63"/>
    </row>
    <row r="10326" spans="3:3" s="62" customFormat="1" ht="12.75" x14ac:dyDescent="0.2">
      <c r="C10326" s="63"/>
    </row>
    <row r="10327" spans="3:3" s="62" customFormat="1" ht="12.75" x14ac:dyDescent="0.2">
      <c r="C10327" s="63"/>
    </row>
    <row r="10328" spans="3:3" s="62" customFormat="1" ht="12.75" x14ac:dyDescent="0.2">
      <c r="C10328" s="63"/>
    </row>
    <row r="10329" spans="3:3" s="62" customFormat="1" ht="12.75" x14ac:dyDescent="0.2">
      <c r="C10329" s="63"/>
    </row>
    <row r="10330" spans="3:3" s="62" customFormat="1" ht="12.75" x14ac:dyDescent="0.2">
      <c r="C10330" s="63"/>
    </row>
    <row r="10331" spans="3:3" s="62" customFormat="1" ht="12.75" x14ac:dyDescent="0.2">
      <c r="C10331" s="63"/>
    </row>
    <row r="10332" spans="3:3" s="62" customFormat="1" ht="12.75" x14ac:dyDescent="0.2">
      <c r="C10332" s="63"/>
    </row>
    <row r="10333" spans="3:3" s="62" customFormat="1" ht="12.75" x14ac:dyDescent="0.2">
      <c r="C10333" s="63"/>
    </row>
    <row r="10334" spans="3:3" s="62" customFormat="1" ht="12.75" x14ac:dyDescent="0.2">
      <c r="C10334" s="63"/>
    </row>
    <row r="10335" spans="3:3" s="62" customFormat="1" ht="12.75" x14ac:dyDescent="0.2">
      <c r="C10335" s="63"/>
    </row>
    <row r="10336" spans="3:3" s="62" customFormat="1" ht="12.75" x14ac:dyDescent="0.2">
      <c r="C10336" s="63"/>
    </row>
    <row r="10337" spans="3:3" s="62" customFormat="1" ht="12.75" x14ac:dyDescent="0.2">
      <c r="C10337" s="63"/>
    </row>
    <row r="10338" spans="3:3" s="62" customFormat="1" ht="12.75" x14ac:dyDescent="0.2">
      <c r="C10338" s="63"/>
    </row>
    <row r="10339" spans="3:3" s="62" customFormat="1" ht="12.75" x14ac:dyDescent="0.2">
      <c r="C10339" s="63"/>
    </row>
    <row r="10340" spans="3:3" s="62" customFormat="1" ht="12.75" x14ac:dyDescent="0.2">
      <c r="C10340" s="63"/>
    </row>
    <row r="10341" spans="3:3" s="62" customFormat="1" ht="12.75" x14ac:dyDescent="0.2">
      <c r="C10341" s="63"/>
    </row>
    <row r="10342" spans="3:3" s="62" customFormat="1" ht="12.75" x14ac:dyDescent="0.2">
      <c r="C10342" s="63"/>
    </row>
    <row r="10343" spans="3:3" s="62" customFormat="1" ht="12.75" x14ac:dyDescent="0.2">
      <c r="C10343" s="63"/>
    </row>
    <row r="10344" spans="3:3" s="62" customFormat="1" ht="12.75" x14ac:dyDescent="0.2">
      <c r="C10344" s="63"/>
    </row>
    <row r="10345" spans="3:3" s="62" customFormat="1" ht="12.75" x14ac:dyDescent="0.2">
      <c r="C10345" s="63"/>
    </row>
    <row r="10346" spans="3:3" s="62" customFormat="1" ht="12.75" x14ac:dyDescent="0.2">
      <c r="C10346" s="63"/>
    </row>
    <row r="10347" spans="3:3" s="62" customFormat="1" ht="12.75" x14ac:dyDescent="0.2">
      <c r="C10347" s="63"/>
    </row>
    <row r="10348" spans="3:3" s="62" customFormat="1" ht="12.75" x14ac:dyDescent="0.2">
      <c r="C10348" s="63"/>
    </row>
    <row r="10349" spans="3:3" s="62" customFormat="1" ht="12.75" x14ac:dyDescent="0.2">
      <c r="C10349" s="63"/>
    </row>
    <row r="10350" spans="3:3" s="62" customFormat="1" ht="12.75" x14ac:dyDescent="0.2">
      <c r="C10350" s="63"/>
    </row>
    <row r="10351" spans="3:3" s="62" customFormat="1" ht="12.75" x14ac:dyDescent="0.2">
      <c r="C10351" s="63"/>
    </row>
    <row r="10352" spans="3:3" s="62" customFormat="1" ht="12.75" x14ac:dyDescent="0.2">
      <c r="C10352" s="63"/>
    </row>
    <row r="10353" spans="3:3" s="62" customFormat="1" ht="12.75" x14ac:dyDescent="0.2">
      <c r="C10353" s="63"/>
    </row>
    <row r="10354" spans="3:3" s="62" customFormat="1" ht="12.75" x14ac:dyDescent="0.2">
      <c r="C10354" s="63"/>
    </row>
    <row r="10355" spans="3:3" s="62" customFormat="1" ht="12.75" x14ac:dyDescent="0.2">
      <c r="C10355" s="63"/>
    </row>
    <row r="10356" spans="3:3" s="62" customFormat="1" ht="12.75" x14ac:dyDescent="0.2">
      <c r="C10356" s="63"/>
    </row>
    <row r="10357" spans="3:3" s="62" customFormat="1" ht="12.75" x14ac:dyDescent="0.2">
      <c r="C10357" s="63"/>
    </row>
    <row r="10358" spans="3:3" s="62" customFormat="1" ht="12.75" x14ac:dyDescent="0.2">
      <c r="C10358" s="63"/>
    </row>
    <row r="10359" spans="3:3" s="62" customFormat="1" ht="12.75" x14ac:dyDescent="0.2">
      <c r="C10359" s="63"/>
    </row>
    <row r="10360" spans="3:3" s="62" customFormat="1" ht="12.75" x14ac:dyDescent="0.2">
      <c r="C10360" s="63"/>
    </row>
    <row r="10361" spans="3:3" s="62" customFormat="1" ht="12.75" x14ac:dyDescent="0.2">
      <c r="C10361" s="63"/>
    </row>
    <row r="10362" spans="3:3" s="62" customFormat="1" ht="12.75" x14ac:dyDescent="0.2">
      <c r="C10362" s="63"/>
    </row>
    <row r="10363" spans="3:3" s="62" customFormat="1" ht="12.75" x14ac:dyDescent="0.2">
      <c r="C10363" s="63"/>
    </row>
    <row r="10364" spans="3:3" s="62" customFormat="1" ht="12.75" x14ac:dyDescent="0.2">
      <c r="C10364" s="63"/>
    </row>
    <row r="10365" spans="3:3" s="62" customFormat="1" ht="12.75" x14ac:dyDescent="0.2">
      <c r="C10365" s="63"/>
    </row>
    <row r="10366" spans="3:3" s="62" customFormat="1" ht="12.75" x14ac:dyDescent="0.2">
      <c r="C10366" s="63"/>
    </row>
    <row r="10367" spans="3:3" s="62" customFormat="1" ht="12.75" x14ac:dyDescent="0.2">
      <c r="C10367" s="63"/>
    </row>
    <row r="10368" spans="3:3" s="62" customFormat="1" ht="12.75" x14ac:dyDescent="0.2">
      <c r="C10368" s="63"/>
    </row>
    <row r="10369" spans="3:3" s="62" customFormat="1" ht="12.75" x14ac:dyDescent="0.2">
      <c r="C10369" s="63"/>
    </row>
    <row r="10370" spans="3:3" s="62" customFormat="1" ht="12.75" x14ac:dyDescent="0.2">
      <c r="C10370" s="63"/>
    </row>
    <row r="10371" spans="3:3" s="62" customFormat="1" ht="12.75" x14ac:dyDescent="0.2">
      <c r="C10371" s="63"/>
    </row>
    <row r="10372" spans="3:3" s="62" customFormat="1" ht="12.75" x14ac:dyDescent="0.2">
      <c r="C10372" s="63"/>
    </row>
    <row r="10373" spans="3:3" s="62" customFormat="1" ht="12.75" x14ac:dyDescent="0.2">
      <c r="C10373" s="63"/>
    </row>
    <row r="10374" spans="3:3" s="62" customFormat="1" ht="12.75" x14ac:dyDescent="0.2">
      <c r="C10374" s="63"/>
    </row>
    <row r="10375" spans="3:3" s="62" customFormat="1" ht="12.75" x14ac:dyDescent="0.2">
      <c r="C10375" s="63"/>
    </row>
    <row r="10376" spans="3:3" s="62" customFormat="1" ht="12.75" x14ac:dyDescent="0.2">
      <c r="C10376" s="63"/>
    </row>
    <row r="10377" spans="3:3" s="62" customFormat="1" ht="12.75" x14ac:dyDescent="0.2">
      <c r="C10377" s="63"/>
    </row>
    <row r="10378" spans="3:3" s="62" customFormat="1" ht="12.75" x14ac:dyDescent="0.2">
      <c r="C10378" s="63"/>
    </row>
    <row r="10379" spans="3:3" s="62" customFormat="1" ht="12.75" x14ac:dyDescent="0.2">
      <c r="C10379" s="63"/>
    </row>
    <row r="10380" spans="3:3" s="62" customFormat="1" ht="12.75" x14ac:dyDescent="0.2">
      <c r="C10380" s="63"/>
    </row>
    <row r="10381" spans="3:3" s="62" customFormat="1" ht="12.75" x14ac:dyDescent="0.2">
      <c r="C10381" s="63"/>
    </row>
    <row r="10382" spans="3:3" s="62" customFormat="1" ht="12.75" x14ac:dyDescent="0.2">
      <c r="C10382" s="63"/>
    </row>
    <row r="10383" spans="3:3" s="62" customFormat="1" ht="12.75" x14ac:dyDescent="0.2">
      <c r="C10383" s="63"/>
    </row>
    <row r="10384" spans="3:3" s="62" customFormat="1" ht="12.75" x14ac:dyDescent="0.2">
      <c r="C10384" s="63"/>
    </row>
    <row r="10385" spans="3:3" s="62" customFormat="1" ht="12.75" x14ac:dyDescent="0.2">
      <c r="C10385" s="63"/>
    </row>
    <row r="10386" spans="3:3" s="62" customFormat="1" ht="12.75" x14ac:dyDescent="0.2">
      <c r="C10386" s="63"/>
    </row>
    <row r="10387" spans="3:3" s="62" customFormat="1" ht="12.75" x14ac:dyDescent="0.2">
      <c r="C10387" s="63"/>
    </row>
    <row r="10388" spans="3:3" s="62" customFormat="1" ht="12.75" x14ac:dyDescent="0.2">
      <c r="C10388" s="63"/>
    </row>
    <row r="10389" spans="3:3" s="62" customFormat="1" ht="12.75" x14ac:dyDescent="0.2">
      <c r="C10389" s="63"/>
    </row>
    <row r="10390" spans="3:3" s="62" customFormat="1" ht="12.75" x14ac:dyDescent="0.2">
      <c r="C10390" s="63"/>
    </row>
    <row r="10391" spans="3:3" s="62" customFormat="1" ht="12.75" x14ac:dyDescent="0.2">
      <c r="C10391" s="63"/>
    </row>
    <row r="10392" spans="3:3" s="62" customFormat="1" ht="12.75" x14ac:dyDescent="0.2">
      <c r="C10392" s="63"/>
    </row>
    <row r="10393" spans="3:3" s="62" customFormat="1" ht="12.75" x14ac:dyDescent="0.2">
      <c r="C10393" s="63"/>
    </row>
    <row r="10394" spans="3:3" s="62" customFormat="1" ht="12.75" x14ac:dyDescent="0.2">
      <c r="C10394" s="63"/>
    </row>
    <row r="10395" spans="3:3" s="62" customFormat="1" ht="12.75" x14ac:dyDescent="0.2">
      <c r="C10395" s="63"/>
    </row>
    <row r="10396" spans="3:3" s="62" customFormat="1" ht="12.75" x14ac:dyDescent="0.2">
      <c r="C10396" s="63"/>
    </row>
    <row r="10397" spans="3:3" s="62" customFormat="1" ht="12.75" x14ac:dyDescent="0.2">
      <c r="C10397" s="63"/>
    </row>
    <row r="10398" spans="3:3" s="62" customFormat="1" ht="12.75" x14ac:dyDescent="0.2">
      <c r="C10398" s="63"/>
    </row>
    <row r="10399" spans="3:3" s="62" customFormat="1" ht="12.75" x14ac:dyDescent="0.2">
      <c r="C10399" s="63"/>
    </row>
    <row r="10400" spans="3:3" s="62" customFormat="1" ht="12.75" x14ac:dyDescent="0.2">
      <c r="C10400" s="63"/>
    </row>
    <row r="10401" spans="3:3" s="62" customFormat="1" ht="12.75" x14ac:dyDescent="0.2">
      <c r="C10401" s="63"/>
    </row>
    <row r="10402" spans="3:3" s="62" customFormat="1" ht="12.75" x14ac:dyDescent="0.2">
      <c r="C10402" s="63"/>
    </row>
    <row r="10403" spans="3:3" s="62" customFormat="1" ht="12.75" x14ac:dyDescent="0.2">
      <c r="C10403" s="63"/>
    </row>
    <row r="10404" spans="3:3" s="62" customFormat="1" ht="12.75" x14ac:dyDescent="0.2">
      <c r="C10404" s="63"/>
    </row>
    <row r="10405" spans="3:3" s="62" customFormat="1" ht="12.75" x14ac:dyDescent="0.2">
      <c r="C10405" s="63"/>
    </row>
    <row r="10406" spans="3:3" s="62" customFormat="1" ht="12.75" x14ac:dyDescent="0.2">
      <c r="C10406" s="63"/>
    </row>
    <row r="10407" spans="3:3" s="62" customFormat="1" ht="12.75" x14ac:dyDescent="0.2">
      <c r="C10407" s="63"/>
    </row>
    <row r="10408" spans="3:3" s="62" customFormat="1" ht="12.75" x14ac:dyDescent="0.2">
      <c r="C10408" s="63"/>
    </row>
    <row r="10409" spans="3:3" s="62" customFormat="1" ht="12.75" x14ac:dyDescent="0.2">
      <c r="C10409" s="63"/>
    </row>
    <row r="10410" spans="3:3" s="62" customFormat="1" ht="12.75" x14ac:dyDescent="0.2">
      <c r="C10410" s="63"/>
    </row>
    <row r="10411" spans="3:3" s="62" customFormat="1" ht="12.75" x14ac:dyDescent="0.2">
      <c r="C10411" s="63"/>
    </row>
    <row r="10412" spans="3:3" s="62" customFormat="1" ht="12.75" x14ac:dyDescent="0.2">
      <c r="C10412" s="63"/>
    </row>
    <row r="10413" spans="3:3" s="62" customFormat="1" ht="12.75" x14ac:dyDescent="0.2">
      <c r="C10413" s="63"/>
    </row>
    <row r="10414" spans="3:3" s="62" customFormat="1" ht="12.75" x14ac:dyDescent="0.2">
      <c r="C10414" s="63"/>
    </row>
    <row r="10415" spans="3:3" s="62" customFormat="1" ht="12.75" x14ac:dyDescent="0.2">
      <c r="C10415" s="63"/>
    </row>
    <row r="10416" spans="3:3" s="62" customFormat="1" ht="12.75" x14ac:dyDescent="0.2">
      <c r="C10416" s="63"/>
    </row>
    <row r="10417" spans="3:3" s="62" customFormat="1" ht="12.75" x14ac:dyDescent="0.2">
      <c r="C10417" s="63"/>
    </row>
    <row r="10418" spans="3:3" s="62" customFormat="1" ht="12.75" x14ac:dyDescent="0.2">
      <c r="C10418" s="63"/>
    </row>
    <row r="10419" spans="3:3" s="62" customFormat="1" ht="12.75" x14ac:dyDescent="0.2">
      <c r="C10419" s="63"/>
    </row>
    <row r="10420" spans="3:3" s="62" customFormat="1" ht="12.75" x14ac:dyDescent="0.2">
      <c r="C10420" s="63"/>
    </row>
    <row r="10421" spans="3:3" s="62" customFormat="1" ht="12.75" x14ac:dyDescent="0.2">
      <c r="C10421" s="63"/>
    </row>
    <row r="10422" spans="3:3" s="62" customFormat="1" ht="12.75" x14ac:dyDescent="0.2">
      <c r="C10422" s="63"/>
    </row>
    <row r="10423" spans="3:3" s="62" customFormat="1" ht="12.75" x14ac:dyDescent="0.2">
      <c r="C10423" s="63"/>
    </row>
    <row r="10424" spans="3:3" s="62" customFormat="1" ht="12.75" x14ac:dyDescent="0.2">
      <c r="C10424" s="63"/>
    </row>
    <row r="10425" spans="3:3" s="62" customFormat="1" ht="12.75" x14ac:dyDescent="0.2">
      <c r="C10425" s="63"/>
    </row>
    <row r="10426" spans="3:3" s="62" customFormat="1" ht="12.75" x14ac:dyDescent="0.2">
      <c r="C10426" s="63"/>
    </row>
    <row r="10427" spans="3:3" s="62" customFormat="1" ht="12.75" x14ac:dyDescent="0.2">
      <c r="C10427" s="63"/>
    </row>
    <row r="10428" spans="3:3" s="62" customFormat="1" ht="12.75" x14ac:dyDescent="0.2">
      <c r="C10428" s="63"/>
    </row>
    <row r="10429" spans="3:3" s="62" customFormat="1" ht="12.75" x14ac:dyDescent="0.2">
      <c r="C10429" s="63"/>
    </row>
    <row r="10430" spans="3:3" s="62" customFormat="1" ht="12.75" x14ac:dyDescent="0.2">
      <c r="C10430" s="63"/>
    </row>
    <row r="10431" spans="3:3" s="62" customFormat="1" ht="12.75" x14ac:dyDescent="0.2">
      <c r="C10431" s="63"/>
    </row>
    <row r="10432" spans="3:3" s="62" customFormat="1" ht="12.75" x14ac:dyDescent="0.2">
      <c r="C10432" s="63"/>
    </row>
    <row r="10433" spans="3:3" s="62" customFormat="1" ht="12.75" x14ac:dyDescent="0.2">
      <c r="C10433" s="63"/>
    </row>
    <row r="10434" spans="3:3" s="62" customFormat="1" ht="12.75" x14ac:dyDescent="0.2">
      <c r="C10434" s="63"/>
    </row>
    <row r="10435" spans="3:3" s="62" customFormat="1" ht="12.75" x14ac:dyDescent="0.2">
      <c r="C10435" s="63"/>
    </row>
    <row r="10436" spans="3:3" s="62" customFormat="1" ht="12.75" x14ac:dyDescent="0.2">
      <c r="C10436" s="63"/>
    </row>
    <row r="10437" spans="3:3" s="62" customFormat="1" ht="12.75" x14ac:dyDescent="0.2">
      <c r="C10437" s="63"/>
    </row>
    <row r="10438" spans="3:3" s="62" customFormat="1" ht="12.75" x14ac:dyDescent="0.2">
      <c r="C10438" s="63"/>
    </row>
    <row r="10439" spans="3:3" s="62" customFormat="1" ht="12.75" x14ac:dyDescent="0.2">
      <c r="C10439" s="63"/>
    </row>
    <row r="10440" spans="3:3" s="62" customFormat="1" ht="12.75" x14ac:dyDescent="0.2">
      <c r="C10440" s="63"/>
    </row>
    <row r="10441" spans="3:3" s="62" customFormat="1" ht="12.75" x14ac:dyDescent="0.2">
      <c r="C10441" s="63"/>
    </row>
    <row r="10442" spans="3:3" s="62" customFormat="1" ht="12.75" x14ac:dyDescent="0.2">
      <c r="C10442" s="63"/>
    </row>
    <row r="10443" spans="3:3" s="62" customFormat="1" ht="12.75" x14ac:dyDescent="0.2">
      <c r="C10443" s="63"/>
    </row>
    <row r="10444" spans="3:3" s="62" customFormat="1" ht="12.75" x14ac:dyDescent="0.2">
      <c r="C10444" s="63"/>
    </row>
    <row r="10445" spans="3:3" s="62" customFormat="1" ht="12.75" x14ac:dyDescent="0.2">
      <c r="C10445" s="63"/>
    </row>
    <row r="10446" spans="3:3" s="62" customFormat="1" ht="12.75" x14ac:dyDescent="0.2">
      <c r="C10446" s="63"/>
    </row>
    <row r="10447" spans="3:3" s="62" customFormat="1" ht="12.75" x14ac:dyDescent="0.2">
      <c r="C10447" s="63"/>
    </row>
    <row r="10448" spans="3:3" s="62" customFormat="1" ht="12.75" x14ac:dyDescent="0.2">
      <c r="C10448" s="63"/>
    </row>
    <row r="10449" spans="3:3" s="62" customFormat="1" ht="12.75" x14ac:dyDescent="0.2">
      <c r="C10449" s="63"/>
    </row>
    <row r="10450" spans="3:3" s="62" customFormat="1" ht="12.75" x14ac:dyDescent="0.2">
      <c r="C10450" s="63"/>
    </row>
    <row r="10451" spans="3:3" s="62" customFormat="1" ht="12.75" x14ac:dyDescent="0.2">
      <c r="C10451" s="63"/>
    </row>
    <row r="10452" spans="3:3" s="62" customFormat="1" ht="12.75" x14ac:dyDescent="0.2">
      <c r="C10452" s="63"/>
    </row>
    <row r="10453" spans="3:3" s="62" customFormat="1" ht="12.75" x14ac:dyDescent="0.2">
      <c r="C10453" s="63"/>
    </row>
    <row r="10454" spans="3:3" s="62" customFormat="1" ht="12.75" x14ac:dyDescent="0.2">
      <c r="C10454" s="63"/>
    </row>
    <row r="10455" spans="3:3" s="62" customFormat="1" ht="12.75" x14ac:dyDescent="0.2">
      <c r="C10455" s="63"/>
    </row>
    <row r="10456" spans="3:3" s="62" customFormat="1" ht="12.75" x14ac:dyDescent="0.2">
      <c r="C10456" s="63"/>
    </row>
    <row r="10457" spans="3:3" s="62" customFormat="1" ht="12.75" x14ac:dyDescent="0.2">
      <c r="C10457" s="63"/>
    </row>
    <row r="10458" spans="3:3" s="62" customFormat="1" ht="12.75" x14ac:dyDescent="0.2">
      <c r="C10458" s="63"/>
    </row>
    <row r="10459" spans="3:3" s="62" customFormat="1" ht="12.75" x14ac:dyDescent="0.2">
      <c r="C10459" s="63"/>
    </row>
    <row r="10460" spans="3:3" s="62" customFormat="1" ht="12.75" x14ac:dyDescent="0.2">
      <c r="C10460" s="63"/>
    </row>
    <row r="10461" spans="3:3" s="62" customFormat="1" ht="12.75" x14ac:dyDescent="0.2">
      <c r="C10461" s="63"/>
    </row>
    <row r="10462" spans="3:3" s="62" customFormat="1" ht="12.75" x14ac:dyDescent="0.2">
      <c r="C10462" s="63"/>
    </row>
    <row r="10463" spans="3:3" s="62" customFormat="1" ht="12.75" x14ac:dyDescent="0.2">
      <c r="C10463" s="63"/>
    </row>
    <row r="10464" spans="3:3" s="62" customFormat="1" ht="12.75" x14ac:dyDescent="0.2">
      <c r="C10464" s="63"/>
    </row>
    <row r="10465" spans="3:3" s="62" customFormat="1" ht="12.75" x14ac:dyDescent="0.2">
      <c r="C10465" s="63"/>
    </row>
    <row r="10466" spans="3:3" s="62" customFormat="1" ht="12.75" x14ac:dyDescent="0.2">
      <c r="C10466" s="63"/>
    </row>
    <row r="10467" spans="3:3" s="62" customFormat="1" ht="12.75" x14ac:dyDescent="0.2">
      <c r="C10467" s="63"/>
    </row>
    <row r="10468" spans="3:3" s="62" customFormat="1" ht="12.75" x14ac:dyDescent="0.2">
      <c r="C10468" s="63"/>
    </row>
    <row r="10469" spans="3:3" s="62" customFormat="1" ht="12.75" x14ac:dyDescent="0.2">
      <c r="C10469" s="63"/>
    </row>
    <row r="10470" spans="3:3" s="62" customFormat="1" ht="12.75" x14ac:dyDescent="0.2">
      <c r="C10470" s="63"/>
    </row>
    <row r="10471" spans="3:3" s="62" customFormat="1" ht="12.75" x14ac:dyDescent="0.2">
      <c r="C10471" s="63"/>
    </row>
    <row r="10472" spans="3:3" s="62" customFormat="1" ht="12.75" x14ac:dyDescent="0.2">
      <c r="C10472" s="63"/>
    </row>
    <row r="10473" spans="3:3" s="62" customFormat="1" ht="12.75" x14ac:dyDescent="0.2">
      <c r="C10473" s="63"/>
    </row>
    <row r="10474" spans="3:3" s="62" customFormat="1" ht="12.75" x14ac:dyDescent="0.2">
      <c r="C10474" s="63"/>
    </row>
    <row r="10475" spans="3:3" s="62" customFormat="1" ht="12.75" x14ac:dyDescent="0.2">
      <c r="C10475" s="63"/>
    </row>
    <row r="10476" spans="3:3" s="62" customFormat="1" ht="12.75" x14ac:dyDescent="0.2">
      <c r="C10476" s="63"/>
    </row>
    <row r="10477" spans="3:3" s="62" customFormat="1" ht="12.75" x14ac:dyDescent="0.2">
      <c r="C10477" s="63"/>
    </row>
    <row r="10478" spans="3:3" s="62" customFormat="1" ht="12.75" x14ac:dyDescent="0.2">
      <c r="C10478" s="63"/>
    </row>
    <row r="10479" spans="3:3" s="62" customFormat="1" ht="12.75" x14ac:dyDescent="0.2">
      <c r="C10479" s="63"/>
    </row>
    <row r="10480" spans="3:3" s="62" customFormat="1" ht="12.75" x14ac:dyDescent="0.2">
      <c r="C10480" s="63"/>
    </row>
    <row r="10481" spans="3:3" s="62" customFormat="1" ht="12.75" x14ac:dyDescent="0.2">
      <c r="C10481" s="63"/>
    </row>
    <row r="10482" spans="3:3" s="62" customFormat="1" ht="12.75" x14ac:dyDescent="0.2">
      <c r="C10482" s="63"/>
    </row>
    <row r="10483" spans="3:3" s="62" customFormat="1" ht="12.75" x14ac:dyDescent="0.2">
      <c r="C10483" s="63"/>
    </row>
    <row r="10484" spans="3:3" s="62" customFormat="1" ht="12.75" x14ac:dyDescent="0.2">
      <c r="C10484" s="63"/>
    </row>
    <row r="10485" spans="3:3" s="62" customFormat="1" ht="12.75" x14ac:dyDescent="0.2">
      <c r="C10485" s="63"/>
    </row>
    <row r="10486" spans="3:3" s="62" customFormat="1" ht="12.75" x14ac:dyDescent="0.2">
      <c r="C10486" s="63"/>
    </row>
    <row r="10487" spans="3:3" s="62" customFormat="1" ht="12.75" x14ac:dyDescent="0.2">
      <c r="C10487" s="63"/>
    </row>
    <row r="10488" spans="3:3" s="62" customFormat="1" ht="12.75" x14ac:dyDescent="0.2">
      <c r="C10488" s="63"/>
    </row>
    <row r="10489" spans="3:3" s="62" customFormat="1" ht="12.75" x14ac:dyDescent="0.2">
      <c r="C10489" s="63"/>
    </row>
    <row r="10490" spans="3:3" s="62" customFormat="1" ht="12.75" x14ac:dyDescent="0.2">
      <c r="C10490" s="63"/>
    </row>
    <row r="10491" spans="3:3" s="62" customFormat="1" ht="12.75" x14ac:dyDescent="0.2">
      <c r="C10491" s="63"/>
    </row>
    <row r="10492" spans="3:3" s="62" customFormat="1" ht="12.75" x14ac:dyDescent="0.2">
      <c r="C10492" s="63"/>
    </row>
    <row r="10493" spans="3:3" s="62" customFormat="1" ht="12.75" x14ac:dyDescent="0.2">
      <c r="C10493" s="63"/>
    </row>
    <row r="10494" spans="3:3" s="62" customFormat="1" ht="12.75" x14ac:dyDescent="0.2">
      <c r="C10494" s="63"/>
    </row>
    <row r="10495" spans="3:3" s="62" customFormat="1" ht="12.75" x14ac:dyDescent="0.2">
      <c r="C10495" s="63"/>
    </row>
    <row r="10496" spans="3:3" s="62" customFormat="1" ht="12.75" x14ac:dyDescent="0.2">
      <c r="C10496" s="63"/>
    </row>
    <row r="10497" spans="3:3" s="62" customFormat="1" ht="12.75" x14ac:dyDescent="0.2">
      <c r="C10497" s="63"/>
    </row>
    <row r="10498" spans="3:3" s="62" customFormat="1" ht="12.75" x14ac:dyDescent="0.2">
      <c r="C10498" s="63"/>
    </row>
    <row r="10499" spans="3:3" s="62" customFormat="1" ht="12.75" x14ac:dyDescent="0.2">
      <c r="C10499" s="63"/>
    </row>
    <row r="10500" spans="3:3" s="62" customFormat="1" ht="12.75" x14ac:dyDescent="0.2">
      <c r="C10500" s="63"/>
    </row>
    <row r="10501" spans="3:3" s="62" customFormat="1" ht="12.75" x14ac:dyDescent="0.2">
      <c r="C10501" s="63"/>
    </row>
    <row r="10502" spans="3:3" s="62" customFormat="1" ht="12.75" x14ac:dyDescent="0.2">
      <c r="C10502" s="63"/>
    </row>
    <row r="10503" spans="3:3" s="62" customFormat="1" ht="12.75" x14ac:dyDescent="0.2">
      <c r="C10503" s="63"/>
    </row>
    <row r="10504" spans="3:3" s="62" customFormat="1" ht="12.75" x14ac:dyDescent="0.2">
      <c r="C10504" s="63"/>
    </row>
    <row r="10505" spans="3:3" s="62" customFormat="1" ht="12.75" x14ac:dyDescent="0.2">
      <c r="C10505" s="63"/>
    </row>
    <row r="10506" spans="3:3" s="62" customFormat="1" ht="12.75" x14ac:dyDescent="0.2">
      <c r="C10506" s="63"/>
    </row>
    <row r="10507" spans="3:3" s="62" customFormat="1" ht="12.75" x14ac:dyDescent="0.2">
      <c r="C10507" s="63"/>
    </row>
    <row r="10508" spans="3:3" s="62" customFormat="1" ht="12.75" x14ac:dyDescent="0.2">
      <c r="C10508" s="63"/>
    </row>
    <row r="10509" spans="3:3" s="62" customFormat="1" ht="12.75" x14ac:dyDescent="0.2">
      <c r="C10509" s="63"/>
    </row>
    <row r="10510" spans="3:3" s="62" customFormat="1" ht="12.75" x14ac:dyDescent="0.2">
      <c r="C10510" s="63"/>
    </row>
    <row r="10511" spans="3:3" s="62" customFormat="1" ht="12.75" x14ac:dyDescent="0.2">
      <c r="C10511" s="63"/>
    </row>
    <row r="10512" spans="3:3" s="62" customFormat="1" ht="12.75" x14ac:dyDescent="0.2">
      <c r="C10512" s="63"/>
    </row>
    <row r="10513" spans="3:3" s="62" customFormat="1" ht="12.75" x14ac:dyDescent="0.2">
      <c r="C10513" s="63"/>
    </row>
    <row r="10514" spans="3:3" s="62" customFormat="1" ht="12.75" x14ac:dyDescent="0.2">
      <c r="C10514" s="63"/>
    </row>
    <row r="10515" spans="3:3" s="62" customFormat="1" ht="12.75" x14ac:dyDescent="0.2">
      <c r="C10515" s="63"/>
    </row>
    <row r="10516" spans="3:3" s="62" customFormat="1" ht="12.75" x14ac:dyDescent="0.2">
      <c r="C10516" s="63"/>
    </row>
    <row r="10517" spans="3:3" s="62" customFormat="1" ht="12.75" x14ac:dyDescent="0.2">
      <c r="C10517" s="63"/>
    </row>
    <row r="10518" spans="3:3" s="62" customFormat="1" ht="12.75" x14ac:dyDescent="0.2">
      <c r="C10518" s="63"/>
    </row>
    <row r="10519" spans="3:3" s="62" customFormat="1" ht="12.75" x14ac:dyDescent="0.2">
      <c r="C10519" s="63"/>
    </row>
    <row r="10520" spans="3:3" s="62" customFormat="1" ht="12.75" x14ac:dyDescent="0.2">
      <c r="C10520" s="63"/>
    </row>
    <row r="10521" spans="3:3" s="62" customFormat="1" ht="12.75" x14ac:dyDescent="0.2">
      <c r="C10521" s="63"/>
    </row>
    <row r="10522" spans="3:3" s="62" customFormat="1" ht="12.75" x14ac:dyDescent="0.2">
      <c r="C10522" s="63"/>
    </row>
    <row r="10523" spans="3:3" s="62" customFormat="1" ht="12.75" x14ac:dyDescent="0.2">
      <c r="C10523" s="63"/>
    </row>
    <row r="10524" spans="3:3" s="62" customFormat="1" ht="12.75" x14ac:dyDescent="0.2">
      <c r="C10524" s="63"/>
    </row>
    <row r="10525" spans="3:3" s="62" customFormat="1" ht="12.75" x14ac:dyDescent="0.2">
      <c r="C10525" s="63"/>
    </row>
    <row r="10526" spans="3:3" s="62" customFormat="1" ht="12.75" x14ac:dyDescent="0.2">
      <c r="C10526" s="63"/>
    </row>
    <row r="10527" spans="3:3" s="62" customFormat="1" ht="12.75" x14ac:dyDescent="0.2">
      <c r="C10527" s="63"/>
    </row>
    <row r="10528" spans="3:3" s="62" customFormat="1" ht="12.75" x14ac:dyDescent="0.2">
      <c r="C10528" s="63"/>
    </row>
    <row r="10529" spans="3:3" s="62" customFormat="1" ht="12.75" x14ac:dyDescent="0.2">
      <c r="C10529" s="63"/>
    </row>
    <row r="10530" spans="3:3" s="62" customFormat="1" ht="12.75" x14ac:dyDescent="0.2">
      <c r="C10530" s="63"/>
    </row>
    <row r="10531" spans="3:3" s="62" customFormat="1" ht="12.75" x14ac:dyDescent="0.2">
      <c r="C10531" s="63"/>
    </row>
    <row r="10532" spans="3:3" s="62" customFormat="1" ht="12.75" x14ac:dyDescent="0.2">
      <c r="C10532" s="63"/>
    </row>
    <row r="10533" spans="3:3" s="62" customFormat="1" ht="12.75" x14ac:dyDescent="0.2">
      <c r="C10533" s="63"/>
    </row>
    <row r="10534" spans="3:3" s="62" customFormat="1" ht="12.75" x14ac:dyDescent="0.2">
      <c r="C10534" s="63"/>
    </row>
    <row r="10535" spans="3:3" s="62" customFormat="1" ht="12.75" x14ac:dyDescent="0.2">
      <c r="C10535" s="63"/>
    </row>
    <row r="10536" spans="3:3" s="62" customFormat="1" ht="12.75" x14ac:dyDescent="0.2">
      <c r="C10536" s="63"/>
    </row>
    <row r="10537" spans="3:3" s="62" customFormat="1" ht="12.75" x14ac:dyDescent="0.2">
      <c r="C10537" s="63"/>
    </row>
    <row r="10538" spans="3:3" s="62" customFormat="1" ht="12.75" x14ac:dyDescent="0.2">
      <c r="C10538" s="63"/>
    </row>
    <row r="10539" spans="3:3" s="62" customFormat="1" ht="12.75" x14ac:dyDescent="0.2">
      <c r="C10539" s="63"/>
    </row>
    <row r="10540" spans="3:3" s="62" customFormat="1" ht="12.75" x14ac:dyDescent="0.2">
      <c r="C10540" s="63"/>
    </row>
    <row r="10541" spans="3:3" s="62" customFormat="1" ht="12.75" x14ac:dyDescent="0.2">
      <c r="C10541" s="63"/>
    </row>
    <row r="10542" spans="3:3" s="62" customFormat="1" ht="12.75" x14ac:dyDescent="0.2">
      <c r="C10542" s="63"/>
    </row>
    <row r="10543" spans="3:3" s="62" customFormat="1" ht="12.75" x14ac:dyDescent="0.2">
      <c r="C10543" s="63"/>
    </row>
    <row r="10544" spans="3:3" s="62" customFormat="1" ht="12.75" x14ac:dyDescent="0.2">
      <c r="C10544" s="63"/>
    </row>
    <row r="10545" spans="3:3" s="62" customFormat="1" ht="12.75" x14ac:dyDescent="0.2">
      <c r="C10545" s="63"/>
    </row>
    <row r="10546" spans="3:3" s="62" customFormat="1" ht="12.75" x14ac:dyDescent="0.2">
      <c r="C10546" s="63"/>
    </row>
    <row r="10547" spans="3:3" s="62" customFormat="1" ht="12.75" x14ac:dyDescent="0.2">
      <c r="C10547" s="63"/>
    </row>
    <row r="10548" spans="3:3" s="62" customFormat="1" ht="12.75" x14ac:dyDescent="0.2">
      <c r="C10548" s="63"/>
    </row>
    <row r="10549" spans="3:3" s="62" customFormat="1" ht="12.75" x14ac:dyDescent="0.2">
      <c r="C10549" s="63"/>
    </row>
    <row r="10550" spans="3:3" s="62" customFormat="1" ht="12.75" x14ac:dyDescent="0.2">
      <c r="C10550" s="63"/>
    </row>
    <row r="10551" spans="3:3" s="62" customFormat="1" ht="12.75" x14ac:dyDescent="0.2">
      <c r="C10551" s="63"/>
    </row>
    <row r="10552" spans="3:3" s="62" customFormat="1" ht="12.75" x14ac:dyDescent="0.2">
      <c r="C10552" s="63"/>
    </row>
    <row r="10553" spans="3:3" s="62" customFormat="1" ht="12.75" x14ac:dyDescent="0.2">
      <c r="C10553" s="63"/>
    </row>
    <row r="10554" spans="3:3" s="62" customFormat="1" ht="12.75" x14ac:dyDescent="0.2">
      <c r="C10554" s="63"/>
    </row>
    <row r="10555" spans="3:3" s="62" customFormat="1" ht="12.75" x14ac:dyDescent="0.2">
      <c r="C10555" s="63"/>
    </row>
    <row r="10556" spans="3:3" s="62" customFormat="1" ht="12.75" x14ac:dyDescent="0.2">
      <c r="C10556" s="63"/>
    </row>
    <row r="10557" spans="3:3" s="62" customFormat="1" ht="12.75" x14ac:dyDescent="0.2">
      <c r="C10557" s="63"/>
    </row>
    <row r="10558" spans="3:3" s="62" customFormat="1" ht="12.75" x14ac:dyDescent="0.2">
      <c r="C10558" s="63"/>
    </row>
    <row r="10559" spans="3:3" s="62" customFormat="1" ht="12.75" x14ac:dyDescent="0.2">
      <c r="C10559" s="63"/>
    </row>
    <row r="10560" spans="3:3" s="62" customFormat="1" ht="12.75" x14ac:dyDescent="0.2">
      <c r="C10560" s="63"/>
    </row>
    <row r="10561" spans="3:3" s="62" customFormat="1" ht="12.75" x14ac:dyDescent="0.2">
      <c r="C10561" s="63"/>
    </row>
    <row r="10562" spans="3:3" s="62" customFormat="1" ht="12.75" x14ac:dyDescent="0.2">
      <c r="C10562" s="63"/>
    </row>
    <row r="10563" spans="3:3" s="62" customFormat="1" ht="12.75" x14ac:dyDescent="0.2">
      <c r="C10563" s="63"/>
    </row>
    <row r="10564" spans="3:3" s="62" customFormat="1" ht="12.75" x14ac:dyDescent="0.2">
      <c r="C10564" s="63"/>
    </row>
    <row r="10565" spans="3:3" s="62" customFormat="1" ht="12.75" x14ac:dyDescent="0.2">
      <c r="C10565" s="63"/>
    </row>
    <row r="10566" spans="3:3" s="62" customFormat="1" ht="12.75" x14ac:dyDescent="0.2">
      <c r="C10566" s="63"/>
    </row>
    <row r="10567" spans="3:3" s="62" customFormat="1" ht="12.75" x14ac:dyDescent="0.2">
      <c r="C10567" s="63"/>
    </row>
    <row r="10568" spans="3:3" s="62" customFormat="1" ht="12.75" x14ac:dyDescent="0.2">
      <c r="C10568" s="63"/>
    </row>
    <row r="10569" spans="3:3" s="62" customFormat="1" ht="12.75" x14ac:dyDescent="0.2">
      <c r="C10569" s="63"/>
    </row>
    <row r="10570" spans="3:3" s="62" customFormat="1" ht="12.75" x14ac:dyDescent="0.2">
      <c r="C10570" s="63"/>
    </row>
    <row r="10571" spans="3:3" s="62" customFormat="1" ht="12.75" x14ac:dyDescent="0.2">
      <c r="C10571" s="63"/>
    </row>
    <row r="10572" spans="3:3" s="62" customFormat="1" ht="12.75" x14ac:dyDescent="0.2">
      <c r="C10572" s="63"/>
    </row>
    <row r="10573" spans="3:3" s="62" customFormat="1" ht="12.75" x14ac:dyDescent="0.2">
      <c r="C10573" s="63"/>
    </row>
    <row r="10574" spans="3:3" s="62" customFormat="1" ht="12.75" x14ac:dyDescent="0.2">
      <c r="C10574" s="63"/>
    </row>
    <row r="10575" spans="3:3" s="62" customFormat="1" ht="12.75" x14ac:dyDescent="0.2">
      <c r="C10575" s="63"/>
    </row>
    <row r="10576" spans="3:3" s="62" customFormat="1" ht="12.75" x14ac:dyDescent="0.2">
      <c r="C10576" s="63"/>
    </row>
    <row r="10577" spans="3:3" s="62" customFormat="1" ht="12.75" x14ac:dyDescent="0.2">
      <c r="C10577" s="63"/>
    </row>
    <row r="10578" spans="3:3" s="62" customFormat="1" ht="12.75" x14ac:dyDescent="0.2">
      <c r="C10578" s="63"/>
    </row>
    <row r="10579" spans="3:3" s="62" customFormat="1" ht="12.75" x14ac:dyDescent="0.2">
      <c r="C10579" s="63"/>
    </row>
    <row r="10580" spans="3:3" s="62" customFormat="1" ht="12.75" x14ac:dyDescent="0.2">
      <c r="C10580" s="63"/>
    </row>
    <row r="10581" spans="3:3" s="62" customFormat="1" ht="12.75" x14ac:dyDescent="0.2">
      <c r="C10581" s="63"/>
    </row>
    <row r="10582" spans="3:3" s="62" customFormat="1" ht="12.75" x14ac:dyDescent="0.2">
      <c r="C10582" s="63"/>
    </row>
    <row r="10583" spans="3:3" s="62" customFormat="1" ht="12.75" x14ac:dyDescent="0.2">
      <c r="C10583" s="63"/>
    </row>
    <row r="10584" spans="3:3" s="62" customFormat="1" ht="12.75" x14ac:dyDescent="0.2">
      <c r="C10584" s="63"/>
    </row>
    <row r="10585" spans="3:3" s="62" customFormat="1" ht="12.75" x14ac:dyDescent="0.2">
      <c r="C10585" s="63"/>
    </row>
    <row r="10586" spans="3:3" s="62" customFormat="1" ht="12.75" x14ac:dyDescent="0.2">
      <c r="C10586" s="63"/>
    </row>
    <row r="10587" spans="3:3" s="62" customFormat="1" ht="12.75" x14ac:dyDescent="0.2">
      <c r="C10587" s="63"/>
    </row>
    <row r="10588" spans="3:3" s="62" customFormat="1" ht="12.75" x14ac:dyDescent="0.2">
      <c r="C10588" s="63"/>
    </row>
    <row r="10589" spans="3:3" s="62" customFormat="1" ht="12.75" x14ac:dyDescent="0.2">
      <c r="C10589" s="63"/>
    </row>
    <row r="10590" spans="3:3" s="62" customFormat="1" ht="12.75" x14ac:dyDescent="0.2">
      <c r="C10590" s="63"/>
    </row>
    <row r="10591" spans="3:3" s="62" customFormat="1" ht="12.75" x14ac:dyDescent="0.2">
      <c r="C10591" s="63"/>
    </row>
    <row r="10592" spans="3:3" s="62" customFormat="1" ht="12.75" x14ac:dyDescent="0.2">
      <c r="C10592" s="63"/>
    </row>
    <row r="10593" spans="3:3" s="62" customFormat="1" ht="12.75" x14ac:dyDescent="0.2">
      <c r="C10593" s="63"/>
    </row>
    <row r="10594" spans="3:3" s="62" customFormat="1" ht="12.75" x14ac:dyDescent="0.2">
      <c r="C10594" s="63"/>
    </row>
    <row r="10595" spans="3:3" s="62" customFormat="1" ht="12.75" x14ac:dyDescent="0.2">
      <c r="C10595" s="63"/>
    </row>
    <row r="10596" spans="3:3" s="62" customFormat="1" ht="12.75" x14ac:dyDescent="0.2">
      <c r="C10596" s="63"/>
    </row>
    <row r="10597" spans="3:3" s="62" customFormat="1" ht="12.75" x14ac:dyDescent="0.2">
      <c r="C10597" s="63"/>
    </row>
    <row r="10598" spans="3:3" s="62" customFormat="1" ht="12.75" x14ac:dyDescent="0.2">
      <c r="C10598" s="63"/>
    </row>
    <row r="10599" spans="3:3" s="62" customFormat="1" ht="12.75" x14ac:dyDescent="0.2">
      <c r="C10599" s="63"/>
    </row>
    <row r="10600" spans="3:3" s="62" customFormat="1" ht="12.75" x14ac:dyDescent="0.2">
      <c r="C10600" s="63"/>
    </row>
    <row r="10601" spans="3:3" s="62" customFormat="1" ht="12.75" x14ac:dyDescent="0.2">
      <c r="C10601" s="63"/>
    </row>
    <row r="10602" spans="3:3" s="62" customFormat="1" ht="12.75" x14ac:dyDescent="0.2">
      <c r="C10602" s="63"/>
    </row>
    <row r="10603" spans="3:3" s="62" customFormat="1" ht="12.75" x14ac:dyDescent="0.2">
      <c r="C10603" s="63"/>
    </row>
    <row r="10604" spans="3:3" s="62" customFormat="1" ht="12.75" x14ac:dyDescent="0.2">
      <c r="C10604" s="63"/>
    </row>
    <row r="10605" spans="3:3" s="62" customFormat="1" ht="12.75" x14ac:dyDescent="0.2">
      <c r="C10605" s="63"/>
    </row>
    <row r="10606" spans="3:3" s="62" customFormat="1" ht="12.75" x14ac:dyDescent="0.2">
      <c r="C10606" s="63"/>
    </row>
    <row r="10607" spans="3:3" s="62" customFormat="1" ht="12.75" x14ac:dyDescent="0.2">
      <c r="C10607" s="63"/>
    </row>
    <row r="10608" spans="3:3" s="62" customFormat="1" ht="12.75" x14ac:dyDescent="0.2">
      <c r="C10608" s="63"/>
    </row>
    <row r="10609" spans="3:3" s="62" customFormat="1" ht="12.75" x14ac:dyDescent="0.2">
      <c r="C10609" s="63"/>
    </row>
    <row r="10610" spans="3:3" s="62" customFormat="1" ht="12.75" x14ac:dyDescent="0.2">
      <c r="C10610" s="63"/>
    </row>
    <row r="10611" spans="3:3" s="62" customFormat="1" ht="12.75" x14ac:dyDescent="0.2">
      <c r="C10611" s="63"/>
    </row>
    <row r="10612" spans="3:3" s="62" customFormat="1" ht="12.75" x14ac:dyDescent="0.2">
      <c r="C10612" s="63"/>
    </row>
    <row r="10613" spans="3:3" s="62" customFormat="1" ht="12.75" x14ac:dyDescent="0.2">
      <c r="C10613" s="63"/>
    </row>
    <row r="10614" spans="3:3" s="62" customFormat="1" ht="12.75" x14ac:dyDescent="0.2">
      <c r="C10614" s="63"/>
    </row>
    <row r="10615" spans="3:3" s="62" customFormat="1" ht="12.75" x14ac:dyDescent="0.2">
      <c r="C10615" s="63"/>
    </row>
    <row r="10616" spans="3:3" s="62" customFormat="1" ht="12.75" x14ac:dyDescent="0.2">
      <c r="C10616" s="63"/>
    </row>
    <row r="10617" spans="3:3" s="62" customFormat="1" ht="12.75" x14ac:dyDescent="0.2">
      <c r="C10617" s="63"/>
    </row>
    <row r="10618" spans="3:3" s="62" customFormat="1" ht="12.75" x14ac:dyDescent="0.2">
      <c r="C10618" s="63"/>
    </row>
    <row r="10619" spans="3:3" s="62" customFormat="1" ht="12.75" x14ac:dyDescent="0.2">
      <c r="C10619" s="63"/>
    </row>
  </sheetData>
  <autoFilter ref="A1:D10619" xr:uid="{21FA3F27-209F-4E24-90CB-14041DC03F05}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DEF5F-8223-4F58-A87A-FDB63DACC13B}">
  <dimension ref="A1:P14961"/>
  <sheetViews>
    <sheetView topLeftCell="B1" workbookViewId="0">
      <selection activeCell="K99" sqref="K99"/>
    </sheetView>
  </sheetViews>
  <sheetFormatPr defaultColWidth="8.6640625" defaultRowHeight="12.75" x14ac:dyDescent="0.2"/>
  <cols>
    <col min="1" max="1" width="8.6640625" style="158"/>
    <col min="2" max="2" width="17.6640625" style="158" bestFit="1" customWidth="1"/>
    <col min="3" max="3" width="21.1640625" style="158" bestFit="1" customWidth="1"/>
    <col min="4" max="6" width="8.6640625" style="158"/>
    <col min="7" max="7" width="12.1640625" style="158" bestFit="1" customWidth="1"/>
    <col min="8" max="9" width="8.6640625" style="158"/>
    <col min="10" max="10" width="18.5" style="158" bestFit="1" customWidth="1"/>
    <col min="11" max="11" width="21.1640625" style="158" bestFit="1" customWidth="1"/>
    <col min="12" max="12" width="16.5" style="158" bestFit="1" customWidth="1"/>
    <col min="13" max="13" width="13.6640625" style="158" bestFit="1" customWidth="1"/>
    <col min="14" max="15" width="8.6640625" style="158"/>
    <col min="16" max="16" width="19.6640625" style="161" bestFit="1" customWidth="1"/>
    <col min="17" max="16384" width="8.6640625" style="158"/>
  </cols>
  <sheetData>
    <row r="1" spans="1:16" x14ac:dyDescent="0.2">
      <c r="A1" s="158" t="s">
        <v>1739</v>
      </c>
      <c r="B1" s="158" t="s">
        <v>1740</v>
      </c>
      <c r="C1" s="158" t="s">
        <v>1741</v>
      </c>
      <c r="F1" s="158" t="s">
        <v>1742</v>
      </c>
      <c r="G1" s="160">
        <v>45383</v>
      </c>
      <c r="I1" s="158" t="s">
        <v>1739</v>
      </c>
      <c r="J1" s="158" t="s">
        <v>1743</v>
      </c>
      <c r="K1" s="158" t="s">
        <v>1744</v>
      </c>
      <c r="L1" s="158" t="s">
        <v>1745</v>
      </c>
      <c r="M1" s="158" t="s">
        <v>1746</v>
      </c>
      <c r="N1" s="158" t="s">
        <v>1747</v>
      </c>
      <c r="O1" s="158" t="s">
        <v>1748</v>
      </c>
      <c r="P1" s="161" t="s">
        <v>1749</v>
      </c>
    </row>
    <row r="2" spans="1:16" x14ac:dyDescent="0.2">
      <c r="A2" s="158">
        <v>1</v>
      </c>
      <c r="B2" s="158" t="s">
        <v>282</v>
      </c>
      <c r="C2" s="158" t="s">
        <v>282</v>
      </c>
      <c r="F2" s="158" t="s">
        <v>1750</v>
      </c>
      <c r="G2" s="160">
        <v>45808</v>
      </c>
      <c r="I2" s="158">
        <v>1</v>
      </c>
      <c r="J2" s="158" t="str">
        <f>VLOOKUP($I2,$A:$C,2,FALSE)</f>
        <v>USD</v>
      </c>
      <c r="K2" s="158" t="str">
        <f>VLOOKUP($I2,$A:$C,3,FALSE)</f>
        <v>USD</v>
      </c>
      <c r="L2" s="158" t="str">
        <f>J2&amp;K2&amp;M2</f>
        <v>USDUSD45383</v>
      </c>
      <c r="M2" s="160">
        <f>G1</f>
        <v>45383</v>
      </c>
      <c r="N2" s="158">
        <v>0.92498381278327635</v>
      </c>
      <c r="O2" s="158">
        <v>1.0810999999999999</v>
      </c>
      <c r="P2" s="161">
        <f>ROUND(N2*O2,4)</f>
        <v>1</v>
      </c>
    </row>
    <row r="3" spans="1:16" x14ac:dyDescent="0.2">
      <c r="A3" s="158">
        <f>A2+1</f>
        <v>2</v>
      </c>
      <c r="B3" s="158" t="s">
        <v>282</v>
      </c>
      <c r="C3" s="158" t="s">
        <v>41</v>
      </c>
      <c r="G3" s="158">
        <f>G2-G1+1</f>
        <v>426</v>
      </c>
      <c r="I3" s="158">
        <f>IF(M2=$G$2,I2+1,I2)</f>
        <v>1</v>
      </c>
      <c r="J3" s="158" t="str">
        <f>VLOOKUP($I3,$A:$C,2,FALSE)</f>
        <v>USD</v>
      </c>
      <c r="K3" s="158" t="str">
        <f>VLOOKUP($I3,$A:$C,3,FALSE)</f>
        <v>USD</v>
      </c>
      <c r="L3" s="158" t="str">
        <f t="shared" ref="L3:L66" si="0">J3&amp;K3&amp;M3</f>
        <v>USDUSD45384</v>
      </c>
      <c r="M3" s="160">
        <f>IF(I3=I2,M2+1,$G$1)</f>
        <v>45384</v>
      </c>
      <c r="N3" s="158">
        <v>0.9303190994511118</v>
      </c>
      <c r="O3" s="158">
        <v>1.0749</v>
      </c>
      <c r="P3" s="161">
        <f t="shared" ref="P3:P66" si="1">ROUND(N3*O3,4)</f>
        <v>1</v>
      </c>
    </row>
    <row r="4" spans="1:16" x14ac:dyDescent="0.2">
      <c r="A4" s="158">
        <f t="shared" ref="A4:A36" si="2">A3+1</f>
        <v>3</v>
      </c>
      <c r="B4" s="158" t="s">
        <v>282</v>
      </c>
      <c r="C4" s="158" t="s">
        <v>1751</v>
      </c>
      <c r="G4" s="158">
        <f>G3*MAX(A:A)</f>
        <v>14910</v>
      </c>
      <c r="I4" s="158">
        <f t="shared" ref="I4:I67" si="3">IF(M3=$G$2,I3+1,I3)</f>
        <v>1</v>
      </c>
      <c r="J4" s="158" t="str">
        <f t="shared" ref="J4:J67" si="4">VLOOKUP($I4,$A:$C,2,FALSE)</f>
        <v>USD</v>
      </c>
      <c r="K4" s="158" t="str">
        <f t="shared" ref="K4:K67" si="5">VLOOKUP($I4,$A:$C,3,FALSE)</f>
        <v>USD</v>
      </c>
      <c r="L4" s="158" t="str">
        <f t="shared" si="0"/>
        <v>USDUSD45385</v>
      </c>
      <c r="M4" s="160">
        <f t="shared" ref="M4:M67" si="6">IF(I4=I3,M3+1,$G$1)</f>
        <v>45385</v>
      </c>
      <c r="N4" s="158">
        <v>0.92738569971251039</v>
      </c>
      <c r="O4" s="158">
        <v>1.0783</v>
      </c>
      <c r="P4" s="161">
        <f t="shared" si="1"/>
        <v>1</v>
      </c>
    </row>
    <row r="5" spans="1:16" x14ac:dyDescent="0.2">
      <c r="A5" s="158">
        <f t="shared" si="2"/>
        <v>4</v>
      </c>
      <c r="B5" s="158" t="s">
        <v>282</v>
      </c>
      <c r="C5" s="158" t="s">
        <v>187</v>
      </c>
      <c r="I5" s="158">
        <f t="shared" si="3"/>
        <v>1</v>
      </c>
      <c r="J5" s="158" t="str">
        <f t="shared" si="4"/>
        <v>USD</v>
      </c>
      <c r="K5" s="158" t="str">
        <f t="shared" si="5"/>
        <v>USD</v>
      </c>
      <c r="L5" s="158" t="str">
        <f t="shared" si="0"/>
        <v>USDUSD45386</v>
      </c>
      <c r="M5" s="160">
        <f t="shared" si="6"/>
        <v>45386</v>
      </c>
      <c r="N5" s="158">
        <v>0.92148912642830816</v>
      </c>
      <c r="O5" s="158">
        <v>1.0851999999999999</v>
      </c>
      <c r="P5" s="161">
        <f t="shared" si="1"/>
        <v>1</v>
      </c>
    </row>
    <row r="6" spans="1:16" x14ac:dyDescent="0.2">
      <c r="A6" s="158">
        <f t="shared" si="2"/>
        <v>5</v>
      </c>
      <c r="B6" s="158" t="s">
        <v>282</v>
      </c>
      <c r="C6" s="158" t="s">
        <v>1752</v>
      </c>
      <c r="I6" s="158">
        <f t="shared" si="3"/>
        <v>1</v>
      </c>
      <c r="J6" s="158" t="str">
        <f t="shared" si="4"/>
        <v>USD</v>
      </c>
      <c r="K6" s="158" t="str">
        <f t="shared" si="5"/>
        <v>USD</v>
      </c>
      <c r="L6" s="158" t="str">
        <f t="shared" si="0"/>
        <v>USDUSD45387</v>
      </c>
      <c r="M6" s="160">
        <f t="shared" si="6"/>
        <v>45387</v>
      </c>
      <c r="N6" s="158">
        <v>0.92242413061525685</v>
      </c>
      <c r="O6" s="158">
        <v>1.0841000000000001</v>
      </c>
      <c r="P6" s="161">
        <f t="shared" si="1"/>
        <v>1</v>
      </c>
    </row>
    <row r="7" spans="1:16" x14ac:dyDescent="0.2">
      <c r="A7" s="158">
        <f t="shared" si="2"/>
        <v>6</v>
      </c>
      <c r="B7" s="158" t="s">
        <v>282</v>
      </c>
      <c r="C7" s="158" t="s">
        <v>1753</v>
      </c>
      <c r="I7" s="158">
        <f t="shared" si="3"/>
        <v>1</v>
      </c>
      <c r="J7" s="158" t="str">
        <f t="shared" si="4"/>
        <v>USD</v>
      </c>
      <c r="K7" s="158" t="str">
        <f t="shared" si="5"/>
        <v>USD</v>
      </c>
      <c r="L7" s="158" t="str">
        <f t="shared" si="0"/>
        <v>USDUSD45388</v>
      </c>
      <c r="M7" s="160">
        <f t="shared" si="6"/>
        <v>45388</v>
      </c>
      <c r="N7" s="158">
        <v>0.92242413061525685</v>
      </c>
      <c r="O7" s="158">
        <v>1.0841000000000001</v>
      </c>
      <c r="P7" s="161">
        <f t="shared" si="1"/>
        <v>1</v>
      </c>
    </row>
    <row r="8" spans="1:16" x14ac:dyDescent="0.2">
      <c r="A8" s="158">
        <f t="shared" si="2"/>
        <v>7</v>
      </c>
      <c r="B8" s="158" t="s">
        <v>282</v>
      </c>
      <c r="C8" s="158" t="s">
        <v>1754</v>
      </c>
      <c r="I8" s="158">
        <f t="shared" si="3"/>
        <v>1</v>
      </c>
      <c r="J8" s="158" t="str">
        <f t="shared" si="4"/>
        <v>USD</v>
      </c>
      <c r="K8" s="158" t="str">
        <f t="shared" si="5"/>
        <v>USD</v>
      </c>
      <c r="L8" s="158" t="str">
        <f t="shared" si="0"/>
        <v>USDUSD45389</v>
      </c>
      <c r="M8" s="160">
        <f t="shared" si="6"/>
        <v>45389</v>
      </c>
      <c r="N8" s="158">
        <v>0.92242413061525685</v>
      </c>
      <c r="O8" s="158">
        <v>1.0841000000000001</v>
      </c>
      <c r="P8" s="161">
        <f t="shared" si="1"/>
        <v>1</v>
      </c>
    </row>
    <row r="9" spans="1:16" x14ac:dyDescent="0.2">
      <c r="A9" s="158">
        <f t="shared" si="2"/>
        <v>8</v>
      </c>
      <c r="B9" s="158" t="s">
        <v>282</v>
      </c>
      <c r="C9" s="158" t="s">
        <v>1755</v>
      </c>
      <c r="I9" s="158">
        <f t="shared" si="3"/>
        <v>1</v>
      </c>
      <c r="J9" s="158" t="str">
        <f t="shared" si="4"/>
        <v>USD</v>
      </c>
      <c r="K9" s="158" t="str">
        <f t="shared" si="5"/>
        <v>USD</v>
      </c>
      <c r="L9" s="158" t="str">
        <f t="shared" si="0"/>
        <v>USDUSD45390</v>
      </c>
      <c r="M9" s="160">
        <f t="shared" si="6"/>
        <v>45390</v>
      </c>
      <c r="N9" s="158">
        <v>0.92395823708768365</v>
      </c>
      <c r="O9" s="158">
        <v>1.0823</v>
      </c>
      <c r="P9" s="161">
        <f t="shared" si="1"/>
        <v>1</v>
      </c>
    </row>
    <row r="10" spans="1:16" x14ac:dyDescent="0.2">
      <c r="A10" s="158">
        <f t="shared" si="2"/>
        <v>9</v>
      </c>
      <c r="B10" s="158" t="s">
        <v>282</v>
      </c>
      <c r="C10" s="158" t="s">
        <v>1756</v>
      </c>
      <c r="I10" s="158">
        <f t="shared" si="3"/>
        <v>1</v>
      </c>
      <c r="J10" s="158" t="str">
        <f t="shared" si="4"/>
        <v>USD</v>
      </c>
      <c r="K10" s="158" t="str">
        <f t="shared" si="5"/>
        <v>USD</v>
      </c>
      <c r="L10" s="158" t="str">
        <f t="shared" si="0"/>
        <v>USDUSD45391</v>
      </c>
      <c r="M10" s="160">
        <f t="shared" si="6"/>
        <v>45391</v>
      </c>
      <c r="N10" s="158">
        <v>0.92021717125241553</v>
      </c>
      <c r="O10" s="158">
        <v>1.0867</v>
      </c>
      <c r="P10" s="161">
        <f t="shared" si="1"/>
        <v>1</v>
      </c>
    </row>
    <row r="11" spans="1:16" x14ac:dyDescent="0.2">
      <c r="A11" s="158">
        <f t="shared" si="2"/>
        <v>10</v>
      </c>
      <c r="B11" s="158" t="s">
        <v>41</v>
      </c>
      <c r="C11" s="158" t="s">
        <v>41</v>
      </c>
      <c r="I11" s="158">
        <f t="shared" si="3"/>
        <v>1</v>
      </c>
      <c r="J11" s="158" t="str">
        <f t="shared" si="4"/>
        <v>USD</v>
      </c>
      <c r="K11" s="158" t="str">
        <f t="shared" si="5"/>
        <v>USD</v>
      </c>
      <c r="L11" s="158" t="str">
        <f t="shared" si="0"/>
        <v>USDUSD45392</v>
      </c>
      <c r="M11" s="160">
        <f t="shared" si="6"/>
        <v>45392</v>
      </c>
      <c r="N11" s="158">
        <v>0.92081031307550643</v>
      </c>
      <c r="O11" s="158">
        <v>1.0860000000000001</v>
      </c>
      <c r="P11" s="161">
        <f t="shared" si="1"/>
        <v>1</v>
      </c>
    </row>
    <row r="12" spans="1:16" x14ac:dyDescent="0.2">
      <c r="A12" s="158">
        <f t="shared" si="2"/>
        <v>11</v>
      </c>
      <c r="B12" s="158" t="s">
        <v>187</v>
      </c>
      <c r="C12" s="158" t="s">
        <v>41</v>
      </c>
      <c r="I12" s="158">
        <f t="shared" si="3"/>
        <v>1</v>
      </c>
      <c r="J12" s="158" t="str">
        <f t="shared" si="4"/>
        <v>USD</v>
      </c>
      <c r="K12" s="158" t="str">
        <f t="shared" si="5"/>
        <v>USD</v>
      </c>
      <c r="L12" s="158" t="str">
        <f t="shared" si="0"/>
        <v>USDUSD45393</v>
      </c>
      <c r="M12" s="160">
        <f t="shared" si="6"/>
        <v>45393</v>
      </c>
      <c r="N12" s="158">
        <v>0.93205331344952935</v>
      </c>
      <c r="O12" s="158">
        <v>1.0729</v>
      </c>
      <c r="P12" s="161">
        <f t="shared" si="1"/>
        <v>1</v>
      </c>
    </row>
    <row r="13" spans="1:16" x14ac:dyDescent="0.2">
      <c r="A13" s="158">
        <f t="shared" si="2"/>
        <v>12</v>
      </c>
      <c r="B13" s="158" t="s">
        <v>187</v>
      </c>
      <c r="C13" s="158" t="s">
        <v>187</v>
      </c>
      <c r="I13" s="158">
        <f t="shared" si="3"/>
        <v>1</v>
      </c>
      <c r="J13" s="158" t="str">
        <f t="shared" si="4"/>
        <v>USD</v>
      </c>
      <c r="K13" s="158" t="str">
        <f t="shared" si="5"/>
        <v>USD</v>
      </c>
      <c r="L13" s="158" t="str">
        <f t="shared" si="0"/>
        <v>USDUSD45394</v>
      </c>
      <c r="M13" s="160">
        <f t="shared" si="6"/>
        <v>45394</v>
      </c>
      <c r="N13" s="158">
        <v>0.93879083740142699</v>
      </c>
      <c r="O13" s="158">
        <v>1.0651999999999999</v>
      </c>
      <c r="P13" s="161">
        <f t="shared" si="1"/>
        <v>1</v>
      </c>
    </row>
    <row r="14" spans="1:16" x14ac:dyDescent="0.2">
      <c r="A14" s="158">
        <f t="shared" si="2"/>
        <v>13</v>
      </c>
      <c r="B14" s="158" t="s">
        <v>187</v>
      </c>
      <c r="C14" s="158" t="s">
        <v>1752</v>
      </c>
      <c r="I14" s="158">
        <f t="shared" si="3"/>
        <v>1</v>
      </c>
      <c r="J14" s="158" t="str">
        <f t="shared" si="4"/>
        <v>USD</v>
      </c>
      <c r="K14" s="158" t="str">
        <f t="shared" si="5"/>
        <v>USD</v>
      </c>
      <c r="L14" s="158" t="str">
        <f t="shared" si="0"/>
        <v>USDUSD45395</v>
      </c>
      <c r="M14" s="160">
        <f t="shared" si="6"/>
        <v>45395</v>
      </c>
      <c r="N14" s="158">
        <v>0.93879083740142699</v>
      </c>
      <c r="O14" s="158">
        <v>1.0651999999999999</v>
      </c>
      <c r="P14" s="161">
        <f t="shared" si="1"/>
        <v>1</v>
      </c>
    </row>
    <row r="15" spans="1:16" x14ac:dyDescent="0.2">
      <c r="A15" s="158">
        <f t="shared" si="2"/>
        <v>14</v>
      </c>
      <c r="B15" s="158" t="s">
        <v>187</v>
      </c>
      <c r="C15" s="158" t="s">
        <v>282</v>
      </c>
      <c r="I15" s="158">
        <f t="shared" si="3"/>
        <v>1</v>
      </c>
      <c r="J15" s="158" t="str">
        <f t="shared" si="4"/>
        <v>USD</v>
      </c>
      <c r="K15" s="158" t="str">
        <f t="shared" si="5"/>
        <v>USD</v>
      </c>
      <c r="L15" s="158" t="str">
        <f t="shared" si="0"/>
        <v>USDUSD45396</v>
      </c>
      <c r="M15" s="160">
        <f t="shared" si="6"/>
        <v>45396</v>
      </c>
      <c r="N15" s="158">
        <v>0.93879083740142699</v>
      </c>
      <c r="O15" s="158">
        <v>1.0651999999999999</v>
      </c>
      <c r="P15" s="161">
        <f t="shared" si="1"/>
        <v>1</v>
      </c>
    </row>
    <row r="16" spans="1:16" x14ac:dyDescent="0.2">
      <c r="A16" s="158">
        <f t="shared" si="2"/>
        <v>15</v>
      </c>
      <c r="B16" s="158" t="s">
        <v>187</v>
      </c>
      <c r="C16" s="158" t="s">
        <v>1751</v>
      </c>
      <c r="I16" s="158">
        <f t="shared" si="3"/>
        <v>1</v>
      </c>
      <c r="J16" s="158" t="str">
        <f t="shared" si="4"/>
        <v>USD</v>
      </c>
      <c r="K16" s="158" t="str">
        <f t="shared" si="5"/>
        <v>USD</v>
      </c>
      <c r="L16" s="158" t="str">
        <f t="shared" si="0"/>
        <v>USDUSD45397</v>
      </c>
      <c r="M16" s="160">
        <f t="shared" si="6"/>
        <v>45397</v>
      </c>
      <c r="N16" s="158">
        <v>0.93843843843843833</v>
      </c>
      <c r="O16" s="158">
        <v>1.0656000000000001</v>
      </c>
      <c r="P16" s="161">
        <f t="shared" si="1"/>
        <v>1</v>
      </c>
    </row>
    <row r="17" spans="1:16" x14ac:dyDescent="0.2">
      <c r="A17" s="158">
        <f t="shared" si="2"/>
        <v>16</v>
      </c>
      <c r="B17" s="158" t="s">
        <v>282</v>
      </c>
      <c r="C17" s="158" t="s">
        <v>1757</v>
      </c>
      <c r="I17" s="158">
        <f t="shared" si="3"/>
        <v>1</v>
      </c>
      <c r="J17" s="158" t="str">
        <f t="shared" si="4"/>
        <v>USD</v>
      </c>
      <c r="K17" s="158" t="str">
        <f t="shared" si="5"/>
        <v>USD</v>
      </c>
      <c r="L17" s="158" t="str">
        <f t="shared" si="0"/>
        <v>USDUSD45398</v>
      </c>
      <c r="M17" s="160">
        <f t="shared" si="6"/>
        <v>45398</v>
      </c>
      <c r="N17" s="158">
        <v>0.94011469399266701</v>
      </c>
      <c r="O17" s="158">
        <v>1.0637000000000001</v>
      </c>
      <c r="P17" s="161">
        <f t="shared" si="1"/>
        <v>1</v>
      </c>
    </row>
    <row r="18" spans="1:16" x14ac:dyDescent="0.2">
      <c r="A18" s="158">
        <f t="shared" si="2"/>
        <v>17</v>
      </c>
      <c r="B18" s="158" t="s">
        <v>282</v>
      </c>
      <c r="C18" s="158" t="s">
        <v>1758</v>
      </c>
      <c r="I18" s="158">
        <f t="shared" si="3"/>
        <v>1</v>
      </c>
      <c r="J18" s="158" t="str">
        <f t="shared" si="4"/>
        <v>USD</v>
      </c>
      <c r="K18" s="158" t="str">
        <f t="shared" si="5"/>
        <v>USD</v>
      </c>
      <c r="L18" s="158" t="str">
        <f t="shared" si="0"/>
        <v>USDUSD45399</v>
      </c>
      <c r="M18" s="160">
        <f t="shared" si="6"/>
        <v>45399</v>
      </c>
      <c r="N18" s="158">
        <v>0.94002632073698056</v>
      </c>
      <c r="O18" s="158">
        <v>1.0638000000000001</v>
      </c>
      <c r="P18" s="161">
        <f t="shared" si="1"/>
        <v>1</v>
      </c>
    </row>
    <row r="19" spans="1:16" x14ac:dyDescent="0.2">
      <c r="A19" s="158">
        <f t="shared" si="2"/>
        <v>18</v>
      </c>
      <c r="B19" s="158" t="s">
        <v>282</v>
      </c>
      <c r="C19" s="158" t="s">
        <v>1759</v>
      </c>
      <c r="I19" s="158">
        <f t="shared" si="3"/>
        <v>1</v>
      </c>
      <c r="J19" s="158" t="str">
        <f t="shared" si="4"/>
        <v>USD</v>
      </c>
      <c r="K19" s="158" t="str">
        <f t="shared" si="5"/>
        <v>USD</v>
      </c>
      <c r="L19" s="158" t="str">
        <f t="shared" si="0"/>
        <v>USDUSD45400</v>
      </c>
      <c r="M19" s="160">
        <f t="shared" si="6"/>
        <v>45400</v>
      </c>
      <c r="N19" s="158">
        <v>0.93641726753441323</v>
      </c>
      <c r="O19" s="158">
        <v>1.0679000000000001</v>
      </c>
      <c r="P19" s="161">
        <f t="shared" si="1"/>
        <v>1</v>
      </c>
    </row>
    <row r="20" spans="1:16" x14ac:dyDescent="0.2">
      <c r="A20" s="158">
        <f t="shared" si="2"/>
        <v>19</v>
      </c>
      <c r="B20" s="158" t="s">
        <v>282</v>
      </c>
      <c r="C20" s="158" t="s">
        <v>1760</v>
      </c>
      <c r="I20" s="158">
        <f t="shared" si="3"/>
        <v>1</v>
      </c>
      <c r="J20" s="158" t="str">
        <f t="shared" si="4"/>
        <v>USD</v>
      </c>
      <c r="K20" s="158" t="str">
        <f t="shared" si="5"/>
        <v>USD</v>
      </c>
      <c r="L20" s="158" t="str">
        <f t="shared" si="0"/>
        <v>USDUSD45401</v>
      </c>
      <c r="M20" s="160">
        <f t="shared" si="6"/>
        <v>45401</v>
      </c>
      <c r="N20" s="158">
        <v>0.93870271285084017</v>
      </c>
      <c r="O20" s="158">
        <v>1.0652999999999999</v>
      </c>
      <c r="P20" s="161">
        <f t="shared" si="1"/>
        <v>1</v>
      </c>
    </row>
    <row r="21" spans="1:16" x14ac:dyDescent="0.2">
      <c r="A21" s="158">
        <f t="shared" si="2"/>
        <v>20</v>
      </c>
      <c r="B21" s="158" t="s">
        <v>41</v>
      </c>
      <c r="C21" s="158" t="s">
        <v>187</v>
      </c>
      <c r="I21" s="158">
        <f t="shared" si="3"/>
        <v>1</v>
      </c>
      <c r="J21" s="158" t="str">
        <f t="shared" si="4"/>
        <v>USD</v>
      </c>
      <c r="K21" s="158" t="str">
        <f t="shared" si="5"/>
        <v>USD</v>
      </c>
      <c r="L21" s="158" t="str">
        <f t="shared" si="0"/>
        <v>USDUSD45402</v>
      </c>
      <c r="M21" s="160">
        <f t="shared" si="6"/>
        <v>45402</v>
      </c>
      <c r="N21" s="158">
        <v>0.93870271285084017</v>
      </c>
      <c r="O21" s="158">
        <v>1.0652999999999999</v>
      </c>
      <c r="P21" s="161">
        <f t="shared" si="1"/>
        <v>1</v>
      </c>
    </row>
    <row r="22" spans="1:16" x14ac:dyDescent="0.2">
      <c r="A22" s="158">
        <f t="shared" si="2"/>
        <v>21</v>
      </c>
      <c r="B22" s="158" t="s">
        <v>41</v>
      </c>
      <c r="C22" s="158" t="s">
        <v>1752</v>
      </c>
      <c r="I22" s="158">
        <f t="shared" si="3"/>
        <v>1</v>
      </c>
      <c r="J22" s="158" t="str">
        <f t="shared" si="4"/>
        <v>USD</v>
      </c>
      <c r="K22" s="158" t="str">
        <f t="shared" si="5"/>
        <v>USD</v>
      </c>
      <c r="L22" s="158" t="str">
        <f t="shared" si="0"/>
        <v>USDUSD45403</v>
      </c>
      <c r="M22" s="160">
        <f t="shared" si="6"/>
        <v>45403</v>
      </c>
      <c r="N22" s="158">
        <v>0.93870271285084017</v>
      </c>
      <c r="O22" s="158">
        <v>1.0652999999999999</v>
      </c>
      <c r="P22" s="161">
        <f t="shared" si="1"/>
        <v>1</v>
      </c>
    </row>
    <row r="23" spans="1:16" x14ac:dyDescent="0.2">
      <c r="A23" s="158">
        <f t="shared" si="2"/>
        <v>22</v>
      </c>
      <c r="B23" s="158" t="s">
        <v>41</v>
      </c>
      <c r="C23" s="158" t="s">
        <v>282</v>
      </c>
      <c r="I23" s="158">
        <f t="shared" si="3"/>
        <v>1</v>
      </c>
      <c r="J23" s="158" t="str">
        <f t="shared" si="4"/>
        <v>USD</v>
      </c>
      <c r="K23" s="158" t="str">
        <f t="shared" si="5"/>
        <v>USD</v>
      </c>
      <c r="L23" s="158" t="str">
        <f t="shared" si="0"/>
        <v>USDUSD45404</v>
      </c>
      <c r="M23" s="160">
        <f t="shared" si="6"/>
        <v>45404</v>
      </c>
      <c r="N23" s="158">
        <v>0.94055680963130184</v>
      </c>
      <c r="O23" s="158">
        <v>1.0631999999999999</v>
      </c>
      <c r="P23" s="161">
        <f t="shared" si="1"/>
        <v>1</v>
      </c>
    </row>
    <row r="24" spans="1:16" x14ac:dyDescent="0.2">
      <c r="A24" s="158">
        <f t="shared" si="2"/>
        <v>23</v>
      </c>
      <c r="B24" s="158" t="s">
        <v>41</v>
      </c>
      <c r="C24" s="158" t="s">
        <v>1751</v>
      </c>
      <c r="I24" s="158">
        <f t="shared" si="3"/>
        <v>1</v>
      </c>
      <c r="J24" s="158" t="str">
        <f t="shared" si="4"/>
        <v>USD</v>
      </c>
      <c r="K24" s="158" t="str">
        <f t="shared" si="5"/>
        <v>USD</v>
      </c>
      <c r="L24" s="158" t="str">
        <f t="shared" si="0"/>
        <v>USDUSD45405</v>
      </c>
      <c r="M24" s="160">
        <f t="shared" si="6"/>
        <v>45405</v>
      </c>
      <c r="N24" s="158">
        <v>0.93685591156080206</v>
      </c>
      <c r="O24" s="158">
        <v>1.0673999999999999</v>
      </c>
      <c r="P24" s="161">
        <f t="shared" si="1"/>
        <v>1</v>
      </c>
    </row>
    <row r="25" spans="1:16" x14ac:dyDescent="0.2">
      <c r="A25" s="158">
        <f t="shared" si="2"/>
        <v>24</v>
      </c>
      <c r="B25" s="158" t="s">
        <v>41</v>
      </c>
      <c r="C25" s="158" t="s">
        <v>1753</v>
      </c>
      <c r="I25" s="158">
        <f t="shared" si="3"/>
        <v>1</v>
      </c>
      <c r="J25" s="158" t="str">
        <f t="shared" si="4"/>
        <v>USD</v>
      </c>
      <c r="K25" s="158" t="str">
        <f t="shared" si="5"/>
        <v>USD</v>
      </c>
      <c r="L25" s="158" t="str">
        <f t="shared" si="0"/>
        <v>USDUSD45406</v>
      </c>
      <c r="M25" s="160">
        <f t="shared" si="6"/>
        <v>45406</v>
      </c>
      <c r="N25" s="158">
        <v>0.93580385551188472</v>
      </c>
      <c r="O25" s="158">
        <v>1.0686</v>
      </c>
      <c r="P25" s="161">
        <f t="shared" si="1"/>
        <v>1</v>
      </c>
    </row>
    <row r="26" spans="1:16" x14ac:dyDescent="0.2">
      <c r="A26" s="158">
        <f t="shared" si="2"/>
        <v>25</v>
      </c>
      <c r="B26" s="158" t="s">
        <v>41</v>
      </c>
      <c r="C26" s="158" t="s">
        <v>1758</v>
      </c>
      <c r="I26" s="158">
        <f t="shared" si="3"/>
        <v>1</v>
      </c>
      <c r="J26" s="158" t="str">
        <f t="shared" si="4"/>
        <v>USD</v>
      </c>
      <c r="K26" s="158" t="str">
        <f t="shared" si="5"/>
        <v>USD</v>
      </c>
      <c r="L26" s="158" t="str">
        <f t="shared" si="0"/>
        <v>USDUSD45407</v>
      </c>
      <c r="M26" s="160">
        <f t="shared" si="6"/>
        <v>45407</v>
      </c>
      <c r="N26" s="158">
        <v>0.93283582089552231</v>
      </c>
      <c r="O26" s="158">
        <v>1.0720000000000001</v>
      </c>
      <c r="P26" s="161">
        <f t="shared" si="1"/>
        <v>1</v>
      </c>
    </row>
    <row r="27" spans="1:16" x14ac:dyDescent="0.2">
      <c r="A27" s="158">
        <f t="shared" si="2"/>
        <v>26</v>
      </c>
      <c r="B27" s="158" t="s">
        <v>1751</v>
      </c>
      <c r="C27" s="158" t="s">
        <v>1752</v>
      </c>
      <c r="I27" s="158">
        <f t="shared" si="3"/>
        <v>1</v>
      </c>
      <c r="J27" s="158" t="str">
        <f t="shared" si="4"/>
        <v>USD</v>
      </c>
      <c r="K27" s="158" t="str">
        <f t="shared" si="5"/>
        <v>USD</v>
      </c>
      <c r="L27" s="158" t="str">
        <f t="shared" si="0"/>
        <v>USDUSD45408</v>
      </c>
      <c r="M27" s="160">
        <f t="shared" si="6"/>
        <v>45408</v>
      </c>
      <c r="N27" s="158">
        <v>0.93335822288594372</v>
      </c>
      <c r="O27" s="158">
        <v>1.0713999999999999</v>
      </c>
      <c r="P27" s="161">
        <f t="shared" si="1"/>
        <v>1</v>
      </c>
    </row>
    <row r="28" spans="1:16" x14ac:dyDescent="0.2">
      <c r="A28" s="158">
        <f t="shared" si="2"/>
        <v>27</v>
      </c>
      <c r="B28" s="158" t="s">
        <v>1752</v>
      </c>
      <c r="C28" s="158" t="s">
        <v>1752</v>
      </c>
      <c r="I28" s="158">
        <f t="shared" si="3"/>
        <v>1</v>
      </c>
      <c r="J28" s="158" t="str">
        <f t="shared" si="4"/>
        <v>USD</v>
      </c>
      <c r="K28" s="158" t="str">
        <f t="shared" si="5"/>
        <v>USD</v>
      </c>
      <c r="L28" s="158" t="str">
        <f t="shared" si="0"/>
        <v>USDUSD45409</v>
      </c>
      <c r="M28" s="160">
        <f t="shared" si="6"/>
        <v>45409</v>
      </c>
      <c r="N28" s="158">
        <v>0.93335822288594372</v>
      </c>
      <c r="O28" s="158">
        <v>1.0713999999999999</v>
      </c>
      <c r="P28" s="161">
        <f t="shared" si="1"/>
        <v>1</v>
      </c>
    </row>
    <row r="29" spans="1:16" x14ac:dyDescent="0.2">
      <c r="A29" s="158">
        <f t="shared" si="2"/>
        <v>28</v>
      </c>
      <c r="B29" s="158" t="s">
        <v>1753</v>
      </c>
      <c r="C29" s="158" t="s">
        <v>1752</v>
      </c>
      <c r="I29" s="158">
        <f t="shared" si="3"/>
        <v>1</v>
      </c>
      <c r="J29" s="158" t="str">
        <f t="shared" si="4"/>
        <v>USD</v>
      </c>
      <c r="K29" s="158" t="str">
        <f t="shared" si="5"/>
        <v>USD</v>
      </c>
      <c r="L29" s="158" t="str">
        <f t="shared" si="0"/>
        <v>USDUSD45410</v>
      </c>
      <c r="M29" s="160">
        <f t="shared" si="6"/>
        <v>45410</v>
      </c>
      <c r="N29" s="158">
        <v>0.93335822288594372</v>
      </c>
      <c r="O29" s="158">
        <v>1.0713999999999999</v>
      </c>
      <c r="P29" s="161">
        <f t="shared" si="1"/>
        <v>1</v>
      </c>
    </row>
    <row r="30" spans="1:16" x14ac:dyDescent="0.2">
      <c r="A30" s="158">
        <f t="shared" si="2"/>
        <v>29</v>
      </c>
      <c r="B30" s="158" t="s">
        <v>1754</v>
      </c>
      <c r="C30" s="158" t="s">
        <v>1752</v>
      </c>
      <c r="I30" s="158">
        <f t="shared" si="3"/>
        <v>1</v>
      </c>
      <c r="J30" s="158" t="str">
        <f t="shared" si="4"/>
        <v>USD</v>
      </c>
      <c r="K30" s="158" t="str">
        <f t="shared" si="5"/>
        <v>USD</v>
      </c>
      <c r="L30" s="158" t="str">
        <f t="shared" si="0"/>
        <v>USDUSD45411</v>
      </c>
      <c r="M30" s="160">
        <f t="shared" si="6"/>
        <v>45411</v>
      </c>
      <c r="N30" s="158">
        <v>0.93283582089552231</v>
      </c>
      <c r="O30" s="158">
        <v>1.0720000000000001</v>
      </c>
      <c r="P30" s="161">
        <f t="shared" si="1"/>
        <v>1</v>
      </c>
    </row>
    <row r="31" spans="1:16" x14ac:dyDescent="0.2">
      <c r="A31" s="158">
        <f t="shared" si="2"/>
        <v>30</v>
      </c>
      <c r="B31" s="158" t="s">
        <v>1755</v>
      </c>
      <c r="C31" s="158" t="s">
        <v>1752</v>
      </c>
      <c r="I31" s="158">
        <f t="shared" si="3"/>
        <v>1</v>
      </c>
      <c r="J31" s="158" t="str">
        <f t="shared" si="4"/>
        <v>USD</v>
      </c>
      <c r="K31" s="158" t="str">
        <f t="shared" si="5"/>
        <v>USD</v>
      </c>
      <c r="L31" s="158" t="str">
        <f t="shared" si="0"/>
        <v>USDUSD45412</v>
      </c>
      <c r="M31" s="160">
        <f t="shared" si="6"/>
        <v>45412</v>
      </c>
      <c r="N31" s="158">
        <v>0.93300988990483291</v>
      </c>
      <c r="O31" s="158">
        <v>1.0718000000000001</v>
      </c>
      <c r="P31" s="161">
        <f t="shared" si="1"/>
        <v>1</v>
      </c>
    </row>
    <row r="32" spans="1:16" x14ac:dyDescent="0.2">
      <c r="A32" s="158">
        <f t="shared" si="2"/>
        <v>31</v>
      </c>
      <c r="B32" s="158" t="s">
        <v>1756</v>
      </c>
      <c r="C32" s="158" t="s">
        <v>1752</v>
      </c>
      <c r="I32" s="158">
        <f t="shared" si="3"/>
        <v>1</v>
      </c>
      <c r="J32" s="158" t="str">
        <f t="shared" si="4"/>
        <v>USD</v>
      </c>
      <c r="K32" s="158" t="str">
        <f t="shared" si="5"/>
        <v>USD</v>
      </c>
      <c r="L32" s="158" t="str">
        <f t="shared" si="0"/>
        <v>USDUSD45413</v>
      </c>
      <c r="M32" s="160">
        <f t="shared" si="6"/>
        <v>45413</v>
      </c>
      <c r="N32" s="158">
        <v>0.93300988990483291</v>
      </c>
      <c r="O32" s="158">
        <v>1.0718000000000001</v>
      </c>
      <c r="P32" s="161">
        <f t="shared" si="1"/>
        <v>1</v>
      </c>
    </row>
    <row r="33" spans="1:16" x14ac:dyDescent="0.2">
      <c r="A33" s="158">
        <f t="shared" si="2"/>
        <v>32</v>
      </c>
      <c r="B33" s="158" t="s">
        <v>1757</v>
      </c>
      <c r="C33" s="158" t="s">
        <v>1752</v>
      </c>
      <c r="I33" s="158">
        <f t="shared" si="3"/>
        <v>1</v>
      </c>
      <c r="J33" s="158" t="str">
        <f t="shared" si="4"/>
        <v>USD</v>
      </c>
      <c r="K33" s="158" t="str">
        <f t="shared" si="5"/>
        <v>USD</v>
      </c>
      <c r="L33" s="158" t="str">
        <f t="shared" si="0"/>
        <v>USDUSD45414</v>
      </c>
      <c r="M33" s="160">
        <f t="shared" si="6"/>
        <v>45414</v>
      </c>
      <c r="N33" s="158">
        <v>0.93475415965601039</v>
      </c>
      <c r="O33" s="158">
        <v>1.0698000000000001</v>
      </c>
      <c r="P33" s="161">
        <f t="shared" si="1"/>
        <v>1</v>
      </c>
    </row>
    <row r="34" spans="1:16" x14ac:dyDescent="0.2">
      <c r="A34" s="158">
        <f t="shared" si="2"/>
        <v>33</v>
      </c>
      <c r="B34" s="158" t="s">
        <v>1758</v>
      </c>
      <c r="C34" s="158" t="s">
        <v>1752</v>
      </c>
      <c r="I34" s="158">
        <f t="shared" si="3"/>
        <v>1</v>
      </c>
      <c r="J34" s="158" t="str">
        <f t="shared" si="4"/>
        <v>USD</v>
      </c>
      <c r="K34" s="158" t="str">
        <f t="shared" si="5"/>
        <v>USD</v>
      </c>
      <c r="L34" s="158" t="str">
        <f t="shared" si="0"/>
        <v>USDUSD45415</v>
      </c>
      <c r="M34" s="160">
        <f t="shared" si="6"/>
        <v>45415</v>
      </c>
      <c r="N34" s="158">
        <v>0.93075204765450481</v>
      </c>
      <c r="O34" s="158">
        <v>1.0744</v>
      </c>
      <c r="P34" s="161">
        <f t="shared" si="1"/>
        <v>1</v>
      </c>
    </row>
    <row r="35" spans="1:16" x14ac:dyDescent="0.2">
      <c r="A35" s="158">
        <f t="shared" si="2"/>
        <v>34</v>
      </c>
      <c r="B35" s="158" t="s">
        <v>1759</v>
      </c>
      <c r="C35" s="158" t="s">
        <v>1752</v>
      </c>
      <c r="I35" s="158">
        <f t="shared" si="3"/>
        <v>1</v>
      </c>
      <c r="J35" s="158" t="str">
        <f t="shared" si="4"/>
        <v>USD</v>
      </c>
      <c r="K35" s="158" t="str">
        <f t="shared" si="5"/>
        <v>USD</v>
      </c>
      <c r="L35" s="158" t="str">
        <f t="shared" si="0"/>
        <v>USDUSD45416</v>
      </c>
      <c r="M35" s="160">
        <f t="shared" si="6"/>
        <v>45416</v>
      </c>
      <c r="N35" s="158">
        <v>0.93075204765450481</v>
      </c>
      <c r="O35" s="158">
        <v>1.0744</v>
      </c>
      <c r="P35" s="161">
        <f t="shared" si="1"/>
        <v>1</v>
      </c>
    </row>
    <row r="36" spans="1:16" x14ac:dyDescent="0.2">
      <c r="A36" s="158">
        <f t="shared" si="2"/>
        <v>35</v>
      </c>
      <c r="B36" s="158" t="s">
        <v>1760</v>
      </c>
      <c r="C36" s="158" t="s">
        <v>1752</v>
      </c>
      <c r="I36" s="158">
        <f t="shared" si="3"/>
        <v>1</v>
      </c>
      <c r="J36" s="158" t="str">
        <f t="shared" si="4"/>
        <v>USD</v>
      </c>
      <c r="K36" s="158" t="str">
        <f t="shared" si="5"/>
        <v>USD</v>
      </c>
      <c r="L36" s="158" t="str">
        <f t="shared" si="0"/>
        <v>USDUSD45417</v>
      </c>
      <c r="M36" s="160">
        <f t="shared" si="6"/>
        <v>45417</v>
      </c>
      <c r="N36" s="158">
        <v>0.93075204765450481</v>
      </c>
      <c r="O36" s="158">
        <v>1.0744</v>
      </c>
      <c r="P36" s="161">
        <f t="shared" si="1"/>
        <v>1</v>
      </c>
    </row>
    <row r="37" spans="1:16" x14ac:dyDescent="0.2">
      <c r="I37" s="158">
        <f t="shared" si="3"/>
        <v>1</v>
      </c>
      <c r="J37" s="158" t="str">
        <f t="shared" si="4"/>
        <v>USD</v>
      </c>
      <c r="K37" s="158" t="str">
        <f t="shared" si="5"/>
        <v>USD</v>
      </c>
      <c r="L37" s="158" t="str">
        <f t="shared" si="0"/>
        <v>USDUSD45418</v>
      </c>
      <c r="M37" s="160">
        <f t="shared" si="6"/>
        <v>45418</v>
      </c>
      <c r="N37" s="158">
        <v>0.92798812175204171</v>
      </c>
      <c r="O37" s="158">
        <v>1.0775999999999999</v>
      </c>
      <c r="P37" s="161">
        <f t="shared" si="1"/>
        <v>1</v>
      </c>
    </row>
    <row r="38" spans="1:16" x14ac:dyDescent="0.2">
      <c r="I38" s="158">
        <f t="shared" si="3"/>
        <v>1</v>
      </c>
      <c r="J38" s="158" t="str">
        <f t="shared" si="4"/>
        <v>USD</v>
      </c>
      <c r="K38" s="158" t="str">
        <f t="shared" si="5"/>
        <v>USD</v>
      </c>
      <c r="L38" s="158" t="str">
        <f t="shared" si="0"/>
        <v>USDUSD45419</v>
      </c>
      <c r="M38" s="160">
        <f t="shared" si="6"/>
        <v>45419</v>
      </c>
      <c r="N38" s="158">
        <v>0.92885008359650756</v>
      </c>
      <c r="O38" s="158">
        <v>1.0766</v>
      </c>
      <c r="P38" s="161">
        <f t="shared" si="1"/>
        <v>1</v>
      </c>
    </row>
    <row r="39" spans="1:16" x14ac:dyDescent="0.2">
      <c r="I39" s="158">
        <f t="shared" si="3"/>
        <v>1</v>
      </c>
      <c r="J39" s="158" t="str">
        <f t="shared" si="4"/>
        <v>USD</v>
      </c>
      <c r="K39" s="158" t="str">
        <f t="shared" si="5"/>
        <v>USD</v>
      </c>
      <c r="L39" s="158" t="str">
        <f t="shared" si="0"/>
        <v>USDUSD45420</v>
      </c>
      <c r="M39" s="160">
        <f t="shared" si="6"/>
        <v>45420</v>
      </c>
      <c r="N39" s="158">
        <v>0.93083868565577588</v>
      </c>
      <c r="O39" s="158">
        <v>1.0743</v>
      </c>
      <c r="P39" s="161">
        <f t="shared" si="1"/>
        <v>1</v>
      </c>
    </row>
    <row r="40" spans="1:16" x14ac:dyDescent="0.2">
      <c r="I40" s="158">
        <f t="shared" si="3"/>
        <v>1</v>
      </c>
      <c r="J40" s="158" t="str">
        <f t="shared" si="4"/>
        <v>USD</v>
      </c>
      <c r="K40" s="158" t="str">
        <f t="shared" si="5"/>
        <v>USD</v>
      </c>
      <c r="L40" s="158" t="str">
        <f t="shared" si="0"/>
        <v>USDUSD45421</v>
      </c>
      <c r="M40" s="160">
        <f t="shared" si="6"/>
        <v>45421</v>
      </c>
      <c r="N40" s="158">
        <v>0.93179276928811039</v>
      </c>
      <c r="O40" s="158">
        <v>1.0731999999999999</v>
      </c>
      <c r="P40" s="161">
        <f t="shared" si="1"/>
        <v>1</v>
      </c>
    </row>
    <row r="41" spans="1:16" x14ac:dyDescent="0.2">
      <c r="I41" s="158">
        <f t="shared" si="3"/>
        <v>1</v>
      </c>
      <c r="J41" s="158" t="str">
        <f t="shared" si="4"/>
        <v>USD</v>
      </c>
      <c r="K41" s="158" t="str">
        <f t="shared" si="5"/>
        <v>USD</v>
      </c>
      <c r="L41" s="158" t="str">
        <f t="shared" si="0"/>
        <v>USDUSD45422</v>
      </c>
      <c r="M41" s="160">
        <f t="shared" si="6"/>
        <v>45422</v>
      </c>
      <c r="N41" s="158">
        <v>0.92772984506911582</v>
      </c>
      <c r="O41" s="158">
        <v>1.0779000000000001</v>
      </c>
      <c r="P41" s="161">
        <f t="shared" si="1"/>
        <v>1</v>
      </c>
    </row>
    <row r="42" spans="1:16" x14ac:dyDescent="0.2">
      <c r="I42" s="158">
        <f t="shared" si="3"/>
        <v>1</v>
      </c>
      <c r="J42" s="158" t="str">
        <f t="shared" si="4"/>
        <v>USD</v>
      </c>
      <c r="K42" s="158" t="str">
        <f t="shared" si="5"/>
        <v>USD</v>
      </c>
      <c r="L42" s="158" t="str">
        <f t="shared" si="0"/>
        <v>USDUSD45423</v>
      </c>
      <c r="M42" s="160">
        <f t="shared" si="6"/>
        <v>45423</v>
      </c>
      <c r="N42" s="158">
        <v>0.92772984506911582</v>
      </c>
      <c r="O42" s="158">
        <v>1.0779000000000001</v>
      </c>
      <c r="P42" s="161">
        <f t="shared" si="1"/>
        <v>1</v>
      </c>
    </row>
    <row r="43" spans="1:16" x14ac:dyDescent="0.2">
      <c r="I43" s="158">
        <f t="shared" si="3"/>
        <v>1</v>
      </c>
      <c r="J43" s="158" t="str">
        <f t="shared" si="4"/>
        <v>USD</v>
      </c>
      <c r="K43" s="158" t="str">
        <f t="shared" si="5"/>
        <v>USD</v>
      </c>
      <c r="L43" s="158" t="str">
        <f t="shared" si="0"/>
        <v>USDUSD45424</v>
      </c>
      <c r="M43" s="160">
        <f t="shared" si="6"/>
        <v>45424</v>
      </c>
      <c r="N43" s="158">
        <v>0.92772984506911582</v>
      </c>
      <c r="O43" s="158">
        <v>1.0779000000000001</v>
      </c>
      <c r="P43" s="161">
        <f t="shared" si="1"/>
        <v>1</v>
      </c>
    </row>
    <row r="44" spans="1:16" x14ac:dyDescent="0.2">
      <c r="I44" s="158">
        <f t="shared" si="3"/>
        <v>1</v>
      </c>
      <c r="J44" s="158" t="str">
        <f t="shared" si="4"/>
        <v>USD</v>
      </c>
      <c r="K44" s="158" t="str">
        <f t="shared" si="5"/>
        <v>USD</v>
      </c>
      <c r="L44" s="158" t="str">
        <f t="shared" si="0"/>
        <v>USDUSD45425</v>
      </c>
      <c r="M44" s="160">
        <f t="shared" si="6"/>
        <v>45425</v>
      </c>
      <c r="N44" s="158">
        <v>0.92635479388605846</v>
      </c>
      <c r="O44" s="158">
        <v>1.0794999999999999</v>
      </c>
      <c r="P44" s="161">
        <f t="shared" si="1"/>
        <v>1</v>
      </c>
    </row>
    <row r="45" spans="1:16" x14ac:dyDescent="0.2">
      <c r="I45" s="158">
        <f t="shared" si="3"/>
        <v>1</v>
      </c>
      <c r="J45" s="158" t="str">
        <f t="shared" si="4"/>
        <v>USD</v>
      </c>
      <c r="K45" s="158" t="str">
        <f t="shared" si="5"/>
        <v>USD</v>
      </c>
      <c r="L45" s="158" t="str">
        <f t="shared" si="0"/>
        <v>USDUSD45426</v>
      </c>
      <c r="M45" s="160">
        <f t="shared" si="6"/>
        <v>45426</v>
      </c>
      <c r="N45" s="158">
        <v>0.92626898851426465</v>
      </c>
      <c r="O45" s="158">
        <v>1.0795999999999999</v>
      </c>
      <c r="P45" s="161">
        <f t="shared" si="1"/>
        <v>1</v>
      </c>
    </row>
    <row r="46" spans="1:16" x14ac:dyDescent="0.2">
      <c r="I46" s="158">
        <f t="shared" si="3"/>
        <v>1</v>
      </c>
      <c r="J46" s="158" t="str">
        <f t="shared" si="4"/>
        <v>USD</v>
      </c>
      <c r="K46" s="158" t="str">
        <f t="shared" si="5"/>
        <v>USD</v>
      </c>
      <c r="L46" s="158" t="str">
        <f t="shared" si="0"/>
        <v>USDUSD45427</v>
      </c>
      <c r="M46" s="160">
        <f t="shared" si="6"/>
        <v>45427</v>
      </c>
      <c r="N46" s="158">
        <v>0.92319054652880361</v>
      </c>
      <c r="O46" s="158">
        <v>1.0831999999999999</v>
      </c>
      <c r="P46" s="161">
        <f t="shared" si="1"/>
        <v>1</v>
      </c>
    </row>
    <row r="47" spans="1:16" x14ac:dyDescent="0.2">
      <c r="I47" s="158">
        <f t="shared" si="3"/>
        <v>1</v>
      </c>
      <c r="J47" s="158" t="str">
        <f t="shared" si="4"/>
        <v>USD</v>
      </c>
      <c r="K47" s="158" t="str">
        <f t="shared" si="5"/>
        <v>USD</v>
      </c>
      <c r="L47" s="158" t="str">
        <f t="shared" si="0"/>
        <v>USDUSD45428</v>
      </c>
      <c r="M47" s="160">
        <f t="shared" si="6"/>
        <v>45428</v>
      </c>
      <c r="N47" s="158">
        <v>0.92030185900975514</v>
      </c>
      <c r="O47" s="158">
        <v>1.0866</v>
      </c>
      <c r="P47" s="161">
        <f t="shared" si="1"/>
        <v>1</v>
      </c>
    </row>
    <row r="48" spans="1:16" x14ac:dyDescent="0.2">
      <c r="I48" s="158">
        <f t="shared" si="3"/>
        <v>1</v>
      </c>
      <c r="J48" s="158" t="str">
        <f t="shared" si="4"/>
        <v>USD</v>
      </c>
      <c r="K48" s="158" t="str">
        <f t="shared" si="5"/>
        <v>USD</v>
      </c>
      <c r="L48" s="158" t="str">
        <f t="shared" si="0"/>
        <v>USDUSD45429</v>
      </c>
      <c r="M48" s="160">
        <f t="shared" si="6"/>
        <v>45429</v>
      </c>
      <c r="N48" s="158">
        <v>0.92216894135005534</v>
      </c>
      <c r="O48" s="158">
        <v>1.0844</v>
      </c>
      <c r="P48" s="161">
        <f t="shared" si="1"/>
        <v>1</v>
      </c>
    </row>
    <row r="49" spans="9:16" x14ac:dyDescent="0.2">
      <c r="I49" s="158">
        <f t="shared" si="3"/>
        <v>1</v>
      </c>
      <c r="J49" s="158" t="str">
        <f t="shared" si="4"/>
        <v>USD</v>
      </c>
      <c r="K49" s="158" t="str">
        <f t="shared" si="5"/>
        <v>USD</v>
      </c>
      <c r="L49" s="158" t="str">
        <f t="shared" si="0"/>
        <v>USDUSD45430</v>
      </c>
      <c r="M49" s="160">
        <f t="shared" si="6"/>
        <v>45430</v>
      </c>
      <c r="N49" s="158">
        <v>0.92216894135005534</v>
      </c>
      <c r="O49" s="158">
        <v>1.0844</v>
      </c>
      <c r="P49" s="161">
        <f t="shared" si="1"/>
        <v>1</v>
      </c>
    </row>
    <row r="50" spans="9:16" x14ac:dyDescent="0.2">
      <c r="I50" s="158">
        <f t="shared" si="3"/>
        <v>1</v>
      </c>
      <c r="J50" s="158" t="str">
        <f t="shared" si="4"/>
        <v>USD</v>
      </c>
      <c r="K50" s="158" t="str">
        <f t="shared" si="5"/>
        <v>USD</v>
      </c>
      <c r="L50" s="158" t="str">
        <f t="shared" si="0"/>
        <v>USDUSD45431</v>
      </c>
      <c r="M50" s="160">
        <f t="shared" si="6"/>
        <v>45431</v>
      </c>
      <c r="N50" s="158">
        <v>0.92216894135005534</v>
      </c>
      <c r="O50" s="158">
        <v>1.0844</v>
      </c>
      <c r="P50" s="161">
        <f t="shared" si="1"/>
        <v>1</v>
      </c>
    </row>
    <row r="51" spans="9:16" x14ac:dyDescent="0.2">
      <c r="I51" s="158">
        <f t="shared" si="3"/>
        <v>1</v>
      </c>
      <c r="J51" s="158" t="str">
        <f t="shared" si="4"/>
        <v>USD</v>
      </c>
      <c r="K51" s="158" t="str">
        <f t="shared" si="5"/>
        <v>USD</v>
      </c>
      <c r="L51" s="158" t="str">
        <f t="shared" si="0"/>
        <v>USDUSD45432</v>
      </c>
      <c r="M51" s="160">
        <f t="shared" si="6"/>
        <v>45432</v>
      </c>
      <c r="N51" s="158">
        <v>0.92072553171899452</v>
      </c>
      <c r="O51" s="158">
        <v>1.0861000000000001</v>
      </c>
      <c r="P51" s="161">
        <f t="shared" si="1"/>
        <v>1</v>
      </c>
    </row>
    <row r="52" spans="9:16" x14ac:dyDescent="0.2">
      <c r="I52" s="158">
        <f t="shared" si="3"/>
        <v>1</v>
      </c>
      <c r="J52" s="158" t="str">
        <f t="shared" si="4"/>
        <v>USD</v>
      </c>
      <c r="K52" s="158" t="str">
        <f t="shared" si="5"/>
        <v>USD</v>
      </c>
      <c r="L52" s="158" t="str">
        <f t="shared" si="0"/>
        <v>USDUSD45433</v>
      </c>
      <c r="M52" s="160">
        <f t="shared" si="6"/>
        <v>45433</v>
      </c>
      <c r="N52" s="158">
        <v>0.92047128129602351</v>
      </c>
      <c r="O52" s="158">
        <v>1.0864</v>
      </c>
      <c r="P52" s="161">
        <f t="shared" si="1"/>
        <v>1</v>
      </c>
    </row>
    <row r="53" spans="9:16" x14ac:dyDescent="0.2">
      <c r="I53" s="158">
        <f t="shared" si="3"/>
        <v>1</v>
      </c>
      <c r="J53" s="158" t="str">
        <f t="shared" si="4"/>
        <v>USD</v>
      </c>
      <c r="K53" s="158" t="str">
        <f t="shared" si="5"/>
        <v>USD</v>
      </c>
      <c r="L53" s="158" t="str">
        <f t="shared" si="0"/>
        <v>USDUSD45434</v>
      </c>
      <c r="M53" s="160">
        <f t="shared" si="6"/>
        <v>45434</v>
      </c>
      <c r="N53" s="158">
        <v>0.92336103416435833</v>
      </c>
      <c r="O53" s="158">
        <v>1.083</v>
      </c>
      <c r="P53" s="161">
        <f t="shared" si="1"/>
        <v>1</v>
      </c>
    </row>
    <row r="54" spans="9:16" x14ac:dyDescent="0.2">
      <c r="I54" s="158">
        <f t="shared" si="3"/>
        <v>1</v>
      </c>
      <c r="J54" s="158" t="str">
        <f t="shared" si="4"/>
        <v>USD</v>
      </c>
      <c r="K54" s="158" t="str">
        <f t="shared" si="5"/>
        <v>USD</v>
      </c>
      <c r="L54" s="158" t="str">
        <f t="shared" si="0"/>
        <v>USDUSD45435</v>
      </c>
      <c r="M54" s="160">
        <f t="shared" si="6"/>
        <v>45435</v>
      </c>
      <c r="N54" s="158">
        <v>0.92131932927952831</v>
      </c>
      <c r="O54" s="158">
        <v>1.0853999999999999</v>
      </c>
      <c r="P54" s="161">
        <f t="shared" si="1"/>
        <v>1</v>
      </c>
    </row>
    <row r="55" spans="9:16" x14ac:dyDescent="0.2">
      <c r="I55" s="158">
        <f t="shared" si="3"/>
        <v>1</v>
      </c>
      <c r="J55" s="158" t="str">
        <f t="shared" si="4"/>
        <v>USD</v>
      </c>
      <c r="K55" s="158" t="str">
        <f t="shared" si="5"/>
        <v>USD</v>
      </c>
      <c r="L55" s="158" t="str">
        <f t="shared" si="0"/>
        <v>USDUSD45436</v>
      </c>
      <c r="M55" s="160">
        <f t="shared" si="6"/>
        <v>45436</v>
      </c>
      <c r="N55" s="158">
        <v>0.92250922509225086</v>
      </c>
      <c r="O55" s="158">
        <v>1.0840000000000001</v>
      </c>
      <c r="P55" s="161">
        <f t="shared" si="1"/>
        <v>1</v>
      </c>
    </row>
    <row r="56" spans="9:16" x14ac:dyDescent="0.2">
      <c r="I56" s="158">
        <f t="shared" si="3"/>
        <v>1</v>
      </c>
      <c r="J56" s="158" t="str">
        <f t="shared" si="4"/>
        <v>USD</v>
      </c>
      <c r="K56" s="158" t="str">
        <f t="shared" si="5"/>
        <v>USD</v>
      </c>
      <c r="L56" s="158" t="str">
        <f t="shared" si="0"/>
        <v>USDUSD45437</v>
      </c>
      <c r="M56" s="160">
        <f t="shared" si="6"/>
        <v>45437</v>
      </c>
      <c r="N56" s="158">
        <v>0.92250922509225086</v>
      </c>
      <c r="O56" s="158">
        <v>1.0840000000000001</v>
      </c>
      <c r="P56" s="161">
        <f t="shared" si="1"/>
        <v>1</v>
      </c>
    </row>
    <row r="57" spans="9:16" x14ac:dyDescent="0.2">
      <c r="I57" s="158">
        <f t="shared" si="3"/>
        <v>1</v>
      </c>
      <c r="J57" s="158" t="str">
        <f t="shared" si="4"/>
        <v>USD</v>
      </c>
      <c r="K57" s="158" t="str">
        <f t="shared" si="5"/>
        <v>USD</v>
      </c>
      <c r="L57" s="158" t="str">
        <f t="shared" si="0"/>
        <v>USDUSD45438</v>
      </c>
      <c r="M57" s="160">
        <f t="shared" si="6"/>
        <v>45438</v>
      </c>
      <c r="N57" s="158">
        <v>0.92250922509225086</v>
      </c>
      <c r="O57" s="158">
        <v>1.0840000000000001</v>
      </c>
      <c r="P57" s="161">
        <f t="shared" si="1"/>
        <v>1</v>
      </c>
    </row>
    <row r="58" spans="9:16" x14ac:dyDescent="0.2">
      <c r="I58" s="158">
        <f t="shared" si="3"/>
        <v>1</v>
      </c>
      <c r="J58" s="158" t="str">
        <f t="shared" si="4"/>
        <v>USD</v>
      </c>
      <c r="K58" s="158" t="str">
        <f t="shared" si="5"/>
        <v>USD</v>
      </c>
      <c r="L58" s="158" t="str">
        <f t="shared" si="0"/>
        <v>USDUSD45439</v>
      </c>
      <c r="M58" s="160">
        <f t="shared" si="6"/>
        <v>45439</v>
      </c>
      <c r="N58" s="158">
        <v>0.92225398874850129</v>
      </c>
      <c r="O58" s="158">
        <v>1.0843</v>
      </c>
      <c r="P58" s="161">
        <f t="shared" si="1"/>
        <v>1</v>
      </c>
    </row>
    <row r="59" spans="9:16" x14ac:dyDescent="0.2">
      <c r="I59" s="158">
        <f t="shared" si="3"/>
        <v>1</v>
      </c>
      <c r="J59" s="158" t="str">
        <f t="shared" si="4"/>
        <v>USD</v>
      </c>
      <c r="K59" s="158" t="str">
        <f t="shared" si="5"/>
        <v>USD</v>
      </c>
      <c r="L59" s="158" t="str">
        <f t="shared" si="0"/>
        <v>USDUSD45440</v>
      </c>
      <c r="M59" s="160">
        <f t="shared" si="6"/>
        <v>45440</v>
      </c>
      <c r="N59" s="158">
        <v>0.91894872266127547</v>
      </c>
      <c r="O59" s="158">
        <v>1.0882000000000001</v>
      </c>
      <c r="P59" s="161">
        <f t="shared" si="1"/>
        <v>1</v>
      </c>
    </row>
    <row r="60" spans="9:16" x14ac:dyDescent="0.2">
      <c r="I60" s="158">
        <f t="shared" si="3"/>
        <v>1</v>
      </c>
      <c r="J60" s="158" t="str">
        <f t="shared" si="4"/>
        <v>USD</v>
      </c>
      <c r="K60" s="158" t="str">
        <f t="shared" si="5"/>
        <v>USD</v>
      </c>
      <c r="L60" s="158" t="str">
        <f t="shared" si="0"/>
        <v>USDUSD45441</v>
      </c>
      <c r="M60" s="160">
        <f t="shared" si="6"/>
        <v>45441</v>
      </c>
      <c r="N60" s="158">
        <v>0.9210647508519848</v>
      </c>
      <c r="O60" s="158">
        <v>1.0857000000000001</v>
      </c>
      <c r="P60" s="161">
        <f t="shared" si="1"/>
        <v>1</v>
      </c>
    </row>
    <row r="61" spans="9:16" x14ac:dyDescent="0.2">
      <c r="I61" s="158">
        <f t="shared" si="3"/>
        <v>1</v>
      </c>
      <c r="J61" s="158" t="str">
        <f t="shared" si="4"/>
        <v>USD</v>
      </c>
      <c r="K61" s="158" t="str">
        <f t="shared" si="5"/>
        <v>USD</v>
      </c>
      <c r="L61" s="158" t="str">
        <f t="shared" si="0"/>
        <v>USDUSD45442</v>
      </c>
      <c r="M61" s="160">
        <f t="shared" si="6"/>
        <v>45442</v>
      </c>
      <c r="N61" s="158">
        <v>0.92464170134073054</v>
      </c>
      <c r="O61" s="158">
        <v>1.0814999999999999</v>
      </c>
      <c r="P61" s="161">
        <f t="shared" si="1"/>
        <v>1</v>
      </c>
    </row>
    <row r="62" spans="9:16" x14ac:dyDescent="0.2">
      <c r="I62" s="158">
        <f t="shared" si="3"/>
        <v>1</v>
      </c>
      <c r="J62" s="158" t="str">
        <f t="shared" si="4"/>
        <v>USD</v>
      </c>
      <c r="K62" s="158" t="str">
        <f t="shared" si="5"/>
        <v>USD</v>
      </c>
      <c r="L62" s="158" t="str">
        <f t="shared" si="0"/>
        <v>USDUSD45443</v>
      </c>
      <c r="M62" s="160">
        <f t="shared" si="6"/>
        <v>45443</v>
      </c>
      <c r="N62" s="158">
        <v>0.92148912642830816</v>
      </c>
      <c r="O62" s="158">
        <v>1.0851999999999999</v>
      </c>
      <c r="P62" s="161">
        <f t="shared" si="1"/>
        <v>1</v>
      </c>
    </row>
    <row r="63" spans="9:16" x14ac:dyDescent="0.2">
      <c r="I63" s="158">
        <f t="shared" si="3"/>
        <v>1</v>
      </c>
      <c r="J63" s="158" t="str">
        <f t="shared" si="4"/>
        <v>USD</v>
      </c>
      <c r="K63" s="158" t="str">
        <f t="shared" si="5"/>
        <v>USD</v>
      </c>
      <c r="L63" s="158" t="str">
        <f t="shared" si="0"/>
        <v>USDUSD45444</v>
      </c>
      <c r="M63" s="160">
        <f t="shared" si="6"/>
        <v>45444</v>
      </c>
      <c r="N63" s="158">
        <v>0.92148912642830816</v>
      </c>
      <c r="O63" s="158">
        <v>1.0851999999999999</v>
      </c>
      <c r="P63" s="161">
        <f t="shared" si="1"/>
        <v>1</v>
      </c>
    </row>
    <row r="64" spans="9:16" x14ac:dyDescent="0.2">
      <c r="I64" s="158">
        <f t="shared" si="3"/>
        <v>1</v>
      </c>
      <c r="J64" s="158" t="str">
        <f t="shared" si="4"/>
        <v>USD</v>
      </c>
      <c r="K64" s="158" t="str">
        <f t="shared" si="5"/>
        <v>USD</v>
      </c>
      <c r="L64" s="158" t="str">
        <f t="shared" si="0"/>
        <v>USDUSD45445</v>
      </c>
      <c r="M64" s="160">
        <f t="shared" si="6"/>
        <v>45445</v>
      </c>
      <c r="N64" s="158">
        <v>0.92148912642830816</v>
      </c>
      <c r="O64" s="158">
        <v>1.0851999999999999</v>
      </c>
      <c r="P64" s="161">
        <f t="shared" si="1"/>
        <v>1</v>
      </c>
    </row>
    <row r="65" spans="9:16" x14ac:dyDescent="0.2">
      <c r="I65" s="158">
        <f t="shared" si="3"/>
        <v>1</v>
      </c>
      <c r="J65" s="158" t="str">
        <f t="shared" si="4"/>
        <v>USD</v>
      </c>
      <c r="K65" s="158" t="str">
        <f t="shared" si="5"/>
        <v>USD</v>
      </c>
      <c r="L65" s="158" t="str">
        <f t="shared" si="0"/>
        <v>USDUSD45446</v>
      </c>
      <c r="M65" s="160">
        <f t="shared" si="6"/>
        <v>45446</v>
      </c>
      <c r="N65" s="158">
        <v>0.92233905183545462</v>
      </c>
      <c r="O65" s="158">
        <v>1.0842000000000001</v>
      </c>
      <c r="P65" s="161">
        <f t="shared" si="1"/>
        <v>1</v>
      </c>
    </row>
    <row r="66" spans="9:16" x14ac:dyDescent="0.2">
      <c r="I66" s="158">
        <f t="shared" si="3"/>
        <v>1</v>
      </c>
      <c r="J66" s="158" t="str">
        <f t="shared" si="4"/>
        <v>USD</v>
      </c>
      <c r="K66" s="158" t="str">
        <f t="shared" si="5"/>
        <v>USD</v>
      </c>
      <c r="L66" s="158" t="str">
        <f t="shared" si="0"/>
        <v>USDUSD45447</v>
      </c>
      <c r="M66" s="160">
        <f t="shared" si="6"/>
        <v>45447</v>
      </c>
      <c r="N66" s="158">
        <v>0.92038656235618954</v>
      </c>
      <c r="O66" s="158">
        <v>1.0865</v>
      </c>
      <c r="P66" s="161">
        <f t="shared" si="1"/>
        <v>1</v>
      </c>
    </row>
    <row r="67" spans="9:16" x14ac:dyDescent="0.2">
      <c r="I67" s="158">
        <f t="shared" si="3"/>
        <v>1</v>
      </c>
      <c r="J67" s="158" t="str">
        <f t="shared" si="4"/>
        <v>USD</v>
      </c>
      <c r="K67" s="158" t="str">
        <f t="shared" si="5"/>
        <v>USD</v>
      </c>
      <c r="L67" s="158" t="str">
        <f t="shared" ref="L67:L130" si="7">J67&amp;K67&amp;M67</f>
        <v>USDUSD45448</v>
      </c>
      <c r="M67" s="160">
        <f t="shared" si="6"/>
        <v>45448</v>
      </c>
      <c r="N67" s="158">
        <v>0.91979396615158204</v>
      </c>
      <c r="O67" s="158">
        <v>1.0871999999999999</v>
      </c>
      <c r="P67" s="161">
        <f t="shared" ref="P67:P130" si="8">ROUND(N67*O67,4)</f>
        <v>1</v>
      </c>
    </row>
    <row r="68" spans="9:16" x14ac:dyDescent="0.2">
      <c r="I68" s="158">
        <f t="shared" ref="I68:I131" si="9">IF(M67=$G$2,I67+1,I67)</f>
        <v>1</v>
      </c>
      <c r="J68" s="158" t="str">
        <f t="shared" ref="J68:J131" si="10">VLOOKUP($I68,$A:$C,2,FALSE)</f>
        <v>USD</v>
      </c>
      <c r="K68" s="158" t="str">
        <f t="shared" ref="K68:K131" si="11">VLOOKUP($I68,$A:$C,3,FALSE)</f>
        <v>USD</v>
      </c>
      <c r="L68" s="158" t="str">
        <f t="shared" si="7"/>
        <v>USDUSD45449</v>
      </c>
      <c r="M68" s="160">
        <f t="shared" ref="M68:M131" si="12">IF(I68=I67,M67+1,$G$1)</f>
        <v>45449</v>
      </c>
      <c r="N68" s="158">
        <v>0.92038656235618954</v>
      </c>
      <c r="O68" s="158">
        <v>1.0865</v>
      </c>
      <c r="P68" s="161">
        <f t="shared" si="8"/>
        <v>1</v>
      </c>
    </row>
    <row r="69" spans="9:16" x14ac:dyDescent="0.2">
      <c r="I69" s="158">
        <f t="shared" si="9"/>
        <v>1</v>
      </c>
      <c r="J69" s="158" t="str">
        <f t="shared" si="10"/>
        <v>USD</v>
      </c>
      <c r="K69" s="158" t="str">
        <f t="shared" si="11"/>
        <v>USD</v>
      </c>
      <c r="L69" s="158" t="str">
        <f t="shared" si="7"/>
        <v>USDUSD45450</v>
      </c>
      <c r="M69" s="160">
        <f t="shared" si="12"/>
        <v>45450</v>
      </c>
      <c r="N69" s="158">
        <v>0.91759955955221129</v>
      </c>
      <c r="O69" s="158">
        <v>1.0898000000000001</v>
      </c>
      <c r="P69" s="161">
        <f t="shared" si="8"/>
        <v>1</v>
      </c>
    </row>
    <row r="70" spans="9:16" x14ac:dyDescent="0.2">
      <c r="I70" s="158">
        <f t="shared" si="9"/>
        <v>1</v>
      </c>
      <c r="J70" s="158" t="str">
        <f t="shared" si="10"/>
        <v>USD</v>
      </c>
      <c r="K70" s="158" t="str">
        <f t="shared" si="11"/>
        <v>USD</v>
      </c>
      <c r="L70" s="158" t="str">
        <f t="shared" si="7"/>
        <v>USDUSD45451</v>
      </c>
      <c r="M70" s="160">
        <f t="shared" si="12"/>
        <v>45451</v>
      </c>
      <c r="N70" s="158">
        <v>0.91759955955221129</v>
      </c>
      <c r="O70" s="158">
        <v>1.0898000000000001</v>
      </c>
      <c r="P70" s="161">
        <f t="shared" si="8"/>
        <v>1</v>
      </c>
    </row>
    <row r="71" spans="9:16" x14ac:dyDescent="0.2">
      <c r="I71" s="158">
        <f t="shared" si="9"/>
        <v>1</v>
      </c>
      <c r="J71" s="158" t="str">
        <f t="shared" si="10"/>
        <v>USD</v>
      </c>
      <c r="K71" s="158" t="str">
        <f t="shared" si="11"/>
        <v>USD</v>
      </c>
      <c r="L71" s="158" t="str">
        <f t="shared" si="7"/>
        <v>USDUSD45452</v>
      </c>
      <c r="M71" s="160">
        <f t="shared" si="12"/>
        <v>45452</v>
      </c>
      <c r="N71" s="158">
        <v>0.91759955955221129</v>
      </c>
      <c r="O71" s="158">
        <v>1.0898000000000001</v>
      </c>
      <c r="P71" s="161">
        <f t="shared" si="8"/>
        <v>1</v>
      </c>
    </row>
    <row r="72" spans="9:16" x14ac:dyDescent="0.2">
      <c r="I72" s="158">
        <f t="shared" si="9"/>
        <v>1</v>
      </c>
      <c r="J72" s="158" t="str">
        <f t="shared" si="10"/>
        <v>USD</v>
      </c>
      <c r="K72" s="158" t="str">
        <f t="shared" si="11"/>
        <v>USD</v>
      </c>
      <c r="L72" s="158" t="str">
        <f t="shared" si="7"/>
        <v>USDUSD45453</v>
      </c>
      <c r="M72" s="160">
        <f t="shared" si="12"/>
        <v>45453</v>
      </c>
      <c r="N72" s="158">
        <v>0.9297136481963556</v>
      </c>
      <c r="O72" s="158">
        <v>1.0755999999999999</v>
      </c>
      <c r="P72" s="161">
        <f t="shared" si="8"/>
        <v>1</v>
      </c>
    </row>
    <row r="73" spans="9:16" x14ac:dyDescent="0.2">
      <c r="I73" s="158">
        <f t="shared" si="9"/>
        <v>1</v>
      </c>
      <c r="J73" s="158" t="str">
        <f t="shared" si="10"/>
        <v>USD</v>
      </c>
      <c r="K73" s="158" t="str">
        <f t="shared" si="11"/>
        <v>USD</v>
      </c>
      <c r="L73" s="158" t="str">
        <f t="shared" si="7"/>
        <v>USDUSD45454</v>
      </c>
      <c r="M73" s="160">
        <f t="shared" si="12"/>
        <v>45454</v>
      </c>
      <c r="N73" s="158">
        <v>0.93196644920782856</v>
      </c>
      <c r="O73" s="158">
        <v>1.073</v>
      </c>
      <c r="P73" s="161">
        <f t="shared" si="8"/>
        <v>1</v>
      </c>
    </row>
    <row r="74" spans="9:16" x14ac:dyDescent="0.2">
      <c r="I74" s="158">
        <f t="shared" si="9"/>
        <v>1</v>
      </c>
      <c r="J74" s="158" t="str">
        <f t="shared" si="10"/>
        <v>USD</v>
      </c>
      <c r="K74" s="158" t="str">
        <f t="shared" si="11"/>
        <v>USD</v>
      </c>
      <c r="L74" s="158" t="str">
        <f t="shared" si="7"/>
        <v>USDUSD45455</v>
      </c>
      <c r="M74" s="160">
        <f t="shared" si="12"/>
        <v>45455</v>
      </c>
      <c r="N74" s="158">
        <v>0.92893636785880163</v>
      </c>
      <c r="O74" s="158">
        <v>1.0765</v>
      </c>
      <c r="P74" s="161">
        <f t="shared" si="8"/>
        <v>1</v>
      </c>
    </row>
    <row r="75" spans="9:16" x14ac:dyDescent="0.2">
      <c r="I75" s="158">
        <f t="shared" si="9"/>
        <v>1</v>
      </c>
      <c r="J75" s="158" t="str">
        <f t="shared" si="10"/>
        <v>USD</v>
      </c>
      <c r="K75" s="158" t="str">
        <f t="shared" si="11"/>
        <v>USD</v>
      </c>
      <c r="L75" s="158" t="str">
        <f t="shared" si="7"/>
        <v>USDUSD45456</v>
      </c>
      <c r="M75" s="160">
        <f t="shared" si="12"/>
        <v>45456</v>
      </c>
      <c r="N75" s="158">
        <v>0.92729970326409494</v>
      </c>
      <c r="O75" s="158">
        <v>1.0784</v>
      </c>
      <c r="P75" s="161">
        <f t="shared" si="8"/>
        <v>1</v>
      </c>
    </row>
    <row r="76" spans="9:16" x14ac:dyDescent="0.2">
      <c r="I76" s="158">
        <f t="shared" si="9"/>
        <v>1</v>
      </c>
      <c r="J76" s="158" t="str">
        <f t="shared" si="10"/>
        <v>USD</v>
      </c>
      <c r="K76" s="158" t="str">
        <f t="shared" si="11"/>
        <v>USD</v>
      </c>
      <c r="L76" s="158" t="str">
        <f t="shared" si="7"/>
        <v>USDUSD45457</v>
      </c>
      <c r="M76" s="160">
        <f t="shared" si="12"/>
        <v>45457</v>
      </c>
      <c r="N76" s="158">
        <v>0.93580385551188472</v>
      </c>
      <c r="O76" s="158">
        <v>1.0686</v>
      </c>
      <c r="P76" s="161">
        <f t="shared" si="8"/>
        <v>1</v>
      </c>
    </row>
    <row r="77" spans="9:16" x14ac:dyDescent="0.2">
      <c r="I77" s="158">
        <f t="shared" si="9"/>
        <v>1</v>
      </c>
      <c r="J77" s="158" t="str">
        <f t="shared" si="10"/>
        <v>USD</v>
      </c>
      <c r="K77" s="158" t="str">
        <f t="shared" si="11"/>
        <v>USD</v>
      </c>
      <c r="L77" s="158" t="str">
        <f t="shared" si="7"/>
        <v>USDUSD45458</v>
      </c>
      <c r="M77" s="160">
        <f t="shared" si="12"/>
        <v>45458</v>
      </c>
      <c r="N77" s="158">
        <v>0.93580385551188472</v>
      </c>
      <c r="O77" s="158">
        <v>1.0686</v>
      </c>
      <c r="P77" s="161">
        <f t="shared" si="8"/>
        <v>1</v>
      </c>
    </row>
    <row r="78" spans="9:16" x14ac:dyDescent="0.2">
      <c r="I78" s="158">
        <f t="shared" si="9"/>
        <v>1</v>
      </c>
      <c r="J78" s="158" t="str">
        <f t="shared" si="10"/>
        <v>USD</v>
      </c>
      <c r="K78" s="158" t="str">
        <f t="shared" si="11"/>
        <v>USD</v>
      </c>
      <c r="L78" s="158" t="str">
        <f t="shared" si="7"/>
        <v>USDUSD45459</v>
      </c>
      <c r="M78" s="160">
        <f t="shared" si="12"/>
        <v>45459</v>
      </c>
      <c r="N78" s="158">
        <v>0.93580385551188472</v>
      </c>
      <c r="O78" s="158">
        <v>1.0686</v>
      </c>
      <c r="P78" s="161">
        <f t="shared" si="8"/>
        <v>1</v>
      </c>
    </row>
    <row r="79" spans="9:16" x14ac:dyDescent="0.2">
      <c r="I79" s="158">
        <f t="shared" si="9"/>
        <v>1</v>
      </c>
      <c r="J79" s="158" t="str">
        <f t="shared" si="10"/>
        <v>USD</v>
      </c>
      <c r="K79" s="158" t="str">
        <f t="shared" si="11"/>
        <v>USD</v>
      </c>
      <c r="L79" s="158" t="str">
        <f t="shared" si="7"/>
        <v>USDUSD45460</v>
      </c>
      <c r="M79" s="160">
        <f t="shared" si="12"/>
        <v>45460</v>
      </c>
      <c r="N79" s="158">
        <v>0.93353248693054525</v>
      </c>
      <c r="O79" s="158">
        <v>1.0711999999999999</v>
      </c>
      <c r="P79" s="161">
        <f t="shared" si="8"/>
        <v>1</v>
      </c>
    </row>
    <row r="80" spans="9:16" x14ac:dyDescent="0.2">
      <c r="I80" s="158">
        <f t="shared" si="9"/>
        <v>1</v>
      </c>
      <c r="J80" s="158" t="str">
        <f t="shared" si="10"/>
        <v>USD</v>
      </c>
      <c r="K80" s="158" t="str">
        <f t="shared" si="11"/>
        <v>USD</v>
      </c>
      <c r="L80" s="158" t="str">
        <f t="shared" si="7"/>
        <v>USDUSD45461</v>
      </c>
      <c r="M80" s="160">
        <f t="shared" si="12"/>
        <v>45461</v>
      </c>
      <c r="N80" s="158">
        <v>0.93327111525898288</v>
      </c>
      <c r="O80" s="158">
        <v>1.0714999999999999</v>
      </c>
      <c r="P80" s="161">
        <f t="shared" si="8"/>
        <v>1</v>
      </c>
    </row>
    <row r="81" spans="9:16" x14ac:dyDescent="0.2">
      <c r="I81" s="158">
        <f t="shared" si="9"/>
        <v>1</v>
      </c>
      <c r="J81" s="158" t="str">
        <f t="shared" si="10"/>
        <v>USD</v>
      </c>
      <c r="K81" s="158" t="str">
        <f t="shared" si="11"/>
        <v>USD</v>
      </c>
      <c r="L81" s="158" t="str">
        <f t="shared" si="7"/>
        <v>USDUSD45462</v>
      </c>
      <c r="M81" s="160">
        <f t="shared" si="12"/>
        <v>45462</v>
      </c>
      <c r="N81" s="158">
        <v>0.9303190994511118</v>
      </c>
      <c r="O81" s="158">
        <v>1.0749</v>
      </c>
      <c r="P81" s="161">
        <f t="shared" si="8"/>
        <v>1</v>
      </c>
    </row>
    <row r="82" spans="9:16" x14ac:dyDescent="0.2">
      <c r="I82" s="158">
        <f t="shared" si="9"/>
        <v>1</v>
      </c>
      <c r="J82" s="158" t="str">
        <f t="shared" si="10"/>
        <v>USD</v>
      </c>
      <c r="K82" s="158" t="str">
        <f t="shared" si="11"/>
        <v>USD</v>
      </c>
      <c r="L82" s="158" t="str">
        <f t="shared" si="7"/>
        <v>USDUSD45463</v>
      </c>
      <c r="M82" s="160">
        <f t="shared" si="12"/>
        <v>45463</v>
      </c>
      <c r="N82" s="158">
        <v>0.93292284728052988</v>
      </c>
      <c r="O82" s="158">
        <v>1.0719000000000001</v>
      </c>
      <c r="P82" s="161">
        <f t="shared" si="8"/>
        <v>1</v>
      </c>
    </row>
    <row r="83" spans="9:16" x14ac:dyDescent="0.2">
      <c r="I83" s="158">
        <f t="shared" si="9"/>
        <v>1</v>
      </c>
      <c r="J83" s="158" t="str">
        <f t="shared" si="10"/>
        <v>USD</v>
      </c>
      <c r="K83" s="158" t="str">
        <f t="shared" si="11"/>
        <v>USD</v>
      </c>
      <c r="L83" s="158" t="str">
        <f t="shared" si="7"/>
        <v>USDUSD45464</v>
      </c>
      <c r="M83" s="160">
        <f t="shared" si="12"/>
        <v>45464</v>
      </c>
      <c r="N83" s="158">
        <v>0.93562874251497008</v>
      </c>
      <c r="O83" s="158">
        <v>1.0688</v>
      </c>
      <c r="P83" s="161">
        <f t="shared" si="8"/>
        <v>1</v>
      </c>
    </row>
    <row r="84" spans="9:16" x14ac:dyDescent="0.2">
      <c r="I84" s="158">
        <f t="shared" si="9"/>
        <v>1</v>
      </c>
      <c r="J84" s="158" t="str">
        <f t="shared" si="10"/>
        <v>USD</v>
      </c>
      <c r="K84" s="158" t="str">
        <f t="shared" si="11"/>
        <v>USD</v>
      </c>
      <c r="L84" s="158" t="str">
        <f t="shared" si="7"/>
        <v>USDUSD45465</v>
      </c>
      <c r="M84" s="160">
        <f t="shared" si="12"/>
        <v>45465</v>
      </c>
      <c r="N84" s="158">
        <v>0.93562874251497008</v>
      </c>
      <c r="O84" s="158">
        <v>1.0688</v>
      </c>
      <c r="P84" s="161">
        <f t="shared" si="8"/>
        <v>1</v>
      </c>
    </row>
    <row r="85" spans="9:16" x14ac:dyDescent="0.2">
      <c r="I85" s="158">
        <f t="shared" si="9"/>
        <v>1</v>
      </c>
      <c r="J85" s="158" t="str">
        <f t="shared" si="10"/>
        <v>USD</v>
      </c>
      <c r="K85" s="158" t="str">
        <f t="shared" si="11"/>
        <v>USD</v>
      </c>
      <c r="L85" s="158" t="str">
        <f t="shared" si="7"/>
        <v>USDUSD45466</v>
      </c>
      <c r="M85" s="160">
        <f t="shared" si="12"/>
        <v>45466</v>
      </c>
      <c r="N85" s="158">
        <v>0.93562874251497008</v>
      </c>
      <c r="O85" s="158">
        <v>1.0688</v>
      </c>
      <c r="P85" s="161">
        <f t="shared" si="8"/>
        <v>1</v>
      </c>
    </row>
    <row r="86" spans="9:16" x14ac:dyDescent="0.2">
      <c r="I86" s="158">
        <f t="shared" si="9"/>
        <v>1</v>
      </c>
      <c r="J86" s="158" t="str">
        <f t="shared" si="10"/>
        <v>USD</v>
      </c>
      <c r="K86" s="158" t="str">
        <f t="shared" si="11"/>
        <v>USD</v>
      </c>
      <c r="L86" s="158" t="str">
        <f t="shared" si="7"/>
        <v>USDUSD45467</v>
      </c>
      <c r="M86" s="160">
        <f t="shared" si="12"/>
        <v>45467</v>
      </c>
      <c r="N86" s="158">
        <v>0.93196644920782856</v>
      </c>
      <c r="O86" s="158">
        <v>1.073</v>
      </c>
      <c r="P86" s="161">
        <f t="shared" si="8"/>
        <v>1</v>
      </c>
    </row>
    <row r="87" spans="9:16" x14ac:dyDescent="0.2">
      <c r="I87" s="158">
        <f t="shared" si="9"/>
        <v>1</v>
      </c>
      <c r="J87" s="158" t="str">
        <f t="shared" si="10"/>
        <v>USD</v>
      </c>
      <c r="K87" s="158" t="str">
        <f t="shared" si="11"/>
        <v>USD</v>
      </c>
      <c r="L87" s="158" t="str">
        <f t="shared" si="7"/>
        <v>USDUSD45468</v>
      </c>
      <c r="M87" s="160">
        <f t="shared" si="12"/>
        <v>45468</v>
      </c>
      <c r="N87" s="158">
        <v>0.93335822288594372</v>
      </c>
      <c r="O87" s="158">
        <v>1.0713999999999999</v>
      </c>
      <c r="P87" s="161">
        <f t="shared" si="8"/>
        <v>1</v>
      </c>
    </row>
    <row r="88" spans="9:16" x14ac:dyDescent="0.2">
      <c r="I88" s="158">
        <f t="shared" si="9"/>
        <v>1</v>
      </c>
      <c r="J88" s="158" t="str">
        <f t="shared" si="10"/>
        <v>USD</v>
      </c>
      <c r="K88" s="158" t="str">
        <f t="shared" si="11"/>
        <v>USD</v>
      </c>
      <c r="L88" s="158" t="str">
        <f t="shared" si="7"/>
        <v>USDUSD45469</v>
      </c>
      <c r="M88" s="160">
        <f t="shared" si="12"/>
        <v>45469</v>
      </c>
      <c r="N88" s="158">
        <v>0.93554121059032658</v>
      </c>
      <c r="O88" s="158">
        <v>1.0689</v>
      </c>
      <c r="P88" s="161">
        <f t="shared" si="8"/>
        <v>1</v>
      </c>
    </row>
    <row r="89" spans="9:16" x14ac:dyDescent="0.2">
      <c r="I89" s="158">
        <f t="shared" si="9"/>
        <v>1</v>
      </c>
      <c r="J89" s="158" t="str">
        <f t="shared" si="10"/>
        <v>USD</v>
      </c>
      <c r="K89" s="158" t="str">
        <f t="shared" si="11"/>
        <v>USD</v>
      </c>
      <c r="L89" s="158" t="str">
        <f t="shared" si="7"/>
        <v>USDUSD45470</v>
      </c>
      <c r="M89" s="160">
        <f t="shared" si="12"/>
        <v>45470</v>
      </c>
      <c r="N89" s="158">
        <v>0.93492894540014948</v>
      </c>
      <c r="O89" s="158">
        <v>1.0696000000000001</v>
      </c>
      <c r="P89" s="161">
        <f t="shared" si="8"/>
        <v>1</v>
      </c>
    </row>
    <row r="90" spans="9:16" x14ac:dyDescent="0.2">
      <c r="I90" s="158">
        <f t="shared" si="9"/>
        <v>1</v>
      </c>
      <c r="J90" s="158" t="str">
        <f t="shared" si="10"/>
        <v>USD</v>
      </c>
      <c r="K90" s="158" t="str">
        <f t="shared" si="11"/>
        <v>USD</v>
      </c>
      <c r="L90" s="158" t="str">
        <f t="shared" si="7"/>
        <v>USDUSD45471</v>
      </c>
      <c r="M90" s="160">
        <f t="shared" si="12"/>
        <v>45471</v>
      </c>
      <c r="N90" s="158">
        <v>0.93414292386735165</v>
      </c>
      <c r="O90" s="158">
        <v>1.0705</v>
      </c>
      <c r="P90" s="161">
        <f t="shared" si="8"/>
        <v>1</v>
      </c>
    </row>
    <row r="91" spans="9:16" x14ac:dyDescent="0.2">
      <c r="I91" s="158">
        <f t="shared" si="9"/>
        <v>1</v>
      </c>
      <c r="J91" s="158" t="str">
        <f t="shared" si="10"/>
        <v>USD</v>
      </c>
      <c r="K91" s="158" t="str">
        <f t="shared" si="11"/>
        <v>USD</v>
      </c>
      <c r="L91" s="158" t="str">
        <f t="shared" si="7"/>
        <v>USDUSD45472</v>
      </c>
      <c r="M91" s="160">
        <f t="shared" si="12"/>
        <v>45472</v>
      </c>
      <c r="N91" s="158">
        <v>0.93414292386735165</v>
      </c>
      <c r="O91" s="158">
        <v>1.0705</v>
      </c>
      <c r="P91" s="161">
        <f t="shared" si="8"/>
        <v>1</v>
      </c>
    </row>
    <row r="92" spans="9:16" x14ac:dyDescent="0.2">
      <c r="I92" s="158">
        <f t="shared" si="9"/>
        <v>1</v>
      </c>
      <c r="J92" s="158" t="str">
        <f t="shared" si="10"/>
        <v>USD</v>
      </c>
      <c r="K92" s="158" t="str">
        <f t="shared" si="11"/>
        <v>USD</v>
      </c>
      <c r="L92" s="158" t="str">
        <f t="shared" si="7"/>
        <v>USDUSD45473</v>
      </c>
      <c r="M92" s="160">
        <f t="shared" si="12"/>
        <v>45473</v>
      </c>
      <c r="N92" s="158">
        <v>0.93414292386735165</v>
      </c>
      <c r="O92" s="158">
        <v>1.0705</v>
      </c>
      <c r="P92" s="161">
        <f t="shared" si="8"/>
        <v>1</v>
      </c>
    </row>
    <row r="93" spans="9:16" x14ac:dyDescent="0.2">
      <c r="I93" s="158">
        <f t="shared" si="9"/>
        <v>1</v>
      </c>
      <c r="J93" s="158" t="str">
        <f t="shared" si="10"/>
        <v>USD</v>
      </c>
      <c r="K93" s="158" t="str">
        <f t="shared" si="11"/>
        <v>USD</v>
      </c>
      <c r="L93" s="158" t="str">
        <f t="shared" si="7"/>
        <v>USDUSD45474</v>
      </c>
      <c r="M93" s="160">
        <f t="shared" si="12"/>
        <v>45474</v>
      </c>
      <c r="N93" s="158">
        <v>0.93066542577943223</v>
      </c>
      <c r="O93" s="158">
        <v>1.0745</v>
      </c>
      <c r="P93" s="161">
        <f t="shared" si="8"/>
        <v>1</v>
      </c>
    </row>
    <row r="94" spans="9:16" x14ac:dyDescent="0.2">
      <c r="I94" s="158">
        <f t="shared" si="9"/>
        <v>1</v>
      </c>
      <c r="J94" s="158" t="str">
        <f t="shared" si="10"/>
        <v>USD</v>
      </c>
      <c r="K94" s="158" t="str">
        <f t="shared" si="11"/>
        <v>USD</v>
      </c>
      <c r="L94" s="158" t="str">
        <f t="shared" si="7"/>
        <v>USDUSD45475</v>
      </c>
      <c r="M94" s="160">
        <f t="shared" si="12"/>
        <v>45475</v>
      </c>
      <c r="N94" s="158">
        <v>0.93205331344952935</v>
      </c>
      <c r="O94" s="158">
        <v>1.0729</v>
      </c>
      <c r="P94" s="161">
        <f t="shared" si="8"/>
        <v>1</v>
      </c>
    </row>
    <row r="95" spans="9:16" x14ac:dyDescent="0.2">
      <c r="I95" s="158">
        <f t="shared" si="9"/>
        <v>1</v>
      </c>
      <c r="J95" s="158" t="str">
        <f t="shared" si="10"/>
        <v>USD</v>
      </c>
      <c r="K95" s="158" t="str">
        <f t="shared" si="11"/>
        <v>USD</v>
      </c>
      <c r="L95" s="158" t="str">
        <f t="shared" si="7"/>
        <v>USDUSD45476</v>
      </c>
      <c r="M95" s="160">
        <f t="shared" si="12"/>
        <v>45476</v>
      </c>
      <c r="N95" s="158">
        <v>0.92954080684142026</v>
      </c>
      <c r="O95" s="158">
        <v>1.0758000000000001</v>
      </c>
      <c r="P95" s="161">
        <f t="shared" si="8"/>
        <v>1</v>
      </c>
    </row>
    <row r="96" spans="9:16" x14ac:dyDescent="0.2">
      <c r="I96" s="158">
        <f t="shared" si="9"/>
        <v>1</v>
      </c>
      <c r="J96" s="158" t="str">
        <f t="shared" si="10"/>
        <v>USD</v>
      </c>
      <c r="K96" s="158" t="str">
        <f t="shared" si="11"/>
        <v>USD</v>
      </c>
      <c r="L96" s="158" t="str">
        <f t="shared" si="7"/>
        <v>USDUSD45477</v>
      </c>
      <c r="M96" s="160">
        <f t="shared" si="12"/>
        <v>45477</v>
      </c>
      <c r="N96" s="158">
        <v>0.92592592592592582</v>
      </c>
      <c r="O96" s="158">
        <v>1.08</v>
      </c>
      <c r="P96" s="161">
        <f t="shared" si="8"/>
        <v>1</v>
      </c>
    </row>
    <row r="97" spans="9:16" x14ac:dyDescent="0.2">
      <c r="I97" s="158">
        <f t="shared" si="9"/>
        <v>1</v>
      </c>
      <c r="J97" s="158" t="str">
        <f t="shared" si="10"/>
        <v>USD</v>
      </c>
      <c r="K97" s="158" t="str">
        <f t="shared" si="11"/>
        <v>USD</v>
      </c>
      <c r="L97" s="158" t="str">
        <f t="shared" si="7"/>
        <v>USDUSD45478</v>
      </c>
      <c r="M97" s="160">
        <f t="shared" si="12"/>
        <v>45478</v>
      </c>
      <c r="N97" s="158">
        <v>0.92387287509238725</v>
      </c>
      <c r="O97" s="158">
        <v>1.0824</v>
      </c>
      <c r="P97" s="161">
        <f t="shared" si="8"/>
        <v>1</v>
      </c>
    </row>
    <row r="98" spans="9:16" x14ac:dyDescent="0.2">
      <c r="I98" s="158">
        <f t="shared" si="9"/>
        <v>1</v>
      </c>
      <c r="J98" s="158" t="str">
        <f t="shared" si="10"/>
        <v>USD</v>
      </c>
      <c r="K98" s="158" t="str">
        <f t="shared" si="11"/>
        <v>USD</v>
      </c>
      <c r="L98" s="158" t="str">
        <f t="shared" si="7"/>
        <v>USDUSD45479</v>
      </c>
      <c r="M98" s="160">
        <f t="shared" si="12"/>
        <v>45479</v>
      </c>
      <c r="N98" s="158">
        <v>0.92387287509238725</v>
      </c>
      <c r="O98" s="158">
        <v>1.0824</v>
      </c>
      <c r="P98" s="161">
        <f t="shared" si="8"/>
        <v>1</v>
      </c>
    </row>
    <row r="99" spans="9:16" x14ac:dyDescent="0.2">
      <c r="I99" s="158">
        <f t="shared" si="9"/>
        <v>1</v>
      </c>
      <c r="J99" s="158" t="str">
        <f t="shared" si="10"/>
        <v>USD</v>
      </c>
      <c r="K99" s="158" t="str">
        <f t="shared" si="11"/>
        <v>USD</v>
      </c>
      <c r="L99" s="158" t="str">
        <f t="shared" si="7"/>
        <v>USDUSD45480</v>
      </c>
      <c r="M99" s="160">
        <f t="shared" si="12"/>
        <v>45480</v>
      </c>
      <c r="N99" s="158">
        <v>0.92387287509238725</v>
      </c>
      <c r="O99" s="158">
        <v>1.0824</v>
      </c>
      <c r="P99" s="161">
        <f t="shared" si="8"/>
        <v>1</v>
      </c>
    </row>
    <row r="100" spans="9:16" x14ac:dyDescent="0.2">
      <c r="I100" s="158">
        <f t="shared" si="9"/>
        <v>1</v>
      </c>
      <c r="J100" s="158" t="str">
        <f t="shared" si="10"/>
        <v>USD</v>
      </c>
      <c r="K100" s="158" t="str">
        <f t="shared" si="11"/>
        <v>USD</v>
      </c>
      <c r="L100" s="158" t="str">
        <f t="shared" si="7"/>
        <v>USDUSD45481</v>
      </c>
      <c r="M100" s="160">
        <f t="shared" si="12"/>
        <v>45481</v>
      </c>
      <c r="N100" s="158">
        <v>0.92293493308721741</v>
      </c>
      <c r="O100" s="158">
        <v>1.0834999999999999</v>
      </c>
      <c r="P100" s="161">
        <f t="shared" si="8"/>
        <v>1</v>
      </c>
    </row>
    <row r="101" spans="9:16" x14ac:dyDescent="0.2">
      <c r="I101" s="158">
        <f t="shared" si="9"/>
        <v>1</v>
      </c>
      <c r="J101" s="158" t="str">
        <f t="shared" si="10"/>
        <v>USD</v>
      </c>
      <c r="K101" s="158" t="str">
        <f t="shared" si="11"/>
        <v>USD</v>
      </c>
      <c r="L101" s="158" t="str">
        <f t="shared" si="7"/>
        <v>USDUSD45482</v>
      </c>
      <c r="M101" s="160">
        <f t="shared" si="12"/>
        <v>45482</v>
      </c>
      <c r="N101" s="158">
        <v>0.92472720547438514</v>
      </c>
      <c r="O101" s="158">
        <v>1.0813999999999999</v>
      </c>
      <c r="P101" s="161">
        <f t="shared" si="8"/>
        <v>1</v>
      </c>
    </row>
    <row r="102" spans="9:16" x14ac:dyDescent="0.2">
      <c r="I102" s="158">
        <f t="shared" si="9"/>
        <v>1</v>
      </c>
      <c r="J102" s="158" t="str">
        <f t="shared" si="10"/>
        <v>USD</v>
      </c>
      <c r="K102" s="158" t="str">
        <f t="shared" si="11"/>
        <v>USD</v>
      </c>
      <c r="L102" s="158" t="str">
        <f t="shared" si="7"/>
        <v>USDUSD45483</v>
      </c>
      <c r="M102" s="160">
        <f t="shared" si="12"/>
        <v>45483</v>
      </c>
      <c r="N102" s="158">
        <v>0.92378752886836024</v>
      </c>
      <c r="O102" s="158">
        <v>1.0825</v>
      </c>
      <c r="P102" s="161">
        <f t="shared" si="8"/>
        <v>1</v>
      </c>
    </row>
    <row r="103" spans="9:16" x14ac:dyDescent="0.2">
      <c r="I103" s="158">
        <f t="shared" si="9"/>
        <v>1</v>
      </c>
      <c r="J103" s="158" t="str">
        <f t="shared" si="10"/>
        <v>USD</v>
      </c>
      <c r="K103" s="158" t="str">
        <f t="shared" si="11"/>
        <v>USD</v>
      </c>
      <c r="L103" s="158" t="str">
        <f t="shared" si="7"/>
        <v>USDUSD45484</v>
      </c>
      <c r="M103" s="160">
        <f t="shared" si="12"/>
        <v>45484</v>
      </c>
      <c r="N103" s="158">
        <v>0.92123445416858596</v>
      </c>
      <c r="O103" s="158">
        <v>1.0854999999999999</v>
      </c>
      <c r="P103" s="161">
        <f t="shared" si="8"/>
        <v>1</v>
      </c>
    </row>
    <row r="104" spans="9:16" x14ac:dyDescent="0.2">
      <c r="I104" s="158">
        <f t="shared" si="9"/>
        <v>1</v>
      </c>
      <c r="J104" s="158" t="str">
        <f t="shared" si="10"/>
        <v>USD</v>
      </c>
      <c r="K104" s="158" t="str">
        <f t="shared" si="11"/>
        <v>USD</v>
      </c>
      <c r="L104" s="158" t="str">
        <f t="shared" si="7"/>
        <v>USDUSD45485</v>
      </c>
      <c r="M104" s="160">
        <f t="shared" si="12"/>
        <v>45485</v>
      </c>
      <c r="N104" s="158">
        <v>0.91827364554637281</v>
      </c>
      <c r="O104" s="158">
        <v>1.089</v>
      </c>
      <c r="P104" s="161">
        <f t="shared" si="8"/>
        <v>1</v>
      </c>
    </row>
    <row r="105" spans="9:16" x14ac:dyDescent="0.2">
      <c r="I105" s="158">
        <f t="shared" si="9"/>
        <v>1</v>
      </c>
      <c r="J105" s="158" t="str">
        <f t="shared" si="10"/>
        <v>USD</v>
      </c>
      <c r="K105" s="158" t="str">
        <f t="shared" si="11"/>
        <v>USD</v>
      </c>
      <c r="L105" s="158" t="str">
        <f t="shared" si="7"/>
        <v>USDUSD45486</v>
      </c>
      <c r="M105" s="160">
        <f t="shared" si="12"/>
        <v>45486</v>
      </c>
      <c r="N105" s="158">
        <v>0.91827364554637281</v>
      </c>
      <c r="O105" s="158">
        <v>1.089</v>
      </c>
      <c r="P105" s="161">
        <f t="shared" si="8"/>
        <v>1</v>
      </c>
    </row>
    <row r="106" spans="9:16" x14ac:dyDescent="0.2">
      <c r="I106" s="158">
        <f t="shared" si="9"/>
        <v>1</v>
      </c>
      <c r="J106" s="158" t="str">
        <f t="shared" si="10"/>
        <v>USD</v>
      </c>
      <c r="K106" s="158" t="str">
        <f t="shared" si="11"/>
        <v>USD</v>
      </c>
      <c r="L106" s="158" t="str">
        <f t="shared" si="7"/>
        <v>USDUSD45487</v>
      </c>
      <c r="M106" s="160">
        <f t="shared" si="12"/>
        <v>45487</v>
      </c>
      <c r="N106" s="158">
        <v>0.91827364554637281</v>
      </c>
      <c r="O106" s="158">
        <v>1.089</v>
      </c>
      <c r="P106" s="161">
        <f t="shared" si="8"/>
        <v>1</v>
      </c>
    </row>
    <row r="107" spans="9:16" x14ac:dyDescent="0.2">
      <c r="I107" s="158">
        <f t="shared" si="9"/>
        <v>1</v>
      </c>
      <c r="J107" s="158" t="str">
        <f t="shared" si="10"/>
        <v>USD</v>
      </c>
      <c r="K107" s="158" t="str">
        <f t="shared" si="11"/>
        <v>USD</v>
      </c>
      <c r="L107" s="158" t="str">
        <f t="shared" si="7"/>
        <v>USDUSD45488</v>
      </c>
      <c r="M107" s="160">
        <f t="shared" si="12"/>
        <v>45488</v>
      </c>
      <c r="N107" s="158">
        <v>0.9168423947923352</v>
      </c>
      <c r="O107" s="158">
        <v>1.0907</v>
      </c>
      <c r="P107" s="161">
        <f t="shared" si="8"/>
        <v>1</v>
      </c>
    </row>
    <row r="108" spans="9:16" x14ac:dyDescent="0.2">
      <c r="I108" s="158">
        <f t="shared" si="9"/>
        <v>1</v>
      </c>
      <c r="J108" s="158" t="str">
        <f t="shared" si="10"/>
        <v>USD</v>
      </c>
      <c r="K108" s="158" t="str">
        <f t="shared" si="11"/>
        <v>USD</v>
      </c>
      <c r="L108" s="158" t="str">
        <f t="shared" si="7"/>
        <v>USDUSD45489</v>
      </c>
      <c r="M108" s="160">
        <f t="shared" si="12"/>
        <v>45489</v>
      </c>
      <c r="N108" s="158">
        <v>0.91726288754356999</v>
      </c>
      <c r="O108" s="158">
        <v>1.0902000000000001</v>
      </c>
      <c r="P108" s="161">
        <f t="shared" si="8"/>
        <v>1</v>
      </c>
    </row>
    <row r="109" spans="9:16" x14ac:dyDescent="0.2">
      <c r="I109" s="158">
        <f t="shared" si="9"/>
        <v>1</v>
      </c>
      <c r="J109" s="158" t="str">
        <f t="shared" si="10"/>
        <v>USD</v>
      </c>
      <c r="K109" s="158" t="str">
        <f t="shared" si="11"/>
        <v>USD</v>
      </c>
      <c r="L109" s="158" t="str">
        <f t="shared" si="7"/>
        <v>USDUSD45490</v>
      </c>
      <c r="M109" s="160">
        <f t="shared" si="12"/>
        <v>45490</v>
      </c>
      <c r="N109" s="158">
        <v>0.91457837936711184</v>
      </c>
      <c r="O109" s="158">
        <v>1.0933999999999999</v>
      </c>
      <c r="P109" s="161">
        <f t="shared" si="8"/>
        <v>1</v>
      </c>
    </row>
    <row r="110" spans="9:16" x14ac:dyDescent="0.2">
      <c r="I110" s="158">
        <f t="shared" si="9"/>
        <v>1</v>
      </c>
      <c r="J110" s="158" t="str">
        <f t="shared" si="10"/>
        <v>USD</v>
      </c>
      <c r="K110" s="158" t="str">
        <f t="shared" si="11"/>
        <v>USD</v>
      </c>
      <c r="L110" s="158" t="str">
        <f t="shared" si="7"/>
        <v>USDUSD45491</v>
      </c>
      <c r="M110" s="160">
        <f t="shared" si="12"/>
        <v>45491</v>
      </c>
      <c r="N110" s="158">
        <v>0.91491308325709064</v>
      </c>
      <c r="O110" s="158">
        <v>1.093</v>
      </c>
      <c r="P110" s="161">
        <f t="shared" si="8"/>
        <v>1</v>
      </c>
    </row>
    <row r="111" spans="9:16" x14ac:dyDescent="0.2">
      <c r="I111" s="158">
        <f t="shared" si="9"/>
        <v>1</v>
      </c>
      <c r="J111" s="158" t="str">
        <f t="shared" si="10"/>
        <v>USD</v>
      </c>
      <c r="K111" s="158" t="str">
        <f t="shared" si="11"/>
        <v>USD</v>
      </c>
      <c r="L111" s="158" t="str">
        <f t="shared" si="7"/>
        <v>USDUSD45492</v>
      </c>
      <c r="M111" s="160">
        <f t="shared" si="12"/>
        <v>45492</v>
      </c>
      <c r="N111" s="158">
        <v>0.91827364554637281</v>
      </c>
      <c r="O111" s="158">
        <v>1.089</v>
      </c>
      <c r="P111" s="161">
        <f t="shared" si="8"/>
        <v>1</v>
      </c>
    </row>
    <row r="112" spans="9:16" x14ac:dyDescent="0.2">
      <c r="I112" s="158">
        <f t="shared" si="9"/>
        <v>1</v>
      </c>
      <c r="J112" s="158" t="str">
        <f t="shared" si="10"/>
        <v>USD</v>
      </c>
      <c r="K112" s="158" t="str">
        <f t="shared" si="11"/>
        <v>USD</v>
      </c>
      <c r="L112" s="158" t="str">
        <f t="shared" si="7"/>
        <v>USDUSD45493</v>
      </c>
      <c r="M112" s="160">
        <f t="shared" si="12"/>
        <v>45493</v>
      </c>
      <c r="N112" s="158">
        <v>0.91827364554637281</v>
      </c>
      <c r="O112" s="158">
        <v>1.089</v>
      </c>
      <c r="P112" s="161">
        <f t="shared" si="8"/>
        <v>1</v>
      </c>
    </row>
    <row r="113" spans="9:16" x14ac:dyDescent="0.2">
      <c r="I113" s="158">
        <f t="shared" si="9"/>
        <v>1</v>
      </c>
      <c r="J113" s="158" t="str">
        <f t="shared" si="10"/>
        <v>USD</v>
      </c>
      <c r="K113" s="158" t="str">
        <f t="shared" si="11"/>
        <v>USD</v>
      </c>
      <c r="L113" s="158" t="str">
        <f t="shared" si="7"/>
        <v>USDUSD45494</v>
      </c>
      <c r="M113" s="160">
        <f t="shared" si="12"/>
        <v>45494</v>
      </c>
      <c r="N113" s="158">
        <v>0.91827364554637281</v>
      </c>
      <c r="O113" s="158">
        <v>1.089</v>
      </c>
      <c r="P113" s="161">
        <f t="shared" si="8"/>
        <v>1</v>
      </c>
    </row>
    <row r="114" spans="9:16" x14ac:dyDescent="0.2">
      <c r="I114" s="158">
        <f t="shared" si="9"/>
        <v>1</v>
      </c>
      <c r="J114" s="158" t="str">
        <f t="shared" si="10"/>
        <v>USD</v>
      </c>
      <c r="K114" s="158" t="str">
        <f t="shared" si="11"/>
        <v>USD</v>
      </c>
      <c r="L114" s="158" t="str">
        <f t="shared" si="7"/>
        <v>USDUSD45495</v>
      </c>
      <c r="M114" s="160">
        <f t="shared" si="12"/>
        <v>45495</v>
      </c>
      <c r="N114" s="158">
        <v>0.91844232182218954</v>
      </c>
      <c r="O114" s="158">
        <v>1.0888</v>
      </c>
      <c r="P114" s="161">
        <f t="shared" si="8"/>
        <v>1</v>
      </c>
    </row>
    <row r="115" spans="9:16" x14ac:dyDescent="0.2">
      <c r="I115" s="158">
        <f t="shared" si="9"/>
        <v>1</v>
      </c>
      <c r="J115" s="158" t="str">
        <f t="shared" si="10"/>
        <v>USD</v>
      </c>
      <c r="K115" s="158" t="str">
        <f t="shared" si="11"/>
        <v>USD</v>
      </c>
      <c r="L115" s="158" t="str">
        <f t="shared" si="7"/>
        <v>USDUSD45496</v>
      </c>
      <c r="M115" s="160">
        <f t="shared" si="12"/>
        <v>45496</v>
      </c>
      <c r="N115" s="158">
        <v>0.92081031307550643</v>
      </c>
      <c r="O115" s="158">
        <v>1.0860000000000001</v>
      </c>
      <c r="P115" s="161">
        <f t="shared" si="8"/>
        <v>1</v>
      </c>
    </row>
    <row r="116" spans="9:16" x14ac:dyDescent="0.2">
      <c r="I116" s="158">
        <f t="shared" si="9"/>
        <v>1</v>
      </c>
      <c r="J116" s="158" t="str">
        <f t="shared" si="10"/>
        <v>USD</v>
      </c>
      <c r="K116" s="158" t="str">
        <f t="shared" si="11"/>
        <v>USD</v>
      </c>
      <c r="L116" s="158" t="str">
        <f t="shared" si="7"/>
        <v>USDUSD45497</v>
      </c>
      <c r="M116" s="160">
        <f t="shared" si="12"/>
        <v>45497</v>
      </c>
      <c r="N116" s="158">
        <v>0.92182890855457233</v>
      </c>
      <c r="O116" s="158">
        <v>1.0848</v>
      </c>
      <c r="P116" s="161">
        <f t="shared" si="8"/>
        <v>1</v>
      </c>
    </row>
    <row r="117" spans="9:16" x14ac:dyDescent="0.2">
      <c r="I117" s="158">
        <f t="shared" si="9"/>
        <v>1</v>
      </c>
      <c r="J117" s="158" t="str">
        <f t="shared" si="10"/>
        <v>USD</v>
      </c>
      <c r="K117" s="158" t="str">
        <f t="shared" si="11"/>
        <v>USD</v>
      </c>
      <c r="L117" s="158" t="str">
        <f t="shared" si="7"/>
        <v>USDUSD45498</v>
      </c>
      <c r="M117" s="160">
        <f t="shared" si="12"/>
        <v>45498</v>
      </c>
      <c r="N117" s="158">
        <v>0.92157404847479496</v>
      </c>
      <c r="O117" s="158">
        <v>1.0851</v>
      </c>
      <c r="P117" s="161">
        <f t="shared" si="8"/>
        <v>1</v>
      </c>
    </row>
    <row r="118" spans="9:16" x14ac:dyDescent="0.2">
      <c r="I118" s="158">
        <f t="shared" si="9"/>
        <v>1</v>
      </c>
      <c r="J118" s="158" t="str">
        <f t="shared" si="10"/>
        <v>USD</v>
      </c>
      <c r="K118" s="158" t="str">
        <f t="shared" si="11"/>
        <v>USD</v>
      </c>
      <c r="L118" s="158" t="str">
        <f t="shared" si="7"/>
        <v>USDUSD45499</v>
      </c>
      <c r="M118" s="160">
        <f t="shared" si="12"/>
        <v>45499</v>
      </c>
      <c r="N118" s="158">
        <v>0.92081031307550643</v>
      </c>
      <c r="O118" s="158">
        <v>1.0860000000000001</v>
      </c>
      <c r="P118" s="161">
        <f t="shared" si="8"/>
        <v>1</v>
      </c>
    </row>
    <row r="119" spans="9:16" x14ac:dyDescent="0.2">
      <c r="I119" s="158">
        <f t="shared" si="9"/>
        <v>1</v>
      </c>
      <c r="J119" s="158" t="str">
        <f t="shared" si="10"/>
        <v>USD</v>
      </c>
      <c r="K119" s="158" t="str">
        <f t="shared" si="11"/>
        <v>USD</v>
      </c>
      <c r="L119" s="158" t="str">
        <f t="shared" si="7"/>
        <v>USDUSD45500</v>
      </c>
      <c r="M119" s="160">
        <f t="shared" si="12"/>
        <v>45500</v>
      </c>
      <c r="N119" s="158">
        <v>0.92081031307550643</v>
      </c>
      <c r="O119" s="158">
        <v>1.0860000000000001</v>
      </c>
      <c r="P119" s="161">
        <f t="shared" si="8"/>
        <v>1</v>
      </c>
    </row>
    <row r="120" spans="9:16" x14ac:dyDescent="0.2">
      <c r="I120" s="158">
        <f t="shared" si="9"/>
        <v>1</v>
      </c>
      <c r="J120" s="158" t="str">
        <f t="shared" si="10"/>
        <v>USD</v>
      </c>
      <c r="K120" s="158" t="str">
        <f t="shared" si="11"/>
        <v>USD</v>
      </c>
      <c r="L120" s="158" t="str">
        <f t="shared" si="7"/>
        <v>USDUSD45501</v>
      </c>
      <c r="M120" s="160">
        <f t="shared" si="12"/>
        <v>45501</v>
      </c>
      <c r="N120" s="158">
        <v>0.92081031307550643</v>
      </c>
      <c r="O120" s="158">
        <v>1.0860000000000001</v>
      </c>
      <c r="P120" s="161">
        <f t="shared" si="8"/>
        <v>1</v>
      </c>
    </row>
    <row r="121" spans="9:16" x14ac:dyDescent="0.2">
      <c r="I121" s="158">
        <f t="shared" si="9"/>
        <v>1</v>
      </c>
      <c r="J121" s="158" t="str">
        <f t="shared" si="10"/>
        <v>USD</v>
      </c>
      <c r="K121" s="158" t="str">
        <f t="shared" si="11"/>
        <v>USD</v>
      </c>
      <c r="L121" s="158" t="str">
        <f t="shared" si="7"/>
        <v>USDUSD45502</v>
      </c>
      <c r="M121" s="160">
        <f t="shared" si="12"/>
        <v>45502</v>
      </c>
      <c r="N121" s="158">
        <v>0.92447074050106304</v>
      </c>
      <c r="O121" s="158">
        <v>1.0817000000000001</v>
      </c>
      <c r="P121" s="161">
        <f t="shared" si="8"/>
        <v>1</v>
      </c>
    </row>
    <row r="122" spans="9:16" x14ac:dyDescent="0.2">
      <c r="I122" s="158">
        <f t="shared" si="9"/>
        <v>1</v>
      </c>
      <c r="J122" s="158" t="str">
        <f t="shared" si="10"/>
        <v>USD</v>
      </c>
      <c r="K122" s="158" t="str">
        <f t="shared" si="11"/>
        <v>USD</v>
      </c>
      <c r="L122" s="158" t="str">
        <f t="shared" si="7"/>
        <v>USDUSD45503</v>
      </c>
      <c r="M122" s="160">
        <f t="shared" si="12"/>
        <v>45503</v>
      </c>
      <c r="N122" s="158">
        <v>0.92387287509238725</v>
      </c>
      <c r="O122" s="158">
        <v>1.0824</v>
      </c>
      <c r="P122" s="161">
        <f t="shared" si="8"/>
        <v>1</v>
      </c>
    </row>
    <row r="123" spans="9:16" x14ac:dyDescent="0.2">
      <c r="I123" s="158">
        <f t="shared" si="9"/>
        <v>1</v>
      </c>
      <c r="J123" s="158" t="str">
        <f t="shared" si="10"/>
        <v>USD</v>
      </c>
      <c r="K123" s="158" t="str">
        <f t="shared" si="11"/>
        <v>USD</v>
      </c>
      <c r="L123" s="158" t="str">
        <f t="shared" si="7"/>
        <v>USDUSD45504</v>
      </c>
      <c r="M123" s="160">
        <f t="shared" si="12"/>
        <v>45504</v>
      </c>
      <c r="N123" s="158">
        <v>0.92353158478019948</v>
      </c>
      <c r="O123" s="158">
        <v>1.0828</v>
      </c>
      <c r="P123" s="161">
        <f t="shared" si="8"/>
        <v>1</v>
      </c>
    </row>
    <row r="124" spans="9:16" x14ac:dyDescent="0.2">
      <c r="I124" s="158">
        <f t="shared" si="9"/>
        <v>1</v>
      </c>
      <c r="J124" s="158" t="str">
        <f t="shared" si="10"/>
        <v>USD</v>
      </c>
      <c r="K124" s="158" t="str">
        <f t="shared" si="11"/>
        <v>USD</v>
      </c>
      <c r="L124" s="158" t="str">
        <f t="shared" si="7"/>
        <v>USDUSD45505</v>
      </c>
      <c r="M124" s="160">
        <f t="shared" si="12"/>
        <v>45505</v>
      </c>
      <c r="N124" s="158">
        <v>0.92686996014459178</v>
      </c>
      <c r="O124" s="158">
        <v>1.0789</v>
      </c>
      <c r="P124" s="161">
        <f t="shared" si="8"/>
        <v>1</v>
      </c>
    </row>
    <row r="125" spans="9:16" x14ac:dyDescent="0.2">
      <c r="I125" s="158">
        <f t="shared" si="9"/>
        <v>1</v>
      </c>
      <c r="J125" s="158" t="str">
        <f t="shared" si="10"/>
        <v>USD</v>
      </c>
      <c r="K125" s="158" t="str">
        <f t="shared" si="11"/>
        <v>USD</v>
      </c>
      <c r="L125" s="158" t="str">
        <f t="shared" si="7"/>
        <v>USDUSD45506</v>
      </c>
      <c r="M125" s="160">
        <f t="shared" si="12"/>
        <v>45506</v>
      </c>
      <c r="N125" s="158">
        <v>0.92293493308721741</v>
      </c>
      <c r="O125" s="158">
        <v>1.0834999999999999</v>
      </c>
      <c r="P125" s="161">
        <f t="shared" si="8"/>
        <v>1</v>
      </c>
    </row>
    <row r="126" spans="9:16" x14ac:dyDescent="0.2">
      <c r="I126" s="158">
        <f t="shared" si="9"/>
        <v>1</v>
      </c>
      <c r="J126" s="158" t="str">
        <f t="shared" si="10"/>
        <v>USD</v>
      </c>
      <c r="K126" s="158" t="str">
        <f t="shared" si="11"/>
        <v>USD</v>
      </c>
      <c r="L126" s="158" t="str">
        <f t="shared" si="7"/>
        <v>USDUSD45507</v>
      </c>
      <c r="M126" s="160">
        <f t="shared" si="12"/>
        <v>45507</v>
      </c>
      <c r="N126" s="158">
        <v>0.92293493308721741</v>
      </c>
      <c r="O126" s="158">
        <v>1.0834999999999999</v>
      </c>
      <c r="P126" s="161">
        <f t="shared" si="8"/>
        <v>1</v>
      </c>
    </row>
    <row r="127" spans="9:16" x14ac:dyDescent="0.2">
      <c r="I127" s="158">
        <f t="shared" si="9"/>
        <v>1</v>
      </c>
      <c r="J127" s="158" t="str">
        <f t="shared" si="10"/>
        <v>USD</v>
      </c>
      <c r="K127" s="158" t="str">
        <f t="shared" si="11"/>
        <v>USD</v>
      </c>
      <c r="L127" s="158" t="str">
        <f t="shared" si="7"/>
        <v>USDUSD45508</v>
      </c>
      <c r="M127" s="160">
        <f t="shared" si="12"/>
        <v>45508</v>
      </c>
      <c r="N127" s="158">
        <v>0.92293493308721741</v>
      </c>
      <c r="O127" s="158">
        <v>1.0834999999999999</v>
      </c>
      <c r="P127" s="161">
        <f t="shared" si="8"/>
        <v>1</v>
      </c>
    </row>
    <row r="128" spans="9:16" x14ac:dyDescent="0.2">
      <c r="I128" s="158">
        <f t="shared" si="9"/>
        <v>1</v>
      </c>
      <c r="J128" s="158" t="str">
        <f t="shared" si="10"/>
        <v>USD</v>
      </c>
      <c r="K128" s="158" t="str">
        <f t="shared" si="11"/>
        <v>USD</v>
      </c>
      <c r="L128" s="158" t="str">
        <f t="shared" si="7"/>
        <v>USDUSD45509</v>
      </c>
      <c r="M128" s="160">
        <f t="shared" si="12"/>
        <v>45509</v>
      </c>
      <c r="N128" s="158">
        <v>0.91190953857377344</v>
      </c>
      <c r="O128" s="158">
        <v>1.0966</v>
      </c>
      <c r="P128" s="161">
        <f t="shared" si="8"/>
        <v>1</v>
      </c>
    </row>
    <row r="129" spans="9:16" x14ac:dyDescent="0.2">
      <c r="I129" s="158">
        <f t="shared" si="9"/>
        <v>1</v>
      </c>
      <c r="J129" s="158" t="str">
        <f t="shared" si="10"/>
        <v>USD</v>
      </c>
      <c r="K129" s="158" t="str">
        <f t="shared" si="11"/>
        <v>USD</v>
      </c>
      <c r="L129" s="158" t="str">
        <f t="shared" si="7"/>
        <v>USDUSD45510</v>
      </c>
      <c r="M129" s="160">
        <f t="shared" si="12"/>
        <v>45510</v>
      </c>
      <c r="N129" s="158">
        <v>0.91617040769583147</v>
      </c>
      <c r="O129" s="158">
        <v>1.0914999999999999</v>
      </c>
      <c r="P129" s="161">
        <f t="shared" si="8"/>
        <v>1</v>
      </c>
    </row>
    <row r="130" spans="9:16" x14ac:dyDescent="0.2">
      <c r="I130" s="158">
        <f t="shared" si="9"/>
        <v>1</v>
      </c>
      <c r="J130" s="158" t="str">
        <f t="shared" si="10"/>
        <v>USD</v>
      </c>
      <c r="K130" s="158" t="str">
        <f t="shared" si="11"/>
        <v>USD</v>
      </c>
      <c r="L130" s="158" t="str">
        <f t="shared" si="7"/>
        <v>USDUSD45511</v>
      </c>
      <c r="M130" s="160">
        <f t="shared" si="12"/>
        <v>45511</v>
      </c>
      <c r="N130" s="158">
        <v>0.91558322651529023</v>
      </c>
      <c r="O130" s="158">
        <v>1.0922000000000001</v>
      </c>
      <c r="P130" s="161">
        <f t="shared" si="8"/>
        <v>1</v>
      </c>
    </row>
    <row r="131" spans="9:16" x14ac:dyDescent="0.2">
      <c r="I131" s="158">
        <f t="shared" si="9"/>
        <v>1</v>
      </c>
      <c r="J131" s="158" t="str">
        <f t="shared" si="10"/>
        <v>USD</v>
      </c>
      <c r="K131" s="158" t="str">
        <f t="shared" si="11"/>
        <v>USD</v>
      </c>
      <c r="L131" s="158" t="str">
        <f t="shared" ref="L131:L194" si="13">J131&amp;K131&amp;M131</f>
        <v>USDUSD45512</v>
      </c>
      <c r="M131" s="160">
        <f t="shared" si="12"/>
        <v>45512</v>
      </c>
      <c r="N131" s="158">
        <v>0.91491308325709064</v>
      </c>
      <c r="O131" s="158">
        <v>1.093</v>
      </c>
      <c r="P131" s="161">
        <f t="shared" ref="P131:P194" si="14">ROUND(N131*O131,4)</f>
        <v>1</v>
      </c>
    </row>
    <row r="132" spans="9:16" x14ac:dyDescent="0.2">
      <c r="I132" s="158">
        <f t="shared" ref="I132:I195" si="15">IF(M131=$G$2,I131+1,I131)</f>
        <v>1</v>
      </c>
      <c r="J132" s="158" t="str">
        <f t="shared" ref="J132:J195" si="16">VLOOKUP($I132,$A:$C,2,FALSE)</f>
        <v>USD</v>
      </c>
      <c r="K132" s="158" t="str">
        <f t="shared" ref="K132:K195" si="17">VLOOKUP($I132,$A:$C,3,FALSE)</f>
        <v>USD</v>
      </c>
      <c r="L132" s="158" t="str">
        <f t="shared" si="13"/>
        <v>USDUSD45513</v>
      </c>
      <c r="M132" s="160">
        <f t="shared" ref="M132:M195" si="18">IF(I132=I131,M131+1,$G$1)</f>
        <v>45513</v>
      </c>
      <c r="N132" s="158">
        <v>0.91600256480718156</v>
      </c>
      <c r="O132" s="158">
        <v>1.0916999999999999</v>
      </c>
      <c r="P132" s="161">
        <f t="shared" si="14"/>
        <v>1</v>
      </c>
    </row>
    <row r="133" spans="9:16" x14ac:dyDescent="0.2">
      <c r="I133" s="158">
        <f t="shared" si="15"/>
        <v>1</v>
      </c>
      <c r="J133" s="158" t="str">
        <f t="shared" si="16"/>
        <v>USD</v>
      </c>
      <c r="K133" s="158" t="str">
        <f t="shared" si="17"/>
        <v>USD</v>
      </c>
      <c r="L133" s="158" t="str">
        <f t="shared" si="13"/>
        <v>USDUSD45514</v>
      </c>
      <c r="M133" s="160">
        <f t="shared" si="18"/>
        <v>45514</v>
      </c>
      <c r="N133" s="158">
        <v>0.91600256480718156</v>
      </c>
      <c r="O133" s="158">
        <v>1.0916999999999999</v>
      </c>
      <c r="P133" s="161">
        <f t="shared" si="14"/>
        <v>1</v>
      </c>
    </row>
    <row r="134" spans="9:16" x14ac:dyDescent="0.2">
      <c r="I134" s="158">
        <f t="shared" si="15"/>
        <v>1</v>
      </c>
      <c r="J134" s="158" t="str">
        <f t="shared" si="16"/>
        <v>USD</v>
      </c>
      <c r="K134" s="158" t="str">
        <f t="shared" si="17"/>
        <v>USD</v>
      </c>
      <c r="L134" s="158" t="str">
        <f t="shared" si="13"/>
        <v>USDUSD45515</v>
      </c>
      <c r="M134" s="160">
        <f t="shared" si="18"/>
        <v>45515</v>
      </c>
      <c r="N134" s="158">
        <v>0.91600256480718156</v>
      </c>
      <c r="O134" s="158">
        <v>1.0916999999999999</v>
      </c>
      <c r="P134" s="161">
        <f t="shared" si="14"/>
        <v>1</v>
      </c>
    </row>
    <row r="135" spans="9:16" x14ac:dyDescent="0.2">
      <c r="I135" s="158">
        <f t="shared" si="15"/>
        <v>1</v>
      </c>
      <c r="J135" s="158" t="str">
        <f t="shared" si="16"/>
        <v>USD</v>
      </c>
      <c r="K135" s="158" t="str">
        <f t="shared" si="17"/>
        <v>USD</v>
      </c>
      <c r="L135" s="158" t="str">
        <f t="shared" si="13"/>
        <v>USDUSD45516</v>
      </c>
      <c r="M135" s="160">
        <f t="shared" si="18"/>
        <v>45516</v>
      </c>
      <c r="N135" s="158">
        <v>0.91533180778032031</v>
      </c>
      <c r="O135" s="158">
        <v>1.0925</v>
      </c>
      <c r="P135" s="161">
        <f t="shared" si="14"/>
        <v>1</v>
      </c>
    </row>
    <row r="136" spans="9:16" x14ac:dyDescent="0.2">
      <c r="I136" s="158">
        <f t="shared" si="15"/>
        <v>1</v>
      </c>
      <c r="J136" s="158" t="str">
        <f t="shared" si="16"/>
        <v>USD</v>
      </c>
      <c r="K136" s="158" t="str">
        <f t="shared" si="17"/>
        <v>USD</v>
      </c>
      <c r="L136" s="158" t="str">
        <f t="shared" si="13"/>
        <v>USDUSD45517</v>
      </c>
      <c r="M136" s="160">
        <f t="shared" si="18"/>
        <v>45517</v>
      </c>
      <c r="N136" s="158">
        <v>0.91482938431982441</v>
      </c>
      <c r="O136" s="158">
        <v>1.0931</v>
      </c>
      <c r="P136" s="161">
        <f t="shared" si="14"/>
        <v>1</v>
      </c>
    </row>
    <row r="137" spans="9:16" x14ac:dyDescent="0.2">
      <c r="I137" s="158">
        <f t="shared" si="15"/>
        <v>1</v>
      </c>
      <c r="J137" s="158" t="str">
        <f t="shared" si="16"/>
        <v>USD</v>
      </c>
      <c r="K137" s="158" t="str">
        <f t="shared" si="17"/>
        <v>USD</v>
      </c>
      <c r="L137" s="158" t="str">
        <f t="shared" si="13"/>
        <v>USDUSD45518</v>
      </c>
      <c r="M137" s="160">
        <f t="shared" si="18"/>
        <v>45518</v>
      </c>
      <c r="N137" s="158">
        <v>0.90752336872674466</v>
      </c>
      <c r="O137" s="158">
        <v>1.1019000000000001</v>
      </c>
      <c r="P137" s="161">
        <f t="shared" si="14"/>
        <v>1</v>
      </c>
    </row>
    <row r="138" spans="9:16" x14ac:dyDescent="0.2">
      <c r="I138" s="158">
        <f t="shared" si="15"/>
        <v>1</v>
      </c>
      <c r="J138" s="158" t="str">
        <f t="shared" si="16"/>
        <v>USD</v>
      </c>
      <c r="K138" s="158" t="str">
        <f t="shared" si="17"/>
        <v>USD</v>
      </c>
      <c r="L138" s="158" t="str">
        <f t="shared" si="13"/>
        <v>USDUSD45519</v>
      </c>
      <c r="M138" s="160">
        <f t="shared" si="18"/>
        <v>45519</v>
      </c>
      <c r="N138" s="158">
        <v>0.90818272636454456</v>
      </c>
      <c r="O138" s="158">
        <v>1.1011</v>
      </c>
      <c r="P138" s="161">
        <f t="shared" si="14"/>
        <v>1</v>
      </c>
    </row>
    <row r="139" spans="9:16" x14ac:dyDescent="0.2">
      <c r="I139" s="158">
        <f t="shared" si="15"/>
        <v>1</v>
      </c>
      <c r="J139" s="158" t="str">
        <f t="shared" si="16"/>
        <v>USD</v>
      </c>
      <c r="K139" s="158" t="str">
        <f t="shared" si="17"/>
        <v>USD</v>
      </c>
      <c r="L139" s="158" t="str">
        <f t="shared" si="13"/>
        <v>USDUSD45520</v>
      </c>
      <c r="M139" s="160">
        <f t="shared" si="18"/>
        <v>45520</v>
      </c>
      <c r="N139" s="158">
        <v>0.90958704748044394</v>
      </c>
      <c r="O139" s="158">
        <v>1.0993999999999999</v>
      </c>
      <c r="P139" s="161">
        <f t="shared" si="14"/>
        <v>1</v>
      </c>
    </row>
    <row r="140" spans="9:16" x14ac:dyDescent="0.2">
      <c r="I140" s="158">
        <f t="shared" si="15"/>
        <v>1</v>
      </c>
      <c r="J140" s="158" t="str">
        <f t="shared" si="16"/>
        <v>USD</v>
      </c>
      <c r="K140" s="158" t="str">
        <f t="shared" si="17"/>
        <v>USD</v>
      </c>
      <c r="L140" s="158" t="str">
        <f t="shared" si="13"/>
        <v>USDUSD45521</v>
      </c>
      <c r="M140" s="160">
        <f t="shared" si="18"/>
        <v>45521</v>
      </c>
      <c r="N140" s="158">
        <v>0.90958704748044394</v>
      </c>
      <c r="O140" s="158">
        <v>1.0993999999999999</v>
      </c>
      <c r="P140" s="161">
        <f t="shared" si="14"/>
        <v>1</v>
      </c>
    </row>
    <row r="141" spans="9:16" x14ac:dyDescent="0.2">
      <c r="I141" s="158">
        <f t="shared" si="15"/>
        <v>1</v>
      </c>
      <c r="J141" s="158" t="str">
        <f t="shared" si="16"/>
        <v>USD</v>
      </c>
      <c r="K141" s="158" t="str">
        <f t="shared" si="17"/>
        <v>USD</v>
      </c>
      <c r="L141" s="158" t="str">
        <f t="shared" si="13"/>
        <v>USDUSD45522</v>
      </c>
      <c r="M141" s="160">
        <f t="shared" si="18"/>
        <v>45522</v>
      </c>
      <c r="N141" s="158">
        <v>0.90958704748044394</v>
      </c>
      <c r="O141" s="158">
        <v>1.0993999999999999</v>
      </c>
      <c r="P141" s="161">
        <f t="shared" si="14"/>
        <v>1</v>
      </c>
    </row>
    <row r="142" spans="9:16" x14ac:dyDescent="0.2">
      <c r="I142" s="158">
        <f t="shared" si="15"/>
        <v>1</v>
      </c>
      <c r="J142" s="158" t="str">
        <f t="shared" si="16"/>
        <v>USD</v>
      </c>
      <c r="K142" s="158" t="str">
        <f t="shared" si="17"/>
        <v>USD</v>
      </c>
      <c r="L142" s="158" t="str">
        <f t="shared" si="13"/>
        <v>USDUSD45523</v>
      </c>
      <c r="M142" s="160">
        <f t="shared" si="18"/>
        <v>45523</v>
      </c>
      <c r="N142" s="158">
        <v>0.90571506204148167</v>
      </c>
      <c r="O142" s="158">
        <v>1.1041000000000001</v>
      </c>
      <c r="P142" s="161">
        <f t="shared" si="14"/>
        <v>1</v>
      </c>
    </row>
    <row r="143" spans="9:16" x14ac:dyDescent="0.2">
      <c r="I143" s="158">
        <f t="shared" si="15"/>
        <v>1</v>
      </c>
      <c r="J143" s="158" t="str">
        <f t="shared" si="16"/>
        <v>USD</v>
      </c>
      <c r="K143" s="158" t="str">
        <f t="shared" si="17"/>
        <v>USD</v>
      </c>
      <c r="L143" s="158" t="str">
        <f t="shared" si="13"/>
        <v>USDUSD45524</v>
      </c>
      <c r="M143" s="160">
        <f t="shared" si="18"/>
        <v>45524</v>
      </c>
      <c r="N143" s="158">
        <v>0.90220137134608436</v>
      </c>
      <c r="O143" s="158">
        <v>1.1084000000000001</v>
      </c>
      <c r="P143" s="161">
        <f t="shared" si="14"/>
        <v>1</v>
      </c>
    </row>
    <row r="144" spans="9:16" x14ac:dyDescent="0.2">
      <c r="I144" s="158">
        <f t="shared" si="15"/>
        <v>1</v>
      </c>
      <c r="J144" s="158" t="str">
        <f t="shared" si="16"/>
        <v>USD</v>
      </c>
      <c r="K144" s="158" t="str">
        <f t="shared" si="17"/>
        <v>USD</v>
      </c>
      <c r="L144" s="158" t="str">
        <f t="shared" si="13"/>
        <v>USDUSD45525</v>
      </c>
      <c r="M144" s="160">
        <f t="shared" si="18"/>
        <v>45525</v>
      </c>
      <c r="N144" s="158">
        <v>0.89960417416336813</v>
      </c>
      <c r="O144" s="158">
        <v>1.1115999999999999</v>
      </c>
      <c r="P144" s="161">
        <f t="shared" si="14"/>
        <v>1</v>
      </c>
    </row>
    <row r="145" spans="9:16" x14ac:dyDescent="0.2">
      <c r="I145" s="158">
        <f t="shared" si="15"/>
        <v>1</v>
      </c>
      <c r="J145" s="158" t="str">
        <f t="shared" si="16"/>
        <v>USD</v>
      </c>
      <c r="K145" s="158" t="str">
        <f t="shared" si="17"/>
        <v>USD</v>
      </c>
      <c r="L145" s="158" t="str">
        <f t="shared" si="13"/>
        <v>USDUSD45526</v>
      </c>
      <c r="M145" s="160">
        <f t="shared" si="18"/>
        <v>45526</v>
      </c>
      <c r="N145" s="158">
        <v>0.89806915132465204</v>
      </c>
      <c r="O145" s="158">
        <v>1.1134999999999999</v>
      </c>
      <c r="P145" s="161">
        <f t="shared" si="14"/>
        <v>1</v>
      </c>
    </row>
    <row r="146" spans="9:16" x14ac:dyDescent="0.2">
      <c r="I146" s="158">
        <f t="shared" si="15"/>
        <v>1</v>
      </c>
      <c r="J146" s="158" t="str">
        <f t="shared" si="16"/>
        <v>USD</v>
      </c>
      <c r="K146" s="158" t="str">
        <f t="shared" si="17"/>
        <v>USD</v>
      </c>
      <c r="L146" s="158" t="str">
        <f t="shared" si="13"/>
        <v>USDUSD45527</v>
      </c>
      <c r="M146" s="160">
        <f t="shared" si="18"/>
        <v>45527</v>
      </c>
      <c r="N146" s="158">
        <v>0.89919971225609197</v>
      </c>
      <c r="O146" s="158">
        <v>1.1121000000000001</v>
      </c>
      <c r="P146" s="161">
        <f t="shared" si="14"/>
        <v>1</v>
      </c>
    </row>
    <row r="147" spans="9:16" x14ac:dyDescent="0.2">
      <c r="I147" s="158">
        <f t="shared" si="15"/>
        <v>1</v>
      </c>
      <c r="J147" s="158" t="str">
        <f t="shared" si="16"/>
        <v>USD</v>
      </c>
      <c r="K147" s="158" t="str">
        <f t="shared" si="17"/>
        <v>USD</v>
      </c>
      <c r="L147" s="158" t="str">
        <f t="shared" si="13"/>
        <v>USDUSD45528</v>
      </c>
      <c r="M147" s="160">
        <f t="shared" si="18"/>
        <v>45528</v>
      </c>
      <c r="N147" s="158">
        <v>0.89919971225609197</v>
      </c>
      <c r="O147" s="158">
        <v>1.1121000000000001</v>
      </c>
      <c r="P147" s="161">
        <f t="shared" si="14"/>
        <v>1</v>
      </c>
    </row>
    <row r="148" spans="9:16" x14ac:dyDescent="0.2">
      <c r="I148" s="158">
        <f t="shared" si="15"/>
        <v>1</v>
      </c>
      <c r="J148" s="158" t="str">
        <f t="shared" si="16"/>
        <v>USD</v>
      </c>
      <c r="K148" s="158" t="str">
        <f t="shared" si="17"/>
        <v>USD</v>
      </c>
      <c r="L148" s="158" t="str">
        <f t="shared" si="13"/>
        <v>USDUSD45529</v>
      </c>
      <c r="M148" s="160">
        <f t="shared" si="18"/>
        <v>45529</v>
      </c>
      <c r="N148" s="158">
        <v>0.89919971225609197</v>
      </c>
      <c r="O148" s="158">
        <v>1.1121000000000001</v>
      </c>
      <c r="P148" s="161">
        <f t="shared" si="14"/>
        <v>1</v>
      </c>
    </row>
    <row r="149" spans="9:16" x14ac:dyDescent="0.2">
      <c r="I149" s="158">
        <f t="shared" si="15"/>
        <v>1</v>
      </c>
      <c r="J149" s="158" t="str">
        <f t="shared" si="16"/>
        <v>USD</v>
      </c>
      <c r="K149" s="158" t="str">
        <f t="shared" si="17"/>
        <v>USD</v>
      </c>
      <c r="L149" s="158" t="str">
        <f t="shared" si="13"/>
        <v>USDUSD45530</v>
      </c>
      <c r="M149" s="160">
        <f t="shared" si="18"/>
        <v>45530</v>
      </c>
      <c r="N149" s="158">
        <v>0.89581653677326878</v>
      </c>
      <c r="O149" s="158">
        <v>1.1163000000000001</v>
      </c>
      <c r="P149" s="161">
        <f t="shared" si="14"/>
        <v>1</v>
      </c>
    </row>
    <row r="150" spans="9:16" x14ac:dyDescent="0.2">
      <c r="I150" s="158">
        <f t="shared" si="15"/>
        <v>1</v>
      </c>
      <c r="J150" s="158" t="str">
        <f t="shared" si="16"/>
        <v>USD</v>
      </c>
      <c r="K150" s="158" t="str">
        <f t="shared" si="17"/>
        <v>USD</v>
      </c>
      <c r="L150" s="158" t="str">
        <f t="shared" si="13"/>
        <v>USDUSD45531</v>
      </c>
      <c r="M150" s="160">
        <f t="shared" si="18"/>
        <v>45531</v>
      </c>
      <c r="N150" s="158">
        <v>0.89589679268948208</v>
      </c>
      <c r="O150" s="158">
        <v>1.1162000000000001</v>
      </c>
      <c r="P150" s="161">
        <f t="shared" si="14"/>
        <v>1</v>
      </c>
    </row>
    <row r="151" spans="9:16" x14ac:dyDescent="0.2">
      <c r="I151" s="158">
        <f t="shared" si="15"/>
        <v>1</v>
      </c>
      <c r="J151" s="158" t="str">
        <f t="shared" si="16"/>
        <v>USD</v>
      </c>
      <c r="K151" s="158" t="str">
        <f t="shared" si="17"/>
        <v>USD</v>
      </c>
      <c r="L151" s="158" t="str">
        <f t="shared" si="13"/>
        <v>USDUSD45532</v>
      </c>
      <c r="M151" s="160">
        <f t="shared" si="18"/>
        <v>45532</v>
      </c>
      <c r="N151" s="158">
        <v>0.8995232526760818</v>
      </c>
      <c r="O151" s="158">
        <v>1.1116999999999999</v>
      </c>
      <c r="P151" s="161">
        <f t="shared" si="14"/>
        <v>1</v>
      </c>
    </row>
    <row r="152" spans="9:16" x14ac:dyDescent="0.2">
      <c r="I152" s="158">
        <f t="shared" si="15"/>
        <v>1</v>
      </c>
      <c r="J152" s="158" t="str">
        <f t="shared" si="16"/>
        <v>USD</v>
      </c>
      <c r="K152" s="158" t="str">
        <f t="shared" si="17"/>
        <v>USD</v>
      </c>
      <c r="L152" s="158" t="str">
        <f t="shared" si="13"/>
        <v>USDUSD45533</v>
      </c>
      <c r="M152" s="160">
        <f t="shared" si="18"/>
        <v>45533</v>
      </c>
      <c r="N152" s="158">
        <v>0.90187590187590183</v>
      </c>
      <c r="O152" s="158">
        <v>1.1088</v>
      </c>
      <c r="P152" s="161">
        <f t="shared" si="14"/>
        <v>1</v>
      </c>
    </row>
    <row r="153" spans="9:16" x14ac:dyDescent="0.2">
      <c r="I153" s="158">
        <f t="shared" si="15"/>
        <v>1</v>
      </c>
      <c r="J153" s="158" t="str">
        <f t="shared" si="16"/>
        <v>USD</v>
      </c>
      <c r="K153" s="158" t="str">
        <f t="shared" si="17"/>
        <v>USD</v>
      </c>
      <c r="L153" s="158" t="str">
        <f t="shared" si="13"/>
        <v>USDUSD45534</v>
      </c>
      <c r="M153" s="160">
        <f t="shared" si="18"/>
        <v>45534</v>
      </c>
      <c r="N153" s="158">
        <v>0.90195724722648141</v>
      </c>
      <c r="O153" s="158">
        <v>1.1087</v>
      </c>
      <c r="P153" s="161">
        <f t="shared" si="14"/>
        <v>1</v>
      </c>
    </row>
    <row r="154" spans="9:16" x14ac:dyDescent="0.2">
      <c r="I154" s="158">
        <f t="shared" si="15"/>
        <v>1</v>
      </c>
      <c r="J154" s="158" t="str">
        <f t="shared" si="16"/>
        <v>USD</v>
      </c>
      <c r="K154" s="158" t="str">
        <f t="shared" si="17"/>
        <v>USD</v>
      </c>
      <c r="L154" s="158" t="str">
        <f t="shared" si="13"/>
        <v>USDUSD45535</v>
      </c>
      <c r="M154" s="160">
        <f t="shared" si="18"/>
        <v>45535</v>
      </c>
      <c r="N154" s="158">
        <v>0.90195724722648141</v>
      </c>
      <c r="O154" s="158">
        <v>1.1087</v>
      </c>
      <c r="P154" s="161">
        <f t="shared" si="14"/>
        <v>1</v>
      </c>
    </row>
    <row r="155" spans="9:16" x14ac:dyDescent="0.2">
      <c r="I155" s="158">
        <f t="shared" si="15"/>
        <v>1</v>
      </c>
      <c r="J155" s="158" t="str">
        <f t="shared" si="16"/>
        <v>USD</v>
      </c>
      <c r="K155" s="158" t="str">
        <f t="shared" si="17"/>
        <v>USD</v>
      </c>
      <c r="L155" s="158" t="str">
        <f t="shared" si="13"/>
        <v>USDUSD45536</v>
      </c>
      <c r="M155" s="160">
        <f t="shared" si="18"/>
        <v>45536</v>
      </c>
      <c r="N155" s="158">
        <v>0.90195724722648141</v>
      </c>
      <c r="O155" s="158">
        <v>1.1087</v>
      </c>
      <c r="P155" s="161">
        <f t="shared" si="14"/>
        <v>1</v>
      </c>
    </row>
    <row r="156" spans="9:16" x14ac:dyDescent="0.2">
      <c r="I156" s="158">
        <f t="shared" si="15"/>
        <v>1</v>
      </c>
      <c r="J156" s="158" t="str">
        <f t="shared" si="16"/>
        <v>USD</v>
      </c>
      <c r="K156" s="158" t="str">
        <f t="shared" si="17"/>
        <v>USD</v>
      </c>
      <c r="L156" s="158" t="str">
        <f t="shared" si="13"/>
        <v>USDUSD45537</v>
      </c>
      <c r="M156" s="160">
        <f t="shared" si="18"/>
        <v>45537</v>
      </c>
      <c r="N156" s="158">
        <v>0.90407738902450041</v>
      </c>
      <c r="O156" s="158">
        <v>1.1061000000000001</v>
      </c>
      <c r="P156" s="161">
        <f t="shared" si="14"/>
        <v>1</v>
      </c>
    </row>
    <row r="157" spans="9:16" x14ac:dyDescent="0.2">
      <c r="I157" s="158">
        <f t="shared" si="15"/>
        <v>1</v>
      </c>
      <c r="J157" s="158" t="str">
        <f t="shared" si="16"/>
        <v>USD</v>
      </c>
      <c r="K157" s="158" t="str">
        <f t="shared" si="17"/>
        <v>USD</v>
      </c>
      <c r="L157" s="158" t="str">
        <f t="shared" si="13"/>
        <v>USDUSD45538</v>
      </c>
      <c r="M157" s="160">
        <f t="shared" si="18"/>
        <v>45538</v>
      </c>
      <c r="N157" s="158">
        <v>0.90620752152242867</v>
      </c>
      <c r="O157" s="158">
        <v>1.1034999999999999</v>
      </c>
      <c r="P157" s="161">
        <f t="shared" si="14"/>
        <v>1</v>
      </c>
    </row>
    <row r="158" spans="9:16" x14ac:dyDescent="0.2">
      <c r="I158" s="158">
        <f t="shared" si="15"/>
        <v>1</v>
      </c>
      <c r="J158" s="158" t="str">
        <f t="shared" si="16"/>
        <v>USD</v>
      </c>
      <c r="K158" s="158" t="str">
        <f t="shared" si="17"/>
        <v>USD</v>
      </c>
      <c r="L158" s="158" t="str">
        <f t="shared" si="13"/>
        <v>USDUSD45539</v>
      </c>
      <c r="M158" s="160">
        <f t="shared" si="18"/>
        <v>45539</v>
      </c>
      <c r="N158" s="158">
        <v>0.90497737556561086</v>
      </c>
      <c r="O158" s="158">
        <v>1.105</v>
      </c>
      <c r="P158" s="161">
        <f t="shared" si="14"/>
        <v>1</v>
      </c>
    </row>
    <row r="159" spans="9:16" x14ac:dyDescent="0.2">
      <c r="I159" s="158">
        <f t="shared" si="15"/>
        <v>1</v>
      </c>
      <c r="J159" s="158" t="str">
        <f t="shared" si="16"/>
        <v>USD</v>
      </c>
      <c r="K159" s="158" t="str">
        <f t="shared" si="17"/>
        <v>USD</v>
      </c>
      <c r="L159" s="158" t="str">
        <f t="shared" si="13"/>
        <v>USDUSD45540</v>
      </c>
      <c r="M159" s="160">
        <f t="shared" si="18"/>
        <v>45540</v>
      </c>
      <c r="N159" s="158">
        <v>0.90114445345588901</v>
      </c>
      <c r="O159" s="158">
        <v>1.1096999999999999</v>
      </c>
      <c r="P159" s="161">
        <f t="shared" si="14"/>
        <v>1</v>
      </c>
    </row>
    <row r="160" spans="9:16" x14ac:dyDescent="0.2">
      <c r="I160" s="158">
        <f t="shared" si="15"/>
        <v>1</v>
      </c>
      <c r="J160" s="158" t="str">
        <f t="shared" si="16"/>
        <v>USD</v>
      </c>
      <c r="K160" s="158" t="str">
        <f t="shared" si="17"/>
        <v>USD</v>
      </c>
      <c r="L160" s="158" t="str">
        <f t="shared" si="13"/>
        <v>USDUSD45541</v>
      </c>
      <c r="M160" s="160">
        <f t="shared" si="18"/>
        <v>45541</v>
      </c>
      <c r="N160" s="158">
        <v>0.90065747996037104</v>
      </c>
      <c r="O160" s="158">
        <v>1.1103000000000001</v>
      </c>
      <c r="P160" s="161">
        <f t="shared" si="14"/>
        <v>1</v>
      </c>
    </row>
    <row r="161" spans="9:16" x14ac:dyDescent="0.2">
      <c r="I161" s="158">
        <f t="shared" si="15"/>
        <v>1</v>
      </c>
      <c r="J161" s="158" t="str">
        <f t="shared" si="16"/>
        <v>USD</v>
      </c>
      <c r="K161" s="158" t="str">
        <f t="shared" si="17"/>
        <v>USD</v>
      </c>
      <c r="L161" s="158" t="str">
        <f t="shared" si="13"/>
        <v>USDUSD45542</v>
      </c>
      <c r="M161" s="160">
        <f t="shared" si="18"/>
        <v>45542</v>
      </c>
      <c r="N161" s="158">
        <v>0.90065747996037104</v>
      </c>
      <c r="O161" s="158">
        <v>1.1103000000000001</v>
      </c>
      <c r="P161" s="161">
        <f t="shared" si="14"/>
        <v>1</v>
      </c>
    </row>
    <row r="162" spans="9:16" x14ac:dyDescent="0.2">
      <c r="I162" s="158">
        <f t="shared" si="15"/>
        <v>1</v>
      </c>
      <c r="J162" s="158" t="str">
        <f t="shared" si="16"/>
        <v>USD</v>
      </c>
      <c r="K162" s="158" t="str">
        <f t="shared" si="17"/>
        <v>USD</v>
      </c>
      <c r="L162" s="158" t="str">
        <f t="shared" si="13"/>
        <v>USDUSD45543</v>
      </c>
      <c r="M162" s="160">
        <f t="shared" si="18"/>
        <v>45543</v>
      </c>
      <c r="N162" s="158">
        <v>0.90065747996037104</v>
      </c>
      <c r="O162" s="158">
        <v>1.1103000000000001</v>
      </c>
      <c r="P162" s="161">
        <f t="shared" si="14"/>
        <v>1</v>
      </c>
    </row>
    <row r="163" spans="9:16" x14ac:dyDescent="0.2">
      <c r="I163" s="158">
        <f t="shared" si="15"/>
        <v>1</v>
      </c>
      <c r="J163" s="158" t="str">
        <f t="shared" si="16"/>
        <v>USD</v>
      </c>
      <c r="K163" s="158" t="str">
        <f t="shared" si="17"/>
        <v>USD</v>
      </c>
      <c r="L163" s="158" t="str">
        <f t="shared" si="13"/>
        <v>USDUSD45544</v>
      </c>
      <c r="M163" s="160">
        <f t="shared" si="18"/>
        <v>45544</v>
      </c>
      <c r="N163" s="158">
        <v>0.90555102780041652</v>
      </c>
      <c r="O163" s="158">
        <v>1.1043000000000001</v>
      </c>
      <c r="P163" s="161">
        <f t="shared" si="14"/>
        <v>1</v>
      </c>
    </row>
    <row r="164" spans="9:16" x14ac:dyDescent="0.2">
      <c r="I164" s="158">
        <f t="shared" si="15"/>
        <v>1</v>
      </c>
      <c r="J164" s="158" t="str">
        <f t="shared" si="16"/>
        <v>USD</v>
      </c>
      <c r="K164" s="158" t="str">
        <f t="shared" si="17"/>
        <v>USD</v>
      </c>
      <c r="L164" s="158" t="str">
        <f t="shared" si="13"/>
        <v>USDUSD45545</v>
      </c>
      <c r="M164" s="160">
        <f t="shared" si="18"/>
        <v>45545</v>
      </c>
      <c r="N164" s="158">
        <v>0.90653612546459983</v>
      </c>
      <c r="O164" s="158">
        <v>1.1031</v>
      </c>
      <c r="P164" s="161">
        <f t="shared" si="14"/>
        <v>1</v>
      </c>
    </row>
    <row r="165" spans="9:16" x14ac:dyDescent="0.2">
      <c r="I165" s="158">
        <f t="shared" si="15"/>
        <v>1</v>
      </c>
      <c r="J165" s="158" t="str">
        <f t="shared" si="16"/>
        <v>USD</v>
      </c>
      <c r="K165" s="158" t="str">
        <f t="shared" si="17"/>
        <v>USD</v>
      </c>
      <c r="L165" s="158" t="str">
        <f t="shared" si="13"/>
        <v>USDUSD45546</v>
      </c>
      <c r="M165" s="160">
        <f t="shared" si="18"/>
        <v>45546</v>
      </c>
      <c r="N165" s="158">
        <v>0.90555102780041652</v>
      </c>
      <c r="O165" s="158">
        <v>1.1043000000000001</v>
      </c>
      <c r="P165" s="161">
        <f t="shared" si="14"/>
        <v>1</v>
      </c>
    </row>
    <row r="166" spans="9:16" x14ac:dyDescent="0.2">
      <c r="I166" s="158">
        <f t="shared" si="15"/>
        <v>1</v>
      </c>
      <c r="J166" s="158" t="str">
        <f t="shared" si="16"/>
        <v>USD</v>
      </c>
      <c r="K166" s="158" t="str">
        <f t="shared" si="17"/>
        <v>USD</v>
      </c>
      <c r="L166" s="158" t="str">
        <f t="shared" si="13"/>
        <v>USDUSD45547</v>
      </c>
      <c r="M166" s="160">
        <f t="shared" si="18"/>
        <v>45547</v>
      </c>
      <c r="N166" s="158">
        <v>0.90777051561365296</v>
      </c>
      <c r="O166" s="158">
        <v>1.1015999999999999</v>
      </c>
      <c r="P166" s="161">
        <f t="shared" si="14"/>
        <v>1</v>
      </c>
    </row>
    <row r="167" spans="9:16" x14ac:dyDescent="0.2">
      <c r="I167" s="158">
        <f t="shared" si="15"/>
        <v>1</v>
      </c>
      <c r="J167" s="158" t="str">
        <f t="shared" si="16"/>
        <v>USD</v>
      </c>
      <c r="K167" s="158" t="str">
        <f t="shared" si="17"/>
        <v>USD</v>
      </c>
      <c r="L167" s="158" t="str">
        <f t="shared" si="13"/>
        <v>USDUSD45548</v>
      </c>
      <c r="M167" s="160">
        <f t="shared" si="18"/>
        <v>45548</v>
      </c>
      <c r="N167" s="158">
        <v>0.90244562765093395</v>
      </c>
      <c r="O167" s="158">
        <v>1.1081000000000001</v>
      </c>
      <c r="P167" s="161">
        <f t="shared" si="14"/>
        <v>1</v>
      </c>
    </row>
    <row r="168" spans="9:16" x14ac:dyDescent="0.2">
      <c r="I168" s="158">
        <f t="shared" si="15"/>
        <v>1</v>
      </c>
      <c r="J168" s="158" t="str">
        <f t="shared" si="16"/>
        <v>USD</v>
      </c>
      <c r="K168" s="158" t="str">
        <f t="shared" si="17"/>
        <v>USD</v>
      </c>
      <c r="L168" s="158" t="str">
        <f t="shared" si="13"/>
        <v>USDUSD45549</v>
      </c>
      <c r="M168" s="160">
        <f t="shared" si="18"/>
        <v>45549</v>
      </c>
      <c r="N168" s="158">
        <v>0.90244562765093395</v>
      </c>
      <c r="O168" s="158">
        <v>1.1081000000000001</v>
      </c>
      <c r="P168" s="161">
        <f t="shared" si="14"/>
        <v>1</v>
      </c>
    </row>
    <row r="169" spans="9:16" x14ac:dyDescent="0.2">
      <c r="I169" s="158">
        <f t="shared" si="15"/>
        <v>1</v>
      </c>
      <c r="J169" s="158" t="str">
        <f t="shared" si="16"/>
        <v>USD</v>
      </c>
      <c r="K169" s="158" t="str">
        <f t="shared" si="17"/>
        <v>USD</v>
      </c>
      <c r="L169" s="158" t="str">
        <f t="shared" si="13"/>
        <v>USDUSD45550</v>
      </c>
      <c r="M169" s="160">
        <f t="shared" si="18"/>
        <v>45550</v>
      </c>
      <c r="N169" s="158">
        <v>0.90244562765093395</v>
      </c>
      <c r="O169" s="158">
        <v>1.1081000000000001</v>
      </c>
      <c r="P169" s="161">
        <f t="shared" si="14"/>
        <v>1</v>
      </c>
    </row>
    <row r="170" spans="9:16" x14ac:dyDescent="0.2">
      <c r="I170" s="158">
        <f t="shared" si="15"/>
        <v>1</v>
      </c>
      <c r="J170" s="158" t="str">
        <f t="shared" si="16"/>
        <v>USD</v>
      </c>
      <c r="K170" s="158" t="str">
        <f t="shared" si="17"/>
        <v>USD</v>
      </c>
      <c r="L170" s="158" t="str">
        <f t="shared" si="13"/>
        <v>USDUSD45551</v>
      </c>
      <c r="M170" s="160">
        <f t="shared" si="18"/>
        <v>45551</v>
      </c>
      <c r="N170" s="158">
        <v>0.89879561387740425</v>
      </c>
      <c r="O170" s="158">
        <v>1.1126</v>
      </c>
      <c r="P170" s="161">
        <f t="shared" si="14"/>
        <v>1</v>
      </c>
    </row>
    <row r="171" spans="9:16" x14ac:dyDescent="0.2">
      <c r="I171" s="158">
        <f t="shared" si="15"/>
        <v>1</v>
      </c>
      <c r="J171" s="158" t="str">
        <f t="shared" si="16"/>
        <v>USD</v>
      </c>
      <c r="K171" s="158" t="str">
        <f t="shared" si="17"/>
        <v>USD</v>
      </c>
      <c r="L171" s="158" t="str">
        <f t="shared" si="13"/>
        <v>USDUSD45552</v>
      </c>
      <c r="M171" s="160">
        <f t="shared" si="18"/>
        <v>45552</v>
      </c>
      <c r="N171" s="158">
        <v>0.89774665589370684</v>
      </c>
      <c r="O171" s="158">
        <v>1.1138999999999999</v>
      </c>
      <c r="P171" s="161">
        <f t="shared" si="14"/>
        <v>1</v>
      </c>
    </row>
    <row r="172" spans="9:16" x14ac:dyDescent="0.2">
      <c r="I172" s="158">
        <f t="shared" si="15"/>
        <v>1</v>
      </c>
      <c r="J172" s="158" t="str">
        <f t="shared" si="16"/>
        <v>USD</v>
      </c>
      <c r="K172" s="158" t="str">
        <f t="shared" si="17"/>
        <v>USD</v>
      </c>
      <c r="L172" s="158" t="str">
        <f t="shared" si="13"/>
        <v>USDUSD45553</v>
      </c>
      <c r="M172" s="160">
        <f t="shared" si="18"/>
        <v>45553</v>
      </c>
      <c r="N172" s="158">
        <v>0.89895720963682124</v>
      </c>
      <c r="O172" s="158">
        <v>1.1124000000000001</v>
      </c>
      <c r="P172" s="161">
        <f t="shared" si="14"/>
        <v>1</v>
      </c>
    </row>
    <row r="173" spans="9:16" x14ac:dyDescent="0.2">
      <c r="I173" s="158">
        <f t="shared" si="15"/>
        <v>1</v>
      </c>
      <c r="J173" s="158" t="str">
        <f t="shared" si="16"/>
        <v>USD</v>
      </c>
      <c r="K173" s="158" t="str">
        <f t="shared" si="17"/>
        <v>USD</v>
      </c>
      <c r="L173" s="158" t="str">
        <f t="shared" si="13"/>
        <v>USDUSD45554</v>
      </c>
      <c r="M173" s="160">
        <f t="shared" si="18"/>
        <v>45554</v>
      </c>
      <c r="N173" s="158">
        <v>0.89637863033345289</v>
      </c>
      <c r="O173" s="158">
        <v>1.1155999999999999</v>
      </c>
      <c r="P173" s="161">
        <f t="shared" si="14"/>
        <v>1</v>
      </c>
    </row>
    <row r="174" spans="9:16" x14ac:dyDescent="0.2">
      <c r="I174" s="158">
        <f t="shared" si="15"/>
        <v>1</v>
      </c>
      <c r="J174" s="158" t="str">
        <f t="shared" si="16"/>
        <v>USD</v>
      </c>
      <c r="K174" s="158" t="str">
        <f t="shared" si="17"/>
        <v>USD</v>
      </c>
      <c r="L174" s="158" t="str">
        <f t="shared" si="13"/>
        <v>USDUSD45555</v>
      </c>
      <c r="M174" s="160">
        <f t="shared" si="18"/>
        <v>45555</v>
      </c>
      <c r="N174" s="158">
        <v>0.89557585527494177</v>
      </c>
      <c r="O174" s="158">
        <v>1.1166</v>
      </c>
      <c r="P174" s="161">
        <f t="shared" si="14"/>
        <v>1</v>
      </c>
    </row>
    <row r="175" spans="9:16" x14ac:dyDescent="0.2">
      <c r="I175" s="158">
        <f t="shared" si="15"/>
        <v>1</v>
      </c>
      <c r="J175" s="158" t="str">
        <f t="shared" si="16"/>
        <v>USD</v>
      </c>
      <c r="K175" s="158" t="str">
        <f t="shared" si="17"/>
        <v>USD</v>
      </c>
      <c r="L175" s="158" t="str">
        <f t="shared" si="13"/>
        <v>USDUSD45556</v>
      </c>
      <c r="M175" s="160">
        <f t="shared" si="18"/>
        <v>45556</v>
      </c>
      <c r="N175" s="158">
        <v>0.89557585527494177</v>
      </c>
      <c r="O175" s="158">
        <v>1.1166</v>
      </c>
      <c r="P175" s="161">
        <f t="shared" si="14"/>
        <v>1</v>
      </c>
    </row>
    <row r="176" spans="9:16" x14ac:dyDescent="0.2">
      <c r="I176" s="158">
        <f t="shared" si="15"/>
        <v>1</v>
      </c>
      <c r="J176" s="158" t="str">
        <f t="shared" si="16"/>
        <v>USD</v>
      </c>
      <c r="K176" s="158" t="str">
        <f t="shared" si="17"/>
        <v>USD</v>
      </c>
      <c r="L176" s="158" t="str">
        <f t="shared" si="13"/>
        <v>USDUSD45557</v>
      </c>
      <c r="M176" s="160">
        <f t="shared" si="18"/>
        <v>45557</v>
      </c>
      <c r="N176" s="158">
        <v>0.89557585527494177</v>
      </c>
      <c r="O176" s="158">
        <v>1.1166</v>
      </c>
      <c r="P176" s="161">
        <f t="shared" si="14"/>
        <v>1</v>
      </c>
    </row>
    <row r="177" spans="9:16" x14ac:dyDescent="0.2">
      <c r="I177" s="158">
        <f t="shared" si="15"/>
        <v>1</v>
      </c>
      <c r="J177" s="158" t="str">
        <f t="shared" si="16"/>
        <v>USD</v>
      </c>
      <c r="K177" s="158" t="str">
        <f t="shared" si="17"/>
        <v>USD</v>
      </c>
      <c r="L177" s="158" t="str">
        <f t="shared" si="13"/>
        <v>USDUSD45558</v>
      </c>
      <c r="M177" s="160">
        <f t="shared" si="18"/>
        <v>45558</v>
      </c>
      <c r="N177" s="158">
        <v>0.89936145336810858</v>
      </c>
      <c r="O177" s="158">
        <v>1.1119000000000001</v>
      </c>
      <c r="P177" s="161">
        <f t="shared" si="14"/>
        <v>1</v>
      </c>
    </row>
    <row r="178" spans="9:16" x14ac:dyDescent="0.2">
      <c r="I178" s="158">
        <f t="shared" si="15"/>
        <v>1</v>
      </c>
      <c r="J178" s="158" t="str">
        <f t="shared" si="16"/>
        <v>USD</v>
      </c>
      <c r="K178" s="158" t="str">
        <f t="shared" si="17"/>
        <v>USD</v>
      </c>
      <c r="L178" s="158" t="str">
        <f t="shared" si="13"/>
        <v>USDUSD45559</v>
      </c>
      <c r="M178" s="160">
        <f t="shared" si="18"/>
        <v>45559</v>
      </c>
      <c r="N178" s="158">
        <v>0.89823048594269295</v>
      </c>
      <c r="O178" s="158">
        <v>1.1133</v>
      </c>
      <c r="P178" s="161">
        <f t="shared" si="14"/>
        <v>1</v>
      </c>
    </row>
    <row r="179" spans="9:16" x14ac:dyDescent="0.2">
      <c r="I179" s="158">
        <f t="shared" si="15"/>
        <v>1</v>
      </c>
      <c r="J179" s="158" t="str">
        <f t="shared" si="16"/>
        <v>USD</v>
      </c>
      <c r="K179" s="158" t="str">
        <f t="shared" si="17"/>
        <v>USD</v>
      </c>
      <c r="L179" s="158" t="str">
        <f t="shared" si="13"/>
        <v>USDUSD45560</v>
      </c>
      <c r="M179" s="160">
        <f t="shared" si="18"/>
        <v>45560</v>
      </c>
      <c r="N179" s="158">
        <v>0.89333571556190816</v>
      </c>
      <c r="O179" s="158">
        <v>1.1194</v>
      </c>
      <c r="P179" s="161">
        <f t="shared" si="14"/>
        <v>1</v>
      </c>
    </row>
    <row r="180" spans="9:16" x14ac:dyDescent="0.2">
      <c r="I180" s="158">
        <f t="shared" si="15"/>
        <v>1</v>
      </c>
      <c r="J180" s="158" t="str">
        <f t="shared" si="16"/>
        <v>USD</v>
      </c>
      <c r="K180" s="158" t="str">
        <f t="shared" si="17"/>
        <v>USD</v>
      </c>
      <c r="L180" s="158" t="str">
        <f t="shared" si="13"/>
        <v>USDUSD45561</v>
      </c>
      <c r="M180" s="160">
        <f t="shared" si="18"/>
        <v>45561</v>
      </c>
      <c r="N180" s="158">
        <v>0.89645898700134474</v>
      </c>
      <c r="O180" s="158">
        <v>1.1154999999999999</v>
      </c>
      <c r="P180" s="161">
        <f t="shared" si="14"/>
        <v>1</v>
      </c>
    </row>
    <row r="181" spans="9:16" x14ac:dyDescent="0.2">
      <c r="I181" s="158">
        <f t="shared" si="15"/>
        <v>1</v>
      </c>
      <c r="J181" s="158" t="str">
        <f t="shared" si="16"/>
        <v>USD</v>
      </c>
      <c r="K181" s="158" t="str">
        <f t="shared" si="17"/>
        <v>USD</v>
      </c>
      <c r="L181" s="158" t="str">
        <f t="shared" si="13"/>
        <v>USDUSD45562</v>
      </c>
      <c r="M181" s="160">
        <f t="shared" si="18"/>
        <v>45562</v>
      </c>
      <c r="N181" s="158">
        <v>0.89621796020792266</v>
      </c>
      <c r="O181" s="158">
        <v>1.1157999999999999</v>
      </c>
      <c r="P181" s="161">
        <f t="shared" si="14"/>
        <v>1</v>
      </c>
    </row>
    <row r="182" spans="9:16" x14ac:dyDescent="0.2">
      <c r="I182" s="158">
        <f t="shared" si="15"/>
        <v>1</v>
      </c>
      <c r="J182" s="158" t="str">
        <f t="shared" si="16"/>
        <v>USD</v>
      </c>
      <c r="K182" s="158" t="str">
        <f t="shared" si="17"/>
        <v>USD</v>
      </c>
      <c r="L182" s="158" t="str">
        <f t="shared" si="13"/>
        <v>USDUSD45563</v>
      </c>
      <c r="M182" s="160">
        <f t="shared" si="18"/>
        <v>45563</v>
      </c>
      <c r="N182" s="158">
        <v>0.89621796020792266</v>
      </c>
      <c r="O182" s="158">
        <v>1.1157999999999999</v>
      </c>
      <c r="P182" s="161">
        <f t="shared" si="14"/>
        <v>1</v>
      </c>
    </row>
    <row r="183" spans="9:16" x14ac:dyDescent="0.2">
      <c r="I183" s="158">
        <f t="shared" si="15"/>
        <v>1</v>
      </c>
      <c r="J183" s="158" t="str">
        <f t="shared" si="16"/>
        <v>USD</v>
      </c>
      <c r="K183" s="158" t="str">
        <f t="shared" si="17"/>
        <v>USD</v>
      </c>
      <c r="L183" s="158" t="str">
        <f t="shared" si="13"/>
        <v>USDUSD45564</v>
      </c>
      <c r="M183" s="160">
        <f t="shared" si="18"/>
        <v>45564</v>
      </c>
      <c r="N183" s="158">
        <v>0.89621796020792266</v>
      </c>
      <c r="O183" s="158">
        <v>1.1157999999999999</v>
      </c>
      <c r="P183" s="161">
        <f t="shared" si="14"/>
        <v>1</v>
      </c>
    </row>
    <row r="184" spans="9:16" x14ac:dyDescent="0.2">
      <c r="I184" s="158">
        <f t="shared" si="15"/>
        <v>1</v>
      </c>
      <c r="J184" s="158" t="str">
        <f t="shared" si="16"/>
        <v>USD</v>
      </c>
      <c r="K184" s="158" t="str">
        <f t="shared" si="17"/>
        <v>USD</v>
      </c>
      <c r="L184" s="158" t="str">
        <f t="shared" si="13"/>
        <v>USDUSD45565</v>
      </c>
      <c r="M184" s="160">
        <f t="shared" si="18"/>
        <v>45565</v>
      </c>
      <c r="N184" s="158">
        <v>0.8931761343336907</v>
      </c>
      <c r="O184" s="158">
        <v>1.1195999999999999</v>
      </c>
      <c r="P184" s="161">
        <f t="shared" si="14"/>
        <v>1</v>
      </c>
    </row>
    <row r="185" spans="9:16" x14ac:dyDescent="0.2">
      <c r="I185" s="158">
        <f t="shared" si="15"/>
        <v>1</v>
      </c>
      <c r="J185" s="158" t="str">
        <f t="shared" si="16"/>
        <v>USD</v>
      </c>
      <c r="K185" s="158" t="str">
        <f t="shared" si="17"/>
        <v>USD</v>
      </c>
      <c r="L185" s="158" t="str">
        <f t="shared" si="13"/>
        <v>USDUSD45566</v>
      </c>
      <c r="M185" s="160">
        <f t="shared" si="18"/>
        <v>45566</v>
      </c>
      <c r="N185" s="158">
        <v>0.90203860725239038</v>
      </c>
      <c r="O185" s="158">
        <v>1.1086</v>
      </c>
      <c r="P185" s="161">
        <f t="shared" si="14"/>
        <v>1</v>
      </c>
    </row>
    <row r="186" spans="9:16" x14ac:dyDescent="0.2">
      <c r="I186" s="158">
        <f t="shared" si="15"/>
        <v>1</v>
      </c>
      <c r="J186" s="158" t="str">
        <f t="shared" si="16"/>
        <v>USD</v>
      </c>
      <c r="K186" s="158" t="str">
        <f t="shared" si="17"/>
        <v>USD</v>
      </c>
      <c r="L186" s="158" t="str">
        <f t="shared" si="13"/>
        <v>USDUSD45567</v>
      </c>
      <c r="M186" s="160">
        <f t="shared" si="18"/>
        <v>45567</v>
      </c>
      <c r="N186" s="158">
        <v>0.90326077138469874</v>
      </c>
      <c r="O186" s="158">
        <v>1.1071</v>
      </c>
      <c r="P186" s="161">
        <f t="shared" si="14"/>
        <v>1</v>
      </c>
    </row>
    <row r="187" spans="9:16" x14ac:dyDescent="0.2">
      <c r="I187" s="158">
        <f t="shared" si="15"/>
        <v>1</v>
      </c>
      <c r="J187" s="158" t="str">
        <f t="shared" si="16"/>
        <v>USD</v>
      </c>
      <c r="K187" s="158" t="str">
        <f t="shared" si="17"/>
        <v>USD</v>
      </c>
      <c r="L187" s="158" t="str">
        <f t="shared" si="13"/>
        <v>USDUSD45568</v>
      </c>
      <c r="M187" s="160">
        <f t="shared" si="18"/>
        <v>45568</v>
      </c>
      <c r="N187" s="158">
        <v>0.90587915572062683</v>
      </c>
      <c r="O187" s="158">
        <v>1.1039000000000001</v>
      </c>
      <c r="P187" s="161">
        <f t="shared" si="14"/>
        <v>1</v>
      </c>
    </row>
    <row r="188" spans="9:16" x14ac:dyDescent="0.2">
      <c r="I188" s="158">
        <f t="shared" si="15"/>
        <v>1</v>
      </c>
      <c r="J188" s="158" t="str">
        <f t="shared" si="16"/>
        <v>USD</v>
      </c>
      <c r="K188" s="158" t="str">
        <f t="shared" si="17"/>
        <v>USD</v>
      </c>
      <c r="L188" s="158" t="str">
        <f t="shared" si="13"/>
        <v>USDUSD45569</v>
      </c>
      <c r="M188" s="160">
        <f t="shared" si="18"/>
        <v>45569</v>
      </c>
      <c r="N188" s="158">
        <v>0.90670051681929464</v>
      </c>
      <c r="O188" s="158">
        <v>1.1029</v>
      </c>
      <c r="P188" s="161">
        <f t="shared" si="14"/>
        <v>1</v>
      </c>
    </row>
    <row r="189" spans="9:16" x14ac:dyDescent="0.2">
      <c r="I189" s="158">
        <f t="shared" si="15"/>
        <v>1</v>
      </c>
      <c r="J189" s="158" t="str">
        <f t="shared" si="16"/>
        <v>USD</v>
      </c>
      <c r="K189" s="158" t="str">
        <f t="shared" si="17"/>
        <v>USD</v>
      </c>
      <c r="L189" s="158" t="str">
        <f t="shared" si="13"/>
        <v>USDUSD45570</v>
      </c>
      <c r="M189" s="160">
        <f t="shared" si="18"/>
        <v>45570</v>
      </c>
      <c r="N189" s="158">
        <v>0.90670051681929464</v>
      </c>
      <c r="O189" s="158">
        <v>1.1029</v>
      </c>
      <c r="P189" s="161">
        <f t="shared" si="14"/>
        <v>1</v>
      </c>
    </row>
    <row r="190" spans="9:16" x14ac:dyDescent="0.2">
      <c r="I190" s="158">
        <f t="shared" si="15"/>
        <v>1</v>
      </c>
      <c r="J190" s="158" t="str">
        <f t="shared" si="16"/>
        <v>USD</v>
      </c>
      <c r="K190" s="158" t="str">
        <f t="shared" si="17"/>
        <v>USD</v>
      </c>
      <c r="L190" s="158" t="str">
        <f t="shared" si="13"/>
        <v>USDUSD45571</v>
      </c>
      <c r="M190" s="160">
        <f t="shared" si="18"/>
        <v>45571</v>
      </c>
      <c r="N190" s="158">
        <v>0.90670051681929464</v>
      </c>
      <c r="O190" s="158">
        <v>1.1029</v>
      </c>
      <c r="P190" s="161">
        <f t="shared" si="14"/>
        <v>1</v>
      </c>
    </row>
    <row r="191" spans="9:16" x14ac:dyDescent="0.2">
      <c r="I191" s="158">
        <f t="shared" si="15"/>
        <v>1</v>
      </c>
      <c r="J191" s="158" t="str">
        <f t="shared" si="16"/>
        <v>USD</v>
      </c>
      <c r="K191" s="158" t="str">
        <f t="shared" si="17"/>
        <v>USD</v>
      </c>
      <c r="L191" s="158" t="str">
        <f t="shared" si="13"/>
        <v>USDUSD45572</v>
      </c>
      <c r="M191" s="160">
        <f t="shared" si="18"/>
        <v>45572</v>
      </c>
      <c r="N191" s="158">
        <v>0.91058095064651245</v>
      </c>
      <c r="O191" s="158">
        <v>1.0982000000000001</v>
      </c>
      <c r="P191" s="161">
        <f t="shared" si="14"/>
        <v>1</v>
      </c>
    </row>
    <row r="192" spans="9:16" x14ac:dyDescent="0.2">
      <c r="I192" s="158">
        <f t="shared" si="15"/>
        <v>1</v>
      </c>
      <c r="J192" s="158" t="str">
        <f t="shared" si="16"/>
        <v>USD</v>
      </c>
      <c r="K192" s="158" t="str">
        <f t="shared" si="17"/>
        <v>USD</v>
      </c>
      <c r="L192" s="158" t="str">
        <f t="shared" si="13"/>
        <v>USDUSD45573</v>
      </c>
      <c r="M192" s="160">
        <f t="shared" si="18"/>
        <v>45573</v>
      </c>
      <c r="N192" s="158">
        <v>0.91058095064651245</v>
      </c>
      <c r="O192" s="158">
        <v>1.0982000000000001</v>
      </c>
      <c r="P192" s="161">
        <f t="shared" si="14"/>
        <v>1</v>
      </c>
    </row>
    <row r="193" spans="9:16" x14ac:dyDescent="0.2">
      <c r="I193" s="158">
        <f t="shared" si="15"/>
        <v>1</v>
      </c>
      <c r="J193" s="158" t="str">
        <f t="shared" si="16"/>
        <v>USD</v>
      </c>
      <c r="K193" s="158" t="str">
        <f t="shared" si="17"/>
        <v>USD</v>
      </c>
      <c r="L193" s="158" t="str">
        <f t="shared" si="13"/>
        <v>USDUSD45574</v>
      </c>
      <c r="M193" s="160">
        <f t="shared" si="18"/>
        <v>45574</v>
      </c>
      <c r="N193" s="158">
        <v>0.9126585744273068</v>
      </c>
      <c r="O193" s="158">
        <v>1.0956999999999999</v>
      </c>
      <c r="P193" s="161">
        <f t="shared" si="14"/>
        <v>1</v>
      </c>
    </row>
    <row r="194" spans="9:16" x14ac:dyDescent="0.2">
      <c r="I194" s="158">
        <f t="shared" si="15"/>
        <v>1</v>
      </c>
      <c r="J194" s="158" t="str">
        <f t="shared" si="16"/>
        <v>USD</v>
      </c>
      <c r="K194" s="158" t="str">
        <f t="shared" si="17"/>
        <v>USD</v>
      </c>
      <c r="L194" s="158" t="str">
        <f t="shared" si="13"/>
        <v>USDUSD45575</v>
      </c>
      <c r="M194" s="160">
        <f t="shared" si="18"/>
        <v>45575</v>
      </c>
      <c r="N194" s="158">
        <v>0.91474570069520678</v>
      </c>
      <c r="O194" s="158">
        <v>1.0931999999999999</v>
      </c>
      <c r="P194" s="161">
        <f t="shared" si="14"/>
        <v>1</v>
      </c>
    </row>
    <row r="195" spans="9:16" x14ac:dyDescent="0.2">
      <c r="I195" s="158">
        <f t="shared" si="15"/>
        <v>1</v>
      </c>
      <c r="J195" s="158" t="str">
        <f t="shared" si="16"/>
        <v>USD</v>
      </c>
      <c r="K195" s="158" t="str">
        <f t="shared" si="17"/>
        <v>USD</v>
      </c>
      <c r="L195" s="158" t="str">
        <f t="shared" ref="L195:L258" si="19">J195&amp;K195&amp;M195</f>
        <v>USDUSD45576</v>
      </c>
      <c r="M195" s="160">
        <f t="shared" si="18"/>
        <v>45576</v>
      </c>
      <c r="N195" s="158">
        <v>0.91424392027793011</v>
      </c>
      <c r="O195" s="158">
        <v>1.0938000000000001</v>
      </c>
      <c r="P195" s="161">
        <f t="shared" ref="P195:P258" si="20">ROUND(N195*O195,4)</f>
        <v>1</v>
      </c>
    </row>
    <row r="196" spans="9:16" x14ac:dyDescent="0.2">
      <c r="I196" s="158">
        <f t="shared" ref="I196:I259" si="21">IF(M195=$G$2,I195+1,I195)</f>
        <v>1</v>
      </c>
      <c r="J196" s="158" t="str">
        <f t="shared" ref="J196:J259" si="22">VLOOKUP($I196,$A:$C,2,FALSE)</f>
        <v>USD</v>
      </c>
      <c r="K196" s="158" t="str">
        <f t="shared" ref="K196:K259" si="23">VLOOKUP($I196,$A:$C,3,FALSE)</f>
        <v>USD</v>
      </c>
      <c r="L196" s="158" t="str">
        <f t="shared" si="19"/>
        <v>USDUSD45577</v>
      </c>
      <c r="M196" s="160">
        <f t="shared" ref="M196:M259" si="24">IF(I196=I195,M195+1,$G$1)</f>
        <v>45577</v>
      </c>
      <c r="N196" s="158">
        <v>0.91424392027793011</v>
      </c>
      <c r="O196" s="158">
        <v>1.0938000000000001</v>
      </c>
      <c r="P196" s="161">
        <f t="shared" si="20"/>
        <v>1</v>
      </c>
    </row>
    <row r="197" spans="9:16" x14ac:dyDescent="0.2">
      <c r="I197" s="158">
        <f t="shared" si="21"/>
        <v>1</v>
      </c>
      <c r="J197" s="158" t="str">
        <f t="shared" si="22"/>
        <v>USD</v>
      </c>
      <c r="K197" s="158" t="str">
        <f t="shared" si="23"/>
        <v>USD</v>
      </c>
      <c r="L197" s="158" t="str">
        <f t="shared" si="19"/>
        <v>USDUSD45578</v>
      </c>
      <c r="M197" s="160">
        <f t="shared" si="24"/>
        <v>45578</v>
      </c>
      <c r="N197" s="158">
        <v>0.91424392027793011</v>
      </c>
      <c r="O197" s="158">
        <v>1.0938000000000001</v>
      </c>
      <c r="P197" s="161">
        <f t="shared" si="20"/>
        <v>1</v>
      </c>
    </row>
    <row r="198" spans="9:16" x14ac:dyDescent="0.2">
      <c r="I198" s="158">
        <f t="shared" si="21"/>
        <v>1</v>
      </c>
      <c r="J198" s="158" t="str">
        <f t="shared" si="22"/>
        <v>USD</v>
      </c>
      <c r="K198" s="158" t="str">
        <f t="shared" si="23"/>
        <v>USD</v>
      </c>
      <c r="L198" s="158" t="str">
        <f t="shared" si="19"/>
        <v>USDUSD45579</v>
      </c>
      <c r="M198" s="160">
        <f t="shared" si="24"/>
        <v>45579</v>
      </c>
      <c r="N198" s="158">
        <v>0.91617040769583147</v>
      </c>
      <c r="O198" s="158">
        <v>1.0914999999999999</v>
      </c>
      <c r="P198" s="161">
        <f t="shared" si="20"/>
        <v>1</v>
      </c>
    </row>
    <row r="199" spans="9:16" x14ac:dyDescent="0.2">
      <c r="I199" s="158">
        <f t="shared" si="21"/>
        <v>1</v>
      </c>
      <c r="J199" s="158" t="str">
        <f t="shared" si="22"/>
        <v>USD</v>
      </c>
      <c r="K199" s="158" t="str">
        <f t="shared" si="23"/>
        <v>USD</v>
      </c>
      <c r="L199" s="158" t="str">
        <f t="shared" si="19"/>
        <v>USDUSD45580</v>
      </c>
      <c r="M199" s="160">
        <f t="shared" si="24"/>
        <v>45580</v>
      </c>
      <c r="N199" s="158">
        <v>0.91717875813996141</v>
      </c>
      <c r="O199" s="158">
        <v>1.0903</v>
      </c>
      <c r="P199" s="161">
        <f t="shared" si="20"/>
        <v>1</v>
      </c>
    </row>
    <row r="200" spans="9:16" x14ac:dyDescent="0.2">
      <c r="I200" s="158">
        <f t="shared" si="21"/>
        <v>1</v>
      </c>
      <c r="J200" s="158" t="str">
        <f t="shared" si="22"/>
        <v>USD</v>
      </c>
      <c r="K200" s="158" t="str">
        <f t="shared" si="23"/>
        <v>USD</v>
      </c>
      <c r="L200" s="158" t="str">
        <f t="shared" si="19"/>
        <v>USDUSD45581</v>
      </c>
      <c r="M200" s="160">
        <f t="shared" si="24"/>
        <v>45581</v>
      </c>
      <c r="N200" s="158">
        <v>0.91768376617417646</v>
      </c>
      <c r="O200" s="158">
        <v>1.0896999999999999</v>
      </c>
      <c r="P200" s="161">
        <f t="shared" si="20"/>
        <v>1</v>
      </c>
    </row>
    <row r="201" spans="9:16" x14ac:dyDescent="0.2">
      <c r="I201" s="158">
        <f t="shared" si="21"/>
        <v>1</v>
      </c>
      <c r="J201" s="158" t="str">
        <f t="shared" si="22"/>
        <v>USD</v>
      </c>
      <c r="K201" s="158" t="str">
        <f t="shared" si="23"/>
        <v>USD</v>
      </c>
      <c r="L201" s="158" t="str">
        <f t="shared" si="19"/>
        <v>USDUSD45582</v>
      </c>
      <c r="M201" s="160">
        <f t="shared" si="24"/>
        <v>45582</v>
      </c>
      <c r="N201" s="158">
        <v>0.92030185900975514</v>
      </c>
      <c r="O201" s="158">
        <v>1.0866</v>
      </c>
      <c r="P201" s="161">
        <f t="shared" si="20"/>
        <v>1</v>
      </c>
    </row>
    <row r="202" spans="9:16" x14ac:dyDescent="0.2">
      <c r="I202" s="158">
        <f t="shared" si="21"/>
        <v>1</v>
      </c>
      <c r="J202" s="158" t="str">
        <f t="shared" si="22"/>
        <v>USD</v>
      </c>
      <c r="K202" s="158" t="str">
        <f t="shared" si="23"/>
        <v>USD</v>
      </c>
      <c r="L202" s="158" t="str">
        <f t="shared" si="19"/>
        <v>USDUSD45583</v>
      </c>
      <c r="M202" s="160">
        <f t="shared" si="24"/>
        <v>45583</v>
      </c>
      <c r="N202" s="158">
        <v>0.92191389324237116</v>
      </c>
      <c r="O202" s="158">
        <v>1.0847</v>
      </c>
      <c r="P202" s="161">
        <f t="shared" si="20"/>
        <v>1</v>
      </c>
    </row>
    <row r="203" spans="9:16" x14ac:dyDescent="0.2">
      <c r="I203" s="158">
        <f t="shared" si="21"/>
        <v>1</v>
      </c>
      <c r="J203" s="158" t="str">
        <f t="shared" si="22"/>
        <v>USD</v>
      </c>
      <c r="K203" s="158" t="str">
        <f t="shared" si="23"/>
        <v>USD</v>
      </c>
      <c r="L203" s="158" t="str">
        <f t="shared" si="19"/>
        <v>USDUSD45584</v>
      </c>
      <c r="M203" s="160">
        <f t="shared" si="24"/>
        <v>45584</v>
      </c>
      <c r="N203" s="158">
        <v>0.92191389324237116</v>
      </c>
      <c r="O203" s="158">
        <v>1.0847</v>
      </c>
      <c r="P203" s="161">
        <f t="shared" si="20"/>
        <v>1</v>
      </c>
    </row>
    <row r="204" spans="9:16" x14ac:dyDescent="0.2">
      <c r="I204" s="158">
        <f t="shared" si="21"/>
        <v>1</v>
      </c>
      <c r="J204" s="158" t="str">
        <f t="shared" si="22"/>
        <v>USD</v>
      </c>
      <c r="K204" s="158" t="str">
        <f t="shared" si="23"/>
        <v>USD</v>
      </c>
      <c r="L204" s="158" t="str">
        <f t="shared" si="19"/>
        <v>USDUSD45585</v>
      </c>
      <c r="M204" s="160">
        <f t="shared" si="24"/>
        <v>45585</v>
      </c>
      <c r="N204" s="158">
        <v>0.92191389324237116</v>
      </c>
      <c r="O204" s="158">
        <v>1.0847</v>
      </c>
      <c r="P204" s="161">
        <f t="shared" si="20"/>
        <v>1</v>
      </c>
    </row>
    <row r="205" spans="9:16" x14ac:dyDescent="0.2">
      <c r="I205" s="158">
        <f t="shared" si="21"/>
        <v>1</v>
      </c>
      <c r="J205" s="158" t="str">
        <f t="shared" si="22"/>
        <v>USD</v>
      </c>
      <c r="K205" s="158" t="str">
        <f t="shared" si="23"/>
        <v>USD</v>
      </c>
      <c r="L205" s="158" t="str">
        <f t="shared" si="19"/>
        <v>USDUSD45586</v>
      </c>
      <c r="M205" s="160">
        <f t="shared" si="24"/>
        <v>45586</v>
      </c>
      <c r="N205" s="158">
        <v>0.92140422003132783</v>
      </c>
      <c r="O205" s="158">
        <v>1.0852999999999999</v>
      </c>
      <c r="P205" s="161">
        <f t="shared" si="20"/>
        <v>1</v>
      </c>
    </row>
    <row r="206" spans="9:16" x14ac:dyDescent="0.2">
      <c r="I206" s="158">
        <f t="shared" si="21"/>
        <v>1</v>
      </c>
      <c r="J206" s="158" t="str">
        <f t="shared" si="22"/>
        <v>USD</v>
      </c>
      <c r="K206" s="158" t="str">
        <f t="shared" si="23"/>
        <v>USD</v>
      </c>
      <c r="L206" s="158" t="str">
        <f t="shared" si="19"/>
        <v>USDUSD45587</v>
      </c>
      <c r="M206" s="160">
        <f t="shared" si="24"/>
        <v>45587</v>
      </c>
      <c r="N206" s="158">
        <v>0.9241290084095739</v>
      </c>
      <c r="O206" s="158">
        <v>1.0821000000000001</v>
      </c>
      <c r="P206" s="161">
        <f t="shared" si="20"/>
        <v>1</v>
      </c>
    </row>
    <row r="207" spans="9:16" x14ac:dyDescent="0.2">
      <c r="I207" s="158">
        <f t="shared" si="21"/>
        <v>1</v>
      </c>
      <c r="J207" s="158" t="str">
        <f t="shared" si="22"/>
        <v>USD</v>
      </c>
      <c r="K207" s="158" t="str">
        <f t="shared" si="23"/>
        <v>USD</v>
      </c>
      <c r="L207" s="158" t="str">
        <f t="shared" si="19"/>
        <v>USDUSD45588</v>
      </c>
      <c r="M207" s="160">
        <f t="shared" si="24"/>
        <v>45588</v>
      </c>
      <c r="N207" s="158">
        <v>0.92876381536175356</v>
      </c>
      <c r="O207" s="158">
        <v>1.0767</v>
      </c>
      <c r="P207" s="161">
        <f t="shared" si="20"/>
        <v>1</v>
      </c>
    </row>
    <row r="208" spans="9:16" x14ac:dyDescent="0.2">
      <c r="I208" s="158">
        <f t="shared" si="21"/>
        <v>1</v>
      </c>
      <c r="J208" s="158" t="str">
        <f t="shared" si="22"/>
        <v>USD</v>
      </c>
      <c r="K208" s="158" t="str">
        <f t="shared" si="23"/>
        <v>USD</v>
      </c>
      <c r="L208" s="158" t="str">
        <f t="shared" si="19"/>
        <v>USDUSD45589</v>
      </c>
      <c r="M208" s="160">
        <f t="shared" si="24"/>
        <v>45589</v>
      </c>
      <c r="N208" s="158">
        <v>0.92584019998148315</v>
      </c>
      <c r="O208" s="158">
        <v>1.0801000000000001</v>
      </c>
      <c r="P208" s="161">
        <f t="shared" si="20"/>
        <v>1</v>
      </c>
    </row>
    <row r="209" spans="9:16" x14ac:dyDescent="0.2">
      <c r="I209" s="158">
        <f t="shared" si="21"/>
        <v>1</v>
      </c>
      <c r="J209" s="158" t="str">
        <f t="shared" si="22"/>
        <v>USD</v>
      </c>
      <c r="K209" s="158" t="str">
        <f t="shared" si="23"/>
        <v>USD</v>
      </c>
      <c r="L209" s="158" t="str">
        <f t="shared" si="19"/>
        <v>USDUSD45590</v>
      </c>
      <c r="M209" s="160">
        <f t="shared" si="24"/>
        <v>45590</v>
      </c>
      <c r="N209" s="158">
        <v>0.92378752886836024</v>
      </c>
      <c r="O209" s="158">
        <v>1.0825</v>
      </c>
      <c r="P209" s="161">
        <f t="shared" si="20"/>
        <v>1</v>
      </c>
    </row>
    <row r="210" spans="9:16" x14ac:dyDescent="0.2">
      <c r="I210" s="158">
        <f t="shared" si="21"/>
        <v>1</v>
      </c>
      <c r="J210" s="158" t="str">
        <f t="shared" si="22"/>
        <v>USD</v>
      </c>
      <c r="K210" s="158" t="str">
        <f t="shared" si="23"/>
        <v>USD</v>
      </c>
      <c r="L210" s="158" t="str">
        <f t="shared" si="19"/>
        <v>USDUSD45591</v>
      </c>
      <c r="M210" s="160">
        <f t="shared" si="24"/>
        <v>45591</v>
      </c>
      <c r="N210" s="158">
        <v>0.92378752886836024</v>
      </c>
      <c r="O210" s="158">
        <v>1.0825</v>
      </c>
      <c r="P210" s="161">
        <f t="shared" si="20"/>
        <v>1</v>
      </c>
    </row>
    <row r="211" spans="9:16" x14ac:dyDescent="0.2">
      <c r="I211" s="158">
        <f t="shared" si="21"/>
        <v>1</v>
      </c>
      <c r="J211" s="158" t="str">
        <f t="shared" si="22"/>
        <v>USD</v>
      </c>
      <c r="K211" s="158" t="str">
        <f t="shared" si="23"/>
        <v>USD</v>
      </c>
      <c r="L211" s="158" t="str">
        <f t="shared" si="19"/>
        <v>USDUSD45592</v>
      </c>
      <c r="M211" s="160">
        <f t="shared" si="24"/>
        <v>45592</v>
      </c>
      <c r="N211" s="158">
        <v>0.92378752886836024</v>
      </c>
      <c r="O211" s="158">
        <v>1.0825</v>
      </c>
      <c r="P211" s="161">
        <f t="shared" si="20"/>
        <v>1</v>
      </c>
    </row>
    <row r="212" spans="9:16" x14ac:dyDescent="0.2">
      <c r="I212" s="158">
        <f t="shared" si="21"/>
        <v>1</v>
      </c>
      <c r="J212" s="158" t="str">
        <f t="shared" si="22"/>
        <v>USD</v>
      </c>
      <c r="K212" s="158" t="str">
        <f t="shared" si="23"/>
        <v>USD</v>
      </c>
      <c r="L212" s="158" t="str">
        <f t="shared" si="19"/>
        <v>USDUSD45593</v>
      </c>
      <c r="M212" s="160">
        <f t="shared" si="24"/>
        <v>45593</v>
      </c>
      <c r="N212" s="158">
        <v>0.92438528378628204</v>
      </c>
      <c r="O212" s="158">
        <v>1.0818000000000001</v>
      </c>
      <c r="P212" s="161">
        <f t="shared" si="20"/>
        <v>1</v>
      </c>
    </row>
    <row r="213" spans="9:16" x14ac:dyDescent="0.2">
      <c r="I213" s="158">
        <f t="shared" si="21"/>
        <v>1</v>
      </c>
      <c r="J213" s="158" t="str">
        <f t="shared" si="22"/>
        <v>USD</v>
      </c>
      <c r="K213" s="158" t="str">
        <f t="shared" si="23"/>
        <v>USD</v>
      </c>
      <c r="L213" s="158" t="str">
        <f t="shared" si="19"/>
        <v>USDUSD45594</v>
      </c>
      <c r="M213" s="160">
        <f t="shared" si="24"/>
        <v>45594</v>
      </c>
      <c r="N213" s="158">
        <v>0.92816038611472074</v>
      </c>
      <c r="O213" s="158">
        <v>1.0773999999999999</v>
      </c>
      <c r="P213" s="161">
        <f t="shared" si="20"/>
        <v>1</v>
      </c>
    </row>
    <row r="214" spans="9:16" x14ac:dyDescent="0.2">
      <c r="I214" s="158">
        <f t="shared" si="21"/>
        <v>1</v>
      </c>
      <c r="J214" s="158" t="str">
        <f t="shared" si="22"/>
        <v>USD</v>
      </c>
      <c r="K214" s="158" t="str">
        <f t="shared" si="23"/>
        <v>USD</v>
      </c>
      <c r="L214" s="158" t="str">
        <f t="shared" si="19"/>
        <v>USDUSD45595</v>
      </c>
      <c r="M214" s="160">
        <f t="shared" si="24"/>
        <v>45595</v>
      </c>
      <c r="N214" s="158">
        <v>0.92464170134073054</v>
      </c>
      <c r="O214" s="158">
        <v>1.0814999999999999</v>
      </c>
      <c r="P214" s="161">
        <f t="shared" si="20"/>
        <v>1</v>
      </c>
    </row>
    <row r="215" spans="9:16" x14ac:dyDescent="0.2">
      <c r="I215" s="158">
        <f t="shared" si="21"/>
        <v>1</v>
      </c>
      <c r="J215" s="158" t="str">
        <f t="shared" si="22"/>
        <v>USD</v>
      </c>
      <c r="K215" s="158" t="str">
        <f t="shared" si="23"/>
        <v>USD</v>
      </c>
      <c r="L215" s="158" t="str">
        <f t="shared" si="19"/>
        <v>USDUSD45596</v>
      </c>
      <c r="M215" s="160">
        <f t="shared" si="24"/>
        <v>45596</v>
      </c>
      <c r="N215" s="158">
        <v>0.91894872266127547</v>
      </c>
      <c r="O215" s="158">
        <v>1.0882000000000001</v>
      </c>
      <c r="P215" s="161">
        <f t="shared" si="20"/>
        <v>1</v>
      </c>
    </row>
    <row r="216" spans="9:16" x14ac:dyDescent="0.2">
      <c r="I216" s="158">
        <f t="shared" si="21"/>
        <v>1</v>
      </c>
      <c r="J216" s="158" t="str">
        <f t="shared" si="22"/>
        <v>USD</v>
      </c>
      <c r="K216" s="158" t="str">
        <f t="shared" si="23"/>
        <v>USD</v>
      </c>
      <c r="L216" s="158" t="str">
        <f t="shared" si="19"/>
        <v>USDUSD45597</v>
      </c>
      <c r="M216" s="160">
        <f t="shared" si="24"/>
        <v>45597</v>
      </c>
      <c r="N216" s="158">
        <v>0.91869545245751028</v>
      </c>
      <c r="O216" s="158">
        <v>1.0885</v>
      </c>
      <c r="P216" s="161">
        <f t="shared" si="20"/>
        <v>1</v>
      </c>
    </row>
    <row r="217" spans="9:16" x14ac:dyDescent="0.2">
      <c r="I217" s="158">
        <f t="shared" si="21"/>
        <v>1</v>
      </c>
      <c r="J217" s="158" t="str">
        <f t="shared" si="22"/>
        <v>USD</v>
      </c>
      <c r="K217" s="158" t="str">
        <f t="shared" si="23"/>
        <v>USD</v>
      </c>
      <c r="L217" s="158" t="str">
        <f t="shared" si="19"/>
        <v>USDUSD45598</v>
      </c>
      <c r="M217" s="160">
        <f t="shared" si="24"/>
        <v>45598</v>
      </c>
      <c r="N217" s="158">
        <v>0.91869545245751028</v>
      </c>
      <c r="O217" s="158">
        <v>1.0885</v>
      </c>
      <c r="P217" s="161">
        <f t="shared" si="20"/>
        <v>1</v>
      </c>
    </row>
    <row r="218" spans="9:16" x14ac:dyDescent="0.2">
      <c r="I218" s="158">
        <f t="shared" si="21"/>
        <v>1</v>
      </c>
      <c r="J218" s="158" t="str">
        <f t="shared" si="22"/>
        <v>USD</v>
      </c>
      <c r="K218" s="158" t="str">
        <f t="shared" si="23"/>
        <v>USD</v>
      </c>
      <c r="L218" s="158" t="str">
        <f t="shared" si="19"/>
        <v>USDUSD45599</v>
      </c>
      <c r="M218" s="160">
        <f t="shared" si="24"/>
        <v>45599</v>
      </c>
      <c r="N218" s="158">
        <v>0.91869545245751028</v>
      </c>
      <c r="O218" s="158">
        <v>1.0885</v>
      </c>
      <c r="P218" s="161">
        <f t="shared" si="20"/>
        <v>1</v>
      </c>
    </row>
    <row r="219" spans="9:16" x14ac:dyDescent="0.2">
      <c r="I219" s="158">
        <f t="shared" si="21"/>
        <v>1</v>
      </c>
      <c r="J219" s="158" t="str">
        <f t="shared" si="22"/>
        <v>USD</v>
      </c>
      <c r="K219" s="158" t="str">
        <f t="shared" si="23"/>
        <v>USD</v>
      </c>
      <c r="L219" s="158" t="str">
        <f t="shared" si="19"/>
        <v>USDUSD45600</v>
      </c>
      <c r="M219" s="160">
        <f t="shared" si="24"/>
        <v>45600</v>
      </c>
      <c r="N219" s="158">
        <v>0.91709464416727804</v>
      </c>
      <c r="O219" s="158">
        <v>1.0904</v>
      </c>
      <c r="P219" s="161">
        <f t="shared" si="20"/>
        <v>1</v>
      </c>
    </row>
    <row r="220" spans="9:16" x14ac:dyDescent="0.2">
      <c r="I220" s="158">
        <f t="shared" si="21"/>
        <v>1</v>
      </c>
      <c r="J220" s="158" t="str">
        <f t="shared" si="22"/>
        <v>USD</v>
      </c>
      <c r="K220" s="158" t="str">
        <f t="shared" si="23"/>
        <v>USD</v>
      </c>
      <c r="L220" s="158" t="str">
        <f t="shared" si="19"/>
        <v>USDUSD45601</v>
      </c>
      <c r="M220" s="160">
        <f t="shared" si="24"/>
        <v>45601</v>
      </c>
      <c r="N220" s="158">
        <v>0.91768376617417646</v>
      </c>
      <c r="O220" s="158">
        <v>1.0896999999999999</v>
      </c>
      <c r="P220" s="161">
        <f t="shared" si="20"/>
        <v>1</v>
      </c>
    </row>
    <row r="221" spans="9:16" x14ac:dyDescent="0.2">
      <c r="I221" s="158">
        <f t="shared" si="21"/>
        <v>1</v>
      </c>
      <c r="J221" s="158" t="str">
        <f t="shared" si="22"/>
        <v>USD</v>
      </c>
      <c r="K221" s="158" t="str">
        <f t="shared" si="23"/>
        <v>USD</v>
      </c>
      <c r="L221" s="158" t="str">
        <f t="shared" si="19"/>
        <v>USDUSD45602</v>
      </c>
      <c r="M221" s="160">
        <f t="shared" si="24"/>
        <v>45602</v>
      </c>
      <c r="N221" s="158">
        <v>0.93501636278634881</v>
      </c>
      <c r="O221" s="158">
        <v>1.0694999999999999</v>
      </c>
      <c r="P221" s="161">
        <f t="shared" si="20"/>
        <v>1</v>
      </c>
    </row>
    <row r="222" spans="9:16" x14ac:dyDescent="0.2">
      <c r="I222" s="158">
        <f t="shared" si="21"/>
        <v>1</v>
      </c>
      <c r="J222" s="158" t="str">
        <f t="shared" si="22"/>
        <v>USD</v>
      </c>
      <c r="K222" s="158" t="str">
        <f t="shared" si="23"/>
        <v>USD</v>
      </c>
      <c r="L222" s="158" t="str">
        <f t="shared" si="19"/>
        <v>USDUSD45603</v>
      </c>
      <c r="M222" s="160">
        <f t="shared" si="24"/>
        <v>45603</v>
      </c>
      <c r="N222" s="158">
        <v>0.92721372276309688</v>
      </c>
      <c r="O222" s="158">
        <v>1.0785</v>
      </c>
      <c r="P222" s="161">
        <f t="shared" si="20"/>
        <v>1</v>
      </c>
    </row>
    <row r="223" spans="9:16" x14ac:dyDescent="0.2">
      <c r="I223" s="158">
        <f t="shared" si="21"/>
        <v>1</v>
      </c>
      <c r="J223" s="158" t="str">
        <f t="shared" si="22"/>
        <v>USD</v>
      </c>
      <c r="K223" s="158" t="str">
        <f t="shared" si="23"/>
        <v>USD</v>
      </c>
      <c r="L223" s="158" t="str">
        <f t="shared" si="19"/>
        <v>USDUSD45604</v>
      </c>
      <c r="M223" s="160">
        <f t="shared" si="24"/>
        <v>45604</v>
      </c>
      <c r="N223" s="158">
        <v>0.9283327144448571</v>
      </c>
      <c r="O223" s="158">
        <v>1.0771999999999999</v>
      </c>
      <c r="P223" s="161">
        <f t="shared" si="20"/>
        <v>1</v>
      </c>
    </row>
    <row r="224" spans="9:16" x14ac:dyDescent="0.2">
      <c r="I224" s="158">
        <f t="shared" si="21"/>
        <v>1</v>
      </c>
      <c r="J224" s="158" t="str">
        <f t="shared" si="22"/>
        <v>USD</v>
      </c>
      <c r="K224" s="158" t="str">
        <f t="shared" si="23"/>
        <v>USD</v>
      </c>
      <c r="L224" s="158" t="str">
        <f t="shared" si="19"/>
        <v>USDUSD45605</v>
      </c>
      <c r="M224" s="160">
        <f t="shared" si="24"/>
        <v>45605</v>
      </c>
      <c r="N224" s="158">
        <v>0.9283327144448571</v>
      </c>
      <c r="O224" s="158">
        <v>1.0771999999999999</v>
      </c>
      <c r="P224" s="161">
        <f t="shared" si="20"/>
        <v>1</v>
      </c>
    </row>
    <row r="225" spans="9:16" x14ac:dyDescent="0.2">
      <c r="I225" s="158">
        <f t="shared" si="21"/>
        <v>1</v>
      </c>
      <c r="J225" s="158" t="str">
        <f t="shared" si="22"/>
        <v>USD</v>
      </c>
      <c r="K225" s="158" t="str">
        <f t="shared" si="23"/>
        <v>USD</v>
      </c>
      <c r="L225" s="158" t="str">
        <f t="shared" si="19"/>
        <v>USDUSD45606</v>
      </c>
      <c r="M225" s="160">
        <f t="shared" si="24"/>
        <v>45606</v>
      </c>
      <c r="N225" s="158">
        <v>0.9283327144448571</v>
      </c>
      <c r="O225" s="158">
        <v>1.0771999999999999</v>
      </c>
      <c r="P225" s="161">
        <f t="shared" si="20"/>
        <v>1</v>
      </c>
    </row>
    <row r="226" spans="9:16" x14ac:dyDescent="0.2">
      <c r="I226" s="158">
        <f t="shared" si="21"/>
        <v>1</v>
      </c>
      <c r="J226" s="158" t="str">
        <f t="shared" si="22"/>
        <v>USD</v>
      </c>
      <c r="K226" s="158" t="str">
        <f t="shared" si="23"/>
        <v>USD</v>
      </c>
      <c r="L226" s="158" t="str">
        <f t="shared" si="19"/>
        <v>USDUSD45607</v>
      </c>
      <c r="M226" s="160">
        <f t="shared" si="24"/>
        <v>45607</v>
      </c>
      <c r="N226" s="158">
        <v>0.9388789784996715</v>
      </c>
      <c r="O226" s="158">
        <v>1.0650999999999999</v>
      </c>
      <c r="P226" s="161">
        <f t="shared" si="20"/>
        <v>1</v>
      </c>
    </row>
    <row r="227" spans="9:16" x14ac:dyDescent="0.2">
      <c r="I227" s="158">
        <f t="shared" si="21"/>
        <v>1</v>
      </c>
      <c r="J227" s="158" t="str">
        <f t="shared" si="22"/>
        <v>USD</v>
      </c>
      <c r="K227" s="158" t="str">
        <f t="shared" si="23"/>
        <v>USD</v>
      </c>
      <c r="L227" s="158" t="str">
        <f t="shared" si="19"/>
        <v>USDUSD45608</v>
      </c>
      <c r="M227" s="160">
        <f t="shared" si="24"/>
        <v>45608</v>
      </c>
      <c r="N227" s="158">
        <v>0.94188565508147304</v>
      </c>
      <c r="O227" s="158">
        <v>1.0617000000000001</v>
      </c>
      <c r="P227" s="161">
        <f t="shared" si="20"/>
        <v>1</v>
      </c>
    </row>
    <row r="228" spans="9:16" x14ac:dyDescent="0.2">
      <c r="I228" s="158">
        <f t="shared" si="21"/>
        <v>1</v>
      </c>
      <c r="J228" s="158" t="str">
        <f t="shared" si="22"/>
        <v>USD</v>
      </c>
      <c r="K228" s="158" t="str">
        <f t="shared" si="23"/>
        <v>USD</v>
      </c>
      <c r="L228" s="158" t="str">
        <f t="shared" si="19"/>
        <v>USDUSD45609</v>
      </c>
      <c r="M228" s="160">
        <f t="shared" si="24"/>
        <v>45609</v>
      </c>
      <c r="N228" s="158">
        <v>0.94082227867155899</v>
      </c>
      <c r="O228" s="158">
        <v>1.0629</v>
      </c>
      <c r="P228" s="161">
        <f t="shared" si="20"/>
        <v>1</v>
      </c>
    </row>
    <row r="229" spans="9:16" x14ac:dyDescent="0.2">
      <c r="I229" s="158">
        <f t="shared" si="21"/>
        <v>1</v>
      </c>
      <c r="J229" s="158" t="str">
        <f t="shared" si="22"/>
        <v>USD</v>
      </c>
      <c r="K229" s="158" t="str">
        <f t="shared" si="23"/>
        <v>USD</v>
      </c>
      <c r="L229" s="158" t="str">
        <f t="shared" si="19"/>
        <v>USDUSD45610</v>
      </c>
      <c r="M229" s="160">
        <f t="shared" si="24"/>
        <v>45610</v>
      </c>
      <c r="N229" s="158">
        <v>0.94939713282065896</v>
      </c>
      <c r="O229" s="158">
        <v>1.0532999999999999</v>
      </c>
      <c r="P229" s="161">
        <f t="shared" si="20"/>
        <v>1</v>
      </c>
    </row>
    <row r="230" spans="9:16" x14ac:dyDescent="0.2">
      <c r="I230" s="158">
        <f t="shared" si="21"/>
        <v>1</v>
      </c>
      <c r="J230" s="158" t="str">
        <f t="shared" si="22"/>
        <v>USD</v>
      </c>
      <c r="K230" s="158" t="str">
        <f t="shared" si="23"/>
        <v>USD</v>
      </c>
      <c r="L230" s="158" t="str">
        <f t="shared" si="19"/>
        <v>USDUSD45611</v>
      </c>
      <c r="M230" s="160">
        <f t="shared" si="24"/>
        <v>45611</v>
      </c>
      <c r="N230" s="158">
        <v>0.94491165076065387</v>
      </c>
      <c r="O230" s="158">
        <v>1.0583</v>
      </c>
      <c r="P230" s="161">
        <f t="shared" si="20"/>
        <v>1</v>
      </c>
    </row>
    <row r="231" spans="9:16" x14ac:dyDescent="0.2">
      <c r="I231" s="158">
        <f t="shared" si="21"/>
        <v>1</v>
      </c>
      <c r="J231" s="158" t="str">
        <f t="shared" si="22"/>
        <v>USD</v>
      </c>
      <c r="K231" s="158" t="str">
        <f t="shared" si="23"/>
        <v>USD</v>
      </c>
      <c r="L231" s="158" t="str">
        <f t="shared" si="19"/>
        <v>USDUSD45612</v>
      </c>
      <c r="M231" s="160">
        <f t="shared" si="24"/>
        <v>45612</v>
      </c>
      <c r="N231" s="158">
        <v>0.94491165076065387</v>
      </c>
      <c r="O231" s="158">
        <v>1.0583</v>
      </c>
      <c r="P231" s="161">
        <f t="shared" si="20"/>
        <v>1</v>
      </c>
    </row>
    <row r="232" spans="9:16" x14ac:dyDescent="0.2">
      <c r="I232" s="158">
        <f t="shared" si="21"/>
        <v>1</v>
      </c>
      <c r="J232" s="158" t="str">
        <f t="shared" si="22"/>
        <v>USD</v>
      </c>
      <c r="K232" s="158" t="str">
        <f t="shared" si="23"/>
        <v>USD</v>
      </c>
      <c r="L232" s="158" t="str">
        <f t="shared" si="19"/>
        <v>USDUSD45613</v>
      </c>
      <c r="M232" s="160">
        <f t="shared" si="24"/>
        <v>45613</v>
      </c>
      <c r="N232" s="158">
        <v>0.94491165076065387</v>
      </c>
      <c r="O232" s="158">
        <v>1.0583</v>
      </c>
      <c r="P232" s="161">
        <f t="shared" si="20"/>
        <v>1</v>
      </c>
    </row>
    <row r="233" spans="9:16" x14ac:dyDescent="0.2">
      <c r="I233" s="158">
        <f t="shared" si="21"/>
        <v>1</v>
      </c>
      <c r="J233" s="158" t="str">
        <f t="shared" si="22"/>
        <v>USD</v>
      </c>
      <c r="K233" s="158" t="str">
        <f t="shared" si="23"/>
        <v>USD</v>
      </c>
      <c r="L233" s="158" t="str">
        <f t="shared" si="19"/>
        <v>USDUSD45614</v>
      </c>
      <c r="M233" s="160">
        <f t="shared" si="24"/>
        <v>45614</v>
      </c>
      <c r="N233" s="158">
        <v>0.94768764215314638</v>
      </c>
      <c r="O233" s="158">
        <v>1.0551999999999999</v>
      </c>
      <c r="P233" s="161">
        <f t="shared" si="20"/>
        <v>1</v>
      </c>
    </row>
    <row r="234" spans="9:16" x14ac:dyDescent="0.2">
      <c r="I234" s="158">
        <f t="shared" si="21"/>
        <v>1</v>
      </c>
      <c r="J234" s="158" t="str">
        <f t="shared" si="22"/>
        <v>USD</v>
      </c>
      <c r="K234" s="158" t="str">
        <f t="shared" si="23"/>
        <v>USD</v>
      </c>
      <c r="L234" s="158" t="str">
        <f t="shared" si="19"/>
        <v>USDUSD45615</v>
      </c>
      <c r="M234" s="160">
        <f t="shared" si="24"/>
        <v>45615</v>
      </c>
      <c r="N234" s="158">
        <v>0.94535829079221023</v>
      </c>
      <c r="O234" s="158">
        <v>1.0578000000000001</v>
      </c>
      <c r="P234" s="161">
        <f t="shared" si="20"/>
        <v>1</v>
      </c>
    </row>
    <row r="235" spans="9:16" x14ac:dyDescent="0.2">
      <c r="I235" s="158">
        <f t="shared" si="21"/>
        <v>1</v>
      </c>
      <c r="J235" s="158" t="str">
        <f t="shared" si="22"/>
        <v>USD</v>
      </c>
      <c r="K235" s="158" t="str">
        <f t="shared" si="23"/>
        <v>USD</v>
      </c>
      <c r="L235" s="158" t="str">
        <f t="shared" si="19"/>
        <v>USDUSD45616</v>
      </c>
      <c r="M235" s="160">
        <f t="shared" si="24"/>
        <v>45616</v>
      </c>
      <c r="N235" s="158">
        <v>0.94679038060973297</v>
      </c>
      <c r="O235" s="158">
        <v>1.0562</v>
      </c>
      <c r="P235" s="161">
        <f t="shared" si="20"/>
        <v>1</v>
      </c>
    </row>
    <row r="236" spans="9:16" x14ac:dyDescent="0.2">
      <c r="I236" s="158">
        <f t="shared" si="21"/>
        <v>1</v>
      </c>
      <c r="J236" s="158" t="str">
        <f t="shared" si="22"/>
        <v>USD</v>
      </c>
      <c r="K236" s="158" t="str">
        <f t="shared" si="23"/>
        <v>USD</v>
      </c>
      <c r="L236" s="158" t="str">
        <f t="shared" si="19"/>
        <v>USDUSD45617</v>
      </c>
      <c r="M236" s="160">
        <f t="shared" si="24"/>
        <v>45617</v>
      </c>
      <c r="N236" s="158">
        <v>0.95002850085502566</v>
      </c>
      <c r="O236" s="158">
        <v>1.0526</v>
      </c>
      <c r="P236" s="161">
        <f t="shared" si="20"/>
        <v>1</v>
      </c>
    </row>
    <row r="237" spans="9:16" x14ac:dyDescent="0.2">
      <c r="I237" s="158">
        <f t="shared" si="21"/>
        <v>1</v>
      </c>
      <c r="J237" s="158" t="str">
        <f t="shared" si="22"/>
        <v>USD</v>
      </c>
      <c r="K237" s="158" t="str">
        <f t="shared" si="23"/>
        <v>USD</v>
      </c>
      <c r="L237" s="158" t="str">
        <f t="shared" si="19"/>
        <v>USDUSD45618</v>
      </c>
      <c r="M237" s="160">
        <f t="shared" si="24"/>
        <v>45618</v>
      </c>
      <c r="N237" s="158">
        <v>0.9604302727621975</v>
      </c>
      <c r="O237" s="158">
        <v>1.0411999999999999</v>
      </c>
      <c r="P237" s="161">
        <f t="shared" si="20"/>
        <v>1</v>
      </c>
    </row>
    <row r="238" spans="9:16" x14ac:dyDescent="0.2">
      <c r="I238" s="158">
        <f t="shared" si="21"/>
        <v>1</v>
      </c>
      <c r="J238" s="158" t="str">
        <f t="shared" si="22"/>
        <v>USD</v>
      </c>
      <c r="K238" s="158" t="str">
        <f t="shared" si="23"/>
        <v>USD</v>
      </c>
      <c r="L238" s="158" t="str">
        <f t="shared" si="19"/>
        <v>USDUSD45619</v>
      </c>
      <c r="M238" s="160">
        <f t="shared" si="24"/>
        <v>45619</v>
      </c>
      <c r="N238" s="158">
        <v>0.9604302727621975</v>
      </c>
      <c r="O238" s="158">
        <v>1.0411999999999999</v>
      </c>
      <c r="P238" s="161">
        <f t="shared" si="20"/>
        <v>1</v>
      </c>
    </row>
    <row r="239" spans="9:16" x14ac:dyDescent="0.2">
      <c r="I239" s="158">
        <f t="shared" si="21"/>
        <v>1</v>
      </c>
      <c r="J239" s="158" t="str">
        <f t="shared" si="22"/>
        <v>USD</v>
      </c>
      <c r="K239" s="158" t="str">
        <f t="shared" si="23"/>
        <v>USD</v>
      </c>
      <c r="L239" s="158" t="str">
        <f t="shared" si="19"/>
        <v>USDUSD45620</v>
      </c>
      <c r="M239" s="160">
        <f t="shared" si="24"/>
        <v>45620</v>
      </c>
      <c r="N239" s="158">
        <v>0.9604302727621975</v>
      </c>
      <c r="O239" s="158">
        <v>1.0411999999999999</v>
      </c>
      <c r="P239" s="161">
        <f t="shared" si="20"/>
        <v>1</v>
      </c>
    </row>
    <row r="240" spans="9:16" x14ac:dyDescent="0.2">
      <c r="I240" s="158">
        <f t="shared" si="21"/>
        <v>1</v>
      </c>
      <c r="J240" s="158" t="str">
        <f t="shared" si="22"/>
        <v>USD</v>
      </c>
      <c r="K240" s="158" t="str">
        <f t="shared" si="23"/>
        <v>USD</v>
      </c>
      <c r="L240" s="158" t="str">
        <f t="shared" si="19"/>
        <v>USDUSD45621</v>
      </c>
      <c r="M240" s="160">
        <f t="shared" si="24"/>
        <v>45621</v>
      </c>
      <c r="N240" s="158">
        <v>0.95283468318246778</v>
      </c>
      <c r="O240" s="158">
        <v>1.0495000000000001</v>
      </c>
      <c r="P240" s="161">
        <f t="shared" si="20"/>
        <v>1</v>
      </c>
    </row>
    <row r="241" spans="9:16" x14ac:dyDescent="0.2">
      <c r="I241" s="158">
        <f t="shared" si="21"/>
        <v>1</v>
      </c>
      <c r="J241" s="158" t="str">
        <f t="shared" si="22"/>
        <v>USD</v>
      </c>
      <c r="K241" s="158" t="str">
        <f t="shared" si="23"/>
        <v>USD</v>
      </c>
      <c r="L241" s="158" t="str">
        <f t="shared" si="19"/>
        <v>USDUSD45622</v>
      </c>
      <c r="M241" s="160">
        <f t="shared" si="24"/>
        <v>45622</v>
      </c>
      <c r="N241" s="158">
        <v>0.95038965976050183</v>
      </c>
      <c r="O241" s="158">
        <v>1.0522</v>
      </c>
      <c r="P241" s="161">
        <f t="shared" si="20"/>
        <v>1</v>
      </c>
    </row>
    <row r="242" spans="9:16" x14ac:dyDescent="0.2">
      <c r="I242" s="158">
        <f t="shared" si="21"/>
        <v>1</v>
      </c>
      <c r="J242" s="158" t="str">
        <f t="shared" si="22"/>
        <v>USD</v>
      </c>
      <c r="K242" s="158" t="str">
        <f t="shared" si="23"/>
        <v>USD</v>
      </c>
      <c r="L242" s="158" t="str">
        <f t="shared" si="19"/>
        <v>USDUSD45623</v>
      </c>
      <c r="M242" s="160">
        <f t="shared" si="24"/>
        <v>45623</v>
      </c>
      <c r="N242" s="158">
        <v>0.94957743804007222</v>
      </c>
      <c r="O242" s="158">
        <v>1.0530999999999999</v>
      </c>
      <c r="P242" s="161">
        <f t="shared" si="20"/>
        <v>1</v>
      </c>
    </row>
    <row r="243" spans="9:16" x14ac:dyDescent="0.2">
      <c r="I243" s="158">
        <f t="shared" si="21"/>
        <v>1</v>
      </c>
      <c r="J243" s="158" t="str">
        <f t="shared" si="22"/>
        <v>USD</v>
      </c>
      <c r="K243" s="158" t="str">
        <f t="shared" si="23"/>
        <v>USD</v>
      </c>
      <c r="L243" s="158" t="str">
        <f t="shared" si="19"/>
        <v>USDUSD45624</v>
      </c>
      <c r="M243" s="160">
        <f t="shared" si="24"/>
        <v>45624</v>
      </c>
      <c r="N243" s="158">
        <v>0.94858660595712385</v>
      </c>
      <c r="O243" s="158">
        <v>1.0542</v>
      </c>
      <c r="P243" s="161">
        <f t="shared" si="20"/>
        <v>1</v>
      </c>
    </row>
    <row r="244" spans="9:16" x14ac:dyDescent="0.2">
      <c r="I244" s="158">
        <f t="shared" si="21"/>
        <v>1</v>
      </c>
      <c r="J244" s="158" t="str">
        <f t="shared" si="22"/>
        <v>USD</v>
      </c>
      <c r="K244" s="158" t="str">
        <f t="shared" si="23"/>
        <v>USD</v>
      </c>
      <c r="L244" s="158" t="str">
        <f t="shared" si="19"/>
        <v>USDUSD45625</v>
      </c>
      <c r="M244" s="160">
        <f t="shared" si="24"/>
        <v>45625</v>
      </c>
      <c r="N244" s="158">
        <v>0.94679038060973297</v>
      </c>
      <c r="O244" s="158">
        <v>1.0562</v>
      </c>
      <c r="P244" s="161">
        <f t="shared" si="20"/>
        <v>1</v>
      </c>
    </row>
    <row r="245" spans="9:16" x14ac:dyDescent="0.2">
      <c r="I245" s="158">
        <f t="shared" si="21"/>
        <v>1</v>
      </c>
      <c r="J245" s="158" t="str">
        <f t="shared" si="22"/>
        <v>USD</v>
      </c>
      <c r="K245" s="158" t="str">
        <f t="shared" si="23"/>
        <v>USD</v>
      </c>
      <c r="L245" s="158" t="str">
        <f t="shared" si="19"/>
        <v>USDUSD45626</v>
      </c>
      <c r="M245" s="160">
        <f t="shared" si="24"/>
        <v>45626</v>
      </c>
      <c r="N245" s="158">
        <v>0.94679038060973297</v>
      </c>
      <c r="O245" s="158">
        <v>1.0562</v>
      </c>
      <c r="P245" s="161">
        <f t="shared" si="20"/>
        <v>1</v>
      </c>
    </row>
    <row r="246" spans="9:16" x14ac:dyDescent="0.2">
      <c r="I246" s="158">
        <f t="shared" si="21"/>
        <v>1</v>
      </c>
      <c r="J246" s="158" t="str">
        <f t="shared" si="22"/>
        <v>USD</v>
      </c>
      <c r="K246" s="158" t="str">
        <f t="shared" si="23"/>
        <v>USD</v>
      </c>
      <c r="L246" s="158" t="str">
        <f t="shared" si="19"/>
        <v>USDUSD45627</v>
      </c>
      <c r="M246" s="160">
        <f t="shared" si="24"/>
        <v>45627</v>
      </c>
      <c r="N246" s="158">
        <v>0.94679038060973297</v>
      </c>
      <c r="O246" s="158">
        <v>1.0562</v>
      </c>
      <c r="P246" s="161">
        <f t="shared" si="20"/>
        <v>1</v>
      </c>
    </row>
    <row r="247" spans="9:16" x14ac:dyDescent="0.2">
      <c r="I247" s="158">
        <f t="shared" si="21"/>
        <v>1</v>
      </c>
      <c r="J247" s="158" t="str">
        <f t="shared" si="22"/>
        <v>USD</v>
      </c>
      <c r="K247" s="158" t="str">
        <f t="shared" si="23"/>
        <v>USD</v>
      </c>
      <c r="L247" s="158" t="str">
        <f t="shared" si="19"/>
        <v>USDUSD45628</v>
      </c>
      <c r="M247" s="160">
        <f t="shared" si="24"/>
        <v>45628</v>
      </c>
      <c r="N247" s="158">
        <v>0.95174645474445607</v>
      </c>
      <c r="O247" s="158">
        <v>1.0507</v>
      </c>
      <c r="P247" s="161">
        <f t="shared" si="20"/>
        <v>1</v>
      </c>
    </row>
    <row r="248" spans="9:16" x14ac:dyDescent="0.2">
      <c r="I248" s="158">
        <f t="shared" si="21"/>
        <v>1</v>
      </c>
      <c r="J248" s="158" t="str">
        <f t="shared" si="22"/>
        <v>USD</v>
      </c>
      <c r="K248" s="158" t="str">
        <f t="shared" si="23"/>
        <v>USD</v>
      </c>
      <c r="L248" s="158" t="str">
        <f t="shared" si="19"/>
        <v>USDUSD45629</v>
      </c>
      <c r="M248" s="160">
        <f t="shared" si="24"/>
        <v>45629</v>
      </c>
      <c r="N248" s="158">
        <v>0.95129375951293771</v>
      </c>
      <c r="O248" s="158">
        <v>1.0511999999999999</v>
      </c>
      <c r="P248" s="161">
        <f t="shared" si="20"/>
        <v>1</v>
      </c>
    </row>
    <row r="249" spans="9:16" x14ac:dyDescent="0.2">
      <c r="I249" s="158">
        <f t="shared" si="21"/>
        <v>1</v>
      </c>
      <c r="J249" s="158" t="str">
        <f t="shared" si="22"/>
        <v>USD</v>
      </c>
      <c r="K249" s="158" t="str">
        <f t="shared" si="23"/>
        <v>USD</v>
      </c>
      <c r="L249" s="158" t="str">
        <f t="shared" si="19"/>
        <v>USDUSD45630</v>
      </c>
      <c r="M249" s="160">
        <f t="shared" si="24"/>
        <v>45630</v>
      </c>
      <c r="N249" s="158">
        <v>0.95310712924132679</v>
      </c>
      <c r="O249" s="158">
        <v>1.0491999999999999</v>
      </c>
      <c r="P249" s="161">
        <f t="shared" si="20"/>
        <v>1</v>
      </c>
    </row>
    <row r="250" spans="9:16" x14ac:dyDescent="0.2">
      <c r="I250" s="158">
        <f t="shared" si="21"/>
        <v>1</v>
      </c>
      <c r="J250" s="158" t="str">
        <f t="shared" si="22"/>
        <v>USD</v>
      </c>
      <c r="K250" s="158" t="str">
        <f t="shared" si="23"/>
        <v>USD</v>
      </c>
      <c r="L250" s="158" t="str">
        <f t="shared" si="19"/>
        <v>USDUSD45631</v>
      </c>
      <c r="M250" s="160">
        <f t="shared" si="24"/>
        <v>45631</v>
      </c>
      <c r="N250" s="158">
        <v>0.94876660341555974</v>
      </c>
      <c r="O250" s="158">
        <v>1.054</v>
      </c>
      <c r="P250" s="161">
        <f t="shared" si="20"/>
        <v>1</v>
      </c>
    </row>
    <row r="251" spans="9:16" x14ac:dyDescent="0.2">
      <c r="I251" s="158">
        <f t="shared" si="21"/>
        <v>1</v>
      </c>
      <c r="J251" s="158" t="str">
        <f t="shared" si="22"/>
        <v>USD</v>
      </c>
      <c r="K251" s="158" t="str">
        <f t="shared" si="23"/>
        <v>USD</v>
      </c>
      <c r="L251" s="158" t="str">
        <f t="shared" si="19"/>
        <v>USDUSD45632</v>
      </c>
      <c r="M251" s="160">
        <f t="shared" si="24"/>
        <v>45632</v>
      </c>
      <c r="N251" s="158">
        <v>0.9450902561194594</v>
      </c>
      <c r="O251" s="158">
        <v>1.0581</v>
      </c>
      <c r="P251" s="161">
        <f t="shared" si="20"/>
        <v>1</v>
      </c>
    </row>
    <row r="252" spans="9:16" x14ac:dyDescent="0.2">
      <c r="I252" s="158">
        <f t="shared" si="21"/>
        <v>1</v>
      </c>
      <c r="J252" s="158" t="str">
        <f t="shared" si="22"/>
        <v>USD</v>
      </c>
      <c r="K252" s="158" t="str">
        <f t="shared" si="23"/>
        <v>USD</v>
      </c>
      <c r="L252" s="158" t="str">
        <f t="shared" si="19"/>
        <v>USDUSD45633</v>
      </c>
      <c r="M252" s="160">
        <f t="shared" si="24"/>
        <v>45633</v>
      </c>
      <c r="N252" s="158">
        <v>0.9450902561194594</v>
      </c>
      <c r="O252" s="158">
        <v>1.0581</v>
      </c>
      <c r="P252" s="161">
        <f t="shared" si="20"/>
        <v>1</v>
      </c>
    </row>
    <row r="253" spans="9:16" x14ac:dyDescent="0.2">
      <c r="I253" s="158">
        <f t="shared" si="21"/>
        <v>1</v>
      </c>
      <c r="J253" s="158" t="str">
        <f t="shared" si="22"/>
        <v>USD</v>
      </c>
      <c r="K253" s="158" t="str">
        <f t="shared" si="23"/>
        <v>USD</v>
      </c>
      <c r="L253" s="158" t="str">
        <f t="shared" si="19"/>
        <v>USDUSD45634</v>
      </c>
      <c r="M253" s="160">
        <f t="shared" si="24"/>
        <v>45634</v>
      </c>
      <c r="N253" s="158">
        <v>0.9450902561194594</v>
      </c>
      <c r="O253" s="158">
        <v>1.0581</v>
      </c>
      <c r="P253" s="161">
        <f t="shared" si="20"/>
        <v>1</v>
      </c>
    </row>
    <row r="254" spans="9:16" x14ac:dyDescent="0.2">
      <c r="I254" s="158">
        <f t="shared" si="21"/>
        <v>1</v>
      </c>
      <c r="J254" s="158" t="str">
        <f t="shared" si="22"/>
        <v>USD</v>
      </c>
      <c r="K254" s="158" t="str">
        <f t="shared" si="23"/>
        <v>USD</v>
      </c>
      <c r="L254" s="158" t="str">
        <f t="shared" si="19"/>
        <v>USDUSD45635</v>
      </c>
      <c r="M254" s="160">
        <f t="shared" si="24"/>
        <v>45635</v>
      </c>
      <c r="N254" s="158">
        <v>0.94625283875851629</v>
      </c>
      <c r="O254" s="158">
        <v>1.0568</v>
      </c>
      <c r="P254" s="161">
        <f t="shared" si="20"/>
        <v>1</v>
      </c>
    </row>
    <row r="255" spans="9:16" x14ac:dyDescent="0.2">
      <c r="I255" s="158">
        <f t="shared" si="21"/>
        <v>1</v>
      </c>
      <c r="J255" s="158" t="str">
        <f t="shared" si="22"/>
        <v>USD</v>
      </c>
      <c r="K255" s="158" t="str">
        <f t="shared" si="23"/>
        <v>USD</v>
      </c>
      <c r="L255" s="158" t="str">
        <f t="shared" si="19"/>
        <v>USDUSD45636</v>
      </c>
      <c r="M255" s="160">
        <f t="shared" si="24"/>
        <v>45636</v>
      </c>
      <c r="N255" s="158">
        <v>0.94993825401348919</v>
      </c>
      <c r="O255" s="158">
        <v>1.0527</v>
      </c>
      <c r="P255" s="161">
        <f t="shared" si="20"/>
        <v>1</v>
      </c>
    </row>
    <row r="256" spans="9:16" x14ac:dyDescent="0.2">
      <c r="I256" s="158">
        <f t="shared" si="21"/>
        <v>1</v>
      </c>
      <c r="J256" s="158" t="str">
        <f t="shared" si="22"/>
        <v>USD</v>
      </c>
      <c r="K256" s="158" t="str">
        <f t="shared" si="23"/>
        <v>USD</v>
      </c>
      <c r="L256" s="158" t="str">
        <f t="shared" si="19"/>
        <v>USDUSD45637</v>
      </c>
      <c r="M256" s="160">
        <f t="shared" si="24"/>
        <v>45637</v>
      </c>
      <c r="N256" s="158">
        <v>0.95174645474445607</v>
      </c>
      <c r="O256" s="158">
        <v>1.0507</v>
      </c>
      <c r="P256" s="161">
        <f t="shared" si="20"/>
        <v>1</v>
      </c>
    </row>
    <row r="257" spans="9:16" x14ac:dyDescent="0.2">
      <c r="I257" s="158">
        <f t="shared" si="21"/>
        <v>1</v>
      </c>
      <c r="J257" s="158" t="str">
        <f t="shared" si="22"/>
        <v>USD</v>
      </c>
      <c r="K257" s="158" t="str">
        <f t="shared" si="23"/>
        <v>USD</v>
      </c>
      <c r="L257" s="158" t="str">
        <f t="shared" si="19"/>
        <v>USDUSD45638</v>
      </c>
      <c r="M257" s="160">
        <f t="shared" si="24"/>
        <v>45638</v>
      </c>
      <c r="N257" s="158">
        <v>0.95319797922028415</v>
      </c>
      <c r="O257" s="158">
        <v>1.0490999999999999</v>
      </c>
      <c r="P257" s="161">
        <f t="shared" si="20"/>
        <v>1</v>
      </c>
    </row>
    <row r="258" spans="9:16" x14ac:dyDescent="0.2">
      <c r="I258" s="158">
        <f t="shared" si="21"/>
        <v>1</v>
      </c>
      <c r="J258" s="158" t="str">
        <f t="shared" si="22"/>
        <v>USD</v>
      </c>
      <c r="K258" s="158" t="str">
        <f t="shared" si="23"/>
        <v>USD</v>
      </c>
      <c r="L258" s="158" t="str">
        <f t="shared" si="19"/>
        <v>USDUSD45639</v>
      </c>
      <c r="M258" s="160">
        <f t="shared" si="24"/>
        <v>45639</v>
      </c>
      <c r="N258" s="158">
        <v>0.95075109336375729</v>
      </c>
      <c r="O258" s="158">
        <v>1.0518000000000001</v>
      </c>
      <c r="P258" s="161">
        <f t="shared" si="20"/>
        <v>1</v>
      </c>
    </row>
    <row r="259" spans="9:16" x14ac:dyDescent="0.2">
      <c r="I259" s="158">
        <f t="shared" si="21"/>
        <v>1</v>
      </c>
      <c r="J259" s="158" t="str">
        <f t="shared" si="22"/>
        <v>USD</v>
      </c>
      <c r="K259" s="158" t="str">
        <f t="shared" si="23"/>
        <v>USD</v>
      </c>
      <c r="L259" s="158" t="str">
        <f t="shared" ref="L259:L322" si="25">J259&amp;K259&amp;M259</f>
        <v>USDUSD45640</v>
      </c>
      <c r="M259" s="160">
        <f t="shared" si="24"/>
        <v>45640</v>
      </c>
      <c r="N259" s="158">
        <v>0.95075109336375729</v>
      </c>
      <c r="O259" s="158">
        <v>1.0518000000000001</v>
      </c>
      <c r="P259" s="161">
        <f t="shared" ref="P259:P322" si="26">ROUND(N259*O259,4)</f>
        <v>1</v>
      </c>
    </row>
    <row r="260" spans="9:16" x14ac:dyDescent="0.2">
      <c r="I260" s="158">
        <f t="shared" ref="I260:I323" si="27">IF(M259=$G$2,I259+1,I259)</f>
        <v>1</v>
      </c>
      <c r="J260" s="158" t="str">
        <f t="shared" ref="J260:J323" si="28">VLOOKUP($I260,$A:$C,2,FALSE)</f>
        <v>USD</v>
      </c>
      <c r="K260" s="158" t="str">
        <f t="shared" ref="K260:K323" si="29">VLOOKUP($I260,$A:$C,3,FALSE)</f>
        <v>USD</v>
      </c>
      <c r="L260" s="158" t="str">
        <f t="shared" si="25"/>
        <v>USDUSD45641</v>
      </c>
      <c r="M260" s="160">
        <f t="shared" ref="M260:M323" si="30">IF(I260=I259,M259+1,$G$1)</f>
        <v>45641</v>
      </c>
      <c r="N260" s="158">
        <v>0.95075109336375729</v>
      </c>
      <c r="O260" s="158">
        <v>1.0518000000000001</v>
      </c>
      <c r="P260" s="161">
        <f t="shared" si="26"/>
        <v>1</v>
      </c>
    </row>
    <row r="261" spans="9:16" x14ac:dyDescent="0.2">
      <c r="I261" s="158">
        <f t="shared" si="27"/>
        <v>1</v>
      </c>
      <c r="J261" s="158" t="str">
        <f t="shared" si="28"/>
        <v>USD</v>
      </c>
      <c r="K261" s="158" t="str">
        <f t="shared" si="29"/>
        <v>USD</v>
      </c>
      <c r="L261" s="158" t="str">
        <f t="shared" si="25"/>
        <v>USDUSD45642</v>
      </c>
      <c r="M261" s="160">
        <f t="shared" si="30"/>
        <v>45642</v>
      </c>
      <c r="N261" s="158">
        <v>0.95256239283673072</v>
      </c>
      <c r="O261" s="158">
        <v>1.0498000000000001</v>
      </c>
      <c r="P261" s="161">
        <f t="shared" si="26"/>
        <v>1</v>
      </c>
    </row>
    <row r="262" spans="9:16" x14ac:dyDescent="0.2">
      <c r="I262" s="158">
        <f t="shared" si="27"/>
        <v>1</v>
      </c>
      <c r="J262" s="158" t="str">
        <f t="shared" si="28"/>
        <v>USD</v>
      </c>
      <c r="K262" s="158" t="str">
        <f t="shared" si="29"/>
        <v>USD</v>
      </c>
      <c r="L262" s="158" t="str">
        <f t="shared" si="25"/>
        <v>USDUSD45643</v>
      </c>
      <c r="M262" s="160">
        <f t="shared" si="30"/>
        <v>45643</v>
      </c>
      <c r="N262" s="158">
        <v>0.95265313899209292</v>
      </c>
      <c r="O262" s="158">
        <v>1.0497000000000001</v>
      </c>
      <c r="P262" s="161">
        <f t="shared" si="26"/>
        <v>1</v>
      </c>
    </row>
    <row r="263" spans="9:16" x14ac:dyDescent="0.2">
      <c r="I263" s="158">
        <f t="shared" si="27"/>
        <v>1</v>
      </c>
      <c r="J263" s="158" t="str">
        <f t="shared" si="28"/>
        <v>USD</v>
      </c>
      <c r="K263" s="158" t="str">
        <f t="shared" si="29"/>
        <v>USD</v>
      </c>
      <c r="L263" s="158" t="str">
        <f t="shared" si="25"/>
        <v>USDUSD45644</v>
      </c>
      <c r="M263" s="160">
        <f t="shared" si="30"/>
        <v>45644</v>
      </c>
      <c r="N263" s="158">
        <v>0.95274390243902429</v>
      </c>
      <c r="O263" s="158">
        <v>1.0496000000000001</v>
      </c>
      <c r="P263" s="161">
        <f t="shared" si="26"/>
        <v>1</v>
      </c>
    </row>
    <row r="264" spans="9:16" x14ac:dyDescent="0.2">
      <c r="I264" s="158">
        <f t="shared" si="27"/>
        <v>1</v>
      </c>
      <c r="J264" s="158" t="str">
        <f t="shared" si="28"/>
        <v>USD</v>
      </c>
      <c r="K264" s="158" t="str">
        <f t="shared" si="29"/>
        <v>USD</v>
      </c>
      <c r="L264" s="158" t="str">
        <f t="shared" si="25"/>
        <v>USDUSD45645</v>
      </c>
      <c r="M264" s="160">
        <f t="shared" si="30"/>
        <v>45645</v>
      </c>
      <c r="N264" s="158">
        <v>0.96200096200096197</v>
      </c>
      <c r="O264" s="158">
        <v>1.0395000000000001</v>
      </c>
      <c r="P264" s="161">
        <f t="shared" si="26"/>
        <v>1</v>
      </c>
    </row>
    <row r="265" spans="9:16" x14ac:dyDescent="0.2">
      <c r="I265" s="158">
        <f t="shared" si="27"/>
        <v>1</v>
      </c>
      <c r="J265" s="158" t="str">
        <f t="shared" si="28"/>
        <v>USD</v>
      </c>
      <c r="K265" s="158" t="str">
        <f t="shared" si="29"/>
        <v>USD</v>
      </c>
      <c r="L265" s="158" t="str">
        <f t="shared" si="25"/>
        <v>USDUSD45646</v>
      </c>
      <c r="M265" s="160">
        <f t="shared" si="30"/>
        <v>45646</v>
      </c>
      <c r="N265" s="158">
        <v>0.9624639076034649</v>
      </c>
      <c r="O265" s="158">
        <v>1.0389999999999999</v>
      </c>
      <c r="P265" s="161">
        <f t="shared" si="26"/>
        <v>1</v>
      </c>
    </row>
    <row r="266" spans="9:16" x14ac:dyDescent="0.2">
      <c r="I266" s="158">
        <f t="shared" si="27"/>
        <v>1</v>
      </c>
      <c r="J266" s="158" t="str">
        <f t="shared" si="28"/>
        <v>USD</v>
      </c>
      <c r="K266" s="158" t="str">
        <f t="shared" si="29"/>
        <v>USD</v>
      </c>
      <c r="L266" s="158" t="str">
        <f t="shared" si="25"/>
        <v>USDUSD45647</v>
      </c>
      <c r="M266" s="160">
        <f t="shared" si="30"/>
        <v>45647</v>
      </c>
      <c r="N266" s="158">
        <v>0.9624639076034649</v>
      </c>
      <c r="O266" s="158">
        <v>1.0389999999999999</v>
      </c>
      <c r="P266" s="161">
        <f t="shared" si="26"/>
        <v>1</v>
      </c>
    </row>
    <row r="267" spans="9:16" x14ac:dyDescent="0.2">
      <c r="I267" s="158">
        <f t="shared" si="27"/>
        <v>1</v>
      </c>
      <c r="J267" s="158" t="str">
        <f t="shared" si="28"/>
        <v>USD</v>
      </c>
      <c r="K267" s="158" t="str">
        <f t="shared" si="29"/>
        <v>USD</v>
      </c>
      <c r="L267" s="158" t="str">
        <f t="shared" si="25"/>
        <v>USDUSD45648</v>
      </c>
      <c r="M267" s="160">
        <f t="shared" si="30"/>
        <v>45648</v>
      </c>
      <c r="N267" s="158">
        <v>0.9624639076034649</v>
      </c>
      <c r="O267" s="158">
        <v>1.0389999999999999</v>
      </c>
      <c r="P267" s="161">
        <f t="shared" si="26"/>
        <v>1</v>
      </c>
    </row>
    <row r="268" spans="9:16" x14ac:dyDescent="0.2">
      <c r="I268" s="158">
        <f t="shared" si="27"/>
        <v>1</v>
      </c>
      <c r="J268" s="158" t="str">
        <f t="shared" si="28"/>
        <v>USD</v>
      </c>
      <c r="K268" s="158" t="str">
        <f t="shared" si="29"/>
        <v>USD</v>
      </c>
      <c r="L268" s="158" t="str">
        <f t="shared" si="25"/>
        <v>USDUSD45649</v>
      </c>
      <c r="M268" s="160">
        <f t="shared" si="30"/>
        <v>45649</v>
      </c>
      <c r="N268" s="158">
        <v>0.96218608678918516</v>
      </c>
      <c r="O268" s="158">
        <v>1.0392999999999999</v>
      </c>
      <c r="P268" s="161">
        <f t="shared" si="26"/>
        <v>1</v>
      </c>
    </row>
    <row r="269" spans="9:16" x14ac:dyDescent="0.2">
      <c r="I269" s="158">
        <f t="shared" si="27"/>
        <v>1</v>
      </c>
      <c r="J269" s="158" t="str">
        <f t="shared" si="28"/>
        <v>USD</v>
      </c>
      <c r="K269" s="158" t="str">
        <f t="shared" si="29"/>
        <v>USD</v>
      </c>
      <c r="L269" s="158" t="str">
        <f t="shared" si="25"/>
        <v>USDUSD45650</v>
      </c>
      <c r="M269" s="160">
        <f t="shared" si="30"/>
        <v>45650</v>
      </c>
      <c r="N269" s="158">
        <v>0.96200096200096197</v>
      </c>
      <c r="O269" s="158">
        <v>1.0395000000000001</v>
      </c>
      <c r="P269" s="161">
        <f t="shared" si="26"/>
        <v>1</v>
      </c>
    </row>
    <row r="270" spans="9:16" x14ac:dyDescent="0.2">
      <c r="I270" s="158">
        <f t="shared" si="27"/>
        <v>1</v>
      </c>
      <c r="J270" s="158" t="str">
        <f t="shared" si="28"/>
        <v>USD</v>
      </c>
      <c r="K270" s="158" t="str">
        <f t="shared" si="29"/>
        <v>USD</v>
      </c>
      <c r="L270" s="158" t="str">
        <f t="shared" si="25"/>
        <v>USDUSD45651</v>
      </c>
      <c r="M270" s="160">
        <f t="shared" si="30"/>
        <v>45651</v>
      </c>
      <c r="N270" s="158">
        <v>0.96200096200096197</v>
      </c>
      <c r="O270" s="158">
        <v>1.0395000000000001</v>
      </c>
      <c r="P270" s="161">
        <f t="shared" si="26"/>
        <v>1</v>
      </c>
    </row>
    <row r="271" spans="9:16" x14ac:dyDescent="0.2">
      <c r="I271" s="158">
        <f t="shared" si="27"/>
        <v>1</v>
      </c>
      <c r="J271" s="158" t="str">
        <f t="shared" si="28"/>
        <v>USD</v>
      </c>
      <c r="K271" s="158" t="str">
        <f t="shared" si="29"/>
        <v>USD</v>
      </c>
      <c r="L271" s="158" t="str">
        <f t="shared" si="25"/>
        <v>USDUSD45652</v>
      </c>
      <c r="M271" s="160">
        <f t="shared" si="30"/>
        <v>45652</v>
      </c>
      <c r="N271" s="158">
        <v>0.96200096200096197</v>
      </c>
      <c r="O271" s="158">
        <v>1.0395000000000001</v>
      </c>
      <c r="P271" s="161">
        <f t="shared" si="26"/>
        <v>1</v>
      </c>
    </row>
    <row r="272" spans="9:16" x14ac:dyDescent="0.2">
      <c r="I272" s="158">
        <f t="shared" si="27"/>
        <v>1</v>
      </c>
      <c r="J272" s="158" t="str">
        <f t="shared" si="28"/>
        <v>USD</v>
      </c>
      <c r="K272" s="158" t="str">
        <f t="shared" si="29"/>
        <v>USD</v>
      </c>
      <c r="L272" s="158" t="str">
        <f t="shared" si="25"/>
        <v>USDUSD45653</v>
      </c>
      <c r="M272" s="160">
        <f t="shared" si="30"/>
        <v>45653</v>
      </c>
      <c r="N272" s="158">
        <v>0.95831336847149007</v>
      </c>
      <c r="O272" s="158">
        <v>1.0435000000000001</v>
      </c>
      <c r="P272" s="161">
        <f t="shared" si="26"/>
        <v>1</v>
      </c>
    </row>
    <row r="273" spans="9:16" x14ac:dyDescent="0.2">
      <c r="I273" s="158">
        <f t="shared" si="27"/>
        <v>1</v>
      </c>
      <c r="J273" s="158" t="str">
        <f t="shared" si="28"/>
        <v>USD</v>
      </c>
      <c r="K273" s="158" t="str">
        <f t="shared" si="29"/>
        <v>USD</v>
      </c>
      <c r="L273" s="158" t="str">
        <f t="shared" si="25"/>
        <v>USDUSD45654</v>
      </c>
      <c r="M273" s="160">
        <f t="shared" si="30"/>
        <v>45654</v>
      </c>
      <c r="N273" s="158">
        <v>0.95831336847149007</v>
      </c>
      <c r="O273" s="158">
        <v>1.0435000000000001</v>
      </c>
      <c r="P273" s="161">
        <f t="shared" si="26"/>
        <v>1</v>
      </c>
    </row>
    <row r="274" spans="9:16" x14ac:dyDescent="0.2">
      <c r="I274" s="158">
        <f t="shared" si="27"/>
        <v>1</v>
      </c>
      <c r="J274" s="158" t="str">
        <f t="shared" si="28"/>
        <v>USD</v>
      </c>
      <c r="K274" s="158" t="str">
        <f t="shared" si="29"/>
        <v>USD</v>
      </c>
      <c r="L274" s="158" t="str">
        <f t="shared" si="25"/>
        <v>USDUSD45655</v>
      </c>
      <c r="M274" s="160">
        <f t="shared" si="30"/>
        <v>45655</v>
      </c>
      <c r="N274" s="158">
        <v>0.95831336847149007</v>
      </c>
      <c r="O274" s="158">
        <v>1.0435000000000001</v>
      </c>
      <c r="P274" s="161">
        <f t="shared" si="26"/>
        <v>1</v>
      </c>
    </row>
    <row r="275" spans="9:16" x14ac:dyDescent="0.2">
      <c r="I275" s="158">
        <f t="shared" si="27"/>
        <v>1</v>
      </c>
      <c r="J275" s="158" t="str">
        <f t="shared" si="28"/>
        <v>USD</v>
      </c>
      <c r="K275" s="158" t="str">
        <f t="shared" si="29"/>
        <v>USD</v>
      </c>
      <c r="L275" s="158" t="str">
        <f t="shared" si="25"/>
        <v>USDUSD45656</v>
      </c>
      <c r="M275" s="160">
        <f t="shared" si="30"/>
        <v>45656</v>
      </c>
      <c r="N275" s="158">
        <v>0.9574875526618154</v>
      </c>
      <c r="O275" s="158">
        <v>1.0444</v>
      </c>
      <c r="P275" s="161">
        <f t="shared" si="26"/>
        <v>1</v>
      </c>
    </row>
    <row r="276" spans="9:16" x14ac:dyDescent="0.2">
      <c r="I276" s="158">
        <f t="shared" si="27"/>
        <v>1</v>
      </c>
      <c r="J276" s="158" t="str">
        <f t="shared" si="28"/>
        <v>USD</v>
      </c>
      <c r="K276" s="158" t="str">
        <f t="shared" si="29"/>
        <v>USD</v>
      </c>
      <c r="L276" s="158" t="str">
        <f t="shared" si="25"/>
        <v>USDUSD45657</v>
      </c>
      <c r="M276" s="160">
        <f t="shared" si="30"/>
        <v>45657</v>
      </c>
      <c r="N276" s="158">
        <v>0.96255655019732411</v>
      </c>
      <c r="O276" s="158">
        <v>1.0388999999999999</v>
      </c>
      <c r="P276" s="161">
        <f t="shared" si="26"/>
        <v>1</v>
      </c>
    </row>
    <row r="277" spans="9:16" x14ac:dyDescent="0.2">
      <c r="I277" s="158">
        <f t="shared" si="27"/>
        <v>1</v>
      </c>
      <c r="J277" s="158" t="str">
        <f t="shared" si="28"/>
        <v>USD</v>
      </c>
      <c r="K277" s="158" t="str">
        <f t="shared" si="29"/>
        <v>USD</v>
      </c>
      <c r="L277" s="158" t="str">
        <f t="shared" si="25"/>
        <v>USDUSD45658</v>
      </c>
      <c r="M277" s="160">
        <f t="shared" si="30"/>
        <v>45658</v>
      </c>
      <c r="N277" s="158">
        <v>0.96255655019732411</v>
      </c>
      <c r="O277" s="158">
        <v>1.0388999999999999</v>
      </c>
      <c r="P277" s="161">
        <f t="shared" si="26"/>
        <v>1</v>
      </c>
    </row>
    <row r="278" spans="9:16" x14ac:dyDescent="0.2">
      <c r="I278" s="158">
        <f t="shared" si="27"/>
        <v>1</v>
      </c>
      <c r="J278" s="158" t="str">
        <f t="shared" si="28"/>
        <v>USD</v>
      </c>
      <c r="K278" s="158" t="str">
        <f t="shared" si="29"/>
        <v>USD</v>
      </c>
      <c r="L278" s="158" t="str">
        <f t="shared" si="25"/>
        <v>USDUSD45659</v>
      </c>
      <c r="M278" s="160">
        <f t="shared" si="30"/>
        <v>45659</v>
      </c>
      <c r="N278" s="158">
        <v>0.9688983625617672</v>
      </c>
      <c r="O278" s="158">
        <v>1.0321</v>
      </c>
      <c r="P278" s="161">
        <f t="shared" si="26"/>
        <v>1</v>
      </c>
    </row>
    <row r="279" spans="9:16" x14ac:dyDescent="0.2">
      <c r="I279" s="158">
        <f t="shared" si="27"/>
        <v>1</v>
      </c>
      <c r="J279" s="158" t="str">
        <f t="shared" si="28"/>
        <v>USD</v>
      </c>
      <c r="K279" s="158" t="str">
        <f t="shared" si="29"/>
        <v>USD</v>
      </c>
      <c r="L279" s="158" t="str">
        <f t="shared" si="25"/>
        <v>USDUSD45660</v>
      </c>
      <c r="M279" s="160">
        <f t="shared" si="30"/>
        <v>45660</v>
      </c>
      <c r="N279" s="158">
        <v>0.9709680551509855</v>
      </c>
      <c r="O279" s="158">
        <v>1.0299</v>
      </c>
      <c r="P279" s="161">
        <f t="shared" si="26"/>
        <v>1</v>
      </c>
    </row>
    <row r="280" spans="9:16" x14ac:dyDescent="0.2">
      <c r="I280" s="158">
        <f t="shared" si="27"/>
        <v>1</v>
      </c>
      <c r="J280" s="158" t="str">
        <f t="shared" si="28"/>
        <v>USD</v>
      </c>
      <c r="K280" s="158" t="str">
        <f t="shared" si="29"/>
        <v>USD</v>
      </c>
      <c r="L280" s="158" t="str">
        <f t="shared" si="25"/>
        <v>USDUSD45661</v>
      </c>
      <c r="M280" s="160">
        <f t="shared" si="30"/>
        <v>45661</v>
      </c>
      <c r="N280" s="158">
        <v>0.9709680551509855</v>
      </c>
      <c r="O280" s="158">
        <v>1.0299</v>
      </c>
      <c r="P280" s="161">
        <f t="shared" si="26"/>
        <v>1</v>
      </c>
    </row>
    <row r="281" spans="9:16" x14ac:dyDescent="0.2">
      <c r="I281" s="158">
        <f t="shared" si="27"/>
        <v>1</v>
      </c>
      <c r="J281" s="158" t="str">
        <f t="shared" si="28"/>
        <v>USD</v>
      </c>
      <c r="K281" s="158" t="str">
        <f t="shared" si="29"/>
        <v>USD</v>
      </c>
      <c r="L281" s="158" t="str">
        <f t="shared" si="25"/>
        <v>USDUSD45662</v>
      </c>
      <c r="M281" s="160">
        <f t="shared" si="30"/>
        <v>45662</v>
      </c>
      <c r="N281" s="158">
        <v>0.9709680551509855</v>
      </c>
      <c r="O281" s="158">
        <v>1.0299</v>
      </c>
      <c r="P281" s="161">
        <f t="shared" si="26"/>
        <v>1</v>
      </c>
    </row>
    <row r="282" spans="9:16" x14ac:dyDescent="0.2">
      <c r="I282" s="158">
        <f t="shared" si="27"/>
        <v>1</v>
      </c>
      <c r="J282" s="158" t="str">
        <f t="shared" si="28"/>
        <v>USD</v>
      </c>
      <c r="K282" s="158" t="str">
        <f t="shared" si="29"/>
        <v>USD</v>
      </c>
      <c r="L282" s="158" t="str">
        <f t="shared" si="25"/>
        <v>USDUSD45663</v>
      </c>
      <c r="M282" s="160">
        <f t="shared" si="30"/>
        <v>45663</v>
      </c>
      <c r="N282" s="158">
        <v>0.95914061001342799</v>
      </c>
      <c r="O282" s="158">
        <v>1.0426</v>
      </c>
      <c r="P282" s="161">
        <f t="shared" si="26"/>
        <v>1</v>
      </c>
    </row>
    <row r="283" spans="9:16" x14ac:dyDescent="0.2">
      <c r="I283" s="158">
        <f t="shared" si="27"/>
        <v>1</v>
      </c>
      <c r="J283" s="158" t="str">
        <f t="shared" si="28"/>
        <v>USD</v>
      </c>
      <c r="K283" s="158" t="str">
        <f t="shared" si="29"/>
        <v>USD</v>
      </c>
      <c r="L283" s="158" t="str">
        <f t="shared" si="25"/>
        <v>USDUSD45664</v>
      </c>
      <c r="M283" s="160">
        <f t="shared" si="30"/>
        <v>45664</v>
      </c>
      <c r="N283" s="158">
        <v>0.96218608678918516</v>
      </c>
      <c r="O283" s="158">
        <v>1.0392999999999999</v>
      </c>
      <c r="P283" s="161">
        <f t="shared" si="26"/>
        <v>1</v>
      </c>
    </row>
    <row r="284" spans="9:16" x14ac:dyDescent="0.2">
      <c r="I284" s="158">
        <f t="shared" si="27"/>
        <v>1</v>
      </c>
      <c r="J284" s="158" t="str">
        <f t="shared" si="28"/>
        <v>USD</v>
      </c>
      <c r="K284" s="158" t="str">
        <f t="shared" si="29"/>
        <v>USD</v>
      </c>
      <c r="L284" s="158" t="str">
        <f t="shared" si="25"/>
        <v>USDUSD45665</v>
      </c>
      <c r="M284" s="160">
        <f t="shared" si="30"/>
        <v>45665</v>
      </c>
      <c r="N284" s="158">
        <v>0.97219521679953336</v>
      </c>
      <c r="O284" s="158">
        <v>1.0286</v>
      </c>
      <c r="P284" s="161">
        <f t="shared" si="26"/>
        <v>1</v>
      </c>
    </row>
    <row r="285" spans="9:16" x14ac:dyDescent="0.2">
      <c r="I285" s="158">
        <f t="shared" si="27"/>
        <v>1</v>
      </c>
      <c r="J285" s="158" t="str">
        <f t="shared" si="28"/>
        <v>USD</v>
      </c>
      <c r="K285" s="158" t="str">
        <f t="shared" si="29"/>
        <v>USD</v>
      </c>
      <c r="L285" s="158" t="str">
        <f t="shared" si="25"/>
        <v>USDUSD45666</v>
      </c>
      <c r="M285" s="160">
        <f t="shared" si="30"/>
        <v>45666</v>
      </c>
      <c r="N285" s="158">
        <v>0.97040271712760795</v>
      </c>
      <c r="O285" s="158">
        <v>1.0305</v>
      </c>
      <c r="P285" s="161">
        <f t="shared" si="26"/>
        <v>1</v>
      </c>
    </row>
    <row r="286" spans="9:16" x14ac:dyDescent="0.2">
      <c r="I286" s="158">
        <f t="shared" si="27"/>
        <v>1</v>
      </c>
      <c r="J286" s="158" t="str">
        <f t="shared" si="28"/>
        <v>USD</v>
      </c>
      <c r="K286" s="158" t="str">
        <f t="shared" si="29"/>
        <v>USD</v>
      </c>
      <c r="L286" s="158" t="str">
        <f t="shared" si="25"/>
        <v>USDUSD45667</v>
      </c>
      <c r="M286" s="160">
        <f t="shared" si="30"/>
        <v>45667</v>
      </c>
      <c r="N286" s="158">
        <v>0.97049689440993792</v>
      </c>
      <c r="O286" s="158">
        <v>1.0304</v>
      </c>
      <c r="P286" s="161">
        <f t="shared" si="26"/>
        <v>1</v>
      </c>
    </row>
    <row r="287" spans="9:16" x14ac:dyDescent="0.2">
      <c r="I287" s="158">
        <f t="shared" si="27"/>
        <v>1</v>
      </c>
      <c r="J287" s="158" t="str">
        <f t="shared" si="28"/>
        <v>USD</v>
      </c>
      <c r="K287" s="158" t="str">
        <f t="shared" si="29"/>
        <v>USD</v>
      </c>
      <c r="L287" s="158" t="str">
        <f t="shared" si="25"/>
        <v>USDUSD45668</v>
      </c>
      <c r="M287" s="160">
        <f t="shared" si="30"/>
        <v>45668</v>
      </c>
      <c r="N287" s="158">
        <v>0.97049689440993792</v>
      </c>
      <c r="O287" s="158">
        <v>1.0304</v>
      </c>
      <c r="P287" s="161">
        <f t="shared" si="26"/>
        <v>1</v>
      </c>
    </row>
    <row r="288" spans="9:16" x14ac:dyDescent="0.2">
      <c r="I288" s="158">
        <f t="shared" si="27"/>
        <v>1</v>
      </c>
      <c r="J288" s="158" t="str">
        <f t="shared" si="28"/>
        <v>USD</v>
      </c>
      <c r="K288" s="158" t="str">
        <f t="shared" si="29"/>
        <v>USD</v>
      </c>
      <c r="L288" s="158" t="str">
        <f t="shared" si="25"/>
        <v>USDUSD45669</v>
      </c>
      <c r="M288" s="160">
        <f t="shared" si="30"/>
        <v>45669</v>
      </c>
      <c r="N288" s="158">
        <v>0.97049689440993792</v>
      </c>
      <c r="O288" s="158">
        <v>1.0304</v>
      </c>
      <c r="P288" s="161">
        <f t="shared" si="26"/>
        <v>1</v>
      </c>
    </row>
    <row r="289" spans="9:16" x14ac:dyDescent="0.2">
      <c r="I289" s="158">
        <f t="shared" si="27"/>
        <v>1</v>
      </c>
      <c r="J289" s="158" t="str">
        <f t="shared" si="28"/>
        <v>USD</v>
      </c>
      <c r="K289" s="158" t="str">
        <f t="shared" si="29"/>
        <v>USD</v>
      </c>
      <c r="L289" s="158" t="str">
        <f t="shared" si="25"/>
        <v>USDUSD45670</v>
      </c>
      <c r="M289" s="160">
        <f t="shared" si="30"/>
        <v>45670</v>
      </c>
      <c r="N289" s="158">
        <v>0.98058442831927828</v>
      </c>
      <c r="O289" s="158">
        <v>1.0198</v>
      </c>
      <c r="P289" s="161">
        <f t="shared" si="26"/>
        <v>1</v>
      </c>
    </row>
    <row r="290" spans="9:16" x14ac:dyDescent="0.2">
      <c r="I290" s="158">
        <f t="shared" si="27"/>
        <v>1</v>
      </c>
      <c r="J290" s="158" t="str">
        <f t="shared" si="28"/>
        <v>USD</v>
      </c>
      <c r="K290" s="158" t="str">
        <f t="shared" si="29"/>
        <v>USD</v>
      </c>
      <c r="L290" s="158" t="str">
        <f t="shared" si="25"/>
        <v>USDUSD45671</v>
      </c>
      <c r="M290" s="160">
        <f t="shared" si="30"/>
        <v>45671</v>
      </c>
      <c r="N290" s="158">
        <v>0.9760858955588092</v>
      </c>
      <c r="O290" s="158">
        <v>1.0245</v>
      </c>
      <c r="P290" s="161">
        <f t="shared" si="26"/>
        <v>1</v>
      </c>
    </row>
    <row r="291" spans="9:16" x14ac:dyDescent="0.2">
      <c r="I291" s="158">
        <f t="shared" si="27"/>
        <v>1</v>
      </c>
      <c r="J291" s="158" t="str">
        <f t="shared" si="28"/>
        <v>USD</v>
      </c>
      <c r="K291" s="158" t="str">
        <f t="shared" si="29"/>
        <v>USD</v>
      </c>
      <c r="L291" s="158" t="str">
        <f t="shared" si="25"/>
        <v>USDUSD45672</v>
      </c>
      <c r="M291" s="160">
        <f t="shared" si="30"/>
        <v>45672</v>
      </c>
      <c r="N291" s="158">
        <v>0.970873786407767</v>
      </c>
      <c r="O291" s="158">
        <v>1.03</v>
      </c>
      <c r="P291" s="161">
        <f t="shared" si="26"/>
        <v>1</v>
      </c>
    </row>
    <row r="292" spans="9:16" x14ac:dyDescent="0.2">
      <c r="I292" s="158">
        <f t="shared" si="27"/>
        <v>1</v>
      </c>
      <c r="J292" s="158" t="str">
        <f t="shared" si="28"/>
        <v>USD</v>
      </c>
      <c r="K292" s="158" t="str">
        <f t="shared" si="29"/>
        <v>USD</v>
      </c>
      <c r="L292" s="158" t="str">
        <f t="shared" si="25"/>
        <v>USDUSD45673</v>
      </c>
      <c r="M292" s="160">
        <f t="shared" si="30"/>
        <v>45673</v>
      </c>
      <c r="N292" s="158">
        <v>0.97352024922118385</v>
      </c>
      <c r="O292" s="158">
        <v>1.0271999999999999</v>
      </c>
      <c r="P292" s="161">
        <f t="shared" si="26"/>
        <v>1</v>
      </c>
    </row>
    <row r="293" spans="9:16" x14ac:dyDescent="0.2">
      <c r="I293" s="158">
        <f t="shared" si="27"/>
        <v>1</v>
      </c>
      <c r="J293" s="158" t="str">
        <f t="shared" si="28"/>
        <v>USD</v>
      </c>
      <c r="K293" s="158" t="str">
        <f t="shared" si="29"/>
        <v>USD</v>
      </c>
      <c r="L293" s="158" t="str">
        <f t="shared" si="25"/>
        <v>USDUSD45674</v>
      </c>
      <c r="M293" s="160">
        <f t="shared" si="30"/>
        <v>45674</v>
      </c>
      <c r="N293" s="158">
        <v>0.97106234220236931</v>
      </c>
      <c r="O293" s="158">
        <v>1.0298</v>
      </c>
      <c r="P293" s="161">
        <f t="shared" si="26"/>
        <v>1</v>
      </c>
    </row>
    <row r="294" spans="9:16" x14ac:dyDescent="0.2">
      <c r="I294" s="158">
        <f t="shared" si="27"/>
        <v>1</v>
      </c>
      <c r="J294" s="158" t="str">
        <f t="shared" si="28"/>
        <v>USD</v>
      </c>
      <c r="K294" s="158" t="str">
        <f t="shared" si="29"/>
        <v>USD</v>
      </c>
      <c r="L294" s="158" t="str">
        <f t="shared" si="25"/>
        <v>USDUSD45675</v>
      </c>
      <c r="M294" s="160">
        <f t="shared" si="30"/>
        <v>45675</v>
      </c>
      <c r="N294" s="158">
        <v>0.97106234220236931</v>
      </c>
      <c r="O294" s="158">
        <v>1.0298</v>
      </c>
      <c r="P294" s="161">
        <f t="shared" si="26"/>
        <v>1</v>
      </c>
    </row>
    <row r="295" spans="9:16" x14ac:dyDescent="0.2">
      <c r="I295" s="158">
        <f t="shared" si="27"/>
        <v>1</v>
      </c>
      <c r="J295" s="158" t="str">
        <f t="shared" si="28"/>
        <v>USD</v>
      </c>
      <c r="K295" s="158" t="str">
        <f t="shared" si="29"/>
        <v>USD</v>
      </c>
      <c r="L295" s="158" t="str">
        <f t="shared" si="25"/>
        <v>USDUSD45676</v>
      </c>
      <c r="M295" s="160">
        <f t="shared" si="30"/>
        <v>45676</v>
      </c>
      <c r="N295" s="158">
        <v>0.97106234220236931</v>
      </c>
      <c r="O295" s="158">
        <v>1.0298</v>
      </c>
      <c r="P295" s="161">
        <f t="shared" si="26"/>
        <v>1</v>
      </c>
    </row>
    <row r="296" spans="9:16" x14ac:dyDescent="0.2">
      <c r="I296" s="158">
        <f t="shared" si="27"/>
        <v>1</v>
      </c>
      <c r="J296" s="158" t="str">
        <f t="shared" si="28"/>
        <v>USD</v>
      </c>
      <c r="K296" s="158" t="str">
        <f t="shared" si="29"/>
        <v>USD</v>
      </c>
      <c r="L296" s="158" t="str">
        <f t="shared" si="25"/>
        <v>USDUSD45677</v>
      </c>
      <c r="M296" s="160">
        <f t="shared" si="30"/>
        <v>45677</v>
      </c>
      <c r="N296" s="158">
        <v>0.96936797208220238</v>
      </c>
      <c r="O296" s="158">
        <v>1.0316000000000001</v>
      </c>
      <c r="P296" s="161">
        <f t="shared" si="26"/>
        <v>1</v>
      </c>
    </row>
    <row r="297" spans="9:16" x14ac:dyDescent="0.2">
      <c r="I297" s="158">
        <f t="shared" si="27"/>
        <v>1</v>
      </c>
      <c r="J297" s="158" t="str">
        <f t="shared" si="28"/>
        <v>USD</v>
      </c>
      <c r="K297" s="158" t="str">
        <f t="shared" si="29"/>
        <v>USD</v>
      </c>
      <c r="L297" s="158" t="str">
        <f t="shared" si="25"/>
        <v>USDUSD45678</v>
      </c>
      <c r="M297" s="160">
        <f t="shared" si="30"/>
        <v>45678</v>
      </c>
      <c r="N297" s="158">
        <v>0.96553055904219365</v>
      </c>
      <c r="O297" s="158">
        <v>1.0357000000000001</v>
      </c>
      <c r="P297" s="161">
        <f t="shared" si="26"/>
        <v>1</v>
      </c>
    </row>
    <row r="298" spans="9:16" x14ac:dyDescent="0.2">
      <c r="I298" s="158">
        <f t="shared" si="27"/>
        <v>1</v>
      </c>
      <c r="J298" s="158" t="str">
        <f t="shared" si="28"/>
        <v>USD</v>
      </c>
      <c r="K298" s="158" t="str">
        <f t="shared" si="29"/>
        <v>USD</v>
      </c>
      <c r="L298" s="158" t="str">
        <f t="shared" si="25"/>
        <v>USDUSD45679</v>
      </c>
      <c r="M298" s="160">
        <f t="shared" si="30"/>
        <v>45679</v>
      </c>
      <c r="N298" s="158">
        <v>0.95757923968208369</v>
      </c>
      <c r="O298" s="158">
        <v>1.0443</v>
      </c>
      <c r="P298" s="161">
        <f t="shared" si="26"/>
        <v>1</v>
      </c>
    </row>
    <row r="299" spans="9:16" x14ac:dyDescent="0.2">
      <c r="I299" s="158">
        <f t="shared" si="27"/>
        <v>1</v>
      </c>
      <c r="J299" s="158" t="str">
        <f t="shared" si="28"/>
        <v>USD</v>
      </c>
      <c r="K299" s="158" t="str">
        <f t="shared" si="29"/>
        <v>USD</v>
      </c>
      <c r="L299" s="158" t="str">
        <f t="shared" si="25"/>
        <v>USDUSD45680</v>
      </c>
      <c r="M299" s="160">
        <f t="shared" si="30"/>
        <v>45680</v>
      </c>
      <c r="N299" s="158">
        <v>0.96116878123798544</v>
      </c>
      <c r="O299" s="158">
        <v>1.0404</v>
      </c>
      <c r="P299" s="161">
        <f t="shared" si="26"/>
        <v>1</v>
      </c>
    </row>
    <row r="300" spans="9:16" x14ac:dyDescent="0.2">
      <c r="I300" s="158">
        <f t="shared" si="27"/>
        <v>1</v>
      </c>
      <c r="J300" s="158" t="str">
        <f t="shared" si="28"/>
        <v>USD</v>
      </c>
      <c r="K300" s="158" t="str">
        <f t="shared" si="29"/>
        <v>USD</v>
      </c>
      <c r="L300" s="158" t="str">
        <f t="shared" si="25"/>
        <v>USDUSD45681</v>
      </c>
      <c r="M300" s="160">
        <f t="shared" si="30"/>
        <v>45681</v>
      </c>
      <c r="N300" s="158">
        <v>0.9549274255156609</v>
      </c>
      <c r="O300" s="158">
        <v>1.0471999999999999</v>
      </c>
      <c r="P300" s="161">
        <f t="shared" si="26"/>
        <v>1</v>
      </c>
    </row>
    <row r="301" spans="9:16" x14ac:dyDescent="0.2">
      <c r="I301" s="158">
        <f t="shared" si="27"/>
        <v>1</v>
      </c>
      <c r="J301" s="158" t="str">
        <f t="shared" si="28"/>
        <v>USD</v>
      </c>
      <c r="K301" s="158" t="str">
        <f t="shared" si="29"/>
        <v>USD</v>
      </c>
      <c r="L301" s="158" t="str">
        <f t="shared" si="25"/>
        <v>USDUSD45682</v>
      </c>
      <c r="M301" s="160">
        <f t="shared" si="30"/>
        <v>45682</v>
      </c>
      <c r="N301" s="158">
        <v>0.9549274255156609</v>
      </c>
      <c r="O301" s="158">
        <v>1.0471999999999999</v>
      </c>
      <c r="P301" s="161">
        <f t="shared" si="26"/>
        <v>1</v>
      </c>
    </row>
    <row r="302" spans="9:16" x14ac:dyDescent="0.2">
      <c r="I302" s="158">
        <f t="shared" si="27"/>
        <v>1</v>
      </c>
      <c r="J302" s="158" t="str">
        <f t="shared" si="28"/>
        <v>USD</v>
      </c>
      <c r="K302" s="158" t="str">
        <f t="shared" si="29"/>
        <v>USD</v>
      </c>
      <c r="L302" s="158" t="str">
        <f t="shared" si="25"/>
        <v>USDUSD45683</v>
      </c>
      <c r="M302" s="160">
        <f t="shared" si="30"/>
        <v>45683</v>
      </c>
      <c r="N302" s="158">
        <v>0.9549274255156609</v>
      </c>
      <c r="O302" s="158">
        <v>1.0471999999999999</v>
      </c>
      <c r="P302" s="161">
        <f t="shared" si="26"/>
        <v>1</v>
      </c>
    </row>
    <row r="303" spans="9:16" x14ac:dyDescent="0.2">
      <c r="I303" s="158">
        <f t="shared" si="27"/>
        <v>1</v>
      </c>
      <c r="J303" s="158" t="str">
        <f t="shared" si="28"/>
        <v>USD</v>
      </c>
      <c r="K303" s="158" t="str">
        <f t="shared" si="29"/>
        <v>USD</v>
      </c>
      <c r="L303" s="158" t="str">
        <f t="shared" si="25"/>
        <v>USDUSD45684</v>
      </c>
      <c r="M303" s="160">
        <f t="shared" si="30"/>
        <v>45684</v>
      </c>
      <c r="N303" s="158">
        <v>0.94966761633428309</v>
      </c>
      <c r="O303" s="158">
        <v>1.0529999999999999</v>
      </c>
      <c r="P303" s="161">
        <f t="shared" si="26"/>
        <v>1</v>
      </c>
    </row>
    <row r="304" spans="9:16" x14ac:dyDescent="0.2">
      <c r="I304" s="158">
        <f t="shared" si="27"/>
        <v>1</v>
      </c>
      <c r="J304" s="158" t="str">
        <f t="shared" si="28"/>
        <v>USD</v>
      </c>
      <c r="K304" s="158" t="str">
        <f t="shared" si="29"/>
        <v>USD</v>
      </c>
      <c r="L304" s="158" t="str">
        <f t="shared" si="25"/>
        <v>USDUSD45685</v>
      </c>
      <c r="M304" s="160">
        <f t="shared" si="30"/>
        <v>45685</v>
      </c>
      <c r="N304" s="158">
        <v>0.95960080606467713</v>
      </c>
      <c r="O304" s="158">
        <v>1.0421</v>
      </c>
      <c r="P304" s="161">
        <f t="shared" si="26"/>
        <v>1</v>
      </c>
    </row>
    <row r="305" spans="9:16" x14ac:dyDescent="0.2">
      <c r="I305" s="158">
        <f t="shared" si="27"/>
        <v>1</v>
      </c>
      <c r="J305" s="158" t="str">
        <f t="shared" si="28"/>
        <v>USD</v>
      </c>
      <c r="K305" s="158" t="str">
        <f t="shared" si="29"/>
        <v>USD</v>
      </c>
      <c r="L305" s="158" t="str">
        <f t="shared" si="25"/>
        <v>USDUSD45686</v>
      </c>
      <c r="M305" s="160">
        <f t="shared" si="30"/>
        <v>45686</v>
      </c>
      <c r="N305" s="158">
        <v>0.96190842631781448</v>
      </c>
      <c r="O305" s="158">
        <v>1.0396000000000001</v>
      </c>
      <c r="P305" s="161">
        <f t="shared" si="26"/>
        <v>1</v>
      </c>
    </row>
    <row r="306" spans="9:16" x14ac:dyDescent="0.2">
      <c r="I306" s="158">
        <f t="shared" si="27"/>
        <v>1</v>
      </c>
      <c r="J306" s="158" t="str">
        <f t="shared" si="28"/>
        <v>USD</v>
      </c>
      <c r="K306" s="158" t="str">
        <f t="shared" si="29"/>
        <v>USD</v>
      </c>
      <c r="L306" s="158" t="str">
        <f t="shared" si="25"/>
        <v>USDUSD45687</v>
      </c>
      <c r="M306" s="160">
        <f t="shared" si="30"/>
        <v>45687</v>
      </c>
      <c r="N306" s="158">
        <v>0.96126117466115546</v>
      </c>
      <c r="O306" s="158">
        <v>1.0403</v>
      </c>
      <c r="P306" s="161">
        <f t="shared" si="26"/>
        <v>1</v>
      </c>
    </row>
    <row r="307" spans="9:16" x14ac:dyDescent="0.2">
      <c r="I307" s="158">
        <f t="shared" si="27"/>
        <v>1</v>
      </c>
      <c r="J307" s="158" t="str">
        <f t="shared" si="28"/>
        <v>USD</v>
      </c>
      <c r="K307" s="158" t="str">
        <f t="shared" si="29"/>
        <v>USD</v>
      </c>
      <c r="L307" s="158" t="str">
        <f t="shared" si="25"/>
        <v>USDUSD45688</v>
      </c>
      <c r="M307" s="160">
        <f t="shared" si="30"/>
        <v>45688</v>
      </c>
      <c r="N307" s="158">
        <v>0.96218608678918516</v>
      </c>
      <c r="O307" s="158">
        <v>1.0392999999999999</v>
      </c>
      <c r="P307" s="161">
        <f t="shared" si="26"/>
        <v>1</v>
      </c>
    </row>
    <row r="308" spans="9:16" x14ac:dyDescent="0.2">
      <c r="I308" s="158">
        <f t="shared" si="27"/>
        <v>1</v>
      </c>
      <c r="J308" s="158" t="str">
        <f t="shared" si="28"/>
        <v>USD</v>
      </c>
      <c r="K308" s="158" t="str">
        <f t="shared" si="29"/>
        <v>USD</v>
      </c>
      <c r="L308" s="158" t="str">
        <f t="shared" si="25"/>
        <v>USDUSD45689</v>
      </c>
      <c r="M308" s="160">
        <f t="shared" si="30"/>
        <v>45689</v>
      </c>
      <c r="N308" s="158">
        <v>0.96218608678918516</v>
      </c>
      <c r="O308" s="158">
        <v>1.0392999999999999</v>
      </c>
      <c r="P308" s="161">
        <f t="shared" si="26"/>
        <v>1</v>
      </c>
    </row>
    <row r="309" spans="9:16" x14ac:dyDescent="0.2">
      <c r="I309" s="158">
        <f t="shared" si="27"/>
        <v>1</v>
      </c>
      <c r="J309" s="158" t="str">
        <f t="shared" si="28"/>
        <v>USD</v>
      </c>
      <c r="K309" s="158" t="str">
        <f t="shared" si="29"/>
        <v>USD</v>
      </c>
      <c r="L309" s="158" t="str">
        <f t="shared" si="25"/>
        <v>USDUSD45690</v>
      </c>
      <c r="M309" s="160">
        <f t="shared" si="30"/>
        <v>45690</v>
      </c>
      <c r="N309" s="158">
        <v>0.96218608678918516</v>
      </c>
      <c r="O309" s="158">
        <v>1.0392999999999999</v>
      </c>
      <c r="P309" s="161">
        <f t="shared" si="26"/>
        <v>1</v>
      </c>
    </row>
    <row r="310" spans="9:16" x14ac:dyDescent="0.2">
      <c r="I310" s="158">
        <f t="shared" si="27"/>
        <v>1</v>
      </c>
      <c r="J310" s="158" t="str">
        <f t="shared" si="28"/>
        <v>USD</v>
      </c>
      <c r="K310" s="158" t="str">
        <f t="shared" si="29"/>
        <v>USD</v>
      </c>
      <c r="L310" s="158" t="str">
        <f t="shared" si="25"/>
        <v>USDUSD45691</v>
      </c>
      <c r="M310" s="160">
        <f t="shared" si="30"/>
        <v>45691</v>
      </c>
      <c r="N310" s="158">
        <v>0.97333073778469914</v>
      </c>
      <c r="O310" s="158">
        <v>1.0274000000000001</v>
      </c>
      <c r="P310" s="161">
        <f t="shared" si="26"/>
        <v>1</v>
      </c>
    </row>
    <row r="311" spans="9:16" x14ac:dyDescent="0.2">
      <c r="I311" s="158">
        <f t="shared" si="27"/>
        <v>1</v>
      </c>
      <c r="J311" s="158" t="str">
        <f t="shared" si="28"/>
        <v>USD</v>
      </c>
      <c r="K311" s="158" t="str">
        <f t="shared" si="29"/>
        <v>USD</v>
      </c>
      <c r="L311" s="158" t="str">
        <f t="shared" si="25"/>
        <v>USDUSD45692</v>
      </c>
      <c r="M311" s="160">
        <f t="shared" si="30"/>
        <v>45692</v>
      </c>
      <c r="N311" s="158">
        <v>0.96758587324625056</v>
      </c>
      <c r="O311" s="158">
        <v>1.0335000000000001</v>
      </c>
      <c r="P311" s="161">
        <f t="shared" si="26"/>
        <v>1</v>
      </c>
    </row>
    <row r="312" spans="9:16" x14ac:dyDescent="0.2">
      <c r="I312" s="158">
        <f t="shared" si="27"/>
        <v>1</v>
      </c>
      <c r="J312" s="158" t="str">
        <f t="shared" si="28"/>
        <v>USD</v>
      </c>
      <c r="K312" s="158" t="str">
        <f t="shared" si="29"/>
        <v>USD</v>
      </c>
      <c r="L312" s="158" t="str">
        <f t="shared" si="25"/>
        <v>USDUSD45693</v>
      </c>
      <c r="M312" s="160">
        <f t="shared" si="30"/>
        <v>45693</v>
      </c>
      <c r="N312" s="158">
        <v>0.95950873152945693</v>
      </c>
      <c r="O312" s="158">
        <v>1.0422</v>
      </c>
      <c r="P312" s="161">
        <f t="shared" si="26"/>
        <v>1</v>
      </c>
    </row>
    <row r="313" spans="9:16" x14ac:dyDescent="0.2">
      <c r="I313" s="158">
        <f t="shared" si="27"/>
        <v>1</v>
      </c>
      <c r="J313" s="158" t="str">
        <f t="shared" si="28"/>
        <v>USD</v>
      </c>
      <c r="K313" s="158" t="str">
        <f t="shared" si="29"/>
        <v>USD</v>
      </c>
      <c r="L313" s="158" t="str">
        <f t="shared" si="25"/>
        <v>USDUSD45694</v>
      </c>
      <c r="M313" s="160">
        <f t="shared" si="30"/>
        <v>45694</v>
      </c>
      <c r="N313" s="158">
        <v>0.96525096525096521</v>
      </c>
      <c r="O313" s="158">
        <v>1.036</v>
      </c>
      <c r="P313" s="161">
        <f t="shared" si="26"/>
        <v>1</v>
      </c>
    </row>
    <row r="314" spans="9:16" x14ac:dyDescent="0.2">
      <c r="I314" s="158">
        <f t="shared" si="27"/>
        <v>1</v>
      </c>
      <c r="J314" s="158" t="str">
        <f t="shared" si="28"/>
        <v>USD</v>
      </c>
      <c r="K314" s="158" t="str">
        <f t="shared" si="29"/>
        <v>USD</v>
      </c>
      <c r="L314" s="158" t="str">
        <f t="shared" si="25"/>
        <v>USDUSD45695</v>
      </c>
      <c r="M314" s="160">
        <f t="shared" si="30"/>
        <v>45695</v>
      </c>
      <c r="N314" s="158">
        <v>0.96366965404259408</v>
      </c>
      <c r="O314" s="158">
        <v>1.0377000000000001</v>
      </c>
      <c r="P314" s="161">
        <f t="shared" si="26"/>
        <v>1</v>
      </c>
    </row>
    <row r="315" spans="9:16" x14ac:dyDescent="0.2">
      <c r="I315" s="158">
        <f t="shared" si="27"/>
        <v>1</v>
      </c>
      <c r="J315" s="158" t="str">
        <f t="shared" si="28"/>
        <v>USD</v>
      </c>
      <c r="K315" s="158" t="str">
        <f t="shared" si="29"/>
        <v>USD</v>
      </c>
      <c r="L315" s="158" t="str">
        <f t="shared" si="25"/>
        <v>USDUSD45696</v>
      </c>
      <c r="M315" s="160">
        <f t="shared" si="30"/>
        <v>45696</v>
      </c>
      <c r="N315" s="158">
        <v>0.96366965404259408</v>
      </c>
      <c r="O315" s="158">
        <v>1.0377000000000001</v>
      </c>
      <c r="P315" s="161">
        <f t="shared" si="26"/>
        <v>1</v>
      </c>
    </row>
    <row r="316" spans="9:16" x14ac:dyDescent="0.2">
      <c r="I316" s="158">
        <f t="shared" si="27"/>
        <v>1</v>
      </c>
      <c r="J316" s="158" t="str">
        <f t="shared" si="28"/>
        <v>USD</v>
      </c>
      <c r="K316" s="158" t="str">
        <f t="shared" si="29"/>
        <v>USD</v>
      </c>
      <c r="L316" s="158" t="str">
        <f t="shared" si="25"/>
        <v>USDUSD45697</v>
      </c>
      <c r="M316" s="160">
        <f t="shared" si="30"/>
        <v>45697</v>
      </c>
      <c r="N316" s="158">
        <v>0.96366965404259408</v>
      </c>
      <c r="O316" s="158">
        <v>1.0377000000000001</v>
      </c>
      <c r="P316" s="161">
        <f t="shared" si="26"/>
        <v>1</v>
      </c>
    </row>
    <row r="317" spans="9:16" x14ac:dyDescent="0.2">
      <c r="I317" s="158">
        <f t="shared" si="27"/>
        <v>1</v>
      </c>
      <c r="J317" s="158" t="str">
        <f t="shared" si="28"/>
        <v>USD</v>
      </c>
      <c r="K317" s="158" t="str">
        <f t="shared" si="29"/>
        <v>USD</v>
      </c>
      <c r="L317" s="158" t="str">
        <f t="shared" si="25"/>
        <v>USDUSD45698</v>
      </c>
      <c r="M317" s="160">
        <f t="shared" si="30"/>
        <v>45698</v>
      </c>
      <c r="N317" s="158">
        <v>0.96899224806201545</v>
      </c>
      <c r="O317" s="158">
        <v>1.032</v>
      </c>
      <c r="P317" s="161">
        <f t="shared" si="26"/>
        <v>1</v>
      </c>
    </row>
    <row r="318" spans="9:16" x14ac:dyDescent="0.2">
      <c r="I318" s="158">
        <f t="shared" si="27"/>
        <v>1</v>
      </c>
      <c r="J318" s="158" t="str">
        <f t="shared" si="28"/>
        <v>USD</v>
      </c>
      <c r="K318" s="158" t="str">
        <f t="shared" si="29"/>
        <v>USD</v>
      </c>
      <c r="L318" s="158" t="str">
        <f t="shared" si="25"/>
        <v>USDUSD45699</v>
      </c>
      <c r="M318" s="160">
        <f t="shared" si="30"/>
        <v>45699</v>
      </c>
      <c r="N318" s="158">
        <v>0.96861681518791165</v>
      </c>
      <c r="O318" s="158">
        <v>1.0324</v>
      </c>
      <c r="P318" s="161">
        <f t="shared" si="26"/>
        <v>1</v>
      </c>
    </row>
    <row r="319" spans="9:16" x14ac:dyDescent="0.2">
      <c r="I319" s="158">
        <f t="shared" si="27"/>
        <v>1</v>
      </c>
      <c r="J319" s="158" t="str">
        <f t="shared" si="28"/>
        <v>USD</v>
      </c>
      <c r="K319" s="158" t="str">
        <f t="shared" si="29"/>
        <v>USD</v>
      </c>
      <c r="L319" s="158" t="str">
        <f t="shared" si="25"/>
        <v>USDUSD45700</v>
      </c>
      <c r="M319" s="160">
        <f t="shared" si="30"/>
        <v>45700</v>
      </c>
      <c r="N319" s="158">
        <v>0.96432015429122475</v>
      </c>
      <c r="O319" s="158">
        <v>1.0369999999999999</v>
      </c>
      <c r="P319" s="161">
        <f t="shared" si="26"/>
        <v>1</v>
      </c>
    </row>
    <row r="320" spans="9:16" x14ac:dyDescent="0.2">
      <c r="I320" s="158">
        <f t="shared" si="27"/>
        <v>1</v>
      </c>
      <c r="J320" s="158" t="str">
        <f t="shared" si="28"/>
        <v>USD</v>
      </c>
      <c r="K320" s="158" t="str">
        <f t="shared" si="29"/>
        <v>USD</v>
      </c>
      <c r="L320" s="158" t="str">
        <f t="shared" si="25"/>
        <v>USDUSD45701</v>
      </c>
      <c r="M320" s="160">
        <f t="shared" si="30"/>
        <v>45701</v>
      </c>
      <c r="N320" s="158">
        <v>0.9624639076034649</v>
      </c>
      <c r="O320" s="158">
        <v>1.0389999999999999</v>
      </c>
      <c r="P320" s="161">
        <f t="shared" si="26"/>
        <v>1</v>
      </c>
    </row>
    <row r="321" spans="9:16" x14ac:dyDescent="0.2">
      <c r="I321" s="158">
        <f t="shared" si="27"/>
        <v>1</v>
      </c>
      <c r="J321" s="158" t="str">
        <f t="shared" si="28"/>
        <v>USD</v>
      </c>
      <c r="K321" s="158" t="str">
        <f t="shared" si="29"/>
        <v>USD</v>
      </c>
      <c r="L321" s="158" t="str">
        <f t="shared" si="25"/>
        <v>USDUSD45702</v>
      </c>
      <c r="M321" s="160">
        <f t="shared" si="30"/>
        <v>45702</v>
      </c>
      <c r="N321" s="158">
        <v>0.95438060698606597</v>
      </c>
      <c r="O321" s="158">
        <v>1.0478000000000001</v>
      </c>
      <c r="P321" s="161">
        <f t="shared" si="26"/>
        <v>1</v>
      </c>
    </row>
    <row r="322" spans="9:16" x14ac:dyDescent="0.2">
      <c r="I322" s="158">
        <f t="shared" si="27"/>
        <v>1</v>
      </c>
      <c r="J322" s="158" t="str">
        <f t="shared" si="28"/>
        <v>USD</v>
      </c>
      <c r="K322" s="158" t="str">
        <f t="shared" si="29"/>
        <v>USD</v>
      </c>
      <c r="L322" s="158" t="str">
        <f t="shared" si="25"/>
        <v>USDUSD45703</v>
      </c>
      <c r="M322" s="160">
        <f t="shared" si="30"/>
        <v>45703</v>
      </c>
      <c r="N322" s="158">
        <v>0.95438060698606597</v>
      </c>
      <c r="O322" s="158">
        <v>1.0478000000000001</v>
      </c>
      <c r="P322" s="161">
        <f t="shared" si="26"/>
        <v>1</v>
      </c>
    </row>
    <row r="323" spans="9:16" x14ac:dyDescent="0.2">
      <c r="I323" s="158">
        <f t="shared" si="27"/>
        <v>1</v>
      </c>
      <c r="J323" s="158" t="str">
        <f t="shared" si="28"/>
        <v>USD</v>
      </c>
      <c r="K323" s="158" t="str">
        <f t="shared" si="29"/>
        <v>USD</v>
      </c>
      <c r="L323" s="158" t="str">
        <f t="shared" ref="L323:L386" si="31">J323&amp;K323&amp;M323</f>
        <v>USDUSD45704</v>
      </c>
      <c r="M323" s="160">
        <f t="shared" si="30"/>
        <v>45704</v>
      </c>
      <c r="N323" s="158">
        <v>0.95438060698606597</v>
      </c>
      <c r="O323" s="158">
        <v>1.0478000000000001</v>
      </c>
      <c r="P323" s="161">
        <f t="shared" ref="P323:P386" si="32">ROUND(N323*O323,4)</f>
        <v>1</v>
      </c>
    </row>
    <row r="324" spans="9:16" x14ac:dyDescent="0.2">
      <c r="I324" s="158">
        <f t="shared" ref="I324:I387" si="33">IF(M323=$G$2,I323+1,I323)</f>
        <v>1</v>
      </c>
      <c r="J324" s="158" t="str">
        <f t="shared" ref="J324:J387" si="34">VLOOKUP($I324,$A:$C,2,FALSE)</f>
        <v>USD</v>
      </c>
      <c r="K324" s="158" t="str">
        <f t="shared" ref="K324:K387" si="35">VLOOKUP($I324,$A:$C,3,FALSE)</f>
        <v>USD</v>
      </c>
      <c r="L324" s="158" t="str">
        <f t="shared" si="31"/>
        <v>USDUSD45705</v>
      </c>
      <c r="M324" s="160">
        <f t="shared" ref="M324:M387" si="36">IF(I324=I323,M323+1,$G$1)</f>
        <v>45705</v>
      </c>
      <c r="N324" s="158">
        <v>0.95483624558388247</v>
      </c>
      <c r="O324" s="158">
        <v>1.0472999999999999</v>
      </c>
      <c r="P324" s="161">
        <f t="shared" si="32"/>
        <v>1</v>
      </c>
    </row>
    <row r="325" spans="9:16" x14ac:dyDescent="0.2">
      <c r="I325" s="158">
        <f t="shared" si="33"/>
        <v>1</v>
      </c>
      <c r="J325" s="158" t="str">
        <f t="shared" si="34"/>
        <v>USD</v>
      </c>
      <c r="K325" s="158" t="str">
        <f t="shared" si="35"/>
        <v>USD</v>
      </c>
      <c r="L325" s="158" t="str">
        <f t="shared" si="31"/>
        <v>USDUSD45706</v>
      </c>
      <c r="M325" s="160">
        <f t="shared" si="36"/>
        <v>45706</v>
      </c>
      <c r="N325" s="158">
        <v>0.95721259691777549</v>
      </c>
      <c r="O325" s="158">
        <v>1.0447</v>
      </c>
      <c r="P325" s="161">
        <f t="shared" si="32"/>
        <v>1</v>
      </c>
    </row>
    <row r="326" spans="9:16" x14ac:dyDescent="0.2">
      <c r="I326" s="158">
        <f t="shared" si="33"/>
        <v>1</v>
      </c>
      <c r="J326" s="158" t="str">
        <f t="shared" si="34"/>
        <v>USD</v>
      </c>
      <c r="K326" s="158" t="str">
        <f t="shared" si="35"/>
        <v>USD</v>
      </c>
      <c r="L326" s="158" t="str">
        <f t="shared" si="31"/>
        <v>USDUSD45707</v>
      </c>
      <c r="M326" s="160">
        <f t="shared" si="36"/>
        <v>45707</v>
      </c>
      <c r="N326" s="158">
        <v>0.9584052137243626</v>
      </c>
      <c r="O326" s="158">
        <v>1.0434000000000001</v>
      </c>
      <c r="P326" s="161">
        <f t="shared" si="32"/>
        <v>1</v>
      </c>
    </row>
    <row r="327" spans="9:16" x14ac:dyDescent="0.2">
      <c r="I327" s="158">
        <f t="shared" si="33"/>
        <v>1</v>
      </c>
      <c r="J327" s="158" t="str">
        <f t="shared" si="34"/>
        <v>USD</v>
      </c>
      <c r="K327" s="158" t="str">
        <f t="shared" si="35"/>
        <v>USD</v>
      </c>
      <c r="L327" s="158" t="str">
        <f t="shared" si="31"/>
        <v>USDUSD45708</v>
      </c>
      <c r="M327" s="160">
        <f t="shared" si="36"/>
        <v>45708</v>
      </c>
      <c r="N327" s="158">
        <v>0.95757923968208369</v>
      </c>
      <c r="O327" s="158">
        <v>1.0443</v>
      </c>
      <c r="P327" s="161">
        <f t="shared" si="32"/>
        <v>1</v>
      </c>
    </row>
    <row r="328" spans="9:16" x14ac:dyDescent="0.2">
      <c r="I328" s="158">
        <f t="shared" si="33"/>
        <v>1</v>
      </c>
      <c r="J328" s="158" t="str">
        <f t="shared" si="34"/>
        <v>USD</v>
      </c>
      <c r="K328" s="158" t="str">
        <f t="shared" si="35"/>
        <v>USD</v>
      </c>
      <c r="L328" s="158" t="str">
        <f t="shared" si="31"/>
        <v>USDUSD45709</v>
      </c>
      <c r="M328" s="160">
        <f t="shared" si="36"/>
        <v>45709</v>
      </c>
      <c r="N328" s="158">
        <v>0.95556617295747737</v>
      </c>
      <c r="O328" s="158">
        <v>1.0465</v>
      </c>
      <c r="P328" s="161">
        <f t="shared" si="32"/>
        <v>1</v>
      </c>
    </row>
    <row r="329" spans="9:16" x14ac:dyDescent="0.2">
      <c r="I329" s="158">
        <f t="shared" si="33"/>
        <v>1</v>
      </c>
      <c r="J329" s="158" t="str">
        <f t="shared" si="34"/>
        <v>USD</v>
      </c>
      <c r="K329" s="158" t="str">
        <f t="shared" si="35"/>
        <v>USD</v>
      </c>
      <c r="L329" s="158" t="str">
        <f t="shared" si="31"/>
        <v>USDUSD45710</v>
      </c>
      <c r="M329" s="160">
        <f t="shared" si="36"/>
        <v>45710</v>
      </c>
      <c r="N329" s="158">
        <v>0.95556617295747737</v>
      </c>
      <c r="O329" s="158">
        <v>1.0465</v>
      </c>
      <c r="P329" s="161">
        <f t="shared" si="32"/>
        <v>1</v>
      </c>
    </row>
    <row r="330" spans="9:16" x14ac:dyDescent="0.2">
      <c r="I330" s="158">
        <f t="shared" si="33"/>
        <v>1</v>
      </c>
      <c r="J330" s="158" t="str">
        <f t="shared" si="34"/>
        <v>USD</v>
      </c>
      <c r="K330" s="158" t="str">
        <f t="shared" si="35"/>
        <v>USD</v>
      </c>
      <c r="L330" s="158" t="str">
        <f t="shared" si="31"/>
        <v>USDUSD45711</v>
      </c>
      <c r="M330" s="160">
        <f t="shared" si="36"/>
        <v>45711</v>
      </c>
      <c r="N330" s="158">
        <v>0.95556617295747737</v>
      </c>
      <c r="O330" s="158">
        <v>1.0465</v>
      </c>
      <c r="P330" s="161">
        <f t="shared" si="32"/>
        <v>1</v>
      </c>
    </row>
    <row r="331" spans="9:16" x14ac:dyDescent="0.2">
      <c r="I331" s="158">
        <f t="shared" si="33"/>
        <v>1</v>
      </c>
      <c r="J331" s="158" t="str">
        <f t="shared" si="34"/>
        <v>USD</v>
      </c>
      <c r="K331" s="158" t="str">
        <f t="shared" si="35"/>
        <v>USD</v>
      </c>
      <c r="L331" s="158" t="str">
        <f t="shared" si="31"/>
        <v>USDUSD45712</v>
      </c>
      <c r="M331" s="160">
        <f t="shared" si="36"/>
        <v>45712</v>
      </c>
      <c r="N331" s="158">
        <v>0.95547487101089246</v>
      </c>
      <c r="O331" s="158">
        <v>1.0466</v>
      </c>
      <c r="P331" s="161">
        <f t="shared" si="32"/>
        <v>1</v>
      </c>
    </row>
    <row r="332" spans="9:16" x14ac:dyDescent="0.2">
      <c r="I332" s="158">
        <f t="shared" si="33"/>
        <v>1</v>
      </c>
      <c r="J332" s="158" t="str">
        <f t="shared" si="34"/>
        <v>USD</v>
      </c>
      <c r="K332" s="158" t="str">
        <f t="shared" si="35"/>
        <v>USD</v>
      </c>
      <c r="L332" s="158" t="str">
        <f t="shared" si="31"/>
        <v>USDUSD45713</v>
      </c>
      <c r="M332" s="160">
        <f t="shared" si="36"/>
        <v>45713</v>
      </c>
      <c r="N332" s="158">
        <v>0.95265313899209292</v>
      </c>
      <c r="O332" s="158">
        <v>1.0497000000000001</v>
      </c>
      <c r="P332" s="161">
        <f t="shared" si="32"/>
        <v>1</v>
      </c>
    </row>
    <row r="333" spans="9:16" x14ac:dyDescent="0.2">
      <c r="I333" s="158">
        <f t="shared" si="33"/>
        <v>1</v>
      </c>
      <c r="J333" s="158" t="str">
        <f t="shared" si="34"/>
        <v>USD</v>
      </c>
      <c r="K333" s="158" t="str">
        <f t="shared" si="35"/>
        <v>USD</v>
      </c>
      <c r="L333" s="158" t="str">
        <f t="shared" si="31"/>
        <v>USDUSD45714</v>
      </c>
      <c r="M333" s="160">
        <f t="shared" si="36"/>
        <v>45714</v>
      </c>
      <c r="N333" s="158">
        <v>0.95356155239820739</v>
      </c>
      <c r="O333" s="158">
        <v>1.0487</v>
      </c>
      <c r="P333" s="161">
        <f t="shared" si="32"/>
        <v>1</v>
      </c>
    </row>
    <row r="334" spans="9:16" x14ac:dyDescent="0.2">
      <c r="I334" s="158">
        <f t="shared" si="33"/>
        <v>1</v>
      </c>
      <c r="J334" s="158" t="str">
        <f t="shared" si="34"/>
        <v>USD</v>
      </c>
      <c r="K334" s="158" t="str">
        <f t="shared" si="35"/>
        <v>USD</v>
      </c>
      <c r="L334" s="158" t="str">
        <f t="shared" si="31"/>
        <v>USDUSD45715</v>
      </c>
      <c r="M334" s="160">
        <f t="shared" si="36"/>
        <v>45715</v>
      </c>
      <c r="N334" s="158">
        <v>0.95447169991409753</v>
      </c>
      <c r="O334" s="158">
        <v>1.0477000000000001</v>
      </c>
      <c r="P334" s="161">
        <f t="shared" si="32"/>
        <v>1</v>
      </c>
    </row>
    <row r="335" spans="9:16" x14ac:dyDescent="0.2">
      <c r="I335" s="158">
        <f t="shared" si="33"/>
        <v>1</v>
      </c>
      <c r="J335" s="158" t="str">
        <f t="shared" si="34"/>
        <v>USD</v>
      </c>
      <c r="K335" s="158" t="str">
        <f t="shared" si="35"/>
        <v>USD</v>
      </c>
      <c r="L335" s="158" t="str">
        <f t="shared" si="31"/>
        <v>USDUSD45716</v>
      </c>
      <c r="M335" s="160">
        <f t="shared" si="36"/>
        <v>45716</v>
      </c>
      <c r="N335" s="158">
        <v>0.96052252425319384</v>
      </c>
      <c r="O335" s="158">
        <v>1.0410999999999999</v>
      </c>
      <c r="P335" s="161">
        <f t="shared" si="32"/>
        <v>1</v>
      </c>
    </row>
    <row r="336" spans="9:16" x14ac:dyDescent="0.2">
      <c r="I336" s="158">
        <f t="shared" si="33"/>
        <v>1</v>
      </c>
      <c r="J336" s="158" t="str">
        <f t="shared" si="34"/>
        <v>USD</v>
      </c>
      <c r="K336" s="158" t="str">
        <f t="shared" si="35"/>
        <v>USD</v>
      </c>
      <c r="L336" s="158" t="str">
        <f t="shared" si="31"/>
        <v>USDUSD45717</v>
      </c>
      <c r="M336" s="160">
        <f t="shared" si="36"/>
        <v>45717</v>
      </c>
      <c r="N336" s="158">
        <v>0.96052252425319384</v>
      </c>
      <c r="O336" s="158">
        <v>1.0410999999999999</v>
      </c>
      <c r="P336" s="161">
        <f t="shared" si="32"/>
        <v>1</v>
      </c>
    </row>
    <row r="337" spans="9:16" x14ac:dyDescent="0.2">
      <c r="I337" s="158">
        <f t="shared" si="33"/>
        <v>1</v>
      </c>
      <c r="J337" s="158" t="str">
        <f t="shared" si="34"/>
        <v>USD</v>
      </c>
      <c r="K337" s="158" t="str">
        <f t="shared" si="35"/>
        <v>USD</v>
      </c>
      <c r="L337" s="158" t="str">
        <f t="shared" si="31"/>
        <v>USDUSD45718</v>
      </c>
      <c r="M337" s="160">
        <f t="shared" si="36"/>
        <v>45718</v>
      </c>
      <c r="N337" s="158">
        <v>0.96052252425319384</v>
      </c>
      <c r="O337" s="158">
        <v>1.0410999999999999</v>
      </c>
      <c r="P337" s="161">
        <f t="shared" si="32"/>
        <v>1</v>
      </c>
    </row>
    <row r="338" spans="9:16" x14ac:dyDescent="0.2">
      <c r="I338" s="158">
        <f t="shared" si="33"/>
        <v>1</v>
      </c>
      <c r="J338" s="158" t="str">
        <f t="shared" si="34"/>
        <v>USD</v>
      </c>
      <c r="K338" s="158" t="str">
        <f t="shared" si="35"/>
        <v>USD</v>
      </c>
      <c r="L338" s="158" t="str">
        <f t="shared" si="31"/>
        <v>USDUSD45719</v>
      </c>
      <c r="M338" s="160">
        <f t="shared" si="36"/>
        <v>45719</v>
      </c>
      <c r="N338" s="158">
        <v>0.95556617295747737</v>
      </c>
      <c r="O338" s="158">
        <v>1.0465</v>
      </c>
      <c r="P338" s="161">
        <f t="shared" si="32"/>
        <v>1</v>
      </c>
    </row>
    <row r="339" spans="9:16" x14ac:dyDescent="0.2">
      <c r="I339" s="158">
        <f t="shared" si="33"/>
        <v>1</v>
      </c>
      <c r="J339" s="158" t="str">
        <f t="shared" si="34"/>
        <v>USD</v>
      </c>
      <c r="K339" s="158" t="str">
        <f t="shared" si="35"/>
        <v>USD</v>
      </c>
      <c r="L339" s="158" t="str">
        <f t="shared" si="31"/>
        <v>USDUSD45720</v>
      </c>
      <c r="M339" s="160">
        <f t="shared" si="36"/>
        <v>45720</v>
      </c>
      <c r="N339" s="158">
        <v>0.94723879890120288</v>
      </c>
      <c r="O339" s="158">
        <v>1.0557000000000001</v>
      </c>
      <c r="P339" s="161">
        <f t="shared" si="32"/>
        <v>1</v>
      </c>
    </row>
    <row r="340" spans="9:16" x14ac:dyDescent="0.2">
      <c r="I340" s="158">
        <f t="shared" si="33"/>
        <v>1</v>
      </c>
      <c r="J340" s="158" t="str">
        <f t="shared" si="34"/>
        <v>USD</v>
      </c>
      <c r="K340" s="158" t="str">
        <f t="shared" si="35"/>
        <v>USD</v>
      </c>
      <c r="L340" s="158" t="str">
        <f t="shared" si="31"/>
        <v>USDUSD45721</v>
      </c>
      <c r="M340" s="160">
        <f t="shared" si="36"/>
        <v>45721</v>
      </c>
      <c r="N340" s="158">
        <v>0.93510379652141395</v>
      </c>
      <c r="O340" s="158">
        <v>1.0693999999999999</v>
      </c>
      <c r="P340" s="161">
        <f t="shared" si="32"/>
        <v>1</v>
      </c>
    </row>
    <row r="341" spans="9:16" x14ac:dyDescent="0.2">
      <c r="I341" s="158">
        <f t="shared" si="33"/>
        <v>1</v>
      </c>
      <c r="J341" s="158" t="str">
        <f t="shared" si="34"/>
        <v>USD</v>
      </c>
      <c r="K341" s="158" t="str">
        <f t="shared" si="35"/>
        <v>USD</v>
      </c>
      <c r="L341" s="158" t="str">
        <f t="shared" si="31"/>
        <v>USDUSD45722</v>
      </c>
      <c r="M341" s="160">
        <f t="shared" si="36"/>
        <v>45722</v>
      </c>
      <c r="N341" s="158">
        <v>0.92626898851426465</v>
      </c>
      <c r="O341" s="158">
        <v>1.0795999999999999</v>
      </c>
      <c r="P341" s="161">
        <f t="shared" si="32"/>
        <v>1</v>
      </c>
    </row>
    <row r="342" spans="9:16" x14ac:dyDescent="0.2">
      <c r="I342" s="158">
        <f t="shared" si="33"/>
        <v>1</v>
      </c>
      <c r="J342" s="158" t="str">
        <f t="shared" si="34"/>
        <v>USD</v>
      </c>
      <c r="K342" s="158" t="str">
        <f t="shared" si="35"/>
        <v>USD</v>
      </c>
      <c r="L342" s="158" t="str">
        <f t="shared" si="31"/>
        <v>USDUSD45723</v>
      </c>
      <c r="M342" s="160">
        <f t="shared" si="36"/>
        <v>45723</v>
      </c>
      <c r="N342" s="158">
        <v>0.9210647508519848</v>
      </c>
      <c r="O342" s="158">
        <v>1.0857000000000001</v>
      </c>
      <c r="P342" s="161">
        <f t="shared" si="32"/>
        <v>1</v>
      </c>
    </row>
    <row r="343" spans="9:16" x14ac:dyDescent="0.2">
      <c r="I343" s="158">
        <f t="shared" si="33"/>
        <v>1</v>
      </c>
      <c r="J343" s="158" t="str">
        <f t="shared" si="34"/>
        <v>USD</v>
      </c>
      <c r="K343" s="158" t="str">
        <f t="shared" si="35"/>
        <v>USD</v>
      </c>
      <c r="L343" s="158" t="str">
        <f t="shared" si="31"/>
        <v>USDUSD45724</v>
      </c>
      <c r="M343" s="160">
        <f t="shared" si="36"/>
        <v>45724</v>
      </c>
      <c r="N343" s="158">
        <v>0.9210647508519848</v>
      </c>
      <c r="O343" s="158">
        <v>1.0857000000000001</v>
      </c>
      <c r="P343" s="161">
        <f t="shared" si="32"/>
        <v>1</v>
      </c>
    </row>
    <row r="344" spans="9:16" x14ac:dyDescent="0.2">
      <c r="I344" s="158">
        <f t="shared" si="33"/>
        <v>1</v>
      </c>
      <c r="J344" s="158" t="str">
        <f t="shared" si="34"/>
        <v>USD</v>
      </c>
      <c r="K344" s="158" t="str">
        <f t="shared" si="35"/>
        <v>USD</v>
      </c>
      <c r="L344" s="158" t="str">
        <f t="shared" si="31"/>
        <v>USDUSD45725</v>
      </c>
      <c r="M344" s="160">
        <f t="shared" si="36"/>
        <v>45725</v>
      </c>
      <c r="N344" s="158">
        <v>0.9210647508519848</v>
      </c>
      <c r="O344" s="158">
        <v>1.0857000000000001</v>
      </c>
      <c r="P344" s="161">
        <f t="shared" si="32"/>
        <v>1</v>
      </c>
    </row>
    <row r="345" spans="9:16" x14ac:dyDescent="0.2">
      <c r="I345" s="158">
        <f t="shared" si="33"/>
        <v>1</v>
      </c>
      <c r="J345" s="158" t="str">
        <f t="shared" si="34"/>
        <v>USD</v>
      </c>
      <c r="K345" s="158" t="str">
        <f t="shared" si="35"/>
        <v>USD</v>
      </c>
      <c r="L345" s="158" t="str">
        <f t="shared" si="31"/>
        <v>USDUSD45726</v>
      </c>
      <c r="M345" s="160">
        <f t="shared" si="36"/>
        <v>45726</v>
      </c>
      <c r="N345" s="158">
        <v>0.9220839096357768</v>
      </c>
      <c r="O345" s="158">
        <v>1.0845</v>
      </c>
      <c r="P345" s="161">
        <f t="shared" si="32"/>
        <v>1</v>
      </c>
    </row>
    <row r="346" spans="9:16" x14ac:dyDescent="0.2">
      <c r="I346" s="158">
        <f t="shared" si="33"/>
        <v>1</v>
      </c>
      <c r="J346" s="158" t="str">
        <f t="shared" si="34"/>
        <v>USD</v>
      </c>
      <c r="K346" s="158" t="str">
        <f t="shared" si="35"/>
        <v>USD</v>
      </c>
      <c r="L346" s="158" t="str">
        <f t="shared" si="31"/>
        <v>USDUSD45727</v>
      </c>
      <c r="M346" s="160">
        <f t="shared" si="36"/>
        <v>45727</v>
      </c>
      <c r="N346" s="158">
        <v>0.9164222873900294</v>
      </c>
      <c r="O346" s="158">
        <v>1.0911999999999999</v>
      </c>
      <c r="P346" s="161">
        <f t="shared" si="32"/>
        <v>1</v>
      </c>
    </row>
    <row r="347" spans="9:16" x14ac:dyDescent="0.2">
      <c r="I347" s="158">
        <f t="shared" si="33"/>
        <v>1</v>
      </c>
      <c r="J347" s="158" t="str">
        <f t="shared" si="34"/>
        <v>USD</v>
      </c>
      <c r="K347" s="158" t="str">
        <f t="shared" si="35"/>
        <v>USD</v>
      </c>
      <c r="L347" s="158" t="str">
        <f t="shared" si="31"/>
        <v>USDUSD45728</v>
      </c>
      <c r="M347" s="160">
        <f t="shared" si="36"/>
        <v>45728</v>
      </c>
      <c r="N347" s="158">
        <v>0.91861106007716331</v>
      </c>
      <c r="O347" s="158">
        <v>1.0886</v>
      </c>
      <c r="P347" s="161">
        <f t="shared" si="32"/>
        <v>1</v>
      </c>
    </row>
    <row r="348" spans="9:16" x14ac:dyDescent="0.2">
      <c r="I348" s="158">
        <f t="shared" si="33"/>
        <v>1</v>
      </c>
      <c r="J348" s="158" t="str">
        <f t="shared" si="34"/>
        <v>USD</v>
      </c>
      <c r="K348" s="158" t="str">
        <f t="shared" si="35"/>
        <v>USD</v>
      </c>
      <c r="L348" s="158" t="str">
        <f t="shared" si="31"/>
        <v>USDUSD45729</v>
      </c>
      <c r="M348" s="160">
        <f t="shared" si="36"/>
        <v>45729</v>
      </c>
      <c r="N348" s="158">
        <v>0.92336103416435833</v>
      </c>
      <c r="O348" s="158">
        <v>1.083</v>
      </c>
      <c r="P348" s="161">
        <f t="shared" si="32"/>
        <v>1</v>
      </c>
    </row>
    <row r="349" spans="9:16" x14ac:dyDescent="0.2">
      <c r="I349" s="158">
        <f t="shared" si="33"/>
        <v>1</v>
      </c>
      <c r="J349" s="158" t="str">
        <f t="shared" si="34"/>
        <v>USD</v>
      </c>
      <c r="K349" s="158" t="str">
        <f t="shared" si="35"/>
        <v>USD</v>
      </c>
      <c r="L349" s="158" t="str">
        <f t="shared" si="31"/>
        <v>USDUSD45730</v>
      </c>
      <c r="M349" s="160">
        <f t="shared" si="36"/>
        <v>45730</v>
      </c>
      <c r="N349" s="158">
        <v>0.91835797593902102</v>
      </c>
      <c r="O349" s="158">
        <v>1.0889</v>
      </c>
      <c r="P349" s="161">
        <f t="shared" si="32"/>
        <v>1</v>
      </c>
    </row>
    <row r="350" spans="9:16" x14ac:dyDescent="0.2">
      <c r="I350" s="158">
        <f t="shared" si="33"/>
        <v>1</v>
      </c>
      <c r="J350" s="158" t="str">
        <f t="shared" si="34"/>
        <v>USD</v>
      </c>
      <c r="K350" s="158" t="str">
        <f t="shared" si="35"/>
        <v>USD</v>
      </c>
      <c r="L350" s="158" t="str">
        <f t="shared" si="31"/>
        <v>USDUSD45731</v>
      </c>
      <c r="M350" s="160">
        <f t="shared" si="36"/>
        <v>45731</v>
      </c>
      <c r="N350" s="158">
        <v>0.91835797593902102</v>
      </c>
      <c r="O350" s="158">
        <v>1.0889</v>
      </c>
      <c r="P350" s="161">
        <f t="shared" si="32"/>
        <v>1</v>
      </c>
    </row>
    <row r="351" spans="9:16" x14ac:dyDescent="0.2">
      <c r="I351" s="158">
        <f t="shared" si="33"/>
        <v>1</v>
      </c>
      <c r="J351" s="158" t="str">
        <f t="shared" si="34"/>
        <v>USD</v>
      </c>
      <c r="K351" s="158" t="str">
        <f t="shared" si="35"/>
        <v>USD</v>
      </c>
      <c r="L351" s="158" t="str">
        <f t="shared" si="31"/>
        <v>USDUSD45732</v>
      </c>
      <c r="M351" s="160">
        <f t="shared" si="36"/>
        <v>45732</v>
      </c>
      <c r="N351" s="158">
        <v>0.91835797593902102</v>
      </c>
      <c r="O351" s="158">
        <v>1.0889</v>
      </c>
      <c r="P351" s="161">
        <f t="shared" si="32"/>
        <v>1</v>
      </c>
    </row>
    <row r="352" spans="9:16" x14ac:dyDescent="0.2">
      <c r="I352" s="158">
        <f t="shared" si="33"/>
        <v>1</v>
      </c>
      <c r="J352" s="158" t="str">
        <f t="shared" si="34"/>
        <v>USD</v>
      </c>
      <c r="K352" s="158" t="str">
        <f t="shared" si="35"/>
        <v>USD</v>
      </c>
      <c r="L352" s="158" t="str">
        <f t="shared" si="31"/>
        <v>USDUSD45733</v>
      </c>
      <c r="M352" s="160">
        <f t="shared" si="36"/>
        <v>45733</v>
      </c>
      <c r="N352" s="158">
        <v>0.91717875813996141</v>
      </c>
      <c r="O352" s="158">
        <v>1.0903</v>
      </c>
      <c r="P352" s="161">
        <f t="shared" si="32"/>
        <v>1</v>
      </c>
    </row>
    <row r="353" spans="9:16" x14ac:dyDescent="0.2">
      <c r="I353" s="158">
        <f t="shared" si="33"/>
        <v>1</v>
      </c>
      <c r="J353" s="158" t="str">
        <f t="shared" si="34"/>
        <v>USD</v>
      </c>
      <c r="K353" s="158" t="str">
        <f t="shared" si="35"/>
        <v>USD</v>
      </c>
      <c r="L353" s="158" t="str">
        <f t="shared" si="31"/>
        <v>USDUSD45734</v>
      </c>
      <c r="M353" s="160">
        <f t="shared" si="36"/>
        <v>45734</v>
      </c>
      <c r="N353" s="158">
        <v>0.91591866642242159</v>
      </c>
      <c r="O353" s="158">
        <v>1.0918000000000001</v>
      </c>
      <c r="P353" s="161">
        <f t="shared" si="32"/>
        <v>1</v>
      </c>
    </row>
    <row r="354" spans="9:16" x14ac:dyDescent="0.2">
      <c r="I354" s="158">
        <f t="shared" si="33"/>
        <v>1</v>
      </c>
      <c r="J354" s="158" t="str">
        <f t="shared" si="34"/>
        <v>USD</v>
      </c>
      <c r="K354" s="158" t="str">
        <f t="shared" si="35"/>
        <v>USD</v>
      </c>
      <c r="L354" s="158" t="str">
        <f t="shared" si="31"/>
        <v>USDUSD45735</v>
      </c>
      <c r="M354" s="160">
        <f t="shared" si="36"/>
        <v>45735</v>
      </c>
      <c r="N354" s="158">
        <v>0.91768376617417646</v>
      </c>
      <c r="O354" s="158">
        <v>1.0896999999999999</v>
      </c>
      <c r="P354" s="161">
        <f t="shared" si="32"/>
        <v>1</v>
      </c>
    </row>
    <row r="355" spans="9:16" x14ac:dyDescent="0.2">
      <c r="I355" s="158">
        <f t="shared" si="33"/>
        <v>1</v>
      </c>
      <c r="J355" s="158" t="str">
        <f t="shared" si="34"/>
        <v>USD</v>
      </c>
      <c r="K355" s="158" t="str">
        <f t="shared" si="35"/>
        <v>USD</v>
      </c>
      <c r="L355" s="158" t="str">
        <f t="shared" si="31"/>
        <v>USDUSD45736</v>
      </c>
      <c r="M355" s="160">
        <f t="shared" si="36"/>
        <v>45736</v>
      </c>
      <c r="N355" s="158">
        <v>0.9231053263177329</v>
      </c>
      <c r="O355" s="158">
        <v>1.0832999999999999</v>
      </c>
      <c r="P355" s="161">
        <f t="shared" si="32"/>
        <v>1</v>
      </c>
    </row>
    <row r="356" spans="9:16" x14ac:dyDescent="0.2">
      <c r="I356" s="158">
        <f t="shared" si="33"/>
        <v>1</v>
      </c>
      <c r="J356" s="158" t="str">
        <f t="shared" si="34"/>
        <v>USD</v>
      </c>
      <c r="K356" s="158" t="str">
        <f t="shared" si="35"/>
        <v>USD</v>
      </c>
      <c r="L356" s="158" t="str">
        <f t="shared" si="31"/>
        <v>USDUSD45737</v>
      </c>
      <c r="M356" s="160">
        <f t="shared" si="36"/>
        <v>45737</v>
      </c>
      <c r="N356" s="158">
        <v>0.92361688371663431</v>
      </c>
      <c r="O356" s="158">
        <v>1.0827</v>
      </c>
      <c r="P356" s="161">
        <f t="shared" si="32"/>
        <v>1</v>
      </c>
    </row>
    <row r="357" spans="9:16" x14ac:dyDescent="0.2">
      <c r="I357" s="158">
        <f t="shared" si="33"/>
        <v>1</v>
      </c>
      <c r="J357" s="158" t="str">
        <f t="shared" si="34"/>
        <v>USD</v>
      </c>
      <c r="K357" s="158" t="str">
        <f t="shared" si="35"/>
        <v>USD</v>
      </c>
      <c r="L357" s="158" t="str">
        <f t="shared" si="31"/>
        <v>USDUSD45738</v>
      </c>
      <c r="M357" s="160">
        <f t="shared" si="36"/>
        <v>45738</v>
      </c>
      <c r="N357" s="158">
        <v>0.92361688371663431</v>
      </c>
      <c r="O357" s="158">
        <v>1.0827</v>
      </c>
      <c r="P357" s="161">
        <f t="shared" si="32"/>
        <v>1</v>
      </c>
    </row>
    <row r="358" spans="9:16" x14ac:dyDescent="0.2">
      <c r="I358" s="158">
        <f t="shared" si="33"/>
        <v>1</v>
      </c>
      <c r="J358" s="158" t="str">
        <f t="shared" si="34"/>
        <v>USD</v>
      </c>
      <c r="K358" s="158" t="str">
        <f t="shared" si="35"/>
        <v>USD</v>
      </c>
      <c r="L358" s="158" t="str">
        <f t="shared" si="31"/>
        <v>USDUSD45739</v>
      </c>
      <c r="M358" s="160">
        <f t="shared" si="36"/>
        <v>45739</v>
      </c>
      <c r="N358" s="158">
        <v>0.92361688371663431</v>
      </c>
      <c r="O358" s="158">
        <v>1.0827</v>
      </c>
      <c r="P358" s="161">
        <f t="shared" si="32"/>
        <v>1</v>
      </c>
    </row>
    <row r="359" spans="9:16" x14ac:dyDescent="0.2">
      <c r="I359" s="158">
        <f t="shared" si="33"/>
        <v>1</v>
      </c>
      <c r="J359" s="158" t="str">
        <f t="shared" si="34"/>
        <v>USD</v>
      </c>
      <c r="K359" s="158" t="str">
        <f t="shared" si="35"/>
        <v>USD</v>
      </c>
      <c r="L359" s="158" t="str">
        <f t="shared" si="31"/>
        <v>USDUSD45740</v>
      </c>
      <c r="M359" s="160">
        <f t="shared" si="36"/>
        <v>45740</v>
      </c>
      <c r="N359" s="158">
        <v>0.92387287509238725</v>
      </c>
      <c r="O359" s="158">
        <v>1.0824</v>
      </c>
      <c r="P359" s="161">
        <f t="shared" si="32"/>
        <v>1</v>
      </c>
    </row>
    <row r="360" spans="9:16" x14ac:dyDescent="0.2">
      <c r="I360" s="158">
        <f t="shared" si="33"/>
        <v>1</v>
      </c>
      <c r="J360" s="158" t="str">
        <f t="shared" si="34"/>
        <v>USD</v>
      </c>
      <c r="K360" s="158" t="str">
        <f t="shared" si="35"/>
        <v>USD</v>
      </c>
      <c r="L360" s="158" t="str">
        <f t="shared" si="31"/>
        <v>USDUSD45741</v>
      </c>
      <c r="M360" s="160">
        <f t="shared" si="36"/>
        <v>45741</v>
      </c>
      <c r="N360" s="158">
        <v>0.92378752886836024</v>
      </c>
      <c r="O360" s="158">
        <v>1.0825</v>
      </c>
      <c r="P360" s="161">
        <f t="shared" si="32"/>
        <v>1</v>
      </c>
    </row>
    <row r="361" spans="9:16" x14ac:dyDescent="0.2">
      <c r="I361" s="158">
        <f t="shared" si="33"/>
        <v>1</v>
      </c>
      <c r="J361" s="158" t="str">
        <f t="shared" si="34"/>
        <v>USD</v>
      </c>
      <c r="K361" s="158" t="str">
        <f t="shared" si="35"/>
        <v>USD</v>
      </c>
      <c r="L361" s="158" t="str">
        <f t="shared" si="31"/>
        <v>USDUSD45742</v>
      </c>
      <c r="M361" s="160">
        <f t="shared" si="36"/>
        <v>45742</v>
      </c>
      <c r="N361" s="158">
        <v>0.9269558769002596</v>
      </c>
      <c r="O361" s="158">
        <v>1.0788</v>
      </c>
      <c r="P361" s="161">
        <f t="shared" si="32"/>
        <v>1</v>
      </c>
    </row>
    <row r="362" spans="9:16" x14ac:dyDescent="0.2">
      <c r="I362" s="158">
        <f t="shared" si="33"/>
        <v>1</v>
      </c>
      <c r="J362" s="158" t="str">
        <f t="shared" si="34"/>
        <v>USD</v>
      </c>
      <c r="K362" s="158" t="str">
        <f t="shared" si="35"/>
        <v>USD</v>
      </c>
      <c r="L362" s="158" t="str">
        <f t="shared" si="31"/>
        <v>USDUSD45743</v>
      </c>
      <c r="M362" s="160">
        <f t="shared" si="36"/>
        <v>45743</v>
      </c>
      <c r="N362" s="158">
        <v>0.92721372276309688</v>
      </c>
      <c r="O362" s="158">
        <v>1.0785</v>
      </c>
      <c r="P362" s="161">
        <f t="shared" si="32"/>
        <v>1</v>
      </c>
    </row>
    <row r="363" spans="9:16" x14ac:dyDescent="0.2">
      <c r="I363" s="158">
        <f t="shared" si="33"/>
        <v>1</v>
      </c>
      <c r="J363" s="158" t="str">
        <f t="shared" si="34"/>
        <v>USD</v>
      </c>
      <c r="K363" s="158" t="str">
        <f t="shared" si="35"/>
        <v>USD</v>
      </c>
      <c r="L363" s="158" t="str">
        <f t="shared" si="31"/>
        <v>USDUSD45744</v>
      </c>
      <c r="M363" s="160">
        <f t="shared" si="36"/>
        <v>45744</v>
      </c>
      <c r="N363" s="158">
        <v>0.92618319903676938</v>
      </c>
      <c r="O363" s="158">
        <v>1.0797000000000001</v>
      </c>
      <c r="P363" s="161">
        <f t="shared" si="32"/>
        <v>1</v>
      </c>
    </row>
    <row r="364" spans="9:16" x14ac:dyDescent="0.2">
      <c r="I364" s="158">
        <f t="shared" si="33"/>
        <v>1</v>
      </c>
      <c r="J364" s="158" t="str">
        <f t="shared" si="34"/>
        <v>USD</v>
      </c>
      <c r="K364" s="158" t="str">
        <f t="shared" si="35"/>
        <v>USD</v>
      </c>
      <c r="L364" s="158" t="str">
        <f t="shared" si="31"/>
        <v>USDUSD45745</v>
      </c>
      <c r="M364" s="160">
        <f t="shared" si="36"/>
        <v>45745</v>
      </c>
      <c r="N364" s="158">
        <v>0.92618319903676938</v>
      </c>
      <c r="O364" s="158">
        <v>1.0797000000000001</v>
      </c>
      <c r="P364" s="161">
        <f t="shared" si="32"/>
        <v>1</v>
      </c>
    </row>
    <row r="365" spans="9:16" x14ac:dyDescent="0.2">
      <c r="I365" s="158">
        <f t="shared" si="33"/>
        <v>1</v>
      </c>
      <c r="J365" s="158" t="str">
        <f t="shared" si="34"/>
        <v>USD</v>
      </c>
      <c r="K365" s="158" t="str">
        <f t="shared" si="35"/>
        <v>USD</v>
      </c>
      <c r="L365" s="158" t="str">
        <f t="shared" si="31"/>
        <v>USDUSD45746</v>
      </c>
      <c r="M365" s="160">
        <f t="shared" si="36"/>
        <v>45746</v>
      </c>
      <c r="N365" s="158">
        <v>0.92618319903676938</v>
      </c>
      <c r="O365" s="158">
        <v>1.0797000000000001</v>
      </c>
      <c r="P365" s="161">
        <f t="shared" si="32"/>
        <v>1</v>
      </c>
    </row>
    <row r="366" spans="9:16" x14ac:dyDescent="0.2">
      <c r="I366" s="158">
        <f t="shared" si="33"/>
        <v>1</v>
      </c>
      <c r="J366" s="158" t="str">
        <f t="shared" si="34"/>
        <v>USD</v>
      </c>
      <c r="K366" s="158" t="str">
        <f t="shared" si="35"/>
        <v>USD</v>
      </c>
      <c r="L366" s="158" t="str">
        <f t="shared" si="31"/>
        <v>USDUSD45747</v>
      </c>
      <c r="M366" s="160">
        <f t="shared" si="36"/>
        <v>45747</v>
      </c>
      <c r="N366" s="158">
        <v>0.92464170134073054</v>
      </c>
      <c r="O366" s="158">
        <v>1.0814999999999999</v>
      </c>
      <c r="P366" s="161">
        <f t="shared" si="32"/>
        <v>1</v>
      </c>
    </row>
    <row r="367" spans="9:16" x14ac:dyDescent="0.2">
      <c r="I367" s="158">
        <f t="shared" si="33"/>
        <v>1</v>
      </c>
      <c r="J367" s="158" t="str">
        <f t="shared" si="34"/>
        <v>USD</v>
      </c>
      <c r="K367" s="158" t="str">
        <f t="shared" si="35"/>
        <v>USD</v>
      </c>
      <c r="L367" s="158" t="str">
        <f t="shared" si="31"/>
        <v>USDUSD45748</v>
      </c>
      <c r="M367" s="160">
        <f t="shared" si="36"/>
        <v>45748</v>
      </c>
      <c r="N367" s="158">
        <v>0.9269558769002596</v>
      </c>
      <c r="O367" s="158">
        <v>1.0788</v>
      </c>
      <c r="P367" s="161">
        <f t="shared" si="32"/>
        <v>1</v>
      </c>
    </row>
    <row r="368" spans="9:16" x14ac:dyDescent="0.2">
      <c r="I368" s="158">
        <f t="shared" si="33"/>
        <v>1</v>
      </c>
      <c r="J368" s="158" t="str">
        <f t="shared" si="34"/>
        <v>USD</v>
      </c>
      <c r="K368" s="158" t="str">
        <f t="shared" si="35"/>
        <v>USD</v>
      </c>
      <c r="L368" s="158" t="str">
        <f t="shared" si="31"/>
        <v>USDUSD45749</v>
      </c>
      <c r="M368" s="160">
        <f t="shared" si="36"/>
        <v>45749</v>
      </c>
      <c r="N368" s="158">
        <v>0.9256687957048968</v>
      </c>
      <c r="O368" s="158">
        <v>1.0803</v>
      </c>
      <c r="P368" s="161">
        <f t="shared" si="32"/>
        <v>1</v>
      </c>
    </row>
    <row r="369" spans="9:16" x14ac:dyDescent="0.2">
      <c r="I369" s="158">
        <f t="shared" si="33"/>
        <v>1</v>
      </c>
      <c r="J369" s="158" t="str">
        <f t="shared" si="34"/>
        <v>USD</v>
      </c>
      <c r="K369" s="158" t="str">
        <f t="shared" si="35"/>
        <v>USD</v>
      </c>
      <c r="L369" s="158" t="str">
        <f t="shared" si="31"/>
        <v>USDUSD45750</v>
      </c>
      <c r="M369" s="160">
        <f t="shared" si="36"/>
        <v>45750</v>
      </c>
      <c r="N369" s="158">
        <v>0.90114445345588901</v>
      </c>
      <c r="O369" s="158">
        <v>1.1096999999999999</v>
      </c>
      <c r="P369" s="161">
        <f t="shared" si="32"/>
        <v>1</v>
      </c>
    </row>
    <row r="370" spans="9:16" x14ac:dyDescent="0.2">
      <c r="I370" s="158">
        <f t="shared" si="33"/>
        <v>1</v>
      </c>
      <c r="J370" s="158" t="str">
        <f t="shared" si="34"/>
        <v>USD</v>
      </c>
      <c r="K370" s="158" t="str">
        <f t="shared" si="35"/>
        <v>USD</v>
      </c>
      <c r="L370" s="158" t="str">
        <f t="shared" si="31"/>
        <v>USDUSD45751</v>
      </c>
      <c r="M370" s="160">
        <f t="shared" si="36"/>
        <v>45751</v>
      </c>
      <c r="N370" s="158">
        <v>0.90440444966989242</v>
      </c>
      <c r="O370" s="158">
        <v>1.1056999999999999</v>
      </c>
      <c r="P370" s="161">
        <f t="shared" si="32"/>
        <v>1</v>
      </c>
    </row>
    <row r="371" spans="9:16" x14ac:dyDescent="0.2">
      <c r="I371" s="158">
        <f t="shared" si="33"/>
        <v>1</v>
      </c>
      <c r="J371" s="158" t="str">
        <f t="shared" si="34"/>
        <v>USD</v>
      </c>
      <c r="K371" s="158" t="str">
        <f t="shared" si="35"/>
        <v>USD</v>
      </c>
      <c r="L371" s="158" t="str">
        <f t="shared" si="31"/>
        <v>USDUSD45752</v>
      </c>
      <c r="M371" s="160">
        <f t="shared" si="36"/>
        <v>45752</v>
      </c>
      <c r="N371" s="158">
        <v>0.90440444966989242</v>
      </c>
      <c r="O371" s="158">
        <v>1.1056999999999999</v>
      </c>
      <c r="P371" s="161">
        <f t="shared" si="32"/>
        <v>1</v>
      </c>
    </row>
    <row r="372" spans="9:16" x14ac:dyDescent="0.2">
      <c r="I372" s="158">
        <f t="shared" si="33"/>
        <v>1</v>
      </c>
      <c r="J372" s="158" t="str">
        <f t="shared" si="34"/>
        <v>USD</v>
      </c>
      <c r="K372" s="158" t="str">
        <f t="shared" si="35"/>
        <v>USD</v>
      </c>
      <c r="L372" s="158" t="str">
        <f t="shared" si="31"/>
        <v>USDUSD45753</v>
      </c>
      <c r="M372" s="160">
        <f t="shared" si="36"/>
        <v>45753</v>
      </c>
      <c r="N372" s="158">
        <v>0.90440444966989242</v>
      </c>
      <c r="O372" s="158">
        <v>1.1056999999999999</v>
      </c>
      <c r="P372" s="161">
        <f t="shared" si="32"/>
        <v>1</v>
      </c>
    </row>
    <row r="373" spans="9:16" x14ac:dyDescent="0.2">
      <c r="I373" s="158">
        <f t="shared" si="33"/>
        <v>1</v>
      </c>
      <c r="J373" s="158" t="str">
        <f t="shared" si="34"/>
        <v>USD</v>
      </c>
      <c r="K373" s="158" t="str">
        <f t="shared" si="35"/>
        <v>USD</v>
      </c>
      <c r="L373" s="158" t="str">
        <f t="shared" si="31"/>
        <v>USDUSD45754</v>
      </c>
      <c r="M373" s="160">
        <f t="shared" si="36"/>
        <v>45754</v>
      </c>
      <c r="N373" s="158">
        <v>0.91182638825567608</v>
      </c>
      <c r="O373" s="158">
        <v>1.0967</v>
      </c>
      <c r="P373" s="161">
        <f t="shared" si="32"/>
        <v>1</v>
      </c>
    </row>
    <row r="374" spans="9:16" x14ac:dyDescent="0.2">
      <c r="I374" s="158">
        <f t="shared" si="33"/>
        <v>1</v>
      </c>
      <c r="J374" s="158" t="str">
        <f t="shared" si="34"/>
        <v>USD</v>
      </c>
      <c r="K374" s="158" t="str">
        <f t="shared" si="35"/>
        <v>USD</v>
      </c>
      <c r="L374" s="158" t="str">
        <f t="shared" si="31"/>
        <v>USDUSD45755</v>
      </c>
      <c r="M374" s="160">
        <f t="shared" si="36"/>
        <v>45755</v>
      </c>
      <c r="N374" s="158">
        <v>0.91324200913242015</v>
      </c>
      <c r="O374" s="158">
        <v>1.095</v>
      </c>
      <c r="P374" s="161">
        <f t="shared" si="32"/>
        <v>1</v>
      </c>
    </row>
    <row r="375" spans="9:16" x14ac:dyDescent="0.2">
      <c r="I375" s="158">
        <f t="shared" si="33"/>
        <v>1</v>
      </c>
      <c r="J375" s="158" t="str">
        <f t="shared" si="34"/>
        <v>USD</v>
      </c>
      <c r="K375" s="158" t="str">
        <f t="shared" si="35"/>
        <v>USD</v>
      </c>
      <c r="L375" s="158" t="str">
        <f t="shared" si="31"/>
        <v>USDUSD45756</v>
      </c>
      <c r="M375" s="160">
        <f t="shared" si="36"/>
        <v>45756</v>
      </c>
      <c r="N375" s="158">
        <v>0.90538705296514255</v>
      </c>
      <c r="O375" s="158">
        <v>1.1045</v>
      </c>
      <c r="P375" s="161">
        <f t="shared" si="32"/>
        <v>1</v>
      </c>
    </row>
    <row r="376" spans="9:16" x14ac:dyDescent="0.2">
      <c r="I376" s="158">
        <f t="shared" si="33"/>
        <v>1</v>
      </c>
      <c r="J376" s="158" t="str">
        <f t="shared" si="34"/>
        <v>USD</v>
      </c>
      <c r="K376" s="158" t="str">
        <f t="shared" si="35"/>
        <v>USD</v>
      </c>
      <c r="L376" s="158" t="str">
        <f t="shared" si="31"/>
        <v>USDUSD45757</v>
      </c>
      <c r="M376" s="160">
        <f t="shared" si="36"/>
        <v>45757</v>
      </c>
      <c r="N376" s="158">
        <v>0.90236419418877456</v>
      </c>
      <c r="O376" s="158">
        <v>1.1082000000000001</v>
      </c>
      <c r="P376" s="161">
        <f t="shared" si="32"/>
        <v>1</v>
      </c>
    </row>
    <row r="377" spans="9:16" x14ac:dyDescent="0.2">
      <c r="I377" s="158">
        <f t="shared" si="33"/>
        <v>1</v>
      </c>
      <c r="J377" s="158" t="str">
        <f t="shared" si="34"/>
        <v>USD</v>
      </c>
      <c r="K377" s="158" t="str">
        <f t="shared" si="35"/>
        <v>USD</v>
      </c>
      <c r="L377" s="158" t="str">
        <f t="shared" si="31"/>
        <v>USDUSD45758</v>
      </c>
      <c r="M377" s="160">
        <f t="shared" si="36"/>
        <v>45758</v>
      </c>
      <c r="N377" s="158">
        <v>0.88136788295434509</v>
      </c>
      <c r="O377" s="158">
        <v>1.1346000000000001</v>
      </c>
      <c r="P377" s="161">
        <f t="shared" si="32"/>
        <v>1</v>
      </c>
    </row>
    <row r="378" spans="9:16" x14ac:dyDescent="0.2">
      <c r="I378" s="158">
        <f t="shared" si="33"/>
        <v>1</v>
      </c>
      <c r="J378" s="158" t="str">
        <f t="shared" si="34"/>
        <v>USD</v>
      </c>
      <c r="K378" s="158" t="str">
        <f t="shared" si="35"/>
        <v>USD</v>
      </c>
      <c r="L378" s="158" t="str">
        <f t="shared" si="31"/>
        <v>USDUSD45759</v>
      </c>
      <c r="M378" s="160">
        <f t="shared" si="36"/>
        <v>45759</v>
      </c>
      <c r="N378" s="158">
        <v>0.88136788295434509</v>
      </c>
      <c r="O378" s="158">
        <v>1.1346000000000001</v>
      </c>
      <c r="P378" s="161">
        <f t="shared" si="32"/>
        <v>1</v>
      </c>
    </row>
    <row r="379" spans="9:16" x14ac:dyDescent="0.2">
      <c r="I379" s="158">
        <f t="shared" si="33"/>
        <v>1</v>
      </c>
      <c r="J379" s="158" t="str">
        <f t="shared" si="34"/>
        <v>USD</v>
      </c>
      <c r="K379" s="158" t="str">
        <f t="shared" si="35"/>
        <v>USD</v>
      </c>
      <c r="L379" s="158" t="str">
        <f t="shared" si="31"/>
        <v>USDUSD45760</v>
      </c>
      <c r="M379" s="160">
        <f t="shared" si="36"/>
        <v>45760</v>
      </c>
      <c r="N379" s="158">
        <v>0.88136788295434509</v>
      </c>
      <c r="O379" s="158">
        <v>1.1346000000000001</v>
      </c>
      <c r="P379" s="161">
        <f t="shared" si="32"/>
        <v>1</v>
      </c>
    </row>
    <row r="380" spans="9:16" x14ac:dyDescent="0.2">
      <c r="I380" s="158">
        <f t="shared" si="33"/>
        <v>1</v>
      </c>
      <c r="J380" s="158" t="str">
        <f t="shared" si="34"/>
        <v>USD</v>
      </c>
      <c r="K380" s="158" t="str">
        <f t="shared" si="35"/>
        <v>USD</v>
      </c>
      <c r="L380" s="158" t="str">
        <f t="shared" si="31"/>
        <v>USDUSD45761</v>
      </c>
      <c r="M380" s="160">
        <f t="shared" si="36"/>
        <v>45761</v>
      </c>
      <c r="N380" s="158">
        <v>0.878966335589347</v>
      </c>
      <c r="O380" s="158">
        <v>1.1376999999999999</v>
      </c>
      <c r="P380" s="161">
        <f t="shared" si="32"/>
        <v>1</v>
      </c>
    </row>
    <row r="381" spans="9:16" x14ac:dyDescent="0.2">
      <c r="I381" s="158">
        <f t="shared" si="33"/>
        <v>1</v>
      </c>
      <c r="J381" s="158" t="str">
        <f t="shared" si="34"/>
        <v>USD</v>
      </c>
      <c r="K381" s="158" t="str">
        <f t="shared" si="35"/>
        <v>USD</v>
      </c>
      <c r="L381" s="158" t="str">
        <f t="shared" si="31"/>
        <v>USDUSD45762</v>
      </c>
      <c r="M381" s="160">
        <f t="shared" si="36"/>
        <v>45762</v>
      </c>
      <c r="N381" s="158">
        <v>0.8830801836806782</v>
      </c>
      <c r="O381" s="158">
        <v>1.1324000000000001</v>
      </c>
      <c r="P381" s="161">
        <f t="shared" si="32"/>
        <v>1</v>
      </c>
    </row>
    <row r="382" spans="9:16" x14ac:dyDescent="0.2">
      <c r="I382" s="158">
        <f t="shared" si="33"/>
        <v>1</v>
      </c>
      <c r="J382" s="158" t="str">
        <f t="shared" si="34"/>
        <v>USD</v>
      </c>
      <c r="K382" s="158" t="str">
        <f t="shared" si="35"/>
        <v>USD</v>
      </c>
      <c r="L382" s="158" t="str">
        <f t="shared" si="31"/>
        <v>USDUSD45763</v>
      </c>
      <c r="M382" s="160">
        <f t="shared" si="36"/>
        <v>45763</v>
      </c>
      <c r="N382" s="158">
        <v>0.8806693086745927</v>
      </c>
      <c r="O382" s="158">
        <v>1.1355</v>
      </c>
      <c r="P382" s="161">
        <f t="shared" si="32"/>
        <v>1</v>
      </c>
    </row>
    <row r="383" spans="9:16" x14ac:dyDescent="0.2">
      <c r="I383" s="158">
        <f t="shared" si="33"/>
        <v>1</v>
      </c>
      <c r="J383" s="158" t="str">
        <f t="shared" si="34"/>
        <v>USD</v>
      </c>
      <c r="K383" s="158" t="str">
        <f t="shared" si="35"/>
        <v>USD</v>
      </c>
      <c r="L383" s="158" t="str">
        <f t="shared" si="31"/>
        <v>USDUSD45764</v>
      </c>
      <c r="M383" s="160">
        <f t="shared" si="36"/>
        <v>45764</v>
      </c>
      <c r="N383" s="158">
        <v>0.88028169014084512</v>
      </c>
      <c r="O383" s="158">
        <v>1.1359999999999999</v>
      </c>
      <c r="P383" s="161">
        <f t="shared" si="32"/>
        <v>1</v>
      </c>
    </row>
    <row r="384" spans="9:16" x14ac:dyDescent="0.2">
      <c r="I384" s="158">
        <f t="shared" si="33"/>
        <v>1</v>
      </c>
      <c r="J384" s="158" t="str">
        <f t="shared" si="34"/>
        <v>USD</v>
      </c>
      <c r="K384" s="158" t="str">
        <f t="shared" si="35"/>
        <v>USD</v>
      </c>
      <c r="L384" s="158" t="str">
        <f t="shared" si="31"/>
        <v>USDUSD45765</v>
      </c>
      <c r="M384" s="160">
        <f t="shared" si="36"/>
        <v>45765</v>
      </c>
      <c r="N384" s="158">
        <v>0.88028169014084512</v>
      </c>
      <c r="O384" s="158">
        <v>1.1359999999999999</v>
      </c>
      <c r="P384" s="161">
        <f t="shared" si="32"/>
        <v>1</v>
      </c>
    </row>
    <row r="385" spans="9:16" x14ac:dyDescent="0.2">
      <c r="I385" s="158">
        <f t="shared" si="33"/>
        <v>1</v>
      </c>
      <c r="J385" s="158" t="str">
        <f t="shared" si="34"/>
        <v>USD</v>
      </c>
      <c r="K385" s="158" t="str">
        <f t="shared" si="35"/>
        <v>USD</v>
      </c>
      <c r="L385" s="158" t="str">
        <f t="shared" si="31"/>
        <v>USDUSD45766</v>
      </c>
      <c r="M385" s="160">
        <f t="shared" si="36"/>
        <v>45766</v>
      </c>
      <c r="N385" s="158">
        <v>0.88028169014084512</v>
      </c>
      <c r="O385" s="158">
        <v>1.1359999999999999</v>
      </c>
      <c r="P385" s="161">
        <f t="shared" si="32"/>
        <v>1</v>
      </c>
    </row>
    <row r="386" spans="9:16" x14ac:dyDescent="0.2">
      <c r="I386" s="158">
        <f t="shared" si="33"/>
        <v>1</v>
      </c>
      <c r="J386" s="158" t="str">
        <f t="shared" si="34"/>
        <v>USD</v>
      </c>
      <c r="K386" s="158" t="str">
        <f t="shared" si="35"/>
        <v>USD</v>
      </c>
      <c r="L386" s="158" t="str">
        <f t="shared" si="31"/>
        <v>USDUSD45767</v>
      </c>
      <c r="M386" s="160">
        <f t="shared" si="36"/>
        <v>45767</v>
      </c>
      <c r="N386" s="158">
        <v>0.88028169014084512</v>
      </c>
      <c r="O386" s="158">
        <v>1.1359999999999999</v>
      </c>
      <c r="P386" s="161">
        <f t="shared" si="32"/>
        <v>1</v>
      </c>
    </row>
    <row r="387" spans="9:16" x14ac:dyDescent="0.2">
      <c r="I387" s="158">
        <f t="shared" si="33"/>
        <v>1</v>
      </c>
      <c r="J387" s="158" t="str">
        <f t="shared" si="34"/>
        <v>USD</v>
      </c>
      <c r="K387" s="158" t="str">
        <f t="shared" si="35"/>
        <v>USD</v>
      </c>
      <c r="L387" s="158" t="str">
        <f t="shared" ref="L387:L450" si="37">J387&amp;K387&amp;M387</f>
        <v>USDUSD45768</v>
      </c>
      <c r="M387" s="160">
        <f t="shared" si="36"/>
        <v>45768</v>
      </c>
      <c r="N387" s="158">
        <v>0.88028169014084512</v>
      </c>
      <c r="O387" s="158">
        <v>1.1359999999999999</v>
      </c>
      <c r="P387" s="161">
        <f t="shared" ref="P387:P450" si="38">ROUND(N387*O387,4)</f>
        <v>1</v>
      </c>
    </row>
    <row r="388" spans="9:16" x14ac:dyDescent="0.2">
      <c r="I388" s="158">
        <f t="shared" ref="I388:I451" si="39">IF(M387=$G$2,I387+1,I387)</f>
        <v>1</v>
      </c>
      <c r="J388" s="158" t="str">
        <f t="shared" ref="J388:J451" si="40">VLOOKUP($I388,$A:$C,2,FALSE)</f>
        <v>USD</v>
      </c>
      <c r="K388" s="158" t="str">
        <f t="shared" ref="K388:K451" si="41">VLOOKUP($I388,$A:$C,3,FALSE)</f>
        <v>USD</v>
      </c>
      <c r="L388" s="158" t="str">
        <f t="shared" si="37"/>
        <v>USDUSD45769</v>
      </c>
      <c r="M388" s="160">
        <f t="shared" ref="M388:M451" si="42">IF(I388=I387,M387+1,$G$1)</f>
        <v>45769</v>
      </c>
      <c r="N388" s="158">
        <v>0.87138375740676199</v>
      </c>
      <c r="O388" s="158">
        <v>1.1476</v>
      </c>
      <c r="P388" s="161">
        <f t="shared" si="38"/>
        <v>1</v>
      </c>
    </row>
    <row r="389" spans="9:16" x14ac:dyDescent="0.2">
      <c r="I389" s="158">
        <f t="shared" si="39"/>
        <v>1</v>
      </c>
      <c r="J389" s="158" t="str">
        <f t="shared" si="40"/>
        <v>USD</v>
      </c>
      <c r="K389" s="158" t="str">
        <f t="shared" si="41"/>
        <v>USD</v>
      </c>
      <c r="L389" s="158" t="str">
        <f t="shared" si="37"/>
        <v>USDUSD45770</v>
      </c>
      <c r="M389" s="160">
        <f t="shared" si="42"/>
        <v>45770</v>
      </c>
      <c r="N389" s="158">
        <v>0.8760402978537013</v>
      </c>
      <c r="O389" s="158">
        <v>1.1415</v>
      </c>
      <c r="P389" s="161">
        <f t="shared" si="38"/>
        <v>1</v>
      </c>
    </row>
    <row r="390" spans="9:16" x14ac:dyDescent="0.2">
      <c r="I390" s="158">
        <f t="shared" si="39"/>
        <v>1</v>
      </c>
      <c r="J390" s="158" t="str">
        <f t="shared" si="40"/>
        <v>USD</v>
      </c>
      <c r="K390" s="158" t="str">
        <f t="shared" si="41"/>
        <v>USD</v>
      </c>
      <c r="L390" s="158" t="str">
        <f t="shared" si="37"/>
        <v>USDUSD45771</v>
      </c>
      <c r="M390" s="160">
        <f t="shared" si="42"/>
        <v>45771</v>
      </c>
      <c r="N390" s="158">
        <v>0.8790436005625879</v>
      </c>
      <c r="O390" s="158">
        <v>1.1375999999999999</v>
      </c>
      <c r="P390" s="161">
        <f t="shared" si="38"/>
        <v>1</v>
      </c>
    </row>
    <row r="391" spans="9:16" x14ac:dyDescent="0.2">
      <c r="I391" s="158">
        <f t="shared" si="39"/>
        <v>1</v>
      </c>
      <c r="J391" s="158" t="str">
        <f t="shared" si="40"/>
        <v>USD</v>
      </c>
      <c r="K391" s="158" t="str">
        <f t="shared" si="41"/>
        <v>USD</v>
      </c>
      <c r="L391" s="158" t="str">
        <f t="shared" si="37"/>
        <v>USDUSD45772</v>
      </c>
      <c r="M391" s="160">
        <f t="shared" si="42"/>
        <v>45772</v>
      </c>
      <c r="N391" s="158">
        <v>0.88051422030465798</v>
      </c>
      <c r="O391" s="158">
        <v>1.1356999999999999</v>
      </c>
      <c r="P391" s="161">
        <f t="shared" si="38"/>
        <v>1</v>
      </c>
    </row>
    <row r="392" spans="9:16" x14ac:dyDescent="0.2">
      <c r="I392" s="158">
        <f t="shared" si="39"/>
        <v>1</v>
      </c>
      <c r="J392" s="158" t="str">
        <f t="shared" si="40"/>
        <v>USD</v>
      </c>
      <c r="K392" s="158" t="str">
        <f t="shared" si="41"/>
        <v>USD</v>
      </c>
      <c r="L392" s="158" t="str">
        <f t="shared" si="37"/>
        <v>USDUSD45773</v>
      </c>
      <c r="M392" s="160">
        <f t="shared" si="42"/>
        <v>45773</v>
      </c>
      <c r="N392" s="158">
        <v>0.88051422030465798</v>
      </c>
      <c r="O392" s="158">
        <v>1.1356999999999999</v>
      </c>
      <c r="P392" s="161">
        <f t="shared" si="38"/>
        <v>1</v>
      </c>
    </row>
    <row r="393" spans="9:16" x14ac:dyDescent="0.2">
      <c r="I393" s="158">
        <f t="shared" si="39"/>
        <v>1</v>
      </c>
      <c r="J393" s="158" t="str">
        <f t="shared" si="40"/>
        <v>USD</v>
      </c>
      <c r="K393" s="158" t="str">
        <f t="shared" si="41"/>
        <v>USD</v>
      </c>
      <c r="L393" s="158" t="str">
        <f t="shared" si="37"/>
        <v>USDUSD45774</v>
      </c>
      <c r="M393" s="160">
        <f t="shared" si="42"/>
        <v>45774</v>
      </c>
      <c r="N393" s="158">
        <v>0.88051422030465798</v>
      </c>
      <c r="O393" s="158">
        <v>1.1356999999999999</v>
      </c>
      <c r="P393" s="161">
        <f t="shared" si="38"/>
        <v>1</v>
      </c>
    </row>
    <row r="394" spans="9:16" x14ac:dyDescent="0.2">
      <c r="I394" s="158">
        <f t="shared" si="39"/>
        <v>1</v>
      </c>
      <c r="J394" s="158" t="str">
        <f t="shared" si="40"/>
        <v>USD</v>
      </c>
      <c r="K394" s="158" t="str">
        <f t="shared" si="41"/>
        <v>USD</v>
      </c>
      <c r="L394" s="158" t="str">
        <f t="shared" si="37"/>
        <v>USDUSD45775</v>
      </c>
      <c r="M394" s="160">
        <f t="shared" si="42"/>
        <v>45775</v>
      </c>
      <c r="N394" s="158">
        <v>0.88043669660151447</v>
      </c>
      <c r="O394" s="158">
        <v>1.1357999999999999</v>
      </c>
      <c r="P394" s="161">
        <f t="shared" si="38"/>
        <v>1</v>
      </c>
    </row>
    <row r="395" spans="9:16" x14ac:dyDescent="0.2">
      <c r="I395" s="158">
        <f t="shared" si="39"/>
        <v>1</v>
      </c>
      <c r="J395" s="158" t="str">
        <f t="shared" si="40"/>
        <v>USD</v>
      </c>
      <c r="K395" s="158" t="str">
        <f t="shared" si="41"/>
        <v>USD</v>
      </c>
      <c r="L395" s="158" t="str">
        <f t="shared" si="37"/>
        <v>USDUSD45776</v>
      </c>
      <c r="M395" s="160">
        <f t="shared" si="42"/>
        <v>45776</v>
      </c>
      <c r="N395" s="158">
        <v>0.8792754770069463</v>
      </c>
      <c r="O395" s="158">
        <v>1.1373</v>
      </c>
      <c r="P395" s="161">
        <f t="shared" si="38"/>
        <v>1</v>
      </c>
    </row>
    <row r="396" spans="9:16" x14ac:dyDescent="0.2">
      <c r="I396" s="158">
        <f t="shared" si="39"/>
        <v>1</v>
      </c>
      <c r="J396" s="158" t="str">
        <f t="shared" si="40"/>
        <v>USD</v>
      </c>
      <c r="K396" s="158" t="str">
        <f t="shared" si="41"/>
        <v>USD</v>
      </c>
      <c r="L396" s="158" t="str">
        <f t="shared" si="37"/>
        <v>USDUSD45777</v>
      </c>
      <c r="M396" s="160">
        <f t="shared" si="42"/>
        <v>45777</v>
      </c>
      <c r="N396" s="158">
        <v>0.8792754770069463</v>
      </c>
      <c r="O396" s="158">
        <v>1.1373</v>
      </c>
      <c r="P396" s="161">
        <f t="shared" si="38"/>
        <v>1</v>
      </c>
    </row>
    <row r="397" spans="9:16" x14ac:dyDescent="0.2">
      <c r="I397" s="158">
        <f t="shared" si="39"/>
        <v>1</v>
      </c>
      <c r="J397" s="158" t="str">
        <f t="shared" si="40"/>
        <v>USD</v>
      </c>
      <c r="K397" s="158" t="str">
        <f t="shared" si="41"/>
        <v>USD</v>
      </c>
      <c r="L397" s="158" t="str">
        <f t="shared" si="37"/>
        <v>USDUSD45778</v>
      </c>
      <c r="M397" s="160">
        <f t="shared" si="42"/>
        <v>45778</v>
      </c>
      <c r="N397" s="158">
        <v>0.8792754770069463</v>
      </c>
      <c r="O397" s="158">
        <v>1.1373</v>
      </c>
      <c r="P397" s="161">
        <f t="shared" si="38"/>
        <v>1</v>
      </c>
    </row>
    <row r="398" spans="9:16" x14ac:dyDescent="0.2">
      <c r="I398" s="158">
        <f t="shared" si="39"/>
        <v>1</v>
      </c>
      <c r="J398" s="158" t="str">
        <f t="shared" si="40"/>
        <v>USD</v>
      </c>
      <c r="K398" s="158" t="str">
        <f t="shared" si="41"/>
        <v>USD</v>
      </c>
      <c r="L398" s="158" t="str">
        <f t="shared" si="37"/>
        <v>USDUSD45779</v>
      </c>
      <c r="M398" s="160">
        <f t="shared" si="42"/>
        <v>45779</v>
      </c>
      <c r="N398" s="158">
        <v>0.88160098739310577</v>
      </c>
      <c r="O398" s="158">
        <v>1.1343000000000001</v>
      </c>
      <c r="P398" s="161">
        <f t="shared" si="38"/>
        <v>1</v>
      </c>
    </row>
    <row r="399" spans="9:16" x14ac:dyDescent="0.2">
      <c r="I399" s="158">
        <f t="shared" si="39"/>
        <v>1</v>
      </c>
      <c r="J399" s="158" t="str">
        <f t="shared" si="40"/>
        <v>USD</v>
      </c>
      <c r="K399" s="158" t="str">
        <f t="shared" si="41"/>
        <v>USD</v>
      </c>
      <c r="L399" s="158" t="str">
        <f t="shared" si="37"/>
        <v>USDUSD45780</v>
      </c>
      <c r="M399" s="160">
        <f t="shared" si="42"/>
        <v>45780</v>
      </c>
      <c r="N399" s="158">
        <v>0.88160098739310577</v>
      </c>
      <c r="O399" s="158">
        <v>1.1343000000000001</v>
      </c>
      <c r="P399" s="161">
        <f t="shared" si="38"/>
        <v>1</v>
      </c>
    </row>
    <row r="400" spans="9:16" x14ac:dyDescent="0.2">
      <c r="I400" s="158">
        <f t="shared" si="39"/>
        <v>1</v>
      </c>
      <c r="J400" s="158" t="str">
        <f t="shared" si="40"/>
        <v>USD</v>
      </c>
      <c r="K400" s="158" t="str">
        <f t="shared" si="41"/>
        <v>USD</v>
      </c>
      <c r="L400" s="158" t="str">
        <f t="shared" si="37"/>
        <v>USDUSD45781</v>
      </c>
      <c r="M400" s="160">
        <f t="shared" si="42"/>
        <v>45781</v>
      </c>
      <c r="N400" s="158">
        <v>0.88160098739310577</v>
      </c>
      <c r="O400" s="158">
        <v>1.1343000000000001</v>
      </c>
      <c r="P400" s="161">
        <f t="shared" si="38"/>
        <v>1</v>
      </c>
    </row>
    <row r="401" spans="9:16" x14ac:dyDescent="0.2">
      <c r="I401" s="158">
        <f t="shared" si="39"/>
        <v>1</v>
      </c>
      <c r="J401" s="158" t="str">
        <f t="shared" si="40"/>
        <v>USD</v>
      </c>
      <c r="K401" s="158" t="str">
        <f t="shared" si="41"/>
        <v>USD</v>
      </c>
      <c r="L401" s="158" t="str">
        <f t="shared" si="37"/>
        <v>USDUSD45782</v>
      </c>
      <c r="M401" s="160">
        <f t="shared" si="42"/>
        <v>45782</v>
      </c>
      <c r="N401" s="158">
        <v>0.88160098739310577</v>
      </c>
      <c r="O401" s="158">
        <v>1.1343000000000001</v>
      </c>
      <c r="P401" s="161">
        <f t="shared" si="38"/>
        <v>1</v>
      </c>
    </row>
    <row r="402" spans="9:16" x14ac:dyDescent="0.2">
      <c r="I402" s="158">
        <f t="shared" si="39"/>
        <v>1</v>
      </c>
      <c r="J402" s="158" t="str">
        <f t="shared" si="40"/>
        <v>USD</v>
      </c>
      <c r="K402" s="158" t="str">
        <f t="shared" si="41"/>
        <v>USD</v>
      </c>
      <c r="L402" s="158" t="str">
        <f t="shared" si="37"/>
        <v>USDUSD45783</v>
      </c>
      <c r="M402" s="160">
        <f t="shared" si="42"/>
        <v>45783</v>
      </c>
      <c r="N402" s="158">
        <v>0.88300220750551872</v>
      </c>
      <c r="O402" s="158">
        <v>1.1325000000000001</v>
      </c>
      <c r="P402" s="161">
        <f t="shared" si="38"/>
        <v>1</v>
      </c>
    </row>
    <row r="403" spans="9:16" x14ac:dyDescent="0.2">
      <c r="I403" s="158">
        <f t="shared" si="39"/>
        <v>1</v>
      </c>
      <c r="J403" s="158" t="str">
        <f t="shared" si="40"/>
        <v>USD</v>
      </c>
      <c r="K403" s="158" t="str">
        <f t="shared" si="41"/>
        <v>USD</v>
      </c>
      <c r="L403" s="158" t="str">
        <f t="shared" si="37"/>
        <v>USDUSD45784</v>
      </c>
      <c r="M403" s="160">
        <f t="shared" si="42"/>
        <v>45784</v>
      </c>
      <c r="N403" s="158">
        <v>0.88028169014084512</v>
      </c>
      <c r="O403" s="158">
        <v>1.1359999999999999</v>
      </c>
      <c r="P403" s="161">
        <f t="shared" si="38"/>
        <v>1</v>
      </c>
    </row>
    <row r="404" spans="9:16" x14ac:dyDescent="0.2">
      <c r="I404" s="158">
        <f t="shared" si="39"/>
        <v>1</v>
      </c>
      <c r="J404" s="158" t="str">
        <f t="shared" si="40"/>
        <v>USD</v>
      </c>
      <c r="K404" s="158" t="str">
        <f t="shared" si="41"/>
        <v>USD</v>
      </c>
      <c r="L404" s="158" t="str">
        <f t="shared" si="37"/>
        <v>USDUSD45785</v>
      </c>
      <c r="M404" s="160">
        <f t="shared" si="42"/>
        <v>45785</v>
      </c>
      <c r="N404" s="158">
        <v>0.88519075860848018</v>
      </c>
      <c r="O404" s="158">
        <v>1.1296999999999999</v>
      </c>
      <c r="P404" s="161">
        <f t="shared" si="38"/>
        <v>1</v>
      </c>
    </row>
    <row r="405" spans="9:16" x14ac:dyDescent="0.2">
      <c r="I405" s="158">
        <f t="shared" si="39"/>
        <v>1</v>
      </c>
      <c r="J405" s="158" t="str">
        <f t="shared" si="40"/>
        <v>USD</v>
      </c>
      <c r="K405" s="158" t="str">
        <f t="shared" si="41"/>
        <v>USD</v>
      </c>
      <c r="L405" s="158" t="str">
        <f t="shared" si="37"/>
        <v>USDUSD45786</v>
      </c>
      <c r="M405" s="160">
        <f t="shared" si="42"/>
        <v>45786</v>
      </c>
      <c r="N405" s="158">
        <v>0.88873089228581592</v>
      </c>
      <c r="O405" s="158">
        <v>1.1252</v>
      </c>
      <c r="P405" s="161">
        <f t="shared" si="38"/>
        <v>1</v>
      </c>
    </row>
    <row r="406" spans="9:16" x14ac:dyDescent="0.2">
      <c r="I406" s="158">
        <f t="shared" si="39"/>
        <v>1</v>
      </c>
      <c r="J406" s="158" t="str">
        <f t="shared" si="40"/>
        <v>USD</v>
      </c>
      <c r="K406" s="158" t="str">
        <f t="shared" si="41"/>
        <v>USD</v>
      </c>
      <c r="L406" s="158" t="str">
        <f t="shared" si="37"/>
        <v>USDUSD45787</v>
      </c>
      <c r="M406" s="160">
        <f t="shared" si="42"/>
        <v>45787</v>
      </c>
      <c r="N406" s="158">
        <v>0.88873089228581592</v>
      </c>
      <c r="O406" s="158">
        <v>1.1252</v>
      </c>
      <c r="P406" s="161">
        <f t="shared" si="38"/>
        <v>1</v>
      </c>
    </row>
    <row r="407" spans="9:16" x14ac:dyDescent="0.2">
      <c r="I407" s="158">
        <f t="shared" si="39"/>
        <v>1</v>
      </c>
      <c r="J407" s="158" t="str">
        <f t="shared" si="40"/>
        <v>USD</v>
      </c>
      <c r="K407" s="158" t="str">
        <f t="shared" si="41"/>
        <v>USD</v>
      </c>
      <c r="L407" s="158" t="str">
        <f t="shared" si="37"/>
        <v>USDUSD45788</v>
      </c>
      <c r="M407" s="160">
        <f t="shared" si="42"/>
        <v>45788</v>
      </c>
      <c r="N407" s="158">
        <v>0.88873089228581592</v>
      </c>
      <c r="O407" s="158">
        <v>1.1252</v>
      </c>
      <c r="P407" s="161">
        <f t="shared" si="38"/>
        <v>1</v>
      </c>
    </row>
    <row r="408" spans="9:16" x14ac:dyDescent="0.2">
      <c r="I408" s="158">
        <f t="shared" si="39"/>
        <v>1</v>
      </c>
      <c r="J408" s="158" t="str">
        <f t="shared" si="40"/>
        <v>USD</v>
      </c>
      <c r="K408" s="158" t="str">
        <f t="shared" si="41"/>
        <v>USD</v>
      </c>
      <c r="L408" s="158" t="str">
        <f t="shared" si="37"/>
        <v>USDUSD45789</v>
      </c>
      <c r="M408" s="160">
        <f t="shared" si="42"/>
        <v>45789</v>
      </c>
      <c r="N408" s="158">
        <v>0.90041419052764271</v>
      </c>
      <c r="O408" s="158">
        <v>1.1106</v>
      </c>
      <c r="P408" s="161">
        <f t="shared" si="38"/>
        <v>1</v>
      </c>
    </row>
    <row r="409" spans="9:16" x14ac:dyDescent="0.2">
      <c r="I409" s="158">
        <f t="shared" si="39"/>
        <v>1</v>
      </c>
      <c r="J409" s="158" t="str">
        <f t="shared" si="40"/>
        <v>USD</v>
      </c>
      <c r="K409" s="158" t="str">
        <f t="shared" si="41"/>
        <v>USD</v>
      </c>
      <c r="L409" s="158" t="str">
        <f t="shared" si="37"/>
        <v>USDUSD45790</v>
      </c>
      <c r="M409" s="160">
        <f t="shared" si="42"/>
        <v>45790</v>
      </c>
      <c r="N409" s="158">
        <v>0.89992800575953924</v>
      </c>
      <c r="O409" s="158">
        <v>1.1112</v>
      </c>
      <c r="P409" s="161">
        <f t="shared" si="38"/>
        <v>1</v>
      </c>
    </row>
    <row r="410" spans="9:16" x14ac:dyDescent="0.2">
      <c r="I410" s="158">
        <f t="shared" si="39"/>
        <v>1</v>
      </c>
      <c r="J410" s="158" t="str">
        <f t="shared" si="40"/>
        <v>USD</v>
      </c>
      <c r="K410" s="158" t="str">
        <f t="shared" si="41"/>
        <v>USD</v>
      </c>
      <c r="L410" s="158" t="str">
        <f t="shared" si="37"/>
        <v>USDUSD45791</v>
      </c>
      <c r="M410" s="160">
        <f t="shared" si="42"/>
        <v>45791</v>
      </c>
      <c r="N410" s="158">
        <v>0.89174246477617269</v>
      </c>
      <c r="O410" s="158">
        <v>1.1214</v>
      </c>
      <c r="P410" s="161">
        <f t="shared" si="38"/>
        <v>1</v>
      </c>
    </row>
    <row r="411" spans="9:16" x14ac:dyDescent="0.2">
      <c r="I411" s="158">
        <f t="shared" si="39"/>
        <v>1</v>
      </c>
      <c r="J411" s="158" t="str">
        <f t="shared" si="40"/>
        <v>USD</v>
      </c>
      <c r="K411" s="158" t="str">
        <f t="shared" si="41"/>
        <v>USD</v>
      </c>
      <c r="L411" s="158" t="str">
        <f t="shared" si="37"/>
        <v>USDUSD45792</v>
      </c>
      <c r="M411" s="160">
        <f t="shared" si="42"/>
        <v>45792</v>
      </c>
      <c r="N411" s="158">
        <v>0.89405453732677687</v>
      </c>
      <c r="O411" s="158">
        <v>1.1185</v>
      </c>
      <c r="P411" s="161">
        <f t="shared" si="38"/>
        <v>1</v>
      </c>
    </row>
    <row r="412" spans="9:16" x14ac:dyDescent="0.2">
      <c r="I412" s="158">
        <f t="shared" si="39"/>
        <v>1</v>
      </c>
      <c r="J412" s="158" t="str">
        <f t="shared" si="40"/>
        <v>USD</v>
      </c>
      <c r="K412" s="158" t="str">
        <f t="shared" si="41"/>
        <v>USD</v>
      </c>
      <c r="L412" s="158" t="str">
        <f t="shared" si="37"/>
        <v>USDUSD45793</v>
      </c>
      <c r="M412" s="160">
        <f t="shared" si="42"/>
        <v>45793</v>
      </c>
      <c r="N412" s="158">
        <v>0.89333571556190816</v>
      </c>
      <c r="O412" s="158">
        <v>1.1194</v>
      </c>
      <c r="P412" s="161">
        <f t="shared" si="38"/>
        <v>1</v>
      </c>
    </row>
    <row r="413" spans="9:16" x14ac:dyDescent="0.2">
      <c r="I413" s="158">
        <f t="shared" si="39"/>
        <v>1</v>
      </c>
      <c r="J413" s="158" t="str">
        <f t="shared" si="40"/>
        <v>USD</v>
      </c>
      <c r="K413" s="158" t="str">
        <f t="shared" si="41"/>
        <v>USD</v>
      </c>
      <c r="L413" s="158" t="str">
        <f t="shared" si="37"/>
        <v>USDUSD45794</v>
      </c>
      <c r="M413" s="160">
        <f t="shared" si="42"/>
        <v>45794</v>
      </c>
      <c r="N413" s="158">
        <v>0.89333571556190816</v>
      </c>
      <c r="O413" s="158">
        <v>1.1194</v>
      </c>
      <c r="P413" s="161">
        <f t="shared" si="38"/>
        <v>1</v>
      </c>
    </row>
    <row r="414" spans="9:16" x14ac:dyDescent="0.2">
      <c r="I414" s="158">
        <f t="shared" si="39"/>
        <v>1</v>
      </c>
      <c r="J414" s="158" t="str">
        <f t="shared" si="40"/>
        <v>USD</v>
      </c>
      <c r="K414" s="158" t="str">
        <f t="shared" si="41"/>
        <v>USD</v>
      </c>
      <c r="L414" s="158" t="str">
        <f t="shared" si="37"/>
        <v>USDUSD45795</v>
      </c>
      <c r="M414" s="160">
        <f t="shared" si="42"/>
        <v>45795</v>
      </c>
      <c r="N414" s="158">
        <v>0.89333571556190816</v>
      </c>
      <c r="O414" s="158">
        <v>1.1194</v>
      </c>
      <c r="P414" s="161">
        <f t="shared" si="38"/>
        <v>1</v>
      </c>
    </row>
    <row r="415" spans="9:16" x14ac:dyDescent="0.2">
      <c r="I415" s="158">
        <f t="shared" si="39"/>
        <v>1</v>
      </c>
      <c r="J415" s="158" t="str">
        <f t="shared" si="40"/>
        <v>USD</v>
      </c>
      <c r="K415" s="158" t="str">
        <f t="shared" si="41"/>
        <v>USD</v>
      </c>
      <c r="L415" s="158" t="str">
        <f t="shared" si="37"/>
        <v>USDUSD45796</v>
      </c>
      <c r="M415" s="160">
        <f t="shared" si="42"/>
        <v>45796</v>
      </c>
      <c r="N415" s="158">
        <v>0.88794175102113293</v>
      </c>
      <c r="O415" s="158">
        <v>1.1262000000000001</v>
      </c>
      <c r="P415" s="161">
        <f t="shared" si="38"/>
        <v>1</v>
      </c>
    </row>
    <row r="416" spans="9:16" x14ac:dyDescent="0.2">
      <c r="I416" s="158">
        <f t="shared" si="39"/>
        <v>1</v>
      </c>
      <c r="J416" s="158" t="str">
        <f t="shared" si="40"/>
        <v>USD</v>
      </c>
      <c r="K416" s="158" t="str">
        <f t="shared" si="41"/>
        <v>USD</v>
      </c>
      <c r="L416" s="158" t="str">
        <f t="shared" si="37"/>
        <v>USDUSD45797</v>
      </c>
      <c r="M416" s="160">
        <f t="shared" si="42"/>
        <v>45797</v>
      </c>
      <c r="N416" s="158">
        <v>0.88960056934436427</v>
      </c>
      <c r="O416" s="158">
        <v>1.1241000000000001</v>
      </c>
      <c r="P416" s="161">
        <f t="shared" si="38"/>
        <v>1</v>
      </c>
    </row>
    <row r="417" spans="9:16" x14ac:dyDescent="0.2">
      <c r="I417" s="158">
        <f t="shared" si="39"/>
        <v>1</v>
      </c>
      <c r="J417" s="158" t="str">
        <f t="shared" si="40"/>
        <v>USD</v>
      </c>
      <c r="K417" s="158" t="str">
        <f t="shared" si="41"/>
        <v>USD</v>
      </c>
      <c r="L417" s="158" t="str">
        <f t="shared" si="37"/>
        <v>USDUSD45798</v>
      </c>
      <c r="M417" s="160">
        <f t="shared" si="42"/>
        <v>45798</v>
      </c>
      <c r="N417" s="158">
        <v>0.88331419485911133</v>
      </c>
      <c r="O417" s="158">
        <v>1.1321000000000001</v>
      </c>
      <c r="P417" s="161">
        <f t="shared" si="38"/>
        <v>1</v>
      </c>
    </row>
    <row r="418" spans="9:16" x14ac:dyDescent="0.2">
      <c r="I418" s="158">
        <f t="shared" si="39"/>
        <v>1</v>
      </c>
      <c r="J418" s="158" t="str">
        <f t="shared" si="40"/>
        <v>USD</v>
      </c>
      <c r="K418" s="158" t="str">
        <f t="shared" si="41"/>
        <v>USD</v>
      </c>
      <c r="L418" s="158" t="str">
        <f t="shared" si="37"/>
        <v>USDUSD45799</v>
      </c>
      <c r="M418" s="160">
        <f t="shared" si="42"/>
        <v>45799</v>
      </c>
      <c r="N418" s="158">
        <v>0.88425148112123086</v>
      </c>
      <c r="O418" s="158">
        <v>1.1309</v>
      </c>
      <c r="P418" s="161">
        <f t="shared" si="38"/>
        <v>1</v>
      </c>
    </row>
    <row r="419" spans="9:16" x14ac:dyDescent="0.2">
      <c r="I419" s="158">
        <f t="shared" si="39"/>
        <v>1</v>
      </c>
      <c r="J419" s="158" t="str">
        <f t="shared" si="40"/>
        <v>USD</v>
      </c>
      <c r="K419" s="158" t="str">
        <f t="shared" si="41"/>
        <v>USD</v>
      </c>
      <c r="L419" s="158" t="str">
        <f t="shared" si="37"/>
        <v>USDUSD45800</v>
      </c>
      <c r="M419" s="160">
        <f t="shared" si="42"/>
        <v>45800</v>
      </c>
      <c r="N419" s="158">
        <v>0.88487744447394023</v>
      </c>
      <c r="O419" s="158">
        <v>1.1301000000000001</v>
      </c>
      <c r="P419" s="161">
        <f t="shared" si="38"/>
        <v>1</v>
      </c>
    </row>
    <row r="420" spans="9:16" x14ac:dyDescent="0.2">
      <c r="I420" s="158">
        <f t="shared" si="39"/>
        <v>1</v>
      </c>
      <c r="J420" s="158" t="str">
        <f t="shared" si="40"/>
        <v>USD</v>
      </c>
      <c r="K420" s="158" t="str">
        <f t="shared" si="41"/>
        <v>USD</v>
      </c>
      <c r="L420" s="158" t="str">
        <f t="shared" si="37"/>
        <v>USDUSD45801</v>
      </c>
      <c r="M420" s="160">
        <f t="shared" si="42"/>
        <v>45801</v>
      </c>
      <c r="N420" s="158">
        <v>0.88487744447394023</v>
      </c>
      <c r="O420" s="158">
        <v>1.1301000000000001</v>
      </c>
      <c r="P420" s="161">
        <f t="shared" si="38"/>
        <v>1</v>
      </c>
    </row>
    <row r="421" spans="9:16" x14ac:dyDescent="0.2">
      <c r="I421" s="158">
        <f t="shared" si="39"/>
        <v>1</v>
      </c>
      <c r="J421" s="158" t="str">
        <f t="shared" si="40"/>
        <v>USD</v>
      </c>
      <c r="K421" s="158" t="str">
        <f t="shared" si="41"/>
        <v>USD</v>
      </c>
      <c r="L421" s="158" t="str">
        <f t="shared" si="37"/>
        <v>USDUSD45802</v>
      </c>
      <c r="M421" s="160">
        <f t="shared" si="42"/>
        <v>45802</v>
      </c>
      <c r="N421" s="158">
        <v>0.88487744447394023</v>
      </c>
      <c r="O421" s="158">
        <v>1.1301000000000001</v>
      </c>
      <c r="P421" s="161">
        <f t="shared" si="38"/>
        <v>1</v>
      </c>
    </row>
    <row r="422" spans="9:16" x14ac:dyDescent="0.2">
      <c r="I422" s="158">
        <f t="shared" si="39"/>
        <v>1</v>
      </c>
      <c r="J422" s="158" t="str">
        <f t="shared" si="40"/>
        <v>USD</v>
      </c>
      <c r="K422" s="158" t="str">
        <f t="shared" si="41"/>
        <v>USD</v>
      </c>
      <c r="L422" s="158" t="str">
        <f t="shared" si="37"/>
        <v>USDUSD45803</v>
      </c>
      <c r="M422" s="160">
        <f t="shared" si="42"/>
        <v>45803</v>
      </c>
      <c r="N422" s="158">
        <v>0.87865741147526588</v>
      </c>
      <c r="O422" s="158">
        <v>1.1380999999999999</v>
      </c>
      <c r="P422" s="161">
        <f t="shared" si="38"/>
        <v>1</v>
      </c>
    </row>
    <row r="423" spans="9:16" x14ac:dyDescent="0.2">
      <c r="I423" s="158">
        <f t="shared" si="39"/>
        <v>1</v>
      </c>
      <c r="J423" s="158" t="str">
        <f t="shared" si="40"/>
        <v>USD</v>
      </c>
      <c r="K423" s="158" t="str">
        <f t="shared" si="41"/>
        <v>USD</v>
      </c>
      <c r="L423" s="158" t="str">
        <f t="shared" si="37"/>
        <v>USDUSD45804</v>
      </c>
      <c r="M423" s="160">
        <f t="shared" si="42"/>
        <v>45804</v>
      </c>
      <c r="N423" s="158">
        <v>0.88059175766114839</v>
      </c>
      <c r="O423" s="158">
        <v>1.1355999999999999</v>
      </c>
      <c r="P423" s="161">
        <f t="shared" si="38"/>
        <v>1</v>
      </c>
    </row>
    <row r="424" spans="9:16" x14ac:dyDescent="0.2">
      <c r="I424" s="158">
        <f t="shared" si="39"/>
        <v>1</v>
      </c>
      <c r="J424" s="158" t="str">
        <f t="shared" si="40"/>
        <v>USD</v>
      </c>
      <c r="K424" s="158" t="str">
        <f t="shared" si="41"/>
        <v>USD</v>
      </c>
      <c r="L424" s="158" t="str">
        <f t="shared" si="37"/>
        <v>USDUSD45805</v>
      </c>
      <c r="M424" s="160">
        <f t="shared" si="42"/>
        <v>45805</v>
      </c>
      <c r="N424" s="158">
        <v>0.8836264027569144</v>
      </c>
      <c r="O424" s="158">
        <v>1.1316999999999999</v>
      </c>
      <c r="P424" s="161">
        <f t="shared" si="38"/>
        <v>1</v>
      </c>
    </row>
    <row r="425" spans="9:16" x14ac:dyDescent="0.2">
      <c r="I425" s="158">
        <f t="shared" si="39"/>
        <v>1</v>
      </c>
      <c r="J425" s="158" t="str">
        <f t="shared" si="40"/>
        <v>USD</v>
      </c>
      <c r="K425" s="158" t="str">
        <f t="shared" si="41"/>
        <v>USD</v>
      </c>
      <c r="L425" s="158" t="str">
        <f t="shared" si="37"/>
        <v>USDUSD45806</v>
      </c>
      <c r="M425" s="160">
        <f t="shared" si="42"/>
        <v>45806</v>
      </c>
      <c r="N425" s="158">
        <v>0.88644623703572367</v>
      </c>
      <c r="O425" s="158">
        <v>1.1281000000000001</v>
      </c>
      <c r="P425" s="161">
        <f t="shared" si="38"/>
        <v>1</v>
      </c>
    </row>
    <row r="426" spans="9:16" x14ac:dyDescent="0.2">
      <c r="I426" s="158">
        <f t="shared" si="39"/>
        <v>1</v>
      </c>
      <c r="J426" s="158" t="str">
        <f t="shared" si="40"/>
        <v>USD</v>
      </c>
      <c r="K426" s="158" t="str">
        <f t="shared" si="41"/>
        <v>USD</v>
      </c>
      <c r="L426" s="158" t="str">
        <f t="shared" si="37"/>
        <v>USDUSD45807</v>
      </c>
      <c r="M426" s="160">
        <f t="shared" si="42"/>
        <v>45807</v>
      </c>
      <c r="N426" s="158">
        <v>0.8819119851838787</v>
      </c>
      <c r="O426" s="158">
        <v>1.1338999999999999</v>
      </c>
      <c r="P426" s="161">
        <f t="shared" si="38"/>
        <v>1</v>
      </c>
    </row>
    <row r="427" spans="9:16" x14ac:dyDescent="0.2">
      <c r="I427" s="158">
        <f t="shared" si="39"/>
        <v>1</v>
      </c>
      <c r="J427" s="158" t="str">
        <f t="shared" si="40"/>
        <v>USD</v>
      </c>
      <c r="K427" s="158" t="str">
        <f t="shared" si="41"/>
        <v>USD</v>
      </c>
      <c r="L427" s="158" t="str">
        <f t="shared" si="37"/>
        <v>USDUSD45808</v>
      </c>
      <c r="M427" s="160">
        <f t="shared" si="42"/>
        <v>45808</v>
      </c>
      <c r="N427" s="158">
        <v>0.8819119851838787</v>
      </c>
      <c r="O427" s="158">
        <v>1.1338999999999999</v>
      </c>
      <c r="P427" s="161">
        <f t="shared" si="38"/>
        <v>1</v>
      </c>
    </row>
    <row r="428" spans="9:16" x14ac:dyDescent="0.2">
      <c r="I428" s="158">
        <f t="shared" si="39"/>
        <v>2</v>
      </c>
      <c r="J428" s="158" t="str">
        <f t="shared" si="40"/>
        <v>USD</v>
      </c>
      <c r="K428" s="158" t="str">
        <f t="shared" si="41"/>
        <v>EUR</v>
      </c>
      <c r="L428" s="158" t="str">
        <f t="shared" si="37"/>
        <v>USDEUR45383</v>
      </c>
      <c r="M428" s="160">
        <f t="shared" si="42"/>
        <v>45383</v>
      </c>
      <c r="N428" s="158">
        <v>0.92498381278327635</v>
      </c>
      <c r="O428" s="158">
        <v>1</v>
      </c>
      <c r="P428" s="161">
        <f t="shared" si="38"/>
        <v>0.92500000000000004</v>
      </c>
    </row>
    <row r="429" spans="9:16" x14ac:dyDescent="0.2">
      <c r="I429" s="158">
        <f t="shared" si="39"/>
        <v>2</v>
      </c>
      <c r="J429" s="158" t="str">
        <f t="shared" si="40"/>
        <v>USD</v>
      </c>
      <c r="K429" s="158" t="str">
        <f t="shared" si="41"/>
        <v>EUR</v>
      </c>
      <c r="L429" s="158" t="str">
        <f t="shared" si="37"/>
        <v>USDEUR45384</v>
      </c>
      <c r="M429" s="160">
        <f t="shared" si="42"/>
        <v>45384</v>
      </c>
      <c r="N429" s="158">
        <v>0.9303190994511118</v>
      </c>
      <c r="O429" s="158">
        <v>1</v>
      </c>
      <c r="P429" s="161">
        <f t="shared" si="38"/>
        <v>0.93030000000000002</v>
      </c>
    </row>
    <row r="430" spans="9:16" x14ac:dyDescent="0.2">
      <c r="I430" s="158">
        <f t="shared" si="39"/>
        <v>2</v>
      </c>
      <c r="J430" s="158" t="str">
        <f t="shared" si="40"/>
        <v>USD</v>
      </c>
      <c r="K430" s="158" t="str">
        <f t="shared" si="41"/>
        <v>EUR</v>
      </c>
      <c r="L430" s="158" t="str">
        <f t="shared" si="37"/>
        <v>USDEUR45385</v>
      </c>
      <c r="M430" s="160">
        <f t="shared" si="42"/>
        <v>45385</v>
      </c>
      <c r="N430" s="158">
        <v>0.92738569971251039</v>
      </c>
      <c r="O430" s="158">
        <v>1</v>
      </c>
      <c r="P430" s="161">
        <f t="shared" si="38"/>
        <v>0.9274</v>
      </c>
    </row>
    <row r="431" spans="9:16" x14ac:dyDescent="0.2">
      <c r="I431" s="158">
        <f t="shared" si="39"/>
        <v>2</v>
      </c>
      <c r="J431" s="158" t="str">
        <f t="shared" si="40"/>
        <v>USD</v>
      </c>
      <c r="K431" s="158" t="str">
        <f t="shared" si="41"/>
        <v>EUR</v>
      </c>
      <c r="L431" s="158" t="str">
        <f t="shared" si="37"/>
        <v>USDEUR45386</v>
      </c>
      <c r="M431" s="160">
        <f t="shared" si="42"/>
        <v>45386</v>
      </c>
      <c r="N431" s="158">
        <v>0.92148912642830816</v>
      </c>
      <c r="O431" s="158">
        <v>1</v>
      </c>
      <c r="P431" s="161">
        <f t="shared" si="38"/>
        <v>0.92149999999999999</v>
      </c>
    </row>
    <row r="432" spans="9:16" x14ac:dyDescent="0.2">
      <c r="I432" s="158">
        <f t="shared" si="39"/>
        <v>2</v>
      </c>
      <c r="J432" s="158" t="str">
        <f t="shared" si="40"/>
        <v>USD</v>
      </c>
      <c r="K432" s="158" t="str">
        <f t="shared" si="41"/>
        <v>EUR</v>
      </c>
      <c r="L432" s="158" t="str">
        <f t="shared" si="37"/>
        <v>USDEUR45387</v>
      </c>
      <c r="M432" s="160">
        <f t="shared" si="42"/>
        <v>45387</v>
      </c>
      <c r="N432" s="158">
        <v>0.92242413061525685</v>
      </c>
      <c r="O432" s="158">
        <v>1</v>
      </c>
      <c r="P432" s="161">
        <f t="shared" si="38"/>
        <v>0.9224</v>
      </c>
    </row>
    <row r="433" spans="9:16" x14ac:dyDescent="0.2">
      <c r="I433" s="158">
        <f t="shared" si="39"/>
        <v>2</v>
      </c>
      <c r="J433" s="158" t="str">
        <f t="shared" si="40"/>
        <v>USD</v>
      </c>
      <c r="K433" s="158" t="str">
        <f t="shared" si="41"/>
        <v>EUR</v>
      </c>
      <c r="L433" s="158" t="str">
        <f t="shared" si="37"/>
        <v>USDEUR45388</v>
      </c>
      <c r="M433" s="160">
        <f t="shared" si="42"/>
        <v>45388</v>
      </c>
      <c r="N433" s="158">
        <v>0.92242413061525685</v>
      </c>
      <c r="O433" s="158">
        <v>1</v>
      </c>
      <c r="P433" s="161">
        <f t="shared" si="38"/>
        <v>0.9224</v>
      </c>
    </row>
    <row r="434" spans="9:16" x14ac:dyDescent="0.2">
      <c r="I434" s="158">
        <f t="shared" si="39"/>
        <v>2</v>
      </c>
      <c r="J434" s="158" t="str">
        <f t="shared" si="40"/>
        <v>USD</v>
      </c>
      <c r="K434" s="158" t="str">
        <f t="shared" si="41"/>
        <v>EUR</v>
      </c>
      <c r="L434" s="158" t="str">
        <f t="shared" si="37"/>
        <v>USDEUR45389</v>
      </c>
      <c r="M434" s="160">
        <f t="shared" si="42"/>
        <v>45389</v>
      </c>
      <c r="N434" s="158">
        <v>0.92242413061525685</v>
      </c>
      <c r="O434" s="158">
        <v>1</v>
      </c>
      <c r="P434" s="161">
        <f t="shared" si="38"/>
        <v>0.9224</v>
      </c>
    </row>
    <row r="435" spans="9:16" x14ac:dyDescent="0.2">
      <c r="I435" s="158">
        <f t="shared" si="39"/>
        <v>2</v>
      </c>
      <c r="J435" s="158" t="str">
        <f t="shared" si="40"/>
        <v>USD</v>
      </c>
      <c r="K435" s="158" t="str">
        <f t="shared" si="41"/>
        <v>EUR</v>
      </c>
      <c r="L435" s="158" t="str">
        <f t="shared" si="37"/>
        <v>USDEUR45390</v>
      </c>
      <c r="M435" s="160">
        <f t="shared" si="42"/>
        <v>45390</v>
      </c>
      <c r="N435" s="158">
        <v>0.92395823708768365</v>
      </c>
      <c r="O435" s="158">
        <v>1</v>
      </c>
      <c r="P435" s="161">
        <f t="shared" si="38"/>
        <v>0.92400000000000004</v>
      </c>
    </row>
    <row r="436" spans="9:16" x14ac:dyDescent="0.2">
      <c r="I436" s="158">
        <f t="shared" si="39"/>
        <v>2</v>
      </c>
      <c r="J436" s="158" t="str">
        <f t="shared" si="40"/>
        <v>USD</v>
      </c>
      <c r="K436" s="158" t="str">
        <f t="shared" si="41"/>
        <v>EUR</v>
      </c>
      <c r="L436" s="158" t="str">
        <f t="shared" si="37"/>
        <v>USDEUR45391</v>
      </c>
      <c r="M436" s="160">
        <f t="shared" si="42"/>
        <v>45391</v>
      </c>
      <c r="N436" s="158">
        <v>0.92021717125241553</v>
      </c>
      <c r="O436" s="158">
        <v>1</v>
      </c>
      <c r="P436" s="161">
        <f t="shared" si="38"/>
        <v>0.92020000000000002</v>
      </c>
    </row>
    <row r="437" spans="9:16" x14ac:dyDescent="0.2">
      <c r="I437" s="158">
        <f t="shared" si="39"/>
        <v>2</v>
      </c>
      <c r="J437" s="158" t="str">
        <f t="shared" si="40"/>
        <v>USD</v>
      </c>
      <c r="K437" s="158" t="str">
        <f t="shared" si="41"/>
        <v>EUR</v>
      </c>
      <c r="L437" s="158" t="str">
        <f t="shared" si="37"/>
        <v>USDEUR45392</v>
      </c>
      <c r="M437" s="160">
        <f t="shared" si="42"/>
        <v>45392</v>
      </c>
      <c r="N437" s="158">
        <v>0.92081031307550643</v>
      </c>
      <c r="O437" s="158">
        <v>1</v>
      </c>
      <c r="P437" s="161">
        <f t="shared" si="38"/>
        <v>0.92079999999999995</v>
      </c>
    </row>
    <row r="438" spans="9:16" x14ac:dyDescent="0.2">
      <c r="I438" s="158">
        <f t="shared" si="39"/>
        <v>2</v>
      </c>
      <c r="J438" s="158" t="str">
        <f t="shared" si="40"/>
        <v>USD</v>
      </c>
      <c r="K438" s="158" t="str">
        <f t="shared" si="41"/>
        <v>EUR</v>
      </c>
      <c r="L438" s="158" t="str">
        <f t="shared" si="37"/>
        <v>USDEUR45393</v>
      </c>
      <c r="M438" s="160">
        <f t="shared" si="42"/>
        <v>45393</v>
      </c>
      <c r="N438" s="158">
        <v>0.93205331344952935</v>
      </c>
      <c r="O438" s="158">
        <v>1</v>
      </c>
      <c r="P438" s="161">
        <f t="shared" si="38"/>
        <v>0.93210000000000004</v>
      </c>
    </row>
    <row r="439" spans="9:16" x14ac:dyDescent="0.2">
      <c r="I439" s="158">
        <f t="shared" si="39"/>
        <v>2</v>
      </c>
      <c r="J439" s="158" t="str">
        <f t="shared" si="40"/>
        <v>USD</v>
      </c>
      <c r="K439" s="158" t="str">
        <f t="shared" si="41"/>
        <v>EUR</v>
      </c>
      <c r="L439" s="158" t="str">
        <f t="shared" si="37"/>
        <v>USDEUR45394</v>
      </c>
      <c r="M439" s="160">
        <f t="shared" si="42"/>
        <v>45394</v>
      </c>
      <c r="N439" s="158">
        <v>0.93879083740142699</v>
      </c>
      <c r="O439" s="158">
        <v>1</v>
      </c>
      <c r="P439" s="161">
        <f t="shared" si="38"/>
        <v>0.93879999999999997</v>
      </c>
    </row>
    <row r="440" spans="9:16" x14ac:dyDescent="0.2">
      <c r="I440" s="158">
        <f t="shared" si="39"/>
        <v>2</v>
      </c>
      <c r="J440" s="158" t="str">
        <f t="shared" si="40"/>
        <v>USD</v>
      </c>
      <c r="K440" s="158" t="str">
        <f t="shared" si="41"/>
        <v>EUR</v>
      </c>
      <c r="L440" s="158" t="str">
        <f t="shared" si="37"/>
        <v>USDEUR45395</v>
      </c>
      <c r="M440" s="160">
        <f t="shared" si="42"/>
        <v>45395</v>
      </c>
      <c r="N440" s="158">
        <v>0.93879083740142699</v>
      </c>
      <c r="O440" s="158">
        <v>1</v>
      </c>
      <c r="P440" s="161">
        <f t="shared" si="38"/>
        <v>0.93879999999999997</v>
      </c>
    </row>
    <row r="441" spans="9:16" x14ac:dyDescent="0.2">
      <c r="I441" s="158">
        <f t="shared" si="39"/>
        <v>2</v>
      </c>
      <c r="J441" s="158" t="str">
        <f t="shared" si="40"/>
        <v>USD</v>
      </c>
      <c r="K441" s="158" t="str">
        <f t="shared" si="41"/>
        <v>EUR</v>
      </c>
      <c r="L441" s="158" t="str">
        <f t="shared" si="37"/>
        <v>USDEUR45396</v>
      </c>
      <c r="M441" s="160">
        <f t="shared" si="42"/>
        <v>45396</v>
      </c>
      <c r="N441" s="158">
        <v>0.93879083740142699</v>
      </c>
      <c r="O441" s="158">
        <v>1</v>
      </c>
      <c r="P441" s="161">
        <f t="shared" si="38"/>
        <v>0.93879999999999997</v>
      </c>
    </row>
    <row r="442" spans="9:16" x14ac:dyDescent="0.2">
      <c r="I442" s="158">
        <f t="shared" si="39"/>
        <v>2</v>
      </c>
      <c r="J442" s="158" t="str">
        <f t="shared" si="40"/>
        <v>USD</v>
      </c>
      <c r="K442" s="158" t="str">
        <f t="shared" si="41"/>
        <v>EUR</v>
      </c>
      <c r="L442" s="158" t="str">
        <f t="shared" si="37"/>
        <v>USDEUR45397</v>
      </c>
      <c r="M442" s="160">
        <f t="shared" si="42"/>
        <v>45397</v>
      </c>
      <c r="N442" s="158">
        <v>0.93843843843843833</v>
      </c>
      <c r="O442" s="158">
        <v>1</v>
      </c>
      <c r="P442" s="161">
        <f t="shared" si="38"/>
        <v>0.93840000000000001</v>
      </c>
    </row>
    <row r="443" spans="9:16" x14ac:dyDescent="0.2">
      <c r="I443" s="158">
        <f t="shared" si="39"/>
        <v>2</v>
      </c>
      <c r="J443" s="158" t="str">
        <f t="shared" si="40"/>
        <v>USD</v>
      </c>
      <c r="K443" s="158" t="str">
        <f t="shared" si="41"/>
        <v>EUR</v>
      </c>
      <c r="L443" s="158" t="str">
        <f t="shared" si="37"/>
        <v>USDEUR45398</v>
      </c>
      <c r="M443" s="160">
        <f t="shared" si="42"/>
        <v>45398</v>
      </c>
      <c r="N443" s="158">
        <v>0.94011469399266701</v>
      </c>
      <c r="O443" s="158">
        <v>1</v>
      </c>
      <c r="P443" s="161">
        <f t="shared" si="38"/>
        <v>0.94010000000000005</v>
      </c>
    </row>
    <row r="444" spans="9:16" x14ac:dyDescent="0.2">
      <c r="I444" s="158">
        <f t="shared" si="39"/>
        <v>2</v>
      </c>
      <c r="J444" s="158" t="str">
        <f t="shared" si="40"/>
        <v>USD</v>
      </c>
      <c r="K444" s="158" t="str">
        <f t="shared" si="41"/>
        <v>EUR</v>
      </c>
      <c r="L444" s="158" t="str">
        <f t="shared" si="37"/>
        <v>USDEUR45399</v>
      </c>
      <c r="M444" s="160">
        <f t="shared" si="42"/>
        <v>45399</v>
      </c>
      <c r="N444" s="158">
        <v>0.94002632073698056</v>
      </c>
      <c r="O444" s="158">
        <v>1</v>
      </c>
      <c r="P444" s="161">
        <f t="shared" si="38"/>
        <v>0.94</v>
      </c>
    </row>
    <row r="445" spans="9:16" x14ac:dyDescent="0.2">
      <c r="I445" s="158">
        <f t="shared" si="39"/>
        <v>2</v>
      </c>
      <c r="J445" s="158" t="str">
        <f t="shared" si="40"/>
        <v>USD</v>
      </c>
      <c r="K445" s="158" t="str">
        <f t="shared" si="41"/>
        <v>EUR</v>
      </c>
      <c r="L445" s="158" t="str">
        <f t="shared" si="37"/>
        <v>USDEUR45400</v>
      </c>
      <c r="M445" s="160">
        <f t="shared" si="42"/>
        <v>45400</v>
      </c>
      <c r="N445" s="158">
        <v>0.93641726753441323</v>
      </c>
      <c r="O445" s="158">
        <v>1</v>
      </c>
      <c r="P445" s="161">
        <f t="shared" si="38"/>
        <v>0.93640000000000001</v>
      </c>
    </row>
    <row r="446" spans="9:16" x14ac:dyDescent="0.2">
      <c r="I446" s="158">
        <f t="shared" si="39"/>
        <v>2</v>
      </c>
      <c r="J446" s="158" t="str">
        <f t="shared" si="40"/>
        <v>USD</v>
      </c>
      <c r="K446" s="158" t="str">
        <f t="shared" si="41"/>
        <v>EUR</v>
      </c>
      <c r="L446" s="158" t="str">
        <f t="shared" si="37"/>
        <v>USDEUR45401</v>
      </c>
      <c r="M446" s="160">
        <f t="shared" si="42"/>
        <v>45401</v>
      </c>
      <c r="N446" s="158">
        <v>0.93870271285084017</v>
      </c>
      <c r="O446" s="158">
        <v>1</v>
      </c>
      <c r="P446" s="161">
        <f t="shared" si="38"/>
        <v>0.93869999999999998</v>
      </c>
    </row>
    <row r="447" spans="9:16" x14ac:dyDescent="0.2">
      <c r="I447" s="158">
        <f t="shared" si="39"/>
        <v>2</v>
      </c>
      <c r="J447" s="158" t="str">
        <f t="shared" si="40"/>
        <v>USD</v>
      </c>
      <c r="K447" s="158" t="str">
        <f t="shared" si="41"/>
        <v>EUR</v>
      </c>
      <c r="L447" s="158" t="str">
        <f t="shared" si="37"/>
        <v>USDEUR45402</v>
      </c>
      <c r="M447" s="160">
        <f t="shared" si="42"/>
        <v>45402</v>
      </c>
      <c r="N447" s="158">
        <v>0.93870271285084017</v>
      </c>
      <c r="O447" s="158">
        <v>1</v>
      </c>
      <c r="P447" s="161">
        <f t="shared" si="38"/>
        <v>0.93869999999999998</v>
      </c>
    </row>
    <row r="448" spans="9:16" x14ac:dyDescent="0.2">
      <c r="I448" s="158">
        <f t="shared" si="39"/>
        <v>2</v>
      </c>
      <c r="J448" s="158" t="str">
        <f t="shared" si="40"/>
        <v>USD</v>
      </c>
      <c r="K448" s="158" t="str">
        <f t="shared" si="41"/>
        <v>EUR</v>
      </c>
      <c r="L448" s="158" t="str">
        <f t="shared" si="37"/>
        <v>USDEUR45403</v>
      </c>
      <c r="M448" s="160">
        <f t="shared" si="42"/>
        <v>45403</v>
      </c>
      <c r="N448" s="158">
        <v>0.93870271285084017</v>
      </c>
      <c r="O448" s="158">
        <v>1</v>
      </c>
      <c r="P448" s="161">
        <f t="shared" si="38"/>
        <v>0.93869999999999998</v>
      </c>
    </row>
    <row r="449" spans="9:16" x14ac:dyDescent="0.2">
      <c r="I449" s="158">
        <f t="shared" si="39"/>
        <v>2</v>
      </c>
      <c r="J449" s="158" t="str">
        <f t="shared" si="40"/>
        <v>USD</v>
      </c>
      <c r="K449" s="158" t="str">
        <f t="shared" si="41"/>
        <v>EUR</v>
      </c>
      <c r="L449" s="158" t="str">
        <f t="shared" si="37"/>
        <v>USDEUR45404</v>
      </c>
      <c r="M449" s="160">
        <f t="shared" si="42"/>
        <v>45404</v>
      </c>
      <c r="N449" s="158">
        <v>0.94055680963130184</v>
      </c>
      <c r="O449" s="158">
        <v>1</v>
      </c>
      <c r="P449" s="161">
        <f t="shared" si="38"/>
        <v>0.94059999999999999</v>
      </c>
    </row>
    <row r="450" spans="9:16" x14ac:dyDescent="0.2">
      <c r="I450" s="158">
        <f t="shared" si="39"/>
        <v>2</v>
      </c>
      <c r="J450" s="158" t="str">
        <f t="shared" si="40"/>
        <v>USD</v>
      </c>
      <c r="K450" s="158" t="str">
        <f t="shared" si="41"/>
        <v>EUR</v>
      </c>
      <c r="L450" s="158" t="str">
        <f t="shared" si="37"/>
        <v>USDEUR45405</v>
      </c>
      <c r="M450" s="160">
        <f t="shared" si="42"/>
        <v>45405</v>
      </c>
      <c r="N450" s="158">
        <v>0.93685591156080206</v>
      </c>
      <c r="O450" s="158">
        <v>1</v>
      </c>
      <c r="P450" s="161">
        <f t="shared" si="38"/>
        <v>0.93689999999999996</v>
      </c>
    </row>
    <row r="451" spans="9:16" x14ac:dyDescent="0.2">
      <c r="I451" s="158">
        <f t="shared" si="39"/>
        <v>2</v>
      </c>
      <c r="J451" s="158" t="str">
        <f t="shared" si="40"/>
        <v>USD</v>
      </c>
      <c r="K451" s="158" t="str">
        <f t="shared" si="41"/>
        <v>EUR</v>
      </c>
      <c r="L451" s="158" t="str">
        <f t="shared" ref="L451:L514" si="43">J451&amp;K451&amp;M451</f>
        <v>USDEUR45406</v>
      </c>
      <c r="M451" s="160">
        <f t="shared" si="42"/>
        <v>45406</v>
      </c>
      <c r="N451" s="158">
        <v>0.93580385551188472</v>
      </c>
      <c r="O451" s="158">
        <v>1</v>
      </c>
      <c r="P451" s="161">
        <f t="shared" ref="P451:P514" si="44">ROUND(N451*O451,4)</f>
        <v>0.93579999999999997</v>
      </c>
    </row>
    <row r="452" spans="9:16" x14ac:dyDescent="0.2">
      <c r="I452" s="158">
        <f t="shared" ref="I452:I515" si="45">IF(M451=$G$2,I451+1,I451)</f>
        <v>2</v>
      </c>
      <c r="J452" s="158" t="str">
        <f t="shared" ref="J452:J515" si="46">VLOOKUP($I452,$A:$C,2,FALSE)</f>
        <v>USD</v>
      </c>
      <c r="K452" s="158" t="str">
        <f t="shared" ref="K452:K515" si="47">VLOOKUP($I452,$A:$C,3,FALSE)</f>
        <v>EUR</v>
      </c>
      <c r="L452" s="158" t="str">
        <f t="shared" si="43"/>
        <v>USDEUR45407</v>
      </c>
      <c r="M452" s="160">
        <f t="shared" ref="M452:M515" si="48">IF(I452=I451,M451+1,$G$1)</f>
        <v>45407</v>
      </c>
      <c r="N452" s="158">
        <v>0.93283582089552231</v>
      </c>
      <c r="O452" s="158">
        <v>1</v>
      </c>
      <c r="P452" s="161">
        <f t="shared" si="44"/>
        <v>0.93279999999999996</v>
      </c>
    </row>
    <row r="453" spans="9:16" x14ac:dyDescent="0.2">
      <c r="I453" s="158">
        <f t="shared" si="45"/>
        <v>2</v>
      </c>
      <c r="J453" s="158" t="str">
        <f t="shared" si="46"/>
        <v>USD</v>
      </c>
      <c r="K453" s="158" t="str">
        <f t="shared" si="47"/>
        <v>EUR</v>
      </c>
      <c r="L453" s="158" t="str">
        <f t="shared" si="43"/>
        <v>USDEUR45408</v>
      </c>
      <c r="M453" s="160">
        <f t="shared" si="48"/>
        <v>45408</v>
      </c>
      <c r="N453" s="158">
        <v>0.93335822288594372</v>
      </c>
      <c r="O453" s="158">
        <v>1</v>
      </c>
      <c r="P453" s="161">
        <f t="shared" si="44"/>
        <v>0.93340000000000001</v>
      </c>
    </row>
    <row r="454" spans="9:16" x14ac:dyDescent="0.2">
      <c r="I454" s="158">
        <f t="shared" si="45"/>
        <v>2</v>
      </c>
      <c r="J454" s="158" t="str">
        <f t="shared" si="46"/>
        <v>USD</v>
      </c>
      <c r="K454" s="158" t="str">
        <f t="shared" si="47"/>
        <v>EUR</v>
      </c>
      <c r="L454" s="158" t="str">
        <f t="shared" si="43"/>
        <v>USDEUR45409</v>
      </c>
      <c r="M454" s="160">
        <f t="shared" si="48"/>
        <v>45409</v>
      </c>
      <c r="N454" s="158">
        <v>0.93335822288594372</v>
      </c>
      <c r="O454" s="158">
        <v>1</v>
      </c>
      <c r="P454" s="161">
        <f t="shared" si="44"/>
        <v>0.93340000000000001</v>
      </c>
    </row>
    <row r="455" spans="9:16" x14ac:dyDescent="0.2">
      <c r="I455" s="158">
        <f t="shared" si="45"/>
        <v>2</v>
      </c>
      <c r="J455" s="158" t="str">
        <f t="shared" si="46"/>
        <v>USD</v>
      </c>
      <c r="K455" s="158" t="str">
        <f t="shared" si="47"/>
        <v>EUR</v>
      </c>
      <c r="L455" s="158" t="str">
        <f t="shared" si="43"/>
        <v>USDEUR45410</v>
      </c>
      <c r="M455" s="160">
        <f t="shared" si="48"/>
        <v>45410</v>
      </c>
      <c r="N455" s="158">
        <v>0.93335822288594372</v>
      </c>
      <c r="O455" s="158">
        <v>1</v>
      </c>
      <c r="P455" s="161">
        <f t="shared" si="44"/>
        <v>0.93340000000000001</v>
      </c>
    </row>
    <row r="456" spans="9:16" x14ac:dyDescent="0.2">
      <c r="I456" s="158">
        <f t="shared" si="45"/>
        <v>2</v>
      </c>
      <c r="J456" s="158" t="str">
        <f t="shared" si="46"/>
        <v>USD</v>
      </c>
      <c r="K456" s="158" t="str">
        <f t="shared" si="47"/>
        <v>EUR</v>
      </c>
      <c r="L456" s="158" t="str">
        <f t="shared" si="43"/>
        <v>USDEUR45411</v>
      </c>
      <c r="M456" s="160">
        <f t="shared" si="48"/>
        <v>45411</v>
      </c>
      <c r="N456" s="158">
        <v>0.93283582089552231</v>
      </c>
      <c r="O456" s="158">
        <v>1</v>
      </c>
      <c r="P456" s="161">
        <f t="shared" si="44"/>
        <v>0.93279999999999996</v>
      </c>
    </row>
    <row r="457" spans="9:16" x14ac:dyDescent="0.2">
      <c r="I457" s="158">
        <f t="shared" si="45"/>
        <v>2</v>
      </c>
      <c r="J457" s="158" t="str">
        <f t="shared" si="46"/>
        <v>USD</v>
      </c>
      <c r="K457" s="158" t="str">
        <f t="shared" si="47"/>
        <v>EUR</v>
      </c>
      <c r="L457" s="158" t="str">
        <f t="shared" si="43"/>
        <v>USDEUR45412</v>
      </c>
      <c r="M457" s="160">
        <f t="shared" si="48"/>
        <v>45412</v>
      </c>
      <c r="N457" s="158">
        <v>0.93300988990483291</v>
      </c>
      <c r="O457" s="158">
        <v>1</v>
      </c>
      <c r="P457" s="161">
        <f t="shared" si="44"/>
        <v>0.93300000000000005</v>
      </c>
    </row>
    <row r="458" spans="9:16" x14ac:dyDescent="0.2">
      <c r="I458" s="158">
        <f t="shared" si="45"/>
        <v>2</v>
      </c>
      <c r="J458" s="158" t="str">
        <f t="shared" si="46"/>
        <v>USD</v>
      </c>
      <c r="K458" s="158" t="str">
        <f t="shared" si="47"/>
        <v>EUR</v>
      </c>
      <c r="L458" s="158" t="str">
        <f t="shared" si="43"/>
        <v>USDEUR45413</v>
      </c>
      <c r="M458" s="160">
        <f t="shared" si="48"/>
        <v>45413</v>
      </c>
      <c r="N458" s="158">
        <v>0.93300988990483291</v>
      </c>
      <c r="O458" s="158">
        <v>1</v>
      </c>
      <c r="P458" s="161">
        <f t="shared" si="44"/>
        <v>0.93300000000000005</v>
      </c>
    </row>
    <row r="459" spans="9:16" x14ac:dyDescent="0.2">
      <c r="I459" s="158">
        <f t="shared" si="45"/>
        <v>2</v>
      </c>
      <c r="J459" s="158" t="str">
        <f t="shared" si="46"/>
        <v>USD</v>
      </c>
      <c r="K459" s="158" t="str">
        <f t="shared" si="47"/>
        <v>EUR</v>
      </c>
      <c r="L459" s="158" t="str">
        <f t="shared" si="43"/>
        <v>USDEUR45414</v>
      </c>
      <c r="M459" s="160">
        <f t="shared" si="48"/>
        <v>45414</v>
      </c>
      <c r="N459" s="158">
        <v>0.93475415965601039</v>
      </c>
      <c r="O459" s="158">
        <v>1</v>
      </c>
      <c r="P459" s="161">
        <f t="shared" si="44"/>
        <v>0.93479999999999996</v>
      </c>
    </row>
    <row r="460" spans="9:16" x14ac:dyDescent="0.2">
      <c r="I460" s="158">
        <f t="shared" si="45"/>
        <v>2</v>
      </c>
      <c r="J460" s="158" t="str">
        <f t="shared" si="46"/>
        <v>USD</v>
      </c>
      <c r="K460" s="158" t="str">
        <f t="shared" si="47"/>
        <v>EUR</v>
      </c>
      <c r="L460" s="158" t="str">
        <f t="shared" si="43"/>
        <v>USDEUR45415</v>
      </c>
      <c r="M460" s="160">
        <f t="shared" si="48"/>
        <v>45415</v>
      </c>
      <c r="N460" s="158">
        <v>0.93075204765450481</v>
      </c>
      <c r="O460" s="158">
        <v>1</v>
      </c>
      <c r="P460" s="161">
        <f t="shared" si="44"/>
        <v>0.93079999999999996</v>
      </c>
    </row>
    <row r="461" spans="9:16" x14ac:dyDescent="0.2">
      <c r="I461" s="158">
        <f t="shared" si="45"/>
        <v>2</v>
      </c>
      <c r="J461" s="158" t="str">
        <f t="shared" si="46"/>
        <v>USD</v>
      </c>
      <c r="K461" s="158" t="str">
        <f t="shared" si="47"/>
        <v>EUR</v>
      </c>
      <c r="L461" s="158" t="str">
        <f t="shared" si="43"/>
        <v>USDEUR45416</v>
      </c>
      <c r="M461" s="160">
        <f t="shared" si="48"/>
        <v>45416</v>
      </c>
      <c r="N461" s="158">
        <v>0.93075204765450481</v>
      </c>
      <c r="O461" s="158">
        <v>1</v>
      </c>
      <c r="P461" s="161">
        <f t="shared" si="44"/>
        <v>0.93079999999999996</v>
      </c>
    </row>
    <row r="462" spans="9:16" x14ac:dyDescent="0.2">
      <c r="I462" s="158">
        <f t="shared" si="45"/>
        <v>2</v>
      </c>
      <c r="J462" s="158" t="str">
        <f t="shared" si="46"/>
        <v>USD</v>
      </c>
      <c r="K462" s="158" t="str">
        <f t="shared" si="47"/>
        <v>EUR</v>
      </c>
      <c r="L462" s="158" t="str">
        <f t="shared" si="43"/>
        <v>USDEUR45417</v>
      </c>
      <c r="M462" s="160">
        <f t="shared" si="48"/>
        <v>45417</v>
      </c>
      <c r="N462" s="158">
        <v>0.93075204765450481</v>
      </c>
      <c r="O462" s="158">
        <v>1</v>
      </c>
      <c r="P462" s="161">
        <f t="shared" si="44"/>
        <v>0.93079999999999996</v>
      </c>
    </row>
    <row r="463" spans="9:16" x14ac:dyDescent="0.2">
      <c r="I463" s="158">
        <f t="shared" si="45"/>
        <v>2</v>
      </c>
      <c r="J463" s="158" t="str">
        <f t="shared" si="46"/>
        <v>USD</v>
      </c>
      <c r="K463" s="158" t="str">
        <f t="shared" si="47"/>
        <v>EUR</v>
      </c>
      <c r="L463" s="158" t="str">
        <f t="shared" si="43"/>
        <v>USDEUR45418</v>
      </c>
      <c r="M463" s="160">
        <f t="shared" si="48"/>
        <v>45418</v>
      </c>
      <c r="N463" s="158">
        <v>0.92798812175204171</v>
      </c>
      <c r="O463" s="158">
        <v>1</v>
      </c>
      <c r="P463" s="161">
        <f t="shared" si="44"/>
        <v>0.92800000000000005</v>
      </c>
    </row>
    <row r="464" spans="9:16" x14ac:dyDescent="0.2">
      <c r="I464" s="158">
        <f t="shared" si="45"/>
        <v>2</v>
      </c>
      <c r="J464" s="158" t="str">
        <f t="shared" si="46"/>
        <v>USD</v>
      </c>
      <c r="K464" s="158" t="str">
        <f t="shared" si="47"/>
        <v>EUR</v>
      </c>
      <c r="L464" s="158" t="str">
        <f t="shared" si="43"/>
        <v>USDEUR45419</v>
      </c>
      <c r="M464" s="160">
        <f t="shared" si="48"/>
        <v>45419</v>
      </c>
      <c r="N464" s="158">
        <v>0.92885008359650756</v>
      </c>
      <c r="O464" s="158">
        <v>1</v>
      </c>
      <c r="P464" s="161">
        <f t="shared" si="44"/>
        <v>0.92889999999999995</v>
      </c>
    </row>
    <row r="465" spans="9:16" x14ac:dyDescent="0.2">
      <c r="I465" s="158">
        <f t="shared" si="45"/>
        <v>2</v>
      </c>
      <c r="J465" s="158" t="str">
        <f t="shared" si="46"/>
        <v>USD</v>
      </c>
      <c r="K465" s="158" t="str">
        <f t="shared" si="47"/>
        <v>EUR</v>
      </c>
      <c r="L465" s="158" t="str">
        <f t="shared" si="43"/>
        <v>USDEUR45420</v>
      </c>
      <c r="M465" s="160">
        <f t="shared" si="48"/>
        <v>45420</v>
      </c>
      <c r="N465" s="158">
        <v>0.93083868565577588</v>
      </c>
      <c r="O465" s="158">
        <v>1</v>
      </c>
      <c r="P465" s="161">
        <f t="shared" si="44"/>
        <v>0.93079999999999996</v>
      </c>
    </row>
    <row r="466" spans="9:16" x14ac:dyDescent="0.2">
      <c r="I466" s="158">
        <f t="shared" si="45"/>
        <v>2</v>
      </c>
      <c r="J466" s="158" t="str">
        <f t="shared" si="46"/>
        <v>USD</v>
      </c>
      <c r="K466" s="158" t="str">
        <f t="shared" si="47"/>
        <v>EUR</v>
      </c>
      <c r="L466" s="158" t="str">
        <f t="shared" si="43"/>
        <v>USDEUR45421</v>
      </c>
      <c r="M466" s="160">
        <f t="shared" si="48"/>
        <v>45421</v>
      </c>
      <c r="N466" s="158">
        <v>0.93179276928811039</v>
      </c>
      <c r="O466" s="158">
        <v>1</v>
      </c>
      <c r="P466" s="161">
        <f t="shared" si="44"/>
        <v>0.93179999999999996</v>
      </c>
    </row>
    <row r="467" spans="9:16" x14ac:dyDescent="0.2">
      <c r="I467" s="158">
        <f t="shared" si="45"/>
        <v>2</v>
      </c>
      <c r="J467" s="158" t="str">
        <f t="shared" si="46"/>
        <v>USD</v>
      </c>
      <c r="K467" s="158" t="str">
        <f t="shared" si="47"/>
        <v>EUR</v>
      </c>
      <c r="L467" s="158" t="str">
        <f t="shared" si="43"/>
        <v>USDEUR45422</v>
      </c>
      <c r="M467" s="160">
        <f t="shared" si="48"/>
        <v>45422</v>
      </c>
      <c r="N467" s="158">
        <v>0.92772984506911582</v>
      </c>
      <c r="O467" s="158">
        <v>1</v>
      </c>
      <c r="P467" s="161">
        <f t="shared" si="44"/>
        <v>0.92769999999999997</v>
      </c>
    </row>
    <row r="468" spans="9:16" x14ac:dyDescent="0.2">
      <c r="I468" s="158">
        <f t="shared" si="45"/>
        <v>2</v>
      </c>
      <c r="J468" s="158" t="str">
        <f t="shared" si="46"/>
        <v>USD</v>
      </c>
      <c r="K468" s="158" t="str">
        <f t="shared" si="47"/>
        <v>EUR</v>
      </c>
      <c r="L468" s="158" t="str">
        <f t="shared" si="43"/>
        <v>USDEUR45423</v>
      </c>
      <c r="M468" s="160">
        <f t="shared" si="48"/>
        <v>45423</v>
      </c>
      <c r="N468" s="158">
        <v>0.92772984506911582</v>
      </c>
      <c r="O468" s="158">
        <v>1</v>
      </c>
      <c r="P468" s="161">
        <f t="shared" si="44"/>
        <v>0.92769999999999997</v>
      </c>
    </row>
    <row r="469" spans="9:16" x14ac:dyDescent="0.2">
      <c r="I469" s="158">
        <f t="shared" si="45"/>
        <v>2</v>
      </c>
      <c r="J469" s="158" t="str">
        <f t="shared" si="46"/>
        <v>USD</v>
      </c>
      <c r="K469" s="158" t="str">
        <f t="shared" si="47"/>
        <v>EUR</v>
      </c>
      <c r="L469" s="158" t="str">
        <f t="shared" si="43"/>
        <v>USDEUR45424</v>
      </c>
      <c r="M469" s="160">
        <f t="shared" si="48"/>
        <v>45424</v>
      </c>
      <c r="N469" s="158">
        <v>0.92772984506911582</v>
      </c>
      <c r="O469" s="158">
        <v>1</v>
      </c>
      <c r="P469" s="161">
        <f t="shared" si="44"/>
        <v>0.92769999999999997</v>
      </c>
    </row>
    <row r="470" spans="9:16" x14ac:dyDescent="0.2">
      <c r="I470" s="158">
        <f t="shared" si="45"/>
        <v>2</v>
      </c>
      <c r="J470" s="158" t="str">
        <f t="shared" si="46"/>
        <v>USD</v>
      </c>
      <c r="K470" s="158" t="str">
        <f t="shared" si="47"/>
        <v>EUR</v>
      </c>
      <c r="L470" s="158" t="str">
        <f t="shared" si="43"/>
        <v>USDEUR45425</v>
      </c>
      <c r="M470" s="160">
        <f t="shared" si="48"/>
        <v>45425</v>
      </c>
      <c r="N470" s="158">
        <v>0.92635479388605846</v>
      </c>
      <c r="O470" s="158">
        <v>1</v>
      </c>
      <c r="P470" s="161">
        <f t="shared" si="44"/>
        <v>0.9264</v>
      </c>
    </row>
    <row r="471" spans="9:16" x14ac:dyDescent="0.2">
      <c r="I471" s="158">
        <f t="shared" si="45"/>
        <v>2</v>
      </c>
      <c r="J471" s="158" t="str">
        <f t="shared" si="46"/>
        <v>USD</v>
      </c>
      <c r="K471" s="158" t="str">
        <f t="shared" si="47"/>
        <v>EUR</v>
      </c>
      <c r="L471" s="158" t="str">
        <f t="shared" si="43"/>
        <v>USDEUR45426</v>
      </c>
      <c r="M471" s="160">
        <f t="shared" si="48"/>
        <v>45426</v>
      </c>
      <c r="N471" s="158">
        <v>0.92626898851426465</v>
      </c>
      <c r="O471" s="158">
        <v>1</v>
      </c>
      <c r="P471" s="161">
        <f t="shared" si="44"/>
        <v>0.92630000000000001</v>
      </c>
    </row>
    <row r="472" spans="9:16" x14ac:dyDescent="0.2">
      <c r="I472" s="158">
        <f t="shared" si="45"/>
        <v>2</v>
      </c>
      <c r="J472" s="158" t="str">
        <f t="shared" si="46"/>
        <v>USD</v>
      </c>
      <c r="K472" s="158" t="str">
        <f t="shared" si="47"/>
        <v>EUR</v>
      </c>
      <c r="L472" s="158" t="str">
        <f t="shared" si="43"/>
        <v>USDEUR45427</v>
      </c>
      <c r="M472" s="160">
        <f t="shared" si="48"/>
        <v>45427</v>
      </c>
      <c r="N472" s="158">
        <v>0.92319054652880361</v>
      </c>
      <c r="O472" s="158">
        <v>1</v>
      </c>
      <c r="P472" s="161">
        <f t="shared" si="44"/>
        <v>0.92320000000000002</v>
      </c>
    </row>
    <row r="473" spans="9:16" x14ac:dyDescent="0.2">
      <c r="I473" s="158">
        <f t="shared" si="45"/>
        <v>2</v>
      </c>
      <c r="J473" s="158" t="str">
        <f t="shared" si="46"/>
        <v>USD</v>
      </c>
      <c r="K473" s="158" t="str">
        <f t="shared" si="47"/>
        <v>EUR</v>
      </c>
      <c r="L473" s="158" t="str">
        <f t="shared" si="43"/>
        <v>USDEUR45428</v>
      </c>
      <c r="M473" s="160">
        <f t="shared" si="48"/>
        <v>45428</v>
      </c>
      <c r="N473" s="158">
        <v>0.92030185900975514</v>
      </c>
      <c r="O473" s="158">
        <v>1</v>
      </c>
      <c r="P473" s="161">
        <f t="shared" si="44"/>
        <v>0.92030000000000001</v>
      </c>
    </row>
    <row r="474" spans="9:16" x14ac:dyDescent="0.2">
      <c r="I474" s="158">
        <f t="shared" si="45"/>
        <v>2</v>
      </c>
      <c r="J474" s="158" t="str">
        <f t="shared" si="46"/>
        <v>USD</v>
      </c>
      <c r="K474" s="158" t="str">
        <f t="shared" si="47"/>
        <v>EUR</v>
      </c>
      <c r="L474" s="158" t="str">
        <f t="shared" si="43"/>
        <v>USDEUR45429</v>
      </c>
      <c r="M474" s="160">
        <f t="shared" si="48"/>
        <v>45429</v>
      </c>
      <c r="N474" s="158">
        <v>0.92216894135005534</v>
      </c>
      <c r="O474" s="158">
        <v>1</v>
      </c>
      <c r="P474" s="161">
        <f t="shared" si="44"/>
        <v>0.92220000000000002</v>
      </c>
    </row>
    <row r="475" spans="9:16" x14ac:dyDescent="0.2">
      <c r="I475" s="158">
        <f t="shared" si="45"/>
        <v>2</v>
      </c>
      <c r="J475" s="158" t="str">
        <f t="shared" si="46"/>
        <v>USD</v>
      </c>
      <c r="K475" s="158" t="str">
        <f t="shared" si="47"/>
        <v>EUR</v>
      </c>
      <c r="L475" s="158" t="str">
        <f t="shared" si="43"/>
        <v>USDEUR45430</v>
      </c>
      <c r="M475" s="160">
        <f t="shared" si="48"/>
        <v>45430</v>
      </c>
      <c r="N475" s="158">
        <v>0.92216894135005534</v>
      </c>
      <c r="O475" s="158">
        <v>1</v>
      </c>
      <c r="P475" s="161">
        <f t="shared" si="44"/>
        <v>0.92220000000000002</v>
      </c>
    </row>
    <row r="476" spans="9:16" x14ac:dyDescent="0.2">
      <c r="I476" s="158">
        <f t="shared" si="45"/>
        <v>2</v>
      </c>
      <c r="J476" s="158" t="str">
        <f t="shared" si="46"/>
        <v>USD</v>
      </c>
      <c r="K476" s="158" t="str">
        <f t="shared" si="47"/>
        <v>EUR</v>
      </c>
      <c r="L476" s="158" t="str">
        <f t="shared" si="43"/>
        <v>USDEUR45431</v>
      </c>
      <c r="M476" s="160">
        <f t="shared" si="48"/>
        <v>45431</v>
      </c>
      <c r="N476" s="158">
        <v>0.92216894135005534</v>
      </c>
      <c r="O476" s="158">
        <v>1</v>
      </c>
      <c r="P476" s="161">
        <f t="shared" si="44"/>
        <v>0.92220000000000002</v>
      </c>
    </row>
    <row r="477" spans="9:16" x14ac:dyDescent="0.2">
      <c r="I477" s="158">
        <f t="shared" si="45"/>
        <v>2</v>
      </c>
      <c r="J477" s="158" t="str">
        <f t="shared" si="46"/>
        <v>USD</v>
      </c>
      <c r="K477" s="158" t="str">
        <f t="shared" si="47"/>
        <v>EUR</v>
      </c>
      <c r="L477" s="158" t="str">
        <f t="shared" si="43"/>
        <v>USDEUR45432</v>
      </c>
      <c r="M477" s="160">
        <f t="shared" si="48"/>
        <v>45432</v>
      </c>
      <c r="N477" s="158">
        <v>0.92072553171899452</v>
      </c>
      <c r="O477" s="158">
        <v>1</v>
      </c>
      <c r="P477" s="161">
        <f t="shared" si="44"/>
        <v>0.92069999999999996</v>
      </c>
    </row>
    <row r="478" spans="9:16" x14ac:dyDescent="0.2">
      <c r="I478" s="158">
        <f t="shared" si="45"/>
        <v>2</v>
      </c>
      <c r="J478" s="158" t="str">
        <f t="shared" si="46"/>
        <v>USD</v>
      </c>
      <c r="K478" s="158" t="str">
        <f t="shared" si="47"/>
        <v>EUR</v>
      </c>
      <c r="L478" s="158" t="str">
        <f t="shared" si="43"/>
        <v>USDEUR45433</v>
      </c>
      <c r="M478" s="160">
        <f t="shared" si="48"/>
        <v>45433</v>
      </c>
      <c r="N478" s="158">
        <v>0.92047128129602351</v>
      </c>
      <c r="O478" s="158">
        <v>1</v>
      </c>
      <c r="P478" s="161">
        <f t="shared" si="44"/>
        <v>0.92049999999999998</v>
      </c>
    </row>
    <row r="479" spans="9:16" x14ac:dyDescent="0.2">
      <c r="I479" s="158">
        <f t="shared" si="45"/>
        <v>2</v>
      </c>
      <c r="J479" s="158" t="str">
        <f t="shared" si="46"/>
        <v>USD</v>
      </c>
      <c r="K479" s="158" t="str">
        <f t="shared" si="47"/>
        <v>EUR</v>
      </c>
      <c r="L479" s="158" t="str">
        <f t="shared" si="43"/>
        <v>USDEUR45434</v>
      </c>
      <c r="M479" s="160">
        <f t="shared" si="48"/>
        <v>45434</v>
      </c>
      <c r="N479" s="158">
        <v>0.92336103416435833</v>
      </c>
      <c r="O479" s="158">
        <v>1</v>
      </c>
      <c r="P479" s="161">
        <f t="shared" si="44"/>
        <v>0.9234</v>
      </c>
    </row>
    <row r="480" spans="9:16" x14ac:dyDescent="0.2">
      <c r="I480" s="158">
        <f t="shared" si="45"/>
        <v>2</v>
      </c>
      <c r="J480" s="158" t="str">
        <f t="shared" si="46"/>
        <v>USD</v>
      </c>
      <c r="K480" s="158" t="str">
        <f t="shared" si="47"/>
        <v>EUR</v>
      </c>
      <c r="L480" s="158" t="str">
        <f t="shared" si="43"/>
        <v>USDEUR45435</v>
      </c>
      <c r="M480" s="160">
        <f t="shared" si="48"/>
        <v>45435</v>
      </c>
      <c r="N480" s="158">
        <v>0.92131932927952831</v>
      </c>
      <c r="O480" s="158">
        <v>1</v>
      </c>
      <c r="P480" s="161">
        <f t="shared" si="44"/>
        <v>0.92130000000000001</v>
      </c>
    </row>
    <row r="481" spans="9:16" x14ac:dyDescent="0.2">
      <c r="I481" s="158">
        <f t="shared" si="45"/>
        <v>2</v>
      </c>
      <c r="J481" s="158" t="str">
        <f t="shared" si="46"/>
        <v>USD</v>
      </c>
      <c r="K481" s="158" t="str">
        <f t="shared" si="47"/>
        <v>EUR</v>
      </c>
      <c r="L481" s="158" t="str">
        <f t="shared" si="43"/>
        <v>USDEUR45436</v>
      </c>
      <c r="M481" s="160">
        <f t="shared" si="48"/>
        <v>45436</v>
      </c>
      <c r="N481" s="158">
        <v>0.92250922509225086</v>
      </c>
      <c r="O481" s="158">
        <v>1</v>
      </c>
      <c r="P481" s="161">
        <f t="shared" si="44"/>
        <v>0.92249999999999999</v>
      </c>
    </row>
    <row r="482" spans="9:16" x14ac:dyDescent="0.2">
      <c r="I482" s="158">
        <f t="shared" si="45"/>
        <v>2</v>
      </c>
      <c r="J482" s="158" t="str">
        <f t="shared" si="46"/>
        <v>USD</v>
      </c>
      <c r="K482" s="158" t="str">
        <f t="shared" si="47"/>
        <v>EUR</v>
      </c>
      <c r="L482" s="158" t="str">
        <f t="shared" si="43"/>
        <v>USDEUR45437</v>
      </c>
      <c r="M482" s="160">
        <f t="shared" si="48"/>
        <v>45437</v>
      </c>
      <c r="N482" s="158">
        <v>0.92250922509225086</v>
      </c>
      <c r="O482" s="158">
        <v>1</v>
      </c>
      <c r="P482" s="161">
        <f t="shared" si="44"/>
        <v>0.92249999999999999</v>
      </c>
    </row>
    <row r="483" spans="9:16" x14ac:dyDescent="0.2">
      <c r="I483" s="158">
        <f t="shared" si="45"/>
        <v>2</v>
      </c>
      <c r="J483" s="158" t="str">
        <f t="shared" si="46"/>
        <v>USD</v>
      </c>
      <c r="K483" s="158" t="str">
        <f t="shared" si="47"/>
        <v>EUR</v>
      </c>
      <c r="L483" s="158" t="str">
        <f t="shared" si="43"/>
        <v>USDEUR45438</v>
      </c>
      <c r="M483" s="160">
        <f t="shared" si="48"/>
        <v>45438</v>
      </c>
      <c r="N483" s="158">
        <v>0.92250922509225086</v>
      </c>
      <c r="O483" s="158">
        <v>1</v>
      </c>
      <c r="P483" s="161">
        <f t="shared" si="44"/>
        <v>0.92249999999999999</v>
      </c>
    </row>
    <row r="484" spans="9:16" x14ac:dyDescent="0.2">
      <c r="I484" s="158">
        <f t="shared" si="45"/>
        <v>2</v>
      </c>
      <c r="J484" s="158" t="str">
        <f t="shared" si="46"/>
        <v>USD</v>
      </c>
      <c r="K484" s="158" t="str">
        <f t="shared" si="47"/>
        <v>EUR</v>
      </c>
      <c r="L484" s="158" t="str">
        <f t="shared" si="43"/>
        <v>USDEUR45439</v>
      </c>
      <c r="M484" s="160">
        <f t="shared" si="48"/>
        <v>45439</v>
      </c>
      <c r="N484" s="158">
        <v>0.92225398874850129</v>
      </c>
      <c r="O484" s="158">
        <v>1</v>
      </c>
      <c r="P484" s="161">
        <f t="shared" si="44"/>
        <v>0.92230000000000001</v>
      </c>
    </row>
    <row r="485" spans="9:16" x14ac:dyDescent="0.2">
      <c r="I485" s="158">
        <f t="shared" si="45"/>
        <v>2</v>
      </c>
      <c r="J485" s="158" t="str">
        <f t="shared" si="46"/>
        <v>USD</v>
      </c>
      <c r="K485" s="158" t="str">
        <f t="shared" si="47"/>
        <v>EUR</v>
      </c>
      <c r="L485" s="158" t="str">
        <f t="shared" si="43"/>
        <v>USDEUR45440</v>
      </c>
      <c r="M485" s="160">
        <f t="shared" si="48"/>
        <v>45440</v>
      </c>
      <c r="N485" s="158">
        <v>0.91894872266127547</v>
      </c>
      <c r="O485" s="158">
        <v>1</v>
      </c>
      <c r="P485" s="161">
        <f t="shared" si="44"/>
        <v>0.91890000000000005</v>
      </c>
    </row>
    <row r="486" spans="9:16" x14ac:dyDescent="0.2">
      <c r="I486" s="158">
        <f t="shared" si="45"/>
        <v>2</v>
      </c>
      <c r="J486" s="158" t="str">
        <f t="shared" si="46"/>
        <v>USD</v>
      </c>
      <c r="K486" s="158" t="str">
        <f t="shared" si="47"/>
        <v>EUR</v>
      </c>
      <c r="L486" s="158" t="str">
        <f t="shared" si="43"/>
        <v>USDEUR45441</v>
      </c>
      <c r="M486" s="160">
        <f t="shared" si="48"/>
        <v>45441</v>
      </c>
      <c r="N486" s="158">
        <v>0.9210647508519848</v>
      </c>
      <c r="O486" s="158">
        <v>1</v>
      </c>
      <c r="P486" s="161">
        <f t="shared" si="44"/>
        <v>0.92110000000000003</v>
      </c>
    </row>
    <row r="487" spans="9:16" x14ac:dyDescent="0.2">
      <c r="I487" s="158">
        <f t="shared" si="45"/>
        <v>2</v>
      </c>
      <c r="J487" s="158" t="str">
        <f t="shared" si="46"/>
        <v>USD</v>
      </c>
      <c r="K487" s="158" t="str">
        <f t="shared" si="47"/>
        <v>EUR</v>
      </c>
      <c r="L487" s="158" t="str">
        <f t="shared" si="43"/>
        <v>USDEUR45442</v>
      </c>
      <c r="M487" s="160">
        <f t="shared" si="48"/>
        <v>45442</v>
      </c>
      <c r="N487" s="158">
        <v>0.92464170134073054</v>
      </c>
      <c r="O487" s="158">
        <v>1</v>
      </c>
      <c r="P487" s="161">
        <f t="shared" si="44"/>
        <v>0.92459999999999998</v>
      </c>
    </row>
    <row r="488" spans="9:16" x14ac:dyDescent="0.2">
      <c r="I488" s="158">
        <f t="shared" si="45"/>
        <v>2</v>
      </c>
      <c r="J488" s="158" t="str">
        <f t="shared" si="46"/>
        <v>USD</v>
      </c>
      <c r="K488" s="158" t="str">
        <f t="shared" si="47"/>
        <v>EUR</v>
      </c>
      <c r="L488" s="158" t="str">
        <f t="shared" si="43"/>
        <v>USDEUR45443</v>
      </c>
      <c r="M488" s="160">
        <f t="shared" si="48"/>
        <v>45443</v>
      </c>
      <c r="N488" s="158">
        <v>0.92148912642830816</v>
      </c>
      <c r="O488" s="158">
        <v>1</v>
      </c>
      <c r="P488" s="161">
        <f t="shared" si="44"/>
        <v>0.92149999999999999</v>
      </c>
    </row>
    <row r="489" spans="9:16" x14ac:dyDescent="0.2">
      <c r="I489" s="158">
        <f t="shared" si="45"/>
        <v>2</v>
      </c>
      <c r="J489" s="158" t="str">
        <f t="shared" si="46"/>
        <v>USD</v>
      </c>
      <c r="K489" s="158" t="str">
        <f t="shared" si="47"/>
        <v>EUR</v>
      </c>
      <c r="L489" s="158" t="str">
        <f t="shared" si="43"/>
        <v>USDEUR45444</v>
      </c>
      <c r="M489" s="160">
        <f t="shared" si="48"/>
        <v>45444</v>
      </c>
      <c r="N489" s="158">
        <v>0.92148912642830816</v>
      </c>
      <c r="O489" s="158">
        <v>1</v>
      </c>
      <c r="P489" s="161">
        <f t="shared" si="44"/>
        <v>0.92149999999999999</v>
      </c>
    </row>
    <row r="490" spans="9:16" x14ac:dyDescent="0.2">
      <c r="I490" s="158">
        <f t="shared" si="45"/>
        <v>2</v>
      </c>
      <c r="J490" s="158" t="str">
        <f t="shared" si="46"/>
        <v>USD</v>
      </c>
      <c r="K490" s="158" t="str">
        <f t="shared" si="47"/>
        <v>EUR</v>
      </c>
      <c r="L490" s="158" t="str">
        <f t="shared" si="43"/>
        <v>USDEUR45445</v>
      </c>
      <c r="M490" s="160">
        <f t="shared" si="48"/>
        <v>45445</v>
      </c>
      <c r="N490" s="158">
        <v>0.92148912642830816</v>
      </c>
      <c r="O490" s="158">
        <v>1</v>
      </c>
      <c r="P490" s="161">
        <f t="shared" si="44"/>
        <v>0.92149999999999999</v>
      </c>
    </row>
    <row r="491" spans="9:16" x14ac:dyDescent="0.2">
      <c r="I491" s="158">
        <f t="shared" si="45"/>
        <v>2</v>
      </c>
      <c r="J491" s="158" t="str">
        <f t="shared" si="46"/>
        <v>USD</v>
      </c>
      <c r="K491" s="158" t="str">
        <f t="shared" si="47"/>
        <v>EUR</v>
      </c>
      <c r="L491" s="158" t="str">
        <f t="shared" si="43"/>
        <v>USDEUR45446</v>
      </c>
      <c r="M491" s="160">
        <f t="shared" si="48"/>
        <v>45446</v>
      </c>
      <c r="N491" s="158">
        <v>0.92233905183545462</v>
      </c>
      <c r="O491" s="158">
        <v>1</v>
      </c>
      <c r="P491" s="161">
        <f t="shared" si="44"/>
        <v>0.92230000000000001</v>
      </c>
    </row>
    <row r="492" spans="9:16" x14ac:dyDescent="0.2">
      <c r="I492" s="158">
        <f t="shared" si="45"/>
        <v>2</v>
      </c>
      <c r="J492" s="158" t="str">
        <f t="shared" si="46"/>
        <v>USD</v>
      </c>
      <c r="K492" s="158" t="str">
        <f t="shared" si="47"/>
        <v>EUR</v>
      </c>
      <c r="L492" s="158" t="str">
        <f t="shared" si="43"/>
        <v>USDEUR45447</v>
      </c>
      <c r="M492" s="160">
        <f t="shared" si="48"/>
        <v>45447</v>
      </c>
      <c r="N492" s="158">
        <v>0.92038656235618954</v>
      </c>
      <c r="O492" s="158">
        <v>1</v>
      </c>
      <c r="P492" s="161">
        <f t="shared" si="44"/>
        <v>0.9204</v>
      </c>
    </row>
    <row r="493" spans="9:16" x14ac:dyDescent="0.2">
      <c r="I493" s="158">
        <f t="shared" si="45"/>
        <v>2</v>
      </c>
      <c r="J493" s="158" t="str">
        <f t="shared" si="46"/>
        <v>USD</v>
      </c>
      <c r="K493" s="158" t="str">
        <f t="shared" si="47"/>
        <v>EUR</v>
      </c>
      <c r="L493" s="158" t="str">
        <f t="shared" si="43"/>
        <v>USDEUR45448</v>
      </c>
      <c r="M493" s="160">
        <f t="shared" si="48"/>
        <v>45448</v>
      </c>
      <c r="N493" s="158">
        <v>0.91979396615158204</v>
      </c>
      <c r="O493" s="158">
        <v>1</v>
      </c>
      <c r="P493" s="161">
        <f t="shared" si="44"/>
        <v>0.91979999999999995</v>
      </c>
    </row>
    <row r="494" spans="9:16" x14ac:dyDescent="0.2">
      <c r="I494" s="158">
        <f t="shared" si="45"/>
        <v>2</v>
      </c>
      <c r="J494" s="158" t="str">
        <f t="shared" si="46"/>
        <v>USD</v>
      </c>
      <c r="K494" s="158" t="str">
        <f t="shared" si="47"/>
        <v>EUR</v>
      </c>
      <c r="L494" s="158" t="str">
        <f t="shared" si="43"/>
        <v>USDEUR45449</v>
      </c>
      <c r="M494" s="160">
        <f t="shared" si="48"/>
        <v>45449</v>
      </c>
      <c r="N494" s="158">
        <v>0.92038656235618954</v>
      </c>
      <c r="O494" s="158">
        <v>1</v>
      </c>
      <c r="P494" s="161">
        <f t="shared" si="44"/>
        <v>0.9204</v>
      </c>
    </row>
    <row r="495" spans="9:16" x14ac:dyDescent="0.2">
      <c r="I495" s="158">
        <f t="shared" si="45"/>
        <v>2</v>
      </c>
      <c r="J495" s="158" t="str">
        <f t="shared" si="46"/>
        <v>USD</v>
      </c>
      <c r="K495" s="158" t="str">
        <f t="shared" si="47"/>
        <v>EUR</v>
      </c>
      <c r="L495" s="158" t="str">
        <f t="shared" si="43"/>
        <v>USDEUR45450</v>
      </c>
      <c r="M495" s="160">
        <f t="shared" si="48"/>
        <v>45450</v>
      </c>
      <c r="N495" s="158">
        <v>0.91759955955221129</v>
      </c>
      <c r="O495" s="158">
        <v>1</v>
      </c>
      <c r="P495" s="161">
        <f t="shared" si="44"/>
        <v>0.91759999999999997</v>
      </c>
    </row>
    <row r="496" spans="9:16" x14ac:dyDescent="0.2">
      <c r="I496" s="158">
        <f t="shared" si="45"/>
        <v>2</v>
      </c>
      <c r="J496" s="158" t="str">
        <f t="shared" si="46"/>
        <v>USD</v>
      </c>
      <c r="K496" s="158" t="str">
        <f t="shared" si="47"/>
        <v>EUR</v>
      </c>
      <c r="L496" s="158" t="str">
        <f t="shared" si="43"/>
        <v>USDEUR45451</v>
      </c>
      <c r="M496" s="160">
        <f t="shared" si="48"/>
        <v>45451</v>
      </c>
      <c r="N496" s="158">
        <v>0.91759955955221129</v>
      </c>
      <c r="O496" s="158">
        <v>1</v>
      </c>
      <c r="P496" s="161">
        <f t="shared" si="44"/>
        <v>0.91759999999999997</v>
      </c>
    </row>
    <row r="497" spans="9:16" x14ac:dyDescent="0.2">
      <c r="I497" s="158">
        <f t="shared" si="45"/>
        <v>2</v>
      </c>
      <c r="J497" s="158" t="str">
        <f t="shared" si="46"/>
        <v>USD</v>
      </c>
      <c r="K497" s="158" t="str">
        <f t="shared" si="47"/>
        <v>EUR</v>
      </c>
      <c r="L497" s="158" t="str">
        <f t="shared" si="43"/>
        <v>USDEUR45452</v>
      </c>
      <c r="M497" s="160">
        <f t="shared" si="48"/>
        <v>45452</v>
      </c>
      <c r="N497" s="158">
        <v>0.91759955955221129</v>
      </c>
      <c r="O497" s="158">
        <v>1</v>
      </c>
      <c r="P497" s="161">
        <f t="shared" si="44"/>
        <v>0.91759999999999997</v>
      </c>
    </row>
    <row r="498" spans="9:16" x14ac:dyDescent="0.2">
      <c r="I498" s="158">
        <f t="shared" si="45"/>
        <v>2</v>
      </c>
      <c r="J498" s="158" t="str">
        <f t="shared" si="46"/>
        <v>USD</v>
      </c>
      <c r="K498" s="158" t="str">
        <f t="shared" si="47"/>
        <v>EUR</v>
      </c>
      <c r="L498" s="158" t="str">
        <f t="shared" si="43"/>
        <v>USDEUR45453</v>
      </c>
      <c r="M498" s="160">
        <f t="shared" si="48"/>
        <v>45453</v>
      </c>
      <c r="N498" s="158">
        <v>0.9297136481963556</v>
      </c>
      <c r="O498" s="158">
        <v>1</v>
      </c>
      <c r="P498" s="161">
        <f t="shared" si="44"/>
        <v>0.92969999999999997</v>
      </c>
    </row>
    <row r="499" spans="9:16" x14ac:dyDescent="0.2">
      <c r="I499" s="158">
        <f t="shared" si="45"/>
        <v>2</v>
      </c>
      <c r="J499" s="158" t="str">
        <f t="shared" si="46"/>
        <v>USD</v>
      </c>
      <c r="K499" s="158" t="str">
        <f t="shared" si="47"/>
        <v>EUR</v>
      </c>
      <c r="L499" s="158" t="str">
        <f t="shared" si="43"/>
        <v>USDEUR45454</v>
      </c>
      <c r="M499" s="160">
        <f t="shared" si="48"/>
        <v>45454</v>
      </c>
      <c r="N499" s="158">
        <v>0.93196644920782856</v>
      </c>
      <c r="O499" s="158">
        <v>1</v>
      </c>
      <c r="P499" s="161">
        <f t="shared" si="44"/>
        <v>0.93200000000000005</v>
      </c>
    </row>
    <row r="500" spans="9:16" x14ac:dyDescent="0.2">
      <c r="I500" s="158">
        <f t="shared" si="45"/>
        <v>2</v>
      </c>
      <c r="J500" s="158" t="str">
        <f t="shared" si="46"/>
        <v>USD</v>
      </c>
      <c r="K500" s="158" t="str">
        <f t="shared" si="47"/>
        <v>EUR</v>
      </c>
      <c r="L500" s="158" t="str">
        <f t="shared" si="43"/>
        <v>USDEUR45455</v>
      </c>
      <c r="M500" s="160">
        <f t="shared" si="48"/>
        <v>45455</v>
      </c>
      <c r="N500" s="158">
        <v>0.92893636785880163</v>
      </c>
      <c r="O500" s="158">
        <v>1</v>
      </c>
      <c r="P500" s="161">
        <f t="shared" si="44"/>
        <v>0.92889999999999995</v>
      </c>
    </row>
    <row r="501" spans="9:16" x14ac:dyDescent="0.2">
      <c r="I501" s="158">
        <f t="shared" si="45"/>
        <v>2</v>
      </c>
      <c r="J501" s="158" t="str">
        <f t="shared" si="46"/>
        <v>USD</v>
      </c>
      <c r="K501" s="158" t="str">
        <f t="shared" si="47"/>
        <v>EUR</v>
      </c>
      <c r="L501" s="158" t="str">
        <f t="shared" si="43"/>
        <v>USDEUR45456</v>
      </c>
      <c r="M501" s="160">
        <f t="shared" si="48"/>
        <v>45456</v>
      </c>
      <c r="N501" s="158">
        <v>0.92729970326409494</v>
      </c>
      <c r="O501" s="158">
        <v>1</v>
      </c>
      <c r="P501" s="161">
        <f t="shared" si="44"/>
        <v>0.92730000000000001</v>
      </c>
    </row>
    <row r="502" spans="9:16" x14ac:dyDescent="0.2">
      <c r="I502" s="158">
        <f t="shared" si="45"/>
        <v>2</v>
      </c>
      <c r="J502" s="158" t="str">
        <f t="shared" si="46"/>
        <v>USD</v>
      </c>
      <c r="K502" s="158" t="str">
        <f t="shared" si="47"/>
        <v>EUR</v>
      </c>
      <c r="L502" s="158" t="str">
        <f t="shared" si="43"/>
        <v>USDEUR45457</v>
      </c>
      <c r="M502" s="160">
        <f t="shared" si="48"/>
        <v>45457</v>
      </c>
      <c r="N502" s="158">
        <v>0.93580385551188472</v>
      </c>
      <c r="O502" s="158">
        <v>1</v>
      </c>
      <c r="P502" s="161">
        <f t="shared" si="44"/>
        <v>0.93579999999999997</v>
      </c>
    </row>
    <row r="503" spans="9:16" x14ac:dyDescent="0.2">
      <c r="I503" s="158">
        <f t="shared" si="45"/>
        <v>2</v>
      </c>
      <c r="J503" s="158" t="str">
        <f t="shared" si="46"/>
        <v>USD</v>
      </c>
      <c r="K503" s="158" t="str">
        <f t="shared" si="47"/>
        <v>EUR</v>
      </c>
      <c r="L503" s="158" t="str">
        <f t="shared" si="43"/>
        <v>USDEUR45458</v>
      </c>
      <c r="M503" s="160">
        <f t="shared" si="48"/>
        <v>45458</v>
      </c>
      <c r="N503" s="158">
        <v>0.93580385551188472</v>
      </c>
      <c r="O503" s="158">
        <v>1</v>
      </c>
      <c r="P503" s="161">
        <f t="shared" si="44"/>
        <v>0.93579999999999997</v>
      </c>
    </row>
    <row r="504" spans="9:16" x14ac:dyDescent="0.2">
      <c r="I504" s="158">
        <f t="shared" si="45"/>
        <v>2</v>
      </c>
      <c r="J504" s="158" t="str">
        <f t="shared" si="46"/>
        <v>USD</v>
      </c>
      <c r="K504" s="158" t="str">
        <f t="shared" si="47"/>
        <v>EUR</v>
      </c>
      <c r="L504" s="158" t="str">
        <f t="shared" si="43"/>
        <v>USDEUR45459</v>
      </c>
      <c r="M504" s="160">
        <f t="shared" si="48"/>
        <v>45459</v>
      </c>
      <c r="N504" s="158">
        <v>0.93580385551188472</v>
      </c>
      <c r="O504" s="158">
        <v>1</v>
      </c>
      <c r="P504" s="161">
        <f t="shared" si="44"/>
        <v>0.93579999999999997</v>
      </c>
    </row>
    <row r="505" spans="9:16" x14ac:dyDescent="0.2">
      <c r="I505" s="158">
        <f t="shared" si="45"/>
        <v>2</v>
      </c>
      <c r="J505" s="158" t="str">
        <f t="shared" si="46"/>
        <v>USD</v>
      </c>
      <c r="K505" s="158" t="str">
        <f t="shared" si="47"/>
        <v>EUR</v>
      </c>
      <c r="L505" s="158" t="str">
        <f t="shared" si="43"/>
        <v>USDEUR45460</v>
      </c>
      <c r="M505" s="160">
        <f t="shared" si="48"/>
        <v>45460</v>
      </c>
      <c r="N505" s="158">
        <v>0.93353248693054525</v>
      </c>
      <c r="O505" s="158">
        <v>1</v>
      </c>
      <c r="P505" s="161">
        <f t="shared" si="44"/>
        <v>0.9335</v>
      </c>
    </row>
    <row r="506" spans="9:16" x14ac:dyDescent="0.2">
      <c r="I506" s="158">
        <f t="shared" si="45"/>
        <v>2</v>
      </c>
      <c r="J506" s="158" t="str">
        <f t="shared" si="46"/>
        <v>USD</v>
      </c>
      <c r="K506" s="158" t="str">
        <f t="shared" si="47"/>
        <v>EUR</v>
      </c>
      <c r="L506" s="158" t="str">
        <f t="shared" si="43"/>
        <v>USDEUR45461</v>
      </c>
      <c r="M506" s="160">
        <f t="shared" si="48"/>
        <v>45461</v>
      </c>
      <c r="N506" s="158">
        <v>0.93327111525898288</v>
      </c>
      <c r="O506" s="158">
        <v>1</v>
      </c>
      <c r="P506" s="161">
        <f t="shared" si="44"/>
        <v>0.93330000000000002</v>
      </c>
    </row>
    <row r="507" spans="9:16" x14ac:dyDescent="0.2">
      <c r="I507" s="158">
        <f t="shared" si="45"/>
        <v>2</v>
      </c>
      <c r="J507" s="158" t="str">
        <f t="shared" si="46"/>
        <v>USD</v>
      </c>
      <c r="K507" s="158" t="str">
        <f t="shared" si="47"/>
        <v>EUR</v>
      </c>
      <c r="L507" s="158" t="str">
        <f t="shared" si="43"/>
        <v>USDEUR45462</v>
      </c>
      <c r="M507" s="160">
        <f t="shared" si="48"/>
        <v>45462</v>
      </c>
      <c r="N507" s="158">
        <v>0.9303190994511118</v>
      </c>
      <c r="O507" s="158">
        <v>1</v>
      </c>
      <c r="P507" s="161">
        <f t="shared" si="44"/>
        <v>0.93030000000000002</v>
      </c>
    </row>
    <row r="508" spans="9:16" x14ac:dyDescent="0.2">
      <c r="I508" s="158">
        <f t="shared" si="45"/>
        <v>2</v>
      </c>
      <c r="J508" s="158" t="str">
        <f t="shared" si="46"/>
        <v>USD</v>
      </c>
      <c r="K508" s="158" t="str">
        <f t="shared" si="47"/>
        <v>EUR</v>
      </c>
      <c r="L508" s="158" t="str">
        <f t="shared" si="43"/>
        <v>USDEUR45463</v>
      </c>
      <c r="M508" s="160">
        <f t="shared" si="48"/>
        <v>45463</v>
      </c>
      <c r="N508" s="158">
        <v>0.93292284728052988</v>
      </c>
      <c r="O508" s="158">
        <v>1</v>
      </c>
      <c r="P508" s="161">
        <f t="shared" si="44"/>
        <v>0.93289999999999995</v>
      </c>
    </row>
    <row r="509" spans="9:16" x14ac:dyDescent="0.2">
      <c r="I509" s="158">
        <f t="shared" si="45"/>
        <v>2</v>
      </c>
      <c r="J509" s="158" t="str">
        <f t="shared" si="46"/>
        <v>USD</v>
      </c>
      <c r="K509" s="158" t="str">
        <f t="shared" si="47"/>
        <v>EUR</v>
      </c>
      <c r="L509" s="158" t="str">
        <f t="shared" si="43"/>
        <v>USDEUR45464</v>
      </c>
      <c r="M509" s="160">
        <f t="shared" si="48"/>
        <v>45464</v>
      </c>
      <c r="N509" s="158">
        <v>0.93562874251497008</v>
      </c>
      <c r="O509" s="158">
        <v>1</v>
      </c>
      <c r="P509" s="161">
        <f t="shared" si="44"/>
        <v>0.93559999999999999</v>
      </c>
    </row>
    <row r="510" spans="9:16" x14ac:dyDescent="0.2">
      <c r="I510" s="158">
        <f t="shared" si="45"/>
        <v>2</v>
      </c>
      <c r="J510" s="158" t="str">
        <f t="shared" si="46"/>
        <v>USD</v>
      </c>
      <c r="K510" s="158" t="str">
        <f t="shared" si="47"/>
        <v>EUR</v>
      </c>
      <c r="L510" s="158" t="str">
        <f t="shared" si="43"/>
        <v>USDEUR45465</v>
      </c>
      <c r="M510" s="160">
        <f t="shared" si="48"/>
        <v>45465</v>
      </c>
      <c r="N510" s="158">
        <v>0.93562874251497008</v>
      </c>
      <c r="O510" s="158">
        <v>1</v>
      </c>
      <c r="P510" s="161">
        <f t="shared" si="44"/>
        <v>0.93559999999999999</v>
      </c>
    </row>
    <row r="511" spans="9:16" x14ac:dyDescent="0.2">
      <c r="I511" s="158">
        <f t="shared" si="45"/>
        <v>2</v>
      </c>
      <c r="J511" s="158" t="str">
        <f t="shared" si="46"/>
        <v>USD</v>
      </c>
      <c r="K511" s="158" t="str">
        <f t="shared" si="47"/>
        <v>EUR</v>
      </c>
      <c r="L511" s="158" t="str">
        <f t="shared" si="43"/>
        <v>USDEUR45466</v>
      </c>
      <c r="M511" s="160">
        <f t="shared" si="48"/>
        <v>45466</v>
      </c>
      <c r="N511" s="158">
        <v>0.93562874251497008</v>
      </c>
      <c r="O511" s="158">
        <v>1</v>
      </c>
      <c r="P511" s="161">
        <f t="shared" si="44"/>
        <v>0.93559999999999999</v>
      </c>
    </row>
    <row r="512" spans="9:16" x14ac:dyDescent="0.2">
      <c r="I512" s="158">
        <f t="shared" si="45"/>
        <v>2</v>
      </c>
      <c r="J512" s="158" t="str">
        <f t="shared" si="46"/>
        <v>USD</v>
      </c>
      <c r="K512" s="158" t="str">
        <f t="shared" si="47"/>
        <v>EUR</v>
      </c>
      <c r="L512" s="158" t="str">
        <f t="shared" si="43"/>
        <v>USDEUR45467</v>
      </c>
      <c r="M512" s="160">
        <f t="shared" si="48"/>
        <v>45467</v>
      </c>
      <c r="N512" s="158">
        <v>0.93196644920782856</v>
      </c>
      <c r="O512" s="158">
        <v>1</v>
      </c>
      <c r="P512" s="161">
        <f t="shared" si="44"/>
        <v>0.93200000000000005</v>
      </c>
    </row>
    <row r="513" spans="9:16" x14ac:dyDescent="0.2">
      <c r="I513" s="158">
        <f t="shared" si="45"/>
        <v>2</v>
      </c>
      <c r="J513" s="158" t="str">
        <f t="shared" si="46"/>
        <v>USD</v>
      </c>
      <c r="K513" s="158" t="str">
        <f t="shared" si="47"/>
        <v>EUR</v>
      </c>
      <c r="L513" s="158" t="str">
        <f t="shared" si="43"/>
        <v>USDEUR45468</v>
      </c>
      <c r="M513" s="160">
        <f t="shared" si="48"/>
        <v>45468</v>
      </c>
      <c r="N513" s="158">
        <v>0.93335822288594372</v>
      </c>
      <c r="O513" s="158">
        <v>1</v>
      </c>
      <c r="P513" s="161">
        <f t="shared" si="44"/>
        <v>0.93340000000000001</v>
      </c>
    </row>
    <row r="514" spans="9:16" x14ac:dyDescent="0.2">
      <c r="I514" s="158">
        <f t="shared" si="45"/>
        <v>2</v>
      </c>
      <c r="J514" s="158" t="str">
        <f t="shared" si="46"/>
        <v>USD</v>
      </c>
      <c r="K514" s="158" t="str">
        <f t="shared" si="47"/>
        <v>EUR</v>
      </c>
      <c r="L514" s="158" t="str">
        <f t="shared" si="43"/>
        <v>USDEUR45469</v>
      </c>
      <c r="M514" s="160">
        <f t="shared" si="48"/>
        <v>45469</v>
      </c>
      <c r="N514" s="158">
        <v>0.93554121059032658</v>
      </c>
      <c r="O514" s="158">
        <v>1</v>
      </c>
      <c r="P514" s="161">
        <f t="shared" si="44"/>
        <v>0.9355</v>
      </c>
    </row>
    <row r="515" spans="9:16" x14ac:dyDescent="0.2">
      <c r="I515" s="158">
        <f t="shared" si="45"/>
        <v>2</v>
      </c>
      <c r="J515" s="158" t="str">
        <f t="shared" si="46"/>
        <v>USD</v>
      </c>
      <c r="K515" s="158" t="str">
        <f t="shared" si="47"/>
        <v>EUR</v>
      </c>
      <c r="L515" s="158" t="str">
        <f t="shared" ref="L515:L578" si="49">J515&amp;K515&amp;M515</f>
        <v>USDEUR45470</v>
      </c>
      <c r="M515" s="160">
        <f t="shared" si="48"/>
        <v>45470</v>
      </c>
      <c r="N515" s="158">
        <v>0.93492894540014948</v>
      </c>
      <c r="O515" s="158">
        <v>1</v>
      </c>
      <c r="P515" s="161">
        <f t="shared" ref="P515:P578" si="50">ROUND(N515*O515,4)</f>
        <v>0.93489999999999995</v>
      </c>
    </row>
    <row r="516" spans="9:16" x14ac:dyDescent="0.2">
      <c r="I516" s="158">
        <f t="shared" ref="I516:I579" si="51">IF(M515=$G$2,I515+1,I515)</f>
        <v>2</v>
      </c>
      <c r="J516" s="158" t="str">
        <f t="shared" ref="J516:J579" si="52">VLOOKUP($I516,$A:$C,2,FALSE)</f>
        <v>USD</v>
      </c>
      <c r="K516" s="158" t="str">
        <f t="shared" ref="K516:K579" si="53">VLOOKUP($I516,$A:$C,3,FALSE)</f>
        <v>EUR</v>
      </c>
      <c r="L516" s="158" t="str">
        <f t="shared" si="49"/>
        <v>USDEUR45471</v>
      </c>
      <c r="M516" s="160">
        <f t="shared" ref="M516:M579" si="54">IF(I516=I515,M515+1,$G$1)</f>
        <v>45471</v>
      </c>
      <c r="N516" s="158">
        <v>0.93414292386735165</v>
      </c>
      <c r="O516" s="158">
        <v>1</v>
      </c>
      <c r="P516" s="161">
        <f t="shared" si="50"/>
        <v>0.93410000000000004</v>
      </c>
    </row>
    <row r="517" spans="9:16" x14ac:dyDescent="0.2">
      <c r="I517" s="158">
        <f t="shared" si="51"/>
        <v>2</v>
      </c>
      <c r="J517" s="158" t="str">
        <f t="shared" si="52"/>
        <v>USD</v>
      </c>
      <c r="K517" s="158" t="str">
        <f t="shared" si="53"/>
        <v>EUR</v>
      </c>
      <c r="L517" s="158" t="str">
        <f t="shared" si="49"/>
        <v>USDEUR45472</v>
      </c>
      <c r="M517" s="160">
        <f t="shared" si="54"/>
        <v>45472</v>
      </c>
      <c r="N517" s="158">
        <v>0.93414292386735165</v>
      </c>
      <c r="O517" s="158">
        <v>1</v>
      </c>
      <c r="P517" s="161">
        <f t="shared" si="50"/>
        <v>0.93410000000000004</v>
      </c>
    </row>
    <row r="518" spans="9:16" x14ac:dyDescent="0.2">
      <c r="I518" s="158">
        <f t="shared" si="51"/>
        <v>2</v>
      </c>
      <c r="J518" s="158" t="str">
        <f t="shared" si="52"/>
        <v>USD</v>
      </c>
      <c r="K518" s="158" t="str">
        <f t="shared" si="53"/>
        <v>EUR</v>
      </c>
      <c r="L518" s="158" t="str">
        <f t="shared" si="49"/>
        <v>USDEUR45473</v>
      </c>
      <c r="M518" s="160">
        <f t="shared" si="54"/>
        <v>45473</v>
      </c>
      <c r="N518" s="158">
        <v>0.93414292386735165</v>
      </c>
      <c r="O518" s="158">
        <v>1</v>
      </c>
      <c r="P518" s="161">
        <f t="shared" si="50"/>
        <v>0.93410000000000004</v>
      </c>
    </row>
    <row r="519" spans="9:16" x14ac:dyDescent="0.2">
      <c r="I519" s="158">
        <f t="shared" si="51"/>
        <v>2</v>
      </c>
      <c r="J519" s="158" t="str">
        <f t="shared" si="52"/>
        <v>USD</v>
      </c>
      <c r="K519" s="158" t="str">
        <f t="shared" si="53"/>
        <v>EUR</v>
      </c>
      <c r="L519" s="158" t="str">
        <f t="shared" si="49"/>
        <v>USDEUR45474</v>
      </c>
      <c r="M519" s="160">
        <f t="shared" si="54"/>
        <v>45474</v>
      </c>
      <c r="N519" s="158">
        <v>0.93066542577943223</v>
      </c>
      <c r="O519" s="158">
        <v>1</v>
      </c>
      <c r="P519" s="161">
        <f t="shared" si="50"/>
        <v>0.93069999999999997</v>
      </c>
    </row>
    <row r="520" spans="9:16" x14ac:dyDescent="0.2">
      <c r="I520" s="158">
        <f t="shared" si="51"/>
        <v>2</v>
      </c>
      <c r="J520" s="158" t="str">
        <f t="shared" si="52"/>
        <v>USD</v>
      </c>
      <c r="K520" s="158" t="str">
        <f t="shared" si="53"/>
        <v>EUR</v>
      </c>
      <c r="L520" s="158" t="str">
        <f t="shared" si="49"/>
        <v>USDEUR45475</v>
      </c>
      <c r="M520" s="160">
        <f t="shared" si="54"/>
        <v>45475</v>
      </c>
      <c r="N520" s="158">
        <v>0.93205331344952935</v>
      </c>
      <c r="O520" s="158">
        <v>1</v>
      </c>
      <c r="P520" s="161">
        <f t="shared" si="50"/>
        <v>0.93210000000000004</v>
      </c>
    </row>
    <row r="521" spans="9:16" x14ac:dyDescent="0.2">
      <c r="I521" s="158">
        <f t="shared" si="51"/>
        <v>2</v>
      </c>
      <c r="J521" s="158" t="str">
        <f t="shared" si="52"/>
        <v>USD</v>
      </c>
      <c r="K521" s="158" t="str">
        <f t="shared" si="53"/>
        <v>EUR</v>
      </c>
      <c r="L521" s="158" t="str">
        <f t="shared" si="49"/>
        <v>USDEUR45476</v>
      </c>
      <c r="M521" s="160">
        <f t="shared" si="54"/>
        <v>45476</v>
      </c>
      <c r="N521" s="158">
        <v>0.92954080684142026</v>
      </c>
      <c r="O521" s="158">
        <v>1</v>
      </c>
      <c r="P521" s="161">
        <f t="shared" si="50"/>
        <v>0.92949999999999999</v>
      </c>
    </row>
    <row r="522" spans="9:16" x14ac:dyDescent="0.2">
      <c r="I522" s="158">
        <f t="shared" si="51"/>
        <v>2</v>
      </c>
      <c r="J522" s="158" t="str">
        <f t="shared" si="52"/>
        <v>USD</v>
      </c>
      <c r="K522" s="158" t="str">
        <f t="shared" si="53"/>
        <v>EUR</v>
      </c>
      <c r="L522" s="158" t="str">
        <f t="shared" si="49"/>
        <v>USDEUR45477</v>
      </c>
      <c r="M522" s="160">
        <f t="shared" si="54"/>
        <v>45477</v>
      </c>
      <c r="N522" s="158">
        <v>0.92592592592592582</v>
      </c>
      <c r="O522" s="158">
        <v>1</v>
      </c>
      <c r="P522" s="161">
        <f t="shared" si="50"/>
        <v>0.92589999999999995</v>
      </c>
    </row>
    <row r="523" spans="9:16" x14ac:dyDescent="0.2">
      <c r="I523" s="158">
        <f t="shared" si="51"/>
        <v>2</v>
      </c>
      <c r="J523" s="158" t="str">
        <f t="shared" si="52"/>
        <v>USD</v>
      </c>
      <c r="K523" s="158" t="str">
        <f t="shared" si="53"/>
        <v>EUR</v>
      </c>
      <c r="L523" s="158" t="str">
        <f t="shared" si="49"/>
        <v>USDEUR45478</v>
      </c>
      <c r="M523" s="160">
        <f t="shared" si="54"/>
        <v>45478</v>
      </c>
      <c r="N523" s="158">
        <v>0.92387287509238725</v>
      </c>
      <c r="O523" s="158">
        <v>1</v>
      </c>
      <c r="P523" s="161">
        <f t="shared" si="50"/>
        <v>0.92390000000000005</v>
      </c>
    </row>
    <row r="524" spans="9:16" x14ac:dyDescent="0.2">
      <c r="I524" s="158">
        <f t="shared" si="51"/>
        <v>2</v>
      </c>
      <c r="J524" s="158" t="str">
        <f t="shared" si="52"/>
        <v>USD</v>
      </c>
      <c r="K524" s="158" t="str">
        <f t="shared" si="53"/>
        <v>EUR</v>
      </c>
      <c r="L524" s="158" t="str">
        <f t="shared" si="49"/>
        <v>USDEUR45479</v>
      </c>
      <c r="M524" s="160">
        <f t="shared" si="54"/>
        <v>45479</v>
      </c>
      <c r="N524" s="158">
        <v>0.92387287509238725</v>
      </c>
      <c r="O524" s="158">
        <v>1</v>
      </c>
      <c r="P524" s="161">
        <f t="shared" si="50"/>
        <v>0.92390000000000005</v>
      </c>
    </row>
    <row r="525" spans="9:16" x14ac:dyDescent="0.2">
      <c r="I525" s="158">
        <f t="shared" si="51"/>
        <v>2</v>
      </c>
      <c r="J525" s="158" t="str">
        <f t="shared" si="52"/>
        <v>USD</v>
      </c>
      <c r="K525" s="158" t="str">
        <f t="shared" si="53"/>
        <v>EUR</v>
      </c>
      <c r="L525" s="158" t="str">
        <f t="shared" si="49"/>
        <v>USDEUR45480</v>
      </c>
      <c r="M525" s="160">
        <f t="shared" si="54"/>
        <v>45480</v>
      </c>
      <c r="N525" s="158">
        <v>0.92387287509238725</v>
      </c>
      <c r="O525" s="158">
        <v>1</v>
      </c>
      <c r="P525" s="161">
        <f t="shared" si="50"/>
        <v>0.92390000000000005</v>
      </c>
    </row>
    <row r="526" spans="9:16" x14ac:dyDescent="0.2">
      <c r="I526" s="158">
        <f t="shared" si="51"/>
        <v>2</v>
      </c>
      <c r="J526" s="158" t="str">
        <f t="shared" si="52"/>
        <v>USD</v>
      </c>
      <c r="K526" s="158" t="str">
        <f t="shared" si="53"/>
        <v>EUR</v>
      </c>
      <c r="L526" s="158" t="str">
        <f t="shared" si="49"/>
        <v>USDEUR45481</v>
      </c>
      <c r="M526" s="160">
        <f t="shared" si="54"/>
        <v>45481</v>
      </c>
      <c r="N526" s="158">
        <v>0.92293493308721741</v>
      </c>
      <c r="O526" s="158">
        <v>1</v>
      </c>
      <c r="P526" s="161">
        <f t="shared" si="50"/>
        <v>0.92290000000000005</v>
      </c>
    </row>
    <row r="527" spans="9:16" x14ac:dyDescent="0.2">
      <c r="I527" s="158">
        <f t="shared" si="51"/>
        <v>2</v>
      </c>
      <c r="J527" s="158" t="str">
        <f t="shared" si="52"/>
        <v>USD</v>
      </c>
      <c r="K527" s="158" t="str">
        <f t="shared" si="53"/>
        <v>EUR</v>
      </c>
      <c r="L527" s="158" t="str">
        <f t="shared" si="49"/>
        <v>USDEUR45482</v>
      </c>
      <c r="M527" s="160">
        <f t="shared" si="54"/>
        <v>45482</v>
      </c>
      <c r="N527" s="158">
        <v>0.92472720547438514</v>
      </c>
      <c r="O527" s="158">
        <v>1</v>
      </c>
      <c r="P527" s="161">
        <f t="shared" si="50"/>
        <v>0.92469999999999997</v>
      </c>
    </row>
    <row r="528" spans="9:16" x14ac:dyDescent="0.2">
      <c r="I528" s="158">
        <f t="shared" si="51"/>
        <v>2</v>
      </c>
      <c r="J528" s="158" t="str">
        <f t="shared" si="52"/>
        <v>USD</v>
      </c>
      <c r="K528" s="158" t="str">
        <f t="shared" si="53"/>
        <v>EUR</v>
      </c>
      <c r="L528" s="158" t="str">
        <f t="shared" si="49"/>
        <v>USDEUR45483</v>
      </c>
      <c r="M528" s="160">
        <f t="shared" si="54"/>
        <v>45483</v>
      </c>
      <c r="N528" s="158">
        <v>0.92378752886836024</v>
      </c>
      <c r="O528" s="158">
        <v>1</v>
      </c>
      <c r="P528" s="161">
        <f t="shared" si="50"/>
        <v>0.92379999999999995</v>
      </c>
    </row>
    <row r="529" spans="9:16" x14ac:dyDescent="0.2">
      <c r="I529" s="158">
        <f t="shared" si="51"/>
        <v>2</v>
      </c>
      <c r="J529" s="158" t="str">
        <f t="shared" si="52"/>
        <v>USD</v>
      </c>
      <c r="K529" s="158" t="str">
        <f t="shared" si="53"/>
        <v>EUR</v>
      </c>
      <c r="L529" s="158" t="str">
        <f t="shared" si="49"/>
        <v>USDEUR45484</v>
      </c>
      <c r="M529" s="160">
        <f t="shared" si="54"/>
        <v>45484</v>
      </c>
      <c r="N529" s="158">
        <v>0.92123445416858596</v>
      </c>
      <c r="O529" s="158">
        <v>1</v>
      </c>
      <c r="P529" s="161">
        <f t="shared" si="50"/>
        <v>0.92120000000000002</v>
      </c>
    </row>
    <row r="530" spans="9:16" x14ac:dyDescent="0.2">
      <c r="I530" s="158">
        <f t="shared" si="51"/>
        <v>2</v>
      </c>
      <c r="J530" s="158" t="str">
        <f t="shared" si="52"/>
        <v>USD</v>
      </c>
      <c r="K530" s="158" t="str">
        <f t="shared" si="53"/>
        <v>EUR</v>
      </c>
      <c r="L530" s="158" t="str">
        <f t="shared" si="49"/>
        <v>USDEUR45485</v>
      </c>
      <c r="M530" s="160">
        <f t="shared" si="54"/>
        <v>45485</v>
      </c>
      <c r="N530" s="158">
        <v>0.91827364554637281</v>
      </c>
      <c r="O530" s="158">
        <v>1</v>
      </c>
      <c r="P530" s="161">
        <f t="shared" si="50"/>
        <v>0.91830000000000001</v>
      </c>
    </row>
    <row r="531" spans="9:16" x14ac:dyDescent="0.2">
      <c r="I531" s="158">
        <f t="shared" si="51"/>
        <v>2</v>
      </c>
      <c r="J531" s="158" t="str">
        <f t="shared" si="52"/>
        <v>USD</v>
      </c>
      <c r="K531" s="158" t="str">
        <f t="shared" si="53"/>
        <v>EUR</v>
      </c>
      <c r="L531" s="158" t="str">
        <f t="shared" si="49"/>
        <v>USDEUR45486</v>
      </c>
      <c r="M531" s="160">
        <f t="shared" si="54"/>
        <v>45486</v>
      </c>
      <c r="N531" s="158">
        <v>0.91827364554637281</v>
      </c>
      <c r="O531" s="158">
        <v>1</v>
      </c>
      <c r="P531" s="161">
        <f t="shared" si="50"/>
        <v>0.91830000000000001</v>
      </c>
    </row>
    <row r="532" spans="9:16" x14ac:dyDescent="0.2">
      <c r="I532" s="158">
        <f t="shared" si="51"/>
        <v>2</v>
      </c>
      <c r="J532" s="158" t="str">
        <f t="shared" si="52"/>
        <v>USD</v>
      </c>
      <c r="K532" s="158" t="str">
        <f t="shared" si="53"/>
        <v>EUR</v>
      </c>
      <c r="L532" s="158" t="str">
        <f t="shared" si="49"/>
        <v>USDEUR45487</v>
      </c>
      <c r="M532" s="160">
        <f t="shared" si="54"/>
        <v>45487</v>
      </c>
      <c r="N532" s="158">
        <v>0.91827364554637281</v>
      </c>
      <c r="O532" s="158">
        <v>1</v>
      </c>
      <c r="P532" s="161">
        <f t="shared" si="50"/>
        <v>0.91830000000000001</v>
      </c>
    </row>
    <row r="533" spans="9:16" x14ac:dyDescent="0.2">
      <c r="I533" s="158">
        <f t="shared" si="51"/>
        <v>2</v>
      </c>
      <c r="J533" s="158" t="str">
        <f t="shared" si="52"/>
        <v>USD</v>
      </c>
      <c r="K533" s="158" t="str">
        <f t="shared" si="53"/>
        <v>EUR</v>
      </c>
      <c r="L533" s="158" t="str">
        <f t="shared" si="49"/>
        <v>USDEUR45488</v>
      </c>
      <c r="M533" s="160">
        <f t="shared" si="54"/>
        <v>45488</v>
      </c>
      <c r="N533" s="158">
        <v>0.9168423947923352</v>
      </c>
      <c r="O533" s="158">
        <v>1</v>
      </c>
      <c r="P533" s="161">
        <f t="shared" si="50"/>
        <v>0.91679999999999995</v>
      </c>
    </row>
    <row r="534" spans="9:16" x14ac:dyDescent="0.2">
      <c r="I534" s="158">
        <f t="shared" si="51"/>
        <v>2</v>
      </c>
      <c r="J534" s="158" t="str">
        <f t="shared" si="52"/>
        <v>USD</v>
      </c>
      <c r="K534" s="158" t="str">
        <f t="shared" si="53"/>
        <v>EUR</v>
      </c>
      <c r="L534" s="158" t="str">
        <f t="shared" si="49"/>
        <v>USDEUR45489</v>
      </c>
      <c r="M534" s="160">
        <f t="shared" si="54"/>
        <v>45489</v>
      </c>
      <c r="N534" s="158">
        <v>0.91726288754356999</v>
      </c>
      <c r="O534" s="158">
        <v>1</v>
      </c>
      <c r="P534" s="161">
        <f t="shared" si="50"/>
        <v>0.9173</v>
      </c>
    </row>
    <row r="535" spans="9:16" x14ac:dyDescent="0.2">
      <c r="I535" s="158">
        <f t="shared" si="51"/>
        <v>2</v>
      </c>
      <c r="J535" s="158" t="str">
        <f t="shared" si="52"/>
        <v>USD</v>
      </c>
      <c r="K535" s="158" t="str">
        <f t="shared" si="53"/>
        <v>EUR</v>
      </c>
      <c r="L535" s="158" t="str">
        <f t="shared" si="49"/>
        <v>USDEUR45490</v>
      </c>
      <c r="M535" s="160">
        <f t="shared" si="54"/>
        <v>45490</v>
      </c>
      <c r="N535" s="158">
        <v>0.91457837936711184</v>
      </c>
      <c r="O535" s="158">
        <v>1</v>
      </c>
      <c r="P535" s="161">
        <f t="shared" si="50"/>
        <v>0.91459999999999997</v>
      </c>
    </row>
    <row r="536" spans="9:16" x14ac:dyDescent="0.2">
      <c r="I536" s="158">
        <f t="shared" si="51"/>
        <v>2</v>
      </c>
      <c r="J536" s="158" t="str">
        <f t="shared" si="52"/>
        <v>USD</v>
      </c>
      <c r="K536" s="158" t="str">
        <f t="shared" si="53"/>
        <v>EUR</v>
      </c>
      <c r="L536" s="158" t="str">
        <f t="shared" si="49"/>
        <v>USDEUR45491</v>
      </c>
      <c r="M536" s="160">
        <f t="shared" si="54"/>
        <v>45491</v>
      </c>
      <c r="N536" s="158">
        <v>0.91491308325709064</v>
      </c>
      <c r="O536" s="158">
        <v>1</v>
      </c>
      <c r="P536" s="161">
        <f t="shared" si="50"/>
        <v>0.91490000000000005</v>
      </c>
    </row>
    <row r="537" spans="9:16" x14ac:dyDescent="0.2">
      <c r="I537" s="158">
        <f t="shared" si="51"/>
        <v>2</v>
      </c>
      <c r="J537" s="158" t="str">
        <f t="shared" si="52"/>
        <v>USD</v>
      </c>
      <c r="K537" s="158" t="str">
        <f t="shared" si="53"/>
        <v>EUR</v>
      </c>
      <c r="L537" s="158" t="str">
        <f t="shared" si="49"/>
        <v>USDEUR45492</v>
      </c>
      <c r="M537" s="160">
        <f t="shared" si="54"/>
        <v>45492</v>
      </c>
      <c r="N537" s="158">
        <v>0.91827364554637281</v>
      </c>
      <c r="O537" s="158">
        <v>1</v>
      </c>
      <c r="P537" s="161">
        <f t="shared" si="50"/>
        <v>0.91830000000000001</v>
      </c>
    </row>
    <row r="538" spans="9:16" x14ac:dyDescent="0.2">
      <c r="I538" s="158">
        <f t="shared" si="51"/>
        <v>2</v>
      </c>
      <c r="J538" s="158" t="str">
        <f t="shared" si="52"/>
        <v>USD</v>
      </c>
      <c r="K538" s="158" t="str">
        <f t="shared" si="53"/>
        <v>EUR</v>
      </c>
      <c r="L538" s="158" t="str">
        <f t="shared" si="49"/>
        <v>USDEUR45493</v>
      </c>
      <c r="M538" s="160">
        <f t="shared" si="54"/>
        <v>45493</v>
      </c>
      <c r="N538" s="158">
        <v>0.91827364554637281</v>
      </c>
      <c r="O538" s="158">
        <v>1</v>
      </c>
      <c r="P538" s="161">
        <f t="shared" si="50"/>
        <v>0.91830000000000001</v>
      </c>
    </row>
    <row r="539" spans="9:16" x14ac:dyDescent="0.2">
      <c r="I539" s="158">
        <f t="shared" si="51"/>
        <v>2</v>
      </c>
      <c r="J539" s="158" t="str">
        <f t="shared" si="52"/>
        <v>USD</v>
      </c>
      <c r="K539" s="158" t="str">
        <f t="shared" si="53"/>
        <v>EUR</v>
      </c>
      <c r="L539" s="158" t="str">
        <f t="shared" si="49"/>
        <v>USDEUR45494</v>
      </c>
      <c r="M539" s="160">
        <f t="shared" si="54"/>
        <v>45494</v>
      </c>
      <c r="N539" s="158">
        <v>0.91827364554637281</v>
      </c>
      <c r="O539" s="158">
        <v>1</v>
      </c>
      <c r="P539" s="161">
        <f t="shared" si="50"/>
        <v>0.91830000000000001</v>
      </c>
    </row>
    <row r="540" spans="9:16" x14ac:dyDescent="0.2">
      <c r="I540" s="158">
        <f t="shared" si="51"/>
        <v>2</v>
      </c>
      <c r="J540" s="158" t="str">
        <f t="shared" si="52"/>
        <v>USD</v>
      </c>
      <c r="K540" s="158" t="str">
        <f t="shared" si="53"/>
        <v>EUR</v>
      </c>
      <c r="L540" s="158" t="str">
        <f t="shared" si="49"/>
        <v>USDEUR45495</v>
      </c>
      <c r="M540" s="160">
        <f t="shared" si="54"/>
        <v>45495</v>
      </c>
      <c r="N540" s="158">
        <v>0.91844232182218954</v>
      </c>
      <c r="O540" s="158">
        <v>1</v>
      </c>
      <c r="P540" s="161">
        <f t="shared" si="50"/>
        <v>0.91839999999999999</v>
      </c>
    </row>
    <row r="541" spans="9:16" x14ac:dyDescent="0.2">
      <c r="I541" s="158">
        <f t="shared" si="51"/>
        <v>2</v>
      </c>
      <c r="J541" s="158" t="str">
        <f t="shared" si="52"/>
        <v>USD</v>
      </c>
      <c r="K541" s="158" t="str">
        <f t="shared" si="53"/>
        <v>EUR</v>
      </c>
      <c r="L541" s="158" t="str">
        <f t="shared" si="49"/>
        <v>USDEUR45496</v>
      </c>
      <c r="M541" s="160">
        <f t="shared" si="54"/>
        <v>45496</v>
      </c>
      <c r="N541" s="158">
        <v>0.92081031307550643</v>
      </c>
      <c r="O541" s="158">
        <v>1</v>
      </c>
      <c r="P541" s="161">
        <f t="shared" si="50"/>
        <v>0.92079999999999995</v>
      </c>
    </row>
    <row r="542" spans="9:16" x14ac:dyDescent="0.2">
      <c r="I542" s="158">
        <f t="shared" si="51"/>
        <v>2</v>
      </c>
      <c r="J542" s="158" t="str">
        <f t="shared" si="52"/>
        <v>USD</v>
      </c>
      <c r="K542" s="158" t="str">
        <f t="shared" si="53"/>
        <v>EUR</v>
      </c>
      <c r="L542" s="158" t="str">
        <f t="shared" si="49"/>
        <v>USDEUR45497</v>
      </c>
      <c r="M542" s="160">
        <f t="shared" si="54"/>
        <v>45497</v>
      </c>
      <c r="N542" s="158">
        <v>0.92182890855457233</v>
      </c>
      <c r="O542" s="158">
        <v>1</v>
      </c>
      <c r="P542" s="161">
        <f t="shared" si="50"/>
        <v>0.92179999999999995</v>
      </c>
    </row>
    <row r="543" spans="9:16" x14ac:dyDescent="0.2">
      <c r="I543" s="158">
        <f t="shared" si="51"/>
        <v>2</v>
      </c>
      <c r="J543" s="158" t="str">
        <f t="shared" si="52"/>
        <v>USD</v>
      </c>
      <c r="K543" s="158" t="str">
        <f t="shared" si="53"/>
        <v>EUR</v>
      </c>
      <c r="L543" s="158" t="str">
        <f t="shared" si="49"/>
        <v>USDEUR45498</v>
      </c>
      <c r="M543" s="160">
        <f t="shared" si="54"/>
        <v>45498</v>
      </c>
      <c r="N543" s="158">
        <v>0.92157404847479496</v>
      </c>
      <c r="O543" s="158">
        <v>1</v>
      </c>
      <c r="P543" s="161">
        <f t="shared" si="50"/>
        <v>0.92159999999999997</v>
      </c>
    </row>
    <row r="544" spans="9:16" x14ac:dyDescent="0.2">
      <c r="I544" s="158">
        <f t="shared" si="51"/>
        <v>2</v>
      </c>
      <c r="J544" s="158" t="str">
        <f t="shared" si="52"/>
        <v>USD</v>
      </c>
      <c r="K544" s="158" t="str">
        <f t="shared" si="53"/>
        <v>EUR</v>
      </c>
      <c r="L544" s="158" t="str">
        <f t="shared" si="49"/>
        <v>USDEUR45499</v>
      </c>
      <c r="M544" s="160">
        <f t="shared" si="54"/>
        <v>45499</v>
      </c>
      <c r="N544" s="158">
        <v>0.92081031307550643</v>
      </c>
      <c r="O544" s="158">
        <v>1</v>
      </c>
      <c r="P544" s="161">
        <f t="shared" si="50"/>
        <v>0.92079999999999995</v>
      </c>
    </row>
    <row r="545" spans="9:16" x14ac:dyDescent="0.2">
      <c r="I545" s="158">
        <f t="shared" si="51"/>
        <v>2</v>
      </c>
      <c r="J545" s="158" t="str">
        <f t="shared" si="52"/>
        <v>USD</v>
      </c>
      <c r="K545" s="158" t="str">
        <f t="shared" si="53"/>
        <v>EUR</v>
      </c>
      <c r="L545" s="158" t="str">
        <f t="shared" si="49"/>
        <v>USDEUR45500</v>
      </c>
      <c r="M545" s="160">
        <f t="shared" si="54"/>
        <v>45500</v>
      </c>
      <c r="N545" s="158">
        <v>0.92081031307550643</v>
      </c>
      <c r="O545" s="158">
        <v>1</v>
      </c>
      <c r="P545" s="161">
        <f t="shared" si="50"/>
        <v>0.92079999999999995</v>
      </c>
    </row>
    <row r="546" spans="9:16" x14ac:dyDescent="0.2">
      <c r="I546" s="158">
        <f t="shared" si="51"/>
        <v>2</v>
      </c>
      <c r="J546" s="158" t="str">
        <f t="shared" si="52"/>
        <v>USD</v>
      </c>
      <c r="K546" s="158" t="str">
        <f t="shared" si="53"/>
        <v>EUR</v>
      </c>
      <c r="L546" s="158" t="str">
        <f t="shared" si="49"/>
        <v>USDEUR45501</v>
      </c>
      <c r="M546" s="160">
        <f t="shared" si="54"/>
        <v>45501</v>
      </c>
      <c r="N546" s="158">
        <v>0.92081031307550643</v>
      </c>
      <c r="O546" s="158">
        <v>1</v>
      </c>
      <c r="P546" s="161">
        <f t="shared" si="50"/>
        <v>0.92079999999999995</v>
      </c>
    </row>
    <row r="547" spans="9:16" x14ac:dyDescent="0.2">
      <c r="I547" s="158">
        <f t="shared" si="51"/>
        <v>2</v>
      </c>
      <c r="J547" s="158" t="str">
        <f t="shared" si="52"/>
        <v>USD</v>
      </c>
      <c r="K547" s="158" t="str">
        <f t="shared" si="53"/>
        <v>EUR</v>
      </c>
      <c r="L547" s="158" t="str">
        <f t="shared" si="49"/>
        <v>USDEUR45502</v>
      </c>
      <c r="M547" s="160">
        <f t="shared" si="54"/>
        <v>45502</v>
      </c>
      <c r="N547" s="158">
        <v>0.92447074050106304</v>
      </c>
      <c r="O547" s="158">
        <v>1</v>
      </c>
      <c r="P547" s="161">
        <f t="shared" si="50"/>
        <v>0.92449999999999999</v>
      </c>
    </row>
    <row r="548" spans="9:16" x14ac:dyDescent="0.2">
      <c r="I548" s="158">
        <f t="shared" si="51"/>
        <v>2</v>
      </c>
      <c r="J548" s="158" t="str">
        <f t="shared" si="52"/>
        <v>USD</v>
      </c>
      <c r="K548" s="158" t="str">
        <f t="shared" si="53"/>
        <v>EUR</v>
      </c>
      <c r="L548" s="158" t="str">
        <f t="shared" si="49"/>
        <v>USDEUR45503</v>
      </c>
      <c r="M548" s="160">
        <f t="shared" si="54"/>
        <v>45503</v>
      </c>
      <c r="N548" s="158">
        <v>0.92387287509238725</v>
      </c>
      <c r="O548" s="158">
        <v>1</v>
      </c>
      <c r="P548" s="161">
        <f t="shared" si="50"/>
        <v>0.92390000000000005</v>
      </c>
    </row>
    <row r="549" spans="9:16" x14ac:dyDescent="0.2">
      <c r="I549" s="158">
        <f t="shared" si="51"/>
        <v>2</v>
      </c>
      <c r="J549" s="158" t="str">
        <f t="shared" si="52"/>
        <v>USD</v>
      </c>
      <c r="K549" s="158" t="str">
        <f t="shared" si="53"/>
        <v>EUR</v>
      </c>
      <c r="L549" s="158" t="str">
        <f t="shared" si="49"/>
        <v>USDEUR45504</v>
      </c>
      <c r="M549" s="160">
        <f t="shared" si="54"/>
        <v>45504</v>
      </c>
      <c r="N549" s="158">
        <v>0.92353158478019948</v>
      </c>
      <c r="O549" s="158">
        <v>1</v>
      </c>
      <c r="P549" s="161">
        <f t="shared" si="50"/>
        <v>0.92349999999999999</v>
      </c>
    </row>
    <row r="550" spans="9:16" x14ac:dyDescent="0.2">
      <c r="I550" s="158">
        <f t="shared" si="51"/>
        <v>2</v>
      </c>
      <c r="J550" s="158" t="str">
        <f t="shared" si="52"/>
        <v>USD</v>
      </c>
      <c r="K550" s="158" t="str">
        <f t="shared" si="53"/>
        <v>EUR</v>
      </c>
      <c r="L550" s="158" t="str">
        <f t="shared" si="49"/>
        <v>USDEUR45505</v>
      </c>
      <c r="M550" s="160">
        <f t="shared" si="54"/>
        <v>45505</v>
      </c>
      <c r="N550" s="158">
        <v>0.92686996014459178</v>
      </c>
      <c r="O550" s="158">
        <v>1</v>
      </c>
      <c r="P550" s="161">
        <f t="shared" si="50"/>
        <v>0.92689999999999995</v>
      </c>
    </row>
    <row r="551" spans="9:16" x14ac:dyDescent="0.2">
      <c r="I551" s="158">
        <f t="shared" si="51"/>
        <v>2</v>
      </c>
      <c r="J551" s="158" t="str">
        <f t="shared" si="52"/>
        <v>USD</v>
      </c>
      <c r="K551" s="158" t="str">
        <f t="shared" si="53"/>
        <v>EUR</v>
      </c>
      <c r="L551" s="158" t="str">
        <f t="shared" si="49"/>
        <v>USDEUR45506</v>
      </c>
      <c r="M551" s="160">
        <f t="shared" si="54"/>
        <v>45506</v>
      </c>
      <c r="N551" s="158">
        <v>0.92293493308721741</v>
      </c>
      <c r="O551" s="158">
        <v>1</v>
      </c>
      <c r="P551" s="161">
        <f t="shared" si="50"/>
        <v>0.92290000000000005</v>
      </c>
    </row>
    <row r="552" spans="9:16" x14ac:dyDescent="0.2">
      <c r="I552" s="158">
        <f t="shared" si="51"/>
        <v>2</v>
      </c>
      <c r="J552" s="158" t="str">
        <f t="shared" si="52"/>
        <v>USD</v>
      </c>
      <c r="K552" s="158" t="str">
        <f t="shared" si="53"/>
        <v>EUR</v>
      </c>
      <c r="L552" s="158" t="str">
        <f t="shared" si="49"/>
        <v>USDEUR45507</v>
      </c>
      <c r="M552" s="160">
        <f t="shared" si="54"/>
        <v>45507</v>
      </c>
      <c r="N552" s="158">
        <v>0.92293493308721741</v>
      </c>
      <c r="O552" s="158">
        <v>1</v>
      </c>
      <c r="P552" s="161">
        <f t="shared" si="50"/>
        <v>0.92290000000000005</v>
      </c>
    </row>
    <row r="553" spans="9:16" x14ac:dyDescent="0.2">
      <c r="I553" s="158">
        <f t="shared" si="51"/>
        <v>2</v>
      </c>
      <c r="J553" s="158" t="str">
        <f t="shared" si="52"/>
        <v>USD</v>
      </c>
      <c r="K553" s="158" t="str">
        <f t="shared" si="53"/>
        <v>EUR</v>
      </c>
      <c r="L553" s="158" t="str">
        <f t="shared" si="49"/>
        <v>USDEUR45508</v>
      </c>
      <c r="M553" s="160">
        <f t="shared" si="54"/>
        <v>45508</v>
      </c>
      <c r="N553" s="158">
        <v>0.92293493308721741</v>
      </c>
      <c r="O553" s="158">
        <v>1</v>
      </c>
      <c r="P553" s="161">
        <f t="shared" si="50"/>
        <v>0.92290000000000005</v>
      </c>
    </row>
    <row r="554" spans="9:16" x14ac:dyDescent="0.2">
      <c r="I554" s="158">
        <f t="shared" si="51"/>
        <v>2</v>
      </c>
      <c r="J554" s="158" t="str">
        <f t="shared" si="52"/>
        <v>USD</v>
      </c>
      <c r="K554" s="158" t="str">
        <f t="shared" si="53"/>
        <v>EUR</v>
      </c>
      <c r="L554" s="158" t="str">
        <f t="shared" si="49"/>
        <v>USDEUR45509</v>
      </c>
      <c r="M554" s="160">
        <f t="shared" si="54"/>
        <v>45509</v>
      </c>
      <c r="N554" s="158">
        <v>0.91190953857377344</v>
      </c>
      <c r="O554" s="158">
        <v>1</v>
      </c>
      <c r="P554" s="161">
        <f t="shared" si="50"/>
        <v>0.91190000000000004</v>
      </c>
    </row>
    <row r="555" spans="9:16" x14ac:dyDescent="0.2">
      <c r="I555" s="158">
        <f t="shared" si="51"/>
        <v>2</v>
      </c>
      <c r="J555" s="158" t="str">
        <f t="shared" si="52"/>
        <v>USD</v>
      </c>
      <c r="K555" s="158" t="str">
        <f t="shared" si="53"/>
        <v>EUR</v>
      </c>
      <c r="L555" s="158" t="str">
        <f t="shared" si="49"/>
        <v>USDEUR45510</v>
      </c>
      <c r="M555" s="160">
        <f t="shared" si="54"/>
        <v>45510</v>
      </c>
      <c r="N555" s="158">
        <v>0.91617040769583147</v>
      </c>
      <c r="O555" s="158">
        <v>1</v>
      </c>
      <c r="P555" s="161">
        <f t="shared" si="50"/>
        <v>0.91620000000000001</v>
      </c>
    </row>
    <row r="556" spans="9:16" x14ac:dyDescent="0.2">
      <c r="I556" s="158">
        <f t="shared" si="51"/>
        <v>2</v>
      </c>
      <c r="J556" s="158" t="str">
        <f t="shared" si="52"/>
        <v>USD</v>
      </c>
      <c r="K556" s="158" t="str">
        <f t="shared" si="53"/>
        <v>EUR</v>
      </c>
      <c r="L556" s="158" t="str">
        <f t="shared" si="49"/>
        <v>USDEUR45511</v>
      </c>
      <c r="M556" s="160">
        <f t="shared" si="54"/>
        <v>45511</v>
      </c>
      <c r="N556" s="158">
        <v>0.91558322651529023</v>
      </c>
      <c r="O556" s="158">
        <v>1</v>
      </c>
      <c r="P556" s="161">
        <f t="shared" si="50"/>
        <v>0.91559999999999997</v>
      </c>
    </row>
    <row r="557" spans="9:16" x14ac:dyDescent="0.2">
      <c r="I557" s="158">
        <f t="shared" si="51"/>
        <v>2</v>
      </c>
      <c r="J557" s="158" t="str">
        <f t="shared" si="52"/>
        <v>USD</v>
      </c>
      <c r="K557" s="158" t="str">
        <f t="shared" si="53"/>
        <v>EUR</v>
      </c>
      <c r="L557" s="158" t="str">
        <f t="shared" si="49"/>
        <v>USDEUR45512</v>
      </c>
      <c r="M557" s="160">
        <f t="shared" si="54"/>
        <v>45512</v>
      </c>
      <c r="N557" s="158">
        <v>0.91491308325709064</v>
      </c>
      <c r="O557" s="158">
        <v>1</v>
      </c>
      <c r="P557" s="161">
        <f t="shared" si="50"/>
        <v>0.91490000000000005</v>
      </c>
    </row>
    <row r="558" spans="9:16" x14ac:dyDescent="0.2">
      <c r="I558" s="158">
        <f t="shared" si="51"/>
        <v>2</v>
      </c>
      <c r="J558" s="158" t="str">
        <f t="shared" si="52"/>
        <v>USD</v>
      </c>
      <c r="K558" s="158" t="str">
        <f t="shared" si="53"/>
        <v>EUR</v>
      </c>
      <c r="L558" s="158" t="str">
        <f t="shared" si="49"/>
        <v>USDEUR45513</v>
      </c>
      <c r="M558" s="160">
        <f t="shared" si="54"/>
        <v>45513</v>
      </c>
      <c r="N558" s="158">
        <v>0.91600256480718156</v>
      </c>
      <c r="O558" s="158">
        <v>1</v>
      </c>
      <c r="P558" s="161">
        <f t="shared" si="50"/>
        <v>0.91600000000000004</v>
      </c>
    </row>
    <row r="559" spans="9:16" x14ac:dyDescent="0.2">
      <c r="I559" s="158">
        <f t="shared" si="51"/>
        <v>2</v>
      </c>
      <c r="J559" s="158" t="str">
        <f t="shared" si="52"/>
        <v>USD</v>
      </c>
      <c r="K559" s="158" t="str">
        <f t="shared" si="53"/>
        <v>EUR</v>
      </c>
      <c r="L559" s="158" t="str">
        <f t="shared" si="49"/>
        <v>USDEUR45514</v>
      </c>
      <c r="M559" s="160">
        <f t="shared" si="54"/>
        <v>45514</v>
      </c>
      <c r="N559" s="158">
        <v>0.91600256480718156</v>
      </c>
      <c r="O559" s="158">
        <v>1</v>
      </c>
      <c r="P559" s="161">
        <f t="shared" si="50"/>
        <v>0.91600000000000004</v>
      </c>
    </row>
    <row r="560" spans="9:16" x14ac:dyDescent="0.2">
      <c r="I560" s="158">
        <f t="shared" si="51"/>
        <v>2</v>
      </c>
      <c r="J560" s="158" t="str">
        <f t="shared" si="52"/>
        <v>USD</v>
      </c>
      <c r="K560" s="158" t="str">
        <f t="shared" si="53"/>
        <v>EUR</v>
      </c>
      <c r="L560" s="158" t="str">
        <f t="shared" si="49"/>
        <v>USDEUR45515</v>
      </c>
      <c r="M560" s="160">
        <f t="shared" si="54"/>
        <v>45515</v>
      </c>
      <c r="N560" s="158">
        <v>0.91600256480718156</v>
      </c>
      <c r="O560" s="158">
        <v>1</v>
      </c>
      <c r="P560" s="161">
        <f t="shared" si="50"/>
        <v>0.91600000000000004</v>
      </c>
    </row>
    <row r="561" spans="9:16" x14ac:dyDescent="0.2">
      <c r="I561" s="158">
        <f t="shared" si="51"/>
        <v>2</v>
      </c>
      <c r="J561" s="158" t="str">
        <f t="shared" si="52"/>
        <v>USD</v>
      </c>
      <c r="K561" s="158" t="str">
        <f t="shared" si="53"/>
        <v>EUR</v>
      </c>
      <c r="L561" s="158" t="str">
        <f t="shared" si="49"/>
        <v>USDEUR45516</v>
      </c>
      <c r="M561" s="160">
        <f t="shared" si="54"/>
        <v>45516</v>
      </c>
      <c r="N561" s="158">
        <v>0.91533180778032031</v>
      </c>
      <c r="O561" s="158">
        <v>1</v>
      </c>
      <c r="P561" s="161">
        <f t="shared" si="50"/>
        <v>0.9153</v>
      </c>
    </row>
    <row r="562" spans="9:16" x14ac:dyDescent="0.2">
      <c r="I562" s="158">
        <f t="shared" si="51"/>
        <v>2</v>
      </c>
      <c r="J562" s="158" t="str">
        <f t="shared" si="52"/>
        <v>USD</v>
      </c>
      <c r="K562" s="158" t="str">
        <f t="shared" si="53"/>
        <v>EUR</v>
      </c>
      <c r="L562" s="158" t="str">
        <f t="shared" si="49"/>
        <v>USDEUR45517</v>
      </c>
      <c r="M562" s="160">
        <f t="shared" si="54"/>
        <v>45517</v>
      </c>
      <c r="N562" s="158">
        <v>0.91482938431982441</v>
      </c>
      <c r="O562" s="158">
        <v>1</v>
      </c>
      <c r="P562" s="161">
        <f t="shared" si="50"/>
        <v>0.91479999999999995</v>
      </c>
    </row>
    <row r="563" spans="9:16" x14ac:dyDescent="0.2">
      <c r="I563" s="158">
        <f t="shared" si="51"/>
        <v>2</v>
      </c>
      <c r="J563" s="158" t="str">
        <f t="shared" si="52"/>
        <v>USD</v>
      </c>
      <c r="K563" s="158" t="str">
        <f t="shared" si="53"/>
        <v>EUR</v>
      </c>
      <c r="L563" s="158" t="str">
        <f t="shared" si="49"/>
        <v>USDEUR45518</v>
      </c>
      <c r="M563" s="160">
        <f t="shared" si="54"/>
        <v>45518</v>
      </c>
      <c r="N563" s="158">
        <v>0.90752336872674466</v>
      </c>
      <c r="O563" s="158">
        <v>1</v>
      </c>
      <c r="P563" s="161">
        <f t="shared" si="50"/>
        <v>0.90749999999999997</v>
      </c>
    </row>
    <row r="564" spans="9:16" x14ac:dyDescent="0.2">
      <c r="I564" s="158">
        <f t="shared" si="51"/>
        <v>2</v>
      </c>
      <c r="J564" s="158" t="str">
        <f t="shared" si="52"/>
        <v>USD</v>
      </c>
      <c r="K564" s="158" t="str">
        <f t="shared" si="53"/>
        <v>EUR</v>
      </c>
      <c r="L564" s="158" t="str">
        <f t="shared" si="49"/>
        <v>USDEUR45519</v>
      </c>
      <c r="M564" s="160">
        <f t="shared" si="54"/>
        <v>45519</v>
      </c>
      <c r="N564" s="158">
        <v>0.90818272636454456</v>
      </c>
      <c r="O564" s="158">
        <v>1</v>
      </c>
      <c r="P564" s="161">
        <f t="shared" si="50"/>
        <v>0.90820000000000001</v>
      </c>
    </row>
    <row r="565" spans="9:16" x14ac:dyDescent="0.2">
      <c r="I565" s="158">
        <f t="shared" si="51"/>
        <v>2</v>
      </c>
      <c r="J565" s="158" t="str">
        <f t="shared" si="52"/>
        <v>USD</v>
      </c>
      <c r="K565" s="158" t="str">
        <f t="shared" si="53"/>
        <v>EUR</v>
      </c>
      <c r="L565" s="158" t="str">
        <f t="shared" si="49"/>
        <v>USDEUR45520</v>
      </c>
      <c r="M565" s="160">
        <f t="shared" si="54"/>
        <v>45520</v>
      </c>
      <c r="N565" s="158">
        <v>0.90958704748044394</v>
      </c>
      <c r="O565" s="158">
        <v>1</v>
      </c>
      <c r="P565" s="161">
        <f t="shared" si="50"/>
        <v>0.90959999999999996</v>
      </c>
    </row>
    <row r="566" spans="9:16" x14ac:dyDescent="0.2">
      <c r="I566" s="158">
        <f t="shared" si="51"/>
        <v>2</v>
      </c>
      <c r="J566" s="158" t="str">
        <f t="shared" si="52"/>
        <v>USD</v>
      </c>
      <c r="K566" s="158" t="str">
        <f t="shared" si="53"/>
        <v>EUR</v>
      </c>
      <c r="L566" s="158" t="str">
        <f t="shared" si="49"/>
        <v>USDEUR45521</v>
      </c>
      <c r="M566" s="160">
        <f t="shared" si="54"/>
        <v>45521</v>
      </c>
      <c r="N566" s="158">
        <v>0.90958704748044394</v>
      </c>
      <c r="O566" s="158">
        <v>1</v>
      </c>
      <c r="P566" s="161">
        <f t="shared" si="50"/>
        <v>0.90959999999999996</v>
      </c>
    </row>
    <row r="567" spans="9:16" x14ac:dyDescent="0.2">
      <c r="I567" s="158">
        <f t="shared" si="51"/>
        <v>2</v>
      </c>
      <c r="J567" s="158" t="str">
        <f t="shared" si="52"/>
        <v>USD</v>
      </c>
      <c r="K567" s="158" t="str">
        <f t="shared" si="53"/>
        <v>EUR</v>
      </c>
      <c r="L567" s="158" t="str">
        <f t="shared" si="49"/>
        <v>USDEUR45522</v>
      </c>
      <c r="M567" s="160">
        <f t="shared" si="54"/>
        <v>45522</v>
      </c>
      <c r="N567" s="158">
        <v>0.90958704748044394</v>
      </c>
      <c r="O567" s="158">
        <v>1</v>
      </c>
      <c r="P567" s="161">
        <f t="shared" si="50"/>
        <v>0.90959999999999996</v>
      </c>
    </row>
    <row r="568" spans="9:16" x14ac:dyDescent="0.2">
      <c r="I568" s="158">
        <f t="shared" si="51"/>
        <v>2</v>
      </c>
      <c r="J568" s="158" t="str">
        <f t="shared" si="52"/>
        <v>USD</v>
      </c>
      <c r="K568" s="158" t="str">
        <f t="shared" si="53"/>
        <v>EUR</v>
      </c>
      <c r="L568" s="158" t="str">
        <f t="shared" si="49"/>
        <v>USDEUR45523</v>
      </c>
      <c r="M568" s="160">
        <f t="shared" si="54"/>
        <v>45523</v>
      </c>
      <c r="N568" s="158">
        <v>0.90571506204148167</v>
      </c>
      <c r="O568" s="158">
        <v>1</v>
      </c>
      <c r="P568" s="161">
        <f t="shared" si="50"/>
        <v>0.90569999999999995</v>
      </c>
    </row>
    <row r="569" spans="9:16" x14ac:dyDescent="0.2">
      <c r="I569" s="158">
        <f t="shared" si="51"/>
        <v>2</v>
      </c>
      <c r="J569" s="158" t="str">
        <f t="shared" si="52"/>
        <v>USD</v>
      </c>
      <c r="K569" s="158" t="str">
        <f t="shared" si="53"/>
        <v>EUR</v>
      </c>
      <c r="L569" s="158" t="str">
        <f t="shared" si="49"/>
        <v>USDEUR45524</v>
      </c>
      <c r="M569" s="160">
        <f t="shared" si="54"/>
        <v>45524</v>
      </c>
      <c r="N569" s="158">
        <v>0.90220137134608436</v>
      </c>
      <c r="O569" s="158">
        <v>1</v>
      </c>
      <c r="P569" s="161">
        <f t="shared" si="50"/>
        <v>0.9022</v>
      </c>
    </row>
    <row r="570" spans="9:16" x14ac:dyDescent="0.2">
      <c r="I570" s="158">
        <f t="shared" si="51"/>
        <v>2</v>
      </c>
      <c r="J570" s="158" t="str">
        <f t="shared" si="52"/>
        <v>USD</v>
      </c>
      <c r="K570" s="158" t="str">
        <f t="shared" si="53"/>
        <v>EUR</v>
      </c>
      <c r="L570" s="158" t="str">
        <f t="shared" si="49"/>
        <v>USDEUR45525</v>
      </c>
      <c r="M570" s="160">
        <f t="shared" si="54"/>
        <v>45525</v>
      </c>
      <c r="N570" s="158">
        <v>0.89960417416336813</v>
      </c>
      <c r="O570" s="158">
        <v>1</v>
      </c>
      <c r="P570" s="161">
        <f t="shared" si="50"/>
        <v>0.89959999999999996</v>
      </c>
    </row>
    <row r="571" spans="9:16" x14ac:dyDescent="0.2">
      <c r="I571" s="158">
        <f t="shared" si="51"/>
        <v>2</v>
      </c>
      <c r="J571" s="158" t="str">
        <f t="shared" si="52"/>
        <v>USD</v>
      </c>
      <c r="K571" s="158" t="str">
        <f t="shared" si="53"/>
        <v>EUR</v>
      </c>
      <c r="L571" s="158" t="str">
        <f t="shared" si="49"/>
        <v>USDEUR45526</v>
      </c>
      <c r="M571" s="160">
        <f t="shared" si="54"/>
        <v>45526</v>
      </c>
      <c r="N571" s="158">
        <v>0.89806915132465204</v>
      </c>
      <c r="O571" s="158">
        <v>1</v>
      </c>
      <c r="P571" s="161">
        <f t="shared" si="50"/>
        <v>0.89810000000000001</v>
      </c>
    </row>
    <row r="572" spans="9:16" x14ac:dyDescent="0.2">
      <c r="I572" s="158">
        <f t="shared" si="51"/>
        <v>2</v>
      </c>
      <c r="J572" s="158" t="str">
        <f t="shared" si="52"/>
        <v>USD</v>
      </c>
      <c r="K572" s="158" t="str">
        <f t="shared" si="53"/>
        <v>EUR</v>
      </c>
      <c r="L572" s="158" t="str">
        <f t="shared" si="49"/>
        <v>USDEUR45527</v>
      </c>
      <c r="M572" s="160">
        <f t="shared" si="54"/>
        <v>45527</v>
      </c>
      <c r="N572" s="158">
        <v>0.89919971225609197</v>
      </c>
      <c r="O572" s="158">
        <v>1</v>
      </c>
      <c r="P572" s="161">
        <f t="shared" si="50"/>
        <v>0.8992</v>
      </c>
    </row>
    <row r="573" spans="9:16" x14ac:dyDescent="0.2">
      <c r="I573" s="158">
        <f t="shared" si="51"/>
        <v>2</v>
      </c>
      <c r="J573" s="158" t="str">
        <f t="shared" si="52"/>
        <v>USD</v>
      </c>
      <c r="K573" s="158" t="str">
        <f t="shared" si="53"/>
        <v>EUR</v>
      </c>
      <c r="L573" s="158" t="str">
        <f t="shared" si="49"/>
        <v>USDEUR45528</v>
      </c>
      <c r="M573" s="160">
        <f t="shared" si="54"/>
        <v>45528</v>
      </c>
      <c r="N573" s="158">
        <v>0.89919971225609197</v>
      </c>
      <c r="O573" s="158">
        <v>1</v>
      </c>
      <c r="P573" s="161">
        <f t="shared" si="50"/>
        <v>0.8992</v>
      </c>
    </row>
    <row r="574" spans="9:16" x14ac:dyDescent="0.2">
      <c r="I574" s="158">
        <f t="shared" si="51"/>
        <v>2</v>
      </c>
      <c r="J574" s="158" t="str">
        <f t="shared" si="52"/>
        <v>USD</v>
      </c>
      <c r="K574" s="158" t="str">
        <f t="shared" si="53"/>
        <v>EUR</v>
      </c>
      <c r="L574" s="158" t="str">
        <f t="shared" si="49"/>
        <v>USDEUR45529</v>
      </c>
      <c r="M574" s="160">
        <f t="shared" si="54"/>
        <v>45529</v>
      </c>
      <c r="N574" s="158">
        <v>0.89919971225609197</v>
      </c>
      <c r="O574" s="158">
        <v>1</v>
      </c>
      <c r="P574" s="161">
        <f t="shared" si="50"/>
        <v>0.8992</v>
      </c>
    </row>
    <row r="575" spans="9:16" x14ac:dyDescent="0.2">
      <c r="I575" s="158">
        <f t="shared" si="51"/>
        <v>2</v>
      </c>
      <c r="J575" s="158" t="str">
        <f t="shared" si="52"/>
        <v>USD</v>
      </c>
      <c r="K575" s="158" t="str">
        <f t="shared" si="53"/>
        <v>EUR</v>
      </c>
      <c r="L575" s="158" t="str">
        <f t="shared" si="49"/>
        <v>USDEUR45530</v>
      </c>
      <c r="M575" s="160">
        <f t="shared" si="54"/>
        <v>45530</v>
      </c>
      <c r="N575" s="158">
        <v>0.89581653677326878</v>
      </c>
      <c r="O575" s="158">
        <v>1</v>
      </c>
      <c r="P575" s="161">
        <f t="shared" si="50"/>
        <v>0.89580000000000004</v>
      </c>
    </row>
    <row r="576" spans="9:16" x14ac:dyDescent="0.2">
      <c r="I576" s="158">
        <f t="shared" si="51"/>
        <v>2</v>
      </c>
      <c r="J576" s="158" t="str">
        <f t="shared" si="52"/>
        <v>USD</v>
      </c>
      <c r="K576" s="158" t="str">
        <f t="shared" si="53"/>
        <v>EUR</v>
      </c>
      <c r="L576" s="158" t="str">
        <f t="shared" si="49"/>
        <v>USDEUR45531</v>
      </c>
      <c r="M576" s="160">
        <f t="shared" si="54"/>
        <v>45531</v>
      </c>
      <c r="N576" s="158">
        <v>0.89589679268948208</v>
      </c>
      <c r="O576" s="158">
        <v>1</v>
      </c>
      <c r="P576" s="161">
        <f t="shared" si="50"/>
        <v>0.89590000000000003</v>
      </c>
    </row>
    <row r="577" spans="9:16" x14ac:dyDescent="0.2">
      <c r="I577" s="158">
        <f t="shared" si="51"/>
        <v>2</v>
      </c>
      <c r="J577" s="158" t="str">
        <f t="shared" si="52"/>
        <v>USD</v>
      </c>
      <c r="K577" s="158" t="str">
        <f t="shared" si="53"/>
        <v>EUR</v>
      </c>
      <c r="L577" s="158" t="str">
        <f t="shared" si="49"/>
        <v>USDEUR45532</v>
      </c>
      <c r="M577" s="160">
        <f t="shared" si="54"/>
        <v>45532</v>
      </c>
      <c r="N577" s="158">
        <v>0.8995232526760818</v>
      </c>
      <c r="O577" s="158">
        <v>1</v>
      </c>
      <c r="P577" s="161">
        <f t="shared" si="50"/>
        <v>0.89949999999999997</v>
      </c>
    </row>
    <row r="578" spans="9:16" x14ac:dyDescent="0.2">
      <c r="I578" s="158">
        <f t="shared" si="51"/>
        <v>2</v>
      </c>
      <c r="J578" s="158" t="str">
        <f t="shared" si="52"/>
        <v>USD</v>
      </c>
      <c r="K578" s="158" t="str">
        <f t="shared" si="53"/>
        <v>EUR</v>
      </c>
      <c r="L578" s="158" t="str">
        <f t="shared" si="49"/>
        <v>USDEUR45533</v>
      </c>
      <c r="M578" s="160">
        <f t="shared" si="54"/>
        <v>45533</v>
      </c>
      <c r="N578" s="158">
        <v>0.90187590187590183</v>
      </c>
      <c r="O578" s="158">
        <v>1</v>
      </c>
      <c r="P578" s="161">
        <f t="shared" si="50"/>
        <v>0.90190000000000003</v>
      </c>
    </row>
    <row r="579" spans="9:16" x14ac:dyDescent="0.2">
      <c r="I579" s="158">
        <f t="shared" si="51"/>
        <v>2</v>
      </c>
      <c r="J579" s="158" t="str">
        <f t="shared" si="52"/>
        <v>USD</v>
      </c>
      <c r="K579" s="158" t="str">
        <f t="shared" si="53"/>
        <v>EUR</v>
      </c>
      <c r="L579" s="158" t="str">
        <f t="shared" ref="L579:L642" si="55">J579&amp;K579&amp;M579</f>
        <v>USDEUR45534</v>
      </c>
      <c r="M579" s="160">
        <f t="shared" si="54"/>
        <v>45534</v>
      </c>
      <c r="N579" s="158">
        <v>0.90195724722648141</v>
      </c>
      <c r="O579" s="158">
        <v>1</v>
      </c>
      <c r="P579" s="161">
        <f t="shared" ref="P579:P642" si="56">ROUND(N579*O579,4)</f>
        <v>0.90200000000000002</v>
      </c>
    </row>
    <row r="580" spans="9:16" x14ac:dyDescent="0.2">
      <c r="I580" s="158">
        <f t="shared" ref="I580:I643" si="57">IF(M579=$G$2,I579+1,I579)</f>
        <v>2</v>
      </c>
      <c r="J580" s="158" t="str">
        <f t="shared" ref="J580:J643" si="58">VLOOKUP($I580,$A:$C,2,FALSE)</f>
        <v>USD</v>
      </c>
      <c r="K580" s="158" t="str">
        <f t="shared" ref="K580:K643" si="59">VLOOKUP($I580,$A:$C,3,FALSE)</f>
        <v>EUR</v>
      </c>
      <c r="L580" s="158" t="str">
        <f t="shared" si="55"/>
        <v>USDEUR45535</v>
      </c>
      <c r="M580" s="160">
        <f t="shared" ref="M580:M643" si="60">IF(I580=I579,M579+1,$G$1)</f>
        <v>45535</v>
      </c>
      <c r="N580" s="158">
        <v>0.90195724722648141</v>
      </c>
      <c r="O580" s="158">
        <v>1</v>
      </c>
      <c r="P580" s="161">
        <f t="shared" si="56"/>
        <v>0.90200000000000002</v>
      </c>
    </row>
    <row r="581" spans="9:16" x14ac:dyDescent="0.2">
      <c r="I581" s="158">
        <f t="shared" si="57"/>
        <v>2</v>
      </c>
      <c r="J581" s="158" t="str">
        <f t="shared" si="58"/>
        <v>USD</v>
      </c>
      <c r="K581" s="158" t="str">
        <f t="shared" si="59"/>
        <v>EUR</v>
      </c>
      <c r="L581" s="158" t="str">
        <f t="shared" si="55"/>
        <v>USDEUR45536</v>
      </c>
      <c r="M581" s="160">
        <f t="shared" si="60"/>
        <v>45536</v>
      </c>
      <c r="N581" s="158">
        <v>0.90195724722648141</v>
      </c>
      <c r="O581" s="158">
        <v>1</v>
      </c>
      <c r="P581" s="161">
        <f t="shared" si="56"/>
        <v>0.90200000000000002</v>
      </c>
    </row>
    <row r="582" spans="9:16" x14ac:dyDescent="0.2">
      <c r="I582" s="158">
        <f t="shared" si="57"/>
        <v>2</v>
      </c>
      <c r="J582" s="158" t="str">
        <f t="shared" si="58"/>
        <v>USD</v>
      </c>
      <c r="K582" s="158" t="str">
        <f t="shared" si="59"/>
        <v>EUR</v>
      </c>
      <c r="L582" s="158" t="str">
        <f t="shared" si="55"/>
        <v>USDEUR45537</v>
      </c>
      <c r="M582" s="160">
        <f t="shared" si="60"/>
        <v>45537</v>
      </c>
      <c r="N582" s="158">
        <v>0.90407738902450041</v>
      </c>
      <c r="O582" s="158">
        <v>1</v>
      </c>
      <c r="P582" s="161">
        <f t="shared" si="56"/>
        <v>0.90410000000000001</v>
      </c>
    </row>
    <row r="583" spans="9:16" x14ac:dyDescent="0.2">
      <c r="I583" s="158">
        <f t="shared" si="57"/>
        <v>2</v>
      </c>
      <c r="J583" s="158" t="str">
        <f t="shared" si="58"/>
        <v>USD</v>
      </c>
      <c r="K583" s="158" t="str">
        <f t="shared" si="59"/>
        <v>EUR</v>
      </c>
      <c r="L583" s="158" t="str">
        <f t="shared" si="55"/>
        <v>USDEUR45538</v>
      </c>
      <c r="M583" s="160">
        <f t="shared" si="60"/>
        <v>45538</v>
      </c>
      <c r="N583" s="158">
        <v>0.90620752152242867</v>
      </c>
      <c r="O583" s="158">
        <v>1</v>
      </c>
      <c r="P583" s="161">
        <f t="shared" si="56"/>
        <v>0.90620000000000001</v>
      </c>
    </row>
    <row r="584" spans="9:16" x14ac:dyDescent="0.2">
      <c r="I584" s="158">
        <f t="shared" si="57"/>
        <v>2</v>
      </c>
      <c r="J584" s="158" t="str">
        <f t="shared" si="58"/>
        <v>USD</v>
      </c>
      <c r="K584" s="158" t="str">
        <f t="shared" si="59"/>
        <v>EUR</v>
      </c>
      <c r="L584" s="158" t="str">
        <f t="shared" si="55"/>
        <v>USDEUR45539</v>
      </c>
      <c r="M584" s="160">
        <f t="shared" si="60"/>
        <v>45539</v>
      </c>
      <c r="N584" s="158">
        <v>0.90497737556561086</v>
      </c>
      <c r="O584" s="158">
        <v>1</v>
      </c>
      <c r="P584" s="161">
        <f t="shared" si="56"/>
        <v>0.90500000000000003</v>
      </c>
    </row>
    <row r="585" spans="9:16" x14ac:dyDescent="0.2">
      <c r="I585" s="158">
        <f t="shared" si="57"/>
        <v>2</v>
      </c>
      <c r="J585" s="158" t="str">
        <f t="shared" si="58"/>
        <v>USD</v>
      </c>
      <c r="K585" s="158" t="str">
        <f t="shared" si="59"/>
        <v>EUR</v>
      </c>
      <c r="L585" s="158" t="str">
        <f t="shared" si="55"/>
        <v>USDEUR45540</v>
      </c>
      <c r="M585" s="160">
        <f t="shared" si="60"/>
        <v>45540</v>
      </c>
      <c r="N585" s="158">
        <v>0.90114445345588901</v>
      </c>
      <c r="O585" s="158">
        <v>1</v>
      </c>
      <c r="P585" s="161">
        <f t="shared" si="56"/>
        <v>0.90110000000000001</v>
      </c>
    </row>
    <row r="586" spans="9:16" x14ac:dyDescent="0.2">
      <c r="I586" s="158">
        <f t="shared" si="57"/>
        <v>2</v>
      </c>
      <c r="J586" s="158" t="str">
        <f t="shared" si="58"/>
        <v>USD</v>
      </c>
      <c r="K586" s="158" t="str">
        <f t="shared" si="59"/>
        <v>EUR</v>
      </c>
      <c r="L586" s="158" t="str">
        <f t="shared" si="55"/>
        <v>USDEUR45541</v>
      </c>
      <c r="M586" s="160">
        <f t="shared" si="60"/>
        <v>45541</v>
      </c>
      <c r="N586" s="158">
        <v>0.90065747996037104</v>
      </c>
      <c r="O586" s="158">
        <v>1</v>
      </c>
      <c r="P586" s="161">
        <f t="shared" si="56"/>
        <v>0.90069999999999995</v>
      </c>
    </row>
    <row r="587" spans="9:16" x14ac:dyDescent="0.2">
      <c r="I587" s="158">
        <f t="shared" si="57"/>
        <v>2</v>
      </c>
      <c r="J587" s="158" t="str">
        <f t="shared" si="58"/>
        <v>USD</v>
      </c>
      <c r="K587" s="158" t="str">
        <f t="shared" si="59"/>
        <v>EUR</v>
      </c>
      <c r="L587" s="158" t="str">
        <f t="shared" si="55"/>
        <v>USDEUR45542</v>
      </c>
      <c r="M587" s="160">
        <f t="shared" si="60"/>
        <v>45542</v>
      </c>
      <c r="N587" s="158">
        <v>0.90065747996037104</v>
      </c>
      <c r="O587" s="158">
        <v>1</v>
      </c>
      <c r="P587" s="161">
        <f t="shared" si="56"/>
        <v>0.90069999999999995</v>
      </c>
    </row>
    <row r="588" spans="9:16" x14ac:dyDescent="0.2">
      <c r="I588" s="158">
        <f t="shared" si="57"/>
        <v>2</v>
      </c>
      <c r="J588" s="158" t="str">
        <f t="shared" si="58"/>
        <v>USD</v>
      </c>
      <c r="K588" s="158" t="str">
        <f t="shared" si="59"/>
        <v>EUR</v>
      </c>
      <c r="L588" s="158" t="str">
        <f t="shared" si="55"/>
        <v>USDEUR45543</v>
      </c>
      <c r="M588" s="160">
        <f t="shared" si="60"/>
        <v>45543</v>
      </c>
      <c r="N588" s="158">
        <v>0.90065747996037104</v>
      </c>
      <c r="O588" s="158">
        <v>1</v>
      </c>
      <c r="P588" s="161">
        <f t="shared" si="56"/>
        <v>0.90069999999999995</v>
      </c>
    </row>
    <row r="589" spans="9:16" x14ac:dyDescent="0.2">
      <c r="I589" s="158">
        <f t="shared" si="57"/>
        <v>2</v>
      </c>
      <c r="J589" s="158" t="str">
        <f t="shared" si="58"/>
        <v>USD</v>
      </c>
      <c r="K589" s="158" t="str">
        <f t="shared" si="59"/>
        <v>EUR</v>
      </c>
      <c r="L589" s="158" t="str">
        <f t="shared" si="55"/>
        <v>USDEUR45544</v>
      </c>
      <c r="M589" s="160">
        <f t="shared" si="60"/>
        <v>45544</v>
      </c>
      <c r="N589" s="158">
        <v>0.90555102780041652</v>
      </c>
      <c r="O589" s="158">
        <v>1</v>
      </c>
      <c r="P589" s="161">
        <f t="shared" si="56"/>
        <v>0.90559999999999996</v>
      </c>
    </row>
    <row r="590" spans="9:16" x14ac:dyDescent="0.2">
      <c r="I590" s="158">
        <f t="shared" si="57"/>
        <v>2</v>
      </c>
      <c r="J590" s="158" t="str">
        <f t="shared" si="58"/>
        <v>USD</v>
      </c>
      <c r="K590" s="158" t="str">
        <f t="shared" si="59"/>
        <v>EUR</v>
      </c>
      <c r="L590" s="158" t="str">
        <f t="shared" si="55"/>
        <v>USDEUR45545</v>
      </c>
      <c r="M590" s="160">
        <f t="shared" si="60"/>
        <v>45545</v>
      </c>
      <c r="N590" s="158">
        <v>0.90653612546459983</v>
      </c>
      <c r="O590" s="158">
        <v>1</v>
      </c>
      <c r="P590" s="161">
        <f t="shared" si="56"/>
        <v>0.90649999999999997</v>
      </c>
    </row>
    <row r="591" spans="9:16" x14ac:dyDescent="0.2">
      <c r="I591" s="158">
        <f t="shared" si="57"/>
        <v>2</v>
      </c>
      <c r="J591" s="158" t="str">
        <f t="shared" si="58"/>
        <v>USD</v>
      </c>
      <c r="K591" s="158" t="str">
        <f t="shared" si="59"/>
        <v>EUR</v>
      </c>
      <c r="L591" s="158" t="str">
        <f t="shared" si="55"/>
        <v>USDEUR45546</v>
      </c>
      <c r="M591" s="160">
        <f t="shared" si="60"/>
        <v>45546</v>
      </c>
      <c r="N591" s="158">
        <v>0.90555102780041652</v>
      </c>
      <c r="O591" s="158">
        <v>1</v>
      </c>
      <c r="P591" s="161">
        <f t="shared" si="56"/>
        <v>0.90559999999999996</v>
      </c>
    </row>
    <row r="592" spans="9:16" x14ac:dyDescent="0.2">
      <c r="I592" s="158">
        <f t="shared" si="57"/>
        <v>2</v>
      </c>
      <c r="J592" s="158" t="str">
        <f t="shared" si="58"/>
        <v>USD</v>
      </c>
      <c r="K592" s="158" t="str">
        <f t="shared" si="59"/>
        <v>EUR</v>
      </c>
      <c r="L592" s="158" t="str">
        <f t="shared" si="55"/>
        <v>USDEUR45547</v>
      </c>
      <c r="M592" s="160">
        <f t="shared" si="60"/>
        <v>45547</v>
      </c>
      <c r="N592" s="158">
        <v>0.90777051561365296</v>
      </c>
      <c r="O592" s="158">
        <v>1</v>
      </c>
      <c r="P592" s="161">
        <f t="shared" si="56"/>
        <v>0.90780000000000005</v>
      </c>
    </row>
    <row r="593" spans="9:16" x14ac:dyDescent="0.2">
      <c r="I593" s="158">
        <f t="shared" si="57"/>
        <v>2</v>
      </c>
      <c r="J593" s="158" t="str">
        <f t="shared" si="58"/>
        <v>USD</v>
      </c>
      <c r="K593" s="158" t="str">
        <f t="shared" si="59"/>
        <v>EUR</v>
      </c>
      <c r="L593" s="158" t="str">
        <f t="shared" si="55"/>
        <v>USDEUR45548</v>
      </c>
      <c r="M593" s="160">
        <f t="shared" si="60"/>
        <v>45548</v>
      </c>
      <c r="N593" s="158">
        <v>0.90244562765093395</v>
      </c>
      <c r="O593" s="158">
        <v>1</v>
      </c>
      <c r="P593" s="161">
        <f t="shared" si="56"/>
        <v>0.90239999999999998</v>
      </c>
    </row>
    <row r="594" spans="9:16" x14ac:dyDescent="0.2">
      <c r="I594" s="158">
        <f t="shared" si="57"/>
        <v>2</v>
      </c>
      <c r="J594" s="158" t="str">
        <f t="shared" si="58"/>
        <v>USD</v>
      </c>
      <c r="K594" s="158" t="str">
        <f t="shared" si="59"/>
        <v>EUR</v>
      </c>
      <c r="L594" s="158" t="str">
        <f t="shared" si="55"/>
        <v>USDEUR45549</v>
      </c>
      <c r="M594" s="160">
        <f t="shared" si="60"/>
        <v>45549</v>
      </c>
      <c r="N594" s="158">
        <v>0.90244562765093395</v>
      </c>
      <c r="O594" s="158">
        <v>1</v>
      </c>
      <c r="P594" s="161">
        <f t="shared" si="56"/>
        <v>0.90239999999999998</v>
      </c>
    </row>
    <row r="595" spans="9:16" x14ac:dyDescent="0.2">
      <c r="I595" s="158">
        <f t="shared" si="57"/>
        <v>2</v>
      </c>
      <c r="J595" s="158" t="str">
        <f t="shared" si="58"/>
        <v>USD</v>
      </c>
      <c r="K595" s="158" t="str">
        <f t="shared" si="59"/>
        <v>EUR</v>
      </c>
      <c r="L595" s="158" t="str">
        <f t="shared" si="55"/>
        <v>USDEUR45550</v>
      </c>
      <c r="M595" s="160">
        <f t="shared" si="60"/>
        <v>45550</v>
      </c>
      <c r="N595" s="158">
        <v>0.90244562765093395</v>
      </c>
      <c r="O595" s="158">
        <v>1</v>
      </c>
      <c r="P595" s="161">
        <f t="shared" si="56"/>
        <v>0.90239999999999998</v>
      </c>
    </row>
    <row r="596" spans="9:16" x14ac:dyDescent="0.2">
      <c r="I596" s="158">
        <f t="shared" si="57"/>
        <v>2</v>
      </c>
      <c r="J596" s="158" t="str">
        <f t="shared" si="58"/>
        <v>USD</v>
      </c>
      <c r="K596" s="158" t="str">
        <f t="shared" si="59"/>
        <v>EUR</v>
      </c>
      <c r="L596" s="158" t="str">
        <f t="shared" si="55"/>
        <v>USDEUR45551</v>
      </c>
      <c r="M596" s="160">
        <f t="shared" si="60"/>
        <v>45551</v>
      </c>
      <c r="N596" s="158">
        <v>0.89879561387740425</v>
      </c>
      <c r="O596" s="158">
        <v>1</v>
      </c>
      <c r="P596" s="161">
        <f t="shared" si="56"/>
        <v>0.89880000000000004</v>
      </c>
    </row>
    <row r="597" spans="9:16" x14ac:dyDescent="0.2">
      <c r="I597" s="158">
        <f t="shared" si="57"/>
        <v>2</v>
      </c>
      <c r="J597" s="158" t="str">
        <f t="shared" si="58"/>
        <v>USD</v>
      </c>
      <c r="K597" s="158" t="str">
        <f t="shared" si="59"/>
        <v>EUR</v>
      </c>
      <c r="L597" s="158" t="str">
        <f t="shared" si="55"/>
        <v>USDEUR45552</v>
      </c>
      <c r="M597" s="160">
        <f t="shared" si="60"/>
        <v>45552</v>
      </c>
      <c r="N597" s="158">
        <v>0.89774665589370684</v>
      </c>
      <c r="O597" s="158">
        <v>1</v>
      </c>
      <c r="P597" s="161">
        <f t="shared" si="56"/>
        <v>0.89770000000000005</v>
      </c>
    </row>
    <row r="598" spans="9:16" x14ac:dyDescent="0.2">
      <c r="I598" s="158">
        <f t="shared" si="57"/>
        <v>2</v>
      </c>
      <c r="J598" s="158" t="str">
        <f t="shared" si="58"/>
        <v>USD</v>
      </c>
      <c r="K598" s="158" t="str">
        <f t="shared" si="59"/>
        <v>EUR</v>
      </c>
      <c r="L598" s="158" t="str">
        <f t="shared" si="55"/>
        <v>USDEUR45553</v>
      </c>
      <c r="M598" s="160">
        <f t="shared" si="60"/>
        <v>45553</v>
      </c>
      <c r="N598" s="158">
        <v>0.89895720963682124</v>
      </c>
      <c r="O598" s="158">
        <v>1</v>
      </c>
      <c r="P598" s="161">
        <f t="shared" si="56"/>
        <v>0.89900000000000002</v>
      </c>
    </row>
    <row r="599" spans="9:16" x14ac:dyDescent="0.2">
      <c r="I599" s="158">
        <f t="shared" si="57"/>
        <v>2</v>
      </c>
      <c r="J599" s="158" t="str">
        <f t="shared" si="58"/>
        <v>USD</v>
      </c>
      <c r="K599" s="158" t="str">
        <f t="shared" si="59"/>
        <v>EUR</v>
      </c>
      <c r="L599" s="158" t="str">
        <f t="shared" si="55"/>
        <v>USDEUR45554</v>
      </c>
      <c r="M599" s="160">
        <f t="shared" si="60"/>
        <v>45554</v>
      </c>
      <c r="N599" s="158">
        <v>0.89637863033345289</v>
      </c>
      <c r="O599" s="158">
        <v>1</v>
      </c>
      <c r="P599" s="161">
        <f t="shared" si="56"/>
        <v>0.89639999999999997</v>
      </c>
    </row>
    <row r="600" spans="9:16" x14ac:dyDescent="0.2">
      <c r="I600" s="158">
        <f t="shared" si="57"/>
        <v>2</v>
      </c>
      <c r="J600" s="158" t="str">
        <f t="shared" si="58"/>
        <v>USD</v>
      </c>
      <c r="K600" s="158" t="str">
        <f t="shared" si="59"/>
        <v>EUR</v>
      </c>
      <c r="L600" s="158" t="str">
        <f t="shared" si="55"/>
        <v>USDEUR45555</v>
      </c>
      <c r="M600" s="160">
        <f t="shared" si="60"/>
        <v>45555</v>
      </c>
      <c r="N600" s="158">
        <v>0.89557585527494177</v>
      </c>
      <c r="O600" s="158">
        <v>1</v>
      </c>
      <c r="P600" s="161">
        <f t="shared" si="56"/>
        <v>0.89559999999999995</v>
      </c>
    </row>
    <row r="601" spans="9:16" x14ac:dyDescent="0.2">
      <c r="I601" s="158">
        <f t="shared" si="57"/>
        <v>2</v>
      </c>
      <c r="J601" s="158" t="str">
        <f t="shared" si="58"/>
        <v>USD</v>
      </c>
      <c r="K601" s="158" t="str">
        <f t="shared" si="59"/>
        <v>EUR</v>
      </c>
      <c r="L601" s="158" t="str">
        <f t="shared" si="55"/>
        <v>USDEUR45556</v>
      </c>
      <c r="M601" s="160">
        <f t="shared" si="60"/>
        <v>45556</v>
      </c>
      <c r="N601" s="158">
        <v>0.89557585527494177</v>
      </c>
      <c r="O601" s="158">
        <v>1</v>
      </c>
      <c r="P601" s="161">
        <f t="shared" si="56"/>
        <v>0.89559999999999995</v>
      </c>
    </row>
    <row r="602" spans="9:16" x14ac:dyDescent="0.2">
      <c r="I602" s="158">
        <f t="shared" si="57"/>
        <v>2</v>
      </c>
      <c r="J602" s="158" t="str">
        <f t="shared" si="58"/>
        <v>USD</v>
      </c>
      <c r="K602" s="158" t="str">
        <f t="shared" si="59"/>
        <v>EUR</v>
      </c>
      <c r="L602" s="158" t="str">
        <f t="shared" si="55"/>
        <v>USDEUR45557</v>
      </c>
      <c r="M602" s="160">
        <f t="shared" si="60"/>
        <v>45557</v>
      </c>
      <c r="N602" s="158">
        <v>0.89557585527494177</v>
      </c>
      <c r="O602" s="158">
        <v>1</v>
      </c>
      <c r="P602" s="161">
        <f t="shared" si="56"/>
        <v>0.89559999999999995</v>
      </c>
    </row>
    <row r="603" spans="9:16" x14ac:dyDescent="0.2">
      <c r="I603" s="158">
        <f t="shared" si="57"/>
        <v>2</v>
      </c>
      <c r="J603" s="158" t="str">
        <f t="shared" si="58"/>
        <v>USD</v>
      </c>
      <c r="K603" s="158" t="str">
        <f t="shared" si="59"/>
        <v>EUR</v>
      </c>
      <c r="L603" s="158" t="str">
        <f t="shared" si="55"/>
        <v>USDEUR45558</v>
      </c>
      <c r="M603" s="160">
        <f t="shared" si="60"/>
        <v>45558</v>
      </c>
      <c r="N603" s="158">
        <v>0.89936145336810858</v>
      </c>
      <c r="O603" s="158">
        <v>1</v>
      </c>
      <c r="P603" s="161">
        <f t="shared" si="56"/>
        <v>0.89939999999999998</v>
      </c>
    </row>
    <row r="604" spans="9:16" x14ac:dyDescent="0.2">
      <c r="I604" s="158">
        <f t="shared" si="57"/>
        <v>2</v>
      </c>
      <c r="J604" s="158" t="str">
        <f t="shared" si="58"/>
        <v>USD</v>
      </c>
      <c r="K604" s="158" t="str">
        <f t="shared" si="59"/>
        <v>EUR</v>
      </c>
      <c r="L604" s="158" t="str">
        <f t="shared" si="55"/>
        <v>USDEUR45559</v>
      </c>
      <c r="M604" s="160">
        <f t="shared" si="60"/>
        <v>45559</v>
      </c>
      <c r="N604" s="158">
        <v>0.89823048594269295</v>
      </c>
      <c r="O604" s="158">
        <v>1</v>
      </c>
      <c r="P604" s="161">
        <f t="shared" si="56"/>
        <v>0.8982</v>
      </c>
    </row>
    <row r="605" spans="9:16" x14ac:dyDescent="0.2">
      <c r="I605" s="158">
        <f t="shared" si="57"/>
        <v>2</v>
      </c>
      <c r="J605" s="158" t="str">
        <f t="shared" si="58"/>
        <v>USD</v>
      </c>
      <c r="K605" s="158" t="str">
        <f t="shared" si="59"/>
        <v>EUR</v>
      </c>
      <c r="L605" s="158" t="str">
        <f t="shared" si="55"/>
        <v>USDEUR45560</v>
      </c>
      <c r="M605" s="160">
        <f t="shared" si="60"/>
        <v>45560</v>
      </c>
      <c r="N605" s="158">
        <v>0.89333571556190816</v>
      </c>
      <c r="O605" s="158">
        <v>1</v>
      </c>
      <c r="P605" s="161">
        <f t="shared" si="56"/>
        <v>0.89329999999999998</v>
      </c>
    </row>
    <row r="606" spans="9:16" x14ac:dyDescent="0.2">
      <c r="I606" s="158">
        <f t="shared" si="57"/>
        <v>2</v>
      </c>
      <c r="J606" s="158" t="str">
        <f t="shared" si="58"/>
        <v>USD</v>
      </c>
      <c r="K606" s="158" t="str">
        <f t="shared" si="59"/>
        <v>EUR</v>
      </c>
      <c r="L606" s="158" t="str">
        <f t="shared" si="55"/>
        <v>USDEUR45561</v>
      </c>
      <c r="M606" s="160">
        <f t="shared" si="60"/>
        <v>45561</v>
      </c>
      <c r="N606" s="158">
        <v>0.89645898700134474</v>
      </c>
      <c r="O606" s="158">
        <v>1</v>
      </c>
      <c r="P606" s="161">
        <f t="shared" si="56"/>
        <v>0.89649999999999996</v>
      </c>
    </row>
    <row r="607" spans="9:16" x14ac:dyDescent="0.2">
      <c r="I607" s="158">
        <f t="shared" si="57"/>
        <v>2</v>
      </c>
      <c r="J607" s="158" t="str">
        <f t="shared" si="58"/>
        <v>USD</v>
      </c>
      <c r="K607" s="158" t="str">
        <f t="shared" si="59"/>
        <v>EUR</v>
      </c>
      <c r="L607" s="158" t="str">
        <f t="shared" si="55"/>
        <v>USDEUR45562</v>
      </c>
      <c r="M607" s="160">
        <f t="shared" si="60"/>
        <v>45562</v>
      </c>
      <c r="N607" s="158">
        <v>0.89621796020792266</v>
      </c>
      <c r="O607" s="158">
        <v>1</v>
      </c>
      <c r="P607" s="161">
        <f t="shared" si="56"/>
        <v>0.8962</v>
      </c>
    </row>
    <row r="608" spans="9:16" x14ac:dyDescent="0.2">
      <c r="I608" s="158">
        <f t="shared" si="57"/>
        <v>2</v>
      </c>
      <c r="J608" s="158" t="str">
        <f t="shared" si="58"/>
        <v>USD</v>
      </c>
      <c r="K608" s="158" t="str">
        <f t="shared" si="59"/>
        <v>EUR</v>
      </c>
      <c r="L608" s="158" t="str">
        <f t="shared" si="55"/>
        <v>USDEUR45563</v>
      </c>
      <c r="M608" s="160">
        <f t="shared" si="60"/>
        <v>45563</v>
      </c>
      <c r="N608" s="158">
        <v>0.89621796020792266</v>
      </c>
      <c r="O608" s="158">
        <v>1</v>
      </c>
      <c r="P608" s="161">
        <f t="shared" si="56"/>
        <v>0.8962</v>
      </c>
    </row>
    <row r="609" spans="9:16" x14ac:dyDescent="0.2">
      <c r="I609" s="158">
        <f t="shared" si="57"/>
        <v>2</v>
      </c>
      <c r="J609" s="158" t="str">
        <f t="shared" si="58"/>
        <v>USD</v>
      </c>
      <c r="K609" s="158" t="str">
        <f t="shared" si="59"/>
        <v>EUR</v>
      </c>
      <c r="L609" s="158" t="str">
        <f t="shared" si="55"/>
        <v>USDEUR45564</v>
      </c>
      <c r="M609" s="160">
        <f t="shared" si="60"/>
        <v>45564</v>
      </c>
      <c r="N609" s="158">
        <v>0.89621796020792266</v>
      </c>
      <c r="O609" s="158">
        <v>1</v>
      </c>
      <c r="P609" s="161">
        <f t="shared" si="56"/>
        <v>0.8962</v>
      </c>
    </row>
    <row r="610" spans="9:16" x14ac:dyDescent="0.2">
      <c r="I610" s="158">
        <f t="shared" si="57"/>
        <v>2</v>
      </c>
      <c r="J610" s="158" t="str">
        <f t="shared" si="58"/>
        <v>USD</v>
      </c>
      <c r="K610" s="158" t="str">
        <f t="shared" si="59"/>
        <v>EUR</v>
      </c>
      <c r="L610" s="158" t="str">
        <f t="shared" si="55"/>
        <v>USDEUR45565</v>
      </c>
      <c r="M610" s="160">
        <f t="shared" si="60"/>
        <v>45565</v>
      </c>
      <c r="N610" s="158">
        <v>0.8931761343336907</v>
      </c>
      <c r="O610" s="158">
        <v>1</v>
      </c>
      <c r="P610" s="161">
        <f t="shared" si="56"/>
        <v>0.89319999999999999</v>
      </c>
    </row>
    <row r="611" spans="9:16" x14ac:dyDescent="0.2">
      <c r="I611" s="158">
        <f t="shared" si="57"/>
        <v>2</v>
      </c>
      <c r="J611" s="158" t="str">
        <f t="shared" si="58"/>
        <v>USD</v>
      </c>
      <c r="K611" s="158" t="str">
        <f t="shared" si="59"/>
        <v>EUR</v>
      </c>
      <c r="L611" s="158" t="str">
        <f t="shared" si="55"/>
        <v>USDEUR45566</v>
      </c>
      <c r="M611" s="160">
        <f t="shared" si="60"/>
        <v>45566</v>
      </c>
      <c r="N611" s="158">
        <v>0.90203860725239038</v>
      </c>
      <c r="O611" s="158">
        <v>1</v>
      </c>
      <c r="P611" s="161">
        <f t="shared" si="56"/>
        <v>0.90200000000000002</v>
      </c>
    </row>
    <row r="612" spans="9:16" x14ac:dyDescent="0.2">
      <c r="I612" s="158">
        <f t="shared" si="57"/>
        <v>2</v>
      </c>
      <c r="J612" s="158" t="str">
        <f t="shared" si="58"/>
        <v>USD</v>
      </c>
      <c r="K612" s="158" t="str">
        <f t="shared" si="59"/>
        <v>EUR</v>
      </c>
      <c r="L612" s="158" t="str">
        <f t="shared" si="55"/>
        <v>USDEUR45567</v>
      </c>
      <c r="M612" s="160">
        <f t="shared" si="60"/>
        <v>45567</v>
      </c>
      <c r="N612" s="158">
        <v>0.90326077138469874</v>
      </c>
      <c r="O612" s="158">
        <v>1</v>
      </c>
      <c r="P612" s="161">
        <f t="shared" si="56"/>
        <v>0.90329999999999999</v>
      </c>
    </row>
    <row r="613" spans="9:16" x14ac:dyDescent="0.2">
      <c r="I613" s="158">
        <f t="shared" si="57"/>
        <v>2</v>
      </c>
      <c r="J613" s="158" t="str">
        <f t="shared" si="58"/>
        <v>USD</v>
      </c>
      <c r="K613" s="158" t="str">
        <f t="shared" si="59"/>
        <v>EUR</v>
      </c>
      <c r="L613" s="158" t="str">
        <f t="shared" si="55"/>
        <v>USDEUR45568</v>
      </c>
      <c r="M613" s="160">
        <f t="shared" si="60"/>
        <v>45568</v>
      </c>
      <c r="N613" s="158">
        <v>0.90587915572062683</v>
      </c>
      <c r="O613" s="158">
        <v>1</v>
      </c>
      <c r="P613" s="161">
        <f t="shared" si="56"/>
        <v>0.90590000000000004</v>
      </c>
    </row>
    <row r="614" spans="9:16" x14ac:dyDescent="0.2">
      <c r="I614" s="158">
        <f t="shared" si="57"/>
        <v>2</v>
      </c>
      <c r="J614" s="158" t="str">
        <f t="shared" si="58"/>
        <v>USD</v>
      </c>
      <c r="K614" s="158" t="str">
        <f t="shared" si="59"/>
        <v>EUR</v>
      </c>
      <c r="L614" s="158" t="str">
        <f t="shared" si="55"/>
        <v>USDEUR45569</v>
      </c>
      <c r="M614" s="160">
        <f t="shared" si="60"/>
        <v>45569</v>
      </c>
      <c r="N614" s="158">
        <v>0.90670051681929464</v>
      </c>
      <c r="O614" s="158">
        <v>1</v>
      </c>
      <c r="P614" s="161">
        <f t="shared" si="56"/>
        <v>0.90669999999999995</v>
      </c>
    </row>
    <row r="615" spans="9:16" x14ac:dyDescent="0.2">
      <c r="I615" s="158">
        <f t="shared" si="57"/>
        <v>2</v>
      </c>
      <c r="J615" s="158" t="str">
        <f t="shared" si="58"/>
        <v>USD</v>
      </c>
      <c r="K615" s="158" t="str">
        <f t="shared" si="59"/>
        <v>EUR</v>
      </c>
      <c r="L615" s="158" t="str">
        <f t="shared" si="55"/>
        <v>USDEUR45570</v>
      </c>
      <c r="M615" s="160">
        <f t="shared" si="60"/>
        <v>45570</v>
      </c>
      <c r="N615" s="158">
        <v>0.90670051681929464</v>
      </c>
      <c r="O615" s="158">
        <v>1</v>
      </c>
      <c r="P615" s="161">
        <f t="shared" si="56"/>
        <v>0.90669999999999995</v>
      </c>
    </row>
    <row r="616" spans="9:16" x14ac:dyDescent="0.2">
      <c r="I616" s="158">
        <f t="shared" si="57"/>
        <v>2</v>
      </c>
      <c r="J616" s="158" t="str">
        <f t="shared" si="58"/>
        <v>USD</v>
      </c>
      <c r="K616" s="158" t="str">
        <f t="shared" si="59"/>
        <v>EUR</v>
      </c>
      <c r="L616" s="158" t="str">
        <f t="shared" si="55"/>
        <v>USDEUR45571</v>
      </c>
      <c r="M616" s="160">
        <f t="shared" si="60"/>
        <v>45571</v>
      </c>
      <c r="N616" s="158">
        <v>0.90670051681929464</v>
      </c>
      <c r="O616" s="158">
        <v>1</v>
      </c>
      <c r="P616" s="161">
        <f t="shared" si="56"/>
        <v>0.90669999999999995</v>
      </c>
    </row>
    <row r="617" spans="9:16" x14ac:dyDescent="0.2">
      <c r="I617" s="158">
        <f t="shared" si="57"/>
        <v>2</v>
      </c>
      <c r="J617" s="158" t="str">
        <f t="shared" si="58"/>
        <v>USD</v>
      </c>
      <c r="K617" s="158" t="str">
        <f t="shared" si="59"/>
        <v>EUR</v>
      </c>
      <c r="L617" s="158" t="str">
        <f t="shared" si="55"/>
        <v>USDEUR45572</v>
      </c>
      <c r="M617" s="160">
        <f t="shared" si="60"/>
        <v>45572</v>
      </c>
      <c r="N617" s="158">
        <v>0.91058095064651245</v>
      </c>
      <c r="O617" s="158">
        <v>1</v>
      </c>
      <c r="P617" s="161">
        <f t="shared" si="56"/>
        <v>0.91059999999999997</v>
      </c>
    </row>
    <row r="618" spans="9:16" x14ac:dyDescent="0.2">
      <c r="I618" s="158">
        <f t="shared" si="57"/>
        <v>2</v>
      </c>
      <c r="J618" s="158" t="str">
        <f t="shared" si="58"/>
        <v>USD</v>
      </c>
      <c r="K618" s="158" t="str">
        <f t="shared" si="59"/>
        <v>EUR</v>
      </c>
      <c r="L618" s="158" t="str">
        <f t="shared" si="55"/>
        <v>USDEUR45573</v>
      </c>
      <c r="M618" s="160">
        <f t="shared" si="60"/>
        <v>45573</v>
      </c>
      <c r="N618" s="158">
        <v>0.91058095064651245</v>
      </c>
      <c r="O618" s="158">
        <v>1</v>
      </c>
      <c r="P618" s="161">
        <f t="shared" si="56"/>
        <v>0.91059999999999997</v>
      </c>
    </row>
    <row r="619" spans="9:16" x14ac:dyDescent="0.2">
      <c r="I619" s="158">
        <f t="shared" si="57"/>
        <v>2</v>
      </c>
      <c r="J619" s="158" t="str">
        <f t="shared" si="58"/>
        <v>USD</v>
      </c>
      <c r="K619" s="158" t="str">
        <f t="shared" si="59"/>
        <v>EUR</v>
      </c>
      <c r="L619" s="158" t="str">
        <f t="shared" si="55"/>
        <v>USDEUR45574</v>
      </c>
      <c r="M619" s="160">
        <f t="shared" si="60"/>
        <v>45574</v>
      </c>
      <c r="N619" s="158">
        <v>0.9126585744273068</v>
      </c>
      <c r="O619" s="158">
        <v>1</v>
      </c>
      <c r="P619" s="161">
        <f t="shared" si="56"/>
        <v>0.91269999999999996</v>
      </c>
    </row>
    <row r="620" spans="9:16" x14ac:dyDescent="0.2">
      <c r="I620" s="158">
        <f t="shared" si="57"/>
        <v>2</v>
      </c>
      <c r="J620" s="158" t="str">
        <f t="shared" si="58"/>
        <v>USD</v>
      </c>
      <c r="K620" s="158" t="str">
        <f t="shared" si="59"/>
        <v>EUR</v>
      </c>
      <c r="L620" s="158" t="str">
        <f t="shared" si="55"/>
        <v>USDEUR45575</v>
      </c>
      <c r="M620" s="160">
        <f t="shared" si="60"/>
        <v>45575</v>
      </c>
      <c r="N620" s="158">
        <v>0.91474570069520678</v>
      </c>
      <c r="O620" s="158">
        <v>1</v>
      </c>
      <c r="P620" s="161">
        <f t="shared" si="56"/>
        <v>0.91469999999999996</v>
      </c>
    </row>
    <row r="621" spans="9:16" x14ac:dyDescent="0.2">
      <c r="I621" s="158">
        <f t="shared" si="57"/>
        <v>2</v>
      </c>
      <c r="J621" s="158" t="str">
        <f t="shared" si="58"/>
        <v>USD</v>
      </c>
      <c r="K621" s="158" t="str">
        <f t="shared" si="59"/>
        <v>EUR</v>
      </c>
      <c r="L621" s="158" t="str">
        <f t="shared" si="55"/>
        <v>USDEUR45576</v>
      </c>
      <c r="M621" s="160">
        <f t="shared" si="60"/>
        <v>45576</v>
      </c>
      <c r="N621" s="158">
        <v>0.91424392027793011</v>
      </c>
      <c r="O621" s="158">
        <v>1</v>
      </c>
      <c r="P621" s="161">
        <f t="shared" si="56"/>
        <v>0.91420000000000001</v>
      </c>
    </row>
    <row r="622" spans="9:16" x14ac:dyDescent="0.2">
      <c r="I622" s="158">
        <f t="shared" si="57"/>
        <v>2</v>
      </c>
      <c r="J622" s="158" t="str">
        <f t="shared" si="58"/>
        <v>USD</v>
      </c>
      <c r="K622" s="158" t="str">
        <f t="shared" si="59"/>
        <v>EUR</v>
      </c>
      <c r="L622" s="158" t="str">
        <f t="shared" si="55"/>
        <v>USDEUR45577</v>
      </c>
      <c r="M622" s="160">
        <f t="shared" si="60"/>
        <v>45577</v>
      </c>
      <c r="N622" s="158">
        <v>0.91424392027793011</v>
      </c>
      <c r="O622" s="158">
        <v>1</v>
      </c>
      <c r="P622" s="161">
        <f t="shared" si="56"/>
        <v>0.91420000000000001</v>
      </c>
    </row>
    <row r="623" spans="9:16" x14ac:dyDescent="0.2">
      <c r="I623" s="158">
        <f t="shared" si="57"/>
        <v>2</v>
      </c>
      <c r="J623" s="158" t="str">
        <f t="shared" si="58"/>
        <v>USD</v>
      </c>
      <c r="K623" s="158" t="str">
        <f t="shared" si="59"/>
        <v>EUR</v>
      </c>
      <c r="L623" s="158" t="str">
        <f t="shared" si="55"/>
        <v>USDEUR45578</v>
      </c>
      <c r="M623" s="160">
        <f t="shared" si="60"/>
        <v>45578</v>
      </c>
      <c r="N623" s="158">
        <v>0.91424392027793011</v>
      </c>
      <c r="O623" s="158">
        <v>1</v>
      </c>
      <c r="P623" s="161">
        <f t="shared" si="56"/>
        <v>0.91420000000000001</v>
      </c>
    </row>
    <row r="624" spans="9:16" x14ac:dyDescent="0.2">
      <c r="I624" s="158">
        <f t="shared" si="57"/>
        <v>2</v>
      </c>
      <c r="J624" s="158" t="str">
        <f t="shared" si="58"/>
        <v>USD</v>
      </c>
      <c r="K624" s="158" t="str">
        <f t="shared" si="59"/>
        <v>EUR</v>
      </c>
      <c r="L624" s="158" t="str">
        <f t="shared" si="55"/>
        <v>USDEUR45579</v>
      </c>
      <c r="M624" s="160">
        <f t="shared" si="60"/>
        <v>45579</v>
      </c>
      <c r="N624" s="158">
        <v>0.91617040769583147</v>
      </c>
      <c r="O624" s="158">
        <v>1</v>
      </c>
      <c r="P624" s="161">
        <f t="shared" si="56"/>
        <v>0.91620000000000001</v>
      </c>
    </row>
    <row r="625" spans="9:16" x14ac:dyDescent="0.2">
      <c r="I625" s="158">
        <f t="shared" si="57"/>
        <v>2</v>
      </c>
      <c r="J625" s="158" t="str">
        <f t="shared" si="58"/>
        <v>USD</v>
      </c>
      <c r="K625" s="158" t="str">
        <f t="shared" si="59"/>
        <v>EUR</v>
      </c>
      <c r="L625" s="158" t="str">
        <f t="shared" si="55"/>
        <v>USDEUR45580</v>
      </c>
      <c r="M625" s="160">
        <f t="shared" si="60"/>
        <v>45580</v>
      </c>
      <c r="N625" s="158">
        <v>0.91717875813996141</v>
      </c>
      <c r="O625" s="158">
        <v>1</v>
      </c>
      <c r="P625" s="161">
        <f t="shared" si="56"/>
        <v>0.91720000000000002</v>
      </c>
    </row>
    <row r="626" spans="9:16" x14ac:dyDescent="0.2">
      <c r="I626" s="158">
        <f t="shared" si="57"/>
        <v>2</v>
      </c>
      <c r="J626" s="158" t="str">
        <f t="shared" si="58"/>
        <v>USD</v>
      </c>
      <c r="K626" s="158" t="str">
        <f t="shared" si="59"/>
        <v>EUR</v>
      </c>
      <c r="L626" s="158" t="str">
        <f t="shared" si="55"/>
        <v>USDEUR45581</v>
      </c>
      <c r="M626" s="160">
        <f t="shared" si="60"/>
        <v>45581</v>
      </c>
      <c r="N626" s="158">
        <v>0.91768376617417646</v>
      </c>
      <c r="O626" s="158">
        <v>1</v>
      </c>
      <c r="P626" s="161">
        <f t="shared" si="56"/>
        <v>0.91769999999999996</v>
      </c>
    </row>
    <row r="627" spans="9:16" x14ac:dyDescent="0.2">
      <c r="I627" s="158">
        <f t="shared" si="57"/>
        <v>2</v>
      </c>
      <c r="J627" s="158" t="str">
        <f t="shared" si="58"/>
        <v>USD</v>
      </c>
      <c r="K627" s="158" t="str">
        <f t="shared" si="59"/>
        <v>EUR</v>
      </c>
      <c r="L627" s="158" t="str">
        <f t="shared" si="55"/>
        <v>USDEUR45582</v>
      </c>
      <c r="M627" s="160">
        <f t="shared" si="60"/>
        <v>45582</v>
      </c>
      <c r="N627" s="158">
        <v>0.92030185900975514</v>
      </c>
      <c r="O627" s="158">
        <v>1</v>
      </c>
      <c r="P627" s="161">
        <f t="shared" si="56"/>
        <v>0.92030000000000001</v>
      </c>
    </row>
    <row r="628" spans="9:16" x14ac:dyDescent="0.2">
      <c r="I628" s="158">
        <f t="shared" si="57"/>
        <v>2</v>
      </c>
      <c r="J628" s="158" t="str">
        <f t="shared" si="58"/>
        <v>USD</v>
      </c>
      <c r="K628" s="158" t="str">
        <f t="shared" si="59"/>
        <v>EUR</v>
      </c>
      <c r="L628" s="158" t="str">
        <f t="shared" si="55"/>
        <v>USDEUR45583</v>
      </c>
      <c r="M628" s="160">
        <f t="shared" si="60"/>
        <v>45583</v>
      </c>
      <c r="N628" s="158">
        <v>0.92191389324237116</v>
      </c>
      <c r="O628" s="158">
        <v>1</v>
      </c>
      <c r="P628" s="161">
        <f t="shared" si="56"/>
        <v>0.92190000000000005</v>
      </c>
    </row>
    <row r="629" spans="9:16" x14ac:dyDescent="0.2">
      <c r="I629" s="158">
        <f t="shared" si="57"/>
        <v>2</v>
      </c>
      <c r="J629" s="158" t="str">
        <f t="shared" si="58"/>
        <v>USD</v>
      </c>
      <c r="K629" s="158" t="str">
        <f t="shared" si="59"/>
        <v>EUR</v>
      </c>
      <c r="L629" s="158" t="str">
        <f t="shared" si="55"/>
        <v>USDEUR45584</v>
      </c>
      <c r="M629" s="160">
        <f t="shared" si="60"/>
        <v>45584</v>
      </c>
      <c r="N629" s="158">
        <v>0.92191389324237116</v>
      </c>
      <c r="O629" s="158">
        <v>1</v>
      </c>
      <c r="P629" s="161">
        <f t="shared" si="56"/>
        <v>0.92190000000000005</v>
      </c>
    </row>
    <row r="630" spans="9:16" x14ac:dyDescent="0.2">
      <c r="I630" s="158">
        <f t="shared" si="57"/>
        <v>2</v>
      </c>
      <c r="J630" s="158" t="str">
        <f t="shared" si="58"/>
        <v>USD</v>
      </c>
      <c r="K630" s="158" t="str">
        <f t="shared" si="59"/>
        <v>EUR</v>
      </c>
      <c r="L630" s="158" t="str">
        <f t="shared" si="55"/>
        <v>USDEUR45585</v>
      </c>
      <c r="M630" s="160">
        <f t="shared" si="60"/>
        <v>45585</v>
      </c>
      <c r="N630" s="158">
        <v>0.92191389324237116</v>
      </c>
      <c r="O630" s="158">
        <v>1</v>
      </c>
      <c r="P630" s="161">
        <f t="shared" si="56"/>
        <v>0.92190000000000005</v>
      </c>
    </row>
    <row r="631" spans="9:16" x14ac:dyDescent="0.2">
      <c r="I631" s="158">
        <f t="shared" si="57"/>
        <v>2</v>
      </c>
      <c r="J631" s="158" t="str">
        <f t="shared" si="58"/>
        <v>USD</v>
      </c>
      <c r="K631" s="158" t="str">
        <f t="shared" si="59"/>
        <v>EUR</v>
      </c>
      <c r="L631" s="158" t="str">
        <f t="shared" si="55"/>
        <v>USDEUR45586</v>
      </c>
      <c r="M631" s="160">
        <f t="shared" si="60"/>
        <v>45586</v>
      </c>
      <c r="N631" s="158">
        <v>0.92140422003132783</v>
      </c>
      <c r="O631" s="158">
        <v>1</v>
      </c>
      <c r="P631" s="161">
        <f t="shared" si="56"/>
        <v>0.9214</v>
      </c>
    </row>
    <row r="632" spans="9:16" x14ac:dyDescent="0.2">
      <c r="I632" s="158">
        <f t="shared" si="57"/>
        <v>2</v>
      </c>
      <c r="J632" s="158" t="str">
        <f t="shared" si="58"/>
        <v>USD</v>
      </c>
      <c r="K632" s="158" t="str">
        <f t="shared" si="59"/>
        <v>EUR</v>
      </c>
      <c r="L632" s="158" t="str">
        <f t="shared" si="55"/>
        <v>USDEUR45587</v>
      </c>
      <c r="M632" s="160">
        <f t="shared" si="60"/>
        <v>45587</v>
      </c>
      <c r="N632" s="158">
        <v>0.9241290084095739</v>
      </c>
      <c r="O632" s="158">
        <v>1</v>
      </c>
      <c r="P632" s="161">
        <f t="shared" si="56"/>
        <v>0.92410000000000003</v>
      </c>
    </row>
    <row r="633" spans="9:16" x14ac:dyDescent="0.2">
      <c r="I633" s="158">
        <f t="shared" si="57"/>
        <v>2</v>
      </c>
      <c r="J633" s="158" t="str">
        <f t="shared" si="58"/>
        <v>USD</v>
      </c>
      <c r="K633" s="158" t="str">
        <f t="shared" si="59"/>
        <v>EUR</v>
      </c>
      <c r="L633" s="158" t="str">
        <f t="shared" si="55"/>
        <v>USDEUR45588</v>
      </c>
      <c r="M633" s="160">
        <f t="shared" si="60"/>
        <v>45588</v>
      </c>
      <c r="N633" s="158">
        <v>0.92876381536175356</v>
      </c>
      <c r="O633" s="158">
        <v>1</v>
      </c>
      <c r="P633" s="161">
        <f t="shared" si="56"/>
        <v>0.92879999999999996</v>
      </c>
    </row>
    <row r="634" spans="9:16" x14ac:dyDescent="0.2">
      <c r="I634" s="158">
        <f t="shared" si="57"/>
        <v>2</v>
      </c>
      <c r="J634" s="158" t="str">
        <f t="shared" si="58"/>
        <v>USD</v>
      </c>
      <c r="K634" s="158" t="str">
        <f t="shared" si="59"/>
        <v>EUR</v>
      </c>
      <c r="L634" s="158" t="str">
        <f t="shared" si="55"/>
        <v>USDEUR45589</v>
      </c>
      <c r="M634" s="160">
        <f t="shared" si="60"/>
        <v>45589</v>
      </c>
      <c r="N634" s="158">
        <v>0.92584019998148315</v>
      </c>
      <c r="O634" s="158">
        <v>1</v>
      </c>
      <c r="P634" s="161">
        <f t="shared" si="56"/>
        <v>0.92579999999999996</v>
      </c>
    </row>
    <row r="635" spans="9:16" x14ac:dyDescent="0.2">
      <c r="I635" s="158">
        <f t="shared" si="57"/>
        <v>2</v>
      </c>
      <c r="J635" s="158" t="str">
        <f t="shared" si="58"/>
        <v>USD</v>
      </c>
      <c r="K635" s="158" t="str">
        <f t="shared" si="59"/>
        <v>EUR</v>
      </c>
      <c r="L635" s="158" t="str">
        <f t="shared" si="55"/>
        <v>USDEUR45590</v>
      </c>
      <c r="M635" s="160">
        <f t="shared" si="60"/>
        <v>45590</v>
      </c>
      <c r="N635" s="158">
        <v>0.92378752886836024</v>
      </c>
      <c r="O635" s="158">
        <v>1</v>
      </c>
      <c r="P635" s="161">
        <f t="shared" si="56"/>
        <v>0.92379999999999995</v>
      </c>
    </row>
    <row r="636" spans="9:16" x14ac:dyDescent="0.2">
      <c r="I636" s="158">
        <f t="shared" si="57"/>
        <v>2</v>
      </c>
      <c r="J636" s="158" t="str">
        <f t="shared" si="58"/>
        <v>USD</v>
      </c>
      <c r="K636" s="158" t="str">
        <f t="shared" si="59"/>
        <v>EUR</v>
      </c>
      <c r="L636" s="158" t="str">
        <f t="shared" si="55"/>
        <v>USDEUR45591</v>
      </c>
      <c r="M636" s="160">
        <f t="shared" si="60"/>
        <v>45591</v>
      </c>
      <c r="N636" s="158">
        <v>0.92378752886836024</v>
      </c>
      <c r="O636" s="158">
        <v>1</v>
      </c>
      <c r="P636" s="161">
        <f t="shared" si="56"/>
        <v>0.92379999999999995</v>
      </c>
    </row>
    <row r="637" spans="9:16" x14ac:dyDescent="0.2">
      <c r="I637" s="158">
        <f t="shared" si="57"/>
        <v>2</v>
      </c>
      <c r="J637" s="158" t="str">
        <f t="shared" si="58"/>
        <v>USD</v>
      </c>
      <c r="K637" s="158" t="str">
        <f t="shared" si="59"/>
        <v>EUR</v>
      </c>
      <c r="L637" s="158" t="str">
        <f t="shared" si="55"/>
        <v>USDEUR45592</v>
      </c>
      <c r="M637" s="160">
        <f t="shared" si="60"/>
        <v>45592</v>
      </c>
      <c r="N637" s="158">
        <v>0.92378752886836024</v>
      </c>
      <c r="O637" s="158">
        <v>1</v>
      </c>
      <c r="P637" s="161">
        <f t="shared" si="56"/>
        <v>0.92379999999999995</v>
      </c>
    </row>
    <row r="638" spans="9:16" x14ac:dyDescent="0.2">
      <c r="I638" s="158">
        <f t="shared" si="57"/>
        <v>2</v>
      </c>
      <c r="J638" s="158" t="str">
        <f t="shared" si="58"/>
        <v>USD</v>
      </c>
      <c r="K638" s="158" t="str">
        <f t="shared" si="59"/>
        <v>EUR</v>
      </c>
      <c r="L638" s="158" t="str">
        <f t="shared" si="55"/>
        <v>USDEUR45593</v>
      </c>
      <c r="M638" s="160">
        <f t="shared" si="60"/>
        <v>45593</v>
      </c>
      <c r="N638" s="158">
        <v>0.92438528378628204</v>
      </c>
      <c r="O638" s="158">
        <v>1</v>
      </c>
      <c r="P638" s="161">
        <f t="shared" si="56"/>
        <v>0.9244</v>
      </c>
    </row>
    <row r="639" spans="9:16" x14ac:dyDescent="0.2">
      <c r="I639" s="158">
        <f t="shared" si="57"/>
        <v>2</v>
      </c>
      <c r="J639" s="158" t="str">
        <f t="shared" si="58"/>
        <v>USD</v>
      </c>
      <c r="K639" s="158" t="str">
        <f t="shared" si="59"/>
        <v>EUR</v>
      </c>
      <c r="L639" s="158" t="str">
        <f t="shared" si="55"/>
        <v>USDEUR45594</v>
      </c>
      <c r="M639" s="160">
        <f t="shared" si="60"/>
        <v>45594</v>
      </c>
      <c r="N639" s="158">
        <v>0.92816038611472074</v>
      </c>
      <c r="O639" s="158">
        <v>1</v>
      </c>
      <c r="P639" s="161">
        <f t="shared" si="56"/>
        <v>0.92820000000000003</v>
      </c>
    </row>
    <row r="640" spans="9:16" x14ac:dyDescent="0.2">
      <c r="I640" s="158">
        <f t="shared" si="57"/>
        <v>2</v>
      </c>
      <c r="J640" s="158" t="str">
        <f t="shared" si="58"/>
        <v>USD</v>
      </c>
      <c r="K640" s="158" t="str">
        <f t="shared" si="59"/>
        <v>EUR</v>
      </c>
      <c r="L640" s="158" t="str">
        <f t="shared" si="55"/>
        <v>USDEUR45595</v>
      </c>
      <c r="M640" s="160">
        <f t="shared" si="60"/>
        <v>45595</v>
      </c>
      <c r="N640" s="158">
        <v>0.92464170134073054</v>
      </c>
      <c r="O640" s="158">
        <v>1</v>
      </c>
      <c r="P640" s="161">
        <f t="shared" si="56"/>
        <v>0.92459999999999998</v>
      </c>
    </row>
    <row r="641" spans="9:16" x14ac:dyDescent="0.2">
      <c r="I641" s="158">
        <f t="shared" si="57"/>
        <v>2</v>
      </c>
      <c r="J641" s="158" t="str">
        <f t="shared" si="58"/>
        <v>USD</v>
      </c>
      <c r="K641" s="158" t="str">
        <f t="shared" si="59"/>
        <v>EUR</v>
      </c>
      <c r="L641" s="158" t="str">
        <f t="shared" si="55"/>
        <v>USDEUR45596</v>
      </c>
      <c r="M641" s="160">
        <f t="shared" si="60"/>
        <v>45596</v>
      </c>
      <c r="N641" s="158">
        <v>0.91894872266127547</v>
      </c>
      <c r="O641" s="158">
        <v>1</v>
      </c>
      <c r="P641" s="161">
        <f t="shared" si="56"/>
        <v>0.91890000000000005</v>
      </c>
    </row>
    <row r="642" spans="9:16" x14ac:dyDescent="0.2">
      <c r="I642" s="158">
        <f t="shared" si="57"/>
        <v>2</v>
      </c>
      <c r="J642" s="158" t="str">
        <f t="shared" si="58"/>
        <v>USD</v>
      </c>
      <c r="K642" s="158" t="str">
        <f t="shared" si="59"/>
        <v>EUR</v>
      </c>
      <c r="L642" s="158" t="str">
        <f t="shared" si="55"/>
        <v>USDEUR45597</v>
      </c>
      <c r="M642" s="160">
        <f t="shared" si="60"/>
        <v>45597</v>
      </c>
      <c r="N642" s="158">
        <v>0.91869545245751028</v>
      </c>
      <c r="O642" s="158">
        <v>1</v>
      </c>
      <c r="P642" s="161">
        <f t="shared" si="56"/>
        <v>0.91869999999999996</v>
      </c>
    </row>
    <row r="643" spans="9:16" x14ac:dyDescent="0.2">
      <c r="I643" s="158">
        <f t="shared" si="57"/>
        <v>2</v>
      </c>
      <c r="J643" s="158" t="str">
        <f t="shared" si="58"/>
        <v>USD</v>
      </c>
      <c r="K643" s="158" t="str">
        <f t="shared" si="59"/>
        <v>EUR</v>
      </c>
      <c r="L643" s="158" t="str">
        <f t="shared" ref="L643:L706" si="61">J643&amp;K643&amp;M643</f>
        <v>USDEUR45598</v>
      </c>
      <c r="M643" s="160">
        <f t="shared" si="60"/>
        <v>45598</v>
      </c>
      <c r="N643" s="158">
        <v>0.91869545245751028</v>
      </c>
      <c r="O643" s="158">
        <v>1</v>
      </c>
      <c r="P643" s="161">
        <f t="shared" ref="P643:P706" si="62">ROUND(N643*O643,4)</f>
        <v>0.91869999999999996</v>
      </c>
    </row>
    <row r="644" spans="9:16" x14ac:dyDescent="0.2">
      <c r="I644" s="158">
        <f t="shared" ref="I644:I707" si="63">IF(M643=$G$2,I643+1,I643)</f>
        <v>2</v>
      </c>
      <c r="J644" s="158" t="str">
        <f t="shared" ref="J644:J707" si="64">VLOOKUP($I644,$A:$C,2,FALSE)</f>
        <v>USD</v>
      </c>
      <c r="K644" s="158" t="str">
        <f t="shared" ref="K644:K707" si="65">VLOOKUP($I644,$A:$C,3,FALSE)</f>
        <v>EUR</v>
      </c>
      <c r="L644" s="158" t="str">
        <f t="shared" si="61"/>
        <v>USDEUR45599</v>
      </c>
      <c r="M644" s="160">
        <f t="shared" ref="M644:M707" si="66">IF(I644=I643,M643+1,$G$1)</f>
        <v>45599</v>
      </c>
      <c r="N644" s="158">
        <v>0.91869545245751028</v>
      </c>
      <c r="O644" s="158">
        <v>1</v>
      </c>
      <c r="P644" s="161">
        <f t="shared" si="62"/>
        <v>0.91869999999999996</v>
      </c>
    </row>
    <row r="645" spans="9:16" x14ac:dyDescent="0.2">
      <c r="I645" s="158">
        <f t="shared" si="63"/>
        <v>2</v>
      </c>
      <c r="J645" s="158" t="str">
        <f t="shared" si="64"/>
        <v>USD</v>
      </c>
      <c r="K645" s="158" t="str">
        <f t="shared" si="65"/>
        <v>EUR</v>
      </c>
      <c r="L645" s="158" t="str">
        <f t="shared" si="61"/>
        <v>USDEUR45600</v>
      </c>
      <c r="M645" s="160">
        <f t="shared" si="66"/>
        <v>45600</v>
      </c>
      <c r="N645" s="158">
        <v>0.91709464416727804</v>
      </c>
      <c r="O645" s="158">
        <v>1</v>
      </c>
      <c r="P645" s="161">
        <f t="shared" si="62"/>
        <v>0.91710000000000003</v>
      </c>
    </row>
    <row r="646" spans="9:16" x14ac:dyDescent="0.2">
      <c r="I646" s="158">
        <f t="shared" si="63"/>
        <v>2</v>
      </c>
      <c r="J646" s="158" t="str">
        <f t="shared" si="64"/>
        <v>USD</v>
      </c>
      <c r="K646" s="158" t="str">
        <f t="shared" si="65"/>
        <v>EUR</v>
      </c>
      <c r="L646" s="158" t="str">
        <f t="shared" si="61"/>
        <v>USDEUR45601</v>
      </c>
      <c r="M646" s="160">
        <f t="shared" si="66"/>
        <v>45601</v>
      </c>
      <c r="N646" s="158">
        <v>0.91768376617417646</v>
      </c>
      <c r="O646" s="158">
        <v>1</v>
      </c>
      <c r="P646" s="161">
        <f t="shared" si="62"/>
        <v>0.91769999999999996</v>
      </c>
    </row>
    <row r="647" spans="9:16" x14ac:dyDescent="0.2">
      <c r="I647" s="158">
        <f t="shared" si="63"/>
        <v>2</v>
      </c>
      <c r="J647" s="158" t="str">
        <f t="shared" si="64"/>
        <v>USD</v>
      </c>
      <c r="K647" s="158" t="str">
        <f t="shared" si="65"/>
        <v>EUR</v>
      </c>
      <c r="L647" s="158" t="str">
        <f t="shared" si="61"/>
        <v>USDEUR45602</v>
      </c>
      <c r="M647" s="160">
        <f t="shared" si="66"/>
        <v>45602</v>
      </c>
      <c r="N647" s="158">
        <v>0.93501636278634881</v>
      </c>
      <c r="O647" s="158">
        <v>1</v>
      </c>
      <c r="P647" s="161">
        <f t="shared" si="62"/>
        <v>0.93500000000000005</v>
      </c>
    </row>
    <row r="648" spans="9:16" x14ac:dyDescent="0.2">
      <c r="I648" s="158">
        <f t="shared" si="63"/>
        <v>2</v>
      </c>
      <c r="J648" s="158" t="str">
        <f t="shared" si="64"/>
        <v>USD</v>
      </c>
      <c r="K648" s="158" t="str">
        <f t="shared" si="65"/>
        <v>EUR</v>
      </c>
      <c r="L648" s="158" t="str">
        <f t="shared" si="61"/>
        <v>USDEUR45603</v>
      </c>
      <c r="M648" s="160">
        <f t="shared" si="66"/>
        <v>45603</v>
      </c>
      <c r="N648" s="158">
        <v>0.92721372276309688</v>
      </c>
      <c r="O648" s="158">
        <v>1</v>
      </c>
      <c r="P648" s="161">
        <f t="shared" si="62"/>
        <v>0.92720000000000002</v>
      </c>
    </row>
    <row r="649" spans="9:16" x14ac:dyDescent="0.2">
      <c r="I649" s="158">
        <f t="shared" si="63"/>
        <v>2</v>
      </c>
      <c r="J649" s="158" t="str">
        <f t="shared" si="64"/>
        <v>USD</v>
      </c>
      <c r="K649" s="158" t="str">
        <f t="shared" si="65"/>
        <v>EUR</v>
      </c>
      <c r="L649" s="158" t="str">
        <f t="shared" si="61"/>
        <v>USDEUR45604</v>
      </c>
      <c r="M649" s="160">
        <f t="shared" si="66"/>
        <v>45604</v>
      </c>
      <c r="N649" s="158">
        <v>0.9283327144448571</v>
      </c>
      <c r="O649" s="158">
        <v>1</v>
      </c>
      <c r="P649" s="161">
        <f t="shared" si="62"/>
        <v>0.92830000000000001</v>
      </c>
    </row>
    <row r="650" spans="9:16" x14ac:dyDescent="0.2">
      <c r="I650" s="158">
        <f t="shared" si="63"/>
        <v>2</v>
      </c>
      <c r="J650" s="158" t="str">
        <f t="shared" si="64"/>
        <v>USD</v>
      </c>
      <c r="K650" s="158" t="str">
        <f t="shared" si="65"/>
        <v>EUR</v>
      </c>
      <c r="L650" s="158" t="str">
        <f t="shared" si="61"/>
        <v>USDEUR45605</v>
      </c>
      <c r="M650" s="160">
        <f t="shared" si="66"/>
        <v>45605</v>
      </c>
      <c r="N650" s="158">
        <v>0.9283327144448571</v>
      </c>
      <c r="O650" s="158">
        <v>1</v>
      </c>
      <c r="P650" s="161">
        <f t="shared" si="62"/>
        <v>0.92830000000000001</v>
      </c>
    </row>
    <row r="651" spans="9:16" x14ac:dyDescent="0.2">
      <c r="I651" s="158">
        <f t="shared" si="63"/>
        <v>2</v>
      </c>
      <c r="J651" s="158" t="str">
        <f t="shared" si="64"/>
        <v>USD</v>
      </c>
      <c r="K651" s="158" t="str">
        <f t="shared" si="65"/>
        <v>EUR</v>
      </c>
      <c r="L651" s="158" t="str">
        <f t="shared" si="61"/>
        <v>USDEUR45606</v>
      </c>
      <c r="M651" s="160">
        <f t="shared" si="66"/>
        <v>45606</v>
      </c>
      <c r="N651" s="158">
        <v>0.9283327144448571</v>
      </c>
      <c r="O651" s="158">
        <v>1</v>
      </c>
      <c r="P651" s="161">
        <f t="shared" si="62"/>
        <v>0.92830000000000001</v>
      </c>
    </row>
    <row r="652" spans="9:16" x14ac:dyDescent="0.2">
      <c r="I652" s="158">
        <f t="shared" si="63"/>
        <v>2</v>
      </c>
      <c r="J652" s="158" t="str">
        <f t="shared" si="64"/>
        <v>USD</v>
      </c>
      <c r="K652" s="158" t="str">
        <f t="shared" si="65"/>
        <v>EUR</v>
      </c>
      <c r="L652" s="158" t="str">
        <f t="shared" si="61"/>
        <v>USDEUR45607</v>
      </c>
      <c r="M652" s="160">
        <f t="shared" si="66"/>
        <v>45607</v>
      </c>
      <c r="N652" s="158">
        <v>0.9388789784996715</v>
      </c>
      <c r="O652" s="158">
        <v>1</v>
      </c>
      <c r="P652" s="161">
        <f t="shared" si="62"/>
        <v>0.93889999999999996</v>
      </c>
    </row>
    <row r="653" spans="9:16" x14ac:dyDescent="0.2">
      <c r="I653" s="158">
        <f t="shared" si="63"/>
        <v>2</v>
      </c>
      <c r="J653" s="158" t="str">
        <f t="shared" si="64"/>
        <v>USD</v>
      </c>
      <c r="K653" s="158" t="str">
        <f t="shared" si="65"/>
        <v>EUR</v>
      </c>
      <c r="L653" s="158" t="str">
        <f t="shared" si="61"/>
        <v>USDEUR45608</v>
      </c>
      <c r="M653" s="160">
        <f t="shared" si="66"/>
        <v>45608</v>
      </c>
      <c r="N653" s="158">
        <v>0.94188565508147304</v>
      </c>
      <c r="O653" s="158">
        <v>1</v>
      </c>
      <c r="P653" s="161">
        <f t="shared" si="62"/>
        <v>0.94189999999999996</v>
      </c>
    </row>
    <row r="654" spans="9:16" x14ac:dyDescent="0.2">
      <c r="I654" s="158">
        <f t="shared" si="63"/>
        <v>2</v>
      </c>
      <c r="J654" s="158" t="str">
        <f t="shared" si="64"/>
        <v>USD</v>
      </c>
      <c r="K654" s="158" t="str">
        <f t="shared" si="65"/>
        <v>EUR</v>
      </c>
      <c r="L654" s="158" t="str">
        <f t="shared" si="61"/>
        <v>USDEUR45609</v>
      </c>
      <c r="M654" s="160">
        <f t="shared" si="66"/>
        <v>45609</v>
      </c>
      <c r="N654" s="158">
        <v>0.94082227867155899</v>
      </c>
      <c r="O654" s="158">
        <v>1</v>
      </c>
      <c r="P654" s="161">
        <f t="shared" si="62"/>
        <v>0.94079999999999997</v>
      </c>
    </row>
    <row r="655" spans="9:16" x14ac:dyDescent="0.2">
      <c r="I655" s="158">
        <f t="shared" si="63"/>
        <v>2</v>
      </c>
      <c r="J655" s="158" t="str">
        <f t="shared" si="64"/>
        <v>USD</v>
      </c>
      <c r="K655" s="158" t="str">
        <f t="shared" si="65"/>
        <v>EUR</v>
      </c>
      <c r="L655" s="158" t="str">
        <f t="shared" si="61"/>
        <v>USDEUR45610</v>
      </c>
      <c r="M655" s="160">
        <f t="shared" si="66"/>
        <v>45610</v>
      </c>
      <c r="N655" s="158">
        <v>0.94939713282065896</v>
      </c>
      <c r="O655" s="158">
        <v>1</v>
      </c>
      <c r="P655" s="161">
        <f t="shared" si="62"/>
        <v>0.94940000000000002</v>
      </c>
    </row>
    <row r="656" spans="9:16" x14ac:dyDescent="0.2">
      <c r="I656" s="158">
        <f t="shared" si="63"/>
        <v>2</v>
      </c>
      <c r="J656" s="158" t="str">
        <f t="shared" si="64"/>
        <v>USD</v>
      </c>
      <c r="K656" s="158" t="str">
        <f t="shared" si="65"/>
        <v>EUR</v>
      </c>
      <c r="L656" s="158" t="str">
        <f t="shared" si="61"/>
        <v>USDEUR45611</v>
      </c>
      <c r="M656" s="160">
        <f t="shared" si="66"/>
        <v>45611</v>
      </c>
      <c r="N656" s="158">
        <v>0.94491165076065387</v>
      </c>
      <c r="O656" s="158">
        <v>1</v>
      </c>
      <c r="P656" s="161">
        <f t="shared" si="62"/>
        <v>0.94489999999999996</v>
      </c>
    </row>
    <row r="657" spans="9:16" x14ac:dyDescent="0.2">
      <c r="I657" s="158">
        <f t="shared" si="63"/>
        <v>2</v>
      </c>
      <c r="J657" s="158" t="str">
        <f t="shared" si="64"/>
        <v>USD</v>
      </c>
      <c r="K657" s="158" t="str">
        <f t="shared" si="65"/>
        <v>EUR</v>
      </c>
      <c r="L657" s="158" t="str">
        <f t="shared" si="61"/>
        <v>USDEUR45612</v>
      </c>
      <c r="M657" s="160">
        <f t="shared" si="66"/>
        <v>45612</v>
      </c>
      <c r="N657" s="158">
        <v>0.94491165076065387</v>
      </c>
      <c r="O657" s="158">
        <v>1</v>
      </c>
      <c r="P657" s="161">
        <f t="shared" si="62"/>
        <v>0.94489999999999996</v>
      </c>
    </row>
    <row r="658" spans="9:16" x14ac:dyDescent="0.2">
      <c r="I658" s="158">
        <f t="shared" si="63"/>
        <v>2</v>
      </c>
      <c r="J658" s="158" t="str">
        <f t="shared" si="64"/>
        <v>USD</v>
      </c>
      <c r="K658" s="158" t="str">
        <f t="shared" si="65"/>
        <v>EUR</v>
      </c>
      <c r="L658" s="158" t="str">
        <f t="shared" si="61"/>
        <v>USDEUR45613</v>
      </c>
      <c r="M658" s="160">
        <f t="shared" si="66"/>
        <v>45613</v>
      </c>
      <c r="N658" s="158">
        <v>0.94491165076065387</v>
      </c>
      <c r="O658" s="158">
        <v>1</v>
      </c>
      <c r="P658" s="161">
        <f t="shared" si="62"/>
        <v>0.94489999999999996</v>
      </c>
    </row>
    <row r="659" spans="9:16" x14ac:dyDescent="0.2">
      <c r="I659" s="158">
        <f t="shared" si="63"/>
        <v>2</v>
      </c>
      <c r="J659" s="158" t="str">
        <f t="shared" si="64"/>
        <v>USD</v>
      </c>
      <c r="K659" s="158" t="str">
        <f t="shared" si="65"/>
        <v>EUR</v>
      </c>
      <c r="L659" s="158" t="str">
        <f t="shared" si="61"/>
        <v>USDEUR45614</v>
      </c>
      <c r="M659" s="160">
        <f t="shared" si="66"/>
        <v>45614</v>
      </c>
      <c r="N659" s="158">
        <v>0.94768764215314638</v>
      </c>
      <c r="O659" s="158">
        <v>1</v>
      </c>
      <c r="P659" s="161">
        <f t="shared" si="62"/>
        <v>0.94769999999999999</v>
      </c>
    </row>
    <row r="660" spans="9:16" x14ac:dyDescent="0.2">
      <c r="I660" s="158">
        <f t="shared" si="63"/>
        <v>2</v>
      </c>
      <c r="J660" s="158" t="str">
        <f t="shared" si="64"/>
        <v>USD</v>
      </c>
      <c r="K660" s="158" t="str">
        <f t="shared" si="65"/>
        <v>EUR</v>
      </c>
      <c r="L660" s="158" t="str">
        <f t="shared" si="61"/>
        <v>USDEUR45615</v>
      </c>
      <c r="M660" s="160">
        <f t="shared" si="66"/>
        <v>45615</v>
      </c>
      <c r="N660" s="158">
        <v>0.94535829079221023</v>
      </c>
      <c r="O660" s="158">
        <v>1</v>
      </c>
      <c r="P660" s="161">
        <f t="shared" si="62"/>
        <v>0.94540000000000002</v>
      </c>
    </row>
    <row r="661" spans="9:16" x14ac:dyDescent="0.2">
      <c r="I661" s="158">
        <f t="shared" si="63"/>
        <v>2</v>
      </c>
      <c r="J661" s="158" t="str">
        <f t="shared" si="64"/>
        <v>USD</v>
      </c>
      <c r="K661" s="158" t="str">
        <f t="shared" si="65"/>
        <v>EUR</v>
      </c>
      <c r="L661" s="158" t="str">
        <f t="shared" si="61"/>
        <v>USDEUR45616</v>
      </c>
      <c r="M661" s="160">
        <f t="shared" si="66"/>
        <v>45616</v>
      </c>
      <c r="N661" s="158">
        <v>0.94679038060973297</v>
      </c>
      <c r="O661" s="158">
        <v>1</v>
      </c>
      <c r="P661" s="161">
        <f t="shared" si="62"/>
        <v>0.94679999999999997</v>
      </c>
    </row>
    <row r="662" spans="9:16" x14ac:dyDescent="0.2">
      <c r="I662" s="158">
        <f t="shared" si="63"/>
        <v>2</v>
      </c>
      <c r="J662" s="158" t="str">
        <f t="shared" si="64"/>
        <v>USD</v>
      </c>
      <c r="K662" s="158" t="str">
        <f t="shared" si="65"/>
        <v>EUR</v>
      </c>
      <c r="L662" s="158" t="str">
        <f t="shared" si="61"/>
        <v>USDEUR45617</v>
      </c>
      <c r="M662" s="160">
        <f t="shared" si="66"/>
        <v>45617</v>
      </c>
      <c r="N662" s="158">
        <v>0.95002850085502566</v>
      </c>
      <c r="O662" s="158">
        <v>1</v>
      </c>
      <c r="P662" s="161">
        <f t="shared" si="62"/>
        <v>0.95</v>
      </c>
    </row>
    <row r="663" spans="9:16" x14ac:dyDescent="0.2">
      <c r="I663" s="158">
        <f t="shared" si="63"/>
        <v>2</v>
      </c>
      <c r="J663" s="158" t="str">
        <f t="shared" si="64"/>
        <v>USD</v>
      </c>
      <c r="K663" s="158" t="str">
        <f t="shared" si="65"/>
        <v>EUR</v>
      </c>
      <c r="L663" s="158" t="str">
        <f t="shared" si="61"/>
        <v>USDEUR45618</v>
      </c>
      <c r="M663" s="160">
        <f t="shared" si="66"/>
        <v>45618</v>
      </c>
      <c r="N663" s="158">
        <v>0.9604302727621975</v>
      </c>
      <c r="O663" s="158">
        <v>1</v>
      </c>
      <c r="P663" s="161">
        <f t="shared" si="62"/>
        <v>0.96040000000000003</v>
      </c>
    </row>
    <row r="664" spans="9:16" x14ac:dyDescent="0.2">
      <c r="I664" s="158">
        <f t="shared" si="63"/>
        <v>2</v>
      </c>
      <c r="J664" s="158" t="str">
        <f t="shared" si="64"/>
        <v>USD</v>
      </c>
      <c r="K664" s="158" t="str">
        <f t="shared" si="65"/>
        <v>EUR</v>
      </c>
      <c r="L664" s="158" t="str">
        <f t="shared" si="61"/>
        <v>USDEUR45619</v>
      </c>
      <c r="M664" s="160">
        <f t="shared" si="66"/>
        <v>45619</v>
      </c>
      <c r="N664" s="158">
        <v>0.9604302727621975</v>
      </c>
      <c r="O664" s="158">
        <v>1</v>
      </c>
      <c r="P664" s="161">
        <f t="shared" si="62"/>
        <v>0.96040000000000003</v>
      </c>
    </row>
    <row r="665" spans="9:16" x14ac:dyDescent="0.2">
      <c r="I665" s="158">
        <f t="shared" si="63"/>
        <v>2</v>
      </c>
      <c r="J665" s="158" t="str">
        <f t="shared" si="64"/>
        <v>USD</v>
      </c>
      <c r="K665" s="158" t="str">
        <f t="shared" si="65"/>
        <v>EUR</v>
      </c>
      <c r="L665" s="158" t="str">
        <f t="shared" si="61"/>
        <v>USDEUR45620</v>
      </c>
      <c r="M665" s="160">
        <f t="shared" si="66"/>
        <v>45620</v>
      </c>
      <c r="N665" s="158">
        <v>0.9604302727621975</v>
      </c>
      <c r="O665" s="158">
        <v>1</v>
      </c>
      <c r="P665" s="161">
        <f t="shared" si="62"/>
        <v>0.96040000000000003</v>
      </c>
    </row>
    <row r="666" spans="9:16" x14ac:dyDescent="0.2">
      <c r="I666" s="158">
        <f t="shared" si="63"/>
        <v>2</v>
      </c>
      <c r="J666" s="158" t="str">
        <f t="shared" si="64"/>
        <v>USD</v>
      </c>
      <c r="K666" s="158" t="str">
        <f t="shared" si="65"/>
        <v>EUR</v>
      </c>
      <c r="L666" s="158" t="str">
        <f t="shared" si="61"/>
        <v>USDEUR45621</v>
      </c>
      <c r="M666" s="160">
        <f t="shared" si="66"/>
        <v>45621</v>
      </c>
      <c r="N666" s="158">
        <v>0.95283468318246778</v>
      </c>
      <c r="O666" s="158">
        <v>1</v>
      </c>
      <c r="P666" s="161">
        <f t="shared" si="62"/>
        <v>0.95279999999999998</v>
      </c>
    </row>
    <row r="667" spans="9:16" x14ac:dyDescent="0.2">
      <c r="I667" s="158">
        <f t="shared" si="63"/>
        <v>2</v>
      </c>
      <c r="J667" s="158" t="str">
        <f t="shared" si="64"/>
        <v>USD</v>
      </c>
      <c r="K667" s="158" t="str">
        <f t="shared" si="65"/>
        <v>EUR</v>
      </c>
      <c r="L667" s="158" t="str">
        <f t="shared" si="61"/>
        <v>USDEUR45622</v>
      </c>
      <c r="M667" s="160">
        <f t="shared" si="66"/>
        <v>45622</v>
      </c>
      <c r="N667" s="158">
        <v>0.95038965976050183</v>
      </c>
      <c r="O667" s="158">
        <v>1</v>
      </c>
      <c r="P667" s="161">
        <f t="shared" si="62"/>
        <v>0.95040000000000002</v>
      </c>
    </row>
    <row r="668" spans="9:16" x14ac:dyDescent="0.2">
      <c r="I668" s="158">
        <f t="shared" si="63"/>
        <v>2</v>
      </c>
      <c r="J668" s="158" t="str">
        <f t="shared" si="64"/>
        <v>USD</v>
      </c>
      <c r="K668" s="158" t="str">
        <f t="shared" si="65"/>
        <v>EUR</v>
      </c>
      <c r="L668" s="158" t="str">
        <f t="shared" si="61"/>
        <v>USDEUR45623</v>
      </c>
      <c r="M668" s="160">
        <f t="shared" si="66"/>
        <v>45623</v>
      </c>
      <c r="N668" s="158">
        <v>0.94957743804007222</v>
      </c>
      <c r="O668" s="158">
        <v>1</v>
      </c>
      <c r="P668" s="161">
        <f t="shared" si="62"/>
        <v>0.9496</v>
      </c>
    </row>
    <row r="669" spans="9:16" x14ac:dyDescent="0.2">
      <c r="I669" s="158">
        <f t="shared" si="63"/>
        <v>2</v>
      </c>
      <c r="J669" s="158" t="str">
        <f t="shared" si="64"/>
        <v>USD</v>
      </c>
      <c r="K669" s="158" t="str">
        <f t="shared" si="65"/>
        <v>EUR</v>
      </c>
      <c r="L669" s="158" t="str">
        <f t="shared" si="61"/>
        <v>USDEUR45624</v>
      </c>
      <c r="M669" s="160">
        <f t="shared" si="66"/>
        <v>45624</v>
      </c>
      <c r="N669" s="158">
        <v>0.94858660595712385</v>
      </c>
      <c r="O669" s="158">
        <v>1</v>
      </c>
      <c r="P669" s="161">
        <f t="shared" si="62"/>
        <v>0.9486</v>
      </c>
    </row>
    <row r="670" spans="9:16" x14ac:dyDescent="0.2">
      <c r="I670" s="158">
        <f t="shared" si="63"/>
        <v>2</v>
      </c>
      <c r="J670" s="158" t="str">
        <f t="shared" si="64"/>
        <v>USD</v>
      </c>
      <c r="K670" s="158" t="str">
        <f t="shared" si="65"/>
        <v>EUR</v>
      </c>
      <c r="L670" s="158" t="str">
        <f t="shared" si="61"/>
        <v>USDEUR45625</v>
      </c>
      <c r="M670" s="160">
        <f t="shared" si="66"/>
        <v>45625</v>
      </c>
      <c r="N670" s="158">
        <v>0.94679038060973297</v>
      </c>
      <c r="O670" s="158">
        <v>1</v>
      </c>
      <c r="P670" s="161">
        <f t="shared" si="62"/>
        <v>0.94679999999999997</v>
      </c>
    </row>
    <row r="671" spans="9:16" x14ac:dyDescent="0.2">
      <c r="I671" s="158">
        <f t="shared" si="63"/>
        <v>2</v>
      </c>
      <c r="J671" s="158" t="str">
        <f t="shared" si="64"/>
        <v>USD</v>
      </c>
      <c r="K671" s="158" t="str">
        <f t="shared" si="65"/>
        <v>EUR</v>
      </c>
      <c r="L671" s="158" t="str">
        <f t="shared" si="61"/>
        <v>USDEUR45626</v>
      </c>
      <c r="M671" s="160">
        <f t="shared" si="66"/>
        <v>45626</v>
      </c>
      <c r="N671" s="158">
        <v>0.94679038060973297</v>
      </c>
      <c r="O671" s="158">
        <v>1</v>
      </c>
      <c r="P671" s="161">
        <f t="shared" si="62"/>
        <v>0.94679999999999997</v>
      </c>
    </row>
    <row r="672" spans="9:16" x14ac:dyDescent="0.2">
      <c r="I672" s="158">
        <f t="shared" si="63"/>
        <v>2</v>
      </c>
      <c r="J672" s="158" t="str">
        <f t="shared" si="64"/>
        <v>USD</v>
      </c>
      <c r="K672" s="158" t="str">
        <f t="shared" si="65"/>
        <v>EUR</v>
      </c>
      <c r="L672" s="158" t="str">
        <f t="shared" si="61"/>
        <v>USDEUR45627</v>
      </c>
      <c r="M672" s="160">
        <f t="shared" si="66"/>
        <v>45627</v>
      </c>
      <c r="N672" s="158">
        <v>0.94679038060973297</v>
      </c>
      <c r="O672" s="158">
        <v>1</v>
      </c>
      <c r="P672" s="161">
        <f t="shared" si="62"/>
        <v>0.94679999999999997</v>
      </c>
    </row>
    <row r="673" spans="9:16" x14ac:dyDescent="0.2">
      <c r="I673" s="158">
        <f t="shared" si="63"/>
        <v>2</v>
      </c>
      <c r="J673" s="158" t="str">
        <f t="shared" si="64"/>
        <v>USD</v>
      </c>
      <c r="K673" s="158" t="str">
        <f t="shared" si="65"/>
        <v>EUR</v>
      </c>
      <c r="L673" s="158" t="str">
        <f t="shared" si="61"/>
        <v>USDEUR45628</v>
      </c>
      <c r="M673" s="160">
        <f t="shared" si="66"/>
        <v>45628</v>
      </c>
      <c r="N673" s="158">
        <v>0.95174645474445607</v>
      </c>
      <c r="O673" s="158">
        <v>1</v>
      </c>
      <c r="P673" s="161">
        <f t="shared" si="62"/>
        <v>0.95169999999999999</v>
      </c>
    </row>
    <row r="674" spans="9:16" x14ac:dyDescent="0.2">
      <c r="I674" s="158">
        <f t="shared" si="63"/>
        <v>2</v>
      </c>
      <c r="J674" s="158" t="str">
        <f t="shared" si="64"/>
        <v>USD</v>
      </c>
      <c r="K674" s="158" t="str">
        <f t="shared" si="65"/>
        <v>EUR</v>
      </c>
      <c r="L674" s="158" t="str">
        <f t="shared" si="61"/>
        <v>USDEUR45629</v>
      </c>
      <c r="M674" s="160">
        <f t="shared" si="66"/>
        <v>45629</v>
      </c>
      <c r="N674" s="158">
        <v>0.95129375951293771</v>
      </c>
      <c r="O674" s="158">
        <v>1</v>
      </c>
      <c r="P674" s="161">
        <f t="shared" si="62"/>
        <v>0.95130000000000003</v>
      </c>
    </row>
    <row r="675" spans="9:16" x14ac:dyDescent="0.2">
      <c r="I675" s="158">
        <f t="shared" si="63"/>
        <v>2</v>
      </c>
      <c r="J675" s="158" t="str">
        <f t="shared" si="64"/>
        <v>USD</v>
      </c>
      <c r="K675" s="158" t="str">
        <f t="shared" si="65"/>
        <v>EUR</v>
      </c>
      <c r="L675" s="158" t="str">
        <f t="shared" si="61"/>
        <v>USDEUR45630</v>
      </c>
      <c r="M675" s="160">
        <f t="shared" si="66"/>
        <v>45630</v>
      </c>
      <c r="N675" s="158">
        <v>0.95310712924132679</v>
      </c>
      <c r="O675" s="158">
        <v>1</v>
      </c>
      <c r="P675" s="161">
        <f t="shared" si="62"/>
        <v>0.95309999999999995</v>
      </c>
    </row>
    <row r="676" spans="9:16" x14ac:dyDescent="0.2">
      <c r="I676" s="158">
        <f t="shared" si="63"/>
        <v>2</v>
      </c>
      <c r="J676" s="158" t="str">
        <f t="shared" si="64"/>
        <v>USD</v>
      </c>
      <c r="K676" s="158" t="str">
        <f t="shared" si="65"/>
        <v>EUR</v>
      </c>
      <c r="L676" s="158" t="str">
        <f t="shared" si="61"/>
        <v>USDEUR45631</v>
      </c>
      <c r="M676" s="160">
        <f t="shared" si="66"/>
        <v>45631</v>
      </c>
      <c r="N676" s="158">
        <v>0.94876660341555974</v>
      </c>
      <c r="O676" s="158">
        <v>1</v>
      </c>
      <c r="P676" s="161">
        <f t="shared" si="62"/>
        <v>0.94879999999999998</v>
      </c>
    </row>
    <row r="677" spans="9:16" x14ac:dyDescent="0.2">
      <c r="I677" s="158">
        <f t="shared" si="63"/>
        <v>2</v>
      </c>
      <c r="J677" s="158" t="str">
        <f t="shared" si="64"/>
        <v>USD</v>
      </c>
      <c r="K677" s="158" t="str">
        <f t="shared" si="65"/>
        <v>EUR</v>
      </c>
      <c r="L677" s="158" t="str">
        <f t="shared" si="61"/>
        <v>USDEUR45632</v>
      </c>
      <c r="M677" s="160">
        <f t="shared" si="66"/>
        <v>45632</v>
      </c>
      <c r="N677" s="158">
        <v>0.9450902561194594</v>
      </c>
      <c r="O677" s="158">
        <v>1</v>
      </c>
      <c r="P677" s="161">
        <f t="shared" si="62"/>
        <v>0.94510000000000005</v>
      </c>
    </row>
    <row r="678" spans="9:16" x14ac:dyDescent="0.2">
      <c r="I678" s="158">
        <f t="shared" si="63"/>
        <v>2</v>
      </c>
      <c r="J678" s="158" t="str">
        <f t="shared" si="64"/>
        <v>USD</v>
      </c>
      <c r="K678" s="158" t="str">
        <f t="shared" si="65"/>
        <v>EUR</v>
      </c>
      <c r="L678" s="158" t="str">
        <f t="shared" si="61"/>
        <v>USDEUR45633</v>
      </c>
      <c r="M678" s="160">
        <f t="shared" si="66"/>
        <v>45633</v>
      </c>
      <c r="N678" s="158">
        <v>0.9450902561194594</v>
      </c>
      <c r="O678" s="158">
        <v>1</v>
      </c>
      <c r="P678" s="161">
        <f t="shared" si="62"/>
        <v>0.94510000000000005</v>
      </c>
    </row>
    <row r="679" spans="9:16" x14ac:dyDescent="0.2">
      <c r="I679" s="158">
        <f t="shared" si="63"/>
        <v>2</v>
      </c>
      <c r="J679" s="158" t="str">
        <f t="shared" si="64"/>
        <v>USD</v>
      </c>
      <c r="K679" s="158" t="str">
        <f t="shared" si="65"/>
        <v>EUR</v>
      </c>
      <c r="L679" s="158" t="str">
        <f t="shared" si="61"/>
        <v>USDEUR45634</v>
      </c>
      <c r="M679" s="160">
        <f t="shared" si="66"/>
        <v>45634</v>
      </c>
      <c r="N679" s="158">
        <v>0.9450902561194594</v>
      </c>
      <c r="O679" s="158">
        <v>1</v>
      </c>
      <c r="P679" s="161">
        <f t="shared" si="62"/>
        <v>0.94510000000000005</v>
      </c>
    </row>
    <row r="680" spans="9:16" x14ac:dyDescent="0.2">
      <c r="I680" s="158">
        <f t="shared" si="63"/>
        <v>2</v>
      </c>
      <c r="J680" s="158" t="str">
        <f t="shared" si="64"/>
        <v>USD</v>
      </c>
      <c r="K680" s="158" t="str">
        <f t="shared" si="65"/>
        <v>EUR</v>
      </c>
      <c r="L680" s="158" t="str">
        <f t="shared" si="61"/>
        <v>USDEUR45635</v>
      </c>
      <c r="M680" s="160">
        <f t="shared" si="66"/>
        <v>45635</v>
      </c>
      <c r="N680" s="158">
        <v>0.94625283875851629</v>
      </c>
      <c r="O680" s="158">
        <v>1</v>
      </c>
      <c r="P680" s="161">
        <f t="shared" si="62"/>
        <v>0.94630000000000003</v>
      </c>
    </row>
    <row r="681" spans="9:16" x14ac:dyDescent="0.2">
      <c r="I681" s="158">
        <f t="shared" si="63"/>
        <v>2</v>
      </c>
      <c r="J681" s="158" t="str">
        <f t="shared" si="64"/>
        <v>USD</v>
      </c>
      <c r="K681" s="158" t="str">
        <f t="shared" si="65"/>
        <v>EUR</v>
      </c>
      <c r="L681" s="158" t="str">
        <f t="shared" si="61"/>
        <v>USDEUR45636</v>
      </c>
      <c r="M681" s="160">
        <f t="shared" si="66"/>
        <v>45636</v>
      </c>
      <c r="N681" s="158">
        <v>0.94993825401348919</v>
      </c>
      <c r="O681" s="158">
        <v>1</v>
      </c>
      <c r="P681" s="161">
        <f t="shared" si="62"/>
        <v>0.94989999999999997</v>
      </c>
    </row>
    <row r="682" spans="9:16" x14ac:dyDescent="0.2">
      <c r="I682" s="158">
        <f t="shared" si="63"/>
        <v>2</v>
      </c>
      <c r="J682" s="158" t="str">
        <f t="shared" si="64"/>
        <v>USD</v>
      </c>
      <c r="K682" s="158" t="str">
        <f t="shared" si="65"/>
        <v>EUR</v>
      </c>
      <c r="L682" s="158" t="str">
        <f t="shared" si="61"/>
        <v>USDEUR45637</v>
      </c>
      <c r="M682" s="160">
        <f t="shared" si="66"/>
        <v>45637</v>
      </c>
      <c r="N682" s="158">
        <v>0.95174645474445607</v>
      </c>
      <c r="O682" s="158">
        <v>1</v>
      </c>
      <c r="P682" s="161">
        <f t="shared" si="62"/>
        <v>0.95169999999999999</v>
      </c>
    </row>
    <row r="683" spans="9:16" x14ac:dyDescent="0.2">
      <c r="I683" s="158">
        <f t="shared" si="63"/>
        <v>2</v>
      </c>
      <c r="J683" s="158" t="str">
        <f t="shared" si="64"/>
        <v>USD</v>
      </c>
      <c r="K683" s="158" t="str">
        <f t="shared" si="65"/>
        <v>EUR</v>
      </c>
      <c r="L683" s="158" t="str">
        <f t="shared" si="61"/>
        <v>USDEUR45638</v>
      </c>
      <c r="M683" s="160">
        <f t="shared" si="66"/>
        <v>45638</v>
      </c>
      <c r="N683" s="158">
        <v>0.95319797922028415</v>
      </c>
      <c r="O683" s="158">
        <v>1</v>
      </c>
      <c r="P683" s="161">
        <f t="shared" si="62"/>
        <v>0.95320000000000005</v>
      </c>
    </row>
    <row r="684" spans="9:16" x14ac:dyDescent="0.2">
      <c r="I684" s="158">
        <f t="shared" si="63"/>
        <v>2</v>
      </c>
      <c r="J684" s="158" t="str">
        <f t="shared" si="64"/>
        <v>USD</v>
      </c>
      <c r="K684" s="158" t="str">
        <f t="shared" si="65"/>
        <v>EUR</v>
      </c>
      <c r="L684" s="158" t="str">
        <f t="shared" si="61"/>
        <v>USDEUR45639</v>
      </c>
      <c r="M684" s="160">
        <f t="shared" si="66"/>
        <v>45639</v>
      </c>
      <c r="N684" s="158">
        <v>0.95075109336375729</v>
      </c>
      <c r="O684" s="158">
        <v>1</v>
      </c>
      <c r="P684" s="161">
        <f t="shared" si="62"/>
        <v>0.95079999999999998</v>
      </c>
    </row>
    <row r="685" spans="9:16" x14ac:dyDescent="0.2">
      <c r="I685" s="158">
        <f t="shared" si="63"/>
        <v>2</v>
      </c>
      <c r="J685" s="158" t="str">
        <f t="shared" si="64"/>
        <v>USD</v>
      </c>
      <c r="K685" s="158" t="str">
        <f t="shared" si="65"/>
        <v>EUR</v>
      </c>
      <c r="L685" s="158" t="str">
        <f t="shared" si="61"/>
        <v>USDEUR45640</v>
      </c>
      <c r="M685" s="160">
        <f t="shared" si="66"/>
        <v>45640</v>
      </c>
      <c r="N685" s="158">
        <v>0.95075109336375729</v>
      </c>
      <c r="O685" s="158">
        <v>1</v>
      </c>
      <c r="P685" s="161">
        <f t="shared" si="62"/>
        <v>0.95079999999999998</v>
      </c>
    </row>
    <row r="686" spans="9:16" x14ac:dyDescent="0.2">
      <c r="I686" s="158">
        <f t="shared" si="63"/>
        <v>2</v>
      </c>
      <c r="J686" s="158" t="str">
        <f t="shared" si="64"/>
        <v>USD</v>
      </c>
      <c r="K686" s="158" t="str">
        <f t="shared" si="65"/>
        <v>EUR</v>
      </c>
      <c r="L686" s="158" t="str">
        <f t="shared" si="61"/>
        <v>USDEUR45641</v>
      </c>
      <c r="M686" s="160">
        <f t="shared" si="66"/>
        <v>45641</v>
      </c>
      <c r="N686" s="158">
        <v>0.95075109336375729</v>
      </c>
      <c r="O686" s="158">
        <v>1</v>
      </c>
      <c r="P686" s="161">
        <f t="shared" si="62"/>
        <v>0.95079999999999998</v>
      </c>
    </row>
    <row r="687" spans="9:16" x14ac:dyDescent="0.2">
      <c r="I687" s="158">
        <f t="shared" si="63"/>
        <v>2</v>
      </c>
      <c r="J687" s="158" t="str">
        <f t="shared" si="64"/>
        <v>USD</v>
      </c>
      <c r="K687" s="158" t="str">
        <f t="shared" si="65"/>
        <v>EUR</v>
      </c>
      <c r="L687" s="158" t="str">
        <f t="shared" si="61"/>
        <v>USDEUR45642</v>
      </c>
      <c r="M687" s="160">
        <f t="shared" si="66"/>
        <v>45642</v>
      </c>
      <c r="N687" s="158">
        <v>0.95256239283673072</v>
      </c>
      <c r="O687" s="158">
        <v>1</v>
      </c>
      <c r="P687" s="161">
        <f t="shared" si="62"/>
        <v>0.9526</v>
      </c>
    </row>
    <row r="688" spans="9:16" x14ac:dyDescent="0.2">
      <c r="I688" s="158">
        <f t="shared" si="63"/>
        <v>2</v>
      </c>
      <c r="J688" s="158" t="str">
        <f t="shared" si="64"/>
        <v>USD</v>
      </c>
      <c r="K688" s="158" t="str">
        <f t="shared" si="65"/>
        <v>EUR</v>
      </c>
      <c r="L688" s="158" t="str">
        <f t="shared" si="61"/>
        <v>USDEUR45643</v>
      </c>
      <c r="M688" s="160">
        <f t="shared" si="66"/>
        <v>45643</v>
      </c>
      <c r="N688" s="158">
        <v>0.95265313899209292</v>
      </c>
      <c r="O688" s="158">
        <v>1</v>
      </c>
      <c r="P688" s="161">
        <f t="shared" si="62"/>
        <v>0.95269999999999999</v>
      </c>
    </row>
    <row r="689" spans="9:16" x14ac:dyDescent="0.2">
      <c r="I689" s="158">
        <f t="shared" si="63"/>
        <v>2</v>
      </c>
      <c r="J689" s="158" t="str">
        <f t="shared" si="64"/>
        <v>USD</v>
      </c>
      <c r="K689" s="158" t="str">
        <f t="shared" si="65"/>
        <v>EUR</v>
      </c>
      <c r="L689" s="158" t="str">
        <f t="shared" si="61"/>
        <v>USDEUR45644</v>
      </c>
      <c r="M689" s="160">
        <f t="shared" si="66"/>
        <v>45644</v>
      </c>
      <c r="N689" s="158">
        <v>0.95274390243902429</v>
      </c>
      <c r="O689" s="158">
        <v>1</v>
      </c>
      <c r="P689" s="161">
        <f t="shared" si="62"/>
        <v>0.95269999999999999</v>
      </c>
    </row>
    <row r="690" spans="9:16" x14ac:dyDescent="0.2">
      <c r="I690" s="158">
        <f t="shared" si="63"/>
        <v>2</v>
      </c>
      <c r="J690" s="158" t="str">
        <f t="shared" si="64"/>
        <v>USD</v>
      </c>
      <c r="K690" s="158" t="str">
        <f t="shared" si="65"/>
        <v>EUR</v>
      </c>
      <c r="L690" s="158" t="str">
        <f t="shared" si="61"/>
        <v>USDEUR45645</v>
      </c>
      <c r="M690" s="160">
        <f t="shared" si="66"/>
        <v>45645</v>
      </c>
      <c r="N690" s="158">
        <v>0.96200096200096197</v>
      </c>
      <c r="O690" s="158">
        <v>1</v>
      </c>
      <c r="P690" s="161">
        <f t="shared" si="62"/>
        <v>0.96199999999999997</v>
      </c>
    </row>
    <row r="691" spans="9:16" x14ac:dyDescent="0.2">
      <c r="I691" s="158">
        <f t="shared" si="63"/>
        <v>2</v>
      </c>
      <c r="J691" s="158" t="str">
        <f t="shared" si="64"/>
        <v>USD</v>
      </c>
      <c r="K691" s="158" t="str">
        <f t="shared" si="65"/>
        <v>EUR</v>
      </c>
      <c r="L691" s="158" t="str">
        <f t="shared" si="61"/>
        <v>USDEUR45646</v>
      </c>
      <c r="M691" s="160">
        <f t="shared" si="66"/>
        <v>45646</v>
      </c>
      <c r="N691" s="158">
        <v>0.9624639076034649</v>
      </c>
      <c r="O691" s="158">
        <v>1</v>
      </c>
      <c r="P691" s="161">
        <f t="shared" si="62"/>
        <v>0.96250000000000002</v>
      </c>
    </row>
    <row r="692" spans="9:16" x14ac:dyDescent="0.2">
      <c r="I692" s="158">
        <f t="shared" si="63"/>
        <v>2</v>
      </c>
      <c r="J692" s="158" t="str">
        <f t="shared" si="64"/>
        <v>USD</v>
      </c>
      <c r="K692" s="158" t="str">
        <f t="shared" si="65"/>
        <v>EUR</v>
      </c>
      <c r="L692" s="158" t="str">
        <f t="shared" si="61"/>
        <v>USDEUR45647</v>
      </c>
      <c r="M692" s="160">
        <f t="shared" si="66"/>
        <v>45647</v>
      </c>
      <c r="N692" s="158">
        <v>0.9624639076034649</v>
      </c>
      <c r="O692" s="158">
        <v>1</v>
      </c>
      <c r="P692" s="161">
        <f t="shared" si="62"/>
        <v>0.96250000000000002</v>
      </c>
    </row>
    <row r="693" spans="9:16" x14ac:dyDescent="0.2">
      <c r="I693" s="158">
        <f t="shared" si="63"/>
        <v>2</v>
      </c>
      <c r="J693" s="158" t="str">
        <f t="shared" si="64"/>
        <v>USD</v>
      </c>
      <c r="K693" s="158" t="str">
        <f t="shared" si="65"/>
        <v>EUR</v>
      </c>
      <c r="L693" s="158" t="str">
        <f t="shared" si="61"/>
        <v>USDEUR45648</v>
      </c>
      <c r="M693" s="160">
        <f t="shared" si="66"/>
        <v>45648</v>
      </c>
      <c r="N693" s="158">
        <v>0.9624639076034649</v>
      </c>
      <c r="O693" s="158">
        <v>1</v>
      </c>
      <c r="P693" s="161">
        <f t="shared" si="62"/>
        <v>0.96250000000000002</v>
      </c>
    </row>
    <row r="694" spans="9:16" x14ac:dyDescent="0.2">
      <c r="I694" s="158">
        <f t="shared" si="63"/>
        <v>2</v>
      </c>
      <c r="J694" s="158" t="str">
        <f t="shared" si="64"/>
        <v>USD</v>
      </c>
      <c r="K694" s="158" t="str">
        <f t="shared" si="65"/>
        <v>EUR</v>
      </c>
      <c r="L694" s="158" t="str">
        <f t="shared" si="61"/>
        <v>USDEUR45649</v>
      </c>
      <c r="M694" s="160">
        <f t="shared" si="66"/>
        <v>45649</v>
      </c>
      <c r="N694" s="158">
        <v>0.96218608678918516</v>
      </c>
      <c r="O694" s="158">
        <v>1</v>
      </c>
      <c r="P694" s="161">
        <f t="shared" si="62"/>
        <v>0.96220000000000006</v>
      </c>
    </row>
    <row r="695" spans="9:16" x14ac:dyDescent="0.2">
      <c r="I695" s="158">
        <f t="shared" si="63"/>
        <v>2</v>
      </c>
      <c r="J695" s="158" t="str">
        <f t="shared" si="64"/>
        <v>USD</v>
      </c>
      <c r="K695" s="158" t="str">
        <f t="shared" si="65"/>
        <v>EUR</v>
      </c>
      <c r="L695" s="158" t="str">
        <f t="shared" si="61"/>
        <v>USDEUR45650</v>
      </c>
      <c r="M695" s="160">
        <f t="shared" si="66"/>
        <v>45650</v>
      </c>
      <c r="N695" s="158">
        <v>0.96200096200096197</v>
      </c>
      <c r="O695" s="158">
        <v>1</v>
      </c>
      <c r="P695" s="161">
        <f t="shared" si="62"/>
        <v>0.96199999999999997</v>
      </c>
    </row>
    <row r="696" spans="9:16" x14ac:dyDescent="0.2">
      <c r="I696" s="158">
        <f t="shared" si="63"/>
        <v>2</v>
      </c>
      <c r="J696" s="158" t="str">
        <f t="shared" si="64"/>
        <v>USD</v>
      </c>
      <c r="K696" s="158" t="str">
        <f t="shared" si="65"/>
        <v>EUR</v>
      </c>
      <c r="L696" s="158" t="str">
        <f t="shared" si="61"/>
        <v>USDEUR45651</v>
      </c>
      <c r="M696" s="160">
        <f t="shared" si="66"/>
        <v>45651</v>
      </c>
      <c r="N696" s="158">
        <v>0.96200096200096197</v>
      </c>
      <c r="O696" s="158">
        <v>1</v>
      </c>
      <c r="P696" s="161">
        <f t="shared" si="62"/>
        <v>0.96199999999999997</v>
      </c>
    </row>
    <row r="697" spans="9:16" x14ac:dyDescent="0.2">
      <c r="I697" s="158">
        <f t="shared" si="63"/>
        <v>2</v>
      </c>
      <c r="J697" s="158" t="str">
        <f t="shared" si="64"/>
        <v>USD</v>
      </c>
      <c r="K697" s="158" t="str">
        <f t="shared" si="65"/>
        <v>EUR</v>
      </c>
      <c r="L697" s="158" t="str">
        <f t="shared" si="61"/>
        <v>USDEUR45652</v>
      </c>
      <c r="M697" s="160">
        <f t="shared" si="66"/>
        <v>45652</v>
      </c>
      <c r="N697" s="158">
        <v>0.96200096200096197</v>
      </c>
      <c r="O697" s="158">
        <v>1</v>
      </c>
      <c r="P697" s="161">
        <f t="shared" si="62"/>
        <v>0.96199999999999997</v>
      </c>
    </row>
    <row r="698" spans="9:16" x14ac:dyDescent="0.2">
      <c r="I698" s="158">
        <f t="shared" si="63"/>
        <v>2</v>
      </c>
      <c r="J698" s="158" t="str">
        <f t="shared" si="64"/>
        <v>USD</v>
      </c>
      <c r="K698" s="158" t="str">
        <f t="shared" si="65"/>
        <v>EUR</v>
      </c>
      <c r="L698" s="158" t="str">
        <f t="shared" si="61"/>
        <v>USDEUR45653</v>
      </c>
      <c r="M698" s="160">
        <f t="shared" si="66"/>
        <v>45653</v>
      </c>
      <c r="N698" s="158">
        <v>0.95831336847149007</v>
      </c>
      <c r="O698" s="158">
        <v>1</v>
      </c>
      <c r="P698" s="161">
        <f t="shared" si="62"/>
        <v>0.95830000000000004</v>
      </c>
    </row>
    <row r="699" spans="9:16" x14ac:dyDescent="0.2">
      <c r="I699" s="158">
        <f t="shared" si="63"/>
        <v>2</v>
      </c>
      <c r="J699" s="158" t="str">
        <f t="shared" si="64"/>
        <v>USD</v>
      </c>
      <c r="K699" s="158" t="str">
        <f t="shared" si="65"/>
        <v>EUR</v>
      </c>
      <c r="L699" s="158" t="str">
        <f t="shared" si="61"/>
        <v>USDEUR45654</v>
      </c>
      <c r="M699" s="160">
        <f t="shared" si="66"/>
        <v>45654</v>
      </c>
      <c r="N699" s="158">
        <v>0.95831336847149007</v>
      </c>
      <c r="O699" s="158">
        <v>1</v>
      </c>
      <c r="P699" s="161">
        <f t="shared" si="62"/>
        <v>0.95830000000000004</v>
      </c>
    </row>
    <row r="700" spans="9:16" x14ac:dyDescent="0.2">
      <c r="I700" s="158">
        <f t="shared" si="63"/>
        <v>2</v>
      </c>
      <c r="J700" s="158" t="str">
        <f t="shared" si="64"/>
        <v>USD</v>
      </c>
      <c r="K700" s="158" t="str">
        <f t="shared" si="65"/>
        <v>EUR</v>
      </c>
      <c r="L700" s="158" t="str">
        <f t="shared" si="61"/>
        <v>USDEUR45655</v>
      </c>
      <c r="M700" s="160">
        <f t="shared" si="66"/>
        <v>45655</v>
      </c>
      <c r="N700" s="158">
        <v>0.95831336847149007</v>
      </c>
      <c r="O700" s="158">
        <v>1</v>
      </c>
      <c r="P700" s="161">
        <f t="shared" si="62"/>
        <v>0.95830000000000004</v>
      </c>
    </row>
    <row r="701" spans="9:16" x14ac:dyDescent="0.2">
      <c r="I701" s="158">
        <f t="shared" si="63"/>
        <v>2</v>
      </c>
      <c r="J701" s="158" t="str">
        <f t="shared" si="64"/>
        <v>USD</v>
      </c>
      <c r="K701" s="158" t="str">
        <f t="shared" si="65"/>
        <v>EUR</v>
      </c>
      <c r="L701" s="158" t="str">
        <f t="shared" si="61"/>
        <v>USDEUR45656</v>
      </c>
      <c r="M701" s="160">
        <f t="shared" si="66"/>
        <v>45656</v>
      </c>
      <c r="N701" s="158">
        <v>0.9574875526618154</v>
      </c>
      <c r="O701" s="158">
        <v>1</v>
      </c>
      <c r="P701" s="161">
        <f t="shared" si="62"/>
        <v>0.95750000000000002</v>
      </c>
    </row>
    <row r="702" spans="9:16" x14ac:dyDescent="0.2">
      <c r="I702" s="158">
        <f t="shared" si="63"/>
        <v>2</v>
      </c>
      <c r="J702" s="158" t="str">
        <f t="shared" si="64"/>
        <v>USD</v>
      </c>
      <c r="K702" s="158" t="str">
        <f t="shared" si="65"/>
        <v>EUR</v>
      </c>
      <c r="L702" s="158" t="str">
        <f t="shared" si="61"/>
        <v>USDEUR45657</v>
      </c>
      <c r="M702" s="160">
        <f t="shared" si="66"/>
        <v>45657</v>
      </c>
      <c r="N702" s="158">
        <v>0.96255655019732411</v>
      </c>
      <c r="O702" s="158">
        <v>1</v>
      </c>
      <c r="P702" s="161">
        <f t="shared" si="62"/>
        <v>0.96260000000000001</v>
      </c>
    </row>
    <row r="703" spans="9:16" x14ac:dyDescent="0.2">
      <c r="I703" s="158">
        <f t="shared" si="63"/>
        <v>2</v>
      </c>
      <c r="J703" s="158" t="str">
        <f t="shared" si="64"/>
        <v>USD</v>
      </c>
      <c r="K703" s="158" t="str">
        <f t="shared" si="65"/>
        <v>EUR</v>
      </c>
      <c r="L703" s="158" t="str">
        <f t="shared" si="61"/>
        <v>USDEUR45658</v>
      </c>
      <c r="M703" s="160">
        <f t="shared" si="66"/>
        <v>45658</v>
      </c>
      <c r="N703" s="158">
        <v>0.96255655019732411</v>
      </c>
      <c r="O703" s="158">
        <v>1</v>
      </c>
      <c r="P703" s="161">
        <f t="shared" si="62"/>
        <v>0.96260000000000001</v>
      </c>
    </row>
    <row r="704" spans="9:16" x14ac:dyDescent="0.2">
      <c r="I704" s="158">
        <f t="shared" si="63"/>
        <v>2</v>
      </c>
      <c r="J704" s="158" t="str">
        <f t="shared" si="64"/>
        <v>USD</v>
      </c>
      <c r="K704" s="158" t="str">
        <f t="shared" si="65"/>
        <v>EUR</v>
      </c>
      <c r="L704" s="158" t="str">
        <f t="shared" si="61"/>
        <v>USDEUR45659</v>
      </c>
      <c r="M704" s="160">
        <f t="shared" si="66"/>
        <v>45659</v>
      </c>
      <c r="N704" s="158">
        <v>0.9688983625617672</v>
      </c>
      <c r="O704" s="158">
        <v>1</v>
      </c>
      <c r="P704" s="161">
        <f t="shared" si="62"/>
        <v>0.96889999999999998</v>
      </c>
    </row>
    <row r="705" spans="9:16" x14ac:dyDescent="0.2">
      <c r="I705" s="158">
        <f t="shared" si="63"/>
        <v>2</v>
      </c>
      <c r="J705" s="158" t="str">
        <f t="shared" si="64"/>
        <v>USD</v>
      </c>
      <c r="K705" s="158" t="str">
        <f t="shared" si="65"/>
        <v>EUR</v>
      </c>
      <c r="L705" s="158" t="str">
        <f t="shared" si="61"/>
        <v>USDEUR45660</v>
      </c>
      <c r="M705" s="160">
        <f t="shared" si="66"/>
        <v>45660</v>
      </c>
      <c r="N705" s="158">
        <v>0.9709680551509855</v>
      </c>
      <c r="O705" s="158">
        <v>1</v>
      </c>
      <c r="P705" s="161">
        <f t="shared" si="62"/>
        <v>0.97099999999999997</v>
      </c>
    </row>
    <row r="706" spans="9:16" x14ac:dyDescent="0.2">
      <c r="I706" s="158">
        <f t="shared" si="63"/>
        <v>2</v>
      </c>
      <c r="J706" s="158" t="str">
        <f t="shared" si="64"/>
        <v>USD</v>
      </c>
      <c r="K706" s="158" t="str">
        <f t="shared" si="65"/>
        <v>EUR</v>
      </c>
      <c r="L706" s="158" t="str">
        <f t="shared" si="61"/>
        <v>USDEUR45661</v>
      </c>
      <c r="M706" s="160">
        <f t="shared" si="66"/>
        <v>45661</v>
      </c>
      <c r="N706" s="158">
        <v>0.9709680551509855</v>
      </c>
      <c r="O706" s="158">
        <v>1</v>
      </c>
      <c r="P706" s="161">
        <f t="shared" si="62"/>
        <v>0.97099999999999997</v>
      </c>
    </row>
    <row r="707" spans="9:16" x14ac:dyDescent="0.2">
      <c r="I707" s="158">
        <f t="shared" si="63"/>
        <v>2</v>
      </c>
      <c r="J707" s="158" t="str">
        <f t="shared" si="64"/>
        <v>USD</v>
      </c>
      <c r="K707" s="158" t="str">
        <f t="shared" si="65"/>
        <v>EUR</v>
      </c>
      <c r="L707" s="158" t="str">
        <f t="shared" ref="L707:L770" si="67">J707&amp;K707&amp;M707</f>
        <v>USDEUR45662</v>
      </c>
      <c r="M707" s="160">
        <f t="shared" si="66"/>
        <v>45662</v>
      </c>
      <c r="N707" s="158">
        <v>0.9709680551509855</v>
      </c>
      <c r="O707" s="158">
        <v>1</v>
      </c>
      <c r="P707" s="161">
        <f t="shared" ref="P707:P770" si="68">ROUND(N707*O707,4)</f>
        <v>0.97099999999999997</v>
      </c>
    </row>
    <row r="708" spans="9:16" x14ac:dyDescent="0.2">
      <c r="I708" s="158">
        <f t="shared" ref="I708:I771" si="69">IF(M707=$G$2,I707+1,I707)</f>
        <v>2</v>
      </c>
      <c r="J708" s="158" t="str">
        <f t="shared" ref="J708:J771" si="70">VLOOKUP($I708,$A:$C,2,FALSE)</f>
        <v>USD</v>
      </c>
      <c r="K708" s="158" t="str">
        <f t="shared" ref="K708:K771" si="71">VLOOKUP($I708,$A:$C,3,FALSE)</f>
        <v>EUR</v>
      </c>
      <c r="L708" s="158" t="str">
        <f t="shared" si="67"/>
        <v>USDEUR45663</v>
      </c>
      <c r="M708" s="160">
        <f t="shared" ref="M708:M771" si="72">IF(I708=I707,M707+1,$G$1)</f>
        <v>45663</v>
      </c>
      <c r="N708" s="158">
        <v>0.95914061001342799</v>
      </c>
      <c r="O708" s="158">
        <v>1</v>
      </c>
      <c r="P708" s="161">
        <f t="shared" si="68"/>
        <v>0.95909999999999995</v>
      </c>
    </row>
    <row r="709" spans="9:16" x14ac:dyDescent="0.2">
      <c r="I709" s="158">
        <f t="shared" si="69"/>
        <v>2</v>
      </c>
      <c r="J709" s="158" t="str">
        <f t="shared" si="70"/>
        <v>USD</v>
      </c>
      <c r="K709" s="158" t="str">
        <f t="shared" si="71"/>
        <v>EUR</v>
      </c>
      <c r="L709" s="158" t="str">
        <f t="shared" si="67"/>
        <v>USDEUR45664</v>
      </c>
      <c r="M709" s="160">
        <f t="shared" si="72"/>
        <v>45664</v>
      </c>
      <c r="N709" s="158">
        <v>0.96218608678918516</v>
      </c>
      <c r="O709" s="158">
        <v>1</v>
      </c>
      <c r="P709" s="161">
        <f t="shared" si="68"/>
        <v>0.96220000000000006</v>
      </c>
    </row>
    <row r="710" spans="9:16" x14ac:dyDescent="0.2">
      <c r="I710" s="158">
        <f t="shared" si="69"/>
        <v>2</v>
      </c>
      <c r="J710" s="158" t="str">
        <f t="shared" si="70"/>
        <v>USD</v>
      </c>
      <c r="K710" s="158" t="str">
        <f t="shared" si="71"/>
        <v>EUR</v>
      </c>
      <c r="L710" s="158" t="str">
        <f t="shared" si="67"/>
        <v>USDEUR45665</v>
      </c>
      <c r="M710" s="160">
        <f t="shared" si="72"/>
        <v>45665</v>
      </c>
      <c r="N710" s="158">
        <v>0.97219521679953336</v>
      </c>
      <c r="O710" s="158">
        <v>1</v>
      </c>
      <c r="P710" s="161">
        <f t="shared" si="68"/>
        <v>0.97219999999999995</v>
      </c>
    </row>
    <row r="711" spans="9:16" x14ac:dyDescent="0.2">
      <c r="I711" s="158">
        <f t="shared" si="69"/>
        <v>2</v>
      </c>
      <c r="J711" s="158" t="str">
        <f t="shared" si="70"/>
        <v>USD</v>
      </c>
      <c r="K711" s="158" t="str">
        <f t="shared" si="71"/>
        <v>EUR</v>
      </c>
      <c r="L711" s="158" t="str">
        <f t="shared" si="67"/>
        <v>USDEUR45666</v>
      </c>
      <c r="M711" s="160">
        <f t="shared" si="72"/>
        <v>45666</v>
      </c>
      <c r="N711" s="158">
        <v>0.97040271712760795</v>
      </c>
      <c r="O711" s="158">
        <v>1</v>
      </c>
      <c r="P711" s="161">
        <f t="shared" si="68"/>
        <v>0.97040000000000004</v>
      </c>
    </row>
    <row r="712" spans="9:16" x14ac:dyDescent="0.2">
      <c r="I712" s="158">
        <f t="shared" si="69"/>
        <v>2</v>
      </c>
      <c r="J712" s="158" t="str">
        <f t="shared" si="70"/>
        <v>USD</v>
      </c>
      <c r="K712" s="158" t="str">
        <f t="shared" si="71"/>
        <v>EUR</v>
      </c>
      <c r="L712" s="158" t="str">
        <f t="shared" si="67"/>
        <v>USDEUR45667</v>
      </c>
      <c r="M712" s="160">
        <f t="shared" si="72"/>
        <v>45667</v>
      </c>
      <c r="N712" s="158">
        <v>0.97049689440993792</v>
      </c>
      <c r="O712" s="158">
        <v>1</v>
      </c>
      <c r="P712" s="161">
        <f t="shared" si="68"/>
        <v>0.97050000000000003</v>
      </c>
    </row>
    <row r="713" spans="9:16" x14ac:dyDescent="0.2">
      <c r="I713" s="158">
        <f t="shared" si="69"/>
        <v>2</v>
      </c>
      <c r="J713" s="158" t="str">
        <f t="shared" si="70"/>
        <v>USD</v>
      </c>
      <c r="K713" s="158" t="str">
        <f t="shared" si="71"/>
        <v>EUR</v>
      </c>
      <c r="L713" s="158" t="str">
        <f t="shared" si="67"/>
        <v>USDEUR45668</v>
      </c>
      <c r="M713" s="160">
        <f t="shared" si="72"/>
        <v>45668</v>
      </c>
      <c r="N713" s="158">
        <v>0.97049689440993792</v>
      </c>
      <c r="O713" s="158">
        <v>1</v>
      </c>
      <c r="P713" s="161">
        <f t="shared" si="68"/>
        <v>0.97050000000000003</v>
      </c>
    </row>
    <row r="714" spans="9:16" x14ac:dyDescent="0.2">
      <c r="I714" s="158">
        <f t="shared" si="69"/>
        <v>2</v>
      </c>
      <c r="J714" s="158" t="str">
        <f t="shared" si="70"/>
        <v>USD</v>
      </c>
      <c r="K714" s="158" t="str">
        <f t="shared" si="71"/>
        <v>EUR</v>
      </c>
      <c r="L714" s="158" t="str">
        <f t="shared" si="67"/>
        <v>USDEUR45669</v>
      </c>
      <c r="M714" s="160">
        <f t="shared" si="72"/>
        <v>45669</v>
      </c>
      <c r="N714" s="158">
        <v>0.97049689440993792</v>
      </c>
      <c r="O714" s="158">
        <v>1</v>
      </c>
      <c r="P714" s="161">
        <f t="shared" si="68"/>
        <v>0.97050000000000003</v>
      </c>
    </row>
    <row r="715" spans="9:16" x14ac:dyDescent="0.2">
      <c r="I715" s="158">
        <f t="shared" si="69"/>
        <v>2</v>
      </c>
      <c r="J715" s="158" t="str">
        <f t="shared" si="70"/>
        <v>USD</v>
      </c>
      <c r="K715" s="158" t="str">
        <f t="shared" si="71"/>
        <v>EUR</v>
      </c>
      <c r="L715" s="158" t="str">
        <f t="shared" si="67"/>
        <v>USDEUR45670</v>
      </c>
      <c r="M715" s="160">
        <f t="shared" si="72"/>
        <v>45670</v>
      </c>
      <c r="N715" s="158">
        <v>0.98058442831927828</v>
      </c>
      <c r="O715" s="158">
        <v>1</v>
      </c>
      <c r="P715" s="161">
        <f t="shared" si="68"/>
        <v>0.98060000000000003</v>
      </c>
    </row>
    <row r="716" spans="9:16" x14ac:dyDescent="0.2">
      <c r="I716" s="158">
        <f t="shared" si="69"/>
        <v>2</v>
      </c>
      <c r="J716" s="158" t="str">
        <f t="shared" si="70"/>
        <v>USD</v>
      </c>
      <c r="K716" s="158" t="str">
        <f t="shared" si="71"/>
        <v>EUR</v>
      </c>
      <c r="L716" s="158" t="str">
        <f t="shared" si="67"/>
        <v>USDEUR45671</v>
      </c>
      <c r="M716" s="160">
        <f t="shared" si="72"/>
        <v>45671</v>
      </c>
      <c r="N716" s="158">
        <v>0.9760858955588092</v>
      </c>
      <c r="O716" s="158">
        <v>1</v>
      </c>
      <c r="P716" s="161">
        <f t="shared" si="68"/>
        <v>0.97609999999999997</v>
      </c>
    </row>
    <row r="717" spans="9:16" x14ac:dyDescent="0.2">
      <c r="I717" s="158">
        <f t="shared" si="69"/>
        <v>2</v>
      </c>
      <c r="J717" s="158" t="str">
        <f t="shared" si="70"/>
        <v>USD</v>
      </c>
      <c r="K717" s="158" t="str">
        <f t="shared" si="71"/>
        <v>EUR</v>
      </c>
      <c r="L717" s="158" t="str">
        <f t="shared" si="67"/>
        <v>USDEUR45672</v>
      </c>
      <c r="M717" s="160">
        <f t="shared" si="72"/>
        <v>45672</v>
      </c>
      <c r="N717" s="158">
        <v>0.970873786407767</v>
      </c>
      <c r="O717" s="158">
        <v>1</v>
      </c>
      <c r="P717" s="161">
        <f t="shared" si="68"/>
        <v>0.97089999999999999</v>
      </c>
    </row>
    <row r="718" spans="9:16" x14ac:dyDescent="0.2">
      <c r="I718" s="158">
        <f t="shared" si="69"/>
        <v>2</v>
      </c>
      <c r="J718" s="158" t="str">
        <f t="shared" si="70"/>
        <v>USD</v>
      </c>
      <c r="K718" s="158" t="str">
        <f t="shared" si="71"/>
        <v>EUR</v>
      </c>
      <c r="L718" s="158" t="str">
        <f t="shared" si="67"/>
        <v>USDEUR45673</v>
      </c>
      <c r="M718" s="160">
        <f t="shared" si="72"/>
        <v>45673</v>
      </c>
      <c r="N718" s="158">
        <v>0.97352024922118385</v>
      </c>
      <c r="O718" s="158">
        <v>1</v>
      </c>
      <c r="P718" s="161">
        <f t="shared" si="68"/>
        <v>0.97350000000000003</v>
      </c>
    </row>
    <row r="719" spans="9:16" x14ac:dyDescent="0.2">
      <c r="I719" s="158">
        <f t="shared" si="69"/>
        <v>2</v>
      </c>
      <c r="J719" s="158" t="str">
        <f t="shared" si="70"/>
        <v>USD</v>
      </c>
      <c r="K719" s="158" t="str">
        <f t="shared" si="71"/>
        <v>EUR</v>
      </c>
      <c r="L719" s="158" t="str">
        <f t="shared" si="67"/>
        <v>USDEUR45674</v>
      </c>
      <c r="M719" s="160">
        <f t="shared" si="72"/>
        <v>45674</v>
      </c>
      <c r="N719" s="158">
        <v>0.97106234220236931</v>
      </c>
      <c r="O719" s="158">
        <v>1</v>
      </c>
      <c r="P719" s="161">
        <f t="shared" si="68"/>
        <v>0.97109999999999996</v>
      </c>
    </row>
    <row r="720" spans="9:16" x14ac:dyDescent="0.2">
      <c r="I720" s="158">
        <f t="shared" si="69"/>
        <v>2</v>
      </c>
      <c r="J720" s="158" t="str">
        <f t="shared" si="70"/>
        <v>USD</v>
      </c>
      <c r="K720" s="158" t="str">
        <f t="shared" si="71"/>
        <v>EUR</v>
      </c>
      <c r="L720" s="158" t="str">
        <f t="shared" si="67"/>
        <v>USDEUR45675</v>
      </c>
      <c r="M720" s="160">
        <f t="shared" si="72"/>
        <v>45675</v>
      </c>
      <c r="N720" s="158">
        <v>0.97106234220236931</v>
      </c>
      <c r="O720" s="158">
        <v>1</v>
      </c>
      <c r="P720" s="161">
        <f t="shared" si="68"/>
        <v>0.97109999999999996</v>
      </c>
    </row>
    <row r="721" spans="9:16" x14ac:dyDescent="0.2">
      <c r="I721" s="158">
        <f t="shared" si="69"/>
        <v>2</v>
      </c>
      <c r="J721" s="158" t="str">
        <f t="shared" si="70"/>
        <v>USD</v>
      </c>
      <c r="K721" s="158" t="str">
        <f t="shared" si="71"/>
        <v>EUR</v>
      </c>
      <c r="L721" s="158" t="str">
        <f t="shared" si="67"/>
        <v>USDEUR45676</v>
      </c>
      <c r="M721" s="160">
        <f t="shared" si="72"/>
        <v>45676</v>
      </c>
      <c r="N721" s="158">
        <v>0.97106234220236931</v>
      </c>
      <c r="O721" s="158">
        <v>1</v>
      </c>
      <c r="P721" s="161">
        <f t="shared" si="68"/>
        <v>0.97109999999999996</v>
      </c>
    </row>
    <row r="722" spans="9:16" x14ac:dyDescent="0.2">
      <c r="I722" s="158">
        <f t="shared" si="69"/>
        <v>2</v>
      </c>
      <c r="J722" s="158" t="str">
        <f t="shared" si="70"/>
        <v>USD</v>
      </c>
      <c r="K722" s="158" t="str">
        <f t="shared" si="71"/>
        <v>EUR</v>
      </c>
      <c r="L722" s="158" t="str">
        <f t="shared" si="67"/>
        <v>USDEUR45677</v>
      </c>
      <c r="M722" s="160">
        <f t="shared" si="72"/>
        <v>45677</v>
      </c>
      <c r="N722" s="158">
        <v>0.96936797208220238</v>
      </c>
      <c r="O722" s="158">
        <v>1</v>
      </c>
      <c r="P722" s="161">
        <f t="shared" si="68"/>
        <v>0.96940000000000004</v>
      </c>
    </row>
    <row r="723" spans="9:16" x14ac:dyDescent="0.2">
      <c r="I723" s="158">
        <f t="shared" si="69"/>
        <v>2</v>
      </c>
      <c r="J723" s="158" t="str">
        <f t="shared" si="70"/>
        <v>USD</v>
      </c>
      <c r="K723" s="158" t="str">
        <f t="shared" si="71"/>
        <v>EUR</v>
      </c>
      <c r="L723" s="158" t="str">
        <f t="shared" si="67"/>
        <v>USDEUR45678</v>
      </c>
      <c r="M723" s="160">
        <f t="shared" si="72"/>
        <v>45678</v>
      </c>
      <c r="N723" s="158">
        <v>0.96553055904219365</v>
      </c>
      <c r="O723" s="158">
        <v>1</v>
      </c>
      <c r="P723" s="161">
        <f t="shared" si="68"/>
        <v>0.96550000000000002</v>
      </c>
    </row>
    <row r="724" spans="9:16" x14ac:dyDescent="0.2">
      <c r="I724" s="158">
        <f t="shared" si="69"/>
        <v>2</v>
      </c>
      <c r="J724" s="158" t="str">
        <f t="shared" si="70"/>
        <v>USD</v>
      </c>
      <c r="K724" s="158" t="str">
        <f t="shared" si="71"/>
        <v>EUR</v>
      </c>
      <c r="L724" s="158" t="str">
        <f t="shared" si="67"/>
        <v>USDEUR45679</v>
      </c>
      <c r="M724" s="160">
        <f t="shared" si="72"/>
        <v>45679</v>
      </c>
      <c r="N724" s="158">
        <v>0.95757923968208369</v>
      </c>
      <c r="O724" s="158">
        <v>1</v>
      </c>
      <c r="P724" s="161">
        <f t="shared" si="68"/>
        <v>0.95760000000000001</v>
      </c>
    </row>
    <row r="725" spans="9:16" x14ac:dyDescent="0.2">
      <c r="I725" s="158">
        <f t="shared" si="69"/>
        <v>2</v>
      </c>
      <c r="J725" s="158" t="str">
        <f t="shared" si="70"/>
        <v>USD</v>
      </c>
      <c r="K725" s="158" t="str">
        <f t="shared" si="71"/>
        <v>EUR</v>
      </c>
      <c r="L725" s="158" t="str">
        <f t="shared" si="67"/>
        <v>USDEUR45680</v>
      </c>
      <c r="M725" s="160">
        <f t="shared" si="72"/>
        <v>45680</v>
      </c>
      <c r="N725" s="158">
        <v>0.96116878123798544</v>
      </c>
      <c r="O725" s="158">
        <v>1</v>
      </c>
      <c r="P725" s="161">
        <f t="shared" si="68"/>
        <v>0.96120000000000005</v>
      </c>
    </row>
    <row r="726" spans="9:16" x14ac:dyDescent="0.2">
      <c r="I726" s="158">
        <f t="shared" si="69"/>
        <v>2</v>
      </c>
      <c r="J726" s="158" t="str">
        <f t="shared" si="70"/>
        <v>USD</v>
      </c>
      <c r="K726" s="158" t="str">
        <f t="shared" si="71"/>
        <v>EUR</v>
      </c>
      <c r="L726" s="158" t="str">
        <f t="shared" si="67"/>
        <v>USDEUR45681</v>
      </c>
      <c r="M726" s="160">
        <f t="shared" si="72"/>
        <v>45681</v>
      </c>
      <c r="N726" s="158">
        <v>0.9549274255156609</v>
      </c>
      <c r="O726" s="158">
        <v>1</v>
      </c>
      <c r="P726" s="161">
        <f t="shared" si="68"/>
        <v>0.95489999999999997</v>
      </c>
    </row>
    <row r="727" spans="9:16" x14ac:dyDescent="0.2">
      <c r="I727" s="158">
        <f t="shared" si="69"/>
        <v>2</v>
      </c>
      <c r="J727" s="158" t="str">
        <f t="shared" si="70"/>
        <v>USD</v>
      </c>
      <c r="K727" s="158" t="str">
        <f t="shared" si="71"/>
        <v>EUR</v>
      </c>
      <c r="L727" s="158" t="str">
        <f t="shared" si="67"/>
        <v>USDEUR45682</v>
      </c>
      <c r="M727" s="160">
        <f t="shared" si="72"/>
        <v>45682</v>
      </c>
      <c r="N727" s="158">
        <v>0.9549274255156609</v>
      </c>
      <c r="O727" s="158">
        <v>1</v>
      </c>
      <c r="P727" s="161">
        <f t="shared" si="68"/>
        <v>0.95489999999999997</v>
      </c>
    </row>
    <row r="728" spans="9:16" x14ac:dyDescent="0.2">
      <c r="I728" s="158">
        <f t="shared" si="69"/>
        <v>2</v>
      </c>
      <c r="J728" s="158" t="str">
        <f t="shared" si="70"/>
        <v>USD</v>
      </c>
      <c r="K728" s="158" t="str">
        <f t="shared" si="71"/>
        <v>EUR</v>
      </c>
      <c r="L728" s="158" t="str">
        <f t="shared" si="67"/>
        <v>USDEUR45683</v>
      </c>
      <c r="M728" s="160">
        <f t="shared" si="72"/>
        <v>45683</v>
      </c>
      <c r="N728" s="158">
        <v>0.9549274255156609</v>
      </c>
      <c r="O728" s="158">
        <v>1</v>
      </c>
      <c r="P728" s="161">
        <f t="shared" si="68"/>
        <v>0.95489999999999997</v>
      </c>
    </row>
    <row r="729" spans="9:16" x14ac:dyDescent="0.2">
      <c r="I729" s="158">
        <f t="shared" si="69"/>
        <v>2</v>
      </c>
      <c r="J729" s="158" t="str">
        <f t="shared" si="70"/>
        <v>USD</v>
      </c>
      <c r="K729" s="158" t="str">
        <f t="shared" si="71"/>
        <v>EUR</v>
      </c>
      <c r="L729" s="158" t="str">
        <f t="shared" si="67"/>
        <v>USDEUR45684</v>
      </c>
      <c r="M729" s="160">
        <f t="shared" si="72"/>
        <v>45684</v>
      </c>
      <c r="N729" s="158">
        <v>0.94966761633428309</v>
      </c>
      <c r="O729" s="158">
        <v>1</v>
      </c>
      <c r="P729" s="161">
        <f t="shared" si="68"/>
        <v>0.94969999999999999</v>
      </c>
    </row>
    <row r="730" spans="9:16" x14ac:dyDescent="0.2">
      <c r="I730" s="158">
        <f t="shared" si="69"/>
        <v>2</v>
      </c>
      <c r="J730" s="158" t="str">
        <f t="shared" si="70"/>
        <v>USD</v>
      </c>
      <c r="K730" s="158" t="str">
        <f t="shared" si="71"/>
        <v>EUR</v>
      </c>
      <c r="L730" s="158" t="str">
        <f t="shared" si="67"/>
        <v>USDEUR45685</v>
      </c>
      <c r="M730" s="160">
        <f t="shared" si="72"/>
        <v>45685</v>
      </c>
      <c r="N730" s="158">
        <v>0.95960080606467713</v>
      </c>
      <c r="O730" s="158">
        <v>1</v>
      </c>
      <c r="P730" s="161">
        <f t="shared" si="68"/>
        <v>0.95960000000000001</v>
      </c>
    </row>
    <row r="731" spans="9:16" x14ac:dyDescent="0.2">
      <c r="I731" s="158">
        <f t="shared" si="69"/>
        <v>2</v>
      </c>
      <c r="J731" s="158" t="str">
        <f t="shared" si="70"/>
        <v>USD</v>
      </c>
      <c r="K731" s="158" t="str">
        <f t="shared" si="71"/>
        <v>EUR</v>
      </c>
      <c r="L731" s="158" t="str">
        <f t="shared" si="67"/>
        <v>USDEUR45686</v>
      </c>
      <c r="M731" s="160">
        <f t="shared" si="72"/>
        <v>45686</v>
      </c>
      <c r="N731" s="158">
        <v>0.96190842631781448</v>
      </c>
      <c r="O731" s="158">
        <v>1</v>
      </c>
      <c r="P731" s="161">
        <f t="shared" si="68"/>
        <v>0.96189999999999998</v>
      </c>
    </row>
    <row r="732" spans="9:16" x14ac:dyDescent="0.2">
      <c r="I732" s="158">
        <f t="shared" si="69"/>
        <v>2</v>
      </c>
      <c r="J732" s="158" t="str">
        <f t="shared" si="70"/>
        <v>USD</v>
      </c>
      <c r="K732" s="158" t="str">
        <f t="shared" si="71"/>
        <v>EUR</v>
      </c>
      <c r="L732" s="158" t="str">
        <f t="shared" si="67"/>
        <v>USDEUR45687</v>
      </c>
      <c r="M732" s="160">
        <f t="shared" si="72"/>
        <v>45687</v>
      </c>
      <c r="N732" s="158">
        <v>0.96126117466115546</v>
      </c>
      <c r="O732" s="158">
        <v>1</v>
      </c>
      <c r="P732" s="161">
        <f t="shared" si="68"/>
        <v>0.96130000000000004</v>
      </c>
    </row>
    <row r="733" spans="9:16" x14ac:dyDescent="0.2">
      <c r="I733" s="158">
        <f t="shared" si="69"/>
        <v>2</v>
      </c>
      <c r="J733" s="158" t="str">
        <f t="shared" si="70"/>
        <v>USD</v>
      </c>
      <c r="K733" s="158" t="str">
        <f t="shared" si="71"/>
        <v>EUR</v>
      </c>
      <c r="L733" s="158" t="str">
        <f t="shared" si="67"/>
        <v>USDEUR45688</v>
      </c>
      <c r="M733" s="160">
        <f t="shared" si="72"/>
        <v>45688</v>
      </c>
      <c r="N733" s="158">
        <v>0.96218608678918516</v>
      </c>
      <c r="O733" s="158">
        <v>1</v>
      </c>
      <c r="P733" s="161">
        <f t="shared" si="68"/>
        <v>0.96220000000000006</v>
      </c>
    </row>
    <row r="734" spans="9:16" x14ac:dyDescent="0.2">
      <c r="I734" s="158">
        <f t="shared" si="69"/>
        <v>2</v>
      </c>
      <c r="J734" s="158" t="str">
        <f t="shared" si="70"/>
        <v>USD</v>
      </c>
      <c r="K734" s="158" t="str">
        <f t="shared" si="71"/>
        <v>EUR</v>
      </c>
      <c r="L734" s="158" t="str">
        <f t="shared" si="67"/>
        <v>USDEUR45689</v>
      </c>
      <c r="M734" s="160">
        <f t="shared" si="72"/>
        <v>45689</v>
      </c>
      <c r="N734" s="158">
        <v>0.96218608678918516</v>
      </c>
      <c r="O734" s="158">
        <v>1</v>
      </c>
      <c r="P734" s="161">
        <f t="shared" si="68"/>
        <v>0.96220000000000006</v>
      </c>
    </row>
    <row r="735" spans="9:16" x14ac:dyDescent="0.2">
      <c r="I735" s="158">
        <f t="shared" si="69"/>
        <v>2</v>
      </c>
      <c r="J735" s="158" t="str">
        <f t="shared" si="70"/>
        <v>USD</v>
      </c>
      <c r="K735" s="158" t="str">
        <f t="shared" si="71"/>
        <v>EUR</v>
      </c>
      <c r="L735" s="158" t="str">
        <f t="shared" si="67"/>
        <v>USDEUR45690</v>
      </c>
      <c r="M735" s="160">
        <f t="shared" si="72"/>
        <v>45690</v>
      </c>
      <c r="N735" s="158">
        <v>0.96218608678918516</v>
      </c>
      <c r="O735" s="158">
        <v>1</v>
      </c>
      <c r="P735" s="161">
        <f t="shared" si="68"/>
        <v>0.96220000000000006</v>
      </c>
    </row>
    <row r="736" spans="9:16" x14ac:dyDescent="0.2">
      <c r="I736" s="158">
        <f t="shared" si="69"/>
        <v>2</v>
      </c>
      <c r="J736" s="158" t="str">
        <f t="shared" si="70"/>
        <v>USD</v>
      </c>
      <c r="K736" s="158" t="str">
        <f t="shared" si="71"/>
        <v>EUR</v>
      </c>
      <c r="L736" s="158" t="str">
        <f t="shared" si="67"/>
        <v>USDEUR45691</v>
      </c>
      <c r="M736" s="160">
        <f t="shared" si="72"/>
        <v>45691</v>
      </c>
      <c r="N736" s="158">
        <v>0.97333073778469914</v>
      </c>
      <c r="O736" s="158">
        <v>1</v>
      </c>
      <c r="P736" s="161">
        <f t="shared" si="68"/>
        <v>0.97330000000000005</v>
      </c>
    </row>
    <row r="737" spans="9:16" x14ac:dyDescent="0.2">
      <c r="I737" s="158">
        <f t="shared" si="69"/>
        <v>2</v>
      </c>
      <c r="J737" s="158" t="str">
        <f t="shared" si="70"/>
        <v>USD</v>
      </c>
      <c r="K737" s="158" t="str">
        <f t="shared" si="71"/>
        <v>EUR</v>
      </c>
      <c r="L737" s="158" t="str">
        <f t="shared" si="67"/>
        <v>USDEUR45692</v>
      </c>
      <c r="M737" s="160">
        <f t="shared" si="72"/>
        <v>45692</v>
      </c>
      <c r="N737" s="158">
        <v>0.96758587324625056</v>
      </c>
      <c r="O737" s="158">
        <v>1</v>
      </c>
      <c r="P737" s="161">
        <f t="shared" si="68"/>
        <v>0.96760000000000002</v>
      </c>
    </row>
    <row r="738" spans="9:16" x14ac:dyDescent="0.2">
      <c r="I738" s="158">
        <f t="shared" si="69"/>
        <v>2</v>
      </c>
      <c r="J738" s="158" t="str">
        <f t="shared" si="70"/>
        <v>USD</v>
      </c>
      <c r="K738" s="158" t="str">
        <f t="shared" si="71"/>
        <v>EUR</v>
      </c>
      <c r="L738" s="158" t="str">
        <f t="shared" si="67"/>
        <v>USDEUR45693</v>
      </c>
      <c r="M738" s="160">
        <f t="shared" si="72"/>
        <v>45693</v>
      </c>
      <c r="N738" s="158">
        <v>0.95950873152945693</v>
      </c>
      <c r="O738" s="158">
        <v>1</v>
      </c>
      <c r="P738" s="161">
        <f t="shared" si="68"/>
        <v>0.95950000000000002</v>
      </c>
    </row>
    <row r="739" spans="9:16" x14ac:dyDescent="0.2">
      <c r="I739" s="158">
        <f t="shared" si="69"/>
        <v>2</v>
      </c>
      <c r="J739" s="158" t="str">
        <f t="shared" si="70"/>
        <v>USD</v>
      </c>
      <c r="K739" s="158" t="str">
        <f t="shared" si="71"/>
        <v>EUR</v>
      </c>
      <c r="L739" s="158" t="str">
        <f t="shared" si="67"/>
        <v>USDEUR45694</v>
      </c>
      <c r="M739" s="160">
        <f t="shared" si="72"/>
        <v>45694</v>
      </c>
      <c r="N739" s="158">
        <v>0.96525096525096521</v>
      </c>
      <c r="O739" s="158">
        <v>1</v>
      </c>
      <c r="P739" s="161">
        <f t="shared" si="68"/>
        <v>0.96530000000000005</v>
      </c>
    </row>
    <row r="740" spans="9:16" x14ac:dyDescent="0.2">
      <c r="I740" s="158">
        <f t="shared" si="69"/>
        <v>2</v>
      </c>
      <c r="J740" s="158" t="str">
        <f t="shared" si="70"/>
        <v>USD</v>
      </c>
      <c r="K740" s="158" t="str">
        <f t="shared" si="71"/>
        <v>EUR</v>
      </c>
      <c r="L740" s="158" t="str">
        <f t="shared" si="67"/>
        <v>USDEUR45695</v>
      </c>
      <c r="M740" s="160">
        <f t="shared" si="72"/>
        <v>45695</v>
      </c>
      <c r="N740" s="158">
        <v>0.96366965404259408</v>
      </c>
      <c r="O740" s="158">
        <v>1</v>
      </c>
      <c r="P740" s="161">
        <f t="shared" si="68"/>
        <v>0.9637</v>
      </c>
    </row>
    <row r="741" spans="9:16" x14ac:dyDescent="0.2">
      <c r="I741" s="158">
        <f t="shared" si="69"/>
        <v>2</v>
      </c>
      <c r="J741" s="158" t="str">
        <f t="shared" si="70"/>
        <v>USD</v>
      </c>
      <c r="K741" s="158" t="str">
        <f t="shared" si="71"/>
        <v>EUR</v>
      </c>
      <c r="L741" s="158" t="str">
        <f t="shared" si="67"/>
        <v>USDEUR45696</v>
      </c>
      <c r="M741" s="160">
        <f t="shared" si="72"/>
        <v>45696</v>
      </c>
      <c r="N741" s="158">
        <v>0.96366965404259408</v>
      </c>
      <c r="O741" s="158">
        <v>1</v>
      </c>
      <c r="P741" s="161">
        <f t="shared" si="68"/>
        <v>0.9637</v>
      </c>
    </row>
    <row r="742" spans="9:16" x14ac:dyDescent="0.2">
      <c r="I742" s="158">
        <f t="shared" si="69"/>
        <v>2</v>
      </c>
      <c r="J742" s="158" t="str">
        <f t="shared" si="70"/>
        <v>USD</v>
      </c>
      <c r="K742" s="158" t="str">
        <f t="shared" si="71"/>
        <v>EUR</v>
      </c>
      <c r="L742" s="158" t="str">
        <f t="shared" si="67"/>
        <v>USDEUR45697</v>
      </c>
      <c r="M742" s="160">
        <f t="shared" si="72"/>
        <v>45697</v>
      </c>
      <c r="N742" s="158">
        <v>0.96366965404259408</v>
      </c>
      <c r="O742" s="158">
        <v>1</v>
      </c>
      <c r="P742" s="161">
        <f t="shared" si="68"/>
        <v>0.9637</v>
      </c>
    </row>
    <row r="743" spans="9:16" x14ac:dyDescent="0.2">
      <c r="I743" s="158">
        <f t="shared" si="69"/>
        <v>2</v>
      </c>
      <c r="J743" s="158" t="str">
        <f t="shared" si="70"/>
        <v>USD</v>
      </c>
      <c r="K743" s="158" t="str">
        <f t="shared" si="71"/>
        <v>EUR</v>
      </c>
      <c r="L743" s="158" t="str">
        <f t="shared" si="67"/>
        <v>USDEUR45698</v>
      </c>
      <c r="M743" s="160">
        <f t="shared" si="72"/>
        <v>45698</v>
      </c>
      <c r="N743" s="158">
        <v>0.96899224806201545</v>
      </c>
      <c r="O743" s="158">
        <v>1</v>
      </c>
      <c r="P743" s="161">
        <f t="shared" si="68"/>
        <v>0.96899999999999997</v>
      </c>
    </row>
    <row r="744" spans="9:16" x14ac:dyDescent="0.2">
      <c r="I744" s="158">
        <f t="shared" si="69"/>
        <v>2</v>
      </c>
      <c r="J744" s="158" t="str">
        <f t="shared" si="70"/>
        <v>USD</v>
      </c>
      <c r="K744" s="158" t="str">
        <f t="shared" si="71"/>
        <v>EUR</v>
      </c>
      <c r="L744" s="158" t="str">
        <f t="shared" si="67"/>
        <v>USDEUR45699</v>
      </c>
      <c r="M744" s="160">
        <f t="shared" si="72"/>
        <v>45699</v>
      </c>
      <c r="N744" s="158">
        <v>0.96861681518791165</v>
      </c>
      <c r="O744" s="158">
        <v>1</v>
      </c>
      <c r="P744" s="161">
        <f t="shared" si="68"/>
        <v>0.96860000000000002</v>
      </c>
    </row>
    <row r="745" spans="9:16" x14ac:dyDescent="0.2">
      <c r="I745" s="158">
        <f t="shared" si="69"/>
        <v>2</v>
      </c>
      <c r="J745" s="158" t="str">
        <f t="shared" si="70"/>
        <v>USD</v>
      </c>
      <c r="K745" s="158" t="str">
        <f t="shared" si="71"/>
        <v>EUR</v>
      </c>
      <c r="L745" s="158" t="str">
        <f t="shared" si="67"/>
        <v>USDEUR45700</v>
      </c>
      <c r="M745" s="160">
        <f t="shared" si="72"/>
        <v>45700</v>
      </c>
      <c r="N745" s="158">
        <v>0.96432015429122475</v>
      </c>
      <c r="O745" s="158">
        <v>1</v>
      </c>
      <c r="P745" s="161">
        <f t="shared" si="68"/>
        <v>0.96430000000000005</v>
      </c>
    </row>
    <row r="746" spans="9:16" x14ac:dyDescent="0.2">
      <c r="I746" s="158">
        <f t="shared" si="69"/>
        <v>2</v>
      </c>
      <c r="J746" s="158" t="str">
        <f t="shared" si="70"/>
        <v>USD</v>
      </c>
      <c r="K746" s="158" t="str">
        <f t="shared" si="71"/>
        <v>EUR</v>
      </c>
      <c r="L746" s="158" t="str">
        <f t="shared" si="67"/>
        <v>USDEUR45701</v>
      </c>
      <c r="M746" s="160">
        <f t="shared" si="72"/>
        <v>45701</v>
      </c>
      <c r="N746" s="158">
        <v>0.9624639076034649</v>
      </c>
      <c r="O746" s="158">
        <v>1</v>
      </c>
      <c r="P746" s="161">
        <f t="shared" si="68"/>
        <v>0.96250000000000002</v>
      </c>
    </row>
    <row r="747" spans="9:16" x14ac:dyDescent="0.2">
      <c r="I747" s="158">
        <f t="shared" si="69"/>
        <v>2</v>
      </c>
      <c r="J747" s="158" t="str">
        <f t="shared" si="70"/>
        <v>USD</v>
      </c>
      <c r="K747" s="158" t="str">
        <f t="shared" si="71"/>
        <v>EUR</v>
      </c>
      <c r="L747" s="158" t="str">
        <f t="shared" si="67"/>
        <v>USDEUR45702</v>
      </c>
      <c r="M747" s="160">
        <f t="shared" si="72"/>
        <v>45702</v>
      </c>
      <c r="N747" s="158">
        <v>0.95438060698606597</v>
      </c>
      <c r="O747" s="158">
        <v>1</v>
      </c>
      <c r="P747" s="161">
        <f t="shared" si="68"/>
        <v>0.95440000000000003</v>
      </c>
    </row>
    <row r="748" spans="9:16" x14ac:dyDescent="0.2">
      <c r="I748" s="158">
        <f t="shared" si="69"/>
        <v>2</v>
      </c>
      <c r="J748" s="158" t="str">
        <f t="shared" si="70"/>
        <v>USD</v>
      </c>
      <c r="K748" s="158" t="str">
        <f t="shared" si="71"/>
        <v>EUR</v>
      </c>
      <c r="L748" s="158" t="str">
        <f t="shared" si="67"/>
        <v>USDEUR45703</v>
      </c>
      <c r="M748" s="160">
        <f t="shared" si="72"/>
        <v>45703</v>
      </c>
      <c r="N748" s="158">
        <v>0.95438060698606597</v>
      </c>
      <c r="O748" s="158">
        <v>1</v>
      </c>
      <c r="P748" s="161">
        <f t="shared" si="68"/>
        <v>0.95440000000000003</v>
      </c>
    </row>
    <row r="749" spans="9:16" x14ac:dyDescent="0.2">
      <c r="I749" s="158">
        <f t="shared" si="69"/>
        <v>2</v>
      </c>
      <c r="J749" s="158" t="str">
        <f t="shared" si="70"/>
        <v>USD</v>
      </c>
      <c r="K749" s="158" t="str">
        <f t="shared" si="71"/>
        <v>EUR</v>
      </c>
      <c r="L749" s="158" t="str">
        <f t="shared" si="67"/>
        <v>USDEUR45704</v>
      </c>
      <c r="M749" s="160">
        <f t="shared" si="72"/>
        <v>45704</v>
      </c>
      <c r="N749" s="158">
        <v>0.95438060698606597</v>
      </c>
      <c r="O749" s="158">
        <v>1</v>
      </c>
      <c r="P749" s="161">
        <f t="shared" si="68"/>
        <v>0.95440000000000003</v>
      </c>
    </row>
    <row r="750" spans="9:16" x14ac:dyDescent="0.2">
      <c r="I750" s="158">
        <f t="shared" si="69"/>
        <v>2</v>
      </c>
      <c r="J750" s="158" t="str">
        <f t="shared" si="70"/>
        <v>USD</v>
      </c>
      <c r="K750" s="158" t="str">
        <f t="shared" si="71"/>
        <v>EUR</v>
      </c>
      <c r="L750" s="158" t="str">
        <f t="shared" si="67"/>
        <v>USDEUR45705</v>
      </c>
      <c r="M750" s="160">
        <f t="shared" si="72"/>
        <v>45705</v>
      </c>
      <c r="N750" s="158">
        <v>0.95483624558388247</v>
      </c>
      <c r="O750" s="158">
        <v>1</v>
      </c>
      <c r="P750" s="161">
        <f t="shared" si="68"/>
        <v>0.95479999999999998</v>
      </c>
    </row>
    <row r="751" spans="9:16" x14ac:dyDescent="0.2">
      <c r="I751" s="158">
        <f t="shared" si="69"/>
        <v>2</v>
      </c>
      <c r="J751" s="158" t="str">
        <f t="shared" si="70"/>
        <v>USD</v>
      </c>
      <c r="K751" s="158" t="str">
        <f t="shared" si="71"/>
        <v>EUR</v>
      </c>
      <c r="L751" s="158" t="str">
        <f t="shared" si="67"/>
        <v>USDEUR45706</v>
      </c>
      <c r="M751" s="160">
        <f t="shared" si="72"/>
        <v>45706</v>
      </c>
      <c r="N751" s="158">
        <v>0.95721259691777549</v>
      </c>
      <c r="O751" s="158">
        <v>1</v>
      </c>
      <c r="P751" s="161">
        <f t="shared" si="68"/>
        <v>0.95720000000000005</v>
      </c>
    </row>
    <row r="752" spans="9:16" x14ac:dyDescent="0.2">
      <c r="I752" s="158">
        <f t="shared" si="69"/>
        <v>2</v>
      </c>
      <c r="J752" s="158" t="str">
        <f t="shared" si="70"/>
        <v>USD</v>
      </c>
      <c r="K752" s="158" t="str">
        <f t="shared" si="71"/>
        <v>EUR</v>
      </c>
      <c r="L752" s="158" t="str">
        <f t="shared" si="67"/>
        <v>USDEUR45707</v>
      </c>
      <c r="M752" s="160">
        <f t="shared" si="72"/>
        <v>45707</v>
      </c>
      <c r="N752" s="158">
        <v>0.9584052137243626</v>
      </c>
      <c r="O752" s="158">
        <v>1</v>
      </c>
      <c r="P752" s="161">
        <f t="shared" si="68"/>
        <v>0.95840000000000003</v>
      </c>
    </row>
    <row r="753" spans="9:16" x14ac:dyDescent="0.2">
      <c r="I753" s="158">
        <f t="shared" si="69"/>
        <v>2</v>
      </c>
      <c r="J753" s="158" t="str">
        <f t="shared" si="70"/>
        <v>USD</v>
      </c>
      <c r="K753" s="158" t="str">
        <f t="shared" si="71"/>
        <v>EUR</v>
      </c>
      <c r="L753" s="158" t="str">
        <f t="shared" si="67"/>
        <v>USDEUR45708</v>
      </c>
      <c r="M753" s="160">
        <f t="shared" si="72"/>
        <v>45708</v>
      </c>
      <c r="N753" s="158">
        <v>0.95757923968208369</v>
      </c>
      <c r="O753" s="158">
        <v>1</v>
      </c>
      <c r="P753" s="161">
        <f t="shared" si="68"/>
        <v>0.95760000000000001</v>
      </c>
    </row>
    <row r="754" spans="9:16" x14ac:dyDescent="0.2">
      <c r="I754" s="158">
        <f t="shared" si="69"/>
        <v>2</v>
      </c>
      <c r="J754" s="158" t="str">
        <f t="shared" si="70"/>
        <v>USD</v>
      </c>
      <c r="K754" s="158" t="str">
        <f t="shared" si="71"/>
        <v>EUR</v>
      </c>
      <c r="L754" s="158" t="str">
        <f t="shared" si="67"/>
        <v>USDEUR45709</v>
      </c>
      <c r="M754" s="160">
        <f t="shared" si="72"/>
        <v>45709</v>
      </c>
      <c r="N754" s="158">
        <v>0.95556617295747737</v>
      </c>
      <c r="O754" s="158">
        <v>1</v>
      </c>
      <c r="P754" s="161">
        <f t="shared" si="68"/>
        <v>0.9556</v>
      </c>
    </row>
    <row r="755" spans="9:16" x14ac:dyDescent="0.2">
      <c r="I755" s="158">
        <f t="shared" si="69"/>
        <v>2</v>
      </c>
      <c r="J755" s="158" t="str">
        <f t="shared" si="70"/>
        <v>USD</v>
      </c>
      <c r="K755" s="158" t="str">
        <f t="shared" si="71"/>
        <v>EUR</v>
      </c>
      <c r="L755" s="158" t="str">
        <f t="shared" si="67"/>
        <v>USDEUR45710</v>
      </c>
      <c r="M755" s="160">
        <f t="shared" si="72"/>
        <v>45710</v>
      </c>
      <c r="N755" s="158">
        <v>0.95556617295747737</v>
      </c>
      <c r="O755" s="158">
        <v>1</v>
      </c>
      <c r="P755" s="161">
        <f t="shared" si="68"/>
        <v>0.9556</v>
      </c>
    </row>
    <row r="756" spans="9:16" x14ac:dyDescent="0.2">
      <c r="I756" s="158">
        <f t="shared" si="69"/>
        <v>2</v>
      </c>
      <c r="J756" s="158" t="str">
        <f t="shared" si="70"/>
        <v>USD</v>
      </c>
      <c r="K756" s="158" t="str">
        <f t="shared" si="71"/>
        <v>EUR</v>
      </c>
      <c r="L756" s="158" t="str">
        <f t="shared" si="67"/>
        <v>USDEUR45711</v>
      </c>
      <c r="M756" s="160">
        <f t="shared" si="72"/>
        <v>45711</v>
      </c>
      <c r="N756" s="158">
        <v>0.95556617295747737</v>
      </c>
      <c r="O756" s="158">
        <v>1</v>
      </c>
      <c r="P756" s="161">
        <f t="shared" si="68"/>
        <v>0.9556</v>
      </c>
    </row>
    <row r="757" spans="9:16" x14ac:dyDescent="0.2">
      <c r="I757" s="158">
        <f t="shared" si="69"/>
        <v>2</v>
      </c>
      <c r="J757" s="158" t="str">
        <f t="shared" si="70"/>
        <v>USD</v>
      </c>
      <c r="K757" s="158" t="str">
        <f t="shared" si="71"/>
        <v>EUR</v>
      </c>
      <c r="L757" s="158" t="str">
        <f t="shared" si="67"/>
        <v>USDEUR45712</v>
      </c>
      <c r="M757" s="160">
        <f t="shared" si="72"/>
        <v>45712</v>
      </c>
      <c r="N757" s="158">
        <v>0.95547487101089246</v>
      </c>
      <c r="O757" s="158">
        <v>1</v>
      </c>
      <c r="P757" s="161">
        <f t="shared" si="68"/>
        <v>0.95550000000000002</v>
      </c>
    </row>
    <row r="758" spans="9:16" x14ac:dyDescent="0.2">
      <c r="I758" s="158">
        <f t="shared" si="69"/>
        <v>2</v>
      </c>
      <c r="J758" s="158" t="str">
        <f t="shared" si="70"/>
        <v>USD</v>
      </c>
      <c r="K758" s="158" t="str">
        <f t="shared" si="71"/>
        <v>EUR</v>
      </c>
      <c r="L758" s="158" t="str">
        <f t="shared" si="67"/>
        <v>USDEUR45713</v>
      </c>
      <c r="M758" s="160">
        <f t="shared" si="72"/>
        <v>45713</v>
      </c>
      <c r="N758" s="158">
        <v>0.95265313899209292</v>
      </c>
      <c r="O758" s="158">
        <v>1</v>
      </c>
      <c r="P758" s="161">
        <f t="shared" si="68"/>
        <v>0.95269999999999999</v>
      </c>
    </row>
    <row r="759" spans="9:16" x14ac:dyDescent="0.2">
      <c r="I759" s="158">
        <f t="shared" si="69"/>
        <v>2</v>
      </c>
      <c r="J759" s="158" t="str">
        <f t="shared" si="70"/>
        <v>USD</v>
      </c>
      <c r="K759" s="158" t="str">
        <f t="shared" si="71"/>
        <v>EUR</v>
      </c>
      <c r="L759" s="158" t="str">
        <f t="shared" si="67"/>
        <v>USDEUR45714</v>
      </c>
      <c r="M759" s="160">
        <f t="shared" si="72"/>
        <v>45714</v>
      </c>
      <c r="N759" s="158">
        <v>0.95356155239820739</v>
      </c>
      <c r="O759" s="158">
        <v>1</v>
      </c>
      <c r="P759" s="161">
        <f t="shared" si="68"/>
        <v>0.9536</v>
      </c>
    </row>
    <row r="760" spans="9:16" x14ac:dyDescent="0.2">
      <c r="I760" s="158">
        <f t="shared" si="69"/>
        <v>2</v>
      </c>
      <c r="J760" s="158" t="str">
        <f t="shared" si="70"/>
        <v>USD</v>
      </c>
      <c r="K760" s="158" t="str">
        <f t="shared" si="71"/>
        <v>EUR</v>
      </c>
      <c r="L760" s="158" t="str">
        <f t="shared" si="67"/>
        <v>USDEUR45715</v>
      </c>
      <c r="M760" s="160">
        <f t="shared" si="72"/>
        <v>45715</v>
      </c>
      <c r="N760" s="158">
        <v>0.95447169991409753</v>
      </c>
      <c r="O760" s="158">
        <v>1</v>
      </c>
      <c r="P760" s="161">
        <f t="shared" si="68"/>
        <v>0.95450000000000002</v>
      </c>
    </row>
    <row r="761" spans="9:16" x14ac:dyDescent="0.2">
      <c r="I761" s="158">
        <f t="shared" si="69"/>
        <v>2</v>
      </c>
      <c r="J761" s="158" t="str">
        <f t="shared" si="70"/>
        <v>USD</v>
      </c>
      <c r="K761" s="158" t="str">
        <f t="shared" si="71"/>
        <v>EUR</v>
      </c>
      <c r="L761" s="158" t="str">
        <f t="shared" si="67"/>
        <v>USDEUR45716</v>
      </c>
      <c r="M761" s="160">
        <f t="shared" si="72"/>
        <v>45716</v>
      </c>
      <c r="N761" s="158">
        <v>0.96052252425319384</v>
      </c>
      <c r="O761" s="158">
        <v>1</v>
      </c>
      <c r="P761" s="161">
        <f t="shared" si="68"/>
        <v>0.96050000000000002</v>
      </c>
    </row>
    <row r="762" spans="9:16" x14ac:dyDescent="0.2">
      <c r="I762" s="158">
        <f t="shared" si="69"/>
        <v>2</v>
      </c>
      <c r="J762" s="158" t="str">
        <f t="shared" si="70"/>
        <v>USD</v>
      </c>
      <c r="K762" s="158" t="str">
        <f t="shared" si="71"/>
        <v>EUR</v>
      </c>
      <c r="L762" s="158" t="str">
        <f t="shared" si="67"/>
        <v>USDEUR45717</v>
      </c>
      <c r="M762" s="160">
        <f t="shared" si="72"/>
        <v>45717</v>
      </c>
      <c r="N762" s="158">
        <v>0.96052252425319384</v>
      </c>
      <c r="O762" s="158">
        <v>1</v>
      </c>
      <c r="P762" s="161">
        <f t="shared" si="68"/>
        <v>0.96050000000000002</v>
      </c>
    </row>
    <row r="763" spans="9:16" x14ac:dyDescent="0.2">
      <c r="I763" s="158">
        <f t="shared" si="69"/>
        <v>2</v>
      </c>
      <c r="J763" s="158" t="str">
        <f t="shared" si="70"/>
        <v>USD</v>
      </c>
      <c r="K763" s="158" t="str">
        <f t="shared" si="71"/>
        <v>EUR</v>
      </c>
      <c r="L763" s="158" t="str">
        <f t="shared" si="67"/>
        <v>USDEUR45718</v>
      </c>
      <c r="M763" s="160">
        <f t="shared" si="72"/>
        <v>45718</v>
      </c>
      <c r="N763" s="158">
        <v>0.96052252425319384</v>
      </c>
      <c r="O763" s="158">
        <v>1</v>
      </c>
      <c r="P763" s="161">
        <f t="shared" si="68"/>
        <v>0.96050000000000002</v>
      </c>
    </row>
    <row r="764" spans="9:16" x14ac:dyDescent="0.2">
      <c r="I764" s="158">
        <f t="shared" si="69"/>
        <v>2</v>
      </c>
      <c r="J764" s="158" t="str">
        <f t="shared" si="70"/>
        <v>USD</v>
      </c>
      <c r="K764" s="158" t="str">
        <f t="shared" si="71"/>
        <v>EUR</v>
      </c>
      <c r="L764" s="158" t="str">
        <f t="shared" si="67"/>
        <v>USDEUR45719</v>
      </c>
      <c r="M764" s="160">
        <f t="shared" si="72"/>
        <v>45719</v>
      </c>
      <c r="N764" s="158">
        <v>0.95556617295747737</v>
      </c>
      <c r="O764" s="158">
        <v>1</v>
      </c>
      <c r="P764" s="161">
        <f t="shared" si="68"/>
        <v>0.9556</v>
      </c>
    </row>
    <row r="765" spans="9:16" x14ac:dyDescent="0.2">
      <c r="I765" s="158">
        <f t="shared" si="69"/>
        <v>2</v>
      </c>
      <c r="J765" s="158" t="str">
        <f t="shared" si="70"/>
        <v>USD</v>
      </c>
      <c r="K765" s="158" t="str">
        <f t="shared" si="71"/>
        <v>EUR</v>
      </c>
      <c r="L765" s="158" t="str">
        <f t="shared" si="67"/>
        <v>USDEUR45720</v>
      </c>
      <c r="M765" s="160">
        <f t="shared" si="72"/>
        <v>45720</v>
      </c>
      <c r="N765" s="158">
        <v>0.94723879890120288</v>
      </c>
      <c r="O765" s="158">
        <v>1</v>
      </c>
      <c r="P765" s="161">
        <f t="shared" si="68"/>
        <v>0.94720000000000004</v>
      </c>
    </row>
    <row r="766" spans="9:16" x14ac:dyDescent="0.2">
      <c r="I766" s="158">
        <f t="shared" si="69"/>
        <v>2</v>
      </c>
      <c r="J766" s="158" t="str">
        <f t="shared" si="70"/>
        <v>USD</v>
      </c>
      <c r="K766" s="158" t="str">
        <f t="shared" si="71"/>
        <v>EUR</v>
      </c>
      <c r="L766" s="158" t="str">
        <f t="shared" si="67"/>
        <v>USDEUR45721</v>
      </c>
      <c r="M766" s="160">
        <f t="shared" si="72"/>
        <v>45721</v>
      </c>
      <c r="N766" s="158">
        <v>0.93510379652141395</v>
      </c>
      <c r="O766" s="158">
        <v>1</v>
      </c>
      <c r="P766" s="161">
        <f t="shared" si="68"/>
        <v>0.93510000000000004</v>
      </c>
    </row>
    <row r="767" spans="9:16" x14ac:dyDescent="0.2">
      <c r="I767" s="158">
        <f t="shared" si="69"/>
        <v>2</v>
      </c>
      <c r="J767" s="158" t="str">
        <f t="shared" si="70"/>
        <v>USD</v>
      </c>
      <c r="K767" s="158" t="str">
        <f t="shared" si="71"/>
        <v>EUR</v>
      </c>
      <c r="L767" s="158" t="str">
        <f t="shared" si="67"/>
        <v>USDEUR45722</v>
      </c>
      <c r="M767" s="160">
        <f t="shared" si="72"/>
        <v>45722</v>
      </c>
      <c r="N767" s="158">
        <v>0.92626898851426465</v>
      </c>
      <c r="O767" s="158">
        <v>1</v>
      </c>
      <c r="P767" s="161">
        <f t="shared" si="68"/>
        <v>0.92630000000000001</v>
      </c>
    </row>
    <row r="768" spans="9:16" x14ac:dyDescent="0.2">
      <c r="I768" s="158">
        <f t="shared" si="69"/>
        <v>2</v>
      </c>
      <c r="J768" s="158" t="str">
        <f t="shared" si="70"/>
        <v>USD</v>
      </c>
      <c r="K768" s="158" t="str">
        <f t="shared" si="71"/>
        <v>EUR</v>
      </c>
      <c r="L768" s="158" t="str">
        <f t="shared" si="67"/>
        <v>USDEUR45723</v>
      </c>
      <c r="M768" s="160">
        <f t="shared" si="72"/>
        <v>45723</v>
      </c>
      <c r="N768" s="158">
        <v>0.9210647508519848</v>
      </c>
      <c r="O768" s="158">
        <v>1</v>
      </c>
      <c r="P768" s="161">
        <f t="shared" si="68"/>
        <v>0.92110000000000003</v>
      </c>
    </row>
    <row r="769" spans="9:16" x14ac:dyDescent="0.2">
      <c r="I769" s="158">
        <f t="shared" si="69"/>
        <v>2</v>
      </c>
      <c r="J769" s="158" t="str">
        <f t="shared" si="70"/>
        <v>USD</v>
      </c>
      <c r="K769" s="158" t="str">
        <f t="shared" si="71"/>
        <v>EUR</v>
      </c>
      <c r="L769" s="158" t="str">
        <f t="shared" si="67"/>
        <v>USDEUR45724</v>
      </c>
      <c r="M769" s="160">
        <f t="shared" si="72"/>
        <v>45724</v>
      </c>
      <c r="N769" s="158">
        <v>0.9210647508519848</v>
      </c>
      <c r="O769" s="158">
        <v>1</v>
      </c>
      <c r="P769" s="161">
        <f t="shared" si="68"/>
        <v>0.92110000000000003</v>
      </c>
    </row>
    <row r="770" spans="9:16" x14ac:dyDescent="0.2">
      <c r="I770" s="158">
        <f t="shared" si="69"/>
        <v>2</v>
      </c>
      <c r="J770" s="158" t="str">
        <f t="shared" si="70"/>
        <v>USD</v>
      </c>
      <c r="K770" s="158" t="str">
        <f t="shared" si="71"/>
        <v>EUR</v>
      </c>
      <c r="L770" s="158" t="str">
        <f t="shared" si="67"/>
        <v>USDEUR45725</v>
      </c>
      <c r="M770" s="160">
        <f t="shared" si="72"/>
        <v>45725</v>
      </c>
      <c r="N770" s="158">
        <v>0.9210647508519848</v>
      </c>
      <c r="O770" s="158">
        <v>1</v>
      </c>
      <c r="P770" s="161">
        <f t="shared" si="68"/>
        <v>0.92110000000000003</v>
      </c>
    </row>
    <row r="771" spans="9:16" x14ac:dyDescent="0.2">
      <c r="I771" s="158">
        <f t="shared" si="69"/>
        <v>2</v>
      </c>
      <c r="J771" s="158" t="str">
        <f t="shared" si="70"/>
        <v>USD</v>
      </c>
      <c r="K771" s="158" t="str">
        <f t="shared" si="71"/>
        <v>EUR</v>
      </c>
      <c r="L771" s="158" t="str">
        <f t="shared" ref="L771:L834" si="73">J771&amp;K771&amp;M771</f>
        <v>USDEUR45726</v>
      </c>
      <c r="M771" s="160">
        <f t="shared" si="72"/>
        <v>45726</v>
      </c>
      <c r="N771" s="158">
        <v>0.9220839096357768</v>
      </c>
      <c r="O771" s="158">
        <v>1</v>
      </c>
      <c r="P771" s="161">
        <f t="shared" ref="P771:P834" si="74">ROUND(N771*O771,4)</f>
        <v>0.92210000000000003</v>
      </c>
    </row>
    <row r="772" spans="9:16" x14ac:dyDescent="0.2">
      <c r="I772" s="158">
        <f t="shared" ref="I772:I835" si="75">IF(M771=$G$2,I771+1,I771)</f>
        <v>2</v>
      </c>
      <c r="J772" s="158" t="str">
        <f t="shared" ref="J772:J835" si="76">VLOOKUP($I772,$A:$C,2,FALSE)</f>
        <v>USD</v>
      </c>
      <c r="K772" s="158" t="str">
        <f t="shared" ref="K772:K835" si="77">VLOOKUP($I772,$A:$C,3,FALSE)</f>
        <v>EUR</v>
      </c>
      <c r="L772" s="158" t="str">
        <f t="shared" si="73"/>
        <v>USDEUR45727</v>
      </c>
      <c r="M772" s="160">
        <f t="shared" ref="M772:M835" si="78">IF(I772=I771,M771+1,$G$1)</f>
        <v>45727</v>
      </c>
      <c r="N772" s="158">
        <v>0.9164222873900294</v>
      </c>
      <c r="O772" s="158">
        <v>1</v>
      </c>
      <c r="P772" s="161">
        <f t="shared" si="74"/>
        <v>0.91639999999999999</v>
      </c>
    </row>
    <row r="773" spans="9:16" x14ac:dyDescent="0.2">
      <c r="I773" s="158">
        <f t="shared" si="75"/>
        <v>2</v>
      </c>
      <c r="J773" s="158" t="str">
        <f t="shared" si="76"/>
        <v>USD</v>
      </c>
      <c r="K773" s="158" t="str">
        <f t="shared" si="77"/>
        <v>EUR</v>
      </c>
      <c r="L773" s="158" t="str">
        <f t="shared" si="73"/>
        <v>USDEUR45728</v>
      </c>
      <c r="M773" s="160">
        <f t="shared" si="78"/>
        <v>45728</v>
      </c>
      <c r="N773" s="158">
        <v>0.91861106007716331</v>
      </c>
      <c r="O773" s="158">
        <v>1</v>
      </c>
      <c r="P773" s="161">
        <f t="shared" si="74"/>
        <v>0.91859999999999997</v>
      </c>
    </row>
    <row r="774" spans="9:16" x14ac:dyDescent="0.2">
      <c r="I774" s="158">
        <f t="shared" si="75"/>
        <v>2</v>
      </c>
      <c r="J774" s="158" t="str">
        <f t="shared" si="76"/>
        <v>USD</v>
      </c>
      <c r="K774" s="158" t="str">
        <f t="shared" si="77"/>
        <v>EUR</v>
      </c>
      <c r="L774" s="158" t="str">
        <f t="shared" si="73"/>
        <v>USDEUR45729</v>
      </c>
      <c r="M774" s="160">
        <f t="shared" si="78"/>
        <v>45729</v>
      </c>
      <c r="N774" s="158">
        <v>0.92336103416435833</v>
      </c>
      <c r="O774" s="158">
        <v>1</v>
      </c>
      <c r="P774" s="161">
        <f t="shared" si="74"/>
        <v>0.9234</v>
      </c>
    </row>
    <row r="775" spans="9:16" x14ac:dyDescent="0.2">
      <c r="I775" s="158">
        <f t="shared" si="75"/>
        <v>2</v>
      </c>
      <c r="J775" s="158" t="str">
        <f t="shared" si="76"/>
        <v>USD</v>
      </c>
      <c r="K775" s="158" t="str">
        <f t="shared" si="77"/>
        <v>EUR</v>
      </c>
      <c r="L775" s="158" t="str">
        <f t="shared" si="73"/>
        <v>USDEUR45730</v>
      </c>
      <c r="M775" s="160">
        <f t="shared" si="78"/>
        <v>45730</v>
      </c>
      <c r="N775" s="158">
        <v>0.91835797593902102</v>
      </c>
      <c r="O775" s="158">
        <v>1</v>
      </c>
      <c r="P775" s="161">
        <f t="shared" si="74"/>
        <v>0.91839999999999999</v>
      </c>
    </row>
    <row r="776" spans="9:16" x14ac:dyDescent="0.2">
      <c r="I776" s="158">
        <f t="shared" si="75"/>
        <v>2</v>
      </c>
      <c r="J776" s="158" t="str">
        <f t="shared" si="76"/>
        <v>USD</v>
      </c>
      <c r="K776" s="158" t="str">
        <f t="shared" si="77"/>
        <v>EUR</v>
      </c>
      <c r="L776" s="158" t="str">
        <f t="shared" si="73"/>
        <v>USDEUR45731</v>
      </c>
      <c r="M776" s="160">
        <f t="shared" si="78"/>
        <v>45731</v>
      </c>
      <c r="N776" s="158">
        <v>0.91835797593902102</v>
      </c>
      <c r="O776" s="158">
        <v>1</v>
      </c>
      <c r="P776" s="161">
        <f t="shared" si="74"/>
        <v>0.91839999999999999</v>
      </c>
    </row>
    <row r="777" spans="9:16" x14ac:dyDescent="0.2">
      <c r="I777" s="158">
        <f t="shared" si="75"/>
        <v>2</v>
      </c>
      <c r="J777" s="158" t="str">
        <f t="shared" si="76"/>
        <v>USD</v>
      </c>
      <c r="K777" s="158" t="str">
        <f t="shared" si="77"/>
        <v>EUR</v>
      </c>
      <c r="L777" s="158" t="str">
        <f t="shared" si="73"/>
        <v>USDEUR45732</v>
      </c>
      <c r="M777" s="160">
        <f t="shared" si="78"/>
        <v>45732</v>
      </c>
      <c r="N777" s="158">
        <v>0.91835797593902102</v>
      </c>
      <c r="O777" s="158">
        <v>1</v>
      </c>
      <c r="P777" s="161">
        <f t="shared" si="74"/>
        <v>0.91839999999999999</v>
      </c>
    </row>
    <row r="778" spans="9:16" x14ac:dyDescent="0.2">
      <c r="I778" s="158">
        <f t="shared" si="75"/>
        <v>2</v>
      </c>
      <c r="J778" s="158" t="str">
        <f t="shared" si="76"/>
        <v>USD</v>
      </c>
      <c r="K778" s="158" t="str">
        <f t="shared" si="77"/>
        <v>EUR</v>
      </c>
      <c r="L778" s="158" t="str">
        <f t="shared" si="73"/>
        <v>USDEUR45733</v>
      </c>
      <c r="M778" s="160">
        <f t="shared" si="78"/>
        <v>45733</v>
      </c>
      <c r="N778" s="158">
        <v>0.91717875813996141</v>
      </c>
      <c r="O778" s="158">
        <v>1</v>
      </c>
      <c r="P778" s="161">
        <f t="shared" si="74"/>
        <v>0.91720000000000002</v>
      </c>
    </row>
    <row r="779" spans="9:16" x14ac:dyDescent="0.2">
      <c r="I779" s="158">
        <f t="shared" si="75"/>
        <v>2</v>
      </c>
      <c r="J779" s="158" t="str">
        <f t="shared" si="76"/>
        <v>USD</v>
      </c>
      <c r="K779" s="158" t="str">
        <f t="shared" si="77"/>
        <v>EUR</v>
      </c>
      <c r="L779" s="158" t="str">
        <f t="shared" si="73"/>
        <v>USDEUR45734</v>
      </c>
      <c r="M779" s="160">
        <f t="shared" si="78"/>
        <v>45734</v>
      </c>
      <c r="N779" s="158">
        <v>0.91591866642242159</v>
      </c>
      <c r="O779" s="158">
        <v>1</v>
      </c>
      <c r="P779" s="161">
        <f t="shared" si="74"/>
        <v>0.91590000000000005</v>
      </c>
    </row>
    <row r="780" spans="9:16" x14ac:dyDescent="0.2">
      <c r="I780" s="158">
        <f t="shared" si="75"/>
        <v>2</v>
      </c>
      <c r="J780" s="158" t="str">
        <f t="shared" si="76"/>
        <v>USD</v>
      </c>
      <c r="K780" s="158" t="str">
        <f t="shared" si="77"/>
        <v>EUR</v>
      </c>
      <c r="L780" s="158" t="str">
        <f t="shared" si="73"/>
        <v>USDEUR45735</v>
      </c>
      <c r="M780" s="160">
        <f t="shared" si="78"/>
        <v>45735</v>
      </c>
      <c r="N780" s="158">
        <v>0.91768376617417646</v>
      </c>
      <c r="O780" s="158">
        <v>1</v>
      </c>
      <c r="P780" s="161">
        <f t="shared" si="74"/>
        <v>0.91769999999999996</v>
      </c>
    </row>
    <row r="781" spans="9:16" x14ac:dyDescent="0.2">
      <c r="I781" s="158">
        <f t="shared" si="75"/>
        <v>2</v>
      </c>
      <c r="J781" s="158" t="str">
        <f t="shared" si="76"/>
        <v>USD</v>
      </c>
      <c r="K781" s="158" t="str">
        <f t="shared" si="77"/>
        <v>EUR</v>
      </c>
      <c r="L781" s="158" t="str">
        <f t="shared" si="73"/>
        <v>USDEUR45736</v>
      </c>
      <c r="M781" s="160">
        <f t="shared" si="78"/>
        <v>45736</v>
      </c>
      <c r="N781" s="158">
        <v>0.9231053263177329</v>
      </c>
      <c r="O781" s="158">
        <v>1</v>
      </c>
      <c r="P781" s="161">
        <f t="shared" si="74"/>
        <v>0.92310000000000003</v>
      </c>
    </row>
    <row r="782" spans="9:16" x14ac:dyDescent="0.2">
      <c r="I782" s="158">
        <f t="shared" si="75"/>
        <v>2</v>
      </c>
      <c r="J782" s="158" t="str">
        <f t="shared" si="76"/>
        <v>USD</v>
      </c>
      <c r="K782" s="158" t="str">
        <f t="shared" si="77"/>
        <v>EUR</v>
      </c>
      <c r="L782" s="158" t="str">
        <f t="shared" si="73"/>
        <v>USDEUR45737</v>
      </c>
      <c r="M782" s="160">
        <f t="shared" si="78"/>
        <v>45737</v>
      </c>
      <c r="N782" s="158">
        <v>0.92361688371663431</v>
      </c>
      <c r="O782" s="158">
        <v>1</v>
      </c>
      <c r="P782" s="161">
        <f t="shared" si="74"/>
        <v>0.92359999999999998</v>
      </c>
    </row>
    <row r="783" spans="9:16" x14ac:dyDescent="0.2">
      <c r="I783" s="158">
        <f t="shared" si="75"/>
        <v>2</v>
      </c>
      <c r="J783" s="158" t="str">
        <f t="shared" si="76"/>
        <v>USD</v>
      </c>
      <c r="K783" s="158" t="str">
        <f t="shared" si="77"/>
        <v>EUR</v>
      </c>
      <c r="L783" s="158" t="str">
        <f t="shared" si="73"/>
        <v>USDEUR45738</v>
      </c>
      <c r="M783" s="160">
        <f t="shared" si="78"/>
        <v>45738</v>
      </c>
      <c r="N783" s="158">
        <v>0.92361688371663431</v>
      </c>
      <c r="O783" s="158">
        <v>1</v>
      </c>
      <c r="P783" s="161">
        <f t="shared" si="74"/>
        <v>0.92359999999999998</v>
      </c>
    </row>
    <row r="784" spans="9:16" x14ac:dyDescent="0.2">
      <c r="I784" s="158">
        <f t="shared" si="75"/>
        <v>2</v>
      </c>
      <c r="J784" s="158" t="str">
        <f t="shared" si="76"/>
        <v>USD</v>
      </c>
      <c r="K784" s="158" t="str">
        <f t="shared" si="77"/>
        <v>EUR</v>
      </c>
      <c r="L784" s="158" t="str">
        <f t="shared" si="73"/>
        <v>USDEUR45739</v>
      </c>
      <c r="M784" s="160">
        <f t="shared" si="78"/>
        <v>45739</v>
      </c>
      <c r="N784" s="158">
        <v>0.92361688371663431</v>
      </c>
      <c r="O784" s="158">
        <v>1</v>
      </c>
      <c r="P784" s="161">
        <f t="shared" si="74"/>
        <v>0.92359999999999998</v>
      </c>
    </row>
    <row r="785" spans="9:16" x14ac:dyDescent="0.2">
      <c r="I785" s="158">
        <f t="shared" si="75"/>
        <v>2</v>
      </c>
      <c r="J785" s="158" t="str">
        <f t="shared" si="76"/>
        <v>USD</v>
      </c>
      <c r="K785" s="158" t="str">
        <f t="shared" si="77"/>
        <v>EUR</v>
      </c>
      <c r="L785" s="158" t="str">
        <f t="shared" si="73"/>
        <v>USDEUR45740</v>
      </c>
      <c r="M785" s="160">
        <f t="shared" si="78"/>
        <v>45740</v>
      </c>
      <c r="N785" s="158">
        <v>0.92387287509238725</v>
      </c>
      <c r="O785" s="158">
        <v>1</v>
      </c>
      <c r="P785" s="161">
        <f t="shared" si="74"/>
        <v>0.92390000000000005</v>
      </c>
    </row>
    <row r="786" spans="9:16" x14ac:dyDescent="0.2">
      <c r="I786" s="158">
        <f t="shared" si="75"/>
        <v>2</v>
      </c>
      <c r="J786" s="158" t="str">
        <f t="shared" si="76"/>
        <v>USD</v>
      </c>
      <c r="K786" s="158" t="str">
        <f t="shared" si="77"/>
        <v>EUR</v>
      </c>
      <c r="L786" s="158" t="str">
        <f t="shared" si="73"/>
        <v>USDEUR45741</v>
      </c>
      <c r="M786" s="160">
        <f t="shared" si="78"/>
        <v>45741</v>
      </c>
      <c r="N786" s="158">
        <v>0.92378752886836024</v>
      </c>
      <c r="O786" s="158">
        <v>1</v>
      </c>
      <c r="P786" s="161">
        <f t="shared" si="74"/>
        <v>0.92379999999999995</v>
      </c>
    </row>
    <row r="787" spans="9:16" x14ac:dyDescent="0.2">
      <c r="I787" s="158">
        <f t="shared" si="75"/>
        <v>2</v>
      </c>
      <c r="J787" s="158" t="str">
        <f t="shared" si="76"/>
        <v>USD</v>
      </c>
      <c r="K787" s="158" t="str">
        <f t="shared" si="77"/>
        <v>EUR</v>
      </c>
      <c r="L787" s="158" t="str">
        <f t="shared" si="73"/>
        <v>USDEUR45742</v>
      </c>
      <c r="M787" s="160">
        <f t="shared" si="78"/>
        <v>45742</v>
      </c>
      <c r="N787" s="158">
        <v>0.9269558769002596</v>
      </c>
      <c r="O787" s="158">
        <v>1</v>
      </c>
      <c r="P787" s="161">
        <f t="shared" si="74"/>
        <v>0.92700000000000005</v>
      </c>
    </row>
    <row r="788" spans="9:16" x14ac:dyDescent="0.2">
      <c r="I788" s="158">
        <f t="shared" si="75"/>
        <v>2</v>
      </c>
      <c r="J788" s="158" t="str">
        <f t="shared" si="76"/>
        <v>USD</v>
      </c>
      <c r="K788" s="158" t="str">
        <f t="shared" si="77"/>
        <v>EUR</v>
      </c>
      <c r="L788" s="158" t="str">
        <f t="shared" si="73"/>
        <v>USDEUR45743</v>
      </c>
      <c r="M788" s="160">
        <f t="shared" si="78"/>
        <v>45743</v>
      </c>
      <c r="N788" s="158">
        <v>0.92721372276309688</v>
      </c>
      <c r="O788" s="158">
        <v>1</v>
      </c>
      <c r="P788" s="161">
        <f t="shared" si="74"/>
        <v>0.92720000000000002</v>
      </c>
    </row>
    <row r="789" spans="9:16" x14ac:dyDescent="0.2">
      <c r="I789" s="158">
        <f t="shared" si="75"/>
        <v>2</v>
      </c>
      <c r="J789" s="158" t="str">
        <f t="shared" si="76"/>
        <v>USD</v>
      </c>
      <c r="K789" s="158" t="str">
        <f t="shared" si="77"/>
        <v>EUR</v>
      </c>
      <c r="L789" s="158" t="str">
        <f t="shared" si="73"/>
        <v>USDEUR45744</v>
      </c>
      <c r="M789" s="160">
        <f t="shared" si="78"/>
        <v>45744</v>
      </c>
      <c r="N789" s="158">
        <v>0.92618319903676938</v>
      </c>
      <c r="O789" s="158">
        <v>1</v>
      </c>
      <c r="P789" s="161">
        <f t="shared" si="74"/>
        <v>0.92620000000000002</v>
      </c>
    </row>
    <row r="790" spans="9:16" x14ac:dyDescent="0.2">
      <c r="I790" s="158">
        <f t="shared" si="75"/>
        <v>2</v>
      </c>
      <c r="J790" s="158" t="str">
        <f t="shared" si="76"/>
        <v>USD</v>
      </c>
      <c r="K790" s="158" t="str">
        <f t="shared" si="77"/>
        <v>EUR</v>
      </c>
      <c r="L790" s="158" t="str">
        <f t="shared" si="73"/>
        <v>USDEUR45745</v>
      </c>
      <c r="M790" s="160">
        <f t="shared" si="78"/>
        <v>45745</v>
      </c>
      <c r="N790" s="158">
        <v>0.92618319903676938</v>
      </c>
      <c r="O790" s="158">
        <v>1</v>
      </c>
      <c r="P790" s="161">
        <f t="shared" si="74"/>
        <v>0.92620000000000002</v>
      </c>
    </row>
    <row r="791" spans="9:16" x14ac:dyDescent="0.2">
      <c r="I791" s="158">
        <f t="shared" si="75"/>
        <v>2</v>
      </c>
      <c r="J791" s="158" t="str">
        <f t="shared" si="76"/>
        <v>USD</v>
      </c>
      <c r="K791" s="158" t="str">
        <f t="shared" si="77"/>
        <v>EUR</v>
      </c>
      <c r="L791" s="158" t="str">
        <f t="shared" si="73"/>
        <v>USDEUR45746</v>
      </c>
      <c r="M791" s="160">
        <f t="shared" si="78"/>
        <v>45746</v>
      </c>
      <c r="N791" s="158">
        <v>0.92618319903676938</v>
      </c>
      <c r="O791" s="158">
        <v>1</v>
      </c>
      <c r="P791" s="161">
        <f t="shared" si="74"/>
        <v>0.92620000000000002</v>
      </c>
    </row>
    <row r="792" spans="9:16" x14ac:dyDescent="0.2">
      <c r="I792" s="158">
        <f t="shared" si="75"/>
        <v>2</v>
      </c>
      <c r="J792" s="158" t="str">
        <f t="shared" si="76"/>
        <v>USD</v>
      </c>
      <c r="K792" s="158" t="str">
        <f t="shared" si="77"/>
        <v>EUR</v>
      </c>
      <c r="L792" s="158" t="str">
        <f t="shared" si="73"/>
        <v>USDEUR45747</v>
      </c>
      <c r="M792" s="160">
        <f t="shared" si="78"/>
        <v>45747</v>
      </c>
      <c r="N792" s="158">
        <v>0.92464170134073054</v>
      </c>
      <c r="O792" s="158">
        <v>1</v>
      </c>
      <c r="P792" s="161">
        <f t="shared" si="74"/>
        <v>0.92459999999999998</v>
      </c>
    </row>
    <row r="793" spans="9:16" x14ac:dyDescent="0.2">
      <c r="I793" s="158">
        <f t="shared" si="75"/>
        <v>2</v>
      </c>
      <c r="J793" s="158" t="str">
        <f t="shared" si="76"/>
        <v>USD</v>
      </c>
      <c r="K793" s="158" t="str">
        <f t="shared" si="77"/>
        <v>EUR</v>
      </c>
      <c r="L793" s="158" t="str">
        <f t="shared" si="73"/>
        <v>USDEUR45748</v>
      </c>
      <c r="M793" s="160">
        <f t="shared" si="78"/>
        <v>45748</v>
      </c>
      <c r="N793" s="158">
        <v>0.9269558769002596</v>
      </c>
      <c r="O793" s="158">
        <v>1</v>
      </c>
      <c r="P793" s="161">
        <f t="shared" si="74"/>
        <v>0.92700000000000005</v>
      </c>
    </row>
    <row r="794" spans="9:16" x14ac:dyDescent="0.2">
      <c r="I794" s="158">
        <f t="shared" si="75"/>
        <v>2</v>
      </c>
      <c r="J794" s="158" t="str">
        <f t="shared" si="76"/>
        <v>USD</v>
      </c>
      <c r="K794" s="158" t="str">
        <f t="shared" si="77"/>
        <v>EUR</v>
      </c>
      <c r="L794" s="158" t="str">
        <f t="shared" si="73"/>
        <v>USDEUR45749</v>
      </c>
      <c r="M794" s="160">
        <f t="shared" si="78"/>
        <v>45749</v>
      </c>
      <c r="N794" s="158">
        <v>0.9256687957048968</v>
      </c>
      <c r="O794" s="158">
        <v>1</v>
      </c>
      <c r="P794" s="161">
        <f t="shared" si="74"/>
        <v>0.92569999999999997</v>
      </c>
    </row>
    <row r="795" spans="9:16" x14ac:dyDescent="0.2">
      <c r="I795" s="158">
        <f t="shared" si="75"/>
        <v>2</v>
      </c>
      <c r="J795" s="158" t="str">
        <f t="shared" si="76"/>
        <v>USD</v>
      </c>
      <c r="K795" s="158" t="str">
        <f t="shared" si="77"/>
        <v>EUR</v>
      </c>
      <c r="L795" s="158" t="str">
        <f t="shared" si="73"/>
        <v>USDEUR45750</v>
      </c>
      <c r="M795" s="160">
        <f t="shared" si="78"/>
        <v>45750</v>
      </c>
      <c r="N795" s="158">
        <v>0.90114445345588901</v>
      </c>
      <c r="O795" s="158">
        <v>1</v>
      </c>
      <c r="P795" s="161">
        <f t="shared" si="74"/>
        <v>0.90110000000000001</v>
      </c>
    </row>
    <row r="796" spans="9:16" x14ac:dyDescent="0.2">
      <c r="I796" s="158">
        <f t="shared" si="75"/>
        <v>2</v>
      </c>
      <c r="J796" s="158" t="str">
        <f t="shared" si="76"/>
        <v>USD</v>
      </c>
      <c r="K796" s="158" t="str">
        <f t="shared" si="77"/>
        <v>EUR</v>
      </c>
      <c r="L796" s="158" t="str">
        <f t="shared" si="73"/>
        <v>USDEUR45751</v>
      </c>
      <c r="M796" s="160">
        <f t="shared" si="78"/>
        <v>45751</v>
      </c>
      <c r="N796" s="158">
        <v>0.90440444966989242</v>
      </c>
      <c r="O796" s="158">
        <v>1</v>
      </c>
      <c r="P796" s="161">
        <f t="shared" si="74"/>
        <v>0.90439999999999998</v>
      </c>
    </row>
    <row r="797" spans="9:16" x14ac:dyDescent="0.2">
      <c r="I797" s="158">
        <f t="shared" si="75"/>
        <v>2</v>
      </c>
      <c r="J797" s="158" t="str">
        <f t="shared" si="76"/>
        <v>USD</v>
      </c>
      <c r="K797" s="158" t="str">
        <f t="shared" si="77"/>
        <v>EUR</v>
      </c>
      <c r="L797" s="158" t="str">
        <f t="shared" si="73"/>
        <v>USDEUR45752</v>
      </c>
      <c r="M797" s="160">
        <f t="shared" si="78"/>
        <v>45752</v>
      </c>
      <c r="N797" s="158">
        <v>0.90440444966989242</v>
      </c>
      <c r="O797" s="158">
        <v>1</v>
      </c>
      <c r="P797" s="161">
        <f t="shared" si="74"/>
        <v>0.90439999999999998</v>
      </c>
    </row>
    <row r="798" spans="9:16" x14ac:dyDescent="0.2">
      <c r="I798" s="158">
        <f t="shared" si="75"/>
        <v>2</v>
      </c>
      <c r="J798" s="158" t="str">
        <f t="shared" si="76"/>
        <v>USD</v>
      </c>
      <c r="K798" s="158" t="str">
        <f t="shared" si="77"/>
        <v>EUR</v>
      </c>
      <c r="L798" s="158" t="str">
        <f t="shared" si="73"/>
        <v>USDEUR45753</v>
      </c>
      <c r="M798" s="160">
        <f t="shared" si="78"/>
        <v>45753</v>
      </c>
      <c r="N798" s="158">
        <v>0.90440444966989242</v>
      </c>
      <c r="O798" s="158">
        <v>1</v>
      </c>
      <c r="P798" s="161">
        <f t="shared" si="74"/>
        <v>0.90439999999999998</v>
      </c>
    </row>
    <row r="799" spans="9:16" x14ac:dyDescent="0.2">
      <c r="I799" s="158">
        <f t="shared" si="75"/>
        <v>2</v>
      </c>
      <c r="J799" s="158" t="str">
        <f t="shared" si="76"/>
        <v>USD</v>
      </c>
      <c r="K799" s="158" t="str">
        <f t="shared" si="77"/>
        <v>EUR</v>
      </c>
      <c r="L799" s="158" t="str">
        <f t="shared" si="73"/>
        <v>USDEUR45754</v>
      </c>
      <c r="M799" s="160">
        <f t="shared" si="78"/>
        <v>45754</v>
      </c>
      <c r="N799" s="158">
        <v>0.91182638825567608</v>
      </c>
      <c r="O799" s="158">
        <v>1</v>
      </c>
      <c r="P799" s="161">
        <f t="shared" si="74"/>
        <v>0.91180000000000005</v>
      </c>
    </row>
    <row r="800" spans="9:16" x14ac:dyDescent="0.2">
      <c r="I800" s="158">
        <f t="shared" si="75"/>
        <v>2</v>
      </c>
      <c r="J800" s="158" t="str">
        <f t="shared" si="76"/>
        <v>USD</v>
      </c>
      <c r="K800" s="158" t="str">
        <f t="shared" si="77"/>
        <v>EUR</v>
      </c>
      <c r="L800" s="158" t="str">
        <f t="shared" si="73"/>
        <v>USDEUR45755</v>
      </c>
      <c r="M800" s="160">
        <f t="shared" si="78"/>
        <v>45755</v>
      </c>
      <c r="N800" s="158">
        <v>0.91324200913242015</v>
      </c>
      <c r="O800" s="158">
        <v>1</v>
      </c>
      <c r="P800" s="161">
        <f t="shared" si="74"/>
        <v>0.91320000000000001</v>
      </c>
    </row>
    <row r="801" spans="9:16" x14ac:dyDescent="0.2">
      <c r="I801" s="158">
        <f t="shared" si="75"/>
        <v>2</v>
      </c>
      <c r="J801" s="158" t="str">
        <f t="shared" si="76"/>
        <v>USD</v>
      </c>
      <c r="K801" s="158" t="str">
        <f t="shared" si="77"/>
        <v>EUR</v>
      </c>
      <c r="L801" s="158" t="str">
        <f t="shared" si="73"/>
        <v>USDEUR45756</v>
      </c>
      <c r="M801" s="160">
        <f t="shared" si="78"/>
        <v>45756</v>
      </c>
      <c r="N801" s="158">
        <v>0.90538705296514255</v>
      </c>
      <c r="O801" s="158">
        <v>1</v>
      </c>
      <c r="P801" s="161">
        <f t="shared" si="74"/>
        <v>0.90539999999999998</v>
      </c>
    </row>
    <row r="802" spans="9:16" x14ac:dyDescent="0.2">
      <c r="I802" s="158">
        <f t="shared" si="75"/>
        <v>2</v>
      </c>
      <c r="J802" s="158" t="str">
        <f t="shared" si="76"/>
        <v>USD</v>
      </c>
      <c r="K802" s="158" t="str">
        <f t="shared" si="77"/>
        <v>EUR</v>
      </c>
      <c r="L802" s="158" t="str">
        <f t="shared" si="73"/>
        <v>USDEUR45757</v>
      </c>
      <c r="M802" s="160">
        <f t="shared" si="78"/>
        <v>45757</v>
      </c>
      <c r="N802" s="158">
        <v>0.90236419418877456</v>
      </c>
      <c r="O802" s="158">
        <v>1</v>
      </c>
      <c r="P802" s="161">
        <f t="shared" si="74"/>
        <v>0.90239999999999998</v>
      </c>
    </row>
    <row r="803" spans="9:16" x14ac:dyDescent="0.2">
      <c r="I803" s="158">
        <f t="shared" si="75"/>
        <v>2</v>
      </c>
      <c r="J803" s="158" t="str">
        <f t="shared" si="76"/>
        <v>USD</v>
      </c>
      <c r="K803" s="158" t="str">
        <f t="shared" si="77"/>
        <v>EUR</v>
      </c>
      <c r="L803" s="158" t="str">
        <f t="shared" si="73"/>
        <v>USDEUR45758</v>
      </c>
      <c r="M803" s="160">
        <f t="shared" si="78"/>
        <v>45758</v>
      </c>
      <c r="N803" s="158">
        <v>0.88136788295434509</v>
      </c>
      <c r="O803" s="158">
        <v>1</v>
      </c>
      <c r="P803" s="161">
        <f t="shared" si="74"/>
        <v>0.88139999999999996</v>
      </c>
    </row>
    <row r="804" spans="9:16" x14ac:dyDescent="0.2">
      <c r="I804" s="158">
        <f t="shared" si="75"/>
        <v>2</v>
      </c>
      <c r="J804" s="158" t="str">
        <f t="shared" si="76"/>
        <v>USD</v>
      </c>
      <c r="K804" s="158" t="str">
        <f t="shared" si="77"/>
        <v>EUR</v>
      </c>
      <c r="L804" s="158" t="str">
        <f t="shared" si="73"/>
        <v>USDEUR45759</v>
      </c>
      <c r="M804" s="160">
        <f t="shared" si="78"/>
        <v>45759</v>
      </c>
      <c r="N804" s="158">
        <v>0.88136788295434509</v>
      </c>
      <c r="O804" s="158">
        <v>1</v>
      </c>
      <c r="P804" s="161">
        <f t="shared" si="74"/>
        <v>0.88139999999999996</v>
      </c>
    </row>
    <row r="805" spans="9:16" x14ac:dyDescent="0.2">
      <c r="I805" s="158">
        <f t="shared" si="75"/>
        <v>2</v>
      </c>
      <c r="J805" s="158" t="str">
        <f t="shared" si="76"/>
        <v>USD</v>
      </c>
      <c r="K805" s="158" t="str">
        <f t="shared" si="77"/>
        <v>EUR</v>
      </c>
      <c r="L805" s="158" t="str">
        <f t="shared" si="73"/>
        <v>USDEUR45760</v>
      </c>
      <c r="M805" s="160">
        <f t="shared" si="78"/>
        <v>45760</v>
      </c>
      <c r="N805" s="158">
        <v>0.88136788295434509</v>
      </c>
      <c r="O805" s="158">
        <v>1</v>
      </c>
      <c r="P805" s="161">
        <f t="shared" si="74"/>
        <v>0.88139999999999996</v>
      </c>
    </row>
    <row r="806" spans="9:16" x14ac:dyDescent="0.2">
      <c r="I806" s="158">
        <f t="shared" si="75"/>
        <v>2</v>
      </c>
      <c r="J806" s="158" t="str">
        <f t="shared" si="76"/>
        <v>USD</v>
      </c>
      <c r="K806" s="158" t="str">
        <f t="shared" si="77"/>
        <v>EUR</v>
      </c>
      <c r="L806" s="158" t="str">
        <f t="shared" si="73"/>
        <v>USDEUR45761</v>
      </c>
      <c r="M806" s="160">
        <f t="shared" si="78"/>
        <v>45761</v>
      </c>
      <c r="N806" s="158">
        <v>0.878966335589347</v>
      </c>
      <c r="O806" s="158">
        <v>1</v>
      </c>
      <c r="P806" s="161">
        <f t="shared" si="74"/>
        <v>0.879</v>
      </c>
    </row>
    <row r="807" spans="9:16" x14ac:dyDescent="0.2">
      <c r="I807" s="158">
        <f t="shared" si="75"/>
        <v>2</v>
      </c>
      <c r="J807" s="158" t="str">
        <f t="shared" si="76"/>
        <v>USD</v>
      </c>
      <c r="K807" s="158" t="str">
        <f t="shared" si="77"/>
        <v>EUR</v>
      </c>
      <c r="L807" s="158" t="str">
        <f t="shared" si="73"/>
        <v>USDEUR45762</v>
      </c>
      <c r="M807" s="160">
        <f t="shared" si="78"/>
        <v>45762</v>
      </c>
      <c r="N807" s="158">
        <v>0.8830801836806782</v>
      </c>
      <c r="O807" s="158">
        <v>1</v>
      </c>
      <c r="P807" s="161">
        <f t="shared" si="74"/>
        <v>0.8831</v>
      </c>
    </row>
    <row r="808" spans="9:16" x14ac:dyDescent="0.2">
      <c r="I808" s="158">
        <f t="shared" si="75"/>
        <v>2</v>
      </c>
      <c r="J808" s="158" t="str">
        <f t="shared" si="76"/>
        <v>USD</v>
      </c>
      <c r="K808" s="158" t="str">
        <f t="shared" si="77"/>
        <v>EUR</v>
      </c>
      <c r="L808" s="158" t="str">
        <f t="shared" si="73"/>
        <v>USDEUR45763</v>
      </c>
      <c r="M808" s="160">
        <f t="shared" si="78"/>
        <v>45763</v>
      </c>
      <c r="N808" s="158">
        <v>0.8806693086745927</v>
      </c>
      <c r="O808" s="158">
        <v>1</v>
      </c>
      <c r="P808" s="161">
        <f t="shared" si="74"/>
        <v>0.88070000000000004</v>
      </c>
    </row>
    <row r="809" spans="9:16" x14ac:dyDescent="0.2">
      <c r="I809" s="158">
        <f t="shared" si="75"/>
        <v>2</v>
      </c>
      <c r="J809" s="158" t="str">
        <f t="shared" si="76"/>
        <v>USD</v>
      </c>
      <c r="K809" s="158" t="str">
        <f t="shared" si="77"/>
        <v>EUR</v>
      </c>
      <c r="L809" s="158" t="str">
        <f t="shared" si="73"/>
        <v>USDEUR45764</v>
      </c>
      <c r="M809" s="160">
        <f t="shared" si="78"/>
        <v>45764</v>
      </c>
      <c r="N809" s="158">
        <v>0.88028169014084512</v>
      </c>
      <c r="O809" s="158">
        <v>1</v>
      </c>
      <c r="P809" s="161">
        <f t="shared" si="74"/>
        <v>0.88029999999999997</v>
      </c>
    </row>
    <row r="810" spans="9:16" x14ac:dyDescent="0.2">
      <c r="I810" s="158">
        <f t="shared" si="75"/>
        <v>2</v>
      </c>
      <c r="J810" s="158" t="str">
        <f t="shared" si="76"/>
        <v>USD</v>
      </c>
      <c r="K810" s="158" t="str">
        <f t="shared" si="77"/>
        <v>EUR</v>
      </c>
      <c r="L810" s="158" t="str">
        <f t="shared" si="73"/>
        <v>USDEUR45765</v>
      </c>
      <c r="M810" s="160">
        <f t="shared" si="78"/>
        <v>45765</v>
      </c>
      <c r="N810" s="158">
        <v>0.88028169014084512</v>
      </c>
      <c r="O810" s="158">
        <v>1</v>
      </c>
      <c r="P810" s="161">
        <f t="shared" si="74"/>
        <v>0.88029999999999997</v>
      </c>
    </row>
    <row r="811" spans="9:16" x14ac:dyDescent="0.2">
      <c r="I811" s="158">
        <f t="shared" si="75"/>
        <v>2</v>
      </c>
      <c r="J811" s="158" t="str">
        <f t="shared" si="76"/>
        <v>USD</v>
      </c>
      <c r="K811" s="158" t="str">
        <f t="shared" si="77"/>
        <v>EUR</v>
      </c>
      <c r="L811" s="158" t="str">
        <f t="shared" si="73"/>
        <v>USDEUR45766</v>
      </c>
      <c r="M811" s="160">
        <f t="shared" si="78"/>
        <v>45766</v>
      </c>
      <c r="N811" s="158">
        <v>0.88028169014084512</v>
      </c>
      <c r="O811" s="158">
        <v>1</v>
      </c>
      <c r="P811" s="161">
        <f t="shared" si="74"/>
        <v>0.88029999999999997</v>
      </c>
    </row>
    <row r="812" spans="9:16" x14ac:dyDescent="0.2">
      <c r="I812" s="158">
        <f t="shared" si="75"/>
        <v>2</v>
      </c>
      <c r="J812" s="158" t="str">
        <f t="shared" si="76"/>
        <v>USD</v>
      </c>
      <c r="K812" s="158" t="str">
        <f t="shared" si="77"/>
        <v>EUR</v>
      </c>
      <c r="L812" s="158" t="str">
        <f t="shared" si="73"/>
        <v>USDEUR45767</v>
      </c>
      <c r="M812" s="160">
        <f t="shared" si="78"/>
        <v>45767</v>
      </c>
      <c r="N812" s="158">
        <v>0.88028169014084512</v>
      </c>
      <c r="O812" s="158">
        <v>1</v>
      </c>
      <c r="P812" s="161">
        <f t="shared" si="74"/>
        <v>0.88029999999999997</v>
      </c>
    </row>
    <row r="813" spans="9:16" x14ac:dyDescent="0.2">
      <c r="I813" s="158">
        <f t="shared" si="75"/>
        <v>2</v>
      </c>
      <c r="J813" s="158" t="str">
        <f t="shared" si="76"/>
        <v>USD</v>
      </c>
      <c r="K813" s="158" t="str">
        <f t="shared" si="77"/>
        <v>EUR</v>
      </c>
      <c r="L813" s="158" t="str">
        <f t="shared" si="73"/>
        <v>USDEUR45768</v>
      </c>
      <c r="M813" s="160">
        <f t="shared" si="78"/>
        <v>45768</v>
      </c>
      <c r="N813" s="158">
        <v>0.88028169014084512</v>
      </c>
      <c r="O813" s="158">
        <v>1</v>
      </c>
      <c r="P813" s="161">
        <f t="shared" si="74"/>
        <v>0.88029999999999997</v>
      </c>
    </row>
    <row r="814" spans="9:16" x14ac:dyDescent="0.2">
      <c r="I814" s="158">
        <f t="shared" si="75"/>
        <v>2</v>
      </c>
      <c r="J814" s="158" t="str">
        <f t="shared" si="76"/>
        <v>USD</v>
      </c>
      <c r="K814" s="158" t="str">
        <f t="shared" si="77"/>
        <v>EUR</v>
      </c>
      <c r="L814" s="158" t="str">
        <f t="shared" si="73"/>
        <v>USDEUR45769</v>
      </c>
      <c r="M814" s="160">
        <f t="shared" si="78"/>
        <v>45769</v>
      </c>
      <c r="N814" s="158">
        <v>0.87138375740676199</v>
      </c>
      <c r="O814" s="158">
        <v>1</v>
      </c>
      <c r="P814" s="161">
        <f t="shared" si="74"/>
        <v>0.87139999999999995</v>
      </c>
    </row>
    <row r="815" spans="9:16" x14ac:dyDescent="0.2">
      <c r="I815" s="158">
        <f t="shared" si="75"/>
        <v>2</v>
      </c>
      <c r="J815" s="158" t="str">
        <f t="shared" si="76"/>
        <v>USD</v>
      </c>
      <c r="K815" s="158" t="str">
        <f t="shared" si="77"/>
        <v>EUR</v>
      </c>
      <c r="L815" s="158" t="str">
        <f t="shared" si="73"/>
        <v>USDEUR45770</v>
      </c>
      <c r="M815" s="160">
        <f t="shared" si="78"/>
        <v>45770</v>
      </c>
      <c r="N815" s="158">
        <v>0.8760402978537013</v>
      </c>
      <c r="O815" s="158">
        <v>1</v>
      </c>
      <c r="P815" s="161">
        <f t="shared" si="74"/>
        <v>0.876</v>
      </c>
    </row>
    <row r="816" spans="9:16" x14ac:dyDescent="0.2">
      <c r="I816" s="158">
        <f t="shared" si="75"/>
        <v>2</v>
      </c>
      <c r="J816" s="158" t="str">
        <f t="shared" si="76"/>
        <v>USD</v>
      </c>
      <c r="K816" s="158" t="str">
        <f t="shared" si="77"/>
        <v>EUR</v>
      </c>
      <c r="L816" s="158" t="str">
        <f t="shared" si="73"/>
        <v>USDEUR45771</v>
      </c>
      <c r="M816" s="160">
        <f t="shared" si="78"/>
        <v>45771</v>
      </c>
      <c r="N816" s="158">
        <v>0.8790436005625879</v>
      </c>
      <c r="O816" s="158">
        <v>1</v>
      </c>
      <c r="P816" s="161">
        <f t="shared" si="74"/>
        <v>0.879</v>
      </c>
    </row>
    <row r="817" spans="9:16" x14ac:dyDescent="0.2">
      <c r="I817" s="158">
        <f t="shared" si="75"/>
        <v>2</v>
      </c>
      <c r="J817" s="158" t="str">
        <f t="shared" si="76"/>
        <v>USD</v>
      </c>
      <c r="K817" s="158" t="str">
        <f t="shared" si="77"/>
        <v>EUR</v>
      </c>
      <c r="L817" s="158" t="str">
        <f t="shared" si="73"/>
        <v>USDEUR45772</v>
      </c>
      <c r="M817" s="160">
        <f t="shared" si="78"/>
        <v>45772</v>
      </c>
      <c r="N817" s="158">
        <v>0.88051422030465798</v>
      </c>
      <c r="O817" s="158">
        <v>1</v>
      </c>
      <c r="P817" s="161">
        <f t="shared" si="74"/>
        <v>0.88049999999999995</v>
      </c>
    </row>
    <row r="818" spans="9:16" x14ac:dyDescent="0.2">
      <c r="I818" s="158">
        <f t="shared" si="75"/>
        <v>2</v>
      </c>
      <c r="J818" s="158" t="str">
        <f t="shared" si="76"/>
        <v>USD</v>
      </c>
      <c r="K818" s="158" t="str">
        <f t="shared" si="77"/>
        <v>EUR</v>
      </c>
      <c r="L818" s="158" t="str">
        <f t="shared" si="73"/>
        <v>USDEUR45773</v>
      </c>
      <c r="M818" s="160">
        <f t="shared" si="78"/>
        <v>45773</v>
      </c>
      <c r="N818" s="158">
        <v>0.88051422030465798</v>
      </c>
      <c r="O818" s="158">
        <v>1</v>
      </c>
      <c r="P818" s="161">
        <f t="shared" si="74"/>
        <v>0.88049999999999995</v>
      </c>
    </row>
    <row r="819" spans="9:16" x14ac:dyDescent="0.2">
      <c r="I819" s="158">
        <f t="shared" si="75"/>
        <v>2</v>
      </c>
      <c r="J819" s="158" t="str">
        <f t="shared" si="76"/>
        <v>USD</v>
      </c>
      <c r="K819" s="158" t="str">
        <f t="shared" si="77"/>
        <v>EUR</v>
      </c>
      <c r="L819" s="158" t="str">
        <f t="shared" si="73"/>
        <v>USDEUR45774</v>
      </c>
      <c r="M819" s="160">
        <f t="shared" si="78"/>
        <v>45774</v>
      </c>
      <c r="N819" s="158">
        <v>0.88051422030465798</v>
      </c>
      <c r="O819" s="158">
        <v>1</v>
      </c>
      <c r="P819" s="161">
        <f t="shared" si="74"/>
        <v>0.88049999999999995</v>
      </c>
    </row>
    <row r="820" spans="9:16" x14ac:dyDescent="0.2">
      <c r="I820" s="158">
        <f t="shared" si="75"/>
        <v>2</v>
      </c>
      <c r="J820" s="158" t="str">
        <f t="shared" si="76"/>
        <v>USD</v>
      </c>
      <c r="K820" s="158" t="str">
        <f t="shared" si="77"/>
        <v>EUR</v>
      </c>
      <c r="L820" s="158" t="str">
        <f t="shared" si="73"/>
        <v>USDEUR45775</v>
      </c>
      <c r="M820" s="160">
        <f t="shared" si="78"/>
        <v>45775</v>
      </c>
      <c r="N820" s="158">
        <v>0.88043669660151447</v>
      </c>
      <c r="O820" s="158">
        <v>1</v>
      </c>
      <c r="P820" s="161">
        <f t="shared" si="74"/>
        <v>0.88039999999999996</v>
      </c>
    </row>
    <row r="821" spans="9:16" x14ac:dyDescent="0.2">
      <c r="I821" s="158">
        <f t="shared" si="75"/>
        <v>2</v>
      </c>
      <c r="J821" s="158" t="str">
        <f t="shared" si="76"/>
        <v>USD</v>
      </c>
      <c r="K821" s="158" t="str">
        <f t="shared" si="77"/>
        <v>EUR</v>
      </c>
      <c r="L821" s="158" t="str">
        <f t="shared" si="73"/>
        <v>USDEUR45776</v>
      </c>
      <c r="M821" s="160">
        <f t="shared" si="78"/>
        <v>45776</v>
      </c>
      <c r="N821" s="158">
        <v>0.8792754770069463</v>
      </c>
      <c r="O821" s="158">
        <v>1</v>
      </c>
      <c r="P821" s="161">
        <f t="shared" si="74"/>
        <v>0.87929999999999997</v>
      </c>
    </row>
    <row r="822" spans="9:16" x14ac:dyDescent="0.2">
      <c r="I822" s="158">
        <f t="shared" si="75"/>
        <v>2</v>
      </c>
      <c r="J822" s="158" t="str">
        <f t="shared" si="76"/>
        <v>USD</v>
      </c>
      <c r="K822" s="158" t="str">
        <f t="shared" si="77"/>
        <v>EUR</v>
      </c>
      <c r="L822" s="158" t="str">
        <f t="shared" si="73"/>
        <v>USDEUR45777</v>
      </c>
      <c r="M822" s="160">
        <f t="shared" si="78"/>
        <v>45777</v>
      </c>
      <c r="N822" s="158">
        <v>0.8792754770069463</v>
      </c>
      <c r="O822" s="158">
        <v>1</v>
      </c>
      <c r="P822" s="161">
        <f t="shared" si="74"/>
        <v>0.87929999999999997</v>
      </c>
    </row>
    <row r="823" spans="9:16" x14ac:dyDescent="0.2">
      <c r="I823" s="158">
        <f t="shared" si="75"/>
        <v>2</v>
      </c>
      <c r="J823" s="158" t="str">
        <f t="shared" si="76"/>
        <v>USD</v>
      </c>
      <c r="K823" s="158" t="str">
        <f t="shared" si="77"/>
        <v>EUR</v>
      </c>
      <c r="L823" s="158" t="str">
        <f t="shared" si="73"/>
        <v>USDEUR45778</v>
      </c>
      <c r="M823" s="160">
        <f t="shared" si="78"/>
        <v>45778</v>
      </c>
      <c r="N823" s="158">
        <v>0.8792754770069463</v>
      </c>
      <c r="O823" s="158">
        <v>1</v>
      </c>
      <c r="P823" s="161">
        <f t="shared" si="74"/>
        <v>0.87929999999999997</v>
      </c>
    </row>
    <row r="824" spans="9:16" x14ac:dyDescent="0.2">
      <c r="I824" s="158">
        <f t="shared" si="75"/>
        <v>2</v>
      </c>
      <c r="J824" s="158" t="str">
        <f t="shared" si="76"/>
        <v>USD</v>
      </c>
      <c r="K824" s="158" t="str">
        <f t="shared" si="77"/>
        <v>EUR</v>
      </c>
      <c r="L824" s="158" t="str">
        <f t="shared" si="73"/>
        <v>USDEUR45779</v>
      </c>
      <c r="M824" s="160">
        <f t="shared" si="78"/>
        <v>45779</v>
      </c>
      <c r="N824" s="158">
        <v>0.88160098739310577</v>
      </c>
      <c r="O824" s="158">
        <v>1</v>
      </c>
      <c r="P824" s="161">
        <f t="shared" si="74"/>
        <v>0.88160000000000005</v>
      </c>
    </row>
    <row r="825" spans="9:16" x14ac:dyDescent="0.2">
      <c r="I825" s="158">
        <f t="shared" si="75"/>
        <v>2</v>
      </c>
      <c r="J825" s="158" t="str">
        <f t="shared" si="76"/>
        <v>USD</v>
      </c>
      <c r="K825" s="158" t="str">
        <f t="shared" si="77"/>
        <v>EUR</v>
      </c>
      <c r="L825" s="158" t="str">
        <f t="shared" si="73"/>
        <v>USDEUR45780</v>
      </c>
      <c r="M825" s="160">
        <f t="shared" si="78"/>
        <v>45780</v>
      </c>
      <c r="N825" s="158">
        <v>0.88160098739310577</v>
      </c>
      <c r="O825" s="158">
        <v>1</v>
      </c>
      <c r="P825" s="161">
        <f t="shared" si="74"/>
        <v>0.88160000000000005</v>
      </c>
    </row>
    <row r="826" spans="9:16" x14ac:dyDescent="0.2">
      <c r="I826" s="158">
        <f t="shared" si="75"/>
        <v>2</v>
      </c>
      <c r="J826" s="158" t="str">
        <f t="shared" si="76"/>
        <v>USD</v>
      </c>
      <c r="K826" s="158" t="str">
        <f t="shared" si="77"/>
        <v>EUR</v>
      </c>
      <c r="L826" s="158" t="str">
        <f t="shared" si="73"/>
        <v>USDEUR45781</v>
      </c>
      <c r="M826" s="160">
        <f t="shared" si="78"/>
        <v>45781</v>
      </c>
      <c r="N826" s="158">
        <v>0.88160098739310577</v>
      </c>
      <c r="O826" s="158">
        <v>1</v>
      </c>
      <c r="P826" s="161">
        <f t="shared" si="74"/>
        <v>0.88160000000000005</v>
      </c>
    </row>
    <row r="827" spans="9:16" x14ac:dyDescent="0.2">
      <c r="I827" s="158">
        <f t="shared" si="75"/>
        <v>2</v>
      </c>
      <c r="J827" s="158" t="str">
        <f t="shared" si="76"/>
        <v>USD</v>
      </c>
      <c r="K827" s="158" t="str">
        <f t="shared" si="77"/>
        <v>EUR</v>
      </c>
      <c r="L827" s="158" t="str">
        <f t="shared" si="73"/>
        <v>USDEUR45782</v>
      </c>
      <c r="M827" s="160">
        <f t="shared" si="78"/>
        <v>45782</v>
      </c>
      <c r="N827" s="158">
        <v>0.88160098739310577</v>
      </c>
      <c r="O827" s="158">
        <v>1</v>
      </c>
      <c r="P827" s="161">
        <f t="shared" si="74"/>
        <v>0.88160000000000005</v>
      </c>
    </row>
    <row r="828" spans="9:16" x14ac:dyDescent="0.2">
      <c r="I828" s="158">
        <f t="shared" si="75"/>
        <v>2</v>
      </c>
      <c r="J828" s="158" t="str">
        <f t="shared" si="76"/>
        <v>USD</v>
      </c>
      <c r="K828" s="158" t="str">
        <f t="shared" si="77"/>
        <v>EUR</v>
      </c>
      <c r="L828" s="158" t="str">
        <f t="shared" si="73"/>
        <v>USDEUR45783</v>
      </c>
      <c r="M828" s="160">
        <f t="shared" si="78"/>
        <v>45783</v>
      </c>
      <c r="N828" s="158">
        <v>0.88300220750551872</v>
      </c>
      <c r="O828" s="158">
        <v>1</v>
      </c>
      <c r="P828" s="161">
        <f t="shared" si="74"/>
        <v>0.88300000000000001</v>
      </c>
    </row>
    <row r="829" spans="9:16" x14ac:dyDescent="0.2">
      <c r="I829" s="158">
        <f t="shared" si="75"/>
        <v>2</v>
      </c>
      <c r="J829" s="158" t="str">
        <f t="shared" si="76"/>
        <v>USD</v>
      </c>
      <c r="K829" s="158" t="str">
        <f t="shared" si="77"/>
        <v>EUR</v>
      </c>
      <c r="L829" s="158" t="str">
        <f t="shared" si="73"/>
        <v>USDEUR45784</v>
      </c>
      <c r="M829" s="160">
        <f t="shared" si="78"/>
        <v>45784</v>
      </c>
      <c r="N829" s="158">
        <v>0.88028169014084512</v>
      </c>
      <c r="O829" s="158">
        <v>1</v>
      </c>
      <c r="P829" s="161">
        <f t="shared" si="74"/>
        <v>0.88029999999999997</v>
      </c>
    </row>
    <row r="830" spans="9:16" x14ac:dyDescent="0.2">
      <c r="I830" s="158">
        <f t="shared" si="75"/>
        <v>2</v>
      </c>
      <c r="J830" s="158" t="str">
        <f t="shared" si="76"/>
        <v>USD</v>
      </c>
      <c r="K830" s="158" t="str">
        <f t="shared" si="77"/>
        <v>EUR</v>
      </c>
      <c r="L830" s="158" t="str">
        <f t="shared" si="73"/>
        <v>USDEUR45785</v>
      </c>
      <c r="M830" s="160">
        <f t="shared" si="78"/>
        <v>45785</v>
      </c>
      <c r="N830" s="158">
        <v>0.88519075860848018</v>
      </c>
      <c r="O830" s="158">
        <v>1</v>
      </c>
      <c r="P830" s="161">
        <f t="shared" si="74"/>
        <v>0.88519999999999999</v>
      </c>
    </row>
    <row r="831" spans="9:16" x14ac:dyDescent="0.2">
      <c r="I831" s="158">
        <f t="shared" si="75"/>
        <v>2</v>
      </c>
      <c r="J831" s="158" t="str">
        <f t="shared" si="76"/>
        <v>USD</v>
      </c>
      <c r="K831" s="158" t="str">
        <f t="shared" si="77"/>
        <v>EUR</v>
      </c>
      <c r="L831" s="158" t="str">
        <f t="shared" si="73"/>
        <v>USDEUR45786</v>
      </c>
      <c r="M831" s="160">
        <f t="shared" si="78"/>
        <v>45786</v>
      </c>
      <c r="N831" s="158">
        <v>0.88873089228581592</v>
      </c>
      <c r="O831" s="158">
        <v>1</v>
      </c>
      <c r="P831" s="161">
        <f t="shared" si="74"/>
        <v>0.88870000000000005</v>
      </c>
    </row>
    <row r="832" spans="9:16" x14ac:dyDescent="0.2">
      <c r="I832" s="158">
        <f t="shared" si="75"/>
        <v>2</v>
      </c>
      <c r="J832" s="158" t="str">
        <f t="shared" si="76"/>
        <v>USD</v>
      </c>
      <c r="K832" s="158" t="str">
        <f t="shared" si="77"/>
        <v>EUR</v>
      </c>
      <c r="L832" s="158" t="str">
        <f t="shared" si="73"/>
        <v>USDEUR45787</v>
      </c>
      <c r="M832" s="160">
        <f t="shared" si="78"/>
        <v>45787</v>
      </c>
      <c r="N832" s="158">
        <v>0.88873089228581592</v>
      </c>
      <c r="O832" s="158">
        <v>1</v>
      </c>
      <c r="P832" s="161">
        <f t="shared" si="74"/>
        <v>0.88870000000000005</v>
      </c>
    </row>
    <row r="833" spans="9:16" x14ac:dyDescent="0.2">
      <c r="I833" s="158">
        <f t="shared" si="75"/>
        <v>2</v>
      </c>
      <c r="J833" s="158" t="str">
        <f t="shared" si="76"/>
        <v>USD</v>
      </c>
      <c r="K833" s="158" t="str">
        <f t="shared" si="77"/>
        <v>EUR</v>
      </c>
      <c r="L833" s="158" t="str">
        <f t="shared" si="73"/>
        <v>USDEUR45788</v>
      </c>
      <c r="M833" s="160">
        <f t="shared" si="78"/>
        <v>45788</v>
      </c>
      <c r="N833" s="158">
        <v>0.88873089228581592</v>
      </c>
      <c r="O833" s="158">
        <v>1</v>
      </c>
      <c r="P833" s="161">
        <f t="shared" si="74"/>
        <v>0.88870000000000005</v>
      </c>
    </row>
    <row r="834" spans="9:16" x14ac:dyDescent="0.2">
      <c r="I834" s="158">
        <f t="shared" si="75"/>
        <v>2</v>
      </c>
      <c r="J834" s="158" t="str">
        <f t="shared" si="76"/>
        <v>USD</v>
      </c>
      <c r="K834" s="158" t="str">
        <f t="shared" si="77"/>
        <v>EUR</v>
      </c>
      <c r="L834" s="158" t="str">
        <f t="shared" si="73"/>
        <v>USDEUR45789</v>
      </c>
      <c r="M834" s="160">
        <f t="shared" si="78"/>
        <v>45789</v>
      </c>
      <c r="N834" s="158">
        <v>0.90041419052764271</v>
      </c>
      <c r="O834" s="158">
        <v>1</v>
      </c>
      <c r="P834" s="161">
        <f t="shared" si="74"/>
        <v>0.90039999999999998</v>
      </c>
    </row>
    <row r="835" spans="9:16" x14ac:dyDescent="0.2">
      <c r="I835" s="158">
        <f t="shared" si="75"/>
        <v>2</v>
      </c>
      <c r="J835" s="158" t="str">
        <f t="shared" si="76"/>
        <v>USD</v>
      </c>
      <c r="K835" s="158" t="str">
        <f t="shared" si="77"/>
        <v>EUR</v>
      </c>
      <c r="L835" s="158" t="str">
        <f t="shared" ref="L835:L898" si="79">J835&amp;K835&amp;M835</f>
        <v>USDEUR45790</v>
      </c>
      <c r="M835" s="160">
        <f t="shared" si="78"/>
        <v>45790</v>
      </c>
      <c r="N835" s="158">
        <v>0.89992800575953924</v>
      </c>
      <c r="O835" s="158">
        <v>1</v>
      </c>
      <c r="P835" s="161">
        <f t="shared" ref="P835:P898" si="80">ROUND(N835*O835,4)</f>
        <v>0.89990000000000003</v>
      </c>
    </row>
    <row r="836" spans="9:16" x14ac:dyDescent="0.2">
      <c r="I836" s="158">
        <f t="shared" ref="I836:I899" si="81">IF(M835=$G$2,I835+1,I835)</f>
        <v>2</v>
      </c>
      <c r="J836" s="158" t="str">
        <f t="shared" ref="J836:J899" si="82">VLOOKUP($I836,$A:$C,2,FALSE)</f>
        <v>USD</v>
      </c>
      <c r="K836" s="158" t="str">
        <f t="shared" ref="K836:K899" si="83">VLOOKUP($I836,$A:$C,3,FALSE)</f>
        <v>EUR</v>
      </c>
      <c r="L836" s="158" t="str">
        <f t="shared" si="79"/>
        <v>USDEUR45791</v>
      </c>
      <c r="M836" s="160">
        <f t="shared" ref="M836:M899" si="84">IF(I836=I835,M835+1,$G$1)</f>
        <v>45791</v>
      </c>
      <c r="N836" s="158">
        <v>0.89174246477617269</v>
      </c>
      <c r="O836" s="158">
        <v>1</v>
      </c>
      <c r="P836" s="161">
        <f t="shared" si="80"/>
        <v>0.89170000000000005</v>
      </c>
    </row>
    <row r="837" spans="9:16" x14ac:dyDescent="0.2">
      <c r="I837" s="158">
        <f t="shared" si="81"/>
        <v>2</v>
      </c>
      <c r="J837" s="158" t="str">
        <f t="shared" si="82"/>
        <v>USD</v>
      </c>
      <c r="K837" s="158" t="str">
        <f t="shared" si="83"/>
        <v>EUR</v>
      </c>
      <c r="L837" s="158" t="str">
        <f t="shared" si="79"/>
        <v>USDEUR45792</v>
      </c>
      <c r="M837" s="160">
        <f t="shared" si="84"/>
        <v>45792</v>
      </c>
      <c r="N837" s="158">
        <v>0.89405453732677687</v>
      </c>
      <c r="O837" s="158">
        <v>1</v>
      </c>
      <c r="P837" s="161">
        <f t="shared" si="80"/>
        <v>0.89410000000000001</v>
      </c>
    </row>
    <row r="838" spans="9:16" x14ac:dyDescent="0.2">
      <c r="I838" s="158">
        <f t="shared" si="81"/>
        <v>2</v>
      </c>
      <c r="J838" s="158" t="str">
        <f t="shared" si="82"/>
        <v>USD</v>
      </c>
      <c r="K838" s="158" t="str">
        <f t="shared" si="83"/>
        <v>EUR</v>
      </c>
      <c r="L838" s="158" t="str">
        <f t="shared" si="79"/>
        <v>USDEUR45793</v>
      </c>
      <c r="M838" s="160">
        <f t="shared" si="84"/>
        <v>45793</v>
      </c>
      <c r="N838" s="158">
        <v>0.89333571556190816</v>
      </c>
      <c r="O838" s="158">
        <v>1</v>
      </c>
      <c r="P838" s="161">
        <f t="shared" si="80"/>
        <v>0.89329999999999998</v>
      </c>
    </row>
    <row r="839" spans="9:16" x14ac:dyDescent="0.2">
      <c r="I839" s="158">
        <f t="shared" si="81"/>
        <v>2</v>
      </c>
      <c r="J839" s="158" t="str">
        <f t="shared" si="82"/>
        <v>USD</v>
      </c>
      <c r="K839" s="158" t="str">
        <f t="shared" si="83"/>
        <v>EUR</v>
      </c>
      <c r="L839" s="158" t="str">
        <f t="shared" si="79"/>
        <v>USDEUR45794</v>
      </c>
      <c r="M839" s="160">
        <f t="shared" si="84"/>
        <v>45794</v>
      </c>
      <c r="N839" s="158">
        <v>0.89333571556190816</v>
      </c>
      <c r="O839" s="158">
        <v>1</v>
      </c>
      <c r="P839" s="161">
        <f t="shared" si="80"/>
        <v>0.89329999999999998</v>
      </c>
    </row>
    <row r="840" spans="9:16" x14ac:dyDescent="0.2">
      <c r="I840" s="158">
        <f t="shared" si="81"/>
        <v>2</v>
      </c>
      <c r="J840" s="158" t="str">
        <f t="shared" si="82"/>
        <v>USD</v>
      </c>
      <c r="K840" s="158" t="str">
        <f t="shared" si="83"/>
        <v>EUR</v>
      </c>
      <c r="L840" s="158" t="str">
        <f t="shared" si="79"/>
        <v>USDEUR45795</v>
      </c>
      <c r="M840" s="160">
        <f t="shared" si="84"/>
        <v>45795</v>
      </c>
      <c r="N840" s="158">
        <v>0.89333571556190816</v>
      </c>
      <c r="O840" s="158">
        <v>1</v>
      </c>
      <c r="P840" s="161">
        <f t="shared" si="80"/>
        <v>0.89329999999999998</v>
      </c>
    </row>
    <row r="841" spans="9:16" x14ac:dyDescent="0.2">
      <c r="I841" s="158">
        <f t="shared" si="81"/>
        <v>2</v>
      </c>
      <c r="J841" s="158" t="str">
        <f t="shared" si="82"/>
        <v>USD</v>
      </c>
      <c r="K841" s="158" t="str">
        <f t="shared" si="83"/>
        <v>EUR</v>
      </c>
      <c r="L841" s="158" t="str">
        <f t="shared" si="79"/>
        <v>USDEUR45796</v>
      </c>
      <c r="M841" s="160">
        <f t="shared" si="84"/>
        <v>45796</v>
      </c>
      <c r="N841" s="158">
        <v>0.88794175102113293</v>
      </c>
      <c r="O841" s="158">
        <v>1</v>
      </c>
      <c r="P841" s="161">
        <f t="shared" si="80"/>
        <v>0.88790000000000002</v>
      </c>
    </row>
    <row r="842" spans="9:16" x14ac:dyDescent="0.2">
      <c r="I842" s="158">
        <f t="shared" si="81"/>
        <v>2</v>
      </c>
      <c r="J842" s="158" t="str">
        <f t="shared" si="82"/>
        <v>USD</v>
      </c>
      <c r="K842" s="158" t="str">
        <f t="shared" si="83"/>
        <v>EUR</v>
      </c>
      <c r="L842" s="158" t="str">
        <f t="shared" si="79"/>
        <v>USDEUR45797</v>
      </c>
      <c r="M842" s="160">
        <f t="shared" si="84"/>
        <v>45797</v>
      </c>
      <c r="N842" s="158">
        <v>0.88960056934436427</v>
      </c>
      <c r="O842" s="158">
        <v>1</v>
      </c>
      <c r="P842" s="161">
        <f t="shared" si="80"/>
        <v>0.88959999999999995</v>
      </c>
    </row>
    <row r="843" spans="9:16" x14ac:dyDescent="0.2">
      <c r="I843" s="158">
        <f t="shared" si="81"/>
        <v>2</v>
      </c>
      <c r="J843" s="158" t="str">
        <f t="shared" si="82"/>
        <v>USD</v>
      </c>
      <c r="K843" s="158" t="str">
        <f t="shared" si="83"/>
        <v>EUR</v>
      </c>
      <c r="L843" s="158" t="str">
        <f t="shared" si="79"/>
        <v>USDEUR45798</v>
      </c>
      <c r="M843" s="160">
        <f t="shared" si="84"/>
        <v>45798</v>
      </c>
      <c r="N843" s="158">
        <v>0.88331419485911133</v>
      </c>
      <c r="O843" s="158">
        <v>1</v>
      </c>
      <c r="P843" s="161">
        <f t="shared" si="80"/>
        <v>0.88329999999999997</v>
      </c>
    </row>
    <row r="844" spans="9:16" x14ac:dyDescent="0.2">
      <c r="I844" s="158">
        <f t="shared" si="81"/>
        <v>2</v>
      </c>
      <c r="J844" s="158" t="str">
        <f t="shared" si="82"/>
        <v>USD</v>
      </c>
      <c r="K844" s="158" t="str">
        <f t="shared" si="83"/>
        <v>EUR</v>
      </c>
      <c r="L844" s="158" t="str">
        <f t="shared" si="79"/>
        <v>USDEUR45799</v>
      </c>
      <c r="M844" s="160">
        <f t="shared" si="84"/>
        <v>45799</v>
      </c>
      <c r="N844" s="158">
        <v>0.88425148112123086</v>
      </c>
      <c r="O844" s="158">
        <v>1</v>
      </c>
      <c r="P844" s="161">
        <f t="shared" si="80"/>
        <v>0.88429999999999997</v>
      </c>
    </row>
    <row r="845" spans="9:16" x14ac:dyDescent="0.2">
      <c r="I845" s="158">
        <f t="shared" si="81"/>
        <v>2</v>
      </c>
      <c r="J845" s="158" t="str">
        <f t="shared" si="82"/>
        <v>USD</v>
      </c>
      <c r="K845" s="158" t="str">
        <f t="shared" si="83"/>
        <v>EUR</v>
      </c>
      <c r="L845" s="158" t="str">
        <f t="shared" si="79"/>
        <v>USDEUR45800</v>
      </c>
      <c r="M845" s="160">
        <f t="shared" si="84"/>
        <v>45800</v>
      </c>
      <c r="N845" s="158">
        <v>0.88487744447394023</v>
      </c>
      <c r="O845" s="158">
        <v>1</v>
      </c>
      <c r="P845" s="161">
        <f t="shared" si="80"/>
        <v>0.88490000000000002</v>
      </c>
    </row>
    <row r="846" spans="9:16" x14ac:dyDescent="0.2">
      <c r="I846" s="158">
        <f t="shared" si="81"/>
        <v>2</v>
      </c>
      <c r="J846" s="158" t="str">
        <f t="shared" si="82"/>
        <v>USD</v>
      </c>
      <c r="K846" s="158" t="str">
        <f t="shared" si="83"/>
        <v>EUR</v>
      </c>
      <c r="L846" s="158" t="str">
        <f t="shared" si="79"/>
        <v>USDEUR45801</v>
      </c>
      <c r="M846" s="160">
        <f t="shared" si="84"/>
        <v>45801</v>
      </c>
      <c r="N846" s="158">
        <v>0.88487744447394023</v>
      </c>
      <c r="O846" s="158">
        <v>1</v>
      </c>
      <c r="P846" s="161">
        <f t="shared" si="80"/>
        <v>0.88490000000000002</v>
      </c>
    </row>
    <row r="847" spans="9:16" x14ac:dyDescent="0.2">
      <c r="I847" s="158">
        <f t="shared" si="81"/>
        <v>2</v>
      </c>
      <c r="J847" s="158" t="str">
        <f t="shared" si="82"/>
        <v>USD</v>
      </c>
      <c r="K847" s="158" t="str">
        <f t="shared" si="83"/>
        <v>EUR</v>
      </c>
      <c r="L847" s="158" t="str">
        <f t="shared" si="79"/>
        <v>USDEUR45802</v>
      </c>
      <c r="M847" s="160">
        <f t="shared" si="84"/>
        <v>45802</v>
      </c>
      <c r="N847" s="158">
        <v>0.88487744447394023</v>
      </c>
      <c r="O847" s="158">
        <v>1</v>
      </c>
      <c r="P847" s="161">
        <f t="shared" si="80"/>
        <v>0.88490000000000002</v>
      </c>
    </row>
    <row r="848" spans="9:16" x14ac:dyDescent="0.2">
      <c r="I848" s="158">
        <f t="shared" si="81"/>
        <v>2</v>
      </c>
      <c r="J848" s="158" t="str">
        <f t="shared" si="82"/>
        <v>USD</v>
      </c>
      <c r="K848" s="158" t="str">
        <f t="shared" si="83"/>
        <v>EUR</v>
      </c>
      <c r="L848" s="158" t="str">
        <f t="shared" si="79"/>
        <v>USDEUR45803</v>
      </c>
      <c r="M848" s="160">
        <f t="shared" si="84"/>
        <v>45803</v>
      </c>
      <c r="N848" s="158">
        <v>0.87865741147526588</v>
      </c>
      <c r="O848" s="158">
        <v>1</v>
      </c>
      <c r="P848" s="161">
        <f t="shared" si="80"/>
        <v>0.87870000000000004</v>
      </c>
    </row>
    <row r="849" spans="9:16" x14ac:dyDescent="0.2">
      <c r="I849" s="158">
        <f t="shared" si="81"/>
        <v>2</v>
      </c>
      <c r="J849" s="158" t="str">
        <f t="shared" si="82"/>
        <v>USD</v>
      </c>
      <c r="K849" s="158" t="str">
        <f t="shared" si="83"/>
        <v>EUR</v>
      </c>
      <c r="L849" s="158" t="str">
        <f t="shared" si="79"/>
        <v>USDEUR45804</v>
      </c>
      <c r="M849" s="160">
        <f t="shared" si="84"/>
        <v>45804</v>
      </c>
      <c r="N849" s="158">
        <v>0.88059175766114839</v>
      </c>
      <c r="O849" s="158">
        <v>1</v>
      </c>
      <c r="P849" s="161">
        <f t="shared" si="80"/>
        <v>0.88060000000000005</v>
      </c>
    </row>
    <row r="850" spans="9:16" x14ac:dyDescent="0.2">
      <c r="I850" s="158">
        <f t="shared" si="81"/>
        <v>2</v>
      </c>
      <c r="J850" s="158" t="str">
        <f t="shared" si="82"/>
        <v>USD</v>
      </c>
      <c r="K850" s="158" t="str">
        <f t="shared" si="83"/>
        <v>EUR</v>
      </c>
      <c r="L850" s="158" t="str">
        <f t="shared" si="79"/>
        <v>USDEUR45805</v>
      </c>
      <c r="M850" s="160">
        <f t="shared" si="84"/>
        <v>45805</v>
      </c>
      <c r="N850" s="158">
        <v>0.8836264027569144</v>
      </c>
      <c r="O850" s="158">
        <v>1</v>
      </c>
      <c r="P850" s="161">
        <f t="shared" si="80"/>
        <v>0.88360000000000005</v>
      </c>
    </row>
    <row r="851" spans="9:16" x14ac:dyDescent="0.2">
      <c r="I851" s="158">
        <f t="shared" si="81"/>
        <v>2</v>
      </c>
      <c r="J851" s="158" t="str">
        <f t="shared" si="82"/>
        <v>USD</v>
      </c>
      <c r="K851" s="158" t="str">
        <f t="shared" si="83"/>
        <v>EUR</v>
      </c>
      <c r="L851" s="158" t="str">
        <f t="shared" si="79"/>
        <v>USDEUR45806</v>
      </c>
      <c r="M851" s="160">
        <f t="shared" si="84"/>
        <v>45806</v>
      </c>
      <c r="N851" s="158">
        <v>0.88644623703572367</v>
      </c>
      <c r="O851" s="158">
        <v>1</v>
      </c>
      <c r="P851" s="161">
        <f t="shared" si="80"/>
        <v>0.88639999999999997</v>
      </c>
    </row>
    <row r="852" spans="9:16" x14ac:dyDescent="0.2">
      <c r="I852" s="158">
        <f t="shared" si="81"/>
        <v>2</v>
      </c>
      <c r="J852" s="158" t="str">
        <f t="shared" si="82"/>
        <v>USD</v>
      </c>
      <c r="K852" s="158" t="str">
        <f t="shared" si="83"/>
        <v>EUR</v>
      </c>
      <c r="L852" s="158" t="str">
        <f t="shared" si="79"/>
        <v>USDEUR45807</v>
      </c>
      <c r="M852" s="160">
        <f t="shared" si="84"/>
        <v>45807</v>
      </c>
      <c r="N852" s="158">
        <v>0.8819119851838787</v>
      </c>
      <c r="O852" s="158">
        <v>1</v>
      </c>
      <c r="P852" s="161">
        <f t="shared" si="80"/>
        <v>0.88190000000000002</v>
      </c>
    </row>
    <row r="853" spans="9:16" x14ac:dyDescent="0.2">
      <c r="I853" s="158">
        <f t="shared" si="81"/>
        <v>2</v>
      </c>
      <c r="J853" s="158" t="str">
        <f t="shared" si="82"/>
        <v>USD</v>
      </c>
      <c r="K853" s="158" t="str">
        <f t="shared" si="83"/>
        <v>EUR</v>
      </c>
      <c r="L853" s="158" t="str">
        <f t="shared" si="79"/>
        <v>USDEUR45808</v>
      </c>
      <c r="M853" s="160">
        <f t="shared" si="84"/>
        <v>45808</v>
      </c>
      <c r="N853" s="158">
        <v>0.8819119851838787</v>
      </c>
      <c r="O853" s="158">
        <v>1</v>
      </c>
      <c r="P853" s="161">
        <f t="shared" si="80"/>
        <v>0.88190000000000002</v>
      </c>
    </row>
    <row r="854" spans="9:16" x14ac:dyDescent="0.2">
      <c r="I854" s="158">
        <f t="shared" si="81"/>
        <v>3</v>
      </c>
      <c r="J854" s="158" t="str">
        <f t="shared" si="82"/>
        <v>USD</v>
      </c>
      <c r="K854" s="158" t="str">
        <f t="shared" si="83"/>
        <v>JPY</v>
      </c>
      <c r="L854" s="158" t="str">
        <f t="shared" si="79"/>
        <v>USDJPY45383</v>
      </c>
      <c r="M854" s="160">
        <f t="shared" si="84"/>
        <v>45383</v>
      </c>
      <c r="N854" s="158">
        <v>0.92498381278327635</v>
      </c>
      <c r="O854" s="158">
        <v>163.44999999999999</v>
      </c>
      <c r="P854" s="161">
        <f t="shared" si="80"/>
        <v>151.18860000000001</v>
      </c>
    </row>
    <row r="855" spans="9:16" x14ac:dyDescent="0.2">
      <c r="I855" s="158">
        <f t="shared" si="81"/>
        <v>3</v>
      </c>
      <c r="J855" s="158" t="str">
        <f t="shared" si="82"/>
        <v>USD</v>
      </c>
      <c r="K855" s="158" t="str">
        <f t="shared" si="83"/>
        <v>JPY</v>
      </c>
      <c r="L855" s="158" t="str">
        <f t="shared" si="79"/>
        <v>USDJPY45384</v>
      </c>
      <c r="M855" s="160">
        <f t="shared" si="84"/>
        <v>45384</v>
      </c>
      <c r="N855" s="158">
        <v>0.9303190994511118</v>
      </c>
      <c r="O855" s="158">
        <v>163.01</v>
      </c>
      <c r="P855" s="161">
        <f t="shared" si="80"/>
        <v>151.65129999999999</v>
      </c>
    </row>
    <row r="856" spans="9:16" x14ac:dyDescent="0.2">
      <c r="I856" s="158">
        <f t="shared" si="81"/>
        <v>3</v>
      </c>
      <c r="J856" s="158" t="str">
        <f t="shared" si="82"/>
        <v>USD</v>
      </c>
      <c r="K856" s="158" t="str">
        <f t="shared" si="83"/>
        <v>JPY</v>
      </c>
      <c r="L856" s="158" t="str">
        <f t="shared" si="79"/>
        <v>USDJPY45385</v>
      </c>
      <c r="M856" s="160">
        <f t="shared" si="84"/>
        <v>45385</v>
      </c>
      <c r="N856" s="158">
        <v>0.92738569971251039</v>
      </c>
      <c r="O856" s="158">
        <v>163.66</v>
      </c>
      <c r="P856" s="161">
        <f t="shared" si="80"/>
        <v>151.77590000000001</v>
      </c>
    </row>
    <row r="857" spans="9:16" x14ac:dyDescent="0.2">
      <c r="I857" s="158">
        <f t="shared" si="81"/>
        <v>3</v>
      </c>
      <c r="J857" s="158" t="str">
        <f t="shared" si="82"/>
        <v>USD</v>
      </c>
      <c r="K857" s="158" t="str">
        <f t="shared" si="83"/>
        <v>JPY</v>
      </c>
      <c r="L857" s="158" t="str">
        <f t="shared" si="79"/>
        <v>USDJPY45386</v>
      </c>
      <c r="M857" s="160">
        <f t="shared" si="84"/>
        <v>45386</v>
      </c>
      <c r="N857" s="158">
        <v>0.92148912642830816</v>
      </c>
      <c r="O857" s="158">
        <v>164.69</v>
      </c>
      <c r="P857" s="161">
        <f t="shared" si="80"/>
        <v>151.76</v>
      </c>
    </row>
    <row r="858" spans="9:16" x14ac:dyDescent="0.2">
      <c r="I858" s="158">
        <f t="shared" si="81"/>
        <v>3</v>
      </c>
      <c r="J858" s="158" t="str">
        <f t="shared" si="82"/>
        <v>USD</v>
      </c>
      <c r="K858" s="158" t="str">
        <f t="shared" si="83"/>
        <v>JPY</v>
      </c>
      <c r="L858" s="158" t="str">
        <f t="shared" si="79"/>
        <v>USDJPY45387</v>
      </c>
      <c r="M858" s="160">
        <f t="shared" si="84"/>
        <v>45387</v>
      </c>
      <c r="N858" s="158">
        <v>0.92242413061525685</v>
      </c>
      <c r="O858" s="158">
        <v>164.1</v>
      </c>
      <c r="P858" s="161">
        <f t="shared" si="80"/>
        <v>151.3698</v>
      </c>
    </row>
    <row r="859" spans="9:16" x14ac:dyDescent="0.2">
      <c r="I859" s="158">
        <f t="shared" si="81"/>
        <v>3</v>
      </c>
      <c r="J859" s="158" t="str">
        <f t="shared" si="82"/>
        <v>USD</v>
      </c>
      <c r="K859" s="158" t="str">
        <f t="shared" si="83"/>
        <v>JPY</v>
      </c>
      <c r="L859" s="158" t="str">
        <f t="shared" si="79"/>
        <v>USDJPY45388</v>
      </c>
      <c r="M859" s="160">
        <f t="shared" si="84"/>
        <v>45388</v>
      </c>
      <c r="N859" s="158">
        <v>0.92242413061525685</v>
      </c>
      <c r="O859" s="158">
        <v>164.1</v>
      </c>
      <c r="P859" s="161">
        <f t="shared" si="80"/>
        <v>151.3698</v>
      </c>
    </row>
    <row r="860" spans="9:16" x14ac:dyDescent="0.2">
      <c r="I860" s="158">
        <f t="shared" si="81"/>
        <v>3</v>
      </c>
      <c r="J860" s="158" t="str">
        <f t="shared" si="82"/>
        <v>USD</v>
      </c>
      <c r="K860" s="158" t="str">
        <f t="shared" si="83"/>
        <v>JPY</v>
      </c>
      <c r="L860" s="158" t="str">
        <f t="shared" si="79"/>
        <v>USDJPY45389</v>
      </c>
      <c r="M860" s="160">
        <f t="shared" si="84"/>
        <v>45389</v>
      </c>
      <c r="N860" s="158">
        <v>0.92242413061525685</v>
      </c>
      <c r="O860" s="158">
        <v>164.1</v>
      </c>
      <c r="P860" s="161">
        <f t="shared" si="80"/>
        <v>151.3698</v>
      </c>
    </row>
    <row r="861" spans="9:16" x14ac:dyDescent="0.2">
      <c r="I861" s="158">
        <f t="shared" si="81"/>
        <v>3</v>
      </c>
      <c r="J861" s="158" t="str">
        <f t="shared" si="82"/>
        <v>USD</v>
      </c>
      <c r="K861" s="158" t="str">
        <f t="shared" si="83"/>
        <v>JPY</v>
      </c>
      <c r="L861" s="158" t="str">
        <f t="shared" si="79"/>
        <v>USDJPY45390</v>
      </c>
      <c r="M861" s="160">
        <f t="shared" si="84"/>
        <v>45390</v>
      </c>
      <c r="N861" s="158">
        <v>0.92395823708768365</v>
      </c>
      <c r="O861" s="158">
        <v>164.43</v>
      </c>
      <c r="P861" s="161">
        <f t="shared" si="80"/>
        <v>151.9265</v>
      </c>
    </row>
    <row r="862" spans="9:16" x14ac:dyDescent="0.2">
      <c r="I862" s="158">
        <f t="shared" si="81"/>
        <v>3</v>
      </c>
      <c r="J862" s="158" t="str">
        <f t="shared" si="82"/>
        <v>USD</v>
      </c>
      <c r="K862" s="158" t="str">
        <f t="shared" si="83"/>
        <v>JPY</v>
      </c>
      <c r="L862" s="158" t="str">
        <f t="shared" si="79"/>
        <v>USDJPY45391</v>
      </c>
      <c r="M862" s="160">
        <f t="shared" si="84"/>
        <v>45391</v>
      </c>
      <c r="N862" s="158">
        <v>0.92021717125241553</v>
      </c>
      <c r="O862" s="158">
        <v>164.97</v>
      </c>
      <c r="P862" s="161">
        <f t="shared" si="80"/>
        <v>151.8082</v>
      </c>
    </row>
    <row r="863" spans="9:16" x14ac:dyDescent="0.2">
      <c r="I863" s="158">
        <f t="shared" si="81"/>
        <v>3</v>
      </c>
      <c r="J863" s="158" t="str">
        <f t="shared" si="82"/>
        <v>USD</v>
      </c>
      <c r="K863" s="158" t="str">
        <f t="shared" si="83"/>
        <v>JPY</v>
      </c>
      <c r="L863" s="158" t="str">
        <f t="shared" si="79"/>
        <v>USDJPY45392</v>
      </c>
      <c r="M863" s="160">
        <f t="shared" si="84"/>
        <v>45392</v>
      </c>
      <c r="N863" s="158">
        <v>0.92081031307550643</v>
      </c>
      <c r="O863" s="158">
        <v>164.89</v>
      </c>
      <c r="P863" s="161">
        <f t="shared" si="80"/>
        <v>151.83240000000001</v>
      </c>
    </row>
    <row r="864" spans="9:16" x14ac:dyDescent="0.2">
      <c r="I864" s="158">
        <f t="shared" si="81"/>
        <v>3</v>
      </c>
      <c r="J864" s="158" t="str">
        <f t="shared" si="82"/>
        <v>USD</v>
      </c>
      <c r="K864" s="158" t="str">
        <f t="shared" si="83"/>
        <v>JPY</v>
      </c>
      <c r="L864" s="158" t="str">
        <f t="shared" si="79"/>
        <v>USDJPY45393</v>
      </c>
      <c r="M864" s="160">
        <f t="shared" si="84"/>
        <v>45393</v>
      </c>
      <c r="N864" s="158">
        <v>0.93205331344952935</v>
      </c>
      <c r="O864" s="158">
        <v>164.18</v>
      </c>
      <c r="P864" s="161">
        <f t="shared" si="80"/>
        <v>153.02449999999999</v>
      </c>
    </row>
    <row r="865" spans="9:16" x14ac:dyDescent="0.2">
      <c r="I865" s="158">
        <f t="shared" si="81"/>
        <v>3</v>
      </c>
      <c r="J865" s="158" t="str">
        <f t="shared" si="82"/>
        <v>USD</v>
      </c>
      <c r="K865" s="158" t="str">
        <f t="shared" si="83"/>
        <v>JPY</v>
      </c>
      <c r="L865" s="158" t="str">
        <f t="shared" si="79"/>
        <v>USDJPY45394</v>
      </c>
      <c r="M865" s="160">
        <f t="shared" si="84"/>
        <v>45394</v>
      </c>
      <c r="N865" s="158">
        <v>0.93879083740142699</v>
      </c>
      <c r="O865" s="158">
        <v>163.16</v>
      </c>
      <c r="P865" s="161">
        <f t="shared" si="80"/>
        <v>153.17310000000001</v>
      </c>
    </row>
    <row r="866" spans="9:16" x14ac:dyDescent="0.2">
      <c r="I866" s="158">
        <f t="shared" si="81"/>
        <v>3</v>
      </c>
      <c r="J866" s="158" t="str">
        <f t="shared" si="82"/>
        <v>USD</v>
      </c>
      <c r="K866" s="158" t="str">
        <f t="shared" si="83"/>
        <v>JPY</v>
      </c>
      <c r="L866" s="158" t="str">
        <f t="shared" si="79"/>
        <v>USDJPY45395</v>
      </c>
      <c r="M866" s="160">
        <f t="shared" si="84"/>
        <v>45395</v>
      </c>
      <c r="N866" s="158">
        <v>0.93879083740142699</v>
      </c>
      <c r="O866" s="158">
        <v>163.16</v>
      </c>
      <c r="P866" s="161">
        <f t="shared" si="80"/>
        <v>153.17310000000001</v>
      </c>
    </row>
    <row r="867" spans="9:16" x14ac:dyDescent="0.2">
      <c r="I867" s="158">
        <f t="shared" si="81"/>
        <v>3</v>
      </c>
      <c r="J867" s="158" t="str">
        <f t="shared" si="82"/>
        <v>USD</v>
      </c>
      <c r="K867" s="158" t="str">
        <f t="shared" si="83"/>
        <v>JPY</v>
      </c>
      <c r="L867" s="158" t="str">
        <f t="shared" si="79"/>
        <v>USDJPY45396</v>
      </c>
      <c r="M867" s="160">
        <f t="shared" si="84"/>
        <v>45396</v>
      </c>
      <c r="N867" s="158">
        <v>0.93879083740142699</v>
      </c>
      <c r="O867" s="158">
        <v>163.16</v>
      </c>
      <c r="P867" s="161">
        <f t="shared" si="80"/>
        <v>153.17310000000001</v>
      </c>
    </row>
    <row r="868" spans="9:16" x14ac:dyDescent="0.2">
      <c r="I868" s="158">
        <f t="shared" si="81"/>
        <v>3</v>
      </c>
      <c r="J868" s="158" t="str">
        <f t="shared" si="82"/>
        <v>USD</v>
      </c>
      <c r="K868" s="158" t="str">
        <f t="shared" si="83"/>
        <v>JPY</v>
      </c>
      <c r="L868" s="158" t="str">
        <f t="shared" si="79"/>
        <v>USDJPY45397</v>
      </c>
      <c r="M868" s="160">
        <f t="shared" si="84"/>
        <v>45397</v>
      </c>
      <c r="N868" s="158">
        <v>0.93843843843843833</v>
      </c>
      <c r="O868" s="158">
        <v>164.05</v>
      </c>
      <c r="P868" s="161">
        <f t="shared" si="80"/>
        <v>153.95079999999999</v>
      </c>
    </row>
    <row r="869" spans="9:16" x14ac:dyDescent="0.2">
      <c r="I869" s="158">
        <f t="shared" si="81"/>
        <v>3</v>
      </c>
      <c r="J869" s="158" t="str">
        <f t="shared" si="82"/>
        <v>USD</v>
      </c>
      <c r="K869" s="158" t="str">
        <f t="shared" si="83"/>
        <v>JPY</v>
      </c>
      <c r="L869" s="158" t="str">
        <f t="shared" si="79"/>
        <v>USDJPY45398</v>
      </c>
      <c r="M869" s="160">
        <f t="shared" si="84"/>
        <v>45398</v>
      </c>
      <c r="N869" s="158">
        <v>0.94011469399266701</v>
      </c>
      <c r="O869" s="158">
        <v>164.54</v>
      </c>
      <c r="P869" s="161">
        <f t="shared" si="80"/>
        <v>154.6865</v>
      </c>
    </row>
    <row r="870" spans="9:16" x14ac:dyDescent="0.2">
      <c r="I870" s="158">
        <f t="shared" si="81"/>
        <v>3</v>
      </c>
      <c r="J870" s="158" t="str">
        <f t="shared" si="82"/>
        <v>USD</v>
      </c>
      <c r="K870" s="158" t="str">
        <f t="shared" si="83"/>
        <v>JPY</v>
      </c>
      <c r="L870" s="158" t="str">
        <f t="shared" si="79"/>
        <v>USDJPY45399</v>
      </c>
      <c r="M870" s="160">
        <f t="shared" si="84"/>
        <v>45399</v>
      </c>
      <c r="N870" s="158">
        <v>0.94002632073698056</v>
      </c>
      <c r="O870" s="158">
        <v>164.54</v>
      </c>
      <c r="P870" s="161">
        <f t="shared" si="80"/>
        <v>154.67189999999999</v>
      </c>
    </row>
    <row r="871" spans="9:16" x14ac:dyDescent="0.2">
      <c r="I871" s="158">
        <f t="shared" si="81"/>
        <v>3</v>
      </c>
      <c r="J871" s="158" t="str">
        <f t="shared" si="82"/>
        <v>USD</v>
      </c>
      <c r="K871" s="158" t="str">
        <f t="shared" si="83"/>
        <v>JPY</v>
      </c>
      <c r="L871" s="158" t="str">
        <f t="shared" si="79"/>
        <v>USDJPY45400</v>
      </c>
      <c r="M871" s="160">
        <f t="shared" si="84"/>
        <v>45400</v>
      </c>
      <c r="N871" s="158">
        <v>0.93641726753441323</v>
      </c>
      <c r="O871" s="158">
        <v>164.82</v>
      </c>
      <c r="P871" s="161">
        <f t="shared" si="80"/>
        <v>154.34030000000001</v>
      </c>
    </row>
    <row r="872" spans="9:16" x14ac:dyDescent="0.2">
      <c r="I872" s="158">
        <f t="shared" si="81"/>
        <v>3</v>
      </c>
      <c r="J872" s="158" t="str">
        <f t="shared" si="82"/>
        <v>USD</v>
      </c>
      <c r="K872" s="158" t="str">
        <f t="shared" si="83"/>
        <v>JPY</v>
      </c>
      <c r="L872" s="158" t="str">
        <f t="shared" si="79"/>
        <v>USDJPY45401</v>
      </c>
      <c r="M872" s="160">
        <f t="shared" si="84"/>
        <v>45401</v>
      </c>
      <c r="N872" s="158">
        <v>0.93870271285084017</v>
      </c>
      <c r="O872" s="158">
        <v>164.68</v>
      </c>
      <c r="P872" s="161">
        <f t="shared" si="80"/>
        <v>154.5856</v>
      </c>
    </row>
    <row r="873" spans="9:16" x14ac:dyDescent="0.2">
      <c r="I873" s="158">
        <f t="shared" si="81"/>
        <v>3</v>
      </c>
      <c r="J873" s="158" t="str">
        <f t="shared" si="82"/>
        <v>USD</v>
      </c>
      <c r="K873" s="158" t="str">
        <f t="shared" si="83"/>
        <v>JPY</v>
      </c>
      <c r="L873" s="158" t="str">
        <f t="shared" si="79"/>
        <v>USDJPY45402</v>
      </c>
      <c r="M873" s="160">
        <f t="shared" si="84"/>
        <v>45402</v>
      </c>
      <c r="N873" s="158">
        <v>0.93870271285084017</v>
      </c>
      <c r="O873" s="158">
        <v>164.68</v>
      </c>
      <c r="P873" s="161">
        <f t="shared" si="80"/>
        <v>154.5856</v>
      </c>
    </row>
    <row r="874" spans="9:16" x14ac:dyDescent="0.2">
      <c r="I874" s="158">
        <f t="shared" si="81"/>
        <v>3</v>
      </c>
      <c r="J874" s="158" t="str">
        <f t="shared" si="82"/>
        <v>USD</v>
      </c>
      <c r="K874" s="158" t="str">
        <f t="shared" si="83"/>
        <v>JPY</v>
      </c>
      <c r="L874" s="158" t="str">
        <f t="shared" si="79"/>
        <v>USDJPY45403</v>
      </c>
      <c r="M874" s="160">
        <f t="shared" si="84"/>
        <v>45403</v>
      </c>
      <c r="N874" s="158">
        <v>0.93870271285084017</v>
      </c>
      <c r="O874" s="158">
        <v>164.68</v>
      </c>
      <c r="P874" s="161">
        <f t="shared" si="80"/>
        <v>154.5856</v>
      </c>
    </row>
    <row r="875" spans="9:16" x14ac:dyDescent="0.2">
      <c r="I875" s="158">
        <f t="shared" si="81"/>
        <v>3</v>
      </c>
      <c r="J875" s="158" t="str">
        <f t="shared" si="82"/>
        <v>USD</v>
      </c>
      <c r="K875" s="158" t="str">
        <f t="shared" si="83"/>
        <v>JPY</v>
      </c>
      <c r="L875" s="158" t="str">
        <f t="shared" si="79"/>
        <v>USDJPY45404</v>
      </c>
      <c r="M875" s="160">
        <f t="shared" si="84"/>
        <v>45404</v>
      </c>
      <c r="N875" s="158">
        <v>0.94055680963130184</v>
      </c>
      <c r="O875" s="158">
        <v>164.51</v>
      </c>
      <c r="P875" s="161">
        <f t="shared" si="80"/>
        <v>154.73099999999999</v>
      </c>
    </row>
    <row r="876" spans="9:16" x14ac:dyDescent="0.2">
      <c r="I876" s="158">
        <f t="shared" si="81"/>
        <v>3</v>
      </c>
      <c r="J876" s="158" t="str">
        <f t="shared" si="82"/>
        <v>USD</v>
      </c>
      <c r="K876" s="158" t="str">
        <f t="shared" si="83"/>
        <v>JPY</v>
      </c>
      <c r="L876" s="158" t="str">
        <f t="shared" si="79"/>
        <v>USDJPY45405</v>
      </c>
      <c r="M876" s="160">
        <f t="shared" si="84"/>
        <v>45405</v>
      </c>
      <c r="N876" s="158">
        <v>0.93685591156080206</v>
      </c>
      <c r="O876" s="158">
        <v>165.23</v>
      </c>
      <c r="P876" s="161">
        <f t="shared" si="80"/>
        <v>154.79669999999999</v>
      </c>
    </row>
    <row r="877" spans="9:16" x14ac:dyDescent="0.2">
      <c r="I877" s="158">
        <f t="shared" si="81"/>
        <v>3</v>
      </c>
      <c r="J877" s="158" t="str">
        <f t="shared" si="82"/>
        <v>USD</v>
      </c>
      <c r="K877" s="158" t="str">
        <f t="shared" si="83"/>
        <v>JPY</v>
      </c>
      <c r="L877" s="158" t="str">
        <f t="shared" si="79"/>
        <v>USDJPY45406</v>
      </c>
      <c r="M877" s="160">
        <f t="shared" si="84"/>
        <v>45406</v>
      </c>
      <c r="N877" s="158">
        <v>0.93580385551188472</v>
      </c>
      <c r="O877" s="158">
        <v>165.57</v>
      </c>
      <c r="P877" s="161">
        <f t="shared" si="80"/>
        <v>154.941</v>
      </c>
    </row>
    <row r="878" spans="9:16" x14ac:dyDescent="0.2">
      <c r="I878" s="158">
        <f t="shared" si="81"/>
        <v>3</v>
      </c>
      <c r="J878" s="158" t="str">
        <f t="shared" si="82"/>
        <v>USD</v>
      </c>
      <c r="K878" s="158" t="str">
        <f t="shared" si="83"/>
        <v>JPY</v>
      </c>
      <c r="L878" s="158" t="str">
        <f t="shared" si="79"/>
        <v>USDJPY45407</v>
      </c>
      <c r="M878" s="160">
        <f t="shared" si="84"/>
        <v>45407</v>
      </c>
      <c r="N878" s="158">
        <v>0.93283582089552231</v>
      </c>
      <c r="O878" s="158">
        <v>166.76</v>
      </c>
      <c r="P878" s="161">
        <f t="shared" si="80"/>
        <v>155.55969999999999</v>
      </c>
    </row>
    <row r="879" spans="9:16" x14ac:dyDescent="0.2">
      <c r="I879" s="158">
        <f t="shared" si="81"/>
        <v>3</v>
      </c>
      <c r="J879" s="158" t="str">
        <f t="shared" si="82"/>
        <v>USD</v>
      </c>
      <c r="K879" s="158" t="str">
        <f t="shared" si="83"/>
        <v>JPY</v>
      </c>
      <c r="L879" s="158" t="str">
        <f t="shared" si="79"/>
        <v>USDJPY45408</v>
      </c>
      <c r="M879" s="160">
        <f t="shared" si="84"/>
        <v>45408</v>
      </c>
      <c r="N879" s="158">
        <v>0.93335822288594372</v>
      </c>
      <c r="O879" s="158">
        <v>168.03</v>
      </c>
      <c r="P879" s="161">
        <f t="shared" si="80"/>
        <v>156.8322</v>
      </c>
    </row>
    <row r="880" spans="9:16" x14ac:dyDescent="0.2">
      <c r="I880" s="158">
        <f t="shared" si="81"/>
        <v>3</v>
      </c>
      <c r="J880" s="158" t="str">
        <f t="shared" si="82"/>
        <v>USD</v>
      </c>
      <c r="K880" s="158" t="str">
        <f t="shared" si="83"/>
        <v>JPY</v>
      </c>
      <c r="L880" s="158" t="str">
        <f t="shared" si="79"/>
        <v>USDJPY45409</v>
      </c>
      <c r="M880" s="160">
        <f t="shared" si="84"/>
        <v>45409</v>
      </c>
      <c r="N880" s="158">
        <v>0.93335822288594372</v>
      </c>
      <c r="O880" s="158">
        <v>168.03</v>
      </c>
      <c r="P880" s="161">
        <f t="shared" si="80"/>
        <v>156.8322</v>
      </c>
    </row>
    <row r="881" spans="9:16" x14ac:dyDescent="0.2">
      <c r="I881" s="158">
        <f t="shared" si="81"/>
        <v>3</v>
      </c>
      <c r="J881" s="158" t="str">
        <f t="shared" si="82"/>
        <v>USD</v>
      </c>
      <c r="K881" s="158" t="str">
        <f t="shared" si="83"/>
        <v>JPY</v>
      </c>
      <c r="L881" s="158" t="str">
        <f t="shared" si="79"/>
        <v>USDJPY45410</v>
      </c>
      <c r="M881" s="160">
        <f t="shared" si="84"/>
        <v>45410</v>
      </c>
      <c r="N881" s="158">
        <v>0.93335822288594372</v>
      </c>
      <c r="O881" s="158">
        <v>168.03</v>
      </c>
      <c r="P881" s="161">
        <f t="shared" si="80"/>
        <v>156.8322</v>
      </c>
    </row>
    <row r="882" spans="9:16" x14ac:dyDescent="0.2">
      <c r="I882" s="158">
        <f t="shared" si="81"/>
        <v>3</v>
      </c>
      <c r="J882" s="158" t="str">
        <f t="shared" si="82"/>
        <v>USD</v>
      </c>
      <c r="K882" s="158" t="str">
        <f t="shared" si="83"/>
        <v>JPY</v>
      </c>
      <c r="L882" s="158" t="str">
        <f t="shared" si="79"/>
        <v>USDJPY45411</v>
      </c>
      <c r="M882" s="160">
        <f t="shared" si="84"/>
        <v>45411</v>
      </c>
      <c r="N882" s="158">
        <v>0.93283582089552231</v>
      </c>
      <c r="O882" s="158">
        <v>167.53</v>
      </c>
      <c r="P882" s="161">
        <f t="shared" si="80"/>
        <v>156.27799999999999</v>
      </c>
    </row>
    <row r="883" spans="9:16" x14ac:dyDescent="0.2">
      <c r="I883" s="158">
        <f t="shared" si="81"/>
        <v>3</v>
      </c>
      <c r="J883" s="158" t="str">
        <f t="shared" si="82"/>
        <v>USD</v>
      </c>
      <c r="K883" s="158" t="str">
        <f t="shared" si="83"/>
        <v>JPY</v>
      </c>
      <c r="L883" s="158" t="str">
        <f t="shared" si="79"/>
        <v>USDJPY45412</v>
      </c>
      <c r="M883" s="160">
        <f t="shared" si="84"/>
        <v>45412</v>
      </c>
      <c r="N883" s="158">
        <v>0.93300988990483291</v>
      </c>
      <c r="O883" s="158">
        <v>168.27</v>
      </c>
      <c r="P883" s="161">
        <f t="shared" si="80"/>
        <v>156.99760000000001</v>
      </c>
    </row>
    <row r="884" spans="9:16" x14ac:dyDescent="0.2">
      <c r="I884" s="158">
        <f t="shared" si="81"/>
        <v>3</v>
      </c>
      <c r="J884" s="158" t="str">
        <f t="shared" si="82"/>
        <v>USD</v>
      </c>
      <c r="K884" s="158" t="str">
        <f t="shared" si="83"/>
        <v>JPY</v>
      </c>
      <c r="L884" s="158" t="str">
        <f t="shared" si="79"/>
        <v>USDJPY45413</v>
      </c>
      <c r="M884" s="160">
        <f t="shared" si="84"/>
        <v>45413</v>
      </c>
      <c r="N884" s="158">
        <v>0.93300988990483291</v>
      </c>
      <c r="O884" s="158">
        <v>168.27</v>
      </c>
      <c r="P884" s="161">
        <f t="shared" si="80"/>
        <v>156.99760000000001</v>
      </c>
    </row>
    <row r="885" spans="9:16" x14ac:dyDescent="0.2">
      <c r="I885" s="158">
        <f t="shared" si="81"/>
        <v>3</v>
      </c>
      <c r="J885" s="158" t="str">
        <f t="shared" si="82"/>
        <v>USD</v>
      </c>
      <c r="K885" s="158" t="str">
        <f t="shared" si="83"/>
        <v>JPY</v>
      </c>
      <c r="L885" s="158" t="str">
        <f t="shared" si="79"/>
        <v>USDJPY45414</v>
      </c>
      <c r="M885" s="160">
        <f t="shared" si="84"/>
        <v>45414</v>
      </c>
      <c r="N885" s="158">
        <v>0.93475415965601039</v>
      </c>
      <c r="O885" s="158">
        <v>165.63</v>
      </c>
      <c r="P885" s="161">
        <f t="shared" si="80"/>
        <v>154.82329999999999</v>
      </c>
    </row>
    <row r="886" spans="9:16" x14ac:dyDescent="0.2">
      <c r="I886" s="158">
        <f t="shared" si="81"/>
        <v>3</v>
      </c>
      <c r="J886" s="158" t="str">
        <f t="shared" si="82"/>
        <v>USD</v>
      </c>
      <c r="K886" s="158" t="str">
        <f t="shared" si="83"/>
        <v>JPY</v>
      </c>
      <c r="L886" s="158" t="str">
        <f t="shared" si="79"/>
        <v>USDJPY45415</v>
      </c>
      <c r="M886" s="160">
        <f t="shared" si="84"/>
        <v>45415</v>
      </c>
      <c r="N886" s="158">
        <v>0.93075204765450481</v>
      </c>
      <c r="O886" s="158">
        <v>164.62</v>
      </c>
      <c r="P886" s="161">
        <f t="shared" si="80"/>
        <v>153.22040000000001</v>
      </c>
    </row>
    <row r="887" spans="9:16" x14ac:dyDescent="0.2">
      <c r="I887" s="158">
        <f t="shared" si="81"/>
        <v>3</v>
      </c>
      <c r="J887" s="158" t="str">
        <f t="shared" si="82"/>
        <v>USD</v>
      </c>
      <c r="K887" s="158" t="str">
        <f t="shared" si="83"/>
        <v>JPY</v>
      </c>
      <c r="L887" s="158" t="str">
        <f t="shared" si="79"/>
        <v>USDJPY45416</v>
      </c>
      <c r="M887" s="160">
        <f t="shared" si="84"/>
        <v>45416</v>
      </c>
      <c r="N887" s="158">
        <v>0.93075204765450481</v>
      </c>
      <c r="O887" s="158">
        <v>164.62</v>
      </c>
      <c r="P887" s="161">
        <f t="shared" si="80"/>
        <v>153.22040000000001</v>
      </c>
    </row>
    <row r="888" spans="9:16" x14ac:dyDescent="0.2">
      <c r="I888" s="158">
        <f t="shared" si="81"/>
        <v>3</v>
      </c>
      <c r="J888" s="158" t="str">
        <f t="shared" si="82"/>
        <v>USD</v>
      </c>
      <c r="K888" s="158" t="str">
        <f t="shared" si="83"/>
        <v>JPY</v>
      </c>
      <c r="L888" s="158" t="str">
        <f t="shared" si="79"/>
        <v>USDJPY45417</v>
      </c>
      <c r="M888" s="160">
        <f t="shared" si="84"/>
        <v>45417</v>
      </c>
      <c r="N888" s="158">
        <v>0.93075204765450481</v>
      </c>
      <c r="O888" s="158">
        <v>164.62</v>
      </c>
      <c r="P888" s="161">
        <f t="shared" si="80"/>
        <v>153.22040000000001</v>
      </c>
    </row>
    <row r="889" spans="9:16" x14ac:dyDescent="0.2">
      <c r="I889" s="158">
        <f t="shared" si="81"/>
        <v>3</v>
      </c>
      <c r="J889" s="158" t="str">
        <f t="shared" si="82"/>
        <v>USD</v>
      </c>
      <c r="K889" s="158" t="str">
        <f t="shared" si="83"/>
        <v>JPY</v>
      </c>
      <c r="L889" s="158" t="str">
        <f t="shared" si="79"/>
        <v>USDJPY45418</v>
      </c>
      <c r="M889" s="160">
        <f t="shared" si="84"/>
        <v>45418</v>
      </c>
      <c r="N889" s="158">
        <v>0.92798812175204171</v>
      </c>
      <c r="O889" s="158">
        <v>165.7</v>
      </c>
      <c r="P889" s="161">
        <f t="shared" si="80"/>
        <v>153.76759999999999</v>
      </c>
    </row>
    <row r="890" spans="9:16" x14ac:dyDescent="0.2">
      <c r="I890" s="158">
        <f t="shared" si="81"/>
        <v>3</v>
      </c>
      <c r="J890" s="158" t="str">
        <f t="shared" si="82"/>
        <v>USD</v>
      </c>
      <c r="K890" s="158" t="str">
        <f t="shared" si="83"/>
        <v>JPY</v>
      </c>
      <c r="L890" s="158" t="str">
        <f t="shared" si="79"/>
        <v>USDJPY45419</v>
      </c>
      <c r="M890" s="160">
        <f t="shared" si="84"/>
        <v>45419</v>
      </c>
      <c r="N890" s="158">
        <v>0.92885008359650756</v>
      </c>
      <c r="O890" s="158">
        <v>166.45</v>
      </c>
      <c r="P890" s="161">
        <f t="shared" si="80"/>
        <v>154.6071</v>
      </c>
    </row>
    <row r="891" spans="9:16" x14ac:dyDescent="0.2">
      <c r="I891" s="158">
        <f t="shared" si="81"/>
        <v>3</v>
      </c>
      <c r="J891" s="158" t="str">
        <f t="shared" si="82"/>
        <v>USD</v>
      </c>
      <c r="K891" s="158" t="str">
        <f t="shared" si="83"/>
        <v>JPY</v>
      </c>
      <c r="L891" s="158" t="str">
        <f t="shared" si="79"/>
        <v>USDJPY45420</v>
      </c>
      <c r="M891" s="160">
        <f t="shared" si="84"/>
        <v>45420</v>
      </c>
      <c r="N891" s="158">
        <v>0.93083868565577588</v>
      </c>
      <c r="O891" s="158">
        <v>167.15</v>
      </c>
      <c r="P891" s="161">
        <f t="shared" si="80"/>
        <v>155.58969999999999</v>
      </c>
    </row>
    <row r="892" spans="9:16" x14ac:dyDescent="0.2">
      <c r="I892" s="158">
        <f t="shared" si="81"/>
        <v>3</v>
      </c>
      <c r="J892" s="158" t="str">
        <f t="shared" si="82"/>
        <v>USD</v>
      </c>
      <c r="K892" s="158" t="str">
        <f t="shared" si="83"/>
        <v>JPY</v>
      </c>
      <c r="L892" s="158" t="str">
        <f t="shared" si="79"/>
        <v>USDJPY45421</v>
      </c>
      <c r="M892" s="160">
        <f t="shared" si="84"/>
        <v>45421</v>
      </c>
      <c r="N892" s="158">
        <v>0.93179276928811039</v>
      </c>
      <c r="O892" s="158">
        <v>167.32</v>
      </c>
      <c r="P892" s="161">
        <f t="shared" si="80"/>
        <v>155.9076</v>
      </c>
    </row>
    <row r="893" spans="9:16" x14ac:dyDescent="0.2">
      <c r="I893" s="158">
        <f t="shared" si="81"/>
        <v>3</v>
      </c>
      <c r="J893" s="158" t="str">
        <f t="shared" si="82"/>
        <v>USD</v>
      </c>
      <c r="K893" s="158" t="str">
        <f t="shared" si="83"/>
        <v>JPY</v>
      </c>
      <c r="L893" s="158" t="str">
        <f t="shared" si="79"/>
        <v>USDJPY45422</v>
      </c>
      <c r="M893" s="160">
        <f t="shared" si="84"/>
        <v>45422</v>
      </c>
      <c r="N893" s="158">
        <v>0.92772984506911582</v>
      </c>
      <c r="O893" s="158">
        <v>167.87</v>
      </c>
      <c r="P893" s="161">
        <f t="shared" si="80"/>
        <v>155.738</v>
      </c>
    </row>
    <row r="894" spans="9:16" x14ac:dyDescent="0.2">
      <c r="I894" s="158">
        <f t="shared" si="81"/>
        <v>3</v>
      </c>
      <c r="J894" s="158" t="str">
        <f t="shared" si="82"/>
        <v>USD</v>
      </c>
      <c r="K894" s="158" t="str">
        <f t="shared" si="83"/>
        <v>JPY</v>
      </c>
      <c r="L894" s="158" t="str">
        <f t="shared" si="79"/>
        <v>USDJPY45423</v>
      </c>
      <c r="M894" s="160">
        <f t="shared" si="84"/>
        <v>45423</v>
      </c>
      <c r="N894" s="158">
        <v>0.92772984506911582</v>
      </c>
      <c r="O894" s="158">
        <v>167.87</v>
      </c>
      <c r="P894" s="161">
        <f t="shared" si="80"/>
        <v>155.738</v>
      </c>
    </row>
    <row r="895" spans="9:16" x14ac:dyDescent="0.2">
      <c r="I895" s="158">
        <f t="shared" si="81"/>
        <v>3</v>
      </c>
      <c r="J895" s="158" t="str">
        <f t="shared" si="82"/>
        <v>USD</v>
      </c>
      <c r="K895" s="158" t="str">
        <f t="shared" si="83"/>
        <v>JPY</v>
      </c>
      <c r="L895" s="158" t="str">
        <f t="shared" si="79"/>
        <v>USDJPY45424</v>
      </c>
      <c r="M895" s="160">
        <f t="shared" si="84"/>
        <v>45424</v>
      </c>
      <c r="N895" s="158">
        <v>0.92772984506911582</v>
      </c>
      <c r="O895" s="158">
        <v>167.87</v>
      </c>
      <c r="P895" s="161">
        <f t="shared" si="80"/>
        <v>155.738</v>
      </c>
    </row>
    <row r="896" spans="9:16" x14ac:dyDescent="0.2">
      <c r="I896" s="158">
        <f t="shared" si="81"/>
        <v>3</v>
      </c>
      <c r="J896" s="158" t="str">
        <f t="shared" si="82"/>
        <v>USD</v>
      </c>
      <c r="K896" s="158" t="str">
        <f t="shared" si="83"/>
        <v>JPY</v>
      </c>
      <c r="L896" s="158" t="str">
        <f t="shared" si="79"/>
        <v>USDJPY45425</v>
      </c>
      <c r="M896" s="160">
        <f t="shared" si="84"/>
        <v>45425</v>
      </c>
      <c r="N896" s="158">
        <v>0.92635479388605846</v>
      </c>
      <c r="O896" s="158">
        <v>168.25</v>
      </c>
      <c r="P896" s="161">
        <f t="shared" si="80"/>
        <v>155.85919999999999</v>
      </c>
    </row>
    <row r="897" spans="9:16" x14ac:dyDescent="0.2">
      <c r="I897" s="158">
        <f t="shared" si="81"/>
        <v>3</v>
      </c>
      <c r="J897" s="158" t="str">
        <f t="shared" si="82"/>
        <v>USD</v>
      </c>
      <c r="K897" s="158" t="str">
        <f t="shared" si="83"/>
        <v>JPY</v>
      </c>
      <c r="L897" s="158" t="str">
        <f t="shared" si="79"/>
        <v>USDJPY45426</v>
      </c>
      <c r="M897" s="160">
        <f t="shared" si="84"/>
        <v>45426</v>
      </c>
      <c r="N897" s="158">
        <v>0.92626898851426465</v>
      </c>
      <c r="O897" s="158">
        <v>168.89</v>
      </c>
      <c r="P897" s="161">
        <f t="shared" si="80"/>
        <v>156.4376</v>
      </c>
    </row>
    <row r="898" spans="9:16" x14ac:dyDescent="0.2">
      <c r="I898" s="158">
        <f t="shared" si="81"/>
        <v>3</v>
      </c>
      <c r="J898" s="158" t="str">
        <f t="shared" si="82"/>
        <v>USD</v>
      </c>
      <c r="K898" s="158" t="str">
        <f t="shared" si="83"/>
        <v>JPY</v>
      </c>
      <c r="L898" s="158" t="str">
        <f t="shared" si="79"/>
        <v>USDJPY45427</v>
      </c>
      <c r="M898" s="160">
        <f t="shared" si="84"/>
        <v>45427</v>
      </c>
      <c r="N898" s="158">
        <v>0.92319054652880361</v>
      </c>
      <c r="O898" s="158">
        <v>168.43</v>
      </c>
      <c r="P898" s="161">
        <f t="shared" si="80"/>
        <v>155.49299999999999</v>
      </c>
    </row>
    <row r="899" spans="9:16" x14ac:dyDescent="0.2">
      <c r="I899" s="158">
        <f t="shared" si="81"/>
        <v>3</v>
      </c>
      <c r="J899" s="158" t="str">
        <f t="shared" si="82"/>
        <v>USD</v>
      </c>
      <c r="K899" s="158" t="str">
        <f t="shared" si="83"/>
        <v>JPY</v>
      </c>
      <c r="L899" s="158" t="str">
        <f t="shared" ref="L899:L962" si="85">J899&amp;K899&amp;M899</f>
        <v>USDJPY45428</v>
      </c>
      <c r="M899" s="160">
        <f t="shared" si="84"/>
        <v>45428</v>
      </c>
      <c r="N899" s="158">
        <v>0.92030185900975514</v>
      </c>
      <c r="O899" s="158">
        <v>168.33</v>
      </c>
      <c r="P899" s="161">
        <f t="shared" ref="P899:P962" si="86">ROUND(N899*O899,4)</f>
        <v>154.9144</v>
      </c>
    </row>
    <row r="900" spans="9:16" x14ac:dyDescent="0.2">
      <c r="I900" s="158">
        <f t="shared" ref="I900:I963" si="87">IF(M899=$G$2,I899+1,I899)</f>
        <v>3</v>
      </c>
      <c r="J900" s="158" t="str">
        <f t="shared" ref="J900:J963" si="88">VLOOKUP($I900,$A:$C,2,FALSE)</f>
        <v>USD</v>
      </c>
      <c r="K900" s="158" t="str">
        <f t="shared" ref="K900:K963" si="89">VLOOKUP($I900,$A:$C,3,FALSE)</f>
        <v>JPY</v>
      </c>
      <c r="L900" s="158" t="str">
        <f t="shared" si="85"/>
        <v>USDJPY45429</v>
      </c>
      <c r="M900" s="160">
        <f t="shared" ref="M900:M963" si="90">IF(I900=I899,M899+1,$G$1)</f>
        <v>45429</v>
      </c>
      <c r="N900" s="158">
        <v>0.92216894135005534</v>
      </c>
      <c r="O900" s="158">
        <v>168.96</v>
      </c>
      <c r="P900" s="161">
        <f t="shared" si="86"/>
        <v>155.80969999999999</v>
      </c>
    </row>
    <row r="901" spans="9:16" x14ac:dyDescent="0.2">
      <c r="I901" s="158">
        <f t="shared" si="87"/>
        <v>3</v>
      </c>
      <c r="J901" s="158" t="str">
        <f t="shared" si="88"/>
        <v>USD</v>
      </c>
      <c r="K901" s="158" t="str">
        <f t="shared" si="89"/>
        <v>JPY</v>
      </c>
      <c r="L901" s="158" t="str">
        <f t="shared" si="85"/>
        <v>USDJPY45430</v>
      </c>
      <c r="M901" s="160">
        <f t="shared" si="90"/>
        <v>45430</v>
      </c>
      <c r="N901" s="158">
        <v>0.92216894135005534</v>
      </c>
      <c r="O901" s="158">
        <v>168.96</v>
      </c>
      <c r="P901" s="161">
        <f t="shared" si="86"/>
        <v>155.80969999999999</v>
      </c>
    </row>
    <row r="902" spans="9:16" x14ac:dyDescent="0.2">
      <c r="I902" s="158">
        <f t="shared" si="87"/>
        <v>3</v>
      </c>
      <c r="J902" s="158" t="str">
        <f t="shared" si="88"/>
        <v>USD</v>
      </c>
      <c r="K902" s="158" t="str">
        <f t="shared" si="89"/>
        <v>JPY</v>
      </c>
      <c r="L902" s="158" t="str">
        <f t="shared" si="85"/>
        <v>USDJPY45431</v>
      </c>
      <c r="M902" s="160">
        <f t="shared" si="90"/>
        <v>45431</v>
      </c>
      <c r="N902" s="158">
        <v>0.92216894135005534</v>
      </c>
      <c r="O902" s="158">
        <v>168.96</v>
      </c>
      <c r="P902" s="161">
        <f t="shared" si="86"/>
        <v>155.80969999999999</v>
      </c>
    </row>
    <row r="903" spans="9:16" x14ac:dyDescent="0.2">
      <c r="I903" s="158">
        <f t="shared" si="87"/>
        <v>3</v>
      </c>
      <c r="J903" s="158" t="str">
        <f t="shared" si="88"/>
        <v>USD</v>
      </c>
      <c r="K903" s="158" t="str">
        <f t="shared" si="89"/>
        <v>JPY</v>
      </c>
      <c r="L903" s="158" t="str">
        <f t="shared" si="85"/>
        <v>USDJPY45432</v>
      </c>
      <c r="M903" s="160">
        <f t="shared" si="90"/>
        <v>45432</v>
      </c>
      <c r="N903" s="158">
        <v>0.92072553171899452</v>
      </c>
      <c r="O903" s="158">
        <v>169.25</v>
      </c>
      <c r="P903" s="161">
        <f t="shared" si="86"/>
        <v>155.83279999999999</v>
      </c>
    </row>
    <row r="904" spans="9:16" x14ac:dyDescent="0.2">
      <c r="I904" s="158">
        <f t="shared" si="87"/>
        <v>3</v>
      </c>
      <c r="J904" s="158" t="str">
        <f t="shared" si="88"/>
        <v>USD</v>
      </c>
      <c r="K904" s="158" t="str">
        <f t="shared" si="89"/>
        <v>JPY</v>
      </c>
      <c r="L904" s="158" t="str">
        <f t="shared" si="85"/>
        <v>USDJPY45433</v>
      </c>
      <c r="M904" s="160">
        <f t="shared" si="90"/>
        <v>45433</v>
      </c>
      <c r="N904" s="158">
        <v>0.92047128129602351</v>
      </c>
      <c r="O904" s="158">
        <v>169.86</v>
      </c>
      <c r="P904" s="161">
        <f t="shared" si="86"/>
        <v>156.35130000000001</v>
      </c>
    </row>
    <row r="905" spans="9:16" x14ac:dyDescent="0.2">
      <c r="I905" s="158">
        <f t="shared" si="87"/>
        <v>3</v>
      </c>
      <c r="J905" s="158" t="str">
        <f t="shared" si="88"/>
        <v>USD</v>
      </c>
      <c r="K905" s="158" t="str">
        <f t="shared" si="89"/>
        <v>JPY</v>
      </c>
      <c r="L905" s="158" t="str">
        <f t="shared" si="85"/>
        <v>USDJPY45434</v>
      </c>
      <c r="M905" s="160">
        <f t="shared" si="90"/>
        <v>45434</v>
      </c>
      <c r="N905" s="158">
        <v>0.92336103416435833</v>
      </c>
      <c r="O905" s="158">
        <v>169.54</v>
      </c>
      <c r="P905" s="161">
        <f t="shared" si="86"/>
        <v>156.54660000000001</v>
      </c>
    </row>
    <row r="906" spans="9:16" x14ac:dyDescent="0.2">
      <c r="I906" s="158">
        <f t="shared" si="87"/>
        <v>3</v>
      </c>
      <c r="J906" s="158" t="str">
        <f t="shared" si="88"/>
        <v>USD</v>
      </c>
      <c r="K906" s="158" t="str">
        <f t="shared" si="89"/>
        <v>JPY</v>
      </c>
      <c r="L906" s="158" t="str">
        <f t="shared" si="85"/>
        <v>USDJPY45435</v>
      </c>
      <c r="M906" s="160">
        <f t="shared" si="90"/>
        <v>45435</v>
      </c>
      <c r="N906" s="158">
        <v>0.92131932927952831</v>
      </c>
      <c r="O906" s="158">
        <v>169.9</v>
      </c>
      <c r="P906" s="161">
        <f t="shared" si="86"/>
        <v>156.53219999999999</v>
      </c>
    </row>
    <row r="907" spans="9:16" x14ac:dyDescent="0.2">
      <c r="I907" s="158">
        <f t="shared" si="87"/>
        <v>3</v>
      </c>
      <c r="J907" s="158" t="str">
        <f t="shared" si="88"/>
        <v>USD</v>
      </c>
      <c r="K907" s="158" t="str">
        <f t="shared" si="89"/>
        <v>JPY</v>
      </c>
      <c r="L907" s="158" t="str">
        <f t="shared" si="85"/>
        <v>USDJPY45436</v>
      </c>
      <c r="M907" s="160">
        <f t="shared" si="90"/>
        <v>45436</v>
      </c>
      <c r="N907" s="158">
        <v>0.92250922509225086</v>
      </c>
      <c r="O907" s="158">
        <v>170.28</v>
      </c>
      <c r="P907" s="161">
        <f t="shared" si="86"/>
        <v>157.0849</v>
      </c>
    </row>
    <row r="908" spans="9:16" x14ac:dyDescent="0.2">
      <c r="I908" s="158">
        <f t="shared" si="87"/>
        <v>3</v>
      </c>
      <c r="J908" s="158" t="str">
        <f t="shared" si="88"/>
        <v>USD</v>
      </c>
      <c r="K908" s="158" t="str">
        <f t="shared" si="89"/>
        <v>JPY</v>
      </c>
      <c r="L908" s="158" t="str">
        <f t="shared" si="85"/>
        <v>USDJPY45437</v>
      </c>
      <c r="M908" s="160">
        <f t="shared" si="90"/>
        <v>45437</v>
      </c>
      <c r="N908" s="158">
        <v>0.92250922509225086</v>
      </c>
      <c r="O908" s="158">
        <v>170.28</v>
      </c>
      <c r="P908" s="161">
        <f t="shared" si="86"/>
        <v>157.0849</v>
      </c>
    </row>
    <row r="909" spans="9:16" x14ac:dyDescent="0.2">
      <c r="I909" s="158">
        <f t="shared" si="87"/>
        <v>3</v>
      </c>
      <c r="J909" s="158" t="str">
        <f t="shared" si="88"/>
        <v>USD</v>
      </c>
      <c r="K909" s="158" t="str">
        <f t="shared" si="89"/>
        <v>JPY</v>
      </c>
      <c r="L909" s="158" t="str">
        <f t="shared" si="85"/>
        <v>USDJPY45438</v>
      </c>
      <c r="M909" s="160">
        <f t="shared" si="90"/>
        <v>45438</v>
      </c>
      <c r="N909" s="158">
        <v>0.92250922509225086</v>
      </c>
      <c r="O909" s="158">
        <v>170.28</v>
      </c>
      <c r="P909" s="161">
        <f t="shared" si="86"/>
        <v>157.0849</v>
      </c>
    </row>
    <row r="910" spans="9:16" x14ac:dyDescent="0.2">
      <c r="I910" s="158">
        <f t="shared" si="87"/>
        <v>3</v>
      </c>
      <c r="J910" s="158" t="str">
        <f t="shared" si="88"/>
        <v>USD</v>
      </c>
      <c r="K910" s="158" t="str">
        <f t="shared" si="89"/>
        <v>JPY</v>
      </c>
      <c r="L910" s="158" t="str">
        <f t="shared" si="85"/>
        <v>USDJPY45439</v>
      </c>
      <c r="M910" s="160">
        <f t="shared" si="90"/>
        <v>45439</v>
      </c>
      <c r="N910" s="158">
        <v>0.92225398874850129</v>
      </c>
      <c r="O910" s="158">
        <v>170.07</v>
      </c>
      <c r="P910" s="161">
        <f t="shared" si="86"/>
        <v>156.8477</v>
      </c>
    </row>
    <row r="911" spans="9:16" x14ac:dyDescent="0.2">
      <c r="I911" s="158">
        <f t="shared" si="87"/>
        <v>3</v>
      </c>
      <c r="J911" s="158" t="str">
        <f t="shared" si="88"/>
        <v>USD</v>
      </c>
      <c r="K911" s="158" t="str">
        <f t="shared" si="89"/>
        <v>JPY</v>
      </c>
      <c r="L911" s="158" t="str">
        <f t="shared" si="85"/>
        <v>USDJPY45440</v>
      </c>
      <c r="M911" s="160">
        <f t="shared" si="90"/>
        <v>45440</v>
      </c>
      <c r="N911" s="158">
        <v>0.91894872266127547</v>
      </c>
      <c r="O911" s="158">
        <v>170.54</v>
      </c>
      <c r="P911" s="161">
        <f t="shared" si="86"/>
        <v>156.7175</v>
      </c>
    </row>
    <row r="912" spans="9:16" x14ac:dyDescent="0.2">
      <c r="I912" s="158">
        <f t="shared" si="87"/>
        <v>3</v>
      </c>
      <c r="J912" s="158" t="str">
        <f t="shared" si="88"/>
        <v>USD</v>
      </c>
      <c r="K912" s="158" t="str">
        <f t="shared" si="89"/>
        <v>JPY</v>
      </c>
      <c r="L912" s="158" t="str">
        <f t="shared" si="85"/>
        <v>USDJPY45441</v>
      </c>
      <c r="M912" s="160">
        <f t="shared" si="90"/>
        <v>45441</v>
      </c>
      <c r="N912" s="158">
        <v>0.9210647508519848</v>
      </c>
      <c r="O912" s="158">
        <v>170.74</v>
      </c>
      <c r="P912" s="161">
        <f t="shared" si="86"/>
        <v>157.26259999999999</v>
      </c>
    </row>
    <row r="913" spans="9:16" x14ac:dyDescent="0.2">
      <c r="I913" s="158">
        <f t="shared" si="87"/>
        <v>3</v>
      </c>
      <c r="J913" s="158" t="str">
        <f t="shared" si="88"/>
        <v>USD</v>
      </c>
      <c r="K913" s="158" t="str">
        <f t="shared" si="89"/>
        <v>JPY</v>
      </c>
      <c r="L913" s="158" t="str">
        <f t="shared" si="85"/>
        <v>USDJPY45442</v>
      </c>
      <c r="M913" s="160">
        <f t="shared" si="90"/>
        <v>45442</v>
      </c>
      <c r="N913" s="158">
        <v>0.92464170134073054</v>
      </c>
      <c r="O913" s="158">
        <v>169.5</v>
      </c>
      <c r="P913" s="161">
        <f t="shared" si="86"/>
        <v>156.7268</v>
      </c>
    </row>
    <row r="914" spans="9:16" x14ac:dyDescent="0.2">
      <c r="I914" s="158">
        <f t="shared" si="87"/>
        <v>3</v>
      </c>
      <c r="J914" s="158" t="str">
        <f t="shared" si="88"/>
        <v>USD</v>
      </c>
      <c r="K914" s="158" t="str">
        <f t="shared" si="89"/>
        <v>JPY</v>
      </c>
      <c r="L914" s="158" t="str">
        <f t="shared" si="85"/>
        <v>USDJPY45443</v>
      </c>
      <c r="M914" s="160">
        <f t="shared" si="90"/>
        <v>45443</v>
      </c>
      <c r="N914" s="158">
        <v>0.92148912642830816</v>
      </c>
      <c r="O914" s="158">
        <v>170.52</v>
      </c>
      <c r="P914" s="161">
        <f t="shared" si="86"/>
        <v>157.13229999999999</v>
      </c>
    </row>
    <row r="915" spans="9:16" x14ac:dyDescent="0.2">
      <c r="I915" s="158">
        <f t="shared" si="87"/>
        <v>3</v>
      </c>
      <c r="J915" s="158" t="str">
        <f t="shared" si="88"/>
        <v>USD</v>
      </c>
      <c r="K915" s="158" t="str">
        <f t="shared" si="89"/>
        <v>JPY</v>
      </c>
      <c r="L915" s="158" t="str">
        <f t="shared" si="85"/>
        <v>USDJPY45444</v>
      </c>
      <c r="M915" s="160">
        <f t="shared" si="90"/>
        <v>45444</v>
      </c>
      <c r="N915" s="158">
        <v>0.92148912642830816</v>
      </c>
      <c r="O915" s="158">
        <v>170.52</v>
      </c>
      <c r="P915" s="161">
        <f t="shared" si="86"/>
        <v>157.13229999999999</v>
      </c>
    </row>
    <row r="916" spans="9:16" x14ac:dyDescent="0.2">
      <c r="I916" s="158">
        <f t="shared" si="87"/>
        <v>3</v>
      </c>
      <c r="J916" s="158" t="str">
        <f t="shared" si="88"/>
        <v>USD</v>
      </c>
      <c r="K916" s="158" t="str">
        <f t="shared" si="89"/>
        <v>JPY</v>
      </c>
      <c r="L916" s="158" t="str">
        <f t="shared" si="85"/>
        <v>USDJPY45445</v>
      </c>
      <c r="M916" s="160">
        <f t="shared" si="90"/>
        <v>45445</v>
      </c>
      <c r="N916" s="158">
        <v>0.92148912642830816</v>
      </c>
      <c r="O916" s="158">
        <v>170.52</v>
      </c>
      <c r="P916" s="161">
        <f t="shared" si="86"/>
        <v>157.13229999999999</v>
      </c>
    </row>
    <row r="917" spans="9:16" x14ac:dyDescent="0.2">
      <c r="I917" s="158">
        <f t="shared" si="87"/>
        <v>3</v>
      </c>
      <c r="J917" s="158" t="str">
        <f t="shared" si="88"/>
        <v>USD</v>
      </c>
      <c r="K917" s="158" t="str">
        <f t="shared" si="89"/>
        <v>JPY</v>
      </c>
      <c r="L917" s="158" t="str">
        <f t="shared" si="85"/>
        <v>USDJPY45446</v>
      </c>
      <c r="M917" s="160">
        <f t="shared" si="90"/>
        <v>45446</v>
      </c>
      <c r="N917" s="158">
        <v>0.92233905183545462</v>
      </c>
      <c r="O917" s="158">
        <v>170.09</v>
      </c>
      <c r="P917" s="161">
        <f t="shared" si="86"/>
        <v>156.88059999999999</v>
      </c>
    </row>
    <row r="918" spans="9:16" x14ac:dyDescent="0.2">
      <c r="I918" s="158">
        <f t="shared" si="87"/>
        <v>3</v>
      </c>
      <c r="J918" s="158" t="str">
        <f t="shared" si="88"/>
        <v>USD</v>
      </c>
      <c r="K918" s="158" t="str">
        <f t="shared" si="89"/>
        <v>JPY</v>
      </c>
      <c r="L918" s="158" t="str">
        <f t="shared" si="85"/>
        <v>USDJPY45447</v>
      </c>
      <c r="M918" s="160">
        <f t="shared" si="90"/>
        <v>45447</v>
      </c>
      <c r="N918" s="158">
        <v>0.92038656235618954</v>
      </c>
      <c r="O918" s="158">
        <v>168.29</v>
      </c>
      <c r="P918" s="161">
        <f t="shared" si="86"/>
        <v>154.89189999999999</v>
      </c>
    </row>
    <row r="919" spans="9:16" x14ac:dyDescent="0.2">
      <c r="I919" s="158">
        <f t="shared" si="87"/>
        <v>3</v>
      </c>
      <c r="J919" s="158" t="str">
        <f t="shared" si="88"/>
        <v>USD</v>
      </c>
      <c r="K919" s="158" t="str">
        <f t="shared" si="89"/>
        <v>JPY</v>
      </c>
      <c r="L919" s="158" t="str">
        <f t="shared" si="85"/>
        <v>USDJPY45448</v>
      </c>
      <c r="M919" s="160">
        <f t="shared" si="90"/>
        <v>45448</v>
      </c>
      <c r="N919" s="158">
        <v>0.91979396615158204</v>
      </c>
      <c r="O919" s="158">
        <v>169.72</v>
      </c>
      <c r="P919" s="161">
        <f t="shared" si="86"/>
        <v>156.10740000000001</v>
      </c>
    </row>
    <row r="920" spans="9:16" x14ac:dyDescent="0.2">
      <c r="I920" s="158">
        <f t="shared" si="87"/>
        <v>3</v>
      </c>
      <c r="J920" s="158" t="str">
        <f t="shared" si="88"/>
        <v>USD</v>
      </c>
      <c r="K920" s="158" t="str">
        <f t="shared" si="89"/>
        <v>JPY</v>
      </c>
      <c r="L920" s="158" t="str">
        <f t="shared" si="85"/>
        <v>USDJPY45449</v>
      </c>
      <c r="M920" s="160">
        <f t="shared" si="90"/>
        <v>45449</v>
      </c>
      <c r="N920" s="158">
        <v>0.92038656235618954</v>
      </c>
      <c r="O920" s="158">
        <v>169.74</v>
      </c>
      <c r="P920" s="161">
        <f t="shared" si="86"/>
        <v>156.22640000000001</v>
      </c>
    </row>
    <row r="921" spans="9:16" x14ac:dyDescent="0.2">
      <c r="I921" s="158">
        <f t="shared" si="87"/>
        <v>3</v>
      </c>
      <c r="J921" s="158" t="str">
        <f t="shared" si="88"/>
        <v>USD</v>
      </c>
      <c r="K921" s="158" t="str">
        <f t="shared" si="89"/>
        <v>JPY</v>
      </c>
      <c r="L921" s="158" t="str">
        <f t="shared" si="85"/>
        <v>USDJPY45450</v>
      </c>
      <c r="M921" s="160">
        <f t="shared" si="90"/>
        <v>45450</v>
      </c>
      <c r="N921" s="158">
        <v>0.91759955955221129</v>
      </c>
      <c r="O921" s="158">
        <v>169.52</v>
      </c>
      <c r="P921" s="161">
        <f t="shared" si="86"/>
        <v>155.5515</v>
      </c>
    </row>
    <row r="922" spans="9:16" x14ac:dyDescent="0.2">
      <c r="I922" s="158">
        <f t="shared" si="87"/>
        <v>3</v>
      </c>
      <c r="J922" s="158" t="str">
        <f t="shared" si="88"/>
        <v>USD</v>
      </c>
      <c r="K922" s="158" t="str">
        <f t="shared" si="89"/>
        <v>JPY</v>
      </c>
      <c r="L922" s="158" t="str">
        <f t="shared" si="85"/>
        <v>USDJPY45451</v>
      </c>
      <c r="M922" s="160">
        <f t="shared" si="90"/>
        <v>45451</v>
      </c>
      <c r="N922" s="158">
        <v>0.91759955955221129</v>
      </c>
      <c r="O922" s="158">
        <v>169.52</v>
      </c>
      <c r="P922" s="161">
        <f t="shared" si="86"/>
        <v>155.5515</v>
      </c>
    </row>
    <row r="923" spans="9:16" x14ac:dyDescent="0.2">
      <c r="I923" s="158">
        <f t="shared" si="87"/>
        <v>3</v>
      </c>
      <c r="J923" s="158" t="str">
        <f t="shared" si="88"/>
        <v>USD</v>
      </c>
      <c r="K923" s="158" t="str">
        <f t="shared" si="89"/>
        <v>JPY</v>
      </c>
      <c r="L923" s="158" t="str">
        <f t="shared" si="85"/>
        <v>USDJPY45452</v>
      </c>
      <c r="M923" s="160">
        <f t="shared" si="90"/>
        <v>45452</v>
      </c>
      <c r="N923" s="158">
        <v>0.91759955955221129</v>
      </c>
      <c r="O923" s="158">
        <v>169.52</v>
      </c>
      <c r="P923" s="161">
        <f t="shared" si="86"/>
        <v>155.5515</v>
      </c>
    </row>
    <row r="924" spans="9:16" x14ac:dyDescent="0.2">
      <c r="I924" s="158">
        <f t="shared" si="87"/>
        <v>3</v>
      </c>
      <c r="J924" s="158" t="str">
        <f t="shared" si="88"/>
        <v>USD</v>
      </c>
      <c r="K924" s="158" t="str">
        <f t="shared" si="89"/>
        <v>JPY</v>
      </c>
      <c r="L924" s="158" t="str">
        <f t="shared" si="85"/>
        <v>USDJPY45453</v>
      </c>
      <c r="M924" s="160">
        <f t="shared" si="90"/>
        <v>45453</v>
      </c>
      <c r="N924" s="158">
        <v>0.9297136481963556</v>
      </c>
      <c r="O924" s="158">
        <v>168.74</v>
      </c>
      <c r="P924" s="161">
        <f t="shared" si="86"/>
        <v>156.87989999999999</v>
      </c>
    </row>
    <row r="925" spans="9:16" x14ac:dyDescent="0.2">
      <c r="I925" s="158">
        <f t="shared" si="87"/>
        <v>3</v>
      </c>
      <c r="J925" s="158" t="str">
        <f t="shared" si="88"/>
        <v>USD</v>
      </c>
      <c r="K925" s="158" t="str">
        <f t="shared" si="89"/>
        <v>JPY</v>
      </c>
      <c r="L925" s="158" t="str">
        <f t="shared" si="85"/>
        <v>USDJPY45454</v>
      </c>
      <c r="M925" s="160">
        <f t="shared" si="90"/>
        <v>45454</v>
      </c>
      <c r="N925" s="158">
        <v>0.93196644920782856</v>
      </c>
      <c r="O925" s="158">
        <v>168.46</v>
      </c>
      <c r="P925" s="161">
        <f t="shared" si="86"/>
        <v>156.9991</v>
      </c>
    </row>
    <row r="926" spans="9:16" x14ac:dyDescent="0.2">
      <c r="I926" s="158">
        <f t="shared" si="87"/>
        <v>3</v>
      </c>
      <c r="J926" s="158" t="str">
        <f t="shared" si="88"/>
        <v>USD</v>
      </c>
      <c r="K926" s="158" t="str">
        <f t="shared" si="89"/>
        <v>JPY</v>
      </c>
      <c r="L926" s="158" t="str">
        <f t="shared" si="85"/>
        <v>USDJPY45455</v>
      </c>
      <c r="M926" s="160">
        <f t="shared" si="90"/>
        <v>45455</v>
      </c>
      <c r="N926" s="158">
        <v>0.92893636785880163</v>
      </c>
      <c r="O926" s="158">
        <v>169.35</v>
      </c>
      <c r="P926" s="161">
        <f t="shared" si="86"/>
        <v>157.31540000000001</v>
      </c>
    </row>
    <row r="927" spans="9:16" x14ac:dyDescent="0.2">
      <c r="I927" s="158">
        <f t="shared" si="87"/>
        <v>3</v>
      </c>
      <c r="J927" s="158" t="str">
        <f t="shared" si="88"/>
        <v>USD</v>
      </c>
      <c r="K927" s="158" t="str">
        <f t="shared" si="89"/>
        <v>JPY</v>
      </c>
      <c r="L927" s="158" t="str">
        <f t="shared" si="85"/>
        <v>USDJPY45456</v>
      </c>
      <c r="M927" s="160">
        <f t="shared" si="90"/>
        <v>45456</v>
      </c>
      <c r="N927" s="158">
        <v>0.92729970326409494</v>
      </c>
      <c r="O927" s="158">
        <v>169.58</v>
      </c>
      <c r="P927" s="161">
        <f t="shared" si="86"/>
        <v>157.25149999999999</v>
      </c>
    </row>
    <row r="928" spans="9:16" x14ac:dyDescent="0.2">
      <c r="I928" s="158">
        <f t="shared" si="87"/>
        <v>3</v>
      </c>
      <c r="J928" s="158" t="str">
        <f t="shared" si="88"/>
        <v>USD</v>
      </c>
      <c r="K928" s="158" t="str">
        <f t="shared" si="89"/>
        <v>JPY</v>
      </c>
      <c r="L928" s="158" t="str">
        <f t="shared" si="85"/>
        <v>USDJPY45457</v>
      </c>
      <c r="M928" s="160">
        <f t="shared" si="90"/>
        <v>45457</v>
      </c>
      <c r="N928" s="158">
        <v>0.93580385551188472</v>
      </c>
      <c r="O928" s="158">
        <v>167.8</v>
      </c>
      <c r="P928" s="161">
        <f t="shared" si="86"/>
        <v>157.02789999999999</v>
      </c>
    </row>
    <row r="929" spans="9:16" x14ac:dyDescent="0.2">
      <c r="I929" s="158">
        <f t="shared" si="87"/>
        <v>3</v>
      </c>
      <c r="J929" s="158" t="str">
        <f t="shared" si="88"/>
        <v>USD</v>
      </c>
      <c r="K929" s="158" t="str">
        <f t="shared" si="89"/>
        <v>JPY</v>
      </c>
      <c r="L929" s="158" t="str">
        <f t="shared" si="85"/>
        <v>USDJPY45458</v>
      </c>
      <c r="M929" s="160">
        <f t="shared" si="90"/>
        <v>45458</v>
      </c>
      <c r="N929" s="158">
        <v>0.93580385551188472</v>
      </c>
      <c r="O929" s="158">
        <v>167.8</v>
      </c>
      <c r="P929" s="161">
        <f t="shared" si="86"/>
        <v>157.02789999999999</v>
      </c>
    </row>
    <row r="930" spans="9:16" x14ac:dyDescent="0.2">
      <c r="I930" s="158">
        <f t="shared" si="87"/>
        <v>3</v>
      </c>
      <c r="J930" s="158" t="str">
        <f t="shared" si="88"/>
        <v>USD</v>
      </c>
      <c r="K930" s="158" t="str">
        <f t="shared" si="89"/>
        <v>JPY</v>
      </c>
      <c r="L930" s="158" t="str">
        <f t="shared" si="85"/>
        <v>USDJPY45459</v>
      </c>
      <c r="M930" s="160">
        <f t="shared" si="90"/>
        <v>45459</v>
      </c>
      <c r="N930" s="158">
        <v>0.93580385551188472</v>
      </c>
      <c r="O930" s="158">
        <v>167.8</v>
      </c>
      <c r="P930" s="161">
        <f t="shared" si="86"/>
        <v>157.02789999999999</v>
      </c>
    </row>
    <row r="931" spans="9:16" x14ac:dyDescent="0.2">
      <c r="I931" s="158">
        <f t="shared" si="87"/>
        <v>3</v>
      </c>
      <c r="J931" s="158" t="str">
        <f t="shared" si="88"/>
        <v>USD</v>
      </c>
      <c r="K931" s="158" t="str">
        <f t="shared" si="89"/>
        <v>JPY</v>
      </c>
      <c r="L931" s="158" t="str">
        <f t="shared" si="85"/>
        <v>USDJPY45460</v>
      </c>
      <c r="M931" s="160">
        <f t="shared" si="90"/>
        <v>45460</v>
      </c>
      <c r="N931" s="158">
        <v>0.93353248693054525</v>
      </c>
      <c r="O931" s="158">
        <v>169.11</v>
      </c>
      <c r="P931" s="161">
        <f t="shared" si="86"/>
        <v>157.86969999999999</v>
      </c>
    </row>
    <row r="932" spans="9:16" x14ac:dyDescent="0.2">
      <c r="I932" s="158">
        <f t="shared" si="87"/>
        <v>3</v>
      </c>
      <c r="J932" s="158" t="str">
        <f t="shared" si="88"/>
        <v>USD</v>
      </c>
      <c r="K932" s="158" t="str">
        <f t="shared" si="89"/>
        <v>JPY</v>
      </c>
      <c r="L932" s="158" t="str">
        <f t="shared" si="85"/>
        <v>USDJPY45461</v>
      </c>
      <c r="M932" s="160">
        <f t="shared" si="90"/>
        <v>45461</v>
      </c>
      <c r="N932" s="158">
        <v>0.93327111525898288</v>
      </c>
      <c r="O932" s="158">
        <v>169.41</v>
      </c>
      <c r="P932" s="161">
        <f t="shared" si="86"/>
        <v>158.10550000000001</v>
      </c>
    </row>
    <row r="933" spans="9:16" x14ac:dyDescent="0.2">
      <c r="I933" s="158">
        <f t="shared" si="87"/>
        <v>3</v>
      </c>
      <c r="J933" s="158" t="str">
        <f t="shared" si="88"/>
        <v>USD</v>
      </c>
      <c r="K933" s="158" t="str">
        <f t="shared" si="89"/>
        <v>JPY</v>
      </c>
      <c r="L933" s="158" t="str">
        <f t="shared" si="85"/>
        <v>USDJPY45462</v>
      </c>
      <c r="M933" s="160">
        <f t="shared" si="90"/>
        <v>45462</v>
      </c>
      <c r="N933" s="158">
        <v>0.9303190994511118</v>
      </c>
      <c r="O933" s="158">
        <v>169.78</v>
      </c>
      <c r="P933" s="161">
        <f t="shared" si="86"/>
        <v>157.9496</v>
      </c>
    </row>
    <row r="934" spans="9:16" x14ac:dyDescent="0.2">
      <c r="I934" s="158">
        <f t="shared" si="87"/>
        <v>3</v>
      </c>
      <c r="J934" s="158" t="str">
        <f t="shared" si="88"/>
        <v>USD</v>
      </c>
      <c r="K934" s="158" t="str">
        <f t="shared" si="89"/>
        <v>JPY</v>
      </c>
      <c r="L934" s="158" t="str">
        <f t="shared" si="85"/>
        <v>USDJPY45463</v>
      </c>
      <c r="M934" s="160">
        <f t="shared" si="90"/>
        <v>45463</v>
      </c>
      <c r="N934" s="158">
        <v>0.93292284728052988</v>
      </c>
      <c r="O934" s="158">
        <v>169.82</v>
      </c>
      <c r="P934" s="161">
        <f t="shared" si="86"/>
        <v>158.429</v>
      </c>
    </row>
    <row r="935" spans="9:16" x14ac:dyDescent="0.2">
      <c r="I935" s="158">
        <f t="shared" si="87"/>
        <v>3</v>
      </c>
      <c r="J935" s="158" t="str">
        <f t="shared" si="88"/>
        <v>USD</v>
      </c>
      <c r="K935" s="158" t="str">
        <f t="shared" si="89"/>
        <v>JPY</v>
      </c>
      <c r="L935" s="158" t="str">
        <f t="shared" si="85"/>
        <v>USDJPY45464</v>
      </c>
      <c r="M935" s="160">
        <f t="shared" si="90"/>
        <v>45464</v>
      </c>
      <c r="N935" s="158">
        <v>0.93562874251497008</v>
      </c>
      <c r="O935" s="158">
        <v>169.82</v>
      </c>
      <c r="P935" s="161">
        <f t="shared" si="86"/>
        <v>158.88849999999999</v>
      </c>
    </row>
    <row r="936" spans="9:16" x14ac:dyDescent="0.2">
      <c r="I936" s="158">
        <f t="shared" si="87"/>
        <v>3</v>
      </c>
      <c r="J936" s="158" t="str">
        <f t="shared" si="88"/>
        <v>USD</v>
      </c>
      <c r="K936" s="158" t="str">
        <f t="shared" si="89"/>
        <v>JPY</v>
      </c>
      <c r="L936" s="158" t="str">
        <f t="shared" si="85"/>
        <v>USDJPY45465</v>
      </c>
      <c r="M936" s="160">
        <f t="shared" si="90"/>
        <v>45465</v>
      </c>
      <c r="N936" s="158">
        <v>0.93562874251497008</v>
      </c>
      <c r="O936" s="158">
        <v>169.82</v>
      </c>
      <c r="P936" s="161">
        <f t="shared" si="86"/>
        <v>158.88849999999999</v>
      </c>
    </row>
    <row r="937" spans="9:16" x14ac:dyDescent="0.2">
      <c r="I937" s="158">
        <f t="shared" si="87"/>
        <v>3</v>
      </c>
      <c r="J937" s="158" t="str">
        <f t="shared" si="88"/>
        <v>USD</v>
      </c>
      <c r="K937" s="158" t="str">
        <f t="shared" si="89"/>
        <v>JPY</v>
      </c>
      <c r="L937" s="158" t="str">
        <f t="shared" si="85"/>
        <v>USDJPY45466</v>
      </c>
      <c r="M937" s="160">
        <f t="shared" si="90"/>
        <v>45466</v>
      </c>
      <c r="N937" s="158">
        <v>0.93562874251497008</v>
      </c>
      <c r="O937" s="158">
        <v>169.82</v>
      </c>
      <c r="P937" s="161">
        <f t="shared" si="86"/>
        <v>158.88849999999999</v>
      </c>
    </row>
    <row r="938" spans="9:16" x14ac:dyDescent="0.2">
      <c r="I938" s="158">
        <f t="shared" si="87"/>
        <v>3</v>
      </c>
      <c r="J938" s="158" t="str">
        <f t="shared" si="88"/>
        <v>USD</v>
      </c>
      <c r="K938" s="158" t="str">
        <f t="shared" si="89"/>
        <v>JPY</v>
      </c>
      <c r="L938" s="158" t="str">
        <f t="shared" si="85"/>
        <v>USDJPY45467</v>
      </c>
      <c r="M938" s="160">
        <f t="shared" si="90"/>
        <v>45467</v>
      </c>
      <c r="N938" s="158">
        <v>0.93196644920782856</v>
      </c>
      <c r="O938" s="158">
        <v>171.17</v>
      </c>
      <c r="P938" s="161">
        <f t="shared" si="86"/>
        <v>159.5247</v>
      </c>
    </row>
    <row r="939" spans="9:16" x14ac:dyDescent="0.2">
      <c r="I939" s="158">
        <f t="shared" si="87"/>
        <v>3</v>
      </c>
      <c r="J939" s="158" t="str">
        <f t="shared" si="88"/>
        <v>USD</v>
      </c>
      <c r="K939" s="158" t="str">
        <f t="shared" si="89"/>
        <v>JPY</v>
      </c>
      <c r="L939" s="158" t="str">
        <f t="shared" si="85"/>
        <v>USDJPY45468</v>
      </c>
      <c r="M939" s="160">
        <f t="shared" si="90"/>
        <v>45468</v>
      </c>
      <c r="N939" s="158">
        <v>0.93335822288594372</v>
      </c>
      <c r="O939" s="158">
        <v>170.84</v>
      </c>
      <c r="P939" s="161">
        <f t="shared" si="86"/>
        <v>159.45490000000001</v>
      </c>
    </row>
    <row r="940" spans="9:16" x14ac:dyDescent="0.2">
      <c r="I940" s="158">
        <f t="shared" si="87"/>
        <v>3</v>
      </c>
      <c r="J940" s="158" t="str">
        <f t="shared" si="88"/>
        <v>USD</v>
      </c>
      <c r="K940" s="158" t="str">
        <f t="shared" si="89"/>
        <v>JPY</v>
      </c>
      <c r="L940" s="158" t="str">
        <f t="shared" si="85"/>
        <v>USDJPY45469</v>
      </c>
      <c r="M940" s="160">
        <f t="shared" si="90"/>
        <v>45469</v>
      </c>
      <c r="N940" s="158">
        <v>0.93554121059032658</v>
      </c>
      <c r="O940" s="158">
        <v>171.42</v>
      </c>
      <c r="P940" s="161">
        <f t="shared" si="86"/>
        <v>160.37049999999999</v>
      </c>
    </row>
    <row r="941" spans="9:16" x14ac:dyDescent="0.2">
      <c r="I941" s="158">
        <f t="shared" si="87"/>
        <v>3</v>
      </c>
      <c r="J941" s="158" t="str">
        <f t="shared" si="88"/>
        <v>USD</v>
      </c>
      <c r="K941" s="158" t="str">
        <f t="shared" si="89"/>
        <v>JPY</v>
      </c>
      <c r="L941" s="158" t="str">
        <f t="shared" si="85"/>
        <v>USDJPY45470</v>
      </c>
      <c r="M941" s="160">
        <f t="shared" si="90"/>
        <v>45470</v>
      </c>
      <c r="N941" s="158">
        <v>0.93492894540014948</v>
      </c>
      <c r="O941" s="158">
        <v>171.66</v>
      </c>
      <c r="P941" s="161">
        <f t="shared" si="86"/>
        <v>160.48990000000001</v>
      </c>
    </row>
    <row r="942" spans="9:16" x14ac:dyDescent="0.2">
      <c r="I942" s="158">
        <f t="shared" si="87"/>
        <v>3</v>
      </c>
      <c r="J942" s="158" t="str">
        <f t="shared" si="88"/>
        <v>USD</v>
      </c>
      <c r="K942" s="158" t="str">
        <f t="shared" si="89"/>
        <v>JPY</v>
      </c>
      <c r="L942" s="158" t="str">
        <f t="shared" si="85"/>
        <v>USDJPY45471</v>
      </c>
      <c r="M942" s="160">
        <f t="shared" si="90"/>
        <v>45471</v>
      </c>
      <c r="N942" s="158">
        <v>0.93414292386735165</v>
      </c>
      <c r="O942" s="158">
        <v>171.94</v>
      </c>
      <c r="P942" s="161">
        <f t="shared" si="86"/>
        <v>160.6165</v>
      </c>
    </row>
    <row r="943" spans="9:16" x14ac:dyDescent="0.2">
      <c r="I943" s="158">
        <f t="shared" si="87"/>
        <v>3</v>
      </c>
      <c r="J943" s="158" t="str">
        <f t="shared" si="88"/>
        <v>USD</v>
      </c>
      <c r="K943" s="158" t="str">
        <f t="shared" si="89"/>
        <v>JPY</v>
      </c>
      <c r="L943" s="158" t="str">
        <f t="shared" si="85"/>
        <v>USDJPY45472</v>
      </c>
      <c r="M943" s="160">
        <f t="shared" si="90"/>
        <v>45472</v>
      </c>
      <c r="N943" s="158">
        <v>0.93414292386735165</v>
      </c>
      <c r="O943" s="158">
        <v>171.94</v>
      </c>
      <c r="P943" s="161">
        <f t="shared" si="86"/>
        <v>160.6165</v>
      </c>
    </row>
    <row r="944" spans="9:16" x14ac:dyDescent="0.2">
      <c r="I944" s="158">
        <f t="shared" si="87"/>
        <v>3</v>
      </c>
      <c r="J944" s="158" t="str">
        <f t="shared" si="88"/>
        <v>USD</v>
      </c>
      <c r="K944" s="158" t="str">
        <f t="shared" si="89"/>
        <v>JPY</v>
      </c>
      <c r="L944" s="158" t="str">
        <f t="shared" si="85"/>
        <v>USDJPY45473</v>
      </c>
      <c r="M944" s="160">
        <f t="shared" si="90"/>
        <v>45473</v>
      </c>
      <c r="N944" s="158">
        <v>0.93414292386735165</v>
      </c>
      <c r="O944" s="158">
        <v>171.94</v>
      </c>
      <c r="P944" s="161">
        <f t="shared" si="86"/>
        <v>160.6165</v>
      </c>
    </row>
    <row r="945" spans="9:16" x14ac:dyDescent="0.2">
      <c r="I945" s="158">
        <f t="shared" si="87"/>
        <v>3</v>
      </c>
      <c r="J945" s="158" t="str">
        <f t="shared" si="88"/>
        <v>USD</v>
      </c>
      <c r="K945" s="158" t="str">
        <f t="shared" si="89"/>
        <v>JPY</v>
      </c>
      <c r="L945" s="158" t="str">
        <f t="shared" si="85"/>
        <v>USDJPY45474</v>
      </c>
      <c r="M945" s="160">
        <f t="shared" si="90"/>
        <v>45474</v>
      </c>
      <c r="N945" s="158">
        <v>0.93066542577943223</v>
      </c>
      <c r="O945" s="158">
        <v>173.15</v>
      </c>
      <c r="P945" s="161">
        <f t="shared" si="86"/>
        <v>161.1447</v>
      </c>
    </row>
    <row r="946" spans="9:16" x14ac:dyDescent="0.2">
      <c r="I946" s="158">
        <f t="shared" si="87"/>
        <v>3</v>
      </c>
      <c r="J946" s="158" t="str">
        <f t="shared" si="88"/>
        <v>USD</v>
      </c>
      <c r="K946" s="158" t="str">
        <f t="shared" si="89"/>
        <v>JPY</v>
      </c>
      <c r="L946" s="158" t="str">
        <f t="shared" si="85"/>
        <v>USDJPY45475</v>
      </c>
      <c r="M946" s="160">
        <f t="shared" si="90"/>
        <v>45475</v>
      </c>
      <c r="N946" s="158">
        <v>0.93205331344952935</v>
      </c>
      <c r="O946" s="158">
        <v>173.31</v>
      </c>
      <c r="P946" s="161">
        <f t="shared" si="86"/>
        <v>161.5342</v>
      </c>
    </row>
    <row r="947" spans="9:16" x14ac:dyDescent="0.2">
      <c r="I947" s="158">
        <f t="shared" si="87"/>
        <v>3</v>
      </c>
      <c r="J947" s="158" t="str">
        <f t="shared" si="88"/>
        <v>USD</v>
      </c>
      <c r="K947" s="158" t="str">
        <f t="shared" si="89"/>
        <v>JPY</v>
      </c>
      <c r="L947" s="158" t="str">
        <f t="shared" si="85"/>
        <v>USDJPY45476</v>
      </c>
      <c r="M947" s="160">
        <f t="shared" si="90"/>
        <v>45476</v>
      </c>
      <c r="N947" s="158">
        <v>0.92954080684142026</v>
      </c>
      <c r="O947" s="158">
        <v>174.18</v>
      </c>
      <c r="P947" s="161">
        <f t="shared" si="86"/>
        <v>161.9074</v>
      </c>
    </row>
    <row r="948" spans="9:16" x14ac:dyDescent="0.2">
      <c r="I948" s="158">
        <f t="shared" si="87"/>
        <v>3</v>
      </c>
      <c r="J948" s="158" t="str">
        <f t="shared" si="88"/>
        <v>USD</v>
      </c>
      <c r="K948" s="158" t="str">
        <f t="shared" si="89"/>
        <v>JPY</v>
      </c>
      <c r="L948" s="158" t="str">
        <f t="shared" si="85"/>
        <v>USDJPY45477</v>
      </c>
      <c r="M948" s="160">
        <f t="shared" si="90"/>
        <v>45477</v>
      </c>
      <c r="N948" s="158">
        <v>0.92592592592592582</v>
      </c>
      <c r="O948" s="158">
        <v>173.84</v>
      </c>
      <c r="P948" s="161">
        <f t="shared" si="86"/>
        <v>160.96299999999999</v>
      </c>
    </row>
    <row r="949" spans="9:16" x14ac:dyDescent="0.2">
      <c r="I949" s="158">
        <f t="shared" si="87"/>
        <v>3</v>
      </c>
      <c r="J949" s="158" t="str">
        <f t="shared" si="88"/>
        <v>USD</v>
      </c>
      <c r="K949" s="158" t="str">
        <f t="shared" si="89"/>
        <v>JPY</v>
      </c>
      <c r="L949" s="158" t="str">
        <f t="shared" si="85"/>
        <v>USDJPY45478</v>
      </c>
      <c r="M949" s="160">
        <f t="shared" si="90"/>
        <v>45478</v>
      </c>
      <c r="N949" s="158">
        <v>0.92387287509238725</v>
      </c>
      <c r="O949" s="158">
        <v>174.06</v>
      </c>
      <c r="P949" s="161">
        <f t="shared" si="86"/>
        <v>160.80930000000001</v>
      </c>
    </row>
    <row r="950" spans="9:16" x14ac:dyDescent="0.2">
      <c r="I950" s="158">
        <f t="shared" si="87"/>
        <v>3</v>
      </c>
      <c r="J950" s="158" t="str">
        <f t="shared" si="88"/>
        <v>USD</v>
      </c>
      <c r="K950" s="158" t="str">
        <f t="shared" si="89"/>
        <v>JPY</v>
      </c>
      <c r="L950" s="158" t="str">
        <f t="shared" si="85"/>
        <v>USDJPY45479</v>
      </c>
      <c r="M950" s="160">
        <f t="shared" si="90"/>
        <v>45479</v>
      </c>
      <c r="N950" s="158">
        <v>0.92387287509238725</v>
      </c>
      <c r="O950" s="158">
        <v>174.06</v>
      </c>
      <c r="P950" s="161">
        <f t="shared" si="86"/>
        <v>160.80930000000001</v>
      </c>
    </row>
    <row r="951" spans="9:16" x14ac:dyDescent="0.2">
      <c r="I951" s="158">
        <f t="shared" si="87"/>
        <v>3</v>
      </c>
      <c r="J951" s="158" t="str">
        <f t="shared" si="88"/>
        <v>USD</v>
      </c>
      <c r="K951" s="158" t="str">
        <f t="shared" si="89"/>
        <v>JPY</v>
      </c>
      <c r="L951" s="158" t="str">
        <f t="shared" si="85"/>
        <v>USDJPY45480</v>
      </c>
      <c r="M951" s="160">
        <f t="shared" si="90"/>
        <v>45480</v>
      </c>
      <c r="N951" s="158">
        <v>0.92387287509238725</v>
      </c>
      <c r="O951" s="158">
        <v>174.06</v>
      </c>
      <c r="P951" s="161">
        <f t="shared" si="86"/>
        <v>160.80930000000001</v>
      </c>
    </row>
    <row r="952" spans="9:16" x14ac:dyDescent="0.2">
      <c r="I952" s="158">
        <f t="shared" si="87"/>
        <v>3</v>
      </c>
      <c r="J952" s="158" t="str">
        <f t="shared" si="88"/>
        <v>USD</v>
      </c>
      <c r="K952" s="158" t="str">
        <f t="shared" si="89"/>
        <v>JPY</v>
      </c>
      <c r="L952" s="158" t="str">
        <f t="shared" si="85"/>
        <v>USDJPY45481</v>
      </c>
      <c r="M952" s="160">
        <f t="shared" si="90"/>
        <v>45481</v>
      </c>
      <c r="N952" s="158">
        <v>0.92293493308721741</v>
      </c>
      <c r="O952" s="158">
        <v>174.37</v>
      </c>
      <c r="P952" s="161">
        <f t="shared" si="86"/>
        <v>160.93219999999999</v>
      </c>
    </row>
    <row r="953" spans="9:16" x14ac:dyDescent="0.2">
      <c r="I953" s="158">
        <f t="shared" si="87"/>
        <v>3</v>
      </c>
      <c r="J953" s="158" t="str">
        <f t="shared" si="88"/>
        <v>USD</v>
      </c>
      <c r="K953" s="158" t="str">
        <f t="shared" si="89"/>
        <v>JPY</v>
      </c>
      <c r="L953" s="158" t="str">
        <f t="shared" si="85"/>
        <v>USDJPY45482</v>
      </c>
      <c r="M953" s="160">
        <f t="shared" si="90"/>
        <v>45482</v>
      </c>
      <c r="N953" s="158">
        <v>0.92472720547438514</v>
      </c>
      <c r="O953" s="158">
        <v>174.2</v>
      </c>
      <c r="P953" s="161">
        <f t="shared" si="86"/>
        <v>161.08750000000001</v>
      </c>
    </row>
    <row r="954" spans="9:16" x14ac:dyDescent="0.2">
      <c r="I954" s="158">
        <f t="shared" si="87"/>
        <v>3</v>
      </c>
      <c r="J954" s="158" t="str">
        <f t="shared" si="88"/>
        <v>USD</v>
      </c>
      <c r="K954" s="158" t="str">
        <f t="shared" si="89"/>
        <v>JPY</v>
      </c>
      <c r="L954" s="158" t="str">
        <f t="shared" si="85"/>
        <v>USDJPY45483</v>
      </c>
      <c r="M954" s="160">
        <f t="shared" si="90"/>
        <v>45483</v>
      </c>
      <c r="N954" s="158">
        <v>0.92378752886836024</v>
      </c>
      <c r="O954" s="158">
        <v>174.79</v>
      </c>
      <c r="P954" s="161">
        <f t="shared" si="86"/>
        <v>161.46879999999999</v>
      </c>
    </row>
    <row r="955" spans="9:16" x14ac:dyDescent="0.2">
      <c r="I955" s="158">
        <f t="shared" si="87"/>
        <v>3</v>
      </c>
      <c r="J955" s="158" t="str">
        <f t="shared" si="88"/>
        <v>USD</v>
      </c>
      <c r="K955" s="158" t="str">
        <f t="shared" si="89"/>
        <v>JPY</v>
      </c>
      <c r="L955" s="158" t="str">
        <f t="shared" si="85"/>
        <v>USDJPY45484</v>
      </c>
      <c r="M955" s="160">
        <f t="shared" si="90"/>
        <v>45484</v>
      </c>
      <c r="N955" s="158">
        <v>0.92123445416858596</v>
      </c>
      <c r="O955" s="158">
        <v>175.39</v>
      </c>
      <c r="P955" s="161">
        <f t="shared" si="86"/>
        <v>161.5753</v>
      </c>
    </row>
    <row r="956" spans="9:16" x14ac:dyDescent="0.2">
      <c r="I956" s="158">
        <f t="shared" si="87"/>
        <v>3</v>
      </c>
      <c r="J956" s="158" t="str">
        <f t="shared" si="88"/>
        <v>USD</v>
      </c>
      <c r="K956" s="158" t="str">
        <f t="shared" si="89"/>
        <v>JPY</v>
      </c>
      <c r="L956" s="158" t="str">
        <f t="shared" si="85"/>
        <v>USDJPY45485</v>
      </c>
      <c r="M956" s="160">
        <f t="shared" si="90"/>
        <v>45485</v>
      </c>
      <c r="N956" s="158">
        <v>0.91827364554637281</v>
      </c>
      <c r="O956" s="158">
        <v>172.87</v>
      </c>
      <c r="P956" s="161">
        <f t="shared" si="86"/>
        <v>158.74199999999999</v>
      </c>
    </row>
    <row r="957" spans="9:16" x14ac:dyDescent="0.2">
      <c r="I957" s="158">
        <f t="shared" si="87"/>
        <v>3</v>
      </c>
      <c r="J957" s="158" t="str">
        <f t="shared" si="88"/>
        <v>USD</v>
      </c>
      <c r="K957" s="158" t="str">
        <f t="shared" si="89"/>
        <v>JPY</v>
      </c>
      <c r="L957" s="158" t="str">
        <f t="shared" si="85"/>
        <v>USDJPY45486</v>
      </c>
      <c r="M957" s="160">
        <f t="shared" si="90"/>
        <v>45486</v>
      </c>
      <c r="N957" s="158">
        <v>0.91827364554637281</v>
      </c>
      <c r="O957" s="158">
        <v>172.87</v>
      </c>
      <c r="P957" s="161">
        <f t="shared" si="86"/>
        <v>158.74199999999999</v>
      </c>
    </row>
    <row r="958" spans="9:16" x14ac:dyDescent="0.2">
      <c r="I958" s="158">
        <f t="shared" si="87"/>
        <v>3</v>
      </c>
      <c r="J958" s="158" t="str">
        <f t="shared" si="88"/>
        <v>USD</v>
      </c>
      <c r="K958" s="158" t="str">
        <f t="shared" si="89"/>
        <v>JPY</v>
      </c>
      <c r="L958" s="158" t="str">
        <f t="shared" si="85"/>
        <v>USDJPY45487</v>
      </c>
      <c r="M958" s="160">
        <f t="shared" si="90"/>
        <v>45487</v>
      </c>
      <c r="N958" s="158">
        <v>0.91827364554637281</v>
      </c>
      <c r="O958" s="158">
        <v>172.87</v>
      </c>
      <c r="P958" s="161">
        <f t="shared" si="86"/>
        <v>158.74199999999999</v>
      </c>
    </row>
    <row r="959" spans="9:16" x14ac:dyDescent="0.2">
      <c r="I959" s="158">
        <f t="shared" si="87"/>
        <v>3</v>
      </c>
      <c r="J959" s="158" t="str">
        <f t="shared" si="88"/>
        <v>USD</v>
      </c>
      <c r="K959" s="158" t="str">
        <f t="shared" si="89"/>
        <v>JPY</v>
      </c>
      <c r="L959" s="158" t="str">
        <f t="shared" si="85"/>
        <v>USDJPY45488</v>
      </c>
      <c r="M959" s="160">
        <f t="shared" si="90"/>
        <v>45488</v>
      </c>
      <c r="N959" s="158">
        <v>0.9168423947923352</v>
      </c>
      <c r="O959" s="158">
        <v>172.34</v>
      </c>
      <c r="P959" s="161">
        <f t="shared" si="86"/>
        <v>158.0086</v>
      </c>
    </row>
    <row r="960" spans="9:16" x14ac:dyDescent="0.2">
      <c r="I960" s="158">
        <f t="shared" si="87"/>
        <v>3</v>
      </c>
      <c r="J960" s="158" t="str">
        <f t="shared" si="88"/>
        <v>USD</v>
      </c>
      <c r="K960" s="158" t="str">
        <f t="shared" si="89"/>
        <v>JPY</v>
      </c>
      <c r="L960" s="158" t="str">
        <f t="shared" si="85"/>
        <v>USDJPY45489</v>
      </c>
      <c r="M960" s="160">
        <f t="shared" si="90"/>
        <v>45489</v>
      </c>
      <c r="N960" s="158">
        <v>0.91726288754356999</v>
      </c>
      <c r="O960" s="158">
        <v>172.65</v>
      </c>
      <c r="P960" s="161">
        <f t="shared" si="86"/>
        <v>158.36539999999999</v>
      </c>
    </row>
    <row r="961" spans="9:16" x14ac:dyDescent="0.2">
      <c r="I961" s="158">
        <f t="shared" si="87"/>
        <v>3</v>
      </c>
      <c r="J961" s="158" t="str">
        <f t="shared" si="88"/>
        <v>USD</v>
      </c>
      <c r="K961" s="158" t="str">
        <f t="shared" si="89"/>
        <v>JPY</v>
      </c>
      <c r="L961" s="158" t="str">
        <f t="shared" si="85"/>
        <v>USDJPY45490</v>
      </c>
      <c r="M961" s="160">
        <f t="shared" si="90"/>
        <v>45490</v>
      </c>
      <c r="N961" s="158">
        <v>0.91457837936711184</v>
      </c>
      <c r="O961" s="158">
        <v>171.21</v>
      </c>
      <c r="P961" s="161">
        <f t="shared" si="86"/>
        <v>156.58500000000001</v>
      </c>
    </row>
    <row r="962" spans="9:16" x14ac:dyDescent="0.2">
      <c r="I962" s="158">
        <f t="shared" si="87"/>
        <v>3</v>
      </c>
      <c r="J962" s="158" t="str">
        <f t="shared" si="88"/>
        <v>USD</v>
      </c>
      <c r="K962" s="158" t="str">
        <f t="shared" si="89"/>
        <v>JPY</v>
      </c>
      <c r="L962" s="158" t="str">
        <f t="shared" si="85"/>
        <v>USDJPY45491</v>
      </c>
      <c r="M962" s="160">
        <f t="shared" si="90"/>
        <v>45491</v>
      </c>
      <c r="N962" s="158">
        <v>0.91491308325709064</v>
      </c>
      <c r="O962" s="158">
        <v>171.02</v>
      </c>
      <c r="P962" s="161">
        <f t="shared" si="86"/>
        <v>156.4684</v>
      </c>
    </row>
    <row r="963" spans="9:16" x14ac:dyDescent="0.2">
      <c r="I963" s="158">
        <f t="shared" si="87"/>
        <v>3</v>
      </c>
      <c r="J963" s="158" t="str">
        <f t="shared" si="88"/>
        <v>USD</v>
      </c>
      <c r="K963" s="158" t="str">
        <f t="shared" si="89"/>
        <v>JPY</v>
      </c>
      <c r="L963" s="158" t="str">
        <f t="shared" ref="L963:L1026" si="91">J963&amp;K963&amp;M963</f>
        <v>USDJPY45492</v>
      </c>
      <c r="M963" s="160">
        <f t="shared" si="90"/>
        <v>45492</v>
      </c>
      <c r="N963" s="158">
        <v>0.91827364554637281</v>
      </c>
      <c r="O963" s="158">
        <v>171.61</v>
      </c>
      <c r="P963" s="161">
        <f t="shared" ref="P963:P1026" si="92">ROUND(N963*O963,4)</f>
        <v>157.5849</v>
      </c>
    </row>
    <row r="964" spans="9:16" x14ac:dyDescent="0.2">
      <c r="I964" s="158">
        <f t="shared" ref="I964:I1027" si="93">IF(M963=$G$2,I963+1,I963)</f>
        <v>3</v>
      </c>
      <c r="J964" s="158" t="str">
        <f t="shared" ref="J964:J1027" si="94">VLOOKUP($I964,$A:$C,2,FALSE)</f>
        <v>USD</v>
      </c>
      <c r="K964" s="158" t="str">
        <f t="shared" ref="K964:K1027" si="95">VLOOKUP($I964,$A:$C,3,FALSE)</f>
        <v>JPY</v>
      </c>
      <c r="L964" s="158" t="str">
        <f t="shared" si="91"/>
        <v>USDJPY45493</v>
      </c>
      <c r="M964" s="160">
        <f t="shared" ref="M964:M1027" si="96">IF(I964=I963,M963+1,$G$1)</f>
        <v>45493</v>
      </c>
      <c r="N964" s="158">
        <v>0.91827364554637281</v>
      </c>
      <c r="O964" s="158">
        <v>171.61</v>
      </c>
      <c r="P964" s="161">
        <f t="shared" si="92"/>
        <v>157.5849</v>
      </c>
    </row>
    <row r="965" spans="9:16" x14ac:dyDescent="0.2">
      <c r="I965" s="158">
        <f t="shared" si="93"/>
        <v>3</v>
      </c>
      <c r="J965" s="158" t="str">
        <f t="shared" si="94"/>
        <v>USD</v>
      </c>
      <c r="K965" s="158" t="str">
        <f t="shared" si="95"/>
        <v>JPY</v>
      </c>
      <c r="L965" s="158" t="str">
        <f t="shared" si="91"/>
        <v>USDJPY45494</v>
      </c>
      <c r="M965" s="160">
        <f t="shared" si="96"/>
        <v>45494</v>
      </c>
      <c r="N965" s="158">
        <v>0.91827364554637281</v>
      </c>
      <c r="O965" s="158">
        <v>171.61</v>
      </c>
      <c r="P965" s="161">
        <f t="shared" si="92"/>
        <v>157.5849</v>
      </c>
    </row>
    <row r="966" spans="9:16" x14ac:dyDescent="0.2">
      <c r="I966" s="158">
        <f t="shared" si="93"/>
        <v>3</v>
      </c>
      <c r="J966" s="158" t="str">
        <f t="shared" si="94"/>
        <v>USD</v>
      </c>
      <c r="K966" s="158" t="str">
        <f t="shared" si="95"/>
        <v>JPY</v>
      </c>
      <c r="L966" s="158" t="str">
        <f t="shared" si="91"/>
        <v>USDJPY45495</v>
      </c>
      <c r="M966" s="160">
        <f t="shared" si="96"/>
        <v>45495</v>
      </c>
      <c r="N966" s="158">
        <v>0.91844232182218954</v>
      </c>
      <c r="O966" s="158">
        <v>170.8</v>
      </c>
      <c r="P966" s="161">
        <f t="shared" si="92"/>
        <v>156.8699</v>
      </c>
    </row>
    <row r="967" spans="9:16" x14ac:dyDescent="0.2">
      <c r="I967" s="158">
        <f t="shared" si="93"/>
        <v>3</v>
      </c>
      <c r="J967" s="158" t="str">
        <f t="shared" si="94"/>
        <v>USD</v>
      </c>
      <c r="K967" s="158" t="str">
        <f t="shared" si="95"/>
        <v>JPY</v>
      </c>
      <c r="L967" s="158" t="str">
        <f t="shared" si="91"/>
        <v>USDJPY45496</v>
      </c>
      <c r="M967" s="160">
        <f t="shared" si="96"/>
        <v>45496</v>
      </c>
      <c r="N967" s="158">
        <v>0.92081031307550643</v>
      </c>
      <c r="O967" s="158">
        <v>169.64</v>
      </c>
      <c r="P967" s="161">
        <f t="shared" si="92"/>
        <v>156.2063</v>
      </c>
    </row>
    <row r="968" spans="9:16" x14ac:dyDescent="0.2">
      <c r="I968" s="158">
        <f t="shared" si="93"/>
        <v>3</v>
      </c>
      <c r="J968" s="158" t="str">
        <f t="shared" si="94"/>
        <v>USD</v>
      </c>
      <c r="K968" s="158" t="str">
        <f t="shared" si="95"/>
        <v>JPY</v>
      </c>
      <c r="L968" s="158" t="str">
        <f t="shared" si="91"/>
        <v>USDJPY45497</v>
      </c>
      <c r="M968" s="160">
        <f t="shared" si="96"/>
        <v>45497</v>
      </c>
      <c r="N968" s="158">
        <v>0.92182890855457233</v>
      </c>
      <c r="O968" s="158">
        <v>167.23</v>
      </c>
      <c r="P968" s="161">
        <f t="shared" si="92"/>
        <v>154.1574</v>
      </c>
    </row>
    <row r="969" spans="9:16" x14ac:dyDescent="0.2">
      <c r="I969" s="158">
        <f t="shared" si="93"/>
        <v>3</v>
      </c>
      <c r="J969" s="158" t="str">
        <f t="shared" si="94"/>
        <v>USD</v>
      </c>
      <c r="K969" s="158" t="str">
        <f t="shared" si="95"/>
        <v>JPY</v>
      </c>
      <c r="L969" s="158" t="str">
        <f t="shared" si="91"/>
        <v>USDJPY45498</v>
      </c>
      <c r="M969" s="160">
        <f t="shared" si="96"/>
        <v>45498</v>
      </c>
      <c r="N969" s="158">
        <v>0.92157404847479496</v>
      </c>
      <c r="O969" s="158">
        <v>165.62</v>
      </c>
      <c r="P969" s="161">
        <f t="shared" si="92"/>
        <v>152.6311</v>
      </c>
    </row>
    <row r="970" spans="9:16" x14ac:dyDescent="0.2">
      <c r="I970" s="158">
        <f t="shared" si="93"/>
        <v>3</v>
      </c>
      <c r="J970" s="158" t="str">
        <f t="shared" si="94"/>
        <v>USD</v>
      </c>
      <c r="K970" s="158" t="str">
        <f t="shared" si="95"/>
        <v>JPY</v>
      </c>
      <c r="L970" s="158" t="str">
        <f t="shared" si="91"/>
        <v>USDJPY45499</v>
      </c>
      <c r="M970" s="160">
        <f t="shared" si="96"/>
        <v>45499</v>
      </c>
      <c r="N970" s="158">
        <v>0.92081031307550643</v>
      </c>
      <c r="O970" s="158">
        <v>167.84</v>
      </c>
      <c r="P970" s="161">
        <f t="shared" si="92"/>
        <v>154.5488</v>
      </c>
    </row>
    <row r="971" spans="9:16" x14ac:dyDescent="0.2">
      <c r="I971" s="158">
        <f t="shared" si="93"/>
        <v>3</v>
      </c>
      <c r="J971" s="158" t="str">
        <f t="shared" si="94"/>
        <v>USD</v>
      </c>
      <c r="K971" s="158" t="str">
        <f t="shared" si="95"/>
        <v>JPY</v>
      </c>
      <c r="L971" s="158" t="str">
        <f t="shared" si="91"/>
        <v>USDJPY45500</v>
      </c>
      <c r="M971" s="160">
        <f t="shared" si="96"/>
        <v>45500</v>
      </c>
      <c r="N971" s="158">
        <v>0.92081031307550643</v>
      </c>
      <c r="O971" s="158">
        <v>167.84</v>
      </c>
      <c r="P971" s="161">
        <f t="shared" si="92"/>
        <v>154.5488</v>
      </c>
    </row>
    <row r="972" spans="9:16" x14ac:dyDescent="0.2">
      <c r="I972" s="158">
        <f t="shared" si="93"/>
        <v>3</v>
      </c>
      <c r="J972" s="158" t="str">
        <f t="shared" si="94"/>
        <v>USD</v>
      </c>
      <c r="K972" s="158" t="str">
        <f t="shared" si="95"/>
        <v>JPY</v>
      </c>
      <c r="L972" s="158" t="str">
        <f t="shared" si="91"/>
        <v>USDJPY45501</v>
      </c>
      <c r="M972" s="160">
        <f t="shared" si="96"/>
        <v>45501</v>
      </c>
      <c r="N972" s="158">
        <v>0.92081031307550643</v>
      </c>
      <c r="O972" s="158">
        <v>167.84</v>
      </c>
      <c r="P972" s="161">
        <f t="shared" si="92"/>
        <v>154.5488</v>
      </c>
    </row>
    <row r="973" spans="9:16" x14ac:dyDescent="0.2">
      <c r="I973" s="158">
        <f t="shared" si="93"/>
        <v>3</v>
      </c>
      <c r="J973" s="158" t="str">
        <f t="shared" si="94"/>
        <v>USD</v>
      </c>
      <c r="K973" s="158" t="str">
        <f t="shared" si="95"/>
        <v>JPY</v>
      </c>
      <c r="L973" s="158" t="str">
        <f t="shared" si="91"/>
        <v>USDJPY45502</v>
      </c>
      <c r="M973" s="160">
        <f t="shared" si="96"/>
        <v>45502</v>
      </c>
      <c r="N973" s="158">
        <v>0.92447074050106304</v>
      </c>
      <c r="O973" s="158">
        <v>166.44</v>
      </c>
      <c r="P973" s="161">
        <f t="shared" si="92"/>
        <v>153.8689</v>
      </c>
    </row>
    <row r="974" spans="9:16" x14ac:dyDescent="0.2">
      <c r="I974" s="158">
        <f t="shared" si="93"/>
        <v>3</v>
      </c>
      <c r="J974" s="158" t="str">
        <f t="shared" si="94"/>
        <v>USD</v>
      </c>
      <c r="K974" s="158" t="str">
        <f t="shared" si="95"/>
        <v>JPY</v>
      </c>
      <c r="L974" s="158" t="str">
        <f t="shared" si="91"/>
        <v>USDJPY45503</v>
      </c>
      <c r="M974" s="160">
        <f t="shared" si="96"/>
        <v>45503</v>
      </c>
      <c r="N974" s="158">
        <v>0.92387287509238725</v>
      </c>
      <c r="O974" s="158">
        <v>167.61</v>
      </c>
      <c r="P974" s="161">
        <f t="shared" si="92"/>
        <v>154.8503</v>
      </c>
    </row>
    <row r="975" spans="9:16" x14ac:dyDescent="0.2">
      <c r="I975" s="158">
        <f t="shared" si="93"/>
        <v>3</v>
      </c>
      <c r="J975" s="158" t="str">
        <f t="shared" si="94"/>
        <v>USD</v>
      </c>
      <c r="K975" s="158" t="str">
        <f t="shared" si="95"/>
        <v>JPY</v>
      </c>
      <c r="L975" s="158" t="str">
        <f t="shared" si="91"/>
        <v>USDJPY45504</v>
      </c>
      <c r="M975" s="160">
        <f t="shared" si="96"/>
        <v>45504</v>
      </c>
      <c r="N975" s="158">
        <v>0.92353158478019948</v>
      </c>
      <c r="O975" s="158">
        <v>162.76</v>
      </c>
      <c r="P975" s="161">
        <f t="shared" si="92"/>
        <v>150.31399999999999</v>
      </c>
    </row>
    <row r="976" spans="9:16" x14ac:dyDescent="0.2">
      <c r="I976" s="158">
        <f t="shared" si="93"/>
        <v>3</v>
      </c>
      <c r="J976" s="158" t="str">
        <f t="shared" si="94"/>
        <v>USD</v>
      </c>
      <c r="K976" s="158" t="str">
        <f t="shared" si="95"/>
        <v>JPY</v>
      </c>
      <c r="L976" s="158" t="str">
        <f t="shared" si="91"/>
        <v>USDJPY45505</v>
      </c>
      <c r="M976" s="160">
        <f t="shared" si="96"/>
        <v>45505</v>
      </c>
      <c r="N976" s="158">
        <v>0.92686996014459178</v>
      </c>
      <c r="O976" s="158">
        <v>162.66</v>
      </c>
      <c r="P976" s="161">
        <f t="shared" si="92"/>
        <v>150.7647</v>
      </c>
    </row>
    <row r="977" spans="9:16" x14ac:dyDescent="0.2">
      <c r="I977" s="158">
        <f t="shared" si="93"/>
        <v>3</v>
      </c>
      <c r="J977" s="158" t="str">
        <f t="shared" si="94"/>
        <v>USD</v>
      </c>
      <c r="K977" s="158" t="str">
        <f t="shared" si="95"/>
        <v>JPY</v>
      </c>
      <c r="L977" s="158" t="str">
        <f t="shared" si="91"/>
        <v>USDJPY45506</v>
      </c>
      <c r="M977" s="160">
        <f t="shared" si="96"/>
        <v>45506</v>
      </c>
      <c r="N977" s="158">
        <v>0.92293493308721741</v>
      </c>
      <c r="O977" s="158">
        <v>161.37</v>
      </c>
      <c r="P977" s="161">
        <f t="shared" si="92"/>
        <v>148.934</v>
      </c>
    </row>
    <row r="978" spans="9:16" x14ac:dyDescent="0.2">
      <c r="I978" s="158">
        <f t="shared" si="93"/>
        <v>3</v>
      </c>
      <c r="J978" s="158" t="str">
        <f t="shared" si="94"/>
        <v>USD</v>
      </c>
      <c r="K978" s="158" t="str">
        <f t="shared" si="95"/>
        <v>JPY</v>
      </c>
      <c r="L978" s="158" t="str">
        <f t="shared" si="91"/>
        <v>USDJPY45507</v>
      </c>
      <c r="M978" s="160">
        <f t="shared" si="96"/>
        <v>45507</v>
      </c>
      <c r="N978" s="158">
        <v>0.92293493308721741</v>
      </c>
      <c r="O978" s="158">
        <v>161.37</v>
      </c>
      <c r="P978" s="161">
        <f t="shared" si="92"/>
        <v>148.934</v>
      </c>
    </row>
    <row r="979" spans="9:16" x14ac:dyDescent="0.2">
      <c r="I979" s="158">
        <f t="shared" si="93"/>
        <v>3</v>
      </c>
      <c r="J979" s="158" t="str">
        <f t="shared" si="94"/>
        <v>USD</v>
      </c>
      <c r="K979" s="158" t="str">
        <f t="shared" si="95"/>
        <v>JPY</v>
      </c>
      <c r="L979" s="158" t="str">
        <f t="shared" si="91"/>
        <v>USDJPY45508</v>
      </c>
      <c r="M979" s="160">
        <f t="shared" si="96"/>
        <v>45508</v>
      </c>
      <c r="N979" s="158">
        <v>0.92293493308721741</v>
      </c>
      <c r="O979" s="158">
        <v>161.37</v>
      </c>
      <c r="P979" s="161">
        <f t="shared" si="92"/>
        <v>148.934</v>
      </c>
    </row>
    <row r="980" spans="9:16" x14ac:dyDescent="0.2">
      <c r="I980" s="158">
        <f t="shared" si="93"/>
        <v>3</v>
      </c>
      <c r="J980" s="158" t="str">
        <f t="shared" si="94"/>
        <v>USD</v>
      </c>
      <c r="K980" s="158" t="str">
        <f t="shared" si="95"/>
        <v>JPY</v>
      </c>
      <c r="L980" s="158" t="str">
        <f t="shared" si="91"/>
        <v>USDJPY45509</v>
      </c>
      <c r="M980" s="160">
        <f t="shared" si="96"/>
        <v>45509</v>
      </c>
      <c r="N980" s="158">
        <v>0.91190953857377344</v>
      </c>
      <c r="O980" s="158">
        <v>155.97999999999999</v>
      </c>
      <c r="P980" s="161">
        <f t="shared" si="92"/>
        <v>142.2396</v>
      </c>
    </row>
    <row r="981" spans="9:16" x14ac:dyDescent="0.2">
      <c r="I981" s="158">
        <f t="shared" si="93"/>
        <v>3</v>
      </c>
      <c r="J981" s="158" t="str">
        <f t="shared" si="94"/>
        <v>USD</v>
      </c>
      <c r="K981" s="158" t="str">
        <f t="shared" si="95"/>
        <v>JPY</v>
      </c>
      <c r="L981" s="158" t="str">
        <f t="shared" si="91"/>
        <v>USDJPY45510</v>
      </c>
      <c r="M981" s="160">
        <f t="shared" si="96"/>
        <v>45510</v>
      </c>
      <c r="N981" s="158">
        <v>0.91617040769583147</v>
      </c>
      <c r="O981" s="158">
        <v>158.29</v>
      </c>
      <c r="P981" s="161">
        <f t="shared" si="92"/>
        <v>145.0206</v>
      </c>
    </row>
    <row r="982" spans="9:16" x14ac:dyDescent="0.2">
      <c r="I982" s="158">
        <f t="shared" si="93"/>
        <v>3</v>
      </c>
      <c r="J982" s="158" t="str">
        <f t="shared" si="94"/>
        <v>USD</v>
      </c>
      <c r="K982" s="158" t="str">
        <f t="shared" si="95"/>
        <v>JPY</v>
      </c>
      <c r="L982" s="158" t="str">
        <f t="shared" si="91"/>
        <v>USDJPY45511</v>
      </c>
      <c r="M982" s="160">
        <f t="shared" si="96"/>
        <v>45511</v>
      </c>
      <c r="N982" s="158">
        <v>0.91558322651529023</v>
      </c>
      <c r="O982" s="158">
        <v>160.62</v>
      </c>
      <c r="P982" s="161">
        <f t="shared" si="92"/>
        <v>147.06100000000001</v>
      </c>
    </row>
    <row r="983" spans="9:16" x14ac:dyDescent="0.2">
      <c r="I983" s="158">
        <f t="shared" si="93"/>
        <v>3</v>
      </c>
      <c r="J983" s="158" t="str">
        <f t="shared" si="94"/>
        <v>USD</v>
      </c>
      <c r="K983" s="158" t="str">
        <f t="shared" si="95"/>
        <v>JPY</v>
      </c>
      <c r="L983" s="158" t="str">
        <f t="shared" si="91"/>
        <v>USDJPY45512</v>
      </c>
      <c r="M983" s="160">
        <f t="shared" si="96"/>
        <v>45512</v>
      </c>
      <c r="N983" s="158">
        <v>0.91491308325709064</v>
      </c>
      <c r="O983" s="158">
        <v>159.74</v>
      </c>
      <c r="P983" s="161">
        <f t="shared" si="92"/>
        <v>146.1482</v>
      </c>
    </row>
    <row r="984" spans="9:16" x14ac:dyDescent="0.2">
      <c r="I984" s="158">
        <f t="shared" si="93"/>
        <v>3</v>
      </c>
      <c r="J984" s="158" t="str">
        <f t="shared" si="94"/>
        <v>USD</v>
      </c>
      <c r="K984" s="158" t="str">
        <f t="shared" si="95"/>
        <v>JPY</v>
      </c>
      <c r="L984" s="158" t="str">
        <f t="shared" si="91"/>
        <v>USDJPY45513</v>
      </c>
      <c r="M984" s="160">
        <f t="shared" si="96"/>
        <v>45513</v>
      </c>
      <c r="N984" s="158">
        <v>0.91600256480718156</v>
      </c>
      <c r="O984" s="158">
        <v>160.33000000000001</v>
      </c>
      <c r="P984" s="161">
        <f t="shared" si="92"/>
        <v>146.86269999999999</v>
      </c>
    </row>
    <row r="985" spans="9:16" x14ac:dyDescent="0.2">
      <c r="I985" s="158">
        <f t="shared" si="93"/>
        <v>3</v>
      </c>
      <c r="J985" s="158" t="str">
        <f t="shared" si="94"/>
        <v>USD</v>
      </c>
      <c r="K985" s="158" t="str">
        <f t="shared" si="95"/>
        <v>JPY</v>
      </c>
      <c r="L985" s="158" t="str">
        <f t="shared" si="91"/>
        <v>USDJPY45514</v>
      </c>
      <c r="M985" s="160">
        <f t="shared" si="96"/>
        <v>45514</v>
      </c>
      <c r="N985" s="158">
        <v>0.91600256480718156</v>
      </c>
      <c r="O985" s="158">
        <v>160.33000000000001</v>
      </c>
      <c r="P985" s="161">
        <f t="shared" si="92"/>
        <v>146.86269999999999</v>
      </c>
    </row>
    <row r="986" spans="9:16" x14ac:dyDescent="0.2">
      <c r="I986" s="158">
        <f t="shared" si="93"/>
        <v>3</v>
      </c>
      <c r="J986" s="158" t="str">
        <f t="shared" si="94"/>
        <v>USD</v>
      </c>
      <c r="K986" s="158" t="str">
        <f t="shared" si="95"/>
        <v>JPY</v>
      </c>
      <c r="L986" s="158" t="str">
        <f t="shared" si="91"/>
        <v>USDJPY45515</v>
      </c>
      <c r="M986" s="160">
        <f t="shared" si="96"/>
        <v>45515</v>
      </c>
      <c r="N986" s="158">
        <v>0.91600256480718156</v>
      </c>
      <c r="O986" s="158">
        <v>160.33000000000001</v>
      </c>
      <c r="P986" s="161">
        <f t="shared" si="92"/>
        <v>146.86269999999999</v>
      </c>
    </row>
    <row r="987" spans="9:16" x14ac:dyDescent="0.2">
      <c r="I987" s="158">
        <f t="shared" si="93"/>
        <v>3</v>
      </c>
      <c r="J987" s="158" t="str">
        <f t="shared" si="94"/>
        <v>USD</v>
      </c>
      <c r="K987" s="158" t="str">
        <f t="shared" si="95"/>
        <v>JPY</v>
      </c>
      <c r="L987" s="158" t="str">
        <f t="shared" si="91"/>
        <v>USDJPY45516</v>
      </c>
      <c r="M987" s="160">
        <f t="shared" si="96"/>
        <v>45516</v>
      </c>
      <c r="N987" s="158">
        <v>0.91533180778032031</v>
      </c>
      <c r="O987" s="158">
        <v>161.25</v>
      </c>
      <c r="P987" s="161">
        <f t="shared" si="92"/>
        <v>147.59729999999999</v>
      </c>
    </row>
    <row r="988" spans="9:16" x14ac:dyDescent="0.2">
      <c r="I988" s="158">
        <f t="shared" si="93"/>
        <v>3</v>
      </c>
      <c r="J988" s="158" t="str">
        <f t="shared" si="94"/>
        <v>USD</v>
      </c>
      <c r="K988" s="158" t="str">
        <f t="shared" si="95"/>
        <v>JPY</v>
      </c>
      <c r="L988" s="158" t="str">
        <f t="shared" si="91"/>
        <v>USDJPY45517</v>
      </c>
      <c r="M988" s="160">
        <f t="shared" si="96"/>
        <v>45517</v>
      </c>
      <c r="N988" s="158">
        <v>0.91482938431982441</v>
      </c>
      <c r="O988" s="158">
        <v>161.16999999999999</v>
      </c>
      <c r="P988" s="161">
        <f t="shared" si="92"/>
        <v>147.44309999999999</v>
      </c>
    </row>
    <row r="989" spans="9:16" x14ac:dyDescent="0.2">
      <c r="I989" s="158">
        <f t="shared" si="93"/>
        <v>3</v>
      </c>
      <c r="J989" s="158" t="str">
        <f t="shared" si="94"/>
        <v>USD</v>
      </c>
      <c r="K989" s="158" t="str">
        <f t="shared" si="95"/>
        <v>JPY</v>
      </c>
      <c r="L989" s="158" t="str">
        <f t="shared" si="91"/>
        <v>USDJPY45518</v>
      </c>
      <c r="M989" s="160">
        <f t="shared" si="96"/>
        <v>45518</v>
      </c>
      <c r="N989" s="158">
        <v>0.90752336872674466</v>
      </c>
      <c r="O989" s="158">
        <v>161.97999999999999</v>
      </c>
      <c r="P989" s="161">
        <f t="shared" si="92"/>
        <v>147.00059999999999</v>
      </c>
    </row>
    <row r="990" spans="9:16" x14ac:dyDescent="0.2">
      <c r="I990" s="158">
        <f t="shared" si="93"/>
        <v>3</v>
      </c>
      <c r="J990" s="158" t="str">
        <f t="shared" si="94"/>
        <v>USD</v>
      </c>
      <c r="K990" s="158" t="str">
        <f t="shared" si="95"/>
        <v>JPY</v>
      </c>
      <c r="L990" s="158" t="str">
        <f t="shared" si="91"/>
        <v>USDJPY45519</v>
      </c>
      <c r="M990" s="160">
        <f t="shared" si="96"/>
        <v>45519</v>
      </c>
      <c r="N990" s="158">
        <v>0.90818272636454456</v>
      </c>
      <c r="O990" s="158">
        <v>162.13999999999999</v>
      </c>
      <c r="P990" s="161">
        <f t="shared" si="92"/>
        <v>147.2527</v>
      </c>
    </row>
    <row r="991" spans="9:16" x14ac:dyDescent="0.2">
      <c r="I991" s="158">
        <f t="shared" si="93"/>
        <v>3</v>
      </c>
      <c r="J991" s="158" t="str">
        <f t="shared" si="94"/>
        <v>USD</v>
      </c>
      <c r="K991" s="158" t="str">
        <f t="shared" si="95"/>
        <v>JPY</v>
      </c>
      <c r="L991" s="158" t="str">
        <f t="shared" si="91"/>
        <v>USDJPY45520</v>
      </c>
      <c r="M991" s="160">
        <f t="shared" si="96"/>
        <v>45520</v>
      </c>
      <c r="N991" s="158">
        <v>0.90958704748044394</v>
      </c>
      <c r="O991" s="158">
        <v>162.72</v>
      </c>
      <c r="P991" s="161">
        <f t="shared" si="92"/>
        <v>148.00800000000001</v>
      </c>
    </row>
    <row r="992" spans="9:16" x14ac:dyDescent="0.2">
      <c r="I992" s="158">
        <f t="shared" si="93"/>
        <v>3</v>
      </c>
      <c r="J992" s="158" t="str">
        <f t="shared" si="94"/>
        <v>USD</v>
      </c>
      <c r="K992" s="158" t="str">
        <f t="shared" si="95"/>
        <v>JPY</v>
      </c>
      <c r="L992" s="158" t="str">
        <f t="shared" si="91"/>
        <v>USDJPY45521</v>
      </c>
      <c r="M992" s="160">
        <f t="shared" si="96"/>
        <v>45521</v>
      </c>
      <c r="N992" s="158">
        <v>0.90958704748044394</v>
      </c>
      <c r="O992" s="158">
        <v>162.72</v>
      </c>
      <c r="P992" s="161">
        <f t="shared" si="92"/>
        <v>148.00800000000001</v>
      </c>
    </row>
    <row r="993" spans="9:16" x14ac:dyDescent="0.2">
      <c r="I993" s="158">
        <f t="shared" si="93"/>
        <v>3</v>
      </c>
      <c r="J993" s="158" t="str">
        <f t="shared" si="94"/>
        <v>USD</v>
      </c>
      <c r="K993" s="158" t="str">
        <f t="shared" si="95"/>
        <v>JPY</v>
      </c>
      <c r="L993" s="158" t="str">
        <f t="shared" si="91"/>
        <v>USDJPY45522</v>
      </c>
      <c r="M993" s="160">
        <f t="shared" si="96"/>
        <v>45522</v>
      </c>
      <c r="N993" s="158">
        <v>0.90958704748044394</v>
      </c>
      <c r="O993" s="158">
        <v>162.72</v>
      </c>
      <c r="P993" s="161">
        <f t="shared" si="92"/>
        <v>148.00800000000001</v>
      </c>
    </row>
    <row r="994" spans="9:16" x14ac:dyDescent="0.2">
      <c r="I994" s="158">
        <f t="shared" si="93"/>
        <v>3</v>
      </c>
      <c r="J994" s="158" t="str">
        <f t="shared" si="94"/>
        <v>USD</v>
      </c>
      <c r="K994" s="158" t="str">
        <f t="shared" si="95"/>
        <v>JPY</v>
      </c>
      <c r="L994" s="158" t="str">
        <f t="shared" si="91"/>
        <v>USDJPY45523</v>
      </c>
      <c r="M994" s="160">
        <f t="shared" si="96"/>
        <v>45523</v>
      </c>
      <c r="N994" s="158">
        <v>0.90571506204148167</v>
      </c>
      <c r="O994" s="158">
        <v>161.22</v>
      </c>
      <c r="P994" s="161">
        <f t="shared" si="92"/>
        <v>146.01939999999999</v>
      </c>
    </row>
    <row r="995" spans="9:16" x14ac:dyDescent="0.2">
      <c r="I995" s="158">
        <f t="shared" si="93"/>
        <v>3</v>
      </c>
      <c r="J995" s="158" t="str">
        <f t="shared" si="94"/>
        <v>USD</v>
      </c>
      <c r="K995" s="158" t="str">
        <f t="shared" si="95"/>
        <v>JPY</v>
      </c>
      <c r="L995" s="158" t="str">
        <f t="shared" si="91"/>
        <v>USDJPY45524</v>
      </c>
      <c r="M995" s="160">
        <f t="shared" si="96"/>
        <v>45524</v>
      </c>
      <c r="N995" s="158">
        <v>0.90220137134608436</v>
      </c>
      <c r="O995" s="158">
        <v>162.18</v>
      </c>
      <c r="P995" s="161">
        <f t="shared" si="92"/>
        <v>146.31899999999999</v>
      </c>
    </row>
    <row r="996" spans="9:16" x14ac:dyDescent="0.2">
      <c r="I996" s="158">
        <f t="shared" si="93"/>
        <v>3</v>
      </c>
      <c r="J996" s="158" t="str">
        <f t="shared" si="94"/>
        <v>USD</v>
      </c>
      <c r="K996" s="158" t="str">
        <f t="shared" si="95"/>
        <v>JPY</v>
      </c>
      <c r="L996" s="158" t="str">
        <f t="shared" si="91"/>
        <v>USDJPY45525</v>
      </c>
      <c r="M996" s="160">
        <f t="shared" si="96"/>
        <v>45525</v>
      </c>
      <c r="N996" s="158">
        <v>0.89960417416336813</v>
      </c>
      <c r="O996" s="158">
        <v>162.26</v>
      </c>
      <c r="P996" s="161">
        <f t="shared" si="92"/>
        <v>145.96979999999999</v>
      </c>
    </row>
    <row r="997" spans="9:16" x14ac:dyDescent="0.2">
      <c r="I997" s="158">
        <f t="shared" si="93"/>
        <v>3</v>
      </c>
      <c r="J997" s="158" t="str">
        <f t="shared" si="94"/>
        <v>USD</v>
      </c>
      <c r="K997" s="158" t="str">
        <f t="shared" si="95"/>
        <v>JPY</v>
      </c>
      <c r="L997" s="158" t="str">
        <f t="shared" si="91"/>
        <v>USDJPY45526</v>
      </c>
      <c r="M997" s="160">
        <f t="shared" si="96"/>
        <v>45526</v>
      </c>
      <c r="N997" s="158">
        <v>0.89806915132465204</v>
      </c>
      <c r="O997" s="158">
        <v>162.63999999999999</v>
      </c>
      <c r="P997" s="161">
        <f t="shared" si="92"/>
        <v>146.06200000000001</v>
      </c>
    </row>
    <row r="998" spans="9:16" x14ac:dyDescent="0.2">
      <c r="I998" s="158">
        <f t="shared" si="93"/>
        <v>3</v>
      </c>
      <c r="J998" s="158" t="str">
        <f t="shared" si="94"/>
        <v>USD</v>
      </c>
      <c r="K998" s="158" t="str">
        <f t="shared" si="95"/>
        <v>JPY</v>
      </c>
      <c r="L998" s="158" t="str">
        <f t="shared" si="91"/>
        <v>USDJPY45527</v>
      </c>
      <c r="M998" s="160">
        <f t="shared" si="96"/>
        <v>45527</v>
      </c>
      <c r="N998" s="158">
        <v>0.89919971225609197</v>
      </c>
      <c r="O998" s="158">
        <v>162.37</v>
      </c>
      <c r="P998" s="161">
        <f t="shared" si="92"/>
        <v>146.00309999999999</v>
      </c>
    </row>
    <row r="999" spans="9:16" x14ac:dyDescent="0.2">
      <c r="I999" s="158">
        <f t="shared" si="93"/>
        <v>3</v>
      </c>
      <c r="J999" s="158" t="str">
        <f t="shared" si="94"/>
        <v>USD</v>
      </c>
      <c r="K999" s="158" t="str">
        <f t="shared" si="95"/>
        <v>JPY</v>
      </c>
      <c r="L999" s="158" t="str">
        <f t="shared" si="91"/>
        <v>USDJPY45528</v>
      </c>
      <c r="M999" s="160">
        <f t="shared" si="96"/>
        <v>45528</v>
      </c>
      <c r="N999" s="158">
        <v>0.89919971225609197</v>
      </c>
      <c r="O999" s="158">
        <v>162.37</v>
      </c>
      <c r="P999" s="161">
        <f t="shared" si="92"/>
        <v>146.00309999999999</v>
      </c>
    </row>
    <row r="1000" spans="9:16" x14ac:dyDescent="0.2">
      <c r="I1000" s="158">
        <f t="shared" si="93"/>
        <v>3</v>
      </c>
      <c r="J1000" s="158" t="str">
        <f t="shared" si="94"/>
        <v>USD</v>
      </c>
      <c r="K1000" s="158" t="str">
        <f t="shared" si="95"/>
        <v>JPY</v>
      </c>
      <c r="L1000" s="158" t="str">
        <f t="shared" si="91"/>
        <v>USDJPY45529</v>
      </c>
      <c r="M1000" s="160">
        <f t="shared" si="96"/>
        <v>45529</v>
      </c>
      <c r="N1000" s="158">
        <v>0.89919971225609197</v>
      </c>
      <c r="O1000" s="158">
        <v>162.37</v>
      </c>
      <c r="P1000" s="161">
        <f t="shared" si="92"/>
        <v>146.00309999999999</v>
      </c>
    </row>
    <row r="1001" spans="9:16" x14ac:dyDescent="0.2">
      <c r="I1001" s="158">
        <f t="shared" si="93"/>
        <v>3</v>
      </c>
      <c r="J1001" s="158" t="str">
        <f t="shared" si="94"/>
        <v>USD</v>
      </c>
      <c r="K1001" s="158" t="str">
        <f t="shared" si="95"/>
        <v>JPY</v>
      </c>
      <c r="L1001" s="158" t="str">
        <f t="shared" si="91"/>
        <v>USDJPY45530</v>
      </c>
      <c r="M1001" s="160">
        <f t="shared" si="96"/>
        <v>45530</v>
      </c>
      <c r="N1001" s="158">
        <v>0.89581653677326878</v>
      </c>
      <c r="O1001" s="158">
        <v>160.94</v>
      </c>
      <c r="P1001" s="161">
        <f t="shared" si="92"/>
        <v>144.17269999999999</v>
      </c>
    </row>
    <row r="1002" spans="9:16" x14ac:dyDescent="0.2">
      <c r="I1002" s="158">
        <f t="shared" si="93"/>
        <v>3</v>
      </c>
      <c r="J1002" s="158" t="str">
        <f t="shared" si="94"/>
        <v>USD</v>
      </c>
      <c r="K1002" s="158" t="str">
        <f t="shared" si="95"/>
        <v>JPY</v>
      </c>
      <c r="L1002" s="158" t="str">
        <f t="shared" si="91"/>
        <v>USDJPY45531</v>
      </c>
      <c r="M1002" s="160">
        <f t="shared" si="96"/>
        <v>45531</v>
      </c>
      <c r="N1002" s="158">
        <v>0.89589679268948208</v>
      </c>
      <c r="O1002" s="158">
        <v>161.24</v>
      </c>
      <c r="P1002" s="161">
        <f t="shared" si="92"/>
        <v>144.45439999999999</v>
      </c>
    </row>
    <row r="1003" spans="9:16" x14ac:dyDescent="0.2">
      <c r="I1003" s="158">
        <f t="shared" si="93"/>
        <v>3</v>
      </c>
      <c r="J1003" s="158" t="str">
        <f t="shared" si="94"/>
        <v>USD</v>
      </c>
      <c r="K1003" s="158" t="str">
        <f t="shared" si="95"/>
        <v>JPY</v>
      </c>
      <c r="L1003" s="158" t="str">
        <f t="shared" si="91"/>
        <v>USDJPY45532</v>
      </c>
      <c r="M1003" s="160">
        <f t="shared" si="96"/>
        <v>45532</v>
      </c>
      <c r="N1003" s="158">
        <v>0.8995232526760818</v>
      </c>
      <c r="O1003" s="158">
        <v>160.57</v>
      </c>
      <c r="P1003" s="161">
        <f t="shared" si="92"/>
        <v>144.43639999999999</v>
      </c>
    </row>
    <row r="1004" spans="9:16" x14ac:dyDescent="0.2">
      <c r="I1004" s="158">
        <f t="shared" si="93"/>
        <v>3</v>
      </c>
      <c r="J1004" s="158" t="str">
        <f t="shared" si="94"/>
        <v>USD</v>
      </c>
      <c r="K1004" s="158" t="str">
        <f t="shared" si="95"/>
        <v>JPY</v>
      </c>
      <c r="L1004" s="158" t="str">
        <f t="shared" si="91"/>
        <v>USDJPY45533</v>
      </c>
      <c r="M1004" s="160">
        <f t="shared" si="96"/>
        <v>45533</v>
      </c>
      <c r="N1004" s="158">
        <v>0.90187590187590183</v>
      </c>
      <c r="O1004" s="158">
        <v>160.36000000000001</v>
      </c>
      <c r="P1004" s="161">
        <f t="shared" si="92"/>
        <v>144.62479999999999</v>
      </c>
    </row>
    <row r="1005" spans="9:16" x14ac:dyDescent="0.2">
      <c r="I1005" s="158">
        <f t="shared" si="93"/>
        <v>3</v>
      </c>
      <c r="J1005" s="158" t="str">
        <f t="shared" si="94"/>
        <v>USD</v>
      </c>
      <c r="K1005" s="158" t="str">
        <f t="shared" si="95"/>
        <v>JPY</v>
      </c>
      <c r="L1005" s="158" t="str">
        <f t="shared" si="91"/>
        <v>USDJPY45534</v>
      </c>
      <c r="M1005" s="160">
        <f t="shared" si="96"/>
        <v>45534</v>
      </c>
      <c r="N1005" s="158">
        <v>0.90195724722648141</v>
      </c>
      <c r="O1005" s="158">
        <v>161.19</v>
      </c>
      <c r="P1005" s="161">
        <f t="shared" si="92"/>
        <v>145.38650000000001</v>
      </c>
    </row>
    <row r="1006" spans="9:16" x14ac:dyDescent="0.2">
      <c r="I1006" s="158">
        <f t="shared" si="93"/>
        <v>3</v>
      </c>
      <c r="J1006" s="158" t="str">
        <f t="shared" si="94"/>
        <v>USD</v>
      </c>
      <c r="K1006" s="158" t="str">
        <f t="shared" si="95"/>
        <v>JPY</v>
      </c>
      <c r="L1006" s="158" t="str">
        <f t="shared" si="91"/>
        <v>USDJPY45535</v>
      </c>
      <c r="M1006" s="160">
        <f t="shared" si="96"/>
        <v>45535</v>
      </c>
      <c r="N1006" s="158">
        <v>0.90195724722648141</v>
      </c>
      <c r="O1006" s="158">
        <v>161.19</v>
      </c>
      <c r="P1006" s="161">
        <f t="shared" si="92"/>
        <v>145.38650000000001</v>
      </c>
    </row>
    <row r="1007" spans="9:16" x14ac:dyDescent="0.2">
      <c r="I1007" s="158">
        <f t="shared" si="93"/>
        <v>3</v>
      </c>
      <c r="J1007" s="158" t="str">
        <f t="shared" si="94"/>
        <v>USD</v>
      </c>
      <c r="K1007" s="158" t="str">
        <f t="shared" si="95"/>
        <v>JPY</v>
      </c>
      <c r="L1007" s="158" t="str">
        <f t="shared" si="91"/>
        <v>USDJPY45536</v>
      </c>
      <c r="M1007" s="160">
        <f t="shared" si="96"/>
        <v>45536</v>
      </c>
      <c r="N1007" s="158">
        <v>0.90195724722648141</v>
      </c>
      <c r="O1007" s="158">
        <v>161.19</v>
      </c>
      <c r="P1007" s="161">
        <f t="shared" si="92"/>
        <v>145.38650000000001</v>
      </c>
    </row>
    <row r="1008" spans="9:16" x14ac:dyDescent="0.2">
      <c r="I1008" s="158">
        <f t="shared" si="93"/>
        <v>3</v>
      </c>
      <c r="J1008" s="158" t="str">
        <f t="shared" si="94"/>
        <v>USD</v>
      </c>
      <c r="K1008" s="158" t="str">
        <f t="shared" si="95"/>
        <v>JPY</v>
      </c>
      <c r="L1008" s="158" t="str">
        <f t="shared" si="91"/>
        <v>USDJPY45537</v>
      </c>
      <c r="M1008" s="160">
        <f t="shared" si="96"/>
        <v>45537</v>
      </c>
      <c r="N1008" s="158">
        <v>0.90407738902450041</v>
      </c>
      <c r="O1008" s="158">
        <v>162.56</v>
      </c>
      <c r="P1008" s="161">
        <f t="shared" si="92"/>
        <v>146.96680000000001</v>
      </c>
    </row>
    <row r="1009" spans="9:16" x14ac:dyDescent="0.2">
      <c r="I1009" s="158">
        <f t="shared" si="93"/>
        <v>3</v>
      </c>
      <c r="J1009" s="158" t="str">
        <f t="shared" si="94"/>
        <v>USD</v>
      </c>
      <c r="K1009" s="158" t="str">
        <f t="shared" si="95"/>
        <v>JPY</v>
      </c>
      <c r="L1009" s="158" t="str">
        <f t="shared" si="91"/>
        <v>USDJPY45538</v>
      </c>
      <c r="M1009" s="160">
        <f t="shared" si="96"/>
        <v>45538</v>
      </c>
      <c r="N1009" s="158">
        <v>0.90620752152242867</v>
      </c>
      <c r="O1009" s="158">
        <v>161.26</v>
      </c>
      <c r="P1009" s="161">
        <f t="shared" si="92"/>
        <v>146.13499999999999</v>
      </c>
    </row>
    <row r="1010" spans="9:16" x14ac:dyDescent="0.2">
      <c r="I1010" s="158">
        <f t="shared" si="93"/>
        <v>3</v>
      </c>
      <c r="J1010" s="158" t="str">
        <f t="shared" si="94"/>
        <v>USD</v>
      </c>
      <c r="K1010" s="158" t="str">
        <f t="shared" si="95"/>
        <v>JPY</v>
      </c>
      <c r="L1010" s="158" t="str">
        <f t="shared" si="91"/>
        <v>USDJPY45539</v>
      </c>
      <c r="M1010" s="160">
        <f t="shared" si="96"/>
        <v>45539</v>
      </c>
      <c r="N1010" s="158">
        <v>0.90497737556561086</v>
      </c>
      <c r="O1010" s="158">
        <v>160.26</v>
      </c>
      <c r="P1010" s="161">
        <f t="shared" si="92"/>
        <v>145.0317</v>
      </c>
    </row>
    <row r="1011" spans="9:16" x14ac:dyDescent="0.2">
      <c r="I1011" s="158">
        <f t="shared" si="93"/>
        <v>3</v>
      </c>
      <c r="J1011" s="158" t="str">
        <f t="shared" si="94"/>
        <v>USD</v>
      </c>
      <c r="K1011" s="158" t="str">
        <f t="shared" si="95"/>
        <v>JPY</v>
      </c>
      <c r="L1011" s="158" t="str">
        <f t="shared" si="91"/>
        <v>USDJPY45540</v>
      </c>
      <c r="M1011" s="160">
        <f t="shared" si="96"/>
        <v>45540</v>
      </c>
      <c r="N1011" s="158">
        <v>0.90114445345588901</v>
      </c>
      <c r="O1011" s="158">
        <v>159.19999999999999</v>
      </c>
      <c r="P1011" s="161">
        <f t="shared" si="92"/>
        <v>143.4622</v>
      </c>
    </row>
    <row r="1012" spans="9:16" x14ac:dyDescent="0.2">
      <c r="I1012" s="158">
        <f t="shared" si="93"/>
        <v>3</v>
      </c>
      <c r="J1012" s="158" t="str">
        <f t="shared" si="94"/>
        <v>USD</v>
      </c>
      <c r="K1012" s="158" t="str">
        <f t="shared" si="95"/>
        <v>JPY</v>
      </c>
      <c r="L1012" s="158" t="str">
        <f t="shared" si="91"/>
        <v>USDJPY45541</v>
      </c>
      <c r="M1012" s="160">
        <f t="shared" si="96"/>
        <v>45541</v>
      </c>
      <c r="N1012" s="158">
        <v>0.90065747996037104</v>
      </c>
      <c r="O1012" s="158">
        <v>158.93</v>
      </c>
      <c r="P1012" s="161">
        <f t="shared" si="92"/>
        <v>143.14150000000001</v>
      </c>
    </row>
    <row r="1013" spans="9:16" x14ac:dyDescent="0.2">
      <c r="I1013" s="158">
        <f t="shared" si="93"/>
        <v>3</v>
      </c>
      <c r="J1013" s="158" t="str">
        <f t="shared" si="94"/>
        <v>USD</v>
      </c>
      <c r="K1013" s="158" t="str">
        <f t="shared" si="95"/>
        <v>JPY</v>
      </c>
      <c r="L1013" s="158" t="str">
        <f t="shared" si="91"/>
        <v>USDJPY45542</v>
      </c>
      <c r="M1013" s="160">
        <f t="shared" si="96"/>
        <v>45542</v>
      </c>
      <c r="N1013" s="158">
        <v>0.90065747996037104</v>
      </c>
      <c r="O1013" s="158">
        <v>158.93</v>
      </c>
      <c r="P1013" s="161">
        <f t="shared" si="92"/>
        <v>143.14150000000001</v>
      </c>
    </row>
    <row r="1014" spans="9:16" x14ac:dyDescent="0.2">
      <c r="I1014" s="158">
        <f t="shared" si="93"/>
        <v>3</v>
      </c>
      <c r="J1014" s="158" t="str">
        <f t="shared" si="94"/>
        <v>USD</v>
      </c>
      <c r="K1014" s="158" t="str">
        <f t="shared" si="95"/>
        <v>JPY</v>
      </c>
      <c r="L1014" s="158" t="str">
        <f t="shared" si="91"/>
        <v>USDJPY45543</v>
      </c>
      <c r="M1014" s="160">
        <f t="shared" si="96"/>
        <v>45543</v>
      </c>
      <c r="N1014" s="158">
        <v>0.90065747996037104</v>
      </c>
      <c r="O1014" s="158">
        <v>158.93</v>
      </c>
      <c r="P1014" s="161">
        <f t="shared" si="92"/>
        <v>143.14150000000001</v>
      </c>
    </row>
    <row r="1015" spans="9:16" x14ac:dyDescent="0.2">
      <c r="I1015" s="158">
        <f t="shared" si="93"/>
        <v>3</v>
      </c>
      <c r="J1015" s="158" t="str">
        <f t="shared" si="94"/>
        <v>USD</v>
      </c>
      <c r="K1015" s="158" t="str">
        <f t="shared" si="95"/>
        <v>JPY</v>
      </c>
      <c r="L1015" s="158" t="str">
        <f t="shared" si="91"/>
        <v>USDJPY45544</v>
      </c>
      <c r="M1015" s="160">
        <f t="shared" si="96"/>
        <v>45544</v>
      </c>
      <c r="N1015" s="158">
        <v>0.90555102780041652</v>
      </c>
      <c r="O1015" s="158">
        <v>158.53</v>
      </c>
      <c r="P1015" s="161">
        <f t="shared" si="92"/>
        <v>143.55699999999999</v>
      </c>
    </row>
    <row r="1016" spans="9:16" x14ac:dyDescent="0.2">
      <c r="I1016" s="158">
        <f t="shared" si="93"/>
        <v>3</v>
      </c>
      <c r="J1016" s="158" t="str">
        <f t="shared" si="94"/>
        <v>USD</v>
      </c>
      <c r="K1016" s="158" t="str">
        <f t="shared" si="95"/>
        <v>JPY</v>
      </c>
      <c r="L1016" s="158" t="str">
        <f t="shared" si="91"/>
        <v>USDJPY45545</v>
      </c>
      <c r="M1016" s="160">
        <f t="shared" si="96"/>
        <v>45545</v>
      </c>
      <c r="N1016" s="158">
        <v>0.90653612546459983</v>
      </c>
      <c r="O1016" s="158">
        <v>157.81</v>
      </c>
      <c r="P1016" s="161">
        <f t="shared" si="92"/>
        <v>143.06049999999999</v>
      </c>
    </row>
    <row r="1017" spans="9:16" x14ac:dyDescent="0.2">
      <c r="I1017" s="158">
        <f t="shared" si="93"/>
        <v>3</v>
      </c>
      <c r="J1017" s="158" t="str">
        <f t="shared" si="94"/>
        <v>USD</v>
      </c>
      <c r="K1017" s="158" t="str">
        <f t="shared" si="95"/>
        <v>JPY</v>
      </c>
      <c r="L1017" s="158" t="str">
        <f t="shared" si="91"/>
        <v>USDJPY45546</v>
      </c>
      <c r="M1017" s="160">
        <f t="shared" si="96"/>
        <v>45546</v>
      </c>
      <c r="N1017" s="158">
        <v>0.90555102780041652</v>
      </c>
      <c r="O1017" s="158">
        <v>156.6</v>
      </c>
      <c r="P1017" s="161">
        <f t="shared" si="92"/>
        <v>141.80930000000001</v>
      </c>
    </row>
    <row r="1018" spans="9:16" x14ac:dyDescent="0.2">
      <c r="I1018" s="158">
        <f t="shared" si="93"/>
        <v>3</v>
      </c>
      <c r="J1018" s="158" t="str">
        <f t="shared" si="94"/>
        <v>USD</v>
      </c>
      <c r="K1018" s="158" t="str">
        <f t="shared" si="95"/>
        <v>JPY</v>
      </c>
      <c r="L1018" s="158" t="str">
        <f t="shared" si="91"/>
        <v>USDJPY45547</v>
      </c>
      <c r="M1018" s="160">
        <f t="shared" si="96"/>
        <v>45547</v>
      </c>
      <c r="N1018" s="158">
        <v>0.90777051561365296</v>
      </c>
      <c r="O1018" s="158">
        <v>157.02000000000001</v>
      </c>
      <c r="P1018" s="161">
        <f t="shared" si="92"/>
        <v>142.53809999999999</v>
      </c>
    </row>
    <row r="1019" spans="9:16" x14ac:dyDescent="0.2">
      <c r="I1019" s="158">
        <f t="shared" si="93"/>
        <v>3</v>
      </c>
      <c r="J1019" s="158" t="str">
        <f t="shared" si="94"/>
        <v>USD</v>
      </c>
      <c r="K1019" s="158" t="str">
        <f t="shared" si="95"/>
        <v>JPY</v>
      </c>
      <c r="L1019" s="158" t="str">
        <f t="shared" si="91"/>
        <v>USDJPY45548</v>
      </c>
      <c r="M1019" s="160">
        <f t="shared" si="96"/>
        <v>45548</v>
      </c>
      <c r="N1019" s="158">
        <v>0.90244562765093395</v>
      </c>
      <c r="O1019" s="158">
        <v>156.16999999999999</v>
      </c>
      <c r="P1019" s="161">
        <f t="shared" si="92"/>
        <v>140.9349</v>
      </c>
    </row>
    <row r="1020" spans="9:16" x14ac:dyDescent="0.2">
      <c r="I1020" s="158">
        <f t="shared" si="93"/>
        <v>3</v>
      </c>
      <c r="J1020" s="158" t="str">
        <f t="shared" si="94"/>
        <v>USD</v>
      </c>
      <c r="K1020" s="158" t="str">
        <f t="shared" si="95"/>
        <v>JPY</v>
      </c>
      <c r="L1020" s="158" t="str">
        <f t="shared" si="91"/>
        <v>USDJPY45549</v>
      </c>
      <c r="M1020" s="160">
        <f t="shared" si="96"/>
        <v>45549</v>
      </c>
      <c r="N1020" s="158">
        <v>0.90244562765093395</v>
      </c>
      <c r="O1020" s="158">
        <v>156.16999999999999</v>
      </c>
      <c r="P1020" s="161">
        <f t="shared" si="92"/>
        <v>140.9349</v>
      </c>
    </row>
    <row r="1021" spans="9:16" x14ac:dyDescent="0.2">
      <c r="I1021" s="158">
        <f t="shared" si="93"/>
        <v>3</v>
      </c>
      <c r="J1021" s="158" t="str">
        <f t="shared" si="94"/>
        <v>USD</v>
      </c>
      <c r="K1021" s="158" t="str">
        <f t="shared" si="95"/>
        <v>JPY</v>
      </c>
      <c r="L1021" s="158" t="str">
        <f t="shared" si="91"/>
        <v>USDJPY45550</v>
      </c>
      <c r="M1021" s="160">
        <f t="shared" si="96"/>
        <v>45550</v>
      </c>
      <c r="N1021" s="158">
        <v>0.90244562765093395</v>
      </c>
      <c r="O1021" s="158">
        <v>156.16999999999999</v>
      </c>
      <c r="P1021" s="161">
        <f t="shared" si="92"/>
        <v>140.9349</v>
      </c>
    </row>
    <row r="1022" spans="9:16" x14ac:dyDescent="0.2">
      <c r="I1022" s="158">
        <f t="shared" si="93"/>
        <v>3</v>
      </c>
      <c r="J1022" s="158" t="str">
        <f t="shared" si="94"/>
        <v>USD</v>
      </c>
      <c r="K1022" s="158" t="str">
        <f t="shared" si="95"/>
        <v>JPY</v>
      </c>
      <c r="L1022" s="158" t="str">
        <f t="shared" si="91"/>
        <v>USDJPY45551</v>
      </c>
      <c r="M1022" s="160">
        <f t="shared" si="96"/>
        <v>45551</v>
      </c>
      <c r="N1022" s="158">
        <v>0.89879561387740425</v>
      </c>
      <c r="O1022" s="158">
        <v>155.66</v>
      </c>
      <c r="P1022" s="161">
        <f t="shared" si="92"/>
        <v>139.90649999999999</v>
      </c>
    </row>
    <row r="1023" spans="9:16" x14ac:dyDescent="0.2">
      <c r="I1023" s="158">
        <f t="shared" si="93"/>
        <v>3</v>
      </c>
      <c r="J1023" s="158" t="str">
        <f t="shared" si="94"/>
        <v>USD</v>
      </c>
      <c r="K1023" s="158" t="str">
        <f t="shared" si="95"/>
        <v>JPY</v>
      </c>
      <c r="L1023" s="158" t="str">
        <f t="shared" si="91"/>
        <v>USDJPY45552</v>
      </c>
      <c r="M1023" s="160">
        <f t="shared" si="96"/>
        <v>45552</v>
      </c>
      <c r="N1023" s="158">
        <v>0.89774665589370684</v>
      </c>
      <c r="O1023" s="158">
        <v>156.71</v>
      </c>
      <c r="P1023" s="161">
        <f t="shared" si="92"/>
        <v>140.6859</v>
      </c>
    </row>
    <row r="1024" spans="9:16" x14ac:dyDescent="0.2">
      <c r="I1024" s="158">
        <f t="shared" si="93"/>
        <v>3</v>
      </c>
      <c r="J1024" s="158" t="str">
        <f t="shared" si="94"/>
        <v>USD</v>
      </c>
      <c r="K1024" s="158" t="str">
        <f t="shared" si="95"/>
        <v>JPY</v>
      </c>
      <c r="L1024" s="158" t="str">
        <f t="shared" si="91"/>
        <v>USDJPY45553</v>
      </c>
      <c r="M1024" s="160">
        <f t="shared" si="96"/>
        <v>45553</v>
      </c>
      <c r="N1024" s="158">
        <v>0.89895720963682124</v>
      </c>
      <c r="O1024" s="158">
        <v>157.94</v>
      </c>
      <c r="P1024" s="161">
        <f t="shared" si="92"/>
        <v>141.9813</v>
      </c>
    </row>
    <row r="1025" spans="9:16" x14ac:dyDescent="0.2">
      <c r="I1025" s="158">
        <f t="shared" si="93"/>
        <v>3</v>
      </c>
      <c r="J1025" s="158" t="str">
        <f t="shared" si="94"/>
        <v>USD</v>
      </c>
      <c r="K1025" s="158" t="str">
        <f t="shared" si="95"/>
        <v>JPY</v>
      </c>
      <c r="L1025" s="158" t="str">
        <f t="shared" si="91"/>
        <v>USDJPY45554</v>
      </c>
      <c r="M1025" s="160">
        <f t="shared" si="96"/>
        <v>45554</v>
      </c>
      <c r="N1025" s="158">
        <v>0.89637863033345289</v>
      </c>
      <c r="O1025" s="158">
        <v>159.53</v>
      </c>
      <c r="P1025" s="161">
        <f t="shared" si="92"/>
        <v>142.99930000000001</v>
      </c>
    </row>
    <row r="1026" spans="9:16" x14ac:dyDescent="0.2">
      <c r="I1026" s="158">
        <f t="shared" si="93"/>
        <v>3</v>
      </c>
      <c r="J1026" s="158" t="str">
        <f t="shared" si="94"/>
        <v>USD</v>
      </c>
      <c r="K1026" s="158" t="str">
        <f t="shared" si="95"/>
        <v>JPY</v>
      </c>
      <c r="L1026" s="158" t="str">
        <f t="shared" si="91"/>
        <v>USDJPY45555</v>
      </c>
      <c r="M1026" s="160">
        <f t="shared" si="96"/>
        <v>45555</v>
      </c>
      <c r="N1026" s="158">
        <v>0.89557585527494177</v>
      </c>
      <c r="O1026" s="158">
        <v>161.08000000000001</v>
      </c>
      <c r="P1026" s="161">
        <f t="shared" si="92"/>
        <v>144.2594</v>
      </c>
    </row>
    <row r="1027" spans="9:16" x14ac:dyDescent="0.2">
      <c r="I1027" s="158">
        <f t="shared" si="93"/>
        <v>3</v>
      </c>
      <c r="J1027" s="158" t="str">
        <f t="shared" si="94"/>
        <v>USD</v>
      </c>
      <c r="K1027" s="158" t="str">
        <f t="shared" si="95"/>
        <v>JPY</v>
      </c>
      <c r="L1027" s="158" t="str">
        <f t="shared" ref="L1027:L1090" si="97">J1027&amp;K1027&amp;M1027</f>
        <v>USDJPY45556</v>
      </c>
      <c r="M1027" s="160">
        <f t="shared" si="96"/>
        <v>45556</v>
      </c>
      <c r="N1027" s="158">
        <v>0.89557585527494177</v>
      </c>
      <c r="O1027" s="158">
        <v>161.08000000000001</v>
      </c>
      <c r="P1027" s="161">
        <f t="shared" ref="P1027:P1090" si="98">ROUND(N1027*O1027,4)</f>
        <v>144.2594</v>
      </c>
    </row>
    <row r="1028" spans="9:16" x14ac:dyDescent="0.2">
      <c r="I1028" s="158">
        <f t="shared" ref="I1028:I1091" si="99">IF(M1027=$G$2,I1027+1,I1027)</f>
        <v>3</v>
      </c>
      <c r="J1028" s="158" t="str">
        <f t="shared" ref="J1028:J1091" si="100">VLOOKUP($I1028,$A:$C,2,FALSE)</f>
        <v>USD</v>
      </c>
      <c r="K1028" s="158" t="str">
        <f t="shared" ref="K1028:K1091" si="101">VLOOKUP($I1028,$A:$C,3,FALSE)</f>
        <v>JPY</v>
      </c>
      <c r="L1028" s="158" t="str">
        <f t="shared" si="97"/>
        <v>USDJPY45557</v>
      </c>
      <c r="M1028" s="160">
        <f t="shared" ref="M1028:M1091" si="102">IF(I1028=I1027,M1027+1,$G$1)</f>
        <v>45557</v>
      </c>
      <c r="N1028" s="158">
        <v>0.89557585527494177</v>
      </c>
      <c r="O1028" s="158">
        <v>161.08000000000001</v>
      </c>
      <c r="P1028" s="161">
        <f t="shared" si="98"/>
        <v>144.2594</v>
      </c>
    </row>
    <row r="1029" spans="9:16" x14ac:dyDescent="0.2">
      <c r="I1029" s="158">
        <f t="shared" si="99"/>
        <v>3</v>
      </c>
      <c r="J1029" s="158" t="str">
        <f t="shared" si="100"/>
        <v>USD</v>
      </c>
      <c r="K1029" s="158" t="str">
        <f t="shared" si="101"/>
        <v>JPY</v>
      </c>
      <c r="L1029" s="158" t="str">
        <f t="shared" si="97"/>
        <v>USDJPY45558</v>
      </c>
      <c r="M1029" s="160">
        <f t="shared" si="102"/>
        <v>45558</v>
      </c>
      <c r="N1029" s="158">
        <v>0.89936145336810858</v>
      </c>
      <c r="O1029" s="158">
        <v>159.58000000000001</v>
      </c>
      <c r="P1029" s="161">
        <f t="shared" si="98"/>
        <v>143.52010000000001</v>
      </c>
    </row>
    <row r="1030" spans="9:16" x14ac:dyDescent="0.2">
      <c r="I1030" s="158">
        <f t="shared" si="99"/>
        <v>3</v>
      </c>
      <c r="J1030" s="158" t="str">
        <f t="shared" si="100"/>
        <v>USD</v>
      </c>
      <c r="K1030" s="158" t="str">
        <f t="shared" si="101"/>
        <v>JPY</v>
      </c>
      <c r="L1030" s="158" t="str">
        <f t="shared" si="97"/>
        <v>USDJPY45559</v>
      </c>
      <c r="M1030" s="160">
        <f t="shared" si="102"/>
        <v>45559</v>
      </c>
      <c r="N1030" s="158">
        <v>0.89823048594269295</v>
      </c>
      <c r="O1030" s="158">
        <v>160.13999999999999</v>
      </c>
      <c r="P1030" s="161">
        <f t="shared" si="98"/>
        <v>143.8426</v>
      </c>
    </row>
    <row r="1031" spans="9:16" x14ac:dyDescent="0.2">
      <c r="I1031" s="158">
        <f t="shared" si="99"/>
        <v>3</v>
      </c>
      <c r="J1031" s="158" t="str">
        <f t="shared" si="100"/>
        <v>USD</v>
      </c>
      <c r="K1031" s="158" t="str">
        <f t="shared" si="101"/>
        <v>JPY</v>
      </c>
      <c r="L1031" s="158" t="str">
        <f t="shared" si="97"/>
        <v>USDJPY45560</v>
      </c>
      <c r="M1031" s="160">
        <f t="shared" si="102"/>
        <v>45560</v>
      </c>
      <c r="N1031" s="158">
        <v>0.89333571556190816</v>
      </c>
      <c r="O1031" s="158">
        <v>161.49</v>
      </c>
      <c r="P1031" s="161">
        <f t="shared" si="98"/>
        <v>144.26480000000001</v>
      </c>
    </row>
    <row r="1032" spans="9:16" x14ac:dyDescent="0.2">
      <c r="I1032" s="158">
        <f t="shared" si="99"/>
        <v>3</v>
      </c>
      <c r="J1032" s="158" t="str">
        <f t="shared" si="100"/>
        <v>USD</v>
      </c>
      <c r="K1032" s="158" t="str">
        <f t="shared" si="101"/>
        <v>JPY</v>
      </c>
      <c r="L1032" s="158" t="str">
        <f t="shared" si="97"/>
        <v>USDJPY45561</v>
      </c>
      <c r="M1032" s="160">
        <f t="shared" si="102"/>
        <v>45561</v>
      </c>
      <c r="N1032" s="158">
        <v>0.89645898700134474</v>
      </c>
      <c r="O1032" s="158">
        <v>160.78</v>
      </c>
      <c r="P1032" s="161">
        <f t="shared" si="98"/>
        <v>144.1327</v>
      </c>
    </row>
    <row r="1033" spans="9:16" x14ac:dyDescent="0.2">
      <c r="I1033" s="158">
        <f t="shared" si="99"/>
        <v>3</v>
      </c>
      <c r="J1033" s="158" t="str">
        <f t="shared" si="100"/>
        <v>USD</v>
      </c>
      <c r="K1033" s="158" t="str">
        <f t="shared" si="101"/>
        <v>JPY</v>
      </c>
      <c r="L1033" s="158" t="str">
        <f t="shared" si="97"/>
        <v>USDJPY45562</v>
      </c>
      <c r="M1033" s="160">
        <f t="shared" si="102"/>
        <v>45562</v>
      </c>
      <c r="N1033" s="158">
        <v>0.89621796020792266</v>
      </c>
      <c r="O1033" s="158">
        <v>159.63</v>
      </c>
      <c r="P1033" s="161">
        <f t="shared" si="98"/>
        <v>143.0633</v>
      </c>
    </row>
    <row r="1034" spans="9:16" x14ac:dyDescent="0.2">
      <c r="I1034" s="158">
        <f t="shared" si="99"/>
        <v>3</v>
      </c>
      <c r="J1034" s="158" t="str">
        <f t="shared" si="100"/>
        <v>USD</v>
      </c>
      <c r="K1034" s="158" t="str">
        <f t="shared" si="101"/>
        <v>JPY</v>
      </c>
      <c r="L1034" s="158" t="str">
        <f t="shared" si="97"/>
        <v>USDJPY45563</v>
      </c>
      <c r="M1034" s="160">
        <f t="shared" si="102"/>
        <v>45563</v>
      </c>
      <c r="N1034" s="158">
        <v>0.89621796020792266</v>
      </c>
      <c r="O1034" s="158">
        <v>159.63</v>
      </c>
      <c r="P1034" s="161">
        <f t="shared" si="98"/>
        <v>143.0633</v>
      </c>
    </row>
    <row r="1035" spans="9:16" x14ac:dyDescent="0.2">
      <c r="I1035" s="158">
        <f t="shared" si="99"/>
        <v>3</v>
      </c>
      <c r="J1035" s="158" t="str">
        <f t="shared" si="100"/>
        <v>USD</v>
      </c>
      <c r="K1035" s="158" t="str">
        <f t="shared" si="101"/>
        <v>JPY</v>
      </c>
      <c r="L1035" s="158" t="str">
        <f t="shared" si="97"/>
        <v>USDJPY45564</v>
      </c>
      <c r="M1035" s="160">
        <f t="shared" si="102"/>
        <v>45564</v>
      </c>
      <c r="N1035" s="158">
        <v>0.89621796020792266</v>
      </c>
      <c r="O1035" s="158">
        <v>159.63</v>
      </c>
      <c r="P1035" s="161">
        <f t="shared" si="98"/>
        <v>143.0633</v>
      </c>
    </row>
    <row r="1036" spans="9:16" x14ac:dyDescent="0.2">
      <c r="I1036" s="158">
        <f t="shared" si="99"/>
        <v>3</v>
      </c>
      <c r="J1036" s="158" t="str">
        <f t="shared" si="100"/>
        <v>USD</v>
      </c>
      <c r="K1036" s="158" t="str">
        <f t="shared" si="101"/>
        <v>JPY</v>
      </c>
      <c r="L1036" s="158" t="str">
        <f t="shared" si="97"/>
        <v>USDJPY45565</v>
      </c>
      <c r="M1036" s="160">
        <f t="shared" si="102"/>
        <v>45565</v>
      </c>
      <c r="N1036" s="158">
        <v>0.8931761343336907</v>
      </c>
      <c r="O1036" s="158">
        <v>159.82</v>
      </c>
      <c r="P1036" s="161">
        <f t="shared" si="98"/>
        <v>142.7474</v>
      </c>
    </row>
    <row r="1037" spans="9:16" x14ac:dyDescent="0.2">
      <c r="I1037" s="158">
        <f t="shared" si="99"/>
        <v>3</v>
      </c>
      <c r="J1037" s="158" t="str">
        <f t="shared" si="100"/>
        <v>USD</v>
      </c>
      <c r="K1037" s="158" t="str">
        <f t="shared" si="101"/>
        <v>JPY</v>
      </c>
      <c r="L1037" s="158" t="str">
        <f t="shared" si="97"/>
        <v>USDJPY45566</v>
      </c>
      <c r="M1037" s="160">
        <f t="shared" si="102"/>
        <v>45566</v>
      </c>
      <c r="N1037" s="158">
        <v>0.90203860725239038</v>
      </c>
      <c r="O1037" s="158">
        <v>159.37</v>
      </c>
      <c r="P1037" s="161">
        <f t="shared" si="98"/>
        <v>143.75790000000001</v>
      </c>
    </row>
    <row r="1038" spans="9:16" x14ac:dyDescent="0.2">
      <c r="I1038" s="158">
        <f t="shared" si="99"/>
        <v>3</v>
      </c>
      <c r="J1038" s="158" t="str">
        <f t="shared" si="100"/>
        <v>USD</v>
      </c>
      <c r="K1038" s="158" t="str">
        <f t="shared" si="101"/>
        <v>JPY</v>
      </c>
      <c r="L1038" s="158" t="str">
        <f t="shared" si="97"/>
        <v>USDJPY45567</v>
      </c>
      <c r="M1038" s="160">
        <f t="shared" si="102"/>
        <v>45567</v>
      </c>
      <c r="N1038" s="158">
        <v>0.90326077138469874</v>
      </c>
      <c r="O1038" s="158">
        <v>160.26</v>
      </c>
      <c r="P1038" s="161">
        <f t="shared" si="98"/>
        <v>144.75659999999999</v>
      </c>
    </row>
    <row r="1039" spans="9:16" x14ac:dyDescent="0.2">
      <c r="I1039" s="158">
        <f t="shared" si="99"/>
        <v>3</v>
      </c>
      <c r="J1039" s="158" t="str">
        <f t="shared" si="100"/>
        <v>USD</v>
      </c>
      <c r="K1039" s="158" t="str">
        <f t="shared" si="101"/>
        <v>JPY</v>
      </c>
      <c r="L1039" s="158" t="str">
        <f t="shared" si="97"/>
        <v>USDJPY45568</v>
      </c>
      <c r="M1039" s="160">
        <f t="shared" si="102"/>
        <v>45568</v>
      </c>
      <c r="N1039" s="158">
        <v>0.90587915572062683</v>
      </c>
      <c r="O1039" s="158">
        <v>161.97999999999999</v>
      </c>
      <c r="P1039" s="161">
        <f t="shared" si="98"/>
        <v>146.73429999999999</v>
      </c>
    </row>
    <row r="1040" spans="9:16" x14ac:dyDescent="0.2">
      <c r="I1040" s="158">
        <f t="shared" si="99"/>
        <v>3</v>
      </c>
      <c r="J1040" s="158" t="str">
        <f t="shared" si="100"/>
        <v>USD</v>
      </c>
      <c r="K1040" s="158" t="str">
        <f t="shared" si="101"/>
        <v>JPY</v>
      </c>
      <c r="L1040" s="158" t="str">
        <f t="shared" si="97"/>
        <v>USDJPY45569</v>
      </c>
      <c r="M1040" s="160">
        <f t="shared" si="102"/>
        <v>45569</v>
      </c>
      <c r="N1040" s="158">
        <v>0.90670051681929464</v>
      </c>
      <c r="O1040" s="158">
        <v>161.69</v>
      </c>
      <c r="P1040" s="161">
        <f t="shared" si="98"/>
        <v>146.6044</v>
      </c>
    </row>
    <row r="1041" spans="9:16" x14ac:dyDescent="0.2">
      <c r="I1041" s="158">
        <f t="shared" si="99"/>
        <v>3</v>
      </c>
      <c r="J1041" s="158" t="str">
        <f t="shared" si="100"/>
        <v>USD</v>
      </c>
      <c r="K1041" s="158" t="str">
        <f t="shared" si="101"/>
        <v>JPY</v>
      </c>
      <c r="L1041" s="158" t="str">
        <f t="shared" si="97"/>
        <v>USDJPY45570</v>
      </c>
      <c r="M1041" s="160">
        <f t="shared" si="102"/>
        <v>45570</v>
      </c>
      <c r="N1041" s="158">
        <v>0.90670051681929464</v>
      </c>
      <c r="O1041" s="158">
        <v>161.69</v>
      </c>
      <c r="P1041" s="161">
        <f t="shared" si="98"/>
        <v>146.6044</v>
      </c>
    </row>
    <row r="1042" spans="9:16" x14ac:dyDescent="0.2">
      <c r="I1042" s="158">
        <f t="shared" si="99"/>
        <v>3</v>
      </c>
      <c r="J1042" s="158" t="str">
        <f t="shared" si="100"/>
        <v>USD</v>
      </c>
      <c r="K1042" s="158" t="str">
        <f t="shared" si="101"/>
        <v>JPY</v>
      </c>
      <c r="L1042" s="158" t="str">
        <f t="shared" si="97"/>
        <v>USDJPY45571</v>
      </c>
      <c r="M1042" s="160">
        <f t="shared" si="102"/>
        <v>45571</v>
      </c>
      <c r="N1042" s="158">
        <v>0.90670051681929464</v>
      </c>
      <c r="O1042" s="158">
        <v>161.69</v>
      </c>
      <c r="P1042" s="161">
        <f t="shared" si="98"/>
        <v>146.6044</v>
      </c>
    </row>
    <row r="1043" spans="9:16" x14ac:dyDescent="0.2">
      <c r="I1043" s="158">
        <f t="shared" si="99"/>
        <v>3</v>
      </c>
      <c r="J1043" s="158" t="str">
        <f t="shared" si="100"/>
        <v>USD</v>
      </c>
      <c r="K1043" s="158" t="str">
        <f t="shared" si="101"/>
        <v>JPY</v>
      </c>
      <c r="L1043" s="158" t="str">
        <f t="shared" si="97"/>
        <v>USDJPY45572</v>
      </c>
      <c r="M1043" s="160">
        <f t="shared" si="102"/>
        <v>45572</v>
      </c>
      <c r="N1043" s="158">
        <v>0.91058095064651245</v>
      </c>
      <c r="O1043" s="158">
        <v>162.63</v>
      </c>
      <c r="P1043" s="161">
        <f t="shared" si="98"/>
        <v>148.08779999999999</v>
      </c>
    </row>
    <row r="1044" spans="9:16" x14ac:dyDescent="0.2">
      <c r="I1044" s="158">
        <f t="shared" si="99"/>
        <v>3</v>
      </c>
      <c r="J1044" s="158" t="str">
        <f t="shared" si="100"/>
        <v>USD</v>
      </c>
      <c r="K1044" s="158" t="str">
        <f t="shared" si="101"/>
        <v>JPY</v>
      </c>
      <c r="L1044" s="158" t="str">
        <f t="shared" si="97"/>
        <v>USDJPY45573</v>
      </c>
      <c r="M1044" s="160">
        <f t="shared" si="102"/>
        <v>45573</v>
      </c>
      <c r="N1044" s="158">
        <v>0.91058095064651245</v>
      </c>
      <c r="O1044" s="158">
        <v>162.49</v>
      </c>
      <c r="P1044" s="161">
        <f t="shared" si="98"/>
        <v>147.96029999999999</v>
      </c>
    </row>
    <row r="1045" spans="9:16" x14ac:dyDescent="0.2">
      <c r="I1045" s="158">
        <f t="shared" si="99"/>
        <v>3</v>
      </c>
      <c r="J1045" s="158" t="str">
        <f t="shared" si="100"/>
        <v>USD</v>
      </c>
      <c r="K1045" s="158" t="str">
        <f t="shared" si="101"/>
        <v>JPY</v>
      </c>
      <c r="L1045" s="158" t="str">
        <f t="shared" si="97"/>
        <v>USDJPY45574</v>
      </c>
      <c r="M1045" s="160">
        <f t="shared" si="102"/>
        <v>45574</v>
      </c>
      <c r="N1045" s="158">
        <v>0.9126585744273068</v>
      </c>
      <c r="O1045" s="158">
        <v>162.97</v>
      </c>
      <c r="P1045" s="161">
        <f t="shared" si="98"/>
        <v>148.73599999999999</v>
      </c>
    </row>
    <row r="1046" spans="9:16" x14ac:dyDescent="0.2">
      <c r="I1046" s="158">
        <f t="shared" si="99"/>
        <v>3</v>
      </c>
      <c r="J1046" s="158" t="str">
        <f t="shared" si="100"/>
        <v>USD</v>
      </c>
      <c r="K1046" s="158" t="str">
        <f t="shared" si="101"/>
        <v>JPY</v>
      </c>
      <c r="L1046" s="158" t="str">
        <f t="shared" si="97"/>
        <v>USDJPY45575</v>
      </c>
      <c r="M1046" s="160">
        <f t="shared" si="102"/>
        <v>45575</v>
      </c>
      <c r="N1046" s="158">
        <v>0.91474570069520678</v>
      </c>
      <c r="O1046" s="158">
        <v>162.85</v>
      </c>
      <c r="P1046" s="161">
        <f t="shared" si="98"/>
        <v>148.96629999999999</v>
      </c>
    </row>
    <row r="1047" spans="9:16" x14ac:dyDescent="0.2">
      <c r="I1047" s="158">
        <f t="shared" si="99"/>
        <v>3</v>
      </c>
      <c r="J1047" s="158" t="str">
        <f t="shared" si="100"/>
        <v>USD</v>
      </c>
      <c r="K1047" s="158" t="str">
        <f t="shared" si="101"/>
        <v>JPY</v>
      </c>
      <c r="L1047" s="158" t="str">
        <f t="shared" si="97"/>
        <v>USDJPY45576</v>
      </c>
      <c r="M1047" s="160">
        <f t="shared" si="102"/>
        <v>45576</v>
      </c>
      <c r="N1047" s="158">
        <v>0.91424392027793011</v>
      </c>
      <c r="O1047" s="158">
        <v>162.94</v>
      </c>
      <c r="P1047" s="161">
        <f t="shared" si="98"/>
        <v>148.96690000000001</v>
      </c>
    </row>
    <row r="1048" spans="9:16" x14ac:dyDescent="0.2">
      <c r="I1048" s="158">
        <f t="shared" si="99"/>
        <v>3</v>
      </c>
      <c r="J1048" s="158" t="str">
        <f t="shared" si="100"/>
        <v>USD</v>
      </c>
      <c r="K1048" s="158" t="str">
        <f t="shared" si="101"/>
        <v>JPY</v>
      </c>
      <c r="L1048" s="158" t="str">
        <f t="shared" si="97"/>
        <v>USDJPY45577</v>
      </c>
      <c r="M1048" s="160">
        <f t="shared" si="102"/>
        <v>45577</v>
      </c>
      <c r="N1048" s="158">
        <v>0.91424392027793011</v>
      </c>
      <c r="O1048" s="158">
        <v>162.94</v>
      </c>
      <c r="P1048" s="161">
        <f t="shared" si="98"/>
        <v>148.96690000000001</v>
      </c>
    </row>
    <row r="1049" spans="9:16" x14ac:dyDescent="0.2">
      <c r="I1049" s="158">
        <f t="shared" si="99"/>
        <v>3</v>
      </c>
      <c r="J1049" s="158" t="str">
        <f t="shared" si="100"/>
        <v>USD</v>
      </c>
      <c r="K1049" s="158" t="str">
        <f t="shared" si="101"/>
        <v>JPY</v>
      </c>
      <c r="L1049" s="158" t="str">
        <f t="shared" si="97"/>
        <v>USDJPY45578</v>
      </c>
      <c r="M1049" s="160">
        <f t="shared" si="102"/>
        <v>45578</v>
      </c>
      <c r="N1049" s="158">
        <v>0.91424392027793011</v>
      </c>
      <c r="O1049" s="158">
        <v>162.94</v>
      </c>
      <c r="P1049" s="161">
        <f t="shared" si="98"/>
        <v>148.96690000000001</v>
      </c>
    </row>
    <row r="1050" spans="9:16" x14ac:dyDescent="0.2">
      <c r="I1050" s="158">
        <f t="shared" si="99"/>
        <v>3</v>
      </c>
      <c r="J1050" s="158" t="str">
        <f t="shared" si="100"/>
        <v>USD</v>
      </c>
      <c r="K1050" s="158" t="str">
        <f t="shared" si="101"/>
        <v>JPY</v>
      </c>
      <c r="L1050" s="158" t="str">
        <f t="shared" si="97"/>
        <v>USDJPY45579</v>
      </c>
      <c r="M1050" s="160">
        <f t="shared" si="102"/>
        <v>45579</v>
      </c>
      <c r="N1050" s="158">
        <v>0.91617040769583147</v>
      </c>
      <c r="O1050" s="158">
        <v>163.38999999999999</v>
      </c>
      <c r="P1050" s="161">
        <f t="shared" si="98"/>
        <v>149.69309999999999</v>
      </c>
    </row>
    <row r="1051" spans="9:16" x14ac:dyDescent="0.2">
      <c r="I1051" s="158">
        <f t="shared" si="99"/>
        <v>3</v>
      </c>
      <c r="J1051" s="158" t="str">
        <f t="shared" si="100"/>
        <v>USD</v>
      </c>
      <c r="K1051" s="158" t="str">
        <f t="shared" si="101"/>
        <v>JPY</v>
      </c>
      <c r="L1051" s="158" t="str">
        <f t="shared" si="97"/>
        <v>USDJPY45580</v>
      </c>
      <c r="M1051" s="160">
        <f t="shared" si="102"/>
        <v>45580</v>
      </c>
      <c r="N1051" s="158">
        <v>0.91717875813996141</v>
      </c>
      <c r="O1051" s="158">
        <v>162.85</v>
      </c>
      <c r="P1051" s="161">
        <f t="shared" si="98"/>
        <v>149.36259999999999</v>
      </c>
    </row>
    <row r="1052" spans="9:16" x14ac:dyDescent="0.2">
      <c r="I1052" s="158">
        <f t="shared" si="99"/>
        <v>3</v>
      </c>
      <c r="J1052" s="158" t="str">
        <f t="shared" si="100"/>
        <v>USD</v>
      </c>
      <c r="K1052" s="158" t="str">
        <f t="shared" si="101"/>
        <v>JPY</v>
      </c>
      <c r="L1052" s="158" t="str">
        <f t="shared" si="97"/>
        <v>USDJPY45581</v>
      </c>
      <c r="M1052" s="160">
        <f t="shared" si="102"/>
        <v>45581</v>
      </c>
      <c r="N1052" s="158">
        <v>0.91768376617417646</v>
      </c>
      <c r="O1052" s="158">
        <v>162.57</v>
      </c>
      <c r="P1052" s="161">
        <f t="shared" si="98"/>
        <v>149.18780000000001</v>
      </c>
    </row>
    <row r="1053" spans="9:16" x14ac:dyDescent="0.2">
      <c r="I1053" s="158">
        <f t="shared" si="99"/>
        <v>3</v>
      </c>
      <c r="J1053" s="158" t="str">
        <f t="shared" si="100"/>
        <v>USD</v>
      </c>
      <c r="K1053" s="158" t="str">
        <f t="shared" si="101"/>
        <v>JPY</v>
      </c>
      <c r="L1053" s="158" t="str">
        <f t="shared" si="97"/>
        <v>USDJPY45582</v>
      </c>
      <c r="M1053" s="160">
        <f t="shared" si="102"/>
        <v>45582</v>
      </c>
      <c r="N1053" s="158">
        <v>0.92030185900975514</v>
      </c>
      <c r="O1053" s="158">
        <v>162.5</v>
      </c>
      <c r="P1053" s="161">
        <f t="shared" si="98"/>
        <v>149.54910000000001</v>
      </c>
    </row>
    <row r="1054" spans="9:16" x14ac:dyDescent="0.2">
      <c r="I1054" s="158">
        <f t="shared" si="99"/>
        <v>3</v>
      </c>
      <c r="J1054" s="158" t="str">
        <f t="shared" si="100"/>
        <v>USD</v>
      </c>
      <c r="K1054" s="158" t="str">
        <f t="shared" si="101"/>
        <v>JPY</v>
      </c>
      <c r="L1054" s="158" t="str">
        <f t="shared" si="97"/>
        <v>USDJPY45583</v>
      </c>
      <c r="M1054" s="160">
        <f t="shared" si="102"/>
        <v>45583</v>
      </c>
      <c r="N1054" s="158">
        <v>0.92191389324237116</v>
      </c>
      <c r="O1054" s="158">
        <v>162.75</v>
      </c>
      <c r="P1054" s="161">
        <f t="shared" si="98"/>
        <v>150.04150000000001</v>
      </c>
    </row>
    <row r="1055" spans="9:16" x14ac:dyDescent="0.2">
      <c r="I1055" s="158">
        <f t="shared" si="99"/>
        <v>3</v>
      </c>
      <c r="J1055" s="158" t="str">
        <f t="shared" si="100"/>
        <v>USD</v>
      </c>
      <c r="K1055" s="158" t="str">
        <f t="shared" si="101"/>
        <v>JPY</v>
      </c>
      <c r="L1055" s="158" t="str">
        <f t="shared" si="97"/>
        <v>USDJPY45584</v>
      </c>
      <c r="M1055" s="160">
        <f t="shared" si="102"/>
        <v>45584</v>
      </c>
      <c r="N1055" s="158">
        <v>0.92191389324237116</v>
      </c>
      <c r="O1055" s="158">
        <v>162.75</v>
      </c>
      <c r="P1055" s="161">
        <f t="shared" si="98"/>
        <v>150.04150000000001</v>
      </c>
    </row>
    <row r="1056" spans="9:16" x14ac:dyDescent="0.2">
      <c r="I1056" s="158">
        <f t="shared" si="99"/>
        <v>3</v>
      </c>
      <c r="J1056" s="158" t="str">
        <f t="shared" si="100"/>
        <v>USD</v>
      </c>
      <c r="K1056" s="158" t="str">
        <f t="shared" si="101"/>
        <v>JPY</v>
      </c>
      <c r="L1056" s="158" t="str">
        <f t="shared" si="97"/>
        <v>USDJPY45585</v>
      </c>
      <c r="M1056" s="160">
        <f t="shared" si="102"/>
        <v>45585</v>
      </c>
      <c r="N1056" s="158">
        <v>0.92191389324237116</v>
      </c>
      <c r="O1056" s="158">
        <v>162.75</v>
      </c>
      <c r="P1056" s="161">
        <f t="shared" si="98"/>
        <v>150.04150000000001</v>
      </c>
    </row>
    <row r="1057" spans="9:16" x14ac:dyDescent="0.2">
      <c r="I1057" s="158">
        <f t="shared" si="99"/>
        <v>3</v>
      </c>
      <c r="J1057" s="158" t="str">
        <f t="shared" si="100"/>
        <v>USD</v>
      </c>
      <c r="K1057" s="158" t="str">
        <f t="shared" si="101"/>
        <v>JPY</v>
      </c>
      <c r="L1057" s="158" t="str">
        <f t="shared" si="97"/>
        <v>USDJPY45586</v>
      </c>
      <c r="M1057" s="160">
        <f t="shared" si="102"/>
        <v>45586</v>
      </c>
      <c r="N1057" s="158">
        <v>0.92140422003132783</v>
      </c>
      <c r="O1057" s="158">
        <v>162.79</v>
      </c>
      <c r="P1057" s="161">
        <f t="shared" si="98"/>
        <v>149.99539999999999</v>
      </c>
    </row>
    <row r="1058" spans="9:16" x14ac:dyDescent="0.2">
      <c r="I1058" s="158">
        <f t="shared" si="99"/>
        <v>3</v>
      </c>
      <c r="J1058" s="158" t="str">
        <f t="shared" si="100"/>
        <v>USD</v>
      </c>
      <c r="K1058" s="158" t="str">
        <f t="shared" si="101"/>
        <v>JPY</v>
      </c>
      <c r="L1058" s="158" t="str">
        <f t="shared" si="97"/>
        <v>USDJPY45587</v>
      </c>
      <c r="M1058" s="160">
        <f t="shared" si="102"/>
        <v>45587</v>
      </c>
      <c r="N1058" s="158">
        <v>0.9241290084095739</v>
      </c>
      <c r="O1058" s="158">
        <v>163.22</v>
      </c>
      <c r="P1058" s="161">
        <f t="shared" si="98"/>
        <v>150.83629999999999</v>
      </c>
    </row>
    <row r="1059" spans="9:16" x14ac:dyDescent="0.2">
      <c r="I1059" s="158">
        <f t="shared" si="99"/>
        <v>3</v>
      </c>
      <c r="J1059" s="158" t="str">
        <f t="shared" si="100"/>
        <v>USD</v>
      </c>
      <c r="K1059" s="158" t="str">
        <f t="shared" si="101"/>
        <v>JPY</v>
      </c>
      <c r="L1059" s="158" t="str">
        <f t="shared" si="97"/>
        <v>USDJPY45588</v>
      </c>
      <c r="M1059" s="160">
        <f t="shared" si="102"/>
        <v>45588</v>
      </c>
      <c r="N1059" s="158">
        <v>0.92876381536175356</v>
      </c>
      <c r="O1059" s="158">
        <v>164.66</v>
      </c>
      <c r="P1059" s="161">
        <f t="shared" si="98"/>
        <v>152.93020000000001</v>
      </c>
    </row>
    <row r="1060" spans="9:16" x14ac:dyDescent="0.2">
      <c r="I1060" s="158">
        <f t="shared" si="99"/>
        <v>3</v>
      </c>
      <c r="J1060" s="158" t="str">
        <f t="shared" si="100"/>
        <v>USD</v>
      </c>
      <c r="K1060" s="158" t="str">
        <f t="shared" si="101"/>
        <v>JPY</v>
      </c>
      <c r="L1060" s="158" t="str">
        <f t="shared" si="97"/>
        <v>USDJPY45589</v>
      </c>
      <c r="M1060" s="160">
        <f t="shared" si="102"/>
        <v>45589</v>
      </c>
      <c r="N1060" s="158">
        <v>0.92584019998148315</v>
      </c>
      <c r="O1060" s="158">
        <v>164.12</v>
      </c>
      <c r="P1060" s="161">
        <f t="shared" si="98"/>
        <v>151.94890000000001</v>
      </c>
    </row>
    <row r="1061" spans="9:16" x14ac:dyDescent="0.2">
      <c r="I1061" s="158">
        <f t="shared" si="99"/>
        <v>3</v>
      </c>
      <c r="J1061" s="158" t="str">
        <f t="shared" si="100"/>
        <v>USD</v>
      </c>
      <c r="K1061" s="158" t="str">
        <f t="shared" si="101"/>
        <v>JPY</v>
      </c>
      <c r="L1061" s="158" t="str">
        <f t="shared" si="97"/>
        <v>USDJPY45590</v>
      </c>
      <c r="M1061" s="160">
        <f t="shared" si="102"/>
        <v>45590</v>
      </c>
      <c r="N1061" s="158">
        <v>0.92378752886836024</v>
      </c>
      <c r="O1061" s="158">
        <v>164.45</v>
      </c>
      <c r="P1061" s="161">
        <f t="shared" si="98"/>
        <v>151.9169</v>
      </c>
    </row>
    <row r="1062" spans="9:16" x14ac:dyDescent="0.2">
      <c r="I1062" s="158">
        <f t="shared" si="99"/>
        <v>3</v>
      </c>
      <c r="J1062" s="158" t="str">
        <f t="shared" si="100"/>
        <v>USD</v>
      </c>
      <c r="K1062" s="158" t="str">
        <f t="shared" si="101"/>
        <v>JPY</v>
      </c>
      <c r="L1062" s="158" t="str">
        <f t="shared" si="97"/>
        <v>USDJPY45591</v>
      </c>
      <c r="M1062" s="160">
        <f t="shared" si="102"/>
        <v>45591</v>
      </c>
      <c r="N1062" s="158">
        <v>0.92378752886836024</v>
      </c>
      <c r="O1062" s="158">
        <v>164.45</v>
      </c>
      <c r="P1062" s="161">
        <f t="shared" si="98"/>
        <v>151.9169</v>
      </c>
    </row>
    <row r="1063" spans="9:16" x14ac:dyDescent="0.2">
      <c r="I1063" s="158">
        <f t="shared" si="99"/>
        <v>3</v>
      </c>
      <c r="J1063" s="158" t="str">
        <f t="shared" si="100"/>
        <v>USD</v>
      </c>
      <c r="K1063" s="158" t="str">
        <f t="shared" si="101"/>
        <v>JPY</v>
      </c>
      <c r="L1063" s="158" t="str">
        <f t="shared" si="97"/>
        <v>USDJPY45592</v>
      </c>
      <c r="M1063" s="160">
        <f t="shared" si="102"/>
        <v>45592</v>
      </c>
      <c r="N1063" s="158">
        <v>0.92378752886836024</v>
      </c>
      <c r="O1063" s="158">
        <v>164.45</v>
      </c>
      <c r="P1063" s="161">
        <f t="shared" si="98"/>
        <v>151.9169</v>
      </c>
    </row>
    <row r="1064" spans="9:16" x14ac:dyDescent="0.2">
      <c r="I1064" s="158">
        <f t="shared" si="99"/>
        <v>3</v>
      </c>
      <c r="J1064" s="158" t="str">
        <f t="shared" si="100"/>
        <v>USD</v>
      </c>
      <c r="K1064" s="158" t="str">
        <f t="shared" si="101"/>
        <v>JPY</v>
      </c>
      <c r="L1064" s="158" t="str">
        <f t="shared" si="97"/>
        <v>USDJPY45593</v>
      </c>
      <c r="M1064" s="160">
        <f t="shared" si="102"/>
        <v>45593</v>
      </c>
      <c r="N1064" s="158">
        <v>0.92438528378628204</v>
      </c>
      <c r="O1064" s="158">
        <v>165.18</v>
      </c>
      <c r="P1064" s="161">
        <f t="shared" si="98"/>
        <v>152.69</v>
      </c>
    </row>
    <row r="1065" spans="9:16" x14ac:dyDescent="0.2">
      <c r="I1065" s="158">
        <f t="shared" si="99"/>
        <v>3</v>
      </c>
      <c r="J1065" s="158" t="str">
        <f t="shared" si="100"/>
        <v>USD</v>
      </c>
      <c r="K1065" s="158" t="str">
        <f t="shared" si="101"/>
        <v>JPY</v>
      </c>
      <c r="L1065" s="158" t="str">
        <f t="shared" si="97"/>
        <v>USDJPY45594</v>
      </c>
      <c r="M1065" s="160">
        <f t="shared" si="102"/>
        <v>45594</v>
      </c>
      <c r="N1065" s="158">
        <v>0.92816038611472074</v>
      </c>
      <c r="O1065" s="158">
        <v>165.66</v>
      </c>
      <c r="P1065" s="161">
        <f t="shared" si="98"/>
        <v>153.75899999999999</v>
      </c>
    </row>
    <row r="1066" spans="9:16" x14ac:dyDescent="0.2">
      <c r="I1066" s="158">
        <f t="shared" si="99"/>
        <v>3</v>
      </c>
      <c r="J1066" s="158" t="str">
        <f t="shared" si="100"/>
        <v>USD</v>
      </c>
      <c r="K1066" s="158" t="str">
        <f t="shared" si="101"/>
        <v>JPY</v>
      </c>
      <c r="L1066" s="158" t="str">
        <f t="shared" si="97"/>
        <v>USDJPY45595</v>
      </c>
      <c r="M1066" s="160">
        <f t="shared" si="102"/>
        <v>45595</v>
      </c>
      <c r="N1066" s="158">
        <v>0.92464170134073054</v>
      </c>
      <c r="O1066" s="158">
        <v>165.91</v>
      </c>
      <c r="P1066" s="161">
        <f t="shared" si="98"/>
        <v>153.40729999999999</v>
      </c>
    </row>
    <row r="1067" spans="9:16" x14ac:dyDescent="0.2">
      <c r="I1067" s="158">
        <f t="shared" si="99"/>
        <v>3</v>
      </c>
      <c r="J1067" s="158" t="str">
        <f t="shared" si="100"/>
        <v>USD</v>
      </c>
      <c r="K1067" s="158" t="str">
        <f t="shared" si="101"/>
        <v>JPY</v>
      </c>
      <c r="L1067" s="158" t="str">
        <f t="shared" si="97"/>
        <v>USDJPY45596</v>
      </c>
      <c r="M1067" s="160">
        <f t="shared" si="102"/>
        <v>45596</v>
      </c>
      <c r="N1067" s="158">
        <v>0.91894872266127547</v>
      </c>
      <c r="O1067" s="158">
        <v>166.3</v>
      </c>
      <c r="P1067" s="161">
        <f t="shared" si="98"/>
        <v>152.8212</v>
      </c>
    </row>
    <row r="1068" spans="9:16" x14ac:dyDescent="0.2">
      <c r="I1068" s="158">
        <f t="shared" si="99"/>
        <v>3</v>
      </c>
      <c r="J1068" s="158" t="str">
        <f t="shared" si="100"/>
        <v>USD</v>
      </c>
      <c r="K1068" s="158" t="str">
        <f t="shared" si="101"/>
        <v>JPY</v>
      </c>
      <c r="L1068" s="158" t="str">
        <f t="shared" si="97"/>
        <v>USDJPY45597</v>
      </c>
      <c r="M1068" s="160">
        <f t="shared" si="102"/>
        <v>45597</v>
      </c>
      <c r="N1068" s="158">
        <v>0.91869545245751028</v>
      </c>
      <c r="O1068" s="158">
        <v>165.54</v>
      </c>
      <c r="P1068" s="161">
        <f t="shared" si="98"/>
        <v>152.08080000000001</v>
      </c>
    </row>
    <row r="1069" spans="9:16" x14ac:dyDescent="0.2">
      <c r="I1069" s="158">
        <f t="shared" si="99"/>
        <v>3</v>
      </c>
      <c r="J1069" s="158" t="str">
        <f t="shared" si="100"/>
        <v>USD</v>
      </c>
      <c r="K1069" s="158" t="str">
        <f t="shared" si="101"/>
        <v>JPY</v>
      </c>
      <c r="L1069" s="158" t="str">
        <f t="shared" si="97"/>
        <v>USDJPY45598</v>
      </c>
      <c r="M1069" s="160">
        <f t="shared" si="102"/>
        <v>45598</v>
      </c>
      <c r="N1069" s="158">
        <v>0.91869545245751028</v>
      </c>
      <c r="O1069" s="158">
        <v>165.54</v>
      </c>
      <c r="P1069" s="161">
        <f t="shared" si="98"/>
        <v>152.08080000000001</v>
      </c>
    </row>
    <row r="1070" spans="9:16" x14ac:dyDescent="0.2">
      <c r="I1070" s="158">
        <f t="shared" si="99"/>
        <v>3</v>
      </c>
      <c r="J1070" s="158" t="str">
        <f t="shared" si="100"/>
        <v>USD</v>
      </c>
      <c r="K1070" s="158" t="str">
        <f t="shared" si="101"/>
        <v>JPY</v>
      </c>
      <c r="L1070" s="158" t="str">
        <f t="shared" si="97"/>
        <v>USDJPY45599</v>
      </c>
      <c r="M1070" s="160">
        <f t="shared" si="102"/>
        <v>45599</v>
      </c>
      <c r="N1070" s="158">
        <v>0.91869545245751028</v>
      </c>
      <c r="O1070" s="158">
        <v>165.54</v>
      </c>
      <c r="P1070" s="161">
        <f t="shared" si="98"/>
        <v>152.08080000000001</v>
      </c>
    </row>
    <row r="1071" spans="9:16" x14ac:dyDescent="0.2">
      <c r="I1071" s="158">
        <f t="shared" si="99"/>
        <v>3</v>
      </c>
      <c r="J1071" s="158" t="str">
        <f t="shared" si="100"/>
        <v>USD</v>
      </c>
      <c r="K1071" s="158" t="str">
        <f t="shared" si="101"/>
        <v>JPY</v>
      </c>
      <c r="L1071" s="158" t="str">
        <f t="shared" si="97"/>
        <v>USDJPY45600</v>
      </c>
      <c r="M1071" s="160">
        <f t="shared" si="102"/>
        <v>45600</v>
      </c>
      <c r="N1071" s="158">
        <v>0.91709464416727804</v>
      </c>
      <c r="O1071" s="158">
        <v>165.47</v>
      </c>
      <c r="P1071" s="161">
        <f t="shared" si="98"/>
        <v>151.7517</v>
      </c>
    </row>
    <row r="1072" spans="9:16" x14ac:dyDescent="0.2">
      <c r="I1072" s="158">
        <f t="shared" si="99"/>
        <v>3</v>
      </c>
      <c r="J1072" s="158" t="str">
        <f t="shared" si="100"/>
        <v>USD</v>
      </c>
      <c r="K1072" s="158" t="str">
        <f t="shared" si="101"/>
        <v>JPY</v>
      </c>
      <c r="L1072" s="158" t="str">
        <f t="shared" si="97"/>
        <v>USDJPY45601</v>
      </c>
      <c r="M1072" s="160">
        <f t="shared" si="102"/>
        <v>45601</v>
      </c>
      <c r="N1072" s="158">
        <v>0.91768376617417646</v>
      </c>
      <c r="O1072" s="158">
        <v>165.93</v>
      </c>
      <c r="P1072" s="161">
        <f t="shared" si="98"/>
        <v>152.2713</v>
      </c>
    </row>
    <row r="1073" spans="9:16" x14ac:dyDescent="0.2">
      <c r="I1073" s="158">
        <f t="shared" si="99"/>
        <v>3</v>
      </c>
      <c r="J1073" s="158" t="str">
        <f t="shared" si="100"/>
        <v>USD</v>
      </c>
      <c r="K1073" s="158" t="str">
        <f t="shared" si="101"/>
        <v>JPY</v>
      </c>
      <c r="L1073" s="158" t="str">
        <f t="shared" si="97"/>
        <v>USDJPY45602</v>
      </c>
      <c r="M1073" s="160">
        <f t="shared" si="102"/>
        <v>45602</v>
      </c>
      <c r="N1073" s="158">
        <v>0.93501636278634881</v>
      </c>
      <c r="O1073" s="158">
        <v>165.05</v>
      </c>
      <c r="P1073" s="161">
        <f t="shared" si="98"/>
        <v>154.3245</v>
      </c>
    </row>
    <row r="1074" spans="9:16" x14ac:dyDescent="0.2">
      <c r="I1074" s="158">
        <f t="shared" si="99"/>
        <v>3</v>
      </c>
      <c r="J1074" s="158" t="str">
        <f t="shared" si="100"/>
        <v>USD</v>
      </c>
      <c r="K1074" s="158" t="str">
        <f t="shared" si="101"/>
        <v>JPY</v>
      </c>
      <c r="L1074" s="158" t="str">
        <f t="shared" si="97"/>
        <v>USDJPY45603</v>
      </c>
      <c r="M1074" s="160">
        <f t="shared" si="102"/>
        <v>45603</v>
      </c>
      <c r="N1074" s="158">
        <v>0.92721372276309688</v>
      </c>
      <c r="O1074" s="158">
        <v>165.71</v>
      </c>
      <c r="P1074" s="161">
        <f t="shared" si="98"/>
        <v>153.64859999999999</v>
      </c>
    </row>
    <row r="1075" spans="9:16" x14ac:dyDescent="0.2">
      <c r="I1075" s="158">
        <f t="shared" si="99"/>
        <v>3</v>
      </c>
      <c r="J1075" s="158" t="str">
        <f t="shared" si="100"/>
        <v>USD</v>
      </c>
      <c r="K1075" s="158" t="str">
        <f t="shared" si="101"/>
        <v>JPY</v>
      </c>
      <c r="L1075" s="158" t="str">
        <f t="shared" si="97"/>
        <v>USDJPY45604</v>
      </c>
      <c r="M1075" s="160">
        <f t="shared" si="102"/>
        <v>45604</v>
      </c>
      <c r="N1075" s="158">
        <v>0.9283327144448571</v>
      </c>
      <c r="O1075" s="158">
        <v>164.18</v>
      </c>
      <c r="P1075" s="161">
        <f t="shared" si="98"/>
        <v>152.41370000000001</v>
      </c>
    </row>
    <row r="1076" spans="9:16" x14ac:dyDescent="0.2">
      <c r="I1076" s="158">
        <f t="shared" si="99"/>
        <v>3</v>
      </c>
      <c r="J1076" s="158" t="str">
        <f t="shared" si="100"/>
        <v>USD</v>
      </c>
      <c r="K1076" s="158" t="str">
        <f t="shared" si="101"/>
        <v>JPY</v>
      </c>
      <c r="L1076" s="158" t="str">
        <f t="shared" si="97"/>
        <v>USDJPY45605</v>
      </c>
      <c r="M1076" s="160">
        <f t="shared" si="102"/>
        <v>45605</v>
      </c>
      <c r="N1076" s="158">
        <v>0.9283327144448571</v>
      </c>
      <c r="O1076" s="158">
        <v>164.18</v>
      </c>
      <c r="P1076" s="161">
        <f t="shared" si="98"/>
        <v>152.41370000000001</v>
      </c>
    </row>
    <row r="1077" spans="9:16" x14ac:dyDescent="0.2">
      <c r="I1077" s="158">
        <f t="shared" si="99"/>
        <v>3</v>
      </c>
      <c r="J1077" s="158" t="str">
        <f t="shared" si="100"/>
        <v>USD</v>
      </c>
      <c r="K1077" s="158" t="str">
        <f t="shared" si="101"/>
        <v>JPY</v>
      </c>
      <c r="L1077" s="158" t="str">
        <f t="shared" si="97"/>
        <v>USDJPY45606</v>
      </c>
      <c r="M1077" s="160">
        <f t="shared" si="102"/>
        <v>45606</v>
      </c>
      <c r="N1077" s="158">
        <v>0.9283327144448571</v>
      </c>
      <c r="O1077" s="158">
        <v>164.18</v>
      </c>
      <c r="P1077" s="161">
        <f t="shared" si="98"/>
        <v>152.41370000000001</v>
      </c>
    </row>
    <row r="1078" spans="9:16" x14ac:dyDescent="0.2">
      <c r="I1078" s="158">
        <f t="shared" si="99"/>
        <v>3</v>
      </c>
      <c r="J1078" s="158" t="str">
        <f t="shared" si="100"/>
        <v>USD</v>
      </c>
      <c r="K1078" s="158" t="str">
        <f t="shared" si="101"/>
        <v>JPY</v>
      </c>
      <c r="L1078" s="158" t="str">
        <f t="shared" si="97"/>
        <v>USDJPY45607</v>
      </c>
      <c r="M1078" s="160">
        <f t="shared" si="102"/>
        <v>45607</v>
      </c>
      <c r="N1078" s="158">
        <v>0.9388789784996715</v>
      </c>
      <c r="O1078" s="158">
        <v>163.82</v>
      </c>
      <c r="P1078" s="161">
        <f t="shared" si="98"/>
        <v>153.80719999999999</v>
      </c>
    </row>
    <row r="1079" spans="9:16" x14ac:dyDescent="0.2">
      <c r="I1079" s="158">
        <f t="shared" si="99"/>
        <v>3</v>
      </c>
      <c r="J1079" s="158" t="str">
        <f t="shared" si="100"/>
        <v>USD</v>
      </c>
      <c r="K1079" s="158" t="str">
        <f t="shared" si="101"/>
        <v>JPY</v>
      </c>
      <c r="L1079" s="158" t="str">
        <f t="shared" si="97"/>
        <v>USDJPY45608</v>
      </c>
      <c r="M1079" s="160">
        <f t="shared" si="102"/>
        <v>45608</v>
      </c>
      <c r="N1079" s="158">
        <v>0.94188565508147304</v>
      </c>
      <c r="O1079" s="158">
        <v>163.71</v>
      </c>
      <c r="P1079" s="161">
        <f t="shared" si="98"/>
        <v>154.1961</v>
      </c>
    </row>
    <row r="1080" spans="9:16" x14ac:dyDescent="0.2">
      <c r="I1080" s="158">
        <f t="shared" si="99"/>
        <v>3</v>
      </c>
      <c r="J1080" s="158" t="str">
        <f t="shared" si="100"/>
        <v>USD</v>
      </c>
      <c r="K1080" s="158" t="str">
        <f t="shared" si="101"/>
        <v>JPY</v>
      </c>
      <c r="L1080" s="158" t="str">
        <f t="shared" si="97"/>
        <v>USDJPY45609</v>
      </c>
      <c r="M1080" s="160">
        <f t="shared" si="102"/>
        <v>45609</v>
      </c>
      <c r="N1080" s="158">
        <v>0.94082227867155899</v>
      </c>
      <c r="O1080" s="158">
        <v>164.71</v>
      </c>
      <c r="P1080" s="161">
        <f t="shared" si="98"/>
        <v>154.96279999999999</v>
      </c>
    </row>
    <row r="1081" spans="9:16" x14ac:dyDescent="0.2">
      <c r="I1081" s="158">
        <f t="shared" si="99"/>
        <v>3</v>
      </c>
      <c r="J1081" s="158" t="str">
        <f t="shared" si="100"/>
        <v>USD</v>
      </c>
      <c r="K1081" s="158" t="str">
        <f t="shared" si="101"/>
        <v>JPY</v>
      </c>
      <c r="L1081" s="158" t="str">
        <f t="shared" si="97"/>
        <v>USDJPY45610</v>
      </c>
      <c r="M1081" s="160">
        <f t="shared" si="102"/>
        <v>45610</v>
      </c>
      <c r="N1081" s="158">
        <v>0.94939713282065896</v>
      </c>
      <c r="O1081" s="158">
        <v>164.24</v>
      </c>
      <c r="P1081" s="161">
        <f t="shared" si="98"/>
        <v>155.929</v>
      </c>
    </row>
    <row r="1082" spans="9:16" x14ac:dyDescent="0.2">
      <c r="I1082" s="158">
        <f t="shared" si="99"/>
        <v>3</v>
      </c>
      <c r="J1082" s="158" t="str">
        <f t="shared" si="100"/>
        <v>USD</v>
      </c>
      <c r="K1082" s="158" t="str">
        <f t="shared" si="101"/>
        <v>JPY</v>
      </c>
      <c r="L1082" s="158" t="str">
        <f t="shared" si="97"/>
        <v>USDJPY45611</v>
      </c>
      <c r="M1082" s="160">
        <f t="shared" si="102"/>
        <v>45611</v>
      </c>
      <c r="N1082" s="158">
        <v>0.94491165076065387</v>
      </c>
      <c r="O1082" s="158">
        <v>164.36</v>
      </c>
      <c r="P1082" s="161">
        <f t="shared" si="98"/>
        <v>155.3057</v>
      </c>
    </row>
    <row r="1083" spans="9:16" x14ac:dyDescent="0.2">
      <c r="I1083" s="158">
        <f t="shared" si="99"/>
        <v>3</v>
      </c>
      <c r="J1083" s="158" t="str">
        <f t="shared" si="100"/>
        <v>USD</v>
      </c>
      <c r="K1083" s="158" t="str">
        <f t="shared" si="101"/>
        <v>JPY</v>
      </c>
      <c r="L1083" s="158" t="str">
        <f t="shared" si="97"/>
        <v>USDJPY45612</v>
      </c>
      <c r="M1083" s="160">
        <f t="shared" si="102"/>
        <v>45612</v>
      </c>
      <c r="N1083" s="158">
        <v>0.94491165076065387</v>
      </c>
      <c r="O1083" s="158">
        <v>164.36</v>
      </c>
      <c r="P1083" s="161">
        <f t="shared" si="98"/>
        <v>155.3057</v>
      </c>
    </row>
    <row r="1084" spans="9:16" x14ac:dyDescent="0.2">
      <c r="I1084" s="158">
        <f t="shared" si="99"/>
        <v>3</v>
      </c>
      <c r="J1084" s="158" t="str">
        <f t="shared" si="100"/>
        <v>USD</v>
      </c>
      <c r="K1084" s="158" t="str">
        <f t="shared" si="101"/>
        <v>JPY</v>
      </c>
      <c r="L1084" s="158" t="str">
        <f t="shared" si="97"/>
        <v>USDJPY45613</v>
      </c>
      <c r="M1084" s="160">
        <f t="shared" si="102"/>
        <v>45613</v>
      </c>
      <c r="N1084" s="158">
        <v>0.94491165076065387</v>
      </c>
      <c r="O1084" s="158">
        <v>164.36</v>
      </c>
      <c r="P1084" s="161">
        <f t="shared" si="98"/>
        <v>155.3057</v>
      </c>
    </row>
    <row r="1085" spans="9:16" x14ac:dyDescent="0.2">
      <c r="I1085" s="158">
        <f t="shared" si="99"/>
        <v>3</v>
      </c>
      <c r="J1085" s="158" t="str">
        <f t="shared" si="100"/>
        <v>USD</v>
      </c>
      <c r="K1085" s="158" t="str">
        <f t="shared" si="101"/>
        <v>JPY</v>
      </c>
      <c r="L1085" s="158" t="str">
        <f t="shared" si="97"/>
        <v>USDJPY45614</v>
      </c>
      <c r="M1085" s="160">
        <f t="shared" si="102"/>
        <v>45614</v>
      </c>
      <c r="N1085" s="158">
        <v>0.94768764215314638</v>
      </c>
      <c r="O1085" s="158">
        <v>163.74</v>
      </c>
      <c r="P1085" s="161">
        <f t="shared" si="98"/>
        <v>155.17439999999999</v>
      </c>
    </row>
    <row r="1086" spans="9:16" x14ac:dyDescent="0.2">
      <c r="I1086" s="158">
        <f t="shared" si="99"/>
        <v>3</v>
      </c>
      <c r="J1086" s="158" t="str">
        <f t="shared" si="100"/>
        <v>USD</v>
      </c>
      <c r="K1086" s="158" t="str">
        <f t="shared" si="101"/>
        <v>JPY</v>
      </c>
      <c r="L1086" s="158" t="str">
        <f t="shared" si="97"/>
        <v>USDJPY45615</v>
      </c>
      <c r="M1086" s="160">
        <f t="shared" si="102"/>
        <v>45615</v>
      </c>
      <c r="N1086" s="158">
        <v>0.94535829079221023</v>
      </c>
      <c r="O1086" s="158">
        <v>162.71</v>
      </c>
      <c r="P1086" s="161">
        <f t="shared" si="98"/>
        <v>153.8192</v>
      </c>
    </row>
    <row r="1087" spans="9:16" x14ac:dyDescent="0.2">
      <c r="I1087" s="158">
        <f t="shared" si="99"/>
        <v>3</v>
      </c>
      <c r="J1087" s="158" t="str">
        <f t="shared" si="100"/>
        <v>USD</v>
      </c>
      <c r="K1087" s="158" t="str">
        <f t="shared" si="101"/>
        <v>JPY</v>
      </c>
      <c r="L1087" s="158" t="str">
        <f t="shared" si="97"/>
        <v>USDJPY45616</v>
      </c>
      <c r="M1087" s="160">
        <f t="shared" si="102"/>
        <v>45616</v>
      </c>
      <c r="N1087" s="158">
        <v>0.94679038060973297</v>
      </c>
      <c r="O1087" s="158">
        <v>164.42</v>
      </c>
      <c r="P1087" s="161">
        <f t="shared" si="98"/>
        <v>155.6713</v>
      </c>
    </row>
    <row r="1088" spans="9:16" x14ac:dyDescent="0.2">
      <c r="I1088" s="158">
        <f t="shared" si="99"/>
        <v>3</v>
      </c>
      <c r="J1088" s="158" t="str">
        <f t="shared" si="100"/>
        <v>USD</v>
      </c>
      <c r="K1088" s="158" t="str">
        <f t="shared" si="101"/>
        <v>JPY</v>
      </c>
      <c r="L1088" s="158" t="str">
        <f t="shared" si="97"/>
        <v>USDJPY45617</v>
      </c>
      <c r="M1088" s="160">
        <f t="shared" si="102"/>
        <v>45617</v>
      </c>
      <c r="N1088" s="158">
        <v>0.95002850085502566</v>
      </c>
      <c r="O1088" s="158">
        <v>162.53</v>
      </c>
      <c r="P1088" s="161">
        <f t="shared" si="98"/>
        <v>154.40809999999999</v>
      </c>
    </row>
    <row r="1089" spans="9:16" x14ac:dyDescent="0.2">
      <c r="I1089" s="158">
        <f t="shared" si="99"/>
        <v>3</v>
      </c>
      <c r="J1089" s="158" t="str">
        <f t="shared" si="100"/>
        <v>USD</v>
      </c>
      <c r="K1089" s="158" t="str">
        <f t="shared" si="101"/>
        <v>JPY</v>
      </c>
      <c r="L1089" s="158" t="str">
        <f t="shared" si="97"/>
        <v>USDJPY45618</v>
      </c>
      <c r="M1089" s="160">
        <f t="shared" si="102"/>
        <v>45618</v>
      </c>
      <c r="N1089" s="158">
        <v>0.9604302727621975</v>
      </c>
      <c r="O1089" s="158">
        <v>160.84</v>
      </c>
      <c r="P1089" s="161">
        <f t="shared" si="98"/>
        <v>154.47559999999999</v>
      </c>
    </row>
    <row r="1090" spans="9:16" x14ac:dyDescent="0.2">
      <c r="I1090" s="158">
        <f t="shared" si="99"/>
        <v>3</v>
      </c>
      <c r="J1090" s="158" t="str">
        <f t="shared" si="100"/>
        <v>USD</v>
      </c>
      <c r="K1090" s="158" t="str">
        <f t="shared" si="101"/>
        <v>JPY</v>
      </c>
      <c r="L1090" s="158" t="str">
        <f t="shared" si="97"/>
        <v>USDJPY45619</v>
      </c>
      <c r="M1090" s="160">
        <f t="shared" si="102"/>
        <v>45619</v>
      </c>
      <c r="N1090" s="158">
        <v>0.9604302727621975</v>
      </c>
      <c r="O1090" s="158">
        <v>160.84</v>
      </c>
      <c r="P1090" s="161">
        <f t="shared" si="98"/>
        <v>154.47559999999999</v>
      </c>
    </row>
    <row r="1091" spans="9:16" x14ac:dyDescent="0.2">
      <c r="I1091" s="158">
        <f t="shared" si="99"/>
        <v>3</v>
      </c>
      <c r="J1091" s="158" t="str">
        <f t="shared" si="100"/>
        <v>USD</v>
      </c>
      <c r="K1091" s="158" t="str">
        <f t="shared" si="101"/>
        <v>JPY</v>
      </c>
      <c r="L1091" s="158" t="str">
        <f t="shared" ref="L1091:L1154" si="103">J1091&amp;K1091&amp;M1091</f>
        <v>USDJPY45620</v>
      </c>
      <c r="M1091" s="160">
        <f t="shared" si="102"/>
        <v>45620</v>
      </c>
      <c r="N1091" s="158">
        <v>0.9604302727621975</v>
      </c>
      <c r="O1091" s="158">
        <v>160.84</v>
      </c>
      <c r="P1091" s="161">
        <f t="shared" ref="P1091:P1154" si="104">ROUND(N1091*O1091,4)</f>
        <v>154.47559999999999</v>
      </c>
    </row>
    <row r="1092" spans="9:16" x14ac:dyDescent="0.2">
      <c r="I1092" s="158">
        <f t="shared" ref="I1092:I1155" si="105">IF(M1091=$G$2,I1091+1,I1091)</f>
        <v>3</v>
      </c>
      <c r="J1092" s="158" t="str">
        <f t="shared" ref="J1092:J1155" si="106">VLOOKUP($I1092,$A:$C,2,FALSE)</f>
        <v>USD</v>
      </c>
      <c r="K1092" s="158" t="str">
        <f t="shared" ref="K1092:K1155" si="107">VLOOKUP($I1092,$A:$C,3,FALSE)</f>
        <v>JPY</v>
      </c>
      <c r="L1092" s="158" t="str">
        <f t="shared" si="103"/>
        <v>USDJPY45621</v>
      </c>
      <c r="M1092" s="160">
        <f t="shared" ref="M1092:M1155" si="108">IF(I1092=I1091,M1091+1,$G$1)</f>
        <v>45621</v>
      </c>
      <c r="N1092" s="158">
        <v>0.95283468318246778</v>
      </c>
      <c r="O1092" s="158">
        <v>161.63999999999999</v>
      </c>
      <c r="P1092" s="161">
        <f t="shared" si="104"/>
        <v>154.0162</v>
      </c>
    </row>
    <row r="1093" spans="9:16" x14ac:dyDescent="0.2">
      <c r="I1093" s="158">
        <f t="shared" si="105"/>
        <v>3</v>
      </c>
      <c r="J1093" s="158" t="str">
        <f t="shared" si="106"/>
        <v>USD</v>
      </c>
      <c r="K1093" s="158" t="str">
        <f t="shared" si="107"/>
        <v>JPY</v>
      </c>
      <c r="L1093" s="158" t="str">
        <f t="shared" si="103"/>
        <v>USDJPY45622</v>
      </c>
      <c r="M1093" s="160">
        <f t="shared" si="108"/>
        <v>45622</v>
      </c>
      <c r="N1093" s="158">
        <v>0.95038965976050183</v>
      </c>
      <c r="O1093" s="158">
        <v>161.13</v>
      </c>
      <c r="P1093" s="161">
        <f t="shared" si="104"/>
        <v>153.13630000000001</v>
      </c>
    </row>
    <row r="1094" spans="9:16" x14ac:dyDescent="0.2">
      <c r="I1094" s="158">
        <f t="shared" si="105"/>
        <v>3</v>
      </c>
      <c r="J1094" s="158" t="str">
        <f t="shared" si="106"/>
        <v>USD</v>
      </c>
      <c r="K1094" s="158" t="str">
        <f t="shared" si="107"/>
        <v>JPY</v>
      </c>
      <c r="L1094" s="158" t="str">
        <f t="shared" si="103"/>
        <v>USDJPY45623</v>
      </c>
      <c r="M1094" s="160">
        <f t="shared" si="108"/>
        <v>45623</v>
      </c>
      <c r="N1094" s="158">
        <v>0.94957743804007222</v>
      </c>
      <c r="O1094" s="158">
        <v>159.65</v>
      </c>
      <c r="P1094" s="161">
        <f t="shared" si="104"/>
        <v>151.6</v>
      </c>
    </row>
    <row r="1095" spans="9:16" x14ac:dyDescent="0.2">
      <c r="I1095" s="158">
        <f t="shared" si="105"/>
        <v>3</v>
      </c>
      <c r="J1095" s="158" t="str">
        <f t="shared" si="106"/>
        <v>USD</v>
      </c>
      <c r="K1095" s="158" t="str">
        <f t="shared" si="107"/>
        <v>JPY</v>
      </c>
      <c r="L1095" s="158" t="str">
        <f t="shared" si="103"/>
        <v>USDJPY45624</v>
      </c>
      <c r="M1095" s="160">
        <f t="shared" si="108"/>
        <v>45624</v>
      </c>
      <c r="N1095" s="158">
        <v>0.94858660595712385</v>
      </c>
      <c r="O1095" s="158">
        <v>159.88999999999999</v>
      </c>
      <c r="P1095" s="161">
        <f t="shared" si="104"/>
        <v>151.6695</v>
      </c>
    </row>
    <row r="1096" spans="9:16" x14ac:dyDescent="0.2">
      <c r="I1096" s="158">
        <f t="shared" si="105"/>
        <v>3</v>
      </c>
      <c r="J1096" s="158" t="str">
        <f t="shared" si="106"/>
        <v>USD</v>
      </c>
      <c r="K1096" s="158" t="str">
        <f t="shared" si="107"/>
        <v>JPY</v>
      </c>
      <c r="L1096" s="158" t="str">
        <f t="shared" si="103"/>
        <v>USDJPY45625</v>
      </c>
      <c r="M1096" s="160">
        <f t="shared" si="108"/>
        <v>45625</v>
      </c>
      <c r="N1096" s="158">
        <v>0.94679038060973297</v>
      </c>
      <c r="O1096" s="158">
        <v>158.63999999999999</v>
      </c>
      <c r="P1096" s="161">
        <f t="shared" si="104"/>
        <v>150.19880000000001</v>
      </c>
    </row>
    <row r="1097" spans="9:16" x14ac:dyDescent="0.2">
      <c r="I1097" s="158">
        <f t="shared" si="105"/>
        <v>3</v>
      </c>
      <c r="J1097" s="158" t="str">
        <f t="shared" si="106"/>
        <v>USD</v>
      </c>
      <c r="K1097" s="158" t="str">
        <f t="shared" si="107"/>
        <v>JPY</v>
      </c>
      <c r="L1097" s="158" t="str">
        <f t="shared" si="103"/>
        <v>USDJPY45626</v>
      </c>
      <c r="M1097" s="160">
        <f t="shared" si="108"/>
        <v>45626</v>
      </c>
      <c r="N1097" s="158">
        <v>0.94679038060973297</v>
      </c>
      <c r="O1097" s="158">
        <v>158.63999999999999</v>
      </c>
      <c r="P1097" s="161">
        <f t="shared" si="104"/>
        <v>150.19880000000001</v>
      </c>
    </row>
    <row r="1098" spans="9:16" x14ac:dyDescent="0.2">
      <c r="I1098" s="158">
        <f t="shared" si="105"/>
        <v>3</v>
      </c>
      <c r="J1098" s="158" t="str">
        <f t="shared" si="106"/>
        <v>USD</v>
      </c>
      <c r="K1098" s="158" t="str">
        <f t="shared" si="107"/>
        <v>JPY</v>
      </c>
      <c r="L1098" s="158" t="str">
        <f t="shared" si="103"/>
        <v>USDJPY45627</v>
      </c>
      <c r="M1098" s="160">
        <f t="shared" si="108"/>
        <v>45627</v>
      </c>
      <c r="N1098" s="158">
        <v>0.94679038060973297</v>
      </c>
      <c r="O1098" s="158">
        <v>158.63999999999999</v>
      </c>
      <c r="P1098" s="161">
        <f t="shared" si="104"/>
        <v>150.19880000000001</v>
      </c>
    </row>
    <row r="1099" spans="9:16" x14ac:dyDescent="0.2">
      <c r="I1099" s="158">
        <f t="shared" si="105"/>
        <v>3</v>
      </c>
      <c r="J1099" s="158" t="str">
        <f t="shared" si="106"/>
        <v>USD</v>
      </c>
      <c r="K1099" s="158" t="str">
        <f t="shared" si="107"/>
        <v>JPY</v>
      </c>
      <c r="L1099" s="158" t="str">
        <f t="shared" si="103"/>
        <v>USDJPY45628</v>
      </c>
      <c r="M1099" s="160">
        <f t="shared" si="108"/>
        <v>45628</v>
      </c>
      <c r="N1099" s="158">
        <v>0.95174645474445607</v>
      </c>
      <c r="O1099" s="158">
        <v>157.74</v>
      </c>
      <c r="P1099" s="161">
        <f t="shared" si="104"/>
        <v>150.1285</v>
      </c>
    </row>
    <row r="1100" spans="9:16" x14ac:dyDescent="0.2">
      <c r="I1100" s="158">
        <f t="shared" si="105"/>
        <v>3</v>
      </c>
      <c r="J1100" s="158" t="str">
        <f t="shared" si="106"/>
        <v>USD</v>
      </c>
      <c r="K1100" s="158" t="str">
        <f t="shared" si="107"/>
        <v>JPY</v>
      </c>
      <c r="L1100" s="158" t="str">
        <f t="shared" si="103"/>
        <v>USDJPY45629</v>
      </c>
      <c r="M1100" s="160">
        <f t="shared" si="108"/>
        <v>45629</v>
      </c>
      <c r="N1100" s="158">
        <v>0.95129375951293771</v>
      </c>
      <c r="O1100" s="158">
        <v>157.30000000000001</v>
      </c>
      <c r="P1100" s="161">
        <f t="shared" si="104"/>
        <v>149.63849999999999</v>
      </c>
    </row>
    <row r="1101" spans="9:16" x14ac:dyDescent="0.2">
      <c r="I1101" s="158">
        <f t="shared" si="105"/>
        <v>3</v>
      </c>
      <c r="J1101" s="158" t="str">
        <f t="shared" si="106"/>
        <v>USD</v>
      </c>
      <c r="K1101" s="158" t="str">
        <f t="shared" si="107"/>
        <v>JPY</v>
      </c>
      <c r="L1101" s="158" t="str">
        <f t="shared" si="103"/>
        <v>USDJPY45630</v>
      </c>
      <c r="M1101" s="160">
        <f t="shared" si="108"/>
        <v>45630</v>
      </c>
      <c r="N1101" s="158">
        <v>0.95310712924132679</v>
      </c>
      <c r="O1101" s="158">
        <v>158.59</v>
      </c>
      <c r="P1101" s="161">
        <f t="shared" si="104"/>
        <v>151.1533</v>
      </c>
    </row>
    <row r="1102" spans="9:16" x14ac:dyDescent="0.2">
      <c r="I1102" s="158">
        <f t="shared" si="105"/>
        <v>3</v>
      </c>
      <c r="J1102" s="158" t="str">
        <f t="shared" si="106"/>
        <v>USD</v>
      </c>
      <c r="K1102" s="158" t="str">
        <f t="shared" si="107"/>
        <v>JPY</v>
      </c>
      <c r="L1102" s="158" t="str">
        <f t="shared" si="103"/>
        <v>USDJPY45631</v>
      </c>
      <c r="M1102" s="160">
        <f t="shared" si="108"/>
        <v>45631</v>
      </c>
      <c r="N1102" s="158">
        <v>0.94876660341555974</v>
      </c>
      <c r="O1102" s="158">
        <v>158.52000000000001</v>
      </c>
      <c r="P1102" s="161">
        <f t="shared" si="104"/>
        <v>150.39850000000001</v>
      </c>
    </row>
    <row r="1103" spans="9:16" x14ac:dyDescent="0.2">
      <c r="I1103" s="158">
        <f t="shared" si="105"/>
        <v>3</v>
      </c>
      <c r="J1103" s="158" t="str">
        <f t="shared" si="106"/>
        <v>USD</v>
      </c>
      <c r="K1103" s="158" t="str">
        <f t="shared" si="107"/>
        <v>JPY</v>
      </c>
      <c r="L1103" s="158" t="str">
        <f t="shared" si="103"/>
        <v>USDJPY45632</v>
      </c>
      <c r="M1103" s="160">
        <f t="shared" si="108"/>
        <v>45632</v>
      </c>
      <c r="N1103" s="158">
        <v>0.9450902561194594</v>
      </c>
      <c r="O1103" s="158">
        <v>159.25</v>
      </c>
      <c r="P1103" s="161">
        <f t="shared" si="104"/>
        <v>150.50559999999999</v>
      </c>
    </row>
    <row r="1104" spans="9:16" x14ac:dyDescent="0.2">
      <c r="I1104" s="158">
        <f t="shared" si="105"/>
        <v>3</v>
      </c>
      <c r="J1104" s="158" t="str">
        <f t="shared" si="106"/>
        <v>USD</v>
      </c>
      <c r="K1104" s="158" t="str">
        <f t="shared" si="107"/>
        <v>JPY</v>
      </c>
      <c r="L1104" s="158" t="str">
        <f t="shared" si="103"/>
        <v>USDJPY45633</v>
      </c>
      <c r="M1104" s="160">
        <f t="shared" si="108"/>
        <v>45633</v>
      </c>
      <c r="N1104" s="158">
        <v>0.9450902561194594</v>
      </c>
      <c r="O1104" s="158">
        <v>159.25</v>
      </c>
      <c r="P1104" s="161">
        <f t="shared" si="104"/>
        <v>150.50559999999999</v>
      </c>
    </row>
    <row r="1105" spans="9:16" x14ac:dyDescent="0.2">
      <c r="I1105" s="158">
        <f t="shared" si="105"/>
        <v>3</v>
      </c>
      <c r="J1105" s="158" t="str">
        <f t="shared" si="106"/>
        <v>USD</v>
      </c>
      <c r="K1105" s="158" t="str">
        <f t="shared" si="107"/>
        <v>JPY</v>
      </c>
      <c r="L1105" s="158" t="str">
        <f t="shared" si="103"/>
        <v>USDJPY45634</v>
      </c>
      <c r="M1105" s="160">
        <f t="shared" si="108"/>
        <v>45634</v>
      </c>
      <c r="N1105" s="158">
        <v>0.9450902561194594</v>
      </c>
      <c r="O1105" s="158">
        <v>159.25</v>
      </c>
      <c r="P1105" s="161">
        <f t="shared" si="104"/>
        <v>150.50559999999999</v>
      </c>
    </row>
    <row r="1106" spans="9:16" x14ac:dyDescent="0.2">
      <c r="I1106" s="158">
        <f t="shared" si="105"/>
        <v>3</v>
      </c>
      <c r="J1106" s="158" t="str">
        <f t="shared" si="106"/>
        <v>USD</v>
      </c>
      <c r="K1106" s="158" t="str">
        <f t="shared" si="107"/>
        <v>JPY</v>
      </c>
      <c r="L1106" s="158" t="str">
        <f t="shared" si="103"/>
        <v>USDJPY45635</v>
      </c>
      <c r="M1106" s="160">
        <f t="shared" si="108"/>
        <v>45635</v>
      </c>
      <c r="N1106" s="158">
        <v>0.94625283875851629</v>
      </c>
      <c r="O1106" s="158">
        <v>159.4</v>
      </c>
      <c r="P1106" s="161">
        <f t="shared" si="104"/>
        <v>150.83269999999999</v>
      </c>
    </row>
    <row r="1107" spans="9:16" x14ac:dyDescent="0.2">
      <c r="I1107" s="158">
        <f t="shared" si="105"/>
        <v>3</v>
      </c>
      <c r="J1107" s="158" t="str">
        <f t="shared" si="106"/>
        <v>USD</v>
      </c>
      <c r="K1107" s="158" t="str">
        <f t="shared" si="107"/>
        <v>JPY</v>
      </c>
      <c r="L1107" s="158" t="str">
        <f t="shared" si="103"/>
        <v>USDJPY45636</v>
      </c>
      <c r="M1107" s="160">
        <f t="shared" si="108"/>
        <v>45636</v>
      </c>
      <c r="N1107" s="158">
        <v>0.94993825401348919</v>
      </c>
      <c r="O1107" s="158">
        <v>159.74</v>
      </c>
      <c r="P1107" s="161">
        <f t="shared" si="104"/>
        <v>151.7431</v>
      </c>
    </row>
    <row r="1108" spans="9:16" x14ac:dyDescent="0.2">
      <c r="I1108" s="158">
        <f t="shared" si="105"/>
        <v>3</v>
      </c>
      <c r="J1108" s="158" t="str">
        <f t="shared" si="106"/>
        <v>USD</v>
      </c>
      <c r="K1108" s="158" t="str">
        <f t="shared" si="107"/>
        <v>JPY</v>
      </c>
      <c r="L1108" s="158" t="str">
        <f t="shared" si="103"/>
        <v>USDJPY45637</v>
      </c>
      <c r="M1108" s="160">
        <f t="shared" si="108"/>
        <v>45637</v>
      </c>
      <c r="N1108" s="158">
        <v>0.95174645474445607</v>
      </c>
      <c r="O1108" s="158">
        <v>160.35</v>
      </c>
      <c r="P1108" s="161">
        <f t="shared" si="104"/>
        <v>152.61250000000001</v>
      </c>
    </row>
    <row r="1109" spans="9:16" x14ac:dyDescent="0.2">
      <c r="I1109" s="158">
        <f t="shared" si="105"/>
        <v>3</v>
      </c>
      <c r="J1109" s="158" t="str">
        <f t="shared" si="106"/>
        <v>USD</v>
      </c>
      <c r="K1109" s="158" t="str">
        <f t="shared" si="107"/>
        <v>JPY</v>
      </c>
      <c r="L1109" s="158" t="str">
        <f t="shared" si="103"/>
        <v>USDJPY45638</v>
      </c>
      <c r="M1109" s="160">
        <f t="shared" si="108"/>
        <v>45638</v>
      </c>
      <c r="N1109" s="158">
        <v>0.95319797922028415</v>
      </c>
      <c r="O1109" s="158">
        <v>159.6</v>
      </c>
      <c r="P1109" s="161">
        <f t="shared" si="104"/>
        <v>152.13040000000001</v>
      </c>
    </row>
    <row r="1110" spans="9:16" x14ac:dyDescent="0.2">
      <c r="I1110" s="158">
        <f t="shared" si="105"/>
        <v>3</v>
      </c>
      <c r="J1110" s="158" t="str">
        <f t="shared" si="106"/>
        <v>USD</v>
      </c>
      <c r="K1110" s="158" t="str">
        <f t="shared" si="107"/>
        <v>JPY</v>
      </c>
      <c r="L1110" s="158" t="str">
        <f t="shared" si="103"/>
        <v>USDJPY45639</v>
      </c>
      <c r="M1110" s="160">
        <f t="shared" si="108"/>
        <v>45639</v>
      </c>
      <c r="N1110" s="158">
        <v>0.95075109336375729</v>
      </c>
      <c r="O1110" s="158">
        <v>161.44999999999999</v>
      </c>
      <c r="P1110" s="161">
        <f t="shared" si="104"/>
        <v>153.49879999999999</v>
      </c>
    </row>
    <row r="1111" spans="9:16" x14ac:dyDescent="0.2">
      <c r="I1111" s="158">
        <f t="shared" si="105"/>
        <v>3</v>
      </c>
      <c r="J1111" s="158" t="str">
        <f t="shared" si="106"/>
        <v>USD</v>
      </c>
      <c r="K1111" s="158" t="str">
        <f t="shared" si="107"/>
        <v>JPY</v>
      </c>
      <c r="L1111" s="158" t="str">
        <f t="shared" si="103"/>
        <v>USDJPY45640</v>
      </c>
      <c r="M1111" s="160">
        <f t="shared" si="108"/>
        <v>45640</v>
      </c>
      <c r="N1111" s="158">
        <v>0.95075109336375729</v>
      </c>
      <c r="O1111" s="158">
        <v>161.44999999999999</v>
      </c>
      <c r="P1111" s="161">
        <f t="shared" si="104"/>
        <v>153.49879999999999</v>
      </c>
    </row>
    <row r="1112" spans="9:16" x14ac:dyDescent="0.2">
      <c r="I1112" s="158">
        <f t="shared" si="105"/>
        <v>3</v>
      </c>
      <c r="J1112" s="158" t="str">
        <f t="shared" si="106"/>
        <v>USD</v>
      </c>
      <c r="K1112" s="158" t="str">
        <f t="shared" si="107"/>
        <v>JPY</v>
      </c>
      <c r="L1112" s="158" t="str">
        <f t="shared" si="103"/>
        <v>USDJPY45641</v>
      </c>
      <c r="M1112" s="160">
        <f t="shared" si="108"/>
        <v>45641</v>
      </c>
      <c r="N1112" s="158">
        <v>0.95075109336375729</v>
      </c>
      <c r="O1112" s="158">
        <v>161.44999999999999</v>
      </c>
      <c r="P1112" s="161">
        <f t="shared" si="104"/>
        <v>153.49879999999999</v>
      </c>
    </row>
    <row r="1113" spans="9:16" x14ac:dyDescent="0.2">
      <c r="I1113" s="158">
        <f t="shared" si="105"/>
        <v>3</v>
      </c>
      <c r="J1113" s="158" t="str">
        <f t="shared" si="106"/>
        <v>USD</v>
      </c>
      <c r="K1113" s="158" t="str">
        <f t="shared" si="107"/>
        <v>JPY</v>
      </c>
      <c r="L1113" s="158" t="str">
        <f t="shared" si="103"/>
        <v>USDJPY45642</v>
      </c>
      <c r="M1113" s="160">
        <f t="shared" si="108"/>
        <v>45642</v>
      </c>
      <c r="N1113" s="158">
        <v>0.95256239283673072</v>
      </c>
      <c r="O1113" s="158">
        <v>161.72999999999999</v>
      </c>
      <c r="P1113" s="161">
        <f t="shared" si="104"/>
        <v>154.05789999999999</v>
      </c>
    </row>
    <row r="1114" spans="9:16" x14ac:dyDescent="0.2">
      <c r="I1114" s="158">
        <f t="shared" si="105"/>
        <v>3</v>
      </c>
      <c r="J1114" s="158" t="str">
        <f t="shared" si="106"/>
        <v>USD</v>
      </c>
      <c r="K1114" s="158" t="str">
        <f t="shared" si="107"/>
        <v>JPY</v>
      </c>
      <c r="L1114" s="158" t="str">
        <f t="shared" si="103"/>
        <v>USDJPY45643</v>
      </c>
      <c r="M1114" s="160">
        <f t="shared" si="108"/>
        <v>45643</v>
      </c>
      <c r="N1114" s="158">
        <v>0.95265313899209292</v>
      </c>
      <c r="O1114" s="158">
        <v>161.63</v>
      </c>
      <c r="P1114" s="161">
        <f t="shared" si="104"/>
        <v>153.97730000000001</v>
      </c>
    </row>
    <row r="1115" spans="9:16" x14ac:dyDescent="0.2">
      <c r="I1115" s="158">
        <f t="shared" si="105"/>
        <v>3</v>
      </c>
      <c r="J1115" s="158" t="str">
        <f t="shared" si="106"/>
        <v>USD</v>
      </c>
      <c r="K1115" s="158" t="str">
        <f t="shared" si="107"/>
        <v>JPY</v>
      </c>
      <c r="L1115" s="158" t="str">
        <f t="shared" si="103"/>
        <v>USDJPY45644</v>
      </c>
      <c r="M1115" s="160">
        <f t="shared" si="108"/>
        <v>45644</v>
      </c>
      <c r="N1115" s="158">
        <v>0.95274390243902429</v>
      </c>
      <c r="O1115" s="158">
        <v>161.52000000000001</v>
      </c>
      <c r="P1115" s="161">
        <f t="shared" si="104"/>
        <v>153.88720000000001</v>
      </c>
    </row>
    <row r="1116" spans="9:16" x14ac:dyDescent="0.2">
      <c r="I1116" s="158">
        <f t="shared" si="105"/>
        <v>3</v>
      </c>
      <c r="J1116" s="158" t="str">
        <f t="shared" si="106"/>
        <v>USD</v>
      </c>
      <c r="K1116" s="158" t="str">
        <f t="shared" si="107"/>
        <v>JPY</v>
      </c>
      <c r="L1116" s="158" t="str">
        <f t="shared" si="103"/>
        <v>USDJPY45645</v>
      </c>
      <c r="M1116" s="160">
        <f t="shared" si="108"/>
        <v>45645</v>
      </c>
      <c r="N1116" s="158">
        <v>0.96200096200096197</v>
      </c>
      <c r="O1116" s="158">
        <v>163.07</v>
      </c>
      <c r="P1116" s="161">
        <f t="shared" si="104"/>
        <v>156.87350000000001</v>
      </c>
    </row>
    <row r="1117" spans="9:16" x14ac:dyDescent="0.2">
      <c r="I1117" s="158">
        <f t="shared" si="105"/>
        <v>3</v>
      </c>
      <c r="J1117" s="158" t="str">
        <f t="shared" si="106"/>
        <v>USD</v>
      </c>
      <c r="K1117" s="158" t="str">
        <f t="shared" si="107"/>
        <v>JPY</v>
      </c>
      <c r="L1117" s="158" t="str">
        <f t="shared" si="103"/>
        <v>USDJPY45646</v>
      </c>
      <c r="M1117" s="160">
        <f t="shared" si="108"/>
        <v>45646</v>
      </c>
      <c r="N1117" s="158">
        <v>0.9624639076034649</v>
      </c>
      <c r="O1117" s="158">
        <v>162.88999999999999</v>
      </c>
      <c r="P1117" s="161">
        <f t="shared" si="104"/>
        <v>156.7757</v>
      </c>
    </row>
    <row r="1118" spans="9:16" x14ac:dyDescent="0.2">
      <c r="I1118" s="158">
        <f t="shared" si="105"/>
        <v>3</v>
      </c>
      <c r="J1118" s="158" t="str">
        <f t="shared" si="106"/>
        <v>USD</v>
      </c>
      <c r="K1118" s="158" t="str">
        <f t="shared" si="107"/>
        <v>JPY</v>
      </c>
      <c r="L1118" s="158" t="str">
        <f t="shared" si="103"/>
        <v>USDJPY45647</v>
      </c>
      <c r="M1118" s="160">
        <f t="shared" si="108"/>
        <v>45647</v>
      </c>
      <c r="N1118" s="158">
        <v>0.9624639076034649</v>
      </c>
      <c r="O1118" s="158">
        <v>162.88999999999999</v>
      </c>
      <c r="P1118" s="161">
        <f t="shared" si="104"/>
        <v>156.7757</v>
      </c>
    </row>
    <row r="1119" spans="9:16" x14ac:dyDescent="0.2">
      <c r="I1119" s="158">
        <f t="shared" si="105"/>
        <v>3</v>
      </c>
      <c r="J1119" s="158" t="str">
        <f t="shared" si="106"/>
        <v>USD</v>
      </c>
      <c r="K1119" s="158" t="str">
        <f t="shared" si="107"/>
        <v>JPY</v>
      </c>
      <c r="L1119" s="158" t="str">
        <f t="shared" si="103"/>
        <v>USDJPY45648</v>
      </c>
      <c r="M1119" s="160">
        <f t="shared" si="108"/>
        <v>45648</v>
      </c>
      <c r="N1119" s="158">
        <v>0.9624639076034649</v>
      </c>
      <c r="O1119" s="158">
        <v>162.88999999999999</v>
      </c>
      <c r="P1119" s="161">
        <f t="shared" si="104"/>
        <v>156.7757</v>
      </c>
    </row>
    <row r="1120" spans="9:16" x14ac:dyDescent="0.2">
      <c r="I1120" s="158">
        <f t="shared" si="105"/>
        <v>3</v>
      </c>
      <c r="J1120" s="158" t="str">
        <f t="shared" si="106"/>
        <v>USD</v>
      </c>
      <c r="K1120" s="158" t="str">
        <f t="shared" si="107"/>
        <v>JPY</v>
      </c>
      <c r="L1120" s="158" t="str">
        <f t="shared" si="103"/>
        <v>USDJPY45649</v>
      </c>
      <c r="M1120" s="160">
        <f t="shared" si="108"/>
        <v>45649</v>
      </c>
      <c r="N1120" s="158">
        <v>0.96218608678918516</v>
      </c>
      <c r="O1120" s="158">
        <v>163.36000000000001</v>
      </c>
      <c r="P1120" s="161">
        <f t="shared" si="104"/>
        <v>157.18270000000001</v>
      </c>
    </row>
    <row r="1121" spans="9:16" x14ac:dyDescent="0.2">
      <c r="I1121" s="158">
        <f t="shared" si="105"/>
        <v>3</v>
      </c>
      <c r="J1121" s="158" t="str">
        <f t="shared" si="106"/>
        <v>USD</v>
      </c>
      <c r="K1121" s="158" t="str">
        <f t="shared" si="107"/>
        <v>JPY</v>
      </c>
      <c r="L1121" s="158" t="str">
        <f t="shared" si="103"/>
        <v>USDJPY45650</v>
      </c>
      <c r="M1121" s="160">
        <f t="shared" si="108"/>
        <v>45650</v>
      </c>
      <c r="N1121" s="158">
        <v>0.96200096200096197</v>
      </c>
      <c r="O1121" s="158">
        <v>163.25</v>
      </c>
      <c r="P1121" s="161">
        <f t="shared" si="104"/>
        <v>157.04669999999999</v>
      </c>
    </row>
    <row r="1122" spans="9:16" x14ac:dyDescent="0.2">
      <c r="I1122" s="158">
        <f t="shared" si="105"/>
        <v>3</v>
      </c>
      <c r="J1122" s="158" t="str">
        <f t="shared" si="106"/>
        <v>USD</v>
      </c>
      <c r="K1122" s="158" t="str">
        <f t="shared" si="107"/>
        <v>JPY</v>
      </c>
      <c r="L1122" s="158" t="str">
        <f t="shared" si="103"/>
        <v>USDJPY45651</v>
      </c>
      <c r="M1122" s="160">
        <f t="shared" si="108"/>
        <v>45651</v>
      </c>
      <c r="N1122" s="158">
        <v>0.96200096200096197</v>
      </c>
      <c r="O1122" s="158">
        <v>163.25</v>
      </c>
      <c r="P1122" s="161">
        <f t="shared" si="104"/>
        <v>157.04669999999999</v>
      </c>
    </row>
    <row r="1123" spans="9:16" x14ac:dyDescent="0.2">
      <c r="I1123" s="158">
        <f t="shared" si="105"/>
        <v>3</v>
      </c>
      <c r="J1123" s="158" t="str">
        <f t="shared" si="106"/>
        <v>USD</v>
      </c>
      <c r="K1123" s="158" t="str">
        <f t="shared" si="107"/>
        <v>JPY</v>
      </c>
      <c r="L1123" s="158" t="str">
        <f t="shared" si="103"/>
        <v>USDJPY45652</v>
      </c>
      <c r="M1123" s="160">
        <f t="shared" si="108"/>
        <v>45652</v>
      </c>
      <c r="N1123" s="158">
        <v>0.96200096200096197</v>
      </c>
      <c r="O1123" s="158">
        <v>163.25</v>
      </c>
      <c r="P1123" s="161">
        <f t="shared" si="104"/>
        <v>157.04669999999999</v>
      </c>
    </row>
    <row r="1124" spans="9:16" x14ac:dyDescent="0.2">
      <c r="I1124" s="158">
        <f t="shared" si="105"/>
        <v>3</v>
      </c>
      <c r="J1124" s="158" t="str">
        <f t="shared" si="106"/>
        <v>USD</v>
      </c>
      <c r="K1124" s="158" t="str">
        <f t="shared" si="107"/>
        <v>JPY</v>
      </c>
      <c r="L1124" s="158" t="str">
        <f t="shared" si="103"/>
        <v>USDJPY45653</v>
      </c>
      <c r="M1124" s="160">
        <f t="shared" si="108"/>
        <v>45653</v>
      </c>
      <c r="N1124" s="158">
        <v>0.95831336847149007</v>
      </c>
      <c r="O1124" s="158">
        <v>164.65</v>
      </c>
      <c r="P1124" s="161">
        <f t="shared" si="104"/>
        <v>157.78630000000001</v>
      </c>
    </row>
    <row r="1125" spans="9:16" x14ac:dyDescent="0.2">
      <c r="I1125" s="158">
        <f t="shared" si="105"/>
        <v>3</v>
      </c>
      <c r="J1125" s="158" t="str">
        <f t="shared" si="106"/>
        <v>USD</v>
      </c>
      <c r="K1125" s="158" t="str">
        <f t="shared" si="107"/>
        <v>JPY</v>
      </c>
      <c r="L1125" s="158" t="str">
        <f t="shared" si="103"/>
        <v>USDJPY45654</v>
      </c>
      <c r="M1125" s="160">
        <f t="shared" si="108"/>
        <v>45654</v>
      </c>
      <c r="N1125" s="158">
        <v>0.95831336847149007</v>
      </c>
      <c r="O1125" s="158">
        <v>164.65</v>
      </c>
      <c r="P1125" s="161">
        <f t="shared" si="104"/>
        <v>157.78630000000001</v>
      </c>
    </row>
    <row r="1126" spans="9:16" x14ac:dyDescent="0.2">
      <c r="I1126" s="158">
        <f t="shared" si="105"/>
        <v>3</v>
      </c>
      <c r="J1126" s="158" t="str">
        <f t="shared" si="106"/>
        <v>USD</v>
      </c>
      <c r="K1126" s="158" t="str">
        <f t="shared" si="107"/>
        <v>JPY</v>
      </c>
      <c r="L1126" s="158" t="str">
        <f t="shared" si="103"/>
        <v>USDJPY45655</v>
      </c>
      <c r="M1126" s="160">
        <f t="shared" si="108"/>
        <v>45655</v>
      </c>
      <c r="N1126" s="158">
        <v>0.95831336847149007</v>
      </c>
      <c r="O1126" s="158">
        <v>164.65</v>
      </c>
      <c r="P1126" s="161">
        <f t="shared" si="104"/>
        <v>157.78630000000001</v>
      </c>
    </row>
    <row r="1127" spans="9:16" x14ac:dyDescent="0.2">
      <c r="I1127" s="158">
        <f t="shared" si="105"/>
        <v>3</v>
      </c>
      <c r="J1127" s="158" t="str">
        <f t="shared" si="106"/>
        <v>USD</v>
      </c>
      <c r="K1127" s="158" t="str">
        <f t="shared" si="107"/>
        <v>JPY</v>
      </c>
      <c r="L1127" s="158" t="str">
        <f t="shared" si="103"/>
        <v>USDJPY45656</v>
      </c>
      <c r="M1127" s="160">
        <f t="shared" si="108"/>
        <v>45656</v>
      </c>
      <c r="N1127" s="158">
        <v>0.9574875526618154</v>
      </c>
      <c r="O1127" s="158">
        <v>164.57</v>
      </c>
      <c r="P1127" s="161">
        <f t="shared" si="104"/>
        <v>157.5737</v>
      </c>
    </row>
    <row r="1128" spans="9:16" x14ac:dyDescent="0.2">
      <c r="I1128" s="158">
        <f t="shared" si="105"/>
        <v>3</v>
      </c>
      <c r="J1128" s="158" t="str">
        <f t="shared" si="106"/>
        <v>USD</v>
      </c>
      <c r="K1128" s="158" t="str">
        <f t="shared" si="107"/>
        <v>JPY</v>
      </c>
      <c r="L1128" s="158" t="str">
        <f t="shared" si="103"/>
        <v>USDJPY45657</v>
      </c>
      <c r="M1128" s="160">
        <f t="shared" si="108"/>
        <v>45657</v>
      </c>
      <c r="N1128" s="158">
        <v>0.96255655019732411</v>
      </c>
      <c r="O1128" s="158">
        <v>163.06</v>
      </c>
      <c r="P1128" s="161">
        <f t="shared" si="104"/>
        <v>156.9545</v>
      </c>
    </row>
    <row r="1129" spans="9:16" x14ac:dyDescent="0.2">
      <c r="I1129" s="158">
        <f t="shared" si="105"/>
        <v>3</v>
      </c>
      <c r="J1129" s="158" t="str">
        <f t="shared" si="106"/>
        <v>USD</v>
      </c>
      <c r="K1129" s="158" t="str">
        <f t="shared" si="107"/>
        <v>JPY</v>
      </c>
      <c r="L1129" s="158" t="str">
        <f t="shared" si="103"/>
        <v>USDJPY45658</v>
      </c>
      <c r="M1129" s="160">
        <f t="shared" si="108"/>
        <v>45658</v>
      </c>
      <c r="N1129" s="158">
        <v>0.96255655019732411</v>
      </c>
      <c r="O1129" s="158">
        <v>163.06</v>
      </c>
      <c r="P1129" s="161">
        <f t="shared" si="104"/>
        <v>156.9545</v>
      </c>
    </row>
    <row r="1130" spans="9:16" x14ac:dyDescent="0.2">
      <c r="I1130" s="158">
        <f t="shared" si="105"/>
        <v>3</v>
      </c>
      <c r="J1130" s="158" t="str">
        <f t="shared" si="106"/>
        <v>USD</v>
      </c>
      <c r="K1130" s="158" t="str">
        <f t="shared" si="107"/>
        <v>JPY</v>
      </c>
      <c r="L1130" s="158" t="str">
        <f t="shared" si="103"/>
        <v>USDJPY45659</v>
      </c>
      <c r="M1130" s="160">
        <f t="shared" si="108"/>
        <v>45659</v>
      </c>
      <c r="N1130" s="158">
        <v>0.9688983625617672</v>
      </c>
      <c r="O1130" s="158">
        <v>162.04</v>
      </c>
      <c r="P1130" s="161">
        <f t="shared" si="104"/>
        <v>157.00030000000001</v>
      </c>
    </row>
    <row r="1131" spans="9:16" x14ac:dyDescent="0.2">
      <c r="I1131" s="158">
        <f t="shared" si="105"/>
        <v>3</v>
      </c>
      <c r="J1131" s="158" t="str">
        <f t="shared" si="106"/>
        <v>USD</v>
      </c>
      <c r="K1131" s="158" t="str">
        <f t="shared" si="107"/>
        <v>JPY</v>
      </c>
      <c r="L1131" s="158" t="str">
        <f t="shared" si="103"/>
        <v>USDJPY45660</v>
      </c>
      <c r="M1131" s="160">
        <f t="shared" si="108"/>
        <v>45660</v>
      </c>
      <c r="N1131" s="158">
        <v>0.9709680551509855</v>
      </c>
      <c r="O1131" s="158">
        <v>161.77000000000001</v>
      </c>
      <c r="P1131" s="161">
        <f t="shared" si="104"/>
        <v>157.0735</v>
      </c>
    </row>
    <row r="1132" spans="9:16" x14ac:dyDescent="0.2">
      <c r="I1132" s="158">
        <f t="shared" si="105"/>
        <v>3</v>
      </c>
      <c r="J1132" s="158" t="str">
        <f t="shared" si="106"/>
        <v>USD</v>
      </c>
      <c r="K1132" s="158" t="str">
        <f t="shared" si="107"/>
        <v>JPY</v>
      </c>
      <c r="L1132" s="158" t="str">
        <f t="shared" si="103"/>
        <v>USDJPY45661</v>
      </c>
      <c r="M1132" s="160">
        <f t="shared" si="108"/>
        <v>45661</v>
      </c>
      <c r="N1132" s="158">
        <v>0.9709680551509855</v>
      </c>
      <c r="O1132" s="158">
        <v>161.77000000000001</v>
      </c>
      <c r="P1132" s="161">
        <f t="shared" si="104"/>
        <v>157.0735</v>
      </c>
    </row>
    <row r="1133" spans="9:16" x14ac:dyDescent="0.2">
      <c r="I1133" s="158">
        <f t="shared" si="105"/>
        <v>3</v>
      </c>
      <c r="J1133" s="158" t="str">
        <f t="shared" si="106"/>
        <v>USD</v>
      </c>
      <c r="K1133" s="158" t="str">
        <f t="shared" si="107"/>
        <v>JPY</v>
      </c>
      <c r="L1133" s="158" t="str">
        <f t="shared" si="103"/>
        <v>USDJPY45662</v>
      </c>
      <c r="M1133" s="160">
        <f t="shared" si="108"/>
        <v>45662</v>
      </c>
      <c r="N1133" s="158">
        <v>0.9709680551509855</v>
      </c>
      <c r="O1133" s="158">
        <v>161.77000000000001</v>
      </c>
      <c r="P1133" s="161">
        <f t="shared" si="104"/>
        <v>157.0735</v>
      </c>
    </row>
    <row r="1134" spans="9:16" x14ac:dyDescent="0.2">
      <c r="I1134" s="158">
        <f t="shared" si="105"/>
        <v>3</v>
      </c>
      <c r="J1134" s="158" t="str">
        <f t="shared" si="106"/>
        <v>USD</v>
      </c>
      <c r="K1134" s="158" t="str">
        <f t="shared" si="107"/>
        <v>JPY</v>
      </c>
      <c r="L1134" s="158" t="str">
        <f t="shared" si="103"/>
        <v>USDJPY45663</v>
      </c>
      <c r="M1134" s="160">
        <f t="shared" si="108"/>
        <v>45663</v>
      </c>
      <c r="N1134" s="158">
        <v>0.95914061001342799</v>
      </c>
      <c r="O1134" s="158">
        <v>163.25</v>
      </c>
      <c r="P1134" s="161">
        <f t="shared" si="104"/>
        <v>156.5797</v>
      </c>
    </row>
    <row r="1135" spans="9:16" x14ac:dyDescent="0.2">
      <c r="I1135" s="158">
        <f t="shared" si="105"/>
        <v>3</v>
      </c>
      <c r="J1135" s="158" t="str">
        <f t="shared" si="106"/>
        <v>USD</v>
      </c>
      <c r="K1135" s="158" t="str">
        <f t="shared" si="107"/>
        <v>JPY</v>
      </c>
      <c r="L1135" s="158" t="str">
        <f t="shared" si="103"/>
        <v>USDJPY45664</v>
      </c>
      <c r="M1135" s="160">
        <f t="shared" si="108"/>
        <v>45664</v>
      </c>
      <c r="N1135" s="158">
        <v>0.96218608678918516</v>
      </c>
      <c r="O1135" s="158">
        <v>163.86</v>
      </c>
      <c r="P1135" s="161">
        <f t="shared" si="104"/>
        <v>157.66380000000001</v>
      </c>
    </row>
    <row r="1136" spans="9:16" x14ac:dyDescent="0.2">
      <c r="I1136" s="158">
        <f t="shared" si="105"/>
        <v>3</v>
      </c>
      <c r="J1136" s="158" t="str">
        <f t="shared" si="106"/>
        <v>USD</v>
      </c>
      <c r="K1136" s="158" t="str">
        <f t="shared" si="107"/>
        <v>JPY</v>
      </c>
      <c r="L1136" s="158" t="str">
        <f t="shared" si="103"/>
        <v>USDJPY45665</v>
      </c>
      <c r="M1136" s="160">
        <f t="shared" si="108"/>
        <v>45665</v>
      </c>
      <c r="N1136" s="158">
        <v>0.97219521679953336</v>
      </c>
      <c r="O1136" s="158">
        <v>162.94</v>
      </c>
      <c r="P1136" s="161">
        <f t="shared" si="104"/>
        <v>158.40950000000001</v>
      </c>
    </row>
    <row r="1137" spans="9:16" x14ac:dyDescent="0.2">
      <c r="I1137" s="158">
        <f t="shared" si="105"/>
        <v>3</v>
      </c>
      <c r="J1137" s="158" t="str">
        <f t="shared" si="106"/>
        <v>USD</v>
      </c>
      <c r="K1137" s="158" t="str">
        <f t="shared" si="107"/>
        <v>JPY</v>
      </c>
      <c r="L1137" s="158" t="str">
        <f t="shared" si="103"/>
        <v>USDJPY45666</v>
      </c>
      <c r="M1137" s="160">
        <f t="shared" si="108"/>
        <v>45666</v>
      </c>
      <c r="N1137" s="158">
        <v>0.97040271712760795</v>
      </c>
      <c r="O1137" s="158">
        <v>162.56</v>
      </c>
      <c r="P1137" s="161">
        <f t="shared" si="104"/>
        <v>157.74870000000001</v>
      </c>
    </row>
    <row r="1138" spans="9:16" x14ac:dyDescent="0.2">
      <c r="I1138" s="158">
        <f t="shared" si="105"/>
        <v>3</v>
      </c>
      <c r="J1138" s="158" t="str">
        <f t="shared" si="106"/>
        <v>USD</v>
      </c>
      <c r="K1138" s="158" t="str">
        <f t="shared" si="107"/>
        <v>JPY</v>
      </c>
      <c r="L1138" s="158" t="str">
        <f t="shared" si="103"/>
        <v>USDJPY45667</v>
      </c>
      <c r="M1138" s="160">
        <f t="shared" si="108"/>
        <v>45667</v>
      </c>
      <c r="N1138" s="158">
        <v>0.97049689440993792</v>
      </c>
      <c r="O1138" s="158">
        <v>162.86000000000001</v>
      </c>
      <c r="P1138" s="161">
        <f t="shared" si="104"/>
        <v>158.05510000000001</v>
      </c>
    </row>
    <row r="1139" spans="9:16" x14ac:dyDescent="0.2">
      <c r="I1139" s="158">
        <f t="shared" si="105"/>
        <v>3</v>
      </c>
      <c r="J1139" s="158" t="str">
        <f t="shared" si="106"/>
        <v>USD</v>
      </c>
      <c r="K1139" s="158" t="str">
        <f t="shared" si="107"/>
        <v>JPY</v>
      </c>
      <c r="L1139" s="158" t="str">
        <f t="shared" si="103"/>
        <v>USDJPY45668</v>
      </c>
      <c r="M1139" s="160">
        <f t="shared" si="108"/>
        <v>45668</v>
      </c>
      <c r="N1139" s="158">
        <v>0.97049689440993792</v>
      </c>
      <c r="O1139" s="158">
        <v>162.86000000000001</v>
      </c>
      <c r="P1139" s="161">
        <f t="shared" si="104"/>
        <v>158.05510000000001</v>
      </c>
    </row>
    <row r="1140" spans="9:16" x14ac:dyDescent="0.2">
      <c r="I1140" s="158">
        <f t="shared" si="105"/>
        <v>3</v>
      </c>
      <c r="J1140" s="158" t="str">
        <f t="shared" si="106"/>
        <v>USD</v>
      </c>
      <c r="K1140" s="158" t="str">
        <f t="shared" si="107"/>
        <v>JPY</v>
      </c>
      <c r="L1140" s="158" t="str">
        <f t="shared" si="103"/>
        <v>USDJPY45669</v>
      </c>
      <c r="M1140" s="160">
        <f t="shared" si="108"/>
        <v>45669</v>
      </c>
      <c r="N1140" s="158">
        <v>0.97049689440993792</v>
      </c>
      <c r="O1140" s="158">
        <v>162.86000000000001</v>
      </c>
      <c r="P1140" s="161">
        <f t="shared" si="104"/>
        <v>158.05510000000001</v>
      </c>
    </row>
    <row r="1141" spans="9:16" x14ac:dyDescent="0.2">
      <c r="I1141" s="158">
        <f t="shared" si="105"/>
        <v>3</v>
      </c>
      <c r="J1141" s="158" t="str">
        <f t="shared" si="106"/>
        <v>USD</v>
      </c>
      <c r="K1141" s="158" t="str">
        <f t="shared" si="107"/>
        <v>JPY</v>
      </c>
      <c r="L1141" s="158" t="str">
        <f t="shared" si="103"/>
        <v>USDJPY45670</v>
      </c>
      <c r="M1141" s="160">
        <f t="shared" si="108"/>
        <v>45670</v>
      </c>
      <c r="N1141" s="158">
        <v>0.98058442831927828</v>
      </c>
      <c r="O1141" s="158">
        <v>160.22</v>
      </c>
      <c r="P1141" s="161">
        <f t="shared" si="104"/>
        <v>157.10919999999999</v>
      </c>
    </row>
    <row r="1142" spans="9:16" x14ac:dyDescent="0.2">
      <c r="I1142" s="158">
        <f t="shared" si="105"/>
        <v>3</v>
      </c>
      <c r="J1142" s="158" t="str">
        <f t="shared" si="106"/>
        <v>USD</v>
      </c>
      <c r="K1142" s="158" t="str">
        <f t="shared" si="107"/>
        <v>JPY</v>
      </c>
      <c r="L1142" s="158" t="str">
        <f t="shared" si="103"/>
        <v>USDJPY45671</v>
      </c>
      <c r="M1142" s="160">
        <f t="shared" si="108"/>
        <v>45671</v>
      </c>
      <c r="N1142" s="158">
        <v>0.9760858955588092</v>
      </c>
      <c r="O1142" s="158">
        <v>161.63</v>
      </c>
      <c r="P1142" s="161">
        <f t="shared" si="104"/>
        <v>157.76480000000001</v>
      </c>
    </row>
    <row r="1143" spans="9:16" x14ac:dyDescent="0.2">
      <c r="I1143" s="158">
        <f t="shared" si="105"/>
        <v>3</v>
      </c>
      <c r="J1143" s="158" t="str">
        <f t="shared" si="106"/>
        <v>USD</v>
      </c>
      <c r="K1143" s="158" t="str">
        <f t="shared" si="107"/>
        <v>JPY</v>
      </c>
      <c r="L1143" s="158" t="str">
        <f t="shared" si="103"/>
        <v>USDJPY45672</v>
      </c>
      <c r="M1143" s="160">
        <f t="shared" si="108"/>
        <v>45672</v>
      </c>
      <c r="N1143" s="158">
        <v>0.970873786407767</v>
      </c>
      <c r="O1143" s="158">
        <v>161.75</v>
      </c>
      <c r="P1143" s="161">
        <f t="shared" si="104"/>
        <v>157.03880000000001</v>
      </c>
    </row>
    <row r="1144" spans="9:16" x14ac:dyDescent="0.2">
      <c r="I1144" s="158">
        <f t="shared" si="105"/>
        <v>3</v>
      </c>
      <c r="J1144" s="158" t="str">
        <f t="shared" si="106"/>
        <v>USD</v>
      </c>
      <c r="K1144" s="158" t="str">
        <f t="shared" si="107"/>
        <v>JPY</v>
      </c>
      <c r="L1144" s="158" t="str">
        <f t="shared" si="103"/>
        <v>USDJPY45673</v>
      </c>
      <c r="M1144" s="160">
        <f t="shared" si="108"/>
        <v>45673</v>
      </c>
      <c r="N1144" s="158">
        <v>0.97352024922118385</v>
      </c>
      <c r="O1144" s="158">
        <v>160.46</v>
      </c>
      <c r="P1144" s="161">
        <f t="shared" si="104"/>
        <v>156.21109999999999</v>
      </c>
    </row>
    <row r="1145" spans="9:16" x14ac:dyDescent="0.2">
      <c r="I1145" s="158">
        <f t="shared" si="105"/>
        <v>3</v>
      </c>
      <c r="J1145" s="158" t="str">
        <f t="shared" si="106"/>
        <v>USD</v>
      </c>
      <c r="K1145" s="158" t="str">
        <f t="shared" si="107"/>
        <v>JPY</v>
      </c>
      <c r="L1145" s="158" t="str">
        <f t="shared" si="103"/>
        <v>USDJPY45674</v>
      </c>
      <c r="M1145" s="160">
        <f t="shared" si="108"/>
        <v>45674</v>
      </c>
      <c r="N1145" s="158">
        <v>0.97106234220236931</v>
      </c>
      <c r="O1145" s="158">
        <v>160.22999999999999</v>
      </c>
      <c r="P1145" s="161">
        <f t="shared" si="104"/>
        <v>155.5933</v>
      </c>
    </row>
    <row r="1146" spans="9:16" x14ac:dyDescent="0.2">
      <c r="I1146" s="158">
        <f t="shared" si="105"/>
        <v>3</v>
      </c>
      <c r="J1146" s="158" t="str">
        <f t="shared" si="106"/>
        <v>USD</v>
      </c>
      <c r="K1146" s="158" t="str">
        <f t="shared" si="107"/>
        <v>JPY</v>
      </c>
      <c r="L1146" s="158" t="str">
        <f t="shared" si="103"/>
        <v>USDJPY45675</v>
      </c>
      <c r="M1146" s="160">
        <f t="shared" si="108"/>
        <v>45675</v>
      </c>
      <c r="N1146" s="158">
        <v>0.97106234220236931</v>
      </c>
      <c r="O1146" s="158">
        <v>160.22999999999999</v>
      </c>
      <c r="P1146" s="161">
        <f t="shared" si="104"/>
        <v>155.5933</v>
      </c>
    </row>
    <row r="1147" spans="9:16" x14ac:dyDescent="0.2">
      <c r="I1147" s="158">
        <f t="shared" si="105"/>
        <v>3</v>
      </c>
      <c r="J1147" s="158" t="str">
        <f t="shared" si="106"/>
        <v>USD</v>
      </c>
      <c r="K1147" s="158" t="str">
        <f t="shared" si="107"/>
        <v>JPY</v>
      </c>
      <c r="L1147" s="158" t="str">
        <f t="shared" si="103"/>
        <v>USDJPY45676</v>
      </c>
      <c r="M1147" s="160">
        <f t="shared" si="108"/>
        <v>45676</v>
      </c>
      <c r="N1147" s="158">
        <v>0.97106234220236931</v>
      </c>
      <c r="O1147" s="158">
        <v>160.22999999999999</v>
      </c>
      <c r="P1147" s="161">
        <f t="shared" si="104"/>
        <v>155.5933</v>
      </c>
    </row>
    <row r="1148" spans="9:16" x14ac:dyDescent="0.2">
      <c r="I1148" s="158">
        <f t="shared" si="105"/>
        <v>3</v>
      </c>
      <c r="J1148" s="158" t="str">
        <f t="shared" si="106"/>
        <v>USD</v>
      </c>
      <c r="K1148" s="158" t="str">
        <f t="shared" si="107"/>
        <v>JPY</v>
      </c>
      <c r="L1148" s="158" t="str">
        <f t="shared" si="103"/>
        <v>USDJPY45677</v>
      </c>
      <c r="M1148" s="160">
        <f t="shared" si="108"/>
        <v>45677</v>
      </c>
      <c r="N1148" s="158">
        <v>0.96936797208220238</v>
      </c>
      <c r="O1148" s="158">
        <v>161.36000000000001</v>
      </c>
      <c r="P1148" s="161">
        <f t="shared" si="104"/>
        <v>156.41720000000001</v>
      </c>
    </row>
    <row r="1149" spans="9:16" x14ac:dyDescent="0.2">
      <c r="I1149" s="158">
        <f t="shared" si="105"/>
        <v>3</v>
      </c>
      <c r="J1149" s="158" t="str">
        <f t="shared" si="106"/>
        <v>USD</v>
      </c>
      <c r="K1149" s="158" t="str">
        <f t="shared" si="107"/>
        <v>JPY</v>
      </c>
      <c r="L1149" s="158" t="str">
        <f t="shared" si="103"/>
        <v>USDJPY45678</v>
      </c>
      <c r="M1149" s="160">
        <f t="shared" si="108"/>
        <v>45678</v>
      </c>
      <c r="N1149" s="158">
        <v>0.96553055904219365</v>
      </c>
      <c r="O1149" s="158">
        <v>161.26</v>
      </c>
      <c r="P1149" s="161">
        <f t="shared" si="104"/>
        <v>155.70150000000001</v>
      </c>
    </row>
    <row r="1150" spans="9:16" x14ac:dyDescent="0.2">
      <c r="I1150" s="158">
        <f t="shared" si="105"/>
        <v>3</v>
      </c>
      <c r="J1150" s="158" t="str">
        <f t="shared" si="106"/>
        <v>USD</v>
      </c>
      <c r="K1150" s="158" t="str">
        <f t="shared" si="107"/>
        <v>JPY</v>
      </c>
      <c r="L1150" s="158" t="str">
        <f t="shared" si="103"/>
        <v>USDJPY45679</v>
      </c>
      <c r="M1150" s="160">
        <f t="shared" si="108"/>
        <v>45679</v>
      </c>
      <c r="N1150" s="158">
        <v>0.95757923968208369</v>
      </c>
      <c r="O1150" s="158">
        <v>162.72</v>
      </c>
      <c r="P1150" s="161">
        <f t="shared" si="104"/>
        <v>155.81729999999999</v>
      </c>
    </row>
    <row r="1151" spans="9:16" x14ac:dyDescent="0.2">
      <c r="I1151" s="158">
        <f t="shared" si="105"/>
        <v>3</v>
      </c>
      <c r="J1151" s="158" t="str">
        <f t="shared" si="106"/>
        <v>USD</v>
      </c>
      <c r="K1151" s="158" t="str">
        <f t="shared" si="107"/>
        <v>JPY</v>
      </c>
      <c r="L1151" s="158" t="str">
        <f t="shared" si="103"/>
        <v>USDJPY45680</v>
      </c>
      <c r="M1151" s="160">
        <f t="shared" si="108"/>
        <v>45680</v>
      </c>
      <c r="N1151" s="158">
        <v>0.96116878123798544</v>
      </c>
      <c r="O1151" s="158">
        <v>162.58000000000001</v>
      </c>
      <c r="P1151" s="161">
        <f t="shared" si="104"/>
        <v>156.26679999999999</v>
      </c>
    </row>
    <row r="1152" spans="9:16" x14ac:dyDescent="0.2">
      <c r="I1152" s="158">
        <f t="shared" si="105"/>
        <v>3</v>
      </c>
      <c r="J1152" s="158" t="str">
        <f t="shared" si="106"/>
        <v>USD</v>
      </c>
      <c r="K1152" s="158" t="str">
        <f t="shared" si="107"/>
        <v>JPY</v>
      </c>
      <c r="L1152" s="158" t="str">
        <f t="shared" si="103"/>
        <v>USDJPY45681</v>
      </c>
      <c r="M1152" s="160">
        <f t="shared" si="108"/>
        <v>45681</v>
      </c>
      <c r="N1152" s="158">
        <v>0.9549274255156609</v>
      </c>
      <c r="O1152" s="158">
        <v>163.9</v>
      </c>
      <c r="P1152" s="161">
        <f t="shared" si="104"/>
        <v>156.51259999999999</v>
      </c>
    </row>
    <row r="1153" spans="9:16" x14ac:dyDescent="0.2">
      <c r="I1153" s="158">
        <f t="shared" si="105"/>
        <v>3</v>
      </c>
      <c r="J1153" s="158" t="str">
        <f t="shared" si="106"/>
        <v>USD</v>
      </c>
      <c r="K1153" s="158" t="str">
        <f t="shared" si="107"/>
        <v>JPY</v>
      </c>
      <c r="L1153" s="158" t="str">
        <f t="shared" si="103"/>
        <v>USDJPY45682</v>
      </c>
      <c r="M1153" s="160">
        <f t="shared" si="108"/>
        <v>45682</v>
      </c>
      <c r="N1153" s="158">
        <v>0.9549274255156609</v>
      </c>
      <c r="O1153" s="158">
        <v>163.9</v>
      </c>
      <c r="P1153" s="161">
        <f t="shared" si="104"/>
        <v>156.51259999999999</v>
      </c>
    </row>
    <row r="1154" spans="9:16" x14ac:dyDescent="0.2">
      <c r="I1154" s="158">
        <f t="shared" si="105"/>
        <v>3</v>
      </c>
      <c r="J1154" s="158" t="str">
        <f t="shared" si="106"/>
        <v>USD</v>
      </c>
      <c r="K1154" s="158" t="str">
        <f t="shared" si="107"/>
        <v>JPY</v>
      </c>
      <c r="L1154" s="158" t="str">
        <f t="shared" si="103"/>
        <v>USDJPY45683</v>
      </c>
      <c r="M1154" s="160">
        <f t="shared" si="108"/>
        <v>45683</v>
      </c>
      <c r="N1154" s="158">
        <v>0.9549274255156609</v>
      </c>
      <c r="O1154" s="158">
        <v>163.9</v>
      </c>
      <c r="P1154" s="161">
        <f t="shared" si="104"/>
        <v>156.51259999999999</v>
      </c>
    </row>
    <row r="1155" spans="9:16" x14ac:dyDescent="0.2">
      <c r="I1155" s="158">
        <f t="shared" si="105"/>
        <v>3</v>
      </c>
      <c r="J1155" s="158" t="str">
        <f t="shared" si="106"/>
        <v>USD</v>
      </c>
      <c r="K1155" s="158" t="str">
        <f t="shared" si="107"/>
        <v>JPY</v>
      </c>
      <c r="L1155" s="158" t="str">
        <f t="shared" ref="L1155:L1218" si="109">J1155&amp;K1155&amp;M1155</f>
        <v>USDJPY45684</v>
      </c>
      <c r="M1155" s="160">
        <f t="shared" si="108"/>
        <v>45684</v>
      </c>
      <c r="N1155" s="158">
        <v>0.94966761633428309</v>
      </c>
      <c r="O1155" s="158">
        <v>162.21</v>
      </c>
      <c r="P1155" s="161">
        <f t="shared" ref="P1155:P1218" si="110">ROUND(N1155*O1155,4)</f>
        <v>154.04560000000001</v>
      </c>
    </row>
    <row r="1156" spans="9:16" x14ac:dyDescent="0.2">
      <c r="I1156" s="158">
        <f t="shared" ref="I1156:I1219" si="111">IF(M1155=$G$2,I1155+1,I1155)</f>
        <v>3</v>
      </c>
      <c r="J1156" s="158" t="str">
        <f t="shared" ref="J1156:J1219" si="112">VLOOKUP($I1156,$A:$C,2,FALSE)</f>
        <v>USD</v>
      </c>
      <c r="K1156" s="158" t="str">
        <f t="shared" ref="K1156:K1219" si="113">VLOOKUP($I1156,$A:$C,3,FALSE)</f>
        <v>JPY</v>
      </c>
      <c r="L1156" s="158" t="str">
        <f t="shared" si="109"/>
        <v>USDJPY45685</v>
      </c>
      <c r="M1156" s="160">
        <f t="shared" ref="M1156:M1219" si="114">IF(I1156=I1155,M1155+1,$G$1)</f>
        <v>45685</v>
      </c>
      <c r="N1156" s="158">
        <v>0.95960080606467713</v>
      </c>
      <c r="O1156" s="158">
        <v>161.86000000000001</v>
      </c>
      <c r="P1156" s="161">
        <f t="shared" si="110"/>
        <v>155.321</v>
      </c>
    </row>
    <row r="1157" spans="9:16" x14ac:dyDescent="0.2">
      <c r="I1157" s="158">
        <f t="shared" si="111"/>
        <v>3</v>
      </c>
      <c r="J1157" s="158" t="str">
        <f t="shared" si="112"/>
        <v>USD</v>
      </c>
      <c r="K1157" s="158" t="str">
        <f t="shared" si="113"/>
        <v>JPY</v>
      </c>
      <c r="L1157" s="158" t="str">
        <f t="shared" si="109"/>
        <v>USDJPY45686</v>
      </c>
      <c r="M1157" s="160">
        <f t="shared" si="114"/>
        <v>45686</v>
      </c>
      <c r="N1157" s="158">
        <v>0.96190842631781448</v>
      </c>
      <c r="O1157" s="158">
        <v>161.5</v>
      </c>
      <c r="P1157" s="161">
        <f t="shared" si="110"/>
        <v>155.34819999999999</v>
      </c>
    </row>
    <row r="1158" spans="9:16" x14ac:dyDescent="0.2">
      <c r="I1158" s="158">
        <f t="shared" si="111"/>
        <v>3</v>
      </c>
      <c r="J1158" s="158" t="str">
        <f t="shared" si="112"/>
        <v>USD</v>
      </c>
      <c r="K1158" s="158" t="str">
        <f t="shared" si="113"/>
        <v>JPY</v>
      </c>
      <c r="L1158" s="158" t="str">
        <f t="shared" si="109"/>
        <v>USDJPY45687</v>
      </c>
      <c r="M1158" s="160">
        <f t="shared" si="114"/>
        <v>45687</v>
      </c>
      <c r="N1158" s="158">
        <v>0.96126117466115546</v>
      </c>
      <c r="O1158" s="158">
        <v>160.32</v>
      </c>
      <c r="P1158" s="161">
        <f t="shared" si="110"/>
        <v>154.10939999999999</v>
      </c>
    </row>
    <row r="1159" spans="9:16" x14ac:dyDescent="0.2">
      <c r="I1159" s="158">
        <f t="shared" si="111"/>
        <v>3</v>
      </c>
      <c r="J1159" s="158" t="str">
        <f t="shared" si="112"/>
        <v>USD</v>
      </c>
      <c r="K1159" s="158" t="str">
        <f t="shared" si="113"/>
        <v>JPY</v>
      </c>
      <c r="L1159" s="158" t="str">
        <f t="shared" si="109"/>
        <v>USDJPY45688</v>
      </c>
      <c r="M1159" s="160">
        <f t="shared" si="114"/>
        <v>45688</v>
      </c>
      <c r="N1159" s="158">
        <v>0.96218608678918516</v>
      </c>
      <c r="O1159" s="158">
        <v>160.99</v>
      </c>
      <c r="P1159" s="161">
        <f t="shared" si="110"/>
        <v>154.9023</v>
      </c>
    </row>
    <row r="1160" spans="9:16" x14ac:dyDescent="0.2">
      <c r="I1160" s="158">
        <f t="shared" si="111"/>
        <v>3</v>
      </c>
      <c r="J1160" s="158" t="str">
        <f t="shared" si="112"/>
        <v>USD</v>
      </c>
      <c r="K1160" s="158" t="str">
        <f t="shared" si="113"/>
        <v>JPY</v>
      </c>
      <c r="L1160" s="158" t="str">
        <f t="shared" si="109"/>
        <v>USDJPY45689</v>
      </c>
      <c r="M1160" s="160">
        <f t="shared" si="114"/>
        <v>45689</v>
      </c>
      <c r="N1160" s="158">
        <v>0.96218608678918516</v>
      </c>
      <c r="O1160" s="158">
        <v>160.99</v>
      </c>
      <c r="P1160" s="161">
        <f t="shared" si="110"/>
        <v>154.9023</v>
      </c>
    </row>
    <row r="1161" spans="9:16" x14ac:dyDescent="0.2">
      <c r="I1161" s="158">
        <f t="shared" si="111"/>
        <v>3</v>
      </c>
      <c r="J1161" s="158" t="str">
        <f t="shared" si="112"/>
        <v>USD</v>
      </c>
      <c r="K1161" s="158" t="str">
        <f t="shared" si="113"/>
        <v>JPY</v>
      </c>
      <c r="L1161" s="158" t="str">
        <f t="shared" si="109"/>
        <v>USDJPY45690</v>
      </c>
      <c r="M1161" s="160">
        <f t="shared" si="114"/>
        <v>45690</v>
      </c>
      <c r="N1161" s="158">
        <v>0.96218608678918516</v>
      </c>
      <c r="O1161" s="158">
        <v>160.99</v>
      </c>
      <c r="P1161" s="161">
        <f t="shared" si="110"/>
        <v>154.9023</v>
      </c>
    </row>
    <row r="1162" spans="9:16" x14ac:dyDescent="0.2">
      <c r="I1162" s="158">
        <f t="shared" si="111"/>
        <v>3</v>
      </c>
      <c r="J1162" s="158" t="str">
        <f t="shared" si="112"/>
        <v>USD</v>
      </c>
      <c r="K1162" s="158" t="str">
        <f t="shared" si="113"/>
        <v>JPY</v>
      </c>
      <c r="L1162" s="158" t="str">
        <f t="shared" si="109"/>
        <v>USDJPY45691</v>
      </c>
      <c r="M1162" s="160">
        <f t="shared" si="114"/>
        <v>45691</v>
      </c>
      <c r="N1162" s="158">
        <v>0.97333073778469914</v>
      </c>
      <c r="O1162" s="158">
        <v>158.87</v>
      </c>
      <c r="P1162" s="161">
        <f t="shared" si="110"/>
        <v>154.63310000000001</v>
      </c>
    </row>
    <row r="1163" spans="9:16" x14ac:dyDescent="0.2">
      <c r="I1163" s="158">
        <f t="shared" si="111"/>
        <v>3</v>
      </c>
      <c r="J1163" s="158" t="str">
        <f t="shared" si="112"/>
        <v>USD</v>
      </c>
      <c r="K1163" s="158" t="str">
        <f t="shared" si="113"/>
        <v>JPY</v>
      </c>
      <c r="L1163" s="158" t="str">
        <f t="shared" si="109"/>
        <v>USDJPY45692</v>
      </c>
      <c r="M1163" s="160">
        <f t="shared" si="114"/>
        <v>45692</v>
      </c>
      <c r="N1163" s="158">
        <v>0.96758587324625056</v>
      </c>
      <c r="O1163" s="158">
        <v>160.52000000000001</v>
      </c>
      <c r="P1163" s="161">
        <f t="shared" si="110"/>
        <v>155.3169</v>
      </c>
    </row>
    <row r="1164" spans="9:16" x14ac:dyDescent="0.2">
      <c r="I1164" s="158">
        <f t="shared" si="111"/>
        <v>3</v>
      </c>
      <c r="J1164" s="158" t="str">
        <f t="shared" si="112"/>
        <v>USD</v>
      </c>
      <c r="K1164" s="158" t="str">
        <f t="shared" si="113"/>
        <v>JPY</v>
      </c>
      <c r="L1164" s="158" t="str">
        <f t="shared" si="109"/>
        <v>USDJPY45693</v>
      </c>
      <c r="M1164" s="160">
        <f t="shared" si="114"/>
        <v>45693</v>
      </c>
      <c r="N1164" s="158">
        <v>0.95950873152945693</v>
      </c>
      <c r="O1164" s="158">
        <v>159.25</v>
      </c>
      <c r="P1164" s="161">
        <f t="shared" si="110"/>
        <v>152.80179999999999</v>
      </c>
    </row>
    <row r="1165" spans="9:16" x14ac:dyDescent="0.2">
      <c r="I1165" s="158">
        <f t="shared" si="111"/>
        <v>3</v>
      </c>
      <c r="J1165" s="158" t="str">
        <f t="shared" si="112"/>
        <v>USD</v>
      </c>
      <c r="K1165" s="158" t="str">
        <f t="shared" si="113"/>
        <v>JPY</v>
      </c>
      <c r="L1165" s="158" t="str">
        <f t="shared" si="109"/>
        <v>USDJPY45694</v>
      </c>
      <c r="M1165" s="160">
        <f t="shared" si="114"/>
        <v>45694</v>
      </c>
      <c r="N1165" s="158">
        <v>0.96525096525096521</v>
      </c>
      <c r="O1165" s="158">
        <v>157.94999999999999</v>
      </c>
      <c r="P1165" s="161">
        <f t="shared" si="110"/>
        <v>152.4614</v>
      </c>
    </row>
    <row r="1166" spans="9:16" x14ac:dyDescent="0.2">
      <c r="I1166" s="158">
        <f t="shared" si="111"/>
        <v>3</v>
      </c>
      <c r="J1166" s="158" t="str">
        <f t="shared" si="112"/>
        <v>USD</v>
      </c>
      <c r="K1166" s="158" t="str">
        <f t="shared" si="113"/>
        <v>JPY</v>
      </c>
      <c r="L1166" s="158" t="str">
        <f t="shared" si="109"/>
        <v>USDJPY45695</v>
      </c>
      <c r="M1166" s="160">
        <f t="shared" si="114"/>
        <v>45695</v>
      </c>
      <c r="N1166" s="158">
        <v>0.96366965404259408</v>
      </c>
      <c r="O1166" s="158">
        <v>157.77000000000001</v>
      </c>
      <c r="P1166" s="161">
        <f t="shared" si="110"/>
        <v>152.03819999999999</v>
      </c>
    </row>
    <row r="1167" spans="9:16" x14ac:dyDescent="0.2">
      <c r="I1167" s="158">
        <f t="shared" si="111"/>
        <v>3</v>
      </c>
      <c r="J1167" s="158" t="str">
        <f t="shared" si="112"/>
        <v>USD</v>
      </c>
      <c r="K1167" s="158" t="str">
        <f t="shared" si="113"/>
        <v>JPY</v>
      </c>
      <c r="L1167" s="158" t="str">
        <f t="shared" si="109"/>
        <v>USDJPY45696</v>
      </c>
      <c r="M1167" s="160">
        <f t="shared" si="114"/>
        <v>45696</v>
      </c>
      <c r="N1167" s="158">
        <v>0.96366965404259408</v>
      </c>
      <c r="O1167" s="158">
        <v>157.77000000000001</v>
      </c>
      <c r="P1167" s="161">
        <f t="shared" si="110"/>
        <v>152.03819999999999</v>
      </c>
    </row>
    <row r="1168" spans="9:16" x14ac:dyDescent="0.2">
      <c r="I1168" s="158">
        <f t="shared" si="111"/>
        <v>3</v>
      </c>
      <c r="J1168" s="158" t="str">
        <f t="shared" si="112"/>
        <v>USD</v>
      </c>
      <c r="K1168" s="158" t="str">
        <f t="shared" si="113"/>
        <v>JPY</v>
      </c>
      <c r="L1168" s="158" t="str">
        <f t="shared" si="109"/>
        <v>USDJPY45697</v>
      </c>
      <c r="M1168" s="160">
        <f t="shared" si="114"/>
        <v>45697</v>
      </c>
      <c r="N1168" s="158">
        <v>0.96366965404259408</v>
      </c>
      <c r="O1168" s="158">
        <v>157.77000000000001</v>
      </c>
      <c r="P1168" s="161">
        <f t="shared" si="110"/>
        <v>152.03819999999999</v>
      </c>
    </row>
    <row r="1169" spans="9:16" x14ac:dyDescent="0.2">
      <c r="I1169" s="158">
        <f t="shared" si="111"/>
        <v>3</v>
      </c>
      <c r="J1169" s="158" t="str">
        <f t="shared" si="112"/>
        <v>USD</v>
      </c>
      <c r="K1169" s="158" t="str">
        <f t="shared" si="113"/>
        <v>JPY</v>
      </c>
      <c r="L1169" s="158" t="str">
        <f t="shared" si="109"/>
        <v>USDJPY45698</v>
      </c>
      <c r="M1169" s="160">
        <f t="shared" si="114"/>
        <v>45698</v>
      </c>
      <c r="N1169" s="158">
        <v>0.96899224806201545</v>
      </c>
      <c r="O1169" s="158">
        <v>156.91999999999999</v>
      </c>
      <c r="P1169" s="161">
        <f t="shared" si="110"/>
        <v>152.05430000000001</v>
      </c>
    </row>
    <row r="1170" spans="9:16" x14ac:dyDescent="0.2">
      <c r="I1170" s="158">
        <f t="shared" si="111"/>
        <v>3</v>
      </c>
      <c r="J1170" s="158" t="str">
        <f t="shared" si="112"/>
        <v>USD</v>
      </c>
      <c r="K1170" s="158" t="str">
        <f t="shared" si="113"/>
        <v>JPY</v>
      </c>
      <c r="L1170" s="158" t="str">
        <f t="shared" si="109"/>
        <v>USDJPY45699</v>
      </c>
      <c r="M1170" s="160">
        <f t="shared" si="114"/>
        <v>45699</v>
      </c>
      <c r="N1170" s="158">
        <v>0.96861681518791165</v>
      </c>
      <c r="O1170" s="158">
        <v>157.28</v>
      </c>
      <c r="P1170" s="161">
        <f t="shared" si="110"/>
        <v>152.3441</v>
      </c>
    </row>
    <row r="1171" spans="9:16" x14ac:dyDescent="0.2">
      <c r="I1171" s="158">
        <f t="shared" si="111"/>
        <v>3</v>
      </c>
      <c r="J1171" s="158" t="str">
        <f t="shared" si="112"/>
        <v>USD</v>
      </c>
      <c r="K1171" s="158" t="str">
        <f t="shared" si="113"/>
        <v>JPY</v>
      </c>
      <c r="L1171" s="158" t="str">
        <f t="shared" si="109"/>
        <v>USDJPY45700</v>
      </c>
      <c r="M1171" s="160">
        <f t="shared" si="114"/>
        <v>45700</v>
      </c>
      <c r="N1171" s="158">
        <v>0.96432015429122475</v>
      </c>
      <c r="O1171" s="158">
        <v>159.22</v>
      </c>
      <c r="P1171" s="161">
        <f t="shared" si="110"/>
        <v>153.53909999999999</v>
      </c>
    </row>
    <row r="1172" spans="9:16" x14ac:dyDescent="0.2">
      <c r="I1172" s="158">
        <f t="shared" si="111"/>
        <v>3</v>
      </c>
      <c r="J1172" s="158" t="str">
        <f t="shared" si="112"/>
        <v>USD</v>
      </c>
      <c r="K1172" s="158" t="str">
        <f t="shared" si="113"/>
        <v>JPY</v>
      </c>
      <c r="L1172" s="158" t="str">
        <f t="shared" si="109"/>
        <v>USDJPY45701</v>
      </c>
      <c r="M1172" s="160">
        <f t="shared" si="114"/>
        <v>45701</v>
      </c>
      <c r="N1172" s="158">
        <v>0.9624639076034649</v>
      </c>
      <c r="O1172" s="158">
        <v>159.79</v>
      </c>
      <c r="P1172" s="161">
        <f t="shared" si="110"/>
        <v>153.7921</v>
      </c>
    </row>
    <row r="1173" spans="9:16" x14ac:dyDescent="0.2">
      <c r="I1173" s="158">
        <f t="shared" si="111"/>
        <v>3</v>
      </c>
      <c r="J1173" s="158" t="str">
        <f t="shared" si="112"/>
        <v>USD</v>
      </c>
      <c r="K1173" s="158" t="str">
        <f t="shared" si="113"/>
        <v>JPY</v>
      </c>
      <c r="L1173" s="158" t="str">
        <f t="shared" si="109"/>
        <v>USDJPY45702</v>
      </c>
      <c r="M1173" s="160">
        <f t="shared" si="114"/>
        <v>45702</v>
      </c>
      <c r="N1173" s="158">
        <v>0.95438060698606597</v>
      </c>
      <c r="O1173" s="158">
        <v>160.09</v>
      </c>
      <c r="P1173" s="161">
        <f t="shared" si="110"/>
        <v>152.7868</v>
      </c>
    </row>
    <row r="1174" spans="9:16" x14ac:dyDescent="0.2">
      <c r="I1174" s="158">
        <f t="shared" si="111"/>
        <v>3</v>
      </c>
      <c r="J1174" s="158" t="str">
        <f t="shared" si="112"/>
        <v>USD</v>
      </c>
      <c r="K1174" s="158" t="str">
        <f t="shared" si="113"/>
        <v>JPY</v>
      </c>
      <c r="L1174" s="158" t="str">
        <f t="shared" si="109"/>
        <v>USDJPY45703</v>
      </c>
      <c r="M1174" s="160">
        <f t="shared" si="114"/>
        <v>45703</v>
      </c>
      <c r="N1174" s="158">
        <v>0.95438060698606597</v>
      </c>
      <c r="O1174" s="158">
        <v>160.09</v>
      </c>
      <c r="P1174" s="161">
        <f t="shared" si="110"/>
        <v>152.7868</v>
      </c>
    </row>
    <row r="1175" spans="9:16" x14ac:dyDescent="0.2">
      <c r="I1175" s="158">
        <f t="shared" si="111"/>
        <v>3</v>
      </c>
      <c r="J1175" s="158" t="str">
        <f t="shared" si="112"/>
        <v>USD</v>
      </c>
      <c r="K1175" s="158" t="str">
        <f t="shared" si="113"/>
        <v>JPY</v>
      </c>
      <c r="L1175" s="158" t="str">
        <f t="shared" si="109"/>
        <v>USDJPY45704</v>
      </c>
      <c r="M1175" s="160">
        <f t="shared" si="114"/>
        <v>45704</v>
      </c>
      <c r="N1175" s="158">
        <v>0.95438060698606597</v>
      </c>
      <c r="O1175" s="158">
        <v>160.09</v>
      </c>
      <c r="P1175" s="161">
        <f t="shared" si="110"/>
        <v>152.7868</v>
      </c>
    </row>
    <row r="1176" spans="9:16" x14ac:dyDescent="0.2">
      <c r="I1176" s="158">
        <f t="shared" si="111"/>
        <v>3</v>
      </c>
      <c r="J1176" s="158" t="str">
        <f t="shared" si="112"/>
        <v>USD</v>
      </c>
      <c r="K1176" s="158" t="str">
        <f t="shared" si="113"/>
        <v>JPY</v>
      </c>
      <c r="L1176" s="158" t="str">
        <f t="shared" si="109"/>
        <v>USDJPY45705</v>
      </c>
      <c r="M1176" s="160">
        <f t="shared" si="114"/>
        <v>45705</v>
      </c>
      <c r="N1176" s="158">
        <v>0.95483624558388247</v>
      </c>
      <c r="O1176" s="158">
        <v>158.66999999999999</v>
      </c>
      <c r="P1176" s="161">
        <f t="shared" si="110"/>
        <v>151.50389999999999</v>
      </c>
    </row>
    <row r="1177" spans="9:16" x14ac:dyDescent="0.2">
      <c r="I1177" s="158">
        <f t="shared" si="111"/>
        <v>3</v>
      </c>
      <c r="J1177" s="158" t="str">
        <f t="shared" si="112"/>
        <v>USD</v>
      </c>
      <c r="K1177" s="158" t="str">
        <f t="shared" si="113"/>
        <v>JPY</v>
      </c>
      <c r="L1177" s="158" t="str">
        <f t="shared" si="109"/>
        <v>USDJPY45706</v>
      </c>
      <c r="M1177" s="160">
        <f t="shared" si="114"/>
        <v>45706</v>
      </c>
      <c r="N1177" s="158">
        <v>0.95721259691777549</v>
      </c>
      <c r="O1177" s="158">
        <v>158.55000000000001</v>
      </c>
      <c r="P1177" s="161">
        <f t="shared" si="110"/>
        <v>151.76609999999999</v>
      </c>
    </row>
    <row r="1178" spans="9:16" x14ac:dyDescent="0.2">
      <c r="I1178" s="158">
        <f t="shared" si="111"/>
        <v>3</v>
      </c>
      <c r="J1178" s="158" t="str">
        <f t="shared" si="112"/>
        <v>USD</v>
      </c>
      <c r="K1178" s="158" t="str">
        <f t="shared" si="113"/>
        <v>JPY</v>
      </c>
      <c r="L1178" s="158" t="str">
        <f t="shared" si="109"/>
        <v>USDJPY45707</v>
      </c>
      <c r="M1178" s="160">
        <f t="shared" si="114"/>
        <v>45707</v>
      </c>
      <c r="N1178" s="158">
        <v>0.9584052137243626</v>
      </c>
      <c r="O1178" s="158">
        <v>158.41</v>
      </c>
      <c r="P1178" s="161">
        <f t="shared" si="110"/>
        <v>151.821</v>
      </c>
    </row>
    <row r="1179" spans="9:16" x14ac:dyDescent="0.2">
      <c r="I1179" s="158">
        <f t="shared" si="111"/>
        <v>3</v>
      </c>
      <c r="J1179" s="158" t="str">
        <f t="shared" si="112"/>
        <v>USD</v>
      </c>
      <c r="K1179" s="158" t="str">
        <f t="shared" si="113"/>
        <v>JPY</v>
      </c>
      <c r="L1179" s="158" t="str">
        <f t="shared" si="109"/>
        <v>USDJPY45708</v>
      </c>
      <c r="M1179" s="160">
        <f t="shared" si="114"/>
        <v>45708</v>
      </c>
      <c r="N1179" s="158">
        <v>0.95757923968208369</v>
      </c>
      <c r="O1179" s="158">
        <v>156.6</v>
      </c>
      <c r="P1179" s="161">
        <f t="shared" si="110"/>
        <v>149.95689999999999</v>
      </c>
    </row>
    <row r="1180" spans="9:16" x14ac:dyDescent="0.2">
      <c r="I1180" s="158">
        <f t="shared" si="111"/>
        <v>3</v>
      </c>
      <c r="J1180" s="158" t="str">
        <f t="shared" si="112"/>
        <v>USD</v>
      </c>
      <c r="K1180" s="158" t="str">
        <f t="shared" si="113"/>
        <v>JPY</v>
      </c>
      <c r="L1180" s="158" t="str">
        <f t="shared" si="109"/>
        <v>USDJPY45709</v>
      </c>
      <c r="M1180" s="160">
        <f t="shared" si="114"/>
        <v>45709</v>
      </c>
      <c r="N1180" s="158">
        <v>0.95556617295747737</v>
      </c>
      <c r="O1180" s="158">
        <v>157.46</v>
      </c>
      <c r="P1180" s="161">
        <f t="shared" si="110"/>
        <v>150.46340000000001</v>
      </c>
    </row>
    <row r="1181" spans="9:16" x14ac:dyDescent="0.2">
      <c r="I1181" s="158">
        <f t="shared" si="111"/>
        <v>3</v>
      </c>
      <c r="J1181" s="158" t="str">
        <f t="shared" si="112"/>
        <v>USD</v>
      </c>
      <c r="K1181" s="158" t="str">
        <f t="shared" si="113"/>
        <v>JPY</v>
      </c>
      <c r="L1181" s="158" t="str">
        <f t="shared" si="109"/>
        <v>USDJPY45710</v>
      </c>
      <c r="M1181" s="160">
        <f t="shared" si="114"/>
        <v>45710</v>
      </c>
      <c r="N1181" s="158">
        <v>0.95556617295747737</v>
      </c>
      <c r="O1181" s="158">
        <v>157.46</v>
      </c>
      <c r="P1181" s="161">
        <f t="shared" si="110"/>
        <v>150.46340000000001</v>
      </c>
    </row>
    <row r="1182" spans="9:16" x14ac:dyDescent="0.2">
      <c r="I1182" s="158">
        <f t="shared" si="111"/>
        <v>3</v>
      </c>
      <c r="J1182" s="158" t="str">
        <f t="shared" si="112"/>
        <v>USD</v>
      </c>
      <c r="K1182" s="158" t="str">
        <f t="shared" si="113"/>
        <v>JPY</v>
      </c>
      <c r="L1182" s="158" t="str">
        <f t="shared" si="109"/>
        <v>USDJPY45711</v>
      </c>
      <c r="M1182" s="160">
        <f t="shared" si="114"/>
        <v>45711</v>
      </c>
      <c r="N1182" s="158">
        <v>0.95556617295747737</v>
      </c>
      <c r="O1182" s="158">
        <v>157.46</v>
      </c>
      <c r="P1182" s="161">
        <f t="shared" si="110"/>
        <v>150.46340000000001</v>
      </c>
    </row>
    <row r="1183" spans="9:16" x14ac:dyDescent="0.2">
      <c r="I1183" s="158">
        <f t="shared" si="111"/>
        <v>3</v>
      </c>
      <c r="J1183" s="158" t="str">
        <f t="shared" si="112"/>
        <v>USD</v>
      </c>
      <c r="K1183" s="158" t="str">
        <f t="shared" si="113"/>
        <v>JPY</v>
      </c>
      <c r="L1183" s="158" t="str">
        <f t="shared" si="109"/>
        <v>USDJPY45712</v>
      </c>
      <c r="M1183" s="160">
        <f t="shared" si="114"/>
        <v>45712</v>
      </c>
      <c r="N1183" s="158">
        <v>0.95547487101089246</v>
      </c>
      <c r="O1183" s="158">
        <v>156.81</v>
      </c>
      <c r="P1183" s="161">
        <f t="shared" si="110"/>
        <v>149.828</v>
      </c>
    </row>
    <row r="1184" spans="9:16" x14ac:dyDescent="0.2">
      <c r="I1184" s="158">
        <f t="shared" si="111"/>
        <v>3</v>
      </c>
      <c r="J1184" s="158" t="str">
        <f t="shared" si="112"/>
        <v>USD</v>
      </c>
      <c r="K1184" s="158" t="str">
        <f t="shared" si="113"/>
        <v>JPY</v>
      </c>
      <c r="L1184" s="158" t="str">
        <f t="shared" si="109"/>
        <v>USDJPY45713</v>
      </c>
      <c r="M1184" s="160">
        <f t="shared" si="114"/>
        <v>45713</v>
      </c>
      <c r="N1184" s="158">
        <v>0.95265313899209292</v>
      </c>
      <c r="O1184" s="158">
        <v>157.19</v>
      </c>
      <c r="P1184" s="161">
        <f t="shared" si="110"/>
        <v>149.7475</v>
      </c>
    </row>
    <row r="1185" spans="9:16" x14ac:dyDescent="0.2">
      <c r="I1185" s="158">
        <f t="shared" si="111"/>
        <v>3</v>
      </c>
      <c r="J1185" s="158" t="str">
        <f t="shared" si="112"/>
        <v>USD</v>
      </c>
      <c r="K1185" s="158" t="str">
        <f t="shared" si="113"/>
        <v>JPY</v>
      </c>
      <c r="L1185" s="158" t="str">
        <f t="shared" si="109"/>
        <v>USDJPY45714</v>
      </c>
      <c r="M1185" s="160">
        <f t="shared" si="114"/>
        <v>45714</v>
      </c>
      <c r="N1185" s="158">
        <v>0.95356155239820739</v>
      </c>
      <c r="O1185" s="158">
        <v>156.69999999999999</v>
      </c>
      <c r="P1185" s="161">
        <f t="shared" si="110"/>
        <v>149.42310000000001</v>
      </c>
    </row>
    <row r="1186" spans="9:16" x14ac:dyDescent="0.2">
      <c r="I1186" s="158">
        <f t="shared" si="111"/>
        <v>3</v>
      </c>
      <c r="J1186" s="158" t="str">
        <f t="shared" si="112"/>
        <v>USD</v>
      </c>
      <c r="K1186" s="158" t="str">
        <f t="shared" si="113"/>
        <v>JPY</v>
      </c>
      <c r="L1186" s="158" t="str">
        <f t="shared" si="109"/>
        <v>USDJPY45715</v>
      </c>
      <c r="M1186" s="160">
        <f t="shared" si="114"/>
        <v>45715</v>
      </c>
      <c r="N1186" s="158">
        <v>0.95447169991409753</v>
      </c>
      <c r="O1186" s="158">
        <v>156.72999999999999</v>
      </c>
      <c r="P1186" s="161">
        <f t="shared" si="110"/>
        <v>149.5943</v>
      </c>
    </row>
    <row r="1187" spans="9:16" x14ac:dyDescent="0.2">
      <c r="I1187" s="158">
        <f t="shared" si="111"/>
        <v>3</v>
      </c>
      <c r="J1187" s="158" t="str">
        <f t="shared" si="112"/>
        <v>USD</v>
      </c>
      <c r="K1187" s="158" t="str">
        <f t="shared" si="113"/>
        <v>JPY</v>
      </c>
      <c r="L1187" s="158" t="str">
        <f t="shared" si="109"/>
        <v>USDJPY45716</v>
      </c>
      <c r="M1187" s="160">
        <f t="shared" si="114"/>
        <v>45716</v>
      </c>
      <c r="N1187" s="158">
        <v>0.96052252425319384</v>
      </c>
      <c r="O1187" s="158">
        <v>156.96</v>
      </c>
      <c r="P1187" s="161">
        <f t="shared" si="110"/>
        <v>150.7636</v>
      </c>
    </row>
    <row r="1188" spans="9:16" x14ac:dyDescent="0.2">
      <c r="I1188" s="158">
        <f t="shared" si="111"/>
        <v>3</v>
      </c>
      <c r="J1188" s="158" t="str">
        <f t="shared" si="112"/>
        <v>USD</v>
      </c>
      <c r="K1188" s="158" t="str">
        <f t="shared" si="113"/>
        <v>JPY</v>
      </c>
      <c r="L1188" s="158" t="str">
        <f t="shared" si="109"/>
        <v>USDJPY45717</v>
      </c>
      <c r="M1188" s="160">
        <f t="shared" si="114"/>
        <v>45717</v>
      </c>
      <c r="N1188" s="158">
        <v>0.96052252425319384</v>
      </c>
      <c r="O1188" s="158">
        <v>156.96</v>
      </c>
      <c r="P1188" s="161">
        <f t="shared" si="110"/>
        <v>150.7636</v>
      </c>
    </row>
    <row r="1189" spans="9:16" x14ac:dyDescent="0.2">
      <c r="I1189" s="158">
        <f t="shared" si="111"/>
        <v>3</v>
      </c>
      <c r="J1189" s="158" t="str">
        <f t="shared" si="112"/>
        <v>USD</v>
      </c>
      <c r="K1189" s="158" t="str">
        <f t="shared" si="113"/>
        <v>JPY</v>
      </c>
      <c r="L1189" s="158" t="str">
        <f t="shared" si="109"/>
        <v>USDJPY45718</v>
      </c>
      <c r="M1189" s="160">
        <f t="shared" si="114"/>
        <v>45718</v>
      </c>
      <c r="N1189" s="158">
        <v>0.96052252425319384</v>
      </c>
      <c r="O1189" s="158">
        <v>156.96</v>
      </c>
      <c r="P1189" s="161">
        <f t="shared" si="110"/>
        <v>150.7636</v>
      </c>
    </row>
    <row r="1190" spans="9:16" x14ac:dyDescent="0.2">
      <c r="I1190" s="158">
        <f t="shared" si="111"/>
        <v>3</v>
      </c>
      <c r="J1190" s="158" t="str">
        <f t="shared" si="112"/>
        <v>USD</v>
      </c>
      <c r="K1190" s="158" t="str">
        <f t="shared" si="113"/>
        <v>JPY</v>
      </c>
      <c r="L1190" s="158" t="str">
        <f t="shared" si="109"/>
        <v>USDJPY45719</v>
      </c>
      <c r="M1190" s="160">
        <f t="shared" si="114"/>
        <v>45719</v>
      </c>
      <c r="N1190" s="158">
        <v>0.95556617295747737</v>
      </c>
      <c r="O1190" s="158">
        <v>158.33000000000001</v>
      </c>
      <c r="P1190" s="161">
        <f t="shared" si="110"/>
        <v>151.29480000000001</v>
      </c>
    </row>
    <row r="1191" spans="9:16" x14ac:dyDescent="0.2">
      <c r="I1191" s="158">
        <f t="shared" si="111"/>
        <v>3</v>
      </c>
      <c r="J1191" s="158" t="str">
        <f t="shared" si="112"/>
        <v>USD</v>
      </c>
      <c r="K1191" s="158" t="str">
        <f t="shared" si="113"/>
        <v>JPY</v>
      </c>
      <c r="L1191" s="158" t="str">
        <f t="shared" si="109"/>
        <v>USDJPY45720</v>
      </c>
      <c r="M1191" s="160">
        <f t="shared" si="114"/>
        <v>45720</v>
      </c>
      <c r="N1191" s="158">
        <v>0.94723879890120288</v>
      </c>
      <c r="O1191" s="158">
        <v>156.5</v>
      </c>
      <c r="P1191" s="161">
        <f t="shared" si="110"/>
        <v>148.24289999999999</v>
      </c>
    </row>
    <row r="1192" spans="9:16" x14ac:dyDescent="0.2">
      <c r="I1192" s="158">
        <f t="shared" si="111"/>
        <v>3</v>
      </c>
      <c r="J1192" s="158" t="str">
        <f t="shared" si="112"/>
        <v>USD</v>
      </c>
      <c r="K1192" s="158" t="str">
        <f t="shared" si="113"/>
        <v>JPY</v>
      </c>
      <c r="L1192" s="158" t="str">
        <f t="shared" si="109"/>
        <v>USDJPY45721</v>
      </c>
      <c r="M1192" s="160">
        <f t="shared" si="114"/>
        <v>45721</v>
      </c>
      <c r="N1192" s="158">
        <v>0.93510379652141395</v>
      </c>
      <c r="O1192" s="158">
        <v>160.09</v>
      </c>
      <c r="P1192" s="161">
        <f t="shared" si="110"/>
        <v>149.70079999999999</v>
      </c>
    </row>
    <row r="1193" spans="9:16" x14ac:dyDescent="0.2">
      <c r="I1193" s="158">
        <f t="shared" si="111"/>
        <v>3</v>
      </c>
      <c r="J1193" s="158" t="str">
        <f t="shared" si="112"/>
        <v>USD</v>
      </c>
      <c r="K1193" s="158" t="str">
        <f t="shared" si="113"/>
        <v>JPY</v>
      </c>
      <c r="L1193" s="158" t="str">
        <f t="shared" si="109"/>
        <v>USDJPY45722</v>
      </c>
      <c r="M1193" s="160">
        <f t="shared" si="114"/>
        <v>45722</v>
      </c>
      <c r="N1193" s="158">
        <v>0.92626898851426465</v>
      </c>
      <c r="O1193" s="158">
        <v>159.24</v>
      </c>
      <c r="P1193" s="161">
        <f t="shared" si="110"/>
        <v>147.4991</v>
      </c>
    </row>
    <row r="1194" spans="9:16" x14ac:dyDescent="0.2">
      <c r="I1194" s="158">
        <f t="shared" si="111"/>
        <v>3</v>
      </c>
      <c r="J1194" s="158" t="str">
        <f t="shared" si="112"/>
        <v>USD</v>
      </c>
      <c r="K1194" s="158" t="str">
        <f t="shared" si="113"/>
        <v>JPY</v>
      </c>
      <c r="L1194" s="158" t="str">
        <f t="shared" si="109"/>
        <v>USDJPY45723</v>
      </c>
      <c r="M1194" s="160">
        <f t="shared" si="114"/>
        <v>45723</v>
      </c>
      <c r="N1194" s="158">
        <v>0.9210647508519848</v>
      </c>
      <c r="O1194" s="158">
        <v>160.35</v>
      </c>
      <c r="P1194" s="161">
        <f t="shared" si="110"/>
        <v>147.6927</v>
      </c>
    </row>
    <row r="1195" spans="9:16" x14ac:dyDescent="0.2">
      <c r="I1195" s="158">
        <f t="shared" si="111"/>
        <v>3</v>
      </c>
      <c r="J1195" s="158" t="str">
        <f t="shared" si="112"/>
        <v>USD</v>
      </c>
      <c r="K1195" s="158" t="str">
        <f t="shared" si="113"/>
        <v>JPY</v>
      </c>
      <c r="L1195" s="158" t="str">
        <f t="shared" si="109"/>
        <v>USDJPY45724</v>
      </c>
      <c r="M1195" s="160">
        <f t="shared" si="114"/>
        <v>45724</v>
      </c>
      <c r="N1195" s="158">
        <v>0.9210647508519848</v>
      </c>
      <c r="O1195" s="158">
        <v>160.35</v>
      </c>
      <c r="P1195" s="161">
        <f t="shared" si="110"/>
        <v>147.6927</v>
      </c>
    </row>
    <row r="1196" spans="9:16" x14ac:dyDescent="0.2">
      <c r="I1196" s="158">
        <f t="shared" si="111"/>
        <v>3</v>
      </c>
      <c r="J1196" s="158" t="str">
        <f t="shared" si="112"/>
        <v>USD</v>
      </c>
      <c r="K1196" s="158" t="str">
        <f t="shared" si="113"/>
        <v>JPY</v>
      </c>
      <c r="L1196" s="158" t="str">
        <f t="shared" si="109"/>
        <v>USDJPY45725</v>
      </c>
      <c r="M1196" s="160">
        <f t="shared" si="114"/>
        <v>45725</v>
      </c>
      <c r="N1196" s="158">
        <v>0.9210647508519848</v>
      </c>
      <c r="O1196" s="158">
        <v>160.35</v>
      </c>
      <c r="P1196" s="161">
        <f t="shared" si="110"/>
        <v>147.6927</v>
      </c>
    </row>
    <row r="1197" spans="9:16" x14ac:dyDescent="0.2">
      <c r="I1197" s="158">
        <f t="shared" si="111"/>
        <v>3</v>
      </c>
      <c r="J1197" s="158" t="str">
        <f t="shared" si="112"/>
        <v>USD</v>
      </c>
      <c r="K1197" s="158" t="str">
        <f t="shared" si="113"/>
        <v>JPY</v>
      </c>
      <c r="L1197" s="158" t="str">
        <f t="shared" si="109"/>
        <v>USDJPY45726</v>
      </c>
      <c r="M1197" s="160">
        <f t="shared" si="114"/>
        <v>45726</v>
      </c>
      <c r="N1197" s="158">
        <v>0.9220839096357768</v>
      </c>
      <c r="O1197" s="158">
        <v>159.38999999999999</v>
      </c>
      <c r="P1197" s="161">
        <f t="shared" si="110"/>
        <v>146.971</v>
      </c>
    </row>
    <row r="1198" spans="9:16" x14ac:dyDescent="0.2">
      <c r="I1198" s="158">
        <f t="shared" si="111"/>
        <v>3</v>
      </c>
      <c r="J1198" s="158" t="str">
        <f t="shared" si="112"/>
        <v>USD</v>
      </c>
      <c r="K1198" s="158" t="str">
        <f t="shared" si="113"/>
        <v>JPY</v>
      </c>
      <c r="L1198" s="158" t="str">
        <f t="shared" si="109"/>
        <v>USDJPY45727</v>
      </c>
      <c r="M1198" s="160">
        <f t="shared" si="114"/>
        <v>45727</v>
      </c>
      <c r="N1198" s="158">
        <v>0.9164222873900294</v>
      </c>
      <c r="O1198" s="158">
        <v>161.52000000000001</v>
      </c>
      <c r="P1198" s="161">
        <f t="shared" si="110"/>
        <v>148.0205</v>
      </c>
    </row>
    <row r="1199" spans="9:16" x14ac:dyDescent="0.2">
      <c r="I1199" s="158">
        <f t="shared" si="111"/>
        <v>3</v>
      </c>
      <c r="J1199" s="158" t="str">
        <f t="shared" si="112"/>
        <v>USD</v>
      </c>
      <c r="K1199" s="158" t="str">
        <f t="shared" si="113"/>
        <v>JPY</v>
      </c>
      <c r="L1199" s="158" t="str">
        <f t="shared" si="109"/>
        <v>USDJPY45728</v>
      </c>
      <c r="M1199" s="160">
        <f t="shared" si="114"/>
        <v>45728</v>
      </c>
      <c r="N1199" s="158">
        <v>0.91861106007716331</v>
      </c>
      <c r="O1199" s="158">
        <v>162.22999999999999</v>
      </c>
      <c r="P1199" s="161">
        <f t="shared" si="110"/>
        <v>149.02629999999999</v>
      </c>
    </row>
    <row r="1200" spans="9:16" x14ac:dyDescent="0.2">
      <c r="I1200" s="158">
        <f t="shared" si="111"/>
        <v>3</v>
      </c>
      <c r="J1200" s="158" t="str">
        <f t="shared" si="112"/>
        <v>USD</v>
      </c>
      <c r="K1200" s="158" t="str">
        <f t="shared" si="113"/>
        <v>JPY</v>
      </c>
      <c r="L1200" s="158" t="str">
        <f t="shared" si="109"/>
        <v>USDJPY45729</v>
      </c>
      <c r="M1200" s="160">
        <f t="shared" si="114"/>
        <v>45729</v>
      </c>
      <c r="N1200" s="158">
        <v>0.92336103416435833</v>
      </c>
      <c r="O1200" s="158">
        <v>160.63999999999999</v>
      </c>
      <c r="P1200" s="161">
        <f t="shared" si="110"/>
        <v>148.3287</v>
      </c>
    </row>
    <row r="1201" spans="9:16" x14ac:dyDescent="0.2">
      <c r="I1201" s="158">
        <f t="shared" si="111"/>
        <v>3</v>
      </c>
      <c r="J1201" s="158" t="str">
        <f t="shared" si="112"/>
        <v>USD</v>
      </c>
      <c r="K1201" s="158" t="str">
        <f t="shared" si="113"/>
        <v>JPY</v>
      </c>
      <c r="L1201" s="158" t="str">
        <f t="shared" si="109"/>
        <v>USDJPY45730</v>
      </c>
      <c r="M1201" s="160">
        <f t="shared" si="114"/>
        <v>45730</v>
      </c>
      <c r="N1201" s="158">
        <v>0.91835797593902102</v>
      </c>
      <c r="O1201" s="158">
        <v>161.88</v>
      </c>
      <c r="P1201" s="161">
        <f t="shared" si="110"/>
        <v>148.66380000000001</v>
      </c>
    </row>
    <row r="1202" spans="9:16" x14ac:dyDescent="0.2">
      <c r="I1202" s="158">
        <f t="shared" si="111"/>
        <v>3</v>
      </c>
      <c r="J1202" s="158" t="str">
        <f t="shared" si="112"/>
        <v>USD</v>
      </c>
      <c r="K1202" s="158" t="str">
        <f t="shared" si="113"/>
        <v>JPY</v>
      </c>
      <c r="L1202" s="158" t="str">
        <f t="shared" si="109"/>
        <v>USDJPY45731</v>
      </c>
      <c r="M1202" s="160">
        <f t="shared" si="114"/>
        <v>45731</v>
      </c>
      <c r="N1202" s="158">
        <v>0.91835797593902102</v>
      </c>
      <c r="O1202" s="158">
        <v>161.88</v>
      </c>
      <c r="P1202" s="161">
        <f t="shared" si="110"/>
        <v>148.66380000000001</v>
      </c>
    </row>
    <row r="1203" spans="9:16" x14ac:dyDescent="0.2">
      <c r="I1203" s="158">
        <f t="shared" si="111"/>
        <v>3</v>
      </c>
      <c r="J1203" s="158" t="str">
        <f t="shared" si="112"/>
        <v>USD</v>
      </c>
      <c r="K1203" s="158" t="str">
        <f t="shared" si="113"/>
        <v>JPY</v>
      </c>
      <c r="L1203" s="158" t="str">
        <f t="shared" si="109"/>
        <v>USDJPY45732</v>
      </c>
      <c r="M1203" s="160">
        <f t="shared" si="114"/>
        <v>45732</v>
      </c>
      <c r="N1203" s="158">
        <v>0.91835797593902102</v>
      </c>
      <c r="O1203" s="158">
        <v>161.88</v>
      </c>
      <c r="P1203" s="161">
        <f t="shared" si="110"/>
        <v>148.66380000000001</v>
      </c>
    </row>
    <row r="1204" spans="9:16" x14ac:dyDescent="0.2">
      <c r="I1204" s="158">
        <f t="shared" si="111"/>
        <v>3</v>
      </c>
      <c r="J1204" s="158" t="str">
        <f t="shared" si="112"/>
        <v>USD</v>
      </c>
      <c r="K1204" s="158" t="str">
        <f t="shared" si="113"/>
        <v>JPY</v>
      </c>
      <c r="L1204" s="158" t="str">
        <f t="shared" si="109"/>
        <v>USDJPY45733</v>
      </c>
      <c r="M1204" s="160">
        <f t="shared" si="114"/>
        <v>45733</v>
      </c>
      <c r="N1204" s="158">
        <v>0.91717875813996141</v>
      </c>
      <c r="O1204" s="158">
        <v>162.26</v>
      </c>
      <c r="P1204" s="161">
        <f t="shared" si="110"/>
        <v>148.82140000000001</v>
      </c>
    </row>
    <row r="1205" spans="9:16" x14ac:dyDescent="0.2">
      <c r="I1205" s="158">
        <f t="shared" si="111"/>
        <v>3</v>
      </c>
      <c r="J1205" s="158" t="str">
        <f t="shared" si="112"/>
        <v>USD</v>
      </c>
      <c r="K1205" s="158" t="str">
        <f t="shared" si="113"/>
        <v>JPY</v>
      </c>
      <c r="L1205" s="158" t="str">
        <f t="shared" si="109"/>
        <v>USDJPY45734</v>
      </c>
      <c r="M1205" s="160">
        <f t="shared" si="114"/>
        <v>45734</v>
      </c>
      <c r="N1205" s="158">
        <v>0.91591866642242159</v>
      </c>
      <c r="O1205" s="158">
        <v>163.5</v>
      </c>
      <c r="P1205" s="161">
        <f t="shared" si="110"/>
        <v>149.7527</v>
      </c>
    </row>
    <row r="1206" spans="9:16" x14ac:dyDescent="0.2">
      <c r="I1206" s="158">
        <f t="shared" si="111"/>
        <v>3</v>
      </c>
      <c r="J1206" s="158" t="str">
        <f t="shared" si="112"/>
        <v>USD</v>
      </c>
      <c r="K1206" s="158" t="str">
        <f t="shared" si="113"/>
        <v>JPY</v>
      </c>
      <c r="L1206" s="158" t="str">
        <f t="shared" si="109"/>
        <v>USDJPY45735</v>
      </c>
      <c r="M1206" s="160">
        <f t="shared" si="114"/>
        <v>45735</v>
      </c>
      <c r="N1206" s="158">
        <v>0.91768376617417646</v>
      </c>
      <c r="O1206" s="158">
        <v>163.27000000000001</v>
      </c>
      <c r="P1206" s="161">
        <f t="shared" si="110"/>
        <v>149.83019999999999</v>
      </c>
    </row>
    <row r="1207" spans="9:16" x14ac:dyDescent="0.2">
      <c r="I1207" s="158">
        <f t="shared" si="111"/>
        <v>3</v>
      </c>
      <c r="J1207" s="158" t="str">
        <f t="shared" si="112"/>
        <v>USD</v>
      </c>
      <c r="K1207" s="158" t="str">
        <f t="shared" si="113"/>
        <v>JPY</v>
      </c>
      <c r="L1207" s="158" t="str">
        <f t="shared" si="109"/>
        <v>USDJPY45736</v>
      </c>
      <c r="M1207" s="160">
        <f t="shared" si="114"/>
        <v>45736</v>
      </c>
      <c r="N1207" s="158">
        <v>0.9231053263177329</v>
      </c>
      <c r="O1207" s="158">
        <v>160.85</v>
      </c>
      <c r="P1207" s="161">
        <f t="shared" si="110"/>
        <v>148.48150000000001</v>
      </c>
    </row>
    <row r="1208" spans="9:16" x14ac:dyDescent="0.2">
      <c r="I1208" s="158">
        <f t="shared" si="111"/>
        <v>3</v>
      </c>
      <c r="J1208" s="158" t="str">
        <f t="shared" si="112"/>
        <v>USD</v>
      </c>
      <c r="K1208" s="158" t="str">
        <f t="shared" si="113"/>
        <v>JPY</v>
      </c>
      <c r="L1208" s="158" t="str">
        <f t="shared" si="109"/>
        <v>USDJPY45737</v>
      </c>
      <c r="M1208" s="160">
        <f t="shared" si="114"/>
        <v>45737</v>
      </c>
      <c r="N1208" s="158">
        <v>0.92361688371663431</v>
      </c>
      <c r="O1208" s="158">
        <v>160.99</v>
      </c>
      <c r="P1208" s="161">
        <f t="shared" si="110"/>
        <v>148.69309999999999</v>
      </c>
    </row>
    <row r="1209" spans="9:16" x14ac:dyDescent="0.2">
      <c r="I1209" s="158">
        <f t="shared" si="111"/>
        <v>3</v>
      </c>
      <c r="J1209" s="158" t="str">
        <f t="shared" si="112"/>
        <v>USD</v>
      </c>
      <c r="K1209" s="158" t="str">
        <f t="shared" si="113"/>
        <v>JPY</v>
      </c>
      <c r="L1209" s="158" t="str">
        <f t="shared" si="109"/>
        <v>USDJPY45738</v>
      </c>
      <c r="M1209" s="160">
        <f t="shared" si="114"/>
        <v>45738</v>
      </c>
      <c r="N1209" s="158">
        <v>0.92361688371663431</v>
      </c>
      <c r="O1209" s="158">
        <v>160.99</v>
      </c>
      <c r="P1209" s="161">
        <f t="shared" si="110"/>
        <v>148.69309999999999</v>
      </c>
    </row>
    <row r="1210" spans="9:16" x14ac:dyDescent="0.2">
      <c r="I1210" s="158">
        <f t="shared" si="111"/>
        <v>3</v>
      </c>
      <c r="J1210" s="158" t="str">
        <f t="shared" si="112"/>
        <v>USD</v>
      </c>
      <c r="K1210" s="158" t="str">
        <f t="shared" si="113"/>
        <v>JPY</v>
      </c>
      <c r="L1210" s="158" t="str">
        <f t="shared" si="109"/>
        <v>USDJPY45739</v>
      </c>
      <c r="M1210" s="160">
        <f t="shared" si="114"/>
        <v>45739</v>
      </c>
      <c r="N1210" s="158">
        <v>0.92361688371663431</v>
      </c>
      <c r="O1210" s="158">
        <v>160.99</v>
      </c>
      <c r="P1210" s="161">
        <f t="shared" si="110"/>
        <v>148.69309999999999</v>
      </c>
    </row>
    <row r="1211" spans="9:16" x14ac:dyDescent="0.2">
      <c r="I1211" s="158">
        <f t="shared" si="111"/>
        <v>3</v>
      </c>
      <c r="J1211" s="158" t="str">
        <f t="shared" si="112"/>
        <v>USD</v>
      </c>
      <c r="K1211" s="158" t="str">
        <f t="shared" si="113"/>
        <v>JPY</v>
      </c>
      <c r="L1211" s="158" t="str">
        <f t="shared" si="109"/>
        <v>USDJPY45740</v>
      </c>
      <c r="M1211" s="160">
        <f t="shared" si="114"/>
        <v>45740</v>
      </c>
      <c r="N1211" s="158">
        <v>0.92387287509238725</v>
      </c>
      <c r="O1211" s="158">
        <v>162.15</v>
      </c>
      <c r="P1211" s="161">
        <f t="shared" si="110"/>
        <v>149.80600000000001</v>
      </c>
    </row>
    <row r="1212" spans="9:16" x14ac:dyDescent="0.2">
      <c r="I1212" s="158">
        <f t="shared" si="111"/>
        <v>3</v>
      </c>
      <c r="J1212" s="158" t="str">
        <f t="shared" si="112"/>
        <v>USD</v>
      </c>
      <c r="K1212" s="158" t="str">
        <f t="shared" si="113"/>
        <v>JPY</v>
      </c>
      <c r="L1212" s="158" t="str">
        <f t="shared" si="109"/>
        <v>USDJPY45741</v>
      </c>
      <c r="M1212" s="160">
        <f t="shared" si="114"/>
        <v>45741</v>
      </c>
      <c r="N1212" s="158">
        <v>0.92378752886836024</v>
      </c>
      <c r="O1212" s="158">
        <v>162.32</v>
      </c>
      <c r="P1212" s="161">
        <f t="shared" si="110"/>
        <v>149.94919999999999</v>
      </c>
    </row>
    <row r="1213" spans="9:16" x14ac:dyDescent="0.2">
      <c r="I1213" s="158">
        <f t="shared" si="111"/>
        <v>3</v>
      </c>
      <c r="J1213" s="158" t="str">
        <f t="shared" si="112"/>
        <v>USD</v>
      </c>
      <c r="K1213" s="158" t="str">
        <f t="shared" si="113"/>
        <v>JPY</v>
      </c>
      <c r="L1213" s="158" t="str">
        <f t="shared" si="109"/>
        <v>USDJPY45742</v>
      </c>
      <c r="M1213" s="160">
        <f t="shared" si="114"/>
        <v>45742</v>
      </c>
      <c r="N1213" s="158">
        <v>0.9269558769002596</v>
      </c>
      <c r="O1213" s="158">
        <v>162.19999999999999</v>
      </c>
      <c r="P1213" s="161">
        <f t="shared" si="110"/>
        <v>150.35220000000001</v>
      </c>
    </row>
    <row r="1214" spans="9:16" x14ac:dyDescent="0.2">
      <c r="I1214" s="158">
        <f t="shared" si="111"/>
        <v>3</v>
      </c>
      <c r="J1214" s="158" t="str">
        <f t="shared" si="112"/>
        <v>USD</v>
      </c>
      <c r="K1214" s="158" t="str">
        <f t="shared" si="113"/>
        <v>JPY</v>
      </c>
      <c r="L1214" s="158" t="str">
        <f t="shared" si="109"/>
        <v>USDJPY45743</v>
      </c>
      <c r="M1214" s="160">
        <f t="shared" si="114"/>
        <v>45743</v>
      </c>
      <c r="N1214" s="158">
        <v>0.92721372276309688</v>
      </c>
      <c r="O1214" s="158">
        <v>162.55000000000001</v>
      </c>
      <c r="P1214" s="161">
        <f t="shared" si="110"/>
        <v>150.71860000000001</v>
      </c>
    </row>
    <row r="1215" spans="9:16" x14ac:dyDescent="0.2">
      <c r="I1215" s="158">
        <f t="shared" si="111"/>
        <v>3</v>
      </c>
      <c r="J1215" s="158" t="str">
        <f t="shared" si="112"/>
        <v>USD</v>
      </c>
      <c r="K1215" s="158" t="str">
        <f t="shared" si="113"/>
        <v>JPY</v>
      </c>
      <c r="L1215" s="158" t="str">
        <f t="shared" si="109"/>
        <v>USDJPY45744</v>
      </c>
      <c r="M1215" s="160">
        <f t="shared" si="114"/>
        <v>45744</v>
      </c>
      <c r="N1215" s="158">
        <v>0.92618319903676938</v>
      </c>
      <c r="O1215" s="158">
        <v>162.63999999999999</v>
      </c>
      <c r="P1215" s="161">
        <f t="shared" si="110"/>
        <v>150.6344</v>
      </c>
    </row>
    <row r="1216" spans="9:16" x14ac:dyDescent="0.2">
      <c r="I1216" s="158">
        <f t="shared" si="111"/>
        <v>3</v>
      </c>
      <c r="J1216" s="158" t="str">
        <f t="shared" si="112"/>
        <v>USD</v>
      </c>
      <c r="K1216" s="158" t="str">
        <f t="shared" si="113"/>
        <v>JPY</v>
      </c>
      <c r="L1216" s="158" t="str">
        <f t="shared" si="109"/>
        <v>USDJPY45745</v>
      </c>
      <c r="M1216" s="160">
        <f t="shared" si="114"/>
        <v>45745</v>
      </c>
      <c r="N1216" s="158">
        <v>0.92618319903676938</v>
      </c>
      <c r="O1216" s="158">
        <v>162.63999999999999</v>
      </c>
      <c r="P1216" s="161">
        <f t="shared" si="110"/>
        <v>150.6344</v>
      </c>
    </row>
    <row r="1217" spans="9:16" x14ac:dyDescent="0.2">
      <c r="I1217" s="158">
        <f t="shared" si="111"/>
        <v>3</v>
      </c>
      <c r="J1217" s="158" t="str">
        <f t="shared" si="112"/>
        <v>USD</v>
      </c>
      <c r="K1217" s="158" t="str">
        <f t="shared" si="113"/>
        <v>JPY</v>
      </c>
      <c r="L1217" s="158" t="str">
        <f t="shared" si="109"/>
        <v>USDJPY45746</v>
      </c>
      <c r="M1217" s="160">
        <f t="shared" si="114"/>
        <v>45746</v>
      </c>
      <c r="N1217" s="158">
        <v>0.92618319903676938</v>
      </c>
      <c r="O1217" s="158">
        <v>162.63999999999999</v>
      </c>
      <c r="P1217" s="161">
        <f t="shared" si="110"/>
        <v>150.6344</v>
      </c>
    </row>
    <row r="1218" spans="9:16" x14ac:dyDescent="0.2">
      <c r="I1218" s="158">
        <f t="shared" si="111"/>
        <v>3</v>
      </c>
      <c r="J1218" s="158" t="str">
        <f t="shared" si="112"/>
        <v>USD</v>
      </c>
      <c r="K1218" s="158" t="str">
        <f t="shared" si="113"/>
        <v>JPY</v>
      </c>
      <c r="L1218" s="158" t="str">
        <f t="shared" si="109"/>
        <v>USDJPY45747</v>
      </c>
      <c r="M1218" s="160">
        <f t="shared" si="114"/>
        <v>45747</v>
      </c>
      <c r="N1218" s="158">
        <v>0.92464170134073054</v>
      </c>
      <c r="O1218" s="158">
        <v>161.6</v>
      </c>
      <c r="P1218" s="161">
        <f t="shared" si="110"/>
        <v>149.4221</v>
      </c>
    </row>
    <row r="1219" spans="9:16" x14ac:dyDescent="0.2">
      <c r="I1219" s="158">
        <f t="shared" si="111"/>
        <v>3</v>
      </c>
      <c r="J1219" s="158" t="str">
        <f t="shared" si="112"/>
        <v>USD</v>
      </c>
      <c r="K1219" s="158" t="str">
        <f t="shared" si="113"/>
        <v>JPY</v>
      </c>
      <c r="L1219" s="158" t="str">
        <f t="shared" ref="L1219:L1282" si="115">J1219&amp;K1219&amp;M1219</f>
        <v>USDJPY45748</v>
      </c>
      <c r="M1219" s="160">
        <f t="shared" si="114"/>
        <v>45748</v>
      </c>
      <c r="N1219" s="158">
        <v>0.9269558769002596</v>
      </c>
      <c r="O1219" s="158">
        <v>160.93</v>
      </c>
      <c r="P1219" s="161">
        <f t="shared" ref="P1219:P1282" si="116">ROUND(N1219*O1219,4)</f>
        <v>149.17500000000001</v>
      </c>
    </row>
    <row r="1220" spans="9:16" x14ac:dyDescent="0.2">
      <c r="I1220" s="158">
        <f t="shared" ref="I1220:I1283" si="117">IF(M1219=$G$2,I1219+1,I1219)</f>
        <v>3</v>
      </c>
      <c r="J1220" s="158" t="str">
        <f t="shared" ref="J1220:J1283" si="118">VLOOKUP($I1220,$A:$C,2,FALSE)</f>
        <v>USD</v>
      </c>
      <c r="K1220" s="158" t="str">
        <f t="shared" ref="K1220:K1283" si="119">VLOOKUP($I1220,$A:$C,3,FALSE)</f>
        <v>JPY</v>
      </c>
      <c r="L1220" s="158" t="str">
        <f t="shared" si="115"/>
        <v>USDJPY45749</v>
      </c>
      <c r="M1220" s="160">
        <f t="shared" ref="M1220:M1283" si="120">IF(I1220=I1219,M1219+1,$G$1)</f>
        <v>45749</v>
      </c>
      <c r="N1220" s="158">
        <v>0.9256687957048968</v>
      </c>
      <c r="O1220" s="158">
        <v>161.22</v>
      </c>
      <c r="P1220" s="161">
        <f t="shared" si="116"/>
        <v>149.2363</v>
      </c>
    </row>
    <row r="1221" spans="9:16" x14ac:dyDescent="0.2">
      <c r="I1221" s="158">
        <f t="shared" si="117"/>
        <v>3</v>
      </c>
      <c r="J1221" s="158" t="str">
        <f t="shared" si="118"/>
        <v>USD</v>
      </c>
      <c r="K1221" s="158" t="str">
        <f t="shared" si="119"/>
        <v>JPY</v>
      </c>
      <c r="L1221" s="158" t="str">
        <f t="shared" si="115"/>
        <v>USDJPY45750</v>
      </c>
      <c r="M1221" s="160">
        <f t="shared" si="120"/>
        <v>45750</v>
      </c>
      <c r="N1221" s="158">
        <v>0.90114445345588901</v>
      </c>
      <c r="O1221" s="158">
        <v>162.16999999999999</v>
      </c>
      <c r="P1221" s="161">
        <f t="shared" si="116"/>
        <v>146.1386</v>
      </c>
    </row>
    <row r="1222" spans="9:16" x14ac:dyDescent="0.2">
      <c r="I1222" s="158">
        <f t="shared" si="117"/>
        <v>3</v>
      </c>
      <c r="J1222" s="158" t="str">
        <f t="shared" si="118"/>
        <v>USD</v>
      </c>
      <c r="K1222" s="158" t="str">
        <f t="shared" si="119"/>
        <v>JPY</v>
      </c>
      <c r="L1222" s="158" t="str">
        <f t="shared" si="115"/>
        <v>USDJPY45751</v>
      </c>
      <c r="M1222" s="160">
        <f t="shared" si="120"/>
        <v>45751</v>
      </c>
      <c r="N1222" s="158">
        <v>0.90440444966989242</v>
      </c>
      <c r="O1222" s="158">
        <v>160.56</v>
      </c>
      <c r="P1222" s="161">
        <f t="shared" si="116"/>
        <v>145.21119999999999</v>
      </c>
    </row>
    <row r="1223" spans="9:16" x14ac:dyDescent="0.2">
      <c r="I1223" s="158">
        <f t="shared" si="117"/>
        <v>3</v>
      </c>
      <c r="J1223" s="158" t="str">
        <f t="shared" si="118"/>
        <v>USD</v>
      </c>
      <c r="K1223" s="158" t="str">
        <f t="shared" si="119"/>
        <v>JPY</v>
      </c>
      <c r="L1223" s="158" t="str">
        <f t="shared" si="115"/>
        <v>USDJPY45752</v>
      </c>
      <c r="M1223" s="160">
        <f t="shared" si="120"/>
        <v>45752</v>
      </c>
      <c r="N1223" s="158">
        <v>0.90440444966989242</v>
      </c>
      <c r="O1223" s="158">
        <v>160.56</v>
      </c>
      <c r="P1223" s="161">
        <f t="shared" si="116"/>
        <v>145.21119999999999</v>
      </c>
    </row>
    <row r="1224" spans="9:16" x14ac:dyDescent="0.2">
      <c r="I1224" s="158">
        <f t="shared" si="117"/>
        <v>3</v>
      </c>
      <c r="J1224" s="158" t="str">
        <f t="shared" si="118"/>
        <v>USD</v>
      </c>
      <c r="K1224" s="158" t="str">
        <f t="shared" si="119"/>
        <v>JPY</v>
      </c>
      <c r="L1224" s="158" t="str">
        <f t="shared" si="115"/>
        <v>USDJPY45753</v>
      </c>
      <c r="M1224" s="160">
        <f t="shared" si="120"/>
        <v>45753</v>
      </c>
      <c r="N1224" s="158">
        <v>0.90440444966989242</v>
      </c>
      <c r="O1224" s="158">
        <v>160.56</v>
      </c>
      <c r="P1224" s="161">
        <f t="shared" si="116"/>
        <v>145.21119999999999</v>
      </c>
    </row>
    <row r="1225" spans="9:16" x14ac:dyDescent="0.2">
      <c r="I1225" s="158">
        <f t="shared" si="117"/>
        <v>3</v>
      </c>
      <c r="J1225" s="158" t="str">
        <f t="shared" si="118"/>
        <v>USD</v>
      </c>
      <c r="K1225" s="158" t="str">
        <f t="shared" si="119"/>
        <v>JPY</v>
      </c>
      <c r="L1225" s="158" t="str">
        <f t="shared" si="115"/>
        <v>USDJPY45754</v>
      </c>
      <c r="M1225" s="160">
        <f t="shared" si="120"/>
        <v>45754</v>
      </c>
      <c r="N1225" s="158">
        <v>0.91182638825567608</v>
      </c>
      <c r="O1225" s="158">
        <v>160.58000000000001</v>
      </c>
      <c r="P1225" s="161">
        <f t="shared" si="116"/>
        <v>146.4211</v>
      </c>
    </row>
    <row r="1226" spans="9:16" x14ac:dyDescent="0.2">
      <c r="I1226" s="158">
        <f t="shared" si="117"/>
        <v>3</v>
      </c>
      <c r="J1226" s="158" t="str">
        <f t="shared" si="118"/>
        <v>USD</v>
      </c>
      <c r="K1226" s="158" t="str">
        <f t="shared" si="119"/>
        <v>JPY</v>
      </c>
      <c r="L1226" s="158" t="str">
        <f t="shared" si="115"/>
        <v>USDJPY45755</v>
      </c>
      <c r="M1226" s="160">
        <f t="shared" si="120"/>
        <v>45755</v>
      </c>
      <c r="N1226" s="158">
        <v>0.91324200913242015</v>
      </c>
      <c r="O1226" s="158">
        <v>160.65</v>
      </c>
      <c r="P1226" s="161">
        <f t="shared" si="116"/>
        <v>146.7123</v>
      </c>
    </row>
    <row r="1227" spans="9:16" x14ac:dyDescent="0.2">
      <c r="I1227" s="158">
        <f t="shared" si="117"/>
        <v>3</v>
      </c>
      <c r="J1227" s="158" t="str">
        <f t="shared" si="118"/>
        <v>USD</v>
      </c>
      <c r="K1227" s="158" t="str">
        <f t="shared" si="119"/>
        <v>JPY</v>
      </c>
      <c r="L1227" s="158" t="str">
        <f t="shared" si="115"/>
        <v>USDJPY45756</v>
      </c>
      <c r="M1227" s="160">
        <f t="shared" si="120"/>
        <v>45756</v>
      </c>
      <c r="N1227" s="158">
        <v>0.90538705296514255</v>
      </c>
      <c r="O1227" s="158">
        <v>159.61000000000001</v>
      </c>
      <c r="P1227" s="161">
        <f t="shared" si="116"/>
        <v>144.50880000000001</v>
      </c>
    </row>
    <row r="1228" spans="9:16" x14ac:dyDescent="0.2">
      <c r="I1228" s="158">
        <f t="shared" si="117"/>
        <v>3</v>
      </c>
      <c r="J1228" s="158" t="str">
        <f t="shared" si="118"/>
        <v>USD</v>
      </c>
      <c r="K1228" s="158" t="str">
        <f t="shared" si="119"/>
        <v>JPY</v>
      </c>
      <c r="L1228" s="158" t="str">
        <f t="shared" si="115"/>
        <v>USDJPY45757</v>
      </c>
      <c r="M1228" s="160">
        <f t="shared" si="120"/>
        <v>45757</v>
      </c>
      <c r="N1228" s="158">
        <v>0.90236419418877456</v>
      </c>
      <c r="O1228" s="158">
        <v>161.28</v>
      </c>
      <c r="P1228" s="161">
        <f t="shared" si="116"/>
        <v>145.5333</v>
      </c>
    </row>
    <row r="1229" spans="9:16" x14ac:dyDescent="0.2">
      <c r="I1229" s="158">
        <f t="shared" si="117"/>
        <v>3</v>
      </c>
      <c r="J1229" s="158" t="str">
        <f t="shared" si="118"/>
        <v>USD</v>
      </c>
      <c r="K1229" s="158" t="str">
        <f t="shared" si="119"/>
        <v>JPY</v>
      </c>
      <c r="L1229" s="158" t="str">
        <f t="shared" si="115"/>
        <v>USDJPY45758</v>
      </c>
      <c r="M1229" s="160">
        <f t="shared" si="120"/>
        <v>45758</v>
      </c>
      <c r="N1229" s="158">
        <v>0.88136788295434509</v>
      </c>
      <c r="O1229" s="158">
        <v>162.07</v>
      </c>
      <c r="P1229" s="161">
        <f t="shared" si="116"/>
        <v>142.8433</v>
      </c>
    </row>
    <row r="1230" spans="9:16" x14ac:dyDescent="0.2">
      <c r="I1230" s="158">
        <f t="shared" si="117"/>
        <v>3</v>
      </c>
      <c r="J1230" s="158" t="str">
        <f t="shared" si="118"/>
        <v>USD</v>
      </c>
      <c r="K1230" s="158" t="str">
        <f t="shared" si="119"/>
        <v>JPY</v>
      </c>
      <c r="L1230" s="158" t="str">
        <f t="shared" si="115"/>
        <v>USDJPY45759</v>
      </c>
      <c r="M1230" s="160">
        <f t="shared" si="120"/>
        <v>45759</v>
      </c>
      <c r="N1230" s="158">
        <v>0.88136788295434509</v>
      </c>
      <c r="O1230" s="158">
        <v>162.07</v>
      </c>
      <c r="P1230" s="161">
        <f t="shared" si="116"/>
        <v>142.8433</v>
      </c>
    </row>
    <row r="1231" spans="9:16" x14ac:dyDescent="0.2">
      <c r="I1231" s="158">
        <f t="shared" si="117"/>
        <v>3</v>
      </c>
      <c r="J1231" s="158" t="str">
        <f t="shared" si="118"/>
        <v>USD</v>
      </c>
      <c r="K1231" s="158" t="str">
        <f t="shared" si="119"/>
        <v>JPY</v>
      </c>
      <c r="L1231" s="158" t="str">
        <f t="shared" si="115"/>
        <v>USDJPY45760</v>
      </c>
      <c r="M1231" s="160">
        <f t="shared" si="120"/>
        <v>45760</v>
      </c>
      <c r="N1231" s="158">
        <v>0.88136788295434509</v>
      </c>
      <c r="O1231" s="158">
        <v>162.07</v>
      </c>
      <c r="P1231" s="161">
        <f t="shared" si="116"/>
        <v>142.8433</v>
      </c>
    </row>
    <row r="1232" spans="9:16" x14ac:dyDescent="0.2">
      <c r="I1232" s="158">
        <f t="shared" si="117"/>
        <v>3</v>
      </c>
      <c r="J1232" s="158" t="str">
        <f t="shared" si="118"/>
        <v>USD</v>
      </c>
      <c r="K1232" s="158" t="str">
        <f t="shared" si="119"/>
        <v>JPY</v>
      </c>
      <c r="L1232" s="158" t="str">
        <f t="shared" si="115"/>
        <v>USDJPY45761</v>
      </c>
      <c r="M1232" s="160">
        <f t="shared" si="120"/>
        <v>45761</v>
      </c>
      <c r="N1232" s="158">
        <v>0.878966335589347</v>
      </c>
      <c r="O1232" s="158">
        <v>162.97</v>
      </c>
      <c r="P1232" s="161">
        <f t="shared" si="116"/>
        <v>143.24510000000001</v>
      </c>
    </row>
    <row r="1233" spans="9:16" x14ac:dyDescent="0.2">
      <c r="I1233" s="158">
        <f t="shared" si="117"/>
        <v>3</v>
      </c>
      <c r="J1233" s="158" t="str">
        <f t="shared" si="118"/>
        <v>USD</v>
      </c>
      <c r="K1233" s="158" t="str">
        <f t="shared" si="119"/>
        <v>JPY</v>
      </c>
      <c r="L1233" s="158" t="str">
        <f t="shared" si="115"/>
        <v>USDJPY45762</v>
      </c>
      <c r="M1233" s="160">
        <f t="shared" si="120"/>
        <v>45762</v>
      </c>
      <c r="N1233" s="158">
        <v>0.8830801836806782</v>
      </c>
      <c r="O1233" s="158">
        <v>161.85</v>
      </c>
      <c r="P1233" s="161">
        <f t="shared" si="116"/>
        <v>142.9265</v>
      </c>
    </row>
    <row r="1234" spans="9:16" x14ac:dyDescent="0.2">
      <c r="I1234" s="158">
        <f t="shared" si="117"/>
        <v>3</v>
      </c>
      <c r="J1234" s="158" t="str">
        <f t="shared" si="118"/>
        <v>USD</v>
      </c>
      <c r="K1234" s="158" t="str">
        <f t="shared" si="119"/>
        <v>JPY</v>
      </c>
      <c r="L1234" s="158" t="str">
        <f t="shared" si="115"/>
        <v>USDJPY45763</v>
      </c>
      <c r="M1234" s="160">
        <f t="shared" si="120"/>
        <v>45763</v>
      </c>
      <c r="N1234" s="158">
        <v>0.8806693086745927</v>
      </c>
      <c r="O1234" s="158">
        <v>162.09</v>
      </c>
      <c r="P1234" s="161">
        <f t="shared" si="116"/>
        <v>142.74770000000001</v>
      </c>
    </row>
    <row r="1235" spans="9:16" x14ac:dyDescent="0.2">
      <c r="I1235" s="158">
        <f t="shared" si="117"/>
        <v>3</v>
      </c>
      <c r="J1235" s="158" t="str">
        <f t="shared" si="118"/>
        <v>USD</v>
      </c>
      <c r="K1235" s="158" t="str">
        <f t="shared" si="119"/>
        <v>JPY</v>
      </c>
      <c r="L1235" s="158" t="str">
        <f t="shared" si="115"/>
        <v>USDJPY45764</v>
      </c>
      <c r="M1235" s="160">
        <f t="shared" si="120"/>
        <v>45764</v>
      </c>
      <c r="N1235" s="158">
        <v>0.88028169014084512</v>
      </c>
      <c r="O1235" s="158">
        <v>161.97999999999999</v>
      </c>
      <c r="P1235" s="161">
        <f t="shared" si="116"/>
        <v>142.58799999999999</v>
      </c>
    </row>
    <row r="1236" spans="9:16" x14ac:dyDescent="0.2">
      <c r="I1236" s="158">
        <f t="shared" si="117"/>
        <v>3</v>
      </c>
      <c r="J1236" s="158" t="str">
        <f t="shared" si="118"/>
        <v>USD</v>
      </c>
      <c r="K1236" s="158" t="str">
        <f t="shared" si="119"/>
        <v>JPY</v>
      </c>
      <c r="L1236" s="158" t="str">
        <f t="shared" si="115"/>
        <v>USDJPY45765</v>
      </c>
      <c r="M1236" s="160">
        <f t="shared" si="120"/>
        <v>45765</v>
      </c>
      <c r="N1236" s="158">
        <v>0.88028169014084512</v>
      </c>
      <c r="O1236" s="158">
        <v>161.97999999999999</v>
      </c>
      <c r="P1236" s="161">
        <f t="shared" si="116"/>
        <v>142.58799999999999</v>
      </c>
    </row>
    <row r="1237" spans="9:16" x14ac:dyDescent="0.2">
      <c r="I1237" s="158">
        <f t="shared" si="117"/>
        <v>3</v>
      </c>
      <c r="J1237" s="158" t="str">
        <f t="shared" si="118"/>
        <v>USD</v>
      </c>
      <c r="K1237" s="158" t="str">
        <f t="shared" si="119"/>
        <v>JPY</v>
      </c>
      <c r="L1237" s="158" t="str">
        <f t="shared" si="115"/>
        <v>USDJPY45766</v>
      </c>
      <c r="M1237" s="160">
        <f t="shared" si="120"/>
        <v>45766</v>
      </c>
      <c r="N1237" s="158">
        <v>0.88028169014084512</v>
      </c>
      <c r="O1237" s="158">
        <v>161.97999999999999</v>
      </c>
      <c r="P1237" s="161">
        <f t="shared" si="116"/>
        <v>142.58799999999999</v>
      </c>
    </row>
    <row r="1238" spans="9:16" x14ac:dyDescent="0.2">
      <c r="I1238" s="158">
        <f t="shared" si="117"/>
        <v>3</v>
      </c>
      <c r="J1238" s="158" t="str">
        <f t="shared" si="118"/>
        <v>USD</v>
      </c>
      <c r="K1238" s="158" t="str">
        <f t="shared" si="119"/>
        <v>JPY</v>
      </c>
      <c r="L1238" s="158" t="str">
        <f t="shared" si="115"/>
        <v>USDJPY45767</v>
      </c>
      <c r="M1238" s="160">
        <f t="shared" si="120"/>
        <v>45767</v>
      </c>
      <c r="N1238" s="158">
        <v>0.88028169014084512</v>
      </c>
      <c r="O1238" s="158">
        <v>161.97999999999999</v>
      </c>
      <c r="P1238" s="161">
        <f t="shared" si="116"/>
        <v>142.58799999999999</v>
      </c>
    </row>
    <row r="1239" spans="9:16" x14ac:dyDescent="0.2">
      <c r="I1239" s="158">
        <f t="shared" si="117"/>
        <v>3</v>
      </c>
      <c r="J1239" s="158" t="str">
        <f t="shared" si="118"/>
        <v>USD</v>
      </c>
      <c r="K1239" s="158" t="str">
        <f t="shared" si="119"/>
        <v>JPY</v>
      </c>
      <c r="L1239" s="158" t="str">
        <f t="shared" si="115"/>
        <v>USDJPY45768</v>
      </c>
      <c r="M1239" s="160">
        <f t="shared" si="120"/>
        <v>45768</v>
      </c>
      <c r="N1239" s="158">
        <v>0.88028169014084512</v>
      </c>
      <c r="O1239" s="158">
        <v>161.97999999999999</v>
      </c>
      <c r="P1239" s="161">
        <f t="shared" si="116"/>
        <v>142.58799999999999</v>
      </c>
    </row>
    <row r="1240" spans="9:16" x14ac:dyDescent="0.2">
      <c r="I1240" s="158">
        <f t="shared" si="117"/>
        <v>3</v>
      </c>
      <c r="J1240" s="158" t="str">
        <f t="shared" si="118"/>
        <v>USD</v>
      </c>
      <c r="K1240" s="158" t="str">
        <f t="shared" si="119"/>
        <v>JPY</v>
      </c>
      <c r="L1240" s="158" t="str">
        <f t="shared" si="115"/>
        <v>USDJPY45769</v>
      </c>
      <c r="M1240" s="160">
        <f t="shared" si="120"/>
        <v>45769</v>
      </c>
      <c r="N1240" s="158">
        <v>0.87138375740676199</v>
      </c>
      <c r="O1240" s="158">
        <v>161.05000000000001</v>
      </c>
      <c r="P1240" s="161">
        <f t="shared" si="116"/>
        <v>140.3364</v>
      </c>
    </row>
    <row r="1241" spans="9:16" x14ac:dyDescent="0.2">
      <c r="I1241" s="158">
        <f t="shared" si="117"/>
        <v>3</v>
      </c>
      <c r="J1241" s="158" t="str">
        <f t="shared" si="118"/>
        <v>USD</v>
      </c>
      <c r="K1241" s="158" t="str">
        <f t="shared" si="119"/>
        <v>JPY</v>
      </c>
      <c r="L1241" s="158" t="str">
        <f t="shared" si="115"/>
        <v>USDJPY45770</v>
      </c>
      <c r="M1241" s="160">
        <f t="shared" si="120"/>
        <v>45770</v>
      </c>
      <c r="N1241" s="158">
        <v>0.8760402978537013</v>
      </c>
      <c r="O1241" s="158">
        <v>161.68</v>
      </c>
      <c r="P1241" s="161">
        <f t="shared" si="116"/>
        <v>141.63820000000001</v>
      </c>
    </row>
    <row r="1242" spans="9:16" x14ac:dyDescent="0.2">
      <c r="I1242" s="158">
        <f t="shared" si="117"/>
        <v>3</v>
      </c>
      <c r="J1242" s="158" t="str">
        <f t="shared" si="118"/>
        <v>USD</v>
      </c>
      <c r="K1242" s="158" t="str">
        <f t="shared" si="119"/>
        <v>JPY</v>
      </c>
      <c r="L1242" s="158" t="str">
        <f t="shared" si="115"/>
        <v>USDJPY45771</v>
      </c>
      <c r="M1242" s="160">
        <f t="shared" si="120"/>
        <v>45771</v>
      </c>
      <c r="N1242" s="158">
        <v>0.8790436005625879</v>
      </c>
      <c r="O1242" s="158">
        <v>162.16</v>
      </c>
      <c r="P1242" s="161">
        <f t="shared" si="116"/>
        <v>142.54570000000001</v>
      </c>
    </row>
    <row r="1243" spans="9:16" x14ac:dyDescent="0.2">
      <c r="I1243" s="158">
        <f t="shared" si="117"/>
        <v>3</v>
      </c>
      <c r="J1243" s="158" t="str">
        <f t="shared" si="118"/>
        <v>USD</v>
      </c>
      <c r="K1243" s="158" t="str">
        <f t="shared" si="119"/>
        <v>JPY</v>
      </c>
      <c r="L1243" s="158" t="str">
        <f t="shared" si="115"/>
        <v>USDJPY45772</v>
      </c>
      <c r="M1243" s="160">
        <f t="shared" si="120"/>
        <v>45772</v>
      </c>
      <c r="N1243" s="158">
        <v>0.88051422030465798</v>
      </c>
      <c r="O1243" s="158">
        <v>162.80000000000001</v>
      </c>
      <c r="P1243" s="161">
        <f t="shared" si="116"/>
        <v>143.3477</v>
      </c>
    </row>
    <row r="1244" spans="9:16" x14ac:dyDescent="0.2">
      <c r="I1244" s="158">
        <f t="shared" si="117"/>
        <v>3</v>
      </c>
      <c r="J1244" s="158" t="str">
        <f t="shared" si="118"/>
        <v>USD</v>
      </c>
      <c r="K1244" s="158" t="str">
        <f t="shared" si="119"/>
        <v>JPY</v>
      </c>
      <c r="L1244" s="158" t="str">
        <f t="shared" si="115"/>
        <v>USDJPY45773</v>
      </c>
      <c r="M1244" s="160">
        <f t="shared" si="120"/>
        <v>45773</v>
      </c>
      <c r="N1244" s="158">
        <v>0.88051422030465798</v>
      </c>
      <c r="O1244" s="158">
        <v>162.80000000000001</v>
      </c>
      <c r="P1244" s="161">
        <f t="shared" si="116"/>
        <v>143.3477</v>
      </c>
    </row>
    <row r="1245" spans="9:16" x14ac:dyDescent="0.2">
      <c r="I1245" s="158">
        <f t="shared" si="117"/>
        <v>3</v>
      </c>
      <c r="J1245" s="158" t="str">
        <f t="shared" si="118"/>
        <v>USD</v>
      </c>
      <c r="K1245" s="158" t="str">
        <f t="shared" si="119"/>
        <v>JPY</v>
      </c>
      <c r="L1245" s="158" t="str">
        <f t="shared" si="115"/>
        <v>USDJPY45774</v>
      </c>
      <c r="M1245" s="160">
        <f t="shared" si="120"/>
        <v>45774</v>
      </c>
      <c r="N1245" s="158">
        <v>0.88051422030465798</v>
      </c>
      <c r="O1245" s="158">
        <v>162.80000000000001</v>
      </c>
      <c r="P1245" s="161">
        <f t="shared" si="116"/>
        <v>143.3477</v>
      </c>
    </row>
    <row r="1246" spans="9:16" x14ac:dyDescent="0.2">
      <c r="I1246" s="158">
        <f t="shared" si="117"/>
        <v>3</v>
      </c>
      <c r="J1246" s="158" t="str">
        <f t="shared" si="118"/>
        <v>USD</v>
      </c>
      <c r="K1246" s="158" t="str">
        <f t="shared" si="119"/>
        <v>JPY</v>
      </c>
      <c r="L1246" s="158" t="str">
        <f t="shared" si="115"/>
        <v>USDJPY45775</v>
      </c>
      <c r="M1246" s="160">
        <f t="shared" si="120"/>
        <v>45775</v>
      </c>
      <c r="N1246" s="158">
        <v>0.88043669660151447</v>
      </c>
      <c r="O1246" s="158">
        <v>162.80000000000001</v>
      </c>
      <c r="P1246" s="161">
        <f t="shared" si="116"/>
        <v>143.33510000000001</v>
      </c>
    </row>
    <row r="1247" spans="9:16" x14ac:dyDescent="0.2">
      <c r="I1247" s="158">
        <f t="shared" si="117"/>
        <v>3</v>
      </c>
      <c r="J1247" s="158" t="str">
        <f t="shared" si="118"/>
        <v>USD</v>
      </c>
      <c r="K1247" s="158" t="str">
        <f t="shared" si="119"/>
        <v>JPY</v>
      </c>
      <c r="L1247" s="158" t="str">
        <f t="shared" si="115"/>
        <v>USDJPY45776</v>
      </c>
      <c r="M1247" s="160">
        <f t="shared" si="120"/>
        <v>45776</v>
      </c>
      <c r="N1247" s="158">
        <v>0.8792754770069463</v>
      </c>
      <c r="O1247" s="158">
        <v>162.28</v>
      </c>
      <c r="P1247" s="161">
        <f t="shared" si="116"/>
        <v>142.68879999999999</v>
      </c>
    </row>
    <row r="1248" spans="9:16" x14ac:dyDescent="0.2">
      <c r="I1248" s="158">
        <f t="shared" si="117"/>
        <v>3</v>
      </c>
      <c r="J1248" s="158" t="str">
        <f t="shared" si="118"/>
        <v>USD</v>
      </c>
      <c r="K1248" s="158" t="str">
        <f t="shared" si="119"/>
        <v>JPY</v>
      </c>
      <c r="L1248" s="158" t="str">
        <f t="shared" si="115"/>
        <v>USDJPY45777</v>
      </c>
      <c r="M1248" s="160">
        <f t="shared" si="120"/>
        <v>45777</v>
      </c>
      <c r="N1248" s="158">
        <v>0.8792754770069463</v>
      </c>
      <c r="O1248" s="158">
        <v>162.68</v>
      </c>
      <c r="P1248" s="161">
        <f t="shared" si="116"/>
        <v>143.04050000000001</v>
      </c>
    </row>
    <row r="1249" spans="9:16" x14ac:dyDescent="0.2">
      <c r="I1249" s="158">
        <f t="shared" si="117"/>
        <v>3</v>
      </c>
      <c r="J1249" s="158" t="str">
        <f t="shared" si="118"/>
        <v>USD</v>
      </c>
      <c r="K1249" s="158" t="str">
        <f t="shared" si="119"/>
        <v>JPY</v>
      </c>
      <c r="L1249" s="158" t="str">
        <f t="shared" si="115"/>
        <v>USDJPY45778</v>
      </c>
      <c r="M1249" s="160">
        <f t="shared" si="120"/>
        <v>45778</v>
      </c>
      <c r="N1249" s="158">
        <v>0.8792754770069463</v>
      </c>
      <c r="O1249" s="158">
        <v>162.68</v>
      </c>
      <c r="P1249" s="161">
        <f t="shared" si="116"/>
        <v>143.04050000000001</v>
      </c>
    </row>
    <row r="1250" spans="9:16" x14ac:dyDescent="0.2">
      <c r="I1250" s="158">
        <f t="shared" si="117"/>
        <v>3</v>
      </c>
      <c r="J1250" s="158" t="str">
        <f t="shared" si="118"/>
        <v>USD</v>
      </c>
      <c r="K1250" s="158" t="str">
        <f t="shared" si="119"/>
        <v>JPY</v>
      </c>
      <c r="L1250" s="158" t="str">
        <f t="shared" si="115"/>
        <v>USDJPY45779</v>
      </c>
      <c r="M1250" s="160">
        <f t="shared" si="120"/>
        <v>45779</v>
      </c>
      <c r="N1250" s="158">
        <v>0.88160098739310577</v>
      </c>
      <c r="O1250" s="158">
        <v>163.93</v>
      </c>
      <c r="P1250" s="161">
        <f t="shared" si="116"/>
        <v>144.52080000000001</v>
      </c>
    </row>
    <row r="1251" spans="9:16" x14ac:dyDescent="0.2">
      <c r="I1251" s="158">
        <f t="shared" si="117"/>
        <v>3</v>
      </c>
      <c r="J1251" s="158" t="str">
        <f t="shared" si="118"/>
        <v>USD</v>
      </c>
      <c r="K1251" s="158" t="str">
        <f t="shared" si="119"/>
        <v>JPY</v>
      </c>
      <c r="L1251" s="158" t="str">
        <f t="shared" si="115"/>
        <v>USDJPY45780</v>
      </c>
      <c r="M1251" s="160">
        <f t="shared" si="120"/>
        <v>45780</v>
      </c>
      <c r="N1251" s="158">
        <v>0.88160098739310577</v>
      </c>
      <c r="O1251" s="158">
        <v>163.93</v>
      </c>
      <c r="P1251" s="161">
        <f t="shared" si="116"/>
        <v>144.52080000000001</v>
      </c>
    </row>
    <row r="1252" spans="9:16" x14ac:dyDescent="0.2">
      <c r="I1252" s="158">
        <f t="shared" si="117"/>
        <v>3</v>
      </c>
      <c r="J1252" s="158" t="str">
        <f t="shared" si="118"/>
        <v>USD</v>
      </c>
      <c r="K1252" s="158" t="str">
        <f t="shared" si="119"/>
        <v>JPY</v>
      </c>
      <c r="L1252" s="158" t="str">
        <f t="shared" si="115"/>
        <v>USDJPY45781</v>
      </c>
      <c r="M1252" s="160">
        <f t="shared" si="120"/>
        <v>45781</v>
      </c>
      <c r="N1252" s="158">
        <v>0.88160098739310577</v>
      </c>
      <c r="O1252" s="158">
        <v>163.93</v>
      </c>
      <c r="P1252" s="161">
        <f t="shared" si="116"/>
        <v>144.52080000000001</v>
      </c>
    </row>
    <row r="1253" spans="9:16" x14ac:dyDescent="0.2">
      <c r="I1253" s="158">
        <f t="shared" si="117"/>
        <v>3</v>
      </c>
      <c r="J1253" s="158" t="str">
        <f t="shared" si="118"/>
        <v>USD</v>
      </c>
      <c r="K1253" s="158" t="str">
        <f t="shared" si="119"/>
        <v>JPY</v>
      </c>
      <c r="L1253" s="158" t="str">
        <f t="shared" si="115"/>
        <v>USDJPY45782</v>
      </c>
      <c r="M1253" s="160">
        <f t="shared" si="120"/>
        <v>45782</v>
      </c>
      <c r="N1253" s="158">
        <v>0.88160098739310577</v>
      </c>
      <c r="O1253" s="158">
        <v>163.19</v>
      </c>
      <c r="P1253" s="161">
        <f t="shared" si="116"/>
        <v>143.86850000000001</v>
      </c>
    </row>
    <row r="1254" spans="9:16" x14ac:dyDescent="0.2">
      <c r="I1254" s="158">
        <f t="shared" si="117"/>
        <v>3</v>
      </c>
      <c r="J1254" s="158" t="str">
        <f t="shared" si="118"/>
        <v>USD</v>
      </c>
      <c r="K1254" s="158" t="str">
        <f t="shared" si="119"/>
        <v>JPY</v>
      </c>
      <c r="L1254" s="158" t="str">
        <f t="shared" si="115"/>
        <v>USDJPY45783</v>
      </c>
      <c r="M1254" s="160">
        <f t="shared" si="120"/>
        <v>45783</v>
      </c>
      <c r="N1254" s="158">
        <v>0.88300220750551872</v>
      </c>
      <c r="O1254" s="158">
        <v>161.63999999999999</v>
      </c>
      <c r="P1254" s="161">
        <f t="shared" si="116"/>
        <v>142.7285</v>
      </c>
    </row>
    <row r="1255" spans="9:16" x14ac:dyDescent="0.2">
      <c r="I1255" s="158">
        <f t="shared" si="117"/>
        <v>3</v>
      </c>
      <c r="J1255" s="158" t="str">
        <f t="shared" si="118"/>
        <v>USD</v>
      </c>
      <c r="K1255" s="158" t="str">
        <f t="shared" si="119"/>
        <v>JPY</v>
      </c>
      <c r="L1255" s="158" t="str">
        <f t="shared" si="115"/>
        <v>USDJPY45784</v>
      </c>
      <c r="M1255" s="160">
        <f t="shared" si="120"/>
        <v>45784</v>
      </c>
      <c r="N1255" s="158">
        <v>0.88028169014084512</v>
      </c>
      <c r="O1255" s="158">
        <v>162.88999999999999</v>
      </c>
      <c r="P1255" s="161">
        <f t="shared" si="116"/>
        <v>143.38910000000001</v>
      </c>
    </row>
    <row r="1256" spans="9:16" x14ac:dyDescent="0.2">
      <c r="I1256" s="158">
        <f t="shared" si="117"/>
        <v>3</v>
      </c>
      <c r="J1256" s="158" t="str">
        <f t="shared" si="118"/>
        <v>USD</v>
      </c>
      <c r="K1256" s="158" t="str">
        <f t="shared" si="119"/>
        <v>JPY</v>
      </c>
      <c r="L1256" s="158" t="str">
        <f t="shared" si="115"/>
        <v>USDJPY45785</v>
      </c>
      <c r="M1256" s="160">
        <f t="shared" si="120"/>
        <v>45785</v>
      </c>
      <c r="N1256" s="158">
        <v>0.88519075860848018</v>
      </c>
      <c r="O1256" s="158">
        <v>163.44999999999999</v>
      </c>
      <c r="P1256" s="161">
        <f t="shared" si="116"/>
        <v>144.68440000000001</v>
      </c>
    </row>
    <row r="1257" spans="9:16" x14ac:dyDescent="0.2">
      <c r="I1257" s="158">
        <f t="shared" si="117"/>
        <v>3</v>
      </c>
      <c r="J1257" s="158" t="str">
        <f t="shared" si="118"/>
        <v>USD</v>
      </c>
      <c r="K1257" s="158" t="str">
        <f t="shared" si="119"/>
        <v>JPY</v>
      </c>
      <c r="L1257" s="158" t="str">
        <f t="shared" si="115"/>
        <v>USDJPY45786</v>
      </c>
      <c r="M1257" s="160">
        <f t="shared" si="120"/>
        <v>45786</v>
      </c>
      <c r="N1257" s="158">
        <v>0.88873089228581592</v>
      </c>
      <c r="O1257" s="158">
        <v>163.36000000000001</v>
      </c>
      <c r="P1257" s="161">
        <f t="shared" si="116"/>
        <v>145.1831</v>
      </c>
    </row>
    <row r="1258" spans="9:16" x14ac:dyDescent="0.2">
      <c r="I1258" s="158">
        <f t="shared" si="117"/>
        <v>3</v>
      </c>
      <c r="J1258" s="158" t="str">
        <f t="shared" si="118"/>
        <v>USD</v>
      </c>
      <c r="K1258" s="158" t="str">
        <f t="shared" si="119"/>
        <v>JPY</v>
      </c>
      <c r="L1258" s="158" t="str">
        <f t="shared" si="115"/>
        <v>USDJPY45787</v>
      </c>
      <c r="M1258" s="160">
        <f t="shared" si="120"/>
        <v>45787</v>
      </c>
      <c r="N1258" s="158">
        <v>0.88873089228581592</v>
      </c>
      <c r="O1258" s="158">
        <v>163.36000000000001</v>
      </c>
      <c r="P1258" s="161">
        <f t="shared" si="116"/>
        <v>145.1831</v>
      </c>
    </row>
    <row r="1259" spans="9:16" x14ac:dyDescent="0.2">
      <c r="I1259" s="158">
        <f t="shared" si="117"/>
        <v>3</v>
      </c>
      <c r="J1259" s="158" t="str">
        <f t="shared" si="118"/>
        <v>USD</v>
      </c>
      <c r="K1259" s="158" t="str">
        <f t="shared" si="119"/>
        <v>JPY</v>
      </c>
      <c r="L1259" s="158" t="str">
        <f t="shared" si="115"/>
        <v>USDJPY45788</v>
      </c>
      <c r="M1259" s="160">
        <f t="shared" si="120"/>
        <v>45788</v>
      </c>
      <c r="N1259" s="158">
        <v>0.88873089228581592</v>
      </c>
      <c r="O1259" s="158">
        <v>163.36000000000001</v>
      </c>
      <c r="P1259" s="161">
        <f t="shared" si="116"/>
        <v>145.1831</v>
      </c>
    </row>
    <row r="1260" spans="9:16" x14ac:dyDescent="0.2">
      <c r="I1260" s="158">
        <f t="shared" si="117"/>
        <v>3</v>
      </c>
      <c r="J1260" s="158" t="str">
        <f t="shared" si="118"/>
        <v>USD</v>
      </c>
      <c r="K1260" s="158" t="str">
        <f t="shared" si="119"/>
        <v>JPY</v>
      </c>
      <c r="L1260" s="158" t="str">
        <f t="shared" si="115"/>
        <v>USDJPY45789</v>
      </c>
      <c r="M1260" s="160">
        <f t="shared" si="120"/>
        <v>45789</v>
      </c>
      <c r="N1260" s="158">
        <v>0.90041419052764271</v>
      </c>
      <c r="O1260" s="158">
        <v>164.46</v>
      </c>
      <c r="P1260" s="161">
        <f t="shared" si="116"/>
        <v>148.0821</v>
      </c>
    </row>
    <row r="1261" spans="9:16" x14ac:dyDescent="0.2">
      <c r="I1261" s="158">
        <f t="shared" si="117"/>
        <v>3</v>
      </c>
      <c r="J1261" s="158" t="str">
        <f t="shared" si="118"/>
        <v>USD</v>
      </c>
      <c r="K1261" s="158" t="str">
        <f t="shared" si="119"/>
        <v>JPY</v>
      </c>
      <c r="L1261" s="158" t="str">
        <f t="shared" si="115"/>
        <v>USDJPY45790</v>
      </c>
      <c r="M1261" s="160">
        <f t="shared" si="120"/>
        <v>45790</v>
      </c>
      <c r="N1261" s="158">
        <v>0.89992800575953924</v>
      </c>
      <c r="O1261" s="158">
        <v>164.61</v>
      </c>
      <c r="P1261" s="161">
        <f t="shared" si="116"/>
        <v>148.1371</v>
      </c>
    </row>
    <row r="1262" spans="9:16" x14ac:dyDescent="0.2">
      <c r="I1262" s="158">
        <f t="shared" si="117"/>
        <v>3</v>
      </c>
      <c r="J1262" s="158" t="str">
        <f t="shared" si="118"/>
        <v>USD</v>
      </c>
      <c r="K1262" s="158" t="str">
        <f t="shared" si="119"/>
        <v>JPY</v>
      </c>
      <c r="L1262" s="158" t="str">
        <f t="shared" si="115"/>
        <v>USDJPY45791</v>
      </c>
      <c r="M1262" s="160">
        <f t="shared" si="120"/>
        <v>45791</v>
      </c>
      <c r="N1262" s="158">
        <v>0.89174246477617269</v>
      </c>
      <c r="O1262" s="158">
        <v>164.01</v>
      </c>
      <c r="P1262" s="161">
        <f t="shared" si="116"/>
        <v>146.25470000000001</v>
      </c>
    </row>
    <row r="1263" spans="9:16" x14ac:dyDescent="0.2">
      <c r="I1263" s="158">
        <f t="shared" si="117"/>
        <v>3</v>
      </c>
      <c r="J1263" s="158" t="str">
        <f t="shared" si="118"/>
        <v>USD</v>
      </c>
      <c r="K1263" s="158" t="str">
        <f t="shared" si="119"/>
        <v>JPY</v>
      </c>
      <c r="L1263" s="158" t="str">
        <f t="shared" si="115"/>
        <v>USDJPY45792</v>
      </c>
      <c r="M1263" s="160">
        <f t="shared" si="120"/>
        <v>45792</v>
      </c>
      <c r="N1263" s="158">
        <v>0.89405453732677687</v>
      </c>
      <c r="O1263" s="158">
        <v>163.30000000000001</v>
      </c>
      <c r="P1263" s="161">
        <f t="shared" si="116"/>
        <v>145.9991</v>
      </c>
    </row>
    <row r="1264" spans="9:16" x14ac:dyDescent="0.2">
      <c r="I1264" s="158">
        <f t="shared" si="117"/>
        <v>3</v>
      </c>
      <c r="J1264" s="158" t="str">
        <f t="shared" si="118"/>
        <v>USD</v>
      </c>
      <c r="K1264" s="158" t="str">
        <f t="shared" si="119"/>
        <v>JPY</v>
      </c>
      <c r="L1264" s="158" t="str">
        <f t="shared" si="115"/>
        <v>USDJPY45793</v>
      </c>
      <c r="M1264" s="160">
        <f t="shared" si="120"/>
        <v>45793</v>
      </c>
      <c r="N1264" s="158">
        <v>0.89333571556190816</v>
      </c>
      <c r="O1264" s="158">
        <v>163.05000000000001</v>
      </c>
      <c r="P1264" s="161">
        <f t="shared" si="116"/>
        <v>145.6584</v>
      </c>
    </row>
    <row r="1265" spans="9:16" x14ac:dyDescent="0.2">
      <c r="I1265" s="158">
        <f t="shared" si="117"/>
        <v>3</v>
      </c>
      <c r="J1265" s="158" t="str">
        <f t="shared" si="118"/>
        <v>USD</v>
      </c>
      <c r="K1265" s="158" t="str">
        <f t="shared" si="119"/>
        <v>JPY</v>
      </c>
      <c r="L1265" s="158" t="str">
        <f t="shared" si="115"/>
        <v>USDJPY45794</v>
      </c>
      <c r="M1265" s="160">
        <f t="shared" si="120"/>
        <v>45794</v>
      </c>
      <c r="N1265" s="158">
        <v>0.89333571556190816</v>
      </c>
      <c r="O1265" s="158">
        <v>163.05000000000001</v>
      </c>
      <c r="P1265" s="161">
        <f t="shared" si="116"/>
        <v>145.6584</v>
      </c>
    </row>
    <row r="1266" spans="9:16" x14ac:dyDescent="0.2">
      <c r="I1266" s="158">
        <f t="shared" si="117"/>
        <v>3</v>
      </c>
      <c r="J1266" s="158" t="str">
        <f t="shared" si="118"/>
        <v>USD</v>
      </c>
      <c r="K1266" s="158" t="str">
        <f t="shared" si="119"/>
        <v>JPY</v>
      </c>
      <c r="L1266" s="158" t="str">
        <f t="shared" si="115"/>
        <v>USDJPY45795</v>
      </c>
      <c r="M1266" s="160">
        <f t="shared" si="120"/>
        <v>45795</v>
      </c>
      <c r="N1266" s="158">
        <v>0.89333571556190816</v>
      </c>
      <c r="O1266" s="158">
        <v>163.05000000000001</v>
      </c>
      <c r="P1266" s="161">
        <f t="shared" si="116"/>
        <v>145.6584</v>
      </c>
    </row>
    <row r="1267" spans="9:16" x14ac:dyDescent="0.2">
      <c r="I1267" s="158">
        <f t="shared" si="117"/>
        <v>3</v>
      </c>
      <c r="J1267" s="158" t="str">
        <f t="shared" si="118"/>
        <v>USD</v>
      </c>
      <c r="K1267" s="158" t="str">
        <f t="shared" si="119"/>
        <v>JPY</v>
      </c>
      <c r="L1267" s="158" t="str">
        <f t="shared" si="115"/>
        <v>USDJPY45796</v>
      </c>
      <c r="M1267" s="160">
        <f t="shared" si="120"/>
        <v>45796</v>
      </c>
      <c r="N1267" s="158">
        <v>0.88794175102113293</v>
      </c>
      <c r="O1267" s="158">
        <v>163.26</v>
      </c>
      <c r="P1267" s="161">
        <f t="shared" si="116"/>
        <v>144.96539999999999</v>
      </c>
    </row>
    <row r="1268" spans="9:16" x14ac:dyDescent="0.2">
      <c r="I1268" s="158">
        <f t="shared" si="117"/>
        <v>3</v>
      </c>
      <c r="J1268" s="158" t="str">
        <f t="shared" si="118"/>
        <v>USD</v>
      </c>
      <c r="K1268" s="158" t="str">
        <f t="shared" si="119"/>
        <v>JPY</v>
      </c>
      <c r="L1268" s="158" t="str">
        <f t="shared" si="115"/>
        <v>USDJPY45797</v>
      </c>
      <c r="M1268" s="160">
        <f t="shared" si="120"/>
        <v>45797</v>
      </c>
      <c r="N1268" s="158">
        <v>0.88960056934436427</v>
      </c>
      <c r="O1268" s="158">
        <v>162.59</v>
      </c>
      <c r="P1268" s="161">
        <f t="shared" si="116"/>
        <v>144.64019999999999</v>
      </c>
    </row>
    <row r="1269" spans="9:16" x14ac:dyDescent="0.2">
      <c r="I1269" s="158">
        <f t="shared" si="117"/>
        <v>3</v>
      </c>
      <c r="J1269" s="158" t="str">
        <f t="shared" si="118"/>
        <v>USD</v>
      </c>
      <c r="K1269" s="158" t="str">
        <f t="shared" si="119"/>
        <v>JPY</v>
      </c>
      <c r="L1269" s="158" t="str">
        <f t="shared" si="115"/>
        <v>USDJPY45798</v>
      </c>
      <c r="M1269" s="160">
        <f t="shared" si="120"/>
        <v>45798</v>
      </c>
      <c r="N1269" s="158">
        <v>0.88331419485911133</v>
      </c>
      <c r="O1269" s="158">
        <v>162.76</v>
      </c>
      <c r="P1269" s="161">
        <f t="shared" si="116"/>
        <v>143.76820000000001</v>
      </c>
    </row>
    <row r="1270" spans="9:16" x14ac:dyDescent="0.2">
      <c r="I1270" s="158">
        <f t="shared" si="117"/>
        <v>3</v>
      </c>
      <c r="J1270" s="158" t="str">
        <f t="shared" si="118"/>
        <v>USD</v>
      </c>
      <c r="K1270" s="158" t="str">
        <f t="shared" si="119"/>
        <v>JPY</v>
      </c>
      <c r="L1270" s="158" t="str">
        <f t="shared" si="115"/>
        <v>USDJPY45799</v>
      </c>
      <c r="M1270" s="160">
        <f t="shared" si="120"/>
        <v>45799</v>
      </c>
      <c r="N1270" s="158">
        <v>0.88425148112123086</v>
      </c>
      <c r="O1270" s="158">
        <v>162.19</v>
      </c>
      <c r="P1270" s="161">
        <f t="shared" si="116"/>
        <v>143.41669999999999</v>
      </c>
    </row>
    <row r="1271" spans="9:16" x14ac:dyDescent="0.2">
      <c r="I1271" s="158">
        <f t="shared" si="117"/>
        <v>3</v>
      </c>
      <c r="J1271" s="158" t="str">
        <f t="shared" si="118"/>
        <v>USD</v>
      </c>
      <c r="K1271" s="158" t="str">
        <f t="shared" si="119"/>
        <v>JPY</v>
      </c>
      <c r="L1271" s="158" t="str">
        <f t="shared" si="115"/>
        <v>USDJPY45800</v>
      </c>
      <c r="M1271" s="160">
        <f t="shared" si="120"/>
        <v>45800</v>
      </c>
      <c r="N1271" s="158">
        <v>0.88487744447394023</v>
      </c>
      <c r="O1271" s="158">
        <v>161.13</v>
      </c>
      <c r="P1271" s="161">
        <f t="shared" si="116"/>
        <v>142.58029999999999</v>
      </c>
    </row>
    <row r="1272" spans="9:16" x14ac:dyDescent="0.2">
      <c r="I1272" s="158">
        <f t="shared" si="117"/>
        <v>3</v>
      </c>
      <c r="J1272" s="158" t="str">
        <f t="shared" si="118"/>
        <v>USD</v>
      </c>
      <c r="K1272" s="158" t="str">
        <f t="shared" si="119"/>
        <v>JPY</v>
      </c>
      <c r="L1272" s="158" t="str">
        <f t="shared" si="115"/>
        <v>USDJPY45801</v>
      </c>
      <c r="M1272" s="160">
        <f t="shared" si="120"/>
        <v>45801</v>
      </c>
      <c r="N1272" s="158">
        <v>0.88487744447394023</v>
      </c>
      <c r="O1272" s="158">
        <v>161.13</v>
      </c>
      <c r="P1272" s="161">
        <f t="shared" si="116"/>
        <v>142.58029999999999</v>
      </c>
    </row>
    <row r="1273" spans="9:16" x14ac:dyDescent="0.2">
      <c r="I1273" s="158">
        <f t="shared" si="117"/>
        <v>3</v>
      </c>
      <c r="J1273" s="158" t="str">
        <f t="shared" si="118"/>
        <v>USD</v>
      </c>
      <c r="K1273" s="158" t="str">
        <f t="shared" si="119"/>
        <v>JPY</v>
      </c>
      <c r="L1273" s="158" t="str">
        <f t="shared" si="115"/>
        <v>USDJPY45802</v>
      </c>
      <c r="M1273" s="160">
        <f t="shared" si="120"/>
        <v>45802</v>
      </c>
      <c r="N1273" s="158">
        <v>0.88487744447394023</v>
      </c>
      <c r="O1273" s="158">
        <v>161.13</v>
      </c>
      <c r="P1273" s="161">
        <f t="shared" si="116"/>
        <v>142.58029999999999</v>
      </c>
    </row>
    <row r="1274" spans="9:16" x14ac:dyDescent="0.2">
      <c r="I1274" s="158">
        <f t="shared" si="117"/>
        <v>3</v>
      </c>
      <c r="J1274" s="158" t="str">
        <f t="shared" si="118"/>
        <v>USD</v>
      </c>
      <c r="K1274" s="158" t="str">
        <f t="shared" si="119"/>
        <v>JPY</v>
      </c>
      <c r="L1274" s="158" t="str">
        <f t="shared" si="115"/>
        <v>USDJPY45803</v>
      </c>
      <c r="M1274" s="160">
        <f t="shared" si="120"/>
        <v>45803</v>
      </c>
      <c r="N1274" s="158">
        <v>0.87865741147526588</v>
      </c>
      <c r="O1274" s="158">
        <v>162.63</v>
      </c>
      <c r="P1274" s="161">
        <f t="shared" si="116"/>
        <v>142.89609999999999</v>
      </c>
    </row>
    <row r="1275" spans="9:16" x14ac:dyDescent="0.2">
      <c r="I1275" s="158">
        <f t="shared" si="117"/>
        <v>3</v>
      </c>
      <c r="J1275" s="158" t="str">
        <f t="shared" si="118"/>
        <v>USD</v>
      </c>
      <c r="K1275" s="158" t="str">
        <f t="shared" si="119"/>
        <v>JPY</v>
      </c>
      <c r="L1275" s="158" t="str">
        <f t="shared" si="115"/>
        <v>USDJPY45804</v>
      </c>
      <c r="M1275" s="160">
        <f t="shared" si="120"/>
        <v>45804</v>
      </c>
      <c r="N1275" s="158">
        <v>0.88059175766114839</v>
      </c>
      <c r="O1275" s="158">
        <v>163.72</v>
      </c>
      <c r="P1275" s="161">
        <f t="shared" si="116"/>
        <v>144.1705</v>
      </c>
    </row>
    <row r="1276" spans="9:16" x14ac:dyDescent="0.2">
      <c r="I1276" s="158">
        <f t="shared" si="117"/>
        <v>3</v>
      </c>
      <c r="J1276" s="158" t="str">
        <f t="shared" si="118"/>
        <v>USD</v>
      </c>
      <c r="K1276" s="158" t="str">
        <f t="shared" si="119"/>
        <v>JPY</v>
      </c>
      <c r="L1276" s="158" t="str">
        <f t="shared" si="115"/>
        <v>USDJPY45805</v>
      </c>
      <c r="M1276" s="160">
        <f t="shared" si="120"/>
        <v>45805</v>
      </c>
      <c r="N1276" s="158">
        <v>0.8836264027569144</v>
      </c>
      <c r="O1276" s="158">
        <v>163.43</v>
      </c>
      <c r="P1276" s="161">
        <f t="shared" si="116"/>
        <v>144.4111</v>
      </c>
    </row>
    <row r="1277" spans="9:16" x14ac:dyDescent="0.2">
      <c r="I1277" s="158">
        <f t="shared" si="117"/>
        <v>3</v>
      </c>
      <c r="J1277" s="158" t="str">
        <f t="shared" si="118"/>
        <v>USD</v>
      </c>
      <c r="K1277" s="158" t="str">
        <f t="shared" si="119"/>
        <v>JPY</v>
      </c>
      <c r="L1277" s="158" t="str">
        <f t="shared" si="115"/>
        <v>USDJPY45806</v>
      </c>
      <c r="M1277" s="160">
        <f t="shared" si="120"/>
        <v>45806</v>
      </c>
      <c r="N1277" s="158">
        <v>0.88644623703572367</v>
      </c>
      <c r="O1277" s="158">
        <v>163.47</v>
      </c>
      <c r="P1277" s="161">
        <f t="shared" si="116"/>
        <v>144.9074</v>
      </c>
    </row>
    <row r="1278" spans="9:16" x14ac:dyDescent="0.2">
      <c r="I1278" s="158">
        <f t="shared" si="117"/>
        <v>3</v>
      </c>
      <c r="J1278" s="158" t="str">
        <f t="shared" si="118"/>
        <v>USD</v>
      </c>
      <c r="K1278" s="158" t="str">
        <f t="shared" si="119"/>
        <v>JPY</v>
      </c>
      <c r="L1278" s="158" t="str">
        <f t="shared" si="115"/>
        <v>USDJPY45807</v>
      </c>
      <c r="M1278" s="160">
        <f t="shared" si="120"/>
        <v>45807</v>
      </c>
      <c r="N1278" s="158">
        <v>0.8819119851838787</v>
      </c>
      <c r="O1278" s="158">
        <v>162.96</v>
      </c>
      <c r="P1278" s="161">
        <f t="shared" si="116"/>
        <v>143.71639999999999</v>
      </c>
    </row>
    <row r="1279" spans="9:16" x14ac:dyDescent="0.2">
      <c r="I1279" s="158">
        <f t="shared" si="117"/>
        <v>3</v>
      </c>
      <c r="J1279" s="158" t="str">
        <f t="shared" si="118"/>
        <v>USD</v>
      </c>
      <c r="K1279" s="158" t="str">
        <f t="shared" si="119"/>
        <v>JPY</v>
      </c>
      <c r="L1279" s="158" t="str">
        <f t="shared" si="115"/>
        <v>USDJPY45808</v>
      </c>
      <c r="M1279" s="160">
        <f t="shared" si="120"/>
        <v>45808</v>
      </c>
      <c r="N1279" s="158">
        <v>0.8819119851838787</v>
      </c>
      <c r="O1279" s="158">
        <v>162.96</v>
      </c>
      <c r="P1279" s="161">
        <f t="shared" si="116"/>
        <v>143.71639999999999</v>
      </c>
    </row>
    <row r="1280" spans="9:16" x14ac:dyDescent="0.2">
      <c r="I1280" s="158">
        <f t="shared" si="117"/>
        <v>4</v>
      </c>
      <c r="J1280" s="158" t="str">
        <f t="shared" si="118"/>
        <v>USD</v>
      </c>
      <c r="K1280" s="158" t="str">
        <f t="shared" si="119"/>
        <v>GBP</v>
      </c>
      <c r="L1280" s="158" t="str">
        <f t="shared" si="115"/>
        <v>USDGBP45383</v>
      </c>
      <c r="M1280" s="160">
        <f t="shared" si="120"/>
        <v>45383</v>
      </c>
      <c r="N1280" s="158">
        <v>0.92498381278327635</v>
      </c>
      <c r="O1280" s="158">
        <v>0.85509999999999997</v>
      </c>
      <c r="P1280" s="161">
        <f t="shared" si="116"/>
        <v>0.79100000000000004</v>
      </c>
    </row>
    <row r="1281" spans="9:16" x14ac:dyDescent="0.2">
      <c r="I1281" s="158">
        <f t="shared" si="117"/>
        <v>4</v>
      </c>
      <c r="J1281" s="158" t="str">
        <f t="shared" si="118"/>
        <v>USD</v>
      </c>
      <c r="K1281" s="158" t="str">
        <f t="shared" si="119"/>
        <v>GBP</v>
      </c>
      <c r="L1281" s="158" t="str">
        <f t="shared" si="115"/>
        <v>USDGBP45384</v>
      </c>
      <c r="M1281" s="160">
        <f t="shared" si="120"/>
        <v>45384</v>
      </c>
      <c r="N1281" s="158">
        <v>0.9303190994511118</v>
      </c>
      <c r="O1281" s="158">
        <v>0.85509999999999997</v>
      </c>
      <c r="P1281" s="161">
        <f t="shared" si="116"/>
        <v>0.79549999999999998</v>
      </c>
    </row>
    <row r="1282" spans="9:16" x14ac:dyDescent="0.2">
      <c r="I1282" s="158">
        <f t="shared" si="117"/>
        <v>4</v>
      </c>
      <c r="J1282" s="158" t="str">
        <f t="shared" si="118"/>
        <v>USD</v>
      </c>
      <c r="K1282" s="158" t="str">
        <f t="shared" si="119"/>
        <v>GBP</v>
      </c>
      <c r="L1282" s="158" t="str">
        <f t="shared" si="115"/>
        <v>USDGBP45385</v>
      </c>
      <c r="M1282" s="160">
        <f t="shared" si="120"/>
        <v>45385</v>
      </c>
      <c r="N1282" s="158">
        <v>0.92738569971251039</v>
      </c>
      <c r="O1282" s="158">
        <v>0.85712999999999995</v>
      </c>
      <c r="P1282" s="161">
        <f t="shared" si="116"/>
        <v>0.79490000000000005</v>
      </c>
    </row>
    <row r="1283" spans="9:16" x14ac:dyDescent="0.2">
      <c r="I1283" s="158">
        <f t="shared" si="117"/>
        <v>4</v>
      </c>
      <c r="J1283" s="158" t="str">
        <f t="shared" si="118"/>
        <v>USD</v>
      </c>
      <c r="K1283" s="158" t="str">
        <f t="shared" si="119"/>
        <v>GBP</v>
      </c>
      <c r="L1283" s="158" t="str">
        <f t="shared" ref="L1283:L1346" si="121">J1283&amp;K1283&amp;M1283</f>
        <v>USDGBP45386</v>
      </c>
      <c r="M1283" s="160">
        <f t="shared" si="120"/>
        <v>45386</v>
      </c>
      <c r="N1283" s="158">
        <v>0.92148912642830816</v>
      </c>
      <c r="O1283" s="158">
        <v>0.85787999999999998</v>
      </c>
      <c r="P1283" s="161">
        <f t="shared" ref="P1283:P1346" si="122">ROUND(N1283*O1283,4)</f>
        <v>0.79049999999999998</v>
      </c>
    </row>
    <row r="1284" spans="9:16" x14ac:dyDescent="0.2">
      <c r="I1284" s="158">
        <f t="shared" ref="I1284:I1347" si="123">IF(M1283=$G$2,I1283+1,I1283)</f>
        <v>4</v>
      </c>
      <c r="J1284" s="158" t="str">
        <f t="shared" ref="J1284:J1347" si="124">VLOOKUP($I1284,$A:$C,2,FALSE)</f>
        <v>USD</v>
      </c>
      <c r="K1284" s="158" t="str">
        <f t="shared" ref="K1284:K1347" si="125">VLOOKUP($I1284,$A:$C,3,FALSE)</f>
        <v>GBP</v>
      </c>
      <c r="L1284" s="158" t="str">
        <f t="shared" si="121"/>
        <v>USDGBP45387</v>
      </c>
      <c r="M1284" s="160">
        <f t="shared" ref="M1284:M1347" si="126">IF(I1284=I1283,M1283+1,$G$1)</f>
        <v>45387</v>
      </c>
      <c r="N1284" s="158">
        <v>0.92242413061525685</v>
      </c>
      <c r="O1284" s="158">
        <v>0.85772999999999999</v>
      </c>
      <c r="P1284" s="161">
        <f t="shared" si="122"/>
        <v>0.79120000000000001</v>
      </c>
    </row>
    <row r="1285" spans="9:16" x14ac:dyDescent="0.2">
      <c r="I1285" s="158">
        <f t="shared" si="123"/>
        <v>4</v>
      </c>
      <c r="J1285" s="158" t="str">
        <f t="shared" si="124"/>
        <v>USD</v>
      </c>
      <c r="K1285" s="158" t="str">
        <f t="shared" si="125"/>
        <v>GBP</v>
      </c>
      <c r="L1285" s="158" t="str">
        <f t="shared" si="121"/>
        <v>USDGBP45388</v>
      </c>
      <c r="M1285" s="160">
        <f t="shared" si="126"/>
        <v>45388</v>
      </c>
      <c r="N1285" s="158">
        <v>0.92242413061525685</v>
      </c>
      <c r="O1285" s="158">
        <v>0.85772999999999999</v>
      </c>
      <c r="P1285" s="161">
        <f t="shared" si="122"/>
        <v>0.79120000000000001</v>
      </c>
    </row>
    <row r="1286" spans="9:16" x14ac:dyDescent="0.2">
      <c r="I1286" s="158">
        <f t="shared" si="123"/>
        <v>4</v>
      </c>
      <c r="J1286" s="158" t="str">
        <f t="shared" si="124"/>
        <v>USD</v>
      </c>
      <c r="K1286" s="158" t="str">
        <f t="shared" si="125"/>
        <v>GBP</v>
      </c>
      <c r="L1286" s="158" t="str">
        <f t="shared" si="121"/>
        <v>USDGBP45389</v>
      </c>
      <c r="M1286" s="160">
        <f t="shared" si="126"/>
        <v>45389</v>
      </c>
      <c r="N1286" s="158">
        <v>0.92242413061525685</v>
      </c>
      <c r="O1286" s="158">
        <v>0.85772999999999999</v>
      </c>
      <c r="P1286" s="161">
        <f t="shared" si="122"/>
        <v>0.79120000000000001</v>
      </c>
    </row>
    <row r="1287" spans="9:16" x14ac:dyDescent="0.2">
      <c r="I1287" s="158">
        <f t="shared" si="123"/>
        <v>4</v>
      </c>
      <c r="J1287" s="158" t="str">
        <f t="shared" si="124"/>
        <v>USD</v>
      </c>
      <c r="K1287" s="158" t="str">
        <f t="shared" si="125"/>
        <v>GBP</v>
      </c>
      <c r="L1287" s="158" t="str">
        <f t="shared" si="121"/>
        <v>USDGBP45390</v>
      </c>
      <c r="M1287" s="160">
        <f t="shared" si="126"/>
        <v>45390</v>
      </c>
      <c r="N1287" s="158">
        <v>0.92395823708768365</v>
      </c>
      <c r="O1287" s="158">
        <v>0.85794999999999999</v>
      </c>
      <c r="P1287" s="161">
        <f t="shared" si="122"/>
        <v>0.79269999999999996</v>
      </c>
    </row>
    <row r="1288" spans="9:16" x14ac:dyDescent="0.2">
      <c r="I1288" s="158">
        <f t="shared" si="123"/>
        <v>4</v>
      </c>
      <c r="J1288" s="158" t="str">
        <f t="shared" si="124"/>
        <v>USD</v>
      </c>
      <c r="K1288" s="158" t="str">
        <f t="shared" si="125"/>
        <v>GBP</v>
      </c>
      <c r="L1288" s="158" t="str">
        <f t="shared" si="121"/>
        <v>USDGBP45391</v>
      </c>
      <c r="M1288" s="160">
        <f t="shared" si="126"/>
        <v>45391</v>
      </c>
      <c r="N1288" s="158">
        <v>0.92021717125241553</v>
      </c>
      <c r="O1288" s="158">
        <v>0.85663</v>
      </c>
      <c r="P1288" s="161">
        <f t="shared" si="122"/>
        <v>0.7883</v>
      </c>
    </row>
    <row r="1289" spans="9:16" x14ac:dyDescent="0.2">
      <c r="I1289" s="158">
        <f t="shared" si="123"/>
        <v>4</v>
      </c>
      <c r="J1289" s="158" t="str">
        <f t="shared" si="124"/>
        <v>USD</v>
      </c>
      <c r="K1289" s="158" t="str">
        <f t="shared" si="125"/>
        <v>GBP</v>
      </c>
      <c r="L1289" s="158" t="str">
        <f t="shared" si="121"/>
        <v>USDGBP45392</v>
      </c>
      <c r="M1289" s="160">
        <f t="shared" si="126"/>
        <v>45392</v>
      </c>
      <c r="N1289" s="158">
        <v>0.92081031307550643</v>
      </c>
      <c r="O1289" s="158">
        <v>0.85514999999999997</v>
      </c>
      <c r="P1289" s="161">
        <f t="shared" si="122"/>
        <v>0.78739999999999999</v>
      </c>
    </row>
    <row r="1290" spans="9:16" x14ac:dyDescent="0.2">
      <c r="I1290" s="158">
        <f t="shared" si="123"/>
        <v>4</v>
      </c>
      <c r="J1290" s="158" t="str">
        <f t="shared" si="124"/>
        <v>USD</v>
      </c>
      <c r="K1290" s="158" t="str">
        <f t="shared" si="125"/>
        <v>GBP</v>
      </c>
      <c r="L1290" s="158" t="str">
        <f t="shared" si="121"/>
        <v>USDGBP45393</v>
      </c>
      <c r="M1290" s="160">
        <f t="shared" si="126"/>
        <v>45393</v>
      </c>
      <c r="N1290" s="158">
        <v>0.93205331344952935</v>
      </c>
      <c r="O1290" s="158">
        <v>0.85524999999999995</v>
      </c>
      <c r="P1290" s="161">
        <f t="shared" si="122"/>
        <v>0.79710000000000003</v>
      </c>
    </row>
    <row r="1291" spans="9:16" x14ac:dyDescent="0.2">
      <c r="I1291" s="158">
        <f t="shared" si="123"/>
        <v>4</v>
      </c>
      <c r="J1291" s="158" t="str">
        <f t="shared" si="124"/>
        <v>USD</v>
      </c>
      <c r="K1291" s="158" t="str">
        <f t="shared" si="125"/>
        <v>GBP</v>
      </c>
      <c r="L1291" s="158" t="str">
        <f t="shared" si="121"/>
        <v>USDGBP45394</v>
      </c>
      <c r="M1291" s="160">
        <f t="shared" si="126"/>
        <v>45394</v>
      </c>
      <c r="N1291" s="158">
        <v>0.93879083740142699</v>
      </c>
      <c r="O1291" s="158">
        <v>0.85424</v>
      </c>
      <c r="P1291" s="161">
        <f t="shared" si="122"/>
        <v>0.80200000000000005</v>
      </c>
    </row>
    <row r="1292" spans="9:16" x14ac:dyDescent="0.2">
      <c r="I1292" s="158">
        <f t="shared" si="123"/>
        <v>4</v>
      </c>
      <c r="J1292" s="158" t="str">
        <f t="shared" si="124"/>
        <v>USD</v>
      </c>
      <c r="K1292" s="158" t="str">
        <f t="shared" si="125"/>
        <v>GBP</v>
      </c>
      <c r="L1292" s="158" t="str">
        <f t="shared" si="121"/>
        <v>USDGBP45395</v>
      </c>
      <c r="M1292" s="160">
        <f t="shared" si="126"/>
        <v>45395</v>
      </c>
      <c r="N1292" s="158">
        <v>0.93879083740142699</v>
      </c>
      <c r="O1292" s="158">
        <v>0.85424</v>
      </c>
      <c r="P1292" s="161">
        <f t="shared" si="122"/>
        <v>0.80200000000000005</v>
      </c>
    </row>
    <row r="1293" spans="9:16" x14ac:dyDescent="0.2">
      <c r="I1293" s="158">
        <f t="shared" si="123"/>
        <v>4</v>
      </c>
      <c r="J1293" s="158" t="str">
        <f t="shared" si="124"/>
        <v>USD</v>
      </c>
      <c r="K1293" s="158" t="str">
        <f t="shared" si="125"/>
        <v>GBP</v>
      </c>
      <c r="L1293" s="158" t="str">
        <f t="shared" si="121"/>
        <v>USDGBP45396</v>
      </c>
      <c r="M1293" s="160">
        <f t="shared" si="126"/>
        <v>45396</v>
      </c>
      <c r="N1293" s="158">
        <v>0.93879083740142699</v>
      </c>
      <c r="O1293" s="158">
        <v>0.85424</v>
      </c>
      <c r="P1293" s="161">
        <f t="shared" si="122"/>
        <v>0.80200000000000005</v>
      </c>
    </row>
    <row r="1294" spans="9:16" x14ac:dyDescent="0.2">
      <c r="I1294" s="158">
        <f t="shared" si="123"/>
        <v>4</v>
      </c>
      <c r="J1294" s="158" t="str">
        <f t="shared" si="124"/>
        <v>USD</v>
      </c>
      <c r="K1294" s="158" t="str">
        <f t="shared" si="125"/>
        <v>GBP</v>
      </c>
      <c r="L1294" s="158" t="str">
        <f t="shared" si="121"/>
        <v>USDGBP45397</v>
      </c>
      <c r="M1294" s="160">
        <f t="shared" si="126"/>
        <v>45397</v>
      </c>
      <c r="N1294" s="158">
        <v>0.93843843843843833</v>
      </c>
      <c r="O1294" s="158">
        <v>0.85404999999999998</v>
      </c>
      <c r="P1294" s="161">
        <f t="shared" si="122"/>
        <v>0.80149999999999999</v>
      </c>
    </row>
    <row r="1295" spans="9:16" x14ac:dyDescent="0.2">
      <c r="I1295" s="158">
        <f t="shared" si="123"/>
        <v>4</v>
      </c>
      <c r="J1295" s="158" t="str">
        <f t="shared" si="124"/>
        <v>USD</v>
      </c>
      <c r="K1295" s="158" t="str">
        <f t="shared" si="125"/>
        <v>GBP</v>
      </c>
      <c r="L1295" s="158" t="str">
        <f t="shared" si="121"/>
        <v>USDGBP45398</v>
      </c>
      <c r="M1295" s="160">
        <f t="shared" si="126"/>
        <v>45398</v>
      </c>
      <c r="N1295" s="158">
        <v>0.94011469399266701</v>
      </c>
      <c r="O1295" s="158">
        <v>0.85440000000000005</v>
      </c>
      <c r="P1295" s="161">
        <f t="shared" si="122"/>
        <v>0.80320000000000003</v>
      </c>
    </row>
    <row r="1296" spans="9:16" x14ac:dyDescent="0.2">
      <c r="I1296" s="158">
        <f t="shared" si="123"/>
        <v>4</v>
      </c>
      <c r="J1296" s="158" t="str">
        <f t="shared" si="124"/>
        <v>USD</v>
      </c>
      <c r="K1296" s="158" t="str">
        <f t="shared" si="125"/>
        <v>GBP</v>
      </c>
      <c r="L1296" s="158" t="str">
        <f t="shared" si="121"/>
        <v>USDGBP45399</v>
      </c>
      <c r="M1296" s="160">
        <f t="shared" si="126"/>
        <v>45399</v>
      </c>
      <c r="N1296" s="158">
        <v>0.94002632073698056</v>
      </c>
      <c r="O1296" s="158">
        <v>0.85399999999999998</v>
      </c>
      <c r="P1296" s="161">
        <f t="shared" si="122"/>
        <v>0.80279999999999996</v>
      </c>
    </row>
    <row r="1297" spans="9:16" x14ac:dyDescent="0.2">
      <c r="I1297" s="158">
        <f t="shared" si="123"/>
        <v>4</v>
      </c>
      <c r="J1297" s="158" t="str">
        <f t="shared" si="124"/>
        <v>USD</v>
      </c>
      <c r="K1297" s="158" t="str">
        <f t="shared" si="125"/>
        <v>GBP</v>
      </c>
      <c r="L1297" s="158" t="str">
        <f t="shared" si="121"/>
        <v>USDGBP45400</v>
      </c>
      <c r="M1297" s="160">
        <f t="shared" si="126"/>
        <v>45400</v>
      </c>
      <c r="N1297" s="158">
        <v>0.93641726753441323</v>
      </c>
      <c r="O1297" s="158">
        <v>0.85628000000000004</v>
      </c>
      <c r="P1297" s="161">
        <f t="shared" si="122"/>
        <v>0.80179999999999996</v>
      </c>
    </row>
    <row r="1298" spans="9:16" x14ac:dyDescent="0.2">
      <c r="I1298" s="158">
        <f t="shared" si="123"/>
        <v>4</v>
      </c>
      <c r="J1298" s="158" t="str">
        <f t="shared" si="124"/>
        <v>USD</v>
      </c>
      <c r="K1298" s="158" t="str">
        <f t="shared" si="125"/>
        <v>GBP</v>
      </c>
      <c r="L1298" s="158" t="str">
        <f t="shared" si="121"/>
        <v>USDGBP45401</v>
      </c>
      <c r="M1298" s="160">
        <f t="shared" si="126"/>
        <v>45401</v>
      </c>
      <c r="N1298" s="158">
        <v>0.93870271285084017</v>
      </c>
      <c r="O1298" s="158">
        <v>0.85619999999999996</v>
      </c>
      <c r="P1298" s="161">
        <f t="shared" si="122"/>
        <v>0.80369999999999997</v>
      </c>
    </row>
    <row r="1299" spans="9:16" x14ac:dyDescent="0.2">
      <c r="I1299" s="158">
        <f t="shared" si="123"/>
        <v>4</v>
      </c>
      <c r="J1299" s="158" t="str">
        <f t="shared" si="124"/>
        <v>USD</v>
      </c>
      <c r="K1299" s="158" t="str">
        <f t="shared" si="125"/>
        <v>GBP</v>
      </c>
      <c r="L1299" s="158" t="str">
        <f t="shared" si="121"/>
        <v>USDGBP45402</v>
      </c>
      <c r="M1299" s="160">
        <f t="shared" si="126"/>
        <v>45402</v>
      </c>
      <c r="N1299" s="158">
        <v>0.93870271285084017</v>
      </c>
      <c r="O1299" s="158">
        <v>0.85619999999999996</v>
      </c>
      <c r="P1299" s="161">
        <f t="shared" si="122"/>
        <v>0.80369999999999997</v>
      </c>
    </row>
    <row r="1300" spans="9:16" x14ac:dyDescent="0.2">
      <c r="I1300" s="158">
        <f t="shared" si="123"/>
        <v>4</v>
      </c>
      <c r="J1300" s="158" t="str">
        <f t="shared" si="124"/>
        <v>USD</v>
      </c>
      <c r="K1300" s="158" t="str">
        <f t="shared" si="125"/>
        <v>GBP</v>
      </c>
      <c r="L1300" s="158" t="str">
        <f t="shared" si="121"/>
        <v>USDGBP45403</v>
      </c>
      <c r="M1300" s="160">
        <f t="shared" si="126"/>
        <v>45403</v>
      </c>
      <c r="N1300" s="158">
        <v>0.93870271285084017</v>
      </c>
      <c r="O1300" s="158">
        <v>0.85619999999999996</v>
      </c>
      <c r="P1300" s="161">
        <f t="shared" si="122"/>
        <v>0.80369999999999997</v>
      </c>
    </row>
    <row r="1301" spans="9:16" x14ac:dyDescent="0.2">
      <c r="I1301" s="158">
        <f t="shared" si="123"/>
        <v>4</v>
      </c>
      <c r="J1301" s="158" t="str">
        <f t="shared" si="124"/>
        <v>USD</v>
      </c>
      <c r="K1301" s="158" t="str">
        <f t="shared" si="125"/>
        <v>GBP</v>
      </c>
      <c r="L1301" s="158" t="str">
        <f t="shared" si="121"/>
        <v>USDGBP45404</v>
      </c>
      <c r="M1301" s="160">
        <f t="shared" si="126"/>
        <v>45404</v>
      </c>
      <c r="N1301" s="158">
        <v>0.94055680963130184</v>
      </c>
      <c r="O1301" s="158">
        <v>0.86328000000000005</v>
      </c>
      <c r="P1301" s="161">
        <f t="shared" si="122"/>
        <v>0.81200000000000006</v>
      </c>
    </row>
    <row r="1302" spans="9:16" x14ac:dyDescent="0.2">
      <c r="I1302" s="158">
        <f t="shared" si="123"/>
        <v>4</v>
      </c>
      <c r="J1302" s="158" t="str">
        <f t="shared" si="124"/>
        <v>USD</v>
      </c>
      <c r="K1302" s="158" t="str">
        <f t="shared" si="125"/>
        <v>GBP</v>
      </c>
      <c r="L1302" s="158" t="str">
        <f t="shared" si="121"/>
        <v>USDGBP45405</v>
      </c>
      <c r="M1302" s="160">
        <f t="shared" si="126"/>
        <v>45405</v>
      </c>
      <c r="N1302" s="158">
        <v>0.93685591156080206</v>
      </c>
      <c r="O1302" s="158">
        <v>0.86050000000000004</v>
      </c>
      <c r="P1302" s="161">
        <f t="shared" si="122"/>
        <v>0.80620000000000003</v>
      </c>
    </row>
    <row r="1303" spans="9:16" x14ac:dyDescent="0.2">
      <c r="I1303" s="158">
        <f t="shared" si="123"/>
        <v>4</v>
      </c>
      <c r="J1303" s="158" t="str">
        <f t="shared" si="124"/>
        <v>USD</v>
      </c>
      <c r="K1303" s="158" t="str">
        <f t="shared" si="125"/>
        <v>GBP</v>
      </c>
      <c r="L1303" s="158" t="str">
        <f t="shared" si="121"/>
        <v>USDGBP45406</v>
      </c>
      <c r="M1303" s="160">
        <f t="shared" si="126"/>
        <v>45406</v>
      </c>
      <c r="N1303" s="158">
        <v>0.93580385551188472</v>
      </c>
      <c r="O1303" s="158">
        <v>0.85945000000000005</v>
      </c>
      <c r="P1303" s="161">
        <f t="shared" si="122"/>
        <v>0.80430000000000001</v>
      </c>
    </row>
    <row r="1304" spans="9:16" x14ac:dyDescent="0.2">
      <c r="I1304" s="158">
        <f t="shared" si="123"/>
        <v>4</v>
      </c>
      <c r="J1304" s="158" t="str">
        <f t="shared" si="124"/>
        <v>USD</v>
      </c>
      <c r="K1304" s="158" t="str">
        <f t="shared" si="125"/>
        <v>GBP</v>
      </c>
      <c r="L1304" s="158" t="str">
        <f t="shared" si="121"/>
        <v>USDGBP45407</v>
      </c>
      <c r="M1304" s="160">
        <f t="shared" si="126"/>
        <v>45407</v>
      </c>
      <c r="N1304" s="158">
        <v>0.93283582089552231</v>
      </c>
      <c r="O1304" s="158">
        <v>0.85675000000000001</v>
      </c>
      <c r="P1304" s="161">
        <f t="shared" si="122"/>
        <v>0.79920000000000002</v>
      </c>
    </row>
    <row r="1305" spans="9:16" x14ac:dyDescent="0.2">
      <c r="I1305" s="158">
        <f t="shared" si="123"/>
        <v>4</v>
      </c>
      <c r="J1305" s="158" t="str">
        <f t="shared" si="124"/>
        <v>USD</v>
      </c>
      <c r="K1305" s="158" t="str">
        <f t="shared" si="125"/>
        <v>GBP</v>
      </c>
      <c r="L1305" s="158" t="str">
        <f t="shared" si="121"/>
        <v>USDGBP45408</v>
      </c>
      <c r="M1305" s="160">
        <f t="shared" si="126"/>
        <v>45408</v>
      </c>
      <c r="N1305" s="158">
        <v>0.93335822288594372</v>
      </c>
      <c r="O1305" s="158">
        <v>0.85643000000000002</v>
      </c>
      <c r="P1305" s="161">
        <f t="shared" si="122"/>
        <v>0.7994</v>
      </c>
    </row>
    <row r="1306" spans="9:16" x14ac:dyDescent="0.2">
      <c r="I1306" s="158">
        <f t="shared" si="123"/>
        <v>4</v>
      </c>
      <c r="J1306" s="158" t="str">
        <f t="shared" si="124"/>
        <v>USD</v>
      </c>
      <c r="K1306" s="158" t="str">
        <f t="shared" si="125"/>
        <v>GBP</v>
      </c>
      <c r="L1306" s="158" t="str">
        <f t="shared" si="121"/>
        <v>USDGBP45409</v>
      </c>
      <c r="M1306" s="160">
        <f t="shared" si="126"/>
        <v>45409</v>
      </c>
      <c r="N1306" s="158">
        <v>0.93335822288594372</v>
      </c>
      <c r="O1306" s="158">
        <v>0.85643000000000002</v>
      </c>
      <c r="P1306" s="161">
        <f t="shared" si="122"/>
        <v>0.7994</v>
      </c>
    </row>
    <row r="1307" spans="9:16" x14ac:dyDescent="0.2">
      <c r="I1307" s="158">
        <f t="shared" si="123"/>
        <v>4</v>
      </c>
      <c r="J1307" s="158" t="str">
        <f t="shared" si="124"/>
        <v>USD</v>
      </c>
      <c r="K1307" s="158" t="str">
        <f t="shared" si="125"/>
        <v>GBP</v>
      </c>
      <c r="L1307" s="158" t="str">
        <f t="shared" si="121"/>
        <v>USDGBP45410</v>
      </c>
      <c r="M1307" s="160">
        <f t="shared" si="126"/>
        <v>45410</v>
      </c>
      <c r="N1307" s="158">
        <v>0.93335822288594372</v>
      </c>
      <c r="O1307" s="158">
        <v>0.85643000000000002</v>
      </c>
      <c r="P1307" s="161">
        <f t="shared" si="122"/>
        <v>0.7994</v>
      </c>
    </row>
    <row r="1308" spans="9:16" x14ac:dyDescent="0.2">
      <c r="I1308" s="158">
        <f t="shared" si="123"/>
        <v>4</v>
      </c>
      <c r="J1308" s="158" t="str">
        <f t="shared" si="124"/>
        <v>USD</v>
      </c>
      <c r="K1308" s="158" t="str">
        <f t="shared" si="125"/>
        <v>GBP</v>
      </c>
      <c r="L1308" s="158" t="str">
        <f t="shared" si="121"/>
        <v>USDGBP45411</v>
      </c>
      <c r="M1308" s="160">
        <f t="shared" si="126"/>
        <v>45411</v>
      </c>
      <c r="N1308" s="158">
        <v>0.93283582089552231</v>
      </c>
      <c r="O1308" s="158">
        <v>0.85492999999999997</v>
      </c>
      <c r="P1308" s="161">
        <f t="shared" si="122"/>
        <v>0.79749999999999999</v>
      </c>
    </row>
    <row r="1309" spans="9:16" x14ac:dyDescent="0.2">
      <c r="I1309" s="158">
        <f t="shared" si="123"/>
        <v>4</v>
      </c>
      <c r="J1309" s="158" t="str">
        <f t="shared" si="124"/>
        <v>USD</v>
      </c>
      <c r="K1309" s="158" t="str">
        <f t="shared" si="125"/>
        <v>GBP</v>
      </c>
      <c r="L1309" s="158" t="str">
        <f t="shared" si="121"/>
        <v>USDGBP45412</v>
      </c>
      <c r="M1309" s="160">
        <f t="shared" si="126"/>
        <v>45412</v>
      </c>
      <c r="N1309" s="158">
        <v>0.93300988990483291</v>
      </c>
      <c r="O1309" s="158">
        <v>0.85477999999999998</v>
      </c>
      <c r="P1309" s="161">
        <f t="shared" si="122"/>
        <v>0.79749999999999999</v>
      </c>
    </row>
    <row r="1310" spans="9:16" x14ac:dyDescent="0.2">
      <c r="I1310" s="158">
        <f t="shared" si="123"/>
        <v>4</v>
      </c>
      <c r="J1310" s="158" t="str">
        <f t="shared" si="124"/>
        <v>USD</v>
      </c>
      <c r="K1310" s="158" t="str">
        <f t="shared" si="125"/>
        <v>GBP</v>
      </c>
      <c r="L1310" s="158" t="str">
        <f t="shared" si="121"/>
        <v>USDGBP45413</v>
      </c>
      <c r="M1310" s="160">
        <f t="shared" si="126"/>
        <v>45413</v>
      </c>
      <c r="N1310" s="158">
        <v>0.93300988990483291</v>
      </c>
      <c r="O1310" s="158">
        <v>0.85477999999999998</v>
      </c>
      <c r="P1310" s="161">
        <f t="shared" si="122"/>
        <v>0.79749999999999999</v>
      </c>
    </row>
    <row r="1311" spans="9:16" x14ac:dyDescent="0.2">
      <c r="I1311" s="158">
        <f t="shared" si="123"/>
        <v>4</v>
      </c>
      <c r="J1311" s="158" t="str">
        <f t="shared" si="124"/>
        <v>USD</v>
      </c>
      <c r="K1311" s="158" t="str">
        <f t="shared" si="125"/>
        <v>GBP</v>
      </c>
      <c r="L1311" s="158" t="str">
        <f t="shared" si="121"/>
        <v>USDGBP45414</v>
      </c>
      <c r="M1311" s="160">
        <f t="shared" si="126"/>
        <v>45414</v>
      </c>
      <c r="N1311" s="158">
        <v>0.93475415965601039</v>
      </c>
      <c r="O1311" s="158">
        <v>0.85538000000000003</v>
      </c>
      <c r="P1311" s="161">
        <f t="shared" si="122"/>
        <v>0.79959999999999998</v>
      </c>
    </row>
    <row r="1312" spans="9:16" x14ac:dyDescent="0.2">
      <c r="I1312" s="158">
        <f t="shared" si="123"/>
        <v>4</v>
      </c>
      <c r="J1312" s="158" t="str">
        <f t="shared" si="124"/>
        <v>USD</v>
      </c>
      <c r="K1312" s="158" t="str">
        <f t="shared" si="125"/>
        <v>GBP</v>
      </c>
      <c r="L1312" s="158" t="str">
        <f t="shared" si="121"/>
        <v>USDGBP45415</v>
      </c>
      <c r="M1312" s="160">
        <f t="shared" si="126"/>
        <v>45415</v>
      </c>
      <c r="N1312" s="158">
        <v>0.93075204765450481</v>
      </c>
      <c r="O1312" s="158">
        <v>0.85572999999999999</v>
      </c>
      <c r="P1312" s="161">
        <f t="shared" si="122"/>
        <v>0.79649999999999999</v>
      </c>
    </row>
    <row r="1313" spans="9:16" x14ac:dyDescent="0.2">
      <c r="I1313" s="158">
        <f t="shared" si="123"/>
        <v>4</v>
      </c>
      <c r="J1313" s="158" t="str">
        <f t="shared" si="124"/>
        <v>USD</v>
      </c>
      <c r="K1313" s="158" t="str">
        <f t="shared" si="125"/>
        <v>GBP</v>
      </c>
      <c r="L1313" s="158" t="str">
        <f t="shared" si="121"/>
        <v>USDGBP45416</v>
      </c>
      <c r="M1313" s="160">
        <f t="shared" si="126"/>
        <v>45416</v>
      </c>
      <c r="N1313" s="158">
        <v>0.93075204765450481</v>
      </c>
      <c r="O1313" s="158">
        <v>0.85572999999999999</v>
      </c>
      <c r="P1313" s="161">
        <f t="shared" si="122"/>
        <v>0.79649999999999999</v>
      </c>
    </row>
    <row r="1314" spans="9:16" x14ac:dyDescent="0.2">
      <c r="I1314" s="158">
        <f t="shared" si="123"/>
        <v>4</v>
      </c>
      <c r="J1314" s="158" t="str">
        <f t="shared" si="124"/>
        <v>USD</v>
      </c>
      <c r="K1314" s="158" t="str">
        <f t="shared" si="125"/>
        <v>GBP</v>
      </c>
      <c r="L1314" s="158" t="str">
        <f t="shared" si="121"/>
        <v>USDGBP45417</v>
      </c>
      <c r="M1314" s="160">
        <f t="shared" si="126"/>
        <v>45417</v>
      </c>
      <c r="N1314" s="158">
        <v>0.93075204765450481</v>
      </c>
      <c r="O1314" s="158">
        <v>0.85572999999999999</v>
      </c>
      <c r="P1314" s="161">
        <f t="shared" si="122"/>
        <v>0.79649999999999999</v>
      </c>
    </row>
    <row r="1315" spans="9:16" x14ac:dyDescent="0.2">
      <c r="I1315" s="158">
        <f t="shared" si="123"/>
        <v>4</v>
      </c>
      <c r="J1315" s="158" t="str">
        <f t="shared" si="124"/>
        <v>USD</v>
      </c>
      <c r="K1315" s="158" t="str">
        <f t="shared" si="125"/>
        <v>GBP</v>
      </c>
      <c r="L1315" s="158" t="str">
        <f t="shared" si="121"/>
        <v>USDGBP45418</v>
      </c>
      <c r="M1315" s="160">
        <f t="shared" si="126"/>
        <v>45418</v>
      </c>
      <c r="N1315" s="158">
        <v>0.92798812175204171</v>
      </c>
      <c r="O1315" s="158">
        <v>0.85660000000000003</v>
      </c>
      <c r="P1315" s="161">
        <f t="shared" si="122"/>
        <v>0.79490000000000005</v>
      </c>
    </row>
    <row r="1316" spans="9:16" x14ac:dyDescent="0.2">
      <c r="I1316" s="158">
        <f t="shared" si="123"/>
        <v>4</v>
      </c>
      <c r="J1316" s="158" t="str">
        <f t="shared" si="124"/>
        <v>USD</v>
      </c>
      <c r="K1316" s="158" t="str">
        <f t="shared" si="125"/>
        <v>GBP</v>
      </c>
      <c r="L1316" s="158" t="str">
        <f t="shared" si="121"/>
        <v>USDGBP45419</v>
      </c>
      <c r="M1316" s="160">
        <f t="shared" si="126"/>
        <v>45419</v>
      </c>
      <c r="N1316" s="158">
        <v>0.92885008359650756</v>
      </c>
      <c r="O1316" s="158">
        <v>0.85804999999999998</v>
      </c>
      <c r="P1316" s="161">
        <f t="shared" si="122"/>
        <v>0.79700000000000004</v>
      </c>
    </row>
    <row r="1317" spans="9:16" x14ac:dyDescent="0.2">
      <c r="I1317" s="158">
        <f t="shared" si="123"/>
        <v>4</v>
      </c>
      <c r="J1317" s="158" t="str">
        <f t="shared" si="124"/>
        <v>USD</v>
      </c>
      <c r="K1317" s="158" t="str">
        <f t="shared" si="125"/>
        <v>GBP</v>
      </c>
      <c r="L1317" s="158" t="str">
        <f t="shared" si="121"/>
        <v>USDGBP45420</v>
      </c>
      <c r="M1317" s="160">
        <f t="shared" si="126"/>
        <v>45420</v>
      </c>
      <c r="N1317" s="158">
        <v>0.93083868565577588</v>
      </c>
      <c r="O1317" s="158">
        <v>0.86082999999999998</v>
      </c>
      <c r="P1317" s="161">
        <f t="shared" si="122"/>
        <v>0.80130000000000001</v>
      </c>
    </row>
    <row r="1318" spans="9:16" x14ac:dyDescent="0.2">
      <c r="I1318" s="158">
        <f t="shared" si="123"/>
        <v>4</v>
      </c>
      <c r="J1318" s="158" t="str">
        <f t="shared" si="124"/>
        <v>USD</v>
      </c>
      <c r="K1318" s="158" t="str">
        <f t="shared" si="125"/>
        <v>GBP</v>
      </c>
      <c r="L1318" s="158" t="str">
        <f t="shared" si="121"/>
        <v>USDGBP45421</v>
      </c>
      <c r="M1318" s="160">
        <f t="shared" si="126"/>
        <v>45421</v>
      </c>
      <c r="N1318" s="158">
        <v>0.93179276928811039</v>
      </c>
      <c r="O1318" s="158">
        <v>0.85994999999999999</v>
      </c>
      <c r="P1318" s="161">
        <f t="shared" si="122"/>
        <v>0.80130000000000001</v>
      </c>
    </row>
    <row r="1319" spans="9:16" x14ac:dyDescent="0.2">
      <c r="I1319" s="158">
        <f t="shared" si="123"/>
        <v>4</v>
      </c>
      <c r="J1319" s="158" t="str">
        <f t="shared" si="124"/>
        <v>USD</v>
      </c>
      <c r="K1319" s="158" t="str">
        <f t="shared" si="125"/>
        <v>GBP</v>
      </c>
      <c r="L1319" s="158" t="str">
        <f t="shared" si="121"/>
        <v>USDGBP45422</v>
      </c>
      <c r="M1319" s="160">
        <f t="shared" si="126"/>
        <v>45422</v>
      </c>
      <c r="N1319" s="158">
        <v>0.92772984506911582</v>
      </c>
      <c r="O1319" s="158">
        <v>0.86055000000000004</v>
      </c>
      <c r="P1319" s="161">
        <f t="shared" si="122"/>
        <v>0.7984</v>
      </c>
    </row>
    <row r="1320" spans="9:16" x14ac:dyDescent="0.2">
      <c r="I1320" s="158">
        <f t="shared" si="123"/>
        <v>4</v>
      </c>
      <c r="J1320" s="158" t="str">
        <f t="shared" si="124"/>
        <v>USD</v>
      </c>
      <c r="K1320" s="158" t="str">
        <f t="shared" si="125"/>
        <v>GBP</v>
      </c>
      <c r="L1320" s="158" t="str">
        <f t="shared" si="121"/>
        <v>USDGBP45423</v>
      </c>
      <c r="M1320" s="160">
        <f t="shared" si="126"/>
        <v>45423</v>
      </c>
      <c r="N1320" s="158">
        <v>0.92772984506911582</v>
      </c>
      <c r="O1320" s="158">
        <v>0.86055000000000004</v>
      </c>
      <c r="P1320" s="161">
        <f t="shared" si="122"/>
        <v>0.7984</v>
      </c>
    </row>
    <row r="1321" spans="9:16" x14ac:dyDescent="0.2">
      <c r="I1321" s="158">
        <f t="shared" si="123"/>
        <v>4</v>
      </c>
      <c r="J1321" s="158" t="str">
        <f t="shared" si="124"/>
        <v>USD</v>
      </c>
      <c r="K1321" s="158" t="str">
        <f t="shared" si="125"/>
        <v>GBP</v>
      </c>
      <c r="L1321" s="158" t="str">
        <f t="shared" si="121"/>
        <v>USDGBP45424</v>
      </c>
      <c r="M1321" s="160">
        <f t="shared" si="126"/>
        <v>45424</v>
      </c>
      <c r="N1321" s="158">
        <v>0.92772984506911582</v>
      </c>
      <c r="O1321" s="158">
        <v>0.86055000000000004</v>
      </c>
      <c r="P1321" s="161">
        <f t="shared" si="122"/>
        <v>0.7984</v>
      </c>
    </row>
    <row r="1322" spans="9:16" x14ac:dyDescent="0.2">
      <c r="I1322" s="158">
        <f t="shared" si="123"/>
        <v>4</v>
      </c>
      <c r="J1322" s="158" t="str">
        <f t="shared" si="124"/>
        <v>USD</v>
      </c>
      <c r="K1322" s="158" t="str">
        <f t="shared" si="125"/>
        <v>GBP</v>
      </c>
      <c r="L1322" s="158" t="str">
        <f t="shared" si="121"/>
        <v>USDGBP45425</v>
      </c>
      <c r="M1322" s="160">
        <f t="shared" si="126"/>
        <v>45425</v>
      </c>
      <c r="N1322" s="158">
        <v>0.92635479388605846</v>
      </c>
      <c r="O1322" s="158">
        <v>0.86023000000000005</v>
      </c>
      <c r="P1322" s="161">
        <f t="shared" si="122"/>
        <v>0.79690000000000005</v>
      </c>
    </row>
    <row r="1323" spans="9:16" x14ac:dyDescent="0.2">
      <c r="I1323" s="158">
        <f t="shared" si="123"/>
        <v>4</v>
      </c>
      <c r="J1323" s="158" t="str">
        <f t="shared" si="124"/>
        <v>USD</v>
      </c>
      <c r="K1323" s="158" t="str">
        <f t="shared" si="125"/>
        <v>GBP</v>
      </c>
      <c r="L1323" s="158" t="str">
        <f t="shared" si="121"/>
        <v>USDGBP45426</v>
      </c>
      <c r="M1323" s="160">
        <f t="shared" si="126"/>
        <v>45426</v>
      </c>
      <c r="N1323" s="158">
        <v>0.92626898851426465</v>
      </c>
      <c r="O1323" s="158">
        <v>0.85982999999999998</v>
      </c>
      <c r="P1323" s="161">
        <f t="shared" si="122"/>
        <v>0.7964</v>
      </c>
    </row>
    <row r="1324" spans="9:16" x14ac:dyDescent="0.2">
      <c r="I1324" s="158">
        <f t="shared" si="123"/>
        <v>4</v>
      </c>
      <c r="J1324" s="158" t="str">
        <f t="shared" si="124"/>
        <v>USD</v>
      </c>
      <c r="K1324" s="158" t="str">
        <f t="shared" si="125"/>
        <v>GBP</v>
      </c>
      <c r="L1324" s="158" t="str">
        <f t="shared" si="121"/>
        <v>USDGBP45427</v>
      </c>
      <c r="M1324" s="160">
        <f t="shared" si="126"/>
        <v>45427</v>
      </c>
      <c r="N1324" s="158">
        <v>0.92319054652880361</v>
      </c>
      <c r="O1324" s="158">
        <v>0.85840000000000005</v>
      </c>
      <c r="P1324" s="161">
        <f t="shared" si="122"/>
        <v>0.79249999999999998</v>
      </c>
    </row>
    <row r="1325" spans="9:16" x14ac:dyDescent="0.2">
      <c r="I1325" s="158">
        <f t="shared" si="123"/>
        <v>4</v>
      </c>
      <c r="J1325" s="158" t="str">
        <f t="shared" si="124"/>
        <v>USD</v>
      </c>
      <c r="K1325" s="158" t="str">
        <f t="shared" si="125"/>
        <v>GBP</v>
      </c>
      <c r="L1325" s="158" t="str">
        <f t="shared" si="121"/>
        <v>USDGBP45428</v>
      </c>
      <c r="M1325" s="160">
        <f t="shared" si="126"/>
        <v>45428</v>
      </c>
      <c r="N1325" s="158">
        <v>0.92030185900975514</v>
      </c>
      <c r="O1325" s="158">
        <v>0.85850000000000004</v>
      </c>
      <c r="P1325" s="161">
        <f t="shared" si="122"/>
        <v>0.79010000000000002</v>
      </c>
    </row>
    <row r="1326" spans="9:16" x14ac:dyDescent="0.2">
      <c r="I1326" s="158">
        <f t="shared" si="123"/>
        <v>4</v>
      </c>
      <c r="J1326" s="158" t="str">
        <f t="shared" si="124"/>
        <v>USD</v>
      </c>
      <c r="K1326" s="158" t="str">
        <f t="shared" si="125"/>
        <v>GBP</v>
      </c>
      <c r="L1326" s="158" t="str">
        <f t="shared" si="121"/>
        <v>USDGBP45429</v>
      </c>
      <c r="M1326" s="160">
        <f t="shared" si="126"/>
        <v>45429</v>
      </c>
      <c r="N1326" s="158">
        <v>0.92216894135005534</v>
      </c>
      <c r="O1326" s="158">
        <v>0.85685</v>
      </c>
      <c r="P1326" s="161">
        <f t="shared" si="122"/>
        <v>0.79020000000000001</v>
      </c>
    </row>
    <row r="1327" spans="9:16" x14ac:dyDescent="0.2">
      <c r="I1327" s="158">
        <f t="shared" si="123"/>
        <v>4</v>
      </c>
      <c r="J1327" s="158" t="str">
        <f t="shared" si="124"/>
        <v>USD</v>
      </c>
      <c r="K1327" s="158" t="str">
        <f t="shared" si="125"/>
        <v>GBP</v>
      </c>
      <c r="L1327" s="158" t="str">
        <f t="shared" si="121"/>
        <v>USDGBP45430</v>
      </c>
      <c r="M1327" s="160">
        <f t="shared" si="126"/>
        <v>45430</v>
      </c>
      <c r="N1327" s="158">
        <v>0.92216894135005534</v>
      </c>
      <c r="O1327" s="158">
        <v>0.85685</v>
      </c>
      <c r="P1327" s="161">
        <f t="shared" si="122"/>
        <v>0.79020000000000001</v>
      </c>
    </row>
    <row r="1328" spans="9:16" x14ac:dyDescent="0.2">
      <c r="I1328" s="158">
        <f t="shared" si="123"/>
        <v>4</v>
      </c>
      <c r="J1328" s="158" t="str">
        <f t="shared" si="124"/>
        <v>USD</v>
      </c>
      <c r="K1328" s="158" t="str">
        <f t="shared" si="125"/>
        <v>GBP</v>
      </c>
      <c r="L1328" s="158" t="str">
        <f t="shared" si="121"/>
        <v>USDGBP45431</v>
      </c>
      <c r="M1328" s="160">
        <f t="shared" si="126"/>
        <v>45431</v>
      </c>
      <c r="N1328" s="158">
        <v>0.92216894135005534</v>
      </c>
      <c r="O1328" s="158">
        <v>0.85685</v>
      </c>
      <c r="P1328" s="161">
        <f t="shared" si="122"/>
        <v>0.79020000000000001</v>
      </c>
    </row>
    <row r="1329" spans="9:16" x14ac:dyDescent="0.2">
      <c r="I1329" s="158">
        <f t="shared" si="123"/>
        <v>4</v>
      </c>
      <c r="J1329" s="158" t="str">
        <f t="shared" si="124"/>
        <v>USD</v>
      </c>
      <c r="K1329" s="158" t="str">
        <f t="shared" si="125"/>
        <v>GBP</v>
      </c>
      <c r="L1329" s="158" t="str">
        <f t="shared" si="121"/>
        <v>USDGBP45432</v>
      </c>
      <c r="M1329" s="160">
        <f t="shared" si="126"/>
        <v>45432</v>
      </c>
      <c r="N1329" s="158">
        <v>0.92072553171899452</v>
      </c>
      <c r="O1329" s="158">
        <v>0.85548000000000002</v>
      </c>
      <c r="P1329" s="161">
        <f t="shared" si="122"/>
        <v>0.78769999999999996</v>
      </c>
    </row>
    <row r="1330" spans="9:16" x14ac:dyDescent="0.2">
      <c r="I1330" s="158">
        <f t="shared" si="123"/>
        <v>4</v>
      </c>
      <c r="J1330" s="158" t="str">
        <f t="shared" si="124"/>
        <v>USD</v>
      </c>
      <c r="K1330" s="158" t="str">
        <f t="shared" si="125"/>
        <v>GBP</v>
      </c>
      <c r="L1330" s="158" t="str">
        <f t="shared" si="121"/>
        <v>USDGBP45433</v>
      </c>
      <c r="M1330" s="160">
        <f t="shared" si="126"/>
        <v>45433</v>
      </c>
      <c r="N1330" s="158">
        <v>0.92047128129602351</v>
      </c>
      <c r="O1330" s="158">
        <v>0.85440000000000005</v>
      </c>
      <c r="P1330" s="161">
        <f t="shared" si="122"/>
        <v>0.78649999999999998</v>
      </c>
    </row>
    <row r="1331" spans="9:16" x14ac:dyDescent="0.2">
      <c r="I1331" s="158">
        <f t="shared" si="123"/>
        <v>4</v>
      </c>
      <c r="J1331" s="158" t="str">
        <f t="shared" si="124"/>
        <v>USD</v>
      </c>
      <c r="K1331" s="158" t="str">
        <f t="shared" si="125"/>
        <v>GBP</v>
      </c>
      <c r="L1331" s="158" t="str">
        <f t="shared" si="121"/>
        <v>USDGBP45434</v>
      </c>
      <c r="M1331" s="160">
        <f t="shared" si="126"/>
        <v>45434</v>
      </c>
      <c r="N1331" s="158">
        <v>0.92336103416435833</v>
      </c>
      <c r="O1331" s="158">
        <v>0.85165000000000002</v>
      </c>
      <c r="P1331" s="161">
        <f t="shared" si="122"/>
        <v>0.78639999999999999</v>
      </c>
    </row>
    <row r="1332" spans="9:16" x14ac:dyDescent="0.2">
      <c r="I1332" s="158">
        <f t="shared" si="123"/>
        <v>4</v>
      </c>
      <c r="J1332" s="158" t="str">
        <f t="shared" si="124"/>
        <v>USD</v>
      </c>
      <c r="K1332" s="158" t="str">
        <f t="shared" si="125"/>
        <v>GBP</v>
      </c>
      <c r="L1332" s="158" t="str">
        <f t="shared" si="121"/>
        <v>USDGBP45435</v>
      </c>
      <c r="M1332" s="160">
        <f t="shared" si="126"/>
        <v>45435</v>
      </c>
      <c r="N1332" s="158">
        <v>0.92131932927952831</v>
      </c>
      <c r="O1332" s="158">
        <v>0.85175000000000001</v>
      </c>
      <c r="P1332" s="161">
        <f t="shared" si="122"/>
        <v>0.78469999999999995</v>
      </c>
    </row>
    <row r="1333" spans="9:16" x14ac:dyDescent="0.2">
      <c r="I1333" s="158">
        <f t="shared" si="123"/>
        <v>4</v>
      </c>
      <c r="J1333" s="158" t="str">
        <f t="shared" si="124"/>
        <v>USD</v>
      </c>
      <c r="K1333" s="158" t="str">
        <f t="shared" si="125"/>
        <v>GBP</v>
      </c>
      <c r="L1333" s="158" t="str">
        <f t="shared" si="121"/>
        <v>USDGBP45436</v>
      </c>
      <c r="M1333" s="160">
        <f t="shared" si="126"/>
        <v>45436</v>
      </c>
      <c r="N1333" s="158">
        <v>0.92250922509225086</v>
      </c>
      <c r="O1333" s="158">
        <v>0.85241</v>
      </c>
      <c r="P1333" s="161">
        <f t="shared" si="122"/>
        <v>0.78639999999999999</v>
      </c>
    </row>
    <row r="1334" spans="9:16" x14ac:dyDescent="0.2">
      <c r="I1334" s="158">
        <f t="shared" si="123"/>
        <v>4</v>
      </c>
      <c r="J1334" s="158" t="str">
        <f t="shared" si="124"/>
        <v>USD</v>
      </c>
      <c r="K1334" s="158" t="str">
        <f t="shared" si="125"/>
        <v>GBP</v>
      </c>
      <c r="L1334" s="158" t="str">
        <f t="shared" si="121"/>
        <v>USDGBP45437</v>
      </c>
      <c r="M1334" s="160">
        <f t="shared" si="126"/>
        <v>45437</v>
      </c>
      <c r="N1334" s="158">
        <v>0.92250922509225086</v>
      </c>
      <c r="O1334" s="158">
        <v>0.85241</v>
      </c>
      <c r="P1334" s="161">
        <f t="shared" si="122"/>
        <v>0.78639999999999999</v>
      </c>
    </row>
    <row r="1335" spans="9:16" x14ac:dyDescent="0.2">
      <c r="I1335" s="158">
        <f t="shared" si="123"/>
        <v>4</v>
      </c>
      <c r="J1335" s="158" t="str">
        <f t="shared" si="124"/>
        <v>USD</v>
      </c>
      <c r="K1335" s="158" t="str">
        <f t="shared" si="125"/>
        <v>GBP</v>
      </c>
      <c r="L1335" s="158" t="str">
        <f t="shared" si="121"/>
        <v>USDGBP45438</v>
      </c>
      <c r="M1335" s="160">
        <f t="shared" si="126"/>
        <v>45438</v>
      </c>
      <c r="N1335" s="158">
        <v>0.92250922509225086</v>
      </c>
      <c r="O1335" s="158">
        <v>0.85241</v>
      </c>
      <c r="P1335" s="161">
        <f t="shared" si="122"/>
        <v>0.78639999999999999</v>
      </c>
    </row>
    <row r="1336" spans="9:16" x14ac:dyDescent="0.2">
      <c r="I1336" s="158">
        <f t="shared" si="123"/>
        <v>4</v>
      </c>
      <c r="J1336" s="158" t="str">
        <f t="shared" si="124"/>
        <v>USD</v>
      </c>
      <c r="K1336" s="158" t="str">
        <f t="shared" si="125"/>
        <v>GBP</v>
      </c>
      <c r="L1336" s="158" t="str">
        <f t="shared" si="121"/>
        <v>USDGBP45439</v>
      </c>
      <c r="M1336" s="160">
        <f t="shared" si="126"/>
        <v>45439</v>
      </c>
      <c r="N1336" s="158">
        <v>0.92225398874850129</v>
      </c>
      <c r="O1336" s="158">
        <v>0.85070000000000001</v>
      </c>
      <c r="P1336" s="161">
        <f t="shared" si="122"/>
        <v>0.78459999999999996</v>
      </c>
    </row>
    <row r="1337" spans="9:16" x14ac:dyDescent="0.2">
      <c r="I1337" s="158">
        <f t="shared" si="123"/>
        <v>4</v>
      </c>
      <c r="J1337" s="158" t="str">
        <f t="shared" si="124"/>
        <v>USD</v>
      </c>
      <c r="K1337" s="158" t="str">
        <f t="shared" si="125"/>
        <v>GBP</v>
      </c>
      <c r="L1337" s="158" t="str">
        <f t="shared" si="121"/>
        <v>USDGBP45440</v>
      </c>
      <c r="M1337" s="160">
        <f t="shared" si="126"/>
        <v>45440</v>
      </c>
      <c r="N1337" s="158">
        <v>0.91894872266127547</v>
      </c>
      <c r="O1337" s="158">
        <v>0.8508</v>
      </c>
      <c r="P1337" s="161">
        <f t="shared" si="122"/>
        <v>0.78180000000000005</v>
      </c>
    </row>
    <row r="1338" spans="9:16" x14ac:dyDescent="0.2">
      <c r="I1338" s="158">
        <f t="shared" si="123"/>
        <v>4</v>
      </c>
      <c r="J1338" s="158" t="str">
        <f t="shared" si="124"/>
        <v>USD</v>
      </c>
      <c r="K1338" s="158" t="str">
        <f t="shared" si="125"/>
        <v>GBP</v>
      </c>
      <c r="L1338" s="158" t="str">
        <f t="shared" si="121"/>
        <v>USDGBP45441</v>
      </c>
      <c r="M1338" s="160">
        <f t="shared" si="126"/>
        <v>45441</v>
      </c>
      <c r="N1338" s="158">
        <v>0.9210647508519848</v>
      </c>
      <c r="O1338" s="158">
        <v>0.85129999999999995</v>
      </c>
      <c r="P1338" s="161">
        <f t="shared" si="122"/>
        <v>0.78410000000000002</v>
      </c>
    </row>
    <row r="1339" spans="9:16" x14ac:dyDescent="0.2">
      <c r="I1339" s="158">
        <f t="shared" si="123"/>
        <v>4</v>
      </c>
      <c r="J1339" s="158" t="str">
        <f t="shared" si="124"/>
        <v>USD</v>
      </c>
      <c r="K1339" s="158" t="str">
        <f t="shared" si="125"/>
        <v>GBP</v>
      </c>
      <c r="L1339" s="158" t="str">
        <f t="shared" si="121"/>
        <v>USDGBP45442</v>
      </c>
      <c r="M1339" s="160">
        <f t="shared" si="126"/>
        <v>45442</v>
      </c>
      <c r="N1339" s="158">
        <v>0.92464170134073054</v>
      </c>
      <c r="O1339" s="158">
        <v>0.85104999999999997</v>
      </c>
      <c r="P1339" s="161">
        <f t="shared" si="122"/>
        <v>0.78690000000000004</v>
      </c>
    </row>
    <row r="1340" spans="9:16" x14ac:dyDescent="0.2">
      <c r="I1340" s="158">
        <f t="shared" si="123"/>
        <v>4</v>
      </c>
      <c r="J1340" s="158" t="str">
        <f t="shared" si="124"/>
        <v>USD</v>
      </c>
      <c r="K1340" s="158" t="str">
        <f t="shared" si="125"/>
        <v>GBP</v>
      </c>
      <c r="L1340" s="158" t="str">
        <f t="shared" si="121"/>
        <v>USDGBP45443</v>
      </c>
      <c r="M1340" s="160">
        <f t="shared" si="126"/>
        <v>45443</v>
      </c>
      <c r="N1340" s="158">
        <v>0.92148912642830816</v>
      </c>
      <c r="O1340" s="158">
        <v>0.85365000000000002</v>
      </c>
      <c r="P1340" s="161">
        <f t="shared" si="122"/>
        <v>0.78659999999999997</v>
      </c>
    </row>
    <row r="1341" spans="9:16" x14ac:dyDescent="0.2">
      <c r="I1341" s="158">
        <f t="shared" si="123"/>
        <v>4</v>
      </c>
      <c r="J1341" s="158" t="str">
        <f t="shared" si="124"/>
        <v>USD</v>
      </c>
      <c r="K1341" s="158" t="str">
        <f t="shared" si="125"/>
        <v>GBP</v>
      </c>
      <c r="L1341" s="158" t="str">
        <f t="shared" si="121"/>
        <v>USDGBP45444</v>
      </c>
      <c r="M1341" s="160">
        <f t="shared" si="126"/>
        <v>45444</v>
      </c>
      <c r="N1341" s="158">
        <v>0.92148912642830816</v>
      </c>
      <c r="O1341" s="158">
        <v>0.85365000000000002</v>
      </c>
      <c r="P1341" s="161">
        <f t="shared" si="122"/>
        <v>0.78659999999999997</v>
      </c>
    </row>
    <row r="1342" spans="9:16" x14ac:dyDescent="0.2">
      <c r="I1342" s="158">
        <f t="shared" si="123"/>
        <v>4</v>
      </c>
      <c r="J1342" s="158" t="str">
        <f t="shared" si="124"/>
        <v>USD</v>
      </c>
      <c r="K1342" s="158" t="str">
        <f t="shared" si="125"/>
        <v>GBP</v>
      </c>
      <c r="L1342" s="158" t="str">
        <f t="shared" si="121"/>
        <v>USDGBP45445</v>
      </c>
      <c r="M1342" s="160">
        <f t="shared" si="126"/>
        <v>45445</v>
      </c>
      <c r="N1342" s="158">
        <v>0.92148912642830816</v>
      </c>
      <c r="O1342" s="158">
        <v>0.85365000000000002</v>
      </c>
      <c r="P1342" s="161">
        <f t="shared" si="122"/>
        <v>0.78659999999999997</v>
      </c>
    </row>
    <row r="1343" spans="9:16" x14ac:dyDescent="0.2">
      <c r="I1343" s="158">
        <f t="shared" si="123"/>
        <v>4</v>
      </c>
      <c r="J1343" s="158" t="str">
        <f t="shared" si="124"/>
        <v>USD</v>
      </c>
      <c r="K1343" s="158" t="str">
        <f t="shared" si="125"/>
        <v>GBP</v>
      </c>
      <c r="L1343" s="158" t="str">
        <f t="shared" si="121"/>
        <v>USDGBP45446</v>
      </c>
      <c r="M1343" s="160">
        <f t="shared" si="126"/>
        <v>45446</v>
      </c>
      <c r="N1343" s="158">
        <v>0.92233905183545462</v>
      </c>
      <c r="O1343" s="158">
        <v>0.85175000000000001</v>
      </c>
      <c r="P1343" s="161">
        <f t="shared" si="122"/>
        <v>0.78559999999999997</v>
      </c>
    </row>
    <row r="1344" spans="9:16" x14ac:dyDescent="0.2">
      <c r="I1344" s="158">
        <f t="shared" si="123"/>
        <v>4</v>
      </c>
      <c r="J1344" s="158" t="str">
        <f t="shared" si="124"/>
        <v>USD</v>
      </c>
      <c r="K1344" s="158" t="str">
        <f t="shared" si="125"/>
        <v>GBP</v>
      </c>
      <c r="L1344" s="158" t="str">
        <f t="shared" si="121"/>
        <v>USDGBP45447</v>
      </c>
      <c r="M1344" s="160">
        <f t="shared" si="126"/>
        <v>45447</v>
      </c>
      <c r="N1344" s="158">
        <v>0.92038656235618954</v>
      </c>
      <c r="O1344" s="158">
        <v>0.85143000000000002</v>
      </c>
      <c r="P1344" s="161">
        <f t="shared" si="122"/>
        <v>0.78359999999999996</v>
      </c>
    </row>
    <row r="1345" spans="9:16" x14ac:dyDescent="0.2">
      <c r="I1345" s="158">
        <f t="shared" si="123"/>
        <v>4</v>
      </c>
      <c r="J1345" s="158" t="str">
        <f t="shared" si="124"/>
        <v>USD</v>
      </c>
      <c r="K1345" s="158" t="str">
        <f t="shared" si="125"/>
        <v>GBP</v>
      </c>
      <c r="L1345" s="158" t="str">
        <f t="shared" si="121"/>
        <v>USDGBP45448</v>
      </c>
      <c r="M1345" s="160">
        <f t="shared" si="126"/>
        <v>45448</v>
      </c>
      <c r="N1345" s="158">
        <v>0.91979396615158204</v>
      </c>
      <c r="O1345" s="158">
        <v>0.85048000000000001</v>
      </c>
      <c r="P1345" s="161">
        <f t="shared" si="122"/>
        <v>0.7823</v>
      </c>
    </row>
    <row r="1346" spans="9:16" x14ac:dyDescent="0.2">
      <c r="I1346" s="158">
        <f t="shared" si="123"/>
        <v>4</v>
      </c>
      <c r="J1346" s="158" t="str">
        <f t="shared" si="124"/>
        <v>USD</v>
      </c>
      <c r="K1346" s="158" t="str">
        <f t="shared" si="125"/>
        <v>GBP</v>
      </c>
      <c r="L1346" s="158" t="str">
        <f t="shared" si="121"/>
        <v>USDGBP45449</v>
      </c>
      <c r="M1346" s="160">
        <f t="shared" si="126"/>
        <v>45449</v>
      </c>
      <c r="N1346" s="158">
        <v>0.92038656235618954</v>
      </c>
      <c r="O1346" s="158">
        <v>0.85087999999999997</v>
      </c>
      <c r="P1346" s="161">
        <f t="shared" si="122"/>
        <v>0.78310000000000002</v>
      </c>
    </row>
    <row r="1347" spans="9:16" x14ac:dyDescent="0.2">
      <c r="I1347" s="158">
        <f t="shared" si="123"/>
        <v>4</v>
      </c>
      <c r="J1347" s="158" t="str">
        <f t="shared" si="124"/>
        <v>USD</v>
      </c>
      <c r="K1347" s="158" t="str">
        <f t="shared" si="125"/>
        <v>GBP</v>
      </c>
      <c r="L1347" s="158" t="str">
        <f t="shared" ref="L1347:L1410" si="127">J1347&amp;K1347&amp;M1347</f>
        <v>USDGBP45450</v>
      </c>
      <c r="M1347" s="160">
        <f t="shared" si="126"/>
        <v>45450</v>
      </c>
      <c r="N1347" s="158">
        <v>0.91759955955221129</v>
      </c>
      <c r="O1347" s="158">
        <v>0.85119999999999996</v>
      </c>
      <c r="P1347" s="161">
        <f t="shared" ref="P1347:P1410" si="128">ROUND(N1347*O1347,4)</f>
        <v>0.78110000000000002</v>
      </c>
    </row>
    <row r="1348" spans="9:16" x14ac:dyDescent="0.2">
      <c r="I1348" s="158">
        <f t="shared" ref="I1348:I1411" si="129">IF(M1347=$G$2,I1347+1,I1347)</f>
        <v>4</v>
      </c>
      <c r="J1348" s="158" t="str">
        <f t="shared" ref="J1348:J1411" si="130">VLOOKUP($I1348,$A:$C,2,FALSE)</f>
        <v>USD</v>
      </c>
      <c r="K1348" s="158" t="str">
        <f t="shared" ref="K1348:K1411" si="131">VLOOKUP($I1348,$A:$C,3,FALSE)</f>
        <v>GBP</v>
      </c>
      <c r="L1348" s="158" t="str">
        <f t="shared" si="127"/>
        <v>USDGBP45451</v>
      </c>
      <c r="M1348" s="160">
        <f t="shared" ref="M1348:M1411" si="132">IF(I1348=I1347,M1347+1,$G$1)</f>
        <v>45451</v>
      </c>
      <c r="N1348" s="158">
        <v>0.91759955955221129</v>
      </c>
      <c r="O1348" s="158">
        <v>0.85119999999999996</v>
      </c>
      <c r="P1348" s="161">
        <f t="shared" si="128"/>
        <v>0.78110000000000002</v>
      </c>
    </row>
    <row r="1349" spans="9:16" x14ac:dyDescent="0.2">
      <c r="I1349" s="158">
        <f t="shared" si="129"/>
        <v>4</v>
      </c>
      <c r="J1349" s="158" t="str">
        <f t="shared" si="130"/>
        <v>USD</v>
      </c>
      <c r="K1349" s="158" t="str">
        <f t="shared" si="131"/>
        <v>GBP</v>
      </c>
      <c r="L1349" s="158" t="str">
        <f t="shared" si="127"/>
        <v>USDGBP45452</v>
      </c>
      <c r="M1349" s="160">
        <f t="shared" si="132"/>
        <v>45452</v>
      </c>
      <c r="N1349" s="158">
        <v>0.91759955955221129</v>
      </c>
      <c r="O1349" s="158">
        <v>0.85119999999999996</v>
      </c>
      <c r="P1349" s="161">
        <f t="shared" si="128"/>
        <v>0.78110000000000002</v>
      </c>
    </row>
    <row r="1350" spans="9:16" x14ac:dyDescent="0.2">
      <c r="I1350" s="158">
        <f t="shared" si="129"/>
        <v>4</v>
      </c>
      <c r="J1350" s="158" t="str">
        <f t="shared" si="130"/>
        <v>USD</v>
      </c>
      <c r="K1350" s="158" t="str">
        <f t="shared" si="131"/>
        <v>GBP</v>
      </c>
      <c r="L1350" s="158" t="str">
        <f t="shared" si="127"/>
        <v>USDGBP45453</v>
      </c>
      <c r="M1350" s="160">
        <f t="shared" si="132"/>
        <v>45453</v>
      </c>
      <c r="N1350" s="158">
        <v>0.9297136481963556</v>
      </c>
      <c r="O1350" s="158">
        <v>0.84565000000000001</v>
      </c>
      <c r="P1350" s="161">
        <f t="shared" si="128"/>
        <v>0.78620000000000001</v>
      </c>
    </row>
    <row r="1351" spans="9:16" x14ac:dyDescent="0.2">
      <c r="I1351" s="158">
        <f t="shared" si="129"/>
        <v>4</v>
      </c>
      <c r="J1351" s="158" t="str">
        <f t="shared" si="130"/>
        <v>USD</v>
      </c>
      <c r="K1351" s="158" t="str">
        <f t="shared" si="131"/>
        <v>GBP</v>
      </c>
      <c r="L1351" s="158" t="str">
        <f t="shared" si="127"/>
        <v>USDGBP45454</v>
      </c>
      <c r="M1351" s="160">
        <f t="shared" si="132"/>
        <v>45454</v>
      </c>
      <c r="N1351" s="158">
        <v>0.93196644920782856</v>
      </c>
      <c r="O1351" s="158">
        <v>0.84197999999999995</v>
      </c>
      <c r="P1351" s="161">
        <f t="shared" si="128"/>
        <v>0.78469999999999995</v>
      </c>
    </row>
    <row r="1352" spans="9:16" x14ac:dyDescent="0.2">
      <c r="I1352" s="158">
        <f t="shared" si="129"/>
        <v>4</v>
      </c>
      <c r="J1352" s="158" t="str">
        <f t="shared" si="130"/>
        <v>USD</v>
      </c>
      <c r="K1352" s="158" t="str">
        <f t="shared" si="131"/>
        <v>GBP</v>
      </c>
      <c r="L1352" s="158" t="str">
        <f t="shared" si="127"/>
        <v>USDGBP45455</v>
      </c>
      <c r="M1352" s="160">
        <f t="shared" si="132"/>
        <v>45455</v>
      </c>
      <c r="N1352" s="158">
        <v>0.92893636785880163</v>
      </c>
      <c r="O1352" s="158">
        <v>0.84365000000000001</v>
      </c>
      <c r="P1352" s="161">
        <f t="shared" si="128"/>
        <v>0.78369999999999995</v>
      </c>
    </row>
    <row r="1353" spans="9:16" x14ac:dyDescent="0.2">
      <c r="I1353" s="158">
        <f t="shared" si="129"/>
        <v>4</v>
      </c>
      <c r="J1353" s="158" t="str">
        <f t="shared" si="130"/>
        <v>USD</v>
      </c>
      <c r="K1353" s="158" t="str">
        <f t="shared" si="131"/>
        <v>GBP</v>
      </c>
      <c r="L1353" s="158" t="str">
        <f t="shared" si="127"/>
        <v>USDGBP45456</v>
      </c>
      <c r="M1353" s="160">
        <f t="shared" si="132"/>
        <v>45456</v>
      </c>
      <c r="N1353" s="158">
        <v>0.92729970326409494</v>
      </c>
      <c r="O1353" s="158">
        <v>0.84467999999999999</v>
      </c>
      <c r="P1353" s="161">
        <f t="shared" si="128"/>
        <v>0.7833</v>
      </c>
    </row>
    <row r="1354" spans="9:16" x14ac:dyDescent="0.2">
      <c r="I1354" s="158">
        <f t="shared" si="129"/>
        <v>4</v>
      </c>
      <c r="J1354" s="158" t="str">
        <f t="shared" si="130"/>
        <v>USD</v>
      </c>
      <c r="K1354" s="158" t="str">
        <f t="shared" si="131"/>
        <v>GBP</v>
      </c>
      <c r="L1354" s="158" t="str">
        <f t="shared" si="127"/>
        <v>USDGBP45457</v>
      </c>
      <c r="M1354" s="160">
        <f t="shared" si="132"/>
        <v>45457</v>
      </c>
      <c r="N1354" s="158">
        <v>0.93580385551188472</v>
      </c>
      <c r="O1354" s="158">
        <v>0.84204999999999997</v>
      </c>
      <c r="P1354" s="161">
        <f t="shared" si="128"/>
        <v>0.78800000000000003</v>
      </c>
    </row>
    <row r="1355" spans="9:16" x14ac:dyDescent="0.2">
      <c r="I1355" s="158">
        <f t="shared" si="129"/>
        <v>4</v>
      </c>
      <c r="J1355" s="158" t="str">
        <f t="shared" si="130"/>
        <v>USD</v>
      </c>
      <c r="K1355" s="158" t="str">
        <f t="shared" si="131"/>
        <v>GBP</v>
      </c>
      <c r="L1355" s="158" t="str">
        <f t="shared" si="127"/>
        <v>USDGBP45458</v>
      </c>
      <c r="M1355" s="160">
        <f t="shared" si="132"/>
        <v>45458</v>
      </c>
      <c r="N1355" s="158">
        <v>0.93580385551188472</v>
      </c>
      <c r="O1355" s="158">
        <v>0.84204999999999997</v>
      </c>
      <c r="P1355" s="161">
        <f t="shared" si="128"/>
        <v>0.78800000000000003</v>
      </c>
    </row>
    <row r="1356" spans="9:16" x14ac:dyDescent="0.2">
      <c r="I1356" s="158">
        <f t="shared" si="129"/>
        <v>4</v>
      </c>
      <c r="J1356" s="158" t="str">
        <f t="shared" si="130"/>
        <v>USD</v>
      </c>
      <c r="K1356" s="158" t="str">
        <f t="shared" si="131"/>
        <v>GBP</v>
      </c>
      <c r="L1356" s="158" t="str">
        <f t="shared" si="127"/>
        <v>USDGBP45459</v>
      </c>
      <c r="M1356" s="160">
        <f t="shared" si="132"/>
        <v>45459</v>
      </c>
      <c r="N1356" s="158">
        <v>0.93580385551188472</v>
      </c>
      <c r="O1356" s="158">
        <v>0.84204999999999997</v>
      </c>
      <c r="P1356" s="161">
        <f t="shared" si="128"/>
        <v>0.78800000000000003</v>
      </c>
    </row>
    <row r="1357" spans="9:16" x14ac:dyDescent="0.2">
      <c r="I1357" s="158">
        <f t="shared" si="129"/>
        <v>4</v>
      </c>
      <c r="J1357" s="158" t="str">
        <f t="shared" si="130"/>
        <v>USD</v>
      </c>
      <c r="K1357" s="158" t="str">
        <f t="shared" si="131"/>
        <v>GBP</v>
      </c>
      <c r="L1357" s="158" t="str">
        <f t="shared" si="127"/>
        <v>USDGBP45460</v>
      </c>
      <c r="M1357" s="160">
        <f t="shared" si="132"/>
        <v>45460</v>
      </c>
      <c r="N1357" s="158">
        <v>0.93353248693054525</v>
      </c>
      <c r="O1357" s="158">
        <v>0.84572999999999998</v>
      </c>
      <c r="P1357" s="161">
        <f t="shared" si="128"/>
        <v>0.78949999999999998</v>
      </c>
    </row>
    <row r="1358" spans="9:16" x14ac:dyDescent="0.2">
      <c r="I1358" s="158">
        <f t="shared" si="129"/>
        <v>4</v>
      </c>
      <c r="J1358" s="158" t="str">
        <f t="shared" si="130"/>
        <v>USD</v>
      </c>
      <c r="K1358" s="158" t="str">
        <f t="shared" si="131"/>
        <v>GBP</v>
      </c>
      <c r="L1358" s="158" t="str">
        <f t="shared" si="127"/>
        <v>USDGBP45461</v>
      </c>
      <c r="M1358" s="160">
        <f t="shared" si="132"/>
        <v>45461</v>
      </c>
      <c r="N1358" s="158">
        <v>0.93327111525898288</v>
      </c>
      <c r="O1358" s="158">
        <v>0.84540000000000004</v>
      </c>
      <c r="P1358" s="161">
        <f t="shared" si="128"/>
        <v>0.78900000000000003</v>
      </c>
    </row>
    <row r="1359" spans="9:16" x14ac:dyDescent="0.2">
      <c r="I1359" s="158">
        <f t="shared" si="129"/>
        <v>4</v>
      </c>
      <c r="J1359" s="158" t="str">
        <f t="shared" si="130"/>
        <v>USD</v>
      </c>
      <c r="K1359" s="158" t="str">
        <f t="shared" si="131"/>
        <v>GBP</v>
      </c>
      <c r="L1359" s="158" t="str">
        <f t="shared" si="127"/>
        <v>USDGBP45462</v>
      </c>
      <c r="M1359" s="160">
        <f t="shared" si="132"/>
        <v>45462</v>
      </c>
      <c r="N1359" s="158">
        <v>0.9303190994511118</v>
      </c>
      <c r="O1359" s="158">
        <v>0.84455000000000002</v>
      </c>
      <c r="P1359" s="161">
        <f t="shared" si="128"/>
        <v>0.78569999999999995</v>
      </c>
    </row>
    <row r="1360" spans="9:16" x14ac:dyDescent="0.2">
      <c r="I1360" s="158">
        <f t="shared" si="129"/>
        <v>4</v>
      </c>
      <c r="J1360" s="158" t="str">
        <f t="shared" si="130"/>
        <v>USD</v>
      </c>
      <c r="K1360" s="158" t="str">
        <f t="shared" si="131"/>
        <v>GBP</v>
      </c>
      <c r="L1360" s="158" t="str">
        <f t="shared" si="127"/>
        <v>USDGBP45463</v>
      </c>
      <c r="M1360" s="160">
        <f t="shared" si="132"/>
        <v>45463</v>
      </c>
      <c r="N1360" s="158">
        <v>0.93292284728052988</v>
      </c>
      <c r="O1360" s="158">
        <v>0.84513000000000005</v>
      </c>
      <c r="P1360" s="161">
        <f t="shared" si="128"/>
        <v>0.78839999999999999</v>
      </c>
    </row>
    <row r="1361" spans="9:16" x14ac:dyDescent="0.2">
      <c r="I1361" s="158">
        <f t="shared" si="129"/>
        <v>4</v>
      </c>
      <c r="J1361" s="158" t="str">
        <f t="shared" si="130"/>
        <v>USD</v>
      </c>
      <c r="K1361" s="158" t="str">
        <f t="shared" si="131"/>
        <v>GBP</v>
      </c>
      <c r="L1361" s="158" t="str">
        <f t="shared" si="127"/>
        <v>USDGBP45464</v>
      </c>
      <c r="M1361" s="160">
        <f t="shared" si="132"/>
        <v>45464</v>
      </c>
      <c r="N1361" s="158">
        <v>0.93562874251497008</v>
      </c>
      <c r="O1361" s="158">
        <v>0.84531000000000001</v>
      </c>
      <c r="P1361" s="161">
        <f t="shared" si="128"/>
        <v>0.79090000000000005</v>
      </c>
    </row>
    <row r="1362" spans="9:16" x14ac:dyDescent="0.2">
      <c r="I1362" s="158">
        <f t="shared" si="129"/>
        <v>4</v>
      </c>
      <c r="J1362" s="158" t="str">
        <f t="shared" si="130"/>
        <v>USD</v>
      </c>
      <c r="K1362" s="158" t="str">
        <f t="shared" si="131"/>
        <v>GBP</v>
      </c>
      <c r="L1362" s="158" t="str">
        <f t="shared" si="127"/>
        <v>USDGBP45465</v>
      </c>
      <c r="M1362" s="160">
        <f t="shared" si="132"/>
        <v>45465</v>
      </c>
      <c r="N1362" s="158">
        <v>0.93562874251497008</v>
      </c>
      <c r="O1362" s="158">
        <v>0.84531000000000001</v>
      </c>
      <c r="P1362" s="161">
        <f t="shared" si="128"/>
        <v>0.79090000000000005</v>
      </c>
    </row>
    <row r="1363" spans="9:16" x14ac:dyDescent="0.2">
      <c r="I1363" s="158">
        <f t="shared" si="129"/>
        <v>4</v>
      </c>
      <c r="J1363" s="158" t="str">
        <f t="shared" si="130"/>
        <v>USD</v>
      </c>
      <c r="K1363" s="158" t="str">
        <f t="shared" si="131"/>
        <v>GBP</v>
      </c>
      <c r="L1363" s="158" t="str">
        <f t="shared" si="127"/>
        <v>USDGBP45466</v>
      </c>
      <c r="M1363" s="160">
        <f t="shared" si="132"/>
        <v>45466</v>
      </c>
      <c r="N1363" s="158">
        <v>0.93562874251497008</v>
      </c>
      <c r="O1363" s="158">
        <v>0.84531000000000001</v>
      </c>
      <c r="P1363" s="161">
        <f t="shared" si="128"/>
        <v>0.79090000000000005</v>
      </c>
    </row>
    <row r="1364" spans="9:16" x14ac:dyDescent="0.2">
      <c r="I1364" s="158">
        <f t="shared" si="129"/>
        <v>4</v>
      </c>
      <c r="J1364" s="158" t="str">
        <f t="shared" si="130"/>
        <v>USD</v>
      </c>
      <c r="K1364" s="158" t="str">
        <f t="shared" si="131"/>
        <v>GBP</v>
      </c>
      <c r="L1364" s="158" t="str">
        <f t="shared" si="127"/>
        <v>USDGBP45467</v>
      </c>
      <c r="M1364" s="160">
        <f t="shared" si="132"/>
        <v>45467</v>
      </c>
      <c r="N1364" s="158">
        <v>0.93196644920782856</v>
      </c>
      <c r="O1364" s="158">
        <v>0.84730000000000005</v>
      </c>
      <c r="P1364" s="161">
        <f t="shared" si="128"/>
        <v>0.78969999999999996</v>
      </c>
    </row>
    <row r="1365" spans="9:16" x14ac:dyDescent="0.2">
      <c r="I1365" s="158">
        <f t="shared" si="129"/>
        <v>4</v>
      </c>
      <c r="J1365" s="158" t="str">
        <f t="shared" si="130"/>
        <v>USD</v>
      </c>
      <c r="K1365" s="158" t="str">
        <f t="shared" si="131"/>
        <v>GBP</v>
      </c>
      <c r="L1365" s="158" t="str">
        <f t="shared" si="127"/>
        <v>USDGBP45468</v>
      </c>
      <c r="M1365" s="160">
        <f t="shared" si="132"/>
        <v>45468</v>
      </c>
      <c r="N1365" s="158">
        <v>0.93335822288594372</v>
      </c>
      <c r="O1365" s="158">
        <v>0.84465000000000001</v>
      </c>
      <c r="P1365" s="161">
        <f t="shared" si="128"/>
        <v>0.78839999999999999</v>
      </c>
    </row>
    <row r="1366" spans="9:16" x14ac:dyDescent="0.2">
      <c r="I1366" s="158">
        <f t="shared" si="129"/>
        <v>4</v>
      </c>
      <c r="J1366" s="158" t="str">
        <f t="shared" si="130"/>
        <v>USD</v>
      </c>
      <c r="K1366" s="158" t="str">
        <f t="shared" si="131"/>
        <v>GBP</v>
      </c>
      <c r="L1366" s="158" t="str">
        <f t="shared" si="127"/>
        <v>USDGBP45469</v>
      </c>
      <c r="M1366" s="160">
        <f t="shared" si="132"/>
        <v>45469</v>
      </c>
      <c r="N1366" s="158">
        <v>0.93554121059032658</v>
      </c>
      <c r="O1366" s="158">
        <v>0.84453</v>
      </c>
      <c r="P1366" s="161">
        <f t="shared" si="128"/>
        <v>0.79010000000000002</v>
      </c>
    </row>
    <row r="1367" spans="9:16" x14ac:dyDescent="0.2">
      <c r="I1367" s="158">
        <f t="shared" si="129"/>
        <v>4</v>
      </c>
      <c r="J1367" s="158" t="str">
        <f t="shared" si="130"/>
        <v>USD</v>
      </c>
      <c r="K1367" s="158" t="str">
        <f t="shared" si="131"/>
        <v>GBP</v>
      </c>
      <c r="L1367" s="158" t="str">
        <f t="shared" si="127"/>
        <v>USDGBP45470</v>
      </c>
      <c r="M1367" s="160">
        <f t="shared" si="132"/>
        <v>45470</v>
      </c>
      <c r="N1367" s="158">
        <v>0.93492894540014948</v>
      </c>
      <c r="O1367" s="158">
        <v>0.84589999999999999</v>
      </c>
      <c r="P1367" s="161">
        <f t="shared" si="128"/>
        <v>0.79090000000000005</v>
      </c>
    </row>
    <row r="1368" spans="9:16" x14ac:dyDescent="0.2">
      <c r="I1368" s="158">
        <f t="shared" si="129"/>
        <v>4</v>
      </c>
      <c r="J1368" s="158" t="str">
        <f t="shared" si="130"/>
        <v>USD</v>
      </c>
      <c r="K1368" s="158" t="str">
        <f t="shared" si="131"/>
        <v>GBP</v>
      </c>
      <c r="L1368" s="158" t="str">
        <f t="shared" si="127"/>
        <v>USDGBP45471</v>
      </c>
      <c r="M1368" s="160">
        <f t="shared" si="132"/>
        <v>45471</v>
      </c>
      <c r="N1368" s="158">
        <v>0.93414292386735165</v>
      </c>
      <c r="O1368" s="158">
        <v>0.84638000000000002</v>
      </c>
      <c r="P1368" s="161">
        <f t="shared" si="128"/>
        <v>0.79059999999999997</v>
      </c>
    </row>
    <row r="1369" spans="9:16" x14ac:dyDescent="0.2">
      <c r="I1369" s="158">
        <f t="shared" si="129"/>
        <v>4</v>
      </c>
      <c r="J1369" s="158" t="str">
        <f t="shared" si="130"/>
        <v>USD</v>
      </c>
      <c r="K1369" s="158" t="str">
        <f t="shared" si="131"/>
        <v>GBP</v>
      </c>
      <c r="L1369" s="158" t="str">
        <f t="shared" si="127"/>
        <v>USDGBP45472</v>
      </c>
      <c r="M1369" s="160">
        <f t="shared" si="132"/>
        <v>45472</v>
      </c>
      <c r="N1369" s="158">
        <v>0.93414292386735165</v>
      </c>
      <c r="O1369" s="158">
        <v>0.84638000000000002</v>
      </c>
      <c r="P1369" s="161">
        <f t="shared" si="128"/>
        <v>0.79059999999999997</v>
      </c>
    </row>
    <row r="1370" spans="9:16" x14ac:dyDescent="0.2">
      <c r="I1370" s="158">
        <f t="shared" si="129"/>
        <v>4</v>
      </c>
      <c r="J1370" s="158" t="str">
        <f t="shared" si="130"/>
        <v>USD</v>
      </c>
      <c r="K1370" s="158" t="str">
        <f t="shared" si="131"/>
        <v>GBP</v>
      </c>
      <c r="L1370" s="158" t="str">
        <f t="shared" si="127"/>
        <v>USDGBP45473</v>
      </c>
      <c r="M1370" s="160">
        <f t="shared" si="132"/>
        <v>45473</v>
      </c>
      <c r="N1370" s="158">
        <v>0.93414292386735165</v>
      </c>
      <c r="O1370" s="158">
        <v>0.84638000000000002</v>
      </c>
      <c r="P1370" s="161">
        <f t="shared" si="128"/>
        <v>0.79059999999999997</v>
      </c>
    </row>
    <row r="1371" spans="9:16" x14ac:dyDescent="0.2">
      <c r="I1371" s="158">
        <f t="shared" si="129"/>
        <v>4</v>
      </c>
      <c r="J1371" s="158" t="str">
        <f t="shared" si="130"/>
        <v>USD</v>
      </c>
      <c r="K1371" s="158" t="str">
        <f t="shared" si="131"/>
        <v>GBP</v>
      </c>
      <c r="L1371" s="158" t="str">
        <f t="shared" si="127"/>
        <v>USDGBP45474</v>
      </c>
      <c r="M1371" s="160">
        <f t="shared" si="132"/>
        <v>45474</v>
      </c>
      <c r="N1371" s="158">
        <v>0.93066542577943223</v>
      </c>
      <c r="O1371" s="158">
        <v>0.84789999999999999</v>
      </c>
      <c r="P1371" s="161">
        <f t="shared" si="128"/>
        <v>0.78910000000000002</v>
      </c>
    </row>
    <row r="1372" spans="9:16" x14ac:dyDescent="0.2">
      <c r="I1372" s="158">
        <f t="shared" si="129"/>
        <v>4</v>
      </c>
      <c r="J1372" s="158" t="str">
        <f t="shared" si="130"/>
        <v>USD</v>
      </c>
      <c r="K1372" s="158" t="str">
        <f t="shared" si="131"/>
        <v>GBP</v>
      </c>
      <c r="L1372" s="158" t="str">
        <f t="shared" si="127"/>
        <v>USDGBP45475</v>
      </c>
      <c r="M1372" s="160">
        <f t="shared" si="132"/>
        <v>45475</v>
      </c>
      <c r="N1372" s="158">
        <v>0.93205331344952935</v>
      </c>
      <c r="O1372" s="158">
        <v>0.84755000000000003</v>
      </c>
      <c r="P1372" s="161">
        <f t="shared" si="128"/>
        <v>0.79</v>
      </c>
    </row>
    <row r="1373" spans="9:16" x14ac:dyDescent="0.2">
      <c r="I1373" s="158">
        <f t="shared" si="129"/>
        <v>4</v>
      </c>
      <c r="J1373" s="158" t="str">
        <f t="shared" si="130"/>
        <v>USD</v>
      </c>
      <c r="K1373" s="158" t="str">
        <f t="shared" si="131"/>
        <v>GBP</v>
      </c>
      <c r="L1373" s="158" t="str">
        <f t="shared" si="127"/>
        <v>USDGBP45476</v>
      </c>
      <c r="M1373" s="160">
        <f t="shared" si="132"/>
        <v>45476</v>
      </c>
      <c r="N1373" s="158">
        <v>0.92954080684142026</v>
      </c>
      <c r="O1373" s="158">
        <v>0.8468</v>
      </c>
      <c r="P1373" s="161">
        <f t="shared" si="128"/>
        <v>0.78710000000000002</v>
      </c>
    </row>
    <row r="1374" spans="9:16" x14ac:dyDescent="0.2">
      <c r="I1374" s="158">
        <f t="shared" si="129"/>
        <v>4</v>
      </c>
      <c r="J1374" s="158" t="str">
        <f t="shared" si="130"/>
        <v>USD</v>
      </c>
      <c r="K1374" s="158" t="str">
        <f t="shared" si="131"/>
        <v>GBP</v>
      </c>
      <c r="L1374" s="158" t="str">
        <f t="shared" si="127"/>
        <v>USDGBP45477</v>
      </c>
      <c r="M1374" s="160">
        <f t="shared" si="132"/>
        <v>45477</v>
      </c>
      <c r="N1374" s="158">
        <v>0.92592592592592582</v>
      </c>
      <c r="O1374" s="158">
        <v>0.84662999999999999</v>
      </c>
      <c r="P1374" s="161">
        <f t="shared" si="128"/>
        <v>0.78390000000000004</v>
      </c>
    </row>
    <row r="1375" spans="9:16" x14ac:dyDescent="0.2">
      <c r="I1375" s="158">
        <f t="shared" si="129"/>
        <v>4</v>
      </c>
      <c r="J1375" s="158" t="str">
        <f t="shared" si="130"/>
        <v>USD</v>
      </c>
      <c r="K1375" s="158" t="str">
        <f t="shared" si="131"/>
        <v>GBP</v>
      </c>
      <c r="L1375" s="158" t="str">
        <f t="shared" si="127"/>
        <v>USDGBP45478</v>
      </c>
      <c r="M1375" s="160">
        <f t="shared" si="132"/>
        <v>45478</v>
      </c>
      <c r="N1375" s="158">
        <v>0.92387287509238725</v>
      </c>
      <c r="O1375" s="158">
        <v>0.84613000000000005</v>
      </c>
      <c r="P1375" s="161">
        <f t="shared" si="128"/>
        <v>0.78169999999999995</v>
      </c>
    </row>
    <row r="1376" spans="9:16" x14ac:dyDescent="0.2">
      <c r="I1376" s="158">
        <f t="shared" si="129"/>
        <v>4</v>
      </c>
      <c r="J1376" s="158" t="str">
        <f t="shared" si="130"/>
        <v>USD</v>
      </c>
      <c r="K1376" s="158" t="str">
        <f t="shared" si="131"/>
        <v>GBP</v>
      </c>
      <c r="L1376" s="158" t="str">
        <f t="shared" si="127"/>
        <v>USDGBP45479</v>
      </c>
      <c r="M1376" s="160">
        <f t="shared" si="132"/>
        <v>45479</v>
      </c>
      <c r="N1376" s="158">
        <v>0.92387287509238725</v>
      </c>
      <c r="O1376" s="158">
        <v>0.84613000000000005</v>
      </c>
      <c r="P1376" s="161">
        <f t="shared" si="128"/>
        <v>0.78169999999999995</v>
      </c>
    </row>
    <row r="1377" spans="9:16" x14ac:dyDescent="0.2">
      <c r="I1377" s="158">
        <f t="shared" si="129"/>
        <v>4</v>
      </c>
      <c r="J1377" s="158" t="str">
        <f t="shared" si="130"/>
        <v>USD</v>
      </c>
      <c r="K1377" s="158" t="str">
        <f t="shared" si="131"/>
        <v>GBP</v>
      </c>
      <c r="L1377" s="158" t="str">
        <f t="shared" si="127"/>
        <v>USDGBP45480</v>
      </c>
      <c r="M1377" s="160">
        <f t="shared" si="132"/>
        <v>45480</v>
      </c>
      <c r="N1377" s="158">
        <v>0.92387287509238725</v>
      </c>
      <c r="O1377" s="158">
        <v>0.84613000000000005</v>
      </c>
      <c r="P1377" s="161">
        <f t="shared" si="128"/>
        <v>0.78169999999999995</v>
      </c>
    </row>
    <row r="1378" spans="9:16" x14ac:dyDescent="0.2">
      <c r="I1378" s="158">
        <f t="shared" si="129"/>
        <v>4</v>
      </c>
      <c r="J1378" s="158" t="str">
        <f t="shared" si="130"/>
        <v>USD</v>
      </c>
      <c r="K1378" s="158" t="str">
        <f t="shared" si="131"/>
        <v>GBP</v>
      </c>
      <c r="L1378" s="158" t="str">
        <f t="shared" si="127"/>
        <v>USDGBP45481</v>
      </c>
      <c r="M1378" s="160">
        <f t="shared" si="132"/>
        <v>45481</v>
      </c>
      <c r="N1378" s="158">
        <v>0.92293493308721741</v>
      </c>
      <c r="O1378" s="158">
        <v>0.84409999999999996</v>
      </c>
      <c r="P1378" s="161">
        <f t="shared" si="128"/>
        <v>0.77900000000000003</v>
      </c>
    </row>
    <row r="1379" spans="9:16" x14ac:dyDescent="0.2">
      <c r="I1379" s="158">
        <f t="shared" si="129"/>
        <v>4</v>
      </c>
      <c r="J1379" s="158" t="str">
        <f t="shared" si="130"/>
        <v>USD</v>
      </c>
      <c r="K1379" s="158" t="str">
        <f t="shared" si="131"/>
        <v>GBP</v>
      </c>
      <c r="L1379" s="158" t="str">
        <f t="shared" si="127"/>
        <v>USDGBP45482</v>
      </c>
      <c r="M1379" s="160">
        <f t="shared" si="132"/>
        <v>45482</v>
      </c>
      <c r="N1379" s="158">
        <v>0.92472720547438514</v>
      </c>
      <c r="O1379" s="158">
        <v>0.84491000000000005</v>
      </c>
      <c r="P1379" s="161">
        <f t="shared" si="128"/>
        <v>0.78129999999999999</v>
      </c>
    </row>
    <row r="1380" spans="9:16" x14ac:dyDescent="0.2">
      <c r="I1380" s="158">
        <f t="shared" si="129"/>
        <v>4</v>
      </c>
      <c r="J1380" s="158" t="str">
        <f t="shared" si="130"/>
        <v>USD</v>
      </c>
      <c r="K1380" s="158" t="str">
        <f t="shared" si="131"/>
        <v>GBP</v>
      </c>
      <c r="L1380" s="158" t="str">
        <f t="shared" si="127"/>
        <v>USDGBP45483</v>
      </c>
      <c r="M1380" s="160">
        <f t="shared" si="132"/>
        <v>45483</v>
      </c>
      <c r="N1380" s="158">
        <v>0.92378752886836024</v>
      </c>
      <c r="O1380" s="158">
        <v>0.84518000000000004</v>
      </c>
      <c r="P1380" s="161">
        <f t="shared" si="128"/>
        <v>0.78080000000000005</v>
      </c>
    </row>
    <row r="1381" spans="9:16" x14ac:dyDescent="0.2">
      <c r="I1381" s="158">
        <f t="shared" si="129"/>
        <v>4</v>
      </c>
      <c r="J1381" s="158" t="str">
        <f t="shared" si="130"/>
        <v>USD</v>
      </c>
      <c r="K1381" s="158" t="str">
        <f t="shared" si="131"/>
        <v>GBP</v>
      </c>
      <c r="L1381" s="158" t="str">
        <f t="shared" si="127"/>
        <v>USDGBP45484</v>
      </c>
      <c r="M1381" s="160">
        <f t="shared" si="132"/>
        <v>45484</v>
      </c>
      <c r="N1381" s="158">
        <v>0.92123445416858596</v>
      </c>
      <c r="O1381" s="158">
        <v>0.84304999999999997</v>
      </c>
      <c r="P1381" s="161">
        <f t="shared" si="128"/>
        <v>0.77659999999999996</v>
      </c>
    </row>
    <row r="1382" spans="9:16" x14ac:dyDescent="0.2">
      <c r="I1382" s="158">
        <f t="shared" si="129"/>
        <v>4</v>
      </c>
      <c r="J1382" s="158" t="str">
        <f t="shared" si="130"/>
        <v>USD</v>
      </c>
      <c r="K1382" s="158" t="str">
        <f t="shared" si="131"/>
        <v>GBP</v>
      </c>
      <c r="L1382" s="158" t="str">
        <f t="shared" si="127"/>
        <v>USDGBP45485</v>
      </c>
      <c r="M1382" s="160">
        <f t="shared" si="132"/>
        <v>45485</v>
      </c>
      <c r="N1382" s="158">
        <v>0.91827364554637281</v>
      </c>
      <c r="O1382" s="158">
        <v>0.84028999999999998</v>
      </c>
      <c r="P1382" s="161">
        <f t="shared" si="128"/>
        <v>0.77159999999999995</v>
      </c>
    </row>
    <row r="1383" spans="9:16" x14ac:dyDescent="0.2">
      <c r="I1383" s="158">
        <f t="shared" si="129"/>
        <v>4</v>
      </c>
      <c r="J1383" s="158" t="str">
        <f t="shared" si="130"/>
        <v>USD</v>
      </c>
      <c r="K1383" s="158" t="str">
        <f t="shared" si="131"/>
        <v>GBP</v>
      </c>
      <c r="L1383" s="158" t="str">
        <f t="shared" si="127"/>
        <v>USDGBP45486</v>
      </c>
      <c r="M1383" s="160">
        <f t="shared" si="132"/>
        <v>45486</v>
      </c>
      <c r="N1383" s="158">
        <v>0.91827364554637281</v>
      </c>
      <c r="O1383" s="158">
        <v>0.84028999999999998</v>
      </c>
      <c r="P1383" s="161">
        <f t="shared" si="128"/>
        <v>0.77159999999999995</v>
      </c>
    </row>
    <row r="1384" spans="9:16" x14ac:dyDescent="0.2">
      <c r="I1384" s="158">
        <f t="shared" si="129"/>
        <v>4</v>
      </c>
      <c r="J1384" s="158" t="str">
        <f t="shared" si="130"/>
        <v>USD</v>
      </c>
      <c r="K1384" s="158" t="str">
        <f t="shared" si="131"/>
        <v>GBP</v>
      </c>
      <c r="L1384" s="158" t="str">
        <f t="shared" si="127"/>
        <v>USDGBP45487</v>
      </c>
      <c r="M1384" s="160">
        <f t="shared" si="132"/>
        <v>45487</v>
      </c>
      <c r="N1384" s="158">
        <v>0.91827364554637281</v>
      </c>
      <c r="O1384" s="158">
        <v>0.84028999999999998</v>
      </c>
      <c r="P1384" s="161">
        <f t="shared" si="128"/>
        <v>0.77159999999999995</v>
      </c>
    </row>
    <row r="1385" spans="9:16" x14ac:dyDescent="0.2">
      <c r="I1385" s="158">
        <f t="shared" si="129"/>
        <v>4</v>
      </c>
      <c r="J1385" s="158" t="str">
        <f t="shared" si="130"/>
        <v>USD</v>
      </c>
      <c r="K1385" s="158" t="str">
        <f t="shared" si="131"/>
        <v>GBP</v>
      </c>
      <c r="L1385" s="158" t="str">
        <f t="shared" si="127"/>
        <v>USDGBP45488</v>
      </c>
      <c r="M1385" s="160">
        <f t="shared" si="132"/>
        <v>45488</v>
      </c>
      <c r="N1385" s="158">
        <v>0.9168423947923352</v>
      </c>
      <c r="O1385" s="158">
        <v>0.84045000000000003</v>
      </c>
      <c r="P1385" s="161">
        <f t="shared" si="128"/>
        <v>0.77059999999999995</v>
      </c>
    </row>
    <row r="1386" spans="9:16" x14ac:dyDescent="0.2">
      <c r="I1386" s="158">
        <f t="shared" si="129"/>
        <v>4</v>
      </c>
      <c r="J1386" s="158" t="str">
        <f t="shared" si="130"/>
        <v>USD</v>
      </c>
      <c r="K1386" s="158" t="str">
        <f t="shared" si="131"/>
        <v>GBP</v>
      </c>
      <c r="L1386" s="158" t="str">
        <f t="shared" si="127"/>
        <v>USDGBP45489</v>
      </c>
      <c r="M1386" s="160">
        <f t="shared" si="132"/>
        <v>45489</v>
      </c>
      <c r="N1386" s="158">
        <v>0.91726288754356999</v>
      </c>
      <c r="O1386" s="158">
        <v>0.84057999999999999</v>
      </c>
      <c r="P1386" s="161">
        <f t="shared" si="128"/>
        <v>0.77100000000000002</v>
      </c>
    </row>
    <row r="1387" spans="9:16" x14ac:dyDescent="0.2">
      <c r="I1387" s="158">
        <f t="shared" si="129"/>
        <v>4</v>
      </c>
      <c r="J1387" s="158" t="str">
        <f t="shared" si="130"/>
        <v>USD</v>
      </c>
      <c r="K1387" s="158" t="str">
        <f t="shared" si="131"/>
        <v>GBP</v>
      </c>
      <c r="L1387" s="158" t="str">
        <f t="shared" si="127"/>
        <v>USDGBP45490</v>
      </c>
      <c r="M1387" s="160">
        <f t="shared" si="132"/>
        <v>45490</v>
      </c>
      <c r="N1387" s="158">
        <v>0.91457837936711184</v>
      </c>
      <c r="O1387" s="158">
        <v>0.83914999999999995</v>
      </c>
      <c r="P1387" s="161">
        <f t="shared" si="128"/>
        <v>0.76749999999999996</v>
      </c>
    </row>
    <row r="1388" spans="9:16" x14ac:dyDescent="0.2">
      <c r="I1388" s="158">
        <f t="shared" si="129"/>
        <v>4</v>
      </c>
      <c r="J1388" s="158" t="str">
        <f t="shared" si="130"/>
        <v>USD</v>
      </c>
      <c r="K1388" s="158" t="str">
        <f t="shared" si="131"/>
        <v>GBP</v>
      </c>
      <c r="L1388" s="158" t="str">
        <f t="shared" si="127"/>
        <v>USDGBP45491</v>
      </c>
      <c r="M1388" s="160">
        <f t="shared" si="132"/>
        <v>45491</v>
      </c>
      <c r="N1388" s="158">
        <v>0.91491308325709064</v>
      </c>
      <c r="O1388" s="158">
        <v>0.84175</v>
      </c>
      <c r="P1388" s="161">
        <f t="shared" si="128"/>
        <v>0.77010000000000001</v>
      </c>
    </row>
    <row r="1389" spans="9:16" x14ac:dyDescent="0.2">
      <c r="I1389" s="158">
        <f t="shared" si="129"/>
        <v>4</v>
      </c>
      <c r="J1389" s="158" t="str">
        <f t="shared" si="130"/>
        <v>USD</v>
      </c>
      <c r="K1389" s="158" t="str">
        <f t="shared" si="131"/>
        <v>GBP</v>
      </c>
      <c r="L1389" s="158" t="str">
        <f t="shared" si="127"/>
        <v>USDGBP45492</v>
      </c>
      <c r="M1389" s="160">
        <f t="shared" si="132"/>
        <v>45492</v>
      </c>
      <c r="N1389" s="158">
        <v>0.91827364554637281</v>
      </c>
      <c r="O1389" s="158">
        <v>0.84279999999999999</v>
      </c>
      <c r="P1389" s="161">
        <f t="shared" si="128"/>
        <v>0.77390000000000003</v>
      </c>
    </row>
    <row r="1390" spans="9:16" x14ac:dyDescent="0.2">
      <c r="I1390" s="158">
        <f t="shared" si="129"/>
        <v>4</v>
      </c>
      <c r="J1390" s="158" t="str">
        <f t="shared" si="130"/>
        <v>USD</v>
      </c>
      <c r="K1390" s="158" t="str">
        <f t="shared" si="131"/>
        <v>GBP</v>
      </c>
      <c r="L1390" s="158" t="str">
        <f t="shared" si="127"/>
        <v>USDGBP45493</v>
      </c>
      <c r="M1390" s="160">
        <f t="shared" si="132"/>
        <v>45493</v>
      </c>
      <c r="N1390" s="158">
        <v>0.91827364554637281</v>
      </c>
      <c r="O1390" s="158">
        <v>0.84279999999999999</v>
      </c>
      <c r="P1390" s="161">
        <f t="shared" si="128"/>
        <v>0.77390000000000003</v>
      </c>
    </row>
    <row r="1391" spans="9:16" x14ac:dyDescent="0.2">
      <c r="I1391" s="158">
        <f t="shared" si="129"/>
        <v>4</v>
      </c>
      <c r="J1391" s="158" t="str">
        <f t="shared" si="130"/>
        <v>USD</v>
      </c>
      <c r="K1391" s="158" t="str">
        <f t="shared" si="131"/>
        <v>GBP</v>
      </c>
      <c r="L1391" s="158" t="str">
        <f t="shared" si="127"/>
        <v>USDGBP45494</v>
      </c>
      <c r="M1391" s="160">
        <f t="shared" si="132"/>
        <v>45494</v>
      </c>
      <c r="N1391" s="158">
        <v>0.91827364554637281</v>
      </c>
      <c r="O1391" s="158">
        <v>0.84279999999999999</v>
      </c>
      <c r="P1391" s="161">
        <f t="shared" si="128"/>
        <v>0.77390000000000003</v>
      </c>
    </row>
    <row r="1392" spans="9:16" x14ac:dyDescent="0.2">
      <c r="I1392" s="158">
        <f t="shared" si="129"/>
        <v>4</v>
      </c>
      <c r="J1392" s="158" t="str">
        <f t="shared" si="130"/>
        <v>USD</v>
      </c>
      <c r="K1392" s="158" t="str">
        <f t="shared" si="131"/>
        <v>GBP</v>
      </c>
      <c r="L1392" s="158" t="str">
        <f t="shared" si="127"/>
        <v>USDGBP45495</v>
      </c>
      <c r="M1392" s="160">
        <f t="shared" si="132"/>
        <v>45495</v>
      </c>
      <c r="N1392" s="158">
        <v>0.91844232182218954</v>
      </c>
      <c r="O1392" s="158">
        <v>0.84214999999999995</v>
      </c>
      <c r="P1392" s="161">
        <f t="shared" si="128"/>
        <v>0.77349999999999997</v>
      </c>
    </row>
    <row r="1393" spans="9:16" x14ac:dyDescent="0.2">
      <c r="I1393" s="158">
        <f t="shared" si="129"/>
        <v>4</v>
      </c>
      <c r="J1393" s="158" t="str">
        <f t="shared" si="130"/>
        <v>USD</v>
      </c>
      <c r="K1393" s="158" t="str">
        <f t="shared" si="131"/>
        <v>GBP</v>
      </c>
      <c r="L1393" s="158" t="str">
        <f t="shared" si="127"/>
        <v>USDGBP45496</v>
      </c>
      <c r="M1393" s="160">
        <f t="shared" si="132"/>
        <v>45496</v>
      </c>
      <c r="N1393" s="158">
        <v>0.92081031307550643</v>
      </c>
      <c r="O1393" s="158">
        <v>0.84072999999999998</v>
      </c>
      <c r="P1393" s="161">
        <f t="shared" si="128"/>
        <v>0.7742</v>
      </c>
    </row>
    <row r="1394" spans="9:16" x14ac:dyDescent="0.2">
      <c r="I1394" s="158">
        <f t="shared" si="129"/>
        <v>4</v>
      </c>
      <c r="J1394" s="158" t="str">
        <f t="shared" si="130"/>
        <v>USD</v>
      </c>
      <c r="K1394" s="158" t="str">
        <f t="shared" si="131"/>
        <v>GBP</v>
      </c>
      <c r="L1394" s="158" t="str">
        <f t="shared" si="127"/>
        <v>USDGBP45497</v>
      </c>
      <c r="M1394" s="160">
        <f t="shared" si="132"/>
        <v>45497</v>
      </c>
      <c r="N1394" s="158">
        <v>0.92182890855457233</v>
      </c>
      <c r="O1394" s="158">
        <v>0.83972999999999998</v>
      </c>
      <c r="P1394" s="161">
        <f t="shared" si="128"/>
        <v>0.77410000000000001</v>
      </c>
    </row>
    <row r="1395" spans="9:16" x14ac:dyDescent="0.2">
      <c r="I1395" s="158">
        <f t="shared" si="129"/>
        <v>4</v>
      </c>
      <c r="J1395" s="158" t="str">
        <f t="shared" si="130"/>
        <v>USD</v>
      </c>
      <c r="K1395" s="158" t="str">
        <f t="shared" si="131"/>
        <v>GBP</v>
      </c>
      <c r="L1395" s="158" t="str">
        <f t="shared" si="127"/>
        <v>USDGBP45498</v>
      </c>
      <c r="M1395" s="160">
        <f t="shared" si="132"/>
        <v>45498</v>
      </c>
      <c r="N1395" s="158">
        <v>0.92157404847479496</v>
      </c>
      <c r="O1395" s="158">
        <v>0.84279999999999999</v>
      </c>
      <c r="P1395" s="161">
        <f t="shared" si="128"/>
        <v>0.77669999999999995</v>
      </c>
    </row>
    <row r="1396" spans="9:16" x14ac:dyDescent="0.2">
      <c r="I1396" s="158">
        <f t="shared" si="129"/>
        <v>4</v>
      </c>
      <c r="J1396" s="158" t="str">
        <f t="shared" si="130"/>
        <v>USD</v>
      </c>
      <c r="K1396" s="158" t="str">
        <f t="shared" si="131"/>
        <v>GBP</v>
      </c>
      <c r="L1396" s="158" t="str">
        <f t="shared" si="127"/>
        <v>USDGBP45499</v>
      </c>
      <c r="M1396" s="160">
        <f t="shared" si="132"/>
        <v>45499</v>
      </c>
      <c r="N1396" s="158">
        <v>0.92081031307550643</v>
      </c>
      <c r="O1396" s="158">
        <v>0.84377999999999997</v>
      </c>
      <c r="P1396" s="161">
        <f t="shared" si="128"/>
        <v>0.77700000000000002</v>
      </c>
    </row>
    <row r="1397" spans="9:16" x14ac:dyDescent="0.2">
      <c r="I1397" s="158">
        <f t="shared" si="129"/>
        <v>4</v>
      </c>
      <c r="J1397" s="158" t="str">
        <f t="shared" si="130"/>
        <v>USD</v>
      </c>
      <c r="K1397" s="158" t="str">
        <f t="shared" si="131"/>
        <v>GBP</v>
      </c>
      <c r="L1397" s="158" t="str">
        <f t="shared" si="127"/>
        <v>USDGBP45500</v>
      </c>
      <c r="M1397" s="160">
        <f t="shared" si="132"/>
        <v>45500</v>
      </c>
      <c r="N1397" s="158">
        <v>0.92081031307550643</v>
      </c>
      <c r="O1397" s="158">
        <v>0.84377999999999997</v>
      </c>
      <c r="P1397" s="161">
        <f t="shared" si="128"/>
        <v>0.77700000000000002</v>
      </c>
    </row>
    <row r="1398" spans="9:16" x14ac:dyDescent="0.2">
      <c r="I1398" s="158">
        <f t="shared" si="129"/>
        <v>4</v>
      </c>
      <c r="J1398" s="158" t="str">
        <f t="shared" si="130"/>
        <v>USD</v>
      </c>
      <c r="K1398" s="158" t="str">
        <f t="shared" si="131"/>
        <v>GBP</v>
      </c>
      <c r="L1398" s="158" t="str">
        <f t="shared" si="127"/>
        <v>USDGBP45501</v>
      </c>
      <c r="M1398" s="160">
        <f t="shared" si="132"/>
        <v>45501</v>
      </c>
      <c r="N1398" s="158">
        <v>0.92081031307550643</v>
      </c>
      <c r="O1398" s="158">
        <v>0.84377999999999997</v>
      </c>
      <c r="P1398" s="161">
        <f t="shared" si="128"/>
        <v>0.77700000000000002</v>
      </c>
    </row>
    <row r="1399" spans="9:16" x14ac:dyDescent="0.2">
      <c r="I1399" s="158">
        <f t="shared" si="129"/>
        <v>4</v>
      </c>
      <c r="J1399" s="158" t="str">
        <f t="shared" si="130"/>
        <v>USD</v>
      </c>
      <c r="K1399" s="158" t="str">
        <f t="shared" si="131"/>
        <v>GBP</v>
      </c>
      <c r="L1399" s="158" t="str">
        <f t="shared" si="127"/>
        <v>USDGBP45502</v>
      </c>
      <c r="M1399" s="160">
        <f t="shared" si="132"/>
        <v>45502</v>
      </c>
      <c r="N1399" s="158">
        <v>0.92447074050106304</v>
      </c>
      <c r="O1399" s="158">
        <v>0.84345000000000003</v>
      </c>
      <c r="P1399" s="161">
        <f t="shared" si="128"/>
        <v>0.77969999999999995</v>
      </c>
    </row>
    <row r="1400" spans="9:16" x14ac:dyDescent="0.2">
      <c r="I1400" s="158">
        <f t="shared" si="129"/>
        <v>4</v>
      </c>
      <c r="J1400" s="158" t="str">
        <f t="shared" si="130"/>
        <v>USD</v>
      </c>
      <c r="K1400" s="158" t="str">
        <f t="shared" si="131"/>
        <v>GBP</v>
      </c>
      <c r="L1400" s="158" t="str">
        <f t="shared" si="127"/>
        <v>USDGBP45503</v>
      </c>
      <c r="M1400" s="160">
        <f t="shared" si="132"/>
        <v>45503</v>
      </c>
      <c r="N1400" s="158">
        <v>0.92387287509238725</v>
      </c>
      <c r="O1400" s="158">
        <v>0.84260000000000002</v>
      </c>
      <c r="P1400" s="161">
        <f t="shared" si="128"/>
        <v>0.77849999999999997</v>
      </c>
    </row>
    <row r="1401" spans="9:16" x14ac:dyDescent="0.2">
      <c r="I1401" s="158">
        <f t="shared" si="129"/>
        <v>4</v>
      </c>
      <c r="J1401" s="158" t="str">
        <f t="shared" si="130"/>
        <v>USD</v>
      </c>
      <c r="K1401" s="158" t="str">
        <f t="shared" si="131"/>
        <v>GBP</v>
      </c>
      <c r="L1401" s="158" t="str">
        <f t="shared" si="127"/>
        <v>USDGBP45504</v>
      </c>
      <c r="M1401" s="160">
        <f t="shared" si="132"/>
        <v>45504</v>
      </c>
      <c r="N1401" s="158">
        <v>0.92353158478019948</v>
      </c>
      <c r="O1401" s="158">
        <v>0.84379999999999999</v>
      </c>
      <c r="P1401" s="161">
        <f t="shared" si="128"/>
        <v>0.77929999999999999</v>
      </c>
    </row>
    <row r="1402" spans="9:16" x14ac:dyDescent="0.2">
      <c r="I1402" s="158">
        <f t="shared" si="129"/>
        <v>4</v>
      </c>
      <c r="J1402" s="158" t="str">
        <f t="shared" si="130"/>
        <v>USD</v>
      </c>
      <c r="K1402" s="158" t="str">
        <f t="shared" si="131"/>
        <v>GBP</v>
      </c>
      <c r="L1402" s="158" t="str">
        <f t="shared" si="127"/>
        <v>USDGBP45505</v>
      </c>
      <c r="M1402" s="160">
        <f t="shared" si="132"/>
        <v>45505</v>
      </c>
      <c r="N1402" s="158">
        <v>0.92686996014459178</v>
      </c>
      <c r="O1402" s="158">
        <v>0.84328000000000003</v>
      </c>
      <c r="P1402" s="161">
        <f t="shared" si="128"/>
        <v>0.78159999999999996</v>
      </c>
    </row>
    <row r="1403" spans="9:16" x14ac:dyDescent="0.2">
      <c r="I1403" s="158">
        <f t="shared" si="129"/>
        <v>4</v>
      </c>
      <c r="J1403" s="158" t="str">
        <f t="shared" si="130"/>
        <v>USD</v>
      </c>
      <c r="K1403" s="158" t="str">
        <f t="shared" si="131"/>
        <v>GBP</v>
      </c>
      <c r="L1403" s="158" t="str">
        <f t="shared" si="127"/>
        <v>USDGBP45506</v>
      </c>
      <c r="M1403" s="160">
        <f t="shared" si="132"/>
        <v>45506</v>
      </c>
      <c r="N1403" s="158">
        <v>0.92293493308721741</v>
      </c>
      <c r="O1403" s="158">
        <v>0.85</v>
      </c>
      <c r="P1403" s="161">
        <f t="shared" si="128"/>
        <v>0.78449999999999998</v>
      </c>
    </row>
    <row r="1404" spans="9:16" x14ac:dyDescent="0.2">
      <c r="I1404" s="158">
        <f t="shared" si="129"/>
        <v>4</v>
      </c>
      <c r="J1404" s="158" t="str">
        <f t="shared" si="130"/>
        <v>USD</v>
      </c>
      <c r="K1404" s="158" t="str">
        <f t="shared" si="131"/>
        <v>GBP</v>
      </c>
      <c r="L1404" s="158" t="str">
        <f t="shared" si="127"/>
        <v>USDGBP45507</v>
      </c>
      <c r="M1404" s="160">
        <f t="shared" si="132"/>
        <v>45507</v>
      </c>
      <c r="N1404" s="158">
        <v>0.92293493308721741</v>
      </c>
      <c r="O1404" s="158">
        <v>0.85</v>
      </c>
      <c r="P1404" s="161">
        <f t="shared" si="128"/>
        <v>0.78449999999999998</v>
      </c>
    </row>
    <row r="1405" spans="9:16" x14ac:dyDescent="0.2">
      <c r="I1405" s="158">
        <f t="shared" si="129"/>
        <v>4</v>
      </c>
      <c r="J1405" s="158" t="str">
        <f t="shared" si="130"/>
        <v>USD</v>
      </c>
      <c r="K1405" s="158" t="str">
        <f t="shared" si="131"/>
        <v>GBP</v>
      </c>
      <c r="L1405" s="158" t="str">
        <f t="shared" si="127"/>
        <v>USDGBP45508</v>
      </c>
      <c r="M1405" s="160">
        <f t="shared" si="132"/>
        <v>45508</v>
      </c>
      <c r="N1405" s="158">
        <v>0.92293493308721741</v>
      </c>
      <c r="O1405" s="158">
        <v>0.85</v>
      </c>
      <c r="P1405" s="161">
        <f t="shared" si="128"/>
        <v>0.78449999999999998</v>
      </c>
    </row>
    <row r="1406" spans="9:16" x14ac:dyDescent="0.2">
      <c r="I1406" s="158">
        <f t="shared" si="129"/>
        <v>4</v>
      </c>
      <c r="J1406" s="158" t="str">
        <f t="shared" si="130"/>
        <v>USD</v>
      </c>
      <c r="K1406" s="158" t="str">
        <f t="shared" si="131"/>
        <v>GBP</v>
      </c>
      <c r="L1406" s="158" t="str">
        <f t="shared" si="127"/>
        <v>USDGBP45509</v>
      </c>
      <c r="M1406" s="160">
        <f t="shared" si="132"/>
        <v>45509</v>
      </c>
      <c r="N1406" s="158">
        <v>0.91190953857377344</v>
      </c>
      <c r="O1406" s="158">
        <v>0.85877999999999999</v>
      </c>
      <c r="P1406" s="161">
        <f t="shared" si="128"/>
        <v>0.78310000000000002</v>
      </c>
    </row>
    <row r="1407" spans="9:16" x14ac:dyDescent="0.2">
      <c r="I1407" s="158">
        <f t="shared" si="129"/>
        <v>4</v>
      </c>
      <c r="J1407" s="158" t="str">
        <f t="shared" si="130"/>
        <v>USD</v>
      </c>
      <c r="K1407" s="158" t="str">
        <f t="shared" si="131"/>
        <v>GBP</v>
      </c>
      <c r="L1407" s="158" t="str">
        <f t="shared" si="127"/>
        <v>USDGBP45510</v>
      </c>
      <c r="M1407" s="160">
        <f t="shared" si="132"/>
        <v>45510</v>
      </c>
      <c r="N1407" s="158">
        <v>0.91617040769583147</v>
      </c>
      <c r="O1407" s="158">
        <v>0.85997999999999997</v>
      </c>
      <c r="P1407" s="161">
        <f t="shared" si="128"/>
        <v>0.78790000000000004</v>
      </c>
    </row>
    <row r="1408" spans="9:16" x14ac:dyDescent="0.2">
      <c r="I1408" s="158">
        <f t="shared" si="129"/>
        <v>4</v>
      </c>
      <c r="J1408" s="158" t="str">
        <f t="shared" si="130"/>
        <v>USD</v>
      </c>
      <c r="K1408" s="158" t="str">
        <f t="shared" si="131"/>
        <v>GBP</v>
      </c>
      <c r="L1408" s="158" t="str">
        <f t="shared" si="127"/>
        <v>USDGBP45511</v>
      </c>
      <c r="M1408" s="160">
        <f t="shared" si="132"/>
        <v>45511</v>
      </c>
      <c r="N1408" s="158">
        <v>0.91558322651529023</v>
      </c>
      <c r="O1408" s="158">
        <v>0.85807999999999995</v>
      </c>
      <c r="P1408" s="161">
        <f t="shared" si="128"/>
        <v>0.78559999999999997</v>
      </c>
    </row>
    <row r="1409" spans="9:16" x14ac:dyDescent="0.2">
      <c r="I1409" s="158">
        <f t="shared" si="129"/>
        <v>4</v>
      </c>
      <c r="J1409" s="158" t="str">
        <f t="shared" si="130"/>
        <v>USD</v>
      </c>
      <c r="K1409" s="158" t="str">
        <f t="shared" si="131"/>
        <v>GBP</v>
      </c>
      <c r="L1409" s="158" t="str">
        <f t="shared" si="127"/>
        <v>USDGBP45512</v>
      </c>
      <c r="M1409" s="160">
        <f t="shared" si="132"/>
        <v>45512</v>
      </c>
      <c r="N1409" s="158">
        <v>0.91491308325709064</v>
      </c>
      <c r="O1409" s="158">
        <v>0.86092999999999997</v>
      </c>
      <c r="P1409" s="161">
        <f t="shared" si="128"/>
        <v>0.78769999999999996</v>
      </c>
    </row>
    <row r="1410" spans="9:16" x14ac:dyDescent="0.2">
      <c r="I1410" s="158">
        <f t="shared" si="129"/>
        <v>4</v>
      </c>
      <c r="J1410" s="158" t="str">
        <f t="shared" si="130"/>
        <v>USD</v>
      </c>
      <c r="K1410" s="158" t="str">
        <f t="shared" si="131"/>
        <v>GBP</v>
      </c>
      <c r="L1410" s="158" t="str">
        <f t="shared" si="127"/>
        <v>USDGBP45513</v>
      </c>
      <c r="M1410" s="160">
        <f t="shared" si="132"/>
        <v>45513</v>
      </c>
      <c r="N1410" s="158">
        <v>0.91600256480718156</v>
      </c>
      <c r="O1410" s="158">
        <v>0.85707999999999995</v>
      </c>
      <c r="P1410" s="161">
        <f t="shared" si="128"/>
        <v>0.78510000000000002</v>
      </c>
    </row>
    <row r="1411" spans="9:16" x14ac:dyDescent="0.2">
      <c r="I1411" s="158">
        <f t="shared" si="129"/>
        <v>4</v>
      </c>
      <c r="J1411" s="158" t="str">
        <f t="shared" si="130"/>
        <v>USD</v>
      </c>
      <c r="K1411" s="158" t="str">
        <f t="shared" si="131"/>
        <v>GBP</v>
      </c>
      <c r="L1411" s="158" t="str">
        <f t="shared" ref="L1411:L1474" si="133">J1411&amp;K1411&amp;M1411</f>
        <v>USDGBP45514</v>
      </c>
      <c r="M1411" s="160">
        <f t="shared" si="132"/>
        <v>45514</v>
      </c>
      <c r="N1411" s="158">
        <v>0.91600256480718156</v>
      </c>
      <c r="O1411" s="158">
        <v>0.85707999999999995</v>
      </c>
      <c r="P1411" s="161">
        <f t="shared" ref="P1411:P1474" si="134">ROUND(N1411*O1411,4)</f>
        <v>0.78510000000000002</v>
      </c>
    </row>
    <row r="1412" spans="9:16" x14ac:dyDescent="0.2">
      <c r="I1412" s="158">
        <f t="shared" ref="I1412:I1475" si="135">IF(M1411=$G$2,I1411+1,I1411)</f>
        <v>4</v>
      </c>
      <c r="J1412" s="158" t="str">
        <f t="shared" ref="J1412:J1475" si="136">VLOOKUP($I1412,$A:$C,2,FALSE)</f>
        <v>USD</v>
      </c>
      <c r="K1412" s="158" t="str">
        <f t="shared" ref="K1412:K1475" si="137">VLOOKUP($I1412,$A:$C,3,FALSE)</f>
        <v>GBP</v>
      </c>
      <c r="L1412" s="158" t="str">
        <f t="shared" si="133"/>
        <v>USDGBP45515</v>
      </c>
      <c r="M1412" s="160">
        <f t="shared" ref="M1412:M1475" si="138">IF(I1412=I1411,M1411+1,$G$1)</f>
        <v>45515</v>
      </c>
      <c r="N1412" s="158">
        <v>0.91600256480718156</v>
      </c>
      <c r="O1412" s="158">
        <v>0.85707999999999995</v>
      </c>
      <c r="P1412" s="161">
        <f t="shared" si="134"/>
        <v>0.78510000000000002</v>
      </c>
    </row>
    <row r="1413" spans="9:16" x14ac:dyDescent="0.2">
      <c r="I1413" s="158">
        <f t="shared" si="135"/>
        <v>4</v>
      </c>
      <c r="J1413" s="158" t="str">
        <f t="shared" si="136"/>
        <v>USD</v>
      </c>
      <c r="K1413" s="158" t="str">
        <f t="shared" si="137"/>
        <v>GBP</v>
      </c>
      <c r="L1413" s="158" t="str">
        <f t="shared" si="133"/>
        <v>USDGBP45516</v>
      </c>
      <c r="M1413" s="160">
        <f t="shared" si="138"/>
        <v>45516</v>
      </c>
      <c r="N1413" s="158">
        <v>0.91533180778032031</v>
      </c>
      <c r="O1413" s="158">
        <v>0.85553999999999997</v>
      </c>
      <c r="P1413" s="161">
        <f t="shared" si="134"/>
        <v>0.78310000000000002</v>
      </c>
    </row>
    <row r="1414" spans="9:16" x14ac:dyDescent="0.2">
      <c r="I1414" s="158">
        <f t="shared" si="135"/>
        <v>4</v>
      </c>
      <c r="J1414" s="158" t="str">
        <f t="shared" si="136"/>
        <v>USD</v>
      </c>
      <c r="K1414" s="158" t="str">
        <f t="shared" si="137"/>
        <v>GBP</v>
      </c>
      <c r="L1414" s="158" t="str">
        <f t="shared" si="133"/>
        <v>USDGBP45517</v>
      </c>
      <c r="M1414" s="160">
        <f t="shared" si="138"/>
        <v>45517</v>
      </c>
      <c r="N1414" s="158">
        <v>0.91482938431982441</v>
      </c>
      <c r="O1414" s="158">
        <v>0.85458000000000001</v>
      </c>
      <c r="P1414" s="161">
        <f t="shared" si="134"/>
        <v>0.78180000000000005</v>
      </c>
    </row>
    <row r="1415" spans="9:16" x14ac:dyDescent="0.2">
      <c r="I1415" s="158">
        <f t="shared" si="135"/>
        <v>4</v>
      </c>
      <c r="J1415" s="158" t="str">
        <f t="shared" si="136"/>
        <v>USD</v>
      </c>
      <c r="K1415" s="158" t="str">
        <f t="shared" si="137"/>
        <v>GBP</v>
      </c>
      <c r="L1415" s="158" t="str">
        <f t="shared" si="133"/>
        <v>USDGBP45518</v>
      </c>
      <c r="M1415" s="160">
        <f t="shared" si="138"/>
        <v>45518</v>
      </c>
      <c r="N1415" s="158">
        <v>0.90752336872674466</v>
      </c>
      <c r="O1415" s="158">
        <v>0.85782999999999998</v>
      </c>
      <c r="P1415" s="161">
        <f t="shared" si="134"/>
        <v>0.77849999999999997</v>
      </c>
    </row>
    <row r="1416" spans="9:16" x14ac:dyDescent="0.2">
      <c r="I1416" s="158">
        <f t="shared" si="135"/>
        <v>4</v>
      </c>
      <c r="J1416" s="158" t="str">
        <f t="shared" si="136"/>
        <v>USD</v>
      </c>
      <c r="K1416" s="158" t="str">
        <f t="shared" si="137"/>
        <v>GBP</v>
      </c>
      <c r="L1416" s="158" t="str">
        <f t="shared" si="133"/>
        <v>USDGBP45519</v>
      </c>
      <c r="M1416" s="160">
        <f t="shared" si="138"/>
        <v>45519</v>
      </c>
      <c r="N1416" s="158">
        <v>0.90818272636454456</v>
      </c>
      <c r="O1416" s="158">
        <v>0.85614999999999997</v>
      </c>
      <c r="P1416" s="161">
        <f t="shared" si="134"/>
        <v>0.77749999999999997</v>
      </c>
    </row>
    <row r="1417" spans="9:16" x14ac:dyDescent="0.2">
      <c r="I1417" s="158">
        <f t="shared" si="135"/>
        <v>4</v>
      </c>
      <c r="J1417" s="158" t="str">
        <f t="shared" si="136"/>
        <v>USD</v>
      </c>
      <c r="K1417" s="158" t="str">
        <f t="shared" si="137"/>
        <v>GBP</v>
      </c>
      <c r="L1417" s="158" t="str">
        <f t="shared" si="133"/>
        <v>USDGBP45520</v>
      </c>
      <c r="M1417" s="160">
        <f t="shared" si="138"/>
        <v>45520</v>
      </c>
      <c r="N1417" s="158">
        <v>0.90958704748044394</v>
      </c>
      <c r="O1417" s="158">
        <v>0.85128000000000004</v>
      </c>
      <c r="P1417" s="161">
        <f t="shared" si="134"/>
        <v>0.77429999999999999</v>
      </c>
    </row>
    <row r="1418" spans="9:16" x14ac:dyDescent="0.2">
      <c r="I1418" s="158">
        <f t="shared" si="135"/>
        <v>4</v>
      </c>
      <c r="J1418" s="158" t="str">
        <f t="shared" si="136"/>
        <v>USD</v>
      </c>
      <c r="K1418" s="158" t="str">
        <f t="shared" si="137"/>
        <v>GBP</v>
      </c>
      <c r="L1418" s="158" t="str">
        <f t="shared" si="133"/>
        <v>USDGBP45521</v>
      </c>
      <c r="M1418" s="160">
        <f t="shared" si="138"/>
        <v>45521</v>
      </c>
      <c r="N1418" s="158">
        <v>0.90958704748044394</v>
      </c>
      <c r="O1418" s="158">
        <v>0.85128000000000004</v>
      </c>
      <c r="P1418" s="161">
        <f t="shared" si="134"/>
        <v>0.77429999999999999</v>
      </c>
    </row>
    <row r="1419" spans="9:16" x14ac:dyDescent="0.2">
      <c r="I1419" s="158">
        <f t="shared" si="135"/>
        <v>4</v>
      </c>
      <c r="J1419" s="158" t="str">
        <f t="shared" si="136"/>
        <v>USD</v>
      </c>
      <c r="K1419" s="158" t="str">
        <f t="shared" si="137"/>
        <v>GBP</v>
      </c>
      <c r="L1419" s="158" t="str">
        <f t="shared" si="133"/>
        <v>USDGBP45522</v>
      </c>
      <c r="M1419" s="160">
        <f t="shared" si="138"/>
        <v>45522</v>
      </c>
      <c r="N1419" s="158">
        <v>0.90958704748044394</v>
      </c>
      <c r="O1419" s="158">
        <v>0.85128000000000004</v>
      </c>
      <c r="P1419" s="161">
        <f t="shared" si="134"/>
        <v>0.77429999999999999</v>
      </c>
    </row>
    <row r="1420" spans="9:16" x14ac:dyDescent="0.2">
      <c r="I1420" s="158">
        <f t="shared" si="135"/>
        <v>4</v>
      </c>
      <c r="J1420" s="158" t="str">
        <f t="shared" si="136"/>
        <v>USD</v>
      </c>
      <c r="K1420" s="158" t="str">
        <f t="shared" si="137"/>
        <v>GBP</v>
      </c>
      <c r="L1420" s="158" t="str">
        <f t="shared" si="133"/>
        <v>USDGBP45523</v>
      </c>
      <c r="M1420" s="160">
        <f t="shared" si="138"/>
        <v>45523</v>
      </c>
      <c r="N1420" s="158">
        <v>0.90571506204148167</v>
      </c>
      <c r="O1420" s="158">
        <v>0.85243000000000002</v>
      </c>
      <c r="P1420" s="161">
        <f t="shared" si="134"/>
        <v>0.77210000000000001</v>
      </c>
    </row>
    <row r="1421" spans="9:16" x14ac:dyDescent="0.2">
      <c r="I1421" s="158">
        <f t="shared" si="135"/>
        <v>4</v>
      </c>
      <c r="J1421" s="158" t="str">
        <f t="shared" si="136"/>
        <v>USD</v>
      </c>
      <c r="K1421" s="158" t="str">
        <f t="shared" si="137"/>
        <v>GBP</v>
      </c>
      <c r="L1421" s="158" t="str">
        <f t="shared" si="133"/>
        <v>USDGBP45524</v>
      </c>
      <c r="M1421" s="160">
        <f t="shared" si="138"/>
        <v>45524</v>
      </c>
      <c r="N1421" s="158">
        <v>0.90220137134608436</v>
      </c>
      <c r="O1421" s="158">
        <v>0.85194000000000003</v>
      </c>
      <c r="P1421" s="161">
        <f t="shared" si="134"/>
        <v>0.76859999999999995</v>
      </c>
    </row>
    <row r="1422" spans="9:16" x14ac:dyDescent="0.2">
      <c r="I1422" s="158">
        <f t="shared" si="135"/>
        <v>4</v>
      </c>
      <c r="J1422" s="158" t="str">
        <f t="shared" si="136"/>
        <v>USD</v>
      </c>
      <c r="K1422" s="158" t="str">
        <f t="shared" si="137"/>
        <v>GBP</v>
      </c>
      <c r="L1422" s="158" t="str">
        <f t="shared" si="133"/>
        <v>USDGBP45525</v>
      </c>
      <c r="M1422" s="160">
        <f t="shared" si="138"/>
        <v>45525</v>
      </c>
      <c r="N1422" s="158">
        <v>0.89960417416336813</v>
      </c>
      <c r="O1422" s="158">
        <v>0.85302999999999995</v>
      </c>
      <c r="P1422" s="161">
        <f t="shared" si="134"/>
        <v>0.76739999999999997</v>
      </c>
    </row>
    <row r="1423" spans="9:16" x14ac:dyDescent="0.2">
      <c r="I1423" s="158">
        <f t="shared" si="135"/>
        <v>4</v>
      </c>
      <c r="J1423" s="158" t="str">
        <f t="shared" si="136"/>
        <v>USD</v>
      </c>
      <c r="K1423" s="158" t="str">
        <f t="shared" si="137"/>
        <v>GBP</v>
      </c>
      <c r="L1423" s="158" t="str">
        <f t="shared" si="133"/>
        <v>USDGBP45526</v>
      </c>
      <c r="M1423" s="160">
        <f t="shared" si="138"/>
        <v>45526</v>
      </c>
      <c r="N1423" s="158">
        <v>0.89806915132465204</v>
      </c>
      <c r="O1423" s="158">
        <v>0.84943000000000002</v>
      </c>
      <c r="P1423" s="161">
        <f t="shared" si="134"/>
        <v>0.76280000000000003</v>
      </c>
    </row>
    <row r="1424" spans="9:16" x14ac:dyDescent="0.2">
      <c r="I1424" s="158">
        <f t="shared" si="135"/>
        <v>4</v>
      </c>
      <c r="J1424" s="158" t="str">
        <f t="shared" si="136"/>
        <v>USD</v>
      </c>
      <c r="K1424" s="158" t="str">
        <f t="shared" si="137"/>
        <v>GBP</v>
      </c>
      <c r="L1424" s="158" t="str">
        <f t="shared" si="133"/>
        <v>USDGBP45527</v>
      </c>
      <c r="M1424" s="160">
        <f t="shared" si="138"/>
        <v>45527</v>
      </c>
      <c r="N1424" s="158">
        <v>0.89919971225609197</v>
      </c>
      <c r="O1424" s="158">
        <v>0.84733000000000003</v>
      </c>
      <c r="P1424" s="161">
        <f t="shared" si="134"/>
        <v>0.76190000000000002</v>
      </c>
    </row>
    <row r="1425" spans="9:16" x14ac:dyDescent="0.2">
      <c r="I1425" s="158">
        <f t="shared" si="135"/>
        <v>4</v>
      </c>
      <c r="J1425" s="158" t="str">
        <f t="shared" si="136"/>
        <v>USD</v>
      </c>
      <c r="K1425" s="158" t="str">
        <f t="shared" si="137"/>
        <v>GBP</v>
      </c>
      <c r="L1425" s="158" t="str">
        <f t="shared" si="133"/>
        <v>USDGBP45528</v>
      </c>
      <c r="M1425" s="160">
        <f t="shared" si="138"/>
        <v>45528</v>
      </c>
      <c r="N1425" s="158">
        <v>0.89919971225609197</v>
      </c>
      <c r="O1425" s="158">
        <v>0.84733000000000003</v>
      </c>
      <c r="P1425" s="161">
        <f t="shared" si="134"/>
        <v>0.76190000000000002</v>
      </c>
    </row>
    <row r="1426" spans="9:16" x14ac:dyDescent="0.2">
      <c r="I1426" s="158">
        <f t="shared" si="135"/>
        <v>4</v>
      </c>
      <c r="J1426" s="158" t="str">
        <f t="shared" si="136"/>
        <v>USD</v>
      </c>
      <c r="K1426" s="158" t="str">
        <f t="shared" si="137"/>
        <v>GBP</v>
      </c>
      <c r="L1426" s="158" t="str">
        <f t="shared" si="133"/>
        <v>USDGBP45529</v>
      </c>
      <c r="M1426" s="160">
        <f t="shared" si="138"/>
        <v>45529</v>
      </c>
      <c r="N1426" s="158">
        <v>0.89919971225609197</v>
      </c>
      <c r="O1426" s="158">
        <v>0.84733000000000003</v>
      </c>
      <c r="P1426" s="161">
        <f t="shared" si="134"/>
        <v>0.76190000000000002</v>
      </c>
    </row>
    <row r="1427" spans="9:16" x14ac:dyDescent="0.2">
      <c r="I1427" s="158">
        <f t="shared" si="135"/>
        <v>4</v>
      </c>
      <c r="J1427" s="158" t="str">
        <f t="shared" si="136"/>
        <v>USD</v>
      </c>
      <c r="K1427" s="158" t="str">
        <f t="shared" si="137"/>
        <v>GBP</v>
      </c>
      <c r="L1427" s="158" t="str">
        <f t="shared" si="133"/>
        <v>USDGBP45530</v>
      </c>
      <c r="M1427" s="160">
        <f t="shared" si="138"/>
        <v>45530</v>
      </c>
      <c r="N1427" s="158">
        <v>0.89581653677326878</v>
      </c>
      <c r="O1427" s="158">
        <v>0.84645000000000004</v>
      </c>
      <c r="P1427" s="161">
        <f t="shared" si="134"/>
        <v>0.75829999999999997</v>
      </c>
    </row>
    <row r="1428" spans="9:16" x14ac:dyDescent="0.2">
      <c r="I1428" s="158">
        <f t="shared" si="135"/>
        <v>4</v>
      </c>
      <c r="J1428" s="158" t="str">
        <f t="shared" si="136"/>
        <v>USD</v>
      </c>
      <c r="K1428" s="158" t="str">
        <f t="shared" si="137"/>
        <v>GBP</v>
      </c>
      <c r="L1428" s="158" t="str">
        <f t="shared" si="133"/>
        <v>USDGBP45531</v>
      </c>
      <c r="M1428" s="160">
        <f t="shared" si="138"/>
        <v>45531</v>
      </c>
      <c r="N1428" s="158">
        <v>0.89589679268948208</v>
      </c>
      <c r="O1428" s="158">
        <v>0.84438000000000002</v>
      </c>
      <c r="P1428" s="161">
        <f t="shared" si="134"/>
        <v>0.75649999999999995</v>
      </c>
    </row>
    <row r="1429" spans="9:16" x14ac:dyDescent="0.2">
      <c r="I1429" s="158">
        <f t="shared" si="135"/>
        <v>4</v>
      </c>
      <c r="J1429" s="158" t="str">
        <f t="shared" si="136"/>
        <v>USD</v>
      </c>
      <c r="K1429" s="158" t="str">
        <f t="shared" si="137"/>
        <v>GBP</v>
      </c>
      <c r="L1429" s="158" t="str">
        <f t="shared" si="133"/>
        <v>USDGBP45532</v>
      </c>
      <c r="M1429" s="160">
        <f t="shared" si="138"/>
        <v>45532</v>
      </c>
      <c r="N1429" s="158">
        <v>0.8995232526760818</v>
      </c>
      <c r="O1429" s="158">
        <v>0.84162999999999999</v>
      </c>
      <c r="P1429" s="161">
        <f t="shared" si="134"/>
        <v>0.7571</v>
      </c>
    </row>
    <row r="1430" spans="9:16" x14ac:dyDescent="0.2">
      <c r="I1430" s="158">
        <f t="shared" si="135"/>
        <v>4</v>
      </c>
      <c r="J1430" s="158" t="str">
        <f t="shared" si="136"/>
        <v>USD</v>
      </c>
      <c r="K1430" s="158" t="str">
        <f t="shared" si="137"/>
        <v>GBP</v>
      </c>
      <c r="L1430" s="158" t="str">
        <f t="shared" si="133"/>
        <v>USDGBP45533</v>
      </c>
      <c r="M1430" s="160">
        <f t="shared" si="138"/>
        <v>45533</v>
      </c>
      <c r="N1430" s="158">
        <v>0.90187590187590183</v>
      </c>
      <c r="O1430" s="158">
        <v>0.84175</v>
      </c>
      <c r="P1430" s="161">
        <f t="shared" si="134"/>
        <v>0.75919999999999999</v>
      </c>
    </row>
    <row r="1431" spans="9:16" x14ac:dyDescent="0.2">
      <c r="I1431" s="158">
        <f t="shared" si="135"/>
        <v>4</v>
      </c>
      <c r="J1431" s="158" t="str">
        <f t="shared" si="136"/>
        <v>USD</v>
      </c>
      <c r="K1431" s="158" t="str">
        <f t="shared" si="137"/>
        <v>GBP</v>
      </c>
      <c r="L1431" s="158" t="str">
        <f t="shared" si="133"/>
        <v>USDGBP45534</v>
      </c>
      <c r="M1431" s="160">
        <f t="shared" si="138"/>
        <v>45534</v>
      </c>
      <c r="N1431" s="158">
        <v>0.90195724722648141</v>
      </c>
      <c r="O1431" s="158">
        <v>0.84119999999999995</v>
      </c>
      <c r="P1431" s="161">
        <f t="shared" si="134"/>
        <v>0.75870000000000004</v>
      </c>
    </row>
    <row r="1432" spans="9:16" x14ac:dyDescent="0.2">
      <c r="I1432" s="158">
        <f t="shared" si="135"/>
        <v>4</v>
      </c>
      <c r="J1432" s="158" t="str">
        <f t="shared" si="136"/>
        <v>USD</v>
      </c>
      <c r="K1432" s="158" t="str">
        <f t="shared" si="137"/>
        <v>GBP</v>
      </c>
      <c r="L1432" s="158" t="str">
        <f t="shared" si="133"/>
        <v>USDGBP45535</v>
      </c>
      <c r="M1432" s="160">
        <f t="shared" si="138"/>
        <v>45535</v>
      </c>
      <c r="N1432" s="158">
        <v>0.90195724722648141</v>
      </c>
      <c r="O1432" s="158">
        <v>0.84119999999999995</v>
      </c>
      <c r="P1432" s="161">
        <f t="shared" si="134"/>
        <v>0.75870000000000004</v>
      </c>
    </row>
    <row r="1433" spans="9:16" x14ac:dyDescent="0.2">
      <c r="I1433" s="158">
        <f t="shared" si="135"/>
        <v>4</v>
      </c>
      <c r="J1433" s="158" t="str">
        <f t="shared" si="136"/>
        <v>USD</v>
      </c>
      <c r="K1433" s="158" t="str">
        <f t="shared" si="137"/>
        <v>GBP</v>
      </c>
      <c r="L1433" s="158" t="str">
        <f t="shared" si="133"/>
        <v>USDGBP45536</v>
      </c>
      <c r="M1433" s="160">
        <f t="shared" si="138"/>
        <v>45536</v>
      </c>
      <c r="N1433" s="158">
        <v>0.90195724722648141</v>
      </c>
      <c r="O1433" s="158">
        <v>0.84119999999999995</v>
      </c>
      <c r="P1433" s="161">
        <f t="shared" si="134"/>
        <v>0.75870000000000004</v>
      </c>
    </row>
    <row r="1434" spans="9:16" x14ac:dyDescent="0.2">
      <c r="I1434" s="158">
        <f t="shared" si="135"/>
        <v>4</v>
      </c>
      <c r="J1434" s="158" t="str">
        <f t="shared" si="136"/>
        <v>USD</v>
      </c>
      <c r="K1434" s="158" t="str">
        <f t="shared" si="137"/>
        <v>GBP</v>
      </c>
      <c r="L1434" s="158" t="str">
        <f t="shared" si="133"/>
        <v>USDGBP45537</v>
      </c>
      <c r="M1434" s="160">
        <f t="shared" si="138"/>
        <v>45537</v>
      </c>
      <c r="N1434" s="158">
        <v>0.90407738902450041</v>
      </c>
      <c r="O1434" s="158">
        <v>0.84218000000000004</v>
      </c>
      <c r="P1434" s="161">
        <f t="shared" si="134"/>
        <v>0.76139999999999997</v>
      </c>
    </row>
    <row r="1435" spans="9:16" x14ac:dyDescent="0.2">
      <c r="I1435" s="158">
        <f t="shared" si="135"/>
        <v>4</v>
      </c>
      <c r="J1435" s="158" t="str">
        <f t="shared" si="136"/>
        <v>USD</v>
      </c>
      <c r="K1435" s="158" t="str">
        <f t="shared" si="137"/>
        <v>GBP</v>
      </c>
      <c r="L1435" s="158" t="str">
        <f t="shared" si="133"/>
        <v>USDGBP45538</v>
      </c>
      <c r="M1435" s="160">
        <f t="shared" si="138"/>
        <v>45538</v>
      </c>
      <c r="N1435" s="158">
        <v>0.90620752152242867</v>
      </c>
      <c r="O1435" s="158">
        <v>0.84084999999999999</v>
      </c>
      <c r="P1435" s="161">
        <f t="shared" si="134"/>
        <v>0.76200000000000001</v>
      </c>
    </row>
    <row r="1436" spans="9:16" x14ac:dyDescent="0.2">
      <c r="I1436" s="158">
        <f t="shared" si="135"/>
        <v>4</v>
      </c>
      <c r="J1436" s="158" t="str">
        <f t="shared" si="136"/>
        <v>USD</v>
      </c>
      <c r="K1436" s="158" t="str">
        <f t="shared" si="137"/>
        <v>GBP</v>
      </c>
      <c r="L1436" s="158" t="str">
        <f t="shared" si="133"/>
        <v>USDGBP45539</v>
      </c>
      <c r="M1436" s="160">
        <f t="shared" si="138"/>
        <v>45539</v>
      </c>
      <c r="N1436" s="158">
        <v>0.90497737556561086</v>
      </c>
      <c r="O1436" s="158">
        <v>0.84248000000000001</v>
      </c>
      <c r="P1436" s="161">
        <f t="shared" si="134"/>
        <v>0.76239999999999997</v>
      </c>
    </row>
    <row r="1437" spans="9:16" x14ac:dyDescent="0.2">
      <c r="I1437" s="158">
        <f t="shared" si="135"/>
        <v>4</v>
      </c>
      <c r="J1437" s="158" t="str">
        <f t="shared" si="136"/>
        <v>USD</v>
      </c>
      <c r="K1437" s="158" t="str">
        <f t="shared" si="137"/>
        <v>GBP</v>
      </c>
      <c r="L1437" s="158" t="str">
        <f t="shared" si="133"/>
        <v>USDGBP45540</v>
      </c>
      <c r="M1437" s="160">
        <f t="shared" si="138"/>
        <v>45540</v>
      </c>
      <c r="N1437" s="158">
        <v>0.90114445345588901</v>
      </c>
      <c r="O1437" s="158">
        <v>0.84318000000000004</v>
      </c>
      <c r="P1437" s="161">
        <f t="shared" si="134"/>
        <v>0.75980000000000003</v>
      </c>
    </row>
    <row r="1438" spans="9:16" x14ac:dyDescent="0.2">
      <c r="I1438" s="158">
        <f t="shared" si="135"/>
        <v>4</v>
      </c>
      <c r="J1438" s="158" t="str">
        <f t="shared" si="136"/>
        <v>USD</v>
      </c>
      <c r="K1438" s="158" t="str">
        <f t="shared" si="137"/>
        <v>GBP</v>
      </c>
      <c r="L1438" s="158" t="str">
        <f t="shared" si="133"/>
        <v>USDGBP45541</v>
      </c>
      <c r="M1438" s="160">
        <f t="shared" si="138"/>
        <v>45541</v>
      </c>
      <c r="N1438" s="158">
        <v>0.90065747996037104</v>
      </c>
      <c r="O1438" s="158">
        <v>0.84292999999999996</v>
      </c>
      <c r="P1438" s="161">
        <f t="shared" si="134"/>
        <v>0.75919999999999999</v>
      </c>
    </row>
    <row r="1439" spans="9:16" x14ac:dyDescent="0.2">
      <c r="I1439" s="158">
        <f t="shared" si="135"/>
        <v>4</v>
      </c>
      <c r="J1439" s="158" t="str">
        <f t="shared" si="136"/>
        <v>USD</v>
      </c>
      <c r="K1439" s="158" t="str">
        <f t="shared" si="137"/>
        <v>GBP</v>
      </c>
      <c r="L1439" s="158" t="str">
        <f t="shared" si="133"/>
        <v>USDGBP45542</v>
      </c>
      <c r="M1439" s="160">
        <f t="shared" si="138"/>
        <v>45542</v>
      </c>
      <c r="N1439" s="158">
        <v>0.90065747996037104</v>
      </c>
      <c r="O1439" s="158">
        <v>0.84292999999999996</v>
      </c>
      <c r="P1439" s="161">
        <f t="shared" si="134"/>
        <v>0.75919999999999999</v>
      </c>
    </row>
    <row r="1440" spans="9:16" x14ac:dyDescent="0.2">
      <c r="I1440" s="158">
        <f t="shared" si="135"/>
        <v>4</v>
      </c>
      <c r="J1440" s="158" t="str">
        <f t="shared" si="136"/>
        <v>USD</v>
      </c>
      <c r="K1440" s="158" t="str">
        <f t="shared" si="137"/>
        <v>GBP</v>
      </c>
      <c r="L1440" s="158" t="str">
        <f t="shared" si="133"/>
        <v>USDGBP45543</v>
      </c>
      <c r="M1440" s="160">
        <f t="shared" si="138"/>
        <v>45543</v>
      </c>
      <c r="N1440" s="158">
        <v>0.90065747996037104</v>
      </c>
      <c r="O1440" s="158">
        <v>0.84292999999999996</v>
      </c>
      <c r="P1440" s="161">
        <f t="shared" si="134"/>
        <v>0.75919999999999999</v>
      </c>
    </row>
    <row r="1441" spans="9:16" x14ac:dyDescent="0.2">
      <c r="I1441" s="158">
        <f t="shared" si="135"/>
        <v>4</v>
      </c>
      <c r="J1441" s="158" t="str">
        <f t="shared" si="136"/>
        <v>USD</v>
      </c>
      <c r="K1441" s="158" t="str">
        <f t="shared" si="137"/>
        <v>GBP</v>
      </c>
      <c r="L1441" s="158" t="str">
        <f t="shared" si="133"/>
        <v>USDGBP45544</v>
      </c>
      <c r="M1441" s="160">
        <f t="shared" si="138"/>
        <v>45544</v>
      </c>
      <c r="N1441" s="158">
        <v>0.90555102780041652</v>
      </c>
      <c r="O1441" s="158">
        <v>0.84365000000000001</v>
      </c>
      <c r="P1441" s="161">
        <f t="shared" si="134"/>
        <v>0.76400000000000001</v>
      </c>
    </row>
    <row r="1442" spans="9:16" x14ac:dyDescent="0.2">
      <c r="I1442" s="158">
        <f t="shared" si="135"/>
        <v>4</v>
      </c>
      <c r="J1442" s="158" t="str">
        <f t="shared" si="136"/>
        <v>USD</v>
      </c>
      <c r="K1442" s="158" t="str">
        <f t="shared" si="137"/>
        <v>GBP</v>
      </c>
      <c r="L1442" s="158" t="str">
        <f t="shared" si="133"/>
        <v>USDGBP45545</v>
      </c>
      <c r="M1442" s="160">
        <f t="shared" si="138"/>
        <v>45545</v>
      </c>
      <c r="N1442" s="158">
        <v>0.90653612546459983</v>
      </c>
      <c r="O1442" s="158">
        <v>0.84265000000000001</v>
      </c>
      <c r="P1442" s="161">
        <f t="shared" si="134"/>
        <v>0.76390000000000002</v>
      </c>
    </row>
    <row r="1443" spans="9:16" x14ac:dyDescent="0.2">
      <c r="I1443" s="158">
        <f t="shared" si="135"/>
        <v>4</v>
      </c>
      <c r="J1443" s="158" t="str">
        <f t="shared" si="136"/>
        <v>USD</v>
      </c>
      <c r="K1443" s="158" t="str">
        <f t="shared" si="137"/>
        <v>GBP</v>
      </c>
      <c r="L1443" s="158" t="str">
        <f t="shared" si="133"/>
        <v>USDGBP45546</v>
      </c>
      <c r="M1443" s="160">
        <f t="shared" si="138"/>
        <v>45546</v>
      </c>
      <c r="N1443" s="158">
        <v>0.90555102780041652</v>
      </c>
      <c r="O1443" s="158">
        <v>0.84375</v>
      </c>
      <c r="P1443" s="161">
        <f t="shared" si="134"/>
        <v>0.7641</v>
      </c>
    </row>
    <row r="1444" spans="9:16" x14ac:dyDescent="0.2">
      <c r="I1444" s="158">
        <f t="shared" si="135"/>
        <v>4</v>
      </c>
      <c r="J1444" s="158" t="str">
        <f t="shared" si="136"/>
        <v>USD</v>
      </c>
      <c r="K1444" s="158" t="str">
        <f t="shared" si="137"/>
        <v>GBP</v>
      </c>
      <c r="L1444" s="158" t="str">
        <f t="shared" si="133"/>
        <v>USDGBP45547</v>
      </c>
      <c r="M1444" s="160">
        <f t="shared" si="138"/>
        <v>45547</v>
      </c>
      <c r="N1444" s="158">
        <v>0.90777051561365296</v>
      </c>
      <c r="O1444" s="158">
        <v>0.84460000000000002</v>
      </c>
      <c r="P1444" s="161">
        <f t="shared" si="134"/>
        <v>0.76670000000000005</v>
      </c>
    </row>
    <row r="1445" spans="9:16" x14ac:dyDescent="0.2">
      <c r="I1445" s="158">
        <f t="shared" si="135"/>
        <v>4</v>
      </c>
      <c r="J1445" s="158" t="str">
        <f t="shared" si="136"/>
        <v>USD</v>
      </c>
      <c r="K1445" s="158" t="str">
        <f t="shared" si="137"/>
        <v>GBP</v>
      </c>
      <c r="L1445" s="158" t="str">
        <f t="shared" si="133"/>
        <v>USDGBP45548</v>
      </c>
      <c r="M1445" s="160">
        <f t="shared" si="138"/>
        <v>45548</v>
      </c>
      <c r="N1445" s="158">
        <v>0.90244562765093395</v>
      </c>
      <c r="O1445" s="158">
        <v>0.84475</v>
      </c>
      <c r="P1445" s="161">
        <f t="shared" si="134"/>
        <v>0.76229999999999998</v>
      </c>
    </row>
    <row r="1446" spans="9:16" x14ac:dyDescent="0.2">
      <c r="I1446" s="158">
        <f t="shared" si="135"/>
        <v>4</v>
      </c>
      <c r="J1446" s="158" t="str">
        <f t="shared" si="136"/>
        <v>USD</v>
      </c>
      <c r="K1446" s="158" t="str">
        <f t="shared" si="137"/>
        <v>GBP</v>
      </c>
      <c r="L1446" s="158" t="str">
        <f t="shared" si="133"/>
        <v>USDGBP45549</v>
      </c>
      <c r="M1446" s="160">
        <f t="shared" si="138"/>
        <v>45549</v>
      </c>
      <c r="N1446" s="158">
        <v>0.90244562765093395</v>
      </c>
      <c r="O1446" s="158">
        <v>0.84475</v>
      </c>
      <c r="P1446" s="161">
        <f t="shared" si="134"/>
        <v>0.76229999999999998</v>
      </c>
    </row>
    <row r="1447" spans="9:16" x14ac:dyDescent="0.2">
      <c r="I1447" s="158">
        <f t="shared" si="135"/>
        <v>4</v>
      </c>
      <c r="J1447" s="158" t="str">
        <f t="shared" si="136"/>
        <v>USD</v>
      </c>
      <c r="K1447" s="158" t="str">
        <f t="shared" si="137"/>
        <v>GBP</v>
      </c>
      <c r="L1447" s="158" t="str">
        <f t="shared" si="133"/>
        <v>USDGBP45550</v>
      </c>
      <c r="M1447" s="160">
        <f t="shared" si="138"/>
        <v>45550</v>
      </c>
      <c r="N1447" s="158">
        <v>0.90244562765093395</v>
      </c>
      <c r="O1447" s="158">
        <v>0.84475</v>
      </c>
      <c r="P1447" s="161">
        <f t="shared" si="134"/>
        <v>0.76229999999999998</v>
      </c>
    </row>
    <row r="1448" spans="9:16" x14ac:dyDescent="0.2">
      <c r="I1448" s="158">
        <f t="shared" si="135"/>
        <v>4</v>
      </c>
      <c r="J1448" s="158" t="str">
        <f t="shared" si="136"/>
        <v>USD</v>
      </c>
      <c r="K1448" s="158" t="str">
        <f t="shared" si="137"/>
        <v>GBP</v>
      </c>
      <c r="L1448" s="158" t="str">
        <f t="shared" si="133"/>
        <v>USDGBP45551</v>
      </c>
      <c r="M1448" s="160">
        <f t="shared" si="138"/>
        <v>45551</v>
      </c>
      <c r="N1448" s="158">
        <v>0.89879561387740425</v>
      </c>
      <c r="O1448" s="158">
        <v>0.84277999999999997</v>
      </c>
      <c r="P1448" s="161">
        <f t="shared" si="134"/>
        <v>0.75749999999999995</v>
      </c>
    </row>
    <row r="1449" spans="9:16" x14ac:dyDescent="0.2">
      <c r="I1449" s="158">
        <f t="shared" si="135"/>
        <v>4</v>
      </c>
      <c r="J1449" s="158" t="str">
        <f t="shared" si="136"/>
        <v>USD</v>
      </c>
      <c r="K1449" s="158" t="str">
        <f t="shared" si="137"/>
        <v>GBP</v>
      </c>
      <c r="L1449" s="158" t="str">
        <f t="shared" si="133"/>
        <v>USDGBP45552</v>
      </c>
      <c r="M1449" s="160">
        <f t="shared" si="138"/>
        <v>45552</v>
      </c>
      <c r="N1449" s="158">
        <v>0.89774665589370684</v>
      </c>
      <c r="O1449" s="158">
        <v>0.84277999999999997</v>
      </c>
      <c r="P1449" s="161">
        <f t="shared" si="134"/>
        <v>0.75660000000000005</v>
      </c>
    </row>
    <row r="1450" spans="9:16" x14ac:dyDescent="0.2">
      <c r="I1450" s="158">
        <f t="shared" si="135"/>
        <v>4</v>
      </c>
      <c r="J1450" s="158" t="str">
        <f t="shared" si="136"/>
        <v>USD</v>
      </c>
      <c r="K1450" s="158" t="str">
        <f t="shared" si="137"/>
        <v>GBP</v>
      </c>
      <c r="L1450" s="158" t="str">
        <f t="shared" si="133"/>
        <v>USDGBP45553</v>
      </c>
      <c r="M1450" s="160">
        <f t="shared" si="138"/>
        <v>45553</v>
      </c>
      <c r="N1450" s="158">
        <v>0.89895720963682124</v>
      </c>
      <c r="O1450" s="158">
        <v>0.84225000000000005</v>
      </c>
      <c r="P1450" s="161">
        <f t="shared" si="134"/>
        <v>0.7571</v>
      </c>
    </row>
    <row r="1451" spans="9:16" x14ac:dyDescent="0.2">
      <c r="I1451" s="158">
        <f t="shared" si="135"/>
        <v>4</v>
      </c>
      <c r="J1451" s="158" t="str">
        <f t="shared" si="136"/>
        <v>USD</v>
      </c>
      <c r="K1451" s="158" t="str">
        <f t="shared" si="137"/>
        <v>GBP</v>
      </c>
      <c r="L1451" s="158" t="str">
        <f t="shared" si="133"/>
        <v>USDGBP45554</v>
      </c>
      <c r="M1451" s="160">
        <f t="shared" si="138"/>
        <v>45554</v>
      </c>
      <c r="N1451" s="158">
        <v>0.89637863033345289</v>
      </c>
      <c r="O1451" s="158">
        <v>0.83953</v>
      </c>
      <c r="P1451" s="161">
        <f t="shared" si="134"/>
        <v>0.75249999999999995</v>
      </c>
    </row>
    <row r="1452" spans="9:16" x14ac:dyDescent="0.2">
      <c r="I1452" s="158">
        <f t="shared" si="135"/>
        <v>4</v>
      </c>
      <c r="J1452" s="158" t="str">
        <f t="shared" si="136"/>
        <v>USD</v>
      </c>
      <c r="K1452" s="158" t="str">
        <f t="shared" si="137"/>
        <v>GBP</v>
      </c>
      <c r="L1452" s="158" t="str">
        <f t="shared" si="133"/>
        <v>USDGBP45555</v>
      </c>
      <c r="M1452" s="160">
        <f t="shared" si="138"/>
        <v>45555</v>
      </c>
      <c r="N1452" s="158">
        <v>0.89557585527494177</v>
      </c>
      <c r="O1452" s="158">
        <v>0.83909999999999996</v>
      </c>
      <c r="P1452" s="161">
        <f t="shared" si="134"/>
        <v>0.75149999999999995</v>
      </c>
    </row>
    <row r="1453" spans="9:16" x14ac:dyDescent="0.2">
      <c r="I1453" s="158">
        <f t="shared" si="135"/>
        <v>4</v>
      </c>
      <c r="J1453" s="158" t="str">
        <f t="shared" si="136"/>
        <v>USD</v>
      </c>
      <c r="K1453" s="158" t="str">
        <f t="shared" si="137"/>
        <v>GBP</v>
      </c>
      <c r="L1453" s="158" t="str">
        <f t="shared" si="133"/>
        <v>USDGBP45556</v>
      </c>
      <c r="M1453" s="160">
        <f t="shared" si="138"/>
        <v>45556</v>
      </c>
      <c r="N1453" s="158">
        <v>0.89557585527494177</v>
      </c>
      <c r="O1453" s="158">
        <v>0.83909999999999996</v>
      </c>
      <c r="P1453" s="161">
        <f t="shared" si="134"/>
        <v>0.75149999999999995</v>
      </c>
    </row>
    <row r="1454" spans="9:16" x14ac:dyDescent="0.2">
      <c r="I1454" s="158">
        <f t="shared" si="135"/>
        <v>4</v>
      </c>
      <c r="J1454" s="158" t="str">
        <f t="shared" si="136"/>
        <v>USD</v>
      </c>
      <c r="K1454" s="158" t="str">
        <f t="shared" si="137"/>
        <v>GBP</v>
      </c>
      <c r="L1454" s="158" t="str">
        <f t="shared" si="133"/>
        <v>USDGBP45557</v>
      </c>
      <c r="M1454" s="160">
        <f t="shared" si="138"/>
        <v>45557</v>
      </c>
      <c r="N1454" s="158">
        <v>0.89557585527494177</v>
      </c>
      <c r="O1454" s="158">
        <v>0.83909999999999996</v>
      </c>
      <c r="P1454" s="161">
        <f t="shared" si="134"/>
        <v>0.75149999999999995</v>
      </c>
    </row>
    <row r="1455" spans="9:16" x14ac:dyDescent="0.2">
      <c r="I1455" s="158">
        <f t="shared" si="135"/>
        <v>4</v>
      </c>
      <c r="J1455" s="158" t="str">
        <f t="shared" si="136"/>
        <v>USD</v>
      </c>
      <c r="K1455" s="158" t="str">
        <f t="shared" si="137"/>
        <v>GBP</v>
      </c>
      <c r="L1455" s="158" t="str">
        <f t="shared" si="133"/>
        <v>USDGBP45558</v>
      </c>
      <c r="M1455" s="160">
        <f t="shared" si="138"/>
        <v>45558</v>
      </c>
      <c r="N1455" s="158">
        <v>0.89936145336810858</v>
      </c>
      <c r="O1455" s="158">
        <v>0.83518000000000003</v>
      </c>
      <c r="P1455" s="161">
        <f t="shared" si="134"/>
        <v>0.75109999999999999</v>
      </c>
    </row>
    <row r="1456" spans="9:16" x14ac:dyDescent="0.2">
      <c r="I1456" s="158">
        <f t="shared" si="135"/>
        <v>4</v>
      </c>
      <c r="J1456" s="158" t="str">
        <f t="shared" si="136"/>
        <v>USD</v>
      </c>
      <c r="K1456" s="158" t="str">
        <f t="shared" si="137"/>
        <v>GBP</v>
      </c>
      <c r="L1456" s="158" t="str">
        <f t="shared" si="133"/>
        <v>USDGBP45559</v>
      </c>
      <c r="M1456" s="160">
        <f t="shared" si="138"/>
        <v>45559</v>
      </c>
      <c r="N1456" s="158">
        <v>0.89823048594269295</v>
      </c>
      <c r="O1456" s="158">
        <v>0.83220000000000005</v>
      </c>
      <c r="P1456" s="161">
        <f t="shared" si="134"/>
        <v>0.74750000000000005</v>
      </c>
    </row>
    <row r="1457" spans="9:16" x14ac:dyDescent="0.2">
      <c r="I1457" s="158">
        <f t="shared" si="135"/>
        <v>4</v>
      </c>
      <c r="J1457" s="158" t="str">
        <f t="shared" si="136"/>
        <v>USD</v>
      </c>
      <c r="K1457" s="158" t="str">
        <f t="shared" si="137"/>
        <v>GBP</v>
      </c>
      <c r="L1457" s="158" t="str">
        <f t="shared" si="133"/>
        <v>USDGBP45560</v>
      </c>
      <c r="M1457" s="160">
        <f t="shared" si="138"/>
        <v>45560</v>
      </c>
      <c r="N1457" s="158">
        <v>0.89333571556190816</v>
      </c>
      <c r="O1457" s="158">
        <v>0.83653</v>
      </c>
      <c r="P1457" s="161">
        <f t="shared" si="134"/>
        <v>0.74729999999999996</v>
      </c>
    </row>
    <row r="1458" spans="9:16" x14ac:dyDescent="0.2">
      <c r="I1458" s="158">
        <f t="shared" si="135"/>
        <v>4</v>
      </c>
      <c r="J1458" s="158" t="str">
        <f t="shared" si="136"/>
        <v>USD</v>
      </c>
      <c r="K1458" s="158" t="str">
        <f t="shared" si="137"/>
        <v>GBP</v>
      </c>
      <c r="L1458" s="158" t="str">
        <f t="shared" si="133"/>
        <v>USDGBP45561</v>
      </c>
      <c r="M1458" s="160">
        <f t="shared" si="138"/>
        <v>45561</v>
      </c>
      <c r="N1458" s="158">
        <v>0.89645898700134474</v>
      </c>
      <c r="O1458" s="158">
        <v>0.83428000000000002</v>
      </c>
      <c r="P1458" s="161">
        <f t="shared" si="134"/>
        <v>0.74790000000000001</v>
      </c>
    </row>
    <row r="1459" spans="9:16" x14ac:dyDescent="0.2">
      <c r="I1459" s="158">
        <f t="shared" si="135"/>
        <v>4</v>
      </c>
      <c r="J1459" s="158" t="str">
        <f t="shared" si="136"/>
        <v>USD</v>
      </c>
      <c r="K1459" s="158" t="str">
        <f t="shared" si="137"/>
        <v>GBP</v>
      </c>
      <c r="L1459" s="158" t="str">
        <f t="shared" si="133"/>
        <v>USDGBP45562</v>
      </c>
      <c r="M1459" s="160">
        <f t="shared" si="138"/>
        <v>45562</v>
      </c>
      <c r="N1459" s="158">
        <v>0.89621796020792266</v>
      </c>
      <c r="O1459" s="158">
        <v>0.83338000000000001</v>
      </c>
      <c r="P1459" s="161">
        <f t="shared" si="134"/>
        <v>0.74690000000000001</v>
      </c>
    </row>
    <row r="1460" spans="9:16" x14ac:dyDescent="0.2">
      <c r="I1460" s="158">
        <f t="shared" si="135"/>
        <v>4</v>
      </c>
      <c r="J1460" s="158" t="str">
        <f t="shared" si="136"/>
        <v>USD</v>
      </c>
      <c r="K1460" s="158" t="str">
        <f t="shared" si="137"/>
        <v>GBP</v>
      </c>
      <c r="L1460" s="158" t="str">
        <f t="shared" si="133"/>
        <v>USDGBP45563</v>
      </c>
      <c r="M1460" s="160">
        <f t="shared" si="138"/>
        <v>45563</v>
      </c>
      <c r="N1460" s="158">
        <v>0.89621796020792266</v>
      </c>
      <c r="O1460" s="158">
        <v>0.83338000000000001</v>
      </c>
      <c r="P1460" s="161">
        <f t="shared" si="134"/>
        <v>0.74690000000000001</v>
      </c>
    </row>
    <row r="1461" spans="9:16" x14ac:dyDescent="0.2">
      <c r="I1461" s="158">
        <f t="shared" si="135"/>
        <v>4</v>
      </c>
      <c r="J1461" s="158" t="str">
        <f t="shared" si="136"/>
        <v>USD</v>
      </c>
      <c r="K1461" s="158" t="str">
        <f t="shared" si="137"/>
        <v>GBP</v>
      </c>
      <c r="L1461" s="158" t="str">
        <f t="shared" si="133"/>
        <v>USDGBP45564</v>
      </c>
      <c r="M1461" s="160">
        <f t="shared" si="138"/>
        <v>45564</v>
      </c>
      <c r="N1461" s="158">
        <v>0.89621796020792266</v>
      </c>
      <c r="O1461" s="158">
        <v>0.83338000000000001</v>
      </c>
      <c r="P1461" s="161">
        <f t="shared" si="134"/>
        <v>0.74690000000000001</v>
      </c>
    </row>
    <row r="1462" spans="9:16" x14ac:dyDescent="0.2">
      <c r="I1462" s="158">
        <f t="shared" si="135"/>
        <v>4</v>
      </c>
      <c r="J1462" s="158" t="str">
        <f t="shared" si="136"/>
        <v>USD</v>
      </c>
      <c r="K1462" s="158" t="str">
        <f t="shared" si="137"/>
        <v>GBP</v>
      </c>
      <c r="L1462" s="158" t="str">
        <f t="shared" si="133"/>
        <v>USDGBP45565</v>
      </c>
      <c r="M1462" s="160">
        <f t="shared" si="138"/>
        <v>45565</v>
      </c>
      <c r="N1462" s="158">
        <v>0.8931761343336907</v>
      </c>
      <c r="O1462" s="158">
        <v>0.83543000000000001</v>
      </c>
      <c r="P1462" s="161">
        <f t="shared" si="134"/>
        <v>0.74619999999999997</v>
      </c>
    </row>
    <row r="1463" spans="9:16" x14ac:dyDescent="0.2">
      <c r="I1463" s="158">
        <f t="shared" si="135"/>
        <v>4</v>
      </c>
      <c r="J1463" s="158" t="str">
        <f t="shared" si="136"/>
        <v>USD</v>
      </c>
      <c r="K1463" s="158" t="str">
        <f t="shared" si="137"/>
        <v>GBP</v>
      </c>
      <c r="L1463" s="158" t="str">
        <f t="shared" si="133"/>
        <v>USDGBP45566</v>
      </c>
      <c r="M1463" s="160">
        <f t="shared" si="138"/>
        <v>45566</v>
      </c>
      <c r="N1463" s="158">
        <v>0.90203860725239038</v>
      </c>
      <c r="O1463" s="158">
        <v>0.83192999999999995</v>
      </c>
      <c r="P1463" s="161">
        <f t="shared" si="134"/>
        <v>0.75039999999999996</v>
      </c>
    </row>
    <row r="1464" spans="9:16" x14ac:dyDescent="0.2">
      <c r="I1464" s="158">
        <f t="shared" si="135"/>
        <v>4</v>
      </c>
      <c r="J1464" s="158" t="str">
        <f t="shared" si="136"/>
        <v>USD</v>
      </c>
      <c r="K1464" s="158" t="str">
        <f t="shared" si="137"/>
        <v>GBP</v>
      </c>
      <c r="L1464" s="158" t="str">
        <f t="shared" si="133"/>
        <v>USDGBP45567</v>
      </c>
      <c r="M1464" s="160">
        <f t="shared" si="138"/>
        <v>45567</v>
      </c>
      <c r="N1464" s="158">
        <v>0.90326077138469874</v>
      </c>
      <c r="O1464" s="158">
        <v>0.83287999999999995</v>
      </c>
      <c r="P1464" s="161">
        <f t="shared" si="134"/>
        <v>0.75229999999999997</v>
      </c>
    </row>
    <row r="1465" spans="9:16" x14ac:dyDescent="0.2">
      <c r="I1465" s="158">
        <f t="shared" si="135"/>
        <v>4</v>
      </c>
      <c r="J1465" s="158" t="str">
        <f t="shared" si="136"/>
        <v>USD</v>
      </c>
      <c r="K1465" s="158" t="str">
        <f t="shared" si="137"/>
        <v>GBP</v>
      </c>
      <c r="L1465" s="158" t="str">
        <f t="shared" si="133"/>
        <v>USDGBP45568</v>
      </c>
      <c r="M1465" s="160">
        <f t="shared" si="138"/>
        <v>45568</v>
      </c>
      <c r="N1465" s="158">
        <v>0.90587915572062683</v>
      </c>
      <c r="O1465" s="158">
        <v>0.84258</v>
      </c>
      <c r="P1465" s="161">
        <f t="shared" si="134"/>
        <v>0.76329999999999998</v>
      </c>
    </row>
    <row r="1466" spans="9:16" x14ac:dyDescent="0.2">
      <c r="I1466" s="158">
        <f t="shared" si="135"/>
        <v>4</v>
      </c>
      <c r="J1466" s="158" t="str">
        <f t="shared" si="136"/>
        <v>USD</v>
      </c>
      <c r="K1466" s="158" t="str">
        <f t="shared" si="137"/>
        <v>GBP</v>
      </c>
      <c r="L1466" s="158" t="str">
        <f t="shared" si="133"/>
        <v>USDGBP45569</v>
      </c>
      <c r="M1466" s="160">
        <f t="shared" si="138"/>
        <v>45569</v>
      </c>
      <c r="N1466" s="158">
        <v>0.90670051681929464</v>
      </c>
      <c r="O1466" s="158">
        <v>0.83735000000000004</v>
      </c>
      <c r="P1466" s="161">
        <f t="shared" si="134"/>
        <v>0.75919999999999999</v>
      </c>
    </row>
    <row r="1467" spans="9:16" x14ac:dyDescent="0.2">
      <c r="I1467" s="158">
        <f t="shared" si="135"/>
        <v>4</v>
      </c>
      <c r="J1467" s="158" t="str">
        <f t="shared" si="136"/>
        <v>USD</v>
      </c>
      <c r="K1467" s="158" t="str">
        <f t="shared" si="137"/>
        <v>GBP</v>
      </c>
      <c r="L1467" s="158" t="str">
        <f t="shared" si="133"/>
        <v>USDGBP45570</v>
      </c>
      <c r="M1467" s="160">
        <f t="shared" si="138"/>
        <v>45570</v>
      </c>
      <c r="N1467" s="158">
        <v>0.90670051681929464</v>
      </c>
      <c r="O1467" s="158">
        <v>0.83735000000000004</v>
      </c>
      <c r="P1467" s="161">
        <f t="shared" si="134"/>
        <v>0.75919999999999999</v>
      </c>
    </row>
    <row r="1468" spans="9:16" x14ac:dyDescent="0.2">
      <c r="I1468" s="158">
        <f t="shared" si="135"/>
        <v>4</v>
      </c>
      <c r="J1468" s="158" t="str">
        <f t="shared" si="136"/>
        <v>USD</v>
      </c>
      <c r="K1468" s="158" t="str">
        <f t="shared" si="137"/>
        <v>GBP</v>
      </c>
      <c r="L1468" s="158" t="str">
        <f t="shared" si="133"/>
        <v>USDGBP45571</v>
      </c>
      <c r="M1468" s="160">
        <f t="shared" si="138"/>
        <v>45571</v>
      </c>
      <c r="N1468" s="158">
        <v>0.90670051681929464</v>
      </c>
      <c r="O1468" s="158">
        <v>0.83735000000000004</v>
      </c>
      <c r="P1468" s="161">
        <f t="shared" si="134"/>
        <v>0.75919999999999999</v>
      </c>
    </row>
    <row r="1469" spans="9:16" x14ac:dyDescent="0.2">
      <c r="I1469" s="158">
        <f t="shared" si="135"/>
        <v>4</v>
      </c>
      <c r="J1469" s="158" t="str">
        <f t="shared" si="136"/>
        <v>USD</v>
      </c>
      <c r="K1469" s="158" t="str">
        <f t="shared" si="137"/>
        <v>GBP</v>
      </c>
      <c r="L1469" s="158" t="str">
        <f t="shared" si="133"/>
        <v>USDGBP45572</v>
      </c>
      <c r="M1469" s="160">
        <f t="shared" si="138"/>
        <v>45572</v>
      </c>
      <c r="N1469" s="158">
        <v>0.91058095064651245</v>
      </c>
      <c r="O1469" s="158">
        <v>0.83918000000000004</v>
      </c>
      <c r="P1469" s="161">
        <f t="shared" si="134"/>
        <v>0.7641</v>
      </c>
    </row>
    <row r="1470" spans="9:16" x14ac:dyDescent="0.2">
      <c r="I1470" s="158">
        <f t="shared" si="135"/>
        <v>4</v>
      </c>
      <c r="J1470" s="158" t="str">
        <f t="shared" si="136"/>
        <v>USD</v>
      </c>
      <c r="K1470" s="158" t="str">
        <f t="shared" si="137"/>
        <v>GBP</v>
      </c>
      <c r="L1470" s="158" t="str">
        <f t="shared" si="133"/>
        <v>USDGBP45573</v>
      </c>
      <c r="M1470" s="160">
        <f t="shared" si="138"/>
        <v>45573</v>
      </c>
      <c r="N1470" s="158">
        <v>0.91058095064651245</v>
      </c>
      <c r="O1470" s="158">
        <v>0.83777999999999997</v>
      </c>
      <c r="P1470" s="161">
        <f t="shared" si="134"/>
        <v>0.76290000000000002</v>
      </c>
    </row>
    <row r="1471" spans="9:16" x14ac:dyDescent="0.2">
      <c r="I1471" s="158">
        <f t="shared" si="135"/>
        <v>4</v>
      </c>
      <c r="J1471" s="158" t="str">
        <f t="shared" si="136"/>
        <v>USD</v>
      </c>
      <c r="K1471" s="158" t="str">
        <f t="shared" si="137"/>
        <v>GBP</v>
      </c>
      <c r="L1471" s="158" t="str">
        <f t="shared" si="133"/>
        <v>USDGBP45574</v>
      </c>
      <c r="M1471" s="160">
        <f t="shared" si="138"/>
        <v>45574</v>
      </c>
      <c r="N1471" s="158">
        <v>0.9126585744273068</v>
      </c>
      <c r="O1471" s="158">
        <v>0.83740000000000003</v>
      </c>
      <c r="P1471" s="161">
        <f t="shared" si="134"/>
        <v>0.76429999999999998</v>
      </c>
    </row>
    <row r="1472" spans="9:16" x14ac:dyDescent="0.2">
      <c r="I1472" s="158">
        <f t="shared" si="135"/>
        <v>4</v>
      </c>
      <c r="J1472" s="158" t="str">
        <f t="shared" si="136"/>
        <v>USD</v>
      </c>
      <c r="K1472" s="158" t="str">
        <f t="shared" si="137"/>
        <v>GBP</v>
      </c>
      <c r="L1472" s="158" t="str">
        <f t="shared" si="133"/>
        <v>USDGBP45575</v>
      </c>
      <c r="M1472" s="160">
        <f t="shared" si="138"/>
        <v>45575</v>
      </c>
      <c r="N1472" s="158">
        <v>0.91474570069520678</v>
      </c>
      <c r="O1472" s="158">
        <v>0.83686000000000005</v>
      </c>
      <c r="P1472" s="161">
        <f t="shared" si="134"/>
        <v>0.76549999999999996</v>
      </c>
    </row>
    <row r="1473" spans="9:16" x14ac:dyDescent="0.2">
      <c r="I1473" s="158">
        <f t="shared" si="135"/>
        <v>4</v>
      </c>
      <c r="J1473" s="158" t="str">
        <f t="shared" si="136"/>
        <v>USD</v>
      </c>
      <c r="K1473" s="158" t="str">
        <f t="shared" si="137"/>
        <v>GBP</v>
      </c>
      <c r="L1473" s="158" t="str">
        <f t="shared" si="133"/>
        <v>USDGBP45576</v>
      </c>
      <c r="M1473" s="160">
        <f t="shared" si="138"/>
        <v>45576</v>
      </c>
      <c r="N1473" s="158">
        <v>0.91424392027793011</v>
      </c>
      <c r="O1473" s="158">
        <v>0.83704999999999996</v>
      </c>
      <c r="P1473" s="161">
        <f t="shared" si="134"/>
        <v>0.76529999999999998</v>
      </c>
    </row>
    <row r="1474" spans="9:16" x14ac:dyDescent="0.2">
      <c r="I1474" s="158">
        <f t="shared" si="135"/>
        <v>4</v>
      </c>
      <c r="J1474" s="158" t="str">
        <f t="shared" si="136"/>
        <v>USD</v>
      </c>
      <c r="K1474" s="158" t="str">
        <f t="shared" si="137"/>
        <v>GBP</v>
      </c>
      <c r="L1474" s="158" t="str">
        <f t="shared" si="133"/>
        <v>USDGBP45577</v>
      </c>
      <c r="M1474" s="160">
        <f t="shared" si="138"/>
        <v>45577</v>
      </c>
      <c r="N1474" s="158">
        <v>0.91424392027793011</v>
      </c>
      <c r="O1474" s="158">
        <v>0.83704999999999996</v>
      </c>
      <c r="P1474" s="161">
        <f t="shared" si="134"/>
        <v>0.76529999999999998</v>
      </c>
    </row>
    <row r="1475" spans="9:16" x14ac:dyDescent="0.2">
      <c r="I1475" s="158">
        <f t="shared" si="135"/>
        <v>4</v>
      </c>
      <c r="J1475" s="158" t="str">
        <f t="shared" si="136"/>
        <v>USD</v>
      </c>
      <c r="K1475" s="158" t="str">
        <f t="shared" si="137"/>
        <v>GBP</v>
      </c>
      <c r="L1475" s="158" t="str">
        <f t="shared" ref="L1475:L1538" si="139">J1475&amp;K1475&amp;M1475</f>
        <v>USDGBP45578</v>
      </c>
      <c r="M1475" s="160">
        <f t="shared" si="138"/>
        <v>45578</v>
      </c>
      <c r="N1475" s="158">
        <v>0.91424392027793011</v>
      </c>
      <c r="O1475" s="158">
        <v>0.83704999999999996</v>
      </c>
      <c r="P1475" s="161">
        <f t="shared" ref="P1475:P1538" si="140">ROUND(N1475*O1475,4)</f>
        <v>0.76529999999999998</v>
      </c>
    </row>
    <row r="1476" spans="9:16" x14ac:dyDescent="0.2">
      <c r="I1476" s="158">
        <f t="shared" ref="I1476:I1539" si="141">IF(M1475=$G$2,I1475+1,I1475)</f>
        <v>4</v>
      </c>
      <c r="J1476" s="158" t="str">
        <f t="shared" ref="J1476:J1539" si="142">VLOOKUP($I1476,$A:$C,2,FALSE)</f>
        <v>USD</v>
      </c>
      <c r="K1476" s="158" t="str">
        <f t="shared" ref="K1476:K1539" si="143">VLOOKUP($I1476,$A:$C,3,FALSE)</f>
        <v>GBP</v>
      </c>
      <c r="L1476" s="158" t="str">
        <f t="shared" si="139"/>
        <v>USDGBP45579</v>
      </c>
      <c r="M1476" s="160">
        <f t="shared" ref="M1476:M1539" si="144">IF(I1476=I1475,M1475+1,$G$1)</f>
        <v>45579</v>
      </c>
      <c r="N1476" s="158">
        <v>0.91617040769583147</v>
      </c>
      <c r="O1476" s="158">
        <v>0.83665</v>
      </c>
      <c r="P1476" s="161">
        <f t="shared" si="140"/>
        <v>0.76649999999999996</v>
      </c>
    </row>
    <row r="1477" spans="9:16" x14ac:dyDescent="0.2">
      <c r="I1477" s="158">
        <f t="shared" si="141"/>
        <v>4</v>
      </c>
      <c r="J1477" s="158" t="str">
        <f t="shared" si="142"/>
        <v>USD</v>
      </c>
      <c r="K1477" s="158" t="str">
        <f t="shared" si="143"/>
        <v>GBP</v>
      </c>
      <c r="L1477" s="158" t="str">
        <f t="shared" si="139"/>
        <v>USDGBP45580</v>
      </c>
      <c r="M1477" s="160">
        <f t="shared" si="144"/>
        <v>45580</v>
      </c>
      <c r="N1477" s="158">
        <v>0.91717875813996141</v>
      </c>
      <c r="O1477" s="158">
        <v>0.83355000000000001</v>
      </c>
      <c r="P1477" s="161">
        <f t="shared" si="140"/>
        <v>0.76449999999999996</v>
      </c>
    </row>
    <row r="1478" spans="9:16" x14ac:dyDescent="0.2">
      <c r="I1478" s="158">
        <f t="shared" si="141"/>
        <v>4</v>
      </c>
      <c r="J1478" s="158" t="str">
        <f t="shared" si="142"/>
        <v>USD</v>
      </c>
      <c r="K1478" s="158" t="str">
        <f t="shared" si="143"/>
        <v>GBP</v>
      </c>
      <c r="L1478" s="158" t="str">
        <f t="shared" si="139"/>
        <v>USDGBP45581</v>
      </c>
      <c r="M1478" s="160">
        <f t="shared" si="144"/>
        <v>45581</v>
      </c>
      <c r="N1478" s="158">
        <v>0.91768376617417646</v>
      </c>
      <c r="O1478" s="158">
        <v>0.83604999999999996</v>
      </c>
      <c r="P1478" s="161">
        <f t="shared" si="140"/>
        <v>0.76719999999999999</v>
      </c>
    </row>
    <row r="1479" spans="9:16" x14ac:dyDescent="0.2">
      <c r="I1479" s="158">
        <f t="shared" si="141"/>
        <v>4</v>
      </c>
      <c r="J1479" s="158" t="str">
        <f t="shared" si="142"/>
        <v>USD</v>
      </c>
      <c r="K1479" s="158" t="str">
        <f t="shared" si="143"/>
        <v>GBP</v>
      </c>
      <c r="L1479" s="158" t="str">
        <f t="shared" si="139"/>
        <v>USDGBP45582</v>
      </c>
      <c r="M1479" s="160">
        <f t="shared" si="144"/>
        <v>45582</v>
      </c>
      <c r="N1479" s="158">
        <v>0.92030185900975514</v>
      </c>
      <c r="O1479" s="158">
        <v>0.83455000000000001</v>
      </c>
      <c r="P1479" s="161">
        <f t="shared" si="140"/>
        <v>0.76800000000000002</v>
      </c>
    </row>
    <row r="1480" spans="9:16" x14ac:dyDescent="0.2">
      <c r="I1480" s="158">
        <f t="shared" si="141"/>
        <v>4</v>
      </c>
      <c r="J1480" s="158" t="str">
        <f t="shared" si="142"/>
        <v>USD</v>
      </c>
      <c r="K1480" s="158" t="str">
        <f t="shared" si="143"/>
        <v>GBP</v>
      </c>
      <c r="L1480" s="158" t="str">
        <f t="shared" si="139"/>
        <v>USDGBP45583</v>
      </c>
      <c r="M1480" s="160">
        <f t="shared" si="144"/>
        <v>45583</v>
      </c>
      <c r="N1480" s="158">
        <v>0.92191389324237116</v>
      </c>
      <c r="O1480" s="158">
        <v>0.83165</v>
      </c>
      <c r="P1480" s="161">
        <f t="shared" si="140"/>
        <v>0.76670000000000005</v>
      </c>
    </row>
    <row r="1481" spans="9:16" x14ac:dyDescent="0.2">
      <c r="I1481" s="158">
        <f t="shared" si="141"/>
        <v>4</v>
      </c>
      <c r="J1481" s="158" t="str">
        <f t="shared" si="142"/>
        <v>USD</v>
      </c>
      <c r="K1481" s="158" t="str">
        <f t="shared" si="143"/>
        <v>GBP</v>
      </c>
      <c r="L1481" s="158" t="str">
        <f t="shared" si="139"/>
        <v>USDGBP45584</v>
      </c>
      <c r="M1481" s="160">
        <f t="shared" si="144"/>
        <v>45584</v>
      </c>
      <c r="N1481" s="158">
        <v>0.92191389324237116</v>
      </c>
      <c r="O1481" s="158">
        <v>0.83165</v>
      </c>
      <c r="P1481" s="161">
        <f t="shared" si="140"/>
        <v>0.76670000000000005</v>
      </c>
    </row>
    <row r="1482" spans="9:16" x14ac:dyDescent="0.2">
      <c r="I1482" s="158">
        <f t="shared" si="141"/>
        <v>4</v>
      </c>
      <c r="J1482" s="158" t="str">
        <f t="shared" si="142"/>
        <v>USD</v>
      </c>
      <c r="K1482" s="158" t="str">
        <f t="shared" si="143"/>
        <v>GBP</v>
      </c>
      <c r="L1482" s="158" t="str">
        <f t="shared" si="139"/>
        <v>USDGBP45585</v>
      </c>
      <c r="M1482" s="160">
        <f t="shared" si="144"/>
        <v>45585</v>
      </c>
      <c r="N1482" s="158">
        <v>0.92191389324237116</v>
      </c>
      <c r="O1482" s="158">
        <v>0.83165</v>
      </c>
      <c r="P1482" s="161">
        <f t="shared" si="140"/>
        <v>0.76670000000000005</v>
      </c>
    </row>
    <row r="1483" spans="9:16" x14ac:dyDescent="0.2">
      <c r="I1483" s="158">
        <f t="shared" si="141"/>
        <v>4</v>
      </c>
      <c r="J1483" s="158" t="str">
        <f t="shared" si="142"/>
        <v>USD</v>
      </c>
      <c r="K1483" s="158" t="str">
        <f t="shared" si="143"/>
        <v>GBP</v>
      </c>
      <c r="L1483" s="158" t="str">
        <f t="shared" si="139"/>
        <v>USDGBP45586</v>
      </c>
      <c r="M1483" s="160">
        <f t="shared" si="144"/>
        <v>45586</v>
      </c>
      <c r="N1483" s="158">
        <v>0.92140422003132783</v>
      </c>
      <c r="O1483" s="158">
        <v>0.83314999999999995</v>
      </c>
      <c r="P1483" s="161">
        <f t="shared" si="140"/>
        <v>0.76770000000000005</v>
      </c>
    </row>
    <row r="1484" spans="9:16" x14ac:dyDescent="0.2">
      <c r="I1484" s="158">
        <f t="shared" si="141"/>
        <v>4</v>
      </c>
      <c r="J1484" s="158" t="str">
        <f t="shared" si="142"/>
        <v>USD</v>
      </c>
      <c r="K1484" s="158" t="str">
        <f t="shared" si="143"/>
        <v>GBP</v>
      </c>
      <c r="L1484" s="158" t="str">
        <f t="shared" si="139"/>
        <v>USDGBP45587</v>
      </c>
      <c r="M1484" s="160">
        <f t="shared" si="144"/>
        <v>45587</v>
      </c>
      <c r="N1484" s="158">
        <v>0.9241290084095739</v>
      </c>
      <c r="O1484" s="158">
        <v>0.83340000000000003</v>
      </c>
      <c r="P1484" s="161">
        <f t="shared" si="140"/>
        <v>0.7702</v>
      </c>
    </row>
    <row r="1485" spans="9:16" x14ac:dyDescent="0.2">
      <c r="I1485" s="158">
        <f t="shared" si="141"/>
        <v>4</v>
      </c>
      <c r="J1485" s="158" t="str">
        <f t="shared" si="142"/>
        <v>USD</v>
      </c>
      <c r="K1485" s="158" t="str">
        <f t="shared" si="143"/>
        <v>GBP</v>
      </c>
      <c r="L1485" s="158" t="str">
        <f t="shared" si="139"/>
        <v>USDGBP45588</v>
      </c>
      <c r="M1485" s="160">
        <f t="shared" si="144"/>
        <v>45588</v>
      </c>
      <c r="N1485" s="158">
        <v>0.92876381536175356</v>
      </c>
      <c r="O1485" s="158">
        <v>0.83148</v>
      </c>
      <c r="P1485" s="161">
        <f t="shared" si="140"/>
        <v>0.7722</v>
      </c>
    </row>
    <row r="1486" spans="9:16" x14ac:dyDescent="0.2">
      <c r="I1486" s="158">
        <f t="shared" si="141"/>
        <v>4</v>
      </c>
      <c r="J1486" s="158" t="str">
        <f t="shared" si="142"/>
        <v>USD</v>
      </c>
      <c r="K1486" s="158" t="str">
        <f t="shared" si="143"/>
        <v>GBP</v>
      </c>
      <c r="L1486" s="158" t="str">
        <f t="shared" si="139"/>
        <v>USDGBP45589</v>
      </c>
      <c r="M1486" s="160">
        <f t="shared" si="144"/>
        <v>45589</v>
      </c>
      <c r="N1486" s="158">
        <v>0.92584019998148315</v>
      </c>
      <c r="O1486" s="158">
        <v>0.83209999999999995</v>
      </c>
      <c r="P1486" s="161">
        <f t="shared" si="140"/>
        <v>0.77039999999999997</v>
      </c>
    </row>
    <row r="1487" spans="9:16" x14ac:dyDescent="0.2">
      <c r="I1487" s="158">
        <f t="shared" si="141"/>
        <v>4</v>
      </c>
      <c r="J1487" s="158" t="str">
        <f t="shared" si="142"/>
        <v>USD</v>
      </c>
      <c r="K1487" s="158" t="str">
        <f t="shared" si="143"/>
        <v>GBP</v>
      </c>
      <c r="L1487" s="158" t="str">
        <f t="shared" si="139"/>
        <v>USDGBP45590</v>
      </c>
      <c r="M1487" s="160">
        <f t="shared" si="144"/>
        <v>45590</v>
      </c>
      <c r="N1487" s="158">
        <v>0.92378752886836024</v>
      </c>
      <c r="O1487" s="158">
        <v>0.83357999999999999</v>
      </c>
      <c r="P1487" s="161">
        <f t="shared" si="140"/>
        <v>0.77010000000000001</v>
      </c>
    </row>
    <row r="1488" spans="9:16" x14ac:dyDescent="0.2">
      <c r="I1488" s="158">
        <f t="shared" si="141"/>
        <v>4</v>
      </c>
      <c r="J1488" s="158" t="str">
        <f t="shared" si="142"/>
        <v>USD</v>
      </c>
      <c r="K1488" s="158" t="str">
        <f t="shared" si="143"/>
        <v>GBP</v>
      </c>
      <c r="L1488" s="158" t="str">
        <f t="shared" si="139"/>
        <v>USDGBP45591</v>
      </c>
      <c r="M1488" s="160">
        <f t="shared" si="144"/>
        <v>45591</v>
      </c>
      <c r="N1488" s="158">
        <v>0.92378752886836024</v>
      </c>
      <c r="O1488" s="158">
        <v>0.83357999999999999</v>
      </c>
      <c r="P1488" s="161">
        <f t="shared" si="140"/>
        <v>0.77010000000000001</v>
      </c>
    </row>
    <row r="1489" spans="9:16" x14ac:dyDescent="0.2">
      <c r="I1489" s="158">
        <f t="shared" si="141"/>
        <v>4</v>
      </c>
      <c r="J1489" s="158" t="str">
        <f t="shared" si="142"/>
        <v>USD</v>
      </c>
      <c r="K1489" s="158" t="str">
        <f t="shared" si="143"/>
        <v>GBP</v>
      </c>
      <c r="L1489" s="158" t="str">
        <f t="shared" si="139"/>
        <v>USDGBP45592</v>
      </c>
      <c r="M1489" s="160">
        <f t="shared" si="144"/>
        <v>45592</v>
      </c>
      <c r="N1489" s="158">
        <v>0.92378752886836024</v>
      </c>
      <c r="O1489" s="158">
        <v>0.83357999999999999</v>
      </c>
      <c r="P1489" s="161">
        <f t="shared" si="140"/>
        <v>0.77010000000000001</v>
      </c>
    </row>
    <row r="1490" spans="9:16" x14ac:dyDescent="0.2">
      <c r="I1490" s="158">
        <f t="shared" si="141"/>
        <v>4</v>
      </c>
      <c r="J1490" s="158" t="str">
        <f t="shared" si="142"/>
        <v>USD</v>
      </c>
      <c r="K1490" s="158" t="str">
        <f t="shared" si="143"/>
        <v>GBP</v>
      </c>
      <c r="L1490" s="158" t="str">
        <f t="shared" si="139"/>
        <v>USDGBP45593</v>
      </c>
      <c r="M1490" s="160">
        <f t="shared" si="144"/>
        <v>45593</v>
      </c>
      <c r="N1490" s="158">
        <v>0.92438528378628204</v>
      </c>
      <c r="O1490" s="158">
        <v>0.83289999999999997</v>
      </c>
      <c r="P1490" s="161">
        <f t="shared" si="140"/>
        <v>0.76990000000000003</v>
      </c>
    </row>
    <row r="1491" spans="9:16" x14ac:dyDescent="0.2">
      <c r="I1491" s="158">
        <f t="shared" si="141"/>
        <v>4</v>
      </c>
      <c r="J1491" s="158" t="str">
        <f t="shared" si="142"/>
        <v>USD</v>
      </c>
      <c r="K1491" s="158" t="str">
        <f t="shared" si="143"/>
        <v>GBP</v>
      </c>
      <c r="L1491" s="158" t="str">
        <f t="shared" si="139"/>
        <v>USDGBP45594</v>
      </c>
      <c r="M1491" s="160">
        <f t="shared" si="144"/>
        <v>45594</v>
      </c>
      <c r="N1491" s="158">
        <v>0.92816038611472074</v>
      </c>
      <c r="O1491" s="158">
        <v>0.83020000000000005</v>
      </c>
      <c r="P1491" s="161">
        <f t="shared" si="140"/>
        <v>0.77059999999999995</v>
      </c>
    </row>
    <row r="1492" spans="9:16" x14ac:dyDescent="0.2">
      <c r="I1492" s="158">
        <f t="shared" si="141"/>
        <v>4</v>
      </c>
      <c r="J1492" s="158" t="str">
        <f t="shared" si="142"/>
        <v>USD</v>
      </c>
      <c r="K1492" s="158" t="str">
        <f t="shared" si="143"/>
        <v>GBP</v>
      </c>
      <c r="L1492" s="158" t="str">
        <f t="shared" si="139"/>
        <v>USDGBP45595</v>
      </c>
      <c r="M1492" s="160">
        <f t="shared" si="144"/>
        <v>45595</v>
      </c>
      <c r="N1492" s="158">
        <v>0.92464170134073054</v>
      </c>
      <c r="O1492" s="158">
        <v>0.83425000000000005</v>
      </c>
      <c r="P1492" s="161">
        <f t="shared" si="140"/>
        <v>0.77139999999999997</v>
      </c>
    </row>
    <row r="1493" spans="9:16" x14ac:dyDescent="0.2">
      <c r="I1493" s="158">
        <f t="shared" si="141"/>
        <v>4</v>
      </c>
      <c r="J1493" s="158" t="str">
        <f t="shared" si="142"/>
        <v>USD</v>
      </c>
      <c r="K1493" s="158" t="str">
        <f t="shared" si="143"/>
        <v>GBP</v>
      </c>
      <c r="L1493" s="158" t="str">
        <f t="shared" si="139"/>
        <v>USDGBP45596</v>
      </c>
      <c r="M1493" s="160">
        <f t="shared" si="144"/>
        <v>45596</v>
      </c>
      <c r="N1493" s="158">
        <v>0.91894872266127547</v>
      </c>
      <c r="O1493" s="158">
        <v>0.83753</v>
      </c>
      <c r="P1493" s="161">
        <f t="shared" si="140"/>
        <v>0.76959999999999995</v>
      </c>
    </row>
    <row r="1494" spans="9:16" x14ac:dyDescent="0.2">
      <c r="I1494" s="158">
        <f t="shared" si="141"/>
        <v>4</v>
      </c>
      <c r="J1494" s="158" t="str">
        <f t="shared" si="142"/>
        <v>USD</v>
      </c>
      <c r="K1494" s="158" t="str">
        <f t="shared" si="143"/>
        <v>GBP</v>
      </c>
      <c r="L1494" s="158" t="str">
        <f t="shared" si="139"/>
        <v>USDGBP45597</v>
      </c>
      <c r="M1494" s="160">
        <f t="shared" si="144"/>
        <v>45597</v>
      </c>
      <c r="N1494" s="158">
        <v>0.91869545245751028</v>
      </c>
      <c r="O1494" s="158">
        <v>0.83997999999999995</v>
      </c>
      <c r="P1494" s="161">
        <f t="shared" si="140"/>
        <v>0.77170000000000005</v>
      </c>
    </row>
    <row r="1495" spans="9:16" x14ac:dyDescent="0.2">
      <c r="I1495" s="158">
        <f t="shared" si="141"/>
        <v>4</v>
      </c>
      <c r="J1495" s="158" t="str">
        <f t="shared" si="142"/>
        <v>USD</v>
      </c>
      <c r="K1495" s="158" t="str">
        <f t="shared" si="143"/>
        <v>GBP</v>
      </c>
      <c r="L1495" s="158" t="str">
        <f t="shared" si="139"/>
        <v>USDGBP45598</v>
      </c>
      <c r="M1495" s="160">
        <f t="shared" si="144"/>
        <v>45598</v>
      </c>
      <c r="N1495" s="158">
        <v>0.91869545245751028</v>
      </c>
      <c r="O1495" s="158">
        <v>0.83997999999999995</v>
      </c>
      <c r="P1495" s="161">
        <f t="shared" si="140"/>
        <v>0.77170000000000005</v>
      </c>
    </row>
    <row r="1496" spans="9:16" x14ac:dyDescent="0.2">
      <c r="I1496" s="158">
        <f t="shared" si="141"/>
        <v>4</v>
      </c>
      <c r="J1496" s="158" t="str">
        <f t="shared" si="142"/>
        <v>USD</v>
      </c>
      <c r="K1496" s="158" t="str">
        <f t="shared" si="143"/>
        <v>GBP</v>
      </c>
      <c r="L1496" s="158" t="str">
        <f t="shared" si="139"/>
        <v>USDGBP45599</v>
      </c>
      <c r="M1496" s="160">
        <f t="shared" si="144"/>
        <v>45599</v>
      </c>
      <c r="N1496" s="158">
        <v>0.91869545245751028</v>
      </c>
      <c r="O1496" s="158">
        <v>0.83997999999999995</v>
      </c>
      <c r="P1496" s="161">
        <f t="shared" si="140"/>
        <v>0.77170000000000005</v>
      </c>
    </row>
    <row r="1497" spans="9:16" x14ac:dyDescent="0.2">
      <c r="I1497" s="158">
        <f t="shared" si="141"/>
        <v>4</v>
      </c>
      <c r="J1497" s="158" t="str">
        <f t="shared" si="142"/>
        <v>USD</v>
      </c>
      <c r="K1497" s="158" t="str">
        <f t="shared" si="143"/>
        <v>GBP</v>
      </c>
      <c r="L1497" s="158" t="str">
        <f t="shared" si="139"/>
        <v>USDGBP45600</v>
      </c>
      <c r="M1497" s="160">
        <f t="shared" si="144"/>
        <v>45600</v>
      </c>
      <c r="N1497" s="158">
        <v>0.91709464416727804</v>
      </c>
      <c r="O1497" s="158">
        <v>0.84062999999999999</v>
      </c>
      <c r="P1497" s="161">
        <f t="shared" si="140"/>
        <v>0.77090000000000003</v>
      </c>
    </row>
    <row r="1498" spans="9:16" x14ac:dyDescent="0.2">
      <c r="I1498" s="158">
        <f t="shared" si="141"/>
        <v>4</v>
      </c>
      <c r="J1498" s="158" t="str">
        <f t="shared" si="142"/>
        <v>USD</v>
      </c>
      <c r="K1498" s="158" t="str">
        <f t="shared" si="143"/>
        <v>GBP</v>
      </c>
      <c r="L1498" s="158" t="str">
        <f t="shared" si="139"/>
        <v>USDGBP45601</v>
      </c>
      <c r="M1498" s="160">
        <f t="shared" si="144"/>
        <v>45601</v>
      </c>
      <c r="N1498" s="158">
        <v>0.91768376617417646</v>
      </c>
      <c r="O1498" s="158">
        <v>0.83919999999999995</v>
      </c>
      <c r="P1498" s="161">
        <f t="shared" si="140"/>
        <v>0.77010000000000001</v>
      </c>
    </row>
    <row r="1499" spans="9:16" x14ac:dyDescent="0.2">
      <c r="I1499" s="158">
        <f t="shared" si="141"/>
        <v>4</v>
      </c>
      <c r="J1499" s="158" t="str">
        <f t="shared" si="142"/>
        <v>USD</v>
      </c>
      <c r="K1499" s="158" t="str">
        <f t="shared" si="143"/>
        <v>GBP</v>
      </c>
      <c r="L1499" s="158" t="str">
        <f t="shared" si="139"/>
        <v>USDGBP45602</v>
      </c>
      <c r="M1499" s="160">
        <f t="shared" si="144"/>
        <v>45602</v>
      </c>
      <c r="N1499" s="158">
        <v>0.93501636278634881</v>
      </c>
      <c r="O1499" s="158">
        <v>0.83223000000000003</v>
      </c>
      <c r="P1499" s="161">
        <f t="shared" si="140"/>
        <v>0.77810000000000001</v>
      </c>
    </row>
    <row r="1500" spans="9:16" x14ac:dyDescent="0.2">
      <c r="I1500" s="158">
        <f t="shared" si="141"/>
        <v>4</v>
      </c>
      <c r="J1500" s="158" t="str">
        <f t="shared" si="142"/>
        <v>USD</v>
      </c>
      <c r="K1500" s="158" t="str">
        <f t="shared" si="143"/>
        <v>GBP</v>
      </c>
      <c r="L1500" s="158" t="str">
        <f t="shared" si="139"/>
        <v>USDGBP45603</v>
      </c>
      <c r="M1500" s="160">
        <f t="shared" si="144"/>
        <v>45603</v>
      </c>
      <c r="N1500" s="158">
        <v>0.92721372276309688</v>
      </c>
      <c r="O1500" s="158">
        <v>0.83184999999999998</v>
      </c>
      <c r="P1500" s="161">
        <f t="shared" si="140"/>
        <v>0.77129999999999999</v>
      </c>
    </row>
    <row r="1501" spans="9:16" x14ac:dyDescent="0.2">
      <c r="I1501" s="158">
        <f t="shared" si="141"/>
        <v>4</v>
      </c>
      <c r="J1501" s="158" t="str">
        <f t="shared" si="142"/>
        <v>USD</v>
      </c>
      <c r="K1501" s="158" t="str">
        <f t="shared" si="143"/>
        <v>GBP</v>
      </c>
      <c r="L1501" s="158" t="str">
        <f t="shared" si="139"/>
        <v>USDGBP45604</v>
      </c>
      <c r="M1501" s="160">
        <f t="shared" si="144"/>
        <v>45604</v>
      </c>
      <c r="N1501" s="158">
        <v>0.9283327144448571</v>
      </c>
      <c r="O1501" s="158">
        <v>0.83187999999999995</v>
      </c>
      <c r="P1501" s="161">
        <f t="shared" si="140"/>
        <v>0.77229999999999999</v>
      </c>
    </row>
    <row r="1502" spans="9:16" x14ac:dyDescent="0.2">
      <c r="I1502" s="158">
        <f t="shared" si="141"/>
        <v>4</v>
      </c>
      <c r="J1502" s="158" t="str">
        <f t="shared" si="142"/>
        <v>USD</v>
      </c>
      <c r="K1502" s="158" t="str">
        <f t="shared" si="143"/>
        <v>GBP</v>
      </c>
      <c r="L1502" s="158" t="str">
        <f t="shared" si="139"/>
        <v>USDGBP45605</v>
      </c>
      <c r="M1502" s="160">
        <f t="shared" si="144"/>
        <v>45605</v>
      </c>
      <c r="N1502" s="158">
        <v>0.9283327144448571</v>
      </c>
      <c r="O1502" s="158">
        <v>0.83187999999999995</v>
      </c>
      <c r="P1502" s="161">
        <f t="shared" si="140"/>
        <v>0.77229999999999999</v>
      </c>
    </row>
    <row r="1503" spans="9:16" x14ac:dyDescent="0.2">
      <c r="I1503" s="158">
        <f t="shared" si="141"/>
        <v>4</v>
      </c>
      <c r="J1503" s="158" t="str">
        <f t="shared" si="142"/>
        <v>USD</v>
      </c>
      <c r="K1503" s="158" t="str">
        <f t="shared" si="143"/>
        <v>GBP</v>
      </c>
      <c r="L1503" s="158" t="str">
        <f t="shared" si="139"/>
        <v>USDGBP45606</v>
      </c>
      <c r="M1503" s="160">
        <f t="shared" si="144"/>
        <v>45606</v>
      </c>
      <c r="N1503" s="158">
        <v>0.9283327144448571</v>
      </c>
      <c r="O1503" s="158">
        <v>0.83187999999999995</v>
      </c>
      <c r="P1503" s="161">
        <f t="shared" si="140"/>
        <v>0.77229999999999999</v>
      </c>
    </row>
    <row r="1504" spans="9:16" x14ac:dyDescent="0.2">
      <c r="I1504" s="158">
        <f t="shared" si="141"/>
        <v>4</v>
      </c>
      <c r="J1504" s="158" t="str">
        <f t="shared" si="142"/>
        <v>USD</v>
      </c>
      <c r="K1504" s="158" t="str">
        <f t="shared" si="143"/>
        <v>GBP</v>
      </c>
      <c r="L1504" s="158" t="str">
        <f t="shared" si="139"/>
        <v>USDGBP45607</v>
      </c>
      <c r="M1504" s="160">
        <f t="shared" si="144"/>
        <v>45607</v>
      </c>
      <c r="N1504" s="158">
        <v>0.9388789784996715</v>
      </c>
      <c r="O1504" s="158">
        <v>0.82679999999999998</v>
      </c>
      <c r="P1504" s="161">
        <f t="shared" si="140"/>
        <v>0.77629999999999999</v>
      </c>
    </row>
    <row r="1505" spans="9:16" x14ac:dyDescent="0.2">
      <c r="I1505" s="158">
        <f t="shared" si="141"/>
        <v>4</v>
      </c>
      <c r="J1505" s="158" t="str">
        <f t="shared" si="142"/>
        <v>USD</v>
      </c>
      <c r="K1505" s="158" t="str">
        <f t="shared" si="143"/>
        <v>GBP</v>
      </c>
      <c r="L1505" s="158" t="str">
        <f t="shared" si="139"/>
        <v>USDGBP45608</v>
      </c>
      <c r="M1505" s="160">
        <f t="shared" si="144"/>
        <v>45608</v>
      </c>
      <c r="N1505" s="158">
        <v>0.94188565508147304</v>
      </c>
      <c r="O1505" s="158">
        <v>0.82835000000000003</v>
      </c>
      <c r="P1505" s="161">
        <f t="shared" si="140"/>
        <v>0.7802</v>
      </c>
    </row>
    <row r="1506" spans="9:16" x14ac:dyDescent="0.2">
      <c r="I1506" s="158">
        <f t="shared" si="141"/>
        <v>4</v>
      </c>
      <c r="J1506" s="158" t="str">
        <f t="shared" si="142"/>
        <v>USD</v>
      </c>
      <c r="K1506" s="158" t="str">
        <f t="shared" si="143"/>
        <v>GBP</v>
      </c>
      <c r="L1506" s="158" t="str">
        <f t="shared" si="139"/>
        <v>USDGBP45609</v>
      </c>
      <c r="M1506" s="160">
        <f t="shared" si="144"/>
        <v>45609</v>
      </c>
      <c r="N1506" s="158">
        <v>0.94082227867155899</v>
      </c>
      <c r="O1506" s="158">
        <v>0.83413000000000004</v>
      </c>
      <c r="P1506" s="161">
        <f t="shared" si="140"/>
        <v>0.78480000000000005</v>
      </c>
    </row>
    <row r="1507" spans="9:16" x14ac:dyDescent="0.2">
      <c r="I1507" s="158">
        <f t="shared" si="141"/>
        <v>4</v>
      </c>
      <c r="J1507" s="158" t="str">
        <f t="shared" si="142"/>
        <v>USD</v>
      </c>
      <c r="K1507" s="158" t="str">
        <f t="shared" si="143"/>
        <v>GBP</v>
      </c>
      <c r="L1507" s="158" t="str">
        <f t="shared" si="139"/>
        <v>USDGBP45610</v>
      </c>
      <c r="M1507" s="160">
        <f t="shared" si="144"/>
        <v>45610</v>
      </c>
      <c r="N1507" s="158">
        <v>0.94939713282065896</v>
      </c>
      <c r="O1507" s="158">
        <v>0.83157999999999999</v>
      </c>
      <c r="P1507" s="161">
        <f t="shared" si="140"/>
        <v>0.78949999999999998</v>
      </c>
    </row>
    <row r="1508" spans="9:16" x14ac:dyDescent="0.2">
      <c r="I1508" s="158">
        <f t="shared" si="141"/>
        <v>4</v>
      </c>
      <c r="J1508" s="158" t="str">
        <f t="shared" si="142"/>
        <v>USD</v>
      </c>
      <c r="K1508" s="158" t="str">
        <f t="shared" si="143"/>
        <v>GBP</v>
      </c>
      <c r="L1508" s="158" t="str">
        <f t="shared" si="139"/>
        <v>USDGBP45611</v>
      </c>
      <c r="M1508" s="160">
        <f t="shared" si="144"/>
        <v>45611</v>
      </c>
      <c r="N1508" s="158">
        <v>0.94491165076065387</v>
      </c>
      <c r="O1508" s="158">
        <v>0.83455000000000001</v>
      </c>
      <c r="P1508" s="161">
        <f t="shared" si="140"/>
        <v>0.78859999999999997</v>
      </c>
    </row>
    <row r="1509" spans="9:16" x14ac:dyDescent="0.2">
      <c r="I1509" s="158">
        <f t="shared" si="141"/>
        <v>4</v>
      </c>
      <c r="J1509" s="158" t="str">
        <f t="shared" si="142"/>
        <v>USD</v>
      </c>
      <c r="K1509" s="158" t="str">
        <f t="shared" si="143"/>
        <v>GBP</v>
      </c>
      <c r="L1509" s="158" t="str">
        <f t="shared" si="139"/>
        <v>USDGBP45612</v>
      </c>
      <c r="M1509" s="160">
        <f t="shared" si="144"/>
        <v>45612</v>
      </c>
      <c r="N1509" s="158">
        <v>0.94491165076065387</v>
      </c>
      <c r="O1509" s="158">
        <v>0.83455000000000001</v>
      </c>
      <c r="P1509" s="161">
        <f t="shared" si="140"/>
        <v>0.78859999999999997</v>
      </c>
    </row>
    <row r="1510" spans="9:16" x14ac:dyDescent="0.2">
      <c r="I1510" s="158">
        <f t="shared" si="141"/>
        <v>4</v>
      </c>
      <c r="J1510" s="158" t="str">
        <f t="shared" si="142"/>
        <v>USD</v>
      </c>
      <c r="K1510" s="158" t="str">
        <f t="shared" si="143"/>
        <v>GBP</v>
      </c>
      <c r="L1510" s="158" t="str">
        <f t="shared" si="139"/>
        <v>USDGBP45613</v>
      </c>
      <c r="M1510" s="160">
        <f t="shared" si="144"/>
        <v>45613</v>
      </c>
      <c r="N1510" s="158">
        <v>0.94491165076065387</v>
      </c>
      <c r="O1510" s="158">
        <v>0.83455000000000001</v>
      </c>
      <c r="P1510" s="161">
        <f t="shared" si="140"/>
        <v>0.78859999999999997</v>
      </c>
    </row>
    <row r="1511" spans="9:16" x14ac:dyDescent="0.2">
      <c r="I1511" s="158">
        <f t="shared" si="141"/>
        <v>4</v>
      </c>
      <c r="J1511" s="158" t="str">
        <f t="shared" si="142"/>
        <v>USD</v>
      </c>
      <c r="K1511" s="158" t="str">
        <f t="shared" si="143"/>
        <v>GBP</v>
      </c>
      <c r="L1511" s="158" t="str">
        <f t="shared" si="139"/>
        <v>USDGBP45614</v>
      </c>
      <c r="M1511" s="160">
        <f t="shared" si="144"/>
        <v>45614</v>
      </c>
      <c r="N1511" s="158">
        <v>0.94768764215314638</v>
      </c>
      <c r="O1511" s="158">
        <v>0.83560000000000001</v>
      </c>
      <c r="P1511" s="161">
        <f t="shared" si="140"/>
        <v>0.79190000000000005</v>
      </c>
    </row>
    <row r="1512" spans="9:16" x14ac:dyDescent="0.2">
      <c r="I1512" s="158">
        <f t="shared" si="141"/>
        <v>4</v>
      </c>
      <c r="J1512" s="158" t="str">
        <f t="shared" si="142"/>
        <v>USD</v>
      </c>
      <c r="K1512" s="158" t="str">
        <f t="shared" si="143"/>
        <v>GBP</v>
      </c>
      <c r="L1512" s="158" t="str">
        <f t="shared" si="139"/>
        <v>USDGBP45615</v>
      </c>
      <c r="M1512" s="160">
        <f t="shared" si="144"/>
        <v>45615</v>
      </c>
      <c r="N1512" s="158">
        <v>0.94535829079221023</v>
      </c>
      <c r="O1512" s="158">
        <v>0.83638000000000001</v>
      </c>
      <c r="P1512" s="161">
        <f t="shared" si="140"/>
        <v>0.79069999999999996</v>
      </c>
    </row>
    <row r="1513" spans="9:16" x14ac:dyDescent="0.2">
      <c r="I1513" s="158">
        <f t="shared" si="141"/>
        <v>4</v>
      </c>
      <c r="J1513" s="158" t="str">
        <f t="shared" si="142"/>
        <v>USD</v>
      </c>
      <c r="K1513" s="158" t="str">
        <f t="shared" si="143"/>
        <v>GBP</v>
      </c>
      <c r="L1513" s="158" t="str">
        <f t="shared" si="139"/>
        <v>USDGBP45616</v>
      </c>
      <c r="M1513" s="160">
        <f t="shared" si="144"/>
        <v>45616</v>
      </c>
      <c r="N1513" s="158">
        <v>0.94679038060973297</v>
      </c>
      <c r="O1513" s="158">
        <v>0.83379999999999999</v>
      </c>
      <c r="P1513" s="161">
        <f t="shared" si="140"/>
        <v>0.78939999999999999</v>
      </c>
    </row>
    <row r="1514" spans="9:16" x14ac:dyDescent="0.2">
      <c r="I1514" s="158">
        <f t="shared" si="141"/>
        <v>4</v>
      </c>
      <c r="J1514" s="158" t="str">
        <f t="shared" si="142"/>
        <v>USD</v>
      </c>
      <c r="K1514" s="158" t="str">
        <f t="shared" si="143"/>
        <v>GBP</v>
      </c>
      <c r="L1514" s="158" t="str">
        <f t="shared" si="139"/>
        <v>USDGBP45617</v>
      </c>
      <c r="M1514" s="160">
        <f t="shared" si="144"/>
        <v>45617</v>
      </c>
      <c r="N1514" s="158">
        <v>0.95002850085502566</v>
      </c>
      <c r="O1514" s="158">
        <v>0.83272999999999997</v>
      </c>
      <c r="P1514" s="161">
        <f t="shared" si="140"/>
        <v>0.79110000000000003</v>
      </c>
    </row>
    <row r="1515" spans="9:16" x14ac:dyDescent="0.2">
      <c r="I1515" s="158">
        <f t="shared" si="141"/>
        <v>4</v>
      </c>
      <c r="J1515" s="158" t="str">
        <f t="shared" si="142"/>
        <v>USD</v>
      </c>
      <c r="K1515" s="158" t="str">
        <f t="shared" si="143"/>
        <v>GBP</v>
      </c>
      <c r="L1515" s="158" t="str">
        <f t="shared" si="139"/>
        <v>USDGBP45618</v>
      </c>
      <c r="M1515" s="160">
        <f t="shared" si="144"/>
        <v>45618</v>
      </c>
      <c r="N1515" s="158">
        <v>0.9604302727621975</v>
      </c>
      <c r="O1515" s="158">
        <v>0.83204999999999996</v>
      </c>
      <c r="P1515" s="161">
        <f t="shared" si="140"/>
        <v>0.79910000000000003</v>
      </c>
    </row>
    <row r="1516" spans="9:16" x14ac:dyDescent="0.2">
      <c r="I1516" s="158">
        <f t="shared" si="141"/>
        <v>4</v>
      </c>
      <c r="J1516" s="158" t="str">
        <f t="shared" si="142"/>
        <v>USD</v>
      </c>
      <c r="K1516" s="158" t="str">
        <f t="shared" si="143"/>
        <v>GBP</v>
      </c>
      <c r="L1516" s="158" t="str">
        <f t="shared" si="139"/>
        <v>USDGBP45619</v>
      </c>
      <c r="M1516" s="160">
        <f t="shared" si="144"/>
        <v>45619</v>
      </c>
      <c r="N1516" s="158">
        <v>0.9604302727621975</v>
      </c>
      <c r="O1516" s="158">
        <v>0.83204999999999996</v>
      </c>
      <c r="P1516" s="161">
        <f t="shared" si="140"/>
        <v>0.79910000000000003</v>
      </c>
    </row>
    <row r="1517" spans="9:16" x14ac:dyDescent="0.2">
      <c r="I1517" s="158">
        <f t="shared" si="141"/>
        <v>4</v>
      </c>
      <c r="J1517" s="158" t="str">
        <f t="shared" si="142"/>
        <v>USD</v>
      </c>
      <c r="K1517" s="158" t="str">
        <f t="shared" si="143"/>
        <v>GBP</v>
      </c>
      <c r="L1517" s="158" t="str">
        <f t="shared" si="139"/>
        <v>USDGBP45620</v>
      </c>
      <c r="M1517" s="160">
        <f t="shared" si="144"/>
        <v>45620</v>
      </c>
      <c r="N1517" s="158">
        <v>0.9604302727621975</v>
      </c>
      <c r="O1517" s="158">
        <v>0.83204999999999996</v>
      </c>
      <c r="P1517" s="161">
        <f t="shared" si="140"/>
        <v>0.79910000000000003</v>
      </c>
    </row>
    <row r="1518" spans="9:16" x14ac:dyDescent="0.2">
      <c r="I1518" s="158">
        <f t="shared" si="141"/>
        <v>4</v>
      </c>
      <c r="J1518" s="158" t="str">
        <f t="shared" si="142"/>
        <v>USD</v>
      </c>
      <c r="K1518" s="158" t="str">
        <f t="shared" si="143"/>
        <v>GBP</v>
      </c>
      <c r="L1518" s="158" t="str">
        <f t="shared" si="139"/>
        <v>USDGBP45621</v>
      </c>
      <c r="M1518" s="160">
        <f t="shared" si="144"/>
        <v>45621</v>
      </c>
      <c r="N1518" s="158">
        <v>0.95283468318246778</v>
      </c>
      <c r="O1518" s="158">
        <v>0.83465</v>
      </c>
      <c r="P1518" s="161">
        <f t="shared" si="140"/>
        <v>0.79530000000000001</v>
      </c>
    </row>
    <row r="1519" spans="9:16" x14ac:dyDescent="0.2">
      <c r="I1519" s="158">
        <f t="shared" si="141"/>
        <v>4</v>
      </c>
      <c r="J1519" s="158" t="str">
        <f t="shared" si="142"/>
        <v>USD</v>
      </c>
      <c r="K1519" s="158" t="str">
        <f t="shared" si="143"/>
        <v>GBP</v>
      </c>
      <c r="L1519" s="158" t="str">
        <f t="shared" si="139"/>
        <v>USDGBP45622</v>
      </c>
      <c r="M1519" s="160">
        <f t="shared" si="144"/>
        <v>45622</v>
      </c>
      <c r="N1519" s="158">
        <v>0.95038965976050183</v>
      </c>
      <c r="O1519" s="158">
        <v>0.83479999999999999</v>
      </c>
      <c r="P1519" s="161">
        <f t="shared" si="140"/>
        <v>0.79339999999999999</v>
      </c>
    </row>
    <row r="1520" spans="9:16" x14ac:dyDescent="0.2">
      <c r="I1520" s="158">
        <f t="shared" si="141"/>
        <v>4</v>
      </c>
      <c r="J1520" s="158" t="str">
        <f t="shared" si="142"/>
        <v>USD</v>
      </c>
      <c r="K1520" s="158" t="str">
        <f t="shared" si="143"/>
        <v>GBP</v>
      </c>
      <c r="L1520" s="158" t="str">
        <f t="shared" si="139"/>
        <v>USDGBP45623</v>
      </c>
      <c r="M1520" s="160">
        <f t="shared" si="144"/>
        <v>45623</v>
      </c>
      <c r="N1520" s="158">
        <v>0.94957743804007222</v>
      </c>
      <c r="O1520" s="158">
        <v>0.83399999999999996</v>
      </c>
      <c r="P1520" s="161">
        <f t="shared" si="140"/>
        <v>0.79190000000000005</v>
      </c>
    </row>
    <row r="1521" spans="9:16" x14ac:dyDescent="0.2">
      <c r="I1521" s="158">
        <f t="shared" si="141"/>
        <v>4</v>
      </c>
      <c r="J1521" s="158" t="str">
        <f t="shared" si="142"/>
        <v>USD</v>
      </c>
      <c r="K1521" s="158" t="str">
        <f t="shared" si="143"/>
        <v>GBP</v>
      </c>
      <c r="L1521" s="158" t="str">
        <f t="shared" si="139"/>
        <v>USDGBP45624</v>
      </c>
      <c r="M1521" s="160">
        <f t="shared" si="144"/>
        <v>45624</v>
      </c>
      <c r="N1521" s="158">
        <v>0.94858660595712385</v>
      </c>
      <c r="O1521" s="158">
        <v>0.83230000000000004</v>
      </c>
      <c r="P1521" s="161">
        <f t="shared" si="140"/>
        <v>0.78949999999999998</v>
      </c>
    </row>
    <row r="1522" spans="9:16" x14ac:dyDescent="0.2">
      <c r="I1522" s="158">
        <f t="shared" si="141"/>
        <v>4</v>
      </c>
      <c r="J1522" s="158" t="str">
        <f t="shared" si="142"/>
        <v>USD</v>
      </c>
      <c r="K1522" s="158" t="str">
        <f t="shared" si="143"/>
        <v>GBP</v>
      </c>
      <c r="L1522" s="158" t="str">
        <f t="shared" si="139"/>
        <v>USDGBP45625</v>
      </c>
      <c r="M1522" s="160">
        <f t="shared" si="144"/>
        <v>45625</v>
      </c>
      <c r="N1522" s="158">
        <v>0.94679038060973297</v>
      </c>
      <c r="O1522" s="158">
        <v>0.83204999999999996</v>
      </c>
      <c r="P1522" s="161">
        <f t="shared" si="140"/>
        <v>0.78779999999999994</v>
      </c>
    </row>
    <row r="1523" spans="9:16" x14ac:dyDescent="0.2">
      <c r="I1523" s="158">
        <f t="shared" si="141"/>
        <v>4</v>
      </c>
      <c r="J1523" s="158" t="str">
        <f t="shared" si="142"/>
        <v>USD</v>
      </c>
      <c r="K1523" s="158" t="str">
        <f t="shared" si="143"/>
        <v>GBP</v>
      </c>
      <c r="L1523" s="158" t="str">
        <f t="shared" si="139"/>
        <v>USDGBP45626</v>
      </c>
      <c r="M1523" s="160">
        <f t="shared" si="144"/>
        <v>45626</v>
      </c>
      <c r="N1523" s="158">
        <v>0.94679038060973297</v>
      </c>
      <c r="O1523" s="158">
        <v>0.83204999999999996</v>
      </c>
      <c r="P1523" s="161">
        <f t="shared" si="140"/>
        <v>0.78779999999999994</v>
      </c>
    </row>
    <row r="1524" spans="9:16" x14ac:dyDescent="0.2">
      <c r="I1524" s="158">
        <f t="shared" si="141"/>
        <v>4</v>
      </c>
      <c r="J1524" s="158" t="str">
        <f t="shared" si="142"/>
        <v>USD</v>
      </c>
      <c r="K1524" s="158" t="str">
        <f t="shared" si="143"/>
        <v>GBP</v>
      </c>
      <c r="L1524" s="158" t="str">
        <f t="shared" si="139"/>
        <v>USDGBP45627</v>
      </c>
      <c r="M1524" s="160">
        <f t="shared" si="144"/>
        <v>45627</v>
      </c>
      <c r="N1524" s="158">
        <v>0.94679038060973297</v>
      </c>
      <c r="O1524" s="158">
        <v>0.83204999999999996</v>
      </c>
      <c r="P1524" s="161">
        <f t="shared" si="140"/>
        <v>0.78779999999999994</v>
      </c>
    </row>
    <row r="1525" spans="9:16" x14ac:dyDescent="0.2">
      <c r="I1525" s="158">
        <f t="shared" si="141"/>
        <v>4</v>
      </c>
      <c r="J1525" s="158" t="str">
        <f t="shared" si="142"/>
        <v>USD</v>
      </c>
      <c r="K1525" s="158" t="str">
        <f t="shared" si="143"/>
        <v>GBP</v>
      </c>
      <c r="L1525" s="158" t="str">
        <f t="shared" si="139"/>
        <v>USDGBP45628</v>
      </c>
      <c r="M1525" s="160">
        <f t="shared" si="144"/>
        <v>45628</v>
      </c>
      <c r="N1525" s="158">
        <v>0.95174645474445607</v>
      </c>
      <c r="O1525" s="158">
        <v>0.82898000000000005</v>
      </c>
      <c r="P1525" s="161">
        <f t="shared" si="140"/>
        <v>0.78900000000000003</v>
      </c>
    </row>
    <row r="1526" spans="9:16" x14ac:dyDescent="0.2">
      <c r="I1526" s="158">
        <f t="shared" si="141"/>
        <v>4</v>
      </c>
      <c r="J1526" s="158" t="str">
        <f t="shared" si="142"/>
        <v>USD</v>
      </c>
      <c r="K1526" s="158" t="str">
        <f t="shared" si="143"/>
        <v>GBP</v>
      </c>
      <c r="L1526" s="158" t="str">
        <f t="shared" si="139"/>
        <v>USDGBP45629</v>
      </c>
      <c r="M1526" s="160">
        <f t="shared" si="144"/>
        <v>45629</v>
      </c>
      <c r="N1526" s="158">
        <v>0.95129375951293771</v>
      </c>
      <c r="O1526" s="158">
        <v>0.83123000000000002</v>
      </c>
      <c r="P1526" s="161">
        <f t="shared" si="140"/>
        <v>0.79069999999999996</v>
      </c>
    </row>
    <row r="1527" spans="9:16" x14ac:dyDescent="0.2">
      <c r="I1527" s="158">
        <f t="shared" si="141"/>
        <v>4</v>
      </c>
      <c r="J1527" s="158" t="str">
        <f t="shared" si="142"/>
        <v>USD</v>
      </c>
      <c r="K1527" s="158" t="str">
        <f t="shared" si="143"/>
        <v>GBP</v>
      </c>
      <c r="L1527" s="158" t="str">
        <f t="shared" si="139"/>
        <v>USDGBP45630</v>
      </c>
      <c r="M1527" s="160">
        <f t="shared" si="144"/>
        <v>45630</v>
      </c>
      <c r="N1527" s="158">
        <v>0.95310712924132679</v>
      </c>
      <c r="O1527" s="158">
        <v>0.82830000000000004</v>
      </c>
      <c r="P1527" s="161">
        <f t="shared" si="140"/>
        <v>0.78949999999999998</v>
      </c>
    </row>
    <row r="1528" spans="9:16" x14ac:dyDescent="0.2">
      <c r="I1528" s="158">
        <f t="shared" si="141"/>
        <v>4</v>
      </c>
      <c r="J1528" s="158" t="str">
        <f t="shared" si="142"/>
        <v>USD</v>
      </c>
      <c r="K1528" s="158" t="str">
        <f t="shared" si="143"/>
        <v>GBP</v>
      </c>
      <c r="L1528" s="158" t="str">
        <f t="shared" si="139"/>
        <v>USDGBP45631</v>
      </c>
      <c r="M1528" s="160">
        <f t="shared" si="144"/>
        <v>45631</v>
      </c>
      <c r="N1528" s="158">
        <v>0.94876660341555974</v>
      </c>
      <c r="O1528" s="158">
        <v>0.82799999999999996</v>
      </c>
      <c r="P1528" s="161">
        <f t="shared" si="140"/>
        <v>0.78559999999999997</v>
      </c>
    </row>
    <row r="1529" spans="9:16" x14ac:dyDescent="0.2">
      <c r="I1529" s="158">
        <f t="shared" si="141"/>
        <v>4</v>
      </c>
      <c r="J1529" s="158" t="str">
        <f t="shared" si="142"/>
        <v>USD</v>
      </c>
      <c r="K1529" s="158" t="str">
        <f t="shared" si="143"/>
        <v>GBP</v>
      </c>
      <c r="L1529" s="158" t="str">
        <f t="shared" si="139"/>
        <v>USDGBP45632</v>
      </c>
      <c r="M1529" s="160">
        <f t="shared" si="144"/>
        <v>45632</v>
      </c>
      <c r="N1529" s="158">
        <v>0.9450902561194594</v>
      </c>
      <c r="O1529" s="158">
        <v>0.82855000000000001</v>
      </c>
      <c r="P1529" s="161">
        <f t="shared" si="140"/>
        <v>0.78310000000000002</v>
      </c>
    </row>
    <row r="1530" spans="9:16" x14ac:dyDescent="0.2">
      <c r="I1530" s="158">
        <f t="shared" si="141"/>
        <v>4</v>
      </c>
      <c r="J1530" s="158" t="str">
        <f t="shared" si="142"/>
        <v>USD</v>
      </c>
      <c r="K1530" s="158" t="str">
        <f t="shared" si="143"/>
        <v>GBP</v>
      </c>
      <c r="L1530" s="158" t="str">
        <f t="shared" si="139"/>
        <v>USDGBP45633</v>
      </c>
      <c r="M1530" s="160">
        <f t="shared" si="144"/>
        <v>45633</v>
      </c>
      <c r="N1530" s="158">
        <v>0.9450902561194594</v>
      </c>
      <c r="O1530" s="158">
        <v>0.82855000000000001</v>
      </c>
      <c r="P1530" s="161">
        <f t="shared" si="140"/>
        <v>0.78310000000000002</v>
      </c>
    </row>
    <row r="1531" spans="9:16" x14ac:dyDescent="0.2">
      <c r="I1531" s="158">
        <f t="shared" si="141"/>
        <v>4</v>
      </c>
      <c r="J1531" s="158" t="str">
        <f t="shared" si="142"/>
        <v>USD</v>
      </c>
      <c r="K1531" s="158" t="str">
        <f t="shared" si="143"/>
        <v>GBP</v>
      </c>
      <c r="L1531" s="158" t="str">
        <f t="shared" si="139"/>
        <v>USDGBP45634</v>
      </c>
      <c r="M1531" s="160">
        <f t="shared" si="144"/>
        <v>45634</v>
      </c>
      <c r="N1531" s="158">
        <v>0.9450902561194594</v>
      </c>
      <c r="O1531" s="158">
        <v>0.82855000000000001</v>
      </c>
      <c r="P1531" s="161">
        <f t="shared" si="140"/>
        <v>0.78310000000000002</v>
      </c>
    </row>
    <row r="1532" spans="9:16" x14ac:dyDescent="0.2">
      <c r="I1532" s="158">
        <f t="shared" si="141"/>
        <v>4</v>
      </c>
      <c r="J1532" s="158" t="str">
        <f t="shared" si="142"/>
        <v>USD</v>
      </c>
      <c r="K1532" s="158" t="str">
        <f t="shared" si="143"/>
        <v>GBP</v>
      </c>
      <c r="L1532" s="158" t="str">
        <f t="shared" si="139"/>
        <v>USDGBP45635</v>
      </c>
      <c r="M1532" s="160">
        <f t="shared" si="144"/>
        <v>45635</v>
      </c>
      <c r="N1532" s="158">
        <v>0.94625283875851629</v>
      </c>
      <c r="O1532" s="158">
        <v>0.82804999999999995</v>
      </c>
      <c r="P1532" s="161">
        <f t="shared" si="140"/>
        <v>0.78349999999999997</v>
      </c>
    </row>
    <row r="1533" spans="9:16" x14ac:dyDescent="0.2">
      <c r="I1533" s="158">
        <f t="shared" si="141"/>
        <v>4</v>
      </c>
      <c r="J1533" s="158" t="str">
        <f t="shared" si="142"/>
        <v>USD</v>
      </c>
      <c r="K1533" s="158" t="str">
        <f t="shared" si="143"/>
        <v>GBP</v>
      </c>
      <c r="L1533" s="158" t="str">
        <f t="shared" si="139"/>
        <v>USDGBP45636</v>
      </c>
      <c r="M1533" s="160">
        <f t="shared" si="144"/>
        <v>45636</v>
      </c>
      <c r="N1533" s="158">
        <v>0.94993825401348919</v>
      </c>
      <c r="O1533" s="158">
        <v>0.82555000000000001</v>
      </c>
      <c r="P1533" s="161">
        <f t="shared" si="140"/>
        <v>0.78420000000000001</v>
      </c>
    </row>
    <row r="1534" spans="9:16" x14ac:dyDescent="0.2">
      <c r="I1534" s="158">
        <f t="shared" si="141"/>
        <v>4</v>
      </c>
      <c r="J1534" s="158" t="str">
        <f t="shared" si="142"/>
        <v>USD</v>
      </c>
      <c r="K1534" s="158" t="str">
        <f t="shared" si="143"/>
        <v>GBP</v>
      </c>
      <c r="L1534" s="158" t="str">
        <f t="shared" si="139"/>
        <v>USDGBP45637</v>
      </c>
      <c r="M1534" s="160">
        <f t="shared" si="144"/>
        <v>45637</v>
      </c>
      <c r="N1534" s="158">
        <v>0.95174645474445607</v>
      </c>
      <c r="O1534" s="158">
        <v>0.82457999999999998</v>
      </c>
      <c r="P1534" s="161">
        <f t="shared" si="140"/>
        <v>0.78480000000000005</v>
      </c>
    </row>
    <row r="1535" spans="9:16" x14ac:dyDescent="0.2">
      <c r="I1535" s="158">
        <f t="shared" si="141"/>
        <v>4</v>
      </c>
      <c r="J1535" s="158" t="str">
        <f t="shared" si="142"/>
        <v>USD</v>
      </c>
      <c r="K1535" s="158" t="str">
        <f t="shared" si="143"/>
        <v>GBP</v>
      </c>
      <c r="L1535" s="158" t="str">
        <f t="shared" si="139"/>
        <v>USDGBP45638</v>
      </c>
      <c r="M1535" s="160">
        <f t="shared" si="144"/>
        <v>45638</v>
      </c>
      <c r="N1535" s="158">
        <v>0.95319797922028415</v>
      </c>
      <c r="O1535" s="158">
        <v>0.82428000000000001</v>
      </c>
      <c r="P1535" s="161">
        <f t="shared" si="140"/>
        <v>0.78569999999999995</v>
      </c>
    </row>
    <row r="1536" spans="9:16" x14ac:dyDescent="0.2">
      <c r="I1536" s="158">
        <f t="shared" si="141"/>
        <v>4</v>
      </c>
      <c r="J1536" s="158" t="str">
        <f t="shared" si="142"/>
        <v>USD</v>
      </c>
      <c r="K1536" s="158" t="str">
        <f t="shared" si="143"/>
        <v>GBP</v>
      </c>
      <c r="L1536" s="158" t="str">
        <f t="shared" si="139"/>
        <v>USDGBP45639</v>
      </c>
      <c r="M1536" s="160">
        <f t="shared" si="144"/>
        <v>45639</v>
      </c>
      <c r="N1536" s="158">
        <v>0.95075109336375729</v>
      </c>
      <c r="O1536" s="158">
        <v>0.83043</v>
      </c>
      <c r="P1536" s="161">
        <f t="shared" si="140"/>
        <v>0.78949999999999998</v>
      </c>
    </row>
    <row r="1537" spans="9:16" x14ac:dyDescent="0.2">
      <c r="I1537" s="158">
        <f t="shared" si="141"/>
        <v>4</v>
      </c>
      <c r="J1537" s="158" t="str">
        <f t="shared" si="142"/>
        <v>USD</v>
      </c>
      <c r="K1537" s="158" t="str">
        <f t="shared" si="143"/>
        <v>GBP</v>
      </c>
      <c r="L1537" s="158" t="str">
        <f t="shared" si="139"/>
        <v>USDGBP45640</v>
      </c>
      <c r="M1537" s="160">
        <f t="shared" si="144"/>
        <v>45640</v>
      </c>
      <c r="N1537" s="158">
        <v>0.95075109336375729</v>
      </c>
      <c r="O1537" s="158">
        <v>0.83043</v>
      </c>
      <c r="P1537" s="161">
        <f t="shared" si="140"/>
        <v>0.78949999999999998</v>
      </c>
    </row>
    <row r="1538" spans="9:16" x14ac:dyDescent="0.2">
      <c r="I1538" s="158">
        <f t="shared" si="141"/>
        <v>4</v>
      </c>
      <c r="J1538" s="158" t="str">
        <f t="shared" si="142"/>
        <v>USD</v>
      </c>
      <c r="K1538" s="158" t="str">
        <f t="shared" si="143"/>
        <v>GBP</v>
      </c>
      <c r="L1538" s="158" t="str">
        <f t="shared" si="139"/>
        <v>USDGBP45641</v>
      </c>
      <c r="M1538" s="160">
        <f t="shared" si="144"/>
        <v>45641</v>
      </c>
      <c r="N1538" s="158">
        <v>0.95075109336375729</v>
      </c>
      <c r="O1538" s="158">
        <v>0.83043</v>
      </c>
      <c r="P1538" s="161">
        <f t="shared" si="140"/>
        <v>0.78949999999999998</v>
      </c>
    </row>
    <row r="1539" spans="9:16" x14ac:dyDescent="0.2">
      <c r="I1539" s="158">
        <f t="shared" si="141"/>
        <v>4</v>
      </c>
      <c r="J1539" s="158" t="str">
        <f t="shared" si="142"/>
        <v>USD</v>
      </c>
      <c r="K1539" s="158" t="str">
        <f t="shared" si="143"/>
        <v>GBP</v>
      </c>
      <c r="L1539" s="158" t="str">
        <f t="shared" ref="L1539:L1602" si="145">J1539&amp;K1539&amp;M1539</f>
        <v>USDGBP45642</v>
      </c>
      <c r="M1539" s="160">
        <f t="shared" si="144"/>
        <v>45642</v>
      </c>
      <c r="N1539" s="158">
        <v>0.95256239283673072</v>
      </c>
      <c r="O1539" s="158">
        <v>0.82945000000000002</v>
      </c>
      <c r="P1539" s="161">
        <f t="shared" ref="P1539:P1602" si="146">ROUND(N1539*O1539,4)</f>
        <v>0.79010000000000002</v>
      </c>
    </row>
    <row r="1540" spans="9:16" x14ac:dyDescent="0.2">
      <c r="I1540" s="158">
        <f t="shared" ref="I1540:I1603" si="147">IF(M1539=$G$2,I1539+1,I1539)</f>
        <v>4</v>
      </c>
      <c r="J1540" s="158" t="str">
        <f t="shared" ref="J1540:J1603" si="148">VLOOKUP($I1540,$A:$C,2,FALSE)</f>
        <v>USD</v>
      </c>
      <c r="K1540" s="158" t="str">
        <f t="shared" ref="K1540:K1603" si="149">VLOOKUP($I1540,$A:$C,3,FALSE)</f>
        <v>GBP</v>
      </c>
      <c r="L1540" s="158" t="str">
        <f t="shared" si="145"/>
        <v>USDGBP45643</v>
      </c>
      <c r="M1540" s="160">
        <f t="shared" ref="M1540:M1603" si="150">IF(I1540=I1539,M1539+1,$G$1)</f>
        <v>45643</v>
      </c>
      <c r="N1540" s="158">
        <v>0.95265313899209292</v>
      </c>
      <c r="O1540" s="158">
        <v>0.82647999999999999</v>
      </c>
      <c r="P1540" s="161">
        <f t="shared" si="146"/>
        <v>0.7873</v>
      </c>
    </row>
    <row r="1541" spans="9:16" x14ac:dyDescent="0.2">
      <c r="I1541" s="158">
        <f t="shared" si="147"/>
        <v>4</v>
      </c>
      <c r="J1541" s="158" t="str">
        <f t="shared" si="148"/>
        <v>USD</v>
      </c>
      <c r="K1541" s="158" t="str">
        <f t="shared" si="149"/>
        <v>GBP</v>
      </c>
      <c r="L1541" s="158" t="str">
        <f t="shared" si="145"/>
        <v>USDGBP45644</v>
      </c>
      <c r="M1541" s="160">
        <f t="shared" si="150"/>
        <v>45644</v>
      </c>
      <c r="N1541" s="158">
        <v>0.95274390243902429</v>
      </c>
      <c r="O1541" s="158">
        <v>0.82520000000000004</v>
      </c>
      <c r="P1541" s="161">
        <f t="shared" si="146"/>
        <v>0.78620000000000001</v>
      </c>
    </row>
    <row r="1542" spans="9:16" x14ac:dyDescent="0.2">
      <c r="I1542" s="158">
        <f t="shared" si="147"/>
        <v>4</v>
      </c>
      <c r="J1542" s="158" t="str">
        <f t="shared" si="148"/>
        <v>USD</v>
      </c>
      <c r="K1542" s="158" t="str">
        <f t="shared" si="149"/>
        <v>GBP</v>
      </c>
      <c r="L1542" s="158" t="str">
        <f t="shared" si="145"/>
        <v>USDGBP45645</v>
      </c>
      <c r="M1542" s="160">
        <f t="shared" si="150"/>
        <v>45645</v>
      </c>
      <c r="N1542" s="158">
        <v>0.96200096200096197</v>
      </c>
      <c r="O1542" s="158">
        <v>0.82445000000000002</v>
      </c>
      <c r="P1542" s="161">
        <f t="shared" si="146"/>
        <v>0.79310000000000003</v>
      </c>
    </row>
    <row r="1543" spans="9:16" x14ac:dyDescent="0.2">
      <c r="I1543" s="158">
        <f t="shared" si="147"/>
        <v>4</v>
      </c>
      <c r="J1543" s="158" t="str">
        <f t="shared" si="148"/>
        <v>USD</v>
      </c>
      <c r="K1543" s="158" t="str">
        <f t="shared" si="149"/>
        <v>GBP</v>
      </c>
      <c r="L1543" s="158" t="str">
        <f t="shared" si="145"/>
        <v>USDGBP45646</v>
      </c>
      <c r="M1543" s="160">
        <f t="shared" si="150"/>
        <v>45646</v>
      </c>
      <c r="N1543" s="158">
        <v>0.9624639076034649</v>
      </c>
      <c r="O1543" s="158">
        <v>0.82965</v>
      </c>
      <c r="P1543" s="161">
        <f t="shared" si="146"/>
        <v>0.79849999999999999</v>
      </c>
    </row>
    <row r="1544" spans="9:16" x14ac:dyDescent="0.2">
      <c r="I1544" s="158">
        <f t="shared" si="147"/>
        <v>4</v>
      </c>
      <c r="J1544" s="158" t="str">
        <f t="shared" si="148"/>
        <v>USD</v>
      </c>
      <c r="K1544" s="158" t="str">
        <f t="shared" si="149"/>
        <v>GBP</v>
      </c>
      <c r="L1544" s="158" t="str">
        <f t="shared" si="145"/>
        <v>USDGBP45647</v>
      </c>
      <c r="M1544" s="160">
        <f t="shared" si="150"/>
        <v>45647</v>
      </c>
      <c r="N1544" s="158">
        <v>0.9624639076034649</v>
      </c>
      <c r="O1544" s="158">
        <v>0.82965</v>
      </c>
      <c r="P1544" s="161">
        <f t="shared" si="146"/>
        <v>0.79849999999999999</v>
      </c>
    </row>
    <row r="1545" spans="9:16" x14ac:dyDescent="0.2">
      <c r="I1545" s="158">
        <f t="shared" si="147"/>
        <v>4</v>
      </c>
      <c r="J1545" s="158" t="str">
        <f t="shared" si="148"/>
        <v>USD</v>
      </c>
      <c r="K1545" s="158" t="str">
        <f t="shared" si="149"/>
        <v>GBP</v>
      </c>
      <c r="L1545" s="158" t="str">
        <f t="shared" si="145"/>
        <v>USDGBP45648</v>
      </c>
      <c r="M1545" s="160">
        <f t="shared" si="150"/>
        <v>45648</v>
      </c>
      <c r="N1545" s="158">
        <v>0.9624639076034649</v>
      </c>
      <c r="O1545" s="158">
        <v>0.82965</v>
      </c>
      <c r="P1545" s="161">
        <f t="shared" si="146"/>
        <v>0.79849999999999999</v>
      </c>
    </row>
    <row r="1546" spans="9:16" x14ac:dyDescent="0.2">
      <c r="I1546" s="158">
        <f t="shared" si="147"/>
        <v>4</v>
      </c>
      <c r="J1546" s="158" t="str">
        <f t="shared" si="148"/>
        <v>USD</v>
      </c>
      <c r="K1546" s="158" t="str">
        <f t="shared" si="149"/>
        <v>GBP</v>
      </c>
      <c r="L1546" s="158" t="str">
        <f t="shared" si="145"/>
        <v>USDGBP45649</v>
      </c>
      <c r="M1546" s="160">
        <f t="shared" si="150"/>
        <v>45649</v>
      </c>
      <c r="N1546" s="158">
        <v>0.96218608678918516</v>
      </c>
      <c r="O1546" s="158">
        <v>0.82994999999999997</v>
      </c>
      <c r="P1546" s="161">
        <f t="shared" si="146"/>
        <v>0.79859999999999998</v>
      </c>
    </row>
    <row r="1547" spans="9:16" x14ac:dyDescent="0.2">
      <c r="I1547" s="158">
        <f t="shared" si="147"/>
        <v>4</v>
      </c>
      <c r="J1547" s="158" t="str">
        <f t="shared" si="148"/>
        <v>USD</v>
      </c>
      <c r="K1547" s="158" t="str">
        <f t="shared" si="149"/>
        <v>GBP</v>
      </c>
      <c r="L1547" s="158" t="str">
        <f t="shared" si="145"/>
        <v>USDGBP45650</v>
      </c>
      <c r="M1547" s="160">
        <f t="shared" si="150"/>
        <v>45650</v>
      </c>
      <c r="N1547" s="158">
        <v>0.96200096200096197</v>
      </c>
      <c r="O1547" s="158">
        <v>0.82804999999999995</v>
      </c>
      <c r="P1547" s="161">
        <f t="shared" si="146"/>
        <v>0.79659999999999997</v>
      </c>
    </row>
    <row r="1548" spans="9:16" x14ac:dyDescent="0.2">
      <c r="I1548" s="158">
        <f t="shared" si="147"/>
        <v>4</v>
      </c>
      <c r="J1548" s="158" t="str">
        <f t="shared" si="148"/>
        <v>USD</v>
      </c>
      <c r="K1548" s="158" t="str">
        <f t="shared" si="149"/>
        <v>GBP</v>
      </c>
      <c r="L1548" s="158" t="str">
        <f t="shared" si="145"/>
        <v>USDGBP45651</v>
      </c>
      <c r="M1548" s="160">
        <f t="shared" si="150"/>
        <v>45651</v>
      </c>
      <c r="N1548" s="158">
        <v>0.96200096200096197</v>
      </c>
      <c r="O1548" s="158">
        <v>0.82804999999999995</v>
      </c>
      <c r="P1548" s="161">
        <f t="shared" si="146"/>
        <v>0.79659999999999997</v>
      </c>
    </row>
    <row r="1549" spans="9:16" x14ac:dyDescent="0.2">
      <c r="I1549" s="158">
        <f t="shared" si="147"/>
        <v>4</v>
      </c>
      <c r="J1549" s="158" t="str">
        <f t="shared" si="148"/>
        <v>USD</v>
      </c>
      <c r="K1549" s="158" t="str">
        <f t="shared" si="149"/>
        <v>GBP</v>
      </c>
      <c r="L1549" s="158" t="str">
        <f t="shared" si="145"/>
        <v>USDGBP45652</v>
      </c>
      <c r="M1549" s="160">
        <f t="shared" si="150"/>
        <v>45652</v>
      </c>
      <c r="N1549" s="158">
        <v>0.96200096200096197</v>
      </c>
      <c r="O1549" s="158">
        <v>0.82804999999999995</v>
      </c>
      <c r="P1549" s="161">
        <f t="shared" si="146"/>
        <v>0.79659999999999997</v>
      </c>
    </row>
    <row r="1550" spans="9:16" x14ac:dyDescent="0.2">
      <c r="I1550" s="158">
        <f t="shared" si="147"/>
        <v>4</v>
      </c>
      <c r="J1550" s="158" t="str">
        <f t="shared" si="148"/>
        <v>USD</v>
      </c>
      <c r="K1550" s="158" t="str">
        <f t="shared" si="149"/>
        <v>GBP</v>
      </c>
      <c r="L1550" s="158" t="str">
        <f t="shared" si="145"/>
        <v>USDGBP45653</v>
      </c>
      <c r="M1550" s="160">
        <f t="shared" si="150"/>
        <v>45653</v>
      </c>
      <c r="N1550" s="158">
        <v>0.95831336847149007</v>
      </c>
      <c r="O1550" s="158">
        <v>0.83098000000000005</v>
      </c>
      <c r="P1550" s="161">
        <f t="shared" si="146"/>
        <v>0.79630000000000001</v>
      </c>
    </row>
    <row r="1551" spans="9:16" x14ac:dyDescent="0.2">
      <c r="I1551" s="158">
        <f t="shared" si="147"/>
        <v>4</v>
      </c>
      <c r="J1551" s="158" t="str">
        <f t="shared" si="148"/>
        <v>USD</v>
      </c>
      <c r="K1551" s="158" t="str">
        <f t="shared" si="149"/>
        <v>GBP</v>
      </c>
      <c r="L1551" s="158" t="str">
        <f t="shared" si="145"/>
        <v>USDGBP45654</v>
      </c>
      <c r="M1551" s="160">
        <f t="shared" si="150"/>
        <v>45654</v>
      </c>
      <c r="N1551" s="158">
        <v>0.95831336847149007</v>
      </c>
      <c r="O1551" s="158">
        <v>0.83098000000000005</v>
      </c>
      <c r="P1551" s="161">
        <f t="shared" si="146"/>
        <v>0.79630000000000001</v>
      </c>
    </row>
    <row r="1552" spans="9:16" x14ac:dyDescent="0.2">
      <c r="I1552" s="158">
        <f t="shared" si="147"/>
        <v>4</v>
      </c>
      <c r="J1552" s="158" t="str">
        <f t="shared" si="148"/>
        <v>USD</v>
      </c>
      <c r="K1552" s="158" t="str">
        <f t="shared" si="149"/>
        <v>GBP</v>
      </c>
      <c r="L1552" s="158" t="str">
        <f t="shared" si="145"/>
        <v>USDGBP45655</v>
      </c>
      <c r="M1552" s="160">
        <f t="shared" si="150"/>
        <v>45655</v>
      </c>
      <c r="N1552" s="158">
        <v>0.95831336847149007</v>
      </c>
      <c r="O1552" s="158">
        <v>0.83098000000000005</v>
      </c>
      <c r="P1552" s="161">
        <f t="shared" si="146"/>
        <v>0.79630000000000001</v>
      </c>
    </row>
    <row r="1553" spans="9:16" x14ac:dyDescent="0.2">
      <c r="I1553" s="158">
        <f t="shared" si="147"/>
        <v>4</v>
      </c>
      <c r="J1553" s="158" t="str">
        <f t="shared" si="148"/>
        <v>USD</v>
      </c>
      <c r="K1553" s="158" t="str">
        <f t="shared" si="149"/>
        <v>GBP</v>
      </c>
      <c r="L1553" s="158" t="str">
        <f t="shared" si="145"/>
        <v>USDGBP45656</v>
      </c>
      <c r="M1553" s="160">
        <f t="shared" si="150"/>
        <v>45656</v>
      </c>
      <c r="N1553" s="158">
        <v>0.9574875526618154</v>
      </c>
      <c r="O1553" s="158">
        <v>0.82950000000000002</v>
      </c>
      <c r="P1553" s="161">
        <f t="shared" si="146"/>
        <v>0.79420000000000002</v>
      </c>
    </row>
    <row r="1554" spans="9:16" x14ac:dyDescent="0.2">
      <c r="I1554" s="158">
        <f t="shared" si="147"/>
        <v>4</v>
      </c>
      <c r="J1554" s="158" t="str">
        <f t="shared" si="148"/>
        <v>USD</v>
      </c>
      <c r="K1554" s="158" t="str">
        <f t="shared" si="149"/>
        <v>GBP</v>
      </c>
      <c r="L1554" s="158" t="str">
        <f t="shared" si="145"/>
        <v>USDGBP45657</v>
      </c>
      <c r="M1554" s="160">
        <f t="shared" si="150"/>
        <v>45657</v>
      </c>
      <c r="N1554" s="158">
        <v>0.96255655019732411</v>
      </c>
      <c r="O1554" s="158">
        <v>0.82918000000000003</v>
      </c>
      <c r="P1554" s="161">
        <f t="shared" si="146"/>
        <v>0.79810000000000003</v>
      </c>
    </row>
    <row r="1555" spans="9:16" x14ac:dyDescent="0.2">
      <c r="I1555" s="158">
        <f t="shared" si="147"/>
        <v>4</v>
      </c>
      <c r="J1555" s="158" t="str">
        <f t="shared" si="148"/>
        <v>USD</v>
      </c>
      <c r="K1555" s="158" t="str">
        <f t="shared" si="149"/>
        <v>GBP</v>
      </c>
      <c r="L1555" s="158" t="str">
        <f t="shared" si="145"/>
        <v>USDGBP45658</v>
      </c>
      <c r="M1555" s="160">
        <f t="shared" si="150"/>
        <v>45658</v>
      </c>
      <c r="N1555" s="158">
        <v>0.96255655019732411</v>
      </c>
      <c r="O1555" s="158">
        <v>0.82918000000000003</v>
      </c>
      <c r="P1555" s="161">
        <f t="shared" si="146"/>
        <v>0.79810000000000003</v>
      </c>
    </row>
    <row r="1556" spans="9:16" x14ac:dyDescent="0.2">
      <c r="I1556" s="158">
        <f t="shared" si="147"/>
        <v>4</v>
      </c>
      <c r="J1556" s="158" t="str">
        <f t="shared" si="148"/>
        <v>USD</v>
      </c>
      <c r="K1556" s="158" t="str">
        <f t="shared" si="149"/>
        <v>GBP</v>
      </c>
      <c r="L1556" s="158" t="str">
        <f t="shared" si="145"/>
        <v>USDGBP45659</v>
      </c>
      <c r="M1556" s="160">
        <f t="shared" si="150"/>
        <v>45659</v>
      </c>
      <c r="N1556" s="158">
        <v>0.9688983625617672</v>
      </c>
      <c r="O1556" s="158">
        <v>0.83118000000000003</v>
      </c>
      <c r="P1556" s="161">
        <f t="shared" si="146"/>
        <v>0.80530000000000002</v>
      </c>
    </row>
    <row r="1557" spans="9:16" x14ac:dyDescent="0.2">
      <c r="I1557" s="158">
        <f t="shared" si="147"/>
        <v>4</v>
      </c>
      <c r="J1557" s="158" t="str">
        <f t="shared" si="148"/>
        <v>USD</v>
      </c>
      <c r="K1557" s="158" t="str">
        <f t="shared" si="149"/>
        <v>GBP</v>
      </c>
      <c r="L1557" s="158" t="str">
        <f t="shared" si="145"/>
        <v>USDGBP45660</v>
      </c>
      <c r="M1557" s="160">
        <f t="shared" si="150"/>
        <v>45660</v>
      </c>
      <c r="N1557" s="158">
        <v>0.9709680551509855</v>
      </c>
      <c r="O1557" s="158">
        <v>0.82992999999999995</v>
      </c>
      <c r="P1557" s="161">
        <f t="shared" si="146"/>
        <v>0.80579999999999996</v>
      </c>
    </row>
    <row r="1558" spans="9:16" x14ac:dyDescent="0.2">
      <c r="I1558" s="158">
        <f t="shared" si="147"/>
        <v>4</v>
      </c>
      <c r="J1558" s="158" t="str">
        <f t="shared" si="148"/>
        <v>USD</v>
      </c>
      <c r="K1558" s="158" t="str">
        <f t="shared" si="149"/>
        <v>GBP</v>
      </c>
      <c r="L1558" s="158" t="str">
        <f t="shared" si="145"/>
        <v>USDGBP45661</v>
      </c>
      <c r="M1558" s="160">
        <f t="shared" si="150"/>
        <v>45661</v>
      </c>
      <c r="N1558" s="158">
        <v>0.9709680551509855</v>
      </c>
      <c r="O1558" s="158">
        <v>0.82992999999999995</v>
      </c>
      <c r="P1558" s="161">
        <f t="shared" si="146"/>
        <v>0.80579999999999996</v>
      </c>
    </row>
    <row r="1559" spans="9:16" x14ac:dyDescent="0.2">
      <c r="I1559" s="158">
        <f t="shared" si="147"/>
        <v>4</v>
      </c>
      <c r="J1559" s="158" t="str">
        <f t="shared" si="148"/>
        <v>USD</v>
      </c>
      <c r="K1559" s="158" t="str">
        <f t="shared" si="149"/>
        <v>GBP</v>
      </c>
      <c r="L1559" s="158" t="str">
        <f t="shared" si="145"/>
        <v>USDGBP45662</v>
      </c>
      <c r="M1559" s="160">
        <f t="shared" si="150"/>
        <v>45662</v>
      </c>
      <c r="N1559" s="158">
        <v>0.9709680551509855</v>
      </c>
      <c r="O1559" s="158">
        <v>0.82992999999999995</v>
      </c>
      <c r="P1559" s="161">
        <f t="shared" si="146"/>
        <v>0.80579999999999996</v>
      </c>
    </row>
    <row r="1560" spans="9:16" x14ac:dyDescent="0.2">
      <c r="I1560" s="158">
        <f t="shared" si="147"/>
        <v>4</v>
      </c>
      <c r="J1560" s="158" t="str">
        <f t="shared" si="148"/>
        <v>USD</v>
      </c>
      <c r="K1560" s="158" t="str">
        <f t="shared" si="149"/>
        <v>GBP</v>
      </c>
      <c r="L1560" s="158" t="str">
        <f t="shared" si="145"/>
        <v>USDGBP45663</v>
      </c>
      <c r="M1560" s="160">
        <f t="shared" si="150"/>
        <v>45663</v>
      </c>
      <c r="N1560" s="158">
        <v>0.95914061001342799</v>
      </c>
      <c r="O1560" s="158">
        <v>0.83098000000000005</v>
      </c>
      <c r="P1560" s="161">
        <f t="shared" si="146"/>
        <v>0.79700000000000004</v>
      </c>
    </row>
    <row r="1561" spans="9:16" x14ac:dyDescent="0.2">
      <c r="I1561" s="158">
        <f t="shared" si="147"/>
        <v>4</v>
      </c>
      <c r="J1561" s="158" t="str">
        <f t="shared" si="148"/>
        <v>USD</v>
      </c>
      <c r="K1561" s="158" t="str">
        <f t="shared" si="149"/>
        <v>GBP</v>
      </c>
      <c r="L1561" s="158" t="str">
        <f t="shared" si="145"/>
        <v>USDGBP45664</v>
      </c>
      <c r="M1561" s="160">
        <f t="shared" si="150"/>
        <v>45664</v>
      </c>
      <c r="N1561" s="158">
        <v>0.96218608678918516</v>
      </c>
      <c r="O1561" s="158">
        <v>0.82915000000000005</v>
      </c>
      <c r="P1561" s="161">
        <f t="shared" si="146"/>
        <v>0.79779999999999995</v>
      </c>
    </row>
    <row r="1562" spans="9:16" x14ac:dyDescent="0.2">
      <c r="I1562" s="158">
        <f t="shared" si="147"/>
        <v>4</v>
      </c>
      <c r="J1562" s="158" t="str">
        <f t="shared" si="148"/>
        <v>USD</v>
      </c>
      <c r="K1562" s="158" t="str">
        <f t="shared" si="149"/>
        <v>GBP</v>
      </c>
      <c r="L1562" s="158" t="str">
        <f t="shared" si="145"/>
        <v>USDGBP45665</v>
      </c>
      <c r="M1562" s="160">
        <f t="shared" si="150"/>
        <v>45665</v>
      </c>
      <c r="N1562" s="158">
        <v>0.97219521679953336</v>
      </c>
      <c r="O1562" s="158">
        <v>0.83403000000000005</v>
      </c>
      <c r="P1562" s="161">
        <f t="shared" si="146"/>
        <v>0.81079999999999997</v>
      </c>
    </row>
    <row r="1563" spans="9:16" x14ac:dyDescent="0.2">
      <c r="I1563" s="158">
        <f t="shared" si="147"/>
        <v>4</v>
      </c>
      <c r="J1563" s="158" t="str">
        <f t="shared" si="148"/>
        <v>USD</v>
      </c>
      <c r="K1563" s="158" t="str">
        <f t="shared" si="149"/>
        <v>GBP</v>
      </c>
      <c r="L1563" s="158" t="str">
        <f t="shared" si="145"/>
        <v>USDGBP45666</v>
      </c>
      <c r="M1563" s="160">
        <f t="shared" si="150"/>
        <v>45666</v>
      </c>
      <c r="N1563" s="158">
        <v>0.97040271712760795</v>
      </c>
      <c r="O1563" s="158">
        <v>0.83808000000000005</v>
      </c>
      <c r="P1563" s="161">
        <f t="shared" si="146"/>
        <v>0.81330000000000002</v>
      </c>
    </row>
    <row r="1564" spans="9:16" x14ac:dyDescent="0.2">
      <c r="I1564" s="158">
        <f t="shared" si="147"/>
        <v>4</v>
      </c>
      <c r="J1564" s="158" t="str">
        <f t="shared" si="148"/>
        <v>USD</v>
      </c>
      <c r="K1564" s="158" t="str">
        <f t="shared" si="149"/>
        <v>GBP</v>
      </c>
      <c r="L1564" s="158" t="str">
        <f t="shared" si="145"/>
        <v>USDGBP45667</v>
      </c>
      <c r="M1564" s="160">
        <f t="shared" si="150"/>
        <v>45667</v>
      </c>
      <c r="N1564" s="158">
        <v>0.97049689440993792</v>
      </c>
      <c r="O1564" s="158">
        <v>0.83692999999999995</v>
      </c>
      <c r="P1564" s="161">
        <f t="shared" si="146"/>
        <v>0.81220000000000003</v>
      </c>
    </row>
    <row r="1565" spans="9:16" x14ac:dyDescent="0.2">
      <c r="I1565" s="158">
        <f t="shared" si="147"/>
        <v>4</v>
      </c>
      <c r="J1565" s="158" t="str">
        <f t="shared" si="148"/>
        <v>USD</v>
      </c>
      <c r="K1565" s="158" t="str">
        <f t="shared" si="149"/>
        <v>GBP</v>
      </c>
      <c r="L1565" s="158" t="str">
        <f t="shared" si="145"/>
        <v>USDGBP45668</v>
      </c>
      <c r="M1565" s="160">
        <f t="shared" si="150"/>
        <v>45668</v>
      </c>
      <c r="N1565" s="158">
        <v>0.97049689440993792</v>
      </c>
      <c r="O1565" s="158">
        <v>0.83692999999999995</v>
      </c>
      <c r="P1565" s="161">
        <f t="shared" si="146"/>
        <v>0.81220000000000003</v>
      </c>
    </row>
    <row r="1566" spans="9:16" x14ac:dyDescent="0.2">
      <c r="I1566" s="158">
        <f t="shared" si="147"/>
        <v>4</v>
      </c>
      <c r="J1566" s="158" t="str">
        <f t="shared" si="148"/>
        <v>USD</v>
      </c>
      <c r="K1566" s="158" t="str">
        <f t="shared" si="149"/>
        <v>GBP</v>
      </c>
      <c r="L1566" s="158" t="str">
        <f t="shared" si="145"/>
        <v>USDGBP45669</v>
      </c>
      <c r="M1566" s="160">
        <f t="shared" si="150"/>
        <v>45669</v>
      </c>
      <c r="N1566" s="158">
        <v>0.97049689440993792</v>
      </c>
      <c r="O1566" s="158">
        <v>0.83692999999999995</v>
      </c>
      <c r="P1566" s="161">
        <f t="shared" si="146"/>
        <v>0.81220000000000003</v>
      </c>
    </row>
    <row r="1567" spans="9:16" x14ac:dyDescent="0.2">
      <c r="I1567" s="158">
        <f t="shared" si="147"/>
        <v>4</v>
      </c>
      <c r="J1567" s="158" t="str">
        <f t="shared" si="148"/>
        <v>USD</v>
      </c>
      <c r="K1567" s="158" t="str">
        <f t="shared" si="149"/>
        <v>GBP</v>
      </c>
      <c r="L1567" s="158" t="str">
        <f t="shared" si="145"/>
        <v>USDGBP45670</v>
      </c>
      <c r="M1567" s="160">
        <f t="shared" si="150"/>
        <v>45670</v>
      </c>
      <c r="N1567" s="158">
        <v>0.98058442831927828</v>
      </c>
      <c r="O1567" s="158">
        <v>0.84160000000000001</v>
      </c>
      <c r="P1567" s="161">
        <f t="shared" si="146"/>
        <v>0.82530000000000003</v>
      </c>
    </row>
    <row r="1568" spans="9:16" x14ac:dyDescent="0.2">
      <c r="I1568" s="158">
        <f t="shared" si="147"/>
        <v>4</v>
      </c>
      <c r="J1568" s="158" t="str">
        <f t="shared" si="148"/>
        <v>USD</v>
      </c>
      <c r="K1568" s="158" t="str">
        <f t="shared" si="149"/>
        <v>GBP</v>
      </c>
      <c r="L1568" s="158" t="str">
        <f t="shared" si="145"/>
        <v>USDGBP45671</v>
      </c>
      <c r="M1568" s="160">
        <f t="shared" si="150"/>
        <v>45671</v>
      </c>
      <c r="N1568" s="158">
        <v>0.9760858955588092</v>
      </c>
      <c r="O1568" s="158">
        <v>0.84287999999999996</v>
      </c>
      <c r="P1568" s="161">
        <f t="shared" si="146"/>
        <v>0.82269999999999999</v>
      </c>
    </row>
    <row r="1569" spans="9:16" x14ac:dyDescent="0.2">
      <c r="I1569" s="158">
        <f t="shared" si="147"/>
        <v>4</v>
      </c>
      <c r="J1569" s="158" t="str">
        <f t="shared" si="148"/>
        <v>USD</v>
      </c>
      <c r="K1569" s="158" t="str">
        <f t="shared" si="149"/>
        <v>GBP</v>
      </c>
      <c r="L1569" s="158" t="str">
        <f t="shared" si="145"/>
        <v>USDGBP45672</v>
      </c>
      <c r="M1569" s="160">
        <f t="shared" si="150"/>
        <v>45672</v>
      </c>
      <c r="N1569" s="158">
        <v>0.970873786407767</v>
      </c>
      <c r="O1569" s="158">
        <v>0.84313000000000005</v>
      </c>
      <c r="P1569" s="161">
        <f t="shared" si="146"/>
        <v>0.81859999999999999</v>
      </c>
    </row>
    <row r="1570" spans="9:16" x14ac:dyDescent="0.2">
      <c r="I1570" s="158">
        <f t="shared" si="147"/>
        <v>4</v>
      </c>
      <c r="J1570" s="158" t="str">
        <f t="shared" si="148"/>
        <v>USD</v>
      </c>
      <c r="K1570" s="158" t="str">
        <f t="shared" si="149"/>
        <v>GBP</v>
      </c>
      <c r="L1570" s="158" t="str">
        <f t="shared" si="145"/>
        <v>USDGBP45673</v>
      </c>
      <c r="M1570" s="160">
        <f t="shared" si="150"/>
        <v>45673</v>
      </c>
      <c r="N1570" s="158">
        <v>0.97352024922118385</v>
      </c>
      <c r="O1570" s="158">
        <v>0.84258</v>
      </c>
      <c r="P1570" s="161">
        <f t="shared" si="146"/>
        <v>0.82030000000000003</v>
      </c>
    </row>
    <row r="1571" spans="9:16" x14ac:dyDescent="0.2">
      <c r="I1571" s="158">
        <f t="shared" si="147"/>
        <v>4</v>
      </c>
      <c r="J1571" s="158" t="str">
        <f t="shared" si="148"/>
        <v>USD</v>
      </c>
      <c r="K1571" s="158" t="str">
        <f t="shared" si="149"/>
        <v>GBP</v>
      </c>
      <c r="L1571" s="158" t="str">
        <f t="shared" si="145"/>
        <v>USDGBP45674</v>
      </c>
      <c r="M1571" s="160">
        <f t="shared" si="150"/>
        <v>45674</v>
      </c>
      <c r="N1571" s="158">
        <v>0.97106234220236931</v>
      </c>
      <c r="O1571" s="158">
        <v>0.84453</v>
      </c>
      <c r="P1571" s="161">
        <f t="shared" si="146"/>
        <v>0.82010000000000005</v>
      </c>
    </row>
    <row r="1572" spans="9:16" x14ac:dyDescent="0.2">
      <c r="I1572" s="158">
        <f t="shared" si="147"/>
        <v>4</v>
      </c>
      <c r="J1572" s="158" t="str">
        <f t="shared" si="148"/>
        <v>USD</v>
      </c>
      <c r="K1572" s="158" t="str">
        <f t="shared" si="149"/>
        <v>GBP</v>
      </c>
      <c r="L1572" s="158" t="str">
        <f t="shared" si="145"/>
        <v>USDGBP45675</v>
      </c>
      <c r="M1572" s="160">
        <f t="shared" si="150"/>
        <v>45675</v>
      </c>
      <c r="N1572" s="158">
        <v>0.97106234220236931</v>
      </c>
      <c r="O1572" s="158">
        <v>0.84453</v>
      </c>
      <c r="P1572" s="161">
        <f t="shared" si="146"/>
        <v>0.82010000000000005</v>
      </c>
    </row>
    <row r="1573" spans="9:16" x14ac:dyDescent="0.2">
      <c r="I1573" s="158">
        <f t="shared" si="147"/>
        <v>4</v>
      </c>
      <c r="J1573" s="158" t="str">
        <f t="shared" si="148"/>
        <v>USD</v>
      </c>
      <c r="K1573" s="158" t="str">
        <f t="shared" si="149"/>
        <v>GBP</v>
      </c>
      <c r="L1573" s="158" t="str">
        <f t="shared" si="145"/>
        <v>USDGBP45676</v>
      </c>
      <c r="M1573" s="160">
        <f t="shared" si="150"/>
        <v>45676</v>
      </c>
      <c r="N1573" s="158">
        <v>0.97106234220236931</v>
      </c>
      <c r="O1573" s="158">
        <v>0.84453</v>
      </c>
      <c r="P1573" s="161">
        <f t="shared" si="146"/>
        <v>0.82010000000000005</v>
      </c>
    </row>
    <row r="1574" spans="9:16" x14ac:dyDescent="0.2">
      <c r="I1574" s="158">
        <f t="shared" si="147"/>
        <v>4</v>
      </c>
      <c r="J1574" s="158" t="str">
        <f t="shared" si="148"/>
        <v>USD</v>
      </c>
      <c r="K1574" s="158" t="str">
        <f t="shared" si="149"/>
        <v>GBP</v>
      </c>
      <c r="L1574" s="158" t="str">
        <f t="shared" si="145"/>
        <v>USDGBP45677</v>
      </c>
      <c r="M1574" s="160">
        <f t="shared" si="150"/>
        <v>45677</v>
      </c>
      <c r="N1574" s="158">
        <v>0.96936797208220238</v>
      </c>
      <c r="O1574" s="158">
        <v>0.84587999999999997</v>
      </c>
      <c r="P1574" s="161">
        <f t="shared" si="146"/>
        <v>0.82</v>
      </c>
    </row>
    <row r="1575" spans="9:16" x14ac:dyDescent="0.2">
      <c r="I1575" s="158">
        <f t="shared" si="147"/>
        <v>4</v>
      </c>
      <c r="J1575" s="158" t="str">
        <f t="shared" si="148"/>
        <v>USD</v>
      </c>
      <c r="K1575" s="158" t="str">
        <f t="shared" si="149"/>
        <v>GBP</v>
      </c>
      <c r="L1575" s="158" t="str">
        <f t="shared" si="145"/>
        <v>USDGBP45678</v>
      </c>
      <c r="M1575" s="160">
        <f t="shared" si="150"/>
        <v>45678</v>
      </c>
      <c r="N1575" s="158">
        <v>0.96553055904219365</v>
      </c>
      <c r="O1575" s="158">
        <v>0.84553</v>
      </c>
      <c r="P1575" s="161">
        <f t="shared" si="146"/>
        <v>0.81640000000000001</v>
      </c>
    </row>
    <row r="1576" spans="9:16" x14ac:dyDescent="0.2">
      <c r="I1576" s="158">
        <f t="shared" si="147"/>
        <v>4</v>
      </c>
      <c r="J1576" s="158" t="str">
        <f t="shared" si="148"/>
        <v>USD</v>
      </c>
      <c r="K1576" s="158" t="str">
        <f t="shared" si="149"/>
        <v>GBP</v>
      </c>
      <c r="L1576" s="158" t="str">
        <f t="shared" si="145"/>
        <v>USDGBP45679</v>
      </c>
      <c r="M1576" s="160">
        <f t="shared" si="150"/>
        <v>45679</v>
      </c>
      <c r="N1576" s="158">
        <v>0.95757923968208369</v>
      </c>
      <c r="O1576" s="158">
        <v>0.84465999999999997</v>
      </c>
      <c r="P1576" s="161">
        <f t="shared" si="146"/>
        <v>0.80879999999999996</v>
      </c>
    </row>
    <row r="1577" spans="9:16" x14ac:dyDescent="0.2">
      <c r="I1577" s="158">
        <f t="shared" si="147"/>
        <v>4</v>
      </c>
      <c r="J1577" s="158" t="str">
        <f t="shared" si="148"/>
        <v>USD</v>
      </c>
      <c r="K1577" s="158" t="str">
        <f t="shared" si="149"/>
        <v>GBP</v>
      </c>
      <c r="L1577" s="158" t="str">
        <f t="shared" si="145"/>
        <v>USDGBP45680</v>
      </c>
      <c r="M1577" s="160">
        <f t="shared" si="150"/>
        <v>45680</v>
      </c>
      <c r="N1577" s="158">
        <v>0.96116878123798544</v>
      </c>
      <c r="O1577" s="158">
        <v>0.84467999999999999</v>
      </c>
      <c r="P1577" s="161">
        <f t="shared" si="146"/>
        <v>0.81189999999999996</v>
      </c>
    </row>
    <row r="1578" spans="9:16" x14ac:dyDescent="0.2">
      <c r="I1578" s="158">
        <f t="shared" si="147"/>
        <v>4</v>
      </c>
      <c r="J1578" s="158" t="str">
        <f t="shared" si="148"/>
        <v>USD</v>
      </c>
      <c r="K1578" s="158" t="str">
        <f t="shared" si="149"/>
        <v>GBP</v>
      </c>
      <c r="L1578" s="158" t="str">
        <f t="shared" si="145"/>
        <v>USDGBP45681</v>
      </c>
      <c r="M1578" s="160">
        <f t="shared" si="150"/>
        <v>45681</v>
      </c>
      <c r="N1578" s="158">
        <v>0.9549274255156609</v>
      </c>
      <c r="O1578" s="158">
        <v>0.84413000000000005</v>
      </c>
      <c r="P1578" s="161">
        <f t="shared" si="146"/>
        <v>0.80610000000000004</v>
      </c>
    </row>
    <row r="1579" spans="9:16" x14ac:dyDescent="0.2">
      <c r="I1579" s="158">
        <f t="shared" si="147"/>
        <v>4</v>
      </c>
      <c r="J1579" s="158" t="str">
        <f t="shared" si="148"/>
        <v>USD</v>
      </c>
      <c r="K1579" s="158" t="str">
        <f t="shared" si="149"/>
        <v>GBP</v>
      </c>
      <c r="L1579" s="158" t="str">
        <f t="shared" si="145"/>
        <v>USDGBP45682</v>
      </c>
      <c r="M1579" s="160">
        <f t="shared" si="150"/>
        <v>45682</v>
      </c>
      <c r="N1579" s="158">
        <v>0.9549274255156609</v>
      </c>
      <c r="O1579" s="158">
        <v>0.84413000000000005</v>
      </c>
      <c r="P1579" s="161">
        <f t="shared" si="146"/>
        <v>0.80610000000000004</v>
      </c>
    </row>
    <row r="1580" spans="9:16" x14ac:dyDescent="0.2">
      <c r="I1580" s="158">
        <f t="shared" si="147"/>
        <v>4</v>
      </c>
      <c r="J1580" s="158" t="str">
        <f t="shared" si="148"/>
        <v>USD</v>
      </c>
      <c r="K1580" s="158" t="str">
        <f t="shared" si="149"/>
        <v>GBP</v>
      </c>
      <c r="L1580" s="158" t="str">
        <f t="shared" si="145"/>
        <v>USDGBP45683</v>
      </c>
      <c r="M1580" s="160">
        <f t="shared" si="150"/>
        <v>45683</v>
      </c>
      <c r="N1580" s="158">
        <v>0.9549274255156609</v>
      </c>
      <c r="O1580" s="158">
        <v>0.84413000000000005</v>
      </c>
      <c r="P1580" s="161">
        <f t="shared" si="146"/>
        <v>0.80610000000000004</v>
      </c>
    </row>
    <row r="1581" spans="9:16" x14ac:dyDescent="0.2">
      <c r="I1581" s="158">
        <f t="shared" si="147"/>
        <v>4</v>
      </c>
      <c r="J1581" s="158" t="str">
        <f t="shared" si="148"/>
        <v>USD</v>
      </c>
      <c r="K1581" s="158" t="str">
        <f t="shared" si="149"/>
        <v>GBP</v>
      </c>
      <c r="L1581" s="158" t="str">
        <f t="shared" si="145"/>
        <v>USDGBP45684</v>
      </c>
      <c r="M1581" s="160">
        <f t="shared" si="150"/>
        <v>45684</v>
      </c>
      <c r="N1581" s="158">
        <v>0.94966761633428309</v>
      </c>
      <c r="O1581" s="158">
        <v>0.84106000000000003</v>
      </c>
      <c r="P1581" s="161">
        <f t="shared" si="146"/>
        <v>0.79869999999999997</v>
      </c>
    </row>
    <row r="1582" spans="9:16" x14ac:dyDescent="0.2">
      <c r="I1582" s="158">
        <f t="shared" si="147"/>
        <v>4</v>
      </c>
      <c r="J1582" s="158" t="str">
        <f t="shared" si="148"/>
        <v>USD</v>
      </c>
      <c r="K1582" s="158" t="str">
        <f t="shared" si="149"/>
        <v>GBP</v>
      </c>
      <c r="L1582" s="158" t="str">
        <f t="shared" si="145"/>
        <v>USDGBP45685</v>
      </c>
      <c r="M1582" s="160">
        <f t="shared" si="150"/>
        <v>45685</v>
      </c>
      <c r="N1582" s="158">
        <v>0.95960080606467713</v>
      </c>
      <c r="O1582" s="158">
        <v>0.83867999999999998</v>
      </c>
      <c r="P1582" s="161">
        <f t="shared" si="146"/>
        <v>0.80479999999999996</v>
      </c>
    </row>
    <row r="1583" spans="9:16" x14ac:dyDescent="0.2">
      <c r="I1583" s="158">
        <f t="shared" si="147"/>
        <v>4</v>
      </c>
      <c r="J1583" s="158" t="str">
        <f t="shared" si="148"/>
        <v>USD</v>
      </c>
      <c r="K1583" s="158" t="str">
        <f t="shared" si="149"/>
        <v>GBP</v>
      </c>
      <c r="L1583" s="158" t="str">
        <f t="shared" si="145"/>
        <v>USDGBP45686</v>
      </c>
      <c r="M1583" s="160">
        <f t="shared" si="150"/>
        <v>45686</v>
      </c>
      <c r="N1583" s="158">
        <v>0.96190842631781448</v>
      </c>
      <c r="O1583" s="158">
        <v>0.83723000000000003</v>
      </c>
      <c r="P1583" s="161">
        <f t="shared" si="146"/>
        <v>0.80530000000000002</v>
      </c>
    </row>
    <row r="1584" spans="9:16" x14ac:dyDescent="0.2">
      <c r="I1584" s="158">
        <f t="shared" si="147"/>
        <v>4</v>
      </c>
      <c r="J1584" s="158" t="str">
        <f t="shared" si="148"/>
        <v>USD</v>
      </c>
      <c r="K1584" s="158" t="str">
        <f t="shared" si="149"/>
        <v>GBP</v>
      </c>
      <c r="L1584" s="158" t="str">
        <f t="shared" si="145"/>
        <v>USDGBP45687</v>
      </c>
      <c r="M1584" s="160">
        <f t="shared" si="150"/>
        <v>45687</v>
      </c>
      <c r="N1584" s="158">
        <v>0.96126117466115546</v>
      </c>
      <c r="O1584" s="158">
        <v>0.83684999999999998</v>
      </c>
      <c r="P1584" s="161">
        <f t="shared" si="146"/>
        <v>0.8044</v>
      </c>
    </row>
    <row r="1585" spans="9:16" x14ac:dyDescent="0.2">
      <c r="I1585" s="158">
        <f t="shared" si="147"/>
        <v>4</v>
      </c>
      <c r="J1585" s="158" t="str">
        <f t="shared" si="148"/>
        <v>USD</v>
      </c>
      <c r="K1585" s="158" t="str">
        <f t="shared" si="149"/>
        <v>GBP</v>
      </c>
      <c r="L1585" s="158" t="str">
        <f t="shared" si="145"/>
        <v>USDGBP45688</v>
      </c>
      <c r="M1585" s="160">
        <f t="shared" si="150"/>
        <v>45688</v>
      </c>
      <c r="N1585" s="158">
        <v>0.96218608678918516</v>
      </c>
      <c r="O1585" s="158">
        <v>0.83608000000000005</v>
      </c>
      <c r="P1585" s="161">
        <f t="shared" si="146"/>
        <v>0.80449999999999999</v>
      </c>
    </row>
    <row r="1586" spans="9:16" x14ac:dyDescent="0.2">
      <c r="I1586" s="158">
        <f t="shared" si="147"/>
        <v>4</v>
      </c>
      <c r="J1586" s="158" t="str">
        <f t="shared" si="148"/>
        <v>USD</v>
      </c>
      <c r="K1586" s="158" t="str">
        <f t="shared" si="149"/>
        <v>GBP</v>
      </c>
      <c r="L1586" s="158" t="str">
        <f t="shared" si="145"/>
        <v>USDGBP45689</v>
      </c>
      <c r="M1586" s="160">
        <f t="shared" si="150"/>
        <v>45689</v>
      </c>
      <c r="N1586" s="158">
        <v>0.96218608678918516</v>
      </c>
      <c r="O1586" s="158">
        <v>0.83608000000000005</v>
      </c>
      <c r="P1586" s="161">
        <f t="shared" si="146"/>
        <v>0.80449999999999999</v>
      </c>
    </row>
    <row r="1587" spans="9:16" x14ac:dyDescent="0.2">
      <c r="I1587" s="158">
        <f t="shared" si="147"/>
        <v>4</v>
      </c>
      <c r="J1587" s="158" t="str">
        <f t="shared" si="148"/>
        <v>USD</v>
      </c>
      <c r="K1587" s="158" t="str">
        <f t="shared" si="149"/>
        <v>GBP</v>
      </c>
      <c r="L1587" s="158" t="str">
        <f t="shared" si="145"/>
        <v>USDGBP45690</v>
      </c>
      <c r="M1587" s="160">
        <f t="shared" si="150"/>
        <v>45690</v>
      </c>
      <c r="N1587" s="158">
        <v>0.96218608678918516</v>
      </c>
      <c r="O1587" s="158">
        <v>0.83608000000000005</v>
      </c>
      <c r="P1587" s="161">
        <f t="shared" si="146"/>
        <v>0.80449999999999999</v>
      </c>
    </row>
    <row r="1588" spans="9:16" x14ac:dyDescent="0.2">
      <c r="I1588" s="158">
        <f t="shared" si="147"/>
        <v>4</v>
      </c>
      <c r="J1588" s="158" t="str">
        <f t="shared" si="148"/>
        <v>USD</v>
      </c>
      <c r="K1588" s="158" t="str">
        <f t="shared" si="149"/>
        <v>GBP</v>
      </c>
      <c r="L1588" s="158" t="str">
        <f t="shared" si="145"/>
        <v>USDGBP45691</v>
      </c>
      <c r="M1588" s="160">
        <f t="shared" si="150"/>
        <v>45691</v>
      </c>
      <c r="N1588" s="158">
        <v>0.97333073778469914</v>
      </c>
      <c r="O1588" s="158">
        <v>0.83135999999999999</v>
      </c>
      <c r="P1588" s="161">
        <f t="shared" si="146"/>
        <v>0.80920000000000003</v>
      </c>
    </row>
    <row r="1589" spans="9:16" x14ac:dyDescent="0.2">
      <c r="I1589" s="158">
        <f t="shared" si="147"/>
        <v>4</v>
      </c>
      <c r="J1589" s="158" t="str">
        <f t="shared" si="148"/>
        <v>USD</v>
      </c>
      <c r="K1589" s="158" t="str">
        <f t="shared" si="149"/>
        <v>GBP</v>
      </c>
      <c r="L1589" s="158" t="str">
        <f t="shared" si="145"/>
        <v>USDGBP45692</v>
      </c>
      <c r="M1589" s="160">
        <f t="shared" si="150"/>
        <v>45692</v>
      </c>
      <c r="N1589" s="158">
        <v>0.96758587324625056</v>
      </c>
      <c r="O1589" s="158">
        <v>0.83187999999999995</v>
      </c>
      <c r="P1589" s="161">
        <f t="shared" si="146"/>
        <v>0.80489999999999995</v>
      </c>
    </row>
    <row r="1590" spans="9:16" x14ac:dyDescent="0.2">
      <c r="I1590" s="158">
        <f t="shared" si="147"/>
        <v>4</v>
      </c>
      <c r="J1590" s="158" t="str">
        <f t="shared" si="148"/>
        <v>USD</v>
      </c>
      <c r="K1590" s="158" t="str">
        <f t="shared" si="149"/>
        <v>GBP</v>
      </c>
      <c r="L1590" s="158" t="str">
        <f t="shared" si="145"/>
        <v>USDGBP45693</v>
      </c>
      <c r="M1590" s="160">
        <f t="shared" si="150"/>
        <v>45693</v>
      </c>
      <c r="N1590" s="158">
        <v>0.95950873152945693</v>
      </c>
      <c r="O1590" s="158">
        <v>0.83084999999999998</v>
      </c>
      <c r="P1590" s="161">
        <f t="shared" si="146"/>
        <v>0.79720000000000002</v>
      </c>
    </row>
    <row r="1591" spans="9:16" x14ac:dyDescent="0.2">
      <c r="I1591" s="158">
        <f t="shared" si="147"/>
        <v>4</v>
      </c>
      <c r="J1591" s="158" t="str">
        <f t="shared" si="148"/>
        <v>USD</v>
      </c>
      <c r="K1591" s="158" t="str">
        <f t="shared" si="149"/>
        <v>GBP</v>
      </c>
      <c r="L1591" s="158" t="str">
        <f t="shared" si="145"/>
        <v>USDGBP45694</v>
      </c>
      <c r="M1591" s="160">
        <f t="shared" si="150"/>
        <v>45694</v>
      </c>
      <c r="N1591" s="158">
        <v>0.96525096525096521</v>
      </c>
      <c r="O1591" s="158">
        <v>0.83687999999999996</v>
      </c>
      <c r="P1591" s="161">
        <f t="shared" si="146"/>
        <v>0.80779999999999996</v>
      </c>
    </row>
    <row r="1592" spans="9:16" x14ac:dyDescent="0.2">
      <c r="I1592" s="158">
        <f t="shared" si="147"/>
        <v>4</v>
      </c>
      <c r="J1592" s="158" t="str">
        <f t="shared" si="148"/>
        <v>USD</v>
      </c>
      <c r="K1592" s="158" t="str">
        <f t="shared" si="149"/>
        <v>GBP</v>
      </c>
      <c r="L1592" s="158" t="str">
        <f t="shared" si="145"/>
        <v>USDGBP45695</v>
      </c>
      <c r="M1592" s="160">
        <f t="shared" si="150"/>
        <v>45695</v>
      </c>
      <c r="N1592" s="158">
        <v>0.96366965404259408</v>
      </c>
      <c r="O1592" s="158">
        <v>0.83352999999999999</v>
      </c>
      <c r="P1592" s="161">
        <f t="shared" si="146"/>
        <v>0.80320000000000003</v>
      </c>
    </row>
    <row r="1593" spans="9:16" x14ac:dyDescent="0.2">
      <c r="I1593" s="158">
        <f t="shared" si="147"/>
        <v>4</v>
      </c>
      <c r="J1593" s="158" t="str">
        <f t="shared" si="148"/>
        <v>USD</v>
      </c>
      <c r="K1593" s="158" t="str">
        <f t="shared" si="149"/>
        <v>GBP</v>
      </c>
      <c r="L1593" s="158" t="str">
        <f t="shared" si="145"/>
        <v>USDGBP45696</v>
      </c>
      <c r="M1593" s="160">
        <f t="shared" si="150"/>
        <v>45696</v>
      </c>
      <c r="N1593" s="158">
        <v>0.96366965404259408</v>
      </c>
      <c r="O1593" s="158">
        <v>0.83352999999999999</v>
      </c>
      <c r="P1593" s="161">
        <f t="shared" si="146"/>
        <v>0.80320000000000003</v>
      </c>
    </row>
    <row r="1594" spans="9:16" x14ac:dyDescent="0.2">
      <c r="I1594" s="158">
        <f t="shared" si="147"/>
        <v>4</v>
      </c>
      <c r="J1594" s="158" t="str">
        <f t="shared" si="148"/>
        <v>USD</v>
      </c>
      <c r="K1594" s="158" t="str">
        <f t="shared" si="149"/>
        <v>GBP</v>
      </c>
      <c r="L1594" s="158" t="str">
        <f t="shared" si="145"/>
        <v>USDGBP45697</v>
      </c>
      <c r="M1594" s="160">
        <f t="shared" si="150"/>
        <v>45697</v>
      </c>
      <c r="N1594" s="158">
        <v>0.96366965404259408</v>
      </c>
      <c r="O1594" s="158">
        <v>0.83352999999999999</v>
      </c>
      <c r="P1594" s="161">
        <f t="shared" si="146"/>
        <v>0.80320000000000003</v>
      </c>
    </row>
    <row r="1595" spans="9:16" x14ac:dyDescent="0.2">
      <c r="I1595" s="158">
        <f t="shared" si="147"/>
        <v>4</v>
      </c>
      <c r="J1595" s="158" t="str">
        <f t="shared" si="148"/>
        <v>USD</v>
      </c>
      <c r="K1595" s="158" t="str">
        <f t="shared" si="149"/>
        <v>GBP</v>
      </c>
      <c r="L1595" s="158" t="str">
        <f t="shared" si="145"/>
        <v>USDGBP45698</v>
      </c>
      <c r="M1595" s="160">
        <f t="shared" si="150"/>
        <v>45698</v>
      </c>
      <c r="N1595" s="158">
        <v>0.96899224806201545</v>
      </c>
      <c r="O1595" s="158">
        <v>0.83282999999999996</v>
      </c>
      <c r="P1595" s="161">
        <f t="shared" si="146"/>
        <v>0.80700000000000005</v>
      </c>
    </row>
    <row r="1596" spans="9:16" x14ac:dyDescent="0.2">
      <c r="I1596" s="158">
        <f t="shared" si="147"/>
        <v>4</v>
      </c>
      <c r="J1596" s="158" t="str">
        <f t="shared" si="148"/>
        <v>USD</v>
      </c>
      <c r="K1596" s="158" t="str">
        <f t="shared" si="149"/>
        <v>GBP</v>
      </c>
      <c r="L1596" s="158" t="str">
        <f t="shared" si="145"/>
        <v>USDGBP45699</v>
      </c>
      <c r="M1596" s="160">
        <f t="shared" si="150"/>
        <v>45699</v>
      </c>
      <c r="N1596" s="158">
        <v>0.96861681518791165</v>
      </c>
      <c r="O1596" s="158">
        <v>0.83355000000000001</v>
      </c>
      <c r="P1596" s="161">
        <f t="shared" si="146"/>
        <v>0.80740000000000001</v>
      </c>
    </row>
    <row r="1597" spans="9:16" x14ac:dyDescent="0.2">
      <c r="I1597" s="158">
        <f t="shared" si="147"/>
        <v>4</v>
      </c>
      <c r="J1597" s="158" t="str">
        <f t="shared" si="148"/>
        <v>USD</v>
      </c>
      <c r="K1597" s="158" t="str">
        <f t="shared" si="149"/>
        <v>GBP</v>
      </c>
      <c r="L1597" s="158" t="str">
        <f t="shared" si="145"/>
        <v>USDGBP45700</v>
      </c>
      <c r="M1597" s="160">
        <f t="shared" si="150"/>
        <v>45700</v>
      </c>
      <c r="N1597" s="158">
        <v>0.96432015429122475</v>
      </c>
      <c r="O1597" s="158">
        <v>0.83338000000000001</v>
      </c>
      <c r="P1597" s="161">
        <f t="shared" si="146"/>
        <v>0.80359999999999998</v>
      </c>
    </row>
    <row r="1598" spans="9:16" x14ac:dyDescent="0.2">
      <c r="I1598" s="158">
        <f t="shared" si="147"/>
        <v>4</v>
      </c>
      <c r="J1598" s="158" t="str">
        <f t="shared" si="148"/>
        <v>USD</v>
      </c>
      <c r="K1598" s="158" t="str">
        <f t="shared" si="149"/>
        <v>GBP</v>
      </c>
      <c r="L1598" s="158" t="str">
        <f t="shared" si="145"/>
        <v>USDGBP45701</v>
      </c>
      <c r="M1598" s="160">
        <f t="shared" si="150"/>
        <v>45701</v>
      </c>
      <c r="N1598" s="158">
        <v>0.9624639076034649</v>
      </c>
      <c r="O1598" s="158">
        <v>0.83313000000000004</v>
      </c>
      <c r="P1598" s="161">
        <f t="shared" si="146"/>
        <v>0.80189999999999995</v>
      </c>
    </row>
    <row r="1599" spans="9:16" x14ac:dyDescent="0.2">
      <c r="I1599" s="158">
        <f t="shared" si="147"/>
        <v>4</v>
      </c>
      <c r="J1599" s="158" t="str">
        <f t="shared" si="148"/>
        <v>USD</v>
      </c>
      <c r="K1599" s="158" t="str">
        <f t="shared" si="149"/>
        <v>GBP</v>
      </c>
      <c r="L1599" s="158" t="str">
        <f t="shared" si="145"/>
        <v>USDGBP45702</v>
      </c>
      <c r="M1599" s="160">
        <f t="shared" si="150"/>
        <v>45702</v>
      </c>
      <c r="N1599" s="158">
        <v>0.95438060698606597</v>
      </c>
      <c r="O1599" s="158">
        <v>0.83214999999999995</v>
      </c>
      <c r="P1599" s="161">
        <f t="shared" si="146"/>
        <v>0.79420000000000002</v>
      </c>
    </row>
    <row r="1600" spans="9:16" x14ac:dyDescent="0.2">
      <c r="I1600" s="158">
        <f t="shared" si="147"/>
        <v>4</v>
      </c>
      <c r="J1600" s="158" t="str">
        <f t="shared" si="148"/>
        <v>USD</v>
      </c>
      <c r="K1600" s="158" t="str">
        <f t="shared" si="149"/>
        <v>GBP</v>
      </c>
      <c r="L1600" s="158" t="str">
        <f t="shared" si="145"/>
        <v>USDGBP45703</v>
      </c>
      <c r="M1600" s="160">
        <f t="shared" si="150"/>
        <v>45703</v>
      </c>
      <c r="N1600" s="158">
        <v>0.95438060698606597</v>
      </c>
      <c r="O1600" s="158">
        <v>0.83214999999999995</v>
      </c>
      <c r="P1600" s="161">
        <f t="shared" si="146"/>
        <v>0.79420000000000002</v>
      </c>
    </row>
    <row r="1601" spans="9:16" x14ac:dyDescent="0.2">
      <c r="I1601" s="158">
        <f t="shared" si="147"/>
        <v>4</v>
      </c>
      <c r="J1601" s="158" t="str">
        <f t="shared" si="148"/>
        <v>USD</v>
      </c>
      <c r="K1601" s="158" t="str">
        <f t="shared" si="149"/>
        <v>GBP</v>
      </c>
      <c r="L1601" s="158" t="str">
        <f t="shared" si="145"/>
        <v>USDGBP45704</v>
      </c>
      <c r="M1601" s="160">
        <f t="shared" si="150"/>
        <v>45704</v>
      </c>
      <c r="N1601" s="158">
        <v>0.95438060698606597</v>
      </c>
      <c r="O1601" s="158">
        <v>0.83214999999999995</v>
      </c>
      <c r="P1601" s="161">
        <f t="shared" si="146"/>
        <v>0.79420000000000002</v>
      </c>
    </row>
    <row r="1602" spans="9:16" x14ac:dyDescent="0.2">
      <c r="I1602" s="158">
        <f t="shared" si="147"/>
        <v>4</v>
      </c>
      <c r="J1602" s="158" t="str">
        <f t="shared" si="148"/>
        <v>USD</v>
      </c>
      <c r="K1602" s="158" t="str">
        <f t="shared" si="149"/>
        <v>GBP</v>
      </c>
      <c r="L1602" s="158" t="str">
        <f t="shared" si="145"/>
        <v>USDGBP45705</v>
      </c>
      <c r="M1602" s="160">
        <f t="shared" si="150"/>
        <v>45705</v>
      </c>
      <c r="N1602" s="158">
        <v>0.95483624558388247</v>
      </c>
      <c r="O1602" s="158">
        <v>0.83133000000000001</v>
      </c>
      <c r="P1602" s="161">
        <f t="shared" si="146"/>
        <v>0.79379999999999995</v>
      </c>
    </row>
    <row r="1603" spans="9:16" x14ac:dyDescent="0.2">
      <c r="I1603" s="158">
        <f t="shared" si="147"/>
        <v>4</v>
      </c>
      <c r="J1603" s="158" t="str">
        <f t="shared" si="148"/>
        <v>USD</v>
      </c>
      <c r="K1603" s="158" t="str">
        <f t="shared" si="149"/>
        <v>GBP</v>
      </c>
      <c r="L1603" s="158" t="str">
        <f t="shared" ref="L1603:L1666" si="151">J1603&amp;K1603&amp;M1603</f>
        <v>USDGBP45706</v>
      </c>
      <c r="M1603" s="160">
        <f t="shared" si="150"/>
        <v>45706</v>
      </c>
      <c r="N1603" s="158">
        <v>0.95721259691777549</v>
      </c>
      <c r="O1603" s="158">
        <v>0.83025000000000004</v>
      </c>
      <c r="P1603" s="161">
        <f t="shared" ref="P1603:P1666" si="152">ROUND(N1603*O1603,4)</f>
        <v>0.79469999999999996</v>
      </c>
    </row>
    <row r="1604" spans="9:16" x14ac:dyDescent="0.2">
      <c r="I1604" s="158">
        <f t="shared" ref="I1604:I1667" si="153">IF(M1603=$G$2,I1603+1,I1603)</f>
        <v>4</v>
      </c>
      <c r="J1604" s="158" t="str">
        <f t="shared" ref="J1604:J1667" si="154">VLOOKUP($I1604,$A:$C,2,FALSE)</f>
        <v>USD</v>
      </c>
      <c r="K1604" s="158" t="str">
        <f t="shared" ref="K1604:K1667" si="155">VLOOKUP($I1604,$A:$C,3,FALSE)</f>
        <v>GBP</v>
      </c>
      <c r="L1604" s="158" t="str">
        <f t="shared" si="151"/>
        <v>USDGBP45707</v>
      </c>
      <c r="M1604" s="160">
        <f t="shared" ref="M1604:M1667" si="156">IF(I1604=I1603,M1603+1,$G$1)</f>
        <v>45707</v>
      </c>
      <c r="N1604" s="158">
        <v>0.9584052137243626</v>
      </c>
      <c r="O1604" s="158">
        <v>0.82838000000000001</v>
      </c>
      <c r="P1604" s="161">
        <f t="shared" si="152"/>
        <v>0.79390000000000005</v>
      </c>
    </row>
    <row r="1605" spans="9:16" x14ac:dyDescent="0.2">
      <c r="I1605" s="158">
        <f t="shared" si="153"/>
        <v>4</v>
      </c>
      <c r="J1605" s="158" t="str">
        <f t="shared" si="154"/>
        <v>USD</v>
      </c>
      <c r="K1605" s="158" t="str">
        <f t="shared" si="155"/>
        <v>GBP</v>
      </c>
      <c r="L1605" s="158" t="str">
        <f t="shared" si="151"/>
        <v>USDGBP45708</v>
      </c>
      <c r="M1605" s="160">
        <f t="shared" si="156"/>
        <v>45708</v>
      </c>
      <c r="N1605" s="158">
        <v>0.95757923968208369</v>
      </c>
      <c r="O1605" s="158">
        <v>0.82823000000000002</v>
      </c>
      <c r="P1605" s="161">
        <f t="shared" si="152"/>
        <v>0.79310000000000003</v>
      </c>
    </row>
    <row r="1606" spans="9:16" x14ac:dyDescent="0.2">
      <c r="I1606" s="158">
        <f t="shared" si="153"/>
        <v>4</v>
      </c>
      <c r="J1606" s="158" t="str">
        <f t="shared" si="154"/>
        <v>USD</v>
      </c>
      <c r="K1606" s="158" t="str">
        <f t="shared" si="155"/>
        <v>GBP</v>
      </c>
      <c r="L1606" s="158" t="str">
        <f t="shared" si="151"/>
        <v>USDGBP45709</v>
      </c>
      <c r="M1606" s="160">
        <f t="shared" si="156"/>
        <v>45709</v>
      </c>
      <c r="N1606" s="158">
        <v>0.95556617295747737</v>
      </c>
      <c r="O1606" s="158">
        <v>0.8276</v>
      </c>
      <c r="P1606" s="161">
        <f t="shared" si="152"/>
        <v>0.79079999999999995</v>
      </c>
    </row>
    <row r="1607" spans="9:16" x14ac:dyDescent="0.2">
      <c r="I1607" s="158">
        <f t="shared" si="153"/>
        <v>4</v>
      </c>
      <c r="J1607" s="158" t="str">
        <f t="shared" si="154"/>
        <v>USD</v>
      </c>
      <c r="K1607" s="158" t="str">
        <f t="shared" si="155"/>
        <v>GBP</v>
      </c>
      <c r="L1607" s="158" t="str">
        <f t="shared" si="151"/>
        <v>USDGBP45710</v>
      </c>
      <c r="M1607" s="160">
        <f t="shared" si="156"/>
        <v>45710</v>
      </c>
      <c r="N1607" s="158">
        <v>0.95556617295747737</v>
      </c>
      <c r="O1607" s="158">
        <v>0.8276</v>
      </c>
      <c r="P1607" s="161">
        <f t="shared" si="152"/>
        <v>0.79079999999999995</v>
      </c>
    </row>
    <row r="1608" spans="9:16" x14ac:dyDescent="0.2">
      <c r="I1608" s="158">
        <f t="shared" si="153"/>
        <v>4</v>
      </c>
      <c r="J1608" s="158" t="str">
        <f t="shared" si="154"/>
        <v>USD</v>
      </c>
      <c r="K1608" s="158" t="str">
        <f t="shared" si="155"/>
        <v>GBP</v>
      </c>
      <c r="L1608" s="158" t="str">
        <f t="shared" si="151"/>
        <v>USDGBP45711</v>
      </c>
      <c r="M1608" s="160">
        <f t="shared" si="156"/>
        <v>45711</v>
      </c>
      <c r="N1608" s="158">
        <v>0.95556617295747737</v>
      </c>
      <c r="O1608" s="158">
        <v>0.8276</v>
      </c>
      <c r="P1608" s="161">
        <f t="shared" si="152"/>
        <v>0.79079999999999995</v>
      </c>
    </row>
    <row r="1609" spans="9:16" x14ac:dyDescent="0.2">
      <c r="I1609" s="158">
        <f t="shared" si="153"/>
        <v>4</v>
      </c>
      <c r="J1609" s="158" t="str">
        <f t="shared" si="154"/>
        <v>USD</v>
      </c>
      <c r="K1609" s="158" t="str">
        <f t="shared" si="155"/>
        <v>GBP</v>
      </c>
      <c r="L1609" s="158" t="str">
        <f t="shared" si="151"/>
        <v>USDGBP45712</v>
      </c>
      <c r="M1609" s="160">
        <f t="shared" si="156"/>
        <v>45712</v>
      </c>
      <c r="N1609" s="158">
        <v>0.95547487101089246</v>
      </c>
      <c r="O1609" s="158">
        <v>0.82830000000000004</v>
      </c>
      <c r="P1609" s="161">
        <f t="shared" si="152"/>
        <v>0.79139999999999999</v>
      </c>
    </row>
    <row r="1610" spans="9:16" x14ac:dyDescent="0.2">
      <c r="I1610" s="158">
        <f t="shared" si="153"/>
        <v>4</v>
      </c>
      <c r="J1610" s="158" t="str">
        <f t="shared" si="154"/>
        <v>USD</v>
      </c>
      <c r="K1610" s="158" t="str">
        <f t="shared" si="155"/>
        <v>GBP</v>
      </c>
      <c r="L1610" s="158" t="str">
        <f t="shared" si="151"/>
        <v>USDGBP45713</v>
      </c>
      <c r="M1610" s="160">
        <f t="shared" si="156"/>
        <v>45713</v>
      </c>
      <c r="N1610" s="158">
        <v>0.95265313899209292</v>
      </c>
      <c r="O1610" s="158">
        <v>0.82908000000000004</v>
      </c>
      <c r="P1610" s="161">
        <f t="shared" si="152"/>
        <v>0.78979999999999995</v>
      </c>
    </row>
    <row r="1611" spans="9:16" x14ac:dyDescent="0.2">
      <c r="I1611" s="158">
        <f t="shared" si="153"/>
        <v>4</v>
      </c>
      <c r="J1611" s="158" t="str">
        <f t="shared" si="154"/>
        <v>USD</v>
      </c>
      <c r="K1611" s="158" t="str">
        <f t="shared" si="155"/>
        <v>GBP</v>
      </c>
      <c r="L1611" s="158" t="str">
        <f t="shared" si="151"/>
        <v>USDGBP45714</v>
      </c>
      <c r="M1611" s="160">
        <f t="shared" si="156"/>
        <v>45714</v>
      </c>
      <c r="N1611" s="158">
        <v>0.95356155239820739</v>
      </c>
      <c r="O1611" s="158">
        <v>0.82867999999999997</v>
      </c>
      <c r="P1611" s="161">
        <f t="shared" si="152"/>
        <v>0.79020000000000001</v>
      </c>
    </row>
    <row r="1612" spans="9:16" x14ac:dyDescent="0.2">
      <c r="I1612" s="158">
        <f t="shared" si="153"/>
        <v>4</v>
      </c>
      <c r="J1612" s="158" t="str">
        <f t="shared" si="154"/>
        <v>USD</v>
      </c>
      <c r="K1612" s="158" t="str">
        <f t="shared" si="155"/>
        <v>GBP</v>
      </c>
      <c r="L1612" s="158" t="str">
        <f t="shared" si="151"/>
        <v>USDGBP45715</v>
      </c>
      <c r="M1612" s="160">
        <f t="shared" si="156"/>
        <v>45715</v>
      </c>
      <c r="N1612" s="158">
        <v>0.95447169991409753</v>
      </c>
      <c r="O1612" s="158">
        <v>0.82672999999999996</v>
      </c>
      <c r="P1612" s="161">
        <f t="shared" si="152"/>
        <v>0.78910000000000002</v>
      </c>
    </row>
    <row r="1613" spans="9:16" x14ac:dyDescent="0.2">
      <c r="I1613" s="158">
        <f t="shared" si="153"/>
        <v>4</v>
      </c>
      <c r="J1613" s="158" t="str">
        <f t="shared" si="154"/>
        <v>USD</v>
      </c>
      <c r="K1613" s="158" t="str">
        <f t="shared" si="155"/>
        <v>GBP</v>
      </c>
      <c r="L1613" s="158" t="str">
        <f t="shared" si="151"/>
        <v>USDGBP45716</v>
      </c>
      <c r="M1613" s="160">
        <f t="shared" si="156"/>
        <v>45716</v>
      </c>
      <c r="N1613" s="158">
        <v>0.96052252425319384</v>
      </c>
      <c r="O1613" s="158">
        <v>0.82608000000000004</v>
      </c>
      <c r="P1613" s="161">
        <f t="shared" si="152"/>
        <v>0.79349999999999998</v>
      </c>
    </row>
    <row r="1614" spans="9:16" x14ac:dyDescent="0.2">
      <c r="I1614" s="158">
        <f t="shared" si="153"/>
        <v>4</v>
      </c>
      <c r="J1614" s="158" t="str">
        <f t="shared" si="154"/>
        <v>USD</v>
      </c>
      <c r="K1614" s="158" t="str">
        <f t="shared" si="155"/>
        <v>GBP</v>
      </c>
      <c r="L1614" s="158" t="str">
        <f t="shared" si="151"/>
        <v>USDGBP45717</v>
      </c>
      <c r="M1614" s="160">
        <f t="shared" si="156"/>
        <v>45717</v>
      </c>
      <c r="N1614" s="158">
        <v>0.96052252425319384</v>
      </c>
      <c r="O1614" s="158">
        <v>0.82608000000000004</v>
      </c>
      <c r="P1614" s="161">
        <f t="shared" si="152"/>
        <v>0.79349999999999998</v>
      </c>
    </row>
    <row r="1615" spans="9:16" x14ac:dyDescent="0.2">
      <c r="I1615" s="158">
        <f t="shared" si="153"/>
        <v>4</v>
      </c>
      <c r="J1615" s="158" t="str">
        <f t="shared" si="154"/>
        <v>USD</v>
      </c>
      <c r="K1615" s="158" t="str">
        <f t="shared" si="155"/>
        <v>GBP</v>
      </c>
      <c r="L1615" s="158" t="str">
        <f t="shared" si="151"/>
        <v>USDGBP45718</v>
      </c>
      <c r="M1615" s="160">
        <f t="shared" si="156"/>
        <v>45718</v>
      </c>
      <c r="N1615" s="158">
        <v>0.96052252425319384</v>
      </c>
      <c r="O1615" s="158">
        <v>0.82608000000000004</v>
      </c>
      <c r="P1615" s="161">
        <f t="shared" si="152"/>
        <v>0.79349999999999998</v>
      </c>
    </row>
    <row r="1616" spans="9:16" x14ac:dyDescent="0.2">
      <c r="I1616" s="158">
        <f t="shared" si="153"/>
        <v>4</v>
      </c>
      <c r="J1616" s="158" t="str">
        <f t="shared" si="154"/>
        <v>USD</v>
      </c>
      <c r="K1616" s="158" t="str">
        <f t="shared" si="155"/>
        <v>GBP</v>
      </c>
      <c r="L1616" s="158" t="str">
        <f t="shared" si="151"/>
        <v>USDGBP45719</v>
      </c>
      <c r="M1616" s="160">
        <f t="shared" si="156"/>
        <v>45719</v>
      </c>
      <c r="N1616" s="158">
        <v>0.95556617295747737</v>
      </c>
      <c r="O1616" s="158">
        <v>0.82530000000000003</v>
      </c>
      <c r="P1616" s="161">
        <f t="shared" si="152"/>
        <v>0.78859999999999997</v>
      </c>
    </row>
    <row r="1617" spans="9:16" x14ac:dyDescent="0.2">
      <c r="I1617" s="158">
        <f t="shared" si="153"/>
        <v>4</v>
      </c>
      <c r="J1617" s="158" t="str">
        <f t="shared" si="154"/>
        <v>USD</v>
      </c>
      <c r="K1617" s="158" t="str">
        <f t="shared" si="155"/>
        <v>GBP</v>
      </c>
      <c r="L1617" s="158" t="str">
        <f t="shared" si="151"/>
        <v>USDGBP45720</v>
      </c>
      <c r="M1617" s="160">
        <f t="shared" si="156"/>
        <v>45720</v>
      </c>
      <c r="N1617" s="158">
        <v>0.94723879890120288</v>
      </c>
      <c r="O1617" s="158">
        <v>0.82787999999999995</v>
      </c>
      <c r="P1617" s="161">
        <f t="shared" si="152"/>
        <v>0.78420000000000001</v>
      </c>
    </row>
    <row r="1618" spans="9:16" x14ac:dyDescent="0.2">
      <c r="I1618" s="158">
        <f t="shared" si="153"/>
        <v>4</v>
      </c>
      <c r="J1618" s="158" t="str">
        <f t="shared" si="154"/>
        <v>USD</v>
      </c>
      <c r="K1618" s="158" t="str">
        <f t="shared" si="155"/>
        <v>GBP</v>
      </c>
      <c r="L1618" s="158" t="str">
        <f t="shared" si="151"/>
        <v>USDGBP45721</v>
      </c>
      <c r="M1618" s="160">
        <f t="shared" si="156"/>
        <v>45721</v>
      </c>
      <c r="N1618" s="158">
        <v>0.93510379652141395</v>
      </c>
      <c r="O1618" s="158">
        <v>0.83499999999999996</v>
      </c>
      <c r="P1618" s="161">
        <f t="shared" si="152"/>
        <v>0.78080000000000005</v>
      </c>
    </row>
    <row r="1619" spans="9:16" x14ac:dyDescent="0.2">
      <c r="I1619" s="158">
        <f t="shared" si="153"/>
        <v>4</v>
      </c>
      <c r="J1619" s="158" t="str">
        <f t="shared" si="154"/>
        <v>USD</v>
      </c>
      <c r="K1619" s="158" t="str">
        <f t="shared" si="155"/>
        <v>GBP</v>
      </c>
      <c r="L1619" s="158" t="str">
        <f t="shared" si="151"/>
        <v>USDGBP45722</v>
      </c>
      <c r="M1619" s="160">
        <f t="shared" si="156"/>
        <v>45722</v>
      </c>
      <c r="N1619" s="158">
        <v>0.92626898851426465</v>
      </c>
      <c r="O1619" s="158">
        <v>0.83789999999999998</v>
      </c>
      <c r="P1619" s="161">
        <f t="shared" si="152"/>
        <v>0.77610000000000001</v>
      </c>
    </row>
    <row r="1620" spans="9:16" x14ac:dyDescent="0.2">
      <c r="I1620" s="158">
        <f t="shared" si="153"/>
        <v>4</v>
      </c>
      <c r="J1620" s="158" t="str">
        <f t="shared" si="154"/>
        <v>USD</v>
      </c>
      <c r="K1620" s="158" t="str">
        <f t="shared" si="155"/>
        <v>GBP</v>
      </c>
      <c r="L1620" s="158" t="str">
        <f t="shared" si="151"/>
        <v>USDGBP45723</v>
      </c>
      <c r="M1620" s="160">
        <f t="shared" si="156"/>
        <v>45723</v>
      </c>
      <c r="N1620" s="158">
        <v>0.9210647508519848</v>
      </c>
      <c r="O1620" s="158">
        <v>0.84087999999999996</v>
      </c>
      <c r="P1620" s="161">
        <f t="shared" si="152"/>
        <v>0.77449999999999997</v>
      </c>
    </row>
    <row r="1621" spans="9:16" x14ac:dyDescent="0.2">
      <c r="I1621" s="158">
        <f t="shared" si="153"/>
        <v>4</v>
      </c>
      <c r="J1621" s="158" t="str">
        <f t="shared" si="154"/>
        <v>USD</v>
      </c>
      <c r="K1621" s="158" t="str">
        <f t="shared" si="155"/>
        <v>GBP</v>
      </c>
      <c r="L1621" s="158" t="str">
        <f t="shared" si="151"/>
        <v>USDGBP45724</v>
      </c>
      <c r="M1621" s="160">
        <f t="shared" si="156"/>
        <v>45724</v>
      </c>
      <c r="N1621" s="158">
        <v>0.9210647508519848</v>
      </c>
      <c r="O1621" s="158">
        <v>0.84087999999999996</v>
      </c>
      <c r="P1621" s="161">
        <f t="shared" si="152"/>
        <v>0.77449999999999997</v>
      </c>
    </row>
    <row r="1622" spans="9:16" x14ac:dyDescent="0.2">
      <c r="I1622" s="158">
        <f t="shared" si="153"/>
        <v>4</v>
      </c>
      <c r="J1622" s="158" t="str">
        <f t="shared" si="154"/>
        <v>USD</v>
      </c>
      <c r="K1622" s="158" t="str">
        <f t="shared" si="155"/>
        <v>GBP</v>
      </c>
      <c r="L1622" s="158" t="str">
        <f t="shared" si="151"/>
        <v>USDGBP45725</v>
      </c>
      <c r="M1622" s="160">
        <f t="shared" si="156"/>
        <v>45725</v>
      </c>
      <c r="N1622" s="158">
        <v>0.9210647508519848</v>
      </c>
      <c r="O1622" s="158">
        <v>0.84087999999999996</v>
      </c>
      <c r="P1622" s="161">
        <f t="shared" si="152"/>
        <v>0.77449999999999997</v>
      </c>
    </row>
    <row r="1623" spans="9:16" x14ac:dyDescent="0.2">
      <c r="I1623" s="158">
        <f t="shared" si="153"/>
        <v>4</v>
      </c>
      <c r="J1623" s="158" t="str">
        <f t="shared" si="154"/>
        <v>USD</v>
      </c>
      <c r="K1623" s="158" t="str">
        <f t="shared" si="155"/>
        <v>GBP</v>
      </c>
      <c r="L1623" s="158" t="str">
        <f t="shared" si="151"/>
        <v>USDGBP45726</v>
      </c>
      <c r="M1623" s="160">
        <f t="shared" si="156"/>
        <v>45726</v>
      </c>
      <c r="N1623" s="158">
        <v>0.9220839096357768</v>
      </c>
      <c r="O1623" s="158">
        <v>0.83848999999999996</v>
      </c>
      <c r="P1623" s="161">
        <f t="shared" si="152"/>
        <v>0.7732</v>
      </c>
    </row>
    <row r="1624" spans="9:16" x14ac:dyDescent="0.2">
      <c r="I1624" s="158">
        <f t="shared" si="153"/>
        <v>4</v>
      </c>
      <c r="J1624" s="158" t="str">
        <f t="shared" si="154"/>
        <v>USD</v>
      </c>
      <c r="K1624" s="158" t="str">
        <f t="shared" si="155"/>
        <v>GBP</v>
      </c>
      <c r="L1624" s="158" t="str">
        <f t="shared" si="151"/>
        <v>USDGBP45727</v>
      </c>
      <c r="M1624" s="160">
        <f t="shared" si="156"/>
        <v>45727</v>
      </c>
      <c r="N1624" s="158">
        <v>0.9164222873900294</v>
      </c>
      <c r="O1624" s="158">
        <v>0.84374000000000005</v>
      </c>
      <c r="P1624" s="161">
        <f t="shared" si="152"/>
        <v>0.7732</v>
      </c>
    </row>
    <row r="1625" spans="9:16" x14ac:dyDescent="0.2">
      <c r="I1625" s="158">
        <f t="shared" si="153"/>
        <v>4</v>
      </c>
      <c r="J1625" s="158" t="str">
        <f t="shared" si="154"/>
        <v>USD</v>
      </c>
      <c r="K1625" s="158" t="str">
        <f t="shared" si="155"/>
        <v>GBP</v>
      </c>
      <c r="L1625" s="158" t="str">
        <f t="shared" si="151"/>
        <v>USDGBP45728</v>
      </c>
      <c r="M1625" s="160">
        <f t="shared" si="156"/>
        <v>45728</v>
      </c>
      <c r="N1625" s="158">
        <v>0.91861106007716331</v>
      </c>
      <c r="O1625" s="158">
        <v>0.84077999999999997</v>
      </c>
      <c r="P1625" s="161">
        <f t="shared" si="152"/>
        <v>0.77229999999999999</v>
      </c>
    </row>
    <row r="1626" spans="9:16" x14ac:dyDescent="0.2">
      <c r="I1626" s="158">
        <f t="shared" si="153"/>
        <v>4</v>
      </c>
      <c r="J1626" s="158" t="str">
        <f t="shared" si="154"/>
        <v>USD</v>
      </c>
      <c r="K1626" s="158" t="str">
        <f t="shared" si="155"/>
        <v>GBP</v>
      </c>
      <c r="L1626" s="158" t="str">
        <f t="shared" si="151"/>
        <v>USDGBP45729</v>
      </c>
      <c r="M1626" s="160">
        <f t="shared" si="156"/>
        <v>45729</v>
      </c>
      <c r="N1626" s="158">
        <v>0.92336103416435833</v>
      </c>
      <c r="O1626" s="158">
        <v>0.83777999999999997</v>
      </c>
      <c r="P1626" s="161">
        <f t="shared" si="152"/>
        <v>0.77359999999999995</v>
      </c>
    </row>
    <row r="1627" spans="9:16" x14ac:dyDescent="0.2">
      <c r="I1627" s="158">
        <f t="shared" si="153"/>
        <v>4</v>
      </c>
      <c r="J1627" s="158" t="str">
        <f t="shared" si="154"/>
        <v>USD</v>
      </c>
      <c r="K1627" s="158" t="str">
        <f t="shared" si="155"/>
        <v>GBP</v>
      </c>
      <c r="L1627" s="158" t="str">
        <f t="shared" si="151"/>
        <v>USDGBP45730</v>
      </c>
      <c r="M1627" s="160">
        <f t="shared" si="156"/>
        <v>45730</v>
      </c>
      <c r="N1627" s="158">
        <v>0.91835797593902102</v>
      </c>
      <c r="O1627" s="158">
        <v>0.84182999999999997</v>
      </c>
      <c r="P1627" s="161">
        <f t="shared" si="152"/>
        <v>0.77310000000000001</v>
      </c>
    </row>
    <row r="1628" spans="9:16" x14ac:dyDescent="0.2">
      <c r="I1628" s="158">
        <f t="shared" si="153"/>
        <v>4</v>
      </c>
      <c r="J1628" s="158" t="str">
        <f t="shared" si="154"/>
        <v>USD</v>
      </c>
      <c r="K1628" s="158" t="str">
        <f t="shared" si="155"/>
        <v>GBP</v>
      </c>
      <c r="L1628" s="158" t="str">
        <f t="shared" si="151"/>
        <v>USDGBP45731</v>
      </c>
      <c r="M1628" s="160">
        <f t="shared" si="156"/>
        <v>45731</v>
      </c>
      <c r="N1628" s="158">
        <v>0.91835797593902102</v>
      </c>
      <c r="O1628" s="158">
        <v>0.84182999999999997</v>
      </c>
      <c r="P1628" s="161">
        <f t="shared" si="152"/>
        <v>0.77310000000000001</v>
      </c>
    </row>
    <row r="1629" spans="9:16" x14ac:dyDescent="0.2">
      <c r="I1629" s="158">
        <f t="shared" si="153"/>
        <v>4</v>
      </c>
      <c r="J1629" s="158" t="str">
        <f t="shared" si="154"/>
        <v>USD</v>
      </c>
      <c r="K1629" s="158" t="str">
        <f t="shared" si="155"/>
        <v>GBP</v>
      </c>
      <c r="L1629" s="158" t="str">
        <f t="shared" si="151"/>
        <v>USDGBP45732</v>
      </c>
      <c r="M1629" s="160">
        <f t="shared" si="156"/>
        <v>45732</v>
      </c>
      <c r="N1629" s="158">
        <v>0.91835797593902102</v>
      </c>
      <c r="O1629" s="158">
        <v>0.84182999999999997</v>
      </c>
      <c r="P1629" s="161">
        <f t="shared" si="152"/>
        <v>0.77310000000000001</v>
      </c>
    </row>
    <row r="1630" spans="9:16" x14ac:dyDescent="0.2">
      <c r="I1630" s="158">
        <f t="shared" si="153"/>
        <v>4</v>
      </c>
      <c r="J1630" s="158" t="str">
        <f t="shared" si="154"/>
        <v>USD</v>
      </c>
      <c r="K1630" s="158" t="str">
        <f t="shared" si="155"/>
        <v>GBP</v>
      </c>
      <c r="L1630" s="158" t="str">
        <f t="shared" si="151"/>
        <v>USDGBP45733</v>
      </c>
      <c r="M1630" s="160">
        <f t="shared" si="156"/>
        <v>45733</v>
      </c>
      <c r="N1630" s="158">
        <v>0.91717875813996141</v>
      </c>
      <c r="O1630" s="158">
        <v>0.84026000000000001</v>
      </c>
      <c r="P1630" s="161">
        <f t="shared" si="152"/>
        <v>0.77070000000000005</v>
      </c>
    </row>
    <row r="1631" spans="9:16" x14ac:dyDescent="0.2">
      <c r="I1631" s="158">
        <f t="shared" si="153"/>
        <v>4</v>
      </c>
      <c r="J1631" s="158" t="str">
        <f t="shared" si="154"/>
        <v>USD</v>
      </c>
      <c r="K1631" s="158" t="str">
        <f t="shared" si="155"/>
        <v>GBP</v>
      </c>
      <c r="L1631" s="158" t="str">
        <f t="shared" si="151"/>
        <v>USDGBP45734</v>
      </c>
      <c r="M1631" s="160">
        <f t="shared" si="156"/>
        <v>45734</v>
      </c>
      <c r="N1631" s="158">
        <v>0.91591866642242159</v>
      </c>
      <c r="O1631" s="158">
        <v>0.84172999999999998</v>
      </c>
      <c r="P1631" s="161">
        <f t="shared" si="152"/>
        <v>0.77100000000000002</v>
      </c>
    </row>
    <row r="1632" spans="9:16" x14ac:dyDescent="0.2">
      <c r="I1632" s="158">
        <f t="shared" si="153"/>
        <v>4</v>
      </c>
      <c r="J1632" s="158" t="str">
        <f t="shared" si="154"/>
        <v>USD</v>
      </c>
      <c r="K1632" s="158" t="str">
        <f t="shared" si="155"/>
        <v>GBP</v>
      </c>
      <c r="L1632" s="158" t="str">
        <f t="shared" si="151"/>
        <v>USDGBP45735</v>
      </c>
      <c r="M1632" s="160">
        <f t="shared" si="156"/>
        <v>45735</v>
      </c>
      <c r="N1632" s="158">
        <v>0.91768376617417646</v>
      </c>
      <c r="O1632" s="158">
        <v>0.84077999999999997</v>
      </c>
      <c r="P1632" s="161">
        <f t="shared" si="152"/>
        <v>0.77159999999999995</v>
      </c>
    </row>
    <row r="1633" spans="9:16" x14ac:dyDescent="0.2">
      <c r="I1633" s="158">
        <f t="shared" si="153"/>
        <v>4</v>
      </c>
      <c r="J1633" s="158" t="str">
        <f t="shared" si="154"/>
        <v>USD</v>
      </c>
      <c r="K1633" s="158" t="str">
        <f t="shared" si="155"/>
        <v>GBP</v>
      </c>
      <c r="L1633" s="158" t="str">
        <f t="shared" si="151"/>
        <v>USDGBP45736</v>
      </c>
      <c r="M1633" s="160">
        <f t="shared" si="156"/>
        <v>45736</v>
      </c>
      <c r="N1633" s="158">
        <v>0.9231053263177329</v>
      </c>
      <c r="O1633" s="158">
        <v>0.83689999999999998</v>
      </c>
      <c r="P1633" s="161">
        <f t="shared" si="152"/>
        <v>0.77249999999999996</v>
      </c>
    </row>
    <row r="1634" spans="9:16" x14ac:dyDescent="0.2">
      <c r="I1634" s="158">
        <f t="shared" si="153"/>
        <v>4</v>
      </c>
      <c r="J1634" s="158" t="str">
        <f t="shared" si="154"/>
        <v>USD</v>
      </c>
      <c r="K1634" s="158" t="str">
        <f t="shared" si="155"/>
        <v>GBP</v>
      </c>
      <c r="L1634" s="158" t="str">
        <f t="shared" si="151"/>
        <v>USDGBP45737</v>
      </c>
      <c r="M1634" s="160">
        <f t="shared" si="156"/>
        <v>45737</v>
      </c>
      <c r="N1634" s="158">
        <v>0.92361688371663431</v>
      </c>
      <c r="O1634" s="158">
        <v>0.83765000000000001</v>
      </c>
      <c r="P1634" s="161">
        <f t="shared" si="152"/>
        <v>0.77370000000000005</v>
      </c>
    </row>
    <row r="1635" spans="9:16" x14ac:dyDescent="0.2">
      <c r="I1635" s="158">
        <f t="shared" si="153"/>
        <v>4</v>
      </c>
      <c r="J1635" s="158" t="str">
        <f t="shared" si="154"/>
        <v>USD</v>
      </c>
      <c r="K1635" s="158" t="str">
        <f t="shared" si="155"/>
        <v>GBP</v>
      </c>
      <c r="L1635" s="158" t="str">
        <f t="shared" si="151"/>
        <v>USDGBP45738</v>
      </c>
      <c r="M1635" s="160">
        <f t="shared" si="156"/>
        <v>45738</v>
      </c>
      <c r="N1635" s="158">
        <v>0.92361688371663431</v>
      </c>
      <c r="O1635" s="158">
        <v>0.83765000000000001</v>
      </c>
      <c r="P1635" s="161">
        <f t="shared" si="152"/>
        <v>0.77370000000000005</v>
      </c>
    </row>
    <row r="1636" spans="9:16" x14ac:dyDescent="0.2">
      <c r="I1636" s="158">
        <f t="shared" si="153"/>
        <v>4</v>
      </c>
      <c r="J1636" s="158" t="str">
        <f t="shared" si="154"/>
        <v>USD</v>
      </c>
      <c r="K1636" s="158" t="str">
        <f t="shared" si="155"/>
        <v>GBP</v>
      </c>
      <c r="L1636" s="158" t="str">
        <f t="shared" si="151"/>
        <v>USDGBP45739</v>
      </c>
      <c r="M1636" s="160">
        <f t="shared" si="156"/>
        <v>45739</v>
      </c>
      <c r="N1636" s="158">
        <v>0.92361688371663431</v>
      </c>
      <c r="O1636" s="158">
        <v>0.83765000000000001</v>
      </c>
      <c r="P1636" s="161">
        <f t="shared" si="152"/>
        <v>0.77370000000000005</v>
      </c>
    </row>
    <row r="1637" spans="9:16" x14ac:dyDescent="0.2">
      <c r="I1637" s="158">
        <f t="shared" si="153"/>
        <v>4</v>
      </c>
      <c r="J1637" s="158" t="str">
        <f t="shared" si="154"/>
        <v>USD</v>
      </c>
      <c r="K1637" s="158" t="str">
        <f t="shared" si="155"/>
        <v>GBP</v>
      </c>
      <c r="L1637" s="158" t="str">
        <f t="shared" si="151"/>
        <v>USDGBP45740</v>
      </c>
      <c r="M1637" s="160">
        <f t="shared" si="156"/>
        <v>45740</v>
      </c>
      <c r="N1637" s="158">
        <v>0.92387287509238725</v>
      </c>
      <c r="O1637" s="158">
        <v>0.83662999999999998</v>
      </c>
      <c r="P1637" s="161">
        <f t="shared" si="152"/>
        <v>0.77290000000000003</v>
      </c>
    </row>
    <row r="1638" spans="9:16" x14ac:dyDescent="0.2">
      <c r="I1638" s="158">
        <f t="shared" si="153"/>
        <v>4</v>
      </c>
      <c r="J1638" s="158" t="str">
        <f t="shared" si="154"/>
        <v>USD</v>
      </c>
      <c r="K1638" s="158" t="str">
        <f t="shared" si="155"/>
        <v>GBP</v>
      </c>
      <c r="L1638" s="158" t="str">
        <f t="shared" si="151"/>
        <v>USDGBP45741</v>
      </c>
      <c r="M1638" s="160">
        <f t="shared" si="156"/>
        <v>45741</v>
      </c>
      <c r="N1638" s="158">
        <v>0.92378752886836024</v>
      </c>
      <c r="O1638" s="158">
        <v>0.83565</v>
      </c>
      <c r="P1638" s="161">
        <f t="shared" si="152"/>
        <v>0.77200000000000002</v>
      </c>
    </row>
    <row r="1639" spans="9:16" x14ac:dyDescent="0.2">
      <c r="I1639" s="158">
        <f t="shared" si="153"/>
        <v>4</v>
      </c>
      <c r="J1639" s="158" t="str">
        <f t="shared" si="154"/>
        <v>USD</v>
      </c>
      <c r="K1639" s="158" t="str">
        <f t="shared" si="155"/>
        <v>GBP</v>
      </c>
      <c r="L1639" s="158" t="str">
        <f t="shared" si="151"/>
        <v>USDGBP45742</v>
      </c>
      <c r="M1639" s="160">
        <f t="shared" si="156"/>
        <v>45742</v>
      </c>
      <c r="N1639" s="158">
        <v>0.9269558769002596</v>
      </c>
      <c r="O1639" s="158">
        <v>0.83623000000000003</v>
      </c>
      <c r="P1639" s="161">
        <f t="shared" si="152"/>
        <v>0.77510000000000001</v>
      </c>
    </row>
    <row r="1640" spans="9:16" x14ac:dyDescent="0.2">
      <c r="I1640" s="158">
        <f t="shared" si="153"/>
        <v>4</v>
      </c>
      <c r="J1640" s="158" t="str">
        <f t="shared" si="154"/>
        <v>USD</v>
      </c>
      <c r="K1640" s="158" t="str">
        <f t="shared" si="155"/>
        <v>GBP</v>
      </c>
      <c r="L1640" s="158" t="str">
        <f t="shared" si="151"/>
        <v>USDGBP45743</v>
      </c>
      <c r="M1640" s="160">
        <f t="shared" si="156"/>
        <v>45743</v>
      </c>
      <c r="N1640" s="158">
        <v>0.92721372276309688</v>
      </c>
      <c r="O1640" s="158">
        <v>0.83318000000000003</v>
      </c>
      <c r="P1640" s="161">
        <f t="shared" si="152"/>
        <v>0.77249999999999996</v>
      </c>
    </row>
    <row r="1641" spans="9:16" x14ac:dyDescent="0.2">
      <c r="I1641" s="158">
        <f t="shared" si="153"/>
        <v>4</v>
      </c>
      <c r="J1641" s="158" t="str">
        <f t="shared" si="154"/>
        <v>USD</v>
      </c>
      <c r="K1641" s="158" t="str">
        <f t="shared" si="155"/>
        <v>GBP</v>
      </c>
      <c r="L1641" s="158" t="str">
        <f t="shared" si="151"/>
        <v>USDGBP45744</v>
      </c>
      <c r="M1641" s="160">
        <f t="shared" si="156"/>
        <v>45744</v>
      </c>
      <c r="N1641" s="158">
        <v>0.92618319903676938</v>
      </c>
      <c r="O1641" s="158">
        <v>0.83357999999999999</v>
      </c>
      <c r="P1641" s="161">
        <f t="shared" si="152"/>
        <v>0.77200000000000002</v>
      </c>
    </row>
    <row r="1642" spans="9:16" x14ac:dyDescent="0.2">
      <c r="I1642" s="158">
        <f t="shared" si="153"/>
        <v>4</v>
      </c>
      <c r="J1642" s="158" t="str">
        <f t="shared" si="154"/>
        <v>USD</v>
      </c>
      <c r="K1642" s="158" t="str">
        <f t="shared" si="155"/>
        <v>GBP</v>
      </c>
      <c r="L1642" s="158" t="str">
        <f t="shared" si="151"/>
        <v>USDGBP45745</v>
      </c>
      <c r="M1642" s="160">
        <f t="shared" si="156"/>
        <v>45745</v>
      </c>
      <c r="N1642" s="158">
        <v>0.92618319903676938</v>
      </c>
      <c r="O1642" s="158">
        <v>0.83357999999999999</v>
      </c>
      <c r="P1642" s="161">
        <f t="shared" si="152"/>
        <v>0.77200000000000002</v>
      </c>
    </row>
    <row r="1643" spans="9:16" x14ac:dyDescent="0.2">
      <c r="I1643" s="158">
        <f t="shared" si="153"/>
        <v>4</v>
      </c>
      <c r="J1643" s="158" t="str">
        <f t="shared" si="154"/>
        <v>USD</v>
      </c>
      <c r="K1643" s="158" t="str">
        <f t="shared" si="155"/>
        <v>GBP</v>
      </c>
      <c r="L1643" s="158" t="str">
        <f t="shared" si="151"/>
        <v>USDGBP45746</v>
      </c>
      <c r="M1643" s="160">
        <f t="shared" si="156"/>
        <v>45746</v>
      </c>
      <c r="N1643" s="158">
        <v>0.92618319903676938</v>
      </c>
      <c r="O1643" s="158">
        <v>0.83357999999999999</v>
      </c>
      <c r="P1643" s="161">
        <f t="shared" si="152"/>
        <v>0.77200000000000002</v>
      </c>
    </row>
    <row r="1644" spans="9:16" x14ac:dyDescent="0.2">
      <c r="I1644" s="158">
        <f t="shared" si="153"/>
        <v>4</v>
      </c>
      <c r="J1644" s="158" t="str">
        <f t="shared" si="154"/>
        <v>USD</v>
      </c>
      <c r="K1644" s="158" t="str">
        <f t="shared" si="155"/>
        <v>GBP</v>
      </c>
      <c r="L1644" s="158" t="str">
        <f t="shared" si="151"/>
        <v>USDGBP45747</v>
      </c>
      <c r="M1644" s="160">
        <f t="shared" si="156"/>
        <v>45747</v>
      </c>
      <c r="N1644" s="158">
        <v>0.92464170134073054</v>
      </c>
      <c r="O1644" s="158">
        <v>0.83535999999999999</v>
      </c>
      <c r="P1644" s="161">
        <f t="shared" si="152"/>
        <v>0.77239999999999998</v>
      </c>
    </row>
    <row r="1645" spans="9:16" x14ac:dyDescent="0.2">
      <c r="I1645" s="158">
        <f t="shared" si="153"/>
        <v>4</v>
      </c>
      <c r="J1645" s="158" t="str">
        <f t="shared" si="154"/>
        <v>USD</v>
      </c>
      <c r="K1645" s="158" t="str">
        <f t="shared" si="155"/>
        <v>GBP</v>
      </c>
      <c r="L1645" s="158" t="str">
        <f t="shared" si="151"/>
        <v>USDGBP45748</v>
      </c>
      <c r="M1645" s="160">
        <f t="shared" si="156"/>
        <v>45748</v>
      </c>
      <c r="N1645" s="158">
        <v>0.9269558769002596</v>
      </c>
      <c r="O1645" s="158">
        <v>0.83665</v>
      </c>
      <c r="P1645" s="161">
        <f t="shared" si="152"/>
        <v>0.77549999999999997</v>
      </c>
    </row>
    <row r="1646" spans="9:16" x14ac:dyDescent="0.2">
      <c r="I1646" s="158">
        <f t="shared" si="153"/>
        <v>4</v>
      </c>
      <c r="J1646" s="158" t="str">
        <f t="shared" si="154"/>
        <v>USD</v>
      </c>
      <c r="K1646" s="158" t="str">
        <f t="shared" si="155"/>
        <v>GBP</v>
      </c>
      <c r="L1646" s="158" t="str">
        <f t="shared" si="151"/>
        <v>USDGBP45749</v>
      </c>
      <c r="M1646" s="160">
        <f t="shared" si="156"/>
        <v>45749</v>
      </c>
      <c r="N1646" s="158">
        <v>0.9256687957048968</v>
      </c>
      <c r="O1646" s="158">
        <v>0.83455000000000001</v>
      </c>
      <c r="P1646" s="161">
        <f t="shared" si="152"/>
        <v>0.77249999999999996</v>
      </c>
    </row>
    <row r="1647" spans="9:16" x14ac:dyDescent="0.2">
      <c r="I1647" s="158">
        <f t="shared" si="153"/>
        <v>4</v>
      </c>
      <c r="J1647" s="158" t="str">
        <f t="shared" si="154"/>
        <v>USD</v>
      </c>
      <c r="K1647" s="158" t="str">
        <f t="shared" si="155"/>
        <v>GBP</v>
      </c>
      <c r="L1647" s="158" t="str">
        <f t="shared" si="151"/>
        <v>USDGBP45750</v>
      </c>
      <c r="M1647" s="160">
        <f t="shared" si="156"/>
        <v>45750</v>
      </c>
      <c r="N1647" s="158">
        <v>0.90114445345588901</v>
      </c>
      <c r="O1647" s="158">
        <v>0.84162999999999999</v>
      </c>
      <c r="P1647" s="161">
        <f t="shared" si="152"/>
        <v>0.75839999999999996</v>
      </c>
    </row>
    <row r="1648" spans="9:16" x14ac:dyDescent="0.2">
      <c r="I1648" s="158">
        <f t="shared" si="153"/>
        <v>4</v>
      </c>
      <c r="J1648" s="158" t="str">
        <f t="shared" si="154"/>
        <v>USD</v>
      </c>
      <c r="K1648" s="158" t="str">
        <f t="shared" si="155"/>
        <v>GBP</v>
      </c>
      <c r="L1648" s="158" t="str">
        <f t="shared" si="151"/>
        <v>USDGBP45751</v>
      </c>
      <c r="M1648" s="160">
        <f t="shared" si="156"/>
        <v>45751</v>
      </c>
      <c r="N1648" s="158">
        <v>0.90440444966989242</v>
      </c>
      <c r="O1648" s="158">
        <v>0.84984999999999999</v>
      </c>
      <c r="P1648" s="161">
        <f t="shared" si="152"/>
        <v>0.76859999999999995</v>
      </c>
    </row>
    <row r="1649" spans="9:16" x14ac:dyDescent="0.2">
      <c r="I1649" s="158">
        <f t="shared" si="153"/>
        <v>4</v>
      </c>
      <c r="J1649" s="158" t="str">
        <f t="shared" si="154"/>
        <v>USD</v>
      </c>
      <c r="K1649" s="158" t="str">
        <f t="shared" si="155"/>
        <v>GBP</v>
      </c>
      <c r="L1649" s="158" t="str">
        <f t="shared" si="151"/>
        <v>USDGBP45752</v>
      </c>
      <c r="M1649" s="160">
        <f t="shared" si="156"/>
        <v>45752</v>
      </c>
      <c r="N1649" s="158">
        <v>0.90440444966989242</v>
      </c>
      <c r="O1649" s="158">
        <v>0.84984999999999999</v>
      </c>
      <c r="P1649" s="161">
        <f t="shared" si="152"/>
        <v>0.76859999999999995</v>
      </c>
    </row>
    <row r="1650" spans="9:16" x14ac:dyDescent="0.2">
      <c r="I1650" s="158">
        <f t="shared" si="153"/>
        <v>4</v>
      </c>
      <c r="J1650" s="158" t="str">
        <f t="shared" si="154"/>
        <v>USD</v>
      </c>
      <c r="K1650" s="158" t="str">
        <f t="shared" si="155"/>
        <v>GBP</v>
      </c>
      <c r="L1650" s="158" t="str">
        <f t="shared" si="151"/>
        <v>USDGBP45753</v>
      </c>
      <c r="M1650" s="160">
        <f t="shared" si="156"/>
        <v>45753</v>
      </c>
      <c r="N1650" s="158">
        <v>0.90440444966989242</v>
      </c>
      <c r="O1650" s="158">
        <v>0.84984999999999999</v>
      </c>
      <c r="P1650" s="161">
        <f t="shared" si="152"/>
        <v>0.76859999999999995</v>
      </c>
    </row>
    <row r="1651" spans="9:16" x14ac:dyDescent="0.2">
      <c r="I1651" s="158">
        <f t="shared" si="153"/>
        <v>4</v>
      </c>
      <c r="J1651" s="158" t="str">
        <f t="shared" si="154"/>
        <v>USD</v>
      </c>
      <c r="K1651" s="158" t="str">
        <f t="shared" si="155"/>
        <v>GBP</v>
      </c>
      <c r="L1651" s="158" t="str">
        <f t="shared" si="151"/>
        <v>USDGBP45754</v>
      </c>
      <c r="M1651" s="160">
        <f t="shared" si="156"/>
        <v>45754</v>
      </c>
      <c r="N1651" s="158">
        <v>0.91182638825567608</v>
      </c>
      <c r="O1651" s="158">
        <v>0.85587999999999997</v>
      </c>
      <c r="P1651" s="161">
        <f t="shared" si="152"/>
        <v>0.78039999999999998</v>
      </c>
    </row>
    <row r="1652" spans="9:16" x14ac:dyDescent="0.2">
      <c r="I1652" s="158">
        <f t="shared" si="153"/>
        <v>4</v>
      </c>
      <c r="J1652" s="158" t="str">
        <f t="shared" si="154"/>
        <v>USD</v>
      </c>
      <c r="K1652" s="158" t="str">
        <f t="shared" si="155"/>
        <v>GBP</v>
      </c>
      <c r="L1652" s="158" t="str">
        <f t="shared" si="151"/>
        <v>USDGBP45755</v>
      </c>
      <c r="M1652" s="160">
        <f t="shared" si="156"/>
        <v>45755</v>
      </c>
      <c r="N1652" s="158">
        <v>0.91324200913242015</v>
      </c>
      <c r="O1652" s="158">
        <v>0.85643999999999998</v>
      </c>
      <c r="P1652" s="161">
        <f t="shared" si="152"/>
        <v>0.78210000000000002</v>
      </c>
    </row>
    <row r="1653" spans="9:16" x14ac:dyDescent="0.2">
      <c r="I1653" s="158">
        <f t="shared" si="153"/>
        <v>4</v>
      </c>
      <c r="J1653" s="158" t="str">
        <f t="shared" si="154"/>
        <v>USD</v>
      </c>
      <c r="K1653" s="158" t="str">
        <f t="shared" si="155"/>
        <v>GBP</v>
      </c>
      <c r="L1653" s="158" t="str">
        <f t="shared" si="151"/>
        <v>USDGBP45756</v>
      </c>
      <c r="M1653" s="160">
        <f t="shared" si="156"/>
        <v>45756</v>
      </c>
      <c r="N1653" s="158">
        <v>0.90538705296514255</v>
      </c>
      <c r="O1653" s="158">
        <v>0.86434999999999995</v>
      </c>
      <c r="P1653" s="161">
        <f t="shared" si="152"/>
        <v>0.78259999999999996</v>
      </c>
    </row>
    <row r="1654" spans="9:16" x14ac:dyDescent="0.2">
      <c r="I1654" s="158">
        <f t="shared" si="153"/>
        <v>4</v>
      </c>
      <c r="J1654" s="158" t="str">
        <f t="shared" si="154"/>
        <v>USD</v>
      </c>
      <c r="K1654" s="158" t="str">
        <f t="shared" si="155"/>
        <v>GBP</v>
      </c>
      <c r="L1654" s="158" t="str">
        <f t="shared" si="151"/>
        <v>USDGBP45757</v>
      </c>
      <c r="M1654" s="160">
        <f t="shared" si="156"/>
        <v>45757</v>
      </c>
      <c r="N1654" s="158">
        <v>0.90236419418877456</v>
      </c>
      <c r="O1654" s="158">
        <v>0.85755000000000003</v>
      </c>
      <c r="P1654" s="161">
        <f t="shared" si="152"/>
        <v>0.77380000000000004</v>
      </c>
    </row>
    <row r="1655" spans="9:16" x14ac:dyDescent="0.2">
      <c r="I1655" s="158">
        <f t="shared" si="153"/>
        <v>4</v>
      </c>
      <c r="J1655" s="158" t="str">
        <f t="shared" si="154"/>
        <v>USD</v>
      </c>
      <c r="K1655" s="158" t="str">
        <f t="shared" si="155"/>
        <v>GBP</v>
      </c>
      <c r="L1655" s="158" t="str">
        <f t="shared" si="151"/>
        <v>USDGBP45758</v>
      </c>
      <c r="M1655" s="160">
        <f t="shared" si="156"/>
        <v>45758</v>
      </c>
      <c r="N1655" s="158">
        <v>0.88136788295434509</v>
      </c>
      <c r="O1655" s="158">
        <v>0.86677999999999999</v>
      </c>
      <c r="P1655" s="161">
        <f t="shared" si="152"/>
        <v>0.76400000000000001</v>
      </c>
    </row>
    <row r="1656" spans="9:16" x14ac:dyDescent="0.2">
      <c r="I1656" s="158">
        <f t="shared" si="153"/>
        <v>4</v>
      </c>
      <c r="J1656" s="158" t="str">
        <f t="shared" si="154"/>
        <v>USD</v>
      </c>
      <c r="K1656" s="158" t="str">
        <f t="shared" si="155"/>
        <v>GBP</v>
      </c>
      <c r="L1656" s="158" t="str">
        <f t="shared" si="151"/>
        <v>USDGBP45759</v>
      </c>
      <c r="M1656" s="160">
        <f t="shared" si="156"/>
        <v>45759</v>
      </c>
      <c r="N1656" s="158">
        <v>0.88136788295434509</v>
      </c>
      <c r="O1656" s="158">
        <v>0.86677999999999999</v>
      </c>
      <c r="P1656" s="161">
        <f t="shared" si="152"/>
        <v>0.76400000000000001</v>
      </c>
    </row>
    <row r="1657" spans="9:16" x14ac:dyDescent="0.2">
      <c r="I1657" s="158">
        <f t="shared" si="153"/>
        <v>4</v>
      </c>
      <c r="J1657" s="158" t="str">
        <f t="shared" si="154"/>
        <v>USD</v>
      </c>
      <c r="K1657" s="158" t="str">
        <f t="shared" si="155"/>
        <v>GBP</v>
      </c>
      <c r="L1657" s="158" t="str">
        <f t="shared" si="151"/>
        <v>USDGBP45760</v>
      </c>
      <c r="M1657" s="160">
        <f t="shared" si="156"/>
        <v>45760</v>
      </c>
      <c r="N1657" s="158">
        <v>0.88136788295434509</v>
      </c>
      <c r="O1657" s="158">
        <v>0.86677999999999999</v>
      </c>
      <c r="P1657" s="161">
        <f t="shared" si="152"/>
        <v>0.76400000000000001</v>
      </c>
    </row>
    <row r="1658" spans="9:16" x14ac:dyDescent="0.2">
      <c r="I1658" s="158">
        <f t="shared" si="153"/>
        <v>4</v>
      </c>
      <c r="J1658" s="158" t="str">
        <f t="shared" si="154"/>
        <v>USD</v>
      </c>
      <c r="K1658" s="158" t="str">
        <f t="shared" si="155"/>
        <v>GBP</v>
      </c>
      <c r="L1658" s="158" t="str">
        <f t="shared" si="151"/>
        <v>USDGBP45761</v>
      </c>
      <c r="M1658" s="160">
        <f t="shared" si="156"/>
        <v>45761</v>
      </c>
      <c r="N1658" s="158">
        <v>0.878966335589347</v>
      </c>
      <c r="O1658" s="158">
        <v>0.86382999999999999</v>
      </c>
      <c r="P1658" s="161">
        <f t="shared" si="152"/>
        <v>0.75929999999999997</v>
      </c>
    </row>
    <row r="1659" spans="9:16" x14ac:dyDescent="0.2">
      <c r="I1659" s="158">
        <f t="shared" si="153"/>
        <v>4</v>
      </c>
      <c r="J1659" s="158" t="str">
        <f t="shared" si="154"/>
        <v>USD</v>
      </c>
      <c r="K1659" s="158" t="str">
        <f t="shared" si="155"/>
        <v>GBP</v>
      </c>
      <c r="L1659" s="158" t="str">
        <f t="shared" si="151"/>
        <v>USDGBP45762</v>
      </c>
      <c r="M1659" s="160">
        <f t="shared" si="156"/>
        <v>45762</v>
      </c>
      <c r="N1659" s="158">
        <v>0.8830801836806782</v>
      </c>
      <c r="O1659" s="158">
        <v>0.85570000000000002</v>
      </c>
      <c r="P1659" s="161">
        <f t="shared" si="152"/>
        <v>0.75570000000000004</v>
      </c>
    </row>
    <row r="1660" spans="9:16" x14ac:dyDescent="0.2">
      <c r="I1660" s="158">
        <f t="shared" si="153"/>
        <v>4</v>
      </c>
      <c r="J1660" s="158" t="str">
        <f t="shared" si="154"/>
        <v>USD</v>
      </c>
      <c r="K1660" s="158" t="str">
        <f t="shared" si="155"/>
        <v>GBP</v>
      </c>
      <c r="L1660" s="158" t="str">
        <f t="shared" si="151"/>
        <v>USDGBP45763</v>
      </c>
      <c r="M1660" s="160">
        <f t="shared" si="156"/>
        <v>45763</v>
      </c>
      <c r="N1660" s="158">
        <v>0.8806693086745927</v>
      </c>
      <c r="O1660" s="158">
        <v>0.85618000000000005</v>
      </c>
      <c r="P1660" s="161">
        <f t="shared" si="152"/>
        <v>0.754</v>
      </c>
    </row>
    <row r="1661" spans="9:16" x14ac:dyDescent="0.2">
      <c r="I1661" s="158">
        <f t="shared" si="153"/>
        <v>4</v>
      </c>
      <c r="J1661" s="158" t="str">
        <f t="shared" si="154"/>
        <v>USD</v>
      </c>
      <c r="K1661" s="158" t="str">
        <f t="shared" si="155"/>
        <v>GBP</v>
      </c>
      <c r="L1661" s="158" t="str">
        <f t="shared" si="151"/>
        <v>USDGBP45764</v>
      </c>
      <c r="M1661" s="160">
        <f t="shared" si="156"/>
        <v>45764</v>
      </c>
      <c r="N1661" s="158">
        <v>0.88028169014084512</v>
      </c>
      <c r="O1661" s="158">
        <v>0.85872999999999999</v>
      </c>
      <c r="P1661" s="161">
        <f t="shared" si="152"/>
        <v>0.75590000000000002</v>
      </c>
    </row>
    <row r="1662" spans="9:16" x14ac:dyDescent="0.2">
      <c r="I1662" s="158">
        <f t="shared" si="153"/>
        <v>4</v>
      </c>
      <c r="J1662" s="158" t="str">
        <f t="shared" si="154"/>
        <v>USD</v>
      </c>
      <c r="K1662" s="158" t="str">
        <f t="shared" si="155"/>
        <v>GBP</v>
      </c>
      <c r="L1662" s="158" t="str">
        <f t="shared" si="151"/>
        <v>USDGBP45765</v>
      </c>
      <c r="M1662" s="160">
        <f t="shared" si="156"/>
        <v>45765</v>
      </c>
      <c r="N1662" s="158">
        <v>0.88028169014084512</v>
      </c>
      <c r="O1662" s="158">
        <v>0.85872999999999999</v>
      </c>
      <c r="P1662" s="161">
        <f t="shared" si="152"/>
        <v>0.75590000000000002</v>
      </c>
    </row>
    <row r="1663" spans="9:16" x14ac:dyDescent="0.2">
      <c r="I1663" s="158">
        <f t="shared" si="153"/>
        <v>4</v>
      </c>
      <c r="J1663" s="158" t="str">
        <f t="shared" si="154"/>
        <v>USD</v>
      </c>
      <c r="K1663" s="158" t="str">
        <f t="shared" si="155"/>
        <v>GBP</v>
      </c>
      <c r="L1663" s="158" t="str">
        <f t="shared" si="151"/>
        <v>USDGBP45766</v>
      </c>
      <c r="M1663" s="160">
        <f t="shared" si="156"/>
        <v>45766</v>
      </c>
      <c r="N1663" s="158">
        <v>0.88028169014084512</v>
      </c>
      <c r="O1663" s="158">
        <v>0.85872999999999999</v>
      </c>
      <c r="P1663" s="161">
        <f t="shared" si="152"/>
        <v>0.75590000000000002</v>
      </c>
    </row>
    <row r="1664" spans="9:16" x14ac:dyDescent="0.2">
      <c r="I1664" s="158">
        <f t="shared" si="153"/>
        <v>4</v>
      </c>
      <c r="J1664" s="158" t="str">
        <f t="shared" si="154"/>
        <v>USD</v>
      </c>
      <c r="K1664" s="158" t="str">
        <f t="shared" si="155"/>
        <v>GBP</v>
      </c>
      <c r="L1664" s="158" t="str">
        <f t="shared" si="151"/>
        <v>USDGBP45767</v>
      </c>
      <c r="M1664" s="160">
        <f t="shared" si="156"/>
        <v>45767</v>
      </c>
      <c r="N1664" s="158">
        <v>0.88028169014084512</v>
      </c>
      <c r="O1664" s="158">
        <v>0.85872999999999999</v>
      </c>
      <c r="P1664" s="161">
        <f t="shared" si="152"/>
        <v>0.75590000000000002</v>
      </c>
    </row>
    <row r="1665" spans="9:16" x14ac:dyDescent="0.2">
      <c r="I1665" s="158">
        <f t="shared" si="153"/>
        <v>4</v>
      </c>
      <c r="J1665" s="158" t="str">
        <f t="shared" si="154"/>
        <v>USD</v>
      </c>
      <c r="K1665" s="158" t="str">
        <f t="shared" si="155"/>
        <v>GBP</v>
      </c>
      <c r="L1665" s="158" t="str">
        <f t="shared" si="151"/>
        <v>USDGBP45768</v>
      </c>
      <c r="M1665" s="160">
        <f t="shared" si="156"/>
        <v>45768</v>
      </c>
      <c r="N1665" s="158">
        <v>0.88028169014084512</v>
      </c>
      <c r="O1665" s="158">
        <v>0.85872999999999999</v>
      </c>
      <c r="P1665" s="161">
        <f t="shared" si="152"/>
        <v>0.75590000000000002</v>
      </c>
    </row>
    <row r="1666" spans="9:16" x14ac:dyDescent="0.2">
      <c r="I1666" s="158">
        <f t="shared" si="153"/>
        <v>4</v>
      </c>
      <c r="J1666" s="158" t="str">
        <f t="shared" si="154"/>
        <v>USD</v>
      </c>
      <c r="K1666" s="158" t="str">
        <f t="shared" si="155"/>
        <v>GBP</v>
      </c>
      <c r="L1666" s="158" t="str">
        <f t="shared" si="151"/>
        <v>USDGBP45769</v>
      </c>
      <c r="M1666" s="160">
        <f t="shared" si="156"/>
        <v>45769</v>
      </c>
      <c r="N1666" s="158">
        <v>0.87138375740676199</v>
      </c>
      <c r="O1666" s="158">
        <v>0.85858000000000001</v>
      </c>
      <c r="P1666" s="161">
        <f t="shared" si="152"/>
        <v>0.74819999999999998</v>
      </c>
    </row>
    <row r="1667" spans="9:16" x14ac:dyDescent="0.2">
      <c r="I1667" s="158">
        <f t="shared" si="153"/>
        <v>4</v>
      </c>
      <c r="J1667" s="158" t="str">
        <f t="shared" si="154"/>
        <v>USD</v>
      </c>
      <c r="K1667" s="158" t="str">
        <f t="shared" si="155"/>
        <v>GBP</v>
      </c>
      <c r="L1667" s="158" t="str">
        <f t="shared" ref="L1667:L1730" si="157">J1667&amp;K1667&amp;M1667</f>
        <v>USDGBP45770</v>
      </c>
      <c r="M1667" s="160">
        <f t="shared" si="156"/>
        <v>45770</v>
      </c>
      <c r="N1667" s="158">
        <v>0.8760402978537013</v>
      </c>
      <c r="O1667" s="158">
        <v>0.85792999999999997</v>
      </c>
      <c r="P1667" s="161">
        <f t="shared" ref="P1667:P1730" si="158">ROUND(N1667*O1667,4)</f>
        <v>0.75160000000000005</v>
      </c>
    </row>
    <row r="1668" spans="9:16" x14ac:dyDescent="0.2">
      <c r="I1668" s="158">
        <f t="shared" ref="I1668:I1731" si="159">IF(M1667=$G$2,I1667+1,I1667)</f>
        <v>4</v>
      </c>
      <c r="J1668" s="158" t="str">
        <f t="shared" ref="J1668:J1731" si="160">VLOOKUP($I1668,$A:$C,2,FALSE)</f>
        <v>USD</v>
      </c>
      <c r="K1668" s="158" t="str">
        <f t="shared" ref="K1668:K1731" si="161">VLOOKUP($I1668,$A:$C,3,FALSE)</f>
        <v>GBP</v>
      </c>
      <c r="L1668" s="158" t="str">
        <f t="shared" si="157"/>
        <v>USDGBP45771</v>
      </c>
      <c r="M1668" s="160">
        <f t="shared" ref="M1668:M1731" si="162">IF(I1668=I1667,M1667+1,$G$1)</f>
        <v>45771</v>
      </c>
      <c r="N1668" s="158">
        <v>0.8790436005625879</v>
      </c>
      <c r="O1668" s="158">
        <v>0.85499999999999998</v>
      </c>
      <c r="P1668" s="161">
        <f t="shared" si="158"/>
        <v>0.75160000000000005</v>
      </c>
    </row>
    <row r="1669" spans="9:16" x14ac:dyDescent="0.2">
      <c r="I1669" s="158">
        <f t="shared" si="159"/>
        <v>4</v>
      </c>
      <c r="J1669" s="158" t="str">
        <f t="shared" si="160"/>
        <v>USD</v>
      </c>
      <c r="K1669" s="158" t="str">
        <f t="shared" si="161"/>
        <v>GBP</v>
      </c>
      <c r="L1669" s="158" t="str">
        <f t="shared" si="157"/>
        <v>USDGBP45772</v>
      </c>
      <c r="M1669" s="160">
        <f t="shared" si="162"/>
        <v>45772</v>
      </c>
      <c r="N1669" s="158">
        <v>0.88051422030465798</v>
      </c>
      <c r="O1669" s="158">
        <v>0.85309999999999997</v>
      </c>
      <c r="P1669" s="161">
        <f t="shared" si="158"/>
        <v>0.75119999999999998</v>
      </c>
    </row>
    <row r="1670" spans="9:16" x14ac:dyDescent="0.2">
      <c r="I1670" s="158">
        <f t="shared" si="159"/>
        <v>4</v>
      </c>
      <c r="J1670" s="158" t="str">
        <f t="shared" si="160"/>
        <v>USD</v>
      </c>
      <c r="K1670" s="158" t="str">
        <f t="shared" si="161"/>
        <v>GBP</v>
      </c>
      <c r="L1670" s="158" t="str">
        <f t="shared" si="157"/>
        <v>USDGBP45773</v>
      </c>
      <c r="M1670" s="160">
        <f t="shared" si="162"/>
        <v>45773</v>
      </c>
      <c r="N1670" s="158">
        <v>0.88051422030465798</v>
      </c>
      <c r="O1670" s="158">
        <v>0.85309999999999997</v>
      </c>
      <c r="P1670" s="161">
        <f t="shared" si="158"/>
        <v>0.75119999999999998</v>
      </c>
    </row>
    <row r="1671" spans="9:16" x14ac:dyDescent="0.2">
      <c r="I1671" s="158">
        <f t="shared" si="159"/>
        <v>4</v>
      </c>
      <c r="J1671" s="158" t="str">
        <f t="shared" si="160"/>
        <v>USD</v>
      </c>
      <c r="K1671" s="158" t="str">
        <f t="shared" si="161"/>
        <v>GBP</v>
      </c>
      <c r="L1671" s="158" t="str">
        <f t="shared" si="157"/>
        <v>USDGBP45774</v>
      </c>
      <c r="M1671" s="160">
        <f t="shared" si="162"/>
        <v>45774</v>
      </c>
      <c r="N1671" s="158">
        <v>0.88051422030465798</v>
      </c>
      <c r="O1671" s="158">
        <v>0.85309999999999997</v>
      </c>
      <c r="P1671" s="161">
        <f t="shared" si="158"/>
        <v>0.75119999999999998</v>
      </c>
    </row>
    <row r="1672" spans="9:16" x14ac:dyDescent="0.2">
      <c r="I1672" s="158">
        <f t="shared" si="159"/>
        <v>4</v>
      </c>
      <c r="J1672" s="158" t="str">
        <f t="shared" si="160"/>
        <v>USD</v>
      </c>
      <c r="K1672" s="158" t="str">
        <f t="shared" si="161"/>
        <v>GBP</v>
      </c>
      <c r="L1672" s="158" t="str">
        <f t="shared" si="157"/>
        <v>USDGBP45775</v>
      </c>
      <c r="M1672" s="160">
        <f t="shared" si="162"/>
        <v>45775</v>
      </c>
      <c r="N1672" s="158">
        <v>0.88043669660151447</v>
      </c>
      <c r="O1672" s="158">
        <v>0.85140000000000005</v>
      </c>
      <c r="P1672" s="161">
        <f t="shared" si="158"/>
        <v>0.74960000000000004</v>
      </c>
    </row>
    <row r="1673" spans="9:16" x14ac:dyDescent="0.2">
      <c r="I1673" s="158">
        <f t="shared" si="159"/>
        <v>4</v>
      </c>
      <c r="J1673" s="158" t="str">
        <f t="shared" si="160"/>
        <v>USD</v>
      </c>
      <c r="K1673" s="158" t="str">
        <f t="shared" si="161"/>
        <v>GBP</v>
      </c>
      <c r="L1673" s="158" t="str">
        <f t="shared" si="157"/>
        <v>USDGBP45776</v>
      </c>
      <c r="M1673" s="160">
        <f t="shared" si="162"/>
        <v>45776</v>
      </c>
      <c r="N1673" s="158">
        <v>0.8792754770069463</v>
      </c>
      <c r="O1673" s="158">
        <v>0.8498</v>
      </c>
      <c r="P1673" s="161">
        <f t="shared" si="158"/>
        <v>0.74719999999999998</v>
      </c>
    </row>
    <row r="1674" spans="9:16" x14ac:dyDescent="0.2">
      <c r="I1674" s="158">
        <f t="shared" si="159"/>
        <v>4</v>
      </c>
      <c r="J1674" s="158" t="str">
        <f t="shared" si="160"/>
        <v>USD</v>
      </c>
      <c r="K1674" s="158" t="str">
        <f t="shared" si="161"/>
        <v>GBP</v>
      </c>
      <c r="L1674" s="158" t="str">
        <f t="shared" si="157"/>
        <v>USDGBP45777</v>
      </c>
      <c r="M1674" s="160">
        <f t="shared" si="162"/>
        <v>45777</v>
      </c>
      <c r="N1674" s="158">
        <v>0.8792754770069463</v>
      </c>
      <c r="O1674" s="158">
        <v>0.8518</v>
      </c>
      <c r="P1674" s="161">
        <f t="shared" si="158"/>
        <v>0.749</v>
      </c>
    </row>
    <row r="1675" spans="9:16" x14ac:dyDescent="0.2">
      <c r="I1675" s="158">
        <f t="shared" si="159"/>
        <v>4</v>
      </c>
      <c r="J1675" s="158" t="str">
        <f t="shared" si="160"/>
        <v>USD</v>
      </c>
      <c r="K1675" s="158" t="str">
        <f t="shared" si="161"/>
        <v>GBP</v>
      </c>
      <c r="L1675" s="158" t="str">
        <f t="shared" si="157"/>
        <v>USDGBP45778</v>
      </c>
      <c r="M1675" s="160">
        <f t="shared" si="162"/>
        <v>45778</v>
      </c>
      <c r="N1675" s="158">
        <v>0.8792754770069463</v>
      </c>
      <c r="O1675" s="158">
        <v>0.8518</v>
      </c>
      <c r="P1675" s="161">
        <f t="shared" si="158"/>
        <v>0.749</v>
      </c>
    </row>
    <row r="1676" spans="9:16" x14ac:dyDescent="0.2">
      <c r="I1676" s="158">
        <f t="shared" si="159"/>
        <v>4</v>
      </c>
      <c r="J1676" s="158" t="str">
        <f t="shared" si="160"/>
        <v>USD</v>
      </c>
      <c r="K1676" s="158" t="str">
        <f t="shared" si="161"/>
        <v>GBP</v>
      </c>
      <c r="L1676" s="158" t="str">
        <f t="shared" si="157"/>
        <v>USDGBP45779</v>
      </c>
      <c r="M1676" s="160">
        <f t="shared" si="162"/>
        <v>45779</v>
      </c>
      <c r="N1676" s="158">
        <v>0.88160098739310577</v>
      </c>
      <c r="O1676" s="158">
        <v>0.85329999999999995</v>
      </c>
      <c r="P1676" s="161">
        <f t="shared" si="158"/>
        <v>0.75229999999999997</v>
      </c>
    </row>
    <row r="1677" spans="9:16" x14ac:dyDescent="0.2">
      <c r="I1677" s="158">
        <f t="shared" si="159"/>
        <v>4</v>
      </c>
      <c r="J1677" s="158" t="str">
        <f t="shared" si="160"/>
        <v>USD</v>
      </c>
      <c r="K1677" s="158" t="str">
        <f t="shared" si="161"/>
        <v>GBP</v>
      </c>
      <c r="L1677" s="158" t="str">
        <f t="shared" si="157"/>
        <v>USDGBP45780</v>
      </c>
      <c r="M1677" s="160">
        <f t="shared" si="162"/>
        <v>45780</v>
      </c>
      <c r="N1677" s="158">
        <v>0.88160098739310577</v>
      </c>
      <c r="O1677" s="158">
        <v>0.85329999999999995</v>
      </c>
      <c r="P1677" s="161">
        <f t="shared" si="158"/>
        <v>0.75229999999999997</v>
      </c>
    </row>
    <row r="1678" spans="9:16" x14ac:dyDescent="0.2">
      <c r="I1678" s="158">
        <f t="shared" si="159"/>
        <v>4</v>
      </c>
      <c r="J1678" s="158" t="str">
        <f t="shared" si="160"/>
        <v>USD</v>
      </c>
      <c r="K1678" s="158" t="str">
        <f t="shared" si="161"/>
        <v>GBP</v>
      </c>
      <c r="L1678" s="158" t="str">
        <f t="shared" si="157"/>
        <v>USDGBP45781</v>
      </c>
      <c r="M1678" s="160">
        <f t="shared" si="162"/>
        <v>45781</v>
      </c>
      <c r="N1678" s="158">
        <v>0.88160098739310577</v>
      </c>
      <c r="O1678" s="158">
        <v>0.85329999999999995</v>
      </c>
      <c r="P1678" s="161">
        <f t="shared" si="158"/>
        <v>0.75229999999999997</v>
      </c>
    </row>
    <row r="1679" spans="9:16" x14ac:dyDescent="0.2">
      <c r="I1679" s="158">
        <f t="shared" si="159"/>
        <v>4</v>
      </c>
      <c r="J1679" s="158" t="str">
        <f t="shared" si="160"/>
        <v>USD</v>
      </c>
      <c r="K1679" s="158" t="str">
        <f t="shared" si="161"/>
        <v>GBP</v>
      </c>
      <c r="L1679" s="158" t="str">
        <f t="shared" si="157"/>
        <v>USDGBP45782</v>
      </c>
      <c r="M1679" s="160">
        <f t="shared" si="162"/>
        <v>45782</v>
      </c>
      <c r="N1679" s="158">
        <v>0.88160098739310577</v>
      </c>
      <c r="O1679" s="158">
        <v>0.85150000000000003</v>
      </c>
      <c r="P1679" s="161">
        <f t="shared" si="158"/>
        <v>0.75070000000000003</v>
      </c>
    </row>
    <row r="1680" spans="9:16" x14ac:dyDescent="0.2">
      <c r="I1680" s="158">
        <f t="shared" si="159"/>
        <v>4</v>
      </c>
      <c r="J1680" s="158" t="str">
        <f t="shared" si="160"/>
        <v>USD</v>
      </c>
      <c r="K1680" s="158" t="str">
        <f t="shared" si="161"/>
        <v>GBP</v>
      </c>
      <c r="L1680" s="158" t="str">
        <f t="shared" si="157"/>
        <v>USDGBP45783</v>
      </c>
      <c r="M1680" s="160">
        <f t="shared" si="162"/>
        <v>45783</v>
      </c>
      <c r="N1680" s="158">
        <v>0.88300220750551872</v>
      </c>
      <c r="O1680" s="158">
        <v>0.84689999999999999</v>
      </c>
      <c r="P1680" s="161">
        <f t="shared" si="158"/>
        <v>0.74780000000000002</v>
      </c>
    </row>
    <row r="1681" spans="9:16" x14ac:dyDescent="0.2">
      <c r="I1681" s="158">
        <f t="shared" si="159"/>
        <v>4</v>
      </c>
      <c r="J1681" s="158" t="str">
        <f t="shared" si="160"/>
        <v>USD</v>
      </c>
      <c r="K1681" s="158" t="str">
        <f t="shared" si="161"/>
        <v>GBP</v>
      </c>
      <c r="L1681" s="158" t="str">
        <f t="shared" si="157"/>
        <v>USDGBP45784</v>
      </c>
      <c r="M1681" s="160">
        <f t="shared" si="162"/>
        <v>45784</v>
      </c>
      <c r="N1681" s="158">
        <v>0.88028169014084512</v>
      </c>
      <c r="O1681" s="158">
        <v>0.85109999999999997</v>
      </c>
      <c r="P1681" s="161">
        <f t="shared" si="158"/>
        <v>0.74919999999999998</v>
      </c>
    </row>
    <row r="1682" spans="9:16" x14ac:dyDescent="0.2">
      <c r="I1682" s="158">
        <f t="shared" si="159"/>
        <v>4</v>
      </c>
      <c r="J1682" s="158" t="str">
        <f t="shared" si="160"/>
        <v>USD</v>
      </c>
      <c r="K1682" s="158" t="str">
        <f t="shared" si="161"/>
        <v>GBP</v>
      </c>
      <c r="L1682" s="158" t="str">
        <f t="shared" si="157"/>
        <v>USDGBP45785</v>
      </c>
      <c r="M1682" s="160">
        <f t="shared" si="162"/>
        <v>45785</v>
      </c>
      <c r="N1682" s="158">
        <v>0.88519075860848018</v>
      </c>
      <c r="O1682" s="158">
        <v>0.84760000000000002</v>
      </c>
      <c r="P1682" s="161">
        <f t="shared" si="158"/>
        <v>0.75029999999999997</v>
      </c>
    </row>
    <row r="1683" spans="9:16" x14ac:dyDescent="0.2">
      <c r="I1683" s="158">
        <f t="shared" si="159"/>
        <v>4</v>
      </c>
      <c r="J1683" s="158" t="str">
        <f t="shared" si="160"/>
        <v>USD</v>
      </c>
      <c r="K1683" s="158" t="str">
        <f t="shared" si="161"/>
        <v>GBP</v>
      </c>
      <c r="L1683" s="158" t="str">
        <f t="shared" si="157"/>
        <v>USDGBP45786</v>
      </c>
      <c r="M1683" s="160">
        <f t="shared" si="162"/>
        <v>45786</v>
      </c>
      <c r="N1683" s="158">
        <v>0.88873089228581592</v>
      </c>
      <c r="O1683" s="158">
        <v>0.84770000000000001</v>
      </c>
      <c r="P1683" s="161">
        <f t="shared" si="158"/>
        <v>0.75339999999999996</v>
      </c>
    </row>
    <row r="1684" spans="9:16" x14ac:dyDescent="0.2">
      <c r="I1684" s="158">
        <f t="shared" si="159"/>
        <v>4</v>
      </c>
      <c r="J1684" s="158" t="str">
        <f t="shared" si="160"/>
        <v>USD</v>
      </c>
      <c r="K1684" s="158" t="str">
        <f t="shared" si="161"/>
        <v>GBP</v>
      </c>
      <c r="L1684" s="158" t="str">
        <f t="shared" si="157"/>
        <v>USDGBP45787</v>
      </c>
      <c r="M1684" s="160">
        <f t="shared" si="162"/>
        <v>45787</v>
      </c>
      <c r="N1684" s="158">
        <v>0.88873089228581592</v>
      </c>
      <c r="O1684" s="158">
        <v>0.84770000000000001</v>
      </c>
      <c r="P1684" s="161">
        <f t="shared" si="158"/>
        <v>0.75339999999999996</v>
      </c>
    </row>
    <row r="1685" spans="9:16" x14ac:dyDescent="0.2">
      <c r="I1685" s="158">
        <f t="shared" si="159"/>
        <v>4</v>
      </c>
      <c r="J1685" s="158" t="str">
        <f t="shared" si="160"/>
        <v>USD</v>
      </c>
      <c r="K1685" s="158" t="str">
        <f t="shared" si="161"/>
        <v>GBP</v>
      </c>
      <c r="L1685" s="158" t="str">
        <f t="shared" si="157"/>
        <v>USDGBP45788</v>
      </c>
      <c r="M1685" s="160">
        <f t="shared" si="162"/>
        <v>45788</v>
      </c>
      <c r="N1685" s="158">
        <v>0.88873089228581592</v>
      </c>
      <c r="O1685" s="158">
        <v>0.84770000000000001</v>
      </c>
      <c r="P1685" s="161">
        <f t="shared" si="158"/>
        <v>0.75339999999999996</v>
      </c>
    </row>
    <row r="1686" spans="9:16" x14ac:dyDescent="0.2">
      <c r="I1686" s="158">
        <f t="shared" si="159"/>
        <v>4</v>
      </c>
      <c r="J1686" s="158" t="str">
        <f t="shared" si="160"/>
        <v>USD</v>
      </c>
      <c r="K1686" s="158" t="str">
        <f t="shared" si="161"/>
        <v>GBP</v>
      </c>
      <c r="L1686" s="158" t="str">
        <f t="shared" si="157"/>
        <v>USDGBP45789</v>
      </c>
      <c r="M1686" s="160">
        <f t="shared" si="162"/>
        <v>45789</v>
      </c>
      <c r="N1686" s="158">
        <v>0.90041419052764271</v>
      </c>
      <c r="O1686" s="158">
        <v>0.84289999999999998</v>
      </c>
      <c r="P1686" s="161">
        <f t="shared" si="158"/>
        <v>0.75900000000000001</v>
      </c>
    </row>
    <row r="1687" spans="9:16" x14ac:dyDescent="0.2">
      <c r="I1687" s="158">
        <f t="shared" si="159"/>
        <v>4</v>
      </c>
      <c r="J1687" s="158" t="str">
        <f t="shared" si="160"/>
        <v>USD</v>
      </c>
      <c r="K1687" s="158" t="str">
        <f t="shared" si="161"/>
        <v>GBP</v>
      </c>
      <c r="L1687" s="158" t="str">
        <f t="shared" si="157"/>
        <v>USDGBP45790</v>
      </c>
      <c r="M1687" s="160">
        <f t="shared" si="162"/>
        <v>45790</v>
      </c>
      <c r="N1687" s="158">
        <v>0.89992800575953924</v>
      </c>
      <c r="O1687" s="158">
        <v>0.84060000000000001</v>
      </c>
      <c r="P1687" s="161">
        <f t="shared" si="158"/>
        <v>0.75649999999999995</v>
      </c>
    </row>
    <row r="1688" spans="9:16" x14ac:dyDescent="0.2">
      <c r="I1688" s="158">
        <f t="shared" si="159"/>
        <v>4</v>
      </c>
      <c r="J1688" s="158" t="str">
        <f t="shared" si="160"/>
        <v>USD</v>
      </c>
      <c r="K1688" s="158" t="str">
        <f t="shared" si="161"/>
        <v>GBP</v>
      </c>
      <c r="L1688" s="158" t="str">
        <f t="shared" si="157"/>
        <v>USDGBP45791</v>
      </c>
      <c r="M1688" s="160">
        <f t="shared" si="162"/>
        <v>45791</v>
      </c>
      <c r="N1688" s="158">
        <v>0.89174246477617269</v>
      </c>
      <c r="O1688" s="158">
        <v>0.84150000000000003</v>
      </c>
      <c r="P1688" s="161">
        <f t="shared" si="158"/>
        <v>0.75039999999999996</v>
      </c>
    </row>
    <row r="1689" spans="9:16" x14ac:dyDescent="0.2">
      <c r="I1689" s="158">
        <f t="shared" si="159"/>
        <v>4</v>
      </c>
      <c r="J1689" s="158" t="str">
        <f t="shared" si="160"/>
        <v>USD</v>
      </c>
      <c r="K1689" s="158" t="str">
        <f t="shared" si="161"/>
        <v>GBP</v>
      </c>
      <c r="L1689" s="158" t="str">
        <f t="shared" si="157"/>
        <v>USDGBP45792</v>
      </c>
      <c r="M1689" s="160">
        <f t="shared" si="162"/>
        <v>45792</v>
      </c>
      <c r="N1689" s="158">
        <v>0.89405453732677687</v>
      </c>
      <c r="O1689" s="158">
        <v>0.84240000000000004</v>
      </c>
      <c r="P1689" s="161">
        <f t="shared" si="158"/>
        <v>0.75319999999999998</v>
      </c>
    </row>
    <row r="1690" spans="9:16" x14ac:dyDescent="0.2">
      <c r="I1690" s="158">
        <f t="shared" si="159"/>
        <v>4</v>
      </c>
      <c r="J1690" s="158" t="str">
        <f t="shared" si="160"/>
        <v>USD</v>
      </c>
      <c r="K1690" s="158" t="str">
        <f t="shared" si="161"/>
        <v>GBP</v>
      </c>
      <c r="L1690" s="158" t="str">
        <f t="shared" si="157"/>
        <v>USDGBP45793</v>
      </c>
      <c r="M1690" s="160">
        <f t="shared" si="162"/>
        <v>45793</v>
      </c>
      <c r="N1690" s="158">
        <v>0.89333571556190816</v>
      </c>
      <c r="O1690" s="158">
        <v>0.8427</v>
      </c>
      <c r="P1690" s="161">
        <f t="shared" si="158"/>
        <v>0.75280000000000002</v>
      </c>
    </row>
    <row r="1691" spans="9:16" x14ac:dyDescent="0.2">
      <c r="I1691" s="158">
        <f t="shared" si="159"/>
        <v>4</v>
      </c>
      <c r="J1691" s="158" t="str">
        <f t="shared" si="160"/>
        <v>USD</v>
      </c>
      <c r="K1691" s="158" t="str">
        <f t="shared" si="161"/>
        <v>GBP</v>
      </c>
      <c r="L1691" s="158" t="str">
        <f t="shared" si="157"/>
        <v>USDGBP45794</v>
      </c>
      <c r="M1691" s="160">
        <f t="shared" si="162"/>
        <v>45794</v>
      </c>
      <c r="N1691" s="158">
        <v>0.89333571556190816</v>
      </c>
      <c r="O1691" s="158">
        <v>0.8427</v>
      </c>
      <c r="P1691" s="161">
        <f t="shared" si="158"/>
        <v>0.75280000000000002</v>
      </c>
    </row>
    <row r="1692" spans="9:16" x14ac:dyDescent="0.2">
      <c r="I1692" s="158">
        <f t="shared" si="159"/>
        <v>4</v>
      </c>
      <c r="J1692" s="158" t="str">
        <f t="shared" si="160"/>
        <v>USD</v>
      </c>
      <c r="K1692" s="158" t="str">
        <f t="shared" si="161"/>
        <v>GBP</v>
      </c>
      <c r="L1692" s="158" t="str">
        <f t="shared" si="157"/>
        <v>USDGBP45795</v>
      </c>
      <c r="M1692" s="160">
        <f t="shared" si="162"/>
        <v>45795</v>
      </c>
      <c r="N1692" s="158">
        <v>0.89333571556190816</v>
      </c>
      <c r="O1692" s="158">
        <v>0.8427</v>
      </c>
      <c r="P1692" s="161">
        <f t="shared" si="158"/>
        <v>0.75280000000000002</v>
      </c>
    </row>
    <row r="1693" spans="9:16" x14ac:dyDescent="0.2">
      <c r="I1693" s="158">
        <f t="shared" si="159"/>
        <v>4</v>
      </c>
      <c r="J1693" s="158" t="str">
        <f t="shared" si="160"/>
        <v>USD</v>
      </c>
      <c r="K1693" s="158" t="str">
        <f t="shared" si="161"/>
        <v>GBP</v>
      </c>
      <c r="L1693" s="158" t="str">
        <f t="shared" si="157"/>
        <v>USDGBP45796</v>
      </c>
      <c r="M1693" s="160">
        <f t="shared" si="162"/>
        <v>45796</v>
      </c>
      <c r="N1693" s="158">
        <v>0.88794175102113293</v>
      </c>
      <c r="O1693" s="158">
        <v>0.84189999999999998</v>
      </c>
      <c r="P1693" s="161">
        <f t="shared" si="158"/>
        <v>0.74760000000000004</v>
      </c>
    </row>
    <row r="1694" spans="9:16" x14ac:dyDescent="0.2">
      <c r="I1694" s="158">
        <f t="shared" si="159"/>
        <v>4</v>
      </c>
      <c r="J1694" s="158" t="str">
        <f t="shared" si="160"/>
        <v>USD</v>
      </c>
      <c r="K1694" s="158" t="str">
        <f t="shared" si="161"/>
        <v>GBP</v>
      </c>
      <c r="L1694" s="158" t="str">
        <f t="shared" si="157"/>
        <v>USDGBP45797</v>
      </c>
      <c r="M1694" s="160">
        <f t="shared" si="162"/>
        <v>45797</v>
      </c>
      <c r="N1694" s="158">
        <v>0.88960056934436427</v>
      </c>
      <c r="O1694" s="158">
        <v>0.84179999999999999</v>
      </c>
      <c r="P1694" s="161">
        <f t="shared" si="158"/>
        <v>0.74890000000000001</v>
      </c>
    </row>
    <row r="1695" spans="9:16" x14ac:dyDescent="0.2">
      <c r="I1695" s="158">
        <f t="shared" si="159"/>
        <v>4</v>
      </c>
      <c r="J1695" s="158" t="str">
        <f t="shared" si="160"/>
        <v>USD</v>
      </c>
      <c r="K1695" s="158" t="str">
        <f t="shared" si="161"/>
        <v>GBP</v>
      </c>
      <c r="L1695" s="158" t="str">
        <f t="shared" si="157"/>
        <v>USDGBP45798</v>
      </c>
      <c r="M1695" s="160">
        <f t="shared" si="162"/>
        <v>45798</v>
      </c>
      <c r="N1695" s="158">
        <v>0.88331419485911133</v>
      </c>
      <c r="O1695" s="158">
        <v>0.84460000000000002</v>
      </c>
      <c r="P1695" s="161">
        <f t="shared" si="158"/>
        <v>0.746</v>
      </c>
    </row>
    <row r="1696" spans="9:16" x14ac:dyDescent="0.2">
      <c r="I1696" s="158">
        <f t="shared" si="159"/>
        <v>4</v>
      </c>
      <c r="J1696" s="158" t="str">
        <f t="shared" si="160"/>
        <v>USD</v>
      </c>
      <c r="K1696" s="158" t="str">
        <f t="shared" si="161"/>
        <v>GBP</v>
      </c>
      <c r="L1696" s="158" t="str">
        <f t="shared" si="157"/>
        <v>USDGBP45799</v>
      </c>
      <c r="M1696" s="160">
        <f t="shared" si="162"/>
        <v>45799</v>
      </c>
      <c r="N1696" s="158">
        <v>0.88425148112123086</v>
      </c>
      <c r="O1696" s="158">
        <v>0.8427</v>
      </c>
      <c r="P1696" s="161">
        <f t="shared" si="158"/>
        <v>0.74519999999999997</v>
      </c>
    </row>
    <row r="1697" spans="9:16" x14ac:dyDescent="0.2">
      <c r="I1697" s="158">
        <f t="shared" si="159"/>
        <v>4</v>
      </c>
      <c r="J1697" s="158" t="str">
        <f t="shared" si="160"/>
        <v>USD</v>
      </c>
      <c r="K1697" s="158" t="str">
        <f t="shared" si="161"/>
        <v>GBP</v>
      </c>
      <c r="L1697" s="158" t="str">
        <f t="shared" si="157"/>
        <v>USDGBP45800</v>
      </c>
      <c r="M1697" s="160">
        <f t="shared" si="162"/>
        <v>45800</v>
      </c>
      <c r="N1697" s="158">
        <v>0.88487744447394023</v>
      </c>
      <c r="O1697" s="158">
        <v>0.83819999999999995</v>
      </c>
      <c r="P1697" s="161">
        <f t="shared" si="158"/>
        <v>0.74170000000000003</v>
      </c>
    </row>
    <row r="1698" spans="9:16" x14ac:dyDescent="0.2">
      <c r="I1698" s="158">
        <f t="shared" si="159"/>
        <v>4</v>
      </c>
      <c r="J1698" s="158" t="str">
        <f t="shared" si="160"/>
        <v>USD</v>
      </c>
      <c r="K1698" s="158" t="str">
        <f t="shared" si="161"/>
        <v>GBP</v>
      </c>
      <c r="L1698" s="158" t="str">
        <f t="shared" si="157"/>
        <v>USDGBP45801</v>
      </c>
      <c r="M1698" s="160">
        <f t="shared" si="162"/>
        <v>45801</v>
      </c>
      <c r="N1698" s="158">
        <v>0.88487744447394023</v>
      </c>
      <c r="O1698" s="158">
        <v>0.83819999999999995</v>
      </c>
      <c r="P1698" s="161">
        <f t="shared" si="158"/>
        <v>0.74170000000000003</v>
      </c>
    </row>
    <row r="1699" spans="9:16" x14ac:dyDescent="0.2">
      <c r="I1699" s="158">
        <f t="shared" si="159"/>
        <v>4</v>
      </c>
      <c r="J1699" s="158" t="str">
        <f t="shared" si="160"/>
        <v>USD</v>
      </c>
      <c r="K1699" s="158" t="str">
        <f t="shared" si="161"/>
        <v>GBP</v>
      </c>
      <c r="L1699" s="158" t="str">
        <f t="shared" si="157"/>
        <v>USDGBP45802</v>
      </c>
      <c r="M1699" s="160">
        <f t="shared" si="162"/>
        <v>45802</v>
      </c>
      <c r="N1699" s="158">
        <v>0.88487744447394023</v>
      </c>
      <c r="O1699" s="158">
        <v>0.83819999999999995</v>
      </c>
      <c r="P1699" s="161">
        <f t="shared" si="158"/>
        <v>0.74170000000000003</v>
      </c>
    </row>
    <row r="1700" spans="9:16" x14ac:dyDescent="0.2">
      <c r="I1700" s="158">
        <f t="shared" si="159"/>
        <v>4</v>
      </c>
      <c r="J1700" s="158" t="str">
        <f t="shared" si="160"/>
        <v>USD</v>
      </c>
      <c r="K1700" s="158" t="str">
        <f t="shared" si="161"/>
        <v>GBP</v>
      </c>
      <c r="L1700" s="158" t="str">
        <f t="shared" si="157"/>
        <v>USDGBP45803</v>
      </c>
      <c r="M1700" s="160">
        <f t="shared" si="162"/>
        <v>45803</v>
      </c>
      <c r="N1700" s="158">
        <v>0.87865741147526588</v>
      </c>
      <c r="O1700" s="158">
        <v>0.83919999999999995</v>
      </c>
      <c r="P1700" s="161">
        <f t="shared" si="158"/>
        <v>0.73740000000000006</v>
      </c>
    </row>
    <row r="1701" spans="9:16" x14ac:dyDescent="0.2">
      <c r="I1701" s="158">
        <f t="shared" si="159"/>
        <v>4</v>
      </c>
      <c r="J1701" s="158" t="str">
        <f t="shared" si="160"/>
        <v>USD</v>
      </c>
      <c r="K1701" s="158" t="str">
        <f t="shared" si="161"/>
        <v>GBP</v>
      </c>
      <c r="L1701" s="158" t="str">
        <f t="shared" si="157"/>
        <v>USDGBP45804</v>
      </c>
      <c r="M1701" s="160">
        <f t="shared" si="162"/>
        <v>45804</v>
      </c>
      <c r="N1701" s="158">
        <v>0.88059175766114839</v>
      </c>
      <c r="O1701" s="158">
        <v>0.83809999999999996</v>
      </c>
      <c r="P1701" s="161">
        <f t="shared" si="158"/>
        <v>0.73799999999999999</v>
      </c>
    </row>
    <row r="1702" spans="9:16" x14ac:dyDescent="0.2">
      <c r="I1702" s="158">
        <f t="shared" si="159"/>
        <v>4</v>
      </c>
      <c r="J1702" s="158" t="str">
        <f t="shared" si="160"/>
        <v>USD</v>
      </c>
      <c r="K1702" s="158" t="str">
        <f t="shared" si="161"/>
        <v>GBP</v>
      </c>
      <c r="L1702" s="158" t="str">
        <f t="shared" si="157"/>
        <v>USDGBP45805</v>
      </c>
      <c r="M1702" s="160">
        <f t="shared" si="162"/>
        <v>45805</v>
      </c>
      <c r="N1702" s="158">
        <v>0.8836264027569144</v>
      </c>
      <c r="O1702" s="158">
        <v>0.83979999999999999</v>
      </c>
      <c r="P1702" s="161">
        <f t="shared" si="158"/>
        <v>0.74209999999999998</v>
      </c>
    </row>
    <row r="1703" spans="9:16" x14ac:dyDescent="0.2">
      <c r="I1703" s="158">
        <f t="shared" si="159"/>
        <v>4</v>
      </c>
      <c r="J1703" s="158" t="str">
        <f t="shared" si="160"/>
        <v>USD</v>
      </c>
      <c r="K1703" s="158" t="str">
        <f t="shared" si="161"/>
        <v>GBP</v>
      </c>
      <c r="L1703" s="158" t="str">
        <f t="shared" si="157"/>
        <v>USDGBP45806</v>
      </c>
      <c r="M1703" s="160">
        <f t="shared" si="162"/>
        <v>45806</v>
      </c>
      <c r="N1703" s="158">
        <v>0.88644623703572367</v>
      </c>
      <c r="O1703" s="158">
        <v>0.8377</v>
      </c>
      <c r="P1703" s="161">
        <f t="shared" si="158"/>
        <v>0.74260000000000004</v>
      </c>
    </row>
    <row r="1704" spans="9:16" x14ac:dyDescent="0.2">
      <c r="I1704" s="158">
        <f t="shared" si="159"/>
        <v>4</v>
      </c>
      <c r="J1704" s="158" t="str">
        <f t="shared" si="160"/>
        <v>USD</v>
      </c>
      <c r="K1704" s="158" t="str">
        <f t="shared" si="161"/>
        <v>GBP</v>
      </c>
      <c r="L1704" s="158" t="str">
        <f t="shared" si="157"/>
        <v>USDGBP45807</v>
      </c>
      <c r="M1704" s="160">
        <f t="shared" si="162"/>
        <v>45807</v>
      </c>
      <c r="N1704" s="158">
        <v>0.8819119851838787</v>
      </c>
      <c r="O1704" s="158">
        <v>0.84119999999999995</v>
      </c>
      <c r="P1704" s="161">
        <f t="shared" si="158"/>
        <v>0.7419</v>
      </c>
    </row>
    <row r="1705" spans="9:16" x14ac:dyDescent="0.2">
      <c r="I1705" s="158">
        <f t="shared" si="159"/>
        <v>4</v>
      </c>
      <c r="J1705" s="158" t="str">
        <f t="shared" si="160"/>
        <v>USD</v>
      </c>
      <c r="K1705" s="158" t="str">
        <f t="shared" si="161"/>
        <v>GBP</v>
      </c>
      <c r="L1705" s="158" t="str">
        <f t="shared" si="157"/>
        <v>USDGBP45808</v>
      </c>
      <c r="M1705" s="160">
        <f t="shared" si="162"/>
        <v>45808</v>
      </c>
      <c r="N1705" s="158">
        <v>0.8819119851838787</v>
      </c>
      <c r="O1705" s="158">
        <v>0.84119999999999995</v>
      </c>
      <c r="P1705" s="161">
        <f t="shared" si="158"/>
        <v>0.7419</v>
      </c>
    </row>
    <row r="1706" spans="9:16" x14ac:dyDescent="0.2">
      <c r="I1706" s="158">
        <f t="shared" si="159"/>
        <v>5</v>
      </c>
      <c r="J1706" s="158" t="str">
        <f t="shared" si="160"/>
        <v>USD</v>
      </c>
      <c r="K1706" s="158" t="str">
        <f t="shared" si="161"/>
        <v>CHF</v>
      </c>
      <c r="L1706" s="158" t="str">
        <f t="shared" si="157"/>
        <v>USDCHF45383</v>
      </c>
      <c r="M1706" s="160">
        <f t="shared" si="162"/>
        <v>45383</v>
      </c>
      <c r="N1706" s="158">
        <v>0.92498381278327635</v>
      </c>
      <c r="O1706" s="158">
        <v>0.97660000000000002</v>
      </c>
      <c r="P1706" s="161">
        <f t="shared" si="158"/>
        <v>0.90329999999999999</v>
      </c>
    </row>
    <row r="1707" spans="9:16" x14ac:dyDescent="0.2">
      <c r="I1707" s="158">
        <f t="shared" si="159"/>
        <v>5</v>
      </c>
      <c r="J1707" s="158" t="str">
        <f t="shared" si="160"/>
        <v>USD</v>
      </c>
      <c r="K1707" s="158" t="str">
        <f t="shared" si="161"/>
        <v>CHF</v>
      </c>
      <c r="L1707" s="158" t="str">
        <f t="shared" si="157"/>
        <v>USDCHF45384</v>
      </c>
      <c r="M1707" s="160">
        <f t="shared" si="162"/>
        <v>45384</v>
      </c>
      <c r="N1707" s="158">
        <v>0.9303190994511118</v>
      </c>
      <c r="O1707" s="158">
        <v>0.97650000000000003</v>
      </c>
      <c r="P1707" s="161">
        <f t="shared" si="158"/>
        <v>0.90849999999999997</v>
      </c>
    </row>
    <row r="1708" spans="9:16" x14ac:dyDescent="0.2">
      <c r="I1708" s="158">
        <f t="shared" si="159"/>
        <v>5</v>
      </c>
      <c r="J1708" s="158" t="str">
        <f t="shared" si="160"/>
        <v>USD</v>
      </c>
      <c r="K1708" s="158" t="str">
        <f t="shared" si="161"/>
        <v>CHF</v>
      </c>
      <c r="L1708" s="158" t="str">
        <f t="shared" si="157"/>
        <v>USDCHF45385</v>
      </c>
      <c r="M1708" s="160">
        <f t="shared" si="162"/>
        <v>45385</v>
      </c>
      <c r="N1708" s="158">
        <v>0.92738569971251039</v>
      </c>
      <c r="O1708" s="158">
        <v>0.97919999999999996</v>
      </c>
      <c r="P1708" s="161">
        <f t="shared" si="158"/>
        <v>0.90810000000000002</v>
      </c>
    </row>
    <row r="1709" spans="9:16" x14ac:dyDescent="0.2">
      <c r="I1709" s="158">
        <f t="shared" si="159"/>
        <v>5</v>
      </c>
      <c r="J1709" s="158" t="str">
        <f t="shared" si="160"/>
        <v>USD</v>
      </c>
      <c r="K1709" s="158" t="str">
        <f t="shared" si="161"/>
        <v>CHF</v>
      </c>
      <c r="L1709" s="158" t="str">
        <f t="shared" si="157"/>
        <v>USDCHF45386</v>
      </c>
      <c r="M1709" s="160">
        <f t="shared" si="162"/>
        <v>45386</v>
      </c>
      <c r="N1709" s="158">
        <v>0.92148912642830816</v>
      </c>
      <c r="O1709" s="158">
        <v>0.98460000000000003</v>
      </c>
      <c r="P1709" s="161">
        <f t="shared" si="158"/>
        <v>0.9073</v>
      </c>
    </row>
    <row r="1710" spans="9:16" x14ac:dyDescent="0.2">
      <c r="I1710" s="158">
        <f t="shared" si="159"/>
        <v>5</v>
      </c>
      <c r="J1710" s="158" t="str">
        <f t="shared" si="160"/>
        <v>USD</v>
      </c>
      <c r="K1710" s="158" t="str">
        <f t="shared" si="161"/>
        <v>CHF</v>
      </c>
      <c r="L1710" s="158" t="str">
        <f t="shared" si="157"/>
        <v>USDCHF45387</v>
      </c>
      <c r="M1710" s="160">
        <f t="shared" si="162"/>
        <v>45387</v>
      </c>
      <c r="N1710" s="158">
        <v>0.92242413061525685</v>
      </c>
      <c r="O1710" s="158">
        <v>0.97929999999999995</v>
      </c>
      <c r="P1710" s="161">
        <f t="shared" si="158"/>
        <v>0.90329999999999999</v>
      </c>
    </row>
    <row r="1711" spans="9:16" x14ac:dyDescent="0.2">
      <c r="I1711" s="158">
        <f t="shared" si="159"/>
        <v>5</v>
      </c>
      <c r="J1711" s="158" t="str">
        <f t="shared" si="160"/>
        <v>USD</v>
      </c>
      <c r="K1711" s="158" t="str">
        <f t="shared" si="161"/>
        <v>CHF</v>
      </c>
      <c r="L1711" s="158" t="str">
        <f t="shared" si="157"/>
        <v>USDCHF45388</v>
      </c>
      <c r="M1711" s="160">
        <f t="shared" si="162"/>
        <v>45388</v>
      </c>
      <c r="N1711" s="158">
        <v>0.92242413061525685</v>
      </c>
      <c r="O1711" s="158">
        <v>0.97929999999999995</v>
      </c>
      <c r="P1711" s="161">
        <f t="shared" si="158"/>
        <v>0.90329999999999999</v>
      </c>
    </row>
    <row r="1712" spans="9:16" x14ac:dyDescent="0.2">
      <c r="I1712" s="158">
        <f t="shared" si="159"/>
        <v>5</v>
      </c>
      <c r="J1712" s="158" t="str">
        <f t="shared" si="160"/>
        <v>USD</v>
      </c>
      <c r="K1712" s="158" t="str">
        <f t="shared" si="161"/>
        <v>CHF</v>
      </c>
      <c r="L1712" s="158" t="str">
        <f t="shared" si="157"/>
        <v>USDCHF45389</v>
      </c>
      <c r="M1712" s="160">
        <f t="shared" si="162"/>
        <v>45389</v>
      </c>
      <c r="N1712" s="158">
        <v>0.92242413061525685</v>
      </c>
      <c r="O1712" s="158">
        <v>0.97929999999999995</v>
      </c>
      <c r="P1712" s="161">
        <f t="shared" si="158"/>
        <v>0.90329999999999999</v>
      </c>
    </row>
    <row r="1713" spans="9:16" x14ac:dyDescent="0.2">
      <c r="I1713" s="158">
        <f t="shared" si="159"/>
        <v>5</v>
      </c>
      <c r="J1713" s="158" t="str">
        <f t="shared" si="160"/>
        <v>USD</v>
      </c>
      <c r="K1713" s="158" t="str">
        <f t="shared" si="161"/>
        <v>CHF</v>
      </c>
      <c r="L1713" s="158" t="str">
        <f t="shared" si="157"/>
        <v>USDCHF45390</v>
      </c>
      <c r="M1713" s="160">
        <f t="shared" si="162"/>
        <v>45390</v>
      </c>
      <c r="N1713" s="158">
        <v>0.92395823708768365</v>
      </c>
      <c r="O1713" s="158">
        <v>0.98070000000000002</v>
      </c>
      <c r="P1713" s="161">
        <f t="shared" si="158"/>
        <v>0.90610000000000002</v>
      </c>
    </row>
    <row r="1714" spans="9:16" x14ac:dyDescent="0.2">
      <c r="I1714" s="158">
        <f t="shared" si="159"/>
        <v>5</v>
      </c>
      <c r="J1714" s="158" t="str">
        <f t="shared" si="160"/>
        <v>USD</v>
      </c>
      <c r="K1714" s="158" t="str">
        <f t="shared" si="161"/>
        <v>CHF</v>
      </c>
      <c r="L1714" s="158" t="str">
        <f t="shared" si="157"/>
        <v>USDCHF45391</v>
      </c>
      <c r="M1714" s="160">
        <f t="shared" si="162"/>
        <v>45391</v>
      </c>
      <c r="N1714" s="158">
        <v>0.92021717125241553</v>
      </c>
      <c r="O1714" s="158">
        <v>0.9819</v>
      </c>
      <c r="P1714" s="161">
        <f t="shared" si="158"/>
        <v>0.90359999999999996</v>
      </c>
    </row>
    <row r="1715" spans="9:16" x14ac:dyDescent="0.2">
      <c r="I1715" s="158">
        <f t="shared" si="159"/>
        <v>5</v>
      </c>
      <c r="J1715" s="158" t="str">
        <f t="shared" si="160"/>
        <v>USD</v>
      </c>
      <c r="K1715" s="158" t="str">
        <f t="shared" si="161"/>
        <v>CHF</v>
      </c>
      <c r="L1715" s="158" t="str">
        <f t="shared" si="157"/>
        <v>USDCHF45392</v>
      </c>
      <c r="M1715" s="160">
        <f t="shared" si="162"/>
        <v>45392</v>
      </c>
      <c r="N1715" s="158">
        <v>0.92081031307550643</v>
      </c>
      <c r="O1715" s="158">
        <v>0.98099999999999998</v>
      </c>
      <c r="P1715" s="161">
        <f t="shared" si="158"/>
        <v>0.90329999999999999</v>
      </c>
    </row>
    <row r="1716" spans="9:16" x14ac:dyDescent="0.2">
      <c r="I1716" s="158">
        <f t="shared" si="159"/>
        <v>5</v>
      </c>
      <c r="J1716" s="158" t="str">
        <f t="shared" si="160"/>
        <v>USD</v>
      </c>
      <c r="K1716" s="158" t="str">
        <f t="shared" si="161"/>
        <v>CHF</v>
      </c>
      <c r="L1716" s="158" t="str">
        <f t="shared" si="157"/>
        <v>USDCHF45393</v>
      </c>
      <c r="M1716" s="160">
        <f t="shared" si="162"/>
        <v>45393</v>
      </c>
      <c r="N1716" s="158">
        <v>0.93205331344952935</v>
      </c>
      <c r="O1716" s="158">
        <v>0.97870000000000001</v>
      </c>
      <c r="P1716" s="161">
        <f t="shared" si="158"/>
        <v>0.91220000000000001</v>
      </c>
    </row>
    <row r="1717" spans="9:16" x14ac:dyDescent="0.2">
      <c r="I1717" s="158">
        <f t="shared" si="159"/>
        <v>5</v>
      </c>
      <c r="J1717" s="158" t="str">
        <f t="shared" si="160"/>
        <v>USD</v>
      </c>
      <c r="K1717" s="158" t="str">
        <f t="shared" si="161"/>
        <v>CHF</v>
      </c>
      <c r="L1717" s="158" t="str">
        <f t="shared" si="157"/>
        <v>USDCHF45394</v>
      </c>
      <c r="M1717" s="160">
        <f t="shared" si="162"/>
        <v>45394</v>
      </c>
      <c r="N1717" s="158">
        <v>0.93879083740142699</v>
      </c>
      <c r="O1717" s="158">
        <v>0.97160000000000002</v>
      </c>
      <c r="P1717" s="161">
        <f t="shared" si="158"/>
        <v>0.91210000000000002</v>
      </c>
    </row>
    <row r="1718" spans="9:16" x14ac:dyDescent="0.2">
      <c r="I1718" s="158">
        <f t="shared" si="159"/>
        <v>5</v>
      </c>
      <c r="J1718" s="158" t="str">
        <f t="shared" si="160"/>
        <v>USD</v>
      </c>
      <c r="K1718" s="158" t="str">
        <f t="shared" si="161"/>
        <v>CHF</v>
      </c>
      <c r="L1718" s="158" t="str">
        <f t="shared" si="157"/>
        <v>USDCHF45395</v>
      </c>
      <c r="M1718" s="160">
        <f t="shared" si="162"/>
        <v>45395</v>
      </c>
      <c r="N1718" s="158">
        <v>0.93879083740142699</v>
      </c>
      <c r="O1718" s="158">
        <v>0.97160000000000002</v>
      </c>
      <c r="P1718" s="161">
        <f t="shared" si="158"/>
        <v>0.91210000000000002</v>
      </c>
    </row>
    <row r="1719" spans="9:16" x14ac:dyDescent="0.2">
      <c r="I1719" s="158">
        <f t="shared" si="159"/>
        <v>5</v>
      </c>
      <c r="J1719" s="158" t="str">
        <f t="shared" si="160"/>
        <v>USD</v>
      </c>
      <c r="K1719" s="158" t="str">
        <f t="shared" si="161"/>
        <v>CHF</v>
      </c>
      <c r="L1719" s="158" t="str">
        <f t="shared" si="157"/>
        <v>USDCHF45396</v>
      </c>
      <c r="M1719" s="160">
        <f t="shared" si="162"/>
        <v>45396</v>
      </c>
      <c r="N1719" s="158">
        <v>0.93879083740142699</v>
      </c>
      <c r="O1719" s="158">
        <v>0.97160000000000002</v>
      </c>
      <c r="P1719" s="161">
        <f t="shared" si="158"/>
        <v>0.91210000000000002</v>
      </c>
    </row>
    <row r="1720" spans="9:16" x14ac:dyDescent="0.2">
      <c r="I1720" s="158">
        <f t="shared" si="159"/>
        <v>5</v>
      </c>
      <c r="J1720" s="158" t="str">
        <f t="shared" si="160"/>
        <v>USD</v>
      </c>
      <c r="K1720" s="158" t="str">
        <f t="shared" si="161"/>
        <v>CHF</v>
      </c>
      <c r="L1720" s="158" t="str">
        <f t="shared" si="157"/>
        <v>USDCHF45397</v>
      </c>
      <c r="M1720" s="160">
        <f t="shared" si="162"/>
        <v>45397</v>
      </c>
      <c r="N1720" s="158">
        <v>0.93843843843843833</v>
      </c>
      <c r="O1720" s="158">
        <v>0.97250000000000003</v>
      </c>
      <c r="P1720" s="161">
        <f t="shared" si="158"/>
        <v>0.91259999999999997</v>
      </c>
    </row>
    <row r="1721" spans="9:16" x14ac:dyDescent="0.2">
      <c r="I1721" s="158">
        <f t="shared" si="159"/>
        <v>5</v>
      </c>
      <c r="J1721" s="158" t="str">
        <f t="shared" si="160"/>
        <v>USD</v>
      </c>
      <c r="K1721" s="158" t="str">
        <f t="shared" si="161"/>
        <v>CHF</v>
      </c>
      <c r="L1721" s="158" t="str">
        <f t="shared" si="157"/>
        <v>USDCHF45398</v>
      </c>
      <c r="M1721" s="160">
        <f t="shared" si="162"/>
        <v>45398</v>
      </c>
      <c r="N1721" s="158">
        <v>0.94011469399266701</v>
      </c>
      <c r="O1721" s="158">
        <v>0.97119999999999995</v>
      </c>
      <c r="P1721" s="161">
        <f t="shared" si="158"/>
        <v>0.91300000000000003</v>
      </c>
    </row>
    <row r="1722" spans="9:16" x14ac:dyDescent="0.2">
      <c r="I1722" s="158">
        <f t="shared" si="159"/>
        <v>5</v>
      </c>
      <c r="J1722" s="158" t="str">
        <f t="shared" si="160"/>
        <v>USD</v>
      </c>
      <c r="K1722" s="158" t="str">
        <f t="shared" si="161"/>
        <v>CHF</v>
      </c>
      <c r="L1722" s="158" t="str">
        <f t="shared" si="157"/>
        <v>USDCHF45399</v>
      </c>
      <c r="M1722" s="160">
        <f t="shared" si="162"/>
        <v>45399</v>
      </c>
      <c r="N1722" s="158">
        <v>0.94002632073698056</v>
      </c>
      <c r="O1722" s="158">
        <v>0.96930000000000005</v>
      </c>
      <c r="P1722" s="161">
        <f t="shared" si="158"/>
        <v>0.91120000000000001</v>
      </c>
    </row>
    <row r="1723" spans="9:16" x14ac:dyDescent="0.2">
      <c r="I1723" s="158">
        <f t="shared" si="159"/>
        <v>5</v>
      </c>
      <c r="J1723" s="158" t="str">
        <f t="shared" si="160"/>
        <v>USD</v>
      </c>
      <c r="K1723" s="158" t="str">
        <f t="shared" si="161"/>
        <v>CHF</v>
      </c>
      <c r="L1723" s="158" t="str">
        <f t="shared" si="157"/>
        <v>USDCHF45400</v>
      </c>
      <c r="M1723" s="160">
        <f t="shared" si="162"/>
        <v>45400</v>
      </c>
      <c r="N1723" s="158">
        <v>0.93641726753441323</v>
      </c>
      <c r="O1723" s="158">
        <v>0.97040000000000004</v>
      </c>
      <c r="P1723" s="161">
        <f t="shared" si="158"/>
        <v>0.90869999999999995</v>
      </c>
    </row>
    <row r="1724" spans="9:16" x14ac:dyDescent="0.2">
      <c r="I1724" s="158">
        <f t="shared" si="159"/>
        <v>5</v>
      </c>
      <c r="J1724" s="158" t="str">
        <f t="shared" si="160"/>
        <v>USD</v>
      </c>
      <c r="K1724" s="158" t="str">
        <f t="shared" si="161"/>
        <v>CHF</v>
      </c>
      <c r="L1724" s="158" t="str">
        <f t="shared" si="157"/>
        <v>USDCHF45401</v>
      </c>
      <c r="M1724" s="160">
        <f t="shared" si="162"/>
        <v>45401</v>
      </c>
      <c r="N1724" s="158">
        <v>0.93870271285084017</v>
      </c>
      <c r="O1724" s="158">
        <v>0.96799999999999997</v>
      </c>
      <c r="P1724" s="161">
        <f t="shared" si="158"/>
        <v>0.90869999999999995</v>
      </c>
    </row>
    <row r="1725" spans="9:16" x14ac:dyDescent="0.2">
      <c r="I1725" s="158">
        <f t="shared" si="159"/>
        <v>5</v>
      </c>
      <c r="J1725" s="158" t="str">
        <f t="shared" si="160"/>
        <v>USD</v>
      </c>
      <c r="K1725" s="158" t="str">
        <f t="shared" si="161"/>
        <v>CHF</v>
      </c>
      <c r="L1725" s="158" t="str">
        <f t="shared" si="157"/>
        <v>USDCHF45402</v>
      </c>
      <c r="M1725" s="160">
        <f t="shared" si="162"/>
        <v>45402</v>
      </c>
      <c r="N1725" s="158">
        <v>0.93870271285084017</v>
      </c>
      <c r="O1725" s="158">
        <v>0.96799999999999997</v>
      </c>
      <c r="P1725" s="161">
        <f t="shared" si="158"/>
        <v>0.90869999999999995</v>
      </c>
    </row>
    <row r="1726" spans="9:16" x14ac:dyDescent="0.2">
      <c r="I1726" s="158">
        <f t="shared" si="159"/>
        <v>5</v>
      </c>
      <c r="J1726" s="158" t="str">
        <f t="shared" si="160"/>
        <v>USD</v>
      </c>
      <c r="K1726" s="158" t="str">
        <f t="shared" si="161"/>
        <v>CHF</v>
      </c>
      <c r="L1726" s="158" t="str">
        <f t="shared" si="157"/>
        <v>USDCHF45403</v>
      </c>
      <c r="M1726" s="160">
        <f t="shared" si="162"/>
        <v>45403</v>
      </c>
      <c r="N1726" s="158">
        <v>0.93870271285084017</v>
      </c>
      <c r="O1726" s="158">
        <v>0.96799999999999997</v>
      </c>
      <c r="P1726" s="161">
        <f t="shared" si="158"/>
        <v>0.90869999999999995</v>
      </c>
    </row>
    <row r="1727" spans="9:16" x14ac:dyDescent="0.2">
      <c r="I1727" s="158">
        <f t="shared" si="159"/>
        <v>5</v>
      </c>
      <c r="J1727" s="158" t="str">
        <f t="shared" si="160"/>
        <v>USD</v>
      </c>
      <c r="K1727" s="158" t="str">
        <f t="shared" si="161"/>
        <v>CHF</v>
      </c>
      <c r="L1727" s="158" t="str">
        <f t="shared" si="157"/>
        <v>USDCHF45404</v>
      </c>
      <c r="M1727" s="160">
        <f t="shared" si="162"/>
        <v>45404</v>
      </c>
      <c r="N1727" s="158">
        <v>0.94055680963130184</v>
      </c>
      <c r="O1727" s="158">
        <v>0.96930000000000005</v>
      </c>
      <c r="P1727" s="161">
        <f t="shared" si="158"/>
        <v>0.91169999999999995</v>
      </c>
    </row>
    <row r="1728" spans="9:16" x14ac:dyDescent="0.2">
      <c r="I1728" s="158">
        <f t="shared" si="159"/>
        <v>5</v>
      </c>
      <c r="J1728" s="158" t="str">
        <f t="shared" si="160"/>
        <v>USD</v>
      </c>
      <c r="K1728" s="158" t="str">
        <f t="shared" si="161"/>
        <v>CHF</v>
      </c>
      <c r="L1728" s="158" t="str">
        <f t="shared" si="157"/>
        <v>USDCHF45405</v>
      </c>
      <c r="M1728" s="160">
        <f t="shared" si="162"/>
        <v>45405</v>
      </c>
      <c r="N1728" s="158">
        <v>0.93685591156080206</v>
      </c>
      <c r="O1728" s="158">
        <v>0.97240000000000004</v>
      </c>
      <c r="P1728" s="161">
        <f t="shared" si="158"/>
        <v>0.91100000000000003</v>
      </c>
    </row>
    <row r="1729" spans="9:16" x14ac:dyDescent="0.2">
      <c r="I1729" s="158">
        <f t="shared" si="159"/>
        <v>5</v>
      </c>
      <c r="J1729" s="158" t="str">
        <f t="shared" si="160"/>
        <v>USD</v>
      </c>
      <c r="K1729" s="158" t="str">
        <f t="shared" si="161"/>
        <v>CHF</v>
      </c>
      <c r="L1729" s="158" t="str">
        <f t="shared" si="157"/>
        <v>USDCHF45406</v>
      </c>
      <c r="M1729" s="160">
        <f t="shared" si="162"/>
        <v>45406</v>
      </c>
      <c r="N1729" s="158">
        <v>0.93580385551188472</v>
      </c>
      <c r="O1729" s="158">
        <v>0.97740000000000005</v>
      </c>
      <c r="P1729" s="161">
        <f t="shared" si="158"/>
        <v>0.91469999999999996</v>
      </c>
    </row>
    <row r="1730" spans="9:16" x14ac:dyDescent="0.2">
      <c r="I1730" s="158">
        <f t="shared" si="159"/>
        <v>5</v>
      </c>
      <c r="J1730" s="158" t="str">
        <f t="shared" si="160"/>
        <v>USD</v>
      </c>
      <c r="K1730" s="158" t="str">
        <f t="shared" si="161"/>
        <v>CHF</v>
      </c>
      <c r="L1730" s="158" t="str">
        <f t="shared" si="157"/>
        <v>USDCHF45407</v>
      </c>
      <c r="M1730" s="160">
        <f t="shared" si="162"/>
        <v>45407</v>
      </c>
      <c r="N1730" s="158">
        <v>0.93283582089552231</v>
      </c>
      <c r="O1730" s="158">
        <v>0.97919999999999996</v>
      </c>
      <c r="P1730" s="161">
        <f t="shared" si="158"/>
        <v>0.91339999999999999</v>
      </c>
    </row>
    <row r="1731" spans="9:16" x14ac:dyDescent="0.2">
      <c r="I1731" s="158">
        <f t="shared" si="159"/>
        <v>5</v>
      </c>
      <c r="J1731" s="158" t="str">
        <f t="shared" si="160"/>
        <v>USD</v>
      </c>
      <c r="K1731" s="158" t="str">
        <f t="shared" si="161"/>
        <v>CHF</v>
      </c>
      <c r="L1731" s="158" t="str">
        <f t="shared" ref="L1731:L1794" si="163">J1731&amp;K1731&amp;M1731</f>
        <v>USDCHF45408</v>
      </c>
      <c r="M1731" s="160">
        <f t="shared" si="162"/>
        <v>45408</v>
      </c>
      <c r="N1731" s="158">
        <v>0.93335822288594372</v>
      </c>
      <c r="O1731" s="158">
        <v>0.97789999999999999</v>
      </c>
      <c r="P1731" s="161">
        <f t="shared" ref="P1731:P1794" si="164">ROUND(N1731*O1731,4)</f>
        <v>0.91269999999999996</v>
      </c>
    </row>
    <row r="1732" spans="9:16" x14ac:dyDescent="0.2">
      <c r="I1732" s="158">
        <f t="shared" ref="I1732:I1795" si="165">IF(M1731=$G$2,I1731+1,I1731)</f>
        <v>5</v>
      </c>
      <c r="J1732" s="158" t="str">
        <f t="shared" ref="J1732:J1795" si="166">VLOOKUP($I1732,$A:$C,2,FALSE)</f>
        <v>USD</v>
      </c>
      <c r="K1732" s="158" t="str">
        <f t="shared" ref="K1732:K1795" si="167">VLOOKUP($I1732,$A:$C,3,FALSE)</f>
        <v>CHF</v>
      </c>
      <c r="L1732" s="158" t="str">
        <f t="shared" si="163"/>
        <v>USDCHF45409</v>
      </c>
      <c r="M1732" s="160">
        <f t="shared" ref="M1732:M1795" si="168">IF(I1732=I1731,M1731+1,$G$1)</f>
        <v>45409</v>
      </c>
      <c r="N1732" s="158">
        <v>0.93335822288594372</v>
      </c>
      <c r="O1732" s="158">
        <v>0.97789999999999999</v>
      </c>
      <c r="P1732" s="161">
        <f t="shared" si="164"/>
        <v>0.91269999999999996</v>
      </c>
    </row>
    <row r="1733" spans="9:16" x14ac:dyDescent="0.2">
      <c r="I1733" s="158">
        <f t="shared" si="165"/>
        <v>5</v>
      </c>
      <c r="J1733" s="158" t="str">
        <f t="shared" si="166"/>
        <v>USD</v>
      </c>
      <c r="K1733" s="158" t="str">
        <f t="shared" si="167"/>
        <v>CHF</v>
      </c>
      <c r="L1733" s="158" t="str">
        <f t="shared" si="163"/>
        <v>USDCHF45410</v>
      </c>
      <c r="M1733" s="160">
        <f t="shared" si="168"/>
        <v>45410</v>
      </c>
      <c r="N1733" s="158">
        <v>0.93335822288594372</v>
      </c>
      <c r="O1733" s="158">
        <v>0.97789999999999999</v>
      </c>
      <c r="P1733" s="161">
        <f t="shared" si="164"/>
        <v>0.91269999999999996</v>
      </c>
    </row>
    <row r="1734" spans="9:16" x14ac:dyDescent="0.2">
      <c r="I1734" s="158">
        <f t="shared" si="165"/>
        <v>5</v>
      </c>
      <c r="J1734" s="158" t="str">
        <f t="shared" si="166"/>
        <v>USD</v>
      </c>
      <c r="K1734" s="158" t="str">
        <f t="shared" si="167"/>
        <v>CHF</v>
      </c>
      <c r="L1734" s="158" t="str">
        <f t="shared" si="163"/>
        <v>USDCHF45411</v>
      </c>
      <c r="M1734" s="160">
        <f t="shared" si="168"/>
        <v>45411</v>
      </c>
      <c r="N1734" s="158">
        <v>0.93283582089552231</v>
      </c>
      <c r="O1734" s="158">
        <v>0.97760000000000002</v>
      </c>
      <c r="P1734" s="161">
        <f t="shared" si="164"/>
        <v>0.91190000000000004</v>
      </c>
    </row>
    <row r="1735" spans="9:16" x14ac:dyDescent="0.2">
      <c r="I1735" s="158">
        <f t="shared" si="165"/>
        <v>5</v>
      </c>
      <c r="J1735" s="158" t="str">
        <f t="shared" si="166"/>
        <v>USD</v>
      </c>
      <c r="K1735" s="158" t="str">
        <f t="shared" si="167"/>
        <v>CHF</v>
      </c>
      <c r="L1735" s="158" t="str">
        <f t="shared" si="163"/>
        <v>USDCHF45412</v>
      </c>
      <c r="M1735" s="160">
        <f t="shared" si="168"/>
        <v>45412</v>
      </c>
      <c r="N1735" s="158">
        <v>0.93300988990483291</v>
      </c>
      <c r="O1735" s="158">
        <v>0.97870000000000001</v>
      </c>
      <c r="P1735" s="161">
        <f t="shared" si="164"/>
        <v>0.91310000000000002</v>
      </c>
    </row>
    <row r="1736" spans="9:16" x14ac:dyDescent="0.2">
      <c r="I1736" s="158">
        <f t="shared" si="165"/>
        <v>5</v>
      </c>
      <c r="J1736" s="158" t="str">
        <f t="shared" si="166"/>
        <v>USD</v>
      </c>
      <c r="K1736" s="158" t="str">
        <f t="shared" si="167"/>
        <v>CHF</v>
      </c>
      <c r="L1736" s="158" t="str">
        <f t="shared" si="163"/>
        <v>USDCHF45413</v>
      </c>
      <c r="M1736" s="160">
        <f t="shared" si="168"/>
        <v>45413</v>
      </c>
      <c r="N1736" s="158">
        <v>0.93300988990483291</v>
      </c>
      <c r="O1736" s="158">
        <v>0.97870000000000001</v>
      </c>
      <c r="P1736" s="161">
        <f t="shared" si="164"/>
        <v>0.91310000000000002</v>
      </c>
    </row>
    <row r="1737" spans="9:16" x14ac:dyDescent="0.2">
      <c r="I1737" s="158">
        <f t="shared" si="165"/>
        <v>5</v>
      </c>
      <c r="J1737" s="158" t="str">
        <f t="shared" si="166"/>
        <v>USD</v>
      </c>
      <c r="K1737" s="158" t="str">
        <f t="shared" si="167"/>
        <v>CHF</v>
      </c>
      <c r="L1737" s="158" t="str">
        <f t="shared" si="163"/>
        <v>USDCHF45414</v>
      </c>
      <c r="M1737" s="160">
        <f t="shared" si="168"/>
        <v>45414</v>
      </c>
      <c r="N1737" s="158">
        <v>0.93475415965601039</v>
      </c>
      <c r="O1737" s="158">
        <v>0.97589999999999999</v>
      </c>
      <c r="P1737" s="161">
        <f t="shared" si="164"/>
        <v>0.91220000000000001</v>
      </c>
    </row>
    <row r="1738" spans="9:16" x14ac:dyDescent="0.2">
      <c r="I1738" s="158">
        <f t="shared" si="165"/>
        <v>5</v>
      </c>
      <c r="J1738" s="158" t="str">
        <f t="shared" si="166"/>
        <v>USD</v>
      </c>
      <c r="K1738" s="158" t="str">
        <f t="shared" si="167"/>
        <v>CHF</v>
      </c>
      <c r="L1738" s="158" t="str">
        <f t="shared" si="163"/>
        <v>USDCHF45415</v>
      </c>
      <c r="M1738" s="160">
        <f t="shared" si="168"/>
        <v>45415</v>
      </c>
      <c r="N1738" s="158">
        <v>0.93075204765450481</v>
      </c>
      <c r="O1738" s="158">
        <v>0.97440000000000004</v>
      </c>
      <c r="P1738" s="161">
        <f t="shared" si="164"/>
        <v>0.90690000000000004</v>
      </c>
    </row>
    <row r="1739" spans="9:16" x14ac:dyDescent="0.2">
      <c r="I1739" s="158">
        <f t="shared" si="165"/>
        <v>5</v>
      </c>
      <c r="J1739" s="158" t="str">
        <f t="shared" si="166"/>
        <v>USD</v>
      </c>
      <c r="K1739" s="158" t="str">
        <f t="shared" si="167"/>
        <v>CHF</v>
      </c>
      <c r="L1739" s="158" t="str">
        <f t="shared" si="163"/>
        <v>USDCHF45416</v>
      </c>
      <c r="M1739" s="160">
        <f t="shared" si="168"/>
        <v>45416</v>
      </c>
      <c r="N1739" s="158">
        <v>0.93075204765450481</v>
      </c>
      <c r="O1739" s="158">
        <v>0.97440000000000004</v>
      </c>
      <c r="P1739" s="161">
        <f t="shared" si="164"/>
        <v>0.90690000000000004</v>
      </c>
    </row>
    <row r="1740" spans="9:16" x14ac:dyDescent="0.2">
      <c r="I1740" s="158">
        <f t="shared" si="165"/>
        <v>5</v>
      </c>
      <c r="J1740" s="158" t="str">
        <f t="shared" si="166"/>
        <v>USD</v>
      </c>
      <c r="K1740" s="158" t="str">
        <f t="shared" si="167"/>
        <v>CHF</v>
      </c>
      <c r="L1740" s="158" t="str">
        <f t="shared" si="163"/>
        <v>USDCHF45417</v>
      </c>
      <c r="M1740" s="160">
        <f t="shared" si="168"/>
        <v>45417</v>
      </c>
      <c r="N1740" s="158">
        <v>0.93075204765450481</v>
      </c>
      <c r="O1740" s="158">
        <v>0.97440000000000004</v>
      </c>
      <c r="P1740" s="161">
        <f t="shared" si="164"/>
        <v>0.90690000000000004</v>
      </c>
    </row>
    <row r="1741" spans="9:16" x14ac:dyDescent="0.2">
      <c r="I1741" s="158">
        <f t="shared" si="165"/>
        <v>5</v>
      </c>
      <c r="J1741" s="158" t="str">
        <f t="shared" si="166"/>
        <v>USD</v>
      </c>
      <c r="K1741" s="158" t="str">
        <f t="shared" si="167"/>
        <v>CHF</v>
      </c>
      <c r="L1741" s="158" t="str">
        <f t="shared" si="163"/>
        <v>USDCHF45418</v>
      </c>
      <c r="M1741" s="160">
        <f t="shared" si="168"/>
        <v>45418</v>
      </c>
      <c r="N1741" s="158">
        <v>0.92798812175204171</v>
      </c>
      <c r="O1741" s="158">
        <v>0.97540000000000004</v>
      </c>
      <c r="P1741" s="161">
        <f t="shared" si="164"/>
        <v>0.9052</v>
      </c>
    </row>
    <row r="1742" spans="9:16" x14ac:dyDescent="0.2">
      <c r="I1742" s="158">
        <f t="shared" si="165"/>
        <v>5</v>
      </c>
      <c r="J1742" s="158" t="str">
        <f t="shared" si="166"/>
        <v>USD</v>
      </c>
      <c r="K1742" s="158" t="str">
        <f t="shared" si="167"/>
        <v>CHF</v>
      </c>
      <c r="L1742" s="158" t="str">
        <f t="shared" si="163"/>
        <v>USDCHF45419</v>
      </c>
      <c r="M1742" s="160">
        <f t="shared" si="168"/>
        <v>45419</v>
      </c>
      <c r="N1742" s="158">
        <v>0.92885008359650756</v>
      </c>
      <c r="O1742" s="158">
        <v>0.97699999999999998</v>
      </c>
      <c r="P1742" s="161">
        <f t="shared" si="164"/>
        <v>0.90749999999999997</v>
      </c>
    </row>
    <row r="1743" spans="9:16" x14ac:dyDescent="0.2">
      <c r="I1743" s="158">
        <f t="shared" si="165"/>
        <v>5</v>
      </c>
      <c r="J1743" s="158" t="str">
        <f t="shared" si="166"/>
        <v>USD</v>
      </c>
      <c r="K1743" s="158" t="str">
        <f t="shared" si="167"/>
        <v>CHF</v>
      </c>
      <c r="L1743" s="158" t="str">
        <f t="shared" si="163"/>
        <v>USDCHF45420</v>
      </c>
      <c r="M1743" s="160">
        <f t="shared" si="168"/>
        <v>45420</v>
      </c>
      <c r="N1743" s="158">
        <v>0.93083868565577588</v>
      </c>
      <c r="O1743" s="158">
        <v>0.97699999999999998</v>
      </c>
      <c r="P1743" s="161">
        <f t="shared" si="164"/>
        <v>0.90939999999999999</v>
      </c>
    </row>
    <row r="1744" spans="9:16" x14ac:dyDescent="0.2">
      <c r="I1744" s="158">
        <f t="shared" si="165"/>
        <v>5</v>
      </c>
      <c r="J1744" s="158" t="str">
        <f t="shared" si="166"/>
        <v>USD</v>
      </c>
      <c r="K1744" s="158" t="str">
        <f t="shared" si="167"/>
        <v>CHF</v>
      </c>
      <c r="L1744" s="158" t="str">
        <f t="shared" si="163"/>
        <v>USDCHF45421</v>
      </c>
      <c r="M1744" s="160">
        <f t="shared" si="168"/>
        <v>45421</v>
      </c>
      <c r="N1744" s="158">
        <v>0.93179276928811039</v>
      </c>
      <c r="O1744" s="158">
        <v>0.97599999999999998</v>
      </c>
      <c r="P1744" s="161">
        <f t="shared" si="164"/>
        <v>0.90939999999999999</v>
      </c>
    </row>
    <row r="1745" spans="9:16" x14ac:dyDescent="0.2">
      <c r="I1745" s="158">
        <f t="shared" si="165"/>
        <v>5</v>
      </c>
      <c r="J1745" s="158" t="str">
        <f t="shared" si="166"/>
        <v>USD</v>
      </c>
      <c r="K1745" s="158" t="str">
        <f t="shared" si="167"/>
        <v>CHF</v>
      </c>
      <c r="L1745" s="158" t="str">
        <f t="shared" si="163"/>
        <v>USDCHF45422</v>
      </c>
      <c r="M1745" s="160">
        <f t="shared" si="168"/>
        <v>45422</v>
      </c>
      <c r="N1745" s="158">
        <v>0.92772984506911582</v>
      </c>
      <c r="O1745" s="158">
        <v>0.97789999999999999</v>
      </c>
      <c r="P1745" s="161">
        <f t="shared" si="164"/>
        <v>0.90720000000000001</v>
      </c>
    </row>
    <row r="1746" spans="9:16" x14ac:dyDescent="0.2">
      <c r="I1746" s="158">
        <f t="shared" si="165"/>
        <v>5</v>
      </c>
      <c r="J1746" s="158" t="str">
        <f t="shared" si="166"/>
        <v>USD</v>
      </c>
      <c r="K1746" s="158" t="str">
        <f t="shared" si="167"/>
        <v>CHF</v>
      </c>
      <c r="L1746" s="158" t="str">
        <f t="shared" si="163"/>
        <v>USDCHF45423</v>
      </c>
      <c r="M1746" s="160">
        <f t="shared" si="168"/>
        <v>45423</v>
      </c>
      <c r="N1746" s="158">
        <v>0.92772984506911582</v>
      </c>
      <c r="O1746" s="158">
        <v>0.97789999999999999</v>
      </c>
      <c r="P1746" s="161">
        <f t="shared" si="164"/>
        <v>0.90720000000000001</v>
      </c>
    </row>
    <row r="1747" spans="9:16" x14ac:dyDescent="0.2">
      <c r="I1747" s="158">
        <f t="shared" si="165"/>
        <v>5</v>
      </c>
      <c r="J1747" s="158" t="str">
        <f t="shared" si="166"/>
        <v>USD</v>
      </c>
      <c r="K1747" s="158" t="str">
        <f t="shared" si="167"/>
        <v>CHF</v>
      </c>
      <c r="L1747" s="158" t="str">
        <f t="shared" si="163"/>
        <v>USDCHF45424</v>
      </c>
      <c r="M1747" s="160">
        <f t="shared" si="168"/>
        <v>45424</v>
      </c>
      <c r="N1747" s="158">
        <v>0.92772984506911582</v>
      </c>
      <c r="O1747" s="158">
        <v>0.97789999999999999</v>
      </c>
      <c r="P1747" s="161">
        <f t="shared" si="164"/>
        <v>0.90720000000000001</v>
      </c>
    </row>
    <row r="1748" spans="9:16" x14ac:dyDescent="0.2">
      <c r="I1748" s="158">
        <f t="shared" si="165"/>
        <v>5</v>
      </c>
      <c r="J1748" s="158" t="str">
        <f t="shared" si="166"/>
        <v>USD</v>
      </c>
      <c r="K1748" s="158" t="str">
        <f t="shared" si="167"/>
        <v>CHF</v>
      </c>
      <c r="L1748" s="158" t="str">
        <f t="shared" si="163"/>
        <v>USDCHF45425</v>
      </c>
      <c r="M1748" s="160">
        <f t="shared" si="168"/>
        <v>45425</v>
      </c>
      <c r="N1748" s="158">
        <v>0.92635479388605846</v>
      </c>
      <c r="O1748" s="158">
        <v>0.97840000000000005</v>
      </c>
      <c r="P1748" s="161">
        <f t="shared" si="164"/>
        <v>0.90629999999999999</v>
      </c>
    </row>
    <row r="1749" spans="9:16" x14ac:dyDescent="0.2">
      <c r="I1749" s="158">
        <f t="shared" si="165"/>
        <v>5</v>
      </c>
      <c r="J1749" s="158" t="str">
        <f t="shared" si="166"/>
        <v>USD</v>
      </c>
      <c r="K1749" s="158" t="str">
        <f t="shared" si="167"/>
        <v>CHF</v>
      </c>
      <c r="L1749" s="158" t="str">
        <f t="shared" si="163"/>
        <v>USDCHF45426</v>
      </c>
      <c r="M1749" s="160">
        <f t="shared" si="168"/>
        <v>45426</v>
      </c>
      <c r="N1749" s="158">
        <v>0.92626898851426465</v>
      </c>
      <c r="O1749" s="158">
        <v>0.98009999999999997</v>
      </c>
      <c r="P1749" s="161">
        <f t="shared" si="164"/>
        <v>0.90780000000000005</v>
      </c>
    </row>
    <row r="1750" spans="9:16" x14ac:dyDescent="0.2">
      <c r="I1750" s="158">
        <f t="shared" si="165"/>
        <v>5</v>
      </c>
      <c r="J1750" s="158" t="str">
        <f t="shared" si="166"/>
        <v>USD</v>
      </c>
      <c r="K1750" s="158" t="str">
        <f t="shared" si="167"/>
        <v>CHF</v>
      </c>
      <c r="L1750" s="158" t="str">
        <f t="shared" si="163"/>
        <v>USDCHF45427</v>
      </c>
      <c r="M1750" s="160">
        <f t="shared" si="168"/>
        <v>45427</v>
      </c>
      <c r="N1750" s="158">
        <v>0.92319054652880361</v>
      </c>
      <c r="O1750" s="158">
        <v>0.98</v>
      </c>
      <c r="P1750" s="161">
        <f t="shared" si="164"/>
        <v>0.90469999999999995</v>
      </c>
    </row>
    <row r="1751" spans="9:16" x14ac:dyDescent="0.2">
      <c r="I1751" s="158">
        <f t="shared" si="165"/>
        <v>5</v>
      </c>
      <c r="J1751" s="158" t="str">
        <f t="shared" si="166"/>
        <v>USD</v>
      </c>
      <c r="K1751" s="158" t="str">
        <f t="shared" si="167"/>
        <v>CHF</v>
      </c>
      <c r="L1751" s="158" t="str">
        <f t="shared" si="163"/>
        <v>USDCHF45428</v>
      </c>
      <c r="M1751" s="160">
        <f t="shared" si="168"/>
        <v>45428</v>
      </c>
      <c r="N1751" s="158">
        <v>0.92030185900975514</v>
      </c>
      <c r="O1751" s="158">
        <v>0.98219999999999996</v>
      </c>
      <c r="P1751" s="161">
        <f t="shared" si="164"/>
        <v>0.90390000000000004</v>
      </c>
    </row>
    <row r="1752" spans="9:16" x14ac:dyDescent="0.2">
      <c r="I1752" s="158">
        <f t="shared" si="165"/>
        <v>5</v>
      </c>
      <c r="J1752" s="158" t="str">
        <f t="shared" si="166"/>
        <v>USD</v>
      </c>
      <c r="K1752" s="158" t="str">
        <f t="shared" si="167"/>
        <v>CHF</v>
      </c>
      <c r="L1752" s="158" t="str">
        <f t="shared" si="163"/>
        <v>USDCHF45429</v>
      </c>
      <c r="M1752" s="160">
        <f t="shared" si="168"/>
        <v>45429</v>
      </c>
      <c r="N1752" s="158">
        <v>0.92216894135005534</v>
      </c>
      <c r="O1752" s="158">
        <v>0.98550000000000004</v>
      </c>
      <c r="P1752" s="161">
        <f t="shared" si="164"/>
        <v>0.90880000000000005</v>
      </c>
    </row>
    <row r="1753" spans="9:16" x14ac:dyDescent="0.2">
      <c r="I1753" s="158">
        <f t="shared" si="165"/>
        <v>5</v>
      </c>
      <c r="J1753" s="158" t="str">
        <f t="shared" si="166"/>
        <v>USD</v>
      </c>
      <c r="K1753" s="158" t="str">
        <f t="shared" si="167"/>
        <v>CHF</v>
      </c>
      <c r="L1753" s="158" t="str">
        <f t="shared" si="163"/>
        <v>USDCHF45430</v>
      </c>
      <c r="M1753" s="160">
        <f t="shared" si="168"/>
        <v>45430</v>
      </c>
      <c r="N1753" s="158">
        <v>0.92216894135005534</v>
      </c>
      <c r="O1753" s="158">
        <v>0.98550000000000004</v>
      </c>
      <c r="P1753" s="161">
        <f t="shared" si="164"/>
        <v>0.90880000000000005</v>
      </c>
    </row>
    <row r="1754" spans="9:16" x14ac:dyDescent="0.2">
      <c r="I1754" s="158">
        <f t="shared" si="165"/>
        <v>5</v>
      </c>
      <c r="J1754" s="158" t="str">
        <f t="shared" si="166"/>
        <v>USD</v>
      </c>
      <c r="K1754" s="158" t="str">
        <f t="shared" si="167"/>
        <v>CHF</v>
      </c>
      <c r="L1754" s="158" t="str">
        <f t="shared" si="163"/>
        <v>USDCHF45431</v>
      </c>
      <c r="M1754" s="160">
        <f t="shared" si="168"/>
        <v>45431</v>
      </c>
      <c r="N1754" s="158">
        <v>0.92216894135005534</v>
      </c>
      <c r="O1754" s="158">
        <v>0.98550000000000004</v>
      </c>
      <c r="P1754" s="161">
        <f t="shared" si="164"/>
        <v>0.90880000000000005</v>
      </c>
    </row>
    <row r="1755" spans="9:16" x14ac:dyDescent="0.2">
      <c r="I1755" s="158">
        <f t="shared" si="165"/>
        <v>5</v>
      </c>
      <c r="J1755" s="158" t="str">
        <f t="shared" si="166"/>
        <v>USD</v>
      </c>
      <c r="K1755" s="158" t="str">
        <f t="shared" si="167"/>
        <v>CHF</v>
      </c>
      <c r="L1755" s="158" t="str">
        <f t="shared" si="163"/>
        <v>USDCHF45432</v>
      </c>
      <c r="M1755" s="160">
        <f t="shared" si="168"/>
        <v>45432</v>
      </c>
      <c r="N1755" s="158">
        <v>0.92072553171899452</v>
      </c>
      <c r="O1755" s="158">
        <v>0.98799999999999999</v>
      </c>
      <c r="P1755" s="161">
        <f t="shared" si="164"/>
        <v>0.90969999999999995</v>
      </c>
    </row>
    <row r="1756" spans="9:16" x14ac:dyDescent="0.2">
      <c r="I1756" s="158">
        <f t="shared" si="165"/>
        <v>5</v>
      </c>
      <c r="J1756" s="158" t="str">
        <f t="shared" si="166"/>
        <v>USD</v>
      </c>
      <c r="K1756" s="158" t="str">
        <f t="shared" si="167"/>
        <v>CHF</v>
      </c>
      <c r="L1756" s="158" t="str">
        <f t="shared" si="163"/>
        <v>USDCHF45433</v>
      </c>
      <c r="M1756" s="160">
        <f t="shared" si="168"/>
        <v>45433</v>
      </c>
      <c r="N1756" s="158">
        <v>0.92047128129602351</v>
      </c>
      <c r="O1756" s="158">
        <v>0.98839999999999995</v>
      </c>
      <c r="P1756" s="161">
        <f t="shared" si="164"/>
        <v>0.90980000000000005</v>
      </c>
    </row>
    <row r="1757" spans="9:16" x14ac:dyDescent="0.2">
      <c r="I1757" s="158">
        <f t="shared" si="165"/>
        <v>5</v>
      </c>
      <c r="J1757" s="158" t="str">
        <f t="shared" si="166"/>
        <v>USD</v>
      </c>
      <c r="K1757" s="158" t="str">
        <f t="shared" si="167"/>
        <v>CHF</v>
      </c>
      <c r="L1757" s="158" t="str">
        <f t="shared" si="163"/>
        <v>USDCHF45434</v>
      </c>
      <c r="M1757" s="160">
        <f t="shared" si="168"/>
        <v>45434</v>
      </c>
      <c r="N1757" s="158">
        <v>0.92336103416435833</v>
      </c>
      <c r="O1757" s="158">
        <v>0.99050000000000005</v>
      </c>
      <c r="P1757" s="161">
        <f t="shared" si="164"/>
        <v>0.91459999999999997</v>
      </c>
    </row>
    <row r="1758" spans="9:16" x14ac:dyDescent="0.2">
      <c r="I1758" s="158">
        <f t="shared" si="165"/>
        <v>5</v>
      </c>
      <c r="J1758" s="158" t="str">
        <f t="shared" si="166"/>
        <v>USD</v>
      </c>
      <c r="K1758" s="158" t="str">
        <f t="shared" si="167"/>
        <v>CHF</v>
      </c>
      <c r="L1758" s="158" t="str">
        <f t="shared" si="163"/>
        <v>USDCHF45435</v>
      </c>
      <c r="M1758" s="160">
        <f t="shared" si="168"/>
        <v>45435</v>
      </c>
      <c r="N1758" s="158">
        <v>0.92131932927952831</v>
      </c>
      <c r="O1758" s="158">
        <v>0.99070000000000003</v>
      </c>
      <c r="P1758" s="161">
        <f t="shared" si="164"/>
        <v>0.91279999999999994</v>
      </c>
    </row>
    <row r="1759" spans="9:16" x14ac:dyDescent="0.2">
      <c r="I1759" s="158">
        <f t="shared" si="165"/>
        <v>5</v>
      </c>
      <c r="J1759" s="158" t="str">
        <f t="shared" si="166"/>
        <v>USD</v>
      </c>
      <c r="K1759" s="158" t="str">
        <f t="shared" si="167"/>
        <v>CHF</v>
      </c>
      <c r="L1759" s="158" t="str">
        <f t="shared" si="163"/>
        <v>USDCHF45436</v>
      </c>
      <c r="M1759" s="160">
        <f t="shared" si="168"/>
        <v>45436</v>
      </c>
      <c r="N1759" s="158">
        <v>0.92250922509225086</v>
      </c>
      <c r="O1759" s="158">
        <v>0.99239999999999995</v>
      </c>
      <c r="P1759" s="161">
        <f t="shared" si="164"/>
        <v>0.91549999999999998</v>
      </c>
    </row>
    <row r="1760" spans="9:16" x14ac:dyDescent="0.2">
      <c r="I1760" s="158">
        <f t="shared" si="165"/>
        <v>5</v>
      </c>
      <c r="J1760" s="158" t="str">
        <f t="shared" si="166"/>
        <v>USD</v>
      </c>
      <c r="K1760" s="158" t="str">
        <f t="shared" si="167"/>
        <v>CHF</v>
      </c>
      <c r="L1760" s="158" t="str">
        <f t="shared" si="163"/>
        <v>USDCHF45437</v>
      </c>
      <c r="M1760" s="160">
        <f t="shared" si="168"/>
        <v>45437</v>
      </c>
      <c r="N1760" s="158">
        <v>0.92250922509225086</v>
      </c>
      <c r="O1760" s="158">
        <v>0.99239999999999995</v>
      </c>
      <c r="P1760" s="161">
        <f t="shared" si="164"/>
        <v>0.91549999999999998</v>
      </c>
    </row>
    <row r="1761" spans="9:16" x14ac:dyDescent="0.2">
      <c r="I1761" s="158">
        <f t="shared" si="165"/>
        <v>5</v>
      </c>
      <c r="J1761" s="158" t="str">
        <f t="shared" si="166"/>
        <v>USD</v>
      </c>
      <c r="K1761" s="158" t="str">
        <f t="shared" si="167"/>
        <v>CHF</v>
      </c>
      <c r="L1761" s="158" t="str">
        <f t="shared" si="163"/>
        <v>USDCHF45438</v>
      </c>
      <c r="M1761" s="160">
        <f t="shared" si="168"/>
        <v>45438</v>
      </c>
      <c r="N1761" s="158">
        <v>0.92250922509225086</v>
      </c>
      <c r="O1761" s="158">
        <v>0.99239999999999995</v>
      </c>
      <c r="P1761" s="161">
        <f t="shared" si="164"/>
        <v>0.91549999999999998</v>
      </c>
    </row>
    <row r="1762" spans="9:16" x14ac:dyDescent="0.2">
      <c r="I1762" s="158">
        <f t="shared" si="165"/>
        <v>5</v>
      </c>
      <c r="J1762" s="158" t="str">
        <f t="shared" si="166"/>
        <v>USD</v>
      </c>
      <c r="K1762" s="158" t="str">
        <f t="shared" si="167"/>
        <v>CHF</v>
      </c>
      <c r="L1762" s="158" t="str">
        <f t="shared" si="163"/>
        <v>USDCHF45439</v>
      </c>
      <c r="M1762" s="160">
        <f t="shared" si="168"/>
        <v>45439</v>
      </c>
      <c r="N1762" s="158">
        <v>0.92225398874850129</v>
      </c>
      <c r="O1762" s="158">
        <v>0.99219999999999997</v>
      </c>
      <c r="P1762" s="161">
        <f t="shared" si="164"/>
        <v>0.91510000000000002</v>
      </c>
    </row>
    <row r="1763" spans="9:16" x14ac:dyDescent="0.2">
      <c r="I1763" s="158">
        <f t="shared" si="165"/>
        <v>5</v>
      </c>
      <c r="J1763" s="158" t="str">
        <f t="shared" si="166"/>
        <v>USD</v>
      </c>
      <c r="K1763" s="158" t="str">
        <f t="shared" si="167"/>
        <v>CHF</v>
      </c>
      <c r="L1763" s="158" t="str">
        <f t="shared" si="163"/>
        <v>USDCHF45440</v>
      </c>
      <c r="M1763" s="160">
        <f t="shared" si="168"/>
        <v>45440</v>
      </c>
      <c r="N1763" s="158">
        <v>0.91894872266127547</v>
      </c>
      <c r="O1763" s="158">
        <v>0.99080000000000001</v>
      </c>
      <c r="P1763" s="161">
        <f t="shared" si="164"/>
        <v>0.91049999999999998</v>
      </c>
    </row>
    <row r="1764" spans="9:16" x14ac:dyDescent="0.2">
      <c r="I1764" s="158">
        <f t="shared" si="165"/>
        <v>5</v>
      </c>
      <c r="J1764" s="158" t="str">
        <f t="shared" si="166"/>
        <v>USD</v>
      </c>
      <c r="K1764" s="158" t="str">
        <f t="shared" si="167"/>
        <v>CHF</v>
      </c>
      <c r="L1764" s="158" t="str">
        <f t="shared" si="163"/>
        <v>USDCHF45441</v>
      </c>
      <c r="M1764" s="160">
        <f t="shared" si="168"/>
        <v>45441</v>
      </c>
      <c r="N1764" s="158">
        <v>0.9210647508519848</v>
      </c>
      <c r="O1764" s="158">
        <v>0.99070000000000003</v>
      </c>
      <c r="P1764" s="161">
        <f t="shared" si="164"/>
        <v>0.91249999999999998</v>
      </c>
    </row>
    <row r="1765" spans="9:16" x14ac:dyDescent="0.2">
      <c r="I1765" s="158">
        <f t="shared" si="165"/>
        <v>5</v>
      </c>
      <c r="J1765" s="158" t="str">
        <f t="shared" si="166"/>
        <v>USD</v>
      </c>
      <c r="K1765" s="158" t="str">
        <f t="shared" si="167"/>
        <v>CHF</v>
      </c>
      <c r="L1765" s="158" t="str">
        <f t="shared" si="163"/>
        <v>USDCHF45442</v>
      </c>
      <c r="M1765" s="160">
        <f t="shared" si="168"/>
        <v>45442</v>
      </c>
      <c r="N1765" s="158">
        <v>0.92464170134073054</v>
      </c>
      <c r="O1765" s="158">
        <v>0.98080000000000001</v>
      </c>
      <c r="P1765" s="161">
        <f t="shared" si="164"/>
        <v>0.90690000000000004</v>
      </c>
    </row>
    <row r="1766" spans="9:16" x14ac:dyDescent="0.2">
      <c r="I1766" s="158">
        <f t="shared" si="165"/>
        <v>5</v>
      </c>
      <c r="J1766" s="158" t="str">
        <f t="shared" si="166"/>
        <v>USD</v>
      </c>
      <c r="K1766" s="158" t="str">
        <f t="shared" si="167"/>
        <v>CHF</v>
      </c>
      <c r="L1766" s="158" t="str">
        <f t="shared" si="163"/>
        <v>USDCHF45443</v>
      </c>
      <c r="M1766" s="160">
        <f t="shared" si="168"/>
        <v>45443</v>
      </c>
      <c r="N1766" s="158">
        <v>0.92148912642830816</v>
      </c>
      <c r="O1766" s="158">
        <v>0.98180000000000001</v>
      </c>
      <c r="P1766" s="161">
        <f t="shared" si="164"/>
        <v>0.90469999999999995</v>
      </c>
    </row>
    <row r="1767" spans="9:16" x14ac:dyDescent="0.2">
      <c r="I1767" s="158">
        <f t="shared" si="165"/>
        <v>5</v>
      </c>
      <c r="J1767" s="158" t="str">
        <f t="shared" si="166"/>
        <v>USD</v>
      </c>
      <c r="K1767" s="158" t="str">
        <f t="shared" si="167"/>
        <v>CHF</v>
      </c>
      <c r="L1767" s="158" t="str">
        <f t="shared" si="163"/>
        <v>USDCHF45444</v>
      </c>
      <c r="M1767" s="160">
        <f t="shared" si="168"/>
        <v>45444</v>
      </c>
      <c r="N1767" s="158">
        <v>0.92148912642830816</v>
      </c>
      <c r="O1767" s="158">
        <v>0.98180000000000001</v>
      </c>
      <c r="P1767" s="161">
        <f t="shared" si="164"/>
        <v>0.90469999999999995</v>
      </c>
    </row>
    <row r="1768" spans="9:16" x14ac:dyDescent="0.2">
      <c r="I1768" s="158">
        <f t="shared" si="165"/>
        <v>5</v>
      </c>
      <c r="J1768" s="158" t="str">
        <f t="shared" si="166"/>
        <v>USD</v>
      </c>
      <c r="K1768" s="158" t="str">
        <f t="shared" si="167"/>
        <v>CHF</v>
      </c>
      <c r="L1768" s="158" t="str">
        <f t="shared" si="163"/>
        <v>USDCHF45445</v>
      </c>
      <c r="M1768" s="160">
        <f t="shared" si="168"/>
        <v>45445</v>
      </c>
      <c r="N1768" s="158">
        <v>0.92148912642830816</v>
      </c>
      <c r="O1768" s="158">
        <v>0.98180000000000001</v>
      </c>
      <c r="P1768" s="161">
        <f t="shared" si="164"/>
        <v>0.90469999999999995</v>
      </c>
    </row>
    <row r="1769" spans="9:16" x14ac:dyDescent="0.2">
      <c r="I1769" s="158">
        <f t="shared" si="165"/>
        <v>5</v>
      </c>
      <c r="J1769" s="158" t="str">
        <f t="shared" si="166"/>
        <v>USD</v>
      </c>
      <c r="K1769" s="158" t="str">
        <f t="shared" si="167"/>
        <v>CHF</v>
      </c>
      <c r="L1769" s="158" t="str">
        <f t="shared" si="163"/>
        <v>USDCHF45446</v>
      </c>
      <c r="M1769" s="160">
        <f t="shared" si="168"/>
        <v>45446</v>
      </c>
      <c r="N1769" s="158">
        <v>0.92233905183545462</v>
      </c>
      <c r="O1769" s="158">
        <v>0.97719999999999996</v>
      </c>
      <c r="P1769" s="161">
        <f t="shared" si="164"/>
        <v>0.90129999999999999</v>
      </c>
    </row>
    <row r="1770" spans="9:16" x14ac:dyDescent="0.2">
      <c r="I1770" s="158">
        <f t="shared" si="165"/>
        <v>5</v>
      </c>
      <c r="J1770" s="158" t="str">
        <f t="shared" si="166"/>
        <v>USD</v>
      </c>
      <c r="K1770" s="158" t="str">
        <f t="shared" si="167"/>
        <v>CHF</v>
      </c>
      <c r="L1770" s="158" t="str">
        <f t="shared" si="163"/>
        <v>USDCHF45447</v>
      </c>
      <c r="M1770" s="160">
        <f t="shared" si="168"/>
        <v>45447</v>
      </c>
      <c r="N1770" s="158">
        <v>0.92038656235618954</v>
      </c>
      <c r="O1770" s="158">
        <v>0.97030000000000005</v>
      </c>
      <c r="P1770" s="161">
        <f t="shared" si="164"/>
        <v>0.8931</v>
      </c>
    </row>
    <row r="1771" spans="9:16" x14ac:dyDescent="0.2">
      <c r="I1771" s="158">
        <f t="shared" si="165"/>
        <v>5</v>
      </c>
      <c r="J1771" s="158" t="str">
        <f t="shared" si="166"/>
        <v>USD</v>
      </c>
      <c r="K1771" s="158" t="str">
        <f t="shared" si="167"/>
        <v>CHF</v>
      </c>
      <c r="L1771" s="158" t="str">
        <f t="shared" si="163"/>
        <v>USDCHF45448</v>
      </c>
      <c r="M1771" s="160">
        <f t="shared" si="168"/>
        <v>45448</v>
      </c>
      <c r="N1771" s="158">
        <v>0.91979396615158204</v>
      </c>
      <c r="O1771" s="158">
        <v>0.97040000000000004</v>
      </c>
      <c r="P1771" s="161">
        <f t="shared" si="164"/>
        <v>0.89259999999999995</v>
      </c>
    </row>
    <row r="1772" spans="9:16" x14ac:dyDescent="0.2">
      <c r="I1772" s="158">
        <f t="shared" si="165"/>
        <v>5</v>
      </c>
      <c r="J1772" s="158" t="str">
        <f t="shared" si="166"/>
        <v>USD</v>
      </c>
      <c r="K1772" s="158" t="str">
        <f t="shared" si="167"/>
        <v>CHF</v>
      </c>
      <c r="L1772" s="158" t="str">
        <f t="shared" si="163"/>
        <v>USDCHF45449</v>
      </c>
      <c r="M1772" s="160">
        <f t="shared" si="168"/>
        <v>45449</v>
      </c>
      <c r="N1772" s="158">
        <v>0.92038656235618954</v>
      </c>
      <c r="O1772" s="158">
        <v>0.96870000000000001</v>
      </c>
      <c r="P1772" s="161">
        <f t="shared" si="164"/>
        <v>0.89159999999999995</v>
      </c>
    </row>
    <row r="1773" spans="9:16" x14ac:dyDescent="0.2">
      <c r="I1773" s="158">
        <f t="shared" si="165"/>
        <v>5</v>
      </c>
      <c r="J1773" s="158" t="str">
        <f t="shared" si="166"/>
        <v>USD</v>
      </c>
      <c r="K1773" s="158" t="str">
        <f t="shared" si="167"/>
        <v>CHF</v>
      </c>
      <c r="L1773" s="158" t="str">
        <f t="shared" si="163"/>
        <v>USDCHF45450</v>
      </c>
      <c r="M1773" s="160">
        <f t="shared" si="168"/>
        <v>45450</v>
      </c>
      <c r="N1773" s="158">
        <v>0.91759955955221129</v>
      </c>
      <c r="O1773" s="158">
        <v>0.96960000000000002</v>
      </c>
      <c r="P1773" s="161">
        <f t="shared" si="164"/>
        <v>0.88970000000000005</v>
      </c>
    </row>
    <row r="1774" spans="9:16" x14ac:dyDescent="0.2">
      <c r="I1774" s="158">
        <f t="shared" si="165"/>
        <v>5</v>
      </c>
      <c r="J1774" s="158" t="str">
        <f t="shared" si="166"/>
        <v>USD</v>
      </c>
      <c r="K1774" s="158" t="str">
        <f t="shared" si="167"/>
        <v>CHF</v>
      </c>
      <c r="L1774" s="158" t="str">
        <f t="shared" si="163"/>
        <v>USDCHF45451</v>
      </c>
      <c r="M1774" s="160">
        <f t="shared" si="168"/>
        <v>45451</v>
      </c>
      <c r="N1774" s="158">
        <v>0.91759955955221129</v>
      </c>
      <c r="O1774" s="158">
        <v>0.96960000000000002</v>
      </c>
      <c r="P1774" s="161">
        <f t="shared" si="164"/>
        <v>0.88970000000000005</v>
      </c>
    </row>
    <row r="1775" spans="9:16" x14ac:dyDescent="0.2">
      <c r="I1775" s="158">
        <f t="shared" si="165"/>
        <v>5</v>
      </c>
      <c r="J1775" s="158" t="str">
        <f t="shared" si="166"/>
        <v>USD</v>
      </c>
      <c r="K1775" s="158" t="str">
        <f t="shared" si="167"/>
        <v>CHF</v>
      </c>
      <c r="L1775" s="158" t="str">
        <f t="shared" si="163"/>
        <v>USDCHF45452</v>
      </c>
      <c r="M1775" s="160">
        <f t="shared" si="168"/>
        <v>45452</v>
      </c>
      <c r="N1775" s="158">
        <v>0.91759955955221129</v>
      </c>
      <c r="O1775" s="158">
        <v>0.96960000000000002</v>
      </c>
      <c r="P1775" s="161">
        <f t="shared" si="164"/>
        <v>0.88970000000000005</v>
      </c>
    </row>
    <row r="1776" spans="9:16" x14ac:dyDescent="0.2">
      <c r="I1776" s="158">
        <f t="shared" si="165"/>
        <v>5</v>
      </c>
      <c r="J1776" s="158" t="str">
        <f t="shared" si="166"/>
        <v>USD</v>
      </c>
      <c r="K1776" s="158" t="str">
        <f t="shared" si="167"/>
        <v>CHF</v>
      </c>
      <c r="L1776" s="158" t="str">
        <f t="shared" si="163"/>
        <v>USDCHF45453</v>
      </c>
      <c r="M1776" s="160">
        <f t="shared" si="168"/>
        <v>45453</v>
      </c>
      <c r="N1776" s="158">
        <v>0.9297136481963556</v>
      </c>
      <c r="O1776" s="158">
        <v>0.9637</v>
      </c>
      <c r="P1776" s="161">
        <f t="shared" si="164"/>
        <v>0.89600000000000002</v>
      </c>
    </row>
    <row r="1777" spans="9:16" x14ac:dyDescent="0.2">
      <c r="I1777" s="158">
        <f t="shared" si="165"/>
        <v>5</v>
      </c>
      <c r="J1777" s="158" t="str">
        <f t="shared" si="166"/>
        <v>USD</v>
      </c>
      <c r="K1777" s="158" t="str">
        <f t="shared" si="167"/>
        <v>CHF</v>
      </c>
      <c r="L1777" s="158" t="str">
        <f t="shared" si="163"/>
        <v>USDCHF45454</v>
      </c>
      <c r="M1777" s="160">
        <f t="shared" si="168"/>
        <v>45454</v>
      </c>
      <c r="N1777" s="158">
        <v>0.93196644920782856</v>
      </c>
      <c r="O1777" s="158">
        <v>0.96220000000000006</v>
      </c>
      <c r="P1777" s="161">
        <f t="shared" si="164"/>
        <v>0.89670000000000005</v>
      </c>
    </row>
    <row r="1778" spans="9:16" x14ac:dyDescent="0.2">
      <c r="I1778" s="158">
        <f t="shared" si="165"/>
        <v>5</v>
      </c>
      <c r="J1778" s="158" t="str">
        <f t="shared" si="166"/>
        <v>USD</v>
      </c>
      <c r="K1778" s="158" t="str">
        <f t="shared" si="167"/>
        <v>CHF</v>
      </c>
      <c r="L1778" s="158" t="str">
        <f t="shared" si="163"/>
        <v>USDCHF45455</v>
      </c>
      <c r="M1778" s="160">
        <f t="shared" si="168"/>
        <v>45455</v>
      </c>
      <c r="N1778" s="158">
        <v>0.92893636785880163</v>
      </c>
      <c r="O1778" s="158">
        <v>0.96409999999999996</v>
      </c>
      <c r="P1778" s="161">
        <f t="shared" si="164"/>
        <v>0.89559999999999995</v>
      </c>
    </row>
    <row r="1779" spans="9:16" x14ac:dyDescent="0.2">
      <c r="I1779" s="158">
        <f t="shared" si="165"/>
        <v>5</v>
      </c>
      <c r="J1779" s="158" t="str">
        <f t="shared" si="166"/>
        <v>USD</v>
      </c>
      <c r="K1779" s="158" t="str">
        <f t="shared" si="167"/>
        <v>CHF</v>
      </c>
      <c r="L1779" s="158" t="str">
        <f t="shared" si="163"/>
        <v>USDCHF45456</v>
      </c>
      <c r="M1779" s="160">
        <f t="shared" si="168"/>
        <v>45456</v>
      </c>
      <c r="N1779" s="158">
        <v>0.92729970326409494</v>
      </c>
      <c r="O1779" s="158">
        <v>0.96679999999999999</v>
      </c>
      <c r="P1779" s="161">
        <f t="shared" si="164"/>
        <v>0.89649999999999996</v>
      </c>
    </row>
    <row r="1780" spans="9:16" x14ac:dyDescent="0.2">
      <c r="I1780" s="158">
        <f t="shared" si="165"/>
        <v>5</v>
      </c>
      <c r="J1780" s="158" t="str">
        <f t="shared" si="166"/>
        <v>USD</v>
      </c>
      <c r="K1780" s="158" t="str">
        <f t="shared" si="167"/>
        <v>CHF</v>
      </c>
      <c r="L1780" s="158" t="str">
        <f t="shared" si="163"/>
        <v>USDCHF45457</v>
      </c>
      <c r="M1780" s="160">
        <f t="shared" si="168"/>
        <v>45457</v>
      </c>
      <c r="N1780" s="158">
        <v>0.93580385551188472</v>
      </c>
      <c r="O1780" s="158">
        <v>0.95340000000000003</v>
      </c>
      <c r="P1780" s="161">
        <f t="shared" si="164"/>
        <v>0.89219999999999999</v>
      </c>
    </row>
    <row r="1781" spans="9:16" x14ac:dyDescent="0.2">
      <c r="I1781" s="158">
        <f t="shared" si="165"/>
        <v>5</v>
      </c>
      <c r="J1781" s="158" t="str">
        <f t="shared" si="166"/>
        <v>USD</v>
      </c>
      <c r="K1781" s="158" t="str">
        <f t="shared" si="167"/>
        <v>CHF</v>
      </c>
      <c r="L1781" s="158" t="str">
        <f t="shared" si="163"/>
        <v>USDCHF45458</v>
      </c>
      <c r="M1781" s="160">
        <f t="shared" si="168"/>
        <v>45458</v>
      </c>
      <c r="N1781" s="158">
        <v>0.93580385551188472</v>
      </c>
      <c r="O1781" s="158">
        <v>0.95340000000000003</v>
      </c>
      <c r="P1781" s="161">
        <f t="shared" si="164"/>
        <v>0.89219999999999999</v>
      </c>
    </row>
    <row r="1782" spans="9:16" x14ac:dyDescent="0.2">
      <c r="I1782" s="158">
        <f t="shared" si="165"/>
        <v>5</v>
      </c>
      <c r="J1782" s="158" t="str">
        <f t="shared" si="166"/>
        <v>USD</v>
      </c>
      <c r="K1782" s="158" t="str">
        <f t="shared" si="167"/>
        <v>CHF</v>
      </c>
      <c r="L1782" s="158" t="str">
        <f t="shared" si="163"/>
        <v>USDCHF45459</v>
      </c>
      <c r="M1782" s="160">
        <f t="shared" si="168"/>
        <v>45459</v>
      </c>
      <c r="N1782" s="158">
        <v>0.93580385551188472</v>
      </c>
      <c r="O1782" s="158">
        <v>0.95340000000000003</v>
      </c>
      <c r="P1782" s="161">
        <f t="shared" si="164"/>
        <v>0.89219999999999999</v>
      </c>
    </row>
    <row r="1783" spans="9:16" x14ac:dyDescent="0.2">
      <c r="I1783" s="158">
        <f t="shared" si="165"/>
        <v>5</v>
      </c>
      <c r="J1783" s="158" t="str">
        <f t="shared" si="166"/>
        <v>USD</v>
      </c>
      <c r="K1783" s="158" t="str">
        <f t="shared" si="167"/>
        <v>CHF</v>
      </c>
      <c r="L1783" s="158" t="str">
        <f t="shared" si="163"/>
        <v>USDCHF45460</v>
      </c>
      <c r="M1783" s="160">
        <f t="shared" si="168"/>
        <v>45460</v>
      </c>
      <c r="N1783" s="158">
        <v>0.93353248693054525</v>
      </c>
      <c r="O1783" s="158">
        <v>0.95609999999999995</v>
      </c>
      <c r="P1783" s="161">
        <f t="shared" si="164"/>
        <v>0.89259999999999995</v>
      </c>
    </row>
    <row r="1784" spans="9:16" x14ac:dyDescent="0.2">
      <c r="I1784" s="158">
        <f t="shared" si="165"/>
        <v>5</v>
      </c>
      <c r="J1784" s="158" t="str">
        <f t="shared" si="166"/>
        <v>USD</v>
      </c>
      <c r="K1784" s="158" t="str">
        <f t="shared" si="167"/>
        <v>CHF</v>
      </c>
      <c r="L1784" s="158" t="str">
        <f t="shared" si="163"/>
        <v>USDCHF45461</v>
      </c>
      <c r="M1784" s="160">
        <f t="shared" si="168"/>
        <v>45461</v>
      </c>
      <c r="N1784" s="158">
        <v>0.93327111525898288</v>
      </c>
      <c r="O1784" s="158">
        <v>0.95120000000000005</v>
      </c>
      <c r="P1784" s="161">
        <f t="shared" si="164"/>
        <v>0.88770000000000004</v>
      </c>
    </row>
    <row r="1785" spans="9:16" x14ac:dyDescent="0.2">
      <c r="I1785" s="158">
        <f t="shared" si="165"/>
        <v>5</v>
      </c>
      <c r="J1785" s="158" t="str">
        <f t="shared" si="166"/>
        <v>USD</v>
      </c>
      <c r="K1785" s="158" t="str">
        <f t="shared" si="167"/>
        <v>CHF</v>
      </c>
      <c r="L1785" s="158" t="str">
        <f t="shared" si="163"/>
        <v>USDCHF45462</v>
      </c>
      <c r="M1785" s="160">
        <f t="shared" si="168"/>
        <v>45462</v>
      </c>
      <c r="N1785" s="158">
        <v>0.9303190994511118</v>
      </c>
      <c r="O1785" s="158">
        <v>0.9506</v>
      </c>
      <c r="P1785" s="161">
        <f t="shared" si="164"/>
        <v>0.88439999999999996</v>
      </c>
    </row>
    <row r="1786" spans="9:16" x14ac:dyDescent="0.2">
      <c r="I1786" s="158">
        <f t="shared" si="165"/>
        <v>5</v>
      </c>
      <c r="J1786" s="158" t="str">
        <f t="shared" si="166"/>
        <v>USD</v>
      </c>
      <c r="K1786" s="158" t="str">
        <f t="shared" si="167"/>
        <v>CHF</v>
      </c>
      <c r="L1786" s="158" t="str">
        <f t="shared" si="163"/>
        <v>USDCHF45463</v>
      </c>
      <c r="M1786" s="160">
        <f t="shared" si="168"/>
        <v>45463</v>
      </c>
      <c r="N1786" s="158">
        <v>0.93292284728052988</v>
      </c>
      <c r="O1786" s="158">
        <v>0.9546</v>
      </c>
      <c r="P1786" s="161">
        <f t="shared" si="164"/>
        <v>0.89059999999999995</v>
      </c>
    </row>
    <row r="1787" spans="9:16" x14ac:dyDescent="0.2">
      <c r="I1787" s="158">
        <f t="shared" si="165"/>
        <v>5</v>
      </c>
      <c r="J1787" s="158" t="str">
        <f t="shared" si="166"/>
        <v>USD</v>
      </c>
      <c r="K1787" s="158" t="str">
        <f t="shared" si="167"/>
        <v>CHF</v>
      </c>
      <c r="L1787" s="158" t="str">
        <f t="shared" si="163"/>
        <v>USDCHF45464</v>
      </c>
      <c r="M1787" s="160">
        <f t="shared" si="168"/>
        <v>45464</v>
      </c>
      <c r="N1787" s="158">
        <v>0.93562874251497008</v>
      </c>
      <c r="O1787" s="158">
        <v>0.95369999999999999</v>
      </c>
      <c r="P1787" s="161">
        <f t="shared" si="164"/>
        <v>0.89229999999999998</v>
      </c>
    </row>
    <row r="1788" spans="9:16" x14ac:dyDescent="0.2">
      <c r="I1788" s="158">
        <f t="shared" si="165"/>
        <v>5</v>
      </c>
      <c r="J1788" s="158" t="str">
        <f t="shared" si="166"/>
        <v>USD</v>
      </c>
      <c r="K1788" s="158" t="str">
        <f t="shared" si="167"/>
        <v>CHF</v>
      </c>
      <c r="L1788" s="158" t="str">
        <f t="shared" si="163"/>
        <v>USDCHF45465</v>
      </c>
      <c r="M1788" s="160">
        <f t="shared" si="168"/>
        <v>45465</v>
      </c>
      <c r="N1788" s="158">
        <v>0.93562874251497008</v>
      </c>
      <c r="O1788" s="158">
        <v>0.95369999999999999</v>
      </c>
      <c r="P1788" s="161">
        <f t="shared" si="164"/>
        <v>0.89229999999999998</v>
      </c>
    </row>
    <row r="1789" spans="9:16" x14ac:dyDescent="0.2">
      <c r="I1789" s="158">
        <f t="shared" si="165"/>
        <v>5</v>
      </c>
      <c r="J1789" s="158" t="str">
        <f t="shared" si="166"/>
        <v>USD</v>
      </c>
      <c r="K1789" s="158" t="str">
        <f t="shared" si="167"/>
        <v>CHF</v>
      </c>
      <c r="L1789" s="158" t="str">
        <f t="shared" si="163"/>
        <v>USDCHF45466</v>
      </c>
      <c r="M1789" s="160">
        <f t="shared" si="168"/>
        <v>45466</v>
      </c>
      <c r="N1789" s="158">
        <v>0.93562874251497008</v>
      </c>
      <c r="O1789" s="158">
        <v>0.95369999999999999</v>
      </c>
      <c r="P1789" s="161">
        <f t="shared" si="164"/>
        <v>0.89229999999999998</v>
      </c>
    </row>
    <row r="1790" spans="9:16" x14ac:dyDescent="0.2">
      <c r="I1790" s="158">
        <f t="shared" si="165"/>
        <v>5</v>
      </c>
      <c r="J1790" s="158" t="str">
        <f t="shared" si="166"/>
        <v>USD</v>
      </c>
      <c r="K1790" s="158" t="str">
        <f t="shared" si="167"/>
        <v>CHF</v>
      </c>
      <c r="L1790" s="158" t="str">
        <f t="shared" si="163"/>
        <v>USDCHF45467</v>
      </c>
      <c r="M1790" s="160">
        <f t="shared" si="168"/>
        <v>45467</v>
      </c>
      <c r="N1790" s="158">
        <v>0.93196644920782856</v>
      </c>
      <c r="O1790" s="158">
        <v>0.95860000000000001</v>
      </c>
      <c r="P1790" s="161">
        <f t="shared" si="164"/>
        <v>0.89339999999999997</v>
      </c>
    </row>
    <row r="1791" spans="9:16" x14ac:dyDescent="0.2">
      <c r="I1791" s="158">
        <f t="shared" si="165"/>
        <v>5</v>
      </c>
      <c r="J1791" s="158" t="str">
        <f t="shared" si="166"/>
        <v>USD</v>
      </c>
      <c r="K1791" s="158" t="str">
        <f t="shared" si="167"/>
        <v>CHF</v>
      </c>
      <c r="L1791" s="158" t="str">
        <f t="shared" si="163"/>
        <v>USDCHF45468</v>
      </c>
      <c r="M1791" s="160">
        <f t="shared" si="168"/>
        <v>45468</v>
      </c>
      <c r="N1791" s="158">
        <v>0.93335822288594372</v>
      </c>
      <c r="O1791" s="158">
        <v>0.95750000000000002</v>
      </c>
      <c r="P1791" s="161">
        <f t="shared" si="164"/>
        <v>0.89370000000000005</v>
      </c>
    </row>
    <row r="1792" spans="9:16" x14ac:dyDescent="0.2">
      <c r="I1792" s="158">
        <f t="shared" si="165"/>
        <v>5</v>
      </c>
      <c r="J1792" s="158" t="str">
        <f t="shared" si="166"/>
        <v>USD</v>
      </c>
      <c r="K1792" s="158" t="str">
        <f t="shared" si="167"/>
        <v>CHF</v>
      </c>
      <c r="L1792" s="158" t="str">
        <f t="shared" si="163"/>
        <v>USDCHF45469</v>
      </c>
      <c r="M1792" s="160">
        <f t="shared" si="168"/>
        <v>45469</v>
      </c>
      <c r="N1792" s="158">
        <v>0.93554121059032658</v>
      </c>
      <c r="O1792" s="158">
        <v>0.95850000000000002</v>
      </c>
      <c r="P1792" s="161">
        <f t="shared" si="164"/>
        <v>0.89670000000000005</v>
      </c>
    </row>
    <row r="1793" spans="9:16" x14ac:dyDescent="0.2">
      <c r="I1793" s="158">
        <f t="shared" si="165"/>
        <v>5</v>
      </c>
      <c r="J1793" s="158" t="str">
        <f t="shared" si="166"/>
        <v>USD</v>
      </c>
      <c r="K1793" s="158" t="str">
        <f t="shared" si="167"/>
        <v>CHF</v>
      </c>
      <c r="L1793" s="158" t="str">
        <f t="shared" si="163"/>
        <v>USDCHF45470</v>
      </c>
      <c r="M1793" s="160">
        <f t="shared" si="168"/>
        <v>45470</v>
      </c>
      <c r="N1793" s="158">
        <v>0.93492894540014948</v>
      </c>
      <c r="O1793" s="158">
        <v>0.96040000000000003</v>
      </c>
      <c r="P1793" s="161">
        <f t="shared" si="164"/>
        <v>0.89790000000000003</v>
      </c>
    </row>
    <row r="1794" spans="9:16" x14ac:dyDescent="0.2">
      <c r="I1794" s="158">
        <f t="shared" si="165"/>
        <v>5</v>
      </c>
      <c r="J1794" s="158" t="str">
        <f t="shared" si="166"/>
        <v>USD</v>
      </c>
      <c r="K1794" s="158" t="str">
        <f t="shared" si="167"/>
        <v>CHF</v>
      </c>
      <c r="L1794" s="158" t="str">
        <f t="shared" si="163"/>
        <v>USDCHF45471</v>
      </c>
      <c r="M1794" s="160">
        <f t="shared" si="168"/>
        <v>45471</v>
      </c>
      <c r="N1794" s="158">
        <v>0.93414292386735165</v>
      </c>
      <c r="O1794" s="158">
        <v>0.96340000000000003</v>
      </c>
      <c r="P1794" s="161">
        <f t="shared" si="164"/>
        <v>0.9</v>
      </c>
    </row>
    <row r="1795" spans="9:16" x14ac:dyDescent="0.2">
      <c r="I1795" s="158">
        <f t="shared" si="165"/>
        <v>5</v>
      </c>
      <c r="J1795" s="158" t="str">
        <f t="shared" si="166"/>
        <v>USD</v>
      </c>
      <c r="K1795" s="158" t="str">
        <f t="shared" si="167"/>
        <v>CHF</v>
      </c>
      <c r="L1795" s="158" t="str">
        <f t="shared" ref="L1795:L1858" si="169">J1795&amp;K1795&amp;M1795</f>
        <v>USDCHF45472</v>
      </c>
      <c r="M1795" s="160">
        <f t="shared" si="168"/>
        <v>45472</v>
      </c>
      <c r="N1795" s="158">
        <v>0.93414292386735165</v>
      </c>
      <c r="O1795" s="158">
        <v>0.96340000000000003</v>
      </c>
      <c r="P1795" s="161">
        <f t="shared" ref="P1795:P1858" si="170">ROUND(N1795*O1795,4)</f>
        <v>0.9</v>
      </c>
    </row>
    <row r="1796" spans="9:16" x14ac:dyDescent="0.2">
      <c r="I1796" s="158">
        <f t="shared" ref="I1796:I1859" si="171">IF(M1795=$G$2,I1795+1,I1795)</f>
        <v>5</v>
      </c>
      <c r="J1796" s="158" t="str">
        <f t="shared" ref="J1796:J1859" si="172">VLOOKUP($I1796,$A:$C,2,FALSE)</f>
        <v>USD</v>
      </c>
      <c r="K1796" s="158" t="str">
        <f t="shared" ref="K1796:K1859" si="173">VLOOKUP($I1796,$A:$C,3,FALSE)</f>
        <v>CHF</v>
      </c>
      <c r="L1796" s="158" t="str">
        <f t="shared" si="169"/>
        <v>USDCHF45473</v>
      </c>
      <c r="M1796" s="160">
        <f t="shared" ref="M1796:M1859" si="174">IF(I1796=I1795,M1795+1,$G$1)</f>
        <v>45473</v>
      </c>
      <c r="N1796" s="158">
        <v>0.93414292386735165</v>
      </c>
      <c r="O1796" s="158">
        <v>0.96340000000000003</v>
      </c>
      <c r="P1796" s="161">
        <f t="shared" si="170"/>
        <v>0.9</v>
      </c>
    </row>
    <row r="1797" spans="9:16" x14ac:dyDescent="0.2">
      <c r="I1797" s="158">
        <f t="shared" si="171"/>
        <v>5</v>
      </c>
      <c r="J1797" s="158" t="str">
        <f t="shared" si="172"/>
        <v>USD</v>
      </c>
      <c r="K1797" s="158" t="str">
        <f t="shared" si="173"/>
        <v>CHF</v>
      </c>
      <c r="L1797" s="158" t="str">
        <f t="shared" si="169"/>
        <v>USDCHF45474</v>
      </c>
      <c r="M1797" s="160">
        <f t="shared" si="174"/>
        <v>45474</v>
      </c>
      <c r="N1797" s="158">
        <v>0.93066542577943223</v>
      </c>
      <c r="O1797" s="158">
        <v>0.96889999999999998</v>
      </c>
      <c r="P1797" s="161">
        <f t="shared" si="170"/>
        <v>0.90169999999999995</v>
      </c>
    </row>
    <row r="1798" spans="9:16" x14ac:dyDescent="0.2">
      <c r="I1798" s="158">
        <f t="shared" si="171"/>
        <v>5</v>
      </c>
      <c r="J1798" s="158" t="str">
        <f t="shared" si="172"/>
        <v>USD</v>
      </c>
      <c r="K1798" s="158" t="str">
        <f t="shared" si="173"/>
        <v>CHF</v>
      </c>
      <c r="L1798" s="158" t="str">
        <f t="shared" si="169"/>
        <v>USDCHF45475</v>
      </c>
      <c r="M1798" s="160">
        <f t="shared" si="174"/>
        <v>45475</v>
      </c>
      <c r="N1798" s="158">
        <v>0.93205331344952935</v>
      </c>
      <c r="O1798" s="158">
        <v>0.96970000000000001</v>
      </c>
      <c r="P1798" s="161">
        <f t="shared" si="170"/>
        <v>0.90380000000000005</v>
      </c>
    </row>
    <row r="1799" spans="9:16" x14ac:dyDescent="0.2">
      <c r="I1799" s="158">
        <f t="shared" si="171"/>
        <v>5</v>
      </c>
      <c r="J1799" s="158" t="str">
        <f t="shared" si="172"/>
        <v>USD</v>
      </c>
      <c r="K1799" s="158" t="str">
        <f t="shared" si="173"/>
        <v>CHF</v>
      </c>
      <c r="L1799" s="158" t="str">
        <f t="shared" si="169"/>
        <v>USDCHF45476</v>
      </c>
      <c r="M1799" s="160">
        <f t="shared" si="174"/>
        <v>45476</v>
      </c>
      <c r="N1799" s="158">
        <v>0.92954080684142026</v>
      </c>
      <c r="O1799" s="158">
        <v>0.9718</v>
      </c>
      <c r="P1799" s="161">
        <f t="shared" si="170"/>
        <v>0.90329999999999999</v>
      </c>
    </row>
    <row r="1800" spans="9:16" x14ac:dyDescent="0.2">
      <c r="I1800" s="158">
        <f t="shared" si="171"/>
        <v>5</v>
      </c>
      <c r="J1800" s="158" t="str">
        <f t="shared" si="172"/>
        <v>USD</v>
      </c>
      <c r="K1800" s="158" t="str">
        <f t="shared" si="173"/>
        <v>CHF</v>
      </c>
      <c r="L1800" s="158" t="str">
        <f t="shared" si="169"/>
        <v>USDCHF45477</v>
      </c>
      <c r="M1800" s="160">
        <f t="shared" si="174"/>
        <v>45477</v>
      </c>
      <c r="N1800" s="158">
        <v>0.92592592592592582</v>
      </c>
      <c r="O1800" s="158">
        <v>0.97170000000000001</v>
      </c>
      <c r="P1800" s="161">
        <f t="shared" si="170"/>
        <v>0.89970000000000006</v>
      </c>
    </row>
    <row r="1801" spans="9:16" x14ac:dyDescent="0.2">
      <c r="I1801" s="158">
        <f t="shared" si="171"/>
        <v>5</v>
      </c>
      <c r="J1801" s="158" t="str">
        <f t="shared" si="172"/>
        <v>USD</v>
      </c>
      <c r="K1801" s="158" t="str">
        <f t="shared" si="173"/>
        <v>CHF</v>
      </c>
      <c r="L1801" s="158" t="str">
        <f t="shared" si="169"/>
        <v>USDCHF45478</v>
      </c>
      <c r="M1801" s="160">
        <f t="shared" si="174"/>
        <v>45478</v>
      </c>
      <c r="N1801" s="158">
        <v>0.92387287509238725</v>
      </c>
      <c r="O1801" s="158">
        <v>0.97299999999999998</v>
      </c>
      <c r="P1801" s="161">
        <f t="shared" si="170"/>
        <v>0.89890000000000003</v>
      </c>
    </row>
    <row r="1802" spans="9:16" x14ac:dyDescent="0.2">
      <c r="I1802" s="158">
        <f t="shared" si="171"/>
        <v>5</v>
      </c>
      <c r="J1802" s="158" t="str">
        <f t="shared" si="172"/>
        <v>USD</v>
      </c>
      <c r="K1802" s="158" t="str">
        <f t="shared" si="173"/>
        <v>CHF</v>
      </c>
      <c r="L1802" s="158" t="str">
        <f t="shared" si="169"/>
        <v>USDCHF45479</v>
      </c>
      <c r="M1802" s="160">
        <f t="shared" si="174"/>
        <v>45479</v>
      </c>
      <c r="N1802" s="158">
        <v>0.92387287509238725</v>
      </c>
      <c r="O1802" s="158">
        <v>0.97299999999999998</v>
      </c>
      <c r="P1802" s="161">
        <f t="shared" si="170"/>
        <v>0.89890000000000003</v>
      </c>
    </row>
    <row r="1803" spans="9:16" x14ac:dyDescent="0.2">
      <c r="I1803" s="158">
        <f t="shared" si="171"/>
        <v>5</v>
      </c>
      <c r="J1803" s="158" t="str">
        <f t="shared" si="172"/>
        <v>USD</v>
      </c>
      <c r="K1803" s="158" t="str">
        <f t="shared" si="173"/>
        <v>CHF</v>
      </c>
      <c r="L1803" s="158" t="str">
        <f t="shared" si="169"/>
        <v>USDCHF45480</v>
      </c>
      <c r="M1803" s="160">
        <f t="shared" si="174"/>
        <v>45480</v>
      </c>
      <c r="N1803" s="158">
        <v>0.92387287509238725</v>
      </c>
      <c r="O1803" s="158">
        <v>0.97299999999999998</v>
      </c>
      <c r="P1803" s="161">
        <f t="shared" si="170"/>
        <v>0.89890000000000003</v>
      </c>
    </row>
    <row r="1804" spans="9:16" x14ac:dyDescent="0.2">
      <c r="I1804" s="158">
        <f t="shared" si="171"/>
        <v>5</v>
      </c>
      <c r="J1804" s="158" t="str">
        <f t="shared" si="172"/>
        <v>USD</v>
      </c>
      <c r="K1804" s="158" t="str">
        <f t="shared" si="173"/>
        <v>CHF</v>
      </c>
      <c r="L1804" s="158" t="str">
        <f t="shared" si="169"/>
        <v>USDCHF45481</v>
      </c>
      <c r="M1804" s="160">
        <f t="shared" si="174"/>
        <v>45481</v>
      </c>
      <c r="N1804" s="158">
        <v>0.92293493308721741</v>
      </c>
      <c r="O1804" s="158">
        <v>0.97109999999999996</v>
      </c>
      <c r="P1804" s="161">
        <f t="shared" si="170"/>
        <v>0.89629999999999999</v>
      </c>
    </row>
    <row r="1805" spans="9:16" x14ac:dyDescent="0.2">
      <c r="I1805" s="158">
        <f t="shared" si="171"/>
        <v>5</v>
      </c>
      <c r="J1805" s="158" t="str">
        <f t="shared" si="172"/>
        <v>USD</v>
      </c>
      <c r="K1805" s="158" t="str">
        <f t="shared" si="173"/>
        <v>CHF</v>
      </c>
      <c r="L1805" s="158" t="str">
        <f t="shared" si="169"/>
        <v>USDCHF45482</v>
      </c>
      <c r="M1805" s="160">
        <f t="shared" si="174"/>
        <v>45482</v>
      </c>
      <c r="N1805" s="158">
        <v>0.92472720547438514</v>
      </c>
      <c r="O1805" s="158">
        <v>0.97119999999999995</v>
      </c>
      <c r="P1805" s="161">
        <f t="shared" si="170"/>
        <v>0.89810000000000001</v>
      </c>
    </row>
    <row r="1806" spans="9:16" x14ac:dyDescent="0.2">
      <c r="I1806" s="158">
        <f t="shared" si="171"/>
        <v>5</v>
      </c>
      <c r="J1806" s="158" t="str">
        <f t="shared" si="172"/>
        <v>USD</v>
      </c>
      <c r="K1806" s="158" t="str">
        <f t="shared" si="173"/>
        <v>CHF</v>
      </c>
      <c r="L1806" s="158" t="str">
        <f t="shared" si="169"/>
        <v>USDCHF45483</v>
      </c>
      <c r="M1806" s="160">
        <f t="shared" si="174"/>
        <v>45483</v>
      </c>
      <c r="N1806" s="158">
        <v>0.92378752886836024</v>
      </c>
      <c r="O1806" s="158">
        <v>0.97230000000000005</v>
      </c>
      <c r="P1806" s="161">
        <f t="shared" si="170"/>
        <v>0.8982</v>
      </c>
    </row>
    <row r="1807" spans="9:16" x14ac:dyDescent="0.2">
      <c r="I1807" s="158">
        <f t="shared" si="171"/>
        <v>5</v>
      </c>
      <c r="J1807" s="158" t="str">
        <f t="shared" si="172"/>
        <v>USD</v>
      </c>
      <c r="K1807" s="158" t="str">
        <f t="shared" si="173"/>
        <v>CHF</v>
      </c>
      <c r="L1807" s="158" t="str">
        <f t="shared" si="169"/>
        <v>USDCHF45484</v>
      </c>
      <c r="M1807" s="160">
        <f t="shared" si="174"/>
        <v>45484</v>
      </c>
      <c r="N1807" s="158">
        <v>0.92123445416858596</v>
      </c>
      <c r="O1807" s="158">
        <v>0.97489999999999999</v>
      </c>
      <c r="P1807" s="161">
        <f t="shared" si="170"/>
        <v>0.89810000000000001</v>
      </c>
    </row>
    <row r="1808" spans="9:16" x14ac:dyDescent="0.2">
      <c r="I1808" s="158">
        <f t="shared" si="171"/>
        <v>5</v>
      </c>
      <c r="J1808" s="158" t="str">
        <f t="shared" si="172"/>
        <v>USD</v>
      </c>
      <c r="K1808" s="158" t="str">
        <f t="shared" si="173"/>
        <v>CHF</v>
      </c>
      <c r="L1808" s="158" t="str">
        <f t="shared" si="169"/>
        <v>USDCHF45485</v>
      </c>
      <c r="M1808" s="160">
        <f t="shared" si="174"/>
        <v>45485</v>
      </c>
      <c r="N1808" s="158">
        <v>0.91827364554637281</v>
      </c>
      <c r="O1808" s="158">
        <v>0.97470000000000001</v>
      </c>
      <c r="P1808" s="161">
        <f t="shared" si="170"/>
        <v>0.89500000000000002</v>
      </c>
    </row>
    <row r="1809" spans="9:16" x14ac:dyDescent="0.2">
      <c r="I1809" s="158">
        <f t="shared" si="171"/>
        <v>5</v>
      </c>
      <c r="J1809" s="158" t="str">
        <f t="shared" si="172"/>
        <v>USD</v>
      </c>
      <c r="K1809" s="158" t="str">
        <f t="shared" si="173"/>
        <v>CHF</v>
      </c>
      <c r="L1809" s="158" t="str">
        <f t="shared" si="169"/>
        <v>USDCHF45486</v>
      </c>
      <c r="M1809" s="160">
        <f t="shared" si="174"/>
        <v>45486</v>
      </c>
      <c r="N1809" s="158">
        <v>0.91827364554637281</v>
      </c>
      <c r="O1809" s="158">
        <v>0.97470000000000001</v>
      </c>
      <c r="P1809" s="161">
        <f t="shared" si="170"/>
        <v>0.89500000000000002</v>
      </c>
    </row>
    <row r="1810" spans="9:16" x14ac:dyDescent="0.2">
      <c r="I1810" s="158">
        <f t="shared" si="171"/>
        <v>5</v>
      </c>
      <c r="J1810" s="158" t="str">
        <f t="shared" si="172"/>
        <v>USD</v>
      </c>
      <c r="K1810" s="158" t="str">
        <f t="shared" si="173"/>
        <v>CHF</v>
      </c>
      <c r="L1810" s="158" t="str">
        <f t="shared" si="169"/>
        <v>USDCHF45487</v>
      </c>
      <c r="M1810" s="160">
        <f t="shared" si="174"/>
        <v>45487</v>
      </c>
      <c r="N1810" s="158">
        <v>0.91827364554637281</v>
      </c>
      <c r="O1810" s="158">
        <v>0.97470000000000001</v>
      </c>
      <c r="P1810" s="161">
        <f t="shared" si="170"/>
        <v>0.89500000000000002</v>
      </c>
    </row>
    <row r="1811" spans="9:16" x14ac:dyDescent="0.2">
      <c r="I1811" s="158">
        <f t="shared" si="171"/>
        <v>5</v>
      </c>
      <c r="J1811" s="158" t="str">
        <f t="shared" si="172"/>
        <v>USD</v>
      </c>
      <c r="K1811" s="158" t="str">
        <f t="shared" si="173"/>
        <v>CHF</v>
      </c>
      <c r="L1811" s="158" t="str">
        <f t="shared" si="169"/>
        <v>USDCHF45488</v>
      </c>
      <c r="M1811" s="160">
        <f t="shared" si="174"/>
        <v>45488</v>
      </c>
      <c r="N1811" s="158">
        <v>0.9168423947923352</v>
      </c>
      <c r="O1811" s="158">
        <v>0.97550000000000003</v>
      </c>
      <c r="P1811" s="161">
        <f t="shared" si="170"/>
        <v>0.89439999999999997</v>
      </c>
    </row>
    <row r="1812" spans="9:16" x14ac:dyDescent="0.2">
      <c r="I1812" s="158">
        <f t="shared" si="171"/>
        <v>5</v>
      </c>
      <c r="J1812" s="158" t="str">
        <f t="shared" si="172"/>
        <v>USD</v>
      </c>
      <c r="K1812" s="158" t="str">
        <f t="shared" si="173"/>
        <v>CHF</v>
      </c>
      <c r="L1812" s="158" t="str">
        <f t="shared" si="169"/>
        <v>USDCHF45489</v>
      </c>
      <c r="M1812" s="160">
        <f t="shared" si="174"/>
        <v>45489</v>
      </c>
      <c r="N1812" s="158">
        <v>0.91726288754356999</v>
      </c>
      <c r="O1812" s="158">
        <v>0.97609999999999997</v>
      </c>
      <c r="P1812" s="161">
        <f t="shared" si="170"/>
        <v>0.89529999999999998</v>
      </c>
    </row>
    <row r="1813" spans="9:16" x14ac:dyDescent="0.2">
      <c r="I1813" s="158">
        <f t="shared" si="171"/>
        <v>5</v>
      </c>
      <c r="J1813" s="158" t="str">
        <f t="shared" si="172"/>
        <v>USD</v>
      </c>
      <c r="K1813" s="158" t="str">
        <f t="shared" si="173"/>
        <v>CHF</v>
      </c>
      <c r="L1813" s="158" t="str">
        <f t="shared" si="169"/>
        <v>USDCHF45490</v>
      </c>
      <c r="M1813" s="160">
        <f t="shared" si="174"/>
        <v>45490</v>
      </c>
      <c r="N1813" s="158">
        <v>0.91457837936711184</v>
      </c>
      <c r="O1813" s="158">
        <v>0.96930000000000005</v>
      </c>
      <c r="P1813" s="161">
        <f t="shared" si="170"/>
        <v>0.88649999999999995</v>
      </c>
    </row>
    <row r="1814" spans="9:16" x14ac:dyDescent="0.2">
      <c r="I1814" s="158">
        <f t="shared" si="171"/>
        <v>5</v>
      </c>
      <c r="J1814" s="158" t="str">
        <f t="shared" si="172"/>
        <v>USD</v>
      </c>
      <c r="K1814" s="158" t="str">
        <f t="shared" si="173"/>
        <v>CHF</v>
      </c>
      <c r="L1814" s="158" t="str">
        <f t="shared" si="169"/>
        <v>USDCHF45491</v>
      </c>
      <c r="M1814" s="160">
        <f t="shared" si="174"/>
        <v>45491</v>
      </c>
      <c r="N1814" s="158">
        <v>0.91491308325709064</v>
      </c>
      <c r="O1814" s="158">
        <v>0.96660000000000001</v>
      </c>
      <c r="P1814" s="161">
        <f t="shared" si="170"/>
        <v>0.88439999999999996</v>
      </c>
    </row>
    <row r="1815" spans="9:16" x14ac:dyDescent="0.2">
      <c r="I1815" s="158">
        <f t="shared" si="171"/>
        <v>5</v>
      </c>
      <c r="J1815" s="158" t="str">
        <f t="shared" si="172"/>
        <v>USD</v>
      </c>
      <c r="K1815" s="158" t="str">
        <f t="shared" si="173"/>
        <v>CHF</v>
      </c>
      <c r="L1815" s="158" t="str">
        <f t="shared" si="169"/>
        <v>USDCHF45492</v>
      </c>
      <c r="M1815" s="160">
        <f t="shared" si="174"/>
        <v>45492</v>
      </c>
      <c r="N1815" s="158">
        <v>0.91827364554637281</v>
      </c>
      <c r="O1815" s="158">
        <v>0.96879999999999999</v>
      </c>
      <c r="P1815" s="161">
        <f t="shared" si="170"/>
        <v>0.88959999999999995</v>
      </c>
    </row>
    <row r="1816" spans="9:16" x14ac:dyDescent="0.2">
      <c r="I1816" s="158">
        <f t="shared" si="171"/>
        <v>5</v>
      </c>
      <c r="J1816" s="158" t="str">
        <f t="shared" si="172"/>
        <v>USD</v>
      </c>
      <c r="K1816" s="158" t="str">
        <f t="shared" si="173"/>
        <v>CHF</v>
      </c>
      <c r="L1816" s="158" t="str">
        <f t="shared" si="169"/>
        <v>USDCHF45493</v>
      </c>
      <c r="M1816" s="160">
        <f t="shared" si="174"/>
        <v>45493</v>
      </c>
      <c r="N1816" s="158">
        <v>0.91827364554637281</v>
      </c>
      <c r="O1816" s="158">
        <v>0.96879999999999999</v>
      </c>
      <c r="P1816" s="161">
        <f t="shared" si="170"/>
        <v>0.88959999999999995</v>
      </c>
    </row>
    <row r="1817" spans="9:16" x14ac:dyDescent="0.2">
      <c r="I1817" s="158">
        <f t="shared" si="171"/>
        <v>5</v>
      </c>
      <c r="J1817" s="158" t="str">
        <f t="shared" si="172"/>
        <v>USD</v>
      </c>
      <c r="K1817" s="158" t="str">
        <f t="shared" si="173"/>
        <v>CHF</v>
      </c>
      <c r="L1817" s="158" t="str">
        <f t="shared" si="169"/>
        <v>USDCHF45494</v>
      </c>
      <c r="M1817" s="160">
        <f t="shared" si="174"/>
        <v>45494</v>
      </c>
      <c r="N1817" s="158">
        <v>0.91827364554637281</v>
      </c>
      <c r="O1817" s="158">
        <v>0.96879999999999999</v>
      </c>
      <c r="P1817" s="161">
        <f t="shared" si="170"/>
        <v>0.88959999999999995</v>
      </c>
    </row>
    <row r="1818" spans="9:16" x14ac:dyDescent="0.2">
      <c r="I1818" s="158">
        <f t="shared" si="171"/>
        <v>5</v>
      </c>
      <c r="J1818" s="158" t="str">
        <f t="shared" si="172"/>
        <v>USD</v>
      </c>
      <c r="K1818" s="158" t="str">
        <f t="shared" si="173"/>
        <v>CHF</v>
      </c>
      <c r="L1818" s="158" t="str">
        <f t="shared" si="169"/>
        <v>USDCHF45495</v>
      </c>
      <c r="M1818" s="160">
        <f t="shared" si="174"/>
        <v>45495</v>
      </c>
      <c r="N1818" s="158">
        <v>0.91844232182218954</v>
      </c>
      <c r="O1818" s="158">
        <v>0.96709999999999996</v>
      </c>
      <c r="P1818" s="161">
        <f t="shared" si="170"/>
        <v>0.88819999999999999</v>
      </c>
    </row>
    <row r="1819" spans="9:16" x14ac:dyDescent="0.2">
      <c r="I1819" s="158">
        <f t="shared" si="171"/>
        <v>5</v>
      </c>
      <c r="J1819" s="158" t="str">
        <f t="shared" si="172"/>
        <v>USD</v>
      </c>
      <c r="K1819" s="158" t="str">
        <f t="shared" si="173"/>
        <v>CHF</v>
      </c>
      <c r="L1819" s="158" t="str">
        <f t="shared" si="169"/>
        <v>USDCHF45496</v>
      </c>
      <c r="M1819" s="160">
        <f t="shared" si="174"/>
        <v>45496</v>
      </c>
      <c r="N1819" s="158">
        <v>0.92081031307550643</v>
      </c>
      <c r="O1819" s="158">
        <v>0.96809999999999996</v>
      </c>
      <c r="P1819" s="161">
        <f t="shared" si="170"/>
        <v>0.89139999999999997</v>
      </c>
    </row>
    <row r="1820" spans="9:16" x14ac:dyDescent="0.2">
      <c r="I1820" s="158">
        <f t="shared" si="171"/>
        <v>5</v>
      </c>
      <c r="J1820" s="158" t="str">
        <f t="shared" si="172"/>
        <v>USD</v>
      </c>
      <c r="K1820" s="158" t="str">
        <f t="shared" si="173"/>
        <v>CHF</v>
      </c>
      <c r="L1820" s="158" t="str">
        <f t="shared" si="169"/>
        <v>USDCHF45497</v>
      </c>
      <c r="M1820" s="160">
        <f t="shared" si="174"/>
        <v>45497</v>
      </c>
      <c r="N1820" s="158">
        <v>0.92182890855457233</v>
      </c>
      <c r="O1820" s="158">
        <v>0.96089999999999998</v>
      </c>
      <c r="P1820" s="161">
        <f t="shared" si="170"/>
        <v>0.88580000000000003</v>
      </c>
    </row>
    <row r="1821" spans="9:16" x14ac:dyDescent="0.2">
      <c r="I1821" s="158">
        <f t="shared" si="171"/>
        <v>5</v>
      </c>
      <c r="J1821" s="158" t="str">
        <f t="shared" si="172"/>
        <v>USD</v>
      </c>
      <c r="K1821" s="158" t="str">
        <f t="shared" si="173"/>
        <v>CHF</v>
      </c>
      <c r="L1821" s="158" t="str">
        <f t="shared" si="169"/>
        <v>USDCHF45498</v>
      </c>
      <c r="M1821" s="160">
        <f t="shared" si="174"/>
        <v>45498</v>
      </c>
      <c r="N1821" s="158">
        <v>0.92157404847479496</v>
      </c>
      <c r="O1821" s="158">
        <v>0.95340000000000003</v>
      </c>
      <c r="P1821" s="161">
        <f t="shared" si="170"/>
        <v>0.87860000000000005</v>
      </c>
    </row>
    <row r="1822" spans="9:16" x14ac:dyDescent="0.2">
      <c r="I1822" s="158">
        <f t="shared" si="171"/>
        <v>5</v>
      </c>
      <c r="J1822" s="158" t="str">
        <f t="shared" si="172"/>
        <v>USD</v>
      </c>
      <c r="K1822" s="158" t="str">
        <f t="shared" si="173"/>
        <v>CHF</v>
      </c>
      <c r="L1822" s="158" t="str">
        <f t="shared" si="169"/>
        <v>USDCHF45499</v>
      </c>
      <c r="M1822" s="160">
        <f t="shared" si="174"/>
        <v>45499</v>
      </c>
      <c r="N1822" s="158">
        <v>0.92081031307550643</v>
      </c>
      <c r="O1822" s="158">
        <v>0.95940000000000003</v>
      </c>
      <c r="P1822" s="161">
        <f t="shared" si="170"/>
        <v>0.88339999999999996</v>
      </c>
    </row>
    <row r="1823" spans="9:16" x14ac:dyDescent="0.2">
      <c r="I1823" s="158">
        <f t="shared" si="171"/>
        <v>5</v>
      </c>
      <c r="J1823" s="158" t="str">
        <f t="shared" si="172"/>
        <v>USD</v>
      </c>
      <c r="K1823" s="158" t="str">
        <f t="shared" si="173"/>
        <v>CHF</v>
      </c>
      <c r="L1823" s="158" t="str">
        <f t="shared" si="169"/>
        <v>USDCHF45500</v>
      </c>
      <c r="M1823" s="160">
        <f t="shared" si="174"/>
        <v>45500</v>
      </c>
      <c r="N1823" s="158">
        <v>0.92081031307550643</v>
      </c>
      <c r="O1823" s="158">
        <v>0.95940000000000003</v>
      </c>
      <c r="P1823" s="161">
        <f t="shared" si="170"/>
        <v>0.88339999999999996</v>
      </c>
    </row>
    <row r="1824" spans="9:16" x14ac:dyDescent="0.2">
      <c r="I1824" s="158">
        <f t="shared" si="171"/>
        <v>5</v>
      </c>
      <c r="J1824" s="158" t="str">
        <f t="shared" si="172"/>
        <v>USD</v>
      </c>
      <c r="K1824" s="158" t="str">
        <f t="shared" si="173"/>
        <v>CHF</v>
      </c>
      <c r="L1824" s="158" t="str">
        <f t="shared" si="169"/>
        <v>USDCHF45501</v>
      </c>
      <c r="M1824" s="160">
        <f t="shared" si="174"/>
        <v>45501</v>
      </c>
      <c r="N1824" s="158">
        <v>0.92081031307550643</v>
      </c>
      <c r="O1824" s="158">
        <v>0.95940000000000003</v>
      </c>
      <c r="P1824" s="161">
        <f t="shared" si="170"/>
        <v>0.88339999999999996</v>
      </c>
    </row>
    <row r="1825" spans="9:16" x14ac:dyDescent="0.2">
      <c r="I1825" s="158">
        <f t="shared" si="171"/>
        <v>5</v>
      </c>
      <c r="J1825" s="158" t="str">
        <f t="shared" si="172"/>
        <v>USD</v>
      </c>
      <c r="K1825" s="158" t="str">
        <f t="shared" si="173"/>
        <v>CHF</v>
      </c>
      <c r="L1825" s="158" t="str">
        <f t="shared" si="169"/>
        <v>USDCHF45502</v>
      </c>
      <c r="M1825" s="160">
        <f t="shared" si="174"/>
        <v>45502</v>
      </c>
      <c r="N1825" s="158">
        <v>0.92447074050106304</v>
      </c>
      <c r="O1825" s="158">
        <v>0.95779999999999998</v>
      </c>
      <c r="P1825" s="161">
        <f t="shared" si="170"/>
        <v>0.88549999999999995</v>
      </c>
    </row>
    <row r="1826" spans="9:16" x14ac:dyDescent="0.2">
      <c r="I1826" s="158">
        <f t="shared" si="171"/>
        <v>5</v>
      </c>
      <c r="J1826" s="158" t="str">
        <f t="shared" si="172"/>
        <v>USD</v>
      </c>
      <c r="K1826" s="158" t="str">
        <f t="shared" si="173"/>
        <v>CHF</v>
      </c>
      <c r="L1826" s="158" t="str">
        <f t="shared" si="169"/>
        <v>USDCHF45503</v>
      </c>
      <c r="M1826" s="160">
        <f t="shared" si="174"/>
        <v>45503</v>
      </c>
      <c r="N1826" s="158">
        <v>0.92387287509238725</v>
      </c>
      <c r="O1826" s="158">
        <v>0.95920000000000005</v>
      </c>
      <c r="P1826" s="161">
        <f t="shared" si="170"/>
        <v>0.88619999999999999</v>
      </c>
    </row>
    <row r="1827" spans="9:16" x14ac:dyDescent="0.2">
      <c r="I1827" s="158">
        <f t="shared" si="171"/>
        <v>5</v>
      </c>
      <c r="J1827" s="158" t="str">
        <f t="shared" si="172"/>
        <v>USD</v>
      </c>
      <c r="K1827" s="158" t="str">
        <f t="shared" si="173"/>
        <v>CHF</v>
      </c>
      <c r="L1827" s="158" t="str">
        <f t="shared" si="169"/>
        <v>USDCHF45504</v>
      </c>
      <c r="M1827" s="160">
        <f t="shared" si="174"/>
        <v>45504</v>
      </c>
      <c r="N1827" s="158">
        <v>0.92353158478019948</v>
      </c>
      <c r="O1827" s="158">
        <v>0.95330000000000004</v>
      </c>
      <c r="P1827" s="161">
        <f t="shared" si="170"/>
        <v>0.88039999999999996</v>
      </c>
    </row>
    <row r="1828" spans="9:16" x14ac:dyDescent="0.2">
      <c r="I1828" s="158">
        <f t="shared" si="171"/>
        <v>5</v>
      </c>
      <c r="J1828" s="158" t="str">
        <f t="shared" si="172"/>
        <v>USD</v>
      </c>
      <c r="K1828" s="158" t="str">
        <f t="shared" si="173"/>
        <v>CHF</v>
      </c>
      <c r="L1828" s="158" t="str">
        <f t="shared" si="169"/>
        <v>USDCHF45505</v>
      </c>
      <c r="M1828" s="160">
        <f t="shared" si="174"/>
        <v>45505</v>
      </c>
      <c r="N1828" s="158">
        <v>0.92686996014459178</v>
      </c>
      <c r="O1828" s="158">
        <v>0.94669999999999999</v>
      </c>
      <c r="P1828" s="161">
        <f t="shared" si="170"/>
        <v>0.87749999999999995</v>
      </c>
    </row>
    <row r="1829" spans="9:16" x14ac:dyDescent="0.2">
      <c r="I1829" s="158">
        <f t="shared" si="171"/>
        <v>5</v>
      </c>
      <c r="J1829" s="158" t="str">
        <f t="shared" si="172"/>
        <v>USD</v>
      </c>
      <c r="K1829" s="158" t="str">
        <f t="shared" si="173"/>
        <v>CHF</v>
      </c>
      <c r="L1829" s="158" t="str">
        <f t="shared" si="169"/>
        <v>USDCHF45506</v>
      </c>
      <c r="M1829" s="160">
        <f t="shared" si="174"/>
        <v>45506</v>
      </c>
      <c r="N1829" s="158">
        <v>0.92293493308721741</v>
      </c>
      <c r="O1829" s="158">
        <v>0.94330000000000003</v>
      </c>
      <c r="P1829" s="161">
        <f t="shared" si="170"/>
        <v>0.87060000000000004</v>
      </c>
    </row>
    <row r="1830" spans="9:16" x14ac:dyDescent="0.2">
      <c r="I1830" s="158">
        <f t="shared" si="171"/>
        <v>5</v>
      </c>
      <c r="J1830" s="158" t="str">
        <f t="shared" si="172"/>
        <v>USD</v>
      </c>
      <c r="K1830" s="158" t="str">
        <f t="shared" si="173"/>
        <v>CHF</v>
      </c>
      <c r="L1830" s="158" t="str">
        <f t="shared" si="169"/>
        <v>USDCHF45507</v>
      </c>
      <c r="M1830" s="160">
        <f t="shared" si="174"/>
        <v>45507</v>
      </c>
      <c r="N1830" s="158">
        <v>0.92293493308721741</v>
      </c>
      <c r="O1830" s="158">
        <v>0.94330000000000003</v>
      </c>
      <c r="P1830" s="161">
        <f t="shared" si="170"/>
        <v>0.87060000000000004</v>
      </c>
    </row>
    <row r="1831" spans="9:16" x14ac:dyDescent="0.2">
      <c r="I1831" s="158">
        <f t="shared" si="171"/>
        <v>5</v>
      </c>
      <c r="J1831" s="158" t="str">
        <f t="shared" si="172"/>
        <v>USD</v>
      </c>
      <c r="K1831" s="158" t="str">
        <f t="shared" si="173"/>
        <v>CHF</v>
      </c>
      <c r="L1831" s="158" t="str">
        <f t="shared" si="169"/>
        <v>USDCHF45508</v>
      </c>
      <c r="M1831" s="160">
        <f t="shared" si="174"/>
        <v>45508</v>
      </c>
      <c r="N1831" s="158">
        <v>0.92293493308721741</v>
      </c>
      <c r="O1831" s="158">
        <v>0.94330000000000003</v>
      </c>
      <c r="P1831" s="161">
        <f t="shared" si="170"/>
        <v>0.87060000000000004</v>
      </c>
    </row>
    <row r="1832" spans="9:16" x14ac:dyDescent="0.2">
      <c r="I1832" s="158">
        <f t="shared" si="171"/>
        <v>5</v>
      </c>
      <c r="J1832" s="158" t="str">
        <f t="shared" si="172"/>
        <v>USD</v>
      </c>
      <c r="K1832" s="158" t="str">
        <f t="shared" si="173"/>
        <v>CHF</v>
      </c>
      <c r="L1832" s="158" t="str">
        <f t="shared" si="169"/>
        <v>USDCHF45509</v>
      </c>
      <c r="M1832" s="160">
        <f t="shared" si="174"/>
        <v>45509</v>
      </c>
      <c r="N1832" s="158">
        <v>0.91190953857377344</v>
      </c>
      <c r="O1832" s="158">
        <v>0.9304</v>
      </c>
      <c r="P1832" s="161">
        <f t="shared" si="170"/>
        <v>0.84840000000000004</v>
      </c>
    </row>
    <row r="1833" spans="9:16" x14ac:dyDescent="0.2">
      <c r="I1833" s="158">
        <f t="shared" si="171"/>
        <v>5</v>
      </c>
      <c r="J1833" s="158" t="str">
        <f t="shared" si="172"/>
        <v>USD</v>
      </c>
      <c r="K1833" s="158" t="str">
        <f t="shared" si="173"/>
        <v>CHF</v>
      </c>
      <c r="L1833" s="158" t="str">
        <f t="shared" si="169"/>
        <v>USDCHF45510</v>
      </c>
      <c r="M1833" s="160">
        <f t="shared" si="174"/>
        <v>45510</v>
      </c>
      <c r="N1833" s="158">
        <v>0.91617040769583147</v>
      </c>
      <c r="O1833" s="158">
        <v>0.9325</v>
      </c>
      <c r="P1833" s="161">
        <f t="shared" si="170"/>
        <v>0.85429999999999995</v>
      </c>
    </row>
    <row r="1834" spans="9:16" x14ac:dyDescent="0.2">
      <c r="I1834" s="158">
        <f t="shared" si="171"/>
        <v>5</v>
      </c>
      <c r="J1834" s="158" t="str">
        <f t="shared" si="172"/>
        <v>USD</v>
      </c>
      <c r="K1834" s="158" t="str">
        <f t="shared" si="173"/>
        <v>CHF</v>
      </c>
      <c r="L1834" s="158" t="str">
        <f t="shared" si="169"/>
        <v>USDCHF45511</v>
      </c>
      <c r="M1834" s="160">
        <f t="shared" si="174"/>
        <v>45511</v>
      </c>
      <c r="N1834" s="158">
        <v>0.91558322651529023</v>
      </c>
      <c r="O1834" s="158">
        <v>0.94089999999999996</v>
      </c>
      <c r="P1834" s="161">
        <f t="shared" si="170"/>
        <v>0.86150000000000004</v>
      </c>
    </row>
    <row r="1835" spans="9:16" x14ac:dyDescent="0.2">
      <c r="I1835" s="158">
        <f t="shared" si="171"/>
        <v>5</v>
      </c>
      <c r="J1835" s="158" t="str">
        <f t="shared" si="172"/>
        <v>USD</v>
      </c>
      <c r="K1835" s="158" t="str">
        <f t="shared" si="173"/>
        <v>CHF</v>
      </c>
      <c r="L1835" s="158" t="str">
        <f t="shared" si="169"/>
        <v>USDCHF45512</v>
      </c>
      <c r="M1835" s="160">
        <f t="shared" si="174"/>
        <v>45512</v>
      </c>
      <c r="N1835" s="158">
        <v>0.91491308325709064</v>
      </c>
      <c r="O1835" s="158">
        <v>0.93679999999999997</v>
      </c>
      <c r="P1835" s="161">
        <f t="shared" si="170"/>
        <v>0.85709999999999997</v>
      </c>
    </row>
    <row r="1836" spans="9:16" x14ac:dyDescent="0.2">
      <c r="I1836" s="158">
        <f t="shared" si="171"/>
        <v>5</v>
      </c>
      <c r="J1836" s="158" t="str">
        <f t="shared" si="172"/>
        <v>USD</v>
      </c>
      <c r="K1836" s="158" t="str">
        <f t="shared" si="173"/>
        <v>CHF</v>
      </c>
      <c r="L1836" s="158" t="str">
        <f t="shared" si="169"/>
        <v>USDCHF45513</v>
      </c>
      <c r="M1836" s="160">
        <f t="shared" si="174"/>
        <v>45513</v>
      </c>
      <c r="N1836" s="158">
        <v>0.91600256480718156</v>
      </c>
      <c r="O1836" s="158">
        <v>0.94350000000000001</v>
      </c>
      <c r="P1836" s="161">
        <f t="shared" si="170"/>
        <v>0.86419999999999997</v>
      </c>
    </row>
    <row r="1837" spans="9:16" x14ac:dyDescent="0.2">
      <c r="I1837" s="158">
        <f t="shared" si="171"/>
        <v>5</v>
      </c>
      <c r="J1837" s="158" t="str">
        <f t="shared" si="172"/>
        <v>USD</v>
      </c>
      <c r="K1837" s="158" t="str">
        <f t="shared" si="173"/>
        <v>CHF</v>
      </c>
      <c r="L1837" s="158" t="str">
        <f t="shared" si="169"/>
        <v>USDCHF45514</v>
      </c>
      <c r="M1837" s="160">
        <f t="shared" si="174"/>
        <v>45514</v>
      </c>
      <c r="N1837" s="158">
        <v>0.91600256480718156</v>
      </c>
      <c r="O1837" s="158">
        <v>0.94350000000000001</v>
      </c>
      <c r="P1837" s="161">
        <f t="shared" si="170"/>
        <v>0.86419999999999997</v>
      </c>
    </row>
    <row r="1838" spans="9:16" x14ac:dyDescent="0.2">
      <c r="I1838" s="158">
        <f t="shared" si="171"/>
        <v>5</v>
      </c>
      <c r="J1838" s="158" t="str">
        <f t="shared" si="172"/>
        <v>USD</v>
      </c>
      <c r="K1838" s="158" t="str">
        <f t="shared" si="173"/>
        <v>CHF</v>
      </c>
      <c r="L1838" s="158" t="str">
        <f t="shared" si="169"/>
        <v>USDCHF45515</v>
      </c>
      <c r="M1838" s="160">
        <f t="shared" si="174"/>
        <v>45515</v>
      </c>
      <c r="N1838" s="158">
        <v>0.91600256480718156</v>
      </c>
      <c r="O1838" s="158">
        <v>0.94350000000000001</v>
      </c>
      <c r="P1838" s="161">
        <f t="shared" si="170"/>
        <v>0.86419999999999997</v>
      </c>
    </row>
    <row r="1839" spans="9:16" x14ac:dyDescent="0.2">
      <c r="I1839" s="158">
        <f t="shared" si="171"/>
        <v>5</v>
      </c>
      <c r="J1839" s="158" t="str">
        <f t="shared" si="172"/>
        <v>USD</v>
      </c>
      <c r="K1839" s="158" t="str">
        <f t="shared" si="173"/>
        <v>CHF</v>
      </c>
      <c r="L1839" s="158" t="str">
        <f t="shared" si="169"/>
        <v>USDCHF45516</v>
      </c>
      <c r="M1839" s="160">
        <f t="shared" si="174"/>
        <v>45516</v>
      </c>
      <c r="N1839" s="158">
        <v>0.91533180778032031</v>
      </c>
      <c r="O1839" s="158">
        <v>0.94910000000000005</v>
      </c>
      <c r="P1839" s="161">
        <f t="shared" si="170"/>
        <v>0.86870000000000003</v>
      </c>
    </row>
    <row r="1840" spans="9:16" x14ac:dyDescent="0.2">
      <c r="I1840" s="158">
        <f t="shared" si="171"/>
        <v>5</v>
      </c>
      <c r="J1840" s="158" t="str">
        <f t="shared" si="172"/>
        <v>USD</v>
      </c>
      <c r="K1840" s="158" t="str">
        <f t="shared" si="173"/>
        <v>CHF</v>
      </c>
      <c r="L1840" s="158" t="str">
        <f t="shared" si="169"/>
        <v>USDCHF45517</v>
      </c>
      <c r="M1840" s="160">
        <f t="shared" si="174"/>
        <v>45517</v>
      </c>
      <c r="N1840" s="158">
        <v>0.91482938431982441</v>
      </c>
      <c r="O1840" s="158">
        <v>0.94799999999999995</v>
      </c>
      <c r="P1840" s="161">
        <f t="shared" si="170"/>
        <v>0.86729999999999996</v>
      </c>
    </row>
    <row r="1841" spans="9:16" x14ac:dyDescent="0.2">
      <c r="I1841" s="158">
        <f t="shared" si="171"/>
        <v>5</v>
      </c>
      <c r="J1841" s="158" t="str">
        <f t="shared" si="172"/>
        <v>USD</v>
      </c>
      <c r="K1841" s="158" t="str">
        <f t="shared" si="173"/>
        <v>CHF</v>
      </c>
      <c r="L1841" s="158" t="str">
        <f t="shared" si="169"/>
        <v>USDCHF45518</v>
      </c>
      <c r="M1841" s="160">
        <f t="shared" si="174"/>
        <v>45518</v>
      </c>
      <c r="N1841" s="158">
        <v>0.90752336872674466</v>
      </c>
      <c r="O1841" s="158">
        <v>0.95150000000000001</v>
      </c>
      <c r="P1841" s="161">
        <f t="shared" si="170"/>
        <v>0.86350000000000005</v>
      </c>
    </row>
    <row r="1842" spans="9:16" x14ac:dyDescent="0.2">
      <c r="I1842" s="158">
        <f t="shared" si="171"/>
        <v>5</v>
      </c>
      <c r="J1842" s="158" t="str">
        <f t="shared" si="172"/>
        <v>USD</v>
      </c>
      <c r="K1842" s="158" t="str">
        <f t="shared" si="173"/>
        <v>CHF</v>
      </c>
      <c r="L1842" s="158" t="str">
        <f t="shared" si="169"/>
        <v>USDCHF45519</v>
      </c>
      <c r="M1842" s="160">
        <f t="shared" si="174"/>
        <v>45519</v>
      </c>
      <c r="N1842" s="158">
        <v>0.90818272636454456</v>
      </c>
      <c r="O1842" s="158">
        <v>0.95409999999999995</v>
      </c>
      <c r="P1842" s="161">
        <f t="shared" si="170"/>
        <v>0.86650000000000005</v>
      </c>
    </row>
    <row r="1843" spans="9:16" x14ac:dyDescent="0.2">
      <c r="I1843" s="158">
        <f t="shared" si="171"/>
        <v>5</v>
      </c>
      <c r="J1843" s="158" t="str">
        <f t="shared" si="172"/>
        <v>USD</v>
      </c>
      <c r="K1843" s="158" t="str">
        <f t="shared" si="173"/>
        <v>CHF</v>
      </c>
      <c r="L1843" s="158" t="str">
        <f t="shared" si="169"/>
        <v>USDCHF45520</v>
      </c>
      <c r="M1843" s="160">
        <f t="shared" si="174"/>
        <v>45520</v>
      </c>
      <c r="N1843" s="158">
        <v>0.90958704748044394</v>
      </c>
      <c r="O1843" s="158">
        <v>0.95399999999999996</v>
      </c>
      <c r="P1843" s="161">
        <f t="shared" si="170"/>
        <v>0.86770000000000003</v>
      </c>
    </row>
    <row r="1844" spans="9:16" x14ac:dyDescent="0.2">
      <c r="I1844" s="158">
        <f t="shared" si="171"/>
        <v>5</v>
      </c>
      <c r="J1844" s="158" t="str">
        <f t="shared" si="172"/>
        <v>USD</v>
      </c>
      <c r="K1844" s="158" t="str">
        <f t="shared" si="173"/>
        <v>CHF</v>
      </c>
      <c r="L1844" s="158" t="str">
        <f t="shared" si="169"/>
        <v>USDCHF45521</v>
      </c>
      <c r="M1844" s="160">
        <f t="shared" si="174"/>
        <v>45521</v>
      </c>
      <c r="N1844" s="158">
        <v>0.90958704748044394</v>
      </c>
      <c r="O1844" s="158">
        <v>0.95399999999999996</v>
      </c>
      <c r="P1844" s="161">
        <f t="shared" si="170"/>
        <v>0.86770000000000003</v>
      </c>
    </row>
    <row r="1845" spans="9:16" x14ac:dyDescent="0.2">
      <c r="I1845" s="158">
        <f t="shared" si="171"/>
        <v>5</v>
      </c>
      <c r="J1845" s="158" t="str">
        <f t="shared" si="172"/>
        <v>USD</v>
      </c>
      <c r="K1845" s="158" t="str">
        <f t="shared" si="173"/>
        <v>CHF</v>
      </c>
      <c r="L1845" s="158" t="str">
        <f t="shared" si="169"/>
        <v>USDCHF45522</v>
      </c>
      <c r="M1845" s="160">
        <f t="shared" si="174"/>
        <v>45522</v>
      </c>
      <c r="N1845" s="158">
        <v>0.90958704748044394</v>
      </c>
      <c r="O1845" s="158">
        <v>0.95399999999999996</v>
      </c>
      <c r="P1845" s="161">
        <f t="shared" si="170"/>
        <v>0.86770000000000003</v>
      </c>
    </row>
    <row r="1846" spans="9:16" x14ac:dyDescent="0.2">
      <c r="I1846" s="158">
        <f t="shared" si="171"/>
        <v>5</v>
      </c>
      <c r="J1846" s="158" t="str">
        <f t="shared" si="172"/>
        <v>USD</v>
      </c>
      <c r="K1846" s="158" t="str">
        <f t="shared" si="173"/>
        <v>CHF</v>
      </c>
      <c r="L1846" s="158" t="str">
        <f t="shared" si="169"/>
        <v>USDCHF45523</v>
      </c>
      <c r="M1846" s="160">
        <f t="shared" si="174"/>
        <v>45523</v>
      </c>
      <c r="N1846" s="158">
        <v>0.90571506204148167</v>
      </c>
      <c r="O1846" s="158">
        <v>0.95430000000000004</v>
      </c>
      <c r="P1846" s="161">
        <f t="shared" si="170"/>
        <v>0.86429999999999996</v>
      </c>
    </row>
    <row r="1847" spans="9:16" x14ac:dyDescent="0.2">
      <c r="I1847" s="158">
        <f t="shared" si="171"/>
        <v>5</v>
      </c>
      <c r="J1847" s="158" t="str">
        <f t="shared" si="172"/>
        <v>USD</v>
      </c>
      <c r="K1847" s="158" t="str">
        <f t="shared" si="173"/>
        <v>CHF</v>
      </c>
      <c r="L1847" s="158" t="str">
        <f t="shared" si="169"/>
        <v>USDCHF45524</v>
      </c>
      <c r="M1847" s="160">
        <f t="shared" si="174"/>
        <v>45524</v>
      </c>
      <c r="N1847" s="158">
        <v>0.90220137134608436</v>
      </c>
      <c r="O1847" s="158">
        <v>0.95269999999999999</v>
      </c>
      <c r="P1847" s="161">
        <f t="shared" si="170"/>
        <v>0.85950000000000004</v>
      </c>
    </row>
    <row r="1848" spans="9:16" x14ac:dyDescent="0.2">
      <c r="I1848" s="158">
        <f t="shared" si="171"/>
        <v>5</v>
      </c>
      <c r="J1848" s="158" t="str">
        <f t="shared" si="172"/>
        <v>USD</v>
      </c>
      <c r="K1848" s="158" t="str">
        <f t="shared" si="173"/>
        <v>CHF</v>
      </c>
      <c r="L1848" s="158" t="str">
        <f t="shared" si="169"/>
        <v>USDCHF45525</v>
      </c>
      <c r="M1848" s="160">
        <f t="shared" si="174"/>
        <v>45525</v>
      </c>
      <c r="N1848" s="158">
        <v>0.89960417416336813</v>
      </c>
      <c r="O1848" s="158">
        <v>0.95030000000000003</v>
      </c>
      <c r="P1848" s="161">
        <f t="shared" si="170"/>
        <v>0.85489999999999999</v>
      </c>
    </row>
    <row r="1849" spans="9:16" x14ac:dyDescent="0.2">
      <c r="I1849" s="158">
        <f t="shared" si="171"/>
        <v>5</v>
      </c>
      <c r="J1849" s="158" t="str">
        <f t="shared" si="172"/>
        <v>USD</v>
      </c>
      <c r="K1849" s="158" t="str">
        <f t="shared" si="173"/>
        <v>CHF</v>
      </c>
      <c r="L1849" s="158" t="str">
        <f t="shared" si="169"/>
        <v>USDCHF45526</v>
      </c>
      <c r="M1849" s="160">
        <f t="shared" si="174"/>
        <v>45526</v>
      </c>
      <c r="N1849" s="158">
        <v>0.89806915132465204</v>
      </c>
      <c r="O1849" s="158">
        <v>0.94899999999999995</v>
      </c>
      <c r="P1849" s="161">
        <f t="shared" si="170"/>
        <v>0.85229999999999995</v>
      </c>
    </row>
    <row r="1850" spans="9:16" x14ac:dyDescent="0.2">
      <c r="I1850" s="158">
        <f t="shared" si="171"/>
        <v>5</v>
      </c>
      <c r="J1850" s="158" t="str">
        <f t="shared" si="172"/>
        <v>USD</v>
      </c>
      <c r="K1850" s="158" t="str">
        <f t="shared" si="173"/>
        <v>CHF</v>
      </c>
      <c r="L1850" s="158" t="str">
        <f t="shared" si="169"/>
        <v>USDCHF45527</v>
      </c>
      <c r="M1850" s="160">
        <f t="shared" si="174"/>
        <v>45527</v>
      </c>
      <c r="N1850" s="158">
        <v>0.89919971225609197</v>
      </c>
      <c r="O1850" s="158">
        <v>0.9476</v>
      </c>
      <c r="P1850" s="161">
        <f t="shared" si="170"/>
        <v>0.85209999999999997</v>
      </c>
    </row>
    <row r="1851" spans="9:16" x14ac:dyDescent="0.2">
      <c r="I1851" s="158">
        <f t="shared" si="171"/>
        <v>5</v>
      </c>
      <c r="J1851" s="158" t="str">
        <f t="shared" si="172"/>
        <v>USD</v>
      </c>
      <c r="K1851" s="158" t="str">
        <f t="shared" si="173"/>
        <v>CHF</v>
      </c>
      <c r="L1851" s="158" t="str">
        <f t="shared" si="169"/>
        <v>USDCHF45528</v>
      </c>
      <c r="M1851" s="160">
        <f t="shared" si="174"/>
        <v>45528</v>
      </c>
      <c r="N1851" s="158">
        <v>0.89919971225609197</v>
      </c>
      <c r="O1851" s="158">
        <v>0.9476</v>
      </c>
      <c r="P1851" s="161">
        <f t="shared" si="170"/>
        <v>0.85209999999999997</v>
      </c>
    </row>
    <row r="1852" spans="9:16" x14ac:dyDescent="0.2">
      <c r="I1852" s="158">
        <f t="shared" si="171"/>
        <v>5</v>
      </c>
      <c r="J1852" s="158" t="str">
        <f t="shared" si="172"/>
        <v>USD</v>
      </c>
      <c r="K1852" s="158" t="str">
        <f t="shared" si="173"/>
        <v>CHF</v>
      </c>
      <c r="L1852" s="158" t="str">
        <f t="shared" si="169"/>
        <v>USDCHF45529</v>
      </c>
      <c r="M1852" s="160">
        <f t="shared" si="174"/>
        <v>45529</v>
      </c>
      <c r="N1852" s="158">
        <v>0.89919971225609197</v>
      </c>
      <c r="O1852" s="158">
        <v>0.9476</v>
      </c>
      <c r="P1852" s="161">
        <f t="shared" si="170"/>
        <v>0.85209999999999997</v>
      </c>
    </row>
    <row r="1853" spans="9:16" x14ac:dyDescent="0.2">
      <c r="I1853" s="158">
        <f t="shared" si="171"/>
        <v>5</v>
      </c>
      <c r="J1853" s="158" t="str">
        <f t="shared" si="172"/>
        <v>USD</v>
      </c>
      <c r="K1853" s="158" t="str">
        <f t="shared" si="173"/>
        <v>CHF</v>
      </c>
      <c r="L1853" s="158" t="str">
        <f t="shared" si="169"/>
        <v>USDCHF45530</v>
      </c>
      <c r="M1853" s="160">
        <f t="shared" si="174"/>
        <v>45530</v>
      </c>
      <c r="N1853" s="158">
        <v>0.89581653677326878</v>
      </c>
      <c r="O1853" s="158">
        <v>0.94599999999999995</v>
      </c>
      <c r="P1853" s="161">
        <f t="shared" si="170"/>
        <v>0.84740000000000004</v>
      </c>
    </row>
    <row r="1854" spans="9:16" x14ac:dyDescent="0.2">
      <c r="I1854" s="158">
        <f t="shared" si="171"/>
        <v>5</v>
      </c>
      <c r="J1854" s="158" t="str">
        <f t="shared" si="172"/>
        <v>USD</v>
      </c>
      <c r="K1854" s="158" t="str">
        <f t="shared" si="173"/>
        <v>CHF</v>
      </c>
      <c r="L1854" s="158" t="str">
        <f t="shared" si="169"/>
        <v>USDCHF45531</v>
      </c>
      <c r="M1854" s="160">
        <f t="shared" si="174"/>
        <v>45531</v>
      </c>
      <c r="N1854" s="158">
        <v>0.89589679268948208</v>
      </c>
      <c r="O1854" s="158">
        <v>0.94399999999999995</v>
      </c>
      <c r="P1854" s="161">
        <f t="shared" si="170"/>
        <v>0.84570000000000001</v>
      </c>
    </row>
    <row r="1855" spans="9:16" x14ac:dyDescent="0.2">
      <c r="I1855" s="158">
        <f t="shared" si="171"/>
        <v>5</v>
      </c>
      <c r="J1855" s="158" t="str">
        <f t="shared" si="172"/>
        <v>USD</v>
      </c>
      <c r="K1855" s="158" t="str">
        <f t="shared" si="173"/>
        <v>CHF</v>
      </c>
      <c r="L1855" s="158" t="str">
        <f t="shared" si="169"/>
        <v>USDCHF45532</v>
      </c>
      <c r="M1855" s="160">
        <f t="shared" si="174"/>
        <v>45532</v>
      </c>
      <c r="N1855" s="158">
        <v>0.8995232526760818</v>
      </c>
      <c r="O1855" s="158">
        <v>0.9375</v>
      </c>
      <c r="P1855" s="161">
        <f t="shared" si="170"/>
        <v>0.84330000000000005</v>
      </c>
    </row>
    <row r="1856" spans="9:16" x14ac:dyDescent="0.2">
      <c r="I1856" s="158">
        <f t="shared" si="171"/>
        <v>5</v>
      </c>
      <c r="J1856" s="158" t="str">
        <f t="shared" si="172"/>
        <v>USD</v>
      </c>
      <c r="K1856" s="158" t="str">
        <f t="shared" si="173"/>
        <v>CHF</v>
      </c>
      <c r="L1856" s="158" t="str">
        <f t="shared" si="169"/>
        <v>USDCHF45533</v>
      </c>
      <c r="M1856" s="160">
        <f t="shared" si="174"/>
        <v>45533</v>
      </c>
      <c r="N1856" s="158">
        <v>0.90187590187590183</v>
      </c>
      <c r="O1856" s="158">
        <v>0.93640000000000001</v>
      </c>
      <c r="P1856" s="161">
        <f t="shared" si="170"/>
        <v>0.84450000000000003</v>
      </c>
    </row>
    <row r="1857" spans="9:16" x14ac:dyDescent="0.2">
      <c r="I1857" s="158">
        <f t="shared" si="171"/>
        <v>5</v>
      </c>
      <c r="J1857" s="158" t="str">
        <f t="shared" si="172"/>
        <v>USD</v>
      </c>
      <c r="K1857" s="158" t="str">
        <f t="shared" si="173"/>
        <v>CHF</v>
      </c>
      <c r="L1857" s="158" t="str">
        <f t="shared" si="169"/>
        <v>USDCHF45534</v>
      </c>
      <c r="M1857" s="160">
        <f t="shared" si="174"/>
        <v>45534</v>
      </c>
      <c r="N1857" s="158">
        <v>0.90195724722648141</v>
      </c>
      <c r="O1857" s="158">
        <v>0.94159999999999999</v>
      </c>
      <c r="P1857" s="161">
        <f t="shared" si="170"/>
        <v>0.84930000000000005</v>
      </c>
    </row>
    <row r="1858" spans="9:16" x14ac:dyDescent="0.2">
      <c r="I1858" s="158">
        <f t="shared" si="171"/>
        <v>5</v>
      </c>
      <c r="J1858" s="158" t="str">
        <f t="shared" si="172"/>
        <v>USD</v>
      </c>
      <c r="K1858" s="158" t="str">
        <f t="shared" si="173"/>
        <v>CHF</v>
      </c>
      <c r="L1858" s="158" t="str">
        <f t="shared" si="169"/>
        <v>USDCHF45535</v>
      </c>
      <c r="M1858" s="160">
        <f t="shared" si="174"/>
        <v>45535</v>
      </c>
      <c r="N1858" s="158">
        <v>0.90195724722648141</v>
      </c>
      <c r="O1858" s="158">
        <v>0.94159999999999999</v>
      </c>
      <c r="P1858" s="161">
        <f t="shared" si="170"/>
        <v>0.84930000000000005</v>
      </c>
    </row>
    <row r="1859" spans="9:16" x14ac:dyDescent="0.2">
      <c r="I1859" s="158">
        <f t="shared" si="171"/>
        <v>5</v>
      </c>
      <c r="J1859" s="158" t="str">
        <f t="shared" si="172"/>
        <v>USD</v>
      </c>
      <c r="K1859" s="158" t="str">
        <f t="shared" si="173"/>
        <v>CHF</v>
      </c>
      <c r="L1859" s="158" t="str">
        <f t="shared" ref="L1859:L1922" si="175">J1859&amp;K1859&amp;M1859</f>
        <v>USDCHF45536</v>
      </c>
      <c r="M1859" s="160">
        <f t="shared" si="174"/>
        <v>45536</v>
      </c>
      <c r="N1859" s="158">
        <v>0.90195724722648141</v>
      </c>
      <c r="O1859" s="158">
        <v>0.94159999999999999</v>
      </c>
      <c r="P1859" s="161">
        <f t="shared" ref="P1859:P1922" si="176">ROUND(N1859*O1859,4)</f>
        <v>0.84930000000000005</v>
      </c>
    </row>
    <row r="1860" spans="9:16" x14ac:dyDescent="0.2">
      <c r="I1860" s="158">
        <f t="shared" ref="I1860:I1923" si="177">IF(M1859=$G$2,I1859+1,I1859)</f>
        <v>5</v>
      </c>
      <c r="J1860" s="158" t="str">
        <f t="shared" ref="J1860:J1923" si="178">VLOOKUP($I1860,$A:$C,2,FALSE)</f>
        <v>USD</v>
      </c>
      <c r="K1860" s="158" t="str">
        <f t="shared" ref="K1860:K1923" si="179">VLOOKUP($I1860,$A:$C,3,FALSE)</f>
        <v>CHF</v>
      </c>
      <c r="L1860" s="158" t="str">
        <f t="shared" si="175"/>
        <v>USDCHF45537</v>
      </c>
      <c r="M1860" s="160">
        <f t="shared" ref="M1860:M1923" si="180">IF(I1860=I1859,M1859+1,$G$1)</f>
        <v>45537</v>
      </c>
      <c r="N1860" s="158">
        <v>0.90407738902450041</v>
      </c>
      <c r="O1860" s="158">
        <v>0.9415</v>
      </c>
      <c r="P1860" s="161">
        <f t="shared" si="176"/>
        <v>0.85119999999999996</v>
      </c>
    </row>
    <row r="1861" spans="9:16" x14ac:dyDescent="0.2">
      <c r="I1861" s="158">
        <f t="shared" si="177"/>
        <v>5</v>
      </c>
      <c r="J1861" s="158" t="str">
        <f t="shared" si="178"/>
        <v>USD</v>
      </c>
      <c r="K1861" s="158" t="str">
        <f t="shared" si="179"/>
        <v>CHF</v>
      </c>
      <c r="L1861" s="158" t="str">
        <f t="shared" si="175"/>
        <v>USDCHF45538</v>
      </c>
      <c r="M1861" s="160">
        <f t="shared" si="180"/>
        <v>45538</v>
      </c>
      <c r="N1861" s="158">
        <v>0.90620752152242867</v>
      </c>
      <c r="O1861" s="158">
        <v>0.94089999999999996</v>
      </c>
      <c r="P1861" s="161">
        <f t="shared" si="176"/>
        <v>0.85270000000000001</v>
      </c>
    </row>
    <row r="1862" spans="9:16" x14ac:dyDescent="0.2">
      <c r="I1862" s="158">
        <f t="shared" si="177"/>
        <v>5</v>
      </c>
      <c r="J1862" s="158" t="str">
        <f t="shared" si="178"/>
        <v>USD</v>
      </c>
      <c r="K1862" s="158" t="str">
        <f t="shared" si="179"/>
        <v>CHF</v>
      </c>
      <c r="L1862" s="158" t="str">
        <f t="shared" si="175"/>
        <v>USDCHF45539</v>
      </c>
      <c r="M1862" s="160">
        <f t="shared" si="180"/>
        <v>45539</v>
      </c>
      <c r="N1862" s="158">
        <v>0.90497737556561086</v>
      </c>
      <c r="O1862" s="158">
        <v>0.93959999999999999</v>
      </c>
      <c r="P1862" s="161">
        <f t="shared" si="176"/>
        <v>0.85029999999999994</v>
      </c>
    </row>
    <row r="1863" spans="9:16" x14ac:dyDescent="0.2">
      <c r="I1863" s="158">
        <f t="shared" si="177"/>
        <v>5</v>
      </c>
      <c r="J1863" s="158" t="str">
        <f t="shared" si="178"/>
        <v>USD</v>
      </c>
      <c r="K1863" s="158" t="str">
        <f t="shared" si="179"/>
        <v>CHF</v>
      </c>
      <c r="L1863" s="158" t="str">
        <f t="shared" si="175"/>
        <v>USDCHF45540</v>
      </c>
      <c r="M1863" s="160">
        <f t="shared" si="180"/>
        <v>45540</v>
      </c>
      <c r="N1863" s="158">
        <v>0.90114445345588901</v>
      </c>
      <c r="O1863" s="158">
        <v>0.93899999999999995</v>
      </c>
      <c r="P1863" s="161">
        <f t="shared" si="176"/>
        <v>0.84619999999999995</v>
      </c>
    </row>
    <row r="1864" spans="9:16" x14ac:dyDescent="0.2">
      <c r="I1864" s="158">
        <f t="shared" si="177"/>
        <v>5</v>
      </c>
      <c r="J1864" s="158" t="str">
        <f t="shared" si="178"/>
        <v>USD</v>
      </c>
      <c r="K1864" s="158" t="str">
        <f t="shared" si="179"/>
        <v>CHF</v>
      </c>
      <c r="L1864" s="158" t="str">
        <f t="shared" si="175"/>
        <v>USDCHF45541</v>
      </c>
      <c r="M1864" s="160">
        <f t="shared" si="180"/>
        <v>45541</v>
      </c>
      <c r="N1864" s="158">
        <v>0.90065747996037104</v>
      </c>
      <c r="O1864" s="158">
        <v>0.9365</v>
      </c>
      <c r="P1864" s="161">
        <f t="shared" si="176"/>
        <v>0.84350000000000003</v>
      </c>
    </row>
    <row r="1865" spans="9:16" x14ac:dyDescent="0.2">
      <c r="I1865" s="158">
        <f t="shared" si="177"/>
        <v>5</v>
      </c>
      <c r="J1865" s="158" t="str">
        <f t="shared" si="178"/>
        <v>USD</v>
      </c>
      <c r="K1865" s="158" t="str">
        <f t="shared" si="179"/>
        <v>CHF</v>
      </c>
      <c r="L1865" s="158" t="str">
        <f t="shared" si="175"/>
        <v>USDCHF45542</v>
      </c>
      <c r="M1865" s="160">
        <f t="shared" si="180"/>
        <v>45542</v>
      </c>
      <c r="N1865" s="158">
        <v>0.90065747996037104</v>
      </c>
      <c r="O1865" s="158">
        <v>0.9365</v>
      </c>
      <c r="P1865" s="161">
        <f t="shared" si="176"/>
        <v>0.84350000000000003</v>
      </c>
    </row>
    <row r="1866" spans="9:16" x14ac:dyDescent="0.2">
      <c r="I1866" s="158">
        <f t="shared" si="177"/>
        <v>5</v>
      </c>
      <c r="J1866" s="158" t="str">
        <f t="shared" si="178"/>
        <v>USD</v>
      </c>
      <c r="K1866" s="158" t="str">
        <f t="shared" si="179"/>
        <v>CHF</v>
      </c>
      <c r="L1866" s="158" t="str">
        <f t="shared" si="175"/>
        <v>USDCHF45543</v>
      </c>
      <c r="M1866" s="160">
        <f t="shared" si="180"/>
        <v>45543</v>
      </c>
      <c r="N1866" s="158">
        <v>0.90065747996037104</v>
      </c>
      <c r="O1866" s="158">
        <v>0.9365</v>
      </c>
      <c r="P1866" s="161">
        <f t="shared" si="176"/>
        <v>0.84350000000000003</v>
      </c>
    </row>
    <row r="1867" spans="9:16" x14ac:dyDescent="0.2">
      <c r="I1867" s="158">
        <f t="shared" si="177"/>
        <v>5</v>
      </c>
      <c r="J1867" s="158" t="str">
        <f t="shared" si="178"/>
        <v>USD</v>
      </c>
      <c r="K1867" s="158" t="str">
        <f t="shared" si="179"/>
        <v>CHF</v>
      </c>
      <c r="L1867" s="158" t="str">
        <f t="shared" si="175"/>
        <v>USDCHF45544</v>
      </c>
      <c r="M1867" s="160">
        <f t="shared" si="180"/>
        <v>45544</v>
      </c>
      <c r="N1867" s="158">
        <v>0.90555102780041652</v>
      </c>
      <c r="O1867" s="158">
        <v>0.93759999999999999</v>
      </c>
      <c r="P1867" s="161">
        <f t="shared" si="176"/>
        <v>0.84899999999999998</v>
      </c>
    </row>
    <row r="1868" spans="9:16" x14ac:dyDescent="0.2">
      <c r="I1868" s="158">
        <f t="shared" si="177"/>
        <v>5</v>
      </c>
      <c r="J1868" s="158" t="str">
        <f t="shared" si="178"/>
        <v>USD</v>
      </c>
      <c r="K1868" s="158" t="str">
        <f t="shared" si="179"/>
        <v>CHF</v>
      </c>
      <c r="L1868" s="158" t="str">
        <f t="shared" si="175"/>
        <v>USDCHF45545</v>
      </c>
      <c r="M1868" s="160">
        <f t="shared" si="180"/>
        <v>45545</v>
      </c>
      <c r="N1868" s="158">
        <v>0.90653612546459983</v>
      </c>
      <c r="O1868" s="158">
        <v>0.93489999999999995</v>
      </c>
      <c r="P1868" s="161">
        <f t="shared" si="176"/>
        <v>0.84750000000000003</v>
      </c>
    </row>
    <row r="1869" spans="9:16" x14ac:dyDescent="0.2">
      <c r="I1869" s="158">
        <f t="shared" si="177"/>
        <v>5</v>
      </c>
      <c r="J1869" s="158" t="str">
        <f t="shared" si="178"/>
        <v>USD</v>
      </c>
      <c r="K1869" s="158" t="str">
        <f t="shared" si="179"/>
        <v>CHF</v>
      </c>
      <c r="L1869" s="158" t="str">
        <f t="shared" si="175"/>
        <v>USDCHF45546</v>
      </c>
      <c r="M1869" s="160">
        <f t="shared" si="180"/>
        <v>45546</v>
      </c>
      <c r="N1869" s="158">
        <v>0.90555102780041652</v>
      </c>
      <c r="O1869" s="158">
        <v>0.93579999999999997</v>
      </c>
      <c r="P1869" s="161">
        <f t="shared" si="176"/>
        <v>0.84740000000000004</v>
      </c>
    </row>
    <row r="1870" spans="9:16" x14ac:dyDescent="0.2">
      <c r="I1870" s="158">
        <f t="shared" si="177"/>
        <v>5</v>
      </c>
      <c r="J1870" s="158" t="str">
        <f t="shared" si="178"/>
        <v>USD</v>
      </c>
      <c r="K1870" s="158" t="str">
        <f t="shared" si="179"/>
        <v>CHF</v>
      </c>
      <c r="L1870" s="158" t="str">
        <f t="shared" si="175"/>
        <v>USDCHF45547</v>
      </c>
      <c r="M1870" s="160">
        <f t="shared" si="180"/>
        <v>45547</v>
      </c>
      <c r="N1870" s="158">
        <v>0.90777051561365296</v>
      </c>
      <c r="O1870" s="158">
        <v>0.94140000000000001</v>
      </c>
      <c r="P1870" s="161">
        <f t="shared" si="176"/>
        <v>0.85460000000000003</v>
      </c>
    </row>
    <row r="1871" spans="9:16" x14ac:dyDescent="0.2">
      <c r="I1871" s="158">
        <f t="shared" si="177"/>
        <v>5</v>
      </c>
      <c r="J1871" s="158" t="str">
        <f t="shared" si="178"/>
        <v>USD</v>
      </c>
      <c r="K1871" s="158" t="str">
        <f t="shared" si="179"/>
        <v>CHF</v>
      </c>
      <c r="L1871" s="158" t="str">
        <f t="shared" si="175"/>
        <v>USDCHF45548</v>
      </c>
      <c r="M1871" s="160">
        <f t="shared" si="180"/>
        <v>45548</v>
      </c>
      <c r="N1871" s="158">
        <v>0.90244562765093395</v>
      </c>
      <c r="O1871" s="158">
        <v>0.93869999999999998</v>
      </c>
      <c r="P1871" s="161">
        <f t="shared" si="176"/>
        <v>0.84709999999999996</v>
      </c>
    </row>
    <row r="1872" spans="9:16" x14ac:dyDescent="0.2">
      <c r="I1872" s="158">
        <f t="shared" si="177"/>
        <v>5</v>
      </c>
      <c r="J1872" s="158" t="str">
        <f t="shared" si="178"/>
        <v>USD</v>
      </c>
      <c r="K1872" s="158" t="str">
        <f t="shared" si="179"/>
        <v>CHF</v>
      </c>
      <c r="L1872" s="158" t="str">
        <f t="shared" si="175"/>
        <v>USDCHF45549</v>
      </c>
      <c r="M1872" s="160">
        <f t="shared" si="180"/>
        <v>45549</v>
      </c>
      <c r="N1872" s="158">
        <v>0.90244562765093395</v>
      </c>
      <c r="O1872" s="158">
        <v>0.93869999999999998</v>
      </c>
      <c r="P1872" s="161">
        <f t="shared" si="176"/>
        <v>0.84709999999999996</v>
      </c>
    </row>
    <row r="1873" spans="9:16" x14ac:dyDescent="0.2">
      <c r="I1873" s="158">
        <f t="shared" si="177"/>
        <v>5</v>
      </c>
      <c r="J1873" s="158" t="str">
        <f t="shared" si="178"/>
        <v>USD</v>
      </c>
      <c r="K1873" s="158" t="str">
        <f t="shared" si="179"/>
        <v>CHF</v>
      </c>
      <c r="L1873" s="158" t="str">
        <f t="shared" si="175"/>
        <v>USDCHF45550</v>
      </c>
      <c r="M1873" s="160">
        <f t="shared" si="180"/>
        <v>45550</v>
      </c>
      <c r="N1873" s="158">
        <v>0.90244562765093395</v>
      </c>
      <c r="O1873" s="158">
        <v>0.93869999999999998</v>
      </c>
      <c r="P1873" s="161">
        <f t="shared" si="176"/>
        <v>0.84709999999999996</v>
      </c>
    </row>
    <row r="1874" spans="9:16" x14ac:dyDescent="0.2">
      <c r="I1874" s="158">
        <f t="shared" si="177"/>
        <v>5</v>
      </c>
      <c r="J1874" s="158" t="str">
        <f t="shared" si="178"/>
        <v>USD</v>
      </c>
      <c r="K1874" s="158" t="str">
        <f t="shared" si="179"/>
        <v>CHF</v>
      </c>
      <c r="L1874" s="158" t="str">
        <f t="shared" si="175"/>
        <v>USDCHF45551</v>
      </c>
      <c r="M1874" s="160">
        <f t="shared" si="180"/>
        <v>45551</v>
      </c>
      <c r="N1874" s="158">
        <v>0.89879561387740425</v>
      </c>
      <c r="O1874" s="158">
        <v>0.93940000000000001</v>
      </c>
      <c r="P1874" s="161">
        <f t="shared" si="176"/>
        <v>0.84430000000000005</v>
      </c>
    </row>
    <row r="1875" spans="9:16" x14ac:dyDescent="0.2">
      <c r="I1875" s="158">
        <f t="shared" si="177"/>
        <v>5</v>
      </c>
      <c r="J1875" s="158" t="str">
        <f t="shared" si="178"/>
        <v>USD</v>
      </c>
      <c r="K1875" s="158" t="str">
        <f t="shared" si="179"/>
        <v>CHF</v>
      </c>
      <c r="L1875" s="158" t="str">
        <f t="shared" si="175"/>
        <v>USDCHF45552</v>
      </c>
      <c r="M1875" s="160">
        <f t="shared" si="180"/>
        <v>45552</v>
      </c>
      <c r="N1875" s="158">
        <v>0.89774665589370684</v>
      </c>
      <c r="O1875" s="158">
        <v>0.9405</v>
      </c>
      <c r="P1875" s="161">
        <f t="shared" si="176"/>
        <v>0.84430000000000005</v>
      </c>
    </row>
    <row r="1876" spans="9:16" x14ac:dyDescent="0.2">
      <c r="I1876" s="158">
        <f t="shared" si="177"/>
        <v>5</v>
      </c>
      <c r="J1876" s="158" t="str">
        <f t="shared" si="178"/>
        <v>USD</v>
      </c>
      <c r="K1876" s="158" t="str">
        <f t="shared" si="179"/>
        <v>CHF</v>
      </c>
      <c r="L1876" s="158" t="str">
        <f t="shared" si="175"/>
        <v>USDCHF45553</v>
      </c>
      <c r="M1876" s="160">
        <f t="shared" si="180"/>
        <v>45553</v>
      </c>
      <c r="N1876" s="158">
        <v>0.89895720963682124</v>
      </c>
      <c r="O1876" s="158">
        <v>0.93879999999999997</v>
      </c>
      <c r="P1876" s="161">
        <f t="shared" si="176"/>
        <v>0.84389999999999998</v>
      </c>
    </row>
    <row r="1877" spans="9:16" x14ac:dyDescent="0.2">
      <c r="I1877" s="158">
        <f t="shared" si="177"/>
        <v>5</v>
      </c>
      <c r="J1877" s="158" t="str">
        <f t="shared" si="178"/>
        <v>USD</v>
      </c>
      <c r="K1877" s="158" t="str">
        <f t="shared" si="179"/>
        <v>CHF</v>
      </c>
      <c r="L1877" s="158" t="str">
        <f t="shared" si="175"/>
        <v>USDCHF45554</v>
      </c>
      <c r="M1877" s="160">
        <f t="shared" si="180"/>
        <v>45554</v>
      </c>
      <c r="N1877" s="158">
        <v>0.89637863033345289</v>
      </c>
      <c r="O1877" s="158">
        <v>0.94599999999999995</v>
      </c>
      <c r="P1877" s="161">
        <f t="shared" si="176"/>
        <v>0.84799999999999998</v>
      </c>
    </row>
    <row r="1878" spans="9:16" x14ac:dyDescent="0.2">
      <c r="I1878" s="158">
        <f t="shared" si="177"/>
        <v>5</v>
      </c>
      <c r="J1878" s="158" t="str">
        <f t="shared" si="178"/>
        <v>USD</v>
      </c>
      <c r="K1878" s="158" t="str">
        <f t="shared" si="179"/>
        <v>CHF</v>
      </c>
      <c r="L1878" s="158" t="str">
        <f t="shared" si="175"/>
        <v>USDCHF45555</v>
      </c>
      <c r="M1878" s="160">
        <f t="shared" si="180"/>
        <v>45555</v>
      </c>
      <c r="N1878" s="158">
        <v>0.89557585527494177</v>
      </c>
      <c r="O1878" s="158">
        <v>0.9486</v>
      </c>
      <c r="P1878" s="161">
        <f t="shared" si="176"/>
        <v>0.84950000000000003</v>
      </c>
    </row>
    <row r="1879" spans="9:16" x14ac:dyDescent="0.2">
      <c r="I1879" s="158">
        <f t="shared" si="177"/>
        <v>5</v>
      </c>
      <c r="J1879" s="158" t="str">
        <f t="shared" si="178"/>
        <v>USD</v>
      </c>
      <c r="K1879" s="158" t="str">
        <f t="shared" si="179"/>
        <v>CHF</v>
      </c>
      <c r="L1879" s="158" t="str">
        <f t="shared" si="175"/>
        <v>USDCHF45556</v>
      </c>
      <c r="M1879" s="160">
        <f t="shared" si="180"/>
        <v>45556</v>
      </c>
      <c r="N1879" s="158">
        <v>0.89557585527494177</v>
      </c>
      <c r="O1879" s="158">
        <v>0.9486</v>
      </c>
      <c r="P1879" s="161">
        <f t="shared" si="176"/>
        <v>0.84950000000000003</v>
      </c>
    </row>
    <row r="1880" spans="9:16" x14ac:dyDescent="0.2">
      <c r="I1880" s="158">
        <f t="shared" si="177"/>
        <v>5</v>
      </c>
      <c r="J1880" s="158" t="str">
        <f t="shared" si="178"/>
        <v>USD</v>
      </c>
      <c r="K1880" s="158" t="str">
        <f t="shared" si="179"/>
        <v>CHF</v>
      </c>
      <c r="L1880" s="158" t="str">
        <f t="shared" si="175"/>
        <v>USDCHF45557</v>
      </c>
      <c r="M1880" s="160">
        <f t="shared" si="180"/>
        <v>45557</v>
      </c>
      <c r="N1880" s="158">
        <v>0.89557585527494177</v>
      </c>
      <c r="O1880" s="158">
        <v>0.9486</v>
      </c>
      <c r="P1880" s="161">
        <f t="shared" si="176"/>
        <v>0.84950000000000003</v>
      </c>
    </row>
    <row r="1881" spans="9:16" x14ac:dyDescent="0.2">
      <c r="I1881" s="158">
        <f t="shared" si="177"/>
        <v>5</v>
      </c>
      <c r="J1881" s="158" t="str">
        <f t="shared" si="178"/>
        <v>USD</v>
      </c>
      <c r="K1881" s="158" t="str">
        <f t="shared" si="179"/>
        <v>CHF</v>
      </c>
      <c r="L1881" s="158" t="str">
        <f t="shared" si="175"/>
        <v>USDCHF45558</v>
      </c>
      <c r="M1881" s="160">
        <f t="shared" si="180"/>
        <v>45558</v>
      </c>
      <c r="N1881" s="158">
        <v>0.89936145336810858</v>
      </c>
      <c r="O1881" s="158">
        <v>0.94479999999999997</v>
      </c>
      <c r="P1881" s="161">
        <f t="shared" si="176"/>
        <v>0.84970000000000001</v>
      </c>
    </row>
    <row r="1882" spans="9:16" x14ac:dyDescent="0.2">
      <c r="I1882" s="158">
        <f t="shared" si="177"/>
        <v>5</v>
      </c>
      <c r="J1882" s="158" t="str">
        <f t="shared" si="178"/>
        <v>USD</v>
      </c>
      <c r="K1882" s="158" t="str">
        <f t="shared" si="179"/>
        <v>CHF</v>
      </c>
      <c r="L1882" s="158" t="str">
        <f t="shared" si="175"/>
        <v>USDCHF45559</v>
      </c>
      <c r="M1882" s="160">
        <f t="shared" si="180"/>
        <v>45559</v>
      </c>
      <c r="N1882" s="158">
        <v>0.89823048594269295</v>
      </c>
      <c r="O1882" s="158">
        <v>0.94389999999999996</v>
      </c>
      <c r="P1882" s="161">
        <f t="shared" si="176"/>
        <v>0.8478</v>
      </c>
    </row>
    <row r="1883" spans="9:16" x14ac:dyDescent="0.2">
      <c r="I1883" s="158">
        <f t="shared" si="177"/>
        <v>5</v>
      </c>
      <c r="J1883" s="158" t="str">
        <f t="shared" si="178"/>
        <v>USD</v>
      </c>
      <c r="K1883" s="158" t="str">
        <f t="shared" si="179"/>
        <v>CHF</v>
      </c>
      <c r="L1883" s="158" t="str">
        <f t="shared" si="175"/>
        <v>USDCHF45560</v>
      </c>
      <c r="M1883" s="160">
        <f t="shared" si="180"/>
        <v>45560</v>
      </c>
      <c r="N1883" s="158">
        <v>0.89333571556190816</v>
      </c>
      <c r="O1883" s="158">
        <v>0.94950000000000001</v>
      </c>
      <c r="P1883" s="161">
        <f t="shared" si="176"/>
        <v>0.84819999999999995</v>
      </c>
    </row>
    <row r="1884" spans="9:16" x14ac:dyDescent="0.2">
      <c r="I1884" s="158">
        <f t="shared" si="177"/>
        <v>5</v>
      </c>
      <c r="J1884" s="158" t="str">
        <f t="shared" si="178"/>
        <v>USD</v>
      </c>
      <c r="K1884" s="158" t="str">
        <f t="shared" si="179"/>
        <v>CHF</v>
      </c>
      <c r="L1884" s="158" t="str">
        <f t="shared" si="175"/>
        <v>USDCHF45561</v>
      </c>
      <c r="M1884" s="160">
        <f t="shared" si="180"/>
        <v>45561</v>
      </c>
      <c r="N1884" s="158">
        <v>0.89645898700134474</v>
      </c>
      <c r="O1884" s="158">
        <v>0.94520000000000004</v>
      </c>
      <c r="P1884" s="161">
        <f t="shared" si="176"/>
        <v>0.84730000000000005</v>
      </c>
    </row>
    <row r="1885" spans="9:16" x14ac:dyDescent="0.2">
      <c r="I1885" s="158">
        <f t="shared" si="177"/>
        <v>5</v>
      </c>
      <c r="J1885" s="158" t="str">
        <f t="shared" si="178"/>
        <v>USD</v>
      </c>
      <c r="K1885" s="158" t="str">
        <f t="shared" si="179"/>
        <v>CHF</v>
      </c>
      <c r="L1885" s="158" t="str">
        <f t="shared" si="175"/>
        <v>USDCHF45562</v>
      </c>
      <c r="M1885" s="160">
        <f t="shared" si="180"/>
        <v>45562</v>
      </c>
      <c r="N1885" s="158">
        <v>0.89621796020792266</v>
      </c>
      <c r="O1885" s="158">
        <v>0.94199999999999995</v>
      </c>
      <c r="P1885" s="161">
        <f t="shared" si="176"/>
        <v>0.84419999999999995</v>
      </c>
    </row>
    <row r="1886" spans="9:16" x14ac:dyDescent="0.2">
      <c r="I1886" s="158">
        <f t="shared" si="177"/>
        <v>5</v>
      </c>
      <c r="J1886" s="158" t="str">
        <f t="shared" si="178"/>
        <v>USD</v>
      </c>
      <c r="K1886" s="158" t="str">
        <f t="shared" si="179"/>
        <v>CHF</v>
      </c>
      <c r="L1886" s="158" t="str">
        <f t="shared" si="175"/>
        <v>USDCHF45563</v>
      </c>
      <c r="M1886" s="160">
        <f t="shared" si="180"/>
        <v>45563</v>
      </c>
      <c r="N1886" s="158">
        <v>0.89621796020792266</v>
      </c>
      <c r="O1886" s="158">
        <v>0.94199999999999995</v>
      </c>
      <c r="P1886" s="161">
        <f t="shared" si="176"/>
        <v>0.84419999999999995</v>
      </c>
    </row>
    <row r="1887" spans="9:16" x14ac:dyDescent="0.2">
      <c r="I1887" s="158">
        <f t="shared" si="177"/>
        <v>5</v>
      </c>
      <c r="J1887" s="158" t="str">
        <f t="shared" si="178"/>
        <v>USD</v>
      </c>
      <c r="K1887" s="158" t="str">
        <f t="shared" si="179"/>
        <v>CHF</v>
      </c>
      <c r="L1887" s="158" t="str">
        <f t="shared" si="175"/>
        <v>USDCHF45564</v>
      </c>
      <c r="M1887" s="160">
        <f t="shared" si="180"/>
        <v>45564</v>
      </c>
      <c r="N1887" s="158">
        <v>0.89621796020792266</v>
      </c>
      <c r="O1887" s="158">
        <v>0.94199999999999995</v>
      </c>
      <c r="P1887" s="161">
        <f t="shared" si="176"/>
        <v>0.84419999999999995</v>
      </c>
    </row>
    <row r="1888" spans="9:16" x14ac:dyDescent="0.2">
      <c r="I1888" s="158">
        <f t="shared" si="177"/>
        <v>5</v>
      </c>
      <c r="J1888" s="158" t="str">
        <f t="shared" si="178"/>
        <v>USD</v>
      </c>
      <c r="K1888" s="158" t="str">
        <f t="shared" si="179"/>
        <v>CHF</v>
      </c>
      <c r="L1888" s="158" t="str">
        <f t="shared" si="175"/>
        <v>USDCHF45565</v>
      </c>
      <c r="M1888" s="160">
        <f t="shared" si="180"/>
        <v>45565</v>
      </c>
      <c r="N1888" s="158">
        <v>0.8931761343336907</v>
      </c>
      <c r="O1888" s="158">
        <v>0.94389999999999996</v>
      </c>
      <c r="P1888" s="161">
        <f t="shared" si="176"/>
        <v>0.84309999999999996</v>
      </c>
    </row>
    <row r="1889" spans="9:16" x14ac:dyDescent="0.2">
      <c r="I1889" s="158">
        <f t="shared" si="177"/>
        <v>5</v>
      </c>
      <c r="J1889" s="158" t="str">
        <f t="shared" si="178"/>
        <v>USD</v>
      </c>
      <c r="K1889" s="158" t="str">
        <f t="shared" si="179"/>
        <v>CHF</v>
      </c>
      <c r="L1889" s="158" t="str">
        <f t="shared" si="175"/>
        <v>USDCHF45566</v>
      </c>
      <c r="M1889" s="160">
        <f t="shared" si="180"/>
        <v>45566</v>
      </c>
      <c r="N1889" s="158">
        <v>0.90203860725239038</v>
      </c>
      <c r="O1889" s="158">
        <v>0.93940000000000001</v>
      </c>
      <c r="P1889" s="161">
        <f t="shared" si="176"/>
        <v>0.84740000000000004</v>
      </c>
    </row>
    <row r="1890" spans="9:16" x14ac:dyDescent="0.2">
      <c r="I1890" s="158">
        <f t="shared" si="177"/>
        <v>5</v>
      </c>
      <c r="J1890" s="158" t="str">
        <f t="shared" si="178"/>
        <v>USD</v>
      </c>
      <c r="K1890" s="158" t="str">
        <f t="shared" si="179"/>
        <v>CHF</v>
      </c>
      <c r="L1890" s="158" t="str">
        <f t="shared" si="175"/>
        <v>USDCHF45567</v>
      </c>
      <c r="M1890" s="160">
        <f t="shared" si="180"/>
        <v>45567</v>
      </c>
      <c r="N1890" s="158">
        <v>0.90326077138469874</v>
      </c>
      <c r="O1890" s="158">
        <v>0.93879999999999997</v>
      </c>
      <c r="P1890" s="161">
        <f t="shared" si="176"/>
        <v>0.84799999999999998</v>
      </c>
    </row>
    <row r="1891" spans="9:16" x14ac:dyDescent="0.2">
      <c r="I1891" s="158">
        <f t="shared" si="177"/>
        <v>5</v>
      </c>
      <c r="J1891" s="158" t="str">
        <f t="shared" si="178"/>
        <v>USD</v>
      </c>
      <c r="K1891" s="158" t="str">
        <f t="shared" si="179"/>
        <v>CHF</v>
      </c>
      <c r="L1891" s="158" t="str">
        <f t="shared" si="175"/>
        <v>USDCHF45568</v>
      </c>
      <c r="M1891" s="160">
        <f t="shared" si="180"/>
        <v>45568</v>
      </c>
      <c r="N1891" s="158">
        <v>0.90587915572062683</v>
      </c>
      <c r="O1891" s="158">
        <v>0.93869999999999998</v>
      </c>
      <c r="P1891" s="161">
        <f t="shared" si="176"/>
        <v>0.85029999999999994</v>
      </c>
    </row>
    <row r="1892" spans="9:16" x14ac:dyDescent="0.2">
      <c r="I1892" s="158">
        <f t="shared" si="177"/>
        <v>5</v>
      </c>
      <c r="J1892" s="158" t="str">
        <f t="shared" si="178"/>
        <v>USD</v>
      </c>
      <c r="K1892" s="158" t="str">
        <f t="shared" si="179"/>
        <v>CHF</v>
      </c>
      <c r="L1892" s="158" t="str">
        <f t="shared" si="175"/>
        <v>USDCHF45569</v>
      </c>
      <c r="M1892" s="160">
        <f t="shared" si="180"/>
        <v>45569</v>
      </c>
      <c r="N1892" s="158">
        <v>0.90670051681929464</v>
      </c>
      <c r="O1892" s="158">
        <v>0.93940000000000001</v>
      </c>
      <c r="P1892" s="161">
        <f t="shared" si="176"/>
        <v>0.8518</v>
      </c>
    </row>
    <row r="1893" spans="9:16" x14ac:dyDescent="0.2">
      <c r="I1893" s="158">
        <f t="shared" si="177"/>
        <v>5</v>
      </c>
      <c r="J1893" s="158" t="str">
        <f t="shared" si="178"/>
        <v>USD</v>
      </c>
      <c r="K1893" s="158" t="str">
        <f t="shared" si="179"/>
        <v>CHF</v>
      </c>
      <c r="L1893" s="158" t="str">
        <f t="shared" si="175"/>
        <v>USDCHF45570</v>
      </c>
      <c r="M1893" s="160">
        <f t="shared" si="180"/>
        <v>45570</v>
      </c>
      <c r="N1893" s="158">
        <v>0.90670051681929464</v>
      </c>
      <c r="O1893" s="158">
        <v>0.93940000000000001</v>
      </c>
      <c r="P1893" s="161">
        <f t="shared" si="176"/>
        <v>0.8518</v>
      </c>
    </row>
    <row r="1894" spans="9:16" x14ac:dyDescent="0.2">
      <c r="I1894" s="158">
        <f t="shared" si="177"/>
        <v>5</v>
      </c>
      <c r="J1894" s="158" t="str">
        <f t="shared" si="178"/>
        <v>USD</v>
      </c>
      <c r="K1894" s="158" t="str">
        <f t="shared" si="179"/>
        <v>CHF</v>
      </c>
      <c r="L1894" s="158" t="str">
        <f t="shared" si="175"/>
        <v>USDCHF45571</v>
      </c>
      <c r="M1894" s="160">
        <f t="shared" si="180"/>
        <v>45571</v>
      </c>
      <c r="N1894" s="158">
        <v>0.90670051681929464</v>
      </c>
      <c r="O1894" s="158">
        <v>0.93940000000000001</v>
      </c>
      <c r="P1894" s="161">
        <f t="shared" si="176"/>
        <v>0.8518</v>
      </c>
    </row>
    <row r="1895" spans="9:16" x14ac:dyDescent="0.2">
      <c r="I1895" s="158">
        <f t="shared" si="177"/>
        <v>5</v>
      </c>
      <c r="J1895" s="158" t="str">
        <f t="shared" si="178"/>
        <v>USD</v>
      </c>
      <c r="K1895" s="158" t="str">
        <f t="shared" si="179"/>
        <v>CHF</v>
      </c>
      <c r="L1895" s="158" t="str">
        <f t="shared" si="175"/>
        <v>USDCHF45572</v>
      </c>
      <c r="M1895" s="160">
        <f t="shared" si="180"/>
        <v>45572</v>
      </c>
      <c r="N1895" s="158">
        <v>0.91058095064651245</v>
      </c>
      <c r="O1895" s="158">
        <v>0.93879999999999997</v>
      </c>
      <c r="P1895" s="161">
        <f t="shared" si="176"/>
        <v>0.85489999999999999</v>
      </c>
    </row>
    <row r="1896" spans="9:16" x14ac:dyDescent="0.2">
      <c r="I1896" s="158">
        <f t="shared" si="177"/>
        <v>5</v>
      </c>
      <c r="J1896" s="158" t="str">
        <f t="shared" si="178"/>
        <v>USD</v>
      </c>
      <c r="K1896" s="158" t="str">
        <f t="shared" si="179"/>
        <v>CHF</v>
      </c>
      <c r="L1896" s="158" t="str">
        <f t="shared" si="175"/>
        <v>USDCHF45573</v>
      </c>
      <c r="M1896" s="160">
        <f t="shared" si="180"/>
        <v>45573</v>
      </c>
      <c r="N1896" s="158">
        <v>0.91058095064651245</v>
      </c>
      <c r="O1896" s="158">
        <v>0.94099999999999995</v>
      </c>
      <c r="P1896" s="161">
        <f t="shared" si="176"/>
        <v>0.8569</v>
      </c>
    </row>
    <row r="1897" spans="9:16" x14ac:dyDescent="0.2">
      <c r="I1897" s="158">
        <f t="shared" si="177"/>
        <v>5</v>
      </c>
      <c r="J1897" s="158" t="str">
        <f t="shared" si="178"/>
        <v>USD</v>
      </c>
      <c r="K1897" s="158" t="str">
        <f t="shared" si="179"/>
        <v>CHF</v>
      </c>
      <c r="L1897" s="158" t="str">
        <f t="shared" si="175"/>
        <v>USDCHF45574</v>
      </c>
      <c r="M1897" s="160">
        <f t="shared" si="180"/>
        <v>45574</v>
      </c>
      <c r="N1897" s="158">
        <v>0.9126585744273068</v>
      </c>
      <c r="O1897" s="158">
        <v>0.93969999999999998</v>
      </c>
      <c r="P1897" s="161">
        <f t="shared" si="176"/>
        <v>0.85760000000000003</v>
      </c>
    </row>
    <row r="1898" spans="9:16" x14ac:dyDescent="0.2">
      <c r="I1898" s="158">
        <f t="shared" si="177"/>
        <v>5</v>
      </c>
      <c r="J1898" s="158" t="str">
        <f t="shared" si="178"/>
        <v>USD</v>
      </c>
      <c r="K1898" s="158" t="str">
        <f t="shared" si="179"/>
        <v>CHF</v>
      </c>
      <c r="L1898" s="158" t="str">
        <f t="shared" si="175"/>
        <v>USDCHF45575</v>
      </c>
      <c r="M1898" s="160">
        <f t="shared" si="180"/>
        <v>45575</v>
      </c>
      <c r="N1898" s="158">
        <v>0.91474570069520678</v>
      </c>
      <c r="O1898" s="158">
        <v>0.93930000000000002</v>
      </c>
      <c r="P1898" s="161">
        <f t="shared" si="176"/>
        <v>0.85919999999999996</v>
      </c>
    </row>
    <row r="1899" spans="9:16" x14ac:dyDescent="0.2">
      <c r="I1899" s="158">
        <f t="shared" si="177"/>
        <v>5</v>
      </c>
      <c r="J1899" s="158" t="str">
        <f t="shared" si="178"/>
        <v>USD</v>
      </c>
      <c r="K1899" s="158" t="str">
        <f t="shared" si="179"/>
        <v>CHF</v>
      </c>
      <c r="L1899" s="158" t="str">
        <f t="shared" si="175"/>
        <v>USDCHF45576</v>
      </c>
      <c r="M1899" s="160">
        <f t="shared" si="180"/>
        <v>45576</v>
      </c>
      <c r="N1899" s="158">
        <v>0.91424392027793011</v>
      </c>
      <c r="O1899" s="158">
        <v>0.93779999999999997</v>
      </c>
      <c r="P1899" s="161">
        <f t="shared" si="176"/>
        <v>0.85740000000000005</v>
      </c>
    </row>
    <row r="1900" spans="9:16" x14ac:dyDescent="0.2">
      <c r="I1900" s="158">
        <f t="shared" si="177"/>
        <v>5</v>
      </c>
      <c r="J1900" s="158" t="str">
        <f t="shared" si="178"/>
        <v>USD</v>
      </c>
      <c r="K1900" s="158" t="str">
        <f t="shared" si="179"/>
        <v>CHF</v>
      </c>
      <c r="L1900" s="158" t="str">
        <f t="shared" si="175"/>
        <v>USDCHF45577</v>
      </c>
      <c r="M1900" s="160">
        <f t="shared" si="180"/>
        <v>45577</v>
      </c>
      <c r="N1900" s="158">
        <v>0.91424392027793011</v>
      </c>
      <c r="O1900" s="158">
        <v>0.93779999999999997</v>
      </c>
      <c r="P1900" s="161">
        <f t="shared" si="176"/>
        <v>0.85740000000000005</v>
      </c>
    </row>
    <row r="1901" spans="9:16" x14ac:dyDescent="0.2">
      <c r="I1901" s="158">
        <f t="shared" si="177"/>
        <v>5</v>
      </c>
      <c r="J1901" s="158" t="str">
        <f t="shared" si="178"/>
        <v>USD</v>
      </c>
      <c r="K1901" s="158" t="str">
        <f t="shared" si="179"/>
        <v>CHF</v>
      </c>
      <c r="L1901" s="158" t="str">
        <f t="shared" si="175"/>
        <v>USDCHF45578</v>
      </c>
      <c r="M1901" s="160">
        <f t="shared" si="180"/>
        <v>45578</v>
      </c>
      <c r="N1901" s="158">
        <v>0.91424392027793011</v>
      </c>
      <c r="O1901" s="158">
        <v>0.93779999999999997</v>
      </c>
      <c r="P1901" s="161">
        <f t="shared" si="176"/>
        <v>0.85740000000000005</v>
      </c>
    </row>
    <row r="1902" spans="9:16" x14ac:dyDescent="0.2">
      <c r="I1902" s="158">
        <f t="shared" si="177"/>
        <v>5</v>
      </c>
      <c r="J1902" s="158" t="str">
        <f t="shared" si="178"/>
        <v>USD</v>
      </c>
      <c r="K1902" s="158" t="str">
        <f t="shared" si="179"/>
        <v>CHF</v>
      </c>
      <c r="L1902" s="158" t="str">
        <f t="shared" si="175"/>
        <v>USDCHF45579</v>
      </c>
      <c r="M1902" s="160">
        <f t="shared" si="180"/>
        <v>45579</v>
      </c>
      <c r="N1902" s="158">
        <v>0.91617040769583147</v>
      </c>
      <c r="O1902" s="158">
        <v>0.94089999999999996</v>
      </c>
      <c r="P1902" s="161">
        <f t="shared" si="176"/>
        <v>0.86199999999999999</v>
      </c>
    </row>
    <row r="1903" spans="9:16" x14ac:dyDescent="0.2">
      <c r="I1903" s="158">
        <f t="shared" si="177"/>
        <v>5</v>
      </c>
      <c r="J1903" s="158" t="str">
        <f t="shared" si="178"/>
        <v>USD</v>
      </c>
      <c r="K1903" s="158" t="str">
        <f t="shared" si="179"/>
        <v>CHF</v>
      </c>
      <c r="L1903" s="158" t="str">
        <f t="shared" si="175"/>
        <v>USDCHF45580</v>
      </c>
      <c r="M1903" s="160">
        <f t="shared" si="180"/>
        <v>45580</v>
      </c>
      <c r="N1903" s="158">
        <v>0.91717875813996141</v>
      </c>
      <c r="O1903" s="158">
        <v>0.94010000000000005</v>
      </c>
      <c r="P1903" s="161">
        <f t="shared" si="176"/>
        <v>0.86219999999999997</v>
      </c>
    </row>
    <row r="1904" spans="9:16" x14ac:dyDescent="0.2">
      <c r="I1904" s="158">
        <f t="shared" si="177"/>
        <v>5</v>
      </c>
      <c r="J1904" s="158" t="str">
        <f t="shared" si="178"/>
        <v>USD</v>
      </c>
      <c r="K1904" s="158" t="str">
        <f t="shared" si="179"/>
        <v>CHF</v>
      </c>
      <c r="L1904" s="158" t="str">
        <f t="shared" si="175"/>
        <v>USDCHF45581</v>
      </c>
      <c r="M1904" s="160">
        <f t="shared" si="180"/>
        <v>45581</v>
      </c>
      <c r="N1904" s="158">
        <v>0.91768376617417646</v>
      </c>
      <c r="O1904" s="158">
        <v>0.93969999999999998</v>
      </c>
      <c r="P1904" s="161">
        <f t="shared" si="176"/>
        <v>0.86229999999999996</v>
      </c>
    </row>
    <row r="1905" spans="9:16" x14ac:dyDescent="0.2">
      <c r="I1905" s="158">
        <f t="shared" si="177"/>
        <v>5</v>
      </c>
      <c r="J1905" s="158" t="str">
        <f t="shared" si="178"/>
        <v>USD</v>
      </c>
      <c r="K1905" s="158" t="str">
        <f t="shared" si="179"/>
        <v>CHF</v>
      </c>
      <c r="L1905" s="158" t="str">
        <f t="shared" si="175"/>
        <v>USDCHF45582</v>
      </c>
      <c r="M1905" s="160">
        <f t="shared" si="180"/>
        <v>45582</v>
      </c>
      <c r="N1905" s="158">
        <v>0.92030185900975514</v>
      </c>
      <c r="O1905" s="158">
        <v>0.93799999999999994</v>
      </c>
      <c r="P1905" s="161">
        <f t="shared" si="176"/>
        <v>0.86319999999999997</v>
      </c>
    </row>
    <row r="1906" spans="9:16" x14ac:dyDescent="0.2">
      <c r="I1906" s="158">
        <f t="shared" si="177"/>
        <v>5</v>
      </c>
      <c r="J1906" s="158" t="str">
        <f t="shared" si="178"/>
        <v>USD</v>
      </c>
      <c r="K1906" s="158" t="str">
        <f t="shared" si="179"/>
        <v>CHF</v>
      </c>
      <c r="L1906" s="158" t="str">
        <f t="shared" si="175"/>
        <v>USDCHF45583</v>
      </c>
      <c r="M1906" s="160">
        <f t="shared" si="180"/>
        <v>45583</v>
      </c>
      <c r="N1906" s="158">
        <v>0.92191389324237116</v>
      </c>
      <c r="O1906" s="158">
        <v>0.94010000000000005</v>
      </c>
      <c r="P1906" s="161">
        <f t="shared" si="176"/>
        <v>0.86670000000000003</v>
      </c>
    </row>
    <row r="1907" spans="9:16" x14ac:dyDescent="0.2">
      <c r="I1907" s="158">
        <f t="shared" si="177"/>
        <v>5</v>
      </c>
      <c r="J1907" s="158" t="str">
        <f t="shared" si="178"/>
        <v>USD</v>
      </c>
      <c r="K1907" s="158" t="str">
        <f t="shared" si="179"/>
        <v>CHF</v>
      </c>
      <c r="L1907" s="158" t="str">
        <f t="shared" si="175"/>
        <v>USDCHF45584</v>
      </c>
      <c r="M1907" s="160">
        <f t="shared" si="180"/>
        <v>45584</v>
      </c>
      <c r="N1907" s="158">
        <v>0.92191389324237116</v>
      </c>
      <c r="O1907" s="158">
        <v>0.94010000000000005</v>
      </c>
      <c r="P1907" s="161">
        <f t="shared" si="176"/>
        <v>0.86670000000000003</v>
      </c>
    </row>
    <row r="1908" spans="9:16" x14ac:dyDescent="0.2">
      <c r="I1908" s="158">
        <f t="shared" si="177"/>
        <v>5</v>
      </c>
      <c r="J1908" s="158" t="str">
        <f t="shared" si="178"/>
        <v>USD</v>
      </c>
      <c r="K1908" s="158" t="str">
        <f t="shared" si="179"/>
        <v>CHF</v>
      </c>
      <c r="L1908" s="158" t="str">
        <f t="shared" si="175"/>
        <v>USDCHF45585</v>
      </c>
      <c r="M1908" s="160">
        <f t="shared" si="180"/>
        <v>45585</v>
      </c>
      <c r="N1908" s="158">
        <v>0.92191389324237116</v>
      </c>
      <c r="O1908" s="158">
        <v>0.94010000000000005</v>
      </c>
      <c r="P1908" s="161">
        <f t="shared" si="176"/>
        <v>0.86670000000000003</v>
      </c>
    </row>
    <row r="1909" spans="9:16" x14ac:dyDescent="0.2">
      <c r="I1909" s="158">
        <f t="shared" si="177"/>
        <v>5</v>
      </c>
      <c r="J1909" s="158" t="str">
        <f t="shared" si="178"/>
        <v>USD</v>
      </c>
      <c r="K1909" s="158" t="str">
        <f t="shared" si="179"/>
        <v>CHF</v>
      </c>
      <c r="L1909" s="158" t="str">
        <f t="shared" si="175"/>
        <v>USDCHF45586</v>
      </c>
      <c r="M1909" s="160">
        <f t="shared" si="180"/>
        <v>45586</v>
      </c>
      <c r="N1909" s="158">
        <v>0.92140422003132783</v>
      </c>
      <c r="O1909" s="158">
        <v>0.93799999999999994</v>
      </c>
      <c r="P1909" s="161">
        <f t="shared" si="176"/>
        <v>0.86429999999999996</v>
      </c>
    </row>
    <row r="1910" spans="9:16" x14ac:dyDescent="0.2">
      <c r="I1910" s="158">
        <f t="shared" si="177"/>
        <v>5</v>
      </c>
      <c r="J1910" s="158" t="str">
        <f t="shared" si="178"/>
        <v>USD</v>
      </c>
      <c r="K1910" s="158" t="str">
        <f t="shared" si="179"/>
        <v>CHF</v>
      </c>
      <c r="L1910" s="158" t="str">
        <f t="shared" si="175"/>
        <v>USDCHF45587</v>
      </c>
      <c r="M1910" s="160">
        <f t="shared" si="180"/>
        <v>45587</v>
      </c>
      <c r="N1910" s="158">
        <v>0.9241290084095739</v>
      </c>
      <c r="O1910" s="158">
        <v>0.9365</v>
      </c>
      <c r="P1910" s="161">
        <f t="shared" si="176"/>
        <v>0.86539999999999995</v>
      </c>
    </row>
    <row r="1911" spans="9:16" x14ac:dyDescent="0.2">
      <c r="I1911" s="158">
        <f t="shared" si="177"/>
        <v>5</v>
      </c>
      <c r="J1911" s="158" t="str">
        <f t="shared" si="178"/>
        <v>USD</v>
      </c>
      <c r="K1911" s="158" t="str">
        <f t="shared" si="179"/>
        <v>CHF</v>
      </c>
      <c r="L1911" s="158" t="str">
        <f t="shared" si="175"/>
        <v>USDCHF45588</v>
      </c>
      <c r="M1911" s="160">
        <f t="shared" si="180"/>
        <v>45588</v>
      </c>
      <c r="N1911" s="158">
        <v>0.92876381536175356</v>
      </c>
      <c r="O1911" s="158">
        <v>0.93400000000000005</v>
      </c>
      <c r="P1911" s="161">
        <f t="shared" si="176"/>
        <v>0.86750000000000005</v>
      </c>
    </row>
    <row r="1912" spans="9:16" x14ac:dyDescent="0.2">
      <c r="I1912" s="158">
        <f t="shared" si="177"/>
        <v>5</v>
      </c>
      <c r="J1912" s="158" t="str">
        <f t="shared" si="178"/>
        <v>USD</v>
      </c>
      <c r="K1912" s="158" t="str">
        <f t="shared" si="179"/>
        <v>CHF</v>
      </c>
      <c r="L1912" s="158" t="str">
        <f t="shared" si="175"/>
        <v>USDCHF45589</v>
      </c>
      <c r="M1912" s="160">
        <f t="shared" si="180"/>
        <v>45589</v>
      </c>
      <c r="N1912" s="158">
        <v>0.92584019998148315</v>
      </c>
      <c r="O1912" s="158">
        <v>0.93489999999999995</v>
      </c>
      <c r="P1912" s="161">
        <f t="shared" si="176"/>
        <v>0.86560000000000004</v>
      </c>
    </row>
    <row r="1913" spans="9:16" x14ac:dyDescent="0.2">
      <c r="I1913" s="158">
        <f t="shared" si="177"/>
        <v>5</v>
      </c>
      <c r="J1913" s="158" t="str">
        <f t="shared" si="178"/>
        <v>USD</v>
      </c>
      <c r="K1913" s="158" t="str">
        <f t="shared" si="179"/>
        <v>CHF</v>
      </c>
      <c r="L1913" s="158" t="str">
        <f t="shared" si="175"/>
        <v>USDCHF45590</v>
      </c>
      <c r="M1913" s="160">
        <f t="shared" si="180"/>
        <v>45590</v>
      </c>
      <c r="N1913" s="158">
        <v>0.92378752886836024</v>
      </c>
      <c r="O1913" s="158">
        <v>0.93820000000000003</v>
      </c>
      <c r="P1913" s="161">
        <f t="shared" si="176"/>
        <v>0.86670000000000003</v>
      </c>
    </row>
    <row r="1914" spans="9:16" x14ac:dyDescent="0.2">
      <c r="I1914" s="158">
        <f t="shared" si="177"/>
        <v>5</v>
      </c>
      <c r="J1914" s="158" t="str">
        <f t="shared" si="178"/>
        <v>USD</v>
      </c>
      <c r="K1914" s="158" t="str">
        <f t="shared" si="179"/>
        <v>CHF</v>
      </c>
      <c r="L1914" s="158" t="str">
        <f t="shared" si="175"/>
        <v>USDCHF45591</v>
      </c>
      <c r="M1914" s="160">
        <f t="shared" si="180"/>
        <v>45591</v>
      </c>
      <c r="N1914" s="158">
        <v>0.92378752886836024</v>
      </c>
      <c r="O1914" s="158">
        <v>0.93820000000000003</v>
      </c>
      <c r="P1914" s="161">
        <f t="shared" si="176"/>
        <v>0.86670000000000003</v>
      </c>
    </row>
    <row r="1915" spans="9:16" x14ac:dyDescent="0.2">
      <c r="I1915" s="158">
        <f t="shared" si="177"/>
        <v>5</v>
      </c>
      <c r="J1915" s="158" t="str">
        <f t="shared" si="178"/>
        <v>USD</v>
      </c>
      <c r="K1915" s="158" t="str">
        <f t="shared" si="179"/>
        <v>CHF</v>
      </c>
      <c r="L1915" s="158" t="str">
        <f t="shared" si="175"/>
        <v>USDCHF45592</v>
      </c>
      <c r="M1915" s="160">
        <f t="shared" si="180"/>
        <v>45592</v>
      </c>
      <c r="N1915" s="158">
        <v>0.92378752886836024</v>
      </c>
      <c r="O1915" s="158">
        <v>0.93820000000000003</v>
      </c>
      <c r="P1915" s="161">
        <f t="shared" si="176"/>
        <v>0.86670000000000003</v>
      </c>
    </row>
    <row r="1916" spans="9:16" x14ac:dyDescent="0.2">
      <c r="I1916" s="158">
        <f t="shared" si="177"/>
        <v>5</v>
      </c>
      <c r="J1916" s="158" t="str">
        <f t="shared" si="178"/>
        <v>USD</v>
      </c>
      <c r="K1916" s="158" t="str">
        <f t="shared" si="179"/>
        <v>CHF</v>
      </c>
      <c r="L1916" s="158" t="str">
        <f t="shared" si="175"/>
        <v>USDCHF45593</v>
      </c>
      <c r="M1916" s="160">
        <f t="shared" si="180"/>
        <v>45593</v>
      </c>
      <c r="N1916" s="158">
        <v>0.92438528378628204</v>
      </c>
      <c r="O1916" s="158">
        <v>0.93669999999999998</v>
      </c>
      <c r="P1916" s="161">
        <f t="shared" si="176"/>
        <v>0.8659</v>
      </c>
    </row>
    <row r="1917" spans="9:16" x14ac:dyDescent="0.2">
      <c r="I1917" s="158">
        <f t="shared" si="177"/>
        <v>5</v>
      </c>
      <c r="J1917" s="158" t="str">
        <f t="shared" si="178"/>
        <v>USD</v>
      </c>
      <c r="K1917" s="158" t="str">
        <f t="shared" si="179"/>
        <v>CHF</v>
      </c>
      <c r="L1917" s="158" t="str">
        <f t="shared" si="175"/>
        <v>USDCHF45594</v>
      </c>
      <c r="M1917" s="160">
        <f t="shared" si="180"/>
        <v>45594</v>
      </c>
      <c r="N1917" s="158">
        <v>0.92816038611472074</v>
      </c>
      <c r="O1917" s="158">
        <v>0.93689999999999996</v>
      </c>
      <c r="P1917" s="161">
        <f t="shared" si="176"/>
        <v>0.86960000000000004</v>
      </c>
    </row>
    <row r="1918" spans="9:16" x14ac:dyDescent="0.2">
      <c r="I1918" s="158">
        <f t="shared" si="177"/>
        <v>5</v>
      </c>
      <c r="J1918" s="158" t="str">
        <f t="shared" si="178"/>
        <v>USD</v>
      </c>
      <c r="K1918" s="158" t="str">
        <f t="shared" si="179"/>
        <v>CHF</v>
      </c>
      <c r="L1918" s="158" t="str">
        <f t="shared" si="175"/>
        <v>USDCHF45595</v>
      </c>
      <c r="M1918" s="160">
        <f t="shared" si="180"/>
        <v>45595</v>
      </c>
      <c r="N1918" s="158">
        <v>0.92464170134073054</v>
      </c>
      <c r="O1918" s="158">
        <v>0.93930000000000002</v>
      </c>
      <c r="P1918" s="161">
        <f t="shared" si="176"/>
        <v>0.86850000000000005</v>
      </c>
    </row>
    <row r="1919" spans="9:16" x14ac:dyDescent="0.2">
      <c r="I1919" s="158">
        <f t="shared" si="177"/>
        <v>5</v>
      </c>
      <c r="J1919" s="158" t="str">
        <f t="shared" si="178"/>
        <v>USD</v>
      </c>
      <c r="K1919" s="158" t="str">
        <f t="shared" si="179"/>
        <v>CHF</v>
      </c>
      <c r="L1919" s="158" t="str">
        <f t="shared" si="175"/>
        <v>USDCHF45596</v>
      </c>
      <c r="M1919" s="160">
        <f t="shared" si="180"/>
        <v>45596</v>
      </c>
      <c r="N1919" s="158">
        <v>0.91894872266127547</v>
      </c>
      <c r="O1919" s="158">
        <v>0.94120000000000004</v>
      </c>
      <c r="P1919" s="161">
        <f t="shared" si="176"/>
        <v>0.8649</v>
      </c>
    </row>
    <row r="1920" spans="9:16" x14ac:dyDescent="0.2">
      <c r="I1920" s="158">
        <f t="shared" si="177"/>
        <v>5</v>
      </c>
      <c r="J1920" s="158" t="str">
        <f t="shared" si="178"/>
        <v>USD</v>
      </c>
      <c r="K1920" s="158" t="str">
        <f t="shared" si="179"/>
        <v>CHF</v>
      </c>
      <c r="L1920" s="158" t="str">
        <f t="shared" si="175"/>
        <v>USDCHF45597</v>
      </c>
      <c r="M1920" s="160">
        <f t="shared" si="180"/>
        <v>45597</v>
      </c>
      <c r="N1920" s="158">
        <v>0.91869545245751028</v>
      </c>
      <c r="O1920" s="158">
        <v>0.94269999999999998</v>
      </c>
      <c r="P1920" s="161">
        <f t="shared" si="176"/>
        <v>0.86609999999999998</v>
      </c>
    </row>
    <row r="1921" spans="9:16" x14ac:dyDescent="0.2">
      <c r="I1921" s="158">
        <f t="shared" si="177"/>
        <v>5</v>
      </c>
      <c r="J1921" s="158" t="str">
        <f t="shared" si="178"/>
        <v>USD</v>
      </c>
      <c r="K1921" s="158" t="str">
        <f t="shared" si="179"/>
        <v>CHF</v>
      </c>
      <c r="L1921" s="158" t="str">
        <f t="shared" si="175"/>
        <v>USDCHF45598</v>
      </c>
      <c r="M1921" s="160">
        <f t="shared" si="180"/>
        <v>45598</v>
      </c>
      <c r="N1921" s="158">
        <v>0.91869545245751028</v>
      </c>
      <c r="O1921" s="158">
        <v>0.94269999999999998</v>
      </c>
      <c r="P1921" s="161">
        <f t="shared" si="176"/>
        <v>0.86609999999999998</v>
      </c>
    </row>
    <row r="1922" spans="9:16" x14ac:dyDescent="0.2">
      <c r="I1922" s="158">
        <f t="shared" si="177"/>
        <v>5</v>
      </c>
      <c r="J1922" s="158" t="str">
        <f t="shared" si="178"/>
        <v>USD</v>
      </c>
      <c r="K1922" s="158" t="str">
        <f t="shared" si="179"/>
        <v>CHF</v>
      </c>
      <c r="L1922" s="158" t="str">
        <f t="shared" si="175"/>
        <v>USDCHF45599</v>
      </c>
      <c r="M1922" s="160">
        <f t="shared" si="180"/>
        <v>45599</v>
      </c>
      <c r="N1922" s="158">
        <v>0.91869545245751028</v>
      </c>
      <c r="O1922" s="158">
        <v>0.94269999999999998</v>
      </c>
      <c r="P1922" s="161">
        <f t="shared" si="176"/>
        <v>0.86609999999999998</v>
      </c>
    </row>
    <row r="1923" spans="9:16" x14ac:dyDescent="0.2">
      <c r="I1923" s="158">
        <f t="shared" si="177"/>
        <v>5</v>
      </c>
      <c r="J1923" s="158" t="str">
        <f t="shared" si="178"/>
        <v>USD</v>
      </c>
      <c r="K1923" s="158" t="str">
        <f t="shared" si="179"/>
        <v>CHF</v>
      </c>
      <c r="L1923" s="158" t="str">
        <f t="shared" ref="L1923:L1986" si="181">J1923&amp;K1923&amp;M1923</f>
        <v>USDCHF45600</v>
      </c>
      <c r="M1923" s="160">
        <f t="shared" si="180"/>
        <v>45600</v>
      </c>
      <c r="N1923" s="158">
        <v>0.91709464416727804</v>
      </c>
      <c r="O1923" s="158">
        <v>0.94099999999999995</v>
      </c>
      <c r="P1923" s="161">
        <f t="shared" ref="P1923:P1986" si="182">ROUND(N1923*O1923,4)</f>
        <v>0.86299999999999999</v>
      </c>
    </row>
    <row r="1924" spans="9:16" x14ac:dyDescent="0.2">
      <c r="I1924" s="158">
        <f t="shared" ref="I1924:I1987" si="183">IF(M1923=$G$2,I1923+1,I1923)</f>
        <v>5</v>
      </c>
      <c r="J1924" s="158" t="str">
        <f t="shared" ref="J1924:J1987" si="184">VLOOKUP($I1924,$A:$C,2,FALSE)</f>
        <v>USD</v>
      </c>
      <c r="K1924" s="158" t="str">
        <f t="shared" ref="K1924:K1987" si="185">VLOOKUP($I1924,$A:$C,3,FALSE)</f>
        <v>CHF</v>
      </c>
      <c r="L1924" s="158" t="str">
        <f t="shared" si="181"/>
        <v>USDCHF45601</v>
      </c>
      <c r="M1924" s="160">
        <f t="shared" ref="M1924:M1987" si="186">IF(I1924=I1923,M1923+1,$G$1)</f>
        <v>45601</v>
      </c>
      <c r="N1924" s="158">
        <v>0.91768376617417646</v>
      </c>
      <c r="O1924" s="158">
        <v>0.94020000000000004</v>
      </c>
      <c r="P1924" s="161">
        <f t="shared" si="182"/>
        <v>0.86280000000000001</v>
      </c>
    </row>
    <row r="1925" spans="9:16" x14ac:dyDescent="0.2">
      <c r="I1925" s="158">
        <f t="shared" si="183"/>
        <v>5</v>
      </c>
      <c r="J1925" s="158" t="str">
        <f t="shared" si="184"/>
        <v>USD</v>
      </c>
      <c r="K1925" s="158" t="str">
        <f t="shared" si="185"/>
        <v>CHF</v>
      </c>
      <c r="L1925" s="158" t="str">
        <f t="shared" si="181"/>
        <v>USDCHF45602</v>
      </c>
      <c r="M1925" s="160">
        <f t="shared" si="186"/>
        <v>45602</v>
      </c>
      <c r="N1925" s="158">
        <v>0.93501636278634881</v>
      </c>
      <c r="O1925" s="158">
        <v>0.93679999999999997</v>
      </c>
      <c r="P1925" s="161">
        <f t="shared" si="182"/>
        <v>0.87590000000000001</v>
      </c>
    </row>
    <row r="1926" spans="9:16" x14ac:dyDescent="0.2">
      <c r="I1926" s="158">
        <f t="shared" si="183"/>
        <v>5</v>
      </c>
      <c r="J1926" s="158" t="str">
        <f t="shared" si="184"/>
        <v>USD</v>
      </c>
      <c r="K1926" s="158" t="str">
        <f t="shared" si="185"/>
        <v>CHF</v>
      </c>
      <c r="L1926" s="158" t="str">
        <f t="shared" si="181"/>
        <v>USDCHF45603</v>
      </c>
      <c r="M1926" s="160">
        <f t="shared" si="186"/>
        <v>45603</v>
      </c>
      <c r="N1926" s="158">
        <v>0.92721372276309688</v>
      </c>
      <c r="O1926" s="158">
        <v>0.94320000000000004</v>
      </c>
      <c r="P1926" s="161">
        <f t="shared" si="182"/>
        <v>0.87450000000000006</v>
      </c>
    </row>
    <row r="1927" spans="9:16" x14ac:dyDescent="0.2">
      <c r="I1927" s="158">
        <f t="shared" si="183"/>
        <v>5</v>
      </c>
      <c r="J1927" s="158" t="str">
        <f t="shared" si="184"/>
        <v>USD</v>
      </c>
      <c r="K1927" s="158" t="str">
        <f t="shared" si="185"/>
        <v>CHF</v>
      </c>
      <c r="L1927" s="158" t="str">
        <f t="shared" si="181"/>
        <v>USDCHF45604</v>
      </c>
      <c r="M1927" s="160">
        <f t="shared" si="186"/>
        <v>45604</v>
      </c>
      <c r="N1927" s="158">
        <v>0.9283327144448571</v>
      </c>
      <c r="O1927" s="158">
        <v>0.93930000000000002</v>
      </c>
      <c r="P1927" s="161">
        <f t="shared" si="182"/>
        <v>0.872</v>
      </c>
    </row>
    <row r="1928" spans="9:16" x14ac:dyDescent="0.2">
      <c r="I1928" s="158">
        <f t="shared" si="183"/>
        <v>5</v>
      </c>
      <c r="J1928" s="158" t="str">
        <f t="shared" si="184"/>
        <v>USD</v>
      </c>
      <c r="K1928" s="158" t="str">
        <f t="shared" si="185"/>
        <v>CHF</v>
      </c>
      <c r="L1928" s="158" t="str">
        <f t="shared" si="181"/>
        <v>USDCHF45605</v>
      </c>
      <c r="M1928" s="160">
        <f t="shared" si="186"/>
        <v>45605</v>
      </c>
      <c r="N1928" s="158">
        <v>0.9283327144448571</v>
      </c>
      <c r="O1928" s="158">
        <v>0.93930000000000002</v>
      </c>
      <c r="P1928" s="161">
        <f t="shared" si="182"/>
        <v>0.872</v>
      </c>
    </row>
    <row r="1929" spans="9:16" x14ac:dyDescent="0.2">
      <c r="I1929" s="158">
        <f t="shared" si="183"/>
        <v>5</v>
      </c>
      <c r="J1929" s="158" t="str">
        <f t="shared" si="184"/>
        <v>USD</v>
      </c>
      <c r="K1929" s="158" t="str">
        <f t="shared" si="185"/>
        <v>CHF</v>
      </c>
      <c r="L1929" s="158" t="str">
        <f t="shared" si="181"/>
        <v>USDCHF45606</v>
      </c>
      <c r="M1929" s="160">
        <f t="shared" si="186"/>
        <v>45606</v>
      </c>
      <c r="N1929" s="158">
        <v>0.9283327144448571</v>
      </c>
      <c r="O1929" s="158">
        <v>0.93930000000000002</v>
      </c>
      <c r="P1929" s="161">
        <f t="shared" si="182"/>
        <v>0.872</v>
      </c>
    </row>
    <row r="1930" spans="9:16" x14ac:dyDescent="0.2">
      <c r="I1930" s="158">
        <f t="shared" si="183"/>
        <v>5</v>
      </c>
      <c r="J1930" s="158" t="str">
        <f t="shared" si="184"/>
        <v>USD</v>
      </c>
      <c r="K1930" s="158" t="str">
        <f t="shared" si="185"/>
        <v>CHF</v>
      </c>
      <c r="L1930" s="158" t="str">
        <f t="shared" si="181"/>
        <v>USDCHF45607</v>
      </c>
      <c r="M1930" s="160">
        <f t="shared" si="186"/>
        <v>45607</v>
      </c>
      <c r="N1930" s="158">
        <v>0.9388789784996715</v>
      </c>
      <c r="O1930" s="158">
        <v>0.93689999999999996</v>
      </c>
      <c r="P1930" s="161">
        <f t="shared" si="182"/>
        <v>0.87960000000000005</v>
      </c>
    </row>
    <row r="1931" spans="9:16" x14ac:dyDescent="0.2">
      <c r="I1931" s="158">
        <f t="shared" si="183"/>
        <v>5</v>
      </c>
      <c r="J1931" s="158" t="str">
        <f t="shared" si="184"/>
        <v>USD</v>
      </c>
      <c r="K1931" s="158" t="str">
        <f t="shared" si="185"/>
        <v>CHF</v>
      </c>
      <c r="L1931" s="158" t="str">
        <f t="shared" si="181"/>
        <v>USDCHF45608</v>
      </c>
      <c r="M1931" s="160">
        <f t="shared" si="186"/>
        <v>45608</v>
      </c>
      <c r="N1931" s="158">
        <v>0.94188565508147304</v>
      </c>
      <c r="O1931" s="158">
        <v>0.93540000000000001</v>
      </c>
      <c r="P1931" s="161">
        <f t="shared" si="182"/>
        <v>0.88100000000000001</v>
      </c>
    </row>
    <row r="1932" spans="9:16" x14ac:dyDescent="0.2">
      <c r="I1932" s="158">
        <f t="shared" si="183"/>
        <v>5</v>
      </c>
      <c r="J1932" s="158" t="str">
        <f t="shared" si="184"/>
        <v>USD</v>
      </c>
      <c r="K1932" s="158" t="str">
        <f t="shared" si="185"/>
        <v>CHF</v>
      </c>
      <c r="L1932" s="158" t="str">
        <f t="shared" si="181"/>
        <v>USDCHF45609</v>
      </c>
      <c r="M1932" s="160">
        <f t="shared" si="186"/>
        <v>45609</v>
      </c>
      <c r="N1932" s="158">
        <v>0.94082227867155899</v>
      </c>
      <c r="O1932" s="158">
        <v>0.93789999999999996</v>
      </c>
      <c r="P1932" s="161">
        <f t="shared" si="182"/>
        <v>0.88239999999999996</v>
      </c>
    </row>
    <row r="1933" spans="9:16" x14ac:dyDescent="0.2">
      <c r="I1933" s="158">
        <f t="shared" si="183"/>
        <v>5</v>
      </c>
      <c r="J1933" s="158" t="str">
        <f t="shared" si="184"/>
        <v>USD</v>
      </c>
      <c r="K1933" s="158" t="str">
        <f t="shared" si="185"/>
        <v>CHF</v>
      </c>
      <c r="L1933" s="158" t="str">
        <f t="shared" si="181"/>
        <v>USDCHF45610</v>
      </c>
      <c r="M1933" s="160">
        <f t="shared" si="186"/>
        <v>45610</v>
      </c>
      <c r="N1933" s="158">
        <v>0.94939713282065896</v>
      </c>
      <c r="O1933" s="158">
        <v>0.93689999999999996</v>
      </c>
      <c r="P1933" s="161">
        <f t="shared" si="182"/>
        <v>0.88949999999999996</v>
      </c>
    </row>
    <row r="1934" spans="9:16" x14ac:dyDescent="0.2">
      <c r="I1934" s="158">
        <f t="shared" si="183"/>
        <v>5</v>
      </c>
      <c r="J1934" s="158" t="str">
        <f t="shared" si="184"/>
        <v>USD</v>
      </c>
      <c r="K1934" s="158" t="str">
        <f t="shared" si="185"/>
        <v>CHF</v>
      </c>
      <c r="L1934" s="158" t="str">
        <f t="shared" si="181"/>
        <v>USDCHF45611</v>
      </c>
      <c r="M1934" s="160">
        <f t="shared" si="186"/>
        <v>45611</v>
      </c>
      <c r="N1934" s="158">
        <v>0.94491165076065387</v>
      </c>
      <c r="O1934" s="158">
        <v>0.93889999999999996</v>
      </c>
      <c r="P1934" s="161">
        <f t="shared" si="182"/>
        <v>0.88719999999999999</v>
      </c>
    </row>
    <row r="1935" spans="9:16" x14ac:dyDescent="0.2">
      <c r="I1935" s="158">
        <f t="shared" si="183"/>
        <v>5</v>
      </c>
      <c r="J1935" s="158" t="str">
        <f t="shared" si="184"/>
        <v>USD</v>
      </c>
      <c r="K1935" s="158" t="str">
        <f t="shared" si="185"/>
        <v>CHF</v>
      </c>
      <c r="L1935" s="158" t="str">
        <f t="shared" si="181"/>
        <v>USDCHF45612</v>
      </c>
      <c r="M1935" s="160">
        <f t="shared" si="186"/>
        <v>45612</v>
      </c>
      <c r="N1935" s="158">
        <v>0.94491165076065387</v>
      </c>
      <c r="O1935" s="158">
        <v>0.93889999999999996</v>
      </c>
      <c r="P1935" s="161">
        <f t="shared" si="182"/>
        <v>0.88719999999999999</v>
      </c>
    </row>
    <row r="1936" spans="9:16" x14ac:dyDescent="0.2">
      <c r="I1936" s="158">
        <f t="shared" si="183"/>
        <v>5</v>
      </c>
      <c r="J1936" s="158" t="str">
        <f t="shared" si="184"/>
        <v>USD</v>
      </c>
      <c r="K1936" s="158" t="str">
        <f t="shared" si="185"/>
        <v>CHF</v>
      </c>
      <c r="L1936" s="158" t="str">
        <f t="shared" si="181"/>
        <v>USDCHF45613</v>
      </c>
      <c r="M1936" s="160">
        <f t="shared" si="186"/>
        <v>45613</v>
      </c>
      <c r="N1936" s="158">
        <v>0.94491165076065387</v>
      </c>
      <c r="O1936" s="158">
        <v>0.93889999999999996</v>
      </c>
      <c r="P1936" s="161">
        <f t="shared" si="182"/>
        <v>0.88719999999999999</v>
      </c>
    </row>
    <row r="1937" spans="9:16" x14ac:dyDescent="0.2">
      <c r="I1937" s="158">
        <f t="shared" si="183"/>
        <v>5</v>
      </c>
      <c r="J1937" s="158" t="str">
        <f t="shared" si="184"/>
        <v>USD</v>
      </c>
      <c r="K1937" s="158" t="str">
        <f t="shared" si="185"/>
        <v>CHF</v>
      </c>
      <c r="L1937" s="158" t="str">
        <f t="shared" si="181"/>
        <v>USDCHF45614</v>
      </c>
      <c r="M1937" s="160">
        <f t="shared" si="186"/>
        <v>45614</v>
      </c>
      <c r="N1937" s="158">
        <v>0.94768764215314638</v>
      </c>
      <c r="O1937" s="158">
        <v>0.93640000000000001</v>
      </c>
      <c r="P1937" s="161">
        <f t="shared" si="182"/>
        <v>0.88739999999999997</v>
      </c>
    </row>
    <row r="1938" spans="9:16" x14ac:dyDescent="0.2">
      <c r="I1938" s="158">
        <f t="shared" si="183"/>
        <v>5</v>
      </c>
      <c r="J1938" s="158" t="str">
        <f t="shared" si="184"/>
        <v>USD</v>
      </c>
      <c r="K1938" s="158" t="str">
        <f t="shared" si="185"/>
        <v>CHF</v>
      </c>
      <c r="L1938" s="158" t="str">
        <f t="shared" si="181"/>
        <v>USDCHF45615</v>
      </c>
      <c r="M1938" s="160">
        <f t="shared" si="186"/>
        <v>45615</v>
      </c>
      <c r="N1938" s="158">
        <v>0.94535829079221023</v>
      </c>
      <c r="O1938" s="158">
        <v>0.93289999999999995</v>
      </c>
      <c r="P1938" s="161">
        <f t="shared" si="182"/>
        <v>0.88190000000000002</v>
      </c>
    </row>
    <row r="1939" spans="9:16" x14ac:dyDescent="0.2">
      <c r="I1939" s="158">
        <f t="shared" si="183"/>
        <v>5</v>
      </c>
      <c r="J1939" s="158" t="str">
        <f t="shared" si="184"/>
        <v>USD</v>
      </c>
      <c r="K1939" s="158" t="str">
        <f t="shared" si="185"/>
        <v>CHF</v>
      </c>
      <c r="L1939" s="158" t="str">
        <f t="shared" si="181"/>
        <v>USDCHF45616</v>
      </c>
      <c r="M1939" s="160">
        <f t="shared" si="186"/>
        <v>45616</v>
      </c>
      <c r="N1939" s="158">
        <v>0.94679038060973297</v>
      </c>
      <c r="O1939" s="158">
        <v>0.93420000000000003</v>
      </c>
      <c r="P1939" s="161">
        <f t="shared" si="182"/>
        <v>0.88449999999999995</v>
      </c>
    </row>
    <row r="1940" spans="9:16" x14ac:dyDescent="0.2">
      <c r="I1940" s="158">
        <f t="shared" si="183"/>
        <v>5</v>
      </c>
      <c r="J1940" s="158" t="str">
        <f t="shared" si="184"/>
        <v>USD</v>
      </c>
      <c r="K1940" s="158" t="str">
        <f t="shared" si="185"/>
        <v>CHF</v>
      </c>
      <c r="L1940" s="158" t="str">
        <f t="shared" si="181"/>
        <v>USDCHF45617</v>
      </c>
      <c r="M1940" s="160">
        <f t="shared" si="186"/>
        <v>45617</v>
      </c>
      <c r="N1940" s="158">
        <v>0.95002850085502566</v>
      </c>
      <c r="O1940" s="158">
        <v>0.9294</v>
      </c>
      <c r="P1940" s="161">
        <f t="shared" si="182"/>
        <v>0.88300000000000001</v>
      </c>
    </row>
    <row r="1941" spans="9:16" x14ac:dyDescent="0.2">
      <c r="I1941" s="158">
        <f t="shared" si="183"/>
        <v>5</v>
      </c>
      <c r="J1941" s="158" t="str">
        <f t="shared" si="184"/>
        <v>USD</v>
      </c>
      <c r="K1941" s="158" t="str">
        <f t="shared" si="185"/>
        <v>CHF</v>
      </c>
      <c r="L1941" s="158" t="str">
        <f t="shared" si="181"/>
        <v>USDCHF45618</v>
      </c>
      <c r="M1941" s="160">
        <f t="shared" si="186"/>
        <v>45618</v>
      </c>
      <c r="N1941" s="158">
        <v>0.9604302727621975</v>
      </c>
      <c r="O1941" s="158">
        <v>0.92720000000000002</v>
      </c>
      <c r="P1941" s="161">
        <f t="shared" si="182"/>
        <v>0.89049999999999996</v>
      </c>
    </row>
    <row r="1942" spans="9:16" x14ac:dyDescent="0.2">
      <c r="I1942" s="158">
        <f t="shared" si="183"/>
        <v>5</v>
      </c>
      <c r="J1942" s="158" t="str">
        <f t="shared" si="184"/>
        <v>USD</v>
      </c>
      <c r="K1942" s="158" t="str">
        <f t="shared" si="185"/>
        <v>CHF</v>
      </c>
      <c r="L1942" s="158" t="str">
        <f t="shared" si="181"/>
        <v>USDCHF45619</v>
      </c>
      <c r="M1942" s="160">
        <f t="shared" si="186"/>
        <v>45619</v>
      </c>
      <c r="N1942" s="158">
        <v>0.9604302727621975</v>
      </c>
      <c r="O1942" s="158">
        <v>0.92720000000000002</v>
      </c>
      <c r="P1942" s="161">
        <f t="shared" si="182"/>
        <v>0.89049999999999996</v>
      </c>
    </row>
    <row r="1943" spans="9:16" x14ac:dyDescent="0.2">
      <c r="I1943" s="158">
        <f t="shared" si="183"/>
        <v>5</v>
      </c>
      <c r="J1943" s="158" t="str">
        <f t="shared" si="184"/>
        <v>USD</v>
      </c>
      <c r="K1943" s="158" t="str">
        <f t="shared" si="185"/>
        <v>CHF</v>
      </c>
      <c r="L1943" s="158" t="str">
        <f t="shared" si="181"/>
        <v>USDCHF45620</v>
      </c>
      <c r="M1943" s="160">
        <f t="shared" si="186"/>
        <v>45620</v>
      </c>
      <c r="N1943" s="158">
        <v>0.9604302727621975</v>
      </c>
      <c r="O1943" s="158">
        <v>0.92720000000000002</v>
      </c>
      <c r="P1943" s="161">
        <f t="shared" si="182"/>
        <v>0.89049999999999996</v>
      </c>
    </row>
    <row r="1944" spans="9:16" x14ac:dyDescent="0.2">
      <c r="I1944" s="158">
        <f t="shared" si="183"/>
        <v>5</v>
      </c>
      <c r="J1944" s="158" t="str">
        <f t="shared" si="184"/>
        <v>USD</v>
      </c>
      <c r="K1944" s="158" t="str">
        <f t="shared" si="185"/>
        <v>CHF</v>
      </c>
      <c r="L1944" s="158" t="str">
        <f t="shared" si="181"/>
        <v>USDCHF45621</v>
      </c>
      <c r="M1944" s="160">
        <f t="shared" si="186"/>
        <v>45621</v>
      </c>
      <c r="N1944" s="158">
        <v>0.95283468318246778</v>
      </c>
      <c r="O1944" s="158">
        <v>0.93240000000000001</v>
      </c>
      <c r="P1944" s="161">
        <f t="shared" si="182"/>
        <v>0.88839999999999997</v>
      </c>
    </row>
    <row r="1945" spans="9:16" x14ac:dyDescent="0.2">
      <c r="I1945" s="158">
        <f t="shared" si="183"/>
        <v>5</v>
      </c>
      <c r="J1945" s="158" t="str">
        <f t="shared" si="184"/>
        <v>USD</v>
      </c>
      <c r="K1945" s="158" t="str">
        <f t="shared" si="185"/>
        <v>CHF</v>
      </c>
      <c r="L1945" s="158" t="str">
        <f t="shared" si="181"/>
        <v>USDCHF45622</v>
      </c>
      <c r="M1945" s="160">
        <f t="shared" si="186"/>
        <v>45622</v>
      </c>
      <c r="N1945" s="158">
        <v>0.95038965976050183</v>
      </c>
      <c r="O1945" s="158">
        <v>0.93140000000000001</v>
      </c>
      <c r="P1945" s="161">
        <f t="shared" si="182"/>
        <v>0.88519999999999999</v>
      </c>
    </row>
    <row r="1946" spans="9:16" x14ac:dyDescent="0.2">
      <c r="I1946" s="158">
        <f t="shared" si="183"/>
        <v>5</v>
      </c>
      <c r="J1946" s="158" t="str">
        <f t="shared" si="184"/>
        <v>USD</v>
      </c>
      <c r="K1946" s="158" t="str">
        <f t="shared" si="185"/>
        <v>CHF</v>
      </c>
      <c r="L1946" s="158" t="str">
        <f t="shared" si="181"/>
        <v>USDCHF45623</v>
      </c>
      <c r="M1946" s="160">
        <f t="shared" si="186"/>
        <v>45623</v>
      </c>
      <c r="N1946" s="158">
        <v>0.94957743804007222</v>
      </c>
      <c r="O1946" s="158">
        <v>0.93089999999999995</v>
      </c>
      <c r="P1946" s="161">
        <f t="shared" si="182"/>
        <v>0.88400000000000001</v>
      </c>
    </row>
    <row r="1947" spans="9:16" x14ac:dyDescent="0.2">
      <c r="I1947" s="158">
        <f t="shared" si="183"/>
        <v>5</v>
      </c>
      <c r="J1947" s="158" t="str">
        <f t="shared" si="184"/>
        <v>USD</v>
      </c>
      <c r="K1947" s="158" t="str">
        <f t="shared" si="185"/>
        <v>CHF</v>
      </c>
      <c r="L1947" s="158" t="str">
        <f t="shared" si="181"/>
        <v>USDCHF45624</v>
      </c>
      <c r="M1947" s="160">
        <f t="shared" si="186"/>
        <v>45624</v>
      </c>
      <c r="N1947" s="158">
        <v>0.94858660595712385</v>
      </c>
      <c r="O1947" s="158">
        <v>0.93140000000000001</v>
      </c>
      <c r="P1947" s="161">
        <f t="shared" si="182"/>
        <v>0.88349999999999995</v>
      </c>
    </row>
    <row r="1948" spans="9:16" x14ac:dyDescent="0.2">
      <c r="I1948" s="158">
        <f t="shared" si="183"/>
        <v>5</v>
      </c>
      <c r="J1948" s="158" t="str">
        <f t="shared" si="184"/>
        <v>USD</v>
      </c>
      <c r="K1948" s="158" t="str">
        <f t="shared" si="185"/>
        <v>CHF</v>
      </c>
      <c r="L1948" s="158" t="str">
        <f t="shared" si="181"/>
        <v>USDCHF45625</v>
      </c>
      <c r="M1948" s="160">
        <f t="shared" si="186"/>
        <v>45625</v>
      </c>
      <c r="N1948" s="158">
        <v>0.94679038060973297</v>
      </c>
      <c r="O1948" s="158">
        <v>0.93089999999999995</v>
      </c>
      <c r="P1948" s="161">
        <f t="shared" si="182"/>
        <v>0.88139999999999996</v>
      </c>
    </row>
    <row r="1949" spans="9:16" x14ac:dyDescent="0.2">
      <c r="I1949" s="158">
        <f t="shared" si="183"/>
        <v>5</v>
      </c>
      <c r="J1949" s="158" t="str">
        <f t="shared" si="184"/>
        <v>USD</v>
      </c>
      <c r="K1949" s="158" t="str">
        <f t="shared" si="185"/>
        <v>CHF</v>
      </c>
      <c r="L1949" s="158" t="str">
        <f t="shared" si="181"/>
        <v>USDCHF45626</v>
      </c>
      <c r="M1949" s="160">
        <f t="shared" si="186"/>
        <v>45626</v>
      </c>
      <c r="N1949" s="158">
        <v>0.94679038060973297</v>
      </c>
      <c r="O1949" s="158">
        <v>0.93089999999999995</v>
      </c>
      <c r="P1949" s="161">
        <f t="shared" si="182"/>
        <v>0.88139999999999996</v>
      </c>
    </row>
    <row r="1950" spans="9:16" x14ac:dyDescent="0.2">
      <c r="I1950" s="158">
        <f t="shared" si="183"/>
        <v>5</v>
      </c>
      <c r="J1950" s="158" t="str">
        <f t="shared" si="184"/>
        <v>USD</v>
      </c>
      <c r="K1950" s="158" t="str">
        <f t="shared" si="185"/>
        <v>CHF</v>
      </c>
      <c r="L1950" s="158" t="str">
        <f t="shared" si="181"/>
        <v>USDCHF45627</v>
      </c>
      <c r="M1950" s="160">
        <f t="shared" si="186"/>
        <v>45627</v>
      </c>
      <c r="N1950" s="158">
        <v>0.94679038060973297</v>
      </c>
      <c r="O1950" s="158">
        <v>0.93089999999999995</v>
      </c>
      <c r="P1950" s="161">
        <f t="shared" si="182"/>
        <v>0.88139999999999996</v>
      </c>
    </row>
    <row r="1951" spans="9:16" x14ac:dyDescent="0.2">
      <c r="I1951" s="158">
        <f t="shared" si="183"/>
        <v>5</v>
      </c>
      <c r="J1951" s="158" t="str">
        <f t="shared" si="184"/>
        <v>USD</v>
      </c>
      <c r="K1951" s="158" t="str">
        <f t="shared" si="185"/>
        <v>CHF</v>
      </c>
      <c r="L1951" s="158" t="str">
        <f t="shared" si="181"/>
        <v>USDCHF45628</v>
      </c>
      <c r="M1951" s="160">
        <f t="shared" si="186"/>
        <v>45628</v>
      </c>
      <c r="N1951" s="158">
        <v>0.95174645474445607</v>
      </c>
      <c r="O1951" s="158">
        <v>0.93159999999999998</v>
      </c>
      <c r="P1951" s="161">
        <f t="shared" si="182"/>
        <v>0.88660000000000005</v>
      </c>
    </row>
    <row r="1952" spans="9:16" x14ac:dyDescent="0.2">
      <c r="I1952" s="158">
        <f t="shared" si="183"/>
        <v>5</v>
      </c>
      <c r="J1952" s="158" t="str">
        <f t="shared" si="184"/>
        <v>USD</v>
      </c>
      <c r="K1952" s="158" t="str">
        <f t="shared" si="185"/>
        <v>CHF</v>
      </c>
      <c r="L1952" s="158" t="str">
        <f t="shared" si="181"/>
        <v>USDCHF45629</v>
      </c>
      <c r="M1952" s="160">
        <f t="shared" si="186"/>
        <v>45629</v>
      </c>
      <c r="N1952" s="158">
        <v>0.95129375951293771</v>
      </c>
      <c r="O1952" s="158">
        <v>0.93089999999999995</v>
      </c>
      <c r="P1952" s="161">
        <f t="shared" si="182"/>
        <v>0.88560000000000005</v>
      </c>
    </row>
    <row r="1953" spans="9:16" x14ac:dyDescent="0.2">
      <c r="I1953" s="158">
        <f t="shared" si="183"/>
        <v>5</v>
      </c>
      <c r="J1953" s="158" t="str">
        <f t="shared" si="184"/>
        <v>USD</v>
      </c>
      <c r="K1953" s="158" t="str">
        <f t="shared" si="185"/>
        <v>CHF</v>
      </c>
      <c r="L1953" s="158" t="str">
        <f t="shared" si="181"/>
        <v>USDCHF45630</v>
      </c>
      <c r="M1953" s="160">
        <f t="shared" si="186"/>
        <v>45630</v>
      </c>
      <c r="N1953" s="158">
        <v>0.95310712924132679</v>
      </c>
      <c r="O1953" s="158">
        <v>0.93049999999999999</v>
      </c>
      <c r="P1953" s="161">
        <f t="shared" si="182"/>
        <v>0.88690000000000002</v>
      </c>
    </row>
    <row r="1954" spans="9:16" x14ac:dyDescent="0.2">
      <c r="I1954" s="158">
        <f t="shared" si="183"/>
        <v>5</v>
      </c>
      <c r="J1954" s="158" t="str">
        <f t="shared" si="184"/>
        <v>USD</v>
      </c>
      <c r="K1954" s="158" t="str">
        <f t="shared" si="185"/>
        <v>CHF</v>
      </c>
      <c r="L1954" s="158" t="str">
        <f t="shared" si="181"/>
        <v>USDCHF45631</v>
      </c>
      <c r="M1954" s="160">
        <f t="shared" si="186"/>
        <v>45631</v>
      </c>
      <c r="N1954" s="158">
        <v>0.94876660341555974</v>
      </c>
      <c r="O1954" s="158">
        <v>0.93049999999999999</v>
      </c>
      <c r="P1954" s="161">
        <f t="shared" si="182"/>
        <v>0.88280000000000003</v>
      </c>
    </row>
    <row r="1955" spans="9:16" x14ac:dyDescent="0.2">
      <c r="I1955" s="158">
        <f t="shared" si="183"/>
        <v>5</v>
      </c>
      <c r="J1955" s="158" t="str">
        <f t="shared" si="184"/>
        <v>USD</v>
      </c>
      <c r="K1955" s="158" t="str">
        <f t="shared" si="185"/>
        <v>CHF</v>
      </c>
      <c r="L1955" s="158" t="str">
        <f t="shared" si="181"/>
        <v>USDCHF45632</v>
      </c>
      <c r="M1955" s="160">
        <f t="shared" si="186"/>
        <v>45632</v>
      </c>
      <c r="N1955" s="158">
        <v>0.9450902561194594</v>
      </c>
      <c r="O1955" s="158">
        <v>0.9284</v>
      </c>
      <c r="P1955" s="161">
        <f t="shared" si="182"/>
        <v>0.87739999999999996</v>
      </c>
    </row>
    <row r="1956" spans="9:16" x14ac:dyDescent="0.2">
      <c r="I1956" s="158">
        <f t="shared" si="183"/>
        <v>5</v>
      </c>
      <c r="J1956" s="158" t="str">
        <f t="shared" si="184"/>
        <v>USD</v>
      </c>
      <c r="K1956" s="158" t="str">
        <f t="shared" si="185"/>
        <v>CHF</v>
      </c>
      <c r="L1956" s="158" t="str">
        <f t="shared" si="181"/>
        <v>USDCHF45633</v>
      </c>
      <c r="M1956" s="160">
        <f t="shared" si="186"/>
        <v>45633</v>
      </c>
      <c r="N1956" s="158">
        <v>0.9450902561194594</v>
      </c>
      <c r="O1956" s="158">
        <v>0.9284</v>
      </c>
      <c r="P1956" s="161">
        <f t="shared" si="182"/>
        <v>0.87739999999999996</v>
      </c>
    </row>
    <row r="1957" spans="9:16" x14ac:dyDescent="0.2">
      <c r="I1957" s="158">
        <f t="shared" si="183"/>
        <v>5</v>
      </c>
      <c r="J1957" s="158" t="str">
        <f t="shared" si="184"/>
        <v>USD</v>
      </c>
      <c r="K1957" s="158" t="str">
        <f t="shared" si="185"/>
        <v>CHF</v>
      </c>
      <c r="L1957" s="158" t="str">
        <f t="shared" si="181"/>
        <v>USDCHF45634</v>
      </c>
      <c r="M1957" s="160">
        <f t="shared" si="186"/>
        <v>45634</v>
      </c>
      <c r="N1957" s="158">
        <v>0.9450902561194594</v>
      </c>
      <c r="O1957" s="158">
        <v>0.9284</v>
      </c>
      <c r="P1957" s="161">
        <f t="shared" si="182"/>
        <v>0.87739999999999996</v>
      </c>
    </row>
    <row r="1958" spans="9:16" x14ac:dyDescent="0.2">
      <c r="I1958" s="158">
        <f t="shared" si="183"/>
        <v>5</v>
      </c>
      <c r="J1958" s="158" t="str">
        <f t="shared" si="184"/>
        <v>USD</v>
      </c>
      <c r="K1958" s="158" t="str">
        <f t="shared" si="185"/>
        <v>CHF</v>
      </c>
      <c r="L1958" s="158" t="str">
        <f t="shared" si="181"/>
        <v>USDCHF45635</v>
      </c>
      <c r="M1958" s="160">
        <f t="shared" si="186"/>
        <v>45635</v>
      </c>
      <c r="N1958" s="158">
        <v>0.94625283875851629</v>
      </c>
      <c r="O1958" s="158">
        <v>0.92949999999999999</v>
      </c>
      <c r="P1958" s="161">
        <f t="shared" si="182"/>
        <v>0.87949999999999995</v>
      </c>
    </row>
    <row r="1959" spans="9:16" x14ac:dyDescent="0.2">
      <c r="I1959" s="158">
        <f t="shared" si="183"/>
        <v>5</v>
      </c>
      <c r="J1959" s="158" t="str">
        <f t="shared" si="184"/>
        <v>USD</v>
      </c>
      <c r="K1959" s="158" t="str">
        <f t="shared" si="185"/>
        <v>CHF</v>
      </c>
      <c r="L1959" s="158" t="str">
        <f t="shared" si="181"/>
        <v>USDCHF45636</v>
      </c>
      <c r="M1959" s="160">
        <f t="shared" si="186"/>
        <v>45636</v>
      </c>
      <c r="N1959" s="158">
        <v>0.94993825401348919</v>
      </c>
      <c r="O1959" s="158">
        <v>0.92669999999999997</v>
      </c>
      <c r="P1959" s="161">
        <f t="shared" si="182"/>
        <v>0.88029999999999997</v>
      </c>
    </row>
    <row r="1960" spans="9:16" x14ac:dyDescent="0.2">
      <c r="I1960" s="158">
        <f t="shared" si="183"/>
        <v>5</v>
      </c>
      <c r="J1960" s="158" t="str">
        <f t="shared" si="184"/>
        <v>USD</v>
      </c>
      <c r="K1960" s="158" t="str">
        <f t="shared" si="185"/>
        <v>CHF</v>
      </c>
      <c r="L1960" s="158" t="str">
        <f t="shared" si="181"/>
        <v>USDCHF45637</v>
      </c>
      <c r="M1960" s="160">
        <f t="shared" si="186"/>
        <v>45637</v>
      </c>
      <c r="N1960" s="158">
        <v>0.95174645474445607</v>
      </c>
      <c r="O1960" s="158">
        <v>0.92800000000000005</v>
      </c>
      <c r="P1960" s="161">
        <f t="shared" si="182"/>
        <v>0.88319999999999999</v>
      </c>
    </row>
    <row r="1961" spans="9:16" x14ac:dyDescent="0.2">
      <c r="I1961" s="158">
        <f t="shared" si="183"/>
        <v>5</v>
      </c>
      <c r="J1961" s="158" t="str">
        <f t="shared" si="184"/>
        <v>USD</v>
      </c>
      <c r="K1961" s="158" t="str">
        <f t="shared" si="185"/>
        <v>CHF</v>
      </c>
      <c r="L1961" s="158" t="str">
        <f t="shared" si="181"/>
        <v>USDCHF45638</v>
      </c>
      <c r="M1961" s="160">
        <f t="shared" si="186"/>
        <v>45638</v>
      </c>
      <c r="N1961" s="158">
        <v>0.95319797922028415</v>
      </c>
      <c r="O1961" s="158">
        <v>0.93189999999999995</v>
      </c>
      <c r="P1961" s="161">
        <f t="shared" si="182"/>
        <v>0.88829999999999998</v>
      </c>
    </row>
    <row r="1962" spans="9:16" x14ac:dyDescent="0.2">
      <c r="I1962" s="158">
        <f t="shared" si="183"/>
        <v>5</v>
      </c>
      <c r="J1962" s="158" t="str">
        <f t="shared" si="184"/>
        <v>USD</v>
      </c>
      <c r="K1962" s="158" t="str">
        <f t="shared" si="185"/>
        <v>CHF</v>
      </c>
      <c r="L1962" s="158" t="str">
        <f t="shared" si="181"/>
        <v>USDCHF45639</v>
      </c>
      <c r="M1962" s="160">
        <f t="shared" si="186"/>
        <v>45639</v>
      </c>
      <c r="N1962" s="158">
        <v>0.95075109336375729</v>
      </c>
      <c r="O1962" s="158">
        <v>0.9385</v>
      </c>
      <c r="P1962" s="161">
        <f t="shared" si="182"/>
        <v>0.89229999999999998</v>
      </c>
    </row>
    <row r="1963" spans="9:16" x14ac:dyDescent="0.2">
      <c r="I1963" s="158">
        <f t="shared" si="183"/>
        <v>5</v>
      </c>
      <c r="J1963" s="158" t="str">
        <f t="shared" si="184"/>
        <v>USD</v>
      </c>
      <c r="K1963" s="158" t="str">
        <f t="shared" si="185"/>
        <v>CHF</v>
      </c>
      <c r="L1963" s="158" t="str">
        <f t="shared" si="181"/>
        <v>USDCHF45640</v>
      </c>
      <c r="M1963" s="160">
        <f t="shared" si="186"/>
        <v>45640</v>
      </c>
      <c r="N1963" s="158">
        <v>0.95075109336375729</v>
      </c>
      <c r="O1963" s="158">
        <v>0.9385</v>
      </c>
      <c r="P1963" s="161">
        <f t="shared" si="182"/>
        <v>0.89229999999999998</v>
      </c>
    </row>
    <row r="1964" spans="9:16" x14ac:dyDescent="0.2">
      <c r="I1964" s="158">
        <f t="shared" si="183"/>
        <v>5</v>
      </c>
      <c r="J1964" s="158" t="str">
        <f t="shared" si="184"/>
        <v>USD</v>
      </c>
      <c r="K1964" s="158" t="str">
        <f t="shared" si="185"/>
        <v>CHF</v>
      </c>
      <c r="L1964" s="158" t="str">
        <f t="shared" si="181"/>
        <v>USDCHF45641</v>
      </c>
      <c r="M1964" s="160">
        <f t="shared" si="186"/>
        <v>45641</v>
      </c>
      <c r="N1964" s="158">
        <v>0.95075109336375729</v>
      </c>
      <c r="O1964" s="158">
        <v>0.9385</v>
      </c>
      <c r="P1964" s="161">
        <f t="shared" si="182"/>
        <v>0.89229999999999998</v>
      </c>
    </row>
    <row r="1965" spans="9:16" x14ac:dyDescent="0.2">
      <c r="I1965" s="158">
        <f t="shared" si="183"/>
        <v>5</v>
      </c>
      <c r="J1965" s="158" t="str">
        <f t="shared" si="184"/>
        <v>USD</v>
      </c>
      <c r="K1965" s="158" t="str">
        <f t="shared" si="185"/>
        <v>CHF</v>
      </c>
      <c r="L1965" s="158" t="str">
        <f t="shared" si="181"/>
        <v>USDCHF45642</v>
      </c>
      <c r="M1965" s="160">
        <f t="shared" si="186"/>
        <v>45642</v>
      </c>
      <c r="N1965" s="158">
        <v>0.95256239283673072</v>
      </c>
      <c r="O1965" s="158">
        <v>0.93720000000000003</v>
      </c>
      <c r="P1965" s="161">
        <f t="shared" si="182"/>
        <v>0.89270000000000005</v>
      </c>
    </row>
    <row r="1966" spans="9:16" x14ac:dyDescent="0.2">
      <c r="I1966" s="158">
        <f t="shared" si="183"/>
        <v>5</v>
      </c>
      <c r="J1966" s="158" t="str">
        <f t="shared" si="184"/>
        <v>USD</v>
      </c>
      <c r="K1966" s="158" t="str">
        <f t="shared" si="185"/>
        <v>CHF</v>
      </c>
      <c r="L1966" s="158" t="str">
        <f t="shared" si="181"/>
        <v>USDCHF45643</v>
      </c>
      <c r="M1966" s="160">
        <f t="shared" si="186"/>
        <v>45643</v>
      </c>
      <c r="N1966" s="158">
        <v>0.95265313899209292</v>
      </c>
      <c r="O1966" s="158">
        <v>0.94130000000000003</v>
      </c>
      <c r="P1966" s="161">
        <f t="shared" si="182"/>
        <v>0.89670000000000005</v>
      </c>
    </row>
    <row r="1967" spans="9:16" x14ac:dyDescent="0.2">
      <c r="I1967" s="158">
        <f t="shared" si="183"/>
        <v>5</v>
      </c>
      <c r="J1967" s="158" t="str">
        <f t="shared" si="184"/>
        <v>USD</v>
      </c>
      <c r="K1967" s="158" t="str">
        <f t="shared" si="185"/>
        <v>CHF</v>
      </c>
      <c r="L1967" s="158" t="str">
        <f t="shared" si="181"/>
        <v>USDCHF45644</v>
      </c>
      <c r="M1967" s="160">
        <f t="shared" si="186"/>
        <v>45644</v>
      </c>
      <c r="N1967" s="158">
        <v>0.95274390243902429</v>
      </c>
      <c r="O1967" s="158">
        <v>0.93820000000000003</v>
      </c>
      <c r="P1967" s="161">
        <f t="shared" si="182"/>
        <v>0.89390000000000003</v>
      </c>
    </row>
    <row r="1968" spans="9:16" x14ac:dyDescent="0.2">
      <c r="I1968" s="158">
        <f t="shared" si="183"/>
        <v>5</v>
      </c>
      <c r="J1968" s="158" t="str">
        <f t="shared" si="184"/>
        <v>USD</v>
      </c>
      <c r="K1968" s="158" t="str">
        <f t="shared" si="185"/>
        <v>CHF</v>
      </c>
      <c r="L1968" s="158" t="str">
        <f t="shared" si="181"/>
        <v>USDCHF45645</v>
      </c>
      <c r="M1968" s="160">
        <f t="shared" si="186"/>
        <v>45645</v>
      </c>
      <c r="N1968" s="158">
        <v>0.96200096200096197</v>
      </c>
      <c r="O1968" s="158">
        <v>0.93189999999999995</v>
      </c>
      <c r="P1968" s="161">
        <f t="shared" si="182"/>
        <v>0.89649999999999996</v>
      </c>
    </row>
    <row r="1969" spans="9:16" x14ac:dyDescent="0.2">
      <c r="I1969" s="158">
        <f t="shared" si="183"/>
        <v>5</v>
      </c>
      <c r="J1969" s="158" t="str">
        <f t="shared" si="184"/>
        <v>USD</v>
      </c>
      <c r="K1969" s="158" t="str">
        <f t="shared" si="185"/>
        <v>CHF</v>
      </c>
      <c r="L1969" s="158" t="str">
        <f t="shared" si="181"/>
        <v>USDCHF45646</v>
      </c>
      <c r="M1969" s="160">
        <f t="shared" si="186"/>
        <v>45646</v>
      </c>
      <c r="N1969" s="158">
        <v>0.9624639076034649</v>
      </c>
      <c r="O1969" s="158">
        <v>0.92969999999999997</v>
      </c>
      <c r="P1969" s="161">
        <f t="shared" si="182"/>
        <v>0.89480000000000004</v>
      </c>
    </row>
    <row r="1970" spans="9:16" x14ac:dyDescent="0.2">
      <c r="I1970" s="158">
        <f t="shared" si="183"/>
        <v>5</v>
      </c>
      <c r="J1970" s="158" t="str">
        <f t="shared" si="184"/>
        <v>USD</v>
      </c>
      <c r="K1970" s="158" t="str">
        <f t="shared" si="185"/>
        <v>CHF</v>
      </c>
      <c r="L1970" s="158" t="str">
        <f t="shared" si="181"/>
        <v>USDCHF45647</v>
      </c>
      <c r="M1970" s="160">
        <f t="shared" si="186"/>
        <v>45647</v>
      </c>
      <c r="N1970" s="158">
        <v>0.9624639076034649</v>
      </c>
      <c r="O1970" s="158">
        <v>0.92969999999999997</v>
      </c>
      <c r="P1970" s="161">
        <f t="shared" si="182"/>
        <v>0.89480000000000004</v>
      </c>
    </row>
    <row r="1971" spans="9:16" x14ac:dyDescent="0.2">
      <c r="I1971" s="158">
        <f t="shared" si="183"/>
        <v>5</v>
      </c>
      <c r="J1971" s="158" t="str">
        <f t="shared" si="184"/>
        <v>USD</v>
      </c>
      <c r="K1971" s="158" t="str">
        <f t="shared" si="185"/>
        <v>CHF</v>
      </c>
      <c r="L1971" s="158" t="str">
        <f t="shared" si="181"/>
        <v>USDCHF45648</v>
      </c>
      <c r="M1971" s="160">
        <f t="shared" si="186"/>
        <v>45648</v>
      </c>
      <c r="N1971" s="158">
        <v>0.9624639076034649</v>
      </c>
      <c r="O1971" s="158">
        <v>0.92969999999999997</v>
      </c>
      <c r="P1971" s="161">
        <f t="shared" si="182"/>
        <v>0.89480000000000004</v>
      </c>
    </row>
    <row r="1972" spans="9:16" x14ac:dyDescent="0.2">
      <c r="I1972" s="158">
        <f t="shared" si="183"/>
        <v>5</v>
      </c>
      <c r="J1972" s="158" t="str">
        <f t="shared" si="184"/>
        <v>USD</v>
      </c>
      <c r="K1972" s="158" t="str">
        <f t="shared" si="185"/>
        <v>CHF</v>
      </c>
      <c r="L1972" s="158" t="str">
        <f t="shared" si="181"/>
        <v>USDCHF45649</v>
      </c>
      <c r="M1972" s="160">
        <f t="shared" si="186"/>
        <v>45649</v>
      </c>
      <c r="N1972" s="158">
        <v>0.96218608678918516</v>
      </c>
      <c r="O1972" s="158">
        <v>0.93359999999999999</v>
      </c>
      <c r="P1972" s="161">
        <f t="shared" si="182"/>
        <v>0.89829999999999999</v>
      </c>
    </row>
    <row r="1973" spans="9:16" x14ac:dyDescent="0.2">
      <c r="I1973" s="158">
        <f t="shared" si="183"/>
        <v>5</v>
      </c>
      <c r="J1973" s="158" t="str">
        <f t="shared" si="184"/>
        <v>USD</v>
      </c>
      <c r="K1973" s="158" t="str">
        <f t="shared" si="185"/>
        <v>CHF</v>
      </c>
      <c r="L1973" s="158" t="str">
        <f t="shared" si="181"/>
        <v>USDCHF45650</v>
      </c>
      <c r="M1973" s="160">
        <f t="shared" si="186"/>
        <v>45650</v>
      </c>
      <c r="N1973" s="158">
        <v>0.96200096200096197</v>
      </c>
      <c r="O1973" s="158">
        <v>0.93579999999999997</v>
      </c>
      <c r="P1973" s="161">
        <f t="shared" si="182"/>
        <v>0.9002</v>
      </c>
    </row>
    <row r="1974" spans="9:16" x14ac:dyDescent="0.2">
      <c r="I1974" s="158">
        <f t="shared" si="183"/>
        <v>5</v>
      </c>
      <c r="J1974" s="158" t="str">
        <f t="shared" si="184"/>
        <v>USD</v>
      </c>
      <c r="K1974" s="158" t="str">
        <f t="shared" si="185"/>
        <v>CHF</v>
      </c>
      <c r="L1974" s="158" t="str">
        <f t="shared" si="181"/>
        <v>USDCHF45651</v>
      </c>
      <c r="M1974" s="160">
        <f t="shared" si="186"/>
        <v>45651</v>
      </c>
      <c r="N1974" s="158">
        <v>0.96200096200096197</v>
      </c>
      <c r="O1974" s="158">
        <v>0.93579999999999997</v>
      </c>
      <c r="P1974" s="161">
        <f t="shared" si="182"/>
        <v>0.9002</v>
      </c>
    </row>
    <row r="1975" spans="9:16" x14ac:dyDescent="0.2">
      <c r="I1975" s="158">
        <f t="shared" si="183"/>
        <v>5</v>
      </c>
      <c r="J1975" s="158" t="str">
        <f t="shared" si="184"/>
        <v>USD</v>
      </c>
      <c r="K1975" s="158" t="str">
        <f t="shared" si="185"/>
        <v>CHF</v>
      </c>
      <c r="L1975" s="158" t="str">
        <f t="shared" si="181"/>
        <v>USDCHF45652</v>
      </c>
      <c r="M1975" s="160">
        <f t="shared" si="186"/>
        <v>45652</v>
      </c>
      <c r="N1975" s="158">
        <v>0.96200096200096197</v>
      </c>
      <c r="O1975" s="158">
        <v>0.93579999999999997</v>
      </c>
      <c r="P1975" s="161">
        <f t="shared" si="182"/>
        <v>0.9002</v>
      </c>
    </row>
    <row r="1976" spans="9:16" x14ac:dyDescent="0.2">
      <c r="I1976" s="158">
        <f t="shared" si="183"/>
        <v>5</v>
      </c>
      <c r="J1976" s="158" t="str">
        <f t="shared" si="184"/>
        <v>USD</v>
      </c>
      <c r="K1976" s="158" t="str">
        <f t="shared" si="185"/>
        <v>CHF</v>
      </c>
      <c r="L1976" s="158" t="str">
        <f t="shared" si="181"/>
        <v>USDCHF45653</v>
      </c>
      <c r="M1976" s="160">
        <f t="shared" si="186"/>
        <v>45653</v>
      </c>
      <c r="N1976" s="158">
        <v>0.95831336847149007</v>
      </c>
      <c r="O1976" s="158">
        <v>0.93959999999999999</v>
      </c>
      <c r="P1976" s="161">
        <f t="shared" si="182"/>
        <v>0.90039999999999998</v>
      </c>
    </row>
    <row r="1977" spans="9:16" x14ac:dyDescent="0.2">
      <c r="I1977" s="158">
        <f t="shared" si="183"/>
        <v>5</v>
      </c>
      <c r="J1977" s="158" t="str">
        <f t="shared" si="184"/>
        <v>USD</v>
      </c>
      <c r="K1977" s="158" t="str">
        <f t="shared" si="185"/>
        <v>CHF</v>
      </c>
      <c r="L1977" s="158" t="str">
        <f t="shared" si="181"/>
        <v>USDCHF45654</v>
      </c>
      <c r="M1977" s="160">
        <f t="shared" si="186"/>
        <v>45654</v>
      </c>
      <c r="N1977" s="158">
        <v>0.95831336847149007</v>
      </c>
      <c r="O1977" s="158">
        <v>0.93959999999999999</v>
      </c>
      <c r="P1977" s="161">
        <f t="shared" si="182"/>
        <v>0.90039999999999998</v>
      </c>
    </row>
    <row r="1978" spans="9:16" x14ac:dyDescent="0.2">
      <c r="I1978" s="158">
        <f t="shared" si="183"/>
        <v>5</v>
      </c>
      <c r="J1978" s="158" t="str">
        <f t="shared" si="184"/>
        <v>USD</v>
      </c>
      <c r="K1978" s="158" t="str">
        <f t="shared" si="185"/>
        <v>CHF</v>
      </c>
      <c r="L1978" s="158" t="str">
        <f t="shared" si="181"/>
        <v>USDCHF45655</v>
      </c>
      <c r="M1978" s="160">
        <f t="shared" si="186"/>
        <v>45655</v>
      </c>
      <c r="N1978" s="158">
        <v>0.95831336847149007</v>
      </c>
      <c r="O1978" s="158">
        <v>0.93959999999999999</v>
      </c>
      <c r="P1978" s="161">
        <f t="shared" si="182"/>
        <v>0.90039999999999998</v>
      </c>
    </row>
    <row r="1979" spans="9:16" x14ac:dyDescent="0.2">
      <c r="I1979" s="158">
        <f t="shared" si="183"/>
        <v>5</v>
      </c>
      <c r="J1979" s="158" t="str">
        <f t="shared" si="184"/>
        <v>USD</v>
      </c>
      <c r="K1979" s="158" t="str">
        <f t="shared" si="185"/>
        <v>CHF</v>
      </c>
      <c r="L1979" s="158" t="str">
        <f t="shared" si="181"/>
        <v>USDCHF45656</v>
      </c>
      <c r="M1979" s="160">
        <f t="shared" si="186"/>
        <v>45656</v>
      </c>
      <c r="N1979" s="158">
        <v>0.9574875526618154</v>
      </c>
      <c r="O1979" s="158">
        <v>0.94350000000000001</v>
      </c>
      <c r="P1979" s="161">
        <f t="shared" si="182"/>
        <v>0.90339999999999998</v>
      </c>
    </row>
    <row r="1980" spans="9:16" x14ac:dyDescent="0.2">
      <c r="I1980" s="158">
        <f t="shared" si="183"/>
        <v>5</v>
      </c>
      <c r="J1980" s="158" t="str">
        <f t="shared" si="184"/>
        <v>USD</v>
      </c>
      <c r="K1980" s="158" t="str">
        <f t="shared" si="185"/>
        <v>CHF</v>
      </c>
      <c r="L1980" s="158" t="str">
        <f t="shared" si="181"/>
        <v>USDCHF45657</v>
      </c>
      <c r="M1980" s="160">
        <f t="shared" si="186"/>
        <v>45657</v>
      </c>
      <c r="N1980" s="158">
        <v>0.96255655019732411</v>
      </c>
      <c r="O1980" s="158">
        <v>0.94120000000000004</v>
      </c>
      <c r="P1980" s="161">
        <f t="shared" si="182"/>
        <v>0.90600000000000003</v>
      </c>
    </row>
    <row r="1981" spans="9:16" x14ac:dyDescent="0.2">
      <c r="I1981" s="158">
        <f t="shared" si="183"/>
        <v>5</v>
      </c>
      <c r="J1981" s="158" t="str">
        <f t="shared" si="184"/>
        <v>USD</v>
      </c>
      <c r="K1981" s="158" t="str">
        <f t="shared" si="185"/>
        <v>CHF</v>
      </c>
      <c r="L1981" s="158" t="str">
        <f t="shared" si="181"/>
        <v>USDCHF45658</v>
      </c>
      <c r="M1981" s="160">
        <f t="shared" si="186"/>
        <v>45658</v>
      </c>
      <c r="N1981" s="158">
        <v>0.96255655019732411</v>
      </c>
      <c r="O1981" s="158">
        <v>0.94120000000000004</v>
      </c>
      <c r="P1981" s="161">
        <f t="shared" si="182"/>
        <v>0.90600000000000003</v>
      </c>
    </row>
    <row r="1982" spans="9:16" x14ac:dyDescent="0.2">
      <c r="I1982" s="158">
        <f t="shared" si="183"/>
        <v>5</v>
      </c>
      <c r="J1982" s="158" t="str">
        <f t="shared" si="184"/>
        <v>USD</v>
      </c>
      <c r="K1982" s="158" t="str">
        <f t="shared" si="185"/>
        <v>CHF</v>
      </c>
      <c r="L1982" s="158" t="str">
        <f t="shared" si="181"/>
        <v>USDCHF45659</v>
      </c>
      <c r="M1982" s="160">
        <f t="shared" si="186"/>
        <v>45659</v>
      </c>
      <c r="N1982" s="158">
        <v>0.9688983625617672</v>
      </c>
      <c r="O1982" s="158">
        <v>0.93710000000000004</v>
      </c>
      <c r="P1982" s="161">
        <f t="shared" si="182"/>
        <v>0.90800000000000003</v>
      </c>
    </row>
    <row r="1983" spans="9:16" x14ac:dyDescent="0.2">
      <c r="I1983" s="158">
        <f t="shared" si="183"/>
        <v>5</v>
      </c>
      <c r="J1983" s="158" t="str">
        <f t="shared" si="184"/>
        <v>USD</v>
      </c>
      <c r="K1983" s="158" t="str">
        <f t="shared" si="185"/>
        <v>CHF</v>
      </c>
      <c r="L1983" s="158" t="str">
        <f t="shared" si="181"/>
        <v>USDCHF45660</v>
      </c>
      <c r="M1983" s="160">
        <f t="shared" si="186"/>
        <v>45660</v>
      </c>
      <c r="N1983" s="158">
        <v>0.9709680551509855</v>
      </c>
      <c r="O1983" s="158">
        <v>0.93620000000000003</v>
      </c>
      <c r="P1983" s="161">
        <f t="shared" si="182"/>
        <v>0.90900000000000003</v>
      </c>
    </row>
    <row r="1984" spans="9:16" x14ac:dyDescent="0.2">
      <c r="I1984" s="158">
        <f t="shared" si="183"/>
        <v>5</v>
      </c>
      <c r="J1984" s="158" t="str">
        <f t="shared" si="184"/>
        <v>USD</v>
      </c>
      <c r="K1984" s="158" t="str">
        <f t="shared" si="185"/>
        <v>CHF</v>
      </c>
      <c r="L1984" s="158" t="str">
        <f t="shared" si="181"/>
        <v>USDCHF45661</v>
      </c>
      <c r="M1984" s="160">
        <f t="shared" si="186"/>
        <v>45661</v>
      </c>
      <c r="N1984" s="158">
        <v>0.9709680551509855</v>
      </c>
      <c r="O1984" s="158">
        <v>0.93620000000000003</v>
      </c>
      <c r="P1984" s="161">
        <f t="shared" si="182"/>
        <v>0.90900000000000003</v>
      </c>
    </row>
    <row r="1985" spans="9:16" x14ac:dyDescent="0.2">
      <c r="I1985" s="158">
        <f t="shared" si="183"/>
        <v>5</v>
      </c>
      <c r="J1985" s="158" t="str">
        <f t="shared" si="184"/>
        <v>USD</v>
      </c>
      <c r="K1985" s="158" t="str">
        <f t="shared" si="185"/>
        <v>CHF</v>
      </c>
      <c r="L1985" s="158" t="str">
        <f t="shared" si="181"/>
        <v>USDCHF45662</v>
      </c>
      <c r="M1985" s="160">
        <f t="shared" si="186"/>
        <v>45662</v>
      </c>
      <c r="N1985" s="158">
        <v>0.9709680551509855</v>
      </c>
      <c r="O1985" s="158">
        <v>0.93620000000000003</v>
      </c>
      <c r="P1985" s="161">
        <f t="shared" si="182"/>
        <v>0.90900000000000003</v>
      </c>
    </row>
    <row r="1986" spans="9:16" x14ac:dyDescent="0.2">
      <c r="I1986" s="158">
        <f t="shared" si="183"/>
        <v>5</v>
      </c>
      <c r="J1986" s="158" t="str">
        <f t="shared" si="184"/>
        <v>USD</v>
      </c>
      <c r="K1986" s="158" t="str">
        <f t="shared" si="185"/>
        <v>CHF</v>
      </c>
      <c r="L1986" s="158" t="str">
        <f t="shared" si="181"/>
        <v>USDCHF45663</v>
      </c>
      <c r="M1986" s="160">
        <f t="shared" si="186"/>
        <v>45663</v>
      </c>
      <c r="N1986" s="158">
        <v>0.95914061001342799</v>
      </c>
      <c r="O1986" s="158">
        <v>0.93959999999999999</v>
      </c>
      <c r="P1986" s="161">
        <f t="shared" si="182"/>
        <v>0.9012</v>
      </c>
    </row>
    <row r="1987" spans="9:16" x14ac:dyDescent="0.2">
      <c r="I1987" s="158">
        <f t="shared" si="183"/>
        <v>5</v>
      </c>
      <c r="J1987" s="158" t="str">
        <f t="shared" si="184"/>
        <v>USD</v>
      </c>
      <c r="K1987" s="158" t="str">
        <f t="shared" si="185"/>
        <v>CHF</v>
      </c>
      <c r="L1987" s="158" t="str">
        <f t="shared" ref="L1987:L2050" si="187">J1987&amp;K1987&amp;M1987</f>
        <v>USDCHF45664</v>
      </c>
      <c r="M1987" s="160">
        <f t="shared" si="186"/>
        <v>45664</v>
      </c>
      <c r="N1987" s="158">
        <v>0.96218608678918516</v>
      </c>
      <c r="O1987" s="158">
        <v>0.94259999999999999</v>
      </c>
      <c r="P1987" s="161">
        <f t="shared" ref="P1987:P2050" si="188">ROUND(N1987*O1987,4)</f>
        <v>0.90700000000000003</v>
      </c>
    </row>
    <row r="1988" spans="9:16" x14ac:dyDescent="0.2">
      <c r="I1988" s="158">
        <f t="shared" ref="I1988:I2051" si="189">IF(M1987=$G$2,I1987+1,I1987)</f>
        <v>5</v>
      </c>
      <c r="J1988" s="158" t="str">
        <f t="shared" ref="J1988:J2051" si="190">VLOOKUP($I1988,$A:$C,2,FALSE)</f>
        <v>USD</v>
      </c>
      <c r="K1988" s="158" t="str">
        <f t="shared" ref="K1988:K2051" si="191">VLOOKUP($I1988,$A:$C,3,FALSE)</f>
        <v>CHF</v>
      </c>
      <c r="L1988" s="158" t="str">
        <f t="shared" si="187"/>
        <v>USDCHF45665</v>
      </c>
      <c r="M1988" s="160">
        <f t="shared" ref="M1988:M2051" si="192">IF(I1988=I1987,M1987+1,$G$1)</f>
        <v>45665</v>
      </c>
      <c r="N1988" s="158">
        <v>0.97219521679953336</v>
      </c>
      <c r="O1988" s="158">
        <v>0.93789999999999996</v>
      </c>
      <c r="P1988" s="161">
        <f t="shared" si="188"/>
        <v>0.91180000000000005</v>
      </c>
    </row>
    <row r="1989" spans="9:16" x14ac:dyDescent="0.2">
      <c r="I1989" s="158">
        <f t="shared" si="189"/>
        <v>5</v>
      </c>
      <c r="J1989" s="158" t="str">
        <f t="shared" si="190"/>
        <v>USD</v>
      </c>
      <c r="K1989" s="158" t="str">
        <f t="shared" si="191"/>
        <v>CHF</v>
      </c>
      <c r="L1989" s="158" t="str">
        <f t="shared" si="187"/>
        <v>USDCHF45666</v>
      </c>
      <c r="M1989" s="160">
        <f t="shared" si="192"/>
        <v>45666</v>
      </c>
      <c r="N1989" s="158">
        <v>0.97040271712760795</v>
      </c>
      <c r="O1989" s="158">
        <v>0.93969999999999998</v>
      </c>
      <c r="P1989" s="161">
        <f t="shared" si="188"/>
        <v>0.91190000000000004</v>
      </c>
    </row>
    <row r="1990" spans="9:16" x14ac:dyDescent="0.2">
      <c r="I1990" s="158">
        <f t="shared" si="189"/>
        <v>5</v>
      </c>
      <c r="J1990" s="158" t="str">
        <f t="shared" si="190"/>
        <v>USD</v>
      </c>
      <c r="K1990" s="158" t="str">
        <f t="shared" si="191"/>
        <v>CHF</v>
      </c>
      <c r="L1990" s="158" t="str">
        <f t="shared" si="187"/>
        <v>USDCHF45667</v>
      </c>
      <c r="M1990" s="160">
        <f t="shared" si="192"/>
        <v>45667</v>
      </c>
      <c r="N1990" s="158">
        <v>0.97049689440993792</v>
      </c>
      <c r="O1990" s="158">
        <v>0.94159999999999999</v>
      </c>
      <c r="P1990" s="161">
        <f t="shared" si="188"/>
        <v>0.91379999999999995</v>
      </c>
    </row>
    <row r="1991" spans="9:16" x14ac:dyDescent="0.2">
      <c r="I1991" s="158">
        <f t="shared" si="189"/>
        <v>5</v>
      </c>
      <c r="J1991" s="158" t="str">
        <f t="shared" si="190"/>
        <v>USD</v>
      </c>
      <c r="K1991" s="158" t="str">
        <f t="shared" si="191"/>
        <v>CHF</v>
      </c>
      <c r="L1991" s="158" t="str">
        <f t="shared" si="187"/>
        <v>USDCHF45668</v>
      </c>
      <c r="M1991" s="160">
        <f t="shared" si="192"/>
        <v>45668</v>
      </c>
      <c r="N1991" s="158">
        <v>0.97049689440993792</v>
      </c>
      <c r="O1991" s="158">
        <v>0.94159999999999999</v>
      </c>
      <c r="P1991" s="161">
        <f t="shared" si="188"/>
        <v>0.91379999999999995</v>
      </c>
    </row>
    <row r="1992" spans="9:16" x14ac:dyDescent="0.2">
      <c r="I1992" s="158">
        <f t="shared" si="189"/>
        <v>5</v>
      </c>
      <c r="J1992" s="158" t="str">
        <f t="shared" si="190"/>
        <v>USD</v>
      </c>
      <c r="K1992" s="158" t="str">
        <f t="shared" si="191"/>
        <v>CHF</v>
      </c>
      <c r="L1992" s="158" t="str">
        <f t="shared" si="187"/>
        <v>USDCHF45669</v>
      </c>
      <c r="M1992" s="160">
        <f t="shared" si="192"/>
        <v>45669</v>
      </c>
      <c r="N1992" s="158">
        <v>0.97049689440993792</v>
      </c>
      <c r="O1992" s="158">
        <v>0.94159999999999999</v>
      </c>
      <c r="P1992" s="161">
        <f t="shared" si="188"/>
        <v>0.91379999999999995</v>
      </c>
    </row>
    <row r="1993" spans="9:16" x14ac:dyDescent="0.2">
      <c r="I1993" s="158">
        <f t="shared" si="189"/>
        <v>5</v>
      </c>
      <c r="J1993" s="158" t="str">
        <f t="shared" si="190"/>
        <v>USD</v>
      </c>
      <c r="K1993" s="158" t="str">
        <f t="shared" si="191"/>
        <v>CHF</v>
      </c>
      <c r="L1993" s="158" t="str">
        <f t="shared" si="187"/>
        <v>USDCHF45670</v>
      </c>
      <c r="M1993" s="160">
        <f t="shared" si="192"/>
        <v>45670</v>
      </c>
      <c r="N1993" s="158">
        <v>0.98058442831927828</v>
      </c>
      <c r="O1993" s="158">
        <v>0.93459999999999999</v>
      </c>
      <c r="P1993" s="161">
        <f t="shared" si="188"/>
        <v>0.91649999999999998</v>
      </c>
    </row>
    <row r="1994" spans="9:16" x14ac:dyDescent="0.2">
      <c r="I1994" s="158">
        <f t="shared" si="189"/>
        <v>5</v>
      </c>
      <c r="J1994" s="158" t="str">
        <f t="shared" si="190"/>
        <v>USD</v>
      </c>
      <c r="K1994" s="158" t="str">
        <f t="shared" si="191"/>
        <v>CHF</v>
      </c>
      <c r="L1994" s="158" t="str">
        <f t="shared" si="187"/>
        <v>USDCHF45671</v>
      </c>
      <c r="M1994" s="160">
        <f t="shared" si="192"/>
        <v>45671</v>
      </c>
      <c r="N1994" s="158">
        <v>0.9760858955588092</v>
      </c>
      <c r="O1994" s="158">
        <v>0.9395</v>
      </c>
      <c r="P1994" s="161">
        <f t="shared" si="188"/>
        <v>0.91700000000000004</v>
      </c>
    </row>
    <row r="1995" spans="9:16" x14ac:dyDescent="0.2">
      <c r="I1995" s="158">
        <f t="shared" si="189"/>
        <v>5</v>
      </c>
      <c r="J1995" s="158" t="str">
        <f t="shared" si="190"/>
        <v>USD</v>
      </c>
      <c r="K1995" s="158" t="str">
        <f t="shared" si="191"/>
        <v>CHF</v>
      </c>
      <c r="L1995" s="158" t="str">
        <f t="shared" si="187"/>
        <v>USDCHF45672</v>
      </c>
      <c r="M1995" s="160">
        <f t="shared" si="192"/>
        <v>45672</v>
      </c>
      <c r="N1995" s="158">
        <v>0.970873786407767</v>
      </c>
      <c r="O1995" s="158">
        <v>0.93940000000000001</v>
      </c>
      <c r="P1995" s="161">
        <f t="shared" si="188"/>
        <v>0.91200000000000003</v>
      </c>
    </row>
    <row r="1996" spans="9:16" x14ac:dyDescent="0.2">
      <c r="I1996" s="158">
        <f t="shared" si="189"/>
        <v>5</v>
      </c>
      <c r="J1996" s="158" t="str">
        <f t="shared" si="190"/>
        <v>USD</v>
      </c>
      <c r="K1996" s="158" t="str">
        <f t="shared" si="191"/>
        <v>CHF</v>
      </c>
      <c r="L1996" s="158" t="str">
        <f t="shared" si="187"/>
        <v>USDCHF45673</v>
      </c>
      <c r="M1996" s="160">
        <f t="shared" si="192"/>
        <v>45673</v>
      </c>
      <c r="N1996" s="158">
        <v>0.97352024922118385</v>
      </c>
      <c r="O1996" s="158">
        <v>0.93759999999999999</v>
      </c>
      <c r="P1996" s="161">
        <f t="shared" si="188"/>
        <v>0.91279999999999994</v>
      </c>
    </row>
    <row r="1997" spans="9:16" x14ac:dyDescent="0.2">
      <c r="I1997" s="158">
        <f t="shared" si="189"/>
        <v>5</v>
      </c>
      <c r="J1997" s="158" t="str">
        <f t="shared" si="190"/>
        <v>USD</v>
      </c>
      <c r="K1997" s="158" t="str">
        <f t="shared" si="191"/>
        <v>CHF</v>
      </c>
      <c r="L1997" s="158" t="str">
        <f t="shared" si="187"/>
        <v>USDCHF45674</v>
      </c>
      <c r="M1997" s="160">
        <f t="shared" si="192"/>
        <v>45674</v>
      </c>
      <c r="N1997" s="158">
        <v>0.97106234220236931</v>
      </c>
      <c r="O1997" s="158">
        <v>0.93940000000000001</v>
      </c>
      <c r="P1997" s="161">
        <f t="shared" si="188"/>
        <v>0.91220000000000001</v>
      </c>
    </row>
    <row r="1998" spans="9:16" x14ac:dyDescent="0.2">
      <c r="I1998" s="158">
        <f t="shared" si="189"/>
        <v>5</v>
      </c>
      <c r="J1998" s="158" t="str">
        <f t="shared" si="190"/>
        <v>USD</v>
      </c>
      <c r="K1998" s="158" t="str">
        <f t="shared" si="191"/>
        <v>CHF</v>
      </c>
      <c r="L1998" s="158" t="str">
        <f t="shared" si="187"/>
        <v>USDCHF45675</v>
      </c>
      <c r="M1998" s="160">
        <f t="shared" si="192"/>
        <v>45675</v>
      </c>
      <c r="N1998" s="158">
        <v>0.97106234220236931</v>
      </c>
      <c r="O1998" s="158">
        <v>0.93940000000000001</v>
      </c>
      <c r="P1998" s="161">
        <f t="shared" si="188"/>
        <v>0.91220000000000001</v>
      </c>
    </row>
    <row r="1999" spans="9:16" x14ac:dyDescent="0.2">
      <c r="I1999" s="158">
        <f t="shared" si="189"/>
        <v>5</v>
      </c>
      <c r="J1999" s="158" t="str">
        <f t="shared" si="190"/>
        <v>USD</v>
      </c>
      <c r="K1999" s="158" t="str">
        <f t="shared" si="191"/>
        <v>CHF</v>
      </c>
      <c r="L1999" s="158" t="str">
        <f t="shared" si="187"/>
        <v>USDCHF45676</v>
      </c>
      <c r="M1999" s="160">
        <f t="shared" si="192"/>
        <v>45676</v>
      </c>
      <c r="N1999" s="158">
        <v>0.97106234220236931</v>
      </c>
      <c r="O1999" s="158">
        <v>0.93940000000000001</v>
      </c>
      <c r="P1999" s="161">
        <f t="shared" si="188"/>
        <v>0.91220000000000001</v>
      </c>
    </row>
    <row r="2000" spans="9:16" x14ac:dyDescent="0.2">
      <c r="I2000" s="158">
        <f t="shared" si="189"/>
        <v>5</v>
      </c>
      <c r="J2000" s="158" t="str">
        <f t="shared" si="190"/>
        <v>USD</v>
      </c>
      <c r="K2000" s="158" t="str">
        <f t="shared" si="191"/>
        <v>CHF</v>
      </c>
      <c r="L2000" s="158" t="str">
        <f t="shared" si="187"/>
        <v>USDCHF45677</v>
      </c>
      <c r="M2000" s="160">
        <f t="shared" si="192"/>
        <v>45677</v>
      </c>
      <c r="N2000" s="158">
        <v>0.96936797208220238</v>
      </c>
      <c r="O2000" s="158">
        <v>0.94289999999999996</v>
      </c>
      <c r="P2000" s="161">
        <f t="shared" si="188"/>
        <v>0.91400000000000003</v>
      </c>
    </row>
    <row r="2001" spans="9:16" x14ac:dyDescent="0.2">
      <c r="I2001" s="158">
        <f t="shared" si="189"/>
        <v>5</v>
      </c>
      <c r="J2001" s="158" t="str">
        <f t="shared" si="190"/>
        <v>USD</v>
      </c>
      <c r="K2001" s="158" t="str">
        <f t="shared" si="191"/>
        <v>CHF</v>
      </c>
      <c r="L2001" s="158" t="str">
        <f t="shared" si="187"/>
        <v>USDCHF45678</v>
      </c>
      <c r="M2001" s="160">
        <f t="shared" si="192"/>
        <v>45678</v>
      </c>
      <c r="N2001" s="158">
        <v>0.96553055904219365</v>
      </c>
      <c r="O2001" s="158">
        <v>0.94269999999999998</v>
      </c>
      <c r="P2001" s="161">
        <f t="shared" si="188"/>
        <v>0.91020000000000001</v>
      </c>
    </row>
    <row r="2002" spans="9:16" x14ac:dyDescent="0.2">
      <c r="I2002" s="158">
        <f t="shared" si="189"/>
        <v>5</v>
      </c>
      <c r="J2002" s="158" t="str">
        <f t="shared" si="190"/>
        <v>USD</v>
      </c>
      <c r="K2002" s="158" t="str">
        <f t="shared" si="191"/>
        <v>CHF</v>
      </c>
      <c r="L2002" s="158" t="str">
        <f t="shared" si="187"/>
        <v>USDCHF45679</v>
      </c>
      <c r="M2002" s="160">
        <f t="shared" si="192"/>
        <v>45679</v>
      </c>
      <c r="N2002" s="158">
        <v>0.95757923968208369</v>
      </c>
      <c r="O2002" s="158">
        <v>0.94489999999999996</v>
      </c>
      <c r="P2002" s="161">
        <f t="shared" si="188"/>
        <v>0.90480000000000005</v>
      </c>
    </row>
    <row r="2003" spans="9:16" x14ac:dyDescent="0.2">
      <c r="I2003" s="158">
        <f t="shared" si="189"/>
        <v>5</v>
      </c>
      <c r="J2003" s="158" t="str">
        <f t="shared" si="190"/>
        <v>USD</v>
      </c>
      <c r="K2003" s="158" t="str">
        <f t="shared" si="191"/>
        <v>CHF</v>
      </c>
      <c r="L2003" s="158" t="str">
        <f t="shared" si="187"/>
        <v>USDCHF45680</v>
      </c>
      <c r="M2003" s="160">
        <f t="shared" si="192"/>
        <v>45680</v>
      </c>
      <c r="N2003" s="158">
        <v>0.96116878123798544</v>
      </c>
      <c r="O2003" s="158">
        <v>0.94420000000000004</v>
      </c>
      <c r="P2003" s="161">
        <f t="shared" si="188"/>
        <v>0.90749999999999997</v>
      </c>
    </row>
    <row r="2004" spans="9:16" x14ac:dyDescent="0.2">
      <c r="I2004" s="158">
        <f t="shared" si="189"/>
        <v>5</v>
      </c>
      <c r="J2004" s="158" t="str">
        <f t="shared" si="190"/>
        <v>USD</v>
      </c>
      <c r="K2004" s="158" t="str">
        <f t="shared" si="191"/>
        <v>CHF</v>
      </c>
      <c r="L2004" s="158" t="str">
        <f t="shared" si="187"/>
        <v>USDCHF45681</v>
      </c>
      <c r="M2004" s="160">
        <f t="shared" si="192"/>
        <v>45681</v>
      </c>
      <c r="N2004" s="158">
        <v>0.9549274255156609</v>
      </c>
      <c r="O2004" s="158">
        <v>0.94940000000000002</v>
      </c>
      <c r="P2004" s="161">
        <f t="shared" si="188"/>
        <v>0.90659999999999996</v>
      </c>
    </row>
    <row r="2005" spans="9:16" x14ac:dyDescent="0.2">
      <c r="I2005" s="158">
        <f t="shared" si="189"/>
        <v>5</v>
      </c>
      <c r="J2005" s="158" t="str">
        <f t="shared" si="190"/>
        <v>USD</v>
      </c>
      <c r="K2005" s="158" t="str">
        <f t="shared" si="191"/>
        <v>CHF</v>
      </c>
      <c r="L2005" s="158" t="str">
        <f t="shared" si="187"/>
        <v>USDCHF45682</v>
      </c>
      <c r="M2005" s="160">
        <f t="shared" si="192"/>
        <v>45682</v>
      </c>
      <c r="N2005" s="158">
        <v>0.9549274255156609</v>
      </c>
      <c r="O2005" s="158">
        <v>0.94940000000000002</v>
      </c>
      <c r="P2005" s="161">
        <f t="shared" si="188"/>
        <v>0.90659999999999996</v>
      </c>
    </row>
    <row r="2006" spans="9:16" x14ac:dyDescent="0.2">
      <c r="I2006" s="158">
        <f t="shared" si="189"/>
        <v>5</v>
      </c>
      <c r="J2006" s="158" t="str">
        <f t="shared" si="190"/>
        <v>USD</v>
      </c>
      <c r="K2006" s="158" t="str">
        <f t="shared" si="191"/>
        <v>CHF</v>
      </c>
      <c r="L2006" s="158" t="str">
        <f t="shared" si="187"/>
        <v>USDCHF45683</v>
      </c>
      <c r="M2006" s="160">
        <f t="shared" si="192"/>
        <v>45683</v>
      </c>
      <c r="N2006" s="158">
        <v>0.9549274255156609</v>
      </c>
      <c r="O2006" s="158">
        <v>0.94940000000000002</v>
      </c>
      <c r="P2006" s="161">
        <f t="shared" si="188"/>
        <v>0.90659999999999996</v>
      </c>
    </row>
    <row r="2007" spans="9:16" x14ac:dyDescent="0.2">
      <c r="I2007" s="158">
        <f t="shared" si="189"/>
        <v>5</v>
      </c>
      <c r="J2007" s="158" t="str">
        <f t="shared" si="190"/>
        <v>USD</v>
      </c>
      <c r="K2007" s="158" t="str">
        <f t="shared" si="191"/>
        <v>CHF</v>
      </c>
      <c r="L2007" s="158" t="str">
        <f t="shared" si="187"/>
        <v>USDCHF45684</v>
      </c>
      <c r="M2007" s="160">
        <f t="shared" si="192"/>
        <v>45684</v>
      </c>
      <c r="N2007" s="158">
        <v>0.94966761633428309</v>
      </c>
      <c r="O2007" s="158">
        <v>0.94530000000000003</v>
      </c>
      <c r="P2007" s="161">
        <f t="shared" si="188"/>
        <v>0.89770000000000005</v>
      </c>
    </row>
    <row r="2008" spans="9:16" x14ac:dyDescent="0.2">
      <c r="I2008" s="158">
        <f t="shared" si="189"/>
        <v>5</v>
      </c>
      <c r="J2008" s="158" t="str">
        <f t="shared" si="190"/>
        <v>USD</v>
      </c>
      <c r="K2008" s="158" t="str">
        <f t="shared" si="191"/>
        <v>CHF</v>
      </c>
      <c r="L2008" s="158" t="str">
        <f t="shared" si="187"/>
        <v>USDCHF45685</v>
      </c>
      <c r="M2008" s="160">
        <f t="shared" si="192"/>
        <v>45685</v>
      </c>
      <c r="N2008" s="158">
        <v>0.95960080606467713</v>
      </c>
      <c r="O2008" s="158">
        <v>0.94410000000000005</v>
      </c>
      <c r="P2008" s="161">
        <f t="shared" si="188"/>
        <v>0.90600000000000003</v>
      </c>
    </row>
    <row r="2009" spans="9:16" x14ac:dyDescent="0.2">
      <c r="I2009" s="158">
        <f t="shared" si="189"/>
        <v>5</v>
      </c>
      <c r="J2009" s="158" t="str">
        <f t="shared" si="190"/>
        <v>USD</v>
      </c>
      <c r="K2009" s="158" t="str">
        <f t="shared" si="191"/>
        <v>CHF</v>
      </c>
      <c r="L2009" s="158" t="str">
        <f t="shared" si="187"/>
        <v>USDCHF45686</v>
      </c>
      <c r="M2009" s="160">
        <f t="shared" si="192"/>
        <v>45686</v>
      </c>
      <c r="N2009" s="158">
        <v>0.96190842631781448</v>
      </c>
      <c r="O2009" s="158">
        <v>0.94299999999999995</v>
      </c>
      <c r="P2009" s="161">
        <f t="shared" si="188"/>
        <v>0.90710000000000002</v>
      </c>
    </row>
    <row r="2010" spans="9:16" x14ac:dyDescent="0.2">
      <c r="I2010" s="158">
        <f t="shared" si="189"/>
        <v>5</v>
      </c>
      <c r="J2010" s="158" t="str">
        <f t="shared" si="190"/>
        <v>USD</v>
      </c>
      <c r="K2010" s="158" t="str">
        <f t="shared" si="191"/>
        <v>CHF</v>
      </c>
      <c r="L2010" s="158" t="str">
        <f t="shared" si="187"/>
        <v>USDCHF45687</v>
      </c>
      <c r="M2010" s="160">
        <f t="shared" si="192"/>
        <v>45687</v>
      </c>
      <c r="N2010" s="158">
        <v>0.96126117466115546</v>
      </c>
      <c r="O2010" s="158">
        <v>0.94410000000000005</v>
      </c>
      <c r="P2010" s="161">
        <f t="shared" si="188"/>
        <v>0.90749999999999997</v>
      </c>
    </row>
    <row r="2011" spans="9:16" x14ac:dyDescent="0.2">
      <c r="I2011" s="158">
        <f t="shared" si="189"/>
        <v>5</v>
      </c>
      <c r="J2011" s="158" t="str">
        <f t="shared" si="190"/>
        <v>USD</v>
      </c>
      <c r="K2011" s="158" t="str">
        <f t="shared" si="191"/>
        <v>CHF</v>
      </c>
      <c r="L2011" s="158" t="str">
        <f t="shared" si="187"/>
        <v>USDCHF45688</v>
      </c>
      <c r="M2011" s="160">
        <f t="shared" si="192"/>
        <v>45688</v>
      </c>
      <c r="N2011" s="158">
        <v>0.96218608678918516</v>
      </c>
      <c r="O2011" s="158">
        <v>0.94489999999999996</v>
      </c>
      <c r="P2011" s="161">
        <f t="shared" si="188"/>
        <v>0.90920000000000001</v>
      </c>
    </row>
    <row r="2012" spans="9:16" x14ac:dyDescent="0.2">
      <c r="I2012" s="158">
        <f t="shared" si="189"/>
        <v>5</v>
      </c>
      <c r="J2012" s="158" t="str">
        <f t="shared" si="190"/>
        <v>USD</v>
      </c>
      <c r="K2012" s="158" t="str">
        <f t="shared" si="191"/>
        <v>CHF</v>
      </c>
      <c r="L2012" s="158" t="str">
        <f t="shared" si="187"/>
        <v>USDCHF45689</v>
      </c>
      <c r="M2012" s="160">
        <f t="shared" si="192"/>
        <v>45689</v>
      </c>
      <c r="N2012" s="158">
        <v>0.96218608678918516</v>
      </c>
      <c r="O2012" s="158">
        <v>0.94489999999999996</v>
      </c>
      <c r="P2012" s="161">
        <f t="shared" si="188"/>
        <v>0.90920000000000001</v>
      </c>
    </row>
    <row r="2013" spans="9:16" x14ac:dyDescent="0.2">
      <c r="I2013" s="158">
        <f t="shared" si="189"/>
        <v>5</v>
      </c>
      <c r="J2013" s="158" t="str">
        <f t="shared" si="190"/>
        <v>USD</v>
      </c>
      <c r="K2013" s="158" t="str">
        <f t="shared" si="191"/>
        <v>CHF</v>
      </c>
      <c r="L2013" s="158" t="str">
        <f t="shared" si="187"/>
        <v>USDCHF45690</v>
      </c>
      <c r="M2013" s="160">
        <f t="shared" si="192"/>
        <v>45690</v>
      </c>
      <c r="N2013" s="158">
        <v>0.96218608678918516</v>
      </c>
      <c r="O2013" s="158">
        <v>0.94489999999999996</v>
      </c>
      <c r="P2013" s="161">
        <f t="shared" si="188"/>
        <v>0.90920000000000001</v>
      </c>
    </row>
    <row r="2014" spans="9:16" x14ac:dyDescent="0.2">
      <c r="I2014" s="158">
        <f t="shared" si="189"/>
        <v>5</v>
      </c>
      <c r="J2014" s="158" t="str">
        <f t="shared" si="190"/>
        <v>USD</v>
      </c>
      <c r="K2014" s="158" t="str">
        <f t="shared" si="191"/>
        <v>CHF</v>
      </c>
      <c r="L2014" s="158" t="str">
        <f t="shared" si="187"/>
        <v>USDCHF45691</v>
      </c>
      <c r="M2014" s="160">
        <f t="shared" si="192"/>
        <v>45691</v>
      </c>
      <c r="N2014" s="158">
        <v>0.97333073778469914</v>
      </c>
      <c r="O2014" s="158">
        <v>0.93930000000000002</v>
      </c>
      <c r="P2014" s="161">
        <f t="shared" si="188"/>
        <v>0.91420000000000001</v>
      </c>
    </row>
    <row r="2015" spans="9:16" x14ac:dyDescent="0.2">
      <c r="I2015" s="158">
        <f t="shared" si="189"/>
        <v>5</v>
      </c>
      <c r="J2015" s="158" t="str">
        <f t="shared" si="190"/>
        <v>USD</v>
      </c>
      <c r="K2015" s="158" t="str">
        <f t="shared" si="191"/>
        <v>CHF</v>
      </c>
      <c r="L2015" s="158" t="str">
        <f t="shared" si="187"/>
        <v>USDCHF45692</v>
      </c>
      <c r="M2015" s="160">
        <f t="shared" si="192"/>
        <v>45692</v>
      </c>
      <c r="N2015" s="158">
        <v>0.96758587324625056</v>
      </c>
      <c r="O2015" s="158">
        <v>0.93959999999999999</v>
      </c>
      <c r="P2015" s="161">
        <f t="shared" si="188"/>
        <v>0.90910000000000002</v>
      </c>
    </row>
    <row r="2016" spans="9:16" x14ac:dyDescent="0.2">
      <c r="I2016" s="158">
        <f t="shared" si="189"/>
        <v>5</v>
      </c>
      <c r="J2016" s="158" t="str">
        <f t="shared" si="190"/>
        <v>USD</v>
      </c>
      <c r="K2016" s="158" t="str">
        <f t="shared" si="191"/>
        <v>CHF</v>
      </c>
      <c r="L2016" s="158" t="str">
        <f t="shared" si="187"/>
        <v>USDCHF45693</v>
      </c>
      <c r="M2016" s="160">
        <f t="shared" si="192"/>
        <v>45693</v>
      </c>
      <c r="N2016" s="158">
        <v>0.95950873152945693</v>
      </c>
      <c r="O2016" s="158">
        <v>0.9395</v>
      </c>
      <c r="P2016" s="161">
        <f t="shared" si="188"/>
        <v>0.90149999999999997</v>
      </c>
    </row>
    <row r="2017" spans="9:16" x14ac:dyDescent="0.2">
      <c r="I2017" s="158">
        <f t="shared" si="189"/>
        <v>5</v>
      </c>
      <c r="J2017" s="158" t="str">
        <f t="shared" si="190"/>
        <v>USD</v>
      </c>
      <c r="K2017" s="158" t="str">
        <f t="shared" si="191"/>
        <v>CHF</v>
      </c>
      <c r="L2017" s="158" t="str">
        <f t="shared" si="187"/>
        <v>USDCHF45694</v>
      </c>
      <c r="M2017" s="160">
        <f t="shared" si="192"/>
        <v>45694</v>
      </c>
      <c r="N2017" s="158">
        <v>0.96525096525096521</v>
      </c>
      <c r="O2017" s="158">
        <v>0.9385</v>
      </c>
      <c r="P2017" s="161">
        <f t="shared" si="188"/>
        <v>0.90590000000000004</v>
      </c>
    </row>
    <row r="2018" spans="9:16" x14ac:dyDescent="0.2">
      <c r="I2018" s="158">
        <f t="shared" si="189"/>
        <v>5</v>
      </c>
      <c r="J2018" s="158" t="str">
        <f t="shared" si="190"/>
        <v>USD</v>
      </c>
      <c r="K2018" s="158" t="str">
        <f t="shared" si="191"/>
        <v>CHF</v>
      </c>
      <c r="L2018" s="158" t="str">
        <f t="shared" si="187"/>
        <v>USDCHF45695</v>
      </c>
      <c r="M2018" s="160">
        <f t="shared" si="192"/>
        <v>45695</v>
      </c>
      <c r="N2018" s="158">
        <v>0.96366965404259408</v>
      </c>
      <c r="O2018" s="158">
        <v>0.94179999999999997</v>
      </c>
      <c r="P2018" s="161">
        <f t="shared" si="188"/>
        <v>0.90759999999999996</v>
      </c>
    </row>
    <row r="2019" spans="9:16" x14ac:dyDescent="0.2">
      <c r="I2019" s="158">
        <f t="shared" si="189"/>
        <v>5</v>
      </c>
      <c r="J2019" s="158" t="str">
        <f t="shared" si="190"/>
        <v>USD</v>
      </c>
      <c r="K2019" s="158" t="str">
        <f t="shared" si="191"/>
        <v>CHF</v>
      </c>
      <c r="L2019" s="158" t="str">
        <f t="shared" si="187"/>
        <v>USDCHF45696</v>
      </c>
      <c r="M2019" s="160">
        <f t="shared" si="192"/>
        <v>45696</v>
      </c>
      <c r="N2019" s="158">
        <v>0.96366965404259408</v>
      </c>
      <c r="O2019" s="158">
        <v>0.94179999999999997</v>
      </c>
      <c r="P2019" s="161">
        <f t="shared" si="188"/>
        <v>0.90759999999999996</v>
      </c>
    </row>
    <row r="2020" spans="9:16" x14ac:dyDescent="0.2">
      <c r="I2020" s="158">
        <f t="shared" si="189"/>
        <v>5</v>
      </c>
      <c r="J2020" s="158" t="str">
        <f t="shared" si="190"/>
        <v>USD</v>
      </c>
      <c r="K2020" s="158" t="str">
        <f t="shared" si="191"/>
        <v>CHF</v>
      </c>
      <c r="L2020" s="158" t="str">
        <f t="shared" si="187"/>
        <v>USDCHF45697</v>
      </c>
      <c r="M2020" s="160">
        <f t="shared" si="192"/>
        <v>45697</v>
      </c>
      <c r="N2020" s="158">
        <v>0.96366965404259408</v>
      </c>
      <c r="O2020" s="158">
        <v>0.94179999999999997</v>
      </c>
      <c r="P2020" s="161">
        <f t="shared" si="188"/>
        <v>0.90759999999999996</v>
      </c>
    </row>
    <row r="2021" spans="9:16" x14ac:dyDescent="0.2">
      <c r="I2021" s="158">
        <f t="shared" si="189"/>
        <v>5</v>
      </c>
      <c r="J2021" s="158" t="str">
        <f t="shared" si="190"/>
        <v>USD</v>
      </c>
      <c r="K2021" s="158" t="str">
        <f t="shared" si="191"/>
        <v>CHF</v>
      </c>
      <c r="L2021" s="158" t="str">
        <f t="shared" si="187"/>
        <v>USDCHF45698</v>
      </c>
      <c r="M2021" s="160">
        <f t="shared" si="192"/>
        <v>45698</v>
      </c>
      <c r="N2021" s="158">
        <v>0.96899224806201545</v>
      </c>
      <c r="O2021" s="158">
        <v>0.93959999999999999</v>
      </c>
      <c r="P2021" s="161">
        <f t="shared" si="188"/>
        <v>0.91049999999999998</v>
      </c>
    </row>
    <row r="2022" spans="9:16" x14ac:dyDescent="0.2">
      <c r="I2022" s="158">
        <f t="shared" si="189"/>
        <v>5</v>
      </c>
      <c r="J2022" s="158" t="str">
        <f t="shared" si="190"/>
        <v>USD</v>
      </c>
      <c r="K2022" s="158" t="str">
        <f t="shared" si="191"/>
        <v>CHF</v>
      </c>
      <c r="L2022" s="158" t="str">
        <f t="shared" si="187"/>
        <v>USDCHF45699</v>
      </c>
      <c r="M2022" s="160">
        <f t="shared" si="192"/>
        <v>45699</v>
      </c>
      <c r="N2022" s="158">
        <v>0.96861681518791165</v>
      </c>
      <c r="O2022" s="158">
        <v>0.94289999999999996</v>
      </c>
      <c r="P2022" s="161">
        <f t="shared" si="188"/>
        <v>0.9133</v>
      </c>
    </row>
    <row r="2023" spans="9:16" x14ac:dyDescent="0.2">
      <c r="I2023" s="158">
        <f t="shared" si="189"/>
        <v>5</v>
      </c>
      <c r="J2023" s="158" t="str">
        <f t="shared" si="190"/>
        <v>USD</v>
      </c>
      <c r="K2023" s="158" t="str">
        <f t="shared" si="191"/>
        <v>CHF</v>
      </c>
      <c r="L2023" s="158" t="str">
        <f t="shared" si="187"/>
        <v>USDCHF45700</v>
      </c>
      <c r="M2023" s="160">
        <f t="shared" si="192"/>
        <v>45700</v>
      </c>
      <c r="N2023" s="158">
        <v>0.96432015429122475</v>
      </c>
      <c r="O2023" s="158">
        <v>0.94569999999999999</v>
      </c>
      <c r="P2023" s="161">
        <f t="shared" si="188"/>
        <v>0.91200000000000003</v>
      </c>
    </row>
    <row r="2024" spans="9:16" x14ac:dyDescent="0.2">
      <c r="I2024" s="158">
        <f t="shared" si="189"/>
        <v>5</v>
      </c>
      <c r="J2024" s="158" t="str">
        <f t="shared" si="190"/>
        <v>USD</v>
      </c>
      <c r="K2024" s="158" t="str">
        <f t="shared" si="191"/>
        <v>CHF</v>
      </c>
      <c r="L2024" s="158" t="str">
        <f t="shared" si="187"/>
        <v>USDCHF45701</v>
      </c>
      <c r="M2024" s="160">
        <f t="shared" si="192"/>
        <v>45701</v>
      </c>
      <c r="N2024" s="158">
        <v>0.9624639076034649</v>
      </c>
      <c r="O2024" s="158">
        <v>0.94210000000000005</v>
      </c>
      <c r="P2024" s="161">
        <f t="shared" si="188"/>
        <v>0.90669999999999995</v>
      </c>
    </row>
    <row r="2025" spans="9:16" x14ac:dyDescent="0.2">
      <c r="I2025" s="158">
        <f t="shared" si="189"/>
        <v>5</v>
      </c>
      <c r="J2025" s="158" t="str">
        <f t="shared" si="190"/>
        <v>USD</v>
      </c>
      <c r="K2025" s="158" t="str">
        <f t="shared" si="191"/>
        <v>CHF</v>
      </c>
      <c r="L2025" s="158" t="str">
        <f t="shared" si="187"/>
        <v>USDCHF45702</v>
      </c>
      <c r="M2025" s="160">
        <f t="shared" si="192"/>
        <v>45702</v>
      </c>
      <c r="N2025" s="158">
        <v>0.95438060698606597</v>
      </c>
      <c r="O2025" s="158">
        <v>0.94420000000000004</v>
      </c>
      <c r="P2025" s="161">
        <f t="shared" si="188"/>
        <v>0.90110000000000001</v>
      </c>
    </row>
    <row r="2026" spans="9:16" x14ac:dyDescent="0.2">
      <c r="I2026" s="158">
        <f t="shared" si="189"/>
        <v>5</v>
      </c>
      <c r="J2026" s="158" t="str">
        <f t="shared" si="190"/>
        <v>USD</v>
      </c>
      <c r="K2026" s="158" t="str">
        <f t="shared" si="191"/>
        <v>CHF</v>
      </c>
      <c r="L2026" s="158" t="str">
        <f t="shared" si="187"/>
        <v>USDCHF45703</v>
      </c>
      <c r="M2026" s="160">
        <f t="shared" si="192"/>
        <v>45703</v>
      </c>
      <c r="N2026" s="158">
        <v>0.95438060698606597</v>
      </c>
      <c r="O2026" s="158">
        <v>0.94420000000000004</v>
      </c>
      <c r="P2026" s="161">
        <f t="shared" si="188"/>
        <v>0.90110000000000001</v>
      </c>
    </row>
    <row r="2027" spans="9:16" x14ac:dyDescent="0.2">
      <c r="I2027" s="158">
        <f t="shared" si="189"/>
        <v>5</v>
      </c>
      <c r="J2027" s="158" t="str">
        <f t="shared" si="190"/>
        <v>USD</v>
      </c>
      <c r="K2027" s="158" t="str">
        <f t="shared" si="191"/>
        <v>CHF</v>
      </c>
      <c r="L2027" s="158" t="str">
        <f t="shared" si="187"/>
        <v>USDCHF45704</v>
      </c>
      <c r="M2027" s="160">
        <f t="shared" si="192"/>
        <v>45704</v>
      </c>
      <c r="N2027" s="158">
        <v>0.95438060698606597</v>
      </c>
      <c r="O2027" s="158">
        <v>0.94420000000000004</v>
      </c>
      <c r="P2027" s="161">
        <f t="shared" si="188"/>
        <v>0.90110000000000001</v>
      </c>
    </row>
    <row r="2028" spans="9:16" x14ac:dyDescent="0.2">
      <c r="I2028" s="158">
        <f t="shared" si="189"/>
        <v>5</v>
      </c>
      <c r="J2028" s="158" t="str">
        <f t="shared" si="190"/>
        <v>USD</v>
      </c>
      <c r="K2028" s="158" t="str">
        <f t="shared" si="191"/>
        <v>CHF</v>
      </c>
      <c r="L2028" s="158" t="str">
        <f t="shared" si="187"/>
        <v>USDCHF45705</v>
      </c>
      <c r="M2028" s="160">
        <f t="shared" si="192"/>
        <v>45705</v>
      </c>
      <c r="N2028" s="158">
        <v>0.95483624558388247</v>
      </c>
      <c r="O2028" s="158">
        <v>0.94399999999999995</v>
      </c>
      <c r="P2028" s="161">
        <f t="shared" si="188"/>
        <v>0.90139999999999998</v>
      </c>
    </row>
    <row r="2029" spans="9:16" x14ac:dyDescent="0.2">
      <c r="I2029" s="158">
        <f t="shared" si="189"/>
        <v>5</v>
      </c>
      <c r="J2029" s="158" t="str">
        <f t="shared" si="190"/>
        <v>USD</v>
      </c>
      <c r="K2029" s="158" t="str">
        <f t="shared" si="191"/>
        <v>CHF</v>
      </c>
      <c r="L2029" s="158" t="str">
        <f t="shared" si="187"/>
        <v>USDCHF45706</v>
      </c>
      <c r="M2029" s="160">
        <f t="shared" si="192"/>
        <v>45706</v>
      </c>
      <c r="N2029" s="158">
        <v>0.95721259691777549</v>
      </c>
      <c r="O2029" s="158">
        <v>0.9425</v>
      </c>
      <c r="P2029" s="161">
        <f t="shared" si="188"/>
        <v>0.9022</v>
      </c>
    </row>
    <row r="2030" spans="9:16" x14ac:dyDescent="0.2">
      <c r="I2030" s="158">
        <f t="shared" si="189"/>
        <v>5</v>
      </c>
      <c r="J2030" s="158" t="str">
        <f t="shared" si="190"/>
        <v>USD</v>
      </c>
      <c r="K2030" s="158" t="str">
        <f t="shared" si="191"/>
        <v>CHF</v>
      </c>
      <c r="L2030" s="158" t="str">
        <f t="shared" si="187"/>
        <v>USDCHF45707</v>
      </c>
      <c r="M2030" s="160">
        <f t="shared" si="192"/>
        <v>45707</v>
      </c>
      <c r="N2030" s="158">
        <v>0.9584052137243626</v>
      </c>
      <c r="O2030" s="158">
        <v>0.94350000000000001</v>
      </c>
      <c r="P2030" s="161">
        <f t="shared" si="188"/>
        <v>0.90429999999999999</v>
      </c>
    </row>
    <row r="2031" spans="9:16" x14ac:dyDescent="0.2">
      <c r="I2031" s="158">
        <f t="shared" si="189"/>
        <v>5</v>
      </c>
      <c r="J2031" s="158" t="str">
        <f t="shared" si="190"/>
        <v>USD</v>
      </c>
      <c r="K2031" s="158" t="str">
        <f t="shared" si="191"/>
        <v>CHF</v>
      </c>
      <c r="L2031" s="158" t="str">
        <f t="shared" si="187"/>
        <v>USDCHF45708</v>
      </c>
      <c r="M2031" s="160">
        <f t="shared" si="192"/>
        <v>45708</v>
      </c>
      <c r="N2031" s="158">
        <v>0.95757923968208369</v>
      </c>
      <c r="O2031" s="158">
        <v>0.94230000000000003</v>
      </c>
      <c r="P2031" s="161">
        <f t="shared" si="188"/>
        <v>0.90229999999999999</v>
      </c>
    </row>
    <row r="2032" spans="9:16" x14ac:dyDescent="0.2">
      <c r="I2032" s="158">
        <f t="shared" si="189"/>
        <v>5</v>
      </c>
      <c r="J2032" s="158" t="str">
        <f t="shared" si="190"/>
        <v>USD</v>
      </c>
      <c r="K2032" s="158" t="str">
        <f t="shared" si="191"/>
        <v>CHF</v>
      </c>
      <c r="L2032" s="158" t="str">
        <f t="shared" si="187"/>
        <v>USDCHF45709</v>
      </c>
      <c r="M2032" s="160">
        <f t="shared" si="192"/>
        <v>45709</v>
      </c>
      <c r="N2032" s="158">
        <v>0.95556617295747737</v>
      </c>
      <c r="O2032" s="158">
        <v>0.94199999999999995</v>
      </c>
      <c r="P2032" s="161">
        <f t="shared" si="188"/>
        <v>0.90010000000000001</v>
      </c>
    </row>
    <row r="2033" spans="9:16" x14ac:dyDescent="0.2">
      <c r="I2033" s="158">
        <f t="shared" si="189"/>
        <v>5</v>
      </c>
      <c r="J2033" s="158" t="str">
        <f t="shared" si="190"/>
        <v>USD</v>
      </c>
      <c r="K2033" s="158" t="str">
        <f t="shared" si="191"/>
        <v>CHF</v>
      </c>
      <c r="L2033" s="158" t="str">
        <f t="shared" si="187"/>
        <v>USDCHF45710</v>
      </c>
      <c r="M2033" s="160">
        <f t="shared" si="192"/>
        <v>45710</v>
      </c>
      <c r="N2033" s="158">
        <v>0.95556617295747737</v>
      </c>
      <c r="O2033" s="158">
        <v>0.94199999999999995</v>
      </c>
      <c r="P2033" s="161">
        <f t="shared" si="188"/>
        <v>0.90010000000000001</v>
      </c>
    </row>
    <row r="2034" spans="9:16" x14ac:dyDescent="0.2">
      <c r="I2034" s="158">
        <f t="shared" si="189"/>
        <v>5</v>
      </c>
      <c r="J2034" s="158" t="str">
        <f t="shared" si="190"/>
        <v>USD</v>
      </c>
      <c r="K2034" s="158" t="str">
        <f t="shared" si="191"/>
        <v>CHF</v>
      </c>
      <c r="L2034" s="158" t="str">
        <f t="shared" si="187"/>
        <v>USDCHF45711</v>
      </c>
      <c r="M2034" s="160">
        <f t="shared" si="192"/>
        <v>45711</v>
      </c>
      <c r="N2034" s="158">
        <v>0.95556617295747737</v>
      </c>
      <c r="O2034" s="158">
        <v>0.94199999999999995</v>
      </c>
      <c r="P2034" s="161">
        <f t="shared" si="188"/>
        <v>0.90010000000000001</v>
      </c>
    </row>
    <row r="2035" spans="9:16" x14ac:dyDescent="0.2">
      <c r="I2035" s="158">
        <f t="shared" si="189"/>
        <v>5</v>
      </c>
      <c r="J2035" s="158" t="str">
        <f t="shared" si="190"/>
        <v>USD</v>
      </c>
      <c r="K2035" s="158" t="str">
        <f t="shared" si="191"/>
        <v>CHF</v>
      </c>
      <c r="L2035" s="158" t="str">
        <f t="shared" si="187"/>
        <v>USDCHF45712</v>
      </c>
      <c r="M2035" s="160">
        <f t="shared" si="192"/>
        <v>45712</v>
      </c>
      <c r="N2035" s="158">
        <v>0.95547487101089246</v>
      </c>
      <c r="O2035" s="158">
        <v>0.9415</v>
      </c>
      <c r="P2035" s="161">
        <f t="shared" si="188"/>
        <v>0.89959999999999996</v>
      </c>
    </row>
    <row r="2036" spans="9:16" x14ac:dyDescent="0.2">
      <c r="I2036" s="158">
        <f t="shared" si="189"/>
        <v>5</v>
      </c>
      <c r="J2036" s="158" t="str">
        <f t="shared" si="190"/>
        <v>USD</v>
      </c>
      <c r="K2036" s="158" t="str">
        <f t="shared" si="191"/>
        <v>CHF</v>
      </c>
      <c r="L2036" s="158" t="str">
        <f t="shared" si="187"/>
        <v>USDCHF45713</v>
      </c>
      <c r="M2036" s="160">
        <f t="shared" si="192"/>
        <v>45713</v>
      </c>
      <c r="N2036" s="158">
        <v>0.95265313899209292</v>
      </c>
      <c r="O2036" s="158">
        <v>0.93859999999999999</v>
      </c>
      <c r="P2036" s="161">
        <f t="shared" si="188"/>
        <v>0.89419999999999999</v>
      </c>
    </row>
    <row r="2037" spans="9:16" x14ac:dyDescent="0.2">
      <c r="I2037" s="158">
        <f t="shared" si="189"/>
        <v>5</v>
      </c>
      <c r="J2037" s="158" t="str">
        <f t="shared" si="190"/>
        <v>USD</v>
      </c>
      <c r="K2037" s="158" t="str">
        <f t="shared" si="191"/>
        <v>CHF</v>
      </c>
      <c r="L2037" s="158" t="str">
        <f t="shared" si="187"/>
        <v>USDCHF45714</v>
      </c>
      <c r="M2037" s="160">
        <f t="shared" si="192"/>
        <v>45714</v>
      </c>
      <c r="N2037" s="158">
        <v>0.95356155239820739</v>
      </c>
      <c r="O2037" s="158">
        <v>0.93920000000000003</v>
      </c>
      <c r="P2037" s="161">
        <f t="shared" si="188"/>
        <v>0.89559999999999995</v>
      </c>
    </row>
    <row r="2038" spans="9:16" x14ac:dyDescent="0.2">
      <c r="I2038" s="158">
        <f t="shared" si="189"/>
        <v>5</v>
      </c>
      <c r="J2038" s="158" t="str">
        <f t="shared" si="190"/>
        <v>USD</v>
      </c>
      <c r="K2038" s="158" t="str">
        <f t="shared" si="191"/>
        <v>CHF</v>
      </c>
      <c r="L2038" s="158" t="str">
        <f t="shared" si="187"/>
        <v>USDCHF45715</v>
      </c>
      <c r="M2038" s="160">
        <f t="shared" si="192"/>
        <v>45715</v>
      </c>
      <c r="N2038" s="158">
        <v>0.95447169991409753</v>
      </c>
      <c r="O2038" s="158">
        <v>0.94069999999999998</v>
      </c>
      <c r="P2038" s="161">
        <f t="shared" si="188"/>
        <v>0.89790000000000003</v>
      </c>
    </row>
    <row r="2039" spans="9:16" x14ac:dyDescent="0.2">
      <c r="I2039" s="158">
        <f t="shared" si="189"/>
        <v>5</v>
      </c>
      <c r="J2039" s="158" t="str">
        <f t="shared" si="190"/>
        <v>USD</v>
      </c>
      <c r="K2039" s="158" t="str">
        <f t="shared" si="191"/>
        <v>CHF</v>
      </c>
      <c r="L2039" s="158" t="str">
        <f t="shared" si="187"/>
        <v>USDCHF45716</v>
      </c>
      <c r="M2039" s="160">
        <f t="shared" si="192"/>
        <v>45716</v>
      </c>
      <c r="N2039" s="158">
        <v>0.96052252425319384</v>
      </c>
      <c r="O2039" s="158">
        <v>0.93940000000000001</v>
      </c>
      <c r="P2039" s="161">
        <f t="shared" si="188"/>
        <v>0.90229999999999999</v>
      </c>
    </row>
    <row r="2040" spans="9:16" x14ac:dyDescent="0.2">
      <c r="I2040" s="158">
        <f t="shared" si="189"/>
        <v>5</v>
      </c>
      <c r="J2040" s="158" t="str">
        <f t="shared" si="190"/>
        <v>USD</v>
      </c>
      <c r="K2040" s="158" t="str">
        <f t="shared" si="191"/>
        <v>CHF</v>
      </c>
      <c r="L2040" s="158" t="str">
        <f t="shared" si="187"/>
        <v>USDCHF45717</v>
      </c>
      <c r="M2040" s="160">
        <f t="shared" si="192"/>
        <v>45717</v>
      </c>
      <c r="N2040" s="158">
        <v>0.96052252425319384</v>
      </c>
      <c r="O2040" s="158">
        <v>0.93940000000000001</v>
      </c>
      <c r="P2040" s="161">
        <f t="shared" si="188"/>
        <v>0.90229999999999999</v>
      </c>
    </row>
    <row r="2041" spans="9:16" x14ac:dyDescent="0.2">
      <c r="I2041" s="158">
        <f t="shared" si="189"/>
        <v>5</v>
      </c>
      <c r="J2041" s="158" t="str">
        <f t="shared" si="190"/>
        <v>USD</v>
      </c>
      <c r="K2041" s="158" t="str">
        <f t="shared" si="191"/>
        <v>CHF</v>
      </c>
      <c r="L2041" s="158" t="str">
        <f t="shared" si="187"/>
        <v>USDCHF45718</v>
      </c>
      <c r="M2041" s="160">
        <f t="shared" si="192"/>
        <v>45718</v>
      </c>
      <c r="N2041" s="158">
        <v>0.96052252425319384</v>
      </c>
      <c r="O2041" s="158">
        <v>0.93940000000000001</v>
      </c>
      <c r="P2041" s="161">
        <f t="shared" si="188"/>
        <v>0.90229999999999999</v>
      </c>
    </row>
    <row r="2042" spans="9:16" x14ac:dyDescent="0.2">
      <c r="I2042" s="158">
        <f t="shared" si="189"/>
        <v>5</v>
      </c>
      <c r="J2042" s="158" t="str">
        <f t="shared" si="190"/>
        <v>USD</v>
      </c>
      <c r="K2042" s="158" t="str">
        <f t="shared" si="191"/>
        <v>CHF</v>
      </c>
      <c r="L2042" s="158" t="str">
        <f t="shared" si="187"/>
        <v>USDCHF45719</v>
      </c>
      <c r="M2042" s="160">
        <f t="shared" si="192"/>
        <v>45719</v>
      </c>
      <c r="N2042" s="158">
        <v>0.95556617295747737</v>
      </c>
      <c r="O2042" s="158">
        <v>0.94279999999999997</v>
      </c>
      <c r="P2042" s="161">
        <f t="shared" si="188"/>
        <v>0.90090000000000003</v>
      </c>
    </row>
    <row r="2043" spans="9:16" x14ac:dyDescent="0.2">
      <c r="I2043" s="158">
        <f t="shared" si="189"/>
        <v>5</v>
      </c>
      <c r="J2043" s="158" t="str">
        <f t="shared" si="190"/>
        <v>USD</v>
      </c>
      <c r="K2043" s="158" t="str">
        <f t="shared" si="191"/>
        <v>CHF</v>
      </c>
      <c r="L2043" s="158" t="str">
        <f t="shared" si="187"/>
        <v>USDCHF45720</v>
      </c>
      <c r="M2043" s="160">
        <f t="shared" si="192"/>
        <v>45720</v>
      </c>
      <c r="N2043" s="158">
        <v>0.94723879890120288</v>
      </c>
      <c r="O2043" s="158">
        <v>0.93710000000000004</v>
      </c>
      <c r="P2043" s="161">
        <f t="shared" si="188"/>
        <v>0.88770000000000004</v>
      </c>
    </row>
    <row r="2044" spans="9:16" x14ac:dyDescent="0.2">
      <c r="I2044" s="158">
        <f t="shared" si="189"/>
        <v>5</v>
      </c>
      <c r="J2044" s="158" t="str">
        <f t="shared" si="190"/>
        <v>USD</v>
      </c>
      <c r="K2044" s="158" t="str">
        <f t="shared" si="191"/>
        <v>CHF</v>
      </c>
      <c r="L2044" s="158" t="str">
        <f t="shared" si="187"/>
        <v>USDCHF45721</v>
      </c>
      <c r="M2044" s="160">
        <f t="shared" si="192"/>
        <v>45721</v>
      </c>
      <c r="N2044" s="158">
        <v>0.93510379652141395</v>
      </c>
      <c r="O2044" s="158">
        <v>0.95140000000000002</v>
      </c>
      <c r="P2044" s="161">
        <f t="shared" si="188"/>
        <v>0.88970000000000005</v>
      </c>
    </row>
    <row r="2045" spans="9:16" x14ac:dyDescent="0.2">
      <c r="I2045" s="158">
        <f t="shared" si="189"/>
        <v>5</v>
      </c>
      <c r="J2045" s="158" t="str">
        <f t="shared" si="190"/>
        <v>USD</v>
      </c>
      <c r="K2045" s="158" t="str">
        <f t="shared" si="191"/>
        <v>CHF</v>
      </c>
      <c r="L2045" s="158" t="str">
        <f t="shared" si="187"/>
        <v>USDCHF45722</v>
      </c>
      <c r="M2045" s="160">
        <f t="shared" si="192"/>
        <v>45722</v>
      </c>
      <c r="N2045" s="158">
        <v>0.92626898851426465</v>
      </c>
      <c r="O2045" s="158">
        <v>0.95650000000000002</v>
      </c>
      <c r="P2045" s="161">
        <f t="shared" si="188"/>
        <v>0.88600000000000001</v>
      </c>
    </row>
    <row r="2046" spans="9:16" x14ac:dyDescent="0.2">
      <c r="I2046" s="158">
        <f t="shared" si="189"/>
        <v>5</v>
      </c>
      <c r="J2046" s="158" t="str">
        <f t="shared" si="190"/>
        <v>USD</v>
      </c>
      <c r="K2046" s="158" t="str">
        <f t="shared" si="191"/>
        <v>CHF</v>
      </c>
      <c r="L2046" s="158" t="str">
        <f t="shared" si="187"/>
        <v>USDCHF45723</v>
      </c>
      <c r="M2046" s="160">
        <f t="shared" si="192"/>
        <v>45723</v>
      </c>
      <c r="N2046" s="158">
        <v>0.9210647508519848</v>
      </c>
      <c r="O2046" s="158">
        <v>0.95569999999999999</v>
      </c>
      <c r="P2046" s="161">
        <f t="shared" si="188"/>
        <v>0.88029999999999997</v>
      </c>
    </row>
    <row r="2047" spans="9:16" x14ac:dyDescent="0.2">
      <c r="I2047" s="158">
        <f t="shared" si="189"/>
        <v>5</v>
      </c>
      <c r="J2047" s="158" t="str">
        <f t="shared" si="190"/>
        <v>USD</v>
      </c>
      <c r="K2047" s="158" t="str">
        <f t="shared" si="191"/>
        <v>CHF</v>
      </c>
      <c r="L2047" s="158" t="str">
        <f t="shared" si="187"/>
        <v>USDCHF45724</v>
      </c>
      <c r="M2047" s="160">
        <f t="shared" si="192"/>
        <v>45724</v>
      </c>
      <c r="N2047" s="158">
        <v>0.9210647508519848</v>
      </c>
      <c r="O2047" s="158">
        <v>0.95569999999999999</v>
      </c>
      <c r="P2047" s="161">
        <f t="shared" si="188"/>
        <v>0.88029999999999997</v>
      </c>
    </row>
    <row r="2048" spans="9:16" x14ac:dyDescent="0.2">
      <c r="I2048" s="158">
        <f t="shared" si="189"/>
        <v>5</v>
      </c>
      <c r="J2048" s="158" t="str">
        <f t="shared" si="190"/>
        <v>USD</v>
      </c>
      <c r="K2048" s="158" t="str">
        <f t="shared" si="191"/>
        <v>CHF</v>
      </c>
      <c r="L2048" s="158" t="str">
        <f t="shared" si="187"/>
        <v>USDCHF45725</v>
      </c>
      <c r="M2048" s="160">
        <f t="shared" si="192"/>
        <v>45725</v>
      </c>
      <c r="N2048" s="158">
        <v>0.9210647508519848</v>
      </c>
      <c r="O2048" s="158">
        <v>0.95569999999999999</v>
      </c>
      <c r="P2048" s="161">
        <f t="shared" si="188"/>
        <v>0.88029999999999997</v>
      </c>
    </row>
    <row r="2049" spans="9:16" x14ac:dyDescent="0.2">
      <c r="I2049" s="158">
        <f t="shared" si="189"/>
        <v>5</v>
      </c>
      <c r="J2049" s="158" t="str">
        <f t="shared" si="190"/>
        <v>USD</v>
      </c>
      <c r="K2049" s="158" t="str">
        <f t="shared" si="191"/>
        <v>CHF</v>
      </c>
      <c r="L2049" s="158" t="str">
        <f t="shared" si="187"/>
        <v>USDCHF45726</v>
      </c>
      <c r="M2049" s="160">
        <f t="shared" si="192"/>
        <v>45726</v>
      </c>
      <c r="N2049" s="158">
        <v>0.9220839096357768</v>
      </c>
      <c r="O2049" s="158">
        <v>0.95120000000000005</v>
      </c>
      <c r="P2049" s="161">
        <f t="shared" si="188"/>
        <v>0.87709999999999999</v>
      </c>
    </row>
    <row r="2050" spans="9:16" x14ac:dyDescent="0.2">
      <c r="I2050" s="158">
        <f t="shared" si="189"/>
        <v>5</v>
      </c>
      <c r="J2050" s="158" t="str">
        <f t="shared" si="190"/>
        <v>USD</v>
      </c>
      <c r="K2050" s="158" t="str">
        <f t="shared" si="191"/>
        <v>CHF</v>
      </c>
      <c r="L2050" s="158" t="str">
        <f t="shared" si="187"/>
        <v>USDCHF45727</v>
      </c>
      <c r="M2050" s="160">
        <f t="shared" si="192"/>
        <v>45727</v>
      </c>
      <c r="N2050" s="158">
        <v>0.9164222873900294</v>
      </c>
      <c r="O2050" s="158">
        <v>0.96079999999999999</v>
      </c>
      <c r="P2050" s="161">
        <f t="shared" si="188"/>
        <v>0.88049999999999995</v>
      </c>
    </row>
    <row r="2051" spans="9:16" x14ac:dyDescent="0.2">
      <c r="I2051" s="158">
        <f t="shared" si="189"/>
        <v>5</v>
      </c>
      <c r="J2051" s="158" t="str">
        <f t="shared" si="190"/>
        <v>USD</v>
      </c>
      <c r="K2051" s="158" t="str">
        <f t="shared" si="191"/>
        <v>CHF</v>
      </c>
      <c r="L2051" s="158" t="str">
        <f t="shared" ref="L2051:L2114" si="193">J2051&amp;K2051&amp;M2051</f>
        <v>USDCHF45728</v>
      </c>
      <c r="M2051" s="160">
        <f t="shared" si="192"/>
        <v>45728</v>
      </c>
      <c r="N2051" s="158">
        <v>0.91861106007716331</v>
      </c>
      <c r="O2051" s="158">
        <v>0.96189999999999998</v>
      </c>
      <c r="P2051" s="161">
        <f t="shared" ref="P2051:P2114" si="194">ROUND(N2051*O2051,4)</f>
        <v>0.88360000000000005</v>
      </c>
    </row>
    <row r="2052" spans="9:16" x14ac:dyDescent="0.2">
      <c r="I2052" s="158">
        <f t="shared" ref="I2052:I2115" si="195">IF(M2051=$G$2,I2051+1,I2051)</f>
        <v>5</v>
      </c>
      <c r="J2052" s="158" t="str">
        <f t="shared" ref="J2052:J2115" si="196">VLOOKUP($I2052,$A:$C,2,FALSE)</f>
        <v>USD</v>
      </c>
      <c r="K2052" s="158" t="str">
        <f t="shared" ref="K2052:K2115" si="197">VLOOKUP($I2052,$A:$C,3,FALSE)</f>
        <v>CHF</v>
      </c>
      <c r="L2052" s="158" t="str">
        <f t="shared" si="193"/>
        <v>USDCHF45729</v>
      </c>
      <c r="M2052" s="160">
        <f t="shared" ref="M2052:M2115" si="198">IF(I2052=I2051,M2051+1,$G$1)</f>
        <v>45729</v>
      </c>
      <c r="N2052" s="158">
        <v>0.92336103416435833</v>
      </c>
      <c r="O2052" s="158">
        <v>0.95789999999999997</v>
      </c>
      <c r="P2052" s="161">
        <f t="shared" si="194"/>
        <v>0.88449999999999995</v>
      </c>
    </row>
    <row r="2053" spans="9:16" x14ac:dyDescent="0.2">
      <c r="I2053" s="158">
        <f t="shared" si="195"/>
        <v>5</v>
      </c>
      <c r="J2053" s="158" t="str">
        <f t="shared" si="196"/>
        <v>USD</v>
      </c>
      <c r="K2053" s="158" t="str">
        <f t="shared" si="197"/>
        <v>CHF</v>
      </c>
      <c r="L2053" s="158" t="str">
        <f t="shared" si="193"/>
        <v>USDCHF45730</v>
      </c>
      <c r="M2053" s="160">
        <f t="shared" si="198"/>
        <v>45730</v>
      </c>
      <c r="N2053" s="158">
        <v>0.91835797593902102</v>
      </c>
      <c r="O2053" s="158">
        <v>0.96409999999999996</v>
      </c>
      <c r="P2053" s="161">
        <f t="shared" si="194"/>
        <v>0.88539999999999996</v>
      </c>
    </row>
    <row r="2054" spans="9:16" x14ac:dyDescent="0.2">
      <c r="I2054" s="158">
        <f t="shared" si="195"/>
        <v>5</v>
      </c>
      <c r="J2054" s="158" t="str">
        <f t="shared" si="196"/>
        <v>USD</v>
      </c>
      <c r="K2054" s="158" t="str">
        <f t="shared" si="197"/>
        <v>CHF</v>
      </c>
      <c r="L2054" s="158" t="str">
        <f t="shared" si="193"/>
        <v>USDCHF45731</v>
      </c>
      <c r="M2054" s="160">
        <f t="shared" si="198"/>
        <v>45731</v>
      </c>
      <c r="N2054" s="158">
        <v>0.91835797593902102</v>
      </c>
      <c r="O2054" s="158">
        <v>0.96409999999999996</v>
      </c>
      <c r="P2054" s="161">
        <f t="shared" si="194"/>
        <v>0.88539999999999996</v>
      </c>
    </row>
    <row r="2055" spans="9:16" x14ac:dyDescent="0.2">
      <c r="I2055" s="158">
        <f t="shared" si="195"/>
        <v>5</v>
      </c>
      <c r="J2055" s="158" t="str">
        <f t="shared" si="196"/>
        <v>USD</v>
      </c>
      <c r="K2055" s="158" t="str">
        <f t="shared" si="197"/>
        <v>CHF</v>
      </c>
      <c r="L2055" s="158" t="str">
        <f t="shared" si="193"/>
        <v>USDCHF45732</v>
      </c>
      <c r="M2055" s="160">
        <f t="shared" si="198"/>
        <v>45732</v>
      </c>
      <c r="N2055" s="158">
        <v>0.91835797593902102</v>
      </c>
      <c r="O2055" s="158">
        <v>0.96409999999999996</v>
      </c>
      <c r="P2055" s="161">
        <f t="shared" si="194"/>
        <v>0.88539999999999996</v>
      </c>
    </row>
    <row r="2056" spans="9:16" x14ac:dyDescent="0.2">
      <c r="I2056" s="158">
        <f t="shared" si="195"/>
        <v>5</v>
      </c>
      <c r="J2056" s="158" t="str">
        <f t="shared" si="196"/>
        <v>USD</v>
      </c>
      <c r="K2056" s="158" t="str">
        <f t="shared" si="197"/>
        <v>CHF</v>
      </c>
      <c r="L2056" s="158" t="str">
        <f t="shared" si="193"/>
        <v>USDCHF45733</v>
      </c>
      <c r="M2056" s="160">
        <f t="shared" si="198"/>
        <v>45733</v>
      </c>
      <c r="N2056" s="158">
        <v>0.91717875813996141</v>
      </c>
      <c r="O2056" s="158">
        <v>0.96160000000000001</v>
      </c>
      <c r="P2056" s="161">
        <f t="shared" si="194"/>
        <v>0.88200000000000001</v>
      </c>
    </row>
    <row r="2057" spans="9:16" x14ac:dyDescent="0.2">
      <c r="I2057" s="158">
        <f t="shared" si="195"/>
        <v>5</v>
      </c>
      <c r="J2057" s="158" t="str">
        <f t="shared" si="196"/>
        <v>USD</v>
      </c>
      <c r="K2057" s="158" t="str">
        <f t="shared" si="197"/>
        <v>CHF</v>
      </c>
      <c r="L2057" s="158" t="str">
        <f t="shared" si="193"/>
        <v>USDCHF45734</v>
      </c>
      <c r="M2057" s="160">
        <f t="shared" si="198"/>
        <v>45734</v>
      </c>
      <c r="N2057" s="158">
        <v>0.91591866642242159</v>
      </c>
      <c r="O2057" s="158">
        <v>0.96009999999999995</v>
      </c>
      <c r="P2057" s="161">
        <f t="shared" si="194"/>
        <v>0.87939999999999996</v>
      </c>
    </row>
    <row r="2058" spans="9:16" x14ac:dyDescent="0.2">
      <c r="I2058" s="158">
        <f t="shared" si="195"/>
        <v>5</v>
      </c>
      <c r="J2058" s="158" t="str">
        <f t="shared" si="196"/>
        <v>USD</v>
      </c>
      <c r="K2058" s="158" t="str">
        <f t="shared" si="197"/>
        <v>CHF</v>
      </c>
      <c r="L2058" s="158" t="str">
        <f t="shared" si="193"/>
        <v>USDCHF45735</v>
      </c>
      <c r="M2058" s="160">
        <f t="shared" si="198"/>
        <v>45735</v>
      </c>
      <c r="N2058" s="158">
        <v>0.91768376617417646</v>
      </c>
      <c r="O2058" s="158">
        <v>0.95830000000000004</v>
      </c>
      <c r="P2058" s="161">
        <f t="shared" si="194"/>
        <v>0.87939999999999996</v>
      </c>
    </row>
    <row r="2059" spans="9:16" x14ac:dyDescent="0.2">
      <c r="I2059" s="158">
        <f t="shared" si="195"/>
        <v>5</v>
      </c>
      <c r="J2059" s="158" t="str">
        <f t="shared" si="196"/>
        <v>USD</v>
      </c>
      <c r="K2059" s="158" t="str">
        <f t="shared" si="197"/>
        <v>CHF</v>
      </c>
      <c r="L2059" s="158" t="str">
        <f t="shared" si="193"/>
        <v>USDCHF45736</v>
      </c>
      <c r="M2059" s="160">
        <f t="shared" si="198"/>
        <v>45736</v>
      </c>
      <c r="N2059" s="158">
        <v>0.9231053263177329</v>
      </c>
      <c r="O2059" s="158">
        <v>0.95640000000000003</v>
      </c>
      <c r="P2059" s="161">
        <f t="shared" si="194"/>
        <v>0.88290000000000002</v>
      </c>
    </row>
    <row r="2060" spans="9:16" x14ac:dyDescent="0.2">
      <c r="I2060" s="158">
        <f t="shared" si="195"/>
        <v>5</v>
      </c>
      <c r="J2060" s="158" t="str">
        <f t="shared" si="196"/>
        <v>USD</v>
      </c>
      <c r="K2060" s="158" t="str">
        <f t="shared" si="197"/>
        <v>CHF</v>
      </c>
      <c r="L2060" s="158" t="str">
        <f t="shared" si="193"/>
        <v>USDCHF45737</v>
      </c>
      <c r="M2060" s="160">
        <f t="shared" si="198"/>
        <v>45737</v>
      </c>
      <c r="N2060" s="158">
        <v>0.92361688371663431</v>
      </c>
      <c r="O2060" s="158">
        <v>0.95469999999999999</v>
      </c>
      <c r="P2060" s="161">
        <f t="shared" si="194"/>
        <v>0.88180000000000003</v>
      </c>
    </row>
    <row r="2061" spans="9:16" x14ac:dyDescent="0.2">
      <c r="I2061" s="158">
        <f t="shared" si="195"/>
        <v>5</v>
      </c>
      <c r="J2061" s="158" t="str">
        <f t="shared" si="196"/>
        <v>USD</v>
      </c>
      <c r="K2061" s="158" t="str">
        <f t="shared" si="197"/>
        <v>CHF</v>
      </c>
      <c r="L2061" s="158" t="str">
        <f t="shared" si="193"/>
        <v>USDCHF45738</v>
      </c>
      <c r="M2061" s="160">
        <f t="shared" si="198"/>
        <v>45738</v>
      </c>
      <c r="N2061" s="158">
        <v>0.92361688371663431</v>
      </c>
      <c r="O2061" s="158">
        <v>0.95469999999999999</v>
      </c>
      <c r="P2061" s="161">
        <f t="shared" si="194"/>
        <v>0.88180000000000003</v>
      </c>
    </row>
    <row r="2062" spans="9:16" x14ac:dyDescent="0.2">
      <c r="I2062" s="158">
        <f t="shared" si="195"/>
        <v>5</v>
      </c>
      <c r="J2062" s="158" t="str">
        <f t="shared" si="196"/>
        <v>USD</v>
      </c>
      <c r="K2062" s="158" t="str">
        <f t="shared" si="197"/>
        <v>CHF</v>
      </c>
      <c r="L2062" s="158" t="str">
        <f t="shared" si="193"/>
        <v>USDCHF45739</v>
      </c>
      <c r="M2062" s="160">
        <f t="shared" si="198"/>
        <v>45739</v>
      </c>
      <c r="N2062" s="158">
        <v>0.92361688371663431</v>
      </c>
      <c r="O2062" s="158">
        <v>0.95469999999999999</v>
      </c>
      <c r="P2062" s="161">
        <f t="shared" si="194"/>
        <v>0.88180000000000003</v>
      </c>
    </row>
    <row r="2063" spans="9:16" x14ac:dyDescent="0.2">
      <c r="I2063" s="158">
        <f t="shared" si="195"/>
        <v>5</v>
      </c>
      <c r="J2063" s="158" t="str">
        <f t="shared" si="196"/>
        <v>USD</v>
      </c>
      <c r="K2063" s="158" t="str">
        <f t="shared" si="197"/>
        <v>CHF</v>
      </c>
      <c r="L2063" s="158" t="str">
        <f t="shared" si="193"/>
        <v>USDCHF45740</v>
      </c>
      <c r="M2063" s="160">
        <f t="shared" si="198"/>
        <v>45740</v>
      </c>
      <c r="N2063" s="158">
        <v>0.92387287509238725</v>
      </c>
      <c r="O2063" s="158">
        <v>0.95440000000000003</v>
      </c>
      <c r="P2063" s="161">
        <f t="shared" si="194"/>
        <v>0.88170000000000004</v>
      </c>
    </row>
    <row r="2064" spans="9:16" x14ac:dyDescent="0.2">
      <c r="I2064" s="158">
        <f t="shared" si="195"/>
        <v>5</v>
      </c>
      <c r="J2064" s="158" t="str">
        <f t="shared" si="196"/>
        <v>USD</v>
      </c>
      <c r="K2064" s="158" t="str">
        <f t="shared" si="197"/>
        <v>CHF</v>
      </c>
      <c r="L2064" s="158" t="str">
        <f t="shared" si="193"/>
        <v>USDCHF45741</v>
      </c>
      <c r="M2064" s="160">
        <f t="shared" si="198"/>
        <v>45741</v>
      </c>
      <c r="N2064" s="158">
        <v>0.92378752886836024</v>
      </c>
      <c r="O2064" s="158">
        <v>0.95389999999999997</v>
      </c>
      <c r="P2064" s="161">
        <f t="shared" si="194"/>
        <v>0.88119999999999998</v>
      </c>
    </row>
    <row r="2065" spans="9:16" x14ac:dyDescent="0.2">
      <c r="I2065" s="158">
        <f t="shared" si="195"/>
        <v>5</v>
      </c>
      <c r="J2065" s="158" t="str">
        <f t="shared" si="196"/>
        <v>USD</v>
      </c>
      <c r="K2065" s="158" t="str">
        <f t="shared" si="197"/>
        <v>CHF</v>
      </c>
      <c r="L2065" s="158" t="str">
        <f t="shared" si="193"/>
        <v>USDCHF45742</v>
      </c>
      <c r="M2065" s="160">
        <f t="shared" si="198"/>
        <v>45742</v>
      </c>
      <c r="N2065" s="158">
        <v>0.9269558769002596</v>
      </c>
      <c r="O2065" s="158">
        <v>0.95320000000000005</v>
      </c>
      <c r="P2065" s="161">
        <f t="shared" si="194"/>
        <v>0.88360000000000005</v>
      </c>
    </row>
    <row r="2066" spans="9:16" x14ac:dyDescent="0.2">
      <c r="I2066" s="158">
        <f t="shared" si="195"/>
        <v>5</v>
      </c>
      <c r="J2066" s="158" t="str">
        <f t="shared" si="196"/>
        <v>USD</v>
      </c>
      <c r="K2066" s="158" t="str">
        <f t="shared" si="197"/>
        <v>CHF</v>
      </c>
      <c r="L2066" s="158" t="str">
        <f t="shared" si="193"/>
        <v>USDCHF45743</v>
      </c>
      <c r="M2066" s="160">
        <f t="shared" si="198"/>
        <v>45743</v>
      </c>
      <c r="N2066" s="158">
        <v>0.92721372276309688</v>
      </c>
      <c r="O2066" s="158">
        <v>0.95240000000000002</v>
      </c>
      <c r="P2066" s="161">
        <f t="shared" si="194"/>
        <v>0.8831</v>
      </c>
    </row>
    <row r="2067" spans="9:16" x14ac:dyDescent="0.2">
      <c r="I2067" s="158">
        <f t="shared" si="195"/>
        <v>5</v>
      </c>
      <c r="J2067" s="158" t="str">
        <f t="shared" si="196"/>
        <v>USD</v>
      </c>
      <c r="K2067" s="158" t="str">
        <f t="shared" si="197"/>
        <v>CHF</v>
      </c>
      <c r="L2067" s="158" t="str">
        <f t="shared" si="193"/>
        <v>USDCHF45744</v>
      </c>
      <c r="M2067" s="160">
        <f t="shared" si="198"/>
        <v>45744</v>
      </c>
      <c r="N2067" s="158">
        <v>0.92618319903676938</v>
      </c>
      <c r="O2067" s="158">
        <v>0.95250000000000001</v>
      </c>
      <c r="P2067" s="161">
        <f t="shared" si="194"/>
        <v>0.88219999999999998</v>
      </c>
    </row>
    <row r="2068" spans="9:16" x14ac:dyDescent="0.2">
      <c r="I2068" s="158">
        <f t="shared" si="195"/>
        <v>5</v>
      </c>
      <c r="J2068" s="158" t="str">
        <f t="shared" si="196"/>
        <v>USD</v>
      </c>
      <c r="K2068" s="158" t="str">
        <f t="shared" si="197"/>
        <v>CHF</v>
      </c>
      <c r="L2068" s="158" t="str">
        <f t="shared" si="193"/>
        <v>USDCHF45745</v>
      </c>
      <c r="M2068" s="160">
        <f t="shared" si="198"/>
        <v>45745</v>
      </c>
      <c r="N2068" s="158">
        <v>0.92618319903676938</v>
      </c>
      <c r="O2068" s="158">
        <v>0.95250000000000001</v>
      </c>
      <c r="P2068" s="161">
        <f t="shared" si="194"/>
        <v>0.88219999999999998</v>
      </c>
    </row>
    <row r="2069" spans="9:16" x14ac:dyDescent="0.2">
      <c r="I2069" s="158">
        <f t="shared" si="195"/>
        <v>5</v>
      </c>
      <c r="J2069" s="158" t="str">
        <f t="shared" si="196"/>
        <v>USD</v>
      </c>
      <c r="K2069" s="158" t="str">
        <f t="shared" si="197"/>
        <v>CHF</v>
      </c>
      <c r="L2069" s="158" t="str">
        <f t="shared" si="193"/>
        <v>USDCHF45746</v>
      </c>
      <c r="M2069" s="160">
        <f t="shared" si="198"/>
        <v>45746</v>
      </c>
      <c r="N2069" s="158">
        <v>0.92618319903676938</v>
      </c>
      <c r="O2069" s="158">
        <v>0.95250000000000001</v>
      </c>
      <c r="P2069" s="161">
        <f t="shared" si="194"/>
        <v>0.88219999999999998</v>
      </c>
    </row>
    <row r="2070" spans="9:16" x14ac:dyDescent="0.2">
      <c r="I2070" s="158">
        <f t="shared" si="195"/>
        <v>5</v>
      </c>
      <c r="J2070" s="158" t="str">
        <f t="shared" si="196"/>
        <v>USD</v>
      </c>
      <c r="K2070" s="158" t="str">
        <f t="shared" si="197"/>
        <v>CHF</v>
      </c>
      <c r="L2070" s="158" t="str">
        <f t="shared" si="193"/>
        <v>USDCHF45747</v>
      </c>
      <c r="M2070" s="160">
        <f t="shared" si="198"/>
        <v>45747</v>
      </c>
      <c r="N2070" s="158">
        <v>0.92464170134073054</v>
      </c>
      <c r="O2070" s="158">
        <v>0.95309999999999995</v>
      </c>
      <c r="P2070" s="161">
        <f t="shared" si="194"/>
        <v>0.88129999999999997</v>
      </c>
    </row>
    <row r="2071" spans="9:16" x14ac:dyDescent="0.2">
      <c r="I2071" s="158">
        <f t="shared" si="195"/>
        <v>5</v>
      </c>
      <c r="J2071" s="158" t="str">
        <f t="shared" si="196"/>
        <v>USD</v>
      </c>
      <c r="K2071" s="158" t="str">
        <f t="shared" si="197"/>
        <v>CHF</v>
      </c>
      <c r="L2071" s="158" t="str">
        <f t="shared" si="193"/>
        <v>USDCHF45748</v>
      </c>
      <c r="M2071" s="160">
        <f t="shared" si="198"/>
        <v>45748</v>
      </c>
      <c r="N2071" s="158">
        <v>0.9269558769002596</v>
      </c>
      <c r="O2071" s="158">
        <v>0.95199999999999996</v>
      </c>
      <c r="P2071" s="161">
        <f t="shared" si="194"/>
        <v>0.88249999999999995</v>
      </c>
    </row>
    <row r="2072" spans="9:16" x14ac:dyDescent="0.2">
      <c r="I2072" s="158">
        <f t="shared" si="195"/>
        <v>5</v>
      </c>
      <c r="J2072" s="158" t="str">
        <f t="shared" si="196"/>
        <v>USD</v>
      </c>
      <c r="K2072" s="158" t="str">
        <f t="shared" si="197"/>
        <v>CHF</v>
      </c>
      <c r="L2072" s="158" t="str">
        <f t="shared" si="193"/>
        <v>USDCHF45749</v>
      </c>
      <c r="M2072" s="160">
        <f t="shared" si="198"/>
        <v>45749</v>
      </c>
      <c r="N2072" s="158">
        <v>0.9256687957048968</v>
      </c>
      <c r="O2072" s="158">
        <v>0.95430000000000004</v>
      </c>
      <c r="P2072" s="161">
        <f t="shared" si="194"/>
        <v>0.88339999999999996</v>
      </c>
    </row>
    <row r="2073" spans="9:16" x14ac:dyDescent="0.2">
      <c r="I2073" s="158">
        <f t="shared" si="195"/>
        <v>5</v>
      </c>
      <c r="J2073" s="158" t="str">
        <f t="shared" si="196"/>
        <v>USD</v>
      </c>
      <c r="K2073" s="158" t="str">
        <f t="shared" si="197"/>
        <v>CHF</v>
      </c>
      <c r="L2073" s="158" t="str">
        <f t="shared" si="193"/>
        <v>USDCHF45750</v>
      </c>
      <c r="M2073" s="160">
        <f t="shared" si="198"/>
        <v>45750</v>
      </c>
      <c r="N2073" s="158">
        <v>0.90114445345588901</v>
      </c>
      <c r="O2073" s="158">
        <v>0.95379999999999998</v>
      </c>
      <c r="P2073" s="161">
        <f t="shared" si="194"/>
        <v>0.85950000000000004</v>
      </c>
    </row>
    <row r="2074" spans="9:16" x14ac:dyDescent="0.2">
      <c r="I2074" s="158">
        <f t="shared" si="195"/>
        <v>5</v>
      </c>
      <c r="J2074" s="158" t="str">
        <f t="shared" si="196"/>
        <v>USD</v>
      </c>
      <c r="K2074" s="158" t="str">
        <f t="shared" si="197"/>
        <v>CHF</v>
      </c>
      <c r="L2074" s="158" t="str">
        <f t="shared" si="193"/>
        <v>USDCHF45751</v>
      </c>
      <c r="M2074" s="160">
        <f t="shared" si="198"/>
        <v>45751</v>
      </c>
      <c r="N2074" s="158">
        <v>0.90440444966989242</v>
      </c>
      <c r="O2074" s="158">
        <v>0.94069999999999998</v>
      </c>
      <c r="P2074" s="161">
        <f t="shared" si="194"/>
        <v>0.8508</v>
      </c>
    </row>
    <row r="2075" spans="9:16" x14ac:dyDescent="0.2">
      <c r="I2075" s="158">
        <f t="shared" si="195"/>
        <v>5</v>
      </c>
      <c r="J2075" s="158" t="str">
        <f t="shared" si="196"/>
        <v>USD</v>
      </c>
      <c r="K2075" s="158" t="str">
        <f t="shared" si="197"/>
        <v>CHF</v>
      </c>
      <c r="L2075" s="158" t="str">
        <f t="shared" si="193"/>
        <v>USDCHF45752</v>
      </c>
      <c r="M2075" s="160">
        <f t="shared" si="198"/>
        <v>45752</v>
      </c>
      <c r="N2075" s="158">
        <v>0.90440444966989242</v>
      </c>
      <c r="O2075" s="158">
        <v>0.94069999999999998</v>
      </c>
      <c r="P2075" s="161">
        <f t="shared" si="194"/>
        <v>0.8508</v>
      </c>
    </row>
    <row r="2076" spans="9:16" x14ac:dyDescent="0.2">
      <c r="I2076" s="158">
        <f t="shared" si="195"/>
        <v>5</v>
      </c>
      <c r="J2076" s="158" t="str">
        <f t="shared" si="196"/>
        <v>USD</v>
      </c>
      <c r="K2076" s="158" t="str">
        <f t="shared" si="197"/>
        <v>CHF</v>
      </c>
      <c r="L2076" s="158" t="str">
        <f t="shared" si="193"/>
        <v>USDCHF45753</v>
      </c>
      <c r="M2076" s="160">
        <f t="shared" si="198"/>
        <v>45753</v>
      </c>
      <c r="N2076" s="158">
        <v>0.90440444966989242</v>
      </c>
      <c r="O2076" s="158">
        <v>0.94069999999999998</v>
      </c>
      <c r="P2076" s="161">
        <f t="shared" si="194"/>
        <v>0.8508</v>
      </c>
    </row>
    <row r="2077" spans="9:16" x14ac:dyDescent="0.2">
      <c r="I2077" s="158">
        <f t="shared" si="195"/>
        <v>5</v>
      </c>
      <c r="J2077" s="158" t="str">
        <f t="shared" si="196"/>
        <v>USD</v>
      </c>
      <c r="K2077" s="158" t="str">
        <f t="shared" si="197"/>
        <v>CHF</v>
      </c>
      <c r="L2077" s="158" t="str">
        <f t="shared" si="193"/>
        <v>USDCHF45754</v>
      </c>
      <c r="M2077" s="160">
        <f t="shared" si="198"/>
        <v>45754</v>
      </c>
      <c r="N2077" s="158">
        <v>0.91182638825567608</v>
      </c>
      <c r="O2077" s="158">
        <v>0.93769999999999998</v>
      </c>
      <c r="P2077" s="161">
        <f t="shared" si="194"/>
        <v>0.85499999999999998</v>
      </c>
    </row>
    <row r="2078" spans="9:16" x14ac:dyDescent="0.2">
      <c r="I2078" s="158">
        <f t="shared" si="195"/>
        <v>5</v>
      </c>
      <c r="J2078" s="158" t="str">
        <f t="shared" si="196"/>
        <v>USD</v>
      </c>
      <c r="K2078" s="158" t="str">
        <f t="shared" si="197"/>
        <v>CHF</v>
      </c>
      <c r="L2078" s="158" t="str">
        <f t="shared" si="193"/>
        <v>USDCHF45755</v>
      </c>
      <c r="M2078" s="160">
        <f t="shared" si="198"/>
        <v>45755</v>
      </c>
      <c r="N2078" s="158">
        <v>0.91324200913242015</v>
      </c>
      <c r="O2078" s="158">
        <v>0.93489999999999995</v>
      </c>
      <c r="P2078" s="161">
        <f t="shared" si="194"/>
        <v>0.8538</v>
      </c>
    </row>
    <row r="2079" spans="9:16" x14ac:dyDescent="0.2">
      <c r="I2079" s="158">
        <f t="shared" si="195"/>
        <v>5</v>
      </c>
      <c r="J2079" s="158" t="str">
        <f t="shared" si="196"/>
        <v>USD</v>
      </c>
      <c r="K2079" s="158" t="str">
        <f t="shared" si="197"/>
        <v>CHF</v>
      </c>
      <c r="L2079" s="158" t="str">
        <f t="shared" si="193"/>
        <v>USDCHF45756</v>
      </c>
      <c r="M2079" s="160">
        <f t="shared" si="198"/>
        <v>45756</v>
      </c>
      <c r="N2079" s="158">
        <v>0.90538705296514255</v>
      </c>
      <c r="O2079" s="158">
        <v>0.92779999999999996</v>
      </c>
      <c r="P2079" s="161">
        <f t="shared" si="194"/>
        <v>0.84</v>
      </c>
    </row>
    <row r="2080" spans="9:16" x14ac:dyDescent="0.2">
      <c r="I2080" s="158">
        <f t="shared" si="195"/>
        <v>5</v>
      </c>
      <c r="J2080" s="158" t="str">
        <f t="shared" si="196"/>
        <v>USD</v>
      </c>
      <c r="K2080" s="158" t="str">
        <f t="shared" si="197"/>
        <v>CHF</v>
      </c>
      <c r="L2080" s="158" t="str">
        <f t="shared" si="193"/>
        <v>USDCHF45757</v>
      </c>
      <c r="M2080" s="160">
        <f t="shared" si="198"/>
        <v>45757</v>
      </c>
      <c r="N2080" s="158">
        <v>0.90236419418877456</v>
      </c>
      <c r="O2080" s="158">
        <v>0.92989999999999995</v>
      </c>
      <c r="P2080" s="161">
        <f t="shared" si="194"/>
        <v>0.83909999999999996</v>
      </c>
    </row>
    <row r="2081" spans="9:16" x14ac:dyDescent="0.2">
      <c r="I2081" s="158">
        <f t="shared" si="195"/>
        <v>5</v>
      </c>
      <c r="J2081" s="158" t="str">
        <f t="shared" si="196"/>
        <v>USD</v>
      </c>
      <c r="K2081" s="158" t="str">
        <f t="shared" si="197"/>
        <v>CHF</v>
      </c>
      <c r="L2081" s="158" t="str">
        <f t="shared" si="193"/>
        <v>USDCHF45758</v>
      </c>
      <c r="M2081" s="160">
        <f t="shared" si="198"/>
        <v>45758</v>
      </c>
      <c r="N2081" s="158">
        <v>0.88136788295434509</v>
      </c>
      <c r="O2081" s="158">
        <v>0.92520000000000002</v>
      </c>
      <c r="P2081" s="161">
        <f t="shared" si="194"/>
        <v>0.81540000000000001</v>
      </c>
    </row>
    <row r="2082" spans="9:16" x14ac:dyDescent="0.2">
      <c r="I2082" s="158">
        <f t="shared" si="195"/>
        <v>5</v>
      </c>
      <c r="J2082" s="158" t="str">
        <f t="shared" si="196"/>
        <v>USD</v>
      </c>
      <c r="K2082" s="158" t="str">
        <f t="shared" si="197"/>
        <v>CHF</v>
      </c>
      <c r="L2082" s="158" t="str">
        <f t="shared" si="193"/>
        <v>USDCHF45759</v>
      </c>
      <c r="M2082" s="160">
        <f t="shared" si="198"/>
        <v>45759</v>
      </c>
      <c r="N2082" s="158">
        <v>0.88136788295434509</v>
      </c>
      <c r="O2082" s="158">
        <v>0.92520000000000002</v>
      </c>
      <c r="P2082" s="161">
        <f t="shared" si="194"/>
        <v>0.81540000000000001</v>
      </c>
    </row>
    <row r="2083" spans="9:16" x14ac:dyDescent="0.2">
      <c r="I2083" s="158">
        <f t="shared" si="195"/>
        <v>5</v>
      </c>
      <c r="J2083" s="158" t="str">
        <f t="shared" si="196"/>
        <v>USD</v>
      </c>
      <c r="K2083" s="158" t="str">
        <f t="shared" si="197"/>
        <v>CHF</v>
      </c>
      <c r="L2083" s="158" t="str">
        <f t="shared" si="193"/>
        <v>USDCHF45760</v>
      </c>
      <c r="M2083" s="160">
        <f t="shared" si="198"/>
        <v>45760</v>
      </c>
      <c r="N2083" s="158">
        <v>0.88136788295434509</v>
      </c>
      <c r="O2083" s="158">
        <v>0.92520000000000002</v>
      </c>
      <c r="P2083" s="161">
        <f t="shared" si="194"/>
        <v>0.81540000000000001</v>
      </c>
    </row>
    <row r="2084" spans="9:16" x14ac:dyDescent="0.2">
      <c r="I2084" s="158">
        <f t="shared" si="195"/>
        <v>5</v>
      </c>
      <c r="J2084" s="158" t="str">
        <f t="shared" si="196"/>
        <v>USD</v>
      </c>
      <c r="K2084" s="158" t="str">
        <f t="shared" si="197"/>
        <v>CHF</v>
      </c>
      <c r="L2084" s="158" t="str">
        <f t="shared" si="193"/>
        <v>USDCHF45761</v>
      </c>
      <c r="M2084" s="160">
        <f t="shared" si="198"/>
        <v>45761</v>
      </c>
      <c r="N2084" s="158">
        <v>0.878966335589347</v>
      </c>
      <c r="O2084" s="158">
        <v>0.93289999999999995</v>
      </c>
      <c r="P2084" s="161">
        <f t="shared" si="194"/>
        <v>0.82</v>
      </c>
    </row>
    <row r="2085" spans="9:16" x14ac:dyDescent="0.2">
      <c r="I2085" s="158">
        <f t="shared" si="195"/>
        <v>5</v>
      </c>
      <c r="J2085" s="158" t="str">
        <f t="shared" si="196"/>
        <v>USD</v>
      </c>
      <c r="K2085" s="158" t="str">
        <f t="shared" si="197"/>
        <v>CHF</v>
      </c>
      <c r="L2085" s="158" t="str">
        <f t="shared" si="193"/>
        <v>USDCHF45762</v>
      </c>
      <c r="M2085" s="160">
        <f t="shared" si="198"/>
        <v>45762</v>
      </c>
      <c r="N2085" s="158">
        <v>0.8830801836806782</v>
      </c>
      <c r="O2085" s="158">
        <v>0.92420000000000002</v>
      </c>
      <c r="P2085" s="161">
        <f t="shared" si="194"/>
        <v>0.81610000000000005</v>
      </c>
    </row>
    <row r="2086" spans="9:16" x14ac:dyDescent="0.2">
      <c r="I2086" s="158">
        <f t="shared" si="195"/>
        <v>5</v>
      </c>
      <c r="J2086" s="158" t="str">
        <f t="shared" si="196"/>
        <v>USD</v>
      </c>
      <c r="K2086" s="158" t="str">
        <f t="shared" si="197"/>
        <v>CHF</v>
      </c>
      <c r="L2086" s="158" t="str">
        <f t="shared" si="193"/>
        <v>USDCHF45763</v>
      </c>
      <c r="M2086" s="160">
        <f t="shared" si="198"/>
        <v>45763</v>
      </c>
      <c r="N2086" s="158">
        <v>0.8806693086745927</v>
      </c>
      <c r="O2086" s="158">
        <v>0.92600000000000005</v>
      </c>
      <c r="P2086" s="161">
        <f t="shared" si="194"/>
        <v>0.8155</v>
      </c>
    </row>
    <row r="2087" spans="9:16" x14ac:dyDescent="0.2">
      <c r="I2087" s="158">
        <f t="shared" si="195"/>
        <v>5</v>
      </c>
      <c r="J2087" s="158" t="str">
        <f t="shared" si="196"/>
        <v>USD</v>
      </c>
      <c r="K2087" s="158" t="str">
        <f t="shared" si="197"/>
        <v>CHF</v>
      </c>
      <c r="L2087" s="158" t="str">
        <f t="shared" si="193"/>
        <v>USDCHF45764</v>
      </c>
      <c r="M2087" s="160">
        <f t="shared" si="198"/>
        <v>45764</v>
      </c>
      <c r="N2087" s="158">
        <v>0.88028169014084512</v>
      </c>
      <c r="O2087" s="158">
        <v>0.92910000000000004</v>
      </c>
      <c r="P2087" s="161">
        <f t="shared" si="194"/>
        <v>0.81789999999999996</v>
      </c>
    </row>
    <row r="2088" spans="9:16" x14ac:dyDescent="0.2">
      <c r="I2088" s="158">
        <f t="shared" si="195"/>
        <v>5</v>
      </c>
      <c r="J2088" s="158" t="str">
        <f t="shared" si="196"/>
        <v>USD</v>
      </c>
      <c r="K2088" s="158" t="str">
        <f t="shared" si="197"/>
        <v>CHF</v>
      </c>
      <c r="L2088" s="158" t="str">
        <f t="shared" si="193"/>
        <v>USDCHF45765</v>
      </c>
      <c r="M2088" s="160">
        <f t="shared" si="198"/>
        <v>45765</v>
      </c>
      <c r="N2088" s="158">
        <v>0.88028169014084512</v>
      </c>
      <c r="O2088" s="158">
        <v>0.92910000000000004</v>
      </c>
      <c r="P2088" s="161">
        <f t="shared" si="194"/>
        <v>0.81789999999999996</v>
      </c>
    </row>
    <row r="2089" spans="9:16" x14ac:dyDescent="0.2">
      <c r="I2089" s="158">
        <f t="shared" si="195"/>
        <v>5</v>
      </c>
      <c r="J2089" s="158" t="str">
        <f t="shared" si="196"/>
        <v>USD</v>
      </c>
      <c r="K2089" s="158" t="str">
        <f t="shared" si="197"/>
        <v>CHF</v>
      </c>
      <c r="L2089" s="158" t="str">
        <f t="shared" si="193"/>
        <v>USDCHF45766</v>
      </c>
      <c r="M2089" s="160">
        <f t="shared" si="198"/>
        <v>45766</v>
      </c>
      <c r="N2089" s="158">
        <v>0.88028169014084512</v>
      </c>
      <c r="O2089" s="158">
        <v>0.92910000000000004</v>
      </c>
      <c r="P2089" s="161">
        <f t="shared" si="194"/>
        <v>0.81789999999999996</v>
      </c>
    </row>
    <row r="2090" spans="9:16" x14ac:dyDescent="0.2">
      <c r="I2090" s="158">
        <f t="shared" si="195"/>
        <v>5</v>
      </c>
      <c r="J2090" s="158" t="str">
        <f t="shared" si="196"/>
        <v>USD</v>
      </c>
      <c r="K2090" s="158" t="str">
        <f t="shared" si="197"/>
        <v>CHF</v>
      </c>
      <c r="L2090" s="158" t="str">
        <f t="shared" si="193"/>
        <v>USDCHF45767</v>
      </c>
      <c r="M2090" s="160">
        <f t="shared" si="198"/>
        <v>45767</v>
      </c>
      <c r="N2090" s="158">
        <v>0.88028169014084512</v>
      </c>
      <c r="O2090" s="158">
        <v>0.92910000000000004</v>
      </c>
      <c r="P2090" s="161">
        <f t="shared" si="194"/>
        <v>0.81789999999999996</v>
      </c>
    </row>
    <row r="2091" spans="9:16" x14ac:dyDescent="0.2">
      <c r="I2091" s="158">
        <f t="shared" si="195"/>
        <v>5</v>
      </c>
      <c r="J2091" s="158" t="str">
        <f t="shared" si="196"/>
        <v>USD</v>
      </c>
      <c r="K2091" s="158" t="str">
        <f t="shared" si="197"/>
        <v>CHF</v>
      </c>
      <c r="L2091" s="158" t="str">
        <f t="shared" si="193"/>
        <v>USDCHF45768</v>
      </c>
      <c r="M2091" s="160">
        <f t="shared" si="198"/>
        <v>45768</v>
      </c>
      <c r="N2091" s="158">
        <v>0.88028169014084512</v>
      </c>
      <c r="O2091" s="158">
        <v>0.92910000000000004</v>
      </c>
      <c r="P2091" s="161">
        <f t="shared" si="194"/>
        <v>0.81789999999999996</v>
      </c>
    </row>
    <row r="2092" spans="9:16" x14ac:dyDescent="0.2">
      <c r="I2092" s="158">
        <f t="shared" si="195"/>
        <v>5</v>
      </c>
      <c r="J2092" s="158" t="str">
        <f t="shared" si="196"/>
        <v>USD</v>
      </c>
      <c r="K2092" s="158" t="str">
        <f t="shared" si="197"/>
        <v>CHF</v>
      </c>
      <c r="L2092" s="158" t="str">
        <f t="shared" si="193"/>
        <v>USDCHF45769</v>
      </c>
      <c r="M2092" s="160">
        <f t="shared" si="198"/>
        <v>45769</v>
      </c>
      <c r="N2092" s="158">
        <v>0.87138375740676199</v>
      </c>
      <c r="O2092" s="158">
        <v>0.93179999999999996</v>
      </c>
      <c r="P2092" s="161">
        <f t="shared" si="194"/>
        <v>0.81200000000000006</v>
      </c>
    </row>
    <row r="2093" spans="9:16" x14ac:dyDescent="0.2">
      <c r="I2093" s="158">
        <f t="shared" si="195"/>
        <v>5</v>
      </c>
      <c r="J2093" s="158" t="str">
        <f t="shared" si="196"/>
        <v>USD</v>
      </c>
      <c r="K2093" s="158" t="str">
        <f t="shared" si="197"/>
        <v>CHF</v>
      </c>
      <c r="L2093" s="158" t="str">
        <f t="shared" si="193"/>
        <v>USDCHF45770</v>
      </c>
      <c r="M2093" s="160">
        <f t="shared" si="198"/>
        <v>45770</v>
      </c>
      <c r="N2093" s="158">
        <v>0.8760402978537013</v>
      </c>
      <c r="O2093" s="158">
        <v>0.93820000000000003</v>
      </c>
      <c r="P2093" s="161">
        <f t="shared" si="194"/>
        <v>0.82189999999999996</v>
      </c>
    </row>
    <row r="2094" spans="9:16" x14ac:dyDescent="0.2">
      <c r="I2094" s="158">
        <f t="shared" si="195"/>
        <v>5</v>
      </c>
      <c r="J2094" s="158" t="str">
        <f t="shared" si="196"/>
        <v>USD</v>
      </c>
      <c r="K2094" s="158" t="str">
        <f t="shared" si="197"/>
        <v>CHF</v>
      </c>
      <c r="L2094" s="158" t="str">
        <f t="shared" si="193"/>
        <v>USDCHF45771</v>
      </c>
      <c r="M2094" s="160">
        <f t="shared" si="198"/>
        <v>45771</v>
      </c>
      <c r="N2094" s="158">
        <v>0.8790436005625879</v>
      </c>
      <c r="O2094" s="158">
        <v>0.93920000000000003</v>
      </c>
      <c r="P2094" s="161">
        <f t="shared" si="194"/>
        <v>0.8256</v>
      </c>
    </row>
    <row r="2095" spans="9:16" x14ac:dyDescent="0.2">
      <c r="I2095" s="158">
        <f t="shared" si="195"/>
        <v>5</v>
      </c>
      <c r="J2095" s="158" t="str">
        <f t="shared" si="196"/>
        <v>USD</v>
      </c>
      <c r="K2095" s="158" t="str">
        <f t="shared" si="197"/>
        <v>CHF</v>
      </c>
      <c r="L2095" s="158" t="str">
        <f t="shared" si="193"/>
        <v>USDCHF45772</v>
      </c>
      <c r="M2095" s="160">
        <f t="shared" si="198"/>
        <v>45772</v>
      </c>
      <c r="N2095" s="158">
        <v>0.88051422030465798</v>
      </c>
      <c r="O2095" s="158">
        <v>0.94210000000000005</v>
      </c>
      <c r="P2095" s="161">
        <f t="shared" si="194"/>
        <v>0.82950000000000002</v>
      </c>
    </row>
    <row r="2096" spans="9:16" x14ac:dyDescent="0.2">
      <c r="I2096" s="158">
        <f t="shared" si="195"/>
        <v>5</v>
      </c>
      <c r="J2096" s="158" t="str">
        <f t="shared" si="196"/>
        <v>USD</v>
      </c>
      <c r="K2096" s="158" t="str">
        <f t="shared" si="197"/>
        <v>CHF</v>
      </c>
      <c r="L2096" s="158" t="str">
        <f t="shared" si="193"/>
        <v>USDCHF45773</v>
      </c>
      <c r="M2096" s="160">
        <f t="shared" si="198"/>
        <v>45773</v>
      </c>
      <c r="N2096" s="158">
        <v>0.88051422030465798</v>
      </c>
      <c r="O2096" s="158">
        <v>0.94210000000000005</v>
      </c>
      <c r="P2096" s="161">
        <f t="shared" si="194"/>
        <v>0.82950000000000002</v>
      </c>
    </row>
    <row r="2097" spans="9:16" x14ac:dyDescent="0.2">
      <c r="I2097" s="158">
        <f t="shared" si="195"/>
        <v>5</v>
      </c>
      <c r="J2097" s="158" t="str">
        <f t="shared" si="196"/>
        <v>USD</v>
      </c>
      <c r="K2097" s="158" t="str">
        <f t="shared" si="197"/>
        <v>CHF</v>
      </c>
      <c r="L2097" s="158" t="str">
        <f t="shared" si="193"/>
        <v>USDCHF45774</v>
      </c>
      <c r="M2097" s="160">
        <f t="shared" si="198"/>
        <v>45774</v>
      </c>
      <c r="N2097" s="158">
        <v>0.88051422030465798</v>
      </c>
      <c r="O2097" s="158">
        <v>0.94210000000000005</v>
      </c>
      <c r="P2097" s="161">
        <f t="shared" si="194"/>
        <v>0.82950000000000002</v>
      </c>
    </row>
    <row r="2098" spans="9:16" x14ac:dyDescent="0.2">
      <c r="I2098" s="158">
        <f t="shared" si="195"/>
        <v>5</v>
      </c>
      <c r="J2098" s="158" t="str">
        <f t="shared" si="196"/>
        <v>USD</v>
      </c>
      <c r="K2098" s="158" t="str">
        <f t="shared" si="197"/>
        <v>CHF</v>
      </c>
      <c r="L2098" s="158" t="str">
        <f t="shared" si="193"/>
        <v>USDCHF45775</v>
      </c>
      <c r="M2098" s="160">
        <f t="shared" si="198"/>
        <v>45775</v>
      </c>
      <c r="N2098" s="158">
        <v>0.88043669660151447</v>
      </c>
      <c r="O2098" s="158">
        <v>0.94199999999999995</v>
      </c>
      <c r="P2098" s="161">
        <f t="shared" si="194"/>
        <v>0.82940000000000003</v>
      </c>
    </row>
    <row r="2099" spans="9:16" x14ac:dyDescent="0.2">
      <c r="I2099" s="158">
        <f t="shared" si="195"/>
        <v>5</v>
      </c>
      <c r="J2099" s="158" t="str">
        <f t="shared" si="196"/>
        <v>USD</v>
      </c>
      <c r="K2099" s="158" t="str">
        <f t="shared" si="197"/>
        <v>CHF</v>
      </c>
      <c r="L2099" s="158" t="str">
        <f t="shared" si="193"/>
        <v>USDCHF45776</v>
      </c>
      <c r="M2099" s="160">
        <f t="shared" si="198"/>
        <v>45776</v>
      </c>
      <c r="N2099" s="158">
        <v>0.8792754770069463</v>
      </c>
      <c r="O2099" s="158">
        <v>0.93920000000000003</v>
      </c>
      <c r="P2099" s="161">
        <f t="shared" si="194"/>
        <v>0.82579999999999998</v>
      </c>
    </row>
    <row r="2100" spans="9:16" x14ac:dyDescent="0.2">
      <c r="I2100" s="158">
        <f t="shared" si="195"/>
        <v>5</v>
      </c>
      <c r="J2100" s="158" t="str">
        <f t="shared" si="196"/>
        <v>USD</v>
      </c>
      <c r="K2100" s="158" t="str">
        <f t="shared" si="197"/>
        <v>CHF</v>
      </c>
      <c r="L2100" s="158" t="str">
        <f t="shared" si="193"/>
        <v>USDCHF45777</v>
      </c>
      <c r="M2100" s="160">
        <f t="shared" si="198"/>
        <v>45777</v>
      </c>
      <c r="N2100" s="158">
        <v>0.8792754770069463</v>
      </c>
      <c r="O2100" s="158">
        <v>0.93889999999999996</v>
      </c>
      <c r="P2100" s="161">
        <f t="shared" si="194"/>
        <v>0.8256</v>
      </c>
    </row>
    <row r="2101" spans="9:16" x14ac:dyDescent="0.2">
      <c r="I2101" s="158">
        <f t="shared" si="195"/>
        <v>5</v>
      </c>
      <c r="J2101" s="158" t="str">
        <f t="shared" si="196"/>
        <v>USD</v>
      </c>
      <c r="K2101" s="158" t="str">
        <f t="shared" si="197"/>
        <v>CHF</v>
      </c>
      <c r="L2101" s="158" t="str">
        <f t="shared" si="193"/>
        <v>USDCHF45778</v>
      </c>
      <c r="M2101" s="160">
        <f t="shared" si="198"/>
        <v>45778</v>
      </c>
      <c r="N2101" s="158">
        <v>0.8792754770069463</v>
      </c>
      <c r="O2101" s="158">
        <v>0.93889999999999996</v>
      </c>
      <c r="P2101" s="161">
        <f t="shared" si="194"/>
        <v>0.8256</v>
      </c>
    </row>
    <row r="2102" spans="9:16" x14ac:dyDescent="0.2">
      <c r="I2102" s="158">
        <f t="shared" si="195"/>
        <v>5</v>
      </c>
      <c r="J2102" s="158" t="str">
        <f t="shared" si="196"/>
        <v>USD</v>
      </c>
      <c r="K2102" s="158" t="str">
        <f t="shared" si="197"/>
        <v>CHF</v>
      </c>
      <c r="L2102" s="158" t="str">
        <f t="shared" si="193"/>
        <v>USDCHF45779</v>
      </c>
      <c r="M2102" s="160">
        <f t="shared" si="198"/>
        <v>45779</v>
      </c>
      <c r="N2102" s="158">
        <v>0.88160098739310577</v>
      </c>
      <c r="O2102" s="158">
        <v>0.93430000000000002</v>
      </c>
      <c r="P2102" s="161">
        <f t="shared" si="194"/>
        <v>0.82369999999999999</v>
      </c>
    </row>
    <row r="2103" spans="9:16" x14ac:dyDescent="0.2">
      <c r="I2103" s="158">
        <f t="shared" si="195"/>
        <v>5</v>
      </c>
      <c r="J2103" s="158" t="str">
        <f t="shared" si="196"/>
        <v>USD</v>
      </c>
      <c r="K2103" s="158" t="str">
        <f t="shared" si="197"/>
        <v>CHF</v>
      </c>
      <c r="L2103" s="158" t="str">
        <f t="shared" si="193"/>
        <v>USDCHF45780</v>
      </c>
      <c r="M2103" s="160">
        <f t="shared" si="198"/>
        <v>45780</v>
      </c>
      <c r="N2103" s="158">
        <v>0.88160098739310577</v>
      </c>
      <c r="O2103" s="158">
        <v>0.93430000000000002</v>
      </c>
      <c r="P2103" s="161">
        <f t="shared" si="194"/>
        <v>0.82369999999999999</v>
      </c>
    </row>
    <row r="2104" spans="9:16" x14ac:dyDescent="0.2">
      <c r="I2104" s="158">
        <f t="shared" si="195"/>
        <v>5</v>
      </c>
      <c r="J2104" s="158" t="str">
        <f t="shared" si="196"/>
        <v>USD</v>
      </c>
      <c r="K2104" s="158" t="str">
        <f t="shared" si="197"/>
        <v>CHF</v>
      </c>
      <c r="L2104" s="158" t="str">
        <f t="shared" si="193"/>
        <v>USDCHF45781</v>
      </c>
      <c r="M2104" s="160">
        <f t="shared" si="198"/>
        <v>45781</v>
      </c>
      <c r="N2104" s="158">
        <v>0.88160098739310577</v>
      </c>
      <c r="O2104" s="158">
        <v>0.93430000000000002</v>
      </c>
      <c r="P2104" s="161">
        <f t="shared" si="194"/>
        <v>0.82369999999999999</v>
      </c>
    </row>
    <row r="2105" spans="9:16" x14ac:dyDescent="0.2">
      <c r="I2105" s="158">
        <f t="shared" si="195"/>
        <v>5</v>
      </c>
      <c r="J2105" s="158" t="str">
        <f t="shared" si="196"/>
        <v>USD</v>
      </c>
      <c r="K2105" s="158" t="str">
        <f t="shared" si="197"/>
        <v>CHF</v>
      </c>
      <c r="L2105" s="158" t="str">
        <f t="shared" si="193"/>
        <v>USDCHF45782</v>
      </c>
      <c r="M2105" s="160">
        <f t="shared" si="198"/>
        <v>45782</v>
      </c>
      <c r="N2105" s="158">
        <v>0.88160098739310577</v>
      </c>
      <c r="O2105" s="158">
        <v>0.93359999999999999</v>
      </c>
      <c r="P2105" s="161">
        <f t="shared" si="194"/>
        <v>0.82310000000000005</v>
      </c>
    </row>
    <row r="2106" spans="9:16" x14ac:dyDescent="0.2">
      <c r="I2106" s="158">
        <f t="shared" si="195"/>
        <v>5</v>
      </c>
      <c r="J2106" s="158" t="str">
        <f t="shared" si="196"/>
        <v>USD</v>
      </c>
      <c r="K2106" s="158" t="str">
        <f t="shared" si="197"/>
        <v>CHF</v>
      </c>
      <c r="L2106" s="158" t="str">
        <f t="shared" si="193"/>
        <v>USDCHF45783</v>
      </c>
      <c r="M2106" s="160">
        <f t="shared" si="198"/>
        <v>45783</v>
      </c>
      <c r="N2106" s="158">
        <v>0.88300220750551872</v>
      </c>
      <c r="O2106" s="158">
        <v>0.93459999999999999</v>
      </c>
      <c r="P2106" s="161">
        <f t="shared" si="194"/>
        <v>0.82530000000000003</v>
      </c>
    </row>
    <row r="2107" spans="9:16" x14ac:dyDescent="0.2">
      <c r="I2107" s="158">
        <f t="shared" si="195"/>
        <v>5</v>
      </c>
      <c r="J2107" s="158" t="str">
        <f t="shared" si="196"/>
        <v>USD</v>
      </c>
      <c r="K2107" s="158" t="str">
        <f t="shared" si="197"/>
        <v>CHF</v>
      </c>
      <c r="L2107" s="158" t="str">
        <f t="shared" si="193"/>
        <v>USDCHF45784</v>
      </c>
      <c r="M2107" s="160">
        <f t="shared" si="198"/>
        <v>45784</v>
      </c>
      <c r="N2107" s="158">
        <v>0.88028169014084512</v>
      </c>
      <c r="O2107" s="158">
        <v>0.93589999999999995</v>
      </c>
      <c r="P2107" s="161">
        <f t="shared" si="194"/>
        <v>0.82389999999999997</v>
      </c>
    </row>
    <row r="2108" spans="9:16" x14ac:dyDescent="0.2">
      <c r="I2108" s="158">
        <f t="shared" si="195"/>
        <v>5</v>
      </c>
      <c r="J2108" s="158" t="str">
        <f t="shared" si="196"/>
        <v>USD</v>
      </c>
      <c r="K2108" s="158" t="str">
        <f t="shared" si="197"/>
        <v>CHF</v>
      </c>
      <c r="L2108" s="158" t="str">
        <f t="shared" si="193"/>
        <v>USDCHF45785</v>
      </c>
      <c r="M2108" s="160">
        <f t="shared" si="198"/>
        <v>45785</v>
      </c>
      <c r="N2108" s="158">
        <v>0.88519075860848018</v>
      </c>
      <c r="O2108" s="158">
        <v>0.9325</v>
      </c>
      <c r="P2108" s="161">
        <f t="shared" si="194"/>
        <v>0.82540000000000002</v>
      </c>
    </row>
    <row r="2109" spans="9:16" x14ac:dyDescent="0.2">
      <c r="I2109" s="158">
        <f t="shared" si="195"/>
        <v>5</v>
      </c>
      <c r="J2109" s="158" t="str">
        <f t="shared" si="196"/>
        <v>USD</v>
      </c>
      <c r="K2109" s="158" t="str">
        <f t="shared" si="197"/>
        <v>CHF</v>
      </c>
      <c r="L2109" s="158" t="str">
        <f t="shared" si="193"/>
        <v>USDCHF45786</v>
      </c>
      <c r="M2109" s="160">
        <f t="shared" si="198"/>
        <v>45786</v>
      </c>
      <c r="N2109" s="158">
        <v>0.88873089228581592</v>
      </c>
      <c r="O2109" s="158">
        <v>0.93530000000000002</v>
      </c>
      <c r="P2109" s="161">
        <f t="shared" si="194"/>
        <v>0.83120000000000005</v>
      </c>
    </row>
    <row r="2110" spans="9:16" x14ac:dyDescent="0.2">
      <c r="I2110" s="158">
        <f t="shared" si="195"/>
        <v>5</v>
      </c>
      <c r="J2110" s="158" t="str">
        <f t="shared" si="196"/>
        <v>USD</v>
      </c>
      <c r="K2110" s="158" t="str">
        <f t="shared" si="197"/>
        <v>CHF</v>
      </c>
      <c r="L2110" s="158" t="str">
        <f t="shared" si="193"/>
        <v>USDCHF45787</v>
      </c>
      <c r="M2110" s="160">
        <f t="shared" si="198"/>
        <v>45787</v>
      </c>
      <c r="N2110" s="158">
        <v>0.88873089228581592</v>
      </c>
      <c r="O2110" s="158">
        <v>0.93530000000000002</v>
      </c>
      <c r="P2110" s="161">
        <f t="shared" si="194"/>
        <v>0.83120000000000005</v>
      </c>
    </row>
    <row r="2111" spans="9:16" x14ac:dyDescent="0.2">
      <c r="I2111" s="158">
        <f t="shared" si="195"/>
        <v>5</v>
      </c>
      <c r="J2111" s="158" t="str">
        <f t="shared" si="196"/>
        <v>USD</v>
      </c>
      <c r="K2111" s="158" t="str">
        <f t="shared" si="197"/>
        <v>CHF</v>
      </c>
      <c r="L2111" s="158" t="str">
        <f t="shared" si="193"/>
        <v>USDCHF45788</v>
      </c>
      <c r="M2111" s="160">
        <f t="shared" si="198"/>
        <v>45788</v>
      </c>
      <c r="N2111" s="158">
        <v>0.88873089228581592</v>
      </c>
      <c r="O2111" s="158">
        <v>0.93530000000000002</v>
      </c>
      <c r="P2111" s="161">
        <f t="shared" si="194"/>
        <v>0.83120000000000005</v>
      </c>
    </row>
    <row r="2112" spans="9:16" x14ac:dyDescent="0.2">
      <c r="I2112" s="158">
        <f t="shared" si="195"/>
        <v>5</v>
      </c>
      <c r="J2112" s="158" t="str">
        <f t="shared" si="196"/>
        <v>USD</v>
      </c>
      <c r="K2112" s="158" t="str">
        <f t="shared" si="197"/>
        <v>CHF</v>
      </c>
      <c r="L2112" s="158" t="str">
        <f t="shared" si="193"/>
        <v>USDCHF45789</v>
      </c>
      <c r="M2112" s="160">
        <f t="shared" si="198"/>
        <v>45789</v>
      </c>
      <c r="N2112" s="158">
        <v>0.90041419052764271</v>
      </c>
      <c r="O2112" s="158">
        <v>0.93689999999999996</v>
      </c>
      <c r="P2112" s="161">
        <f t="shared" si="194"/>
        <v>0.84360000000000002</v>
      </c>
    </row>
    <row r="2113" spans="9:16" x14ac:dyDescent="0.2">
      <c r="I2113" s="158">
        <f t="shared" si="195"/>
        <v>5</v>
      </c>
      <c r="J2113" s="158" t="str">
        <f t="shared" si="196"/>
        <v>USD</v>
      </c>
      <c r="K2113" s="158" t="str">
        <f t="shared" si="197"/>
        <v>CHF</v>
      </c>
      <c r="L2113" s="158" t="str">
        <f t="shared" si="193"/>
        <v>USDCHF45790</v>
      </c>
      <c r="M2113" s="160">
        <f t="shared" si="198"/>
        <v>45790</v>
      </c>
      <c r="N2113" s="158">
        <v>0.89992800575953924</v>
      </c>
      <c r="O2113" s="158">
        <v>0.93579999999999997</v>
      </c>
      <c r="P2113" s="161">
        <f t="shared" si="194"/>
        <v>0.84219999999999995</v>
      </c>
    </row>
    <row r="2114" spans="9:16" x14ac:dyDescent="0.2">
      <c r="I2114" s="158">
        <f t="shared" si="195"/>
        <v>5</v>
      </c>
      <c r="J2114" s="158" t="str">
        <f t="shared" si="196"/>
        <v>USD</v>
      </c>
      <c r="K2114" s="158" t="str">
        <f t="shared" si="197"/>
        <v>CHF</v>
      </c>
      <c r="L2114" s="158" t="str">
        <f t="shared" si="193"/>
        <v>USDCHF45791</v>
      </c>
      <c r="M2114" s="160">
        <f t="shared" si="198"/>
        <v>45791</v>
      </c>
      <c r="N2114" s="158">
        <v>0.89174246477617269</v>
      </c>
      <c r="O2114" s="158">
        <v>0.93899999999999995</v>
      </c>
      <c r="P2114" s="161">
        <f t="shared" si="194"/>
        <v>0.83730000000000004</v>
      </c>
    </row>
    <row r="2115" spans="9:16" x14ac:dyDescent="0.2">
      <c r="I2115" s="158">
        <f t="shared" si="195"/>
        <v>5</v>
      </c>
      <c r="J2115" s="158" t="str">
        <f t="shared" si="196"/>
        <v>USD</v>
      </c>
      <c r="K2115" s="158" t="str">
        <f t="shared" si="197"/>
        <v>CHF</v>
      </c>
      <c r="L2115" s="158" t="str">
        <f t="shared" ref="L2115:L2178" si="199">J2115&amp;K2115&amp;M2115</f>
        <v>USDCHF45792</v>
      </c>
      <c r="M2115" s="160">
        <f t="shared" si="198"/>
        <v>45792</v>
      </c>
      <c r="N2115" s="158">
        <v>0.89405453732677687</v>
      </c>
      <c r="O2115" s="158">
        <v>0.93769999999999998</v>
      </c>
      <c r="P2115" s="161">
        <f t="shared" ref="P2115:P2178" si="200">ROUND(N2115*O2115,4)</f>
        <v>0.83840000000000003</v>
      </c>
    </row>
    <row r="2116" spans="9:16" x14ac:dyDescent="0.2">
      <c r="I2116" s="158">
        <f t="shared" ref="I2116:I2179" si="201">IF(M2115=$G$2,I2115+1,I2115)</f>
        <v>5</v>
      </c>
      <c r="J2116" s="158" t="str">
        <f t="shared" ref="J2116:J2179" si="202">VLOOKUP($I2116,$A:$C,2,FALSE)</f>
        <v>USD</v>
      </c>
      <c r="K2116" s="158" t="str">
        <f t="shared" ref="K2116:K2179" si="203">VLOOKUP($I2116,$A:$C,3,FALSE)</f>
        <v>CHF</v>
      </c>
      <c r="L2116" s="158" t="str">
        <f t="shared" si="199"/>
        <v>USDCHF45793</v>
      </c>
      <c r="M2116" s="160">
        <f t="shared" ref="M2116:M2179" si="204">IF(I2116=I2115,M2115+1,$G$1)</f>
        <v>45793</v>
      </c>
      <c r="N2116" s="158">
        <v>0.89333571556190816</v>
      </c>
      <c r="O2116" s="158">
        <v>0.93810000000000004</v>
      </c>
      <c r="P2116" s="161">
        <f t="shared" si="200"/>
        <v>0.83799999999999997</v>
      </c>
    </row>
    <row r="2117" spans="9:16" x14ac:dyDescent="0.2">
      <c r="I2117" s="158">
        <f t="shared" si="201"/>
        <v>5</v>
      </c>
      <c r="J2117" s="158" t="str">
        <f t="shared" si="202"/>
        <v>USD</v>
      </c>
      <c r="K2117" s="158" t="str">
        <f t="shared" si="203"/>
        <v>CHF</v>
      </c>
      <c r="L2117" s="158" t="str">
        <f t="shared" si="199"/>
        <v>USDCHF45794</v>
      </c>
      <c r="M2117" s="160">
        <f t="shared" si="204"/>
        <v>45794</v>
      </c>
      <c r="N2117" s="158">
        <v>0.89333571556190816</v>
      </c>
      <c r="O2117" s="158">
        <v>0.93810000000000004</v>
      </c>
      <c r="P2117" s="161">
        <f t="shared" si="200"/>
        <v>0.83799999999999997</v>
      </c>
    </row>
    <row r="2118" spans="9:16" x14ac:dyDescent="0.2">
      <c r="I2118" s="158">
        <f t="shared" si="201"/>
        <v>5</v>
      </c>
      <c r="J2118" s="158" t="str">
        <f t="shared" si="202"/>
        <v>USD</v>
      </c>
      <c r="K2118" s="158" t="str">
        <f t="shared" si="203"/>
        <v>CHF</v>
      </c>
      <c r="L2118" s="158" t="str">
        <f t="shared" si="199"/>
        <v>USDCHF45795</v>
      </c>
      <c r="M2118" s="160">
        <f t="shared" si="204"/>
        <v>45795</v>
      </c>
      <c r="N2118" s="158">
        <v>0.89333571556190816</v>
      </c>
      <c r="O2118" s="158">
        <v>0.93810000000000004</v>
      </c>
      <c r="P2118" s="161">
        <f t="shared" si="200"/>
        <v>0.83799999999999997</v>
      </c>
    </row>
    <row r="2119" spans="9:16" x14ac:dyDescent="0.2">
      <c r="I2119" s="158">
        <f t="shared" si="201"/>
        <v>5</v>
      </c>
      <c r="J2119" s="158" t="str">
        <f t="shared" si="202"/>
        <v>USD</v>
      </c>
      <c r="K2119" s="158" t="str">
        <f t="shared" si="203"/>
        <v>CHF</v>
      </c>
      <c r="L2119" s="158" t="str">
        <f t="shared" si="199"/>
        <v>USDCHF45796</v>
      </c>
      <c r="M2119" s="160">
        <f t="shared" si="204"/>
        <v>45796</v>
      </c>
      <c r="N2119" s="158">
        <v>0.88794175102113293</v>
      </c>
      <c r="O2119" s="158">
        <v>0.93940000000000001</v>
      </c>
      <c r="P2119" s="161">
        <f t="shared" si="200"/>
        <v>0.83409999999999995</v>
      </c>
    </row>
    <row r="2120" spans="9:16" x14ac:dyDescent="0.2">
      <c r="I2120" s="158">
        <f t="shared" si="201"/>
        <v>5</v>
      </c>
      <c r="J2120" s="158" t="str">
        <f t="shared" si="202"/>
        <v>USD</v>
      </c>
      <c r="K2120" s="158" t="str">
        <f t="shared" si="203"/>
        <v>CHF</v>
      </c>
      <c r="L2120" s="158" t="str">
        <f t="shared" si="199"/>
        <v>USDCHF45797</v>
      </c>
      <c r="M2120" s="160">
        <f t="shared" si="204"/>
        <v>45797</v>
      </c>
      <c r="N2120" s="158">
        <v>0.88960056934436427</v>
      </c>
      <c r="O2120" s="158">
        <v>0.93659999999999999</v>
      </c>
      <c r="P2120" s="161">
        <f t="shared" si="200"/>
        <v>0.83320000000000005</v>
      </c>
    </row>
    <row r="2121" spans="9:16" x14ac:dyDescent="0.2">
      <c r="I2121" s="158">
        <f t="shared" si="201"/>
        <v>5</v>
      </c>
      <c r="J2121" s="158" t="str">
        <f t="shared" si="202"/>
        <v>USD</v>
      </c>
      <c r="K2121" s="158" t="str">
        <f t="shared" si="203"/>
        <v>CHF</v>
      </c>
      <c r="L2121" s="158" t="str">
        <f t="shared" si="199"/>
        <v>USDCHF45798</v>
      </c>
      <c r="M2121" s="160">
        <f t="shared" si="204"/>
        <v>45798</v>
      </c>
      <c r="N2121" s="158">
        <v>0.88331419485911133</v>
      </c>
      <c r="O2121" s="158">
        <v>0.93520000000000003</v>
      </c>
      <c r="P2121" s="161">
        <f t="shared" si="200"/>
        <v>0.82609999999999995</v>
      </c>
    </row>
    <row r="2122" spans="9:16" x14ac:dyDescent="0.2">
      <c r="I2122" s="158">
        <f t="shared" si="201"/>
        <v>5</v>
      </c>
      <c r="J2122" s="158" t="str">
        <f t="shared" si="202"/>
        <v>USD</v>
      </c>
      <c r="K2122" s="158" t="str">
        <f t="shared" si="203"/>
        <v>CHF</v>
      </c>
      <c r="L2122" s="158" t="str">
        <f t="shared" si="199"/>
        <v>USDCHF45799</v>
      </c>
      <c r="M2122" s="160">
        <f t="shared" si="204"/>
        <v>45799</v>
      </c>
      <c r="N2122" s="158">
        <v>0.88425148112123086</v>
      </c>
      <c r="O2122" s="158">
        <v>0.93430000000000002</v>
      </c>
      <c r="P2122" s="161">
        <f t="shared" si="200"/>
        <v>0.82620000000000005</v>
      </c>
    </row>
    <row r="2123" spans="9:16" x14ac:dyDescent="0.2">
      <c r="I2123" s="158">
        <f t="shared" si="201"/>
        <v>5</v>
      </c>
      <c r="J2123" s="158" t="str">
        <f t="shared" si="202"/>
        <v>USD</v>
      </c>
      <c r="K2123" s="158" t="str">
        <f t="shared" si="203"/>
        <v>CHF</v>
      </c>
      <c r="L2123" s="158" t="str">
        <f t="shared" si="199"/>
        <v>USDCHF45800</v>
      </c>
      <c r="M2123" s="160">
        <f t="shared" si="204"/>
        <v>45800</v>
      </c>
      <c r="N2123" s="158">
        <v>0.88487744447394023</v>
      </c>
      <c r="O2123" s="158">
        <v>0.92989999999999995</v>
      </c>
      <c r="P2123" s="161">
        <f t="shared" si="200"/>
        <v>0.82279999999999998</v>
      </c>
    </row>
    <row r="2124" spans="9:16" x14ac:dyDescent="0.2">
      <c r="I2124" s="158">
        <f t="shared" si="201"/>
        <v>5</v>
      </c>
      <c r="J2124" s="158" t="str">
        <f t="shared" si="202"/>
        <v>USD</v>
      </c>
      <c r="K2124" s="158" t="str">
        <f t="shared" si="203"/>
        <v>CHF</v>
      </c>
      <c r="L2124" s="158" t="str">
        <f t="shared" si="199"/>
        <v>USDCHF45801</v>
      </c>
      <c r="M2124" s="160">
        <f t="shared" si="204"/>
        <v>45801</v>
      </c>
      <c r="N2124" s="158">
        <v>0.88487744447394023</v>
      </c>
      <c r="O2124" s="158">
        <v>0.92989999999999995</v>
      </c>
      <c r="P2124" s="161">
        <f t="shared" si="200"/>
        <v>0.82279999999999998</v>
      </c>
    </row>
    <row r="2125" spans="9:16" x14ac:dyDescent="0.2">
      <c r="I2125" s="158">
        <f t="shared" si="201"/>
        <v>5</v>
      </c>
      <c r="J2125" s="158" t="str">
        <f t="shared" si="202"/>
        <v>USD</v>
      </c>
      <c r="K2125" s="158" t="str">
        <f t="shared" si="203"/>
        <v>CHF</v>
      </c>
      <c r="L2125" s="158" t="str">
        <f t="shared" si="199"/>
        <v>USDCHF45802</v>
      </c>
      <c r="M2125" s="160">
        <f t="shared" si="204"/>
        <v>45802</v>
      </c>
      <c r="N2125" s="158">
        <v>0.88487744447394023</v>
      </c>
      <c r="O2125" s="158">
        <v>0.92989999999999995</v>
      </c>
      <c r="P2125" s="161">
        <f t="shared" si="200"/>
        <v>0.82279999999999998</v>
      </c>
    </row>
    <row r="2126" spans="9:16" x14ac:dyDescent="0.2">
      <c r="I2126" s="158">
        <f t="shared" si="201"/>
        <v>5</v>
      </c>
      <c r="J2126" s="158" t="str">
        <f t="shared" si="202"/>
        <v>USD</v>
      </c>
      <c r="K2126" s="158" t="str">
        <f t="shared" si="203"/>
        <v>CHF</v>
      </c>
      <c r="L2126" s="158" t="str">
        <f t="shared" si="199"/>
        <v>USDCHF45803</v>
      </c>
      <c r="M2126" s="160">
        <f t="shared" si="204"/>
        <v>45803</v>
      </c>
      <c r="N2126" s="158">
        <v>0.87865741147526588</v>
      </c>
      <c r="O2126" s="158">
        <v>0.93559999999999999</v>
      </c>
      <c r="P2126" s="161">
        <f t="shared" si="200"/>
        <v>0.82210000000000005</v>
      </c>
    </row>
    <row r="2127" spans="9:16" x14ac:dyDescent="0.2">
      <c r="I2127" s="158">
        <f t="shared" si="201"/>
        <v>5</v>
      </c>
      <c r="J2127" s="158" t="str">
        <f t="shared" si="202"/>
        <v>USD</v>
      </c>
      <c r="K2127" s="158" t="str">
        <f t="shared" si="203"/>
        <v>CHF</v>
      </c>
      <c r="L2127" s="158" t="str">
        <f t="shared" si="199"/>
        <v>USDCHF45804</v>
      </c>
      <c r="M2127" s="160">
        <f t="shared" si="204"/>
        <v>45804</v>
      </c>
      <c r="N2127" s="158">
        <v>0.88059175766114839</v>
      </c>
      <c r="O2127" s="158">
        <v>0.93859999999999999</v>
      </c>
      <c r="P2127" s="161">
        <f t="shared" si="200"/>
        <v>0.82650000000000001</v>
      </c>
    </row>
    <row r="2128" spans="9:16" x14ac:dyDescent="0.2">
      <c r="I2128" s="158">
        <f t="shared" si="201"/>
        <v>5</v>
      </c>
      <c r="J2128" s="158" t="str">
        <f t="shared" si="202"/>
        <v>USD</v>
      </c>
      <c r="K2128" s="158" t="str">
        <f t="shared" si="203"/>
        <v>CHF</v>
      </c>
      <c r="L2128" s="158" t="str">
        <f t="shared" si="199"/>
        <v>USDCHF45805</v>
      </c>
      <c r="M2128" s="160">
        <f t="shared" si="204"/>
        <v>45805</v>
      </c>
      <c r="N2128" s="158">
        <v>0.8836264027569144</v>
      </c>
      <c r="O2128" s="158">
        <v>0.93640000000000001</v>
      </c>
      <c r="P2128" s="161">
        <f t="shared" si="200"/>
        <v>0.82740000000000002</v>
      </c>
    </row>
    <row r="2129" spans="9:16" x14ac:dyDescent="0.2">
      <c r="I2129" s="158">
        <f t="shared" si="201"/>
        <v>5</v>
      </c>
      <c r="J2129" s="158" t="str">
        <f t="shared" si="202"/>
        <v>USD</v>
      </c>
      <c r="K2129" s="158" t="str">
        <f t="shared" si="203"/>
        <v>CHF</v>
      </c>
      <c r="L2129" s="158" t="str">
        <f t="shared" si="199"/>
        <v>USDCHF45806</v>
      </c>
      <c r="M2129" s="160">
        <f t="shared" si="204"/>
        <v>45806</v>
      </c>
      <c r="N2129" s="158">
        <v>0.88644623703572367</v>
      </c>
      <c r="O2129" s="158">
        <v>0.93389999999999995</v>
      </c>
      <c r="P2129" s="161">
        <f t="shared" si="200"/>
        <v>0.82789999999999997</v>
      </c>
    </row>
    <row r="2130" spans="9:16" x14ac:dyDescent="0.2">
      <c r="I2130" s="158">
        <f t="shared" si="201"/>
        <v>5</v>
      </c>
      <c r="J2130" s="158" t="str">
        <f t="shared" si="202"/>
        <v>USD</v>
      </c>
      <c r="K2130" s="158" t="str">
        <f t="shared" si="203"/>
        <v>CHF</v>
      </c>
      <c r="L2130" s="158" t="str">
        <f t="shared" si="199"/>
        <v>USDCHF45807</v>
      </c>
      <c r="M2130" s="160">
        <f t="shared" si="204"/>
        <v>45807</v>
      </c>
      <c r="N2130" s="158">
        <v>0.8819119851838787</v>
      </c>
      <c r="O2130" s="158">
        <v>0.93410000000000004</v>
      </c>
      <c r="P2130" s="161">
        <f t="shared" si="200"/>
        <v>0.82379999999999998</v>
      </c>
    </row>
    <row r="2131" spans="9:16" x14ac:dyDescent="0.2">
      <c r="I2131" s="158">
        <f t="shared" si="201"/>
        <v>5</v>
      </c>
      <c r="J2131" s="158" t="str">
        <f t="shared" si="202"/>
        <v>USD</v>
      </c>
      <c r="K2131" s="158" t="str">
        <f t="shared" si="203"/>
        <v>CHF</v>
      </c>
      <c r="L2131" s="158" t="str">
        <f t="shared" si="199"/>
        <v>USDCHF45808</v>
      </c>
      <c r="M2131" s="160">
        <f t="shared" si="204"/>
        <v>45808</v>
      </c>
      <c r="N2131" s="158">
        <v>0.8819119851838787</v>
      </c>
      <c r="O2131" s="158">
        <v>0.93410000000000004</v>
      </c>
      <c r="P2131" s="161">
        <f t="shared" si="200"/>
        <v>0.82379999999999998</v>
      </c>
    </row>
    <row r="2132" spans="9:16" x14ac:dyDescent="0.2">
      <c r="I2132" s="158">
        <f t="shared" si="201"/>
        <v>6</v>
      </c>
      <c r="J2132" s="158" t="str">
        <f t="shared" si="202"/>
        <v>USD</v>
      </c>
      <c r="K2132" s="158" t="str">
        <f t="shared" si="203"/>
        <v>SEK</v>
      </c>
      <c r="L2132" s="158" t="str">
        <f t="shared" si="199"/>
        <v>USDSEK45383</v>
      </c>
      <c r="M2132" s="160">
        <f t="shared" si="204"/>
        <v>45383</v>
      </c>
      <c r="N2132" s="158">
        <v>0.92498381278327635</v>
      </c>
      <c r="O2132" s="158">
        <v>11.525</v>
      </c>
      <c r="P2132" s="161">
        <f t="shared" si="200"/>
        <v>10.660399999999999</v>
      </c>
    </row>
    <row r="2133" spans="9:16" x14ac:dyDescent="0.2">
      <c r="I2133" s="158">
        <f t="shared" si="201"/>
        <v>6</v>
      </c>
      <c r="J2133" s="158" t="str">
        <f t="shared" si="202"/>
        <v>USD</v>
      </c>
      <c r="K2133" s="158" t="str">
        <f t="shared" si="203"/>
        <v>SEK</v>
      </c>
      <c r="L2133" s="158" t="str">
        <f t="shared" si="199"/>
        <v>USDSEK45384</v>
      </c>
      <c r="M2133" s="160">
        <f t="shared" si="204"/>
        <v>45384</v>
      </c>
      <c r="N2133" s="158">
        <v>0.9303190994511118</v>
      </c>
      <c r="O2133" s="158">
        <v>11.557499999999999</v>
      </c>
      <c r="P2133" s="161">
        <f t="shared" si="200"/>
        <v>10.7522</v>
      </c>
    </row>
    <row r="2134" spans="9:16" x14ac:dyDescent="0.2">
      <c r="I2134" s="158">
        <f t="shared" si="201"/>
        <v>6</v>
      </c>
      <c r="J2134" s="158" t="str">
        <f t="shared" si="202"/>
        <v>USD</v>
      </c>
      <c r="K2134" s="158" t="str">
        <f t="shared" si="203"/>
        <v>SEK</v>
      </c>
      <c r="L2134" s="158" t="str">
        <f t="shared" si="199"/>
        <v>USDSEK45385</v>
      </c>
      <c r="M2134" s="160">
        <f t="shared" si="204"/>
        <v>45385</v>
      </c>
      <c r="N2134" s="158">
        <v>0.92738569971251039</v>
      </c>
      <c r="O2134" s="158">
        <v>11.574999999999999</v>
      </c>
      <c r="P2134" s="161">
        <f t="shared" si="200"/>
        <v>10.734500000000001</v>
      </c>
    </row>
    <row r="2135" spans="9:16" x14ac:dyDescent="0.2">
      <c r="I2135" s="158">
        <f t="shared" si="201"/>
        <v>6</v>
      </c>
      <c r="J2135" s="158" t="str">
        <f t="shared" si="202"/>
        <v>USD</v>
      </c>
      <c r="K2135" s="158" t="str">
        <f t="shared" si="203"/>
        <v>SEK</v>
      </c>
      <c r="L2135" s="158" t="str">
        <f t="shared" si="199"/>
        <v>USDSEK45386</v>
      </c>
      <c r="M2135" s="160">
        <f t="shared" si="204"/>
        <v>45386</v>
      </c>
      <c r="N2135" s="158">
        <v>0.92148912642830816</v>
      </c>
      <c r="O2135" s="158">
        <v>11.5105</v>
      </c>
      <c r="P2135" s="161">
        <f t="shared" si="200"/>
        <v>10.6068</v>
      </c>
    </row>
    <row r="2136" spans="9:16" x14ac:dyDescent="0.2">
      <c r="I2136" s="158">
        <f t="shared" si="201"/>
        <v>6</v>
      </c>
      <c r="J2136" s="158" t="str">
        <f t="shared" si="202"/>
        <v>USD</v>
      </c>
      <c r="K2136" s="158" t="str">
        <f t="shared" si="203"/>
        <v>SEK</v>
      </c>
      <c r="L2136" s="158" t="str">
        <f t="shared" si="199"/>
        <v>USDSEK45387</v>
      </c>
      <c r="M2136" s="160">
        <f t="shared" si="204"/>
        <v>45387</v>
      </c>
      <c r="N2136" s="158">
        <v>0.92242413061525685</v>
      </c>
      <c r="O2136" s="158">
        <v>11.526</v>
      </c>
      <c r="P2136" s="161">
        <f t="shared" si="200"/>
        <v>10.6319</v>
      </c>
    </row>
    <row r="2137" spans="9:16" x14ac:dyDescent="0.2">
      <c r="I2137" s="158">
        <f t="shared" si="201"/>
        <v>6</v>
      </c>
      <c r="J2137" s="158" t="str">
        <f t="shared" si="202"/>
        <v>USD</v>
      </c>
      <c r="K2137" s="158" t="str">
        <f t="shared" si="203"/>
        <v>SEK</v>
      </c>
      <c r="L2137" s="158" t="str">
        <f t="shared" si="199"/>
        <v>USDSEK45388</v>
      </c>
      <c r="M2137" s="160">
        <f t="shared" si="204"/>
        <v>45388</v>
      </c>
      <c r="N2137" s="158">
        <v>0.92242413061525685</v>
      </c>
      <c r="O2137" s="158">
        <v>11.526</v>
      </c>
      <c r="P2137" s="161">
        <f t="shared" si="200"/>
        <v>10.6319</v>
      </c>
    </row>
    <row r="2138" spans="9:16" x14ac:dyDescent="0.2">
      <c r="I2138" s="158">
        <f t="shared" si="201"/>
        <v>6</v>
      </c>
      <c r="J2138" s="158" t="str">
        <f t="shared" si="202"/>
        <v>USD</v>
      </c>
      <c r="K2138" s="158" t="str">
        <f t="shared" si="203"/>
        <v>SEK</v>
      </c>
      <c r="L2138" s="158" t="str">
        <f t="shared" si="199"/>
        <v>USDSEK45389</v>
      </c>
      <c r="M2138" s="160">
        <f t="shared" si="204"/>
        <v>45389</v>
      </c>
      <c r="N2138" s="158">
        <v>0.92242413061525685</v>
      </c>
      <c r="O2138" s="158">
        <v>11.526</v>
      </c>
      <c r="P2138" s="161">
        <f t="shared" si="200"/>
        <v>10.6319</v>
      </c>
    </row>
    <row r="2139" spans="9:16" x14ac:dyDescent="0.2">
      <c r="I2139" s="158">
        <f t="shared" si="201"/>
        <v>6</v>
      </c>
      <c r="J2139" s="158" t="str">
        <f t="shared" si="202"/>
        <v>USD</v>
      </c>
      <c r="K2139" s="158" t="str">
        <f t="shared" si="203"/>
        <v>SEK</v>
      </c>
      <c r="L2139" s="158" t="str">
        <f t="shared" si="199"/>
        <v>USDSEK45390</v>
      </c>
      <c r="M2139" s="160">
        <f t="shared" si="204"/>
        <v>45390</v>
      </c>
      <c r="N2139" s="158">
        <v>0.92395823708768365</v>
      </c>
      <c r="O2139" s="158">
        <v>11.467499999999999</v>
      </c>
      <c r="P2139" s="161">
        <f t="shared" si="200"/>
        <v>10.595499999999999</v>
      </c>
    </row>
    <row r="2140" spans="9:16" x14ac:dyDescent="0.2">
      <c r="I2140" s="158">
        <f t="shared" si="201"/>
        <v>6</v>
      </c>
      <c r="J2140" s="158" t="str">
        <f t="shared" si="202"/>
        <v>USD</v>
      </c>
      <c r="K2140" s="158" t="str">
        <f t="shared" si="203"/>
        <v>SEK</v>
      </c>
      <c r="L2140" s="158" t="str">
        <f t="shared" si="199"/>
        <v>USDSEK45391</v>
      </c>
      <c r="M2140" s="160">
        <f t="shared" si="204"/>
        <v>45391</v>
      </c>
      <c r="N2140" s="158">
        <v>0.92021717125241553</v>
      </c>
      <c r="O2140" s="158">
        <v>11.455500000000001</v>
      </c>
      <c r="P2140" s="161">
        <f t="shared" si="200"/>
        <v>10.541499999999999</v>
      </c>
    </row>
    <row r="2141" spans="9:16" x14ac:dyDescent="0.2">
      <c r="I2141" s="158">
        <f t="shared" si="201"/>
        <v>6</v>
      </c>
      <c r="J2141" s="158" t="str">
        <f t="shared" si="202"/>
        <v>USD</v>
      </c>
      <c r="K2141" s="158" t="str">
        <f t="shared" si="203"/>
        <v>SEK</v>
      </c>
      <c r="L2141" s="158" t="str">
        <f t="shared" si="199"/>
        <v>USDSEK45392</v>
      </c>
      <c r="M2141" s="160">
        <f t="shared" si="204"/>
        <v>45392</v>
      </c>
      <c r="N2141" s="158">
        <v>0.92081031307550643</v>
      </c>
      <c r="O2141" s="158">
        <v>11.4345</v>
      </c>
      <c r="P2141" s="161">
        <f t="shared" si="200"/>
        <v>10.529</v>
      </c>
    </row>
    <row r="2142" spans="9:16" x14ac:dyDescent="0.2">
      <c r="I2142" s="158">
        <f t="shared" si="201"/>
        <v>6</v>
      </c>
      <c r="J2142" s="158" t="str">
        <f t="shared" si="202"/>
        <v>USD</v>
      </c>
      <c r="K2142" s="158" t="str">
        <f t="shared" si="203"/>
        <v>SEK</v>
      </c>
      <c r="L2142" s="158" t="str">
        <f t="shared" si="199"/>
        <v>USDSEK45393</v>
      </c>
      <c r="M2142" s="160">
        <f t="shared" si="204"/>
        <v>45393</v>
      </c>
      <c r="N2142" s="158">
        <v>0.93205331344952935</v>
      </c>
      <c r="O2142" s="158">
        <v>11.531000000000001</v>
      </c>
      <c r="P2142" s="161">
        <f t="shared" si="200"/>
        <v>10.7475</v>
      </c>
    </row>
    <row r="2143" spans="9:16" x14ac:dyDescent="0.2">
      <c r="I2143" s="158">
        <f t="shared" si="201"/>
        <v>6</v>
      </c>
      <c r="J2143" s="158" t="str">
        <f t="shared" si="202"/>
        <v>USD</v>
      </c>
      <c r="K2143" s="158" t="str">
        <f t="shared" si="203"/>
        <v>SEK</v>
      </c>
      <c r="L2143" s="158" t="str">
        <f t="shared" si="199"/>
        <v>USDSEK45394</v>
      </c>
      <c r="M2143" s="160">
        <f t="shared" si="204"/>
        <v>45394</v>
      </c>
      <c r="N2143" s="158">
        <v>0.93879083740142699</v>
      </c>
      <c r="O2143" s="158">
        <v>11.569900000000001</v>
      </c>
      <c r="P2143" s="161">
        <f t="shared" si="200"/>
        <v>10.861700000000001</v>
      </c>
    </row>
    <row r="2144" spans="9:16" x14ac:dyDescent="0.2">
      <c r="I2144" s="158">
        <f t="shared" si="201"/>
        <v>6</v>
      </c>
      <c r="J2144" s="158" t="str">
        <f t="shared" si="202"/>
        <v>USD</v>
      </c>
      <c r="K2144" s="158" t="str">
        <f t="shared" si="203"/>
        <v>SEK</v>
      </c>
      <c r="L2144" s="158" t="str">
        <f t="shared" si="199"/>
        <v>USDSEK45395</v>
      </c>
      <c r="M2144" s="160">
        <f t="shared" si="204"/>
        <v>45395</v>
      </c>
      <c r="N2144" s="158">
        <v>0.93879083740142699</v>
      </c>
      <c r="O2144" s="158">
        <v>11.569900000000001</v>
      </c>
      <c r="P2144" s="161">
        <f t="shared" si="200"/>
        <v>10.861700000000001</v>
      </c>
    </row>
    <row r="2145" spans="9:16" x14ac:dyDescent="0.2">
      <c r="I2145" s="158">
        <f t="shared" si="201"/>
        <v>6</v>
      </c>
      <c r="J2145" s="158" t="str">
        <f t="shared" si="202"/>
        <v>USD</v>
      </c>
      <c r="K2145" s="158" t="str">
        <f t="shared" si="203"/>
        <v>SEK</v>
      </c>
      <c r="L2145" s="158" t="str">
        <f t="shared" si="199"/>
        <v>USDSEK45396</v>
      </c>
      <c r="M2145" s="160">
        <f t="shared" si="204"/>
        <v>45396</v>
      </c>
      <c r="N2145" s="158">
        <v>0.93879083740142699</v>
      </c>
      <c r="O2145" s="158">
        <v>11.569900000000001</v>
      </c>
      <c r="P2145" s="161">
        <f t="shared" si="200"/>
        <v>10.861700000000001</v>
      </c>
    </row>
    <row r="2146" spans="9:16" x14ac:dyDescent="0.2">
      <c r="I2146" s="158">
        <f t="shared" si="201"/>
        <v>6</v>
      </c>
      <c r="J2146" s="158" t="str">
        <f t="shared" si="202"/>
        <v>USD</v>
      </c>
      <c r="K2146" s="158" t="str">
        <f t="shared" si="203"/>
        <v>SEK</v>
      </c>
      <c r="L2146" s="158" t="str">
        <f t="shared" si="199"/>
        <v>USDSEK45397</v>
      </c>
      <c r="M2146" s="160">
        <f t="shared" si="204"/>
        <v>45397</v>
      </c>
      <c r="N2146" s="158">
        <v>0.93843843843843833</v>
      </c>
      <c r="O2146" s="158">
        <v>11.558299999999999</v>
      </c>
      <c r="P2146" s="161">
        <f t="shared" si="200"/>
        <v>10.8468</v>
      </c>
    </row>
    <row r="2147" spans="9:16" x14ac:dyDescent="0.2">
      <c r="I2147" s="158">
        <f t="shared" si="201"/>
        <v>6</v>
      </c>
      <c r="J2147" s="158" t="str">
        <f t="shared" si="202"/>
        <v>USD</v>
      </c>
      <c r="K2147" s="158" t="str">
        <f t="shared" si="203"/>
        <v>SEK</v>
      </c>
      <c r="L2147" s="158" t="str">
        <f t="shared" si="199"/>
        <v>USDSEK45398</v>
      </c>
      <c r="M2147" s="160">
        <f t="shared" si="204"/>
        <v>45398</v>
      </c>
      <c r="N2147" s="158">
        <v>0.94011469399266701</v>
      </c>
      <c r="O2147" s="158">
        <v>11.635</v>
      </c>
      <c r="P2147" s="161">
        <f t="shared" si="200"/>
        <v>10.9382</v>
      </c>
    </row>
    <row r="2148" spans="9:16" x14ac:dyDescent="0.2">
      <c r="I2148" s="158">
        <f t="shared" si="201"/>
        <v>6</v>
      </c>
      <c r="J2148" s="158" t="str">
        <f t="shared" si="202"/>
        <v>USD</v>
      </c>
      <c r="K2148" s="158" t="str">
        <f t="shared" si="203"/>
        <v>SEK</v>
      </c>
      <c r="L2148" s="158" t="str">
        <f t="shared" si="199"/>
        <v>USDSEK45399</v>
      </c>
      <c r="M2148" s="160">
        <f t="shared" si="204"/>
        <v>45399</v>
      </c>
      <c r="N2148" s="158">
        <v>0.94002632073698056</v>
      </c>
      <c r="O2148" s="158">
        <v>11.6793</v>
      </c>
      <c r="P2148" s="161">
        <f t="shared" si="200"/>
        <v>10.9788</v>
      </c>
    </row>
    <row r="2149" spans="9:16" x14ac:dyDescent="0.2">
      <c r="I2149" s="158">
        <f t="shared" si="201"/>
        <v>6</v>
      </c>
      <c r="J2149" s="158" t="str">
        <f t="shared" si="202"/>
        <v>USD</v>
      </c>
      <c r="K2149" s="158" t="str">
        <f t="shared" si="203"/>
        <v>SEK</v>
      </c>
      <c r="L2149" s="158" t="str">
        <f t="shared" si="199"/>
        <v>USDSEK45400</v>
      </c>
      <c r="M2149" s="160">
        <f t="shared" si="204"/>
        <v>45400</v>
      </c>
      <c r="N2149" s="158">
        <v>0.93641726753441323</v>
      </c>
      <c r="O2149" s="158">
        <v>11.637</v>
      </c>
      <c r="P2149" s="161">
        <f t="shared" si="200"/>
        <v>10.8971</v>
      </c>
    </row>
    <row r="2150" spans="9:16" x14ac:dyDescent="0.2">
      <c r="I2150" s="158">
        <f t="shared" si="201"/>
        <v>6</v>
      </c>
      <c r="J2150" s="158" t="str">
        <f t="shared" si="202"/>
        <v>USD</v>
      </c>
      <c r="K2150" s="158" t="str">
        <f t="shared" si="203"/>
        <v>SEK</v>
      </c>
      <c r="L2150" s="158" t="str">
        <f t="shared" si="199"/>
        <v>USDSEK45401</v>
      </c>
      <c r="M2150" s="160">
        <f t="shared" si="204"/>
        <v>45401</v>
      </c>
      <c r="N2150" s="158">
        <v>0.93870271285084017</v>
      </c>
      <c r="O2150" s="158">
        <v>11.664</v>
      </c>
      <c r="P2150" s="161">
        <f t="shared" si="200"/>
        <v>10.949</v>
      </c>
    </row>
    <row r="2151" spans="9:16" x14ac:dyDescent="0.2">
      <c r="I2151" s="158">
        <f t="shared" si="201"/>
        <v>6</v>
      </c>
      <c r="J2151" s="158" t="str">
        <f t="shared" si="202"/>
        <v>USD</v>
      </c>
      <c r="K2151" s="158" t="str">
        <f t="shared" si="203"/>
        <v>SEK</v>
      </c>
      <c r="L2151" s="158" t="str">
        <f t="shared" si="199"/>
        <v>USDSEK45402</v>
      </c>
      <c r="M2151" s="160">
        <f t="shared" si="204"/>
        <v>45402</v>
      </c>
      <c r="N2151" s="158">
        <v>0.93870271285084017</v>
      </c>
      <c r="O2151" s="158">
        <v>11.664</v>
      </c>
      <c r="P2151" s="161">
        <f t="shared" si="200"/>
        <v>10.949</v>
      </c>
    </row>
    <row r="2152" spans="9:16" x14ac:dyDescent="0.2">
      <c r="I2152" s="158">
        <f t="shared" si="201"/>
        <v>6</v>
      </c>
      <c r="J2152" s="158" t="str">
        <f t="shared" si="202"/>
        <v>USD</v>
      </c>
      <c r="K2152" s="158" t="str">
        <f t="shared" si="203"/>
        <v>SEK</v>
      </c>
      <c r="L2152" s="158" t="str">
        <f t="shared" si="199"/>
        <v>USDSEK45403</v>
      </c>
      <c r="M2152" s="160">
        <f t="shared" si="204"/>
        <v>45403</v>
      </c>
      <c r="N2152" s="158">
        <v>0.93870271285084017</v>
      </c>
      <c r="O2152" s="158">
        <v>11.664</v>
      </c>
      <c r="P2152" s="161">
        <f t="shared" si="200"/>
        <v>10.949</v>
      </c>
    </row>
    <row r="2153" spans="9:16" x14ac:dyDescent="0.2">
      <c r="I2153" s="158">
        <f t="shared" si="201"/>
        <v>6</v>
      </c>
      <c r="J2153" s="158" t="str">
        <f t="shared" si="202"/>
        <v>USD</v>
      </c>
      <c r="K2153" s="158" t="str">
        <f t="shared" si="203"/>
        <v>SEK</v>
      </c>
      <c r="L2153" s="158" t="str">
        <f t="shared" si="199"/>
        <v>USDSEK45404</v>
      </c>
      <c r="M2153" s="160">
        <f t="shared" si="204"/>
        <v>45404</v>
      </c>
      <c r="N2153" s="158">
        <v>0.94055680963130184</v>
      </c>
      <c r="O2153" s="158">
        <v>11.6015</v>
      </c>
      <c r="P2153" s="161">
        <f t="shared" si="200"/>
        <v>10.911899999999999</v>
      </c>
    </row>
    <row r="2154" spans="9:16" x14ac:dyDescent="0.2">
      <c r="I2154" s="158">
        <f t="shared" si="201"/>
        <v>6</v>
      </c>
      <c r="J2154" s="158" t="str">
        <f t="shared" si="202"/>
        <v>USD</v>
      </c>
      <c r="K2154" s="158" t="str">
        <f t="shared" si="203"/>
        <v>SEK</v>
      </c>
      <c r="L2154" s="158" t="str">
        <f t="shared" si="199"/>
        <v>USDSEK45405</v>
      </c>
      <c r="M2154" s="160">
        <f t="shared" si="204"/>
        <v>45405</v>
      </c>
      <c r="N2154" s="158">
        <v>0.93685591156080206</v>
      </c>
      <c r="O2154" s="158">
        <v>11.603</v>
      </c>
      <c r="P2154" s="161">
        <f t="shared" si="200"/>
        <v>10.8703</v>
      </c>
    </row>
    <row r="2155" spans="9:16" x14ac:dyDescent="0.2">
      <c r="I2155" s="158">
        <f t="shared" si="201"/>
        <v>6</v>
      </c>
      <c r="J2155" s="158" t="str">
        <f t="shared" si="202"/>
        <v>USD</v>
      </c>
      <c r="K2155" s="158" t="str">
        <f t="shared" si="203"/>
        <v>SEK</v>
      </c>
      <c r="L2155" s="158" t="str">
        <f t="shared" si="199"/>
        <v>USDSEK45406</v>
      </c>
      <c r="M2155" s="160">
        <f t="shared" si="204"/>
        <v>45406</v>
      </c>
      <c r="N2155" s="158">
        <v>0.93580385551188472</v>
      </c>
      <c r="O2155" s="158">
        <v>11.6225</v>
      </c>
      <c r="P2155" s="161">
        <f t="shared" si="200"/>
        <v>10.8764</v>
      </c>
    </row>
    <row r="2156" spans="9:16" x14ac:dyDescent="0.2">
      <c r="I2156" s="158">
        <f t="shared" si="201"/>
        <v>6</v>
      </c>
      <c r="J2156" s="158" t="str">
        <f t="shared" si="202"/>
        <v>USD</v>
      </c>
      <c r="K2156" s="158" t="str">
        <f t="shared" si="203"/>
        <v>SEK</v>
      </c>
      <c r="L2156" s="158" t="str">
        <f t="shared" si="199"/>
        <v>USDSEK45407</v>
      </c>
      <c r="M2156" s="160">
        <f t="shared" si="204"/>
        <v>45407</v>
      </c>
      <c r="N2156" s="158">
        <v>0.93283582089552231</v>
      </c>
      <c r="O2156" s="158">
        <v>11.638999999999999</v>
      </c>
      <c r="P2156" s="161">
        <f t="shared" si="200"/>
        <v>10.8573</v>
      </c>
    </row>
    <row r="2157" spans="9:16" x14ac:dyDescent="0.2">
      <c r="I2157" s="158">
        <f t="shared" si="201"/>
        <v>6</v>
      </c>
      <c r="J2157" s="158" t="str">
        <f t="shared" si="202"/>
        <v>USD</v>
      </c>
      <c r="K2157" s="158" t="str">
        <f t="shared" si="203"/>
        <v>SEK</v>
      </c>
      <c r="L2157" s="158" t="str">
        <f t="shared" si="199"/>
        <v>USDSEK45408</v>
      </c>
      <c r="M2157" s="160">
        <f t="shared" si="204"/>
        <v>45408</v>
      </c>
      <c r="N2157" s="158">
        <v>0.93335822288594372</v>
      </c>
      <c r="O2157" s="158">
        <v>11.7052</v>
      </c>
      <c r="P2157" s="161">
        <f t="shared" si="200"/>
        <v>10.9251</v>
      </c>
    </row>
    <row r="2158" spans="9:16" x14ac:dyDescent="0.2">
      <c r="I2158" s="158">
        <f t="shared" si="201"/>
        <v>6</v>
      </c>
      <c r="J2158" s="158" t="str">
        <f t="shared" si="202"/>
        <v>USD</v>
      </c>
      <c r="K2158" s="158" t="str">
        <f t="shared" si="203"/>
        <v>SEK</v>
      </c>
      <c r="L2158" s="158" t="str">
        <f t="shared" si="199"/>
        <v>USDSEK45409</v>
      </c>
      <c r="M2158" s="160">
        <f t="shared" si="204"/>
        <v>45409</v>
      </c>
      <c r="N2158" s="158">
        <v>0.93335822288594372</v>
      </c>
      <c r="O2158" s="158">
        <v>11.7052</v>
      </c>
      <c r="P2158" s="161">
        <f t="shared" si="200"/>
        <v>10.9251</v>
      </c>
    </row>
    <row r="2159" spans="9:16" x14ac:dyDescent="0.2">
      <c r="I2159" s="158">
        <f t="shared" si="201"/>
        <v>6</v>
      </c>
      <c r="J2159" s="158" t="str">
        <f t="shared" si="202"/>
        <v>USD</v>
      </c>
      <c r="K2159" s="158" t="str">
        <f t="shared" si="203"/>
        <v>SEK</v>
      </c>
      <c r="L2159" s="158" t="str">
        <f t="shared" si="199"/>
        <v>USDSEK45410</v>
      </c>
      <c r="M2159" s="160">
        <f t="shared" si="204"/>
        <v>45410</v>
      </c>
      <c r="N2159" s="158">
        <v>0.93335822288594372</v>
      </c>
      <c r="O2159" s="158">
        <v>11.7052</v>
      </c>
      <c r="P2159" s="161">
        <f t="shared" si="200"/>
        <v>10.9251</v>
      </c>
    </row>
    <row r="2160" spans="9:16" x14ac:dyDescent="0.2">
      <c r="I2160" s="158">
        <f t="shared" si="201"/>
        <v>6</v>
      </c>
      <c r="J2160" s="158" t="str">
        <f t="shared" si="202"/>
        <v>USD</v>
      </c>
      <c r="K2160" s="158" t="str">
        <f t="shared" si="203"/>
        <v>SEK</v>
      </c>
      <c r="L2160" s="158" t="str">
        <f t="shared" si="199"/>
        <v>USDSEK45411</v>
      </c>
      <c r="M2160" s="160">
        <f t="shared" si="204"/>
        <v>45411</v>
      </c>
      <c r="N2160" s="158">
        <v>0.93283582089552231</v>
      </c>
      <c r="O2160" s="158">
        <v>11.685</v>
      </c>
      <c r="P2160" s="161">
        <f t="shared" si="200"/>
        <v>10.9002</v>
      </c>
    </row>
    <row r="2161" spans="9:16" x14ac:dyDescent="0.2">
      <c r="I2161" s="158">
        <f t="shared" si="201"/>
        <v>6</v>
      </c>
      <c r="J2161" s="158" t="str">
        <f t="shared" si="202"/>
        <v>USD</v>
      </c>
      <c r="K2161" s="158" t="str">
        <f t="shared" si="203"/>
        <v>SEK</v>
      </c>
      <c r="L2161" s="158" t="str">
        <f t="shared" si="199"/>
        <v>USDSEK45412</v>
      </c>
      <c r="M2161" s="160">
        <f t="shared" si="204"/>
        <v>45412</v>
      </c>
      <c r="N2161" s="158">
        <v>0.93300988990483291</v>
      </c>
      <c r="O2161" s="158">
        <v>11.753</v>
      </c>
      <c r="P2161" s="161">
        <f t="shared" si="200"/>
        <v>10.9657</v>
      </c>
    </row>
    <row r="2162" spans="9:16" x14ac:dyDescent="0.2">
      <c r="I2162" s="158">
        <f t="shared" si="201"/>
        <v>6</v>
      </c>
      <c r="J2162" s="158" t="str">
        <f t="shared" si="202"/>
        <v>USD</v>
      </c>
      <c r="K2162" s="158" t="str">
        <f t="shared" si="203"/>
        <v>SEK</v>
      </c>
      <c r="L2162" s="158" t="str">
        <f t="shared" si="199"/>
        <v>USDSEK45413</v>
      </c>
      <c r="M2162" s="160">
        <f t="shared" si="204"/>
        <v>45413</v>
      </c>
      <c r="N2162" s="158">
        <v>0.93300988990483291</v>
      </c>
      <c r="O2162" s="158">
        <v>11.753</v>
      </c>
      <c r="P2162" s="161">
        <f t="shared" si="200"/>
        <v>10.9657</v>
      </c>
    </row>
    <row r="2163" spans="9:16" x14ac:dyDescent="0.2">
      <c r="I2163" s="158">
        <f t="shared" si="201"/>
        <v>6</v>
      </c>
      <c r="J2163" s="158" t="str">
        <f t="shared" si="202"/>
        <v>USD</v>
      </c>
      <c r="K2163" s="158" t="str">
        <f t="shared" si="203"/>
        <v>SEK</v>
      </c>
      <c r="L2163" s="158" t="str">
        <f t="shared" si="199"/>
        <v>USDSEK45414</v>
      </c>
      <c r="M2163" s="160">
        <f t="shared" si="204"/>
        <v>45414</v>
      </c>
      <c r="N2163" s="158">
        <v>0.93475415965601039</v>
      </c>
      <c r="O2163" s="158">
        <v>11.682</v>
      </c>
      <c r="P2163" s="161">
        <f t="shared" si="200"/>
        <v>10.9198</v>
      </c>
    </row>
    <row r="2164" spans="9:16" x14ac:dyDescent="0.2">
      <c r="I2164" s="158">
        <f t="shared" si="201"/>
        <v>6</v>
      </c>
      <c r="J2164" s="158" t="str">
        <f t="shared" si="202"/>
        <v>USD</v>
      </c>
      <c r="K2164" s="158" t="str">
        <f t="shared" si="203"/>
        <v>SEK</v>
      </c>
      <c r="L2164" s="158" t="str">
        <f t="shared" si="199"/>
        <v>USDSEK45415</v>
      </c>
      <c r="M2164" s="160">
        <f t="shared" si="204"/>
        <v>45415</v>
      </c>
      <c r="N2164" s="158">
        <v>0.93075204765450481</v>
      </c>
      <c r="O2164" s="158">
        <v>11.639799999999999</v>
      </c>
      <c r="P2164" s="161">
        <f t="shared" si="200"/>
        <v>10.8338</v>
      </c>
    </row>
    <row r="2165" spans="9:16" x14ac:dyDescent="0.2">
      <c r="I2165" s="158">
        <f t="shared" si="201"/>
        <v>6</v>
      </c>
      <c r="J2165" s="158" t="str">
        <f t="shared" si="202"/>
        <v>USD</v>
      </c>
      <c r="K2165" s="158" t="str">
        <f t="shared" si="203"/>
        <v>SEK</v>
      </c>
      <c r="L2165" s="158" t="str">
        <f t="shared" si="199"/>
        <v>USDSEK45416</v>
      </c>
      <c r="M2165" s="160">
        <f t="shared" si="204"/>
        <v>45416</v>
      </c>
      <c r="N2165" s="158">
        <v>0.93075204765450481</v>
      </c>
      <c r="O2165" s="158">
        <v>11.639799999999999</v>
      </c>
      <c r="P2165" s="161">
        <f t="shared" si="200"/>
        <v>10.8338</v>
      </c>
    </row>
    <row r="2166" spans="9:16" x14ac:dyDescent="0.2">
      <c r="I2166" s="158">
        <f t="shared" si="201"/>
        <v>6</v>
      </c>
      <c r="J2166" s="158" t="str">
        <f t="shared" si="202"/>
        <v>USD</v>
      </c>
      <c r="K2166" s="158" t="str">
        <f t="shared" si="203"/>
        <v>SEK</v>
      </c>
      <c r="L2166" s="158" t="str">
        <f t="shared" si="199"/>
        <v>USDSEK45417</v>
      </c>
      <c r="M2166" s="160">
        <f t="shared" si="204"/>
        <v>45417</v>
      </c>
      <c r="N2166" s="158">
        <v>0.93075204765450481</v>
      </c>
      <c r="O2166" s="158">
        <v>11.639799999999999</v>
      </c>
      <c r="P2166" s="161">
        <f t="shared" si="200"/>
        <v>10.8338</v>
      </c>
    </row>
    <row r="2167" spans="9:16" x14ac:dyDescent="0.2">
      <c r="I2167" s="158">
        <f t="shared" si="201"/>
        <v>6</v>
      </c>
      <c r="J2167" s="158" t="str">
        <f t="shared" si="202"/>
        <v>USD</v>
      </c>
      <c r="K2167" s="158" t="str">
        <f t="shared" si="203"/>
        <v>SEK</v>
      </c>
      <c r="L2167" s="158" t="str">
        <f t="shared" si="199"/>
        <v>USDSEK45418</v>
      </c>
      <c r="M2167" s="160">
        <f t="shared" si="204"/>
        <v>45418</v>
      </c>
      <c r="N2167" s="158">
        <v>0.92798812175204171</v>
      </c>
      <c r="O2167" s="158">
        <v>11.625</v>
      </c>
      <c r="P2167" s="161">
        <f t="shared" si="200"/>
        <v>10.7879</v>
      </c>
    </row>
    <row r="2168" spans="9:16" x14ac:dyDescent="0.2">
      <c r="I2168" s="158">
        <f t="shared" si="201"/>
        <v>6</v>
      </c>
      <c r="J2168" s="158" t="str">
        <f t="shared" si="202"/>
        <v>USD</v>
      </c>
      <c r="K2168" s="158" t="str">
        <f t="shared" si="203"/>
        <v>SEK</v>
      </c>
      <c r="L2168" s="158" t="str">
        <f t="shared" si="199"/>
        <v>USDSEK45419</v>
      </c>
      <c r="M2168" s="160">
        <f t="shared" si="204"/>
        <v>45419</v>
      </c>
      <c r="N2168" s="158">
        <v>0.92885008359650756</v>
      </c>
      <c r="O2168" s="158">
        <v>11.680999999999999</v>
      </c>
      <c r="P2168" s="161">
        <f t="shared" si="200"/>
        <v>10.8499</v>
      </c>
    </row>
    <row r="2169" spans="9:16" x14ac:dyDescent="0.2">
      <c r="I2169" s="158">
        <f t="shared" si="201"/>
        <v>6</v>
      </c>
      <c r="J2169" s="158" t="str">
        <f t="shared" si="202"/>
        <v>USD</v>
      </c>
      <c r="K2169" s="158" t="str">
        <f t="shared" si="203"/>
        <v>SEK</v>
      </c>
      <c r="L2169" s="158" t="str">
        <f t="shared" si="199"/>
        <v>USDSEK45420</v>
      </c>
      <c r="M2169" s="160">
        <f t="shared" si="204"/>
        <v>45420</v>
      </c>
      <c r="N2169" s="158">
        <v>0.93083868565577588</v>
      </c>
      <c r="O2169" s="158">
        <v>11.733000000000001</v>
      </c>
      <c r="P2169" s="161">
        <f t="shared" si="200"/>
        <v>10.9215</v>
      </c>
    </row>
    <row r="2170" spans="9:16" x14ac:dyDescent="0.2">
      <c r="I2170" s="158">
        <f t="shared" si="201"/>
        <v>6</v>
      </c>
      <c r="J2170" s="158" t="str">
        <f t="shared" si="202"/>
        <v>USD</v>
      </c>
      <c r="K2170" s="158" t="str">
        <f t="shared" si="203"/>
        <v>SEK</v>
      </c>
      <c r="L2170" s="158" t="str">
        <f t="shared" si="199"/>
        <v>USDSEK45421</v>
      </c>
      <c r="M2170" s="160">
        <f t="shared" si="204"/>
        <v>45421</v>
      </c>
      <c r="N2170" s="158">
        <v>0.93179276928811039</v>
      </c>
      <c r="O2170" s="158">
        <v>11.720499999999999</v>
      </c>
      <c r="P2170" s="161">
        <f t="shared" si="200"/>
        <v>10.921099999999999</v>
      </c>
    </row>
    <row r="2171" spans="9:16" x14ac:dyDescent="0.2">
      <c r="I2171" s="158">
        <f t="shared" si="201"/>
        <v>6</v>
      </c>
      <c r="J2171" s="158" t="str">
        <f t="shared" si="202"/>
        <v>USD</v>
      </c>
      <c r="K2171" s="158" t="str">
        <f t="shared" si="203"/>
        <v>SEK</v>
      </c>
      <c r="L2171" s="158" t="str">
        <f t="shared" si="199"/>
        <v>USDSEK45422</v>
      </c>
      <c r="M2171" s="160">
        <f t="shared" si="204"/>
        <v>45422</v>
      </c>
      <c r="N2171" s="158">
        <v>0.92772984506911582</v>
      </c>
      <c r="O2171" s="158">
        <v>11.686500000000001</v>
      </c>
      <c r="P2171" s="161">
        <f t="shared" si="200"/>
        <v>10.841900000000001</v>
      </c>
    </row>
    <row r="2172" spans="9:16" x14ac:dyDescent="0.2">
      <c r="I2172" s="158">
        <f t="shared" si="201"/>
        <v>6</v>
      </c>
      <c r="J2172" s="158" t="str">
        <f t="shared" si="202"/>
        <v>USD</v>
      </c>
      <c r="K2172" s="158" t="str">
        <f t="shared" si="203"/>
        <v>SEK</v>
      </c>
      <c r="L2172" s="158" t="str">
        <f t="shared" si="199"/>
        <v>USDSEK45423</v>
      </c>
      <c r="M2172" s="160">
        <f t="shared" si="204"/>
        <v>45423</v>
      </c>
      <c r="N2172" s="158">
        <v>0.92772984506911582</v>
      </c>
      <c r="O2172" s="158">
        <v>11.686500000000001</v>
      </c>
      <c r="P2172" s="161">
        <f t="shared" si="200"/>
        <v>10.841900000000001</v>
      </c>
    </row>
    <row r="2173" spans="9:16" x14ac:dyDescent="0.2">
      <c r="I2173" s="158">
        <f t="shared" si="201"/>
        <v>6</v>
      </c>
      <c r="J2173" s="158" t="str">
        <f t="shared" si="202"/>
        <v>USD</v>
      </c>
      <c r="K2173" s="158" t="str">
        <f t="shared" si="203"/>
        <v>SEK</v>
      </c>
      <c r="L2173" s="158" t="str">
        <f t="shared" si="199"/>
        <v>USDSEK45424</v>
      </c>
      <c r="M2173" s="160">
        <f t="shared" si="204"/>
        <v>45424</v>
      </c>
      <c r="N2173" s="158">
        <v>0.92772984506911582</v>
      </c>
      <c r="O2173" s="158">
        <v>11.686500000000001</v>
      </c>
      <c r="P2173" s="161">
        <f t="shared" si="200"/>
        <v>10.841900000000001</v>
      </c>
    </row>
    <row r="2174" spans="9:16" x14ac:dyDescent="0.2">
      <c r="I2174" s="158">
        <f t="shared" si="201"/>
        <v>6</v>
      </c>
      <c r="J2174" s="158" t="str">
        <f t="shared" si="202"/>
        <v>USD</v>
      </c>
      <c r="K2174" s="158" t="str">
        <f t="shared" si="203"/>
        <v>SEK</v>
      </c>
      <c r="L2174" s="158" t="str">
        <f t="shared" si="199"/>
        <v>USDSEK45425</v>
      </c>
      <c r="M2174" s="160">
        <f t="shared" si="204"/>
        <v>45425</v>
      </c>
      <c r="N2174" s="158">
        <v>0.92635479388605846</v>
      </c>
      <c r="O2174" s="158">
        <v>11.7</v>
      </c>
      <c r="P2174" s="161">
        <f t="shared" si="200"/>
        <v>10.8384</v>
      </c>
    </row>
    <row r="2175" spans="9:16" x14ac:dyDescent="0.2">
      <c r="I2175" s="158">
        <f t="shared" si="201"/>
        <v>6</v>
      </c>
      <c r="J2175" s="158" t="str">
        <f t="shared" si="202"/>
        <v>USD</v>
      </c>
      <c r="K2175" s="158" t="str">
        <f t="shared" si="203"/>
        <v>SEK</v>
      </c>
      <c r="L2175" s="158" t="str">
        <f t="shared" si="199"/>
        <v>USDSEK45426</v>
      </c>
      <c r="M2175" s="160">
        <f t="shared" si="204"/>
        <v>45426</v>
      </c>
      <c r="N2175" s="158">
        <v>0.92626898851426465</v>
      </c>
      <c r="O2175" s="158">
        <v>11.7285</v>
      </c>
      <c r="P2175" s="161">
        <f t="shared" si="200"/>
        <v>10.8637</v>
      </c>
    </row>
    <row r="2176" spans="9:16" x14ac:dyDescent="0.2">
      <c r="I2176" s="158">
        <f t="shared" si="201"/>
        <v>6</v>
      </c>
      <c r="J2176" s="158" t="str">
        <f t="shared" si="202"/>
        <v>USD</v>
      </c>
      <c r="K2176" s="158" t="str">
        <f t="shared" si="203"/>
        <v>SEK</v>
      </c>
      <c r="L2176" s="158" t="str">
        <f t="shared" si="199"/>
        <v>USDSEK45427</v>
      </c>
      <c r="M2176" s="160">
        <f t="shared" si="204"/>
        <v>45427</v>
      </c>
      <c r="N2176" s="158">
        <v>0.92319054652880361</v>
      </c>
      <c r="O2176" s="158">
        <v>11.6751</v>
      </c>
      <c r="P2176" s="161">
        <f t="shared" si="200"/>
        <v>10.7783</v>
      </c>
    </row>
    <row r="2177" spans="9:16" x14ac:dyDescent="0.2">
      <c r="I2177" s="158">
        <f t="shared" si="201"/>
        <v>6</v>
      </c>
      <c r="J2177" s="158" t="str">
        <f t="shared" si="202"/>
        <v>USD</v>
      </c>
      <c r="K2177" s="158" t="str">
        <f t="shared" si="203"/>
        <v>SEK</v>
      </c>
      <c r="L2177" s="158" t="str">
        <f t="shared" si="199"/>
        <v>USDSEK45428</v>
      </c>
      <c r="M2177" s="160">
        <f t="shared" si="204"/>
        <v>45428</v>
      </c>
      <c r="N2177" s="158">
        <v>0.92030185900975514</v>
      </c>
      <c r="O2177" s="158">
        <v>11.6172</v>
      </c>
      <c r="P2177" s="161">
        <f t="shared" si="200"/>
        <v>10.6913</v>
      </c>
    </row>
    <row r="2178" spans="9:16" x14ac:dyDescent="0.2">
      <c r="I2178" s="158">
        <f t="shared" si="201"/>
        <v>6</v>
      </c>
      <c r="J2178" s="158" t="str">
        <f t="shared" si="202"/>
        <v>USD</v>
      </c>
      <c r="K2178" s="158" t="str">
        <f t="shared" si="203"/>
        <v>SEK</v>
      </c>
      <c r="L2178" s="158" t="str">
        <f t="shared" si="199"/>
        <v>USDSEK45429</v>
      </c>
      <c r="M2178" s="160">
        <f t="shared" si="204"/>
        <v>45429</v>
      </c>
      <c r="N2178" s="158">
        <v>0.92216894135005534</v>
      </c>
      <c r="O2178" s="158">
        <v>11.654999999999999</v>
      </c>
      <c r="P2178" s="161">
        <f t="shared" si="200"/>
        <v>10.7479</v>
      </c>
    </row>
    <row r="2179" spans="9:16" x14ac:dyDescent="0.2">
      <c r="I2179" s="158">
        <f t="shared" si="201"/>
        <v>6</v>
      </c>
      <c r="J2179" s="158" t="str">
        <f t="shared" si="202"/>
        <v>USD</v>
      </c>
      <c r="K2179" s="158" t="str">
        <f t="shared" si="203"/>
        <v>SEK</v>
      </c>
      <c r="L2179" s="158" t="str">
        <f t="shared" ref="L2179:L2242" si="205">J2179&amp;K2179&amp;M2179</f>
        <v>USDSEK45430</v>
      </c>
      <c r="M2179" s="160">
        <f t="shared" si="204"/>
        <v>45430</v>
      </c>
      <c r="N2179" s="158">
        <v>0.92216894135005534</v>
      </c>
      <c r="O2179" s="158">
        <v>11.654999999999999</v>
      </c>
      <c r="P2179" s="161">
        <f t="shared" ref="P2179:P2242" si="206">ROUND(N2179*O2179,4)</f>
        <v>10.7479</v>
      </c>
    </row>
    <row r="2180" spans="9:16" x14ac:dyDescent="0.2">
      <c r="I2180" s="158">
        <f t="shared" ref="I2180:I2243" si="207">IF(M2179=$G$2,I2179+1,I2179)</f>
        <v>6</v>
      </c>
      <c r="J2180" s="158" t="str">
        <f t="shared" ref="J2180:J2243" si="208">VLOOKUP($I2180,$A:$C,2,FALSE)</f>
        <v>USD</v>
      </c>
      <c r="K2180" s="158" t="str">
        <f t="shared" ref="K2180:K2243" si="209">VLOOKUP($I2180,$A:$C,3,FALSE)</f>
        <v>SEK</v>
      </c>
      <c r="L2180" s="158" t="str">
        <f t="shared" si="205"/>
        <v>USDSEK45431</v>
      </c>
      <c r="M2180" s="160">
        <f t="shared" ref="M2180:M2243" si="210">IF(I2180=I2179,M2179+1,$G$1)</f>
        <v>45431</v>
      </c>
      <c r="N2180" s="158">
        <v>0.92216894135005534</v>
      </c>
      <c r="O2180" s="158">
        <v>11.654999999999999</v>
      </c>
      <c r="P2180" s="161">
        <f t="shared" si="206"/>
        <v>10.7479</v>
      </c>
    </row>
    <row r="2181" spans="9:16" x14ac:dyDescent="0.2">
      <c r="I2181" s="158">
        <f t="shared" si="207"/>
        <v>6</v>
      </c>
      <c r="J2181" s="158" t="str">
        <f t="shared" si="208"/>
        <v>USD</v>
      </c>
      <c r="K2181" s="158" t="str">
        <f t="shared" si="209"/>
        <v>SEK</v>
      </c>
      <c r="L2181" s="158" t="str">
        <f t="shared" si="205"/>
        <v>USDSEK45432</v>
      </c>
      <c r="M2181" s="160">
        <f t="shared" si="210"/>
        <v>45432</v>
      </c>
      <c r="N2181" s="158">
        <v>0.92072553171899452</v>
      </c>
      <c r="O2181" s="158">
        <v>11.6127</v>
      </c>
      <c r="P2181" s="161">
        <f t="shared" si="206"/>
        <v>10.6921</v>
      </c>
    </row>
    <row r="2182" spans="9:16" x14ac:dyDescent="0.2">
      <c r="I2182" s="158">
        <f t="shared" si="207"/>
        <v>6</v>
      </c>
      <c r="J2182" s="158" t="str">
        <f t="shared" si="208"/>
        <v>USD</v>
      </c>
      <c r="K2182" s="158" t="str">
        <f t="shared" si="209"/>
        <v>SEK</v>
      </c>
      <c r="L2182" s="158" t="str">
        <f t="shared" si="205"/>
        <v>USDSEK45433</v>
      </c>
      <c r="M2182" s="160">
        <f t="shared" si="210"/>
        <v>45433</v>
      </c>
      <c r="N2182" s="158">
        <v>0.92047128129602351</v>
      </c>
      <c r="O2182" s="158">
        <v>11.581</v>
      </c>
      <c r="P2182" s="161">
        <f t="shared" si="206"/>
        <v>10.66</v>
      </c>
    </row>
    <row r="2183" spans="9:16" x14ac:dyDescent="0.2">
      <c r="I2183" s="158">
        <f t="shared" si="207"/>
        <v>6</v>
      </c>
      <c r="J2183" s="158" t="str">
        <f t="shared" si="208"/>
        <v>USD</v>
      </c>
      <c r="K2183" s="158" t="str">
        <f t="shared" si="209"/>
        <v>SEK</v>
      </c>
      <c r="L2183" s="158" t="str">
        <f t="shared" si="205"/>
        <v>USDSEK45434</v>
      </c>
      <c r="M2183" s="160">
        <f t="shared" si="210"/>
        <v>45434</v>
      </c>
      <c r="N2183" s="158">
        <v>0.92336103416435833</v>
      </c>
      <c r="O2183" s="158">
        <v>11.6325</v>
      </c>
      <c r="P2183" s="161">
        <f t="shared" si="206"/>
        <v>10.741</v>
      </c>
    </row>
    <row r="2184" spans="9:16" x14ac:dyDescent="0.2">
      <c r="I2184" s="158">
        <f t="shared" si="207"/>
        <v>6</v>
      </c>
      <c r="J2184" s="158" t="str">
        <f t="shared" si="208"/>
        <v>USD</v>
      </c>
      <c r="K2184" s="158" t="str">
        <f t="shared" si="209"/>
        <v>SEK</v>
      </c>
      <c r="L2184" s="158" t="str">
        <f t="shared" si="205"/>
        <v>USDSEK45435</v>
      </c>
      <c r="M2184" s="160">
        <f t="shared" si="210"/>
        <v>45435</v>
      </c>
      <c r="N2184" s="158">
        <v>0.92131932927952831</v>
      </c>
      <c r="O2184" s="158">
        <v>11.592499999999999</v>
      </c>
      <c r="P2184" s="161">
        <f t="shared" si="206"/>
        <v>10.680400000000001</v>
      </c>
    </row>
    <row r="2185" spans="9:16" x14ac:dyDescent="0.2">
      <c r="I2185" s="158">
        <f t="shared" si="207"/>
        <v>6</v>
      </c>
      <c r="J2185" s="158" t="str">
        <f t="shared" si="208"/>
        <v>USD</v>
      </c>
      <c r="K2185" s="158" t="str">
        <f t="shared" si="209"/>
        <v>SEK</v>
      </c>
      <c r="L2185" s="158" t="str">
        <f t="shared" si="205"/>
        <v>USDSEK45436</v>
      </c>
      <c r="M2185" s="160">
        <f t="shared" si="210"/>
        <v>45436</v>
      </c>
      <c r="N2185" s="158">
        <v>0.92250922509225086</v>
      </c>
      <c r="O2185" s="158">
        <v>11.599</v>
      </c>
      <c r="P2185" s="161">
        <f t="shared" si="206"/>
        <v>10.700200000000001</v>
      </c>
    </row>
    <row r="2186" spans="9:16" x14ac:dyDescent="0.2">
      <c r="I2186" s="158">
        <f t="shared" si="207"/>
        <v>6</v>
      </c>
      <c r="J2186" s="158" t="str">
        <f t="shared" si="208"/>
        <v>USD</v>
      </c>
      <c r="K2186" s="158" t="str">
        <f t="shared" si="209"/>
        <v>SEK</v>
      </c>
      <c r="L2186" s="158" t="str">
        <f t="shared" si="205"/>
        <v>USDSEK45437</v>
      </c>
      <c r="M2186" s="160">
        <f t="shared" si="210"/>
        <v>45437</v>
      </c>
      <c r="N2186" s="158">
        <v>0.92250922509225086</v>
      </c>
      <c r="O2186" s="158">
        <v>11.599</v>
      </c>
      <c r="P2186" s="161">
        <f t="shared" si="206"/>
        <v>10.700200000000001</v>
      </c>
    </row>
    <row r="2187" spans="9:16" x14ac:dyDescent="0.2">
      <c r="I2187" s="158">
        <f t="shared" si="207"/>
        <v>6</v>
      </c>
      <c r="J2187" s="158" t="str">
        <f t="shared" si="208"/>
        <v>USD</v>
      </c>
      <c r="K2187" s="158" t="str">
        <f t="shared" si="209"/>
        <v>SEK</v>
      </c>
      <c r="L2187" s="158" t="str">
        <f t="shared" si="205"/>
        <v>USDSEK45438</v>
      </c>
      <c r="M2187" s="160">
        <f t="shared" si="210"/>
        <v>45438</v>
      </c>
      <c r="N2187" s="158">
        <v>0.92250922509225086</v>
      </c>
      <c r="O2187" s="158">
        <v>11.599</v>
      </c>
      <c r="P2187" s="161">
        <f t="shared" si="206"/>
        <v>10.700200000000001</v>
      </c>
    </row>
    <row r="2188" spans="9:16" x14ac:dyDescent="0.2">
      <c r="I2188" s="158">
        <f t="shared" si="207"/>
        <v>6</v>
      </c>
      <c r="J2188" s="158" t="str">
        <f t="shared" si="208"/>
        <v>USD</v>
      </c>
      <c r="K2188" s="158" t="str">
        <f t="shared" si="209"/>
        <v>SEK</v>
      </c>
      <c r="L2188" s="158" t="str">
        <f t="shared" si="205"/>
        <v>USDSEK45439</v>
      </c>
      <c r="M2188" s="160">
        <f t="shared" si="210"/>
        <v>45439</v>
      </c>
      <c r="N2188" s="158">
        <v>0.92225398874850129</v>
      </c>
      <c r="O2188" s="158">
        <v>11.54</v>
      </c>
      <c r="P2188" s="161">
        <f t="shared" si="206"/>
        <v>10.642799999999999</v>
      </c>
    </row>
    <row r="2189" spans="9:16" x14ac:dyDescent="0.2">
      <c r="I2189" s="158">
        <f t="shared" si="207"/>
        <v>6</v>
      </c>
      <c r="J2189" s="158" t="str">
        <f t="shared" si="208"/>
        <v>USD</v>
      </c>
      <c r="K2189" s="158" t="str">
        <f t="shared" si="209"/>
        <v>SEK</v>
      </c>
      <c r="L2189" s="158" t="str">
        <f t="shared" si="205"/>
        <v>USDSEK45440</v>
      </c>
      <c r="M2189" s="160">
        <f t="shared" si="210"/>
        <v>45440</v>
      </c>
      <c r="N2189" s="158">
        <v>0.91894872266127547</v>
      </c>
      <c r="O2189" s="158">
        <v>11.465999999999999</v>
      </c>
      <c r="P2189" s="161">
        <f t="shared" si="206"/>
        <v>10.5367</v>
      </c>
    </row>
    <row r="2190" spans="9:16" x14ac:dyDescent="0.2">
      <c r="I2190" s="158">
        <f t="shared" si="207"/>
        <v>6</v>
      </c>
      <c r="J2190" s="158" t="str">
        <f t="shared" si="208"/>
        <v>USD</v>
      </c>
      <c r="K2190" s="158" t="str">
        <f t="shared" si="209"/>
        <v>SEK</v>
      </c>
      <c r="L2190" s="158" t="str">
        <f t="shared" si="205"/>
        <v>USDSEK45441</v>
      </c>
      <c r="M2190" s="160">
        <f t="shared" si="210"/>
        <v>45441</v>
      </c>
      <c r="N2190" s="158">
        <v>0.9210647508519848</v>
      </c>
      <c r="O2190" s="158">
        <v>11.5215</v>
      </c>
      <c r="P2190" s="161">
        <f t="shared" si="206"/>
        <v>10.612</v>
      </c>
    </row>
    <row r="2191" spans="9:16" x14ac:dyDescent="0.2">
      <c r="I2191" s="158">
        <f t="shared" si="207"/>
        <v>6</v>
      </c>
      <c r="J2191" s="158" t="str">
        <f t="shared" si="208"/>
        <v>USD</v>
      </c>
      <c r="K2191" s="158" t="str">
        <f t="shared" si="209"/>
        <v>SEK</v>
      </c>
      <c r="L2191" s="158" t="str">
        <f t="shared" si="205"/>
        <v>USDSEK45442</v>
      </c>
      <c r="M2191" s="160">
        <f t="shared" si="210"/>
        <v>45442</v>
      </c>
      <c r="N2191" s="158">
        <v>0.92464170134073054</v>
      </c>
      <c r="O2191" s="158">
        <v>11.499499999999999</v>
      </c>
      <c r="P2191" s="161">
        <f t="shared" si="206"/>
        <v>10.632899999999999</v>
      </c>
    </row>
    <row r="2192" spans="9:16" x14ac:dyDescent="0.2">
      <c r="I2192" s="158">
        <f t="shared" si="207"/>
        <v>6</v>
      </c>
      <c r="J2192" s="158" t="str">
        <f t="shared" si="208"/>
        <v>USD</v>
      </c>
      <c r="K2192" s="158" t="str">
        <f t="shared" si="209"/>
        <v>SEK</v>
      </c>
      <c r="L2192" s="158" t="str">
        <f t="shared" si="205"/>
        <v>USDSEK45443</v>
      </c>
      <c r="M2192" s="160">
        <f t="shared" si="210"/>
        <v>45443</v>
      </c>
      <c r="N2192" s="158">
        <v>0.92148912642830816</v>
      </c>
      <c r="O2192" s="158">
        <v>11.420999999999999</v>
      </c>
      <c r="P2192" s="161">
        <f t="shared" si="206"/>
        <v>10.5243</v>
      </c>
    </row>
    <row r="2193" spans="9:16" x14ac:dyDescent="0.2">
      <c r="I2193" s="158">
        <f t="shared" si="207"/>
        <v>6</v>
      </c>
      <c r="J2193" s="158" t="str">
        <f t="shared" si="208"/>
        <v>USD</v>
      </c>
      <c r="K2193" s="158" t="str">
        <f t="shared" si="209"/>
        <v>SEK</v>
      </c>
      <c r="L2193" s="158" t="str">
        <f t="shared" si="205"/>
        <v>USDSEK45444</v>
      </c>
      <c r="M2193" s="160">
        <f t="shared" si="210"/>
        <v>45444</v>
      </c>
      <c r="N2193" s="158">
        <v>0.92148912642830816</v>
      </c>
      <c r="O2193" s="158">
        <v>11.420999999999999</v>
      </c>
      <c r="P2193" s="161">
        <f t="shared" si="206"/>
        <v>10.5243</v>
      </c>
    </row>
    <row r="2194" spans="9:16" x14ac:dyDescent="0.2">
      <c r="I2194" s="158">
        <f t="shared" si="207"/>
        <v>6</v>
      </c>
      <c r="J2194" s="158" t="str">
        <f t="shared" si="208"/>
        <v>USD</v>
      </c>
      <c r="K2194" s="158" t="str">
        <f t="shared" si="209"/>
        <v>SEK</v>
      </c>
      <c r="L2194" s="158" t="str">
        <f t="shared" si="205"/>
        <v>USDSEK45445</v>
      </c>
      <c r="M2194" s="160">
        <f t="shared" si="210"/>
        <v>45445</v>
      </c>
      <c r="N2194" s="158">
        <v>0.92148912642830816</v>
      </c>
      <c r="O2194" s="158">
        <v>11.420999999999999</v>
      </c>
      <c r="P2194" s="161">
        <f t="shared" si="206"/>
        <v>10.5243</v>
      </c>
    </row>
    <row r="2195" spans="9:16" x14ac:dyDescent="0.2">
      <c r="I2195" s="158">
        <f t="shared" si="207"/>
        <v>6</v>
      </c>
      <c r="J2195" s="158" t="str">
        <f t="shared" si="208"/>
        <v>USD</v>
      </c>
      <c r="K2195" s="158" t="str">
        <f t="shared" si="209"/>
        <v>SEK</v>
      </c>
      <c r="L2195" s="158" t="str">
        <f t="shared" si="205"/>
        <v>USDSEK45446</v>
      </c>
      <c r="M2195" s="160">
        <f t="shared" si="210"/>
        <v>45446</v>
      </c>
      <c r="N2195" s="158">
        <v>0.92233905183545462</v>
      </c>
      <c r="O2195" s="158">
        <v>11.403499999999999</v>
      </c>
      <c r="P2195" s="161">
        <f t="shared" si="206"/>
        <v>10.517899999999999</v>
      </c>
    </row>
    <row r="2196" spans="9:16" x14ac:dyDescent="0.2">
      <c r="I2196" s="158">
        <f t="shared" si="207"/>
        <v>6</v>
      </c>
      <c r="J2196" s="158" t="str">
        <f t="shared" si="208"/>
        <v>USD</v>
      </c>
      <c r="K2196" s="158" t="str">
        <f t="shared" si="209"/>
        <v>SEK</v>
      </c>
      <c r="L2196" s="158" t="str">
        <f t="shared" si="205"/>
        <v>USDSEK45447</v>
      </c>
      <c r="M2196" s="160">
        <f t="shared" si="210"/>
        <v>45447</v>
      </c>
      <c r="N2196" s="158">
        <v>0.92038656235618954</v>
      </c>
      <c r="O2196" s="158">
        <v>11.375500000000001</v>
      </c>
      <c r="P2196" s="161">
        <f t="shared" si="206"/>
        <v>10.469900000000001</v>
      </c>
    </row>
    <row r="2197" spans="9:16" x14ac:dyDescent="0.2">
      <c r="I2197" s="158">
        <f t="shared" si="207"/>
        <v>6</v>
      </c>
      <c r="J2197" s="158" t="str">
        <f t="shared" si="208"/>
        <v>USD</v>
      </c>
      <c r="K2197" s="158" t="str">
        <f t="shared" si="209"/>
        <v>SEK</v>
      </c>
      <c r="L2197" s="158" t="str">
        <f t="shared" si="205"/>
        <v>USDSEK45448</v>
      </c>
      <c r="M2197" s="160">
        <f t="shared" si="210"/>
        <v>45448</v>
      </c>
      <c r="N2197" s="158">
        <v>0.91979396615158204</v>
      </c>
      <c r="O2197" s="158">
        <v>11.327500000000001</v>
      </c>
      <c r="P2197" s="161">
        <f t="shared" si="206"/>
        <v>10.419</v>
      </c>
    </row>
    <row r="2198" spans="9:16" x14ac:dyDescent="0.2">
      <c r="I2198" s="158">
        <f t="shared" si="207"/>
        <v>6</v>
      </c>
      <c r="J2198" s="158" t="str">
        <f t="shared" si="208"/>
        <v>USD</v>
      </c>
      <c r="K2198" s="158" t="str">
        <f t="shared" si="209"/>
        <v>SEK</v>
      </c>
      <c r="L2198" s="158" t="str">
        <f t="shared" si="205"/>
        <v>USDSEK45449</v>
      </c>
      <c r="M2198" s="160">
        <f t="shared" si="210"/>
        <v>45449</v>
      </c>
      <c r="N2198" s="158">
        <v>0.92038656235618954</v>
      </c>
      <c r="O2198" s="158">
        <v>11.292999999999999</v>
      </c>
      <c r="P2198" s="161">
        <f t="shared" si="206"/>
        <v>10.3939</v>
      </c>
    </row>
    <row r="2199" spans="9:16" x14ac:dyDescent="0.2">
      <c r="I2199" s="158">
        <f t="shared" si="207"/>
        <v>6</v>
      </c>
      <c r="J2199" s="158" t="str">
        <f t="shared" si="208"/>
        <v>USD</v>
      </c>
      <c r="K2199" s="158" t="str">
        <f t="shared" si="209"/>
        <v>SEK</v>
      </c>
      <c r="L2199" s="158" t="str">
        <f t="shared" si="205"/>
        <v>USDSEK45450</v>
      </c>
      <c r="M2199" s="160">
        <f t="shared" si="210"/>
        <v>45450</v>
      </c>
      <c r="N2199" s="158">
        <v>0.91759955955221129</v>
      </c>
      <c r="O2199" s="158">
        <v>11.307499999999999</v>
      </c>
      <c r="P2199" s="161">
        <f t="shared" si="206"/>
        <v>10.3758</v>
      </c>
    </row>
    <row r="2200" spans="9:16" x14ac:dyDescent="0.2">
      <c r="I2200" s="158">
        <f t="shared" si="207"/>
        <v>6</v>
      </c>
      <c r="J2200" s="158" t="str">
        <f t="shared" si="208"/>
        <v>USD</v>
      </c>
      <c r="K2200" s="158" t="str">
        <f t="shared" si="209"/>
        <v>SEK</v>
      </c>
      <c r="L2200" s="158" t="str">
        <f t="shared" si="205"/>
        <v>USDSEK45451</v>
      </c>
      <c r="M2200" s="160">
        <f t="shared" si="210"/>
        <v>45451</v>
      </c>
      <c r="N2200" s="158">
        <v>0.91759955955221129</v>
      </c>
      <c r="O2200" s="158">
        <v>11.307499999999999</v>
      </c>
      <c r="P2200" s="161">
        <f t="shared" si="206"/>
        <v>10.3758</v>
      </c>
    </row>
    <row r="2201" spans="9:16" x14ac:dyDescent="0.2">
      <c r="I2201" s="158">
        <f t="shared" si="207"/>
        <v>6</v>
      </c>
      <c r="J2201" s="158" t="str">
        <f t="shared" si="208"/>
        <v>USD</v>
      </c>
      <c r="K2201" s="158" t="str">
        <f t="shared" si="209"/>
        <v>SEK</v>
      </c>
      <c r="L2201" s="158" t="str">
        <f t="shared" si="205"/>
        <v>USDSEK45452</v>
      </c>
      <c r="M2201" s="160">
        <f t="shared" si="210"/>
        <v>45452</v>
      </c>
      <c r="N2201" s="158">
        <v>0.91759955955221129</v>
      </c>
      <c r="O2201" s="158">
        <v>11.307499999999999</v>
      </c>
      <c r="P2201" s="161">
        <f t="shared" si="206"/>
        <v>10.3758</v>
      </c>
    </row>
    <row r="2202" spans="9:16" x14ac:dyDescent="0.2">
      <c r="I2202" s="158">
        <f t="shared" si="207"/>
        <v>6</v>
      </c>
      <c r="J2202" s="158" t="str">
        <f t="shared" si="208"/>
        <v>USD</v>
      </c>
      <c r="K2202" s="158" t="str">
        <f t="shared" si="209"/>
        <v>SEK</v>
      </c>
      <c r="L2202" s="158" t="str">
        <f t="shared" si="205"/>
        <v>USDSEK45453</v>
      </c>
      <c r="M2202" s="160">
        <f t="shared" si="210"/>
        <v>45453</v>
      </c>
      <c r="N2202" s="158">
        <v>0.9297136481963556</v>
      </c>
      <c r="O2202" s="158">
        <v>11.333</v>
      </c>
      <c r="P2202" s="161">
        <f t="shared" si="206"/>
        <v>10.5364</v>
      </c>
    </row>
    <row r="2203" spans="9:16" x14ac:dyDescent="0.2">
      <c r="I2203" s="158">
        <f t="shared" si="207"/>
        <v>6</v>
      </c>
      <c r="J2203" s="158" t="str">
        <f t="shared" si="208"/>
        <v>USD</v>
      </c>
      <c r="K2203" s="158" t="str">
        <f t="shared" si="209"/>
        <v>SEK</v>
      </c>
      <c r="L2203" s="158" t="str">
        <f t="shared" si="205"/>
        <v>USDSEK45454</v>
      </c>
      <c r="M2203" s="160">
        <f t="shared" si="210"/>
        <v>45454</v>
      </c>
      <c r="N2203" s="158">
        <v>0.93196644920782856</v>
      </c>
      <c r="O2203" s="158">
        <v>11.246700000000001</v>
      </c>
      <c r="P2203" s="161">
        <f t="shared" si="206"/>
        <v>10.4815</v>
      </c>
    </row>
    <row r="2204" spans="9:16" x14ac:dyDescent="0.2">
      <c r="I2204" s="158">
        <f t="shared" si="207"/>
        <v>6</v>
      </c>
      <c r="J2204" s="158" t="str">
        <f t="shared" si="208"/>
        <v>USD</v>
      </c>
      <c r="K2204" s="158" t="str">
        <f t="shared" si="209"/>
        <v>SEK</v>
      </c>
      <c r="L2204" s="158" t="str">
        <f t="shared" si="205"/>
        <v>USDSEK45455</v>
      </c>
      <c r="M2204" s="160">
        <f t="shared" si="210"/>
        <v>45455</v>
      </c>
      <c r="N2204" s="158">
        <v>0.92893636785880163</v>
      </c>
      <c r="O2204" s="158">
        <v>11.234500000000001</v>
      </c>
      <c r="P2204" s="161">
        <f t="shared" si="206"/>
        <v>10.4361</v>
      </c>
    </row>
    <row r="2205" spans="9:16" x14ac:dyDescent="0.2">
      <c r="I2205" s="158">
        <f t="shared" si="207"/>
        <v>6</v>
      </c>
      <c r="J2205" s="158" t="str">
        <f t="shared" si="208"/>
        <v>USD</v>
      </c>
      <c r="K2205" s="158" t="str">
        <f t="shared" si="209"/>
        <v>SEK</v>
      </c>
      <c r="L2205" s="158" t="str">
        <f t="shared" si="205"/>
        <v>USDSEK45456</v>
      </c>
      <c r="M2205" s="160">
        <f t="shared" si="210"/>
        <v>45456</v>
      </c>
      <c r="N2205" s="158">
        <v>0.92729970326409494</v>
      </c>
      <c r="O2205" s="158">
        <v>11.221</v>
      </c>
      <c r="P2205" s="161">
        <f t="shared" si="206"/>
        <v>10.405200000000001</v>
      </c>
    </row>
    <row r="2206" spans="9:16" x14ac:dyDescent="0.2">
      <c r="I2206" s="158">
        <f t="shared" si="207"/>
        <v>6</v>
      </c>
      <c r="J2206" s="158" t="str">
        <f t="shared" si="208"/>
        <v>USD</v>
      </c>
      <c r="K2206" s="158" t="str">
        <f t="shared" si="209"/>
        <v>SEK</v>
      </c>
      <c r="L2206" s="158" t="str">
        <f t="shared" si="205"/>
        <v>USDSEK45457</v>
      </c>
      <c r="M2206" s="160">
        <f t="shared" si="210"/>
        <v>45457</v>
      </c>
      <c r="N2206" s="158">
        <v>0.93580385551188472</v>
      </c>
      <c r="O2206" s="158">
        <v>11.273099999999999</v>
      </c>
      <c r="P2206" s="161">
        <f t="shared" si="206"/>
        <v>10.5494</v>
      </c>
    </row>
    <row r="2207" spans="9:16" x14ac:dyDescent="0.2">
      <c r="I2207" s="158">
        <f t="shared" si="207"/>
        <v>6</v>
      </c>
      <c r="J2207" s="158" t="str">
        <f t="shared" si="208"/>
        <v>USD</v>
      </c>
      <c r="K2207" s="158" t="str">
        <f t="shared" si="209"/>
        <v>SEK</v>
      </c>
      <c r="L2207" s="158" t="str">
        <f t="shared" si="205"/>
        <v>USDSEK45458</v>
      </c>
      <c r="M2207" s="160">
        <f t="shared" si="210"/>
        <v>45458</v>
      </c>
      <c r="N2207" s="158">
        <v>0.93580385551188472</v>
      </c>
      <c r="O2207" s="158">
        <v>11.273099999999999</v>
      </c>
      <c r="P2207" s="161">
        <f t="shared" si="206"/>
        <v>10.5494</v>
      </c>
    </row>
    <row r="2208" spans="9:16" x14ac:dyDescent="0.2">
      <c r="I2208" s="158">
        <f t="shared" si="207"/>
        <v>6</v>
      </c>
      <c r="J2208" s="158" t="str">
        <f t="shared" si="208"/>
        <v>USD</v>
      </c>
      <c r="K2208" s="158" t="str">
        <f t="shared" si="209"/>
        <v>SEK</v>
      </c>
      <c r="L2208" s="158" t="str">
        <f t="shared" si="205"/>
        <v>USDSEK45459</v>
      </c>
      <c r="M2208" s="160">
        <f t="shared" si="210"/>
        <v>45459</v>
      </c>
      <c r="N2208" s="158">
        <v>0.93580385551188472</v>
      </c>
      <c r="O2208" s="158">
        <v>11.273099999999999</v>
      </c>
      <c r="P2208" s="161">
        <f t="shared" si="206"/>
        <v>10.5494</v>
      </c>
    </row>
    <row r="2209" spans="9:16" x14ac:dyDescent="0.2">
      <c r="I2209" s="158">
        <f t="shared" si="207"/>
        <v>6</v>
      </c>
      <c r="J2209" s="158" t="str">
        <f t="shared" si="208"/>
        <v>USD</v>
      </c>
      <c r="K2209" s="158" t="str">
        <f t="shared" si="209"/>
        <v>SEK</v>
      </c>
      <c r="L2209" s="158" t="str">
        <f t="shared" si="205"/>
        <v>USDSEK45460</v>
      </c>
      <c r="M2209" s="160">
        <f t="shared" si="210"/>
        <v>45460</v>
      </c>
      <c r="N2209" s="158">
        <v>0.93353248693054525</v>
      </c>
      <c r="O2209" s="158">
        <v>11.2933</v>
      </c>
      <c r="P2209" s="161">
        <f t="shared" si="206"/>
        <v>10.5427</v>
      </c>
    </row>
    <row r="2210" spans="9:16" x14ac:dyDescent="0.2">
      <c r="I2210" s="158">
        <f t="shared" si="207"/>
        <v>6</v>
      </c>
      <c r="J2210" s="158" t="str">
        <f t="shared" si="208"/>
        <v>USD</v>
      </c>
      <c r="K2210" s="158" t="str">
        <f t="shared" si="209"/>
        <v>SEK</v>
      </c>
      <c r="L2210" s="158" t="str">
        <f t="shared" si="205"/>
        <v>USDSEK45461</v>
      </c>
      <c r="M2210" s="160">
        <f t="shared" si="210"/>
        <v>45461</v>
      </c>
      <c r="N2210" s="158">
        <v>0.93327111525898288</v>
      </c>
      <c r="O2210" s="158">
        <v>11.255000000000001</v>
      </c>
      <c r="P2210" s="161">
        <f t="shared" si="206"/>
        <v>10.504</v>
      </c>
    </row>
    <row r="2211" spans="9:16" x14ac:dyDescent="0.2">
      <c r="I2211" s="158">
        <f t="shared" si="207"/>
        <v>6</v>
      </c>
      <c r="J2211" s="158" t="str">
        <f t="shared" si="208"/>
        <v>USD</v>
      </c>
      <c r="K2211" s="158" t="str">
        <f t="shared" si="209"/>
        <v>SEK</v>
      </c>
      <c r="L2211" s="158" t="str">
        <f t="shared" si="205"/>
        <v>USDSEK45462</v>
      </c>
      <c r="M2211" s="160">
        <f t="shared" si="210"/>
        <v>45462</v>
      </c>
      <c r="N2211" s="158">
        <v>0.9303190994511118</v>
      </c>
      <c r="O2211" s="158">
        <v>11.214</v>
      </c>
      <c r="P2211" s="161">
        <f t="shared" si="206"/>
        <v>10.432600000000001</v>
      </c>
    </row>
    <row r="2212" spans="9:16" x14ac:dyDescent="0.2">
      <c r="I2212" s="158">
        <f t="shared" si="207"/>
        <v>6</v>
      </c>
      <c r="J2212" s="158" t="str">
        <f t="shared" si="208"/>
        <v>USD</v>
      </c>
      <c r="K2212" s="158" t="str">
        <f t="shared" si="209"/>
        <v>SEK</v>
      </c>
      <c r="L2212" s="158" t="str">
        <f t="shared" si="205"/>
        <v>USDSEK45463</v>
      </c>
      <c r="M2212" s="160">
        <f t="shared" si="210"/>
        <v>45463</v>
      </c>
      <c r="N2212" s="158">
        <v>0.93292284728052988</v>
      </c>
      <c r="O2212" s="158">
        <v>11.198</v>
      </c>
      <c r="P2212" s="161">
        <f t="shared" si="206"/>
        <v>10.446899999999999</v>
      </c>
    </row>
    <row r="2213" spans="9:16" x14ac:dyDescent="0.2">
      <c r="I2213" s="158">
        <f t="shared" si="207"/>
        <v>6</v>
      </c>
      <c r="J2213" s="158" t="str">
        <f t="shared" si="208"/>
        <v>USD</v>
      </c>
      <c r="K2213" s="158" t="str">
        <f t="shared" si="209"/>
        <v>SEK</v>
      </c>
      <c r="L2213" s="158" t="str">
        <f t="shared" si="205"/>
        <v>USDSEK45464</v>
      </c>
      <c r="M2213" s="160">
        <f t="shared" si="210"/>
        <v>45464</v>
      </c>
      <c r="N2213" s="158">
        <v>0.93562874251497008</v>
      </c>
      <c r="O2213" s="158">
        <v>11.2445</v>
      </c>
      <c r="P2213" s="161">
        <f t="shared" si="206"/>
        <v>10.5207</v>
      </c>
    </row>
    <row r="2214" spans="9:16" x14ac:dyDescent="0.2">
      <c r="I2214" s="158">
        <f t="shared" si="207"/>
        <v>6</v>
      </c>
      <c r="J2214" s="158" t="str">
        <f t="shared" si="208"/>
        <v>USD</v>
      </c>
      <c r="K2214" s="158" t="str">
        <f t="shared" si="209"/>
        <v>SEK</v>
      </c>
      <c r="L2214" s="158" t="str">
        <f t="shared" si="205"/>
        <v>USDSEK45465</v>
      </c>
      <c r="M2214" s="160">
        <f t="shared" si="210"/>
        <v>45465</v>
      </c>
      <c r="N2214" s="158">
        <v>0.93562874251497008</v>
      </c>
      <c r="O2214" s="158">
        <v>11.2445</v>
      </c>
      <c r="P2214" s="161">
        <f t="shared" si="206"/>
        <v>10.5207</v>
      </c>
    </row>
    <row r="2215" spans="9:16" x14ac:dyDescent="0.2">
      <c r="I2215" s="158">
        <f t="shared" si="207"/>
        <v>6</v>
      </c>
      <c r="J2215" s="158" t="str">
        <f t="shared" si="208"/>
        <v>USD</v>
      </c>
      <c r="K2215" s="158" t="str">
        <f t="shared" si="209"/>
        <v>SEK</v>
      </c>
      <c r="L2215" s="158" t="str">
        <f t="shared" si="205"/>
        <v>USDSEK45466</v>
      </c>
      <c r="M2215" s="160">
        <f t="shared" si="210"/>
        <v>45466</v>
      </c>
      <c r="N2215" s="158">
        <v>0.93562874251497008</v>
      </c>
      <c r="O2215" s="158">
        <v>11.2445</v>
      </c>
      <c r="P2215" s="161">
        <f t="shared" si="206"/>
        <v>10.5207</v>
      </c>
    </row>
    <row r="2216" spans="9:16" x14ac:dyDescent="0.2">
      <c r="I2216" s="158">
        <f t="shared" si="207"/>
        <v>6</v>
      </c>
      <c r="J2216" s="158" t="str">
        <f t="shared" si="208"/>
        <v>USD</v>
      </c>
      <c r="K2216" s="158" t="str">
        <f t="shared" si="209"/>
        <v>SEK</v>
      </c>
      <c r="L2216" s="158" t="str">
        <f t="shared" si="205"/>
        <v>USDSEK45467</v>
      </c>
      <c r="M2216" s="160">
        <f t="shared" si="210"/>
        <v>45467</v>
      </c>
      <c r="N2216" s="158">
        <v>0.93196644920782856</v>
      </c>
      <c r="O2216" s="158">
        <v>11.2555</v>
      </c>
      <c r="P2216" s="161">
        <f t="shared" si="206"/>
        <v>10.489699999999999</v>
      </c>
    </row>
    <row r="2217" spans="9:16" x14ac:dyDescent="0.2">
      <c r="I2217" s="158">
        <f t="shared" si="207"/>
        <v>6</v>
      </c>
      <c r="J2217" s="158" t="str">
        <f t="shared" si="208"/>
        <v>USD</v>
      </c>
      <c r="K2217" s="158" t="str">
        <f t="shared" si="209"/>
        <v>SEK</v>
      </c>
      <c r="L2217" s="158" t="str">
        <f t="shared" si="205"/>
        <v>USDSEK45468</v>
      </c>
      <c r="M2217" s="160">
        <f t="shared" si="210"/>
        <v>45468</v>
      </c>
      <c r="N2217" s="158">
        <v>0.93335822288594372</v>
      </c>
      <c r="O2217" s="158">
        <v>11.2255</v>
      </c>
      <c r="P2217" s="161">
        <f t="shared" si="206"/>
        <v>10.477399999999999</v>
      </c>
    </row>
    <row r="2218" spans="9:16" x14ac:dyDescent="0.2">
      <c r="I2218" s="158">
        <f t="shared" si="207"/>
        <v>6</v>
      </c>
      <c r="J2218" s="158" t="str">
        <f t="shared" si="208"/>
        <v>USD</v>
      </c>
      <c r="K2218" s="158" t="str">
        <f t="shared" si="209"/>
        <v>SEK</v>
      </c>
      <c r="L2218" s="158" t="str">
        <f t="shared" si="205"/>
        <v>USDSEK45469</v>
      </c>
      <c r="M2218" s="160">
        <f t="shared" si="210"/>
        <v>45469</v>
      </c>
      <c r="N2218" s="158">
        <v>0.93554121059032658</v>
      </c>
      <c r="O2218" s="158">
        <v>11.303800000000001</v>
      </c>
      <c r="P2218" s="161">
        <f t="shared" si="206"/>
        <v>10.575200000000001</v>
      </c>
    </row>
    <row r="2219" spans="9:16" x14ac:dyDescent="0.2">
      <c r="I2219" s="158">
        <f t="shared" si="207"/>
        <v>6</v>
      </c>
      <c r="J2219" s="158" t="str">
        <f t="shared" si="208"/>
        <v>USD</v>
      </c>
      <c r="K2219" s="158" t="str">
        <f t="shared" si="209"/>
        <v>SEK</v>
      </c>
      <c r="L2219" s="158" t="str">
        <f t="shared" si="205"/>
        <v>USDSEK45470</v>
      </c>
      <c r="M2219" s="160">
        <f t="shared" si="210"/>
        <v>45470</v>
      </c>
      <c r="N2219" s="158">
        <v>0.93492894540014948</v>
      </c>
      <c r="O2219" s="158">
        <v>11.337999999999999</v>
      </c>
      <c r="P2219" s="161">
        <f t="shared" si="206"/>
        <v>10.600199999999999</v>
      </c>
    </row>
    <row r="2220" spans="9:16" x14ac:dyDescent="0.2">
      <c r="I2220" s="158">
        <f t="shared" si="207"/>
        <v>6</v>
      </c>
      <c r="J2220" s="158" t="str">
        <f t="shared" si="208"/>
        <v>USD</v>
      </c>
      <c r="K2220" s="158" t="str">
        <f t="shared" si="209"/>
        <v>SEK</v>
      </c>
      <c r="L2220" s="158" t="str">
        <f t="shared" si="205"/>
        <v>USDSEK45471</v>
      </c>
      <c r="M2220" s="160">
        <f t="shared" si="210"/>
        <v>45471</v>
      </c>
      <c r="N2220" s="158">
        <v>0.93414292386735165</v>
      </c>
      <c r="O2220" s="158">
        <v>11.359500000000001</v>
      </c>
      <c r="P2220" s="161">
        <f t="shared" si="206"/>
        <v>10.6114</v>
      </c>
    </row>
    <row r="2221" spans="9:16" x14ac:dyDescent="0.2">
      <c r="I2221" s="158">
        <f t="shared" si="207"/>
        <v>6</v>
      </c>
      <c r="J2221" s="158" t="str">
        <f t="shared" si="208"/>
        <v>USD</v>
      </c>
      <c r="K2221" s="158" t="str">
        <f t="shared" si="209"/>
        <v>SEK</v>
      </c>
      <c r="L2221" s="158" t="str">
        <f t="shared" si="205"/>
        <v>USDSEK45472</v>
      </c>
      <c r="M2221" s="160">
        <f t="shared" si="210"/>
        <v>45472</v>
      </c>
      <c r="N2221" s="158">
        <v>0.93414292386735165</v>
      </c>
      <c r="O2221" s="158">
        <v>11.359500000000001</v>
      </c>
      <c r="P2221" s="161">
        <f t="shared" si="206"/>
        <v>10.6114</v>
      </c>
    </row>
    <row r="2222" spans="9:16" x14ac:dyDescent="0.2">
      <c r="I2222" s="158">
        <f t="shared" si="207"/>
        <v>6</v>
      </c>
      <c r="J2222" s="158" t="str">
        <f t="shared" si="208"/>
        <v>USD</v>
      </c>
      <c r="K2222" s="158" t="str">
        <f t="shared" si="209"/>
        <v>SEK</v>
      </c>
      <c r="L2222" s="158" t="str">
        <f t="shared" si="205"/>
        <v>USDSEK45473</v>
      </c>
      <c r="M2222" s="160">
        <f t="shared" si="210"/>
        <v>45473</v>
      </c>
      <c r="N2222" s="158">
        <v>0.93414292386735165</v>
      </c>
      <c r="O2222" s="158">
        <v>11.359500000000001</v>
      </c>
      <c r="P2222" s="161">
        <f t="shared" si="206"/>
        <v>10.6114</v>
      </c>
    </row>
    <row r="2223" spans="9:16" x14ac:dyDescent="0.2">
      <c r="I2223" s="158">
        <f t="shared" si="207"/>
        <v>6</v>
      </c>
      <c r="J2223" s="158" t="str">
        <f t="shared" si="208"/>
        <v>USD</v>
      </c>
      <c r="K2223" s="158" t="str">
        <f t="shared" si="209"/>
        <v>SEK</v>
      </c>
      <c r="L2223" s="158" t="str">
        <f t="shared" si="205"/>
        <v>USDSEK45474</v>
      </c>
      <c r="M2223" s="160">
        <f t="shared" si="210"/>
        <v>45474</v>
      </c>
      <c r="N2223" s="158">
        <v>0.93066542577943223</v>
      </c>
      <c r="O2223" s="158">
        <v>11.3675</v>
      </c>
      <c r="P2223" s="161">
        <f t="shared" si="206"/>
        <v>10.5793</v>
      </c>
    </row>
    <row r="2224" spans="9:16" x14ac:dyDescent="0.2">
      <c r="I2224" s="158">
        <f t="shared" si="207"/>
        <v>6</v>
      </c>
      <c r="J2224" s="158" t="str">
        <f t="shared" si="208"/>
        <v>USD</v>
      </c>
      <c r="K2224" s="158" t="str">
        <f t="shared" si="209"/>
        <v>SEK</v>
      </c>
      <c r="L2224" s="158" t="str">
        <f t="shared" si="205"/>
        <v>USDSEK45475</v>
      </c>
      <c r="M2224" s="160">
        <f t="shared" si="210"/>
        <v>45475</v>
      </c>
      <c r="N2224" s="158">
        <v>0.93205331344952935</v>
      </c>
      <c r="O2224" s="158">
        <v>11.417</v>
      </c>
      <c r="P2224" s="161">
        <f t="shared" si="206"/>
        <v>10.641299999999999</v>
      </c>
    </row>
    <row r="2225" spans="9:16" x14ac:dyDescent="0.2">
      <c r="I2225" s="158">
        <f t="shared" si="207"/>
        <v>6</v>
      </c>
      <c r="J2225" s="158" t="str">
        <f t="shared" si="208"/>
        <v>USD</v>
      </c>
      <c r="K2225" s="158" t="str">
        <f t="shared" si="209"/>
        <v>SEK</v>
      </c>
      <c r="L2225" s="158" t="str">
        <f t="shared" si="205"/>
        <v>USDSEK45476</v>
      </c>
      <c r="M2225" s="160">
        <f t="shared" si="210"/>
        <v>45476</v>
      </c>
      <c r="N2225" s="158">
        <v>0.92954080684142026</v>
      </c>
      <c r="O2225" s="158">
        <v>11.371</v>
      </c>
      <c r="P2225" s="161">
        <f t="shared" si="206"/>
        <v>10.569800000000001</v>
      </c>
    </row>
    <row r="2226" spans="9:16" x14ac:dyDescent="0.2">
      <c r="I2226" s="158">
        <f t="shared" si="207"/>
        <v>6</v>
      </c>
      <c r="J2226" s="158" t="str">
        <f t="shared" si="208"/>
        <v>USD</v>
      </c>
      <c r="K2226" s="158" t="str">
        <f t="shared" si="209"/>
        <v>SEK</v>
      </c>
      <c r="L2226" s="158" t="str">
        <f t="shared" si="205"/>
        <v>USDSEK45477</v>
      </c>
      <c r="M2226" s="160">
        <f t="shared" si="210"/>
        <v>45477</v>
      </c>
      <c r="N2226" s="158">
        <v>0.92592592592592582</v>
      </c>
      <c r="O2226" s="158">
        <v>11.3375</v>
      </c>
      <c r="P2226" s="161">
        <f t="shared" si="206"/>
        <v>10.4977</v>
      </c>
    </row>
    <row r="2227" spans="9:16" x14ac:dyDescent="0.2">
      <c r="I2227" s="158">
        <f t="shared" si="207"/>
        <v>6</v>
      </c>
      <c r="J2227" s="158" t="str">
        <f t="shared" si="208"/>
        <v>USD</v>
      </c>
      <c r="K2227" s="158" t="str">
        <f t="shared" si="209"/>
        <v>SEK</v>
      </c>
      <c r="L2227" s="158" t="str">
        <f t="shared" si="205"/>
        <v>USDSEK45478</v>
      </c>
      <c r="M2227" s="160">
        <f t="shared" si="210"/>
        <v>45478</v>
      </c>
      <c r="N2227" s="158">
        <v>0.92387287509238725</v>
      </c>
      <c r="O2227" s="158">
        <v>11.3605</v>
      </c>
      <c r="P2227" s="161">
        <f t="shared" si="206"/>
        <v>10.495699999999999</v>
      </c>
    </row>
    <row r="2228" spans="9:16" x14ac:dyDescent="0.2">
      <c r="I2228" s="158">
        <f t="shared" si="207"/>
        <v>6</v>
      </c>
      <c r="J2228" s="158" t="str">
        <f t="shared" si="208"/>
        <v>USD</v>
      </c>
      <c r="K2228" s="158" t="str">
        <f t="shared" si="209"/>
        <v>SEK</v>
      </c>
      <c r="L2228" s="158" t="str">
        <f t="shared" si="205"/>
        <v>USDSEK45479</v>
      </c>
      <c r="M2228" s="160">
        <f t="shared" si="210"/>
        <v>45479</v>
      </c>
      <c r="N2228" s="158">
        <v>0.92387287509238725</v>
      </c>
      <c r="O2228" s="158">
        <v>11.3605</v>
      </c>
      <c r="P2228" s="161">
        <f t="shared" si="206"/>
        <v>10.495699999999999</v>
      </c>
    </row>
    <row r="2229" spans="9:16" x14ac:dyDescent="0.2">
      <c r="I2229" s="158">
        <f t="shared" si="207"/>
        <v>6</v>
      </c>
      <c r="J2229" s="158" t="str">
        <f t="shared" si="208"/>
        <v>USD</v>
      </c>
      <c r="K2229" s="158" t="str">
        <f t="shared" si="209"/>
        <v>SEK</v>
      </c>
      <c r="L2229" s="158" t="str">
        <f t="shared" si="205"/>
        <v>USDSEK45480</v>
      </c>
      <c r="M2229" s="160">
        <f t="shared" si="210"/>
        <v>45480</v>
      </c>
      <c r="N2229" s="158">
        <v>0.92387287509238725</v>
      </c>
      <c r="O2229" s="158">
        <v>11.3605</v>
      </c>
      <c r="P2229" s="161">
        <f t="shared" si="206"/>
        <v>10.495699999999999</v>
      </c>
    </row>
    <row r="2230" spans="9:16" x14ac:dyDescent="0.2">
      <c r="I2230" s="158">
        <f t="shared" si="207"/>
        <v>6</v>
      </c>
      <c r="J2230" s="158" t="str">
        <f t="shared" si="208"/>
        <v>USD</v>
      </c>
      <c r="K2230" s="158" t="str">
        <f t="shared" si="209"/>
        <v>SEK</v>
      </c>
      <c r="L2230" s="158" t="str">
        <f t="shared" si="205"/>
        <v>USDSEK45481</v>
      </c>
      <c r="M2230" s="160">
        <f t="shared" si="210"/>
        <v>45481</v>
      </c>
      <c r="N2230" s="158">
        <v>0.92293493308721741</v>
      </c>
      <c r="O2230" s="158">
        <v>11.3805</v>
      </c>
      <c r="P2230" s="161">
        <f t="shared" si="206"/>
        <v>10.503500000000001</v>
      </c>
    </row>
    <row r="2231" spans="9:16" x14ac:dyDescent="0.2">
      <c r="I2231" s="158">
        <f t="shared" si="207"/>
        <v>6</v>
      </c>
      <c r="J2231" s="158" t="str">
        <f t="shared" si="208"/>
        <v>USD</v>
      </c>
      <c r="K2231" s="158" t="str">
        <f t="shared" si="209"/>
        <v>SEK</v>
      </c>
      <c r="L2231" s="158" t="str">
        <f t="shared" si="205"/>
        <v>USDSEK45482</v>
      </c>
      <c r="M2231" s="160">
        <f t="shared" si="210"/>
        <v>45482</v>
      </c>
      <c r="N2231" s="158">
        <v>0.92472720547438514</v>
      </c>
      <c r="O2231" s="158">
        <v>11.422000000000001</v>
      </c>
      <c r="P2231" s="161">
        <f t="shared" si="206"/>
        <v>10.562200000000001</v>
      </c>
    </row>
    <row r="2232" spans="9:16" x14ac:dyDescent="0.2">
      <c r="I2232" s="158">
        <f t="shared" si="207"/>
        <v>6</v>
      </c>
      <c r="J2232" s="158" t="str">
        <f t="shared" si="208"/>
        <v>USD</v>
      </c>
      <c r="K2232" s="158" t="str">
        <f t="shared" si="209"/>
        <v>SEK</v>
      </c>
      <c r="L2232" s="158" t="str">
        <f t="shared" si="205"/>
        <v>USDSEK45483</v>
      </c>
      <c r="M2232" s="160">
        <f t="shared" si="210"/>
        <v>45483</v>
      </c>
      <c r="N2232" s="158">
        <v>0.92378752886836024</v>
      </c>
      <c r="O2232" s="158">
        <v>11.407500000000001</v>
      </c>
      <c r="P2232" s="161">
        <f t="shared" si="206"/>
        <v>10.5381</v>
      </c>
    </row>
    <row r="2233" spans="9:16" x14ac:dyDescent="0.2">
      <c r="I2233" s="158">
        <f t="shared" si="207"/>
        <v>6</v>
      </c>
      <c r="J2233" s="158" t="str">
        <f t="shared" si="208"/>
        <v>USD</v>
      </c>
      <c r="K2233" s="158" t="str">
        <f t="shared" si="209"/>
        <v>SEK</v>
      </c>
      <c r="L2233" s="158" t="str">
        <f t="shared" si="205"/>
        <v>USDSEK45484</v>
      </c>
      <c r="M2233" s="160">
        <f t="shared" si="210"/>
        <v>45484</v>
      </c>
      <c r="N2233" s="158">
        <v>0.92123445416858596</v>
      </c>
      <c r="O2233" s="158">
        <v>11.419</v>
      </c>
      <c r="P2233" s="161">
        <f t="shared" si="206"/>
        <v>10.519600000000001</v>
      </c>
    </row>
    <row r="2234" spans="9:16" x14ac:dyDescent="0.2">
      <c r="I2234" s="158">
        <f t="shared" si="207"/>
        <v>6</v>
      </c>
      <c r="J2234" s="158" t="str">
        <f t="shared" si="208"/>
        <v>USD</v>
      </c>
      <c r="K2234" s="158" t="str">
        <f t="shared" si="209"/>
        <v>SEK</v>
      </c>
      <c r="L2234" s="158" t="str">
        <f t="shared" si="205"/>
        <v>USDSEK45485</v>
      </c>
      <c r="M2234" s="160">
        <f t="shared" si="210"/>
        <v>45485</v>
      </c>
      <c r="N2234" s="158">
        <v>0.91827364554637281</v>
      </c>
      <c r="O2234" s="158">
        <v>11.496499999999999</v>
      </c>
      <c r="P2234" s="161">
        <f t="shared" si="206"/>
        <v>10.556900000000001</v>
      </c>
    </row>
    <row r="2235" spans="9:16" x14ac:dyDescent="0.2">
      <c r="I2235" s="158">
        <f t="shared" si="207"/>
        <v>6</v>
      </c>
      <c r="J2235" s="158" t="str">
        <f t="shared" si="208"/>
        <v>USD</v>
      </c>
      <c r="K2235" s="158" t="str">
        <f t="shared" si="209"/>
        <v>SEK</v>
      </c>
      <c r="L2235" s="158" t="str">
        <f t="shared" si="205"/>
        <v>USDSEK45486</v>
      </c>
      <c r="M2235" s="160">
        <f t="shared" si="210"/>
        <v>45486</v>
      </c>
      <c r="N2235" s="158">
        <v>0.91827364554637281</v>
      </c>
      <c r="O2235" s="158">
        <v>11.496499999999999</v>
      </c>
      <c r="P2235" s="161">
        <f t="shared" si="206"/>
        <v>10.556900000000001</v>
      </c>
    </row>
    <row r="2236" spans="9:16" x14ac:dyDescent="0.2">
      <c r="I2236" s="158">
        <f t="shared" si="207"/>
        <v>6</v>
      </c>
      <c r="J2236" s="158" t="str">
        <f t="shared" si="208"/>
        <v>USD</v>
      </c>
      <c r="K2236" s="158" t="str">
        <f t="shared" si="209"/>
        <v>SEK</v>
      </c>
      <c r="L2236" s="158" t="str">
        <f t="shared" si="205"/>
        <v>USDSEK45487</v>
      </c>
      <c r="M2236" s="160">
        <f t="shared" si="210"/>
        <v>45487</v>
      </c>
      <c r="N2236" s="158">
        <v>0.91827364554637281</v>
      </c>
      <c r="O2236" s="158">
        <v>11.496499999999999</v>
      </c>
      <c r="P2236" s="161">
        <f t="shared" si="206"/>
        <v>10.556900000000001</v>
      </c>
    </row>
    <row r="2237" spans="9:16" x14ac:dyDescent="0.2">
      <c r="I2237" s="158">
        <f t="shared" si="207"/>
        <v>6</v>
      </c>
      <c r="J2237" s="158" t="str">
        <f t="shared" si="208"/>
        <v>USD</v>
      </c>
      <c r="K2237" s="158" t="str">
        <f t="shared" si="209"/>
        <v>SEK</v>
      </c>
      <c r="L2237" s="158" t="str">
        <f t="shared" si="205"/>
        <v>USDSEK45488</v>
      </c>
      <c r="M2237" s="160">
        <f t="shared" si="210"/>
        <v>45488</v>
      </c>
      <c r="N2237" s="158">
        <v>0.9168423947923352</v>
      </c>
      <c r="O2237" s="158">
        <v>11.5375</v>
      </c>
      <c r="P2237" s="161">
        <f t="shared" si="206"/>
        <v>10.578099999999999</v>
      </c>
    </row>
    <row r="2238" spans="9:16" x14ac:dyDescent="0.2">
      <c r="I2238" s="158">
        <f t="shared" si="207"/>
        <v>6</v>
      </c>
      <c r="J2238" s="158" t="str">
        <f t="shared" si="208"/>
        <v>USD</v>
      </c>
      <c r="K2238" s="158" t="str">
        <f t="shared" si="209"/>
        <v>SEK</v>
      </c>
      <c r="L2238" s="158" t="str">
        <f t="shared" si="205"/>
        <v>USDSEK45489</v>
      </c>
      <c r="M2238" s="160">
        <f t="shared" si="210"/>
        <v>45489</v>
      </c>
      <c r="N2238" s="158">
        <v>0.91726288754356999</v>
      </c>
      <c r="O2238" s="158">
        <v>11.554500000000001</v>
      </c>
      <c r="P2238" s="161">
        <f t="shared" si="206"/>
        <v>10.5985</v>
      </c>
    </row>
    <row r="2239" spans="9:16" x14ac:dyDescent="0.2">
      <c r="I2239" s="158">
        <f t="shared" si="207"/>
        <v>6</v>
      </c>
      <c r="J2239" s="158" t="str">
        <f t="shared" si="208"/>
        <v>USD</v>
      </c>
      <c r="K2239" s="158" t="str">
        <f t="shared" si="209"/>
        <v>SEK</v>
      </c>
      <c r="L2239" s="158" t="str">
        <f t="shared" si="205"/>
        <v>USDSEK45490</v>
      </c>
      <c r="M2239" s="160">
        <f t="shared" si="210"/>
        <v>45490</v>
      </c>
      <c r="N2239" s="158">
        <v>0.91457837936711184</v>
      </c>
      <c r="O2239" s="158">
        <v>11.5085</v>
      </c>
      <c r="P2239" s="161">
        <f t="shared" si="206"/>
        <v>10.525399999999999</v>
      </c>
    </row>
    <row r="2240" spans="9:16" x14ac:dyDescent="0.2">
      <c r="I2240" s="158">
        <f t="shared" si="207"/>
        <v>6</v>
      </c>
      <c r="J2240" s="158" t="str">
        <f t="shared" si="208"/>
        <v>USD</v>
      </c>
      <c r="K2240" s="158" t="str">
        <f t="shared" si="209"/>
        <v>SEK</v>
      </c>
      <c r="L2240" s="158" t="str">
        <f t="shared" si="205"/>
        <v>USDSEK45491</v>
      </c>
      <c r="M2240" s="160">
        <f t="shared" si="210"/>
        <v>45491</v>
      </c>
      <c r="N2240" s="158">
        <v>0.91491308325709064</v>
      </c>
      <c r="O2240" s="158">
        <v>11.533799999999999</v>
      </c>
      <c r="P2240" s="161">
        <f t="shared" si="206"/>
        <v>10.5524</v>
      </c>
    </row>
    <row r="2241" spans="9:16" x14ac:dyDescent="0.2">
      <c r="I2241" s="158">
        <f t="shared" si="207"/>
        <v>6</v>
      </c>
      <c r="J2241" s="158" t="str">
        <f t="shared" si="208"/>
        <v>USD</v>
      </c>
      <c r="K2241" s="158" t="str">
        <f t="shared" si="209"/>
        <v>SEK</v>
      </c>
      <c r="L2241" s="158" t="str">
        <f t="shared" si="205"/>
        <v>USDSEK45492</v>
      </c>
      <c r="M2241" s="160">
        <f t="shared" si="210"/>
        <v>45492</v>
      </c>
      <c r="N2241" s="158">
        <v>0.91827364554637281</v>
      </c>
      <c r="O2241" s="158">
        <v>11.61</v>
      </c>
      <c r="P2241" s="161">
        <f t="shared" si="206"/>
        <v>10.661199999999999</v>
      </c>
    </row>
    <row r="2242" spans="9:16" x14ac:dyDescent="0.2">
      <c r="I2242" s="158">
        <f t="shared" si="207"/>
        <v>6</v>
      </c>
      <c r="J2242" s="158" t="str">
        <f t="shared" si="208"/>
        <v>USD</v>
      </c>
      <c r="K2242" s="158" t="str">
        <f t="shared" si="209"/>
        <v>SEK</v>
      </c>
      <c r="L2242" s="158" t="str">
        <f t="shared" si="205"/>
        <v>USDSEK45493</v>
      </c>
      <c r="M2242" s="160">
        <f t="shared" si="210"/>
        <v>45493</v>
      </c>
      <c r="N2242" s="158">
        <v>0.91827364554637281</v>
      </c>
      <c r="O2242" s="158">
        <v>11.61</v>
      </c>
      <c r="P2242" s="161">
        <f t="shared" si="206"/>
        <v>10.661199999999999</v>
      </c>
    </row>
    <row r="2243" spans="9:16" x14ac:dyDescent="0.2">
      <c r="I2243" s="158">
        <f t="shared" si="207"/>
        <v>6</v>
      </c>
      <c r="J2243" s="158" t="str">
        <f t="shared" si="208"/>
        <v>USD</v>
      </c>
      <c r="K2243" s="158" t="str">
        <f t="shared" si="209"/>
        <v>SEK</v>
      </c>
      <c r="L2243" s="158" t="str">
        <f t="shared" ref="L2243:L2306" si="211">J2243&amp;K2243&amp;M2243</f>
        <v>USDSEK45494</v>
      </c>
      <c r="M2243" s="160">
        <f t="shared" si="210"/>
        <v>45494</v>
      </c>
      <c r="N2243" s="158">
        <v>0.91827364554637281</v>
      </c>
      <c r="O2243" s="158">
        <v>11.61</v>
      </c>
      <c r="P2243" s="161">
        <f t="shared" ref="P2243:P2306" si="212">ROUND(N2243*O2243,4)</f>
        <v>10.661199999999999</v>
      </c>
    </row>
    <row r="2244" spans="9:16" x14ac:dyDescent="0.2">
      <c r="I2244" s="158">
        <f t="shared" ref="I2244:I2307" si="213">IF(M2243=$G$2,I2243+1,I2243)</f>
        <v>6</v>
      </c>
      <c r="J2244" s="158" t="str">
        <f t="shared" ref="J2244:J2307" si="214">VLOOKUP($I2244,$A:$C,2,FALSE)</f>
        <v>USD</v>
      </c>
      <c r="K2244" s="158" t="str">
        <f t="shared" ref="K2244:K2307" si="215">VLOOKUP($I2244,$A:$C,3,FALSE)</f>
        <v>SEK</v>
      </c>
      <c r="L2244" s="158" t="str">
        <f t="shared" si="211"/>
        <v>USDSEK45495</v>
      </c>
      <c r="M2244" s="160">
        <f t="shared" ref="M2244:M2307" si="216">IF(I2244=I2243,M2243+1,$G$1)</f>
        <v>45495</v>
      </c>
      <c r="N2244" s="158">
        <v>0.91844232182218954</v>
      </c>
      <c r="O2244" s="158">
        <v>11.6295</v>
      </c>
      <c r="P2244" s="161">
        <f t="shared" si="212"/>
        <v>10.680999999999999</v>
      </c>
    </row>
    <row r="2245" spans="9:16" x14ac:dyDescent="0.2">
      <c r="I2245" s="158">
        <f t="shared" si="213"/>
        <v>6</v>
      </c>
      <c r="J2245" s="158" t="str">
        <f t="shared" si="214"/>
        <v>USD</v>
      </c>
      <c r="K2245" s="158" t="str">
        <f t="shared" si="215"/>
        <v>SEK</v>
      </c>
      <c r="L2245" s="158" t="str">
        <f t="shared" si="211"/>
        <v>USDSEK45496</v>
      </c>
      <c r="M2245" s="160">
        <f t="shared" si="216"/>
        <v>45496</v>
      </c>
      <c r="N2245" s="158">
        <v>0.92081031307550643</v>
      </c>
      <c r="O2245" s="158">
        <v>11.673500000000001</v>
      </c>
      <c r="P2245" s="161">
        <f t="shared" si="212"/>
        <v>10.7491</v>
      </c>
    </row>
    <row r="2246" spans="9:16" x14ac:dyDescent="0.2">
      <c r="I2246" s="158">
        <f t="shared" si="213"/>
        <v>6</v>
      </c>
      <c r="J2246" s="158" t="str">
        <f t="shared" si="214"/>
        <v>USD</v>
      </c>
      <c r="K2246" s="158" t="str">
        <f t="shared" si="215"/>
        <v>SEK</v>
      </c>
      <c r="L2246" s="158" t="str">
        <f t="shared" si="211"/>
        <v>USDSEK45497</v>
      </c>
      <c r="M2246" s="160">
        <f t="shared" si="216"/>
        <v>45497</v>
      </c>
      <c r="N2246" s="158">
        <v>0.92182890855457233</v>
      </c>
      <c r="O2246" s="158">
        <v>11.6875</v>
      </c>
      <c r="P2246" s="161">
        <f t="shared" si="212"/>
        <v>10.773899999999999</v>
      </c>
    </row>
    <row r="2247" spans="9:16" x14ac:dyDescent="0.2">
      <c r="I2247" s="158">
        <f t="shared" si="213"/>
        <v>6</v>
      </c>
      <c r="J2247" s="158" t="str">
        <f t="shared" si="214"/>
        <v>USD</v>
      </c>
      <c r="K2247" s="158" t="str">
        <f t="shared" si="215"/>
        <v>SEK</v>
      </c>
      <c r="L2247" s="158" t="str">
        <f t="shared" si="211"/>
        <v>USDSEK45498</v>
      </c>
      <c r="M2247" s="160">
        <f t="shared" si="216"/>
        <v>45498</v>
      </c>
      <c r="N2247" s="158">
        <v>0.92157404847479496</v>
      </c>
      <c r="O2247" s="158">
        <v>11.773999999999999</v>
      </c>
      <c r="P2247" s="161">
        <f t="shared" si="212"/>
        <v>10.8506</v>
      </c>
    </row>
    <row r="2248" spans="9:16" x14ac:dyDescent="0.2">
      <c r="I2248" s="158">
        <f t="shared" si="213"/>
        <v>6</v>
      </c>
      <c r="J2248" s="158" t="str">
        <f t="shared" si="214"/>
        <v>USD</v>
      </c>
      <c r="K2248" s="158" t="str">
        <f t="shared" si="215"/>
        <v>SEK</v>
      </c>
      <c r="L2248" s="158" t="str">
        <f t="shared" si="211"/>
        <v>USDSEK45499</v>
      </c>
      <c r="M2248" s="160">
        <f t="shared" si="216"/>
        <v>45499</v>
      </c>
      <c r="N2248" s="158">
        <v>0.92081031307550643</v>
      </c>
      <c r="O2248" s="158">
        <v>11.7325</v>
      </c>
      <c r="P2248" s="161">
        <f t="shared" si="212"/>
        <v>10.8034</v>
      </c>
    </row>
    <row r="2249" spans="9:16" x14ac:dyDescent="0.2">
      <c r="I2249" s="158">
        <f t="shared" si="213"/>
        <v>6</v>
      </c>
      <c r="J2249" s="158" t="str">
        <f t="shared" si="214"/>
        <v>USD</v>
      </c>
      <c r="K2249" s="158" t="str">
        <f t="shared" si="215"/>
        <v>SEK</v>
      </c>
      <c r="L2249" s="158" t="str">
        <f t="shared" si="211"/>
        <v>USDSEK45500</v>
      </c>
      <c r="M2249" s="160">
        <f t="shared" si="216"/>
        <v>45500</v>
      </c>
      <c r="N2249" s="158">
        <v>0.92081031307550643</v>
      </c>
      <c r="O2249" s="158">
        <v>11.7325</v>
      </c>
      <c r="P2249" s="161">
        <f t="shared" si="212"/>
        <v>10.8034</v>
      </c>
    </row>
    <row r="2250" spans="9:16" x14ac:dyDescent="0.2">
      <c r="I2250" s="158">
        <f t="shared" si="213"/>
        <v>6</v>
      </c>
      <c r="J2250" s="158" t="str">
        <f t="shared" si="214"/>
        <v>USD</v>
      </c>
      <c r="K2250" s="158" t="str">
        <f t="shared" si="215"/>
        <v>SEK</v>
      </c>
      <c r="L2250" s="158" t="str">
        <f t="shared" si="211"/>
        <v>USDSEK45501</v>
      </c>
      <c r="M2250" s="160">
        <f t="shared" si="216"/>
        <v>45501</v>
      </c>
      <c r="N2250" s="158">
        <v>0.92081031307550643</v>
      </c>
      <c r="O2250" s="158">
        <v>11.7325</v>
      </c>
      <c r="P2250" s="161">
        <f t="shared" si="212"/>
        <v>10.8034</v>
      </c>
    </row>
    <row r="2251" spans="9:16" x14ac:dyDescent="0.2">
      <c r="I2251" s="158">
        <f t="shared" si="213"/>
        <v>6</v>
      </c>
      <c r="J2251" s="158" t="str">
        <f t="shared" si="214"/>
        <v>USD</v>
      </c>
      <c r="K2251" s="158" t="str">
        <f t="shared" si="215"/>
        <v>SEK</v>
      </c>
      <c r="L2251" s="158" t="str">
        <f t="shared" si="211"/>
        <v>USDSEK45502</v>
      </c>
      <c r="M2251" s="160">
        <f t="shared" si="216"/>
        <v>45502</v>
      </c>
      <c r="N2251" s="158">
        <v>0.92447074050106304</v>
      </c>
      <c r="O2251" s="158">
        <v>11.7265</v>
      </c>
      <c r="P2251" s="161">
        <f t="shared" si="212"/>
        <v>10.8408</v>
      </c>
    </row>
    <row r="2252" spans="9:16" x14ac:dyDescent="0.2">
      <c r="I2252" s="158">
        <f t="shared" si="213"/>
        <v>6</v>
      </c>
      <c r="J2252" s="158" t="str">
        <f t="shared" si="214"/>
        <v>USD</v>
      </c>
      <c r="K2252" s="158" t="str">
        <f t="shared" si="215"/>
        <v>SEK</v>
      </c>
      <c r="L2252" s="158" t="str">
        <f t="shared" si="211"/>
        <v>USDSEK45503</v>
      </c>
      <c r="M2252" s="160">
        <f t="shared" si="216"/>
        <v>45503</v>
      </c>
      <c r="N2252" s="158">
        <v>0.92387287509238725</v>
      </c>
      <c r="O2252" s="158">
        <v>11.686</v>
      </c>
      <c r="P2252" s="161">
        <f t="shared" si="212"/>
        <v>10.7964</v>
      </c>
    </row>
    <row r="2253" spans="9:16" x14ac:dyDescent="0.2">
      <c r="I2253" s="158">
        <f t="shared" si="213"/>
        <v>6</v>
      </c>
      <c r="J2253" s="158" t="str">
        <f t="shared" si="214"/>
        <v>USD</v>
      </c>
      <c r="K2253" s="158" t="str">
        <f t="shared" si="215"/>
        <v>SEK</v>
      </c>
      <c r="L2253" s="158" t="str">
        <f t="shared" si="211"/>
        <v>USDSEK45504</v>
      </c>
      <c r="M2253" s="160">
        <f t="shared" si="216"/>
        <v>45504</v>
      </c>
      <c r="N2253" s="158">
        <v>0.92353158478019948</v>
      </c>
      <c r="O2253" s="158">
        <v>11.612500000000001</v>
      </c>
      <c r="P2253" s="161">
        <f t="shared" si="212"/>
        <v>10.724500000000001</v>
      </c>
    </row>
    <row r="2254" spans="9:16" x14ac:dyDescent="0.2">
      <c r="I2254" s="158">
        <f t="shared" si="213"/>
        <v>6</v>
      </c>
      <c r="J2254" s="158" t="str">
        <f t="shared" si="214"/>
        <v>USD</v>
      </c>
      <c r="K2254" s="158" t="str">
        <f t="shared" si="215"/>
        <v>SEK</v>
      </c>
      <c r="L2254" s="158" t="str">
        <f t="shared" si="211"/>
        <v>USDSEK45505</v>
      </c>
      <c r="M2254" s="160">
        <f t="shared" si="216"/>
        <v>45505</v>
      </c>
      <c r="N2254" s="158">
        <v>0.92686996014459178</v>
      </c>
      <c r="O2254" s="158">
        <v>11.522</v>
      </c>
      <c r="P2254" s="161">
        <f t="shared" si="212"/>
        <v>10.679399999999999</v>
      </c>
    </row>
    <row r="2255" spans="9:16" x14ac:dyDescent="0.2">
      <c r="I2255" s="158">
        <f t="shared" si="213"/>
        <v>6</v>
      </c>
      <c r="J2255" s="158" t="str">
        <f t="shared" si="214"/>
        <v>USD</v>
      </c>
      <c r="K2255" s="158" t="str">
        <f t="shared" si="215"/>
        <v>SEK</v>
      </c>
      <c r="L2255" s="158" t="str">
        <f t="shared" si="211"/>
        <v>USDSEK45506</v>
      </c>
      <c r="M2255" s="160">
        <f t="shared" si="216"/>
        <v>45506</v>
      </c>
      <c r="N2255" s="158">
        <v>0.92293493308721741</v>
      </c>
      <c r="O2255" s="158">
        <v>11.584300000000001</v>
      </c>
      <c r="P2255" s="161">
        <f t="shared" si="212"/>
        <v>10.691599999999999</v>
      </c>
    </row>
    <row r="2256" spans="9:16" x14ac:dyDescent="0.2">
      <c r="I2256" s="158">
        <f t="shared" si="213"/>
        <v>6</v>
      </c>
      <c r="J2256" s="158" t="str">
        <f t="shared" si="214"/>
        <v>USD</v>
      </c>
      <c r="K2256" s="158" t="str">
        <f t="shared" si="215"/>
        <v>SEK</v>
      </c>
      <c r="L2256" s="158" t="str">
        <f t="shared" si="211"/>
        <v>USDSEK45507</v>
      </c>
      <c r="M2256" s="160">
        <f t="shared" si="216"/>
        <v>45507</v>
      </c>
      <c r="N2256" s="158">
        <v>0.92293493308721741</v>
      </c>
      <c r="O2256" s="158">
        <v>11.584300000000001</v>
      </c>
      <c r="P2256" s="161">
        <f t="shared" si="212"/>
        <v>10.691599999999999</v>
      </c>
    </row>
    <row r="2257" spans="9:16" x14ac:dyDescent="0.2">
      <c r="I2257" s="158">
        <f t="shared" si="213"/>
        <v>6</v>
      </c>
      <c r="J2257" s="158" t="str">
        <f t="shared" si="214"/>
        <v>USD</v>
      </c>
      <c r="K2257" s="158" t="str">
        <f t="shared" si="215"/>
        <v>SEK</v>
      </c>
      <c r="L2257" s="158" t="str">
        <f t="shared" si="211"/>
        <v>USDSEK45508</v>
      </c>
      <c r="M2257" s="160">
        <f t="shared" si="216"/>
        <v>45508</v>
      </c>
      <c r="N2257" s="158">
        <v>0.92293493308721741</v>
      </c>
      <c r="O2257" s="158">
        <v>11.584300000000001</v>
      </c>
      <c r="P2257" s="161">
        <f t="shared" si="212"/>
        <v>10.691599999999999</v>
      </c>
    </row>
    <row r="2258" spans="9:16" x14ac:dyDescent="0.2">
      <c r="I2258" s="158">
        <f t="shared" si="213"/>
        <v>6</v>
      </c>
      <c r="J2258" s="158" t="str">
        <f t="shared" si="214"/>
        <v>USD</v>
      </c>
      <c r="K2258" s="158" t="str">
        <f t="shared" si="215"/>
        <v>SEK</v>
      </c>
      <c r="L2258" s="158" t="str">
        <f t="shared" si="211"/>
        <v>USDSEK45509</v>
      </c>
      <c r="M2258" s="160">
        <f t="shared" si="216"/>
        <v>45509</v>
      </c>
      <c r="N2258" s="158">
        <v>0.91190953857377344</v>
      </c>
      <c r="O2258" s="158">
        <v>11.534000000000001</v>
      </c>
      <c r="P2258" s="161">
        <f t="shared" si="212"/>
        <v>10.518000000000001</v>
      </c>
    </row>
    <row r="2259" spans="9:16" x14ac:dyDescent="0.2">
      <c r="I2259" s="158">
        <f t="shared" si="213"/>
        <v>6</v>
      </c>
      <c r="J2259" s="158" t="str">
        <f t="shared" si="214"/>
        <v>USD</v>
      </c>
      <c r="K2259" s="158" t="str">
        <f t="shared" si="215"/>
        <v>SEK</v>
      </c>
      <c r="L2259" s="158" t="str">
        <f t="shared" si="211"/>
        <v>USDSEK45510</v>
      </c>
      <c r="M2259" s="160">
        <f t="shared" si="216"/>
        <v>45510</v>
      </c>
      <c r="N2259" s="158">
        <v>0.91617040769583147</v>
      </c>
      <c r="O2259" s="158">
        <v>11.558999999999999</v>
      </c>
      <c r="P2259" s="161">
        <f t="shared" si="212"/>
        <v>10.59</v>
      </c>
    </row>
    <row r="2260" spans="9:16" x14ac:dyDescent="0.2">
      <c r="I2260" s="158">
        <f t="shared" si="213"/>
        <v>6</v>
      </c>
      <c r="J2260" s="158" t="str">
        <f t="shared" si="214"/>
        <v>USD</v>
      </c>
      <c r="K2260" s="158" t="str">
        <f t="shared" si="215"/>
        <v>SEK</v>
      </c>
      <c r="L2260" s="158" t="str">
        <f t="shared" si="211"/>
        <v>USDSEK45511</v>
      </c>
      <c r="M2260" s="160">
        <f t="shared" si="216"/>
        <v>45511</v>
      </c>
      <c r="N2260" s="158">
        <v>0.91558322651529023</v>
      </c>
      <c r="O2260" s="158">
        <v>11.423500000000001</v>
      </c>
      <c r="P2260" s="161">
        <f t="shared" si="212"/>
        <v>10.459199999999999</v>
      </c>
    </row>
    <row r="2261" spans="9:16" x14ac:dyDescent="0.2">
      <c r="I2261" s="158">
        <f t="shared" si="213"/>
        <v>6</v>
      </c>
      <c r="J2261" s="158" t="str">
        <f t="shared" si="214"/>
        <v>USD</v>
      </c>
      <c r="K2261" s="158" t="str">
        <f t="shared" si="215"/>
        <v>SEK</v>
      </c>
      <c r="L2261" s="158" t="str">
        <f t="shared" si="211"/>
        <v>USDSEK45512</v>
      </c>
      <c r="M2261" s="160">
        <f t="shared" si="216"/>
        <v>45512</v>
      </c>
      <c r="N2261" s="158">
        <v>0.91491308325709064</v>
      </c>
      <c r="O2261" s="158">
        <v>11.4955</v>
      </c>
      <c r="P2261" s="161">
        <f t="shared" si="212"/>
        <v>10.5174</v>
      </c>
    </row>
    <row r="2262" spans="9:16" x14ac:dyDescent="0.2">
      <c r="I2262" s="158">
        <f t="shared" si="213"/>
        <v>6</v>
      </c>
      <c r="J2262" s="158" t="str">
        <f t="shared" si="214"/>
        <v>USD</v>
      </c>
      <c r="K2262" s="158" t="str">
        <f t="shared" si="215"/>
        <v>SEK</v>
      </c>
      <c r="L2262" s="158" t="str">
        <f t="shared" si="211"/>
        <v>USDSEK45513</v>
      </c>
      <c r="M2262" s="160">
        <f t="shared" si="216"/>
        <v>45513</v>
      </c>
      <c r="N2262" s="158">
        <v>0.91600256480718156</v>
      </c>
      <c r="O2262" s="158">
        <v>11.4955</v>
      </c>
      <c r="P2262" s="161">
        <f t="shared" si="212"/>
        <v>10.5299</v>
      </c>
    </row>
    <row r="2263" spans="9:16" x14ac:dyDescent="0.2">
      <c r="I2263" s="158">
        <f t="shared" si="213"/>
        <v>6</v>
      </c>
      <c r="J2263" s="158" t="str">
        <f t="shared" si="214"/>
        <v>USD</v>
      </c>
      <c r="K2263" s="158" t="str">
        <f t="shared" si="215"/>
        <v>SEK</v>
      </c>
      <c r="L2263" s="158" t="str">
        <f t="shared" si="211"/>
        <v>USDSEK45514</v>
      </c>
      <c r="M2263" s="160">
        <f t="shared" si="216"/>
        <v>45514</v>
      </c>
      <c r="N2263" s="158">
        <v>0.91600256480718156</v>
      </c>
      <c r="O2263" s="158">
        <v>11.4955</v>
      </c>
      <c r="P2263" s="161">
        <f t="shared" si="212"/>
        <v>10.5299</v>
      </c>
    </row>
    <row r="2264" spans="9:16" x14ac:dyDescent="0.2">
      <c r="I2264" s="158">
        <f t="shared" si="213"/>
        <v>6</v>
      </c>
      <c r="J2264" s="158" t="str">
        <f t="shared" si="214"/>
        <v>USD</v>
      </c>
      <c r="K2264" s="158" t="str">
        <f t="shared" si="215"/>
        <v>SEK</v>
      </c>
      <c r="L2264" s="158" t="str">
        <f t="shared" si="211"/>
        <v>USDSEK45515</v>
      </c>
      <c r="M2264" s="160">
        <f t="shared" si="216"/>
        <v>45515</v>
      </c>
      <c r="N2264" s="158">
        <v>0.91600256480718156</v>
      </c>
      <c r="O2264" s="158">
        <v>11.4955</v>
      </c>
      <c r="P2264" s="161">
        <f t="shared" si="212"/>
        <v>10.5299</v>
      </c>
    </row>
    <row r="2265" spans="9:16" x14ac:dyDescent="0.2">
      <c r="I2265" s="158">
        <f t="shared" si="213"/>
        <v>6</v>
      </c>
      <c r="J2265" s="158" t="str">
        <f t="shared" si="214"/>
        <v>USD</v>
      </c>
      <c r="K2265" s="158" t="str">
        <f t="shared" si="215"/>
        <v>SEK</v>
      </c>
      <c r="L2265" s="158" t="str">
        <f t="shared" si="211"/>
        <v>USDSEK45516</v>
      </c>
      <c r="M2265" s="160">
        <f t="shared" si="216"/>
        <v>45516</v>
      </c>
      <c r="N2265" s="158">
        <v>0.91533180778032031</v>
      </c>
      <c r="O2265" s="158">
        <v>11.493499999999999</v>
      </c>
      <c r="P2265" s="161">
        <f t="shared" si="212"/>
        <v>10.5204</v>
      </c>
    </row>
    <row r="2266" spans="9:16" x14ac:dyDescent="0.2">
      <c r="I2266" s="158">
        <f t="shared" si="213"/>
        <v>6</v>
      </c>
      <c r="J2266" s="158" t="str">
        <f t="shared" si="214"/>
        <v>USD</v>
      </c>
      <c r="K2266" s="158" t="str">
        <f t="shared" si="215"/>
        <v>SEK</v>
      </c>
      <c r="L2266" s="158" t="str">
        <f t="shared" si="211"/>
        <v>USDSEK45517</v>
      </c>
      <c r="M2266" s="160">
        <f t="shared" si="216"/>
        <v>45517</v>
      </c>
      <c r="N2266" s="158">
        <v>0.91482938431982441</v>
      </c>
      <c r="O2266" s="158">
        <v>11.506</v>
      </c>
      <c r="P2266" s="161">
        <f t="shared" si="212"/>
        <v>10.526</v>
      </c>
    </row>
    <row r="2267" spans="9:16" x14ac:dyDescent="0.2">
      <c r="I2267" s="158">
        <f t="shared" si="213"/>
        <v>6</v>
      </c>
      <c r="J2267" s="158" t="str">
        <f t="shared" si="214"/>
        <v>USD</v>
      </c>
      <c r="K2267" s="158" t="str">
        <f t="shared" si="215"/>
        <v>SEK</v>
      </c>
      <c r="L2267" s="158" t="str">
        <f t="shared" si="211"/>
        <v>USDSEK45518</v>
      </c>
      <c r="M2267" s="160">
        <f t="shared" si="216"/>
        <v>45518</v>
      </c>
      <c r="N2267" s="158">
        <v>0.90752336872674466</v>
      </c>
      <c r="O2267" s="158">
        <v>11.484299999999999</v>
      </c>
      <c r="P2267" s="161">
        <f t="shared" si="212"/>
        <v>10.4223</v>
      </c>
    </row>
    <row r="2268" spans="9:16" x14ac:dyDescent="0.2">
      <c r="I2268" s="158">
        <f t="shared" si="213"/>
        <v>6</v>
      </c>
      <c r="J2268" s="158" t="str">
        <f t="shared" si="214"/>
        <v>USD</v>
      </c>
      <c r="K2268" s="158" t="str">
        <f t="shared" si="215"/>
        <v>SEK</v>
      </c>
      <c r="L2268" s="158" t="str">
        <f t="shared" si="211"/>
        <v>USDSEK45519</v>
      </c>
      <c r="M2268" s="160">
        <f t="shared" si="216"/>
        <v>45519</v>
      </c>
      <c r="N2268" s="158">
        <v>0.90818272636454456</v>
      </c>
      <c r="O2268" s="158">
        <v>11.513500000000001</v>
      </c>
      <c r="P2268" s="161">
        <f t="shared" si="212"/>
        <v>10.4564</v>
      </c>
    </row>
    <row r="2269" spans="9:16" x14ac:dyDescent="0.2">
      <c r="I2269" s="158">
        <f t="shared" si="213"/>
        <v>6</v>
      </c>
      <c r="J2269" s="158" t="str">
        <f t="shared" si="214"/>
        <v>USD</v>
      </c>
      <c r="K2269" s="158" t="str">
        <f t="shared" si="215"/>
        <v>SEK</v>
      </c>
      <c r="L2269" s="158" t="str">
        <f t="shared" si="211"/>
        <v>USDSEK45520</v>
      </c>
      <c r="M2269" s="160">
        <f t="shared" si="216"/>
        <v>45520</v>
      </c>
      <c r="N2269" s="158">
        <v>0.90958704748044394</v>
      </c>
      <c r="O2269" s="158">
        <v>11.5435</v>
      </c>
      <c r="P2269" s="161">
        <f t="shared" si="212"/>
        <v>10.4998</v>
      </c>
    </row>
    <row r="2270" spans="9:16" x14ac:dyDescent="0.2">
      <c r="I2270" s="158">
        <f t="shared" si="213"/>
        <v>6</v>
      </c>
      <c r="J2270" s="158" t="str">
        <f t="shared" si="214"/>
        <v>USD</v>
      </c>
      <c r="K2270" s="158" t="str">
        <f t="shared" si="215"/>
        <v>SEK</v>
      </c>
      <c r="L2270" s="158" t="str">
        <f t="shared" si="211"/>
        <v>USDSEK45521</v>
      </c>
      <c r="M2270" s="160">
        <f t="shared" si="216"/>
        <v>45521</v>
      </c>
      <c r="N2270" s="158">
        <v>0.90958704748044394</v>
      </c>
      <c r="O2270" s="158">
        <v>11.5435</v>
      </c>
      <c r="P2270" s="161">
        <f t="shared" si="212"/>
        <v>10.4998</v>
      </c>
    </row>
    <row r="2271" spans="9:16" x14ac:dyDescent="0.2">
      <c r="I2271" s="158">
        <f t="shared" si="213"/>
        <v>6</v>
      </c>
      <c r="J2271" s="158" t="str">
        <f t="shared" si="214"/>
        <v>USD</v>
      </c>
      <c r="K2271" s="158" t="str">
        <f t="shared" si="215"/>
        <v>SEK</v>
      </c>
      <c r="L2271" s="158" t="str">
        <f t="shared" si="211"/>
        <v>USDSEK45522</v>
      </c>
      <c r="M2271" s="160">
        <f t="shared" si="216"/>
        <v>45522</v>
      </c>
      <c r="N2271" s="158">
        <v>0.90958704748044394</v>
      </c>
      <c r="O2271" s="158">
        <v>11.5435</v>
      </c>
      <c r="P2271" s="161">
        <f t="shared" si="212"/>
        <v>10.4998</v>
      </c>
    </row>
    <row r="2272" spans="9:16" x14ac:dyDescent="0.2">
      <c r="I2272" s="158">
        <f t="shared" si="213"/>
        <v>6</v>
      </c>
      <c r="J2272" s="158" t="str">
        <f t="shared" si="214"/>
        <v>USD</v>
      </c>
      <c r="K2272" s="158" t="str">
        <f t="shared" si="215"/>
        <v>SEK</v>
      </c>
      <c r="L2272" s="158" t="str">
        <f t="shared" si="211"/>
        <v>USDSEK45523</v>
      </c>
      <c r="M2272" s="160">
        <f t="shared" si="216"/>
        <v>45523</v>
      </c>
      <c r="N2272" s="158">
        <v>0.90571506204148167</v>
      </c>
      <c r="O2272" s="158">
        <v>11.4871</v>
      </c>
      <c r="P2272" s="161">
        <f t="shared" si="212"/>
        <v>10.404</v>
      </c>
    </row>
    <row r="2273" spans="9:16" x14ac:dyDescent="0.2">
      <c r="I2273" s="158">
        <f t="shared" si="213"/>
        <v>6</v>
      </c>
      <c r="J2273" s="158" t="str">
        <f t="shared" si="214"/>
        <v>USD</v>
      </c>
      <c r="K2273" s="158" t="str">
        <f t="shared" si="215"/>
        <v>SEK</v>
      </c>
      <c r="L2273" s="158" t="str">
        <f t="shared" si="211"/>
        <v>USDSEK45524</v>
      </c>
      <c r="M2273" s="160">
        <f t="shared" si="216"/>
        <v>45524</v>
      </c>
      <c r="N2273" s="158">
        <v>0.90220137134608436</v>
      </c>
      <c r="O2273" s="158">
        <v>11.3825</v>
      </c>
      <c r="P2273" s="161">
        <f t="shared" si="212"/>
        <v>10.269299999999999</v>
      </c>
    </row>
    <row r="2274" spans="9:16" x14ac:dyDescent="0.2">
      <c r="I2274" s="158">
        <f t="shared" si="213"/>
        <v>6</v>
      </c>
      <c r="J2274" s="158" t="str">
        <f t="shared" si="214"/>
        <v>USD</v>
      </c>
      <c r="K2274" s="158" t="str">
        <f t="shared" si="215"/>
        <v>SEK</v>
      </c>
      <c r="L2274" s="158" t="str">
        <f t="shared" si="211"/>
        <v>USDSEK45525</v>
      </c>
      <c r="M2274" s="160">
        <f t="shared" si="216"/>
        <v>45525</v>
      </c>
      <c r="N2274" s="158">
        <v>0.89960417416336813</v>
      </c>
      <c r="O2274" s="158">
        <v>11.378</v>
      </c>
      <c r="P2274" s="161">
        <f t="shared" si="212"/>
        <v>10.2357</v>
      </c>
    </row>
    <row r="2275" spans="9:16" x14ac:dyDescent="0.2">
      <c r="I2275" s="158">
        <f t="shared" si="213"/>
        <v>6</v>
      </c>
      <c r="J2275" s="158" t="str">
        <f t="shared" si="214"/>
        <v>USD</v>
      </c>
      <c r="K2275" s="158" t="str">
        <f t="shared" si="215"/>
        <v>SEK</v>
      </c>
      <c r="L2275" s="158" t="str">
        <f t="shared" si="211"/>
        <v>USDSEK45526</v>
      </c>
      <c r="M2275" s="160">
        <f t="shared" si="216"/>
        <v>45526</v>
      </c>
      <c r="N2275" s="158">
        <v>0.89806915132465204</v>
      </c>
      <c r="O2275" s="158">
        <v>11.391999999999999</v>
      </c>
      <c r="P2275" s="161">
        <f t="shared" si="212"/>
        <v>10.2308</v>
      </c>
    </row>
    <row r="2276" spans="9:16" x14ac:dyDescent="0.2">
      <c r="I2276" s="158">
        <f t="shared" si="213"/>
        <v>6</v>
      </c>
      <c r="J2276" s="158" t="str">
        <f t="shared" si="214"/>
        <v>USD</v>
      </c>
      <c r="K2276" s="158" t="str">
        <f t="shared" si="215"/>
        <v>SEK</v>
      </c>
      <c r="L2276" s="158" t="str">
        <f t="shared" si="211"/>
        <v>USDSEK45527</v>
      </c>
      <c r="M2276" s="160">
        <f t="shared" si="216"/>
        <v>45527</v>
      </c>
      <c r="N2276" s="158">
        <v>0.89919971225609197</v>
      </c>
      <c r="O2276" s="158">
        <v>11.435499999999999</v>
      </c>
      <c r="P2276" s="161">
        <f t="shared" si="212"/>
        <v>10.2828</v>
      </c>
    </row>
    <row r="2277" spans="9:16" x14ac:dyDescent="0.2">
      <c r="I2277" s="158">
        <f t="shared" si="213"/>
        <v>6</v>
      </c>
      <c r="J2277" s="158" t="str">
        <f t="shared" si="214"/>
        <v>USD</v>
      </c>
      <c r="K2277" s="158" t="str">
        <f t="shared" si="215"/>
        <v>SEK</v>
      </c>
      <c r="L2277" s="158" t="str">
        <f t="shared" si="211"/>
        <v>USDSEK45528</v>
      </c>
      <c r="M2277" s="160">
        <f t="shared" si="216"/>
        <v>45528</v>
      </c>
      <c r="N2277" s="158">
        <v>0.89919971225609197</v>
      </c>
      <c r="O2277" s="158">
        <v>11.435499999999999</v>
      </c>
      <c r="P2277" s="161">
        <f t="shared" si="212"/>
        <v>10.2828</v>
      </c>
    </row>
    <row r="2278" spans="9:16" x14ac:dyDescent="0.2">
      <c r="I2278" s="158">
        <f t="shared" si="213"/>
        <v>6</v>
      </c>
      <c r="J2278" s="158" t="str">
        <f t="shared" si="214"/>
        <v>USD</v>
      </c>
      <c r="K2278" s="158" t="str">
        <f t="shared" si="215"/>
        <v>SEK</v>
      </c>
      <c r="L2278" s="158" t="str">
        <f t="shared" si="211"/>
        <v>USDSEK45529</v>
      </c>
      <c r="M2278" s="160">
        <f t="shared" si="216"/>
        <v>45529</v>
      </c>
      <c r="N2278" s="158">
        <v>0.89919971225609197</v>
      </c>
      <c r="O2278" s="158">
        <v>11.435499999999999</v>
      </c>
      <c r="P2278" s="161">
        <f t="shared" si="212"/>
        <v>10.2828</v>
      </c>
    </row>
    <row r="2279" spans="9:16" x14ac:dyDescent="0.2">
      <c r="I2279" s="158">
        <f t="shared" si="213"/>
        <v>6</v>
      </c>
      <c r="J2279" s="158" t="str">
        <f t="shared" si="214"/>
        <v>USD</v>
      </c>
      <c r="K2279" s="158" t="str">
        <f t="shared" si="215"/>
        <v>SEK</v>
      </c>
      <c r="L2279" s="158" t="str">
        <f t="shared" si="211"/>
        <v>USDSEK45530</v>
      </c>
      <c r="M2279" s="160">
        <f t="shared" si="216"/>
        <v>45530</v>
      </c>
      <c r="N2279" s="158">
        <v>0.89581653677326878</v>
      </c>
      <c r="O2279" s="158">
        <v>11.403</v>
      </c>
      <c r="P2279" s="161">
        <f t="shared" si="212"/>
        <v>10.215</v>
      </c>
    </row>
    <row r="2280" spans="9:16" x14ac:dyDescent="0.2">
      <c r="I2280" s="158">
        <f t="shared" si="213"/>
        <v>6</v>
      </c>
      <c r="J2280" s="158" t="str">
        <f t="shared" si="214"/>
        <v>USD</v>
      </c>
      <c r="K2280" s="158" t="str">
        <f t="shared" si="215"/>
        <v>SEK</v>
      </c>
      <c r="L2280" s="158" t="str">
        <f t="shared" si="211"/>
        <v>USDSEK45531</v>
      </c>
      <c r="M2280" s="160">
        <f t="shared" si="216"/>
        <v>45531</v>
      </c>
      <c r="N2280" s="158">
        <v>0.89589679268948208</v>
      </c>
      <c r="O2280" s="158">
        <v>11.3758</v>
      </c>
      <c r="P2280" s="161">
        <f t="shared" si="212"/>
        <v>10.1915</v>
      </c>
    </row>
    <row r="2281" spans="9:16" x14ac:dyDescent="0.2">
      <c r="I2281" s="158">
        <f t="shared" si="213"/>
        <v>6</v>
      </c>
      <c r="J2281" s="158" t="str">
        <f t="shared" si="214"/>
        <v>USD</v>
      </c>
      <c r="K2281" s="158" t="str">
        <f t="shared" si="215"/>
        <v>SEK</v>
      </c>
      <c r="L2281" s="158" t="str">
        <f t="shared" si="211"/>
        <v>USDSEK45532</v>
      </c>
      <c r="M2281" s="160">
        <f t="shared" si="216"/>
        <v>45532</v>
      </c>
      <c r="N2281" s="158">
        <v>0.8995232526760818</v>
      </c>
      <c r="O2281" s="158">
        <v>11.335000000000001</v>
      </c>
      <c r="P2281" s="161">
        <f t="shared" si="212"/>
        <v>10.196099999999999</v>
      </c>
    </row>
    <row r="2282" spans="9:16" x14ac:dyDescent="0.2">
      <c r="I2282" s="158">
        <f t="shared" si="213"/>
        <v>6</v>
      </c>
      <c r="J2282" s="158" t="str">
        <f t="shared" si="214"/>
        <v>USD</v>
      </c>
      <c r="K2282" s="158" t="str">
        <f t="shared" si="215"/>
        <v>SEK</v>
      </c>
      <c r="L2282" s="158" t="str">
        <f t="shared" si="211"/>
        <v>USDSEK45533</v>
      </c>
      <c r="M2282" s="160">
        <f t="shared" si="216"/>
        <v>45533</v>
      </c>
      <c r="N2282" s="158">
        <v>0.90187590187590183</v>
      </c>
      <c r="O2282" s="158">
        <v>11.345499999999999</v>
      </c>
      <c r="P2282" s="161">
        <f t="shared" si="212"/>
        <v>10.232200000000001</v>
      </c>
    </row>
    <row r="2283" spans="9:16" x14ac:dyDescent="0.2">
      <c r="I2283" s="158">
        <f t="shared" si="213"/>
        <v>6</v>
      </c>
      <c r="J2283" s="158" t="str">
        <f t="shared" si="214"/>
        <v>USD</v>
      </c>
      <c r="K2283" s="158" t="str">
        <f t="shared" si="215"/>
        <v>SEK</v>
      </c>
      <c r="L2283" s="158" t="str">
        <f t="shared" si="211"/>
        <v>USDSEK45534</v>
      </c>
      <c r="M2283" s="160">
        <f t="shared" si="216"/>
        <v>45534</v>
      </c>
      <c r="N2283" s="158">
        <v>0.90195724722648141</v>
      </c>
      <c r="O2283" s="158">
        <v>11.3355</v>
      </c>
      <c r="P2283" s="161">
        <f t="shared" si="212"/>
        <v>10.2241</v>
      </c>
    </row>
    <row r="2284" spans="9:16" x14ac:dyDescent="0.2">
      <c r="I2284" s="158">
        <f t="shared" si="213"/>
        <v>6</v>
      </c>
      <c r="J2284" s="158" t="str">
        <f t="shared" si="214"/>
        <v>USD</v>
      </c>
      <c r="K2284" s="158" t="str">
        <f t="shared" si="215"/>
        <v>SEK</v>
      </c>
      <c r="L2284" s="158" t="str">
        <f t="shared" si="211"/>
        <v>USDSEK45535</v>
      </c>
      <c r="M2284" s="160">
        <f t="shared" si="216"/>
        <v>45535</v>
      </c>
      <c r="N2284" s="158">
        <v>0.90195724722648141</v>
      </c>
      <c r="O2284" s="158">
        <v>11.3355</v>
      </c>
      <c r="P2284" s="161">
        <f t="shared" si="212"/>
        <v>10.2241</v>
      </c>
    </row>
    <row r="2285" spans="9:16" x14ac:dyDescent="0.2">
      <c r="I2285" s="158">
        <f t="shared" si="213"/>
        <v>6</v>
      </c>
      <c r="J2285" s="158" t="str">
        <f t="shared" si="214"/>
        <v>USD</v>
      </c>
      <c r="K2285" s="158" t="str">
        <f t="shared" si="215"/>
        <v>SEK</v>
      </c>
      <c r="L2285" s="158" t="str">
        <f t="shared" si="211"/>
        <v>USDSEK45536</v>
      </c>
      <c r="M2285" s="160">
        <f t="shared" si="216"/>
        <v>45536</v>
      </c>
      <c r="N2285" s="158">
        <v>0.90195724722648141</v>
      </c>
      <c r="O2285" s="158">
        <v>11.3355</v>
      </c>
      <c r="P2285" s="161">
        <f t="shared" si="212"/>
        <v>10.2241</v>
      </c>
    </row>
    <row r="2286" spans="9:16" x14ac:dyDescent="0.2">
      <c r="I2286" s="158">
        <f t="shared" si="213"/>
        <v>6</v>
      </c>
      <c r="J2286" s="158" t="str">
        <f t="shared" si="214"/>
        <v>USD</v>
      </c>
      <c r="K2286" s="158" t="str">
        <f t="shared" si="215"/>
        <v>SEK</v>
      </c>
      <c r="L2286" s="158" t="str">
        <f t="shared" si="211"/>
        <v>USDSEK45537</v>
      </c>
      <c r="M2286" s="160">
        <f t="shared" si="216"/>
        <v>45537</v>
      </c>
      <c r="N2286" s="158">
        <v>0.90407738902450041</v>
      </c>
      <c r="O2286" s="158">
        <v>11.351000000000001</v>
      </c>
      <c r="P2286" s="161">
        <f t="shared" si="212"/>
        <v>10.2622</v>
      </c>
    </row>
    <row r="2287" spans="9:16" x14ac:dyDescent="0.2">
      <c r="I2287" s="158">
        <f t="shared" si="213"/>
        <v>6</v>
      </c>
      <c r="J2287" s="158" t="str">
        <f t="shared" si="214"/>
        <v>USD</v>
      </c>
      <c r="K2287" s="158" t="str">
        <f t="shared" si="215"/>
        <v>SEK</v>
      </c>
      <c r="L2287" s="158" t="str">
        <f t="shared" si="211"/>
        <v>USDSEK45538</v>
      </c>
      <c r="M2287" s="160">
        <f t="shared" si="216"/>
        <v>45538</v>
      </c>
      <c r="N2287" s="158">
        <v>0.90620752152242867</v>
      </c>
      <c r="O2287" s="158">
        <v>11.372</v>
      </c>
      <c r="P2287" s="161">
        <f t="shared" si="212"/>
        <v>10.305400000000001</v>
      </c>
    </row>
    <row r="2288" spans="9:16" x14ac:dyDescent="0.2">
      <c r="I2288" s="158">
        <f t="shared" si="213"/>
        <v>6</v>
      </c>
      <c r="J2288" s="158" t="str">
        <f t="shared" si="214"/>
        <v>USD</v>
      </c>
      <c r="K2288" s="158" t="str">
        <f t="shared" si="215"/>
        <v>SEK</v>
      </c>
      <c r="L2288" s="158" t="str">
        <f t="shared" si="211"/>
        <v>USDSEK45539</v>
      </c>
      <c r="M2288" s="160">
        <f t="shared" si="216"/>
        <v>45539</v>
      </c>
      <c r="N2288" s="158">
        <v>0.90497737556561086</v>
      </c>
      <c r="O2288" s="158">
        <v>11.411</v>
      </c>
      <c r="P2288" s="161">
        <f t="shared" si="212"/>
        <v>10.326700000000001</v>
      </c>
    </row>
    <row r="2289" spans="9:16" x14ac:dyDescent="0.2">
      <c r="I2289" s="158">
        <f t="shared" si="213"/>
        <v>6</v>
      </c>
      <c r="J2289" s="158" t="str">
        <f t="shared" si="214"/>
        <v>USD</v>
      </c>
      <c r="K2289" s="158" t="str">
        <f t="shared" si="215"/>
        <v>SEK</v>
      </c>
      <c r="L2289" s="158" t="str">
        <f t="shared" si="211"/>
        <v>USDSEK45540</v>
      </c>
      <c r="M2289" s="160">
        <f t="shared" si="216"/>
        <v>45540</v>
      </c>
      <c r="N2289" s="158">
        <v>0.90114445345588901</v>
      </c>
      <c r="O2289" s="158">
        <v>11.3995</v>
      </c>
      <c r="P2289" s="161">
        <f t="shared" si="212"/>
        <v>10.272600000000001</v>
      </c>
    </row>
    <row r="2290" spans="9:16" x14ac:dyDescent="0.2">
      <c r="I2290" s="158">
        <f t="shared" si="213"/>
        <v>6</v>
      </c>
      <c r="J2290" s="158" t="str">
        <f t="shared" si="214"/>
        <v>USD</v>
      </c>
      <c r="K2290" s="158" t="str">
        <f t="shared" si="215"/>
        <v>SEK</v>
      </c>
      <c r="L2290" s="158" t="str">
        <f t="shared" si="211"/>
        <v>USDSEK45541</v>
      </c>
      <c r="M2290" s="160">
        <f t="shared" si="216"/>
        <v>45541</v>
      </c>
      <c r="N2290" s="158">
        <v>0.90065747996037104</v>
      </c>
      <c r="O2290" s="158">
        <v>11.3698</v>
      </c>
      <c r="P2290" s="161">
        <f t="shared" si="212"/>
        <v>10.2403</v>
      </c>
    </row>
    <row r="2291" spans="9:16" x14ac:dyDescent="0.2">
      <c r="I2291" s="158">
        <f t="shared" si="213"/>
        <v>6</v>
      </c>
      <c r="J2291" s="158" t="str">
        <f t="shared" si="214"/>
        <v>USD</v>
      </c>
      <c r="K2291" s="158" t="str">
        <f t="shared" si="215"/>
        <v>SEK</v>
      </c>
      <c r="L2291" s="158" t="str">
        <f t="shared" si="211"/>
        <v>USDSEK45542</v>
      </c>
      <c r="M2291" s="160">
        <f t="shared" si="216"/>
        <v>45542</v>
      </c>
      <c r="N2291" s="158">
        <v>0.90065747996037104</v>
      </c>
      <c r="O2291" s="158">
        <v>11.3698</v>
      </c>
      <c r="P2291" s="161">
        <f t="shared" si="212"/>
        <v>10.2403</v>
      </c>
    </row>
    <row r="2292" spans="9:16" x14ac:dyDescent="0.2">
      <c r="I2292" s="158">
        <f t="shared" si="213"/>
        <v>6</v>
      </c>
      <c r="J2292" s="158" t="str">
        <f t="shared" si="214"/>
        <v>USD</v>
      </c>
      <c r="K2292" s="158" t="str">
        <f t="shared" si="215"/>
        <v>SEK</v>
      </c>
      <c r="L2292" s="158" t="str">
        <f t="shared" si="211"/>
        <v>USDSEK45543</v>
      </c>
      <c r="M2292" s="160">
        <f t="shared" si="216"/>
        <v>45543</v>
      </c>
      <c r="N2292" s="158">
        <v>0.90065747996037104</v>
      </c>
      <c r="O2292" s="158">
        <v>11.3698</v>
      </c>
      <c r="P2292" s="161">
        <f t="shared" si="212"/>
        <v>10.2403</v>
      </c>
    </row>
    <row r="2293" spans="9:16" x14ac:dyDescent="0.2">
      <c r="I2293" s="158">
        <f t="shared" si="213"/>
        <v>6</v>
      </c>
      <c r="J2293" s="158" t="str">
        <f t="shared" si="214"/>
        <v>USD</v>
      </c>
      <c r="K2293" s="158" t="str">
        <f t="shared" si="215"/>
        <v>SEK</v>
      </c>
      <c r="L2293" s="158" t="str">
        <f t="shared" si="211"/>
        <v>USDSEK45544</v>
      </c>
      <c r="M2293" s="160">
        <f t="shared" si="216"/>
        <v>45544</v>
      </c>
      <c r="N2293" s="158">
        <v>0.90555102780041652</v>
      </c>
      <c r="O2293" s="158">
        <v>11.455</v>
      </c>
      <c r="P2293" s="161">
        <f t="shared" si="212"/>
        <v>10.373100000000001</v>
      </c>
    </row>
    <row r="2294" spans="9:16" x14ac:dyDescent="0.2">
      <c r="I2294" s="158">
        <f t="shared" si="213"/>
        <v>6</v>
      </c>
      <c r="J2294" s="158" t="str">
        <f t="shared" si="214"/>
        <v>USD</v>
      </c>
      <c r="K2294" s="158" t="str">
        <f t="shared" si="215"/>
        <v>SEK</v>
      </c>
      <c r="L2294" s="158" t="str">
        <f t="shared" si="211"/>
        <v>USDSEK45545</v>
      </c>
      <c r="M2294" s="160">
        <f t="shared" si="216"/>
        <v>45545</v>
      </c>
      <c r="N2294" s="158">
        <v>0.90653612546459983</v>
      </c>
      <c r="O2294" s="158">
        <v>11.435499999999999</v>
      </c>
      <c r="P2294" s="161">
        <f t="shared" si="212"/>
        <v>10.3667</v>
      </c>
    </row>
    <row r="2295" spans="9:16" x14ac:dyDescent="0.2">
      <c r="I2295" s="158">
        <f t="shared" si="213"/>
        <v>6</v>
      </c>
      <c r="J2295" s="158" t="str">
        <f t="shared" si="214"/>
        <v>USD</v>
      </c>
      <c r="K2295" s="158" t="str">
        <f t="shared" si="215"/>
        <v>SEK</v>
      </c>
      <c r="L2295" s="158" t="str">
        <f t="shared" si="211"/>
        <v>USDSEK45546</v>
      </c>
      <c r="M2295" s="160">
        <f t="shared" si="216"/>
        <v>45546</v>
      </c>
      <c r="N2295" s="158">
        <v>0.90555102780041652</v>
      </c>
      <c r="O2295" s="158">
        <v>11.435</v>
      </c>
      <c r="P2295" s="161">
        <f t="shared" si="212"/>
        <v>10.355</v>
      </c>
    </row>
    <row r="2296" spans="9:16" x14ac:dyDescent="0.2">
      <c r="I2296" s="158">
        <f t="shared" si="213"/>
        <v>6</v>
      </c>
      <c r="J2296" s="158" t="str">
        <f t="shared" si="214"/>
        <v>USD</v>
      </c>
      <c r="K2296" s="158" t="str">
        <f t="shared" si="215"/>
        <v>SEK</v>
      </c>
      <c r="L2296" s="158" t="str">
        <f t="shared" si="211"/>
        <v>USDSEK45547</v>
      </c>
      <c r="M2296" s="160">
        <f t="shared" si="216"/>
        <v>45547</v>
      </c>
      <c r="N2296" s="158">
        <v>0.90777051561365296</v>
      </c>
      <c r="O2296" s="158">
        <v>11.414</v>
      </c>
      <c r="P2296" s="161">
        <f t="shared" si="212"/>
        <v>10.3613</v>
      </c>
    </row>
    <row r="2297" spans="9:16" x14ac:dyDescent="0.2">
      <c r="I2297" s="158">
        <f t="shared" si="213"/>
        <v>6</v>
      </c>
      <c r="J2297" s="158" t="str">
        <f t="shared" si="214"/>
        <v>USD</v>
      </c>
      <c r="K2297" s="158" t="str">
        <f t="shared" si="215"/>
        <v>SEK</v>
      </c>
      <c r="L2297" s="158" t="str">
        <f t="shared" si="211"/>
        <v>USDSEK45548</v>
      </c>
      <c r="M2297" s="160">
        <f t="shared" si="216"/>
        <v>45548</v>
      </c>
      <c r="N2297" s="158">
        <v>0.90244562765093395</v>
      </c>
      <c r="O2297" s="158">
        <v>11.3635</v>
      </c>
      <c r="P2297" s="161">
        <f t="shared" si="212"/>
        <v>10.254899999999999</v>
      </c>
    </row>
    <row r="2298" spans="9:16" x14ac:dyDescent="0.2">
      <c r="I2298" s="158">
        <f t="shared" si="213"/>
        <v>6</v>
      </c>
      <c r="J2298" s="158" t="str">
        <f t="shared" si="214"/>
        <v>USD</v>
      </c>
      <c r="K2298" s="158" t="str">
        <f t="shared" si="215"/>
        <v>SEK</v>
      </c>
      <c r="L2298" s="158" t="str">
        <f t="shared" si="211"/>
        <v>USDSEK45549</v>
      </c>
      <c r="M2298" s="160">
        <f t="shared" si="216"/>
        <v>45549</v>
      </c>
      <c r="N2298" s="158">
        <v>0.90244562765093395</v>
      </c>
      <c r="O2298" s="158">
        <v>11.3635</v>
      </c>
      <c r="P2298" s="161">
        <f t="shared" si="212"/>
        <v>10.254899999999999</v>
      </c>
    </row>
    <row r="2299" spans="9:16" x14ac:dyDescent="0.2">
      <c r="I2299" s="158">
        <f t="shared" si="213"/>
        <v>6</v>
      </c>
      <c r="J2299" s="158" t="str">
        <f t="shared" si="214"/>
        <v>USD</v>
      </c>
      <c r="K2299" s="158" t="str">
        <f t="shared" si="215"/>
        <v>SEK</v>
      </c>
      <c r="L2299" s="158" t="str">
        <f t="shared" si="211"/>
        <v>USDSEK45550</v>
      </c>
      <c r="M2299" s="160">
        <f t="shared" si="216"/>
        <v>45550</v>
      </c>
      <c r="N2299" s="158">
        <v>0.90244562765093395</v>
      </c>
      <c r="O2299" s="158">
        <v>11.3635</v>
      </c>
      <c r="P2299" s="161">
        <f t="shared" si="212"/>
        <v>10.254899999999999</v>
      </c>
    </row>
    <row r="2300" spans="9:16" x14ac:dyDescent="0.2">
      <c r="I2300" s="158">
        <f t="shared" si="213"/>
        <v>6</v>
      </c>
      <c r="J2300" s="158" t="str">
        <f t="shared" si="214"/>
        <v>USD</v>
      </c>
      <c r="K2300" s="158" t="str">
        <f t="shared" si="215"/>
        <v>SEK</v>
      </c>
      <c r="L2300" s="158" t="str">
        <f t="shared" si="211"/>
        <v>USDSEK45551</v>
      </c>
      <c r="M2300" s="160">
        <f t="shared" si="216"/>
        <v>45551</v>
      </c>
      <c r="N2300" s="158">
        <v>0.89879561387740425</v>
      </c>
      <c r="O2300" s="158">
        <v>11.3195</v>
      </c>
      <c r="P2300" s="161">
        <f t="shared" si="212"/>
        <v>10.1739</v>
      </c>
    </row>
    <row r="2301" spans="9:16" x14ac:dyDescent="0.2">
      <c r="I2301" s="158">
        <f t="shared" si="213"/>
        <v>6</v>
      </c>
      <c r="J2301" s="158" t="str">
        <f t="shared" si="214"/>
        <v>USD</v>
      </c>
      <c r="K2301" s="158" t="str">
        <f t="shared" si="215"/>
        <v>SEK</v>
      </c>
      <c r="L2301" s="158" t="str">
        <f t="shared" si="211"/>
        <v>USDSEK45552</v>
      </c>
      <c r="M2301" s="160">
        <f t="shared" si="216"/>
        <v>45552</v>
      </c>
      <c r="N2301" s="158">
        <v>0.89774665589370684</v>
      </c>
      <c r="O2301" s="158">
        <v>11.3245</v>
      </c>
      <c r="P2301" s="161">
        <f t="shared" si="212"/>
        <v>10.166499999999999</v>
      </c>
    </row>
    <row r="2302" spans="9:16" x14ac:dyDescent="0.2">
      <c r="I2302" s="158">
        <f t="shared" si="213"/>
        <v>6</v>
      </c>
      <c r="J2302" s="158" t="str">
        <f t="shared" si="214"/>
        <v>USD</v>
      </c>
      <c r="K2302" s="158" t="str">
        <f t="shared" si="215"/>
        <v>SEK</v>
      </c>
      <c r="L2302" s="158" t="str">
        <f t="shared" si="211"/>
        <v>USDSEK45553</v>
      </c>
      <c r="M2302" s="160">
        <f t="shared" si="216"/>
        <v>45553</v>
      </c>
      <c r="N2302" s="158">
        <v>0.89895720963682124</v>
      </c>
      <c r="O2302" s="158">
        <v>11.324</v>
      </c>
      <c r="P2302" s="161">
        <f t="shared" si="212"/>
        <v>10.1798</v>
      </c>
    </row>
    <row r="2303" spans="9:16" x14ac:dyDescent="0.2">
      <c r="I2303" s="158">
        <f t="shared" si="213"/>
        <v>6</v>
      </c>
      <c r="J2303" s="158" t="str">
        <f t="shared" si="214"/>
        <v>USD</v>
      </c>
      <c r="K2303" s="158" t="str">
        <f t="shared" si="215"/>
        <v>SEK</v>
      </c>
      <c r="L2303" s="158" t="str">
        <f t="shared" si="211"/>
        <v>USDSEK45554</v>
      </c>
      <c r="M2303" s="160">
        <f t="shared" si="216"/>
        <v>45554</v>
      </c>
      <c r="N2303" s="158">
        <v>0.89637863033345289</v>
      </c>
      <c r="O2303" s="158">
        <v>11.317500000000001</v>
      </c>
      <c r="P2303" s="161">
        <f t="shared" si="212"/>
        <v>10.1448</v>
      </c>
    </row>
    <row r="2304" spans="9:16" x14ac:dyDescent="0.2">
      <c r="I2304" s="158">
        <f t="shared" si="213"/>
        <v>6</v>
      </c>
      <c r="J2304" s="158" t="str">
        <f t="shared" si="214"/>
        <v>USD</v>
      </c>
      <c r="K2304" s="158" t="str">
        <f t="shared" si="215"/>
        <v>SEK</v>
      </c>
      <c r="L2304" s="158" t="str">
        <f t="shared" si="211"/>
        <v>USDSEK45555</v>
      </c>
      <c r="M2304" s="160">
        <f t="shared" si="216"/>
        <v>45555</v>
      </c>
      <c r="N2304" s="158">
        <v>0.89557585527494177</v>
      </c>
      <c r="O2304" s="158">
        <v>11.381</v>
      </c>
      <c r="P2304" s="161">
        <f t="shared" si="212"/>
        <v>10.192500000000001</v>
      </c>
    </row>
    <row r="2305" spans="9:16" x14ac:dyDescent="0.2">
      <c r="I2305" s="158">
        <f t="shared" si="213"/>
        <v>6</v>
      </c>
      <c r="J2305" s="158" t="str">
        <f t="shared" si="214"/>
        <v>USD</v>
      </c>
      <c r="K2305" s="158" t="str">
        <f t="shared" si="215"/>
        <v>SEK</v>
      </c>
      <c r="L2305" s="158" t="str">
        <f t="shared" si="211"/>
        <v>USDSEK45556</v>
      </c>
      <c r="M2305" s="160">
        <f t="shared" si="216"/>
        <v>45556</v>
      </c>
      <c r="N2305" s="158">
        <v>0.89557585527494177</v>
      </c>
      <c r="O2305" s="158">
        <v>11.381</v>
      </c>
      <c r="P2305" s="161">
        <f t="shared" si="212"/>
        <v>10.192500000000001</v>
      </c>
    </row>
    <row r="2306" spans="9:16" x14ac:dyDescent="0.2">
      <c r="I2306" s="158">
        <f t="shared" si="213"/>
        <v>6</v>
      </c>
      <c r="J2306" s="158" t="str">
        <f t="shared" si="214"/>
        <v>USD</v>
      </c>
      <c r="K2306" s="158" t="str">
        <f t="shared" si="215"/>
        <v>SEK</v>
      </c>
      <c r="L2306" s="158" t="str">
        <f t="shared" si="211"/>
        <v>USDSEK45557</v>
      </c>
      <c r="M2306" s="160">
        <f t="shared" si="216"/>
        <v>45557</v>
      </c>
      <c r="N2306" s="158">
        <v>0.89557585527494177</v>
      </c>
      <c r="O2306" s="158">
        <v>11.381</v>
      </c>
      <c r="P2306" s="161">
        <f t="shared" si="212"/>
        <v>10.192500000000001</v>
      </c>
    </row>
    <row r="2307" spans="9:16" x14ac:dyDescent="0.2">
      <c r="I2307" s="158">
        <f t="shared" si="213"/>
        <v>6</v>
      </c>
      <c r="J2307" s="158" t="str">
        <f t="shared" si="214"/>
        <v>USD</v>
      </c>
      <c r="K2307" s="158" t="str">
        <f t="shared" si="215"/>
        <v>SEK</v>
      </c>
      <c r="L2307" s="158" t="str">
        <f t="shared" ref="L2307:L2370" si="217">J2307&amp;K2307&amp;M2307</f>
        <v>USDSEK45558</v>
      </c>
      <c r="M2307" s="160">
        <f t="shared" si="216"/>
        <v>45558</v>
      </c>
      <c r="N2307" s="158">
        <v>0.89936145336810858</v>
      </c>
      <c r="O2307" s="158">
        <v>11.362</v>
      </c>
      <c r="P2307" s="161">
        <f t="shared" ref="P2307:P2370" si="218">ROUND(N2307*O2307,4)</f>
        <v>10.218500000000001</v>
      </c>
    </row>
    <row r="2308" spans="9:16" x14ac:dyDescent="0.2">
      <c r="I2308" s="158">
        <f t="shared" ref="I2308:I2371" si="219">IF(M2307=$G$2,I2307+1,I2307)</f>
        <v>6</v>
      </c>
      <c r="J2308" s="158" t="str">
        <f t="shared" ref="J2308:J2371" si="220">VLOOKUP($I2308,$A:$C,2,FALSE)</f>
        <v>USD</v>
      </c>
      <c r="K2308" s="158" t="str">
        <f t="shared" ref="K2308:K2371" si="221">VLOOKUP($I2308,$A:$C,3,FALSE)</f>
        <v>SEK</v>
      </c>
      <c r="L2308" s="158" t="str">
        <f t="shared" si="217"/>
        <v>USDSEK45559</v>
      </c>
      <c r="M2308" s="160">
        <f t="shared" ref="M2308:M2371" si="222">IF(I2308=I2307,M2307+1,$G$1)</f>
        <v>45559</v>
      </c>
      <c r="N2308" s="158">
        <v>0.89823048594269295</v>
      </c>
      <c r="O2308" s="158">
        <v>11.2935</v>
      </c>
      <c r="P2308" s="161">
        <f t="shared" si="218"/>
        <v>10.1442</v>
      </c>
    </row>
    <row r="2309" spans="9:16" x14ac:dyDescent="0.2">
      <c r="I2309" s="158">
        <f t="shared" si="219"/>
        <v>6</v>
      </c>
      <c r="J2309" s="158" t="str">
        <f t="shared" si="220"/>
        <v>USD</v>
      </c>
      <c r="K2309" s="158" t="str">
        <f t="shared" si="221"/>
        <v>SEK</v>
      </c>
      <c r="L2309" s="158" t="str">
        <f t="shared" si="217"/>
        <v>USDSEK45560</v>
      </c>
      <c r="M2309" s="160">
        <f t="shared" si="222"/>
        <v>45560</v>
      </c>
      <c r="N2309" s="158">
        <v>0.89333571556190816</v>
      </c>
      <c r="O2309" s="158">
        <v>11.311</v>
      </c>
      <c r="P2309" s="161">
        <f t="shared" si="218"/>
        <v>10.1045</v>
      </c>
    </row>
    <row r="2310" spans="9:16" x14ac:dyDescent="0.2">
      <c r="I2310" s="158">
        <f t="shared" si="219"/>
        <v>6</v>
      </c>
      <c r="J2310" s="158" t="str">
        <f t="shared" si="220"/>
        <v>USD</v>
      </c>
      <c r="K2310" s="158" t="str">
        <f t="shared" si="221"/>
        <v>SEK</v>
      </c>
      <c r="L2310" s="158" t="str">
        <f t="shared" si="217"/>
        <v>USDSEK45561</v>
      </c>
      <c r="M2310" s="160">
        <f t="shared" si="222"/>
        <v>45561</v>
      </c>
      <c r="N2310" s="158">
        <v>0.89645898700134474</v>
      </c>
      <c r="O2310" s="158">
        <v>11.3</v>
      </c>
      <c r="P2310" s="161">
        <f t="shared" si="218"/>
        <v>10.130000000000001</v>
      </c>
    </row>
    <row r="2311" spans="9:16" x14ac:dyDescent="0.2">
      <c r="I2311" s="158">
        <f t="shared" si="219"/>
        <v>6</v>
      </c>
      <c r="J2311" s="158" t="str">
        <f t="shared" si="220"/>
        <v>USD</v>
      </c>
      <c r="K2311" s="158" t="str">
        <f t="shared" si="221"/>
        <v>SEK</v>
      </c>
      <c r="L2311" s="158" t="str">
        <f t="shared" si="217"/>
        <v>USDSEK45562</v>
      </c>
      <c r="M2311" s="160">
        <f t="shared" si="222"/>
        <v>45562</v>
      </c>
      <c r="N2311" s="158">
        <v>0.89621796020792266</v>
      </c>
      <c r="O2311" s="158">
        <v>11.273</v>
      </c>
      <c r="P2311" s="161">
        <f t="shared" si="218"/>
        <v>10.1031</v>
      </c>
    </row>
    <row r="2312" spans="9:16" x14ac:dyDescent="0.2">
      <c r="I2312" s="158">
        <f t="shared" si="219"/>
        <v>6</v>
      </c>
      <c r="J2312" s="158" t="str">
        <f t="shared" si="220"/>
        <v>USD</v>
      </c>
      <c r="K2312" s="158" t="str">
        <f t="shared" si="221"/>
        <v>SEK</v>
      </c>
      <c r="L2312" s="158" t="str">
        <f t="shared" si="217"/>
        <v>USDSEK45563</v>
      </c>
      <c r="M2312" s="160">
        <f t="shared" si="222"/>
        <v>45563</v>
      </c>
      <c r="N2312" s="158">
        <v>0.89621796020792266</v>
      </c>
      <c r="O2312" s="158">
        <v>11.273</v>
      </c>
      <c r="P2312" s="161">
        <f t="shared" si="218"/>
        <v>10.1031</v>
      </c>
    </row>
    <row r="2313" spans="9:16" x14ac:dyDescent="0.2">
      <c r="I2313" s="158">
        <f t="shared" si="219"/>
        <v>6</v>
      </c>
      <c r="J2313" s="158" t="str">
        <f t="shared" si="220"/>
        <v>USD</v>
      </c>
      <c r="K2313" s="158" t="str">
        <f t="shared" si="221"/>
        <v>SEK</v>
      </c>
      <c r="L2313" s="158" t="str">
        <f t="shared" si="217"/>
        <v>USDSEK45564</v>
      </c>
      <c r="M2313" s="160">
        <f t="shared" si="222"/>
        <v>45564</v>
      </c>
      <c r="N2313" s="158">
        <v>0.89621796020792266</v>
      </c>
      <c r="O2313" s="158">
        <v>11.273</v>
      </c>
      <c r="P2313" s="161">
        <f t="shared" si="218"/>
        <v>10.1031</v>
      </c>
    </row>
    <row r="2314" spans="9:16" x14ac:dyDescent="0.2">
      <c r="I2314" s="158">
        <f t="shared" si="219"/>
        <v>6</v>
      </c>
      <c r="J2314" s="158" t="str">
        <f t="shared" si="220"/>
        <v>USD</v>
      </c>
      <c r="K2314" s="158" t="str">
        <f t="shared" si="221"/>
        <v>SEK</v>
      </c>
      <c r="L2314" s="158" t="str">
        <f t="shared" si="217"/>
        <v>USDSEK45565</v>
      </c>
      <c r="M2314" s="160">
        <f t="shared" si="222"/>
        <v>45565</v>
      </c>
      <c r="N2314" s="158">
        <v>0.8931761343336907</v>
      </c>
      <c r="O2314" s="158">
        <v>11.3</v>
      </c>
      <c r="P2314" s="161">
        <f t="shared" si="218"/>
        <v>10.0929</v>
      </c>
    </row>
    <row r="2315" spans="9:16" x14ac:dyDescent="0.2">
      <c r="I2315" s="158">
        <f t="shared" si="219"/>
        <v>6</v>
      </c>
      <c r="J2315" s="158" t="str">
        <f t="shared" si="220"/>
        <v>USD</v>
      </c>
      <c r="K2315" s="158" t="str">
        <f t="shared" si="221"/>
        <v>SEK</v>
      </c>
      <c r="L2315" s="158" t="str">
        <f t="shared" si="217"/>
        <v>USDSEK45566</v>
      </c>
      <c r="M2315" s="160">
        <f t="shared" si="222"/>
        <v>45566</v>
      </c>
      <c r="N2315" s="158">
        <v>0.90203860725239038</v>
      </c>
      <c r="O2315" s="158">
        <v>11.314500000000001</v>
      </c>
      <c r="P2315" s="161">
        <f t="shared" si="218"/>
        <v>10.206099999999999</v>
      </c>
    </row>
    <row r="2316" spans="9:16" x14ac:dyDescent="0.2">
      <c r="I2316" s="158">
        <f t="shared" si="219"/>
        <v>6</v>
      </c>
      <c r="J2316" s="158" t="str">
        <f t="shared" si="220"/>
        <v>USD</v>
      </c>
      <c r="K2316" s="158" t="str">
        <f t="shared" si="221"/>
        <v>SEK</v>
      </c>
      <c r="L2316" s="158" t="str">
        <f t="shared" si="217"/>
        <v>USDSEK45567</v>
      </c>
      <c r="M2316" s="160">
        <f t="shared" si="222"/>
        <v>45567</v>
      </c>
      <c r="N2316" s="158">
        <v>0.90326077138469874</v>
      </c>
      <c r="O2316" s="158">
        <v>11.349500000000001</v>
      </c>
      <c r="P2316" s="161">
        <f t="shared" si="218"/>
        <v>10.2516</v>
      </c>
    </row>
    <row r="2317" spans="9:16" x14ac:dyDescent="0.2">
      <c r="I2317" s="158">
        <f t="shared" si="219"/>
        <v>6</v>
      </c>
      <c r="J2317" s="158" t="str">
        <f t="shared" si="220"/>
        <v>USD</v>
      </c>
      <c r="K2317" s="158" t="str">
        <f t="shared" si="221"/>
        <v>SEK</v>
      </c>
      <c r="L2317" s="158" t="str">
        <f t="shared" si="217"/>
        <v>USDSEK45568</v>
      </c>
      <c r="M2317" s="160">
        <f t="shared" si="222"/>
        <v>45568</v>
      </c>
      <c r="N2317" s="158">
        <v>0.90587915572062683</v>
      </c>
      <c r="O2317" s="158">
        <v>11.361000000000001</v>
      </c>
      <c r="P2317" s="161">
        <f t="shared" si="218"/>
        <v>10.291700000000001</v>
      </c>
    </row>
    <row r="2318" spans="9:16" x14ac:dyDescent="0.2">
      <c r="I2318" s="158">
        <f t="shared" si="219"/>
        <v>6</v>
      </c>
      <c r="J2318" s="158" t="str">
        <f t="shared" si="220"/>
        <v>USD</v>
      </c>
      <c r="K2318" s="158" t="str">
        <f t="shared" si="221"/>
        <v>SEK</v>
      </c>
      <c r="L2318" s="158" t="str">
        <f t="shared" si="217"/>
        <v>USDSEK45569</v>
      </c>
      <c r="M2318" s="160">
        <f t="shared" si="222"/>
        <v>45569</v>
      </c>
      <c r="N2318" s="158">
        <v>0.90670051681929464</v>
      </c>
      <c r="O2318" s="158">
        <v>11.3375</v>
      </c>
      <c r="P2318" s="161">
        <f t="shared" si="218"/>
        <v>10.2797</v>
      </c>
    </row>
    <row r="2319" spans="9:16" x14ac:dyDescent="0.2">
      <c r="I2319" s="158">
        <f t="shared" si="219"/>
        <v>6</v>
      </c>
      <c r="J2319" s="158" t="str">
        <f t="shared" si="220"/>
        <v>USD</v>
      </c>
      <c r="K2319" s="158" t="str">
        <f t="shared" si="221"/>
        <v>SEK</v>
      </c>
      <c r="L2319" s="158" t="str">
        <f t="shared" si="217"/>
        <v>USDSEK45570</v>
      </c>
      <c r="M2319" s="160">
        <f t="shared" si="222"/>
        <v>45570</v>
      </c>
      <c r="N2319" s="158">
        <v>0.90670051681929464</v>
      </c>
      <c r="O2319" s="158">
        <v>11.3375</v>
      </c>
      <c r="P2319" s="161">
        <f t="shared" si="218"/>
        <v>10.2797</v>
      </c>
    </row>
    <row r="2320" spans="9:16" x14ac:dyDescent="0.2">
      <c r="I2320" s="158">
        <f t="shared" si="219"/>
        <v>6</v>
      </c>
      <c r="J2320" s="158" t="str">
        <f t="shared" si="220"/>
        <v>USD</v>
      </c>
      <c r="K2320" s="158" t="str">
        <f t="shared" si="221"/>
        <v>SEK</v>
      </c>
      <c r="L2320" s="158" t="str">
        <f t="shared" si="217"/>
        <v>USDSEK45571</v>
      </c>
      <c r="M2320" s="160">
        <f t="shared" si="222"/>
        <v>45571</v>
      </c>
      <c r="N2320" s="158">
        <v>0.90670051681929464</v>
      </c>
      <c r="O2320" s="158">
        <v>11.3375</v>
      </c>
      <c r="P2320" s="161">
        <f t="shared" si="218"/>
        <v>10.2797</v>
      </c>
    </row>
    <row r="2321" spans="9:16" x14ac:dyDescent="0.2">
      <c r="I2321" s="158">
        <f t="shared" si="219"/>
        <v>6</v>
      </c>
      <c r="J2321" s="158" t="str">
        <f t="shared" si="220"/>
        <v>USD</v>
      </c>
      <c r="K2321" s="158" t="str">
        <f t="shared" si="221"/>
        <v>SEK</v>
      </c>
      <c r="L2321" s="158" t="str">
        <f t="shared" si="217"/>
        <v>USDSEK45572</v>
      </c>
      <c r="M2321" s="160">
        <f t="shared" si="222"/>
        <v>45572</v>
      </c>
      <c r="N2321" s="158">
        <v>0.91058095064651245</v>
      </c>
      <c r="O2321" s="158">
        <v>11.366</v>
      </c>
      <c r="P2321" s="161">
        <f t="shared" si="218"/>
        <v>10.3497</v>
      </c>
    </row>
    <row r="2322" spans="9:16" x14ac:dyDescent="0.2">
      <c r="I2322" s="158">
        <f t="shared" si="219"/>
        <v>6</v>
      </c>
      <c r="J2322" s="158" t="str">
        <f t="shared" si="220"/>
        <v>USD</v>
      </c>
      <c r="K2322" s="158" t="str">
        <f t="shared" si="221"/>
        <v>SEK</v>
      </c>
      <c r="L2322" s="158" t="str">
        <f t="shared" si="217"/>
        <v>USDSEK45573</v>
      </c>
      <c r="M2322" s="160">
        <f t="shared" si="222"/>
        <v>45573</v>
      </c>
      <c r="N2322" s="158">
        <v>0.91058095064651245</v>
      </c>
      <c r="O2322" s="158">
        <v>11.349</v>
      </c>
      <c r="P2322" s="161">
        <f t="shared" si="218"/>
        <v>10.334199999999999</v>
      </c>
    </row>
    <row r="2323" spans="9:16" x14ac:dyDescent="0.2">
      <c r="I2323" s="158">
        <f t="shared" si="219"/>
        <v>6</v>
      </c>
      <c r="J2323" s="158" t="str">
        <f t="shared" si="220"/>
        <v>USD</v>
      </c>
      <c r="K2323" s="158" t="str">
        <f t="shared" si="221"/>
        <v>SEK</v>
      </c>
      <c r="L2323" s="158" t="str">
        <f t="shared" si="217"/>
        <v>USDSEK45574</v>
      </c>
      <c r="M2323" s="160">
        <f t="shared" si="222"/>
        <v>45574</v>
      </c>
      <c r="N2323" s="158">
        <v>0.9126585744273068</v>
      </c>
      <c r="O2323" s="158">
        <v>11.362</v>
      </c>
      <c r="P2323" s="161">
        <f t="shared" si="218"/>
        <v>10.3696</v>
      </c>
    </row>
    <row r="2324" spans="9:16" x14ac:dyDescent="0.2">
      <c r="I2324" s="158">
        <f t="shared" si="219"/>
        <v>6</v>
      </c>
      <c r="J2324" s="158" t="str">
        <f t="shared" si="220"/>
        <v>USD</v>
      </c>
      <c r="K2324" s="158" t="str">
        <f t="shared" si="221"/>
        <v>SEK</v>
      </c>
      <c r="L2324" s="158" t="str">
        <f t="shared" si="217"/>
        <v>USDSEK45575</v>
      </c>
      <c r="M2324" s="160">
        <f t="shared" si="222"/>
        <v>45575</v>
      </c>
      <c r="N2324" s="158">
        <v>0.91474570069520678</v>
      </c>
      <c r="O2324" s="158">
        <v>11.365500000000001</v>
      </c>
      <c r="P2324" s="161">
        <f t="shared" si="218"/>
        <v>10.3965</v>
      </c>
    </row>
    <row r="2325" spans="9:16" x14ac:dyDescent="0.2">
      <c r="I2325" s="158">
        <f t="shared" si="219"/>
        <v>6</v>
      </c>
      <c r="J2325" s="158" t="str">
        <f t="shared" si="220"/>
        <v>USD</v>
      </c>
      <c r="K2325" s="158" t="str">
        <f t="shared" si="221"/>
        <v>SEK</v>
      </c>
      <c r="L2325" s="158" t="str">
        <f t="shared" si="217"/>
        <v>USDSEK45576</v>
      </c>
      <c r="M2325" s="160">
        <f t="shared" si="222"/>
        <v>45576</v>
      </c>
      <c r="N2325" s="158">
        <v>0.91424392027793011</v>
      </c>
      <c r="O2325" s="158">
        <v>11.353999999999999</v>
      </c>
      <c r="P2325" s="161">
        <f t="shared" si="218"/>
        <v>10.3803</v>
      </c>
    </row>
    <row r="2326" spans="9:16" x14ac:dyDescent="0.2">
      <c r="I2326" s="158">
        <f t="shared" si="219"/>
        <v>6</v>
      </c>
      <c r="J2326" s="158" t="str">
        <f t="shared" si="220"/>
        <v>USD</v>
      </c>
      <c r="K2326" s="158" t="str">
        <f t="shared" si="221"/>
        <v>SEK</v>
      </c>
      <c r="L2326" s="158" t="str">
        <f t="shared" si="217"/>
        <v>USDSEK45577</v>
      </c>
      <c r="M2326" s="160">
        <f t="shared" si="222"/>
        <v>45577</v>
      </c>
      <c r="N2326" s="158">
        <v>0.91424392027793011</v>
      </c>
      <c r="O2326" s="158">
        <v>11.353999999999999</v>
      </c>
      <c r="P2326" s="161">
        <f t="shared" si="218"/>
        <v>10.3803</v>
      </c>
    </row>
    <row r="2327" spans="9:16" x14ac:dyDescent="0.2">
      <c r="I2327" s="158">
        <f t="shared" si="219"/>
        <v>6</v>
      </c>
      <c r="J2327" s="158" t="str">
        <f t="shared" si="220"/>
        <v>USD</v>
      </c>
      <c r="K2327" s="158" t="str">
        <f t="shared" si="221"/>
        <v>SEK</v>
      </c>
      <c r="L2327" s="158" t="str">
        <f t="shared" si="217"/>
        <v>USDSEK45578</v>
      </c>
      <c r="M2327" s="160">
        <f t="shared" si="222"/>
        <v>45578</v>
      </c>
      <c r="N2327" s="158">
        <v>0.91424392027793011</v>
      </c>
      <c r="O2327" s="158">
        <v>11.353999999999999</v>
      </c>
      <c r="P2327" s="161">
        <f t="shared" si="218"/>
        <v>10.3803</v>
      </c>
    </row>
    <row r="2328" spans="9:16" x14ac:dyDescent="0.2">
      <c r="I2328" s="158">
        <f t="shared" si="219"/>
        <v>6</v>
      </c>
      <c r="J2328" s="158" t="str">
        <f t="shared" si="220"/>
        <v>USD</v>
      </c>
      <c r="K2328" s="158" t="str">
        <f t="shared" si="221"/>
        <v>SEK</v>
      </c>
      <c r="L2328" s="158" t="str">
        <f t="shared" si="217"/>
        <v>USDSEK45579</v>
      </c>
      <c r="M2328" s="160">
        <f t="shared" si="222"/>
        <v>45579</v>
      </c>
      <c r="N2328" s="158">
        <v>0.91617040769583147</v>
      </c>
      <c r="O2328" s="158">
        <v>11.3735</v>
      </c>
      <c r="P2328" s="161">
        <f t="shared" si="218"/>
        <v>10.4201</v>
      </c>
    </row>
    <row r="2329" spans="9:16" x14ac:dyDescent="0.2">
      <c r="I2329" s="158">
        <f t="shared" si="219"/>
        <v>6</v>
      </c>
      <c r="J2329" s="158" t="str">
        <f t="shared" si="220"/>
        <v>USD</v>
      </c>
      <c r="K2329" s="158" t="str">
        <f t="shared" si="221"/>
        <v>SEK</v>
      </c>
      <c r="L2329" s="158" t="str">
        <f t="shared" si="217"/>
        <v>USDSEK45580</v>
      </c>
      <c r="M2329" s="160">
        <f t="shared" si="222"/>
        <v>45580</v>
      </c>
      <c r="N2329" s="158">
        <v>0.91717875813996141</v>
      </c>
      <c r="O2329" s="158">
        <v>11.301</v>
      </c>
      <c r="P2329" s="161">
        <f t="shared" si="218"/>
        <v>10.365</v>
      </c>
    </row>
    <row r="2330" spans="9:16" x14ac:dyDescent="0.2">
      <c r="I2330" s="158">
        <f t="shared" si="219"/>
        <v>6</v>
      </c>
      <c r="J2330" s="158" t="str">
        <f t="shared" si="220"/>
        <v>USD</v>
      </c>
      <c r="K2330" s="158" t="str">
        <f t="shared" si="221"/>
        <v>SEK</v>
      </c>
      <c r="L2330" s="158" t="str">
        <f t="shared" si="217"/>
        <v>USDSEK45581</v>
      </c>
      <c r="M2330" s="160">
        <f t="shared" si="222"/>
        <v>45581</v>
      </c>
      <c r="N2330" s="158">
        <v>0.91768376617417646</v>
      </c>
      <c r="O2330" s="158">
        <v>11.346</v>
      </c>
      <c r="P2330" s="161">
        <f t="shared" si="218"/>
        <v>10.412000000000001</v>
      </c>
    </row>
    <row r="2331" spans="9:16" x14ac:dyDescent="0.2">
      <c r="I2331" s="158">
        <f t="shared" si="219"/>
        <v>6</v>
      </c>
      <c r="J2331" s="158" t="str">
        <f t="shared" si="220"/>
        <v>USD</v>
      </c>
      <c r="K2331" s="158" t="str">
        <f t="shared" si="221"/>
        <v>SEK</v>
      </c>
      <c r="L2331" s="158" t="str">
        <f t="shared" si="217"/>
        <v>USDSEK45582</v>
      </c>
      <c r="M2331" s="160">
        <f t="shared" si="222"/>
        <v>45582</v>
      </c>
      <c r="N2331" s="158">
        <v>0.92030185900975514</v>
      </c>
      <c r="O2331" s="158">
        <v>11.417999999999999</v>
      </c>
      <c r="P2331" s="161">
        <f t="shared" si="218"/>
        <v>10.507999999999999</v>
      </c>
    </row>
    <row r="2332" spans="9:16" x14ac:dyDescent="0.2">
      <c r="I2332" s="158">
        <f t="shared" si="219"/>
        <v>6</v>
      </c>
      <c r="J2332" s="158" t="str">
        <f t="shared" si="220"/>
        <v>USD</v>
      </c>
      <c r="K2332" s="158" t="str">
        <f t="shared" si="221"/>
        <v>SEK</v>
      </c>
      <c r="L2332" s="158" t="str">
        <f t="shared" si="217"/>
        <v>USDSEK45583</v>
      </c>
      <c r="M2332" s="160">
        <f t="shared" si="222"/>
        <v>45583</v>
      </c>
      <c r="N2332" s="158">
        <v>0.92191389324237116</v>
      </c>
      <c r="O2332" s="158">
        <v>11.420500000000001</v>
      </c>
      <c r="P2332" s="161">
        <f t="shared" si="218"/>
        <v>10.528700000000001</v>
      </c>
    </row>
    <row r="2333" spans="9:16" x14ac:dyDescent="0.2">
      <c r="I2333" s="158">
        <f t="shared" si="219"/>
        <v>6</v>
      </c>
      <c r="J2333" s="158" t="str">
        <f t="shared" si="220"/>
        <v>USD</v>
      </c>
      <c r="K2333" s="158" t="str">
        <f t="shared" si="221"/>
        <v>SEK</v>
      </c>
      <c r="L2333" s="158" t="str">
        <f t="shared" si="217"/>
        <v>USDSEK45584</v>
      </c>
      <c r="M2333" s="160">
        <f t="shared" si="222"/>
        <v>45584</v>
      </c>
      <c r="N2333" s="158">
        <v>0.92191389324237116</v>
      </c>
      <c r="O2333" s="158">
        <v>11.420500000000001</v>
      </c>
      <c r="P2333" s="161">
        <f t="shared" si="218"/>
        <v>10.528700000000001</v>
      </c>
    </row>
    <row r="2334" spans="9:16" x14ac:dyDescent="0.2">
      <c r="I2334" s="158">
        <f t="shared" si="219"/>
        <v>6</v>
      </c>
      <c r="J2334" s="158" t="str">
        <f t="shared" si="220"/>
        <v>USD</v>
      </c>
      <c r="K2334" s="158" t="str">
        <f t="shared" si="221"/>
        <v>SEK</v>
      </c>
      <c r="L2334" s="158" t="str">
        <f t="shared" si="217"/>
        <v>USDSEK45585</v>
      </c>
      <c r="M2334" s="160">
        <f t="shared" si="222"/>
        <v>45585</v>
      </c>
      <c r="N2334" s="158">
        <v>0.92191389324237116</v>
      </c>
      <c r="O2334" s="158">
        <v>11.420500000000001</v>
      </c>
      <c r="P2334" s="161">
        <f t="shared" si="218"/>
        <v>10.528700000000001</v>
      </c>
    </row>
    <row r="2335" spans="9:16" x14ac:dyDescent="0.2">
      <c r="I2335" s="158">
        <f t="shared" si="219"/>
        <v>6</v>
      </c>
      <c r="J2335" s="158" t="str">
        <f t="shared" si="220"/>
        <v>USD</v>
      </c>
      <c r="K2335" s="158" t="str">
        <f t="shared" si="221"/>
        <v>SEK</v>
      </c>
      <c r="L2335" s="158" t="str">
        <f t="shared" si="217"/>
        <v>USDSEK45586</v>
      </c>
      <c r="M2335" s="160">
        <f t="shared" si="222"/>
        <v>45586</v>
      </c>
      <c r="N2335" s="158">
        <v>0.92140422003132783</v>
      </c>
      <c r="O2335" s="158">
        <v>11.4275</v>
      </c>
      <c r="P2335" s="161">
        <f t="shared" si="218"/>
        <v>10.529299999999999</v>
      </c>
    </row>
    <row r="2336" spans="9:16" x14ac:dyDescent="0.2">
      <c r="I2336" s="158">
        <f t="shared" si="219"/>
        <v>6</v>
      </c>
      <c r="J2336" s="158" t="str">
        <f t="shared" si="220"/>
        <v>USD</v>
      </c>
      <c r="K2336" s="158" t="str">
        <f t="shared" si="221"/>
        <v>SEK</v>
      </c>
      <c r="L2336" s="158" t="str">
        <f t="shared" si="217"/>
        <v>USDSEK45587</v>
      </c>
      <c r="M2336" s="160">
        <f t="shared" si="222"/>
        <v>45587</v>
      </c>
      <c r="N2336" s="158">
        <v>0.9241290084095739</v>
      </c>
      <c r="O2336" s="158">
        <v>11.400499999999999</v>
      </c>
      <c r="P2336" s="161">
        <f t="shared" si="218"/>
        <v>10.535500000000001</v>
      </c>
    </row>
    <row r="2337" spans="9:16" x14ac:dyDescent="0.2">
      <c r="I2337" s="158">
        <f t="shared" si="219"/>
        <v>6</v>
      </c>
      <c r="J2337" s="158" t="str">
        <f t="shared" si="220"/>
        <v>USD</v>
      </c>
      <c r="K2337" s="158" t="str">
        <f t="shared" si="221"/>
        <v>SEK</v>
      </c>
      <c r="L2337" s="158" t="str">
        <f t="shared" si="217"/>
        <v>USDSEK45588</v>
      </c>
      <c r="M2337" s="160">
        <f t="shared" si="222"/>
        <v>45588</v>
      </c>
      <c r="N2337" s="158">
        <v>0.92876381536175356</v>
      </c>
      <c r="O2337" s="158">
        <v>11.412000000000001</v>
      </c>
      <c r="P2337" s="161">
        <f t="shared" si="218"/>
        <v>10.5991</v>
      </c>
    </row>
    <row r="2338" spans="9:16" x14ac:dyDescent="0.2">
      <c r="I2338" s="158">
        <f t="shared" si="219"/>
        <v>6</v>
      </c>
      <c r="J2338" s="158" t="str">
        <f t="shared" si="220"/>
        <v>USD</v>
      </c>
      <c r="K2338" s="158" t="str">
        <f t="shared" si="221"/>
        <v>SEK</v>
      </c>
      <c r="L2338" s="158" t="str">
        <f t="shared" si="217"/>
        <v>USDSEK45589</v>
      </c>
      <c r="M2338" s="160">
        <f t="shared" si="222"/>
        <v>45589</v>
      </c>
      <c r="N2338" s="158">
        <v>0.92584019998148315</v>
      </c>
      <c r="O2338" s="158">
        <v>11.419</v>
      </c>
      <c r="P2338" s="161">
        <f t="shared" si="218"/>
        <v>10.5722</v>
      </c>
    </row>
    <row r="2339" spans="9:16" x14ac:dyDescent="0.2">
      <c r="I2339" s="158">
        <f t="shared" si="219"/>
        <v>6</v>
      </c>
      <c r="J2339" s="158" t="str">
        <f t="shared" si="220"/>
        <v>USD</v>
      </c>
      <c r="K2339" s="158" t="str">
        <f t="shared" si="221"/>
        <v>SEK</v>
      </c>
      <c r="L2339" s="158" t="str">
        <f t="shared" si="217"/>
        <v>USDSEK45590</v>
      </c>
      <c r="M2339" s="160">
        <f t="shared" si="222"/>
        <v>45590</v>
      </c>
      <c r="N2339" s="158">
        <v>0.92378752886836024</v>
      </c>
      <c r="O2339" s="158">
        <v>11.4475</v>
      </c>
      <c r="P2339" s="161">
        <f t="shared" si="218"/>
        <v>10.575100000000001</v>
      </c>
    </row>
    <row r="2340" spans="9:16" x14ac:dyDescent="0.2">
      <c r="I2340" s="158">
        <f t="shared" si="219"/>
        <v>6</v>
      </c>
      <c r="J2340" s="158" t="str">
        <f t="shared" si="220"/>
        <v>USD</v>
      </c>
      <c r="K2340" s="158" t="str">
        <f t="shared" si="221"/>
        <v>SEK</v>
      </c>
      <c r="L2340" s="158" t="str">
        <f t="shared" si="217"/>
        <v>USDSEK45591</v>
      </c>
      <c r="M2340" s="160">
        <f t="shared" si="222"/>
        <v>45591</v>
      </c>
      <c r="N2340" s="158">
        <v>0.92378752886836024</v>
      </c>
      <c r="O2340" s="158">
        <v>11.4475</v>
      </c>
      <c r="P2340" s="161">
        <f t="shared" si="218"/>
        <v>10.575100000000001</v>
      </c>
    </row>
    <row r="2341" spans="9:16" x14ac:dyDescent="0.2">
      <c r="I2341" s="158">
        <f t="shared" si="219"/>
        <v>6</v>
      </c>
      <c r="J2341" s="158" t="str">
        <f t="shared" si="220"/>
        <v>USD</v>
      </c>
      <c r="K2341" s="158" t="str">
        <f t="shared" si="221"/>
        <v>SEK</v>
      </c>
      <c r="L2341" s="158" t="str">
        <f t="shared" si="217"/>
        <v>USDSEK45592</v>
      </c>
      <c r="M2341" s="160">
        <f t="shared" si="222"/>
        <v>45592</v>
      </c>
      <c r="N2341" s="158">
        <v>0.92378752886836024</v>
      </c>
      <c r="O2341" s="158">
        <v>11.4475</v>
      </c>
      <c r="P2341" s="161">
        <f t="shared" si="218"/>
        <v>10.575100000000001</v>
      </c>
    </row>
    <row r="2342" spans="9:16" x14ac:dyDescent="0.2">
      <c r="I2342" s="158">
        <f t="shared" si="219"/>
        <v>6</v>
      </c>
      <c r="J2342" s="158" t="str">
        <f t="shared" si="220"/>
        <v>USD</v>
      </c>
      <c r="K2342" s="158" t="str">
        <f t="shared" si="221"/>
        <v>SEK</v>
      </c>
      <c r="L2342" s="158" t="str">
        <f t="shared" si="217"/>
        <v>USDSEK45593</v>
      </c>
      <c r="M2342" s="160">
        <f t="shared" si="222"/>
        <v>45593</v>
      </c>
      <c r="N2342" s="158">
        <v>0.92438528378628204</v>
      </c>
      <c r="O2342" s="158">
        <v>11.471</v>
      </c>
      <c r="P2342" s="161">
        <f t="shared" si="218"/>
        <v>10.6036</v>
      </c>
    </row>
    <row r="2343" spans="9:16" x14ac:dyDescent="0.2">
      <c r="I2343" s="158">
        <f t="shared" si="219"/>
        <v>6</v>
      </c>
      <c r="J2343" s="158" t="str">
        <f t="shared" si="220"/>
        <v>USD</v>
      </c>
      <c r="K2343" s="158" t="str">
        <f t="shared" si="221"/>
        <v>SEK</v>
      </c>
      <c r="L2343" s="158" t="str">
        <f t="shared" si="217"/>
        <v>USDSEK45594</v>
      </c>
      <c r="M2343" s="160">
        <f t="shared" si="222"/>
        <v>45594</v>
      </c>
      <c r="N2343" s="158">
        <v>0.92816038611472074</v>
      </c>
      <c r="O2343" s="158">
        <v>11.516999999999999</v>
      </c>
      <c r="P2343" s="161">
        <f t="shared" si="218"/>
        <v>10.6896</v>
      </c>
    </row>
    <row r="2344" spans="9:16" x14ac:dyDescent="0.2">
      <c r="I2344" s="158">
        <f t="shared" si="219"/>
        <v>6</v>
      </c>
      <c r="J2344" s="158" t="str">
        <f t="shared" si="220"/>
        <v>USD</v>
      </c>
      <c r="K2344" s="158" t="str">
        <f t="shared" si="221"/>
        <v>SEK</v>
      </c>
      <c r="L2344" s="158" t="str">
        <f t="shared" si="217"/>
        <v>USDSEK45595</v>
      </c>
      <c r="M2344" s="160">
        <f t="shared" si="222"/>
        <v>45595</v>
      </c>
      <c r="N2344" s="158">
        <v>0.92464170134073054</v>
      </c>
      <c r="O2344" s="158">
        <v>11.566000000000001</v>
      </c>
      <c r="P2344" s="161">
        <f t="shared" si="218"/>
        <v>10.6944</v>
      </c>
    </row>
    <row r="2345" spans="9:16" x14ac:dyDescent="0.2">
      <c r="I2345" s="158">
        <f t="shared" si="219"/>
        <v>6</v>
      </c>
      <c r="J2345" s="158" t="str">
        <f t="shared" si="220"/>
        <v>USD</v>
      </c>
      <c r="K2345" s="158" t="str">
        <f t="shared" si="221"/>
        <v>SEK</v>
      </c>
      <c r="L2345" s="158" t="str">
        <f t="shared" si="217"/>
        <v>USDSEK45596</v>
      </c>
      <c r="M2345" s="160">
        <f t="shared" si="222"/>
        <v>45596</v>
      </c>
      <c r="N2345" s="158">
        <v>0.91894872266127547</v>
      </c>
      <c r="O2345" s="158">
        <v>11.630800000000001</v>
      </c>
      <c r="P2345" s="161">
        <f t="shared" si="218"/>
        <v>10.6881</v>
      </c>
    </row>
    <row r="2346" spans="9:16" x14ac:dyDescent="0.2">
      <c r="I2346" s="158">
        <f t="shared" si="219"/>
        <v>6</v>
      </c>
      <c r="J2346" s="158" t="str">
        <f t="shared" si="220"/>
        <v>USD</v>
      </c>
      <c r="K2346" s="158" t="str">
        <f t="shared" si="221"/>
        <v>SEK</v>
      </c>
      <c r="L2346" s="158" t="str">
        <f t="shared" si="217"/>
        <v>USDSEK45597</v>
      </c>
      <c r="M2346" s="160">
        <f t="shared" si="222"/>
        <v>45597</v>
      </c>
      <c r="N2346" s="158">
        <v>0.91869545245751028</v>
      </c>
      <c r="O2346" s="158">
        <v>11.611499999999999</v>
      </c>
      <c r="P2346" s="161">
        <f t="shared" si="218"/>
        <v>10.667400000000001</v>
      </c>
    </row>
    <row r="2347" spans="9:16" x14ac:dyDescent="0.2">
      <c r="I2347" s="158">
        <f t="shared" si="219"/>
        <v>6</v>
      </c>
      <c r="J2347" s="158" t="str">
        <f t="shared" si="220"/>
        <v>USD</v>
      </c>
      <c r="K2347" s="158" t="str">
        <f t="shared" si="221"/>
        <v>SEK</v>
      </c>
      <c r="L2347" s="158" t="str">
        <f t="shared" si="217"/>
        <v>USDSEK45598</v>
      </c>
      <c r="M2347" s="160">
        <f t="shared" si="222"/>
        <v>45598</v>
      </c>
      <c r="N2347" s="158">
        <v>0.91869545245751028</v>
      </c>
      <c r="O2347" s="158">
        <v>11.611499999999999</v>
      </c>
      <c r="P2347" s="161">
        <f t="shared" si="218"/>
        <v>10.667400000000001</v>
      </c>
    </row>
    <row r="2348" spans="9:16" x14ac:dyDescent="0.2">
      <c r="I2348" s="158">
        <f t="shared" si="219"/>
        <v>6</v>
      </c>
      <c r="J2348" s="158" t="str">
        <f t="shared" si="220"/>
        <v>USD</v>
      </c>
      <c r="K2348" s="158" t="str">
        <f t="shared" si="221"/>
        <v>SEK</v>
      </c>
      <c r="L2348" s="158" t="str">
        <f t="shared" si="217"/>
        <v>USDSEK45599</v>
      </c>
      <c r="M2348" s="160">
        <f t="shared" si="222"/>
        <v>45599</v>
      </c>
      <c r="N2348" s="158">
        <v>0.91869545245751028</v>
      </c>
      <c r="O2348" s="158">
        <v>11.611499999999999</v>
      </c>
      <c r="P2348" s="161">
        <f t="shared" si="218"/>
        <v>10.667400000000001</v>
      </c>
    </row>
    <row r="2349" spans="9:16" x14ac:dyDescent="0.2">
      <c r="I2349" s="158">
        <f t="shared" si="219"/>
        <v>6</v>
      </c>
      <c r="J2349" s="158" t="str">
        <f t="shared" si="220"/>
        <v>USD</v>
      </c>
      <c r="K2349" s="158" t="str">
        <f t="shared" si="221"/>
        <v>SEK</v>
      </c>
      <c r="L2349" s="158" t="str">
        <f t="shared" si="217"/>
        <v>USDSEK45600</v>
      </c>
      <c r="M2349" s="160">
        <f t="shared" si="222"/>
        <v>45600</v>
      </c>
      <c r="N2349" s="158">
        <v>0.91709464416727804</v>
      </c>
      <c r="O2349" s="158">
        <v>11.644500000000001</v>
      </c>
      <c r="P2349" s="161">
        <f t="shared" si="218"/>
        <v>10.6791</v>
      </c>
    </row>
    <row r="2350" spans="9:16" x14ac:dyDescent="0.2">
      <c r="I2350" s="158">
        <f t="shared" si="219"/>
        <v>6</v>
      </c>
      <c r="J2350" s="158" t="str">
        <f t="shared" si="220"/>
        <v>USD</v>
      </c>
      <c r="K2350" s="158" t="str">
        <f t="shared" si="221"/>
        <v>SEK</v>
      </c>
      <c r="L2350" s="158" t="str">
        <f t="shared" si="217"/>
        <v>USDSEK45601</v>
      </c>
      <c r="M2350" s="160">
        <f t="shared" si="222"/>
        <v>45601</v>
      </c>
      <c r="N2350" s="158">
        <v>0.91768376617417646</v>
      </c>
      <c r="O2350" s="158">
        <v>11.666499999999999</v>
      </c>
      <c r="P2350" s="161">
        <f t="shared" si="218"/>
        <v>10.706200000000001</v>
      </c>
    </row>
    <row r="2351" spans="9:16" x14ac:dyDescent="0.2">
      <c r="I2351" s="158">
        <f t="shared" si="219"/>
        <v>6</v>
      </c>
      <c r="J2351" s="158" t="str">
        <f t="shared" si="220"/>
        <v>USD</v>
      </c>
      <c r="K2351" s="158" t="str">
        <f t="shared" si="221"/>
        <v>SEK</v>
      </c>
      <c r="L2351" s="158" t="str">
        <f t="shared" si="217"/>
        <v>USDSEK45602</v>
      </c>
      <c r="M2351" s="160">
        <f t="shared" si="222"/>
        <v>45602</v>
      </c>
      <c r="N2351" s="158">
        <v>0.93501636278634881</v>
      </c>
      <c r="O2351" s="158">
        <v>11.6515</v>
      </c>
      <c r="P2351" s="161">
        <f t="shared" si="218"/>
        <v>10.894299999999999</v>
      </c>
    </row>
    <row r="2352" spans="9:16" x14ac:dyDescent="0.2">
      <c r="I2352" s="158">
        <f t="shared" si="219"/>
        <v>6</v>
      </c>
      <c r="J2352" s="158" t="str">
        <f t="shared" si="220"/>
        <v>USD</v>
      </c>
      <c r="K2352" s="158" t="str">
        <f t="shared" si="221"/>
        <v>SEK</v>
      </c>
      <c r="L2352" s="158" t="str">
        <f t="shared" si="217"/>
        <v>USDSEK45603</v>
      </c>
      <c r="M2352" s="160">
        <f t="shared" si="222"/>
        <v>45603</v>
      </c>
      <c r="N2352" s="158">
        <v>0.92721372276309688</v>
      </c>
      <c r="O2352" s="158">
        <v>11.599</v>
      </c>
      <c r="P2352" s="161">
        <f t="shared" si="218"/>
        <v>10.754799999999999</v>
      </c>
    </row>
    <row r="2353" spans="9:16" x14ac:dyDescent="0.2">
      <c r="I2353" s="158">
        <f t="shared" si="219"/>
        <v>6</v>
      </c>
      <c r="J2353" s="158" t="str">
        <f t="shared" si="220"/>
        <v>USD</v>
      </c>
      <c r="K2353" s="158" t="str">
        <f t="shared" si="221"/>
        <v>SEK</v>
      </c>
      <c r="L2353" s="158" t="str">
        <f t="shared" si="217"/>
        <v>USDSEK45604</v>
      </c>
      <c r="M2353" s="160">
        <f t="shared" si="222"/>
        <v>45604</v>
      </c>
      <c r="N2353" s="158">
        <v>0.9283327144448571</v>
      </c>
      <c r="O2353" s="158">
        <v>11.59</v>
      </c>
      <c r="P2353" s="161">
        <f t="shared" si="218"/>
        <v>10.759399999999999</v>
      </c>
    </row>
    <row r="2354" spans="9:16" x14ac:dyDescent="0.2">
      <c r="I2354" s="158">
        <f t="shared" si="219"/>
        <v>6</v>
      </c>
      <c r="J2354" s="158" t="str">
        <f t="shared" si="220"/>
        <v>USD</v>
      </c>
      <c r="K2354" s="158" t="str">
        <f t="shared" si="221"/>
        <v>SEK</v>
      </c>
      <c r="L2354" s="158" t="str">
        <f t="shared" si="217"/>
        <v>USDSEK45605</v>
      </c>
      <c r="M2354" s="160">
        <f t="shared" si="222"/>
        <v>45605</v>
      </c>
      <c r="N2354" s="158">
        <v>0.9283327144448571</v>
      </c>
      <c r="O2354" s="158">
        <v>11.59</v>
      </c>
      <c r="P2354" s="161">
        <f t="shared" si="218"/>
        <v>10.759399999999999</v>
      </c>
    </row>
    <row r="2355" spans="9:16" x14ac:dyDescent="0.2">
      <c r="I2355" s="158">
        <f t="shared" si="219"/>
        <v>6</v>
      </c>
      <c r="J2355" s="158" t="str">
        <f t="shared" si="220"/>
        <v>USD</v>
      </c>
      <c r="K2355" s="158" t="str">
        <f t="shared" si="221"/>
        <v>SEK</v>
      </c>
      <c r="L2355" s="158" t="str">
        <f t="shared" si="217"/>
        <v>USDSEK45606</v>
      </c>
      <c r="M2355" s="160">
        <f t="shared" si="222"/>
        <v>45606</v>
      </c>
      <c r="N2355" s="158">
        <v>0.9283327144448571</v>
      </c>
      <c r="O2355" s="158">
        <v>11.59</v>
      </c>
      <c r="P2355" s="161">
        <f t="shared" si="218"/>
        <v>10.759399999999999</v>
      </c>
    </row>
    <row r="2356" spans="9:16" x14ac:dyDescent="0.2">
      <c r="I2356" s="158">
        <f t="shared" si="219"/>
        <v>6</v>
      </c>
      <c r="J2356" s="158" t="str">
        <f t="shared" si="220"/>
        <v>USD</v>
      </c>
      <c r="K2356" s="158" t="str">
        <f t="shared" si="221"/>
        <v>SEK</v>
      </c>
      <c r="L2356" s="158" t="str">
        <f t="shared" si="217"/>
        <v>USDSEK45607</v>
      </c>
      <c r="M2356" s="160">
        <f t="shared" si="222"/>
        <v>45607</v>
      </c>
      <c r="N2356" s="158">
        <v>0.9388789784996715</v>
      </c>
      <c r="O2356" s="158">
        <v>11.592000000000001</v>
      </c>
      <c r="P2356" s="161">
        <f t="shared" si="218"/>
        <v>10.8835</v>
      </c>
    </row>
    <row r="2357" spans="9:16" x14ac:dyDescent="0.2">
      <c r="I2357" s="158">
        <f t="shared" si="219"/>
        <v>6</v>
      </c>
      <c r="J2357" s="158" t="str">
        <f t="shared" si="220"/>
        <v>USD</v>
      </c>
      <c r="K2357" s="158" t="str">
        <f t="shared" si="221"/>
        <v>SEK</v>
      </c>
      <c r="L2357" s="158" t="str">
        <f t="shared" si="217"/>
        <v>USDSEK45608</v>
      </c>
      <c r="M2357" s="160">
        <f t="shared" si="222"/>
        <v>45608</v>
      </c>
      <c r="N2357" s="158">
        <v>0.94188565508147304</v>
      </c>
      <c r="O2357" s="158">
        <v>11.542</v>
      </c>
      <c r="P2357" s="161">
        <f t="shared" si="218"/>
        <v>10.8712</v>
      </c>
    </row>
    <row r="2358" spans="9:16" x14ac:dyDescent="0.2">
      <c r="I2358" s="158">
        <f t="shared" si="219"/>
        <v>6</v>
      </c>
      <c r="J2358" s="158" t="str">
        <f t="shared" si="220"/>
        <v>USD</v>
      </c>
      <c r="K2358" s="158" t="str">
        <f t="shared" si="221"/>
        <v>SEK</v>
      </c>
      <c r="L2358" s="158" t="str">
        <f t="shared" si="217"/>
        <v>USDSEK45609</v>
      </c>
      <c r="M2358" s="160">
        <f t="shared" si="222"/>
        <v>45609</v>
      </c>
      <c r="N2358" s="158">
        <v>0.94082227867155899</v>
      </c>
      <c r="O2358" s="158">
        <v>11.589499999999999</v>
      </c>
      <c r="P2358" s="161">
        <f t="shared" si="218"/>
        <v>10.903700000000001</v>
      </c>
    </row>
    <row r="2359" spans="9:16" x14ac:dyDescent="0.2">
      <c r="I2359" s="158">
        <f t="shared" si="219"/>
        <v>6</v>
      </c>
      <c r="J2359" s="158" t="str">
        <f t="shared" si="220"/>
        <v>USD</v>
      </c>
      <c r="K2359" s="158" t="str">
        <f t="shared" si="221"/>
        <v>SEK</v>
      </c>
      <c r="L2359" s="158" t="str">
        <f t="shared" si="217"/>
        <v>USDSEK45610</v>
      </c>
      <c r="M2359" s="160">
        <f t="shared" si="222"/>
        <v>45610</v>
      </c>
      <c r="N2359" s="158">
        <v>0.94939713282065896</v>
      </c>
      <c r="O2359" s="158">
        <v>11.603</v>
      </c>
      <c r="P2359" s="161">
        <f t="shared" si="218"/>
        <v>11.0159</v>
      </c>
    </row>
    <row r="2360" spans="9:16" x14ac:dyDescent="0.2">
      <c r="I2360" s="158">
        <f t="shared" si="219"/>
        <v>6</v>
      </c>
      <c r="J2360" s="158" t="str">
        <f t="shared" si="220"/>
        <v>USD</v>
      </c>
      <c r="K2360" s="158" t="str">
        <f t="shared" si="221"/>
        <v>SEK</v>
      </c>
      <c r="L2360" s="158" t="str">
        <f t="shared" si="217"/>
        <v>USDSEK45611</v>
      </c>
      <c r="M2360" s="160">
        <f t="shared" si="222"/>
        <v>45611</v>
      </c>
      <c r="N2360" s="158">
        <v>0.94491165076065387</v>
      </c>
      <c r="O2360" s="158">
        <v>11.5905</v>
      </c>
      <c r="P2360" s="161">
        <f t="shared" si="218"/>
        <v>10.952</v>
      </c>
    </row>
    <row r="2361" spans="9:16" x14ac:dyDescent="0.2">
      <c r="I2361" s="158">
        <f t="shared" si="219"/>
        <v>6</v>
      </c>
      <c r="J2361" s="158" t="str">
        <f t="shared" si="220"/>
        <v>USD</v>
      </c>
      <c r="K2361" s="158" t="str">
        <f t="shared" si="221"/>
        <v>SEK</v>
      </c>
      <c r="L2361" s="158" t="str">
        <f t="shared" si="217"/>
        <v>USDSEK45612</v>
      </c>
      <c r="M2361" s="160">
        <f t="shared" si="222"/>
        <v>45612</v>
      </c>
      <c r="N2361" s="158">
        <v>0.94491165076065387</v>
      </c>
      <c r="O2361" s="158">
        <v>11.5905</v>
      </c>
      <c r="P2361" s="161">
        <f t="shared" si="218"/>
        <v>10.952</v>
      </c>
    </row>
    <row r="2362" spans="9:16" x14ac:dyDescent="0.2">
      <c r="I2362" s="158">
        <f t="shared" si="219"/>
        <v>6</v>
      </c>
      <c r="J2362" s="158" t="str">
        <f t="shared" si="220"/>
        <v>USD</v>
      </c>
      <c r="K2362" s="158" t="str">
        <f t="shared" si="221"/>
        <v>SEK</v>
      </c>
      <c r="L2362" s="158" t="str">
        <f t="shared" si="217"/>
        <v>USDSEK45613</v>
      </c>
      <c r="M2362" s="160">
        <f t="shared" si="222"/>
        <v>45613</v>
      </c>
      <c r="N2362" s="158">
        <v>0.94491165076065387</v>
      </c>
      <c r="O2362" s="158">
        <v>11.5905</v>
      </c>
      <c r="P2362" s="161">
        <f t="shared" si="218"/>
        <v>10.952</v>
      </c>
    </row>
    <row r="2363" spans="9:16" x14ac:dyDescent="0.2">
      <c r="I2363" s="158">
        <f t="shared" si="219"/>
        <v>6</v>
      </c>
      <c r="J2363" s="158" t="str">
        <f t="shared" si="220"/>
        <v>USD</v>
      </c>
      <c r="K2363" s="158" t="str">
        <f t="shared" si="221"/>
        <v>SEK</v>
      </c>
      <c r="L2363" s="158" t="str">
        <f t="shared" si="217"/>
        <v>USDSEK45614</v>
      </c>
      <c r="M2363" s="160">
        <f t="shared" si="222"/>
        <v>45614</v>
      </c>
      <c r="N2363" s="158">
        <v>0.94768764215314638</v>
      </c>
      <c r="O2363" s="158">
        <v>11.6</v>
      </c>
      <c r="P2363" s="161">
        <f t="shared" si="218"/>
        <v>10.9932</v>
      </c>
    </row>
    <row r="2364" spans="9:16" x14ac:dyDescent="0.2">
      <c r="I2364" s="158">
        <f t="shared" si="219"/>
        <v>6</v>
      </c>
      <c r="J2364" s="158" t="str">
        <f t="shared" si="220"/>
        <v>USD</v>
      </c>
      <c r="K2364" s="158" t="str">
        <f t="shared" si="221"/>
        <v>SEK</v>
      </c>
      <c r="L2364" s="158" t="str">
        <f t="shared" si="217"/>
        <v>USDSEK45615</v>
      </c>
      <c r="M2364" s="160">
        <f t="shared" si="222"/>
        <v>45615</v>
      </c>
      <c r="N2364" s="158">
        <v>0.94535829079221023</v>
      </c>
      <c r="O2364" s="158">
        <v>11.584</v>
      </c>
      <c r="P2364" s="161">
        <f t="shared" si="218"/>
        <v>10.951000000000001</v>
      </c>
    </row>
    <row r="2365" spans="9:16" x14ac:dyDescent="0.2">
      <c r="I2365" s="158">
        <f t="shared" si="219"/>
        <v>6</v>
      </c>
      <c r="J2365" s="158" t="str">
        <f t="shared" si="220"/>
        <v>USD</v>
      </c>
      <c r="K2365" s="158" t="str">
        <f t="shared" si="221"/>
        <v>SEK</v>
      </c>
      <c r="L2365" s="158" t="str">
        <f t="shared" si="217"/>
        <v>USDSEK45616</v>
      </c>
      <c r="M2365" s="160">
        <f t="shared" si="222"/>
        <v>45616</v>
      </c>
      <c r="N2365" s="158">
        <v>0.94679038060973297</v>
      </c>
      <c r="O2365" s="158">
        <v>11.605</v>
      </c>
      <c r="P2365" s="161">
        <f t="shared" si="218"/>
        <v>10.987500000000001</v>
      </c>
    </row>
    <row r="2366" spans="9:16" x14ac:dyDescent="0.2">
      <c r="I2366" s="158">
        <f t="shared" si="219"/>
        <v>6</v>
      </c>
      <c r="J2366" s="158" t="str">
        <f t="shared" si="220"/>
        <v>USD</v>
      </c>
      <c r="K2366" s="158" t="str">
        <f t="shared" si="221"/>
        <v>SEK</v>
      </c>
      <c r="L2366" s="158" t="str">
        <f t="shared" si="217"/>
        <v>USDSEK45617</v>
      </c>
      <c r="M2366" s="160">
        <f t="shared" si="222"/>
        <v>45617</v>
      </c>
      <c r="N2366" s="158">
        <v>0.95002850085502566</v>
      </c>
      <c r="O2366" s="158">
        <v>11.606999999999999</v>
      </c>
      <c r="P2366" s="161">
        <f t="shared" si="218"/>
        <v>11.026999999999999</v>
      </c>
    </row>
    <row r="2367" spans="9:16" x14ac:dyDescent="0.2">
      <c r="I2367" s="158">
        <f t="shared" si="219"/>
        <v>6</v>
      </c>
      <c r="J2367" s="158" t="str">
        <f t="shared" si="220"/>
        <v>USD</v>
      </c>
      <c r="K2367" s="158" t="str">
        <f t="shared" si="221"/>
        <v>SEK</v>
      </c>
      <c r="L2367" s="158" t="str">
        <f t="shared" si="217"/>
        <v>USDSEK45618</v>
      </c>
      <c r="M2367" s="160">
        <f t="shared" si="222"/>
        <v>45618</v>
      </c>
      <c r="N2367" s="158">
        <v>0.9604302727621975</v>
      </c>
      <c r="O2367" s="158">
        <v>11.553000000000001</v>
      </c>
      <c r="P2367" s="161">
        <f t="shared" si="218"/>
        <v>11.0959</v>
      </c>
    </row>
    <row r="2368" spans="9:16" x14ac:dyDescent="0.2">
      <c r="I2368" s="158">
        <f t="shared" si="219"/>
        <v>6</v>
      </c>
      <c r="J2368" s="158" t="str">
        <f t="shared" si="220"/>
        <v>USD</v>
      </c>
      <c r="K2368" s="158" t="str">
        <f t="shared" si="221"/>
        <v>SEK</v>
      </c>
      <c r="L2368" s="158" t="str">
        <f t="shared" si="217"/>
        <v>USDSEK45619</v>
      </c>
      <c r="M2368" s="160">
        <f t="shared" si="222"/>
        <v>45619</v>
      </c>
      <c r="N2368" s="158">
        <v>0.9604302727621975</v>
      </c>
      <c r="O2368" s="158">
        <v>11.553000000000001</v>
      </c>
      <c r="P2368" s="161">
        <f t="shared" si="218"/>
        <v>11.0959</v>
      </c>
    </row>
    <row r="2369" spans="9:16" x14ac:dyDescent="0.2">
      <c r="I2369" s="158">
        <f t="shared" si="219"/>
        <v>6</v>
      </c>
      <c r="J2369" s="158" t="str">
        <f t="shared" si="220"/>
        <v>USD</v>
      </c>
      <c r="K2369" s="158" t="str">
        <f t="shared" si="221"/>
        <v>SEK</v>
      </c>
      <c r="L2369" s="158" t="str">
        <f t="shared" si="217"/>
        <v>USDSEK45620</v>
      </c>
      <c r="M2369" s="160">
        <f t="shared" si="222"/>
        <v>45620</v>
      </c>
      <c r="N2369" s="158">
        <v>0.9604302727621975</v>
      </c>
      <c r="O2369" s="158">
        <v>11.553000000000001</v>
      </c>
      <c r="P2369" s="161">
        <f t="shared" si="218"/>
        <v>11.0959</v>
      </c>
    </row>
    <row r="2370" spans="9:16" x14ac:dyDescent="0.2">
      <c r="I2370" s="158">
        <f t="shared" si="219"/>
        <v>6</v>
      </c>
      <c r="J2370" s="158" t="str">
        <f t="shared" si="220"/>
        <v>USD</v>
      </c>
      <c r="K2370" s="158" t="str">
        <f t="shared" si="221"/>
        <v>SEK</v>
      </c>
      <c r="L2370" s="158" t="str">
        <f t="shared" si="217"/>
        <v>USDSEK45621</v>
      </c>
      <c r="M2370" s="160">
        <f t="shared" si="222"/>
        <v>45621</v>
      </c>
      <c r="N2370" s="158">
        <v>0.95283468318246778</v>
      </c>
      <c r="O2370" s="158">
        <v>11.503</v>
      </c>
      <c r="P2370" s="161">
        <f t="shared" si="218"/>
        <v>10.9605</v>
      </c>
    </row>
    <row r="2371" spans="9:16" x14ac:dyDescent="0.2">
      <c r="I2371" s="158">
        <f t="shared" si="219"/>
        <v>6</v>
      </c>
      <c r="J2371" s="158" t="str">
        <f t="shared" si="220"/>
        <v>USD</v>
      </c>
      <c r="K2371" s="158" t="str">
        <f t="shared" si="221"/>
        <v>SEK</v>
      </c>
      <c r="L2371" s="158" t="str">
        <f t="shared" ref="L2371:L2434" si="223">J2371&amp;K2371&amp;M2371</f>
        <v>USDSEK45622</v>
      </c>
      <c r="M2371" s="160">
        <f t="shared" si="222"/>
        <v>45622</v>
      </c>
      <c r="N2371" s="158">
        <v>0.95038965976050183</v>
      </c>
      <c r="O2371" s="158">
        <v>11.523</v>
      </c>
      <c r="P2371" s="161">
        <f t="shared" ref="P2371:P2434" si="224">ROUND(N2371*O2371,4)</f>
        <v>10.9513</v>
      </c>
    </row>
    <row r="2372" spans="9:16" x14ac:dyDescent="0.2">
      <c r="I2372" s="158">
        <f t="shared" ref="I2372:I2435" si="225">IF(M2371=$G$2,I2371+1,I2371)</f>
        <v>6</v>
      </c>
      <c r="J2372" s="158" t="str">
        <f t="shared" ref="J2372:J2435" si="226">VLOOKUP($I2372,$A:$C,2,FALSE)</f>
        <v>USD</v>
      </c>
      <c r="K2372" s="158" t="str">
        <f t="shared" ref="K2372:K2435" si="227">VLOOKUP($I2372,$A:$C,3,FALSE)</f>
        <v>SEK</v>
      </c>
      <c r="L2372" s="158" t="str">
        <f t="shared" si="223"/>
        <v>USDSEK45623</v>
      </c>
      <c r="M2372" s="160">
        <f t="shared" ref="M2372:M2435" si="228">IF(I2372=I2371,M2371+1,$G$1)</f>
        <v>45623</v>
      </c>
      <c r="N2372" s="158">
        <v>0.94957743804007222</v>
      </c>
      <c r="O2372" s="158">
        <v>11.529</v>
      </c>
      <c r="P2372" s="161">
        <f t="shared" si="224"/>
        <v>10.947699999999999</v>
      </c>
    </row>
    <row r="2373" spans="9:16" x14ac:dyDescent="0.2">
      <c r="I2373" s="158">
        <f t="shared" si="225"/>
        <v>6</v>
      </c>
      <c r="J2373" s="158" t="str">
        <f t="shared" si="226"/>
        <v>USD</v>
      </c>
      <c r="K2373" s="158" t="str">
        <f t="shared" si="227"/>
        <v>SEK</v>
      </c>
      <c r="L2373" s="158" t="str">
        <f t="shared" si="223"/>
        <v>USDSEK45624</v>
      </c>
      <c r="M2373" s="160">
        <f t="shared" si="228"/>
        <v>45624</v>
      </c>
      <c r="N2373" s="158">
        <v>0.94858660595712385</v>
      </c>
      <c r="O2373" s="158">
        <v>11.5375</v>
      </c>
      <c r="P2373" s="161">
        <f t="shared" si="224"/>
        <v>10.9443</v>
      </c>
    </row>
    <row r="2374" spans="9:16" x14ac:dyDescent="0.2">
      <c r="I2374" s="158">
        <f t="shared" si="225"/>
        <v>6</v>
      </c>
      <c r="J2374" s="158" t="str">
        <f t="shared" si="226"/>
        <v>USD</v>
      </c>
      <c r="K2374" s="158" t="str">
        <f t="shared" si="227"/>
        <v>SEK</v>
      </c>
      <c r="L2374" s="158" t="str">
        <f t="shared" si="223"/>
        <v>USDSEK45625</v>
      </c>
      <c r="M2374" s="160">
        <f t="shared" si="228"/>
        <v>45625</v>
      </c>
      <c r="N2374" s="158">
        <v>0.94679038060973297</v>
      </c>
      <c r="O2374" s="158">
        <v>11.518000000000001</v>
      </c>
      <c r="P2374" s="161">
        <f t="shared" si="224"/>
        <v>10.905099999999999</v>
      </c>
    </row>
    <row r="2375" spans="9:16" x14ac:dyDescent="0.2">
      <c r="I2375" s="158">
        <f t="shared" si="225"/>
        <v>6</v>
      </c>
      <c r="J2375" s="158" t="str">
        <f t="shared" si="226"/>
        <v>USD</v>
      </c>
      <c r="K2375" s="158" t="str">
        <f t="shared" si="227"/>
        <v>SEK</v>
      </c>
      <c r="L2375" s="158" t="str">
        <f t="shared" si="223"/>
        <v>USDSEK45626</v>
      </c>
      <c r="M2375" s="160">
        <f t="shared" si="228"/>
        <v>45626</v>
      </c>
      <c r="N2375" s="158">
        <v>0.94679038060973297</v>
      </c>
      <c r="O2375" s="158">
        <v>11.518000000000001</v>
      </c>
      <c r="P2375" s="161">
        <f t="shared" si="224"/>
        <v>10.905099999999999</v>
      </c>
    </row>
    <row r="2376" spans="9:16" x14ac:dyDescent="0.2">
      <c r="I2376" s="158">
        <f t="shared" si="225"/>
        <v>6</v>
      </c>
      <c r="J2376" s="158" t="str">
        <f t="shared" si="226"/>
        <v>USD</v>
      </c>
      <c r="K2376" s="158" t="str">
        <f t="shared" si="227"/>
        <v>SEK</v>
      </c>
      <c r="L2376" s="158" t="str">
        <f t="shared" si="223"/>
        <v>USDSEK45627</v>
      </c>
      <c r="M2376" s="160">
        <f t="shared" si="228"/>
        <v>45627</v>
      </c>
      <c r="N2376" s="158">
        <v>0.94679038060973297</v>
      </c>
      <c r="O2376" s="158">
        <v>11.518000000000001</v>
      </c>
      <c r="P2376" s="161">
        <f t="shared" si="224"/>
        <v>10.905099999999999</v>
      </c>
    </row>
    <row r="2377" spans="9:16" x14ac:dyDescent="0.2">
      <c r="I2377" s="158">
        <f t="shared" si="225"/>
        <v>6</v>
      </c>
      <c r="J2377" s="158" t="str">
        <f t="shared" si="226"/>
        <v>USD</v>
      </c>
      <c r="K2377" s="158" t="str">
        <f t="shared" si="227"/>
        <v>SEK</v>
      </c>
      <c r="L2377" s="158" t="str">
        <f t="shared" si="223"/>
        <v>USDSEK45628</v>
      </c>
      <c r="M2377" s="160">
        <f t="shared" si="228"/>
        <v>45628</v>
      </c>
      <c r="N2377" s="158">
        <v>0.95174645474445607</v>
      </c>
      <c r="O2377" s="158">
        <v>11.526999999999999</v>
      </c>
      <c r="P2377" s="161">
        <f t="shared" si="224"/>
        <v>10.970800000000001</v>
      </c>
    </row>
    <row r="2378" spans="9:16" x14ac:dyDescent="0.2">
      <c r="I2378" s="158">
        <f t="shared" si="225"/>
        <v>6</v>
      </c>
      <c r="J2378" s="158" t="str">
        <f t="shared" si="226"/>
        <v>USD</v>
      </c>
      <c r="K2378" s="158" t="str">
        <f t="shared" si="227"/>
        <v>SEK</v>
      </c>
      <c r="L2378" s="158" t="str">
        <f t="shared" si="223"/>
        <v>USDSEK45629</v>
      </c>
      <c r="M2378" s="160">
        <f t="shared" si="228"/>
        <v>45629</v>
      </c>
      <c r="N2378" s="158">
        <v>0.95129375951293771</v>
      </c>
      <c r="O2378" s="158">
        <v>11.5755</v>
      </c>
      <c r="P2378" s="161">
        <f t="shared" si="224"/>
        <v>11.011699999999999</v>
      </c>
    </row>
    <row r="2379" spans="9:16" x14ac:dyDescent="0.2">
      <c r="I2379" s="158">
        <f t="shared" si="225"/>
        <v>6</v>
      </c>
      <c r="J2379" s="158" t="str">
        <f t="shared" si="226"/>
        <v>USD</v>
      </c>
      <c r="K2379" s="158" t="str">
        <f t="shared" si="227"/>
        <v>SEK</v>
      </c>
      <c r="L2379" s="158" t="str">
        <f t="shared" si="223"/>
        <v>USDSEK45630</v>
      </c>
      <c r="M2379" s="160">
        <f t="shared" si="228"/>
        <v>45630</v>
      </c>
      <c r="N2379" s="158">
        <v>0.95310712924132679</v>
      </c>
      <c r="O2379" s="158">
        <v>11.548</v>
      </c>
      <c r="P2379" s="161">
        <f t="shared" si="224"/>
        <v>11.006500000000001</v>
      </c>
    </row>
    <row r="2380" spans="9:16" x14ac:dyDescent="0.2">
      <c r="I2380" s="158">
        <f t="shared" si="225"/>
        <v>6</v>
      </c>
      <c r="J2380" s="158" t="str">
        <f t="shared" si="226"/>
        <v>USD</v>
      </c>
      <c r="K2380" s="158" t="str">
        <f t="shared" si="227"/>
        <v>SEK</v>
      </c>
      <c r="L2380" s="158" t="str">
        <f t="shared" si="223"/>
        <v>USDSEK45631</v>
      </c>
      <c r="M2380" s="160">
        <f t="shared" si="228"/>
        <v>45631</v>
      </c>
      <c r="N2380" s="158">
        <v>0.94876660341555974</v>
      </c>
      <c r="O2380" s="158">
        <v>11.509499999999999</v>
      </c>
      <c r="P2380" s="161">
        <f t="shared" si="224"/>
        <v>10.9198</v>
      </c>
    </row>
    <row r="2381" spans="9:16" x14ac:dyDescent="0.2">
      <c r="I2381" s="158">
        <f t="shared" si="225"/>
        <v>6</v>
      </c>
      <c r="J2381" s="158" t="str">
        <f t="shared" si="226"/>
        <v>USD</v>
      </c>
      <c r="K2381" s="158" t="str">
        <f t="shared" si="227"/>
        <v>SEK</v>
      </c>
      <c r="L2381" s="158" t="str">
        <f t="shared" si="223"/>
        <v>USDSEK45632</v>
      </c>
      <c r="M2381" s="160">
        <f t="shared" si="228"/>
        <v>45632</v>
      </c>
      <c r="N2381" s="158">
        <v>0.9450902561194594</v>
      </c>
      <c r="O2381" s="158">
        <v>11.523</v>
      </c>
      <c r="P2381" s="161">
        <f t="shared" si="224"/>
        <v>10.8903</v>
      </c>
    </row>
    <row r="2382" spans="9:16" x14ac:dyDescent="0.2">
      <c r="I2382" s="158">
        <f t="shared" si="225"/>
        <v>6</v>
      </c>
      <c r="J2382" s="158" t="str">
        <f t="shared" si="226"/>
        <v>USD</v>
      </c>
      <c r="K2382" s="158" t="str">
        <f t="shared" si="227"/>
        <v>SEK</v>
      </c>
      <c r="L2382" s="158" t="str">
        <f t="shared" si="223"/>
        <v>USDSEK45633</v>
      </c>
      <c r="M2382" s="160">
        <f t="shared" si="228"/>
        <v>45633</v>
      </c>
      <c r="N2382" s="158">
        <v>0.9450902561194594</v>
      </c>
      <c r="O2382" s="158">
        <v>11.523</v>
      </c>
      <c r="P2382" s="161">
        <f t="shared" si="224"/>
        <v>10.8903</v>
      </c>
    </row>
    <row r="2383" spans="9:16" x14ac:dyDescent="0.2">
      <c r="I2383" s="158">
        <f t="shared" si="225"/>
        <v>6</v>
      </c>
      <c r="J2383" s="158" t="str">
        <f t="shared" si="226"/>
        <v>USD</v>
      </c>
      <c r="K2383" s="158" t="str">
        <f t="shared" si="227"/>
        <v>SEK</v>
      </c>
      <c r="L2383" s="158" t="str">
        <f t="shared" si="223"/>
        <v>USDSEK45634</v>
      </c>
      <c r="M2383" s="160">
        <f t="shared" si="228"/>
        <v>45634</v>
      </c>
      <c r="N2383" s="158">
        <v>0.9450902561194594</v>
      </c>
      <c r="O2383" s="158">
        <v>11.523</v>
      </c>
      <c r="P2383" s="161">
        <f t="shared" si="224"/>
        <v>10.8903</v>
      </c>
    </row>
    <row r="2384" spans="9:16" x14ac:dyDescent="0.2">
      <c r="I2384" s="158">
        <f t="shared" si="225"/>
        <v>6</v>
      </c>
      <c r="J2384" s="158" t="str">
        <f t="shared" si="226"/>
        <v>USD</v>
      </c>
      <c r="K2384" s="158" t="str">
        <f t="shared" si="227"/>
        <v>SEK</v>
      </c>
      <c r="L2384" s="158" t="str">
        <f t="shared" si="223"/>
        <v>USDSEK45635</v>
      </c>
      <c r="M2384" s="160">
        <f t="shared" si="228"/>
        <v>45635</v>
      </c>
      <c r="N2384" s="158">
        <v>0.94625283875851629</v>
      </c>
      <c r="O2384" s="158">
        <v>11.536</v>
      </c>
      <c r="P2384" s="161">
        <f t="shared" si="224"/>
        <v>10.916</v>
      </c>
    </row>
    <row r="2385" spans="9:16" x14ac:dyDescent="0.2">
      <c r="I2385" s="158">
        <f t="shared" si="225"/>
        <v>6</v>
      </c>
      <c r="J2385" s="158" t="str">
        <f t="shared" si="226"/>
        <v>USD</v>
      </c>
      <c r="K2385" s="158" t="str">
        <f t="shared" si="227"/>
        <v>SEK</v>
      </c>
      <c r="L2385" s="158" t="str">
        <f t="shared" si="223"/>
        <v>USDSEK45636</v>
      </c>
      <c r="M2385" s="160">
        <f t="shared" si="228"/>
        <v>45636</v>
      </c>
      <c r="N2385" s="158">
        <v>0.94993825401348919</v>
      </c>
      <c r="O2385" s="158">
        <v>11.5335</v>
      </c>
      <c r="P2385" s="161">
        <f t="shared" si="224"/>
        <v>10.956099999999999</v>
      </c>
    </row>
    <row r="2386" spans="9:16" x14ac:dyDescent="0.2">
      <c r="I2386" s="158">
        <f t="shared" si="225"/>
        <v>6</v>
      </c>
      <c r="J2386" s="158" t="str">
        <f t="shared" si="226"/>
        <v>USD</v>
      </c>
      <c r="K2386" s="158" t="str">
        <f t="shared" si="227"/>
        <v>SEK</v>
      </c>
      <c r="L2386" s="158" t="str">
        <f t="shared" si="223"/>
        <v>USDSEK45637</v>
      </c>
      <c r="M2386" s="160">
        <f t="shared" si="228"/>
        <v>45637</v>
      </c>
      <c r="N2386" s="158">
        <v>0.95174645474445607</v>
      </c>
      <c r="O2386" s="158">
        <v>11.516500000000001</v>
      </c>
      <c r="P2386" s="161">
        <f t="shared" si="224"/>
        <v>10.960800000000001</v>
      </c>
    </row>
    <row r="2387" spans="9:16" x14ac:dyDescent="0.2">
      <c r="I2387" s="158">
        <f t="shared" si="225"/>
        <v>6</v>
      </c>
      <c r="J2387" s="158" t="str">
        <f t="shared" si="226"/>
        <v>USD</v>
      </c>
      <c r="K2387" s="158" t="str">
        <f t="shared" si="227"/>
        <v>SEK</v>
      </c>
      <c r="L2387" s="158" t="str">
        <f t="shared" si="223"/>
        <v>USDSEK45638</v>
      </c>
      <c r="M2387" s="160">
        <f t="shared" si="228"/>
        <v>45638</v>
      </c>
      <c r="N2387" s="158">
        <v>0.95319797922028415</v>
      </c>
      <c r="O2387" s="158">
        <v>11.5</v>
      </c>
      <c r="P2387" s="161">
        <f t="shared" si="224"/>
        <v>10.9618</v>
      </c>
    </row>
    <row r="2388" spans="9:16" x14ac:dyDescent="0.2">
      <c r="I2388" s="158">
        <f t="shared" si="225"/>
        <v>6</v>
      </c>
      <c r="J2388" s="158" t="str">
        <f t="shared" si="226"/>
        <v>USD</v>
      </c>
      <c r="K2388" s="158" t="str">
        <f t="shared" si="227"/>
        <v>SEK</v>
      </c>
      <c r="L2388" s="158" t="str">
        <f t="shared" si="223"/>
        <v>USDSEK45639</v>
      </c>
      <c r="M2388" s="160">
        <f t="shared" si="228"/>
        <v>45639</v>
      </c>
      <c r="N2388" s="158">
        <v>0.95075109336375729</v>
      </c>
      <c r="O2388" s="158">
        <v>11.515000000000001</v>
      </c>
      <c r="P2388" s="161">
        <f t="shared" si="224"/>
        <v>10.947900000000001</v>
      </c>
    </row>
    <row r="2389" spans="9:16" x14ac:dyDescent="0.2">
      <c r="I2389" s="158">
        <f t="shared" si="225"/>
        <v>6</v>
      </c>
      <c r="J2389" s="158" t="str">
        <f t="shared" si="226"/>
        <v>USD</v>
      </c>
      <c r="K2389" s="158" t="str">
        <f t="shared" si="227"/>
        <v>SEK</v>
      </c>
      <c r="L2389" s="158" t="str">
        <f t="shared" si="223"/>
        <v>USDSEK45640</v>
      </c>
      <c r="M2389" s="160">
        <f t="shared" si="228"/>
        <v>45640</v>
      </c>
      <c r="N2389" s="158">
        <v>0.95075109336375729</v>
      </c>
      <c r="O2389" s="158">
        <v>11.515000000000001</v>
      </c>
      <c r="P2389" s="161">
        <f t="shared" si="224"/>
        <v>10.947900000000001</v>
      </c>
    </row>
    <row r="2390" spans="9:16" x14ac:dyDescent="0.2">
      <c r="I2390" s="158">
        <f t="shared" si="225"/>
        <v>6</v>
      </c>
      <c r="J2390" s="158" t="str">
        <f t="shared" si="226"/>
        <v>USD</v>
      </c>
      <c r="K2390" s="158" t="str">
        <f t="shared" si="227"/>
        <v>SEK</v>
      </c>
      <c r="L2390" s="158" t="str">
        <f t="shared" si="223"/>
        <v>USDSEK45641</v>
      </c>
      <c r="M2390" s="160">
        <f t="shared" si="228"/>
        <v>45641</v>
      </c>
      <c r="N2390" s="158">
        <v>0.95075109336375729</v>
      </c>
      <c r="O2390" s="158">
        <v>11.515000000000001</v>
      </c>
      <c r="P2390" s="161">
        <f t="shared" si="224"/>
        <v>10.947900000000001</v>
      </c>
    </row>
    <row r="2391" spans="9:16" x14ac:dyDescent="0.2">
      <c r="I2391" s="158">
        <f t="shared" si="225"/>
        <v>6</v>
      </c>
      <c r="J2391" s="158" t="str">
        <f t="shared" si="226"/>
        <v>USD</v>
      </c>
      <c r="K2391" s="158" t="str">
        <f t="shared" si="227"/>
        <v>SEK</v>
      </c>
      <c r="L2391" s="158" t="str">
        <f t="shared" si="223"/>
        <v>USDSEK45642</v>
      </c>
      <c r="M2391" s="160">
        <f t="shared" si="228"/>
        <v>45642</v>
      </c>
      <c r="N2391" s="158">
        <v>0.95256239283673072</v>
      </c>
      <c r="O2391" s="158">
        <v>11.4541</v>
      </c>
      <c r="P2391" s="161">
        <f t="shared" si="224"/>
        <v>10.9107</v>
      </c>
    </row>
    <row r="2392" spans="9:16" x14ac:dyDescent="0.2">
      <c r="I2392" s="158">
        <f t="shared" si="225"/>
        <v>6</v>
      </c>
      <c r="J2392" s="158" t="str">
        <f t="shared" si="226"/>
        <v>USD</v>
      </c>
      <c r="K2392" s="158" t="str">
        <f t="shared" si="227"/>
        <v>SEK</v>
      </c>
      <c r="L2392" s="158" t="str">
        <f t="shared" si="223"/>
        <v>USDSEK45643</v>
      </c>
      <c r="M2392" s="160">
        <f t="shared" si="228"/>
        <v>45643</v>
      </c>
      <c r="N2392" s="158">
        <v>0.95265313899209292</v>
      </c>
      <c r="O2392" s="158">
        <v>11.472</v>
      </c>
      <c r="P2392" s="161">
        <f t="shared" si="224"/>
        <v>10.928800000000001</v>
      </c>
    </row>
    <row r="2393" spans="9:16" x14ac:dyDescent="0.2">
      <c r="I2393" s="158">
        <f t="shared" si="225"/>
        <v>6</v>
      </c>
      <c r="J2393" s="158" t="str">
        <f t="shared" si="226"/>
        <v>USD</v>
      </c>
      <c r="K2393" s="158" t="str">
        <f t="shared" si="227"/>
        <v>SEK</v>
      </c>
      <c r="L2393" s="158" t="str">
        <f t="shared" si="223"/>
        <v>USDSEK45644</v>
      </c>
      <c r="M2393" s="160">
        <f t="shared" si="228"/>
        <v>45644</v>
      </c>
      <c r="N2393" s="158">
        <v>0.95274390243902429</v>
      </c>
      <c r="O2393" s="158">
        <v>11.4895</v>
      </c>
      <c r="P2393" s="161">
        <f t="shared" si="224"/>
        <v>10.9466</v>
      </c>
    </row>
    <row r="2394" spans="9:16" x14ac:dyDescent="0.2">
      <c r="I2394" s="158">
        <f t="shared" si="225"/>
        <v>6</v>
      </c>
      <c r="J2394" s="158" t="str">
        <f t="shared" si="226"/>
        <v>USD</v>
      </c>
      <c r="K2394" s="158" t="str">
        <f t="shared" si="227"/>
        <v>SEK</v>
      </c>
      <c r="L2394" s="158" t="str">
        <f t="shared" si="223"/>
        <v>USDSEK45645</v>
      </c>
      <c r="M2394" s="160">
        <f t="shared" si="228"/>
        <v>45645</v>
      </c>
      <c r="N2394" s="158">
        <v>0.96200096200096197</v>
      </c>
      <c r="O2394" s="158">
        <v>11.4625</v>
      </c>
      <c r="P2394" s="161">
        <f t="shared" si="224"/>
        <v>11.026899999999999</v>
      </c>
    </row>
    <row r="2395" spans="9:16" x14ac:dyDescent="0.2">
      <c r="I2395" s="158">
        <f t="shared" si="225"/>
        <v>6</v>
      </c>
      <c r="J2395" s="158" t="str">
        <f t="shared" si="226"/>
        <v>USD</v>
      </c>
      <c r="K2395" s="158" t="str">
        <f t="shared" si="227"/>
        <v>SEK</v>
      </c>
      <c r="L2395" s="158" t="str">
        <f t="shared" si="223"/>
        <v>USDSEK45646</v>
      </c>
      <c r="M2395" s="160">
        <f t="shared" si="228"/>
        <v>45646</v>
      </c>
      <c r="N2395" s="158">
        <v>0.9624639076034649</v>
      </c>
      <c r="O2395" s="158">
        <v>11.476000000000001</v>
      </c>
      <c r="P2395" s="161">
        <f t="shared" si="224"/>
        <v>11.045199999999999</v>
      </c>
    </row>
    <row r="2396" spans="9:16" x14ac:dyDescent="0.2">
      <c r="I2396" s="158">
        <f t="shared" si="225"/>
        <v>6</v>
      </c>
      <c r="J2396" s="158" t="str">
        <f t="shared" si="226"/>
        <v>USD</v>
      </c>
      <c r="K2396" s="158" t="str">
        <f t="shared" si="227"/>
        <v>SEK</v>
      </c>
      <c r="L2396" s="158" t="str">
        <f t="shared" si="223"/>
        <v>USDSEK45647</v>
      </c>
      <c r="M2396" s="160">
        <f t="shared" si="228"/>
        <v>45647</v>
      </c>
      <c r="N2396" s="158">
        <v>0.9624639076034649</v>
      </c>
      <c r="O2396" s="158">
        <v>11.476000000000001</v>
      </c>
      <c r="P2396" s="161">
        <f t="shared" si="224"/>
        <v>11.045199999999999</v>
      </c>
    </row>
    <row r="2397" spans="9:16" x14ac:dyDescent="0.2">
      <c r="I2397" s="158">
        <f t="shared" si="225"/>
        <v>6</v>
      </c>
      <c r="J2397" s="158" t="str">
        <f t="shared" si="226"/>
        <v>USD</v>
      </c>
      <c r="K2397" s="158" t="str">
        <f t="shared" si="227"/>
        <v>SEK</v>
      </c>
      <c r="L2397" s="158" t="str">
        <f t="shared" si="223"/>
        <v>USDSEK45648</v>
      </c>
      <c r="M2397" s="160">
        <f t="shared" si="228"/>
        <v>45648</v>
      </c>
      <c r="N2397" s="158">
        <v>0.9624639076034649</v>
      </c>
      <c r="O2397" s="158">
        <v>11.476000000000001</v>
      </c>
      <c r="P2397" s="161">
        <f t="shared" si="224"/>
        <v>11.045199999999999</v>
      </c>
    </row>
    <row r="2398" spans="9:16" x14ac:dyDescent="0.2">
      <c r="I2398" s="158">
        <f t="shared" si="225"/>
        <v>6</v>
      </c>
      <c r="J2398" s="158" t="str">
        <f t="shared" si="226"/>
        <v>USD</v>
      </c>
      <c r="K2398" s="158" t="str">
        <f t="shared" si="227"/>
        <v>SEK</v>
      </c>
      <c r="L2398" s="158" t="str">
        <f t="shared" si="223"/>
        <v>USDSEK45649</v>
      </c>
      <c r="M2398" s="160">
        <f t="shared" si="228"/>
        <v>45649</v>
      </c>
      <c r="N2398" s="158">
        <v>0.96218608678918516</v>
      </c>
      <c r="O2398" s="158">
        <v>11.484</v>
      </c>
      <c r="P2398" s="161">
        <f t="shared" si="224"/>
        <v>11.0497</v>
      </c>
    </row>
    <row r="2399" spans="9:16" x14ac:dyDescent="0.2">
      <c r="I2399" s="158">
        <f t="shared" si="225"/>
        <v>6</v>
      </c>
      <c r="J2399" s="158" t="str">
        <f t="shared" si="226"/>
        <v>USD</v>
      </c>
      <c r="K2399" s="158" t="str">
        <f t="shared" si="227"/>
        <v>SEK</v>
      </c>
      <c r="L2399" s="158" t="str">
        <f t="shared" si="223"/>
        <v>USDSEK45650</v>
      </c>
      <c r="M2399" s="160">
        <f t="shared" si="228"/>
        <v>45650</v>
      </c>
      <c r="N2399" s="158">
        <v>0.96200096200096197</v>
      </c>
      <c r="O2399" s="158">
        <v>11.5335</v>
      </c>
      <c r="P2399" s="161">
        <f t="shared" si="224"/>
        <v>11.0952</v>
      </c>
    </row>
    <row r="2400" spans="9:16" x14ac:dyDescent="0.2">
      <c r="I2400" s="158">
        <f t="shared" si="225"/>
        <v>6</v>
      </c>
      <c r="J2400" s="158" t="str">
        <f t="shared" si="226"/>
        <v>USD</v>
      </c>
      <c r="K2400" s="158" t="str">
        <f t="shared" si="227"/>
        <v>SEK</v>
      </c>
      <c r="L2400" s="158" t="str">
        <f t="shared" si="223"/>
        <v>USDSEK45651</v>
      </c>
      <c r="M2400" s="160">
        <f t="shared" si="228"/>
        <v>45651</v>
      </c>
      <c r="N2400" s="158">
        <v>0.96200096200096197</v>
      </c>
      <c r="O2400" s="158">
        <v>11.5335</v>
      </c>
      <c r="P2400" s="161">
        <f t="shared" si="224"/>
        <v>11.0952</v>
      </c>
    </row>
    <row r="2401" spans="9:16" x14ac:dyDescent="0.2">
      <c r="I2401" s="158">
        <f t="shared" si="225"/>
        <v>6</v>
      </c>
      <c r="J2401" s="158" t="str">
        <f t="shared" si="226"/>
        <v>USD</v>
      </c>
      <c r="K2401" s="158" t="str">
        <f t="shared" si="227"/>
        <v>SEK</v>
      </c>
      <c r="L2401" s="158" t="str">
        <f t="shared" si="223"/>
        <v>USDSEK45652</v>
      </c>
      <c r="M2401" s="160">
        <f t="shared" si="228"/>
        <v>45652</v>
      </c>
      <c r="N2401" s="158">
        <v>0.96200096200096197</v>
      </c>
      <c r="O2401" s="158">
        <v>11.5335</v>
      </c>
      <c r="P2401" s="161">
        <f t="shared" si="224"/>
        <v>11.0952</v>
      </c>
    </row>
    <row r="2402" spans="9:16" x14ac:dyDescent="0.2">
      <c r="I2402" s="158">
        <f t="shared" si="225"/>
        <v>6</v>
      </c>
      <c r="J2402" s="158" t="str">
        <f t="shared" si="226"/>
        <v>USD</v>
      </c>
      <c r="K2402" s="158" t="str">
        <f t="shared" si="227"/>
        <v>SEK</v>
      </c>
      <c r="L2402" s="158" t="str">
        <f t="shared" si="223"/>
        <v>USDSEK45653</v>
      </c>
      <c r="M2402" s="160">
        <f t="shared" si="228"/>
        <v>45653</v>
      </c>
      <c r="N2402" s="158">
        <v>0.95831336847149007</v>
      </c>
      <c r="O2402" s="158">
        <v>11.4795</v>
      </c>
      <c r="P2402" s="161">
        <f t="shared" si="224"/>
        <v>11.000999999999999</v>
      </c>
    </row>
    <row r="2403" spans="9:16" x14ac:dyDescent="0.2">
      <c r="I2403" s="158">
        <f t="shared" si="225"/>
        <v>6</v>
      </c>
      <c r="J2403" s="158" t="str">
        <f t="shared" si="226"/>
        <v>USD</v>
      </c>
      <c r="K2403" s="158" t="str">
        <f t="shared" si="227"/>
        <v>SEK</v>
      </c>
      <c r="L2403" s="158" t="str">
        <f t="shared" si="223"/>
        <v>USDSEK45654</v>
      </c>
      <c r="M2403" s="160">
        <f t="shared" si="228"/>
        <v>45654</v>
      </c>
      <c r="N2403" s="158">
        <v>0.95831336847149007</v>
      </c>
      <c r="O2403" s="158">
        <v>11.4795</v>
      </c>
      <c r="P2403" s="161">
        <f t="shared" si="224"/>
        <v>11.000999999999999</v>
      </c>
    </row>
    <row r="2404" spans="9:16" x14ac:dyDescent="0.2">
      <c r="I2404" s="158">
        <f t="shared" si="225"/>
        <v>6</v>
      </c>
      <c r="J2404" s="158" t="str">
        <f t="shared" si="226"/>
        <v>USD</v>
      </c>
      <c r="K2404" s="158" t="str">
        <f t="shared" si="227"/>
        <v>SEK</v>
      </c>
      <c r="L2404" s="158" t="str">
        <f t="shared" si="223"/>
        <v>USDSEK45655</v>
      </c>
      <c r="M2404" s="160">
        <f t="shared" si="228"/>
        <v>45655</v>
      </c>
      <c r="N2404" s="158">
        <v>0.95831336847149007</v>
      </c>
      <c r="O2404" s="158">
        <v>11.4795</v>
      </c>
      <c r="P2404" s="161">
        <f t="shared" si="224"/>
        <v>11.000999999999999</v>
      </c>
    </row>
    <row r="2405" spans="9:16" x14ac:dyDescent="0.2">
      <c r="I2405" s="158">
        <f t="shared" si="225"/>
        <v>6</v>
      </c>
      <c r="J2405" s="158" t="str">
        <f t="shared" si="226"/>
        <v>USD</v>
      </c>
      <c r="K2405" s="158" t="str">
        <f t="shared" si="227"/>
        <v>SEK</v>
      </c>
      <c r="L2405" s="158" t="str">
        <f t="shared" si="223"/>
        <v>USDSEK45656</v>
      </c>
      <c r="M2405" s="160">
        <f t="shared" si="228"/>
        <v>45656</v>
      </c>
      <c r="N2405" s="158">
        <v>0.9574875526618154</v>
      </c>
      <c r="O2405" s="158">
        <v>11.486499999999999</v>
      </c>
      <c r="P2405" s="161">
        <f t="shared" si="224"/>
        <v>10.998200000000001</v>
      </c>
    </row>
    <row r="2406" spans="9:16" x14ac:dyDescent="0.2">
      <c r="I2406" s="158">
        <f t="shared" si="225"/>
        <v>6</v>
      </c>
      <c r="J2406" s="158" t="str">
        <f t="shared" si="226"/>
        <v>USD</v>
      </c>
      <c r="K2406" s="158" t="str">
        <f t="shared" si="227"/>
        <v>SEK</v>
      </c>
      <c r="L2406" s="158" t="str">
        <f t="shared" si="223"/>
        <v>USDSEK45657</v>
      </c>
      <c r="M2406" s="160">
        <f t="shared" si="228"/>
        <v>45657</v>
      </c>
      <c r="N2406" s="158">
        <v>0.96255655019732411</v>
      </c>
      <c r="O2406" s="158">
        <v>11.459</v>
      </c>
      <c r="P2406" s="161">
        <f t="shared" si="224"/>
        <v>11.0299</v>
      </c>
    </row>
    <row r="2407" spans="9:16" x14ac:dyDescent="0.2">
      <c r="I2407" s="158">
        <f t="shared" si="225"/>
        <v>6</v>
      </c>
      <c r="J2407" s="158" t="str">
        <f t="shared" si="226"/>
        <v>USD</v>
      </c>
      <c r="K2407" s="158" t="str">
        <f t="shared" si="227"/>
        <v>SEK</v>
      </c>
      <c r="L2407" s="158" t="str">
        <f t="shared" si="223"/>
        <v>USDSEK45658</v>
      </c>
      <c r="M2407" s="160">
        <f t="shared" si="228"/>
        <v>45658</v>
      </c>
      <c r="N2407" s="158">
        <v>0.96255655019732411</v>
      </c>
      <c r="O2407" s="158">
        <v>11.459</v>
      </c>
      <c r="P2407" s="161">
        <f t="shared" si="224"/>
        <v>11.0299</v>
      </c>
    </row>
    <row r="2408" spans="9:16" x14ac:dyDescent="0.2">
      <c r="I2408" s="158">
        <f t="shared" si="225"/>
        <v>6</v>
      </c>
      <c r="J2408" s="158" t="str">
        <f t="shared" si="226"/>
        <v>USD</v>
      </c>
      <c r="K2408" s="158" t="str">
        <f t="shared" si="227"/>
        <v>SEK</v>
      </c>
      <c r="L2408" s="158" t="str">
        <f t="shared" si="223"/>
        <v>USDSEK45659</v>
      </c>
      <c r="M2408" s="160">
        <f t="shared" si="228"/>
        <v>45659</v>
      </c>
      <c r="N2408" s="158">
        <v>0.9688983625617672</v>
      </c>
      <c r="O2408" s="158">
        <v>11.4223</v>
      </c>
      <c r="P2408" s="161">
        <f t="shared" si="224"/>
        <v>11.067</v>
      </c>
    </row>
    <row r="2409" spans="9:16" x14ac:dyDescent="0.2">
      <c r="I2409" s="158">
        <f t="shared" si="225"/>
        <v>6</v>
      </c>
      <c r="J2409" s="158" t="str">
        <f t="shared" si="226"/>
        <v>USD</v>
      </c>
      <c r="K2409" s="158" t="str">
        <f t="shared" si="227"/>
        <v>SEK</v>
      </c>
      <c r="L2409" s="158" t="str">
        <f t="shared" si="223"/>
        <v>USDSEK45660</v>
      </c>
      <c r="M2409" s="160">
        <f t="shared" si="228"/>
        <v>45660</v>
      </c>
      <c r="N2409" s="158">
        <v>0.9709680551509855</v>
      </c>
      <c r="O2409" s="158">
        <v>11.439500000000001</v>
      </c>
      <c r="P2409" s="161">
        <f t="shared" si="224"/>
        <v>11.1074</v>
      </c>
    </row>
    <row r="2410" spans="9:16" x14ac:dyDescent="0.2">
      <c r="I2410" s="158">
        <f t="shared" si="225"/>
        <v>6</v>
      </c>
      <c r="J2410" s="158" t="str">
        <f t="shared" si="226"/>
        <v>USD</v>
      </c>
      <c r="K2410" s="158" t="str">
        <f t="shared" si="227"/>
        <v>SEK</v>
      </c>
      <c r="L2410" s="158" t="str">
        <f t="shared" si="223"/>
        <v>USDSEK45661</v>
      </c>
      <c r="M2410" s="160">
        <f t="shared" si="228"/>
        <v>45661</v>
      </c>
      <c r="N2410" s="158">
        <v>0.9709680551509855</v>
      </c>
      <c r="O2410" s="158">
        <v>11.439500000000001</v>
      </c>
      <c r="P2410" s="161">
        <f t="shared" si="224"/>
        <v>11.1074</v>
      </c>
    </row>
    <row r="2411" spans="9:16" x14ac:dyDescent="0.2">
      <c r="I2411" s="158">
        <f t="shared" si="225"/>
        <v>6</v>
      </c>
      <c r="J2411" s="158" t="str">
        <f t="shared" si="226"/>
        <v>USD</v>
      </c>
      <c r="K2411" s="158" t="str">
        <f t="shared" si="227"/>
        <v>SEK</v>
      </c>
      <c r="L2411" s="158" t="str">
        <f t="shared" si="223"/>
        <v>USDSEK45662</v>
      </c>
      <c r="M2411" s="160">
        <f t="shared" si="228"/>
        <v>45662</v>
      </c>
      <c r="N2411" s="158">
        <v>0.9709680551509855</v>
      </c>
      <c r="O2411" s="158">
        <v>11.439500000000001</v>
      </c>
      <c r="P2411" s="161">
        <f t="shared" si="224"/>
        <v>11.1074</v>
      </c>
    </row>
    <row r="2412" spans="9:16" x14ac:dyDescent="0.2">
      <c r="I2412" s="158">
        <f t="shared" si="225"/>
        <v>6</v>
      </c>
      <c r="J2412" s="158" t="str">
        <f t="shared" si="226"/>
        <v>USD</v>
      </c>
      <c r="K2412" s="158" t="str">
        <f t="shared" si="227"/>
        <v>SEK</v>
      </c>
      <c r="L2412" s="158" t="str">
        <f t="shared" si="223"/>
        <v>USDSEK45663</v>
      </c>
      <c r="M2412" s="160">
        <f t="shared" si="228"/>
        <v>45663</v>
      </c>
      <c r="N2412" s="158">
        <v>0.95914061001342799</v>
      </c>
      <c r="O2412" s="158">
        <v>11.464499999999999</v>
      </c>
      <c r="P2412" s="161">
        <f t="shared" si="224"/>
        <v>10.9961</v>
      </c>
    </row>
    <row r="2413" spans="9:16" x14ac:dyDescent="0.2">
      <c r="I2413" s="158">
        <f t="shared" si="225"/>
        <v>6</v>
      </c>
      <c r="J2413" s="158" t="str">
        <f t="shared" si="226"/>
        <v>USD</v>
      </c>
      <c r="K2413" s="158" t="str">
        <f t="shared" si="227"/>
        <v>SEK</v>
      </c>
      <c r="L2413" s="158" t="str">
        <f t="shared" si="223"/>
        <v>USDSEK45664</v>
      </c>
      <c r="M2413" s="160">
        <f t="shared" si="228"/>
        <v>45664</v>
      </c>
      <c r="N2413" s="158">
        <v>0.96218608678918516</v>
      </c>
      <c r="O2413" s="158">
        <v>11.475</v>
      </c>
      <c r="P2413" s="161">
        <f t="shared" si="224"/>
        <v>11.0411</v>
      </c>
    </row>
    <row r="2414" spans="9:16" x14ac:dyDescent="0.2">
      <c r="I2414" s="158">
        <f t="shared" si="225"/>
        <v>6</v>
      </c>
      <c r="J2414" s="158" t="str">
        <f t="shared" si="226"/>
        <v>USD</v>
      </c>
      <c r="K2414" s="158" t="str">
        <f t="shared" si="227"/>
        <v>SEK</v>
      </c>
      <c r="L2414" s="158" t="str">
        <f t="shared" si="223"/>
        <v>USDSEK45665</v>
      </c>
      <c r="M2414" s="160">
        <f t="shared" si="228"/>
        <v>45665</v>
      </c>
      <c r="N2414" s="158">
        <v>0.97219521679953336</v>
      </c>
      <c r="O2414" s="158">
        <v>11.512499999999999</v>
      </c>
      <c r="P2414" s="161">
        <f t="shared" si="224"/>
        <v>11.192399999999999</v>
      </c>
    </row>
    <row r="2415" spans="9:16" x14ac:dyDescent="0.2">
      <c r="I2415" s="158">
        <f t="shared" si="225"/>
        <v>6</v>
      </c>
      <c r="J2415" s="158" t="str">
        <f t="shared" si="226"/>
        <v>USD</v>
      </c>
      <c r="K2415" s="158" t="str">
        <f t="shared" si="227"/>
        <v>SEK</v>
      </c>
      <c r="L2415" s="158" t="str">
        <f t="shared" si="223"/>
        <v>USDSEK45666</v>
      </c>
      <c r="M2415" s="160">
        <f t="shared" si="228"/>
        <v>45666</v>
      </c>
      <c r="N2415" s="158">
        <v>0.97040271712760795</v>
      </c>
      <c r="O2415" s="158">
        <v>11.4945</v>
      </c>
      <c r="P2415" s="161">
        <f t="shared" si="224"/>
        <v>11.154299999999999</v>
      </c>
    </row>
    <row r="2416" spans="9:16" x14ac:dyDescent="0.2">
      <c r="I2416" s="158">
        <f t="shared" si="225"/>
        <v>6</v>
      </c>
      <c r="J2416" s="158" t="str">
        <f t="shared" si="226"/>
        <v>USD</v>
      </c>
      <c r="K2416" s="158" t="str">
        <f t="shared" si="227"/>
        <v>SEK</v>
      </c>
      <c r="L2416" s="158" t="str">
        <f t="shared" si="223"/>
        <v>USDSEK45667</v>
      </c>
      <c r="M2416" s="160">
        <f t="shared" si="228"/>
        <v>45667</v>
      </c>
      <c r="N2416" s="158">
        <v>0.97049689440993792</v>
      </c>
      <c r="O2416" s="158">
        <v>11.497</v>
      </c>
      <c r="P2416" s="161">
        <f t="shared" si="224"/>
        <v>11.1578</v>
      </c>
    </row>
    <row r="2417" spans="9:16" x14ac:dyDescent="0.2">
      <c r="I2417" s="158">
        <f t="shared" si="225"/>
        <v>6</v>
      </c>
      <c r="J2417" s="158" t="str">
        <f t="shared" si="226"/>
        <v>USD</v>
      </c>
      <c r="K2417" s="158" t="str">
        <f t="shared" si="227"/>
        <v>SEK</v>
      </c>
      <c r="L2417" s="158" t="str">
        <f t="shared" si="223"/>
        <v>USDSEK45668</v>
      </c>
      <c r="M2417" s="160">
        <f t="shared" si="228"/>
        <v>45668</v>
      </c>
      <c r="N2417" s="158">
        <v>0.97049689440993792</v>
      </c>
      <c r="O2417" s="158">
        <v>11.497</v>
      </c>
      <c r="P2417" s="161">
        <f t="shared" si="224"/>
        <v>11.1578</v>
      </c>
    </row>
    <row r="2418" spans="9:16" x14ac:dyDescent="0.2">
      <c r="I2418" s="158">
        <f t="shared" si="225"/>
        <v>6</v>
      </c>
      <c r="J2418" s="158" t="str">
        <f t="shared" si="226"/>
        <v>USD</v>
      </c>
      <c r="K2418" s="158" t="str">
        <f t="shared" si="227"/>
        <v>SEK</v>
      </c>
      <c r="L2418" s="158" t="str">
        <f t="shared" si="223"/>
        <v>USDSEK45669</v>
      </c>
      <c r="M2418" s="160">
        <f t="shared" si="228"/>
        <v>45669</v>
      </c>
      <c r="N2418" s="158">
        <v>0.97049689440993792</v>
      </c>
      <c r="O2418" s="158">
        <v>11.497</v>
      </c>
      <c r="P2418" s="161">
        <f t="shared" si="224"/>
        <v>11.1578</v>
      </c>
    </row>
    <row r="2419" spans="9:16" x14ac:dyDescent="0.2">
      <c r="I2419" s="158">
        <f t="shared" si="225"/>
        <v>6</v>
      </c>
      <c r="J2419" s="158" t="str">
        <f t="shared" si="226"/>
        <v>USD</v>
      </c>
      <c r="K2419" s="158" t="str">
        <f t="shared" si="227"/>
        <v>SEK</v>
      </c>
      <c r="L2419" s="158" t="str">
        <f t="shared" si="223"/>
        <v>USDSEK45670</v>
      </c>
      <c r="M2419" s="160">
        <f t="shared" si="228"/>
        <v>45670</v>
      </c>
      <c r="N2419" s="158">
        <v>0.98058442831927828</v>
      </c>
      <c r="O2419" s="158">
        <v>11.5055</v>
      </c>
      <c r="P2419" s="161">
        <f t="shared" si="224"/>
        <v>11.2821</v>
      </c>
    </row>
    <row r="2420" spans="9:16" x14ac:dyDescent="0.2">
      <c r="I2420" s="158">
        <f t="shared" si="225"/>
        <v>6</v>
      </c>
      <c r="J2420" s="158" t="str">
        <f t="shared" si="226"/>
        <v>USD</v>
      </c>
      <c r="K2420" s="158" t="str">
        <f t="shared" si="227"/>
        <v>SEK</v>
      </c>
      <c r="L2420" s="158" t="str">
        <f t="shared" si="223"/>
        <v>USDSEK45671</v>
      </c>
      <c r="M2420" s="160">
        <f t="shared" si="228"/>
        <v>45671</v>
      </c>
      <c r="N2420" s="158">
        <v>0.9760858955588092</v>
      </c>
      <c r="O2420" s="158">
        <v>11.512</v>
      </c>
      <c r="P2420" s="161">
        <f t="shared" si="224"/>
        <v>11.236700000000001</v>
      </c>
    </row>
    <row r="2421" spans="9:16" x14ac:dyDescent="0.2">
      <c r="I2421" s="158">
        <f t="shared" si="225"/>
        <v>6</v>
      </c>
      <c r="J2421" s="158" t="str">
        <f t="shared" si="226"/>
        <v>USD</v>
      </c>
      <c r="K2421" s="158" t="str">
        <f t="shared" si="227"/>
        <v>SEK</v>
      </c>
      <c r="L2421" s="158" t="str">
        <f t="shared" si="223"/>
        <v>USDSEK45672</v>
      </c>
      <c r="M2421" s="160">
        <f t="shared" si="228"/>
        <v>45672</v>
      </c>
      <c r="N2421" s="158">
        <v>0.970873786407767</v>
      </c>
      <c r="O2421" s="158">
        <v>11.5015</v>
      </c>
      <c r="P2421" s="161">
        <f t="shared" si="224"/>
        <v>11.166499999999999</v>
      </c>
    </row>
    <row r="2422" spans="9:16" x14ac:dyDescent="0.2">
      <c r="I2422" s="158">
        <f t="shared" si="225"/>
        <v>6</v>
      </c>
      <c r="J2422" s="158" t="str">
        <f t="shared" si="226"/>
        <v>USD</v>
      </c>
      <c r="K2422" s="158" t="str">
        <f t="shared" si="227"/>
        <v>SEK</v>
      </c>
      <c r="L2422" s="158" t="str">
        <f t="shared" si="223"/>
        <v>USDSEK45673</v>
      </c>
      <c r="M2422" s="160">
        <f t="shared" si="228"/>
        <v>45673</v>
      </c>
      <c r="N2422" s="158">
        <v>0.97352024922118385</v>
      </c>
      <c r="O2422" s="158">
        <v>11.484999999999999</v>
      </c>
      <c r="P2422" s="161">
        <f t="shared" si="224"/>
        <v>11.180899999999999</v>
      </c>
    </row>
    <row r="2423" spans="9:16" x14ac:dyDescent="0.2">
      <c r="I2423" s="158">
        <f t="shared" si="225"/>
        <v>6</v>
      </c>
      <c r="J2423" s="158" t="str">
        <f t="shared" si="226"/>
        <v>USD</v>
      </c>
      <c r="K2423" s="158" t="str">
        <f t="shared" si="227"/>
        <v>SEK</v>
      </c>
      <c r="L2423" s="158" t="str">
        <f t="shared" si="223"/>
        <v>USDSEK45674</v>
      </c>
      <c r="M2423" s="160">
        <f t="shared" si="228"/>
        <v>45674</v>
      </c>
      <c r="N2423" s="158">
        <v>0.97106234220236931</v>
      </c>
      <c r="O2423" s="158">
        <v>11.506</v>
      </c>
      <c r="P2423" s="161">
        <f t="shared" si="224"/>
        <v>11.173</v>
      </c>
    </row>
    <row r="2424" spans="9:16" x14ac:dyDescent="0.2">
      <c r="I2424" s="158">
        <f t="shared" si="225"/>
        <v>6</v>
      </c>
      <c r="J2424" s="158" t="str">
        <f t="shared" si="226"/>
        <v>USD</v>
      </c>
      <c r="K2424" s="158" t="str">
        <f t="shared" si="227"/>
        <v>SEK</v>
      </c>
      <c r="L2424" s="158" t="str">
        <f t="shared" si="223"/>
        <v>USDSEK45675</v>
      </c>
      <c r="M2424" s="160">
        <f t="shared" si="228"/>
        <v>45675</v>
      </c>
      <c r="N2424" s="158">
        <v>0.97106234220236931</v>
      </c>
      <c r="O2424" s="158">
        <v>11.506</v>
      </c>
      <c r="P2424" s="161">
        <f t="shared" si="224"/>
        <v>11.173</v>
      </c>
    </row>
    <row r="2425" spans="9:16" x14ac:dyDescent="0.2">
      <c r="I2425" s="158">
        <f t="shared" si="225"/>
        <v>6</v>
      </c>
      <c r="J2425" s="158" t="str">
        <f t="shared" si="226"/>
        <v>USD</v>
      </c>
      <c r="K2425" s="158" t="str">
        <f t="shared" si="227"/>
        <v>SEK</v>
      </c>
      <c r="L2425" s="158" t="str">
        <f t="shared" si="223"/>
        <v>USDSEK45676</v>
      </c>
      <c r="M2425" s="160">
        <f t="shared" si="228"/>
        <v>45676</v>
      </c>
      <c r="N2425" s="158">
        <v>0.97106234220236931</v>
      </c>
      <c r="O2425" s="158">
        <v>11.506</v>
      </c>
      <c r="P2425" s="161">
        <f t="shared" si="224"/>
        <v>11.173</v>
      </c>
    </row>
    <row r="2426" spans="9:16" x14ac:dyDescent="0.2">
      <c r="I2426" s="158">
        <f t="shared" si="225"/>
        <v>6</v>
      </c>
      <c r="J2426" s="158" t="str">
        <f t="shared" si="226"/>
        <v>USD</v>
      </c>
      <c r="K2426" s="158" t="str">
        <f t="shared" si="227"/>
        <v>SEK</v>
      </c>
      <c r="L2426" s="158" t="str">
        <f t="shared" si="223"/>
        <v>USDSEK45677</v>
      </c>
      <c r="M2426" s="160">
        <f t="shared" si="228"/>
        <v>45677</v>
      </c>
      <c r="N2426" s="158">
        <v>0.96936797208220238</v>
      </c>
      <c r="O2426" s="158">
        <v>11.4945</v>
      </c>
      <c r="P2426" s="161">
        <f t="shared" si="224"/>
        <v>11.1424</v>
      </c>
    </row>
    <row r="2427" spans="9:16" x14ac:dyDescent="0.2">
      <c r="I2427" s="158">
        <f t="shared" si="225"/>
        <v>6</v>
      </c>
      <c r="J2427" s="158" t="str">
        <f t="shared" si="226"/>
        <v>USD</v>
      </c>
      <c r="K2427" s="158" t="str">
        <f t="shared" si="227"/>
        <v>SEK</v>
      </c>
      <c r="L2427" s="158" t="str">
        <f t="shared" si="223"/>
        <v>USDSEK45678</v>
      </c>
      <c r="M2427" s="160">
        <f t="shared" si="228"/>
        <v>45678</v>
      </c>
      <c r="N2427" s="158">
        <v>0.96553055904219365</v>
      </c>
      <c r="O2427" s="158">
        <v>11.475</v>
      </c>
      <c r="P2427" s="161">
        <f t="shared" si="224"/>
        <v>11.079499999999999</v>
      </c>
    </row>
    <row r="2428" spans="9:16" x14ac:dyDescent="0.2">
      <c r="I2428" s="158">
        <f t="shared" si="225"/>
        <v>6</v>
      </c>
      <c r="J2428" s="158" t="str">
        <f t="shared" si="226"/>
        <v>USD</v>
      </c>
      <c r="K2428" s="158" t="str">
        <f t="shared" si="227"/>
        <v>SEK</v>
      </c>
      <c r="L2428" s="158" t="str">
        <f t="shared" si="223"/>
        <v>USDSEK45679</v>
      </c>
      <c r="M2428" s="160">
        <f t="shared" si="228"/>
        <v>45679</v>
      </c>
      <c r="N2428" s="158">
        <v>0.95757923968208369</v>
      </c>
      <c r="O2428" s="158">
        <v>11.467000000000001</v>
      </c>
      <c r="P2428" s="161">
        <f t="shared" si="224"/>
        <v>10.980600000000001</v>
      </c>
    </row>
    <row r="2429" spans="9:16" x14ac:dyDescent="0.2">
      <c r="I2429" s="158">
        <f t="shared" si="225"/>
        <v>6</v>
      </c>
      <c r="J2429" s="158" t="str">
        <f t="shared" si="226"/>
        <v>USD</v>
      </c>
      <c r="K2429" s="158" t="str">
        <f t="shared" si="227"/>
        <v>SEK</v>
      </c>
      <c r="L2429" s="158" t="str">
        <f t="shared" si="223"/>
        <v>USDSEK45680</v>
      </c>
      <c r="M2429" s="160">
        <f t="shared" si="228"/>
        <v>45680</v>
      </c>
      <c r="N2429" s="158">
        <v>0.96116878123798544</v>
      </c>
      <c r="O2429" s="158">
        <v>11.468500000000001</v>
      </c>
      <c r="P2429" s="161">
        <f t="shared" si="224"/>
        <v>11.023199999999999</v>
      </c>
    </row>
    <row r="2430" spans="9:16" x14ac:dyDescent="0.2">
      <c r="I2430" s="158">
        <f t="shared" si="225"/>
        <v>6</v>
      </c>
      <c r="J2430" s="158" t="str">
        <f t="shared" si="226"/>
        <v>USD</v>
      </c>
      <c r="K2430" s="158" t="str">
        <f t="shared" si="227"/>
        <v>SEK</v>
      </c>
      <c r="L2430" s="158" t="str">
        <f t="shared" si="223"/>
        <v>USDSEK45681</v>
      </c>
      <c r="M2430" s="160">
        <f t="shared" si="228"/>
        <v>45681</v>
      </c>
      <c r="N2430" s="158">
        <v>0.9549274255156609</v>
      </c>
      <c r="O2430" s="158">
        <v>11.459</v>
      </c>
      <c r="P2430" s="161">
        <f t="shared" si="224"/>
        <v>10.942500000000001</v>
      </c>
    </row>
    <row r="2431" spans="9:16" x14ac:dyDescent="0.2">
      <c r="I2431" s="158">
        <f t="shared" si="225"/>
        <v>6</v>
      </c>
      <c r="J2431" s="158" t="str">
        <f t="shared" si="226"/>
        <v>USD</v>
      </c>
      <c r="K2431" s="158" t="str">
        <f t="shared" si="227"/>
        <v>SEK</v>
      </c>
      <c r="L2431" s="158" t="str">
        <f t="shared" si="223"/>
        <v>USDSEK45682</v>
      </c>
      <c r="M2431" s="160">
        <f t="shared" si="228"/>
        <v>45682</v>
      </c>
      <c r="N2431" s="158">
        <v>0.9549274255156609</v>
      </c>
      <c r="O2431" s="158">
        <v>11.459</v>
      </c>
      <c r="P2431" s="161">
        <f t="shared" si="224"/>
        <v>10.942500000000001</v>
      </c>
    </row>
    <row r="2432" spans="9:16" x14ac:dyDescent="0.2">
      <c r="I2432" s="158">
        <f t="shared" si="225"/>
        <v>6</v>
      </c>
      <c r="J2432" s="158" t="str">
        <f t="shared" si="226"/>
        <v>USD</v>
      </c>
      <c r="K2432" s="158" t="str">
        <f t="shared" si="227"/>
        <v>SEK</v>
      </c>
      <c r="L2432" s="158" t="str">
        <f t="shared" si="223"/>
        <v>USDSEK45683</v>
      </c>
      <c r="M2432" s="160">
        <f t="shared" si="228"/>
        <v>45683</v>
      </c>
      <c r="N2432" s="158">
        <v>0.9549274255156609</v>
      </c>
      <c r="O2432" s="158">
        <v>11.459</v>
      </c>
      <c r="P2432" s="161">
        <f t="shared" si="224"/>
        <v>10.942500000000001</v>
      </c>
    </row>
    <row r="2433" spans="9:16" x14ac:dyDescent="0.2">
      <c r="I2433" s="158">
        <f t="shared" si="225"/>
        <v>6</v>
      </c>
      <c r="J2433" s="158" t="str">
        <f t="shared" si="226"/>
        <v>USD</v>
      </c>
      <c r="K2433" s="158" t="str">
        <f t="shared" si="227"/>
        <v>SEK</v>
      </c>
      <c r="L2433" s="158" t="str">
        <f t="shared" si="223"/>
        <v>USDSEK45684</v>
      </c>
      <c r="M2433" s="160">
        <f t="shared" si="228"/>
        <v>45684</v>
      </c>
      <c r="N2433" s="158">
        <v>0.94966761633428309</v>
      </c>
      <c r="O2433" s="158">
        <v>11.496</v>
      </c>
      <c r="P2433" s="161">
        <f t="shared" si="224"/>
        <v>10.917400000000001</v>
      </c>
    </row>
    <row r="2434" spans="9:16" x14ac:dyDescent="0.2">
      <c r="I2434" s="158">
        <f t="shared" si="225"/>
        <v>6</v>
      </c>
      <c r="J2434" s="158" t="str">
        <f t="shared" si="226"/>
        <v>USD</v>
      </c>
      <c r="K2434" s="158" t="str">
        <f t="shared" si="227"/>
        <v>SEK</v>
      </c>
      <c r="L2434" s="158" t="str">
        <f t="shared" si="223"/>
        <v>USDSEK45685</v>
      </c>
      <c r="M2434" s="160">
        <f t="shared" si="228"/>
        <v>45685</v>
      </c>
      <c r="N2434" s="158">
        <v>0.95960080606467713</v>
      </c>
      <c r="O2434" s="158">
        <v>11.478</v>
      </c>
      <c r="P2434" s="161">
        <f t="shared" si="224"/>
        <v>11.0143</v>
      </c>
    </row>
    <row r="2435" spans="9:16" x14ac:dyDescent="0.2">
      <c r="I2435" s="158">
        <f t="shared" si="225"/>
        <v>6</v>
      </c>
      <c r="J2435" s="158" t="str">
        <f t="shared" si="226"/>
        <v>USD</v>
      </c>
      <c r="K2435" s="158" t="str">
        <f t="shared" si="227"/>
        <v>SEK</v>
      </c>
      <c r="L2435" s="158" t="str">
        <f t="shared" ref="L2435:L2498" si="229">J2435&amp;K2435&amp;M2435</f>
        <v>USDSEK45686</v>
      </c>
      <c r="M2435" s="160">
        <f t="shared" si="228"/>
        <v>45686</v>
      </c>
      <c r="N2435" s="158">
        <v>0.96190842631781448</v>
      </c>
      <c r="O2435" s="158">
        <v>11.455500000000001</v>
      </c>
      <c r="P2435" s="161">
        <f t="shared" ref="P2435:P2498" si="230">ROUND(N2435*O2435,4)</f>
        <v>11.0191</v>
      </c>
    </row>
    <row r="2436" spans="9:16" x14ac:dyDescent="0.2">
      <c r="I2436" s="158">
        <f t="shared" ref="I2436:I2499" si="231">IF(M2435=$G$2,I2435+1,I2435)</f>
        <v>6</v>
      </c>
      <c r="J2436" s="158" t="str">
        <f t="shared" ref="J2436:J2499" si="232">VLOOKUP($I2436,$A:$C,2,FALSE)</f>
        <v>USD</v>
      </c>
      <c r="K2436" s="158" t="str">
        <f t="shared" ref="K2436:K2499" si="233">VLOOKUP($I2436,$A:$C,3,FALSE)</f>
        <v>SEK</v>
      </c>
      <c r="L2436" s="158" t="str">
        <f t="shared" si="229"/>
        <v>USDSEK45687</v>
      </c>
      <c r="M2436" s="160">
        <f t="shared" ref="M2436:M2499" si="234">IF(I2436=I2435,M2435+1,$G$1)</f>
        <v>45687</v>
      </c>
      <c r="N2436" s="158">
        <v>0.96126117466115546</v>
      </c>
      <c r="O2436" s="158">
        <v>11.47</v>
      </c>
      <c r="P2436" s="161">
        <f t="shared" si="230"/>
        <v>11.025700000000001</v>
      </c>
    </row>
    <row r="2437" spans="9:16" x14ac:dyDescent="0.2">
      <c r="I2437" s="158">
        <f t="shared" si="231"/>
        <v>6</v>
      </c>
      <c r="J2437" s="158" t="str">
        <f t="shared" si="232"/>
        <v>USD</v>
      </c>
      <c r="K2437" s="158" t="str">
        <f t="shared" si="233"/>
        <v>SEK</v>
      </c>
      <c r="L2437" s="158" t="str">
        <f t="shared" si="229"/>
        <v>USDSEK45688</v>
      </c>
      <c r="M2437" s="160">
        <f t="shared" si="234"/>
        <v>45688</v>
      </c>
      <c r="N2437" s="158">
        <v>0.96218608678918516</v>
      </c>
      <c r="O2437" s="158">
        <v>11.474</v>
      </c>
      <c r="P2437" s="161">
        <f t="shared" si="230"/>
        <v>11.040100000000001</v>
      </c>
    </row>
    <row r="2438" spans="9:16" x14ac:dyDescent="0.2">
      <c r="I2438" s="158">
        <f t="shared" si="231"/>
        <v>6</v>
      </c>
      <c r="J2438" s="158" t="str">
        <f t="shared" si="232"/>
        <v>USD</v>
      </c>
      <c r="K2438" s="158" t="str">
        <f t="shared" si="233"/>
        <v>SEK</v>
      </c>
      <c r="L2438" s="158" t="str">
        <f t="shared" si="229"/>
        <v>USDSEK45689</v>
      </c>
      <c r="M2438" s="160">
        <f t="shared" si="234"/>
        <v>45689</v>
      </c>
      <c r="N2438" s="158">
        <v>0.96218608678918516</v>
      </c>
      <c r="O2438" s="158">
        <v>11.474</v>
      </c>
      <c r="P2438" s="161">
        <f t="shared" si="230"/>
        <v>11.040100000000001</v>
      </c>
    </row>
    <row r="2439" spans="9:16" x14ac:dyDescent="0.2">
      <c r="I2439" s="158">
        <f t="shared" si="231"/>
        <v>6</v>
      </c>
      <c r="J2439" s="158" t="str">
        <f t="shared" si="232"/>
        <v>USD</v>
      </c>
      <c r="K2439" s="158" t="str">
        <f t="shared" si="233"/>
        <v>SEK</v>
      </c>
      <c r="L2439" s="158" t="str">
        <f t="shared" si="229"/>
        <v>USDSEK45690</v>
      </c>
      <c r="M2439" s="160">
        <f t="shared" si="234"/>
        <v>45690</v>
      </c>
      <c r="N2439" s="158">
        <v>0.96218608678918516</v>
      </c>
      <c r="O2439" s="158">
        <v>11.474</v>
      </c>
      <c r="P2439" s="161">
        <f t="shared" si="230"/>
        <v>11.040100000000001</v>
      </c>
    </row>
    <row r="2440" spans="9:16" x14ac:dyDescent="0.2">
      <c r="I2440" s="158">
        <f t="shared" si="231"/>
        <v>6</v>
      </c>
      <c r="J2440" s="158" t="str">
        <f t="shared" si="232"/>
        <v>USD</v>
      </c>
      <c r="K2440" s="158" t="str">
        <f t="shared" si="233"/>
        <v>SEK</v>
      </c>
      <c r="L2440" s="158" t="str">
        <f t="shared" si="229"/>
        <v>USDSEK45691</v>
      </c>
      <c r="M2440" s="160">
        <f t="shared" si="234"/>
        <v>45691</v>
      </c>
      <c r="N2440" s="158">
        <v>0.97333073778469914</v>
      </c>
      <c r="O2440" s="158">
        <v>11.481</v>
      </c>
      <c r="P2440" s="161">
        <f t="shared" si="230"/>
        <v>11.174799999999999</v>
      </c>
    </row>
    <row r="2441" spans="9:16" x14ac:dyDescent="0.2">
      <c r="I2441" s="158">
        <f t="shared" si="231"/>
        <v>6</v>
      </c>
      <c r="J2441" s="158" t="str">
        <f t="shared" si="232"/>
        <v>USD</v>
      </c>
      <c r="K2441" s="158" t="str">
        <f t="shared" si="233"/>
        <v>SEK</v>
      </c>
      <c r="L2441" s="158" t="str">
        <f t="shared" si="229"/>
        <v>USDSEK45692</v>
      </c>
      <c r="M2441" s="160">
        <f t="shared" si="234"/>
        <v>45692</v>
      </c>
      <c r="N2441" s="158">
        <v>0.96758587324625056</v>
      </c>
      <c r="O2441" s="158">
        <v>11.417999999999999</v>
      </c>
      <c r="P2441" s="161">
        <f t="shared" si="230"/>
        <v>11.0479</v>
      </c>
    </row>
    <row r="2442" spans="9:16" x14ac:dyDescent="0.2">
      <c r="I2442" s="158">
        <f t="shared" si="231"/>
        <v>6</v>
      </c>
      <c r="J2442" s="158" t="str">
        <f t="shared" si="232"/>
        <v>USD</v>
      </c>
      <c r="K2442" s="158" t="str">
        <f t="shared" si="233"/>
        <v>SEK</v>
      </c>
      <c r="L2442" s="158" t="str">
        <f t="shared" si="229"/>
        <v>USDSEK45693</v>
      </c>
      <c r="M2442" s="160">
        <f t="shared" si="234"/>
        <v>45693</v>
      </c>
      <c r="N2442" s="158">
        <v>0.95950873152945693</v>
      </c>
      <c r="O2442" s="158">
        <v>11.3583</v>
      </c>
      <c r="P2442" s="161">
        <f t="shared" si="230"/>
        <v>10.898400000000001</v>
      </c>
    </row>
    <row r="2443" spans="9:16" x14ac:dyDescent="0.2">
      <c r="I2443" s="158">
        <f t="shared" si="231"/>
        <v>6</v>
      </c>
      <c r="J2443" s="158" t="str">
        <f t="shared" si="232"/>
        <v>USD</v>
      </c>
      <c r="K2443" s="158" t="str">
        <f t="shared" si="233"/>
        <v>SEK</v>
      </c>
      <c r="L2443" s="158" t="str">
        <f t="shared" si="229"/>
        <v>USDSEK45694</v>
      </c>
      <c r="M2443" s="160">
        <f t="shared" si="234"/>
        <v>45694</v>
      </c>
      <c r="N2443" s="158">
        <v>0.96525096525096521</v>
      </c>
      <c r="O2443" s="158">
        <v>11.321</v>
      </c>
      <c r="P2443" s="161">
        <f t="shared" si="230"/>
        <v>10.9276</v>
      </c>
    </row>
    <row r="2444" spans="9:16" x14ac:dyDescent="0.2">
      <c r="I2444" s="158">
        <f t="shared" si="231"/>
        <v>6</v>
      </c>
      <c r="J2444" s="158" t="str">
        <f t="shared" si="232"/>
        <v>USD</v>
      </c>
      <c r="K2444" s="158" t="str">
        <f t="shared" si="233"/>
        <v>SEK</v>
      </c>
      <c r="L2444" s="158" t="str">
        <f t="shared" si="229"/>
        <v>USDSEK45695</v>
      </c>
      <c r="M2444" s="160">
        <f t="shared" si="234"/>
        <v>45695</v>
      </c>
      <c r="N2444" s="158">
        <v>0.96366965404259408</v>
      </c>
      <c r="O2444" s="158">
        <v>11.2865</v>
      </c>
      <c r="P2444" s="161">
        <f t="shared" si="230"/>
        <v>10.8765</v>
      </c>
    </row>
    <row r="2445" spans="9:16" x14ac:dyDescent="0.2">
      <c r="I2445" s="158">
        <f t="shared" si="231"/>
        <v>6</v>
      </c>
      <c r="J2445" s="158" t="str">
        <f t="shared" si="232"/>
        <v>USD</v>
      </c>
      <c r="K2445" s="158" t="str">
        <f t="shared" si="233"/>
        <v>SEK</v>
      </c>
      <c r="L2445" s="158" t="str">
        <f t="shared" si="229"/>
        <v>USDSEK45696</v>
      </c>
      <c r="M2445" s="160">
        <f t="shared" si="234"/>
        <v>45696</v>
      </c>
      <c r="N2445" s="158">
        <v>0.96366965404259408</v>
      </c>
      <c r="O2445" s="158">
        <v>11.2865</v>
      </c>
      <c r="P2445" s="161">
        <f t="shared" si="230"/>
        <v>10.8765</v>
      </c>
    </row>
    <row r="2446" spans="9:16" x14ac:dyDescent="0.2">
      <c r="I2446" s="158">
        <f t="shared" si="231"/>
        <v>6</v>
      </c>
      <c r="J2446" s="158" t="str">
        <f t="shared" si="232"/>
        <v>USD</v>
      </c>
      <c r="K2446" s="158" t="str">
        <f t="shared" si="233"/>
        <v>SEK</v>
      </c>
      <c r="L2446" s="158" t="str">
        <f t="shared" si="229"/>
        <v>USDSEK45697</v>
      </c>
      <c r="M2446" s="160">
        <f t="shared" si="234"/>
        <v>45697</v>
      </c>
      <c r="N2446" s="158">
        <v>0.96366965404259408</v>
      </c>
      <c r="O2446" s="158">
        <v>11.2865</v>
      </c>
      <c r="P2446" s="161">
        <f t="shared" si="230"/>
        <v>10.8765</v>
      </c>
    </row>
    <row r="2447" spans="9:16" x14ac:dyDescent="0.2">
      <c r="I2447" s="158">
        <f t="shared" si="231"/>
        <v>6</v>
      </c>
      <c r="J2447" s="158" t="str">
        <f t="shared" si="232"/>
        <v>USD</v>
      </c>
      <c r="K2447" s="158" t="str">
        <f t="shared" si="233"/>
        <v>SEK</v>
      </c>
      <c r="L2447" s="158" t="str">
        <f t="shared" si="229"/>
        <v>USDSEK45698</v>
      </c>
      <c r="M2447" s="160">
        <f t="shared" si="234"/>
        <v>45698</v>
      </c>
      <c r="N2447" s="158">
        <v>0.96899224806201545</v>
      </c>
      <c r="O2447" s="158">
        <v>11.2765</v>
      </c>
      <c r="P2447" s="161">
        <f t="shared" si="230"/>
        <v>10.9268</v>
      </c>
    </row>
    <row r="2448" spans="9:16" x14ac:dyDescent="0.2">
      <c r="I2448" s="158">
        <f t="shared" si="231"/>
        <v>6</v>
      </c>
      <c r="J2448" s="158" t="str">
        <f t="shared" si="232"/>
        <v>USD</v>
      </c>
      <c r="K2448" s="158" t="str">
        <f t="shared" si="233"/>
        <v>SEK</v>
      </c>
      <c r="L2448" s="158" t="str">
        <f t="shared" si="229"/>
        <v>USDSEK45699</v>
      </c>
      <c r="M2448" s="160">
        <f t="shared" si="234"/>
        <v>45699</v>
      </c>
      <c r="N2448" s="158">
        <v>0.96861681518791165</v>
      </c>
      <c r="O2448" s="158">
        <v>11.2525</v>
      </c>
      <c r="P2448" s="161">
        <f t="shared" si="230"/>
        <v>10.8994</v>
      </c>
    </row>
    <row r="2449" spans="9:16" x14ac:dyDescent="0.2">
      <c r="I2449" s="158">
        <f t="shared" si="231"/>
        <v>6</v>
      </c>
      <c r="J2449" s="158" t="str">
        <f t="shared" si="232"/>
        <v>USD</v>
      </c>
      <c r="K2449" s="158" t="str">
        <f t="shared" si="233"/>
        <v>SEK</v>
      </c>
      <c r="L2449" s="158" t="str">
        <f t="shared" si="229"/>
        <v>USDSEK45700</v>
      </c>
      <c r="M2449" s="160">
        <f t="shared" si="234"/>
        <v>45700</v>
      </c>
      <c r="N2449" s="158">
        <v>0.96432015429122475</v>
      </c>
      <c r="O2449" s="158">
        <v>11.2895</v>
      </c>
      <c r="P2449" s="161">
        <f t="shared" si="230"/>
        <v>10.886699999999999</v>
      </c>
    </row>
    <row r="2450" spans="9:16" x14ac:dyDescent="0.2">
      <c r="I2450" s="158">
        <f t="shared" si="231"/>
        <v>6</v>
      </c>
      <c r="J2450" s="158" t="str">
        <f t="shared" si="232"/>
        <v>USD</v>
      </c>
      <c r="K2450" s="158" t="str">
        <f t="shared" si="233"/>
        <v>SEK</v>
      </c>
      <c r="L2450" s="158" t="str">
        <f t="shared" si="229"/>
        <v>USDSEK45701</v>
      </c>
      <c r="M2450" s="160">
        <f t="shared" si="234"/>
        <v>45701</v>
      </c>
      <c r="N2450" s="158">
        <v>0.9624639076034649</v>
      </c>
      <c r="O2450" s="158">
        <v>11.281499999999999</v>
      </c>
      <c r="P2450" s="161">
        <f t="shared" si="230"/>
        <v>10.858000000000001</v>
      </c>
    </row>
    <row r="2451" spans="9:16" x14ac:dyDescent="0.2">
      <c r="I2451" s="158">
        <f t="shared" si="231"/>
        <v>6</v>
      </c>
      <c r="J2451" s="158" t="str">
        <f t="shared" si="232"/>
        <v>USD</v>
      </c>
      <c r="K2451" s="158" t="str">
        <f t="shared" si="233"/>
        <v>SEK</v>
      </c>
      <c r="L2451" s="158" t="str">
        <f t="shared" si="229"/>
        <v>USDSEK45702</v>
      </c>
      <c r="M2451" s="160">
        <f t="shared" si="234"/>
        <v>45702</v>
      </c>
      <c r="N2451" s="158">
        <v>0.95438060698606597</v>
      </c>
      <c r="O2451" s="158">
        <v>11.2445</v>
      </c>
      <c r="P2451" s="161">
        <f t="shared" si="230"/>
        <v>10.7315</v>
      </c>
    </row>
    <row r="2452" spans="9:16" x14ac:dyDescent="0.2">
      <c r="I2452" s="158">
        <f t="shared" si="231"/>
        <v>6</v>
      </c>
      <c r="J2452" s="158" t="str">
        <f t="shared" si="232"/>
        <v>USD</v>
      </c>
      <c r="K2452" s="158" t="str">
        <f t="shared" si="233"/>
        <v>SEK</v>
      </c>
      <c r="L2452" s="158" t="str">
        <f t="shared" si="229"/>
        <v>USDSEK45703</v>
      </c>
      <c r="M2452" s="160">
        <f t="shared" si="234"/>
        <v>45703</v>
      </c>
      <c r="N2452" s="158">
        <v>0.95438060698606597</v>
      </c>
      <c r="O2452" s="158">
        <v>11.2445</v>
      </c>
      <c r="P2452" s="161">
        <f t="shared" si="230"/>
        <v>10.7315</v>
      </c>
    </row>
    <row r="2453" spans="9:16" x14ac:dyDescent="0.2">
      <c r="I2453" s="158">
        <f t="shared" si="231"/>
        <v>6</v>
      </c>
      <c r="J2453" s="158" t="str">
        <f t="shared" si="232"/>
        <v>USD</v>
      </c>
      <c r="K2453" s="158" t="str">
        <f t="shared" si="233"/>
        <v>SEK</v>
      </c>
      <c r="L2453" s="158" t="str">
        <f t="shared" si="229"/>
        <v>USDSEK45704</v>
      </c>
      <c r="M2453" s="160">
        <f t="shared" si="234"/>
        <v>45704</v>
      </c>
      <c r="N2453" s="158">
        <v>0.95438060698606597</v>
      </c>
      <c r="O2453" s="158">
        <v>11.2445</v>
      </c>
      <c r="P2453" s="161">
        <f t="shared" si="230"/>
        <v>10.7315</v>
      </c>
    </row>
    <row r="2454" spans="9:16" x14ac:dyDescent="0.2">
      <c r="I2454" s="158">
        <f t="shared" si="231"/>
        <v>6</v>
      </c>
      <c r="J2454" s="158" t="str">
        <f t="shared" si="232"/>
        <v>USD</v>
      </c>
      <c r="K2454" s="158" t="str">
        <f t="shared" si="233"/>
        <v>SEK</v>
      </c>
      <c r="L2454" s="158" t="str">
        <f t="shared" si="229"/>
        <v>USDSEK45705</v>
      </c>
      <c r="M2454" s="160">
        <f t="shared" si="234"/>
        <v>45705</v>
      </c>
      <c r="N2454" s="158">
        <v>0.95483624558388247</v>
      </c>
      <c r="O2454" s="158">
        <v>11.215999999999999</v>
      </c>
      <c r="P2454" s="161">
        <f t="shared" si="230"/>
        <v>10.7094</v>
      </c>
    </row>
    <row r="2455" spans="9:16" x14ac:dyDescent="0.2">
      <c r="I2455" s="158">
        <f t="shared" si="231"/>
        <v>6</v>
      </c>
      <c r="J2455" s="158" t="str">
        <f t="shared" si="232"/>
        <v>USD</v>
      </c>
      <c r="K2455" s="158" t="str">
        <f t="shared" si="233"/>
        <v>SEK</v>
      </c>
      <c r="L2455" s="158" t="str">
        <f t="shared" si="229"/>
        <v>USDSEK45706</v>
      </c>
      <c r="M2455" s="160">
        <f t="shared" si="234"/>
        <v>45706</v>
      </c>
      <c r="N2455" s="158">
        <v>0.95721259691777549</v>
      </c>
      <c r="O2455" s="158">
        <v>11.211499999999999</v>
      </c>
      <c r="P2455" s="161">
        <f t="shared" si="230"/>
        <v>10.7318</v>
      </c>
    </row>
    <row r="2456" spans="9:16" x14ac:dyDescent="0.2">
      <c r="I2456" s="158">
        <f t="shared" si="231"/>
        <v>6</v>
      </c>
      <c r="J2456" s="158" t="str">
        <f t="shared" si="232"/>
        <v>USD</v>
      </c>
      <c r="K2456" s="158" t="str">
        <f t="shared" si="233"/>
        <v>SEK</v>
      </c>
      <c r="L2456" s="158" t="str">
        <f t="shared" si="229"/>
        <v>USDSEK45707</v>
      </c>
      <c r="M2456" s="160">
        <f t="shared" si="234"/>
        <v>45707</v>
      </c>
      <c r="N2456" s="158">
        <v>0.9584052137243626</v>
      </c>
      <c r="O2456" s="158">
        <v>11.214</v>
      </c>
      <c r="P2456" s="161">
        <f t="shared" si="230"/>
        <v>10.7476</v>
      </c>
    </row>
    <row r="2457" spans="9:16" x14ac:dyDescent="0.2">
      <c r="I2457" s="158">
        <f t="shared" si="231"/>
        <v>6</v>
      </c>
      <c r="J2457" s="158" t="str">
        <f t="shared" si="232"/>
        <v>USD</v>
      </c>
      <c r="K2457" s="158" t="str">
        <f t="shared" si="233"/>
        <v>SEK</v>
      </c>
      <c r="L2457" s="158" t="str">
        <f t="shared" si="229"/>
        <v>USDSEK45708</v>
      </c>
      <c r="M2457" s="160">
        <f t="shared" si="234"/>
        <v>45708</v>
      </c>
      <c r="N2457" s="158">
        <v>0.95757923968208369</v>
      </c>
      <c r="O2457" s="158">
        <v>11.166</v>
      </c>
      <c r="P2457" s="161">
        <f t="shared" si="230"/>
        <v>10.692299999999999</v>
      </c>
    </row>
    <row r="2458" spans="9:16" x14ac:dyDescent="0.2">
      <c r="I2458" s="158">
        <f t="shared" si="231"/>
        <v>6</v>
      </c>
      <c r="J2458" s="158" t="str">
        <f t="shared" si="232"/>
        <v>USD</v>
      </c>
      <c r="K2458" s="158" t="str">
        <f t="shared" si="233"/>
        <v>SEK</v>
      </c>
      <c r="L2458" s="158" t="str">
        <f t="shared" si="229"/>
        <v>USDSEK45709</v>
      </c>
      <c r="M2458" s="160">
        <f t="shared" si="234"/>
        <v>45709</v>
      </c>
      <c r="N2458" s="158">
        <v>0.95556617295747737</v>
      </c>
      <c r="O2458" s="158">
        <v>11.1425</v>
      </c>
      <c r="P2458" s="161">
        <f t="shared" si="230"/>
        <v>10.647399999999999</v>
      </c>
    </row>
    <row r="2459" spans="9:16" x14ac:dyDescent="0.2">
      <c r="I2459" s="158">
        <f t="shared" si="231"/>
        <v>6</v>
      </c>
      <c r="J2459" s="158" t="str">
        <f t="shared" si="232"/>
        <v>USD</v>
      </c>
      <c r="K2459" s="158" t="str">
        <f t="shared" si="233"/>
        <v>SEK</v>
      </c>
      <c r="L2459" s="158" t="str">
        <f t="shared" si="229"/>
        <v>USDSEK45710</v>
      </c>
      <c r="M2459" s="160">
        <f t="shared" si="234"/>
        <v>45710</v>
      </c>
      <c r="N2459" s="158">
        <v>0.95556617295747737</v>
      </c>
      <c r="O2459" s="158">
        <v>11.1425</v>
      </c>
      <c r="P2459" s="161">
        <f t="shared" si="230"/>
        <v>10.647399999999999</v>
      </c>
    </row>
    <row r="2460" spans="9:16" x14ac:dyDescent="0.2">
      <c r="I2460" s="158">
        <f t="shared" si="231"/>
        <v>6</v>
      </c>
      <c r="J2460" s="158" t="str">
        <f t="shared" si="232"/>
        <v>USD</v>
      </c>
      <c r="K2460" s="158" t="str">
        <f t="shared" si="233"/>
        <v>SEK</v>
      </c>
      <c r="L2460" s="158" t="str">
        <f t="shared" si="229"/>
        <v>USDSEK45711</v>
      </c>
      <c r="M2460" s="160">
        <f t="shared" si="234"/>
        <v>45711</v>
      </c>
      <c r="N2460" s="158">
        <v>0.95556617295747737</v>
      </c>
      <c r="O2460" s="158">
        <v>11.1425</v>
      </c>
      <c r="P2460" s="161">
        <f t="shared" si="230"/>
        <v>10.647399999999999</v>
      </c>
    </row>
    <row r="2461" spans="9:16" x14ac:dyDescent="0.2">
      <c r="I2461" s="158">
        <f t="shared" si="231"/>
        <v>6</v>
      </c>
      <c r="J2461" s="158" t="str">
        <f t="shared" si="232"/>
        <v>USD</v>
      </c>
      <c r="K2461" s="158" t="str">
        <f t="shared" si="233"/>
        <v>SEK</v>
      </c>
      <c r="L2461" s="158" t="str">
        <f t="shared" si="229"/>
        <v>USDSEK45712</v>
      </c>
      <c r="M2461" s="160">
        <f t="shared" si="234"/>
        <v>45712</v>
      </c>
      <c r="N2461" s="158">
        <v>0.95547487101089246</v>
      </c>
      <c r="O2461" s="158">
        <v>11.153</v>
      </c>
      <c r="P2461" s="161">
        <f t="shared" si="230"/>
        <v>10.6564</v>
      </c>
    </row>
    <row r="2462" spans="9:16" x14ac:dyDescent="0.2">
      <c r="I2462" s="158">
        <f t="shared" si="231"/>
        <v>6</v>
      </c>
      <c r="J2462" s="158" t="str">
        <f t="shared" si="232"/>
        <v>USD</v>
      </c>
      <c r="K2462" s="158" t="str">
        <f t="shared" si="233"/>
        <v>SEK</v>
      </c>
      <c r="L2462" s="158" t="str">
        <f t="shared" si="229"/>
        <v>USDSEK45713</v>
      </c>
      <c r="M2462" s="160">
        <f t="shared" si="234"/>
        <v>45713</v>
      </c>
      <c r="N2462" s="158">
        <v>0.95265313899209292</v>
      </c>
      <c r="O2462" s="158">
        <v>11.1455</v>
      </c>
      <c r="P2462" s="161">
        <f t="shared" si="230"/>
        <v>10.617800000000001</v>
      </c>
    </row>
    <row r="2463" spans="9:16" x14ac:dyDescent="0.2">
      <c r="I2463" s="158">
        <f t="shared" si="231"/>
        <v>6</v>
      </c>
      <c r="J2463" s="158" t="str">
        <f t="shared" si="232"/>
        <v>USD</v>
      </c>
      <c r="K2463" s="158" t="str">
        <f t="shared" si="233"/>
        <v>SEK</v>
      </c>
      <c r="L2463" s="158" t="str">
        <f t="shared" si="229"/>
        <v>USDSEK45714</v>
      </c>
      <c r="M2463" s="160">
        <f t="shared" si="234"/>
        <v>45714</v>
      </c>
      <c r="N2463" s="158">
        <v>0.95356155239820739</v>
      </c>
      <c r="O2463" s="158">
        <v>11.143000000000001</v>
      </c>
      <c r="P2463" s="161">
        <f t="shared" si="230"/>
        <v>10.625500000000001</v>
      </c>
    </row>
    <row r="2464" spans="9:16" x14ac:dyDescent="0.2">
      <c r="I2464" s="158">
        <f t="shared" si="231"/>
        <v>6</v>
      </c>
      <c r="J2464" s="158" t="str">
        <f t="shared" si="232"/>
        <v>USD</v>
      </c>
      <c r="K2464" s="158" t="str">
        <f t="shared" si="233"/>
        <v>SEK</v>
      </c>
      <c r="L2464" s="158" t="str">
        <f t="shared" si="229"/>
        <v>USDSEK45715</v>
      </c>
      <c r="M2464" s="160">
        <f t="shared" si="234"/>
        <v>45715</v>
      </c>
      <c r="N2464" s="158">
        <v>0.95447169991409753</v>
      </c>
      <c r="O2464" s="158">
        <v>11.159000000000001</v>
      </c>
      <c r="P2464" s="161">
        <f t="shared" si="230"/>
        <v>10.6509</v>
      </c>
    </row>
    <row r="2465" spans="9:16" x14ac:dyDescent="0.2">
      <c r="I2465" s="158">
        <f t="shared" si="231"/>
        <v>6</v>
      </c>
      <c r="J2465" s="158" t="str">
        <f t="shared" si="232"/>
        <v>USD</v>
      </c>
      <c r="K2465" s="158" t="str">
        <f t="shared" si="233"/>
        <v>SEK</v>
      </c>
      <c r="L2465" s="158" t="str">
        <f t="shared" si="229"/>
        <v>USDSEK45716</v>
      </c>
      <c r="M2465" s="160">
        <f t="shared" si="234"/>
        <v>45716</v>
      </c>
      <c r="N2465" s="158">
        <v>0.96052252425319384</v>
      </c>
      <c r="O2465" s="158">
        <v>11.188000000000001</v>
      </c>
      <c r="P2465" s="161">
        <f t="shared" si="230"/>
        <v>10.7463</v>
      </c>
    </row>
    <row r="2466" spans="9:16" x14ac:dyDescent="0.2">
      <c r="I2466" s="158">
        <f t="shared" si="231"/>
        <v>6</v>
      </c>
      <c r="J2466" s="158" t="str">
        <f t="shared" si="232"/>
        <v>USD</v>
      </c>
      <c r="K2466" s="158" t="str">
        <f t="shared" si="233"/>
        <v>SEK</v>
      </c>
      <c r="L2466" s="158" t="str">
        <f t="shared" si="229"/>
        <v>USDSEK45717</v>
      </c>
      <c r="M2466" s="160">
        <f t="shared" si="234"/>
        <v>45717</v>
      </c>
      <c r="N2466" s="158">
        <v>0.96052252425319384</v>
      </c>
      <c r="O2466" s="158">
        <v>11.188000000000001</v>
      </c>
      <c r="P2466" s="161">
        <f t="shared" si="230"/>
        <v>10.7463</v>
      </c>
    </row>
    <row r="2467" spans="9:16" x14ac:dyDescent="0.2">
      <c r="I2467" s="158">
        <f t="shared" si="231"/>
        <v>6</v>
      </c>
      <c r="J2467" s="158" t="str">
        <f t="shared" si="232"/>
        <v>USD</v>
      </c>
      <c r="K2467" s="158" t="str">
        <f t="shared" si="233"/>
        <v>SEK</v>
      </c>
      <c r="L2467" s="158" t="str">
        <f t="shared" si="229"/>
        <v>USDSEK45718</v>
      </c>
      <c r="M2467" s="160">
        <f t="shared" si="234"/>
        <v>45718</v>
      </c>
      <c r="N2467" s="158">
        <v>0.96052252425319384</v>
      </c>
      <c r="O2467" s="158">
        <v>11.188000000000001</v>
      </c>
      <c r="P2467" s="161">
        <f t="shared" si="230"/>
        <v>10.7463</v>
      </c>
    </row>
    <row r="2468" spans="9:16" x14ac:dyDescent="0.2">
      <c r="I2468" s="158">
        <f t="shared" si="231"/>
        <v>6</v>
      </c>
      <c r="J2468" s="158" t="str">
        <f t="shared" si="232"/>
        <v>USD</v>
      </c>
      <c r="K2468" s="158" t="str">
        <f t="shared" si="233"/>
        <v>SEK</v>
      </c>
      <c r="L2468" s="158" t="str">
        <f t="shared" si="229"/>
        <v>USDSEK45719</v>
      </c>
      <c r="M2468" s="160">
        <f t="shared" si="234"/>
        <v>45719</v>
      </c>
      <c r="N2468" s="158">
        <v>0.95556617295747737</v>
      </c>
      <c r="O2468" s="158">
        <v>11.15</v>
      </c>
      <c r="P2468" s="161">
        <f t="shared" si="230"/>
        <v>10.6546</v>
      </c>
    </row>
    <row r="2469" spans="9:16" x14ac:dyDescent="0.2">
      <c r="I2469" s="158">
        <f t="shared" si="231"/>
        <v>6</v>
      </c>
      <c r="J2469" s="158" t="str">
        <f t="shared" si="232"/>
        <v>USD</v>
      </c>
      <c r="K2469" s="158" t="str">
        <f t="shared" si="233"/>
        <v>SEK</v>
      </c>
      <c r="L2469" s="158" t="str">
        <f t="shared" si="229"/>
        <v>USDSEK45720</v>
      </c>
      <c r="M2469" s="160">
        <f t="shared" si="234"/>
        <v>45720</v>
      </c>
      <c r="N2469" s="158">
        <v>0.94723879890120288</v>
      </c>
      <c r="O2469" s="158">
        <v>11.099500000000001</v>
      </c>
      <c r="P2469" s="161">
        <f t="shared" si="230"/>
        <v>10.5139</v>
      </c>
    </row>
    <row r="2470" spans="9:16" x14ac:dyDescent="0.2">
      <c r="I2470" s="158">
        <f t="shared" si="231"/>
        <v>6</v>
      </c>
      <c r="J2470" s="158" t="str">
        <f t="shared" si="232"/>
        <v>USD</v>
      </c>
      <c r="K2470" s="158" t="str">
        <f t="shared" si="233"/>
        <v>SEK</v>
      </c>
      <c r="L2470" s="158" t="str">
        <f t="shared" si="229"/>
        <v>USDSEK45721</v>
      </c>
      <c r="M2470" s="160">
        <f t="shared" si="234"/>
        <v>45721</v>
      </c>
      <c r="N2470" s="158">
        <v>0.93510379652141395</v>
      </c>
      <c r="O2470" s="158">
        <v>11.012499999999999</v>
      </c>
      <c r="P2470" s="161">
        <f t="shared" si="230"/>
        <v>10.297800000000001</v>
      </c>
    </row>
    <row r="2471" spans="9:16" x14ac:dyDescent="0.2">
      <c r="I2471" s="158">
        <f t="shared" si="231"/>
        <v>6</v>
      </c>
      <c r="J2471" s="158" t="str">
        <f t="shared" si="232"/>
        <v>USD</v>
      </c>
      <c r="K2471" s="158" t="str">
        <f t="shared" si="233"/>
        <v>SEK</v>
      </c>
      <c r="L2471" s="158" t="str">
        <f t="shared" si="229"/>
        <v>USDSEK45722</v>
      </c>
      <c r="M2471" s="160">
        <f t="shared" si="234"/>
        <v>45722</v>
      </c>
      <c r="N2471" s="158">
        <v>0.92626898851426465</v>
      </c>
      <c r="O2471" s="158">
        <v>10.962</v>
      </c>
      <c r="P2471" s="161">
        <f t="shared" si="230"/>
        <v>10.1538</v>
      </c>
    </row>
    <row r="2472" spans="9:16" x14ac:dyDescent="0.2">
      <c r="I2472" s="158">
        <f t="shared" si="231"/>
        <v>6</v>
      </c>
      <c r="J2472" s="158" t="str">
        <f t="shared" si="232"/>
        <v>USD</v>
      </c>
      <c r="K2472" s="158" t="str">
        <f t="shared" si="233"/>
        <v>SEK</v>
      </c>
      <c r="L2472" s="158" t="str">
        <f t="shared" si="229"/>
        <v>USDSEK45723</v>
      </c>
      <c r="M2472" s="160">
        <f t="shared" si="234"/>
        <v>45723</v>
      </c>
      <c r="N2472" s="158">
        <v>0.9210647508519848</v>
      </c>
      <c r="O2472" s="158">
        <v>10.971500000000001</v>
      </c>
      <c r="P2472" s="161">
        <f t="shared" si="230"/>
        <v>10.105499999999999</v>
      </c>
    </row>
    <row r="2473" spans="9:16" x14ac:dyDescent="0.2">
      <c r="I2473" s="158">
        <f t="shared" si="231"/>
        <v>6</v>
      </c>
      <c r="J2473" s="158" t="str">
        <f t="shared" si="232"/>
        <v>USD</v>
      </c>
      <c r="K2473" s="158" t="str">
        <f t="shared" si="233"/>
        <v>SEK</v>
      </c>
      <c r="L2473" s="158" t="str">
        <f t="shared" si="229"/>
        <v>USDSEK45724</v>
      </c>
      <c r="M2473" s="160">
        <f t="shared" si="234"/>
        <v>45724</v>
      </c>
      <c r="N2473" s="158">
        <v>0.9210647508519848</v>
      </c>
      <c r="O2473" s="158">
        <v>10.971500000000001</v>
      </c>
      <c r="P2473" s="161">
        <f t="shared" si="230"/>
        <v>10.105499999999999</v>
      </c>
    </row>
    <row r="2474" spans="9:16" x14ac:dyDescent="0.2">
      <c r="I2474" s="158">
        <f t="shared" si="231"/>
        <v>6</v>
      </c>
      <c r="J2474" s="158" t="str">
        <f t="shared" si="232"/>
        <v>USD</v>
      </c>
      <c r="K2474" s="158" t="str">
        <f t="shared" si="233"/>
        <v>SEK</v>
      </c>
      <c r="L2474" s="158" t="str">
        <f t="shared" si="229"/>
        <v>USDSEK45725</v>
      </c>
      <c r="M2474" s="160">
        <f t="shared" si="234"/>
        <v>45725</v>
      </c>
      <c r="N2474" s="158">
        <v>0.9210647508519848</v>
      </c>
      <c r="O2474" s="158">
        <v>10.971500000000001</v>
      </c>
      <c r="P2474" s="161">
        <f t="shared" si="230"/>
        <v>10.105499999999999</v>
      </c>
    </row>
    <row r="2475" spans="9:16" x14ac:dyDescent="0.2">
      <c r="I2475" s="158">
        <f t="shared" si="231"/>
        <v>6</v>
      </c>
      <c r="J2475" s="158" t="str">
        <f t="shared" si="232"/>
        <v>USD</v>
      </c>
      <c r="K2475" s="158" t="str">
        <f t="shared" si="233"/>
        <v>SEK</v>
      </c>
      <c r="L2475" s="158" t="str">
        <f t="shared" si="229"/>
        <v>USDSEK45726</v>
      </c>
      <c r="M2475" s="160">
        <f t="shared" si="234"/>
        <v>45726</v>
      </c>
      <c r="N2475" s="158">
        <v>0.9220839096357768</v>
      </c>
      <c r="O2475" s="158">
        <v>10.9695</v>
      </c>
      <c r="P2475" s="161">
        <f t="shared" si="230"/>
        <v>10.114800000000001</v>
      </c>
    </row>
    <row r="2476" spans="9:16" x14ac:dyDescent="0.2">
      <c r="I2476" s="158">
        <f t="shared" si="231"/>
        <v>6</v>
      </c>
      <c r="J2476" s="158" t="str">
        <f t="shared" si="232"/>
        <v>USD</v>
      </c>
      <c r="K2476" s="158" t="str">
        <f t="shared" si="233"/>
        <v>SEK</v>
      </c>
      <c r="L2476" s="158" t="str">
        <f t="shared" si="229"/>
        <v>USDSEK45727</v>
      </c>
      <c r="M2476" s="160">
        <f t="shared" si="234"/>
        <v>45727</v>
      </c>
      <c r="N2476" s="158">
        <v>0.9164222873900294</v>
      </c>
      <c r="O2476" s="158">
        <v>10.9815</v>
      </c>
      <c r="P2476" s="161">
        <f t="shared" si="230"/>
        <v>10.063700000000001</v>
      </c>
    </row>
    <row r="2477" spans="9:16" x14ac:dyDescent="0.2">
      <c r="I2477" s="158">
        <f t="shared" si="231"/>
        <v>6</v>
      </c>
      <c r="J2477" s="158" t="str">
        <f t="shared" si="232"/>
        <v>USD</v>
      </c>
      <c r="K2477" s="158" t="str">
        <f t="shared" si="233"/>
        <v>SEK</v>
      </c>
      <c r="L2477" s="158" t="str">
        <f t="shared" si="229"/>
        <v>USDSEK45728</v>
      </c>
      <c r="M2477" s="160">
        <f t="shared" si="234"/>
        <v>45728</v>
      </c>
      <c r="N2477" s="158">
        <v>0.91861106007716331</v>
      </c>
      <c r="O2477" s="158">
        <v>10.9765</v>
      </c>
      <c r="P2477" s="161">
        <f t="shared" si="230"/>
        <v>10.0831</v>
      </c>
    </row>
    <row r="2478" spans="9:16" x14ac:dyDescent="0.2">
      <c r="I2478" s="158">
        <f t="shared" si="231"/>
        <v>6</v>
      </c>
      <c r="J2478" s="158" t="str">
        <f t="shared" si="232"/>
        <v>USD</v>
      </c>
      <c r="K2478" s="158" t="str">
        <f t="shared" si="233"/>
        <v>SEK</v>
      </c>
      <c r="L2478" s="158" t="str">
        <f t="shared" si="229"/>
        <v>USDSEK45729</v>
      </c>
      <c r="M2478" s="160">
        <f t="shared" si="234"/>
        <v>45729</v>
      </c>
      <c r="N2478" s="158">
        <v>0.92336103416435833</v>
      </c>
      <c r="O2478" s="158">
        <v>11.07</v>
      </c>
      <c r="P2478" s="161">
        <f t="shared" si="230"/>
        <v>10.2216</v>
      </c>
    </row>
    <row r="2479" spans="9:16" x14ac:dyDescent="0.2">
      <c r="I2479" s="158">
        <f t="shared" si="231"/>
        <v>6</v>
      </c>
      <c r="J2479" s="158" t="str">
        <f t="shared" si="232"/>
        <v>USD</v>
      </c>
      <c r="K2479" s="158" t="str">
        <f t="shared" si="233"/>
        <v>SEK</v>
      </c>
      <c r="L2479" s="158" t="str">
        <f t="shared" si="229"/>
        <v>USDSEK45730</v>
      </c>
      <c r="M2479" s="160">
        <f t="shared" si="234"/>
        <v>45730</v>
      </c>
      <c r="N2479" s="158">
        <v>0.91835797593902102</v>
      </c>
      <c r="O2479" s="158">
        <v>11.053800000000001</v>
      </c>
      <c r="P2479" s="161">
        <f t="shared" si="230"/>
        <v>10.151300000000001</v>
      </c>
    </row>
    <row r="2480" spans="9:16" x14ac:dyDescent="0.2">
      <c r="I2480" s="158">
        <f t="shared" si="231"/>
        <v>6</v>
      </c>
      <c r="J2480" s="158" t="str">
        <f t="shared" si="232"/>
        <v>USD</v>
      </c>
      <c r="K2480" s="158" t="str">
        <f t="shared" si="233"/>
        <v>SEK</v>
      </c>
      <c r="L2480" s="158" t="str">
        <f t="shared" si="229"/>
        <v>USDSEK45731</v>
      </c>
      <c r="M2480" s="160">
        <f t="shared" si="234"/>
        <v>45731</v>
      </c>
      <c r="N2480" s="158">
        <v>0.91835797593902102</v>
      </c>
      <c r="O2480" s="158">
        <v>11.053800000000001</v>
      </c>
      <c r="P2480" s="161">
        <f t="shared" si="230"/>
        <v>10.151300000000001</v>
      </c>
    </row>
    <row r="2481" spans="9:16" x14ac:dyDescent="0.2">
      <c r="I2481" s="158">
        <f t="shared" si="231"/>
        <v>6</v>
      </c>
      <c r="J2481" s="158" t="str">
        <f t="shared" si="232"/>
        <v>USD</v>
      </c>
      <c r="K2481" s="158" t="str">
        <f t="shared" si="233"/>
        <v>SEK</v>
      </c>
      <c r="L2481" s="158" t="str">
        <f t="shared" si="229"/>
        <v>USDSEK45732</v>
      </c>
      <c r="M2481" s="160">
        <f t="shared" si="234"/>
        <v>45732</v>
      </c>
      <c r="N2481" s="158">
        <v>0.91835797593902102</v>
      </c>
      <c r="O2481" s="158">
        <v>11.053800000000001</v>
      </c>
      <c r="P2481" s="161">
        <f t="shared" si="230"/>
        <v>10.151300000000001</v>
      </c>
    </row>
    <row r="2482" spans="9:16" x14ac:dyDescent="0.2">
      <c r="I2482" s="158">
        <f t="shared" si="231"/>
        <v>6</v>
      </c>
      <c r="J2482" s="158" t="str">
        <f t="shared" si="232"/>
        <v>USD</v>
      </c>
      <c r="K2482" s="158" t="str">
        <f t="shared" si="233"/>
        <v>SEK</v>
      </c>
      <c r="L2482" s="158" t="str">
        <f t="shared" si="229"/>
        <v>USDSEK45733</v>
      </c>
      <c r="M2482" s="160">
        <f t="shared" si="234"/>
        <v>45733</v>
      </c>
      <c r="N2482" s="158">
        <v>0.91717875813996141</v>
      </c>
      <c r="O2482" s="158">
        <v>11.022500000000001</v>
      </c>
      <c r="P2482" s="161">
        <f t="shared" si="230"/>
        <v>10.1096</v>
      </c>
    </row>
    <row r="2483" spans="9:16" x14ac:dyDescent="0.2">
      <c r="I2483" s="158">
        <f t="shared" si="231"/>
        <v>6</v>
      </c>
      <c r="J2483" s="158" t="str">
        <f t="shared" si="232"/>
        <v>USD</v>
      </c>
      <c r="K2483" s="158" t="str">
        <f t="shared" si="233"/>
        <v>SEK</v>
      </c>
      <c r="L2483" s="158" t="str">
        <f t="shared" si="229"/>
        <v>USDSEK45734</v>
      </c>
      <c r="M2483" s="160">
        <f t="shared" si="234"/>
        <v>45734</v>
      </c>
      <c r="N2483" s="158">
        <v>0.91591866642242159</v>
      </c>
      <c r="O2483" s="158">
        <v>10.997</v>
      </c>
      <c r="P2483" s="161">
        <f t="shared" si="230"/>
        <v>10.0724</v>
      </c>
    </row>
    <row r="2484" spans="9:16" x14ac:dyDescent="0.2">
      <c r="I2484" s="158">
        <f t="shared" si="231"/>
        <v>6</v>
      </c>
      <c r="J2484" s="158" t="str">
        <f t="shared" si="232"/>
        <v>USD</v>
      </c>
      <c r="K2484" s="158" t="str">
        <f t="shared" si="233"/>
        <v>SEK</v>
      </c>
      <c r="L2484" s="158" t="str">
        <f t="shared" si="229"/>
        <v>USDSEK45735</v>
      </c>
      <c r="M2484" s="160">
        <f t="shared" si="234"/>
        <v>45735</v>
      </c>
      <c r="N2484" s="158">
        <v>0.91768376617417646</v>
      </c>
      <c r="O2484" s="158">
        <v>11.0025</v>
      </c>
      <c r="P2484" s="161">
        <f t="shared" si="230"/>
        <v>10.0968</v>
      </c>
    </row>
    <row r="2485" spans="9:16" x14ac:dyDescent="0.2">
      <c r="I2485" s="158">
        <f t="shared" si="231"/>
        <v>6</v>
      </c>
      <c r="J2485" s="158" t="str">
        <f t="shared" si="232"/>
        <v>USD</v>
      </c>
      <c r="K2485" s="158" t="str">
        <f t="shared" si="233"/>
        <v>SEK</v>
      </c>
      <c r="L2485" s="158" t="str">
        <f t="shared" si="229"/>
        <v>USDSEK45736</v>
      </c>
      <c r="M2485" s="160">
        <f t="shared" si="234"/>
        <v>45736</v>
      </c>
      <c r="N2485" s="158">
        <v>0.9231053263177329</v>
      </c>
      <c r="O2485" s="158">
        <v>11.029500000000001</v>
      </c>
      <c r="P2485" s="161">
        <f t="shared" si="230"/>
        <v>10.1814</v>
      </c>
    </row>
    <row r="2486" spans="9:16" x14ac:dyDescent="0.2">
      <c r="I2486" s="158">
        <f t="shared" si="231"/>
        <v>6</v>
      </c>
      <c r="J2486" s="158" t="str">
        <f t="shared" si="232"/>
        <v>USD</v>
      </c>
      <c r="K2486" s="158" t="str">
        <f t="shared" si="233"/>
        <v>SEK</v>
      </c>
      <c r="L2486" s="158" t="str">
        <f t="shared" si="229"/>
        <v>USDSEK45737</v>
      </c>
      <c r="M2486" s="160">
        <f t="shared" si="234"/>
        <v>45737</v>
      </c>
      <c r="N2486" s="158">
        <v>0.92361688371663431</v>
      </c>
      <c r="O2486" s="158">
        <v>10.933</v>
      </c>
      <c r="P2486" s="161">
        <f t="shared" si="230"/>
        <v>10.097899999999999</v>
      </c>
    </row>
    <row r="2487" spans="9:16" x14ac:dyDescent="0.2">
      <c r="I2487" s="158">
        <f t="shared" si="231"/>
        <v>6</v>
      </c>
      <c r="J2487" s="158" t="str">
        <f t="shared" si="232"/>
        <v>USD</v>
      </c>
      <c r="K2487" s="158" t="str">
        <f t="shared" si="233"/>
        <v>SEK</v>
      </c>
      <c r="L2487" s="158" t="str">
        <f t="shared" si="229"/>
        <v>USDSEK45738</v>
      </c>
      <c r="M2487" s="160">
        <f t="shared" si="234"/>
        <v>45738</v>
      </c>
      <c r="N2487" s="158">
        <v>0.92361688371663431</v>
      </c>
      <c r="O2487" s="158">
        <v>10.933</v>
      </c>
      <c r="P2487" s="161">
        <f t="shared" si="230"/>
        <v>10.097899999999999</v>
      </c>
    </row>
    <row r="2488" spans="9:16" x14ac:dyDescent="0.2">
      <c r="I2488" s="158">
        <f t="shared" si="231"/>
        <v>6</v>
      </c>
      <c r="J2488" s="158" t="str">
        <f t="shared" si="232"/>
        <v>USD</v>
      </c>
      <c r="K2488" s="158" t="str">
        <f t="shared" si="233"/>
        <v>SEK</v>
      </c>
      <c r="L2488" s="158" t="str">
        <f t="shared" si="229"/>
        <v>USDSEK45739</v>
      </c>
      <c r="M2488" s="160">
        <f t="shared" si="234"/>
        <v>45739</v>
      </c>
      <c r="N2488" s="158">
        <v>0.92361688371663431</v>
      </c>
      <c r="O2488" s="158">
        <v>10.933</v>
      </c>
      <c r="P2488" s="161">
        <f t="shared" si="230"/>
        <v>10.097899999999999</v>
      </c>
    </row>
    <row r="2489" spans="9:16" x14ac:dyDescent="0.2">
      <c r="I2489" s="158">
        <f t="shared" si="231"/>
        <v>6</v>
      </c>
      <c r="J2489" s="158" t="str">
        <f t="shared" si="232"/>
        <v>USD</v>
      </c>
      <c r="K2489" s="158" t="str">
        <f t="shared" si="233"/>
        <v>SEK</v>
      </c>
      <c r="L2489" s="158" t="str">
        <f t="shared" si="229"/>
        <v>USDSEK45740</v>
      </c>
      <c r="M2489" s="160">
        <f t="shared" si="234"/>
        <v>45740</v>
      </c>
      <c r="N2489" s="158">
        <v>0.92387287509238725</v>
      </c>
      <c r="O2489" s="158">
        <v>10.957000000000001</v>
      </c>
      <c r="P2489" s="161">
        <f t="shared" si="230"/>
        <v>10.1229</v>
      </c>
    </row>
    <row r="2490" spans="9:16" x14ac:dyDescent="0.2">
      <c r="I2490" s="158">
        <f t="shared" si="231"/>
        <v>6</v>
      </c>
      <c r="J2490" s="158" t="str">
        <f t="shared" si="232"/>
        <v>USD</v>
      </c>
      <c r="K2490" s="158" t="str">
        <f t="shared" si="233"/>
        <v>SEK</v>
      </c>
      <c r="L2490" s="158" t="str">
        <f t="shared" si="229"/>
        <v>USDSEK45741</v>
      </c>
      <c r="M2490" s="160">
        <f t="shared" si="234"/>
        <v>45741</v>
      </c>
      <c r="N2490" s="158">
        <v>0.92378752886836024</v>
      </c>
      <c r="O2490" s="158">
        <v>10.797499999999999</v>
      </c>
      <c r="P2490" s="161">
        <f t="shared" si="230"/>
        <v>9.9746000000000006</v>
      </c>
    </row>
    <row r="2491" spans="9:16" x14ac:dyDescent="0.2">
      <c r="I2491" s="158">
        <f t="shared" si="231"/>
        <v>6</v>
      </c>
      <c r="J2491" s="158" t="str">
        <f t="shared" si="232"/>
        <v>USD</v>
      </c>
      <c r="K2491" s="158" t="str">
        <f t="shared" si="233"/>
        <v>SEK</v>
      </c>
      <c r="L2491" s="158" t="str">
        <f t="shared" si="229"/>
        <v>USDSEK45742</v>
      </c>
      <c r="M2491" s="160">
        <f t="shared" si="234"/>
        <v>45742</v>
      </c>
      <c r="N2491" s="158">
        <v>0.9269558769002596</v>
      </c>
      <c r="O2491" s="158">
        <v>10.839499999999999</v>
      </c>
      <c r="P2491" s="161">
        <f t="shared" si="230"/>
        <v>10.047700000000001</v>
      </c>
    </row>
    <row r="2492" spans="9:16" x14ac:dyDescent="0.2">
      <c r="I2492" s="158">
        <f t="shared" si="231"/>
        <v>6</v>
      </c>
      <c r="J2492" s="158" t="str">
        <f t="shared" si="232"/>
        <v>USD</v>
      </c>
      <c r="K2492" s="158" t="str">
        <f t="shared" si="233"/>
        <v>SEK</v>
      </c>
      <c r="L2492" s="158" t="str">
        <f t="shared" si="229"/>
        <v>USDSEK45743</v>
      </c>
      <c r="M2492" s="160">
        <f t="shared" si="234"/>
        <v>45743</v>
      </c>
      <c r="N2492" s="158">
        <v>0.92721372276309688</v>
      </c>
      <c r="O2492" s="158">
        <v>10.823499999999999</v>
      </c>
      <c r="P2492" s="161">
        <f t="shared" si="230"/>
        <v>10.0357</v>
      </c>
    </row>
    <row r="2493" spans="9:16" x14ac:dyDescent="0.2">
      <c r="I2493" s="158">
        <f t="shared" si="231"/>
        <v>6</v>
      </c>
      <c r="J2493" s="158" t="str">
        <f t="shared" si="232"/>
        <v>USD</v>
      </c>
      <c r="K2493" s="158" t="str">
        <f t="shared" si="233"/>
        <v>SEK</v>
      </c>
      <c r="L2493" s="158" t="str">
        <f t="shared" si="229"/>
        <v>USDSEK45744</v>
      </c>
      <c r="M2493" s="160">
        <f t="shared" si="234"/>
        <v>45744</v>
      </c>
      <c r="N2493" s="158">
        <v>0.92618319903676938</v>
      </c>
      <c r="O2493" s="158">
        <v>10.82</v>
      </c>
      <c r="P2493" s="161">
        <f t="shared" si="230"/>
        <v>10.0213</v>
      </c>
    </row>
    <row r="2494" spans="9:16" x14ac:dyDescent="0.2">
      <c r="I2494" s="158">
        <f t="shared" si="231"/>
        <v>6</v>
      </c>
      <c r="J2494" s="158" t="str">
        <f t="shared" si="232"/>
        <v>USD</v>
      </c>
      <c r="K2494" s="158" t="str">
        <f t="shared" si="233"/>
        <v>SEK</v>
      </c>
      <c r="L2494" s="158" t="str">
        <f t="shared" si="229"/>
        <v>USDSEK45745</v>
      </c>
      <c r="M2494" s="160">
        <f t="shared" si="234"/>
        <v>45745</v>
      </c>
      <c r="N2494" s="158">
        <v>0.92618319903676938</v>
      </c>
      <c r="O2494" s="158">
        <v>10.82</v>
      </c>
      <c r="P2494" s="161">
        <f t="shared" si="230"/>
        <v>10.0213</v>
      </c>
    </row>
    <row r="2495" spans="9:16" x14ac:dyDescent="0.2">
      <c r="I2495" s="158">
        <f t="shared" si="231"/>
        <v>6</v>
      </c>
      <c r="J2495" s="158" t="str">
        <f t="shared" si="232"/>
        <v>USD</v>
      </c>
      <c r="K2495" s="158" t="str">
        <f t="shared" si="233"/>
        <v>SEK</v>
      </c>
      <c r="L2495" s="158" t="str">
        <f t="shared" si="229"/>
        <v>USDSEK45746</v>
      </c>
      <c r="M2495" s="160">
        <f t="shared" si="234"/>
        <v>45746</v>
      </c>
      <c r="N2495" s="158">
        <v>0.92618319903676938</v>
      </c>
      <c r="O2495" s="158">
        <v>10.82</v>
      </c>
      <c r="P2495" s="161">
        <f t="shared" si="230"/>
        <v>10.0213</v>
      </c>
    </row>
    <row r="2496" spans="9:16" x14ac:dyDescent="0.2">
      <c r="I2496" s="158">
        <f t="shared" si="231"/>
        <v>6</v>
      </c>
      <c r="J2496" s="158" t="str">
        <f t="shared" si="232"/>
        <v>USD</v>
      </c>
      <c r="K2496" s="158" t="str">
        <f t="shared" si="233"/>
        <v>SEK</v>
      </c>
      <c r="L2496" s="158" t="str">
        <f t="shared" si="229"/>
        <v>USDSEK45747</v>
      </c>
      <c r="M2496" s="160">
        <f t="shared" si="234"/>
        <v>45747</v>
      </c>
      <c r="N2496" s="158">
        <v>0.92464170134073054</v>
      </c>
      <c r="O2496" s="158">
        <v>10.849</v>
      </c>
      <c r="P2496" s="161">
        <f t="shared" si="230"/>
        <v>10.0314</v>
      </c>
    </row>
    <row r="2497" spans="9:16" x14ac:dyDescent="0.2">
      <c r="I2497" s="158">
        <f t="shared" si="231"/>
        <v>6</v>
      </c>
      <c r="J2497" s="158" t="str">
        <f t="shared" si="232"/>
        <v>USD</v>
      </c>
      <c r="K2497" s="158" t="str">
        <f t="shared" si="233"/>
        <v>SEK</v>
      </c>
      <c r="L2497" s="158" t="str">
        <f t="shared" si="229"/>
        <v>USDSEK45748</v>
      </c>
      <c r="M2497" s="160">
        <f t="shared" si="234"/>
        <v>45748</v>
      </c>
      <c r="N2497" s="158">
        <v>0.9269558769002596</v>
      </c>
      <c r="O2497" s="158">
        <v>10.816000000000001</v>
      </c>
      <c r="P2497" s="161">
        <f t="shared" si="230"/>
        <v>10.026</v>
      </c>
    </row>
    <row r="2498" spans="9:16" x14ac:dyDescent="0.2">
      <c r="I2498" s="158">
        <f t="shared" si="231"/>
        <v>6</v>
      </c>
      <c r="J2498" s="158" t="str">
        <f t="shared" si="232"/>
        <v>USD</v>
      </c>
      <c r="K2498" s="158" t="str">
        <f t="shared" si="233"/>
        <v>SEK</v>
      </c>
      <c r="L2498" s="158" t="str">
        <f t="shared" si="229"/>
        <v>USDSEK45749</v>
      </c>
      <c r="M2498" s="160">
        <f t="shared" si="234"/>
        <v>45749</v>
      </c>
      <c r="N2498" s="158">
        <v>0.9256687957048968</v>
      </c>
      <c r="O2498" s="158">
        <v>10.763999999999999</v>
      </c>
      <c r="P2498" s="161">
        <f t="shared" si="230"/>
        <v>9.9639000000000006</v>
      </c>
    </row>
    <row r="2499" spans="9:16" x14ac:dyDescent="0.2">
      <c r="I2499" s="158">
        <f t="shared" si="231"/>
        <v>6</v>
      </c>
      <c r="J2499" s="158" t="str">
        <f t="shared" si="232"/>
        <v>USD</v>
      </c>
      <c r="K2499" s="158" t="str">
        <f t="shared" si="233"/>
        <v>SEK</v>
      </c>
      <c r="L2499" s="158" t="str">
        <f t="shared" ref="L2499:L2562" si="235">J2499&amp;K2499&amp;M2499</f>
        <v>USDSEK45750</v>
      </c>
      <c r="M2499" s="160">
        <f t="shared" si="234"/>
        <v>45750</v>
      </c>
      <c r="N2499" s="158">
        <v>0.90114445345588901</v>
      </c>
      <c r="O2499" s="158">
        <v>10.720499999999999</v>
      </c>
      <c r="P2499" s="161">
        <f t="shared" ref="P2499:P2562" si="236">ROUND(N2499*O2499,4)</f>
        <v>9.6607000000000003</v>
      </c>
    </row>
    <row r="2500" spans="9:16" x14ac:dyDescent="0.2">
      <c r="I2500" s="158">
        <f t="shared" ref="I2500:I2563" si="237">IF(M2499=$G$2,I2499+1,I2499)</f>
        <v>6</v>
      </c>
      <c r="J2500" s="158" t="str">
        <f t="shared" ref="J2500:J2563" si="238">VLOOKUP($I2500,$A:$C,2,FALSE)</f>
        <v>USD</v>
      </c>
      <c r="K2500" s="158" t="str">
        <f t="shared" ref="K2500:K2563" si="239">VLOOKUP($I2500,$A:$C,3,FALSE)</f>
        <v>SEK</v>
      </c>
      <c r="L2500" s="158" t="str">
        <f t="shared" si="235"/>
        <v>USDSEK45751</v>
      </c>
      <c r="M2500" s="160">
        <f t="shared" ref="M2500:M2563" si="240">IF(I2500=I2499,M2499+1,$G$1)</f>
        <v>45751</v>
      </c>
      <c r="N2500" s="158">
        <v>0.90440444966989242</v>
      </c>
      <c r="O2500" s="158">
        <v>10.974</v>
      </c>
      <c r="P2500" s="161">
        <f t="shared" si="236"/>
        <v>9.9248999999999992</v>
      </c>
    </row>
    <row r="2501" spans="9:16" x14ac:dyDescent="0.2">
      <c r="I2501" s="158">
        <f t="shared" si="237"/>
        <v>6</v>
      </c>
      <c r="J2501" s="158" t="str">
        <f t="shared" si="238"/>
        <v>USD</v>
      </c>
      <c r="K2501" s="158" t="str">
        <f t="shared" si="239"/>
        <v>SEK</v>
      </c>
      <c r="L2501" s="158" t="str">
        <f t="shared" si="235"/>
        <v>USDSEK45752</v>
      </c>
      <c r="M2501" s="160">
        <f t="shared" si="240"/>
        <v>45752</v>
      </c>
      <c r="N2501" s="158">
        <v>0.90440444966989242</v>
      </c>
      <c r="O2501" s="158">
        <v>10.974</v>
      </c>
      <c r="P2501" s="161">
        <f t="shared" si="236"/>
        <v>9.9248999999999992</v>
      </c>
    </row>
    <row r="2502" spans="9:16" x14ac:dyDescent="0.2">
      <c r="I2502" s="158">
        <f t="shared" si="237"/>
        <v>6</v>
      </c>
      <c r="J2502" s="158" t="str">
        <f t="shared" si="238"/>
        <v>USD</v>
      </c>
      <c r="K2502" s="158" t="str">
        <f t="shared" si="239"/>
        <v>SEK</v>
      </c>
      <c r="L2502" s="158" t="str">
        <f t="shared" si="235"/>
        <v>USDSEK45753</v>
      </c>
      <c r="M2502" s="160">
        <f t="shared" si="240"/>
        <v>45753</v>
      </c>
      <c r="N2502" s="158">
        <v>0.90440444966989242</v>
      </c>
      <c r="O2502" s="158">
        <v>10.974</v>
      </c>
      <c r="P2502" s="161">
        <f t="shared" si="236"/>
        <v>9.9248999999999992</v>
      </c>
    </row>
    <row r="2503" spans="9:16" x14ac:dyDescent="0.2">
      <c r="I2503" s="158">
        <f t="shared" si="237"/>
        <v>6</v>
      </c>
      <c r="J2503" s="158" t="str">
        <f t="shared" si="238"/>
        <v>USD</v>
      </c>
      <c r="K2503" s="158" t="str">
        <f t="shared" si="239"/>
        <v>SEK</v>
      </c>
      <c r="L2503" s="158" t="str">
        <f t="shared" si="235"/>
        <v>USDSEK45754</v>
      </c>
      <c r="M2503" s="160">
        <f t="shared" si="240"/>
        <v>45754</v>
      </c>
      <c r="N2503" s="158">
        <v>0.91182638825567608</v>
      </c>
      <c r="O2503" s="158">
        <v>11.077999999999999</v>
      </c>
      <c r="P2503" s="161">
        <f t="shared" si="236"/>
        <v>10.1012</v>
      </c>
    </row>
    <row r="2504" spans="9:16" x14ac:dyDescent="0.2">
      <c r="I2504" s="158">
        <f t="shared" si="237"/>
        <v>6</v>
      </c>
      <c r="J2504" s="158" t="str">
        <f t="shared" si="238"/>
        <v>USD</v>
      </c>
      <c r="K2504" s="158" t="str">
        <f t="shared" si="239"/>
        <v>SEK</v>
      </c>
      <c r="L2504" s="158" t="str">
        <f t="shared" si="235"/>
        <v>USDSEK45755</v>
      </c>
      <c r="M2504" s="160">
        <f t="shared" si="240"/>
        <v>45755</v>
      </c>
      <c r="N2504" s="158">
        <v>0.91324200913242015</v>
      </c>
      <c r="O2504" s="158">
        <v>10.977499999999999</v>
      </c>
      <c r="P2504" s="161">
        <f t="shared" si="236"/>
        <v>10.0251</v>
      </c>
    </row>
    <row r="2505" spans="9:16" x14ac:dyDescent="0.2">
      <c r="I2505" s="158">
        <f t="shared" si="237"/>
        <v>6</v>
      </c>
      <c r="J2505" s="158" t="str">
        <f t="shared" si="238"/>
        <v>USD</v>
      </c>
      <c r="K2505" s="158" t="str">
        <f t="shared" si="239"/>
        <v>SEK</v>
      </c>
      <c r="L2505" s="158" t="str">
        <f t="shared" si="235"/>
        <v>USDSEK45756</v>
      </c>
      <c r="M2505" s="160">
        <f t="shared" si="240"/>
        <v>45756</v>
      </c>
      <c r="N2505" s="158">
        <v>0.90538705296514255</v>
      </c>
      <c r="O2505" s="158">
        <v>11.0715</v>
      </c>
      <c r="P2505" s="161">
        <f t="shared" si="236"/>
        <v>10.023999999999999</v>
      </c>
    </row>
    <row r="2506" spans="9:16" x14ac:dyDescent="0.2">
      <c r="I2506" s="158">
        <f t="shared" si="237"/>
        <v>6</v>
      </c>
      <c r="J2506" s="158" t="str">
        <f t="shared" si="238"/>
        <v>USD</v>
      </c>
      <c r="K2506" s="158" t="str">
        <f t="shared" si="239"/>
        <v>SEK</v>
      </c>
      <c r="L2506" s="158" t="str">
        <f t="shared" si="235"/>
        <v>USDSEK45757</v>
      </c>
      <c r="M2506" s="160">
        <f t="shared" si="240"/>
        <v>45757</v>
      </c>
      <c r="N2506" s="158">
        <v>0.90236419418877456</v>
      </c>
      <c r="O2506" s="158">
        <v>11.019</v>
      </c>
      <c r="P2506" s="161">
        <f t="shared" si="236"/>
        <v>9.9431999999999992</v>
      </c>
    </row>
    <row r="2507" spans="9:16" x14ac:dyDescent="0.2">
      <c r="I2507" s="158">
        <f t="shared" si="237"/>
        <v>6</v>
      </c>
      <c r="J2507" s="158" t="str">
        <f t="shared" si="238"/>
        <v>USD</v>
      </c>
      <c r="K2507" s="158" t="str">
        <f t="shared" si="239"/>
        <v>SEK</v>
      </c>
      <c r="L2507" s="158" t="str">
        <f t="shared" si="235"/>
        <v>USDSEK45758</v>
      </c>
      <c r="M2507" s="160">
        <f t="shared" si="240"/>
        <v>45758</v>
      </c>
      <c r="N2507" s="158">
        <v>0.88136788295434509</v>
      </c>
      <c r="O2507" s="158">
        <v>11.1198</v>
      </c>
      <c r="P2507" s="161">
        <f t="shared" si="236"/>
        <v>9.8005999999999993</v>
      </c>
    </row>
    <row r="2508" spans="9:16" x14ac:dyDescent="0.2">
      <c r="I2508" s="158">
        <f t="shared" si="237"/>
        <v>6</v>
      </c>
      <c r="J2508" s="158" t="str">
        <f t="shared" si="238"/>
        <v>USD</v>
      </c>
      <c r="K2508" s="158" t="str">
        <f t="shared" si="239"/>
        <v>SEK</v>
      </c>
      <c r="L2508" s="158" t="str">
        <f t="shared" si="235"/>
        <v>USDSEK45759</v>
      </c>
      <c r="M2508" s="160">
        <f t="shared" si="240"/>
        <v>45759</v>
      </c>
      <c r="N2508" s="158">
        <v>0.88136788295434509</v>
      </c>
      <c r="O2508" s="158">
        <v>11.1198</v>
      </c>
      <c r="P2508" s="161">
        <f t="shared" si="236"/>
        <v>9.8005999999999993</v>
      </c>
    </row>
    <row r="2509" spans="9:16" x14ac:dyDescent="0.2">
      <c r="I2509" s="158">
        <f t="shared" si="237"/>
        <v>6</v>
      </c>
      <c r="J2509" s="158" t="str">
        <f t="shared" si="238"/>
        <v>USD</v>
      </c>
      <c r="K2509" s="158" t="str">
        <f t="shared" si="239"/>
        <v>SEK</v>
      </c>
      <c r="L2509" s="158" t="str">
        <f t="shared" si="235"/>
        <v>USDSEK45760</v>
      </c>
      <c r="M2509" s="160">
        <f t="shared" si="240"/>
        <v>45760</v>
      </c>
      <c r="N2509" s="158">
        <v>0.88136788295434509</v>
      </c>
      <c r="O2509" s="158">
        <v>11.1198</v>
      </c>
      <c r="P2509" s="161">
        <f t="shared" si="236"/>
        <v>9.8005999999999993</v>
      </c>
    </row>
    <row r="2510" spans="9:16" x14ac:dyDescent="0.2">
      <c r="I2510" s="158">
        <f t="shared" si="237"/>
        <v>6</v>
      </c>
      <c r="J2510" s="158" t="str">
        <f t="shared" si="238"/>
        <v>USD</v>
      </c>
      <c r="K2510" s="158" t="str">
        <f t="shared" si="239"/>
        <v>SEK</v>
      </c>
      <c r="L2510" s="158" t="str">
        <f t="shared" si="235"/>
        <v>USDSEK45761</v>
      </c>
      <c r="M2510" s="160">
        <f t="shared" si="240"/>
        <v>45761</v>
      </c>
      <c r="N2510" s="158">
        <v>0.878966335589347</v>
      </c>
      <c r="O2510" s="158">
        <v>11.006500000000001</v>
      </c>
      <c r="P2510" s="161">
        <f t="shared" si="236"/>
        <v>9.6743000000000006</v>
      </c>
    </row>
    <row r="2511" spans="9:16" x14ac:dyDescent="0.2">
      <c r="I2511" s="158">
        <f t="shared" si="237"/>
        <v>6</v>
      </c>
      <c r="J2511" s="158" t="str">
        <f t="shared" si="238"/>
        <v>USD</v>
      </c>
      <c r="K2511" s="158" t="str">
        <f t="shared" si="239"/>
        <v>SEK</v>
      </c>
      <c r="L2511" s="158" t="str">
        <f t="shared" si="235"/>
        <v>USDSEK45762</v>
      </c>
      <c r="M2511" s="160">
        <f t="shared" si="240"/>
        <v>45762</v>
      </c>
      <c r="N2511" s="158">
        <v>0.8830801836806782</v>
      </c>
      <c r="O2511" s="158">
        <v>11.0611</v>
      </c>
      <c r="P2511" s="161">
        <f t="shared" si="236"/>
        <v>9.7677999999999994</v>
      </c>
    </row>
    <row r="2512" spans="9:16" x14ac:dyDescent="0.2">
      <c r="I2512" s="158">
        <f t="shared" si="237"/>
        <v>6</v>
      </c>
      <c r="J2512" s="158" t="str">
        <f t="shared" si="238"/>
        <v>USD</v>
      </c>
      <c r="K2512" s="158" t="str">
        <f t="shared" si="239"/>
        <v>SEK</v>
      </c>
      <c r="L2512" s="158" t="str">
        <f t="shared" si="235"/>
        <v>USDSEK45763</v>
      </c>
      <c r="M2512" s="160">
        <f t="shared" si="240"/>
        <v>45763</v>
      </c>
      <c r="N2512" s="158">
        <v>0.8806693086745927</v>
      </c>
      <c r="O2512" s="158">
        <v>11.154999999999999</v>
      </c>
      <c r="P2512" s="161">
        <f t="shared" si="236"/>
        <v>9.8239000000000001</v>
      </c>
    </row>
    <row r="2513" spans="9:16" x14ac:dyDescent="0.2">
      <c r="I2513" s="158">
        <f t="shared" si="237"/>
        <v>6</v>
      </c>
      <c r="J2513" s="158" t="str">
        <f t="shared" si="238"/>
        <v>USD</v>
      </c>
      <c r="K2513" s="158" t="str">
        <f t="shared" si="239"/>
        <v>SEK</v>
      </c>
      <c r="L2513" s="158" t="str">
        <f t="shared" si="235"/>
        <v>USDSEK45764</v>
      </c>
      <c r="M2513" s="160">
        <f t="shared" si="240"/>
        <v>45764</v>
      </c>
      <c r="N2513" s="158">
        <v>0.88028169014084512</v>
      </c>
      <c r="O2513" s="158">
        <v>11.027799999999999</v>
      </c>
      <c r="P2513" s="161">
        <f t="shared" si="236"/>
        <v>9.7075999999999993</v>
      </c>
    </row>
    <row r="2514" spans="9:16" x14ac:dyDescent="0.2">
      <c r="I2514" s="158">
        <f t="shared" si="237"/>
        <v>6</v>
      </c>
      <c r="J2514" s="158" t="str">
        <f t="shared" si="238"/>
        <v>USD</v>
      </c>
      <c r="K2514" s="158" t="str">
        <f t="shared" si="239"/>
        <v>SEK</v>
      </c>
      <c r="L2514" s="158" t="str">
        <f t="shared" si="235"/>
        <v>USDSEK45765</v>
      </c>
      <c r="M2514" s="160">
        <f t="shared" si="240"/>
        <v>45765</v>
      </c>
      <c r="N2514" s="158">
        <v>0.88028169014084512</v>
      </c>
      <c r="O2514" s="158">
        <v>11.027799999999999</v>
      </c>
      <c r="P2514" s="161">
        <f t="shared" si="236"/>
        <v>9.7075999999999993</v>
      </c>
    </row>
    <row r="2515" spans="9:16" x14ac:dyDescent="0.2">
      <c r="I2515" s="158">
        <f t="shared" si="237"/>
        <v>6</v>
      </c>
      <c r="J2515" s="158" t="str">
        <f t="shared" si="238"/>
        <v>USD</v>
      </c>
      <c r="K2515" s="158" t="str">
        <f t="shared" si="239"/>
        <v>SEK</v>
      </c>
      <c r="L2515" s="158" t="str">
        <f t="shared" si="235"/>
        <v>USDSEK45766</v>
      </c>
      <c r="M2515" s="160">
        <f t="shared" si="240"/>
        <v>45766</v>
      </c>
      <c r="N2515" s="158">
        <v>0.88028169014084512</v>
      </c>
      <c r="O2515" s="158">
        <v>11.027799999999999</v>
      </c>
      <c r="P2515" s="161">
        <f t="shared" si="236"/>
        <v>9.7075999999999993</v>
      </c>
    </row>
    <row r="2516" spans="9:16" x14ac:dyDescent="0.2">
      <c r="I2516" s="158">
        <f t="shared" si="237"/>
        <v>6</v>
      </c>
      <c r="J2516" s="158" t="str">
        <f t="shared" si="238"/>
        <v>USD</v>
      </c>
      <c r="K2516" s="158" t="str">
        <f t="shared" si="239"/>
        <v>SEK</v>
      </c>
      <c r="L2516" s="158" t="str">
        <f t="shared" si="235"/>
        <v>USDSEK45767</v>
      </c>
      <c r="M2516" s="160">
        <f t="shared" si="240"/>
        <v>45767</v>
      </c>
      <c r="N2516" s="158">
        <v>0.88028169014084512</v>
      </c>
      <c r="O2516" s="158">
        <v>11.027799999999999</v>
      </c>
      <c r="P2516" s="161">
        <f t="shared" si="236"/>
        <v>9.7075999999999993</v>
      </c>
    </row>
    <row r="2517" spans="9:16" x14ac:dyDescent="0.2">
      <c r="I2517" s="158">
        <f t="shared" si="237"/>
        <v>6</v>
      </c>
      <c r="J2517" s="158" t="str">
        <f t="shared" si="238"/>
        <v>USD</v>
      </c>
      <c r="K2517" s="158" t="str">
        <f t="shared" si="239"/>
        <v>SEK</v>
      </c>
      <c r="L2517" s="158" t="str">
        <f t="shared" si="235"/>
        <v>USDSEK45768</v>
      </c>
      <c r="M2517" s="160">
        <f t="shared" si="240"/>
        <v>45768</v>
      </c>
      <c r="N2517" s="158">
        <v>0.88028169014084512</v>
      </c>
      <c r="O2517" s="158">
        <v>11.027799999999999</v>
      </c>
      <c r="P2517" s="161">
        <f t="shared" si="236"/>
        <v>9.7075999999999993</v>
      </c>
    </row>
    <row r="2518" spans="9:16" x14ac:dyDescent="0.2">
      <c r="I2518" s="158">
        <f t="shared" si="237"/>
        <v>6</v>
      </c>
      <c r="J2518" s="158" t="str">
        <f t="shared" si="238"/>
        <v>USD</v>
      </c>
      <c r="K2518" s="158" t="str">
        <f t="shared" si="239"/>
        <v>SEK</v>
      </c>
      <c r="L2518" s="158" t="str">
        <f t="shared" si="235"/>
        <v>USDSEK45769</v>
      </c>
      <c r="M2518" s="160">
        <f t="shared" si="240"/>
        <v>45769</v>
      </c>
      <c r="N2518" s="158">
        <v>0.87138375740676199</v>
      </c>
      <c r="O2518" s="158">
        <v>10.9153</v>
      </c>
      <c r="P2518" s="161">
        <f t="shared" si="236"/>
        <v>9.5114000000000001</v>
      </c>
    </row>
    <row r="2519" spans="9:16" x14ac:dyDescent="0.2">
      <c r="I2519" s="158">
        <f t="shared" si="237"/>
        <v>6</v>
      </c>
      <c r="J2519" s="158" t="str">
        <f t="shared" si="238"/>
        <v>USD</v>
      </c>
      <c r="K2519" s="158" t="str">
        <f t="shared" si="239"/>
        <v>SEK</v>
      </c>
      <c r="L2519" s="158" t="str">
        <f t="shared" si="235"/>
        <v>USDSEK45770</v>
      </c>
      <c r="M2519" s="160">
        <f t="shared" si="240"/>
        <v>45770</v>
      </c>
      <c r="N2519" s="158">
        <v>0.8760402978537013</v>
      </c>
      <c r="O2519" s="158">
        <v>10.939500000000001</v>
      </c>
      <c r="P2519" s="161">
        <f t="shared" si="236"/>
        <v>9.5833999999999993</v>
      </c>
    </row>
    <row r="2520" spans="9:16" x14ac:dyDescent="0.2">
      <c r="I2520" s="158">
        <f t="shared" si="237"/>
        <v>6</v>
      </c>
      <c r="J2520" s="158" t="str">
        <f t="shared" si="238"/>
        <v>USD</v>
      </c>
      <c r="K2520" s="158" t="str">
        <f t="shared" si="239"/>
        <v>SEK</v>
      </c>
      <c r="L2520" s="158" t="str">
        <f t="shared" si="235"/>
        <v>USDSEK45771</v>
      </c>
      <c r="M2520" s="160">
        <f t="shared" si="240"/>
        <v>45771</v>
      </c>
      <c r="N2520" s="158">
        <v>0.8790436005625879</v>
      </c>
      <c r="O2520" s="158">
        <v>10.911</v>
      </c>
      <c r="P2520" s="161">
        <f t="shared" si="236"/>
        <v>9.5912000000000006</v>
      </c>
    </row>
    <row r="2521" spans="9:16" x14ac:dyDescent="0.2">
      <c r="I2521" s="158">
        <f t="shared" si="237"/>
        <v>6</v>
      </c>
      <c r="J2521" s="158" t="str">
        <f t="shared" si="238"/>
        <v>USD</v>
      </c>
      <c r="K2521" s="158" t="str">
        <f t="shared" si="239"/>
        <v>SEK</v>
      </c>
      <c r="L2521" s="158" t="str">
        <f t="shared" si="235"/>
        <v>USDSEK45772</v>
      </c>
      <c r="M2521" s="160">
        <f t="shared" si="240"/>
        <v>45772</v>
      </c>
      <c r="N2521" s="158">
        <v>0.88051422030465798</v>
      </c>
      <c r="O2521" s="158">
        <v>11.0015</v>
      </c>
      <c r="P2521" s="161">
        <f t="shared" si="236"/>
        <v>9.6869999999999994</v>
      </c>
    </row>
    <row r="2522" spans="9:16" x14ac:dyDescent="0.2">
      <c r="I2522" s="158">
        <f t="shared" si="237"/>
        <v>6</v>
      </c>
      <c r="J2522" s="158" t="str">
        <f t="shared" si="238"/>
        <v>USD</v>
      </c>
      <c r="K2522" s="158" t="str">
        <f t="shared" si="239"/>
        <v>SEK</v>
      </c>
      <c r="L2522" s="158" t="str">
        <f t="shared" si="235"/>
        <v>USDSEK45773</v>
      </c>
      <c r="M2522" s="160">
        <f t="shared" si="240"/>
        <v>45773</v>
      </c>
      <c r="N2522" s="158">
        <v>0.88051422030465798</v>
      </c>
      <c r="O2522" s="158">
        <v>11.0015</v>
      </c>
      <c r="P2522" s="161">
        <f t="shared" si="236"/>
        <v>9.6869999999999994</v>
      </c>
    </row>
    <row r="2523" spans="9:16" x14ac:dyDescent="0.2">
      <c r="I2523" s="158">
        <f t="shared" si="237"/>
        <v>6</v>
      </c>
      <c r="J2523" s="158" t="str">
        <f t="shared" si="238"/>
        <v>USD</v>
      </c>
      <c r="K2523" s="158" t="str">
        <f t="shared" si="239"/>
        <v>SEK</v>
      </c>
      <c r="L2523" s="158" t="str">
        <f t="shared" si="235"/>
        <v>USDSEK45774</v>
      </c>
      <c r="M2523" s="160">
        <f t="shared" si="240"/>
        <v>45774</v>
      </c>
      <c r="N2523" s="158">
        <v>0.88051422030465798</v>
      </c>
      <c r="O2523" s="158">
        <v>11.0015</v>
      </c>
      <c r="P2523" s="161">
        <f t="shared" si="236"/>
        <v>9.6869999999999994</v>
      </c>
    </row>
    <row r="2524" spans="9:16" x14ac:dyDescent="0.2">
      <c r="I2524" s="158">
        <f t="shared" si="237"/>
        <v>6</v>
      </c>
      <c r="J2524" s="158" t="str">
        <f t="shared" si="238"/>
        <v>USD</v>
      </c>
      <c r="K2524" s="158" t="str">
        <f t="shared" si="239"/>
        <v>SEK</v>
      </c>
      <c r="L2524" s="158" t="str">
        <f t="shared" si="235"/>
        <v>USDSEK45775</v>
      </c>
      <c r="M2524" s="160">
        <f t="shared" si="240"/>
        <v>45775</v>
      </c>
      <c r="N2524" s="158">
        <v>0.88043669660151447</v>
      </c>
      <c r="O2524" s="158">
        <v>10.997</v>
      </c>
      <c r="P2524" s="161">
        <f t="shared" si="236"/>
        <v>9.6821999999999999</v>
      </c>
    </row>
    <row r="2525" spans="9:16" x14ac:dyDescent="0.2">
      <c r="I2525" s="158">
        <f t="shared" si="237"/>
        <v>6</v>
      </c>
      <c r="J2525" s="158" t="str">
        <f t="shared" si="238"/>
        <v>USD</v>
      </c>
      <c r="K2525" s="158" t="str">
        <f t="shared" si="239"/>
        <v>SEK</v>
      </c>
      <c r="L2525" s="158" t="str">
        <f t="shared" si="235"/>
        <v>USDSEK45776</v>
      </c>
      <c r="M2525" s="160">
        <f t="shared" si="240"/>
        <v>45776</v>
      </c>
      <c r="N2525" s="158">
        <v>0.8792754770069463</v>
      </c>
      <c r="O2525" s="158">
        <v>10.962</v>
      </c>
      <c r="P2525" s="161">
        <f t="shared" si="236"/>
        <v>9.6386000000000003</v>
      </c>
    </row>
    <row r="2526" spans="9:16" x14ac:dyDescent="0.2">
      <c r="I2526" s="158">
        <f t="shared" si="237"/>
        <v>6</v>
      </c>
      <c r="J2526" s="158" t="str">
        <f t="shared" si="238"/>
        <v>USD</v>
      </c>
      <c r="K2526" s="158" t="str">
        <f t="shared" si="239"/>
        <v>SEK</v>
      </c>
      <c r="L2526" s="158" t="str">
        <f t="shared" si="235"/>
        <v>USDSEK45777</v>
      </c>
      <c r="M2526" s="160">
        <f t="shared" si="240"/>
        <v>45777</v>
      </c>
      <c r="N2526" s="158">
        <v>0.8792754770069463</v>
      </c>
      <c r="O2526" s="158">
        <v>10.971500000000001</v>
      </c>
      <c r="P2526" s="161">
        <f t="shared" si="236"/>
        <v>9.6470000000000002</v>
      </c>
    </row>
    <row r="2527" spans="9:16" x14ac:dyDescent="0.2">
      <c r="I2527" s="158">
        <f t="shared" si="237"/>
        <v>6</v>
      </c>
      <c r="J2527" s="158" t="str">
        <f t="shared" si="238"/>
        <v>USD</v>
      </c>
      <c r="K2527" s="158" t="str">
        <f t="shared" si="239"/>
        <v>SEK</v>
      </c>
      <c r="L2527" s="158" t="str">
        <f t="shared" si="235"/>
        <v>USDSEK45778</v>
      </c>
      <c r="M2527" s="160">
        <f t="shared" si="240"/>
        <v>45778</v>
      </c>
      <c r="N2527" s="158">
        <v>0.8792754770069463</v>
      </c>
      <c r="O2527" s="158">
        <v>10.971500000000001</v>
      </c>
      <c r="P2527" s="161">
        <f t="shared" si="236"/>
        <v>9.6470000000000002</v>
      </c>
    </row>
    <row r="2528" spans="9:16" x14ac:dyDescent="0.2">
      <c r="I2528" s="158">
        <f t="shared" si="237"/>
        <v>6</v>
      </c>
      <c r="J2528" s="158" t="str">
        <f t="shared" si="238"/>
        <v>USD</v>
      </c>
      <c r="K2528" s="158" t="str">
        <f t="shared" si="239"/>
        <v>SEK</v>
      </c>
      <c r="L2528" s="158" t="str">
        <f t="shared" si="235"/>
        <v>USDSEK45779</v>
      </c>
      <c r="M2528" s="160">
        <f t="shared" si="240"/>
        <v>45779</v>
      </c>
      <c r="N2528" s="158">
        <v>0.88160098739310577</v>
      </c>
      <c r="O2528" s="158">
        <v>10.9375</v>
      </c>
      <c r="P2528" s="161">
        <f t="shared" si="236"/>
        <v>9.6425000000000001</v>
      </c>
    </row>
    <row r="2529" spans="9:16" x14ac:dyDescent="0.2">
      <c r="I2529" s="158">
        <f t="shared" si="237"/>
        <v>6</v>
      </c>
      <c r="J2529" s="158" t="str">
        <f t="shared" si="238"/>
        <v>USD</v>
      </c>
      <c r="K2529" s="158" t="str">
        <f t="shared" si="239"/>
        <v>SEK</v>
      </c>
      <c r="L2529" s="158" t="str">
        <f t="shared" si="235"/>
        <v>USDSEK45780</v>
      </c>
      <c r="M2529" s="160">
        <f t="shared" si="240"/>
        <v>45780</v>
      </c>
      <c r="N2529" s="158">
        <v>0.88160098739310577</v>
      </c>
      <c r="O2529" s="158">
        <v>10.9375</v>
      </c>
      <c r="P2529" s="161">
        <f t="shared" si="236"/>
        <v>9.6425000000000001</v>
      </c>
    </row>
    <row r="2530" spans="9:16" x14ac:dyDescent="0.2">
      <c r="I2530" s="158">
        <f t="shared" si="237"/>
        <v>6</v>
      </c>
      <c r="J2530" s="158" t="str">
        <f t="shared" si="238"/>
        <v>USD</v>
      </c>
      <c r="K2530" s="158" t="str">
        <f t="shared" si="239"/>
        <v>SEK</v>
      </c>
      <c r="L2530" s="158" t="str">
        <f t="shared" si="235"/>
        <v>USDSEK45781</v>
      </c>
      <c r="M2530" s="160">
        <f t="shared" si="240"/>
        <v>45781</v>
      </c>
      <c r="N2530" s="158">
        <v>0.88160098739310577</v>
      </c>
      <c r="O2530" s="158">
        <v>10.9375</v>
      </c>
      <c r="P2530" s="161">
        <f t="shared" si="236"/>
        <v>9.6425000000000001</v>
      </c>
    </row>
    <row r="2531" spans="9:16" x14ac:dyDescent="0.2">
      <c r="I2531" s="158">
        <f t="shared" si="237"/>
        <v>6</v>
      </c>
      <c r="J2531" s="158" t="str">
        <f t="shared" si="238"/>
        <v>USD</v>
      </c>
      <c r="K2531" s="158" t="str">
        <f t="shared" si="239"/>
        <v>SEK</v>
      </c>
      <c r="L2531" s="158" t="str">
        <f t="shared" si="235"/>
        <v>USDSEK45782</v>
      </c>
      <c r="M2531" s="160">
        <f t="shared" si="240"/>
        <v>45782</v>
      </c>
      <c r="N2531" s="158">
        <v>0.88160098739310577</v>
      </c>
      <c r="O2531" s="158">
        <v>10.935499999999999</v>
      </c>
      <c r="P2531" s="161">
        <f t="shared" si="236"/>
        <v>9.6407000000000007</v>
      </c>
    </row>
    <row r="2532" spans="9:16" x14ac:dyDescent="0.2">
      <c r="I2532" s="158">
        <f t="shared" si="237"/>
        <v>6</v>
      </c>
      <c r="J2532" s="158" t="str">
        <f t="shared" si="238"/>
        <v>USD</v>
      </c>
      <c r="K2532" s="158" t="str">
        <f t="shared" si="239"/>
        <v>SEK</v>
      </c>
      <c r="L2532" s="158" t="str">
        <f t="shared" si="235"/>
        <v>USDSEK45783</v>
      </c>
      <c r="M2532" s="160">
        <f t="shared" si="240"/>
        <v>45783</v>
      </c>
      <c r="N2532" s="158">
        <v>0.88300220750551872</v>
      </c>
      <c r="O2532" s="158">
        <v>10.88</v>
      </c>
      <c r="P2532" s="161">
        <f t="shared" si="236"/>
        <v>9.6071000000000009</v>
      </c>
    </row>
    <row r="2533" spans="9:16" x14ac:dyDescent="0.2">
      <c r="I2533" s="158">
        <f t="shared" si="237"/>
        <v>6</v>
      </c>
      <c r="J2533" s="158" t="str">
        <f t="shared" si="238"/>
        <v>USD</v>
      </c>
      <c r="K2533" s="158" t="str">
        <f t="shared" si="239"/>
        <v>SEK</v>
      </c>
      <c r="L2533" s="158" t="str">
        <f t="shared" si="235"/>
        <v>USDSEK45784</v>
      </c>
      <c r="M2533" s="160">
        <f t="shared" si="240"/>
        <v>45784</v>
      </c>
      <c r="N2533" s="158">
        <v>0.88028169014084512</v>
      </c>
      <c r="O2533" s="158">
        <v>10.903</v>
      </c>
      <c r="P2533" s="161">
        <f t="shared" si="236"/>
        <v>9.5976999999999997</v>
      </c>
    </row>
    <row r="2534" spans="9:16" x14ac:dyDescent="0.2">
      <c r="I2534" s="158">
        <f t="shared" si="237"/>
        <v>6</v>
      </c>
      <c r="J2534" s="158" t="str">
        <f t="shared" si="238"/>
        <v>USD</v>
      </c>
      <c r="K2534" s="158" t="str">
        <f t="shared" si="239"/>
        <v>SEK</v>
      </c>
      <c r="L2534" s="158" t="str">
        <f t="shared" si="235"/>
        <v>USDSEK45785</v>
      </c>
      <c r="M2534" s="160">
        <f t="shared" si="240"/>
        <v>45785</v>
      </c>
      <c r="N2534" s="158">
        <v>0.88519075860848018</v>
      </c>
      <c r="O2534" s="158">
        <v>10.903</v>
      </c>
      <c r="P2534" s="161">
        <f t="shared" si="236"/>
        <v>9.6511999999999993</v>
      </c>
    </row>
    <row r="2535" spans="9:16" x14ac:dyDescent="0.2">
      <c r="I2535" s="158">
        <f t="shared" si="237"/>
        <v>6</v>
      </c>
      <c r="J2535" s="158" t="str">
        <f t="shared" si="238"/>
        <v>USD</v>
      </c>
      <c r="K2535" s="158" t="str">
        <f t="shared" si="239"/>
        <v>SEK</v>
      </c>
      <c r="L2535" s="158" t="str">
        <f t="shared" si="235"/>
        <v>USDSEK45786</v>
      </c>
      <c r="M2535" s="160">
        <f t="shared" si="240"/>
        <v>45786</v>
      </c>
      <c r="N2535" s="158">
        <v>0.88873089228581592</v>
      </c>
      <c r="O2535" s="158">
        <v>10.92</v>
      </c>
      <c r="P2535" s="161">
        <f t="shared" si="236"/>
        <v>9.7049000000000003</v>
      </c>
    </row>
    <row r="2536" spans="9:16" x14ac:dyDescent="0.2">
      <c r="I2536" s="158">
        <f t="shared" si="237"/>
        <v>6</v>
      </c>
      <c r="J2536" s="158" t="str">
        <f t="shared" si="238"/>
        <v>USD</v>
      </c>
      <c r="K2536" s="158" t="str">
        <f t="shared" si="239"/>
        <v>SEK</v>
      </c>
      <c r="L2536" s="158" t="str">
        <f t="shared" si="235"/>
        <v>USDSEK45787</v>
      </c>
      <c r="M2536" s="160">
        <f t="shared" si="240"/>
        <v>45787</v>
      </c>
      <c r="N2536" s="158">
        <v>0.88873089228581592</v>
      </c>
      <c r="O2536" s="158">
        <v>10.92</v>
      </c>
      <c r="P2536" s="161">
        <f t="shared" si="236"/>
        <v>9.7049000000000003</v>
      </c>
    </row>
    <row r="2537" spans="9:16" x14ac:dyDescent="0.2">
      <c r="I2537" s="158">
        <f t="shared" si="237"/>
        <v>6</v>
      </c>
      <c r="J2537" s="158" t="str">
        <f t="shared" si="238"/>
        <v>USD</v>
      </c>
      <c r="K2537" s="158" t="str">
        <f t="shared" si="239"/>
        <v>SEK</v>
      </c>
      <c r="L2537" s="158" t="str">
        <f t="shared" si="235"/>
        <v>USDSEK45788</v>
      </c>
      <c r="M2537" s="160">
        <f t="shared" si="240"/>
        <v>45788</v>
      </c>
      <c r="N2537" s="158">
        <v>0.88873089228581592</v>
      </c>
      <c r="O2537" s="158">
        <v>10.92</v>
      </c>
      <c r="P2537" s="161">
        <f t="shared" si="236"/>
        <v>9.7049000000000003</v>
      </c>
    </row>
    <row r="2538" spans="9:16" x14ac:dyDescent="0.2">
      <c r="I2538" s="158">
        <f t="shared" si="237"/>
        <v>6</v>
      </c>
      <c r="J2538" s="158" t="str">
        <f t="shared" si="238"/>
        <v>USD</v>
      </c>
      <c r="K2538" s="158" t="str">
        <f t="shared" si="239"/>
        <v>SEK</v>
      </c>
      <c r="L2538" s="158" t="str">
        <f t="shared" si="235"/>
        <v>USDSEK45789</v>
      </c>
      <c r="M2538" s="160">
        <f t="shared" si="240"/>
        <v>45789</v>
      </c>
      <c r="N2538" s="158">
        <v>0.90041419052764271</v>
      </c>
      <c r="O2538" s="158">
        <v>10.884499999999999</v>
      </c>
      <c r="P2538" s="161">
        <f t="shared" si="236"/>
        <v>9.8005999999999993</v>
      </c>
    </row>
    <row r="2539" spans="9:16" x14ac:dyDescent="0.2">
      <c r="I2539" s="158">
        <f t="shared" si="237"/>
        <v>6</v>
      </c>
      <c r="J2539" s="158" t="str">
        <f t="shared" si="238"/>
        <v>USD</v>
      </c>
      <c r="K2539" s="158" t="str">
        <f t="shared" si="239"/>
        <v>SEK</v>
      </c>
      <c r="L2539" s="158" t="str">
        <f t="shared" si="235"/>
        <v>USDSEK45790</v>
      </c>
      <c r="M2539" s="160">
        <f t="shared" si="240"/>
        <v>45790</v>
      </c>
      <c r="N2539" s="158">
        <v>0.89992800575953924</v>
      </c>
      <c r="O2539" s="158">
        <v>10.8255</v>
      </c>
      <c r="P2539" s="161">
        <f t="shared" si="236"/>
        <v>9.7422000000000004</v>
      </c>
    </row>
    <row r="2540" spans="9:16" x14ac:dyDescent="0.2">
      <c r="I2540" s="158">
        <f t="shared" si="237"/>
        <v>6</v>
      </c>
      <c r="J2540" s="158" t="str">
        <f t="shared" si="238"/>
        <v>USD</v>
      </c>
      <c r="K2540" s="158" t="str">
        <f t="shared" si="239"/>
        <v>SEK</v>
      </c>
      <c r="L2540" s="158" t="str">
        <f t="shared" si="235"/>
        <v>USDSEK45791</v>
      </c>
      <c r="M2540" s="160">
        <f t="shared" si="240"/>
        <v>45791</v>
      </c>
      <c r="N2540" s="158">
        <v>0.89174246477617269</v>
      </c>
      <c r="O2540" s="158">
        <v>10.853999999999999</v>
      </c>
      <c r="P2540" s="161">
        <f t="shared" si="236"/>
        <v>9.6790000000000003</v>
      </c>
    </row>
    <row r="2541" spans="9:16" x14ac:dyDescent="0.2">
      <c r="I2541" s="158">
        <f t="shared" si="237"/>
        <v>6</v>
      </c>
      <c r="J2541" s="158" t="str">
        <f t="shared" si="238"/>
        <v>USD</v>
      </c>
      <c r="K2541" s="158" t="str">
        <f t="shared" si="239"/>
        <v>SEK</v>
      </c>
      <c r="L2541" s="158" t="str">
        <f t="shared" si="235"/>
        <v>USDSEK45792</v>
      </c>
      <c r="M2541" s="160">
        <f t="shared" si="240"/>
        <v>45792</v>
      </c>
      <c r="N2541" s="158">
        <v>0.89405453732677687</v>
      </c>
      <c r="O2541" s="158">
        <v>10.887499999999999</v>
      </c>
      <c r="P2541" s="161">
        <f t="shared" si="236"/>
        <v>9.734</v>
      </c>
    </row>
    <row r="2542" spans="9:16" x14ac:dyDescent="0.2">
      <c r="I2542" s="158">
        <f t="shared" si="237"/>
        <v>6</v>
      </c>
      <c r="J2542" s="158" t="str">
        <f t="shared" si="238"/>
        <v>USD</v>
      </c>
      <c r="K2542" s="158" t="str">
        <f t="shared" si="239"/>
        <v>SEK</v>
      </c>
      <c r="L2542" s="158" t="str">
        <f t="shared" si="235"/>
        <v>USDSEK45793</v>
      </c>
      <c r="M2542" s="160">
        <f t="shared" si="240"/>
        <v>45793</v>
      </c>
      <c r="N2542" s="158">
        <v>0.89333571556190816</v>
      </c>
      <c r="O2542" s="158">
        <v>10.932700000000001</v>
      </c>
      <c r="P2542" s="161">
        <f t="shared" si="236"/>
        <v>9.7666000000000004</v>
      </c>
    </row>
    <row r="2543" spans="9:16" x14ac:dyDescent="0.2">
      <c r="I2543" s="158">
        <f t="shared" si="237"/>
        <v>6</v>
      </c>
      <c r="J2543" s="158" t="str">
        <f t="shared" si="238"/>
        <v>USD</v>
      </c>
      <c r="K2543" s="158" t="str">
        <f t="shared" si="239"/>
        <v>SEK</v>
      </c>
      <c r="L2543" s="158" t="str">
        <f t="shared" si="235"/>
        <v>USDSEK45794</v>
      </c>
      <c r="M2543" s="160">
        <f t="shared" si="240"/>
        <v>45794</v>
      </c>
      <c r="N2543" s="158">
        <v>0.89333571556190816</v>
      </c>
      <c r="O2543" s="158">
        <v>10.932700000000001</v>
      </c>
      <c r="P2543" s="161">
        <f t="shared" si="236"/>
        <v>9.7666000000000004</v>
      </c>
    </row>
    <row r="2544" spans="9:16" x14ac:dyDescent="0.2">
      <c r="I2544" s="158">
        <f t="shared" si="237"/>
        <v>6</v>
      </c>
      <c r="J2544" s="158" t="str">
        <f t="shared" si="238"/>
        <v>USD</v>
      </c>
      <c r="K2544" s="158" t="str">
        <f t="shared" si="239"/>
        <v>SEK</v>
      </c>
      <c r="L2544" s="158" t="str">
        <f t="shared" si="235"/>
        <v>USDSEK45795</v>
      </c>
      <c r="M2544" s="160">
        <f t="shared" si="240"/>
        <v>45795</v>
      </c>
      <c r="N2544" s="158">
        <v>0.89333571556190816</v>
      </c>
      <c r="O2544" s="158">
        <v>10.932700000000001</v>
      </c>
      <c r="P2544" s="161">
        <f t="shared" si="236"/>
        <v>9.7666000000000004</v>
      </c>
    </row>
    <row r="2545" spans="9:16" x14ac:dyDescent="0.2">
      <c r="I2545" s="158">
        <f t="shared" si="237"/>
        <v>6</v>
      </c>
      <c r="J2545" s="158" t="str">
        <f t="shared" si="238"/>
        <v>USD</v>
      </c>
      <c r="K2545" s="158" t="str">
        <f t="shared" si="239"/>
        <v>SEK</v>
      </c>
      <c r="L2545" s="158" t="str">
        <f t="shared" si="235"/>
        <v>USDSEK45796</v>
      </c>
      <c r="M2545" s="160">
        <f t="shared" si="240"/>
        <v>45796</v>
      </c>
      <c r="N2545" s="158">
        <v>0.88794175102113293</v>
      </c>
      <c r="O2545" s="158">
        <v>10.9015</v>
      </c>
      <c r="P2545" s="161">
        <f t="shared" si="236"/>
        <v>9.6798999999999999</v>
      </c>
    </row>
    <row r="2546" spans="9:16" x14ac:dyDescent="0.2">
      <c r="I2546" s="158">
        <f t="shared" si="237"/>
        <v>6</v>
      </c>
      <c r="J2546" s="158" t="str">
        <f t="shared" si="238"/>
        <v>USD</v>
      </c>
      <c r="K2546" s="158" t="str">
        <f t="shared" si="239"/>
        <v>SEK</v>
      </c>
      <c r="L2546" s="158" t="str">
        <f t="shared" si="235"/>
        <v>USDSEK45797</v>
      </c>
      <c r="M2546" s="160">
        <f t="shared" si="240"/>
        <v>45797</v>
      </c>
      <c r="N2546" s="158">
        <v>0.88960056934436427</v>
      </c>
      <c r="O2546" s="158">
        <v>10.8835</v>
      </c>
      <c r="P2546" s="161">
        <f t="shared" si="236"/>
        <v>9.6820000000000004</v>
      </c>
    </row>
    <row r="2547" spans="9:16" x14ac:dyDescent="0.2">
      <c r="I2547" s="158">
        <f t="shared" si="237"/>
        <v>6</v>
      </c>
      <c r="J2547" s="158" t="str">
        <f t="shared" si="238"/>
        <v>USD</v>
      </c>
      <c r="K2547" s="158" t="str">
        <f t="shared" si="239"/>
        <v>SEK</v>
      </c>
      <c r="L2547" s="158" t="str">
        <f t="shared" si="235"/>
        <v>USDSEK45798</v>
      </c>
      <c r="M2547" s="160">
        <f t="shared" si="240"/>
        <v>45798</v>
      </c>
      <c r="N2547" s="158">
        <v>0.88331419485911133</v>
      </c>
      <c r="O2547" s="158">
        <v>10.8445</v>
      </c>
      <c r="P2547" s="161">
        <f t="shared" si="236"/>
        <v>9.5791000000000004</v>
      </c>
    </row>
    <row r="2548" spans="9:16" x14ac:dyDescent="0.2">
      <c r="I2548" s="158">
        <f t="shared" si="237"/>
        <v>6</v>
      </c>
      <c r="J2548" s="158" t="str">
        <f t="shared" si="238"/>
        <v>USD</v>
      </c>
      <c r="K2548" s="158" t="str">
        <f t="shared" si="239"/>
        <v>SEK</v>
      </c>
      <c r="L2548" s="158" t="str">
        <f t="shared" si="235"/>
        <v>USDSEK45799</v>
      </c>
      <c r="M2548" s="160">
        <f t="shared" si="240"/>
        <v>45799</v>
      </c>
      <c r="N2548" s="158">
        <v>0.88425148112123086</v>
      </c>
      <c r="O2548" s="158">
        <v>10.8485</v>
      </c>
      <c r="P2548" s="161">
        <f t="shared" si="236"/>
        <v>9.5928000000000004</v>
      </c>
    </row>
    <row r="2549" spans="9:16" x14ac:dyDescent="0.2">
      <c r="I2549" s="158">
        <f t="shared" si="237"/>
        <v>6</v>
      </c>
      <c r="J2549" s="158" t="str">
        <f t="shared" si="238"/>
        <v>USD</v>
      </c>
      <c r="K2549" s="158" t="str">
        <f t="shared" si="239"/>
        <v>SEK</v>
      </c>
      <c r="L2549" s="158" t="str">
        <f t="shared" si="235"/>
        <v>USDSEK45800</v>
      </c>
      <c r="M2549" s="160">
        <f t="shared" si="240"/>
        <v>45800</v>
      </c>
      <c r="N2549" s="158">
        <v>0.88487744447394023</v>
      </c>
      <c r="O2549" s="158">
        <v>10.8348</v>
      </c>
      <c r="P2549" s="161">
        <f t="shared" si="236"/>
        <v>9.5875000000000004</v>
      </c>
    </row>
    <row r="2550" spans="9:16" x14ac:dyDescent="0.2">
      <c r="I2550" s="158">
        <f t="shared" si="237"/>
        <v>6</v>
      </c>
      <c r="J2550" s="158" t="str">
        <f t="shared" si="238"/>
        <v>USD</v>
      </c>
      <c r="K2550" s="158" t="str">
        <f t="shared" si="239"/>
        <v>SEK</v>
      </c>
      <c r="L2550" s="158" t="str">
        <f t="shared" si="235"/>
        <v>USDSEK45801</v>
      </c>
      <c r="M2550" s="160">
        <f t="shared" si="240"/>
        <v>45801</v>
      </c>
      <c r="N2550" s="158">
        <v>0.88487744447394023</v>
      </c>
      <c r="O2550" s="158">
        <v>10.8348</v>
      </c>
      <c r="P2550" s="161">
        <f t="shared" si="236"/>
        <v>9.5875000000000004</v>
      </c>
    </row>
    <row r="2551" spans="9:16" x14ac:dyDescent="0.2">
      <c r="I2551" s="158">
        <f t="shared" si="237"/>
        <v>6</v>
      </c>
      <c r="J2551" s="158" t="str">
        <f t="shared" si="238"/>
        <v>USD</v>
      </c>
      <c r="K2551" s="158" t="str">
        <f t="shared" si="239"/>
        <v>SEK</v>
      </c>
      <c r="L2551" s="158" t="str">
        <f t="shared" si="235"/>
        <v>USDSEK45802</v>
      </c>
      <c r="M2551" s="160">
        <f t="shared" si="240"/>
        <v>45802</v>
      </c>
      <c r="N2551" s="158">
        <v>0.88487744447394023</v>
      </c>
      <c r="O2551" s="158">
        <v>10.8348</v>
      </c>
      <c r="P2551" s="161">
        <f t="shared" si="236"/>
        <v>9.5875000000000004</v>
      </c>
    </row>
    <row r="2552" spans="9:16" x14ac:dyDescent="0.2">
      <c r="I2552" s="158">
        <f t="shared" si="237"/>
        <v>6</v>
      </c>
      <c r="J2552" s="158" t="str">
        <f t="shared" si="238"/>
        <v>USD</v>
      </c>
      <c r="K2552" s="158" t="str">
        <f t="shared" si="239"/>
        <v>SEK</v>
      </c>
      <c r="L2552" s="158" t="str">
        <f t="shared" si="235"/>
        <v>USDSEK45803</v>
      </c>
      <c r="M2552" s="160">
        <f t="shared" si="240"/>
        <v>45803</v>
      </c>
      <c r="N2552" s="158">
        <v>0.87865741147526588</v>
      </c>
      <c r="O2552" s="158">
        <v>10.833500000000001</v>
      </c>
      <c r="P2552" s="161">
        <f t="shared" si="236"/>
        <v>9.5189000000000004</v>
      </c>
    </row>
    <row r="2553" spans="9:16" x14ac:dyDescent="0.2">
      <c r="I2553" s="158">
        <f t="shared" si="237"/>
        <v>6</v>
      </c>
      <c r="J2553" s="158" t="str">
        <f t="shared" si="238"/>
        <v>USD</v>
      </c>
      <c r="K2553" s="158" t="str">
        <f t="shared" si="239"/>
        <v>SEK</v>
      </c>
      <c r="L2553" s="158" t="str">
        <f t="shared" si="235"/>
        <v>USDSEK45804</v>
      </c>
      <c r="M2553" s="160">
        <f t="shared" si="240"/>
        <v>45804</v>
      </c>
      <c r="N2553" s="158">
        <v>0.88059175766114839</v>
      </c>
      <c r="O2553" s="158">
        <v>10.878500000000001</v>
      </c>
      <c r="P2553" s="161">
        <f t="shared" si="236"/>
        <v>9.5794999999999995</v>
      </c>
    </row>
    <row r="2554" spans="9:16" x14ac:dyDescent="0.2">
      <c r="I2554" s="158">
        <f t="shared" si="237"/>
        <v>6</v>
      </c>
      <c r="J2554" s="158" t="str">
        <f t="shared" si="238"/>
        <v>USD</v>
      </c>
      <c r="K2554" s="158" t="str">
        <f t="shared" si="239"/>
        <v>SEK</v>
      </c>
      <c r="L2554" s="158" t="str">
        <f t="shared" si="235"/>
        <v>USDSEK45805</v>
      </c>
      <c r="M2554" s="160">
        <f t="shared" si="240"/>
        <v>45805</v>
      </c>
      <c r="N2554" s="158">
        <v>0.8836264027569144</v>
      </c>
      <c r="O2554" s="158">
        <v>10.8735</v>
      </c>
      <c r="P2554" s="161">
        <f t="shared" si="236"/>
        <v>9.6081000000000003</v>
      </c>
    </row>
    <row r="2555" spans="9:16" x14ac:dyDescent="0.2">
      <c r="I2555" s="158">
        <f t="shared" si="237"/>
        <v>6</v>
      </c>
      <c r="J2555" s="158" t="str">
        <f t="shared" si="238"/>
        <v>USD</v>
      </c>
      <c r="K2555" s="158" t="str">
        <f t="shared" si="239"/>
        <v>SEK</v>
      </c>
      <c r="L2555" s="158" t="str">
        <f t="shared" si="235"/>
        <v>USDSEK45806</v>
      </c>
      <c r="M2555" s="160">
        <f t="shared" si="240"/>
        <v>45806</v>
      </c>
      <c r="N2555" s="158">
        <v>0.88644623703572367</v>
      </c>
      <c r="O2555" s="158">
        <v>10.8695</v>
      </c>
      <c r="P2555" s="161">
        <f t="shared" si="236"/>
        <v>9.6351999999999993</v>
      </c>
    </row>
    <row r="2556" spans="9:16" x14ac:dyDescent="0.2">
      <c r="I2556" s="158">
        <f t="shared" si="237"/>
        <v>6</v>
      </c>
      <c r="J2556" s="158" t="str">
        <f t="shared" si="238"/>
        <v>USD</v>
      </c>
      <c r="K2556" s="158" t="str">
        <f t="shared" si="239"/>
        <v>SEK</v>
      </c>
      <c r="L2556" s="158" t="str">
        <f t="shared" si="235"/>
        <v>USDSEK45807</v>
      </c>
      <c r="M2556" s="160">
        <f t="shared" si="240"/>
        <v>45807</v>
      </c>
      <c r="N2556" s="158">
        <v>0.8819119851838787</v>
      </c>
      <c r="O2556" s="158">
        <v>10.8735</v>
      </c>
      <c r="P2556" s="161">
        <f t="shared" si="236"/>
        <v>9.5894999999999992</v>
      </c>
    </row>
    <row r="2557" spans="9:16" x14ac:dyDescent="0.2">
      <c r="I2557" s="158">
        <f t="shared" si="237"/>
        <v>6</v>
      </c>
      <c r="J2557" s="158" t="str">
        <f t="shared" si="238"/>
        <v>USD</v>
      </c>
      <c r="K2557" s="158" t="str">
        <f t="shared" si="239"/>
        <v>SEK</v>
      </c>
      <c r="L2557" s="158" t="str">
        <f t="shared" si="235"/>
        <v>USDSEK45808</v>
      </c>
      <c r="M2557" s="160">
        <f t="shared" si="240"/>
        <v>45808</v>
      </c>
      <c r="N2557" s="158">
        <v>0.8819119851838787</v>
      </c>
      <c r="O2557" s="158">
        <v>10.8735</v>
      </c>
      <c r="P2557" s="161">
        <f t="shared" si="236"/>
        <v>9.5894999999999992</v>
      </c>
    </row>
    <row r="2558" spans="9:16" x14ac:dyDescent="0.2">
      <c r="I2558" s="158">
        <f t="shared" si="237"/>
        <v>7</v>
      </c>
      <c r="J2558" s="158" t="str">
        <f t="shared" si="238"/>
        <v>USD</v>
      </c>
      <c r="K2558" s="158" t="str">
        <f t="shared" si="239"/>
        <v>BRL</v>
      </c>
      <c r="L2558" s="158" t="str">
        <f t="shared" si="235"/>
        <v>USDBRL45383</v>
      </c>
      <c r="M2558" s="160">
        <f t="shared" si="240"/>
        <v>45383</v>
      </c>
      <c r="N2558" s="158">
        <v>0.92498381278327635</v>
      </c>
      <c r="O2558" s="158">
        <v>5.4032</v>
      </c>
      <c r="P2558" s="161">
        <f t="shared" si="236"/>
        <v>4.9978999999999996</v>
      </c>
    </row>
    <row r="2559" spans="9:16" x14ac:dyDescent="0.2">
      <c r="I2559" s="158">
        <f t="shared" si="237"/>
        <v>7</v>
      </c>
      <c r="J2559" s="158" t="str">
        <f t="shared" si="238"/>
        <v>USD</v>
      </c>
      <c r="K2559" s="158" t="str">
        <f t="shared" si="239"/>
        <v>BRL</v>
      </c>
      <c r="L2559" s="158" t="str">
        <f t="shared" si="235"/>
        <v>USDBRL45384</v>
      </c>
      <c r="M2559" s="160">
        <f t="shared" si="240"/>
        <v>45384</v>
      </c>
      <c r="N2559" s="158">
        <v>0.9303190994511118</v>
      </c>
      <c r="O2559" s="158">
        <v>5.4114000000000004</v>
      </c>
      <c r="P2559" s="161">
        <f t="shared" si="236"/>
        <v>5.0343</v>
      </c>
    </row>
    <row r="2560" spans="9:16" x14ac:dyDescent="0.2">
      <c r="I2560" s="158">
        <f t="shared" si="237"/>
        <v>7</v>
      </c>
      <c r="J2560" s="158" t="str">
        <f t="shared" si="238"/>
        <v>USD</v>
      </c>
      <c r="K2560" s="158" t="str">
        <f t="shared" si="239"/>
        <v>BRL</v>
      </c>
      <c r="L2560" s="158" t="str">
        <f t="shared" si="235"/>
        <v>USDBRL45385</v>
      </c>
      <c r="M2560" s="160">
        <f t="shared" si="240"/>
        <v>45385</v>
      </c>
      <c r="N2560" s="158">
        <v>0.92738569971251039</v>
      </c>
      <c r="O2560" s="158">
        <v>5.4680999999999997</v>
      </c>
      <c r="P2560" s="161">
        <f t="shared" si="236"/>
        <v>5.0709999999999997</v>
      </c>
    </row>
    <row r="2561" spans="9:16" x14ac:dyDescent="0.2">
      <c r="I2561" s="158">
        <f t="shared" si="237"/>
        <v>7</v>
      </c>
      <c r="J2561" s="158" t="str">
        <f t="shared" si="238"/>
        <v>USD</v>
      </c>
      <c r="K2561" s="158" t="str">
        <f t="shared" si="239"/>
        <v>BRL</v>
      </c>
      <c r="L2561" s="158" t="str">
        <f t="shared" si="235"/>
        <v>USDBRL45386</v>
      </c>
      <c r="M2561" s="160">
        <f t="shared" si="240"/>
        <v>45386</v>
      </c>
      <c r="N2561" s="158">
        <v>0.92148912642830816</v>
      </c>
      <c r="O2561" s="158">
        <v>5.4751000000000003</v>
      </c>
      <c r="P2561" s="161">
        <f t="shared" si="236"/>
        <v>5.0452000000000004</v>
      </c>
    </row>
    <row r="2562" spans="9:16" x14ac:dyDescent="0.2">
      <c r="I2562" s="158">
        <f t="shared" si="237"/>
        <v>7</v>
      </c>
      <c r="J2562" s="158" t="str">
        <f t="shared" si="238"/>
        <v>USD</v>
      </c>
      <c r="K2562" s="158" t="str">
        <f t="shared" si="239"/>
        <v>BRL</v>
      </c>
      <c r="L2562" s="158" t="str">
        <f t="shared" si="235"/>
        <v>USDBRL45387</v>
      </c>
      <c r="M2562" s="160">
        <f t="shared" si="240"/>
        <v>45387</v>
      </c>
      <c r="N2562" s="158">
        <v>0.92242413061525685</v>
      </c>
      <c r="O2562" s="158">
        <v>5.4633000000000003</v>
      </c>
      <c r="P2562" s="161">
        <f t="shared" si="236"/>
        <v>5.0395000000000003</v>
      </c>
    </row>
    <row r="2563" spans="9:16" x14ac:dyDescent="0.2">
      <c r="I2563" s="158">
        <f t="shared" si="237"/>
        <v>7</v>
      </c>
      <c r="J2563" s="158" t="str">
        <f t="shared" si="238"/>
        <v>USD</v>
      </c>
      <c r="K2563" s="158" t="str">
        <f t="shared" si="239"/>
        <v>BRL</v>
      </c>
      <c r="L2563" s="158" t="str">
        <f t="shared" ref="L2563:L2626" si="241">J2563&amp;K2563&amp;M2563</f>
        <v>USDBRL45388</v>
      </c>
      <c r="M2563" s="160">
        <f t="shared" si="240"/>
        <v>45388</v>
      </c>
      <c r="N2563" s="158">
        <v>0.92242413061525685</v>
      </c>
      <c r="O2563" s="158">
        <v>5.4633000000000003</v>
      </c>
      <c r="P2563" s="161">
        <f t="shared" ref="P2563:P2626" si="242">ROUND(N2563*O2563,4)</f>
        <v>5.0395000000000003</v>
      </c>
    </row>
    <row r="2564" spans="9:16" x14ac:dyDescent="0.2">
      <c r="I2564" s="158">
        <f t="shared" ref="I2564:I2627" si="243">IF(M2563=$G$2,I2563+1,I2563)</f>
        <v>7</v>
      </c>
      <c r="J2564" s="158" t="str">
        <f t="shared" ref="J2564:J2627" si="244">VLOOKUP($I2564,$A:$C,2,FALSE)</f>
        <v>USD</v>
      </c>
      <c r="K2564" s="158" t="str">
        <f t="shared" ref="K2564:K2627" si="245">VLOOKUP($I2564,$A:$C,3,FALSE)</f>
        <v>BRL</v>
      </c>
      <c r="L2564" s="158" t="str">
        <f t="shared" si="241"/>
        <v>USDBRL45389</v>
      </c>
      <c r="M2564" s="160">
        <f t="shared" ref="M2564:M2627" si="246">IF(I2564=I2563,M2563+1,$G$1)</f>
        <v>45389</v>
      </c>
      <c r="N2564" s="158">
        <v>0.92242413061525685</v>
      </c>
      <c r="O2564" s="158">
        <v>5.4633000000000003</v>
      </c>
      <c r="P2564" s="161">
        <f t="shared" si="242"/>
        <v>5.0395000000000003</v>
      </c>
    </row>
    <row r="2565" spans="9:16" x14ac:dyDescent="0.2">
      <c r="I2565" s="158">
        <f t="shared" si="243"/>
        <v>7</v>
      </c>
      <c r="J2565" s="158" t="str">
        <f t="shared" si="244"/>
        <v>USD</v>
      </c>
      <c r="K2565" s="158" t="str">
        <f t="shared" si="245"/>
        <v>BRL</v>
      </c>
      <c r="L2565" s="158" t="str">
        <f t="shared" si="241"/>
        <v>USDBRL45390</v>
      </c>
      <c r="M2565" s="160">
        <f t="shared" si="246"/>
        <v>45390</v>
      </c>
      <c r="N2565" s="158">
        <v>0.92395823708768365</v>
      </c>
      <c r="O2565" s="158">
        <v>5.4805999999999999</v>
      </c>
      <c r="P2565" s="161">
        <f t="shared" si="242"/>
        <v>5.0637999999999996</v>
      </c>
    </row>
    <row r="2566" spans="9:16" x14ac:dyDescent="0.2">
      <c r="I2566" s="158">
        <f t="shared" si="243"/>
        <v>7</v>
      </c>
      <c r="J2566" s="158" t="str">
        <f t="shared" si="244"/>
        <v>USD</v>
      </c>
      <c r="K2566" s="158" t="str">
        <f t="shared" si="245"/>
        <v>BRL</v>
      </c>
      <c r="L2566" s="158" t="str">
        <f t="shared" si="241"/>
        <v>USDBRL45391</v>
      </c>
      <c r="M2566" s="160">
        <f t="shared" si="246"/>
        <v>45391</v>
      </c>
      <c r="N2566" s="158">
        <v>0.92021717125241553</v>
      </c>
      <c r="O2566" s="158">
        <v>5.4489000000000001</v>
      </c>
      <c r="P2566" s="161">
        <f t="shared" si="242"/>
        <v>5.0141999999999998</v>
      </c>
    </row>
    <row r="2567" spans="9:16" x14ac:dyDescent="0.2">
      <c r="I2567" s="158">
        <f t="shared" si="243"/>
        <v>7</v>
      </c>
      <c r="J2567" s="158" t="str">
        <f t="shared" si="244"/>
        <v>USD</v>
      </c>
      <c r="K2567" s="158" t="str">
        <f t="shared" si="245"/>
        <v>BRL</v>
      </c>
      <c r="L2567" s="158" t="str">
        <f t="shared" si="241"/>
        <v>USDBRL45392</v>
      </c>
      <c r="M2567" s="160">
        <f t="shared" si="246"/>
        <v>45392</v>
      </c>
      <c r="N2567" s="158">
        <v>0.92081031307550643</v>
      </c>
      <c r="O2567" s="158">
        <v>5.4329999999999998</v>
      </c>
      <c r="P2567" s="161">
        <f t="shared" si="242"/>
        <v>5.0027999999999997</v>
      </c>
    </row>
    <row r="2568" spans="9:16" x14ac:dyDescent="0.2">
      <c r="I2568" s="158">
        <f t="shared" si="243"/>
        <v>7</v>
      </c>
      <c r="J2568" s="158" t="str">
        <f t="shared" si="244"/>
        <v>USD</v>
      </c>
      <c r="K2568" s="158" t="str">
        <f t="shared" si="245"/>
        <v>BRL</v>
      </c>
      <c r="L2568" s="158" t="str">
        <f t="shared" si="241"/>
        <v>USDBRL45393</v>
      </c>
      <c r="M2568" s="160">
        <f t="shared" si="246"/>
        <v>45393</v>
      </c>
      <c r="N2568" s="158">
        <v>0.93205331344952935</v>
      </c>
      <c r="O2568" s="158">
        <v>5.4467999999999996</v>
      </c>
      <c r="P2568" s="161">
        <f t="shared" si="242"/>
        <v>5.0766999999999998</v>
      </c>
    </row>
    <row r="2569" spans="9:16" x14ac:dyDescent="0.2">
      <c r="I2569" s="158">
        <f t="shared" si="243"/>
        <v>7</v>
      </c>
      <c r="J2569" s="158" t="str">
        <f t="shared" si="244"/>
        <v>USD</v>
      </c>
      <c r="K2569" s="158" t="str">
        <f t="shared" si="245"/>
        <v>BRL</v>
      </c>
      <c r="L2569" s="158" t="str">
        <f t="shared" si="241"/>
        <v>USDBRL45394</v>
      </c>
      <c r="M2569" s="160">
        <f t="shared" si="246"/>
        <v>45394</v>
      </c>
      <c r="N2569" s="158">
        <v>0.93879083740142699</v>
      </c>
      <c r="O2569" s="158">
        <v>5.4442000000000004</v>
      </c>
      <c r="P2569" s="161">
        <f t="shared" si="242"/>
        <v>5.1109999999999998</v>
      </c>
    </row>
    <row r="2570" spans="9:16" x14ac:dyDescent="0.2">
      <c r="I2570" s="158">
        <f t="shared" si="243"/>
        <v>7</v>
      </c>
      <c r="J2570" s="158" t="str">
        <f t="shared" si="244"/>
        <v>USD</v>
      </c>
      <c r="K2570" s="158" t="str">
        <f t="shared" si="245"/>
        <v>BRL</v>
      </c>
      <c r="L2570" s="158" t="str">
        <f t="shared" si="241"/>
        <v>USDBRL45395</v>
      </c>
      <c r="M2570" s="160">
        <f t="shared" si="246"/>
        <v>45395</v>
      </c>
      <c r="N2570" s="158">
        <v>0.93879083740142699</v>
      </c>
      <c r="O2570" s="158">
        <v>5.4442000000000004</v>
      </c>
      <c r="P2570" s="161">
        <f t="shared" si="242"/>
        <v>5.1109999999999998</v>
      </c>
    </row>
    <row r="2571" spans="9:16" x14ac:dyDescent="0.2">
      <c r="I2571" s="158">
        <f t="shared" si="243"/>
        <v>7</v>
      </c>
      <c r="J2571" s="158" t="str">
        <f t="shared" si="244"/>
        <v>USD</v>
      </c>
      <c r="K2571" s="158" t="str">
        <f t="shared" si="245"/>
        <v>BRL</v>
      </c>
      <c r="L2571" s="158" t="str">
        <f t="shared" si="241"/>
        <v>USDBRL45396</v>
      </c>
      <c r="M2571" s="160">
        <f t="shared" si="246"/>
        <v>45396</v>
      </c>
      <c r="N2571" s="158">
        <v>0.93879083740142699</v>
      </c>
      <c r="O2571" s="158">
        <v>5.4442000000000004</v>
      </c>
      <c r="P2571" s="161">
        <f t="shared" si="242"/>
        <v>5.1109999999999998</v>
      </c>
    </row>
    <row r="2572" spans="9:16" x14ac:dyDescent="0.2">
      <c r="I2572" s="158">
        <f t="shared" si="243"/>
        <v>7</v>
      </c>
      <c r="J2572" s="158" t="str">
        <f t="shared" si="244"/>
        <v>USD</v>
      </c>
      <c r="K2572" s="158" t="str">
        <f t="shared" si="245"/>
        <v>BRL</v>
      </c>
      <c r="L2572" s="158" t="str">
        <f t="shared" si="241"/>
        <v>USDBRL45397</v>
      </c>
      <c r="M2572" s="160">
        <f t="shared" si="246"/>
        <v>45397</v>
      </c>
      <c r="N2572" s="158">
        <v>0.93843843843843833</v>
      </c>
      <c r="O2572" s="158">
        <v>5.4553000000000003</v>
      </c>
      <c r="P2572" s="161">
        <f t="shared" si="242"/>
        <v>5.1195000000000004</v>
      </c>
    </row>
    <row r="2573" spans="9:16" x14ac:dyDescent="0.2">
      <c r="I2573" s="158">
        <f t="shared" si="243"/>
        <v>7</v>
      </c>
      <c r="J2573" s="158" t="str">
        <f t="shared" si="244"/>
        <v>USD</v>
      </c>
      <c r="K2573" s="158" t="str">
        <f t="shared" si="245"/>
        <v>BRL</v>
      </c>
      <c r="L2573" s="158" t="str">
        <f t="shared" si="241"/>
        <v>USDBRL45398</v>
      </c>
      <c r="M2573" s="160">
        <f t="shared" si="246"/>
        <v>45398</v>
      </c>
      <c r="N2573" s="158">
        <v>0.94011469399266701</v>
      </c>
      <c r="O2573" s="158">
        <v>5.5606999999999998</v>
      </c>
      <c r="P2573" s="161">
        <f t="shared" si="242"/>
        <v>5.2276999999999996</v>
      </c>
    </row>
    <row r="2574" spans="9:16" x14ac:dyDescent="0.2">
      <c r="I2574" s="158">
        <f t="shared" si="243"/>
        <v>7</v>
      </c>
      <c r="J2574" s="158" t="str">
        <f t="shared" si="244"/>
        <v>USD</v>
      </c>
      <c r="K2574" s="158" t="str">
        <f t="shared" si="245"/>
        <v>BRL</v>
      </c>
      <c r="L2574" s="158" t="str">
        <f t="shared" si="241"/>
        <v>USDBRL45399</v>
      </c>
      <c r="M2574" s="160">
        <f t="shared" si="246"/>
        <v>45399</v>
      </c>
      <c r="N2574" s="158">
        <v>0.94002632073698056</v>
      </c>
      <c r="O2574" s="158">
        <v>5.6044</v>
      </c>
      <c r="P2574" s="161">
        <f t="shared" si="242"/>
        <v>5.2683</v>
      </c>
    </row>
    <row r="2575" spans="9:16" x14ac:dyDescent="0.2">
      <c r="I2575" s="158">
        <f t="shared" si="243"/>
        <v>7</v>
      </c>
      <c r="J2575" s="158" t="str">
        <f t="shared" si="244"/>
        <v>USD</v>
      </c>
      <c r="K2575" s="158" t="str">
        <f t="shared" si="245"/>
        <v>BRL</v>
      </c>
      <c r="L2575" s="158" t="str">
        <f t="shared" si="241"/>
        <v>USDBRL45400</v>
      </c>
      <c r="M2575" s="160">
        <f t="shared" si="246"/>
        <v>45400</v>
      </c>
      <c r="N2575" s="158">
        <v>0.93641726753441323</v>
      </c>
      <c r="O2575" s="158">
        <v>5.5972999999999997</v>
      </c>
      <c r="P2575" s="161">
        <f t="shared" si="242"/>
        <v>5.2413999999999996</v>
      </c>
    </row>
    <row r="2576" spans="9:16" x14ac:dyDescent="0.2">
      <c r="I2576" s="158">
        <f t="shared" si="243"/>
        <v>7</v>
      </c>
      <c r="J2576" s="158" t="str">
        <f t="shared" si="244"/>
        <v>USD</v>
      </c>
      <c r="K2576" s="158" t="str">
        <f t="shared" si="245"/>
        <v>BRL</v>
      </c>
      <c r="L2576" s="158" t="str">
        <f t="shared" si="241"/>
        <v>USDBRL45401</v>
      </c>
      <c r="M2576" s="160">
        <f t="shared" si="246"/>
        <v>45401</v>
      </c>
      <c r="N2576" s="158">
        <v>0.93870271285084017</v>
      </c>
      <c r="O2576" s="158">
        <v>5.6165000000000003</v>
      </c>
      <c r="P2576" s="161">
        <f t="shared" si="242"/>
        <v>5.2721999999999998</v>
      </c>
    </row>
    <row r="2577" spans="9:16" x14ac:dyDescent="0.2">
      <c r="I2577" s="158">
        <f t="shared" si="243"/>
        <v>7</v>
      </c>
      <c r="J2577" s="158" t="str">
        <f t="shared" si="244"/>
        <v>USD</v>
      </c>
      <c r="K2577" s="158" t="str">
        <f t="shared" si="245"/>
        <v>BRL</v>
      </c>
      <c r="L2577" s="158" t="str">
        <f t="shared" si="241"/>
        <v>USDBRL45402</v>
      </c>
      <c r="M2577" s="160">
        <f t="shared" si="246"/>
        <v>45402</v>
      </c>
      <c r="N2577" s="158">
        <v>0.93870271285084017</v>
      </c>
      <c r="O2577" s="158">
        <v>5.6165000000000003</v>
      </c>
      <c r="P2577" s="161">
        <f t="shared" si="242"/>
        <v>5.2721999999999998</v>
      </c>
    </row>
    <row r="2578" spans="9:16" x14ac:dyDescent="0.2">
      <c r="I2578" s="158">
        <f t="shared" si="243"/>
        <v>7</v>
      </c>
      <c r="J2578" s="158" t="str">
        <f t="shared" si="244"/>
        <v>USD</v>
      </c>
      <c r="K2578" s="158" t="str">
        <f t="shared" si="245"/>
        <v>BRL</v>
      </c>
      <c r="L2578" s="158" t="str">
        <f t="shared" si="241"/>
        <v>USDBRL45403</v>
      </c>
      <c r="M2578" s="160">
        <f t="shared" si="246"/>
        <v>45403</v>
      </c>
      <c r="N2578" s="158">
        <v>0.93870271285084017</v>
      </c>
      <c r="O2578" s="158">
        <v>5.6165000000000003</v>
      </c>
      <c r="P2578" s="161">
        <f t="shared" si="242"/>
        <v>5.2721999999999998</v>
      </c>
    </row>
    <row r="2579" spans="9:16" x14ac:dyDescent="0.2">
      <c r="I2579" s="158">
        <f t="shared" si="243"/>
        <v>7</v>
      </c>
      <c r="J2579" s="158" t="str">
        <f t="shared" si="244"/>
        <v>USD</v>
      </c>
      <c r="K2579" s="158" t="str">
        <f t="shared" si="245"/>
        <v>BRL</v>
      </c>
      <c r="L2579" s="158" t="str">
        <f t="shared" si="241"/>
        <v>USDBRL45404</v>
      </c>
      <c r="M2579" s="160">
        <f t="shared" si="246"/>
        <v>45404</v>
      </c>
      <c r="N2579" s="158">
        <v>0.94055680963130184</v>
      </c>
      <c r="O2579" s="158">
        <v>5.5427</v>
      </c>
      <c r="P2579" s="161">
        <f t="shared" si="242"/>
        <v>5.2131999999999996</v>
      </c>
    </row>
    <row r="2580" spans="9:16" x14ac:dyDescent="0.2">
      <c r="I2580" s="158">
        <f t="shared" si="243"/>
        <v>7</v>
      </c>
      <c r="J2580" s="158" t="str">
        <f t="shared" si="244"/>
        <v>USD</v>
      </c>
      <c r="K2580" s="158" t="str">
        <f t="shared" si="245"/>
        <v>BRL</v>
      </c>
      <c r="L2580" s="158" t="str">
        <f t="shared" si="241"/>
        <v>USDBRL45405</v>
      </c>
      <c r="M2580" s="160">
        <f t="shared" si="246"/>
        <v>45405</v>
      </c>
      <c r="N2580" s="158">
        <v>0.93685591156080206</v>
      </c>
      <c r="O2580" s="158">
        <v>5.5246000000000004</v>
      </c>
      <c r="P2580" s="161">
        <f t="shared" si="242"/>
        <v>5.1757999999999997</v>
      </c>
    </row>
    <row r="2581" spans="9:16" x14ac:dyDescent="0.2">
      <c r="I2581" s="158">
        <f t="shared" si="243"/>
        <v>7</v>
      </c>
      <c r="J2581" s="158" t="str">
        <f t="shared" si="244"/>
        <v>USD</v>
      </c>
      <c r="K2581" s="158" t="str">
        <f t="shared" si="245"/>
        <v>BRL</v>
      </c>
      <c r="L2581" s="158" t="str">
        <f t="shared" si="241"/>
        <v>USDBRL45406</v>
      </c>
      <c r="M2581" s="160">
        <f t="shared" si="246"/>
        <v>45406</v>
      </c>
      <c r="N2581" s="158">
        <v>0.93580385551188472</v>
      </c>
      <c r="O2581" s="158">
        <v>5.4855999999999998</v>
      </c>
      <c r="P2581" s="161">
        <f t="shared" si="242"/>
        <v>5.1334</v>
      </c>
    </row>
    <row r="2582" spans="9:16" x14ac:dyDescent="0.2">
      <c r="I2582" s="158">
        <f t="shared" si="243"/>
        <v>7</v>
      </c>
      <c r="J2582" s="158" t="str">
        <f t="shared" si="244"/>
        <v>USD</v>
      </c>
      <c r="K2582" s="158" t="str">
        <f t="shared" si="245"/>
        <v>BRL</v>
      </c>
      <c r="L2582" s="158" t="str">
        <f t="shared" si="241"/>
        <v>USDBRL45407</v>
      </c>
      <c r="M2582" s="160">
        <f t="shared" si="246"/>
        <v>45407</v>
      </c>
      <c r="N2582" s="158">
        <v>0.93283582089552231</v>
      </c>
      <c r="O2582" s="158">
        <v>5.5049999999999999</v>
      </c>
      <c r="P2582" s="161">
        <f t="shared" si="242"/>
        <v>5.1353</v>
      </c>
    </row>
    <row r="2583" spans="9:16" x14ac:dyDescent="0.2">
      <c r="I2583" s="158">
        <f t="shared" si="243"/>
        <v>7</v>
      </c>
      <c r="J2583" s="158" t="str">
        <f t="shared" si="244"/>
        <v>USD</v>
      </c>
      <c r="K2583" s="158" t="str">
        <f t="shared" si="245"/>
        <v>BRL</v>
      </c>
      <c r="L2583" s="158" t="str">
        <f t="shared" si="241"/>
        <v>USDBRL45408</v>
      </c>
      <c r="M2583" s="160">
        <f t="shared" si="246"/>
        <v>45408</v>
      </c>
      <c r="N2583" s="158">
        <v>0.93335822288594372</v>
      </c>
      <c r="O2583" s="158">
        <v>5.5208000000000004</v>
      </c>
      <c r="P2583" s="161">
        <f t="shared" si="242"/>
        <v>5.1528999999999998</v>
      </c>
    </row>
    <row r="2584" spans="9:16" x14ac:dyDescent="0.2">
      <c r="I2584" s="158">
        <f t="shared" si="243"/>
        <v>7</v>
      </c>
      <c r="J2584" s="158" t="str">
        <f t="shared" si="244"/>
        <v>USD</v>
      </c>
      <c r="K2584" s="158" t="str">
        <f t="shared" si="245"/>
        <v>BRL</v>
      </c>
      <c r="L2584" s="158" t="str">
        <f t="shared" si="241"/>
        <v>USDBRL45409</v>
      </c>
      <c r="M2584" s="160">
        <f t="shared" si="246"/>
        <v>45409</v>
      </c>
      <c r="N2584" s="158">
        <v>0.93335822288594372</v>
      </c>
      <c r="O2584" s="158">
        <v>5.5208000000000004</v>
      </c>
      <c r="P2584" s="161">
        <f t="shared" si="242"/>
        <v>5.1528999999999998</v>
      </c>
    </row>
    <row r="2585" spans="9:16" x14ac:dyDescent="0.2">
      <c r="I2585" s="158">
        <f t="shared" si="243"/>
        <v>7</v>
      </c>
      <c r="J2585" s="158" t="str">
        <f t="shared" si="244"/>
        <v>USD</v>
      </c>
      <c r="K2585" s="158" t="str">
        <f t="shared" si="245"/>
        <v>BRL</v>
      </c>
      <c r="L2585" s="158" t="str">
        <f t="shared" si="241"/>
        <v>USDBRL45410</v>
      </c>
      <c r="M2585" s="160">
        <f t="shared" si="246"/>
        <v>45410</v>
      </c>
      <c r="N2585" s="158">
        <v>0.93335822288594372</v>
      </c>
      <c r="O2585" s="158">
        <v>5.5208000000000004</v>
      </c>
      <c r="P2585" s="161">
        <f t="shared" si="242"/>
        <v>5.1528999999999998</v>
      </c>
    </row>
    <row r="2586" spans="9:16" x14ac:dyDescent="0.2">
      <c r="I2586" s="158">
        <f t="shared" si="243"/>
        <v>7</v>
      </c>
      <c r="J2586" s="158" t="str">
        <f t="shared" si="244"/>
        <v>USD</v>
      </c>
      <c r="K2586" s="158" t="str">
        <f t="shared" si="245"/>
        <v>BRL</v>
      </c>
      <c r="L2586" s="158" t="str">
        <f t="shared" si="241"/>
        <v>USDBRL45411</v>
      </c>
      <c r="M2586" s="160">
        <f t="shared" si="246"/>
        <v>45411</v>
      </c>
      <c r="N2586" s="158">
        <v>0.93283582089552231</v>
      </c>
      <c r="O2586" s="158">
        <v>5.4706000000000001</v>
      </c>
      <c r="P2586" s="161">
        <f t="shared" si="242"/>
        <v>5.1032000000000002</v>
      </c>
    </row>
    <row r="2587" spans="9:16" x14ac:dyDescent="0.2">
      <c r="I2587" s="158">
        <f t="shared" si="243"/>
        <v>7</v>
      </c>
      <c r="J2587" s="158" t="str">
        <f t="shared" si="244"/>
        <v>USD</v>
      </c>
      <c r="K2587" s="158" t="str">
        <f t="shared" si="245"/>
        <v>BRL</v>
      </c>
      <c r="L2587" s="158" t="str">
        <f t="shared" si="241"/>
        <v>USDBRL45412</v>
      </c>
      <c r="M2587" s="160">
        <f t="shared" si="246"/>
        <v>45412</v>
      </c>
      <c r="N2587" s="158">
        <v>0.93300988990483291</v>
      </c>
      <c r="O2587" s="158">
        <v>5.4927999999999999</v>
      </c>
      <c r="P2587" s="161">
        <f t="shared" si="242"/>
        <v>5.1247999999999996</v>
      </c>
    </row>
    <row r="2588" spans="9:16" x14ac:dyDescent="0.2">
      <c r="I2588" s="158">
        <f t="shared" si="243"/>
        <v>7</v>
      </c>
      <c r="J2588" s="158" t="str">
        <f t="shared" si="244"/>
        <v>USD</v>
      </c>
      <c r="K2588" s="158" t="str">
        <f t="shared" si="245"/>
        <v>BRL</v>
      </c>
      <c r="L2588" s="158" t="str">
        <f t="shared" si="241"/>
        <v>USDBRL45413</v>
      </c>
      <c r="M2588" s="160">
        <f t="shared" si="246"/>
        <v>45413</v>
      </c>
      <c r="N2588" s="158">
        <v>0.93300988990483291</v>
      </c>
      <c r="O2588" s="158">
        <v>5.4927999999999999</v>
      </c>
      <c r="P2588" s="161">
        <f t="shared" si="242"/>
        <v>5.1247999999999996</v>
      </c>
    </row>
    <row r="2589" spans="9:16" x14ac:dyDescent="0.2">
      <c r="I2589" s="158">
        <f t="shared" si="243"/>
        <v>7</v>
      </c>
      <c r="J2589" s="158" t="str">
        <f t="shared" si="244"/>
        <v>USD</v>
      </c>
      <c r="K2589" s="158" t="str">
        <f t="shared" si="245"/>
        <v>BRL</v>
      </c>
      <c r="L2589" s="158" t="str">
        <f t="shared" si="241"/>
        <v>USDBRL45414</v>
      </c>
      <c r="M2589" s="160">
        <f t="shared" si="246"/>
        <v>45414</v>
      </c>
      <c r="N2589" s="158">
        <v>0.93475415965601039</v>
      </c>
      <c r="O2589" s="158">
        <v>5.5025000000000004</v>
      </c>
      <c r="P2589" s="161">
        <f t="shared" si="242"/>
        <v>5.1435000000000004</v>
      </c>
    </row>
    <row r="2590" spans="9:16" x14ac:dyDescent="0.2">
      <c r="I2590" s="158">
        <f t="shared" si="243"/>
        <v>7</v>
      </c>
      <c r="J2590" s="158" t="str">
        <f t="shared" si="244"/>
        <v>USD</v>
      </c>
      <c r="K2590" s="158" t="str">
        <f t="shared" si="245"/>
        <v>BRL</v>
      </c>
      <c r="L2590" s="158" t="str">
        <f t="shared" si="241"/>
        <v>USDBRL45415</v>
      </c>
      <c r="M2590" s="160">
        <f t="shared" si="246"/>
        <v>45415</v>
      </c>
      <c r="N2590" s="158">
        <v>0.93075204765450481</v>
      </c>
      <c r="O2590" s="158">
        <v>5.4916</v>
      </c>
      <c r="P2590" s="161">
        <f t="shared" si="242"/>
        <v>5.1113</v>
      </c>
    </row>
    <row r="2591" spans="9:16" x14ac:dyDescent="0.2">
      <c r="I2591" s="158">
        <f t="shared" si="243"/>
        <v>7</v>
      </c>
      <c r="J2591" s="158" t="str">
        <f t="shared" si="244"/>
        <v>USD</v>
      </c>
      <c r="K2591" s="158" t="str">
        <f t="shared" si="245"/>
        <v>BRL</v>
      </c>
      <c r="L2591" s="158" t="str">
        <f t="shared" si="241"/>
        <v>USDBRL45416</v>
      </c>
      <c r="M2591" s="160">
        <f t="shared" si="246"/>
        <v>45416</v>
      </c>
      <c r="N2591" s="158">
        <v>0.93075204765450481</v>
      </c>
      <c r="O2591" s="158">
        <v>5.4916</v>
      </c>
      <c r="P2591" s="161">
        <f t="shared" si="242"/>
        <v>5.1113</v>
      </c>
    </row>
    <row r="2592" spans="9:16" x14ac:dyDescent="0.2">
      <c r="I2592" s="158">
        <f t="shared" si="243"/>
        <v>7</v>
      </c>
      <c r="J2592" s="158" t="str">
        <f t="shared" si="244"/>
        <v>USD</v>
      </c>
      <c r="K2592" s="158" t="str">
        <f t="shared" si="245"/>
        <v>BRL</v>
      </c>
      <c r="L2592" s="158" t="str">
        <f t="shared" si="241"/>
        <v>USDBRL45417</v>
      </c>
      <c r="M2592" s="160">
        <f t="shared" si="246"/>
        <v>45417</v>
      </c>
      <c r="N2592" s="158">
        <v>0.93075204765450481</v>
      </c>
      <c r="O2592" s="158">
        <v>5.4916</v>
      </c>
      <c r="P2592" s="161">
        <f t="shared" si="242"/>
        <v>5.1113</v>
      </c>
    </row>
    <row r="2593" spans="9:16" x14ac:dyDescent="0.2">
      <c r="I2593" s="158">
        <f t="shared" si="243"/>
        <v>7</v>
      </c>
      <c r="J2593" s="158" t="str">
        <f t="shared" si="244"/>
        <v>USD</v>
      </c>
      <c r="K2593" s="158" t="str">
        <f t="shared" si="245"/>
        <v>BRL</v>
      </c>
      <c r="L2593" s="158" t="str">
        <f t="shared" si="241"/>
        <v>USDBRL45418</v>
      </c>
      <c r="M2593" s="160">
        <f t="shared" si="246"/>
        <v>45418</v>
      </c>
      <c r="N2593" s="158">
        <v>0.92798812175204171</v>
      </c>
      <c r="O2593" s="158">
        <v>5.4683000000000002</v>
      </c>
      <c r="P2593" s="161">
        <f t="shared" si="242"/>
        <v>5.0744999999999996</v>
      </c>
    </row>
    <row r="2594" spans="9:16" x14ac:dyDescent="0.2">
      <c r="I2594" s="158">
        <f t="shared" si="243"/>
        <v>7</v>
      </c>
      <c r="J2594" s="158" t="str">
        <f t="shared" si="244"/>
        <v>USD</v>
      </c>
      <c r="K2594" s="158" t="str">
        <f t="shared" si="245"/>
        <v>BRL</v>
      </c>
      <c r="L2594" s="158" t="str">
        <f t="shared" si="241"/>
        <v>USDBRL45419</v>
      </c>
      <c r="M2594" s="160">
        <f t="shared" si="246"/>
        <v>45419</v>
      </c>
      <c r="N2594" s="158">
        <v>0.92885008359650756</v>
      </c>
      <c r="O2594" s="158">
        <v>5.4629000000000003</v>
      </c>
      <c r="P2594" s="161">
        <f t="shared" si="242"/>
        <v>5.0742000000000003</v>
      </c>
    </row>
    <row r="2595" spans="9:16" x14ac:dyDescent="0.2">
      <c r="I2595" s="158">
        <f t="shared" si="243"/>
        <v>7</v>
      </c>
      <c r="J2595" s="158" t="str">
        <f t="shared" si="244"/>
        <v>USD</v>
      </c>
      <c r="K2595" s="158" t="str">
        <f t="shared" si="245"/>
        <v>BRL</v>
      </c>
      <c r="L2595" s="158" t="str">
        <f t="shared" si="241"/>
        <v>USDBRL45420</v>
      </c>
      <c r="M2595" s="160">
        <f t="shared" si="246"/>
        <v>45420</v>
      </c>
      <c r="N2595" s="158">
        <v>0.93083868565577588</v>
      </c>
      <c r="O2595" s="158">
        <v>5.4682000000000004</v>
      </c>
      <c r="P2595" s="161">
        <f t="shared" si="242"/>
        <v>5.09</v>
      </c>
    </row>
    <row r="2596" spans="9:16" x14ac:dyDescent="0.2">
      <c r="I2596" s="158">
        <f t="shared" si="243"/>
        <v>7</v>
      </c>
      <c r="J2596" s="158" t="str">
        <f t="shared" si="244"/>
        <v>USD</v>
      </c>
      <c r="K2596" s="158" t="str">
        <f t="shared" si="245"/>
        <v>BRL</v>
      </c>
      <c r="L2596" s="158" t="str">
        <f t="shared" si="241"/>
        <v>USDBRL45421</v>
      </c>
      <c r="M2596" s="160">
        <f t="shared" si="246"/>
        <v>45421</v>
      </c>
      <c r="N2596" s="158">
        <v>0.93179276928811039</v>
      </c>
      <c r="O2596" s="158">
        <v>5.5189000000000004</v>
      </c>
      <c r="P2596" s="161">
        <f t="shared" si="242"/>
        <v>5.1425000000000001</v>
      </c>
    </row>
    <row r="2597" spans="9:16" x14ac:dyDescent="0.2">
      <c r="I2597" s="158">
        <f t="shared" si="243"/>
        <v>7</v>
      </c>
      <c r="J2597" s="158" t="str">
        <f t="shared" si="244"/>
        <v>USD</v>
      </c>
      <c r="K2597" s="158" t="str">
        <f t="shared" si="245"/>
        <v>BRL</v>
      </c>
      <c r="L2597" s="158" t="str">
        <f t="shared" si="241"/>
        <v>USDBRL45422</v>
      </c>
      <c r="M2597" s="160">
        <f t="shared" si="246"/>
        <v>45422</v>
      </c>
      <c r="N2597" s="158">
        <v>0.92772984506911582</v>
      </c>
      <c r="O2597" s="158">
        <v>5.5331999999999999</v>
      </c>
      <c r="P2597" s="161">
        <f t="shared" si="242"/>
        <v>5.1333000000000002</v>
      </c>
    </row>
    <row r="2598" spans="9:16" x14ac:dyDescent="0.2">
      <c r="I2598" s="158">
        <f t="shared" si="243"/>
        <v>7</v>
      </c>
      <c r="J2598" s="158" t="str">
        <f t="shared" si="244"/>
        <v>USD</v>
      </c>
      <c r="K2598" s="158" t="str">
        <f t="shared" si="245"/>
        <v>BRL</v>
      </c>
      <c r="L2598" s="158" t="str">
        <f t="shared" si="241"/>
        <v>USDBRL45423</v>
      </c>
      <c r="M2598" s="160">
        <f t="shared" si="246"/>
        <v>45423</v>
      </c>
      <c r="N2598" s="158">
        <v>0.92772984506911582</v>
      </c>
      <c r="O2598" s="158">
        <v>5.5331999999999999</v>
      </c>
      <c r="P2598" s="161">
        <f t="shared" si="242"/>
        <v>5.1333000000000002</v>
      </c>
    </row>
    <row r="2599" spans="9:16" x14ac:dyDescent="0.2">
      <c r="I2599" s="158">
        <f t="shared" si="243"/>
        <v>7</v>
      </c>
      <c r="J2599" s="158" t="str">
        <f t="shared" si="244"/>
        <v>USD</v>
      </c>
      <c r="K2599" s="158" t="str">
        <f t="shared" si="245"/>
        <v>BRL</v>
      </c>
      <c r="L2599" s="158" t="str">
        <f t="shared" si="241"/>
        <v>USDBRL45424</v>
      </c>
      <c r="M2599" s="160">
        <f t="shared" si="246"/>
        <v>45424</v>
      </c>
      <c r="N2599" s="158">
        <v>0.92772984506911582</v>
      </c>
      <c r="O2599" s="158">
        <v>5.5331999999999999</v>
      </c>
      <c r="P2599" s="161">
        <f t="shared" si="242"/>
        <v>5.1333000000000002</v>
      </c>
    </row>
    <row r="2600" spans="9:16" x14ac:dyDescent="0.2">
      <c r="I2600" s="158">
        <f t="shared" si="243"/>
        <v>7</v>
      </c>
      <c r="J2600" s="158" t="str">
        <f t="shared" si="244"/>
        <v>USD</v>
      </c>
      <c r="K2600" s="158" t="str">
        <f t="shared" si="245"/>
        <v>BRL</v>
      </c>
      <c r="L2600" s="158" t="str">
        <f t="shared" si="241"/>
        <v>USDBRL45425</v>
      </c>
      <c r="M2600" s="160">
        <f t="shared" si="246"/>
        <v>45425</v>
      </c>
      <c r="N2600" s="158">
        <v>0.92635479388605846</v>
      </c>
      <c r="O2600" s="158">
        <v>5.5486000000000004</v>
      </c>
      <c r="P2600" s="161">
        <f t="shared" si="242"/>
        <v>5.14</v>
      </c>
    </row>
    <row r="2601" spans="9:16" x14ac:dyDescent="0.2">
      <c r="I2601" s="158">
        <f t="shared" si="243"/>
        <v>7</v>
      </c>
      <c r="J2601" s="158" t="str">
        <f t="shared" si="244"/>
        <v>USD</v>
      </c>
      <c r="K2601" s="158" t="str">
        <f t="shared" si="245"/>
        <v>BRL</v>
      </c>
      <c r="L2601" s="158" t="str">
        <f t="shared" si="241"/>
        <v>USDBRL45426</v>
      </c>
      <c r="M2601" s="160">
        <f t="shared" si="246"/>
        <v>45426</v>
      </c>
      <c r="N2601" s="158">
        <v>0.92626898851426465</v>
      </c>
      <c r="O2601" s="158">
        <v>5.5419</v>
      </c>
      <c r="P2601" s="161">
        <f t="shared" si="242"/>
        <v>5.1333000000000002</v>
      </c>
    </row>
    <row r="2602" spans="9:16" x14ac:dyDescent="0.2">
      <c r="I2602" s="158">
        <f t="shared" si="243"/>
        <v>7</v>
      </c>
      <c r="J2602" s="158" t="str">
        <f t="shared" si="244"/>
        <v>USD</v>
      </c>
      <c r="K2602" s="158" t="str">
        <f t="shared" si="245"/>
        <v>BRL</v>
      </c>
      <c r="L2602" s="158" t="str">
        <f t="shared" si="241"/>
        <v>USDBRL45427</v>
      </c>
      <c r="M2602" s="160">
        <f t="shared" si="246"/>
        <v>45427</v>
      </c>
      <c r="N2602" s="158">
        <v>0.92319054652880361</v>
      </c>
      <c r="O2602" s="158">
        <v>5.5827</v>
      </c>
      <c r="P2602" s="161">
        <f t="shared" si="242"/>
        <v>5.1539000000000001</v>
      </c>
    </row>
    <row r="2603" spans="9:16" x14ac:dyDescent="0.2">
      <c r="I2603" s="158">
        <f t="shared" si="243"/>
        <v>7</v>
      </c>
      <c r="J2603" s="158" t="str">
        <f t="shared" si="244"/>
        <v>USD</v>
      </c>
      <c r="K2603" s="158" t="str">
        <f t="shared" si="245"/>
        <v>BRL</v>
      </c>
      <c r="L2603" s="158" t="str">
        <f t="shared" si="241"/>
        <v>USDBRL45428</v>
      </c>
      <c r="M2603" s="160">
        <f t="shared" si="246"/>
        <v>45428</v>
      </c>
      <c r="N2603" s="158">
        <v>0.92030185900975514</v>
      </c>
      <c r="O2603" s="158">
        <v>5.5696000000000003</v>
      </c>
      <c r="P2603" s="161">
        <f t="shared" si="242"/>
        <v>5.1257000000000001</v>
      </c>
    </row>
    <row r="2604" spans="9:16" x14ac:dyDescent="0.2">
      <c r="I2604" s="158">
        <f t="shared" si="243"/>
        <v>7</v>
      </c>
      <c r="J2604" s="158" t="str">
        <f t="shared" si="244"/>
        <v>USD</v>
      </c>
      <c r="K2604" s="158" t="str">
        <f t="shared" si="245"/>
        <v>BRL</v>
      </c>
      <c r="L2604" s="158" t="str">
        <f t="shared" si="241"/>
        <v>USDBRL45429</v>
      </c>
      <c r="M2604" s="160">
        <f t="shared" si="246"/>
        <v>45429</v>
      </c>
      <c r="N2604" s="158">
        <v>0.92216894135005534</v>
      </c>
      <c r="O2604" s="158">
        <v>5.5644999999999998</v>
      </c>
      <c r="P2604" s="161">
        <f t="shared" si="242"/>
        <v>5.1314000000000002</v>
      </c>
    </row>
    <row r="2605" spans="9:16" x14ac:dyDescent="0.2">
      <c r="I2605" s="158">
        <f t="shared" si="243"/>
        <v>7</v>
      </c>
      <c r="J2605" s="158" t="str">
        <f t="shared" si="244"/>
        <v>USD</v>
      </c>
      <c r="K2605" s="158" t="str">
        <f t="shared" si="245"/>
        <v>BRL</v>
      </c>
      <c r="L2605" s="158" t="str">
        <f t="shared" si="241"/>
        <v>USDBRL45430</v>
      </c>
      <c r="M2605" s="160">
        <f t="shared" si="246"/>
        <v>45430</v>
      </c>
      <c r="N2605" s="158">
        <v>0.92216894135005534</v>
      </c>
      <c r="O2605" s="158">
        <v>5.5644999999999998</v>
      </c>
      <c r="P2605" s="161">
        <f t="shared" si="242"/>
        <v>5.1314000000000002</v>
      </c>
    </row>
    <row r="2606" spans="9:16" x14ac:dyDescent="0.2">
      <c r="I2606" s="158">
        <f t="shared" si="243"/>
        <v>7</v>
      </c>
      <c r="J2606" s="158" t="str">
        <f t="shared" si="244"/>
        <v>USD</v>
      </c>
      <c r="K2606" s="158" t="str">
        <f t="shared" si="245"/>
        <v>BRL</v>
      </c>
      <c r="L2606" s="158" t="str">
        <f t="shared" si="241"/>
        <v>USDBRL45431</v>
      </c>
      <c r="M2606" s="160">
        <f t="shared" si="246"/>
        <v>45431</v>
      </c>
      <c r="N2606" s="158">
        <v>0.92216894135005534</v>
      </c>
      <c r="O2606" s="158">
        <v>5.5644999999999998</v>
      </c>
      <c r="P2606" s="161">
        <f t="shared" si="242"/>
        <v>5.1314000000000002</v>
      </c>
    </row>
    <row r="2607" spans="9:16" x14ac:dyDescent="0.2">
      <c r="I2607" s="158">
        <f t="shared" si="243"/>
        <v>7</v>
      </c>
      <c r="J2607" s="158" t="str">
        <f t="shared" si="244"/>
        <v>USD</v>
      </c>
      <c r="K2607" s="158" t="str">
        <f t="shared" si="245"/>
        <v>BRL</v>
      </c>
      <c r="L2607" s="158" t="str">
        <f t="shared" si="241"/>
        <v>USDBRL45432</v>
      </c>
      <c r="M2607" s="160">
        <f t="shared" si="246"/>
        <v>45432</v>
      </c>
      <c r="N2607" s="158">
        <v>0.92072553171899452</v>
      </c>
      <c r="O2607" s="158">
        <v>5.5590000000000002</v>
      </c>
      <c r="P2607" s="161">
        <f t="shared" si="242"/>
        <v>5.1182999999999996</v>
      </c>
    </row>
    <row r="2608" spans="9:16" x14ac:dyDescent="0.2">
      <c r="I2608" s="158">
        <f t="shared" si="243"/>
        <v>7</v>
      </c>
      <c r="J2608" s="158" t="str">
        <f t="shared" si="244"/>
        <v>USD</v>
      </c>
      <c r="K2608" s="158" t="str">
        <f t="shared" si="245"/>
        <v>BRL</v>
      </c>
      <c r="L2608" s="158" t="str">
        <f t="shared" si="241"/>
        <v>USDBRL45433</v>
      </c>
      <c r="M2608" s="160">
        <f t="shared" si="246"/>
        <v>45433</v>
      </c>
      <c r="N2608" s="158">
        <v>0.92047128129602351</v>
      </c>
      <c r="O2608" s="158">
        <v>5.5370999999999997</v>
      </c>
      <c r="P2608" s="161">
        <f t="shared" si="242"/>
        <v>5.0967000000000002</v>
      </c>
    </row>
    <row r="2609" spans="9:16" x14ac:dyDescent="0.2">
      <c r="I2609" s="158">
        <f t="shared" si="243"/>
        <v>7</v>
      </c>
      <c r="J2609" s="158" t="str">
        <f t="shared" si="244"/>
        <v>USD</v>
      </c>
      <c r="K2609" s="158" t="str">
        <f t="shared" si="245"/>
        <v>BRL</v>
      </c>
      <c r="L2609" s="158" t="str">
        <f t="shared" si="241"/>
        <v>USDBRL45434</v>
      </c>
      <c r="M2609" s="160">
        <f t="shared" si="246"/>
        <v>45434</v>
      </c>
      <c r="N2609" s="158">
        <v>0.92336103416435833</v>
      </c>
      <c r="O2609" s="158">
        <v>5.5647000000000002</v>
      </c>
      <c r="P2609" s="161">
        <f t="shared" si="242"/>
        <v>5.1382000000000003</v>
      </c>
    </row>
    <row r="2610" spans="9:16" x14ac:dyDescent="0.2">
      <c r="I2610" s="158">
        <f t="shared" si="243"/>
        <v>7</v>
      </c>
      <c r="J2610" s="158" t="str">
        <f t="shared" si="244"/>
        <v>USD</v>
      </c>
      <c r="K2610" s="158" t="str">
        <f t="shared" si="245"/>
        <v>BRL</v>
      </c>
      <c r="L2610" s="158" t="str">
        <f t="shared" si="241"/>
        <v>USDBRL45435</v>
      </c>
      <c r="M2610" s="160">
        <f t="shared" si="246"/>
        <v>45435</v>
      </c>
      <c r="N2610" s="158">
        <v>0.92131932927952831</v>
      </c>
      <c r="O2610" s="158">
        <v>5.5744999999999996</v>
      </c>
      <c r="P2610" s="161">
        <f t="shared" si="242"/>
        <v>5.1359000000000004</v>
      </c>
    </row>
    <row r="2611" spans="9:16" x14ac:dyDescent="0.2">
      <c r="I2611" s="158">
        <f t="shared" si="243"/>
        <v>7</v>
      </c>
      <c r="J2611" s="158" t="str">
        <f t="shared" si="244"/>
        <v>USD</v>
      </c>
      <c r="K2611" s="158" t="str">
        <f t="shared" si="245"/>
        <v>BRL</v>
      </c>
      <c r="L2611" s="158" t="str">
        <f t="shared" si="241"/>
        <v>USDBRL45436</v>
      </c>
      <c r="M2611" s="160">
        <f t="shared" si="246"/>
        <v>45436</v>
      </c>
      <c r="N2611" s="158">
        <v>0.92250922509225086</v>
      </c>
      <c r="O2611" s="158">
        <v>5.5721999999999996</v>
      </c>
      <c r="P2611" s="161">
        <f t="shared" si="242"/>
        <v>5.1403999999999996</v>
      </c>
    </row>
    <row r="2612" spans="9:16" x14ac:dyDescent="0.2">
      <c r="I2612" s="158">
        <f t="shared" si="243"/>
        <v>7</v>
      </c>
      <c r="J2612" s="158" t="str">
        <f t="shared" si="244"/>
        <v>USD</v>
      </c>
      <c r="K2612" s="158" t="str">
        <f t="shared" si="245"/>
        <v>BRL</v>
      </c>
      <c r="L2612" s="158" t="str">
        <f t="shared" si="241"/>
        <v>USDBRL45437</v>
      </c>
      <c r="M2612" s="160">
        <f t="shared" si="246"/>
        <v>45437</v>
      </c>
      <c r="N2612" s="158">
        <v>0.92250922509225086</v>
      </c>
      <c r="O2612" s="158">
        <v>5.5721999999999996</v>
      </c>
      <c r="P2612" s="161">
        <f t="shared" si="242"/>
        <v>5.1403999999999996</v>
      </c>
    </row>
    <row r="2613" spans="9:16" x14ac:dyDescent="0.2">
      <c r="I2613" s="158">
        <f t="shared" si="243"/>
        <v>7</v>
      </c>
      <c r="J2613" s="158" t="str">
        <f t="shared" si="244"/>
        <v>USD</v>
      </c>
      <c r="K2613" s="158" t="str">
        <f t="shared" si="245"/>
        <v>BRL</v>
      </c>
      <c r="L2613" s="158" t="str">
        <f t="shared" si="241"/>
        <v>USDBRL45438</v>
      </c>
      <c r="M2613" s="160">
        <f t="shared" si="246"/>
        <v>45438</v>
      </c>
      <c r="N2613" s="158">
        <v>0.92250922509225086</v>
      </c>
      <c r="O2613" s="158">
        <v>5.5721999999999996</v>
      </c>
      <c r="P2613" s="161">
        <f t="shared" si="242"/>
        <v>5.1403999999999996</v>
      </c>
    </row>
    <row r="2614" spans="9:16" x14ac:dyDescent="0.2">
      <c r="I2614" s="158">
        <f t="shared" si="243"/>
        <v>7</v>
      </c>
      <c r="J2614" s="158" t="str">
        <f t="shared" si="244"/>
        <v>USD</v>
      </c>
      <c r="K2614" s="158" t="str">
        <f t="shared" si="245"/>
        <v>BRL</v>
      </c>
      <c r="L2614" s="158" t="str">
        <f t="shared" si="241"/>
        <v>USDBRL45439</v>
      </c>
      <c r="M2614" s="160">
        <f t="shared" si="246"/>
        <v>45439</v>
      </c>
      <c r="N2614" s="158">
        <v>0.92225398874850129</v>
      </c>
      <c r="O2614" s="158">
        <v>5.6037999999999997</v>
      </c>
      <c r="P2614" s="161">
        <f t="shared" si="242"/>
        <v>5.1680999999999999</v>
      </c>
    </row>
    <row r="2615" spans="9:16" x14ac:dyDescent="0.2">
      <c r="I2615" s="158">
        <f t="shared" si="243"/>
        <v>7</v>
      </c>
      <c r="J2615" s="158" t="str">
        <f t="shared" si="244"/>
        <v>USD</v>
      </c>
      <c r="K2615" s="158" t="str">
        <f t="shared" si="245"/>
        <v>BRL</v>
      </c>
      <c r="L2615" s="158" t="str">
        <f t="shared" si="241"/>
        <v>USDBRL45440</v>
      </c>
      <c r="M2615" s="160">
        <f t="shared" si="246"/>
        <v>45440</v>
      </c>
      <c r="N2615" s="158">
        <v>0.91894872266127547</v>
      </c>
      <c r="O2615" s="158">
        <v>5.6140999999999996</v>
      </c>
      <c r="P2615" s="161">
        <f t="shared" si="242"/>
        <v>5.1590999999999996</v>
      </c>
    </row>
    <row r="2616" spans="9:16" x14ac:dyDescent="0.2">
      <c r="I2616" s="158">
        <f t="shared" si="243"/>
        <v>7</v>
      </c>
      <c r="J2616" s="158" t="str">
        <f t="shared" si="244"/>
        <v>USD</v>
      </c>
      <c r="K2616" s="158" t="str">
        <f t="shared" si="245"/>
        <v>BRL</v>
      </c>
      <c r="L2616" s="158" t="str">
        <f t="shared" si="241"/>
        <v>USDBRL45441</v>
      </c>
      <c r="M2616" s="160">
        <f t="shared" si="246"/>
        <v>45441</v>
      </c>
      <c r="N2616" s="158">
        <v>0.9210647508519848</v>
      </c>
      <c r="O2616" s="158">
        <v>5.6148999999999996</v>
      </c>
      <c r="P2616" s="161">
        <f t="shared" si="242"/>
        <v>5.1717000000000004</v>
      </c>
    </row>
    <row r="2617" spans="9:16" x14ac:dyDescent="0.2">
      <c r="I2617" s="158">
        <f t="shared" si="243"/>
        <v>7</v>
      </c>
      <c r="J2617" s="158" t="str">
        <f t="shared" si="244"/>
        <v>USD</v>
      </c>
      <c r="K2617" s="158" t="str">
        <f t="shared" si="245"/>
        <v>BRL</v>
      </c>
      <c r="L2617" s="158" t="str">
        <f t="shared" si="241"/>
        <v>USDBRL45442</v>
      </c>
      <c r="M2617" s="160">
        <f t="shared" si="246"/>
        <v>45442</v>
      </c>
      <c r="N2617" s="158">
        <v>0.92464170134073054</v>
      </c>
      <c r="O2617" s="158">
        <v>5.6279000000000003</v>
      </c>
      <c r="P2617" s="161">
        <f t="shared" si="242"/>
        <v>5.2038000000000002</v>
      </c>
    </row>
    <row r="2618" spans="9:16" x14ac:dyDescent="0.2">
      <c r="I2618" s="158">
        <f t="shared" si="243"/>
        <v>7</v>
      </c>
      <c r="J2618" s="158" t="str">
        <f t="shared" si="244"/>
        <v>USD</v>
      </c>
      <c r="K2618" s="158" t="str">
        <f t="shared" si="245"/>
        <v>BRL</v>
      </c>
      <c r="L2618" s="158" t="str">
        <f t="shared" si="241"/>
        <v>USDBRL45443</v>
      </c>
      <c r="M2618" s="160">
        <f t="shared" si="246"/>
        <v>45443</v>
      </c>
      <c r="N2618" s="158">
        <v>0.92148912642830816</v>
      </c>
      <c r="O2618" s="158">
        <v>5.6417999999999999</v>
      </c>
      <c r="P2618" s="161">
        <f t="shared" si="242"/>
        <v>5.1989000000000001</v>
      </c>
    </row>
    <row r="2619" spans="9:16" x14ac:dyDescent="0.2">
      <c r="I2619" s="158">
        <f t="shared" si="243"/>
        <v>7</v>
      </c>
      <c r="J2619" s="158" t="str">
        <f t="shared" si="244"/>
        <v>USD</v>
      </c>
      <c r="K2619" s="158" t="str">
        <f t="shared" si="245"/>
        <v>BRL</v>
      </c>
      <c r="L2619" s="158" t="str">
        <f t="shared" si="241"/>
        <v>USDBRL45444</v>
      </c>
      <c r="M2619" s="160">
        <f t="shared" si="246"/>
        <v>45444</v>
      </c>
      <c r="N2619" s="158">
        <v>0.92148912642830816</v>
      </c>
      <c r="O2619" s="158">
        <v>5.6417999999999999</v>
      </c>
      <c r="P2619" s="161">
        <f t="shared" si="242"/>
        <v>5.1989000000000001</v>
      </c>
    </row>
    <row r="2620" spans="9:16" x14ac:dyDescent="0.2">
      <c r="I2620" s="158">
        <f t="shared" si="243"/>
        <v>7</v>
      </c>
      <c r="J2620" s="158" t="str">
        <f t="shared" si="244"/>
        <v>USD</v>
      </c>
      <c r="K2620" s="158" t="str">
        <f t="shared" si="245"/>
        <v>BRL</v>
      </c>
      <c r="L2620" s="158" t="str">
        <f t="shared" si="241"/>
        <v>USDBRL45445</v>
      </c>
      <c r="M2620" s="160">
        <f t="shared" si="246"/>
        <v>45445</v>
      </c>
      <c r="N2620" s="158">
        <v>0.92148912642830816</v>
      </c>
      <c r="O2620" s="158">
        <v>5.6417999999999999</v>
      </c>
      <c r="P2620" s="161">
        <f t="shared" si="242"/>
        <v>5.1989000000000001</v>
      </c>
    </row>
    <row r="2621" spans="9:16" x14ac:dyDescent="0.2">
      <c r="I2621" s="158">
        <f t="shared" si="243"/>
        <v>7</v>
      </c>
      <c r="J2621" s="158" t="str">
        <f t="shared" si="244"/>
        <v>USD</v>
      </c>
      <c r="K2621" s="158" t="str">
        <f t="shared" si="245"/>
        <v>BRL</v>
      </c>
      <c r="L2621" s="158" t="str">
        <f t="shared" si="241"/>
        <v>USDBRL45446</v>
      </c>
      <c r="M2621" s="160">
        <f t="shared" si="246"/>
        <v>45446</v>
      </c>
      <c r="N2621" s="158">
        <v>0.92233905183545462</v>
      </c>
      <c r="O2621" s="158">
        <v>5.6957000000000004</v>
      </c>
      <c r="P2621" s="161">
        <f t="shared" si="242"/>
        <v>5.2534000000000001</v>
      </c>
    </row>
    <row r="2622" spans="9:16" x14ac:dyDescent="0.2">
      <c r="I2622" s="158">
        <f t="shared" si="243"/>
        <v>7</v>
      </c>
      <c r="J2622" s="158" t="str">
        <f t="shared" si="244"/>
        <v>USD</v>
      </c>
      <c r="K2622" s="158" t="str">
        <f t="shared" si="245"/>
        <v>BRL</v>
      </c>
      <c r="L2622" s="158" t="str">
        <f t="shared" si="241"/>
        <v>USDBRL45447</v>
      </c>
      <c r="M2622" s="160">
        <f t="shared" si="246"/>
        <v>45447</v>
      </c>
      <c r="N2622" s="158">
        <v>0.92038656235618954</v>
      </c>
      <c r="O2622" s="158">
        <v>5.7283999999999997</v>
      </c>
      <c r="P2622" s="161">
        <f t="shared" si="242"/>
        <v>5.2723000000000004</v>
      </c>
    </row>
    <row r="2623" spans="9:16" x14ac:dyDescent="0.2">
      <c r="I2623" s="158">
        <f t="shared" si="243"/>
        <v>7</v>
      </c>
      <c r="J2623" s="158" t="str">
        <f t="shared" si="244"/>
        <v>USD</v>
      </c>
      <c r="K2623" s="158" t="str">
        <f t="shared" si="245"/>
        <v>BRL</v>
      </c>
      <c r="L2623" s="158" t="str">
        <f t="shared" si="241"/>
        <v>USDBRL45448</v>
      </c>
      <c r="M2623" s="160">
        <f t="shared" si="246"/>
        <v>45448</v>
      </c>
      <c r="N2623" s="158">
        <v>0.91979396615158204</v>
      </c>
      <c r="O2623" s="158">
        <v>5.7259000000000002</v>
      </c>
      <c r="P2623" s="161">
        <f t="shared" si="242"/>
        <v>5.2666000000000004</v>
      </c>
    </row>
    <row r="2624" spans="9:16" x14ac:dyDescent="0.2">
      <c r="I2624" s="158">
        <f t="shared" si="243"/>
        <v>7</v>
      </c>
      <c r="J2624" s="158" t="str">
        <f t="shared" si="244"/>
        <v>USD</v>
      </c>
      <c r="K2624" s="158" t="str">
        <f t="shared" si="245"/>
        <v>BRL</v>
      </c>
      <c r="L2624" s="158" t="str">
        <f t="shared" si="241"/>
        <v>USDBRL45449</v>
      </c>
      <c r="M2624" s="160">
        <f t="shared" si="246"/>
        <v>45449</v>
      </c>
      <c r="N2624" s="158">
        <v>0.92038656235618954</v>
      </c>
      <c r="O2624" s="158">
        <v>5.7622999999999998</v>
      </c>
      <c r="P2624" s="161">
        <f t="shared" si="242"/>
        <v>5.3034999999999997</v>
      </c>
    </row>
    <row r="2625" spans="9:16" x14ac:dyDescent="0.2">
      <c r="I2625" s="158">
        <f t="shared" si="243"/>
        <v>7</v>
      </c>
      <c r="J2625" s="158" t="str">
        <f t="shared" si="244"/>
        <v>USD</v>
      </c>
      <c r="K2625" s="158" t="str">
        <f t="shared" si="245"/>
        <v>BRL</v>
      </c>
      <c r="L2625" s="158" t="str">
        <f t="shared" si="241"/>
        <v>USDBRL45450</v>
      </c>
      <c r="M2625" s="160">
        <f t="shared" si="246"/>
        <v>45450</v>
      </c>
      <c r="N2625" s="158">
        <v>0.91759955955221129</v>
      </c>
      <c r="O2625" s="158">
        <v>5.7157999999999998</v>
      </c>
      <c r="P2625" s="161">
        <f t="shared" si="242"/>
        <v>5.2447999999999997</v>
      </c>
    </row>
    <row r="2626" spans="9:16" x14ac:dyDescent="0.2">
      <c r="I2626" s="158">
        <f t="shared" si="243"/>
        <v>7</v>
      </c>
      <c r="J2626" s="158" t="str">
        <f t="shared" si="244"/>
        <v>USD</v>
      </c>
      <c r="K2626" s="158" t="str">
        <f t="shared" si="245"/>
        <v>BRL</v>
      </c>
      <c r="L2626" s="158" t="str">
        <f t="shared" si="241"/>
        <v>USDBRL45451</v>
      </c>
      <c r="M2626" s="160">
        <f t="shared" si="246"/>
        <v>45451</v>
      </c>
      <c r="N2626" s="158">
        <v>0.91759955955221129</v>
      </c>
      <c r="O2626" s="158">
        <v>5.7157999999999998</v>
      </c>
      <c r="P2626" s="161">
        <f t="shared" si="242"/>
        <v>5.2447999999999997</v>
      </c>
    </row>
    <row r="2627" spans="9:16" x14ac:dyDescent="0.2">
      <c r="I2627" s="158">
        <f t="shared" si="243"/>
        <v>7</v>
      </c>
      <c r="J2627" s="158" t="str">
        <f t="shared" si="244"/>
        <v>USD</v>
      </c>
      <c r="K2627" s="158" t="str">
        <f t="shared" si="245"/>
        <v>BRL</v>
      </c>
      <c r="L2627" s="158" t="str">
        <f t="shared" ref="L2627:L2690" si="247">J2627&amp;K2627&amp;M2627</f>
        <v>USDBRL45452</v>
      </c>
      <c r="M2627" s="160">
        <f t="shared" si="246"/>
        <v>45452</v>
      </c>
      <c r="N2627" s="158">
        <v>0.91759955955221129</v>
      </c>
      <c r="O2627" s="158">
        <v>5.7157999999999998</v>
      </c>
      <c r="P2627" s="161">
        <f t="shared" ref="P2627:P2690" si="248">ROUND(N2627*O2627,4)</f>
        <v>5.2447999999999997</v>
      </c>
    </row>
    <row r="2628" spans="9:16" x14ac:dyDescent="0.2">
      <c r="I2628" s="158">
        <f t="shared" ref="I2628:I2691" si="249">IF(M2627=$G$2,I2627+1,I2627)</f>
        <v>7</v>
      </c>
      <c r="J2628" s="158" t="str">
        <f t="shared" ref="J2628:J2691" si="250">VLOOKUP($I2628,$A:$C,2,FALSE)</f>
        <v>USD</v>
      </c>
      <c r="K2628" s="158" t="str">
        <f t="shared" ref="K2628:K2691" si="251">VLOOKUP($I2628,$A:$C,3,FALSE)</f>
        <v>BRL</v>
      </c>
      <c r="L2628" s="158" t="str">
        <f t="shared" si="247"/>
        <v>USDBRL45453</v>
      </c>
      <c r="M2628" s="160">
        <f t="shared" ref="M2628:M2691" si="252">IF(I2628=I2627,M2627+1,$G$1)</f>
        <v>45453</v>
      </c>
      <c r="N2628" s="158">
        <v>0.9297136481963556</v>
      </c>
      <c r="O2628" s="158">
        <v>5.72</v>
      </c>
      <c r="P2628" s="161">
        <f t="shared" si="248"/>
        <v>5.3179999999999996</v>
      </c>
    </row>
    <row r="2629" spans="9:16" x14ac:dyDescent="0.2">
      <c r="I2629" s="158">
        <f t="shared" si="249"/>
        <v>7</v>
      </c>
      <c r="J2629" s="158" t="str">
        <f t="shared" si="250"/>
        <v>USD</v>
      </c>
      <c r="K2629" s="158" t="str">
        <f t="shared" si="251"/>
        <v>BRL</v>
      </c>
      <c r="L2629" s="158" t="str">
        <f t="shared" si="247"/>
        <v>USDBRL45454</v>
      </c>
      <c r="M2629" s="160">
        <f t="shared" si="252"/>
        <v>45454</v>
      </c>
      <c r="N2629" s="158">
        <v>0.93196644920782856</v>
      </c>
      <c r="O2629" s="158">
        <v>5.7464000000000004</v>
      </c>
      <c r="P2629" s="161">
        <f t="shared" si="248"/>
        <v>5.3555000000000001</v>
      </c>
    </row>
    <row r="2630" spans="9:16" x14ac:dyDescent="0.2">
      <c r="I2630" s="158">
        <f t="shared" si="249"/>
        <v>7</v>
      </c>
      <c r="J2630" s="158" t="str">
        <f t="shared" si="250"/>
        <v>USD</v>
      </c>
      <c r="K2630" s="158" t="str">
        <f t="shared" si="251"/>
        <v>BRL</v>
      </c>
      <c r="L2630" s="158" t="str">
        <f t="shared" si="247"/>
        <v>USDBRL45455</v>
      </c>
      <c r="M2630" s="160">
        <f t="shared" si="252"/>
        <v>45455</v>
      </c>
      <c r="N2630" s="158">
        <v>0.92893636785880163</v>
      </c>
      <c r="O2630" s="158">
        <v>5.7911999999999999</v>
      </c>
      <c r="P2630" s="161">
        <f t="shared" si="248"/>
        <v>5.3796999999999997</v>
      </c>
    </row>
    <row r="2631" spans="9:16" x14ac:dyDescent="0.2">
      <c r="I2631" s="158">
        <f t="shared" si="249"/>
        <v>7</v>
      </c>
      <c r="J2631" s="158" t="str">
        <f t="shared" si="250"/>
        <v>USD</v>
      </c>
      <c r="K2631" s="158" t="str">
        <f t="shared" si="251"/>
        <v>BRL</v>
      </c>
      <c r="L2631" s="158" t="str">
        <f t="shared" si="247"/>
        <v>USDBRL45456</v>
      </c>
      <c r="M2631" s="160">
        <f t="shared" si="252"/>
        <v>45456</v>
      </c>
      <c r="N2631" s="158">
        <v>0.92729970326409494</v>
      </c>
      <c r="O2631" s="158">
        <v>5.8261000000000003</v>
      </c>
      <c r="P2631" s="161">
        <f t="shared" si="248"/>
        <v>5.4024999999999999</v>
      </c>
    </row>
    <row r="2632" spans="9:16" x14ac:dyDescent="0.2">
      <c r="I2632" s="158">
        <f t="shared" si="249"/>
        <v>7</v>
      </c>
      <c r="J2632" s="158" t="str">
        <f t="shared" si="250"/>
        <v>USD</v>
      </c>
      <c r="K2632" s="158" t="str">
        <f t="shared" si="251"/>
        <v>BRL</v>
      </c>
      <c r="L2632" s="158" t="str">
        <f t="shared" si="247"/>
        <v>USDBRL45457</v>
      </c>
      <c r="M2632" s="160">
        <f t="shared" si="252"/>
        <v>45457</v>
      </c>
      <c r="N2632" s="158">
        <v>0.93580385551188472</v>
      </c>
      <c r="O2632" s="158">
        <v>5.7321</v>
      </c>
      <c r="P2632" s="161">
        <f t="shared" si="248"/>
        <v>5.3640999999999996</v>
      </c>
    </row>
    <row r="2633" spans="9:16" x14ac:dyDescent="0.2">
      <c r="I2633" s="158">
        <f t="shared" si="249"/>
        <v>7</v>
      </c>
      <c r="J2633" s="158" t="str">
        <f t="shared" si="250"/>
        <v>USD</v>
      </c>
      <c r="K2633" s="158" t="str">
        <f t="shared" si="251"/>
        <v>BRL</v>
      </c>
      <c r="L2633" s="158" t="str">
        <f t="shared" si="247"/>
        <v>USDBRL45458</v>
      </c>
      <c r="M2633" s="160">
        <f t="shared" si="252"/>
        <v>45458</v>
      </c>
      <c r="N2633" s="158">
        <v>0.93580385551188472</v>
      </c>
      <c r="O2633" s="158">
        <v>5.7321</v>
      </c>
      <c r="P2633" s="161">
        <f t="shared" si="248"/>
        <v>5.3640999999999996</v>
      </c>
    </row>
    <row r="2634" spans="9:16" x14ac:dyDescent="0.2">
      <c r="I2634" s="158">
        <f t="shared" si="249"/>
        <v>7</v>
      </c>
      <c r="J2634" s="158" t="str">
        <f t="shared" si="250"/>
        <v>USD</v>
      </c>
      <c r="K2634" s="158" t="str">
        <f t="shared" si="251"/>
        <v>BRL</v>
      </c>
      <c r="L2634" s="158" t="str">
        <f t="shared" si="247"/>
        <v>USDBRL45459</v>
      </c>
      <c r="M2634" s="160">
        <f t="shared" si="252"/>
        <v>45459</v>
      </c>
      <c r="N2634" s="158">
        <v>0.93580385551188472</v>
      </c>
      <c r="O2634" s="158">
        <v>5.7321</v>
      </c>
      <c r="P2634" s="161">
        <f t="shared" si="248"/>
        <v>5.3640999999999996</v>
      </c>
    </row>
    <row r="2635" spans="9:16" x14ac:dyDescent="0.2">
      <c r="I2635" s="158">
        <f t="shared" si="249"/>
        <v>7</v>
      </c>
      <c r="J2635" s="158" t="str">
        <f t="shared" si="250"/>
        <v>USD</v>
      </c>
      <c r="K2635" s="158" t="str">
        <f t="shared" si="251"/>
        <v>BRL</v>
      </c>
      <c r="L2635" s="158" t="str">
        <f t="shared" si="247"/>
        <v>USDBRL45460</v>
      </c>
      <c r="M2635" s="160">
        <f t="shared" si="252"/>
        <v>45460</v>
      </c>
      <c r="N2635" s="158">
        <v>0.93353248693054525</v>
      </c>
      <c r="O2635" s="158">
        <v>5.7840999999999996</v>
      </c>
      <c r="P2635" s="161">
        <f t="shared" si="248"/>
        <v>5.3996000000000004</v>
      </c>
    </row>
    <row r="2636" spans="9:16" x14ac:dyDescent="0.2">
      <c r="I2636" s="158">
        <f t="shared" si="249"/>
        <v>7</v>
      </c>
      <c r="J2636" s="158" t="str">
        <f t="shared" si="250"/>
        <v>USD</v>
      </c>
      <c r="K2636" s="158" t="str">
        <f t="shared" si="251"/>
        <v>BRL</v>
      </c>
      <c r="L2636" s="158" t="str">
        <f t="shared" si="247"/>
        <v>USDBRL45461</v>
      </c>
      <c r="M2636" s="160">
        <f t="shared" si="252"/>
        <v>45461</v>
      </c>
      <c r="N2636" s="158">
        <v>0.93327111525898288</v>
      </c>
      <c r="O2636" s="158">
        <v>5.8274999999999997</v>
      </c>
      <c r="P2636" s="161">
        <f t="shared" si="248"/>
        <v>5.4386000000000001</v>
      </c>
    </row>
    <row r="2637" spans="9:16" x14ac:dyDescent="0.2">
      <c r="I2637" s="158">
        <f t="shared" si="249"/>
        <v>7</v>
      </c>
      <c r="J2637" s="158" t="str">
        <f t="shared" si="250"/>
        <v>USD</v>
      </c>
      <c r="K2637" s="158" t="str">
        <f t="shared" si="251"/>
        <v>BRL</v>
      </c>
      <c r="L2637" s="158" t="str">
        <f t="shared" si="247"/>
        <v>USDBRL45462</v>
      </c>
      <c r="M2637" s="160">
        <f t="shared" si="252"/>
        <v>45462</v>
      </c>
      <c r="N2637" s="158">
        <v>0.9303190994511118</v>
      </c>
      <c r="O2637" s="158">
        <v>5.8479000000000001</v>
      </c>
      <c r="P2637" s="161">
        <f t="shared" si="248"/>
        <v>5.4404000000000003</v>
      </c>
    </row>
    <row r="2638" spans="9:16" x14ac:dyDescent="0.2">
      <c r="I2638" s="158">
        <f t="shared" si="249"/>
        <v>7</v>
      </c>
      <c r="J2638" s="158" t="str">
        <f t="shared" si="250"/>
        <v>USD</v>
      </c>
      <c r="K2638" s="158" t="str">
        <f t="shared" si="251"/>
        <v>BRL</v>
      </c>
      <c r="L2638" s="158" t="str">
        <f t="shared" si="247"/>
        <v>USDBRL45463</v>
      </c>
      <c r="M2638" s="160">
        <f t="shared" si="252"/>
        <v>45463</v>
      </c>
      <c r="N2638" s="158">
        <v>0.93292284728052988</v>
      </c>
      <c r="O2638" s="158">
        <v>5.7920999999999996</v>
      </c>
      <c r="P2638" s="161">
        <f t="shared" si="248"/>
        <v>5.4036</v>
      </c>
    </row>
    <row r="2639" spans="9:16" x14ac:dyDescent="0.2">
      <c r="I2639" s="158">
        <f t="shared" si="249"/>
        <v>7</v>
      </c>
      <c r="J2639" s="158" t="str">
        <f t="shared" si="250"/>
        <v>USD</v>
      </c>
      <c r="K2639" s="158" t="str">
        <f t="shared" si="251"/>
        <v>BRL</v>
      </c>
      <c r="L2639" s="158" t="str">
        <f t="shared" si="247"/>
        <v>USDBRL45464</v>
      </c>
      <c r="M2639" s="160">
        <f t="shared" si="252"/>
        <v>45464</v>
      </c>
      <c r="N2639" s="158">
        <v>0.93562874251497008</v>
      </c>
      <c r="O2639" s="158">
        <v>5.8106999999999998</v>
      </c>
      <c r="P2639" s="161">
        <f t="shared" si="248"/>
        <v>5.4367000000000001</v>
      </c>
    </row>
    <row r="2640" spans="9:16" x14ac:dyDescent="0.2">
      <c r="I2640" s="158">
        <f t="shared" si="249"/>
        <v>7</v>
      </c>
      <c r="J2640" s="158" t="str">
        <f t="shared" si="250"/>
        <v>USD</v>
      </c>
      <c r="K2640" s="158" t="str">
        <f t="shared" si="251"/>
        <v>BRL</v>
      </c>
      <c r="L2640" s="158" t="str">
        <f t="shared" si="247"/>
        <v>USDBRL45465</v>
      </c>
      <c r="M2640" s="160">
        <f t="shared" si="252"/>
        <v>45465</v>
      </c>
      <c r="N2640" s="158">
        <v>0.93562874251497008</v>
      </c>
      <c r="O2640" s="158">
        <v>5.8106999999999998</v>
      </c>
      <c r="P2640" s="161">
        <f t="shared" si="248"/>
        <v>5.4367000000000001</v>
      </c>
    </row>
    <row r="2641" spans="9:16" x14ac:dyDescent="0.2">
      <c r="I2641" s="158">
        <f t="shared" si="249"/>
        <v>7</v>
      </c>
      <c r="J2641" s="158" t="str">
        <f t="shared" si="250"/>
        <v>USD</v>
      </c>
      <c r="K2641" s="158" t="str">
        <f t="shared" si="251"/>
        <v>BRL</v>
      </c>
      <c r="L2641" s="158" t="str">
        <f t="shared" si="247"/>
        <v>USDBRL45466</v>
      </c>
      <c r="M2641" s="160">
        <f t="shared" si="252"/>
        <v>45466</v>
      </c>
      <c r="N2641" s="158">
        <v>0.93562874251497008</v>
      </c>
      <c r="O2641" s="158">
        <v>5.8106999999999998</v>
      </c>
      <c r="P2641" s="161">
        <f t="shared" si="248"/>
        <v>5.4367000000000001</v>
      </c>
    </row>
    <row r="2642" spans="9:16" x14ac:dyDescent="0.2">
      <c r="I2642" s="158">
        <f t="shared" si="249"/>
        <v>7</v>
      </c>
      <c r="J2642" s="158" t="str">
        <f t="shared" si="250"/>
        <v>USD</v>
      </c>
      <c r="K2642" s="158" t="str">
        <f t="shared" si="251"/>
        <v>BRL</v>
      </c>
      <c r="L2642" s="158" t="str">
        <f t="shared" si="247"/>
        <v>USDBRL45467</v>
      </c>
      <c r="M2642" s="160">
        <f t="shared" si="252"/>
        <v>45467</v>
      </c>
      <c r="N2642" s="158">
        <v>0.93196644920782856</v>
      </c>
      <c r="O2642" s="158">
        <v>5.8277999999999999</v>
      </c>
      <c r="P2642" s="161">
        <f t="shared" si="248"/>
        <v>5.4313000000000002</v>
      </c>
    </row>
    <row r="2643" spans="9:16" x14ac:dyDescent="0.2">
      <c r="I2643" s="158">
        <f t="shared" si="249"/>
        <v>7</v>
      </c>
      <c r="J2643" s="158" t="str">
        <f t="shared" si="250"/>
        <v>USD</v>
      </c>
      <c r="K2643" s="158" t="str">
        <f t="shared" si="251"/>
        <v>BRL</v>
      </c>
      <c r="L2643" s="158" t="str">
        <f t="shared" si="247"/>
        <v>USDBRL45468</v>
      </c>
      <c r="M2643" s="160">
        <f t="shared" si="252"/>
        <v>45468</v>
      </c>
      <c r="N2643" s="158">
        <v>0.93335822288594372</v>
      </c>
      <c r="O2643" s="158">
        <v>5.8014999999999999</v>
      </c>
      <c r="P2643" s="161">
        <f t="shared" si="248"/>
        <v>5.4149000000000003</v>
      </c>
    </row>
    <row r="2644" spans="9:16" x14ac:dyDescent="0.2">
      <c r="I2644" s="158">
        <f t="shared" si="249"/>
        <v>7</v>
      </c>
      <c r="J2644" s="158" t="str">
        <f t="shared" si="250"/>
        <v>USD</v>
      </c>
      <c r="K2644" s="158" t="str">
        <f t="shared" si="251"/>
        <v>BRL</v>
      </c>
      <c r="L2644" s="158" t="str">
        <f t="shared" si="247"/>
        <v>USDBRL45469</v>
      </c>
      <c r="M2644" s="160">
        <f t="shared" si="252"/>
        <v>45469</v>
      </c>
      <c r="N2644" s="158">
        <v>0.93554121059032658</v>
      </c>
      <c r="O2644" s="158">
        <v>5.8524000000000003</v>
      </c>
      <c r="P2644" s="161">
        <f t="shared" si="248"/>
        <v>5.4752000000000001</v>
      </c>
    </row>
    <row r="2645" spans="9:16" x14ac:dyDescent="0.2">
      <c r="I2645" s="158">
        <f t="shared" si="249"/>
        <v>7</v>
      </c>
      <c r="J2645" s="158" t="str">
        <f t="shared" si="250"/>
        <v>USD</v>
      </c>
      <c r="K2645" s="158" t="str">
        <f t="shared" si="251"/>
        <v>BRL</v>
      </c>
      <c r="L2645" s="158" t="str">
        <f t="shared" si="247"/>
        <v>USDBRL45470</v>
      </c>
      <c r="M2645" s="160">
        <f t="shared" si="252"/>
        <v>45470</v>
      </c>
      <c r="N2645" s="158">
        <v>0.93492894540014948</v>
      </c>
      <c r="O2645" s="158">
        <v>5.8887</v>
      </c>
      <c r="P2645" s="161">
        <f t="shared" si="248"/>
        <v>5.5054999999999996</v>
      </c>
    </row>
    <row r="2646" spans="9:16" x14ac:dyDescent="0.2">
      <c r="I2646" s="158">
        <f t="shared" si="249"/>
        <v>7</v>
      </c>
      <c r="J2646" s="158" t="str">
        <f t="shared" si="250"/>
        <v>USD</v>
      </c>
      <c r="K2646" s="158" t="str">
        <f t="shared" si="251"/>
        <v>BRL</v>
      </c>
      <c r="L2646" s="158" t="str">
        <f t="shared" si="247"/>
        <v>USDBRL45471</v>
      </c>
      <c r="M2646" s="160">
        <f t="shared" si="252"/>
        <v>45471</v>
      </c>
      <c r="N2646" s="158">
        <v>0.93414292386735165</v>
      </c>
      <c r="O2646" s="158">
        <v>5.8914999999999997</v>
      </c>
      <c r="P2646" s="161">
        <f t="shared" si="248"/>
        <v>5.5034999999999998</v>
      </c>
    </row>
    <row r="2647" spans="9:16" x14ac:dyDescent="0.2">
      <c r="I2647" s="158">
        <f t="shared" si="249"/>
        <v>7</v>
      </c>
      <c r="J2647" s="158" t="str">
        <f t="shared" si="250"/>
        <v>USD</v>
      </c>
      <c r="K2647" s="158" t="str">
        <f t="shared" si="251"/>
        <v>BRL</v>
      </c>
      <c r="L2647" s="158" t="str">
        <f t="shared" si="247"/>
        <v>USDBRL45472</v>
      </c>
      <c r="M2647" s="160">
        <f t="shared" si="252"/>
        <v>45472</v>
      </c>
      <c r="N2647" s="158">
        <v>0.93414292386735165</v>
      </c>
      <c r="O2647" s="158">
        <v>5.8914999999999997</v>
      </c>
      <c r="P2647" s="161">
        <f t="shared" si="248"/>
        <v>5.5034999999999998</v>
      </c>
    </row>
    <row r="2648" spans="9:16" x14ac:dyDescent="0.2">
      <c r="I2648" s="158">
        <f t="shared" si="249"/>
        <v>7</v>
      </c>
      <c r="J2648" s="158" t="str">
        <f t="shared" si="250"/>
        <v>USD</v>
      </c>
      <c r="K2648" s="158" t="str">
        <f t="shared" si="251"/>
        <v>BRL</v>
      </c>
      <c r="L2648" s="158" t="str">
        <f t="shared" si="247"/>
        <v>USDBRL45473</v>
      </c>
      <c r="M2648" s="160">
        <f t="shared" si="252"/>
        <v>45473</v>
      </c>
      <c r="N2648" s="158">
        <v>0.93414292386735165</v>
      </c>
      <c r="O2648" s="158">
        <v>5.8914999999999997</v>
      </c>
      <c r="P2648" s="161">
        <f t="shared" si="248"/>
        <v>5.5034999999999998</v>
      </c>
    </row>
    <row r="2649" spans="9:16" x14ac:dyDescent="0.2">
      <c r="I2649" s="158">
        <f t="shared" si="249"/>
        <v>7</v>
      </c>
      <c r="J2649" s="158" t="str">
        <f t="shared" si="250"/>
        <v>USD</v>
      </c>
      <c r="K2649" s="158" t="str">
        <f t="shared" si="251"/>
        <v>BRL</v>
      </c>
      <c r="L2649" s="158" t="str">
        <f t="shared" si="247"/>
        <v>USDBRL45474</v>
      </c>
      <c r="M2649" s="160">
        <f t="shared" si="252"/>
        <v>45474</v>
      </c>
      <c r="N2649" s="158">
        <v>0.93066542577943223</v>
      </c>
      <c r="O2649" s="158">
        <v>6.0015999999999998</v>
      </c>
      <c r="P2649" s="161">
        <f t="shared" si="248"/>
        <v>5.5854999999999997</v>
      </c>
    </row>
    <row r="2650" spans="9:16" x14ac:dyDescent="0.2">
      <c r="I2650" s="158">
        <f t="shared" si="249"/>
        <v>7</v>
      </c>
      <c r="J2650" s="158" t="str">
        <f t="shared" si="250"/>
        <v>USD</v>
      </c>
      <c r="K2650" s="158" t="str">
        <f t="shared" si="251"/>
        <v>BRL</v>
      </c>
      <c r="L2650" s="158" t="str">
        <f t="shared" si="247"/>
        <v>USDBRL45475</v>
      </c>
      <c r="M2650" s="160">
        <f t="shared" si="252"/>
        <v>45475</v>
      </c>
      <c r="N2650" s="158">
        <v>0.93205331344952935</v>
      </c>
      <c r="O2650" s="158">
        <v>6.0479000000000003</v>
      </c>
      <c r="P2650" s="161">
        <f t="shared" si="248"/>
        <v>5.6369999999999996</v>
      </c>
    </row>
    <row r="2651" spans="9:16" x14ac:dyDescent="0.2">
      <c r="I2651" s="158">
        <f t="shared" si="249"/>
        <v>7</v>
      </c>
      <c r="J2651" s="158" t="str">
        <f t="shared" si="250"/>
        <v>USD</v>
      </c>
      <c r="K2651" s="158" t="str">
        <f t="shared" si="251"/>
        <v>BRL</v>
      </c>
      <c r="L2651" s="158" t="str">
        <f t="shared" si="247"/>
        <v>USDBRL45476</v>
      </c>
      <c r="M2651" s="160">
        <f t="shared" si="252"/>
        <v>45476</v>
      </c>
      <c r="N2651" s="158">
        <v>0.92954080684142026</v>
      </c>
      <c r="O2651" s="158">
        <v>6.0812999999999997</v>
      </c>
      <c r="P2651" s="161">
        <f t="shared" si="248"/>
        <v>5.6528</v>
      </c>
    </row>
    <row r="2652" spans="9:16" x14ac:dyDescent="0.2">
      <c r="I2652" s="158">
        <f t="shared" si="249"/>
        <v>7</v>
      </c>
      <c r="J2652" s="158" t="str">
        <f t="shared" si="250"/>
        <v>USD</v>
      </c>
      <c r="K2652" s="158" t="str">
        <f t="shared" si="251"/>
        <v>BRL</v>
      </c>
      <c r="L2652" s="158" t="str">
        <f t="shared" si="247"/>
        <v>USDBRL45477</v>
      </c>
      <c r="M2652" s="160">
        <f t="shared" si="252"/>
        <v>45477</v>
      </c>
      <c r="N2652" s="158">
        <v>0.92592592592592582</v>
      </c>
      <c r="O2652" s="158">
        <v>5.9344999999999999</v>
      </c>
      <c r="P2652" s="161">
        <f t="shared" si="248"/>
        <v>5.4949000000000003</v>
      </c>
    </row>
    <row r="2653" spans="9:16" x14ac:dyDescent="0.2">
      <c r="I2653" s="158">
        <f t="shared" si="249"/>
        <v>7</v>
      </c>
      <c r="J2653" s="158" t="str">
        <f t="shared" si="250"/>
        <v>USD</v>
      </c>
      <c r="K2653" s="158" t="str">
        <f t="shared" si="251"/>
        <v>BRL</v>
      </c>
      <c r="L2653" s="158" t="str">
        <f t="shared" si="247"/>
        <v>USDBRL45478</v>
      </c>
      <c r="M2653" s="160">
        <f t="shared" si="252"/>
        <v>45478</v>
      </c>
      <c r="N2653" s="158">
        <v>0.92387287509238725</v>
      </c>
      <c r="O2653" s="158">
        <v>5.9419000000000004</v>
      </c>
      <c r="P2653" s="161">
        <f t="shared" si="248"/>
        <v>5.4896000000000003</v>
      </c>
    </row>
    <row r="2654" spans="9:16" x14ac:dyDescent="0.2">
      <c r="I2654" s="158">
        <f t="shared" si="249"/>
        <v>7</v>
      </c>
      <c r="J2654" s="158" t="str">
        <f t="shared" si="250"/>
        <v>USD</v>
      </c>
      <c r="K2654" s="158" t="str">
        <f t="shared" si="251"/>
        <v>BRL</v>
      </c>
      <c r="L2654" s="158" t="str">
        <f t="shared" si="247"/>
        <v>USDBRL45479</v>
      </c>
      <c r="M2654" s="160">
        <f t="shared" si="252"/>
        <v>45479</v>
      </c>
      <c r="N2654" s="158">
        <v>0.92387287509238725</v>
      </c>
      <c r="O2654" s="158">
        <v>5.9419000000000004</v>
      </c>
      <c r="P2654" s="161">
        <f t="shared" si="248"/>
        <v>5.4896000000000003</v>
      </c>
    </row>
    <row r="2655" spans="9:16" x14ac:dyDescent="0.2">
      <c r="I2655" s="158">
        <f t="shared" si="249"/>
        <v>7</v>
      </c>
      <c r="J2655" s="158" t="str">
        <f t="shared" si="250"/>
        <v>USD</v>
      </c>
      <c r="K2655" s="158" t="str">
        <f t="shared" si="251"/>
        <v>BRL</v>
      </c>
      <c r="L2655" s="158" t="str">
        <f t="shared" si="247"/>
        <v>USDBRL45480</v>
      </c>
      <c r="M2655" s="160">
        <f t="shared" si="252"/>
        <v>45480</v>
      </c>
      <c r="N2655" s="158">
        <v>0.92387287509238725</v>
      </c>
      <c r="O2655" s="158">
        <v>5.9419000000000004</v>
      </c>
      <c r="P2655" s="161">
        <f t="shared" si="248"/>
        <v>5.4896000000000003</v>
      </c>
    </row>
    <row r="2656" spans="9:16" x14ac:dyDescent="0.2">
      <c r="I2656" s="158">
        <f t="shared" si="249"/>
        <v>7</v>
      </c>
      <c r="J2656" s="158" t="str">
        <f t="shared" si="250"/>
        <v>USD</v>
      </c>
      <c r="K2656" s="158" t="str">
        <f t="shared" si="251"/>
        <v>BRL</v>
      </c>
      <c r="L2656" s="158" t="str">
        <f t="shared" si="247"/>
        <v>USDBRL45481</v>
      </c>
      <c r="M2656" s="160">
        <f t="shared" si="252"/>
        <v>45481</v>
      </c>
      <c r="N2656" s="158">
        <v>0.92293493308721741</v>
      </c>
      <c r="O2656" s="158">
        <v>5.9264999999999999</v>
      </c>
      <c r="P2656" s="161">
        <f t="shared" si="248"/>
        <v>5.4698000000000002</v>
      </c>
    </row>
    <row r="2657" spans="9:16" x14ac:dyDescent="0.2">
      <c r="I2657" s="158">
        <f t="shared" si="249"/>
        <v>7</v>
      </c>
      <c r="J2657" s="158" t="str">
        <f t="shared" si="250"/>
        <v>USD</v>
      </c>
      <c r="K2657" s="158" t="str">
        <f t="shared" si="251"/>
        <v>BRL</v>
      </c>
      <c r="L2657" s="158" t="str">
        <f t="shared" si="247"/>
        <v>USDBRL45482</v>
      </c>
      <c r="M2657" s="160">
        <f t="shared" si="252"/>
        <v>45482</v>
      </c>
      <c r="N2657" s="158">
        <v>0.92472720547438514</v>
      </c>
      <c r="O2657" s="158">
        <v>5.9074999999999998</v>
      </c>
      <c r="P2657" s="161">
        <f t="shared" si="248"/>
        <v>5.4627999999999997</v>
      </c>
    </row>
    <row r="2658" spans="9:16" x14ac:dyDescent="0.2">
      <c r="I2658" s="158">
        <f t="shared" si="249"/>
        <v>7</v>
      </c>
      <c r="J2658" s="158" t="str">
        <f t="shared" si="250"/>
        <v>USD</v>
      </c>
      <c r="K2658" s="158" t="str">
        <f t="shared" si="251"/>
        <v>BRL</v>
      </c>
      <c r="L2658" s="158" t="str">
        <f t="shared" si="247"/>
        <v>USDBRL45483</v>
      </c>
      <c r="M2658" s="160">
        <f t="shared" si="252"/>
        <v>45483</v>
      </c>
      <c r="N2658" s="158">
        <v>0.92378752886836024</v>
      </c>
      <c r="O2658" s="158">
        <v>5.8434999999999997</v>
      </c>
      <c r="P2658" s="161">
        <f t="shared" si="248"/>
        <v>5.3982000000000001</v>
      </c>
    </row>
    <row r="2659" spans="9:16" x14ac:dyDescent="0.2">
      <c r="I2659" s="158">
        <f t="shared" si="249"/>
        <v>7</v>
      </c>
      <c r="J2659" s="158" t="str">
        <f t="shared" si="250"/>
        <v>USD</v>
      </c>
      <c r="K2659" s="158" t="str">
        <f t="shared" si="251"/>
        <v>BRL</v>
      </c>
      <c r="L2659" s="158" t="str">
        <f t="shared" si="247"/>
        <v>USDBRL45484</v>
      </c>
      <c r="M2659" s="160">
        <f t="shared" si="252"/>
        <v>45484</v>
      </c>
      <c r="N2659" s="158">
        <v>0.92123445416858596</v>
      </c>
      <c r="O2659" s="158">
        <v>5.8792</v>
      </c>
      <c r="P2659" s="161">
        <f t="shared" si="248"/>
        <v>5.4161000000000001</v>
      </c>
    </row>
    <row r="2660" spans="9:16" x14ac:dyDescent="0.2">
      <c r="I2660" s="158">
        <f t="shared" si="249"/>
        <v>7</v>
      </c>
      <c r="J2660" s="158" t="str">
        <f t="shared" si="250"/>
        <v>USD</v>
      </c>
      <c r="K2660" s="158" t="str">
        <f t="shared" si="251"/>
        <v>BRL</v>
      </c>
      <c r="L2660" s="158" t="str">
        <f t="shared" si="247"/>
        <v>USDBRL45485</v>
      </c>
      <c r="M2660" s="160">
        <f t="shared" si="252"/>
        <v>45485</v>
      </c>
      <c r="N2660" s="158">
        <v>0.91827364554637281</v>
      </c>
      <c r="O2660" s="158">
        <v>5.9104000000000001</v>
      </c>
      <c r="P2660" s="161">
        <f t="shared" si="248"/>
        <v>5.4273999999999996</v>
      </c>
    </row>
    <row r="2661" spans="9:16" x14ac:dyDescent="0.2">
      <c r="I2661" s="158">
        <f t="shared" si="249"/>
        <v>7</v>
      </c>
      <c r="J2661" s="158" t="str">
        <f t="shared" si="250"/>
        <v>USD</v>
      </c>
      <c r="K2661" s="158" t="str">
        <f t="shared" si="251"/>
        <v>BRL</v>
      </c>
      <c r="L2661" s="158" t="str">
        <f t="shared" si="247"/>
        <v>USDBRL45486</v>
      </c>
      <c r="M2661" s="160">
        <f t="shared" si="252"/>
        <v>45486</v>
      </c>
      <c r="N2661" s="158">
        <v>0.91827364554637281</v>
      </c>
      <c r="O2661" s="158">
        <v>5.9104000000000001</v>
      </c>
      <c r="P2661" s="161">
        <f t="shared" si="248"/>
        <v>5.4273999999999996</v>
      </c>
    </row>
    <row r="2662" spans="9:16" x14ac:dyDescent="0.2">
      <c r="I2662" s="158">
        <f t="shared" si="249"/>
        <v>7</v>
      </c>
      <c r="J2662" s="158" t="str">
        <f t="shared" si="250"/>
        <v>USD</v>
      </c>
      <c r="K2662" s="158" t="str">
        <f t="shared" si="251"/>
        <v>BRL</v>
      </c>
      <c r="L2662" s="158" t="str">
        <f t="shared" si="247"/>
        <v>USDBRL45487</v>
      </c>
      <c r="M2662" s="160">
        <f t="shared" si="252"/>
        <v>45487</v>
      </c>
      <c r="N2662" s="158">
        <v>0.91827364554637281</v>
      </c>
      <c r="O2662" s="158">
        <v>5.9104000000000001</v>
      </c>
      <c r="P2662" s="161">
        <f t="shared" si="248"/>
        <v>5.4273999999999996</v>
      </c>
    </row>
    <row r="2663" spans="9:16" x14ac:dyDescent="0.2">
      <c r="I2663" s="158">
        <f t="shared" si="249"/>
        <v>7</v>
      </c>
      <c r="J2663" s="158" t="str">
        <f t="shared" si="250"/>
        <v>USD</v>
      </c>
      <c r="K2663" s="158" t="str">
        <f t="shared" si="251"/>
        <v>BRL</v>
      </c>
      <c r="L2663" s="158" t="str">
        <f t="shared" si="247"/>
        <v>USDBRL45488</v>
      </c>
      <c r="M2663" s="160">
        <f t="shared" si="252"/>
        <v>45488</v>
      </c>
      <c r="N2663" s="158">
        <v>0.9168423947923352</v>
      </c>
      <c r="O2663" s="158">
        <v>5.9335000000000004</v>
      </c>
      <c r="P2663" s="161">
        <f t="shared" si="248"/>
        <v>5.4401000000000002</v>
      </c>
    </row>
    <row r="2664" spans="9:16" x14ac:dyDescent="0.2">
      <c r="I2664" s="158">
        <f t="shared" si="249"/>
        <v>7</v>
      </c>
      <c r="J2664" s="158" t="str">
        <f t="shared" si="250"/>
        <v>USD</v>
      </c>
      <c r="K2664" s="158" t="str">
        <f t="shared" si="251"/>
        <v>BRL</v>
      </c>
      <c r="L2664" s="158" t="str">
        <f t="shared" si="247"/>
        <v>USDBRL45489</v>
      </c>
      <c r="M2664" s="160">
        <f t="shared" si="252"/>
        <v>45489</v>
      </c>
      <c r="N2664" s="158">
        <v>0.91726288754356999</v>
      </c>
      <c r="O2664" s="158">
        <v>5.9226999999999999</v>
      </c>
      <c r="P2664" s="161">
        <f t="shared" si="248"/>
        <v>5.4326999999999996</v>
      </c>
    </row>
    <row r="2665" spans="9:16" x14ac:dyDescent="0.2">
      <c r="I2665" s="158">
        <f t="shared" si="249"/>
        <v>7</v>
      </c>
      <c r="J2665" s="158" t="str">
        <f t="shared" si="250"/>
        <v>USD</v>
      </c>
      <c r="K2665" s="158" t="str">
        <f t="shared" si="251"/>
        <v>BRL</v>
      </c>
      <c r="L2665" s="158" t="str">
        <f t="shared" si="247"/>
        <v>USDBRL45490</v>
      </c>
      <c r="M2665" s="160">
        <f t="shared" si="252"/>
        <v>45490</v>
      </c>
      <c r="N2665" s="158">
        <v>0.91457837936711184</v>
      </c>
      <c r="O2665" s="158">
        <v>5.9485000000000001</v>
      </c>
      <c r="P2665" s="161">
        <f t="shared" si="248"/>
        <v>5.4404000000000003</v>
      </c>
    </row>
    <row r="2666" spans="9:16" x14ac:dyDescent="0.2">
      <c r="I2666" s="158">
        <f t="shared" si="249"/>
        <v>7</v>
      </c>
      <c r="J2666" s="158" t="str">
        <f t="shared" si="250"/>
        <v>USD</v>
      </c>
      <c r="K2666" s="158" t="str">
        <f t="shared" si="251"/>
        <v>BRL</v>
      </c>
      <c r="L2666" s="158" t="str">
        <f t="shared" si="247"/>
        <v>USDBRL45491</v>
      </c>
      <c r="M2666" s="160">
        <f t="shared" si="252"/>
        <v>45491</v>
      </c>
      <c r="N2666" s="158">
        <v>0.91491308325709064</v>
      </c>
      <c r="O2666" s="158">
        <v>6.0101000000000004</v>
      </c>
      <c r="P2666" s="161">
        <f t="shared" si="248"/>
        <v>5.4987000000000004</v>
      </c>
    </row>
    <row r="2667" spans="9:16" x14ac:dyDescent="0.2">
      <c r="I2667" s="158">
        <f t="shared" si="249"/>
        <v>7</v>
      </c>
      <c r="J2667" s="158" t="str">
        <f t="shared" si="250"/>
        <v>USD</v>
      </c>
      <c r="K2667" s="158" t="str">
        <f t="shared" si="251"/>
        <v>BRL</v>
      </c>
      <c r="L2667" s="158" t="str">
        <f t="shared" si="247"/>
        <v>USDBRL45492</v>
      </c>
      <c r="M2667" s="160">
        <f t="shared" si="252"/>
        <v>45492</v>
      </c>
      <c r="N2667" s="158">
        <v>0.91827364554637281</v>
      </c>
      <c r="O2667" s="158">
        <v>6.0303000000000004</v>
      </c>
      <c r="P2667" s="161">
        <f t="shared" si="248"/>
        <v>5.5374999999999996</v>
      </c>
    </row>
    <row r="2668" spans="9:16" x14ac:dyDescent="0.2">
      <c r="I2668" s="158">
        <f t="shared" si="249"/>
        <v>7</v>
      </c>
      <c r="J2668" s="158" t="str">
        <f t="shared" si="250"/>
        <v>USD</v>
      </c>
      <c r="K2668" s="158" t="str">
        <f t="shared" si="251"/>
        <v>BRL</v>
      </c>
      <c r="L2668" s="158" t="str">
        <f t="shared" si="247"/>
        <v>USDBRL45493</v>
      </c>
      <c r="M2668" s="160">
        <f t="shared" si="252"/>
        <v>45493</v>
      </c>
      <c r="N2668" s="158">
        <v>0.91827364554637281</v>
      </c>
      <c r="O2668" s="158">
        <v>6.0303000000000004</v>
      </c>
      <c r="P2668" s="161">
        <f t="shared" si="248"/>
        <v>5.5374999999999996</v>
      </c>
    </row>
    <row r="2669" spans="9:16" x14ac:dyDescent="0.2">
      <c r="I2669" s="158">
        <f t="shared" si="249"/>
        <v>7</v>
      </c>
      <c r="J2669" s="158" t="str">
        <f t="shared" si="250"/>
        <v>USD</v>
      </c>
      <c r="K2669" s="158" t="str">
        <f t="shared" si="251"/>
        <v>BRL</v>
      </c>
      <c r="L2669" s="158" t="str">
        <f t="shared" si="247"/>
        <v>USDBRL45494</v>
      </c>
      <c r="M2669" s="160">
        <f t="shared" si="252"/>
        <v>45494</v>
      </c>
      <c r="N2669" s="158">
        <v>0.91827364554637281</v>
      </c>
      <c r="O2669" s="158">
        <v>6.0303000000000004</v>
      </c>
      <c r="P2669" s="161">
        <f t="shared" si="248"/>
        <v>5.5374999999999996</v>
      </c>
    </row>
    <row r="2670" spans="9:16" x14ac:dyDescent="0.2">
      <c r="I2670" s="158">
        <f t="shared" si="249"/>
        <v>7</v>
      </c>
      <c r="J2670" s="158" t="str">
        <f t="shared" si="250"/>
        <v>USD</v>
      </c>
      <c r="K2670" s="158" t="str">
        <f t="shared" si="251"/>
        <v>BRL</v>
      </c>
      <c r="L2670" s="158" t="str">
        <f t="shared" si="247"/>
        <v>USDBRL45495</v>
      </c>
      <c r="M2670" s="160">
        <f t="shared" si="252"/>
        <v>45495</v>
      </c>
      <c r="N2670" s="158">
        <v>0.91844232182218954</v>
      </c>
      <c r="O2670" s="158">
        <v>6.0986000000000002</v>
      </c>
      <c r="P2670" s="161">
        <f t="shared" si="248"/>
        <v>5.6012000000000004</v>
      </c>
    </row>
    <row r="2671" spans="9:16" x14ac:dyDescent="0.2">
      <c r="I2671" s="158">
        <f t="shared" si="249"/>
        <v>7</v>
      </c>
      <c r="J2671" s="158" t="str">
        <f t="shared" si="250"/>
        <v>USD</v>
      </c>
      <c r="K2671" s="158" t="str">
        <f t="shared" si="251"/>
        <v>BRL</v>
      </c>
      <c r="L2671" s="158" t="str">
        <f t="shared" si="247"/>
        <v>USDBRL45496</v>
      </c>
      <c r="M2671" s="160">
        <f t="shared" si="252"/>
        <v>45496</v>
      </c>
      <c r="N2671" s="158">
        <v>0.92081031307550643</v>
      </c>
      <c r="O2671" s="158">
        <v>6.0594000000000001</v>
      </c>
      <c r="P2671" s="161">
        <f t="shared" si="248"/>
        <v>5.5796000000000001</v>
      </c>
    </row>
    <row r="2672" spans="9:16" x14ac:dyDescent="0.2">
      <c r="I2672" s="158">
        <f t="shared" si="249"/>
        <v>7</v>
      </c>
      <c r="J2672" s="158" t="str">
        <f t="shared" si="250"/>
        <v>USD</v>
      </c>
      <c r="K2672" s="158" t="str">
        <f t="shared" si="251"/>
        <v>BRL</v>
      </c>
      <c r="L2672" s="158" t="str">
        <f t="shared" si="247"/>
        <v>USDBRL45497</v>
      </c>
      <c r="M2672" s="160">
        <f t="shared" si="252"/>
        <v>45497</v>
      </c>
      <c r="N2672" s="158">
        <v>0.92182890855457233</v>
      </c>
      <c r="O2672" s="158">
        <v>6.0758999999999999</v>
      </c>
      <c r="P2672" s="161">
        <f t="shared" si="248"/>
        <v>5.6009000000000002</v>
      </c>
    </row>
    <row r="2673" spans="9:16" x14ac:dyDescent="0.2">
      <c r="I2673" s="158">
        <f t="shared" si="249"/>
        <v>7</v>
      </c>
      <c r="J2673" s="158" t="str">
        <f t="shared" si="250"/>
        <v>USD</v>
      </c>
      <c r="K2673" s="158" t="str">
        <f t="shared" si="251"/>
        <v>BRL</v>
      </c>
      <c r="L2673" s="158" t="str">
        <f t="shared" si="247"/>
        <v>USDBRL45498</v>
      </c>
      <c r="M2673" s="160">
        <f t="shared" si="252"/>
        <v>45498</v>
      </c>
      <c r="N2673" s="158">
        <v>0.92157404847479496</v>
      </c>
      <c r="O2673" s="158">
        <v>6.1638000000000002</v>
      </c>
      <c r="P2673" s="161">
        <f t="shared" si="248"/>
        <v>5.6803999999999997</v>
      </c>
    </row>
    <row r="2674" spans="9:16" x14ac:dyDescent="0.2">
      <c r="I2674" s="158">
        <f t="shared" si="249"/>
        <v>7</v>
      </c>
      <c r="J2674" s="158" t="str">
        <f t="shared" si="250"/>
        <v>USD</v>
      </c>
      <c r="K2674" s="158" t="str">
        <f t="shared" si="251"/>
        <v>BRL</v>
      </c>
      <c r="L2674" s="158" t="str">
        <f t="shared" si="247"/>
        <v>USDBRL45499</v>
      </c>
      <c r="M2674" s="160">
        <f t="shared" si="252"/>
        <v>45499</v>
      </c>
      <c r="N2674" s="158">
        <v>0.92081031307550643</v>
      </c>
      <c r="O2674" s="158">
        <v>6.117</v>
      </c>
      <c r="P2674" s="161">
        <f t="shared" si="248"/>
        <v>5.6326000000000001</v>
      </c>
    </row>
    <row r="2675" spans="9:16" x14ac:dyDescent="0.2">
      <c r="I2675" s="158">
        <f t="shared" si="249"/>
        <v>7</v>
      </c>
      <c r="J2675" s="158" t="str">
        <f t="shared" si="250"/>
        <v>USD</v>
      </c>
      <c r="K2675" s="158" t="str">
        <f t="shared" si="251"/>
        <v>BRL</v>
      </c>
      <c r="L2675" s="158" t="str">
        <f t="shared" si="247"/>
        <v>USDBRL45500</v>
      </c>
      <c r="M2675" s="160">
        <f t="shared" si="252"/>
        <v>45500</v>
      </c>
      <c r="N2675" s="158">
        <v>0.92081031307550643</v>
      </c>
      <c r="O2675" s="158">
        <v>6.117</v>
      </c>
      <c r="P2675" s="161">
        <f t="shared" si="248"/>
        <v>5.6326000000000001</v>
      </c>
    </row>
    <row r="2676" spans="9:16" x14ac:dyDescent="0.2">
      <c r="I2676" s="158">
        <f t="shared" si="249"/>
        <v>7</v>
      </c>
      <c r="J2676" s="158" t="str">
        <f t="shared" si="250"/>
        <v>USD</v>
      </c>
      <c r="K2676" s="158" t="str">
        <f t="shared" si="251"/>
        <v>BRL</v>
      </c>
      <c r="L2676" s="158" t="str">
        <f t="shared" si="247"/>
        <v>USDBRL45501</v>
      </c>
      <c r="M2676" s="160">
        <f t="shared" si="252"/>
        <v>45501</v>
      </c>
      <c r="N2676" s="158">
        <v>0.92081031307550643</v>
      </c>
      <c r="O2676" s="158">
        <v>6.117</v>
      </c>
      <c r="P2676" s="161">
        <f t="shared" si="248"/>
        <v>5.6326000000000001</v>
      </c>
    </row>
    <row r="2677" spans="9:16" x14ac:dyDescent="0.2">
      <c r="I2677" s="158">
        <f t="shared" si="249"/>
        <v>7</v>
      </c>
      <c r="J2677" s="158" t="str">
        <f t="shared" si="250"/>
        <v>USD</v>
      </c>
      <c r="K2677" s="158" t="str">
        <f t="shared" si="251"/>
        <v>BRL</v>
      </c>
      <c r="L2677" s="158" t="str">
        <f t="shared" si="247"/>
        <v>USDBRL45502</v>
      </c>
      <c r="M2677" s="160">
        <f t="shared" si="252"/>
        <v>45502</v>
      </c>
      <c r="N2677" s="158">
        <v>0.92447074050106304</v>
      </c>
      <c r="O2677" s="158">
        <v>6.1165000000000003</v>
      </c>
      <c r="P2677" s="161">
        <f t="shared" si="248"/>
        <v>5.6544999999999996</v>
      </c>
    </row>
    <row r="2678" spans="9:16" x14ac:dyDescent="0.2">
      <c r="I2678" s="158">
        <f t="shared" si="249"/>
        <v>7</v>
      </c>
      <c r="J2678" s="158" t="str">
        <f t="shared" si="250"/>
        <v>USD</v>
      </c>
      <c r="K2678" s="158" t="str">
        <f t="shared" si="251"/>
        <v>BRL</v>
      </c>
      <c r="L2678" s="158" t="str">
        <f t="shared" si="247"/>
        <v>USDBRL45503</v>
      </c>
      <c r="M2678" s="160">
        <f t="shared" si="252"/>
        <v>45503</v>
      </c>
      <c r="N2678" s="158">
        <v>0.92387287509238725</v>
      </c>
      <c r="O2678" s="158">
        <v>6.0842999999999998</v>
      </c>
      <c r="P2678" s="161">
        <f t="shared" si="248"/>
        <v>5.6211000000000002</v>
      </c>
    </row>
    <row r="2679" spans="9:16" x14ac:dyDescent="0.2">
      <c r="I2679" s="158">
        <f t="shared" si="249"/>
        <v>7</v>
      </c>
      <c r="J2679" s="158" t="str">
        <f t="shared" si="250"/>
        <v>USD</v>
      </c>
      <c r="K2679" s="158" t="str">
        <f t="shared" si="251"/>
        <v>BRL</v>
      </c>
      <c r="L2679" s="158" t="str">
        <f t="shared" si="247"/>
        <v>USDBRL45504</v>
      </c>
      <c r="M2679" s="160">
        <f t="shared" si="252"/>
        <v>45504</v>
      </c>
      <c r="N2679" s="158">
        <v>0.92353158478019948</v>
      </c>
      <c r="O2679" s="158">
        <v>6.0873999999999997</v>
      </c>
      <c r="P2679" s="161">
        <f t="shared" si="248"/>
        <v>5.6219000000000001</v>
      </c>
    </row>
    <row r="2680" spans="9:16" x14ac:dyDescent="0.2">
      <c r="I2680" s="158">
        <f t="shared" si="249"/>
        <v>7</v>
      </c>
      <c r="J2680" s="158" t="str">
        <f t="shared" si="250"/>
        <v>USD</v>
      </c>
      <c r="K2680" s="158" t="str">
        <f t="shared" si="251"/>
        <v>BRL</v>
      </c>
      <c r="L2680" s="158" t="str">
        <f t="shared" si="247"/>
        <v>USDBRL45505</v>
      </c>
      <c r="M2680" s="160">
        <f t="shared" si="252"/>
        <v>45505</v>
      </c>
      <c r="N2680" s="158">
        <v>0.92686996014459178</v>
      </c>
      <c r="O2680" s="158">
        <v>6.1120000000000001</v>
      </c>
      <c r="P2680" s="161">
        <f t="shared" si="248"/>
        <v>5.665</v>
      </c>
    </row>
    <row r="2681" spans="9:16" x14ac:dyDescent="0.2">
      <c r="I2681" s="158">
        <f t="shared" si="249"/>
        <v>7</v>
      </c>
      <c r="J2681" s="158" t="str">
        <f t="shared" si="250"/>
        <v>USD</v>
      </c>
      <c r="K2681" s="158" t="str">
        <f t="shared" si="251"/>
        <v>BRL</v>
      </c>
      <c r="L2681" s="158" t="str">
        <f t="shared" si="247"/>
        <v>USDBRL45506</v>
      </c>
      <c r="M2681" s="160">
        <f t="shared" si="252"/>
        <v>45506</v>
      </c>
      <c r="N2681" s="158">
        <v>0.92293493308721741</v>
      </c>
      <c r="O2681" s="158">
        <v>6.2569999999999997</v>
      </c>
      <c r="P2681" s="161">
        <f t="shared" si="248"/>
        <v>5.7747999999999999</v>
      </c>
    </row>
    <row r="2682" spans="9:16" x14ac:dyDescent="0.2">
      <c r="I2682" s="158">
        <f t="shared" si="249"/>
        <v>7</v>
      </c>
      <c r="J2682" s="158" t="str">
        <f t="shared" si="250"/>
        <v>USD</v>
      </c>
      <c r="K2682" s="158" t="str">
        <f t="shared" si="251"/>
        <v>BRL</v>
      </c>
      <c r="L2682" s="158" t="str">
        <f t="shared" si="247"/>
        <v>USDBRL45507</v>
      </c>
      <c r="M2682" s="160">
        <f t="shared" si="252"/>
        <v>45507</v>
      </c>
      <c r="N2682" s="158">
        <v>0.92293493308721741</v>
      </c>
      <c r="O2682" s="158">
        <v>6.2569999999999997</v>
      </c>
      <c r="P2682" s="161">
        <f t="shared" si="248"/>
        <v>5.7747999999999999</v>
      </c>
    </row>
    <row r="2683" spans="9:16" x14ac:dyDescent="0.2">
      <c r="I2683" s="158">
        <f t="shared" si="249"/>
        <v>7</v>
      </c>
      <c r="J2683" s="158" t="str">
        <f t="shared" si="250"/>
        <v>USD</v>
      </c>
      <c r="K2683" s="158" t="str">
        <f t="shared" si="251"/>
        <v>BRL</v>
      </c>
      <c r="L2683" s="158" t="str">
        <f t="shared" si="247"/>
        <v>USDBRL45508</v>
      </c>
      <c r="M2683" s="160">
        <f t="shared" si="252"/>
        <v>45508</v>
      </c>
      <c r="N2683" s="158">
        <v>0.92293493308721741</v>
      </c>
      <c r="O2683" s="158">
        <v>6.2569999999999997</v>
      </c>
      <c r="P2683" s="161">
        <f t="shared" si="248"/>
        <v>5.7747999999999999</v>
      </c>
    </row>
    <row r="2684" spans="9:16" x14ac:dyDescent="0.2">
      <c r="I2684" s="158">
        <f t="shared" si="249"/>
        <v>7</v>
      </c>
      <c r="J2684" s="158" t="str">
        <f t="shared" si="250"/>
        <v>USD</v>
      </c>
      <c r="K2684" s="158" t="str">
        <f t="shared" si="251"/>
        <v>BRL</v>
      </c>
      <c r="L2684" s="158" t="str">
        <f t="shared" si="247"/>
        <v>USDBRL45509</v>
      </c>
      <c r="M2684" s="160">
        <f t="shared" si="252"/>
        <v>45509</v>
      </c>
      <c r="N2684" s="158">
        <v>0.91190953857377344</v>
      </c>
      <c r="O2684" s="158">
        <v>6.3758999999999997</v>
      </c>
      <c r="P2684" s="161">
        <f t="shared" si="248"/>
        <v>5.8141999999999996</v>
      </c>
    </row>
    <row r="2685" spans="9:16" x14ac:dyDescent="0.2">
      <c r="I2685" s="158">
        <f t="shared" si="249"/>
        <v>7</v>
      </c>
      <c r="J2685" s="158" t="str">
        <f t="shared" si="250"/>
        <v>USD</v>
      </c>
      <c r="K2685" s="158" t="str">
        <f t="shared" si="251"/>
        <v>BRL</v>
      </c>
      <c r="L2685" s="158" t="str">
        <f t="shared" si="247"/>
        <v>USDBRL45510</v>
      </c>
      <c r="M2685" s="160">
        <f t="shared" si="252"/>
        <v>45510</v>
      </c>
      <c r="N2685" s="158">
        <v>0.91617040769583147</v>
      </c>
      <c r="O2685" s="158">
        <v>6.2027999999999999</v>
      </c>
      <c r="P2685" s="161">
        <f t="shared" si="248"/>
        <v>5.6828000000000003</v>
      </c>
    </row>
    <row r="2686" spans="9:16" x14ac:dyDescent="0.2">
      <c r="I2686" s="158">
        <f t="shared" si="249"/>
        <v>7</v>
      </c>
      <c r="J2686" s="158" t="str">
        <f t="shared" si="250"/>
        <v>USD</v>
      </c>
      <c r="K2686" s="158" t="str">
        <f t="shared" si="251"/>
        <v>BRL</v>
      </c>
      <c r="L2686" s="158" t="str">
        <f t="shared" si="247"/>
        <v>USDBRL45511</v>
      </c>
      <c r="M2686" s="160">
        <f t="shared" si="252"/>
        <v>45511</v>
      </c>
      <c r="N2686" s="158">
        <v>0.91558322651529023</v>
      </c>
      <c r="O2686" s="158">
        <v>6.1360000000000001</v>
      </c>
      <c r="P2686" s="161">
        <f t="shared" si="248"/>
        <v>5.6180000000000003</v>
      </c>
    </row>
    <row r="2687" spans="9:16" x14ac:dyDescent="0.2">
      <c r="I2687" s="158">
        <f t="shared" si="249"/>
        <v>7</v>
      </c>
      <c r="J2687" s="158" t="str">
        <f t="shared" si="250"/>
        <v>USD</v>
      </c>
      <c r="K2687" s="158" t="str">
        <f t="shared" si="251"/>
        <v>BRL</v>
      </c>
      <c r="L2687" s="158" t="str">
        <f t="shared" si="247"/>
        <v>USDBRL45512</v>
      </c>
      <c r="M2687" s="160">
        <f t="shared" si="252"/>
        <v>45512</v>
      </c>
      <c r="N2687" s="158">
        <v>0.91491308325709064</v>
      </c>
      <c r="O2687" s="158">
        <v>6.1543999999999999</v>
      </c>
      <c r="P2687" s="161">
        <f t="shared" si="248"/>
        <v>5.6307</v>
      </c>
    </row>
    <row r="2688" spans="9:16" x14ac:dyDescent="0.2">
      <c r="I2688" s="158">
        <f t="shared" si="249"/>
        <v>7</v>
      </c>
      <c r="J2688" s="158" t="str">
        <f t="shared" si="250"/>
        <v>USD</v>
      </c>
      <c r="K2688" s="158" t="str">
        <f t="shared" si="251"/>
        <v>BRL</v>
      </c>
      <c r="L2688" s="158" t="str">
        <f t="shared" si="247"/>
        <v>USDBRL45513</v>
      </c>
      <c r="M2688" s="160">
        <f t="shared" si="252"/>
        <v>45513</v>
      </c>
      <c r="N2688" s="158">
        <v>0.91600256480718156</v>
      </c>
      <c r="O2688" s="158">
        <v>6.0476999999999999</v>
      </c>
      <c r="P2688" s="161">
        <f t="shared" si="248"/>
        <v>5.5396999999999998</v>
      </c>
    </row>
    <row r="2689" spans="9:16" x14ac:dyDescent="0.2">
      <c r="I2689" s="158">
        <f t="shared" si="249"/>
        <v>7</v>
      </c>
      <c r="J2689" s="158" t="str">
        <f t="shared" si="250"/>
        <v>USD</v>
      </c>
      <c r="K2689" s="158" t="str">
        <f t="shared" si="251"/>
        <v>BRL</v>
      </c>
      <c r="L2689" s="158" t="str">
        <f t="shared" si="247"/>
        <v>USDBRL45514</v>
      </c>
      <c r="M2689" s="160">
        <f t="shared" si="252"/>
        <v>45514</v>
      </c>
      <c r="N2689" s="158">
        <v>0.91600256480718156</v>
      </c>
      <c r="O2689" s="158">
        <v>6.0476999999999999</v>
      </c>
      <c r="P2689" s="161">
        <f t="shared" si="248"/>
        <v>5.5396999999999998</v>
      </c>
    </row>
    <row r="2690" spans="9:16" x14ac:dyDescent="0.2">
      <c r="I2690" s="158">
        <f t="shared" si="249"/>
        <v>7</v>
      </c>
      <c r="J2690" s="158" t="str">
        <f t="shared" si="250"/>
        <v>USD</v>
      </c>
      <c r="K2690" s="158" t="str">
        <f t="shared" si="251"/>
        <v>BRL</v>
      </c>
      <c r="L2690" s="158" t="str">
        <f t="shared" si="247"/>
        <v>USDBRL45515</v>
      </c>
      <c r="M2690" s="160">
        <f t="shared" si="252"/>
        <v>45515</v>
      </c>
      <c r="N2690" s="158">
        <v>0.91600256480718156</v>
      </c>
      <c r="O2690" s="158">
        <v>6.0476999999999999</v>
      </c>
      <c r="P2690" s="161">
        <f t="shared" si="248"/>
        <v>5.5396999999999998</v>
      </c>
    </row>
    <row r="2691" spans="9:16" x14ac:dyDescent="0.2">
      <c r="I2691" s="158">
        <f t="shared" si="249"/>
        <v>7</v>
      </c>
      <c r="J2691" s="158" t="str">
        <f t="shared" si="250"/>
        <v>USD</v>
      </c>
      <c r="K2691" s="158" t="str">
        <f t="shared" si="251"/>
        <v>BRL</v>
      </c>
      <c r="L2691" s="158" t="str">
        <f t="shared" ref="L2691:L2754" si="253">J2691&amp;K2691&amp;M2691</f>
        <v>USDBRL45516</v>
      </c>
      <c r="M2691" s="160">
        <f t="shared" si="252"/>
        <v>45516</v>
      </c>
      <c r="N2691" s="158">
        <v>0.91533180778032031</v>
      </c>
      <c r="O2691" s="158">
        <v>5.9997999999999996</v>
      </c>
      <c r="P2691" s="161">
        <f t="shared" ref="P2691:P2754" si="254">ROUND(N2691*O2691,4)</f>
        <v>5.4917999999999996</v>
      </c>
    </row>
    <row r="2692" spans="9:16" x14ac:dyDescent="0.2">
      <c r="I2692" s="158">
        <f t="shared" ref="I2692:I2755" si="255">IF(M2691=$G$2,I2691+1,I2691)</f>
        <v>7</v>
      </c>
      <c r="J2692" s="158" t="str">
        <f t="shared" ref="J2692:J2755" si="256">VLOOKUP($I2692,$A:$C,2,FALSE)</f>
        <v>USD</v>
      </c>
      <c r="K2692" s="158" t="str">
        <f t="shared" ref="K2692:K2755" si="257">VLOOKUP($I2692,$A:$C,3,FALSE)</f>
        <v>BRL</v>
      </c>
      <c r="L2692" s="158" t="str">
        <f t="shared" si="253"/>
        <v>USDBRL45517</v>
      </c>
      <c r="M2692" s="160">
        <f t="shared" ref="M2692:M2755" si="258">IF(I2692=I2691,M2691+1,$G$1)</f>
        <v>45517</v>
      </c>
      <c r="N2692" s="158">
        <v>0.91482938431982441</v>
      </c>
      <c r="O2692" s="158">
        <v>6.0061</v>
      </c>
      <c r="P2692" s="161">
        <f t="shared" si="254"/>
        <v>5.4946000000000002</v>
      </c>
    </row>
    <row r="2693" spans="9:16" x14ac:dyDescent="0.2">
      <c r="I2693" s="158">
        <f t="shared" si="255"/>
        <v>7</v>
      </c>
      <c r="J2693" s="158" t="str">
        <f t="shared" si="256"/>
        <v>USD</v>
      </c>
      <c r="K2693" s="158" t="str">
        <f t="shared" si="257"/>
        <v>BRL</v>
      </c>
      <c r="L2693" s="158" t="str">
        <f t="shared" si="253"/>
        <v>USDBRL45518</v>
      </c>
      <c r="M2693" s="160">
        <f t="shared" si="258"/>
        <v>45518</v>
      </c>
      <c r="N2693" s="158">
        <v>0.90752336872674466</v>
      </c>
      <c r="O2693" s="158">
        <v>6.0023999999999997</v>
      </c>
      <c r="P2693" s="161">
        <f t="shared" si="254"/>
        <v>5.4473000000000003</v>
      </c>
    </row>
    <row r="2694" spans="9:16" x14ac:dyDescent="0.2">
      <c r="I2694" s="158">
        <f t="shared" si="255"/>
        <v>7</v>
      </c>
      <c r="J2694" s="158" t="str">
        <f t="shared" si="256"/>
        <v>USD</v>
      </c>
      <c r="K2694" s="158" t="str">
        <f t="shared" si="257"/>
        <v>BRL</v>
      </c>
      <c r="L2694" s="158" t="str">
        <f t="shared" si="253"/>
        <v>USDBRL45519</v>
      </c>
      <c r="M2694" s="160">
        <f t="shared" si="258"/>
        <v>45519</v>
      </c>
      <c r="N2694" s="158">
        <v>0.90818272636454456</v>
      </c>
      <c r="O2694" s="158">
        <v>6.0262000000000002</v>
      </c>
      <c r="P2694" s="161">
        <f t="shared" si="254"/>
        <v>5.4729000000000001</v>
      </c>
    </row>
    <row r="2695" spans="9:16" x14ac:dyDescent="0.2">
      <c r="I2695" s="158">
        <f t="shared" si="255"/>
        <v>7</v>
      </c>
      <c r="J2695" s="158" t="str">
        <f t="shared" si="256"/>
        <v>USD</v>
      </c>
      <c r="K2695" s="158" t="str">
        <f t="shared" si="257"/>
        <v>BRL</v>
      </c>
      <c r="L2695" s="158" t="str">
        <f t="shared" si="253"/>
        <v>USDBRL45520</v>
      </c>
      <c r="M2695" s="160">
        <f t="shared" si="258"/>
        <v>45520</v>
      </c>
      <c r="N2695" s="158">
        <v>0.90958704748044394</v>
      </c>
      <c r="O2695" s="158">
        <v>6.0111999999999997</v>
      </c>
      <c r="P2695" s="161">
        <f t="shared" si="254"/>
        <v>5.4676999999999998</v>
      </c>
    </row>
    <row r="2696" spans="9:16" x14ac:dyDescent="0.2">
      <c r="I2696" s="158">
        <f t="shared" si="255"/>
        <v>7</v>
      </c>
      <c r="J2696" s="158" t="str">
        <f t="shared" si="256"/>
        <v>USD</v>
      </c>
      <c r="K2696" s="158" t="str">
        <f t="shared" si="257"/>
        <v>BRL</v>
      </c>
      <c r="L2696" s="158" t="str">
        <f t="shared" si="253"/>
        <v>USDBRL45521</v>
      </c>
      <c r="M2696" s="160">
        <f t="shared" si="258"/>
        <v>45521</v>
      </c>
      <c r="N2696" s="158">
        <v>0.90958704748044394</v>
      </c>
      <c r="O2696" s="158">
        <v>6.0111999999999997</v>
      </c>
      <c r="P2696" s="161">
        <f t="shared" si="254"/>
        <v>5.4676999999999998</v>
      </c>
    </row>
    <row r="2697" spans="9:16" x14ac:dyDescent="0.2">
      <c r="I2697" s="158">
        <f t="shared" si="255"/>
        <v>7</v>
      </c>
      <c r="J2697" s="158" t="str">
        <f t="shared" si="256"/>
        <v>USD</v>
      </c>
      <c r="K2697" s="158" t="str">
        <f t="shared" si="257"/>
        <v>BRL</v>
      </c>
      <c r="L2697" s="158" t="str">
        <f t="shared" si="253"/>
        <v>USDBRL45522</v>
      </c>
      <c r="M2697" s="160">
        <f t="shared" si="258"/>
        <v>45522</v>
      </c>
      <c r="N2697" s="158">
        <v>0.90958704748044394</v>
      </c>
      <c r="O2697" s="158">
        <v>6.0111999999999997</v>
      </c>
      <c r="P2697" s="161">
        <f t="shared" si="254"/>
        <v>5.4676999999999998</v>
      </c>
    </row>
    <row r="2698" spans="9:16" x14ac:dyDescent="0.2">
      <c r="I2698" s="158">
        <f t="shared" si="255"/>
        <v>7</v>
      </c>
      <c r="J2698" s="158" t="str">
        <f t="shared" si="256"/>
        <v>USD</v>
      </c>
      <c r="K2698" s="158" t="str">
        <f t="shared" si="257"/>
        <v>BRL</v>
      </c>
      <c r="L2698" s="158" t="str">
        <f t="shared" si="253"/>
        <v>USDBRL45523</v>
      </c>
      <c r="M2698" s="160">
        <f t="shared" si="258"/>
        <v>45523</v>
      </c>
      <c r="N2698" s="158">
        <v>0.90571506204148167</v>
      </c>
      <c r="O2698" s="158">
        <v>6.0214999999999996</v>
      </c>
      <c r="P2698" s="161">
        <f t="shared" si="254"/>
        <v>5.4538000000000002</v>
      </c>
    </row>
    <row r="2699" spans="9:16" x14ac:dyDescent="0.2">
      <c r="I2699" s="158">
        <f t="shared" si="255"/>
        <v>7</v>
      </c>
      <c r="J2699" s="158" t="str">
        <f t="shared" si="256"/>
        <v>USD</v>
      </c>
      <c r="K2699" s="158" t="str">
        <f t="shared" si="257"/>
        <v>BRL</v>
      </c>
      <c r="L2699" s="158" t="str">
        <f t="shared" si="253"/>
        <v>USDBRL45524</v>
      </c>
      <c r="M2699" s="160">
        <f t="shared" si="258"/>
        <v>45524</v>
      </c>
      <c r="N2699" s="158">
        <v>0.90220137134608436</v>
      </c>
      <c r="O2699" s="158">
        <v>6.0376000000000003</v>
      </c>
      <c r="P2699" s="161">
        <f t="shared" si="254"/>
        <v>5.4470999999999998</v>
      </c>
    </row>
    <row r="2700" spans="9:16" x14ac:dyDescent="0.2">
      <c r="I2700" s="158">
        <f t="shared" si="255"/>
        <v>7</v>
      </c>
      <c r="J2700" s="158" t="str">
        <f t="shared" si="256"/>
        <v>USD</v>
      </c>
      <c r="K2700" s="158" t="str">
        <f t="shared" si="257"/>
        <v>BRL</v>
      </c>
      <c r="L2700" s="158" t="str">
        <f t="shared" si="253"/>
        <v>USDBRL45525</v>
      </c>
      <c r="M2700" s="160">
        <f t="shared" si="258"/>
        <v>45525</v>
      </c>
      <c r="N2700" s="158">
        <v>0.89960417416336813</v>
      </c>
      <c r="O2700" s="158">
        <v>6.0843999999999996</v>
      </c>
      <c r="P2700" s="161">
        <f t="shared" si="254"/>
        <v>5.4736000000000002</v>
      </c>
    </row>
    <row r="2701" spans="9:16" x14ac:dyDescent="0.2">
      <c r="I2701" s="158">
        <f t="shared" si="255"/>
        <v>7</v>
      </c>
      <c r="J2701" s="158" t="str">
        <f t="shared" si="256"/>
        <v>USD</v>
      </c>
      <c r="K2701" s="158" t="str">
        <f t="shared" si="257"/>
        <v>BRL</v>
      </c>
      <c r="L2701" s="158" t="str">
        <f t="shared" si="253"/>
        <v>USDBRL45526</v>
      </c>
      <c r="M2701" s="160">
        <f t="shared" si="258"/>
        <v>45526</v>
      </c>
      <c r="N2701" s="158">
        <v>0.89806915132465204</v>
      </c>
      <c r="O2701" s="158">
        <v>6.1538000000000004</v>
      </c>
      <c r="P2701" s="161">
        <f t="shared" si="254"/>
        <v>5.5265000000000004</v>
      </c>
    </row>
    <row r="2702" spans="9:16" x14ac:dyDescent="0.2">
      <c r="I2702" s="158">
        <f t="shared" si="255"/>
        <v>7</v>
      </c>
      <c r="J2702" s="158" t="str">
        <f t="shared" si="256"/>
        <v>USD</v>
      </c>
      <c r="K2702" s="158" t="str">
        <f t="shared" si="257"/>
        <v>BRL</v>
      </c>
      <c r="L2702" s="158" t="str">
        <f t="shared" si="253"/>
        <v>USDBRL45527</v>
      </c>
      <c r="M2702" s="160">
        <f t="shared" si="258"/>
        <v>45527</v>
      </c>
      <c r="N2702" s="158">
        <v>0.89919971225609197</v>
      </c>
      <c r="O2702" s="158">
        <v>6.1901999999999999</v>
      </c>
      <c r="P2702" s="161">
        <f t="shared" si="254"/>
        <v>5.5662000000000003</v>
      </c>
    </row>
    <row r="2703" spans="9:16" x14ac:dyDescent="0.2">
      <c r="I2703" s="158">
        <f t="shared" si="255"/>
        <v>7</v>
      </c>
      <c r="J2703" s="158" t="str">
        <f t="shared" si="256"/>
        <v>USD</v>
      </c>
      <c r="K2703" s="158" t="str">
        <f t="shared" si="257"/>
        <v>BRL</v>
      </c>
      <c r="L2703" s="158" t="str">
        <f t="shared" si="253"/>
        <v>USDBRL45528</v>
      </c>
      <c r="M2703" s="160">
        <f t="shared" si="258"/>
        <v>45528</v>
      </c>
      <c r="N2703" s="158">
        <v>0.89919971225609197</v>
      </c>
      <c r="O2703" s="158">
        <v>6.1901999999999999</v>
      </c>
      <c r="P2703" s="161">
        <f t="shared" si="254"/>
        <v>5.5662000000000003</v>
      </c>
    </row>
    <row r="2704" spans="9:16" x14ac:dyDescent="0.2">
      <c r="I2704" s="158">
        <f t="shared" si="255"/>
        <v>7</v>
      </c>
      <c r="J2704" s="158" t="str">
        <f t="shared" si="256"/>
        <v>USD</v>
      </c>
      <c r="K2704" s="158" t="str">
        <f t="shared" si="257"/>
        <v>BRL</v>
      </c>
      <c r="L2704" s="158" t="str">
        <f t="shared" si="253"/>
        <v>USDBRL45529</v>
      </c>
      <c r="M2704" s="160">
        <f t="shared" si="258"/>
        <v>45529</v>
      </c>
      <c r="N2704" s="158">
        <v>0.89919971225609197</v>
      </c>
      <c r="O2704" s="158">
        <v>6.1901999999999999</v>
      </c>
      <c r="P2704" s="161">
        <f t="shared" si="254"/>
        <v>5.5662000000000003</v>
      </c>
    </row>
    <row r="2705" spans="9:16" x14ac:dyDescent="0.2">
      <c r="I2705" s="158">
        <f t="shared" si="255"/>
        <v>7</v>
      </c>
      <c r="J2705" s="158" t="str">
        <f t="shared" si="256"/>
        <v>USD</v>
      </c>
      <c r="K2705" s="158" t="str">
        <f t="shared" si="257"/>
        <v>BRL</v>
      </c>
      <c r="L2705" s="158" t="str">
        <f t="shared" si="253"/>
        <v>USDBRL45530</v>
      </c>
      <c r="M2705" s="160">
        <f t="shared" si="258"/>
        <v>45530</v>
      </c>
      <c r="N2705" s="158">
        <v>0.89581653677326878</v>
      </c>
      <c r="O2705" s="158">
        <v>6.1332000000000004</v>
      </c>
      <c r="P2705" s="161">
        <f t="shared" si="254"/>
        <v>5.4942000000000002</v>
      </c>
    </row>
    <row r="2706" spans="9:16" x14ac:dyDescent="0.2">
      <c r="I2706" s="158">
        <f t="shared" si="255"/>
        <v>7</v>
      </c>
      <c r="J2706" s="158" t="str">
        <f t="shared" si="256"/>
        <v>USD</v>
      </c>
      <c r="K2706" s="158" t="str">
        <f t="shared" si="257"/>
        <v>BRL</v>
      </c>
      <c r="L2706" s="158" t="str">
        <f t="shared" si="253"/>
        <v>USDBRL45531</v>
      </c>
      <c r="M2706" s="160">
        <f t="shared" si="258"/>
        <v>45531</v>
      </c>
      <c r="N2706" s="158">
        <v>0.89589679268948208</v>
      </c>
      <c r="O2706" s="158">
        <v>6.1185999999999998</v>
      </c>
      <c r="P2706" s="161">
        <f t="shared" si="254"/>
        <v>5.4816000000000003</v>
      </c>
    </row>
    <row r="2707" spans="9:16" x14ac:dyDescent="0.2">
      <c r="I2707" s="158">
        <f t="shared" si="255"/>
        <v>7</v>
      </c>
      <c r="J2707" s="158" t="str">
        <f t="shared" si="256"/>
        <v>USD</v>
      </c>
      <c r="K2707" s="158" t="str">
        <f t="shared" si="257"/>
        <v>BRL</v>
      </c>
      <c r="L2707" s="158" t="str">
        <f t="shared" si="253"/>
        <v>USDBRL45532</v>
      </c>
      <c r="M2707" s="160">
        <f t="shared" si="258"/>
        <v>45532</v>
      </c>
      <c r="N2707" s="158">
        <v>0.8995232526760818</v>
      </c>
      <c r="O2707" s="158">
        <v>6.1497999999999999</v>
      </c>
      <c r="P2707" s="161">
        <f t="shared" si="254"/>
        <v>5.5319000000000003</v>
      </c>
    </row>
    <row r="2708" spans="9:16" x14ac:dyDescent="0.2">
      <c r="I2708" s="158">
        <f t="shared" si="255"/>
        <v>7</v>
      </c>
      <c r="J2708" s="158" t="str">
        <f t="shared" si="256"/>
        <v>USD</v>
      </c>
      <c r="K2708" s="158" t="str">
        <f t="shared" si="257"/>
        <v>BRL</v>
      </c>
      <c r="L2708" s="158" t="str">
        <f t="shared" si="253"/>
        <v>USDBRL45533</v>
      </c>
      <c r="M2708" s="160">
        <f t="shared" si="258"/>
        <v>45533</v>
      </c>
      <c r="N2708" s="158">
        <v>0.90187590187590183</v>
      </c>
      <c r="O2708" s="158">
        <v>6.1891999999999996</v>
      </c>
      <c r="P2708" s="161">
        <f t="shared" si="254"/>
        <v>5.5819000000000001</v>
      </c>
    </row>
    <row r="2709" spans="9:16" x14ac:dyDescent="0.2">
      <c r="I2709" s="158">
        <f t="shared" si="255"/>
        <v>7</v>
      </c>
      <c r="J2709" s="158" t="str">
        <f t="shared" si="256"/>
        <v>USD</v>
      </c>
      <c r="K2709" s="158" t="str">
        <f t="shared" si="257"/>
        <v>BRL</v>
      </c>
      <c r="L2709" s="158" t="str">
        <f t="shared" si="253"/>
        <v>USDBRL45534</v>
      </c>
      <c r="M2709" s="160">
        <f t="shared" si="258"/>
        <v>45534</v>
      </c>
      <c r="N2709" s="158">
        <v>0.90195724722648141</v>
      </c>
      <c r="O2709" s="158">
        <v>6.2154999999999996</v>
      </c>
      <c r="P2709" s="161">
        <f t="shared" si="254"/>
        <v>5.6060999999999996</v>
      </c>
    </row>
    <row r="2710" spans="9:16" x14ac:dyDescent="0.2">
      <c r="I2710" s="158">
        <f t="shared" si="255"/>
        <v>7</v>
      </c>
      <c r="J2710" s="158" t="str">
        <f t="shared" si="256"/>
        <v>USD</v>
      </c>
      <c r="K2710" s="158" t="str">
        <f t="shared" si="257"/>
        <v>BRL</v>
      </c>
      <c r="L2710" s="158" t="str">
        <f t="shared" si="253"/>
        <v>USDBRL45535</v>
      </c>
      <c r="M2710" s="160">
        <f t="shared" si="258"/>
        <v>45535</v>
      </c>
      <c r="N2710" s="158">
        <v>0.90195724722648141</v>
      </c>
      <c r="O2710" s="158">
        <v>6.2154999999999996</v>
      </c>
      <c r="P2710" s="161">
        <f t="shared" si="254"/>
        <v>5.6060999999999996</v>
      </c>
    </row>
    <row r="2711" spans="9:16" x14ac:dyDescent="0.2">
      <c r="I2711" s="158">
        <f t="shared" si="255"/>
        <v>7</v>
      </c>
      <c r="J2711" s="158" t="str">
        <f t="shared" si="256"/>
        <v>USD</v>
      </c>
      <c r="K2711" s="158" t="str">
        <f t="shared" si="257"/>
        <v>BRL</v>
      </c>
      <c r="L2711" s="158" t="str">
        <f t="shared" si="253"/>
        <v>USDBRL45536</v>
      </c>
      <c r="M2711" s="160">
        <f t="shared" si="258"/>
        <v>45536</v>
      </c>
      <c r="N2711" s="158">
        <v>0.90195724722648141</v>
      </c>
      <c r="O2711" s="158">
        <v>6.2154999999999996</v>
      </c>
      <c r="P2711" s="161">
        <f t="shared" si="254"/>
        <v>5.6060999999999996</v>
      </c>
    </row>
    <row r="2712" spans="9:16" x14ac:dyDescent="0.2">
      <c r="I2712" s="158">
        <f t="shared" si="255"/>
        <v>7</v>
      </c>
      <c r="J2712" s="158" t="str">
        <f t="shared" si="256"/>
        <v>USD</v>
      </c>
      <c r="K2712" s="158" t="str">
        <f t="shared" si="257"/>
        <v>BRL</v>
      </c>
      <c r="L2712" s="158" t="str">
        <f t="shared" si="253"/>
        <v>USDBRL45537</v>
      </c>
      <c r="M2712" s="160">
        <f t="shared" si="258"/>
        <v>45537</v>
      </c>
      <c r="N2712" s="158">
        <v>0.90407738902450041</v>
      </c>
      <c r="O2712" s="158">
        <v>6.2184999999999997</v>
      </c>
      <c r="P2712" s="161">
        <f t="shared" si="254"/>
        <v>5.6219999999999999</v>
      </c>
    </row>
    <row r="2713" spans="9:16" x14ac:dyDescent="0.2">
      <c r="I2713" s="158">
        <f t="shared" si="255"/>
        <v>7</v>
      </c>
      <c r="J2713" s="158" t="str">
        <f t="shared" si="256"/>
        <v>USD</v>
      </c>
      <c r="K2713" s="158" t="str">
        <f t="shared" si="257"/>
        <v>BRL</v>
      </c>
      <c r="L2713" s="158" t="str">
        <f t="shared" si="253"/>
        <v>USDBRL45538</v>
      </c>
      <c r="M2713" s="160">
        <f t="shared" si="258"/>
        <v>45538</v>
      </c>
      <c r="N2713" s="158">
        <v>0.90620752152242867</v>
      </c>
      <c r="O2713" s="158">
        <v>6.2055999999999996</v>
      </c>
      <c r="P2713" s="161">
        <f t="shared" si="254"/>
        <v>5.6235999999999997</v>
      </c>
    </row>
    <row r="2714" spans="9:16" x14ac:dyDescent="0.2">
      <c r="I2714" s="158">
        <f t="shared" si="255"/>
        <v>7</v>
      </c>
      <c r="J2714" s="158" t="str">
        <f t="shared" si="256"/>
        <v>USD</v>
      </c>
      <c r="K2714" s="158" t="str">
        <f t="shared" si="257"/>
        <v>BRL</v>
      </c>
      <c r="L2714" s="158" t="str">
        <f t="shared" si="253"/>
        <v>USDBRL45539</v>
      </c>
      <c r="M2714" s="160">
        <f t="shared" si="258"/>
        <v>45539</v>
      </c>
      <c r="N2714" s="158">
        <v>0.90497737556561086</v>
      </c>
      <c r="O2714" s="158">
        <v>6.2523</v>
      </c>
      <c r="P2714" s="161">
        <f t="shared" si="254"/>
        <v>5.6581999999999999</v>
      </c>
    </row>
    <row r="2715" spans="9:16" x14ac:dyDescent="0.2">
      <c r="I2715" s="158">
        <f t="shared" si="255"/>
        <v>7</v>
      </c>
      <c r="J2715" s="158" t="str">
        <f t="shared" si="256"/>
        <v>USD</v>
      </c>
      <c r="K2715" s="158" t="str">
        <f t="shared" si="257"/>
        <v>BRL</v>
      </c>
      <c r="L2715" s="158" t="str">
        <f t="shared" si="253"/>
        <v>USDBRL45540</v>
      </c>
      <c r="M2715" s="160">
        <f t="shared" si="258"/>
        <v>45540</v>
      </c>
      <c r="N2715" s="158">
        <v>0.90114445345588901</v>
      </c>
      <c r="O2715" s="158">
        <v>6.2481</v>
      </c>
      <c r="P2715" s="161">
        <f t="shared" si="254"/>
        <v>5.6303999999999998</v>
      </c>
    </row>
    <row r="2716" spans="9:16" x14ac:dyDescent="0.2">
      <c r="I2716" s="158">
        <f t="shared" si="255"/>
        <v>7</v>
      </c>
      <c r="J2716" s="158" t="str">
        <f t="shared" si="256"/>
        <v>USD</v>
      </c>
      <c r="K2716" s="158" t="str">
        <f t="shared" si="257"/>
        <v>BRL</v>
      </c>
      <c r="L2716" s="158" t="str">
        <f t="shared" si="253"/>
        <v>USDBRL45541</v>
      </c>
      <c r="M2716" s="160">
        <f t="shared" si="258"/>
        <v>45541</v>
      </c>
      <c r="N2716" s="158">
        <v>0.90065747996037104</v>
      </c>
      <c r="O2716" s="158">
        <v>6.1855000000000002</v>
      </c>
      <c r="P2716" s="161">
        <f t="shared" si="254"/>
        <v>5.5709999999999997</v>
      </c>
    </row>
    <row r="2717" spans="9:16" x14ac:dyDescent="0.2">
      <c r="I2717" s="158">
        <f t="shared" si="255"/>
        <v>7</v>
      </c>
      <c r="J2717" s="158" t="str">
        <f t="shared" si="256"/>
        <v>USD</v>
      </c>
      <c r="K2717" s="158" t="str">
        <f t="shared" si="257"/>
        <v>BRL</v>
      </c>
      <c r="L2717" s="158" t="str">
        <f t="shared" si="253"/>
        <v>USDBRL45542</v>
      </c>
      <c r="M2717" s="160">
        <f t="shared" si="258"/>
        <v>45542</v>
      </c>
      <c r="N2717" s="158">
        <v>0.90065747996037104</v>
      </c>
      <c r="O2717" s="158">
        <v>6.1855000000000002</v>
      </c>
      <c r="P2717" s="161">
        <f t="shared" si="254"/>
        <v>5.5709999999999997</v>
      </c>
    </row>
    <row r="2718" spans="9:16" x14ac:dyDescent="0.2">
      <c r="I2718" s="158">
        <f t="shared" si="255"/>
        <v>7</v>
      </c>
      <c r="J2718" s="158" t="str">
        <f t="shared" si="256"/>
        <v>USD</v>
      </c>
      <c r="K2718" s="158" t="str">
        <f t="shared" si="257"/>
        <v>BRL</v>
      </c>
      <c r="L2718" s="158" t="str">
        <f t="shared" si="253"/>
        <v>USDBRL45543</v>
      </c>
      <c r="M2718" s="160">
        <f t="shared" si="258"/>
        <v>45543</v>
      </c>
      <c r="N2718" s="158">
        <v>0.90065747996037104</v>
      </c>
      <c r="O2718" s="158">
        <v>6.1855000000000002</v>
      </c>
      <c r="P2718" s="161">
        <f t="shared" si="254"/>
        <v>5.5709999999999997</v>
      </c>
    </row>
    <row r="2719" spans="9:16" x14ac:dyDescent="0.2">
      <c r="I2719" s="158">
        <f t="shared" si="255"/>
        <v>7</v>
      </c>
      <c r="J2719" s="158" t="str">
        <f t="shared" si="256"/>
        <v>USD</v>
      </c>
      <c r="K2719" s="158" t="str">
        <f t="shared" si="257"/>
        <v>BRL</v>
      </c>
      <c r="L2719" s="158" t="str">
        <f t="shared" si="253"/>
        <v>USDBRL45544</v>
      </c>
      <c r="M2719" s="160">
        <f t="shared" si="258"/>
        <v>45544</v>
      </c>
      <c r="N2719" s="158">
        <v>0.90555102780041652</v>
      </c>
      <c r="O2719" s="158">
        <v>6.2</v>
      </c>
      <c r="P2719" s="161">
        <f t="shared" si="254"/>
        <v>5.6143999999999998</v>
      </c>
    </row>
    <row r="2720" spans="9:16" x14ac:dyDescent="0.2">
      <c r="I2720" s="158">
        <f t="shared" si="255"/>
        <v>7</v>
      </c>
      <c r="J2720" s="158" t="str">
        <f t="shared" si="256"/>
        <v>USD</v>
      </c>
      <c r="K2720" s="158" t="str">
        <f t="shared" si="257"/>
        <v>BRL</v>
      </c>
      <c r="L2720" s="158" t="str">
        <f t="shared" si="253"/>
        <v>USDBRL45545</v>
      </c>
      <c r="M2720" s="160">
        <f t="shared" si="258"/>
        <v>45545</v>
      </c>
      <c r="N2720" s="158">
        <v>0.90653612546459983</v>
      </c>
      <c r="O2720" s="158">
        <v>6.1529999999999996</v>
      </c>
      <c r="P2720" s="161">
        <f t="shared" si="254"/>
        <v>5.5778999999999996</v>
      </c>
    </row>
    <row r="2721" spans="9:16" x14ac:dyDescent="0.2">
      <c r="I2721" s="158">
        <f t="shared" si="255"/>
        <v>7</v>
      </c>
      <c r="J2721" s="158" t="str">
        <f t="shared" si="256"/>
        <v>USD</v>
      </c>
      <c r="K2721" s="158" t="str">
        <f t="shared" si="257"/>
        <v>BRL</v>
      </c>
      <c r="L2721" s="158" t="str">
        <f t="shared" si="253"/>
        <v>USDBRL45546</v>
      </c>
      <c r="M2721" s="160">
        <f t="shared" si="258"/>
        <v>45546</v>
      </c>
      <c r="N2721" s="158">
        <v>0.90555102780041652</v>
      </c>
      <c r="O2721" s="158">
        <v>6.2244999999999999</v>
      </c>
      <c r="P2721" s="161">
        <f t="shared" si="254"/>
        <v>5.6365999999999996</v>
      </c>
    </row>
    <row r="2722" spans="9:16" x14ac:dyDescent="0.2">
      <c r="I2722" s="158">
        <f t="shared" si="255"/>
        <v>7</v>
      </c>
      <c r="J2722" s="158" t="str">
        <f t="shared" si="256"/>
        <v>USD</v>
      </c>
      <c r="K2722" s="158" t="str">
        <f t="shared" si="257"/>
        <v>BRL</v>
      </c>
      <c r="L2722" s="158" t="str">
        <f t="shared" si="253"/>
        <v>USDBRL45547</v>
      </c>
      <c r="M2722" s="160">
        <f t="shared" si="258"/>
        <v>45547</v>
      </c>
      <c r="N2722" s="158">
        <v>0.90777051561365296</v>
      </c>
      <c r="O2722" s="158">
        <v>6.2309000000000001</v>
      </c>
      <c r="P2722" s="161">
        <f t="shared" si="254"/>
        <v>5.6562000000000001</v>
      </c>
    </row>
    <row r="2723" spans="9:16" x14ac:dyDescent="0.2">
      <c r="I2723" s="158">
        <f t="shared" si="255"/>
        <v>7</v>
      </c>
      <c r="J2723" s="158" t="str">
        <f t="shared" si="256"/>
        <v>USD</v>
      </c>
      <c r="K2723" s="158" t="str">
        <f t="shared" si="257"/>
        <v>BRL</v>
      </c>
      <c r="L2723" s="158" t="str">
        <f t="shared" si="253"/>
        <v>USDBRL45548</v>
      </c>
      <c r="M2723" s="160">
        <f t="shared" si="258"/>
        <v>45548</v>
      </c>
      <c r="N2723" s="158">
        <v>0.90244562765093395</v>
      </c>
      <c r="O2723" s="158">
        <v>6.2146999999999997</v>
      </c>
      <c r="P2723" s="161">
        <f t="shared" si="254"/>
        <v>5.6083999999999996</v>
      </c>
    </row>
    <row r="2724" spans="9:16" x14ac:dyDescent="0.2">
      <c r="I2724" s="158">
        <f t="shared" si="255"/>
        <v>7</v>
      </c>
      <c r="J2724" s="158" t="str">
        <f t="shared" si="256"/>
        <v>USD</v>
      </c>
      <c r="K2724" s="158" t="str">
        <f t="shared" si="257"/>
        <v>BRL</v>
      </c>
      <c r="L2724" s="158" t="str">
        <f t="shared" si="253"/>
        <v>USDBRL45549</v>
      </c>
      <c r="M2724" s="160">
        <f t="shared" si="258"/>
        <v>45549</v>
      </c>
      <c r="N2724" s="158">
        <v>0.90244562765093395</v>
      </c>
      <c r="O2724" s="158">
        <v>6.2146999999999997</v>
      </c>
      <c r="P2724" s="161">
        <f t="shared" si="254"/>
        <v>5.6083999999999996</v>
      </c>
    </row>
    <row r="2725" spans="9:16" x14ac:dyDescent="0.2">
      <c r="I2725" s="158">
        <f t="shared" si="255"/>
        <v>7</v>
      </c>
      <c r="J2725" s="158" t="str">
        <f t="shared" si="256"/>
        <v>USD</v>
      </c>
      <c r="K2725" s="158" t="str">
        <f t="shared" si="257"/>
        <v>BRL</v>
      </c>
      <c r="L2725" s="158" t="str">
        <f t="shared" si="253"/>
        <v>USDBRL45550</v>
      </c>
      <c r="M2725" s="160">
        <f t="shared" si="258"/>
        <v>45550</v>
      </c>
      <c r="N2725" s="158">
        <v>0.90244562765093395</v>
      </c>
      <c r="O2725" s="158">
        <v>6.2146999999999997</v>
      </c>
      <c r="P2725" s="161">
        <f t="shared" si="254"/>
        <v>5.6083999999999996</v>
      </c>
    </row>
    <row r="2726" spans="9:16" x14ac:dyDescent="0.2">
      <c r="I2726" s="158">
        <f t="shared" si="255"/>
        <v>7</v>
      </c>
      <c r="J2726" s="158" t="str">
        <f t="shared" si="256"/>
        <v>USD</v>
      </c>
      <c r="K2726" s="158" t="str">
        <f t="shared" si="257"/>
        <v>BRL</v>
      </c>
      <c r="L2726" s="158" t="str">
        <f t="shared" si="253"/>
        <v>USDBRL45551</v>
      </c>
      <c r="M2726" s="160">
        <f t="shared" si="258"/>
        <v>45551</v>
      </c>
      <c r="N2726" s="158">
        <v>0.89879561387740425</v>
      </c>
      <c r="O2726" s="158">
        <v>6.1772</v>
      </c>
      <c r="P2726" s="161">
        <f t="shared" si="254"/>
        <v>5.5519999999999996</v>
      </c>
    </row>
    <row r="2727" spans="9:16" x14ac:dyDescent="0.2">
      <c r="I2727" s="158">
        <f t="shared" si="255"/>
        <v>7</v>
      </c>
      <c r="J2727" s="158" t="str">
        <f t="shared" si="256"/>
        <v>USD</v>
      </c>
      <c r="K2727" s="158" t="str">
        <f t="shared" si="257"/>
        <v>BRL</v>
      </c>
      <c r="L2727" s="158" t="str">
        <f t="shared" si="253"/>
        <v>USDBRL45552</v>
      </c>
      <c r="M2727" s="160">
        <f t="shared" si="258"/>
        <v>45552</v>
      </c>
      <c r="N2727" s="158">
        <v>0.89774665589370684</v>
      </c>
      <c r="O2727" s="158">
        <v>6.1235999999999997</v>
      </c>
      <c r="P2727" s="161">
        <f t="shared" si="254"/>
        <v>5.4973999999999998</v>
      </c>
    </row>
    <row r="2728" spans="9:16" x14ac:dyDescent="0.2">
      <c r="I2728" s="158">
        <f t="shared" si="255"/>
        <v>7</v>
      </c>
      <c r="J2728" s="158" t="str">
        <f t="shared" si="256"/>
        <v>USD</v>
      </c>
      <c r="K2728" s="158" t="str">
        <f t="shared" si="257"/>
        <v>BRL</v>
      </c>
      <c r="L2728" s="158" t="str">
        <f t="shared" si="253"/>
        <v>USDBRL45553</v>
      </c>
      <c r="M2728" s="160">
        <f t="shared" si="258"/>
        <v>45553</v>
      </c>
      <c r="N2728" s="158">
        <v>0.89895720963682124</v>
      </c>
      <c r="O2728" s="158">
        <v>6.0941999999999998</v>
      </c>
      <c r="P2728" s="161">
        <f t="shared" si="254"/>
        <v>5.4783999999999997</v>
      </c>
    </row>
    <row r="2729" spans="9:16" x14ac:dyDescent="0.2">
      <c r="I2729" s="158">
        <f t="shared" si="255"/>
        <v>7</v>
      </c>
      <c r="J2729" s="158" t="str">
        <f t="shared" si="256"/>
        <v>USD</v>
      </c>
      <c r="K2729" s="158" t="str">
        <f t="shared" si="257"/>
        <v>BRL</v>
      </c>
      <c r="L2729" s="158" t="str">
        <f t="shared" si="253"/>
        <v>USDBRL45554</v>
      </c>
      <c r="M2729" s="160">
        <f t="shared" si="258"/>
        <v>45554</v>
      </c>
      <c r="N2729" s="158">
        <v>0.89637863033345289</v>
      </c>
      <c r="O2729" s="158">
        <v>6.024</v>
      </c>
      <c r="P2729" s="161">
        <f t="shared" si="254"/>
        <v>5.3997999999999999</v>
      </c>
    </row>
    <row r="2730" spans="9:16" x14ac:dyDescent="0.2">
      <c r="I2730" s="158">
        <f t="shared" si="255"/>
        <v>7</v>
      </c>
      <c r="J2730" s="158" t="str">
        <f t="shared" si="256"/>
        <v>USD</v>
      </c>
      <c r="K2730" s="158" t="str">
        <f t="shared" si="257"/>
        <v>BRL</v>
      </c>
      <c r="L2730" s="158" t="str">
        <f t="shared" si="253"/>
        <v>USDBRL45555</v>
      </c>
      <c r="M2730" s="160">
        <f t="shared" si="258"/>
        <v>45555</v>
      </c>
      <c r="N2730" s="158">
        <v>0.89557585527494177</v>
      </c>
      <c r="O2730" s="158">
        <v>6.0570000000000004</v>
      </c>
      <c r="P2730" s="161">
        <f t="shared" si="254"/>
        <v>5.4245000000000001</v>
      </c>
    </row>
    <row r="2731" spans="9:16" x14ac:dyDescent="0.2">
      <c r="I2731" s="158">
        <f t="shared" si="255"/>
        <v>7</v>
      </c>
      <c r="J2731" s="158" t="str">
        <f t="shared" si="256"/>
        <v>USD</v>
      </c>
      <c r="K2731" s="158" t="str">
        <f t="shared" si="257"/>
        <v>BRL</v>
      </c>
      <c r="L2731" s="158" t="str">
        <f t="shared" si="253"/>
        <v>USDBRL45556</v>
      </c>
      <c r="M2731" s="160">
        <f t="shared" si="258"/>
        <v>45556</v>
      </c>
      <c r="N2731" s="158">
        <v>0.89557585527494177</v>
      </c>
      <c r="O2731" s="158">
        <v>6.0570000000000004</v>
      </c>
      <c r="P2731" s="161">
        <f t="shared" si="254"/>
        <v>5.4245000000000001</v>
      </c>
    </row>
    <row r="2732" spans="9:16" x14ac:dyDescent="0.2">
      <c r="I2732" s="158">
        <f t="shared" si="255"/>
        <v>7</v>
      </c>
      <c r="J2732" s="158" t="str">
        <f t="shared" si="256"/>
        <v>USD</v>
      </c>
      <c r="K2732" s="158" t="str">
        <f t="shared" si="257"/>
        <v>BRL</v>
      </c>
      <c r="L2732" s="158" t="str">
        <f t="shared" si="253"/>
        <v>USDBRL45557</v>
      </c>
      <c r="M2732" s="160">
        <f t="shared" si="258"/>
        <v>45557</v>
      </c>
      <c r="N2732" s="158">
        <v>0.89557585527494177</v>
      </c>
      <c r="O2732" s="158">
        <v>6.0570000000000004</v>
      </c>
      <c r="P2732" s="161">
        <f t="shared" si="254"/>
        <v>5.4245000000000001</v>
      </c>
    </row>
    <row r="2733" spans="9:16" x14ac:dyDescent="0.2">
      <c r="I2733" s="158">
        <f t="shared" si="255"/>
        <v>7</v>
      </c>
      <c r="J2733" s="158" t="str">
        <f t="shared" si="256"/>
        <v>USD</v>
      </c>
      <c r="K2733" s="158" t="str">
        <f t="shared" si="257"/>
        <v>BRL</v>
      </c>
      <c r="L2733" s="158" t="str">
        <f t="shared" si="253"/>
        <v>USDBRL45558</v>
      </c>
      <c r="M2733" s="160">
        <f t="shared" si="258"/>
        <v>45558</v>
      </c>
      <c r="N2733" s="158">
        <v>0.89936145336810858</v>
      </c>
      <c r="O2733" s="158">
        <v>6.1976000000000004</v>
      </c>
      <c r="P2733" s="161">
        <f t="shared" si="254"/>
        <v>5.5739000000000001</v>
      </c>
    </row>
    <row r="2734" spans="9:16" x14ac:dyDescent="0.2">
      <c r="I2734" s="158">
        <f t="shared" si="255"/>
        <v>7</v>
      </c>
      <c r="J2734" s="158" t="str">
        <f t="shared" si="256"/>
        <v>USD</v>
      </c>
      <c r="K2734" s="158" t="str">
        <f t="shared" si="257"/>
        <v>BRL</v>
      </c>
      <c r="L2734" s="158" t="str">
        <f t="shared" si="253"/>
        <v>USDBRL45559</v>
      </c>
      <c r="M2734" s="160">
        <f t="shared" si="258"/>
        <v>45559</v>
      </c>
      <c r="N2734" s="158">
        <v>0.89823048594269295</v>
      </c>
      <c r="O2734" s="158">
        <v>6.1369999999999996</v>
      </c>
      <c r="P2734" s="161">
        <f t="shared" si="254"/>
        <v>5.5124000000000004</v>
      </c>
    </row>
    <row r="2735" spans="9:16" x14ac:dyDescent="0.2">
      <c r="I2735" s="158">
        <f t="shared" si="255"/>
        <v>7</v>
      </c>
      <c r="J2735" s="158" t="str">
        <f t="shared" si="256"/>
        <v>USD</v>
      </c>
      <c r="K2735" s="158" t="str">
        <f t="shared" si="257"/>
        <v>BRL</v>
      </c>
      <c r="L2735" s="158" t="str">
        <f t="shared" si="253"/>
        <v>USDBRL45560</v>
      </c>
      <c r="M2735" s="160">
        <f t="shared" si="258"/>
        <v>45560</v>
      </c>
      <c r="N2735" s="158">
        <v>0.89333571556190816</v>
      </c>
      <c r="O2735" s="158">
        <v>6.1104000000000003</v>
      </c>
      <c r="P2735" s="161">
        <f t="shared" si="254"/>
        <v>5.4585999999999997</v>
      </c>
    </row>
    <row r="2736" spans="9:16" x14ac:dyDescent="0.2">
      <c r="I2736" s="158">
        <f t="shared" si="255"/>
        <v>7</v>
      </c>
      <c r="J2736" s="158" t="str">
        <f t="shared" si="256"/>
        <v>USD</v>
      </c>
      <c r="K2736" s="158" t="str">
        <f t="shared" si="257"/>
        <v>BRL</v>
      </c>
      <c r="L2736" s="158" t="str">
        <f t="shared" si="253"/>
        <v>USDBRL45561</v>
      </c>
      <c r="M2736" s="160">
        <f t="shared" si="258"/>
        <v>45561</v>
      </c>
      <c r="N2736" s="158">
        <v>0.89645898700134474</v>
      </c>
      <c r="O2736" s="158">
        <v>6.0372000000000003</v>
      </c>
      <c r="P2736" s="161">
        <f t="shared" si="254"/>
        <v>5.4120999999999997</v>
      </c>
    </row>
    <row r="2737" spans="9:16" x14ac:dyDescent="0.2">
      <c r="I2737" s="158">
        <f t="shared" si="255"/>
        <v>7</v>
      </c>
      <c r="J2737" s="158" t="str">
        <f t="shared" si="256"/>
        <v>USD</v>
      </c>
      <c r="K2737" s="158" t="str">
        <f t="shared" si="257"/>
        <v>BRL</v>
      </c>
      <c r="L2737" s="158" t="str">
        <f t="shared" si="253"/>
        <v>USDBRL45562</v>
      </c>
      <c r="M2737" s="160">
        <f t="shared" si="258"/>
        <v>45562</v>
      </c>
      <c r="N2737" s="158">
        <v>0.89621796020792266</v>
      </c>
      <c r="O2737" s="158">
        <v>6.0667999999999997</v>
      </c>
      <c r="P2737" s="161">
        <f t="shared" si="254"/>
        <v>5.4371999999999998</v>
      </c>
    </row>
    <row r="2738" spans="9:16" x14ac:dyDescent="0.2">
      <c r="I2738" s="158">
        <f t="shared" si="255"/>
        <v>7</v>
      </c>
      <c r="J2738" s="158" t="str">
        <f t="shared" si="256"/>
        <v>USD</v>
      </c>
      <c r="K2738" s="158" t="str">
        <f t="shared" si="257"/>
        <v>BRL</v>
      </c>
      <c r="L2738" s="158" t="str">
        <f t="shared" si="253"/>
        <v>USDBRL45563</v>
      </c>
      <c r="M2738" s="160">
        <f t="shared" si="258"/>
        <v>45563</v>
      </c>
      <c r="N2738" s="158">
        <v>0.89621796020792266</v>
      </c>
      <c r="O2738" s="158">
        <v>6.0667999999999997</v>
      </c>
      <c r="P2738" s="161">
        <f t="shared" si="254"/>
        <v>5.4371999999999998</v>
      </c>
    </row>
    <row r="2739" spans="9:16" x14ac:dyDescent="0.2">
      <c r="I2739" s="158">
        <f t="shared" si="255"/>
        <v>7</v>
      </c>
      <c r="J2739" s="158" t="str">
        <f t="shared" si="256"/>
        <v>USD</v>
      </c>
      <c r="K2739" s="158" t="str">
        <f t="shared" si="257"/>
        <v>BRL</v>
      </c>
      <c r="L2739" s="158" t="str">
        <f t="shared" si="253"/>
        <v>USDBRL45564</v>
      </c>
      <c r="M2739" s="160">
        <f t="shared" si="258"/>
        <v>45564</v>
      </c>
      <c r="N2739" s="158">
        <v>0.89621796020792266</v>
      </c>
      <c r="O2739" s="158">
        <v>6.0667999999999997</v>
      </c>
      <c r="P2739" s="161">
        <f t="shared" si="254"/>
        <v>5.4371999999999998</v>
      </c>
    </row>
    <row r="2740" spans="9:16" x14ac:dyDescent="0.2">
      <c r="I2740" s="158">
        <f t="shared" si="255"/>
        <v>7</v>
      </c>
      <c r="J2740" s="158" t="str">
        <f t="shared" si="256"/>
        <v>USD</v>
      </c>
      <c r="K2740" s="158" t="str">
        <f t="shared" si="257"/>
        <v>BRL</v>
      </c>
      <c r="L2740" s="158" t="str">
        <f t="shared" si="253"/>
        <v>USDBRL45565</v>
      </c>
      <c r="M2740" s="160">
        <f t="shared" si="258"/>
        <v>45565</v>
      </c>
      <c r="N2740" s="158">
        <v>0.8931761343336907</v>
      </c>
      <c r="O2740" s="158">
        <v>6.0503999999999998</v>
      </c>
      <c r="P2740" s="161">
        <f t="shared" si="254"/>
        <v>5.4040999999999997</v>
      </c>
    </row>
    <row r="2741" spans="9:16" x14ac:dyDescent="0.2">
      <c r="I2741" s="158">
        <f t="shared" si="255"/>
        <v>7</v>
      </c>
      <c r="J2741" s="158" t="str">
        <f t="shared" si="256"/>
        <v>USD</v>
      </c>
      <c r="K2741" s="158" t="str">
        <f t="shared" si="257"/>
        <v>BRL</v>
      </c>
      <c r="L2741" s="158" t="str">
        <f t="shared" si="253"/>
        <v>USDBRL45566</v>
      </c>
      <c r="M2741" s="160">
        <f t="shared" si="258"/>
        <v>45566</v>
      </c>
      <c r="N2741" s="158">
        <v>0.90203860725239038</v>
      </c>
      <c r="O2741" s="158">
        <v>6.0377000000000001</v>
      </c>
      <c r="P2741" s="161">
        <f t="shared" si="254"/>
        <v>5.4462000000000002</v>
      </c>
    </row>
    <row r="2742" spans="9:16" x14ac:dyDescent="0.2">
      <c r="I2742" s="158">
        <f t="shared" si="255"/>
        <v>7</v>
      </c>
      <c r="J2742" s="158" t="str">
        <f t="shared" si="256"/>
        <v>USD</v>
      </c>
      <c r="K2742" s="158" t="str">
        <f t="shared" si="257"/>
        <v>BRL</v>
      </c>
      <c r="L2742" s="158" t="str">
        <f t="shared" si="253"/>
        <v>USDBRL45567</v>
      </c>
      <c r="M2742" s="160">
        <f t="shared" si="258"/>
        <v>45567</v>
      </c>
      <c r="N2742" s="158">
        <v>0.90326077138469874</v>
      </c>
      <c r="O2742" s="158">
        <v>5.9961000000000002</v>
      </c>
      <c r="P2742" s="161">
        <f t="shared" si="254"/>
        <v>5.4160000000000004</v>
      </c>
    </row>
    <row r="2743" spans="9:16" x14ac:dyDescent="0.2">
      <c r="I2743" s="158">
        <f t="shared" si="255"/>
        <v>7</v>
      </c>
      <c r="J2743" s="158" t="str">
        <f t="shared" si="256"/>
        <v>USD</v>
      </c>
      <c r="K2743" s="158" t="str">
        <f t="shared" si="257"/>
        <v>BRL</v>
      </c>
      <c r="L2743" s="158" t="str">
        <f t="shared" si="253"/>
        <v>USDBRL45568</v>
      </c>
      <c r="M2743" s="160">
        <f t="shared" si="258"/>
        <v>45568</v>
      </c>
      <c r="N2743" s="158">
        <v>0.90587915572062683</v>
      </c>
      <c r="O2743" s="158">
        <v>6.0304000000000002</v>
      </c>
      <c r="P2743" s="161">
        <f t="shared" si="254"/>
        <v>5.4627999999999997</v>
      </c>
    </row>
    <row r="2744" spans="9:16" x14ac:dyDescent="0.2">
      <c r="I2744" s="158">
        <f t="shared" si="255"/>
        <v>7</v>
      </c>
      <c r="J2744" s="158" t="str">
        <f t="shared" si="256"/>
        <v>USD</v>
      </c>
      <c r="K2744" s="158" t="str">
        <f t="shared" si="257"/>
        <v>BRL</v>
      </c>
      <c r="L2744" s="158" t="str">
        <f t="shared" si="253"/>
        <v>USDBRL45569</v>
      </c>
      <c r="M2744" s="160">
        <f t="shared" si="258"/>
        <v>45569</v>
      </c>
      <c r="N2744" s="158">
        <v>0.90670051681929464</v>
      </c>
      <c r="O2744" s="158">
        <v>6.0570000000000004</v>
      </c>
      <c r="P2744" s="161">
        <f t="shared" si="254"/>
        <v>5.4919000000000002</v>
      </c>
    </row>
    <row r="2745" spans="9:16" x14ac:dyDescent="0.2">
      <c r="I2745" s="158">
        <f t="shared" si="255"/>
        <v>7</v>
      </c>
      <c r="J2745" s="158" t="str">
        <f t="shared" si="256"/>
        <v>USD</v>
      </c>
      <c r="K2745" s="158" t="str">
        <f t="shared" si="257"/>
        <v>BRL</v>
      </c>
      <c r="L2745" s="158" t="str">
        <f t="shared" si="253"/>
        <v>USDBRL45570</v>
      </c>
      <c r="M2745" s="160">
        <f t="shared" si="258"/>
        <v>45570</v>
      </c>
      <c r="N2745" s="158">
        <v>0.90670051681929464</v>
      </c>
      <c r="O2745" s="158">
        <v>6.0570000000000004</v>
      </c>
      <c r="P2745" s="161">
        <f t="shared" si="254"/>
        <v>5.4919000000000002</v>
      </c>
    </row>
    <row r="2746" spans="9:16" x14ac:dyDescent="0.2">
      <c r="I2746" s="158">
        <f t="shared" si="255"/>
        <v>7</v>
      </c>
      <c r="J2746" s="158" t="str">
        <f t="shared" si="256"/>
        <v>USD</v>
      </c>
      <c r="K2746" s="158" t="str">
        <f t="shared" si="257"/>
        <v>BRL</v>
      </c>
      <c r="L2746" s="158" t="str">
        <f t="shared" si="253"/>
        <v>USDBRL45571</v>
      </c>
      <c r="M2746" s="160">
        <f t="shared" si="258"/>
        <v>45571</v>
      </c>
      <c r="N2746" s="158">
        <v>0.90670051681929464</v>
      </c>
      <c r="O2746" s="158">
        <v>6.0570000000000004</v>
      </c>
      <c r="P2746" s="161">
        <f t="shared" si="254"/>
        <v>5.4919000000000002</v>
      </c>
    </row>
    <row r="2747" spans="9:16" x14ac:dyDescent="0.2">
      <c r="I2747" s="158">
        <f t="shared" si="255"/>
        <v>7</v>
      </c>
      <c r="J2747" s="158" t="str">
        <f t="shared" si="256"/>
        <v>USD</v>
      </c>
      <c r="K2747" s="158" t="str">
        <f t="shared" si="257"/>
        <v>BRL</v>
      </c>
      <c r="L2747" s="158" t="str">
        <f t="shared" si="253"/>
        <v>USDBRL45572</v>
      </c>
      <c r="M2747" s="160">
        <f t="shared" si="258"/>
        <v>45572</v>
      </c>
      <c r="N2747" s="158">
        <v>0.91058095064651245</v>
      </c>
      <c r="O2747" s="158">
        <v>5.9720000000000004</v>
      </c>
      <c r="P2747" s="161">
        <f t="shared" si="254"/>
        <v>5.4379999999999997</v>
      </c>
    </row>
    <row r="2748" spans="9:16" x14ac:dyDescent="0.2">
      <c r="I2748" s="158">
        <f t="shared" si="255"/>
        <v>7</v>
      </c>
      <c r="J2748" s="158" t="str">
        <f t="shared" si="256"/>
        <v>USD</v>
      </c>
      <c r="K2748" s="158" t="str">
        <f t="shared" si="257"/>
        <v>BRL</v>
      </c>
      <c r="L2748" s="158" t="str">
        <f t="shared" si="253"/>
        <v>USDBRL45573</v>
      </c>
      <c r="M2748" s="160">
        <f t="shared" si="258"/>
        <v>45573</v>
      </c>
      <c r="N2748" s="158">
        <v>0.91058095064651245</v>
      </c>
      <c r="O2748" s="158">
        <v>6.0528000000000004</v>
      </c>
      <c r="P2748" s="161">
        <f t="shared" si="254"/>
        <v>5.5115999999999996</v>
      </c>
    </row>
    <row r="2749" spans="9:16" x14ac:dyDescent="0.2">
      <c r="I2749" s="158">
        <f t="shared" si="255"/>
        <v>7</v>
      </c>
      <c r="J2749" s="158" t="str">
        <f t="shared" si="256"/>
        <v>USD</v>
      </c>
      <c r="K2749" s="158" t="str">
        <f t="shared" si="257"/>
        <v>BRL</v>
      </c>
      <c r="L2749" s="158" t="str">
        <f t="shared" si="253"/>
        <v>USDBRL45574</v>
      </c>
      <c r="M2749" s="160">
        <f t="shared" si="258"/>
        <v>45574</v>
      </c>
      <c r="N2749" s="158">
        <v>0.9126585744273068</v>
      </c>
      <c r="O2749" s="158">
        <v>6.0743</v>
      </c>
      <c r="P2749" s="161">
        <f t="shared" si="254"/>
        <v>5.5438000000000001</v>
      </c>
    </row>
    <row r="2750" spans="9:16" x14ac:dyDescent="0.2">
      <c r="I2750" s="158">
        <f t="shared" si="255"/>
        <v>7</v>
      </c>
      <c r="J2750" s="158" t="str">
        <f t="shared" si="256"/>
        <v>USD</v>
      </c>
      <c r="K2750" s="158" t="str">
        <f t="shared" si="257"/>
        <v>BRL</v>
      </c>
      <c r="L2750" s="158" t="str">
        <f t="shared" si="253"/>
        <v>USDBRL45575</v>
      </c>
      <c r="M2750" s="160">
        <f t="shared" si="258"/>
        <v>45575</v>
      </c>
      <c r="N2750" s="158">
        <v>0.91474570069520678</v>
      </c>
      <c r="O2750" s="158">
        <v>6.1060999999999996</v>
      </c>
      <c r="P2750" s="161">
        <f t="shared" si="254"/>
        <v>5.5854999999999997</v>
      </c>
    </row>
    <row r="2751" spans="9:16" x14ac:dyDescent="0.2">
      <c r="I2751" s="158">
        <f t="shared" si="255"/>
        <v>7</v>
      </c>
      <c r="J2751" s="158" t="str">
        <f t="shared" si="256"/>
        <v>USD</v>
      </c>
      <c r="K2751" s="158" t="str">
        <f t="shared" si="257"/>
        <v>BRL</v>
      </c>
      <c r="L2751" s="158" t="str">
        <f t="shared" si="253"/>
        <v>USDBRL45576</v>
      </c>
      <c r="M2751" s="160">
        <f t="shared" si="258"/>
        <v>45576</v>
      </c>
      <c r="N2751" s="158">
        <v>0.91424392027793011</v>
      </c>
      <c r="O2751" s="158">
        <v>6.0885999999999996</v>
      </c>
      <c r="P2751" s="161">
        <f t="shared" si="254"/>
        <v>5.5664999999999996</v>
      </c>
    </row>
    <row r="2752" spans="9:16" x14ac:dyDescent="0.2">
      <c r="I2752" s="158">
        <f t="shared" si="255"/>
        <v>7</v>
      </c>
      <c r="J2752" s="158" t="str">
        <f t="shared" si="256"/>
        <v>USD</v>
      </c>
      <c r="K2752" s="158" t="str">
        <f t="shared" si="257"/>
        <v>BRL</v>
      </c>
      <c r="L2752" s="158" t="str">
        <f t="shared" si="253"/>
        <v>USDBRL45577</v>
      </c>
      <c r="M2752" s="160">
        <f t="shared" si="258"/>
        <v>45577</v>
      </c>
      <c r="N2752" s="158">
        <v>0.91424392027793011</v>
      </c>
      <c r="O2752" s="158">
        <v>6.0885999999999996</v>
      </c>
      <c r="P2752" s="161">
        <f t="shared" si="254"/>
        <v>5.5664999999999996</v>
      </c>
    </row>
    <row r="2753" spans="9:16" x14ac:dyDescent="0.2">
      <c r="I2753" s="158">
        <f t="shared" si="255"/>
        <v>7</v>
      </c>
      <c r="J2753" s="158" t="str">
        <f t="shared" si="256"/>
        <v>USD</v>
      </c>
      <c r="K2753" s="158" t="str">
        <f t="shared" si="257"/>
        <v>BRL</v>
      </c>
      <c r="L2753" s="158" t="str">
        <f t="shared" si="253"/>
        <v>USDBRL45578</v>
      </c>
      <c r="M2753" s="160">
        <f t="shared" si="258"/>
        <v>45578</v>
      </c>
      <c r="N2753" s="158">
        <v>0.91424392027793011</v>
      </c>
      <c r="O2753" s="158">
        <v>6.0885999999999996</v>
      </c>
      <c r="P2753" s="161">
        <f t="shared" si="254"/>
        <v>5.5664999999999996</v>
      </c>
    </row>
    <row r="2754" spans="9:16" x14ac:dyDescent="0.2">
      <c r="I2754" s="158">
        <f t="shared" si="255"/>
        <v>7</v>
      </c>
      <c r="J2754" s="158" t="str">
        <f t="shared" si="256"/>
        <v>USD</v>
      </c>
      <c r="K2754" s="158" t="str">
        <f t="shared" si="257"/>
        <v>BRL</v>
      </c>
      <c r="L2754" s="158" t="str">
        <f t="shared" si="253"/>
        <v>USDBRL45579</v>
      </c>
      <c r="M2754" s="160">
        <f t="shared" si="258"/>
        <v>45579</v>
      </c>
      <c r="N2754" s="158">
        <v>0.91617040769583147</v>
      </c>
      <c r="O2754" s="158">
        <v>6.1443000000000003</v>
      </c>
      <c r="P2754" s="161">
        <f t="shared" si="254"/>
        <v>5.6292</v>
      </c>
    </row>
    <row r="2755" spans="9:16" x14ac:dyDescent="0.2">
      <c r="I2755" s="158">
        <f t="shared" si="255"/>
        <v>7</v>
      </c>
      <c r="J2755" s="158" t="str">
        <f t="shared" si="256"/>
        <v>USD</v>
      </c>
      <c r="K2755" s="158" t="str">
        <f t="shared" si="257"/>
        <v>BRL</v>
      </c>
      <c r="L2755" s="158" t="str">
        <f t="shared" ref="L2755:L2818" si="259">J2755&amp;K2755&amp;M2755</f>
        <v>USDBRL45580</v>
      </c>
      <c r="M2755" s="160">
        <f t="shared" si="258"/>
        <v>45580</v>
      </c>
      <c r="N2755" s="158">
        <v>0.91717875813996141</v>
      </c>
      <c r="O2755" s="158">
        <v>6.0949</v>
      </c>
      <c r="P2755" s="161">
        <f t="shared" ref="P2755:P2818" si="260">ROUND(N2755*O2755,4)</f>
        <v>5.5900999999999996</v>
      </c>
    </row>
    <row r="2756" spans="9:16" x14ac:dyDescent="0.2">
      <c r="I2756" s="158">
        <f t="shared" ref="I2756:I2819" si="261">IF(M2755=$G$2,I2755+1,I2755)</f>
        <v>7</v>
      </c>
      <c r="J2756" s="158" t="str">
        <f t="shared" ref="J2756:J2819" si="262">VLOOKUP($I2756,$A:$C,2,FALSE)</f>
        <v>USD</v>
      </c>
      <c r="K2756" s="158" t="str">
        <f t="shared" ref="K2756:K2819" si="263">VLOOKUP($I2756,$A:$C,3,FALSE)</f>
        <v>BRL</v>
      </c>
      <c r="L2756" s="158" t="str">
        <f t="shared" si="259"/>
        <v>USDBRL45581</v>
      </c>
      <c r="M2756" s="160">
        <f t="shared" ref="M2756:M2819" si="264">IF(I2756=I2755,M2755+1,$G$1)</f>
        <v>45581</v>
      </c>
      <c r="N2756" s="158">
        <v>0.91768376617417646</v>
      </c>
      <c r="O2756" s="158">
        <v>6.1432000000000002</v>
      </c>
      <c r="P2756" s="161">
        <f t="shared" si="260"/>
        <v>5.6375000000000002</v>
      </c>
    </row>
    <row r="2757" spans="9:16" x14ac:dyDescent="0.2">
      <c r="I2757" s="158">
        <f t="shared" si="261"/>
        <v>7</v>
      </c>
      <c r="J2757" s="158" t="str">
        <f t="shared" si="262"/>
        <v>USD</v>
      </c>
      <c r="K2757" s="158" t="str">
        <f t="shared" si="263"/>
        <v>BRL</v>
      </c>
      <c r="L2757" s="158" t="str">
        <f t="shared" si="259"/>
        <v>USDBRL45582</v>
      </c>
      <c r="M2757" s="160">
        <f t="shared" si="264"/>
        <v>45582</v>
      </c>
      <c r="N2757" s="158">
        <v>0.92030185900975514</v>
      </c>
      <c r="O2757" s="158">
        <v>6.1749000000000001</v>
      </c>
      <c r="P2757" s="161">
        <f t="shared" si="260"/>
        <v>5.6828000000000003</v>
      </c>
    </row>
    <row r="2758" spans="9:16" x14ac:dyDescent="0.2">
      <c r="I2758" s="158">
        <f t="shared" si="261"/>
        <v>7</v>
      </c>
      <c r="J2758" s="158" t="str">
        <f t="shared" si="262"/>
        <v>USD</v>
      </c>
      <c r="K2758" s="158" t="str">
        <f t="shared" si="263"/>
        <v>BRL</v>
      </c>
      <c r="L2758" s="158" t="str">
        <f t="shared" si="259"/>
        <v>USDBRL45583</v>
      </c>
      <c r="M2758" s="160">
        <f t="shared" si="264"/>
        <v>45583</v>
      </c>
      <c r="N2758" s="158">
        <v>0.92191389324237116</v>
      </c>
      <c r="O2758" s="158">
        <v>6.1327999999999996</v>
      </c>
      <c r="P2758" s="161">
        <f t="shared" si="260"/>
        <v>5.6539000000000001</v>
      </c>
    </row>
    <row r="2759" spans="9:16" x14ac:dyDescent="0.2">
      <c r="I2759" s="158">
        <f t="shared" si="261"/>
        <v>7</v>
      </c>
      <c r="J2759" s="158" t="str">
        <f t="shared" si="262"/>
        <v>USD</v>
      </c>
      <c r="K2759" s="158" t="str">
        <f t="shared" si="263"/>
        <v>BRL</v>
      </c>
      <c r="L2759" s="158" t="str">
        <f t="shared" si="259"/>
        <v>USDBRL45584</v>
      </c>
      <c r="M2759" s="160">
        <f t="shared" si="264"/>
        <v>45584</v>
      </c>
      <c r="N2759" s="158">
        <v>0.92191389324237116</v>
      </c>
      <c r="O2759" s="158">
        <v>6.1327999999999996</v>
      </c>
      <c r="P2759" s="161">
        <f t="shared" si="260"/>
        <v>5.6539000000000001</v>
      </c>
    </row>
    <row r="2760" spans="9:16" x14ac:dyDescent="0.2">
      <c r="I2760" s="158">
        <f t="shared" si="261"/>
        <v>7</v>
      </c>
      <c r="J2760" s="158" t="str">
        <f t="shared" si="262"/>
        <v>USD</v>
      </c>
      <c r="K2760" s="158" t="str">
        <f t="shared" si="263"/>
        <v>BRL</v>
      </c>
      <c r="L2760" s="158" t="str">
        <f t="shared" si="259"/>
        <v>USDBRL45585</v>
      </c>
      <c r="M2760" s="160">
        <f t="shared" si="264"/>
        <v>45585</v>
      </c>
      <c r="N2760" s="158">
        <v>0.92191389324237116</v>
      </c>
      <c r="O2760" s="158">
        <v>6.1327999999999996</v>
      </c>
      <c r="P2760" s="161">
        <f t="shared" si="260"/>
        <v>5.6539000000000001</v>
      </c>
    </row>
    <row r="2761" spans="9:16" x14ac:dyDescent="0.2">
      <c r="I2761" s="158">
        <f t="shared" si="261"/>
        <v>7</v>
      </c>
      <c r="J2761" s="158" t="str">
        <f t="shared" si="262"/>
        <v>USD</v>
      </c>
      <c r="K2761" s="158" t="str">
        <f t="shared" si="263"/>
        <v>BRL</v>
      </c>
      <c r="L2761" s="158" t="str">
        <f t="shared" si="259"/>
        <v>USDBRL45586</v>
      </c>
      <c r="M2761" s="160">
        <f t="shared" si="264"/>
        <v>45586</v>
      </c>
      <c r="N2761" s="158">
        <v>0.92140422003132783</v>
      </c>
      <c r="O2761" s="158">
        <v>6.1952999999999996</v>
      </c>
      <c r="P2761" s="161">
        <f t="shared" si="260"/>
        <v>5.7084000000000001</v>
      </c>
    </row>
    <row r="2762" spans="9:16" x14ac:dyDescent="0.2">
      <c r="I2762" s="158">
        <f t="shared" si="261"/>
        <v>7</v>
      </c>
      <c r="J2762" s="158" t="str">
        <f t="shared" si="262"/>
        <v>USD</v>
      </c>
      <c r="K2762" s="158" t="str">
        <f t="shared" si="263"/>
        <v>BRL</v>
      </c>
      <c r="L2762" s="158" t="str">
        <f t="shared" si="259"/>
        <v>USDBRL45587</v>
      </c>
      <c r="M2762" s="160">
        <f t="shared" si="264"/>
        <v>45587</v>
      </c>
      <c r="N2762" s="158">
        <v>0.9241290084095739</v>
      </c>
      <c r="O2762" s="158">
        <v>6.1635999999999997</v>
      </c>
      <c r="P2762" s="161">
        <f t="shared" si="260"/>
        <v>5.6959999999999997</v>
      </c>
    </row>
    <row r="2763" spans="9:16" x14ac:dyDescent="0.2">
      <c r="I2763" s="158">
        <f t="shared" si="261"/>
        <v>7</v>
      </c>
      <c r="J2763" s="158" t="str">
        <f t="shared" si="262"/>
        <v>USD</v>
      </c>
      <c r="K2763" s="158" t="str">
        <f t="shared" si="263"/>
        <v>BRL</v>
      </c>
      <c r="L2763" s="158" t="str">
        <f t="shared" si="259"/>
        <v>USDBRL45588</v>
      </c>
      <c r="M2763" s="160">
        <f t="shared" si="264"/>
        <v>45588</v>
      </c>
      <c r="N2763" s="158">
        <v>0.92876381536175356</v>
      </c>
      <c r="O2763" s="158">
        <v>6.1582999999999997</v>
      </c>
      <c r="P2763" s="161">
        <f t="shared" si="260"/>
        <v>5.7195999999999998</v>
      </c>
    </row>
    <row r="2764" spans="9:16" x14ac:dyDescent="0.2">
      <c r="I2764" s="158">
        <f t="shared" si="261"/>
        <v>7</v>
      </c>
      <c r="J2764" s="158" t="str">
        <f t="shared" si="262"/>
        <v>USD</v>
      </c>
      <c r="K2764" s="158" t="str">
        <f t="shared" si="263"/>
        <v>BRL</v>
      </c>
      <c r="L2764" s="158" t="str">
        <f t="shared" si="259"/>
        <v>USDBRL45589</v>
      </c>
      <c r="M2764" s="160">
        <f t="shared" si="264"/>
        <v>45589</v>
      </c>
      <c r="N2764" s="158">
        <v>0.92584019998148315</v>
      </c>
      <c r="O2764" s="158">
        <v>6.1486999999999998</v>
      </c>
      <c r="P2764" s="161">
        <f t="shared" si="260"/>
        <v>5.6927000000000003</v>
      </c>
    </row>
    <row r="2765" spans="9:16" x14ac:dyDescent="0.2">
      <c r="I2765" s="158">
        <f t="shared" si="261"/>
        <v>7</v>
      </c>
      <c r="J2765" s="158" t="str">
        <f t="shared" si="262"/>
        <v>USD</v>
      </c>
      <c r="K2765" s="158" t="str">
        <f t="shared" si="263"/>
        <v>BRL</v>
      </c>
      <c r="L2765" s="158" t="str">
        <f t="shared" si="259"/>
        <v>USDBRL45590</v>
      </c>
      <c r="M2765" s="160">
        <f t="shared" si="264"/>
        <v>45590</v>
      </c>
      <c r="N2765" s="158">
        <v>0.92378752886836024</v>
      </c>
      <c r="O2765" s="158">
        <v>6.1420000000000003</v>
      </c>
      <c r="P2765" s="161">
        <f t="shared" si="260"/>
        <v>5.6738999999999997</v>
      </c>
    </row>
    <row r="2766" spans="9:16" x14ac:dyDescent="0.2">
      <c r="I2766" s="158">
        <f t="shared" si="261"/>
        <v>7</v>
      </c>
      <c r="J2766" s="158" t="str">
        <f t="shared" si="262"/>
        <v>USD</v>
      </c>
      <c r="K2766" s="158" t="str">
        <f t="shared" si="263"/>
        <v>BRL</v>
      </c>
      <c r="L2766" s="158" t="str">
        <f t="shared" si="259"/>
        <v>USDBRL45591</v>
      </c>
      <c r="M2766" s="160">
        <f t="shared" si="264"/>
        <v>45591</v>
      </c>
      <c r="N2766" s="158">
        <v>0.92378752886836024</v>
      </c>
      <c r="O2766" s="158">
        <v>6.1420000000000003</v>
      </c>
      <c r="P2766" s="161">
        <f t="shared" si="260"/>
        <v>5.6738999999999997</v>
      </c>
    </row>
    <row r="2767" spans="9:16" x14ac:dyDescent="0.2">
      <c r="I2767" s="158">
        <f t="shared" si="261"/>
        <v>7</v>
      </c>
      <c r="J2767" s="158" t="str">
        <f t="shared" si="262"/>
        <v>USD</v>
      </c>
      <c r="K2767" s="158" t="str">
        <f t="shared" si="263"/>
        <v>BRL</v>
      </c>
      <c r="L2767" s="158" t="str">
        <f t="shared" si="259"/>
        <v>USDBRL45592</v>
      </c>
      <c r="M2767" s="160">
        <f t="shared" si="264"/>
        <v>45592</v>
      </c>
      <c r="N2767" s="158">
        <v>0.92378752886836024</v>
      </c>
      <c r="O2767" s="158">
        <v>6.1420000000000003</v>
      </c>
      <c r="P2767" s="161">
        <f t="shared" si="260"/>
        <v>5.6738999999999997</v>
      </c>
    </row>
    <row r="2768" spans="9:16" x14ac:dyDescent="0.2">
      <c r="I2768" s="158">
        <f t="shared" si="261"/>
        <v>7</v>
      </c>
      <c r="J2768" s="158" t="str">
        <f t="shared" si="262"/>
        <v>USD</v>
      </c>
      <c r="K2768" s="158" t="str">
        <f t="shared" si="263"/>
        <v>BRL</v>
      </c>
      <c r="L2768" s="158" t="str">
        <f t="shared" si="259"/>
        <v>USDBRL45593</v>
      </c>
      <c r="M2768" s="160">
        <f t="shared" si="264"/>
        <v>45593</v>
      </c>
      <c r="N2768" s="158">
        <v>0.92438528378628204</v>
      </c>
      <c r="O2768" s="158">
        <v>6.1550000000000002</v>
      </c>
      <c r="P2768" s="161">
        <f t="shared" si="260"/>
        <v>5.6896000000000004</v>
      </c>
    </row>
    <row r="2769" spans="9:16" x14ac:dyDescent="0.2">
      <c r="I2769" s="158">
        <f t="shared" si="261"/>
        <v>7</v>
      </c>
      <c r="J2769" s="158" t="str">
        <f t="shared" si="262"/>
        <v>USD</v>
      </c>
      <c r="K2769" s="158" t="str">
        <f t="shared" si="263"/>
        <v>BRL</v>
      </c>
      <c r="L2769" s="158" t="str">
        <f t="shared" si="259"/>
        <v>USDBRL45594</v>
      </c>
      <c r="M2769" s="160">
        <f t="shared" si="264"/>
        <v>45594</v>
      </c>
      <c r="N2769" s="158">
        <v>0.92816038611472074</v>
      </c>
      <c r="O2769" s="158">
        <v>6.1612999999999998</v>
      </c>
      <c r="P2769" s="161">
        <f t="shared" si="260"/>
        <v>5.7187000000000001</v>
      </c>
    </row>
    <row r="2770" spans="9:16" x14ac:dyDescent="0.2">
      <c r="I2770" s="158">
        <f t="shared" si="261"/>
        <v>7</v>
      </c>
      <c r="J2770" s="158" t="str">
        <f t="shared" si="262"/>
        <v>USD</v>
      </c>
      <c r="K2770" s="158" t="str">
        <f t="shared" si="263"/>
        <v>BRL</v>
      </c>
      <c r="L2770" s="158" t="str">
        <f t="shared" si="259"/>
        <v>USDBRL45595</v>
      </c>
      <c r="M2770" s="160">
        <f t="shared" si="264"/>
        <v>45595</v>
      </c>
      <c r="N2770" s="158">
        <v>0.92464170134073054</v>
      </c>
      <c r="O2770" s="158">
        <v>6.2564000000000002</v>
      </c>
      <c r="P2770" s="161">
        <f t="shared" si="260"/>
        <v>5.7849000000000004</v>
      </c>
    </row>
    <row r="2771" spans="9:16" x14ac:dyDescent="0.2">
      <c r="I2771" s="158">
        <f t="shared" si="261"/>
        <v>7</v>
      </c>
      <c r="J2771" s="158" t="str">
        <f t="shared" si="262"/>
        <v>USD</v>
      </c>
      <c r="K2771" s="158" t="str">
        <f t="shared" si="263"/>
        <v>BRL</v>
      </c>
      <c r="L2771" s="158" t="str">
        <f t="shared" si="259"/>
        <v>USDBRL45596</v>
      </c>
      <c r="M2771" s="160">
        <f t="shared" si="264"/>
        <v>45596</v>
      </c>
      <c r="N2771" s="158">
        <v>0.91894872266127547</v>
      </c>
      <c r="O2771" s="158">
        <v>6.2634999999999996</v>
      </c>
      <c r="P2771" s="161">
        <f t="shared" si="260"/>
        <v>5.7557999999999998</v>
      </c>
    </row>
    <row r="2772" spans="9:16" x14ac:dyDescent="0.2">
      <c r="I2772" s="158">
        <f t="shared" si="261"/>
        <v>7</v>
      </c>
      <c r="J2772" s="158" t="str">
        <f t="shared" si="262"/>
        <v>USD</v>
      </c>
      <c r="K2772" s="158" t="str">
        <f t="shared" si="263"/>
        <v>BRL</v>
      </c>
      <c r="L2772" s="158" t="str">
        <f t="shared" si="259"/>
        <v>USDBRL45597</v>
      </c>
      <c r="M2772" s="160">
        <f t="shared" si="264"/>
        <v>45597</v>
      </c>
      <c r="N2772" s="158">
        <v>0.91869545245751028</v>
      </c>
      <c r="O2772" s="158">
        <v>6.2812999999999999</v>
      </c>
      <c r="P2772" s="161">
        <f t="shared" si="260"/>
        <v>5.7706</v>
      </c>
    </row>
    <row r="2773" spans="9:16" x14ac:dyDescent="0.2">
      <c r="I2773" s="158">
        <f t="shared" si="261"/>
        <v>7</v>
      </c>
      <c r="J2773" s="158" t="str">
        <f t="shared" si="262"/>
        <v>USD</v>
      </c>
      <c r="K2773" s="158" t="str">
        <f t="shared" si="263"/>
        <v>BRL</v>
      </c>
      <c r="L2773" s="158" t="str">
        <f t="shared" si="259"/>
        <v>USDBRL45598</v>
      </c>
      <c r="M2773" s="160">
        <f t="shared" si="264"/>
        <v>45598</v>
      </c>
      <c r="N2773" s="158">
        <v>0.91869545245751028</v>
      </c>
      <c r="O2773" s="158">
        <v>6.2812999999999999</v>
      </c>
      <c r="P2773" s="161">
        <f t="shared" si="260"/>
        <v>5.7706</v>
      </c>
    </row>
    <row r="2774" spans="9:16" x14ac:dyDescent="0.2">
      <c r="I2774" s="158">
        <f t="shared" si="261"/>
        <v>7</v>
      </c>
      <c r="J2774" s="158" t="str">
        <f t="shared" si="262"/>
        <v>USD</v>
      </c>
      <c r="K2774" s="158" t="str">
        <f t="shared" si="263"/>
        <v>BRL</v>
      </c>
      <c r="L2774" s="158" t="str">
        <f t="shared" si="259"/>
        <v>USDBRL45599</v>
      </c>
      <c r="M2774" s="160">
        <f t="shared" si="264"/>
        <v>45599</v>
      </c>
      <c r="N2774" s="158">
        <v>0.91869545245751028</v>
      </c>
      <c r="O2774" s="158">
        <v>6.2812999999999999</v>
      </c>
      <c r="P2774" s="161">
        <f t="shared" si="260"/>
        <v>5.7706</v>
      </c>
    </row>
    <row r="2775" spans="9:16" x14ac:dyDescent="0.2">
      <c r="I2775" s="158">
        <f t="shared" si="261"/>
        <v>7</v>
      </c>
      <c r="J2775" s="158" t="str">
        <f t="shared" si="262"/>
        <v>USD</v>
      </c>
      <c r="K2775" s="158" t="str">
        <f t="shared" si="263"/>
        <v>BRL</v>
      </c>
      <c r="L2775" s="158" t="str">
        <f t="shared" si="259"/>
        <v>USDBRL45600</v>
      </c>
      <c r="M2775" s="160">
        <f t="shared" si="264"/>
        <v>45600</v>
      </c>
      <c r="N2775" s="158">
        <v>0.91709464416727804</v>
      </c>
      <c r="O2775" s="158">
        <v>6.3343999999999996</v>
      </c>
      <c r="P2775" s="161">
        <f t="shared" si="260"/>
        <v>5.8091999999999997</v>
      </c>
    </row>
    <row r="2776" spans="9:16" x14ac:dyDescent="0.2">
      <c r="I2776" s="158">
        <f t="shared" si="261"/>
        <v>7</v>
      </c>
      <c r="J2776" s="158" t="str">
        <f t="shared" si="262"/>
        <v>USD</v>
      </c>
      <c r="K2776" s="158" t="str">
        <f t="shared" si="263"/>
        <v>BRL</v>
      </c>
      <c r="L2776" s="158" t="str">
        <f t="shared" si="259"/>
        <v>USDBRL45601</v>
      </c>
      <c r="M2776" s="160">
        <f t="shared" si="264"/>
        <v>45601</v>
      </c>
      <c r="N2776" s="158">
        <v>0.91768376617417646</v>
      </c>
      <c r="O2776" s="158">
        <v>6.3038999999999996</v>
      </c>
      <c r="P2776" s="161">
        <f t="shared" si="260"/>
        <v>5.7850000000000001</v>
      </c>
    </row>
    <row r="2777" spans="9:16" x14ac:dyDescent="0.2">
      <c r="I2777" s="158">
        <f t="shared" si="261"/>
        <v>7</v>
      </c>
      <c r="J2777" s="158" t="str">
        <f t="shared" si="262"/>
        <v>USD</v>
      </c>
      <c r="K2777" s="158" t="str">
        <f t="shared" si="263"/>
        <v>BRL</v>
      </c>
      <c r="L2777" s="158" t="str">
        <f t="shared" si="259"/>
        <v>USDBRL45602</v>
      </c>
      <c r="M2777" s="160">
        <f t="shared" si="264"/>
        <v>45602</v>
      </c>
      <c r="N2777" s="158">
        <v>0.93501636278634881</v>
      </c>
      <c r="O2777" s="158">
        <v>6.2126999999999999</v>
      </c>
      <c r="P2777" s="161">
        <f t="shared" si="260"/>
        <v>5.8090000000000002</v>
      </c>
    </row>
    <row r="2778" spans="9:16" x14ac:dyDescent="0.2">
      <c r="I2778" s="158">
        <f t="shared" si="261"/>
        <v>7</v>
      </c>
      <c r="J2778" s="158" t="str">
        <f t="shared" si="262"/>
        <v>USD</v>
      </c>
      <c r="K2778" s="158" t="str">
        <f t="shared" si="263"/>
        <v>BRL</v>
      </c>
      <c r="L2778" s="158" t="str">
        <f t="shared" si="259"/>
        <v>USDBRL45603</v>
      </c>
      <c r="M2778" s="160">
        <f t="shared" si="264"/>
        <v>45603</v>
      </c>
      <c r="N2778" s="158">
        <v>0.92721372276309688</v>
      </c>
      <c r="O2778" s="158">
        <v>6.0987999999999998</v>
      </c>
      <c r="P2778" s="161">
        <f t="shared" si="260"/>
        <v>5.6548999999999996</v>
      </c>
    </row>
    <row r="2779" spans="9:16" x14ac:dyDescent="0.2">
      <c r="I2779" s="158">
        <f t="shared" si="261"/>
        <v>7</v>
      </c>
      <c r="J2779" s="158" t="str">
        <f t="shared" si="262"/>
        <v>USD</v>
      </c>
      <c r="K2779" s="158" t="str">
        <f t="shared" si="263"/>
        <v>BRL</v>
      </c>
      <c r="L2779" s="158" t="str">
        <f t="shared" si="259"/>
        <v>USDBRL45604</v>
      </c>
      <c r="M2779" s="160">
        <f t="shared" si="264"/>
        <v>45604</v>
      </c>
      <c r="N2779" s="158">
        <v>0.9283327144448571</v>
      </c>
      <c r="O2779" s="158">
        <v>6.2034000000000002</v>
      </c>
      <c r="P2779" s="161">
        <f t="shared" si="260"/>
        <v>5.7587999999999999</v>
      </c>
    </row>
    <row r="2780" spans="9:16" x14ac:dyDescent="0.2">
      <c r="I2780" s="158">
        <f t="shared" si="261"/>
        <v>7</v>
      </c>
      <c r="J2780" s="158" t="str">
        <f t="shared" si="262"/>
        <v>USD</v>
      </c>
      <c r="K2780" s="158" t="str">
        <f t="shared" si="263"/>
        <v>BRL</v>
      </c>
      <c r="L2780" s="158" t="str">
        <f t="shared" si="259"/>
        <v>USDBRL45605</v>
      </c>
      <c r="M2780" s="160">
        <f t="shared" si="264"/>
        <v>45605</v>
      </c>
      <c r="N2780" s="158">
        <v>0.9283327144448571</v>
      </c>
      <c r="O2780" s="158">
        <v>6.2034000000000002</v>
      </c>
      <c r="P2780" s="161">
        <f t="shared" si="260"/>
        <v>5.7587999999999999</v>
      </c>
    </row>
    <row r="2781" spans="9:16" x14ac:dyDescent="0.2">
      <c r="I2781" s="158">
        <f t="shared" si="261"/>
        <v>7</v>
      </c>
      <c r="J2781" s="158" t="str">
        <f t="shared" si="262"/>
        <v>USD</v>
      </c>
      <c r="K2781" s="158" t="str">
        <f t="shared" si="263"/>
        <v>BRL</v>
      </c>
      <c r="L2781" s="158" t="str">
        <f t="shared" si="259"/>
        <v>USDBRL45606</v>
      </c>
      <c r="M2781" s="160">
        <f t="shared" si="264"/>
        <v>45606</v>
      </c>
      <c r="N2781" s="158">
        <v>0.9283327144448571</v>
      </c>
      <c r="O2781" s="158">
        <v>6.2034000000000002</v>
      </c>
      <c r="P2781" s="161">
        <f t="shared" si="260"/>
        <v>5.7587999999999999</v>
      </c>
    </row>
    <row r="2782" spans="9:16" x14ac:dyDescent="0.2">
      <c r="I2782" s="158">
        <f t="shared" si="261"/>
        <v>7</v>
      </c>
      <c r="J2782" s="158" t="str">
        <f t="shared" si="262"/>
        <v>USD</v>
      </c>
      <c r="K2782" s="158" t="str">
        <f t="shared" si="263"/>
        <v>BRL</v>
      </c>
      <c r="L2782" s="158" t="str">
        <f t="shared" si="259"/>
        <v>USDBRL45607</v>
      </c>
      <c r="M2782" s="160">
        <f t="shared" si="264"/>
        <v>45607</v>
      </c>
      <c r="N2782" s="158">
        <v>0.9388789784996715</v>
      </c>
      <c r="O2782" s="158">
        <v>6.1877000000000004</v>
      </c>
      <c r="P2782" s="161">
        <f t="shared" si="260"/>
        <v>5.8094999999999999</v>
      </c>
    </row>
    <row r="2783" spans="9:16" x14ac:dyDescent="0.2">
      <c r="I2783" s="158">
        <f t="shared" si="261"/>
        <v>7</v>
      </c>
      <c r="J2783" s="158" t="str">
        <f t="shared" si="262"/>
        <v>USD</v>
      </c>
      <c r="K2783" s="158" t="str">
        <f t="shared" si="263"/>
        <v>BRL</v>
      </c>
      <c r="L2783" s="158" t="str">
        <f t="shared" si="259"/>
        <v>USDBRL45608</v>
      </c>
      <c r="M2783" s="160">
        <f t="shared" si="264"/>
        <v>45608</v>
      </c>
      <c r="N2783" s="158">
        <v>0.94188565508147304</v>
      </c>
      <c r="O2783" s="158">
        <v>6.1131000000000002</v>
      </c>
      <c r="P2783" s="161">
        <f t="shared" si="260"/>
        <v>5.7577999999999996</v>
      </c>
    </row>
    <row r="2784" spans="9:16" x14ac:dyDescent="0.2">
      <c r="I2784" s="158">
        <f t="shared" si="261"/>
        <v>7</v>
      </c>
      <c r="J2784" s="158" t="str">
        <f t="shared" si="262"/>
        <v>USD</v>
      </c>
      <c r="K2784" s="158" t="str">
        <f t="shared" si="263"/>
        <v>BRL</v>
      </c>
      <c r="L2784" s="158" t="str">
        <f t="shared" si="259"/>
        <v>USDBRL45609</v>
      </c>
      <c r="M2784" s="160">
        <f t="shared" si="264"/>
        <v>45609</v>
      </c>
      <c r="N2784" s="158">
        <v>0.94082227867155899</v>
      </c>
      <c r="O2784" s="158">
        <v>6.1031000000000004</v>
      </c>
      <c r="P2784" s="161">
        <f t="shared" si="260"/>
        <v>5.7419000000000002</v>
      </c>
    </row>
    <row r="2785" spans="9:16" x14ac:dyDescent="0.2">
      <c r="I2785" s="158">
        <f t="shared" si="261"/>
        <v>7</v>
      </c>
      <c r="J2785" s="158" t="str">
        <f t="shared" si="262"/>
        <v>USD</v>
      </c>
      <c r="K2785" s="158" t="str">
        <f t="shared" si="263"/>
        <v>BRL</v>
      </c>
      <c r="L2785" s="158" t="str">
        <f t="shared" si="259"/>
        <v>USDBRL45610</v>
      </c>
      <c r="M2785" s="160">
        <f t="shared" si="264"/>
        <v>45610</v>
      </c>
      <c r="N2785" s="158">
        <v>0.94939713282065896</v>
      </c>
      <c r="O2785" s="158">
        <v>6.1121999999999996</v>
      </c>
      <c r="P2785" s="161">
        <f t="shared" si="260"/>
        <v>5.8029000000000002</v>
      </c>
    </row>
    <row r="2786" spans="9:16" x14ac:dyDescent="0.2">
      <c r="I2786" s="158">
        <f t="shared" si="261"/>
        <v>7</v>
      </c>
      <c r="J2786" s="158" t="str">
        <f t="shared" si="262"/>
        <v>USD</v>
      </c>
      <c r="K2786" s="158" t="str">
        <f t="shared" si="263"/>
        <v>BRL</v>
      </c>
      <c r="L2786" s="158" t="str">
        <f t="shared" si="259"/>
        <v>USDBRL45611</v>
      </c>
      <c r="M2786" s="160">
        <f t="shared" si="264"/>
        <v>45611</v>
      </c>
      <c r="N2786" s="158">
        <v>0.94491165076065387</v>
      </c>
      <c r="O2786" s="158">
        <v>6.1334999999999997</v>
      </c>
      <c r="P2786" s="161">
        <f t="shared" si="260"/>
        <v>5.7956000000000003</v>
      </c>
    </row>
    <row r="2787" spans="9:16" x14ac:dyDescent="0.2">
      <c r="I2787" s="158">
        <f t="shared" si="261"/>
        <v>7</v>
      </c>
      <c r="J2787" s="158" t="str">
        <f t="shared" si="262"/>
        <v>USD</v>
      </c>
      <c r="K2787" s="158" t="str">
        <f t="shared" si="263"/>
        <v>BRL</v>
      </c>
      <c r="L2787" s="158" t="str">
        <f t="shared" si="259"/>
        <v>USDBRL45612</v>
      </c>
      <c r="M2787" s="160">
        <f t="shared" si="264"/>
        <v>45612</v>
      </c>
      <c r="N2787" s="158">
        <v>0.94491165076065387</v>
      </c>
      <c r="O2787" s="158">
        <v>6.1334999999999997</v>
      </c>
      <c r="P2787" s="161">
        <f t="shared" si="260"/>
        <v>5.7956000000000003</v>
      </c>
    </row>
    <row r="2788" spans="9:16" x14ac:dyDescent="0.2">
      <c r="I2788" s="158">
        <f t="shared" si="261"/>
        <v>7</v>
      </c>
      <c r="J2788" s="158" t="str">
        <f t="shared" si="262"/>
        <v>USD</v>
      </c>
      <c r="K2788" s="158" t="str">
        <f t="shared" si="263"/>
        <v>BRL</v>
      </c>
      <c r="L2788" s="158" t="str">
        <f t="shared" si="259"/>
        <v>USDBRL45613</v>
      </c>
      <c r="M2788" s="160">
        <f t="shared" si="264"/>
        <v>45613</v>
      </c>
      <c r="N2788" s="158">
        <v>0.94491165076065387</v>
      </c>
      <c r="O2788" s="158">
        <v>6.1334999999999997</v>
      </c>
      <c r="P2788" s="161">
        <f t="shared" si="260"/>
        <v>5.7956000000000003</v>
      </c>
    </row>
    <row r="2789" spans="9:16" x14ac:dyDescent="0.2">
      <c r="I2789" s="158">
        <f t="shared" si="261"/>
        <v>7</v>
      </c>
      <c r="J2789" s="158" t="str">
        <f t="shared" si="262"/>
        <v>USD</v>
      </c>
      <c r="K2789" s="158" t="str">
        <f t="shared" si="263"/>
        <v>BRL</v>
      </c>
      <c r="L2789" s="158" t="str">
        <f t="shared" si="259"/>
        <v>USDBRL45614</v>
      </c>
      <c r="M2789" s="160">
        <f t="shared" si="264"/>
        <v>45614</v>
      </c>
      <c r="N2789" s="158">
        <v>0.94768764215314638</v>
      </c>
      <c r="O2789" s="158">
        <v>6.1029999999999998</v>
      </c>
      <c r="P2789" s="161">
        <f t="shared" si="260"/>
        <v>5.7836999999999996</v>
      </c>
    </row>
    <row r="2790" spans="9:16" x14ac:dyDescent="0.2">
      <c r="I2790" s="158">
        <f t="shared" si="261"/>
        <v>7</v>
      </c>
      <c r="J2790" s="158" t="str">
        <f t="shared" si="262"/>
        <v>USD</v>
      </c>
      <c r="K2790" s="158" t="str">
        <f t="shared" si="263"/>
        <v>BRL</v>
      </c>
      <c r="L2790" s="158" t="str">
        <f t="shared" si="259"/>
        <v>USDBRL45615</v>
      </c>
      <c r="M2790" s="160">
        <f t="shared" si="264"/>
        <v>45615</v>
      </c>
      <c r="N2790" s="158">
        <v>0.94535829079221023</v>
      </c>
      <c r="O2790" s="158">
        <v>6.1212</v>
      </c>
      <c r="P2790" s="161">
        <f t="shared" si="260"/>
        <v>5.7866999999999997</v>
      </c>
    </row>
    <row r="2791" spans="9:16" x14ac:dyDescent="0.2">
      <c r="I2791" s="158">
        <f t="shared" si="261"/>
        <v>7</v>
      </c>
      <c r="J2791" s="158" t="str">
        <f t="shared" si="262"/>
        <v>USD</v>
      </c>
      <c r="K2791" s="158" t="str">
        <f t="shared" si="263"/>
        <v>BRL</v>
      </c>
      <c r="L2791" s="158" t="str">
        <f t="shared" si="259"/>
        <v>USDBRL45616</v>
      </c>
      <c r="M2791" s="160">
        <f t="shared" si="264"/>
        <v>45616</v>
      </c>
      <c r="N2791" s="158">
        <v>0.94679038060973297</v>
      </c>
      <c r="O2791" s="158">
        <v>6.0975000000000001</v>
      </c>
      <c r="P2791" s="161">
        <f t="shared" si="260"/>
        <v>5.7731000000000003</v>
      </c>
    </row>
    <row r="2792" spans="9:16" x14ac:dyDescent="0.2">
      <c r="I2792" s="158">
        <f t="shared" si="261"/>
        <v>7</v>
      </c>
      <c r="J2792" s="158" t="str">
        <f t="shared" si="262"/>
        <v>USD</v>
      </c>
      <c r="K2792" s="158" t="str">
        <f t="shared" si="263"/>
        <v>BRL</v>
      </c>
      <c r="L2792" s="158" t="str">
        <f t="shared" si="259"/>
        <v>USDBRL45617</v>
      </c>
      <c r="M2792" s="160">
        <f t="shared" si="264"/>
        <v>45617</v>
      </c>
      <c r="N2792" s="158">
        <v>0.95002850085502566</v>
      </c>
      <c r="O2792" s="158">
        <v>6.1276999999999999</v>
      </c>
      <c r="P2792" s="161">
        <f t="shared" si="260"/>
        <v>5.8215000000000003</v>
      </c>
    </row>
    <row r="2793" spans="9:16" x14ac:dyDescent="0.2">
      <c r="I2793" s="158">
        <f t="shared" si="261"/>
        <v>7</v>
      </c>
      <c r="J2793" s="158" t="str">
        <f t="shared" si="262"/>
        <v>USD</v>
      </c>
      <c r="K2793" s="158" t="str">
        <f t="shared" si="263"/>
        <v>BRL</v>
      </c>
      <c r="L2793" s="158" t="str">
        <f t="shared" si="259"/>
        <v>USDBRL45618</v>
      </c>
      <c r="M2793" s="160">
        <f t="shared" si="264"/>
        <v>45618</v>
      </c>
      <c r="N2793" s="158">
        <v>0.9604302727621975</v>
      </c>
      <c r="O2793" s="158">
        <v>6.0483000000000002</v>
      </c>
      <c r="P2793" s="161">
        <f t="shared" si="260"/>
        <v>5.8090000000000002</v>
      </c>
    </row>
    <row r="2794" spans="9:16" x14ac:dyDescent="0.2">
      <c r="I2794" s="158">
        <f t="shared" si="261"/>
        <v>7</v>
      </c>
      <c r="J2794" s="158" t="str">
        <f t="shared" si="262"/>
        <v>USD</v>
      </c>
      <c r="K2794" s="158" t="str">
        <f t="shared" si="263"/>
        <v>BRL</v>
      </c>
      <c r="L2794" s="158" t="str">
        <f t="shared" si="259"/>
        <v>USDBRL45619</v>
      </c>
      <c r="M2794" s="160">
        <f t="shared" si="264"/>
        <v>45619</v>
      </c>
      <c r="N2794" s="158">
        <v>0.9604302727621975</v>
      </c>
      <c r="O2794" s="158">
        <v>6.0483000000000002</v>
      </c>
      <c r="P2794" s="161">
        <f t="shared" si="260"/>
        <v>5.8090000000000002</v>
      </c>
    </row>
    <row r="2795" spans="9:16" x14ac:dyDescent="0.2">
      <c r="I2795" s="158">
        <f t="shared" si="261"/>
        <v>7</v>
      </c>
      <c r="J2795" s="158" t="str">
        <f t="shared" si="262"/>
        <v>USD</v>
      </c>
      <c r="K2795" s="158" t="str">
        <f t="shared" si="263"/>
        <v>BRL</v>
      </c>
      <c r="L2795" s="158" t="str">
        <f t="shared" si="259"/>
        <v>USDBRL45620</v>
      </c>
      <c r="M2795" s="160">
        <f t="shared" si="264"/>
        <v>45620</v>
      </c>
      <c r="N2795" s="158">
        <v>0.9604302727621975</v>
      </c>
      <c r="O2795" s="158">
        <v>6.0483000000000002</v>
      </c>
      <c r="P2795" s="161">
        <f t="shared" si="260"/>
        <v>5.8090000000000002</v>
      </c>
    </row>
    <row r="2796" spans="9:16" x14ac:dyDescent="0.2">
      <c r="I2796" s="158">
        <f t="shared" si="261"/>
        <v>7</v>
      </c>
      <c r="J2796" s="158" t="str">
        <f t="shared" si="262"/>
        <v>USD</v>
      </c>
      <c r="K2796" s="158" t="str">
        <f t="shared" si="263"/>
        <v>BRL</v>
      </c>
      <c r="L2796" s="158" t="str">
        <f t="shared" si="259"/>
        <v>USDBRL45621</v>
      </c>
      <c r="M2796" s="160">
        <f t="shared" si="264"/>
        <v>45621</v>
      </c>
      <c r="N2796" s="158">
        <v>0.95283468318246778</v>
      </c>
      <c r="O2796" s="158">
        <v>6.0941000000000001</v>
      </c>
      <c r="P2796" s="161">
        <f t="shared" si="260"/>
        <v>5.8067000000000002</v>
      </c>
    </row>
    <row r="2797" spans="9:16" x14ac:dyDescent="0.2">
      <c r="I2797" s="158">
        <f t="shared" si="261"/>
        <v>7</v>
      </c>
      <c r="J2797" s="158" t="str">
        <f t="shared" si="262"/>
        <v>USD</v>
      </c>
      <c r="K2797" s="158" t="str">
        <f t="shared" si="263"/>
        <v>BRL</v>
      </c>
      <c r="L2797" s="158" t="str">
        <f t="shared" si="259"/>
        <v>USDBRL45622</v>
      </c>
      <c r="M2797" s="160">
        <f t="shared" si="264"/>
        <v>45622</v>
      </c>
      <c r="N2797" s="158">
        <v>0.95038965976050183</v>
      </c>
      <c r="O2797" s="158">
        <v>6.1005000000000003</v>
      </c>
      <c r="P2797" s="161">
        <f t="shared" si="260"/>
        <v>5.7979000000000003</v>
      </c>
    </row>
    <row r="2798" spans="9:16" x14ac:dyDescent="0.2">
      <c r="I2798" s="158">
        <f t="shared" si="261"/>
        <v>7</v>
      </c>
      <c r="J2798" s="158" t="str">
        <f t="shared" si="262"/>
        <v>USD</v>
      </c>
      <c r="K2798" s="158" t="str">
        <f t="shared" si="263"/>
        <v>BRL</v>
      </c>
      <c r="L2798" s="158" t="str">
        <f t="shared" si="259"/>
        <v>USDBRL45623</v>
      </c>
      <c r="M2798" s="160">
        <f t="shared" si="264"/>
        <v>45623</v>
      </c>
      <c r="N2798" s="158">
        <v>0.94957743804007222</v>
      </c>
      <c r="O2798" s="158">
        <v>6.1292999999999997</v>
      </c>
      <c r="P2798" s="161">
        <f t="shared" si="260"/>
        <v>5.8201999999999998</v>
      </c>
    </row>
    <row r="2799" spans="9:16" x14ac:dyDescent="0.2">
      <c r="I2799" s="158">
        <f t="shared" si="261"/>
        <v>7</v>
      </c>
      <c r="J2799" s="158" t="str">
        <f t="shared" si="262"/>
        <v>USD</v>
      </c>
      <c r="K2799" s="158" t="str">
        <f t="shared" si="263"/>
        <v>BRL</v>
      </c>
      <c r="L2799" s="158" t="str">
        <f t="shared" si="259"/>
        <v>USDBRL45624</v>
      </c>
      <c r="M2799" s="160">
        <f t="shared" si="264"/>
        <v>45624</v>
      </c>
      <c r="N2799" s="158">
        <v>0.94858660595712385</v>
      </c>
      <c r="O2799" s="158">
        <v>6.2891000000000004</v>
      </c>
      <c r="P2799" s="161">
        <f t="shared" si="260"/>
        <v>5.9657999999999998</v>
      </c>
    </row>
    <row r="2800" spans="9:16" x14ac:dyDescent="0.2">
      <c r="I2800" s="158">
        <f t="shared" si="261"/>
        <v>7</v>
      </c>
      <c r="J2800" s="158" t="str">
        <f t="shared" si="262"/>
        <v>USD</v>
      </c>
      <c r="K2800" s="158" t="str">
        <f t="shared" si="263"/>
        <v>BRL</v>
      </c>
      <c r="L2800" s="158" t="str">
        <f t="shared" si="259"/>
        <v>USDBRL45625</v>
      </c>
      <c r="M2800" s="160">
        <f t="shared" si="264"/>
        <v>45625</v>
      </c>
      <c r="N2800" s="158">
        <v>0.94679038060973297</v>
      </c>
      <c r="O2800" s="158">
        <v>6.4360999999999997</v>
      </c>
      <c r="P2800" s="161">
        <f t="shared" si="260"/>
        <v>6.0936000000000003</v>
      </c>
    </row>
    <row r="2801" spans="9:16" x14ac:dyDescent="0.2">
      <c r="I2801" s="158">
        <f t="shared" si="261"/>
        <v>7</v>
      </c>
      <c r="J2801" s="158" t="str">
        <f t="shared" si="262"/>
        <v>USD</v>
      </c>
      <c r="K2801" s="158" t="str">
        <f t="shared" si="263"/>
        <v>BRL</v>
      </c>
      <c r="L2801" s="158" t="str">
        <f t="shared" si="259"/>
        <v>USDBRL45626</v>
      </c>
      <c r="M2801" s="160">
        <f t="shared" si="264"/>
        <v>45626</v>
      </c>
      <c r="N2801" s="158">
        <v>0.94679038060973297</v>
      </c>
      <c r="O2801" s="158">
        <v>6.4360999999999997</v>
      </c>
      <c r="P2801" s="161">
        <f t="shared" si="260"/>
        <v>6.0936000000000003</v>
      </c>
    </row>
    <row r="2802" spans="9:16" x14ac:dyDescent="0.2">
      <c r="I2802" s="158">
        <f t="shared" si="261"/>
        <v>7</v>
      </c>
      <c r="J2802" s="158" t="str">
        <f t="shared" si="262"/>
        <v>USD</v>
      </c>
      <c r="K2802" s="158" t="str">
        <f t="shared" si="263"/>
        <v>BRL</v>
      </c>
      <c r="L2802" s="158" t="str">
        <f t="shared" si="259"/>
        <v>USDBRL45627</v>
      </c>
      <c r="M2802" s="160">
        <f t="shared" si="264"/>
        <v>45627</v>
      </c>
      <c r="N2802" s="158">
        <v>0.94679038060973297</v>
      </c>
      <c r="O2802" s="158">
        <v>6.4360999999999997</v>
      </c>
      <c r="P2802" s="161">
        <f t="shared" si="260"/>
        <v>6.0936000000000003</v>
      </c>
    </row>
    <row r="2803" spans="9:16" x14ac:dyDescent="0.2">
      <c r="I2803" s="158">
        <f t="shared" si="261"/>
        <v>7</v>
      </c>
      <c r="J2803" s="158" t="str">
        <f t="shared" si="262"/>
        <v>USD</v>
      </c>
      <c r="K2803" s="158" t="str">
        <f t="shared" si="263"/>
        <v>BRL</v>
      </c>
      <c r="L2803" s="158" t="str">
        <f t="shared" si="259"/>
        <v>USDBRL45628</v>
      </c>
      <c r="M2803" s="160">
        <f t="shared" si="264"/>
        <v>45628</v>
      </c>
      <c r="N2803" s="158">
        <v>0.95174645474445607</v>
      </c>
      <c r="O2803" s="158">
        <v>6.3323</v>
      </c>
      <c r="P2803" s="161">
        <f t="shared" si="260"/>
        <v>6.0266999999999999</v>
      </c>
    </row>
    <row r="2804" spans="9:16" x14ac:dyDescent="0.2">
      <c r="I2804" s="158">
        <f t="shared" si="261"/>
        <v>7</v>
      </c>
      <c r="J2804" s="158" t="str">
        <f t="shared" si="262"/>
        <v>USD</v>
      </c>
      <c r="K2804" s="158" t="str">
        <f t="shared" si="263"/>
        <v>BRL</v>
      </c>
      <c r="L2804" s="158" t="str">
        <f t="shared" si="259"/>
        <v>USDBRL45629</v>
      </c>
      <c r="M2804" s="160">
        <f t="shared" si="264"/>
        <v>45629</v>
      </c>
      <c r="N2804" s="158">
        <v>0.95129375951293771</v>
      </c>
      <c r="O2804" s="158">
        <v>6.3819999999999997</v>
      </c>
      <c r="P2804" s="161">
        <f t="shared" si="260"/>
        <v>6.0712000000000002</v>
      </c>
    </row>
    <row r="2805" spans="9:16" x14ac:dyDescent="0.2">
      <c r="I2805" s="158">
        <f t="shared" si="261"/>
        <v>7</v>
      </c>
      <c r="J2805" s="158" t="str">
        <f t="shared" si="262"/>
        <v>USD</v>
      </c>
      <c r="K2805" s="158" t="str">
        <f t="shared" si="263"/>
        <v>BRL</v>
      </c>
      <c r="L2805" s="158" t="str">
        <f t="shared" si="259"/>
        <v>USDBRL45630</v>
      </c>
      <c r="M2805" s="160">
        <f t="shared" si="264"/>
        <v>45630</v>
      </c>
      <c r="N2805" s="158">
        <v>0.95310712924132679</v>
      </c>
      <c r="O2805" s="158">
        <v>6.3472</v>
      </c>
      <c r="P2805" s="161">
        <f t="shared" si="260"/>
        <v>6.0495999999999999</v>
      </c>
    </row>
    <row r="2806" spans="9:16" x14ac:dyDescent="0.2">
      <c r="I2806" s="158">
        <f t="shared" si="261"/>
        <v>7</v>
      </c>
      <c r="J2806" s="158" t="str">
        <f t="shared" si="262"/>
        <v>USD</v>
      </c>
      <c r="K2806" s="158" t="str">
        <f t="shared" si="263"/>
        <v>BRL</v>
      </c>
      <c r="L2806" s="158" t="str">
        <f t="shared" si="259"/>
        <v>USDBRL45631</v>
      </c>
      <c r="M2806" s="160">
        <f t="shared" si="264"/>
        <v>45631</v>
      </c>
      <c r="N2806" s="158">
        <v>0.94876660341555974</v>
      </c>
      <c r="O2806" s="158">
        <v>6.3219000000000003</v>
      </c>
      <c r="P2806" s="161">
        <f t="shared" si="260"/>
        <v>5.9980000000000002</v>
      </c>
    </row>
    <row r="2807" spans="9:16" x14ac:dyDescent="0.2">
      <c r="I2807" s="158">
        <f t="shared" si="261"/>
        <v>7</v>
      </c>
      <c r="J2807" s="158" t="str">
        <f t="shared" si="262"/>
        <v>USD</v>
      </c>
      <c r="K2807" s="158" t="str">
        <f t="shared" si="263"/>
        <v>BRL</v>
      </c>
      <c r="L2807" s="158" t="str">
        <f t="shared" si="259"/>
        <v>USDBRL45632</v>
      </c>
      <c r="M2807" s="160">
        <f t="shared" si="264"/>
        <v>45632</v>
      </c>
      <c r="N2807" s="158">
        <v>0.9450902561194594</v>
      </c>
      <c r="O2807" s="158">
        <v>6.3545999999999996</v>
      </c>
      <c r="P2807" s="161">
        <f t="shared" si="260"/>
        <v>6.0057</v>
      </c>
    </row>
    <row r="2808" spans="9:16" x14ac:dyDescent="0.2">
      <c r="I2808" s="158">
        <f t="shared" si="261"/>
        <v>7</v>
      </c>
      <c r="J2808" s="158" t="str">
        <f t="shared" si="262"/>
        <v>USD</v>
      </c>
      <c r="K2808" s="158" t="str">
        <f t="shared" si="263"/>
        <v>BRL</v>
      </c>
      <c r="L2808" s="158" t="str">
        <f t="shared" si="259"/>
        <v>USDBRL45633</v>
      </c>
      <c r="M2808" s="160">
        <f t="shared" si="264"/>
        <v>45633</v>
      </c>
      <c r="N2808" s="158">
        <v>0.9450902561194594</v>
      </c>
      <c r="O2808" s="158">
        <v>6.3545999999999996</v>
      </c>
      <c r="P2808" s="161">
        <f t="shared" si="260"/>
        <v>6.0057</v>
      </c>
    </row>
    <row r="2809" spans="9:16" x14ac:dyDescent="0.2">
      <c r="I2809" s="158">
        <f t="shared" si="261"/>
        <v>7</v>
      </c>
      <c r="J2809" s="158" t="str">
        <f t="shared" si="262"/>
        <v>USD</v>
      </c>
      <c r="K2809" s="158" t="str">
        <f t="shared" si="263"/>
        <v>BRL</v>
      </c>
      <c r="L2809" s="158" t="str">
        <f t="shared" si="259"/>
        <v>USDBRL45634</v>
      </c>
      <c r="M2809" s="160">
        <f t="shared" si="264"/>
        <v>45634</v>
      </c>
      <c r="N2809" s="158">
        <v>0.9450902561194594</v>
      </c>
      <c r="O2809" s="158">
        <v>6.3545999999999996</v>
      </c>
      <c r="P2809" s="161">
        <f t="shared" si="260"/>
        <v>6.0057</v>
      </c>
    </row>
    <row r="2810" spans="9:16" x14ac:dyDescent="0.2">
      <c r="I2810" s="158">
        <f t="shared" si="261"/>
        <v>7</v>
      </c>
      <c r="J2810" s="158" t="str">
        <f t="shared" si="262"/>
        <v>USD</v>
      </c>
      <c r="K2810" s="158" t="str">
        <f t="shared" si="263"/>
        <v>BRL</v>
      </c>
      <c r="L2810" s="158" t="str">
        <f t="shared" si="259"/>
        <v>USDBRL45635</v>
      </c>
      <c r="M2810" s="160">
        <f t="shared" si="264"/>
        <v>45635</v>
      </c>
      <c r="N2810" s="158">
        <v>0.94625283875851629</v>
      </c>
      <c r="O2810" s="158">
        <v>6.3852000000000002</v>
      </c>
      <c r="P2810" s="161">
        <f t="shared" si="260"/>
        <v>6.0419999999999998</v>
      </c>
    </row>
    <row r="2811" spans="9:16" x14ac:dyDescent="0.2">
      <c r="I2811" s="158">
        <f t="shared" si="261"/>
        <v>7</v>
      </c>
      <c r="J2811" s="158" t="str">
        <f t="shared" si="262"/>
        <v>USD</v>
      </c>
      <c r="K2811" s="158" t="str">
        <f t="shared" si="263"/>
        <v>BRL</v>
      </c>
      <c r="L2811" s="158" t="str">
        <f t="shared" si="259"/>
        <v>USDBRL45636</v>
      </c>
      <c r="M2811" s="160">
        <f t="shared" si="264"/>
        <v>45636</v>
      </c>
      <c r="N2811" s="158">
        <v>0.94993825401348919</v>
      </c>
      <c r="O2811" s="158">
        <v>6.3811</v>
      </c>
      <c r="P2811" s="161">
        <f t="shared" si="260"/>
        <v>6.0617000000000001</v>
      </c>
    </row>
    <row r="2812" spans="9:16" x14ac:dyDescent="0.2">
      <c r="I2812" s="158">
        <f t="shared" si="261"/>
        <v>7</v>
      </c>
      <c r="J2812" s="158" t="str">
        <f t="shared" si="262"/>
        <v>USD</v>
      </c>
      <c r="K2812" s="158" t="str">
        <f t="shared" si="263"/>
        <v>BRL</v>
      </c>
      <c r="L2812" s="158" t="str">
        <f t="shared" si="259"/>
        <v>USDBRL45637</v>
      </c>
      <c r="M2812" s="160">
        <f t="shared" si="264"/>
        <v>45637</v>
      </c>
      <c r="N2812" s="158">
        <v>0.95174645474445607</v>
      </c>
      <c r="O2812" s="158">
        <v>6.3430999999999997</v>
      </c>
      <c r="P2812" s="161">
        <f t="shared" si="260"/>
        <v>6.0369999999999999</v>
      </c>
    </row>
    <row r="2813" spans="9:16" x14ac:dyDescent="0.2">
      <c r="I2813" s="158">
        <f t="shared" si="261"/>
        <v>7</v>
      </c>
      <c r="J2813" s="158" t="str">
        <f t="shared" si="262"/>
        <v>USD</v>
      </c>
      <c r="K2813" s="158" t="str">
        <f t="shared" si="263"/>
        <v>BRL</v>
      </c>
      <c r="L2813" s="158" t="str">
        <f t="shared" si="259"/>
        <v>USDBRL45638</v>
      </c>
      <c r="M2813" s="160">
        <f t="shared" si="264"/>
        <v>45638</v>
      </c>
      <c r="N2813" s="158">
        <v>0.95319797922028415</v>
      </c>
      <c r="O2813" s="158">
        <v>6.1974999999999998</v>
      </c>
      <c r="P2813" s="161">
        <f t="shared" si="260"/>
        <v>5.9074</v>
      </c>
    </row>
    <row r="2814" spans="9:16" x14ac:dyDescent="0.2">
      <c r="I2814" s="158">
        <f t="shared" si="261"/>
        <v>7</v>
      </c>
      <c r="J2814" s="158" t="str">
        <f t="shared" si="262"/>
        <v>USD</v>
      </c>
      <c r="K2814" s="158" t="str">
        <f t="shared" si="263"/>
        <v>BRL</v>
      </c>
      <c r="L2814" s="158" t="str">
        <f t="shared" si="259"/>
        <v>USDBRL45639</v>
      </c>
      <c r="M2814" s="160">
        <f t="shared" si="264"/>
        <v>45639</v>
      </c>
      <c r="N2814" s="158">
        <v>0.95075109336375729</v>
      </c>
      <c r="O2814" s="158">
        <v>6.3480999999999996</v>
      </c>
      <c r="P2814" s="161">
        <f t="shared" si="260"/>
        <v>6.0354999999999999</v>
      </c>
    </row>
    <row r="2815" spans="9:16" x14ac:dyDescent="0.2">
      <c r="I2815" s="158">
        <f t="shared" si="261"/>
        <v>7</v>
      </c>
      <c r="J2815" s="158" t="str">
        <f t="shared" si="262"/>
        <v>USD</v>
      </c>
      <c r="K2815" s="158" t="str">
        <f t="shared" si="263"/>
        <v>BRL</v>
      </c>
      <c r="L2815" s="158" t="str">
        <f t="shared" si="259"/>
        <v>USDBRL45640</v>
      </c>
      <c r="M2815" s="160">
        <f t="shared" si="264"/>
        <v>45640</v>
      </c>
      <c r="N2815" s="158">
        <v>0.95075109336375729</v>
      </c>
      <c r="O2815" s="158">
        <v>6.3480999999999996</v>
      </c>
      <c r="P2815" s="161">
        <f t="shared" si="260"/>
        <v>6.0354999999999999</v>
      </c>
    </row>
    <row r="2816" spans="9:16" x14ac:dyDescent="0.2">
      <c r="I2816" s="158">
        <f t="shared" si="261"/>
        <v>7</v>
      </c>
      <c r="J2816" s="158" t="str">
        <f t="shared" si="262"/>
        <v>USD</v>
      </c>
      <c r="K2816" s="158" t="str">
        <f t="shared" si="263"/>
        <v>BRL</v>
      </c>
      <c r="L2816" s="158" t="str">
        <f t="shared" si="259"/>
        <v>USDBRL45641</v>
      </c>
      <c r="M2816" s="160">
        <f t="shared" si="264"/>
        <v>45641</v>
      </c>
      <c r="N2816" s="158">
        <v>0.95075109336375729</v>
      </c>
      <c r="O2816" s="158">
        <v>6.3480999999999996</v>
      </c>
      <c r="P2816" s="161">
        <f t="shared" si="260"/>
        <v>6.0354999999999999</v>
      </c>
    </row>
    <row r="2817" spans="9:16" x14ac:dyDescent="0.2">
      <c r="I2817" s="158">
        <f t="shared" si="261"/>
        <v>7</v>
      </c>
      <c r="J2817" s="158" t="str">
        <f t="shared" si="262"/>
        <v>USD</v>
      </c>
      <c r="K2817" s="158" t="str">
        <f t="shared" si="263"/>
        <v>BRL</v>
      </c>
      <c r="L2817" s="158" t="str">
        <f t="shared" si="259"/>
        <v>USDBRL45642</v>
      </c>
      <c r="M2817" s="160">
        <f t="shared" si="264"/>
        <v>45642</v>
      </c>
      <c r="N2817" s="158">
        <v>0.95256239283673072</v>
      </c>
      <c r="O2817" s="158">
        <v>6.3396999999999997</v>
      </c>
      <c r="P2817" s="161">
        <f t="shared" si="260"/>
        <v>6.0389999999999997</v>
      </c>
    </row>
    <row r="2818" spans="9:16" x14ac:dyDescent="0.2">
      <c r="I2818" s="158">
        <f t="shared" si="261"/>
        <v>7</v>
      </c>
      <c r="J2818" s="158" t="str">
        <f t="shared" si="262"/>
        <v>USD</v>
      </c>
      <c r="K2818" s="158" t="str">
        <f t="shared" si="263"/>
        <v>BRL</v>
      </c>
      <c r="L2818" s="158" t="str">
        <f t="shared" si="259"/>
        <v>USDBRL45643</v>
      </c>
      <c r="M2818" s="160">
        <f t="shared" si="264"/>
        <v>45643</v>
      </c>
      <c r="N2818" s="158">
        <v>0.95265313899209292</v>
      </c>
      <c r="O2818" s="158">
        <v>6.4584000000000001</v>
      </c>
      <c r="P2818" s="161">
        <f t="shared" si="260"/>
        <v>6.1525999999999996</v>
      </c>
    </row>
    <row r="2819" spans="9:16" x14ac:dyDescent="0.2">
      <c r="I2819" s="158">
        <f t="shared" si="261"/>
        <v>7</v>
      </c>
      <c r="J2819" s="158" t="str">
        <f t="shared" si="262"/>
        <v>USD</v>
      </c>
      <c r="K2819" s="158" t="str">
        <f t="shared" si="263"/>
        <v>BRL</v>
      </c>
      <c r="L2819" s="158" t="str">
        <f t="shared" ref="L2819:L2882" si="265">J2819&amp;K2819&amp;M2819</f>
        <v>USDBRL45644</v>
      </c>
      <c r="M2819" s="160">
        <f t="shared" si="264"/>
        <v>45644</v>
      </c>
      <c r="N2819" s="158">
        <v>0.95274390243902429</v>
      </c>
      <c r="O2819" s="158">
        <v>6.4543999999999997</v>
      </c>
      <c r="P2819" s="161">
        <f t="shared" ref="P2819:P2882" si="266">ROUND(N2819*O2819,4)</f>
        <v>6.1494</v>
      </c>
    </row>
    <row r="2820" spans="9:16" x14ac:dyDescent="0.2">
      <c r="I2820" s="158">
        <f t="shared" ref="I2820:I2883" si="267">IF(M2819=$G$2,I2819+1,I2819)</f>
        <v>7</v>
      </c>
      <c r="J2820" s="158" t="str">
        <f t="shared" ref="J2820:J2883" si="268">VLOOKUP($I2820,$A:$C,2,FALSE)</f>
        <v>USD</v>
      </c>
      <c r="K2820" s="158" t="str">
        <f t="shared" ref="K2820:K2883" si="269">VLOOKUP($I2820,$A:$C,3,FALSE)</f>
        <v>BRL</v>
      </c>
      <c r="L2820" s="158" t="str">
        <f t="shared" si="265"/>
        <v>USDBRL45645</v>
      </c>
      <c r="M2820" s="160">
        <f t="shared" ref="M2820:M2883" si="270">IF(I2820=I2819,M2819+1,$G$1)</f>
        <v>45645</v>
      </c>
      <c r="N2820" s="158">
        <v>0.96200096200096197</v>
      </c>
      <c r="O2820" s="158">
        <v>6.5335000000000001</v>
      </c>
      <c r="P2820" s="161">
        <f t="shared" si="266"/>
        <v>6.2851999999999997</v>
      </c>
    </row>
    <row r="2821" spans="9:16" x14ac:dyDescent="0.2">
      <c r="I2821" s="158">
        <f t="shared" si="267"/>
        <v>7</v>
      </c>
      <c r="J2821" s="158" t="str">
        <f t="shared" si="268"/>
        <v>USD</v>
      </c>
      <c r="K2821" s="158" t="str">
        <f t="shared" si="269"/>
        <v>BRL</v>
      </c>
      <c r="L2821" s="158" t="str">
        <f t="shared" si="265"/>
        <v>USDBRL45646</v>
      </c>
      <c r="M2821" s="160">
        <f t="shared" si="270"/>
        <v>45646</v>
      </c>
      <c r="N2821" s="158">
        <v>0.9624639076034649</v>
      </c>
      <c r="O2821" s="158">
        <v>6.3173000000000004</v>
      </c>
      <c r="P2821" s="161">
        <f t="shared" si="266"/>
        <v>6.0801999999999996</v>
      </c>
    </row>
    <row r="2822" spans="9:16" x14ac:dyDescent="0.2">
      <c r="I2822" s="158">
        <f t="shared" si="267"/>
        <v>7</v>
      </c>
      <c r="J2822" s="158" t="str">
        <f t="shared" si="268"/>
        <v>USD</v>
      </c>
      <c r="K2822" s="158" t="str">
        <f t="shared" si="269"/>
        <v>BRL</v>
      </c>
      <c r="L2822" s="158" t="str">
        <f t="shared" si="265"/>
        <v>USDBRL45647</v>
      </c>
      <c r="M2822" s="160">
        <f t="shared" si="270"/>
        <v>45647</v>
      </c>
      <c r="N2822" s="158">
        <v>0.9624639076034649</v>
      </c>
      <c r="O2822" s="158">
        <v>6.3173000000000004</v>
      </c>
      <c r="P2822" s="161">
        <f t="shared" si="266"/>
        <v>6.0801999999999996</v>
      </c>
    </row>
    <row r="2823" spans="9:16" x14ac:dyDescent="0.2">
      <c r="I2823" s="158">
        <f t="shared" si="267"/>
        <v>7</v>
      </c>
      <c r="J2823" s="158" t="str">
        <f t="shared" si="268"/>
        <v>USD</v>
      </c>
      <c r="K2823" s="158" t="str">
        <f t="shared" si="269"/>
        <v>BRL</v>
      </c>
      <c r="L2823" s="158" t="str">
        <f t="shared" si="265"/>
        <v>USDBRL45648</v>
      </c>
      <c r="M2823" s="160">
        <f t="shared" si="270"/>
        <v>45648</v>
      </c>
      <c r="N2823" s="158">
        <v>0.9624639076034649</v>
      </c>
      <c r="O2823" s="158">
        <v>6.3173000000000004</v>
      </c>
      <c r="P2823" s="161">
        <f t="shared" si="266"/>
        <v>6.0801999999999996</v>
      </c>
    </row>
    <row r="2824" spans="9:16" x14ac:dyDescent="0.2">
      <c r="I2824" s="158">
        <f t="shared" si="267"/>
        <v>7</v>
      </c>
      <c r="J2824" s="158" t="str">
        <f t="shared" si="268"/>
        <v>USD</v>
      </c>
      <c r="K2824" s="158" t="str">
        <f t="shared" si="269"/>
        <v>BRL</v>
      </c>
      <c r="L2824" s="158" t="str">
        <f t="shared" si="265"/>
        <v>USDBRL45649</v>
      </c>
      <c r="M2824" s="160">
        <f t="shared" si="270"/>
        <v>45649</v>
      </c>
      <c r="N2824" s="158">
        <v>0.96218608678918516</v>
      </c>
      <c r="O2824" s="158">
        <v>6.3916000000000004</v>
      </c>
      <c r="P2824" s="161">
        <f t="shared" si="266"/>
        <v>6.1498999999999997</v>
      </c>
    </row>
    <row r="2825" spans="9:16" x14ac:dyDescent="0.2">
      <c r="I2825" s="158">
        <f t="shared" si="267"/>
        <v>7</v>
      </c>
      <c r="J2825" s="158" t="str">
        <f t="shared" si="268"/>
        <v>USD</v>
      </c>
      <c r="K2825" s="158" t="str">
        <f t="shared" si="269"/>
        <v>BRL</v>
      </c>
      <c r="L2825" s="158" t="str">
        <f t="shared" si="265"/>
        <v>USDBRL45650</v>
      </c>
      <c r="M2825" s="160">
        <f t="shared" si="270"/>
        <v>45650</v>
      </c>
      <c r="N2825" s="158">
        <v>0.96200096200096197</v>
      </c>
      <c r="O2825" s="158">
        <v>6.4383999999999997</v>
      </c>
      <c r="P2825" s="161">
        <f t="shared" si="266"/>
        <v>6.1936999999999998</v>
      </c>
    </row>
    <row r="2826" spans="9:16" x14ac:dyDescent="0.2">
      <c r="I2826" s="158">
        <f t="shared" si="267"/>
        <v>7</v>
      </c>
      <c r="J2826" s="158" t="str">
        <f t="shared" si="268"/>
        <v>USD</v>
      </c>
      <c r="K2826" s="158" t="str">
        <f t="shared" si="269"/>
        <v>BRL</v>
      </c>
      <c r="L2826" s="158" t="str">
        <f t="shared" si="265"/>
        <v>USDBRL45651</v>
      </c>
      <c r="M2826" s="160">
        <f t="shared" si="270"/>
        <v>45651</v>
      </c>
      <c r="N2826" s="158">
        <v>0.96200096200096197</v>
      </c>
      <c r="O2826" s="158">
        <v>6.4383999999999997</v>
      </c>
      <c r="P2826" s="161">
        <f t="shared" si="266"/>
        <v>6.1936999999999998</v>
      </c>
    </row>
    <row r="2827" spans="9:16" x14ac:dyDescent="0.2">
      <c r="I2827" s="158">
        <f t="shared" si="267"/>
        <v>7</v>
      </c>
      <c r="J2827" s="158" t="str">
        <f t="shared" si="268"/>
        <v>USD</v>
      </c>
      <c r="K2827" s="158" t="str">
        <f t="shared" si="269"/>
        <v>BRL</v>
      </c>
      <c r="L2827" s="158" t="str">
        <f t="shared" si="265"/>
        <v>USDBRL45652</v>
      </c>
      <c r="M2827" s="160">
        <f t="shared" si="270"/>
        <v>45652</v>
      </c>
      <c r="N2827" s="158">
        <v>0.96200096200096197</v>
      </c>
      <c r="O2827" s="158">
        <v>6.4383999999999997</v>
      </c>
      <c r="P2827" s="161">
        <f t="shared" si="266"/>
        <v>6.1936999999999998</v>
      </c>
    </row>
    <row r="2828" spans="9:16" x14ac:dyDescent="0.2">
      <c r="I2828" s="158">
        <f t="shared" si="267"/>
        <v>7</v>
      </c>
      <c r="J2828" s="158" t="str">
        <f t="shared" si="268"/>
        <v>USD</v>
      </c>
      <c r="K2828" s="158" t="str">
        <f t="shared" si="269"/>
        <v>BRL</v>
      </c>
      <c r="L2828" s="158" t="str">
        <f t="shared" si="265"/>
        <v>USDBRL45653</v>
      </c>
      <c r="M2828" s="160">
        <f t="shared" si="270"/>
        <v>45653</v>
      </c>
      <c r="N2828" s="158">
        <v>0.95831336847149007</v>
      </c>
      <c r="O2828" s="158">
        <v>6.4585999999999997</v>
      </c>
      <c r="P2828" s="161">
        <f t="shared" si="266"/>
        <v>6.1894</v>
      </c>
    </row>
    <row r="2829" spans="9:16" x14ac:dyDescent="0.2">
      <c r="I2829" s="158">
        <f t="shared" si="267"/>
        <v>7</v>
      </c>
      <c r="J2829" s="158" t="str">
        <f t="shared" si="268"/>
        <v>USD</v>
      </c>
      <c r="K2829" s="158" t="str">
        <f t="shared" si="269"/>
        <v>BRL</v>
      </c>
      <c r="L2829" s="158" t="str">
        <f t="shared" si="265"/>
        <v>USDBRL45654</v>
      </c>
      <c r="M2829" s="160">
        <f t="shared" si="270"/>
        <v>45654</v>
      </c>
      <c r="N2829" s="158">
        <v>0.95831336847149007</v>
      </c>
      <c r="O2829" s="158">
        <v>6.4585999999999997</v>
      </c>
      <c r="P2829" s="161">
        <f t="shared" si="266"/>
        <v>6.1894</v>
      </c>
    </row>
    <row r="2830" spans="9:16" x14ac:dyDescent="0.2">
      <c r="I2830" s="158">
        <f t="shared" si="267"/>
        <v>7</v>
      </c>
      <c r="J2830" s="158" t="str">
        <f t="shared" si="268"/>
        <v>USD</v>
      </c>
      <c r="K2830" s="158" t="str">
        <f t="shared" si="269"/>
        <v>BRL</v>
      </c>
      <c r="L2830" s="158" t="str">
        <f t="shared" si="265"/>
        <v>USDBRL45655</v>
      </c>
      <c r="M2830" s="160">
        <f t="shared" si="270"/>
        <v>45655</v>
      </c>
      <c r="N2830" s="158">
        <v>0.95831336847149007</v>
      </c>
      <c r="O2830" s="158">
        <v>6.4585999999999997</v>
      </c>
      <c r="P2830" s="161">
        <f t="shared" si="266"/>
        <v>6.1894</v>
      </c>
    </row>
    <row r="2831" spans="9:16" x14ac:dyDescent="0.2">
      <c r="I2831" s="158">
        <f t="shared" si="267"/>
        <v>7</v>
      </c>
      <c r="J2831" s="158" t="str">
        <f t="shared" si="268"/>
        <v>USD</v>
      </c>
      <c r="K2831" s="158" t="str">
        <f t="shared" si="269"/>
        <v>BRL</v>
      </c>
      <c r="L2831" s="158" t="str">
        <f t="shared" si="265"/>
        <v>USDBRL45656</v>
      </c>
      <c r="M2831" s="160">
        <f t="shared" si="270"/>
        <v>45656</v>
      </c>
      <c r="N2831" s="158">
        <v>0.9574875526618154</v>
      </c>
      <c r="O2831" s="158">
        <v>6.476</v>
      </c>
      <c r="P2831" s="161">
        <f t="shared" si="266"/>
        <v>6.2007000000000003</v>
      </c>
    </row>
    <row r="2832" spans="9:16" x14ac:dyDescent="0.2">
      <c r="I2832" s="158">
        <f t="shared" si="267"/>
        <v>7</v>
      </c>
      <c r="J2832" s="158" t="str">
        <f t="shared" si="268"/>
        <v>USD</v>
      </c>
      <c r="K2832" s="158" t="str">
        <f t="shared" si="269"/>
        <v>BRL</v>
      </c>
      <c r="L2832" s="158" t="str">
        <f t="shared" si="265"/>
        <v>USDBRL45657</v>
      </c>
      <c r="M2832" s="160">
        <f t="shared" si="270"/>
        <v>45657</v>
      </c>
      <c r="N2832" s="158">
        <v>0.96255655019732411</v>
      </c>
      <c r="O2832" s="158">
        <v>6.4253</v>
      </c>
      <c r="P2832" s="161">
        <f t="shared" si="266"/>
        <v>6.1847000000000003</v>
      </c>
    </row>
    <row r="2833" spans="9:16" x14ac:dyDescent="0.2">
      <c r="I2833" s="158">
        <f t="shared" si="267"/>
        <v>7</v>
      </c>
      <c r="J2833" s="158" t="str">
        <f t="shared" si="268"/>
        <v>USD</v>
      </c>
      <c r="K2833" s="158" t="str">
        <f t="shared" si="269"/>
        <v>BRL</v>
      </c>
      <c r="L2833" s="158" t="str">
        <f t="shared" si="265"/>
        <v>USDBRL45658</v>
      </c>
      <c r="M2833" s="160">
        <f t="shared" si="270"/>
        <v>45658</v>
      </c>
      <c r="N2833" s="158">
        <v>0.96255655019732411</v>
      </c>
      <c r="O2833" s="158">
        <v>6.4253</v>
      </c>
      <c r="P2833" s="161">
        <f t="shared" si="266"/>
        <v>6.1847000000000003</v>
      </c>
    </row>
    <row r="2834" spans="9:16" x14ac:dyDescent="0.2">
      <c r="I2834" s="158">
        <f t="shared" si="267"/>
        <v>7</v>
      </c>
      <c r="J2834" s="158" t="str">
        <f t="shared" si="268"/>
        <v>USD</v>
      </c>
      <c r="K2834" s="158" t="str">
        <f t="shared" si="269"/>
        <v>BRL</v>
      </c>
      <c r="L2834" s="158" t="str">
        <f t="shared" si="265"/>
        <v>USDBRL45659</v>
      </c>
      <c r="M2834" s="160">
        <f t="shared" si="270"/>
        <v>45659</v>
      </c>
      <c r="N2834" s="158">
        <v>0.9688983625617672</v>
      </c>
      <c r="O2834" s="158">
        <v>6.42</v>
      </c>
      <c r="P2834" s="161">
        <f t="shared" si="266"/>
        <v>6.2202999999999999</v>
      </c>
    </row>
    <row r="2835" spans="9:16" x14ac:dyDescent="0.2">
      <c r="I2835" s="158">
        <f t="shared" si="267"/>
        <v>7</v>
      </c>
      <c r="J2835" s="158" t="str">
        <f t="shared" si="268"/>
        <v>USD</v>
      </c>
      <c r="K2835" s="158" t="str">
        <f t="shared" si="269"/>
        <v>BRL</v>
      </c>
      <c r="L2835" s="158" t="str">
        <f t="shared" si="265"/>
        <v>USDBRL45660</v>
      </c>
      <c r="M2835" s="160">
        <f t="shared" si="270"/>
        <v>45660</v>
      </c>
      <c r="N2835" s="158">
        <v>0.9709680551509855</v>
      </c>
      <c r="O2835" s="158">
        <v>6.3478000000000003</v>
      </c>
      <c r="P2835" s="161">
        <f t="shared" si="266"/>
        <v>6.1635</v>
      </c>
    </row>
    <row r="2836" spans="9:16" x14ac:dyDescent="0.2">
      <c r="I2836" s="158">
        <f t="shared" si="267"/>
        <v>7</v>
      </c>
      <c r="J2836" s="158" t="str">
        <f t="shared" si="268"/>
        <v>USD</v>
      </c>
      <c r="K2836" s="158" t="str">
        <f t="shared" si="269"/>
        <v>BRL</v>
      </c>
      <c r="L2836" s="158" t="str">
        <f t="shared" si="265"/>
        <v>USDBRL45661</v>
      </c>
      <c r="M2836" s="160">
        <f t="shared" si="270"/>
        <v>45661</v>
      </c>
      <c r="N2836" s="158">
        <v>0.9709680551509855</v>
      </c>
      <c r="O2836" s="158">
        <v>6.3478000000000003</v>
      </c>
      <c r="P2836" s="161">
        <f t="shared" si="266"/>
        <v>6.1635</v>
      </c>
    </row>
    <row r="2837" spans="9:16" x14ac:dyDescent="0.2">
      <c r="I2837" s="158">
        <f t="shared" si="267"/>
        <v>7</v>
      </c>
      <c r="J2837" s="158" t="str">
        <f t="shared" si="268"/>
        <v>USD</v>
      </c>
      <c r="K2837" s="158" t="str">
        <f t="shared" si="269"/>
        <v>BRL</v>
      </c>
      <c r="L2837" s="158" t="str">
        <f t="shared" si="265"/>
        <v>USDBRL45662</v>
      </c>
      <c r="M2837" s="160">
        <f t="shared" si="270"/>
        <v>45662</v>
      </c>
      <c r="N2837" s="158">
        <v>0.9709680551509855</v>
      </c>
      <c r="O2837" s="158">
        <v>6.3478000000000003</v>
      </c>
      <c r="P2837" s="161">
        <f t="shared" si="266"/>
        <v>6.1635</v>
      </c>
    </row>
    <row r="2838" spans="9:16" x14ac:dyDescent="0.2">
      <c r="I2838" s="158">
        <f t="shared" si="267"/>
        <v>7</v>
      </c>
      <c r="J2838" s="158" t="str">
        <f t="shared" si="268"/>
        <v>USD</v>
      </c>
      <c r="K2838" s="158" t="str">
        <f t="shared" si="269"/>
        <v>BRL</v>
      </c>
      <c r="L2838" s="158" t="str">
        <f t="shared" si="265"/>
        <v>USDBRL45663</v>
      </c>
      <c r="M2838" s="160">
        <f t="shared" si="270"/>
        <v>45663</v>
      </c>
      <c r="N2838" s="158">
        <v>0.95914061001342799</v>
      </c>
      <c r="O2838" s="158">
        <v>6.3648999999999996</v>
      </c>
      <c r="P2838" s="161">
        <f t="shared" si="266"/>
        <v>6.1048</v>
      </c>
    </row>
    <row r="2839" spans="9:16" x14ac:dyDescent="0.2">
      <c r="I2839" s="158">
        <f t="shared" si="267"/>
        <v>7</v>
      </c>
      <c r="J2839" s="158" t="str">
        <f t="shared" si="268"/>
        <v>USD</v>
      </c>
      <c r="K2839" s="158" t="str">
        <f t="shared" si="269"/>
        <v>BRL</v>
      </c>
      <c r="L2839" s="158" t="str">
        <f t="shared" si="265"/>
        <v>USDBRL45664</v>
      </c>
      <c r="M2839" s="160">
        <f t="shared" si="270"/>
        <v>45664</v>
      </c>
      <c r="N2839" s="158">
        <v>0.96218608678918516</v>
      </c>
      <c r="O2839" s="158">
        <v>6.3133999999999997</v>
      </c>
      <c r="P2839" s="161">
        <f t="shared" si="266"/>
        <v>6.0747</v>
      </c>
    </row>
    <row r="2840" spans="9:16" x14ac:dyDescent="0.2">
      <c r="I2840" s="158">
        <f t="shared" si="267"/>
        <v>7</v>
      </c>
      <c r="J2840" s="158" t="str">
        <f t="shared" si="268"/>
        <v>USD</v>
      </c>
      <c r="K2840" s="158" t="str">
        <f t="shared" si="269"/>
        <v>BRL</v>
      </c>
      <c r="L2840" s="158" t="str">
        <f t="shared" si="265"/>
        <v>USDBRL45665</v>
      </c>
      <c r="M2840" s="160">
        <f t="shared" si="270"/>
        <v>45665</v>
      </c>
      <c r="N2840" s="158">
        <v>0.97219521679953336</v>
      </c>
      <c r="O2840" s="158">
        <v>6.3075000000000001</v>
      </c>
      <c r="P2840" s="161">
        <f t="shared" si="266"/>
        <v>6.1321000000000003</v>
      </c>
    </row>
    <row r="2841" spans="9:16" x14ac:dyDescent="0.2">
      <c r="I2841" s="158">
        <f t="shared" si="267"/>
        <v>7</v>
      </c>
      <c r="J2841" s="158" t="str">
        <f t="shared" si="268"/>
        <v>USD</v>
      </c>
      <c r="K2841" s="158" t="str">
        <f t="shared" si="269"/>
        <v>BRL</v>
      </c>
      <c r="L2841" s="158" t="str">
        <f t="shared" si="265"/>
        <v>USDBRL45666</v>
      </c>
      <c r="M2841" s="160">
        <f t="shared" si="270"/>
        <v>45666</v>
      </c>
      <c r="N2841" s="158">
        <v>0.97040271712760795</v>
      </c>
      <c r="O2841" s="158">
        <v>6.2991000000000001</v>
      </c>
      <c r="P2841" s="161">
        <f t="shared" si="266"/>
        <v>6.1127000000000002</v>
      </c>
    </row>
    <row r="2842" spans="9:16" x14ac:dyDescent="0.2">
      <c r="I2842" s="158">
        <f t="shared" si="267"/>
        <v>7</v>
      </c>
      <c r="J2842" s="158" t="str">
        <f t="shared" si="268"/>
        <v>USD</v>
      </c>
      <c r="K2842" s="158" t="str">
        <f t="shared" si="269"/>
        <v>BRL</v>
      </c>
      <c r="L2842" s="158" t="str">
        <f t="shared" si="265"/>
        <v>USDBRL45667</v>
      </c>
      <c r="M2842" s="160">
        <f t="shared" si="270"/>
        <v>45667</v>
      </c>
      <c r="N2842" s="158">
        <v>0.97049689440993792</v>
      </c>
      <c r="O2842" s="158">
        <v>6.2397</v>
      </c>
      <c r="P2842" s="161">
        <f t="shared" si="266"/>
        <v>6.0556000000000001</v>
      </c>
    </row>
    <row r="2843" spans="9:16" x14ac:dyDescent="0.2">
      <c r="I2843" s="158">
        <f t="shared" si="267"/>
        <v>7</v>
      </c>
      <c r="J2843" s="158" t="str">
        <f t="shared" si="268"/>
        <v>USD</v>
      </c>
      <c r="K2843" s="158" t="str">
        <f t="shared" si="269"/>
        <v>BRL</v>
      </c>
      <c r="L2843" s="158" t="str">
        <f t="shared" si="265"/>
        <v>USDBRL45668</v>
      </c>
      <c r="M2843" s="160">
        <f t="shared" si="270"/>
        <v>45668</v>
      </c>
      <c r="N2843" s="158">
        <v>0.97049689440993792</v>
      </c>
      <c r="O2843" s="158">
        <v>6.2397</v>
      </c>
      <c r="P2843" s="161">
        <f t="shared" si="266"/>
        <v>6.0556000000000001</v>
      </c>
    </row>
    <row r="2844" spans="9:16" x14ac:dyDescent="0.2">
      <c r="I2844" s="158">
        <f t="shared" si="267"/>
        <v>7</v>
      </c>
      <c r="J2844" s="158" t="str">
        <f t="shared" si="268"/>
        <v>USD</v>
      </c>
      <c r="K2844" s="158" t="str">
        <f t="shared" si="269"/>
        <v>BRL</v>
      </c>
      <c r="L2844" s="158" t="str">
        <f t="shared" si="265"/>
        <v>USDBRL45669</v>
      </c>
      <c r="M2844" s="160">
        <f t="shared" si="270"/>
        <v>45669</v>
      </c>
      <c r="N2844" s="158">
        <v>0.97049689440993792</v>
      </c>
      <c r="O2844" s="158">
        <v>6.2397</v>
      </c>
      <c r="P2844" s="161">
        <f t="shared" si="266"/>
        <v>6.0556000000000001</v>
      </c>
    </row>
    <row r="2845" spans="9:16" x14ac:dyDescent="0.2">
      <c r="I2845" s="158">
        <f t="shared" si="267"/>
        <v>7</v>
      </c>
      <c r="J2845" s="158" t="str">
        <f t="shared" si="268"/>
        <v>USD</v>
      </c>
      <c r="K2845" s="158" t="str">
        <f t="shared" si="269"/>
        <v>BRL</v>
      </c>
      <c r="L2845" s="158" t="str">
        <f t="shared" si="265"/>
        <v>USDBRL45670</v>
      </c>
      <c r="M2845" s="160">
        <f t="shared" si="270"/>
        <v>45670</v>
      </c>
      <c r="N2845" s="158">
        <v>0.98058442831927828</v>
      </c>
      <c r="O2845" s="158">
        <v>6.2108999999999996</v>
      </c>
      <c r="P2845" s="161">
        <f t="shared" si="266"/>
        <v>6.0903</v>
      </c>
    </row>
    <row r="2846" spans="9:16" x14ac:dyDescent="0.2">
      <c r="I2846" s="158">
        <f t="shared" si="267"/>
        <v>7</v>
      </c>
      <c r="J2846" s="158" t="str">
        <f t="shared" si="268"/>
        <v>USD</v>
      </c>
      <c r="K2846" s="158" t="str">
        <f t="shared" si="269"/>
        <v>BRL</v>
      </c>
      <c r="L2846" s="158" t="str">
        <f t="shared" si="265"/>
        <v>USDBRL45671</v>
      </c>
      <c r="M2846" s="160">
        <f t="shared" si="270"/>
        <v>45671</v>
      </c>
      <c r="N2846" s="158">
        <v>0.9760858955588092</v>
      </c>
      <c r="O2846" s="158">
        <v>6.2298999999999998</v>
      </c>
      <c r="P2846" s="161">
        <f t="shared" si="266"/>
        <v>6.0808999999999997</v>
      </c>
    </row>
    <row r="2847" spans="9:16" x14ac:dyDescent="0.2">
      <c r="I2847" s="158">
        <f t="shared" si="267"/>
        <v>7</v>
      </c>
      <c r="J2847" s="158" t="str">
        <f t="shared" si="268"/>
        <v>USD</v>
      </c>
      <c r="K2847" s="158" t="str">
        <f t="shared" si="269"/>
        <v>BRL</v>
      </c>
      <c r="L2847" s="158" t="str">
        <f t="shared" si="265"/>
        <v>USDBRL45672</v>
      </c>
      <c r="M2847" s="160">
        <f t="shared" si="270"/>
        <v>45672</v>
      </c>
      <c r="N2847" s="158">
        <v>0.970873786407767</v>
      </c>
      <c r="O2847" s="158">
        <v>6.2377000000000002</v>
      </c>
      <c r="P2847" s="161">
        <f t="shared" si="266"/>
        <v>6.056</v>
      </c>
    </row>
    <row r="2848" spans="9:16" x14ac:dyDescent="0.2">
      <c r="I2848" s="158">
        <f t="shared" si="267"/>
        <v>7</v>
      </c>
      <c r="J2848" s="158" t="str">
        <f t="shared" si="268"/>
        <v>USD</v>
      </c>
      <c r="K2848" s="158" t="str">
        <f t="shared" si="269"/>
        <v>BRL</v>
      </c>
      <c r="L2848" s="158" t="str">
        <f t="shared" si="265"/>
        <v>USDBRL45673</v>
      </c>
      <c r="M2848" s="160">
        <f t="shared" si="270"/>
        <v>45673</v>
      </c>
      <c r="N2848" s="158">
        <v>0.97352024922118385</v>
      </c>
      <c r="O2848" s="158">
        <v>6.1984000000000004</v>
      </c>
      <c r="P2848" s="161">
        <f t="shared" si="266"/>
        <v>6.0343</v>
      </c>
    </row>
    <row r="2849" spans="9:16" x14ac:dyDescent="0.2">
      <c r="I2849" s="158">
        <f t="shared" si="267"/>
        <v>7</v>
      </c>
      <c r="J2849" s="158" t="str">
        <f t="shared" si="268"/>
        <v>USD</v>
      </c>
      <c r="K2849" s="158" t="str">
        <f t="shared" si="269"/>
        <v>BRL</v>
      </c>
      <c r="L2849" s="158" t="str">
        <f t="shared" si="265"/>
        <v>USDBRL45674</v>
      </c>
      <c r="M2849" s="160">
        <f t="shared" si="270"/>
        <v>45674</v>
      </c>
      <c r="N2849" s="158">
        <v>0.97106234220236931</v>
      </c>
      <c r="O2849" s="158">
        <v>6.2518000000000002</v>
      </c>
      <c r="P2849" s="161">
        <f t="shared" si="266"/>
        <v>6.0709</v>
      </c>
    </row>
    <row r="2850" spans="9:16" x14ac:dyDescent="0.2">
      <c r="I2850" s="158">
        <f t="shared" si="267"/>
        <v>7</v>
      </c>
      <c r="J2850" s="158" t="str">
        <f t="shared" si="268"/>
        <v>USD</v>
      </c>
      <c r="K2850" s="158" t="str">
        <f t="shared" si="269"/>
        <v>BRL</v>
      </c>
      <c r="L2850" s="158" t="str">
        <f t="shared" si="265"/>
        <v>USDBRL45675</v>
      </c>
      <c r="M2850" s="160">
        <f t="shared" si="270"/>
        <v>45675</v>
      </c>
      <c r="N2850" s="158">
        <v>0.97106234220236931</v>
      </c>
      <c r="O2850" s="158">
        <v>6.2518000000000002</v>
      </c>
      <c r="P2850" s="161">
        <f t="shared" si="266"/>
        <v>6.0709</v>
      </c>
    </row>
    <row r="2851" spans="9:16" x14ac:dyDescent="0.2">
      <c r="I2851" s="158">
        <f t="shared" si="267"/>
        <v>7</v>
      </c>
      <c r="J2851" s="158" t="str">
        <f t="shared" si="268"/>
        <v>USD</v>
      </c>
      <c r="K2851" s="158" t="str">
        <f t="shared" si="269"/>
        <v>BRL</v>
      </c>
      <c r="L2851" s="158" t="str">
        <f t="shared" si="265"/>
        <v>USDBRL45676</v>
      </c>
      <c r="M2851" s="160">
        <f t="shared" si="270"/>
        <v>45676</v>
      </c>
      <c r="N2851" s="158">
        <v>0.97106234220236931</v>
      </c>
      <c r="O2851" s="158">
        <v>6.2518000000000002</v>
      </c>
      <c r="P2851" s="161">
        <f t="shared" si="266"/>
        <v>6.0709</v>
      </c>
    </row>
    <row r="2852" spans="9:16" x14ac:dyDescent="0.2">
      <c r="I2852" s="158">
        <f t="shared" si="267"/>
        <v>7</v>
      </c>
      <c r="J2852" s="158" t="str">
        <f t="shared" si="268"/>
        <v>USD</v>
      </c>
      <c r="K2852" s="158" t="str">
        <f t="shared" si="269"/>
        <v>BRL</v>
      </c>
      <c r="L2852" s="158" t="str">
        <f t="shared" si="265"/>
        <v>USDBRL45677</v>
      </c>
      <c r="M2852" s="160">
        <f t="shared" si="270"/>
        <v>45677</v>
      </c>
      <c r="N2852" s="158">
        <v>0.96936797208220238</v>
      </c>
      <c r="O2852" s="158">
        <v>6.2687999999999997</v>
      </c>
      <c r="P2852" s="161">
        <f t="shared" si="266"/>
        <v>6.0768000000000004</v>
      </c>
    </row>
    <row r="2853" spans="9:16" x14ac:dyDescent="0.2">
      <c r="I2853" s="158">
        <f t="shared" si="267"/>
        <v>7</v>
      </c>
      <c r="J2853" s="158" t="str">
        <f t="shared" si="268"/>
        <v>USD</v>
      </c>
      <c r="K2853" s="158" t="str">
        <f t="shared" si="269"/>
        <v>BRL</v>
      </c>
      <c r="L2853" s="158" t="str">
        <f t="shared" si="265"/>
        <v>USDBRL45678</v>
      </c>
      <c r="M2853" s="160">
        <f t="shared" si="270"/>
        <v>45678</v>
      </c>
      <c r="N2853" s="158">
        <v>0.96553055904219365</v>
      </c>
      <c r="O2853" s="158">
        <v>6.2685000000000004</v>
      </c>
      <c r="P2853" s="161">
        <f t="shared" si="266"/>
        <v>6.0523999999999996</v>
      </c>
    </row>
    <row r="2854" spans="9:16" x14ac:dyDescent="0.2">
      <c r="I2854" s="158">
        <f t="shared" si="267"/>
        <v>7</v>
      </c>
      <c r="J2854" s="158" t="str">
        <f t="shared" si="268"/>
        <v>USD</v>
      </c>
      <c r="K2854" s="158" t="str">
        <f t="shared" si="269"/>
        <v>BRL</v>
      </c>
      <c r="L2854" s="158" t="str">
        <f t="shared" si="265"/>
        <v>USDBRL45679</v>
      </c>
      <c r="M2854" s="160">
        <f t="shared" si="270"/>
        <v>45679</v>
      </c>
      <c r="N2854" s="158">
        <v>0.95757923968208369</v>
      </c>
      <c r="O2854" s="158">
        <v>6.2737999999999996</v>
      </c>
      <c r="P2854" s="161">
        <f t="shared" si="266"/>
        <v>6.0076999999999998</v>
      </c>
    </row>
    <row r="2855" spans="9:16" x14ac:dyDescent="0.2">
      <c r="I2855" s="158">
        <f t="shared" si="267"/>
        <v>7</v>
      </c>
      <c r="J2855" s="158" t="str">
        <f t="shared" si="268"/>
        <v>USD</v>
      </c>
      <c r="K2855" s="158" t="str">
        <f t="shared" si="269"/>
        <v>BRL</v>
      </c>
      <c r="L2855" s="158" t="str">
        <f t="shared" si="265"/>
        <v>USDBRL45680</v>
      </c>
      <c r="M2855" s="160">
        <f t="shared" si="270"/>
        <v>45680</v>
      </c>
      <c r="N2855" s="158">
        <v>0.96116878123798544</v>
      </c>
      <c r="O2855" s="158">
        <v>6.1920999999999999</v>
      </c>
      <c r="P2855" s="161">
        <f t="shared" si="266"/>
        <v>5.9516999999999998</v>
      </c>
    </row>
    <row r="2856" spans="9:16" x14ac:dyDescent="0.2">
      <c r="I2856" s="158">
        <f t="shared" si="267"/>
        <v>7</v>
      </c>
      <c r="J2856" s="158" t="str">
        <f t="shared" si="268"/>
        <v>USD</v>
      </c>
      <c r="K2856" s="158" t="str">
        <f t="shared" si="269"/>
        <v>BRL</v>
      </c>
      <c r="L2856" s="158" t="str">
        <f t="shared" si="265"/>
        <v>USDBRL45681</v>
      </c>
      <c r="M2856" s="160">
        <f t="shared" si="270"/>
        <v>45681</v>
      </c>
      <c r="N2856" s="158">
        <v>0.9549274255156609</v>
      </c>
      <c r="O2856" s="158">
        <v>6.1866000000000003</v>
      </c>
      <c r="P2856" s="161">
        <f t="shared" si="266"/>
        <v>5.9077999999999999</v>
      </c>
    </row>
    <row r="2857" spans="9:16" x14ac:dyDescent="0.2">
      <c r="I2857" s="158">
        <f t="shared" si="267"/>
        <v>7</v>
      </c>
      <c r="J2857" s="158" t="str">
        <f t="shared" si="268"/>
        <v>USD</v>
      </c>
      <c r="K2857" s="158" t="str">
        <f t="shared" si="269"/>
        <v>BRL</v>
      </c>
      <c r="L2857" s="158" t="str">
        <f t="shared" si="265"/>
        <v>USDBRL45682</v>
      </c>
      <c r="M2857" s="160">
        <f t="shared" si="270"/>
        <v>45682</v>
      </c>
      <c r="N2857" s="158">
        <v>0.9549274255156609</v>
      </c>
      <c r="O2857" s="158">
        <v>6.1866000000000003</v>
      </c>
      <c r="P2857" s="161">
        <f t="shared" si="266"/>
        <v>5.9077999999999999</v>
      </c>
    </row>
    <row r="2858" spans="9:16" x14ac:dyDescent="0.2">
      <c r="I2858" s="158">
        <f t="shared" si="267"/>
        <v>7</v>
      </c>
      <c r="J2858" s="158" t="str">
        <f t="shared" si="268"/>
        <v>USD</v>
      </c>
      <c r="K2858" s="158" t="str">
        <f t="shared" si="269"/>
        <v>BRL</v>
      </c>
      <c r="L2858" s="158" t="str">
        <f t="shared" si="265"/>
        <v>USDBRL45683</v>
      </c>
      <c r="M2858" s="160">
        <f t="shared" si="270"/>
        <v>45683</v>
      </c>
      <c r="N2858" s="158">
        <v>0.9549274255156609</v>
      </c>
      <c r="O2858" s="158">
        <v>6.1866000000000003</v>
      </c>
      <c r="P2858" s="161">
        <f t="shared" si="266"/>
        <v>5.9077999999999999</v>
      </c>
    </row>
    <row r="2859" spans="9:16" x14ac:dyDescent="0.2">
      <c r="I2859" s="158">
        <f t="shared" si="267"/>
        <v>7</v>
      </c>
      <c r="J2859" s="158" t="str">
        <f t="shared" si="268"/>
        <v>USD</v>
      </c>
      <c r="K2859" s="158" t="str">
        <f t="shared" si="269"/>
        <v>BRL</v>
      </c>
      <c r="L2859" s="158" t="str">
        <f t="shared" si="265"/>
        <v>USDBRL45684</v>
      </c>
      <c r="M2859" s="160">
        <f t="shared" si="270"/>
        <v>45684</v>
      </c>
      <c r="N2859" s="158">
        <v>0.94966761633428309</v>
      </c>
      <c r="O2859" s="158">
        <v>6.2374999999999998</v>
      </c>
      <c r="P2859" s="161">
        <f t="shared" si="266"/>
        <v>5.9236000000000004</v>
      </c>
    </row>
    <row r="2860" spans="9:16" x14ac:dyDescent="0.2">
      <c r="I2860" s="158">
        <f t="shared" si="267"/>
        <v>7</v>
      </c>
      <c r="J2860" s="158" t="str">
        <f t="shared" si="268"/>
        <v>USD</v>
      </c>
      <c r="K2860" s="158" t="str">
        <f t="shared" si="269"/>
        <v>BRL</v>
      </c>
      <c r="L2860" s="158" t="str">
        <f t="shared" si="265"/>
        <v>USDBRL45685</v>
      </c>
      <c r="M2860" s="160">
        <f t="shared" si="270"/>
        <v>45685</v>
      </c>
      <c r="N2860" s="158">
        <v>0.95960080606467713</v>
      </c>
      <c r="O2860" s="158">
        <v>6.1535000000000002</v>
      </c>
      <c r="P2860" s="161">
        <f t="shared" si="266"/>
        <v>5.9048999999999996</v>
      </c>
    </row>
    <row r="2861" spans="9:16" x14ac:dyDescent="0.2">
      <c r="I2861" s="158">
        <f t="shared" si="267"/>
        <v>7</v>
      </c>
      <c r="J2861" s="158" t="str">
        <f t="shared" si="268"/>
        <v>USD</v>
      </c>
      <c r="K2861" s="158" t="str">
        <f t="shared" si="269"/>
        <v>BRL</v>
      </c>
      <c r="L2861" s="158" t="str">
        <f t="shared" si="265"/>
        <v>USDBRL45686</v>
      </c>
      <c r="M2861" s="160">
        <f t="shared" si="270"/>
        <v>45686</v>
      </c>
      <c r="N2861" s="158">
        <v>0.96190842631781448</v>
      </c>
      <c r="O2861" s="158">
        <v>6.0791000000000004</v>
      </c>
      <c r="P2861" s="161">
        <f t="shared" si="266"/>
        <v>5.8475000000000001</v>
      </c>
    </row>
    <row r="2862" spans="9:16" x14ac:dyDescent="0.2">
      <c r="I2862" s="158">
        <f t="shared" si="267"/>
        <v>7</v>
      </c>
      <c r="J2862" s="158" t="str">
        <f t="shared" si="268"/>
        <v>USD</v>
      </c>
      <c r="K2862" s="158" t="str">
        <f t="shared" si="269"/>
        <v>BRL</v>
      </c>
      <c r="L2862" s="158" t="str">
        <f t="shared" si="265"/>
        <v>USDBRL45687</v>
      </c>
      <c r="M2862" s="160">
        <f t="shared" si="270"/>
        <v>45687</v>
      </c>
      <c r="N2862" s="158">
        <v>0.96126117466115546</v>
      </c>
      <c r="O2862" s="158">
        <v>6.1496000000000004</v>
      </c>
      <c r="P2862" s="161">
        <f t="shared" si="266"/>
        <v>5.9114000000000004</v>
      </c>
    </row>
    <row r="2863" spans="9:16" x14ac:dyDescent="0.2">
      <c r="I2863" s="158">
        <f t="shared" si="267"/>
        <v>7</v>
      </c>
      <c r="J2863" s="158" t="str">
        <f t="shared" si="268"/>
        <v>USD</v>
      </c>
      <c r="K2863" s="158" t="str">
        <f t="shared" si="269"/>
        <v>BRL</v>
      </c>
      <c r="L2863" s="158" t="str">
        <f t="shared" si="265"/>
        <v>USDBRL45688</v>
      </c>
      <c r="M2863" s="160">
        <f t="shared" si="270"/>
        <v>45688</v>
      </c>
      <c r="N2863" s="158">
        <v>0.96218608678918516</v>
      </c>
      <c r="O2863" s="158">
        <v>6.0677000000000003</v>
      </c>
      <c r="P2863" s="161">
        <f t="shared" si="266"/>
        <v>5.8383000000000003</v>
      </c>
    </row>
    <row r="2864" spans="9:16" x14ac:dyDescent="0.2">
      <c r="I2864" s="158">
        <f t="shared" si="267"/>
        <v>7</v>
      </c>
      <c r="J2864" s="158" t="str">
        <f t="shared" si="268"/>
        <v>USD</v>
      </c>
      <c r="K2864" s="158" t="str">
        <f t="shared" si="269"/>
        <v>BRL</v>
      </c>
      <c r="L2864" s="158" t="str">
        <f t="shared" si="265"/>
        <v>USDBRL45689</v>
      </c>
      <c r="M2864" s="160">
        <f t="shared" si="270"/>
        <v>45689</v>
      </c>
      <c r="N2864" s="158">
        <v>0.96218608678918516</v>
      </c>
      <c r="O2864" s="158">
        <v>6.0677000000000003</v>
      </c>
      <c r="P2864" s="161">
        <f t="shared" si="266"/>
        <v>5.8383000000000003</v>
      </c>
    </row>
    <row r="2865" spans="9:16" x14ac:dyDescent="0.2">
      <c r="I2865" s="158">
        <f t="shared" si="267"/>
        <v>7</v>
      </c>
      <c r="J2865" s="158" t="str">
        <f t="shared" si="268"/>
        <v>USD</v>
      </c>
      <c r="K2865" s="158" t="str">
        <f t="shared" si="269"/>
        <v>BRL</v>
      </c>
      <c r="L2865" s="158" t="str">
        <f t="shared" si="265"/>
        <v>USDBRL45690</v>
      </c>
      <c r="M2865" s="160">
        <f t="shared" si="270"/>
        <v>45690</v>
      </c>
      <c r="N2865" s="158">
        <v>0.96218608678918516</v>
      </c>
      <c r="O2865" s="158">
        <v>6.0677000000000003</v>
      </c>
      <c r="P2865" s="161">
        <f t="shared" si="266"/>
        <v>5.8383000000000003</v>
      </c>
    </row>
    <row r="2866" spans="9:16" x14ac:dyDescent="0.2">
      <c r="I2866" s="158">
        <f t="shared" si="267"/>
        <v>7</v>
      </c>
      <c r="J2866" s="158" t="str">
        <f t="shared" si="268"/>
        <v>USD</v>
      </c>
      <c r="K2866" s="158" t="str">
        <f t="shared" si="269"/>
        <v>BRL</v>
      </c>
      <c r="L2866" s="158" t="str">
        <f t="shared" si="265"/>
        <v>USDBRL45691</v>
      </c>
      <c r="M2866" s="160">
        <f t="shared" si="270"/>
        <v>45691</v>
      </c>
      <c r="N2866" s="158">
        <v>0.97333073778469914</v>
      </c>
      <c r="O2866" s="158">
        <v>6.0118999999999998</v>
      </c>
      <c r="P2866" s="161">
        <f t="shared" si="266"/>
        <v>5.8516000000000004</v>
      </c>
    </row>
    <row r="2867" spans="9:16" x14ac:dyDescent="0.2">
      <c r="I2867" s="158">
        <f t="shared" si="267"/>
        <v>7</v>
      </c>
      <c r="J2867" s="158" t="str">
        <f t="shared" si="268"/>
        <v>USD</v>
      </c>
      <c r="K2867" s="158" t="str">
        <f t="shared" si="269"/>
        <v>BRL</v>
      </c>
      <c r="L2867" s="158" t="str">
        <f t="shared" si="265"/>
        <v>USDBRL45692</v>
      </c>
      <c r="M2867" s="160">
        <f t="shared" si="270"/>
        <v>45692</v>
      </c>
      <c r="N2867" s="158">
        <v>0.96758587324625056</v>
      </c>
      <c r="O2867" s="158">
        <v>6.0137999999999998</v>
      </c>
      <c r="P2867" s="161">
        <f t="shared" si="266"/>
        <v>5.8189000000000002</v>
      </c>
    </row>
    <row r="2868" spans="9:16" x14ac:dyDescent="0.2">
      <c r="I2868" s="158">
        <f t="shared" si="267"/>
        <v>7</v>
      </c>
      <c r="J2868" s="158" t="str">
        <f t="shared" si="268"/>
        <v>USD</v>
      </c>
      <c r="K2868" s="158" t="str">
        <f t="shared" si="269"/>
        <v>BRL</v>
      </c>
      <c r="L2868" s="158" t="str">
        <f t="shared" si="265"/>
        <v>USDBRL45693</v>
      </c>
      <c r="M2868" s="160">
        <f t="shared" si="270"/>
        <v>45693</v>
      </c>
      <c r="N2868" s="158">
        <v>0.95950873152945693</v>
      </c>
      <c r="O2868" s="158">
        <v>6.0327000000000002</v>
      </c>
      <c r="P2868" s="161">
        <f t="shared" si="266"/>
        <v>5.7884000000000002</v>
      </c>
    </row>
    <row r="2869" spans="9:16" x14ac:dyDescent="0.2">
      <c r="I2869" s="158">
        <f t="shared" si="267"/>
        <v>7</v>
      </c>
      <c r="J2869" s="158" t="str">
        <f t="shared" si="268"/>
        <v>USD</v>
      </c>
      <c r="K2869" s="158" t="str">
        <f t="shared" si="269"/>
        <v>BRL</v>
      </c>
      <c r="L2869" s="158" t="str">
        <f t="shared" si="265"/>
        <v>USDBRL45694</v>
      </c>
      <c r="M2869" s="160">
        <f t="shared" si="270"/>
        <v>45694</v>
      </c>
      <c r="N2869" s="158">
        <v>0.96525096525096521</v>
      </c>
      <c r="O2869" s="158">
        <v>6.0126999999999997</v>
      </c>
      <c r="P2869" s="161">
        <f t="shared" si="266"/>
        <v>5.8037999999999998</v>
      </c>
    </row>
    <row r="2870" spans="9:16" x14ac:dyDescent="0.2">
      <c r="I2870" s="158">
        <f t="shared" si="267"/>
        <v>7</v>
      </c>
      <c r="J2870" s="158" t="str">
        <f t="shared" si="268"/>
        <v>USD</v>
      </c>
      <c r="K2870" s="158" t="str">
        <f t="shared" si="269"/>
        <v>BRL</v>
      </c>
      <c r="L2870" s="158" t="str">
        <f t="shared" si="265"/>
        <v>USDBRL45695</v>
      </c>
      <c r="M2870" s="160">
        <f t="shared" si="270"/>
        <v>45695</v>
      </c>
      <c r="N2870" s="158">
        <v>0.96366965404259408</v>
      </c>
      <c r="O2870" s="158">
        <v>5.9856999999999996</v>
      </c>
      <c r="P2870" s="161">
        <f t="shared" si="266"/>
        <v>5.7682000000000002</v>
      </c>
    </row>
    <row r="2871" spans="9:16" x14ac:dyDescent="0.2">
      <c r="I2871" s="158">
        <f t="shared" si="267"/>
        <v>7</v>
      </c>
      <c r="J2871" s="158" t="str">
        <f t="shared" si="268"/>
        <v>USD</v>
      </c>
      <c r="K2871" s="158" t="str">
        <f t="shared" si="269"/>
        <v>BRL</v>
      </c>
      <c r="L2871" s="158" t="str">
        <f t="shared" si="265"/>
        <v>USDBRL45696</v>
      </c>
      <c r="M2871" s="160">
        <f t="shared" si="270"/>
        <v>45696</v>
      </c>
      <c r="N2871" s="158">
        <v>0.96366965404259408</v>
      </c>
      <c r="O2871" s="158">
        <v>5.9856999999999996</v>
      </c>
      <c r="P2871" s="161">
        <f t="shared" si="266"/>
        <v>5.7682000000000002</v>
      </c>
    </row>
    <row r="2872" spans="9:16" x14ac:dyDescent="0.2">
      <c r="I2872" s="158">
        <f t="shared" si="267"/>
        <v>7</v>
      </c>
      <c r="J2872" s="158" t="str">
        <f t="shared" si="268"/>
        <v>USD</v>
      </c>
      <c r="K2872" s="158" t="str">
        <f t="shared" si="269"/>
        <v>BRL</v>
      </c>
      <c r="L2872" s="158" t="str">
        <f t="shared" si="265"/>
        <v>USDBRL45697</v>
      </c>
      <c r="M2872" s="160">
        <f t="shared" si="270"/>
        <v>45697</v>
      </c>
      <c r="N2872" s="158">
        <v>0.96366965404259408</v>
      </c>
      <c r="O2872" s="158">
        <v>5.9856999999999996</v>
      </c>
      <c r="P2872" s="161">
        <f t="shared" si="266"/>
        <v>5.7682000000000002</v>
      </c>
    </row>
    <row r="2873" spans="9:16" x14ac:dyDescent="0.2">
      <c r="I2873" s="158">
        <f t="shared" si="267"/>
        <v>7</v>
      </c>
      <c r="J2873" s="158" t="str">
        <f t="shared" si="268"/>
        <v>USD</v>
      </c>
      <c r="K2873" s="158" t="str">
        <f t="shared" si="269"/>
        <v>BRL</v>
      </c>
      <c r="L2873" s="158" t="str">
        <f t="shared" si="265"/>
        <v>USDBRL45698</v>
      </c>
      <c r="M2873" s="160">
        <f t="shared" si="270"/>
        <v>45698</v>
      </c>
      <c r="N2873" s="158">
        <v>0.96899224806201545</v>
      </c>
      <c r="O2873" s="158">
        <v>5.9622000000000002</v>
      </c>
      <c r="P2873" s="161">
        <f t="shared" si="266"/>
        <v>5.7773000000000003</v>
      </c>
    </row>
    <row r="2874" spans="9:16" x14ac:dyDescent="0.2">
      <c r="I2874" s="158">
        <f t="shared" si="267"/>
        <v>7</v>
      </c>
      <c r="J2874" s="158" t="str">
        <f t="shared" si="268"/>
        <v>USD</v>
      </c>
      <c r="K2874" s="158" t="str">
        <f t="shared" si="269"/>
        <v>BRL</v>
      </c>
      <c r="L2874" s="158" t="str">
        <f t="shared" si="265"/>
        <v>USDBRL45699</v>
      </c>
      <c r="M2874" s="160">
        <f t="shared" si="270"/>
        <v>45699</v>
      </c>
      <c r="N2874" s="158">
        <v>0.96861681518791165</v>
      </c>
      <c r="O2874" s="158">
        <v>5.9897999999999998</v>
      </c>
      <c r="P2874" s="161">
        <f t="shared" si="266"/>
        <v>5.8018000000000001</v>
      </c>
    </row>
    <row r="2875" spans="9:16" x14ac:dyDescent="0.2">
      <c r="I2875" s="158">
        <f t="shared" si="267"/>
        <v>7</v>
      </c>
      <c r="J2875" s="158" t="str">
        <f t="shared" si="268"/>
        <v>USD</v>
      </c>
      <c r="K2875" s="158" t="str">
        <f t="shared" si="269"/>
        <v>BRL</v>
      </c>
      <c r="L2875" s="158" t="str">
        <f t="shared" si="265"/>
        <v>USDBRL45700</v>
      </c>
      <c r="M2875" s="160">
        <f t="shared" si="270"/>
        <v>45700</v>
      </c>
      <c r="N2875" s="158">
        <v>0.96432015429122475</v>
      </c>
      <c r="O2875" s="158">
        <v>5.9812000000000003</v>
      </c>
      <c r="P2875" s="161">
        <f t="shared" si="266"/>
        <v>5.7678000000000003</v>
      </c>
    </row>
    <row r="2876" spans="9:16" x14ac:dyDescent="0.2">
      <c r="I2876" s="158">
        <f t="shared" si="267"/>
        <v>7</v>
      </c>
      <c r="J2876" s="158" t="str">
        <f t="shared" si="268"/>
        <v>USD</v>
      </c>
      <c r="K2876" s="158" t="str">
        <f t="shared" si="269"/>
        <v>BRL</v>
      </c>
      <c r="L2876" s="158" t="str">
        <f t="shared" si="265"/>
        <v>USDBRL45701</v>
      </c>
      <c r="M2876" s="160">
        <f t="shared" si="270"/>
        <v>45701</v>
      </c>
      <c r="N2876" s="158">
        <v>0.9624639076034649</v>
      </c>
      <c r="O2876" s="158">
        <v>6.0084</v>
      </c>
      <c r="P2876" s="161">
        <f t="shared" si="266"/>
        <v>5.7828999999999997</v>
      </c>
    </row>
    <row r="2877" spans="9:16" x14ac:dyDescent="0.2">
      <c r="I2877" s="158">
        <f t="shared" si="267"/>
        <v>7</v>
      </c>
      <c r="J2877" s="158" t="str">
        <f t="shared" si="268"/>
        <v>USD</v>
      </c>
      <c r="K2877" s="158" t="str">
        <f t="shared" si="269"/>
        <v>BRL</v>
      </c>
      <c r="L2877" s="158" t="str">
        <f t="shared" si="265"/>
        <v>USDBRL45702</v>
      </c>
      <c r="M2877" s="160">
        <f t="shared" si="270"/>
        <v>45702</v>
      </c>
      <c r="N2877" s="158">
        <v>0.95438060698606597</v>
      </c>
      <c r="O2877" s="158">
        <v>6.0126999999999997</v>
      </c>
      <c r="P2877" s="161">
        <f t="shared" si="266"/>
        <v>5.7384000000000004</v>
      </c>
    </row>
    <row r="2878" spans="9:16" x14ac:dyDescent="0.2">
      <c r="I2878" s="158">
        <f t="shared" si="267"/>
        <v>7</v>
      </c>
      <c r="J2878" s="158" t="str">
        <f t="shared" si="268"/>
        <v>USD</v>
      </c>
      <c r="K2878" s="158" t="str">
        <f t="shared" si="269"/>
        <v>BRL</v>
      </c>
      <c r="L2878" s="158" t="str">
        <f t="shared" si="265"/>
        <v>USDBRL45703</v>
      </c>
      <c r="M2878" s="160">
        <f t="shared" si="270"/>
        <v>45703</v>
      </c>
      <c r="N2878" s="158">
        <v>0.95438060698606597</v>
      </c>
      <c r="O2878" s="158">
        <v>6.0126999999999997</v>
      </c>
      <c r="P2878" s="161">
        <f t="shared" si="266"/>
        <v>5.7384000000000004</v>
      </c>
    </row>
    <row r="2879" spans="9:16" x14ac:dyDescent="0.2">
      <c r="I2879" s="158">
        <f t="shared" si="267"/>
        <v>7</v>
      </c>
      <c r="J2879" s="158" t="str">
        <f t="shared" si="268"/>
        <v>USD</v>
      </c>
      <c r="K2879" s="158" t="str">
        <f t="shared" si="269"/>
        <v>BRL</v>
      </c>
      <c r="L2879" s="158" t="str">
        <f t="shared" si="265"/>
        <v>USDBRL45704</v>
      </c>
      <c r="M2879" s="160">
        <f t="shared" si="270"/>
        <v>45704</v>
      </c>
      <c r="N2879" s="158">
        <v>0.95438060698606597</v>
      </c>
      <c r="O2879" s="158">
        <v>6.0126999999999997</v>
      </c>
      <c r="P2879" s="161">
        <f t="shared" si="266"/>
        <v>5.7384000000000004</v>
      </c>
    </row>
    <row r="2880" spans="9:16" x14ac:dyDescent="0.2">
      <c r="I2880" s="158">
        <f t="shared" si="267"/>
        <v>7</v>
      </c>
      <c r="J2880" s="158" t="str">
        <f t="shared" si="268"/>
        <v>USD</v>
      </c>
      <c r="K2880" s="158" t="str">
        <f t="shared" si="269"/>
        <v>BRL</v>
      </c>
      <c r="L2880" s="158" t="str">
        <f t="shared" si="265"/>
        <v>USDBRL45705</v>
      </c>
      <c r="M2880" s="160">
        <f t="shared" si="270"/>
        <v>45705</v>
      </c>
      <c r="N2880" s="158">
        <v>0.95483624558388247</v>
      </c>
      <c r="O2880" s="158">
        <v>5.9756</v>
      </c>
      <c r="P2880" s="161">
        <f t="shared" si="266"/>
        <v>5.7057000000000002</v>
      </c>
    </row>
    <row r="2881" spans="9:16" x14ac:dyDescent="0.2">
      <c r="I2881" s="158">
        <f t="shared" si="267"/>
        <v>7</v>
      </c>
      <c r="J2881" s="158" t="str">
        <f t="shared" si="268"/>
        <v>USD</v>
      </c>
      <c r="K2881" s="158" t="str">
        <f t="shared" si="269"/>
        <v>BRL</v>
      </c>
      <c r="L2881" s="158" t="str">
        <f t="shared" si="265"/>
        <v>USDBRL45706</v>
      </c>
      <c r="M2881" s="160">
        <f t="shared" si="270"/>
        <v>45706</v>
      </c>
      <c r="N2881" s="158">
        <v>0.95721259691777549</v>
      </c>
      <c r="O2881" s="158">
        <v>5.9576000000000002</v>
      </c>
      <c r="P2881" s="161">
        <f t="shared" si="266"/>
        <v>5.7027000000000001</v>
      </c>
    </row>
    <row r="2882" spans="9:16" x14ac:dyDescent="0.2">
      <c r="I2882" s="158">
        <f t="shared" si="267"/>
        <v>7</v>
      </c>
      <c r="J2882" s="158" t="str">
        <f t="shared" si="268"/>
        <v>USD</v>
      </c>
      <c r="K2882" s="158" t="str">
        <f t="shared" si="269"/>
        <v>BRL</v>
      </c>
      <c r="L2882" s="158" t="str">
        <f t="shared" si="265"/>
        <v>USDBRL45707</v>
      </c>
      <c r="M2882" s="160">
        <f t="shared" si="270"/>
        <v>45707</v>
      </c>
      <c r="N2882" s="158">
        <v>0.9584052137243626</v>
      </c>
      <c r="O2882" s="158">
        <v>5.9775</v>
      </c>
      <c r="P2882" s="161">
        <f t="shared" si="266"/>
        <v>5.7289000000000003</v>
      </c>
    </row>
    <row r="2883" spans="9:16" x14ac:dyDescent="0.2">
      <c r="I2883" s="158">
        <f t="shared" si="267"/>
        <v>7</v>
      </c>
      <c r="J2883" s="158" t="str">
        <f t="shared" si="268"/>
        <v>USD</v>
      </c>
      <c r="K2883" s="158" t="str">
        <f t="shared" si="269"/>
        <v>BRL</v>
      </c>
      <c r="L2883" s="158" t="str">
        <f t="shared" ref="L2883:L2946" si="271">J2883&amp;K2883&amp;M2883</f>
        <v>USDBRL45708</v>
      </c>
      <c r="M2883" s="160">
        <f t="shared" si="270"/>
        <v>45708</v>
      </c>
      <c r="N2883" s="158">
        <v>0.95757923968208369</v>
      </c>
      <c r="O2883" s="158">
        <v>5.9526000000000003</v>
      </c>
      <c r="P2883" s="161">
        <f t="shared" ref="P2883:P2946" si="272">ROUND(N2883*O2883,4)</f>
        <v>5.7000999999999999</v>
      </c>
    </row>
    <row r="2884" spans="9:16" x14ac:dyDescent="0.2">
      <c r="I2884" s="158">
        <f t="shared" ref="I2884:I2920" si="273">IF(M2883=$G$2,I2883+1,I2883)</f>
        <v>7</v>
      </c>
      <c r="J2884" s="158" t="str">
        <f t="shared" ref="J2884:J2947" si="274">VLOOKUP($I2884,$A:$C,2,FALSE)</f>
        <v>USD</v>
      </c>
      <c r="K2884" s="158" t="str">
        <f t="shared" ref="K2884:K2947" si="275">VLOOKUP($I2884,$A:$C,3,FALSE)</f>
        <v>BRL</v>
      </c>
      <c r="L2884" s="158" t="str">
        <f t="shared" si="271"/>
        <v>USDBRL45709</v>
      </c>
      <c r="M2884" s="160">
        <f t="shared" ref="M2884:M2947" si="276">IF(I2884=I2883,M2883+1,$G$1)</f>
        <v>45709</v>
      </c>
      <c r="N2884" s="158">
        <v>0.95556617295747737</v>
      </c>
      <c r="O2884" s="158">
        <v>5.9751000000000003</v>
      </c>
      <c r="P2884" s="161">
        <f t="shared" si="272"/>
        <v>5.7096</v>
      </c>
    </row>
    <row r="2885" spans="9:16" x14ac:dyDescent="0.2">
      <c r="I2885" s="158">
        <f t="shared" si="273"/>
        <v>7</v>
      </c>
      <c r="J2885" s="158" t="str">
        <f t="shared" si="274"/>
        <v>USD</v>
      </c>
      <c r="K2885" s="158" t="str">
        <f t="shared" si="275"/>
        <v>BRL</v>
      </c>
      <c r="L2885" s="158" t="str">
        <f t="shared" si="271"/>
        <v>USDBRL45710</v>
      </c>
      <c r="M2885" s="160">
        <f t="shared" si="276"/>
        <v>45710</v>
      </c>
      <c r="N2885" s="158">
        <v>0.95556617295747737</v>
      </c>
      <c r="O2885" s="158">
        <v>5.9751000000000003</v>
      </c>
      <c r="P2885" s="161">
        <f t="shared" si="272"/>
        <v>5.7096</v>
      </c>
    </row>
    <row r="2886" spans="9:16" x14ac:dyDescent="0.2">
      <c r="I2886" s="158">
        <f t="shared" si="273"/>
        <v>7</v>
      </c>
      <c r="J2886" s="158" t="str">
        <f t="shared" si="274"/>
        <v>USD</v>
      </c>
      <c r="K2886" s="158" t="str">
        <f t="shared" si="275"/>
        <v>BRL</v>
      </c>
      <c r="L2886" s="158" t="str">
        <f t="shared" si="271"/>
        <v>USDBRL45711</v>
      </c>
      <c r="M2886" s="160">
        <f t="shared" si="276"/>
        <v>45711</v>
      </c>
      <c r="N2886" s="158">
        <v>0.95556617295747737</v>
      </c>
      <c r="O2886" s="158">
        <v>5.9751000000000003</v>
      </c>
      <c r="P2886" s="161">
        <f t="shared" si="272"/>
        <v>5.7096</v>
      </c>
    </row>
    <row r="2887" spans="9:16" x14ac:dyDescent="0.2">
      <c r="I2887" s="158">
        <f t="shared" si="273"/>
        <v>7</v>
      </c>
      <c r="J2887" s="158" t="str">
        <f t="shared" si="274"/>
        <v>USD</v>
      </c>
      <c r="K2887" s="158" t="str">
        <f t="shared" si="275"/>
        <v>BRL</v>
      </c>
      <c r="L2887" s="158" t="str">
        <f t="shared" si="271"/>
        <v>USDBRL45712</v>
      </c>
      <c r="M2887" s="160">
        <f t="shared" si="276"/>
        <v>45712</v>
      </c>
      <c r="N2887" s="158">
        <v>0.95547487101089246</v>
      </c>
      <c r="O2887" s="158">
        <v>5.9856999999999996</v>
      </c>
      <c r="P2887" s="161">
        <f t="shared" si="272"/>
        <v>5.7191999999999998</v>
      </c>
    </row>
    <row r="2888" spans="9:16" x14ac:dyDescent="0.2">
      <c r="I2888" s="158">
        <f t="shared" si="273"/>
        <v>7</v>
      </c>
      <c r="J2888" s="158" t="str">
        <f t="shared" si="274"/>
        <v>USD</v>
      </c>
      <c r="K2888" s="158" t="str">
        <f t="shared" si="275"/>
        <v>BRL</v>
      </c>
      <c r="L2888" s="158" t="str">
        <f t="shared" si="271"/>
        <v>USDBRL45713</v>
      </c>
      <c r="M2888" s="160">
        <f t="shared" si="276"/>
        <v>45713</v>
      </c>
      <c r="N2888" s="158">
        <v>0.95265313899209292</v>
      </c>
      <c r="O2888" s="158">
        <v>6.0838999999999999</v>
      </c>
      <c r="P2888" s="161">
        <f t="shared" si="272"/>
        <v>5.7957999999999998</v>
      </c>
    </row>
    <row r="2889" spans="9:16" x14ac:dyDescent="0.2">
      <c r="I2889" s="158">
        <f t="shared" si="273"/>
        <v>7</v>
      </c>
      <c r="J2889" s="158" t="str">
        <f t="shared" si="274"/>
        <v>USD</v>
      </c>
      <c r="K2889" s="158" t="str">
        <f t="shared" si="275"/>
        <v>BRL</v>
      </c>
      <c r="L2889" s="158" t="str">
        <f t="shared" si="271"/>
        <v>USDBRL45714</v>
      </c>
      <c r="M2889" s="160">
        <f t="shared" si="276"/>
        <v>45714</v>
      </c>
      <c r="N2889" s="158">
        <v>0.95356155239820739</v>
      </c>
      <c r="O2889" s="158">
        <v>6.0328999999999997</v>
      </c>
      <c r="P2889" s="161">
        <f t="shared" si="272"/>
        <v>5.7526999999999999</v>
      </c>
    </row>
    <row r="2890" spans="9:16" x14ac:dyDescent="0.2">
      <c r="I2890" s="158">
        <f t="shared" si="273"/>
        <v>7</v>
      </c>
      <c r="J2890" s="158" t="str">
        <f t="shared" si="274"/>
        <v>USD</v>
      </c>
      <c r="K2890" s="158" t="str">
        <f t="shared" si="275"/>
        <v>BRL</v>
      </c>
      <c r="L2890" s="158" t="str">
        <f t="shared" si="271"/>
        <v>USDBRL45715</v>
      </c>
      <c r="M2890" s="160">
        <f t="shared" si="276"/>
        <v>45715</v>
      </c>
      <c r="N2890" s="158">
        <v>0.95447169991409753</v>
      </c>
      <c r="O2890" s="158">
        <v>6.0824999999999996</v>
      </c>
      <c r="P2890" s="161">
        <f t="shared" si="272"/>
        <v>5.8056000000000001</v>
      </c>
    </row>
    <row r="2891" spans="9:16" x14ac:dyDescent="0.2">
      <c r="I2891" s="158">
        <f t="shared" si="273"/>
        <v>7</v>
      </c>
      <c r="J2891" s="158" t="str">
        <f t="shared" si="274"/>
        <v>USD</v>
      </c>
      <c r="K2891" s="158" t="str">
        <f t="shared" si="275"/>
        <v>BRL</v>
      </c>
      <c r="L2891" s="158" t="str">
        <f t="shared" si="271"/>
        <v>USDBRL45716</v>
      </c>
      <c r="M2891" s="160">
        <f t="shared" si="276"/>
        <v>45716</v>
      </c>
      <c r="N2891" s="158">
        <v>0.96052252425319384</v>
      </c>
      <c r="O2891" s="158">
        <v>6.0712000000000002</v>
      </c>
      <c r="P2891" s="161">
        <f t="shared" si="272"/>
        <v>5.8315000000000001</v>
      </c>
    </row>
    <row r="2892" spans="9:16" x14ac:dyDescent="0.2">
      <c r="I2892" s="158">
        <f t="shared" si="273"/>
        <v>7</v>
      </c>
      <c r="J2892" s="158" t="str">
        <f t="shared" si="274"/>
        <v>USD</v>
      </c>
      <c r="K2892" s="158" t="str">
        <f t="shared" si="275"/>
        <v>BRL</v>
      </c>
      <c r="L2892" s="158" t="str">
        <f t="shared" si="271"/>
        <v>USDBRL45717</v>
      </c>
      <c r="M2892" s="160">
        <f t="shared" si="276"/>
        <v>45717</v>
      </c>
      <c r="N2892" s="158">
        <v>0.96052252425319384</v>
      </c>
      <c r="O2892" s="158">
        <v>6.0712000000000002</v>
      </c>
      <c r="P2892" s="161">
        <f t="shared" si="272"/>
        <v>5.8315000000000001</v>
      </c>
    </row>
    <row r="2893" spans="9:16" x14ac:dyDescent="0.2">
      <c r="I2893" s="158">
        <f t="shared" si="273"/>
        <v>7</v>
      </c>
      <c r="J2893" s="158" t="str">
        <f t="shared" si="274"/>
        <v>USD</v>
      </c>
      <c r="K2893" s="158" t="str">
        <f t="shared" si="275"/>
        <v>BRL</v>
      </c>
      <c r="L2893" s="158" t="str">
        <f t="shared" si="271"/>
        <v>USDBRL45718</v>
      </c>
      <c r="M2893" s="160">
        <f t="shared" si="276"/>
        <v>45718</v>
      </c>
      <c r="N2893" s="158">
        <v>0.96052252425319384</v>
      </c>
      <c r="O2893" s="158">
        <v>6.0712000000000002</v>
      </c>
      <c r="P2893" s="161">
        <f t="shared" si="272"/>
        <v>5.8315000000000001</v>
      </c>
    </row>
    <row r="2894" spans="9:16" x14ac:dyDescent="0.2">
      <c r="I2894" s="158">
        <f t="shared" si="273"/>
        <v>7</v>
      </c>
      <c r="J2894" s="158" t="str">
        <f t="shared" si="274"/>
        <v>USD</v>
      </c>
      <c r="K2894" s="158" t="str">
        <f t="shared" si="275"/>
        <v>BRL</v>
      </c>
      <c r="L2894" s="158" t="str">
        <f t="shared" si="271"/>
        <v>USDBRL45719</v>
      </c>
      <c r="M2894" s="160">
        <f t="shared" si="276"/>
        <v>45719</v>
      </c>
      <c r="N2894" s="158">
        <v>0.95556617295747737</v>
      </c>
      <c r="O2894" s="158">
        <v>6.1589999999999998</v>
      </c>
      <c r="P2894" s="161">
        <f t="shared" si="272"/>
        <v>5.8853</v>
      </c>
    </row>
    <row r="2895" spans="9:16" x14ac:dyDescent="0.2">
      <c r="I2895" s="158">
        <f t="shared" si="273"/>
        <v>7</v>
      </c>
      <c r="J2895" s="158" t="str">
        <f t="shared" si="274"/>
        <v>USD</v>
      </c>
      <c r="K2895" s="158" t="str">
        <f t="shared" si="275"/>
        <v>BRL</v>
      </c>
      <c r="L2895" s="158" t="str">
        <f t="shared" si="271"/>
        <v>USDBRL45720</v>
      </c>
      <c r="M2895" s="160">
        <f t="shared" si="276"/>
        <v>45720</v>
      </c>
      <c r="N2895" s="158">
        <v>0.94723879890120288</v>
      </c>
      <c r="O2895" s="158">
        <v>6.2131999999999996</v>
      </c>
      <c r="P2895" s="161">
        <f t="shared" si="272"/>
        <v>5.8853999999999997</v>
      </c>
    </row>
    <row r="2896" spans="9:16" x14ac:dyDescent="0.2">
      <c r="I2896" s="158">
        <f t="shared" si="273"/>
        <v>7</v>
      </c>
      <c r="J2896" s="158" t="str">
        <f t="shared" si="274"/>
        <v>USD</v>
      </c>
      <c r="K2896" s="158" t="str">
        <f t="shared" si="275"/>
        <v>BRL</v>
      </c>
      <c r="L2896" s="158" t="str">
        <f t="shared" si="271"/>
        <v>USDBRL45721</v>
      </c>
      <c r="M2896" s="160">
        <f t="shared" si="276"/>
        <v>45721</v>
      </c>
      <c r="N2896" s="158">
        <v>0.93510379652141395</v>
      </c>
      <c r="O2896" s="158">
        <v>6.2938000000000001</v>
      </c>
      <c r="P2896" s="161">
        <f t="shared" si="272"/>
        <v>5.8853999999999997</v>
      </c>
    </row>
    <row r="2897" spans="9:16" x14ac:dyDescent="0.2">
      <c r="I2897" s="158">
        <f t="shared" si="273"/>
        <v>7</v>
      </c>
      <c r="J2897" s="158" t="str">
        <f t="shared" si="274"/>
        <v>USD</v>
      </c>
      <c r="K2897" s="158" t="str">
        <f t="shared" si="275"/>
        <v>BRL</v>
      </c>
      <c r="L2897" s="158" t="str">
        <f t="shared" si="271"/>
        <v>USDBRL45722</v>
      </c>
      <c r="M2897" s="160">
        <f t="shared" si="276"/>
        <v>45722</v>
      </c>
      <c r="N2897" s="158">
        <v>0.92626898851426465</v>
      </c>
      <c r="O2897" s="158">
        <v>6.2088000000000001</v>
      </c>
      <c r="P2897" s="161">
        <f t="shared" si="272"/>
        <v>5.7510000000000003</v>
      </c>
    </row>
    <row r="2898" spans="9:16" x14ac:dyDescent="0.2">
      <c r="I2898" s="158">
        <f t="shared" si="273"/>
        <v>7</v>
      </c>
      <c r="J2898" s="158" t="str">
        <f t="shared" si="274"/>
        <v>USD</v>
      </c>
      <c r="K2898" s="158" t="str">
        <f t="shared" si="275"/>
        <v>BRL</v>
      </c>
      <c r="L2898" s="158" t="str">
        <f t="shared" si="271"/>
        <v>USDBRL45723</v>
      </c>
      <c r="M2898" s="160">
        <f t="shared" si="276"/>
        <v>45723</v>
      </c>
      <c r="N2898" s="158">
        <v>0.9210647508519848</v>
      </c>
      <c r="O2898" s="158">
        <v>6.2617000000000003</v>
      </c>
      <c r="P2898" s="161">
        <f t="shared" si="272"/>
        <v>5.7674000000000003</v>
      </c>
    </row>
    <row r="2899" spans="9:16" x14ac:dyDescent="0.2">
      <c r="I2899" s="158">
        <f t="shared" si="273"/>
        <v>7</v>
      </c>
      <c r="J2899" s="158" t="str">
        <f t="shared" si="274"/>
        <v>USD</v>
      </c>
      <c r="K2899" s="158" t="str">
        <f t="shared" si="275"/>
        <v>BRL</v>
      </c>
      <c r="L2899" s="158" t="str">
        <f t="shared" si="271"/>
        <v>USDBRL45724</v>
      </c>
      <c r="M2899" s="160">
        <f t="shared" si="276"/>
        <v>45724</v>
      </c>
      <c r="N2899" s="158">
        <v>0.9210647508519848</v>
      </c>
      <c r="O2899" s="158">
        <v>6.2617000000000003</v>
      </c>
      <c r="P2899" s="161">
        <f t="shared" si="272"/>
        <v>5.7674000000000003</v>
      </c>
    </row>
    <row r="2900" spans="9:16" x14ac:dyDescent="0.2">
      <c r="I2900" s="158">
        <f t="shared" si="273"/>
        <v>7</v>
      </c>
      <c r="J2900" s="158" t="str">
        <f t="shared" si="274"/>
        <v>USD</v>
      </c>
      <c r="K2900" s="158" t="str">
        <f t="shared" si="275"/>
        <v>BRL</v>
      </c>
      <c r="L2900" s="158" t="str">
        <f t="shared" si="271"/>
        <v>USDBRL45725</v>
      </c>
      <c r="M2900" s="160">
        <f t="shared" si="276"/>
        <v>45725</v>
      </c>
      <c r="N2900" s="158">
        <v>0.9210647508519848</v>
      </c>
      <c r="O2900" s="158">
        <v>6.2617000000000003</v>
      </c>
      <c r="P2900" s="161">
        <f t="shared" si="272"/>
        <v>5.7674000000000003</v>
      </c>
    </row>
    <row r="2901" spans="9:16" x14ac:dyDescent="0.2">
      <c r="I2901" s="158">
        <f t="shared" si="273"/>
        <v>7</v>
      </c>
      <c r="J2901" s="158" t="str">
        <f t="shared" si="274"/>
        <v>USD</v>
      </c>
      <c r="K2901" s="158" t="str">
        <f t="shared" si="275"/>
        <v>BRL</v>
      </c>
      <c r="L2901" s="158" t="str">
        <f t="shared" si="271"/>
        <v>USDBRL45726</v>
      </c>
      <c r="M2901" s="160">
        <f t="shared" si="276"/>
        <v>45726</v>
      </c>
      <c r="N2901" s="158">
        <v>0.9220839096357768</v>
      </c>
      <c r="O2901" s="158">
        <v>6.2887000000000004</v>
      </c>
      <c r="P2901" s="161">
        <f t="shared" si="272"/>
        <v>5.7987000000000002</v>
      </c>
    </row>
    <row r="2902" spans="9:16" x14ac:dyDescent="0.2">
      <c r="I2902" s="158">
        <f t="shared" si="273"/>
        <v>7</v>
      </c>
      <c r="J2902" s="158" t="str">
        <f t="shared" si="274"/>
        <v>USD</v>
      </c>
      <c r="K2902" s="158" t="str">
        <f t="shared" si="275"/>
        <v>BRL</v>
      </c>
      <c r="L2902" s="158" t="str">
        <f t="shared" si="271"/>
        <v>USDBRL45727</v>
      </c>
      <c r="M2902" s="160">
        <f t="shared" si="276"/>
        <v>45727</v>
      </c>
      <c r="N2902" s="158">
        <v>0.9164222873900294</v>
      </c>
      <c r="O2902" s="158">
        <v>6.3688000000000002</v>
      </c>
      <c r="P2902" s="161">
        <f t="shared" si="272"/>
        <v>5.8365</v>
      </c>
    </row>
    <row r="2903" spans="9:16" x14ac:dyDescent="0.2">
      <c r="I2903" s="158">
        <f t="shared" si="273"/>
        <v>7</v>
      </c>
      <c r="J2903" s="158" t="str">
        <f t="shared" si="274"/>
        <v>USD</v>
      </c>
      <c r="K2903" s="158" t="str">
        <f t="shared" si="275"/>
        <v>BRL</v>
      </c>
      <c r="L2903" s="158" t="str">
        <f t="shared" si="271"/>
        <v>USDBRL45728</v>
      </c>
      <c r="M2903" s="160">
        <f t="shared" si="276"/>
        <v>45728</v>
      </c>
      <c r="N2903" s="158">
        <v>0.91861106007716331</v>
      </c>
      <c r="O2903" s="158">
        <v>6.3586999999999998</v>
      </c>
      <c r="P2903" s="161">
        <f t="shared" si="272"/>
        <v>5.8411999999999997</v>
      </c>
    </row>
    <row r="2904" spans="9:16" x14ac:dyDescent="0.2">
      <c r="I2904" s="158">
        <f t="shared" si="273"/>
        <v>7</v>
      </c>
      <c r="J2904" s="158" t="str">
        <f t="shared" si="274"/>
        <v>USD</v>
      </c>
      <c r="K2904" s="158" t="str">
        <f t="shared" si="275"/>
        <v>BRL</v>
      </c>
      <c r="L2904" s="158" t="str">
        <f t="shared" si="271"/>
        <v>USDBRL45729</v>
      </c>
      <c r="M2904" s="160">
        <f t="shared" si="276"/>
        <v>45729</v>
      </c>
      <c r="N2904" s="158">
        <v>0.92336103416435833</v>
      </c>
      <c r="O2904" s="158">
        <v>6.3032000000000004</v>
      </c>
      <c r="P2904" s="161">
        <f t="shared" si="272"/>
        <v>5.8201000000000001</v>
      </c>
    </row>
    <row r="2905" spans="9:16" x14ac:dyDescent="0.2">
      <c r="I2905" s="158">
        <f t="shared" si="273"/>
        <v>7</v>
      </c>
      <c r="J2905" s="158" t="str">
        <f t="shared" si="274"/>
        <v>USD</v>
      </c>
      <c r="K2905" s="158" t="str">
        <f t="shared" si="275"/>
        <v>BRL</v>
      </c>
      <c r="L2905" s="158" t="str">
        <f t="shared" si="271"/>
        <v>USDBRL45730</v>
      </c>
      <c r="M2905" s="160">
        <f t="shared" si="276"/>
        <v>45730</v>
      </c>
      <c r="N2905" s="158">
        <v>0.91835797593902102</v>
      </c>
      <c r="O2905" s="158">
        <v>6.2683</v>
      </c>
      <c r="P2905" s="161">
        <f t="shared" si="272"/>
        <v>5.7565</v>
      </c>
    </row>
    <row r="2906" spans="9:16" x14ac:dyDescent="0.2">
      <c r="I2906" s="158">
        <f t="shared" si="273"/>
        <v>7</v>
      </c>
      <c r="J2906" s="158" t="str">
        <f t="shared" si="274"/>
        <v>USD</v>
      </c>
      <c r="K2906" s="158" t="str">
        <f t="shared" si="275"/>
        <v>BRL</v>
      </c>
      <c r="L2906" s="158" t="str">
        <f t="shared" si="271"/>
        <v>USDBRL45731</v>
      </c>
      <c r="M2906" s="160">
        <f t="shared" si="276"/>
        <v>45731</v>
      </c>
      <c r="N2906" s="158">
        <v>0.91835797593902102</v>
      </c>
      <c r="O2906" s="158">
        <v>6.2683</v>
      </c>
      <c r="P2906" s="161">
        <f t="shared" si="272"/>
        <v>5.7565</v>
      </c>
    </row>
    <row r="2907" spans="9:16" x14ac:dyDescent="0.2">
      <c r="I2907" s="158">
        <f t="shared" si="273"/>
        <v>7</v>
      </c>
      <c r="J2907" s="158" t="str">
        <f t="shared" si="274"/>
        <v>USD</v>
      </c>
      <c r="K2907" s="158" t="str">
        <f t="shared" si="275"/>
        <v>BRL</v>
      </c>
      <c r="L2907" s="158" t="str">
        <f t="shared" si="271"/>
        <v>USDBRL45732</v>
      </c>
      <c r="M2907" s="160">
        <f t="shared" si="276"/>
        <v>45732</v>
      </c>
      <c r="N2907" s="158">
        <v>0.91835797593902102</v>
      </c>
      <c r="O2907" s="158">
        <v>6.2683</v>
      </c>
      <c r="P2907" s="161">
        <f t="shared" si="272"/>
        <v>5.7565</v>
      </c>
    </row>
    <row r="2908" spans="9:16" x14ac:dyDescent="0.2">
      <c r="I2908" s="158">
        <f t="shared" si="273"/>
        <v>7</v>
      </c>
      <c r="J2908" s="158" t="str">
        <f t="shared" si="274"/>
        <v>USD</v>
      </c>
      <c r="K2908" s="158" t="str">
        <f t="shared" si="275"/>
        <v>BRL</v>
      </c>
      <c r="L2908" s="158" t="str">
        <f t="shared" si="271"/>
        <v>USDBRL45733</v>
      </c>
      <c r="M2908" s="160">
        <f t="shared" si="276"/>
        <v>45733</v>
      </c>
      <c r="N2908" s="158">
        <v>0.91717875813996141</v>
      </c>
      <c r="O2908" s="158">
        <v>6.2237999999999998</v>
      </c>
      <c r="P2908" s="161">
        <f t="shared" si="272"/>
        <v>5.7083000000000004</v>
      </c>
    </row>
    <row r="2909" spans="9:16" x14ac:dyDescent="0.2">
      <c r="I2909" s="158">
        <f t="shared" si="273"/>
        <v>7</v>
      </c>
      <c r="J2909" s="158" t="str">
        <f t="shared" si="274"/>
        <v>USD</v>
      </c>
      <c r="K2909" s="158" t="str">
        <f t="shared" si="275"/>
        <v>BRL</v>
      </c>
      <c r="L2909" s="158" t="str">
        <f t="shared" si="271"/>
        <v>USDBRL45734</v>
      </c>
      <c r="M2909" s="160">
        <f t="shared" si="276"/>
        <v>45734</v>
      </c>
      <c r="N2909" s="158">
        <v>0.91591866642242159</v>
      </c>
      <c r="O2909" s="158">
        <v>6.2091000000000003</v>
      </c>
      <c r="P2909" s="161">
        <f t="shared" si="272"/>
        <v>5.6870000000000003</v>
      </c>
    </row>
    <row r="2910" spans="9:16" x14ac:dyDescent="0.2">
      <c r="I2910" s="158">
        <f t="shared" si="273"/>
        <v>7</v>
      </c>
      <c r="J2910" s="158" t="str">
        <f t="shared" si="274"/>
        <v>USD</v>
      </c>
      <c r="K2910" s="158" t="str">
        <f t="shared" si="275"/>
        <v>BRL</v>
      </c>
      <c r="L2910" s="158" t="str">
        <f t="shared" si="271"/>
        <v>USDBRL45735</v>
      </c>
      <c r="M2910" s="160">
        <f t="shared" si="276"/>
        <v>45735</v>
      </c>
      <c r="N2910" s="158">
        <v>0.91768376617417646</v>
      </c>
      <c r="O2910" s="158">
        <v>6.1928999999999998</v>
      </c>
      <c r="P2910" s="161">
        <f t="shared" si="272"/>
        <v>5.6830999999999996</v>
      </c>
    </row>
    <row r="2911" spans="9:16" x14ac:dyDescent="0.2">
      <c r="I2911" s="158">
        <f t="shared" si="273"/>
        <v>7</v>
      </c>
      <c r="J2911" s="158" t="str">
        <f t="shared" si="274"/>
        <v>USD</v>
      </c>
      <c r="K2911" s="158" t="str">
        <f t="shared" si="275"/>
        <v>BRL</v>
      </c>
      <c r="L2911" s="158" t="str">
        <f t="shared" si="271"/>
        <v>USDBRL45736</v>
      </c>
      <c r="M2911" s="160">
        <f t="shared" si="276"/>
        <v>45736</v>
      </c>
      <c r="N2911" s="158">
        <v>0.9231053263177329</v>
      </c>
      <c r="O2911" s="158">
        <v>6.1272000000000002</v>
      </c>
      <c r="P2911" s="161">
        <f t="shared" si="272"/>
        <v>5.6561000000000003</v>
      </c>
    </row>
    <row r="2912" spans="9:16" x14ac:dyDescent="0.2">
      <c r="I2912" s="158">
        <f t="shared" si="273"/>
        <v>7</v>
      </c>
      <c r="J2912" s="158" t="str">
        <f t="shared" si="274"/>
        <v>USD</v>
      </c>
      <c r="K2912" s="158" t="str">
        <f t="shared" si="275"/>
        <v>BRL</v>
      </c>
      <c r="L2912" s="158" t="str">
        <f t="shared" si="271"/>
        <v>USDBRL45737</v>
      </c>
      <c r="M2912" s="160">
        <f t="shared" si="276"/>
        <v>45737</v>
      </c>
      <c r="N2912" s="158">
        <v>0.92361688371663431</v>
      </c>
      <c r="O2912" s="158">
        <v>6.1910999999999996</v>
      </c>
      <c r="P2912" s="161">
        <f t="shared" si="272"/>
        <v>5.7182000000000004</v>
      </c>
    </row>
    <row r="2913" spans="9:16" x14ac:dyDescent="0.2">
      <c r="I2913" s="158">
        <f t="shared" si="273"/>
        <v>7</v>
      </c>
      <c r="J2913" s="158" t="str">
        <f t="shared" si="274"/>
        <v>USD</v>
      </c>
      <c r="K2913" s="158" t="str">
        <f t="shared" si="275"/>
        <v>BRL</v>
      </c>
      <c r="L2913" s="158" t="str">
        <f t="shared" si="271"/>
        <v>USDBRL45738</v>
      </c>
      <c r="M2913" s="160">
        <f t="shared" si="276"/>
        <v>45738</v>
      </c>
      <c r="N2913" s="158">
        <v>0.92361688371663431</v>
      </c>
      <c r="O2913" s="158">
        <v>6.1910999999999996</v>
      </c>
      <c r="P2913" s="161">
        <f t="shared" si="272"/>
        <v>5.7182000000000004</v>
      </c>
    </row>
    <row r="2914" spans="9:16" x14ac:dyDescent="0.2">
      <c r="I2914" s="158">
        <f t="shared" si="273"/>
        <v>7</v>
      </c>
      <c r="J2914" s="158" t="str">
        <f t="shared" si="274"/>
        <v>USD</v>
      </c>
      <c r="K2914" s="158" t="str">
        <f t="shared" si="275"/>
        <v>BRL</v>
      </c>
      <c r="L2914" s="158" t="str">
        <f t="shared" si="271"/>
        <v>USDBRL45739</v>
      </c>
      <c r="M2914" s="160">
        <f t="shared" si="276"/>
        <v>45739</v>
      </c>
      <c r="N2914" s="158">
        <v>0.92361688371663431</v>
      </c>
      <c r="O2914" s="158">
        <v>6.1910999999999996</v>
      </c>
      <c r="P2914" s="161">
        <f t="shared" si="272"/>
        <v>5.7182000000000004</v>
      </c>
    </row>
    <row r="2915" spans="9:16" x14ac:dyDescent="0.2">
      <c r="I2915" s="158">
        <f t="shared" si="273"/>
        <v>7</v>
      </c>
      <c r="J2915" s="158" t="str">
        <f t="shared" si="274"/>
        <v>USD</v>
      </c>
      <c r="K2915" s="158" t="str">
        <f t="shared" si="275"/>
        <v>BRL</v>
      </c>
      <c r="L2915" s="158" t="str">
        <f t="shared" si="271"/>
        <v>USDBRL45740</v>
      </c>
      <c r="M2915" s="160">
        <f t="shared" si="276"/>
        <v>45740</v>
      </c>
      <c r="N2915" s="158">
        <v>0.92387287509238725</v>
      </c>
      <c r="O2915" s="158">
        <v>6.2313999999999998</v>
      </c>
      <c r="P2915" s="161">
        <f t="shared" si="272"/>
        <v>5.7569999999999997</v>
      </c>
    </row>
    <row r="2916" spans="9:16" x14ac:dyDescent="0.2">
      <c r="I2916" s="158">
        <f t="shared" si="273"/>
        <v>7</v>
      </c>
      <c r="J2916" s="158" t="str">
        <f t="shared" si="274"/>
        <v>USD</v>
      </c>
      <c r="K2916" s="158" t="str">
        <f t="shared" si="275"/>
        <v>BRL</v>
      </c>
      <c r="L2916" s="158" t="str">
        <f t="shared" si="271"/>
        <v>USDBRL45741</v>
      </c>
      <c r="M2916" s="160">
        <f t="shared" si="276"/>
        <v>45741</v>
      </c>
      <c r="N2916" s="158">
        <v>0.92378752886836024</v>
      </c>
      <c r="O2916" s="158">
        <v>6.2050999999999998</v>
      </c>
      <c r="P2916" s="161">
        <f t="shared" si="272"/>
        <v>5.7321999999999997</v>
      </c>
    </row>
    <row r="2917" spans="9:16" x14ac:dyDescent="0.2">
      <c r="I2917" s="158">
        <f t="shared" si="273"/>
        <v>7</v>
      </c>
      <c r="J2917" s="158" t="str">
        <f t="shared" si="274"/>
        <v>USD</v>
      </c>
      <c r="K2917" s="158" t="str">
        <f t="shared" si="275"/>
        <v>BRL</v>
      </c>
      <c r="L2917" s="158" t="str">
        <f t="shared" si="271"/>
        <v>USDBRL45742</v>
      </c>
      <c r="M2917" s="160">
        <f t="shared" si="276"/>
        <v>45742</v>
      </c>
      <c r="N2917" s="158">
        <v>0.9269558769002596</v>
      </c>
      <c r="O2917" s="158">
        <v>6.1769999999999996</v>
      </c>
      <c r="P2917" s="161">
        <f t="shared" si="272"/>
        <v>5.7257999999999996</v>
      </c>
    </row>
    <row r="2918" spans="9:16" x14ac:dyDescent="0.2">
      <c r="I2918" s="158">
        <f t="shared" si="273"/>
        <v>7</v>
      </c>
      <c r="J2918" s="158" t="str">
        <f t="shared" si="274"/>
        <v>USD</v>
      </c>
      <c r="K2918" s="158" t="str">
        <f t="shared" si="275"/>
        <v>BRL</v>
      </c>
      <c r="L2918" s="158" t="str">
        <f t="shared" si="271"/>
        <v>USDBRL45743</v>
      </c>
      <c r="M2918" s="160">
        <f t="shared" si="276"/>
        <v>45743</v>
      </c>
      <c r="N2918" s="158">
        <v>0.92721372276309688</v>
      </c>
      <c r="O2918" s="158">
        <v>6.2153999999999998</v>
      </c>
      <c r="P2918" s="161">
        <f t="shared" si="272"/>
        <v>5.7629999999999999</v>
      </c>
    </row>
    <row r="2919" spans="9:16" x14ac:dyDescent="0.2">
      <c r="I2919" s="158">
        <f t="shared" si="273"/>
        <v>7</v>
      </c>
      <c r="J2919" s="158" t="str">
        <f t="shared" si="274"/>
        <v>USD</v>
      </c>
      <c r="K2919" s="158" t="str">
        <f t="shared" si="275"/>
        <v>BRL</v>
      </c>
      <c r="L2919" s="158" t="str">
        <f t="shared" si="271"/>
        <v>USDBRL45744</v>
      </c>
      <c r="M2919" s="160">
        <f t="shared" si="276"/>
        <v>45744</v>
      </c>
      <c r="N2919" s="158">
        <v>0.92618319903676938</v>
      </c>
      <c r="O2919" s="158">
        <v>6.2252000000000001</v>
      </c>
      <c r="P2919" s="161">
        <f t="shared" si="272"/>
        <v>5.7656999999999998</v>
      </c>
    </row>
    <row r="2920" spans="9:16" x14ac:dyDescent="0.2">
      <c r="I2920" s="158">
        <f t="shared" si="273"/>
        <v>7</v>
      </c>
      <c r="J2920" s="158" t="str">
        <f t="shared" si="274"/>
        <v>USD</v>
      </c>
      <c r="K2920" s="158" t="str">
        <f t="shared" si="275"/>
        <v>BRL</v>
      </c>
      <c r="L2920" s="158" t="str">
        <f t="shared" si="271"/>
        <v>USDBRL45745</v>
      </c>
      <c r="M2920" s="160">
        <f t="shared" si="276"/>
        <v>45745</v>
      </c>
      <c r="N2920" s="158">
        <v>0.92618319903676938</v>
      </c>
      <c r="O2920" s="158">
        <v>6.2252000000000001</v>
      </c>
      <c r="P2920" s="161">
        <f t="shared" si="272"/>
        <v>5.7656999999999998</v>
      </c>
    </row>
    <row r="2921" spans="9:16" x14ac:dyDescent="0.2">
      <c r="I2921" s="158">
        <f>IF(M2920=$G$2,I2920+1,I2920)</f>
        <v>7</v>
      </c>
      <c r="J2921" s="158" t="str">
        <f t="shared" si="274"/>
        <v>USD</v>
      </c>
      <c r="K2921" s="158" t="str">
        <f t="shared" si="275"/>
        <v>BRL</v>
      </c>
      <c r="L2921" s="158" t="str">
        <f t="shared" si="271"/>
        <v>USDBRL45746</v>
      </c>
      <c r="M2921" s="160">
        <f t="shared" si="276"/>
        <v>45746</v>
      </c>
      <c r="N2921" s="158">
        <v>0.92618319903676938</v>
      </c>
      <c r="O2921" s="158">
        <v>6.2252000000000001</v>
      </c>
      <c r="P2921" s="161">
        <f t="shared" si="272"/>
        <v>5.7656999999999998</v>
      </c>
    </row>
    <row r="2922" spans="9:16" x14ac:dyDescent="0.2">
      <c r="I2922" s="158">
        <f t="shared" ref="I2922:I2985" si="277">IF(M2921=$G$2,I2921+1,I2921)</f>
        <v>7</v>
      </c>
      <c r="J2922" s="158" t="str">
        <f t="shared" si="274"/>
        <v>USD</v>
      </c>
      <c r="K2922" s="158" t="str">
        <f t="shared" si="275"/>
        <v>BRL</v>
      </c>
      <c r="L2922" s="158" t="str">
        <f t="shared" si="271"/>
        <v>USDBRL45747</v>
      </c>
      <c r="M2922" s="160">
        <f t="shared" si="276"/>
        <v>45747</v>
      </c>
      <c r="N2922" s="158">
        <v>0.92464170134073054</v>
      </c>
      <c r="O2922" s="158">
        <v>6.2507000000000001</v>
      </c>
      <c r="P2922" s="161">
        <f t="shared" si="272"/>
        <v>5.7797000000000001</v>
      </c>
    </row>
    <row r="2923" spans="9:16" x14ac:dyDescent="0.2">
      <c r="I2923" s="158">
        <f t="shared" si="277"/>
        <v>7</v>
      </c>
      <c r="J2923" s="158" t="str">
        <f t="shared" si="274"/>
        <v>USD</v>
      </c>
      <c r="K2923" s="158" t="str">
        <f t="shared" si="275"/>
        <v>BRL</v>
      </c>
      <c r="L2923" s="158" t="str">
        <f t="shared" si="271"/>
        <v>USDBRL45748</v>
      </c>
      <c r="M2923" s="160">
        <f t="shared" si="276"/>
        <v>45748</v>
      </c>
      <c r="N2923" s="158">
        <v>0.9269558769002596</v>
      </c>
      <c r="O2923" s="158">
        <v>6.1679000000000004</v>
      </c>
      <c r="P2923" s="161">
        <f t="shared" si="272"/>
        <v>5.7173999999999996</v>
      </c>
    </row>
    <row r="2924" spans="9:16" x14ac:dyDescent="0.2">
      <c r="I2924" s="158">
        <f t="shared" si="277"/>
        <v>7</v>
      </c>
      <c r="J2924" s="158" t="str">
        <f t="shared" si="274"/>
        <v>USD</v>
      </c>
      <c r="K2924" s="158" t="str">
        <f t="shared" si="275"/>
        <v>BRL</v>
      </c>
      <c r="L2924" s="158" t="str">
        <f t="shared" si="271"/>
        <v>USDBRL45749</v>
      </c>
      <c r="M2924" s="160">
        <f t="shared" si="276"/>
        <v>45749</v>
      </c>
      <c r="N2924" s="158">
        <v>0.9256687957048968</v>
      </c>
      <c r="O2924" s="158">
        <v>6.1212</v>
      </c>
      <c r="P2924" s="161">
        <f t="shared" si="272"/>
        <v>5.6661999999999999</v>
      </c>
    </row>
    <row r="2925" spans="9:16" x14ac:dyDescent="0.2">
      <c r="I2925" s="158">
        <f t="shared" si="277"/>
        <v>7</v>
      </c>
      <c r="J2925" s="158" t="str">
        <f t="shared" si="274"/>
        <v>USD</v>
      </c>
      <c r="K2925" s="158" t="str">
        <f t="shared" si="275"/>
        <v>BRL</v>
      </c>
      <c r="L2925" s="158" t="str">
        <f t="shared" si="271"/>
        <v>USDBRL45750</v>
      </c>
      <c r="M2925" s="160">
        <f t="shared" si="276"/>
        <v>45750</v>
      </c>
      <c r="N2925" s="158">
        <v>0.90114445345588901</v>
      </c>
      <c r="O2925" s="158">
        <v>6.2411000000000003</v>
      </c>
      <c r="P2925" s="161">
        <f t="shared" si="272"/>
        <v>5.6241000000000003</v>
      </c>
    </row>
    <row r="2926" spans="9:16" x14ac:dyDescent="0.2">
      <c r="I2926" s="158">
        <f t="shared" si="277"/>
        <v>7</v>
      </c>
      <c r="J2926" s="158" t="str">
        <f t="shared" si="274"/>
        <v>USD</v>
      </c>
      <c r="K2926" s="158" t="str">
        <f t="shared" si="275"/>
        <v>BRL</v>
      </c>
      <c r="L2926" s="158" t="str">
        <f t="shared" si="271"/>
        <v>USDBRL45751</v>
      </c>
      <c r="M2926" s="160">
        <f t="shared" si="276"/>
        <v>45751</v>
      </c>
      <c r="N2926" s="158">
        <v>0.90440444966989242</v>
      </c>
      <c r="O2926" s="158">
        <v>6.3407</v>
      </c>
      <c r="P2926" s="161">
        <f t="shared" si="272"/>
        <v>5.7346000000000004</v>
      </c>
    </row>
    <row r="2927" spans="9:16" x14ac:dyDescent="0.2">
      <c r="I2927" s="158">
        <f t="shared" si="277"/>
        <v>7</v>
      </c>
      <c r="J2927" s="158" t="str">
        <f t="shared" si="274"/>
        <v>USD</v>
      </c>
      <c r="K2927" s="158" t="str">
        <f t="shared" si="275"/>
        <v>BRL</v>
      </c>
      <c r="L2927" s="158" t="str">
        <f t="shared" si="271"/>
        <v>USDBRL45752</v>
      </c>
      <c r="M2927" s="160">
        <f t="shared" si="276"/>
        <v>45752</v>
      </c>
      <c r="N2927" s="158">
        <v>0.90440444966989242</v>
      </c>
      <c r="O2927" s="158">
        <v>6.3407</v>
      </c>
      <c r="P2927" s="161">
        <f t="shared" si="272"/>
        <v>5.7346000000000004</v>
      </c>
    </row>
    <row r="2928" spans="9:16" x14ac:dyDescent="0.2">
      <c r="I2928" s="158">
        <f t="shared" si="277"/>
        <v>7</v>
      </c>
      <c r="J2928" s="158" t="str">
        <f t="shared" si="274"/>
        <v>USD</v>
      </c>
      <c r="K2928" s="158" t="str">
        <f t="shared" si="275"/>
        <v>BRL</v>
      </c>
      <c r="L2928" s="158" t="str">
        <f t="shared" si="271"/>
        <v>USDBRL45753</v>
      </c>
      <c r="M2928" s="160">
        <f t="shared" si="276"/>
        <v>45753</v>
      </c>
      <c r="N2928" s="158">
        <v>0.90440444966989242</v>
      </c>
      <c r="O2928" s="158">
        <v>6.3407</v>
      </c>
      <c r="P2928" s="161">
        <f t="shared" si="272"/>
        <v>5.7346000000000004</v>
      </c>
    </row>
    <row r="2929" spans="9:16" x14ac:dyDescent="0.2">
      <c r="I2929" s="158">
        <f t="shared" si="277"/>
        <v>7</v>
      </c>
      <c r="J2929" s="158" t="str">
        <f t="shared" si="274"/>
        <v>USD</v>
      </c>
      <c r="K2929" s="158" t="str">
        <f t="shared" si="275"/>
        <v>BRL</v>
      </c>
      <c r="L2929" s="158" t="str">
        <f t="shared" si="271"/>
        <v>USDBRL45754</v>
      </c>
      <c r="M2929" s="160">
        <f t="shared" si="276"/>
        <v>45754</v>
      </c>
      <c r="N2929" s="158">
        <v>0.91182638825567608</v>
      </c>
      <c r="O2929" s="158">
        <v>6.4414999999999996</v>
      </c>
      <c r="P2929" s="161">
        <f t="shared" si="272"/>
        <v>5.8734999999999999</v>
      </c>
    </row>
    <row r="2930" spans="9:16" x14ac:dyDescent="0.2">
      <c r="I2930" s="158">
        <f t="shared" si="277"/>
        <v>7</v>
      </c>
      <c r="J2930" s="158" t="str">
        <f t="shared" si="274"/>
        <v>USD</v>
      </c>
      <c r="K2930" s="158" t="str">
        <f t="shared" si="275"/>
        <v>BRL</v>
      </c>
      <c r="L2930" s="158" t="str">
        <f t="shared" si="271"/>
        <v>USDBRL45755</v>
      </c>
      <c r="M2930" s="160">
        <f t="shared" si="276"/>
        <v>45755</v>
      </c>
      <c r="N2930" s="158">
        <v>0.91324200913242015</v>
      </c>
      <c r="O2930" s="158">
        <v>6.4211</v>
      </c>
      <c r="P2930" s="161">
        <f t="shared" si="272"/>
        <v>5.8639999999999999</v>
      </c>
    </row>
    <row r="2931" spans="9:16" x14ac:dyDescent="0.2">
      <c r="I2931" s="158">
        <f t="shared" si="277"/>
        <v>7</v>
      </c>
      <c r="J2931" s="158" t="str">
        <f t="shared" si="274"/>
        <v>USD</v>
      </c>
      <c r="K2931" s="158" t="str">
        <f t="shared" si="275"/>
        <v>BRL</v>
      </c>
      <c r="L2931" s="158" t="str">
        <f t="shared" si="271"/>
        <v>USDBRL45756</v>
      </c>
      <c r="M2931" s="160">
        <f t="shared" si="276"/>
        <v>45756</v>
      </c>
      <c r="N2931" s="158">
        <v>0.90538705296514255</v>
      </c>
      <c r="O2931" s="158">
        <v>6.6875</v>
      </c>
      <c r="P2931" s="161">
        <f t="shared" si="272"/>
        <v>6.0548000000000002</v>
      </c>
    </row>
    <row r="2932" spans="9:16" x14ac:dyDescent="0.2">
      <c r="I2932" s="158">
        <f t="shared" si="277"/>
        <v>7</v>
      </c>
      <c r="J2932" s="158" t="str">
        <f t="shared" si="274"/>
        <v>USD</v>
      </c>
      <c r="K2932" s="158" t="str">
        <f t="shared" si="275"/>
        <v>BRL</v>
      </c>
      <c r="L2932" s="158" t="str">
        <f t="shared" si="271"/>
        <v>USDBRL45757</v>
      </c>
      <c r="M2932" s="160">
        <f t="shared" si="276"/>
        <v>45757</v>
      </c>
      <c r="N2932" s="158">
        <v>0.90236419418877456</v>
      </c>
      <c r="O2932" s="158">
        <v>6.4886999999999997</v>
      </c>
      <c r="P2932" s="161">
        <f t="shared" si="272"/>
        <v>5.8552</v>
      </c>
    </row>
    <row r="2933" spans="9:16" x14ac:dyDescent="0.2">
      <c r="I2933" s="158">
        <f t="shared" si="277"/>
        <v>7</v>
      </c>
      <c r="J2933" s="158" t="str">
        <f t="shared" si="274"/>
        <v>USD</v>
      </c>
      <c r="K2933" s="158" t="str">
        <f t="shared" si="275"/>
        <v>BRL</v>
      </c>
      <c r="L2933" s="158" t="str">
        <f t="shared" si="271"/>
        <v>USDBRL45758</v>
      </c>
      <c r="M2933" s="160">
        <f t="shared" si="276"/>
        <v>45758</v>
      </c>
      <c r="N2933" s="158">
        <v>0.88136788295434509</v>
      </c>
      <c r="O2933" s="158">
        <v>6.6158999999999999</v>
      </c>
      <c r="P2933" s="161">
        <f t="shared" si="272"/>
        <v>5.8310000000000004</v>
      </c>
    </row>
    <row r="2934" spans="9:16" x14ac:dyDescent="0.2">
      <c r="I2934" s="158">
        <f t="shared" si="277"/>
        <v>7</v>
      </c>
      <c r="J2934" s="158" t="str">
        <f t="shared" si="274"/>
        <v>USD</v>
      </c>
      <c r="K2934" s="158" t="str">
        <f t="shared" si="275"/>
        <v>BRL</v>
      </c>
      <c r="L2934" s="158" t="str">
        <f t="shared" si="271"/>
        <v>USDBRL45759</v>
      </c>
      <c r="M2934" s="160">
        <f t="shared" si="276"/>
        <v>45759</v>
      </c>
      <c r="N2934" s="158">
        <v>0.88136788295434509</v>
      </c>
      <c r="O2934" s="158">
        <v>6.6158999999999999</v>
      </c>
      <c r="P2934" s="161">
        <f t="shared" si="272"/>
        <v>5.8310000000000004</v>
      </c>
    </row>
    <row r="2935" spans="9:16" x14ac:dyDescent="0.2">
      <c r="I2935" s="158">
        <f t="shared" si="277"/>
        <v>7</v>
      </c>
      <c r="J2935" s="158" t="str">
        <f t="shared" si="274"/>
        <v>USD</v>
      </c>
      <c r="K2935" s="158" t="str">
        <f t="shared" si="275"/>
        <v>BRL</v>
      </c>
      <c r="L2935" s="158" t="str">
        <f t="shared" si="271"/>
        <v>USDBRL45760</v>
      </c>
      <c r="M2935" s="160">
        <f t="shared" si="276"/>
        <v>45760</v>
      </c>
      <c r="N2935" s="158">
        <v>0.88136788295434509</v>
      </c>
      <c r="O2935" s="158">
        <v>6.6158999999999999</v>
      </c>
      <c r="P2935" s="161">
        <f t="shared" si="272"/>
        <v>5.8310000000000004</v>
      </c>
    </row>
    <row r="2936" spans="9:16" x14ac:dyDescent="0.2">
      <c r="I2936" s="158">
        <f t="shared" si="277"/>
        <v>7</v>
      </c>
      <c r="J2936" s="158" t="str">
        <f t="shared" si="274"/>
        <v>USD</v>
      </c>
      <c r="K2936" s="158" t="str">
        <f t="shared" si="275"/>
        <v>BRL</v>
      </c>
      <c r="L2936" s="158" t="str">
        <f t="shared" si="271"/>
        <v>USDBRL45761</v>
      </c>
      <c r="M2936" s="160">
        <f t="shared" si="276"/>
        <v>45761</v>
      </c>
      <c r="N2936" s="158">
        <v>0.878966335589347</v>
      </c>
      <c r="O2936" s="158">
        <v>6.6487999999999996</v>
      </c>
      <c r="P2936" s="161">
        <f t="shared" si="272"/>
        <v>5.8441000000000001</v>
      </c>
    </row>
    <row r="2937" spans="9:16" x14ac:dyDescent="0.2">
      <c r="I2937" s="158">
        <f t="shared" si="277"/>
        <v>7</v>
      </c>
      <c r="J2937" s="158" t="str">
        <f t="shared" si="274"/>
        <v>USD</v>
      </c>
      <c r="K2937" s="158" t="str">
        <f t="shared" si="275"/>
        <v>BRL</v>
      </c>
      <c r="L2937" s="158" t="str">
        <f t="shared" si="271"/>
        <v>USDBRL45762</v>
      </c>
      <c r="M2937" s="160">
        <f t="shared" si="276"/>
        <v>45762</v>
      </c>
      <c r="N2937" s="158">
        <v>0.8830801836806782</v>
      </c>
      <c r="O2937" s="158">
        <v>6.6207000000000003</v>
      </c>
      <c r="P2937" s="161">
        <f t="shared" si="272"/>
        <v>5.8465999999999996</v>
      </c>
    </row>
    <row r="2938" spans="9:16" x14ac:dyDescent="0.2">
      <c r="I2938" s="158">
        <f t="shared" si="277"/>
        <v>7</v>
      </c>
      <c r="J2938" s="158" t="str">
        <f t="shared" si="274"/>
        <v>USD</v>
      </c>
      <c r="K2938" s="158" t="str">
        <f t="shared" si="275"/>
        <v>BRL</v>
      </c>
      <c r="L2938" s="158" t="str">
        <f t="shared" si="271"/>
        <v>USDBRL45763</v>
      </c>
      <c r="M2938" s="160">
        <f t="shared" si="276"/>
        <v>45763</v>
      </c>
      <c r="N2938" s="158">
        <v>0.8806693086745927</v>
      </c>
      <c r="O2938" s="158">
        <v>6.6670999999999996</v>
      </c>
      <c r="P2938" s="161">
        <f t="shared" si="272"/>
        <v>5.8715000000000002</v>
      </c>
    </row>
    <row r="2939" spans="9:16" x14ac:dyDescent="0.2">
      <c r="I2939" s="158">
        <f t="shared" si="277"/>
        <v>7</v>
      </c>
      <c r="J2939" s="158" t="str">
        <f t="shared" si="274"/>
        <v>USD</v>
      </c>
      <c r="K2939" s="158" t="str">
        <f t="shared" si="275"/>
        <v>BRL</v>
      </c>
      <c r="L2939" s="158" t="str">
        <f t="shared" si="271"/>
        <v>USDBRL45764</v>
      </c>
      <c r="M2939" s="160">
        <f t="shared" si="276"/>
        <v>45764</v>
      </c>
      <c r="N2939" s="158">
        <v>0.88028169014084512</v>
      </c>
      <c r="O2939" s="158">
        <v>6.681</v>
      </c>
      <c r="P2939" s="161">
        <f t="shared" si="272"/>
        <v>5.8811999999999998</v>
      </c>
    </row>
    <row r="2940" spans="9:16" x14ac:dyDescent="0.2">
      <c r="I2940" s="158">
        <f t="shared" si="277"/>
        <v>7</v>
      </c>
      <c r="J2940" s="158" t="str">
        <f t="shared" si="274"/>
        <v>USD</v>
      </c>
      <c r="K2940" s="158" t="str">
        <f t="shared" si="275"/>
        <v>BRL</v>
      </c>
      <c r="L2940" s="158" t="str">
        <f t="shared" si="271"/>
        <v>USDBRL45765</v>
      </c>
      <c r="M2940" s="160">
        <f t="shared" si="276"/>
        <v>45765</v>
      </c>
      <c r="N2940" s="158">
        <v>0.88028169014084512</v>
      </c>
      <c r="O2940" s="158">
        <v>6.681</v>
      </c>
      <c r="P2940" s="161">
        <f t="shared" si="272"/>
        <v>5.8811999999999998</v>
      </c>
    </row>
    <row r="2941" spans="9:16" x14ac:dyDescent="0.2">
      <c r="I2941" s="158">
        <f t="shared" si="277"/>
        <v>7</v>
      </c>
      <c r="J2941" s="158" t="str">
        <f t="shared" si="274"/>
        <v>USD</v>
      </c>
      <c r="K2941" s="158" t="str">
        <f t="shared" si="275"/>
        <v>BRL</v>
      </c>
      <c r="L2941" s="158" t="str">
        <f t="shared" si="271"/>
        <v>USDBRL45766</v>
      </c>
      <c r="M2941" s="160">
        <f t="shared" si="276"/>
        <v>45766</v>
      </c>
      <c r="N2941" s="158">
        <v>0.88028169014084512</v>
      </c>
      <c r="O2941" s="158">
        <v>6.681</v>
      </c>
      <c r="P2941" s="161">
        <f t="shared" si="272"/>
        <v>5.8811999999999998</v>
      </c>
    </row>
    <row r="2942" spans="9:16" x14ac:dyDescent="0.2">
      <c r="I2942" s="158">
        <f t="shared" si="277"/>
        <v>7</v>
      </c>
      <c r="J2942" s="158" t="str">
        <f t="shared" si="274"/>
        <v>USD</v>
      </c>
      <c r="K2942" s="158" t="str">
        <f t="shared" si="275"/>
        <v>BRL</v>
      </c>
      <c r="L2942" s="158" t="str">
        <f t="shared" si="271"/>
        <v>USDBRL45767</v>
      </c>
      <c r="M2942" s="160">
        <f t="shared" si="276"/>
        <v>45767</v>
      </c>
      <c r="N2942" s="158">
        <v>0.88028169014084512</v>
      </c>
      <c r="O2942" s="158">
        <v>6.681</v>
      </c>
      <c r="P2942" s="161">
        <f t="shared" si="272"/>
        <v>5.8811999999999998</v>
      </c>
    </row>
    <row r="2943" spans="9:16" x14ac:dyDescent="0.2">
      <c r="I2943" s="158">
        <f t="shared" si="277"/>
        <v>7</v>
      </c>
      <c r="J2943" s="158" t="str">
        <f t="shared" si="274"/>
        <v>USD</v>
      </c>
      <c r="K2943" s="158" t="str">
        <f t="shared" si="275"/>
        <v>BRL</v>
      </c>
      <c r="L2943" s="158" t="str">
        <f t="shared" si="271"/>
        <v>USDBRL45768</v>
      </c>
      <c r="M2943" s="160">
        <f t="shared" si="276"/>
        <v>45768</v>
      </c>
      <c r="N2943" s="158">
        <v>0.88028169014084512</v>
      </c>
      <c r="O2943" s="158">
        <v>6.681</v>
      </c>
      <c r="P2943" s="161">
        <f t="shared" si="272"/>
        <v>5.8811999999999998</v>
      </c>
    </row>
    <row r="2944" spans="9:16" x14ac:dyDescent="0.2">
      <c r="I2944" s="158">
        <f t="shared" si="277"/>
        <v>7</v>
      </c>
      <c r="J2944" s="158" t="str">
        <f t="shared" si="274"/>
        <v>USD</v>
      </c>
      <c r="K2944" s="158" t="str">
        <f t="shared" si="275"/>
        <v>BRL</v>
      </c>
      <c r="L2944" s="158" t="str">
        <f t="shared" si="271"/>
        <v>USDBRL45769</v>
      </c>
      <c r="M2944" s="160">
        <f t="shared" si="276"/>
        <v>45769</v>
      </c>
      <c r="N2944" s="158">
        <v>0.87138375740676199</v>
      </c>
      <c r="O2944" s="158">
        <v>6.6516000000000002</v>
      </c>
      <c r="P2944" s="161">
        <f t="shared" si="272"/>
        <v>5.7961</v>
      </c>
    </row>
    <row r="2945" spans="9:16" x14ac:dyDescent="0.2">
      <c r="I2945" s="158">
        <f t="shared" si="277"/>
        <v>7</v>
      </c>
      <c r="J2945" s="158" t="str">
        <f t="shared" si="274"/>
        <v>USD</v>
      </c>
      <c r="K2945" s="158" t="str">
        <f t="shared" si="275"/>
        <v>BRL</v>
      </c>
      <c r="L2945" s="158" t="str">
        <f t="shared" si="271"/>
        <v>USDBRL45770</v>
      </c>
      <c r="M2945" s="160">
        <f t="shared" si="276"/>
        <v>45770</v>
      </c>
      <c r="N2945" s="158">
        <v>0.8760402978537013</v>
      </c>
      <c r="O2945" s="158">
        <v>6.5126999999999997</v>
      </c>
      <c r="P2945" s="161">
        <f t="shared" si="272"/>
        <v>5.7054</v>
      </c>
    </row>
    <row r="2946" spans="9:16" x14ac:dyDescent="0.2">
      <c r="I2946" s="158">
        <f t="shared" si="277"/>
        <v>7</v>
      </c>
      <c r="J2946" s="158" t="str">
        <f t="shared" si="274"/>
        <v>USD</v>
      </c>
      <c r="K2946" s="158" t="str">
        <f t="shared" si="275"/>
        <v>BRL</v>
      </c>
      <c r="L2946" s="158" t="str">
        <f t="shared" si="271"/>
        <v>USDBRL45771</v>
      </c>
      <c r="M2946" s="160">
        <f t="shared" si="276"/>
        <v>45771</v>
      </c>
      <c r="N2946" s="158">
        <v>0.8790436005625879</v>
      </c>
      <c r="O2946" s="158">
        <v>6.4678000000000004</v>
      </c>
      <c r="P2946" s="161">
        <f t="shared" si="272"/>
        <v>5.6855000000000002</v>
      </c>
    </row>
    <row r="2947" spans="9:16" x14ac:dyDescent="0.2">
      <c r="I2947" s="158">
        <f t="shared" si="277"/>
        <v>7</v>
      </c>
      <c r="J2947" s="158" t="str">
        <f t="shared" si="274"/>
        <v>USD</v>
      </c>
      <c r="K2947" s="158" t="str">
        <f t="shared" si="275"/>
        <v>BRL</v>
      </c>
      <c r="L2947" s="158" t="str">
        <f t="shared" ref="L2947:L3010" si="278">J2947&amp;K2947&amp;M2947</f>
        <v>USDBRL45772</v>
      </c>
      <c r="M2947" s="160">
        <f t="shared" si="276"/>
        <v>45772</v>
      </c>
      <c r="N2947" s="158">
        <v>0.88051422030465798</v>
      </c>
      <c r="O2947" s="158">
        <v>6.4565999999999999</v>
      </c>
      <c r="P2947" s="161">
        <f t="shared" ref="P2947:P3010" si="279">ROUND(N2947*O2947,4)</f>
        <v>5.6851000000000003</v>
      </c>
    </row>
    <row r="2948" spans="9:16" x14ac:dyDescent="0.2">
      <c r="I2948" s="158">
        <f t="shared" si="277"/>
        <v>7</v>
      </c>
      <c r="J2948" s="158" t="str">
        <f t="shared" ref="J2948:J3011" si="280">VLOOKUP($I2948,$A:$C,2,FALSE)</f>
        <v>USD</v>
      </c>
      <c r="K2948" s="158" t="str">
        <f t="shared" ref="K2948:K3011" si="281">VLOOKUP($I2948,$A:$C,3,FALSE)</f>
        <v>BRL</v>
      </c>
      <c r="L2948" s="158" t="str">
        <f t="shared" si="278"/>
        <v>USDBRL45773</v>
      </c>
      <c r="M2948" s="160">
        <f t="shared" ref="M2948:M3011" si="282">IF(I2948=I2947,M2947+1,$G$1)</f>
        <v>45773</v>
      </c>
      <c r="N2948" s="158">
        <v>0.88051422030465798</v>
      </c>
      <c r="O2948" s="158">
        <v>6.4565999999999999</v>
      </c>
      <c r="P2948" s="161">
        <f t="shared" si="279"/>
        <v>5.6851000000000003</v>
      </c>
    </row>
    <row r="2949" spans="9:16" x14ac:dyDescent="0.2">
      <c r="I2949" s="158">
        <f t="shared" si="277"/>
        <v>7</v>
      </c>
      <c r="J2949" s="158" t="str">
        <f t="shared" si="280"/>
        <v>USD</v>
      </c>
      <c r="K2949" s="158" t="str">
        <f t="shared" si="281"/>
        <v>BRL</v>
      </c>
      <c r="L2949" s="158" t="str">
        <f t="shared" si="278"/>
        <v>USDBRL45774</v>
      </c>
      <c r="M2949" s="160">
        <f t="shared" si="282"/>
        <v>45774</v>
      </c>
      <c r="N2949" s="158">
        <v>0.88051422030465798</v>
      </c>
      <c r="O2949" s="158">
        <v>6.4565999999999999</v>
      </c>
      <c r="P2949" s="161">
        <f t="shared" si="279"/>
        <v>5.6851000000000003</v>
      </c>
    </row>
    <row r="2950" spans="9:16" x14ac:dyDescent="0.2">
      <c r="I2950" s="158">
        <f t="shared" si="277"/>
        <v>7</v>
      </c>
      <c r="J2950" s="158" t="str">
        <f t="shared" si="280"/>
        <v>USD</v>
      </c>
      <c r="K2950" s="158" t="str">
        <f t="shared" si="281"/>
        <v>BRL</v>
      </c>
      <c r="L2950" s="158" t="str">
        <f t="shared" si="278"/>
        <v>USDBRL45775</v>
      </c>
      <c r="M2950" s="160">
        <f t="shared" si="282"/>
        <v>45775</v>
      </c>
      <c r="N2950" s="158">
        <v>0.88043669660151447</v>
      </c>
      <c r="O2950" s="158">
        <v>6.4691000000000001</v>
      </c>
      <c r="P2950" s="161">
        <f t="shared" si="279"/>
        <v>5.6955999999999998</v>
      </c>
    </row>
    <row r="2951" spans="9:16" x14ac:dyDescent="0.2">
      <c r="I2951" s="158">
        <f t="shared" si="277"/>
        <v>7</v>
      </c>
      <c r="J2951" s="158" t="str">
        <f t="shared" si="280"/>
        <v>USD</v>
      </c>
      <c r="K2951" s="158" t="str">
        <f t="shared" si="281"/>
        <v>BRL</v>
      </c>
      <c r="L2951" s="158" t="str">
        <f t="shared" si="278"/>
        <v>USDBRL45776</v>
      </c>
      <c r="M2951" s="160">
        <f t="shared" si="282"/>
        <v>45776</v>
      </c>
      <c r="N2951" s="158">
        <v>0.8792754770069463</v>
      </c>
      <c r="O2951" s="158">
        <v>6.4325999999999999</v>
      </c>
      <c r="P2951" s="161">
        <f t="shared" si="279"/>
        <v>5.6559999999999997</v>
      </c>
    </row>
    <row r="2952" spans="9:16" x14ac:dyDescent="0.2">
      <c r="I2952" s="158">
        <f t="shared" si="277"/>
        <v>7</v>
      </c>
      <c r="J2952" s="158" t="str">
        <f t="shared" si="280"/>
        <v>USD</v>
      </c>
      <c r="K2952" s="158" t="str">
        <f t="shared" si="281"/>
        <v>BRL</v>
      </c>
      <c r="L2952" s="158" t="str">
        <f t="shared" si="278"/>
        <v>USDBRL45777</v>
      </c>
      <c r="M2952" s="160">
        <f t="shared" si="282"/>
        <v>45777</v>
      </c>
      <c r="N2952" s="158">
        <v>0.8792754770069463</v>
      </c>
      <c r="O2952" s="158">
        <v>6.3838999999999997</v>
      </c>
      <c r="P2952" s="161">
        <f t="shared" si="279"/>
        <v>5.6132</v>
      </c>
    </row>
    <row r="2953" spans="9:16" x14ac:dyDescent="0.2">
      <c r="I2953" s="158">
        <f t="shared" si="277"/>
        <v>7</v>
      </c>
      <c r="J2953" s="158" t="str">
        <f t="shared" si="280"/>
        <v>USD</v>
      </c>
      <c r="K2953" s="158" t="str">
        <f t="shared" si="281"/>
        <v>BRL</v>
      </c>
      <c r="L2953" s="158" t="str">
        <f t="shared" si="278"/>
        <v>USDBRL45778</v>
      </c>
      <c r="M2953" s="160">
        <f t="shared" si="282"/>
        <v>45778</v>
      </c>
      <c r="N2953" s="158">
        <v>0.8792754770069463</v>
      </c>
      <c r="O2953" s="158">
        <v>6.3838999999999997</v>
      </c>
      <c r="P2953" s="161">
        <f t="shared" si="279"/>
        <v>5.6132</v>
      </c>
    </row>
    <row r="2954" spans="9:16" x14ac:dyDescent="0.2">
      <c r="I2954" s="158">
        <f t="shared" si="277"/>
        <v>7</v>
      </c>
      <c r="J2954" s="158" t="str">
        <f t="shared" si="280"/>
        <v>USD</v>
      </c>
      <c r="K2954" s="158" t="str">
        <f t="shared" si="281"/>
        <v>BRL</v>
      </c>
      <c r="L2954" s="158" t="str">
        <f t="shared" si="278"/>
        <v>USDBRL45779</v>
      </c>
      <c r="M2954" s="160">
        <f t="shared" si="282"/>
        <v>45779</v>
      </c>
      <c r="N2954" s="158">
        <v>0.88160098739310577</v>
      </c>
      <c r="O2954" s="158">
        <v>6.4264000000000001</v>
      </c>
      <c r="P2954" s="161">
        <f t="shared" si="279"/>
        <v>5.6654999999999998</v>
      </c>
    </row>
    <row r="2955" spans="9:16" x14ac:dyDescent="0.2">
      <c r="I2955" s="158">
        <f t="shared" si="277"/>
        <v>7</v>
      </c>
      <c r="J2955" s="158" t="str">
        <f t="shared" si="280"/>
        <v>USD</v>
      </c>
      <c r="K2955" s="158" t="str">
        <f t="shared" si="281"/>
        <v>BRL</v>
      </c>
      <c r="L2955" s="158" t="str">
        <f t="shared" si="278"/>
        <v>USDBRL45780</v>
      </c>
      <c r="M2955" s="160">
        <f t="shared" si="282"/>
        <v>45780</v>
      </c>
      <c r="N2955" s="158">
        <v>0.88160098739310577</v>
      </c>
      <c r="O2955" s="158">
        <v>6.4264000000000001</v>
      </c>
      <c r="P2955" s="161">
        <f t="shared" si="279"/>
        <v>5.6654999999999998</v>
      </c>
    </row>
    <row r="2956" spans="9:16" x14ac:dyDescent="0.2">
      <c r="I2956" s="158">
        <f t="shared" si="277"/>
        <v>7</v>
      </c>
      <c r="J2956" s="158" t="str">
        <f t="shared" si="280"/>
        <v>USD</v>
      </c>
      <c r="K2956" s="158" t="str">
        <f t="shared" si="281"/>
        <v>BRL</v>
      </c>
      <c r="L2956" s="158" t="str">
        <f t="shared" si="278"/>
        <v>USDBRL45781</v>
      </c>
      <c r="M2956" s="160">
        <f t="shared" si="282"/>
        <v>45781</v>
      </c>
      <c r="N2956" s="158">
        <v>0.88160098739310577</v>
      </c>
      <c r="O2956" s="158">
        <v>6.4264000000000001</v>
      </c>
      <c r="P2956" s="161">
        <f t="shared" si="279"/>
        <v>5.6654999999999998</v>
      </c>
    </row>
    <row r="2957" spans="9:16" x14ac:dyDescent="0.2">
      <c r="I2957" s="158">
        <f t="shared" si="277"/>
        <v>7</v>
      </c>
      <c r="J2957" s="158" t="str">
        <f t="shared" si="280"/>
        <v>USD</v>
      </c>
      <c r="K2957" s="158" t="str">
        <f t="shared" si="281"/>
        <v>BRL</v>
      </c>
      <c r="L2957" s="158" t="str">
        <f t="shared" si="278"/>
        <v>USDBRL45782</v>
      </c>
      <c r="M2957" s="160">
        <f t="shared" si="282"/>
        <v>45782</v>
      </c>
      <c r="N2957" s="158">
        <v>0.88160098739310577</v>
      </c>
      <c r="O2957" s="158">
        <v>6.4019000000000004</v>
      </c>
      <c r="P2957" s="161">
        <f t="shared" si="279"/>
        <v>5.6439000000000004</v>
      </c>
    </row>
    <row r="2958" spans="9:16" x14ac:dyDescent="0.2">
      <c r="I2958" s="158">
        <f t="shared" si="277"/>
        <v>7</v>
      </c>
      <c r="J2958" s="158" t="str">
        <f t="shared" si="280"/>
        <v>USD</v>
      </c>
      <c r="K2958" s="158" t="str">
        <f t="shared" si="281"/>
        <v>BRL</v>
      </c>
      <c r="L2958" s="158" t="str">
        <f t="shared" si="278"/>
        <v>USDBRL45783</v>
      </c>
      <c r="M2958" s="160">
        <f t="shared" si="282"/>
        <v>45783</v>
      </c>
      <c r="N2958" s="158">
        <v>0.88300220750551872</v>
      </c>
      <c r="O2958" s="158">
        <v>6.4538000000000002</v>
      </c>
      <c r="P2958" s="161">
        <f t="shared" si="279"/>
        <v>5.6986999999999997</v>
      </c>
    </row>
    <row r="2959" spans="9:16" x14ac:dyDescent="0.2">
      <c r="I2959" s="158">
        <f t="shared" si="277"/>
        <v>7</v>
      </c>
      <c r="J2959" s="158" t="str">
        <f t="shared" si="280"/>
        <v>USD</v>
      </c>
      <c r="K2959" s="158" t="str">
        <f t="shared" si="281"/>
        <v>BRL</v>
      </c>
      <c r="L2959" s="158" t="str">
        <f t="shared" si="278"/>
        <v>USDBRL45784</v>
      </c>
      <c r="M2959" s="160">
        <f t="shared" si="282"/>
        <v>45784</v>
      </c>
      <c r="N2959" s="158">
        <v>0.88028169014084512</v>
      </c>
      <c r="O2959" s="158">
        <v>6.4763000000000002</v>
      </c>
      <c r="P2959" s="161">
        <f t="shared" si="279"/>
        <v>5.7009999999999996</v>
      </c>
    </row>
    <row r="2960" spans="9:16" x14ac:dyDescent="0.2">
      <c r="I2960" s="158">
        <f t="shared" si="277"/>
        <v>7</v>
      </c>
      <c r="J2960" s="158" t="str">
        <f t="shared" si="280"/>
        <v>USD</v>
      </c>
      <c r="K2960" s="158" t="str">
        <f t="shared" si="281"/>
        <v>BRL</v>
      </c>
      <c r="L2960" s="158" t="str">
        <f t="shared" si="278"/>
        <v>USDBRL45785</v>
      </c>
      <c r="M2960" s="160">
        <f t="shared" si="282"/>
        <v>45785</v>
      </c>
      <c r="N2960" s="158">
        <v>0.88519075860848018</v>
      </c>
      <c r="O2960" s="158">
        <v>6.4915000000000003</v>
      </c>
      <c r="P2960" s="161">
        <f t="shared" si="279"/>
        <v>5.7462</v>
      </c>
    </row>
    <row r="2961" spans="9:16" x14ac:dyDescent="0.2">
      <c r="I2961" s="158">
        <f t="shared" si="277"/>
        <v>7</v>
      </c>
      <c r="J2961" s="158" t="str">
        <f t="shared" si="280"/>
        <v>USD</v>
      </c>
      <c r="K2961" s="158" t="str">
        <f t="shared" si="281"/>
        <v>BRL</v>
      </c>
      <c r="L2961" s="158" t="str">
        <f t="shared" si="278"/>
        <v>USDBRL45786</v>
      </c>
      <c r="M2961" s="160">
        <f t="shared" si="282"/>
        <v>45786</v>
      </c>
      <c r="N2961" s="158">
        <v>0.88873089228581592</v>
      </c>
      <c r="O2961" s="158">
        <v>6.3647</v>
      </c>
      <c r="P2961" s="161">
        <f t="shared" si="279"/>
        <v>5.6565000000000003</v>
      </c>
    </row>
    <row r="2962" spans="9:16" x14ac:dyDescent="0.2">
      <c r="I2962" s="158">
        <f t="shared" si="277"/>
        <v>7</v>
      </c>
      <c r="J2962" s="158" t="str">
        <f t="shared" si="280"/>
        <v>USD</v>
      </c>
      <c r="K2962" s="158" t="str">
        <f t="shared" si="281"/>
        <v>BRL</v>
      </c>
      <c r="L2962" s="158" t="str">
        <f t="shared" si="278"/>
        <v>USDBRL45787</v>
      </c>
      <c r="M2962" s="160">
        <f t="shared" si="282"/>
        <v>45787</v>
      </c>
      <c r="N2962" s="158">
        <v>0.88873089228581592</v>
      </c>
      <c r="O2962" s="158">
        <v>6.3647</v>
      </c>
      <c r="P2962" s="161">
        <f t="shared" si="279"/>
        <v>5.6565000000000003</v>
      </c>
    </row>
    <row r="2963" spans="9:16" x14ac:dyDescent="0.2">
      <c r="I2963" s="158">
        <f t="shared" si="277"/>
        <v>7</v>
      </c>
      <c r="J2963" s="158" t="str">
        <f t="shared" si="280"/>
        <v>USD</v>
      </c>
      <c r="K2963" s="158" t="str">
        <f t="shared" si="281"/>
        <v>BRL</v>
      </c>
      <c r="L2963" s="158" t="str">
        <f t="shared" si="278"/>
        <v>USDBRL45788</v>
      </c>
      <c r="M2963" s="160">
        <f t="shared" si="282"/>
        <v>45788</v>
      </c>
      <c r="N2963" s="158">
        <v>0.88873089228581592</v>
      </c>
      <c r="O2963" s="158">
        <v>6.3647</v>
      </c>
      <c r="P2963" s="161">
        <f t="shared" si="279"/>
        <v>5.6565000000000003</v>
      </c>
    </row>
    <row r="2964" spans="9:16" x14ac:dyDescent="0.2">
      <c r="I2964" s="158">
        <f t="shared" si="277"/>
        <v>7</v>
      </c>
      <c r="J2964" s="158" t="str">
        <f t="shared" si="280"/>
        <v>USD</v>
      </c>
      <c r="K2964" s="158" t="str">
        <f t="shared" si="281"/>
        <v>BRL</v>
      </c>
      <c r="L2964" s="158" t="str">
        <f t="shared" si="278"/>
        <v>USDBRL45789</v>
      </c>
      <c r="M2964" s="160">
        <f t="shared" si="282"/>
        <v>45789</v>
      </c>
      <c r="N2964" s="158">
        <v>0.90041419052764271</v>
      </c>
      <c r="O2964" s="158">
        <v>6.3002000000000002</v>
      </c>
      <c r="P2964" s="161">
        <f t="shared" si="279"/>
        <v>5.6727999999999996</v>
      </c>
    </row>
    <row r="2965" spans="9:16" x14ac:dyDescent="0.2">
      <c r="I2965" s="158">
        <f t="shared" si="277"/>
        <v>7</v>
      </c>
      <c r="J2965" s="158" t="str">
        <f t="shared" si="280"/>
        <v>USD</v>
      </c>
      <c r="K2965" s="158" t="str">
        <f t="shared" si="281"/>
        <v>BRL</v>
      </c>
      <c r="L2965" s="158" t="str">
        <f t="shared" si="278"/>
        <v>USDBRL45790</v>
      </c>
      <c r="M2965" s="160">
        <f t="shared" si="282"/>
        <v>45790</v>
      </c>
      <c r="N2965" s="158">
        <v>0.89992800575953924</v>
      </c>
      <c r="O2965" s="158">
        <v>6.2949999999999999</v>
      </c>
      <c r="P2965" s="161">
        <f t="shared" si="279"/>
        <v>5.665</v>
      </c>
    </row>
    <row r="2966" spans="9:16" x14ac:dyDescent="0.2">
      <c r="I2966" s="158">
        <f t="shared" si="277"/>
        <v>7</v>
      </c>
      <c r="J2966" s="158" t="str">
        <f t="shared" si="280"/>
        <v>USD</v>
      </c>
      <c r="K2966" s="158" t="str">
        <f t="shared" si="281"/>
        <v>BRL</v>
      </c>
      <c r="L2966" s="158" t="str">
        <f t="shared" si="278"/>
        <v>USDBRL45791</v>
      </c>
      <c r="M2966" s="160">
        <f t="shared" si="282"/>
        <v>45791</v>
      </c>
      <c r="N2966" s="158">
        <v>0.89174246477617269</v>
      </c>
      <c r="O2966" s="158">
        <v>6.2927</v>
      </c>
      <c r="P2966" s="161">
        <f t="shared" si="279"/>
        <v>5.6115000000000004</v>
      </c>
    </row>
    <row r="2967" spans="9:16" x14ac:dyDescent="0.2">
      <c r="I2967" s="158">
        <f t="shared" si="277"/>
        <v>7</v>
      </c>
      <c r="J2967" s="158" t="str">
        <f t="shared" si="280"/>
        <v>USD</v>
      </c>
      <c r="K2967" s="158" t="str">
        <f t="shared" si="281"/>
        <v>BRL</v>
      </c>
      <c r="L2967" s="158" t="str">
        <f t="shared" si="278"/>
        <v>USDBRL45792</v>
      </c>
      <c r="M2967" s="160">
        <f t="shared" si="282"/>
        <v>45792</v>
      </c>
      <c r="N2967" s="158">
        <v>0.89405453732677687</v>
      </c>
      <c r="O2967" s="158">
        <v>6.2953999999999999</v>
      </c>
      <c r="P2967" s="161">
        <f t="shared" si="279"/>
        <v>5.6284000000000001</v>
      </c>
    </row>
    <row r="2968" spans="9:16" x14ac:dyDescent="0.2">
      <c r="I2968" s="158">
        <f t="shared" si="277"/>
        <v>7</v>
      </c>
      <c r="J2968" s="158" t="str">
        <f t="shared" si="280"/>
        <v>USD</v>
      </c>
      <c r="K2968" s="158" t="str">
        <f t="shared" si="281"/>
        <v>BRL</v>
      </c>
      <c r="L2968" s="158" t="str">
        <f t="shared" si="278"/>
        <v>USDBRL45793</v>
      </c>
      <c r="M2968" s="160">
        <f t="shared" si="282"/>
        <v>45793</v>
      </c>
      <c r="N2968" s="158">
        <v>0.89333571556190816</v>
      </c>
      <c r="O2968" s="158">
        <v>6.3650000000000002</v>
      </c>
      <c r="P2968" s="161">
        <f t="shared" si="279"/>
        <v>5.6860999999999997</v>
      </c>
    </row>
    <row r="2969" spans="9:16" x14ac:dyDescent="0.2">
      <c r="I2969" s="158">
        <f t="shared" si="277"/>
        <v>7</v>
      </c>
      <c r="J2969" s="158" t="str">
        <f t="shared" si="280"/>
        <v>USD</v>
      </c>
      <c r="K2969" s="158" t="str">
        <f t="shared" si="281"/>
        <v>BRL</v>
      </c>
      <c r="L2969" s="158" t="str">
        <f t="shared" si="278"/>
        <v>USDBRL45794</v>
      </c>
      <c r="M2969" s="160">
        <f t="shared" si="282"/>
        <v>45794</v>
      </c>
      <c r="N2969" s="158">
        <v>0.89333571556190816</v>
      </c>
      <c r="O2969" s="158">
        <v>6.3650000000000002</v>
      </c>
      <c r="P2969" s="161">
        <f t="shared" si="279"/>
        <v>5.6860999999999997</v>
      </c>
    </row>
    <row r="2970" spans="9:16" x14ac:dyDescent="0.2">
      <c r="I2970" s="158">
        <f t="shared" si="277"/>
        <v>7</v>
      </c>
      <c r="J2970" s="158" t="str">
        <f t="shared" si="280"/>
        <v>USD</v>
      </c>
      <c r="K2970" s="158" t="str">
        <f t="shared" si="281"/>
        <v>BRL</v>
      </c>
      <c r="L2970" s="158" t="str">
        <f t="shared" si="278"/>
        <v>USDBRL45795</v>
      </c>
      <c r="M2970" s="160">
        <f t="shared" si="282"/>
        <v>45795</v>
      </c>
      <c r="N2970" s="158">
        <v>0.89333571556190816</v>
      </c>
      <c r="O2970" s="158">
        <v>6.3650000000000002</v>
      </c>
      <c r="P2970" s="161">
        <f t="shared" si="279"/>
        <v>5.6860999999999997</v>
      </c>
    </row>
    <row r="2971" spans="9:16" x14ac:dyDescent="0.2">
      <c r="I2971" s="158">
        <f t="shared" si="277"/>
        <v>7</v>
      </c>
      <c r="J2971" s="158" t="str">
        <f t="shared" si="280"/>
        <v>USD</v>
      </c>
      <c r="K2971" s="158" t="str">
        <f t="shared" si="281"/>
        <v>BRL</v>
      </c>
      <c r="L2971" s="158" t="str">
        <f t="shared" si="278"/>
        <v>USDBRL45796</v>
      </c>
      <c r="M2971" s="160">
        <f t="shared" si="282"/>
        <v>45796</v>
      </c>
      <c r="N2971" s="158">
        <v>0.88794175102113293</v>
      </c>
      <c r="O2971" s="158">
        <v>6.3853</v>
      </c>
      <c r="P2971" s="161">
        <f t="shared" si="279"/>
        <v>5.6698000000000004</v>
      </c>
    </row>
    <row r="2972" spans="9:16" x14ac:dyDescent="0.2">
      <c r="I2972" s="158">
        <f t="shared" si="277"/>
        <v>7</v>
      </c>
      <c r="J2972" s="158" t="str">
        <f t="shared" si="280"/>
        <v>USD</v>
      </c>
      <c r="K2972" s="158" t="str">
        <f t="shared" si="281"/>
        <v>BRL</v>
      </c>
      <c r="L2972" s="158" t="str">
        <f t="shared" si="278"/>
        <v>USDBRL45797</v>
      </c>
      <c r="M2972" s="160">
        <f t="shared" si="282"/>
        <v>45797</v>
      </c>
      <c r="N2972" s="158">
        <v>0.88960056934436427</v>
      </c>
      <c r="O2972" s="158">
        <v>6.3444000000000003</v>
      </c>
      <c r="P2972" s="161">
        <f t="shared" si="279"/>
        <v>5.6440000000000001</v>
      </c>
    </row>
    <row r="2973" spans="9:16" x14ac:dyDescent="0.2">
      <c r="I2973" s="158">
        <f t="shared" si="277"/>
        <v>7</v>
      </c>
      <c r="J2973" s="158" t="str">
        <f t="shared" si="280"/>
        <v>USD</v>
      </c>
      <c r="K2973" s="158" t="str">
        <f t="shared" si="281"/>
        <v>BRL</v>
      </c>
      <c r="L2973" s="158" t="str">
        <f t="shared" si="278"/>
        <v>USDBRL45798</v>
      </c>
      <c r="M2973" s="160">
        <f t="shared" si="282"/>
        <v>45798</v>
      </c>
      <c r="N2973" s="158">
        <v>0.88331419485911133</v>
      </c>
      <c r="O2973" s="158">
        <v>6.4189999999999996</v>
      </c>
      <c r="P2973" s="161">
        <f t="shared" si="279"/>
        <v>5.67</v>
      </c>
    </row>
    <row r="2974" spans="9:16" x14ac:dyDescent="0.2">
      <c r="I2974" s="158">
        <f t="shared" si="277"/>
        <v>7</v>
      </c>
      <c r="J2974" s="158" t="str">
        <f t="shared" si="280"/>
        <v>USD</v>
      </c>
      <c r="K2974" s="158" t="str">
        <f t="shared" si="281"/>
        <v>BRL</v>
      </c>
      <c r="L2974" s="158" t="str">
        <f t="shared" si="278"/>
        <v>USDBRL45799</v>
      </c>
      <c r="M2974" s="160">
        <f t="shared" si="282"/>
        <v>45799</v>
      </c>
      <c r="N2974" s="158">
        <v>0.88425148112123086</v>
      </c>
      <c r="O2974" s="158">
        <v>6.4024999999999999</v>
      </c>
      <c r="P2974" s="161">
        <f t="shared" si="279"/>
        <v>5.6614000000000004</v>
      </c>
    </row>
    <row r="2975" spans="9:16" x14ac:dyDescent="0.2">
      <c r="I2975" s="158">
        <f t="shared" si="277"/>
        <v>7</v>
      </c>
      <c r="J2975" s="158" t="str">
        <f t="shared" si="280"/>
        <v>USD</v>
      </c>
      <c r="K2975" s="158" t="str">
        <f t="shared" si="281"/>
        <v>BRL</v>
      </c>
      <c r="L2975" s="158" t="str">
        <f t="shared" si="278"/>
        <v>USDBRL45800</v>
      </c>
      <c r="M2975" s="160">
        <f t="shared" si="282"/>
        <v>45800</v>
      </c>
      <c r="N2975" s="158">
        <v>0.88487744447394023</v>
      </c>
      <c r="O2975" s="158">
        <v>6.4721000000000002</v>
      </c>
      <c r="P2975" s="161">
        <f t="shared" si="279"/>
        <v>5.7270000000000003</v>
      </c>
    </row>
    <row r="2976" spans="9:16" x14ac:dyDescent="0.2">
      <c r="I2976" s="158">
        <f t="shared" si="277"/>
        <v>7</v>
      </c>
      <c r="J2976" s="158" t="str">
        <f t="shared" si="280"/>
        <v>USD</v>
      </c>
      <c r="K2976" s="158" t="str">
        <f t="shared" si="281"/>
        <v>BRL</v>
      </c>
      <c r="L2976" s="158" t="str">
        <f t="shared" si="278"/>
        <v>USDBRL45801</v>
      </c>
      <c r="M2976" s="160">
        <f t="shared" si="282"/>
        <v>45801</v>
      </c>
      <c r="N2976" s="158">
        <v>0.88487744447394023</v>
      </c>
      <c r="O2976" s="158">
        <v>6.4721000000000002</v>
      </c>
      <c r="P2976" s="161">
        <f t="shared" si="279"/>
        <v>5.7270000000000003</v>
      </c>
    </row>
    <row r="2977" spans="9:16" x14ac:dyDescent="0.2">
      <c r="I2977" s="158">
        <f t="shared" si="277"/>
        <v>7</v>
      </c>
      <c r="J2977" s="158" t="str">
        <f t="shared" si="280"/>
        <v>USD</v>
      </c>
      <c r="K2977" s="158" t="str">
        <f t="shared" si="281"/>
        <v>BRL</v>
      </c>
      <c r="L2977" s="158" t="str">
        <f t="shared" si="278"/>
        <v>USDBRL45802</v>
      </c>
      <c r="M2977" s="160">
        <f t="shared" si="282"/>
        <v>45802</v>
      </c>
      <c r="N2977" s="158">
        <v>0.88487744447394023</v>
      </c>
      <c r="O2977" s="158">
        <v>6.4721000000000002</v>
      </c>
      <c r="P2977" s="161">
        <f t="shared" si="279"/>
        <v>5.7270000000000003</v>
      </c>
    </row>
    <row r="2978" spans="9:16" x14ac:dyDescent="0.2">
      <c r="I2978" s="158">
        <f t="shared" si="277"/>
        <v>7</v>
      </c>
      <c r="J2978" s="158" t="str">
        <f t="shared" si="280"/>
        <v>USD</v>
      </c>
      <c r="K2978" s="158" t="str">
        <f t="shared" si="281"/>
        <v>BRL</v>
      </c>
      <c r="L2978" s="158" t="str">
        <f t="shared" si="278"/>
        <v>USDBRL45803</v>
      </c>
      <c r="M2978" s="160">
        <f t="shared" si="282"/>
        <v>45803</v>
      </c>
      <c r="N2978" s="158">
        <v>0.87865741147526588</v>
      </c>
      <c r="O2978" s="158">
        <v>6.4290000000000003</v>
      </c>
      <c r="P2978" s="161">
        <f t="shared" si="279"/>
        <v>5.6489000000000003</v>
      </c>
    </row>
    <row r="2979" spans="9:16" x14ac:dyDescent="0.2">
      <c r="I2979" s="158">
        <f t="shared" si="277"/>
        <v>7</v>
      </c>
      <c r="J2979" s="158" t="str">
        <f t="shared" si="280"/>
        <v>USD</v>
      </c>
      <c r="K2979" s="158" t="str">
        <f t="shared" si="281"/>
        <v>BRL</v>
      </c>
      <c r="L2979" s="158" t="str">
        <f t="shared" si="278"/>
        <v>USDBRL45804</v>
      </c>
      <c r="M2979" s="160">
        <f t="shared" si="282"/>
        <v>45804</v>
      </c>
      <c r="N2979" s="158">
        <v>0.88059175766114839</v>
      </c>
      <c r="O2979" s="158">
        <v>6.4330999999999996</v>
      </c>
      <c r="P2979" s="161">
        <f t="shared" si="279"/>
        <v>5.6649000000000003</v>
      </c>
    </row>
    <row r="2980" spans="9:16" x14ac:dyDescent="0.2">
      <c r="I2980" s="158">
        <f t="shared" si="277"/>
        <v>7</v>
      </c>
      <c r="J2980" s="158" t="str">
        <f t="shared" si="280"/>
        <v>USD</v>
      </c>
      <c r="K2980" s="158" t="str">
        <f t="shared" si="281"/>
        <v>BRL</v>
      </c>
      <c r="L2980" s="158" t="str">
        <f t="shared" si="278"/>
        <v>USDBRL45805</v>
      </c>
      <c r="M2980" s="160">
        <f t="shared" si="282"/>
        <v>45805</v>
      </c>
      <c r="N2980" s="158">
        <v>0.8836264027569144</v>
      </c>
      <c r="O2980" s="158">
        <v>6.3982000000000001</v>
      </c>
      <c r="P2980" s="161">
        <f t="shared" si="279"/>
        <v>5.6536</v>
      </c>
    </row>
    <row r="2981" spans="9:16" x14ac:dyDescent="0.2">
      <c r="I2981" s="158">
        <f t="shared" si="277"/>
        <v>7</v>
      </c>
      <c r="J2981" s="158" t="str">
        <f t="shared" si="280"/>
        <v>USD</v>
      </c>
      <c r="K2981" s="158" t="str">
        <f t="shared" si="281"/>
        <v>BRL</v>
      </c>
      <c r="L2981" s="158" t="str">
        <f t="shared" si="278"/>
        <v>USDBRL45806</v>
      </c>
      <c r="M2981" s="160">
        <f t="shared" si="282"/>
        <v>45806</v>
      </c>
      <c r="N2981" s="158">
        <v>0.88644623703572367</v>
      </c>
      <c r="O2981" s="158">
        <v>6.4135999999999997</v>
      </c>
      <c r="P2981" s="161">
        <f t="shared" si="279"/>
        <v>5.6852999999999998</v>
      </c>
    </row>
    <row r="2982" spans="9:16" x14ac:dyDescent="0.2">
      <c r="I2982" s="158">
        <f t="shared" si="277"/>
        <v>7</v>
      </c>
      <c r="J2982" s="158" t="str">
        <f t="shared" si="280"/>
        <v>USD</v>
      </c>
      <c r="K2982" s="158" t="str">
        <f t="shared" si="281"/>
        <v>BRL</v>
      </c>
      <c r="L2982" s="158" t="str">
        <f t="shared" si="278"/>
        <v>USDBRL45807</v>
      </c>
      <c r="M2982" s="160">
        <f t="shared" si="282"/>
        <v>45807</v>
      </c>
      <c r="N2982" s="158">
        <v>0.8819119851838787</v>
      </c>
      <c r="O2982" s="158">
        <v>6.4405000000000001</v>
      </c>
      <c r="P2982" s="161">
        <f t="shared" si="279"/>
        <v>5.68</v>
      </c>
    </row>
    <row r="2983" spans="9:16" x14ac:dyDescent="0.2">
      <c r="I2983" s="158">
        <f t="shared" si="277"/>
        <v>7</v>
      </c>
      <c r="J2983" s="158" t="str">
        <f t="shared" si="280"/>
        <v>USD</v>
      </c>
      <c r="K2983" s="158" t="str">
        <f t="shared" si="281"/>
        <v>BRL</v>
      </c>
      <c r="L2983" s="158" t="str">
        <f t="shared" si="278"/>
        <v>USDBRL45808</v>
      </c>
      <c r="M2983" s="160">
        <f t="shared" si="282"/>
        <v>45808</v>
      </c>
      <c r="N2983" s="158">
        <v>0.8819119851838787</v>
      </c>
      <c r="O2983" s="158">
        <v>6.4405000000000001</v>
      </c>
      <c r="P2983" s="161">
        <f t="shared" si="279"/>
        <v>5.68</v>
      </c>
    </row>
    <row r="2984" spans="9:16" x14ac:dyDescent="0.2">
      <c r="I2984" s="158">
        <f t="shared" si="277"/>
        <v>8</v>
      </c>
      <c r="J2984" s="158" t="str">
        <f t="shared" si="280"/>
        <v>USD</v>
      </c>
      <c r="K2984" s="158" t="str">
        <f t="shared" si="281"/>
        <v>AUD</v>
      </c>
      <c r="L2984" s="158" t="str">
        <f t="shared" si="278"/>
        <v>USDAUD45383</v>
      </c>
      <c r="M2984" s="160">
        <f t="shared" si="282"/>
        <v>45383</v>
      </c>
      <c r="N2984" s="158">
        <v>0.92498381278327635</v>
      </c>
      <c r="O2984" s="158">
        <v>1.6607000000000001</v>
      </c>
      <c r="P2984" s="161">
        <f t="shared" si="279"/>
        <v>1.5361</v>
      </c>
    </row>
    <row r="2985" spans="9:16" x14ac:dyDescent="0.2">
      <c r="I2985" s="158">
        <f t="shared" si="277"/>
        <v>8</v>
      </c>
      <c r="J2985" s="158" t="str">
        <f t="shared" si="280"/>
        <v>USD</v>
      </c>
      <c r="K2985" s="158" t="str">
        <f t="shared" si="281"/>
        <v>AUD</v>
      </c>
      <c r="L2985" s="158" t="str">
        <f t="shared" si="278"/>
        <v>USDAUD45384</v>
      </c>
      <c r="M2985" s="160">
        <f t="shared" si="282"/>
        <v>45384</v>
      </c>
      <c r="N2985" s="158">
        <v>0.9303190994511118</v>
      </c>
      <c r="O2985" s="158">
        <v>1.6521999999999999</v>
      </c>
      <c r="P2985" s="161">
        <f t="shared" si="279"/>
        <v>1.5370999999999999</v>
      </c>
    </row>
    <row r="2986" spans="9:16" x14ac:dyDescent="0.2">
      <c r="I2986" s="158">
        <f t="shared" ref="I2986:I3049" si="283">IF(M2985=$G$2,I2985+1,I2985)</f>
        <v>8</v>
      </c>
      <c r="J2986" s="158" t="str">
        <f t="shared" si="280"/>
        <v>USD</v>
      </c>
      <c r="K2986" s="158" t="str">
        <f t="shared" si="281"/>
        <v>AUD</v>
      </c>
      <c r="L2986" s="158" t="str">
        <f t="shared" si="278"/>
        <v>USDAUD45385</v>
      </c>
      <c r="M2986" s="160">
        <f t="shared" si="282"/>
        <v>45385</v>
      </c>
      <c r="N2986" s="158">
        <v>0.92738569971251039</v>
      </c>
      <c r="O2986" s="158">
        <v>1.6538999999999999</v>
      </c>
      <c r="P2986" s="161">
        <f t="shared" si="279"/>
        <v>1.5338000000000001</v>
      </c>
    </row>
    <row r="2987" spans="9:16" x14ac:dyDescent="0.2">
      <c r="I2987" s="158">
        <f t="shared" si="283"/>
        <v>8</v>
      </c>
      <c r="J2987" s="158" t="str">
        <f t="shared" si="280"/>
        <v>USD</v>
      </c>
      <c r="K2987" s="158" t="str">
        <f t="shared" si="281"/>
        <v>AUD</v>
      </c>
      <c r="L2987" s="158" t="str">
        <f t="shared" si="278"/>
        <v>USDAUD45386</v>
      </c>
      <c r="M2987" s="160">
        <f t="shared" si="282"/>
        <v>45386</v>
      </c>
      <c r="N2987" s="158">
        <v>0.92148912642830816</v>
      </c>
      <c r="O2987" s="158">
        <v>1.6446000000000001</v>
      </c>
      <c r="P2987" s="161">
        <f t="shared" si="279"/>
        <v>1.5155000000000001</v>
      </c>
    </row>
    <row r="2988" spans="9:16" x14ac:dyDescent="0.2">
      <c r="I2988" s="158">
        <f t="shared" si="283"/>
        <v>8</v>
      </c>
      <c r="J2988" s="158" t="str">
        <f t="shared" si="280"/>
        <v>USD</v>
      </c>
      <c r="K2988" s="158" t="str">
        <f t="shared" si="281"/>
        <v>AUD</v>
      </c>
      <c r="L2988" s="158" t="str">
        <f t="shared" si="278"/>
        <v>USDAUD45387</v>
      </c>
      <c r="M2988" s="160">
        <f t="shared" si="282"/>
        <v>45387</v>
      </c>
      <c r="N2988" s="158">
        <v>0.92242413061525685</v>
      </c>
      <c r="O2988" s="158">
        <v>1.6460999999999999</v>
      </c>
      <c r="P2988" s="161">
        <f t="shared" si="279"/>
        <v>1.5184</v>
      </c>
    </row>
    <row r="2989" spans="9:16" x14ac:dyDescent="0.2">
      <c r="I2989" s="158">
        <f t="shared" si="283"/>
        <v>8</v>
      </c>
      <c r="J2989" s="158" t="str">
        <f t="shared" si="280"/>
        <v>USD</v>
      </c>
      <c r="K2989" s="158" t="str">
        <f t="shared" si="281"/>
        <v>AUD</v>
      </c>
      <c r="L2989" s="158" t="str">
        <f t="shared" si="278"/>
        <v>USDAUD45388</v>
      </c>
      <c r="M2989" s="160">
        <f t="shared" si="282"/>
        <v>45388</v>
      </c>
      <c r="N2989" s="158">
        <v>0.92242413061525685</v>
      </c>
      <c r="O2989" s="158">
        <v>1.6460999999999999</v>
      </c>
      <c r="P2989" s="161">
        <f t="shared" si="279"/>
        <v>1.5184</v>
      </c>
    </row>
    <row r="2990" spans="9:16" x14ac:dyDescent="0.2">
      <c r="I2990" s="158">
        <f t="shared" si="283"/>
        <v>8</v>
      </c>
      <c r="J2990" s="158" t="str">
        <f t="shared" si="280"/>
        <v>USD</v>
      </c>
      <c r="K2990" s="158" t="str">
        <f t="shared" si="281"/>
        <v>AUD</v>
      </c>
      <c r="L2990" s="158" t="str">
        <f t="shared" si="278"/>
        <v>USDAUD45389</v>
      </c>
      <c r="M2990" s="160">
        <f t="shared" si="282"/>
        <v>45389</v>
      </c>
      <c r="N2990" s="158">
        <v>0.92242413061525685</v>
      </c>
      <c r="O2990" s="158">
        <v>1.6460999999999999</v>
      </c>
      <c r="P2990" s="161">
        <f t="shared" si="279"/>
        <v>1.5184</v>
      </c>
    </row>
    <row r="2991" spans="9:16" x14ac:dyDescent="0.2">
      <c r="I2991" s="158">
        <f t="shared" si="283"/>
        <v>8</v>
      </c>
      <c r="J2991" s="158" t="str">
        <f t="shared" si="280"/>
        <v>USD</v>
      </c>
      <c r="K2991" s="158" t="str">
        <f t="shared" si="281"/>
        <v>AUD</v>
      </c>
      <c r="L2991" s="158" t="str">
        <f t="shared" si="278"/>
        <v>USDAUD45390</v>
      </c>
      <c r="M2991" s="160">
        <f t="shared" si="282"/>
        <v>45390</v>
      </c>
      <c r="N2991" s="158">
        <v>0.92395823708768365</v>
      </c>
      <c r="O2991" s="158">
        <v>1.6433</v>
      </c>
      <c r="P2991" s="161">
        <f t="shared" si="279"/>
        <v>1.5183</v>
      </c>
    </row>
    <row r="2992" spans="9:16" x14ac:dyDescent="0.2">
      <c r="I2992" s="158">
        <f t="shared" si="283"/>
        <v>8</v>
      </c>
      <c r="J2992" s="158" t="str">
        <f t="shared" si="280"/>
        <v>USD</v>
      </c>
      <c r="K2992" s="158" t="str">
        <f t="shared" si="281"/>
        <v>AUD</v>
      </c>
      <c r="L2992" s="158" t="str">
        <f t="shared" si="278"/>
        <v>USDAUD45391</v>
      </c>
      <c r="M2992" s="160">
        <f t="shared" si="282"/>
        <v>45391</v>
      </c>
      <c r="N2992" s="158">
        <v>0.92021717125241553</v>
      </c>
      <c r="O2992" s="158">
        <v>1.6407</v>
      </c>
      <c r="P2992" s="161">
        <f t="shared" si="279"/>
        <v>1.5098</v>
      </c>
    </row>
    <row r="2993" spans="9:16" x14ac:dyDescent="0.2">
      <c r="I2993" s="158">
        <f t="shared" si="283"/>
        <v>8</v>
      </c>
      <c r="J2993" s="158" t="str">
        <f t="shared" si="280"/>
        <v>USD</v>
      </c>
      <c r="K2993" s="158" t="str">
        <f t="shared" si="281"/>
        <v>AUD</v>
      </c>
      <c r="L2993" s="158" t="str">
        <f t="shared" si="278"/>
        <v>USDAUD45392</v>
      </c>
      <c r="M2993" s="160">
        <f t="shared" si="282"/>
        <v>45392</v>
      </c>
      <c r="N2993" s="158">
        <v>0.92081031307550643</v>
      </c>
      <c r="O2993" s="158">
        <v>1.6398999999999999</v>
      </c>
      <c r="P2993" s="161">
        <f t="shared" si="279"/>
        <v>1.51</v>
      </c>
    </row>
    <row r="2994" spans="9:16" x14ac:dyDescent="0.2">
      <c r="I2994" s="158">
        <f t="shared" si="283"/>
        <v>8</v>
      </c>
      <c r="J2994" s="158" t="str">
        <f t="shared" si="280"/>
        <v>USD</v>
      </c>
      <c r="K2994" s="158" t="str">
        <f t="shared" si="281"/>
        <v>AUD</v>
      </c>
      <c r="L2994" s="158" t="str">
        <f t="shared" si="278"/>
        <v>USDAUD45393</v>
      </c>
      <c r="M2994" s="160">
        <f t="shared" si="282"/>
        <v>45393</v>
      </c>
      <c r="N2994" s="158">
        <v>0.93205331344952935</v>
      </c>
      <c r="O2994" s="158">
        <v>1.6448</v>
      </c>
      <c r="P2994" s="161">
        <f t="shared" si="279"/>
        <v>1.5329999999999999</v>
      </c>
    </row>
    <row r="2995" spans="9:16" x14ac:dyDescent="0.2">
      <c r="I2995" s="158">
        <f t="shared" si="283"/>
        <v>8</v>
      </c>
      <c r="J2995" s="158" t="str">
        <f t="shared" si="280"/>
        <v>USD</v>
      </c>
      <c r="K2995" s="158" t="str">
        <f t="shared" si="281"/>
        <v>AUD</v>
      </c>
      <c r="L2995" s="158" t="str">
        <f t="shared" si="278"/>
        <v>USDAUD45394</v>
      </c>
      <c r="M2995" s="160">
        <f t="shared" si="282"/>
        <v>45394</v>
      </c>
      <c r="N2995" s="158">
        <v>0.93879083740142699</v>
      </c>
      <c r="O2995" s="158">
        <v>1.6413</v>
      </c>
      <c r="P2995" s="161">
        <f t="shared" si="279"/>
        <v>1.5407999999999999</v>
      </c>
    </row>
    <row r="2996" spans="9:16" x14ac:dyDescent="0.2">
      <c r="I2996" s="158">
        <f t="shared" si="283"/>
        <v>8</v>
      </c>
      <c r="J2996" s="158" t="str">
        <f t="shared" si="280"/>
        <v>USD</v>
      </c>
      <c r="K2996" s="158" t="str">
        <f t="shared" si="281"/>
        <v>AUD</v>
      </c>
      <c r="L2996" s="158" t="str">
        <f t="shared" si="278"/>
        <v>USDAUD45395</v>
      </c>
      <c r="M2996" s="160">
        <f t="shared" si="282"/>
        <v>45395</v>
      </c>
      <c r="N2996" s="158">
        <v>0.93879083740142699</v>
      </c>
      <c r="O2996" s="158">
        <v>1.6413</v>
      </c>
      <c r="P2996" s="161">
        <f t="shared" si="279"/>
        <v>1.5407999999999999</v>
      </c>
    </row>
    <row r="2997" spans="9:16" x14ac:dyDescent="0.2">
      <c r="I2997" s="158">
        <f t="shared" si="283"/>
        <v>8</v>
      </c>
      <c r="J2997" s="158" t="str">
        <f t="shared" si="280"/>
        <v>USD</v>
      </c>
      <c r="K2997" s="158" t="str">
        <f t="shared" si="281"/>
        <v>AUD</v>
      </c>
      <c r="L2997" s="158" t="str">
        <f t="shared" si="278"/>
        <v>USDAUD45396</v>
      </c>
      <c r="M2997" s="160">
        <f t="shared" si="282"/>
        <v>45396</v>
      </c>
      <c r="N2997" s="158">
        <v>0.93879083740142699</v>
      </c>
      <c r="O2997" s="158">
        <v>1.6413</v>
      </c>
      <c r="P2997" s="161">
        <f t="shared" si="279"/>
        <v>1.5407999999999999</v>
      </c>
    </row>
    <row r="2998" spans="9:16" x14ac:dyDescent="0.2">
      <c r="I2998" s="158">
        <f t="shared" si="283"/>
        <v>8</v>
      </c>
      <c r="J2998" s="158" t="str">
        <f t="shared" si="280"/>
        <v>USD</v>
      </c>
      <c r="K2998" s="158" t="str">
        <f t="shared" si="281"/>
        <v>AUD</v>
      </c>
      <c r="L2998" s="158" t="str">
        <f t="shared" si="278"/>
        <v>USDAUD45397</v>
      </c>
      <c r="M2998" s="160">
        <f t="shared" si="282"/>
        <v>45397</v>
      </c>
      <c r="N2998" s="158">
        <v>0.93843843843843833</v>
      </c>
      <c r="O2998" s="158">
        <v>1.6440999999999999</v>
      </c>
      <c r="P2998" s="161">
        <f t="shared" si="279"/>
        <v>1.5428999999999999</v>
      </c>
    </row>
    <row r="2999" spans="9:16" x14ac:dyDescent="0.2">
      <c r="I2999" s="158">
        <f t="shared" si="283"/>
        <v>8</v>
      </c>
      <c r="J2999" s="158" t="str">
        <f t="shared" si="280"/>
        <v>USD</v>
      </c>
      <c r="K2999" s="158" t="str">
        <f t="shared" si="281"/>
        <v>AUD</v>
      </c>
      <c r="L2999" s="158" t="str">
        <f t="shared" si="278"/>
        <v>USDAUD45398</v>
      </c>
      <c r="M2999" s="160">
        <f t="shared" si="282"/>
        <v>45398</v>
      </c>
      <c r="N2999" s="158">
        <v>0.94011469399266701</v>
      </c>
      <c r="O2999" s="158">
        <v>1.6577999999999999</v>
      </c>
      <c r="P2999" s="161">
        <f t="shared" si="279"/>
        <v>1.5585</v>
      </c>
    </row>
    <row r="3000" spans="9:16" x14ac:dyDescent="0.2">
      <c r="I3000" s="158">
        <f t="shared" si="283"/>
        <v>8</v>
      </c>
      <c r="J3000" s="158" t="str">
        <f t="shared" si="280"/>
        <v>USD</v>
      </c>
      <c r="K3000" s="158" t="str">
        <f t="shared" si="281"/>
        <v>AUD</v>
      </c>
      <c r="L3000" s="158" t="str">
        <f t="shared" si="278"/>
        <v>USDAUD45399</v>
      </c>
      <c r="M3000" s="160">
        <f t="shared" si="282"/>
        <v>45399</v>
      </c>
      <c r="N3000" s="158">
        <v>0.94002632073698056</v>
      </c>
      <c r="O3000" s="158">
        <v>1.6556</v>
      </c>
      <c r="P3000" s="161">
        <f t="shared" si="279"/>
        <v>1.5563</v>
      </c>
    </row>
    <row r="3001" spans="9:16" x14ac:dyDescent="0.2">
      <c r="I3001" s="158">
        <f t="shared" si="283"/>
        <v>8</v>
      </c>
      <c r="J3001" s="158" t="str">
        <f t="shared" si="280"/>
        <v>USD</v>
      </c>
      <c r="K3001" s="158" t="str">
        <f t="shared" si="281"/>
        <v>AUD</v>
      </c>
      <c r="L3001" s="158" t="str">
        <f t="shared" si="278"/>
        <v>USDAUD45400</v>
      </c>
      <c r="M3001" s="160">
        <f t="shared" si="282"/>
        <v>45400</v>
      </c>
      <c r="N3001" s="158">
        <v>0.93641726753441323</v>
      </c>
      <c r="O3001" s="158">
        <v>1.6567000000000001</v>
      </c>
      <c r="P3001" s="161">
        <f t="shared" si="279"/>
        <v>1.5513999999999999</v>
      </c>
    </row>
    <row r="3002" spans="9:16" x14ac:dyDescent="0.2">
      <c r="I3002" s="158">
        <f t="shared" si="283"/>
        <v>8</v>
      </c>
      <c r="J3002" s="158" t="str">
        <f t="shared" si="280"/>
        <v>USD</v>
      </c>
      <c r="K3002" s="158" t="str">
        <f t="shared" si="281"/>
        <v>AUD</v>
      </c>
      <c r="L3002" s="158" t="str">
        <f t="shared" si="278"/>
        <v>USDAUD45401</v>
      </c>
      <c r="M3002" s="160">
        <f t="shared" si="282"/>
        <v>45401</v>
      </c>
      <c r="N3002" s="158">
        <v>0.93870271285084017</v>
      </c>
      <c r="O3002" s="158">
        <v>1.6621999999999999</v>
      </c>
      <c r="P3002" s="161">
        <f t="shared" si="279"/>
        <v>1.5603</v>
      </c>
    </row>
    <row r="3003" spans="9:16" x14ac:dyDescent="0.2">
      <c r="I3003" s="158">
        <f t="shared" si="283"/>
        <v>8</v>
      </c>
      <c r="J3003" s="158" t="str">
        <f t="shared" si="280"/>
        <v>USD</v>
      </c>
      <c r="K3003" s="158" t="str">
        <f t="shared" si="281"/>
        <v>AUD</v>
      </c>
      <c r="L3003" s="158" t="str">
        <f t="shared" si="278"/>
        <v>USDAUD45402</v>
      </c>
      <c r="M3003" s="160">
        <f t="shared" si="282"/>
        <v>45402</v>
      </c>
      <c r="N3003" s="158">
        <v>0.93870271285084017</v>
      </c>
      <c r="O3003" s="158">
        <v>1.6621999999999999</v>
      </c>
      <c r="P3003" s="161">
        <f t="shared" si="279"/>
        <v>1.5603</v>
      </c>
    </row>
    <row r="3004" spans="9:16" x14ac:dyDescent="0.2">
      <c r="I3004" s="158">
        <f t="shared" si="283"/>
        <v>8</v>
      </c>
      <c r="J3004" s="158" t="str">
        <f t="shared" si="280"/>
        <v>USD</v>
      </c>
      <c r="K3004" s="158" t="str">
        <f t="shared" si="281"/>
        <v>AUD</v>
      </c>
      <c r="L3004" s="158" t="str">
        <f t="shared" si="278"/>
        <v>USDAUD45403</v>
      </c>
      <c r="M3004" s="160">
        <f t="shared" si="282"/>
        <v>45403</v>
      </c>
      <c r="N3004" s="158">
        <v>0.93870271285084017</v>
      </c>
      <c r="O3004" s="158">
        <v>1.6621999999999999</v>
      </c>
      <c r="P3004" s="161">
        <f t="shared" si="279"/>
        <v>1.5603</v>
      </c>
    </row>
    <row r="3005" spans="9:16" x14ac:dyDescent="0.2">
      <c r="I3005" s="158">
        <f t="shared" si="283"/>
        <v>8</v>
      </c>
      <c r="J3005" s="158" t="str">
        <f t="shared" si="280"/>
        <v>USD</v>
      </c>
      <c r="K3005" s="158" t="str">
        <f t="shared" si="281"/>
        <v>AUD</v>
      </c>
      <c r="L3005" s="158" t="str">
        <f t="shared" si="278"/>
        <v>USDAUD45404</v>
      </c>
      <c r="M3005" s="160">
        <f t="shared" si="282"/>
        <v>45404</v>
      </c>
      <c r="N3005" s="158">
        <v>0.94055680963130184</v>
      </c>
      <c r="O3005" s="158">
        <v>1.6516999999999999</v>
      </c>
      <c r="P3005" s="161">
        <f t="shared" si="279"/>
        <v>1.5535000000000001</v>
      </c>
    </row>
    <row r="3006" spans="9:16" x14ac:dyDescent="0.2">
      <c r="I3006" s="158">
        <f t="shared" si="283"/>
        <v>8</v>
      </c>
      <c r="J3006" s="158" t="str">
        <f t="shared" si="280"/>
        <v>USD</v>
      </c>
      <c r="K3006" s="158" t="str">
        <f t="shared" si="281"/>
        <v>AUD</v>
      </c>
      <c r="L3006" s="158" t="str">
        <f t="shared" si="278"/>
        <v>USDAUD45405</v>
      </c>
      <c r="M3006" s="160">
        <f t="shared" si="282"/>
        <v>45405</v>
      </c>
      <c r="N3006" s="158">
        <v>0.93685591156080206</v>
      </c>
      <c r="O3006" s="158">
        <v>1.6536</v>
      </c>
      <c r="P3006" s="161">
        <f t="shared" si="279"/>
        <v>1.5491999999999999</v>
      </c>
    </row>
    <row r="3007" spans="9:16" x14ac:dyDescent="0.2">
      <c r="I3007" s="158">
        <f t="shared" si="283"/>
        <v>8</v>
      </c>
      <c r="J3007" s="158" t="str">
        <f t="shared" si="280"/>
        <v>USD</v>
      </c>
      <c r="K3007" s="158" t="str">
        <f t="shared" si="281"/>
        <v>AUD</v>
      </c>
      <c r="L3007" s="158" t="str">
        <f t="shared" si="278"/>
        <v>USDAUD45406</v>
      </c>
      <c r="M3007" s="160">
        <f t="shared" si="282"/>
        <v>45406</v>
      </c>
      <c r="N3007" s="158">
        <v>0.93580385551188472</v>
      </c>
      <c r="O3007" s="158">
        <v>1.6420999999999999</v>
      </c>
      <c r="P3007" s="161">
        <f t="shared" si="279"/>
        <v>1.5367</v>
      </c>
    </row>
    <row r="3008" spans="9:16" x14ac:dyDescent="0.2">
      <c r="I3008" s="158">
        <f t="shared" si="283"/>
        <v>8</v>
      </c>
      <c r="J3008" s="158" t="str">
        <f t="shared" si="280"/>
        <v>USD</v>
      </c>
      <c r="K3008" s="158" t="str">
        <f t="shared" si="281"/>
        <v>AUD</v>
      </c>
      <c r="L3008" s="158" t="str">
        <f t="shared" si="278"/>
        <v>USDAUD45407</v>
      </c>
      <c r="M3008" s="160">
        <f t="shared" si="282"/>
        <v>45407</v>
      </c>
      <c r="N3008" s="158">
        <v>0.93283582089552231</v>
      </c>
      <c r="O3008" s="158">
        <v>1.6415</v>
      </c>
      <c r="P3008" s="161">
        <f t="shared" si="279"/>
        <v>1.5313000000000001</v>
      </c>
    </row>
    <row r="3009" spans="9:16" x14ac:dyDescent="0.2">
      <c r="I3009" s="158">
        <f t="shared" si="283"/>
        <v>8</v>
      </c>
      <c r="J3009" s="158" t="str">
        <f t="shared" si="280"/>
        <v>USD</v>
      </c>
      <c r="K3009" s="158" t="str">
        <f t="shared" si="281"/>
        <v>AUD</v>
      </c>
      <c r="L3009" s="158" t="str">
        <f t="shared" si="278"/>
        <v>USDAUD45408</v>
      </c>
      <c r="M3009" s="160">
        <f t="shared" si="282"/>
        <v>45408</v>
      </c>
      <c r="N3009" s="158">
        <v>0.93335822288594372</v>
      </c>
      <c r="O3009" s="158">
        <v>1.6392</v>
      </c>
      <c r="P3009" s="161">
        <f t="shared" si="279"/>
        <v>1.53</v>
      </c>
    </row>
    <row r="3010" spans="9:16" x14ac:dyDescent="0.2">
      <c r="I3010" s="158">
        <f t="shared" si="283"/>
        <v>8</v>
      </c>
      <c r="J3010" s="158" t="str">
        <f t="shared" si="280"/>
        <v>USD</v>
      </c>
      <c r="K3010" s="158" t="str">
        <f t="shared" si="281"/>
        <v>AUD</v>
      </c>
      <c r="L3010" s="158" t="str">
        <f t="shared" si="278"/>
        <v>USDAUD45409</v>
      </c>
      <c r="M3010" s="160">
        <f t="shared" si="282"/>
        <v>45409</v>
      </c>
      <c r="N3010" s="158">
        <v>0.93335822288594372</v>
      </c>
      <c r="O3010" s="158">
        <v>1.6392</v>
      </c>
      <c r="P3010" s="161">
        <f t="shared" si="279"/>
        <v>1.53</v>
      </c>
    </row>
    <row r="3011" spans="9:16" x14ac:dyDescent="0.2">
      <c r="I3011" s="158">
        <f t="shared" si="283"/>
        <v>8</v>
      </c>
      <c r="J3011" s="158" t="str">
        <f t="shared" si="280"/>
        <v>USD</v>
      </c>
      <c r="K3011" s="158" t="str">
        <f t="shared" si="281"/>
        <v>AUD</v>
      </c>
      <c r="L3011" s="158" t="str">
        <f t="shared" ref="L3011:L3074" si="284">J3011&amp;K3011&amp;M3011</f>
        <v>USDAUD45410</v>
      </c>
      <c r="M3011" s="160">
        <f t="shared" si="282"/>
        <v>45410</v>
      </c>
      <c r="N3011" s="158">
        <v>0.93335822288594372</v>
      </c>
      <c r="O3011" s="158">
        <v>1.6392</v>
      </c>
      <c r="P3011" s="161">
        <f t="shared" ref="P3011:P3074" si="285">ROUND(N3011*O3011,4)</f>
        <v>1.53</v>
      </c>
    </row>
    <row r="3012" spans="9:16" x14ac:dyDescent="0.2">
      <c r="I3012" s="158">
        <f t="shared" si="283"/>
        <v>8</v>
      </c>
      <c r="J3012" s="158" t="str">
        <f t="shared" ref="J3012:J3075" si="286">VLOOKUP($I3012,$A:$C,2,FALSE)</f>
        <v>USD</v>
      </c>
      <c r="K3012" s="158" t="str">
        <f t="shared" ref="K3012:K3075" si="287">VLOOKUP($I3012,$A:$C,3,FALSE)</f>
        <v>AUD</v>
      </c>
      <c r="L3012" s="158" t="str">
        <f t="shared" si="284"/>
        <v>USDAUD45411</v>
      </c>
      <c r="M3012" s="160">
        <f t="shared" ref="M3012:M3075" si="288">IF(I3012=I3011,M3011+1,$G$1)</f>
        <v>45411</v>
      </c>
      <c r="N3012" s="158">
        <v>0.93283582089552231</v>
      </c>
      <c r="O3012" s="158">
        <v>1.6322000000000001</v>
      </c>
      <c r="P3012" s="161">
        <f t="shared" si="285"/>
        <v>1.5226</v>
      </c>
    </row>
    <row r="3013" spans="9:16" x14ac:dyDescent="0.2">
      <c r="I3013" s="158">
        <f t="shared" si="283"/>
        <v>8</v>
      </c>
      <c r="J3013" s="158" t="str">
        <f t="shared" si="286"/>
        <v>USD</v>
      </c>
      <c r="K3013" s="158" t="str">
        <f t="shared" si="287"/>
        <v>AUD</v>
      </c>
      <c r="L3013" s="158" t="str">
        <f t="shared" si="284"/>
        <v>USDAUD45412</v>
      </c>
      <c r="M3013" s="160">
        <f t="shared" si="288"/>
        <v>45412</v>
      </c>
      <c r="N3013" s="158">
        <v>0.93300988990483291</v>
      </c>
      <c r="O3013" s="158">
        <v>1.6423000000000001</v>
      </c>
      <c r="P3013" s="161">
        <f t="shared" si="285"/>
        <v>1.5323</v>
      </c>
    </row>
    <row r="3014" spans="9:16" x14ac:dyDescent="0.2">
      <c r="I3014" s="158">
        <f t="shared" si="283"/>
        <v>8</v>
      </c>
      <c r="J3014" s="158" t="str">
        <f t="shared" si="286"/>
        <v>USD</v>
      </c>
      <c r="K3014" s="158" t="str">
        <f t="shared" si="287"/>
        <v>AUD</v>
      </c>
      <c r="L3014" s="158" t="str">
        <f t="shared" si="284"/>
        <v>USDAUD45413</v>
      </c>
      <c r="M3014" s="160">
        <f t="shared" si="288"/>
        <v>45413</v>
      </c>
      <c r="N3014" s="158">
        <v>0.93300988990483291</v>
      </c>
      <c r="O3014" s="158">
        <v>1.6423000000000001</v>
      </c>
      <c r="P3014" s="161">
        <f t="shared" si="285"/>
        <v>1.5323</v>
      </c>
    </row>
    <row r="3015" spans="9:16" x14ac:dyDescent="0.2">
      <c r="I3015" s="158">
        <f t="shared" si="283"/>
        <v>8</v>
      </c>
      <c r="J3015" s="158" t="str">
        <f t="shared" si="286"/>
        <v>USD</v>
      </c>
      <c r="K3015" s="158" t="str">
        <f t="shared" si="287"/>
        <v>AUD</v>
      </c>
      <c r="L3015" s="158" t="str">
        <f t="shared" si="284"/>
        <v>USDAUD45414</v>
      </c>
      <c r="M3015" s="160">
        <f t="shared" si="288"/>
        <v>45414</v>
      </c>
      <c r="N3015" s="158">
        <v>0.93475415965601039</v>
      </c>
      <c r="O3015" s="158">
        <v>1.6386000000000001</v>
      </c>
      <c r="P3015" s="161">
        <f t="shared" si="285"/>
        <v>1.5317000000000001</v>
      </c>
    </row>
    <row r="3016" spans="9:16" x14ac:dyDescent="0.2">
      <c r="I3016" s="158">
        <f t="shared" si="283"/>
        <v>8</v>
      </c>
      <c r="J3016" s="158" t="str">
        <f t="shared" si="286"/>
        <v>USD</v>
      </c>
      <c r="K3016" s="158" t="str">
        <f t="shared" si="287"/>
        <v>AUD</v>
      </c>
      <c r="L3016" s="158" t="str">
        <f t="shared" si="284"/>
        <v>USDAUD45415</v>
      </c>
      <c r="M3016" s="160">
        <f t="shared" si="288"/>
        <v>45415</v>
      </c>
      <c r="N3016" s="158">
        <v>0.93075204765450481</v>
      </c>
      <c r="O3016" s="158">
        <v>1.633</v>
      </c>
      <c r="P3016" s="161">
        <f t="shared" si="285"/>
        <v>1.5199</v>
      </c>
    </row>
    <row r="3017" spans="9:16" x14ac:dyDescent="0.2">
      <c r="I3017" s="158">
        <f t="shared" si="283"/>
        <v>8</v>
      </c>
      <c r="J3017" s="158" t="str">
        <f t="shared" si="286"/>
        <v>USD</v>
      </c>
      <c r="K3017" s="158" t="str">
        <f t="shared" si="287"/>
        <v>AUD</v>
      </c>
      <c r="L3017" s="158" t="str">
        <f t="shared" si="284"/>
        <v>USDAUD45416</v>
      </c>
      <c r="M3017" s="160">
        <f t="shared" si="288"/>
        <v>45416</v>
      </c>
      <c r="N3017" s="158">
        <v>0.93075204765450481</v>
      </c>
      <c r="O3017" s="158">
        <v>1.633</v>
      </c>
      <c r="P3017" s="161">
        <f t="shared" si="285"/>
        <v>1.5199</v>
      </c>
    </row>
    <row r="3018" spans="9:16" x14ac:dyDescent="0.2">
      <c r="I3018" s="158">
        <f t="shared" si="283"/>
        <v>8</v>
      </c>
      <c r="J3018" s="158" t="str">
        <f t="shared" si="286"/>
        <v>USD</v>
      </c>
      <c r="K3018" s="158" t="str">
        <f t="shared" si="287"/>
        <v>AUD</v>
      </c>
      <c r="L3018" s="158" t="str">
        <f t="shared" si="284"/>
        <v>USDAUD45417</v>
      </c>
      <c r="M3018" s="160">
        <f t="shared" si="288"/>
        <v>45417</v>
      </c>
      <c r="N3018" s="158">
        <v>0.93075204765450481</v>
      </c>
      <c r="O3018" s="158">
        <v>1.633</v>
      </c>
      <c r="P3018" s="161">
        <f t="shared" si="285"/>
        <v>1.5199</v>
      </c>
    </row>
    <row r="3019" spans="9:16" x14ac:dyDescent="0.2">
      <c r="I3019" s="158">
        <f t="shared" si="283"/>
        <v>8</v>
      </c>
      <c r="J3019" s="158" t="str">
        <f t="shared" si="286"/>
        <v>USD</v>
      </c>
      <c r="K3019" s="158" t="str">
        <f t="shared" si="287"/>
        <v>AUD</v>
      </c>
      <c r="L3019" s="158" t="str">
        <f t="shared" si="284"/>
        <v>USDAUD45418</v>
      </c>
      <c r="M3019" s="160">
        <f t="shared" si="288"/>
        <v>45418</v>
      </c>
      <c r="N3019" s="158">
        <v>0.92798812175204171</v>
      </c>
      <c r="O3019" s="158">
        <v>1.6248</v>
      </c>
      <c r="P3019" s="161">
        <f t="shared" si="285"/>
        <v>1.5078</v>
      </c>
    </row>
    <row r="3020" spans="9:16" x14ac:dyDescent="0.2">
      <c r="I3020" s="158">
        <f t="shared" si="283"/>
        <v>8</v>
      </c>
      <c r="J3020" s="158" t="str">
        <f t="shared" si="286"/>
        <v>USD</v>
      </c>
      <c r="K3020" s="158" t="str">
        <f t="shared" si="287"/>
        <v>AUD</v>
      </c>
      <c r="L3020" s="158" t="str">
        <f t="shared" si="284"/>
        <v>USDAUD45419</v>
      </c>
      <c r="M3020" s="160">
        <f t="shared" si="288"/>
        <v>45419</v>
      </c>
      <c r="N3020" s="158">
        <v>0.92885008359650756</v>
      </c>
      <c r="O3020" s="158">
        <v>1.6296999999999999</v>
      </c>
      <c r="P3020" s="161">
        <f t="shared" si="285"/>
        <v>1.5137</v>
      </c>
    </row>
    <row r="3021" spans="9:16" x14ac:dyDescent="0.2">
      <c r="I3021" s="158">
        <f t="shared" si="283"/>
        <v>8</v>
      </c>
      <c r="J3021" s="158" t="str">
        <f t="shared" si="286"/>
        <v>USD</v>
      </c>
      <c r="K3021" s="158" t="str">
        <f t="shared" si="287"/>
        <v>AUD</v>
      </c>
      <c r="L3021" s="158" t="str">
        <f t="shared" si="284"/>
        <v>USDAUD45420</v>
      </c>
      <c r="M3021" s="160">
        <f t="shared" si="288"/>
        <v>45420</v>
      </c>
      <c r="N3021" s="158">
        <v>0.93083868565577588</v>
      </c>
      <c r="O3021" s="158">
        <v>1.6374</v>
      </c>
      <c r="P3021" s="161">
        <f t="shared" si="285"/>
        <v>1.5242</v>
      </c>
    </row>
    <row r="3022" spans="9:16" x14ac:dyDescent="0.2">
      <c r="I3022" s="158">
        <f t="shared" si="283"/>
        <v>8</v>
      </c>
      <c r="J3022" s="158" t="str">
        <f t="shared" si="286"/>
        <v>USD</v>
      </c>
      <c r="K3022" s="158" t="str">
        <f t="shared" si="287"/>
        <v>AUD</v>
      </c>
      <c r="L3022" s="158" t="str">
        <f t="shared" si="284"/>
        <v>USDAUD45421</v>
      </c>
      <c r="M3022" s="160">
        <f t="shared" si="288"/>
        <v>45421</v>
      </c>
      <c r="N3022" s="158">
        <v>0.93179276928811039</v>
      </c>
      <c r="O3022" s="158">
        <v>1.6298999999999999</v>
      </c>
      <c r="P3022" s="161">
        <f t="shared" si="285"/>
        <v>1.5186999999999999</v>
      </c>
    </row>
    <row r="3023" spans="9:16" x14ac:dyDescent="0.2">
      <c r="I3023" s="158">
        <f t="shared" si="283"/>
        <v>8</v>
      </c>
      <c r="J3023" s="158" t="str">
        <f t="shared" si="286"/>
        <v>USD</v>
      </c>
      <c r="K3023" s="158" t="str">
        <f t="shared" si="287"/>
        <v>AUD</v>
      </c>
      <c r="L3023" s="158" t="str">
        <f t="shared" si="284"/>
        <v>USDAUD45422</v>
      </c>
      <c r="M3023" s="160">
        <f t="shared" si="288"/>
        <v>45422</v>
      </c>
      <c r="N3023" s="158">
        <v>0.92772984506911582</v>
      </c>
      <c r="O3023" s="158">
        <v>1.6319999999999999</v>
      </c>
      <c r="P3023" s="161">
        <f t="shared" si="285"/>
        <v>1.5141</v>
      </c>
    </row>
    <row r="3024" spans="9:16" x14ac:dyDescent="0.2">
      <c r="I3024" s="158">
        <f t="shared" si="283"/>
        <v>8</v>
      </c>
      <c r="J3024" s="158" t="str">
        <f t="shared" si="286"/>
        <v>USD</v>
      </c>
      <c r="K3024" s="158" t="str">
        <f t="shared" si="287"/>
        <v>AUD</v>
      </c>
      <c r="L3024" s="158" t="str">
        <f t="shared" si="284"/>
        <v>USDAUD45423</v>
      </c>
      <c r="M3024" s="160">
        <f t="shared" si="288"/>
        <v>45423</v>
      </c>
      <c r="N3024" s="158">
        <v>0.92772984506911582</v>
      </c>
      <c r="O3024" s="158">
        <v>1.6319999999999999</v>
      </c>
      <c r="P3024" s="161">
        <f t="shared" si="285"/>
        <v>1.5141</v>
      </c>
    </row>
    <row r="3025" spans="9:16" x14ac:dyDescent="0.2">
      <c r="I3025" s="158">
        <f t="shared" si="283"/>
        <v>8</v>
      </c>
      <c r="J3025" s="158" t="str">
        <f t="shared" si="286"/>
        <v>USD</v>
      </c>
      <c r="K3025" s="158" t="str">
        <f t="shared" si="287"/>
        <v>AUD</v>
      </c>
      <c r="L3025" s="158" t="str">
        <f t="shared" si="284"/>
        <v>USDAUD45424</v>
      </c>
      <c r="M3025" s="160">
        <f t="shared" si="288"/>
        <v>45424</v>
      </c>
      <c r="N3025" s="158">
        <v>0.92772984506911582</v>
      </c>
      <c r="O3025" s="158">
        <v>1.6319999999999999</v>
      </c>
      <c r="P3025" s="161">
        <f t="shared" si="285"/>
        <v>1.5141</v>
      </c>
    </row>
    <row r="3026" spans="9:16" x14ac:dyDescent="0.2">
      <c r="I3026" s="158">
        <f t="shared" si="283"/>
        <v>8</v>
      </c>
      <c r="J3026" s="158" t="str">
        <f t="shared" si="286"/>
        <v>USD</v>
      </c>
      <c r="K3026" s="158" t="str">
        <f t="shared" si="287"/>
        <v>AUD</v>
      </c>
      <c r="L3026" s="158" t="str">
        <f t="shared" si="284"/>
        <v>USDAUD45425</v>
      </c>
      <c r="M3026" s="160">
        <f t="shared" si="288"/>
        <v>45425</v>
      </c>
      <c r="N3026" s="158">
        <v>0.92635479388605846</v>
      </c>
      <c r="O3026" s="158">
        <v>1.6305000000000001</v>
      </c>
      <c r="P3026" s="161">
        <f t="shared" si="285"/>
        <v>1.5104</v>
      </c>
    </row>
    <row r="3027" spans="9:16" x14ac:dyDescent="0.2">
      <c r="I3027" s="158">
        <f t="shared" si="283"/>
        <v>8</v>
      </c>
      <c r="J3027" s="158" t="str">
        <f t="shared" si="286"/>
        <v>USD</v>
      </c>
      <c r="K3027" s="158" t="str">
        <f t="shared" si="287"/>
        <v>AUD</v>
      </c>
      <c r="L3027" s="158" t="str">
        <f t="shared" si="284"/>
        <v>USDAUD45426</v>
      </c>
      <c r="M3027" s="160">
        <f t="shared" si="288"/>
        <v>45426</v>
      </c>
      <c r="N3027" s="158">
        <v>0.92626898851426465</v>
      </c>
      <c r="O3027" s="158">
        <v>1.6329</v>
      </c>
      <c r="P3027" s="161">
        <f t="shared" si="285"/>
        <v>1.5125</v>
      </c>
    </row>
    <row r="3028" spans="9:16" x14ac:dyDescent="0.2">
      <c r="I3028" s="158">
        <f t="shared" si="283"/>
        <v>8</v>
      </c>
      <c r="J3028" s="158" t="str">
        <f t="shared" si="286"/>
        <v>USD</v>
      </c>
      <c r="K3028" s="158" t="str">
        <f t="shared" si="287"/>
        <v>AUD</v>
      </c>
      <c r="L3028" s="158" t="str">
        <f t="shared" si="284"/>
        <v>USDAUD45427</v>
      </c>
      <c r="M3028" s="160">
        <f t="shared" si="288"/>
        <v>45427</v>
      </c>
      <c r="N3028" s="158">
        <v>0.92319054652880361</v>
      </c>
      <c r="O3028" s="158">
        <v>1.6308</v>
      </c>
      <c r="P3028" s="161">
        <f t="shared" si="285"/>
        <v>1.5055000000000001</v>
      </c>
    </row>
    <row r="3029" spans="9:16" x14ac:dyDescent="0.2">
      <c r="I3029" s="158">
        <f t="shared" si="283"/>
        <v>8</v>
      </c>
      <c r="J3029" s="158" t="str">
        <f t="shared" si="286"/>
        <v>USD</v>
      </c>
      <c r="K3029" s="158" t="str">
        <f t="shared" si="287"/>
        <v>AUD</v>
      </c>
      <c r="L3029" s="158" t="str">
        <f t="shared" si="284"/>
        <v>USDAUD45428</v>
      </c>
      <c r="M3029" s="160">
        <f t="shared" si="288"/>
        <v>45428</v>
      </c>
      <c r="N3029" s="158">
        <v>0.92030185900975514</v>
      </c>
      <c r="O3029" s="158">
        <v>1.629</v>
      </c>
      <c r="P3029" s="161">
        <f t="shared" si="285"/>
        <v>1.4992000000000001</v>
      </c>
    </row>
    <row r="3030" spans="9:16" x14ac:dyDescent="0.2">
      <c r="I3030" s="158">
        <f t="shared" si="283"/>
        <v>8</v>
      </c>
      <c r="J3030" s="158" t="str">
        <f t="shared" si="286"/>
        <v>USD</v>
      </c>
      <c r="K3030" s="158" t="str">
        <f t="shared" si="287"/>
        <v>AUD</v>
      </c>
      <c r="L3030" s="158" t="str">
        <f t="shared" si="284"/>
        <v>USDAUD45429</v>
      </c>
      <c r="M3030" s="160">
        <f t="shared" si="288"/>
        <v>45429</v>
      </c>
      <c r="N3030" s="158">
        <v>0.92216894135005534</v>
      </c>
      <c r="O3030" s="158">
        <v>1.6281000000000001</v>
      </c>
      <c r="P3030" s="161">
        <f t="shared" si="285"/>
        <v>1.5014000000000001</v>
      </c>
    </row>
    <row r="3031" spans="9:16" x14ac:dyDescent="0.2">
      <c r="I3031" s="158">
        <f t="shared" si="283"/>
        <v>8</v>
      </c>
      <c r="J3031" s="158" t="str">
        <f t="shared" si="286"/>
        <v>USD</v>
      </c>
      <c r="K3031" s="158" t="str">
        <f t="shared" si="287"/>
        <v>AUD</v>
      </c>
      <c r="L3031" s="158" t="str">
        <f t="shared" si="284"/>
        <v>USDAUD45430</v>
      </c>
      <c r="M3031" s="160">
        <f t="shared" si="288"/>
        <v>45430</v>
      </c>
      <c r="N3031" s="158">
        <v>0.92216894135005534</v>
      </c>
      <c r="O3031" s="158">
        <v>1.6281000000000001</v>
      </c>
      <c r="P3031" s="161">
        <f t="shared" si="285"/>
        <v>1.5014000000000001</v>
      </c>
    </row>
    <row r="3032" spans="9:16" x14ac:dyDescent="0.2">
      <c r="I3032" s="158">
        <f t="shared" si="283"/>
        <v>8</v>
      </c>
      <c r="J3032" s="158" t="str">
        <f t="shared" si="286"/>
        <v>USD</v>
      </c>
      <c r="K3032" s="158" t="str">
        <f t="shared" si="287"/>
        <v>AUD</v>
      </c>
      <c r="L3032" s="158" t="str">
        <f t="shared" si="284"/>
        <v>USDAUD45431</v>
      </c>
      <c r="M3032" s="160">
        <f t="shared" si="288"/>
        <v>45431</v>
      </c>
      <c r="N3032" s="158">
        <v>0.92216894135005534</v>
      </c>
      <c r="O3032" s="158">
        <v>1.6281000000000001</v>
      </c>
      <c r="P3032" s="161">
        <f t="shared" si="285"/>
        <v>1.5014000000000001</v>
      </c>
    </row>
    <row r="3033" spans="9:16" x14ac:dyDescent="0.2">
      <c r="I3033" s="158">
        <f t="shared" si="283"/>
        <v>8</v>
      </c>
      <c r="J3033" s="158" t="str">
        <f t="shared" si="286"/>
        <v>USD</v>
      </c>
      <c r="K3033" s="158" t="str">
        <f t="shared" si="287"/>
        <v>AUD</v>
      </c>
      <c r="L3033" s="158" t="str">
        <f t="shared" si="284"/>
        <v>USDAUD45432</v>
      </c>
      <c r="M3033" s="160">
        <f t="shared" si="288"/>
        <v>45432</v>
      </c>
      <c r="N3033" s="158">
        <v>0.92072553171899452</v>
      </c>
      <c r="O3033" s="158">
        <v>1.6258999999999999</v>
      </c>
      <c r="P3033" s="161">
        <f t="shared" si="285"/>
        <v>1.4970000000000001</v>
      </c>
    </row>
    <row r="3034" spans="9:16" x14ac:dyDescent="0.2">
      <c r="I3034" s="158">
        <f t="shared" si="283"/>
        <v>8</v>
      </c>
      <c r="J3034" s="158" t="str">
        <f t="shared" si="286"/>
        <v>USD</v>
      </c>
      <c r="K3034" s="158" t="str">
        <f t="shared" si="287"/>
        <v>AUD</v>
      </c>
      <c r="L3034" s="158" t="str">
        <f t="shared" si="284"/>
        <v>USDAUD45433</v>
      </c>
      <c r="M3034" s="160">
        <f t="shared" si="288"/>
        <v>45433</v>
      </c>
      <c r="N3034" s="158">
        <v>0.92047128129602351</v>
      </c>
      <c r="O3034" s="158">
        <v>1.6277999999999999</v>
      </c>
      <c r="P3034" s="161">
        <f t="shared" si="285"/>
        <v>1.4983</v>
      </c>
    </row>
    <row r="3035" spans="9:16" x14ac:dyDescent="0.2">
      <c r="I3035" s="158">
        <f t="shared" si="283"/>
        <v>8</v>
      </c>
      <c r="J3035" s="158" t="str">
        <f t="shared" si="286"/>
        <v>USD</v>
      </c>
      <c r="K3035" s="158" t="str">
        <f t="shared" si="287"/>
        <v>AUD</v>
      </c>
      <c r="L3035" s="158" t="str">
        <f t="shared" si="284"/>
        <v>USDAUD45434</v>
      </c>
      <c r="M3035" s="160">
        <f t="shared" si="288"/>
        <v>45434</v>
      </c>
      <c r="N3035" s="158">
        <v>0.92336103416435833</v>
      </c>
      <c r="O3035" s="158">
        <v>1.6288</v>
      </c>
      <c r="P3035" s="161">
        <f t="shared" si="285"/>
        <v>1.504</v>
      </c>
    </row>
    <row r="3036" spans="9:16" x14ac:dyDescent="0.2">
      <c r="I3036" s="158">
        <f t="shared" si="283"/>
        <v>8</v>
      </c>
      <c r="J3036" s="158" t="str">
        <f t="shared" si="286"/>
        <v>USD</v>
      </c>
      <c r="K3036" s="158" t="str">
        <f t="shared" si="287"/>
        <v>AUD</v>
      </c>
      <c r="L3036" s="158" t="str">
        <f t="shared" si="284"/>
        <v>USDAUD45435</v>
      </c>
      <c r="M3036" s="160">
        <f t="shared" si="288"/>
        <v>45435</v>
      </c>
      <c r="N3036" s="158">
        <v>0.92131932927952831</v>
      </c>
      <c r="O3036" s="158">
        <v>1.6333</v>
      </c>
      <c r="P3036" s="161">
        <f t="shared" si="285"/>
        <v>1.5047999999999999</v>
      </c>
    </row>
    <row r="3037" spans="9:16" x14ac:dyDescent="0.2">
      <c r="I3037" s="158">
        <f t="shared" si="283"/>
        <v>8</v>
      </c>
      <c r="J3037" s="158" t="str">
        <f t="shared" si="286"/>
        <v>USD</v>
      </c>
      <c r="K3037" s="158" t="str">
        <f t="shared" si="287"/>
        <v>AUD</v>
      </c>
      <c r="L3037" s="158" t="str">
        <f t="shared" si="284"/>
        <v>USDAUD45436</v>
      </c>
      <c r="M3037" s="160">
        <f t="shared" si="288"/>
        <v>45436</v>
      </c>
      <c r="N3037" s="158">
        <v>0.92250922509225086</v>
      </c>
      <c r="O3037" s="158">
        <v>1.6394</v>
      </c>
      <c r="P3037" s="161">
        <f t="shared" si="285"/>
        <v>1.5124</v>
      </c>
    </row>
    <row r="3038" spans="9:16" x14ac:dyDescent="0.2">
      <c r="I3038" s="158">
        <f t="shared" si="283"/>
        <v>8</v>
      </c>
      <c r="J3038" s="158" t="str">
        <f t="shared" si="286"/>
        <v>USD</v>
      </c>
      <c r="K3038" s="158" t="str">
        <f t="shared" si="287"/>
        <v>AUD</v>
      </c>
      <c r="L3038" s="158" t="str">
        <f t="shared" si="284"/>
        <v>USDAUD45437</v>
      </c>
      <c r="M3038" s="160">
        <f t="shared" si="288"/>
        <v>45437</v>
      </c>
      <c r="N3038" s="158">
        <v>0.92250922509225086</v>
      </c>
      <c r="O3038" s="158">
        <v>1.6394</v>
      </c>
      <c r="P3038" s="161">
        <f t="shared" si="285"/>
        <v>1.5124</v>
      </c>
    </row>
    <row r="3039" spans="9:16" x14ac:dyDescent="0.2">
      <c r="I3039" s="158">
        <f t="shared" si="283"/>
        <v>8</v>
      </c>
      <c r="J3039" s="158" t="str">
        <f t="shared" si="286"/>
        <v>USD</v>
      </c>
      <c r="K3039" s="158" t="str">
        <f t="shared" si="287"/>
        <v>AUD</v>
      </c>
      <c r="L3039" s="158" t="str">
        <f t="shared" si="284"/>
        <v>USDAUD45438</v>
      </c>
      <c r="M3039" s="160">
        <f t="shared" si="288"/>
        <v>45438</v>
      </c>
      <c r="N3039" s="158">
        <v>0.92250922509225086</v>
      </c>
      <c r="O3039" s="158">
        <v>1.6394</v>
      </c>
      <c r="P3039" s="161">
        <f t="shared" si="285"/>
        <v>1.5124</v>
      </c>
    </row>
    <row r="3040" spans="9:16" x14ac:dyDescent="0.2">
      <c r="I3040" s="158">
        <f t="shared" si="283"/>
        <v>8</v>
      </c>
      <c r="J3040" s="158" t="str">
        <f t="shared" si="286"/>
        <v>USD</v>
      </c>
      <c r="K3040" s="158" t="str">
        <f t="shared" si="287"/>
        <v>AUD</v>
      </c>
      <c r="L3040" s="158" t="str">
        <f t="shared" si="284"/>
        <v>USDAUD45439</v>
      </c>
      <c r="M3040" s="160">
        <f t="shared" si="288"/>
        <v>45439</v>
      </c>
      <c r="N3040" s="158">
        <v>0.92225398874850129</v>
      </c>
      <c r="O3040" s="158">
        <v>1.6319999999999999</v>
      </c>
      <c r="P3040" s="161">
        <f t="shared" si="285"/>
        <v>1.5051000000000001</v>
      </c>
    </row>
    <row r="3041" spans="9:16" x14ac:dyDescent="0.2">
      <c r="I3041" s="158">
        <f t="shared" si="283"/>
        <v>8</v>
      </c>
      <c r="J3041" s="158" t="str">
        <f t="shared" si="286"/>
        <v>USD</v>
      </c>
      <c r="K3041" s="158" t="str">
        <f t="shared" si="287"/>
        <v>AUD</v>
      </c>
      <c r="L3041" s="158" t="str">
        <f t="shared" si="284"/>
        <v>USDAUD45440</v>
      </c>
      <c r="M3041" s="160">
        <f t="shared" si="288"/>
        <v>45440</v>
      </c>
      <c r="N3041" s="158">
        <v>0.91894872266127547</v>
      </c>
      <c r="O3041" s="158">
        <v>1.6314</v>
      </c>
      <c r="P3041" s="161">
        <f t="shared" si="285"/>
        <v>1.4992000000000001</v>
      </c>
    </row>
    <row r="3042" spans="9:16" x14ac:dyDescent="0.2">
      <c r="I3042" s="158">
        <f t="shared" si="283"/>
        <v>8</v>
      </c>
      <c r="J3042" s="158" t="str">
        <f t="shared" si="286"/>
        <v>USD</v>
      </c>
      <c r="K3042" s="158" t="str">
        <f t="shared" si="287"/>
        <v>AUD</v>
      </c>
      <c r="L3042" s="158" t="str">
        <f t="shared" si="284"/>
        <v>USDAUD45441</v>
      </c>
      <c r="M3042" s="160">
        <f t="shared" si="288"/>
        <v>45441</v>
      </c>
      <c r="N3042" s="158">
        <v>0.9210647508519848</v>
      </c>
      <c r="O3042" s="158">
        <v>1.637</v>
      </c>
      <c r="P3042" s="161">
        <f t="shared" si="285"/>
        <v>1.5078</v>
      </c>
    </row>
    <row r="3043" spans="9:16" x14ac:dyDescent="0.2">
      <c r="I3043" s="158">
        <f t="shared" si="283"/>
        <v>8</v>
      </c>
      <c r="J3043" s="158" t="str">
        <f t="shared" si="286"/>
        <v>USD</v>
      </c>
      <c r="K3043" s="158" t="str">
        <f t="shared" si="287"/>
        <v>AUD</v>
      </c>
      <c r="L3043" s="158" t="str">
        <f t="shared" si="284"/>
        <v>USDAUD45442</v>
      </c>
      <c r="M3043" s="160">
        <f t="shared" si="288"/>
        <v>45442</v>
      </c>
      <c r="N3043" s="158">
        <v>0.92464170134073054</v>
      </c>
      <c r="O3043" s="158">
        <v>1.6341000000000001</v>
      </c>
      <c r="P3043" s="161">
        <f t="shared" si="285"/>
        <v>1.5109999999999999</v>
      </c>
    </row>
    <row r="3044" spans="9:16" x14ac:dyDescent="0.2">
      <c r="I3044" s="158">
        <f t="shared" si="283"/>
        <v>8</v>
      </c>
      <c r="J3044" s="158" t="str">
        <f t="shared" si="286"/>
        <v>USD</v>
      </c>
      <c r="K3044" s="158" t="str">
        <f t="shared" si="287"/>
        <v>AUD</v>
      </c>
      <c r="L3044" s="158" t="str">
        <f t="shared" si="284"/>
        <v>USDAUD45443</v>
      </c>
      <c r="M3044" s="160">
        <f t="shared" si="288"/>
        <v>45443</v>
      </c>
      <c r="N3044" s="158">
        <v>0.92148912642830816</v>
      </c>
      <c r="O3044" s="158">
        <v>1.6315</v>
      </c>
      <c r="P3044" s="161">
        <f t="shared" si="285"/>
        <v>1.5034000000000001</v>
      </c>
    </row>
    <row r="3045" spans="9:16" x14ac:dyDescent="0.2">
      <c r="I3045" s="158">
        <f t="shared" si="283"/>
        <v>8</v>
      </c>
      <c r="J3045" s="158" t="str">
        <f t="shared" si="286"/>
        <v>USD</v>
      </c>
      <c r="K3045" s="158" t="str">
        <f t="shared" si="287"/>
        <v>AUD</v>
      </c>
      <c r="L3045" s="158" t="str">
        <f t="shared" si="284"/>
        <v>USDAUD45444</v>
      </c>
      <c r="M3045" s="160">
        <f t="shared" si="288"/>
        <v>45444</v>
      </c>
      <c r="N3045" s="158">
        <v>0.92148912642830816</v>
      </c>
      <c r="O3045" s="158">
        <v>1.6315</v>
      </c>
      <c r="P3045" s="161">
        <f t="shared" si="285"/>
        <v>1.5034000000000001</v>
      </c>
    </row>
    <row r="3046" spans="9:16" x14ac:dyDescent="0.2">
      <c r="I3046" s="158">
        <f t="shared" si="283"/>
        <v>8</v>
      </c>
      <c r="J3046" s="158" t="str">
        <f t="shared" si="286"/>
        <v>USD</v>
      </c>
      <c r="K3046" s="158" t="str">
        <f t="shared" si="287"/>
        <v>AUD</v>
      </c>
      <c r="L3046" s="158" t="str">
        <f t="shared" si="284"/>
        <v>USDAUD45445</v>
      </c>
      <c r="M3046" s="160">
        <f t="shared" si="288"/>
        <v>45445</v>
      </c>
      <c r="N3046" s="158">
        <v>0.92148912642830816</v>
      </c>
      <c r="O3046" s="158">
        <v>1.6315</v>
      </c>
      <c r="P3046" s="161">
        <f t="shared" si="285"/>
        <v>1.5034000000000001</v>
      </c>
    </row>
    <row r="3047" spans="9:16" x14ac:dyDescent="0.2">
      <c r="I3047" s="158">
        <f t="shared" si="283"/>
        <v>8</v>
      </c>
      <c r="J3047" s="158" t="str">
        <f t="shared" si="286"/>
        <v>USD</v>
      </c>
      <c r="K3047" s="158" t="str">
        <f t="shared" si="287"/>
        <v>AUD</v>
      </c>
      <c r="L3047" s="158" t="str">
        <f t="shared" si="284"/>
        <v>USDAUD45446</v>
      </c>
      <c r="M3047" s="160">
        <f t="shared" si="288"/>
        <v>45446</v>
      </c>
      <c r="N3047" s="158">
        <v>0.92233905183545462</v>
      </c>
      <c r="O3047" s="158">
        <v>1.629</v>
      </c>
      <c r="P3047" s="161">
        <f t="shared" si="285"/>
        <v>1.5024999999999999</v>
      </c>
    </row>
    <row r="3048" spans="9:16" x14ac:dyDescent="0.2">
      <c r="I3048" s="158">
        <f t="shared" si="283"/>
        <v>8</v>
      </c>
      <c r="J3048" s="158" t="str">
        <f t="shared" si="286"/>
        <v>USD</v>
      </c>
      <c r="K3048" s="158" t="str">
        <f t="shared" si="287"/>
        <v>AUD</v>
      </c>
      <c r="L3048" s="158" t="str">
        <f t="shared" si="284"/>
        <v>USDAUD45447</v>
      </c>
      <c r="M3048" s="160">
        <f t="shared" si="288"/>
        <v>45447</v>
      </c>
      <c r="N3048" s="158">
        <v>0.92038656235618954</v>
      </c>
      <c r="O3048" s="158">
        <v>1.6364000000000001</v>
      </c>
      <c r="P3048" s="161">
        <f t="shared" si="285"/>
        <v>1.5061</v>
      </c>
    </row>
    <row r="3049" spans="9:16" x14ac:dyDescent="0.2">
      <c r="I3049" s="158">
        <f t="shared" si="283"/>
        <v>8</v>
      </c>
      <c r="J3049" s="158" t="str">
        <f t="shared" si="286"/>
        <v>USD</v>
      </c>
      <c r="K3049" s="158" t="str">
        <f t="shared" si="287"/>
        <v>AUD</v>
      </c>
      <c r="L3049" s="158" t="str">
        <f t="shared" si="284"/>
        <v>USDAUD45448</v>
      </c>
      <c r="M3049" s="160">
        <f t="shared" si="288"/>
        <v>45448</v>
      </c>
      <c r="N3049" s="158">
        <v>0.91979396615158204</v>
      </c>
      <c r="O3049" s="158">
        <v>1.6353</v>
      </c>
      <c r="P3049" s="161">
        <f t="shared" si="285"/>
        <v>1.5041</v>
      </c>
    </row>
    <row r="3050" spans="9:16" x14ac:dyDescent="0.2">
      <c r="I3050" s="158">
        <f t="shared" ref="I3050:I3113" si="289">IF(M3049=$G$2,I3049+1,I3049)</f>
        <v>8</v>
      </c>
      <c r="J3050" s="158" t="str">
        <f t="shared" si="286"/>
        <v>USD</v>
      </c>
      <c r="K3050" s="158" t="str">
        <f t="shared" si="287"/>
        <v>AUD</v>
      </c>
      <c r="L3050" s="158" t="str">
        <f t="shared" si="284"/>
        <v>USDAUD45449</v>
      </c>
      <c r="M3050" s="160">
        <f t="shared" si="288"/>
        <v>45449</v>
      </c>
      <c r="N3050" s="158">
        <v>0.92038656235618954</v>
      </c>
      <c r="O3050" s="158">
        <v>1.6368</v>
      </c>
      <c r="P3050" s="161">
        <f t="shared" si="285"/>
        <v>1.5065</v>
      </c>
    </row>
    <row r="3051" spans="9:16" x14ac:dyDescent="0.2">
      <c r="I3051" s="158">
        <f t="shared" si="289"/>
        <v>8</v>
      </c>
      <c r="J3051" s="158" t="str">
        <f t="shared" si="286"/>
        <v>USD</v>
      </c>
      <c r="K3051" s="158" t="str">
        <f t="shared" si="287"/>
        <v>AUD</v>
      </c>
      <c r="L3051" s="158" t="str">
        <f t="shared" si="284"/>
        <v>USDAUD45450</v>
      </c>
      <c r="M3051" s="160">
        <f t="shared" si="288"/>
        <v>45450</v>
      </c>
      <c r="N3051" s="158">
        <v>0.91759955955221129</v>
      </c>
      <c r="O3051" s="158">
        <v>1.6345000000000001</v>
      </c>
      <c r="P3051" s="161">
        <f t="shared" si="285"/>
        <v>1.4998</v>
      </c>
    </row>
    <row r="3052" spans="9:16" x14ac:dyDescent="0.2">
      <c r="I3052" s="158">
        <f t="shared" si="289"/>
        <v>8</v>
      </c>
      <c r="J3052" s="158" t="str">
        <f t="shared" si="286"/>
        <v>USD</v>
      </c>
      <c r="K3052" s="158" t="str">
        <f t="shared" si="287"/>
        <v>AUD</v>
      </c>
      <c r="L3052" s="158" t="str">
        <f t="shared" si="284"/>
        <v>USDAUD45451</v>
      </c>
      <c r="M3052" s="160">
        <f t="shared" si="288"/>
        <v>45451</v>
      </c>
      <c r="N3052" s="158">
        <v>0.91759955955221129</v>
      </c>
      <c r="O3052" s="158">
        <v>1.6345000000000001</v>
      </c>
      <c r="P3052" s="161">
        <f t="shared" si="285"/>
        <v>1.4998</v>
      </c>
    </row>
    <row r="3053" spans="9:16" x14ac:dyDescent="0.2">
      <c r="I3053" s="158">
        <f t="shared" si="289"/>
        <v>8</v>
      </c>
      <c r="J3053" s="158" t="str">
        <f t="shared" si="286"/>
        <v>USD</v>
      </c>
      <c r="K3053" s="158" t="str">
        <f t="shared" si="287"/>
        <v>AUD</v>
      </c>
      <c r="L3053" s="158" t="str">
        <f t="shared" si="284"/>
        <v>USDAUD45452</v>
      </c>
      <c r="M3053" s="160">
        <f t="shared" si="288"/>
        <v>45452</v>
      </c>
      <c r="N3053" s="158">
        <v>0.91759955955221129</v>
      </c>
      <c r="O3053" s="158">
        <v>1.6345000000000001</v>
      </c>
      <c r="P3053" s="161">
        <f t="shared" si="285"/>
        <v>1.4998</v>
      </c>
    </row>
    <row r="3054" spans="9:16" x14ac:dyDescent="0.2">
      <c r="I3054" s="158">
        <f t="shared" si="289"/>
        <v>8</v>
      </c>
      <c r="J3054" s="158" t="str">
        <f t="shared" si="286"/>
        <v>USD</v>
      </c>
      <c r="K3054" s="158" t="str">
        <f t="shared" si="287"/>
        <v>AUD</v>
      </c>
      <c r="L3054" s="158" t="str">
        <f t="shared" si="284"/>
        <v>USDAUD45453</v>
      </c>
      <c r="M3054" s="160">
        <f t="shared" si="288"/>
        <v>45453</v>
      </c>
      <c r="N3054" s="158">
        <v>0.9297136481963556</v>
      </c>
      <c r="O3054" s="158">
        <v>1.6304000000000001</v>
      </c>
      <c r="P3054" s="161">
        <f t="shared" si="285"/>
        <v>1.5158</v>
      </c>
    </row>
    <row r="3055" spans="9:16" x14ac:dyDescent="0.2">
      <c r="I3055" s="158">
        <f t="shared" si="289"/>
        <v>8</v>
      </c>
      <c r="J3055" s="158" t="str">
        <f t="shared" si="286"/>
        <v>USD</v>
      </c>
      <c r="K3055" s="158" t="str">
        <f t="shared" si="287"/>
        <v>AUD</v>
      </c>
      <c r="L3055" s="158" t="str">
        <f t="shared" si="284"/>
        <v>USDAUD45454</v>
      </c>
      <c r="M3055" s="160">
        <f t="shared" si="288"/>
        <v>45454</v>
      </c>
      <c r="N3055" s="158">
        <v>0.93196644920782856</v>
      </c>
      <c r="O3055" s="158">
        <v>1.6259999999999999</v>
      </c>
      <c r="P3055" s="161">
        <f t="shared" si="285"/>
        <v>1.5154000000000001</v>
      </c>
    </row>
    <row r="3056" spans="9:16" x14ac:dyDescent="0.2">
      <c r="I3056" s="158">
        <f t="shared" si="289"/>
        <v>8</v>
      </c>
      <c r="J3056" s="158" t="str">
        <f t="shared" si="286"/>
        <v>USD</v>
      </c>
      <c r="K3056" s="158" t="str">
        <f t="shared" si="287"/>
        <v>AUD</v>
      </c>
      <c r="L3056" s="158" t="str">
        <f t="shared" si="284"/>
        <v>USDAUD45455</v>
      </c>
      <c r="M3056" s="160">
        <f t="shared" si="288"/>
        <v>45455</v>
      </c>
      <c r="N3056" s="158">
        <v>0.92893636785880163</v>
      </c>
      <c r="O3056" s="158">
        <v>1.6279999999999999</v>
      </c>
      <c r="P3056" s="161">
        <f t="shared" si="285"/>
        <v>1.5123</v>
      </c>
    </row>
    <row r="3057" spans="9:16" x14ac:dyDescent="0.2">
      <c r="I3057" s="158">
        <f t="shared" si="289"/>
        <v>8</v>
      </c>
      <c r="J3057" s="158" t="str">
        <f t="shared" si="286"/>
        <v>USD</v>
      </c>
      <c r="K3057" s="158" t="str">
        <f t="shared" si="287"/>
        <v>AUD</v>
      </c>
      <c r="L3057" s="158" t="str">
        <f t="shared" si="284"/>
        <v>USDAUD45456</v>
      </c>
      <c r="M3057" s="160">
        <f t="shared" si="288"/>
        <v>45456</v>
      </c>
      <c r="N3057" s="158">
        <v>0.92729970326409494</v>
      </c>
      <c r="O3057" s="158">
        <v>1.6232</v>
      </c>
      <c r="P3057" s="161">
        <f t="shared" si="285"/>
        <v>1.5052000000000001</v>
      </c>
    </row>
    <row r="3058" spans="9:16" x14ac:dyDescent="0.2">
      <c r="I3058" s="158">
        <f t="shared" si="289"/>
        <v>8</v>
      </c>
      <c r="J3058" s="158" t="str">
        <f t="shared" si="286"/>
        <v>USD</v>
      </c>
      <c r="K3058" s="158" t="str">
        <f t="shared" si="287"/>
        <v>AUD</v>
      </c>
      <c r="L3058" s="158" t="str">
        <f t="shared" si="284"/>
        <v>USDAUD45457</v>
      </c>
      <c r="M3058" s="160">
        <f t="shared" si="288"/>
        <v>45457</v>
      </c>
      <c r="N3058" s="158">
        <v>0.93580385551188472</v>
      </c>
      <c r="O3058" s="158">
        <v>1.6155999999999999</v>
      </c>
      <c r="P3058" s="161">
        <f t="shared" si="285"/>
        <v>1.5119</v>
      </c>
    </row>
    <row r="3059" spans="9:16" x14ac:dyDescent="0.2">
      <c r="I3059" s="158">
        <f t="shared" si="289"/>
        <v>8</v>
      </c>
      <c r="J3059" s="158" t="str">
        <f t="shared" si="286"/>
        <v>USD</v>
      </c>
      <c r="K3059" s="158" t="str">
        <f t="shared" si="287"/>
        <v>AUD</v>
      </c>
      <c r="L3059" s="158" t="str">
        <f t="shared" si="284"/>
        <v>USDAUD45458</v>
      </c>
      <c r="M3059" s="160">
        <f t="shared" si="288"/>
        <v>45458</v>
      </c>
      <c r="N3059" s="158">
        <v>0.93580385551188472</v>
      </c>
      <c r="O3059" s="158">
        <v>1.6155999999999999</v>
      </c>
      <c r="P3059" s="161">
        <f t="shared" si="285"/>
        <v>1.5119</v>
      </c>
    </row>
    <row r="3060" spans="9:16" x14ac:dyDescent="0.2">
      <c r="I3060" s="158">
        <f t="shared" si="289"/>
        <v>8</v>
      </c>
      <c r="J3060" s="158" t="str">
        <f t="shared" si="286"/>
        <v>USD</v>
      </c>
      <c r="K3060" s="158" t="str">
        <f t="shared" si="287"/>
        <v>AUD</v>
      </c>
      <c r="L3060" s="158" t="str">
        <f t="shared" si="284"/>
        <v>USDAUD45459</v>
      </c>
      <c r="M3060" s="160">
        <f t="shared" si="288"/>
        <v>45459</v>
      </c>
      <c r="N3060" s="158">
        <v>0.93580385551188472</v>
      </c>
      <c r="O3060" s="158">
        <v>1.6155999999999999</v>
      </c>
      <c r="P3060" s="161">
        <f t="shared" si="285"/>
        <v>1.5119</v>
      </c>
    </row>
    <row r="3061" spans="9:16" x14ac:dyDescent="0.2">
      <c r="I3061" s="158">
        <f t="shared" si="289"/>
        <v>8</v>
      </c>
      <c r="J3061" s="158" t="str">
        <f t="shared" si="286"/>
        <v>USD</v>
      </c>
      <c r="K3061" s="158" t="str">
        <f t="shared" si="287"/>
        <v>AUD</v>
      </c>
      <c r="L3061" s="158" t="str">
        <f t="shared" si="284"/>
        <v>USDAUD45460</v>
      </c>
      <c r="M3061" s="160">
        <f t="shared" si="288"/>
        <v>45460</v>
      </c>
      <c r="N3061" s="158">
        <v>0.93353248693054525</v>
      </c>
      <c r="O3061" s="158">
        <v>1.6246</v>
      </c>
      <c r="P3061" s="161">
        <f t="shared" si="285"/>
        <v>1.5165999999999999</v>
      </c>
    </row>
    <row r="3062" spans="9:16" x14ac:dyDescent="0.2">
      <c r="I3062" s="158">
        <f t="shared" si="289"/>
        <v>8</v>
      </c>
      <c r="J3062" s="158" t="str">
        <f t="shared" si="286"/>
        <v>USD</v>
      </c>
      <c r="K3062" s="158" t="str">
        <f t="shared" si="287"/>
        <v>AUD</v>
      </c>
      <c r="L3062" s="158" t="str">
        <f t="shared" si="284"/>
        <v>USDAUD45461</v>
      </c>
      <c r="M3062" s="160">
        <f t="shared" si="288"/>
        <v>45461</v>
      </c>
      <c r="N3062" s="158">
        <v>0.93327111525898288</v>
      </c>
      <c r="O3062" s="158">
        <v>1.6207</v>
      </c>
      <c r="P3062" s="161">
        <f t="shared" si="285"/>
        <v>1.5125999999999999</v>
      </c>
    </row>
    <row r="3063" spans="9:16" x14ac:dyDescent="0.2">
      <c r="I3063" s="158">
        <f t="shared" si="289"/>
        <v>8</v>
      </c>
      <c r="J3063" s="158" t="str">
        <f t="shared" si="286"/>
        <v>USD</v>
      </c>
      <c r="K3063" s="158" t="str">
        <f t="shared" si="287"/>
        <v>AUD</v>
      </c>
      <c r="L3063" s="158" t="str">
        <f t="shared" si="284"/>
        <v>USDAUD45462</v>
      </c>
      <c r="M3063" s="160">
        <f t="shared" si="288"/>
        <v>45462</v>
      </c>
      <c r="N3063" s="158">
        <v>0.9303190994511118</v>
      </c>
      <c r="O3063" s="158">
        <v>1.6125</v>
      </c>
      <c r="P3063" s="161">
        <f t="shared" si="285"/>
        <v>1.5001</v>
      </c>
    </row>
    <row r="3064" spans="9:16" x14ac:dyDescent="0.2">
      <c r="I3064" s="158">
        <f t="shared" si="289"/>
        <v>8</v>
      </c>
      <c r="J3064" s="158" t="str">
        <f t="shared" si="286"/>
        <v>USD</v>
      </c>
      <c r="K3064" s="158" t="str">
        <f t="shared" si="287"/>
        <v>AUD</v>
      </c>
      <c r="L3064" s="158" t="str">
        <f t="shared" si="284"/>
        <v>USDAUD45463</v>
      </c>
      <c r="M3064" s="160">
        <f t="shared" si="288"/>
        <v>45463</v>
      </c>
      <c r="N3064" s="158">
        <v>0.93292284728052988</v>
      </c>
      <c r="O3064" s="158">
        <v>1.6075999999999999</v>
      </c>
      <c r="P3064" s="161">
        <f t="shared" si="285"/>
        <v>1.4998</v>
      </c>
    </row>
    <row r="3065" spans="9:16" x14ac:dyDescent="0.2">
      <c r="I3065" s="158">
        <f t="shared" si="289"/>
        <v>8</v>
      </c>
      <c r="J3065" s="158" t="str">
        <f t="shared" si="286"/>
        <v>USD</v>
      </c>
      <c r="K3065" s="158" t="str">
        <f t="shared" si="287"/>
        <v>AUD</v>
      </c>
      <c r="L3065" s="158" t="str">
        <f t="shared" si="284"/>
        <v>USDAUD45464</v>
      </c>
      <c r="M3065" s="160">
        <f t="shared" si="288"/>
        <v>45464</v>
      </c>
      <c r="N3065" s="158">
        <v>0.93562874251497008</v>
      </c>
      <c r="O3065" s="158">
        <v>1.6031</v>
      </c>
      <c r="P3065" s="161">
        <f t="shared" si="285"/>
        <v>1.4999</v>
      </c>
    </row>
    <row r="3066" spans="9:16" x14ac:dyDescent="0.2">
      <c r="I3066" s="158">
        <f t="shared" si="289"/>
        <v>8</v>
      </c>
      <c r="J3066" s="158" t="str">
        <f t="shared" si="286"/>
        <v>USD</v>
      </c>
      <c r="K3066" s="158" t="str">
        <f t="shared" si="287"/>
        <v>AUD</v>
      </c>
      <c r="L3066" s="158" t="str">
        <f t="shared" si="284"/>
        <v>USDAUD45465</v>
      </c>
      <c r="M3066" s="160">
        <f t="shared" si="288"/>
        <v>45465</v>
      </c>
      <c r="N3066" s="158">
        <v>0.93562874251497008</v>
      </c>
      <c r="O3066" s="158">
        <v>1.6031</v>
      </c>
      <c r="P3066" s="161">
        <f t="shared" si="285"/>
        <v>1.4999</v>
      </c>
    </row>
    <row r="3067" spans="9:16" x14ac:dyDescent="0.2">
      <c r="I3067" s="158">
        <f t="shared" si="289"/>
        <v>8</v>
      </c>
      <c r="J3067" s="158" t="str">
        <f t="shared" si="286"/>
        <v>USD</v>
      </c>
      <c r="K3067" s="158" t="str">
        <f t="shared" si="287"/>
        <v>AUD</v>
      </c>
      <c r="L3067" s="158" t="str">
        <f t="shared" si="284"/>
        <v>USDAUD45466</v>
      </c>
      <c r="M3067" s="160">
        <f t="shared" si="288"/>
        <v>45466</v>
      </c>
      <c r="N3067" s="158">
        <v>0.93562874251497008</v>
      </c>
      <c r="O3067" s="158">
        <v>1.6031</v>
      </c>
      <c r="P3067" s="161">
        <f t="shared" si="285"/>
        <v>1.4999</v>
      </c>
    </row>
    <row r="3068" spans="9:16" x14ac:dyDescent="0.2">
      <c r="I3068" s="158">
        <f t="shared" si="289"/>
        <v>8</v>
      </c>
      <c r="J3068" s="158" t="str">
        <f t="shared" si="286"/>
        <v>USD</v>
      </c>
      <c r="K3068" s="158" t="str">
        <f t="shared" si="287"/>
        <v>AUD</v>
      </c>
      <c r="L3068" s="158" t="str">
        <f t="shared" si="284"/>
        <v>USDAUD45467</v>
      </c>
      <c r="M3068" s="160">
        <f t="shared" si="288"/>
        <v>45467</v>
      </c>
      <c r="N3068" s="158">
        <v>0.93196644920782856</v>
      </c>
      <c r="O3068" s="158">
        <v>1.6156999999999999</v>
      </c>
      <c r="P3068" s="161">
        <f t="shared" si="285"/>
        <v>1.5058</v>
      </c>
    </row>
    <row r="3069" spans="9:16" x14ac:dyDescent="0.2">
      <c r="I3069" s="158">
        <f t="shared" si="289"/>
        <v>8</v>
      </c>
      <c r="J3069" s="158" t="str">
        <f t="shared" si="286"/>
        <v>USD</v>
      </c>
      <c r="K3069" s="158" t="str">
        <f t="shared" si="287"/>
        <v>AUD</v>
      </c>
      <c r="L3069" s="158" t="str">
        <f t="shared" si="284"/>
        <v>USDAUD45468</v>
      </c>
      <c r="M3069" s="160">
        <f t="shared" si="288"/>
        <v>45468</v>
      </c>
      <c r="N3069" s="158">
        <v>0.93335822288594372</v>
      </c>
      <c r="O3069" s="158">
        <v>1.6109</v>
      </c>
      <c r="P3069" s="161">
        <f t="shared" si="285"/>
        <v>1.5035000000000001</v>
      </c>
    </row>
    <row r="3070" spans="9:16" x14ac:dyDescent="0.2">
      <c r="I3070" s="158">
        <f t="shared" si="289"/>
        <v>8</v>
      </c>
      <c r="J3070" s="158" t="str">
        <f t="shared" si="286"/>
        <v>USD</v>
      </c>
      <c r="K3070" s="158" t="str">
        <f t="shared" si="287"/>
        <v>AUD</v>
      </c>
      <c r="L3070" s="158" t="str">
        <f t="shared" si="284"/>
        <v>USDAUD45469</v>
      </c>
      <c r="M3070" s="160">
        <f t="shared" si="288"/>
        <v>45469</v>
      </c>
      <c r="N3070" s="158">
        <v>0.93554121059032658</v>
      </c>
      <c r="O3070" s="158">
        <v>1.6052999999999999</v>
      </c>
      <c r="P3070" s="161">
        <f t="shared" si="285"/>
        <v>1.5018</v>
      </c>
    </row>
    <row r="3071" spans="9:16" x14ac:dyDescent="0.2">
      <c r="I3071" s="158">
        <f t="shared" si="289"/>
        <v>8</v>
      </c>
      <c r="J3071" s="158" t="str">
        <f t="shared" si="286"/>
        <v>USD</v>
      </c>
      <c r="K3071" s="158" t="str">
        <f t="shared" si="287"/>
        <v>AUD</v>
      </c>
      <c r="L3071" s="158" t="str">
        <f t="shared" si="284"/>
        <v>USDAUD45470</v>
      </c>
      <c r="M3071" s="160">
        <f t="shared" si="288"/>
        <v>45470</v>
      </c>
      <c r="N3071" s="158">
        <v>0.93492894540014948</v>
      </c>
      <c r="O3071" s="158">
        <v>1.6077999999999999</v>
      </c>
      <c r="P3071" s="161">
        <f t="shared" si="285"/>
        <v>1.5032000000000001</v>
      </c>
    </row>
    <row r="3072" spans="9:16" x14ac:dyDescent="0.2">
      <c r="I3072" s="158">
        <f t="shared" si="289"/>
        <v>8</v>
      </c>
      <c r="J3072" s="158" t="str">
        <f t="shared" si="286"/>
        <v>USD</v>
      </c>
      <c r="K3072" s="158" t="str">
        <f t="shared" si="287"/>
        <v>AUD</v>
      </c>
      <c r="L3072" s="158" t="str">
        <f t="shared" si="284"/>
        <v>USDAUD45471</v>
      </c>
      <c r="M3072" s="160">
        <f t="shared" si="288"/>
        <v>45471</v>
      </c>
      <c r="N3072" s="158">
        <v>0.93414292386735165</v>
      </c>
      <c r="O3072" s="158">
        <v>1.6079000000000001</v>
      </c>
      <c r="P3072" s="161">
        <f t="shared" si="285"/>
        <v>1.502</v>
      </c>
    </row>
    <row r="3073" spans="9:16" x14ac:dyDescent="0.2">
      <c r="I3073" s="158">
        <f t="shared" si="289"/>
        <v>8</v>
      </c>
      <c r="J3073" s="158" t="str">
        <f t="shared" si="286"/>
        <v>USD</v>
      </c>
      <c r="K3073" s="158" t="str">
        <f t="shared" si="287"/>
        <v>AUD</v>
      </c>
      <c r="L3073" s="158" t="str">
        <f t="shared" si="284"/>
        <v>USDAUD45472</v>
      </c>
      <c r="M3073" s="160">
        <f t="shared" si="288"/>
        <v>45472</v>
      </c>
      <c r="N3073" s="158">
        <v>0.93414292386735165</v>
      </c>
      <c r="O3073" s="158">
        <v>1.6079000000000001</v>
      </c>
      <c r="P3073" s="161">
        <f t="shared" si="285"/>
        <v>1.502</v>
      </c>
    </row>
    <row r="3074" spans="9:16" x14ac:dyDescent="0.2">
      <c r="I3074" s="158">
        <f t="shared" si="289"/>
        <v>8</v>
      </c>
      <c r="J3074" s="158" t="str">
        <f t="shared" si="286"/>
        <v>USD</v>
      </c>
      <c r="K3074" s="158" t="str">
        <f t="shared" si="287"/>
        <v>AUD</v>
      </c>
      <c r="L3074" s="158" t="str">
        <f t="shared" si="284"/>
        <v>USDAUD45473</v>
      </c>
      <c r="M3074" s="160">
        <f t="shared" si="288"/>
        <v>45473</v>
      </c>
      <c r="N3074" s="158">
        <v>0.93414292386735165</v>
      </c>
      <c r="O3074" s="158">
        <v>1.6079000000000001</v>
      </c>
      <c r="P3074" s="161">
        <f t="shared" si="285"/>
        <v>1.502</v>
      </c>
    </row>
    <row r="3075" spans="9:16" x14ac:dyDescent="0.2">
      <c r="I3075" s="158">
        <f t="shared" si="289"/>
        <v>8</v>
      </c>
      <c r="J3075" s="158" t="str">
        <f t="shared" si="286"/>
        <v>USD</v>
      </c>
      <c r="K3075" s="158" t="str">
        <f t="shared" si="287"/>
        <v>AUD</v>
      </c>
      <c r="L3075" s="158" t="str">
        <f t="shared" ref="L3075:L3138" si="290">J3075&amp;K3075&amp;M3075</f>
        <v>USDAUD45474</v>
      </c>
      <c r="M3075" s="160">
        <f t="shared" si="288"/>
        <v>45474</v>
      </c>
      <c r="N3075" s="158">
        <v>0.93066542577943223</v>
      </c>
      <c r="O3075" s="158">
        <v>1.6109</v>
      </c>
      <c r="P3075" s="161">
        <f t="shared" ref="P3075:P3138" si="291">ROUND(N3075*O3075,4)</f>
        <v>1.4992000000000001</v>
      </c>
    </row>
    <row r="3076" spans="9:16" x14ac:dyDescent="0.2">
      <c r="I3076" s="158">
        <f t="shared" si="289"/>
        <v>8</v>
      </c>
      <c r="J3076" s="158" t="str">
        <f t="shared" ref="J3076:J3139" si="292">VLOOKUP($I3076,$A:$C,2,FALSE)</f>
        <v>USD</v>
      </c>
      <c r="K3076" s="158" t="str">
        <f t="shared" ref="K3076:K3139" si="293">VLOOKUP($I3076,$A:$C,3,FALSE)</f>
        <v>AUD</v>
      </c>
      <c r="L3076" s="158" t="str">
        <f t="shared" si="290"/>
        <v>USDAUD45475</v>
      </c>
      <c r="M3076" s="160">
        <f t="shared" ref="M3076:M3139" si="294">IF(I3076=I3075,M3075+1,$G$1)</f>
        <v>45475</v>
      </c>
      <c r="N3076" s="158">
        <v>0.93205331344952935</v>
      </c>
      <c r="O3076" s="158">
        <v>1.6120000000000001</v>
      </c>
      <c r="P3076" s="161">
        <f t="shared" si="291"/>
        <v>1.5024999999999999</v>
      </c>
    </row>
    <row r="3077" spans="9:16" x14ac:dyDescent="0.2">
      <c r="I3077" s="158">
        <f t="shared" si="289"/>
        <v>8</v>
      </c>
      <c r="J3077" s="158" t="str">
        <f t="shared" si="292"/>
        <v>USD</v>
      </c>
      <c r="K3077" s="158" t="str">
        <f t="shared" si="293"/>
        <v>AUD</v>
      </c>
      <c r="L3077" s="158" t="str">
        <f t="shared" si="290"/>
        <v>USDAUD45476</v>
      </c>
      <c r="M3077" s="160">
        <f t="shared" si="294"/>
        <v>45476</v>
      </c>
      <c r="N3077" s="158">
        <v>0.92954080684142026</v>
      </c>
      <c r="O3077" s="158">
        <v>1.6123000000000001</v>
      </c>
      <c r="P3077" s="161">
        <f t="shared" si="291"/>
        <v>1.4986999999999999</v>
      </c>
    </row>
    <row r="3078" spans="9:16" x14ac:dyDescent="0.2">
      <c r="I3078" s="158">
        <f t="shared" si="289"/>
        <v>8</v>
      </c>
      <c r="J3078" s="158" t="str">
        <f t="shared" si="292"/>
        <v>USD</v>
      </c>
      <c r="K3078" s="158" t="str">
        <f t="shared" si="293"/>
        <v>AUD</v>
      </c>
      <c r="L3078" s="158" t="str">
        <f t="shared" si="290"/>
        <v>USDAUD45477</v>
      </c>
      <c r="M3078" s="160">
        <f t="shared" si="294"/>
        <v>45477</v>
      </c>
      <c r="N3078" s="158">
        <v>0.92592592592592582</v>
      </c>
      <c r="O3078" s="158">
        <v>1.6046</v>
      </c>
      <c r="P3078" s="161">
        <f t="shared" si="291"/>
        <v>1.4857</v>
      </c>
    </row>
    <row r="3079" spans="9:16" x14ac:dyDescent="0.2">
      <c r="I3079" s="158">
        <f t="shared" si="289"/>
        <v>8</v>
      </c>
      <c r="J3079" s="158" t="str">
        <f t="shared" si="292"/>
        <v>USD</v>
      </c>
      <c r="K3079" s="158" t="str">
        <f t="shared" si="293"/>
        <v>AUD</v>
      </c>
      <c r="L3079" s="158" t="str">
        <f t="shared" si="290"/>
        <v>USDAUD45478</v>
      </c>
      <c r="M3079" s="160">
        <f t="shared" si="294"/>
        <v>45478</v>
      </c>
      <c r="N3079" s="158">
        <v>0.92387287509238725</v>
      </c>
      <c r="O3079" s="158">
        <v>1.6073</v>
      </c>
      <c r="P3079" s="161">
        <f t="shared" si="291"/>
        <v>1.4849000000000001</v>
      </c>
    </row>
    <row r="3080" spans="9:16" x14ac:dyDescent="0.2">
      <c r="I3080" s="158">
        <f t="shared" si="289"/>
        <v>8</v>
      </c>
      <c r="J3080" s="158" t="str">
        <f t="shared" si="292"/>
        <v>USD</v>
      </c>
      <c r="K3080" s="158" t="str">
        <f t="shared" si="293"/>
        <v>AUD</v>
      </c>
      <c r="L3080" s="158" t="str">
        <f t="shared" si="290"/>
        <v>USDAUD45479</v>
      </c>
      <c r="M3080" s="160">
        <f t="shared" si="294"/>
        <v>45479</v>
      </c>
      <c r="N3080" s="158">
        <v>0.92387287509238725</v>
      </c>
      <c r="O3080" s="158">
        <v>1.6073</v>
      </c>
      <c r="P3080" s="161">
        <f t="shared" si="291"/>
        <v>1.4849000000000001</v>
      </c>
    </row>
    <row r="3081" spans="9:16" x14ac:dyDescent="0.2">
      <c r="I3081" s="158">
        <f t="shared" si="289"/>
        <v>8</v>
      </c>
      <c r="J3081" s="158" t="str">
        <f t="shared" si="292"/>
        <v>USD</v>
      </c>
      <c r="K3081" s="158" t="str">
        <f t="shared" si="293"/>
        <v>AUD</v>
      </c>
      <c r="L3081" s="158" t="str">
        <f t="shared" si="290"/>
        <v>USDAUD45480</v>
      </c>
      <c r="M3081" s="160">
        <f t="shared" si="294"/>
        <v>45480</v>
      </c>
      <c r="N3081" s="158">
        <v>0.92387287509238725</v>
      </c>
      <c r="O3081" s="158">
        <v>1.6073</v>
      </c>
      <c r="P3081" s="161">
        <f t="shared" si="291"/>
        <v>1.4849000000000001</v>
      </c>
    </row>
    <row r="3082" spans="9:16" x14ac:dyDescent="0.2">
      <c r="I3082" s="158">
        <f t="shared" si="289"/>
        <v>8</v>
      </c>
      <c r="J3082" s="158" t="str">
        <f t="shared" si="292"/>
        <v>USD</v>
      </c>
      <c r="K3082" s="158" t="str">
        <f t="shared" si="293"/>
        <v>AUD</v>
      </c>
      <c r="L3082" s="158" t="str">
        <f t="shared" si="290"/>
        <v>USDAUD45481</v>
      </c>
      <c r="M3082" s="160">
        <f t="shared" si="294"/>
        <v>45481</v>
      </c>
      <c r="N3082" s="158">
        <v>0.92293493308721741</v>
      </c>
      <c r="O3082" s="158">
        <v>1.6067</v>
      </c>
      <c r="P3082" s="161">
        <f t="shared" si="291"/>
        <v>1.4829000000000001</v>
      </c>
    </row>
    <row r="3083" spans="9:16" x14ac:dyDescent="0.2">
      <c r="I3083" s="158">
        <f t="shared" si="289"/>
        <v>8</v>
      </c>
      <c r="J3083" s="158" t="str">
        <f t="shared" si="292"/>
        <v>USD</v>
      </c>
      <c r="K3083" s="158" t="str">
        <f t="shared" si="293"/>
        <v>AUD</v>
      </c>
      <c r="L3083" s="158" t="str">
        <f t="shared" si="290"/>
        <v>USDAUD45482</v>
      </c>
      <c r="M3083" s="160">
        <f t="shared" si="294"/>
        <v>45482</v>
      </c>
      <c r="N3083" s="158">
        <v>0.92472720547438514</v>
      </c>
      <c r="O3083" s="158">
        <v>1.6062000000000001</v>
      </c>
      <c r="P3083" s="161">
        <f t="shared" si="291"/>
        <v>1.4853000000000001</v>
      </c>
    </row>
    <row r="3084" spans="9:16" x14ac:dyDescent="0.2">
      <c r="I3084" s="158">
        <f t="shared" si="289"/>
        <v>8</v>
      </c>
      <c r="J3084" s="158" t="str">
        <f t="shared" si="292"/>
        <v>USD</v>
      </c>
      <c r="K3084" s="158" t="str">
        <f t="shared" si="293"/>
        <v>AUD</v>
      </c>
      <c r="L3084" s="158" t="str">
        <f t="shared" si="290"/>
        <v>USDAUD45483</v>
      </c>
      <c r="M3084" s="160">
        <f t="shared" si="294"/>
        <v>45483</v>
      </c>
      <c r="N3084" s="158">
        <v>0.92378752886836024</v>
      </c>
      <c r="O3084" s="158">
        <v>1.6055999999999999</v>
      </c>
      <c r="P3084" s="161">
        <f t="shared" si="291"/>
        <v>1.4832000000000001</v>
      </c>
    </row>
    <row r="3085" spans="9:16" x14ac:dyDescent="0.2">
      <c r="I3085" s="158">
        <f t="shared" si="289"/>
        <v>8</v>
      </c>
      <c r="J3085" s="158" t="str">
        <f t="shared" si="292"/>
        <v>USD</v>
      </c>
      <c r="K3085" s="158" t="str">
        <f t="shared" si="293"/>
        <v>AUD</v>
      </c>
      <c r="L3085" s="158" t="str">
        <f t="shared" si="290"/>
        <v>USDAUD45484</v>
      </c>
      <c r="M3085" s="160">
        <f t="shared" si="294"/>
        <v>45484</v>
      </c>
      <c r="N3085" s="158">
        <v>0.92123445416858596</v>
      </c>
      <c r="O3085" s="158">
        <v>1.6074999999999999</v>
      </c>
      <c r="P3085" s="161">
        <f t="shared" si="291"/>
        <v>1.4809000000000001</v>
      </c>
    </row>
    <row r="3086" spans="9:16" x14ac:dyDescent="0.2">
      <c r="I3086" s="158">
        <f t="shared" si="289"/>
        <v>8</v>
      </c>
      <c r="J3086" s="158" t="str">
        <f t="shared" si="292"/>
        <v>USD</v>
      </c>
      <c r="K3086" s="158" t="str">
        <f t="shared" si="293"/>
        <v>AUD</v>
      </c>
      <c r="L3086" s="158" t="str">
        <f t="shared" si="290"/>
        <v>USDAUD45485</v>
      </c>
      <c r="M3086" s="160">
        <f t="shared" si="294"/>
        <v>45485</v>
      </c>
      <c r="N3086" s="158">
        <v>0.91827364554637281</v>
      </c>
      <c r="O3086" s="158">
        <v>1.6075999999999999</v>
      </c>
      <c r="P3086" s="161">
        <f t="shared" si="291"/>
        <v>1.4762</v>
      </c>
    </row>
    <row r="3087" spans="9:16" x14ac:dyDescent="0.2">
      <c r="I3087" s="158">
        <f t="shared" si="289"/>
        <v>8</v>
      </c>
      <c r="J3087" s="158" t="str">
        <f t="shared" si="292"/>
        <v>USD</v>
      </c>
      <c r="K3087" s="158" t="str">
        <f t="shared" si="293"/>
        <v>AUD</v>
      </c>
      <c r="L3087" s="158" t="str">
        <f t="shared" si="290"/>
        <v>USDAUD45486</v>
      </c>
      <c r="M3087" s="160">
        <f t="shared" si="294"/>
        <v>45486</v>
      </c>
      <c r="N3087" s="158">
        <v>0.91827364554637281</v>
      </c>
      <c r="O3087" s="158">
        <v>1.6075999999999999</v>
      </c>
      <c r="P3087" s="161">
        <f t="shared" si="291"/>
        <v>1.4762</v>
      </c>
    </row>
    <row r="3088" spans="9:16" x14ac:dyDescent="0.2">
      <c r="I3088" s="158">
        <f t="shared" si="289"/>
        <v>8</v>
      </c>
      <c r="J3088" s="158" t="str">
        <f t="shared" si="292"/>
        <v>USD</v>
      </c>
      <c r="K3088" s="158" t="str">
        <f t="shared" si="293"/>
        <v>AUD</v>
      </c>
      <c r="L3088" s="158" t="str">
        <f t="shared" si="290"/>
        <v>USDAUD45487</v>
      </c>
      <c r="M3088" s="160">
        <f t="shared" si="294"/>
        <v>45487</v>
      </c>
      <c r="N3088" s="158">
        <v>0.91827364554637281</v>
      </c>
      <c r="O3088" s="158">
        <v>1.6075999999999999</v>
      </c>
      <c r="P3088" s="161">
        <f t="shared" si="291"/>
        <v>1.4762</v>
      </c>
    </row>
    <row r="3089" spans="9:16" x14ac:dyDescent="0.2">
      <c r="I3089" s="158">
        <f t="shared" si="289"/>
        <v>8</v>
      </c>
      <c r="J3089" s="158" t="str">
        <f t="shared" si="292"/>
        <v>USD</v>
      </c>
      <c r="K3089" s="158" t="str">
        <f t="shared" si="293"/>
        <v>AUD</v>
      </c>
      <c r="L3089" s="158" t="str">
        <f t="shared" si="290"/>
        <v>USDAUD45488</v>
      </c>
      <c r="M3089" s="160">
        <f t="shared" si="294"/>
        <v>45488</v>
      </c>
      <c r="N3089" s="158">
        <v>0.9168423947923352</v>
      </c>
      <c r="O3089" s="158">
        <v>1.6088</v>
      </c>
      <c r="P3089" s="161">
        <f t="shared" si="291"/>
        <v>1.4750000000000001</v>
      </c>
    </row>
    <row r="3090" spans="9:16" x14ac:dyDescent="0.2">
      <c r="I3090" s="158">
        <f t="shared" si="289"/>
        <v>8</v>
      </c>
      <c r="J3090" s="158" t="str">
        <f t="shared" si="292"/>
        <v>USD</v>
      </c>
      <c r="K3090" s="158" t="str">
        <f t="shared" si="293"/>
        <v>AUD</v>
      </c>
      <c r="L3090" s="158" t="str">
        <f t="shared" si="290"/>
        <v>USDAUD45489</v>
      </c>
      <c r="M3090" s="160">
        <f t="shared" si="294"/>
        <v>45489</v>
      </c>
      <c r="N3090" s="158">
        <v>0.91726288754356999</v>
      </c>
      <c r="O3090" s="158">
        <v>1.6169</v>
      </c>
      <c r="P3090" s="161">
        <f t="shared" si="291"/>
        <v>1.4831000000000001</v>
      </c>
    </row>
    <row r="3091" spans="9:16" x14ac:dyDescent="0.2">
      <c r="I3091" s="158">
        <f t="shared" si="289"/>
        <v>8</v>
      </c>
      <c r="J3091" s="158" t="str">
        <f t="shared" si="292"/>
        <v>USD</v>
      </c>
      <c r="K3091" s="158" t="str">
        <f t="shared" si="293"/>
        <v>AUD</v>
      </c>
      <c r="L3091" s="158" t="str">
        <f t="shared" si="290"/>
        <v>USDAUD45490</v>
      </c>
      <c r="M3091" s="160">
        <f t="shared" si="294"/>
        <v>45490</v>
      </c>
      <c r="N3091" s="158">
        <v>0.91457837936711184</v>
      </c>
      <c r="O3091" s="158">
        <v>1.6222000000000001</v>
      </c>
      <c r="P3091" s="161">
        <f t="shared" si="291"/>
        <v>1.4836</v>
      </c>
    </row>
    <row r="3092" spans="9:16" x14ac:dyDescent="0.2">
      <c r="I3092" s="158">
        <f t="shared" si="289"/>
        <v>8</v>
      </c>
      <c r="J3092" s="158" t="str">
        <f t="shared" si="292"/>
        <v>USD</v>
      </c>
      <c r="K3092" s="158" t="str">
        <f t="shared" si="293"/>
        <v>AUD</v>
      </c>
      <c r="L3092" s="158" t="str">
        <f t="shared" si="290"/>
        <v>USDAUD45491</v>
      </c>
      <c r="M3092" s="160">
        <f t="shared" si="294"/>
        <v>45491</v>
      </c>
      <c r="N3092" s="158">
        <v>0.91491308325709064</v>
      </c>
      <c r="O3092" s="158">
        <v>1.6236999999999999</v>
      </c>
      <c r="P3092" s="161">
        <f t="shared" si="291"/>
        <v>1.4855</v>
      </c>
    </row>
    <row r="3093" spans="9:16" x14ac:dyDescent="0.2">
      <c r="I3093" s="158">
        <f t="shared" si="289"/>
        <v>8</v>
      </c>
      <c r="J3093" s="158" t="str">
        <f t="shared" si="292"/>
        <v>USD</v>
      </c>
      <c r="K3093" s="158" t="str">
        <f t="shared" si="293"/>
        <v>AUD</v>
      </c>
      <c r="L3093" s="158" t="str">
        <f t="shared" si="290"/>
        <v>USDAUD45492</v>
      </c>
      <c r="M3093" s="160">
        <f t="shared" si="294"/>
        <v>45492</v>
      </c>
      <c r="N3093" s="158">
        <v>0.91827364554637281</v>
      </c>
      <c r="O3093" s="158">
        <v>1.6275999999999999</v>
      </c>
      <c r="P3093" s="161">
        <f t="shared" si="291"/>
        <v>1.4945999999999999</v>
      </c>
    </row>
    <row r="3094" spans="9:16" x14ac:dyDescent="0.2">
      <c r="I3094" s="158">
        <f t="shared" si="289"/>
        <v>8</v>
      </c>
      <c r="J3094" s="158" t="str">
        <f t="shared" si="292"/>
        <v>USD</v>
      </c>
      <c r="K3094" s="158" t="str">
        <f t="shared" si="293"/>
        <v>AUD</v>
      </c>
      <c r="L3094" s="158" t="str">
        <f t="shared" si="290"/>
        <v>USDAUD45493</v>
      </c>
      <c r="M3094" s="160">
        <f t="shared" si="294"/>
        <v>45493</v>
      </c>
      <c r="N3094" s="158">
        <v>0.91827364554637281</v>
      </c>
      <c r="O3094" s="158">
        <v>1.6275999999999999</v>
      </c>
      <c r="P3094" s="161">
        <f t="shared" si="291"/>
        <v>1.4945999999999999</v>
      </c>
    </row>
    <row r="3095" spans="9:16" x14ac:dyDescent="0.2">
      <c r="I3095" s="158">
        <f t="shared" si="289"/>
        <v>8</v>
      </c>
      <c r="J3095" s="158" t="str">
        <f t="shared" si="292"/>
        <v>USD</v>
      </c>
      <c r="K3095" s="158" t="str">
        <f t="shared" si="293"/>
        <v>AUD</v>
      </c>
      <c r="L3095" s="158" t="str">
        <f t="shared" si="290"/>
        <v>USDAUD45494</v>
      </c>
      <c r="M3095" s="160">
        <f t="shared" si="294"/>
        <v>45494</v>
      </c>
      <c r="N3095" s="158">
        <v>0.91827364554637281</v>
      </c>
      <c r="O3095" s="158">
        <v>1.6275999999999999</v>
      </c>
      <c r="P3095" s="161">
        <f t="shared" si="291"/>
        <v>1.4945999999999999</v>
      </c>
    </row>
    <row r="3096" spans="9:16" x14ac:dyDescent="0.2">
      <c r="I3096" s="158">
        <f t="shared" si="289"/>
        <v>8</v>
      </c>
      <c r="J3096" s="158" t="str">
        <f t="shared" si="292"/>
        <v>USD</v>
      </c>
      <c r="K3096" s="158" t="str">
        <f t="shared" si="293"/>
        <v>AUD</v>
      </c>
      <c r="L3096" s="158" t="str">
        <f t="shared" si="290"/>
        <v>USDAUD45495</v>
      </c>
      <c r="M3096" s="160">
        <f t="shared" si="294"/>
        <v>45495</v>
      </c>
      <c r="N3096" s="158">
        <v>0.91844232182218954</v>
      </c>
      <c r="O3096" s="158">
        <v>1.637</v>
      </c>
      <c r="P3096" s="161">
        <f t="shared" si="291"/>
        <v>1.5035000000000001</v>
      </c>
    </row>
    <row r="3097" spans="9:16" x14ac:dyDescent="0.2">
      <c r="I3097" s="158">
        <f t="shared" si="289"/>
        <v>8</v>
      </c>
      <c r="J3097" s="158" t="str">
        <f t="shared" si="292"/>
        <v>USD</v>
      </c>
      <c r="K3097" s="158" t="str">
        <f t="shared" si="293"/>
        <v>AUD</v>
      </c>
      <c r="L3097" s="158" t="str">
        <f t="shared" si="290"/>
        <v>USDAUD45496</v>
      </c>
      <c r="M3097" s="160">
        <f t="shared" si="294"/>
        <v>45496</v>
      </c>
      <c r="N3097" s="158">
        <v>0.92081031307550643</v>
      </c>
      <c r="O3097" s="158">
        <v>1.6395999999999999</v>
      </c>
      <c r="P3097" s="161">
        <f t="shared" si="291"/>
        <v>1.5098</v>
      </c>
    </row>
    <row r="3098" spans="9:16" x14ac:dyDescent="0.2">
      <c r="I3098" s="158">
        <f t="shared" si="289"/>
        <v>8</v>
      </c>
      <c r="J3098" s="158" t="str">
        <f t="shared" si="292"/>
        <v>USD</v>
      </c>
      <c r="K3098" s="158" t="str">
        <f t="shared" si="293"/>
        <v>AUD</v>
      </c>
      <c r="L3098" s="158" t="str">
        <f t="shared" si="290"/>
        <v>USDAUD45497</v>
      </c>
      <c r="M3098" s="160">
        <f t="shared" si="294"/>
        <v>45497</v>
      </c>
      <c r="N3098" s="158">
        <v>0.92182890855457233</v>
      </c>
      <c r="O3098" s="158">
        <v>1.6428</v>
      </c>
      <c r="P3098" s="161">
        <f t="shared" si="291"/>
        <v>1.5144</v>
      </c>
    </row>
    <row r="3099" spans="9:16" x14ac:dyDescent="0.2">
      <c r="I3099" s="158">
        <f t="shared" si="289"/>
        <v>8</v>
      </c>
      <c r="J3099" s="158" t="str">
        <f t="shared" si="292"/>
        <v>USD</v>
      </c>
      <c r="K3099" s="158" t="str">
        <f t="shared" si="293"/>
        <v>AUD</v>
      </c>
      <c r="L3099" s="158" t="str">
        <f t="shared" si="290"/>
        <v>USDAUD45498</v>
      </c>
      <c r="M3099" s="160">
        <f t="shared" si="294"/>
        <v>45498</v>
      </c>
      <c r="N3099" s="158">
        <v>0.92157404847479496</v>
      </c>
      <c r="O3099" s="158">
        <v>1.6637999999999999</v>
      </c>
      <c r="P3099" s="161">
        <f t="shared" si="291"/>
        <v>1.5333000000000001</v>
      </c>
    </row>
    <row r="3100" spans="9:16" x14ac:dyDescent="0.2">
      <c r="I3100" s="158">
        <f t="shared" si="289"/>
        <v>8</v>
      </c>
      <c r="J3100" s="158" t="str">
        <f t="shared" si="292"/>
        <v>USD</v>
      </c>
      <c r="K3100" s="158" t="str">
        <f t="shared" si="293"/>
        <v>AUD</v>
      </c>
      <c r="L3100" s="158" t="str">
        <f t="shared" si="290"/>
        <v>USDAUD45499</v>
      </c>
      <c r="M3100" s="160">
        <f t="shared" si="294"/>
        <v>45499</v>
      </c>
      <c r="N3100" s="158">
        <v>0.92081031307550643</v>
      </c>
      <c r="O3100" s="158">
        <v>1.6558999999999999</v>
      </c>
      <c r="P3100" s="161">
        <f t="shared" si="291"/>
        <v>1.5247999999999999</v>
      </c>
    </row>
    <row r="3101" spans="9:16" x14ac:dyDescent="0.2">
      <c r="I3101" s="158">
        <f t="shared" si="289"/>
        <v>8</v>
      </c>
      <c r="J3101" s="158" t="str">
        <f t="shared" si="292"/>
        <v>USD</v>
      </c>
      <c r="K3101" s="158" t="str">
        <f t="shared" si="293"/>
        <v>AUD</v>
      </c>
      <c r="L3101" s="158" t="str">
        <f t="shared" si="290"/>
        <v>USDAUD45500</v>
      </c>
      <c r="M3101" s="160">
        <f t="shared" si="294"/>
        <v>45500</v>
      </c>
      <c r="N3101" s="158">
        <v>0.92081031307550643</v>
      </c>
      <c r="O3101" s="158">
        <v>1.6558999999999999</v>
      </c>
      <c r="P3101" s="161">
        <f t="shared" si="291"/>
        <v>1.5247999999999999</v>
      </c>
    </row>
    <row r="3102" spans="9:16" x14ac:dyDescent="0.2">
      <c r="I3102" s="158">
        <f t="shared" si="289"/>
        <v>8</v>
      </c>
      <c r="J3102" s="158" t="str">
        <f t="shared" si="292"/>
        <v>USD</v>
      </c>
      <c r="K3102" s="158" t="str">
        <f t="shared" si="293"/>
        <v>AUD</v>
      </c>
      <c r="L3102" s="158" t="str">
        <f t="shared" si="290"/>
        <v>USDAUD45501</v>
      </c>
      <c r="M3102" s="160">
        <f t="shared" si="294"/>
        <v>45501</v>
      </c>
      <c r="N3102" s="158">
        <v>0.92081031307550643</v>
      </c>
      <c r="O3102" s="158">
        <v>1.6558999999999999</v>
      </c>
      <c r="P3102" s="161">
        <f t="shared" si="291"/>
        <v>1.5247999999999999</v>
      </c>
    </row>
    <row r="3103" spans="9:16" x14ac:dyDescent="0.2">
      <c r="I3103" s="158">
        <f t="shared" si="289"/>
        <v>8</v>
      </c>
      <c r="J3103" s="158" t="str">
        <f t="shared" si="292"/>
        <v>USD</v>
      </c>
      <c r="K3103" s="158" t="str">
        <f t="shared" si="293"/>
        <v>AUD</v>
      </c>
      <c r="L3103" s="158" t="str">
        <f t="shared" si="290"/>
        <v>USDAUD45502</v>
      </c>
      <c r="M3103" s="160">
        <f t="shared" si="294"/>
        <v>45502</v>
      </c>
      <c r="N3103" s="158">
        <v>0.92447074050106304</v>
      </c>
      <c r="O3103" s="158">
        <v>1.6534</v>
      </c>
      <c r="P3103" s="161">
        <f t="shared" si="291"/>
        <v>1.5285</v>
      </c>
    </row>
    <row r="3104" spans="9:16" x14ac:dyDescent="0.2">
      <c r="I3104" s="158">
        <f t="shared" si="289"/>
        <v>8</v>
      </c>
      <c r="J3104" s="158" t="str">
        <f t="shared" si="292"/>
        <v>USD</v>
      </c>
      <c r="K3104" s="158" t="str">
        <f t="shared" si="293"/>
        <v>AUD</v>
      </c>
      <c r="L3104" s="158" t="str">
        <f t="shared" si="290"/>
        <v>USDAUD45503</v>
      </c>
      <c r="M3104" s="160">
        <f t="shared" si="294"/>
        <v>45503</v>
      </c>
      <c r="N3104" s="158">
        <v>0.92387287509238725</v>
      </c>
      <c r="O3104" s="158">
        <v>1.6559999999999999</v>
      </c>
      <c r="P3104" s="161">
        <f t="shared" si="291"/>
        <v>1.5299</v>
      </c>
    </row>
    <row r="3105" spans="9:16" x14ac:dyDescent="0.2">
      <c r="I3105" s="158">
        <f t="shared" si="289"/>
        <v>8</v>
      </c>
      <c r="J3105" s="158" t="str">
        <f t="shared" si="292"/>
        <v>USD</v>
      </c>
      <c r="K3105" s="158" t="str">
        <f t="shared" si="293"/>
        <v>AUD</v>
      </c>
      <c r="L3105" s="158" t="str">
        <f t="shared" si="290"/>
        <v>USDAUD45504</v>
      </c>
      <c r="M3105" s="160">
        <f t="shared" si="294"/>
        <v>45504</v>
      </c>
      <c r="N3105" s="158">
        <v>0.92353158478019948</v>
      </c>
      <c r="O3105" s="158">
        <v>1.6635</v>
      </c>
      <c r="P3105" s="161">
        <f t="shared" si="291"/>
        <v>1.5363</v>
      </c>
    </row>
    <row r="3106" spans="9:16" x14ac:dyDescent="0.2">
      <c r="I3106" s="158">
        <f t="shared" si="289"/>
        <v>8</v>
      </c>
      <c r="J3106" s="158" t="str">
        <f t="shared" si="292"/>
        <v>USD</v>
      </c>
      <c r="K3106" s="158" t="str">
        <f t="shared" si="293"/>
        <v>AUD</v>
      </c>
      <c r="L3106" s="158" t="str">
        <f t="shared" si="290"/>
        <v>USDAUD45505</v>
      </c>
      <c r="M3106" s="160">
        <f t="shared" si="294"/>
        <v>45505</v>
      </c>
      <c r="N3106" s="158">
        <v>0.92686996014459178</v>
      </c>
      <c r="O3106" s="158">
        <v>1.6500999999999999</v>
      </c>
      <c r="P3106" s="161">
        <f t="shared" si="291"/>
        <v>1.5294000000000001</v>
      </c>
    </row>
    <row r="3107" spans="9:16" x14ac:dyDescent="0.2">
      <c r="I3107" s="158">
        <f t="shared" si="289"/>
        <v>8</v>
      </c>
      <c r="J3107" s="158" t="str">
        <f t="shared" si="292"/>
        <v>USD</v>
      </c>
      <c r="K3107" s="158" t="str">
        <f t="shared" si="293"/>
        <v>AUD</v>
      </c>
      <c r="L3107" s="158" t="str">
        <f t="shared" si="290"/>
        <v>USDAUD45506</v>
      </c>
      <c r="M3107" s="160">
        <f t="shared" si="294"/>
        <v>45506</v>
      </c>
      <c r="N3107" s="158">
        <v>0.92293493308721741</v>
      </c>
      <c r="O3107" s="158">
        <v>1.6629</v>
      </c>
      <c r="P3107" s="161">
        <f t="shared" si="291"/>
        <v>1.5347</v>
      </c>
    </row>
    <row r="3108" spans="9:16" x14ac:dyDescent="0.2">
      <c r="I3108" s="158">
        <f t="shared" si="289"/>
        <v>8</v>
      </c>
      <c r="J3108" s="158" t="str">
        <f t="shared" si="292"/>
        <v>USD</v>
      </c>
      <c r="K3108" s="158" t="str">
        <f t="shared" si="293"/>
        <v>AUD</v>
      </c>
      <c r="L3108" s="158" t="str">
        <f t="shared" si="290"/>
        <v>USDAUD45507</v>
      </c>
      <c r="M3108" s="160">
        <f t="shared" si="294"/>
        <v>45507</v>
      </c>
      <c r="N3108" s="158">
        <v>0.92293493308721741</v>
      </c>
      <c r="O3108" s="158">
        <v>1.6629</v>
      </c>
      <c r="P3108" s="161">
        <f t="shared" si="291"/>
        <v>1.5347</v>
      </c>
    </row>
    <row r="3109" spans="9:16" x14ac:dyDescent="0.2">
      <c r="I3109" s="158">
        <f t="shared" si="289"/>
        <v>8</v>
      </c>
      <c r="J3109" s="158" t="str">
        <f t="shared" si="292"/>
        <v>USD</v>
      </c>
      <c r="K3109" s="158" t="str">
        <f t="shared" si="293"/>
        <v>AUD</v>
      </c>
      <c r="L3109" s="158" t="str">
        <f t="shared" si="290"/>
        <v>USDAUD45508</v>
      </c>
      <c r="M3109" s="160">
        <f t="shared" si="294"/>
        <v>45508</v>
      </c>
      <c r="N3109" s="158">
        <v>0.92293493308721741</v>
      </c>
      <c r="O3109" s="158">
        <v>1.6629</v>
      </c>
      <c r="P3109" s="161">
        <f t="shared" si="291"/>
        <v>1.5347</v>
      </c>
    </row>
    <row r="3110" spans="9:16" x14ac:dyDescent="0.2">
      <c r="I3110" s="158">
        <f t="shared" si="289"/>
        <v>8</v>
      </c>
      <c r="J3110" s="158" t="str">
        <f t="shared" si="292"/>
        <v>USD</v>
      </c>
      <c r="K3110" s="158" t="str">
        <f t="shared" si="293"/>
        <v>AUD</v>
      </c>
      <c r="L3110" s="158" t="str">
        <f t="shared" si="290"/>
        <v>USDAUD45509</v>
      </c>
      <c r="M3110" s="160">
        <f t="shared" si="294"/>
        <v>45509</v>
      </c>
      <c r="N3110" s="158">
        <v>0.91190953857377344</v>
      </c>
      <c r="O3110" s="158">
        <v>1.7008000000000001</v>
      </c>
      <c r="P3110" s="161">
        <f t="shared" si="291"/>
        <v>1.5509999999999999</v>
      </c>
    </row>
    <row r="3111" spans="9:16" x14ac:dyDescent="0.2">
      <c r="I3111" s="158">
        <f t="shared" si="289"/>
        <v>8</v>
      </c>
      <c r="J3111" s="158" t="str">
        <f t="shared" si="292"/>
        <v>USD</v>
      </c>
      <c r="K3111" s="158" t="str">
        <f t="shared" si="293"/>
        <v>AUD</v>
      </c>
      <c r="L3111" s="158" t="str">
        <f t="shared" si="290"/>
        <v>USDAUD45510</v>
      </c>
      <c r="M3111" s="160">
        <f t="shared" si="294"/>
        <v>45510</v>
      </c>
      <c r="N3111" s="158">
        <v>0.91617040769583147</v>
      </c>
      <c r="O3111" s="158">
        <v>1.6837</v>
      </c>
      <c r="P3111" s="161">
        <f t="shared" si="291"/>
        <v>1.5426</v>
      </c>
    </row>
    <row r="3112" spans="9:16" x14ac:dyDescent="0.2">
      <c r="I3112" s="158">
        <f t="shared" si="289"/>
        <v>8</v>
      </c>
      <c r="J3112" s="158" t="str">
        <f t="shared" si="292"/>
        <v>USD</v>
      </c>
      <c r="K3112" s="158" t="str">
        <f t="shared" si="293"/>
        <v>AUD</v>
      </c>
      <c r="L3112" s="158" t="str">
        <f t="shared" si="290"/>
        <v>USDAUD45511</v>
      </c>
      <c r="M3112" s="160">
        <f t="shared" si="294"/>
        <v>45511</v>
      </c>
      <c r="N3112" s="158">
        <v>0.91558322651529023</v>
      </c>
      <c r="O3112" s="158">
        <v>1.6642999999999999</v>
      </c>
      <c r="P3112" s="161">
        <f t="shared" si="291"/>
        <v>1.5238</v>
      </c>
    </row>
    <row r="3113" spans="9:16" x14ac:dyDescent="0.2">
      <c r="I3113" s="158">
        <f t="shared" si="289"/>
        <v>8</v>
      </c>
      <c r="J3113" s="158" t="str">
        <f t="shared" si="292"/>
        <v>USD</v>
      </c>
      <c r="K3113" s="158" t="str">
        <f t="shared" si="293"/>
        <v>AUD</v>
      </c>
      <c r="L3113" s="158" t="str">
        <f t="shared" si="290"/>
        <v>USDAUD45512</v>
      </c>
      <c r="M3113" s="160">
        <f t="shared" si="294"/>
        <v>45512</v>
      </c>
      <c r="N3113" s="158">
        <v>0.91491308325709064</v>
      </c>
      <c r="O3113" s="158">
        <v>1.6677</v>
      </c>
      <c r="P3113" s="161">
        <f t="shared" si="291"/>
        <v>1.5258</v>
      </c>
    </row>
    <row r="3114" spans="9:16" x14ac:dyDescent="0.2">
      <c r="I3114" s="158">
        <f t="shared" ref="I3114:I3177" si="295">IF(M3113=$G$2,I3113+1,I3113)</f>
        <v>8</v>
      </c>
      <c r="J3114" s="158" t="str">
        <f t="shared" si="292"/>
        <v>USD</v>
      </c>
      <c r="K3114" s="158" t="str">
        <f t="shared" si="293"/>
        <v>AUD</v>
      </c>
      <c r="L3114" s="158" t="str">
        <f t="shared" si="290"/>
        <v>USDAUD45513</v>
      </c>
      <c r="M3114" s="160">
        <f t="shared" si="294"/>
        <v>45513</v>
      </c>
      <c r="N3114" s="158">
        <v>0.91600256480718156</v>
      </c>
      <c r="O3114" s="158">
        <v>1.6609</v>
      </c>
      <c r="P3114" s="161">
        <f t="shared" si="291"/>
        <v>1.5214000000000001</v>
      </c>
    </row>
    <row r="3115" spans="9:16" x14ac:dyDescent="0.2">
      <c r="I3115" s="158">
        <f t="shared" si="295"/>
        <v>8</v>
      </c>
      <c r="J3115" s="158" t="str">
        <f t="shared" si="292"/>
        <v>USD</v>
      </c>
      <c r="K3115" s="158" t="str">
        <f t="shared" si="293"/>
        <v>AUD</v>
      </c>
      <c r="L3115" s="158" t="str">
        <f t="shared" si="290"/>
        <v>USDAUD45514</v>
      </c>
      <c r="M3115" s="160">
        <f t="shared" si="294"/>
        <v>45514</v>
      </c>
      <c r="N3115" s="158">
        <v>0.91600256480718156</v>
      </c>
      <c r="O3115" s="158">
        <v>1.6609</v>
      </c>
      <c r="P3115" s="161">
        <f t="shared" si="291"/>
        <v>1.5214000000000001</v>
      </c>
    </row>
    <row r="3116" spans="9:16" x14ac:dyDescent="0.2">
      <c r="I3116" s="158">
        <f t="shared" si="295"/>
        <v>8</v>
      </c>
      <c r="J3116" s="158" t="str">
        <f t="shared" si="292"/>
        <v>USD</v>
      </c>
      <c r="K3116" s="158" t="str">
        <f t="shared" si="293"/>
        <v>AUD</v>
      </c>
      <c r="L3116" s="158" t="str">
        <f t="shared" si="290"/>
        <v>USDAUD45515</v>
      </c>
      <c r="M3116" s="160">
        <f t="shared" si="294"/>
        <v>45515</v>
      </c>
      <c r="N3116" s="158">
        <v>0.91600256480718156</v>
      </c>
      <c r="O3116" s="158">
        <v>1.6609</v>
      </c>
      <c r="P3116" s="161">
        <f t="shared" si="291"/>
        <v>1.5214000000000001</v>
      </c>
    </row>
    <row r="3117" spans="9:16" x14ac:dyDescent="0.2">
      <c r="I3117" s="158">
        <f t="shared" si="295"/>
        <v>8</v>
      </c>
      <c r="J3117" s="158" t="str">
        <f t="shared" si="292"/>
        <v>USD</v>
      </c>
      <c r="K3117" s="158" t="str">
        <f t="shared" si="293"/>
        <v>AUD</v>
      </c>
      <c r="L3117" s="158" t="str">
        <f t="shared" si="290"/>
        <v>USDAUD45516</v>
      </c>
      <c r="M3117" s="160">
        <f t="shared" si="294"/>
        <v>45516</v>
      </c>
      <c r="N3117" s="158">
        <v>0.91533180778032031</v>
      </c>
      <c r="O3117" s="158">
        <v>1.6559999999999999</v>
      </c>
      <c r="P3117" s="161">
        <f t="shared" si="291"/>
        <v>1.5158</v>
      </c>
    </row>
    <row r="3118" spans="9:16" x14ac:dyDescent="0.2">
      <c r="I3118" s="158">
        <f t="shared" si="295"/>
        <v>8</v>
      </c>
      <c r="J3118" s="158" t="str">
        <f t="shared" si="292"/>
        <v>USD</v>
      </c>
      <c r="K3118" s="158" t="str">
        <f t="shared" si="293"/>
        <v>AUD</v>
      </c>
      <c r="L3118" s="158" t="str">
        <f t="shared" si="290"/>
        <v>USDAUD45517</v>
      </c>
      <c r="M3118" s="160">
        <f t="shared" si="294"/>
        <v>45517</v>
      </c>
      <c r="N3118" s="158">
        <v>0.91482938431982441</v>
      </c>
      <c r="O3118" s="158">
        <v>1.6572</v>
      </c>
      <c r="P3118" s="161">
        <f t="shared" si="291"/>
        <v>1.5161</v>
      </c>
    </row>
    <row r="3119" spans="9:16" x14ac:dyDescent="0.2">
      <c r="I3119" s="158">
        <f t="shared" si="295"/>
        <v>8</v>
      </c>
      <c r="J3119" s="158" t="str">
        <f t="shared" si="292"/>
        <v>USD</v>
      </c>
      <c r="K3119" s="158" t="str">
        <f t="shared" si="293"/>
        <v>AUD</v>
      </c>
      <c r="L3119" s="158" t="str">
        <f t="shared" si="290"/>
        <v>USDAUD45518</v>
      </c>
      <c r="M3119" s="160">
        <f t="shared" si="294"/>
        <v>45518</v>
      </c>
      <c r="N3119" s="158">
        <v>0.90752336872674466</v>
      </c>
      <c r="O3119" s="158">
        <v>1.6642999999999999</v>
      </c>
      <c r="P3119" s="161">
        <f t="shared" si="291"/>
        <v>1.5104</v>
      </c>
    </row>
    <row r="3120" spans="9:16" x14ac:dyDescent="0.2">
      <c r="I3120" s="158">
        <f t="shared" si="295"/>
        <v>8</v>
      </c>
      <c r="J3120" s="158" t="str">
        <f t="shared" si="292"/>
        <v>USD</v>
      </c>
      <c r="K3120" s="158" t="str">
        <f t="shared" si="293"/>
        <v>AUD</v>
      </c>
      <c r="L3120" s="158" t="str">
        <f t="shared" si="290"/>
        <v>USDAUD45519</v>
      </c>
      <c r="M3120" s="160">
        <f t="shared" si="294"/>
        <v>45519</v>
      </c>
      <c r="N3120" s="158">
        <v>0.90818272636454456</v>
      </c>
      <c r="O3120" s="158">
        <v>1.6609</v>
      </c>
      <c r="P3120" s="161">
        <f t="shared" si="291"/>
        <v>1.5084</v>
      </c>
    </row>
    <row r="3121" spans="9:16" x14ac:dyDescent="0.2">
      <c r="I3121" s="158">
        <f t="shared" si="295"/>
        <v>8</v>
      </c>
      <c r="J3121" s="158" t="str">
        <f t="shared" si="292"/>
        <v>USD</v>
      </c>
      <c r="K3121" s="158" t="str">
        <f t="shared" si="293"/>
        <v>AUD</v>
      </c>
      <c r="L3121" s="158" t="str">
        <f t="shared" si="290"/>
        <v>USDAUD45520</v>
      </c>
      <c r="M3121" s="160">
        <f t="shared" si="294"/>
        <v>45520</v>
      </c>
      <c r="N3121" s="158">
        <v>0.90958704748044394</v>
      </c>
      <c r="O3121" s="158">
        <v>1.6577</v>
      </c>
      <c r="P3121" s="161">
        <f t="shared" si="291"/>
        <v>1.5078</v>
      </c>
    </row>
    <row r="3122" spans="9:16" x14ac:dyDescent="0.2">
      <c r="I3122" s="158">
        <f t="shared" si="295"/>
        <v>8</v>
      </c>
      <c r="J3122" s="158" t="str">
        <f t="shared" si="292"/>
        <v>USD</v>
      </c>
      <c r="K3122" s="158" t="str">
        <f t="shared" si="293"/>
        <v>AUD</v>
      </c>
      <c r="L3122" s="158" t="str">
        <f t="shared" si="290"/>
        <v>USDAUD45521</v>
      </c>
      <c r="M3122" s="160">
        <f t="shared" si="294"/>
        <v>45521</v>
      </c>
      <c r="N3122" s="158">
        <v>0.90958704748044394</v>
      </c>
      <c r="O3122" s="158">
        <v>1.6577</v>
      </c>
      <c r="P3122" s="161">
        <f t="shared" si="291"/>
        <v>1.5078</v>
      </c>
    </row>
    <row r="3123" spans="9:16" x14ac:dyDescent="0.2">
      <c r="I3123" s="158">
        <f t="shared" si="295"/>
        <v>8</v>
      </c>
      <c r="J3123" s="158" t="str">
        <f t="shared" si="292"/>
        <v>USD</v>
      </c>
      <c r="K3123" s="158" t="str">
        <f t="shared" si="293"/>
        <v>AUD</v>
      </c>
      <c r="L3123" s="158" t="str">
        <f t="shared" si="290"/>
        <v>USDAUD45522</v>
      </c>
      <c r="M3123" s="160">
        <f t="shared" si="294"/>
        <v>45522</v>
      </c>
      <c r="N3123" s="158">
        <v>0.90958704748044394</v>
      </c>
      <c r="O3123" s="158">
        <v>1.6577</v>
      </c>
      <c r="P3123" s="161">
        <f t="shared" si="291"/>
        <v>1.5078</v>
      </c>
    </row>
    <row r="3124" spans="9:16" x14ac:dyDescent="0.2">
      <c r="I3124" s="158">
        <f t="shared" si="295"/>
        <v>8</v>
      </c>
      <c r="J3124" s="158" t="str">
        <f t="shared" si="292"/>
        <v>USD</v>
      </c>
      <c r="K3124" s="158" t="str">
        <f t="shared" si="293"/>
        <v>AUD</v>
      </c>
      <c r="L3124" s="158" t="str">
        <f t="shared" si="290"/>
        <v>USDAUD45523</v>
      </c>
      <c r="M3124" s="160">
        <f t="shared" si="294"/>
        <v>45523</v>
      </c>
      <c r="N3124" s="158">
        <v>0.90571506204148167</v>
      </c>
      <c r="O3124" s="158">
        <v>1.6486000000000001</v>
      </c>
      <c r="P3124" s="161">
        <f t="shared" si="291"/>
        <v>1.4932000000000001</v>
      </c>
    </row>
    <row r="3125" spans="9:16" x14ac:dyDescent="0.2">
      <c r="I3125" s="158">
        <f t="shared" si="295"/>
        <v>8</v>
      </c>
      <c r="J3125" s="158" t="str">
        <f t="shared" si="292"/>
        <v>USD</v>
      </c>
      <c r="K3125" s="158" t="str">
        <f t="shared" si="293"/>
        <v>AUD</v>
      </c>
      <c r="L3125" s="158" t="str">
        <f t="shared" si="290"/>
        <v>USDAUD45524</v>
      </c>
      <c r="M3125" s="160">
        <f t="shared" si="294"/>
        <v>45524</v>
      </c>
      <c r="N3125" s="158">
        <v>0.90220137134608436</v>
      </c>
      <c r="O3125" s="158">
        <v>1.6454</v>
      </c>
      <c r="P3125" s="161">
        <f t="shared" si="291"/>
        <v>1.4844999999999999</v>
      </c>
    </row>
    <row r="3126" spans="9:16" x14ac:dyDescent="0.2">
      <c r="I3126" s="158">
        <f t="shared" si="295"/>
        <v>8</v>
      </c>
      <c r="J3126" s="158" t="str">
        <f t="shared" si="292"/>
        <v>USD</v>
      </c>
      <c r="K3126" s="158" t="str">
        <f t="shared" si="293"/>
        <v>AUD</v>
      </c>
      <c r="L3126" s="158" t="str">
        <f t="shared" si="290"/>
        <v>USDAUD45525</v>
      </c>
      <c r="M3126" s="160">
        <f t="shared" si="294"/>
        <v>45525</v>
      </c>
      <c r="N3126" s="158">
        <v>0.89960417416336813</v>
      </c>
      <c r="O3126" s="158">
        <v>1.6495</v>
      </c>
      <c r="P3126" s="161">
        <f t="shared" si="291"/>
        <v>1.4839</v>
      </c>
    </row>
    <row r="3127" spans="9:16" x14ac:dyDescent="0.2">
      <c r="I3127" s="158">
        <f t="shared" si="295"/>
        <v>8</v>
      </c>
      <c r="J3127" s="158" t="str">
        <f t="shared" si="292"/>
        <v>USD</v>
      </c>
      <c r="K3127" s="158" t="str">
        <f t="shared" si="293"/>
        <v>AUD</v>
      </c>
      <c r="L3127" s="158" t="str">
        <f t="shared" si="290"/>
        <v>USDAUD45526</v>
      </c>
      <c r="M3127" s="160">
        <f t="shared" si="294"/>
        <v>45526</v>
      </c>
      <c r="N3127" s="158">
        <v>0.89806915132465204</v>
      </c>
      <c r="O3127" s="158">
        <v>1.655</v>
      </c>
      <c r="P3127" s="161">
        <f t="shared" si="291"/>
        <v>1.4863</v>
      </c>
    </row>
    <row r="3128" spans="9:16" x14ac:dyDescent="0.2">
      <c r="I3128" s="158">
        <f t="shared" si="295"/>
        <v>8</v>
      </c>
      <c r="J3128" s="158" t="str">
        <f t="shared" si="292"/>
        <v>USD</v>
      </c>
      <c r="K3128" s="158" t="str">
        <f t="shared" si="293"/>
        <v>AUD</v>
      </c>
      <c r="L3128" s="158" t="str">
        <f t="shared" si="290"/>
        <v>USDAUD45527</v>
      </c>
      <c r="M3128" s="160">
        <f t="shared" si="294"/>
        <v>45527</v>
      </c>
      <c r="N3128" s="158">
        <v>0.89919971225609197</v>
      </c>
      <c r="O3128" s="158">
        <v>1.6517999999999999</v>
      </c>
      <c r="P3128" s="161">
        <f t="shared" si="291"/>
        <v>1.4853000000000001</v>
      </c>
    </row>
    <row r="3129" spans="9:16" x14ac:dyDescent="0.2">
      <c r="I3129" s="158">
        <f t="shared" si="295"/>
        <v>8</v>
      </c>
      <c r="J3129" s="158" t="str">
        <f t="shared" si="292"/>
        <v>USD</v>
      </c>
      <c r="K3129" s="158" t="str">
        <f t="shared" si="293"/>
        <v>AUD</v>
      </c>
      <c r="L3129" s="158" t="str">
        <f t="shared" si="290"/>
        <v>USDAUD45528</v>
      </c>
      <c r="M3129" s="160">
        <f t="shared" si="294"/>
        <v>45528</v>
      </c>
      <c r="N3129" s="158">
        <v>0.89919971225609197</v>
      </c>
      <c r="O3129" s="158">
        <v>1.6517999999999999</v>
      </c>
      <c r="P3129" s="161">
        <f t="shared" si="291"/>
        <v>1.4853000000000001</v>
      </c>
    </row>
    <row r="3130" spans="9:16" x14ac:dyDescent="0.2">
      <c r="I3130" s="158">
        <f t="shared" si="295"/>
        <v>8</v>
      </c>
      <c r="J3130" s="158" t="str">
        <f t="shared" si="292"/>
        <v>USD</v>
      </c>
      <c r="K3130" s="158" t="str">
        <f t="shared" si="293"/>
        <v>AUD</v>
      </c>
      <c r="L3130" s="158" t="str">
        <f t="shared" si="290"/>
        <v>USDAUD45529</v>
      </c>
      <c r="M3130" s="160">
        <f t="shared" si="294"/>
        <v>45529</v>
      </c>
      <c r="N3130" s="158">
        <v>0.89919971225609197</v>
      </c>
      <c r="O3130" s="158">
        <v>1.6517999999999999</v>
      </c>
      <c r="P3130" s="161">
        <f t="shared" si="291"/>
        <v>1.4853000000000001</v>
      </c>
    </row>
    <row r="3131" spans="9:16" x14ac:dyDescent="0.2">
      <c r="I3131" s="158">
        <f t="shared" si="295"/>
        <v>8</v>
      </c>
      <c r="J3131" s="158" t="str">
        <f t="shared" si="292"/>
        <v>USD</v>
      </c>
      <c r="K3131" s="158" t="str">
        <f t="shared" si="293"/>
        <v>AUD</v>
      </c>
      <c r="L3131" s="158" t="str">
        <f t="shared" si="290"/>
        <v>USDAUD45530</v>
      </c>
      <c r="M3131" s="160">
        <f t="shared" si="294"/>
        <v>45530</v>
      </c>
      <c r="N3131" s="158">
        <v>0.89581653677326878</v>
      </c>
      <c r="O3131" s="158">
        <v>1.6496</v>
      </c>
      <c r="P3131" s="161">
        <f t="shared" si="291"/>
        <v>1.4777</v>
      </c>
    </row>
    <row r="3132" spans="9:16" x14ac:dyDescent="0.2">
      <c r="I3132" s="158">
        <f t="shared" si="295"/>
        <v>8</v>
      </c>
      <c r="J3132" s="158" t="str">
        <f t="shared" si="292"/>
        <v>USD</v>
      </c>
      <c r="K3132" s="158" t="str">
        <f t="shared" si="293"/>
        <v>AUD</v>
      </c>
      <c r="L3132" s="158" t="str">
        <f t="shared" si="290"/>
        <v>USDAUD45531</v>
      </c>
      <c r="M3132" s="160">
        <f t="shared" si="294"/>
        <v>45531</v>
      </c>
      <c r="N3132" s="158">
        <v>0.89589679268948208</v>
      </c>
      <c r="O3132" s="158">
        <v>1.6460999999999999</v>
      </c>
      <c r="P3132" s="161">
        <f t="shared" si="291"/>
        <v>1.4746999999999999</v>
      </c>
    </row>
    <row r="3133" spans="9:16" x14ac:dyDescent="0.2">
      <c r="I3133" s="158">
        <f t="shared" si="295"/>
        <v>8</v>
      </c>
      <c r="J3133" s="158" t="str">
        <f t="shared" si="292"/>
        <v>USD</v>
      </c>
      <c r="K3133" s="158" t="str">
        <f t="shared" si="293"/>
        <v>AUD</v>
      </c>
      <c r="L3133" s="158" t="str">
        <f t="shared" si="290"/>
        <v>USDAUD45532</v>
      </c>
      <c r="M3133" s="160">
        <f t="shared" si="294"/>
        <v>45532</v>
      </c>
      <c r="N3133" s="158">
        <v>0.8995232526760818</v>
      </c>
      <c r="O3133" s="158">
        <v>1.6407</v>
      </c>
      <c r="P3133" s="161">
        <f t="shared" si="291"/>
        <v>1.4758</v>
      </c>
    </row>
    <row r="3134" spans="9:16" x14ac:dyDescent="0.2">
      <c r="I3134" s="158">
        <f t="shared" si="295"/>
        <v>8</v>
      </c>
      <c r="J3134" s="158" t="str">
        <f t="shared" si="292"/>
        <v>USD</v>
      </c>
      <c r="K3134" s="158" t="str">
        <f t="shared" si="293"/>
        <v>AUD</v>
      </c>
      <c r="L3134" s="158" t="str">
        <f t="shared" si="290"/>
        <v>USDAUD45533</v>
      </c>
      <c r="M3134" s="160">
        <f t="shared" si="294"/>
        <v>45533</v>
      </c>
      <c r="N3134" s="158">
        <v>0.90187590187590183</v>
      </c>
      <c r="O3134" s="158">
        <v>1.6274</v>
      </c>
      <c r="P3134" s="161">
        <f t="shared" si="291"/>
        <v>1.4677</v>
      </c>
    </row>
    <row r="3135" spans="9:16" x14ac:dyDescent="0.2">
      <c r="I3135" s="158">
        <f t="shared" si="295"/>
        <v>8</v>
      </c>
      <c r="J3135" s="158" t="str">
        <f t="shared" si="292"/>
        <v>USD</v>
      </c>
      <c r="K3135" s="158" t="str">
        <f t="shared" si="293"/>
        <v>AUD</v>
      </c>
      <c r="L3135" s="158" t="str">
        <f t="shared" si="290"/>
        <v>USDAUD45534</v>
      </c>
      <c r="M3135" s="160">
        <f t="shared" si="294"/>
        <v>45534</v>
      </c>
      <c r="N3135" s="158">
        <v>0.90195724722648141</v>
      </c>
      <c r="O3135" s="158">
        <v>1.6301000000000001</v>
      </c>
      <c r="P3135" s="161">
        <f t="shared" si="291"/>
        <v>1.4702999999999999</v>
      </c>
    </row>
    <row r="3136" spans="9:16" x14ac:dyDescent="0.2">
      <c r="I3136" s="158">
        <f t="shared" si="295"/>
        <v>8</v>
      </c>
      <c r="J3136" s="158" t="str">
        <f t="shared" si="292"/>
        <v>USD</v>
      </c>
      <c r="K3136" s="158" t="str">
        <f t="shared" si="293"/>
        <v>AUD</v>
      </c>
      <c r="L3136" s="158" t="str">
        <f t="shared" si="290"/>
        <v>USDAUD45535</v>
      </c>
      <c r="M3136" s="160">
        <f t="shared" si="294"/>
        <v>45535</v>
      </c>
      <c r="N3136" s="158">
        <v>0.90195724722648141</v>
      </c>
      <c r="O3136" s="158">
        <v>1.6301000000000001</v>
      </c>
      <c r="P3136" s="161">
        <f t="shared" si="291"/>
        <v>1.4702999999999999</v>
      </c>
    </row>
    <row r="3137" spans="9:16" x14ac:dyDescent="0.2">
      <c r="I3137" s="158">
        <f t="shared" si="295"/>
        <v>8</v>
      </c>
      <c r="J3137" s="158" t="str">
        <f t="shared" si="292"/>
        <v>USD</v>
      </c>
      <c r="K3137" s="158" t="str">
        <f t="shared" si="293"/>
        <v>AUD</v>
      </c>
      <c r="L3137" s="158" t="str">
        <f t="shared" si="290"/>
        <v>USDAUD45536</v>
      </c>
      <c r="M3137" s="160">
        <f t="shared" si="294"/>
        <v>45536</v>
      </c>
      <c r="N3137" s="158">
        <v>0.90195724722648141</v>
      </c>
      <c r="O3137" s="158">
        <v>1.6301000000000001</v>
      </c>
      <c r="P3137" s="161">
        <f t="shared" si="291"/>
        <v>1.4702999999999999</v>
      </c>
    </row>
    <row r="3138" spans="9:16" x14ac:dyDescent="0.2">
      <c r="I3138" s="158">
        <f t="shared" si="295"/>
        <v>8</v>
      </c>
      <c r="J3138" s="158" t="str">
        <f t="shared" si="292"/>
        <v>USD</v>
      </c>
      <c r="K3138" s="158" t="str">
        <f t="shared" si="293"/>
        <v>AUD</v>
      </c>
      <c r="L3138" s="158" t="str">
        <f t="shared" si="290"/>
        <v>USDAUD45537</v>
      </c>
      <c r="M3138" s="160">
        <f t="shared" si="294"/>
        <v>45537</v>
      </c>
      <c r="N3138" s="158">
        <v>0.90407738902450041</v>
      </c>
      <c r="O3138" s="158">
        <v>1.6322000000000001</v>
      </c>
      <c r="P3138" s="161">
        <f t="shared" si="291"/>
        <v>1.4756</v>
      </c>
    </row>
    <row r="3139" spans="9:16" x14ac:dyDescent="0.2">
      <c r="I3139" s="158">
        <f t="shared" si="295"/>
        <v>8</v>
      </c>
      <c r="J3139" s="158" t="str">
        <f t="shared" si="292"/>
        <v>USD</v>
      </c>
      <c r="K3139" s="158" t="str">
        <f t="shared" si="293"/>
        <v>AUD</v>
      </c>
      <c r="L3139" s="158" t="str">
        <f t="shared" ref="L3139:L3202" si="296">J3139&amp;K3139&amp;M3139</f>
        <v>USDAUD45538</v>
      </c>
      <c r="M3139" s="160">
        <f t="shared" si="294"/>
        <v>45538</v>
      </c>
      <c r="N3139" s="158">
        <v>0.90620752152242867</v>
      </c>
      <c r="O3139" s="158">
        <v>1.6394</v>
      </c>
      <c r="P3139" s="161">
        <f t="shared" ref="P3139:P3202" si="297">ROUND(N3139*O3139,4)</f>
        <v>1.4856</v>
      </c>
    </row>
    <row r="3140" spans="9:16" x14ac:dyDescent="0.2">
      <c r="I3140" s="158">
        <f t="shared" si="295"/>
        <v>8</v>
      </c>
      <c r="J3140" s="158" t="str">
        <f t="shared" ref="J3140:J3203" si="298">VLOOKUP($I3140,$A:$C,2,FALSE)</f>
        <v>USD</v>
      </c>
      <c r="K3140" s="158" t="str">
        <f t="shared" ref="K3140:K3203" si="299">VLOOKUP($I3140,$A:$C,3,FALSE)</f>
        <v>AUD</v>
      </c>
      <c r="L3140" s="158" t="str">
        <f t="shared" si="296"/>
        <v>USDAUD45539</v>
      </c>
      <c r="M3140" s="160">
        <f t="shared" ref="M3140:M3203" si="300">IF(I3140=I3139,M3139+1,$G$1)</f>
        <v>45539</v>
      </c>
      <c r="N3140" s="158">
        <v>0.90497737556561086</v>
      </c>
      <c r="O3140" s="158">
        <v>1.645</v>
      </c>
      <c r="P3140" s="161">
        <f t="shared" si="297"/>
        <v>1.4886999999999999</v>
      </c>
    </row>
    <row r="3141" spans="9:16" x14ac:dyDescent="0.2">
      <c r="I3141" s="158">
        <f t="shared" si="295"/>
        <v>8</v>
      </c>
      <c r="J3141" s="158" t="str">
        <f t="shared" si="298"/>
        <v>USD</v>
      </c>
      <c r="K3141" s="158" t="str">
        <f t="shared" si="299"/>
        <v>AUD</v>
      </c>
      <c r="L3141" s="158" t="str">
        <f t="shared" si="296"/>
        <v>USDAUD45540</v>
      </c>
      <c r="M3141" s="160">
        <f t="shared" si="300"/>
        <v>45540</v>
      </c>
      <c r="N3141" s="158">
        <v>0.90114445345588901</v>
      </c>
      <c r="O3141" s="158">
        <v>1.6497999999999999</v>
      </c>
      <c r="P3141" s="161">
        <f t="shared" si="297"/>
        <v>1.4866999999999999</v>
      </c>
    </row>
    <row r="3142" spans="9:16" x14ac:dyDescent="0.2">
      <c r="I3142" s="158">
        <f t="shared" si="295"/>
        <v>8</v>
      </c>
      <c r="J3142" s="158" t="str">
        <f t="shared" si="298"/>
        <v>USD</v>
      </c>
      <c r="K3142" s="158" t="str">
        <f t="shared" si="299"/>
        <v>AUD</v>
      </c>
      <c r="L3142" s="158" t="str">
        <f t="shared" si="296"/>
        <v>USDAUD45541</v>
      </c>
      <c r="M3142" s="160">
        <f t="shared" si="300"/>
        <v>45541</v>
      </c>
      <c r="N3142" s="158">
        <v>0.90065747996037104</v>
      </c>
      <c r="O3142" s="158">
        <v>1.6503000000000001</v>
      </c>
      <c r="P3142" s="161">
        <f t="shared" si="297"/>
        <v>1.4863999999999999</v>
      </c>
    </row>
    <row r="3143" spans="9:16" x14ac:dyDescent="0.2">
      <c r="I3143" s="158">
        <f t="shared" si="295"/>
        <v>8</v>
      </c>
      <c r="J3143" s="158" t="str">
        <f t="shared" si="298"/>
        <v>USD</v>
      </c>
      <c r="K3143" s="158" t="str">
        <f t="shared" si="299"/>
        <v>AUD</v>
      </c>
      <c r="L3143" s="158" t="str">
        <f t="shared" si="296"/>
        <v>USDAUD45542</v>
      </c>
      <c r="M3143" s="160">
        <f t="shared" si="300"/>
        <v>45542</v>
      </c>
      <c r="N3143" s="158">
        <v>0.90065747996037104</v>
      </c>
      <c r="O3143" s="158">
        <v>1.6503000000000001</v>
      </c>
      <c r="P3143" s="161">
        <f t="shared" si="297"/>
        <v>1.4863999999999999</v>
      </c>
    </row>
    <row r="3144" spans="9:16" x14ac:dyDescent="0.2">
      <c r="I3144" s="158">
        <f t="shared" si="295"/>
        <v>8</v>
      </c>
      <c r="J3144" s="158" t="str">
        <f t="shared" si="298"/>
        <v>USD</v>
      </c>
      <c r="K3144" s="158" t="str">
        <f t="shared" si="299"/>
        <v>AUD</v>
      </c>
      <c r="L3144" s="158" t="str">
        <f t="shared" si="296"/>
        <v>USDAUD45543</v>
      </c>
      <c r="M3144" s="160">
        <f t="shared" si="300"/>
        <v>45543</v>
      </c>
      <c r="N3144" s="158">
        <v>0.90065747996037104</v>
      </c>
      <c r="O3144" s="158">
        <v>1.6503000000000001</v>
      </c>
      <c r="P3144" s="161">
        <f t="shared" si="297"/>
        <v>1.4863999999999999</v>
      </c>
    </row>
    <row r="3145" spans="9:16" x14ac:dyDescent="0.2">
      <c r="I3145" s="158">
        <f t="shared" si="295"/>
        <v>8</v>
      </c>
      <c r="J3145" s="158" t="str">
        <f t="shared" si="298"/>
        <v>USD</v>
      </c>
      <c r="K3145" s="158" t="str">
        <f t="shared" si="299"/>
        <v>AUD</v>
      </c>
      <c r="L3145" s="158" t="str">
        <f t="shared" si="296"/>
        <v>USDAUD45544</v>
      </c>
      <c r="M3145" s="160">
        <f t="shared" si="300"/>
        <v>45544</v>
      </c>
      <c r="N3145" s="158">
        <v>0.90555102780041652</v>
      </c>
      <c r="O3145" s="158">
        <v>1.6596</v>
      </c>
      <c r="P3145" s="161">
        <f t="shared" si="297"/>
        <v>1.5028999999999999</v>
      </c>
    </row>
    <row r="3146" spans="9:16" x14ac:dyDescent="0.2">
      <c r="I3146" s="158">
        <f t="shared" si="295"/>
        <v>8</v>
      </c>
      <c r="J3146" s="158" t="str">
        <f t="shared" si="298"/>
        <v>USD</v>
      </c>
      <c r="K3146" s="158" t="str">
        <f t="shared" si="299"/>
        <v>AUD</v>
      </c>
      <c r="L3146" s="158" t="str">
        <f t="shared" si="296"/>
        <v>USDAUD45545</v>
      </c>
      <c r="M3146" s="160">
        <f t="shared" si="300"/>
        <v>45545</v>
      </c>
      <c r="N3146" s="158">
        <v>0.90653612546459983</v>
      </c>
      <c r="O3146" s="158">
        <v>1.6551</v>
      </c>
      <c r="P3146" s="161">
        <f t="shared" si="297"/>
        <v>1.5004</v>
      </c>
    </row>
    <row r="3147" spans="9:16" x14ac:dyDescent="0.2">
      <c r="I3147" s="158">
        <f t="shared" si="295"/>
        <v>8</v>
      </c>
      <c r="J3147" s="158" t="str">
        <f t="shared" si="298"/>
        <v>USD</v>
      </c>
      <c r="K3147" s="158" t="str">
        <f t="shared" si="299"/>
        <v>AUD</v>
      </c>
      <c r="L3147" s="158" t="str">
        <f t="shared" si="296"/>
        <v>USDAUD45546</v>
      </c>
      <c r="M3147" s="160">
        <f t="shared" si="300"/>
        <v>45546</v>
      </c>
      <c r="N3147" s="158">
        <v>0.90555102780041652</v>
      </c>
      <c r="O3147" s="158">
        <v>1.6559999999999999</v>
      </c>
      <c r="P3147" s="161">
        <f t="shared" si="297"/>
        <v>1.4996</v>
      </c>
    </row>
    <row r="3148" spans="9:16" x14ac:dyDescent="0.2">
      <c r="I3148" s="158">
        <f t="shared" si="295"/>
        <v>8</v>
      </c>
      <c r="J3148" s="158" t="str">
        <f t="shared" si="298"/>
        <v>USD</v>
      </c>
      <c r="K3148" s="158" t="str">
        <f t="shared" si="299"/>
        <v>AUD</v>
      </c>
      <c r="L3148" s="158" t="str">
        <f t="shared" si="296"/>
        <v>USDAUD45547</v>
      </c>
      <c r="M3148" s="160">
        <f t="shared" si="300"/>
        <v>45547</v>
      </c>
      <c r="N3148" s="158">
        <v>0.90777051561365296</v>
      </c>
      <c r="O3148" s="158">
        <v>1.6496999999999999</v>
      </c>
      <c r="P3148" s="161">
        <f t="shared" si="297"/>
        <v>1.4975000000000001</v>
      </c>
    </row>
    <row r="3149" spans="9:16" x14ac:dyDescent="0.2">
      <c r="I3149" s="158">
        <f t="shared" si="295"/>
        <v>8</v>
      </c>
      <c r="J3149" s="158" t="str">
        <f t="shared" si="298"/>
        <v>USD</v>
      </c>
      <c r="K3149" s="158" t="str">
        <f t="shared" si="299"/>
        <v>AUD</v>
      </c>
      <c r="L3149" s="158" t="str">
        <f t="shared" si="296"/>
        <v>USDAUD45548</v>
      </c>
      <c r="M3149" s="160">
        <f t="shared" si="300"/>
        <v>45548</v>
      </c>
      <c r="N3149" s="158">
        <v>0.90244562765093395</v>
      </c>
      <c r="O3149" s="158">
        <v>1.6541999999999999</v>
      </c>
      <c r="P3149" s="161">
        <f t="shared" si="297"/>
        <v>1.4927999999999999</v>
      </c>
    </row>
    <row r="3150" spans="9:16" x14ac:dyDescent="0.2">
      <c r="I3150" s="158">
        <f t="shared" si="295"/>
        <v>8</v>
      </c>
      <c r="J3150" s="158" t="str">
        <f t="shared" si="298"/>
        <v>USD</v>
      </c>
      <c r="K3150" s="158" t="str">
        <f t="shared" si="299"/>
        <v>AUD</v>
      </c>
      <c r="L3150" s="158" t="str">
        <f t="shared" si="296"/>
        <v>USDAUD45549</v>
      </c>
      <c r="M3150" s="160">
        <f t="shared" si="300"/>
        <v>45549</v>
      </c>
      <c r="N3150" s="158">
        <v>0.90244562765093395</v>
      </c>
      <c r="O3150" s="158">
        <v>1.6541999999999999</v>
      </c>
      <c r="P3150" s="161">
        <f t="shared" si="297"/>
        <v>1.4927999999999999</v>
      </c>
    </row>
    <row r="3151" spans="9:16" x14ac:dyDescent="0.2">
      <c r="I3151" s="158">
        <f t="shared" si="295"/>
        <v>8</v>
      </c>
      <c r="J3151" s="158" t="str">
        <f t="shared" si="298"/>
        <v>USD</v>
      </c>
      <c r="K3151" s="158" t="str">
        <f t="shared" si="299"/>
        <v>AUD</v>
      </c>
      <c r="L3151" s="158" t="str">
        <f t="shared" si="296"/>
        <v>USDAUD45550</v>
      </c>
      <c r="M3151" s="160">
        <f t="shared" si="300"/>
        <v>45550</v>
      </c>
      <c r="N3151" s="158">
        <v>0.90244562765093395</v>
      </c>
      <c r="O3151" s="158">
        <v>1.6541999999999999</v>
      </c>
      <c r="P3151" s="161">
        <f t="shared" si="297"/>
        <v>1.4927999999999999</v>
      </c>
    </row>
    <row r="3152" spans="9:16" x14ac:dyDescent="0.2">
      <c r="I3152" s="158">
        <f t="shared" si="295"/>
        <v>8</v>
      </c>
      <c r="J3152" s="158" t="str">
        <f t="shared" si="298"/>
        <v>USD</v>
      </c>
      <c r="K3152" s="158" t="str">
        <f t="shared" si="299"/>
        <v>AUD</v>
      </c>
      <c r="L3152" s="158" t="str">
        <f t="shared" si="296"/>
        <v>USDAUD45551</v>
      </c>
      <c r="M3152" s="160">
        <f t="shared" si="300"/>
        <v>45551</v>
      </c>
      <c r="N3152" s="158">
        <v>0.89879561387740425</v>
      </c>
      <c r="O3152" s="158">
        <v>1.6492</v>
      </c>
      <c r="P3152" s="161">
        <f t="shared" si="297"/>
        <v>1.4823</v>
      </c>
    </row>
    <row r="3153" spans="9:16" x14ac:dyDescent="0.2">
      <c r="I3153" s="158">
        <f t="shared" si="295"/>
        <v>8</v>
      </c>
      <c r="J3153" s="158" t="str">
        <f t="shared" si="298"/>
        <v>USD</v>
      </c>
      <c r="K3153" s="158" t="str">
        <f t="shared" si="299"/>
        <v>AUD</v>
      </c>
      <c r="L3153" s="158" t="str">
        <f t="shared" si="296"/>
        <v>USDAUD45552</v>
      </c>
      <c r="M3153" s="160">
        <f t="shared" si="300"/>
        <v>45552</v>
      </c>
      <c r="N3153" s="158">
        <v>0.89774665589370684</v>
      </c>
      <c r="O3153" s="158">
        <v>1.6472</v>
      </c>
      <c r="P3153" s="161">
        <f t="shared" si="297"/>
        <v>1.4787999999999999</v>
      </c>
    </row>
    <row r="3154" spans="9:16" x14ac:dyDescent="0.2">
      <c r="I3154" s="158">
        <f t="shared" si="295"/>
        <v>8</v>
      </c>
      <c r="J3154" s="158" t="str">
        <f t="shared" si="298"/>
        <v>USD</v>
      </c>
      <c r="K3154" s="158" t="str">
        <f t="shared" si="299"/>
        <v>AUD</v>
      </c>
      <c r="L3154" s="158" t="str">
        <f t="shared" si="296"/>
        <v>USDAUD45553</v>
      </c>
      <c r="M3154" s="160">
        <f t="shared" si="300"/>
        <v>45553</v>
      </c>
      <c r="N3154" s="158">
        <v>0.89895720963682124</v>
      </c>
      <c r="O3154" s="158">
        <v>1.64</v>
      </c>
      <c r="P3154" s="161">
        <f t="shared" si="297"/>
        <v>1.4742999999999999</v>
      </c>
    </row>
    <row r="3155" spans="9:16" x14ac:dyDescent="0.2">
      <c r="I3155" s="158">
        <f t="shared" si="295"/>
        <v>8</v>
      </c>
      <c r="J3155" s="158" t="str">
        <f t="shared" si="298"/>
        <v>USD</v>
      </c>
      <c r="K3155" s="158" t="str">
        <f t="shared" si="299"/>
        <v>AUD</v>
      </c>
      <c r="L3155" s="158" t="str">
        <f t="shared" si="296"/>
        <v>USDAUD45554</v>
      </c>
      <c r="M3155" s="160">
        <f t="shared" si="300"/>
        <v>45554</v>
      </c>
      <c r="N3155" s="158">
        <v>0.89637863033345289</v>
      </c>
      <c r="O3155" s="158">
        <v>1.6352</v>
      </c>
      <c r="P3155" s="161">
        <f t="shared" si="297"/>
        <v>1.4658</v>
      </c>
    </row>
    <row r="3156" spans="9:16" x14ac:dyDescent="0.2">
      <c r="I3156" s="158">
        <f t="shared" si="295"/>
        <v>8</v>
      </c>
      <c r="J3156" s="158" t="str">
        <f t="shared" si="298"/>
        <v>USD</v>
      </c>
      <c r="K3156" s="158" t="str">
        <f t="shared" si="299"/>
        <v>AUD</v>
      </c>
      <c r="L3156" s="158" t="str">
        <f t="shared" si="296"/>
        <v>USDAUD45555</v>
      </c>
      <c r="M3156" s="160">
        <f t="shared" si="300"/>
        <v>45555</v>
      </c>
      <c r="N3156" s="158">
        <v>0.89557585527494177</v>
      </c>
      <c r="O3156" s="158">
        <v>1.6388</v>
      </c>
      <c r="P3156" s="161">
        <f t="shared" si="297"/>
        <v>1.4677</v>
      </c>
    </row>
    <row r="3157" spans="9:16" x14ac:dyDescent="0.2">
      <c r="I3157" s="158">
        <f t="shared" si="295"/>
        <v>8</v>
      </c>
      <c r="J3157" s="158" t="str">
        <f t="shared" si="298"/>
        <v>USD</v>
      </c>
      <c r="K3157" s="158" t="str">
        <f t="shared" si="299"/>
        <v>AUD</v>
      </c>
      <c r="L3157" s="158" t="str">
        <f t="shared" si="296"/>
        <v>USDAUD45556</v>
      </c>
      <c r="M3157" s="160">
        <f t="shared" si="300"/>
        <v>45556</v>
      </c>
      <c r="N3157" s="158">
        <v>0.89557585527494177</v>
      </c>
      <c r="O3157" s="158">
        <v>1.6388</v>
      </c>
      <c r="P3157" s="161">
        <f t="shared" si="297"/>
        <v>1.4677</v>
      </c>
    </row>
    <row r="3158" spans="9:16" x14ac:dyDescent="0.2">
      <c r="I3158" s="158">
        <f t="shared" si="295"/>
        <v>8</v>
      </c>
      <c r="J3158" s="158" t="str">
        <f t="shared" si="298"/>
        <v>USD</v>
      </c>
      <c r="K3158" s="158" t="str">
        <f t="shared" si="299"/>
        <v>AUD</v>
      </c>
      <c r="L3158" s="158" t="str">
        <f t="shared" si="296"/>
        <v>USDAUD45557</v>
      </c>
      <c r="M3158" s="160">
        <f t="shared" si="300"/>
        <v>45557</v>
      </c>
      <c r="N3158" s="158">
        <v>0.89557585527494177</v>
      </c>
      <c r="O3158" s="158">
        <v>1.6388</v>
      </c>
      <c r="P3158" s="161">
        <f t="shared" si="297"/>
        <v>1.4677</v>
      </c>
    </row>
    <row r="3159" spans="9:16" x14ac:dyDescent="0.2">
      <c r="I3159" s="158">
        <f t="shared" si="295"/>
        <v>8</v>
      </c>
      <c r="J3159" s="158" t="str">
        <f t="shared" si="298"/>
        <v>USD</v>
      </c>
      <c r="K3159" s="158" t="str">
        <f t="shared" si="299"/>
        <v>AUD</v>
      </c>
      <c r="L3159" s="158" t="str">
        <f t="shared" si="296"/>
        <v>USDAUD45558</v>
      </c>
      <c r="M3159" s="160">
        <f t="shared" si="300"/>
        <v>45558</v>
      </c>
      <c r="N3159" s="158">
        <v>0.89936145336810858</v>
      </c>
      <c r="O3159" s="158">
        <v>1.6274</v>
      </c>
      <c r="P3159" s="161">
        <f t="shared" si="297"/>
        <v>1.4636</v>
      </c>
    </row>
    <row r="3160" spans="9:16" x14ac:dyDescent="0.2">
      <c r="I3160" s="158">
        <f t="shared" si="295"/>
        <v>8</v>
      </c>
      <c r="J3160" s="158" t="str">
        <f t="shared" si="298"/>
        <v>USD</v>
      </c>
      <c r="K3160" s="158" t="str">
        <f t="shared" si="299"/>
        <v>AUD</v>
      </c>
      <c r="L3160" s="158" t="str">
        <f t="shared" si="296"/>
        <v>USDAUD45559</v>
      </c>
      <c r="M3160" s="160">
        <f t="shared" si="300"/>
        <v>45559</v>
      </c>
      <c r="N3160" s="158">
        <v>0.89823048594269295</v>
      </c>
      <c r="O3160" s="158">
        <v>1.6236999999999999</v>
      </c>
      <c r="P3160" s="161">
        <f t="shared" si="297"/>
        <v>1.4584999999999999</v>
      </c>
    </row>
    <row r="3161" spans="9:16" x14ac:dyDescent="0.2">
      <c r="I3161" s="158">
        <f t="shared" si="295"/>
        <v>8</v>
      </c>
      <c r="J3161" s="158" t="str">
        <f t="shared" si="298"/>
        <v>USD</v>
      </c>
      <c r="K3161" s="158" t="str">
        <f t="shared" si="299"/>
        <v>AUD</v>
      </c>
      <c r="L3161" s="158" t="str">
        <f t="shared" si="296"/>
        <v>USDAUD45560</v>
      </c>
      <c r="M3161" s="160">
        <f t="shared" si="300"/>
        <v>45560</v>
      </c>
      <c r="N3161" s="158">
        <v>0.89333571556190816</v>
      </c>
      <c r="O3161" s="158">
        <v>1.6275999999999999</v>
      </c>
      <c r="P3161" s="161">
        <f t="shared" si="297"/>
        <v>1.454</v>
      </c>
    </row>
    <row r="3162" spans="9:16" x14ac:dyDescent="0.2">
      <c r="I3162" s="158">
        <f t="shared" si="295"/>
        <v>8</v>
      </c>
      <c r="J3162" s="158" t="str">
        <f t="shared" si="298"/>
        <v>USD</v>
      </c>
      <c r="K3162" s="158" t="str">
        <f t="shared" si="299"/>
        <v>AUD</v>
      </c>
      <c r="L3162" s="158" t="str">
        <f t="shared" si="296"/>
        <v>USDAUD45561</v>
      </c>
      <c r="M3162" s="160">
        <f t="shared" si="300"/>
        <v>45561</v>
      </c>
      <c r="N3162" s="158">
        <v>0.89645898700134474</v>
      </c>
      <c r="O3162" s="158">
        <v>1.6216999999999999</v>
      </c>
      <c r="P3162" s="161">
        <f t="shared" si="297"/>
        <v>1.4538</v>
      </c>
    </row>
    <row r="3163" spans="9:16" x14ac:dyDescent="0.2">
      <c r="I3163" s="158">
        <f t="shared" si="295"/>
        <v>8</v>
      </c>
      <c r="J3163" s="158" t="str">
        <f t="shared" si="298"/>
        <v>USD</v>
      </c>
      <c r="K3163" s="158" t="str">
        <f t="shared" si="299"/>
        <v>AUD</v>
      </c>
      <c r="L3163" s="158" t="str">
        <f t="shared" si="296"/>
        <v>USDAUD45562</v>
      </c>
      <c r="M3163" s="160">
        <f t="shared" si="300"/>
        <v>45562</v>
      </c>
      <c r="N3163" s="158">
        <v>0.89621796020792266</v>
      </c>
      <c r="O3163" s="158">
        <v>1.6180000000000001</v>
      </c>
      <c r="P3163" s="161">
        <f t="shared" si="297"/>
        <v>1.4500999999999999</v>
      </c>
    </row>
    <row r="3164" spans="9:16" x14ac:dyDescent="0.2">
      <c r="I3164" s="158">
        <f t="shared" si="295"/>
        <v>8</v>
      </c>
      <c r="J3164" s="158" t="str">
        <f t="shared" si="298"/>
        <v>USD</v>
      </c>
      <c r="K3164" s="158" t="str">
        <f t="shared" si="299"/>
        <v>AUD</v>
      </c>
      <c r="L3164" s="158" t="str">
        <f t="shared" si="296"/>
        <v>USDAUD45563</v>
      </c>
      <c r="M3164" s="160">
        <f t="shared" si="300"/>
        <v>45563</v>
      </c>
      <c r="N3164" s="158">
        <v>0.89621796020792266</v>
      </c>
      <c r="O3164" s="158">
        <v>1.6180000000000001</v>
      </c>
      <c r="P3164" s="161">
        <f t="shared" si="297"/>
        <v>1.4500999999999999</v>
      </c>
    </row>
    <row r="3165" spans="9:16" x14ac:dyDescent="0.2">
      <c r="I3165" s="158">
        <f t="shared" si="295"/>
        <v>8</v>
      </c>
      <c r="J3165" s="158" t="str">
        <f t="shared" si="298"/>
        <v>USD</v>
      </c>
      <c r="K3165" s="158" t="str">
        <f t="shared" si="299"/>
        <v>AUD</v>
      </c>
      <c r="L3165" s="158" t="str">
        <f t="shared" si="296"/>
        <v>USDAUD45564</v>
      </c>
      <c r="M3165" s="160">
        <f t="shared" si="300"/>
        <v>45564</v>
      </c>
      <c r="N3165" s="158">
        <v>0.89621796020792266</v>
      </c>
      <c r="O3165" s="158">
        <v>1.6180000000000001</v>
      </c>
      <c r="P3165" s="161">
        <f t="shared" si="297"/>
        <v>1.4500999999999999</v>
      </c>
    </row>
    <row r="3166" spans="9:16" x14ac:dyDescent="0.2">
      <c r="I3166" s="158">
        <f t="shared" si="295"/>
        <v>8</v>
      </c>
      <c r="J3166" s="158" t="str">
        <f t="shared" si="298"/>
        <v>USD</v>
      </c>
      <c r="K3166" s="158" t="str">
        <f t="shared" si="299"/>
        <v>AUD</v>
      </c>
      <c r="L3166" s="158" t="str">
        <f t="shared" si="296"/>
        <v>USDAUD45565</v>
      </c>
      <c r="M3166" s="160">
        <f t="shared" si="300"/>
        <v>45565</v>
      </c>
      <c r="N3166" s="158">
        <v>0.8931761343336907</v>
      </c>
      <c r="O3166" s="158">
        <v>1.6166</v>
      </c>
      <c r="P3166" s="161">
        <f t="shared" si="297"/>
        <v>1.4439</v>
      </c>
    </row>
    <row r="3167" spans="9:16" x14ac:dyDescent="0.2">
      <c r="I3167" s="158">
        <f t="shared" si="295"/>
        <v>8</v>
      </c>
      <c r="J3167" s="158" t="str">
        <f t="shared" si="298"/>
        <v>USD</v>
      </c>
      <c r="K3167" s="158" t="str">
        <f t="shared" si="299"/>
        <v>AUD</v>
      </c>
      <c r="L3167" s="158" t="str">
        <f t="shared" si="296"/>
        <v>USDAUD45566</v>
      </c>
      <c r="M3167" s="160">
        <f t="shared" si="300"/>
        <v>45566</v>
      </c>
      <c r="N3167" s="158">
        <v>0.90203860725239038</v>
      </c>
      <c r="O3167" s="158">
        <v>1.6040000000000001</v>
      </c>
      <c r="P3167" s="161">
        <f t="shared" si="297"/>
        <v>1.4469000000000001</v>
      </c>
    </row>
    <row r="3168" spans="9:16" x14ac:dyDescent="0.2">
      <c r="I3168" s="158">
        <f t="shared" si="295"/>
        <v>8</v>
      </c>
      <c r="J3168" s="158" t="str">
        <f t="shared" si="298"/>
        <v>USD</v>
      </c>
      <c r="K3168" s="158" t="str">
        <f t="shared" si="299"/>
        <v>AUD</v>
      </c>
      <c r="L3168" s="158" t="str">
        <f t="shared" si="296"/>
        <v>USDAUD45567</v>
      </c>
      <c r="M3168" s="160">
        <f t="shared" si="300"/>
        <v>45567</v>
      </c>
      <c r="N3168" s="158">
        <v>0.90326077138469874</v>
      </c>
      <c r="O3168" s="158">
        <v>1.6048</v>
      </c>
      <c r="P3168" s="161">
        <f t="shared" si="297"/>
        <v>1.4496</v>
      </c>
    </row>
    <row r="3169" spans="9:16" x14ac:dyDescent="0.2">
      <c r="I3169" s="158">
        <f t="shared" si="295"/>
        <v>8</v>
      </c>
      <c r="J3169" s="158" t="str">
        <f t="shared" si="298"/>
        <v>USD</v>
      </c>
      <c r="K3169" s="158" t="str">
        <f t="shared" si="299"/>
        <v>AUD</v>
      </c>
      <c r="L3169" s="158" t="str">
        <f t="shared" si="296"/>
        <v>USDAUD45568</v>
      </c>
      <c r="M3169" s="160">
        <f t="shared" si="300"/>
        <v>45568</v>
      </c>
      <c r="N3169" s="158">
        <v>0.90587915572062683</v>
      </c>
      <c r="O3169" s="158">
        <v>1.6124000000000001</v>
      </c>
      <c r="P3169" s="161">
        <f t="shared" si="297"/>
        <v>1.4605999999999999</v>
      </c>
    </row>
    <row r="3170" spans="9:16" x14ac:dyDescent="0.2">
      <c r="I3170" s="158">
        <f t="shared" si="295"/>
        <v>8</v>
      </c>
      <c r="J3170" s="158" t="str">
        <f t="shared" si="298"/>
        <v>USD</v>
      </c>
      <c r="K3170" s="158" t="str">
        <f t="shared" si="299"/>
        <v>AUD</v>
      </c>
      <c r="L3170" s="158" t="str">
        <f t="shared" si="296"/>
        <v>USDAUD45569</v>
      </c>
      <c r="M3170" s="160">
        <f t="shared" si="300"/>
        <v>45569</v>
      </c>
      <c r="N3170" s="158">
        <v>0.90670051681929464</v>
      </c>
      <c r="O3170" s="158">
        <v>1.6121000000000001</v>
      </c>
      <c r="P3170" s="161">
        <f t="shared" si="297"/>
        <v>1.4617</v>
      </c>
    </row>
    <row r="3171" spans="9:16" x14ac:dyDescent="0.2">
      <c r="I3171" s="158">
        <f t="shared" si="295"/>
        <v>8</v>
      </c>
      <c r="J3171" s="158" t="str">
        <f t="shared" si="298"/>
        <v>USD</v>
      </c>
      <c r="K3171" s="158" t="str">
        <f t="shared" si="299"/>
        <v>AUD</v>
      </c>
      <c r="L3171" s="158" t="str">
        <f t="shared" si="296"/>
        <v>USDAUD45570</v>
      </c>
      <c r="M3171" s="160">
        <f t="shared" si="300"/>
        <v>45570</v>
      </c>
      <c r="N3171" s="158">
        <v>0.90670051681929464</v>
      </c>
      <c r="O3171" s="158">
        <v>1.6121000000000001</v>
      </c>
      <c r="P3171" s="161">
        <f t="shared" si="297"/>
        <v>1.4617</v>
      </c>
    </row>
    <row r="3172" spans="9:16" x14ac:dyDescent="0.2">
      <c r="I3172" s="158">
        <f t="shared" si="295"/>
        <v>8</v>
      </c>
      <c r="J3172" s="158" t="str">
        <f t="shared" si="298"/>
        <v>USD</v>
      </c>
      <c r="K3172" s="158" t="str">
        <f t="shared" si="299"/>
        <v>AUD</v>
      </c>
      <c r="L3172" s="158" t="str">
        <f t="shared" si="296"/>
        <v>USDAUD45571</v>
      </c>
      <c r="M3172" s="160">
        <f t="shared" si="300"/>
        <v>45571</v>
      </c>
      <c r="N3172" s="158">
        <v>0.90670051681929464</v>
      </c>
      <c r="O3172" s="158">
        <v>1.6121000000000001</v>
      </c>
      <c r="P3172" s="161">
        <f t="shared" si="297"/>
        <v>1.4617</v>
      </c>
    </row>
    <row r="3173" spans="9:16" x14ac:dyDescent="0.2">
      <c r="I3173" s="158">
        <f t="shared" si="295"/>
        <v>8</v>
      </c>
      <c r="J3173" s="158" t="str">
        <f t="shared" si="298"/>
        <v>USD</v>
      </c>
      <c r="K3173" s="158" t="str">
        <f t="shared" si="299"/>
        <v>AUD</v>
      </c>
      <c r="L3173" s="158" t="str">
        <f t="shared" si="296"/>
        <v>USDAUD45572</v>
      </c>
      <c r="M3173" s="160">
        <f t="shared" si="300"/>
        <v>45572</v>
      </c>
      <c r="N3173" s="158">
        <v>0.91058095064651245</v>
      </c>
      <c r="O3173" s="158">
        <v>1.6154999999999999</v>
      </c>
      <c r="P3173" s="161">
        <f t="shared" si="297"/>
        <v>1.4710000000000001</v>
      </c>
    </row>
    <row r="3174" spans="9:16" x14ac:dyDescent="0.2">
      <c r="I3174" s="158">
        <f t="shared" si="295"/>
        <v>8</v>
      </c>
      <c r="J3174" s="158" t="str">
        <f t="shared" si="298"/>
        <v>USD</v>
      </c>
      <c r="K3174" s="158" t="str">
        <f t="shared" si="299"/>
        <v>AUD</v>
      </c>
      <c r="L3174" s="158" t="str">
        <f t="shared" si="296"/>
        <v>USDAUD45573</v>
      </c>
      <c r="M3174" s="160">
        <f t="shared" si="300"/>
        <v>45573</v>
      </c>
      <c r="N3174" s="158">
        <v>0.91058095064651245</v>
      </c>
      <c r="O3174" s="158">
        <v>1.6293</v>
      </c>
      <c r="P3174" s="161">
        <f t="shared" si="297"/>
        <v>1.4836</v>
      </c>
    </row>
    <row r="3175" spans="9:16" x14ac:dyDescent="0.2">
      <c r="I3175" s="158">
        <f t="shared" si="295"/>
        <v>8</v>
      </c>
      <c r="J3175" s="158" t="str">
        <f t="shared" si="298"/>
        <v>USD</v>
      </c>
      <c r="K3175" s="158" t="str">
        <f t="shared" si="299"/>
        <v>AUD</v>
      </c>
      <c r="L3175" s="158" t="str">
        <f t="shared" si="296"/>
        <v>USDAUD45574</v>
      </c>
      <c r="M3175" s="160">
        <f t="shared" si="300"/>
        <v>45574</v>
      </c>
      <c r="N3175" s="158">
        <v>0.9126585744273068</v>
      </c>
      <c r="O3175" s="158">
        <v>1.6283000000000001</v>
      </c>
      <c r="P3175" s="161">
        <f t="shared" si="297"/>
        <v>1.4861</v>
      </c>
    </row>
    <row r="3176" spans="9:16" x14ac:dyDescent="0.2">
      <c r="I3176" s="158">
        <f t="shared" si="295"/>
        <v>8</v>
      </c>
      <c r="J3176" s="158" t="str">
        <f t="shared" si="298"/>
        <v>USD</v>
      </c>
      <c r="K3176" s="158" t="str">
        <f t="shared" si="299"/>
        <v>AUD</v>
      </c>
      <c r="L3176" s="158" t="str">
        <f t="shared" si="296"/>
        <v>USDAUD45575</v>
      </c>
      <c r="M3176" s="160">
        <f t="shared" si="300"/>
        <v>45575</v>
      </c>
      <c r="N3176" s="158">
        <v>0.91474570069520678</v>
      </c>
      <c r="O3176" s="158">
        <v>1.6275999999999999</v>
      </c>
      <c r="P3176" s="161">
        <f t="shared" si="297"/>
        <v>1.4887999999999999</v>
      </c>
    </row>
    <row r="3177" spans="9:16" x14ac:dyDescent="0.2">
      <c r="I3177" s="158">
        <f t="shared" si="295"/>
        <v>8</v>
      </c>
      <c r="J3177" s="158" t="str">
        <f t="shared" si="298"/>
        <v>USD</v>
      </c>
      <c r="K3177" s="158" t="str">
        <f t="shared" si="299"/>
        <v>AUD</v>
      </c>
      <c r="L3177" s="158" t="str">
        <f t="shared" si="296"/>
        <v>USDAUD45576</v>
      </c>
      <c r="M3177" s="160">
        <f t="shared" si="300"/>
        <v>45576</v>
      </c>
      <c r="N3177" s="158">
        <v>0.91424392027793011</v>
      </c>
      <c r="O3177" s="158">
        <v>1.6233</v>
      </c>
      <c r="P3177" s="161">
        <f t="shared" si="297"/>
        <v>1.4841</v>
      </c>
    </row>
    <row r="3178" spans="9:16" x14ac:dyDescent="0.2">
      <c r="I3178" s="158">
        <f t="shared" ref="I3178:I3241" si="301">IF(M3177=$G$2,I3177+1,I3177)</f>
        <v>8</v>
      </c>
      <c r="J3178" s="158" t="str">
        <f t="shared" si="298"/>
        <v>USD</v>
      </c>
      <c r="K3178" s="158" t="str">
        <f t="shared" si="299"/>
        <v>AUD</v>
      </c>
      <c r="L3178" s="158" t="str">
        <f t="shared" si="296"/>
        <v>USDAUD45577</v>
      </c>
      <c r="M3178" s="160">
        <f t="shared" si="300"/>
        <v>45577</v>
      </c>
      <c r="N3178" s="158">
        <v>0.91424392027793011</v>
      </c>
      <c r="O3178" s="158">
        <v>1.6233</v>
      </c>
      <c r="P3178" s="161">
        <f t="shared" si="297"/>
        <v>1.4841</v>
      </c>
    </row>
    <row r="3179" spans="9:16" x14ac:dyDescent="0.2">
      <c r="I3179" s="158">
        <f t="shared" si="301"/>
        <v>8</v>
      </c>
      <c r="J3179" s="158" t="str">
        <f t="shared" si="298"/>
        <v>USD</v>
      </c>
      <c r="K3179" s="158" t="str">
        <f t="shared" si="299"/>
        <v>AUD</v>
      </c>
      <c r="L3179" s="158" t="str">
        <f t="shared" si="296"/>
        <v>USDAUD45578</v>
      </c>
      <c r="M3179" s="160">
        <f t="shared" si="300"/>
        <v>45578</v>
      </c>
      <c r="N3179" s="158">
        <v>0.91424392027793011</v>
      </c>
      <c r="O3179" s="158">
        <v>1.6233</v>
      </c>
      <c r="P3179" s="161">
        <f t="shared" si="297"/>
        <v>1.4841</v>
      </c>
    </row>
    <row r="3180" spans="9:16" x14ac:dyDescent="0.2">
      <c r="I3180" s="158">
        <f t="shared" si="301"/>
        <v>8</v>
      </c>
      <c r="J3180" s="158" t="str">
        <f t="shared" si="298"/>
        <v>USD</v>
      </c>
      <c r="K3180" s="158" t="str">
        <f t="shared" si="299"/>
        <v>AUD</v>
      </c>
      <c r="L3180" s="158" t="str">
        <f t="shared" si="296"/>
        <v>USDAUD45579</v>
      </c>
      <c r="M3180" s="160">
        <f t="shared" si="300"/>
        <v>45579</v>
      </c>
      <c r="N3180" s="158">
        <v>0.91617040769583147</v>
      </c>
      <c r="O3180" s="158">
        <v>1.6248</v>
      </c>
      <c r="P3180" s="161">
        <f t="shared" si="297"/>
        <v>1.4885999999999999</v>
      </c>
    </row>
    <row r="3181" spans="9:16" x14ac:dyDescent="0.2">
      <c r="I3181" s="158">
        <f t="shared" si="301"/>
        <v>8</v>
      </c>
      <c r="J3181" s="158" t="str">
        <f t="shared" si="298"/>
        <v>USD</v>
      </c>
      <c r="K3181" s="158" t="str">
        <f t="shared" si="299"/>
        <v>AUD</v>
      </c>
      <c r="L3181" s="158" t="str">
        <f t="shared" si="296"/>
        <v>USDAUD45580</v>
      </c>
      <c r="M3181" s="160">
        <f t="shared" si="300"/>
        <v>45580</v>
      </c>
      <c r="N3181" s="158">
        <v>0.91717875813996141</v>
      </c>
      <c r="O3181" s="158">
        <v>1.6235999999999999</v>
      </c>
      <c r="P3181" s="161">
        <f t="shared" si="297"/>
        <v>1.4891000000000001</v>
      </c>
    </row>
    <row r="3182" spans="9:16" x14ac:dyDescent="0.2">
      <c r="I3182" s="158">
        <f t="shared" si="301"/>
        <v>8</v>
      </c>
      <c r="J3182" s="158" t="str">
        <f t="shared" si="298"/>
        <v>USD</v>
      </c>
      <c r="K3182" s="158" t="str">
        <f t="shared" si="299"/>
        <v>AUD</v>
      </c>
      <c r="L3182" s="158" t="str">
        <f t="shared" si="296"/>
        <v>USDAUD45581</v>
      </c>
      <c r="M3182" s="160">
        <f t="shared" si="300"/>
        <v>45581</v>
      </c>
      <c r="N3182" s="158">
        <v>0.91768376617417646</v>
      </c>
      <c r="O3182" s="158">
        <v>1.6291</v>
      </c>
      <c r="P3182" s="161">
        <f t="shared" si="297"/>
        <v>1.4950000000000001</v>
      </c>
    </row>
    <row r="3183" spans="9:16" x14ac:dyDescent="0.2">
      <c r="I3183" s="158">
        <f t="shared" si="301"/>
        <v>8</v>
      </c>
      <c r="J3183" s="158" t="str">
        <f t="shared" si="298"/>
        <v>USD</v>
      </c>
      <c r="K3183" s="158" t="str">
        <f t="shared" si="299"/>
        <v>AUD</v>
      </c>
      <c r="L3183" s="158" t="str">
        <f t="shared" si="296"/>
        <v>USDAUD45582</v>
      </c>
      <c r="M3183" s="160">
        <f t="shared" si="300"/>
        <v>45582</v>
      </c>
      <c r="N3183" s="158">
        <v>0.92030185900975514</v>
      </c>
      <c r="O3183" s="158">
        <v>1.6228</v>
      </c>
      <c r="P3183" s="161">
        <f t="shared" si="297"/>
        <v>1.4935</v>
      </c>
    </row>
    <row r="3184" spans="9:16" x14ac:dyDescent="0.2">
      <c r="I3184" s="158">
        <f t="shared" si="301"/>
        <v>8</v>
      </c>
      <c r="J3184" s="158" t="str">
        <f t="shared" si="298"/>
        <v>USD</v>
      </c>
      <c r="K3184" s="158" t="str">
        <f t="shared" si="299"/>
        <v>AUD</v>
      </c>
      <c r="L3184" s="158" t="str">
        <f t="shared" si="296"/>
        <v>USDAUD45583</v>
      </c>
      <c r="M3184" s="160">
        <f t="shared" si="300"/>
        <v>45583</v>
      </c>
      <c r="N3184" s="158">
        <v>0.92191389324237116</v>
      </c>
      <c r="O3184" s="158">
        <v>1.6165</v>
      </c>
      <c r="P3184" s="161">
        <f t="shared" si="297"/>
        <v>1.4903</v>
      </c>
    </row>
    <row r="3185" spans="9:16" x14ac:dyDescent="0.2">
      <c r="I3185" s="158">
        <f t="shared" si="301"/>
        <v>8</v>
      </c>
      <c r="J3185" s="158" t="str">
        <f t="shared" si="298"/>
        <v>USD</v>
      </c>
      <c r="K3185" s="158" t="str">
        <f t="shared" si="299"/>
        <v>AUD</v>
      </c>
      <c r="L3185" s="158" t="str">
        <f t="shared" si="296"/>
        <v>USDAUD45584</v>
      </c>
      <c r="M3185" s="160">
        <f t="shared" si="300"/>
        <v>45584</v>
      </c>
      <c r="N3185" s="158">
        <v>0.92191389324237116</v>
      </c>
      <c r="O3185" s="158">
        <v>1.6165</v>
      </c>
      <c r="P3185" s="161">
        <f t="shared" si="297"/>
        <v>1.4903</v>
      </c>
    </row>
    <row r="3186" spans="9:16" x14ac:dyDescent="0.2">
      <c r="I3186" s="158">
        <f t="shared" si="301"/>
        <v>8</v>
      </c>
      <c r="J3186" s="158" t="str">
        <f t="shared" si="298"/>
        <v>USD</v>
      </c>
      <c r="K3186" s="158" t="str">
        <f t="shared" si="299"/>
        <v>AUD</v>
      </c>
      <c r="L3186" s="158" t="str">
        <f t="shared" si="296"/>
        <v>USDAUD45585</v>
      </c>
      <c r="M3186" s="160">
        <f t="shared" si="300"/>
        <v>45585</v>
      </c>
      <c r="N3186" s="158">
        <v>0.92191389324237116</v>
      </c>
      <c r="O3186" s="158">
        <v>1.6165</v>
      </c>
      <c r="P3186" s="161">
        <f t="shared" si="297"/>
        <v>1.4903</v>
      </c>
    </row>
    <row r="3187" spans="9:16" x14ac:dyDescent="0.2">
      <c r="I3187" s="158">
        <f t="shared" si="301"/>
        <v>8</v>
      </c>
      <c r="J3187" s="158" t="str">
        <f t="shared" si="298"/>
        <v>USD</v>
      </c>
      <c r="K3187" s="158" t="str">
        <f t="shared" si="299"/>
        <v>AUD</v>
      </c>
      <c r="L3187" s="158" t="str">
        <f t="shared" si="296"/>
        <v>USDAUD45586</v>
      </c>
      <c r="M3187" s="160">
        <f t="shared" si="300"/>
        <v>45586</v>
      </c>
      <c r="N3187" s="158">
        <v>0.92140422003132783</v>
      </c>
      <c r="O3187" s="158">
        <v>1.623</v>
      </c>
      <c r="P3187" s="161">
        <f t="shared" si="297"/>
        <v>1.4954000000000001</v>
      </c>
    </row>
    <row r="3188" spans="9:16" x14ac:dyDescent="0.2">
      <c r="I3188" s="158">
        <f t="shared" si="301"/>
        <v>8</v>
      </c>
      <c r="J3188" s="158" t="str">
        <f t="shared" si="298"/>
        <v>USD</v>
      </c>
      <c r="K3188" s="158" t="str">
        <f t="shared" si="299"/>
        <v>AUD</v>
      </c>
      <c r="L3188" s="158" t="str">
        <f t="shared" si="296"/>
        <v>USDAUD45587</v>
      </c>
      <c r="M3188" s="160">
        <f t="shared" si="300"/>
        <v>45587</v>
      </c>
      <c r="N3188" s="158">
        <v>0.9241290084095739</v>
      </c>
      <c r="O3188" s="158">
        <v>1.6176999999999999</v>
      </c>
      <c r="P3188" s="161">
        <f t="shared" si="297"/>
        <v>1.4950000000000001</v>
      </c>
    </row>
    <row r="3189" spans="9:16" x14ac:dyDescent="0.2">
      <c r="I3189" s="158">
        <f t="shared" si="301"/>
        <v>8</v>
      </c>
      <c r="J3189" s="158" t="str">
        <f t="shared" si="298"/>
        <v>USD</v>
      </c>
      <c r="K3189" s="158" t="str">
        <f t="shared" si="299"/>
        <v>AUD</v>
      </c>
      <c r="L3189" s="158" t="str">
        <f t="shared" si="296"/>
        <v>USDAUD45588</v>
      </c>
      <c r="M3189" s="160">
        <f t="shared" si="300"/>
        <v>45588</v>
      </c>
      <c r="N3189" s="158">
        <v>0.92876381536175356</v>
      </c>
      <c r="O3189" s="158">
        <v>1.6233</v>
      </c>
      <c r="P3189" s="161">
        <f t="shared" si="297"/>
        <v>1.5077</v>
      </c>
    </row>
    <row r="3190" spans="9:16" x14ac:dyDescent="0.2">
      <c r="I3190" s="158">
        <f t="shared" si="301"/>
        <v>8</v>
      </c>
      <c r="J3190" s="158" t="str">
        <f t="shared" si="298"/>
        <v>USD</v>
      </c>
      <c r="K3190" s="158" t="str">
        <f t="shared" si="299"/>
        <v>AUD</v>
      </c>
      <c r="L3190" s="158" t="str">
        <f t="shared" si="296"/>
        <v>USDAUD45589</v>
      </c>
      <c r="M3190" s="160">
        <f t="shared" si="300"/>
        <v>45589</v>
      </c>
      <c r="N3190" s="158">
        <v>0.92584019998148315</v>
      </c>
      <c r="O3190" s="158">
        <v>1.6234</v>
      </c>
      <c r="P3190" s="161">
        <f t="shared" si="297"/>
        <v>1.5029999999999999</v>
      </c>
    </row>
    <row r="3191" spans="9:16" x14ac:dyDescent="0.2">
      <c r="I3191" s="158">
        <f t="shared" si="301"/>
        <v>8</v>
      </c>
      <c r="J3191" s="158" t="str">
        <f t="shared" si="298"/>
        <v>USD</v>
      </c>
      <c r="K3191" s="158" t="str">
        <f t="shared" si="299"/>
        <v>AUD</v>
      </c>
      <c r="L3191" s="158" t="str">
        <f t="shared" si="296"/>
        <v>USDAUD45590</v>
      </c>
      <c r="M3191" s="160">
        <f t="shared" si="300"/>
        <v>45590</v>
      </c>
      <c r="N3191" s="158">
        <v>0.92378752886836024</v>
      </c>
      <c r="O3191" s="158">
        <v>1.6311</v>
      </c>
      <c r="P3191" s="161">
        <f t="shared" si="297"/>
        <v>1.5067999999999999</v>
      </c>
    </row>
    <row r="3192" spans="9:16" x14ac:dyDescent="0.2">
      <c r="I3192" s="158">
        <f t="shared" si="301"/>
        <v>8</v>
      </c>
      <c r="J3192" s="158" t="str">
        <f t="shared" si="298"/>
        <v>USD</v>
      </c>
      <c r="K3192" s="158" t="str">
        <f t="shared" si="299"/>
        <v>AUD</v>
      </c>
      <c r="L3192" s="158" t="str">
        <f t="shared" si="296"/>
        <v>USDAUD45591</v>
      </c>
      <c r="M3192" s="160">
        <f t="shared" si="300"/>
        <v>45591</v>
      </c>
      <c r="N3192" s="158">
        <v>0.92378752886836024</v>
      </c>
      <c r="O3192" s="158">
        <v>1.6311</v>
      </c>
      <c r="P3192" s="161">
        <f t="shared" si="297"/>
        <v>1.5067999999999999</v>
      </c>
    </row>
    <row r="3193" spans="9:16" x14ac:dyDescent="0.2">
      <c r="I3193" s="158">
        <f t="shared" si="301"/>
        <v>8</v>
      </c>
      <c r="J3193" s="158" t="str">
        <f t="shared" si="298"/>
        <v>USD</v>
      </c>
      <c r="K3193" s="158" t="str">
        <f t="shared" si="299"/>
        <v>AUD</v>
      </c>
      <c r="L3193" s="158" t="str">
        <f t="shared" si="296"/>
        <v>USDAUD45592</v>
      </c>
      <c r="M3193" s="160">
        <f t="shared" si="300"/>
        <v>45592</v>
      </c>
      <c r="N3193" s="158">
        <v>0.92378752886836024</v>
      </c>
      <c r="O3193" s="158">
        <v>1.6311</v>
      </c>
      <c r="P3193" s="161">
        <f t="shared" si="297"/>
        <v>1.5067999999999999</v>
      </c>
    </row>
    <row r="3194" spans="9:16" x14ac:dyDescent="0.2">
      <c r="I3194" s="158">
        <f t="shared" si="301"/>
        <v>8</v>
      </c>
      <c r="J3194" s="158" t="str">
        <f t="shared" si="298"/>
        <v>USD</v>
      </c>
      <c r="K3194" s="158" t="str">
        <f t="shared" si="299"/>
        <v>AUD</v>
      </c>
      <c r="L3194" s="158" t="str">
        <f t="shared" si="296"/>
        <v>USDAUD45593</v>
      </c>
      <c r="M3194" s="160">
        <f t="shared" si="300"/>
        <v>45593</v>
      </c>
      <c r="N3194" s="158">
        <v>0.92438528378628204</v>
      </c>
      <c r="O3194" s="158">
        <v>1.6372</v>
      </c>
      <c r="P3194" s="161">
        <f t="shared" si="297"/>
        <v>1.5134000000000001</v>
      </c>
    </row>
    <row r="3195" spans="9:16" x14ac:dyDescent="0.2">
      <c r="I3195" s="158">
        <f t="shared" si="301"/>
        <v>8</v>
      </c>
      <c r="J3195" s="158" t="str">
        <f t="shared" si="298"/>
        <v>USD</v>
      </c>
      <c r="K3195" s="158" t="str">
        <f t="shared" si="299"/>
        <v>AUD</v>
      </c>
      <c r="L3195" s="158" t="str">
        <f t="shared" si="296"/>
        <v>USDAUD45594</v>
      </c>
      <c r="M3195" s="160">
        <f t="shared" si="300"/>
        <v>45594</v>
      </c>
      <c r="N3195" s="158">
        <v>0.92816038611472074</v>
      </c>
      <c r="O3195" s="158">
        <v>1.6423000000000001</v>
      </c>
      <c r="P3195" s="161">
        <f t="shared" si="297"/>
        <v>1.5243</v>
      </c>
    </row>
    <row r="3196" spans="9:16" x14ac:dyDescent="0.2">
      <c r="I3196" s="158">
        <f t="shared" si="301"/>
        <v>8</v>
      </c>
      <c r="J3196" s="158" t="str">
        <f t="shared" si="298"/>
        <v>USD</v>
      </c>
      <c r="K3196" s="158" t="str">
        <f t="shared" si="299"/>
        <v>AUD</v>
      </c>
      <c r="L3196" s="158" t="str">
        <f t="shared" si="296"/>
        <v>USDAUD45595</v>
      </c>
      <c r="M3196" s="160">
        <f t="shared" si="300"/>
        <v>45595</v>
      </c>
      <c r="N3196" s="158">
        <v>0.92464170134073054</v>
      </c>
      <c r="O3196" s="158">
        <v>1.6459999999999999</v>
      </c>
      <c r="P3196" s="161">
        <f t="shared" si="297"/>
        <v>1.522</v>
      </c>
    </row>
    <row r="3197" spans="9:16" x14ac:dyDescent="0.2">
      <c r="I3197" s="158">
        <f t="shared" si="301"/>
        <v>8</v>
      </c>
      <c r="J3197" s="158" t="str">
        <f t="shared" si="298"/>
        <v>USD</v>
      </c>
      <c r="K3197" s="158" t="str">
        <f t="shared" si="299"/>
        <v>AUD</v>
      </c>
      <c r="L3197" s="158" t="str">
        <f t="shared" si="296"/>
        <v>USDAUD45596</v>
      </c>
      <c r="M3197" s="160">
        <f t="shared" si="300"/>
        <v>45596</v>
      </c>
      <c r="N3197" s="158">
        <v>0.91894872266127547</v>
      </c>
      <c r="O3197" s="158">
        <v>1.6558999999999999</v>
      </c>
      <c r="P3197" s="161">
        <f t="shared" si="297"/>
        <v>1.5217000000000001</v>
      </c>
    </row>
    <row r="3198" spans="9:16" x14ac:dyDescent="0.2">
      <c r="I3198" s="158">
        <f t="shared" si="301"/>
        <v>8</v>
      </c>
      <c r="J3198" s="158" t="str">
        <f t="shared" si="298"/>
        <v>USD</v>
      </c>
      <c r="K3198" s="158" t="str">
        <f t="shared" si="299"/>
        <v>AUD</v>
      </c>
      <c r="L3198" s="158" t="str">
        <f t="shared" si="296"/>
        <v>USDAUD45597</v>
      </c>
      <c r="M3198" s="160">
        <f t="shared" si="300"/>
        <v>45597</v>
      </c>
      <c r="N3198" s="158">
        <v>0.91869545245751028</v>
      </c>
      <c r="O3198" s="158">
        <v>1.653</v>
      </c>
      <c r="P3198" s="161">
        <f t="shared" si="297"/>
        <v>1.5185999999999999</v>
      </c>
    </row>
    <row r="3199" spans="9:16" x14ac:dyDescent="0.2">
      <c r="I3199" s="158">
        <f t="shared" si="301"/>
        <v>8</v>
      </c>
      <c r="J3199" s="158" t="str">
        <f t="shared" si="298"/>
        <v>USD</v>
      </c>
      <c r="K3199" s="158" t="str">
        <f t="shared" si="299"/>
        <v>AUD</v>
      </c>
      <c r="L3199" s="158" t="str">
        <f t="shared" si="296"/>
        <v>USDAUD45598</v>
      </c>
      <c r="M3199" s="160">
        <f t="shared" si="300"/>
        <v>45598</v>
      </c>
      <c r="N3199" s="158">
        <v>0.91869545245751028</v>
      </c>
      <c r="O3199" s="158">
        <v>1.653</v>
      </c>
      <c r="P3199" s="161">
        <f t="shared" si="297"/>
        <v>1.5185999999999999</v>
      </c>
    </row>
    <row r="3200" spans="9:16" x14ac:dyDescent="0.2">
      <c r="I3200" s="158">
        <f t="shared" si="301"/>
        <v>8</v>
      </c>
      <c r="J3200" s="158" t="str">
        <f t="shared" si="298"/>
        <v>USD</v>
      </c>
      <c r="K3200" s="158" t="str">
        <f t="shared" si="299"/>
        <v>AUD</v>
      </c>
      <c r="L3200" s="158" t="str">
        <f t="shared" si="296"/>
        <v>USDAUD45599</v>
      </c>
      <c r="M3200" s="160">
        <f t="shared" si="300"/>
        <v>45599</v>
      </c>
      <c r="N3200" s="158">
        <v>0.91869545245751028</v>
      </c>
      <c r="O3200" s="158">
        <v>1.653</v>
      </c>
      <c r="P3200" s="161">
        <f t="shared" si="297"/>
        <v>1.5185999999999999</v>
      </c>
    </row>
    <row r="3201" spans="9:16" x14ac:dyDescent="0.2">
      <c r="I3201" s="158">
        <f t="shared" si="301"/>
        <v>8</v>
      </c>
      <c r="J3201" s="158" t="str">
        <f t="shared" si="298"/>
        <v>USD</v>
      </c>
      <c r="K3201" s="158" t="str">
        <f t="shared" si="299"/>
        <v>AUD</v>
      </c>
      <c r="L3201" s="158" t="str">
        <f t="shared" si="296"/>
        <v>USDAUD45600</v>
      </c>
      <c r="M3201" s="160">
        <f t="shared" si="300"/>
        <v>45600</v>
      </c>
      <c r="N3201" s="158">
        <v>0.91709464416727804</v>
      </c>
      <c r="O3201" s="158">
        <v>1.6516</v>
      </c>
      <c r="P3201" s="161">
        <f t="shared" si="297"/>
        <v>1.5146999999999999</v>
      </c>
    </row>
    <row r="3202" spans="9:16" x14ac:dyDescent="0.2">
      <c r="I3202" s="158">
        <f t="shared" si="301"/>
        <v>8</v>
      </c>
      <c r="J3202" s="158" t="str">
        <f t="shared" si="298"/>
        <v>USD</v>
      </c>
      <c r="K3202" s="158" t="str">
        <f t="shared" si="299"/>
        <v>AUD</v>
      </c>
      <c r="L3202" s="158" t="str">
        <f t="shared" si="296"/>
        <v>USDAUD45601</v>
      </c>
      <c r="M3202" s="160">
        <f t="shared" si="300"/>
        <v>45601</v>
      </c>
      <c r="N3202" s="158">
        <v>0.91768376617417646</v>
      </c>
      <c r="O3202" s="158">
        <v>1.6452</v>
      </c>
      <c r="P3202" s="161">
        <f t="shared" si="297"/>
        <v>1.5098</v>
      </c>
    </row>
    <row r="3203" spans="9:16" x14ac:dyDescent="0.2">
      <c r="I3203" s="158">
        <f t="shared" si="301"/>
        <v>8</v>
      </c>
      <c r="J3203" s="158" t="str">
        <f t="shared" si="298"/>
        <v>USD</v>
      </c>
      <c r="K3203" s="158" t="str">
        <f t="shared" si="299"/>
        <v>AUD</v>
      </c>
      <c r="L3203" s="158" t="str">
        <f t="shared" ref="L3203:L3266" si="302">J3203&amp;K3203&amp;M3203</f>
        <v>USDAUD45602</v>
      </c>
      <c r="M3203" s="160">
        <f t="shared" si="300"/>
        <v>45602</v>
      </c>
      <c r="N3203" s="158">
        <v>0.93501636278634881</v>
      </c>
      <c r="O3203" s="158">
        <v>1.6301000000000001</v>
      </c>
      <c r="P3203" s="161">
        <f t="shared" ref="P3203:P3266" si="303">ROUND(N3203*O3203,4)</f>
        <v>1.5242</v>
      </c>
    </row>
    <row r="3204" spans="9:16" x14ac:dyDescent="0.2">
      <c r="I3204" s="158">
        <f t="shared" si="301"/>
        <v>8</v>
      </c>
      <c r="J3204" s="158" t="str">
        <f t="shared" ref="J3204:J3267" si="304">VLOOKUP($I3204,$A:$C,2,FALSE)</f>
        <v>USD</v>
      </c>
      <c r="K3204" s="158" t="str">
        <f t="shared" ref="K3204:K3267" si="305">VLOOKUP($I3204,$A:$C,3,FALSE)</f>
        <v>AUD</v>
      </c>
      <c r="L3204" s="158" t="str">
        <f t="shared" si="302"/>
        <v>USDAUD45603</v>
      </c>
      <c r="M3204" s="160">
        <f t="shared" ref="M3204:M3267" si="306">IF(I3204=I3203,M3203+1,$G$1)</f>
        <v>45603</v>
      </c>
      <c r="N3204" s="158">
        <v>0.92721372276309688</v>
      </c>
      <c r="O3204" s="158">
        <v>1.6195999999999999</v>
      </c>
      <c r="P3204" s="161">
        <f t="shared" si="303"/>
        <v>1.5017</v>
      </c>
    </row>
    <row r="3205" spans="9:16" x14ac:dyDescent="0.2">
      <c r="I3205" s="158">
        <f t="shared" si="301"/>
        <v>8</v>
      </c>
      <c r="J3205" s="158" t="str">
        <f t="shared" si="304"/>
        <v>USD</v>
      </c>
      <c r="K3205" s="158" t="str">
        <f t="shared" si="305"/>
        <v>AUD</v>
      </c>
      <c r="L3205" s="158" t="str">
        <f t="shared" si="302"/>
        <v>USDAUD45604</v>
      </c>
      <c r="M3205" s="160">
        <f t="shared" si="306"/>
        <v>45604</v>
      </c>
      <c r="N3205" s="158">
        <v>0.9283327144448571</v>
      </c>
      <c r="O3205" s="158">
        <v>1.6258999999999999</v>
      </c>
      <c r="P3205" s="161">
        <f t="shared" si="303"/>
        <v>1.5094000000000001</v>
      </c>
    </row>
    <row r="3206" spans="9:16" x14ac:dyDescent="0.2">
      <c r="I3206" s="158">
        <f t="shared" si="301"/>
        <v>8</v>
      </c>
      <c r="J3206" s="158" t="str">
        <f t="shared" si="304"/>
        <v>USD</v>
      </c>
      <c r="K3206" s="158" t="str">
        <f t="shared" si="305"/>
        <v>AUD</v>
      </c>
      <c r="L3206" s="158" t="str">
        <f t="shared" si="302"/>
        <v>USDAUD45605</v>
      </c>
      <c r="M3206" s="160">
        <f t="shared" si="306"/>
        <v>45605</v>
      </c>
      <c r="N3206" s="158">
        <v>0.9283327144448571</v>
      </c>
      <c r="O3206" s="158">
        <v>1.6258999999999999</v>
      </c>
      <c r="P3206" s="161">
        <f t="shared" si="303"/>
        <v>1.5094000000000001</v>
      </c>
    </row>
    <row r="3207" spans="9:16" x14ac:dyDescent="0.2">
      <c r="I3207" s="158">
        <f t="shared" si="301"/>
        <v>8</v>
      </c>
      <c r="J3207" s="158" t="str">
        <f t="shared" si="304"/>
        <v>USD</v>
      </c>
      <c r="K3207" s="158" t="str">
        <f t="shared" si="305"/>
        <v>AUD</v>
      </c>
      <c r="L3207" s="158" t="str">
        <f t="shared" si="302"/>
        <v>USDAUD45606</v>
      </c>
      <c r="M3207" s="160">
        <f t="shared" si="306"/>
        <v>45606</v>
      </c>
      <c r="N3207" s="158">
        <v>0.9283327144448571</v>
      </c>
      <c r="O3207" s="158">
        <v>1.6258999999999999</v>
      </c>
      <c r="P3207" s="161">
        <f t="shared" si="303"/>
        <v>1.5094000000000001</v>
      </c>
    </row>
    <row r="3208" spans="9:16" x14ac:dyDescent="0.2">
      <c r="I3208" s="158">
        <f t="shared" si="301"/>
        <v>8</v>
      </c>
      <c r="J3208" s="158" t="str">
        <f t="shared" si="304"/>
        <v>USD</v>
      </c>
      <c r="K3208" s="158" t="str">
        <f t="shared" si="305"/>
        <v>AUD</v>
      </c>
      <c r="L3208" s="158" t="str">
        <f t="shared" si="302"/>
        <v>USDAUD45607</v>
      </c>
      <c r="M3208" s="160">
        <f t="shared" si="306"/>
        <v>45607</v>
      </c>
      <c r="N3208" s="158">
        <v>0.9388789784996715</v>
      </c>
      <c r="O3208" s="158">
        <v>1.6186</v>
      </c>
      <c r="P3208" s="161">
        <f t="shared" si="303"/>
        <v>1.5197000000000001</v>
      </c>
    </row>
    <row r="3209" spans="9:16" x14ac:dyDescent="0.2">
      <c r="I3209" s="158">
        <f t="shared" si="301"/>
        <v>8</v>
      </c>
      <c r="J3209" s="158" t="str">
        <f t="shared" si="304"/>
        <v>USD</v>
      </c>
      <c r="K3209" s="158" t="str">
        <f t="shared" si="305"/>
        <v>AUD</v>
      </c>
      <c r="L3209" s="158" t="str">
        <f t="shared" si="302"/>
        <v>USDAUD45608</v>
      </c>
      <c r="M3209" s="160">
        <f t="shared" si="306"/>
        <v>45608</v>
      </c>
      <c r="N3209" s="158">
        <v>0.94188565508147304</v>
      </c>
      <c r="O3209" s="158">
        <v>1.6206</v>
      </c>
      <c r="P3209" s="161">
        <f t="shared" si="303"/>
        <v>1.5264</v>
      </c>
    </row>
    <row r="3210" spans="9:16" x14ac:dyDescent="0.2">
      <c r="I3210" s="158">
        <f t="shared" si="301"/>
        <v>8</v>
      </c>
      <c r="J3210" s="158" t="str">
        <f t="shared" si="304"/>
        <v>USD</v>
      </c>
      <c r="K3210" s="158" t="str">
        <f t="shared" si="305"/>
        <v>AUD</v>
      </c>
      <c r="L3210" s="158" t="str">
        <f t="shared" si="302"/>
        <v>USDAUD45609</v>
      </c>
      <c r="M3210" s="160">
        <f t="shared" si="306"/>
        <v>45609</v>
      </c>
      <c r="N3210" s="158">
        <v>0.94082227867155899</v>
      </c>
      <c r="O3210" s="158">
        <v>1.6298999999999999</v>
      </c>
      <c r="P3210" s="161">
        <f t="shared" si="303"/>
        <v>1.5334000000000001</v>
      </c>
    </row>
    <row r="3211" spans="9:16" x14ac:dyDescent="0.2">
      <c r="I3211" s="158">
        <f t="shared" si="301"/>
        <v>8</v>
      </c>
      <c r="J3211" s="158" t="str">
        <f t="shared" si="304"/>
        <v>USD</v>
      </c>
      <c r="K3211" s="158" t="str">
        <f t="shared" si="305"/>
        <v>AUD</v>
      </c>
      <c r="L3211" s="158" t="str">
        <f t="shared" si="302"/>
        <v>USDAUD45610</v>
      </c>
      <c r="M3211" s="160">
        <f t="shared" si="306"/>
        <v>45610</v>
      </c>
      <c r="N3211" s="158">
        <v>0.94939713282065896</v>
      </c>
      <c r="O3211" s="158">
        <v>1.6285000000000001</v>
      </c>
      <c r="P3211" s="161">
        <f t="shared" si="303"/>
        <v>1.5461</v>
      </c>
    </row>
    <row r="3212" spans="9:16" x14ac:dyDescent="0.2">
      <c r="I3212" s="158">
        <f t="shared" si="301"/>
        <v>8</v>
      </c>
      <c r="J3212" s="158" t="str">
        <f t="shared" si="304"/>
        <v>USD</v>
      </c>
      <c r="K3212" s="158" t="str">
        <f t="shared" si="305"/>
        <v>AUD</v>
      </c>
      <c r="L3212" s="158" t="str">
        <f t="shared" si="302"/>
        <v>USDAUD45611</v>
      </c>
      <c r="M3212" s="160">
        <f t="shared" si="306"/>
        <v>45611</v>
      </c>
      <c r="N3212" s="158">
        <v>0.94491165076065387</v>
      </c>
      <c r="O3212" s="158">
        <v>1.6345000000000001</v>
      </c>
      <c r="P3212" s="161">
        <f t="shared" si="303"/>
        <v>1.5445</v>
      </c>
    </row>
    <row r="3213" spans="9:16" x14ac:dyDescent="0.2">
      <c r="I3213" s="158">
        <f t="shared" si="301"/>
        <v>8</v>
      </c>
      <c r="J3213" s="158" t="str">
        <f t="shared" si="304"/>
        <v>USD</v>
      </c>
      <c r="K3213" s="158" t="str">
        <f t="shared" si="305"/>
        <v>AUD</v>
      </c>
      <c r="L3213" s="158" t="str">
        <f t="shared" si="302"/>
        <v>USDAUD45612</v>
      </c>
      <c r="M3213" s="160">
        <f t="shared" si="306"/>
        <v>45612</v>
      </c>
      <c r="N3213" s="158">
        <v>0.94491165076065387</v>
      </c>
      <c r="O3213" s="158">
        <v>1.6345000000000001</v>
      </c>
      <c r="P3213" s="161">
        <f t="shared" si="303"/>
        <v>1.5445</v>
      </c>
    </row>
    <row r="3214" spans="9:16" x14ac:dyDescent="0.2">
      <c r="I3214" s="158">
        <f t="shared" si="301"/>
        <v>8</v>
      </c>
      <c r="J3214" s="158" t="str">
        <f t="shared" si="304"/>
        <v>USD</v>
      </c>
      <c r="K3214" s="158" t="str">
        <f t="shared" si="305"/>
        <v>AUD</v>
      </c>
      <c r="L3214" s="158" t="str">
        <f t="shared" si="302"/>
        <v>USDAUD45613</v>
      </c>
      <c r="M3214" s="160">
        <f t="shared" si="306"/>
        <v>45613</v>
      </c>
      <c r="N3214" s="158">
        <v>0.94491165076065387</v>
      </c>
      <c r="O3214" s="158">
        <v>1.6345000000000001</v>
      </c>
      <c r="P3214" s="161">
        <f t="shared" si="303"/>
        <v>1.5445</v>
      </c>
    </row>
    <row r="3215" spans="9:16" x14ac:dyDescent="0.2">
      <c r="I3215" s="158">
        <f t="shared" si="301"/>
        <v>8</v>
      </c>
      <c r="J3215" s="158" t="str">
        <f t="shared" si="304"/>
        <v>USD</v>
      </c>
      <c r="K3215" s="158" t="str">
        <f t="shared" si="305"/>
        <v>AUD</v>
      </c>
      <c r="L3215" s="158" t="str">
        <f t="shared" si="302"/>
        <v>USDAUD45614</v>
      </c>
      <c r="M3215" s="160">
        <f t="shared" si="306"/>
        <v>45614</v>
      </c>
      <c r="N3215" s="158">
        <v>0.94768764215314638</v>
      </c>
      <c r="O3215" s="158">
        <v>1.6352</v>
      </c>
      <c r="P3215" s="161">
        <f t="shared" si="303"/>
        <v>1.5497000000000001</v>
      </c>
    </row>
    <row r="3216" spans="9:16" x14ac:dyDescent="0.2">
      <c r="I3216" s="158">
        <f t="shared" si="301"/>
        <v>8</v>
      </c>
      <c r="J3216" s="158" t="str">
        <f t="shared" si="304"/>
        <v>USD</v>
      </c>
      <c r="K3216" s="158" t="str">
        <f t="shared" si="305"/>
        <v>AUD</v>
      </c>
      <c r="L3216" s="158" t="str">
        <f t="shared" si="302"/>
        <v>USDAUD45615</v>
      </c>
      <c r="M3216" s="160">
        <f t="shared" si="306"/>
        <v>45615</v>
      </c>
      <c r="N3216" s="158">
        <v>0.94535829079221023</v>
      </c>
      <c r="O3216" s="158">
        <v>1.6264000000000001</v>
      </c>
      <c r="P3216" s="161">
        <f t="shared" si="303"/>
        <v>1.5375000000000001</v>
      </c>
    </row>
    <row r="3217" spans="9:16" x14ac:dyDescent="0.2">
      <c r="I3217" s="158">
        <f t="shared" si="301"/>
        <v>8</v>
      </c>
      <c r="J3217" s="158" t="str">
        <f t="shared" si="304"/>
        <v>USD</v>
      </c>
      <c r="K3217" s="158" t="str">
        <f t="shared" si="305"/>
        <v>AUD</v>
      </c>
      <c r="L3217" s="158" t="str">
        <f t="shared" si="302"/>
        <v>USDAUD45616</v>
      </c>
      <c r="M3217" s="160">
        <f t="shared" si="306"/>
        <v>45616</v>
      </c>
      <c r="N3217" s="158">
        <v>0.94679038060973297</v>
      </c>
      <c r="O3217" s="158">
        <v>1.6225000000000001</v>
      </c>
      <c r="P3217" s="161">
        <f t="shared" si="303"/>
        <v>1.5362</v>
      </c>
    </row>
    <row r="3218" spans="9:16" x14ac:dyDescent="0.2">
      <c r="I3218" s="158">
        <f t="shared" si="301"/>
        <v>8</v>
      </c>
      <c r="J3218" s="158" t="str">
        <f t="shared" si="304"/>
        <v>USD</v>
      </c>
      <c r="K3218" s="158" t="str">
        <f t="shared" si="305"/>
        <v>AUD</v>
      </c>
      <c r="L3218" s="158" t="str">
        <f t="shared" si="302"/>
        <v>USDAUD45617</v>
      </c>
      <c r="M3218" s="160">
        <f t="shared" si="306"/>
        <v>45617</v>
      </c>
      <c r="N3218" s="158">
        <v>0.95002850085502566</v>
      </c>
      <c r="O3218" s="158">
        <v>1.6141000000000001</v>
      </c>
      <c r="P3218" s="161">
        <f t="shared" si="303"/>
        <v>1.5334000000000001</v>
      </c>
    </row>
    <row r="3219" spans="9:16" x14ac:dyDescent="0.2">
      <c r="I3219" s="158">
        <f t="shared" si="301"/>
        <v>8</v>
      </c>
      <c r="J3219" s="158" t="str">
        <f t="shared" si="304"/>
        <v>USD</v>
      </c>
      <c r="K3219" s="158" t="str">
        <f t="shared" si="305"/>
        <v>AUD</v>
      </c>
      <c r="L3219" s="158" t="str">
        <f t="shared" si="302"/>
        <v>USDAUD45618</v>
      </c>
      <c r="M3219" s="160">
        <f t="shared" si="306"/>
        <v>45618</v>
      </c>
      <c r="N3219" s="158">
        <v>0.9604302727621975</v>
      </c>
      <c r="O3219" s="158">
        <v>1.6017999999999999</v>
      </c>
      <c r="P3219" s="161">
        <f t="shared" si="303"/>
        <v>1.5384</v>
      </c>
    </row>
    <row r="3220" spans="9:16" x14ac:dyDescent="0.2">
      <c r="I3220" s="158">
        <f t="shared" si="301"/>
        <v>8</v>
      </c>
      <c r="J3220" s="158" t="str">
        <f t="shared" si="304"/>
        <v>USD</v>
      </c>
      <c r="K3220" s="158" t="str">
        <f t="shared" si="305"/>
        <v>AUD</v>
      </c>
      <c r="L3220" s="158" t="str">
        <f t="shared" si="302"/>
        <v>USDAUD45619</v>
      </c>
      <c r="M3220" s="160">
        <f t="shared" si="306"/>
        <v>45619</v>
      </c>
      <c r="N3220" s="158">
        <v>0.9604302727621975</v>
      </c>
      <c r="O3220" s="158">
        <v>1.6017999999999999</v>
      </c>
      <c r="P3220" s="161">
        <f t="shared" si="303"/>
        <v>1.5384</v>
      </c>
    </row>
    <row r="3221" spans="9:16" x14ac:dyDescent="0.2">
      <c r="I3221" s="158">
        <f t="shared" si="301"/>
        <v>8</v>
      </c>
      <c r="J3221" s="158" t="str">
        <f t="shared" si="304"/>
        <v>USD</v>
      </c>
      <c r="K3221" s="158" t="str">
        <f t="shared" si="305"/>
        <v>AUD</v>
      </c>
      <c r="L3221" s="158" t="str">
        <f t="shared" si="302"/>
        <v>USDAUD45620</v>
      </c>
      <c r="M3221" s="160">
        <f t="shared" si="306"/>
        <v>45620</v>
      </c>
      <c r="N3221" s="158">
        <v>0.9604302727621975</v>
      </c>
      <c r="O3221" s="158">
        <v>1.6017999999999999</v>
      </c>
      <c r="P3221" s="161">
        <f t="shared" si="303"/>
        <v>1.5384</v>
      </c>
    </row>
    <row r="3222" spans="9:16" x14ac:dyDescent="0.2">
      <c r="I3222" s="158">
        <f t="shared" si="301"/>
        <v>8</v>
      </c>
      <c r="J3222" s="158" t="str">
        <f t="shared" si="304"/>
        <v>USD</v>
      </c>
      <c r="K3222" s="158" t="str">
        <f t="shared" si="305"/>
        <v>AUD</v>
      </c>
      <c r="L3222" s="158" t="str">
        <f t="shared" si="302"/>
        <v>USDAUD45621</v>
      </c>
      <c r="M3222" s="160">
        <f t="shared" si="306"/>
        <v>45621</v>
      </c>
      <c r="N3222" s="158">
        <v>0.95283468318246778</v>
      </c>
      <c r="O3222" s="158">
        <v>1.6111</v>
      </c>
      <c r="P3222" s="161">
        <f t="shared" si="303"/>
        <v>1.5350999999999999</v>
      </c>
    </row>
    <row r="3223" spans="9:16" x14ac:dyDescent="0.2">
      <c r="I3223" s="158">
        <f t="shared" si="301"/>
        <v>8</v>
      </c>
      <c r="J3223" s="158" t="str">
        <f t="shared" si="304"/>
        <v>USD</v>
      </c>
      <c r="K3223" s="158" t="str">
        <f t="shared" si="305"/>
        <v>AUD</v>
      </c>
      <c r="L3223" s="158" t="str">
        <f t="shared" si="302"/>
        <v>USDAUD45622</v>
      </c>
      <c r="M3223" s="160">
        <f t="shared" si="306"/>
        <v>45622</v>
      </c>
      <c r="N3223" s="158">
        <v>0.95038965976050183</v>
      </c>
      <c r="O3223" s="158">
        <v>1.6191</v>
      </c>
      <c r="P3223" s="161">
        <f t="shared" si="303"/>
        <v>1.5387999999999999</v>
      </c>
    </row>
    <row r="3224" spans="9:16" x14ac:dyDescent="0.2">
      <c r="I3224" s="158">
        <f t="shared" si="301"/>
        <v>8</v>
      </c>
      <c r="J3224" s="158" t="str">
        <f t="shared" si="304"/>
        <v>USD</v>
      </c>
      <c r="K3224" s="158" t="str">
        <f t="shared" si="305"/>
        <v>AUD</v>
      </c>
      <c r="L3224" s="158" t="str">
        <f t="shared" si="302"/>
        <v>USDAUD45623</v>
      </c>
      <c r="M3224" s="160">
        <f t="shared" si="306"/>
        <v>45623</v>
      </c>
      <c r="N3224" s="158">
        <v>0.94957743804007222</v>
      </c>
      <c r="O3224" s="158">
        <v>1.6247</v>
      </c>
      <c r="P3224" s="161">
        <f t="shared" si="303"/>
        <v>1.5427999999999999</v>
      </c>
    </row>
    <row r="3225" spans="9:16" x14ac:dyDescent="0.2">
      <c r="I3225" s="158">
        <f t="shared" si="301"/>
        <v>8</v>
      </c>
      <c r="J3225" s="158" t="str">
        <f t="shared" si="304"/>
        <v>USD</v>
      </c>
      <c r="K3225" s="158" t="str">
        <f t="shared" si="305"/>
        <v>AUD</v>
      </c>
      <c r="L3225" s="158" t="str">
        <f t="shared" si="302"/>
        <v>USDAUD45624</v>
      </c>
      <c r="M3225" s="160">
        <f t="shared" si="306"/>
        <v>45624</v>
      </c>
      <c r="N3225" s="158">
        <v>0.94858660595712385</v>
      </c>
      <c r="O3225" s="158">
        <v>1.6228</v>
      </c>
      <c r="P3225" s="161">
        <f t="shared" si="303"/>
        <v>1.5394000000000001</v>
      </c>
    </row>
    <row r="3226" spans="9:16" x14ac:dyDescent="0.2">
      <c r="I3226" s="158">
        <f t="shared" si="301"/>
        <v>8</v>
      </c>
      <c r="J3226" s="158" t="str">
        <f t="shared" si="304"/>
        <v>USD</v>
      </c>
      <c r="K3226" s="158" t="str">
        <f t="shared" si="305"/>
        <v>AUD</v>
      </c>
      <c r="L3226" s="158" t="str">
        <f t="shared" si="302"/>
        <v>USDAUD45625</v>
      </c>
      <c r="M3226" s="160">
        <f t="shared" si="306"/>
        <v>45625</v>
      </c>
      <c r="N3226" s="158">
        <v>0.94679038060973297</v>
      </c>
      <c r="O3226" s="158">
        <v>1.6245000000000001</v>
      </c>
      <c r="P3226" s="161">
        <f t="shared" si="303"/>
        <v>1.5381</v>
      </c>
    </row>
    <row r="3227" spans="9:16" x14ac:dyDescent="0.2">
      <c r="I3227" s="158">
        <f t="shared" si="301"/>
        <v>8</v>
      </c>
      <c r="J3227" s="158" t="str">
        <f t="shared" si="304"/>
        <v>USD</v>
      </c>
      <c r="K3227" s="158" t="str">
        <f t="shared" si="305"/>
        <v>AUD</v>
      </c>
      <c r="L3227" s="158" t="str">
        <f t="shared" si="302"/>
        <v>USDAUD45626</v>
      </c>
      <c r="M3227" s="160">
        <f t="shared" si="306"/>
        <v>45626</v>
      </c>
      <c r="N3227" s="158">
        <v>0.94679038060973297</v>
      </c>
      <c r="O3227" s="158">
        <v>1.6245000000000001</v>
      </c>
      <c r="P3227" s="161">
        <f t="shared" si="303"/>
        <v>1.5381</v>
      </c>
    </row>
    <row r="3228" spans="9:16" x14ac:dyDescent="0.2">
      <c r="I3228" s="158">
        <f t="shared" si="301"/>
        <v>8</v>
      </c>
      <c r="J3228" s="158" t="str">
        <f t="shared" si="304"/>
        <v>USD</v>
      </c>
      <c r="K3228" s="158" t="str">
        <f t="shared" si="305"/>
        <v>AUD</v>
      </c>
      <c r="L3228" s="158" t="str">
        <f t="shared" si="302"/>
        <v>USDAUD45627</v>
      </c>
      <c r="M3228" s="160">
        <f t="shared" si="306"/>
        <v>45627</v>
      </c>
      <c r="N3228" s="158">
        <v>0.94679038060973297</v>
      </c>
      <c r="O3228" s="158">
        <v>1.6245000000000001</v>
      </c>
      <c r="P3228" s="161">
        <f t="shared" si="303"/>
        <v>1.5381</v>
      </c>
    </row>
    <row r="3229" spans="9:16" x14ac:dyDescent="0.2">
      <c r="I3229" s="158">
        <f t="shared" si="301"/>
        <v>8</v>
      </c>
      <c r="J3229" s="158" t="str">
        <f t="shared" si="304"/>
        <v>USD</v>
      </c>
      <c r="K3229" s="158" t="str">
        <f t="shared" si="305"/>
        <v>AUD</v>
      </c>
      <c r="L3229" s="158" t="str">
        <f t="shared" si="302"/>
        <v>USDAUD45628</v>
      </c>
      <c r="M3229" s="160">
        <f t="shared" si="306"/>
        <v>45628</v>
      </c>
      <c r="N3229" s="158">
        <v>0.95174645474445607</v>
      </c>
      <c r="O3229" s="158">
        <v>1.6211</v>
      </c>
      <c r="P3229" s="161">
        <f t="shared" si="303"/>
        <v>1.5428999999999999</v>
      </c>
    </row>
    <row r="3230" spans="9:16" x14ac:dyDescent="0.2">
      <c r="I3230" s="158">
        <f t="shared" si="301"/>
        <v>8</v>
      </c>
      <c r="J3230" s="158" t="str">
        <f t="shared" si="304"/>
        <v>USD</v>
      </c>
      <c r="K3230" s="158" t="str">
        <f t="shared" si="305"/>
        <v>AUD</v>
      </c>
      <c r="L3230" s="158" t="str">
        <f t="shared" si="302"/>
        <v>USDAUD45629</v>
      </c>
      <c r="M3230" s="160">
        <f t="shared" si="306"/>
        <v>45629</v>
      </c>
      <c r="N3230" s="158">
        <v>0.95129375951293771</v>
      </c>
      <c r="O3230" s="158">
        <v>1.6220000000000001</v>
      </c>
      <c r="P3230" s="161">
        <f t="shared" si="303"/>
        <v>1.5429999999999999</v>
      </c>
    </row>
    <row r="3231" spans="9:16" x14ac:dyDescent="0.2">
      <c r="I3231" s="158">
        <f t="shared" si="301"/>
        <v>8</v>
      </c>
      <c r="J3231" s="158" t="str">
        <f t="shared" si="304"/>
        <v>USD</v>
      </c>
      <c r="K3231" s="158" t="str">
        <f t="shared" si="305"/>
        <v>AUD</v>
      </c>
      <c r="L3231" s="158" t="str">
        <f t="shared" si="302"/>
        <v>USDAUD45630</v>
      </c>
      <c r="M3231" s="160">
        <f t="shared" si="306"/>
        <v>45630</v>
      </c>
      <c r="N3231" s="158">
        <v>0.95310712924132679</v>
      </c>
      <c r="O3231" s="158">
        <v>1.6384000000000001</v>
      </c>
      <c r="P3231" s="161">
        <f t="shared" si="303"/>
        <v>1.5616000000000001</v>
      </c>
    </row>
    <row r="3232" spans="9:16" x14ac:dyDescent="0.2">
      <c r="I3232" s="158">
        <f t="shared" si="301"/>
        <v>8</v>
      </c>
      <c r="J3232" s="158" t="str">
        <f t="shared" si="304"/>
        <v>USD</v>
      </c>
      <c r="K3232" s="158" t="str">
        <f t="shared" si="305"/>
        <v>AUD</v>
      </c>
      <c r="L3232" s="158" t="str">
        <f t="shared" si="302"/>
        <v>USDAUD45631</v>
      </c>
      <c r="M3232" s="160">
        <f t="shared" si="306"/>
        <v>45631</v>
      </c>
      <c r="N3232" s="158">
        <v>0.94876660341555974</v>
      </c>
      <c r="O3232" s="158">
        <v>1.6376999999999999</v>
      </c>
      <c r="P3232" s="161">
        <f t="shared" si="303"/>
        <v>1.5538000000000001</v>
      </c>
    </row>
    <row r="3233" spans="9:16" x14ac:dyDescent="0.2">
      <c r="I3233" s="158">
        <f t="shared" si="301"/>
        <v>8</v>
      </c>
      <c r="J3233" s="158" t="str">
        <f t="shared" si="304"/>
        <v>USD</v>
      </c>
      <c r="K3233" s="158" t="str">
        <f t="shared" si="305"/>
        <v>AUD</v>
      </c>
      <c r="L3233" s="158" t="str">
        <f t="shared" si="302"/>
        <v>USDAUD45632</v>
      </c>
      <c r="M3233" s="160">
        <f t="shared" si="306"/>
        <v>45632</v>
      </c>
      <c r="N3233" s="158">
        <v>0.9450902561194594</v>
      </c>
      <c r="O3233" s="158">
        <v>1.6506000000000001</v>
      </c>
      <c r="P3233" s="161">
        <f t="shared" si="303"/>
        <v>1.56</v>
      </c>
    </row>
    <row r="3234" spans="9:16" x14ac:dyDescent="0.2">
      <c r="I3234" s="158">
        <f t="shared" si="301"/>
        <v>8</v>
      </c>
      <c r="J3234" s="158" t="str">
        <f t="shared" si="304"/>
        <v>USD</v>
      </c>
      <c r="K3234" s="158" t="str">
        <f t="shared" si="305"/>
        <v>AUD</v>
      </c>
      <c r="L3234" s="158" t="str">
        <f t="shared" si="302"/>
        <v>USDAUD45633</v>
      </c>
      <c r="M3234" s="160">
        <f t="shared" si="306"/>
        <v>45633</v>
      </c>
      <c r="N3234" s="158">
        <v>0.9450902561194594</v>
      </c>
      <c r="O3234" s="158">
        <v>1.6506000000000001</v>
      </c>
      <c r="P3234" s="161">
        <f t="shared" si="303"/>
        <v>1.56</v>
      </c>
    </row>
    <row r="3235" spans="9:16" x14ac:dyDescent="0.2">
      <c r="I3235" s="158">
        <f t="shared" si="301"/>
        <v>8</v>
      </c>
      <c r="J3235" s="158" t="str">
        <f t="shared" si="304"/>
        <v>USD</v>
      </c>
      <c r="K3235" s="158" t="str">
        <f t="shared" si="305"/>
        <v>AUD</v>
      </c>
      <c r="L3235" s="158" t="str">
        <f t="shared" si="302"/>
        <v>USDAUD45634</v>
      </c>
      <c r="M3235" s="160">
        <f t="shared" si="306"/>
        <v>45634</v>
      </c>
      <c r="N3235" s="158">
        <v>0.9450902561194594</v>
      </c>
      <c r="O3235" s="158">
        <v>1.6506000000000001</v>
      </c>
      <c r="P3235" s="161">
        <f t="shared" si="303"/>
        <v>1.56</v>
      </c>
    </row>
    <row r="3236" spans="9:16" x14ac:dyDescent="0.2">
      <c r="I3236" s="158">
        <f t="shared" si="301"/>
        <v>8</v>
      </c>
      <c r="J3236" s="158" t="str">
        <f t="shared" si="304"/>
        <v>USD</v>
      </c>
      <c r="K3236" s="158" t="str">
        <f t="shared" si="305"/>
        <v>AUD</v>
      </c>
      <c r="L3236" s="158" t="str">
        <f t="shared" si="302"/>
        <v>USDAUD45635</v>
      </c>
      <c r="M3236" s="160">
        <f t="shared" si="306"/>
        <v>45635</v>
      </c>
      <c r="N3236" s="158">
        <v>0.94625283875851629</v>
      </c>
      <c r="O3236" s="158">
        <v>1.6379999999999999</v>
      </c>
      <c r="P3236" s="161">
        <f t="shared" si="303"/>
        <v>1.55</v>
      </c>
    </row>
    <row r="3237" spans="9:16" x14ac:dyDescent="0.2">
      <c r="I3237" s="158">
        <f t="shared" si="301"/>
        <v>8</v>
      </c>
      <c r="J3237" s="158" t="str">
        <f t="shared" si="304"/>
        <v>USD</v>
      </c>
      <c r="K3237" s="158" t="str">
        <f t="shared" si="305"/>
        <v>AUD</v>
      </c>
      <c r="L3237" s="158" t="str">
        <f t="shared" si="302"/>
        <v>USDAUD45636</v>
      </c>
      <c r="M3237" s="160">
        <f t="shared" si="306"/>
        <v>45636</v>
      </c>
      <c r="N3237" s="158">
        <v>0.94993825401348919</v>
      </c>
      <c r="O3237" s="158">
        <v>1.6452</v>
      </c>
      <c r="P3237" s="161">
        <f t="shared" si="303"/>
        <v>1.5628</v>
      </c>
    </row>
    <row r="3238" spans="9:16" x14ac:dyDescent="0.2">
      <c r="I3238" s="158">
        <f t="shared" si="301"/>
        <v>8</v>
      </c>
      <c r="J3238" s="158" t="str">
        <f t="shared" si="304"/>
        <v>USD</v>
      </c>
      <c r="K3238" s="158" t="str">
        <f t="shared" si="305"/>
        <v>AUD</v>
      </c>
      <c r="L3238" s="158" t="str">
        <f t="shared" si="302"/>
        <v>USDAUD45637</v>
      </c>
      <c r="M3238" s="160">
        <f t="shared" si="306"/>
        <v>45637</v>
      </c>
      <c r="N3238" s="158">
        <v>0.95174645474445607</v>
      </c>
      <c r="O3238" s="158">
        <v>1.6525000000000001</v>
      </c>
      <c r="P3238" s="161">
        <f t="shared" si="303"/>
        <v>1.5728</v>
      </c>
    </row>
    <row r="3239" spans="9:16" x14ac:dyDescent="0.2">
      <c r="I3239" s="158">
        <f t="shared" si="301"/>
        <v>8</v>
      </c>
      <c r="J3239" s="158" t="str">
        <f t="shared" si="304"/>
        <v>USD</v>
      </c>
      <c r="K3239" s="158" t="str">
        <f t="shared" si="305"/>
        <v>AUD</v>
      </c>
      <c r="L3239" s="158" t="str">
        <f t="shared" si="302"/>
        <v>USDAUD45638</v>
      </c>
      <c r="M3239" s="160">
        <f t="shared" si="306"/>
        <v>45638</v>
      </c>
      <c r="N3239" s="158">
        <v>0.95319797922028415</v>
      </c>
      <c r="O3239" s="158">
        <v>1.6413</v>
      </c>
      <c r="P3239" s="161">
        <f t="shared" si="303"/>
        <v>1.5645</v>
      </c>
    </row>
    <row r="3240" spans="9:16" x14ac:dyDescent="0.2">
      <c r="I3240" s="158">
        <f t="shared" si="301"/>
        <v>8</v>
      </c>
      <c r="J3240" s="158" t="str">
        <f t="shared" si="304"/>
        <v>USD</v>
      </c>
      <c r="K3240" s="158" t="str">
        <f t="shared" si="305"/>
        <v>AUD</v>
      </c>
      <c r="L3240" s="158" t="str">
        <f t="shared" si="302"/>
        <v>USDAUD45639</v>
      </c>
      <c r="M3240" s="160">
        <f t="shared" si="306"/>
        <v>45639</v>
      </c>
      <c r="N3240" s="158">
        <v>0.95075109336375729</v>
      </c>
      <c r="O3240" s="158">
        <v>1.6488</v>
      </c>
      <c r="P3240" s="161">
        <f t="shared" si="303"/>
        <v>1.5676000000000001</v>
      </c>
    </row>
    <row r="3241" spans="9:16" x14ac:dyDescent="0.2">
      <c r="I3241" s="158">
        <f t="shared" si="301"/>
        <v>8</v>
      </c>
      <c r="J3241" s="158" t="str">
        <f t="shared" si="304"/>
        <v>USD</v>
      </c>
      <c r="K3241" s="158" t="str">
        <f t="shared" si="305"/>
        <v>AUD</v>
      </c>
      <c r="L3241" s="158" t="str">
        <f t="shared" si="302"/>
        <v>USDAUD45640</v>
      </c>
      <c r="M3241" s="160">
        <f t="shared" si="306"/>
        <v>45640</v>
      </c>
      <c r="N3241" s="158">
        <v>0.95075109336375729</v>
      </c>
      <c r="O3241" s="158">
        <v>1.6488</v>
      </c>
      <c r="P3241" s="161">
        <f t="shared" si="303"/>
        <v>1.5676000000000001</v>
      </c>
    </row>
    <row r="3242" spans="9:16" x14ac:dyDescent="0.2">
      <c r="I3242" s="158">
        <f t="shared" ref="I3242:I3305" si="307">IF(M3241=$G$2,I3241+1,I3241)</f>
        <v>8</v>
      </c>
      <c r="J3242" s="158" t="str">
        <f t="shared" si="304"/>
        <v>USD</v>
      </c>
      <c r="K3242" s="158" t="str">
        <f t="shared" si="305"/>
        <v>AUD</v>
      </c>
      <c r="L3242" s="158" t="str">
        <f t="shared" si="302"/>
        <v>USDAUD45641</v>
      </c>
      <c r="M3242" s="160">
        <f t="shared" si="306"/>
        <v>45641</v>
      </c>
      <c r="N3242" s="158">
        <v>0.95075109336375729</v>
      </c>
      <c r="O3242" s="158">
        <v>1.6488</v>
      </c>
      <c r="P3242" s="161">
        <f t="shared" si="303"/>
        <v>1.5676000000000001</v>
      </c>
    </row>
    <row r="3243" spans="9:16" x14ac:dyDescent="0.2">
      <c r="I3243" s="158">
        <f t="shared" si="307"/>
        <v>8</v>
      </c>
      <c r="J3243" s="158" t="str">
        <f t="shared" si="304"/>
        <v>USD</v>
      </c>
      <c r="K3243" s="158" t="str">
        <f t="shared" si="305"/>
        <v>AUD</v>
      </c>
      <c r="L3243" s="158" t="str">
        <f t="shared" si="302"/>
        <v>USDAUD45642</v>
      </c>
      <c r="M3243" s="160">
        <f t="shared" si="306"/>
        <v>45642</v>
      </c>
      <c r="N3243" s="158">
        <v>0.95256239283673072</v>
      </c>
      <c r="O3243" s="158">
        <v>1.651</v>
      </c>
      <c r="P3243" s="161">
        <f t="shared" si="303"/>
        <v>1.5727</v>
      </c>
    </row>
    <row r="3244" spans="9:16" x14ac:dyDescent="0.2">
      <c r="I3244" s="158">
        <f t="shared" si="307"/>
        <v>8</v>
      </c>
      <c r="J3244" s="158" t="str">
        <f t="shared" si="304"/>
        <v>USD</v>
      </c>
      <c r="K3244" s="158" t="str">
        <f t="shared" si="305"/>
        <v>AUD</v>
      </c>
      <c r="L3244" s="158" t="str">
        <f t="shared" si="302"/>
        <v>USDAUD45643</v>
      </c>
      <c r="M3244" s="160">
        <f t="shared" si="306"/>
        <v>45643</v>
      </c>
      <c r="N3244" s="158">
        <v>0.95265313899209292</v>
      </c>
      <c r="O3244" s="158">
        <v>1.6547000000000001</v>
      </c>
      <c r="P3244" s="161">
        <f t="shared" si="303"/>
        <v>1.5764</v>
      </c>
    </row>
    <row r="3245" spans="9:16" x14ac:dyDescent="0.2">
      <c r="I3245" s="158">
        <f t="shared" si="307"/>
        <v>8</v>
      </c>
      <c r="J3245" s="158" t="str">
        <f t="shared" si="304"/>
        <v>USD</v>
      </c>
      <c r="K3245" s="158" t="str">
        <f t="shared" si="305"/>
        <v>AUD</v>
      </c>
      <c r="L3245" s="158" t="str">
        <f t="shared" si="302"/>
        <v>USDAUD45644</v>
      </c>
      <c r="M3245" s="160">
        <f t="shared" si="306"/>
        <v>45644</v>
      </c>
      <c r="N3245" s="158">
        <v>0.95274390243902429</v>
      </c>
      <c r="O3245" s="158">
        <v>1.6601999999999999</v>
      </c>
      <c r="P3245" s="161">
        <f t="shared" si="303"/>
        <v>1.5817000000000001</v>
      </c>
    </row>
    <row r="3246" spans="9:16" x14ac:dyDescent="0.2">
      <c r="I3246" s="158">
        <f t="shared" si="307"/>
        <v>8</v>
      </c>
      <c r="J3246" s="158" t="str">
        <f t="shared" si="304"/>
        <v>USD</v>
      </c>
      <c r="K3246" s="158" t="str">
        <f t="shared" si="305"/>
        <v>AUD</v>
      </c>
      <c r="L3246" s="158" t="str">
        <f t="shared" si="302"/>
        <v>USDAUD45645</v>
      </c>
      <c r="M3246" s="160">
        <f t="shared" si="306"/>
        <v>45645</v>
      </c>
      <c r="N3246" s="158">
        <v>0.96200096200096197</v>
      </c>
      <c r="O3246" s="158">
        <v>1.6631</v>
      </c>
      <c r="P3246" s="161">
        <f t="shared" si="303"/>
        <v>1.5999000000000001</v>
      </c>
    </row>
    <row r="3247" spans="9:16" x14ac:dyDescent="0.2">
      <c r="I3247" s="158">
        <f t="shared" si="307"/>
        <v>8</v>
      </c>
      <c r="J3247" s="158" t="str">
        <f t="shared" si="304"/>
        <v>USD</v>
      </c>
      <c r="K3247" s="158" t="str">
        <f t="shared" si="305"/>
        <v>AUD</v>
      </c>
      <c r="L3247" s="158" t="str">
        <f t="shared" si="302"/>
        <v>USDAUD45646</v>
      </c>
      <c r="M3247" s="160">
        <f t="shared" si="306"/>
        <v>45646</v>
      </c>
      <c r="N3247" s="158">
        <v>0.9624639076034649</v>
      </c>
      <c r="O3247" s="158">
        <v>1.6674</v>
      </c>
      <c r="P3247" s="161">
        <f t="shared" si="303"/>
        <v>1.6048</v>
      </c>
    </row>
    <row r="3248" spans="9:16" x14ac:dyDescent="0.2">
      <c r="I3248" s="158">
        <f t="shared" si="307"/>
        <v>8</v>
      </c>
      <c r="J3248" s="158" t="str">
        <f t="shared" si="304"/>
        <v>USD</v>
      </c>
      <c r="K3248" s="158" t="str">
        <f t="shared" si="305"/>
        <v>AUD</v>
      </c>
      <c r="L3248" s="158" t="str">
        <f t="shared" si="302"/>
        <v>USDAUD45647</v>
      </c>
      <c r="M3248" s="160">
        <f t="shared" si="306"/>
        <v>45647</v>
      </c>
      <c r="N3248" s="158">
        <v>0.9624639076034649</v>
      </c>
      <c r="O3248" s="158">
        <v>1.6674</v>
      </c>
      <c r="P3248" s="161">
        <f t="shared" si="303"/>
        <v>1.6048</v>
      </c>
    </row>
    <row r="3249" spans="9:16" x14ac:dyDescent="0.2">
      <c r="I3249" s="158">
        <f t="shared" si="307"/>
        <v>8</v>
      </c>
      <c r="J3249" s="158" t="str">
        <f t="shared" si="304"/>
        <v>USD</v>
      </c>
      <c r="K3249" s="158" t="str">
        <f t="shared" si="305"/>
        <v>AUD</v>
      </c>
      <c r="L3249" s="158" t="str">
        <f t="shared" si="302"/>
        <v>USDAUD45648</v>
      </c>
      <c r="M3249" s="160">
        <f t="shared" si="306"/>
        <v>45648</v>
      </c>
      <c r="N3249" s="158">
        <v>0.9624639076034649</v>
      </c>
      <c r="O3249" s="158">
        <v>1.6674</v>
      </c>
      <c r="P3249" s="161">
        <f t="shared" si="303"/>
        <v>1.6048</v>
      </c>
    </row>
    <row r="3250" spans="9:16" x14ac:dyDescent="0.2">
      <c r="I3250" s="158">
        <f t="shared" si="307"/>
        <v>8</v>
      </c>
      <c r="J3250" s="158" t="str">
        <f t="shared" si="304"/>
        <v>USD</v>
      </c>
      <c r="K3250" s="158" t="str">
        <f t="shared" si="305"/>
        <v>AUD</v>
      </c>
      <c r="L3250" s="158" t="str">
        <f t="shared" si="302"/>
        <v>USDAUD45649</v>
      </c>
      <c r="M3250" s="160">
        <f t="shared" si="306"/>
        <v>45649</v>
      </c>
      <c r="N3250" s="158">
        <v>0.96218608678918516</v>
      </c>
      <c r="O3250" s="158">
        <v>1.6667000000000001</v>
      </c>
      <c r="P3250" s="161">
        <f t="shared" si="303"/>
        <v>1.6036999999999999</v>
      </c>
    </row>
    <row r="3251" spans="9:16" x14ac:dyDescent="0.2">
      <c r="I3251" s="158">
        <f t="shared" si="307"/>
        <v>8</v>
      </c>
      <c r="J3251" s="158" t="str">
        <f t="shared" si="304"/>
        <v>USD</v>
      </c>
      <c r="K3251" s="158" t="str">
        <f t="shared" si="305"/>
        <v>AUD</v>
      </c>
      <c r="L3251" s="158" t="str">
        <f t="shared" si="302"/>
        <v>USDAUD45650</v>
      </c>
      <c r="M3251" s="160">
        <f t="shared" si="306"/>
        <v>45650</v>
      </c>
      <c r="N3251" s="158">
        <v>0.96200096200096197</v>
      </c>
      <c r="O3251" s="158">
        <v>1.6680999999999999</v>
      </c>
      <c r="P3251" s="161">
        <f t="shared" si="303"/>
        <v>1.6047</v>
      </c>
    </row>
    <row r="3252" spans="9:16" x14ac:dyDescent="0.2">
      <c r="I3252" s="158">
        <f t="shared" si="307"/>
        <v>8</v>
      </c>
      <c r="J3252" s="158" t="str">
        <f t="shared" si="304"/>
        <v>USD</v>
      </c>
      <c r="K3252" s="158" t="str">
        <f t="shared" si="305"/>
        <v>AUD</v>
      </c>
      <c r="L3252" s="158" t="str">
        <f t="shared" si="302"/>
        <v>USDAUD45651</v>
      </c>
      <c r="M3252" s="160">
        <f t="shared" si="306"/>
        <v>45651</v>
      </c>
      <c r="N3252" s="158">
        <v>0.96200096200096197</v>
      </c>
      <c r="O3252" s="158">
        <v>1.6680999999999999</v>
      </c>
      <c r="P3252" s="161">
        <f t="shared" si="303"/>
        <v>1.6047</v>
      </c>
    </row>
    <row r="3253" spans="9:16" x14ac:dyDescent="0.2">
      <c r="I3253" s="158">
        <f t="shared" si="307"/>
        <v>8</v>
      </c>
      <c r="J3253" s="158" t="str">
        <f t="shared" si="304"/>
        <v>USD</v>
      </c>
      <c r="K3253" s="158" t="str">
        <f t="shared" si="305"/>
        <v>AUD</v>
      </c>
      <c r="L3253" s="158" t="str">
        <f t="shared" si="302"/>
        <v>USDAUD45652</v>
      </c>
      <c r="M3253" s="160">
        <f t="shared" si="306"/>
        <v>45652</v>
      </c>
      <c r="N3253" s="158">
        <v>0.96200096200096197</v>
      </c>
      <c r="O3253" s="158">
        <v>1.6680999999999999</v>
      </c>
      <c r="P3253" s="161">
        <f t="shared" si="303"/>
        <v>1.6047</v>
      </c>
    </row>
    <row r="3254" spans="9:16" x14ac:dyDescent="0.2">
      <c r="I3254" s="158">
        <f t="shared" si="307"/>
        <v>8</v>
      </c>
      <c r="J3254" s="158" t="str">
        <f t="shared" si="304"/>
        <v>USD</v>
      </c>
      <c r="K3254" s="158" t="str">
        <f t="shared" si="305"/>
        <v>AUD</v>
      </c>
      <c r="L3254" s="158" t="str">
        <f t="shared" si="302"/>
        <v>USDAUD45653</v>
      </c>
      <c r="M3254" s="160">
        <f t="shared" si="306"/>
        <v>45653</v>
      </c>
      <c r="N3254" s="158">
        <v>0.95831336847149007</v>
      </c>
      <c r="O3254" s="158">
        <v>1.6777</v>
      </c>
      <c r="P3254" s="161">
        <f t="shared" si="303"/>
        <v>1.6077999999999999</v>
      </c>
    </row>
    <row r="3255" spans="9:16" x14ac:dyDescent="0.2">
      <c r="I3255" s="158">
        <f t="shared" si="307"/>
        <v>8</v>
      </c>
      <c r="J3255" s="158" t="str">
        <f t="shared" si="304"/>
        <v>USD</v>
      </c>
      <c r="K3255" s="158" t="str">
        <f t="shared" si="305"/>
        <v>AUD</v>
      </c>
      <c r="L3255" s="158" t="str">
        <f t="shared" si="302"/>
        <v>USDAUD45654</v>
      </c>
      <c r="M3255" s="160">
        <f t="shared" si="306"/>
        <v>45654</v>
      </c>
      <c r="N3255" s="158">
        <v>0.95831336847149007</v>
      </c>
      <c r="O3255" s="158">
        <v>1.6777</v>
      </c>
      <c r="P3255" s="161">
        <f t="shared" si="303"/>
        <v>1.6077999999999999</v>
      </c>
    </row>
    <row r="3256" spans="9:16" x14ac:dyDescent="0.2">
      <c r="I3256" s="158">
        <f t="shared" si="307"/>
        <v>8</v>
      </c>
      <c r="J3256" s="158" t="str">
        <f t="shared" si="304"/>
        <v>USD</v>
      </c>
      <c r="K3256" s="158" t="str">
        <f t="shared" si="305"/>
        <v>AUD</v>
      </c>
      <c r="L3256" s="158" t="str">
        <f t="shared" si="302"/>
        <v>USDAUD45655</v>
      </c>
      <c r="M3256" s="160">
        <f t="shared" si="306"/>
        <v>45655</v>
      </c>
      <c r="N3256" s="158">
        <v>0.95831336847149007</v>
      </c>
      <c r="O3256" s="158">
        <v>1.6777</v>
      </c>
      <c r="P3256" s="161">
        <f t="shared" si="303"/>
        <v>1.6077999999999999</v>
      </c>
    </row>
    <row r="3257" spans="9:16" x14ac:dyDescent="0.2">
      <c r="I3257" s="158">
        <f t="shared" si="307"/>
        <v>8</v>
      </c>
      <c r="J3257" s="158" t="str">
        <f t="shared" si="304"/>
        <v>USD</v>
      </c>
      <c r="K3257" s="158" t="str">
        <f t="shared" si="305"/>
        <v>AUD</v>
      </c>
      <c r="L3257" s="158" t="str">
        <f t="shared" si="302"/>
        <v>USDAUD45656</v>
      </c>
      <c r="M3257" s="160">
        <f t="shared" si="306"/>
        <v>45656</v>
      </c>
      <c r="N3257" s="158">
        <v>0.9574875526618154</v>
      </c>
      <c r="O3257" s="158">
        <v>1.6756</v>
      </c>
      <c r="P3257" s="161">
        <f t="shared" si="303"/>
        <v>1.6044</v>
      </c>
    </row>
    <row r="3258" spans="9:16" x14ac:dyDescent="0.2">
      <c r="I3258" s="158">
        <f t="shared" si="307"/>
        <v>8</v>
      </c>
      <c r="J3258" s="158" t="str">
        <f t="shared" si="304"/>
        <v>USD</v>
      </c>
      <c r="K3258" s="158" t="str">
        <f t="shared" si="305"/>
        <v>AUD</v>
      </c>
      <c r="L3258" s="158" t="str">
        <f t="shared" si="302"/>
        <v>USDAUD45657</v>
      </c>
      <c r="M3258" s="160">
        <f t="shared" si="306"/>
        <v>45657</v>
      </c>
      <c r="N3258" s="158">
        <v>0.96255655019732411</v>
      </c>
      <c r="O3258" s="158">
        <v>1.6772</v>
      </c>
      <c r="P3258" s="161">
        <f t="shared" si="303"/>
        <v>1.6144000000000001</v>
      </c>
    </row>
    <row r="3259" spans="9:16" x14ac:dyDescent="0.2">
      <c r="I3259" s="158">
        <f t="shared" si="307"/>
        <v>8</v>
      </c>
      <c r="J3259" s="158" t="str">
        <f t="shared" si="304"/>
        <v>USD</v>
      </c>
      <c r="K3259" s="158" t="str">
        <f t="shared" si="305"/>
        <v>AUD</v>
      </c>
      <c r="L3259" s="158" t="str">
        <f t="shared" si="302"/>
        <v>USDAUD45658</v>
      </c>
      <c r="M3259" s="160">
        <f t="shared" si="306"/>
        <v>45658</v>
      </c>
      <c r="N3259" s="158">
        <v>0.96255655019732411</v>
      </c>
      <c r="O3259" s="158">
        <v>1.6772</v>
      </c>
      <c r="P3259" s="161">
        <f t="shared" si="303"/>
        <v>1.6144000000000001</v>
      </c>
    </row>
    <row r="3260" spans="9:16" x14ac:dyDescent="0.2">
      <c r="I3260" s="158">
        <f t="shared" si="307"/>
        <v>8</v>
      </c>
      <c r="J3260" s="158" t="str">
        <f t="shared" si="304"/>
        <v>USD</v>
      </c>
      <c r="K3260" s="158" t="str">
        <f t="shared" si="305"/>
        <v>AUD</v>
      </c>
      <c r="L3260" s="158" t="str">
        <f t="shared" si="302"/>
        <v>USDAUD45659</v>
      </c>
      <c r="M3260" s="160">
        <f t="shared" si="306"/>
        <v>45659</v>
      </c>
      <c r="N3260" s="158">
        <v>0.9688983625617672</v>
      </c>
      <c r="O3260" s="158">
        <v>1.6617999999999999</v>
      </c>
      <c r="P3260" s="161">
        <f t="shared" si="303"/>
        <v>1.6101000000000001</v>
      </c>
    </row>
    <row r="3261" spans="9:16" x14ac:dyDescent="0.2">
      <c r="I3261" s="158">
        <f t="shared" si="307"/>
        <v>8</v>
      </c>
      <c r="J3261" s="158" t="str">
        <f t="shared" si="304"/>
        <v>USD</v>
      </c>
      <c r="K3261" s="158" t="str">
        <f t="shared" si="305"/>
        <v>AUD</v>
      </c>
      <c r="L3261" s="158" t="str">
        <f t="shared" si="302"/>
        <v>USDAUD45660</v>
      </c>
      <c r="M3261" s="160">
        <f t="shared" si="306"/>
        <v>45660</v>
      </c>
      <c r="N3261" s="158">
        <v>0.9709680551509855</v>
      </c>
      <c r="O3261" s="158">
        <v>1.6556</v>
      </c>
      <c r="P3261" s="161">
        <f t="shared" si="303"/>
        <v>1.6074999999999999</v>
      </c>
    </row>
    <row r="3262" spans="9:16" x14ac:dyDescent="0.2">
      <c r="I3262" s="158">
        <f t="shared" si="307"/>
        <v>8</v>
      </c>
      <c r="J3262" s="158" t="str">
        <f t="shared" si="304"/>
        <v>USD</v>
      </c>
      <c r="K3262" s="158" t="str">
        <f t="shared" si="305"/>
        <v>AUD</v>
      </c>
      <c r="L3262" s="158" t="str">
        <f t="shared" si="302"/>
        <v>USDAUD45661</v>
      </c>
      <c r="M3262" s="160">
        <f t="shared" si="306"/>
        <v>45661</v>
      </c>
      <c r="N3262" s="158">
        <v>0.9709680551509855</v>
      </c>
      <c r="O3262" s="158">
        <v>1.6556</v>
      </c>
      <c r="P3262" s="161">
        <f t="shared" si="303"/>
        <v>1.6074999999999999</v>
      </c>
    </row>
    <row r="3263" spans="9:16" x14ac:dyDescent="0.2">
      <c r="I3263" s="158">
        <f t="shared" si="307"/>
        <v>8</v>
      </c>
      <c r="J3263" s="158" t="str">
        <f t="shared" si="304"/>
        <v>USD</v>
      </c>
      <c r="K3263" s="158" t="str">
        <f t="shared" si="305"/>
        <v>AUD</v>
      </c>
      <c r="L3263" s="158" t="str">
        <f t="shared" si="302"/>
        <v>USDAUD45662</v>
      </c>
      <c r="M3263" s="160">
        <f t="shared" si="306"/>
        <v>45662</v>
      </c>
      <c r="N3263" s="158">
        <v>0.9709680551509855</v>
      </c>
      <c r="O3263" s="158">
        <v>1.6556</v>
      </c>
      <c r="P3263" s="161">
        <f t="shared" si="303"/>
        <v>1.6074999999999999</v>
      </c>
    </row>
    <row r="3264" spans="9:16" x14ac:dyDescent="0.2">
      <c r="I3264" s="158">
        <f t="shared" si="307"/>
        <v>8</v>
      </c>
      <c r="J3264" s="158" t="str">
        <f t="shared" si="304"/>
        <v>USD</v>
      </c>
      <c r="K3264" s="158" t="str">
        <f t="shared" si="305"/>
        <v>AUD</v>
      </c>
      <c r="L3264" s="158" t="str">
        <f t="shared" si="302"/>
        <v>USDAUD45663</v>
      </c>
      <c r="M3264" s="160">
        <f t="shared" si="306"/>
        <v>45663</v>
      </c>
      <c r="N3264" s="158">
        <v>0.95914061001342799</v>
      </c>
      <c r="O3264" s="158">
        <v>1.6555</v>
      </c>
      <c r="P3264" s="161">
        <f t="shared" si="303"/>
        <v>1.5879000000000001</v>
      </c>
    </row>
    <row r="3265" spans="9:16" x14ac:dyDescent="0.2">
      <c r="I3265" s="158">
        <f t="shared" si="307"/>
        <v>8</v>
      </c>
      <c r="J3265" s="158" t="str">
        <f t="shared" si="304"/>
        <v>USD</v>
      </c>
      <c r="K3265" s="158" t="str">
        <f t="shared" si="305"/>
        <v>AUD</v>
      </c>
      <c r="L3265" s="158" t="str">
        <f t="shared" si="302"/>
        <v>USDAUD45664</v>
      </c>
      <c r="M3265" s="160">
        <f t="shared" si="306"/>
        <v>45664</v>
      </c>
      <c r="N3265" s="158">
        <v>0.96218608678918516</v>
      </c>
      <c r="O3265" s="158">
        <v>1.6556999999999999</v>
      </c>
      <c r="P3265" s="161">
        <f t="shared" si="303"/>
        <v>1.5931</v>
      </c>
    </row>
    <row r="3266" spans="9:16" x14ac:dyDescent="0.2">
      <c r="I3266" s="158">
        <f t="shared" si="307"/>
        <v>8</v>
      </c>
      <c r="J3266" s="158" t="str">
        <f t="shared" si="304"/>
        <v>USD</v>
      </c>
      <c r="K3266" s="158" t="str">
        <f t="shared" si="305"/>
        <v>AUD</v>
      </c>
      <c r="L3266" s="158" t="str">
        <f t="shared" si="302"/>
        <v>USDAUD45665</v>
      </c>
      <c r="M3266" s="160">
        <f t="shared" si="306"/>
        <v>45665</v>
      </c>
      <c r="N3266" s="158">
        <v>0.97219521679953336</v>
      </c>
      <c r="O3266" s="158">
        <v>1.66</v>
      </c>
      <c r="P3266" s="161">
        <f t="shared" si="303"/>
        <v>1.6137999999999999</v>
      </c>
    </row>
    <row r="3267" spans="9:16" x14ac:dyDescent="0.2">
      <c r="I3267" s="158">
        <f t="shared" si="307"/>
        <v>8</v>
      </c>
      <c r="J3267" s="158" t="str">
        <f t="shared" si="304"/>
        <v>USD</v>
      </c>
      <c r="K3267" s="158" t="str">
        <f t="shared" si="305"/>
        <v>AUD</v>
      </c>
      <c r="L3267" s="158" t="str">
        <f t="shared" ref="L3267:L3330" si="308">J3267&amp;K3267&amp;M3267</f>
        <v>USDAUD45666</v>
      </c>
      <c r="M3267" s="160">
        <f t="shared" si="306"/>
        <v>45666</v>
      </c>
      <c r="N3267" s="158">
        <v>0.97040271712760795</v>
      </c>
      <c r="O3267" s="158">
        <v>1.663</v>
      </c>
      <c r="P3267" s="161">
        <f t="shared" ref="P3267:P3330" si="309">ROUND(N3267*O3267,4)</f>
        <v>1.6137999999999999</v>
      </c>
    </row>
    <row r="3268" spans="9:16" x14ac:dyDescent="0.2">
      <c r="I3268" s="158">
        <f t="shared" si="307"/>
        <v>8</v>
      </c>
      <c r="J3268" s="158" t="str">
        <f t="shared" ref="J3268:J3331" si="310">VLOOKUP($I3268,$A:$C,2,FALSE)</f>
        <v>USD</v>
      </c>
      <c r="K3268" s="158" t="str">
        <f t="shared" ref="K3268:K3331" si="311">VLOOKUP($I3268,$A:$C,3,FALSE)</f>
        <v>AUD</v>
      </c>
      <c r="L3268" s="158" t="str">
        <f t="shared" si="308"/>
        <v>USDAUD45667</v>
      </c>
      <c r="M3268" s="160">
        <f t="shared" ref="M3268:M3331" si="312">IF(I3268=I3267,M3267+1,$G$1)</f>
        <v>45667</v>
      </c>
      <c r="N3268" s="158">
        <v>0.97049689440993792</v>
      </c>
      <c r="O3268" s="158">
        <v>1.6655</v>
      </c>
      <c r="P3268" s="161">
        <f t="shared" si="309"/>
        <v>1.6164000000000001</v>
      </c>
    </row>
    <row r="3269" spans="9:16" x14ac:dyDescent="0.2">
      <c r="I3269" s="158">
        <f t="shared" si="307"/>
        <v>8</v>
      </c>
      <c r="J3269" s="158" t="str">
        <f t="shared" si="310"/>
        <v>USD</v>
      </c>
      <c r="K3269" s="158" t="str">
        <f t="shared" si="311"/>
        <v>AUD</v>
      </c>
      <c r="L3269" s="158" t="str">
        <f t="shared" si="308"/>
        <v>USDAUD45668</v>
      </c>
      <c r="M3269" s="160">
        <f t="shared" si="312"/>
        <v>45668</v>
      </c>
      <c r="N3269" s="158">
        <v>0.97049689440993792</v>
      </c>
      <c r="O3269" s="158">
        <v>1.6655</v>
      </c>
      <c r="P3269" s="161">
        <f t="shared" si="309"/>
        <v>1.6164000000000001</v>
      </c>
    </row>
    <row r="3270" spans="9:16" x14ac:dyDescent="0.2">
      <c r="I3270" s="158">
        <f t="shared" si="307"/>
        <v>8</v>
      </c>
      <c r="J3270" s="158" t="str">
        <f t="shared" si="310"/>
        <v>USD</v>
      </c>
      <c r="K3270" s="158" t="str">
        <f t="shared" si="311"/>
        <v>AUD</v>
      </c>
      <c r="L3270" s="158" t="str">
        <f t="shared" si="308"/>
        <v>USDAUD45669</v>
      </c>
      <c r="M3270" s="160">
        <f t="shared" si="312"/>
        <v>45669</v>
      </c>
      <c r="N3270" s="158">
        <v>0.97049689440993792</v>
      </c>
      <c r="O3270" s="158">
        <v>1.6655</v>
      </c>
      <c r="P3270" s="161">
        <f t="shared" si="309"/>
        <v>1.6164000000000001</v>
      </c>
    </row>
    <row r="3271" spans="9:16" x14ac:dyDescent="0.2">
      <c r="I3271" s="158">
        <f t="shared" si="307"/>
        <v>8</v>
      </c>
      <c r="J3271" s="158" t="str">
        <f t="shared" si="310"/>
        <v>USD</v>
      </c>
      <c r="K3271" s="158" t="str">
        <f t="shared" si="311"/>
        <v>AUD</v>
      </c>
      <c r="L3271" s="158" t="str">
        <f t="shared" si="308"/>
        <v>USDAUD45670</v>
      </c>
      <c r="M3271" s="160">
        <f t="shared" si="312"/>
        <v>45670</v>
      </c>
      <c r="N3271" s="158">
        <v>0.98058442831927828</v>
      </c>
      <c r="O3271" s="158">
        <v>1.6577999999999999</v>
      </c>
      <c r="P3271" s="161">
        <f t="shared" si="309"/>
        <v>1.6255999999999999</v>
      </c>
    </row>
    <row r="3272" spans="9:16" x14ac:dyDescent="0.2">
      <c r="I3272" s="158">
        <f t="shared" si="307"/>
        <v>8</v>
      </c>
      <c r="J3272" s="158" t="str">
        <f t="shared" si="310"/>
        <v>USD</v>
      </c>
      <c r="K3272" s="158" t="str">
        <f t="shared" si="311"/>
        <v>AUD</v>
      </c>
      <c r="L3272" s="158" t="str">
        <f t="shared" si="308"/>
        <v>USDAUD45671</v>
      </c>
      <c r="M3272" s="160">
        <f t="shared" si="312"/>
        <v>45671</v>
      </c>
      <c r="N3272" s="158">
        <v>0.9760858955588092</v>
      </c>
      <c r="O3272" s="158">
        <v>1.6600999999999999</v>
      </c>
      <c r="P3272" s="161">
        <f t="shared" si="309"/>
        <v>1.6204000000000001</v>
      </c>
    </row>
    <row r="3273" spans="9:16" x14ac:dyDescent="0.2">
      <c r="I3273" s="158">
        <f t="shared" si="307"/>
        <v>8</v>
      </c>
      <c r="J3273" s="158" t="str">
        <f t="shared" si="310"/>
        <v>USD</v>
      </c>
      <c r="K3273" s="158" t="str">
        <f t="shared" si="311"/>
        <v>AUD</v>
      </c>
      <c r="L3273" s="158" t="str">
        <f t="shared" si="308"/>
        <v>USDAUD45672</v>
      </c>
      <c r="M3273" s="160">
        <f t="shared" si="312"/>
        <v>45672</v>
      </c>
      <c r="N3273" s="158">
        <v>0.970873786407767</v>
      </c>
      <c r="O3273" s="158">
        <v>1.6616</v>
      </c>
      <c r="P3273" s="161">
        <f t="shared" si="309"/>
        <v>1.6132</v>
      </c>
    </row>
    <row r="3274" spans="9:16" x14ac:dyDescent="0.2">
      <c r="I3274" s="158">
        <f t="shared" si="307"/>
        <v>8</v>
      </c>
      <c r="J3274" s="158" t="str">
        <f t="shared" si="310"/>
        <v>USD</v>
      </c>
      <c r="K3274" s="158" t="str">
        <f t="shared" si="311"/>
        <v>AUD</v>
      </c>
      <c r="L3274" s="158" t="str">
        <f t="shared" si="308"/>
        <v>USDAUD45673</v>
      </c>
      <c r="M3274" s="160">
        <f t="shared" si="312"/>
        <v>45673</v>
      </c>
      <c r="N3274" s="158">
        <v>0.97352024922118385</v>
      </c>
      <c r="O3274" s="158">
        <v>1.6574</v>
      </c>
      <c r="P3274" s="161">
        <f t="shared" si="309"/>
        <v>1.6134999999999999</v>
      </c>
    </row>
    <row r="3275" spans="9:16" x14ac:dyDescent="0.2">
      <c r="I3275" s="158">
        <f t="shared" si="307"/>
        <v>8</v>
      </c>
      <c r="J3275" s="158" t="str">
        <f t="shared" si="310"/>
        <v>USD</v>
      </c>
      <c r="K3275" s="158" t="str">
        <f t="shared" si="311"/>
        <v>AUD</v>
      </c>
      <c r="L3275" s="158" t="str">
        <f t="shared" si="308"/>
        <v>USDAUD45674</v>
      </c>
      <c r="M3275" s="160">
        <f t="shared" si="312"/>
        <v>45674</v>
      </c>
      <c r="N3275" s="158">
        <v>0.97106234220236931</v>
      </c>
      <c r="O3275" s="158">
        <v>1.6646000000000001</v>
      </c>
      <c r="P3275" s="161">
        <f t="shared" si="309"/>
        <v>1.6164000000000001</v>
      </c>
    </row>
    <row r="3276" spans="9:16" x14ac:dyDescent="0.2">
      <c r="I3276" s="158">
        <f t="shared" si="307"/>
        <v>8</v>
      </c>
      <c r="J3276" s="158" t="str">
        <f t="shared" si="310"/>
        <v>USD</v>
      </c>
      <c r="K3276" s="158" t="str">
        <f t="shared" si="311"/>
        <v>AUD</v>
      </c>
      <c r="L3276" s="158" t="str">
        <f t="shared" si="308"/>
        <v>USDAUD45675</v>
      </c>
      <c r="M3276" s="160">
        <f t="shared" si="312"/>
        <v>45675</v>
      </c>
      <c r="N3276" s="158">
        <v>0.97106234220236931</v>
      </c>
      <c r="O3276" s="158">
        <v>1.6646000000000001</v>
      </c>
      <c r="P3276" s="161">
        <f t="shared" si="309"/>
        <v>1.6164000000000001</v>
      </c>
    </row>
    <row r="3277" spans="9:16" x14ac:dyDescent="0.2">
      <c r="I3277" s="158">
        <f t="shared" si="307"/>
        <v>8</v>
      </c>
      <c r="J3277" s="158" t="str">
        <f t="shared" si="310"/>
        <v>USD</v>
      </c>
      <c r="K3277" s="158" t="str">
        <f t="shared" si="311"/>
        <v>AUD</v>
      </c>
      <c r="L3277" s="158" t="str">
        <f t="shared" si="308"/>
        <v>USDAUD45676</v>
      </c>
      <c r="M3277" s="160">
        <f t="shared" si="312"/>
        <v>45676</v>
      </c>
      <c r="N3277" s="158">
        <v>0.97106234220236931</v>
      </c>
      <c r="O3277" s="158">
        <v>1.6646000000000001</v>
      </c>
      <c r="P3277" s="161">
        <f t="shared" si="309"/>
        <v>1.6164000000000001</v>
      </c>
    </row>
    <row r="3278" spans="9:16" x14ac:dyDescent="0.2">
      <c r="I3278" s="158">
        <f t="shared" si="307"/>
        <v>8</v>
      </c>
      <c r="J3278" s="158" t="str">
        <f t="shared" si="310"/>
        <v>USD</v>
      </c>
      <c r="K3278" s="158" t="str">
        <f t="shared" si="311"/>
        <v>AUD</v>
      </c>
      <c r="L3278" s="158" t="str">
        <f t="shared" si="308"/>
        <v>USDAUD45677</v>
      </c>
      <c r="M3278" s="160">
        <f t="shared" si="312"/>
        <v>45677</v>
      </c>
      <c r="N3278" s="158">
        <v>0.96936797208220238</v>
      </c>
      <c r="O3278" s="158">
        <v>1.6627000000000001</v>
      </c>
      <c r="P3278" s="161">
        <f t="shared" si="309"/>
        <v>1.6117999999999999</v>
      </c>
    </row>
    <row r="3279" spans="9:16" x14ac:dyDescent="0.2">
      <c r="I3279" s="158">
        <f t="shared" si="307"/>
        <v>8</v>
      </c>
      <c r="J3279" s="158" t="str">
        <f t="shared" si="310"/>
        <v>USD</v>
      </c>
      <c r="K3279" s="158" t="str">
        <f t="shared" si="311"/>
        <v>AUD</v>
      </c>
      <c r="L3279" s="158" t="str">
        <f t="shared" si="308"/>
        <v>USDAUD45678</v>
      </c>
      <c r="M3279" s="160">
        <f t="shared" si="312"/>
        <v>45678</v>
      </c>
      <c r="N3279" s="158">
        <v>0.96553055904219365</v>
      </c>
      <c r="O3279" s="158">
        <v>1.6638999999999999</v>
      </c>
      <c r="P3279" s="161">
        <f t="shared" si="309"/>
        <v>1.6065</v>
      </c>
    </row>
    <row r="3280" spans="9:16" x14ac:dyDescent="0.2">
      <c r="I3280" s="158">
        <f t="shared" si="307"/>
        <v>8</v>
      </c>
      <c r="J3280" s="158" t="str">
        <f t="shared" si="310"/>
        <v>USD</v>
      </c>
      <c r="K3280" s="158" t="str">
        <f t="shared" si="311"/>
        <v>AUD</v>
      </c>
      <c r="L3280" s="158" t="str">
        <f t="shared" si="308"/>
        <v>USDAUD45679</v>
      </c>
      <c r="M3280" s="160">
        <f t="shared" si="312"/>
        <v>45679</v>
      </c>
      <c r="N3280" s="158">
        <v>0.95757923968208369</v>
      </c>
      <c r="O3280" s="158">
        <v>1.6603000000000001</v>
      </c>
      <c r="P3280" s="161">
        <f t="shared" si="309"/>
        <v>1.5899000000000001</v>
      </c>
    </row>
    <row r="3281" spans="9:16" x14ac:dyDescent="0.2">
      <c r="I3281" s="158">
        <f t="shared" si="307"/>
        <v>8</v>
      </c>
      <c r="J3281" s="158" t="str">
        <f t="shared" si="310"/>
        <v>USD</v>
      </c>
      <c r="K3281" s="158" t="str">
        <f t="shared" si="311"/>
        <v>AUD</v>
      </c>
      <c r="L3281" s="158" t="str">
        <f t="shared" si="308"/>
        <v>USDAUD45680</v>
      </c>
      <c r="M3281" s="160">
        <f t="shared" si="312"/>
        <v>45680</v>
      </c>
      <c r="N3281" s="158">
        <v>0.96116878123798544</v>
      </c>
      <c r="O3281" s="158">
        <v>1.6594</v>
      </c>
      <c r="P3281" s="161">
        <f t="shared" si="309"/>
        <v>1.595</v>
      </c>
    </row>
    <row r="3282" spans="9:16" x14ac:dyDescent="0.2">
      <c r="I3282" s="158">
        <f t="shared" si="307"/>
        <v>8</v>
      </c>
      <c r="J3282" s="158" t="str">
        <f t="shared" si="310"/>
        <v>USD</v>
      </c>
      <c r="K3282" s="158" t="str">
        <f t="shared" si="311"/>
        <v>AUD</v>
      </c>
      <c r="L3282" s="158" t="str">
        <f t="shared" si="308"/>
        <v>USDAUD45681</v>
      </c>
      <c r="M3282" s="160">
        <f t="shared" si="312"/>
        <v>45681</v>
      </c>
      <c r="N3282" s="158">
        <v>0.9549274255156609</v>
      </c>
      <c r="O3282" s="158">
        <v>1.66</v>
      </c>
      <c r="P3282" s="161">
        <f t="shared" si="309"/>
        <v>1.5851999999999999</v>
      </c>
    </row>
    <row r="3283" spans="9:16" x14ac:dyDescent="0.2">
      <c r="I3283" s="158">
        <f t="shared" si="307"/>
        <v>8</v>
      </c>
      <c r="J3283" s="158" t="str">
        <f t="shared" si="310"/>
        <v>USD</v>
      </c>
      <c r="K3283" s="158" t="str">
        <f t="shared" si="311"/>
        <v>AUD</v>
      </c>
      <c r="L3283" s="158" t="str">
        <f t="shared" si="308"/>
        <v>USDAUD45682</v>
      </c>
      <c r="M3283" s="160">
        <f t="shared" si="312"/>
        <v>45682</v>
      </c>
      <c r="N3283" s="158">
        <v>0.9549274255156609</v>
      </c>
      <c r="O3283" s="158">
        <v>1.66</v>
      </c>
      <c r="P3283" s="161">
        <f t="shared" si="309"/>
        <v>1.5851999999999999</v>
      </c>
    </row>
    <row r="3284" spans="9:16" x14ac:dyDescent="0.2">
      <c r="I3284" s="158">
        <f t="shared" si="307"/>
        <v>8</v>
      </c>
      <c r="J3284" s="158" t="str">
        <f t="shared" si="310"/>
        <v>USD</v>
      </c>
      <c r="K3284" s="158" t="str">
        <f t="shared" si="311"/>
        <v>AUD</v>
      </c>
      <c r="L3284" s="158" t="str">
        <f t="shared" si="308"/>
        <v>USDAUD45683</v>
      </c>
      <c r="M3284" s="160">
        <f t="shared" si="312"/>
        <v>45683</v>
      </c>
      <c r="N3284" s="158">
        <v>0.9549274255156609</v>
      </c>
      <c r="O3284" s="158">
        <v>1.66</v>
      </c>
      <c r="P3284" s="161">
        <f t="shared" si="309"/>
        <v>1.5851999999999999</v>
      </c>
    </row>
    <row r="3285" spans="9:16" x14ac:dyDescent="0.2">
      <c r="I3285" s="158">
        <f t="shared" si="307"/>
        <v>8</v>
      </c>
      <c r="J3285" s="158" t="str">
        <f t="shared" si="310"/>
        <v>USD</v>
      </c>
      <c r="K3285" s="158" t="str">
        <f t="shared" si="311"/>
        <v>AUD</v>
      </c>
      <c r="L3285" s="158" t="str">
        <f t="shared" si="308"/>
        <v>USDAUD45684</v>
      </c>
      <c r="M3285" s="160">
        <f t="shared" si="312"/>
        <v>45684</v>
      </c>
      <c r="N3285" s="158">
        <v>0.94966761633428309</v>
      </c>
      <c r="O3285" s="158">
        <v>1.67</v>
      </c>
      <c r="P3285" s="161">
        <f t="shared" si="309"/>
        <v>1.5859000000000001</v>
      </c>
    </row>
    <row r="3286" spans="9:16" x14ac:dyDescent="0.2">
      <c r="I3286" s="158">
        <f t="shared" si="307"/>
        <v>8</v>
      </c>
      <c r="J3286" s="158" t="str">
        <f t="shared" si="310"/>
        <v>USD</v>
      </c>
      <c r="K3286" s="158" t="str">
        <f t="shared" si="311"/>
        <v>AUD</v>
      </c>
      <c r="L3286" s="158" t="str">
        <f t="shared" si="308"/>
        <v>USDAUD45685</v>
      </c>
      <c r="M3286" s="160">
        <f t="shared" si="312"/>
        <v>45685</v>
      </c>
      <c r="N3286" s="158">
        <v>0.95960080606467713</v>
      </c>
      <c r="O3286" s="158">
        <v>1.6698</v>
      </c>
      <c r="P3286" s="161">
        <f t="shared" si="309"/>
        <v>1.6023000000000001</v>
      </c>
    </row>
    <row r="3287" spans="9:16" x14ac:dyDescent="0.2">
      <c r="I3287" s="158">
        <f t="shared" si="307"/>
        <v>8</v>
      </c>
      <c r="J3287" s="158" t="str">
        <f t="shared" si="310"/>
        <v>USD</v>
      </c>
      <c r="K3287" s="158" t="str">
        <f t="shared" si="311"/>
        <v>AUD</v>
      </c>
      <c r="L3287" s="158" t="str">
        <f t="shared" si="308"/>
        <v>USDAUD45686</v>
      </c>
      <c r="M3287" s="160">
        <f t="shared" si="312"/>
        <v>45686</v>
      </c>
      <c r="N3287" s="158">
        <v>0.96190842631781448</v>
      </c>
      <c r="O3287" s="158">
        <v>1.671</v>
      </c>
      <c r="P3287" s="161">
        <f t="shared" si="309"/>
        <v>1.6073</v>
      </c>
    </row>
    <row r="3288" spans="9:16" x14ac:dyDescent="0.2">
      <c r="I3288" s="158">
        <f t="shared" si="307"/>
        <v>8</v>
      </c>
      <c r="J3288" s="158" t="str">
        <f t="shared" si="310"/>
        <v>USD</v>
      </c>
      <c r="K3288" s="158" t="str">
        <f t="shared" si="311"/>
        <v>AUD</v>
      </c>
      <c r="L3288" s="158" t="str">
        <f t="shared" si="308"/>
        <v>USDAUD45687</v>
      </c>
      <c r="M3288" s="160">
        <f t="shared" si="312"/>
        <v>45687</v>
      </c>
      <c r="N3288" s="158">
        <v>0.96126117466115546</v>
      </c>
      <c r="O3288" s="158">
        <v>1.6705000000000001</v>
      </c>
      <c r="P3288" s="161">
        <f t="shared" si="309"/>
        <v>1.6057999999999999</v>
      </c>
    </row>
    <row r="3289" spans="9:16" x14ac:dyDescent="0.2">
      <c r="I3289" s="158">
        <f t="shared" si="307"/>
        <v>8</v>
      </c>
      <c r="J3289" s="158" t="str">
        <f t="shared" si="310"/>
        <v>USD</v>
      </c>
      <c r="K3289" s="158" t="str">
        <f t="shared" si="311"/>
        <v>AUD</v>
      </c>
      <c r="L3289" s="158" t="str">
        <f t="shared" si="308"/>
        <v>USDAUD45688</v>
      </c>
      <c r="M3289" s="160">
        <f t="shared" si="312"/>
        <v>45688</v>
      </c>
      <c r="N3289" s="158">
        <v>0.96218608678918516</v>
      </c>
      <c r="O3289" s="158">
        <v>1.6701999999999999</v>
      </c>
      <c r="P3289" s="161">
        <f t="shared" si="309"/>
        <v>1.607</v>
      </c>
    </row>
    <row r="3290" spans="9:16" x14ac:dyDescent="0.2">
      <c r="I3290" s="158">
        <f t="shared" si="307"/>
        <v>8</v>
      </c>
      <c r="J3290" s="158" t="str">
        <f t="shared" si="310"/>
        <v>USD</v>
      </c>
      <c r="K3290" s="158" t="str">
        <f t="shared" si="311"/>
        <v>AUD</v>
      </c>
      <c r="L3290" s="158" t="str">
        <f t="shared" si="308"/>
        <v>USDAUD45689</v>
      </c>
      <c r="M3290" s="160">
        <f t="shared" si="312"/>
        <v>45689</v>
      </c>
      <c r="N3290" s="158">
        <v>0.96218608678918516</v>
      </c>
      <c r="O3290" s="158">
        <v>1.6701999999999999</v>
      </c>
      <c r="P3290" s="161">
        <f t="shared" si="309"/>
        <v>1.607</v>
      </c>
    </row>
    <row r="3291" spans="9:16" x14ac:dyDescent="0.2">
      <c r="I3291" s="158">
        <f t="shared" si="307"/>
        <v>8</v>
      </c>
      <c r="J3291" s="158" t="str">
        <f t="shared" si="310"/>
        <v>USD</v>
      </c>
      <c r="K3291" s="158" t="str">
        <f t="shared" si="311"/>
        <v>AUD</v>
      </c>
      <c r="L3291" s="158" t="str">
        <f t="shared" si="308"/>
        <v>USDAUD45690</v>
      </c>
      <c r="M3291" s="160">
        <f t="shared" si="312"/>
        <v>45690</v>
      </c>
      <c r="N3291" s="158">
        <v>0.96218608678918516</v>
      </c>
      <c r="O3291" s="158">
        <v>1.6701999999999999</v>
      </c>
      <c r="P3291" s="161">
        <f t="shared" si="309"/>
        <v>1.607</v>
      </c>
    </row>
    <row r="3292" spans="9:16" x14ac:dyDescent="0.2">
      <c r="I3292" s="158">
        <f t="shared" si="307"/>
        <v>8</v>
      </c>
      <c r="J3292" s="158" t="str">
        <f t="shared" si="310"/>
        <v>USD</v>
      </c>
      <c r="K3292" s="158" t="str">
        <f t="shared" si="311"/>
        <v>AUD</v>
      </c>
      <c r="L3292" s="158" t="str">
        <f t="shared" si="308"/>
        <v>USDAUD45691</v>
      </c>
      <c r="M3292" s="160">
        <f t="shared" si="312"/>
        <v>45691</v>
      </c>
      <c r="N3292" s="158">
        <v>0.97333073778469914</v>
      </c>
      <c r="O3292" s="158">
        <v>1.6671</v>
      </c>
      <c r="P3292" s="161">
        <f t="shared" si="309"/>
        <v>1.6226</v>
      </c>
    </row>
    <row r="3293" spans="9:16" x14ac:dyDescent="0.2">
      <c r="I3293" s="158">
        <f t="shared" si="307"/>
        <v>8</v>
      </c>
      <c r="J3293" s="158" t="str">
        <f t="shared" si="310"/>
        <v>USD</v>
      </c>
      <c r="K3293" s="158" t="str">
        <f t="shared" si="311"/>
        <v>AUD</v>
      </c>
      <c r="L3293" s="158" t="str">
        <f t="shared" si="308"/>
        <v>USDAUD45692</v>
      </c>
      <c r="M3293" s="160">
        <f t="shared" si="312"/>
        <v>45692</v>
      </c>
      <c r="N3293" s="158">
        <v>0.96758587324625056</v>
      </c>
      <c r="O3293" s="158">
        <v>1.6629</v>
      </c>
      <c r="P3293" s="161">
        <f t="shared" si="309"/>
        <v>1.609</v>
      </c>
    </row>
    <row r="3294" spans="9:16" x14ac:dyDescent="0.2">
      <c r="I3294" s="158">
        <f t="shared" si="307"/>
        <v>8</v>
      </c>
      <c r="J3294" s="158" t="str">
        <f t="shared" si="310"/>
        <v>USD</v>
      </c>
      <c r="K3294" s="158" t="str">
        <f t="shared" si="311"/>
        <v>AUD</v>
      </c>
      <c r="L3294" s="158" t="str">
        <f t="shared" si="308"/>
        <v>USDAUD45693</v>
      </c>
      <c r="M3294" s="160">
        <f t="shared" si="312"/>
        <v>45693</v>
      </c>
      <c r="N3294" s="158">
        <v>0.95950873152945693</v>
      </c>
      <c r="O3294" s="158">
        <v>1.6579999999999999</v>
      </c>
      <c r="P3294" s="161">
        <f t="shared" si="309"/>
        <v>1.5909</v>
      </c>
    </row>
    <row r="3295" spans="9:16" x14ac:dyDescent="0.2">
      <c r="I3295" s="158">
        <f t="shared" si="307"/>
        <v>8</v>
      </c>
      <c r="J3295" s="158" t="str">
        <f t="shared" si="310"/>
        <v>USD</v>
      </c>
      <c r="K3295" s="158" t="str">
        <f t="shared" si="311"/>
        <v>AUD</v>
      </c>
      <c r="L3295" s="158" t="str">
        <f t="shared" si="308"/>
        <v>USDAUD45694</v>
      </c>
      <c r="M3295" s="160">
        <f t="shared" si="312"/>
        <v>45694</v>
      </c>
      <c r="N3295" s="158">
        <v>0.96525096525096521</v>
      </c>
      <c r="O3295" s="158">
        <v>1.6547000000000001</v>
      </c>
      <c r="P3295" s="161">
        <f t="shared" si="309"/>
        <v>1.5972</v>
      </c>
    </row>
    <row r="3296" spans="9:16" x14ac:dyDescent="0.2">
      <c r="I3296" s="158">
        <f t="shared" si="307"/>
        <v>8</v>
      </c>
      <c r="J3296" s="158" t="str">
        <f t="shared" si="310"/>
        <v>USD</v>
      </c>
      <c r="K3296" s="158" t="str">
        <f t="shared" si="311"/>
        <v>AUD</v>
      </c>
      <c r="L3296" s="158" t="str">
        <f t="shared" si="308"/>
        <v>USDAUD45695</v>
      </c>
      <c r="M3296" s="160">
        <f t="shared" si="312"/>
        <v>45695</v>
      </c>
      <c r="N3296" s="158">
        <v>0.96366965404259408</v>
      </c>
      <c r="O3296" s="158">
        <v>1.6525000000000001</v>
      </c>
      <c r="P3296" s="161">
        <f t="shared" si="309"/>
        <v>1.5925</v>
      </c>
    </row>
    <row r="3297" spans="9:16" x14ac:dyDescent="0.2">
      <c r="I3297" s="158">
        <f t="shared" si="307"/>
        <v>8</v>
      </c>
      <c r="J3297" s="158" t="str">
        <f t="shared" si="310"/>
        <v>USD</v>
      </c>
      <c r="K3297" s="158" t="str">
        <f t="shared" si="311"/>
        <v>AUD</v>
      </c>
      <c r="L3297" s="158" t="str">
        <f t="shared" si="308"/>
        <v>USDAUD45696</v>
      </c>
      <c r="M3297" s="160">
        <f t="shared" si="312"/>
        <v>45696</v>
      </c>
      <c r="N3297" s="158">
        <v>0.96366965404259408</v>
      </c>
      <c r="O3297" s="158">
        <v>1.6525000000000001</v>
      </c>
      <c r="P3297" s="161">
        <f t="shared" si="309"/>
        <v>1.5925</v>
      </c>
    </row>
    <row r="3298" spans="9:16" x14ac:dyDescent="0.2">
      <c r="I3298" s="158">
        <f t="shared" si="307"/>
        <v>8</v>
      </c>
      <c r="J3298" s="158" t="str">
        <f t="shared" si="310"/>
        <v>USD</v>
      </c>
      <c r="K3298" s="158" t="str">
        <f t="shared" si="311"/>
        <v>AUD</v>
      </c>
      <c r="L3298" s="158" t="str">
        <f t="shared" si="308"/>
        <v>USDAUD45697</v>
      </c>
      <c r="M3298" s="160">
        <f t="shared" si="312"/>
        <v>45697</v>
      </c>
      <c r="N3298" s="158">
        <v>0.96366965404259408</v>
      </c>
      <c r="O3298" s="158">
        <v>1.6525000000000001</v>
      </c>
      <c r="P3298" s="161">
        <f t="shared" si="309"/>
        <v>1.5925</v>
      </c>
    </row>
    <row r="3299" spans="9:16" x14ac:dyDescent="0.2">
      <c r="I3299" s="158">
        <f t="shared" si="307"/>
        <v>8</v>
      </c>
      <c r="J3299" s="158" t="str">
        <f t="shared" si="310"/>
        <v>USD</v>
      </c>
      <c r="K3299" s="158" t="str">
        <f t="shared" si="311"/>
        <v>AUD</v>
      </c>
      <c r="L3299" s="158" t="str">
        <f t="shared" si="308"/>
        <v>USDAUD45698</v>
      </c>
      <c r="M3299" s="160">
        <f t="shared" si="312"/>
        <v>45698</v>
      </c>
      <c r="N3299" s="158">
        <v>0.96899224806201545</v>
      </c>
      <c r="O3299" s="158">
        <v>1.6448</v>
      </c>
      <c r="P3299" s="161">
        <f t="shared" si="309"/>
        <v>1.5938000000000001</v>
      </c>
    </row>
    <row r="3300" spans="9:16" x14ac:dyDescent="0.2">
      <c r="I3300" s="158">
        <f t="shared" si="307"/>
        <v>8</v>
      </c>
      <c r="J3300" s="158" t="str">
        <f t="shared" si="310"/>
        <v>USD</v>
      </c>
      <c r="K3300" s="158" t="str">
        <f t="shared" si="311"/>
        <v>AUD</v>
      </c>
      <c r="L3300" s="158" t="str">
        <f t="shared" si="308"/>
        <v>USDAUD45699</v>
      </c>
      <c r="M3300" s="160">
        <f t="shared" si="312"/>
        <v>45699</v>
      </c>
      <c r="N3300" s="158">
        <v>0.96861681518791165</v>
      </c>
      <c r="O3300" s="158">
        <v>1.6442000000000001</v>
      </c>
      <c r="P3300" s="161">
        <f t="shared" si="309"/>
        <v>1.5926</v>
      </c>
    </row>
    <row r="3301" spans="9:16" x14ac:dyDescent="0.2">
      <c r="I3301" s="158">
        <f t="shared" si="307"/>
        <v>8</v>
      </c>
      <c r="J3301" s="158" t="str">
        <f t="shared" si="310"/>
        <v>USD</v>
      </c>
      <c r="K3301" s="158" t="str">
        <f t="shared" si="311"/>
        <v>AUD</v>
      </c>
      <c r="L3301" s="158" t="str">
        <f t="shared" si="308"/>
        <v>USDAUD45700</v>
      </c>
      <c r="M3301" s="160">
        <f t="shared" si="312"/>
        <v>45700</v>
      </c>
      <c r="N3301" s="158">
        <v>0.96432015429122475</v>
      </c>
      <c r="O3301" s="158">
        <v>1.6525000000000001</v>
      </c>
      <c r="P3301" s="161">
        <f t="shared" si="309"/>
        <v>1.5934999999999999</v>
      </c>
    </row>
    <row r="3302" spans="9:16" x14ac:dyDescent="0.2">
      <c r="I3302" s="158">
        <f t="shared" si="307"/>
        <v>8</v>
      </c>
      <c r="J3302" s="158" t="str">
        <f t="shared" si="310"/>
        <v>USD</v>
      </c>
      <c r="K3302" s="158" t="str">
        <f t="shared" si="311"/>
        <v>AUD</v>
      </c>
      <c r="L3302" s="158" t="str">
        <f t="shared" si="308"/>
        <v>USDAUD45701</v>
      </c>
      <c r="M3302" s="160">
        <f t="shared" si="312"/>
        <v>45701</v>
      </c>
      <c r="N3302" s="158">
        <v>0.9624639076034649</v>
      </c>
      <c r="O3302" s="158">
        <v>1.6591</v>
      </c>
      <c r="P3302" s="161">
        <f t="shared" si="309"/>
        <v>1.5968</v>
      </c>
    </row>
    <row r="3303" spans="9:16" x14ac:dyDescent="0.2">
      <c r="I3303" s="158">
        <f t="shared" si="307"/>
        <v>8</v>
      </c>
      <c r="J3303" s="158" t="str">
        <f t="shared" si="310"/>
        <v>USD</v>
      </c>
      <c r="K3303" s="158" t="str">
        <f t="shared" si="311"/>
        <v>AUD</v>
      </c>
      <c r="L3303" s="158" t="str">
        <f t="shared" si="308"/>
        <v>USDAUD45702</v>
      </c>
      <c r="M3303" s="160">
        <f t="shared" si="312"/>
        <v>45702</v>
      </c>
      <c r="N3303" s="158">
        <v>0.95438060698606597</v>
      </c>
      <c r="O3303" s="158">
        <v>1.6514</v>
      </c>
      <c r="P3303" s="161">
        <f t="shared" si="309"/>
        <v>1.5761000000000001</v>
      </c>
    </row>
    <row r="3304" spans="9:16" x14ac:dyDescent="0.2">
      <c r="I3304" s="158">
        <f t="shared" si="307"/>
        <v>8</v>
      </c>
      <c r="J3304" s="158" t="str">
        <f t="shared" si="310"/>
        <v>USD</v>
      </c>
      <c r="K3304" s="158" t="str">
        <f t="shared" si="311"/>
        <v>AUD</v>
      </c>
      <c r="L3304" s="158" t="str">
        <f t="shared" si="308"/>
        <v>USDAUD45703</v>
      </c>
      <c r="M3304" s="160">
        <f t="shared" si="312"/>
        <v>45703</v>
      </c>
      <c r="N3304" s="158">
        <v>0.95438060698606597</v>
      </c>
      <c r="O3304" s="158">
        <v>1.6514</v>
      </c>
      <c r="P3304" s="161">
        <f t="shared" si="309"/>
        <v>1.5761000000000001</v>
      </c>
    </row>
    <row r="3305" spans="9:16" x14ac:dyDescent="0.2">
      <c r="I3305" s="158">
        <f t="shared" si="307"/>
        <v>8</v>
      </c>
      <c r="J3305" s="158" t="str">
        <f t="shared" si="310"/>
        <v>USD</v>
      </c>
      <c r="K3305" s="158" t="str">
        <f t="shared" si="311"/>
        <v>AUD</v>
      </c>
      <c r="L3305" s="158" t="str">
        <f t="shared" si="308"/>
        <v>USDAUD45704</v>
      </c>
      <c r="M3305" s="160">
        <f t="shared" si="312"/>
        <v>45704</v>
      </c>
      <c r="N3305" s="158">
        <v>0.95438060698606597</v>
      </c>
      <c r="O3305" s="158">
        <v>1.6514</v>
      </c>
      <c r="P3305" s="161">
        <f t="shared" si="309"/>
        <v>1.5761000000000001</v>
      </c>
    </row>
    <row r="3306" spans="9:16" x14ac:dyDescent="0.2">
      <c r="I3306" s="158">
        <f t="shared" ref="I3306:I3369" si="313">IF(M3305=$G$2,I3305+1,I3305)</f>
        <v>8</v>
      </c>
      <c r="J3306" s="158" t="str">
        <f t="shared" si="310"/>
        <v>USD</v>
      </c>
      <c r="K3306" s="158" t="str">
        <f t="shared" si="311"/>
        <v>AUD</v>
      </c>
      <c r="L3306" s="158" t="str">
        <f t="shared" si="308"/>
        <v>USDAUD45705</v>
      </c>
      <c r="M3306" s="160">
        <f t="shared" si="312"/>
        <v>45705</v>
      </c>
      <c r="N3306" s="158">
        <v>0.95483624558388247</v>
      </c>
      <c r="O3306" s="158">
        <v>1.6456</v>
      </c>
      <c r="P3306" s="161">
        <f t="shared" si="309"/>
        <v>1.5712999999999999</v>
      </c>
    </row>
    <row r="3307" spans="9:16" x14ac:dyDescent="0.2">
      <c r="I3307" s="158">
        <f t="shared" si="313"/>
        <v>8</v>
      </c>
      <c r="J3307" s="158" t="str">
        <f t="shared" si="310"/>
        <v>USD</v>
      </c>
      <c r="K3307" s="158" t="str">
        <f t="shared" si="311"/>
        <v>AUD</v>
      </c>
      <c r="L3307" s="158" t="str">
        <f t="shared" si="308"/>
        <v>USDAUD45706</v>
      </c>
      <c r="M3307" s="160">
        <f t="shared" si="312"/>
        <v>45706</v>
      </c>
      <c r="N3307" s="158">
        <v>0.95721259691777549</v>
      </c>
      <c r="O3307" s="158">
        <v>1.6466000000000001</v>
      </c>
      <c r="P3307" s="161">
        <f t="shared" si="309"/>
        <v>1.5761000000000001</v>
      </c>
    </row>
    <row r="3308" spans="9:16" x14ac:dyDescent="0.2">
      <c r="I3308" s="158">
        <f t="shared" si="313"/>
        <v>8</v>
      </c>
      <c r="J3308" s="158" t="str">
        <f t="shared" si="310"/>
        <v>USD</v>
      </c>
      <c r="K3308" s="158" t="str">
        <f t="shared" si="311"/>
        <v>AUD</v>
      </c>
      <c r="L3308" s="158" t="str">
        <f t="shared" si="308"/>
        <v>USDAUD45707</v>
      </c>
      <c r="M3308" s="160">
        <f t="shared" si="312"/>
        <v>45707</v>
      </c>
      <c r="N3308" s="158">
        <v>0.9584052137243626</v>
      </c>
      <c r="O3308" s="158">
        <v>1.6418999999999999</v>
      </c>
      <c r="P3308" s="161">
        <f t="shared" si="309"/>
        <v>1.5736000000000001</v>
      </c>
    </row>
    <row r="3309" spans="9:16" x14ac:dyDescent="0.2">
      <c r="I3309" s="158">
        <f t="shared" si="313"/>
        <v>8</v>
      </c>
      <c r="J3309" s="158" t="str">
        <f t="shared" si="310"/>
        <v>USD</v>
      </c>
      <c r="K3309" s="158" t="str">
        <f t="shared" si="311"/>
        <v>AUD</v>
      </c>
      <c r="L3309" s="158" t="str">
        <f t="shared" si="308"/>
        <v>USDAUD45708</v>
      </c>
      <c r="M3309" s="160">
        <f t="shared" si="312"/>
        <v>45708</v>
      </c>
      <c r="N3309" s="158">
        <v>0.95757923968208369</v>
      </c>
      <c r="O3309" s="158">
        <v>1.6382000000000001</v>
      </c>
      <c r="P3309" s="161">
        <f t="shared" si="309"/>
        <v>1.5687</v>
      </c>
    </row>
    <row r="3310" spans="9:16" x14ac:dyDescent="0.2">
      <c r="I3310" s="158">
        <f t="shared" si="313"/>
        <v>8</v>
      </c>
      <c r="J3310" s="158" t="str">
        <f t="shared" si="310"/>
        <v>USD</v>
      </c>
      <c r="K3310" s="158" t="str">
        <f t="shared" si="311"/>
        <v>AUD</v>
      </c>
      <c r="L3310" s="158" t="str">
        <f t="shared" si="308"/>
        <v>USDAUD45709</v>
      </c>
      <c r="M3310" s="160">
        <f t="shared" si="312"/>
        <v>45709</v>
      </c>
      <c r="N3310" s="158">
        <v>0.95556617295747737</v>
      </c>
      <c r="O3310" s="158">
        <v>1.6394</v>
      </c>
      <c r="P3310" s="161">
        <f t="shared" si="309"/>
        <v>1.5666</v>
      </c>
    </row>
    <row r="3311" spans="9:16" x14ac:dyDescent="0.2">
      <c r="I3311" s="158">
        <f t="shared" si="313"/>
        <v>8</v>
      </c>
      <c r="J3311" s="158" t="str">
        <f t="shared" si="310"/>
        <v>USD</v>
      </c>
      <c r="K3311" s="158" t="str">
        <f t="shared" si="311"/>
        <v>AUD</v>
      </c>
      <c r="L3311" s="158" t="str">
        <f t="shared" si="308"/>
        <v>USDAUD45710</v>
      </c>
      <c r="M3311" s="160">
        <f t="shared" si="312"/>
        <v>45710</v>
      </c>
      <c r="N3311" s="158">
        <v>0.95556617295747737</v>
      </c>
      <c r="O3311" s="158">
        <v>1.6394</v>
      </c>
      <c r="P3311" s="161">
        <f t="shared" si="309"/>
        <v>1.5666</v>
      </c>
    </row>
    <row r="3312" spans="9:16" x14ac:dyDescent="0.2">
      <c r="I3312" s="158">
        <f t="shared" si="313"/>
        <v>8</v>
      </c>
      <c r="J3312" s="158" t="str">
        <f t="shared" si="310"/>
        <v>USD</v>
      </c>
      <c r="K3312" s="158" t="str">
        <f t="shared" si="311"/>
        <v>AUD</v>
      </c>
      <c r="L3312" s="158" t="str">
        <f t="shared" si="308"/>
        <v>USDAUD45711</v>
      </c>
      <c r="M3312" s="160">
        <f t="shared" si="312"/>
        <v>45711</v>
      </c>
      <c r="N3312" s="158">
        <v>0.95556617295747737</v>
      </c>
      <c r="O3312" s="158">
        <v>1.6394</v>
      </c>
      <c r="P3312" s="161">
        <f t="shared" si="309"/>
        <v>1.5666</v>
      </c>
    </row>
    <row r="3313" spans="9:16" x14ac:dyDescent="0.2">
      <c r="I3313" s="158">
        <f t="shared" si="313"/>
        <v>8</v>
      </c>
      <c r="J3313" s="158" t="str">
        <f t="shared" si="310"/>
        <v>USD</v>
      </c>
      <c r="K3313" s="158" t="str">
        <f t="shared" si="311"/>
        <v>AUD</v>
      </c>
      <c r="L3313" s="158" t="str">
        <f t="shared" si="308"/>
        <v>USDAUD45712</v>
      </c>
      <c r="M3313" s="160">
        <f t="shared" si="312"/>
        <v>45712</v>
      </c>
      <c r="N3313" s="158">
        <v>0.95547487101089246</v>
      </c>
      <c r="O3313" s="158">
        <v>1.6434</v>
      </c>
      <c r="P3313" s="161">
        <f t="shared" si="309"/>
        <v>1.5702</v>
      </c>
    </row>
    <row r="3314" spans="9:16" x14ac:dyDescent="0.2">
      <c r="I3314" s="158">
        <f t="shared" si="313"/>
        <v>8</v>
      </c>
      <c r="J3314" s="158" t="str">
        <f t="shared" si="310"/>
        <v>USD</v>
      </c>
      <c r="K3314" s="158" t="str">
        <f t="shared" si="311"/>
        <v>AUD</v>
      </c>
      <c r="L3314" s="158" t="str">
        <f t="shared" si="308"/>
        <v>USDAUD45713</v>
      </c>
      <c r="M3314" s="160">
        <f t="shared" si="312"/>
        <v>45713</v>
      </c>
      <c r="N3314" s="158">
        <v>0.95265313899209292</v>
      </c>
      <c r="O3314" s="158">
        <v>1.6537999999999999</v>
      </c>
      <c r="P3314" s="161">
        <f t="shared" si="309"/>
        <v>1.5754999999999999</v>
      </c>
    </row>
    <row r="3315" spans="9:16" x14ac:dyDescent="0.2">
      <c r="I3315" s="158">
        <f t="shared" si="313"/>
        <v>8</v>
      </c>
      <c r="J3315" s="158" t="str">
        <f t="shared" si="310"/>
        <v>USD</v>
      </c>
      <c r="K3315" s="158" t="str">
        <f t="shared" si="311"/>
        <v>AUD</v>
      </c>
      <c r="L3315" s="158" t="str">
        <f t="shared" si="308"/>
        <v>USDAUD45714</v>
      </c>
      <c r="M3315" s="160">
        <f t="shared" si="312"/>
        <v>45714</v>
      </c>
      <c r="N3315" s="158">
        <v>0.95356155239820739</v>
      </c>
      <c r="O3315" s="158">
        <v>1.6621999999999999</v>
      </c>
      <c r="P3315" s="161">
        <f t="shared" si="309"/>
        <v>1.585</v>
      </c>
    </row>
    <row r="3316" spans="9:16" x14ac:dyDescent="0.2">
      <c r="I3316" s="158">
        <f t="shared" si="313"/>
        <v>8</v>
      </c>
      <c r="J3316" s="158" t="str">
        <f t="shared" si="310"/>
        <v>USD</v>
      </c>
      <c r="K3316" s="158" t="str">
        <f t="shared" si="311"/>
        <v>AUD</v>
      </c>
      <c r="L3316" s="158" t="str">
        <f t="shared" si="308"/>
        <v>USDAUD45715</v>
      </c>
      <c r="M3316" s="160">
        <f t="shared" si="312"/>
        <v>45715</v>
      </c>
      <c r="N3316" s="158">
        <v>0.95447169991409753</v>
      </c>
      <c r="O3316" s="158">
        <v>1.6637999999999999</v>
      </c>
      <c r="P3316" s="161">
        <f t="shared" si="309"/>
        <v>1.5881000000000001</v>
      </c>
    </row>
    <row r="3317" spans="9:16" x14ac:dyDescent="0.2">
      <c r="I3317" s="158">
        <f t="shared" si="313"/>
        <v>8</v>
      </c>
      <c r="J3317" s="158" t="str">
        <f t="shared" si="310"/>
        <v>USD</v>
      </c>
      <c r="K3317" s="158" t="str">
        <f t="shared" si="311"/>
        <v>AUD</v>
      </c>
      <c r="L3317" s="158" t="str">
        <f t="shared" si="308"/>
        <v>USDAUD45716</v>
      </c>
      <c r="M3317" s="160">
        <f t="shared" si="312"/>
        <v>45716</v>
      </c>
      <c r="N3317" s="158">
        <v>0.96052252425319384</v>
      </c>
      <c r="O3317" s="158">
        <v>1.6740999999999999</v>
      </c>
      <c r="P3317" s="161">
        <f t="shared" si="309"/>
        <v>1.6080000000000001</v>
      </c>
    </row>
    <row r="3318" spans="9:16" x14ac:dyDescent="0.2">
      <c r="I3318" s="158">
        <f t="shared" si="313"/>
        <v>8</v>
      </c>
      <c r="J3318" s="158" t="str">
        <f t="shared" si="310"/>
        <v>USD</v>
      </c>
      <c r="K3318" s="158" t="str">
        <f t="shared" si="311"/>
        <v>AUD</v>
      </c>
      <c r="L3318" s="158" t="str">
        <f t="shared" si="308"/>
        <v>USDAUD45717</v>
      </c>
      <c r="M3318" s="160">
        <f t="shared" si="312"/>
        <v>45717</v>
      </c>
      <c r="N3318" s="158">
        <v>0.96052252425319384</v>
      </c>
      <c r="O3318" s="158">
        <v>1.6740999999999999</v>
      </c>
      <c r="P3318" s="161">
        <f t="shared" si="309"/>
        <v>1.6080000000000001</v>
      </c>
    </row>
    <row r="3319" spans="9:16" x14ac:dyDescent="0.2">
      <c r="I3319" s="158">
        <f t="shared" si="313"/>
        <v>8</v>
      </c>
      <c r="J3319" s="158" t="str">
        <f t="shared" si="310"/>
        <v>USD</v>
      </c>
      <c r="K3319" s="158" t="str">
        <f t="shared" si="311"/>
        <v>AUD</v>
      </c>
      <c r="L3319" s="158" t="str">
        <f t="shared" si="308"/>
        <v>USDAUD45718</v>
      </c>
      <c r="M3319" s="160">
        <f t="shared" si="312"/>
        <v>45718</v>
      </c>
      <c r="N3319" s="158">
        <v>0.96052252425319384</v>
      </c>
      <c r="O3319" s="158">
        <v>1.6740999999999999</v>
      </c>
      <c r="P3319" s="161">
        <f t="shared" si="309"/>
        <v>1.6080000000000001</v>
      </c>
    </row>
    <row r="3320" spans="9:16" x14ac:dyDescent="0.2">
      <c r="I3320" s="158">
        <f t="shared" si="313"/>
        <v>8</v>
      </c>
      <c r="J3320" s="158" t="str">
        <f t="shared" si="310"/>
        <v>USD</v>
      </c>
      <c r="K3320" s="158" t="str">
        <f t="shared" si="311"/>
        <v>AUD</v>
      </c>
      <c r="L3320" s="158" t="str">
        <f t="shared" si="308"/>
        <v>USDAUD45719</v>
      </c>
      <c r="M3320" s="160">
        <f t="shared" si="312"/>
        <v>45719</v>
      </c>
      <c r="N3320" s="158">
        <v>0.95556617295747737</v>
      </c>
      <c r="O3320" s="158">
        <v>1.6811</v>
      </c>
      <c r="P3320" s="161">
        <f t="shared" si="309"/>
        <v>1.6064000000000001</v>
      </c>
    </row>
    <row r="3321" spans="9:16" x14ac:dyDescent="0.2">
      <c r="I3321" s="158">
        <f t="shared" si="313"/>
        <v>8</v>
      </c>
      <c r="J3321" s="158" t="str">
        <f t="shared" si="310"/>
        <v>USD</v>
      </c>
      <c r="K3321" s="158" t="str">
        <f t="shared" si="311"/>
        <v>AUD</v>
      </c>
      <c r="L3321" s="158" t="str">
        <f t="shared" si="308"/>
        <v>USDAUD45720</v>
      </c>
      <c r="M3321" s="160">
        <f t="shared" si="312"/>
        <v>45720</v>
      </c>
      <c r="N3321" s="158">
        <v>0.94723879890120288</v>
      </c>
      <c r="O3321" s="158">
        <v>1.6919</v>
      </c>
      <c r="P3321" s="161">
        <f t="shared" si="309"/>
        <v>1.6026</v>
      </c>
    </row>
    <row r="3322" spans="9:16" x14ac:dyDescent="0.2">
      <c r="I3322" s="158">
        <f t="shared" si="313"/>
        <v>8</v>
      </c>
      <c r="J3322" s="158" t="str">
        <f t="shared" si="310"/>
        <v>USD</v>
      </c>
      <c r="K3322" s="158" t="str">
        <f t="shared" si="311"/>
        <v>AUD</v>
      </c>
      <c r="L3322" s="158" t="str">
        <f t="shared" si="308"/>
        <v>USDAUD45721</v>
      </c>
      <c r="M3322" s="160">
        <f t="shared" si="312"/>
        <v>45721</v>
      </c>
      <c r="N3322" s="158">
        <v>0.93510379652141395</v>
      </c>
      <c r="O3322" s="158">
        <v>1.7030000000000001</v>
      </c>
      <c r="P3322" s="161">
        <f t="shared" si="309"/>
        <v>1.5925</v>
      </c>
    </row>
    <row r="3323" spans="9:16" x14ac:dyDescent="0.2">
      <c r="I3323" s="158">
        <f t="shared" si="313"/>
        <v>8</v>
      </c>
      <c r="J3323" s="158" t="str">
        <f t="shared" si="310"/>
        <v>USD</v>
      </c>
      <c r="K3323" s="158" t="str">
        <f t="shared" si="311"/>
        <v>AUD</v>
      </c>
      <c r="L3323" s="158" t="str">
        <f t="shared" si="308"/>
        <v>USDAUD45722</v>
      </c>
      <c r="M3323" s="160">
        <f t="shared" si="312"/>
        <v>45722</v>
      </c>
      <c r="N3323" s="158">
        <v>0.92626898851426465</v>
      </c>
      <c r="O3323" s="158">
        <v>1.7037</v>
      </c>
      <c r="P3323" s="161">
        <f t="shared" si="309"/>
        <v>1.5781000000000001</v>
      </c>
    </row>
    <row r="3324" spans="9:16" x14ac:dyDescent="0.2">
      <c r="I3324" s="158">
        <f t="shared" si="313"/>
        <v>8</v>
      </c>
      <c r="J3324" s="158" t="str">
        <f t="shared" si="310"/>
        <v>USD</v>
      </c>
      <c r="K3324" s="158" t="str">
        <f t="shared" si="311"/>
        <v>AUD</v>
      </c>
      <c r="L3324" s="158" t="str">
        <f t="shared" si="308"/>
        <v>USDAUD45723</v>
      </c>
      <c r="M3324" s="160">
        <f t="shared" si="312"/>
        <v>45723</v>
      </c>
      <c r="N3324" s="158">
        <v>0.9210647508519848</v>
      </c>
      <c r="O3324" s="158">
        <v>1.7258</v>
      </c>
      <c r="P3324" s="161">
        <f t="shared" si="309"/>
        <v>1.5895999999999999</v>
      </c>
    </row>
    <row r="3325" spans="9:16" x14ac:dyDescent="0.2">
      <c r="I3325" s="158">
        <f t="shared" si="313"/>
        <v>8</v>
      </c>
      <c r="J3325" s="158" t="str">
        <f t="shared" si="310"/>
        <v>USD</v>
      </c>
      <c r="K3325" s="158" t="str">
        <f t="shared" si="311"/>
        <v>AUD</v>
      </c>
      <c r="L3325" s="158" t="str">
        <f t="shared" si="308"/>
        <v>USDAUD45724</v>
      </c>
      <c r="M3325" s="160">
        <f t="shared" si="312"/>
        <v>45724</v>
      </c>
      <c r="N3325" s="158">
        <v>0.9210647508519848</v>
      </c>
      <c r="O3325" s="158">
        <v>1.7258</v>
      </c>
      <c r="P3325" s="161">
        <f t="shared" si="309"/>
        <v>1.5895999999999999</v>
      </c>
    </row>
    <row r="3326" spans="9:16" x14ac:dyDescent="0.2">
      <c r="I3326" s="158">
        <f t="shared" si="313"/>
        <v>8</v>
      </c>
      <c r="J3326" s="158" t="str">
        <f t="shared" si="310"/>
        <v>USD</v>
      </c>
      <c r="K3326" s="158" t="str">
        <f t="shared" si="311"/>
        <v>AUD</v>
      </c>
      <c r="L3326" s="158" t="str">
        <f t="shared" si="308"/>
        <v>USDAUD45725</v>
      </c>
      <c r="M3326" s="160">
        <f t="shared" si="312"/>
        <v>45725</v>
      </c>
      <c r="N3326" s="158">
        <v>0.9210647508519848</v>
      </c>
      <c r="O3326" s="158">
        <v>1.7258</v>
      </c>
      <c r="P3326" s="161">
        <f t="shared" si="309"/>
        <v>1.5895999999999999</v>
      </c>
    </row>
    <row r="3327" spans="9:16" x14ac:dyDescent="0.2">
      <c r="I3327" s="158">
        <f t="shared" si="313"/>
        <v>8</v>
      </c>
      <c r="J3327" s="158" t="str">
        <f t="shared" si="310"/>
        <v>USD</v>
      </c>
      <c r="K3327" s="158" t="str">
        <f t="shared" si="311"/>
        <v>AUD</v>
      </c>
      <c r="L3327" s="158" t="str">
        <f t="shared" si="308"/>
        <v>USDAUD45726</v>
      </c>
      <c r="M3327" s="160">
        <f t="shared" si="312"/>
        <v>45726</v>
      </c>
      <c r="N3327" s="158">
        <v>0.9220839096357768</v>
      </c>
      <c r="O3327" s="158">
        <v>1.7158</v>
      </c>
      <c r="P3327" s="161">
        <f t="shared" si="309"/>
        <v>1.5821000000000001</v>
      </c>
    </row>
    <row r="3328" spans="9:16" x14ac:dyDescent="0.2">
      <c r="I3328" s="158">
        <f t="shared" si="313"/>
        <v>8</v>
      </c>
      <c r="J3328" s="158" t="str">
        <f t="shared" si="310"/>
        <v>USD</v>
      </c>
      <c r="K3328" s="158" t="str">
        <f t="shared" si="311"/>
        <v>AUD</v>
      </c>
      <c r="L3328" s="158" t="str">
        <f t="shared" si="308"/>
        <v>USDAUD45727</v>
      </c>
      <c r="M3328" s="160">
        <f t="shared" si="312"/>
        <v>45727</v>
      </c>
      <c r="N3328" s="158">
        <v>0.9164222873900294</v>
      </c>
      <c r="O3328" s="158">
        <v>1.7357</v>
      </c>
      <c r="P3328" s="161">
        <f t="shared" si="309"/>
        <v>1.5906</v>
      </c>
    </row>
    <row r="3329" spans="9:16" x14ac:dyDescent="0.2">
      <c r="I3329" s="158">
        <f t="shared" si="313"/>
        <v>8</v>
      </c>
      <c r="J3329" s="158" t="str">
        <f t="shared" si="310"/>
        <v>USD</v>
      </c>
      <c r="K3329" s="158" t="str">
        <f t="shared" si="311"/>
        <v>AUD</v>
      </c>
      <c r="L3329" s="158" t="str">
        <f t="shared" si="308"/>
        <v>USDAUD45728</v>
      </c>
      <c r="M3329" s="160">
        <f t="shared" si="312"/>
        <v>45728</v>
      </c>
      <c r="N3329" s="158">
        <v>0.91861106007716331</v>
      </c>
      <c r="O3329" s="158">
        <v>1.7297</v>
      </c>
      <c r="P3329" s="161">
        <f t="shared" si="309"/>
        <v>1.5889</v>
      </c>
    </row>
    <row r="3330" spans="9:16" x14ac:dyDescent="0.2">
      <c r="I3330" s="158">
        <f t="shared" si="313"/>
        <v>8</v>
      </c>
      <c r="J3330" s="158" t="str">
        <f t="shared" si="310"/>
        <v>USD</v>
      </c>
      <c r="K3330" s="158" t="str">
        <f t="shared" si="311"/>
        <v>AUD</v>
      </c>
      <c r="L3330" s="158" t="str">
        <f t="shared" si="308"/>
        <v>USDAUD45729</v>
      </c>
      <c r="M3330" s="160">
        <f t="shared" si="312"/>
        <v>45729</v>
      </c>
      <c r="N3330" s="158">
        <v>0.92336103416435833</v>
      </c>
      <c r="O3330" s="158">
        <v>1.7263999999999999</v>
      </c>
      <c r="P3330" s="161">
        <f t="shared" si="309"/>
        <v>1.5941000000000001</v>
      </c>
    </row>
    <row r="3331" spans="9:16" x14ac:dyDescent="0.2">
      <c r="I3331" s="158">
        <f t="shared" si="313"/>
        <v>8</v>
      </c>
      <c r="J3331" s="158" t="str">
        <f t="shared" si="310"/>
        <v>USD</v>
      </c>
      <c r="K3331" s="158" t="str">
        <f t="shared" si="311"/>
        <v>AUD</v>
      </c>
      <c r="L3331" s="158" t="str">
        <f t="shared" ref="L3331:L3394" si="314">J3331&amp;K3331&amp;M3331</f>
        <v>USDAUD45730</v>
      </c>
      <c r="M3331" s="160">
        <f t="shared" si="312"/>
        <v>45730</v>
      </c>
      <c r="N3331" s="158">
        <v>0.91835797593902102</v>
      </c>
      <c r="O3331" s="158">
        <v>1.7237</v>
      </c>
      <c r="P3331" s="161">
        <f t="shared" ref="P3331:P3394" si="315">ROUND(N3331*O3331,4)</f>
        <v>1.583</v>
      </c>
    </row>
    <row r="3332" spans="9:16" x14ac:dyDescent="0.2">
      <c r="I3332" s="158">
        <f t="shared" si="313"/>
        <v>8</v>
      </c>
      <c r="J3332" s="158" t="str">
        <f t="shared" ref="J3332:J3395" si="316">VLOOKUP($I3332,$A:$C,2,FALSE)</f>
        <v>USD</v>
      </c>
      <c r="K3332" s="158" t="str">
        <f t="shared" ref="K3332:K3395" si="317">VLOOKUP($I3332,$A:$C,3,FALSE)</f>
        <v>AUD</v>
      </c>
      <c r="L3332" s="158" t="str">
        <f t="shared" si="314"/>
        <v>USDAUD45731</v>
      </c>
      <c r="M3332" s="160">
        <f t="shared" ref="M3332:M3395" si="318">IF(I3332=I3331,M3331+1,$G$1)</f>
        <v>45731</v>
      </c>
      <c r="N3332" s="158">
        <v>0.91835797593902102</v>
      </c>
      <c r="O3332" s="158">
        <v>1.7237</v>
      </c>
      <c r="P3332" s="161">
        <f t="shared" si="315"/>
        <v>1.583</v>
      </c>
    </row>
    <row r="3333" spans="9:16" x14ac:dyDescent="0.2">
      <c r="I3333" s="158">
        <f t="shared" si="313"/>
        <v>8</v>
      </c>
      <c r="J3333" s="158" t="str">
        <f t="shared" si="316"/>
        <v>USD</v>
      </c>
      <c r="K3333" s="158" t="str">
        <f t="shared" si="317"/>
        <v>AUD</v>
      </c>
      <c r="L3333" s="158" t="str">
        <f t="shared" si="314"/>
        <v>USDAUD45732</v>
      </c>
      <c r="M3333" s="160">
        <f t="shared" si="318"/>
        <v>45732</v>
      </c>
      <c r="N3333" s="158">
        <v>0.91835797593902102</v>
      </c>
      <c r="O3333" s="158">
        <v>1.7237</v>
      </c>
      <c r="P3333" s="161">
        <f t="shared" si="315"/>
        <v>1.583</v>
      </c>
    </row>
    <row r="3334" spans="9:16" x14ac:dyDescent="0.2">
      <c r="I3334" s="158">
        <f t="shared" si="313"/>
        <v>8</v>
      </c>
      <c r="J3334" s="158" t="str">
        <f t="shared" si="316"/>
        <v>USD</v>
      </c>
      <c r="K3334" s="158" t="str">
        <f t="shared" si="317"/>
        <v>AUD</v>
      </c>
      <c r="L3334" s="158" t="str">
        <f t="shared" si="314"/>
        <v>USDAUD45733</v>
      </c>
      <c r="M3334" s="160">
        <f t="shared" si="318"/>
        <v>45733</v>
      </c>
      <c r="N3334" s="158">
        <v>0.91717875813996141</v>
      </c>
      <c r="O3334" s="158">
        <v>1.716</v>
      </c>
      <c r="P3334" s="161">
        <f t="shared" si="315"/>
        <v>1.5739000000000001</v>
      </c>
    </row>
    <row r="3335" spans="9:16" x14ac:dyDescent="0.2">
      <c r="I3335" s="158">
        <f t="shared" si="313"/>
        <v>8</v>
      </c>
      <c r="J3335" s="158" t="str">
        <f t="shared" si="316"/>
        <v>USD</v>
      </c>
      <c r="K3335" s="158" t="str">
        <f t="shared" si="317"/>
        <v>AUD</v>
      </c>
      <c r="L3335" s="158" t="str">
        <f t="shared" si="314"/>
        <v>USDAUD45734</v>
      </c>
      <c r="M3335" s="160">
        <f t="shared" si="318"/>
        <v>45734</v>
      </c>
      <c r="N3335" s="158">
        <v>0.91591866642242159</v>
      </c>
      <c r="O3335" s="158">
        <v>1.7146999999999999</v>
      </c>
      <c r="P3335" s="161">
        <f t="shared" si="315"/>
        <v>1.5705</v>
      </c>
    </row>
    <row r="3336" spans="9:16" x14ac:dyDescent="0.2">
      <c r="I3336" s="158">
        <f t="shared" si="313"/>
        <v>8</v>
      </c>
      <c r="J3336" s="158" t="str">
        <f t="shared" si="316"/>
        <v>USD</v>
      </c>
      <c r="K3336" s="158" t="str">
        <f t="shared" si="317"/>
        <v>AUD</v>
      </c>
      <c r="L3336" s="158" t="str">
        <f t="shared" si="314"/>
        <v>USDAUD45735</v>
      </c>
      <c r="M3336" s="160">
        <f t="shared" si="318"/>
        <v>45735</v>
      </c>
      <c r="N3336" s="158">
        <v>0.91768376617417646</v>
      </c>
      <c r="O3336" s="158">
        <v>1.7208000000000001</v>
      </c>
      <c r="P3336" s="161">
        <f t="shared" si="315"/>
        <v>1.5791999999999999</v>
      </c>
    </row>
    <row r="3337" spans="9:16" x14ac:dyDescent="0.2">
      <c r="I3337" s="158">
        <f t="shared" si="313"/>
        <v>8</v>
      </c>
      <c r="J3337" s="158" t="str">
        <f t="shared" si="316"/>
        <v>USD</v>
      </c>
      <c r="K3337" s="158" t="str">
        <f t="shared" si="317"/>
        <v>AUD</v>
      </c>
      <c r="L3337" s="158" t="str">
        <f t="shared" si="314"/>
        <v>USDAUD45736</v>
      </c>
      <c r="M3337" s="160">
        <f t="shared" si="318"/>
        <v>45736</v>
      </c>
      <c r="N3337" s="158">
        <v>0.9231053263177329</v>
      </c>
      <c r="O3337" s="158">
        <v>1.7242</v>
      </c>
      <c r="P3337" s="161">
        <f t="shared" si="315"/>
        <v>1.5915999999999999</v>
      </c>
    </row>
    <row r="3338" spans="9:16" x14ac:dyDescent="0.2">
      <c r="I3338" s="158">
        <f t="shared" si="313"/>
        <v>8</v>
      </c>
      <c r="J3338" s="158" t="str">
        <f t="shared" si="316"/>
        <v>USD</v>
      </c>
      <c r="K3338" s="158" t="str">
        <f t="shared" si="317"/>
        <v>AUD</v>
      </c>
      <c r="L3338" s="158" t="str">
        <f t="shared" si="314"/>
        <v>USDAUD45737</v>
      </c>
      <c r="M3338" s="160">
        <f t="shared" si="318"/>
        <v>45737</v>
      </c>
      <c r="N3338" s="158">
        <v>0.92361688371663431</v>
      </c>
      <c r="O3338" s="158">
        <v>1.724</v>
      </c>
      <c r="P3338" s="161">
        <f t="shared" si="315"/>
        <v>1.5923</v>
      </c>
    </row>
    <row r="3339" spans="9:16" x14ac:dyDescent="0.2">
      <c r="I3339" s="158">
        <f t="shared" si="313"/>
        <v>8</v>
      </c>
      <c r="J3339" s="158" t="str">
        <f t="shared" si="316"/>
        <v>USD</v>
      </c>
      <c r="K3339" s="158" t="str">
        <f t="shared" si="317"/>
        <v>AUD</v>
      </c>
      <c r="L3339" s="158" t="str">
        <f t="shared" si="314"/>
        <v>USDAUD45738</v>
      </c>
      <c r="M3339" s="160">
        <f t="shared" si="318"/>
        <v>45738</v>
      </c>
      <c r="N3339" s="158">
        <v>0.92361688371663431</v>
      </c>
      <c r="O3339" s="158">
        <v>1.724</v>
      </c>
      <c r="P3339" s="161">
        <f t="shared" si="315"/>
        <v>1.5923</v>
      </c>
    </row>
    <row r="3340" spans="9:16" x14ac:dyDescent="0.2">
      <c r="I3340" s="158">
        <f t="shared" si="313"/>
        <v>8</v>
      </c>
      <c r="J3340" s="158" t="str">
        <f t="shared" si="316"/>
        <v>USD</v>
      </c>
      <c r="K3340" s="158" t="str">
        <f t="shared" si="317"/>
        <v>AUD</v>
      </c>
      <c r="L3340" s="158" t="str">
        <f t="shared" si="314"/>
        <v>USDAUD45739</v>
      </c>
      <c r="M3340" s="160">
        <f t="shared" si="318"/>
        <v>45739</v>
      </c>
      <c r="N3340" s="158">
        <v>0.92361688371663431</v>
      </c>
      <c r="O3340" s="158">
        <v>1.724</v>
      </c>
      <c r="P3340" s="161">
        <f t="shared" si="315"/>
        <v>1.5923</v>
      </c>
    </row>
    <row r="3341" spans="9:16" x14ac:dyDescent="0.2">
      <c r="I3341" s="158">
        <f t="shared" si="313"/>
        <v>8</v>
      </c>
      <c r="J3341" s="158" t="str">
        <f t="shared" si="316"/>
        <v>USD</v>
      </c>
      <c r="K3341" s="158" t="str">
        <f t="shared" si="317"/>
        <v>AUD</v>
      </c>
      <c r="L3341" s="158" t="str">
        <f t="shared" si="314"/>
        <v>USDAUD45740</v>
      </c>
      <c r="M3341" s="160">
        <f t="shared" si="318"/>
        <v>45740</v>
      </c>
      <c r="N3341" s="158">
        <v>0.92387287509238725</v>
      </c>
      <c r="O3341" s="158">
        <v>1.7222999999999999</v>
      </c>
      <c r="P3341" s="161">
        <f t="shared" si="315"/>
        <v>1.5911999999999999</v>
      </c>
    </row>
    <row r="3342" spans="9:16" x14ac:dyDescent="0.2">
      <c r="I3342" s="158">
        <f t="shared" si="313"/>
        <v>8</v>
      </c>
      <c r="J3342" s="158" t="str">
        <f t="shared" si="316"/>
        <v>USD</v>
      </c>
      <c r="K3342" s="158" t="str">
        <f t="shared" si="317"/>
        <v>AUD</v>
      </c>
      <c r="L3342" s="158" t="str">
        <f t="shared" si="314"/>
        <v>USDAUD45741</v>
      </c>
      <c r="M3342" s="160">
        <f t="shared" si="318"/>
        <v>45741</v>
      </c>
      <c r="N3342" s="158">
        <v>0.92378752886836024</v>
      </c>
      <c r="O3342" s="158">
        <v>1.7122999999999999</v>
      </c>
      <c r="P3342" s="161">
        <f t="shared" si="315"/>
        <v>1.5818000000000001</v>
      </c>
    </row>
    <row r="3343" spans="9:16" x14ac:dyDescent="0.2">
      <c r="I3343" s="158">
        <f t="shared" si="313"/>
        <v>8</v>
      </c>
      <c r="J3343" s="158" t="str">
        <f t="shared" si="316"/>
        <v>USD</v>
      </c>
      <c r="K3343" s="158" t="str">
        <f t="shared" si="317"/>
        <v>AUD</v>
      </c>
      <c r="L3343" s="158" t="str">
        <f t="shared" si="314"/>
        <v>USDAUD45742</v>
      </c>
      <c r="M3343" s="160">
        <f t="shared" si="318"/>
        <v>45742</v>
      </c>
      <c r="N3343" s="158">
        <v>0.9269558769002596</v>
      </c>
      <c r="O3343" s="158">
        <v>1.7077</v>
      </c>
      <c r="P3343" s="161">
        <f t="shared" si="315"/>
        <v>1.583</v>
      </c>
    </row>
    <row r="3344" spans="9:16" x14ac:dyDescent="0.2">
      <c r="I3344" s="158">
        <f t="shared" si="313"/>
        <v>8</v>
      </c>
      <c r="J3344" s="158" t="str">
        <f t="shared" si="316"/>
        <v>USD</v>
      </c>
      <c r="K3344" s="158" t="str">
        <f t="shared" si="317"/>
        <v>AUD</v>
      </c>
      <c r="L3344" s="158" t="str">
        <f t="shared" si="314"/>
        <v>USDAUD45743</v>
      </c>
      <c r="M3344" s="160">
        <f t="shared" si="318"/>
        <v>45743</v>
      </c>
      <c r="N3344" s="158">
        <v>0.92721372276309688</v>
      </c>
      <c r="O3344" s="158">
        <v>1.7101</v>
      </c>
      <c r="P3344" s="161">
        <f t="shared" si="315"/>
        <v>1.5855999999999999</v>
      </c>
    </row>
    <row r="3345" spans="9:16" x14ac:dyDescent="0.2">
      <c r="I3345" s="158">
        <f t="shared" si="313"/>
        <v>8</v>
      </c>
      <c r="J3345" s="158" t="str">
        <f t="shared" si="316"/>
        <v>USD</v>
      </c>
      <c r="K3345" s="158" t="str">
        <f t="shared" si="317"/>
        <v>AUD</v>
      </c>
      <c r="L3345" s="158" t="str">
        <f t="shared" si="314"/>
        <v>USDAUD45744</v>
      </c>
      <c r="M3345" s="160">
        <f t="shared" si="318"/>
        <v>45744</v>
      </c>
      <c r="N3345" s="158">
        <v>0.92618319903676938</v>
      </c>
      <c r="O3345" s="158">
        <v>1.712</v>
      </c>
      <c r="P3345" s="161">
        <f t="shared" si="315"/>
        <v>1.5855999999999999</v>
      </c>
    </row>
    <row r="3346" spans="9:16" x14ac:dyDescent="0.2">
      <c r="I3346" s="158">
        <f t="shared" si="313"/>
        <v>8</v>
      </c>
      <c r="J3346" s="158" t="str">
        <f t="shared" si="316"/>
        <v>USD</v>
      </c>
      <c r="K3346" s="158" t="str">
        <f t="shared" si="317"/>
        <v>AUD</v>
      </c>
      <c r="L3346" s="158" t="str">
        <f t="shared" si="314"/>
        <v>USDAUD45745</v>
      </c>
      <c r="M3346" s="160">
        <f t="shared" si="318"/>
        <v>45745</v>
      </c>
      <c r="N3346" s="158">
        <v>0.92618319903676938</v>
      </c>
      <c r="O3346" s="158">
        <v>1.712</v>
      </c>
      <c r="P3346" s="161">
        <f t="shared" si="315"/>
        <v>1.5855999999999999</v>
      </c>
    </row>
    <row r="3347" spans="9:16" x14ac:dyDescent="0.2">
      <c r="I3347" s="158">
        <f t="shared" si="313"/>
        <v>8</v>
      </c>
      <c r="J3347" s="158" t="str">
        <f t="shared" si="316"/>
        <v>USD</v>
      </c>
      <c r="K3347" s="158" t="str">
        <f t="shared" si="317"/>
        <v>AUD</v>
      </c>
      <c r="L3347" s="158" t="str">
        <f t="shared" si="314"/>
        <v>USDAUD45746</v>
      </c>
      <c r="M3347" s="160">
        <f t="shared" si="318"/>
        <v>45746</v>
      </c>
      <c r="N3347" s="158">
        <v>0.92618319903676938</v>
      </c>
      <c r="O3347" s="158">
        <v>1.712</v>
      </c>
      <c r="P3347" s="161">
        <f t="shared" si="315"/>
        <v>1.5855999999999999</v>
      </c>
    </row>
    <row r="3348" spans="9:16" x14ac:dyDescent="0.2">
      <c r="I3348" s="158">
        <f t="shared" si="313"/>
        <v>8</v>
      </c>
      <c r="J3348" s="158" t="str">
        <f t="shared" si="316"/>
        <v>USD</v>
      </c>
      <c r="K3348" s="158" t="str">
        <f t="shared" si="317"/>
        <v>AUD</v>
      </c>
      <c r="L3348" s="158" t="str">
        <f t="shared" si="314"/>
        <v>USDAUD45747</v>
      </c>
      <c r="M3348" s="160">
        <f t="shared" si="318"/>
        <v>45747</v>
      </c>
      <c r="N3348" s="158">
        <v>0.92464170134073054</v>
      </c>
      <c r="O3348" s="158">
        <v>1.7318</v>
      </c>
      <c r="P3348" s="161">
        <f t="shared" si="315"/>
        <v>1.6012999999999999</v>
      </c>
    </row>
    <row r="3349" spans="9:16" x14ac:dyDescent="0.2">
      <c r="I3349" s="158">
        <f t="shared" si="313"/>
        <v>8</v>
      </c>
      <c r="J3349" s="158" t="str">
        <f t="shared" si="316"/>
        <v>USD</v>
      </c>
      <c r="K3349" s="158" t="str">
        <f t="shared" si="317"/>
        <v>AUD</v>
      </c>
      <c r="L3349" s="158" t="str">
        <f t="shared" si="314"/>
        <v>USDAUD45748</v>
      </c>
      <c r="M3349" s="160">
        <f t="shared" si="318"/>
        <v>45748</v>
      </c>
      <c r="N3349" s="158">
        <v>0.9269558769002596</v>
      </c>
      <c r="O3349" s="158">
        <v>1.7255</v>
      </c>
      <c r="P3349" s="161">
        <f t="shared" si="315"/>
        <v>1.5994999999999999</v>
      </c>
    </row>
    <row r="3350" spans="9:16" x14ac:dyDescent="0.2">
      <c r="I3350" s="158">
        <f t="shared" si="313"/>
        <v>8</v>
      </c>
      <c r="J3350" s="158" t="str">
        <f t="shared" si="316"/>
        <v>USD</v>
      </c>
      <c r="K3350" s="158" t="str">
        <f t="shared" si="317"/>
        <v>AUD</v>
      </c>
      <c r="L3350" s="158" t="str">
        <f t="shared" si="314"/>
        <v>USDAUD45749</v>
      </c>
      <c r="M3350" s="160">
        <f t="shared" si="318"/>
        <v>45749</v>
      </c>
      <c r="N3350" s="158">
        <v>0.9256687957048968</v>
      </c>
      <c r="O3350" s="158">
        <v>1.7145999999999999</v>
      </c>
      <c r="P3350" s="161">
        <f t="shared" si="315"/>
        <v>1.5871999999999999</v>
      </c>
    </row>
    <row r="3351" spans="9:16" x14ac:dyDescent="0.2">
      <c r="I3351" s="158">
        <f t="shared" si="313"/>
        <v>8</v>
      </c>
      <c r="J3351" s="158" t="str">
        <f t="shared" si="316"/>
        <v>USD</v>
      </c>
      <c r="K3351" s="158" t="str">
        <f t="shared" si="317"/>
        <v>AUD</v>
      </c>
      <c r="L3351" s="158" t="str">
        <f t="shared" si="314"/>
        <v>USDAUD45750</v>
      </c>
      <c r="M3351" s="160">
        <f t="shared" si="318"/>
        <v>45750</v>
      </c>
      <c r="N3351" s="158">
        <v>0.90114445345588901</v>
      </c>
      <c r="O3351" s="158">
        <v>1.7447999999999999</v>
      </c>
      <c r="P3351" s="161">
        <f t="shared" si="315"/>
        <v>1.5723</v>
      </c>
    </row>
    <row r="3352" spans="9:16" x14ac:dyDescent="0.2">
      <c r="I3352" s="158">
        <f t="shared" si="313"/>
        <v>8</v>
      </c>
      <c r="J3352" s="158" t="str">
        <f t="shared" si="316"/>
        <v>USD</v>
      </c>
      <c r="K3352" s="158" t="str">
        <f t="shared" si="317"/>
        <v>AUD</v>
      </c>
      <c r="L3352" s="158" t="str">
        <f t="shared" si="314"/>
        <v>USDAUD45751</v>
      </c>
      <c r="M3352" s="160">
        <f t="shared" si="318"/>
        <v>45751</v>
      </c>
      <c r="N3352" s="158">
        <v>0.90440444966989242</v>
      </c>
      <c r="O3352" s="158">
        <v>1.8098000000000001</v>
      </c>
      <c r="P3352" s="161">
        <f t="shared" si="315"/>
        <v>1.6368</v>
      </c>
    </row>
    <row r="3353" spans="9:16" x14ac:dyDescent="0.2">
      <c r="I3353" s="158">
        <f t="shared" si="313"/>
        <v>8</v>
      </c>
      <c r="J3353" s="158" t="str">
        <f t="shared" si="316"/>
        <v>USD</v>
      </c>
      <c r="K3353" s="158" t="str">
        <f t="shared" si="317"/>
        <v>AUD</v>
      </c>
      <c r="L3353" s="158" t="str">
        <f t="shared" si="314"/>
        <v>USDAUD45752</v>
      </c>
      <c r="M3353" s="160">
        <f t="shared" si="318"/>
        <v>45752</v>
      </c>
      <c r="N3353" s="158">
        <v>0.90440444966989242</v>
      </c>
      <c r="O3353" s="158">
        <v>1.8098000000000001</v>
      </c>
      <c r="P3353" s="161">
        <f t="shared" si="315"/>
        <v>1.6368</v>
      </c>
    </row>
    <row r="3354" spans="9:16" x14ac:dyDescent="0.2">
      <c r="I3354" s="158">
        <f t="shared" si="313"/>
        <v>8</v>
      </c>
      <c r="J3354" s="158" t="str">
        <f t="shared" si="316"/>
        <v>USD</v>
      </c>
      <c r="K3354" s="158" t="str">
        <f t="shared" si="317"/>
        <v>AUD</v>
      </c>
      <c r="L3354" s="158" t="str">
        <f t="shared" si="314"/>
        <v>USDAUD45753</v>
      </c>
      <c r="M3354" s="160">
        <f t="shared" si="318"/>
        <v>45753</v>
      </c>
      <c r="N3354" s="158">
        <v>0.90440444966989242</v>
      </c>
      <c r="O3354" s="158">
        <v>1.8098000000000001</v>
      </c>
      <c r="P3354" s="161">
        <f t="shared" si="315"/>
        <v>1.6368</v>
      </c>
    </row>
    <row r="3355" spans="9:16" x14ac:dyDescent="0.2">
      <c r="I3355" s="158">
        <f t="shared" si="313"/>
        <v>8</v>
      </c>
      <c r="J3355" s="158" t="str">
        <f t="shared" si="316"/>
        <v>USD</v>
      </c>
      <c r="K3355" s="158" t="str">
        <f t="shared" si="317"/>
        <v>AUD</v>
      </c>
      <c r="L3355" s="158" t="str">
        <f t="shared" si="314"/>
        <v>USDAUD45754</v>
      </c>
      <c r="M3355" s="160">
        <f t="shared" si="318"/>
        <v>45754</v>
      </c>
      <c r="N3355" s="158">
        <v>0.91182638825567608</v>
      </c>
      <c r="O3355" s="158">
        <v>1.8173999999999999</v>
      </c>
      <c r="P3355" s="161">
        <f t="shared" si="315"/>
        <v>1.6572</v>
      </c>
    </row>
    <row r="3356" spans="9:16" x14ac:dyDescent="0.2">
      <c r="I3356" s="158">
        <f t="shared" si="313"/>
        <v>8</v>
      </c>
      <c r="J3356" s="158" t="str">
        <f t="shared" si="316"/>
        <v>USD</v>
      </c>
      <c r="K3356" s="158" t="str">
        <f t="shared" si="317"/>
        <v>AUD</v>
      </c>
      <c r="L3356" s="158" t="str">
        <f t="shared" si="314"/>
        <v>USDAUD45755</v>
      </c>
      <c r="M3356" s="160">
        <f t="shared" si="318"/>
        <v>45755</v>
      </c>
      <c r="N3356" s="158">
        <v>0.91324200913242015</v>
      </c>
      <c r="O3356" s="158">
        <v>1.8072999999999999</v>
      </c>
      <c r="P3356" s="161">
        <f t="shared" si="315"/>
        <v>1.6505000000000001</v>
      </c>
    </row>
    <row r="3357" spans="9:16" x14ac:dyDescent="0.2">
      <c r="I3357" s="158">
        <f t="shared" si="313"/>
        <v>8</v>
      </c>
      <c r="J3357" s="158" t="str">
        <f t="shared" si="316"/>
        <v>USD</v>
      </c>
      <c r="K3357" s="158" t="str">
        <f t="shared" si="317"/>
        <v>AUD</v>
      </c>
      <c r="L3357" s="158" t="str">
        <f t="shared" si="314"/>
        <v>USDAUD45756</v>
      </c>
      <c r="M3357" s="160">
        <f t="shared" si="318"/>
        <v>45756</v>
      </c>
      <c r="N3357" s="158">
        <v>0.90538705296514255</v>
      </c>
      <c r="O3357" s="158">
        <v>1.8391</v>
      </c>
      <c r="P3357" s="161">
        <f t="shared" si="315"/>
        <v>1.6651</v>
      </c>
    </row>
    <row r="3358" spans="9:16" x14ac:dyDescent="0.2">
      <c r="I3358" s="158">
        <f t="shared" si="313"/>
        <v>8</v>
      </c>
      <c r="J3358" s="158" t="str">
        <f t="shared" si="316"/>
        <v>USD</v>
      </c>
      <c r="K3358" s="158" t="str">
        <f t="shared" si="317"/>
        <v>AUD</v>
      </c>
      <c r="L3358" s="158" t="str">
        <f t="shared" si="314"/>
        <v>USDAUD45757</v>
      </c>
      <c r="M3358" s="160">
        <f t="shared" si="318"/>
        <v>45757</v>
      </c>
      <c r="N3358" s="158">
        <v>0.90236419418877456</v>
      </c>
      <c r="O3358" s="158">
        <v>1.7905</v>
      </c>
      <c r="P3358" s="161">
        <f t="shared" si="315"/>
        <v>1.6156999999999999</v>
      </c>
    </row>
    <row r="3359" spans="9:16" x14ac:dyDescent="0.2">
      <c r="I3359" s="158">
        <f t="shared" si="313"/>
        <v>8</v>
      </c>
      <c r="J3359" s="158" t="str">
        <f t="shared" si="316"/>
        <v>USD</v>
      </c>
      <c r="K3359" s="158" t="str">
        <f t="shared" si="317"/>
        <v>AUD</v>
      </c>
      <c r="L3359" s="158" t="str">
        <f t="shared" si="314"/>
        <v>USDAUD45758</v>
      </c>
      <c r="M3359" s="160">
        <f t="shared" si="318"/>
        <v>45758</v>
      </c>
      <c r="N3359" s="158">
        <v>0.88136788295434509</v>
      </c>
      <c r="O3359" s="158">
        <v>1.8201000000000001</v>
      </c>
      <c r="P3359" s="161">
        <f t="shared" si="315"/>
        <v>1.6042000000000001</v>
      </c>
    </row>
    <row r="3360" spans="9:16" x14ac:dyDescent="0.2">
      <c r="I3360" s="158">
        <f t="shared" si="313"/>
        <v>8</v>
      </c>
      <c r="J3360" s="158" t="str">
        <f t="shared" si="316"/>
        <v>USD</v>
      </c>
      <c r="K3360" s="158" t="str">
        <f t="shared" si="317"/>
        <v>AUD</v>
      </c>
      <c r="L3360" s="158" t="str">
        <f t="shared" si="314"/>
        <v>USDAUD45759</v>
      </c>
      <c r="M3360" s="160">
        <f t="shared" si="318"/>
        <v>45759</v>
      </c>
      <c r="N3360" s="158">
        <v>0.88136788295434509</v>
      </c>
      <c r="O3360" s="158">
        <v>1.8201000000000001</v>
      </c>
      <c r="P3360" s="161">
        <f t="shared" si="315"/>
        <v>1.6042000000000001</v>
      </c>
    </row>
    <row r="3361" spans="9:16" x14ac:dyDescent="0.2">
      <c r="I3361" s="158">
        <f t="shared" si="313"/>
        <v>8</v>
      </c>
      <c r="J3361" s="158" t="str">
        <f t="shared" si="316"/>
        <v>USD</v>
      </c>
      <c r="K3361" s="158" t="str">
        <f t="shared" si="317"/>
        <v>AUD</v>
      </c>
      <c r="L3361" s="158" t="str">
        <f t="shared" si="314"/>
        <v>USDAUD45760</v>
      </c>
      <c r="M3361" s="160">
        <f t="shared" si="318"/>
        <v>45760</v>
      </c>
      <c r="N3361" s="158">
        <v>0.88136788295434509</v>
      </c>
      <c r="O3361" s="158">
        <v>1.8201000000000001</v>
      </c>
      <c r="P3361" s="161">
        <f t="shared" si="315"/>
        <v>1.6042000000000001</v>
      </c>
    </row>
    <row r="3362" spans="9:16" x14ac:dyDescent="0.2">
      <c r="I3362" s="158">
        <f t="shared" si="313"/>
        <v>8</v>
      </c>
      <c r="J3362" s="158" t="str">
        <f t="shared" si="316"/>
        <v>USD</v>
      </c>
      <c r="K3362" s="158" t="str">
        <f t="shared" si="317"/>
        <v>AUD</v>
      </c>
      <c r="L3362" s="158" t="str">
        <f t="shared" si="314"/>
        <v>USDAUD45761</v>
      </c>
      <c r="M3362" s="160">
        <f t="shared" si="318"/>
        <v>45761</v>
      </c>
      <c r="N3362" s="158">
        <v>0.878966335589347</v>
      </c>
      <c r="O3362" s="158">
        <v>1.8033999999999999</v>
      </c>
      <c r="P3362" s="161">
        <f t="shared" si="315"/>
        <v>1.5851</v>
      </c>
    </row>
    <row r="3363" spans="9:16" x14ac:dyDescent="0.2">
      <c r="I3363" s="158">
        <f t="shared" si="313"/>
        <v>8</v>
      </c>
      <c r="J3363" s="158" t="str">
        <f t="shared" si="316"/>
        <v>USD</v>
      </c>
      <c r="K3363" s="158" t="str">
        <f t="shared" si="317"/>
        <v>AUD</v>
      </c>
      <c r="L3363" s="158" t="str">
        <f t="shared" si="314"/>
        <v>USDAUD45762</v>
      </c>
      <c r="M3363" s="160">
        <f t="shared" si="318"/>
        <v>45762</v>
      </c>
      <c r="N3363" s="158">
        <v>0.8830801836806782</v>
      </c>
      <c r="O3363" s="158">
        <v>1.7794000000000001</v>
      </c>
      <c r="P3363" s="161">
        <f t="shared" si="315"/>
        <v>1.5713999999999999</v>
      </c>
    </row>
    <row r="3364" spans="9:16" x14ac:dyDescent="0.2">
      <c r="I3364" s="158">
        <f t="shared" si="313"/>
        <v>8</v>
      </c>
      <c r="J3364" s="158" t="str">
        <f t="shared" si="316"/>
        <v>USD</v>
      </c>
      <c r="K3364" s="158" t="str">
        <f t="shared" si="317"/>
        <v>AUD</v>
      </c>
      <c r="L3364" s="158" t="str">
        <f t="shared" si="314"/>
        <v>USDAUD45763</v>
      </c>
      <c r="M3364" s="160">
        <f t="shared" si="318"/>
        <v>45763</v>
      </c>
      <c r="N3364" s="158">
        <v>0.8806693086745927</v>
      </c>
      <c r="O3364" s="158">
        <v>1.7816000000000001</v>
      </c>
      <c r="P3364" s="161">
        <f t="shared" si="315"/>
        <v>1.569</v>
      </c>
    </row>
    <row r="3365" spans="9:16" x14ac:dyDescent="0.2">
      <c r="I3365" s="158">
        <f t="shared" si="313"/>
        <v>8</v>
      </c>
      <c r="J3365" s="158" t="str">
        <f t="shared" si="316"/>
        <v>USD</v>
      </c>
      <c r="K3365" s="158" t="str">
        <f t="shared" si="317"/>
        <v>AUD</v>
      </c>
      <c r="L3365" s="158" t="str">
        <f t="shared" si="314"/>
        <v>USDAUD45764</v>
      </c>
      <c r="M3365" s="160">
        <f t="shared" si="318"/>
        <v>45764</v>
      </c>
      <c r="N3365" s="158">
        <v>0.88028169014084512</v>
      </c>
      <c r="O3365" s="158">
        <v>1.7845</v>
      </c>
      <c r="P3365" s="161">
        <f t="shared" si="315"/>
        <v>1.5709</v>
      </c>
    </row>
    <row r="3366" spans="9:16" x14ac:dyDescent="0.2">
      <c r="I3366" s="158">
        <f t="shared" si="313"/>
        <v>8</v>
      </c>
      <c r="J3366" s="158" t="str">
        <f t="shared" si="316"/>
        <v>USD</v>
      </c>
      <c r="K3366" s="158" t="str">
        <f t="shared" si="317"/>
        <v>AUD</v>
      </c>
      <c r="L3366" s="158" t="str">
        <f t="shared" si="314"/>
        <v>USDAUD45765</v>
      </c>
      <c r="M3366" s="160">
        <f t="shared" si="318"/>
        <v>45765</v>
      </c>
      <c r="N3366" s="158">
        <v>0.88028169014084512</v>
      </c>
      <c r="O3366" s="158">
        <v>1.7845</v>
      </c>
      <c r="P3366" s="161">
        <f t="shared" si="315"/>
        <v>1.5709</v>
      </c>
    </row>
    <row r="3367" spans="9:16" x14ac:dyDescent="0.2">
      <c r="I3367" s="158">
        <f t="shared" si="313"/>
        <v>8</v>
      </c>
      <c r="J3367" s="158" t="str">
        <f t="shared" si="316"/>
        <v>USD</v>
      </c>
      <c r="K3367" s="158" t="str">
        <f t="shared" si="317"/>
        <v>AUD</v>
      </c>
      <c r="L3367" s="158" t="str">
        <f t="shared" si="314"/>
        <v>USDAUD45766</v>
      </c>
      <c r="M3367" s="160">
        <f t="shared" si="318"/>
        <v>45766</v>
      </c>
      <c r="N3367" s="158">
        <v>0.88028169014084512</v>
      </c>
      <c r="O3367" s="158">
        <v>1.7845</v>
      </c>
      <c r="P3367" s="161">
        <f t="shared" si="315"/>
        <v>1.5709</v>
      </c>
    </row>
    <row r="3368" spans="9:16" x14ac:dyDescent="0.2">
      <c r="I3368" s="158">
        <f t="shared" si="313"/>
        <v>8</v>
      </c>
      <c r="J3368" s="158" t="str">
        <f t="shared" si="316"/>
        <v>USD</v>
      </c>
      <c r="K3368" s="158" t="str">
        <f t="shared" si="317"/>
        <v>AUD</v>
      </c>
      <c r="L3368" s="158" t="str">
        <f t="shared" si="314"/>
        <v>USDAUD45767</v>
      </c>
      <c r="M3368" s="160">
        <f t="shared" si="318"/>
        <v>45767</v>
      </c>
      <c r="N3368" s="158">
        <v>0.88028169014084512</v>
      </c>
      <c r="O3368" s="158">
        <v>1.7845</v>
      </c>
      <c r="P3368" s="161">
        <f t="shared" si="315"/>
        <v>1.5709</v>
      </c>
    </row>
    <row r="3369" spans="9:16" x14ac:dyDescent="0.2">
      <c r="I3369" s="158">
        <f t="shared" si="313"/>
        <v>8</v>
      </c>
      <c r="J3369" s="158" t="str">
        <f t="shared" si="316"/>
        <v>USD</v>
      </c>
      <c r="K3369" s="158" t="str">
        <f t="shared" si="317"/>
        <v>AUD</v>
      </c>
      <c r="L3369" s="158" t="str">
        <f t="shared" si="314"/>
        <v>USDAUD45768</v>
      </c>
      <c r="M3369" s="160">
        <f t="shared" si="318"/>
        <v>45768</v>
      </c>
      <c r="N3369" s="158">
        <v>0.88028169014084512</v>
      </c>
      <c r="O3369" s="158">
        <v>1.7845</v>
      </c>
      <c r="P3369" s="161">
        <f t="shared" si="315"/>
        <v>1.5709</v>
      </c>
    </row>
    <row r="3370" spans="9:16" x14ac:dyDescent="0.2">
      <c r="I3370" s="158">
        <f t="shared" ref="I3370:I3433" si="319">IF(M3369=$G$2,I3369+1,I3369)</f>
        <v>8</v>
      </c>
      <c r="J3370" s="158" t="str">
        <f t="shared" si="316"/>
        <v>USD</v>
      </c>
      <c r="K3370" s="158" t="str">
        <f t="shared" si="317"/>
        <v>AUD</v>
      </c>
      <c r="L3370" s="158" t="str">
        <f t="shared" si="314"/>
        <v>USDAUD45769</v>
      </c>
      <c r="M3370" s="160">
        <f t="shared" si="318"/>
        <v>45769</v>
      </c>
      <c r="N3370" s="158">
        <v>0.87138375740676199</v>
      </c>
      <c r="O3370" s="158">
        <v>1.7945</v>
      </c>
      <c r="P3370" s="161">
        <f t="shared" si="315"/>
        <v>1.5637000000000001</v>
      </c>
    </row>
    <row r="3371" spans="9:16" x14ac:dyDescent="0.2">
      <c r="I3371" s="158">
        <f t="shared" si="319"/>
        <v>8</v>
      </c>
      <c r="J3371" s="158" t="str">
        <f t="shared" si="316"/>
        <v>USD</v>
      </c>
      <c r="K3371" s="158" t="str">
        <f t="shared" si="317"/>
        <v>AUD</v>
      </c>
      <c r="L3371" s="158" t="str">
        <f t="shared" si="314"/>
        <v>USDAUD45770</v>
      </c>
      <c r="M3371" s="160">
        <f t="shared" si="318"/>
        <v>45770</v>
      </c>
      <c r="N3371" s="158">
        <v>0.8760402978537013</v>
      </c>
      <c r="O3371" s="158">
        <v>1.7814000000000001</v>
      </c>
      <c r="P3371" s="161">
        <f t="shared" si="315"/>
        <v>1.5606</v>
      </c>
    </row>
    <row r="3372" spans="9:16" x14ac:dyDescent="0.2">
      <c r="I3372" s="158">
        <f t="shared" si="319"/>
        <v>8</v>
      </c>
      <c r="J3372" s="158" t="str">
        <f t="shared" si="316"/>
        <v>USD</v>
      </c>
      <c r="K3372" s="158" t="str">
        <f t="shared" si="317"/>
        <v>AUD</v>
      </c>
      <c r="L3372" s="158" t="str">
        <f t="shared" si="314"/>
        <v>USDAUD45771</v>
      </c>
      <c r="M3372" s="160">
        <f t="shared" si="318"/>
        <v>45771</v>
      </c>
      <c r="N3372" s="158">
        <v>0.8790436005625879</v>
      </c>
      <c r="O3372" s="158">
        <v>1.7823</v>
      </c>
      <c r="P3372" s="161">
        <f t="shared" si="315"/>
        <v>1.5667</v>
      </c>
    </row>
    <row r="3373" spans="9:16" x14ac:dyDescent="0.2">
      <c r="I3373" s="158">
        <f t="shared" si="319"/>
        <v>8</v>
      </c>
      <c r="J3373" s="158" t="str">
        <f t="shared" si="316"/>
        <v>USD</v>
      </c>
      <c r="K3373" s="158" t="str">
        <f t="shared" si="317"/>
        <v>AUD</v>
      </c>
      <c r="L3373" s="158" t="str">
        <f t="shared" si="314"/>
        <v>USDAUD45772</v>
      </c>
      <c r="M3373" s="160">
        <f t="shared" si="318"/>
        <v>45772</v>
      </c>
      <c r="N3373" s="158">
        <v>0.88051422030465798</v>
      </c>
      <c r="O3373" s="158">
        <v>1.7797000000000001</v>
      </c>
      <c r="P3373" s="161">
        <f t="shared" si="315"/>
        <v>1.5670999999999999</v>
      </c>
    </row>
    <row r="3374" spans="9:16" x14ac:dyDescent="0.2">
      <c r="I3374" s="158">
        <f t="shared" si="319"/>
        <v>8</v>
      </c>
      <c r="J3374" s="158" t="str">
        <f t="shared" si="316"/>
        <v>USD</v>
      </c>
      <c r="K3374" s="158" t="str">
        <f t="shared" si="317"/>
        <v>AUD</v>
      </c>
      <c r="L3374" s="158" t="str">
        <f t="shared" si="314"/>
        <v>USDAUD45773</v>
      </c>
      <c r="M3374" s="160">
        <f t="shared" si="318"/>
        <v>45773</v>
      </c>
      <c r="N3374" s="158">
        <v>0.88051422030465798</v>
      </c>
      <c r="O3374" s="158">
        <v>1.7797000000000001</v>
      </c>
      <c r="P3374" s="161">
        <f t="shared" si="315"/>
        <v>1.5670999999999999</v>
      </c>
    </row>
    <row r="3375" spans="9:16" x14ac:dyDescent="0.2">
      <c r="I3375" s="158">
        <f t="shared" si="319"/>
        <v>8</v>
      </c>
      <c r="J3375" s="158" t="str">
        <f t="shared" si="316"/>
        <v>USD</v>
      </c>
      <c r="K3375" s="158" t="str">
        <f t="shared" si="317"/>
        <v>AUD</v>
      </c>
      <c r="L3375" s="158" t="str">
        <f t="shared" si="314"/>
        <v>USDAUD45774</v>
      </c>
      <c r="M3375" s="160">
        <f t="shared" si="318"/>
        <v>45774</v>
      </c>
      <c r="N3375" s="158">
        <v>0.88051422030465798</v>
      </c>
      <c r="O3375" s="158">
        <v>1.7797000000000001</v>
      </c>
      <c r="P3375" s="161">
        <f t="shared" si="315"/>
        <v>1.5670999999999999</v>
      </c>
    </row>
    <row r="3376" spans="9:16" x14ac:dyDescent="0.2">
      <c r="I3376" s="158">
        <f t="shared" si="319"/>
        <v>8</v>
      </c>
      <c r="J3376" s="158" t="str">
        <f t="shared" si="316"/>
        <v>USD</v>
      </c>
      <c r="K3376" s="158" t="str">
        <f t="shared" si="317"/>
        <v>AUD</v>
      </c>
      <c r="L3376" s="158" t="str">
        <f t="shared" si="314"/>
        <v>USDAUD45775</v>
      </c>
      <c r="M3376" s="160">
        <f t="shared" si="318"/>
        <v>45775</v>
      </c>
      <c r="N3376" s="158">
        <v>0.88043669660151447</v>
      </c>
      <c r="O3376" s="158">
        <v>1.7759</v>
      </c>
      <c r="P3376" s="161">
        <f t="shared" si="315"/>
        <v>1.5636000000000001</v>
      </c>
    </row>
    <row r="3377" spans="9:16" x14ac:dyDescent="0.2">
      <c r="I3377" s="158">
        <f t="shared" si="319"/>
        <v>8</v>
      </c>
      <c r="J3377" s="158" t="str">
        <f t="shared" si="316"/>
        <v>USD</v>
      </c>
      <c r="K3377" s="158" t="str">
        <f t="shared" si="317"/>
        <v>AUD</v>
      </c>
      <c r="L3377" s="158" t="str">
        <f t="shared" si="314"/>
        <v>USDAUD45776</v>
      </c>
      <c r="M3377" s="160">
        <f t="shared" si="318"/>
        <v>45776</v>
      </c>
      <c r="N3377" s="158">
        <v>0.8792754770069463</v>
      </c>
      <c r="O3377" s="158">
        <v>1.7754000000000001</v>
      </c>
      <c r="P3377" s="161">
        <f t="shared" si="315"/>
        <v>1.5610999999999999</v>
      </c>
    </row>
    <row r="3378" spans="9:16" x14ac:dyDescent="0.2">
      <c r="I3378" s="158">
        <f t="shared" si="319"/>
        <v>8</v>
      </c>
      <c r="J3378" s="158" t="str">
        <f t="shared" si="316"/>
        <v>USD</v>
      </c>
      <c r="K3378" s="158" t="str">
        <f t="shared" si="317"/>
        <v>AUD</v>
      </c>
      <c r="L3378" s="158" t="str">
        <f t="shared" si="314"/>
        <v>USDAUD45777</v>
      </c>
      <c r="M3378" s="160">
        <f t="shared" si="318"/>
        <v>45777</v>
      </c>
      <c r="N3378" s="158">
        <v>0.8792754770069463</v>
      </c>
      <c r="O3378" s="158">
        <v>1.7798</v>
      </c>
      <c r="P3378" s="161">
        <f t="shared" si="315"/>
        <v>1.5649</v>
      </c>
    </row>
    <row r="3379" spans="9:16" x14ac:dyDescent="0.2">
      <c r="I3379" s="158">
        <f t="shared" si="319"/>
        <v>8</v>
      </c>
      <c r="J3379" s="158" t="str">
        <f t="shared" si="316"/>
        <v>USD</v>
      </c>
      <c r="K3379" s="158" t="str">
        <f t="shared" si="317"/>
        <v>AUD</v>
      </c>
      <c r="L3379" s="158" t="str">
        <f t="shared" si="314"/>
        <v>USDAUD45778</v>
      </c>
      <c r="M3379" s="160">
        <f t="shared" si="318"/>
        <v>45778</v>
      </c>
      <c r="N3379" s="158">
        <v>0.8792754770069463</v>
      </c>
      <c r="O3379" s="158">
        <v>1.7798</v>
      </c>
      <c r="P3379" s="161">
        <f t="shared" si="315"/>
        <v>1.5649</v>
      </c>
    </row>
    <row r="3380" spans="9:16" x14ac:dyDescent="0.2">
      <c r="I3380" s="158">
        <f t="shared" si="319"/>
        <v>8</v>
      </c>
      <c r="J3380" s="158" t="str">
        <f t="shared" si="316"/>
        <v>USD</v>
      </c>
      <c r="K3380" s="158" t="str">
        <f t="shared" si="317"/>
        <v>AUD</v>
      </c>
      <c r="L3380" s="158" t="str">
        <f t="shared" si="314"/>
        <v>USDAUD45779</v>
      </c>
      <c r="M3380" s="160">
        <f t="shared" si="318"/>
        <v>45779</v>
      </c>
      <c r="N3380" s="158">
        <v>0.88160098739310577</v>
      </c>
      <c r="O3380" s="158">
        <v>1.762</v>
      </c>
      <c r="P3380" s="161">
        <f t="shared" si="315"/>
        <v>1.5533999999999999</v>
      </c>
    </row>
    <row r="3381" spans="9:16" x14ac:dyDescent="0.2">
      <c r="I3381" s="158">
        <f t="shared" si="319"/>
        <v>8</v>
      </c>
      <c r="J3381" s="158" t="str">
        <f t="shared" si="316"/>
        <v>USD</v>
      </c>
      <c r="K3381" s="158" t="str">
        <f t="shared" si="317"/>
        <v>AUD</v>
      </c>
      <c r="L3381" s="158" t="str">
        <f t="shared" si="314"/>
        <v>USDAUD45780</v>
      </c>
      <c r="M3381" s="160">
        <f t="shared" si="318"/>
        <v>45780</v>
      </c>
      <c r="N3381" s="158">
        <v>0.88160098739310577</v>
      </c>
      <c r="O3381" s="158">
        <v>1.762</v>
      </c>
      <c r="P3381" s="161">
        <f t="shared" si="315"/>
        <v>1.5533999999999999</v>
      </c>
    </row>
    <row r="3382" spans="9:16" x14ac:dyDescent="0.2">
      <c r="I3382" s="158">
        <f t="shared" si="319"/>
        <v>8</v>
      </c>
      <c r="J3382" s="158" t="str">
        <f t="shared" si="316"/>
        <v>USD</v>
      </c>
      <c r="K3382" s="158" t="str">
        <f t="shared" si="317"/>
        <v>AUD</v>
      </c>
      <c r="L3382" s="158" t="str">
        <f t="shared" si="314"/>
        <v>USDAUD45781</v>
      </c>
      <c r="M3382" s="160">
        <f t="shared" si="318"/>
        <v>45781</v>
      </c>
      <c r="N3382" s="158">
        <v>0.88160098739310577</v>
      </c>
      <c r="O3382" s="158">
        <v>1.762</v>
      </c>
      <c r="P3382" s="161">
        <f t="shared" si="315"/>
        <v>1.5533999999999999</v>
      </c>
    </row>
    <row r="3383" spans="9:16" x14ac:dyDescent="0.2">
      <c r="I3383" s="158">
        <f t="shared" si="319"/>
        <v>8</v>
      </c>
      <c r="J3383" s="158" t="str">
        <f t="shared" si="316"/>
        <v>USD</v>
      </c>
      <c r="K3383" s="158" t="str">
        <f t="shared" si="317"/>
        <v>AUD</v>
      </c>
      <c r="L3383" s="158" t="str">
        <f t="shared" si="314"/>
        <v>USDAUD45782</v>
      </c>
      <c r="M3383" s="160">
        <f t="shared" si="318"/>
        <v>45782</v>
      </c>
      <c r="N3383" s="158">
        <v>0.88160098739310577</v>
      </c>
      <c r="O3383" s="158">
        <v>1.7492000000000001</v>
      </c>
      <c r="P3383" s="161">
        <f t="shared" si="315"/>
        <v>1.5421</v>
      </c>
    </row>
    <row r="3384" spans="9:16" x14ac:dyDescent="0.2">
      <c r="I3384" s="158">
        <f t="shared" si="319"/>
        <v>8</v>
      </c>
      <c r="J3384" s="158" t="str">
        <f t="shared" si="316"/>
        <v>USD</v>
      </c>
      <c r="K3384" s="158" t="str">
        <f t="shared" si="317"/>
        <v>AUD</v>
      </c>
      <c r="L3384" s="158" t="str">
        <f t="shared" si="314"/>
        <v>USDAUD45783</v>
      </c>
      <c r="M3384" s="160">
        <f t="shared" si="318"/>
        <v>45783</v>
      </c>
      <c r="N3384" s="158">
        <v>0.88300220750551872</v>
      </c>
      <c r="O3384" s="158">
        <v>1.7522</v>
      </c>
      <c r="P3384" s="161">
        <f t="shared" si="315"/>
        <v>1.5471999999999999</v>
      </c>
    </row>
    <row r="3385" spans="9:16" x14ac:dyDescent="0.2">
      <c r="I3385" s="158">
        <f t="shared" si="319"/>
        <v>8</v>
      </c>
      <c r="J3385" s="158" t="str">
        <f t="shared" si="316"/>
        <v>USD</v>
      </c>
      <c r="K3385" s="158" t="str">
        <f t="shared" si="317"/>
        <v>AUD</v>
      </c>
      <c r="L3385" s="158" t="str">
        <f t="shared" si="314"/>
        <v>USDAUD45784</v>
      </c>
      <c r="M3385" s="160">
        <f t="shared" si="318"/>
        <v>45784</v>
      </c>
      <c r="N3385" s="158">
        <v>0.88028169014084512</v>
      </c>
      <c r="O3385" s="158">
        <v>1.7553000000000001</v>
      </c>
      <c r="P3385" s="161">
        <f t="shared" si="315"/>
        <v>1.5451999999999999</v>
      </c>
    </row>
    <row r="3386" spans="9:16" x14ac:dyDescent="0.2">
      <c r="I3386" s="158">
        <f t="shared" si="319"/>
        <v>8</v>
      </c>
      <c r="J3386" s="158" t="str">
        <f t="shared" si="316"/>
        <v>USD</v>
      </c>
      <c r="K3386" s="158" t="str">
        <f t="shared" si="317"/>
        <v>AUD</v>
      </c>
      <c r="L3386" s="158" t="str">
        <f t="shared" si="314"/>
        <v>USDAUD45785</v>
      </c>
      <c r="M3386" s="160">
        <f t="shared" si="318"/>
        <v>45785</v>
      </c>
      <c r="N3386" s="158">
        <v>0.88519075860848018</v>
      </c>
      <c r="O3386" s="158">
        <v>1.7605</v>
      </c>
      <c r="P3386" s="161">
        <f t="shared" si="315"/>
        <v>1.5584</v>
      </c>
    </row>
    <row r="3387" spans="9:16" x14ac:dyDescent="0.2">
      <c r="I3387" s="158">
        <f t="shared" si="319"/>
        <v>8</v>
      </c>
      <c r="J3387" s="158" t="str">
        <f t="shared" si="316"/>
        <v>USD</v>
      </c>
      <c r="K3387" s="158" t="str">
        <f t="shared" si="317"/>
        <v>AUD</v>
      </c>
      <c r="L3387" s="158" t="str">
        <f t="shared" si="314"/>
        <v>USDAUD45786</v>
      </c>
      <c r="M3387" s="160">
        <f t="shared" si="318"/>
        <v>45786</v>
      </c>
      <c r="N3387" s="158">
        <v>0.88873089228581592</v>
      </c>
      <c r="O3387" s="158">
        <v>1.7572000000000001</v>
      </c>
      <c r="P3387" s="161">
        <f t="shared" si="315"/>
        <v>1.5617000000000001</v>
      </c>
    </row>
    <row r="3388" spans="9:16" x14ac:dyDescent="0.2">
      <c r="I3388" s="158">
        <f t="shared" si="319"/>
        <v>8</v>
      </c>
      <c r="J3388" s="158" t="str">
        <f t="shared" si="316"/>
        <v>USD</v>
      </c>
      <c r="K3388" s="158" t="str">
        <f t="shared" si="317"/>
        <v>AUD</v>
      </c>
      <c r="L3388" s="158" t="str">
        <f t="shared" si="314"/>
        <v>USDAUD45787</v>
      </c>
      <c r="M3388" s="160">
        <f t="shared" si="318"/>
        <v>45787</v>
      </c>
      <c r="N3388" s="158">
        <v>0.88873089228581592</v>
      </c>
      <c r="O3388" s="158">
        <v>1.7572000000000001</v>
      </c>
      <c r="P3388" s="161">
        <f t="shared" si="315"/>
        <v>1.5617000000000001</v>
      </c>
    </row>
    <row r="3389" spans="9:16" x14ac:dyDescent="0.2">
      <c r="I3389" s="158">
        <f t="shared" si="319"/>
        <v>8</v>
      </c>
      <c r="J3389" s="158" t="str">
        <f t="shared" si="316"/>
        <v>USD</v>
      </c>
      <c r="K3389" s="158" t="str">
        <f t="shared" si="317"/>
        <v>AUD</v>
      </c>
      <c r="L3389" s="158" t="str">
        <f t="shared" si="314"/>
        <v>USDAUD45788</v>
      </c>
      <c r="M3389" s="160">
        <f t="shared" si="318"/>
        <v>45788</v>
      </c>
      <c r="N3389" s="158">
        <v>0.88873089228581592</v>
      </c>
      <c r="O3389" s="158">
        <v>1.7572000000000001</v>
      </c>
      <c r="P3389" s="161">
        <f t="shared" si="315"/>
        <v>1.5617000000000001</v>
      </c>
    </row>
    <row r="3390" spans="9:16" x14ac:dyDescent="0.2">
      <c r="I3390" s="158">
        <f t="shared" si="319"/>
        <v>8</v>
      </c>
      <c r="J3390" s="158" t="str">
        <f t="shared" si="316"/>
        <v>USD</v>
      </c>
      <c r="K3390" s="158" t="str">
        <f t="shared" si="317"/>
        <v>AUD</v>
      </c>
      <c r="L3390" s="158" t="str">
        <f t="shared" si="314"/>
        <v>USDAUD45789</v>
      </c>
      <c r="M3390" s="160">
        <f t="shared" si="318"/>
        <v>45789</v>
      </c>
      <c r="N3390" s="158">
        <v>0.90041419052764271</v>
      </c>
      <c r="O3390" s="158">
        <v>1.7383999999999999</v>
      </c>
      <c r="P3390" s="161">
        <f t="shared" si="315"/>
        <v>1.5652999999999999</v>
      </c>
    </row>
    <row r="3391" spans="9:16" x14ac:dyDescent="0.2">
      <c r="I3391" s="158">
        <f t="shared" si="319"/>
        <v>8</v>
      </c>
      <c r="J3391" s="158" t="str">
        <f t="shared" si="316"/>
        <v>USD</v>
      </c>
      <c r="K3391" s="158" t="str">
        <f t="shared" si="317"/>
        <v>AUD</v>
      </c>
      <c r="L3391" s="158" t="str">
        <f t="shared" si="314"/>
        <v>USDAUD45790</v>
      </c>
      <c r="M3391" s="160">
        <f t="shared" si="318"/>
        <v>45790</v>
      </c>
      <c r="N3391" s="158">
        <v>0.89992800575953924</v>
      </c>
      <c r="O3391" s="158">
        <v>1.7341</v>
      </c>
      <c r="P3391" s="161">
        <f t="shared" si="315"/>
        <v>1.5606</v>
      </c>
    </row>
    <row r="3392" spans="9:16" x14ac:dyDescent="0.2">
      <c r="I3392" s="158">
        <f t="shared" si="319"/>
        <v>8</v>
      </c>
      <c r="J3392" s="158" t="str">
        <f t="shared" si="316"/>
        <v>USD</v>
      </c>
      <c r="K3392" s="158" t="str">
        <f t="shared" si="317"/>
        <v>AUD</v>
      </c>
      <c r="L3392" s="158" t="str">
        <f t="shared" si="314"/>
        <v>USDAUD45791</v>
      </c>
      <c r="M3392" s="160">
        <f t="shared" si="318"/>
        <v>45791</v>
      </c>
      <c r="N3392" s="158">
        <v>0.89174246477617269</v>
      </c>
      <c r="O3392" s="158">
        <v>1.734</v>
      </c>
      <c r="P3392" s="161">
        <f t="shared" si="315"/>
        <v>1.5463</v>
      </c>
    </row>
    <row r="3393" spans="9:16" x14ac:dyDescent="0.2">
      <c r="I3393" s="158">
        <f t="shared" si="319"/>
        <v>8</v>
      </c>
      <c r="J3393" s="158" t="str">
        <f t="shared" si="316"/>
        <v>USD</v>
      </c>
      <c r="K3393" s="158" t="str">
        <f t="shared" si="317"/>
        <v>AUD</v>
      </c>
      <c r="L3393" s="158" t="str">
        <f t="shared" si="314"/>
        <v>USDAUD45792</v>
      </c>
      <c r="M3393" s="160">
        <f t="shared" si="318"/>
        <v>45792</v>
      </c>
      <c r="N3393" s="158">
        <v>0.89405453732677687</v>
      </c>
      <c r="O3393" s="158">
        <v>1.7457</v>
      </c>
      <c r="P3393" s="161">
        <f t="shared" si="315"/>
        <v>1.5608</v>
      </c>
    </row>
    <row r="3394" spans="9:16" x14ac:dyDescent="0.2">
      <c r="I3394" s="158">
        <f t="shared" si="319"/>
        <v>8</v>
      </c>
      <c r="J3394" s="158" t="str">
        <f t="shared" si="316"/>
        <v>USD</v>
      </c>
      <c r="K3394" s="158" t="str">
        <f t="shared" si="317"/>
        <v>AUD</v>
      </c>
      <c r="L3394" s="158" t="str">
        <f t="shared" si="314"/>
        <v>USDAUD45793</v>
      </c>
      <c r="M3394" s="160">
        <f t="shared" si="318"/>
        <v>45793</v>
      </c>
      <c r="N3394" s="158">
        <v>0.89333571556190816</v>
      </c>
      <c r="O3394" s="158">
        <v>1.7458</v>
      </c>
      <c r="P3394" s="161">
        <f t="shared" si="315"/>
        <v>1.5596000000000001</v>
      </c>
    </row>
    <row r="3395" spans="9:16" x14ac:dyDescent="0.2">
      <c r="I3395" s="158">
        <f t="shared" si="319"/>
        <v>8</v>
      </c>
      <c r="J3395" s="158" t="str">
        <f t="shared" si="316"/>
        <v>USD</v>
      </c>
      <c r="K3395" s="158" t="str">
        <f t="shared" si="317"/>
        <v>AUD</v>
      </c>
      <c r="L3395" s="158" t="str">
        <f t="shared" ref="L3395:L3458" si="320">J3395&amp;K3395&amp;M3395</f>
        <v>USDAUD45794</v>
      </c>
      <c r="M3395" s="160">
        <f t="shared" si="318"/>
        <v>45794</v>
      </c>
      <c r="N3395" s="158">
        <v>0.89333571556190816</v>
      </c>
      <c r="O3395" s="158">
        <v>1.7458</v>
      </c>
      <c r="P3395" s="161">
        <f t="shared" ref="P3395:P3458" si="321">ROUND(N3395*O3395,4)</f>
        <v>1.5596000000000001</v>
      </c>
    </row>
    <row r="3396" spans="9:16" x14ac:dyDescent="0.2">
      <c r="I3396" s="158">
        <f t="shared" si="319"/>
        <v>8</v>
      </c>
      <c r="J3396" s="158" t="str">
        <f t="shared" ref="J3396:J3459" si="322">VLOOKUP($I3396,$A:$C,2,FALSE)</f>
        <v>USD</v>
      </c>
      <c r="K3396" s="158" t="str">
        <f t="shared" ref="K3396:K3459" si="323">VLOOKUP($I3396,$A:$C,3,FALSE)</f>
        <v>AUD</v>
      </c>
      <c r="L3396" s="158" t="str">
        <f t="shared" si="320"/>
        <v>USDAUD45795</v>
      </c>
      <c r="M3396" s="160">
        <f t="shared" ref="M3396:M3459" si="324">IF(I3396=I3395,M3395+1,$G$1)</f>
        <v>45795</v>
      </c>
      <c r="N3396" s="158">
        <v>0.89333571556190816</v>
      </c>
      <c r="O3396" s="158">
        <v>1.7458</v>
      </c>
      <c r="P3396" s="161">
        <f t="shared" si="321"/>
        <v>1.5596000000000001</v>
      </c>
    </row>
    <row r="3397" spans="9:16" x14ac:dyDescent="0.2">
      <c r="I3397" s="158">
        <f t="shared" si="319"/>
        <v>8</v>
      </c>
      <c r="J3397" s="158" t="str">
        <f t="shared" si="322"/>
        <v>USD</v>
      </c>
      <c r="K3397" s="158" t="str">
        <f t="shared" si="323"/>
        <v>AUD</v>
      </c>
      <c r="L3397" s="158" t="str">
        <f t="shared" si="320"/>
        <v>USDAUD45796</v>
      </c>
      <c r="M3397" s="160">
        <f t="shared" si="324"/>
        <v>45796</v>
      </c>
      <c r="N3397" s="158">
        <v>0.88794175102113293</v>
      </c>
      <c r="O3397" s="158">
        <v>1.7471000000000001</v>
      </c>
      <c r="P3397" s="161">
        <f t="shared" si="321"/>
        <v>1.5512999999999999</v>
      </c>
    </row>
    <row r="3398" spans="9:16" x14ac:dyDescent="0.2">
      <c r="I3398" s="158">
        <f t="shared" si="319"/>
        <v>8</v>
      </c>
      <c r="J3398" s="158" t="str">
        <f t="shared" si="322"/>
        <v>USD</v>
      </c>
      <c r="K3398" s="158" t="str">
        <f t="shared" si="323"/>
        <v>AUD</v>
      </c>
      <c r="L3398" s="158" t="str">
        <f t="shared" si="320"/>
        <v>USDAUD45797</v>
      </c>
      <c r="M3398" s="160">
        <f t="shared" si="324"/>
        <v>45797</v>
      </c>
      <c r="N3398" s="158">
        <v>0.88960056934436427</v>
      </c>
      <c r="O3398" s="158">
        <v>1.7538</v>
      </c>
      <c r="P3398" s="161">
        <f t="shared" si="321"/>
        <v>1.5602</v>
      </c>
    </row>
    <row r="3399" spans="9:16" x14ac:dyDescent="0.2">
      <c r="I3399" s="158">
        <f t="shared" si="319"/>
        <v>8</v>
      </c>
      <c r="J3399" s="158" t="str">
        <f t="shared" si="322"/>
        <v>USD</v>
      </c>
      <c r="K3399" s="158" t="str">
        <f t="shared" si="323"/>
        <v>AUD</v>
      </c>
      <c r="L3399" s="158" t="str">
        <f t="shared" si="320"/>
        <v>USDAUD45798</v>
      </c>
      <c r="M3399" s="160">
        <f t="shared" si="324"/>
        <v>45798</v>
      </c>
      <c r="N3399" s="158">
        <v>0.88331419485911133</v>
      </c>
      <c r="O3399" s="158">
        <v>1.7568999999999999</v>
      </c>
      <c r="P3399" s="161">
        <f t="shared" si="321"/>
        <v>1.5519000000000001</v>
      </c>
    </row>
    <row r="3400" spans="9:16" x14ac:dyDescent="0.2">
      <c r="I3400" s="158">
        <f t="shared" si="319"/>
        <v>8</v>
      </c>
      <c r="J3400" s="158" t="str">
        <f t="shared" si="322"/>
        <v>USD</v>
      </c>
      <c r="K3400" s="158" t="str">
        <f t="shared" si="323"/>
        <v>AUD</v>
      </c>
      <c r="L3400" s="158" t="str">
        <f t="shared" si="320"/>
        <v>USDAUD45799</v>
      </c>
      <c r="M3400" s="160">
        <f t="shared" si="324"/>
        <v>45799</v>
      </c>
      <c r="N3400" s="158">
        <v>0.88425148112123086</v>
      </c>
      <c r="O3400" s="158">
        <v>1.7607999999999999</v>
      </c>
      <c r="P3400" s="161">
        <f t="shared" si="321"/>
        <v>1.5569999999999999</v>
      </c>
    </row>
    <row r="3401" spans="9:16" x14ac:dyDescent="0.2">
      <c r="I3401" s="158">
        <f t="shared" si="319"/>
        <v>8</v>
      </c>
      <c r="J3401" s="158" t="str">
        <f t="shared" si="322"/>
        <v>USD</v>
      </c>
      <c r="K3401" s="158" t="str">
        <f t="shared" si="323"/>
        <v>AUD</v>
      </c>
      <c r="L3401" s="158" t="str">
        <f t="shared" si="320"/>
        <v>USDAUD45800</v>
      </c>
      <c r="M3401" s="160">
        <f t="shared" si="324"/>
        <v>45800</v>
      </c>
      <c r="N3401" s="158">
        <v>0.88487744447394023</v>
      </c>
      <c r="O3401" s="158">
        <v>1.7568999999999999</v>
      </c>
      <c r="P3401" s="161">
        <f t="shared" si="321"/>
        <v>1.5546</v>
      </c>
    </row>
    <row r="3402" spans="9:16" x14ac:dyDescent="0.2">
      <c r="I3402" s="158">
        <f t="shared" si="319"/>
        <v>8</v>
      </c>
      <c r="J3402" s="158" t="str">
        <f t="shared" si="322"/>
        <v>USD</v>
      </c>
      <c r="K3402" s="158" t="str">
        <f t="shared" si="323"/>
        <v>AUD</v>
      </c>
      <c r="L3402" s="158" t="str">
        <f t="shared" si="320"/>
        <v>USDAUD45801</v>
      </c>
      <c r="M3402" s="160">
        <f t="shared" si="324"/>
        <v>45801</v>
      </c>
      <c r="N3402" s="158">
        <v>0.88487744447394023</v>
      </c>
      <c r="O3402" s="158">
        <v>1.7568999999999999</v>
      </c>
      <c r="P3402" s="161">
        <f t="shared" si="321"/>
        <v>1.5546</v>
      </c>
    </row>
    <row r="3403" spans="9:16" x14ac:dyDescent="0.2">
      <c r="I3403" s="158">
        <f t="shared" si="319"/>
        <v>8</v>
      </c>
      <c r="J3403" s="158" t="str">
        <f t="shared" si="322"/>
        <v>USD</v>
      </c>
      <c r="K3403" s="158" t="str">
        <f t="shared" si="323"/>
        <v>AUD</v>
      </c>
      <c r="L3403" s="158" t="str">
        <f t="shared" si="320"/>
        <v>USDAUD45802</v>
      </c>
      <c r="M3403" s="160">
        <f t="shared" si="324"/>
        <v>45802</v>
      </c>
      <c r="N3403" s="158">
        <v>0.88487744447394023</v>
      </c>
      <c r="O3403" s="158">
        <v>1.7568999999999999</v>
      </c>
      <c r="P3403" s="161">
        <f t="shared" si="321"/>
        <v>1.5546</v>
      </c>
    </row>
    <row r="3404" spans="9:16" x14ac:dyDescent="0.2">
      <c r="I3404" s="158">
        <f t="shared" si="319"/>
        <v>8</v>
      </c>
      <c r="J3404" s="158" t="str">
        <f t="shared" si="322"/>
        <v>USD</v>
      </c>
      <c r="K3404" s="158" t="str">
        <f t="shared" si="323"/>
        <v>AUD</v>
      </c>
      <c r="L3404" s="158" t="str">
        <f t="shared" si="320"/>
        <v>USDAUD45803</v>
      </c>
      <c r="M3404" s="160">
        <f t="shared" si="324"/>
        <v>45803</v>
      </c>
      <c r="N3404" s="158">
        <v>0.87865741147526588</v>
      </c>
      <c r="O3404" s="158">
        <v>1.7487999999999999</v>
      </c>
      <c r="P3404" s="161">
        <f t="shared" si="321"/>
        <v>1.5366</v>
      </c>
    </row>
    <row r="3405" spans="9:16" x14ac:dyDescent="0.2">
      <c r="I3405" s="158">
        <f t="shared" si="319"/>
        <v>8</v>
      </c>
      <c r="J3405" s="158" t="str">
        <f t="shared" si="322"/>
        <v>USD</v>
      </c>
      <c r="K3405" s="158" t="str">
        <f t="shared" si="323"/>
        <v>AUD</v>
      </c>
      <c r="L3405" s="158" t="str">
        <f t="shared" si="320"/>
        <v>USDAUD45804</v>
      </c>
      <c r="M3405" s="160">
        <f t="shared" si="324"/>
        <v>45804</v>
      </c>
      <c r="N3405" s="158">
        <v>0.88059175766114839</v>
      </c>
      <c r="O3405" s="158">
        <v>1.7624</v>
      </c>
      <c r="P3405" s="161">
        <f t="shared" si="321"/>
        <v>1.552</v>
      </c>
    </row>
    <row r="3406" spans="9:16" x14ac:dyDescent="0.2">
      <c r="I3406" s="158">
        <f t="shared" si="319"/>
        <v>8</v>
      </c>
      <c r="J3406" s="158" t="str">
        <f t="shared" si="322"/>
        <v>USD</v>
      </c>
      <c r="K3406" s="158" t="str">
        <f t="shared" si="323"/>
        <v>AUD</v>
      </c>
      <c r="L3406" s="158" t="str">
        <f t="shared" si="320"/>
        <v>USDAUD45805</v>
      </c>
      <c r="M3406" s="160">
        <f t="shared" si="324"/>
        <v>45805</v>
      </c>
      <c r="N3406" s="158">
        <v>0.8836264027569144</v>
      </c>
      <c r="O3406" s="158">
        <v>1.758</v>
      </c>
      <c r="P3406" s="161">
        <f t="shared" si="321"/>
        <v>1.5533999999999999</v>
      </c>
    </row>
    <row r="3407" spans="9:16" x14ac:dyDescent="0.2">
      <c r="I3407" s="158">
        <f t="shared" si="319"/>
        <v>8</v>
      </c>
      <c r="J3407" s="158" t="str">
        <f t="shared" si="322"/>
        <v>USD</v>
      </c>
      <c r="K3407" s="158" t="str">
        <f t="shared" si="323"/>
        <v>AUD</v>
      </c>
      <c r="L3407" s="158" t="str">
        <f t="shared" si="320"/>
        <v>USDAUD45806</v>
      </c>
      <c r="M3407" s="160">
        <f t="shared" si="324"/>
        <v>45806</v>
      </c>
      <c r="N3407" s="158">
        <v>0.88644623703572367</v>
      </c>
      <c r="O3407" s="158">
        <v>1.7513000000000001</v>
      </c>
      <c r="P3407" s="161">
        <f t="shared" si="321"/>
        <v>1.5524</v>
      </c>
    </row>
    <row r="3408" spans="9:16" x14ac:dyDescent="0.2">
      <c r="I3408" s="158">
        <f t="shared" si="319"/>
        <v>8</v>
      </c>
      <c r="J3408" s="158" t="str">
        <f t="shared" si="322"/>
        <v>USD</v>
      </c>
      <c r="K3408" s="158" t="str">
        <f t="shared" si="323"/>
        <v>AUD</v>
      </c>
      <c r="L3408" s="158" t="str">
        <f t="shared" si="320"/>
        <v>USDAUD45807</v>
      </c>
      <c r="M3408" s="160">
        <f t="shared" si="324"/>
        <v>45807</v>
      </c>
      <c r="N3408" s="158">
        <v>0.8819119851838787</v>
      </c>
      <c r="O3408" s="158">
        <v>1.7646999999999999</v>
      </c>
      <c r="P3408" s="161">
        <f t="shared" si="321"/>
        <v>1.5563</v>
      </c>
    </row>
    <row r="3409" spans="9:16" x14ac:dyDescent="0.2">
      <c r="I3409" s="158">
        <f t="shared" si="319"/>
        <v>8</v>
      </c>
      <c r="J3409" s="158" t="str">
        <f t="shared" si="322"/>
        <v>USD</v>
      </c>
      <c r="K3409" s="158" t="str">
        <f t="shared" si="323"/>
        <v>AUD</v>
      </c>
      <c r="L3409" s="158" t="str">
        <f t="shared" si="320"/>
        <v>USDAUD45808</v>
      </c>
      <c r="M3409" s="160">
        <f t="shared" si="324"/>
        <v>45808</v>
      </c>
      <c r="N3409" s="158">
        <v>0.8819119851838787</v>
      </c>
      <c r="O3409" s="158">
        <v>1.7646999999999999</v>
      </c>
      <c r="P3409" s="161">
        <f t="shared" si="321"/>
        <v>1.5563</v>
      </c>
    </row>
    <row r="3410" spans="9:16" x14ac:dyDescent="0.2">
      <c r="I3410" s="158">
        <f t="shared" si="319"/>
        <v>9</v>
      </c>
      <c r="J3410" s="158" t="str">
        <f t="shared" si="322"/>
        <v>USD</v>
      </c>
      <c r="K3410" s="158" t="str">
        <f t="shared" si="323"/>
        <v>NZD</v>
      </c>
      <c r="L3410" s="158" t="str">
        <f t="shared" si="320"/>
        <v>USDNZD45383</v>
      </c>
      <c r="M3410" s="160">
        <f t="shared" si="324"/>
        <v>45383</v>
      </c>
      <c r="N3410" s="158">
        <v>0.92498381278327635</v>
      </c>
      <c r="O3410" s="158">
        <v>1.8091999999999999</v>
      </c>
      <c r="P3410" s="161">
        <f t="shared" si="321"/>
        <v>1.6735</v>
      </c>
    </row>
    <row r="3411" spans="9:16" x14ac:dyDescent="0.2">
      <c r="I3411" s="158">
        <f t="shared" si="319"/>
        <v>9</v>
      </c>
      <c r="J3411" s="158" t="str">
        <f t="shared" si="322"/>
        <v>USD</v>
      </c>
      <c r="K3411" s="158" t="str">
        <f t="shared" si="323"/>
        <v>NZD</v>
      </c>
      <c r="L3411" s="158" t="str">
        <f t="shared" si="320"/>
        <v>USDNZD45384</v>
      </c>
      <c r="M3411" s="160">
        <f t="shared" si="324"/>
        <v>45384</v>
      </c>
      <c r="N3411" s="158">
        <v>0.9303190994511118</v>
      </c>
      <c r="O3411" s="158">
        <v>1.804</v>
      </c>
      <c r="P3411" s="161">
        <f t="shared" si="321"/>
        <v>1.6782999999999999</v>
      </c>
    </row>
    <row r="3412" spans="9:16" x14ac:dyDescent="0.2">
      <c r="I3412" s="158">
        <f t="shared" si="319"/>
        <v>9</v>
      </c>
      <c r="J3412" s="158" t="str">
        <f t="shared" si="322"/>
        <v>USD</v>
      </c>
      <c r="K3412" s="158" t="str">
        <f t="shared" si="323"/>
        <v>NZD</v>
      </c>
      <c r="L3412" s="158" t="str">
        <f t="shared" si="320"/>
        <v>USDNZD45385</v>
      </c>
      <c r="M3412" s="160">
        <f t="shared" si="324"/>
        <v>45385</v>
      </c>
      <c r="N3412" s="158">
        <v>0.92738569971251039</v>
      </c>
      <c r="O3412" s="158">
        <v>1.8053999999999999</v>
      </c>
      <c r="P3412" s="161">
        <f t="shared" si="321"/>
        <v>1.6742999999999999</v>
      </c>
    </row>
    <row r="3413" spans="9:16" x14ac:dyDescent="0.2">
      <c r="I3413" s="158">
        <f t="shared" si="319"/>
        <v>9</v>
      </c>
      <c r="J3413" s="158" t="str">
        <f t="shared" si="322"/>
        <v>USD</v>
      </c>
      <c r="K3413" s="158" t="str">
        <f t="shared" si="323"/>
        <v>NZD</v>
      </c>
      <c r="L3413" s="158" t="str">
        <f t="shared" si="320"/>
        <v>USDNZD45386</v>
      </c>
      <c r="M3413" s="160">
        <f t="shared" si="324"/>
        <v>45386</v>
      </c>
      <c r="N3413" s="158">
        <v>0.92148912642830816</v>
      </c>
      <c r="O3413" s="158">
        <v>1.7998000000000001</v>
      </c>
      <c r="P3413" s="161">
        <f t="shared" si="321"/>
        <v>1.6585000000000001</v>
      </c>
    </row>
    <row r="3414" spans="9:16" x14ac:dyDescent="0.2">
      <c r="I3414" s="158">
        <f t="shared" si="319"/>
        <v>9</v>
      </c>
      <c r="J3414" s="158" t="str">
        <f t="shared" si="322"/>
        <v>USD</v>
      </c>
      <c r="K3414" s="158" t="str">
        <f t="shared" si="323"/>
        <v>NZD</v>
      </c>
      <c r="L3414" s="158" t="str">
        <f t="shared" si="320"/>
        <v>USDNZD45387</v>
      </c>
      <c r="M3414" s="160">
        <f t="shared" si="324"/>
        <v>45387</v>
      </c>
      <c r="N3414" s="158">
        <v>0.92242413061525685</v>
      </c>
      <c r="O3414" s="158">
        <v>1.8001</v>
      </c>
      <c r="P3414" s="161">
        <f t="shared" si="321"/>
        <v>1.6605000000000001</v>
      </c>
    </row>
    <row r="3415" spans="9:16" x14ac:dyDescent="0.2">
      <c r="I3415" s="158">
        <f t="shared" si="319"/>
        <v>9</v>
      </c>
      <c r="J3415" s="158" t="str">
        <f t="shared" si="322"/>
        <v>USD</v>
      </c>
      <c r="K3415" s="158" t="str">
        <f t="shared" si="323"/>
        <v>NZD</v>
      </c>
      <c r="L3415" s="158" t="str">
        <f t="shared" si="320"/>
        <v>USDNZD45388</v>
      </c>
      <c r="M3415" s="160">
        <f t="shared" si="324"/>
        <v>45388</v>
      </c>
      <c r="N3415" s="158">
        <v>0.92242413061525685</v>
      </c>
      <c r="O3415" s="158">
        <v>1.8001</v>
      </c>
      <c r="P3415" s="161">
        <f t="shared" si="321"/>
        <v>1.6605000000000001</v>
      </c>
    </row>
    <row r="3416" spans="9:16" x14ac:dyDescent="0.2">
      <c r="I3416" s="158">
        <f t="shared" si="319"/>
        <v>9</v>
      </c>
      <c r="J3416" s="158" t="str">
        <f t="shared" si="322"/>
        <v>USD</v>
      </c>
      <c r="K3416" s="158" t="str">
        <f t="shared" si="323"/>
        <v>NZD</v>
      </c>
      <c r="L3416" s="158" t="str">
        <f t="shared" si="320"/>
        <v>USDNZD45389</v>
      </c>
      <c r="M3416" s="160">
        <f t="shared" si="324"/>
        <v>45389</v>
      </c>
      <c r="N3416" s="158">
        <v>0.92242413061525685</v>
      </c>
      <c r="O3416" s="158">
        <v>1.8001</v>
      </c>
      <c r="P3416" s="161">
        <f t="shared" si="321"/>
        <v>1.6605000000000001</v>
      </c>
    </row>
    <row r="3417" spans="9:16" x14ac:dyDescent="0.2">
      <c r="I3417" s="158">
        <f t="shared" si="319"/>
        <v>9</v>
      </c>
      <c r="J3417" s="158" t="str">
        <f t="shared" si="322"/>
        <v>USD</v>
      </c>
      <c r="K3417" s="158" t="str">
        <f t="shared" si="323"/>
        <v>NZD</v>
      </c>
      <c r="L3417" s="158" t="str">
        <f t="shared" si="320"/>
        <v>USDNZD45390</v>
      </c>
      <c r="M3417" s="160">
        <f t="shared" si="324"/>
        <v>45390</v>
      </c>
      <c r="N3417" s="158">
        <v>0.92395823708768365</v>
      </c>
      <c r="O3417" s="158">
        <v>1.7984</v>
      </c>
      <c r="P3417" s="161">
        <f t="shared" si="321"/>
        <v>1.6616</v>
      </c>
    </row>
    <row r="3418" spans="9:16" x14ac:dyDescent="0.2">
      <c r="I3418" s="158">
        <f t="shared" si="319"/>
        <v>9</v>
      </c>
      <c r="J3418" s="158" t="str">
        <f t="shared" si="322"/>
        <v>USD</v>
      </c>
      <c r="K3418" s="158" t="str">
        <f t="shared" si="323"/>
        <v>NZD</v>
      </c>
      <c r="L3418" s="158" t="str">
        <f t="shared" si="320"/>
        <v>USDNZD45391</v>
      </c>
      <c r="M3418" s="160">
        <f t="shared" si="324"/>
        <v>45391</v>
      </c>
      <c r="N3418" s="158">
        <v>0.92021717125241553</v>
      </c>
      <c r="O3418" s="158">
        <v>1.7938000000000001</v>
      </c>
      <c r="P3418" s="161">
        <f t="shared" si="321"/>
        <v>1.6507000000000001</v>
      </c>
    </row>
    <row r="3419" spans="9:16" x14ac:dyDescent="0.2">
      <c r="I3419" s="158">
        <f t="shared" si="319"/>
        <v>9</v>
      </c>
      <c r="J3419" s="158" t="str">
        <f t="shared" si="322"/>
        <v>USD</v>
      </c>
      <c r="K3419" s="158" t="str">
        <f t="shared" si="323"/>
        <v>NZD</v>
      </c>
      <c r="L3419" s="158" t="str">
        <f t="shared" si="320"/>
        <v>USDNZD45392</v>
      </c>
      <c r="M3419" s="160">
        <f t="shared" si="324"/>
        <v>45392</v>
      </c>
      <c r="N3419" s="158">
        <v>0.92081031307550643</v>
      </c>
      <c r="O3419" s="158">
        <v>1.7856000000000001</v>
      </c>
      <c r="P3419" s="161">
        <f t="shared" si="321"/>
        <v>1.6442000000000001</v>
      </c>
    </row>
    <row r="3420" spans="9:16" x14ac:dyDescent="0.2">
      <c r="I3420" s="158">
        <f t="shared" si="319"/>
        <v>9</v>
      </c>
      <c r="J3420" s="158" t="str">
        <f t="shared" si="322"/>
        <v>USD</v>
      </c>
      <c r="K3420" s="158" t="str">
        <f t="shared" si="323"/>
        <v>NZD</v>
      </c>
      <c r="L3420" s="158" t="str">
        <f t="shared" si="320"/>
        <v>USDNZD45393</v>
      </c>
      <c r="M3420" s="160">
        <f t="shared" si="324"/>
        <v>45393</v>
      </c>
      <c r="N3420" s="158">
        <v>0.93205331344952935</v>
      </c>
      <c r="O3420" s="158">
        <v>1.792</v>
      </c>
      <c r="P3420" s="161">
        <f t="shared" si="321"/>
        <v>1.6701999999999999</v>
      </c>
    </row>
    <row r="3421" spans="9:16" x14ac:dyDescent="0.2">
      <c r="I3421" s="158">
        <f t="shared" si="319"/>
        <v>9</v>
      </c>
      <c r="J3421" s="158" t="str">
        <f t="shared" si="322"/>
        <v>USD</v>
      </c>
      <c r="K3421" s="158" t="str">
        <f t="shared" si="323"/>
        <v>NZD</v>
      </c>
      <c r="L3421" s="158" t="str">
        <f t="shared" si="320"/>
        <v>USDNZD45394</v>
      </c>
      <c r="M3421" s="160">
        <f t="shared" si="324"/>
        <v>45394</v>
      </c>
      <c r="N3421" s="158">
        <v>0.93879083740142699</v>
      </c>
      <c r="O3421" s="158">
        <v>1.7871999999999999</v>
      </c>
      <c r="P3421" s="161">
        <f t="shared" si="321"/>
        <v>1.6778</v>
      </c>
    </row>
    <row r="3422" spans="9:16" x14ac:dyDescent="0.2">
      <c r="I3422" s="158">
        <f t="shared" si="319"/>
        <v>9</v>
      </c>
      <c r="J3422" s="158" t="str">
        <f t="shared" si="322"/>
        <v>USD</v>
      </c>
      <c r="K3422" s="158" t="str">
        <f t="shared" si="323"/>
        <v>NZD</v>
      </c>
      <c r="L3422" s="158" t="str">
        <f t="shared" si="320"/>
        <v>USDNZD45395</v>
      </c>
      <c r="M3422" s="160">
        <f t="shared" si="324"/>
        <v>45395</v>
      </c>
      <c r="N3422" s="158">
        <v>0.93879083740142699</v>
      </c>
      <c r="O3422" s="158">
        <v>1.7871999999999999</v>
      </c>
      <c r="P3422" s="161">
        <f t="shared" si="321"/>
        <v>1.6778</v>
      </c>
    </row>
    <row r="3423" spans="9:16" x14ac:dyDescent="0.2">
      <c r="I3423" s="158">
        <f t="shared" si="319"/>
        <v>9</v>
      </c>
      <c r="J3423" s="158" t="str">
        <f t="shared" si="322"/>
        <v>USD</v>
      </c>
      <c r="K3423" s="158" t="str">
        <f t="shared" si="323"/>
        <v>NZD</v>
      </c>
      <c r="L3423" s="158" t="str">
        <f t="shared" si="320"/>
        <v>USDNZD45396</v>
      </c>
      <c r="M3423" s="160">
        <f t="shared" si="324"/>
        <v>45396</v>
      </c>
      <c r="N3423" s="158">
        <v>0.93879083740142699</v>
      </c>
      <c r="O3423" s="158">
        <v>1.7871999999999999</v>
      </c>
      <c r="P3423" s="161">
        <f t="shared" si="321"/>
        <v>1.6778</v>
      </c>
    </row>
    <row r="3424" spans="9:16" x14ac:dyDescent="0.2">
      <c r="I3424" s="158">
        <f t="shared" si="319"/>
        <v>9</v>
      </c>
      <c r="J3424" s="158" t="str">
        <f t="shared" si="322"/>
        <v>USD</v>
      </c>
      <c r="K3424" s="158" t="str">
        <f t="shared" si="323"/>
        <v>NZD</v>
      </c>
      <c r="L3424" s="158" t="str">
        <f t="shared" si="320"/>
        <v>USDNZD45397</v>
      </c>
      <c r="M3424" s="160">
        <f t="shared" si="324"/>
        <v>45397</v>
      </c>
      <c r="N3424" s="158">
        <v>0.93843843843843833</v>
      </c>
      <c r="O3424" s="158">
        <v>1.7943</v>
      </c>
      <c r="P3424" s="161">
        <f t="shared" si="321"/>
        <v>1.6838</v>
      </c>
    </row>
    <row r="3425" spans="9:16" x14ac:dyDescent="0.2">
      <c r="I3425" s="158">
        <f t="shared" si="319"/>
        <v>9</v>
      </c>
      <c r="J3425" s="158" t="str">
        <f t="shared" si="322"/>
        <v>USD</v>
      </c>
      <c r="K3425" s="158" t="str">
        <f t="shared" si="323"/>
        <v>NZD</v>
      </c>
      <c r="L3425" s="158" t="str">
        <f t="shared" si="320"/>
        <v>USDNZD45398</v>
      </c>
      <c r="M3425" s="160">
        <f t="shared" si="324"/>
        <v>45398</v>
      </c>
      <c r="N3425" s="158">
        <v>0.94011469399266701</v>
      </c>
      <c r="O3425" s="158">
        <v>1.8071999999999999</v>
      </c>
      <c r="P3425" s="161">
        <f t="shared" si="321"/>
        <v>1.6990000000000001</v>
      </c>
    </row>
    <row r="3426" spans="9:16" x14ac:dyDescent="0.2">
      <c r="I3426" s="158">
        <f t="shared" si="319"/>
        <v>9</v>
      </c>
      <c r="J3426" s="158" t="str">
        <f t="shared" si="322"/>
        <v>USD</v>
      </c>
      <c r="K3426" s="158" t="str">
        <f t="shared" si="323"/>
        <v>NZD</v>
      </c>
      <c r="L3426" s="158" t="str">
        <f t="shared" si="320"/>
        <v>USDNZD45399</v>
      </c>
      <c r="M3426" s="160">
        <f t="shared" si="324"/>
        <v>45399</v>
      </c>
      <c r="N3426" s="158">
        <v>0.94002632073698056</v>
      </c>
      <c r="O3426" s="158">
        <v>1.8011999999999999</v>
      </c>
      <c r="P3426" s="161">
        <f t="shared" si="321"/>
        <v>1.6932</v>
      </c>
    </row>
    <row r="3427" spans="9:16" x14ac:dyDescent="0.2">
      <c r="I3427" s="158">
        <f t="shared" si="319"/>
        <v>9</v>
      </c>
      <c r="J3427" s="158" t="str">
        <f t="shared" si="322"/>
        <v>USD</v>
      </c>
      <c r="K3427" s="158" t="str">
        <f t="shared" si="323"/>
        <v>NZD</v>
      </c>
      <c r="L3427" s="158" t="str">
        <f t="shared" si="320"/>
        <v>USDNZD45400</v>
      </c>
      <c r="M3427" s="160">
        <f t="shared" si="324"/>
        <v>45400</v>
      </c>
      <c r="N3427" s="158">
        <v>0.93641726753441323</v>
      </c>
      <c r="O3427" s="158">
        <v>1.8012999999999999</v>
      </c>
      <c r="P3427" s="161">
        <f t="shared" si="321"/>
        <v>1.6868000000000001</v>
      </c>
    </row>
    <row r="3428" spans="9:16" x14ac:dyDescent="0.2">
      <c r="I3428" s="158">
        <f t="shared" si="319"/>
        <v>9</v>
      </c>
      <c r="J3428" s="158" t="str">
        <f t="shared" si="322"/>
        <v>USD</v>
      </c>
      <c r="K3428" s="158" t="str">
        <f t="shared" si="323"/>
        <v>NZD</v>
      </c>
      <c r="L3428" s="158" t="str">
        <f t="shared" si="320"/>
        <v>USDNZD45401</v>
      </c>
      <c r="M3428" s="160">
        <f t="shared" si="324"/>
        <v>45401</v>
      </c>
      <c r="N3428" s="158">
        <v>0.93870271285084017</v>
      </c>
      <c r="O3428" s="158">
        <v>1.8105</v>
      </c>
      <c r="P3428" s="161">
        <f t="shared" si="321"/>
        <v>1.6995</v>
      </c>
    </row>
    <row r="3429" spans="9:16" x14ac:dyDescent="0.2">
      <c r="I3429" s="158">
        <f t="shared" si="319"/>
        <v>9</v>
      </c>
      <c r="J3429" s="158" t="str">
        <f t="shared" si="322"/>
        <v>USD</v>
      </c>
      <c r="K3429" s="158" t="str">
        <f t="shared" si="323"/>
        <v>NZD</v>
      </c>
      <c r="L3429" s="158" t="str">
        <f t="shared" si="320"/>
        <v>USDNZD45402</v>
      </c>
      <c r="M3429" s="160">
        <f t="shared" si="324"/>
        <v>45402</v>
      </c>
      <c r="N3429" s="158">
        <v>0.93870271285084017</v>
      </c>
      <c r="O3429" s="158">
        <v>1.8105</v>
      </c>
      <c r="P3429" s="161">
        <f t="shared" si="321"/>
        <v>1.6995</v>
      </c>
    </row>
    <row r="3430" spans="9:16" x14ac:dyDescent="0.2">
      <c r="I3430" s="158">
        <f t="shared" si="319"/>
        <v>9</v>
      </c>
      <c r="J3430" s="158" t="str">
        <f t="shared" si="322"/>
        <v>USD</v>
      </c>
      <c r="K3430" s="158" t="str">
        <f t="shared" si="323"/>
        <v>NZD</v>
      </c>
      <c r="L3430" s="158" t="str">
        <f t="shared" si="320"/>
        <v>USDNZD45403</v>
      </c>
      <c r="M3430" s="160">
        <f t="shared" si="324"/>
        <v>45403</v>
      </c>
      <c r="N3430" s="158">
        <v>0.93870271285084017</v>
      </c>
      <c r="O3430" s="158">
        <v>1.8105</v>
      </c>
      <c r="P3430" s="161">
        <f t="shared" si="321"/>
        <v>1.6995</v>
      </c>
    </row>
    <row r="3431" spans="9:16" x14ac:dyDescent="0.2">
      <c r="I3431" s="158">
        <f t="shared" si="319"/>
        <v>9</v>
      </c>
      <c r="J3431" s="158" t="str">
        <f t="shared" si="322"/>
        <v>USD</v>
      </c>
      <c r="K3431" s="158" t="str">
        <f t="shared" si="323"/>
        <v>NZD</v>
      </c>
      <c r="L3431" s="158" t="str">
        <f t="shared" si="320"/>
        <v>USDNZD45404</v>
      </c>
      <c r="M3431" s="160">
        <f t="shared" si="324"/>
        <v>45404</v>
      </c>
      <c r="N3431" s="158">
        <v>0.94055680963130184</v>
      </c>
      <c r="O3431" s="158">
        <v>1.8004</v>
      </c>
      <c r="P3431" s="161">
        <f t="shared" si="321"/>
        <v>1.6934</v>
      </c>
    </row>
    <row r="3432" spans="9:16" x14ac:dyDescent="0.2">
      <c r="I3432" s="158">
        <f t="shared" si="319"/>
        <v>9</v>
      </c>
      <c r="J3432" s="158" t="str">
        <f t="shared" si="322"/>
        <v>USD</v>
      </c>
      <c r="K3432" s="158" t="str">
        <f t="shared" si="323"/>
        <v>NZD</v>
      </c>
      <c r="L3432" s="158" t="str">
        <f t="shared" si="320"/>
        <v>USDNZD45405</v>
      </c>
      <c r="M3432" s="160">
        <f t="shared" si="324"/>
        <v>45405</v>
      </c>
      <c r="N3432" s="158">
        <v>0.93685591156080206</v>
      </c>
      <c r="O3432" s="158">
        <v>1.8047</v>
      </c>
      <c r="P3432" s="161">
        <f t="shared" si="321"/>
        <v>1.6907000000000001</v>
      </c>
    </row>
    <row r="3433" spans="9:16" x14ac:dyDescent="0.2">
      <c r="I3433" s="158">
        <f t="shared" si="319"/>
        <v>9</v>
      </c>
      <c r="J3433" s="158" t="str">
        <f t="shared" si="322"/>
        <v>USD</v>
      </c>
      <c r="K3433" s="158" t="str">
        <f t="shared" si="323"/>
        <v>NZD</v>
      </c>
      <c r="L3433" s="158" t="str">
        <f t="shared" si="320"/>
        <v>USDNZD45406</v>
      </c>
      <c r="M3433" s="160">
        <f t="shared" si="324"/>
        <v>45406</v>
      </c>
      <c r="N3433" s="158">
        <v>0.93580385551188472</v>
      </c>
      <c r="O3433" s="158">
        <v>1.8009999999999999</v>
      </c>
      <c r="P3433" s="161">
        <f t="shared" si="321"/>
        <v>1.6854</v>
      </c>
    </row>
    <row r="3434" spans="9:16" x14ac:dyDescent="0.2">
      <c r="I3434" s="158">
        <f t="shared" ref="I3434:I3497" si="325">IF(M3433=$G$2,I3433+1,I3433)</f>
        <v>9</v>
      </c>
      <c r="J3434" s="158" t="str">
        <f t="shared" si="322"/>
        <v>USD</v>
      </c>
      <c r="K3434" s="158" t="str">
        <f t="shared" si="323"/>
        <v>NZD</v>
      </c>
      <c r="L3434" s="158" t="str">
        <f t="shared" si="320"/>
        <v>USDNZD45407</v>
      </c>
      <c r="M3434" s="160">
        <f t="shared" si="324"/>
        <v>45407</v>
      </c>
      <c r="N3434" s="158">
        <v>0.93283582089552231</v>
      </c>
      <c r="O3434" s="158">
        <v>1.7989999999999999</v>
      </c>
      <c r="P3434" s="161">
        <f t="shared" si="321"/>
        <v>1.6781999999999999</v>
      </c>
    </row>
    <row r="3435" spans="9:16" x14ac:dyDescent="0.2">
      <c r="I3435" s="158">
        <f t="shared" si="325"/>
        <v>9</v>
      </c>
      <c r="J3435" s="158" t="str">
        <f t="shared" si="322"/>
        <v>USD</v>
      </c>
      <c r="K3435" s="158" t="str">
        <f t="shared" si="323"/>
        <v>NZD</v>
      </c>
      <c r="L3435" s="158" t="str">
        <f t="shared" si="320"/>
        <v>USDNZD45408</v>
      </c>
      <c r="M3435" s="160">
        <f t="shared" si="324"/>
        <v>45408</v>
      </c>
      <c r="N3435" s="158">
        <v>0.93335822288594372</v>
      </c>
      <c r="O3435" s="158">
        <v>1.8009999999999999</v>
      </c>
      <c r="P3435" s="161">
        <f t="shared" si="321"/>
        <v>1.681</v>
      </c>
    </row>
    <row r="3436" spans="9:16" x14ac:dyDescent="0.2">
      <c r="I3436" s="158">
        <f t="shared" si="325"/>
        <v>9</v>
      </c>
      <c r="J3436" s="158" t="str">
        <f t="shared" si="322"/>
        <v>USD</v>
      </c>
      <c r="K3436" s="158" t="str">
        <f t="shared" si="323"/>
        <v>NZD</v>
      </c>
      <c r="L3436" s="158" t="str">
        <f t="shared" si="320"/>
        <v>USDNZD45409</v>
      </c>
      <c r="M3436" s="160">
        <f t="shared" si="324"/>
        <v>45409</v>
      </c>
      <c r="N3436" s="158">
        <v>0.93335822288594372</v>
      </c>
      <c r="O3436" s="158">
        <v>1.8009999999999999</v>
      </c>
      <c r="P3436" s="161">
        <f t="shared" si="321"/>
        <v>1.681</v>
      </c>
    </row>
    <row r="3437" spans="9:16" x14ac:dyDescent="0.2">
      <c r="I3437" s="158">
        <f t="shared" si="325"/>
        <v>9</v>
      </c>
      <c r="J3437" s="158" t="str">
        <f t="shared" si="322"/>
        <v>USD</v>
      </c>
      <c r="K3437" s="158" t="str">
        <f t="shared" si="323"/>
        <v>NZD</v>
      </c>
      <c r="L3437" s="158" t="str">
        <f t="shared" si="320"/>
        <v>USDNZD45410</v>
      </c>
      <c r="M3437" s="160">
        <f t="shared" si="324"/>
        <v>45410</v>
      </c>
      <c r="N3437" s="158">
        <v>0.93335822288594372</v>
      </c>
      <c r="O3437" s="158">
        <v>1.8009999999999999</v>
      </c>
      <c r="P3437" s="161">
        <f t="shared" si="321"/>
        <v>1.681</v>
      </c>
    </row>
    <row r="3438" spans="9:16" x14ac:dyDescent="0.2">
      <c r="I3438" s="158">
        <f t="shared" si="325"/>
        <v>9</v>
      </c>
      <c r="J3438" s="158" t="str">
        <f t="shared" si="322"/>
        <v>USD</v>
      </c>
      <c r="K3438" s="158" t="str">
        <f t="shared" si="323"/>
        <v>NZD</v>
      </c>
      <c r="L3438" s="158" t="str">
        <f t="shared" si="320"/>
        <v>USDNZD45411</v>
      </c>
      <c r="M3438" s="160">
        <f t="shared" si="324"/>
        <v>45411</v>
      </c>
      <c r="N3438" s="158">
        <v>0.93283582089552231</v>
      </c>
      <c r="O3438" s="158">
        <v>1.7931999999999999</v>
      </c>
      <c r="P3438" s="161">
        <f t="shared" si="321"/>
        <v>1.6728000000000001</v>
      </c>
    </row>
    <row r="3439" spans="9:16" x14ac:dyDescent="0.2">
      <c r="I3439" s="158">
        <f t="shared" si="325"/>
        <v>9</v>
      </c>
      <c r="J3439" s="158" t="str">
        <f t="shared" si="322"/>
        <v>USD</v>
      </c>
      <c r="K3439" s="158" t="str">
        <f t="shared" si="323"/>
        <v>NZD</v>
      </c>
      <c r="L3439" s="158" t="str">
        <f t="shared" si="320"/>
        <v>USDNZD45412</v>
      </c>
      <c r="M3439" s="160">
        <f t="shared" si="324"/>
        <v>45412</v>
      </c>
      <c r="N3439" s="158">
        <v>0.93300988990483291</v>
      </c>
      <c r="O3439" s="158">
        <v>1.8035000000000001</v>
      </c>
      <c r="P3439" s="161">
        <f t="shared" si="321"/>
        <v>1.6827000000000001</v>
      </c>
    </row>
    <row r="3440" spans="9:16" x14ac:dyDescent="0.2">
      <c r="I3440" s="158">
        <f t="shared" si="325"/>
        <v>9</v>
      </c>
      <c r="J3440" s="158" t="str">
        <f t="shared" si="322"/>
        <v>USD</v>
      </c>
      <c r="K3440" s="158" t="str">
        <f t="shared" si="323"/>
        <v>NZD</v>
      </c>
      <c r="L3440" s="158" t="str">
        <f t="shared" si="320"/>
        <v>USDNZD45413</v>
      </c>
      <c r="M3440" s="160">
        <f t="shared" si="324"/>
        <v>45413</v>
      </c>
      <c r="N3440" s="158">
        <v>0.93300988990483291</v>
      </c>
      <c r="O3440" s="158">
        <v>1.8035000000000001</v>
      </c>
      <c r="P3440" s="161">
        <f t="shared" si="321"/>
        <v>1.6827000000000001</v>
      </c>
    </row>
    <row r="3441" spans="9:16" x14ac:dyDescent="0.2">
      <c r="I3441" s="158">
        <f t="shared" si="325"/>
        <v>9</v>
      </c>
      <c r="J3441" s="158" t="str">
        <f t="shared" si="322"/>
        <v>USD</v>
      </c>
      <c r="K3441" s="158" t="str">
        <f t="shared" si="323"/>
        <v>NZD</v>
      </c>
      <c r="L3441" s="158" t="str">
        <f t="shared" si="320"/>
        <v>USDNZD45414</v>
      </c>
      <c r="M3441" s="160">
        <f t="shared" si="324"/>
        <v>45414</v>
      </c>
      <c r="N3441" s="158">
        <v>0.93475415965601039</v>
      </c>
      <c r="O3441" s="158">
        <v>1.8047</v>
      </c>
      <c r="P3441" s="161">
        <f t="shared" si="321"/>
        <v>1.6870000000000001</v>
      </c>
    </row>
    <row r="3442" spans="9:16" x14ac:dyDescent="0.2">
      <c r="I3442" s="158">
        <f t="shared" si="325"/>
        <v>9</v>
      </c>
      <c r="J3442" s="158" t="str">
        <f t="shared" si="322"/>
        <v>USD</v>
      </c>
      <c r="K3442" s="158" t="str">
        <f t="shared" si="323"/>
        <v>NZD</v>
      </c>
      <c r="L3442" s="158" t="str">
        <f t="shared" si="320"/>
        <v>USDNZD45415</v>
      </c>
      <c r="M3442" s="160">
        <f t="shared" si="324"/>
        <v>45415</v>
      </c>
      <c r="N3442" s="158">
        <v>0.93075204765450481</v>
      </c>
      <c r="O3442" s="158">
        <v>1.7951999999999999</v>
      </c>
      <c r="P3442" s="161">
        <f t="shared" si="321"/>
        <v>1.6709000000000001</v>
      </c>
    </row>
    <row r="3443" spans="9:16" x14ac:dyDescent="0.2">
      <c r="I3443" s="158">
        <f t="shared" si="325"/>
        <v>9</v>
      </c>
      <c r="J3443" s="158" t="str">
        <f t="shared" si="322"/>
        <v>USD</v>
      </c>
      <c r="K3443" s="158" t="str">
        <f t="shared" si="323"/>
        <v>NZD</v>
      </c>
      <c r="L3443" s="158" t="str">
        <f t="shared" si="320"/>
        <v>USDNZD45416</v>
      </c>
      <c r="M3443" s="160">
        <f t="shared" si="324"/>
        <v>45416</v>
      </c>
      <c r="N3443" s="158">
        <v>0.93075204765450481</v>
      </c>
      <c r="O3443" s="158">
        <v>1.7951999999999999</v>
      </c>
      <c r="P3443" s="161">
        <f t="shared" si="321"/>
        <v>1.6709000000000001</v>
      </c>
    </row>
    <row r="3444" spans="9:16" x14ac:dyDescent="0.2">
      <c r="I3444" s="158">
        <f t="shared" si="325"/>
        <v>9</v>
      </c>
      <c r="J3444" s="158" t="str">
        <f t="shared" si="322"/>
        <v>USD</v>
      </c>
      <c r="K3444" s="158" t="str">
        <f t="shared" si="323"/>
        <v>NZD</v>
      </c>
      <c r="L3444" s="158" t="str">
        <f t="shared" si="320"/>
        <v>USDNZD45417</v>
      </c>
      <c r="M3444" s="160">
        <f t="shared" si="324"/>
        <v>45417</v>
      </c>
      <c r="N3444" s="158">
        <v>0.93075204765450481</v>
      </c>
      <c r="O3444" s="158">
        <v>1.7951999999999999</v>
      </c>
      <c r="P3444" s="161">
        <f t="shared" si="321"/>
        <v>1.6709000000000001</v>
      </c>
    </row>
    <row r="3445" spans="9:16" x14ac:dyDescent="0.2">
      <c r="I3445" s="158">
        <f t="shared" si="325"/>
        <v>9</v>
      </c>
      <c r="J3445" s="158" t="str">
        <f t="shared" si="322"/>
        <v>USD</v>
      </c>
      <c r="K3445" s="158" t="str">
        <f t="shared" si="323"/>
        <v>NZD</v>
      </c>
      <c r="L3445" s="158" t="str">
        <f t="shared" si="320"/>
        <v>USDNZD45418</v>
      </c>
      <c r="M3445" s="160">
        <f t="shared" si="324"/>
        <v>45418</v>
      </c>
      <c r="N3445" s="158">
        <v>0.92798812175204171</v>
      </c>
      <c r="O3445" s="158">
        <v>1.7890999999999999</v>
      </c>
      <c r="P3445" s="161">
        <f t="shared" si="321"/>
        <v>1.6603000000000001</v>
      </c>
    </row>
    <row r="3446" spans="9:16" x14ac:dyDescent="0.2">
      <c r="I3446" s="158">
        <f t="shared" si="325"/>
        <v>9</v>
      </c>
      <c r="J3446" s="158" t="str">
        <f t="shared" si="322"/>
        <v>USD</v>
      </c>
      <c r="K3446" s="158" t="str">
        <f t="shared" si="323"/>
        <v>NZD</v>
      </c>
      <c r="L3446" s="158" t="str">
        <f t="shared" si="320"/>
        <v>USDNZD45419</v>
      </c>
      <c r="M3446" s="160">
        <f t="shared" si="324"/>
        <v>45419</v>
      </c>
      <c r="N3446" s="158">
        <v>0.92885008359650756</v>
      </c>
      <c r="O3446" s="158">
        <v>1.7918000000000001</v>
      </c>
      <c r="P3446" s="161">
        <f t="shared" si="321"/>
        <v>1.6642999999999999</v>
      </c>
    </row>
    <row r="3447" spans="9:16" x14ac:dyDescent="0.2">
      <c r="I3447" s="158">
        <f t="shared" si="325"/>
        <v>9</v>
      </c>
      <c r="J3447" s="158" t="str">
        <f t="shared" si="322"/>
        <v>USD</v>
      </c>
      <c r="K3447" s="158" t="str">
        <f t="shared" si="323"/>
        <v>NZD</v>
      </c>
      <c r="L3447" s="158" t="str">
        <f t="shared" si="320"/>
        <v>USDNZD45420</v>
      </c>
      <c r="M3447" s="160">
        <f t="shared" si="324"/>
        <v>45420</v>
      </c>
      <c r="N3447" s="158">
        <v>0.93083868565577588</v>
      </c>
      <c r="O3447" s="158">
        <v>1.7948</v>
      </c>
      <c r="P3447" s="161">
        <f t="shared" si="321"/>
        <v>1.6707000000000001</v>
      </c>
    </row>
    <row r="3448" spans="9:16" x14ac:dyDescent="0.2">
      <c r="I3448" s="158">
        <f t="shared" si="325"/>
        <v>9</v>
      </c>
      <c r="J3448" s="158" t="str">
        <f t="shared" si="322"/>
        <v>USD</v>
      </c>
      <c r="K3448" s="158" t="str">
        <f t="shared" si="323"/>
        <v>NZD</v>
      </c>
      <c r="L3448" s="158" t="str">
        <f t="shared" si="320"/>
        <v>USDNZD45421</v>
      </c>
      <c r="M3448" s="160">
        <f t="shared" si="324"/>
        <v>45421</v>
      </c>
      <c r="N3448" s="158">
        <v>0.93179276928811039</v>
      </c>
      <c r="O3448" s="158">
        <v>1.7881</v>
      </c>
      <c r="P3448" s="161">
        <f t="shared" si="321"/>
        <v>1.6660999999999999</v>
      </c>
    </row>
    <row r="3449" spans="9:16" x14ac:dyDescent="0.2">
      <c r="I3449" s="158">
        <f t="shared" si="325"/>
        <v>9</v>
      </c>
      <c r="J3449" s="158" t="str">
        <f t="shared" si="322"/>
        <v>USD</v>
      </c>
      <c r="K3449" s="158" t="str">
        <f t="shared" si="323"/>
        <v>NZD</v>
      </c>
      <c r="L3449" s="158" t="str">
        <f t="shared" si="320"/>
        <v>USDNZD45422</v>
      </c>
      <c r="M3449" s="160">
        <f t="shared" si="324"/>
        <v>45422</v>
      </c>
      <c r="N3449" s="158">
        <v>0.92772984506911582</v>
      </c>
      <c r="O3449" s="158">
        <v>1.7923</v>
      </c>
      <c r="P3449" s="161">
        <f t="shared" si="321"/>
        <v>1.6628000000000001</v>
      </c>
    </row>
    <row r="3450" spans="9:16" x14ac:dyDescent="0.2">
      <c r="I3450" s="158">
        <f t="shared" si="325"/>
        <v>9</v>
      </c>
      <c r="J3450" s="158" t="str">
        <f t="shared" si="322"/>
        <v>USD</v>
      </c>
      <c r="K3450" s="158" t="str">
        <f t="shared" si="323"/>
        <v>NZD</v>
      </c>
      <c r="L3450" s="158" t="str">
        <f t="shared" si="320"/>
        <v>USDNZD45423</v>
      </c>
      <c r="M3450" s="160">
        <f t="shared" si="324"/>
        <v>45423</v>
      </c>
      <c r="N3450" s="158">
        <v>0.92772984506911582</v>
      </c>
      <c r="O3450" s="158">
        <v>1.7923</v>
      </c>
      <c r="P3450" s="161">
        <f t="shared" si="321"/>
        <v>1.6628000000000001</v>
      </c>
    </row>
    <row r="3451" spans="9:16" x14ac:dyDescent="0.2">
      <c r="I3451" s="158">
        <f t="shared" si="325"/>
        <v>9</v>
      </c>
      <c r="J3451" s="158" t="str">
        <f t="shared" si="322"/>
        <v>USD</v>
      </c>
      <c r="K3451" s="158" t="str">
        <f t="shared" si="323"/>
        <v>NZD</v>
      </c>
      <c r="L3451" s="158" t="str">
        <f t="shared" si="320"/>
        <v>USDNZD45424</v>
      </c>
      <c r="M3451" s="160">
        <f t="shared" si="324"/>
        <v>45424</v>
      </c>
      <c r="N3451" s="158">
        <v>0.92772984506911582</v>
      </c>
      <c r="O3451" s="158">
        <v>1.7923</v>
      </c>
      <c r="P3451" s="161">
        <f t="shared" si="321"/>
        <v>1.6628000000000001</v>
      </c>
    </row>
    <row r="3452" spans="9:16" x14ac:dyDescent="0.2">
      <c r="I3452" s="158">
        <f t="shared" si="325"/>
        <v>9</v>
      </c>
      <c r="J3452" s="158" t="str">
        <f t="shared" si="322"/>
        <v>USD</v>
      </c>
      <c r="K3452" s="158" t="str">
        <f t="shared" si="323"/>
        <v>NZD</v>
      </c>
      <c r="L3452" s="158" t="str">
        <f t="shared" si="320"/>
        <v>USDNZD45425</v>
      </c>
      <c r="M3452" s="160">
        <f t="shared" si="324"/>
        <v>45425</v>
      </c>
      <c r="N3452" s="158">
        <v>0.92635479388605846</v>
      </c>
      <c r="O3452" s="158">
        <v>1.7923</v>
      </c>
      <c r="P3452" s="161">
        <f t="shared" si="321"/>
        <v>1.6603000000000001</v>
      </c>
    </row>
    <row r="3453" spans="9:16" x14ac:dyDescent="0.2">
      <c r="I3453" s="158">
        <f t="shared" si="325"/>
        <v>9</v>
      </c>
      <c r="J3453" s="158" t="str">
        <f t="shared" si="322"/>
        <v>USD</v>
      </c>
      <c r="K3453" s="158" t="str">
        <f t="shared" si="323"/>
        <v>NZD</v>
      </c>
      <c r="L3453" s="158" t="str">
        <f t="shared" si="320"/>
        <v>USDNZD45426</v>
      </c>
      <c r="M3453" s="160">
        <f t="shared" si="324"/>
        <v>45426</v>
      </c>
      <c r="N3453" s="158">
        <v>0.92626898851426465</v>
      </c>
      <c r="O3453" s="158">
        <v>1.7934000000000001</v>
      </c>
      <c r="P3453" s="161">
        <f t="shared" si="321"/>
        <v>1.6612</v>
      </c>
    </row>
    <row r="3454" spans="9:16" x14ac:dyDescent="0.2">
      <c r="I3454" s="158">
        <f t="shared" si="325"/>
        <v>9</v>
      </c>
      <c r="J3454" s="158" t="str">
        <f t="shared" si="322"/>
        <v>USD</v>
      </c>
      <c r="K3454" s="158" t="str">
        <f t="shared" si="323"/>
        <v>NZD</v>
      </c>
      <c r="L3454" s="158" t="str">
        <f t="shared" si="320"/>
        <v>USDNZD45427</v>
      </c>
      <c r="M3454" s="160">
        <f t="shared" si="324"/>
        <v>45427</v>
      </c>
      <c r="N3454" s="158">
        <v>0.92319054652880361</v>
      </c>
      <c r="O3454" s="158">
        <v>1.786</v>
      </c>
      <c r="P3454" s="161">
        <f t="shared" si="321"/>
        <v>1.6488</v>
      </c>
    </row>
    <row r="3455" spans="9:16" x14ac:dyDescent="0.2">
      <c r="I3455" s="158">
        <f t="shared" si="325"/>
        <v>9</v>
      </c>
      <c r="J3455" s="158" t="str">
        <f t="shared" si="322"/>
        <v>USD</v>
      </c>
      <c r="K3455" s="158" t="str">
        <f t="shared" si="323"/>
        <v>NZD</v>
      </c>
      <c r="L3455" s="158" t="str">
        <f t="shared" si="320"/>
        <v>USDNZD45428</v>
      </c>
      <c r="M3455" s="160">
        <f t="shared" si="324"/>
        <v>45428</v>
      </c>
      <c r="N3455" s="158">
        <v>0.92030185900975514</v>
      </c>
      <c r="O3455" s="158">
        <v>1.7794000000000001</v>
      </c>
      <c r="P3455" s="161">
        <f t="shared" si="321"/>
        <v>1.6375999999999999</v>
      </c>
    </row>
    <row r="3456" spans="9:16" x14ac:dyDescent="0.2">
      <c r="I3456" s="158">
        <f t="shared" si="325"/>
        <v>9</v>
      </c>
      <c r="J3456" s="158" t="str">
        <f t="shared" si="322"/>
        <v>USD</v>
      </c>
      <c r="K3456" s="158" t="str">
        <f t="shared" si="323"/>
        <v>NZD</v>
      </c>
      <c r="L3456" s="158" t="str">
        <f t="shared" si="320"/>
        <v>USDNZD45429</v>
      </c>
      <c r="M3456" s="160">
        <f t="shared" si="324"/>
        <v>45429</v>
      </c>
      <c r="N3456" s="158">
        <v>0.92216894135005534</v>
      </c>
      <c r="O3456" s="158">
        <v>1.7750999999999999</v>
      </c>
      <c r="P3456" s="161">
        <f t="shared" si="321"/>
        <v>1.6369</v>
      </c>
    </row>
    <row r="3457" spans="9:16" x14ac:dyDescent="0.2">
      <c r="I3457" s="158">
        <f t="shared" si="325"/>
        <v>9</v>
      </c>
      <c r="J3457" s="158" t="str">
        <f t="shared" si="322"/>
        <v>USD</v>
      </c>
      <c r="K3457" s="158" t="str">
        <f t="shared" si="323"/>
        <v>NZD</v>
      </c>
      <c r="L3457" s="158" t="str">
        <f t="shared" si="320"/>
        <v>USDNZD45430</v>
      </c>
      <c r="M3457" s="160">
        <f t="shared" si="324"/>
        <v>45430</v>
      </c>
      <c r="N3457" s="158">
        <v>0.92216894135005534</v>
      </c>
      <c r="O3457" s="158">
        <v>1.7750999999999999</v>
      </c>
      <c r="P3457" s="161">
        <f t="shared" si="321"/>
        <v>1.6369</v>
      </c>
    </row>
    <row r="3458" spans="9:16" x14ac:dyDescent="0.2">
      <c r="I3458" s="158">
        <f t="shared" si="325"/>
        <v>9</v>
      </c>
      <c r="J3458" s="158" t="str">
        <f t="shared" si="322"/>
        <v>USD</v>
      </c>
      <c r="K3458" s="158" t="str">
        <f t="shared" si="323"/>
        <v>NZD</v>
      </c>
      <c r="L3458" s="158" t="str">
        <f t="shared" si="320"/>
        <v>USDNZD45431</v>
      </c>
      <c r="M3458" s="160">
        <f t="shared" si="324"/>
        <v>45431</v>
      </c>
      <c r="N3458" s="158">
        <v>0.92216894135005534</v>
      </c>
      <c r="O3458" s="158">
        <v>1.7750999999999999</v>
      </c>
      <c r="P3458" s="161">
        <f t="shared" si="321"/>
        <v>1.6369</v>
      </c>
    </row>
    <row r="3459" spans="9:16" x14ac:dyDescent="0.2">
      <c r="I3459" s="158">
        <f t="shared" si="325"/>
        <v>9</v>
      </c>
      <c r="J3459" s="158" t="str">
        <f t="shared" si="322"/>
        <v>USD</v>
      </c>
      <c r="K3459" s="158" t="str">
        <f t="shared" si="323"/>
        <v>NZD</v>
      </c>
      <c r="L3459" s="158" t="str">
        <f t="shared" ref="L3459:L3522" si="326">J3459&amp;K3459&amp;M3459</f>
        <v>USDNZD45432</v>
      </c>
      <c r="M3459" s="160">
        <f t="shared" si="324"/>
        <v>45432</v>
      </c>
      <c r="N3459" s="158">
        <v>0.92072553171899452</v>
      </c>
      <c r="O3459" s="158">
        <v>1.7773000000000001</v>
      </c>
      <c r="P3459" s="161">
        <f t="shared" ref="P3459:P3522" si="327">ROUND(N3459*O3459,4)</f>
        <v>1.6364000000000001</v>
      </c>
    </row>
    <row r="3460" spans="9:16" x14ac:dyDescent="0.2">
      <c r="I3460" s="158">
        <f t="shared" si="325"/>
        <v>9</v>
      </c>
      <c r="J3460" s="158" t="str">
        <f t="shared" ref="J3460:J3523" si="328">VLOOKUP($I3460,$A:$C,2,FALSE)</f>
        <v>USD</v>
      </c>
      <c r="K3460" s="158" t="str">
        <f t="shared" ref="K3460:K3523" si="329">VLOOKUP($I3460,$A:$C,3,FALSE)</f>
        <v>NZD</v>
      </c>
      <c r="L3460" s="158" t="str">
        <f t="shared" si="326"/>
        <v>USDNZD45433</v>
      </c>
      <c r="M3460" s="160">
        <f t="shared" ref="M3460:M3523" si="330">IF(I3460=I3459,M3459+1,$G$1)</f>
        <v>45433</v>
      </c>
      <c r="N3460" s="158">
        <v>0.92047128129602351</v>
      </c>
      <c r="O3460" s="158">
        <v>1.7809999999999999</v>
      </c>
      <c r="P3460" s="161">
        <f t="shared" si="327"/>
        <v>1.6394</v>
      </c>
    </row>
    <row r="3461" spans="9:16" x14ac:dyDescent="0.2">
      <c r="I3461" s="158">
        <f t="shared" si="325"/>
        <v>9</v>
      </c>
      <c r="J3461" s="158" t="str">
        <f t="shared" si="328"/>
        <v>USD</v>
      </c>
      <c r="K3461" s="158" t="str">
        <f t="shared" si="329"/>
        <v>NZD</v>
      </c>
      <c r="L3461" s="158" t="str">
        <f t="shared" si="326"/>
        <v>USDNZD45434</v>
      </c>
      <c r="M3461" s="160">
        <f t="shared" si="330"/>
        <v>45434</v>
      </c>
      <c r="N3461" s="158">
        <v>0.92336103416435833</v>
      </c>
      <c r="O3461" s="158">
        <v>1.7724</v>
      </c>
      <c r="P3461" s="161">
        <f t="shared" si="327"/>
        <v>1.6366000000000001</v>
      </c>
    </row>
    <row r="3462" spans="9:16" x14ac:dyDescent="0.2">
      <c r="I3462" s="158">
        <f t="shared" si="325"/>
        <v>9</v>
      </c>
      <c r="J3462" s="158" t="str">
        <f t="shared" si="328"/>
        <v>USD</v>
      </c>
      <c r="K3462" s="158" t="str">
        <f t="shared" si="329"/>
        <v>NZD</v>
      </c>
      <c r="L3462" s="158" t="str">
        <f t="shared" si="326"/>
        <v>USDNZD45435</v>
      </c>
      <c r="M3462" s="160">
        <f t="shared" si="330"/>
        <v>45435</v>
      </c>
      <c r="N3462" s="158">
        <v>0.92131932927952831</v>
      </c>
      <c r="O3462" s="158">
        <v>1.7703</v>
      </c>
      <c r="P3462" s="161">
        <f t="shared" si="327"/>
        <v>1.631</v>
      </c>
    </row>
    <row r="3463" spans="9:16" x14ac:dyDescent="0.2">
      <c r="I3463" s="158">
        <f t="shared" si="325"/>
        <v>9</v>
      </c>
      <c r="J3463" s="158" t="str">
        <f t="shared" si="328"/>
        <v>USD</v>
      </c>
      <c r="K3463" s="158" t="str">
        <f t="shared" si="329"/>
        <v>NZD</v>
      </c>
      <c r="L3463" s="158" t="str">
        <f t="shared" si="326"/>
        <v>USDNZD45436</v>
      </c>
      <c r="M3463" s="160">
        <f t="shared" si="330"/>
        <v>45436</v>
      </c>
      <c r="N3463" s="158">
        <v>0.92250922509225086</v>
      </c>
      <c r="O3463" s="158">
        <v>1.7746999999999999</v>
      </c>
      <c r="P3463" s="161">
        <f t="shared" si="327"/>
        <v>1.6372</v>
      </c>
    </row>
    <row r="3464" spans="9:16" x14ac:dyDescent="0.2">
      <c r="I3464" s="158">
        <f t="shared" si="325"/>
        <v>9</v>
      </c>
      <c r="J3464" s="158" t="str">
        <f t="shared" si="328"/>
        <v>USD</v>
      </c>
      <c r="K3464" s="158" t="str">
        <f t="shared" si="329"/>
        <v>NZD</v>
      </c>
      <c r="L3464" s="158" t="str">
        <f t="shared" si="326"/>
        <v>USDNZD45437</v>
      </c>
      <c r="M3464" s="160">
        <f t="shared" si="330"/>
        <v>45437</v>
      </c>
      <c r="N3464" s="158">
        <v>0.92250922509225086</v>
      </c>
      <c r="O3464" s="158">
        <v>1.7746999999999999</v>
      </c>
      <c r="P3464" s="161">
        <f t="shared" si="327"/>
        <v>1.6372</v>
      </c>
    </row>
    <row r="3465" spans="9:16" x14ac:dyDescent="0.2">
      <c r="I3465" s="158">
        <f t="shared" si="325"/>
        <v>9</v>
      </c>
      <c r="J3465" s="158" t="str">
        <f t="shared" si="328"/>
        <v>USD</v>
      </c>
      <c r="K3465" s="158" t="str">
        <f t="shared" si="329"/>
        <v>NZD</v>
      </c>
      <c r="L3465" s="158" t="str">
        <f t="shared" si="326"/>
        <v>USDNZD45438</v>
      </c>
      <c r="M3465" s="160">
        <f t="shared" si="330"/>
        <v>45438</v>
      </c>
      <c r="N3465" s="158">
        <v>0.92250922509225086</v>
      </c>
      <c r="O3465" s="158">
        <v>1.7746999999999999</v>
      </c>
      <c r="P3465" s="161">
        <f t="shared" si="327"/>
        <v>1.6372</v>
      </c>
    </row>
    <row r="3466" spans="9:16" x14ac:dyDescent="0.2">
      <c r="I3466" s="158">
        <f t="shared" si="325"/>
        <v>9</v>
      </c>
      <c r="J3466" s="158" t="str">
        <f t="shared" si="328"/>
        <v>USD</v>
      </c>
      <c r="K3466" s="158" t="str">
        <f t="shared" si="329"/>
        <v>NZD</v>
      </c>
      <c r="L3466" s="158" t="str">
        <f t="shared" si="326"/>
        <v>USDNZD45439</v>
      </c>
      <c r="M3466" s="160">
        <f t="shared" si="330"/>
        <v>45439</v>
      </c>
      <c r="N3466" s="158">
        <v>0.92225398874850129</v>
      </c>
      <c r="O3466" s="158">
        <v>1.7665</v>
      </c>
      <c r="P3466" s="161">
        <f t="shared" si="327"/>
        <v>1.6292</v>
      </c>
    </row>
    <row r="3467" spans="9:16" x14ac:dyDescent="0.2">
      <c r="I3467" s="158">
        <f t="shared" si="325"/>
        <v>9</v>
      </c>
      <c r="J3467" s="158" t="str">
        <f t="shared" si="328"/>
        <v>USD</v>
      </c>
      <c r="K3467" s="158" t="str">
        <f t="shared" si="329"/>
        <v>NZD</v>
      </c>
      <c r="L3467" s="158" t="str">
        <f t="shared" si="326"/>
        <v>USDNZD45440</v>
      </c>
      <c r="M3467" s="160">
        <f t="shared" si="330"/>
        <v>45440</v>
      </c>
      <c r="N3467" s="158">
        <v>0.91894872266127547</v>
      </c>
      <c r="O3467" s="158">
        <v>1.7647999999999999</v>
      </c>
      <c r="P3467" s="161">
        <f t="shared" si="327"/>
        <v>1.6217999999999999</v>
      </c>
    </row>
    <row r="3468" spans="9:16" x14ac:dyDescent="0.2">
      <c r="I3468" s="158">
        <f t="shared" si="325"/>
        <v>9</v>
      </c>
      <c r="J3468" s="158" t="str">
        <f t="shared" si="328"/>
        <v>USD</v>
      </c>
      <c r="K3468" s="158" t="str">
        <f t="shared" si="329"/>
        <v>NZD</v>
      </c>
      <c r="L3468" s="158" t="str">
        <f t="shared" si="326"/>
        <v>USDNZD45441</v>
      </c>
      <c r="M3468" s="160">
        <f t="shared" si="330"/>
        <v>45441</v>
      </c>
      <c r="N3468" s="158">
        <v>0.9210647508519848</v>
      </c>
      <c r="O3468" s="158">
        <v>1.7716000000000001</v>
      </c>
      <c r="P3468" s="161">
        <f t="shared" si="327"/>
        <v>1.6317999999999999</v>
      </c>
    </row>
    <row r="3469" spans="9:16" x14ac:dyDescent="0.2">
      <c r="I3469" s="158">
        <f t="shared" si="325"/>
        <v>9</v>
      </c>
      <c r="J3469" s="158" t="str">
        <f t="shared" si="328"/>
        <v>USD</v>
      </c>
      <c r="K3469" s="158" t="str">
        <f t="shared" si="329"/>
        <v>NZD</v>
      </c>
      <c r="L3469" s="158" t="str">
        <f t="shared" si="326"/>
        <v>USDNZD45442</v>
      </c>
      <c r="M3469" s="160">
        <f t="shared" si="330"/>
        <v>45442</v>
      </c>
      <c r="N3469" s="158">
        <v>0.92464170134073054</v>
      </c>
      <c r="O3469" s="158">
        <v>1.7706</v>
      </c>
      <c r="P3469" s="161">
        <f t="shared" si="327"/>
        <v>1.6372</v>
      </c>
    </row>
    <row r="3470" spans="9:16" x14ac:dyDescent="0.2">
      <c r="I3470" s="158">
        <f t="shared" si="325"/>
        <v>9</v>
      </c>
      <c r="J3470" s="158" t="str">
        <f t="shared" si="328"/>
        <v>USD</v>
      </c>
      <c r="K3470" s="158" t="str">
        <f t="shared" si="329"/>
        <v>NZD</v>
      </c>
      <c r="L3470" s="158" t="str">
        <f t="shared" si="326"/>
        <v>USDNZD45443</v>
      </c>
      <c r="M3470" s="160">
        <f t="shared" si="330"/>
        <v>45443</v>
      </c>
      <c r="N3470" s="158">
        <v>0.92148912642830816</v>
      </c>
      <c r="O3470" s="158">
        <v>1.7696000000000001</v>
      </c>
      <c r="P3470" s="161">
        <f t="shared" si="327"/>
        <v>1.6307</v>
      </c>
    </row>
    <row r="3471" spans="9:16" x14ac:dyDescent="0.2">
      <c r="I3471" s="158">
        <f t="shared" si="325"/>
        <v>9</v>
      </c>
      <c r="J3471" s="158" t="str">
        <f t="shared" si="328"/>
        <v>USD</v>
      </c>
      <c r="K3471" s="158" t="str">
        <f t="shared" si="329"/>
        <v>NZD</v>
      </c>
      <c r="L3471" s="158" t="str">
        <f t="shared" si="326"/>
        <v>USDNZD45444</v>
      </c>
      <c r="M3471" s="160">
        <f t="shared" si="330"/>
        <v>45444</v>
      </c>
      <c r="N3471" s="158">
        <v>0.92148912642830816</v>
      </c>
      <c r="O3471" s="158">
        <v>1.7696000000000001</v>
      </c>
      <c r="P3471" s="161">
        <f t="shared" si="327"/>
        <v>1.6307</v>
      </c>
    </row>
    <row r="3472" spans="9:16" x14ac:dyDescent="0.2">
      <c r="I3472" s="158">
        <f t="shared" si="325"/>
        <v>9</v>
      </c>
      <c r="J3472" s="158" t="str">
        <f t="shared" si="328"/>
        <v>USD</v>
      </c>
      <c r="K3472" s="158" t="str">
        <f t="shared" si="329"/>
        <v>NZD</v>
      </c>
      <c r="L3472" s="158" t="str">
        <f t="shared" si="326"/>
        <v>USDNZD45445</v>
      </c>
      <c r="M3472" s="160">
        <f t="shared" si="330"/>
        <v>45445</v>
      </c>
      <c r="N3472" s="158">
        <v>0.92148912642830816</v>
      </c>
      <c r="O3472" s="158">
        <v>1.7696000000000001</v>
      </c>
      <c r="P3472" s="161">
        <f t="shared" si="327"/>
        <v>1.6307</v>
      </c>
    </row>
    <row r="3473" spans="9:16" x14ac:dyDescent="0.2">
      <c r="I3473" s="158">
        <f t="shared" si="325"/>
        <v>9</v>
      </c>
      <c r="J3473" s="158" t="str">
        <f t="shared" si="328"/>
        <v>USD</v>
      </c>
      <c r="K3473" s="158" t="str">
        <f t="shared" si="329"/>
        <v>NZD</v>
      </c>
      <c r="L3473" s="158" t="str">
        <f t="shared" si="326"/>
        <v>USDNZD45446</v>
      </c>
      <c r="M3473" s="160">
        <f t="shared" si="330"/>
        <v>45446</v>
      </c>
      <c r="N3473" s="158">
        <v>0.92233905183545462</v>
      </c>
      <c r="O3473" s="158">
        <v>1.7614000000000001</v>
      </c>
      <c r="P3473" s="161">
        <f t="shared" si="327"/>
        <v>1.6246</v>
      </c>
    </row>
    <row r="3474" spans="9:16" x14ac:dyDescent="0.2">
      <c r="I3474" s="158">
        <f t="shared" si="325"/>
        <v>9</v>
      </c>
      <c r="J3474" s="158" t="str">
        <f t="shared" si="328"/>
        <v>USD</v>
      </c>
      <c r="K3474" s="158" t="str">
        <f t="shared" si="329"/>
        <v>NZD</v>
      </c>
      <c r="L3474" s="158" t="str">
        <f t="shared" si="326"/>
        <v>USDNZD45447</v>
      </c>
      <c r="M3474" s="160">
        <f t="shared" si="330"/>
        <v>45447</v>
      </c>
      <c r="N3474" s="158">
        <v>0.92038656235618954</v>
      </c>
      <c r="O3474" s="158">
        <v>1.7624</v>
      </c>
      <c r="P3474" s="161">
        <f t="shared" si="327"/>
        <v>1.6221000000000001</v>
      </c>
    </row>
    <row r="3475" spans="9:16" x14ac:dyDescent="0.2">
      <c r="I3475" s="158">
        <f t="shared" si="325"/>
        <v>9</v>
      </c>
      <c r="J3475" s="158" t="str">
        <f t="shared" si="328"/>
        <v>USD</v>
      </c>
      <c r="K3475" s="158" t="str">
        <f t="shared" si="329"/>
        <v>NZD</v>
      </c>
      <c r="L3475" s="158" t="str">
        <f t="shared" si="326"/>
        <v>USDNZD45448</v>
      </c>
      <c r="M3475" s="160">
        <f t="shared" si="330"/>
        <v>45448</v>
      </c>
      <c r="N3475" s="158">
        <v>0.91979396615158204</v>
      </c>
      <c r="O3475" s="158">
        <v>1.7577</v>
      </c>
      <c r="P3475" s="161">
        <f t="shared" si="327"/>
        <v>1.6167</v>
      </c>
    </row>
    <row r="3476" spans="9:16" x14ac:dyDescent="0.2">
      <c r="I3476" s="158">
        <f t="shared" si="325"/>
        <v>9</v>
      </c>
      <c r="J3476" s="158" t="str">
        <f t="shared" si="328"/>
        <v>USD</v>
      </c>
      <c r="K3476" s="158" t="str">
        <f t="shared" si="329"/>
        <v>NZD</v>
      </c>
      <c r="L3476" s="158" t="str">
        <f t="shared" si="326"/>
        <v>USDNZD45449</v>
      </c>
      <c r="M3476" s="160">
        <f t="shared" si="330"/>
        <v>45449</v>
      </c>
      <c r="N3476" s="158">
        <v>0.92038656235618954</v>
      </c>
      <c r="O3476" s="158">
        <v>1.7584</v>
      </c>
      <c r="P3476" s="161">
        <f t="shared" si="327"/>
        <v>1.6184000000000001</v>
      </c>
    </row>
    <row r="3477" spans="9:16" x14ac:dyDescent="0.2">
      <c r="I3477" s="158">
        <f t="shared" si="325"/>
        <v>9</v>
      </c>
      <c r="J3477" s="158" t="str">
        <f t="shared" si="328"/>
        <v>USD</v>
      </c>
      <c r="K3477" s="158" t="str">
        <f t="shared" si="329"/>
        <v>NZD</v>
      </c>
      <c r="L3477" s="158" t="str">
        <f t="shared" si="326"/>
        <v>USDNZD45450</v>
      </c>
      <c r="M3477" s="160">
        <f t="shared" si="330"/>
        <v>45450</v>
      </c>
      <c r="N3477" s="158">
        <v>0.91759955955221129</v>
      </c>
      <c r="O3477" s="158">
        <v>1.7596000000000001</v>
      </c>
      <c r="P3477" s="161">
        <f t="shared" si="327"/>
        <v>1.6146</v>
      </c>
    </row>
    <row r="3478" spans="9:16" x14ac:dyDescent="0.2">
      <c r="I3478" s="158">
        <f t="shared" si="325"/>
        <v>9</v>
      </c>
      <c r="J3478" s="158" t="str">
        <f t="shared" si="328"/>
        <v>USD</v>
      </c>
      <c r="K3478" s="158" t="str">
        <f t="shared" si="329"/>
        <v>NZD</v>
      </c>
      <c r="L3478" s="158" t="str">
        <f t="shared" si="326"/>
        <v>USDNZD45451</v>
      </c>
      <c r="M3478" s="160">
        <f t="shared" si="330"/>
        <v>45451</v>
      </c>
      <c r="N3478" s="158">
        <v>0.91759955955221129</v>
      </c>
      <c r="O3478" s="158">
        <v>1.7596000000000001</v>
      </c>
      <c r="P3478" s="161">
        <f t="shared" si="327"/>
        <v>1.6146</v>
      </c>
    </row>
    <row r="3479" spans="9:16" x14ac:dyDescent="0.2">
      <c r="I3479" s="158">
        <f t="shared" si="325"/>
        <v>9</v>
      </c>
      <c r="J3479" s="158" t="str">
        <f t="shared" si="328"/>
        <v>USD</v>
      </c>
      <c r="K3479" s="158" t="str">
        <f t="shared" si="329"/>
        <v>NZD</v>
      </c>
      <c r="L3479" s="158" t="str">
        <f t="shared" si="326"/>
        <v>USDNZD45452</v>
      </c>
      <c r="M3479" s="160">
        <f t="shared" si="330"/>
        <v>45452</v>
      </c>
      <c r="N3479" s="158">
        <v>0.91759955955221129</v>
      </c>
      <c r="O3479" s="158">
        <v>1.7596000000000001</v>
      </c>
      <c r="P3479" s="161">
        <f t="shared" si="327"/>
        <v>1.6146</v>
      </c>
    </row>
    <row r="3480" spans="9:16" x14ac:dyDescent="0.2">
      <c r="I3480" s="158">
        <f t="shared" si="325"/>
        <v>9</v>
      </c>
      <c r="J3480" s="158" t="str">
        <f t="shared" si="328"/>
        <v>USD</v>
      </c>
      <c r="K3480" s="158" t="str">
        <f t="shared" si="329"/>
        <v>NZD</v>
      </c>
      <c r="L3480" s="158" t="str">
        <f t="shared" si="326"/>
        <v>USDNZD45453</v>
      </c>
      <c r="M3480" s="160">
        <f t="shared" si="330"/>
        <v>45453</v>
      </c>
      <c r="N3480" s="158">
        <v>0.9297136481963556</v>
      </c>
      <c r="O3480" s="158">
        <v>1.7595000000000001</v>
      </c>
      <c r="P3480" s="161">
        <f t="shared" si="327"/>
        <v>1.6357999999999999</v>
      </c>
    </row>
    <row r="3481" spans="9:16" x14ac:dyDescent="0.2">
      <c r="I3481" s="158">
        <f t="shared" si="325"/>
        <v>9</v>
      </c>
      <c r="J3481" s="158" t="str">
        <f t="shared" si="328"/>
        <v>USD</v>
      </c>
      <c r="K3481" s="158" t="str">
        <f t="shared" si="329"/>
        <v>NZD</v>
      </c>
      <c r="L3481" s="158" t="str">
        <f t="shared" si="326"/>
        <v>USDNZD45454</v>
      </c>
      <c r="M3481" s="160">
        <f t="shared" si="330"/>
        <v>45454</v>
      </c>
      <c r="N3481" s="158">
        <v>0.93196644920782856</v>
      </c>
      <c r="O3481" s="158">
        <v>1.7513000000000001</v>
      </c>
      <c r="P3481" s="161">
        <f t="shared" si="327"/>
        <v>1.6322000000000001</v>
      </c>
    </row>
    <row r="3482" spans="9:16" x14ac:dyDescent="0.2">
      <c r="I3482" s="158">
        <f t="shared" si="325"/>
        <v>9</v>
      </c>
      <c r="J3482" s="158" t="str">
        <f t="shared" si="328"/>
        <v>USD</v>
      </c>
      <c r="K3482" s="158" t="str">
        <f t="shared" si="329"/>
        <v>NZD</v>
      </c>
      <c r="L3482" s="158" t="str">
        <f t="shared" si="326"/>
        <v>USDNZD45455</v>
      </c>
      <c r="M3482" s="160">
        <f t="shared" si="330"/>
        <v>45455</v>
      </c>
      <c r="N3482" s="158">
        <v>0.92893636785880163</v>
      </c>
      <c r="O3482" s="158">
        <v>1.7527999999999999</v>
      </c>
      <c r="P3482" s="161">
        <f t="shared" si="327"/>
        <v>1.6282000000000001</v>
      </c>
    </row>
    <row r="3483" spans="9:16" x14ac:dyDescent="0.2">
      <c r="I3483" s="158">
        <f t="shared" si="325"/>
        <v>9</v>
      </c>
      <c r="J3483" s="158" t="str">
        <f t="shared" si="328"/>
        <v>USD</v>
      </c>
      <c r="K3483" s="158" t="str">
        <f t="shared" si="329"/>
        <v>NZD</v>
      </c>
      <c r="L3483" s="158" t="str">
        <f t="shared" si="326"/>
        <v>USDNZD45456</v>
      </c>
      <c r="M3483" s="160">
        <f t="shared" si="330"/>
        <v>45456</v>
      </c>
      <c r="N3483" s="158">
        <v>0.92729970326409494</v>
      </c>
      <c r="O3483" s="158">
        <v>1.7477</v>
      </c>
      <c r="P3483" s="161">
        <f t="shared" si="327"/>
        <v>1.6206</v>
      </c>
    </row>
    <row r="3484" spans="9:16" x14ac:dyDescent="0.2">
      <c r="I3484" s="158">
        <f t="shared" si="325"/>
        <v>9</v>
      </c>
      <c r="J3484" s="158" t="str">
        <f t="shared" si="328"/>
        <v>USD</v>
      </c>
      <c r="K3484" s="158" t="str">
        <f t="shared" si="329"/>
        <v>NZD</v>
      </c>
      <c r="L3484" s="158" t="str">
        <f t="shared" si="326"/>
        <v>USDNZD45457</v>
      </c>
      <c r="M3484" s="160">
        <f t="shared" si="330"/>
        <v>45457</v>
      </c>
      <c r="N3484" s="158">
        <v>0.93580385551188472</v>
      </c>
      <c r="O3484" s="158">
        <v>1.7418</v>
      </c>
      <c r="P3484" s="161">
        <f t="shared" si="327"/>
        <v>1.63</v>
      </c>
    </row>
    <row r="3485" spans="9:16" x14ac:dyDescent="0.2">
      <c r="I3485" s="158">
        <f t="shared" si="325"/>
        <v>9</v>
      </c>
      <c r="J3485" s="158" t="str">
        <f t="shared" si="328"/>
        <v>USD</v>
      </c>
      <c r="K3485" s="158" t="str">
        <f t="shared" si="329"/>
        <v>NZD</v>
      </c>
      <c r="L3485" s="158" t="str">
        <f t="shared" si="326"/>
        <v>USDNZD45458</v>
      </c>
      <c r="M3485" s="160">
        <f t="shared" si="330"/>
        <v>45458</v>
      </c>
      <c r="N3485" s="158">
        <v>0.93580385551188472</v>
      </c>
      <c r="O3485" s="158">
        <v>1.7418</v>
      </c>
      <c r="P3485" s="161">
        <f t="shared" si="327"/>
        <v>1.63</v>
      </c>
    </row>
    <row r="3486" spans="9:16" x14ac:dyDescent="0.2">
      <c r="I3486" s="158">
        <f t="shared" si="325"/>
        <v>9</v>
      </c>
      <c r="J3486" s="158" t="str">
        <f t="shared" si="328"/>
        <v>USD</v>
      </c>
      <c r="K3486" s="158" t="str">
        <f t="shared" si="329"/>
        <v>NZD</v>
      </c>
      <c r="L3486" s="158" t="str">
        <f t="shared" si="326"/>
        <v>USDNZD45459</v>
      </c>
      <c r="M3486" s="160">
        <f t="shared" si="330"/>
        <v>45459</v>
      </c>
      <c r="N3486" s="158">
        <v>0.93580385551188472</v>
      </c>
      <c r="O3486" s="158">
        <v>1.7418</v>
      </c>
      <c r="P3486" s="161">
        <f t="shared" si="327"/>
        <v>1.63</v>
      </c>
    </row>
    <row r="3487" spans="9:16" x14ac:dyDescent="0.2">
      <c r="I3487" s="158">
        <f t="shared" si="325"/>
        <v>9</v>
      </c>
      <c r="J3487" s="158" t="str">
        <f t="shared" si="328"/>
        <v>USD</v>
      </c>
      <c r="K3487" s="158" t="str">
        <f t="shared" si="329"/>
        <v>NZD</v>
      </c>
      <c r="L3487" s="158" t="str">
        <f t="shared" si="326"/>
        <v>USDNZD45460</v>
      </c>
      <c r="M3487" s="160">
        <f t="shared" si="330"/>
        <v>45460</v>
      </c>
      <c r="N3487" s="158">
        <v>0.93353248693054525</v>
      </c>
      <c r="O3487" s="158">
        <v>1.7525999999999999</v>
      </c>
      <c r="P3487" s="161">
        <f t="shared" si="327"/>
        <v>1.6361000000000001</v>
      </c>
    </row>
    <row r="3488" spans="9:16" x14ac:dyDescent="0.2">
      <c r="I3488" s="158">
        <f t="shared" si="325"/>
        <v>9</v>
      </c>
      <c r="J3488" s="158" t="str">
        <f t="shared" si="328"/>
        <v>USD</v>
      </c>
      <c r="K3488" s="158" t="str">
        <f t="shared" si="329"/>
        <v>NZD</v>
      </c>
      <c r="L3488" s="158" t="str">
        <f t="shared" si="326"/>
        <v>USDNZD45461</v>
      </c>
      <c r="M3488" s="160">
        <f t="shared" si="330"/>
        <v>45461</v>
      </c>
      <c r="N3488" s="158">
        <v>0.93327111525898288</v>
      </c>
      <c r="O3488" s="158">
        <v>1.7562</v>
      </c>
      <c r="P3488" s="161">
        <f t="shared" si="327"/>
        <v>1.639</v>
      </c>
    </row>
    <row r="3489" spans="9:16" x14ac:dyDescent="0.2">
      <c r="I3489" s="158">
        <f t="shared" si="325"/>
        <v>9</v>
      </c>
      <c r="J3489" s="158" t="str">
        <f t="shared" si="328"/>
        <v>USD</v>
      </c>
      <c r="K3489" s="158" t="str">
        <f t="shared" si="329"/>
        <v>NZD</v>
      </c>
      <c r="L3489" s="158" t="str">
        <f t="shared" si="326"/>
        <v>USDNZD45462</v>
      </c>
      <c r="M3489" s="160">
        <f t="shared" si="330"/>
        <v>45462</v>
      </c>
      <c r="N3489" s="158">
        <v>0.9303190994511118</v>
      </c>
      <c r="O3489" s="158">
        <v>1.7527999999999999</v>
      </c>
      <c r="P3489" s="161">
        <f t="shared" si="327"/>
        <v>1.6307</v>
      </c>
    </row>
    <row r="3490" spans="9:16" x14ac:dyDescent="0.2">
      <c r="I3490" s="158">
        <f t="shared" si="325"/>
        <v>9</v>
      </c>
      <c r="J3490" s="158" t="str">
        <f t="shared" si="328"/>
        <v>USD</v>
      </c>
      <c r="K3490" s="158" t="str">
        <f t="shared" si="329"/>
        <v>NZD</v>
      </c>
      <c r="L3490" s="158" t="str">
        <f t="shared" si="326"/>
        <v>USDNZD45463</v>
      </c>
      <c r="M3490" s="160">
        <f t="shared" si="330"/>
        <v>45463</v>
      </c>
      <c r="N3490" s="158">
        <v>0.93292284728052988</v>
      </c>
      <c r="O3490" s="158">
        <v>1.7492000000000001</v>
      </c>
      <c r="P3490" s="161">
        <f t="shared" si="327"/>
        <v>1.6318999999999999</v>
      </c>
    </row>
    <row r="3491" spans="9:16" x14ac:dyDescent="0.2">
      <c r="I3491" s="158">
        <f t="shared" si="325"/>
        <v>9</v>
      </c>
      <c r="J3491" s="158" t="str">
        <f t="shared" si="328"/>
        <v>USD</v>
      </c>
      <c r="K3491" s="158" t="str">
        <f t="shared" si="329"/>
        <v>NZD</v>
      </c>
      <c r="L3491" s="158" t="str">
        <f t="shared" si="326"/>
        <v>USDNZD45464</v>
      </c>
      <c r="M3491" s="160">
        <f t="shared" si="330"/>
        <v>45464</v>
      </c>
      <c r="N3491" s="158">
        <v>0.93562874251497008</v>
      </c>
      <c r="O3491" s="158">
        <v>1.7426999999999999</v>
      </c>
      <c r="P3491" s="161">
        <f t="shared" si="327"/>
        <v>1.6305000000000001</v>
      </c>
    </row>
    <row r="3492" spans="9:16" x14ac:dyDescent="0.2">
      <c r="I3492" s="158">
        <f t="shared" si="325"/>
        <v>9</v>
      </c>
      <c r="J3492" s="158" t="str">
        <f t="shared" si="328"/>
        <v>USD</v>
      </c>
      <c r="K3492" s="158" t="str">
        <f t="shared" si="329"/>
        <v>NZD</v>
      </c>
      <c r="L3492" s="158" t="str">
        <f t="shared" si="326"/>
        <v>USDNZD45465</v>
      </c>
      <c r="M3492" s="160">
        <f t="shared" si="330"/>
        <v>45465</v>
      </c>
      <c r="N3492" s="158">
        <v>0.93562874251497008</v>
      </c>
      <c r="O3492" s="158">
        <v>1.7426999999999999</v>
      </c>
      <c r="P3492" s="161">
        <f t="shared" si="327"/>
        <v>1.6305000000000001</v>
      </c>
    </row>
    <row r="3493" spans="9:16" x14ac:dyDescent="0.2">
      <c r="I3493" s="158">
        <f t="shared" si="325"/>
        <v>9</v>
      </c>
      <c r="J3493" s="158" t="str">
        <f t="shared" si="328"/>
        <v>USD</v>
      </c>
      <c r="K3493" s="158" t="str">
        <f t="shared" si="329"/>
        <v>NZD</v>
      </c>
      <c r="L3493" s="158" t="str">
        <f t="shared" si="326"/>
        <v>USDNZD45466</v>
      </c>
      <c r="M3493" s="160">
        <f t="shared" si="330"/>
        <v>45466</v>
      </c>
      <c r="N3493" s="158">
        <v>0.93562874251497008</v>
      </c>
      <c r="O3493" s="158">
        <v>1.7426999999999999</v>
      </c>
      <c r="P3493" s="161">
        <f t="shared" si="327"/>
        <v>1.6305000000000001</v>
      </c>
    </row>
    <row r="3494" spans="9:16" x14ac:dyDescent="0.2">
      <c r="I3494" s="158">
        <f t="shared" si="325"/>
        <v>9</v>
      </c>
      <c r="J3494" s="158" t="str">
        <f t="shared" si="328"/>
        <v>USD</v>
      </c>
      <c r="K3494" s="158" t="str">
        <f t="shared" si="329"/>
        <v>NZD</v>
      </c>
      <c r="L3494" s="158" t="str">
        <f t="shared" si="326"/>
        <v>USDNZD45467</v>
      </c>
      <c r="M3494" s="160">
        <f t="shared" si="330"/>
        <v>45467</v>
      </c>
      <c r="N3494" s="158">
        <v>0.93196644920782856</v>
      </c>
      <c r="O3494" s="158">
        <v>1.7543</v>
      </c>
      <c r="P3494" s="161">
        <f t="shared" si="327"/>
        <v>1.6349</v>
      </c>
    </row>
    <row r="3495" spans="9:16" x14ac:dyDescent="0.2">
      <c r="I3495" s="158">
        <f t="shared" si="325"/>
        <v>9</v>
      </c>
      <c r="J3495" s="158" t="str">
        <f t="shared" si="328"/>
        <v>USD</v>
      </c>
      <c r="K3495" s="158" t="str">
        <f t="shared" si="329"/>
        <v>NZD</v>
      </c>
      <c r="L3495" s="158" t="str">
        <f t="shared" si="326"/>
        <v>USDNZD45468</v>
      </c>
      <c r="M3495" s="160">
        <f t="shared" si="330"/>
        <v>45468</v>
      </c>
      <c r="N3495" s="158">
        <v>0.93335822288594372</v>
      </c>
      <c r="O3495" s="158">
        <v>1.7498</v>
      </c>
      <c r="P3495" s="161">
        <f t="shared" si="327"/>
        <v>1.6332</v>
      </c>
    </row>
    <row r="3496" spans="9:16" x14ac:dyDescent="0.2">
      <c r="I3496" s="158">
        <f t="shared" si="325"/>
        <v>9</v>
      </c>
      <c r="J3496" s="158" t="str">
        <f t="shared" si="328"/>
        <v>USD</v>
      </c>
      <c r="K3496" s="158" t="str">
        <f t="shared" si="329"/>
        <v>NZD</v>
      </c>
      <c r="L3496" s="158" t="str">
        <f t="shared" si="326"/>
        <v>USDNZD45469</v>
      </c>
      <c r="M3496" s="160">
        <f t="shared" si="330"/>
        <v>45469</v>
      </c>
      <c r="N3496" s="158">
        <v>0.93554121059032658</v>
      </c>
      <c r="O3496" s="158">
        <v>1.7537</v>
      </c>
      <c r="P3496" s="161">
        <f t="shared" si="327"/>
        <v>1.6407</v>
      </c>
    </row>
    <row r="3497" spans="9:16" x14ac:dyDescent="0.2">
      <c r="I3497" s="158">
        <f t="shared" si="325"/>
        <v>9</v>
      </c>
      <c r="J3497" s="158" t="str">
        <f t="shared" si="328"/>
        <v>USD</v>
      </c>
      <c r="K3497" s="158" t="str">
        <f t="shared" si="329"/>
        <v>NZD</v>
      </c>
      <c r="L3497" s="158" t="str">
        <f t="shared" si="326"/>
        <v>USDNZD45470</v>
      </c>
      <c r="M3497" s="160">
        <f t="shared" si="330"/>
        <v>45470</v>
      </c>
      <c r="N3497" s="158">
        <v>0.93492894540014948</v>
      </c>
      <c r="O3497" s="158">
        <v>1.7543</v>
      </c>
      <c r="P3497" s="161">
        <f t="shared" si="327"/>
        <v>1.6400999999999999</v>
      </c>
    </row>
    <row r="3498" spans="9:16" x14ac:dyDescent="0.2">
      <c r="I3498" s="158">
        <f t="shared" ref="I3498:I3561" si="331">IF(M3497=$G$2,I3497+1,I3497)</f>
        <v>9</v>
      </c>
      <c r="J3498" s="158" t="str">
        <f t="shared" si="328"/>
        <v>USD</v>
      </c>
      <c r="K3498" s="158" t="str">
        <f t="shared" si="329"/>
        <v>NZD</v>
      </c>
      <c r="L3498" s="158" t="str">
        <f t="shared" si="326"/>
        <v>USDNZD45471</v>
      </c>
      <c r="M3498" s="160">
        <f t="shared" si="330"/>
        <v>45471</v>
      </c>
      <c r="N3498" s="158">
        <v>0.93414292386735165</v>
      </c>
      <c r="O3498" s="158">
        <v>1.7601</v>
      </c>
      <c r="P3498" s="161">
        <f t="shared" si="327"/>
        <v>1.6442000000000001</v>
      </c>
    </row>
    <row r="3499" spans="9:16" x14ac:dyDescent="0.2">
      <c r="I3499" s="158">
        <f t="shared" si="331"/>
        <v>9</v>
      </c>
      <c r="J3499" s="158" t="str">
        <f t="shared" si="328"/>
        <v>USD</v>
      </c>
      <c r="K3499" s="158" t="str">
        <f t="shared" si="329"/>
        <v>NZD</v>
      </c>
      <c r="L3499" s="158" t="str">
        <f t="shared" si="326"/>
        <v>USDNZD45472</v>
      </c>
      <c r="M3499" s="160">
        <f t="shared" si="330"/>
        <v>45472</v>
      </c>
      <c r="N3499" s="158">
        <v>0.93414292386735165</v>
      </c>
      <c r="O3499" s="158">
        <v>1.7601</v>
      </c>
      <c r="P3499" s="161">
        <f t="shared" si="327"/>
        <v>1.6442000000000001</v>
      </c>
    </row>
    <row r="3500" spans="9:16" x14ac:dyDescent="0.2">
      <c r="I3500" s="158">
        <f t="shared" si="331"/>
        <v>9</v>
      </c>
      <c r="J3500" s="158" t="str">
        <f t="shared" si="328"/>
        <v>USD</v>
      </c>
      <c r="K3500" s="158" t="str">
        <f t="shared" si="329"/>
        <v>NZD</v>
      </c>
      <c r="L3500" s="158" t="str">
        <f t="shared" si="326"/>
        <v>USDNZD45473</v>
      </c>
      <c r="M3500" s="160">
        <f t="shared" si="330"/>
        <v>45473</v>
      </c>
      <c r="N3500" s="158">
        <v>0.93414292386735165</v>
      </c>
      <c r="O3500" s="158">
        <v>1.7601</v>
      </c>
      <c r="P3500" s="161">
        <f t="shared" si="327"/>
        <v>1.6442000000000001</v>
      </c>
    </row>
    <row r="3501" spans="9:16" x14ac:dyDescent="0.2">
      <c r="I3501" s="158">
        <f t="shared" si="331"/>
        <v>9</v>
      </c>
      <c r="J3501" s="158" t="str">
        <f t="shared" si="328"/>
        <v>USD</v>
      </c>
      <c r="K3501" s="158" t="str">
        <f t="shared" si="329"/>
        <v>NZD</v>
      </c>
      <c r="L3501" s="158" t="str">
        <f t="shared" si="326"/>
        <v>USDNZD45474</v>
      </c>
      <c r="M3501" s="160">
        <f t="shared" si="330"/>
        <v>45474</v>
      </c>
      <c r="N3501" s="158">
        <v>0.93066542577943223</v>
      </c>
      <c r="O3501" s="158">
        <v>1.7638</v>
      </c>
      <c r="P3501" s="161">
        <f t="shared" si="327"/>
        <v>1.6415</v>
      </c>
    </row>
    <row r="3502" spans="9:16" x14ac:dyDescent="0.2">
      <c r="I3502" s="158">
        <f t="shared" si="331"/>
        <v>9</v>
      </c>
      <c r="J3502" s="158" t="str">
        <f t="shared" si="328"/>
        <v>USD</v>
      </c>
      <c r="K3502" s="158" t="str">
        <f t="shared" si="329"/>
        <v>NZD</v>
      </c>
      <c r="L3502" s="158" t="str">
        <f t="shared" si="326"/>
        <v>USDNZD45475</v>
      </c>
      <c r="M3502" s="160">
        <f t="shared" si="330"/>
        <v>45475</v>
      </c>
      <c r="N3502" s="158">
        <v>0.93205331344952935</v>
      </c>
      <c r="O3502" s="158">
        <v>1.7693000000000001</v>
      </c>
      <c r="P3502" s="161">
        <f t="shared" si="327"/>
        <v>1.6491</v>
      </c>
    </row>
    <row r="3503" spans="9:16" x14ac:dyDescent="0.2">
      <c r="I3503" s="158">
        <f t="shared" si="331"/>
        <v>9</v>
      </c>
      <c r="J3503" s="158" t="str">
        <f t="shared" si="328"/>
        <v>USD</v>
      </c>
      <c r="K3503" s="158" t="str">
        <f t="shared" si="329"/>
        <v>NZD</v>
      </c>
      <c r="L3503" s="158" t="str">
        <f t="shared" si="326"/>
        <v>USDNZD45476</v>
      </c>
      <c r="M3503" s="160">
        <f t="shared" si="330"/>
        <v>45476</v>
      </c>
      <c r="N3503" s="158">
        <v>0.92954080684142026</v>
      </c>
      <c r="O3503" s="158">
        <v>1.7717000000000001</v>
      </c>
      <c r="P3503" s="161">
        <f t="shared" si="327"/>
        <v>1.6469</v>
      </c>
    </row>
    <row r="3504" spans="9:16" x14ac:dyDescent="0.2">
      <c r="I3504" s="158">
        <f t="shared" si="331"/>
        <v>9</v>
      </c>
      <c r="J3504" s="158" t="str">
        <f t="shared" si="328"/>
        <v>USD</v>
      </c>
      <c r="K3504" s="158" t="str">
        <f t="shared" si="329"/>
        <v>NZD</v>
      </c>
      <c r="L3504" s="158" t="str">
        <f t="shared" si="326"/>
        <v>USDNZD45477</v>
      </c>
      <c r="M3504" s="160">
        <f t="shared" si="330"/>
        <v>45477</v>
      </c>
      <c r="N3504" s="158">
        <v>0.92592592592592582</v>
      </c>
      <c r="O3504" s="158">
        <v>1.7641</v>
      </c>
      <c r="P3504" s="161">
        <f t="shared" si="327"/>
        <v>1.6334</v>
      </c>
    </row>
    <row r="3505" spans="9:16" x14ac:dyDescent="0.2">
      <c r="I3505" s="158">
        <f t="shared" si="331"/>
        <v>9</v>
      </c>
      <c r="J3505" s="158" t="str">
        <f t="shared" si="328"/>
        <v>USD</v>
      </c>
      <c r="K3505" s="158" t="str">
        <f t="shared" si="329"/>
        <v>NZD</v>
      </c>
      <c r="L3505" s="158" t="str">
        <f t="shared" si="326"/>
        <v>USDNZD45478</v>
      </c>
      <c r="M3505" s="160">
        <f t="shared" si="330"/>
        <v>45478</v>
      </c>
      <c r="N3505" s="158">
        <v>0.92387287509238725</v>
      </c>
      <c r="O3505" s="158">
        <v>1.7672000000000001</v>
      </c>
      <c r="P3505" s="161">
        <f t="shared" si="327"/>
        <v>1.6327</v>
      </c>
    </row>
    <row r="3506" spans="9:16" x14ac:dyDescent="0.2">
      <c r="I3506" s="158">
        <f t="shared" si="331"/>
        <v>9</v>
      </c>
      <c r="J3506" s="158" t="str">
        <f t="shared" si="328"/>
        <v>USD</v>
      </c>
      <c r="K3506" s="158" t="str">
        <f t="shared" si="329"/>
        <v>NZD</v>
      </c>
      <c r="L3506" s="158" t="str">
        <f t="shared" si="326"/>
        <v>USDNZD45479</v>
      </c>
      <c r="M3506" s="160">
        <f t="shared" si="330"/>
        <v>45479</v>
      </c>
      <c r="N3506" s="158">
        <v>0.92387287509238725</v>
      </c>
      <c r="O3506" s="158">
        <v>1.7672000000000001</v>
      </c>
      <c r="P3506" s="161">
        <f t="shared" si="327"/>
        <v>1.6327</v>
      </c>
    </row>
    <row r="3507" spans="9:16" x14ac:dyDescent="0.2">
      <c r="I3507" s="158">
        <f t="shared" si="331"/>
        <v>9</v>
      </c>
      <c r="J3507" s="158" t="str">
        <f t="shared" si="328"/>
        <v>USD</v>
      </c>
      <c r="K3507" s="158" t="str">
        <f t="shared" si="329"/>
        <v>NZD</v>
      </c>
      <c r="L3507" s="158" t="str">
        <f t="shared" si="326"/>
        <v>USDNZD45480</v>
      </c>
      <c r="M3507" s="160">
        <f t="shared" si="330"/>
        <v>45480</v>
      </c>
      <c r="N3507" s="158">
        <v>0.92387287509238725</v>
      </c>
      <c r="O3507" s="158">
        <v>1.7672000000000001</v>
      </c>
      <c r="P3507" s="161">
        <f t="shared" si="327"/>
        <v>1.6327</v>
      </c>
    </row>
    <row r="3508" spans="9:16" x14ac:dyDescent="0.2">
      <c r="I3508" s="158">
        <f t="shared" si="331"/>
        <v>9</v>
      </c>
      <c r="J3508" s="158" t="str">
        <f t="shared" si="328"/>
        <v>USD</v>
      </c>
      <c r="K3508" s="158" t="str">
        <f t="shared" si="329"/>
        <v>NZD</v>
      </c>
      <c r="L3508" s="158" t="str">
        <f t="shared" si="326"/>
        <v>USDNZD45481</v>
      </c>
      <c r="M3508" s="160">
        <f t="shared" si="330"/>
        <v>45481</v>
      </c>
      <c r="N3508" s="158">
        <v>0.92293493308721741</v>
      </c>
      <c r="O3508" s="158">
        <v>1.7655000000000001</v>
      </c>
      <c r="P3508" s="161">
        <f t="shared" si="327"/>
        <v>1.6294</v>
      </c>
    </row>
    <row r="3509" spans="9:16" x14ac:dyDescent="0.2">
      <c r="I3509" s="158">
        <f t="shared" si="331"/>
        <v>9</v>
      </c>
      <c r="J3509" s="158" t="str">
        <f t="shared" si="328"/>
        <v>USD</v>
      </c>
      <c r="K3509" s="158" t="str">
        <f t="shared" si="329"/>
        <v>NZD</v>
      </c>
      <c r="L3509" s="158" t="str">
        <f t="shared" si="326"/>
        <v>USDNZD45482</v>
      </c>
      <c r="M3509" s="160">
        <f t="shared" si="330"/>
        <v>45482</v>
      </c>
      <c r="N3509" s="158">
        <v>0.92472720547438514</v>
      </c>
      <c r="O3509" s="158">
        <v>1.7681</v>
      </c>
      <c r="P3509" s="161">
        <f t="shared" si="327"/>
        <v>1.635</v>
      </c>
    </row>
    <row r="3510" spans="9:16" x14ac:dyDescent="0.2">
      <c r="I3510" s="158">
        <f t="shared" si="331"/>
        <v>9</v>
      </c>
      <c r="J3510" s="158" t="str">
        <f t="shared" si="328"/>
        <v>USD</v>
      </c>
      <c r="K3510" s="158" t="str">
        <f t="shared" si="329"/>
        <v>NZD</v>
      </c>
      <c r="L3510" s="158" t="str">
        <f t="shared" si="326"/>
        <v>USDNZD45483</v>
      </c>
      <c r="M3510" s="160">
        <f t="shared" si="330"/>
        <v>45483</v>
      </c>
      <c r="N3510" s="158">
        <v>0.92378752886836024</v>
      </c>
      <c r="O3510" s="158">
        <v>1.7804</v>
      </c>
      <c r="P3510" s="161">
        <f t="shared" si="327"/>
        <v>1.6447000000000001</v>
      </c>
    </row>
    <row r="3511" spans="9:16" x14ac:dyDescent="0.2">
      <c r="I3511" s="158">
        <f t="shared" si="331"/>
        <v>9</v>
      </c>
      <c r="J3511" s="158" t="str">
        <f t="shared" si="328"/>
        <v>USD</v>
      </c>
      <c r="K3511" s="158" t="str">
        <f t="shared" si="329"/>
        <v>NZD</v>
      </c>
      <c r="L3511" s="158" t="str">
        <f t="shared" si="326"/>
        <v>USDNZD45484</v>
      </c>
      <c r="M3511" s="160">
        <f t="shared" si="330"/>
        <v>45484</v>
      </c>
      <c r="N3511" s="158">
        <v>0.92123445416858596</v>
      </c>
      <c r="O3511" s="158">
        <v>1.7836000000000001</v>
      </c>
      <c r="P3511" s="161">
        <f t="shared" si="327"/>
        <v>1.6431</v>
      </c>
    </row>
    <row r="3512" spans="9:16" x14ac:dyDescent="0.2">
      <c r="I3512" s="158">
        <f t="shared" si="331"/>
        <v>9</v>
      </c>
      <c r="J3512" s="158" t="str">
        <f t="shared" si="328"/>
        <v>USD</v>
      </c>
      <c r="K3512" s="158" t="str">
        <f t="shared" si="329"/>
        <v>NZD</v>
      </c>
      <c r="L3512" s="158" t="str">
        <f t="shared" si="326"/>
        <v>USDNZD45485</v>
      </c>
      <c r="M3512" s="160">
        <f t="shared" si="330"/>
        <v>45485</v>
      </c>
      <c r="N3512" s="158">
        <v>0.91827364554637281</v>
      </c>
      <c r="O3512" s="158">
        <v>1.7819</v>
      </c>
      <c r="P3512" s="161">
        <f t="shared" si="327"/>
        <v>1.6363000000000001</v>
      </c>
    </row>
    <row r="3513" spans="9:16" x14ac:dyDescent="0.2">
      <c r="I3513" s="158">
        <f t="shared" si="331"/>
        <v>9</v>
      </c>
      <c r="J3513" s="158" t="str">
        <f t="shared" si="328"/>
        <v>USD</v>
      </c>
      <c r="K3513" s="158" t="str">
        <f t="shared" si="329"/>
        <v>NZD</v>
      </c>
      <c r="L3513" s="158" t="str">
        <f t="shared" si="326"/>
        <v>USDNZD45486</v>
      </c>
      <c r="M3513" s="160">
        <f t="shared" si="330"/>
        <v>45486</v>
      </c>
      <c r="N3513" s="158">
        <v>0.91827364554637281</v>
      </c>
      <c r="O3513" s="158">
        <v>1.7819</v>
      </c>
      <c r="P3513" s="161">
        <f t="shared" si="327"/>
        <v>1.6363000000000001</v>
      </c>
    </row>
    <row r="3514" spans="9:16" x14ac:dyDescent="0.2">
      <c r="I3514" s="158">
        <f t="shared" si="331"/>
        <v>9</v>
      </c>
      <c r="J3514" s="158" t="str">
        <f t="shared" si="328"/>
        <v>USD</v>
      </c>
      <c r="K3514" s="158" t="str">
        <f t="shared" si="329"/>
        <v>NZD</v>
      </c>
      <c r="L3514" s="158" t="str">
        <f t="shared" si="326"/>
        <v>USDNZD45487</v>
      </c>
      <c r="M3514" s="160">
        <f t="shared" si="330"/>
        <v>45487</v>
      </c>
      <c r="N3514" s="158">
        <v>0.91827364554637281</v>
      </c>
      <c r="O3514" s="158">
        <v>1.7819</v>
      </c>
      <c r="P3514" s="161">
        <f t="shared" si="327"/>
        <v>1.6363000000000001</v>
      </c>
    </row>
    <row r="3515" spans="9:16" x14ac:dyDescent="0.2">
      <c r="I3515" s="158">
        <f t="shared" si="331"/>
        <v>9</v>
      </c>
      <c r="J3515" s="158" t="str">
        <f t="shared" si="328"/>
        <v>USD</v>
      </c>
      <c r="K3515" s="158" t="str">
        <f t="shared" si="329"/>
        <v>NZD</v>
      </c>
      <c r="L3515" s="158" t="str">
        <f t="shared" si="326"/>
        <v>USDNZD45488</v>
      </c>
      <c r="M3515" s="160">
        <f t="shared" si="330"/>
        <v>45488</v>
      </c>
      <c r="N3515" s="158">
        <v>0.9168423947923352</v>
      </c>
      <c r="O3515" s="158">
        <v>1.7904</v>
      </c>
      <c r="P3515" s="161">
        <f t="shared" si="327"/>
        <v>1.6415</v>
      </c>
    </row>
    <row r="3516" spans="9:16" x14ac:dyDescent="0.2">
      <c r="I3516" s="158">
        <f t="shared" si="331"/>
        <v>9</v>
      </c>
      <c r="J3516" s="158" t="str">
        <f t="shared" si="328"/>
        <v>USD</v>
      </c>
      <c r="K3516" s="158" t="str">
        <f t="shared" si="329"/>
        <v>NZD</v>
      </c>
      <c r="L3516" s="158" t="str">
        <f t="shared" si="326"/>
        <v>USDNZD45489</v>
      </c>
      <c r="M3516" s="160">
        <f t="shared" si="330"/>
        <v>45489</v>
      </c>
      <c r="N3516" s="158">
        <v>0.91726288754356999</v>
      </c>
      <c r="O3516" s="158">
        <v>1.796</v>
      </c>
      <c r="P3516" s="161">
        <f t="shared" si="327"/>
        <v>1.6474</v>
      </c>
    </row>
    <row r="3517" spans="9:16" x14ac:dyDescent="0.2">
      <c r="I3517" s="158">
        <f t="shared" si="331"/>
        <v>9</v>
      </c>
      <c r="J3517" s="158" t="str">
        <f t="shared" si="328"/>
        <v>USD</v>
      </c>
      <c r="K3517" s="158" t="str">
        <f t="shared" si="329"/>
        <v>NZD</v>
      </c>
      <c r="L3517" s="158" t="str">
        <f t="shared" si="326"/>
        <v>USDNZD45490</v>
      </c>
      <c r="M3517" s="160">
        <f t="shared" si="330"/>
        <v>45490</v>
      </c>
      <c r="N3517" s="158">
        <v>0.91457837936711184</v>
      </c>
      <c r="O3517" s="158">
        <v>1.7975000000000001</v>
      </c>
      <c r="P3517" s="161">
        <f t="shared" si="327"/>
        <v>1.6439999999999999</v>
      </c>
    </row>
    <row r="3518" spans="9:16" x14ac:dyDescent="0.2">
      <c r="I3518" s="158">
        <f t="shared" si="331"/>
        <v>9</v>
      </c>
      <c r="J3518" s="158" t="str">
        <f t="shared" si="328"/>
        <v>USD</v>
      </c>
      <c r="K3518" s="158" t="str">
        <f t="shared" si="329"/>
        <v>NZD</v>
      </c>
      <c r="L3518" s="158" t="str">
        <f t="shared" si="326"/>
        <v>USDNZD45491</v>
      </c>
      <c r="M3518" s="160">
        <f t="shared" si="330"/>
        <v>45491</v>
      </c>
      <c r="N3518" s="158">
        <v>0.91491308325709064</v>
      </c>
      <c r="O3518" s="158">
        <v>1.8009999999999999</v>
      </c>
      <c r="P3518" s="161">
        <f t="shared" si="327"/>
        <v>1.6477999999999999</v>
      </c>
    </row>
    <row r="3519" spans="9:16" x14ac:dyDescent="0.2">
      <c r="I3519" s="158">
        <f t="shared" si="331"/>
        <v>9</v>
      </c>
      <c r="J3519" s="158" t="str">
        <f t="shared" si="328"/>
        <v>USD</v>
      </c>
      <c r="K3519" s="158" t="str">
        <f t="shared" si="329"/>
        <v>NZD</v>
      </c>
      <c r="L3519" s="158" t="str">
        <f t="shared" si="326"/>
        <v>USDNZD45492</v>
      </c>
      <c r="M3519" s="160">
        <f t="shared" si="330"/>
        <v>45492</v>
      </c>
      <c r="N3519" s="158">
        <v>0.91827364554637281</v>
      </c>
      <c r="O3519" s="158">
        <v>1.8087</v>
      </c>
      <c r="P3519" s="161">
        <f t="shared" si="327"/>
        <v>1.6609</v>
      </c>
    </row>
    <row r="3520" spans="9:16" x14ac:dyDescent="0.2">
      <c r="I3520" s="158">
        <f t="shared" si="331"/>
        <v>9</v>
      </c>
      <c r="J3520" s="158" t="str">
        <f t="shared" si="328"/>
        <v>USD</v>
      </c>
      <c r="K3520" s="158" t="str">
        <f t="shared" si="329"/>
        <v>NZD</v>
      </c>
      <c r="L3520" s="158" t="str">
        <f t="shared" si="326"/>
        <v>USDNZD45493</v>
      </c>
      <c r="M3520" s="160">
        <f t="shared" si="330"/>
        <v>45493</v>
      </c>
      <c r="N3520" s="158">
        <v>0.91827364554637281</v>
      </c>
      <c r="O3520" s="158">
        <v>1.8087</v>
      </c>
      <c r="P3520" s="161">
        <f t="shared" si="327"/>
        <v>1.6609</v>
      </c>
    </row>
    <row r="3521" spans="9:16" x14ac:dyDescent="0.2">
      <c r="I3521" s="158">
        <f t="shared" si="331"/>
        <v>9</v>
      </c>
      <c r="J3521" s="158" t="str">
        <f t="shared" si="328"/>
        <v>USD</v>
      </c>
      <c r="K3521" s="158" t="str">
        <f t="shared" si="329"/>
        <v>NZD</v>
      </c>
      <c r="L3521" s="158" t="str">
        <f t="shared" si="326"/>
        <v>USDNZD45494</v>
      </c>
      <c r="M3521" s="160">
        <f t="shared" si="330"/>
        <v>45494</v>
      </c>
      <c r="N3521" s="158">
        <v>0.91827364554637281</v>
      </c>
      <c r="O3521" s="158">
        <v>1.8087</v>
      </c>
      <c r="P3521" s="161">
        <f t="shared" si="327"/>
        <v>1.6609</v>
      </c>
    </row>
    <row r="3522" spans="9:16" x14ac:dyDescent="0.2">
      <c r="I3522" s="158">
        <f t="shared" si="331"/>
        <v>9</v>
      </c>
      <c r="J3522" s="158" t="str">
        <f t="shared" si="328"/>
        <v>USD</v>
      </c>
      <c r="K3522" s="158" t="str">
        <f t="shared" si="329"/>
        <v>NZD</v>
      </c>
      <c r="L3522" s="158" t="str">
        <f t="shared" si="326"/>
        <v>USDNZD45495</v>
      </c>
      <c r="M3522" s="160">
        <f t="shared" si="330"/>
        <v>45495</v>
      </c>
      <c r="N3522" s="158">
        <v>0.91844232182218954</v>
      </c>
      <c r="O3522" s="158">
        <v>1.8170999999999999</v>
      </c>
      <c r="P3522" s="161">
        <f t="shared" si="327"/>
        <v>1.6689000000000001</v>
      </c>
    </row>
    <row r="3523" spans="9:16" x14ac:dyDescent="0.2">
      <c r="I3523" s="158">
        <f t="shared" si="331"/>
        <v>9</v>
      </c>
      <c r="J3523" s="158" t="str">
        <f t="shared" si="328"/>
        <v>USD</v>
      </c>
      <c r="K3523" s="158" t="str">
        <f t="shared" si="329"/>
        <v>NZD</v>
      </c>
      <c r="L3523" s="158" t="str">
        <f t="shared" ref="L3523:L3586" si="332">J3523&amp;K3523&amp;M3523</f>
        <v>USDNZD45496</v>
      </c>
      <c r="M3523" s="160">
        <f t="shared" si="330"/>
        <v>45496</v>
      </c>
      <c r="N3523" s="158">
        <v>0.92081031307550643</v>
      </c>
      <c r="O3523" s="158">
        <v>1.8209</v>
      </c>
      <c r="P3523" s="161">
        <f t="shared" ref="P3523:P3586" si="333">ROUND(N3523*O3523,4)</f>
        <v>1.6767000000000001</v>
      </c>
    </row>
    <row r="3524" spans="9:16" x14ac:dyDescent="0.2">
      <c r="I3524" s="158">
        <f t="shared" si="331"/>
        <v>9</v>
      </c>
      <c r="J3524" s="158" t="str">
        <f t="shared" ref="J3524:J3587" si="334">VLOOKUP($I3524,$A:$C,2,FALSE)</f>
        <v>USD</v>
      </c>
      <c r="K3524" s="158" t="str">
        <f t="shared" ref="K3524:K3587" si="335">VLOOKUP($I3524,$A:$C,3,FALSE)</f>
        <v>NZD</v>
      </c>
      <c r="L3524" s="158" t="str">
        <f t="shared" si="332"/>
        <v>USDNZD45497</v>
      </c>
      <c r="M3524" s="160">
        <f t="shared" ref="M3524:M3587" si="336">IF(I3524=I3523,M3523+1,$G$1)</f>
        <v>45497</v>
      </c>
      <c r="N3524" s="158">
        <v>0.92182890855457233</v>
      </c>
      <c r="O3524" s="158">
        <v>1.8267</v>
      </c>
      <c r="P3524" s="161">
        <f t="shared" si="333"/>
        <v>1.6839</v>
      </c>
    </row>
    <row r="3525" spans="9:16" x14ac:dyDescent="0.2">
      <c r="I3525" s="158">
        <f t="shared" si="331"/>
        <v>9</v>
      </c>
      <c r="J3525" s="158" t="str">
        <f t="shared" si="334"/>
        <v>USD</v>
      </c>
      <c r="K3525" s="158" t="str">
        <f t="shared" si="335"/>
        <v>NZD</v>
      </c>
      <c r="L3525" s="158" t="str">
        <f t="shared" si="332"/>
        <v>USDNZD45498</v>
      </c>
      <c r="M3525" s="160">
        <f t="shared" si="336"/>
        <v>45498</v>
      </c>
      <c r="N3525" s="158">
        <v>0.92157404847479496</v>
      </c>
      <c r="O3525" s="158">
        <v>1.8401000000000001</v>
      </c>
      <c r="P3525" s="161">
        <f t="shared" si="333"/>
        <v>1.6958</v>
      </c>
    </row>
    <row r="3526" spans="9:16" x14ac:dyDescent="0.2">
      <c r="I3526" s="158">
        <f t="shared" si="331"/>
        <v>9</v>
      </c>
      <c r="J3526" s="158" t="str">
        <f t="shared" si="334"/>
        <v>USD</v>
      </c>
      <c r="K3526" s="158" t="str">
        <f t="shared" si="335"/>
        <v>NZD</v>
      </c>
      <c r="L3526" s="158" t="str">
        <f t="shared" si="332"/>
        <v>USDNZD45499</v>
      </c>
      <c r="M3526" s="160">
        <f t="shared" si="336"/>
        <v>45499</v>
      </c>
      <c r="N3526" s="158">
        <v>0.92081031307550643</v>
      </c>
      <c r="O3526" s="158">
        <v>1.8427</v>
      </c>
      <c r="P3526" s="161">
        <f t="shared" si="333"/>
        <v>1.6968000000000001</v>
      </c>
    </row>
    <row r="3527" spans="9:16" x14ac:dyDescent="0.2">
      <c r="I3527" s="158">
        <f t="shared" si="331"/>
        <v>9</v>
      </c>
      <c r="J3527" s="158" t="str">
        <f t="shared" si="334"/>
        <v>USD</v>
      </c>
      <c r="K3527" s="158" t="str">
        <f t="shared" si="335"/>
        <v>NZD</v>
      </c>
      <c r="L3527" s="158" t="str">
        <f t="shared" si="332"/>
        <v>USDNZD45500</v>
      </c>
      <c r="M3527" s="160">
        <f t="shared" si="336"/>
        <v>45500</v>
      </c>
      <c r="N3527" s="158">
        <v>0.92081031307550643</v>
      </c>
      <c r="O3527" s="158">
        <v>1.8427</v>
      </c>
      <c r="P3527" s="161">
        <f t="shared" si="333"/>
        <v>1.6968000000000001</v>
      </c>
    </row>
    <row r="3528" spans="9:16" x14ac:dyDescent="0.2">
      <c r="I3528" s="158">
        <f t="shared" si="331"/>
        <v>9</v>
      </c>
      <c r="J3528" s="158" t="str">
        <f t="shared" si="334"/>
        <v>USD</v>
      </c>
      <c r="K3528" s="158" t="str">
        <f t="shared" si="335"/>
        <v>NZD</v>
      </c>
      <c r="L3528" s="158" t="str">
        <f t="shared" si="332"/>
        <v>USDNZD45501</v>
      </c>
      <c r="M3528" s="160">
        <f t="shared" si="336"/>
        <v>45501</v>
      </c>
      <c r="N3528" s="158">
        <v>0.92081031307550643</v>
      </c>
      <c r="O3528" s="158">
        <v>1.8427</v>
      </c>
      <c r="P3528" s="161">
        <f t="shared" si="333"/>
        <v>1.6968000000000001</v>
      </c>
    </row>
    <row r="3529" spans="9:16" x14ac:dyDescent="0.2">
      <c r="I3529" s="158">
        <f t="shared" si="331"/>
        <v>9</v>
      </c>
      <c r="J3529" s="158" t="str">
        <f t="shared" si="334"/>
        <v>USD</v>
      </c>
      <c r="K3529" s="158" t="str">
        <f t="shared" si="335"/>
        <v>NZD</v>
      </c>
      <c r="L3529" s="158" t="str">
        <f t="shared" si="332"/>
        <v>USDNZD45502</v>
      </c>
      <c r="M3529" s="160">
        <f t="shared" si="336"/>
        <v>45502</v>
      </c>
      <c r="N3529" s="158">
        <v>0.92447074050106304</v>
      </c>
      <c r="O3529" s="158">
        <v>1.8418000000000001</v>
      </c>
      <c r="P3529" s="161">
        <f t="shared" si="333"/>
        <v>1.7027000000000001</v>
      </c>
    </row>
    <row r="3530" spans="9:16" x14ac:dyDescent="0.2">
      <c r="I3530" s="158">
        <f t="shared" si="331"/>
        <v>9</v>
      </c>
      <c r="J3530" s="158" t="str">
        <f t="shared" si="334"/>
        <v>USD</v>
      </c>
      <c r="K3530" s="158" t="str">
        <f t="shared" si="335"/>
        <v>NZD</v>
      </c>
      <c r="L3530" s="158" t="str">
        <f t="shared" si="332"/>
        <v>USDNZD45503</v>
      </c>
      <c r="M3530" s="160">
        <f t="shared" si="336"/>
        <v>45503</v>
      </c>
      <c r="N3530" s="158">
        <v>0.92387287509238725</v>
      </c>
      <c r="O3530" s="158">
        <v>1.8386</v>
      </c>
      <c r="P3530" s="161">
        <f t="shared" si="333"/>
        <v>1.6986000000000001</v>
      </c>
    </row>
    <row r="3531" spans="9:16" x14ac:dyDescent="0.2">
      <c r="I3531" s="158">
        <f t="shared" si="331"/>
        <v>9</v>
      </c>
      <c r="J3531" s="158" t="str">
        <f t="shared" si="334"/>
        <v>USD</v>
      </c>
      <c r="K3531" s="158" t="str">
        <f t="shared" si="335"/>
        <v>NZD</v>
      </c>
      <c r="L3531" s="158" t="str">
        <f t="shared" si="332"/>
        <v>USDNZD45504</v>
      </c>
      <c r="M3531" s="160">
        <f t="shared" si="336"/>
        <v>45504</v>
      </c>
      <c r="N3531" s="158">
        <v>0.92353158478019948</v>
      </c>
      <c r="O3531" s="158">
        <v>1.8289</v>
      </c>
      <c r="P3531" s="161">
        <f t="shared" si="333"/>
        <v>1.6890000000000001</v>
      </c>
    </row>
    <row r="3532" spans="9:16" x14ac:dyDescent="0.2">
      <c r="I3532" s="158">
        <f t="shared" si="331"/>
        <v>9</v>
      </c>
      <c r="J3532" s="158" t="str">
        <f t="shared" si="334"/>
        <v>USD</v>
      </c>
      <c r="K3532" s="158" t="str">
        <f t="shared" si="335"/>
        <v>NZD</v>
      </c>
      <c r="L3532" s="158" t="str">
        <f t="shared" si="332"/>
        <v>USDNZD45505</v>
      </c>
      <c r="M3532" s="160">
        <f t="shared" si="336"/>
        <v>45505</v>
      </c>
      <c r="N3532" s="158">
        <v>0.92686996014459178</v>
      </c>
      <c r="O3532" s="158">
        <v>1.8140000000000001</v>
      </c>
      <c r="P3532" s="161">
        <f t="shared" si="333"/>
        <v>1.6813</v>
      </c>
    </row>
    <row r="3533" spans="9:16" x14ac:dyDescent="0.2">
      <c r="I3533" s="158">
        <f t="shared" si="331"/>
        <v>9</v>
      </c>
      <c r="J3533" s="158" t="str">
        <f t="shared" si="334"/>
        <v>USD</v>
      </c>
      <c r="K3533" s="158" t="str">
        <f t="shared" si="335"/>
        <v>NZD</v>
      </c>
      <c r="L3533" s="158" t="str">
        <f t="shared" si="332"/>
        <v>USDNZD45506</v>
      </c>
      <c r="M3533" s="160">
        <f t="shared" si="336"/>
        <v>45506</v>
      </c>
      <c r="N3533" s="158">
        <v>0.92293493308721741</v>
      </c>
      <c r="O3533" s="158">
        <v>1.8196000000000001</v>
      </c>
      <c r="P3533" s="161">
        <f t="shared" si="333"/>
        <v>1.6794</v>
      </c>
    </row>
    <row r="3534" spans="9:16" x14ac:dyDescent="0.2">
      <c r="I3534" s="158">
        <f t="shared" si="331"/>
        <v>9</v>
      </c>
      <c r="J3534" s="158" t="str">
        <f t="shared" si="334"/>
        <v>USD</v>
      </c>
      <c r="K3534" s="158" t="str">
        <f t="shared" si="335"/>
        <v>NZD</v>
      </c>
      <c r="L3534" s="158" t="str">
        <f t="shared" si="332"/>
        <v>USDNZD45507</v>
      </c>
      <c r="M3534" s="160">
        <f t="shared" si="336"/>
        <v>45507</v>
      </c>
      <c r="N3534" s="158">
        <v>0.92293493308721741</v>
      </c>
      <c r="O3534" s="158">
        <v>1.8196000000000001</v>
      </c>
      <c r="P3534" s="161">
        <f t="shared" si="333"/>
        <v>1.6794</v>
      </c>
    </row>
    <row r="3535" spans="9:16" x14ac:dyDescent="0.2">
      <c r="I3535" s="158">
        <f t="shared" si="331"/>
        <v>9</v>
      </c>
      <c r="J3535" s="158" t="str">
        <f t="shared" si="334"/>
        <v>USD</v>
      </c>
      <c r="K3535" s="158" t="str">
        <f t="shared" si="335"/>
        <v>NZD</v>
      </c>
      <c r="L3535" s="158" t="str">
        <f t="shared" si="332"/>
        <v>USDNZD45508</v>
      </c>
      <c r="M3535" s="160">
        <f t="shared" si="336"/>
        <v>45508</v>
      </c>
      <c r="N3535" s="158">
        <v>0.92293493308721741</v>
      </c>
      <c r="O3535" s="158">
        <v>1.8196000000000001</v>
      </c>
      <c r="P3535" s="161">
        <f t="shared" si="333"/>
        <v>1.6794</v>
      </c>
    </row>
    <row r="3536" spans="9:16" x14ac:dyDescent="0.2">
      <c r="I3536" s="158">
        <f t="shared" si="331"/>
        <v>9</v>
      </c>
      <c r="J3536" s="158" t="str">
        <f t="shared" si="334"/>
        <v>USD</v>
      </c>
      <c r="K3536" s="158" t="str">
        <f t="shared" si="335"/>
        <v>NZD</v>
      </c>
      <c r="L3536" s="158" t="str">
        <f t="shared" si="332"/>
        <v>USDNZD45509</v>
      </c>
      <c r="M3536" s="160">
        <f t="shared" si="336"/>
        <v>45509</v>
      </c>
      <c r="N3536" s="158">
        <v>0.91190953857377344</v>
      </c>
      <c r="O3536" s="158">
        <v>1.8461000000000001</v>
      </c>
      <c r="P3536" s="161">
        <f t="shared" si="333"/>
        <v>1.6835</v>
      </c>
    </row>
    <row r="3537" spans="9:16" x14ac:dyDescent="0.2">
      <c r="I3537" s="158">
        <f t="shared" si="331"/>
        <v>9</v>
      </c>
      <c r="J3537" s="158" t="str">
        <f t="shared" si="334"/>
        <v>USD</v>
      </c>
      <c r="K3537" s="158" t="str">
        <f t="shared" si="335"/>
        <v>NZD</v>
      </c>
      <c r="L3537" s="158" t="str">
        <f t="shared" si="332"/>
        <v>USDNZD45510</v>
      </c>
      <c r="M3537" s="160">
        <f t="shared" si="336"/>
        <v>45510</v>
      </c>
      <c r="N3537" s="158">
        <v>0.91617040769583147</v>
      </c>
      <c r="O3537" s="158">
        <v>1.8423</v>
      </c>
      <c r="P3537" s="161">
        <f t="shared" si="333"/>
        <v>1.6879</v>
      </c>
    </row>
    <row r="3538" spans="9:16" x14ac:dyDescent="0.2">
      <c r="I3538" s="158">
        <f t="shared" si="331"/>
        <v>9</v>
      </c>
      <c r="J3538" s="158" t="str">
        <f t="shared" si="334"/>
        <v>USD</v>
      </c>
      <c r="K3538" s="158" t="str">
        <f t="shared" si="335"/>
        <v>NZD</v>
      </c>
      <c r="L3538" s="158" t="str">
        <f t="shared" si="332"/>
        <v>USDNZD45511</v>
      </c>
      <c r="M3538" s="160">
        <f t="shared" si="336"/>
        <v>45511</v>
      </c>
      <c r="N3538" s="158">
        <v>0.91558322651529023</v>
      </c>
      <c r="O3538" s="158">
        <v>1.8149999999999999</v>
      </c>
      <c r="P3538" s="161">
        <f t="shared" si="333"/>
        <v>1.6617999999999999</v>
      </c>
    </row>
    <row r="3539" spans="9:16" x14ac:dyDescent="0.2">
      <c r="I3539" s="158">
        <f t="shared" si="331"/>
        <v>9</v>
      </c>
      <c r="J3539" s="158" t="str">
        <f t="shared" si="334"/>
        <v>USD</v>
      </c>
      <c r="K3539" s="158" t="str">
        <f t="shared" si="335"/>
        <v>NZD</v>
      </c>
      <c r="L3539" s="158" t="str">
        <f t="shared" si="332"/>
        <v>USDNZD45512</v>
      </c>
      <c r="M3539" s="160">
        <f t="shared" si="336"/>
        <v>45512</v>
      </c>
      <c r="N3539" s="158">
        <v>0.91491308325709064</v>
      </c>
      <c r="O3539" s="158">
        <v>1.823</v>
      </c>
      <c r="P3539" s="161">
        <f t="shared" si="333"/>
        <v>1.6678999999999999</v>
      </c>
    </row>
    <row r="3540" spans="9:16" x14ac:dyDescent="0.2">
      <c r="I3540" s="158">
        <f t="shared" si="331"/>
        <v>9</v>
      </c>
      <c r="J3540" s="158" t="str">
        <f t="shared" si="334"/>
        <v>USD</v>
      </c>
      <c r="K3540" s="158" t="str">
        <f t="shared" si="335"/>
        <v>NZD</v>
      </c>
      <c r="L3540" s="158" t="str">
        <f t="shared" si="332"/>
        <v>USDNZD45513</v>
      </c>
      <c r="M3540" s="160">
        <f t="shared" si="336"/>
        <v>45513</v>
      </c>
      <c r="N3540" s="158">
        <v>0.91600256480718156</v>
      </c>
      <c r="O3540" s="158">
        <v>1.8156000000000001</v>
      </c>
      <c r="P3540" s="161">
        <f t="shared" si="333"/>
        <v>1.6631</v>
      </c>
    </row>
    <row r="3541" spans="9:16" x14ac:dyDescent="0.2">
      <c r="I3541" s="158">
        <f t="shared" si="331"/>
        <v>9</v>
      </c>
      <c r="J3541" s="158" t="str">
        <f t="shared" si="334"/>
        <v>USD</v>
      </c>
      <c r="K3541" s="158" t="str">
        <f t="shared" si="335"/>
        <v>NZD</v>
      </c>
      <c r="L3541" s="158" t="str">
        <f t="shared" si="332"/>
        <v>USDNZD45514</v>
      </c>
      <c r="M3541" s="160">
        <f t="shared" si="336"/>
        <v>45514</v>
      </c>
      <c r="N3541" s="158">
        <v>0.91600256480718156</v>
      </c>
      <c r="O3541" s="158">
        <v>1.8156000000000001</v>
      </c>
      <c r="P3541" s="161">
        <f t="shared" si="333"/>
        <v>1.6631</v>
      </c>
    </row>
    <row r="3542" spans="9:16" x14ac:dyDescent="0.2">
      <c r="I3542" s="158">
        <f t="shared" si="331"/>
        <v>9</v>
      </c>
      <c r="J3542" s="158" t="str">
        <f t="shared" si="334"/>
        <v>USD</v>
      </c>
      <c r="K3542" s="158" t="str">
        <f t="shared" si="335"/>
        <v>NZD</v>
      </c>
      <c r="L3542" s="158" t="str">
        <f t="shared" si="332"/>
        <v>USDNZD45515</v>
      </c>
      <c r="M3542" s="160">
        <f t="shared" si="336"/>
        <v>45515</v>
      </c>
      <c r="N3542" s="158">
        <v>0.91600256480718156</v>
      </c>
      <c r="O3542" s="158">
        <v>1.8156000000000001</v>
      </c>
      <c r="P3542" s="161">
        <f t="shared" si="333"/>
        <v>1.6631</v>
      </c>
    </row>
    <row r="3543" spans="9:16" x14ac:dyDescent="0.2">
      <c r="I3543" s="158">
        <f t="shared" si="331"/>
        <v>9</v>
      </c>
      <c r="J3543" s="158" t="str">
        <f t="shared" si="334"/>
        <v>USD</v>
      </c>
      <c r="K3543" s="158" t="str">
        <f t="shared" si="335"/>
        <v>NZD</v>
      </c>
      <c r="L3543" s="158" t="str">
        <f t="shared" si="332"/>
        <v>USDNZD45516</v>
      </c>
      <c r="M3543" s="160">
        <f t="shared" si="336"/>
        <v>45516</v>
      </c>
      <c r="N3543" s="158">
        <v>0.91533180778032031</v>
      </c>
      <c r="O3543" s="158">
        <v>1.8109999999999999</v>
      </c>
      <c r="P3543" s="161">
        <f t="shared" si="333"/>
        <v>1.6577</v>
      </c>
    </row>
    <row r="3544" spans="9:16" x14ac:dyDescent="0.2">
      <c r="I3544" s="158">
        <f t="shared" si="331"/>
        <v>9</v>
      </c>
      <c r="J3544" s="158" t="str">
        <f t="shared" si="334"/>
        <v>USD</v>
      </c>
      <c r="K3544" s="158" t="str">
        <f t="shared" si="335"/>
        <v>NZD</v>
      </c>
      <c r="L3544" s="158" t="str">
        <f t="shared" si="332"/>
        <v>USDNZD45517</v>
      </c>
      <c r="M3544" s="160">
        <f t="shared" si="336"/>
        <v>45517</v>
      </c>
      <c r="N3544" s="158">
        <v>0.91482938431982441</v>
      </c>
      <c r="O3544" s="158">
        <v>1.8089</v>
      </c>
      <c r="P3544" s="161">
        <f t="shared" si="333"/>
        <v>1.6548</v>
      </c>
    </row>
    <row r="3545" spans="9:16" x14ac:dyDescent="0.2">
      <c r="I3545" s="158">
        <f t="shared" si="331"/>
        <v>9</v>
      </c>
      <c r="J3545" s="158" t="str">
        <f t="shared" si="334"/>
        <v>USD</v>
      </c>
      <c r="K3545" s="158" t="str">
        <f t="shared" si="335"/>
        <v>NZD</v>
      </c>
      <c r="L3545" s="158" t="str">
        <f t="shared" si="332"/>
        <v>USDNZD45518</v>
      </c>
      <c r="M3545" s="160">
        <f t="shared" si="336"/>
        <v>45518</v>
      </c>
      <c r="N3545" s="158">
        <v>0.90752336872674466</v>
      </c>
      <c r="O3545" s="158">
        <v>1.8324</v>
      </c>
      <c r="P3545" s="161">
        <f t="shared" si="333"/>
        <v>1.6629</v>
      </c>
    </row>
    <row r="3546" spans="9:16" x14ac:dyDescent="0.2">
      <c r="I3546" s="158">
        <f t="shared" si="331"/>
        <v>9</v>
      </c>
      <c r="J3546" s="158" t="str">
        <f t="shared" si="334"/>
        <v>USD</v>
      </c>
      <c r="K3546" s="158" t="str">
        <f t="shared" si="335"/>
        <v>NZD</v>
      </c>
      <c r="L3546" s="158" t="str">
        <f t="shared" si="332"/>
        <v>USDNZD45519</v>
      </c>
      <c r="M3546" s="160">
        <f t="shared" si="336"/>
        <v>45519</v>
      </c>
      <c r="N3546" s="158">
        <v>0.90818272636454456</v>
      </c>
      <c r="O3546" s="158">
        <v>1.8320000000000001</v>
      </c>
      <c r="P3546" s="161">
        <f t="shared" si="333"/>
        <v>1.6637999999999999</v>
      </c>
    </row>
    <row r="3547" spans="9:16" x14ac:dyDescent="0.2">
      <c r="I3547" s="158">
        <f t="shared" si="331"/>
        <v>9</v>
      </c>
      <c r="J3547" s="158" t="str">
        <f t="shared" si="334"/>
        <v>USD</v>
      </c>
      <c r="K3547" s="158" t="str">
        <f t="shared" si="335"/>
        <v>NZD</v>
      </c>
      <c r="L3547" s="158" t="str">
        <f t="shared" si="332"/>
        <v>USDNZD45520</v>
      </c>
      <c r="M3547" s="160">
        <f t="shared" si="336"/>
        <v>45520</v>
      </c>
      <c r="N3547" s="158">
        <v>0.90958704748044394</v>
      </c>
      <c r="O3547" s="158">
        <v>1.8240000000000001</v>
      </c>
      <c r="P3547" s="161">
        <f t="shared" si="333"/>
        <v>1.6591</v>
      </c>
    </row>
    <row r="3548" spans="9:16" x14ac:dyDescent="0.2">
      <c r="I3548" s="158">
        <f t="shared" si="331"/>
        <v>9</v>
      </c>
      <c r="J3548" s="158" t="str">
        <f t="shared" si="334"/>
        <v>USD</v>
      </c>
      <c r="K3548" s="158" t="str">
        <f t="shared" si="335"/>
        <v>NZD</v>
      </c>
      <c r="L3548" s="158" t="str">
        <f t="shared" si="332"/>
        <v>USDNZD45521</v>
      </c>
      <c r="M3548" s="160">
        <f t="shared" si="336"/>
        <v>45521</v>
      </c>
      <c r="N3548" s="158">
        <v>0.90958704748044394</v>
      </c>
      <c r="O3548" s="158">
        <v>1.8240000000000001</v>
      </c>
      <c r="P3548" s="161">
        <f t="shared" si="333"/>
        <v>1.6591</v>
      </c>
    </row>
    <row r="3549" spans="9:16" x14ac:dyDescent="0.2">
      <c r="I3549" s="158">
        <f t="shared" si="331"/>
        <v>9</v>
      </c>
      <c r="J3549" s="158" t="str">
        <f t="shared" si="334"/>
        <v>USD</v>
      </c>
      <c r="K3549" s="158" t="str">
        <f t="shared" si="335"/>
        <v>NZD</v>
      </c>
      <c r="L3549" s="158" t="str">
        <f t="shared" si="332"/>
        <v>USDNZD45522</v>
      </c>
      <c r="M3549" s="160">
        <f t="shared" si="336"/>
        <v>45522</v>
      </c>
      <c r="N3549" s="158">
        <v>0.90958704748044394</v>
      </c>
      <c r="O3549" s="158">
        <v>1.8240000000000001</v>
      </c>
      <c r="P3549" s="161">
        <f t="shared" si="333"/>
        <v>1.6591</v>
      </c>
    </row>
    <row r="3550" spans="9:16" x14ac:dyDescent="0.2">
      <c r="I3550" s="158">
        <f t="shared" si="331"/>
        <v>9</v>
      </c>
      <c r="J3550" s="158" t="str">
        <f t="shared" si="334"/>
        <v>USD</v>
      </c>
      <c r="K3550" s="158" t="str">
        <f t="shared" si="335"/>
        <v>NZD</v>
      </c>
      <c r="L3550" s="158" t="str">
        <f t="shared" si="332"/>
        <v>USDNZD45523</v>
      </c>
      <c r="M3550" s="160">
        <f t="shared" si="336"/>
        <v>45523</v>
      </c>
      <c r="N3550" s="158">
        <v>0.90571506204148167</v>
      </c>
      <c r="O3550" s="158">
        <v>1.8169999999999999</v>
      </c>
      <c r="P3550" s="161">
        <f t="shared" si="333"/>
        <v>1.6456999999999999</v>
      </c>
    </row>
    <row r="3551" spans="9:16" x14ac:dyDescent="0.2">
      <c r="I3551" s="158">
        <f t="shared" si="331"/>
        <v>9</v>
      </c>
      <c r="J3551" s="158" t="str">
        <f t="shared" si="334"/>
        <v>USD</v>
      </c>
      <c r="K3551" s="158" t="str">
        <f t="shared" si="335"/>
        <v>NZD</v>
      </c>
      <c r="L3551" s="158" t="str">
        <f t="shared" si="332"/>
        <v>USDNZD45524</v>
      </c>
      <c r="M3551" s="160">
        <f t="shared" si="336"/>
        <v>45524</v>
      </c>
      <c r="N3551" s="158">
        <v>0.90220137134608436</v>
      </c>
      <c r="O3551" s="158">
        <v>1.8042</v>
      </c>
      <c r="P3551" s="161">
        <f t="shared" si="333"/>
        <v>1.6277999999999999</v>
      </c>
    </row>
    <row r="3552" spans="9:16" x14ac:dyDescent="0.2">
      <c r="I3552" s="158">
        <f t="shared" si="331"/>
        <v>9</v>
      </c>
      <c r="J3552" s="158" t="str">
        <f t="shared" si="334"/>
        <v>USD</v>
      </c>
      <c r="K3552" s="158" t="str">
        <f t="shared" si="335"/>
        <v>NZD</v>
      </c>
      <c r="L3552" s="158" t="str">
        <f t="shared" si="332"/>
        <v>USDNZD45525</v>
      </c>
      <c r="M3552" s="160">
        <f t="shared" si="336"/>
        <v>45525</v>
      </c>
      <c r="N3552" s="158">
        <v>0.89960417416336813</v>
      </c>
      <c r="O3552" s="158">
        <v>1.8109</v>
      </c>
      <c r="P3552" s="161">
        <f t="shared" si="333"/>
        <v>1.6291</v>
      </c>
    </row>
    <row r="3553" spans="9:16" x14ac:dyDescent="0.2">
      <c r="I3553" s="158">
        <f t="shared" si="331"/>
        <v>9</v>
      </c>
      <c r="J3553" s="158" t="str">
        <f t="shared" si="334"/>
        <v>USD</v>
      </c>
      <c r="K3553" s="158" t="str">
        <f t="shared" si="335"/>
        <v>NZD</v>
      </c>
      <c r="L3553" s="158" t="str">
        <f t="shared" si="332"/>
        <v>USDNZD45526</v>
      </c>
      <c r="M3553" s="160">
        <f t="shared" si="336"/>
        <v>45526</v>
      </c>
      <c r="N3553" s="158">
        <v>0.89806915132465204</v>
      </c>
      <c r="O3553" s="158">
        <v>1.8107</v>
      </c>
      <c r="P3553" s="161">
        <f t="shared" si="333"/>
        <v>1.6261000000000001</v>
      </c>
    </row>
    <row r="3554" spans="9:16" x14ac:dyDescent="0.2">
      <c r="I3554" s="158">
        <f t="shared" si="331"/>
        <v>9</v>
      </c>
      <c r="J3554" s="158" t="str">
        <f t="shared" si="334"/>
        <v>USD</v>
      </c>
      <c r="K3554" s="158" t="str">
        <f t="shared" si="335"/>
        <v>NZD</v>
      </c>
      <c r="L3554" s="158" t="str">
        <f t="shared" si="332"/>
        <v>USDNZD45527</v>
      </c>
      <c r="M3554" s="160">
        <f t="shared" si="336"/>
        <v>45527</v>
      </c>
      <c r="N3554" s="158">
        <v>0.89919971225609197</v>
      </c>
      <c r="O3554" s="158">
        <v>1.8061</v>
      </c>
      <c r="P3554" s="161">
        <f t="shared" si="333"/>
        <v>1.6240000000000001</v>
      </c>
    </row>
    <row r="3555" spans="9:16" x14ac:dyDescent="0.2">
      <c r="I3555" s="158">
        <f t="shared" si="331"/>
        <v>9</v>
      </c>
      <c r="J3555" s="158" t="str">
        <f t="shared" si="334"/>
        <v>USD</v>
      </c>
      <c r="K3555" s="158" t="str">
        <f t="shared" si="335"/>
        <v>NZD</v>
      </c>
      <c r="L3555" s="158" t="str">
        <f t="shared" si="332"/>
        <v>USDNZD45528</v>
      </c>
      <c r="M3555" s="160">
        <f t="shared" si="336"/>
        <v>45528</v>
      </c>
      <c r="N3555" s="158">
        <v>0.89919971225609197</v>
      </c>
      <c r="O3555" s="158">
        <v>1.8061</v>
      </c>
      <c r="P3555" s="161">
        <f t="shared" si="333"/>
        <v>1.6240000000000001</v>
      </c>
    </row>
    <row r="3556" spans="9:16" x14ac:dyDescent="0.2">
      <c r="I3556" s="158">
        <f t="shared" si="331"/>
        <v>9</v>
      </c>
      <c r="J3556" s="158" t="str">
        <f t="shared" si="334"/>
        <v>USD</v>
      </c>
      <c r="K3556" s="158" t="str">
        <f t="shared" si="335"/>
        <v>NZD</v>
      </c>
      <c r="L3556" s="158" t="str">
        <f t="shared" si="332"/>
        <v>USDNZD45529</v>
      </c>
      <c r="M3556" s="160">
        <f t="shared" si="336"/>
        <v>45529</v>
      </c>
      <c r="N3556" s="158">
        <v>0.89919971225609197</v>
      </c>
      <c r="O3556" s="158">
        <v>1.8061</v>
      </c>
      <c r="P3556" s="161">
        <f t="shared" si="333"/>
        <v>1.6240000000000001</v>
      </c>
    </row>
    <row r="3557" spans="9:16" x14ac:dyDescent="0.2">
      <c r="I3557" s="158">
        <f t="shared" si="331"/>
        <v>9</v>
      </c>
      <c r="J3557" s="158" t="str">
        <f t="shared" si="334"/>
        <v>USD</v>
      </c>
      <c r="K3557" s="158" t="str">
        <f t="shared" si="335"/>
        <v>NZD</v>
      </c>
      <c r="L3557" s="158" t="str">
        <f t="shared" si="332"/>
        <v>USDNZD45530</v>
      </c>
      <c r="M3557" s="160">
        <f t="shared" si="336"/>
        <v>45530</v>
      </c>
      <c r="N3557" s="158">
        <v>0.89581653677326878</v>
      </c>
      <c r="O3557" s="158">
        <v>1.8008</v>
      </c>
      <c r="P3557" s="161">
        <f t="shared" si="333"/>
        <v>1.6132</v>
      </c>
    </row>
    <row r="3558" spans="9:16" x14ac:dyDescent="0.2">
      <c r="I3558" s="158">
        <f t="shared" si="331"/>
        <v>9</v>
      </c>
      <c r="J3558" s="158" t="str">
        <f t="shared" si="334"/>
        <v>USD</v>
      </c>
      <c r="K3558" s="158" t="str">
        <f t="shared" si="335"/>
        <v>NZD</v>
      </c>
      <c r="L3558" s="158" t="str">
        <f t="shared" si="332"/>
        <v>USDNZD45531</v>
      </c>
      <c r="M3558" s="160">
        <f t="shared" si="336"/>
        <v>45531</v>
      </c>
      <c r="N3558" s="158">
        <v>0.89589679268948208</v>
      </c>
      <c r="O3558" s="158">
        <v>1.7911999999999999</v>
      </c>
      <c r="P3558" s="161">
        <f t="shared" si="333"/>
        <v>1.6047</v>
      </c>
    </row>
    <row r="3559" spans="9:16" x14ac:dyDescent="0.2">
      <c r="I3559" s="158">
        <f t="shared" si="331"/>
        <v>9</v>
      </c>
      <c r="J3559" s="158" t="str">
        <f t="shared" si="334"/>
        <v>USD</v>
      </c>
      <c r="K3559" s="158" t="str">
        <f t="shared" si="335"/>
        <v>NZD</v>
      </c>
      <c r="L3559" s="158" t="str">
        <f t="shared" si="332"/>
        <v>USDNZD45532</v>
      </c>
      <c r="M3559" s="160">
        <f t="shared" si="336"/>
        <v>45532</v>
      </c>
      <c r="N3559" s="158">
        <v>0.8995232526760818</v>
      </c>
      <c r="O3559" s="158">
        <v>1.7823</v>
      </c>
      <c r="P3559" s="161">
        <f t="shared" si="333"/>
        <v>1.6032</v>
      </c>
    </row>
    <row r="3560" spans="9:16" x14ac:dyDescent="0.2">
      <c r="I3560" s="158">
        <f t="shared" si="331"/>
        <v>9</v>
      </c>
      <c r="J3560" s="158" t="str">
        <f t="shared" si="334"/>
        <v>USD</v>
      </c>
      <c r="K3560" s="158" t="str">
        <f t="shared" si="335"/>
        <v>NZD</v>
      </c>
      <c r="L3560" s="158" t="str">
        <f t="shared" si="332"/>
        <v>USDNZD45533</v>
      </c>
      <c r="M3560" s="160">
        <f t="shared" si="336"/>
        <v>45533</v>
      </c>
      <c r="N3560" s="158">
        <v>0.90187590187590183</v>
      </c>
      <c r="O3560" s="158">
        <v>1.768</v>
      </c>
      <c r="P3560" s="161">
        <f t="shared" si="333"/>
        <v>1.5945</v>
      </c>
    </row>
    <row r="3561" spans="9:16" x14ac:dyDescent="0.2">
      <c r="I3561" s="158">
        <f t="shared" si="331"/>
        <v>9</v>
      </c>
      <c r="J3561" s="158" t="str">
        <f t="shared" si="334"/>
        <v>USD</v>
      </c>
      <c r="K3561" s="158" t="str">
        <f t="shared" si="335"/>
        <v>NZD</v>
      </c>
      <c r="L3561" s="158" t="str">
        <f t="shared" si="332"/>
        <v>USDNZD45534</v>
      </c>
      <c r="M3561" s="160">
        <f t="shared" si="336"/>
        <v>45534</v>
      </c>
      <c r="N3561" s="158">
        <v>0.90195724722648141</v>
      </c>
      <c r="O3561" s="158">
        <v>1.7708999999999999</v>
      </c>
      <c r="P3561" s="161">
        <f t="shared" si="333"/>
        <v>1.5972999999999999</v>
      </c>
    </row>
    <row r="3562" spans="9:16" x14ac:dyDescent="0.2">
      <c r="I3562" s="158">
        <f t="shared" ref="I3562:I3625" si="337">IF(M3561=$G$2,I3561+1,I3561)</f>
        <v>9</v>
      </c>
      <c r="J3562" s="158" t="str">
        <f t="shared" si="334"/>
        <v>USD</v>
      </c>
      <c r="K3562" s="158" t="str">
        <f t="shared" si="335"/>
        <v>NZD</v>
      </c>
      <c r="L3562" s="158" t="str">
        <f t="shared" si="332"/>
        <v>USDNZD45535</v>
      </c>
      <c r="M3562" s="160">
        <f t="shared" si="336"/>
        <v>45535</v>
      </c>
      <c r="N3562" s="158">
        <v>0.90195724722648141</v>
      </c>
      <c r="O3562" s="158">
        <v>1.7708999999999999</v>
      </c>
      <c r="P3562" s="161">
        <f t="shared" si="333"/>
        <v>1.5972999999999999</v>
      </c>
    </row>
    <row r="3563" spans="9:16" x14ac:dyDescent="0.2">
      <c r="I3563" s="158">
        <f t="shared" si="337"/>
        <v>9</v>
      </c>
      <c r="J3563" s="158" t="str">
        <f t="shared" si="334"/>
        <v>USD</v>
      </c>
      <c r="K3563" s="158" t="str">
        <f t="shared" si="335"/>
        <v>NZD</v>
      </c>
      <c r="L3563" s="158" t="str">
        <f t="shared" si="332"/>
        <v>USDNZD45536</v>
      </c>
      <c r="M3563" s="160">
        <f t="shared" si="336"/>
        <v>45536</v>
      </c>
      <c r="N3563" s="158">
        <v>0.90195724722648141</v>
      </c>
      <c r="O3563" s="158">
        <v>1.7708999999999999</v>
      </c>
      <c r="P3563" s="161">
        <f t="shared" si="333"/>
        <v>1.5972999999999999</v>
      </c>
    </row>
    <row r="3564" spans="9:16" x14ac:dyDescent="0.2">
      <c r="I3564" s="158">
        <f t="shared" si="337"/>
        <v>9</v>
      </c>
      <c r="J3564" s="158" t="str">
        <f t="shared" si="334"/>
        <v>USD</v>
      </c>
      <c r="K3564" s="158" t="str">
        <f t="shared" si="335"/>
        <v>NZD</v>
      </c>
      <c r="L3564" s="158" t="str">
        <f t="shared" si="332"/>
        <v>USDNZD45537</v>
      </c>
      <c r="M3564" s="160">
        <f t="shared" si="336"/>
        <v>45537</v>
      </c>
      <c r="N3564" s="158">
        <v>0.90407738902450041</v>
      </c>
      <c r="O3564" s="158">
        <v>1.7766999999999999</v>
      </c>
      <c r="P3564" s="161">
        <f t="shared" si="333"/>
        <v>1.6063000000000001</v>
      </c>
    </row>
    <row r="3565" spans="9:16" x14ac:dyDescent="0.2">
      <c r="I3565" s="158">
        <f t="shared" si="337"/>
        <v>9</v>
      </c>
      <c r="J3565" s="158" t="str">
        <f t="shared" si="334"/>
        <v>USD</v>
      </c>
      <c r="K3565" s="158" t="str">
        <f t="shared" si="335"/>
        <v>NZD</v>
      </c>
      <c r="L3565" s="158" t="str">
        <f t="shared" si="332"/>
        <v>USDNZD45538</v>
      </c>
      <c r="M3565" s="160">
        <f t="shared" si="336"/>
        <v>45538</v>
      </c>
      <c r="N3565" s="158">
        <v>0.90620752152242867</v>
      </c>
      <c r="O3565" s="158">
        <v>1.7839</v>
      </c>
      <c r="P3565" s="161">
        <f t="shared" si="333"/>
        <v>1.6166</v>
      </c>
    </row>
    <row r="3566" spans="9:16" x14ac:dyDescent="0.2">
      <c r="I3566" s="158">
        <f t="shared" si="337"/>
        <v>9</v>
      </c>
      <c r="J3566" s="158" t="str">
        <f t="shared" si="334"/>
        <v>USD</v>
      </c>
      <c r="K3566" s="158" t="str">
        <f t="shared" si="335"/>
        <v>NZD</v>
      </c>
      <c r="L3566" s="158" t="str">
        <f t="shared" si="332"/>
        <v>USDNZD45539</v>
      </c>
      <c r="M3566" s="160">
        <f t="shared" si="336"/>
        <v>45539</v>
      </c>
      <c r="N3566" s="158">
        <v>0.90497737556561086</v>
      </c>
      <c r="O3566" s="158">
        <v>1.7861</v>
      </c>
      <c r="P3566" s="161">
        <f t="shared" si="333"/>
        <v>1.6164000000000001</v>
      </c>
    </row>
    <row r="3567" spans="9:16" x14ac:dyDescent="0.2">
      <c r="I3567" s="158">
        <f t="shared" si="337"/>
        <v>9</v>
      </c>
      <c r="J3567" s="158" t="str">
        <f t="shared" si="334"/>
        <v>USD</v>
      </c>
      <c r="K3567" s="158" t="str">
        <f t="shared" si="335"/>
        <v>NZD</v>
      </c>
      <c r="L3567" s="158" t="str">
        <f t="shared" si="332"/>
        <v>USDNZD45540</v>
      </c>
      <c r="M3567" s="160">
        <f t="shared" si="336"/>
        <v>45540</v>
      </c>
      <c r="N3567" s="158">
        <v>0.90114445345588901</v>
      </c>
      <c r="O3567" s="158">
        <v>1.7874000000000001</v>
      </c>
      <c r="P3567" s="161">
        <f t="shared" si="333"/>
        <v>1.6107</v>
      </c>
    </row>
    <row r="3568" spans="9:16" x14ac:dyDescent="0.2">
      <c r="I3568" s="158">
        <f t="shared" si="337"/>
        <v>9</v>
      </c>
      <c r="J3568" s="158" t="str">
        <f t="shared" si="334"/>
        <v>USD</v>
      </c>
      <c r="K3568" s="158" t="str">
        <f t="shared" si="335"/>
        <v>NZD</v>
      </c>
      <c r="L3568" s="158" t="str">
        <f t="shared" si="332"/>
        <v>USDNZD45541</v>
      </c>
      <c r="M3568" s="160">
        <f t="shared" si="336"/>
        <v>45541</v>
      </c>
      <c r="N3568" s="158">
        <v>0.90065747996037104</v>
      </c>
      <c r="O3568" s="158">
        <v>1.7858000000000001</v>
      </c>
      <c r="P3568" s="161">
        <f t="shared" si="333"/>
        <v>1.6084000000000001</v>
      </c>
    </row>
    <row r="3569" spans="9:16" x14ac:dyDescent="0.2">
      <c r="I3569" s="158">
        <f t="shared" si="337"/>
        <v>9</v>
      </c>
      <c r="J3569" s="158" t="str">
        <f t="shared" si="334"/>
        <v>USD</v>
      </c>
      <c r="K3569" s="158" t="str">
        <f t="shared" si="335"/>
        <v>NZD</v>
      </c>
      <c r="L3569" s="158" t="str">
        <f t="shared" si="332"/>
        <v>USDNZD45542</v>
      </c>
      <c r="M3569" s="160">
        <f t="shared" si="336"/>
        <v>45542</v>
      </c>
      <c r="N3569" s="158">
        <v>0.90065747996037104</v>
      </c>
      <c r="O3569" s="158">
        <v>1.7858000000000001</v>
      </c>
      <c r="P3569" s="161">
        <f t="shared" si="333"/>
        <v>1.6084000000000001</v>
      </c>
    </row>
    <row r="3570" spans="9:16" x14ac:dyDescent="0.2">
      <c r="I3570" s="158">
        <f t="shared" si="337"/>
        <v>9</v>
      </c>
      <c r="J3570" s="158" t="str">
        <f t="shared" si="334"/>
        <v>USD</v>
      </c>
      <c r="K3570" s="158" t="str">
        <f t="shared" si="335"/>
        <v>NZD</v>
      </c>
      <c r="L3570" s="158" t="str">
        <f t="shared" si="332"/>
        <v>USDNZD45543</v>
      </c>
      <c r="M3570" s="160">
        <f t="shared" si="336"/>
        <v>45543</v>
      </c>
      <c r="N3570" s="158">
        <v>0.90065747996037104</v>
      </c>
      <c r="O3570" s="158">
        <v>1.7858000000000001</v>
      </c>
      <c r="P3570" s="161">
        <f t="shared" si="333"/>
        <v>1.6084000000000001</v>
      </c>
    </row>
    <row r="3571" spans="9:16" x14ac:dyDescent="0.2">
      <c r="I3571" s="158">
        <f t="shared" si="337"/>
        <v>9</v>
      </c>
      <c r="J3571" s="158" t="str">
        <f t="shared" si="334"/>
        <v>USD</v>
      </c>
      <c r="K3571" s="158" t="str">
        <f t="shared" si="335"/>
        <v>NZD</v>
      </c>
      <c r="L3571" s="158" t="str">
        <f t="shared" si="332"/>
        <v>USDNZD45544</v>
      </c>
      <c r="M3571" s="160">
        <f t="shared" si="336"/>
        <v>45544</v>
      </c>
      <c r="N3571" s="158">
        <v>0.90555102780041652</v>
      </c>
      <c r="O3571" s="158">
        <v>1.8004</v>
      </c>
      <c r="P3571" s="161">
        <f t="shared" si="333"/>
        <v>1.6304000000000001</v>
      </c>
    </row>
    <row r="3572" spans="9:16" x14ac:dyDescent="0.2">
      <c r="I3572" s="158">
        <f t="shared" si="337"/>
        <v>9</v>
      </c>
      <c r="J3572" s="158" t="str">
        <f t="shared" si="334"/>
        <v>USD</v>
      </c>
      <c r="K3572" s="158" t="str">
        <f t="shared" si="335"/>
        <v>NZD</v>
      </c>
      <c r="L3572" s="158" t="str">
        <f t="shared" si="332"/>
        <v>USDNZD45545</v>
      </c>
      <c r="M3572" s="160">
        <f t="shared" si="336"/>
        <v>45545</v>
      </c>
      <c r="N3572" s="158">
        <v>0.90653612546459983</v>
      </c>
      <c r="O3572" s="158">
        <v>1.7921</v>
      </c>
      <c r="P3572" s="161">
        <f t="shared" si="333"/>
        <v>1.6246</v>
      </c>
    </row>
    <row r="3573" spans="9:16" x14ac:dyDescent="0.2">
      <c r="I3573" s="158">
        <f t="shared" si="337"/>
        <v>9</v>
      </c>
      <c r="J3573" s="158" t="str">
        <f t="shared" si="334"/>
        <v>USD</v>
      </c>
      <c r="K3573" s="158" t="str">
        <f t="shared" si="335"/>
        <v>NZD</v>
      </c>
      <c r="L3573" s="158" t="str">
        <f t="shared" si="332"/>
        <v>USDNZD45546</v>
      </c>
      <c r="M3573" s="160">
        <f t="shared" si="336"/>
        <v>45546</v>
      </c>
      <c r="N3573" s="158">
        <v>0.90555102780041652</v>
      </c>
      <c r="O3573" s="158">
        <v>1.7966</v>
      </c>
      <c r="P3573" s="161">
        <f t="shared" si="333"/>
        <v>1.6269</v>
      </c>
    </row>
    <row r="3574" spans="9:16" x14ac:dyDescent="0.2">
      <c r="I3574" s="158">
        <f t="shared" si="337"/>
        <v>9</v>
      </c>
      <c r="J3574" s="158" t="str">
        <f t="shared" si="334"/>
        <v>USD</v>
      </c>
      <c r="K3574" s="158" t="str">
        <f t="shared" si="335"/>
        <v>NZD</v>
      </c>
      <c r="L3574" s="158" t="str">
        <f t="shared" si="332"/>
        <v>USDNZD45547</v>
      </c>
      <c r="M3574" s="160">
        <f t="shared" si="336"/>
        <v>45547</v>
      </c>
      <c r="N3574" s="158">
        <v>0.90777051561365296</v>
      </c>
      <c r="O3574" s="158">
        <v>1.796</v>
      </c>
      <c r="P3574" s="161">
        <f t="shared" si="333"/>
        <v>1.6304000000000001</v>
      </c>
    </row>
    <row r="3575" spans="9:16" x14ac:dyDescent="0.2">
      <c r="I3575" s="158">
        <f t="shared" si="337"/>
        <v>9</v>
      </c>
      <c r="J3575" s="158" t="str">
        <f t="shared" si="334"/>
        <v>USD</v>
      </c>
      <c r="K3575" s="158" t="str">
        <f t="shared" si="335"/>
        <v>NZD</v>
      </c>
      <c r="L3575" s="158" t="str">
        <f t="shared" si="332"/>
        <v>USDNZD45548</v>
      </c>
      <c r="M3575" s="160">
        <f t="shared" si="336"/>
        <v>45548</v>
      </c>
      <c r="N3575" s="158">
        <v>0.90244562765093395</v>
      </c>
      <c r="O3575" s="158">
        <v>1.7972999999999999</v>
      </c>
      <c r="P3575" s="161">
        <f t="shared" si="333"/>
        <v>1.6220000000000001</v>
      </c>
    </row>
    <row r="3576" spans="9:16" x14ac:dyDescent="0.2">
      <c r="I3576" s="158">
        <f t="shared" si="337"/>
        <v>9</v>
      </c>
      <c r="J3576" s="158" t="str">
        <f t="shared" si="334"/>
        <v>USD</v>
      </c>
      <c r="K3576" s="158" t="str">
        <f t="shared" si="335"/>
        <v>NZD</v>
      </c>
      <c r="L3576" s="158" t="str">
        <f t="shared" si="332"/>
        <v>USDNZD45549</v>
      </c>
      <c r="M3576" s="160">
        <f t="shared" si="336"/>
        <v>45549</v>
      </c>
      <c r="N3576" s="158">
        <v>0.90244562765093395</v>
      </c>
      <c r="O3576" s="158">
        <v>1.7972999999999999</v>
      </c>
      <c r="P3576" s="161">
        <f t="shared" si="333"/>
        <v>1.6220000000000001</v>
      </c>
    </row>
    <row r="3577" spans="9:16" x14ac:dyDescent="0.2">
      <c r="I3577" s="158">
        <f t="shared" si="337"/>
        <v>9</v>
      </c>
      <c r="J3577" s="158" t="str">
        <f t="shared" si="334"/>
        <v>USD</v>
      </c>
      <c r="K3577" s="158" t="str">
        <f t="shared" si="335"/>
        <v>NZD</v>
      </c>
      <c r="L3577" s="158" t="str">
        <f t="shared" si="332"/>
        <v>USDNZD45550</v>
      </c>
      <c r="M3577" s="160">
        <f t="shared" si="336"/>
        <v>45550</v>
      </c>
      <c r="N3577" s="158">
        <v>0.90244562765093395</v>
      </c>
      <c r="O3577" s="158">
        <v>1.7972999999999999</v>
      </c>
      <c r="P3577" s="161">
        <f t="shared" si="333"/>
        <v>1.6220000000000001</v>
      </c>
    </row>
    <row r="3578" spans="9:16" x14ac:dyDescent="0.2">
      <c r="I3578" s="158">
        <f t="shared" si="337"/>
        <v>9</v>
      </c>
      <c r="J3578" s="158" t="str">
        <f t="shared" si="334"/>
        <v>USD</v>
      </c>
      <c r="K3578" s="158" t="str">
        <f t="shared" si="335"/>
        <v>NZD</v>
      </c>
      <c r="L3578" s="158" t="str">
        <f t="shared" si="332"/>
        <v>USDNZD45551</v>
      </c>
      <c r="M3578" s="160">
        <f t="shared" si="336"/>
        <v>45551</v>
      </c>
      <c r="N3578" s="158">
        <v>0.89879561387740425</v>
      </c>
      <c r="O3578" s="158">
        <v>1.7958000000000001</v>
      </c>
      <c r="P3578" s="161">
        <f t="shared" si="333"/>
        <v>1.6141000000000001</v>
      </c>
    </row>
    <row r="3579" spans="9:16" x14ac:dyDescent="0.2">
      <c r="I3579" s="158">
        <f t="shared" si="337"/>
        <v>9</v>
      </c>
      <c r="J3579" s="158" t="str">
        <f t="shared" si="334"/>
        <v>USD</v>
      </c>
      <c r="K3579" s="158" t="str">
        <f t="shared" si="335"/>
        <v>NZD</v>
      </c>
      <c r="L3579" s="158" t="str">
        <f t="shared" si="332"/>
        <v>USDNZD45552</v>
      </c>
      <c r="M3579" s="160">
        <f t="shared" si="336"/>
        <v>45552</v>
      </c>
      <c r="N3579" s="158">
        <v>0.89774665589370684</v>
      </c>
      <c r="O3579" s="158">
        <v>1.7965</v>
      </c>
      <c r="P3579" s="161">
        <f t="shared" si="333"/>
        <v>1.6128</v>
      </c>
    </row>
    <row r="3580" spans="9:16" x14ac:dyDescent="0.2">
      <c r="I3580" s="158">
        <f t="shared" si="337"/>
        <v>9</v>
      </c>
      <c r="J3580" s="158" t="str">
        <f t="shared" si="334"/>
        <v>USD</v>
      </c>
      <c r="K3580" s="158" t="str">
        <f t="shared" si="335"/>
        <v>NZD</v>
      </c>
      <c r="L3580" s="158" t="str">
        <f t="shared" si="332"/>
        <v>USDNZD45553</v>
      </c>
      <c r="M3580" s="160">
        <f t="shared" si="336"/>
        <v>45553</v>
      </c>
      <c r="N3580" s="158">
        <v>0.89895720963682124</v>
      </c>
      <c r="O3580" s="158">
        <v>1.7877000000000001</v>
      </c>
      <c r="P3580" s="161">
        <f t="shared" si="333"/>
        <v>1.6071</v>
      </c>
    </row>
    <row r="3581" spans="9:16" x14ac:dyDescent="0.2">
      <c r="I3581" s="158">
        <f t="shared" si="337"/>
        <v>9</v>
      </c>
      <c r="J3581" s="158" t="str">
        <f t="shared" si="334"/>
        <v>USD</v>
      </c>
      <c r="K3581" s="158" t="str">
        <f t="shared" si="335"/>
        <v>NZD</v>
      </c>
      <c r="L3581" s="158" t="str">
        <f t="shared" si="332"/>
        <v>USDNZD45554</v>
      </c>
      <c r="M3581" s="160">
        <f t="shared" si="336"/>
        <v>45554</v>
      </c>
      <c r="N3581" s="158">
        <v>0.89637863033345289</v>
      </c>
      <c r="O3581" s="158">
        <v>1.7845</v>
      </c>
      <c r="P3581" s="161">
        <f t="shared" si="333"/>
        <v>1.5995999999999999</v>
      </c>
    </row>
    <row r="3582" spans="9:16" x14ac:dyDescent="0.2">
      <c r="I3582" s="158">
        <f t="shared" si="337"/>
        <v>9</v>
      </c>
      <c r="J3582" s="158" t="str">
        <f t="shared" si="334"/>
        <v>USD</v>
      </c>
      <c r="K3582" s="158" t="str">
        <f t="shared" si="335"/>
        <v>NZD</v>
      </c>
      <c r="L3582" s="158" t="str">
        <f t="shared" si="332"/>
        <v>USDNZD45555</v>
      </c>
      <c r="M3582" s="160">
        <f t="shared" si="336"/>
        <v>45555</v>
      </c>
      <c r="N3582" s="158">
        <v>0.89557585527494177</v>
      </c>
      <c r="O3582" s="158">
        <v>1.7919</v>
      </c>
      <c r="P3582" s="161">
        <f t="shared" si="333"/>
        <v>1.6048</v>
      </c>
    </row>
    <row r="3583" spans="9:16" x14ac:dyDescent="0.2">
      <c r="I3583" s="158">
        <f t="shared" si="337"/>
        <v>9</v>
      </c>
      <c r="J3583" s="158" t="str">
        <f t="shared" si="334"/>
        <v>USD</v>
      </c>
      <c r="K3583" s="158" t="str">
        <f t="shared" si="335"/>
        <v>NZD</v>
      </c>
      <c r="L3583" s="158" t="str">
        <f t="shared" si="332"/>
        <v>USDNZD45556</v>
      </c>
      <c r="M3583" s="160">
        <f t="shared" si="336"/>
        <v>45556</v>
      </c>
      <c r="N3583" s="158">
        <v>0.89557585527494177</v>
      </c>
      <c r="O3583" s="158">
        <v>1.7919</v>
      </c>
      <c r="P3583" s="161">
        <f t="shared" si="333"/>
        <v>1.6048</v>
      </c>
    </row>
    <row r="3584" spans="9:16" x14ac:dyDescent="0.2">
      <c r="I3584" s="158">
        <f t="shared" si="337"/>
        <v>9</v>
      </c>
      <c r="J3584" s="158" t="str">
        <f t="shared" si="334"/>
        <v>USD</v>
      </c>
      <c r="K3584" s="158" t="str">
        <f t="shared" si="335"/>
        <v>NZD</v>
      </c>
      <c r="L3584" s="158" t="str">
        <f t="shared" si="332"/>
        <v>USDNZD45557</v>
      </c>
      <c r="M3584" s="160">
        <f t="shared" si="336"/>
        <v>45557</v>
      </c>
      <c r="N3584" s="158">
        <v>0.89557585527494177</v>
      </c>
      <c r="O3584" s="158">
        <v>1.7919</v>
      </c>
      <c r="P3584" s="161">
        <f t="shared" si="333"/>
        <v>1.6048</v>
      </c>
    </row>
    <row r="3585" spans="9:16" x14ac:dyDescent="0.2">
      <c r="I3585" s="158">
        <f t="shared" si="337"/>
        <v>9</v>
      </c>
      <c r="J3585" s="158" t="str">
        <f t="shared" si="334"/>
        <v>USD</v>
      </c>
      <c r="K3585" s="158" t="str">
        <f t="shared" si="335"/>
        <v>NZD</v>
      </c>
      <c r="L3585" s="158" t="str">
        <f t="shared" si="332"/>
        <v>USDNZD45558</v>
      </c>
      <c r="M3585" s="160">
        <f t="shared" si="336"/>
        <v>45558</v>
      </c>
      <c r="N3585" s="158">
        <v>0.89936145336810858</v>
      </c>
      <c r="O3585" s="158">
        <v>1.7769999999999999</v>
      </c>
      <c r="P3585" s="161">
        <f t="shared" si="333"/>
        <v>1.5982000000000001</v>
      </c>
    </row>
    <row r="3586" spans="9:16" x14ac:dyDescent="0.2">
      <c r="I3586" s="158">
        <f t="shared" si="337"/>
        <v>9</v>
      </c>
      <c r="J3586" s="158" t="str">
        <f t="shared" si="334"/>
        <v>USD</v>
      </c>
      <c r="K3586" s="158" t="str">
        <f t="shared" si="335"/>
        <v>NZD</v>
      </c>
      <c r="L3586" s="158" t="str">
        <f t="shared" si="332"/>
        <v>USDNZD45559</v>
      </c>
      <c r="M3586" s="160">
        <f t="shared" si="336"/>
        <v>45559</v>
      </c>
      <c r="N3586" s="158">
        <v>0.89823048594269295</v>
      </c>
      <c r="O3586" s="158">
        <v>1.7706999999999999</v>
      </c>
      <c r="P3586" s="161">
        <f t="shared" si="333"/>
        <v>1.5905</v>
      </c>
    </row>
    <row r="3587" spans="9:16" x14ac:dyDescent="0.2">
      <c r="I3587" s="158">
        <f t="shared" si="337"/>
        <v>9</v>
      </c>
      <c r="J3587" s="158" t="str">
        <f t="shared" si="334"/>
        <v>USD</v>
      </c>
      <c r="K3587" s="158" t="str">
        <f t="shared" si="335"/>
        <v>NZD</v>
      </c>
      <c r="L3587" s="158" t="str">
        <f t="shared" ref="L3587:L3650" si="338">J3587&amp;K3587&amp;M3587</f>
        <v>USDNZD45560</v>
      </c>
      <c r="M3587" s="160">
        <f t="shared" si="336"/>
        <v>45560</v>
      </c>
      <c r="N3587" s="158">
        <v>0.89333571556190816</v>
      </c>
      <c r="O3587" s="158">
        <v>1.7725</v>
      </c>
      <c r="P3587" s="161">
        <f t="shared" ref="P3587:P3650" si="339">ROUND(N3587*O3587,4)</f>
        <v>1.5833999999999999</v>
      </c>
    </row>
    <row r="3588" spans="9:16" x14ac:dyDescent="0.2">
      <c r="I3588" s="158">
        <f t="shared" si="337"/>
        <v>9</v>
      </c>
      <c r="J3588" s="158" t="str">
        <f t="shared" ref="J3588:J3651" si="340">VLOOKUP($I3588,$A:$C,2,FALSE)</f>
        <v>USD</v>
      </c>
      <c r="K3588" s="158" t="str">
        <f t="shared" ref="K3588:K3651" si="341">VLOOKUP($I3588,$A:$C,3,FALSE)</f>
        <v>NZD</v>
      </c>
      <c r="L3588" s="158" t="str">
        <f t="shared" si="338"/>
        <v>USDNZD45561</v>
      </c>
      <c r="M3588" s="160">
        <f t="shared" ref="M3588:M3651" si="342">IF(I3588=I3587,M3587+1,$G$1)</f>
        <v>45561</v>
      </c>
      <c r="N3588" s="158">
        <v>0.89645898700134474</v>
      </c>
      <c r="O3588" s="158">
        <v>1.7690999999999999</v>
      </c>
      <c r="P3588" s="161">
        <f t="shared" si="339"/>
        <v>1.5859000000000001</v>
      </c>
    </row>
    <row r="3589" spans="9:16" x14ac:dyDescent="0.2">
      <c r="I3589" s="158">
        <f t="shared" si="337"/>
        <v>9</v>
      </c>
      <c r="J3589" s="158" t="str">
        <f t="shared" si="340"/>
        <v>USD</v>
      </c>
      <c r="K3589" s="158" t="str">
        <f t="shared" si="341"/>
        <v>NZD</v>
      </c>
      <c r="L3589" s="158" t="str">
        <f t="shared" si="338"/>
        <v>USDNZD45562</v>
      </c>
      <c r="M3589" s="160">
        <f t="shared" si="342"/>
        <v>45562</v>
      </c>
      <c r="N3589" s="158">
        <v>0.89621796020792266</v>
      </c>
      <c r="O3589" s="158">
        <v>1.7648999999999999</v>
      </c>
      <c r="P3589" s="161">
        <f t="shared" si="339"/>
        <v>1.5817000000000001</v>
      </c>
    </row>
    <row r="3590" spans="9:16" x14ac:dyDescent="0.2">
      <c r="I3590" s="158">
        <f t="shared" si="337"/>
        <v>9</v>
      </c>
      <c r="J3590" s="158" t="str">
        <f t="shared" si="340"/>
        <v>USD</v>
      </c>
      <c r="K3590" s="158" t="str">
        <f t="shared" si="341"/>
        <v>NZD</v>
      </c>
      <c r="L3590" s="158" t="str">
        <f t="shared" si="338"/>
        <v>USDNZD45563</v>
      </c>
      <c r="M3590" s="160">
        <f t="shared" si="342"/>
        <v>45563</v>
      </c>
      <c r="N3590" s="158">
        <v>0.89621796020792266</v>
      </c>
      <c r="O3590" s="158">
        <v>1.7648999999999999</v>
      </c>
      <c r="P3590" s="161">
        <f t="shared" si="339"/>
        <v>1.5817000000000001</v>
      </c>
    </row>
    <row r="3591" spans="9:16" x14ac:dyDescent="0.2">
      <c r="I3591" s="158">
        <f t="shared" si="337"/>
        <v>9</v>
      </c>
      <c r="J3591" s="158" t="str">
        <f t="shared" si="340"/>
        <v>USD</v>
      </c>
      <c r="K3591" s="158" t="str">
        <f t="shared" si="341"/>
        <v>NZD</v>
      </c>
      <c r="L3591" s="158" t="str">
        <f t="shared" si="338"/>
        <v>USDNZD45564</v>
      </c>
      <c r="M3591" s="160">
        <f t="shared" si="342"/>
        <v>45564</v>
      </c>
      <c r="N3591" s="158">
        <v>0.89621796020792266</v>
      </c>
      <c r="O3591" s="158">
        <v>1.7648999999999999</v>
      </c>
      <c r="P3591" s="161">
        <f t="shared" si="339"/>
        <v>1.5817000000000001</v>
      </c>
    </row>
    <row r="3592" spans="9:16" x14ac:dyDescent="0.2">
      <c r="I3592" s="158">
        <f t="shared" si="337"/>
        <v>9</v>
      </c>
      <c r="J3592" s="158" t="str">
        <f t="shared" si="340"/>
        <v>USD</v>
      </c>
      <c r="K3592" s="158" t="str">
        <f t="shared" si="341"/>
        <v>NZD</v>
      </c>
      <c r="L3592" s="158" t="str">
        <f t="shared" si="338"/>
        <v>USDNZD45565</v>
      </c>
      <c r="M3592" s="160">
        <f t="shared" si="342"/>
        <v>45565</v>
      </c>
      <c r="N3592" s="158">
        <v>0.8931761343336907</v>
      </c>
      <c r="O3592" s="158">
        <v>1.7616000000000001</v>
      </c>
      <c r="P3592" s="161">
        <f t="shared" si="339"/>
        <v>1.5733999999999999</v>
      </c>
    </row>
    <row r="3593" spans="9:16" x14ac:dyDescent="0.2">
      <c r="I3593" s="158">
        <f t="shared" si="337"/>
        <v>9</v>
      </c>
      <c r="J3593" s="158" t="str">
        <f t="shared" si="340"/>
        <v>USD</v>
      </c>
      <c r="K3593" s="158" t="str">
        <f t="shared" si="341"/>
        <v>NZD</v>
      </c>
      <c r="L3593" s="158" t="str">
        <f t="shared" si="338"/>
        <v>USDNZD45566</v>
      </c>
      <c r="M3593" s="160">
        <f t="shared" si="342"/>
        <v>45566</v>
      </c>
      <c r="N3593" s="158">
        <v>0.90203860725239038</v>
      </c>
      <c r="O3593" s="158">
        <v>1.7547999999999999</v>
      </c>
      <c r="P3593" s="161">
        <f t="shared" si="339"/>
        <v>1.5829</v>
      </c>
    </row>
    <row r="3594" spans="9:16" x14ac:dyDescent="0.2">
      <c r="I3594" s="158">
        <f t="shared" si="337"/>
        <v>9</v>
      </c>
      <c r="J3594" s="158" t="str">
        <f t="shared" si="340"/>
        <v>USD</v>
      </c>
      <c r="K3594" s="158" t="str">
        <f t="shared" si="341"/>
        <v>NZD</v>
      </c>
      <c r="L3594" s="158" t="str">
        <f t="shared" si="338"/>
        <v>USDNZD45567</v>
      </c>
      <c r="M3594" s="160">
        <f t="shared" si="342"/>
        <v>45567</v>
      </c>
      <c r="N3594" s="158">
        <v>0.90326077138469874</v>
      </c>
      <c r="O3594" s="158">
        <v>1.7614000000000001</v>
      </c>
      <c r="P3594" s="161">
        <f t="shared" si="339"/>
        <v>1.591</v>
      </c>
    </row>
    <row r="3595" spans="9:16" x14ac:dyDescent="0.2">
      <c r="I3595" s="158">
        <f t="shared" si="337"/>
        <v>9</v>
      </c>
      <c r="J3595" s="158" t="str">
        <f t="shared" si="340"/>
        <v>USD</v>
      </c>
      <c r="K3595" s="158" t="str">
        <f t="shared" si="341"/>
        <v>NZD</v>
      </c>
      <c r="L3595" s="158" t="str">
        <f t="shared" si="338"/>
        <v>USDNZD45568</v>
      </c>
      <c r="M3595" s="160">
        <f t="shared" si="342"/>
        <v>45568</v>
      </c>
      <c r="N3595" s="158">
        <v>0.90587915572062683</v>
      </c>
      <c r="O3595" s="158">
        <v>1.7748999999999999</v>
      </c>
      <c r="P3595" s="161">
        <f t="shared" si="339"/>
        <v>1.6077999999999999</v>
      </c>
    </row>
    <row r="3596" spans="9:16" x14ac:dyDescent="0.2">
      <c r="I3596" s="158">
        <f t="shared" si="337"/>
        <v>9</v>
      </c>
      <c r="J3596" s="158" t="str">
        <f t="shared" si="340"/>
        <v>USD</v>
      </c>
      <c r="K3596" s="158" t="str">
        <f t="shared" si="341"/>
        <v>NZD</v>
      </c>
      <c r="L3596" s="158" t="str">
        <f t="shared" si="338"/>
        <v>USDNZD45569</v>
      </c>
      <c r="M3596" s="160">
        <f t="shared" si="342"/>
        <v>45569</v>
      </c>
      <c r="N3596" s="158">
        <v>0.90670051681929464</v>
      </c>
      <c r="O3596" s="158">
        <v>1.7779</v>
      </c>
      <c r="P3596" s="161">
        <f t="shared" si="339"/>
        <v>1.6120000000000001</v>
      </c>
    </row>
    <row r="3597" spans="9:16" x14ac:dyDescent="0.2">
      <c r="I3597" s="158">
        <f t="shared" si="337"/>
        <v>9</v>
      </c>
      <c r="J3597" s="158" t="str">
        <f t="shared" si="340"/>
        <v>USD</v>
      </c>
      <c r="K3597" s="158" t="str">
        <f t="shared" si="341"/>
        <v>NZD</v>
      </c>
      <c r="L3597" s="158" t="str">
        <f t="shared" si="338"/>
        <v>USDNZD45570</v>
      </c>
      <c r="M3597" s="160">
        <f t="shared" si="342"/>
        <v>45570</v>
      </c>
      <c r="N3597" s="158">
        <v>0.90670051681929464</v>
      </c>
      <c r="O3597" s="158">
        <v>1.7779</v>
      </c>
      <c r="P3597" s="161">
        <f t="shared" si="339"/>
        <v>1.6120000000000001</v>
      </c>
    </row>
    <row r="3598" spans="9:16" x14ac:dyDescent="0.2">
      <c r="I3598" s="158">
        <f t="shared" si="337"/>
        <v>9</v>
      </c>
      <c r="J3598" s="158" t="str">
        <f t="shared" si="340"/>
        <v>USD</v>
      </c>
      <c r="K3598" s="158" t="str">
        <f t="shared" si="341"/>
        <v>NZD</v>
      </c>
      <c r="L3598" s="158" t="str">
        <f t="shared" si="338"/>
        <v>USDNZD45571</v>
      </c>
      <c r="M3598" s="160">
        <f t="shared" si="342"/>
        <v>45571</v>
      </c>
      <c r="N3598" s="158">
        <v>0.90670051681929464</v>
      </c>
      <c r="O3598" s="158">
        <v>1.7779</v>
      </c>
      <c r="P3598" s="161">
        <f t="shared" si="339"/>
        <v>1.6120000000000001</v>
      </c>
    </row>
    <row r="3599" spans="9:16" x14ac:dyDescent="0.2">
      <c r="I3599" s="158">
        <f t="shared" si="337"/>
        <v>9</v>
      </c>
      <c r="J3599" s="158" t="str">
        <f t="shared" si="340"/>
        <v>USD</v>
      </c>
      <c r="K3599" s="158" t="str">
        <f t="shared" si="341"/>
        <v>NZD</v>
      </c>
      <c r="L3599" s="158" t="str">
        <f t="shared" si="338"/>
        <v>USDNZD45572</v>
      </c>
      <c r="M3599" s="160">
        <f t="shared" si="342"/>
        <v>45572</v>
      </c>
      <c r="N3599" s="158">
        <v>0.91058095064651245</v>
      </c>
      <c r="O3599" s="158">
        <v>1.7847</v>
      </c>
      <c r="P3599" s="161">
        <f t="shared" si="339"/>
        <v>1.6251</v>
      </c>
    </row>
    <row r="3600" spans="9:16" x14ac:dyDescent="0.2">
      <c r="I3600" s="158">
        <f t="shared" si="337"/>
        <v>9</v>
      </c>
      <c r="J3600" s="158" t="str">
        <f t="shared" si="340"/>
        <v>USD</v>
      </c>
      <c r="K3600" s="158" t="str">
        <f t="shared" si="341"/>
        <v>NZD</v>
      </c>
      <c r="L3600" s="158" t="str">
        <f t="shared" si="338"/>
        <v>USDNZD45573</v>
      </c>
      <c r="M3600" s="160">
        <f t="shared" si="342"/>
        <v>45573</v>
      </c>
      <c r="N3600" s="158">
        <v>0.91058095064651245</v>
      </c>
      <c r="O3600" s="158">
        <v>1.7932999999999999</v>
      </c>
      <c r="P3600" s="161">
        <f t="shared" si="339"/>
        <v>1.6329</v>
      </c>
    </row>
    <row r="3601" spans="9:16" x14ac:dyDescent="0.2">
      <c r="I3601" s="158">
        <f t="shared" si="337"/>
        <v>9</v>
      </c>
      <c r="J3601" s="158" t="str">
        <f t="shared" si="340"/>
        <v>USD</v>
      </c>
      <c r="K3601" s="158" t="str">
        <f t="shared" si="341"/>
        <v>NZD</v>
      </c>
      <c r="L3601" s="158" t="str">
        <f t="shared" si="338"/>
        <v>USDNZD45574</v>
      </c>
      <c r="M3601" s="160">
        <f t="shared" si="342"/>
        <v>45574</v>
      </c>
      <c r="N3601" s="158">
        <v>0.9126585744273068</v>
      </c>
      <c r="O3601" s="158">
        <v>1.8038000000000001</v>
      </c>
      <c r="P3601" s="161">
        <f t="shared" si="339"/>
        <v>1.6463000000000001</v>
      </c>
    </row>
    <row r="3602" spans="9:16" x14ac:dyDescent="0.2">
      <c r="I3602" s="158">
        <f t="shared" si="337"/>
        <v>9</v>
      </c>
      <c r="J3602" s="158" t="str">
        <f t="shared" si="340"/>
        <v>USD</v>
      </c>
      <c r="K3602" s="158" t="str">
        <f t="shared" si="341"/>
        <v>NZD</v>
      </c>
      <c r="L3602" s="158" t="str">
        <f t="shared" si="338"/>
        <v>USDNZD45575</v>
      </c>
      <c r="M3602" s="160">
        <f t="shared" si="342"/>
        <v>45575</v>
      </c>
      <c r="N3602" s="158">
        <v>0.91474570069520678</v>
      </c>
      <c r="O3602" s="158">
        <v>1.7998000000000001</v>
      </c>
      <c r="P3602" s="161">
        <f t="shared" si="339"/>
        <v>1.6464000000000001</v>
      </c>
    </row>
    <row r="3603" spans="9:16" x14ac:dyDescent="0.2">
      <c r="I3603" s="158">
        <f t="shared" si="337"/>
        <v>9</v>
      </c>
      <c r="J3603" s="158" t="str">
        <f t="shared" si="340"/>
        <v>USD</v>
      </c>
      <c r="K3603" s="158" t="str">
        <f t="shared" si="341"/>
        <v>NZD</v>
      </c>
      <c r="L3603" s="158" t="str">
        <f t="shared" si="338"/>
        <v>USDNZD45576</v>
      </c>
      <c r="M3603" s="160">
        <f t="shared" si="342"/>
        <v>45576</v>
      </c>
      <c r="N3603" s="158">
        <v>0.91424392027793011</v>
      </c>
      <c r="O3603" s="158">
        <v>1.7941</v>
      </c>
      <c r="P3603" s="161">
        <f t="shared" si="339"/>
        <v>1.6402000000000001</v>
      </c>
    </row>
    <row r="3604" spans="9:16" x14ac:dyDescent="0.2">
      <c r="I3604" s="158">
        <f t="shared" si="337"/>
        <v>9</v>
      </c>
      <c r="J3604" s="158" t="str">
        <f t="shared" si="340"/>
        <v>USD</v>
      </c>
      <c r="K3604" s="158" t="str">
        <f t="shared" si="341"/>
        <v>NZD</v>
      </c>
      <c r="L3604" s="158" t="str">
        <f t="shared" si="338"/>
        <v>USDNZD45577</v>
      </c>
      <c r="M3604" s="160">
        <f t="shared" si="342"/>
        <v>45577</v>
      </c>
      <c r="N3604" s="158">
        <v>0.91424392027793011</v>
      </c>
      <c r="O3604" s="158">
        <v>1.7941</v>
      </c>
      <c r="P3604" s="161">
        <f t="shared" si="339"/>
        <v>1.6402000000000001</v>
      </c>
    </row>
    <row r="3605" spans="9:16" x14ac:dyDescent="0.2">
      <c r="I3605" s="158">
        <f t="shared" si="337"/>
        <v>9</v>
      </c>
      <c r="J3605" s="158" t="str">
        <f t="shared" si="340"/>
        <v>USD</v>
      </c>
      <c r="K3605" s="158" t="str">
        <f t="shared" si="341"/>
        <v>NZD</v>
      </c>
      <c r="L3605" s="158" t="str">
        <f t="shared" si="338"/>
        <v>USDNZD45578</v>
      </c>
      <c r="M3605" s="160">
        <f t="shared" si="342"/>
        <v>45578</v>
      </c>
      <c r="N3605" s="158">
        <v>0.91424392027793011</v>
      </c>
      <c r="O3605" s="158">
        <v>1.7941</v>
      </c>
      <c r="P3605" s="161">
        <f t="shared" si="339"/>
        <v>1.6402000000000001</v>
      </c>
    </row>
    <row r="3606" spans="9:16" x14ac:dyDescent="0.2">
      <c r="I3606" s="158">
        <f t="shared" si="337"/>
        <v>9</v>
      </c>
      <c r="J3606" s="158" t="str">
        <f t="shared" si="340"/>
        <v>USD</v>
      </c>
      <c r="K3606" s="158" t="str">
        <f t="shared" si="341"/>
        <v>NZD</v>
      </c>
      <c r="L3606" s="158" t="str">
        <f t="shared" si="338"/>
        <v>USDNZD45579</v>
      </c>
      <c r="M3606" s="160">
        <f t="shared" si="342"/>
        <v>45579</v>
      </c>
      <c r="N3606" s="158">
        <v>0.91617040769583147</v>
      </c>
      <c r="O3606" s="158">
        <v>1.7948</v>
      </c>
      <c r="P3606" s="161">
        <f t="shared" si="339"/>
        <v>1.6443000000000001</v>
      </c>
    </row>
    <row r="3607" spans="9:16" x14ac:dyDescent="0.2">
      <c r="I3607" s="158">
        <f t="shared" si="337"/>
        <v>9</v>
      </c>
      <c r="J3607" s="158" t="str">
        <f t="shared" si="340"/>
        <v>USD</v>
      </c>
      <c r="K3607" s="158" t="str">
        <f t="shared" si="341"/>
        <v>NZD</v>
      </c>
      <c r="L3607" s="158" t="str">
        <f t="shared" si="338"/>
        <v>USDNZD45580</v>
      </c>
      <c r="M3607" s="160">
        <f t="shared" si="342"/>
        <v>45580</v>
      </c>
      <c r="N3607" s="158">
        <v>0.91717875813996141</v>
      </c>
      <c r="O3607" s="158">
        <v>1.7902</v>
      </c>
      <c r="P3607" s="161">
        <f t="shared" si="339"/>
        <v>1.6418999999999999</v>
      </c>
    </row>
    <row r="3608" spans="9:16" x14ac:dyDescent="0.2">
      <c r="I3608" s="158">
        <f t="shared" si="337"/>
        <v>9</v>
      </c>
      <c r="J3608" s="158" t="str">
        <f t="shared" si="340"/>
        <v>USD</v>
      </c>
      <c r="K3608" s="158" t="str">
        <f t="shared" si="341"/>
        <v>NZD</v>
      </c>
      <c r="L3608" s="158" t="str">
        <f t="shared" si="338"/>
        <v>USDNZD45581</v>
      </c>
      <c r="M3608" s="160">
        <f t="shared" si="342"/>
        <v>45581</v>
      </c>
      <c r="N3608" s="158">
        <v>0.91768376617417646</v>
      </c>
      <c r="O3608" s="158">
        <v>1.7924</v>
      </c>
      <c r="P3608" s="161">
        <f t="shared" si="339"/>
        <v>1.6449</v>
      </c>
    </row>
    <row r="3609" spans="9:16" x14ac:dyDescent="0.2">
      <c r="I3609" s="158">
        <f t="shared" si="337"/>
        <v>9</v>
      </c>
      <c r="J3609" s="158" t="str">
        <f t="shared" si="340"/>
        <v>USD</v>
      </c>
      <c r="K3609" s="158" t="str">
        <f t="shared" si="341"/>
        <v>NZD</v>
      </c>
      <c r="L3609" s="158" t="str">
        <f t="shared" si="338"/>
        <v>USDNZD45582</v>
      </c>
      <c r="M3609" s="160">
        <f t="shared" si="342"/>
        <v>45582</v>
      </c>
      <c r="N3609" s="158">
        <v>0.92030185900975514</v>
      </c>
      <c r="O3609" s="158">
        <v>1.7903</v>
      </c>
      <c r="P3609" s="161">
        <f t="shared" si="339"/>
        <v>1.6476</v>
      </c>
    </row>
    <row r="3610" spans="9:16" x14ac:dyDescent="0.2">
      <c r="I3610" s="158">
        <f t="shared" si="337"/>
        <v>9</v>
      </c>
      <c r="J3610" s="158" t="str">
        <f t="shared" si="340"/>
        <v>USD</v>
      </c>
      <c r="K3610" s="158" t="str">
        <f t="shared" si="341"/>
        <v>NZD</v>
      </c>
      <c r="L3610" s="158" t="str">
        <f t="shared" si="338"/>
        <v>USDNZD45583</v>
      </c>
      <c r="M3610" s="160">
        <f t="shared" si="342"/>
        <v>45583</v>
      </c>
      <c r="N3610" s="158">
        <v>0.92191389324237116</v>
      </c>
      <c r="O3610" s="158">
        <v>1.7865</v>
      </c>
      <c r="P3610" s="161">
        <f t="shared" si="339"/>
        <v>1.647</v>
      </c>
    </row>
    <row r="3611" spans="9:16" x14ac:dyDescent="0.2">
      <c r="I3611" s="158">
        <f t="shared" si="337"/>
        <v>9</v>
      </c>
      <c r="J3611" s="158" t="str">
        <f t="shared" si="340"/>
        <v>USD</v>
      </c>
      <c r="K3611" s="158" t="str">
        <f t="shared" si="341"/>
        <v>NZD</v>
      </c>
      <c r="L3611" s="158" t="str">
        <f t="shared" si="338"/>
        <v>USDNZD45584</v>
      </c>
      <c r="M3611" s="160">
        <f t="shared" si="342"/>
        <v>45584</v>
      </c>
      <c r="N3611" s="158">
        <v>0.92191389324237116</v>
      </c>
      <c r="O3611" s="158">
        <v>1.7865</v>
      </c>
      <c r="P3611" s="161">
        <f t="shared" si="339"/>
        <v>1.647</v>
      </c>
    </row>
    <row r="3612" spans="9:16" x14ac:dyDescent="0.2">
      <c r="I3612" s="158">
        <f t="shared" si="337"/>
        <v>9</v>
      </c>
      <c r="J3612" s="158" t="str">
        <f t="shared" si="340"/>
        <v>USD</v>
      </c>
      <c r="K3612" s="158" t="str">
        <f t="shared" si="341"/>
        <v>NZD</v>
      </c>
      <c r="L3612" s="158" t="str">
        <f t="shared" si="338"/>
        <v>USDNZD45585</v>
      </c>
      <c r="M3612" s="160">
        <f t="shared" si="342"/>
        <v>45585</v>
      </c>
      <c r="N3612" s="158">
        <v>0.92191389324237116</v>
      </c>
      <c r="O3612" s="158">
        <v>1.7865</v>
      </c>
      <c r="P3612" s="161">
        <f t="shared" si="339"/>
        <v>1.647</v>
      </c>
    </row>
    <row r="3613" spans="9:16" x14ac:dyDescent="0.2">
      <c r="I3613" s="158">
        <f t="shared" si="337"/>
        <v>9</v>
      </c>
      <c r="J3613" s="158" t="str">
        <f t="shared" si="340"/>
        <v>USD</v>
      </c>
      <c r="K3613" s="158" t="str">
        <f t="shared" si="341"/>
        <v>NZD</v>
      </c>
      <c r="L3613" s="158" t="str">
        <f t="shared" si="338"/>
        <v>USDNZD45586</v>
      </c>
      <c r="M3613" s="160">
        <f t="shared" si="342"/>
        <v>45586</v>
      </c>
      <c r="N3613" s="158">
        <v>0.92140422003132783</v>
      </c>
      <c r="O3613" s="158">
        <v>1.792</v>
      </c>
      <c r="P3613" s="161">
        <f t="shared" si="339"/>
        <v>1.6512</v>
      </c>
    </row>
    <row r="3614" spans="9:16" x14ac:dyDescent="0.2">
      <c r="I3614" s="158">
        <f t="shared" si="337"/>
        <v>9</v>
      </c>
      <c r="J3614" s="158" t="str">
        <f t="shared" si="340"/>
        <v>USD</v>
      </c>
      <c r="K3614" s="158" t="str">
        <f t="shared" si="341"/>
        <v>NZD</v>
      </c>
      <c r="L3614" s="158" t="str">
        <f t="shared" si="338"/>
        <v>USDNZD45587</v>
      </c>
      <c r="M3614" s="160">
        <f t="shared" si="342"/>
        <v>45587</v>
      </c>
      <c r="N3614" s="158">
        <v>0.9241290084095739</v>
      </c>
      <c r="O3614" s="158">
        <v>1.7869999999999999</v>
      </c>
      <c r="P3614" s="161">
        <f t="shared" si="339"/>
        <v>1.6514</v>
      </c>
    </row>
    <row r="3615" spans="9:16" x14ac:dyDescent="0.2">
      <c r="I3615" s="158">
        <f t="shared" si="337"/>
        <v>9</v>
      </c>
      <c r="J3615" s="158" t="str">
        <f t="shared" si="340"/>
        <v>USD</v>
      </c>
      <c r="K3615" s="158" t="str">
        <f t="shared" si="341"/>
        <v>NZD</v>
      </c>
      <c r="L3615" s="158" t="str">
        <f t="shared" si="338"/>
        <v>USDNZD45588</v>
      </c>
      <c r="M3615" s="160">
        <f t="shared" si="342"/>
        <v>45588</v>
      </c>
      <c r="N3615" s="158">
        <v>0.92876381536175356</v>
      </c>
      <c r="O3615" s="158">
        <v>1.7918000000000001</v>
      </c>
      <c r="P3615" s="161">
        <f t="shared" si="339"/>
        <v>1.6641999999999999</v>
      </c>
    </row>
    <row r="3616" spans="9:16" x14ac:dyDescent="0.2">
      <c r="I3616" s="158">
        <f t="shared" si="337"/>
        <v>9</v>
      </c>
      <c r="J3616" s="158" t="str">
        <f t="shared" si="340"/>
        <v>USD</v>
      </c>
      <c r="K3616" s="158" t="str">
        <f t="shared" si="341"/>
        <v>NZD</v>
      </c>
      <c r="L3616" s="158" t="str">
        <f t="shared" si="338"/>
        <v>USDNZD45589</v>
      </c>
      <c r="M3616" s="160">
        <f t="shared" si="342"/>
        <v>45589</v>
      </c>
      <c r="N3616" s="158">
        <v>0.92584019998148315</v>
      </c>
      <c r="O3616" s="158">
        <v>1.7914000000000001</v>
      </c>
      <c r="P3616" s="161">
        <f t="shared" si="339"/>
        <v>1.6586000000000001</v>
      </c>
    </row>
    <row r="3617" spans="9:16" x14ac:dyDescent="0.2">
      <c r="I3617" s="158">
        <f t="shared" si="337"/>
        <v>9</v>
      </c>
      <c r="J3617" s="158" t="str">
        <f t="shared" si="340"/>
        <v>USD</v>
      </c>
      <c r="K3617" s="158" t="str">
        <f t="shared" si="341"/>
        <v>NZD</v>
      </c>
      <c r="L3617" s="158" t="str">
        <f t="shared" si="338"/>
        <v>USDNZD45590</v>
      </c>
      <c r="M3617" s="160">
        <f t="shared" si="342"/>
        <v>45590</v>
      </c>
      <c r="N3617" s="158">
        <v>0.92378752886836024</v>
      </c>
      <c r="O3617" s="158">
        <v>1.8025</v>
      </c>
      <c r="P3617" s="161">
        <f t="shared" si="339"/>
        <v>1.6651</v>
      </c>
    </row>
    <row r="3618" spans="9:16" x14ac:dyDescent="0.2">
      <c r="I3618" s="158">
        <f t="shared" si="337"/>
        <v>9</v>
      </c>
      <c r="J3618" s="158" t="str">
        <f t="shared" si="340"/>
        <v>USD</v>
      </c>
      <c r="K3618" s="158" t="str">
        <f t="shared" si="341"/>
        <v>NZD</v>
      </c>
      <c r="L3618" s="158" t="str">
        <f t="shared" si="338"/>
        <v>USDNZD45591</v>
      </c>
      <c r="M3618" s="160">
        <f t="shared" si="342"/>
        <v>45591</v>
      </c>
      <c r="N3618" s="158">
        <v>0.92378752886836024</v>
      </c>
      <c r="O3618" s="158">
        <v>1.8025</v>
      </c>
      <c r="P3618" s="161">
        <f t="shared" si="339"/>
        <v>1.6651</v>
      </c>
    </row>
    <row r="3619" spans="9:16" x14ac:dyDescent="0.2">
      <c r="I3619" s="158">
        <f t="shared" si="337"/>
        <v>9</v>
      </c>
      <c r="J3619" s="158" t="str">
        <f t="shared" si="340"/>
        <v>USD</v>
      </c>
      <c r="K3619" s="158" t="str">
        <f t="shared" si="341"/>
        <v>NZD</v>
      </c>
      <c r="L3619" s="158" t="str">
        <f t="shared" si="338"/>
        <v>USDNZD45592</v>
      </c>
      <c r="M3619" s="160">
        <f t="shared" si="342"/>
        <v>45592</v>
      </c>
      <c r="N3619" s="158">
        <v>0.92378752886836024</v>
      </c>
      <c r="O3619" s="158">
        <v>1.8025</v>
      </c>
      <c r="P3619" s="161">
        <f t="shared" si="339"/>
        <v>1.6651</v>
      </c>
    </row>
    <row r="3620" spans="9:16" x14ac:dyDescent="0.2">
      <c r="I3620" s="158">
        <f t="shared" si="337"/>
        <v>9</v>
      </c>
      <c r="J3620" s="158" t="str">
        <f t="shared" si="340"/>
        <v>USD</v>
      </c>
      <c r="K3620" s="158" t="str">
        <f t="shared" si="341"/>
        <v>NZD</v>
      </c>
      <c r="L3620" s="158" t="str">
        <f t="shared" si="338"/>
        <v>USDNZD45593</v>
      </c>
      <c r="M3620" s="160">
        <f t="shared" si="342"/>
        <v>45593</v>
      </c>
      <c r="N3620" s="158">
        <v>0.92438528378628204</v>
      </c>
      <c r="O3620" s="158">
        <v>1.8059000000000001</v>
      </c>
      <c r="P3620" s="161">
        <f t="shared" si="339"/>
        <v>1.6693</v>
      </c>
    </row>
    <row r="3621" spans="9:16" x14ac:dyDescent="0.2">
      <c r="I3621" s="158">
        <f t="shared" si="337"/>
        <v>9</v>
      </c>
      <c r="J3621" s="158" t="str">
        <f t="shared" si="340"/>
        <v>USD</v>
      </c>
      <c r="K3621" s="158" t="str">
        <f t="shared" si="341"/>
        <v>NZD</v>
      </c>
      <c r="L3621" s="158" t="str">
        <f t="shared" si="338"/>
        <v>USDNZD45594</v>
      </c>
      <c r="M3621" s="160">
        <f t="shared" si="342"/>
        <v>45594</v>
      </c>
      <c r="N3621" s="158">
        <v>0.92816038611472074</v>
      </c>
      <c r="O3621" s="158">
        <v>1.8076000000000001</v>
      </c>
      <c r="P3621" s="161">
        <f t="shared" si="339"/>
        <v>1.6777</v>
      </c>
    </row>
    <row r="3622" spans="9:16" x14ac:dyDescent="0.2">
      <c r="I3622" s="158">
        <f t="shared" si="337"/>
        <v>9</v>
      </c>
      <c r="J3622" s="158" t="str">
        <f t="shared" si="340"/>
        <v>USD</v>
      </c>
      <c r="K3622" s="158" t="str">
        <f t="shared" si="341"/>
        <v>NZD</v>
      </c>
      <c r="L3622" s="158" t="str">
        <f t="shared" si="338"/>
        <v>USDNZD45595</v>
      </c>
      <c r="M3622" s="160">
        <f t="shared" si="342"/>
        <v>45595</v>
      </c>
      <c r="N3622" s="158">
        <v>0.92464170134073054</v>
      </c>
      <c r="O3622" s="158">
        <v>1.8099000000000001</v>
      </c>
      <c r="P3622" s="161">
        <f t="shared" si="339"/>
        <v>1.6735</v>
      </c>
    </row>
    <row r="3623" spans="9:16" x14ac:dyDescent="0.2">
      <c r="I3623" s="158">
        <f t="shared" si="337"/>
        <v>9</v>
      </c>
      <c r="J3623" s="158" t="str">
        <f t="shared" si="340"/>
        <v>USD</v>
      </c>
      <c r="K3623" s="158" t="str">
        <f t="shared" si="341"/>
        <v>NZD</v>
      </c>
      <c r="L3623" s="158" t="str">
        <f t="shared" si="338"/>
        <v>USDNZD45596</v>
      </c>
      <c r="M3623" s="160">
        <f t="shared" si="342"/>
        <v>45596</v>
      </c>
      <c r="N3623" s="158">
        <v>0.91894872266127547</v>
      </c>
      <c r="O3623" s="158">
        <v>1.8220000000000001</v>
      </c>
      <c r="P3623" s="161">
        <f t="shared" si="339"/>
        <v>1.6742999999999999</v>
      </c>
    </row>
    <row r="3624" spans="9:16" x14ac:dyDescent="0.2">
      <c r="I3624" s="158">
        <f t="shared" si="337"/>
        <v>9</v>
      </c>
      <c r="J3624" s="158" t="str">
        <f t="shared" si="340"/>
        <v>USD</v>
      </c>
      <c r="K3624" s="158" t="str">
        <f t="shared" si="341"/>
        <v>NZD</v>
      </c>
      <c r="L3624" s="158" t="str">
        <f t="shared" si="338"/>
        <v>USDNZD45597</v>
      </c>
      <c r="M3624" s="160">
        <f t="shared" si="342"/>
        <v>45597</v>
      </c>
      <c r="N3624" s="158">
        <v>0.91869545245751028</v>
      </c>
      <c r="O3624" s="158">
        <v>1.8164</v>
      </c>
      <c r="P3624" s="161">
        <f t="shared" si="339"/>
        <v>1.6687000000000001</v>
      </c>
    </row>
    <row r="3625" spans="9:16" x14ac:dyDescent="0.2">
      <c r="I3625" s="158">
        <f t="shared" si="337"/>
        <v>9</v>
      </c>
      <c r="J3625" s="158" t="str">
        <f t="shared" si="340"/>
        <v>USD</v>
      </c>
      <c r="K3625" s="158" t="str">
        <f t="shared" si="341"/>
        <v>NZD</v>
      </c>
      <c r="L3625" s="158" t="str">
        <f t="shared" si="338"/>
        <v>USDNZD45598</v>
      </c>
      <c r="M3625" s="160">
        <f t="shared" si="342"/>
        <v>45598</v>
      </c>
      <c r="N3625" s="158">
        <v>0.91869545245751028</v>
      </c>
      <c r="O3625" s="158">
        <v>1.8164</v>
      </c>
      <c r="P3625" s="161">
        <f t="shared" si="339"/>
        <v>1.6687000000000001</v>
      </c>
    </row>
    <row r="3626" spans="9:16" x14ac:dyDescent="0.2">
      <c r="I3626" s="158">
        <f t="shared" ref="I3626:I3689" si="343">IF(M3625=$G$2,I3625+1,I3625)</f>
        <v>9</v>
      </c>
      <c r="J3626" s="158" t="str">
        <f t="shared" si="340"/>
        <v>USD</v>
      </c>
      <c r="K3626" s="158" t="str">
        <f t="shared" si="341"/>
        <v>NZD</v>
      </c>
      <c r="L3626" s="158" t="str">
        <f t="shared" si="338"/>
        <v>USDNZD45599</v>
      </c>
      <c r="M3626" s="160">
        <f t="shared" si="342"/>
        <v>45599</v>
      </c>
      <c r="N3626" s="158">
        <v>0.91869545245751028</v>
      </c>
      <c r="O3626" s="158">
        <v>1.8164</v>
      </c>
      <c r="P3626" s="161">
        <f t="shared" si="339"/>
        <v>1.6687000000000001</v>
      </c>
    </row>
    <row r="3627" spans="9:16" x14ac:dyDescent="0.2">
      <c r="I3627" s="158">
        <f t="shared" si="343"/>
        <v>9</v>
      </c>
      <c r="J3627" s="158" t="str">
        <f t="shared" si="340"/>
        <v>USD</v>
      </c>
      <c r="K3627" s="158" t="str">
        <f t="shared" si="341"/>
        <v>NZD</v>
      </c>
      <c r="L3627" s="158" t="str">
        <f t="shared" si="338"/>
        <v>USDNZD45600</v>
      </c>
      <c r="M3627" s="160">
        <f t="shared" si="342"/>
        <v>45600</v>
      </c>
      <c r="N3627" s="158">
        <v>0.91709464416727804</v>
      </c>
      <c r="O3627" s="158">
        <v>1.8196000000000001</v>
      </c>
      <c r="P3627" s="161">
        <f t="shared" si="339"/>
        <v>1.6687000000000001</v>
      </c>
    </row>
    <row r="3628" spans="9:16" x14ac:dyDescent="0.2">
      <c r="I3628" s="158">
        <f t="shared" si="343"/>
        <v>9</v>
      </c>
      <c r="J3628" s="158" t="str">
        <f t="shared" si="340"/>
        <v>USD</v>
      </c>
      <c r="K3628" s="158" t="str">
        <f t="shared" si="341"/>
        <v>NZD</v>
      </c>
      <c r="L3628" s="158" t="str">
        <f t="shared" si="338"/>
        <v>USDNZD45601</v>
      </c>
      <c r="M3628" s="160">
        <f t="shared" si="342"/>
        <v>45601</v>
      </c>
      <c r="N3628" s="158">
        <v>0.91768376617417646</v>
      </c>
      <c r="O3628" s="158">
        <v>1.8169</v>
      </c>
      <c r="P3628" s="161">
        <f t="shared" si="339"/>
        <v>1.6673</v>
      </c>
    </row>
    <row r="3629" spans="9:16" x14ac:dyDescent="0.2">
      <c r="I3629" s="158">
        <f t="shared" si="343"/>
        <v>9</v>
      </c>
      <c r="J3629" s="158" t="str">
        <f t="shared" si="340"/>
        <v>USD</v>
      </c>
      <c r="K3629" s="158" t="str">
        <f t="shared" si="341"/>
        <v>NZD</v>
      </c>
      <c r="L3629" s="158" t="str">
        <f t="shared" si="338"/>
        <v>USDNZD45602</v>
      </c>
      <c r="M3629" s="160">
        <f t="shared" si="342"/>
        <v>45602</v>
      </c>
      <c r="N3629" s="158">
        <v>0.93501636278634881</v>
      </c>
      <c r="O3629" s="158">
        <v>1.7997000000000001</v>
      </c>
      <c r="P3629" s="161">
        <f t="shared" si="339"/>
        <v>1.6827000000000001</v>
      </c>
    </row>
    <row r="3630" spans="9:16" x14ac:dyDescent="0.2">
      <c r="I3630" s="158">
        <f t="shared" si="343"/>
        <v>9</v>
      </c>
      <c r="J3630" s="158" t="str">
        <f t="shared" si="340"/>
        <v>USD</v>
      </c>
      <c r="K3630" s="158" t="str">
        <f t="shared" si="341"/>
        <v>NZD</v>
      </c>
      <c r="L3630" s="158" t="str">
        <f t="shared" si="338"/>
        <v>USDNZD45603</v>
      </c>
      <c r="M3630" s="160">
        <f t="shared" si="342"/>
        <v>45603</v>
      </c>
      <c r="N3630" s="158">
        <v>0.92721372276309688</v>
      </c>
      <c r="O3630" s="158">
        <v>1.7931999999999999</v>
      </c>
      <c r="P3630" s="161">
        <f t="shared" si="339"/>
        <v>1.6627000000000001</v>
      </c>
    </row>
    <row r="3631" spans="9:16" x14ac:dyDescent="0.2">
      <c r="I3631" s="158">
        <f t="shared" si="343"/>
        <v>9</v>
      </c>
      <c r="J3631" s="158" t="str">
        <f t="shared" si="340"/>
        <v>USD</v>
      </c>
      <c r="K3631" s="158" t="str">
        <f t="shared" si="341"/>
        <v>NZD</v>
      </c>
      <c r="L3631" s="158" t="str">
        <f t="shared" si="338"/>
        <v>USDNZD45604</v>
      </c>
      <c r="M3631" s="160">
        <f t="shared" si="342"/>
        <v>45604</v>
      </c>
      <c r="N3631" s="158">
        <v>0.9283327144448571</v>
      </c>
      <c r="O3631" s="158">
        <v>1.7969999999999999</v>
      </c>
      <c r="P3631" s="161">
        <f t="shared" si="339"/>
        <v>1.6681999999999999</v>
      </c>
    </row>
    <row r="3632" spans="9:16" x14ac:dyDescent="0.2">
      <c r="I3632" s="158">
        <f t="shared" si="343"/>
        <v>9</v>
      </c>
      <c r="J3632" s="158" t="str">
        <f t="shared" si="340"/>
        <v>USD</v>
      </c>
      <c r="K3632" s="158" t="str">
        <f t="shared" si="341"/>
        <v>NZD</v>
      </c>
      <c r="L3632" s="158" t="str">
        <f t="shared" si="338"/>
        <v>USDNZD45605</v>
      </c>
      <c r="M3632" s="160">
        <f t="shared" si="342"/>
        <v>45605</v>
      </c>
      <c r="N3632" s="158">
        <v>0.9283327144448571</v>
      </c>
      <c r="O3632" s="158">
        <v>1.7969999999999999</v>
      </c>
      <c r="P3632" s="161">
        <f t="shared" si="339"/>
        <v>1.6681999999999999</v>
      </c>
    </row>
    <row r="3633" spans="9:16" x14ac:dyDescent="0.2">
      <c r="I3633" s="158">
        <f t="shared" si="343"/>
        <v>9</v>
      </c>
      <c r="J3633" s="158" t="str">
        <f t="shared" si="340"/>
        <v>USD</v>
      </c>
      <c r="K3633" s="158" t="str">
        <f t="shared" si="341"/>
        <v>NZD</v>
      </c>
      <c r="L3633" s="158" t="str">
        <f t="shared" si="338"/>
        <v>USDNZD45606</v>
      </c>
      <c r="M3633" s="160">
        <f t="shared" si="342"/>
        <v>45606</v>
      </c>
      <c r="N3633" s="158">
        <v>0.9283327144448571</v>
      </c>
      <c r="O3633" s="158">
        <v>1.7969999999999999</v>
      </c>
      <c r="P3633" s="161">
        <f t="shared" si="339"/>
        <v>1.6681999999999999</v>
      </c>
    </row>
    <row r="3634" spans="9:16" x14ac:dyDescent="0.2">
      <c r="I3634" s="158">
        <f t="shared" si="343"/>
        <v>9</v>
      </c>
      <c r="J3634" s="158" t="str">
        <f t="shared" si="340"/>
        <v>USD</v>
      </c>
      <c r="K3634" s="158" t="str">
        <f t="shared" si="341"/>
        <v>NZD</v>
      </c>
      <c r="L3634" s="158" t="str">
        <f t="shared" si="338"/>
        <v>USDNZD45607</v>
      </c>
      <c r="M3634" s="160">
        <f t="shared" si="342"/>
        <v>45607</v>
      </c>
      <c r="N3634" s="158">
        <v>0.9388789784996715</v>
      </c>
      <c r="O3634" s="158">
        <v>1.7857000000000001</v>
      </c>
      <c r="P3634" s="161">
        <f t="shared" si="339"/>
        <v>1.6766000000000001</v>
      </c>
    </row>
    <row r="3635" spans="9:16" x14ac:dyDescent="0.2">
      <c r="I3635" s="158">
        <f t="shared" si="343"/>
        <v>9</v>
      </c>
      <c r="J3635" s="158" t="str">
        <f t="shared" si="340"/>
        <v>USD</v>
      </c>
      <c r="K3635" s="158" t="str">
        <f t="shared" si="341"/>
        <v>NZD</v>
      </c>
      <c r="L3635" s="158" t="str">
        <f t="shared" si="338"/>
        <v>USDNZD45608</v>
      </c>
      <c r="M3635" s="160">
        <f t="shared" si="342"/>
        <v>45608</v>
      </c>
      <c r="N3635" s="158">
        <v>0.94188565508147304</v>
      </c>
      <c r="O3635" s="158">
        <v>1.7847999999999999</v>
      </c>
      <c r="P3635" s="161">
        <f t="shared" si="339"/>
        <v>1.6811</v>
      </c>
    </row>
    <row r="3636" spans="9:16" x14ac:dyDescent="0.2">
      <c r="I3636" s="158">
        <f t="shared" si="343"/>
        <v>9</v>
      </c>
      <c r="J3636" s="158" t="str">
        <f t="shared" si="340"/>
        <v>USD</v>
      </c>
      <c r="K3636" s="158" t="str">
        <f t="shared" si="341"/>
        <v>NZD</v>
      </c>
      <c r="L3636" s="158" t="str">
        <f t="shared" si="338"/>
        <v>USDNZD45609</v>
      </c>
      <c r="M3636" s="160">
        <f t="shared" si="342"/>
        <v>45609</v>
      </c>
      <c r="N3636" s="158">
        <v>0.94082227867155899</v>
      </c>
      <c r="O3636" s="158">
        <v>1.7941</v>
      </c>
      <c r="P3636" s="161">
        <f t="shared" si="339"/>
        <v>1.6879</v>
      </c>
    </row>
    <row r="3637" spans="9:16" x14ac:dyDescent="0.2">
      <c r="I3637" s="158">
        <f t="shared" si="343"/>
        <v>9</v>
      </c>
      <c r="J3637" s="158" t="str">
        <f t="shared" si="340"/>
        <v>USD</v>
      </c>
      <c r="K3637" s="158" t="str">
        <f t="shared" si="341"/>
        <v>NZD</v>
      </c>
      <c r="L3637" s="158" t="str">
        <f t="shared" si="338"/>
        <v>USDNZD45610</v>
      </c>
      <c r="M3637" s="160">
        <f t="shared" si="342"/>
        <v>45610</v>
      </c>
      <c r="N3637" s="158">
        <v>0.94939713282065896</v>
      </c>
      <c r="O3637" s="158">
        <v>1.7958000000000001</v>
      </c>
      <c r="P3637" s="161">
        <f t="shared" si="339"/>
        <v>1.7049000000000001</v>
      </c>
    </row>
    <row r="3638" spans="9:16" x14ac:dyDescent="0.2">
      <c r="I3638" s="158">
        <f t="shared" si="343"/>
        <v>9</v>
      </c>
      <c r="J3638" s="158" t="str">
        <f t="shared" si="340"/>
        <v>USD</v>
      </c>
      <c r="K3638" s="158" t="str">
        <f t="shared" si="341"/>
        <v>NZD</v>
      </c>
      <c r="L3638" s="158" t="str">
        <f t="shared" si="338"/>
        <v>USDNZD45611</v>
      </c>
      <c r="M3638" s="160">
        <f t="shared" si="342"/>
        <v>45611</v>
      </c>
      <c r="N3638" s="158">
        <v>0.94491165076065387</v>
      </c>
      <c r="O3638" s="158">
        <v>1.8015000000000001</v>
      </c>
      <c r="P3638" s="161">
        <f t="shared" si="339"/>
        <v>1.7022999999999999</v>
      </c>
    </row>
    <row r="3639" spans="9:16" x14ac:dyDescent="0.2">
      <c r="I3639" s="158">
        <f t="shared" si="343"/>
        <v>9</v>
      </c>
      <c r="J3639" s="158" t="str">
        <f t="shared" si="340"/>
        <v>USD</v>
      </c>
      <c r="K3639" s="158" t="str">
        <f t="shared" si="341"/>
        <v>NZD</v>
      </c>
      <c r="L3639" s="158" t="str">
        <f t="shared" si="338"/>
        <v>USDNZD45612</v>
      </c>
      <c r="M3639" s="160">
        <f t="shared" si="342"/>
        <v>45612</v>
      </c>
      <c r="N3639" s="158">
        <v>0.94491165076065387</v>
      </c>
      <c r="O3639" s="158">
        <v>1.8015000000000001</v>
      </c>
      <c r="P3639" s="161">
        <f t="shared" si="339"/>
        <v>1.7022999999999999</v>
      </c>
    </row>
    <row r="3640" spans="9:16" x14ac:dyDescent="0.2">
      <c r="I3640" s="158">
        <f t="shared" si="343"/>
        <v>9</v>
      </c>
      <c r="J3640" s="158" t="str">
        <f t="shared" si="340"/>
        <v>USD</v>
      </c>
      <c r="K3640" s="158" t="str">
        <f t="shared" si="341"/>
        <v>NZD</v>
      </c>
      <c r="L3640" s="158" t="str">
        <f t="shared" si="338"/>
        <v>USDNZD45613</v>
      </c>
      <c r="M3640" s="160">
        <f t="shared" si="342"/>
        <v>45613</v>
      </c>
      <c r="N3640" s="158">
        <v>0.94491165076065387</v>
      </c>
      <c r="O3640" s="158">
        <v>1.8015000000000001</v>
      </c>
      <c r="P3640" s="161">
        <f t="shared" si="339"/>
        <v>1.7022999999999999</v>
      </c>
    </row>
    <row r="3641" spans="9:16" x14ac:dyDescent="0.2">
      <c r="I3641" s="158">
        <f t="shared" si="343"/>
        <v>9</v>
      </c>
      <c r="J3641" s="158" t="str">
        <f t="shared" si="340"/>
        <v>USD</v>
      </c>
      <c r="K3641" s="158" t="str">
        <f t="shared" si="341"/>
        <v>NZD</v>
      </c>
      <c r="L3641" s="158" t="str">
        <f t="shared" si="338"/>
        <v>USDNZD45614</v>
      </c>
      <c r="M3641" s="160">
        <f t="shared" si="342"/>
        <v>45614</v>
      </c>
      <c r="N3641" s="158">
        <v>0.94768764215314638</v>
      </c>
      <c r="O3641" s="158">
        <v>1.8062</v>
      </c>
      <c r="P3641" s="161">
        <f t="shared" si="339"/>
        <v>1.7117</v>
      </c>
    </row>
    <row r="3642" spans="9:16" x14ac:dyDescent="0.2">
      <c r="I3642" s="158">
        <f t="shared" si="343"/>
        <v>9</v>
      </c>
      <c r="J3642" s="158" t="str">
        <f t="shared" si="340"/>
        <v>USD</v>
      </c>
      <c r="K3642" s="158" t="str">
        <f t="shared" si="341"/>
        <v>NZD</v>
      </c>
      <c r="L3642" s="158" t="str">
        <f t="shared" si="338"/>
        <v>USDNZD45615</v>
      </c>
      <c r="M3642" s="160">
        <f t="shared" si="342"/>
        <v>45615</v>
      </c>
      <c r="N3642" s="158">
        <v>0.94535829079221023</v>
      </c>
      <c r="O3642" s="158">
        <v>1.7948999999999999</v>
      </c>
      <c r="P3642" s="161">
        <f t="shared" si="339"/>
        <v>1.6968000000000001</v>
      </c>
    </row>
    <row r="3643" spans="9:16" x14ac:dyDescent="0.2">
      <c r="I3643" s="158">
        <f t="shared" si="343"/>
        <v>9</v>
      </c>
      <c r="J3643" s="158" t="str">
        <f t="shared" si="340"/>
        <v>USD</v>
      </c>
      <c r="K3643" s="158" t="str">
        <f t="shared" si="341"/>
        <v>NZD</v>
      </c>
      <c r="L3643" s="158" t="str">
        <f t="shared" si="338"/>
        <v>USDNZD45616</v>
      </c>
      <c r="M3643" s="160">
        <f t="shared" si="342"/>
        <v>45616</v>
      </c>
      <c r="N3643" s="158">
        <v>0.94679038060973297</v>
      </c>
      <c r="O3643" s="158">
        <v>1.7947</v>
      </c>
      <c r="P3643" s="161">
        <f t="shared" si="339"/>
        <v>1.6992</v>
      </c>
    </row>
    <row r="3644" spans="9:16" x14ac:dyDescent="0.2">
      <c r="I3644" s="158">
        <f t="shared" si="343"/>
        <v>9</v>
      </c>
      <c r="J3644" s="158" t="str">
        <f t="shared" si="340"/>
        <v>USD</v>
      </c>
      <c r="K3644" s="158" t="str">
        <f t="shared" si="341"/>
        <v>NZD</v>
      </c>
      <c r="L3644" s="158" t="str">
        <f t="shared" si="338"/>
        <v>USDNZD45617</v>
      </c>
      <c r="M3644" s="160">
        <f t="shared" si="342"/>
        <v>45617</v>
      </c>
      <c r="N3644" s="158">
        <v>0.95002850085502566</v>
      </c>
      <c r="O3644" s="158">
        <v>1.7924</v>
      </c>
      <c r="P3644" s="161">
        <f t="shared" si="339"/>
        <v>1.7028000000000001</v>
      </c>
    </row>
    <row r="3645" spans="9:16" x14ac:dyDescent="0.2">
      <c r="I3645" s="158">
        <f t="shared" si="343"/>
        <v>9</v>
      </c>
      <c r="J3645" s="158" t="str">
        <f t="shared" si="340"/>
        <v>USD</v>
      </c>
      <c r="K3645" s="158" t="str">
        <f t="shared" si="341"/>
        <v>NZD</v>
      </c>
      <c r="L3645" s="158" t="str">
        <f t="shared" si="338"/>
        <v>USDNZD45618</v>
      </c>
      <c r="M3645" s="160">
        <f t="shared" si="342"/>
        <v>45618</v>
      </c>
      <c r="N3645" s="158">
        <v>0.9604302727621975</v>
      </c>
      <c r="O3645" s="158">
        <v>1.7824</v>
      </c>
      <c r="P3645" s="161">
        <f t="shared" si="339"/>
        <v>1.7119</v>
      </c>
    </row>
    <row r="3646" spans="9:16" x14ac:dyDescent="0.2">
      <c r="I3646" s="158">
        <f t="shared" si="343"/>
        <v>9</v>
      </c>
      <c r="J3646" s="158" t="str">
        <f t="shared" si="340"/>
        <v>USD</v>
      </c>
      <c r="K3646" s="158" t="str">
        <f t="shared" si="341"/>
        <v>NZD</v>
      </c>
      <c r="L3646" s="158" t="str">
        <f t="shared" si="338"/>
        <v>USDNZD45619</v>
      </c>
      <c r="M3646" s="160">
        <f t="shared" si="342"/>
        <v>45619</v>
      </c>
      <c r="N3646" s="158">
        <v>0.9604302727621975</v>
      </c>
      <c r="O3646" s="158">
        <v>1.7824</v>
      </c>
      <c r="P3646" s="161">
        <f t="shared" si="339"/>
        <v>1.7119</v>
      </c>
    </row>
    <row r="3647" spans="9:16" x14ac:dyDescent="0.2">
      <c r="I3647" s="158">
        <f t="shared" si="343"/>
        <v>9</v>
      </c>
      <c r="J3647" s="158" t="str">
        <f t="shared" si="340"/>
        <v>USD</v>
      </c>
      <c r="K3647" s="158" t="str">
        <f t="shared" si="341"/>
        <v>NZD</v>
      </c>
      <c r="L3647" s="158" t="str">
        <f t="shared" si="338"/>
        <v>USDNZD45620</v>
      </c>
      <c r="M3647" s="160">
        <f t="shared" si="342"/>
        <v>45620</v>
      </c>
      <c r="N3647" s="158">
        <v>0.9604302727621975</v>
      </c>
      <c r="O3647" s="158">
        <v>1.7824</v>
      </c>
      <c r="P3647" s="161">
        <f t="shared" si="339"/>
        <v>1.7119</v>
      </c>
    </row>
    <row r="3648" spans="9:16" x14ac:dyDescent="0.2">
      <c r="I3648" s="158">
        <f t="shared" si="343"/>
        <v>9</v>
      </c>
      <c r="J3648" s="158" t="str">
        <f t="shared" si="340"/>
        <v>USD</v>
      </c>
      <c r="K3648" s="158" t="str">
        <f t="shared" si="341"/>
        <v>NZD</v>
      </c>
      <c r="L3648" s="158" t="str">
        <f t="shared" si="338"/>
        <v>USDNZD45621</v>
      </c>
      <c r="M3648" s="160">
        <f t="shared" si="342"/>
        <v>45621</v>
      </c>
      <c r="N3648" s="158">
        <v>0.95283468318246778</v>
      </c>
      <c r="O3648" s="158">
        <v>1.7926</v>
      </c>
      <c r="P3648" s="161">
        <f t="shared" si="339"/>
        <v>1.7081</v>
      </c>
    </row>
    <row r="3649" spans="9:16" x14ac:dyDescent="0.2">
      <c r="I3649" s="158">
        <f t="shared" si="343"/>
        <v>9</v>
      </c>
      <c r="J3649" s="158" t="str">
        <f t="shared" si="340"/>
        <v>USD</v>
      </c>
      <c r="K3649" s="158" t="str">
        <f t="shared" si="341"/>
        <v>NZD</v>
      </c>
      <c r="L3649" s="158" t="str">
        <f t="shared" si="338"/>
        <v>USDNZD45622</v>
      </c>
      <c r="M3649" s="160">
        <f t="shared" si="342"/>
        <v>45622</v>
      </c>
      <c r="N3649" s="158">
        <v>0.95038965976050183</v>
      </c>
      <c r="O3649" s="158">
        <v>1.796</v>
      </c>
      <c r="P3649" s="161">
        <f t="shared" si="339"/>
        <v>1.7069000000000001</v>
      </c>
    </row>
    <row r="3650" spans="9:16" x14ac:dyDescent="0.2">
      <c r="I3650" s="158">
        <f t="shared" si="343"/>
        <v>9</v>
      </c>
      <c r="J3650" s="158" t="str">
        <f t="shared" si="340"/>
        <v>USD</v>
      </c>
      <c r="K3650" s="158" t="str">
        <f t="shared" si="341"/>
        <v>NZD</v>
      </c>
      <c r="L3650" s="158" t="str">
        <f t="shared" si="338"/>
        <v>USDNZD45623</v>
      </c>
      <c r="M3650" s="160">
        <f t="shared" si="342"/>
        <v>45623</v>
      </c>
      <c r="N3650" s="158">
        <v>0.94957743804007222</v>
      </c>
      <c r="O3650" s="158">
        <v>1.7892999999999999</v>
      </c>
      <c r="P3650" s="161">
        <f t="shared" si="339"/>
        <v>1.6991000000000001</v>
      </c>
    </row>
    <row r="3651" spans="9:16" x14ac:dyDescent="0.2">
      <c r="I3651" s="158">
        <f t="shared" si="343"/>
        <v>9</v>
      </c>
      <c r="J3651" s="158" t="str">
        <f t="shared" si="340"/>
        <v>USD</v>
      </c>
      <c r="K3651" s="158" t="str">
        <f t="shared" si="341"/>
        <v>NZD</v>
      </c>
      <c r="L3651" s="158" t="str">
        <f t="shared" ref="L3651:L3714" si="344">J3651&amp;K3651&amp;M3651</f>
        <v>USDNZD45624</v>
      </c>
      <c r="M3651" s="160">
        <f t="shared" si="342"/>
        <v>45624</v>
      </c>
      <c r="N3651" s="158">
        <v>0.94858660595712385</v>
      </c>
      <c r="O3651" s="158">
        <v>1.7911999999999999</v>
      </c>
      <c r="P3651" s="161">
        <f t="shared" ref="P3651:P3714" si="345">ROUND(N3651*O3651,4)</f>
        <v>1.6991000000000001</v>
      </c>
    </row>
    <row r="3652" spans="9:16" x14ac:dyDescent="0.2">
      <c r="I3652" s="158">
        <f t="shared" si="343"/>
        <v>9</v>
      </c>
      <c r="J3652" s="158" t="str">
        <f t="shared" ref="J3652:J3715" si="346">VLOOKUP($I3652,$A:$C,2,FALSE)</f>
        <v>USD</v>
      </c>
      <c r="K3652" s="158" t="str">
        <f t="shared" ref="K3652:K3715" si="347">VLOOKUP($I3652,$A:$C,3,FALSE)</f>
        <v>NZD</v>
      </c>
      <c r="L3652" s="158" t="str">
        <f t="shared" si="344"/>
        <v>USDNZD45625</v>
      </c>
      <c r="M3652" s="160">
        <f t="shared" ref="M3652:M3715" si="348">IF(I3652=I3651,M3651+1,$G$1)</f>
        <v>45625</v>
      </c>
      <c r="N3652" s="158">
        <v>0.94679038060973297</v>
      </c>
      <c r="O3652" s="158">
        <v>1.7873000000000001</v>
      </c>
      <c r="P3652" s="161">
        <f t="shared" si="345"/>
        <v>1.6921999999999999</v>
      </c>
    </row>
    <row r="3653" spans="9:16" x14ac:dyDescent="0.2">
      <c r="I3653" s="158">
        <f t="shared" si="343"/>
        <v>9</v>
      </c>
      <c r="J3653" s="158" t="str">
        <f t="shared" si="346"/>
        <v>USD</v>
      </c>
      <c r="K3653" s="158" t="str">
        <f t="shared" si="347"/>
        <v>NZD</v>
      </c>
      <c r="L3653" s="158" t="str">
        <f t="shared" si="344"/>
        <v>USDNZD45626</v>
      </c>
      <c r="M3653" s="160">
        <f t="shared" si="348"/>
        <v>45626</v>
      </c>
      <c r="N3653" s="158">
        <v>0.94679038060973297</v>
      </c>
      <c r="O3653" s="158">
        <v>1.7873000000000001</v>
      </c>
      <c r="P3653" s="161">
        <f t="shared" si="345"/>
        <v>1.6921999999999999</v>
      </c>
    </row>
    <row r="3654" spans="9:16" x14ac:dyDescent="0.2">
      <c r="I3654" s="158">
        <f t="shared" si="343"/>
        <v>9</v>
      </c>
      <c r="J3654" s="158" t="str">
        <f t="shared" si="346"/>
        <v>USD</v>
      </c>
      <c r="K3654" s="158" t="str">
        <f t="shared" si="347"/>
        <v>NZD</v>
      </c>
      <c r="L3654" s="158" t="str">
        <f t="shared" si="344"/>
        <v>USDNZD45627</v>
      </c>
      <c r="M3654" s="160">
        <f t="shared" si="348"/>
        <v>45627</v>
      </c>
      <c r="N3654" s="158">
        <v>0.94679038060973297</v>
      </c>
      <c r="O3654" s="158">
        <v>1.7873000000000001</v>
      </c>
      <c r="P3654" s="161">
        <f t="shared" si="345"/>
        <v>1.6921999999999999</v>
      </c>
    </row>
    <row r="3655" spans="9:16" x14ac:dyDescent="0.2">
      <c r="I3655" s="158">
        <f t="shared" si="343"/>
        <v>9</v>
      </c>
      <c r="J3655" s="158" t="str">
        <f t="shared" si="346"/>
        <v>USD</v>
      </c>
      <c r="K3655" s="158" t="str">
        <f t="shared" si="347"/>
        <v>NZD</v>
      </c>
      <c r="L3655" s="158" t="str">
        <f t="shared" si="344"/>
        <v>USDNZD45628</v>
      </c>
      <c r="M3655" s="160">
        <f t="shared" si="348"/>
        <v>45628</v>
      </c>
      <c r="N3655" s="158">
        <v>0.95174645474445607</v>
      </c>
      <c r="O3655" s="158">
        <v>1.7842</v>
      </c>
      <c r="P3655" s="161">
        <f t="shared" si="345"/>
        <v>1.6980999999999999</v>
      </c>
    </row>
    <row r="3656" spans="9:16" x14ac:dyDescent="0.2">
      <c r="I3656" s="158">
        <f t="shared" si="343"/>
        <v>9</v>
      </c>
      <c r="J3656" s="158" t="str">
        <f t="shared" si="346"/>
        <v>USD</v>
      </c>
      <c r="K3656" s="158" t="str">
        <f t="shared" si="347"/>
        <v>NZD</v>
      </c>
      <c r="L3656" s="158" t="str">
        <f t="shared" si="344"/>
        <v>USDNZD45629</v>
      </c>
      <c r="M3656" s="160">
        <f t="shared" si="348"/>
        <v>45629</v>
      </c>
      <c r="N3656" s="158">
        <v>0.95129375951293771</v>
      </c>
      <c r="O3656" s="158">
        <v>1.7873000000000001</v>
      </c>
      <c r="P3656" s="161">
        <f t="shared" si="345"/>
        <v>1.7001999999999999</v>
      </c>
    </row>
    <row r="3657" spans="9:16" x14ac:dyDescent="0.2">
      <c r="I3657" s="158">
        <f t="shared" si="343"/>
        <v>9</v>
      </c>
      <c r="J3657" s="158" t="str">
        <f t="shared" si="346"/>
        <v>USD</v>
      </c>
      <c r="K3657" s="158" t="str">
        <f t="shared" si="347"/>
        <v>NZD</v>
      </c>
      <c r="L3657" s="158" t="str">
        <f t="shared" si="344"/>
        <v>USDNZD45630</v>
      </c>
      <c r="M3657" s="160">
        <f t="shared" si="348"/>
        <v>45630</v>
      </c>
      <c r="N3657" s="158">
        <v>0.95310712924132679</v>
      </c>
      <c r="O3657" s="158">
        <v>1.7987</v>
      </c>
      <c r="P3657" s="161">
        <f t="shared" si="345"/>
        <v>1.7143999999999999</v>
      </c>
    </row>
    <row r="3658" spans="9:16" x14ac:dyDescent="0.2">
      <c r="I3658" s="158">
        <f t="shared" si="343"/>
        <v>9</v>
      </c>
      <c r="J3658" s="158" t="str">
        <f t="shared" si="346"/>
        <v>USD</v>
      </c>
      <c r="K3658" s="158" t="str">
        <f t="shared" si="347"/>
        <v>NZD</v>
      </c>
      <c r="L3658" s="158" t="str">
        <f t="shared" si="344"/>
        <v>USDNZD45631</v>
      </c>
      <c r="M3658" s="160">
        <f t="shared" si="348"/>
        <v>45631</v>
      </c>
      <c r="N3658" s="158">
        <v>0.94876660341555974</v>
      </c>
      <c r="O3658" s="158">
        <v>1.7985</v>
      </c>
      <c r="P3658" s="161">
        <f t="shared" si="345"/>
        <v>1.7063999999999999</v>
      </c>
    </row>
    <row r="3659" spans="9:16" x14ac:dyDescent="0.2">
      <c r="I3659" s="158">
        <f t="shared" si="343"/>
        <v>9</v>
      </c>
      <c r="J3659" s="158" t="str">
        <f t="shared" si="346"/>
        <v>USD</v>
      </c>
      <c r="K3659" s="158" t="str">
        <f t="shared" si="347"/>
        <v>NZD</v>
      </c>
      <c r="L3659" s="158" t="str">
        <f t="shared" si="344"/>
        <v>USDNZD45632</v>
      </c>
      <c r="M3659" s="160">
        <f t="shared" si="348"/>
        <v>45632</v>
      </c>
      <c r="N3659" s="158">
        <v>0.9450902561194594</v>
      </c>
      <c r="O3659" s="158">
        <v>1.8112999999999999</v>
      </c>
      <c r="P3659" s="161">
        <f t="shared" si="345"/>
        <v>1.7118</v>
      </c>
    </row>
    <row r="3660" spans="9:16" x14ac:dyDescent="0.2">
      <c r="I3660" s="158">
        <f t="shared" si="343"/>
        <v>9</v>
      </c>
      <c r="J3660" s="158" t="str">
        <f t="shared" si="346"/>
        <v>USD</v>
      </c>
      <c r="K3660" s="158" t="str">
        <f t="shared" si="347"/>
        <v>NZD</v>
      </c>
      <c r="L3660" s="158" t="str">
        <f t="shared" si="344"/>
        <v>USDNZD45633</v>
      </c>
      <c r="M3660" s="160">
        <f t="shared" si="348"/>
        <v>45633</v>
      </c>
      <c r="N3660" s="158">
        <v>0.9450902561194594</v>
      </c>
      <c r="O3660" s="158">
        <v>1.8112999999999999</v>
      </c>
      <c r="P3660" s="161">
        <f t="shared" si="345"/>
        <v>1.7118</v>
      </c>
    </row>
    <row r="3661" spans="9:16" x14ac:dyDescent="0.2">
      <c r="I3661" s="158">
        <f t="shared" si="343"/>
        <v>9</v>
      </c>
      <c r="J3661" s="158" t="str">
        <f t="shared" si="346"/>
        <v>USD</v>
      </c>
      <c r="K3661" s="158" t="str">
        <f t="shared" si="347"/>
        <v>NZD</v>
      </c>
      <c r="L3661" s="158" t="str">
        <f t="shared" si="344"/>
        <v>USDNZD45634</v>
      </c>
      <c r="M3661" s="160">
        <f t="shared" si="348"/>
        <v>45634</v>
      </c>
      <c r="N3661" s="158">
        <v>0.9450902561194594</v>
      </c>
      <c r="O3661" s="158">
        <v>1.8112999999999999</v>
      </c>
      <c r="P3661" s="161">
        <f t="shared" si="345"/>
        <v>1.7118</v>
      </c>
    </row>
    <row r="3662" spans="9:16" x14ac:dyDescent="0.2">
      <c r="I3662" s="158">
        <f t="shared" si="343"/>
        <v>9</v>
      </c>
      <c r="J3662" s="158" t="str">
        <f t="shared" si="346"/>
        <v>USD</v>
      </c>
      <c r="K3662" s="158" t="str">
        <f t="shared" si="347"/>
        <v>NZD</v>
      </c>
      <c r="L3662" s="158" t="str">
        <f t="shared" si="344"/>
        <v>USDNZD45635</v>
      </c>
      <c r="M3662" s="160">
        <f t="shared" si="348"/>
        <v>45635</v>
      </c>
      <c r="N3662" s="158">
        <v>0.94625283875851629</v>
      </c>
      <c r="O3662" s="158">
        <v>1.8029999999999999</v>
      </c>
      <c r="P3662" s="161">
        <f t="shared" si="345"/>
        <v>1.7060999999999999</v>
      </c>
    </row>
    <row r="3663" spans="9:16" x14ac:dyDescent="0.2">
      <c r="I3663" s="158">
        <f t="shared" si="343"/>
        <v>9</v>
      </c>
      <c r="J3663" s="158" t="str">
        <f t="shared" si="346"/>
        <v>USD</v>
      </c>
      <c r="K3663" s="158" t="str">
        <f t="shared" si="347"/>
        <v>NZD</v>
      </c>
      <c r="L3663" s="158" t="str">
        <f t="shared" si="344"/>
        <v>USDNZD45636</v>
      </c>
      <c r="M3663" s="160">
        <f t="shared" si="348"/>
        <v>45636</v>
      </c>
      <c r="N3663" s="158">
        <v>0.94993825401348919</v>
      </c>
      <c r="O3663" s="158">
        <v>1.8083</v>
      </c>
      <c r="P3663" s="161">
        <f t="shared" si="345"/>
        <v>1.7178</v>
      </c>
    </row>
    <row r="3664" spans="9:16" x14ac:dyDescent="0.2">
      <c r="I3664" s="158">
        <f t="shared" si="343"/>
        <v>9</v>
      </c>
      <c r="J3664" s="158" t="str">
        <f t="shared" si="346"/>
        <v>USD</v>
      </c>
      <c r="K3664" s="158" t="str">
        <f t="shared" si="347"/>
        <v>NZD</v>
      </c>
      <c r="L3664" s="158" t="str">
        <f t="shared" si="344"/>
        <v>USDNZD45637</v>
      </c>
      <c r="M3664" s="160">
        <f t="shared" si="348"/>
        <v>45637</v>
      </c>
      <c r="N3664" s="158">
        <v>0.95174645474445607</v>
      </c>
      <c r="O3664" s="158">
        <v>1.8180000000000001</v>
      </c>
      <c r="P3664" s="161">
        <f t="shared" si="345"/>
        <v>1.7302999999999999</v>
      </c>
    </row>
    <row r="3665" spans="9:16" x14ac:dyDescent="0.2">
      <c r="I3665" s="158">
        <f t="shared" si="343"/>
        <v>9</v>
      </c>
      <c r="J3665" s="158" t="str">
        <f t="shared" si="346"/>
        <v>USD</v>
      </c>
      <c r="K3665" s="158" t="str">
        <f t="shared" si="347"/>
        <v>NZD</v>
      </c>
      <c r="L3665" s="158" t="str">
        <f t="shared" si="344"/>
        <v>USDNZD45638</v>
      </c>
      <c r="M3665" s="160">
        <f t="shared" si="348"/>
        <v>45638</v>
      </c>
      <c r="N3665" s="158">
        <v>0.95319797922028415</v>
      </c>
      <c r="O3665" s="158">
        <v>1.8113999999999999</v>
      </c>
      <c r="P3665" s="161">
        <f t="shared" si="345"/>
        <v>1.7265999999999999</v>
      </c>
    </row>
    <row r="3666" spans="9:16" x14ac:dyDescent="0.2">
      <c r="I3666" s="158">
        <f t="shared" si="343"/>
        <v>9</v>
      </c>
      <c r="J3666" s="158" t="str">
        <f t="shared" si="346"/>
        <v>USD</v>
      </c>
      <c r="K3666" s="158" t="str">
        <f t="shared" si="347"/>
        <v>NZD</v>
      </c>
      <c r="L3666" s="158" t="str">
        <f t="shared" si="344"/>
        <v>USDNZD45639</v>
      </c>
      <c r="M3666" s="160">
        <f t="shared" si="348"/>
        <v>45639</v>
      </c>
      <c r="N3666" s="158">
        <v>0.95075109336375729</v>
      </c>
      <c r="O3666" s="158">
        <v>1.8218000000000001</v>
      </c>
      <c r="P3666" s="161">
        <f t="shared" si="345"/>
        <v>1.7321</v>
      </c>
    </row>
    <row r="3667" spans="9:16" x14ac:dyDescent="0.2">
      <c r="I3667" s="158">
        <f t="shared" si="343"/>
        <v>9</v>
      </c>
      <c r="J3667" s="158" t="str">
        <f t="shared" si="346"/>
        <v>USD</v>
      </c>
      <c r="K3667" s="158" t="str">
        <f t="shared" si="347"/>
        <v>NZD</v>
      </c>
      <c r="L3667" s="158" t="str">
        <f t="shared" si="344"/>
        <v>USDNZD45640</v>
      </c>
      <c r="M3667" s="160">
        <f t="shared" si="348"/>
        <v>45640</v>
      </c>
      <c r="N3667" s="158">
        <v>0.95075109336375729</v>
      </c>
      <c r="O3667" s="158">
        <v>1.8218000000000001</v>
      </c>
      <c r="P3667" s="161">
        <f t="shared" si="345"/>
        <v>1.7321</v>
      </c>
    </row>
    <row r="3668" spans="9:16" x14ac:dyDescent="0.2">
      <c r="I3668" s="158">
        <f t="shared" si="343"/>
        <v>9</v>
      </c>
      <c r="J3668" s="158" t="str">
        <f t="shared" si="346"/>
        <v>USD</v>
      </c>
      <c r="K3668" s="158" t="str">
        <f t="shared" si="347"/>
        <v>NZD</v>
      </c>
      <c r="L3668" s="158" t="str">
        <f t="shared" si="344"/>
        <v>USDNZD45641</v>
      </c>
      <c r="M3668" s="160">
        <f t="shared" si="348"/>
        <v>45641</v>
      </c>
      <c r="N3668" s="158">
        <v>0.95075109336375729</v>
      </c>
      <c r="O3668" s="158">
        <v>1.8218000000000001</v>
      </c>
      <c r="P3668" s="161">
        <f t="shared" si="345"/>
        <v>1.7321</v>
      </c>
    </row>
    <row r="3669" spans="9:16" x14ac:dyDescent="0.2">
      <c r="I3669" s="158">
        <f t="shared" si="343"/>
        <v>9</v>
      </c>
      <c r="J3669" s="158" t="str">
        <f t="shared" si="346"/>
        <v>USD</v>
      </c>
      <c r="K3669" s="158" t="str">
        <f t="shared" si="347"/>
        <v>NZD</v>
      </c>
      <c r="L3669" s="158" t="str">
        <f t="shared" si="344"/>
        <v>USDNZD45642</v>
      </c>
      <c r="M3669" s="160">
        <f t="shared" si="348"/>
        <v>45642</v>
      </c>
      <c r="N3669" s="158">
        <v>0.95256239283673072</v>
      </c>
      <c r="O3669" s="158">
        <v>1.8189</v>
      </c>
      <c r="P3669" s="161">
        <f t="shared" si="345"/>
        <v>1.7325999999999999</v>
      </c>
    </row>
    <row r="3670" spans="9:16" x14ac:dyDescent="0.2">
      <c r="I3670" s="158">
        <f t="shared" si="343"/>
        <v>9</v>
      </c>
      <c r="J3670" s="158" t="str">
        <f t="shared" si="346"/>
        <v>USD</v>
      </c>
      <c r="K3670" s="158" t="str">
        <f t="shared" si="347"/>
        <v>NZD</v>
      </c>
      <c r="L3670" s="158" t="str">
        <f t="shared" si="344"/>
        <v>USDNZD45643</v>
      </c>
      <c r="M3670" s="160">
        <f t="shared" si="348"/>
        <v>45643</v>
      </c>
      <c r="N3670" s="158">
        <v>0.95265313899209292</v>
      </c>
      <c r="O3670" s="158">
        <v>1.8229</v>
      </c>
      <c r="P3670" s="161">
        <f t="shared" si="345"/>
        <v>1.7365999999999999</v>
      </c>
    </row>
    <row r="3671" spans="9:16" x14ac:dyDescent="0.2">
      <c r="I3671" s="158">
        <f t="shared" si="343"/>
        <v>9</v>
      </c>
      <c r="J3671" s="158" t="str">
        <f t="shared" si="346"/>
        <v>USD</v>
      </c>
      <c r="K3671" s="158" t="str">
        <f t="shared" si="347"/>
        <v>NZD</v>
      </c>
      <c r="L3671" s="158" t="str">
        <f t="shared" si="344"/>
        <v>USDNZD45644</v>
      </c>
      <c r="M3671" s="160">
        <f t="shared" si="348"/>
        <v>45644</v>
      </c>
      <c r="N3671" s="158">
        <v>0.95274390243902429</v>
      </c>
      <c r="O3671" s="158">
        <v>1.8303</v>
      </c>
      <c r="P3671" s="161">
        <f t="shared" si="345"/>
        <v>1.7438</v>
      </c>
    </row>
    <row r="3672" spans="9:16" x14ac:dyDescent="0.2">
      <c r="I3672" s="158">
        <f t="shared" si="343"/>
        <v>9</v>
      </c>
      <c r="J3672" s="158" t="str">
        <f t="shared" si="346"/>
        <v>USD</v>
      </c>
      <c r="K3672" s="158" t="str">
        <f t="shared" si="347"/>
        <v>NZD</v>
      </c>
      <c r="L3672" s="158" t="str">
        <f t="shared" si="344"/>
        <v>USDNZD45645</v>
      </c>
      <c r="M3672" s="160">
        <f t="shared" si="348"/>
        <v>45645</v>
      </c>
      <c r="N3672" s="158">
        <v>0.96200096200096197</v>
      </c>
      <c r="O3672" s="158">
        <v>1.8387</v>
      </c>
      <c r="P3672" s="161">
        <f t="shared" si="345"/>
        <v>1.7687999999999999</v>
      </c>
    </row>
    <row r="3673" spans="9:16" x14ac:dyDescent="0.2">
      <c r="I3673" s="158">
        <f t="shared" si="343"/>
        <v>9</v>
      </c>
      <c r="J3673" s="158" t="str">
        <f t="shared" si="346"/>
        <v>USD</v>
      </c>
      <c r="K3673" s="158" t="str">
        <f t="shared" si="347"/>
        <v>NZD</v>
      </c>
      <c r="L3673" s="158" t="str">
        <f t="shared" si="344"/>
        <v>USDNZD45646</v>
      </c>
      <c r="M3673" s="160">
        <f t="shared" si="348"/>
        <v>45646</v>
      </c>
      <c r="N3673" s="158">
        <v>0.9624639076034649</v>
      </c>
      <c r="O3673" s="158">
        <v>1.8445</v>
      </c>
      <c r="P3673" s="161">
        <f t="shared" si="345"/>
        <v>1.7753000000000001</v>
      </c>
    </row>
    <row r="3674" spans="9:16" x14ac:dyDescent="0.2">
      <c r="I3674" s="158">
        <f t="shared" si="343"/>
        <v>9</v>
      </c>
      <c r="J3674" s="158" t="str">
        <f t="shared" si="346"/>
        <v>USD</v>
      </c>
      <c r="K3674" s="158" t="str">
        <f t="shared" si="347"/>
        <v>NZD</v>
      </c>
      <c r="L3674" s="158" t="str">
        <f t="shared" si="344"/>
        <v>USDNZD45647</v>
      </c>
      <c r="M3674" s="160">
        <f t="shared" si="348"/>
        <v>45647</v>
      </c>
      <c r="N3674" s="158">
        <v>0.9624639076034649</v>
      </c>
      <c r="O3674" s="158">
        <v>1.8445</v>
      </c>
      <c r="P3674" s="161">
        <f t="shared" si="345"/>
        <v>1.7753000000000001</v>
      </c>
    </row>
    <row r="3675" spans="9:16" x14ac:dyDescent="0.2">
      <c r="I3675" s="158">
        <f t="shared" si="343"/>
        <v>9</v>
      </c>
      <c r="J3675" s="158" t="str">
        <f t="shared" si="346"/>
        <v>USD</v>
      </c>
      <c r="K3675" s="158" t="str">
        <f t="shared" si="347"/>
        <v>NZD</v>
      </c>
      <c r="L3675" s="158" t="str">
        <f t="shared" si="344"/>
        <v>USDNZD45648</v>
      </c>
      <c r="M3675" s="160">
        <f t="shared" si="348"/>
        <v>45648</v>
      </c>
      <c r="N3675" s="158">
        <v>0.9624639076034649</v>
      </c>
      <c r="O3675" s="158">
        <v>1.8445</v>
      </c>
      <c r="P3675" s="161">
        <f t="shared" si="345"/>
        <v>1.7753000000000001</v>
      </c>
    </row>
    <row r="3676" spans="9:16" x14ac:dyDescent="0.2">
      <c r="I3676" s="158">
        <f t="shared" si="343"/>
        <v>9</v>
      </c>
      <c r="J3676" s="158" t="str">
        <f t="shared" si="346"/>
        <v>USD</v>
      </c>
      <c r="K3676" s="158" t="str">
        <f t="shared" si="347"/>
        <v>NZD</v>
      </c>
      <c r="L3676" s="158" t="str">
        <f t="shared" si="344"/>
        <v>USDNZD45649</v>
      </c>
      <c r="M3676" s="160">
        <f t="shared" si="348"/>
        <v>45649</v>
      </c>
      <c r="N3676" s="158">
        <v>0.96218608678918516</v>
      </c>
      <c r="O3676" s="158">
        <v>1.8429</v>
      </c>
      <c r="P3676" s="161">
        <f t="shared" si="345"/>
        <v>1.7732000000000001</v>
      </c>
    </row>
    <row r="3677" spans="9:16" x14ac:dyDescent="0.2">
      <c r="I3677" s="158">
        <f t="shared" si="343"/>
        <v>9</v>
      </c>
      <c r="J3677" s="158" t="str">
        <f t="shared" si="346"/>
        <v>USD</v>
      </c>
      <c r="K3677" s="158" t="str">
        <f t="shared" si="347"/>
        <v>NZD</v>
      </c>
      <c r="L3677" s="158" t="str">
        <f t="shared" si="344"/>
        <v>USDNZD45650</v>
      </c>
      <c r="M3677" s="160">
        <f t="shared" si="348"/>
        <v>45650</v>
      </c>
      <c r="N3677" s="158">
        <v>0.96200096200096197</v>
      </c>
      <c r="O3677" s="158">
        <v>1.8429</v>
      </c>
      <c r="P3677" s="161">
        <f t="shared" si="345"/>
        <v>1.7728999999999999</v>
      </c>
    </row>
    <row r="3678" spans="9:16" x14ac:dyDescent="0.2">
      <c r="I3678" s="158">
        <f t="shared" si="343"/>
        <v>9</v>
      </c>
      <c r="J3678" s="158" t="str">
        <f t="shared" si="346"/>
        <v>USD</v>
      </c>
      <c r="K3678" s="158" t="str">
        <f t="shared" si="347"/>
        <v>NZD</v>
      </c>
      <c r="L3678" s="158" t="str">
        <f t="shared" si="344"/>
        <v>USDNZD45651</v>
      </c>
      <c r="M3678" s="160">
        <f t="shared" si="348"/>
        <v>45651</v>
      </c>
      <c r="N3678" s="158">
        <v>0.96200096200096197</v>
      </c>
      <c r="O3678" s="158">
        <v>1.8429</v>
      </c>
      <c r="P3678" s="161">
        <f t="shared" si="345"/>
        <v>1.7728999999999999</v>
      </c>
    </row>
    <row r="3679" spans="9:16" x14ac:dyDescent="0.2">
      <c r="I3679" s="158">
        <f t="shared" si="343"/>
        <v>9</v>
      </c>
      <c r="J3679" s="158" t="str">
        <f t="shared" si="346"/>
        <v>USD</v>
      </c>
      <c r="K3679" s="158" t="str">
        <f t="shared" si="347"/>
        <v>NZD</v>
      </c>
      <c r="L3679" s="158" t="str">
        <f t="shared" si="344"/>
        <v>USDNZD45652</v>
      </c>
      <c r="M3679" s="160">
        <f t="shared" si="348"/>
        <v>45652</v>
      </c>
      <c r="N3679" s="158">
        <v>0.96200096200096197</v>
      </c>
      <c r="O3679" s="158">
        <v>1.8429</v>
      </c>
      <c r="P3679" s="161">
        <f t="shared" si="345"/>
        <v>1.7728999999999999</v>
      </c>
    </row>
    <row r="3680" spans="9:16" x14ac:dyDescent="0.2">
      <c r="I3680" s="158">
        <f t="shared" si="343"/>
        <v>9</v>
      </c>
      <c r="J3680" s="158" t="str">
        <f t="shared" si="346"/>
        <v>USD</v>
      </c>
      <c r="K3680" s="158" t="str">
        <f t="shared" si="347"/>
        <v>NZD</v>
      </c>
      <c r="L3680" s="158" t="str">
        <f t="shared" si="344"/>
        <v>USDNZD45653</v>
      </c>
      <c r="M3680" s="160">
        <f t="shared" si="348"/>
        <v>45653</v>
      </c>
      <c r="N3680" s="158">
        <v>0.95831336847149007</v>
      </c>
      <c r="O3680" s="158">
        <v>1.8508</v>
      </c>
      <c r="P3680" s="161">
        <f t="shared" si="345"/>
        <v>1.7736000000000001</v>
      </c>
    </row>
    <row r="3681" spans="9:16" x14ac:dyDescent="0.2">
      <c r="I3681" s="158">
        <f t="shared" si="343"/>
        <v>9</v>
      </c>
      <c r="J3681" s="158" t="str">
        <f t="shared" si="346"/>
        <v>USD</v>
      </c>
      <c r="K3681" s="158" t="str">
        <f t="shared" si="347"/>
        <v>NZD</v>
      </c>
      <c r="L3681" s="158" t="str">
        <f t="shared" si="344"/>
        <v>USDNZD45654</v>
      </c>
      <c r="M3681" s="160">
        <f t="shared" si="348"/>
        <v>45654</v>
      </c>
      <c r="N3681" s="158">
        <v>0.95831336847149007</v>
      </c>
      <c r="O3681" s="158">
        <v>1.8508</v>
      </c>
      <c r="P3681" s="161">
        <f t="shared" si="345"/>
        <v>1.7736000000000001</v>
      </c>
    </row>
    <row r="3682" spans="9:16" x14ac:dyDescent="0.2">
      <c r="I3682" s="158">
        <f t="shared" si="343"/>
        <v>9</v>
      </c>
      <c r="J3682" s="158" t="str">
        <f t="shared" si="346"/>
        <v>USD</v>
      </c>
      <c r="K3682" s="158" t="str">
        <f t="shared" si="347"/>
        <v>NZD</v>
      </c>
      <c r="L3682" s="158" t="str">
        <f t="shared" si="344"/>
        <v>USDNZD45655</v>
      </c>
      <c r="M3682" s="160">
        <f t="shared" si="348"/>
        <v>45655</v>
      </c>
      <c r="N3682" s="158">
        <v>0.95831336847149007</v>
      </c>
      <c r="O3682" s="158">
        <v>1.8508</v>
      </c>
      <c r="P3682" s="161">
        <f t="shared" si="345"/>
        <v>1.7736000000000001</v>
      </c>
    </row>
    <row r="3683" spans="9:16" x14ac:dyDescent="0.2">
      <c r="I3683" s="158">
        <f t="shared" si="343"/>
        <v>9</v>
      </c>
      <c r="J3683" s="158" t="str">
        <f t="shared" si="346"/>
        <v>USD</v>
      </c>
      <c r="K3683" s="158" t="str">
        <f t="shared" si="347"/>
        <v>NZD</v>
      </c>
      <c r="L3683" s="158" t="str">
        <f t="shared" si="344"/>
        <v>USDNZD45656</v>
      </c>
      <c r="M3683" s="160">
        <f t="shared" si="348"/>
        <v>45656</v>
      </c>
      <c r="N3683" s="158">
        <v>0.9574875526618154</v>
      </c>
      <c r="O3683" s="158">
        <v>1.847</v>
      </c>
      <c r="P3683" s="161">
        <f t="shared" si="345"/>
        <v>1.7685</v>
      </c>
    </row>
    <row r="3684" spans="9:16" x14ac:dyDescent="0.2">
      <c r="I3684" s="158">
        <f t="shared" si="343"/>
        <v>9</v>
      </c>
      <c r="J3684" s="158" t="str">
        <f t="shared" si="346"/>
        <v>USD</v>
      </c>
      <c r="K3684" s="158" t="str">
        <f t="shared" si="347"/>
        <v>NZD</v>
      </c>
      <c r="L3684" s="158" t="str">
        <f t="shared" si="344"/>
        <v>USDNZD45657</v>
      </c>
      <c r="M3684" s="160">
        <f t="shared" si="348"/>
        <v>45657</v>
      </c>
      <c r="N3684" s="158">
        <v>0.96255655019732411</v>
      </c>
      <c r="O3684" s="158">
        <v>1.8532</v>
      </c>
      <c r="P3684" s="161">
        <f t="shared" si="345"/>
        <v>1.7838000000000001</v>
      </c>
    </row>
    <row r="3685" spans="9:16" x14ac:dyDescent="0.2">
      <c r="I3685" s="158">
        <f t="shared" si="343"/>
        <v>9</v>
      </c>
      <c r="J3685" s="158" t="str">
        <f t="shared" si="346"/>
        <v>USD</v>
      </c>
      <c r="K3685" s="158" t="str">
        <f t="shared" si="347"/>
        <v>NZD</v>
      </c>
      <c r="L3685" s="158" t="str">
        <f t="shared" si="344"/>
        <v>USDNZD45658</v>
      </c>
      <c r="M3685" s="160">
        <f t="shared" si="348"/>
        <v>45658</v>
      </c>
      <c r="N3685" s="158">
        <v>0.96255655019732411</v>
      </c>
      <c r="O3685" s="158">
        <v>1.8532</v>
      </c>
      <c r="P3685" s="161">
        <f t="shared" si="345"/>
        <v>1.7838000000000001</v>
      </c>
    </row>
    <row r="3686" spans="9:16" x14ac:dyDescent="0.2">
      <c r="I3686" s="158">
        <f t="shared" si="343"/>
        <v>9</v>
      </c>
      <c r="J3686" s="158" t="str">
        <f t="shared" si="346"/>
        <v>USD</v>
      </c>
      <c r="K3686" s="158" t="str">
        <f t="shared" si="347"/>
        <v>NZD</v>
      </c>
      <c r="L3686" s="158" t="str">
        <f t="shared" si="344"/>
        <v>USDNZD45659</v>
      </c>
      <c r="M3686" s="160">
        <f t="shared" si="348"/>
        <v>45659</v>
      </c>
      <c r="N3686" s="158">
        <v>0.9688983625617672</v>
      </c>
      <c r="O3686" s="158">
        <v>1.8402000000000001</v>
      </c>
      <c r="P3686" s="161">
        <f t="shared" si="345"/>
        <v>1.7829999999999999</v>
      </c>
    </row>
    <row r="3687" spans="9:16" x14ac:dyDescent="0.2">
      <c r="I3687" s="158">
        <f t="shared" si="343"/>
        <v>9</v>
      </c>
      <c r="J3687" s="158" t="str">
        <f t="shared" si="346"/>
        <v>USD</v>
      </c>
      <c r="K3687" s="158" t="str">
        <f t="shared" si="347"/>
        <v>NZD</v>
      </c>
      <c r="L3687" s="158" t="str">
        <f t="shared" si="344"/>
        <v>USDNZD45660</v>
      </c>
      <c r="M3687" s="160">
        <f t="shared" si="348"/>
        <v>45660</v>
      </c>
      <c r="N3687" s="158">
        <v>0.9709680551509855</v>
      </c>
      <c r="O3687" s="158">
        <v>1.8366</v>
      </c>
      <c r="P3687" s="161">
        <f t="shared" si="345"/>
        <v>1.7833000000000001</v>
      </c>
    </row>
    <row r="3688" spans="9:16" x14ac:dyDescent="0.2">
      <c r="I3688" s="158">
        <f t="shared" si="343"/>
        <v>9</v>
      </c>
      <c r="J3688" s="158" t="str">
        <f t="shared" si="346"/>
        <v>USD</v>
      </c>
      <c r="K3688" s="158" t="str">
        <f t="shared" si="347"/>
        <v>NZD</v>
      </c>
      <c r="L3688" s="158" t="str">
        <f t="shared" si="344"/>
        <v>USDNZD45661</v>
      </c>
      <c r="M3688" s="160">
        <f t="shared" si="348"/>
        <v>45661</v>
      </c>
      <c r="N3688" s="158">
        <v>0.9709680551509855</v>
      </c>
      <c r="O3688" s="158">
        <v>1.8366</v>
      </c>
      <c r="P3688" s="161">
        <f t="shared" si="345"/>
        <v>1.7833000000000001</v>
      </c>
    </row>
    <row r="3689" spans="9:16" x14ac:dyDescent="0.2">
      <c r="I3689" s="158">
        <f t="shared" si="343"/>
        <v>9</v>
      </c>
      <c r="J3689" s="158" t="str">
        <f t="shared" si="346"/>
        <v>USD</v>
      </c>
      <c r="K3689" s="158" t="str">
        <f t="shared" si="347"/>
        <v>NZD</v>
      </c>
      <c r="L3689" s="158" t="str">
        <f t="shared" si="344"/>
        <v>USDNZD45662</v>
      </c>
      <c r="M3689" s="160">
        <f t="shared" si="348"/>
        <v>45662</v>
      </c>
      <c r="N3689" s="158">
        <v>0.9709680551509855</v>
      </c>
      <c r="O3689" s="158">
        <v>1.8366</v>
      </c>
      <c r="P3689" s="161">
        <f t="shared" si="345"/>
        <v>1.7833000000000001</v>
      </c>
    </row>
    <row r="3690" spans="9:16" x14ac:dyDescent="0.2">
      <c r="I3690" s="158">
        <f t="shared" ref="I3690:I3753" si="349">IF(M3689=$G$2,I3689+1,I3689)</f>
        <v>9</v>
      </c>
      <c r="J3690" s="158" t="str">
        <f t="shared" si="346"/>
        <v>USD</v>
      </c>
      <c r="K3690" s="158" t="str">
        <f t="shared" si="347"/>
        <v>NZD</v>
      </c>
      <c r="L3690" s="158" t="str">
        <f t="shared" si="344"/>
        <v>USDNZD45663</v>
      </c>
      <c r="M3690" s="160">
        <f t="shared" si="348"/>
        <v>45663</v>
      </c>
      <c r="N3690" s="158">
        <v>0.95914061001342799</v>
      </c>
      <c r="O3690" s="158">
        <v>1.8353999999999999</v>
      </c>
      <c r="P3690" s="161">
        <f t="shared" si="345"/>
        <v>1.7604</v>
      </c>
    </row>
    <row r="3691" spans="9:16" x14ac:dyDescent="0.2">
      <c r="I3691" s="158">
        <f t="shared" si="349"/>
        <v>9</v>
      </c>
      <c r="J3691" s="158" t="str">
        <f t="shared" si="346"/>
        <v>USD</v>
      </c>
      <c r="K3691" s="158" t="str">
        <f t="shared" si="347"/>
        <v>NZD</v>
      </c>
      <c r="L3691" s="158" t="str">
        <f t="shared" si="344"/>
        <v>USDNZD45664</v>
      </c>
      <c r="M3691" s="160">
        <f t="shared" si="348"/>
        <v>45664</v>
      </c>
      <c r="N3691" s="158">
        <v>0.96218608678918516</v>
      </c>
      <c r="O3691" s="158">
        <v>1.8317000000000001</v>
      </c>
      <c r="P3691" s="161">
        <f t="shared" si="345"/>
        <v>1.7624</v>
      </c>
    </row>
    <row r="3692" spans="9:16" x14ac:dyDescent="0.2">
      <c r="I3692" s="158">
        <f t="shared" si="349"/>
        <v>9</v>
      </c>
      <c r="J3692" s="158" t="str">
        <f t="shared" si="346"/>
        <v>USD</v>
      </c>
      <c r="K3692" s="158" t="str">
        <f t="shared" si="347"/>
        <v>NZD</v>
      </c>
      <c r="L3692" s="158" t="str">
        <f t="shared" si="344"/>
        <v>USDNZD45665</v>
      </c>
      <c r="M3692" s="160">
        <f t="shared" si="348"/>
        <v>45665</v>
      </c>
      <c r="N3692" s="158">
        <v>0.97219521679953336</v>
      </c>
      <c r="O3692" s="158">
        <v>1.8383</v>
      </c>
      <c r="P3692" s="161">
        <f t="shared" si="345"/>
        <v>1.7871999999999999</v>
      </c>
    </row>
    <row r="3693" spans="9:16" x14ac:dyDescent="0.2">
      <c r="I3693" s="158">
        <f t="shared" si="349"/>
        <v>9</v>
      </c>
      <c r="J3693" s="158" t="str">
        <f t="shared" si="346"/>
        <v>USD</v>
      </c>
      <c r="K3693" s="158" t="str">
        <f t="shared" si="347"/>
        <v>NZD</v>
      </c>
      <c r="L3693" s="158" t="str">
        <f t="shared" si="344"/>
        <v>USDNZD45666</v>
      </c>
      <c r="M3693" s="160">
        <f t="shared" si="348"/>
        <v>45666</v>
      </c>
      <c r="N3693" s="158">
        <v>0.97040271712760795</v>
      </c>
      <c r="O3693" s="158">
        <v>1.8416999999999999</v>
      </c>
      <c r="P3693" s="161">
        <f t="shared" si="345"/>
        <v>1.7871999999999999</v>
      </c>
    </row>
    <row r="3694" spans="9:16" x14ac:dyDescent="0.2">
      <c r="I3694" s="158">
        <f t="shared" si="349"/>
        <v>9</v>
      </c>
      <c r="J3694" s="158" t="str">
        <f t="shared" si="346"/>
        <v>USD</v>
      </c>
      <c r="K3694" s="158" t="str">
        <f t="shared" si="347"/>
        <v>NZD</v>
      </c>
      <c r="L3694" s="158" t="str">
        <f t="shared" si="344"/>
        <v>USDNZD45667</v>
      </c>
      <c r="M3694" s="160">
        <f t="shared" si="348"/>
        <v>45667</v>
      </c>
      <c r="N3694" s="158">
        <v>0.97049689440993792</v>
      </c>
      <c r="O3694" s="158">
        <v>1.8453999999999999</v>
      </c>
      <c r="P3694" s="161">
        <f t="shared" si="345"/>
        <v>1.7909999999999999</v>
      </c>
    </row>
    <row r="3695" spans="9:16" x14ac:dyDescent="0.2">
      <c r="I3695" s="158">
        <f t="shared" si="349"/>
        <v>9</v>
      </c>
      <c r="J3695" s="158" t="str">
        <f t="shared" si="346"/>
        <v>USD</v>
      </c>
      <c r="K3695" s="158" t="str">
        <f t="shared" si="347"/>
        <v>NZD</v>
      </c>
      <c r="L3695" s="158" t="str">
        <f t="shared" si="344"/>
        <v>USDNZD45668</v>
      </c>
      <c r="M3695" s="160">
        <f t="shared" si="348"/>
        <v>45668</v>
      </c>
      <c r="N3695" s="158">
        <v>0.97049689440993792</v>
      </c>
      <c r="O3695" s="158">
        <v>1.8453999999999999</v>
      </c>
      <c r="P3695" s="161">
        <f t="shared" si="345"/>
        <v>1.7909999999999999</v>
      </c>
    </row>
    <row r="3696" spans="9:16" x14ac:dyDescent="0.2">
      <c r="I3696" s="158">
        <f t="shared" si="349"/>
        <v>9</v>
      </c>
      <c r="J3696" s="158" t="str">
        <f t="shared" si="346"/>
        <v>USD</v>
      </c>
      <c r="K3696" s="158" t="str">
        <f t="shared" si="347"/>
        <v>NZD</v>
      </c>
      <c r="L3696" s="158" t="str">
        <f t="shared" si="344"/>
        <v>USDNZD45669</v>
      </c>
      <c r="M3696" s="160">
        <f t="shared" si="348"/>
        <v>45669</v>
      </c>
      <c r="N3696" s="158">
        <v>0.97049689440993792</v>
      </c>
      <c r="O3696" s="158">
        <v>1.8453999999999999</v>
      </c>
      <c r="P3696" s="161">
        <f t="shared" si="345"/>
        <v>1.7909999999999999</v>
      </c>
    </row>
    <row r="3697" spans="9:16" x14ac:dyDescent="0.2">
      <c r="I3697" s="158">
        <f t="shared" si="349"/>
        <v>9</v>
      </c>
      <c r="J3697" s="158" t="str">
        <f t="shared" si="346"/>
        <v>USD</v>
      </c>
      <c r="K3697" s="158" t="str">
        <f t="shared" si="347"/>
        <v>NZD</v>
      </c>
      <c r="L3697" s="158" t="str">
        <f t="shared" si="344"/>
        <v>USDNZD45670</v>
      </c>
      <c r="M3697" s="160">
        <f t="shared" si="348"/>
        <v>45670</v>
      </c>
      <c r="N3697" s="158">
        <v>0.98058442831927828</v>
      </c>
      <c r="O3697" s="158">
        <v>1.8358000000000001</v>
      </c>
      <c r="P3697" s="161">
        <f t="shared" si="345"/>
        <v>1.8002</v>
      </c>
    </row>
    <row r="3698" spans="9:16" x14ac:dyDescent="0.2">
      <c r="I3698" s="158">
        <f t="shared" si="349"/>
        <v>9</v>
      </c>
      <c r="J3698" s="158" t="str">
        <f t="shared" si="346"/>
        <v>USD</v>
      </c>
      <c r="K3698" s="158" t="str">
        <f t="shared" si="347"/>
        <v>NZD</v>
      </c>
      <c r="L3698" s="158" t="str">
        <f t="shared" si="344"/>
        <v>USDNZD45671</v>
      </c>
      <c r="M3698" s="160">
        <f t="shared" si="348"/>
        <v>45671</v>
      </c>
      <c r="N3698" s="158">
        <v>0.9760858955588092</v>
      </c>
      <c r="O3698" s="158">
        <v>1.8324</v>
      </c>
      <c r="P3698" s="161">
        <f t="shared" si="345"/>
        <v>1.7886</v>
      </c>
    </row>
    <row r="3699" spans="9:16" x14ac:dyDescent="0.2">
      <c r="I3699" s="158">
        <f t="shared" si="349"/>
        <v>9</v>
      </c>
      <c r="J3699" s="158" t="str">
        <f t="shared" si="346"/>
        <v>USD</v>
      </c>
      <c r="K3699" s="158" t="str">
        <f t="shared" si="347"/>
        <v>NZD</v>
      </c>
      <c r="L3699" s="158" t="str">
        <f t="shared" si="344"/>
        <v>USDNZD45672</v>
      </c>
      <c r="M3699" s="160">
        <f t="shared" si="348"/>
        <v>45672</v>
      </c>
      <c r="N3699" s="158">
        <v>0.970873786407767</v>
      </c>
      <c r="O3699" s="158">
        <v>1.8381000000000001</v>
      </c>
      <c r="P3699" s="161">
        <f t="shared" si="345"/>
        <v>1.7846</v>
      </c>
    </row>
    <row r="3700" spans="9:16" x14ac:dyDescent="0.2">
      <c r="I3700" s="158">
        <f t="shared" si="349"/>
        <v>9</v>
      </c>
      <c r="J3700" s="158" t="str">
        <f t="shared" si="346"/>
        <v>USD</v>
      </c>
      <c r="K3700" s="158" t="str">
        <f t="shared" si="347"/>
        <v>NZD</v>
      </c>
      <c r="L3700" s="158" t="str">
        <f t="shared" si="344"/>
        <v>USDNZD45673</v>
      </c>
      <c r="M3700" s="160">
        <f t="shared" si="348"/>
        <v>45673</v>
      </c>
      <c r="N3700" s="158">
        <v>0.97352024922118385</v>
      </c>
      <c r="O3700" s="158">
        <v>1.8389</v>
      </c>
      <c r="P3700" s="161">
        <f t="shared" si="345"/>
        <v>1.7902</v>
      </c>
    </row>
    <row r="3701" spans="9:16" x14ac:dyDescent="0.2">
      <c r="I3701" s="158">
        <f t="shared" si="349"/>
        <v>9</v>
      </c>
      <c r="J3701" s="158" t="str">
        <f t="shared" si="346"/>
        <v>USD</v>
      </c>
      <c r="K3701" s="158" t="str">
        <f t="shared" si="347"/>
        <v>NZD</v>
      </c>
      <c r="L3701" s="158" t="str">
        <f t="shared" si="344"/>
        <v>USDNZD45674</v>
      </c>
      <c r="M3701" s="160">
        <f t="shared" si="348"/>
        <v>45674</v>
      </c>
      <c r="N3701" s="158">
        <v>0.97106234220236931</v>
      </c>
      <c r="O3701" s="158">
        <v>1.8434999999999999</v>
      </c>
      <c r="P3701" s="161">
        <f t="shared" si="345"/>
        <v>1.7902</v>
      </c>
    </row>
    <row r="3702" spans="9:16" x14ac:dyDescent="0.2">
      <c r="I3702" s="158">
        <f t="shared" si="349"/>
        <v>9</v>
      </c>
      <c r="J3702" s="158" t="str">
        <f t="shared" si="346"/>
        <v>USD</v>
      </c>
      <c r="K3702" s="158" t="str">
        <f t="shared" si="347"/>
        <v>NZD</v>
      </c>
      <c r="L3702" s="158" t="str">
        <f t="shared" si="344"/>
        <v>USDNZD45675</v>
      </c>
      <c r="M3702" s="160">
        <f t="shared" si="348"/>
        <v>45675</v>
      </c>
      <c r="N3702" s="158">
        <v>0.97106234220236931</v>
      </c>
      <c r="O3702" s="158">
        <v>1.8434999999999999</v>
      </c>
      <c r="P3702" s="161">
        <f t="shared" si="345"/>
        <v>1.7902</v>
      </c>
    </row>
    <row r="3703" spans="9:16" x14ac:dyDescent="0.2">
      <c r="I3703" s="158">
        <f t="shared" si="349"/>
        <v>9</v>
      </c>
      <c r="J3703" s="158" t="str">
        <f t="shared" si="346"/>
        <v>USD</v>
      </c>
      <c r="K3703" s="158" t="str">
        <f t="shared" si="347"/>
        <v>NZD</v>
      </c>
      <c r="L3703" s="158" t="str">
        <f t="shared" si="344"/>
        <v>USDNZD45676</v>
      </c>
      <c r="M3703" s="160">
        <f t="shared" si="348"/>
        <v>45676</v>
      </c>
      <c r="N3703" s="158">
        <v>0.97106234220236931</v>
      </c>
      <c r="O3703" s="158">
        <v>1.8434999999999999</v>
      </c>
      <c r="P3703" s="161">
        <f t="shared" si="345"/>
        <v>1.7902</v>
      </c>
    </row>
    <row r="3704" spans="9:16" x14ac:dyDescent="0.2">
      <c r="I3704" s="158">
        <f t="shared" si="349"/>
        <v>9</v>
      </c>
      <c r="J3704" s="158" t="str">
        <f t="shared" si="346"/>
        <v>USD</v>
      </c>
      <c r="K3704" s="158" t="str">
        <f t="shared" si="347"/>
        <v>NZD</v>
      </c>
      <c r="L3704" s="158" t="str">
        <f t="shared" si="344"/>
        <v>USDNZD45677</v>
      </c>
      <c r="M3704" s="160">
        <f t="shared" si="348"/>
        <v>45677</v>
      </c>
      <c r="N3704" s="158">
        <v>0.96936797208220238</v>
      </c>
      <c r="O3704" s="158">
        <v>1.8407</v>
      </c>
      <c r="P3704" s="161">
        <f t="shared" si="345"/>
        <v>1.7843</v>
      </c>
    </row>
    <row r="3705" spans="9:16" x14ac:dyDescent="0.2">
      <c r="I3705" s="158">
        <f t="shared" si="349"/>
        <v>9</v>
      </c>
      <c r="J3705" s="158" t="str">
        <f t="shared" si="346"/>
        <v>USD</v>
      </c>
      <c r="K3705" s="158" t="str">
        <f t="shared" si="347"/>
        <v>NZD</v>
      </c>
      <c r="L3705" s="158" t="str">
        <f t="shared" si="344"/>
        <v>USDNZD45678</v>
      </c>
      <c r="M3705" s="160">
        <f t="shared" si="348"/>
        <v>45678</v>
      </c>
      <c r="N3705" s="158">
        <v>0.96553055904219365</v>
      </c>
      <c r="O3705" s="158">
        <v>1.8406</v>
      </c>
      <c r="P3705" s="161">
        <f t="shared" si="345"/>
        <v>1.7771999999999999</v>
      </c>
    </row>
    <row r="3706" spans="9:16" x14ac:dyDescent="0.2">
      <c r="I3706" s="158">
        <f t="shared" si="349"/>
        <v>9</v>
      </c>
      <c r="J3706" s="158" t="str">
        <f t="shared" si="346"/>
        <v>USD</v>
      </c>
      <c r="K3706" s="158" t="str">
        <f t="shared" si="347"/>
        <v>NZD</v>
      </c>
      <c r="L3706" s="158" t="str">
        <f t="shared" si="344"/>
        <v>USDNZD45679</v>
      </c>
      <c r="M3706" s="160">
        <f t="shared" si="348"/>
        <v>45679</v>
      </c>
      <c r="N3706" s="158">
        <v>0.95757923968208369</v>
      </c>
      <c r="O3706" s="158">
        <v>1.8387</v>
      </c>
      <c r="P3706" s="161">
        <f t="shared" si="345"/>
        <v>1.7606999999999999</v>
      </c>
    </row>
    <row r="3707" spans="9:16" x14ac:dyDescent="0.2">
      <c r="I3707" s="158">
        <f t="shared" si="349"/>
        <v>9</v>
      </c>
      <c r="J3707" s="158" t="str">
        <f t="shared" si="346"/>
        <v>USD</v>
      </c>
      <c r="K3707" s="158" t="str">
        <f t="shared" si="347"/>
        <v>NZD</v>
      </c>
      <c r="L3707" s="158" t="str">
        <f t="shared" si="344"/>
        <v>USDNZD45680</v>
      </c>
      <c r="M3707" s="160">
        <f t="shared" si="348"/>
        <v>45680</v>
      </c>
      <c r="N3707" s="158">
        <v>0.96116878123798544</v>
      </c>
      <c r="O3707" s="158">
        <v>1.8376999999999999</v>
      </c>
      <c r="P3707" s="161">
        <f t="shared" si="345"/>
        <v>1.7663</v>
      </c>
    </row>
    <row r="3708" spans="9:16" x14ac:dyDescent="0.2">
      <c r="I3708" s="158">
        <f t="shared" si="349"/>
        <v>9</v>
      </c>
      <c r="J3708" s="158" t="str">
        <f t="shared" si="346"/>
        <v>USD</v>
      </c>
      <c r="K3708" s="158" t="str">
        <f t="shared" si="347"/>
        <v>NZD</v>
      </c>
      <c r="L3708" s="158" t="str">
        <f t="shared" si="344"/>
        <v>USDNZD45681</v>
      </c>
      <c r="M3708" s="160">
        <f t="shared" si="348"/>
        <v>45681</v>
      </c>
      <c r="N3708" s="158">
        <v>0.9549274255156609</v>
      </c>
      <c r="O3708" s="158">
        <v>1.8364</v>
      </c>
      <c r="P3708" s="161">
        <f t="shared" si="345"/>
        <v>1.7536</v>
      </c>
    </row>
    <row r="3709" spans="9:16" x14ac:dyDescent="0.2">
      <c r="I3709" s="158">
        <f t="shared" si="349"/>
        <v>9</v>
      </c>
      <c r="J3709" s="158" t="str">
        <f t="shared" si="346"/>
        <v>USD</v>
      </c>
      <c r="K3709" s="158" t="str">
        <f t="shared" si="347"/>
        <v>NZD</v>
      </c>
      <c r="L3709" s="158" t="str">
        <f t="shared" si="344"/>
        <v>USDNZD45682</v>
      </c>
      <c r="M3709" s="160">
        <f t="shared" si="348"/>
        <v>45682</v>
      </c>
      <c r="N3709" s="158">
        <v>0.9549274255156609</v>
      </c>
      <c r="O3709" s="158">
        <v>1.8364</v>
      </c>
      <c r="P3709" s="161">
        <f t="shared" si="345"/>
        <v>1.7536</v>
      </c>
    </row>
    <row r="3710" spans="9:16" x14ac:dyDescent="0.2">
      <c r="I3710" s="158">
        <f t="shared" si="349"/>
        <v>9</v>
      </c>
      <c r="J3710" s="158" t="str">
        <f t="shared" si="346"/>
        <v>USD</v>
      </c>
      <c r="K3710" s="158" t="str">
        <f t="shared" si="347"/>
        <v>NZD</v>
      </c>
      <c r="L3710" s="158" t="str">
        <f t="shared" si="344"/>
        <v>USDNZD45683</v>
      </c>
      <c r="M3710" s="160">
        <f t="shared" si="348"/>
        <v>45683</v>
      </c>
      <c r="N3710" s="158">
        <v>0.9549274255156609</v>
      </c>
      <c r="O3710" s="158">
        <v>1.8364</v>
      </c>
      <c r="P3710" s="161">
        <f t="shared" si="345"/>
        <v>1.7536</v>
      </c>
    </row>
    <row r="3711" spans="9:16" x14ac:dyDescent="0.2">
      <c r="I3711" s="158">
        <f t="shared" si="349"/>
        <v>9</v>
      </c>
      <c r="J3711" s="158" t="str">
        <f t="shared" si="346"/>
        <v>USD</v>
      </c>
      <c r="K3711" s="158" t="str">
        <f t="shared" si="347"/>
        <v>NZD</v>
      </c>
      <c r="L3711" s="158" t="str">
        <f t="shared" si="344"/>
        <v>USDNZD45684</v>
      </c>
      <c r="M3711" s="160">
        <f t="shared" si="348"/>
        <v>45684</v>
      </c>
      <c r="N3711" s="158">
        <v>0.94966761633428309</v>
      </c>
      <c r="O3711" s="158">
        <v>1.8464</v>
      </c>
      <c r="P3711" s="161">
        <f t="shared" si="345"/>
        <v>1.7535000000000001</v>
      </c>
    </row>
    <row r="3712" spans="9:16" x14ac:dyDescent="0.2">
      <c r="I3712" s="158">
        <f t="shared" si="349"/>
        <v>9</v>
      </c>
      <c r="J3712" s="158" t="str">
        <f t="shared" si="346"/>
        <v>USD</v>
      </c>
      <c r="K3712" s="158" t="str">
        <f t="shared" si="347"/>
        <v>NZD</v>
      </c>
      <c r="L3712" s="158" t="str">
        <f t="shared" si="344"/>
        <v>USDNZD45685</v>
      </c>
      <c r="M3712" s="160">
        <f t="shared" si="348"/>
        <v>45685</v>
      </c>
      <c r="N3712" s="158">
        <v>0.95960080606467713</v>
      </c>
      <c r="O3712" s="158">
        <v>1.8439000000000001</v>
      </c>
      <c r="P3712" s="161">
        <f t="shared" si="345"/>
        <v>1.7694000000000001</v>
      </c>
    </row>
    <row r="3713" spans="9:16" x14ac:dyDescent="0.2">
      <c r="I3713" s="158">
        <f t="shared" si="349"/>
        <v>9</v>
      </c>
      <c r="J3713" s="158" t="str">
        <f t="shared" si="346"/>
        <v>USD</v>
      </c>
      <c r="K3713" s="158" t="str">
        <f t="shared" si="347"/>
        <v>NZD</v>
      </c>
      <c r="L3713" s="158" t="str">
        <f t="shared" si="344"/>
        <v>USDNZD45686</v>
      </c>
      <c r="M3713" s="160">
        <f t="shared" si="348"/>
        <v>45686</v>
      </c>
      <c r="N3713" s="158">
        <v>0.96190842631781448</v>
      </c>
      <c r="O3713" s="158">
        <v>1.8426</v>
      </c>
      <c r="P3713" s="161">
        <f t="shared" si="345"/>
        <v>1.7724</v>
      </c>
    </row>
    <row r="3714" spans="9:16" x14ac:dyDescent="0.2">
      <c r="I3714" s="158">
        <f t="shared" si="349"/>
        <v>9</v>
      </c>
      <c r="J3714" s="158" t="str">
        <f t="shared" si="346"/>
        <v>USD</v>
      </c>
      <c r="K3714" s="158" t="str">
        <f t="shared" si="347"/>
        <v>NZD</v>
      </c>
      <c r="L3714" s="158" t="str">
        <f t="shared" si="344"/>
        <v>USDNZD45687</v>
      </c>
      <c r="M3714" s="160">
        <f t="shared" si="348"/>
        <v>45687</v>
      </c>
      <c r="N3714" s="158">
        <v>0.96126117466115546</v>
      </c>
      <c r="O3714" s="158">
        <v>1.8408</v>
      </c>
      <c r="P3714" s="161">
        <f t="shared" si="345"/>
        <v>1.7695000000000001</v>
      </c>
    </row>
    <row r="3715" spans="9:16" x14ac:dyDescent="0.2">
      <c r="I3715" s="158">
        <f t="shared" si="349"/>
        <v>9</v>
      </c>
      <c r="J3715" s="158" t="str">
        <f t="shared" si="346"/>
        <v>USD</v>
      </c>
      <c r="K3715" s="158" t="str">
        <f t="shared" si="347"/>
        <v>NZD</v>
      </c>
      <c r="L3715" s="158" t="str">
        <f t="shared" ref="L3715:L3778" si="350">J3715&amp;K3715&amp;M3715</f>
        <v>USDNZD45688</v>
      </c>
      <c r="M3715" s="160">
        <f t="shared" si="348"/>
        <v>45688</v>
      </c>
      <c r="N3715" s="158">
        <v>0.96218608678918516</v>
      </c>
      <c r="O3715" s="158">
        <v>1.8391</v>
      </c>
      <c r="P3715" s="161">
        <f t="shared" ref="P3715:P3778" si="351">ROUND(N3715*O3715,4)</f>
        <v>1.7696000000000001</v>
      </c>
    </row>
    <row r="3716" spans="9:16" x14ac:dyDescent="0.2">
      <c r="I3716" s="158">
        <f t="shared" si="349"/>
        <v>9</v>
      </c>
      <c r="J3716" s="158" t="str">
        <f t="shared" ref="J3716:J3779" si="352">VLOOKUP($I3716,$A:$C,2,FALSE)</f>
        <v>USD</v>
      </c>
      <c r="K3716" s="158" t="str">
        <f t="shared" ref="K3716:K3779" si="353">VLOOKUP($I3716,$A:$C,3,FALSE)</f>
        <v>NZD</v>
      </c>
      <c r="L3716" s="158" t="str">
        <f t="shared" si="350"/>
        <v>USDNZD45689</v>
      </c>
      <c r="M3716" s="160">
        <f t="shared" ref="M3716:M3779" si="354">IF(I3716=I3715,M3715+1,$G$1)</f>
        <v>45689</v>
      </c>
      <c r="N3716" s="158">
        <v>0.96218608678918516</v>
      </c>
      <c r="O3716" s="158">
        <v>1.8391</v>
      </c>
      <c r="P3716" s="161">
        <f t="shared" si="351"/>
        <v>1.7696000000000001</v>
      </c>
    </row>
    <row r="3717" spans="9:16" x14ac:dyDescent="0.2">
      <c r="I3717" s="158">
        <f t="shared" si="349"/>
        <v>9</v>
      </c>
      <c r="J3717" s="158" t="str">
        <f t="shared" si="352"/>
        <v>USD</v>
      </c>
      <c r="K3717" s="158" t="str">
        <f t="shared" si="353"/>
        <v>NZD</v>
      </c>
      <c r="L3717" s="158" t="str">
        <f t="shared" si="350"/>
        <v>USDNZD45690</v>
      </c>
      <c r="M3717" s="160">
        <f t="shared" si="354"/>
        <v>45690</v>
      </c>
      <c r="N3717" s="158">
        <v>0.96218608678918516</v>
      </c>
      <c r="O3717" s="158">
        <v>1.8391</v>
      </c>
      <c r="P3717" s="161">
        <f t="shared" si="351"/>
        <v>1.7696000000000001</v>
      </c>
    </row>
    <row r="3718" spans="9:16" x14ac:dyDescent="0.2">
      <c r="I3718" s="158">
        <f t="shared" si="349"/>
        <v>9</v>
      </c>
      <c r="J3718" s="158" t="str">
        <f t="shared" si="352"/>
        <v>USD</v>
      </c>
      <c r="K3718" s="158" t="str">
        <f t="shared" si="353"/>
        <v>NZD</v>
      </c>
      <c r="L3718" s="158" t="str">
        <f t="shared" si="350"/>
        <v>USDNZD45691</v>
      </c>
      <c r="M3718" s="160">
        <f t="shared" si="354"/>
        <v>45691</v>
      </c>
      <c r="N3718" s="158">
        <v>0.97333073778469914</v>
      </c>
      <c r="O3718" s="158">
        <v>1.8424</v>
      </c>
      <c r="P3718" s="161">
        <f t="shared" si="351"/>
        <v>1.7932999999999999</v>
      </c>
    </row>
    <row r="3719" spans="9:16" x14ac:dyDescent="0.2">
      <c r="I3719" s="158">
        <f t="shared" si="349"/>
        <v>9</v>
      </c>
      <c r="J3719" s="158" t="str">
        <f t="shared" si="352"/>
        <v>USD</v>
      </c>
      <c r="K3719" s="158" t="str">
        <f t="shared" si="353"/>
        <v>NZD</v>
      </c>
      <c r="L3719" s="158" t="str">
        <f t="shared" si="350"/>
        <v>USDNZD45692</v>
      </c>
      <c r="M3719" s="160">
        <f t="shared" si="354"/>
        <v>45692</v>
      </c>
      <c r="N3719" s="158">
        <v>0.96758587324625056</v>
      </c>
      <c r="O3719" s="158">
        <v>1.8418000000000001</v>
      </c>
      <c r="P3719" s="161">
        <f t="shared" si="351"/>
        <v>1.7821</v>
      </c>
    </row>
    <row r="3720" spans="9:16" x14ac:dyDescent="0.2">
      <c r="I3720" s="158">
        <f t="shared" si="349"/>
        <v>9</v>
      </c>
      <c r="J3720" s="158" t="str">
        <f t="shared" si="352"/>
        <v>USD</v>
      </c>
      <c r="K3720" s="158" t="str">
        <f t="shared" si="353"/>
        <v>NZD</v>
      </c>
      <c r="L3720" s="158" t="str">
        <f t="shared" si="350"/>
        <v>USDNZD45693</v>
      </c>
      <c r="M3720" s="160">
        <f t="shared" si="354"/>
        <v>45693</v>
      </c>
      <c r="N3720" s="158">
        <v>0.95950873152945693</v>
      </c>
      <c r="O3720" s="158">
        <v>1.8321000000000001</v>
      </c>
      <c r="P3720" s="161">
        <f t="shared" si="351"/>
        <v>1.7579</v>
      </c>
    </row>
    <row r="3721" spans="9:16" x14ac:dyDescent="0.2">
      <c r="I3721" s="158">
        <f t="shared" si="349"/>
        <v>9</v>
      </c>
      <c r="J3721" s="158" t="str">
        <f t="shared" si="352"/>
        <v>USD</v>
      </c>
      <c r="K3721" s="158" t="str">
        <f t="shared" si="353"/>
        <v>NZD</v>
      </c>
      <c r="L3721" s="158" t="str">
        <f t="shared" si="350"/>
        <v>USDNZD45694</v>
      </c>
      <c r="M3721" s="160">
        <f t="shared" si="354"/>
        <v>45694</v>
      </c>
      <c r="N3721" s="158">
        <v>0.96525096525096521</v>
      </c>
      <c r="O3721" s="158">
        <v>1.8317000000000001</v>
      </c>
      <c r="P3721" s="161">
        <f t="shared" si="351"/>
        <v>1.7681</v>
      </c>
    </row>
    <row r="3722" spans="9:16" x14ac:dyDescent="0.2">
      <c r="I3722" s="158">
        <f t="shared" si="349"/>
        <v>9</v>
      </c>
      <c r="J3722" s="158" t="str">
        <f t="shared" si="352"/>
        <v>USD</v>
      </c>
      <c r="K3722" s="158" t="str">
        <f t="shared" si="353"/>
        <v>NZD</v>
      </c>
      <c r="L3722" s="158" t="str">
        <f t="shared" si="350"/>
        <v>USDNZD45695</v>
      </c>
      <c r="M3722" s="160">
        <f t="shared" si="354"/>
        <v>45695</v>
      </c>
      <c r="N3722" s="158">
        <v>0.96366965404259408</v>
      </c>
      <c r="O3722" s="158">
        <v>1.8287</v>
      </c>
      <c r="P3722" s="161">
        <f t="shared" si="351"/>
        <v>1.7623</v>
      </c>
    </row>
    <row r="3723" spans="9:16" x14ac:dyDescent="0.2">
      <c r="I3723" s="158">
        <f t="shared" si="349"/>
        <v>9</v>
      </c>
      <c r="J3723" s="158" t="str">
        <f t="shared" si="352"/>
        <v>USD</v>
      </c>
      <c r="K3723" s="158" t="str">
        <f t="shared" si="353"/>
        <v>NZD</v>
      </c>
      <c r="L3723" s="158" t="str">
        <f t="shared" si="350"/>
        <v>USDNZD45696</v>
      </c>
      <c r="M3723" s="160">
        <f t="shared" si="354"/>
        <v>45696</v>
      </c>
      <c r="N3723" s="158">
        <v>0.96366965404259408</v>
      </c>
      <c r="O3723" s="158">
        <v>1.8287</v>
      </c>
      <c r="P3723" s="161">
        <f t="shared" si="351"/>
        <v>1.7623</v>
      </c>
    </row>
    <row r="3724" spans="9:16" x14ac:dyDescent="0.2">
      <c r="I3724" s="158">
        <f t="shared" si="349"/>
        <v>9</v>
      </c>
      <c r="J3724" s="158" t="str">
        <f t="shared" si="352"/>
        <v>USD</v>
      </c>
      <c r="K3724" s="158" t="str">
        <f t="shared" si="353"/>
        <v>NZD</v>
      </c>
      <c r="L3724" s="158" t="str">
        <f t="shared" si="350"/>
        <v>USDNZD45697</v>
      </c>
      <c r="M3724" s="160">
        <f t="shared" si="354"/>
        <v>45697</v>
      </c>
      <c r="N3724" s="158">
        <v>0.96366965404259408</v>
      </c>
      <c r="O3724" s="158">
        <v>1.8287</v>
      </c>
      <c r="P3724" s="161">
        <f t="shared" si="351"/>
        <v>1.7623</v>
      </c>
    </row>
    <row r="3725" spans="9:16" x14ac:dyDescent="0.2">
      <c r="I3725" s="158">
        <f t="shared" si="349"/>
        <v>9</v>
      </c>
      <c r="J3725" s="158" t="str">
        <f t="shared" si="352"/>
        <v>USD</v>
      </c>
      <c r="K3725" s="158" t="str">
        <f t="shared" si="353"/>
        <v>NZD</v>
      </c>
      <c r="L3725" s="158" t="str">
        <f t="shared" si="350"/>
        <v>USDNZD45698</v>
      </c>
      <c r="M3725" s="160">
        <f t="shared" si="354"/>
        <v>45698</v>
      </c>
      <c r="N3725" s="158">
        <v>0.96899224806201545</v>
      </c>
      <c r="O3725" s="158">
        <v>1.8257000000000001</v>
      </c>
      <c r="P3725" s="161">
        <f t="shared" si="351"/>
        <v>1.7690999999999999</v>
      </c>
    </row>
    <row r="3726" spans="9:16" x14ac:dyDescent="0.2">
      <c r="I3726" s="158">
        <f t="shared" si="349"/>
        <v>9</v>
      </c>
      <c r="J3726" s="158" t="str">
        <f t="shared" si="352"/>
        <v>USD</v>
      </c>
      <c r="K3726" s="158" t="str">
        <f t="shared" si="353"/>
        <v>NZD</v>
      </c>
      <c r="L3726" s="158" t="str">
        <f t="shared" si="350"/>
        <v>USDNZD45699</v>
      </c>
      <c r="M3726" s="160">
        <f t="shared" si="354"/>
        <v>45699</v>
      </c>
      <c r="N3726" s="158">
        <v>0.96861681518791165</v>
      </c>
      <c r="O3726" s="158">
        <v>1.8284</v>
      </c>
      <c r="P3726" s="161">
        <f t="shared" si="351"/>
        <v>1.7709999999999999</v>
      </c>
    </row>
    <row r="3727" spans="9:16" x14ac:dyDescent="0.2">
      <c r="I3727" s="158">
        <f t="shared" si="349"/>
        <v>9</v>
      </c>
      <c r="J3727" s="158" t="str">
        <f t="shared" si="352"/>
        <v>USD</v>
      </c>
      <c r="K3727" s="158" t="str">
        <f t="shared" si="353"/>
        <v>NZD</v>
      </c>
      <c r="L3727" s="158" t="str">
        <f t="shared" si="350"/>
        <v>USDNZD45700</v>
      </c>
      <c r="M3727" s="160">
        <f t="shared" si="354"/>
        <v>45700</v>
      </c>
      <c r="N3727" s="158">
        <v>0.96432015429122475</v>
      </c>
      <c r="O3727" s="158">
        <v>1.8391</v>
      </c>
      <c r="P3727" s="161">
        <f t="shared" si="351"/>
        <v>1.7735000000000001</v>
      </c>
    </row>
    <row r="3728" spans="9:16" x14ac:dyDescent="0.2">
      <c r="I3728" s="158">
        <f t="shared" si="349"/>
        <v>9</v>
      </c>
      <c r="J3728" s="158" t="str">
        <f t="shared" si="352"/>
        <v>USD</v>
      </c>
      <c r="K3728" s="158" t="str">
        <f t="shared" si="353"/>
        <v>NZD</v>
      </c>
      <c r="L3728" s="158" t="str">
        <f t="shared" si="350"/>
        <v>USDNZD45701</v>
      </c>
      <c r="M3728" s="160">
        <f t="shared" si="354"/>
        <v>45701</v>
      </c>
      <c r="N3728" s="158">
        <v>0.9624639076034649</v>
      </c>
      <c r="O3728" s="158">
        <v>1.8447</v>
      </c>
      <c r="P3728" s="161">
        <f t="shared" si="351"/>
        <v>1.7755000000000001</v>
      </c>
    </row>
    <row r="3729" spans="9:16" x14ac:dyDescent="0.2">
      <c r="I3729" s="158">
        <f t="shared" si="349"/>
        <v>9</v>
      </c>
      <c r="J3729" s="158" t="str">
        <f t="shared" si="352"/>
        <v>USD</v>
      </c>
      <c r="K3729" s="158" t="str">
        <f t="shared" si="353"/>
        <v>NZD</v>
      </c>
      <c r="L3729" s="158" t="str">
        <f t="shared" si="350"/>
        <v>USDNZD45702</v>
      </c>
      <c r="M3729" s="160">
        <f t="shared" si="354"/>
        <v>45702</v>
      </c>
      <c r="N3729" s="158">
        <v>0.95438060698606597</v>
      </c>
      <c r="O3729" s="158">
        <v>1.8351999999999999</v>
      </c>
      <c r="P3729" s="161">
        <f t="shared" si="351"/>
        <v>1.7515000000000001</v>
      </c>
    </row>
    <row r="3730" spans="9:16" x14ac:dyDescent="0.2">
      <c r="I3730" s="158">
        <f t="shared" si="349"/>
        <v>9</v>
      </c>
      <c r="J3730" s="158" t="str">
        <f t="shared" si="352"/>
        <v>USD</v>
      </c>
      <c r="K3730" s="158" t="str">
        <f t="shared" si="353"/>
        <v>NZD</v>
      </c>
      <c r="L3730" s="158" t="str">
        <f t="shared" si="350"/>
        <v>USDNZD45703</v>
      </c>
      <c r="M3730" s="160">
        <f t="shared" si="354"/>
        <v>45703</v>
      </c>
      <c r="N3730" s="158">
        <v>0.95438060698606597</v>
      </c>
      <c r="O3730" s="158">
        <v>1.8351999999999999</v>
      </c>
      <c r="P3730" s="161">
        <f t="shared" si="351"/>
        <v>1.7515000000000001</v>
      </c>
    </row>
    <row r="3731" spans="9:16" x14ac:dyDescent="0.2">
      <c r="I3731" s="158">
        <f t="shared" si="349"/>
        <v>9</v>
      </c>
      <c r="J3731" s="158" t="str">
        <f t="shared" si="352"/>
        <v>USD</v>
      </c>
      <c r="K3731" s="158" t="str">
        <f t="shared" si="353"/>
        <v>NZD</v>
      </c>
      <c r="L3731" s="158" t="str">
        <f t="shared" si="350"/>
        <v>USDNZD45704</v>
      </c>
      <c r="M3731" s="160">
        <f t="shared" si="354"/>
        <v>45704</v>
      </c>
      <c r="N3731" s="158">
        <v>0.95438060698606597</v>
      </c>
      <c r="O3731" s="158">
        <v>1.8351999999999999</v>
      </c>
      <c r="P3731" s="161">
        <f t="shared" si="351"/>
        <v>1.7515000000000001</v>
      </c>
    </row>
    <row r="3732" spans="9:16" x14ac:dyDescent="0.2">
      <c r="I3732" s="158">
        <f t="shared" si="349"/>
        <v>9</v>
      </c>
      <c r="J3732" s="158" t="str">
        <f t="shared" si="352"/>
        <v>USD</v>
      </c>
      <c r="K3732" s="158" t="str">
        <f t="shared" si="353"/>
        <v>NZD</v>
      </c>
      <c r="L3732" s="158" t="str">
        <f t="shared" si="350"/>
        <v>USDNZD45705</v>
      </c>
      <c r="M3732" s="160">
        <f t="shared" si="354"/>
        <v>45705</v>
      </c>
      <c r="N3732" s="158">
        <v>0.95483624558388247</v>
      </c>
      <c r="O3732" s="158">
        <v>1.8263</v>
      </c>
      <c r="P3732" s="161">
        <f t="shared" si="351"/>
        <v>1.7438</v>
      </c>
    </row>
    <row r="3733" spans="9:16" x14ac:dyDescent="0.2">
      <c r="I3733" s="158">
        <f t="shared" si="349"/>
        <v>9</v>
      </c>
      <c r="J3733" s="158" t="str">
        <f t="shared" si="352"/>
        <v>USD</v>
      </c>
      <c r="K3733" s="158" t="str">
        <f t="shared" si="353"/>
        <v>NZD</v>
      </c>
      <c r="L3733" s="158" t="str">
        <f t="shared" si="350"/>
        <v>USDNZD45706</v>
      </c>
      <c r="M3733" s="160">
        <f t="shared" si="354"/>
        <v>45706</v>
      </c>
      <c r="N3733" s="158">
        <v>0.95721259691777549</v>
      </c>
      <c r="O3733" s="158">
        <v>1.8338000000000001</v>
      </c>
      <c r="P3733" s="161">
        <f t="shared" si="351"/>
        <v>1.7553000000000001</v>
      </c>
    </row>
    <row r="3734" spans="9:16" x14ac:dyDescent="0.2">
      <c r="I3734" s="158">
        <f t="shared" si="349"/>
        <v>9</v>
      </c>
      <c r="J3734" s="158" t="str">
        <f t="shared" si="352"/>
        <v>USD</v>
      </c>
      <c r="K3734" s="158" t="str">
        <f t="shared" si="353"/>
        <v>NZD</v>
      </c>
      <c r="L3734" s="158" t="str">
        <f t="shared" si="350"/>
        <v>USDNZD45707</v>
      </c>
      <c r="M3734" s="160">
        <f t="shared" si="354"/>
        <v>45707</v>
      </c>
      <c r="N3734" s="158">
        <v>0.9584052137243626</v>
      </c>
      <c r="O3734" s="158">
        <v>1.8251999999999999</v>
      </c>
      <c r="P3734" s="161">
        <f t="shared" si="351"/>
        <v>1.7493000000000001</v>
      </c>
    </row>
    <row r="3735" spans="9:16" x14ac:dyDescent="0.2">
      <c r="I3735" s="158">
        <f t="shared" si="349"/>
        <v>9</v>
      </c>
      <c r="J3735" s="158" t="str">
        <f t="shared" si="352"/>
        <v>USD</v>
      </c>
      <c r="K3735" s="158" t="str">
        <f t="shared" si="353"/>
        <v>NZD</v>
      </c>
      <c r="L3735" s="158" t="str">
        <f t="shared" si="350"/>
        <v>USDNZD45708</v>
      </c>
      <c r="M3735" s="160">
        <f t="shared" si="354"/>
        <v>45708</v>
      </c>
      <c r="N3735" s="158">
        <v>0.95757923968208369</v>
      </c>
      <c r="O3735" s="158">
        <v>1.8227</v>
      </c>
      <c r="P3735" s="161">
        <f t="shared" si="351"/>
        <v>1.7454000000000001</v>
      </c>
    </row>
    <row r="3736" spans="9:16" x14ac:dyDescent="0.2">
      <c r="I3736" s="158">
        <f t="shared" si="349"/>
        <v>9</v>
      </c>
      <c r="J3736" s="158" t="str">
        <f t="shared" si="352"/>
        <v>USD</v>
      </c>
      <c r="K3736" s="158" t="str">
        <f t="shared" si="353"/>
        <v>NZD</v>
      </c>
      <c r="L3736" s="158" t="str">
        <f t="shared" si="350"/>
        <v>USDNZD45709</v>
      </c>
      <c r="M3736" s="160">
        <f t="shared" si="354"/>
        <v>45709</v>
      </c>
      <c r="N3736" s="158">
        <v>0.95556617295747737</v>
      </c>
      <c r="O3736" s="158">
        <v>1.8186</v>
      </c>
      <c r="P3736" s="161">
        <f t="shared" si="351"/>
        <v>1.7378</v>
      </c>
    </row>
    <row r="3737" spans="9:16" x14ac:dyDescent="0.2">
      <c r="I3737" s="158">
        <f t="shared" si="349"/>
        <v>9</v>
      </c>
      <c r="J3737" s="158" t="str">
        <f t="shared" si="352"/>
        <v>USD</v>
      </c>
      <c r="K3737" s="158" t="str">
        <f t="shared" si="353"/>
        <v>NZD</v>
      </c>
      <c r="L3737" s="158" t="str">
        <f t="shared" si="350"/>
        <v>USDNZD45710</v>
      </c>
      <c r="M3737" s="160">
        <f t="shared" si="354"/>
        <v>45710</v>
      </c>
      <c r="N3737" s="158">
        <v>0.95556617295747737</v>
      </c>
      <c r="O3737" s="158">
        <v>1.8186</v>
      </c>
      <c r="P3737" s="161">
        <f t="shared" si="351"/>
        <v>1.7378</v>
      </c>
    </row>
    <row r="3738" spans="9:16" x14ac:dyDescent="0.2">
      <c r="I3738" s="158">
        <f t="shared" si="349"/>
        <v>9</v>
      </c>
      <c r="J3738" s="158" t="str">
        <f t="shared" si="352"/>
        <v>USD</v>
      </c>
      <c r="K3738" s="158" t="str">
        <f t="shared" si="353"/>
        <v>NZD</v>
      </c>
      <c r="L3738" s="158" t="str">
        <f t="shared" si="350"/>
        <v>USDNZD45711</v>
      </c>
      <c r="M3738" s="160">
        <f t="shared" si="354"/>
        <v>45711</v>
      </c>
      <c r="N3738" s="158">
        <v>0.95556617295747737</v>
      </c>
      <c r="O3738" s="158">
        <v>1.8186</v>
      </c>
      <c r="P3738" s="161">
        <f t="shared" si="351"/>
        <v>1.7378</v>
      </c>
    </row>
    <row r="3739" spans="9:16" x14ac:dyDescent="0.2">
      <c r="I3739" s="158">
        <f t="shared" si="349"/>
        <v>9</v>
      </c>
      <c r="J3739" s="158" t="str">
        <f t="shared" si="352"/>
        <v>USD</v>
      </c>
      <c r="K3739" s="158" t="str">
        <f t="shared" si="353"/>
        <v>NZD</v>
      </c>
      <c r="L3739" s="158" t="str">
        <f t="shared" si="350"/>
        <v>USDNZD45712</v>
      </c>
      <c r="M3739" s="160">
        <f t="shared" si="354"/>
        <v>45712</v>
      </c>
      <c r="N3739" s="158">
        <v>0.95547487101089246</v>
      </c>
      <c r="O3739" s="158">
        <v>1.8212999999999999</v>
      </c>
      <c r="P3739" s="161">
        <f t="shared" si="351"/>
        <v>1.7402</v>
      </c>
    </row>
    <row r="3740" spans="9:16" x14ac:dyDescent="0.2">
      <c r="I3740" s="158">
        <f t="shared" si="349"/>
        <v>9</v>
      </c>
      <c r="J3740" s="158" t="str">
        <f t="shared" si="352"/>
        <v>USD</v>
      </c>
      <c r="K3740" s="158" t="str">
        <f t="shared" si="353"/>
        <v>NZD</v>
      </c>
      <c r="L3740" s="158" t="str">
        <f t="shared" si="350"/>
        <v>USDNZD45713</v>
      </c>
      <c r="M3740" s="160">
        <f t="shared" si="354"/>
        <v>45713</v>
      </c>
      <c r="N3740" s="158">
        <v>0.95265313899209292</v>
      </c>
      <c r="O3740" s="158">
        <v>1.8337000000000001</v>
      </c>
      <c r="P3740" s="161">
        <f t="shared" si="351"/>
        <v>1.7468999999999999</v>
      </c>
    </row>
    <row r="3741" spans="9:16" x14ac:dyDescent="0.2">
      <c r="I3741" s="158">
        <f t="shared" si="349"/>
        <v>9</v>
      </c>
      <c r="J3741" s="158" t="str">
        <f t="shared" si="352"/>
        <v>USD</v>
      </c>
      <c r="K3741" s="158" t="str">
        <f t="shared" si="353"/>
        <v>NZD</v>
      </c>
      <c r="L3741" s="158" t="str">
        <f t="shared" si="350"/>
        <v>USDNZD45714</v>
      </c>
      <c r="M3741" s="160">
        <f t="shared" si="354"/>
        <v>45714</v>
      </c>
      <c r="N3741" s="158">
        <v>0.95356155239820739</v>
      </c>
      <c r="O3741" s="158">
        <v>1.8419000000000001</v>
      </c>
      <c r="P3741" s="161">
        <f t="shared" si="351"/>
        <v>1.7564</v>
      </c>
    </row>
    <row r="3742" spans="9:16" x14ac:dyDescent="0.2">
      <c r="I3742" s="158">
        <f t="shared" si="349"/>
        <v>9</v>
      </c>
      <c r="J3742" s="158" t="str">
        <f t="shared" si="352"/>
        <v>USD</v>
      </c>
      <c r="K3742" s="158" t="str">
        <f t="shared" si="353"/>
        <v>NZD</v>
      </c>
      <c r="L3742" s="158" t="str">
        <f t="shared" si="350"/>
        <v>USDNZD45715</v>
      </c>
      <c r="M3742" s="160">
        <f t="shared" si="354"/>
        <v>45715</v>
      </c>
      <c r="N3742" s="158">
        <v>0.95447169991409753</v>
      </c>
      <c r="O3742" s="158">
        <v>1.8433999999999999</v>
      </c>
      <c r="P3742" s="161">
        <f t="shared" si="351"/>
        <v>1.7595000000000001</v>
      </c>
    </row>
    <row r="3743" spans="9:16" x14ac:dyDescent="0.2">
      <c r="I3743" s="158">
        <f t="shared" si="349"/>
        <v>9</v>
      </c>
      <c r="J3743" s="158" t="str">
        <f t="shared" si="352"/>
        <v>USD</v>
      </c>
      <c r="K3743" s="158" t="str">
        <f t="shared" si="353"/>
        <v>NZD</v>
      </c>
      <c r="L3743" s="158" t="str">
        <f t="shared" si="350"/>
        <v>USDNZD45716</v>
      </c>
      <c r="M3743" s="160">
        <f t="shared" si="354"/>
        <v>45716</v>
      </c>
      <c r="N3743" s="158">
        <v>0.96052252425319384</v>
      </c>
      <c r="O3743" s="158">
        <v>1.8579000000000001</v>
      </c>
      <c r="P3743" s="161">
        <f t="shared" si="351"/>
        <v>1.7846</v>
      </c>
    </row>
    <row r="3744" spans="9:16" x14ac:dyDescent="0.2">
      <c r="I3744" s="158">
        <f t="shared" si="349"/>
        <v>9</v>
      </c>
      <c r="J3744" s="158" t="str">
        <f t="shared" si="352"/>
        <v>USD</v>
      </c>
      <c r="K3744" s="158" t="str">
        <f t="shared" si="353"/>
        <v>NZD</v>
      </c>
      <c r="L3744" s="158" t="str">
        <f t="shared" si="350"/>
        <v>USDNZD45717</v>
      </c>
      <c r="M3744" s="160">
        <f t="shared" si="354"/>
        <v>45717</v>
      </c>
      <c r="N3744" s="158">
        <v>0.96052252425319384</v>
      </c>
      <c r="O3744" s="158">
        <v>1.8579000000000001</v>
      </c>
      <c r="P3744" s="161">
        <f t="shared" si="351"/>
        <v>1.7846</v>
      </c>
    </row>
    <row r="3745" spans="9:16" x14ac:dyDescent="0.2">
      <c r="I3745" s="158">
        <f t="shared" si="349"/>
        <v>9</v>
      </c>
      <c r="J3745" s="158" t="str">
        <f t="shared" si="352"/>
        <v>USD</v>
      </c>
      <c r="K3745" s="158" t="str">
        <f t="shared" si="353"/>
        <v>NZD</v>
      </c>
      <c r="L3745" s="158" t="str">
        <f t="shared" si="350"/>
        <v>USDNZD45718</v>
      </c>
      <c r="M3745" s="160">
        <f t="shared" si="354"/>
        <v>45718</v>
      </c>
      <c r="N3745" s="158">
        <v>0.96052252425319384</v>
      </c>
      <c r="O3745" s="158">
        <v>1.8579000000000001</v>
      </c>
      <c r="P3745" s="161">
        <f t="shared" si="351"/>
        <v>1.7846</v>
      </c>
    </row>
    <row r="3746" spans="9:16" x14ac:dyDescent="0.2">
      <c r="I3746" s="158">
        <f t="shared" si="349"/>
        <v>9</v>
      </c>
      <c r="J3746" s="158" t="str">
        <f t="shared" si="352"/>
        <v>USD</v>
      </c>
      <c r="K3746" s="158" t="str">
        <f t="shared" si="353"/>
        <v>NZD</v>
      </c>
      <c r="L3746" s="158" t="str">
        <f t="shared" si="350"/>
        <v>USDNZD45719</v>
      </c>
      <c r="M3746" s="160">
        <f t="shared" si="354"/>
        <v>45719</v>
      </c>
      <c r="N3746" s="158">
        <v>0.95556617295747737</v>
      </c>
      <c r="O3746" s="158">
        <v>1.8669</v>
      </c>
      <c r="P3746" s="161">
        <f t="shared" si="351"/>
        <v>1.7839</v>
      </c>
    </row>
    <row r="3747" spans="9:16" x14ac:dyDescent="0.2">
      <c r="I3747" s="158">
        <f t="shared" si="349"/>
        <v>9</v>
      </c>
      <c r="J3747" s="158" t="str">
        <f t="shared" si="352"/>
        <v>USD</v>
      </c>
      <c r="K3747" s="158" t="str">
        <f t="shared" si="353"/>
        <v>NZD</v>
      </c>
      <c r="L3747" s="158" t="str">
        <f t="shared" si="350"/>
        <v>USDNZD45720</v>
      </c>
      <c r="M3747" s="160">
        <f t="shared" si="354"/>
        <v>45720</v>
      </c>
      <c r="N3747" s="158">
        <v>0.94723879890120288</v>
      </c>
      <c r="O3747" s="158">
        <v>1.8720000000000001</v>
      </c>
      <c r="P3747" s="161">
        <f t="shared" si="351"/>
        <v>1.7732000000000001</v>
      </c>
    </row>
    <row r="3748" spans="9:16" x14ac:dyDescent="0.2">
      <c r="I3748" s="158">
        <f t="shared" si="349"/>
        <v>9</v>
      </c>
      <c r="J3748" s="158" t="str">
        <f t="shared" si="352"/>
        <v>USD</v>
      </c>
      <c r="K3748" s="158" t="str">
        <f t="shared" si="353"/>
        <v>NZD</v>
      </c>
      <c r="L3748" s="158" t="str">
        <f t="shared" si="350"/>
        <v>USDNZD45721</v>
      </c>
      <c r="M3748" s="160">
        <f t="shared" si="354"/>
        <v>45721</v>
      </c>
      <c r="N3748" s="158">
        <v>0.93510379652141395</v>
      </c>
      <c r="O3748" s="158">
        <v>1.8832</v>
      </c>
      <c r="P3748" s="161">
        <f t="shared" si="351"/>
        <v>1.7609999999999999</v>
      </c>
    </row>
    <row r="3749" spans="9:16" x14ac:dyDescent="0.2">
      <c r="I3749" s="158">
        <f t="shared" si="349"/>
        <v>9</v>
      </c>
      <c r="J3749" s="158" t="str">
        <f t="shared" si="352"/>
        <v>USD</v>
      </c>
      <c r="K3749" s="158" t="str">
        <f t="shared" si="353"/>
        <v>NZD</v>
      </c>
      <c r="L3749" s="158" t="str">
        <f t="shared" si="350"/>
        <v>USDNZD45722</v>
      </c>
      <c r="M3749" s="160">
        <f t="shared" si="354"/>
        <v>45722</v>
      </c>
      <c r="N3749" s="158">
        <v>0.92626898851426465</v>
      </c>
      <c r="O3749" s="158">
        <v>1.881</v>
      </c>
      <c r="P3749" s="161">
        <f t="shared" si="351"/>
        <v>1.7423</v>
      </c>
    </row>
    <row r="3750" spans="9:16" x14ac:dyDescent="0.2">
      <c r="I3750" s="158">
        <f t="shared" si="349"/>
        <v>9</v>
      </c>
      <c r="J3750" s="158" t="str">
        <f t="shared" si="352"/>
        <v>USD</v>
      </c>
      <c r="K3750" s="158" t="str">
        <f t="shared" si="353"/>
        <v>NZD</v>
      </c>
      <c r="L3750" s="158" t="str">
        <f t="shared" si="350"/>
        <v>USDNZD45723</v>
      </c>
      <c r="M3750" s="160">
        <f t="shared" si="354"/>
        <v>45723</v>
      </c>
      <c r="N3750" s="158">
        <v>0.9210647508519848</v>
      </c>
      <c r="O3750" s="158">
        <v>1.9012</v>
      </c>
      <c r="P3750" s="161">
        <f t="shared" si="351"/>
        <v>1.7511000000000001</v>
      </c>
    </row>
    <row r="3751" spans="9:16" x14ac:dyDescent="0.2">
      <c r="I3751" s="158">
        <f t="shared" si="349"/>
        <v>9</v>
      </c>
      <c r="J3751" s="158" t="str">
        <f t="shared" si="352"/>
        <v>USD</v>
      </c>
      <c r="K3751" s="158" t="str">
        <f t="shared" si="353"/>
        <v>NZD</v>
      </c>
      <c r="L3751" s="158" t="str">
        <f t="shared" si="350"/>
        <v>USDNZD45724</v>
      </c>
      <c r="M3751" s="160">
        <f t="shared" si="354"/>
        <v>45724</v>
      </c>
      <c r="N3751" s="158">
        <v>0.9210647508519848</v>
      </c>
      <c r="O3751" s="158">
        <v>1.9012</v>
      </c>
      <c r="P3751" s="161">
        <f t="shared" si="351"/>
        <v>1.7511000000000001</v>
      </c>
    </row>
    <row r="3752" spans="9:16" x14ac:dyDescent="0.2">
      <c r="I3752" s="158">
        <f t="shared" si="349"/>
        <v>9</v>
      </c>
      <c r="J3752" s="158" t="str">
        <f t="shared" si="352"/>
        <v>USD</v>
      </c>
      <c r="K3752" s="158" t="str">
        <f t="shared" si="353"/>
        <v>NZD</v>
      </c>
      <c r="L3752" s="158" t="str">
        <f t="shared" si="350"/>
        <v>USDNZD45725</v>
      </c>
      <c r="M3752" s="160">
        <f t="shared" si="354"/>
        <v>45725</v>
      </c>
      <c r="N3752" s="158">
        <v>0.9210647508519848</v>
      </c>
      <c r="O3752" s="158">
        <v>1.9012</v>
      </c>
      <c r="P3752" s="161">
        <f t="shared" si="351"/>
        <v>1.7511000000000001</v>
      </c>
    </row>
    <row r="3753" spans="9:16" x14ac:dyDescent="0.2">
      <c r="I3753" s="158">
        <f t="shared" si="349"/>
        <v>9</v>
      </c>
      <c r="J3753" s="158" t="str">
        <f t="shared" si="352"/>
        <v>USD</v>
      </c>
      <c r="K3753" s="158" t="str">
        <f t="shared" si="353"/>
        <v>NZD</v>
      </c>
      <c r="L3753" s="158" t="str">
        <f t="shared" si="350"/>
        <v>USDNZD45726</v>
      </c>
      <c r="M3753" s="160">
        <f t="shared" si="354"/>
        <v>45726</v>
      </c>
      <c r="N3753" s="158">
        <v>0.9220839096357768</v>
      </c>
      <c r="O3753" s="158">
        <v>1.8916999999999999</v>
      </c>
      <c r="P3753" s="161">
        <f t="shared" si="351"/>
        <v>1.7443</v>
      </c>
    </row>
    <row r="3754" spans="9:16" x14ac:dyDescent="0.2">
      <c r="I3754" s="158">
        <f t="shared" ref="I3754:I3817" si="355">IF(M3753=$G$2,I3753+1,I3753)</f>
        <v>9</v>
      </c>
      <c r="J3754" s="158" t="str">
        <f t="shared" si="352"/>
        <v>USD</v>
      </c>
      <c r="K3754" s="158" t="str">
        <f t="shared" si="353"/>
        <v>NZD</v>
      </c>
      <c r="L3754" s="158" t="str">
        <f t="shared" si="350"/>
        <v>USDNZD45727</v>
      </c>
      <c r="M3754" s="160">
        <f t="shared" si="354"/>
        <v>45727</v>
      </c>
      <c r="N3754" s="158">
        <v>0.9164222873900294</v>
      </c>
      <c r="O3754" s="158">
        <v>1.913</v>
      </c>
      <c r="P3754" s="161">
        <f t="shared" si="351"/>
        <v>1.7531000000000001</v>
      </c>
    </row>
    <row r="3755" spans="9:16" x14ac:dyDescent="0.2">
      <c r="I3755" s="158">
        <f t="shared" si="355"/>
        <v>9</v>
      </c>
      <c r="J3755" s="158" t="str">
        <f t="shared" si="352"/>
        <v>USD</v>
      </c>
      <c r="K3755" s="158" t="str">
        <f t="shared" si="353"/>
        <v>NZD</v>
      </c>
      <c r="L3755" s="158" t="str">
        <f t="shared" si="350"/>
        <v>USDNZD45728</v>
      </c>
      <c r="M3755" s="160">
        <f t="shared" si="354"/>
        <v>45728</v>
      </c>
      <c r="N3755" s="158">
        <v>0.91861106007716331</v>
      </c>
      <c r="O3755" s="158">
        <v>1.9056</v>
      </c>
      <c r="P3755" s="161">
        <f t="shared" si="351"/>
        <v>1.7504999999999999</v>
      </c>
    </row>
    <row r="3756" spans="9:16" x14ac:dyDescent="0.2">
      <c r="I3756" s="158">
        <f t="shared" si="355"/>
        <v>9</v>
      </c>
      <c r="J3756" s="158" t="str">
        <f t="shared" si="352"/>
        <v>USD</v>
      </c>
      <c r="K3756" s="158" t="str">
        <f t="shared" si="353"/>
        <v>NZD</v>
      </c>
      <c r="L3756" s="158" t="str">
        <f t="shared" si="350"/>
        <v>USDNZD45729</v>
      </c>
      <c r="M3756" s="160">
        <f t="shared" si="354"/>
        <v>45729</v>
      </c>
      <c r="N3756" s="158">
        <v>0.92336103416435833</v>
      </c>
      <c r="O3756" s="158">
        <v>1.9045000000000001</v>
      </c>
      <c r="P3756" s="161">
        <f t="shared" si="351"/>
        <v>1.7585</v>
      </c>
    </row>
    <row r="3757" spans="9:16" x14ac:dyDescent="0.2">
      <c r="I3757" s="158">
        <f t="shared" si="355"/>
        <v>9</v>
      </c>
      <c r="J3757" s="158" t="str">
        <f t="shared" si="352"/>
        <v>USD</v>
      </c>
      <c r="K3757" s="158" t="str">
        <f t="shared" si="353"/>
        <v>NZD</v>
      </c>
      <c r="L3757" s="158" t="str">
        <f t="shared" si="350"/>
        <v>USDNZD45730</v>
      </c>
      <c r="M3757" s="160">
        <f t="shared" si="354"/>
        <v>45730</v>
      </c>
      <c r="N3757" s="158">
        <v>0.91835797593902102</v>
      </c>
      <c r="O3757" s="158">
        <v>1.8985000000000001</v>
      </c>
      <c r="P3757" s="161">
        <f t="shared" si="351"/>
        <v>1.7435</v>
      </c>
    </row>
    <row r="3758" spans="9:16" x14ac:dyDescent="0.2">
      <c r="I3758" s="158">
        <f t="shared" si="355"/>
        <v>9</v>
      </c>
      <c r="J3758" s="158" t="str">
        <f t="shared" si="352"/>
        <v>USD</v>
      </c>
      <c r="K3758" s="158" t="str">
        <f t="shared" si="353"/>
        <v>NZD</v>
      </c>
      <c r="L3758" s="158" t="str">
        <f t="shared" si="350"/>
        <v>USDNZD45731</v>
      </c>
      <c r="M3758" s="160">
        <f t="shared" si="354"/>
        <v>45731</v>
      </c>
      <c r="N3758" s="158">
        <v>0.91835797593902102</v>
      </c>
      <c r="O3758" s="158">
        <v>1.8985000000000001</v>
      </c>
      <c r="P3758" s="161">
        <f t="shared" si="351"/>
        <v>1.7435</v>
      </c>
    </row>
    <row r="3759" spans="9:16" x14ac:dyDescent="0.2">
      <c r="I3759" s="158">
        <f t="shared" si="355"/>
        <v>9</v>
      </c>
      <c r="J3759" s="158" t="str">
        <f t="shared" si="352"/>
        <v>USD</v>
      </c>
      <c r="K3759" s="158" t="str">
        <f t="shared" si="353"/>
        <v>NZD</v>
      </c>
      <c r="L3759" s="158" t="str">
        <f t="shared" si="350"/>
        <v>USDNZD45732</v>
      </c>
      <c r="M3759" s="160">
        <f t="shared" si="354"/>
        <v>45732</v>
      </c>
      <c r="N3759" s="158">
        <v>0.91835797593902102</v>
      </c>
      <c r="O3759" s="158">
        <v>1.8985000000000001</v>
      </c>
      <c r="P3759" s="161">
        <f t="shared" si="351"/>
        <v>1.7435</v>
      </c>
    </row>
    <row r="3760" spans="9:16" x14ac:dyDescent="0.2">
      <c r="I3760" s="158">
        <f t="shared" si="355"/>
        <v>9</v>
      </c>
      <c r="J3760" s="158" t="str">
        <f t="shared" si="352"/>
        <v>USD</v>
      </c>
      <c r="K3760" s="158" t="str">
        <f t="shared" si="353"/>
        <v>NZD</v>
      </c>
      <c r="L3760" s="158" t="str">
        <f t="shared" si="350"/>
        <v>USDNZD45733</v>
      </c>
      <c r="M3760" s="160">
        <f t="shared" si="354"/>
        <v>45733</v>
      </c>
      <c r="N3760" s="158">
        <v>0.91717875813996141</v>
      </c>
      <c r="O3760" s="158">
        <v>1.8813</v>
      </c>
      <c r="P3760" s="161">
        <f t="shared" si="351"/>
        <v>1.7255</v>
      </c>
    </row>
    <row r="3761" spans="9:16" x14ac:dyDescent="0.2">
      <c r="I3761" s="158">
        <f t="shared" si="355"/>
        <v>9</v>
      </c>
      <c r="J3761" s="158" t="str">
        <f t="shared" si="352"/>
        <v>USD</v>
      </c>
      <c r="K3761" s="158" t="str">
        <f t="shared" si="353"/>
        <v>NZD</v>
      </c>
      <c r="L3761" s="158" t="str">
        <f t="shared" si="350"/>
        <v>USDNZD45734</v>
      </c>
      <c r="M3761" s="160">
        <f t="shared" si="354"/>
        <v>45734</v>
      </c>
      <c r="N3761" s="158">
        <v>0.91591866642242159</v>
      </c>
      <c r="O3761" s="158">
        <v>1.8776999999999999</v>
      </c>
      <c r="P3761" s="161">
        <f t="shared" si="351"/>
        <v>1.7198</v>
      </c>
    </row>
    <row r="3762" spans="9:16" x14ac:dyDescent="0.2">
      <c r="I3762" s="158">
        <f t="shared" si="355"/>
        <v>9</v>
      </c>
      <c r="J3762" s="158" t="str">
        <f t="shared" si="352"/>
        <v>USD</v>
      </c>
      <c r="K3762" s="158" t="str">
        <f t="shared" si="353"/>
        <v>NZD</v>
      </c>
      <c r="L3762" s="158" t="str">
        <f t="shared" si="350"/>
        <v>USDNZD45735</v>
      </c>
      <c r="M3762" s="160">
        <f t="shared" si="354"/>
        <v>45735</v>
      </c>
      <c r="N3762" s="158">
        <v>0.91768376617417646</v>
      </c>
      <c r="O3762" s="158">
        <v>1.8832</v>
      </c>
      <c r="P3762" s="161">
        <f t="shared" si="351"/>
        <v>1.7282</v>
      </c>
    </row>
    <row r="3763" spans="9:16" x14ac:dyDescent="0.2">
      <c r="I3763" s="158">
        <f t="shared" si="355"/>
        <v>9</v>
      </c>
      <c r="J3763" s="158" t="str">
        <f t="shared" si="352"/>
        <v>USD</v>
      </c>
      <c r="K3763" s="158" t="str">
        <f t="shared" si="353"/>
        <v>NZD</v>
      </c>
      <c r="L3763" s="158" t="str">
        <f t="shared" si="350"/>
        <v>USDNZD45736</v>
      </c>
      <c r="M3763" s="160">
        <f t="shared" si="354"/>
        <v>45736</v>
      </c>
      <c r="N3763" s="158">
        <v>0.9231053263177329</v>
      </c>
      <c r="O3763" s="158">
        <v>1.8895999999999999</v>
      </c>
      <c r="P3763" s="161">
        <f t="shared" si="351"/>
        <v>1.7443</v>
      </c>
    </row>
    <row r="3764" spans="9:16" x14ac:dyDescent="0.2">
      <c r="I3764" s="158">
        <f t="shared" si="355"/>
        <v>9</v>
      </c>
      <c r="J3764" s="158" t="str">
        <f t="shared" si="352"/>
        <v>USD</v>
      </c>
      <c r="K3764" s="158" t="str">
        <f t="shared" si="353"/>
        <v>NZD</v>
      </c>
      <c r="L3764" s="158" t="str">
        <f t="shared" si="350"/>
        <v>USDNZD45737</v>
      </c>
      <c r="M3764" s="160">
        <f t="shared" si="354"/>
        <v>45737</v>
      </c>
      <c r="N3764" s="158">
        <v>0.92361688371663431</v>
      </c>
      <c r="O3764" s="158">
        <v>1.8821000000000001</v>
      </c>
      <c r="P3764" s="161">
        <f t="shared" si="351"/>
        <v>1.7383</v>
      </c>
    </row>
    <row r="3765" spans="9:16" x14ac:dyDescent="0.2">
      <c r="I3765" s="158">
        <f t="shared" si="355"/>
        <v>9</v>
      </c>
      <c r="J3765" s="158" t="str">
        <f t="shared" si="352"/>
        <v>USD</v>
      </c>
      <c r="K3765" s="158" t="str">
        <f t="shared" si="353"/>
        <v>NZD</v>
      </c>
      <c r="L3765" s="158" t="str">
        <f t="shared" si="350"/>
        <v>USDNZD45738</v>
      </c>
      <c r="M3765" s="160">
        <f t="shared" si="354"/>
        <v>45738</v>
      </c>
      <c r="N3765" s="158">
        <v>0.92361688371663431</v>
      </c>
      <c r="O3765" s="158">
        <v>1.8821000000000001</v>
      </c>
      <c r="P3765" s="161">
        <f t="shared" si="351"/>
        <v>1.7383</v>
      </c>
    </row>
    <row r="3766" spans="9:16" x14ac:dyDescent="0.2">
      <c r="I3766" s="158">
        <f t="shared" si="355"/>
        <v>9</v>
      </c>
      <c r="J3766" s="158" t="str">
        <f t="shared" si="352"/>
        <v>USD</v>
      </c>
      <c r="K3766" s="158" t="str">
        <f t="shared" si="353"/>
        <v>NZD</v>
      </c>
      <c r="L3766" s="158" t="str">
        <f t="shared" si="350"/>
        <v>USDNZD45739</v>
      </c>
      <c r="M3766" s="160">
        <f t="shared" si="354"/>
        <v>45739</v>
      </c>
      <c r="N3766" s="158">
        <v>0.92361688371663431</v>
      </c>
      <c r="O3766" s="158">
        <v>1.8821000000000001</v>
      </c>
      <c r="P3766" s="161">
        <f t="shared" si="351"/>
        <v>1.7383</v>
      </c>
    </row>
    <row r="3767" spans="9:16" x14ac:dyDescent="0.2">
      <c r="I3767" s="158">
        <f t="shared" si="355"/>
        <v>9</v>
      </c>
      <c r="J3767" s="158" t="str">
        <f t="shared" si="352"/>
        <v>USD</v>
      </c>
      <c r="K3767" s="158" t="str">
        <f t="shared" si="353"/>
        <v>NZD</v>
      </c>
      <c r="L3767" s="158" t="str">
        <f t="shared" si="350"/>
        <v>USDNZD45740</v>
      </c>
      <c r="M3767" s="160">
        <f t="shared" si="354"/>
        <v>45740</v>
      </c>
      <c r="N3767" s="158">
        <v>0.92387287509238725</v>
      </c>
      <c r="O3767" s="158">
        <v>1.8908</v>
      </c>
      <c r="P3767" s="161">
        <f t="shared" si="351"/>
        <v>1.7468999999999999</v>
      </c>
    </row>
    <row r="3768" spans="9:16" x14ac:dyDescent="0.2">
      <c r="I3768" s="158">
        <f t="shared" si="355"/>
        <v>9</v>
      </c>
      <c r="J3768" s="158" t="str">
        <f t="shared" si="352"/>
        <v>USD</v>
      </c>
      <c r="K3768" s="158" t="str">
        <f t="shared" si="353"/>
        <v>NZD</v>
      </c>
      <c r="L3768" s="158" t="str">
        <f t="shared" si="350"/>
        <v>USDNZD45741</v>
      </c>
      <c r="M3768" s="160">
        <f t="shared" si="354"/>
        <v>45741</v>
      </c>
      <c r="N3768" s="158">
        <v>0.92378752886836024</v>
      </c>
      <c r="O3768" s="158">
        <v>1.8834</v>
      </c>
      <c r="P3768" s="161">
        <f t="shared" si="351"/>
        <v>1.7399</v>
      </c>
    </row>
    <row r="3769" spans="9:16" x14ac:dyDescent="0.2">
      <c r="I3769" s="158">
        <f t="shared" si="355"/>
        <v>9</v>
      </c>
      <c r="J3769" s="158" t="str">
        <f t="shared" si="352"/>
        <v>USD</v>
      </c>
      <c r="K3769" s="158" t="str">
        <f t="shared" si="353"/>
        <v>NZD</v>
      </c>
      <c r="L3769" s="158" t="str">
        <f t="shared" si="350"/>
        <v>USDNZD45742</v>
      </c>
      <c r="M3769" s="160">
        <f t="shared" si="354"/>
        <v>45742</v>
      </c>
      <c r="N3769" s="158">
        <v>0.9269558769002596</v>
      </c>
      <c r="O3769" s="158">
        <v>1.8749</v>
      </c>
      <c r="P3769" s="161">
        <f t="shared" si="351"/>
        <v>1.7379</v>
      </c>
    </row>
    <row r="3770" spans="9:16" x14ac:dyDescent="0.2">
      <c r="I3770" s="158">
        <f t="shared" si="355"/>
        <v>9</v>
      </c>
      <c r="J3770" s="158" t="str">
        <f t="shared" si="352"/>
        <v>USD</v>
      </c>
      <c r="K3770" s="158" t="str">
        <f t="shared" si="353"/>
        <v>NZD</v>
      </c>
      <c r="L3770" s="158" t="str">
        <f t="shared" si="350"/>
        <v>USDNZD45743</v>
      </c>
      <c r="M3770" s="160">
        <f t="shared" si="354"/>
        <v>45743</v>
      </c>
      <c r="N3770" s="158">
        <v>0.92721372276309688</v>
      </c>
      <c r="O3770" s="158">
        <v>1.8777999999999999</v>
      </c>
      <c r="P3770" s="161">
        <f t="shared" si="351"/>
        <v>1.7411000000000001</v>
      </c>
    </row>
    <row r="3771" spans="9:16" x14ac:dyDescent="0.2">
      <c r="I3771" s="158">
        <f t="shared" si="355"/>
        <v>9</v>
      </c>
      <c r="J3771" s="158" t="str">
        <f t="shared" si="352"/>
        <v>USD</v>
      </c>
      <c r="K3771" s="158" t="str">
        <f t="shared" si="353"/>
        <v>NZD</v>
      </c>
      <c r="L3771" s="158" t="str">
        <f t="shared" si="350"/>
        <v>USDNZD45744</v>
      </c>
      <c r="M3771" s="160">
        <f t="shared" si="354"/>
        <v>45744</v>
      </c>
      <c r="N3771" s="158">
        <v>0.92618319903676938</v>
      </c>
      <c r="O3771" s="158">
        <v>1.8845000000000001</v>
      </c>
      <c r="P3771" s="161">
        <f t="shared" si="351"/>
        <v>1.7454000000000001</v>
      </c>
    </row>
    <row r="3772" spans="9:16" x14ac:dyDescent="0.2">
      <c r="I3772" s="158">
        <f t="shared" si="355"/>
        <v>9</v>
      </c>
      <c r="J3772" s="158" t="str">
        <f t="shared" si="352"/>
        <v>USD</v>
      </c>
      <c r="K3772" s="158" t="str">
        <f t="shared" si="353"/>
        <v>NZD</v>
      </c>
      <c r="L3772" s="158" t="str">
        <f t="shared" si="350"/>
        <v>USDNZD45745</v>
      </c>
      <c r="M3772" s="160">
        <f t="shared" si="354"/>
        <v>45745</v>
      </c>
      <c r="N3772" s="158">
        <v>0.92618319903676938</v>
      </c>
      <c r="O3772" s="158">
        <v>1.8845000000000001</v>
      </c>
      <c r="P3772" s="161">
        <f t="shared" si="351"/>
        <v>1.7454000000000001</v>
      </c>
    </row>
    <row r="3773" spans="9:16" x14ac:dyDescent="0.2">
      <c r="I3773" s="158">
        <f t="shared" si="355"/>
        <v>9</v>
      </c>
      <c r="J3773" s="158" t="str">
        <f t="shared" si="352"/>
        <v>USD</v>
      </c>
      <c r="K3773" s="158" t="str">
        <f t="shared" si="353"/>
        <v>NZD</v>
      </c>
      <c r="L3773" s="158" t="str">
        <f t="shared" si="350"/>
        <v>USDNZD45746</v>
      </c>
      <c r="M3773" s="160">
        <f t="shared" si="354"/>
        <v>45746</v>
      </c>
      <c r="N3773" s="158">
        <v>0.92618319903676938</v>
      </c>
      <c r="O3773" s="158">
        <v>1.8845000000000001</v>
      </c>
      <c r="P3773" s="161">
        <f t="shared" si="351"/>
        <v>1.7454000000000001</v>
      </c>
    </row>
    <row r="3774" spans="9:16" x14ac:dyDescent="0.2">
      <c r="I3774" s="158">
        <f t="shared" si="355"/>
        <v>9</v>
      </c>
      <c r="J3774" s="158" t="str">
        <f t="shared" si="352"/>
        <v>USD</v>
      </c>
      <c r="K3774" s="158" t="str">
        <f t="shared" si="353"/>
        <v>NZD</v>
      </c>
      <c r="L3774" s="158" t="str">
        <f t="shared" si="350"/>
        <v>USDNZD45747</v>
      </c>
      <c r="M3774" s="160">
        <f t="shared" si="354"/>
        <v>45747</v>
      </c>
      <c r="N3774" s="158">
        <v>0.92464170134073054</v>
      </c>
      <c r="O3774" s="158">
        <v>1.9035</v>
      </c>
      <c r="P3774" s="161">
        <f t="shared" si="351"/>
        <v>1.7601</v>
      </c>
    </row>
    <row r="3775" spans="9:16" x14ac:dyDescent="0.2">
      <c r="I3775" s="158">
        <f t="shared" si="355"/>
        <v>9</v>
      </c>
      <c r="J3775" s="158" t="str">
        <f t="shared" si="352"/>
        <v>USD</v>
      </c>
      <c r="K3775" s="158" t="str">
        <f t="shared" si="353"/>
        <v>NZD</v>
      </c>
      <c r="L3775" s="158" t="str">
        <f t="shared" si="350"/>
        <v>USDNZD45748</v>
      </c>
      <c r="M3775" s="160">
        <f t="shared" si="354"/>
        <v>45748</v>
      </c>
      <c r="N3775" s="158">
        <v>0.9269558769002596</v>
      </c>
      <c r="O3775" s="158">
        <v>1.9000999999999999</v>
      </c>
      <c r="P3775" s="161">
        <f t="shared" si="351"/>
        <v>1.7613000000000001</v>
      </c>
    </row>
    <row r="3776" spans="9:16" x14ac:dyDescent="0.2">
      <c r="I3776" s="158">
        <f t="shared" si="355"/>
        <v>9</v>
      </c>
      <c r="J3776" s="158" t="str">
        <f t="shared" si="352"/>
        <v>USD</v>
      </c>
      <c r="K3776" s="158" t="str">
        <f t="shared" si="353"/>
        <v>NZD</v>
      </c>
      <c r="L3776" s="158" t="str">
        <f t="shared" si="350"/>
        <v>USDNZD45749</v>
      </c>
      <c r="M3776" s="160">
        <f t="shared" si="354"/>
        <v>45749</v>
      </c>
      <c r="N3776" s="158">
        <v>0.9256687957048968</v>
      </c>
      <c r="O3776" s="158">
        <v>1.8821000000000001</v>
      </c>
      <c r="P3776" s="161">
        <f t="shared" si="351"/>
        <v>1.7422</v>
      </c>
    </row>
    <row r="3777" spans="9:16" x14ac:dyDescent="0.2">
      <c r="I3777" s="158">
        <f t="shared" si="355"/>
        <v>9</v>
      </c>
      <c r="J3777" s="158" t="str">
        <f t="shared" si="352"/>
        <v>USD</v>
      </c>
      <c r="K3777" s="158" t="str">
        <f t="shared" si="353"/>
        <v>NZD</v>
      </c>
      <c r="L3777" s="158" t="str">
        <f t="shared" si="350"/>
        <v>USDNZD45750</v>
      </c>
      <c r="M3777" s="160">
        <f t="shared" si="354"/>
        <v>45750</v>
      </c>
      <c r="N3777" s="158">
        <v>0.90114445345588901</v>
      </c>
      <c r="O3777" s="158">
        <v>1.9047000000000001</v>
      </c>
      <c r="P3777" s="161">
        <f t="shared" si="351"/>
        <v>1.7163999999999999</v>
      </c>
    </row>
    <row r="3778" spans="9:16" x14ac:dyDescent="0.2">
      <c r="I3778" s="158">
        <f t="shared" si="355"/>
        <v>9</v>
      </c>
      <c r="J3778" s="158" t="str">
        <f t="shared" si="352"/>
        <v>USD</v>
      </c>
      <c r="K3778" s="158" t="str">
        <f t="shared" si="353"/>
        <v>NZD</v>
      </c>
      <c r="L3778" s="158" t="str">
        <f t="shared" si="350"/>
        <v>USDNZD45751</v>
      </c>
      <c r="M3778" s="160">
        <f t="shared" si="354"/>
        <v>45751</v>
      </c>
      <c r="N3778" s="158">
        <v>0.90440444966989242</v>
      </c>
      <c r="O3778" s="158">
        <v>1.9613</v>
      </c>
      <c r="P3778" s="161">
        <f t="shared" si="351"/>
        <v>1.7738</v>
      </c>
    </row>
    <row r="3779" spans="9:16" x14ac:dyDescent="0.2">
      <c r="I3779" s="158">
        <f t="shared" si="355"/>
        <v>9</v>
      </c>
      <c r="J3779" s="158" t="str">
        <f t="shared" si="352"/>
        <v>USD</v>
      </c>
      <c r="K3779" s="158" t="str">
        <f t="shared" si="353"/>
        <v>NZD</v>
      </c>
      <c r="L3779" s="158" t="str">
        <f t="shared" ref="L3779:L3842" si="356">J3779&amp;K3779&amp;M3779</f>
        <v>USDNZD45752</v>
      </c>
      <c r="M3779" s="160">
        <f t="shared" si="354"/>
        <v>45752</v>
      </c>
      <c r="N3779" s="158">
        <v>0.90440444966989242</v>
      </c>
      <c r="O3779" s="158">
        <v>1.9613</v>
      </c>
      <c r="P3779" s="161">
        <f t="shared" ref="P3779:P3842" si="357">ROUND(N3779*O3779,4)</f>
        <v>1.7738</v>
      </c>
    </row>
    <row r="3780" spans="9:16" x14ac:dyDescent="0.2">
      <c r="I3780" s="158">
        <f t="shared" si="355"/>
        <v>9</v>
      </c>
      <c r="J3780" s="158" t="str">
        <f t="shared" ref="J3780:J3843" si="358">VLOOKUP($I3780,$A:$C,2,FALSE)</f>
        <v>USD</v>
      </c>
      <c r="K3780" s="158" t="str">
        <f t="shared" ref="K3780:K3843" si="359">VLOOKUP($I3780,$A:$C,3,FALSE)</f>
        <v>NZD</v>
      </c>
      <c r="L3780" s="158" t="str">
        <f t="shared" si="356"/>
        <v>USDNZD45753</v>
      </c>
      <c r="M3780" s="160">
        <f t="shared" ref="M3780:M3843" si="360">IF(I3780=I3779,M3779+1,$G$1)</f>
        <v>45753</v>
      </c>
      <c r="N3780" s="158">
        <v>0.90440444966989242</v>
      </c>
      <c r="O3780" s="158">
        <v>1.9613</v>
      </c>
      <c r="P3780" s="161">
        <f t="shared" si="357"/>
        <v>1.7738</v>
      </c>
    </row>
    <row r="3781" spans="9:16" x14ac:dyDescent="0.2">
      <c r="I3781" s="158">
        <f t="shared" si="355"/>
        <v>9</v>
      </c>
      <c r="J3781" s="158" t="str">
        <f t="shared" si="358"/>
        <v>USD</v>
      </c>
      <c r="K3781" s="158" t="str">
        <f t="shared" si="359"/>
        <v>NZD</v>
      </c>
      <c r="L3781" s="158" t="str">
        <f t="shared" si="356"/>
        <v>USDNZD45754</v>
      </c>
      <c r="M3781" s="160">
        <f t="shared" si="360"/>
        <v>45754</v>
      </c>
      <c r="N3781" s="158">
        <v>0.91182638825567608</v>
      </c>
      <c r="O3781" s="158">
        <v>1.9651000000000001</v>
      </c>
      <c r="P3781" s="161">
        <f t="shared" si="357"/>
        <v>1.7918000000000001</v>
      </c>
    </row>
    <row r="3782" spans="9:16" x14ac:dyDescent="0.2">
      <c r="I3782" s="158">
        <f t="shared" si="355"/>
        <v>9</v>
      </c>
      <c r="J3782" s="158" t="str">
        <f t="shared" si="358"/>
        <v>USD</v>
      </c>
      <c r="K3782" s="158" t="str">
        <f t="shared" si="359"/>
        <v>NZD</v>
      </c>
      <c r="L3782" s="158" t="str">
        <f t="shared" si="356"/>
        <v>USDNZD45755</v>
      </c>
      <c r="M3782" s="160">
        <f t="shared" si="360"/>
        <v>45755</v>
      </c>
      <c r="N3782" s="158">
        <v>0.91324200913242015</v>
      </c>
      <c r="O3782" s="158">
        <v>1.9534</v>
      </c>
      <c r="P3782" s="161">
        <f t="shared" si="357"/>
        <v>1.7839</v>
      </c>
    </row>
    <row r="3783" spans="9:16" x14ac:dyDescent="0.2">
      <c r="I3783" s="158">
        <f t="shared" si="355"/>
        <v>9</v>
      </c>
      <c r="J3783" s="158" t="str">
        <f t="shared" si="358"/>
        <v>USD</v>
      </c>
      <c r="K3783" s="158" t="str">
        <f t="shared" si="359"/>
        <v>NZD</v>
      </c>
      <c r="L3783" s="158" t="str">
        <f t="shared" si="356"/>
        <v>USDNZD45756</v>
      </c>
      <c r="M3783" s="160">
        <f t="shared" si="360"/>
        <v>45756</v>
      </c>
      <c r="N3783" s="158">
        <v>0.90538705296514255</v>
      </c>
      <c r="O3783" s="158">
        <v>1.9878</v>
      </c>
      <c r="P3783" s="161">
        <f t="shared" si="357"/>
        <v>1.7997000000000001</v>
      </c>
    </row>
    <row r="3784" spans="9:16" x14ac:dyDescent="0.2">
      <c r="I3784" s="158">
        <f t="shared" si="355"/>
        <v>9</v>
      </c>
      <c r="J3784" s="158" t="str">
        <f t="shared" si="358"/>
        <v>USD</v>
      </c>
      <c r="K3784" s="158" t="str">
        <f t="shared" si="359"/>
        <v>NZD</v>
      </c>
      <c r="L3784" s="158" t="str">
        <f t="shared" si="356"/>
        <v>USDNZD45757</v>
      </c>
      <c r="M3784" s="160">
        <f t="shared" si="360"/>
        <v>45757</v>
      </c>
      <c r="N3784" s="158">
        <v>0.90236419418877456</v>
      </c>
      <c r="O3784" s="158">
        <v>1.9428000000000001</v>
      </c>
      <c r="P3784" s="161">
        <f t="shared" si="357"/>
        <v>1.7531000000000001</v>
      </c>
    </row>
    <row r="3785" spans="9:16" x14ac:dyDescent="0.2">
      <c r="I3785" s="158">
        <f t="shared" si="355"/>
        <v>9</v>
      </c>
      <c r="J3785" s="158" t="str">
        <f t="shared" si="358"/>
        <v>USD</v>
      </c>
      <c r="K3785" s="158" t="str">
        <f t="shared" si="359"/>
        <v>NZD</v>
      </c>
      <c r="L3785" s="158" t="str">
        <f t="shared" si="356"/>
        <v>USDNZD45758</v>
      </c>
      <c r="M3785" s="160">
        <f t="shared" si="360"/>
        <v>45758</v>
      </c>
      <c r="N3785" s="158">
        <v>0.88136788295434509</v>
      </c>
      <c r="O3785" s="158">
        <v>1.9576</v>
      </c>
      <c r="P3785" s="161">
        <f t="shared" si="357"/>
        <v>1.7254</v>
      </c>
    </row>
    <row r="3786" spans="9:16" x14ac:dyDescent="0.2">
      <c r="I3786" s="158">
        <f t="shared" si="355"/>
        <v>9</v>
      </c>
      <c r="J3786" s="158" t="str">
        <f t="shared" si="358"/>
        <v>USD</v>
      </c>
      <c r="K3786" s="158" t="str">
        <f t="shared" si="359"/>
        <v>NZD</v>
      </c>
      <c r="L3786" s="158" t="str">
        <f t="shared" si="356"/>
        <v>USDNZD45759</v>
      </c>
      <c r="M3786" s="160">
        <f t="shared" si="360"/>
        <v>45759</v>
      </c>
      <c r="N3786" s="158">
        <v>0.88136788295434509</v>
      </c>
      <c r="O3786" s="158">
        <v>1.9576</v>
      </c>
      <c r="P3786" s="161">
        <f t="shared" si="357"/>
        <v>1.7254</v>
      </c>
    </row>
    <row r="3787" spans="9:16" x14ac:dyDescent="0.2">
      <c r="I3787" s="158">
        <f t="shared" si="355"/>
        <v>9</v>
      </c>
      <c r="J3787" s="158" t="str">
        <f t="shared" si="358"/>
        <v>USD</v>
      </c>
      <c r="K3787" s="158" t="str">
        <f t="shared" si="359"/>
        <v>NZD</v>
      </c>
      <c r="L3787" s="158" t="str">
        <f t="shared" si="356"/>
        <v>USDNZD45760</v>
      </c>
      <c r="M3787" s="160">
        <f t="shared" si="360"/>
        <v>45760</v>
      </c>
      <c r="N3787" s="158">
        <v>0.88136788295434509</v>
      </c>
      <c r="O3787" s="158">
        <v>1.9576</v>
      </c>
      <c r="P3787" s="161">
        <f t="shared" si="357"/>
        <v>1.7254</v>
      </c>
    </row>
    <row r="3788" spans="9:16" x14ac:dyDescent="0.2">
      <c r="I3788" s="158">
        <f t="shared" si="355"/>
        <v>9</v>
      </c>
      <c r="J3788" s="158" t="str">
        <f t="shared" si="358"/>
        <v>USD</v>
      </c>
      <c r="K3788" s="158" t="str">
        <f t="shared" si="359"/>
        <v>NZD</v>
      </c>
      <c r="L3788" s="158" t="str">
        <f t="shared" si="356"/>
        <v>USDNZD45761</v>
      </c>
      <c r="M3788" s="160">
        <f t="shared" si="360"/>
        <v>45761</v>
      </c>
      <c r="N3788" s="158">
        <v>0.878966335589347</v>
      </c>
      <c r="O3788" s="158">
        <v>1.9430000000000001</v>
      </c>
      <c r="P3788" s="161">
        <f t="shared" si="357"/>
        <v>1.7078</v>
      </c>
    </row>
    <row r="3789" spans="9:16" x14ac:dyDescent="0.2">
      <c r="I3789" s="158">
        <f t="shared" si="355"/>
        <v>9</v>
      </c>
      <c r="J3789" s="158" t="str">
        <f t="shared" si="358"/>
        <v>USD</v>
      </c>
      <c r="K3789" s="158" t="str">
        <f t="shared" si="359"/>
        <v>NZD</v>
      </c>
      <c r="L3789" s="158" t="str">
        <f t="shared" si="356"/>
        <v>USDNZD45762</v>
      </c>
      <c r="M3789" s="160">
        <f t="shared" si="360"/>
        <v>45762</v>
      </c>
      <c r="N3789" s="158">
        <v>0.8830801836806782</v>
      </c>
      <c r="O3789" s="158">
        <v>1.9104000000000001</v>
      </c>
      <c r="P3789" s="161">
        <f t="shared" si="357"/>
        <v>1.6870000000000001</v>
      </c>
    </row>
    <row r="3790" spans="9:16" x14ac:dyDescent="0.2">
      <c r="I3790" s="158">
        <f t="shared" si="355"/>
        <v>9</v>
      </c>
      <c r="J3790" s="158" t="str">
        <f t="shared" si="358"/>
        <v>USD</v>
      </c>
      <c r="K3790" s="158" t="str">
        <f t="shared" si="359"/>
        <v>NZD</v>
      </c>
      <c r="L3790" s="158" t="str">
        <f t="shared" si="356"/>
        <v>USDNZD45763</v>
      </c>
      <c r="M3790" s="160">
        <f t="shared" si="360"/>
        <v>45763</v>
      </c>
      <c r="N3790" s="158">
        <v>0.8806693086745927</v>
      </c>
      <c r="O3790" s="158">
        <v>1.92</v>
      </c>
      <c r="P3790" s="161">
        <f t="shared" si="357"/>
        <v>1.6909000000000001</v>
      </c>
    </row>
    <row r="3791" spans="9:16" x14ac:dyDescent="0.2">
      <c r="I3791" s="158">
        <f t="shared" si="355"/>
        <v>9</v>
      </c>
      <c r="J3791" s="158" t="str">
        <f t="shared" si="358"/>
        <v>USD</v>
      </c>
      <c r="K3791" s="158" t="str">
        <f t="shared" si="359"/>
        <v>NZD</v>
      </c>
      <c r="L3791" s="158" t="str">
        <f t="shared" si="356"/>
        <v>USDNZD45764</v>
      </c>
      <c r="M3791" s="160">
        <f t="shared" si="360"/>
        <v>45764</v>
      </c>
      <c r="N3791" s="158">
        <v>0.88028169014084512</v>
      </c>
      <c r="O3791" s="158">
        <v>1.9117999999999999</v>
      </c>
      <c r="P3791" s="161">
        <f t="shared" si="357"/>
        <v>1.6829000000000001</v>
      </c>
    </row>
    <row r="3792" spans="9:16" x14ac:dyDescent="0.2">
      <c r="I3792" s="158">
        <f t="shared" si="355"/>
        <v>9</v>
      </c>
      <c r="J3792" s="158" t="str">
        <f t="shared" si="358"/>
        <v>USD</v>
      </c>
      <c r="K3792" s="158" t="str">
        <f t="shared" si="359"/>
        <v>NZD</v>
      </c>
      <c r="L3792" s="158" t="str">
        <f t="shared" si="356"/>
        <v>USDNZD45765</v>
      </c>
      <c r="M3792" s="160">
        <f t="shared" si="360"/>
        <v>45765</v>
      </c>
      <c r="N3792" s="158">
        <v>0.88028169014084512</v>
      </c>
      <c r="O3792" s="158">
        <v>1.9117999999999999</v>
      </c>
      <c r="P3792" s="161">
        <f t="shared" si="357"/>
        <v>1.6829000000000001</v>
      </c>
    </row>
    <row r="3793" spans="9:16" x14ac:dyDescent="0.2">
      <c r="I3793" s="158">
        <f t="shared" si="355"/>
        <v>9</v>
      </c>
      <c r="J3793" s="158" t="str">
        <f t="shared" si="358"/>
        <v>USD</v>
      </c>
      <c r="K3793" s="158" t="str">
        <f t="shared" si="359"/>
        <v>NZD</v>
      </c>
      <c r="L3793" s="158" t="str">
        <f t="shared" si="356"/>
        <v>USDNZD45766</v>
      </c>
      <c r="M3793" s="160">
        <f t="shared" si="360"/>
        <v>45766</v>
      </c>
      <c r="N3793" s="158">
        <v>0.88028169014084512</v>
      </c>
      <c r="O3793" s="158">
        <v>1.9117999999999999</v>
      </c>
      <c r="P3793" s="161">
        <f t="shared" si="357"/>
        <v>1.6829000000000001</v>
      </c>
    </row>
    <row r="3794" spans="9:16" x14ac:dyDescent="0.2">
      <c r="I3794" s="158">
        <f t="shared" si="355"/>
        <v>9</v>
      </c>
      <c r="J3794" s="158" t="str">
        <f t="shared" si="358"/>
        <v>USD</v>
      </c>
      <c r="K3794" s="158" t="str">
        <f t="shared" si="359"/>
        <v>NZD</v>
      </c>
      <c r="L3794" s="158" t="str">
        <f t="shared" si="356"/>
        <v>USDNZD45767</v>
      </c>
      <c r="M3794" s="160">
        <f t="shared" si="360"/>
        <v>45767</v>
      </c>
      <c r="N3794" s="158">
        <v>0.88028169014084512</v>
      </c>
      <c r="O3794" s="158">
        <v>1.9117999999999999</v>
      </c>
      <c r="P3794" s="161">
        <f t="shared" si="357"/>
        <v>1.6829000000000001</v>
      </c>
    </row>
    <row r="3795" spans="9:16" x14ac:dyDescent="0.2">
      <c r="I3795" s="158">
        <f t="shared" si="355"/>
        <v>9</v>
      </c>
      <c r="J3795" s="158" t="str">
        <f t="shared" si="358"/>
        <v>USD</v>
      </c>
      <c r="K3795" s="158" t="str">
        <f t="shared" si="359"/>
        <v>NZD</v>
      </c>
      <c r="L3795" s="158" t="str">
        <f t="shared" si="356"/>
        <v>USDNZD45768</v>
      </c>
      <c r="M3795" s="160">
        <f t="shared" si="360"/>
        <v>45768</v>
      </c>
      <c r="N3795" s="158">
        <v>0.88028169014084512</v>
      </c>
      <c r="O3795" s="158">
        <v>1.9117999999999999</v>
      </c>
      <c r="P3795" s="161">
        <f t="shared" si="357"/>
        <v>1.6829000000000001</v>
      </c>
    </row>
    <row r="3796" spans="9:16" x14ac:dyDescent="0.2">
      <c r="I3796" s="158">
        <f t="shared" si="355"/>
        <v>9</v>
      </c>
      <c r="J3796" s="158" t="str">
        <f t="shared" si="358"/>
        <v>USD</v>
      </c>
      <c r="K3796" s="158" t="str">
        <f t="shared" si="359"/>
        <v>NZD</v>
      </c>
      <c r="L3796" s="158" t="str">
        <f t="shared" si="356"/>
        <v>USDNZD45769</v>
      </c>
      <c r="M3796" s="160">
        <f t="shared" si="360"/>
        <v>45769</v>
      </c>
      <c r="N3796" s="158">
        <v>0.87138375740676199</v>
      </c>
      <c r="O3796" s="158">
        <v>1.9140999999999999</v>
      </c>
      <c r="P3796" s="161">
        <f t="shared" si="357"/>
        <v>1.6678999999999999</v>
      </c>
    </row>
    <row r="3797" spans="9:16" x14ac:dyDescent="0.2">
      <c r="I3797" s="158">
        <f t="shared" si="355"/>
        <v>9</v>
      </c>
      <c r="J3797" s="158" t="str">
        <f t="shared" si="358"/>
        <v>USD</v>
      </c>
      <c r="K3797" s="158" t="str">
        <f t="shared" si="359"/>
        <v>NZD</v>
      </c>
      <c r="L3797" s="158" t="str">
        <f t="shared" si="356"/>
        <v>USDNZD45770</v>
      </c>
      <c r="M3797" s="160">
        <f t="shared" si="360"/>
        <v>45770</v>
      </c>
      <c r="N3797" s="158">
        <v>0.8760402978537013</v>
      </c>
      <c r="O3797" s="158">
        <v>1.9063000000000001</v>
      </c>
      <c r="P3797" s="161">
        <f t="shared" si="357"/>
        <v>1.67</v>
      </c>
    </row>
    <row r="3798" spans="9:16" x14ac:dyDescent="0.2">
      <c r="I3798" s="158">
        <f t="shared" si="355"/>
        <v>9</v>
      </c>
      <c r="J3798" s="158" t="str">
        <f t="shared" si="358"/>
        <v>USD</v>
      </c>
      <c r="K3798" s="158" t="str">
        <f t="shared" si="359"/>
        <v>NZD</v>
      </c>
      <c r="L3798" s="158" t="str">
        <f t="shared" si="356"/>
        <v>USDNZD45771</v>
      </c>
      <c r="M3798" s="160">
        <f t="shared" si="360"/>
        <v>45771</v>
      </c>
      <c r="N3798" s="158">
        <v>0.8790436005625879</v>
      </c>
      <c r="O3798" s="158">
        <v>1.9026000000000001</v>
      </c>
      <c r="P3798" s="161">
        <f t="shared" si="357"/>
        <v>1.6725000000000001</v>
      </c>
    </row>
    <row r="3799" spans="9:16" x14ac:dyDescent="0.2">
      <c r="I3799" s="158">
        <f t="shared" si="355"/>
        <v>9</v>
      </c>
      <c r="J3799" s="158" t="str">
        <f t="shared" si="358"/>
        <v>USD</v>
      </c>
      <c r="K3799" s="158" t="str">
        <f t="shared" si="359"/>
        <v>NZD</v>
      </c>
      <c r="L3799" s="158" t="str">
        <f t="shared" si="356"/>
        <v>USDNZD45772</v>
      </c>
      <c r="M3799" s="160">
        <f t="shared" si="360"/>
        <v>45772</v>
      </c>
      <c r="N3799" s="158">
        <v>0.88051422030465798</v>
      </c>
      <c r="O3799" s="158">
        <v>1.9063000000000001</v>
      </c>
      <c r="P3799" s="161">
        <f t="shared" si="357"/>
        <v>1.6785000000000001</v>
      </c>
    </row>
    <row r="3800" spans="9:16" x14ac:dyDescent="0.2">
      <c r="I3800" s="158">
        <f t="shared" si="355"/>
        <v>9</v>
      </c>
      <c r="J3800" s="158" t="str">
        <f t="shared" si="358"/>
        <v>USD</v>
      </c>
      <c r="K3800" s="158" t="str">
        <f t="shared" si="359"/>
        <v>NZD</v>
      </c>
      <c r="L3800" s="158" t="str">
        <f t="shared" si="356"/>
        <v>USDNZD45773</v>
      </c>
      <c r="M3800" s="160">
        <f t="shared" si="360"/>
        <v>45773</v>
      </c>
      <c r="N3800" s="158">
        <v>0.88051422030465798</v>
      </c>
      <c r="O3800" s="158">
        <v>1.9063000000000001</v>
      </c>
      <c r="P3800" s="161">
        <f t="shared" si="357"/>
        <v>1.6785000000000001</v>
      </c>
    </row>
    <row r="3801" spans="9:16" x14ac:dyDescent="0.2">
      <c r="I3801" s="158">
        <f t="shared" si="355"/>
        <v>9</v>
      </c>
      <c r="J3801" s="158" t="str">
        <f t="shared" si="358"/>
        <v>USD</v>
      </c>
      <c r="K3801" s="158" t="str">
        <f t="shared" si="359"/>
        <v>NZD</v>
      </c>
      <c r="L3801" s="158" t="str">
        <f t="shared" si="356"/>
        <v>USDNZD45774</v>
      </c>
      <c r="M3801" s="160">
        <f t="shared" si="360"/>
        <v>45774</v>
      </c>
      <c r="N3801" s="158">
        <v>0.88051422030465798</v>
      </c>
      <c r="O3801" s="158">
        <v>1.9063000000000001</v>
      </c>
      <c r="P3801" s="161">
        <f t="shared" si="357"/>
        <v>1.6785000000000001</v>
      </c>
    </row>
    <row r="3802" spans="9:16" x14ac:dyDescent="0.2">
      <c r="I3802" s="158">
        <f t="shared" si="355"/>
        <v>9</v>
      </c>
      <c r="J3802" s="158" t="str">
        <f t="shared" si="358"/>
        <v>USD</v>
      </c>
      <c r="K3802" s="158" t="str">
        <f t="shared" si="359"/>
        <v>NZD</v>
      </c>
      <c r="L3802" s="158" t="str">
        <f t="shared" si="356"/>
        <v>USDNZD45775</v>
      </c>
      <c r="M3802" s="160">
        <f t="shared" si="360"/>
        <v>45775</v>
      </c>
      <c r="N3802" s="158">
        <v>0.88043669660151447</v>
      </c>
      <c r="O3802" s="158">
        <v>1.9094</v>
      </c>
      <c r="P3802" s="161">
        <f t="shared" si="357"/>
        <v>1.6811</v>
      </c>
    </row>
    <row r="3803" spans="9:16" x14ac:dyDescent="0.2">
      <c r="I3803" s="158">
        <f t="shared" si="355"/>
        <v>9</v>
      </c>
      <c r="J3803" s="158" t="str">
        <f t="shared" si="358"/>
        <v>USD</v>
      </c>
      <c r="K3803" s="158" t="str">
        <f t="shared" si="359"/>
        <v>NZD</v>
      </c>
      <c r="L3803" s="158" t="str">
        <f t="shared" si="356"/>
        <v>USDNZD45776</v>
      </c>
      <c r="M3803" s="160">
        <f t="shared" si="360"/>
        <v>45776</v>
      </c>
      <c r="N3803" s="158">
        <v>0.8792754770069463</v>
      </c>
      <c r="O3803" s="158">
        <v>1.9106000000000001</v>
      </c>
      <c r="P3803" s="161">
        <f t="shared" si="357"/>
        <v>1.6798999999999999</v>
      </c>
    </row>
    <row r="3804" spans="9:16" x14ac:dyDescent="0.2">
      <c r="I3804" s="158">
        <f t="shared" si="355"/>
        <v>9</v>
      </c>
      <c r="J3804" s="158" t="str">
        <f t="shared" si="358"/>
        <v>USD</v>
      </c>
      <c r="K3804" s="158" t="str">
        <f t="shared" si="359"/>
        <v>NZD</v>
      </c>
      <c r="L3804" s="158" t="str">
        <f t="shared" si="356"/>
        <v>USDNZD45777</v>
      </c>
      <c r="M3804" s="160">
        <f t="shared" si="360"/>
        <v>45777</v>
      </c>
      <c r="N3804" s="158">
        <v>0.8792754770069463</v>
      </c>
      <c r="O3804" s="158">
        <v>1.9218999999999999</v>
      </c>
      <c r="P3804" s="161">
        <f t="shared" si="357"/>
        <v>1.6899</v>
      </c>
    </row>
    <row r="3805" spans="9:16" x14ac:dyDescent="0.2">
      <c r="I3805" s="158">
        <f t="shared" si="355"/>
        <v>9</v>
      </c>
      <c r="J3805" s="158" t="str">
        <f t="shared" si="358"/>
        <v>USD</v>
      </c>
      <c r="K3805" s="158" t="str">
        <f t="shared" si="359"/>
        <v>NZD</v>
      </c>
      <c r="L3805" s="158" t="str">
        <f t="shared" si="356"/>
        <v>USDNZD45778</v>
      </c>
      <c r="M3805" s="160">
        <f t="shared" si="360"/>
        <v>45778</v>
      </c>
      <c r="N3805" s="158">
        <v>0.8792754770069463</v>
      </c>
      <c r="O3805" s="158">
        <v>1.9218999999999999</v>
      </c>
      <c r="P3805" s="161">
        <f t="shared" si="357"/>
        <v>1.6899</v>
      </c>
    </row>
    <row r="3806" spans="9:16" x14ac:dyDescent="0.2">
      <c r="I3806" s="158">
        <f t="shared" si="355"/>
        <v>9</v>
      </c>
      <c r="J3806" s="158" t="str">
        <f t="shared" si="358"/>
        <v>USD</v>
      </c>
      <c r="K3806" s="158" t="str">
        <f t="shared" si="359"/>
        <v>NZD</v>
      </c>
      <c r="L3806" s="158" t="str">
        <f t="shared" si="356"/>
        <v>USDNZD45779</v>
      </c>
      <c r="M3806" s="160">
        <f t="shared" si="360"/>
        <v>45779</v>
      </c>
      <c r="N3806" s="158">
        <v>0.88160098739310577</v>
      </c>
      <c r="O3806" s="158">
        <v>1.9077999999999999</v>
      </c>
      <c r="P3806" s="161">
        <f t="shared" si="357"/>
        <v>1.6819</v>
      </c>
    </row>
    <row r="3807" spans="9:16" x14ac:dyDescent="0.2">
      <c r="I3807" s="158">
        <f t="shared" si="355"/>
        <v>9</v>
      </c>
      <c r="J3807" s="158" t="str">
        <f t="shared" si="358"/>
        <v>USD</v>
      </c>
      <c r="K3807" s="158" t="str">
        <f t="shared" si="359"/>
        <v>NZD</v>
      </c>
      <c r="L3807" s="158" t="str">
        <f t="shared" si="356"/>
        <v>USDNZD45780</v>
      </c>
      <c r="M3807" s="160">
        <f t="shared" si="360"/>
        <v>45780</v>
      </c>
      <c r="N3807" s="158">
        <v>0.88160098739310577</v>
      </c>
      <c r="O3807" s="158">
        <v>1.9077999999999999</v>
      </c>
      <c r="P3807" s="161">
        <f t="shared" si="357"/>
        <v>1.6819</v>
      </c>
    </row>
    <row r="3808" spans="9:16" x14ac:dyDescent="0.2">
      <c r="I3808" s="158">
        <f t="shared" si="355"/>
        <v>9</v>
      </c>
      <c r="J3808" s="158" t="str">
        <f t="shared" si="358"/>
        <v>USD</v>
      </c>
      <c r="K3808" s="158" t="str">
        <f t="shared" si="359"/>
        <v>NZD</v>
      </c>
      <c r="L3808" s="158" t="str">
        <f t="shared" si="356"/>
        <v>USDNZD45781</v>
      </c>
      <c r="M3808" s="160">
        <f t="shared" si="360"/>
        <v>45781</v>
      </c>
      <c r="N3808" s="158">
        <v>0.88160098739310577</v>
      </c>
      <c r="O3808" s="158">
        <v>1.9077999999999999</v>
      </c>
      <c r="P3808" s="161">
        <f t="shared" si="357"/>
        <v>1.6819</v>
      </c>
    </row>
    <row r="3809" spans="9:16" x14ac:dyDescent="0.2">
      <c r="I3809" s="158">
        <f t="shared" si="355"/>
        <v>9</v>
      </c>
      <c r="J3809" s="158" t="str">
        <f t="shared" si="358"/>
        <v>USD</v>
      </c>
      <c r="K3809" s="158" t="str">
        <f t="shared" si="359"/>
        <v>NZD</v>
      </c>
      <c r="L3809" s="158" t="str">
        <f t="shared" si="356"/>
        <v>USDNZD45782</v>
      </c>
      <c r="M3809" s="160">
        <f t="shared" si="360"/>
        <v>45782</v>
      </c>
      <c r="N3809" s="158">
        <v>0.88160098739310577</v>
      </c>
      <c r="O3809" s="158">
        <v>1.8948</v>
      </c>
      <c r="P3809" s="161">
        <f t="shared" si="357"/>
        <v>1.6705000000000001</v>
      </c>
    </row>
    <row r="3810" spans="9:16" x14ac:dyDescent="0.2">
      <c r="I3810" s="158">
        <f t="shared" si="355"/>
        <v>9</v>
      </c>
      <c r="J3810" s="158" t="str">
        <f t="shared" si="358"/>
        <v>USD</v>
      </c>
      <c r="K3810" s="158" t="str">
        <f t="shared" si="359"/>
        <v>NZD</v>
      </c>
      <c r="L3810" s="158" t="str">
        <f t="shared" si="356"/>
        <v>USDNZD45783</v>
      </c>
      <c r="M3810" s="160">
        <f t="shared" si="360"/>
        <v>45783</v>
      </c>
      <c r="N3810" s="158">
        <v>0.88300220750551872</v>
      </c>
      <c r="O3810" s="158">
        <v>1.8925000000000001</v>
      </c>
      <c r="P3810" s="161">
        <f t="shared" si="357"/>
        <v>1.6711</v>
      </c>
    </row>
    <row r="3811" spans="9:16" x14ac:dyDescent="0.2">
      <c r="I3811" s="158">
        <f t="shared" si="355"/>
        <v>9</v>
      </c>
      <c r="J3811" s="158" t="str">
        <f t="shared" si="358"/>
        <v>USD</v>
      </c>
      <c r="K3811" s="158" t="str">
        <f t="shared" si="359"/>
        <v>NZD</v>
      </c>
      <c r="L3811" s="158" t="str">
        <f t="shared" si="356"/>
        <v>USDNZD45784</v>
      </c>
      <c r="M3811" s="160">
        <f t="shared" si="360"/>
        <v>45784</v>
      </c>
      <c r="N3811" s="158">
        <v>0.88028169014084512</v>
      </c>
      <c r="O3811" s="158">
        <v>1.8978999999999999</v>
      </c>
      <c r="P3811" s="161">
        <f t="shared" si="357"/>
        <v>1.6707000000000001</v>
      </c>
    </row>
    <row r="3812" spans="9:16" x14ac:dyDescent="0.2">
      <c r="I3812" s="158">
        <f t="shared" si="355"/>
        <v>9</v>
      </c>
      <c r="J3812" s="158" t="str">
        <f t="shared" si="358"/>
        <v>USD</v>
      </c>
      <c r="K3812" s="158" t="str">
        <f t="shared" si="359"/>
        <v>NZD</v>
      </c>
      <c r="L3812" s="158" t="str">
        <f t="shared" si="356"/>
        <v>USDNZD45785</v>
      </c>
      <c r="M3812" s="160">
        <f t="shared" si="360"/>
        <v>45785</v>
      </c>
      <c r="N3812" s="158">
        <v>0.88519075860848018</v>
      </c>
      <c r="O3812" s="158">
        <v>1.9065000000000001</v>
      </c>
      <c r="P3812" s="161">
        <f t="shared" si="357"/>
        <v>1.6876</v>
      </c>
    </row>
    <row r="3813" spans="9:16" x14ac:dyDescent="0.2">
      <c r="I3813" s="158">
        <f t="shared" si="355"/>
        <v>9</v>
      </c>
      <c r="J3813" s="158" t="str">
        <f t="shared" si="358"/>
        <v>USD</v>
      </c>
      <c r="K3813" s="158" t="str">
        <f t="shared" si="359"/>
        <v>NZD</v>
      </c>
      <c r="L3813" s="158" t="str">
        <f t="shared" si="356"/>
        <v>USDNZD45786</v>
      </c>
      <c r="M3813" s="160">
        <f t="shared" si="360"/>
        <v>45786</v>
      </c>
      <c r="N3813" s="158">
        <v>0.88873089228581592</v>
      </c>
      <c r="O3813" s="158">
        <v>1.9095</v>
      </c>
      <c r="P3813" s="161">
        <f t="shared" si="357"/>
        <v>1.6970000000000001</v>
      </c>
    </row>
    <row r="3814" spans="9:16" x14ac:dyDescent="0.2">
      <c r="I3814" s="158">
        <f t="shared" si="355"/>
        <v>9</v>
      </c>
      <c r="J3814" s="158" t="str">
        <f t="shared" si="358"/>
        <v>USD</v>
      </c>
      <c r="K3814" s="158" t="str">
        <f t="shared" si="359"/>
        <v>NZD</v>
      </c>
      <c r="L3814" s="158" t="str">
        <f t="shared" si="356"/>
        <v>USDNZD45787</v>
      </c>
      <c r="M3814" s="160">
        <f t="shared" si="360"/>
        <v>45787</v>
      </c>
      <c r="N3814" s="158">
        <v>0.88873089228581592</v>
      </c>
      <c r="O3814" s="158">
        <v>1.9095</v>
      </c>
      <c r="P3814" s="161">
        <f t="shared" si="357"/>
        <v>1.6970000000000001</v>
      </c>
    </row>
    <row r="3815" spans="9:16" x14ac:dyDescent="0.2">
      <c r="I3815" s="158">
        <f t="shared" si="355"/>
        <v>9</v>
      </c>
      <c r="J3815" s="158" t="str">
        <f t="shared" si="358"/>
        <v>USD</v>
      </c>
      <c r="K3815" s="158" t="str">
        <f t="shared" si="359"/>
        <v>NZD</v>
      </c>
      <c r="L3815" s="158" t="str">
        <f t="shared" si="356"/>
        <v>USDNZD45788</v>
      </c>
      <c r="M3815" s="160">
        <f t="shared" si="360"/>
        <v>45788</v>
      </c>
      <c r="N3815" s="158">
        <v>0.88873089228581592</v>
      </c>
      <c r="O3815" s="158">
        <v>1.9095</v>
      </c>
      <c r="P3815" s="161">
        <f t="shared" si="357"/>
        <v>1.6970000000000001</v>
      </c>
    </row>
    <row r="3816" spans="9:16" x14ac:dyDescent="0.2">
      <c r="I3816" s="158">
        <f t="shared" si="355"/>
        <v>9</v>
      </c>
      <c r="J3816" s="158" t="str">
        <f t="shared" si="358"/>
        <v>USD</v>
      </c>
      <c r="K3816" s="158" t="str">
        <f t="shared" si="359"/>
        <v>NZD</v>
      </c>
      <c r="L3816" s="158" t="str">
        <f t="shared" si="356"/>
        <v>USDNZD45789</v>
      </c>
      <c r="M3816" s="160">
        <f t="shared" si="360"/>
        <v>45789</v>
      </c>
      <c r="N3816" s="158">
        <v>0.90041419052764271</v>
      </c>
      <c r="O3816" s="158">
        <v>1.8902000000000001</v>
      </c>
      <c r="P3816" s="161">
        <f t="shared" si="357"/>
        <v>1.702</v>
      </c>
    </row>
    <row r="3817" spans="9:16" x14ac:dyDescent="0.2">
      <c r="I3817" s="158">
        <f t="shared" si="355"/>
        <v>9</v>
      </c>
      <c r="J3817" s="158" t="str">
        <f t="shared" si="358"/>
        <v>USD</v>
      </c>
      <c r="K3817" s="158" t="str">
        <f t="shared" si="359"/>
        <v>NZD</v>
      </c>
      <c r="L3817" s="158" t="str">
        <f t="shared" si="356"/>
        <v>USDNZD45790</v>
      </c>
      <c r="M3817" s="160">
        <f t="shared" si="360"/>
        <v>45790</v>
      </c>
      <c r="N3817" s="158">
        <v>0.89992800575953924</v>
      </c>
      <c r="O3817" s="158">
        <v>1.8857999999999999</v>
      </c>
      <c r="P3817" s="161">
        <f t="shared" si="357"/>
        <v>1.6971000000000001</v>
      </c>
    </row>
    <row r="3818" spans="9:16" x14ac:dyDescent="0.2">
      <c r="I3818" s="158">
        <f t="shared" ref="I3818:I3881" si="361">IF(M3817=$G$2,I3817+1,I3817)</f>
        <v>9</v>
      </c>
      <c r="J3818" s="158" t="str">
        <f t="shared" si="358"/>
        <v>USD</v>
      </c>
      <c r="K3818" s="158" t="str">
        <f t="shared" si="359"/>
        <v>NZD</v>
      </c>
      <c r="L3818" s="158" t="str">
        <f t="shared" si="356"/>
        <v>USDNZD45791</v>
      </c>
      <c r="M3818" s="160">
        <f t="shared" si="360"/>
        <v>45791</v>
      </c>
      <c r="N3818" s="158">
        <v>0.89174246477617269</v>
      </c>
      <c r="O3818" s="158">
        <v>1.8869</v>
      </c>
      <c r="P3818" s="161">
        <f t="shared" si="357"/>
        <v>1.6826000000000001</v>
      </c>
    </row>
    <row r="3819" spans="9:16" x14ac:dyDescent="0.2">
      <c r="I3819" s="158">
        <f t="shared" si="361"/>
        <v>9</v>
      </c>
      <c r="J3819" s="158" t="str">
        <f t="shared" si="358"/>
        <v>USD</v>
      </c>
      <c r="K3819" s="158" t="str">
        <f t="shared" si="359"/>
        <v>NZD</v>
      </c>
      <c r="L3819" s="158" t="str">
        <f t="shared" si="356"/>
        <v>USDNZD45792</v>
      </c>
      <c r="M3819" s="160">
        <f t="shared" si="360"/>
        <v>45792</v>
      </c>
      <c r="N3819" s="158">
        <v>0.89405453732677687</v>
      </c>
      <c r="O3819" s="158">
        <v>1.9036999999999999</v>
      </c>
      <c r="P3819" s="161">
        <f t="shared" si="357"/>
        <v>1.702</v>
      </c>
    </row>
    <row r="3820" spans="9:16" x14ac:dyDescent="0.2">
      <c r="I3820" s="158">
        <f t="shared" si="361"/>
        <v>9</v>
      </c>
      <c r="J3820" s="158" t="str">
        <f t="shared" si="358"/>
        <v>USD</v>
      </c>
      <c r="K3820" s="158" t="str">
        <f t="shared" si="359"/>
        <v>NZD</v>
      </c>
      <c r="L3820" s="158" t="str">
        <f t="shared" si="356"/>
        <v>USDNZD45793</v>
      </c>
      <c r="M3820" s="160">
        <f t="shared" si="360"/>
        <v>45793</v>
      </c>
      <c r="N3820" s="158">
        <v>0.89333571556190816</v>
      </c>
      <c r="O3820" s="158">
        <v>1.8987000000000001</v>
      </c>
      <c r="P3820" s="161">
        <f t="shared" si="357"/>
        <v>1.6961999999999999</v>
      </c>
    </row>
    <row r="3821" spans="9:16" x14ac:dyDescent="0.2">
      <c r="I3821" s="158">
        <f t="shared" si="361"/>
        <v>9</v>
      </c>
      <c r="J3821" s="158" t="str">
        <f t="shared" si="358"/>
        <v>USD</v>
      </c>
      <c r="K3821" s="158" t="str">
        <f t="shared" si="359"/>
        <v>NZD</v>
      </c>
      <c r="L3821" s="158" t="str">
        <f t="shared" si="356"/>
        <v>USDNZD45794</v>
      </c>
      <c r="M3821" s="160">
        <f t="shared" si="360"/>
        <v>45794</v>
      </c>
      <c r="N3821" s="158">
        <v>0.89333571556190816</v>
      </c>
      <c r="O3821" s="158">
        <v>1.8987000000000001</v>
      </c>
      <c r="P3821" s="161">
        <f t="shared" si="357"/>
        <v>1.6961999999999999</v>
      </c>
    </row>
    <row r="3822" spans="9:16" x14ac:dyDescent="0.2">
      <c r="I3822" s="158">
        <f t="shared" si="361"/>
        <v>9</v>
      </c>
      <c r="J3822" s="158" t="str">
        <f t="shared" si="358"/>
        <v>USD</v>
      </c>
      <c r="K3822" s="158" t="str">
        <f t="shared" si="359"/>
        <v>NZD</v>
      </c>
      <c r="L3822" s="158" t="str">
        <f t="shared" si="356"/>
        <v>USDNZD45795</v>
      </c>
      <c r="M3822" s="160">
        <f t="shared" si="360"/>
        <v>45795</v>
      </c>
      <c r="N3822" s="158">
        <v>0.89333571556190816</v>
      </c>
      <c r="O3822" s="158">
        <v>1.8987000000000001</v>
      </c>
      <c r="P3822" s="161">
        <f t="shared" si="357"/>
        <v>1.6961999999999999</v>
      </c>
    </row>
    <row r="3823" spans="9:16" x14ac:dyDescent="0.2">
      <c r="I3823" s="158">
        <f t="shared" si="361"/>
        <v>9</v>
      </c>
      <c r="J3823" s="158" t="str">
        <f t="shared" si="358"/>
        <v>USD</v>
      </c>
      <c r="K3823" s="158" t="str">
        <f t="shared" si="359"/>
        <v>NZD</v>
      </c>
      <c r="L3823" s="158" t="str">
        <f t="shared" si="356"/>
        <v>USDNZD45796</v>
      </c>
      <c r="M3823" s="160">
        <f t="shared" si="360"/>
        <v>45796</v>
      </c>
      <c r="N3823" s="158">
        <v>0.88794175102113293</v>
      </c>
      <c r="O3823" s="158">
        <v>1.9048</v>
      </c>
      <c r="P3823" s="161">
        <f t="shared" si="357"/>
        <v>1.6914</v>
      </c>
    </row>
    <row r="3824" spans="9:16" x14ac:dyDescent="0.2">
      <c r="I3824" s="158">
        <f t="shared" si="361"/>
        <v>9</v>
      </c>
      <c r="J3824" s="158" t="str">
        <f t="shared" si="358"/>
        <v>USD</v>
      </c>
      <c r="K3824" s="158" t="str">
        <f t="shared" si="359"/>
        <v>NZD</v>
      </c>
      <c r="L3824" s="158" t="str">
        <f t="shared" si="356"/>
        <v>USDNZD45797</v>
      </c>
      <c r="M3824" s="160">
        <f t="shared" si="360"/>
        <v>45797</v>
      </c>
      <c r="N3824" s="158">
        <v>0.88960056934436427</v>
      </c>
      <c r="O3824" s="158">
        <v>1.9035</v>
      </c>
      <c r="P3824" s="161">
        <f t="shared" si="357"/>
        <v>1.6934</v>
      </c>
    </row>
    <row r="3825" spans="9:16" x14ac:dyDescent="0.2">
      <c r="I3825" s="158">
        <f t="shared" si="361"/>
        <v>9</v>
      </c>
      <c r="J3825" s="158" t="str">
        <f t="shared" si="358"/>
        <v>USD</v>
      </c>
      <c r="K3825" s="158" t="str">
        <f t="shared" si="359"/>
        <v>NZD</v>
      </c>
      <c r="L3825" s="158" t="str">
        <f t="shared" si="356"/>
        <v>USDNZD45798</v>
      </c>
      <c r="M3825" s="160">
        <f t="shared" si="360"/>
        <v>45798</v>
      </c>
      <c r="N3825" s="158">
        <v>0.88331419485911133</v>
      </c>
      <c r="O3825" s="158">
        <v>1.9067000000000001</v>
      </c>
      <c r="P3825" s="161">
        <f t="shared" si="357"/>
        <v>1.6841999999999999</v>
      </c>
    </row>
    <row r="3826" spans="9:16" x14ac:dyDescent="0.2">
      <c r="I3826" s="158">
        <f t="shared" si="361"/>
        <v>9</v>
      </c>
      <c r="J3826" s="158" t="str">
        <f t="shared" si="358"/>
        <v>USD</v>
      </c>
      <c r="K3826" s="158" t="str">
        <f t="shared" si="359"/>
        <v>NZD</v>
      </c>
      <c r="L3826" s="158" t="str">
        <f t="shared" si="356"/>
        <v>USDNZD45799</v>
      </c>
      <c r="M3826" s="160">
        <f t="shared" si="360"/>
        <v>45799</v>
      </c>
      <c r="N3826" s="158">
        <v>0.88425148112123086</v>
      </c>
      <c r="O3826" s="158">
        <v>1.9147000000000001</v>
      </c>
      <c r="P3826" s="161">
        <f t="shared" si="357"/>
        <v>1.6931</v>
      </c>
    </row>
    <row r="3827" spans="9:16" x14ac:dyDescent="0.2">
      <c r="I3827" s="158">
        <f t="shared" si="361"/>
        <v>9</v>
      </c>
      <c r="J3827" s="158" t="str">
        <f t="shared" si="358"/>
        <v>USD</v>
      </c>
      <c r="K3827" s="158" t="str">
        <f t="shared" si="359"/>
        <v>NZD</v>
      </c>
      <c r="L3827" s="158" t="str">
        <f t="shared" si="356"/>
        <v>USDNZD45800</v>
      </c>
      <c r="M3827" s="160">
        <f t="shared" si="360"/>
        <v>45800</v>
      </c>
      <c r="N3827" s="158">
        <v>0.88487744447394023</v>
      </c>
      <c r="O3827" s="158">
        <v>1.9012</v>
      </c>
      <c r="P3827" s="161">
        <f t="shared" si="357"/>
        <v>1.6822999999999999</v>
      </c>
    </row>
    <row r="3828" spans="9:16" x14ac:dyDescent="0.2">
      <c r="I3828" s="158">
        <f t="shared" si="361"/>
        <v>9</v>
      </c>
      <c r="J3828" s="158" t="str">
        <f t="shared" si="358"/>
        <v>USD</v>
      </c>
      <c r="K3828" s="158" t="str">
        <f t="shared" si="359"/>
        <v>NZD</v>
      </c>
      <c r="L3828" s="158" t="str">
        <f t="shared" si="356"/>
        <v>USDNZD45801</v>
      </c>
      <c r="M3828" s="160">
        <f t="shared" si="360"/>
        <v>45801</v>
      </c>
      <c r="N3828" s="158">
        <v>0.88487744447394023</v>
      </c>
      <c r="O3828" s="158">
        <v>1.9012</v>
      </c>
      <c r="P3828" s="161">
        <f t="shared" si="357"/>
        <v>1.6822999999999999</v>
      </c>
    </row>
    <row r="3829" spans="9:16" x14ac:dyDescent="0.2">
      <c r="I3829" s="158">
        <f t="shared" si="361"/>
        <v>9</v>
      </c>
      <c r="J3829" s="158" t="str">
        <f t="shared" si="358"/>
        <v>USD</v>
      </c>
      <c r="K3829" s="158" t="str">
        <f t="shared" si="359"/>
        <v>NZD</v>
      </c>
      <c r="L3829" s="158" t="str">
        <f t="shared" si="356"/>
        <v>USDNZD45802</v>
      </c>
      <c r="M3829" s="160">
        <f t="shared" si="360"/>
        <v>45802</v>
      </c>
      <c r="N3829" s="158">
        <v>0.88487744447394023</v>
      </c>
      <c r="O3829" s="158">
        <v>1.9012</v>
      </c>
      <c r="P3829" s="161">
        <f t="shared" si="357"/>
        <v>1.6822999999999999</v>
      </c>
    </row>
    <row r="3830" spans="9:16" x14ac:dyDescent="0.2">
      <c r="I3830" s="158">
        <f t="shared" si="361"/>
        <v>9</v>
      </c>
      <c r="J3830" s="158" t="str">
        <f t="shared" si="358"/>
        <v>USD</v>
      </c>
      <c r="K3830" s="158" t="str">
        <f t="shared" si="359"/>
        <v>NZD</v>
      </c>
      <c r="L3830" s="158" t="str">
        <f t="shared" si="356"/>
        <v>USDNZD45803</v>
      </c>
      <c r="M3830" s="160">
        <f t="shared" si="360"/>
        <v>45803</v>
      </c>
      <c r="N3830" s="158">
        <v>0.87865741147526588</v>
      </c>
      <c r="O3830" s="158">
        <v>1.8926000000000001</v>
      </c>
      <c r="P3830" s="161">
        <f t="shared" si="357"/>
        <v>1.6629</v>
      </c>
    </row>
    <row r="3831" spans="9:16" x14ac:dyDescent="0.2">
      <c r="I3831" s="158">
        <f t="shared" si="361"/>
        <v>9</v>
      </c>
      <c r="J3831" s="158" t="str">
        <f t="shared" si="358"/>
        <v>USD</v>
      </c>
      <c r="K3831" s="158" t="str">
        <f t="shared" si="359"/>
        <v>NZD</v>
      </c>
      <c r="L3831" s="158" t="str">
        <f t="shared" si="356"/>
        <v>USDNZD45804</v>
      </c>
      <c r="M3831" s="160">
        <f t="shared" si="360"/>
        <v>45804</v>
      </c>
      <c r="N3831" s="158">
        <v>0.88059175766114839</v>
      </c>
      <c r="O3831" s="158">
        <v>1.9077999999999999</v>
      </c>
      <c r="P3831" s="161">
        <f t="shared" si="357"/>
        <v>1.68</v>
      </c>
    </row>
    <row r="3832" spans="9:16" x14ac:dyDescent="0.2">
      <c r="I3832" s="158">
        <f t="shared" si="361"/>
        <v>9</v>
      </c>
      <c r="J3832" s="158" t="str">
        <f t="shared" si="358"/>
        <v>USD</v>
      </c>
      <c r="K3832" s="158" t="str">
        <f t="shared" si="359"/>
        <v>NZD</v>
      </c>
      <c r="L3832" s="158" t="str">
        <f t="shared" si="356"/>
        <v>USDNZD45805</v>
      </c>
      <c r="M3832" s="160">
        <f t="shared" si="360"/>
        <v>45805</v>
      </c>
      <c r="N3832" s="158">
        <v>0.8836264027569144</v>
      </c>
      <c r="O3832" s="158">
        <v>1.8974</v>
      </c>
      <c r="P3832" s="161">
        <f t="shared" si="357"/>
        <v>1.6766000000000001</v>
      </c>
    </row>
    <row r="3833" spans="9:16" x14ac:dyDescent="0.2">
      <c r="I3833" s="158">
        <f t="shared" si="361"/>
        <v>9</v>
      </c>
      <c r="J3833" s="158" t="str">
        <f t="shared" si="358"/>
        <v>USD</v>
      </c>
      <c r="K3833" s="158" t="str">
        <f t="shared" si="359"/>
        <v>NZD</v>
      </c>
      <c r="L3833" s="158" t="str">
        <f t="shared" si="356"/>
        <v>USDNZD45806</v>
      </c>
      <c r="M3833" s="160">
        <f t="shared" si="360"/>
        <v>45806</v>
      </c>
      <c r="N3833" s="158">
        <v>0.88644623703572367</v>
      </c>
      <c r="O3833" s="158">
        <v>1.8900999999999999</v>
      </c>
      <c r="P3833" s="161">
        <f t="shared" si="357"/>
        <v>1.6755</v>
      </c>
    </row>
    <row r="3834" spans="9:16" x14ac:dyDescent="0.2">
      <c r="I3834" s="158">
        <f t="shared" si="361"/>
        <v>9</v>
      </c>
      <c r="J3834" s="158" t="str">
        <f t="shared" si="358"/>
        <v>USD</v>
      </c>
      <c r="K3834" s="158" t="str">
        <f t="shared" si="359"/>
        <v>NZD</v>
      </c>
      <c r="L3834" s="158" t="str">
        <f t="shared" si="356"/>
        <v>USDNZD45807</v>
      </c>
      <c r="M3834" s="160">
        <f t="shared" si="360"/>
        <v>45807</v>
      </c>
      <c r="N3834" s="158">
        <v>0.8819119851838787</v>
      </c>
      <c r="O3834" s="158">
        <v>1.9016999999999999</v>
      </c>
      <c r="P3834" s="161">
        <f t="shared" si="357"/>
        <v>1.6771</v>
      </c>
    </row>
    <row r="3835" spans="9:16" x14ac:dyDescent="0.2">
      <c r="I3835" s="158">
        <f t="shared" si="361"/>
        <v>9</v>
      </c>
      <c r="J3835" s="158" t="str">
        <f t="shared" si="358"/>
        <v>USD</v>
      </c>
      <c r="K3835" s="158" t="str">
        <f t="shared" si="359"/>
        <v>NZD</v>
      </c>
      <c r="L3835" s="158" t="str">
        <f t="shared" si="356"/>
        <v>USDNZD45808</v>
      </c>
      <c r="M3835" s="160">
        <f t="shared" si="360"/>
        <v>45808</v>
      </c>
      <c r="N3835" s="158">
        <v>0.8819119851838787</v>
      </c>
      <c r="O3835" s="158">
        <v>1.9016999999999999</v>
      </c>
      <c r="P3835" s="161">
        <f t="shared" si="357"/>
        <v>1.6771</v>
      </c>
    </row>
    <row r="3836" spans="9:16" x14ac:dyDescent="0.2">
      <c r="I3836" s="158">
        <f t="shared" si="361"/>
        <v>10</v>
      </c>
      <c r="J3836" s="158" t="str">
        <f t="shared" si="358"/>
        <v>EUR</v>
      </c>
      <c r="K3836" s="158" t="str">
        <f t="shared" si="359"/>
        <v>EUR</v>
      </c>
      <c r="L3836" s="158" t="str">
        <f t="shared" si="356"/>
        <v>EUREUR45383</v>
      </c>
      <c r="M3836" s="160">
        <f t="shared" si="360"/>
        <v>45383</v>
      </c>
      <c r="N3836" s="158">
        <v>1</v>
      </c>
      <c r="O3836" s="158">
        <v>1</v>
      </c>
      <c r="P3836" s="161">
        <f t="shared" si="357"/>
        <v>1</v>
      </c>
    </row>
    <row r="3837" spans="9:16" x14ac:dyDescent="0.2">
      <c r="I3837" s="158">
        <f t="shared" si="361"/>
        <v>10</v>
      </c>
      <c r="J3837" s="158" t="str">
        <f t="shared" si="358"/>
        <v>EUR</v>
      </c>
      <c r="K3837" s="158" t="str">
        <f t="shared" si="359"/>
        <v>EUR</v>
      </c>
      <c r="L3837" s="158" t="str">
        <f t="shared" si="356"/>
        <v>EUREUR45384</v>
      </c>
      <c r="M3837" s="160">
        <f t="shared" si="360"/>
        <v>45384</v>
      </c>
      <c r="N3837" s="158">
        <v>1</v>
      </c>
      <c r="O3837" s="158">
        <v>1</v>
      </c>
      <c r="P3837" s="161">
        <f t="shared" si="357"/>
        <v>1</v>
      </c>
    </row>
    <row r="3838" spans="9:16" x14ac:dyDescent="0.2">
      <c r="I3838" s="158">
        <f t="shared" si="361"/>
        <v>10</v>
      </c>
      <c r="J3838" s="158" t="str">
        <f t="shared" si="358"/>
        <v>EUR</v>
      </c>
      <c r="K3838" s="158" t="str">
        <f t="shared" si="359"/>
        <v>EUR</v>
      </c>
      <c r="L3838" s="158" t="str">
        <f t="shared" si="356"/>
        <v>EUREUR45385</v>
      </c>
      <c r="M3838" s="160">
        <f t="shared" si="360"/>
        <v>45385</v>
      </c>
      <c r="N3838" s="158">
        <v>1</v>
      </c>
      <c r="O3838" s="158">
        <v>1</v>
      </c>
      <c r="P3838" s="161">
        <f t="shared" si="357"/>
        <v>1</v>
      </c>
    </row>
    <row r="3839" spans="9:16" x14ac:dyDescent="0.2">
      <c r="I3839" s="158">
        <f t="shared" si="361"/>
        <v>10</v>
      </c>
      <c r="J3839" s="158" t="str">
        <f t="shared" si="358"/>
        <v>EUR</v>
      </c>
      <c r="K3839" s="158" t="str">
        <f t="shared" si="359"/>
        <v>EUR</v>
      </c>
      <c r="L3839" s="158" t="str">
        <f t="shared" si="356"/>
        <v>EUREUR45386</v>
      </c>
      <c r="M3839" s="160">
        <f t="shared" si="360"/>
        <v>45386</v>
      </c>
      <c r="N3839" s="158">
        <v>1</v>
      </c>
      <c r="O3839" s="158">
        <v>1</v>
      </c>
      <c r="P3839" s="161">
        <f t="shared" si="357"/>
        <v>1</v>
      </c>
    </row>
    <row r="3840" spans="9:16" x14ac:dyDescent="0.2">
      <c r="I3840" s="158">
        <f t="shared" si="361"/>
        <v>10</v>
      </c>
      <c r="J3840" s="158" t="str">
        <f t="shared" si="358"/>
        <v>EUR</v>
      </c>
      <c r="K3840" s="158" t="str">
        <f t="shared" si="359"/>
        <v>EUR</v>
      </c>
      <c r="L3840" s="158" t="str">
        <f t="shared" si="356"/>
        <v>EUREUR45387</v>
      </c>
      <c r="M3840" s="160">
        <f t="shared" si="360"/>
        <v>45387</v>
      </c>
      <c r="N3840" s="158">
        <v>1</v>
      </c>
      <c r="O3840" s="158">
        <v>1</v>
      </c>
      <c r="P3840" s="161">
        <f t="shared" si="357"/>
        <v>1</v>
      </c>
    </row>
    <row r="3841" spans="9:16" x14ac:dyDescent="0.2">
      <c r="I3841" s="158">
        <f t="shared" si="361"/>
        <v>10</v>
      </c>
      <c r="J3841" s="158" t="str">
        <f t="shared" si="358"/>
        <v>EUR</v>
      </c>
      <c r="K3841" s="158" t="str">
        <f t="shared" si="359"/>
        <v>EUR</v>
      </c>
      <c r="L3841" s="158" t="str">
        <f t="shared" si="356"/>
        <v>EUREUR45388</v>
      </c>
      <c r="M3841" s="160">
        <f t="shared" si="360"/>
        <v>45388</v>
      </c>
      <c r="N3841" s="158">
        <v>1</v>
      </c>
      <c r="O3841" s="158">
        <v>1</v>
      </c>
      <c r="P3841" s="161">
        <f t="shared" si="357"/>
        <v>1</v>
      </c>
    </row>
    <row r="3842" spans="9:16" x14ac:dyDescent="0.2">
      <c r="I3842" s="158">
        <f t="shared" si="361"/>
        <v>10</v>
      </c>
      <c r="J3842" s="158" t="str">
        <f t="shared" si="358"/>
        <v>EUR</v>
      </c>
      <c r="K3842" s="158" t="str">
        <f t="shared" si="359"/>
        <v>EUR</v>
      </c>
      <c r="L3842" s="158" t="str">
        <f t="shared" si="356"/>
        <v>EUREUR45389</v>
      </c>
      <c r="M3842" s="160">
        <f t="shared" si="360"/>
        <v>45389</v>
      </c>
      <c r="N3842" s="158">
        <v>1</v>
      </c>
      <c r="O3842" s="158">
        <v>1</v>
      </c>
      <c r="P3842" s="161">
        <f t="shared" si="357"/>
        <v>1</v>
      </c>
    </row>
    <row r="3843" spans="9:16" x14ac:dyDescent="0.2">
      <c r="I3843" s="158">
        <f t="shared" si="361"/>
        <v>10</v>
      </c>
      <c r="J3843" s="158" t="str">
        <f t="shared" si="358"/>
        <v>EUR</v>
      </c>
      <c r="K3843" s="158" t="str">
        <f t="shared" si="359"/>
        <v>EUR</v>
      </c>
      <c r="L3843" s="158" t="str">
        <f t="shared" ref="L3843:L3906" si="362">J3843&amp;K3843&amp;M3843</f>
        <v>EUREUR45390</v>
      </c>
      <c r="M3843" s="160">
        <f t="shared" si="360"/>
        <v>45390</v>
      </c>
      <c r="N3843" s="158">
        <v>1</v>
      </c>
      <c r="O3843" s="158">
        <v>1</v>
      </c>
      <c r="P3843" s="161">
        <f t="shared" ref="P3843:P3906" si="363">ROUND(N3843*O3843,4)</f>
        <v>1</v>
      </c>
    </row>
    <row r="3844" spans="9:16" x14ac:dyDescent="0.2">
      <c r="I3844" s="158">
        <f t="shared" si="361"/>
        <v>10</v>
      </c>
      <c r="J3844" s="158" t="str">
        <f t="shared" ref="J3844:J3907" si="364">VLOOKUP($I3844,$A:$C,2,FALSE)</f>
        <v>EUR</v>
      </c>
      <c r="K3844" s="158" t="str">
        <f t="shared" ref="K3844:K3907" si="365">VLOOKUP($I3844,$A:$C,3,FALSE)</f>
        <v>EUR</v>
      </c>
      <c r="L3844" s="158" t="str">
        <f t="shared" si="362"/>
        <v>EUREUR45391</v>
      </c>
      <c r="M3844" s="160">
        <f t="shared" ref="M3844:M3907" si="366">IF(I3844=I3843,M3843+1,$G$1)</f>
        <v>45391</v>
      </c>
      <c r="N3844" s="158">
        <v>1</v>
      </c>
      <c r="O3844" s="158">
        <v>1</v>
      </c>
      <c r="P3844" s="161">
        <f t="shared" si="363"/>
        <v>1</v>
      </c>
    </row>
    <row r="3845" spans="9:16" x14ac:dyDescent="0.2">
      <c r="I3845" s="158">
        <f t="shared" si="361"/>
        <v>10</v>
      </c>
      <c r="J3845" s="158" t="str">
        <f t="shared" si="364"/>
        <v>EUR</v>
      </c>
      <c r="K3845" s="158" t="str">
        <f t="shared" si="365"/>
        <v>EUR</v>
      </c>
      <c r="L3845" s="158" t="str">
        <f t="shared" si="362"/>
        <v>EUREUR45392</v>
      </c>
      <c r="M3845" s="160">
        <f t="shared" si="366"/>
        <v>45392</v>
      </c>
      <c r="N3845" s="158">
        <v>1</v>
      </c>
      <c r="O3845" s="158">
        <v>1</v>
      </c>
      <c r="P3845" s="161">
        <f t="shared" si="363"/>
        <v>1</v>
      </c>
    </row>
    <row r="3846" spans="9:16" x14ac:dyDescent="0.2">
      <c r="I3846" s="158">
        <f t="shared" si="361"/>
        <v>10</v>
      </c>
      <c r="J3846" s="158" t="str">
        <f t="shared" si="364"/>
        <v>EUR</v>
      </c>
      <c r="K3846" s="158" t="str">
        <f t="shared" si="365"/>
        <v>EUR</v>
      </c>
      <c r="L3846" s="158" t="str">
        <f t="shared" si="362"/>
        <v>EUREUR45393</v>
      </c>
      <c r="M3846" s="160">
        <f t="shared" si="366"/>
        <v>45393</v>
      </c>
      <c r="N3846" s="158">
        <v>1</v>
      </c>
      <c r="O3846" s="158">
        <v>1</v>
      </c>
      <c r="P3846" s="161">
        <f t="shared" si="363"/>
        <v>1</v>
      </c>
    </row>
    <row r="3847" spans="9:16" x14ac:dyDescent="0.2">
      <c r="I3847" s="158">
        <f t="shared" si="361"/>
        <v>10</v>
      </c>
      <c r="J3847" s="158" t="str">
        <f t="shared" si="364"/>
        <v>EUR</v>
      </c>
      <c r="K3847" s="158" t="str">
        <f t="shared" si="365"/>
        <v>EUR</v>
      </c>
      <c r="L3847" s="158" t="str">
        <f t="shared" si="362"/>
        <v>EUREUR45394</v>
      </c>
      <c r="M3847" s="160">
        <f t="shared" si="366"/>
        <v>45394</v>
      </c>
      <c r="N3847" s="158">
        <v>1</v>
      </c>
      <c r="O3847" s="158">
        <v>1</v>
      </c>
      <c r="P3847" s="161">
        <f t="shared" si="363"/>
        <v>1</v>
      </c>
    </row>
    <row r="3848" spans="9:16" x14ac:dyDescent="0.2">
      <c r="I3848" s="158">
        <f t="shared" si="361"/>
        <v>10</v>
      </c>
      <c r="J3848" s="158" t="str">
        <f t="shared" si="364"/>
        <v>EUR</v>
      </c>
      <c r="K3848" s="158" t="str">
        <f t="shared" si="365"/>
        <v>EUR</v>
      </c>
      <c r="L3848" s="158" t="str">
        <f t="shared" si="362"/>
        <v>EUREUR45395</v>
      </c>
      <c r="M3848" s="160">
        <f t="shared" si="366"/>
        <v>45395</v>
      </c>
      <c r="N3848" s="158">
        <v>1</v>
      </c>
      <c r="O3848" s="158">
        <v>1</v>
      </c>
      <c r="P3848" s="161">
        <f t="shared" si="363"/>
        <v>1</v>
      </c>
    </row>
    <row r="3849" spans="9:16" x14ac:dyDescent="0.2">
      <c r="I3849" s="158">
        <f t="shared" si="361"/>
        <v>10</v>
      </c>
      <c r="J3849" s="158" t="str">
        <f t="shared" si="364"/>
        <v>EUR</v>
      </c>
      <c r="K3849" s="158" t="str">
        <f t="shared" si="365"/>
        <v>EUR</v>
      </c>
      <c r="L3849" s="158" t="str">
        <f t="shared" si="362"/>
        <v>EUREUR45396</v>
      </c>
      <c r="M3849" s="160">
        <f t="shared" si="366"/>
        <v>45396</v>
      </c>
      <c r="N3849" s="158">
        <v>1</v>
      </c>
      <c r="O3849" s="158">
        <v>1</v>
      </c>
      <c r="P3849" s="161">
        <f t="shared" si="363"/>
        <v>1</v>
      </c>
    </row>
    <row r="3850" spans="9:16" x14ac:dyDescent="0.2">
      <c r="I3850" s="158">
        <f t="shared" si="361"/>
        <v>10</v>
      </c>
      <c r="J3850" s="158" t="str">
        <f t="shared" si="364"/>
        <v>EUR</v>
      </c>
      <c r="K3850" s="158" t="str">
        <f t="shared" si="365"/>
        <v>EUR</v>
      </c>
      <c r="L3850" s="158" t="str">
        <f t="shared" si="362"/>
        <v>EUREUR45397</v>
      </c>
      <c r="M3850" s="160">
        <f t="shared" si="366"/>
        <v>45397</v>
      </c>
      <c r="N3850" s="158">
        <v>1</v>
      </c>
      <c r="O3850" s="158">
        <v>1</v>
      </c>
      <c r="P3850" s="161">
        <f t="shared" si="363"/>
        <v>1</v>
      </c>
    </row>
    <row r="3851" spans="9:16" x14ac:dyDescent="0.2">
      <c r="I3851" s="158">
        <f t="shared" si="361"/>
        <v>10</v>
      </c>
      <c r="J3851" s="158" t="str">
        <f t="shared" si="364"/>
        <v>EUR</v>
      </c>
      <c r="K3851" s="158" t="str">
        <f t="shared" si="365"/>
        <v>EUR</v>
      </c>
      <c r="L3851" s="158" t="str">
        <f t="shared" si="362"/>
        <v>EUREUR45398</v>
      </c>
      <c r="M3851" s="160">
        <f t="shared" si="366"/>
        <v>45398</v>
      </c>
      <c r="N3851" s="158">
        <v>1</v>
      </c>
      <c r="O3851" s="158">
        <v>1</v>
      </c>
      <c r="P3851" s="161">
        <f t="shared" si="363"/>
        <v>1</v>
      </c>
    </row>
    <row r="3852" spans="9:16" x14ac:dyDescent="0.2">
      <c r="I3852" s="158">
        <f t="shared" si="361"/>
        <v>10</v>
      </c>
      <c r="J3852" s="158" t="str">
        <f t="shared" si="364"/>
        <v>EUR</v>
      </c>
      <c r="K3852" s="158" t="str">
        <f t="shared" si="365"/>
        <v>EUR</v>
      </c>
      <c r="L3852" s="158" t="str">
        <f t="shared" si="362"/>
        <v>EUREUR45399</v>
      </c>
      <c r="M3852" s="160">
        <f t="shared" si="366"/>
        <v>45399</v>
      </c>
      <c r="N3852" s="158">
        <v>1</v>
      </c>
      <c r="O3852" s="158">
        <v>1</v>
      </c>
      <c r="P3852" s="161">
        <f t="shared" si="363"/>
        <v>1</v>
      </c>
    </row>
    <row r="3853" spans="9:16" x14ac:dyDescent="0.2">
      <c r="I3853" s="158">
        <f t="shared" si="361"/>
        <v>10</v>
      </c>
      <c r="J3853" s="158" t="str">
        <f t="shared" si="364"/>
        <v>EUR</v>
      </c>
      <c r="K3853" s="158" t="str">
        <f t="shared" si="365"/>
        <v>EUR</v>
      </c>
      <c r="L3853" s="158" t="str">
        <f t="shared" si="362"/>
        <v>EUREUR45400</v>
      </c>
      <c r="M3853" s="160">
        <f t="shared" si="366"/>
        <v>45400</v>
      </c>
      <c r="N3853" s="158">
        <v>1</v>
      </c>
      <c r="O3853" s="158">
        <v>1</v>
      </c>
      <c r="P3853" s="161">
        <f t="shared" si="363"/>
        <v>1</v>
      </c>
    </row>
    <row r="3854" spans="9:16" x14ac:dyDescent="0.2">
      <c r="I3854" s="158">
        <f t="shared" si="361"/>
        <v>10</v>
      </c>
      <c r="J3854" s="158" t="str">
        <f t="shared" si="364"/>
        <v>EUR</v>
      </c>
      <c r="K3854" s="158" t="str">
        <f t="shared" si="365"/>
        <v>EUR</v>
      </c>
      <c r="L3854" s="158" t="str">
        <f t="shared" si="362"/>
        <v>EUREUR45401</v>
      </c>
      <c r="M3854" s="160">
        <f t="shared" si="366"/>
        <v>45401</v>
      </c>
      <c r="N3854" s="158">
        <v>1</v>
      </c>
      <c r="O3854" s="158">
        <v>1</v>
      </c>
      <c r="P3854" s="161">
        <f t="shared" si="363"/>
        <v>1</v>
      </c>
    </row>
    <row r="3855" spans="9:16" x14ac:dyDescent="0.2">
      <c r="I3855" s="158">
        <f t="shared" si="361"/>
        <v>10</v>
      </c>
      <c r="J3855" s="158" t="str">
        <f t="shared" si="364"/>
        <v>EUR</v>
      </c>
      <c r="K3855" s="158" t="str">
        <f t="shared" si="365"/>
        <v>EUR</v>
      </c>
      <c r="L3855" s="158" t="str">
        <f t="shared" si="362"/>
        <v>EUREUR45402</v>
      </c>
      <c r="M3855" s="160">
        <f t="shared" si="366"/>
        <v>45402</v>
      </c>
      <c r="N3855" s="158">
        <v>1</v>
      </c>
      <c r="O3855" s="158">
        <v>1</v>
      </c>
      <c r="P3855" s="161">
        <f t="shared" si="363"/>
        <v>1</v>
      </c>
    </row>
    <row r="3856" spans="9:16" x14ac:dyDescent="0.2">
      <c r="I3856" s="158">
        <f t="shared" si="361"/>
        <v>10</v>
      </c>
      <c r="J3856" s="158" t="str">
        <f t="shared" si="364"/>
        <v>EUR</v>
      </c>
      <c r="K3856" s="158" t="str">
        <f t="shared" si="365"/>
        <v>EUR</v>
      </c>
      <c r="L3856" s="158" t="str">
        <f t="shared" si="362"/>
        <v>EUREUR45403</v>
      </c>
      <c r="M3856" s="160">
        <f t="shared" si="366"/>
        <v>45403</v>
      </c>
      <c r="N3856" s="158">
        <v>1</v>
      </c>
      <c r="O3856" s="158">
        <v>1</v>
      </c>
      <c r="P3856" s="161">
        <f t="shared" si="363"/>
        <v>1</v>
      </c>
    </row>
    <row r="3857" spans="9:16" x14ac:dyDescent="0.2">
      <c r="I3857" s="158">
        <f t="shared" si="361"/>
        <v>10</v>
      </c>
      <c r="J3857" s="158" t="str">
        <f t="shared" si="364"/>
        <v>EUR</v>
      </c>
      <c r="K3857" s="158" t="str">
        <f t="shared" si="365"/>
        <v>EUR</v>
      </c>
      <c r="L3857" s="158" t="str">
        <f t="shared" si="362"/>
        <v>EUREUR45404</v>
      </c>
      <c r="M3857" s="160">
        <f t="shared" si="366"/>
        <v>45404</v>
      </c>
      <c r="N3857" s="158">
        <v>1</v>
      </c>
      <c r="O3857" s="158">
        <v>1</v>
      </c>
      <c r="P3857" s="161">
        <f t="shared" si="363"/>
        <v>1</v>
      </c>
    </row>
    <row r="3858" spans="9:16" x14ac:dyDescent="0.2">
      <c r="I3858" s="158">
        <f t="shared" si="361"/>
        <v>10</v>
      </c>
      <c r="J3858" s="158" t="str">
        <f t="shared" si="364"/>
        <v>EUR</v>
      </c>
      <c r="K3858" s="158" t="str">
        <f t="shared" si="365"/>
        <v>EUR</v>
      </c>
      <c r="L3858" s="158" t="str">
        <f t="shared" si="362"/>
        <v>EUREUR45405</v>
      </c>
      <c r="M3858" s="160">
        <f t="shared" si="366"/>
        <v>45405</v>
      </c>
      <c r="N3858" s="158">
        <v>1</v>
      </c>
      <c r="O3858" s="158">
        <v>1</v>
      </c>
      <c r="P3858" s="161">
        <f t="shared" si="363"/>
        <v>1</v>
      </c>
    </row>
    <row r="3859" spans="9:16" x14ac:dyDescent="0.2">
      <c r="I3859" s="158">
        <f t="shared" si="361"/>
        <v>10</v>
      </c>
      <c r="J3859" s="158" t="str">
        <f t="shared" si="364"/>
        <v>EUR</v>
      </c>
      <c r="K3859" s="158" t="str">
        <f t="shared" si="365"/>
        <v>EUR</v>
      </c>
      <c r="L3859" s="158" t="str">
        <f t="shared" si="362"/>
        <v>EUREUR45406</v>
      </c>
      <c r="M3859" s="160">
        <f t="shared" si="366"/>
        <v>45406</v>
      </c>
      <c r="N3859" s="158">
        <v>1</v>
      </c>
      <c r="O3859" s="158">
        <v>1</v>
      </c>
      <c r="P3859" s="161">
        <f t="shared" si="363"/>
        <v>1</v>
      </c>
    </row>
    <row r="3860" spans="9:16" x14ac:dyDescent="0.2">
      <c r="I3860" s="158">
        <f t="shared" si="361"/>
        <v>10</v>
      </c>
      <c r="J3860" s="158" t="str">
        <f t="shared" si="364"/>
        <v>EUR</v>
      </c>
      <c r="K3860" s="158" t="str">
        <f t="shared" si="365"/>
        <v>EUR</v>
      </c>
      <c r="L3860" s="158" t="str">
        <f t="shared" si="362"/>
        <v>EUREUR45407</v>
      </c>
      <c r="M3860" s="160">
        <f t="shared" si="366"/>
        <v>45407</v>
      </c>
      <c r="N3860" s="158">
        <v>1</v>
      </c>
      <c r="O3860" s="158">
        <v>1</v>
      </c>
      <c r="P3860" s="161">
        <f t="shared" si="363"/>
        <v>1</v>
      </c>
    </row>
    <row r="3861" spans="9:16" x14ac:dyDescent="0.2">
      <c r="I3861" s="158">
        <f t="shared" si="361"/>
        <v>10</v>
      </c>
      <c r="J3861" s="158" t="str">
        <f t="shared" si="364"/>
        <v>EUR</v>
      </c>
      <c r="K3861" s="158" t="str">
        <f t="shared" si="365"/>
        <v>EUR</v>
      </c>
      <c r="L3861" s="158" t="str">
        <f t="shared" si="362"/>
        <v>EUREUR45408</v>
      </c>
      <c r="M3861" s="160">
        <f t="shared" si="366"/>
        <v>45408</v>
      </c>
      <c r="N3861" s="158">
        <v>1</v>
      </c>
      <c r="O3861" s="158">
        <v>1</v>
      </c>
      <c r="P3861" s="161">
        <f t="shared" si="363"/>
        <v>1</v>
      </c>
    </row>
    <row r="3862" spans="9:16" x14ac:dyDescent="0.2">
      <c r="I3862" s="158">
        <f t="shared" si="361"/>
        <v>10</v>
      </c>
      <c r="J3862" s="158" t="str">
        <f t="shared" si="364"/>
        <v>EUR</v>
      </c>
      <c r="K3862" s="158" t="str">
        <f t="shared" si="365"/>
        <v>EUR</v>
      </c>
      <c r="L3862" s="158" t="str">
        <f t="shared" si="362"/>
        <v>EUREUR45409</v>
      </c>
      <c r="M3862" s="160">
        <f t="shared" si="366"/>
        <v>45409</v>
      </c>
      <c r="N3862" s="158">
        <v>1</v>
      </c>
      <c r="O3862" s="158">
        <v>1</v>
      </c>
      <c r="P3862" s="161">
        <f t="shared" si="363"/>
        <v>1</v>
      </c>
    </row>
    <row r="3863" spans="9:16" x14ac:dyDescent="0.2">
      <c r="I3863" s="158">
        <f t="shared" si="361"/>
        <v>10</v>
      </c>
      <c r="J3863" s="158" t="str">
        <f t="shared" si="364"/>
        <v>EUR</v>
      </c>
      <c r="K3863" s="158" t="str">
        <f t="shared" si="365"/>
        <v>EUR</v>
      </c>
      <c r="L3863" s="158" t="str">
        <f t="shared" si="362"/>
        <v>EUREUR45410</v>
      </c>
      <c r="M3863" s="160">
        <f t="shared" si="366"/>
        <v>45410</v>
      </c>
      <c r="N3863" s="158">
        <v>1</v>
      </c>
      <c r="O3863" s="158">
        <v>1</v>
      </c>
      <c r="P3863" s="161">
        <f t="shared" si="363"/>
        <v>1</v>
      </c>
    </row>
    <row r="3864" spans="9:16" x14ac:dyDescent="0.2">
      <c r="I3864" s="158">
        <f t="shared" si="361"/>
        <v>10</v>
      </c>
      <c r="J3864" s="158" t="str">
        <f t="shared" si="364"/>
        <v>EUR</v>
      </c>
      <c r="K3864" s="158" t="str">
        <f t="shared" si="365"/>
        <v>EUR</v>
      </c>
      <c r="L3864" s="158" t="str">
        <f t="shared" si="362"/>
        <v>EUREUR45411</v>
      </c>
      <c r="M3864" s="160">
        <f t="shared" si="366"/>
        <v>45411</v>
      </c>
      <c r="N3864" s="158">
        <v>1</v>
      </c>
      <c r="O3864" s="158">
        <v>1</v>
      </c>
      <c r="P3864" s="161">
        <f t="shared" si="363"/>
        <v>1</v>
      </c>
    </row>
    <row r="3865" spans="9:16" x14ac:dyDescent="0.2">
      <c r="I3865" s="158">
        <f t="shared" si="361"/>
        <v>10</v>
      </c>
      <c r="J3865" s="158" t="str">
        <f t="shared" si="364"/>
        <v>EUR</v>
      </c>
      <c r="K3865" s="158" t="str">
        <f t="shared" si="365"/>
        <v>EUR</v>
      </c>
      <c r="L3865" s="158" t="str">
        <f t="shared" si="362"/>
        <v>EUREUR45412</v>
      </c>
      <c r="M3865" s="160">
        <f t="shared" si="366"/>
        <v>45412</v>
      </c>
      <c r="N3865" s="158">
        <v>1</v>
      </c>
      <c r="O3865" s="158">
        <v>1</v>
      </c>
      <c r="P3865" s="161">
        <f t="shared" si="363"/>
        <v>1</v>
      </c>
    </row>
    <row r="3866" spans="9:16" x14ac:dyDescent="0.2">
      <c r="I3866" s="158">
        <f t="shared" si="361"/>
        <v>10</v>
      </c>
      <c r="J3866" s="158" t="str">
        <f t="shared" si="364"/>
        <v>EUR</v>
      </c>
      <c r="K3866" s="158" t="str">
        <f t="shared" si="365"/>
        <v>EUR</v>
      </c>
      <c r="L3866" s="158" t="str">
        <f t="shared" si="362"/>
        <v>EUREUR45413</v>
      </c>
      <c r="M3866" s="160">
        <f t="shared" si="366"/>
        <v>45413</v>
      </c>
      <c r="N3866" s="158">
        <v>1</v>
      </c>
      <c r="O3866" s="158">
        <v>1</v>
      </c>
      <c r="P3866" s="161">
        <f t="shared" si="363"/>
        <v>1</v>
      </c>
    </row>
    <row r="3867" spans="9:16" x14ac:dyDescent="0.2">
      <c r="I3867" s="158">
        <f t="shared" si="361"/>
        <v>10</v>
      </c>
      <c r="J3867" s="158" t="str">
        <f t="shared" si="364"/>
        <v>EUR</v>
      </c>
      <c r="K3867" s="158" t="str">
        <f t="shared" si="365"/>
        <v>EUR</v>
      </c>
      <c r="L3867" s="158" t="str">
        <f t="shared" si="362"/>
        <v>EUREUR45414</v>
      </c>
      <c r="M3867" s="160">
        <f t="shared" si="366"/>
        <v>45414</v>
      </c>
      <c r="N3867" s="158">
        <v>1</v>
      </c>
      <c r="O3867" s="158">
        <v>1</v>
      </c>
      <c r="P3867" s="161">
        <f t="shared" si="363"/>
        <v>1</v>
      </c>
    </row>
    <row r="3868" spans="9:16" x14ac:dyDescent="0.2">
      <c r="I3868" s="158">
        <f t="shared" si="361"/>
        <v>10</v>
      </c>
      <c r="J3868" s="158" t="str">
        <f t="shared" si="364"/>
        <v>EUR</v>
      </c>
      <c r="K3868" s="158" t="str">
        <f t="shared" si="365"/>
        <v>EUR</v>
      </c>
      <c r="L3868" s="158" t="str">
        <f t="shared" si="362"/>
        <v>EUREUR45415</v>
      </c>
      <c r="M3868" s="160">
        <f t="shared" si="366"/>
        <v>45415</v>
      </c>
      <c r="N3868" s="158">
        <v>1</v>
      </c>
      <c r="O3868" s="158">
        <v>1</v>
      </c>
      <c r="P3868" s="161">
        <f t="shared" si="363"/>
        <v>1</v>
      </c>
    </row>
    <row r="3869" spans="9:16" x14ac:dyDescent="0.2">
      <c r="I3869" s="158">
        <f t="shared" si="361"/>
        <v>10</v>
      </c>
      <c r="J3869" s="158" t="str">
        <f t="shared" si="364"/>
        <v>EUR</v>
      </c>
      <c r="K3869" s="158" t="str">
        <f t="shared" si="365"/>
        <v>EUR</v>
      </c>
      <c r="L3869" s="158" t="str">
        <f t="shared" si="362"/>
        <v>EUREUR45416</v>
      </c>
      <c r="M3869" s="160">
        <f t="shared" si="366"/>
        <v>45416</v>
      </c>
      <c r="N3869" s="158">
        <v>1</v>
      </c>
      <c r="O3869" s="158">
        <v>1</v>
      </c>
      <c r="P3869" s="161">
        <f t="shared" si="363"/>
        <v>1</v>
      </c>
    </row>
    <row r="3870" spans="9:16" x14ac:dyDescent="0.2">
      <c r="I3870" s="158">
        <f t="shared" si="361"/>
        <v>10</v>
      </c>
      <c r="J3870" s="158" t="str">
        <f t="shared" si="364"/>
        <v>EUR</v>
      </c>
      <c r="K3870" s="158" t="str">
        <f t="shared" si="365"/>
        <v>EUR</v>
      </c>
      <c r="L3870" s="158" t="str">
        <f t="shared" si="362"/>
        <v>EUREUR45417</v>
      </c>
      <c r="M3870" s="160">
        <f t="shared" si="366"/>
        <v>45417</v>
      </c>
      <c r="N3870" s="158">
        <v>1</v>
      </c>
      <c r="O3870" s="158">
        <v>1</v>
      </c>
      <c r="P3870" s="161">
        <f t="shared" si="363"/>
        <v>1</v>
      </c>
    </row>
    <row r="3871" spans="9:16" x14ac:dyDescent="0.2">
      <c r="I3871" s="158">
        <f t="shared" si="361"/>
        <v>10</v>
      </c>
      <c r="J3871" s="158" t="str">
        <f t="shared" si="364"/>
        <v>EUR</v>
      </c>
      <c r="K3871" s="158" t="str">
        <f t="shared" si="365"/>
        <v>EUR</v>
      </c>
      <c r="L3871" s="158" t="str">
        <f t="shared" si="362"/>
        <v>EUREUR45418</v>
      </c>
      <c r="M3871" s="160">
        <f t="shared" si="366"/>
        <v>45418</v>
      </c>
      <c r="N3871" s="158">
        <v>1</v>
      </c>
      <c r="O3871" s="158">
        <v>1</v>
      </c>
      <c r="P3871" s="161">
        <f t="shared" si="363"/>
        <v>1</v>
      </c>
    </row>
    <row r="3872" spans="9:16" x14ac:dyDescent="0.2">
      <c r="I3872" s="158">
        <f t="shared" si="361"/>
        <v>10</v>
      </c>
      <c r="J3872" s="158" t="str">
        <f t="shared" si="364"/>
        <v>EUR</v>
      </c>
      <c r="K3872" s="158" t="str">
        <f t="shared" si="365"/>
        <v>EUR</v>
      </c>
      <c r="L3872" s="158" t="str">
        <f t="shared" si="362"/>
        <v>EUREUR45419</v>
      </c>
      <c r="M3872" s="160">
        <f t="shared" si="366"/>
        <v>45419</v>
      </c>
      <c r="N3872" s="158">
        <v>1</v>
      </c>
      <c r="O3872" s="158">
        <v>1</v>
      </c>
      <c r="P3872" s="161">
        <f t="shared" si="363"/>
        <v>1</v>
      </c>
    </row>
    <row r="3873" spans="9:16" x14ac:dyDescent="0.2">
      <c r="I3873" s="158">
        <f t="shared" si="361"/>
        <v>10</v>
      </c>
      <c r="J3873" s="158" t="str">
        <f t="shared" si="364"/>
        <v>EUR</v>
      </c>
      <c r="K3873" s="158" t="str">
        <f t="shared" si="365"/>
        <v>EUR</v>
      </c>
      <c r="L3873" s="158" t="str">
        <f t="shared" si="362"/>
        <v>EUREUR45420</v>
      </c>
      <c r="M3873" s="160">
        <f t="shared" si="366"/>
        <v>45420</v>
      </c>
      <c r="N3873" s="158">
        <v>1</v>
      </c>
      <c r="O3873" s="158">
        <v>1</v>
      </c>
      <c r="P3873" s="161">
        <f t="shared" si="363"/>
        <v>1</v>
      </c>
    </row>
    <row r="3874" spans="9:16" x14ac:dyDescent="0.2">
      <c r="I3874" s="158">
        <f t="shared" si="361"/>
        <v>10</v>
      </c>
      <c r="J3874" s="158" t="str">
        <f t="shared" si="364"/>
        <v>EUR</v>
      </c>
      <c r="K3874" s="158" t="str">
        <f t="shared" si="365"/>
        <v>EUR</v>
      </c>
      <c r="L3874" s="158" t="str">
        <f t="shared" si="362"/>
        <v>EUREUR45421</v>
      </c>
      <c r="M3874" s="160">
        <f t="shared" si="366"/>
        <v>45421</v>
      </c>
      <c r="N3874" s="158">
        <v>1</v>
      </c>
      <c r="O3874" s="158">
        <v>1</v>
      </c>
      <c r="P3874" s="161">
        <f t="shared" si="363"/>
        <v>1</v>
      </c>
    </row>
    <row r="3875" spans="9:16" x14ac:dyDescent="0.2">
      <c r="I3875" s="158">
        <f t="shared" si="361"/>
        <v>10</v>
      </c>
      <c r="J3875" s="158" t="str">
        <f t="shared" si="364"/>
        <v>EUR</v>
      </c>
      <c r="K3875" s="158" t="str">
        <f t="shared" si="365"/>
        <v>EUR</v>
      </c>
      <c r="L3875" s="158" t="str">
        <f t="shared" si="362"/>
        <v>EUREUR45422</v>
      </c>
      <c r="M3875" s="160">
        <f t="shared" si="366"/>
        <v>45422</v>
      </c>
      <c r="N3875" s="158">
        <v>1</v>
      </c>
      <c r="O3875" s="158">
        <v>1</v>
      </c>
      <c r="P3875" s="161">
        <f t="shared" si="363"/>
        <v>1</v>
      </c>
    </row>
    <row r="3876" spans="9:16" x14ac:dyDescent="0.2">
      <c r="I3876" s="158">
        <f t="shared" si="361"/>
        <v>10</v>
      </c>
      <c r="J3876" s="158" t="str">
        <f t="shared" si="364"/>
        <v>EUR</v>
      </c>
      <c r="K3876" s="158" t="str">
        <f t="shared" si="365"/>
        <v>EUR</v>
      </c>
      <c r="L3876" s="158" t="str">
        <f t="shared" si="362"/>
        <v>EUREUR45423</v>
      </c>
      <c r="M3876" s="160">
        <f t="shared" si="366"/>
        <v>45423</v>
      </c>
      <c r="N3876" s="158">
        <v>1</v>
      </c>
      <c r="O3876" s="158">
        <v>1</v>
      </c>
      <c r="P3876" s="161">
        <f t="shared" si="363"/>
        <v>1</v>
      </c>
    </row>
    <row r="3877" spans="9:16" x14ac:dyDescent="0.2">
      <c r="I3877" s="158">
        <f t="shared" si="361"/>
        <v>10</v>
      </c>
      <c r="J3877" s="158" t="str">
        <f t="shared" si="364"/>
        <v>EUR</v>
      </c>
      <c r="K3877" s="158" t="str">
        <f t="shared" si="365"/>
        <v>EUR</v>
      </c>
      <c r="L3877" s="158" t="str">
        <f t="shared" si="362"/>
        <v>EUREUR45424</v>
      </c>
      <c r="M3877" s="160">
        <f t="shared" si="366"/>
        <v>45424</v>
      </c>
      <c r="N3877" s="158">
        <v>1</v>
      </c>
      <c r="O3877" s="158">
        <v>1</v>
      </c>
      <c r="P3877" s="161">
        <f t="shared" si="363"/>
        <v>1</v>
      </c>
    </row>
    <row r="3878" spans="9:16" x14ac:dyDescent="0.2">
      <c r="I3878" s="158">
        <f t="shared" si="361"/>
        <v>10</v>
      </c>
      <c r="J3878" s="158" t="str">
        <f t="shared" si="364"/>
        <v>EUR</v>
      </c>
      <c r="K3878" s="158" t="str">
        <f t="shared" si="365"/>
        <v>EUR</v>
      </c>
      <c r="L3878" s="158" t="str">
        <f t="shared" si="362"/>
        <v>EUREUR45425</v>
      </c>
      <c r="M3878" s="160">
        <f t="shared" si="366"/>
        <v>45425</v>
      </c>
      <c r="N3878" s="158">
        <v>1</v>
      </c>
      <c r="O3878" s="158">
        <v>1</v>
      </c>
      <c r="P3878" s="161">
        <f t="shared" si="363"/>
        <v>1</v>
      </c>
    </row>
    <row r="3879" spans="9:16" x14ac:dyDescent="0.2">
      <c r="I3879" s="158">
        <f t="shared" si="361"/>
        <v>10</v>
      </c>
      <c r="J3879" s="158" t="str">
        <f t="shared" si="364"/>
        <v>EUR</v>
      </c>
      <c r="K3879" s="158" t="str">
        <f t="shared" si="365"/>
        <v>EUR</v>
      </c>
      <c r="L3879" s="158" t="str">
        <f t="shared" si="362"/>
        <v>EUREUR45426</v>
      </c>
      <c r="M3879" s="160">
        <f t="shared" si="366"/>
        <v>45426</v>
      </c>
      <c r="N3879" s="158">
        <v>1</v>
      </c>
      <c r="O3879" s="158">
        <v>1</v>
      </c>
      <c r="P3879" s="161">
        <f t="shared" si="363"/>
        <v>1</v>
      </c>
    </row>
    <row r="3880" spans="9:16" x14ac:dyDescent="0.2">
      <c r="I3880" s="158">
        <f t="shared" si="361"/>
        <v>10</v>
      </c>
      <c r="J3880" s="158" t="str">
        <f t="shared" si="364"/>
        <v>EUR</v>
      </c>
      <c r="K3880" s="158" t="str">
        <f t="shared" si="365"/>
        <v>EUR</v>
      </c>
      <c r="L3880" s="158" t="str">
        <f t="shared" si="362"/>
        <v>EUREUR45427</v>
      </c>
      <c r="M3880" s="160">
        <f t="shared" si="366"/>
        <v>45427</v>
      </c>
      <c r="N3880" s="158">
        <v>1</v>
      </c>
      <c r="O3880" s="158">
        <v>1</v>
      </c>
      <c r="P3880" s="161">
        <f t="shared" si="363"/>
        <v>1</v>
      </c>
    </row>
    <row r="3881" spans="9:16" x14ac:dyDescent="0.2">
      <c r="I3881" s="158">
        <f t="shared" si="361"/>
        <v>10</v>
      </c>
      <c r="J3881" s="158" t="str">
        <f t="shared" si="364"/>
        <v>EUR</v>
      </c>
      <c r="K3881" s="158" t="str">
        <f t="shared" si="365"/>
        <v>EUR</v>
      </c>
      <c r="L3881" s="158" t="str">
        <f t="shared" si="362"/>
        <v>EUREUR45428</v>
      </c>
      <c r="M3881" s="160">
        <f t="shared" si="366"/>
        <v>45428</v>
      </c>
      <c r="N3881" s="158">
        <v>1</v>
      </c>
      <c r="O3881" s="158">
        <v>1</v>
      </c>
      <c r="P3881" s="161">
        <f t="shared" si="363"/>
        <v>1</v>
      </c>
    </row>
    <row r="3882" spans="9:16" x14ac:dyDescent="0.2">
      <c r="I3882" s="158">
        <f t="shared" ref="I3882:I3945" si="367">IF(M3881=$G$2,I3881+1,I3881)</f>
        <v>10</v>
      </c>
      <c r="J3882" s="158" t="str">
        <f t="shared" si="364"/>
        <v>EUR</v>
      </c>
      <c r="K3882" s="158" t="str">
        <f t="shared" si="365"/>
        <v>EUR</v>
      </c>
      <c r="L3882" s="158" t="str">
        <f t="shared" si="362"/>
        <v>EUREUR45429</v>
      </c>
      <c r="M3882" s="160">
        <f t="shared" si="366"/>
        <v>45429</v>
      </c>
      <c r="N3882" s="158">
        <v>1</v>
      </c>
      <c r="O3882" s="158">
        <v>1</v>
      </c>
      <c r="P3882" s="161">
        <f t="shared" si="363"/>
        <v>1</v>
      </c>
    </row>
    <row r="3883" spans="9:16" x14ac:dyDescent="0.2">
      <c r="I3883" s="158">
        <f t="shared" si="367"/>
        <v>10</v>
      </c>
      <c r="J3883" s="158" t="str">
        <f t="shared" si="364"/>
        <v>EUR</v>
      </c>
      <c r="K3883" s="158" t="str">
        <f t="shared" si="365"/>
        <v>EUR</v>
      </c>
      <c r="L3883" s="158" t="str">
        <f t="shared" si="362"/>
        <v>EUREUR45430</v>
      </c>
      <c r="M3883" s="160">
        <f t="shared" si="366"/>
        <v>45430</v>
      </c>
      <c r="N3883" s="158">
        <v>1</v>
      </c>
      <c r="O3883" s="158">
        <v>1</v>
      </c>
      <c r="P3883" s="161">
        <f t="shared" si="363"/>
        <v>1</v>
      </c>
    </row>
    <row r="3884" spans="9:16" x14ac:dyDescent="0.2">
      <c r="I3884" s="158">
        <f t="shared" si="367"/>
        <v>10</v>
      </c>
      <c r="J3884" s="158" t="str">
        <f t="shared" si="364"/>
        <v>EUR</v>
      </c>
      <c r="K3884" s="158" t="str">
        <f t="shared" si="365"/>
        <v>EUR</v>
      </c>
      <c r="L3884" s="158" t="str">
        <f t="shared" si="362"/>
        <v>EUREUR45431</v>
      </c>
      <c r="M3884" s="160">
        <f t="shared" si="366"/>
        <v>45431</v>
      </c>
      <c r="N3884" s="158">
        <v>1</v>
      </c>
      <c r="O3884" s="158">
        <v>1</v>
      </c>
      <c r="P3884" s="161">
        <f t="shared" si="363"/>
        <v>1</v>
      </c>
    </row>
    <row r="3885" spans="9:16" x14ac:dyDescent="0.2">
      <c r="I3885" s="158">
        <f t="shared" si="367"/>
        <v>10</v>
      </c>
      <c r="J3885" s="158" t="str">
        <f t="shared" si="364"/>
        <v>EUR</v>
      </c>
      <c r="K3885" s="158" t="str">
        <f t="shared" si="365"/>
        <v>EUR</v>
      </c>
      <c r="L3885" s="158" t="str">
        <f t="shared" si="362"/>
        <v>EUREUR45432</v>
      </c>
      <c r="M3885" s="160">
        <f t="shared" si="366"/>
        <v>45432</v>
      </c>
      <c r="N3885" s="158">
        <v>1</v>
      </c>
      <c r="O3885" s="158">
        <v>1</v>
      </c>
      <c r="P3885" s="161">
        <f t="shared" si="363"/>
        <v>1</v>
      </c>
    </row>
    <row r="3886" spans="9:16" x14ac:dyDescent="0.2">
      <c r="I3886" s="158">
        <f t="shared" si="367"/>
        <v>10</v>
      </c>
      <c r="J3886" s="158" t="str">
        <f t="shared" si="364"/>
        <v>EUR</v>
      </c>
      <c r="K3886" s="158" t="str">
        <f t="shared" si="365"/>
        <v>EUR</v>
      </c>
      <c r="L3886" s="158" t="str">
        <f t="shared" si="362"/>
        <v>EUREUR45433</v>
      </c>
      <c r="M3886" s="160">
        <f t="shared" si="366"/>
        <v>45433</v>
      </c>
      <c r="N3886" s="158">
        <v>1</v>
      </c>
      <c r="O3886" s="158">
        <v>1</v>
      </c>
      <c r="P3886" s="161">
        <f t="shared" si="363"/>
        <v>1</v>
      </c>
    </row>
    <row r="3887" spans="9:16" x14ac:dyDescent="0.2">
      <c r="I3887" s="158">
        <f t="shared" si="367"/>
        <v>10</v>
      </c>
      <c r="J3887" s="158" t="str">
        <f t="shared" si="364"/>
        <v>EUR</v>
      </c>
      <c r="K3887" s="158" t="str">
        <f t="shared" si="365"/>
        <v>EUR</v>
      </c>
      <c r="L3887" s="158" t="str">
        <f t="shared" si="362"/>
        <v>EUREUR45434</v>
      </c>
      <c r="M3887" s="160">
        <f t="shared" si="366"/>
        <v>45434</v>
      </c>
      <c r="N3887" s="158">
        <v>1</v>
      </c>
      <c r="O3887" s="158">
        <v>1</v>
      </c>
      <c r="P3887" s="161">
        <f t="shared" si="363"/>
        <v>1</v>
      </c>
    </row>
    <row r="3888" spans="9:16" x14ac:dyDescent="0.2">
      <c r="I3888" s="158">
        <f t="shared" si="367"/>
        <v>10</v>
      </c>
      <c r="J3888" s="158" t="str">
        <f t="shared" si="364"/>
        <v>EUR</v>
      </c>
      <c r="K3888" s="158" t="str">
        <f t="shared" si="365"/>
        <v>EUR</v>
      </c>
      <c r="L3888" s="158" t="str">
        <f t="shared" si="362"/>
        <v>EUREUR45435</v>
      </c>
      <c r="M3888" s="160">
        <f t="shared" si="366"/>
        <v>45435</v>
      </c>
      <c r="N3888" s="158">
        <v>1</v>
      </c>
      <c r="O3888" s="158">
        <v>1</v>
      </c>
      <c r="P3888" s="161">
        <f t="shared" si="363"/>
        <v>1</v>
      </c>
    </row>
    <row r="3889" spans="9:16" x14ac:dyDescent="0.2">
      <c r="I3889" s="158">
        <f t="shared" si="367"/>
        <v>10</v>
      </c>
      <c r="J3889" s="158" t="str">
        <f t="shared" si="364"/>
        <v>EUR</v>
      </c>
      <c r="K3889" s="158" t="str">
        <f t="shared" si="365"/>
        <v>EUR</v>
      </c>
      <c r="L3889" s="158" t="str">
        <f t="shared" si="362"/>
        <v>EUREUR45436</v>
      </c>
      <c r="M3889" s="160">
        <f t="shared" si="366"/>
        <v>45436</v>
      </c>
      <c r="N3889" s="158">
        <v>1</v>
      </c>
      <c r="O3889" s="158">
        <v>1</v>
      </c>
      <c r="P3889" s="161">
        <f t="shared" si="363"/>
        <v>1</v>
      </c>
    </row>
    <row r="3890" spans="9:16" x14ac:dyDescent="0.2">
      <c r="I3890" s="158">
        <f t="shared" si="367"/>
        <v>10</v>
      </c>
      <c r="J3890" s="158" t="str">
        <f t="shared" si="364"/>
        <v>EUR</v>
      </c>
      <c r="K3890" s="158" t="str">
        <f t="shared" si="365"/>
        <v>EUR</v>
      </c>
      <c r="L3890" s="158" t="str">
        <f t="shared" si="362"/>
        <v>EUREUR45437</v>
      </c>
      <c r="M3890" s="160">
        <f t="shared" si="366"/>
        <v>45437</v>
      </c>
      <c r="N3890" s="158">
        <v>1</v>
      </c>
      <c r="O3890" s="158">
        <v>1</v>
      </c>
      <c r="P3890" s="161">
        <f t="shared" si="363"/>
        <v>1</v>
      </c>
    </row>
    <row r="3891" spans="9:16" x14ac:dyDescent="0.2">
      <c r="I3891" s="158">
        <f t="shared" si="367"/>
        <v>10</v>
      </c>
      <c r="J3891" s="158" t="str">
        <f t="shared" si="364"/>
        <v>EUR</v>
      </c>
      <c r="K3891" s="158" t="str">
        <f t="shared" si="365"/>
        <v>EUR</v>
      </c>
      <c r="L3891" s="158" t="str">
        <f t="shared" si="362"/>
        <v>EUREUR45438</v>
      </c>
      <c r="M3891" s="160">
        <f t="shared" si="366"/>
        <v>45438</v>
      </c>
      <c r="N3891" s="158">
        <v>1</v>
      </c>
      <c r="O3891" s="158">
        <v>1</v>
      </c>
      <c r="P3891" s="161">
        <f t="shared" si="363"/>
        <v>1</v>
      </c>
    </row>
    <row r="3892" spans="9:16" x14ac:dyDescent="0.2">
      <c r="I3892" s="158">
        <f t="shared" si="367"/>
        <v>10</v>
      </c>
      <c r="J3892" s="158" t="str">
        <f t="shared" si="364"/>
        <v>EUR</v>
      </c>
      <c r="K3892" s="158" t="str">
        <f t="shared" si="365"/>
        <v>EUR</v>
      </c>
      <c r="L3892" s="158" t="str">
        <f t="shared" si="362"/>
        <v>EUREUR45439</v>
      </c>
      <c r="M3892" s="160">
        <f t="shared" si="366"/>
        <v>45439</v>
      </c>
      <c r="N3892" s="158">
        <v>1</v>
      </c>
      <c r="O3892" s="158">
        <v>1</v>
      </c>
      <c r="P3892" s="161">
        <f t="shared" si="363"/>
        <v>1</v>
      </c>
    </row>
    <row r="3893" spans="9:16" x14ac:dyDescent="0.2">
      <c r="I3893" s="158">
        <f t="shared" si="367"/>
        <v>10</v>
      </c>
      <c r="J3893" s="158" t="str">
        <f t="shared" si="364"/>
        <v>EUR</v>
      </c>
      <c r="K3893" s="158" t="str">
        <f t="shared" si="365"/>
        <v>EUR</v>
      </c>
      <c r="L3893" s="158" t="str">
        <f t="shared" si="362"/>
        <v>EUREUR45440</v>
      </c>
      <c r="M3893" s="160">
        <f t="shared" si="366"/>
        <v>45440</v>
      </c>
      <c r="N3893" s="158">
        <v>1</v>
      </c>
      <c r="O3893" s="158">
        <v>1</v>
      </c>
      <c r="P3893" s="161">
        <f t="shared" si="363"/>
        <v>1</v>
      </c>
    </row>
    <row r="3894" spans="9:16" x14ac:dyDescent="0.2">
      <c r="I3894" s="158">
        <f t="shared" si="367"/>
        <v>10</v>
      </c>
      <c r="J3894" s="158" t="str">
        <f t="shared" si="364"/>
        <v>EUR</v>
      </c>
      <c r="K3894" s="158" t="str">
        <f t="shared" si="365"/>
        <v>EUR</v>
      </c>
      <c r="L3894" s="158" t="str">
        <f t="shared" si="362"/>
        <v>EUREUR45441</v>
      </c>
      <c r="M3894" s="160">
        <f t="shared" si="366"/>
        <v>45441</v>
      </c>
      <c r="N3894" s="158">
        <v>1</v>
      </c>
      <c r="O3894" s="158">
        <v>1</v>
      </c>
      <c r="P3894" s="161">
        <f t="shared" si="363"/>
        <v>1</v>
      </c>
    </row>
    <row r="3895" spans="9:16" x14ac:dyDescent="0.2">
      <c r="I3895" s="158">
        <f t="shared" si="367"/>
        <v>10</v>
      </c>
      <c r="J3895" s="158" t="str">
        <f t="shared" si="364"/>
        <v>EUR</v>
      </c>
      <c r="K3895" s="158" t="str">
        <f t="shared" si="365"/>
        <v>EUR</v>
      </c>
      <c r="L3895" s="158" t="str">
        <f t="shared" si="362"/>
        <v>EUREUR45442</v>
      </c>
      <c r="M3895" s="160">
        <f t="shared" si="366"/>
        <v>45442</v>
      </c>
      <c r="N3895" s="158">
        <v>1</v>
      </c>
      <c r="O3895" s="158">
        <v>1</v>
      </c>
      <c r="P3895" s="161">
        <f t="shared" si="363"/>
        <v>1</v>
      </c>
    </row>
    <row r="3896" spans="9:16" x14ac:dyDescent="0.2">
      <c r="I3896" s="158">
        <f t="shared" si="367"/>
        <v>10</v>
      </c>
      <c r="J3896" s="158" t="str">
        <f t="shared" si="364"/>
        <v>EUR</v>
      </c>
      <c r="K3896" s="158" t="str">
        <f t="shared" si="365"/>
        <v>EUR</v>
      </c>
      <c r="L3896" s="158" t="str">
        <f t="shared" si="362"/>
        <v>EUREUR45443</v>
      </c>
      <c r="M3896" s="160">
        <f t="shared" si="366"/>
        <v>45443</v>
      </c>
      <c r="N3896" s="158">
        <v>1</v>
      </c>
      <c r="O3896" s="158">
        <v>1</v>
      </c>
      <c r="P3896" s="161">
        <f t="shared" si="363"/>
        <v>1</v>
      </c>
    </row>
    <row r="3897" spans="9:16" x14ac:dyDescent="0.2">
      <c r="I3897" s="158">
        <f t="shared" si="367"/>
        <v>10</v>
      </c>
      <c r="J3897" s="158" t="str">
        <f t="shared" si="364"/>
        <v>EUR</v>
      </c>
      <c r="K3897" s="158" t="str">
        <f t="shared" si="365"/>
        <v>EUR</v>
      </c>
      <c r="L3897" s="158" t="str">
        <f t="shared" si="362"/>
        <v>EUREUR45444</v>
      </c>
      <c r="M3897" s="160">
        <f t="shared" si="366"/>
        <v>45444</v>
      </c>
      <c r="N3897" s="158">
        <v>1</v>
      </c>
      <c r="O3897" s="158">
        <v>1</v>
      </c>
      <c r="P3897" s="161">
        <f t="shared" si="363"/>
        <v>1</v>
      </c>
    </row>
    <row r="3898" spans="9:16" x14ac:dyDescent="0.2">
      <c r="I3898" s="158">
        <f t="shared" si="367"/>
        <v>10</v>
      </c>
      <c r="J3898" s="158" t="str">
        <f t="shared" si="364"/>
        <v>EUR</v>
      </c>
      <c r="K3898" s="158" t="str">
        <f t="shared" si="365"/>
        <v>EUR</v>
      </c>
      <c r="L3898" s="158" t="str">
        <f t="shared" si="362"/>
        <v>EUREUR45445</v>
      </c>
      <c r="M3898" s="160">
        <f t="shared" si="366"/>
        <v>45445</v>
      </c>
      <c r="N3898" s="158">
        <v>1</v>
      </c>
      <c r="O3898" s="158">
        <v>1</v>
      </c>
      <c r="P3898" s="161">
        <f t="shared" si="363"/>
        <v>1</v>
      </c>
    </row>
    <row r="3899" spans="9:16" x14ac:dyDescent="0.2">
      <c r="I3899" s="158">
        <f t="shared" si="367"/>
        <v>10</v>
      </c>
      <c r="J3899" s="158" t="str">
        <f t="shared" si="364"/>
        <v>EUR</v>
      </c>
      <c r="K3899" s="158" t="str">
        <f t="shared" si="365"/>
        <v>EUR</v>
      </c>
      <c r="L3899" s="158" t="str">
        <f t="shared" si="362"/>
        <v>EUREUR45446</v>
      </c>
      <c r="M3899" s="160">
        <f t="shared" si="366"/>
        <v>45446</v>
      </c>
      <c r="N3899" s="158">
        <v>1</v>
      </c>
      <c r="O3899" s="158">
        <v>1</v>
      </c>
      <c r="P3899" s="161">
        <f t="shared" si="363"/>
        <v>1</v>
      </c>
    </row>
    <row r="3900" spans="9:16" x14ac:dyDescent="0.2">
      <c r="I3900" s="158">
        <f t="shared" si="367"/>
        <v>10</v>
      </c>
      <c r="J3900" s="158" t="str">
        <f t="shared" si="364"/>
        <v>EUR</v>
      </c>
      <c r="K3900" s="158" t="str">
        <f t="shared" si="365"/>
        <v>EUR</v>
      </c>
      <c r="L3900" s="158" t="str">
        <f t="shared" si="362"/>
        <v>EUREUR45447</v>
      </c>
      <c r="M3900" s="160">
        <f t="shared" si="366"/>
        <v>45447</v>
      </c>
      <c r="N3900" s="158">
        <v>1</v>
      </c>
      <c r="O3900" s="158">
        <v>1</v>
      </c>
      <c r="P3900" s="161">
        <f t="shared" si="363"/>
        <v>1</v>
      </c>
    </row>
    <row r="3901" spans="9:16" x14ac:dyDescent="0.2">
      <c r="I3901" s="158">
        <f t="shared" si="367"/>
        <v>10</v>
      </c>
      <c r="J3901" s="158" t="str">
        <f t="shared" si="364"/>
        <v>EUR</v>
      </c>
      <c r="K3901" s="158" t="str">
        <f t="shared" si="365"/>
        <v>EUR</v>
      </c>
      <c r="L3901" s="158" t="str">
        <f t="shared" si="362"/>
        <v>EUREUR45448</v>
      </c>
      <c r="M3901" s="160">
        <f t="shared" si="366"/>
        <v>45448</v>
      </c>
      <c r="N3901" s="158">
        <v>1</v>
      </c>
      <c r="O3901" s="158">
        <v>1</v>
      </c>
      <c r="P3901" s="161">
        <f t="shared" si="363"/>
        <v>1</v>
      </c>
    </row>
    <row r="3902" spans="9:16" x14ac:dyDescent="0.2">
      <c r="I3902" s="158">
        <f t="shared" si="367"/>
        <v>10</v>
      </c>
      <c r="J3902" s="158" t="str">
        <f t="shared" si="364"/>
        <v>EUR</v>
      </c>
      <c r="K3902" s="158" t="str">
        <f t="shared" si="365"/>
        <v>EUR</v>
      </c>
      <c r="L3902" s="158" t="str">
        <f t="shared" si="362"/>
        <v>EUREUR45449</v>
      </c>
      <c r="M3902" s="160">
        <f t="shared" si="366"/>
        <v>45449</v>
      </c>
      <c r="N3902" s="158">
        <v>1</v>
      </c>
      <c r="O3902" s="158">
        <v>1</v>
      </c>
      <c r="P3902" s="161">
        <f t="shared" si="363"/>
        <v>1</v>
      </c>
    </row>
    <row r="3903" spans="9:16" x14ac:dyDescent="0.2">
      <c r="I3903" s="158">
        <f t="shared" si="367"/>
        <v>10</v>
      </c>
      <c r="J3903" s="158" t="str">
        <f t="shared" si="364"/>
        <v>EUR</v>
      </c>
      <c r="K3903" s="158" t="str">
        <f t="shared" si="365"/>
        <v>EUR</v>
      </c>
      <c r="L3903" s="158" t="str">
        <f t="shared" si="362"/>
        <v>EUREUR45450</v>
      </c>
      <c r="M3903" s="160">
        <f t="shared" si="366"/>
        <v>45450</v>
      </c>
      <c r="N3903" s="158">
        <v>1</v>
      </c>
      <c r="O3903" s="158">
        <v>1</v>
      </c>
      <c r="P3903" s="161">
        <f t="shared" si="363"/>
        <v>1</v>
      </c>
    </row>
    <row r="3904" spans="9:16" x14ac:dyDescent="0.2">
      <c r="I3904" s="158">
        <f t="shared" si="367"/>
        <v>10</v>
      </c>
      <c r="J3904" s="158" t="str">
        <f t="shared" si="364"/>
        <v>EUR</v>
      </c>
      <c r="K3904" s="158" t="str">
        <f t="shared" si="365"/>
        <v>EUR</v>
      </c>
      <c r="L3904" s="158" t="str">
        <f t="shared" si="362"/>
        <v>EUREUR45451</v>
      </c>
      <c r="M3904" s="160">
        <f t="shared" si="366"/>
        <v>45451</v>
      </c>
      <c r="N3904" s="158">
        <v>1</v>
      </c>
      <c r="O3904" s="158">
        <v>1</v>
      </c>
      <c r="P3904" s="161">
        <f t="shared" si="363"/>
        <v>1</v>
      </c>
    </row>
    <row r="3905" spans="9:16" x14ac:dyDescent="0.2">
      <c r="I3905" s="158">
        <f t="shared" si="367"/>
        <v>10</v>
      </c>
      <c r="J3905" s="158" t="str">
        <f t="shared" si="364"/>
        <v>EUR</v>
      </c>
      <c r="K3905" s="158" t="str">
        <f t="shared" si="365"/>
        <v>EUR</v>
      </c>
      <c r="L3905" s="158" t="str">
        <f t="shared" si="362"/>
        <v>EUREUR45452</v>
      </c>
      <c r="M3905" s="160">
        <f t="shared" si="366"/>
        <v>45452</v>
      </c>
      <c r="N3905" s="158">
        <v>1</v>
      </c>
      <c r="O3905" s="158">
        <v>1</v>
      </c>
      <c r="P3905" s="161">
        <f t="shared" si="363"/>
        <v>1</v>
      </c>
    </row>
    <row r="3906" spans="9:16" x14ac:dyDescent="0.2">
      <c r="I3906" s="158">
        <f t="shared" si="367"/>
        <v>10</v>
      </c>
      <c r="J3906" s="158" t="str">
        <f t="shared" si="364"/>
        <v>EUR</v>
      </c>
      <c r="K3906" s="158" t="str">
        <f t="shared" si="365"/>
        <v>EUR</v>
      </c>
      <c r="L3906" s="158" t="str">
        <f t="shared" si="362"/>
        <v>EUREUR45453</v>
      </c>
      <c r="M3906" s="160">
        <f t="shared" si="366"/>
        <v>45453</v>
      </c>
      <c r="N3906" s="158">
        <v>1</v>
      </c>
      <c r="O3906" s="158">
        <v>1</v>
      </c>
      <c r="P3906" s="161">
        <f t="shared" si="363"/>
        <v>1</v>
      </c>
    </row>
    <row r="3907" spans="9:16" x14ac:dyDescent="0.2">
      <c r="I3907" s="158">
        <f t="shared" si="367"/>
        <v>10</v>
      </c>
      <c r="J3907" s="158" t="str">
        <f t="shared" si="364"/>
        <v>EUR</v>
      </c>
      <c r="K3907" s="158" t="str">
        <f t="shared" si="365"/>
        <v>EUR</v>
      </c>
      <c r="L3907" s="158" t="str">
        <f t="shared" ref="L3907:L3970" si="368">J3907&amp;K3907&amp;M3907</f>
        <v>EUREUR45454</v>
      </c>
      <c r="M3907" s="160">
        <f t="shared" si="366"/>
        <v>45454</v>
      </c>
      <c r="N3907" s="158">
        <v>1</v>
      </c>
      <c r="O3907" s="158">
        <v>1</v>
      </c>
      <c r="P3907" s="161">
        <f t="shared" ref="P3907:P3970" si="369">ROUND(N3907*O3907,4)</f>
        <v>1</v>
      </c>
    </row>
    <row r="3908" spans="9:16" x14ac:dyDescent="0.2">
      <c r="I3908" s="158">
        <f t="shared" si="367"/>
        <v>10</v>
      </c>
      <c r="J3908" s="158" t="str">
        <f t="shared" ref="J3908:J3971" si="370">VLOOKUP($I3908,$A:$C,2,FALSE)</f>
        <v>EUR</v>
      </c>
      <c r="K3908" s="158" t="str">
        <f t="shared" ref="K3908:K3971" si="371">VLOOKUP($I3908,$A:$C,3,FALSE)</f>
        <v>EUR</v>
      </c>
      <c r="L3908" s="158" t="str">
        <f t="shared" si="368"/>
        <v>EUREUR45455</v>
      </c>
      <c r="M3908" s="160">
        <f t="shared" ref="M3908:M3971" si="372">IF(I3908=I3907,M3907+1,$G$1)</f>
        <v>45455</v>
      </c>
      <c r="N3908" s="158">
        <v>1</v>
      </c>
      <c r="O3908" s="158">
        <v>1</v>
      </c>
      <c r="P3908" s="161">
        <f t="shared" si="369"/>
        <v>1</v>
      </c>
    </row>
    <row r="3909" spans="9:16" x14ac:dyDescent="0.2">
      <c r="I3909" s="158">
        <f t="shared" si="367"/>
        <v>10</v>
      </c>
      <c r="J3909" s="158" t="str">
        <f t="shared" si="370"/>
        <v>EUR</v>
      </c>
      <c r="K3909" s="158" t="str">
        <f t="shared" si="371"/>
        <v>EUR</v>
      </c>
      <c r="L3909" s="158" t="str">
        <f t="shared" si="368"/>
        <v>EUREUR45456</v>
      </c>
      <c r="M3909" s="160">
        <f t="shared" si="372"/>
        <v>45456</v>
      </c>
      <c r="N3909" s="158">
        <v>1</v>
      </c>
      <c r="O3909" s="158">
        <v>1</v>
      </c>
      <c r="P3909" s="161">
        <f t="shared" si="369"/>
        <v>1</v>
      </c>
    </row>
    <row r="3910" spans="9:16" x14ac:dyDescent="0.2">
      <c r="I3910" s="158">
        <f t="shared" si="367"/>
        <v>10</v>
      </c>
      <c r="J3910" s="158" t="str">
        <f t="shared" si="370"/>
        <v>EUR</v>
      </c>
      <c r="K3910" s="158" t="str">
        <f t="shared" si="371"/>
        <v>EUR</v>
      </c>
      <c r="L3910" s="158" t="str">
        <f t="shared" si="368"/>
        <v>EUREUR45457</v>
      </c>
      <c r="M3910" s="160">
        <f t="shared" si="372"/>
        <v>45457</v>
      </c>
      <c r="N3910" s="158">
        <v>1</v>
      </c>
      <c r="O3910" s="158">
        <v>1</v>
      </c>
      <c r="P3910" s="161">
        <f t="shared" si="369"/>
        <v>1</v>
      </c>
    </row>
    <row r="3911" spans="9:16" x14ac:dyDescent="0.2">
      <c r="I3911" s="158">
        <f t="shared" si="367"/>
        <v>10</v>
      </c>
      <c r="J3911" s="158" t="str">
        <f t="shared" si="370"/>
        <v>EUR</v>
      </c>
      <c r="K3911" s="158" t="str">
        <f t="shared" si="371"/>
        <v>EUR</v>
      </c>
      <c r="L3911" s="158" t="str">
        <f t="shared" si="368"/>
        <v>EUREUR45458</v>
      </c>
      <c r="M3911" s="160">
        <f t="shared" si="372"/>
        <v>45458</v>
      </c>
      <c r="N3911" s="158">
        <v>1</v>
      </c>
      <c r="O3911" s="158">
        <v>1</v>
      </c>
      <c r="P3911" s="161">
        <f t="shared" si="369"/>
        <v>1</v>
      </c>
    </row>
    <row r="3912" spans="9:16" x14ac:dyDescent="0.2">
      <c r="I3912" s="158">
        <f t="shared" si="367"/>
        <v>10</v>
      </c>
      <c r="J3912" s="158" t="str">
        <f t="shared" si="370"/>
        <v>EUR</v>
      </c>
      <c r="K3912" s="158" t="str">
        <f t="shared" si="371"/>
        <v>EUR</v>
      </c>
      <c r="L3912" s="158" t="str">
        <f t="shared" si="368"/>
        <v>EUREUR45459</v>
      </c>
      <c r="M3912" s="160">
        <f t="shared" si="372"/>
        <v>45459</v>
      </c>
      <c r="N3912" s="158">
        <v>1</v>
      </c>
      <c r="O3912" s="158">
        <v>1</v>
      </c>
      <c r="P3912" s="161">
        <f t="shared" si="369"/>
        <v>1</v>
      </c>
    </row>
    <row r="3913" spans="9:16" x14ac:dyDescent="0.2">
      <c r="I3913" s="158">
        <f t="shared" si="367"/>
        <v>10</v>
      </c>
      <c r="J3913" s="158" t="str">
        <f t="shared" si="370"/>
        <v>EUR</v>
      </c>
      <c r="K3913" s="158" t="str">
        <f t="shared" si="371"/>
        <v>EUR</v>
      </c>
      <c r="L3913" s="158" t="str">
        <f t="shared" si="368"/>
        <v>EUREUR45460</v>
      </c>
      <c r="M3913" s="160">
        <f t="shared" si="372"/>
        <v>45460</v>
      </c>
      <c r="N3913" s="158">
        <v>1</v>
      </c>
      <c r="O3913" s="158">
        <v>1</v>
      </c>
      <c r="P3913" s="161">
        <f t="shared" si="369"/>
        <v>1</v>
      </c>
    </row>
    <row r="3914" spans="9:16" x14ac:dyDescent="0.2">
      <c r="I3914" s="158">
        <f t="shared" si="367"/>
        <v>10</v>
      </c>
      <c r="J3914" s="158" t="str">
        <f t="shared" si="370"/>
        <v>EUR</v>
      </c>
      <c r="K3914" s="158" t="str">
        <f t="shared" si="371"/>
        <v>EUR</v>
      </c>
      <c r="L3914" s="158" t="str">
        <f t="shared" si="368"/>
        <v>EUREUR45461</v>
      </c>
      <c r="M3914" s="160">
        <f t="shared" si="372"/>
        <v>45461</v>
      </c>
      <c r="N3914" s="158">
        <v>1</v>
      </c>
      <c r="O3914" s="158">
        <v>1</v>
      </c>
      <c r="P3914" s="161">
        <f t="shared" si="369"/>
        <v>1</v>
      </c>
    </row>
    <row r="3915" spans="9:16" x14ac:dyDescent="0.2">
      <c r="I3915" s="158">
        <f t="shared" si="367"/>
        <v>10</v>
      </c>
      <c r="J3915" s="158" t="str">
        <f t="shared" si="370"/>
        <v>EUR</v>
      </c>
      <c r="K3915" s="158" t="str">
        <f t="shared" si="371"/>
        <v>EUR</v>
      </c>
      <c r="L3915" s="158" t="str">
        <f t="shared" si="368"/>
        <v>EUREUR45462</v>
      </c>
      <c r="M3915" s="160">
        <f t="shared" si="372"/>
        <v>45462</v>
      </c>
      <c r="N3915" s="158">
        <v>1</v>
      </c>
      <c r="O3915" s="158">
        <v>1</v>
      </c>
      <c r="P3915" s="161">
        <f t="shared" si="369"/>
        <v>1</v>
      </c>
    </row>
    <row r="3916" spans="9:16" x14ac:dyDescent="0.2">
      <c r="I3916" s="158">
        <f t="shared" si="367"/>
        <v>10</v>
      </c>
      <c r="J3916" s="158" t="str">
        <f t="shared" si="370"/>
        <v>EUR</v>
      </c>
      <c r="K3916" s="158" t="str">
        <f t="shared" si="371"/>
        <v>EUR</v>
      </c>
      <c r="L3916" s="158" t="str">
        <f t="shared" si="368"/>
        <v>EUREUR45463</v>
      </c>
      <c r="M3916" s="160">
        <f t="shared" si="372"/>
        <v>45463</v>
      </c>
      <c r="N3916" s="158">
        <v>1</v>
      </c>
      <c r="O3916" s="158">
        <v>1</v>
      </c>
      <c r="P3916" s="161">
        <f t="shared" si="369"/>
        <v>1</v>
      </c>
    </row>
    <row r="3917" spans="9:16" x14ac:dyDescent="0.2">
      <c r="I3917" s="158">
        <f t="shared" si="367"/>
        <v>10</v>
      </c>
      <c r="J3917" s="158" t="str">
        <f t="shared" si="370"/>
        <v>EUR</v>
      </c>
      <c r="K3917" s="158" t="str">
        <f t="shared" si="371"/>
        <v>EUR</v>
      </c>
      <c r="L3917" s="158" t="str">
        <f t="shared" si="368"/>
        <v>EUREUR45464</v>
      </c>
      <c r="M3917" s="160">
        <f t="shared" si="372"/>
        <v>45464</v>
      </c>
      <c r="N3917" s="158">
        <v>1</v>
      </c>
      <c r="O3917" s="158">
        <v>1</v>
      </c>
      <c r="P3917" s="161">
        <f t="shared" si="369"/>
        <v>1</v>
      </c>
    </row>
    <row r="3918" spans="9:16" x14ac:dyDescent="0.2">
      <c r="I3918" s="158">
        <f t="shared" si="367"/>
        <v>10</v>
      </c>
      <c r="J3918" s="158" t="str">
        <f t="shared" si="370"/>
        <v>EUR</v>
      </c>
      <c r="K3918" s="158" t="str">
        <f t="shared" si="371"/>
        <v>EUR</v>
      </c>
      <c r="L3918" s="158" t="str">
        <f t="shared" si="368"/>
        <v>EUREUR45465</v>
      </c>
      <c r="M3918" s="160">
        <f t="shared" si="372"/>
        <v>45465</v>
      </c>
      <c r="N3918" s="158">
        <v>1</v>
      </c>
      <c r="O3918" s="158">
        <v>1</v>
      </c>
      <c r="P3918" s="161">
        <f t="shared" si="369"/>
        <v>1</v>
      </c>
    </row>
    <row r="3919" spans="9:16" x14ac:dyDescent="0.2">
      <c r="I3919" s="158">
        <f t="shared" si="367"/>
        <v>10</v>
      </c>
      <c r="J3919" s="158" t="str">
        <f t="shared" si="370"/>
        <v>EUR</v>
      </c>
      <c r="K3919" s="158" t="str">
        <f t="shared" si="371"/>
        <v>EUR</v>
      </c>
      <c r="L3919" s="158" t="str">
        <f t="shared" si="368"/>
        <v>EUREUR45466</v>
      </c>
      <c r="M3919" s="160">
        <f t="shared" si="372"/>
        <v>45466</v>
      </c>
      <c r="N3919" s="158">
        <v>1</v>
      </c>
      <c r="O3919" s="158">
        <v>1</v>
      </c>
      <c r="P3919" s="161">
        <f t="shared" si="369"/>
        <v>1</v>
      </c>
    </row>
    <row r="3920" spans="9:16" x14ac:dyDescent="0.2">
      <c r="I3920" s="158">
        <f t="shared" si="367"/>
        <v>10</v>
      </c>
      <c r="J3920" s="158" t="str">
        <f t="shared" si="370"/>
        <v>EUR</v>
      </c>
      <c r="K3920" s="158" t="str">
        <f t="shared" si="371"/>
        <v>EUR</v>
      </c>
      <c r="L3920" s="158" t="str">
        <f t="shared" si="368"/>
        <v>EUREUR45467</v>
      </c>
      <c r="M3920" s="160">
        <f t="shared" si="372"/>
        <v>45467</v>
      </c>
      <c r="N3920" s="158">
        <v>1</v>
      </c>
      <c r="O3920" s="158">
        <v>1</v>
      </c>
      <c r="P3920" s="161">
        <f t="shared" si="369"/>
        <v>1</v>
      </c>
    </row>
    <row r="3921" spans="9:16" x14ac:dyDescent="0.2">
      <c r="I3921" s="158">
        <f t="shared" si="367"/>
        <v>10</v>
      </c>
      <c r="J3921" s="158" t="str">
        <f t="shared" si="370"/>
        <v>EUR</v>
      </c>
      <c r="K3921" s="158" t="str">
        <f t="shared" si="371"/>
        <v>EUR</v>
      </c>
      <c r="L3921" s="158" t="str">
        <f t="shared" si="368"/>
        <v>EUREUR45468</v>
      </c>
      <c r="M3921" s="160">
        <f t="shared" si="372"/>
        <v>45468</v>
      </c>
      <c r="N3921" s="158">
        <v>1</v>
      </c>
      <c r="O3921" s="158">
        <v>1</v>
      </c>
      <c r="P3921" s="161">
        <f t="shared" si="369"/>
        <v>1</v>
      </c>
    </row>
    <row r="3922" spans="9:16" x14ac:dyDescent="0.2">
      <c r="I3922" s="158">
        <f t="shared" si="367"/>
        <v>10</v>
      </c>
      <c r="J3922" s="158" t="str">
        <f t="shared" si="370"/>
        <v>EUR</v>
      </c>
      <c r="K3922" s="158" t="str">
        <f t="shared" si="371"/>
        <v>EUR</v>
      </c>
      <c r="L3922" s="158" t="str">
        <f t="shared" si="368"/>
        <v>EUREUR45469</v>
      </c>
      <c r="M3922" s="160">
        <f t="shared" si="372"/>
        <v>45469</v>
      </c>
      <c r="N3922" s="158">
        <v>1</v>
      </c>
      <c r="O3922" s="158">
        <v>1</v>
      </c>
      <c r="P3922" s="161">
        <f t="shared" si="369"/>
        <v>1</v>
      </c>
    </row>
    <row r="3923" spans="9:16" x14ac:dyDescent="0.2">
      <c r="I3923" s="158">
        <f t="shared" si="367"/>
        <v>10</v>
      </c>
      <c r="J3923" s="158" t="str">
        <f t="shared" si="370"/>
        <v>EUR</v>
      </c>
      <c r="K3923" s="158" t="str">
        <f t="shared" si="371"/>
        <v>EUR</v>
      </c>
      <c r="L3923" s="158" t="str">
        <f t="shared" si="368"/>
        <v>EUREUR45470</v>
      </c>
      <c r="M3923" s="160">
        <f t="shared" si="372"/>
        <v>45470</v>
      </c>
      <c r="N3923" s="158">
        <v>1</v>
      </c>
      <c r="O3923" s="158">
        <v>1</v>
      </c>
      <c r="P3923" s="161">
        <f t="shared" si="369"/>
        <v>1</v>
      </c>
    </row>
    <row r="3924" spans="9:16" x14ac:dyDescent="0.2">
      <c r="I3924" s="158">
        <f t="shared" si="367"/>
        <v>10</v>
      </c>
      <c r="J3924" s="158" t="str">
        <f t="shared" si="370"/>
        <v>EUR</v>
      </c>
      <c r="K3924" s="158" t="str">
        <f t="shared" si="371"/>
        <v>EUR</v>
      </c>
      <c r="L3924" s="158" t="str">
        <f t="shared" si="368"/>
        <v>EUREUR45471</v>
      </c>
      <c r="M3924" s="160">
        <f t="shared" si="372"/>
        <v>45471</v>
      </c>
      <c r="N3924" s="158">
        <v>1</v>
      </c>
      <c r="O3924" s="158">
        <v>1</v>
      </c>
      <c r="P3924" s="161">
        <f t="shared" si="369"/>
        <v>1</v>
      </c>
    </row>
    <row r="3925" spans="9:16" x14ac:dyDescent="0.2">
      <c r="I3925" s="158">
        <f t="shared" si="367"/>
        <v>10</v>
      </c>
      <c r="J3925" s="158" t="str">
        <f t="shared" si="370"/>
        <v>EUR</v>
      </c>
      <c r="K3925" s="158" t="str">
        <f t="shared" si="371"/>
        <v>EUR</v>
      </c>
      <c r="L3925" s="158" t="str">
        <f t="shared" si="368"/>
        <v>EUREUR45472</v>
      </c>
      <c r="M3925" s="160">
        <f t="shared" si="372"/>
        <v>45472</v>
      </c>
      <c r="N3925" s="158">
        <v>1</v>
      </c>
      <c r="O3925" s="158">
        <v>1</v>
      </c>
      <c r="P3925" s="161">
        <f t="shared" si="369"/>
        <v>1</v>
      </c>
    </row>
    <row r="3926" spans="9:16" x14ac:dyDescent="0.2">
      <c r="I3926" s="158">
        <f t="shared" si="367"/>
        <v>10</v>
      </c>
      <c r="J3926" s="158" t="str">
        <f t="shared" si="370"/>
        <v>EUR</v>
      </c>
      <c r="K3926" s="158" t="str">
        <f t="shared" si="371"/>
        <v>EUR</v>
      </c>
      <c r="L3926" s="158" t="str">
        <f t="shared" si="368"/>
        <v>EUREUR45473</v>
      </c>
      <c r="M3926" s="160">
        <f t="shared" si="372"/>
        <v>45473</v>
      </c>
      <c r="N3926" s="158">
        <v>1</v>
      </c>
      <c r="O3926" s="158">
        <v>1</v>
      </c>
      <c r="P3926" s="161">
        <f t="shared" si="369"/>
        <v>1</v>
      </c>
    </row>
    <row r="3927" spans="9:16" x14ac:dyDescent="0.2">
      <c r="I3927" s="158">
        <f t="shared" si="367"/>
        <v>10</v>
      </c>
      <c r="J3927" s="158" t="str">
        <f t="shared" si="370"/>
        <v>EUR</v>
      </c>
      <c r="K3927" s="158" t="str">
        <f t="shared" si="371"/>
        <v>EUR</v>
      </c>
      <c r="L3927" s="158" t="str">
        <f t="shared" si="368"/>
        <v>EUREUR45474</v>
      </c>
      <c r="M3927" s="160">
        <f t="shared" si="372"/>
        <v>45474</v>
      </c>
      <c r="N3927" s="158">
        <v>1</v>
      </c>
      <c r="O3927" s="158">
        <v>1</v>
      </c>
      <c r="P3927" s="161">
        <f t="shared" si="369"/>
        <v>1</v>
      </c>
    </row>
    <row r="3928" spans="9:16" x14ac:dyDescent="0.2">
      <c r="I3928" s="158">
        <f t="shared" si="367"/>
        <v>10</v>
      </c>
      <c r="J3928" s="158" t="str">
        <f t="shared" si="370"/>
        <v>EUR</v>
      </c>
      <c r="K3928" s="158" t="str">
        <f t="shared" si="371"/>
        <v>EUR</v>
      </c>
      <c r="L3928" s="158" t="str">
        <f t="shared" si="368"/>
        <v>EUREUR45475</v>
      </c>
      <c r="M3928" s="160">
        <f t="shared" si="372"/>
        <v>45475</v>
      </c>
      <c r="N3928" s="158">
        <v>1</v>
      </c>
      <c r="O3928" s="158">
        <v>1</v>
      </c>
      <c r="P3928" s="161">
        <f t="shared" si="369"/>
        <v>1</v>
      </c>
    </row>
    <row r="3929" spans="9:16" x14ac:dyDescent="0.2">
      <c r="I3929" s="158">
        <f t="shared" si="367"/>
        <v>10</v>
      </c>
      <c r="J3929" s="158" t="str">
        <f t="shared" si="370"/>
        <v>EUR</v>
      </c>
      <c r="K3929" s="158" t="str">
        <f t="shared" si="371"/>
        <v>EUR</v>
      </c>
      <c r="L3929" s="158" t="str">
        <f t="shared" si="368"/>
        <v>EUREUR45476</v>
      </c>
      <c r="M3929" s="160">
        <f t="shared" si="372"/>
        <v>45476</v>
      </c>
      <c r="N3929" s="158">
        <v>1</v>
      </c>
      <c r="O3929" s="158">
        <v>1</v>
      </c>
      <c r="P3929" s="161">
        <f t="shared" si="369"/>
        <v>1</v>
      </c>
    </row>
    <row r="3930" spans="9:16" x14ac:dyDescent="0.2">
      <c r="I3930" s="158">
        <f t="shared" si="367"/>
        <v>10</v>
      </c>
      <c r="J3930" s="158" t="str">
        <f t="shared" si="370"/>
        <v>EUR</v>
      </c>
      <c r="K3930" s="158" t="str">
        <f t="shared" si="371"/>
        <v>EUR</v>
      </c>
      <c r="L3930" s="158" t="str">
        <f t="shared" si="368"/>
        <v>EUREUR45477</v>
      </c>
      <c r="M3930" s="160">
        <f t="shared" si="372"/>
        <v>45477</v>
      </c>
      <c r="N3930" s="158">
        <v>1</v>
      </c>
      <c r="O3930" s="158">
        <v>1</v>
      </c>
      <c r="P3930" s="161">
        <f t="shared" si="369"/>
        <v>1</v>
      </c>
    </row>
    <row r="3931" spans="9:16" x14ac:dyDescent="0.2">
      <c r="I3931" s="158">
        <f t="shared" si="367"/>
        <v>10</v>
      </c>
      <c r="J3931" s="158" t="str">
        <f t="shared" si="370"/>
        <v>EUR</v>
      </c>
      <c r="K3931" s="158" t="str">
        <f t="shared" si="371"/>
        <v>EUR</v>
      </c>
      <c r="L3931" s="158" t="str">
        <f t="shared" si="368"/>
        <v>EUREUR45478</v>
      </c>
      <c r="M3931" s="160">
        <f t="shared" si="372"/>
        <v>45478</v>
      </c>
      <c r="N3931" s="158">
        <v>1</v>
      </c>
      <c r="O3931" s="158">
        <v>1</v>
      </c>
      <c r="P3931" s="161">
        <f t="shared" si="369"/>
        <v>1</v>
      </c>
    </row>
    <row r="3932" spans="9:16" x14ac:dyDescent="0.2">
      <c r="I3932" s="158">
        <f t="shared" si="367"/>
        <v>10</v>
      </c>
      <c r="J3932" s="158" t="str">
        <f t="shared" si="370"/>
        <v>EUR</v>
      </c>
      <c r="K3932" s="158" t="str">
        <f t="shared" si="371"/>
        <v>EUR</v>
      </c>
      <c r="L3932" s="158" t="str">
        <f t="shared" si="368"/>
        <v>EUREUR45479</v>
      </c>
      <c r="M3932" s="160">
        <f t="shared" si="372"/>
        <v>45479</v>
      </c>
      <c r="N3932" s="158">
        <v>1</v>
      </c>
      <c r="O3932" s="158">
        <v>1</v>
      </c>
      <c r="P3932" s="161">
        <f t="shared" si="369"/>
        <v>1</v>
      </c>
    </row>
    <row r="3933" spans="9:16" x14ac:dyDescent="0.2">
      <c r="I3933" s="158">
        <f t="shared" si="367"/>
        <v>10</v>
      </c>
      <c r="J3933" s="158" t="str">
        <f t="shared" si="370"/>
        <v>EUR</v>
      </c>
      <c r="K3933" s="158" t="str">
        <f t="shared" si="371"/>
        <v>EUR</v>
      </c>
      <c r="L3933" s="158" t="str">
        <f t="shared" si="368"/>
        <v>EUREUR45480</v>
      </c>
      <c r="M3933" s="160">
        <f t="shared" si="372"/>
        <v>45480</v>
      </c>
      <c r="N3933" s="158">
        <v>1</v>
      </c>
      <c r="O3933" s="158">
        <v>1</v>
      </c>
      <c r="P3933" s="161">
        <f t="shared" si="369"/>
        <v>1</v>
      </c>
    </row>
    <row r="3934" spans="9:16" x14ac:dyDescent="0.2">
      <c r="I3934" s="158">
        <f t="shared" si="367"/>
        <v>10</v>
      </c>
      <c r="J3934" s="158" t="str">
        <f t="shared" si="370"/>
        <v>EUR</v>
      </c>
      <c r="K3934" s="158" t="str">
        <f t="shared" si="371"/>
        <v>EUR</v>
      </c>
      <c r="L3934" s="158" t="str">
        <f t="shared" si="368"/>
        <v>EUREUR45481</v>
      </c>
      <c r="M3934" s="160">
        <f t="shared" si="372"/>
        <v>45481</v>
      </c>
      <c r="N3934" s="158">
        <v>1</v>
      </c>
      <c r="O3934" s="158">
        <v>1</v>
      </c>
      <c r="P3934" s="161">
        <f t="shared" si="369"/>
        <v>1</v>
      </c>
    </row>
    <row r="3935" spans="9:16" x14ac:dyDescent="0.2">
      <c r="I3935" s="158">
        <f t="shared" si="367"/>
        <v>10</v>
      </c>
      <c r="J3935" s="158" t="str">
        <f t="shared" si="370"/>
        <v>EUR</v>
      </c>
      <c r="K3935" s="158" t="str">
        <f t="shared" si="371"/>
        <v>EUR</v>
      </c>
      <c r="L3935" s="158" t="str">
        <f t="shared" si="368"/>
        <v>EUREUR45482</v>
      </c>
      <c r="M3935" s="160">
        <f t="shared" si="372"/>
        <v>45482</v>
      </c>
      <c r="N3935" s="158">
        <v>1</v>
      </c>
      <c r="O3935" s="158">
        <v>1</v>
      </c>
      <c r="P3935" s="161">
        <f t="shared" si="369"/>
        <v>1</v>
      </c>
    </row>
    <row r="3936" spans="9:16" x14ac:dyDescent="0.2">
      <c r="I3936" s="158">
        <f t="shared" si="367"/>
        <v>10</v>
      </c>
      <c r="J3936" s="158" t="str">
        <f t="shared" si="370"/>
        <v>EUR</v>
      </c>
      <c r="K3936" s="158" t="str">
        <f t="shared" si="371"/>
        <v>EUR</v>
      </c>
      <c r="L3936" s="158" t="str">
        <f t="shared" si="368"/>
        <v>EUREUR45483</v>
      </c>
      <c r="M3936" s="160">
        <f t="shared" si="372"/>
        <v>45483</v>
      </c>
      <c r="N3936" s="158">
        <v>1</v>
      </c>
      <c r="O3936" s="158">
        <v>1</v>
      </c>
      <c r="P3936" s="161">
        <f t="shared" si="369"/>
        <v>1</v>
      </c>
    </row>
    <row r="3937" spans="9:16" x14ac:dyDescent="0.2">
      <c r="I3937" s="158">
        <f t="shared" si="367"/>
        <v>10</v>
      </c>
      <c r="J3937" s="158" t="str">
        <f t="shared" si="370"/>
        <v>EUR</v>
      </c>
      <c r="K3937" s="158" t="str">
        <f t="shared" si="371"/>
        <v>EUR</v>
      </c>
      <c r="L3937" s="158" t="str">
        <f t="shared" si="368"/>
        <v>EUREUR45484</v>
      </c>
      <c r="M3937" s="160">
        <f t="shared" si="372"/>
        <v>45484</v>
      </c>
      <c r="N3937" s="158">
        <v>1</v>
      </c>
      <c r="O3937" s="158">
        <v>1</v>
      </c>
      <c r="P3937" s="161">
        <f t="shared" si="369"/>
        <v>1</v>
      </c>
    </row>
    <row r="3938" spans="9:16" x14ac:dyDescent="0.2">
      <c r="I3938" s="158">
        <f t="shared" si="367"/>
        <v>10</v>
      </c>
      <c r="J3938" s="158" t="str">
        <f t="shared" si="370"/>
        <v>EUR</v>
      </c>
      <c r="K3938" s="158" t="str">
        <f t="shared" si="371"/>
        <v>EUR</v>
      </c>
      <c r="L3938" s="158" t="str">
        <f t="shared" si="368"/>
        <v>EUREUR45485</v>
      </c>
      <c r="M3938" s="160">
        <f t="shared" si="372"/>
        <v>45485</v>
      </c>
      <c r="N3938" s="158">
        <v>1</v>
      </c>
      <c r="O3938" s="158">
        <v>1</v>
      </c>
      <c r="P3938" s="161">
        <f t="shared" si="369"/>
        <v>1</v>
      </c>
    </row>
    <row r="3939" spans="9:16" x14ac:dyDescent="0.2">
      <c r="I3939" s="158">
        <f t="shared" si="367"/>
        <v>10</v>
      </c>
      <c r="J3939" s="158" t="str">
        <f t="shared" si="370"/>
        <v>EUR</v>
      </c>
      <c r="K3939" s="158" t="str">
        <f t="shared" si="371"/>
        <v>EUR</v>
      </c>
      <c r="L3939" s="158" t="str">
        <f t="shared" si="368"/>
        <v>EUREUR45486</v>
      </c>
      <c r="M3939" s="160">
        <f t="shared" si="372"/>
        <v>45486</v>
      </c>
      <c r="N3939" s="158">
        <v>1</v>
      </c>
      <c r="O3939" s="158">
        <v>1</v>
      </c>
      <c r="P3939" s="161">
        <f t="shared" si="369"/>
        <v>1</v>
      </c>
    </row>
    <row r="3940" spans="9:16" x14ac:dyDescent="0.2">
      <c r="I3940" s="158">
        <f t="shared" si="367"/>
        <v>10</v>
      </c>
      <c r="J3940" s="158" t="str">
        <f t="shared" si="370"/>
        <v>EUR</v>
      </c>
      <c r="K3940" s="158" t="str">
        <f t="shared" si="371"/>
        <v>EUR</v>
      </c>
      <c r="L3940" s="158" t="str">
        <f t="shared" si="368"/>
        <v>EUREUR45487</v>
      </c>
      <c r="M3940" s="160">
        <f t="shared" si="372"/>
        <v>45487</v>
      </c>
      <c r="N3940" s="158">
        <v>1</v>
      </c>
      <c r="O3940" s="158">
        <v>1</v>
      </c>
      <c r="P3940" s="161">
        <f t="shared" si="369"/>
        <v>1</v>
      </c>
    </row>
    <row r="3941" spans="9:16" x14ac:dyDescent="0.2">
      <c r="I3941" s="158">
        <f t="shared" si="367"/>
        <v>10</v>
      </c>
      <c r="J3941" s="158" t="str">
        <f t="shared" si="370"/>
        <v>EUR</v>
      </c>
      <c r="K3941" s="158" t="str">
        <f t="shared" si="371"/>
        <v>EUR</v>
      </c>
      <c r="L3941" s="158" t="str">
        <f t="shared" si="368"/>
        <v>EUREUR45488</v>
      </c>
      <c r="M3941" s="160">
        <f t="shared" si="372"/>
        <v>45488</v>
      </c>
      <c r="N3941" s="158">
        <v>1</v>
      </c>
      <c r="O3941" s="158">
        <v>1</v>
      </c>
      <c r="P3941" s="161">
        <f t="shared" si="369"/>
        <v>1</v>
      </c>
    </row>
    <row r="3942" spans="9:16" x14ac:dyDescent="0.2">
      <c r="I3942" s="158">
        <f t="shared" si="367"/>
        <v>10</v>
      </c>
      <c r="J3942" s="158" t="str">
        <f t="shared" si="370"/>
        <v>EUR</v>
      </c>
      <c r="K3942" s="158" t="str">
        <f t="shared" si="371"/>
        <v>EUR</v>
      </c>
      <c r="L3942" s="158" t="str">
        <f t="shared" si="368"/>
        <v>EUREUR45489</v>
      </c>
      <c r="M3942" s="160">
        <f t="shared" si="372"/>
        <v>45489</v>
      </c>
      <c r="N3942" s="158">
        <v>1</v>
      </c>
      <c r="O3942" s="158">
        <v>1</v>
      </c>
      <c r="P3942" s="161">
        <f t="shared" si="369"/>
        <v>1</v>
      </c>
    </row>
    <row r="3943" spans="9:16" x14ac:dyDescent="0.2">
      <c r="I3943" s="158">
        <f t="shared" si="367"/>
        <v>10</v>
      </c>
      <c r="J3943" s="158" t="str">
        <f t="shared" si="370"/>
        <v>EUR</v>
      </c>
      <c r="K3943" s="158" t="str">
        <f t="shared" si="371"/>
        <v>EUR</v>
      </c>
      <c r="L3943" s="158" t="str">
        <f t="shared" si="368"/>
        <v>EUREUR45490</v>
      </c>
      <c r="M3943" s="160">
        <f t="shared" si="372"/>
        <v>45490</v>
      </c>
      <c r="N3943" s="158">
        <v>1</v>
      </c>
      <c r="O3943" s="158">
        <v>1</v>
      </c>
      <c r="P3943" s="161">
        <f t="shared" si="369"/>
        <v>1</v>
      </c>
    </row>
    <row r="3944" spans="9:16" x14ac:dyDescent="0.2">
      <c r="I3944" s="158">
        <f t="shared" si="367"/>
        <v>10</v>
      </c>
      <c r="J3944" s="158" t="str">
        <f t="shared" si="370"/>
        <v>EUR</v>
      </c>
      <c r="K3944" s="158" t="str">
        <f t="shared" si="371"/>
        <v>EUR</v>
      </c>
      <c r="L3944" s="158" t="str">
        <f t="shared" si="368"/>
        <v>EUREUR45491</v>
      </c>
      <c r="M3944" s="160">
        <f t="shared" si="372"/>
        <v>45491</v>
      </c>
      <c r="N3944" s="158">
        <v>1</v>
      </c>
      <c r="O3944" s="158">
        <v>1</v>
      </c>
      <c r="P3944" s="161">
        <f t="shared" si="369"/>
        <v>1</v>
      </c>
    </row>
    <row r="3945" spans="9:16" x14ac:dyDescent="0.2">
      <c r="I3945" s="158">
        <f t="shared" si="367"/>
        <v>10</v>
      </c>
      <c r="J3945" s="158" t="str">
        <f t="shared" si="370"/>
        <v>EUR</v>
      </c>
      <c r="K3945" s="158" t="str">
        <f t="shared" si="371"/>
        <v>EUR</v>
      </c>
      <c r="L3945" s="158" t="str">
        <f t="shared" si="368"/>
        <v>EUREUR45492</v>
      </c>
      <c r="M3945" s="160">
        <f t="shared" si="372"/>
        <v>45492</v>
      </c>
      <c r="N3945" s="158">
        <v>1</v>
      </c>
      <c r="O3945" s="158">
        <v>1</v>
      </c>
      <c r="P3945" s="161">
        <f t="shared" si="369"/>
        <v>1</v>
      </c>
    </row>
    <row r="3946" spans="9:16" x14ac:dyDescent="0.2">
      <c r="I3946" s="158">
        <f t="shared" ref="I3946:I4009" si="373">IF(M3945=$G$2,I3945+1,I3945)</f>
        <v>10</v>
      </c>
      <c r="J3946" s="158" t="str">
        <f t="shared" si="370"/>
        <v>EUR</v>
      </c>
      <c r="K3946" s="158" t="str">
        <f t="shared" si="371"/>
        <v>EUR</v>
      </c>
      <c r="L3946" s="158" t="str">
        <f t="shared" si="368"/>
        <v>EUREUR45493</v>
      </c>
      <c r="M3946" s="160">
        <f t="shared" si="372"/>
        <v>45493</v>
      </c>
      <c r="N3946" s="158">
        <v>1</v>
      </c>
      <c r="O3946" s="158">
        <v>1</v>
      </c>
      <c r="P3946" s="161">
        <f t="shared" si="369"/>
        <v>1</v>
      </c>
    </row>
    <row r="3947" spans="9:16" x14ac:dyDescent="0.2">
      <c r="I3947" s="158">
        <f t="shared" si="373"/>
        <v>10</v>
      </c>
      <c r="J3947" s="158" t="str">
        <f t="shared" si="370"/>
        <v>EUR</v>
      </c>
      <c r="K3947" s="158" t="str">
        <f t="shared" si="371"/>
        <v>EUR</v>
      </c>
      <c r="L3947" s="158" t="str">
        <f t="shared" si="368"/>
        <v>EUREUR45494</v>
      </c>
      <c r="M3947" s="160">
        <f t="shared" si="372"/>
        <v>45494</v>
      </c>
      <c r="N3947" s="158">
        <v>1</v>
      </c>
      <c r="O3947" s="158">
        <v>1</v>
      </c>
      <c r="P3947" s="161">
        <f t="shared" si="369"/>
        <v>1</v>
      </c>
    </row>
    <row r="3948" spans="9:16" x14ac:dyDescent="0.2">
      <c r="I3948" s="158">
        <f t="shared" si="373"/>
        <v>10</v>
      </c>
      <c r="J3948" s="158" t="str">
        <f t="shared" si="370"/>
        <v>EUR</v>
      </c>
      <c r="K3948" s="158" t="str">
        <f t="shared" si="371"/>
        <v>EUR</v>
      </c>
      <c r="L3948" s="158" t="str">
        <f t="shared" si="368"/>
        <v>EUREUR45495</v>
      </c>
      <c r="M3948" s="160">
        <f t="shared" si="372"/>
        <v>45495</v>
      </c>
      <c r="N3948" s="158">
        <v>1</v>
      </c>
      <c r="O3948" s="158">
        <v>1</v>
      </c>
      <c r="P3948" s="161">
        <f t="shared" si="369"/>
        <v>1</v>
      </c>
    </row>
    <row r="3949" spans="9:16" x14ac:dyDescent="0.2">
      <c r="I3949" s="158">
        <f t="shared" si="373"/>
        <v>10</v>
      </c>
      <c r="J3949" s="158" t="str">
        <f t="shared" si="370"/>
        <v>EUR</v>
      </c>
      <c r="K3949" s="158" t="str">
        <f t="shared" si="371"/>
        <v>EUR</v>
      </c>
      <c r="L3949" s="158" t="str">
        <f t="shared" si="368"/>
        <v>EUREUR45496</v>
      </c>
      <c r="M3949" s="160">
        <f t="shared" si="372"/>
        <v>45496</v>
      </c>
      <c r="N3949" s="158">
        <v>1</v>
      </c>
      <c r="O3949" s="158">
        <v>1</v>
      </c>
      <c r="P3949" s="161">
        <f t="shared" si="369"/>
        <v>1</v>
      </c>
    </row>
    <row r="3950" spans="9:16" x14ac:dyDescent="0.2">
      <c r="I3950" s="158">
        <f t="shared" si="373"/>
        <v>10</v>
      </c>
      <c r="J3950" s="158" t="str">
        <f t="shared" si="370"/>
        <v>EUR</v>
      </c>
      <c r="K3950" s="158" t="str">
        <f t="shared" si="371"/>
        <v>EUR</v>
      </c>
      <c r="L3950" s="158" t="str">
        <f t="shared" si="368"/>
        <v>EUREUR45497</v>
      </c>
      <c r="M3950" s="160">
        <f t="shared" si="372"/>
        <v>45497</v>
      </c>
      <c r="N3950" s="158">
        <v>1</v>
      </c>
      <c r="O3950" s="158">
        <v>1</v>
      </c>
      <c r="P3950" s="161">
        <f t="shared" si="369"/>
        <v>1</v>
      </c>
    </row>
    <row r="3951" spans="9:16" x14ac:dyDescent="0.2">
      <c r="I3951" s="158">
        <f t="shared" si="373"/>
        <v>10</v>
      </c>
      <c r="J3951" s="158" t="str">
        <f t="shared" si="370"/>
        <v>EUR</v>
      </c>
      <c r="K3951" s="158" t="str">
        <f t="shared" si="371"/>
        <v>EUR</v>
      </c>
      <c r="L3951" s="158" t="str">
        <f t="shared" si="368"/>
        <v>EUREUR45498</v>
      </c>
      <c r="M3951" s="160">
        <f t="shared" si="372"/>
        <v>45498</v>
      </c>
      <c r="N3951" s="158">
        <v>1</v>
      </c>
      <c r="O3951" s="158">
        <v>1</v>
      </c>
      <c r="P3951" s="161">
        <f t="shared" si="369"/>
        <v>1</v>
      </c>
    </row>
    <row r="3952" spans="9:16" x14ac:dyDescent="0.2">
      <c r="I3952" s="158">
        <f t="shared" si="373"/>
        <v>10</v>
      </c>
      <c r="J3952" s="158" t="str">
        <f t="shared" si="370"/>
        <v>EUR</v>
      </c>
      <c r="K3952" s="158" t="str">
        <f t="shared" si="371"/>
        <v>EUR</v>
      </c>
      <c r="L3952" s="158" t="str">
        <f t="shared" si="368"/>
        <v>EUREUR45499</v>
      </c>
      <c r="M3952" s="160">
        <f t="shared" si="372"/>
        <v>45499</v>
      </c>
      <c r="N3952" s="158">
        <v>1</v>
      </c>
      <c r="O3952" s="158">
        <v>1</v>
      </c>
      <c r="P3952" s="161">
        <f t="shared" si="369"/>
        <v>1</v>
      </c>
    </row>
    <row r="3953" spans="9:16" x14ac:dyDescent="0.2">
      <c r="I3953" s="158">
        <f t="shared" si="373"/>
        <v>10</v>
      </c>
      <c r="J3953" s="158" t="str">
        <f t="shared" si="370"/>
        <v>EUR</v>
      </c>
      <c r="K3953" s="158" t="str">
        <f t="shared" si="371"/>
        <v>EUR</v>
      </c>
      <c r="L3953" s="158" t="str">
        <f t="shared" si="368"/>
        <v>EUREUR45500</v>
      </c>
      <c r="M3953" s="160">
        <f t="shared" si="372"/>
        <v>45500</v>
      </c>
      <c r="N3953" s="158">
        <v>1</v>
      </c>
      <c r="O3953" s="158">
        <v>1</v>
      </c>
      <c r="P3953" s="161">
        <f t="shared" si="369"/>
        <v>1</v>
      </c>
    </row>
    <row r="3954" spans="9:16" x14ac:dyDescent="0.2">
      <c r="I3954" s="158">
        <f t="shared" si="373"/>
        <v>10</v>
      </c>
      <c r="J3954" s="158" t="str">
        <f t="shared" si="370"/>
        <v>EUR</v>
      </c>
      <c r="K3954" s="158" t="str">
        <f t="shared" si="371"/>
        <v>EUR</v>
      </c>
      <c r="L3954" s="158" t="str">
        <f t="shared" si="368"/>
        <v>EUREUR45501</v>
      </c>
      <c r="M3954" s="160">
        <f t="shared" si="372"/>
        <v>45501</v>
      </c>
      <c r="N3954" s="158">
        <v>1</v>
      </c>
      <c r="O3954" s="158">
        <v>1</v>
      </c>
      <c r="P3954" s="161">
        <f t="shared" si="369"/>
        <v>1</v>
      </c>
    </row>
    <row r="3955" spans="9:16" x14ac:dyDescent="0.2">
      <c r="I3955" s="158">
        <f t="shared" si="373"/>
        <v>10</v>
      </c>
      <c r="J3955" s="158" t="str">
        <f t="shared" si="370"/>
        <v>EUR</v>
      </c>
      <c r="K3955" s="158" t="str">
        <f t="shared" si="371"/>
        <v>EUR</v>
      </c>
      <c r="L3955" s="158" t="str">
        <f t="shared" si="368"/>
        <v>EUREUR45502</v>
      </c>
      <c r="M3955" s="160">
        <f t="shared" si="372"/>
        <v>45502</v>
      </c>
      <c r="N3955" s="158">
        <v>1</v>
      </c>
      <c r="O3955" s="158">
        <v>1</v>
      </c>
      <c r="P3955" s="161">
        <f t="shared" si="369"/>
        <v>1</v>
      </c>
    </row>
    <row r="3956" spans="9:16" x14ac:dyDescent="0.2">
      <c r="I3956" s="158">
        <f t="shared" si="373"/>
        <v>10</v>
      </c>
      <c r="J3956" s="158" t="str">
        <f t="shared" si="370"/>
        <v>EUR</v>
      </c>
      <c r="K3956" s="158" t="str">
        <f t="shared" si="371"/>
        <v>EUR</v>
      </c>
      <c r="L3956" s="158" t="str">
        <f t="shared" si="368"/>
        <v>EUREUR45503</v>
      </c>
      <c r="M3956" s="160">
        <f t="shared" si="372"/>
        <v>45503</v>
      </c>
      <c r="N3956" s="158">
        <v>1</v>
      </c>
      <c r="O3956" s="158">
        <v>1</v>
      </c>
      <c r="P3956" s="161">
        <f t="shared" si="369"/>
        <v>1</v>
      </c>
    </row>
    <row r="3957" spans="9:16" x14ac:dyDescent="0.2">
      <c r="I3957" s="158">
        <f t="shared" si="373"/>
        <v>10</v>
      </c>
      <c r="J3957" s="158" t="str">
        <f t="shared" si="370"/>
        <v>EUR</v>
      </c>
      <c r="K3957" s="158" t="str">
        <f t="shared" si="371"/>
        <v>EUR</v>
      </c>
      <c r="L3957" s="158" t="str">
        <f t="shared" si="368"/>
        <v>EUREUR45504</v>
      </c>
      <c r="M3957" s="160">
        <f t="shared" si="372"/>
        <v>45504</v>
      </c>
      <c r="N3957" s="158">
        <v>1</v>
      </c>
      <c r="O3957" s="158">
        <v>1</v>
      </c>
      <c r="P3957" s="161">
        <f t="shared" si="369"/>
        <v>1</v>
      </c>
    </row>
    <row r="3958" spans="9:16" x14ac:dyDescent="0.2">
      <c r="I3958" s="158">
        <f t="shared" si="373"/>
        <v>10</v>
      </c>
      <c r="J3958" s="158" t="str">
        <f t="shared" si="370"/>
        <v>EUR</v>
      </c>
      <c r="K3958" s="158" t="str">
        <f t="shared" si="371"/>
        <v>EUR</v>
      </c>
      <c r="L3958" s="158" t="str">
        <f t="shared" si="368"/>
        <v>EUREUR45505</v>
      </c>
      <c r="M3958" s="160">
        <f t="shared" si="372"/>
        <v>45505</v>
      </c>
      <c r="N3958" s="158">
        <v>1</v>
      </c>
      <c r="O3958" s="158">
        <v>1</v>
      </c>
      <c r="P3958" s="161">
        <f t="shared" si="369"/>
        <v>1</v>
      </c>
    </row>
    <row r="3959" spans="9:16" x14ac:dyDescent="0.2">
      <c r="I3959" s="158">
        <f t="shared" si="373"/>
        <v>10</v>
      </c>
      <c r="J3959" s="158" t="str">
        <f t="shared" si="370"/>
        <v>EUR</v>
      </c>
      <c r="K3959" s="158" t="str">
        <f t="shared" si="371"/>
        <v>EUR</v>
      </c>
      <c r="L3959" s="158" t="str">
        <f t="shared" si="368"/>
        <v>EUREUR45506</v>
      </c>
      <c r="M3959" s="160">
        <f t="shared" si="372"/>
        <v>45506</v>
      </c>
      <c r="N3959" s="158">
        <v>1</v>
      </c>
      <c r="O3959" s="158">
        <v>1</v>
      </c>
      <c r="P3959" s="161">
        <f t="shared" si="369"/>
        <v>1</v>
      </c>
    </row>
    <row r="3960" spans="9:16" x14ac:dyDescent="0.2">
      <c r="I3960" s="158">
        <f t="shared" si="373"/>
        <v>10</v>
      </c>
      <c r="J3960" s="158" t="str">
        <f t="shared" si="370"/>
        <v>EUR</v>
      </c>
      <c r="K3960" s="158" t="str">
        <f t="shared" si="371"/>
        <v>EUR</v>
      </c>
      <c r="L3960" s="158" t="str">
        <f t="shared" si="368"/>
        <v>EUREUR45507</v>
      </c>
      <c r="M3960" s="160">
        <f t="shared" si="372"/>
        <v>45507</v>
      </c>
      <c r="N3960" s="158">
        <v>1</v>
      </c>
      <c r="O3960" s="158">
        <v>1</v>
      </c>
      <c r="P3960" s="161">
        <f t="shared" si="369"/>
        <v>1</v>
      </c>
    </row>
    <row r="3961" spans="9:16" x14ac:dyDescent="0.2">
      <c r="I3961" s="158">
        <f t="shared" si="373"/>
        <v>10</v>
      </c>
      <c r="J3961" s="158" t="str">
        <f t="shared" si="370"/>
        <v>EUR</v>
      </c>
      <c r="K3961" s="158" t="str">
        <f t="shared" si="371"/>
        <v>EUR</v>
      </c>
      <c r="L3961" s="158" t="str">
        <f t="shared" si="368"/>
        <v>EUREUR45508</v>
      </c>
      <c r="M3961" s="160">
        <f t="shared" si="372"/>
        <v>45508</v>
      </c>
      <c r="N3961" s="158">
        <v>1</v>
      </c>
      <c r="O3961" s="158">
        <v>1</v>
      </c>
      <c r="P3961" s="161">
        <f t="shared" si="369"/>
        <v>1</v>
      </c>
    </row>
    <row r="3962" spans="9:16" x14ac:dyDescent="0.2">
      <c r="I3962" s="158">
        <f t="shared" si="373"/>
        <v>10</v>
      </c>
      <c r="J3962" s="158" t="str">
        <f t="shared" si="370"/>
        <v>EUR</v>
      </c>
      <c r="K3962" s="158" t="str">
        <f t="shared" si="371"/>
        <v>EUR</v>
      </c>
      <c r="L3962" s="158" t="str">
        <f t="shared" si="368"/>
        <v>EUREUR45509</v>
      </c>
      <c r="M3962" s="160">
        <f t="shared" si="372"/>
        <v>45509</v>
      </c>
      <c r="N3962" s="158">
        <v>1</v>
      </c>
      <c r="O3962" s="158">
        <v>1</v>
      </c>
      <c r="P3962" s="161">
        <f t="shared" si="369"/>
        <v>1</v>
      </c>
    </row>
    <row r="3963" spans="9:16" x14ac:dyDescent="0.2">
      <c r="I3963" s="158">
        <f t="shared" si="373"/>
        <v>10</v>
      </c>
      <c r="J3963" s="158" t="str">
        <f t="shared" si="370"/>
        <v>EUR</v>
      </c>
      <c r="K3963" s="158" t="str">
        <f t="shared" si="371"/>
        <v>EUR</v>
      </c>
      <c r="L3963" s="158" t="str">
        <f t="shared" si="368"/>
        <v>EUREUR45510</v>
      </c>
      <c r="M3963" s="160">
        <f t="shared" si="372"/>
        <v>45510</v>
      </c>
      <c r="N3963" s="158">
        <v>1</v>
      </c>
      <c r="O3963" s="158">
        <v>1</v>
      </c>
      <c r="P3963" s="161">
        <f t="shared" si="369"/>
        <v>1</v>
      </c>
    </row>
    <row r="3964" spans="9:16" x14ac:dyDescent="0.2">
      <c r="I3964" s="158">
        <f t="shared" si="373"/>
        <v>10</v>
      </c>
      <c r="J3964" s="158" t="str">
        <f t="shared" si="370"/>
        <v>EUR</v>
      </c>
      <c r="K3964" s="158" t="str">
        <f t="shared" si="371"/>
        <v>EUR</v>
      </c>
      <c r="L3964" s="158" t="str">
        <f t="shared" si="368"/>
        <v>EUREUR45511</v>
      </c>
      <c r="M3964" s="160">
        <f t="shared" si="372"/>
        <v>45511</v>
      </c>
      <c r="N3964" s="158">
        <v>1</v>
      </c>
      <c r="O3964" s="158">
        <v>1</v>
      </c>
      <c r="P3964" s="161">
        <f t="shared" si="369"/>
        <v>1</v>
      </c>
    </row>
    <row r="3965" spans="9:16" x14ac:dyDescent="0.2">
      <c r="I3965" s="158">
        <f t="shared" si="373"/>
        <v>10</v>
      </c>
      <c r="J3965" s="158" t="str">
        <f t="shared" si="370"/>
        <v>EUR</v>
      </c>
      <c r="K3965" s="158" t="str">
        <f t="shared" si="371"/>
        <v>EUR</v>
      </c>
      <c r="L3965" s="158" t="str">
        <f t="shared" si="368"/>
        <v>EUREUR45512</v>
      </c>
      <c r="M3965" s="160">
        <f t="shared" si="372"/>
        <v>45512</v>
      </c>
      <c r="N3965" s="158">
        <v>1</v>
      </c>
      <c r="O3965" s="158">
        <v>1</v>
      </c>
      <c r="P3965" s="161">
        <f t="shared" si="369"/>
        <v>1</v>
      </c>
    </row>
    <row r="3966" spans="9:16" x14ac:dyDescent="0.2">
      <c r="I3966" s="158">
        <f t="shared" si="373"/>
        <v>10</v>
      </c>
      <c r="J3966" s="158" t="str">
        <f t="shared" si="370"/>
        <v>EUR</v>
      </c>
      <c r="K3966" s="158" t="str">
        <f t="shared" si="371"/>
        <v>EUR</v>
      </c>
      <c r="L3966" s="158" t="str">
        <f t="shared" si="368"/>
        <v>EUREUR45513</v>
      </c>
      <c r="M3966" s="160">
        <f t="shared" si="372"/>
        <v>45513</v>
      </c>
      <c r="N3966" s="158">
        <v>1</v>
      </c>
      <c r="O3966" s="158">
        <v>1</v>
      </c>
      <c r="P3966" s="161">
        <f t="shared" si="369"/>
        <v>1</v>
      </c>
    </row>
    <row r="3967" spans="9:16" x14ac:dyDescent="0.2">
      <c r="I3967" s="158">
        <f t="shared" si="373"/>
        <v>10</v>
      </c>
      <c r="J3967" s="158" t="str">
        <f t="shared" si="370"/>
        <v>EUR</v>
      </c>
      <c r="K3967" s="158" t="str">
        <f t="shared" si="371"/>
        <v>EUR</v>
      </c>
      <c r="L3967" s="158" t="str">
        <f t="shared" si="368"/>
        <v>EUREUR45514</v>
      </c>
      <c r="M3967" s="160">
        <f t="shared" si="372"/>
        <v>45514</v>
      </c>
      <c r="N3967" s="158">
        <v>1</v>
      </c>
      <c r="O3967" s="158">
        <v>1</v>
      </c>
      <c r="P3967" s="161">
        <f t="shared" si="369"/>
        <v>1</v>
      </c>
    </row>
    <row r="3968" spans="9:16" x14ac:dyDescent="0.2">
      <c r="I3968" s="158">
        <f t="shared" si="373"/>
        <v>10</v>
      </c>
      <c r="J3968" s="158" t="str">
        <f t="shared" si="370"/>
        <v>EUR</v>
      </c>
      <c r="K3968" s="158" t="str">
        <f t="shared" si="371"/>
        <v>EUR</v>
      </c>
      <c r="L3968" s="158" t="str">
        <f t="shared" si="368"/>
        <v>EUREUR45515</v>
      </c>
      <c r="M3968" s="160">
        <f t="shared" si="372"/>
        <v>45515</v>
      </c>
      <c r="N3968" s="158">
        <v>1</v>
      </c>
      <c r="O3968" s="158">
        <v>1</v>
      </c>
      <c r="P3968" s="161">
        <f t="shared" si="369"/>
        <v>1</v>
      </c>
    </row>
    <row r="3969" spans="9:16" x14ac:dyDescent="0.2">
      <c r="I3969" s="158">
        <f t="shared" si="373"/>
        <v>10</v>
      </c>
      <c r="J3969" s="158" t="str">
        <f t="shared" si="370"/>
        <v>EUR</v>
      </c>
      <c r="K3969" s="158" t="str">
        <f t="shared" si="371"/>
        <v>EUR</v>
      </c>
      <c r="L3969" s="158" t="str">
        <f t="shared" si="368"/>
        <v>EUREUR45516</v>
      </c>
      <c r="M3969" s="160">
        <f t="shared" si="372"/>
        <v>45516</v>
      </c>
      <c r="N3969" s="158">
        <v>1</v>
      </c>
      <c r="O3969" s="158">
        <v>1</v>
      </c>
      <c r="P3969" s="161">
        <f t="shared" si="369"/>
        <v>1</v>
      </c>
    </row>
    <row r="3970" spans="9:16" x14ac:dyDescent="0.2">
      <c r="I3970" s="158">
        <f t="shared" si="373"/>
        <v>10</v>
      </c>
      <c r="J3970" s="158" t="str">
        <f t="shared" si="370"/>
        <v>EUR</v>
      </c>
      <c r="K3970" s="158" t="str">
        <f t="shared" si="371"/>
        <v>EUR</v>
      </c>
      <c r="L3970" s="158" t="str">
        <f t="shared" si="368"/>
        <v>EUREUR45517</v>
      </c>
      <c r="M3970" s="160">
        <f t="shared" si="372"/>
        <v>45517</v>
      </c>
      <c r="N3970" s="158">
        <v>1</v>
      </c>
      <c r="O3970" s="158">
        <v>1</v>
      </c>
      <c r="P3970" s="161">
        <f t="shared" si="369"/>
        <v>1</v>
      </c>
    </row>
    <row r="3971" spans="9:16" x14ac:dyDescent="0.2">
      <c r="I3971" s="158">
        <f t="shared" si="373"/>
        <v>10</v>
      </c>
      <c r="J3971" s="158" t="str">
        <f t="shared" si="370"/>
        <v>EUR</v>
      </c>
      <c r="K3971" s="158" t="str">
        <f t="shared" si="371"/>
        <v>EUR</v>
      </c>
      <c r="L3971" s="158" t="str">
        <f t="shared" ref="L3971:L4034" si="374">J3971&amp;K3971&amp;M3971</f>
        <v>EUREUR45518</v>
      </c>
      <c r="M3971" s="160">
        <f t="shared" si="372"/>
        <v>45518</v>
      </c>
      <c r="N3971" s="158">
        <v>1</v>
      </c>
      <c r="O3971" s="158">
        <v>1</v>
      </c>
      <c r="P3971" s="161">
        <f t="shared" ref="P3971:P4034" si="375">ROUND(N3971*O3971,4)</f>
        <v>1</v>
      </c>
    </row>
    <row r="3972" spans="9:16" x14ac:dyDescent="0.2">
      <c r="I3972" s="158">
        <f t="shared" si="373"/>
        <v>10</v>
      </c>
      <c r="J3972" s="158" t="str">
        <f t="shared" ref="J3972:J4035" si="376">VLOOKUP($I3972,$A:$C,2,FALSE)</f>
        <v>EUR</v>
      </c>
      <c r="K3972" s="158" t="str">
        <f t="shared" ref="K3972:K4035" si="377">VLOOKUP($I3972,$A:$C,3,FALSE)</f>
        <v>EUR</v>
      </c>
      <c r="L3972" s="158" t="str">
        <f t="shared" si="374"/>
        <v>EUREUR45519</v>
      </c>
      <c r="M3972" s="160">
        <f t="shared" ref="M3972:M4035" si="378">IF(I3972=I3971,M3971+1,$G$1)</f>
        <v>45519</v>
      </c>
      <c r="N3972" s="158">
        <v>1</v>
      </c>
      <c r="O3972" s="158">
        <v>1</v>
      </c>
      <c r="P3972" s="161">
        <f t="shared" si="375"/>
        <v>1</v>
      </c>
    </row>
    <row r="3973" spans="9:16" x14ac:dyDescent="0.2">
      <c r="I3973" s="158">
        <f t="shared" si="373"/>
        <v>10</v>
      </c>
      <c r="J3973" s="158" t="str">
        <f t="shared" si="376"/>
        <v>EUR</v>
      </c>
      <c r="K3973" s="158" t="str">
        <f t="shared" si="377"/>
        <v>EUR</v>
      </c>
      <c r="L3973" s="158" t="str">
        <f t="shared" si="374"/>
        <v>EUREUR45520</v>
      </c>
      <c r="M3973" s="160">
        <f t="shared" si="378"/>
        <v>45520</v>
      </c>
      <c r="N3973" s="158">
        <v>1</v>
      </c>
      <c r="O3973" s="158">
        <v>1</v>
      </c>
      <c r="P3973" s="161">
        <f t="shared" si="375"/>
        <v>1</v>
      </c>
    </row>
    <row r="3974" spans="9:16" x14ac:dyDescent="0.2">
      <c r="I3974" s="158">
        <f t="shared" si="373"/>
        <v>10</v>
      </c>
      <c r="J3974" s="158" t="str">
        <f t="shared" si="376"/>
        <v>EUR</v>
      </c>
      <c r="K3974" s="158" t="str">
        <f t="shared" si="377"/>
        <v>EUR</v>
      </c>
      <c r="L3974" s="158" t="str">
        <f t="shared" si="374"/>
        <v>EUREUR45521</v>
      </c>
      <c r="M3974" s="160">
        <f t="shared" si="378"/>
        <v>45521</v>
      </c>
      <c r="N3974" s="158">
        <v>1</v>
      </c>
      <c r="O3974" s="158">
        <v>1</v>
      </c>
      <c r="P3974" s="161">
        <f t="shared" si="375"/>
        <v>1</v>
      </c>
    </row>
    <row r="3975" spans="9:16" x14ac:dyDescent="0.2">
      <c r="I3975" s="158">
        <f t="shared" si="373"/>
        <v>10</v>
      </c>
      <c r="J3975" s="158" t="str">
        <f t="shared" si="376"/>
        <v>EUR</v>
      </c>
      <c r="K3975" s="158" t="str">
        <f t="shared" si="377"/>
        <v>EUR</v>
      </c>
      <c r="L3975" s="158" t="str">
        <f t="shared" si="374"/>
        <v>EUREUR45522</v>
      </c>
      <c r="M3975" s="160">
        <f t="shared" si="378"/>
        <v>45522</v>
      </c>
      <c r="N3975" s="158">
        <v>1</v>
      </c>
      <c r="O3975" s="158">
        <v>1</v>
      </c>
      <c r="P3975" s="161">
        <f t="shared" si="375"/>
        <v>1</v>
      </c>
    </row>
    <row r="3976" spans="9:16" x14ac:dyDescent="0.2">
      <c r="I3976" s="158">
        <f t="shared" si="373"/>
        <v>10</v>
      </c>
      <c r="J3976" s="158" t="str">
        <f t="shared" si="376"/>
        <v>EUR</v>
      </c>
      <c r="K3976" s="158" t="str">
        <f t="shared" si="377"/>
        <v>EUR</v>
      </c>
      <c r="L3976" s="158" t="str">
        <f t="shared" si="374"/>
        <v>EUREUR45523</v>
      </c>
      <c r="M3976" s="160">
        <f t="shared" si="378"/>
        <v>45523</v>
      </c>
      <c r="N3976" s="158">
        <v>1</v>
      </c>
      <c r="O3976" s="158">
        <v>1</v>
      </c>
      <c r="P3976" s="161">
        <f t="shared" si="375"/>
        <v>1</v>
      </c>
    </row>
    <row r="3977" spans="9:16" x14ac:dyDescent="0.2">
      <c r="I3977" s="158">
        <f t="shared" si="373"/>
        <v>10</v>
      </c>
      <c r="J3977" s="158" t="str">
        <f t="shared" si="376"/>
        <v>EUR</v>
      </c>
      <c r="K3977" s="158" t="str">
        <f t="shared" si="377"/>
        <v>EUR</v>
      </c>
      <c r="L3977" s="158" t="str">
        <f t="shared" si="374"/>
        <v>EUREUR45524</v>
      </c>
      <c r="M3977" s="160">
        <f t="shared" si="378"/>
        <v>45524</v>
      </c>
      <c r="N3977" s="158">
        <v>1</v>
      </c>
      <c r="O3977" s="158">
        <v>1</v>
      </c>
      <c r="P3977" s="161">
        <f t="shared" si="375"/>
        <v>1</v>
      </c>
    </row>
    <row r="3978" spans="9:16" x14ac:dyDescent="0.2">
      <c r="I3978" s="158">
        <f t="shared" si="373"/>
        <v>10</v>
      </c>
      <c r="J3978" s="158" t="str">
        <f t="shared" si="376"/>
        <v>EUR</v>
      </c>
      <c r="K3978" s="158" t="str">
        <f t="shared" si="377"/>
        <v>EUR</v>
      </c>
      <c r="L3978" s="158" t="str">
        <f t="shared" si="374"/>
        <v>EUREUR45525</v>
      </c>
      <c r="M3978" s="160">
        <f t="shared" si="378"/>
        <v>45525</v>
      </c>
      <c r="N3978" s="158">
        <v>1</v>
      </c>
      <c r="O3978" s="158">
        <v>1</v>
      </c>
      <c r="P3978" s="161">
        <f t="shared" si="375"/>
        <v>1</v>
      </c>
    </row>
    <row r="3979" spans="9:16" x14ac:dyDescent="0.2">
      <c r="I3979" s="158">
        <f t="shared" si="373"/>
        <v>10</v>
      </c>
      <c r="J3979" s="158" t="str">
        <f t="shared" si="376"/>
        <v>EUR</v>
      </c>
      <c r="K3979" s="158" t="str">
        <f t="shared" si="377"/>
        <v>EUR</v>
      </c>
      <c r="L3979" s="158" t="str">
        <f t="shared" si="374"/>
        <v>EUREUR45526</v>
      </c>
      <c r="M3979" s="160">
        <f t="shared" si="378"/>
        <v>45526</v>
      </c>
      <c r="N3979" s="158">
        <v>1</v>
      </c>
      <c r="O3979" s="158">
        <v>1</v>
      </c>
      <c r="P3979" s="161">
        <f t="shared" si="375"/>
        <v>1</v>
      </c>
    </row>
    <row r="3980" spans="9:16" x14ac:dyDescent="0.2">
      <c r="I3980" s="158">
        <f t="shared" si="373"/>
        <v>10</v>
      </c>
      <c r="J3980" s="158" t="str">
        <f t="shared" si="376"/>
        <v>EUR</v>
      </c>
      <c r="K3980" s="158" t="str">
        <f t="shared" si="377"/>
        <v>EUR</v>
      </c>
      <c r="L3980" s="158" t="str">
        <f t="shared" si="374"/>
        <v>EUREUR45527</v>
      </c>
      <c r="M3980" s="160">
        <f t="shared" si="378"/>
        <v>45527</v>
      </c>
      <c r="N3980" s="158">
        <v>1</v>
      </c>
      <c r="O3980" s="158">
        <v>1</v>
      </c>
      <c r="P3980" s="161">
        <f t="shared" si="375"/>
        <v>1</v>
      </c>
    </row>
    <row r="3981" spans="9:16" x14ac:dyDescent="0.2">
      <c r="I3981" s="158">
        <f t="shared" si="373"/>
        <v>10</v>
      </c>
      <c r="J3981" s="158" t="str">
        <f t="shared" si="376"/>
        <v>EUR</v>
      </c>
      <c r="K3981" s="158" t="str">
        <f t="shared" si="377"/>
        <v>EUR</v>
      </c>
      <c r="L3981" s="158" t="str">
        <f t="shared" si="374"/>
        <v>EUREUR45528</v>
      </c>
      <c r="M3981" s="160">
        <f t="shared" si="378"/>
        <v>45528</v>
      </c>
      <c r="N3981" s="158">
        <v>1</v>
      </c>
      <c r="O3981" s="158">
        <v>1</v>
      </c>
      <c r="P3981" s="161">
        <f t="shared" si="375"/>
        <v>1</v>
      </c>
    </row>
    <row r="3982" spans="9:16" x14ac:dyDescent="0.2">
      <c r="I3982" s="158">
        <f t="shared" si="373"/>
        <v>10</v>
      </c>
      <c r="J3982" s="158" t="str">
        <f t="shared" si="376"/>
        <v>EUR</v>
      </c>
      <c r="K3982" s="158" t="str">
        <f t="shared" si="377"/>
        <v>EUR</v>
      </c>
      <c r="L3982" s="158" t="str">
        <f t="shared" si="374"/>
        <v>EUREUR45529</v>
      </c>
      <c r="M3982" s="160">
        <f t="shared" si="378"/>
        <v>45529</v>
      </c>
      <c r="N3982" s="158">
        <v>1</v>
      </c>
      <c r="O3982" s="158">
        <v>1</v>
      </c>
      <c r="P3982" s="161">
        <f t="shared" si="375"/>
        <v>1</v>
      </c>
    </row>
    <row r="3983" spans="9:16" x14ac:dyDescent="0.2">
      <c r="I3983" s="158">
        <f t="shared" si="373"/>
        <v>10</v>
      </c>
      <c r="J3983" s="158" t="str">
        <f t="shared" si="376"/>
        <v>EUR</v>
      </c>
      <c r="K3983" s="158" t="str">
        <f t="shared" si="377"/>
        <v>EUR</v>
      </c>
      <c r="L3983" s="158" t="str">
        <f t="shared" si="374"/>
        <v>EUREUR45530</v>
      </c>
      <c r="M3983" s="160">
        <f t="shared" si="378"/>
        <v>45530</v>
      </c>
      <c r="N3983" s="158">
        <v>1</v>
      </c>
      <c r="O3983" s="158">
        <v>1</v>
      </c>
      <c r="P3983" s="161">
        <f t="shared" si="375"/>
        <v>1</v>
      </c>
    </row>
    <row r="3984" spans="9:16" x14ac:dyDescent="0.2">
      <c r="I3984" s="158">
        <f t="shared" si="373"/>
        <v>10</v>
      </c>
      <c r="J3984" s="158" t="str">
        <f t="shared" si="376"/>
        <v>EUR</v>
      </c>
      <c r="K3984" s="158" t="str">
        <f t="shared" si="377"/>
        <v>EUR</v>
      </c>
      <c r="L3984" s="158" t="str">
        <f t="shared" si="374"/>
        <v>EUREUR45531</v>
      </c>
      <c r="M3984" s="160">
        <f t="shared" si="378"/>
        <v>45531</v>
      </c>
      <c r="N3984" s="158">
        <v>1</v>
      </c>
      <c r="O3984" s="158">
        <v>1</v>
      </c>
      <c r="P3984" s="161">
        <f t="shared" si="375"/>
        <v>1</v>
      </c>
    </row>
    <row r="3985" spans="9:16" x14ac:dyDescent="0.2">
      <c r="I3985" s="158">
        <f t="shared" si="373"/>
        <v>10</v>
      </c>
      <c r="J3985" s="158" t="str">
        <f t="shared" si="376"/>
        <v>EUR</v>
      </c>
      <c r="K3985" s="158" t="str">
        <f t="shared" si="377"/>
        <v>EUR</v>
      </c>
      <c r="L3985" s="158" t="str">
        <f t="shared" si="374"/>
        <v>EUREUR45532</v>
      </c>
      <c r="M3985" s="160">
        <f t="shared" si="378"/>
        <v>45532</v>
      </c>
      <c r="N3985" s="158">
        <v>1</v>
      </c>
      <c r="O3985" s="158">
        <v>1</v>
      </c>
      <c r="P3985" s="161">
        <f t="shared" si="375"/>
        <v>1</v>
      </c>
    </row>
    <row r="3986" spans="9:16" x14ac:dyDescent="0.2">
      <c r="I3986" s="158">
        <f t="shared" si="373"/>
        <v>10</v>
      </c>
      <c r="J3986" s="158" t="str">
        <f t="shared" si="376"/>
        <v>EUR</v>
      </c>
      <c r="K3986" s="158" t="str">
        <f t="shared" si="377"/>
        <v>EUR</v>
      </c>
      <c r="L3986" s="158" t="str">
        <f t="shared" si="374"/>
        <v>EUREUR45533</v>
      </c>
      <c r="M3986" s="160">
        <f t="shared" si="378"/>
        <v>45533</v>
      </c>
      <c r="N3986" s="158">
        <v>1</v>
      </c>
      <c r="O3986" s="158">
        <v>1</v>
      </c>
      <c r="P3986" s="161">
        <f t="shared" si="375"/>
        <v>1</v>
      </c>
    </row>
    <row r="3987" spans="9:16" x14ac:dyDescent="0.2">
      <c r="I3987" s="158">
        <f t="shared" si="373"/>
        <v>10</v>
      </c>
      <c r="J3987" s="158" t="str">
        <f t="shared" si="376"/>
        <v>EUR</v>
      </c>
      <c r="K3987" s="158" t="str">
        <f t="shared" si="377"/>
        <v>EUR</v>
      </c>
      <c r="L3987" s="158" t="str">
        <f t="shared" si="374"/>
        <v>EUREUR45534</v>
      </c>
      <c r="M3987" s="160">
        <f t="shared" si="378"/>
        <v>45534</v>
      </c>
      <c r="N3987" s="158">
        <v>1</v>
      </c>
      <c r="O3987" s="158">
        <v>1</v>
      </c>
      <c r="P3987" s="161">
        <f t="shared" si="375"/>
        <v>1</v>
      </c>
    </row>
    <row r="3988" spans="9:16" x14ac:dyDescent="0.2">
      <c r="I3988" s="158">
        <f t="shared" si="373"/>
        <v>10</v>
      </c>
      <c r="J3988" s="158" t="str">
        <f t="shared" si="376"/>
        <v>EUR</v>
      </c>
      <c r="K3988" s="158" t="str">
        <f t="shared" si="377"/>
        <v>EUR</v>
      </c>
      <c r="L3988" s="158" t="str">
        <f t="shared" si="374"/>
        <v>EUREUR45535</v>
      </c>
      <c r="M3988" s="160">
        <f t="shared" si="378"/>
        <v>45535</v>
      </c>
      <c r="N3988" s="158">
        <v>1</v>
      </c>
      <c r="O3988" s="158">
        <v>1</v>
      </c>
      <c r="P3988" s="161">
        <f t="shared" si="375"/>
        <v>1</v>
      </c>
    </row>
    <row r="3989" spans="9:16" x14ac:dyDescent="0.2">
      <c r="I3989" s="158">
        <f t="shared" si="373"/>
        <v>10</v>
      </c>
      <c r="J3989" s="158" t="str">
        <f t="shared" si="376"/>
        <v>EUR</v>
      </c>
      <c r="K3989" s="158" t="str">
        <f t="shared" si="377"/>
        <v>EUR</v>
      </c>
      <c r="L3989" s="158" t="str">
        <f t="shared" si="374"/>
        <v>EUREUR45536</v>
      </c>
      <c r="M3989" s="160">
        <f t="shared" si="378"/>
        <v>45536</v>
      </c>
      <c r="N3989" s="158">
        <v>1</v>
      </c>
      <c r="O3989" s="158">
        <v>1</v>
      </c>
      <c r="P3989" s="161">
        <f t="shared" si="375"/>
        <v>1</v>
      </c>
    </row>
    <row r="3990" spans="9:16" x14ac:dyDescent="0.2">
      <c r="I3990" s="158">
        <f t="shared" si="373"/>
        <v>10</v>
      </c>
      <c r="J3990" s="158" t="str">
        <f t="shared" si="376"/>
        <v>EUR</v>
      </c>
      <c r="K3990" s="158" t="str">
        <f t="shared" si="377"/>
        <v>EUR</v>
      </c>
      <c r="L3990" s="158" t="str">
        <f t="shared" si="374"/>
        <v>EUREUR45537</v>
      </c>
      <c r="M3990" s="160">
        <f t="shared" si="378"/>
        <v>45537</v>
      </c>
      <c r="N3990" s="158">
        <v>1</v>
      </c>
      <c r="O3990" s="158">
        <v>1</v>
      </c>
      <c r="P3990" s="161">
        <f t="shared" si="375"/>
        <v>1</v>
      </c>
    </row>
    <row r="3991" spans="9:16" x14ac:dyDescent="0.2">
      <c r="I3991" s="158">
        <f t="shared" si="373"/>
        <v>10</v>
      </c>
      <c r="J3991" s="158" t="str">
        <f t="shared" si="376"/>
        <v>EUR</v>
      </c>
      <c r="K3991" s="158" t="str">
        <f t="shared" si="377"/>
        <v>EUR</v>
      </c>
      <c r="L3991" s="158" t="str">
        <f t="shared" si="374"/>
        <v>EUREUR45538</v>
      </c>
      <c r="M3991" s="160">
        <f t="shared" si="378"/>
        <v>45538</v>
      </c>
      <c r="N3991" s="158">
        <v>1</v>
      </c>
      <c r="O3991" s="158">
        <v>1</v>
      </c>
      <c r="P3991" s="161">
        <f t="shared" si="375"/>
        <v>1</v>
      </c>
    </row>
    <row r="3992" spans="9:16" x14ac:dyDescent="0.2">
      <c r="I3992" s="158">
        <f t="shared" si="373"/>
        <v>10</v>
      </c>
      <c r="J3992" s="158" t="str">
        <f t="shared" si="376"/>
        <v>EUR</v>
      </c>
      <c r="K3992" s="158" t="str">
        <f t="shared" si="377"/>
        <v>EUR</v>
      </c>
      <c r="L3992" s="158" t="str">
        <f t="shared" si="374"/>
        <v>EUREUR45539</v>
      </c>
      <c r="M3992" s="160">
        <f t="shared" si="378"/>
        <v>45539</v>
      </c>
      <c r="N3992" s="158">
        <v>1</v>
      </c>
      <c r="O3992" s="158">
        <v>1</v>
      </c>
      <c r="P3992" s="161">
        <f t="shared" si="375"/>
        <v>1</v>
      </c>
    </row>
    <row r="3993" spans="9:16" x14ac:dyDescent="0.2">
      <c r="I3993" s="158">
        <f t="shared" si="373"/>
        <v>10</v>
      </c>
      <c r="J3993" s="158" t="str">
        <f t="shared" si="376"/>
        <v>EUR</v>
      </c>
      <c r="K3993" s="158" t="str">
        <f t="shared" si="377"/>
        <v>EUR</v>
      </c>
      <c r="L3993" s="158" t="str">
        <f t="shared" si="374"/>
        <v>EUREUR45540</v>
      </c>
      <c r="M3993" s="160">
        <f t="shared" si="378"/>
        <v>45540</v>
      </c>
      <c r="N3993" s="158">
        <v>1</v>
      </c>
      <c r="O3993" s="158">
        <v>1</v>
      </c>
      <c r="P3993" s="161">
        <f t="shared" si="375"/>
        <v>1</v>
      </c>
    </row>
    <row r="3994" spans="9:16" x14ac:dyDescent="0.2">
      <c r="I3994" s="158">
        <f t="shared" si="373"/>
        <v>10</v>
      </c>
      <c r="J3994" s="158" t="str">
        <f t="shared" si="376"/>
        <v>EUR</v>
      </c>
      <c r="K3994" s="158" t="str">
        <f t="shared" si="377"/>
        <v>EUR</v>
      </c>
      <c r="L3994" s="158" t="str">
        <f t="shared" si="374"/>
        <v>EUREUR45541</v>
      </c>
      <c r="M3994" s="160">
        <f t="shared" si="378"/>
        <v>45541</v>
      </c>
      <c r="N3994" s="158">
        <v>1</v>
      </c>
      <c r="O3994" s="158">
        <v>1</v>
      </c>
      <c r="P3994" s="161">
        <f t="shared" si="375"/>
        <v>1</v>
      </c>
    </row>
    <row r="3995" spans="9:16" x14ac:dyDescent="0.2">
      <c r="I3995" s="158">
        <f t="shared" si="373"/>
        <v>10</v>
      </c>
      <c r="J3995" s="158" t="str">
        <f t="shared" si="376"/>
        <v>EUR</v>
      </c>
      <c r="K3995" s="158" t="str">
        <f t="shared" si="377"/>
        <v>EUR</v>
      </c>
      <c r="L3995" s="158" t="str">
        <f t="shared" si="374"/>
        <v>EUREUR45542</v>
      </c>
      <c r="M3995" s="160">
        <f t="shared" si="378"/>
        <v>45542</v>
      </c>
      <c r="N3995" s="158">
        <v>1</v>
      </c>
      <c r="O3995" s="158">
        <v>1</v>
      </c>
      <c r="P3995" s="161">
        <f t="shared" si="375"/>
        <v>1</v>
      </c>
    </row>
    <row r="3996" spans="9:16" x14ac:dyDescent="0.2">
      <c r="I3996" s="158">
        <f t="shared" si="373"/>
        <v>10</v>
      </c>
      <c r="J3996" s="158" t="str">
        <f t="shared" si="376"/>
        <v>EUR</v>
      </c>
      <c r="K3996" s="158" t="str">
        <f t="shared" si="377"/>
        <v>EUR</v>
      </c>
      <c r="L3996" s="158" t="str">
        <f t="shared" si="374"/>
        <v>EUREUR45543</v>
      </c>
      <c r="M3996" s="160">
        <f t="shared" si="378"/>
        <v>45543</v>
      </c>
      <c r="N3996" s="158">
        <v>1</v>
      </c>
      <c r="O3996" s="158">
        <v>1</v>
      </c>
      <c r="P3996" s="161">
        <f t="shared" si="375"/>
        <v>1</v>
      </c>
    </row>
    <row r="3997" spans="9:16" x14ac:dyDescent="0.2">
      <c r="I3997" s="158">
        <f t="shared" si="373"/>
        <v>10</v>
      </c>
      <c r="J3997" s="158" t="str">
        <f t="shared" si="376"/>
        <v>EUR</v>
      </c>
      <c r="K3997" s="158" t="str">
        <f t="shared" si="377"/>
        <v>EUR</v>
      </c>
      <c r="L3997" s="158" t="str">
        <f t="shared" si="374"/>
        <v>EUREUR45544</v>
      </c>
      <c r="M3997" s="160">
        <f t="shared" si="378"/>
        <v>45544</v>
      </c>
      <c r="N3997" s="158">
        <v>1</v>
      </c>
      <c r="O3997" s="158">
        <v>1</v>
      </c>
      <c r="P3997" s="161">
        <f t="shared" si="375"/>
        <v>1</v>
      </c>
    </row>
    <row r="3998" spans="9:16" x14ac:dyDescent="0.2">
      <c r="I3998" s="158">
        <f t="shared" si="373"/>
        <v>10</v>
      </c>
      <c r="J3998" s="158" t="str">
        <f t="shared" si="376"/>
        <v>EUR</v>
      </c>
      <c r="K3998" s="158" t="str">
        <f t="shared" si="377"/>
        <v>EUR</v>
      </c>
      <c r="L3998" s="158" t="str">
        <f t="shared" si="374"/>
        <v>EUREUR45545</v>
      </c>
      <c r="M3998" s="160">
        <f t="shared" si="378"/>
        <v>45545</v>
      </c>
      <c r="N3998" s="158">
        <v>1</v>
      </c>
      <c r="O3998" s="158">
        <v>1</v>
      </c>
      <c r="P3998" s="161">
        <f t="shared" si="375"/>
        <v>1</v>
      </c>
    </row>
    <row r="3999" spans="9:16" x14ac:dyDescent="0.2">
      <c r="I3999" s="158">
        <f t="shared" si="373"/>
        <v>10</v>
      </c>
      <c r="J3999" s="158" t="str">
        <f t="shared" si="376"/>
        <v>EUR</v>
      </c>
      <c r="K3999" s="158" t="str">
        <f t="shared" si="377"/>
        <v>EUR</v>
      </c>
      <c r="L3999" s="158" t="str">
        <f t="shared" si="374"/>
        <v>EUREUR45546</v>
      </c>
      <c r="M3999" s="160">
        <f t="shared" si="378"/>
        <v>45546</v>
      </c>
      <c r="N3999" s="158">
        <v>1</v>
      </c>
      <c r="O3999" s="158">
        <v>1</v>
      </c>
      <c r="P3999" s="161">
        <f t="shared" si="375"/>
        <v>1</v>
      </c>
    </row>
    <row r="4000" spans="9:16" x14ac:dyDescent="0.2">
      <c r="I4000" s="158">
        <f t="shared" si="373"/>
        <v>10</v>
      </c>
      <c r="J4000" s="158" t="str">
        <f t="shared" si="376"/>
        <v>EUR</v>
      </c>
      <c r="K4000" s="158" t="str">
        <f t="shared" si="377"/>
        <v>EUR</v>
      </c>
      <c r="L4000" s="158" t="str">
        <f t="shared" si="374"/>
        <v>EUREUR45547</v>
      </c>
      <c r="M4000" s="160">
        <f t="shared" si="378"/>
        <v>45547</v>
      </c>
      <c r="N4000" s="158">
        <v>1</v>
      </c>
      <c r="O4000" s="158">
        <v>1</v>
      </c>
      <c r="P4000" s="161">
        <f t="shared" si="375"/>
        <v>1</v>
      </c>
    </row>
    <row r="4001" spans="9:16" x14ac:dyDescent="0.2">
      <c r="I4001" s="158">
        <f t="shared" si="373"/>
        <v>10</v>
      </c>
      <c r="J4001" s="158" t="str">
        <f t="shared" si="376"/>
        <v>EUR</v>
      </c>
      <c r="K4001" s="158" t="str">
        <f t="shared" si="377"/>
        <v>EUR</v>
      </c>
      <c r="L4001" s="158" t="str">
        <f t="shared" si="374"/>
        <v>EUREUR45548</v>
      </c>
      <c r="M4001" s="160">
        <f t="shared" si="378"/>
        <v>45548</v>
      </c>
      <c r="N4001" s="158">
        <v>1</v>
      </c>
      <c r="O4001" s="158">
        <v>1</v>
      </c>
      <c r="P4001" s="161">
        <f t="shared" si="375"/>
        <v>1</v>
      </c>
    </row>
    <row r="4002" spans="9:16" x14ac:dyDescent="0.2">
      <c r="I4002" s="158">
        <f t="shared" si="373"/>
        <v>10</v>
      </c>
      <c r="J4002" s="158" t="str">
        <f t="shared" si="376"/>
        <v>EUR</v>
      </c>
      <c r="K4002" s="158" t="str">
        <f t="shared" si="377"/>
        <v>EUR</v>
      </c>
      <c r="L4002" s="158" t="str">
        <f t="shared" si="374"/>
        <v>EUREUR45549</v>
      </c>
      <c r="M4002" s="160">
        <f t="shared" si="378"/>
        <v>45549</v>
      </c>
      <c r="N4002" s="158">
        <v>1</v>
      </c>
      <c r="O4002" s="158">
        <v>1</v>
      </c>
      <c r="P4002" s="161">
        <f t="shared" si="375"/>
        <v>1</v>
      </c>
    </row>
    <row r="4003" spans="9:16" x14ac:dyDescent="0.2">
      <c r="I4003" s="158">
        <f t="shared" si="373"/>
        <v>10</v>
      </c>
      <c r="J4003" s="158" t="str">
        <f t="shared" si="376"/>
        <v>EUR</v>
      </c>
      <c r="K4003" s="158" t="str">
        <f t="shared" si="377"/>
        <v>EUR</v>
      </c>
      <c r="L4003" s="158" t="str">
        <f t="shared" si="374"/>
        <v>EUREUR45550</v>
      </c>
      <c r="M4003" s="160">
        <f t="shared" si="378"/>
        <v>45550</v>
      </c>
      <c r="N4003" s="158">
        <v>1</v>
      </c>
      <c r="O4003" s="158">
        <v>1</v>
      </c>
      <c r="P4003" s="161">
        <f t="shared" si="375"/>
        <v>1</v>
      </c>
    </row>
    <row r="4004" spans="9:16" x14ac:dyDescent="0.2">
      <c r="I4004" s="158">
        <f t="shared" si="373"/>
        <v>10</v>
      </c>
      <c r="J4004" s="158" t="str">
        <f t="shared" si="376"/>
        <v>EUR</v>
      </c>
      <c r="K4004" s="158" t="str">
        <f t="shared" si="377"/>
        <v>EUR</v>
      </c>
      <c r="L4004" s="158" t="str">
        <f t="shared" si="374"/>
        <v>EUREUR45551</v>
      </c>
      <c r="M4004" s="160">
        <f t="shared" si="378"/>
        <v>45551</v>
      </c>
      <c r="N4004" s="158">
        <v>1</v>
      </c>
      <c r="O4004" s="158">
        <v>1</v>
      </c>
      <c r="P4004" s="161">
        <f t="shared" si="375"/>
        <v>1</v>
      </c>
    </row>
    <row r="4005" spans="9:16" x14ac:dyDescent="0.2">
      <c r="I4005" s="158">
        <f t="shared" si="373"/>
        <v>10</v>
      </c>
      <c r="J4005" s="158" t="str">
        <f t="shared" si="376"/>
        <v>EUR</v>
      </c>
      <c r="K4005" s="158" t="str">
        <f t="shared" si="377"/>
        <v>EUR</v>
      </c>
      <c r="L4005" s="158" t="str">
        <f t="shared" si="374"/>
        <v>EUREUR45552</v>
      </c>
      <c r="M4005" s="160">
        <f t="shared" si="378"/>
        <v>45552</v>
      </c>
      <c r="N4005" s="158">
        <v>1</v>
      </c>
      <c r="O4005" s="158">
        <v>1</v>
      </c>
      <c r="P4005" s="161">
        <f t="shared" si="375"/>
        <v>1</v>
      </c>
    </row>
    <row r="4006" spans="9:16" x14ac:dyDescent="0.2">
      <c r="I4006" s="158">
        <f t="shared" si="373"/>
        <v>10</v>
      </c>
      <c r="J4006" s="158" t="str">
        <f t="shared" si="376"/>
        <v>EUR</v>
      </c>
      <c r="K4006" s="158" t="str">
        <f t="shared" si="377"/>
        <v>EUR</v>
      </c>
      <c r="L4006" s="158" t="str">
        <f t="shared" si="374"/>
        <v>EUREUR45553</v>
      </c>
      <c r="M4006" s="160">
        <f t="shared" si="378"/>
        <v>45553</v>
      </c>
      <c r="N4006" s="158">
        <v>1</v>
      </c>
      <c r="O4006" s="158">
        <v>1</v>
      </c>
      <c r="P4006" s="161">
        <f t="shared" si="375"/>
        <v>1</v>
      </c>
    </row>
    <row r="4007" spans="9:16" x14ac:dyDescent="0.2">
      <c r="I4007" s="158">
        <f t="shared" si="373"/>
        <v>10</v>
      </c>
      <c r="J4007" s="158" t="str">
        <f t="shared" si="376"/>
        <v>EUR</v>
      </c>
      <c r="K4007" s="158" t="str">
        <f t="shared" si="377"/>
        <v>EUR</v>
      </c>
      <c r="L4007" s="158" t="str">
        <f t="shared" si="374"/>
        <v>EUREUR45554</v>
      </c>
      <c r="M4007" s="160">
        <f t="shared" si="378"/>
        <v>45554</v>
      </c>
      <c r="N4007" s="158">
        <v>1</v>
      </c>
      <c r="O4007" s="158">
        <v>1</v>
      </c>
      <c r="P4007" s="161">
        <f t="shared" si="375"/>
        <v>1</v>
      </c>
    </row>
    <row r="4008" spans="9:16" x14ac:dyDescent="0.2">
      <c r="I4008" s="158">
        <f t="shared" si="373"/>
        <v>10</v>
      </c>
      <c r="J4008" s="158" t="str">
        <f t="shared" si="376"/>
        <v>EUR</v>
      </c>
      <c r="K4008" s="158" t="str">
        <f t="shared" si="377"/>
        <v>EUR</v>
      </c>
      <c r="L4008" s="158" t="str">
        <f t="shared" si="374"/>
        <v>EUREUR45555</v>
      </c>
      <c r="M4008" s="160">
        <f t="shared" si="378"/>
        <v>45555</v>
      </c>
      <c r="N4008" s="158">
        <v>1</v>
      </c>
      <c r="O4008" s="158">
        <v>1</v>
      </c>
      <c r="P4008" s="161">
        <f t="shared" si="375"/>
        <v>1</v>
      </c>
    </row>
    <row r="4009" spans="9:16" x14ac:dyDescent="0.2">
      <c r="I4009" s="158">
        <f t="shared" si="373"/>
        <v>10</v>
      </c>
      <c r="J4009" s="158" t="str">
        <f t="shared" si="376"/>
        <v>EUR</v>
      </c>
      <c r="K4009" s="158" t="str">
        <f t="shared" si="377"/>
        <v>EUR</v>
      </c>
      <c r="L4009" s="158" t="str">
        <f t="shared" si="374"/>
        <v>EUREUR45556</v>
      </c>
      <c r="M4009" s="160">
        <f t="shared" si="378"/>
        <v>45556</v>
      </c>
      <c r="N4009" s="158">
        <v>1</v>
      </c>
      <c r="O4009" s="158">
        <v>1</v>
      </c>
      <c r="P4009" s="161">
        <f t="shared" si="375"/>
        <v>1</v>
      </c>
    </row>
    <row r="4010" spans="9:16" x14ac:dyDescent="0.2">
      <c r="I4010" s="158">
        <f t="shared" ref="I4010:I4073" si="379">IF(M4009=$G$2,I4009+1,I4009)</f>
        <v>10</v>
      </c>
      <c r="J4010" s="158" t="str">
        <f t="shared" si="376"/>
        <v>EUR</v>
      </c>
      <c r="K4010" s="158" t="str">
        <f t="shared" si="377"/>
        <v>EUR</v>
      </c>
      <c r="L4010" s="158" t="str">
        <f t="shared" si="374"/>
        <v>EUREUR45557</v>
      </c>
      <c r="M4010" s="160">
        <f t="shared" si="378"/>
        <v>45557</v>
      </c>
      <c r="N4010" s="158">
        <v>1</v>
      </c>
      <c r="O4010" s="158">
        <v>1</v>
      </c>
      <c r="P4010" s="161">
        <f t="shared" si="375"/>
        <v>1</v>
      </c>
    </row>
    <row r="4011" spans="9:16" x14ac:dyDescent="0.2">
      <c r="I4011" s="158">
        <f t="shared" si="379"/>
        <v>10</v>
      </c>
      <c r="J4011" s="158" t="str">
        <f t="shared" si="376"/>
        <v>EUR</v>
      </c>
      <c r="K4011" s="158" t="str">
        <f t="shared" si="377"/>
        <v>EUR</v>
      </c>
      <c r="L4011" s="158" t="str">
        <f t="shared" si="374"/>
        <v>EUREUR45558</v>
      </c>
      <c r="M4011" s="160">
        <f t="shared" si="378"/>
        <v>45558</v>
      </c>
      <c r="N4011" s="158">
        <v>1</v>
      </c>
      <c r="O4011" s="158">
        <v>1</v>
      </c>
      <c r="P4011" s="161">
        <f t="shared" si="375"/>
        <v>1</v>
      </c>
    </row>
    <row r="4012" spans="9:16" x14ac:dyDescent="0.2">
      <c r="I4012" s="158">
        <f t="shared" si="379"/>
        <v>10</v>
      </c>
      <c r="J4012" s="158" t="str">
        <f t="shared" si="376"/>
        <v>EUR</v>
      </c>
      <c r="K4012" s="158" t="str">
        <f t="shared" si="377"/>
        <v>EUR</v>
      </c>
      <c r="L4012" s="158" t="str">
        <f t="shared" si="374"/>
        <v>EUREUR45559</v>
      </c>
      <c r="M4012" s="160">
        <f t="shared" si="378"/>
        <v>45559</v>
      </c>
      <c r="N4012" s="158">
        <v>1</v>
      </c>
      <c r="O4012" s="158">
        <v>1</v>
      </c>
      <c r="P4012" s="161">
        <f t="shared" si="375"/>
        <v>1</v>
      </c>
    </row>
    <row r="4013" spans="9:16" x14ac:dyDescent="0.2">
      <c r="I4013" s="158">
        <f t="shared" si="379"/>
        <v>10</v>
      </c>
      <c r="J4013" s="158" t="str">
        <f t="shared" si="376"/>
        <v>EUR</v>
      </c>
      <c r="K4013" s="158" t="str">
        <f t="shared" si="377"/>
        <v>EUR</v>
      </c>
      <c r="L4013" s="158" t="str">
        <f t="shared" si="374"/>
        <v>EUREUR45560</v>
      </c>
      <c r="M4013" s="160">
        <f t="shared" si="378"/>
        <v>45560</v>
      </c>
      <c r="N4013" s="158">
        <v>1</v>
      </c>
      <c r="O4013" s="158">
        <v>1</v>
      </c>
      <c r="P4013" s="161">
        <f t="shared" si="375"/>
        <v>1</v>
      </c>
    </row>
    <row r="4014" spans="9:16" x14ac:dyDescent="0.2">
      <c r="I4014" s="158">
        <f t="shared" si="379"/>
        <v>10</v>
      </c>
      <c r="J4014" s="158" t="str">
        <f t="shared" si="376"/>
        <v>EUR</v>
      </c>
      <c r="K4014" s="158" t="str">
        <f t="shared" si="377"/>
        <v>EUR</v>
      </c>
      <c r="L4014" s="158" t="str">
        <f t="shared" si="374"/>
        <v>EUREUR45561</v>
      </c>
      <c r="M4014" s="160">
        <f t="shared" si="378"/>
        <v>45561</v>
      </c>
      <c r="N4014" s="158">
        <v>1</v>
      </c>
      <c r="O4014" s="158">
        <v>1</v>
      </c>
      <c r="P4014" s="161">
        <f t="shared" si="375"/>
        <v>1</v>
      </c>
    </row>
    <row r="4015" spans="9:16" x14ac:dyDescent="0.2">
      <c r="I4015" s="158">
        <f t="shared" si="379"/>
        <v>10</v>
      </c>
      <c r="J4015" s="158" t="str">
        <f t="shared" si="376"/>
        <v>EUR</v>
      </c>
      <c r="K4015" s="158" t="str">
        <f t="shared" si="377"/>
        <v>EUR</v>
      </c>
      <c r="L4015" s="158" t="str">
        <f t="shared" si="374"/>
        <v>EUREUR45562</v>
      </c>
      <c r="M4015" s="160">
        <f t="shared" si="378"/>
        <v>45562</v>
      </c>
      <c r="N4015" s="158">
        <v>1</v>
      </c>
      <c r="O4015" s="158">
        <v>1</v>
      </c>
      <c r="P4015" s="161">
        <f t="shared" si="375"/>
        <v>1</v>
      </c>
    </row>
    <row r="4016" spans="9:16" x14ac:dyDescent="0.2">
      <c r="I4016" s="158">
        <f t="shared" si="379"/>
        <v>10</v>
      </c>
      <c r="J4016" s="158" t="str">
        <f t="shared" si="376"/>
        <v>EUR</v>
      </c>
      <c r="K4016" s="158" t="str">
        <f t="shared" si="377"/>
        <v>EUR</v>
      </c>
      <c r="L4016" s="158" t="str">
        <f t="shared" si="374"/>
        <v>EUREUR45563</v>
      </c>
      <c r="M4016" s="160">
        <f t="shared" si="378"/>
        <v>45563</v>
      </c>
      <c r="N4016" s="158">
        <v>1</v>
      </c>
      <c r="O4016" s="158">
        <v>1</v>
      </c>
      <c r="P4016" s="161">
        <f t="shared" si="375"/>
        <v>1</v>
      </c>
    </row>
    <row r="4017" spans="9:16" x14ac:dyDescent="0.2">
      <c r="I4017" s="158">
        <f t="shared" si="379"/>
        <v>10</v>
      </c>
      <c r="J4017" s="158" t="str">
        <f t="shared" si="376"/>
        <v>EUR</v>
      </c>
      <c r="K4017" s="158" t="str">
        <f t="shared" si="377"/>
        <v>EUR</v>
      </c>
      <c r="L4017" s="158" t="str">
        <f t="shared" si="374"/>
        <v>EUREUR45564</v>
      </c>
      <c r="M4017" s="160">
        <f t="shared" si="378"/>
        <v>45564</v>
      </c>
      <c r="N4017" s="158">
        <v>1</v>
      </c>
      <c r="O4017" s="158">
        <v>1</v>
      </c>
      <c r="P4017" s="161">
        <f t="shared" si="375"/>
        <v>1</v>
      </c>
    </row>
    <row r="4018" spans="9:16" x14ac:dyDescent="0.2">
      <c r="I4018" s="158">
        <f t="shared" si="379"/>
        <v>10</v>
      </c>
      <c r="J4018" s="158" t="str">
        <f t="shared" si="376"/>
        <v>EUR</v>
      </c>
      <c r="K4018" s="158" t="str">
        <f t="shared" si="377"/>
        <v>EUR</v>
      </c>
      <c r="L4018" s="158" t="str">
        <f t="shared" si="374"/>
        <v>EUREUR45565</v>
      </c>
      <c r="M4018" s="160">
        <f t="shared" si="378"/>
        <v>45565</v>
      </c>
      <c r="N4018" s="158">
        <v>1</v>
      </c>
      <c r="O4018" s="158">
        <v>1</v>
      </c>
      <c r="P4018" s="161">
        <f t="shared" si="375"/>
        <v>1</v>
      </c>
    </row>
    <row r="4019" spans="9:16" x14ac:dyDescent="0.2">
      <c r="I4019" s="158">
        <f t="shared" si="379"/>
        <v>10</v>
      </c>
      <c r="J4019" s="158" t="str">
        <f t="shared" si="376"/>
        <v>EUR</v>
      </c>
      <c r="K4019" s="158" t="str">
        <f t="shared" si="377"/>
        <v>EUR</v>
      </c>
      <c r="L4019" s="158" t="str">
        <f t="shared" si="374"/>
        <v>EUREUR45566</v>
      </c>
      <c r="M4019" s="160">
        <f t="shared" si="378"/>
        <v>45566</v>
      </c>
      <c r="N4019" s="158">
        <v>1</v>
      </c>
      <c r="O4019" s="158">
        <v>1</v>
      </c>
      <c r="P4019" s="161">
        <f t="shared" si="375"/>
        <v>1</v>
      </c>
    </row>
    <row r="4020" spans="9:16" x14ac:dyDescent="0.2">
      <c r="I4020" s="158">
        <f t="shared" si="379"/>
        <v>10</v>
      </c>
      <c r="J4020" s="158" t="str">
        <f t="shared" si="376"/>
        <v>EUR</v>
      </c>
      <c r="K4020" s="158" t="str">
        <f t="shared" si="377"/>
        <v>EUR</v>
      </c>
      <c r="L4020" s="158" t="str">
        <f t="shared" si="374"/>
        <v>EUREUR45567</v>
      </c>
      <c r="M4020" s="160">
        <f t="shared" si="378"/>
        <v>45567</v>
      </c>
      <c r="N4020" s="158">
        <v>1</v>
      </c>
      <c r="O4020" s="158">
        <v>1</v>
      </c>
      <c r="P4020" s="161">
        <f t="shared" si="375"/>
        <v>1</v>
      </c>
    </row>
    <row r="4021" spans="9:16" x14ac:dyDescent="0.2">
      <c r="I4021" s="158">
        <f t="shared" si="379"/>
        <v>10</v>
      </c>
      <c r="J4021" s="158" t="str">
        <f t="shared" si="376"/>
        <v>EUR</v>
      </c>
      <c r="K4021" s="158" t="str">
        <f t="shared" si="377"/>
        <v>EUR</v>
      </c>
      <c r="L4021" s="158" t="str">
        <f t="shared" si="374"/>
        <v>EUREUR45568</v>
      </c>
      <c r="M4021" s="160">
        <f t="shared" si="378"/>
        <v>45568</v>
      </c>
      <c r="N4021" s="158">
        <v>1</v>
      </c>
      <c r="O4021" s="158">
        <v>1</v>
      </c>
      <c r="P4021" s="161">
        <f t="shared" si="375"/>
        <v>1</v>
      </c>
    </row>
    <row r="4022" spans="9:16" x14ac:dyDescent="0.2">
      <c r="I4022" s="158">
        <f t="shared" si="379"/>
        <v>10</v>
      </c>
      <c r="J4022" s="158" t="str">
        <f t="shared" si="376"/>
        <v>EUR</v>
      </c>
      <c r="K4022" s="158" t="str">
        <f t="shared" si="377"/>
        <v>EUR</v>
      </c>
      <c r="L4022" s="158" t="str">
        <f t="shared" si="374"/>
        <v>EUREUR45569</v>
      </c>
      <c r="M4022" s="160">
        <f t="shared" si="378"/>
        <v>45569</v>
      </c>
      <c r="N4022" s="158">
        <v>1</v>
      </c>
      <c r="O4022" s="158">
        <v>1</v>
      </c>
      <c r="P4022" s="161">
        <f t="shared" si="375"/>
        <v>1</v>
      </c>
    </row>
    <row r="4023" spans="9:16" x14ac:dyDescent="0.2">
      <c r="I4023" s="158">
        <f t="shared" si="379"/>
        <v>10</v>
      </c>
      <c r="J4023" s="158" t="str">
        <f t="shared" si="376"/>
        <v>EUR</v>
      </c>
      <c r="K4023" s="158" t="str">
        <f t="shared" si="377"/>
        <v>EUR</v>
      </c>
      <c r="L4023" s="158" t="str">
        <f t="shared" si="374"/>
        <v>EUREUR45570</v>
      </c>
      <c r="M4023" s="160">
        <f t="shared" si="378"/>
        <v>45570</v>
      </c>
      <c r="N4023" s="158">
        <v>1</v>
      </c>
      <c r="O4023" s="158">
        <v>1</v>
      </c>
      <c r="P4023" s="161">
        <f t="shared" si="375"/>
        <v>1</v>
      </c>
    </row>
    <row r="4024" spans="9:16" x14ac:dyDescent="0.2">
      <c r="I4024" s="158">
        <f t="shared" si="379"/>
        <v>10</v>
      </c>
      <c r="J4024" s="158" t="str">
        <f t="shared" si="376"/>
        <v>EUR</v>
      </c>
      <c r="K4024" s="158" t="str">
        <f t="shared" si="377"/>
        <v>EUR</v>
      </c>
      <c r="L4024" s="158" t="str">
        <f t="shared" si="374"/>
        <v>EUREUR45571</v>
      </c>
      <c r="M4024" s="160">
        <f t="shared" si="378"/>
        <v>45571</v>
      </c>
      <c r="N4024" s="158">
        <v>1</v>
      </c>
      <c r="O4024" s="158">
        <v>1</v>
      </c>
      <c r="P4024" s="161">
        <f t="shared" si="375"/>
        <v>1</v>
      </c>
    </row>
    <row r="4025" spans="9:16" x14ac:dyDescent="0.2">
      <c r="I4025" s="158">
        <f t="shared" si="379"/>
        <v>10</v>
      </c>
      <c r="J4025" s="158" t="str">
        <f t="shared" si="376"/>
        <v>EUR</v>
      </c>
      <c r="K4025" s="158" t="str">
        <f t="shared" si="377"/>
        <v>EUR</v>
      </c>
      <c r="L4025" s="158" t="str">
        <f t="shared" si="374"/>
        <v>EUREUR45572</v>
      </c>
      <c r="M4025" s="160">
        <f t="shared" si="378"/>
        <v>45572</v>
      </c>
      <c r="N4025" s="158">
        <v>1</v>
      </c>
      <c r="O4025" s="158">
        <v>1</v>
      </c>
      <c r="P4025" s="161">
        <f t="shared" si="375"/>
        <v>1</v>
      </c>
    </row>
    <row r="4026" spans="9:16" x14ac:dyDescent="0.2">
      <c r="I4026" s="158">
        <f t="shared" si="379"/>
        <v>10</v>
      </c>
      <c r="J4026" s="158" t="str">
        <f t="shared" si="376"/>
        <v>EUR</v>
      </c>
      <c r="K4026" s="158" t="str">
        <f t="shared" si="377"/>
        <v>EUR</v>
      </c>
      <c r="L4026" s="158" t="str">
        <f t="shared" si="374"/>
        <v>EUREUR45573</v>
      </c>
      <c r="M4026" s="160">
        <f t="shared" si="378"/>
        <v>45573</v>
      </c>
      <c r="N4026" s="158">
        <v>1</v>
      </c>
      <c r="O4026" s="158">
        <v>1</v>
      </c>
      <c r="P4026" s="161">
        <f t="shared" si="375"/>
        <v>1</v>
      </c>
    </row>
    <row r="4027" spans="9:16" x14ac:dyDescent="0.2">
      <c r="I4027" s="158">
        <f t="shared" si="379"/>
        <v>10</v>
      </c>
      <c r="J4027" s="158" t="str">
        <f t="shared" si="376"/>
        <v>EUR</v>
      </c>
      <c r="K4027" s="158" t="str">
        <f t="shared" si="377"/>
        <v>EUR</v>
      </c>
      <c r="L4027" s="158" t="str">
        <f t="shared" si="374"/>
        <v>EUREUR45574</v>
      </c>
      <c r="M4027" s="160">
        <f t="shared" si="378"/>
        <v>45574</v>
      </c>
      <c r="N4027" s="158">
        <v>1</v>
      </c>
      <c r="O4027" s="158">
        <v>1</v>
      </c>
      <c r="P4027" s="161">
        <f t="shared" si="375"/>
        <v>1</v>
      </c>
    </row>
    <row r="4028" spans="9:16" x14ac:dyDescent="0.2">
      <c r="I4028" s="158">
        <f t="shared" si="379"/>
        <v>10</v>
      </c>
      <c r="J4028" s="158" t="str">
        <f t="shared" si="376"/>
        <v>EUR</v>
      </c>
      <c r="K4028" s="158" t="str">
        <f t="shared" si="377"/>
        <v>EUR</v>
      </c>
      <c r="L4028" s="158" t="str">
        <f t="shared" si="374"/>
        <v>EUREUR45575</v>
      </c>
      <c r="M4028" s="160">
        <f t="shared" si="378"/>
        <v>45575</v>
      </c>
      <c r="N4028" s="158">
        <v>1</v>
      </c>
      <c r="O4028" s="158">
        <v>1</v>
      </c>
      <c r="P4028" s="161">
        <f t="shared" si="375"/>
        <v>1</v>
      </c>
    </row>
    <row r="4029" spans="9:16" x14ac:dyDescent="0.2">
      <c r="I4029" s="158">
        <f t="shared" si="379"/>
        <v>10</v>
      </c>
      <c r="J4029" s="158" t="str">
        <f t="shared" si="376"/>
        <v>EUR</v>
      </c>
      <c r="K4029" s="158" t="str">
        <f t="shared" si="377"/>
        <v>EUR</v>
      </c>
      <c r="L4029" s="158" t="str">
        <f t="shared" si="374"/>
        <v>EUREUR45576</v>
      </c>
      <c r="M4029" s="160">
        <f t="shared" si="378"/>
        <v>45576</v>
      </c>
      <c r="N4029" s="158">
        <v>1</v>
      </c>
      <c r="O4029" s="158">
        <v>1</v>
      </c>
      <c r="P4029" s="161">
        <f t="shared" si="375"/>
        <v>1</v>
      </c>
    </row>
    <row r="4030" spans="9:16" x14ac:dyDescent="0.2">
      <c r="I4030" s="158">
        <f t="shared" si="379"/>
        <v>10</v>
      </c>
      <c r="J4030" s="158" t="str">
        <f t="shared" si="376"/>
        <v>EUR</v>
      </c>
      <c r="K4030" s="158" t="str">
        <f t="shared" si="377"/>
        <v>EUR</v>
      </c>
      <c r="L4030" s="158" t="str">
        <f t="shared" si="374"/>
        <v>EUREUR45577</v>
      </c>
      <c r="M4030" s="160">
        <f t="shared" si="378"/>
        <v>45577</v>
      </c>
      <c r="N4030" s="158">
        <v>1</v>
      </c>
      <c r="O4030" s="158">
        <v>1</v>
      </c>
      <c r="P4030" s="161">
        <f t="shared" si="375"/>
        <v>1</v>
      </c>
    </row>
    <row r="4031" spans="9:16" x14ac:dyDescent="0.2">
      <c r="I4031" s="158">
        <f t="shared" si="379"/>
        <v>10</v>
      </c>
      <c r="J4031" s="158" t="str">
        <f t="shared" si="376"/>
        <v>EUR</v>
      </c>
      <c r="K4031" s="158" t="str">
        <f t="shared" si="377"/>
        <v>EUR</v>
      </c>
      <c r="L4031" s="158" t="str">
        <f t="shared" si="374"/>
        <v>EUREUR45578</v>
      </c>
      <c r="M4031" s="160">
        <f t="shared" si="378"/>
        <v>45578</v>
      </c>
      <c r="N4031" s="158">
        <v>1</v>
      </c>
      <c r="O4031" s="158">
        <v>1</v>
      </c>
      <c r="P4031" s="161">
        <f t="shared" si="375"/>
        <v>1</v>
      </c>
    </row>
    <row r="4032" spans="9:16" x14ac:dyDescent="0.2">
      <c r="I4032" s="158">
        <f t="shared" si="379"/>
        <v>10</v>
      </c>
      <c r="J4032" s="158" t="str">
        <f t="shared" si="376"/>
        <v>EUR</v>
      </c>
      <c r="K4032" s="158" t="str">
        <f t="shared" si="377"/>
        <v>EUR</v>
      </c>
      <c r="L4032" s="158" t="str">
        <f t="shared" si="374"/>
        <v>EUREUR45579</v>
      </c>
      <c r="M4032" s="160">
        <f t="shared" si="378"/>
        <v>45579</v>
      </c>
      <c r="N4032" s="158">
        <v>1</v>
      </c>
      <c r="O4032" s="158">
        <v>1</v>
      </c>
      <c r="P4032" s="161">
        <f t="shared" si="375"/>
        <v>1</v>
      </c>
    </row>
    <row r="4033" spans="9:16" x14ac:dyDescent="0.2">
      <c r="I4033" s="158">
        <f t="shared" si="379"/>
        <v>10</v>
      </c>
      <c r="J4033" s="158" t="str">
        <f t="shared" si="376"/>
        <v>EUR</v>
      </c>
      <c r="K4033" s="158" t="str">
        <f t="shared" si="377"/>
        <v>EUR</v>
      </c>
      <c r="L4033" s="158" t="str">
        <f t="shared" si="374"/>
        <v>EUREUR45580</v>
      </c>
      <c r="M4033" s="160">
        <f t="shared" si="378"/>
        <v>45580</v>
      </c>
      <c r="N4033" s="158">
        <v>1</v>
      </c>
      <c r="O4033" s="158">
        <v>1</v>
      </c>
      <c r="P4033" s="161">
        <f t="shared" si="375"/>
        <v>1</v>
      </c>
    </row>
    <row r="4034" spans="9:16" x14ac:dyDescent="0.2">
      <c r="I4034" s="158">
        <f t="shared" si="379"/>
        <v>10</v>
      </c>
      <c r="J4034" s="158" t="str">
        <f t="shared" si="376"/>
        <v>EUR</v>
      </c>
      <c r="K4034" s="158" t="str">
        <f t="shared" si="377"/>
        <v>EUR</v>
      </c>
      <c r="L4034" s="158" t="str">
        <f t="shared" si="374"/>
        <v>EUREUR45581</v>
      </c>
      <c r="M4034" s="160">
        <f t="shared" si="378"/>
        <v>45581</v>
      </c>
      <c r="N4034" s="158">
        <v>1</v>
      </c>
      <c r="O4034" s="158">
        <v>1</v>
      </c>
      <c r="P4034" s="161">
        <f t="shared" si="375"/>
        <v>1</v>
      </c>
    </row>
    <row r="4035" spans="9:16" x14ac:dyDescent="0.2">
      <c r="I4035" s="158">
        <f t="shared" si="379"/>
        <v>10</v>
      </c>
      <c r="J4035" s="158" t="str">
        <f t="shared" si="376"/>
        <v>EUR</v>
      </c>
      <c r="K4035" s="158" t="str">
        <f t="shared" si="377"/>
        <v>EUR</v>
      </c>
      <c r="L4035" s="158" t="str">
        <f t="shared" ref="L4035:L4098" si="380">J4035&amp;K4035&amp;M4035</f>
        <v>EUREUR45582</v>
      </c>
      <c r="M4035" s="160">
        <f t="shared" si="378"/>
        <v>45582</v>
      </c>
      <c r="N4035" s="158">
        <v>1</v>
      </c>
      <c r="O4035" s="158">
        <v>1</v>
      </c>
      <c r="P4035" s="161">
        <f t="shared" ref="P4035:P4098" si="381">ROUND(N4035*O4035,4)</f>
        <v>1</v>
      </c>
    </row>
    <row r="4036" spans="9:16" x14ac:dyDescent="0.2">
      <c r="I4036" s="158">
        <f t="shared" si="379"/>
        <v>10</v>
      </c>
      <c r="J4036" s="158" t="str">
        <f t="shared" ref="J4036:J4099" si="382">VLOOKUP($I4036,$A:$C,2,FALSE)</f>
        <v>EUR</v>
      </c>
      <c r="K4036" s="158" t="str">
        <f t="shared" ref="K4036:K4099" si="383">VLOOKUP($I4036,$A:$C,3,FALSE)</f>
        <v>EUR</v>
      </c>
      <c r="L4036" s="158" t="str">
        <f t="shared" si="380"/>
        <v>EUREUR45583</v>
      </c>
      <c r="M4036" s="160">
        <f t="shared" ref="M4036:M4099" si="384">IF(I4036=I4035,M4035+1,$G$1)</f>
        <v>45583</v>
      </c>
      <c r="N4036" s="158">
        <v>1</v>
      </c>
      <c r="O4036" s="158">
        <v>1</v>
      </c>
      <c r="P4036" s="161">
        <f t="shared" si="381"/>
        <v>1</v>
      </c>
    </row>
    <row r="4037" spans="9:16" x14ac:dyDescent="0.2">
      <c r="I4037" s="158">
        <f t="shared" si="379"/>
        <v>10</v>
      </c>
      <c r="J4037" s="158" t="str">
        <f t="shared" si="382"/>
        <v>EUR</v>
      </c>
      <c r="K4037" s="158" t="str">
        <f t="shared" si="383"/>
        <v>EUR</v>
      </c>
      <c r="L4037" s="158" t="str">
        <f t="shared" si="380"/>
        <v>EUREUR45584</v>
      </c>
      <c r="M4037" s="160">
        <f t="shared" si="384"/>
        <v>45584</v>
      </c>
      <c r="N4037" s="158">
        <v>1</v>
      </c>
      <c r="O4037" s="158">
        <v>1</v>
      </c>
      <c r="P4037" s="161">
        <f t="shared" si="381"/>
        <v>1</v>
      </c>
    </row>
    <row r="4038" spans="9:16" x14ac:dyDescent="0.2">
      <c r="I4038" s="158">
        <f t="shared" si="379"/>
        <v>10</v>
      </c>
      <c r="J4038" s="158" t="str">
        <f t="shared" si="382"/>
        <v>EUR</v>
      </c>
      <c r="K4038" s="158" t="str">
        <f t="shared" si="383"/>
        <v>EUR</v>
      </c>
      <c r="L4038" s="158" t="str">
        <f t="shared" si="380"/>
        <v>EUREUR45585</v>
      </c>
      <c r="M4038" s="160">
        <f t="shared" si="384"/>
        <v>45585</v>
      </c>
      <c r="N4038" s="158">
        <v>1</v>
      </c>
      <c r="O4038" s="158">
        <v>1</v>
      </c>
      <c r="P4038" s="161">
        <f t="shared" si="381"/>
        <v>1</v>
      </c>
    </row>
    <row r="4039" spans="9:16" x14ac:dyDescent="0.2">
      <c r="I4039" s="158">
        <f t="shared" si="379"/>
        <v>10</v>
      </c>
      <c r="J4039" s="158" t="str">
        <f t="shared" si="382"/>
        <v>EUR</v>
      </c>
      <c r="K4039" s="158" t="str">
        <f t="shared" si="383"/>
        <v>EUR</v>
      </c>
      <c r="L4039" s="158" t="str">
        <f t="shared" si="380"/>
        <v>EUREUR45586</v>
      </c>
      <c r="M4039" s="160">
        <f t="shared" si="384"/>
        <v>45586</v>
      </c>
      <c r="N4039" s="158">
        <v>1</v>
      </c>
      <c r="O4039" s="158">
        <v>1</v>
      </c>
      <c r="P4039" s="161">
        <f t="shared" si="381"/>
        <v>1</v>
      </c>
    </row>
    <row r="4040" spans="9:16" x14ac:dyDescent="0.2">
      <c r="I4040" s="158">
        <f t="shared" si="379"/>
        <v>10</v>
      </c>
      <c r="J4040" s="158" t="str">
        <f t="shared" si="382"/>
        <v>EUR</v>
      </c>
      <c r="K4040" s="158" t="str">
        <f t="shared" si="383"/>
        <v>EUR</v>
      </c>
      <c r="L4040" s="158" t="str">
        <f t="shared" si="380"/>
        <v>EUREUR45587</v>
      </c>
      <c r="M4040" s="160">
        <f t="shared" si="384"/>
        <v>45587</v>
      </c>
      <c r="N4040" s="158">
        <v>1</v>
      </c>
      <c r="O4040" s="158">
        <v>1</v>
      </c>
      <c r="P4040" s="161">
        <f t="shared" si="381"/>
        <v>1</v>
      </c>
    </row>
    <row r="4041" spans="9:16" x14ac:dyDescent="0.2">
      <c r="I4041" s="158">
        <f t="shared" si="379"/>
        <v>10</v>
      </c>
      <c r="J4041" s="158" t="str">
        <f t="shared" si="382"/>
        <v>EUR</v>
      </c>
      <c r="K4041" s="158" t="str">
        <f t="shared" si="383"/>
        <v>EUR</v>
      </c>
      <c r="L4041" s="158" t="str">
        <f t="shared" si="380"/>
        <v>EUREUR45588</v>
      </c>
      <c r="M4041" s="160">
        <f t="shared" si="384"/>
        <v>45588</v>
      </c>
      <c r="N4041" s="158">
        <v>1</v>
      </c>
      <c r="O4041" s="158">
        <v>1</v>
      </c>
      <c r="P4041" s="161">
        <f t="shared" si="381"/>
        <v>1</v>
      </c>
    </row>
    <row r="4042" spans="9:16" x14ac:dyDescent="0.2">
      <c r="I4042" s="158">
        <f t="shared" si="379"/>
        <v>10</v>
      </c>
      <c r="J4042" s="158" t="str">
        <f t="shared" si="382"/>
        <v>EUR</v>
      </c>
      <c r="K4042" s="158" t="str">
        <f t="shared" si="383"/>
        <v>EUR</v>
      </c>
      <c r="L4042" s="158" t="str">
        <f t="shared" si="380"/>
        <v>EUREUR45589</v>
      </c>
      <c r="M4042" s="160">
        <f t="shared" si="384"/>
        <v>45589</v>
      </c>
      <c r="N4042" s="158">
        <v>1</v>
      </c>
      <c r="O4042" s="158">
        <v>1</v>
      </c>
      <c r="P4042" s="161">
        <f t="shared" si="381"/>
        <v>1</v>
      </c>
    </row>
    <row r="4043" spans="9:16" x14ac:dyDescent="0.2">
      <c r="I4043" s="158">
        <f t="shared" si="379"/>
        <v>10</v>
      </c>
      <c r="J4043" s="158" t="str">
        <f t="shared" si="382"/>
        <v>EUR</v>
      </c>
      <c r="K4043" s="158" t="str">
        <f t="shared" si="383"/>
        <v>EUR</v>
      </c>
      <c r="L4043" s="158" t="str">
        <f t="shared" si="380"/>
        <v>EUREUR45590</v>
      </c>
      <c r="M4043" s="160">
        <f t="shared" si="384"/>
        <v>45590</v>
      </c>
      <c r="N4043" s="158">
        <v>1</v>
      </c>
      <c r="O4043" s="158">
        <v>1</v>
      </c>
      <c r="P4043" s="161">
        <f t="shared" si="381"/>
        <v>1</v>
      </c>
    </row>
    <row r="4044" spans="9:16" x14ac:dyDescent="0.2">
      <c r="I4044" s="158">
        <f t="shared" si="379"/>
        <v>10</v>
      </c>
      <c r="J4044" s="158" t="str">
        <f t="shared" si="382"/>
        <v>EUR</v>
      </c>
      <c r="K4044" s="158" t="str">
        <f t="shared" si="383"/>
        <v>EUR</v>
      </c>
      <c r="L4044" s="158" t="str">
        <f t="shared" si="380"/>
        <v>EUREUR45591</v>
      </c>
      <c r="M4044" s="160">
        <f t="shared" si="384"/>
        <v>45591</v>
      </c>
      <c r="N4044" s="158">
        <v>1</v>
      </c>
      <c r="O4044" s="158">
        <v>1</v>
      </c>
      <c r="P4044" s="161">
        <f t="shared" si="381"/>
        <v>1</v>
      </c>
    </row>
    <row r="4045" spans="9:16" x14ac:dyDescent="0.2">
      <c r="I4045" s="158">
        <f t="shared" si="379"/>
        <v>10</v>
      </c>
      <c r="J4045" s="158" t="str">
        <f t="shared" si="382"/>
        <v>EUR</v>
      </c>
      <c r="K4045" s="158" t="str">
        <f t="shared" si="383"/>
        <v>EUR</v>
      </c>
      <c r="L4045" s="158" t="str">
        <f t="shared" si="380"/>
        <v>EUREUR45592</v>
      </c>
      <c r="M4045" s="160">
        <f t="shared" si="384"/>
        <v>45592</v>
      </c>
      <c r="N4045" s="158">
        <v>1</v>
      </c>
      <c r="O4045" s="158">
        <v>1</v>
      </c>
      <c r="P4045" s="161">
        <f t="shared" si="381"/>
        <v>1</v>
      </c>
    </row>
    <row r="4046" spans="9:16" x14ac:dyDescent="0.2">
      <c r="I4046" s="158">
        <f t="shared" si="379"/>
        <v>10</v>
      </c>
      <c r="J4046" s="158" t="str">
        <f t="shared" si="382"/>
        <v>EUR</v>
      </c>
      <c r="K4046" s="158" t="str">
        <f t="shared" si="383"/>
        <v>EUR</v>
      </c>
      <c r="L4046" s="158" t="str">
        <f t="shared" si="380"/>
        <v>EUREUR45593</v>
      </c>
      <c r="M4046" s="160">
        <f t="shared" si="384"/>
        <v>45593</v>
      </c>
      <c r="N4046" s="158">
        <v>1</v>
      </c>
      <c r="O4046" s="158">
        <v>1</v>
      </c>
      <c r="P4046" s="161">
        <f t="shared" si="381"/>
        <v>1</v>
      </c>
    </row>
    <row r="4047" spans="9:16" x14ac:dyDescent="0.2">
      <c r="I4047" s="158">
        <f t="shared" si="379"/>
        <v>10</v>
      </c>
      <c r="J4047" s="158" t="str">
        <f t="shared" si="382"/>
        <v>EUR</v>
      </c>
      <c r="K4047" s="158" t="str">
        <f t="shared" si="383"/>
        <v>EUR</v>
      </c>
      <c r="L4047" s="158" t="str">
        <f t="shared" si="380"/>
        <v>EUREUR45594</v>
      </c>
      <c r="M4047" s="160">
        <f t="shared" si="384"/>
        <v>45594</v>
      </c>
      <c r="N4047" s="158">
        <v>1</v>
      </c>
      <c r="O4047" s="158">
        <v>1</v>
      </c>
      <c r="P4047" s="161">
        <f t="shared" si="381"/>
        <v>1</v>
      </c>
    </row>
    <row r="4048" spans="9:16" x14ac:dyDescent="0.2">
      <c r="I4048" s="158">
        <f t="shared" si="379"/>
        <v>10</v>
      </c>
      <c r="J4048" s="158" t="str">
        <f t="shared" si="382"/>
        <v>EUR</v>
      </c>
      <c r="K4048" s="158" t="str">
        <f t="shared" si="383"/>
        <v>EUR</v>
      </c>
      <c r="L4048" s="158" t="str">
        <f t="shared" si="380"/>
        <v>EUREUR45595</v>
      </c>
      <c r="M4048" s="160">
        <f t="shared" si="384"/>
        <v>45595</v>
      </c>
      <c r="N4048" s="158">
        <v>1</v>
      </c>
      <c r="O4048" s="158">
        <v>1</v>
      </c>
      <c r="P4048" s="161">
        <f t="shared" si="381"/>
        <v>1</v>
      </c>
    </row>
    <row r="4049" spans="9:16" x14ac:dyDescent="0.2">
      <c r="I4049" s="158">
        <f t="shared" si="379"/>
        <v>10</v>
      </c>
      <c r="J4049" s="158" t="str">
        <f t="shared" si="382"/>
        <v>EUR</v>
      </c>
      <c r="K4049" s="158" t="str">
        <f t="shared" si="383"/>
        <v>EUR</v>
      </c>
      <c r="L4049" s="158" t="str">
        <f t="shared" si="380"/>
        <v>EUREUR45596</v>
      </c>
      <c r="M4049" s="160">
        <f t="shared" si="384"/>
        <v>45596</v>
      </c>
      <c r="N4049" s="158">
        <v>1</v>
      </c>
      <c r="O4049" s="158">
        <v>1</v>
      </c>
      <c r="P4049" s="161">
        <f t="shared" si="381"/>
        <v>1</v>
      </c>
    </row>
    <row r="4050" spans="9:16" x14ac:dyDescent="0.2">
      <c r="I4050" s="158">
        <f t="shared" si="379"/>
        <v>10</v>
      </c>
      <c r="J4050" s="158" t="str">
        <f t="shared" si="382"/>
        <v>EUR</v>
      </c>
      <c r="K4050" s="158" t="str">
        <f t="shared" si="383"/>
        <v>EUR</v>
      </c>
      <c r="L4050" s="158" t="str">
        <f t="shared" si="380"/>
        <v>EUREUR45597</v>
      </c>
      <c r="M4050" s="160">
        <f t="shared" si="384"/>
        <v>45597</v>
      </c>
      <c r="N4050" s="158">
        <v>1</v>
      </c>
      <c r="O4050" s="158">
        <v>1</v>
      </c>
      <c r="P4050" s="161">
        <f t="shared" si="381"/>
        <v>1</v>
      </c>
    </row>
    <row r="4051" spans="9:16" x14ac:dyDescent="0.2">
      <c r="I4051" s="158">
        <f t="shared" si="379"/>
        <v>10</v>
      </c>
      <c r="J4051" s="158" t="str">
        <f t="shared" si="382"/>
        <v>EUR</v>
      </c>
      <c r="K4051" s="158" t="str">
        <f t="shared" si="383"/>
        <v>EUR</v>
      </c>
      <c r="L4051" s="158" t="str">
        <f t="shared" si="380"/>
        <v>EUREUR45598</v>
      </c>
      <c r="M4051" s="160">
        <f t="shared" si="384"/>
        <v>45598</v>
      </c>
      <c r="N4051" s="158">
        <v>1</v>
      </c>
      <c r="O4051" s="158">
        <v>1</v>
      </c>
      <c r="P4051" s="161">
        <f t="shared" si="381"/>
        <v>1</v>
      </c>
    </row>
    <row r="4052" spans="9:16" x14ac:dyDescent="0.2">
      <c r="I4052" s="158">
        <f t="shared" si="379"/>
        <v>10</v>
      </c>
      <c r="J4052" s="158" t="str">
        <f t="shared" si="382"/>
        <v>EUR</v>
      </c>
      <c r="K4052" s="158" t="str">
        <f t="shared" si="383"/>
        <v>EUR</v>
      </c>
      <c r="L4052" s="158" t="str">
        <f t="shared" si="380"/>
        <v>EUREUR45599</v>
      </c>
      <c r="M4052" s="160">
        <f t="shared" si="384"/>
        <v>45599</v>
      </c>
      <c r="N4052" s="158">
        <v>1</v>
      </c>
      <c r="O4052" s="158">
        <v>1</v>
      </c>
      <c r="P4052" s="161">
        <f t="shared" si="381"/>
        <v>1</v>
      </c>
    </row>
    <row r="4053" spans="9:16" x14ac:dyDescent="0.2">
      <c r="I4053" s="158">
        <f t="shared" si="379"/>
        <v>10</v>
      </c>
      <c r="J4053" s="158" t="str">
        <f t="shared" si="382"/>
        <v>EUR</v>
      </c>
      <c r="K4053" s="158" t="str">
        <f t="shared" si="383"/>
        <v>EUR</v>
      </c>
      <c r="L4053" s="158" t="str">
        <f t="shared" si="380"/>
        <v>EUREUR45600</v>
      </c>
      <c r="M4053" s="160">
        <f t="shared" si="384"/>
        <v>45600</v>
      </c>
      <c r="N4053" s="158">
        <v>1</v>
      </c>
      <c r="O4053" s="158">
        <v>1</v>
      </c>
      <c r="P4053" s="161">
        <f t="shared" si="381"/>
        <v>1</v>
      </c>
    </row>
    <row r="4054" spans="9:16" x14ac:dyDescent="0.2">
      <c r="I4054" s="158">
        <f t="shared" si="379"/>
        <v>10</v>
      </c>
      <c r="J4054" s="158" t="str">
        <f t="shared" si="382"/>
        <v>EUR</v>
      </c>
      <c r="K4054" s="158" t="str">
        <f t="shared" si="383"/>
        <v>EUR</v>
      </c>
      <c r="L4054" s="158" t="str">
        <f t="shared" si="380"/>
        <v>EUREUR45601</v>
      </c>
      <c r="M4054" s="160">
        <f t="shared" si="384"/>
        <v>45601</v>
      </c>
      <c r="N4054" s="158">
        <v>1</v>
      </c>
      <c r="O4054" s="158">
        <v>1</v>
      </c>
      <c r="P4054" s="161">
        <f t="shared" si="381"/>
        <v>1</v>
      </c>
    </row>
    <row r="4055" spans="9:16" x14ac:dyDescent="0.2">
      <c r="I4055" s="158">
        <f t="shared" si="379"/>
        <v>10</v>
      </c>
      <c r="J4055" s="158" t="str">
        <f t="shared" si="382"/>
        <v>EUR</v>
      </c>
      <c r="K4055" s="158" t="str">
        <f t="shared" si="383"/>
        <v>EUR</v>
      </c>
      <c r="L4055" s="158" t="str">
        <f t="shared" si="380"/>
        <v>EUREUR45602</v>
      </c>
      <c r="M4055" s="160">
        <f t="shared" si="384"/>
        <v>45602</v>
      </c>
      <c r="N4055" s="158">
        <v>1</v>
      </c>
      <c r="O4055" s="158">
        <v>1</v>
      </c>
      <c r="P4055" s="161">
        <f t="shared" si="381"/>
        <v>1</v>
      </c>
    </row>
    <row r="4056" spans="9:16" x14ac:dyDescent="0.2">
      <c r="I4056" s="158">
        <f t="shared" si="379"/>
        <v>10</v>
      </c>
      <c r="J4056" s="158" t="str">
        <f t="shared" si="382"/>
        <v>EUR</v>
      </c>
      <c r="K4056" s="158" t="str">
        <f t="shared" si="383"/>
        <v>EUR</v>
      </c>
      <c r="L4056" s="158" t="str">
        <f t="shared" si="380"/>
        <v>EUREUR45603</v>
      </c>
      <c r="M4056" s="160">
        <f t="shared" si="384"/>
        <v>45603</v>
      </c>
      <c r="N4056" s="158">
        <v>1</v>
      </c>
      <c r="O4056" s="158">
        <v>1</v>
      </c>
      <c r="P4056" s="161">
        <f t="shared" si="381"/>
        <v>1</v>
      </c>
    </row>
    <row r="4057" spans="9:16" x14ac:dyDescent="0.2">
      <c r="I4057" s="158">
        <f t="shared" si="379"/>
        <v>10</v>
      </c>
      <c r="J4057" s="158" t="str">
        <f t="shared" si="382"/>
        <v>EUR</v>
      </c>
      <c r="K4057" s="158" t="str">
        <f t="shared" si="383"/>
        <v>EUR</v>
      </c>
      <c r="L4057" s="158" t="str">
        <f t="shared" si="380"/>
        <v>EUREUR45604</v>
      </c>
      <c r="M4057" s="160">
        <f t="shared" si="384"/>
        <v>45604</v>
      </c>
      <c r="N4057" s="158">
        <v>1</v>
      </c>
      <c r="O4057" s="158">
        <v>1</v>
      </c>
      <c r="P4057" s="161">
        <f t="shared" si="381"/>
        <v>1</v>
      </c>
    </row>
    <row r="4058" spans="9:16" x14ac:dyDescent="0.2">
      <c r="I4058" s="158">
        <f t="shared" si="379"/>
        <v>10</v>
      </c>
      <c r="J4058" s="158" t="str">
        <f t="shared" si="382"/>
        <v>EUR</v>
      </c>
      <c r="K4058" s="158" t="str">
        <f t="shared" si="383"/>
        <v>EUR</v>
      </c>
      <c r="L4058" s="158" t="str">
        <f t="shared" si="380"/>
        <v>EUREUR45605</v>
      </c>
      <c r="M4058" s="160">
        <f t="shared" si="384"/>
        <v>45605</v>
      </c>
      <c r="N4058" s="158">
        <v>1</v>
      </c>
      <c r="O4058" s="158">
        <v>1</v>
      </c>
      <c r="P4058" s="161">
        <f t="shared" si="381"/>
        <v>1</v>
      </c>
    </row>
    <row r="4059" spans="9:16" x14ac:dyDescent="0.2">
      <c r="I4059" s="158">
        <f t="shared" si="379"/>
        <v>10</v>
      </c>
      <c r="J4059" s="158" t="str">
        <f t="shared" si="382"/>
        <v>EUR</v>
      </c>
      <c r="K4059" s="158" t="str">
        <f t="shared" si="383"/>
        <v>EUR</v>
      </c>
      <c r="L4059" s="158" t="str">
        <f t="shared" si="380"/>
        <v>EUREUR45606</v>
      </c>
      <c r="M4059" s="160">
        <f t="shared" si="384"/>
        <v>45606</v>
      </c>
      <c r="N4059" s="158">
        <v>1</v>
      </c>
      <c r="O4059" s="158">
        <v>1</v>
      </c>
      <c r="P4059" s="161">
        <f t="shared" si="381"/>
        <v>1</v>
      </c>
    </row>
    <row r="4060" spans="9:16" x14ac:dyDescent="0.2">
      <c r="I4060" s="158">
        <f t="shared" si="379"/>
        <v>10</v>
      </c>
      <c r="J4060" s="158" t="str">
        <f t="shared" si="382"/>
        <v>EUR</v>
      </c>
      <c r="K4060" s="158" t="str">
        <f t="shared" si="383"/>
        <v>EUR</v>
      </c>
      <c r="L4060" s="158" t="str">
        <f t="shared" si="380"/>
        <v>EUREUR45607</v>
      </c>
      <c r="M4060" s="160">
        <f t="shared" si="384"/>
        <v>45607</v>
      </c>
      <c r="N4060" s="158">
        <v>1</v>
      </c>
      <c r="O4060" s="158">
        <v>1</v>
      </c>
      <c r="P4060" s="161">
        <f t="shared" si="381"/>
        <v>1</v>
      </c>
    </row>
    <row r="4061" spans="9:16" x14ac:dyDescent="0.2">
      <c r="I4061" s="158">
        <f t="shared" si="379"/>
        <v>10</v>
      </c>
      <c r="J4061" s="158" t="str">
        <f t="shared" si="382"/>
        <v>EUR</v>
      </c>
      <c r="K4061" s="158" t="str">
        <f t="shared" si="383"/>
        <v>EUR</v>
      </c>
      <c r="L4061" s="158" t="str">
        <f t="shared" si="380"/>
        <v>EUREUR45608</v>
      </c>
      <c r="M4061" s="160">
        <f t="shared" si="384"/>
        <v>45608</v>
      </c>
      <c r="N4061" s="158">
        <v>1</v>
      </c>
      <c r="O4061" s="158">
        <v>1</v>
      </c>
      <c r="P4061" s="161">
        <f t="shared" si="381"/>
        <v>1</v>
      </c>
    </row>
    <row r="4062" spans="9:16" x14ac:dyDescent="0.2">
      <c r="I4062" s="158">
        <f t="shared" si="379"/>
        <v>10</v>
      </c>
      <c r="J4062" s="158" t="str">
        <f t="shared" si="382"/>
        <v>EUR</v>
      </c>
      <c r="K4062" s="158" t="str">
        <f t="shared" si="383"/>
        <v>EUR</v>
      </c>
      <c r="L4062" s="158" t="str">
        <f t="shared" si="380"/>
        <v>EUREUR45609</v>
      </c>
      <c r="M4062" s="160">
        <f t="shared" si="384"/>
        <v>45609</v>
      </c>
      <c r="N4062" s="158">
        <v>1</v>
      </c>
      <c r="O4062" s="158">
        <v>1</v>
      </c>
      <c r="P4062" s="161">
        <f t="shared" si="381"/>
        <v>1</v>
      </c>
    </row>
    <row r="4063" spans="9:16" x14ac:dyDescent="0.2">
      <c r="I4063" s="158">
        <f t="shared" si="379"/>
        <v>10</v>
      </c>
      <c r="J4063" s="158" t="str">
        <f t="shared" si="382"/>
        <v>EUR</v>
      </c>
      <c r="K4063" s="158" t="str">
        <f t="shared" si="383"/>
        <v>EUR</v>
      </c>
      <c r="L4063" s="158" t="str">
        <f t="shared" si="380"/>
        <v>EUREUR45610</v>
      </c>
      <c r="M4063" s="160">
        <f t="shared" si="384"/>
        <v>45610</v>
      </c>
      <c r="N4063" s="158">
        <v>1</v>
      </c>
      <c r="O4063" s="158">
        <v>1</v>
      </c>
      <c r="P4063" s="161">
        <f t="shared" si="381"/>
        <v>1</v>
      </c>
    </row>
    <row r="4064" spans="9:16" x14ac:dyDescent="0.2">
      <c r="I4064" s="158">
        <f t="shared" si="379"/>
        <v>10</v>
      </c>
      <c r="J4064" s="158" t="str">
        <f t="shared" si="382"/>
        <v>EUR</v>
      </c>
      <c r="K4064" s="158" t="str">
        <f t="shared" si="383"/>
        <v>EUR</v>
      </c>
      <c r="L4064" s="158" t="str">
        <f t="shared" si="380"/>
        <v>EUREUR45611</v>
      </c>
      <c r="M4064" s="160">
        <f t="shared" si="384"/>
        <v>45611</v>
      </c>
      <c r="N4064" s="158">
        <v>1</v>
      </c>
      <c r="O4064" s="158">
        <v>1</v>
      </c>
      <c r="P4064" s="161">
        <f t="shared" si="381"/>
        <v>1</v>
      </c>
    </row>
    <row r="4065" spans="9:16" x14ac:dyDescent="0.2">
      <c r="I4065" s="158">
        <f t="shared" si="379"/>
        <v>10</v>
      </c>
      <c r="J4065" s="158" t="str">
        <f t="shared" si="382"/>
        <v>EUR</v>
      </c>
      <c r="K4065" s="158" t="str">
        <f t="shared" si="383"/>
        <v>EUR</v>
      </c>
      <c r="L4065" s="158" t="str">
        <f t="shared" si="380"/>
        <v>EUREUR45612</v>
      </c>
      <c r="M4065" s="160">
        <f t="shared" si="384"/>
        <v>45612</v>
      </c>
      <c r="N4065" s="158">
        <v>1</v>
      </c>
      <c r="O4065" s="158">
        <v>1</v>
      </c>
      <c r="P4065" s="161">
        <f t="shared" si="381"/>
        <v>1</v>
      </c>
    </row>
    <row r="4066" spans="9:16" x14ac:dyDescent="0.2">
      <c r="I4066" s="158">
        <f t="shared" si="379"/>
        <v>10</v>
      </c>
      <c r="J4066" s="158" t="str">
        <f t="shared" si="382"/>
        <v>EUR</v>
      </c>
      <c r="K4066" s="158" t="str">
        <f t="shared" si="383"/>
        <v>EUR</v>
      </c>
      <c r="L4066" s="158" t="str">
        <f t="shared" si="380"/>
        <v>EUREUR45613</v>
      </c>
      <c r="M4066" s="160">
        <f t="shared" si="384"/>
        <v>45613</v>
      </c>
      <c r="N4066" s="158">
        <v>1</v>
      </c>
      <c r="O4066" s="158">
        <v>1</v>
      </c>
      <c r="P4066" s="161">
        <f t="shared" si="381"/>
        <v>1</v>
      </c>
    </row>
    <row r="4067" spans="9:16" x14ac:dyDescent="0.2">
      <c r="I4067" s="158">
        <f t="shared" si="379"/>
        <v>10</v>
      </c>
      <c r="J4067" s="158" t="str">
        <f t="shared" si="382"/>
        <v>EUR</v>
      </c>
      <c r="K4067" s="158" t="str">
        <f t="shared" si="383"/>
        <v>EUR</v>
      </c>
      <c r="L4067" s="158" t="str">
        <f t="shared" si="380"/>
        <v>EUREUR45614</v>
      </c>
      <c r="M4067" s="160">
        <f t="shared" si="384"/>
        <v>45614</v>
      </c>
      <c r="N4067" s="158">
        <v>1</v>
      </c>
      <c r="O4067" s="158">
        <v>1</v>
      </c>
      <c r="P4067" s="161">
        <f t="shared" si="381"/>
        <v>1</v>
      </c>
    </row>
    <row r="4068" spans="9:16" x14ac:dyDescent="0.2">
      <c r="I4068" s="158">
        <f t="shared" si="379"/>
        <v>10</v>
      </c>
      <c r="J4068" s="158" t="str">
        <f t="shared" si="382"/>
        <v>EUR</v>
      </c>
      <c r="K4068" s="158" t="str">
        <f t="shared" si="383"/>
        <v>EUR</v>
      </c>
      <c r="L4068" s="158" t="str">
        <f t="shared" si="380"/>
        <v>EUREUR45615</v>
      </c>
      <c r="M4068" s="160">
        <f t="shared" si="384"/>
        <v>45615</v>
      </c>
      <c r="N4068" s="158">
        <v>1</v>
      </c>
      <c r="O4068" s="158">
        <v>1</v>
      </c>
      <c r="P4068" s="161">
        <f t="shared" si="381"/>
        <v>1</v>
      </c>
    </row>
    <row r="4069" spans="9:16" x14ac:dyDescent="0.2">
      <c r="I4069" s="158">
        <f t="shared" si="379"/>
        <v>10</v>
      </c>
      <c r="J4069" s="158" t="str">
        <f t="shared" si="382"/>
        <v>EUR</v>
      </c>
      <c r="K4069" s="158" t="str">
        <f t="shared" si="383"/>
        <v>EUR</v>
      </c>
      <c r="L4069" s="158" t="str">
        <f t="shared" si="380"/>
        <v>EUREUR45616</v>
      </c>
      <c r="M4069" s="160">
        <f t="shared" si="384"/>
        <v>45616</v>
      </c>
      <c r="N4069" s="158">
        <v>1</v>
      </c>
      <c r="O4069" s="158">
        <v>1</v>
      </c>
      <c r="P4069" s="161">
        <f t="shared" si="381"/>
        <v>1</v>
      </c>
    </row>
    <row r="4070" spans="9:16" x14ac:dyDescent="0.2">
      <c r="I4070" s="158">
        <f t="shared" si="379"/>
        <v>10</v>
      </c>
      <c r="J4070" s="158" t="str">
        <f t="shared" si="382"/>
        <v>EUR</v>
      </c>
      <c r="K4070" s="158" t="str">
        <f t="shared" si="383"/>
        <v>EUR</v>
      </c>
      <c r="L4070" s="158" t="str">
        <f t="shared" si="380"/>
        <v>EUREUR45617</v>
      </c>
      <c r="M4070" s="160">
        <f t="shared" si="384"/>
        <v>45617</v>
      </c>
      <c r="N4070" s="158">
        <v>1</v>
      </c>
      <c r="O4070" s="158">
        <v>1</v>
      </c>
      <c r="P4070" s="161">
        <f t="shared" si="381"/>
        <v>1</v>
      </c>
    </row>
    <row r="4071" spans="9:16" x14ac:dyDescent="0.2">
      <c r="I4071" s="158">
        <f t="shared" si="379"/>
        <v>10</v>
      </c>
      <c r="J4071" s="158" t="str">
        <f t="shared" si="382"/>
        <v>EUR</v>
      </c>
      <c r="K4071" s="158" t="str">
        <f t="shared" si="383"/>
        <v>EUR</v>
      </c>
      <c r="L4071" s="158" t="str">
        <f t="shared" si="380"/>
        <v>EUREUR45618</v>
      </c>
      <c r="M4071" s="160">
        <f t="shared" si="384"/>
        <v>45618</v>
      </c>
      <c r="N4071" s="158">
        <v>1</v>
      </c>
      <c r="O4071" s="158">
        <v>1</v>
      </c>
      <c r="P4071" s="161">
        <f t="shared" si="381"/>
        <v>1</v>
      </c>
    </row>
    <row r="4072" spans="9:16" x14ac:dyDescent="0.2">
      <c r="I4072" s="158">
        <f t="shared" si="379"/>
        <v>10</v>
      </c>
      <c r="J4072" s="158" t="str">
        <f t="shared" si="382"/>
        <v>EUR</v>
      </c>
      <c r="K4072" s="158" t="str">
        <f t="shared" si="383"/>
        <v>EUR</v>
      </c>
      <c r="L4072" s="158" t="str">
        <f t="shared" si="380"/>
        <v>EUREUR45619</v>
      </c>
      <c r="M4072" s="160">
        <f t="shared" si="384"/>
        <v>45619</v>
      </c>
      <c r="N4072" s="158">
        <v>1</v>
      </c>
      <c r="O4072" s="158">
        <v>1</v>
      </c>
      <c r="P4072" s="161">
        <f t="shared" si="381"/>
        <v>1</v>
      </c>
    </row>
    <row r="4073" spans="9:16" x14ac:dyDescent="0.2">
      <c r="I4073" s="158">
        <f t="shared" si="379"/>
        <v>10</v>
      </c>
      <c r="J4073" s="158" t="str">
        <f t="shared" si="382"/>
        <v>EUR</v>
      </c>
      <c r="K4073" s="158" t="str">
        <f t="shared" si="383"/>
        <v>EUR</v>
      </c>
      <c r="L4073" s="158" t="str">
        <f t="shared" si="380"/>
        <v>EUREUR45620</v>
      </c>
      <c r="M4073" s="160">
        <f t="shared" si="384"/>
        <v>45620</v>
      </c>
      <c r="N4073" s="158">
        <v>1</v>
      </c>
      <c r="O4073" s="158">
        <v>1</v>
      </c>
      <c r="P4073" s="161">
        <f t="shared" si="381"/>
        <v>1</v>
      </c>
    </row>
    <row r="4074" spans="9:16" x14ac:dyDescent="0.2">
      <c r="I4074" s="158">
        <f t="shared" ref="I4074:I4137" si="385">IF(M4073=$G$2,I4073+1,I4073)</f>
        <v>10</v>
      </c>
      <c r="J4074" s="158" t="str">
        <f t="shared" si="382"/>
        <v>EUR</v>
      </c>
      <c r="K4074" s="158" t="str">
        <f t="shared" si="383"/>
        <v>EUR</v>
      </c>
      <c r="L4074" s="158" t="str">
        <f t="shared" si="380"/>
        <v>EUREUR45621</v>
      </c>
      <c r="M4074" s="160">
        <f t="shared" si="384"/>
        <v>45621</v>
      </c>
      <c r="N4074" s="158">
        <v>1</v>
      </c>
      <c r="O4074" s="158">
        <v>1</v>
      </c>
      <c r="P4074" s="161">
        <f t="shared" si="381"/>
        <v>1</v>
      </c>
    </row>
    <row r="4075" spans="9:16" x14ac:dyDescent="0.2">
      <c r="I4075" s="158">
        <f t="shared" si="385"/>
        <v>10</v>
      </c>
      <c r="J4075" s="158" t="str">
        <f t="shared" si="382"/>
        <v>EUR</v>
      </c>
      <c r="K4075" s="158" t="str">
        <f t="shared" si="383"/>
        <v>EUR</v>
      </c>
      <c r="L4075" s="158" t="str">
        <f t="shared" si="380"/>
        <v>EUREUR45622</v>
      </c>
      <c r="M4075" s="160">
        <f t="shared" si="384"/>
        <v>45622</v>
      </c>
      <c r="N4075" s="158">
        <v>1</v>
      </c>
      <c r="O4075" s="158">
        <v>1</v>
      </c>
      <c r="P4075" s="161">
        <f t="shared" si="381"/>
        <v>1</v>
      </c>
    </row>
    <row r="4076" spans="9:16" x14ac:dyDescent="0.2">
      <c r="I4076" s="158">
        <f t="shared" si="385"/>
        <v>10</v>
      </c>
      <c r="J4076" s="158" t="str">
        <f t="shared" si="382"/>
        <v>EUR</v>
      </c>
      <c r="K4076" s="158" t="str">
        <f t="shared" si="383"/>
        <v>EUR</v>
      </c>
      <c r="L4076" s="158" t="str">
        <f t="shared" si="380"/>
        <v>EUREUR45623</v>
      </c>
      <c r="M4076" s="160">
        <f t="shared" si="384"/>
        <v>45623</v>
      </c>
      <c r="N4076" s="158">
        <v>1</v>
      </c>
      <c r="O4076" s="158">
        <v>1</v>
      </c>
      <c r="P4076" s="161">
        <f t="shared" si="381"/>
        <v>1</v>
      </c>
    </row>
    <row r="4077" spans="9:16" x14ac:dyDescent="0.2">
      <c r="I4077" s="158">
        <f t="shared" si="385"/>
        <v>10</v>
      </c>
      <c r="J4077" s="158" t="str">
        <f t="shared" si="382"/>
        <v>EUR</v>
      </c>
      <c r="K4077" s="158" t="str">
        <f t="shared" si="383"/>
        <v>EUR</v>
      </c>
      <c r="L4077" s="158" t="str">
        <f t="shared" si="380"/>
        <v>EUREUR45624</v>
      </c>
      <c r="M4077" s="160">
        <f t="shared" si="384"/>
        <v>45624</v>
      </c>
      <c r="N4077" s="158">
        <v>1</v>
      </c>
      <c r="O4077" s="158">
        <v>1</v>
      </c>
      <c r="P4077" s="161">
        <f t="shared" si="381"/>
        <v>1</v>
      </c>
    </row>
    <row r="4078" spans="9:16" x14ac:dyDescent="0.2">
      <c r="I4078" s="158">
        <f t="shared" si="385"/>
        <v>10</v>
      </c>
      <c r="J4078" s="158" t="str">
        <f t="shared" si="382"/>
        <v>EUR</v>
      </c>
      <c r="K4078" s="158" t="str">
        <f t="shared" si="383"/>
        <v>EUR</v>
      </c>
      <c r="L4078" s="158" t="str">
        <f t="shared" si="380"/>
        <v>EUREUR45625</v>
      </c>
      <c r="M4078" s="160">
        <f t="shared" si="384"/>
        <v>45625</v>
      </c>
      <c r="N4078" s="158">
        <v>1</v>
      </c>
      <c r="O4078" s="158">
        <v>1</v>
      </c>
      <c r="P4078" s="161">
        <f t="shared" si="381"/>
        <v>1</v>
      </c>
    </row>
    <row r="4079" spans="9:16" x14ac:dyDescent="0.2">
      <c r="I4079" s="158">
        <f t="shared" si="385"/>
        <v>10</v>
      </c>
      <c r="J4079" s="158" t="str">
        <f t="shared" si="382"/>
        <v>EUR</v>
      </c>
      <c r="K4079" s="158" t="str">
        <f t="shared" si="383"/>
        <v>EUR</v>
      </c>
      <c r="L4079" s="158" t="str">
        <f t="shared" si="380"/>
        <v>EUREUR45626</v>
      </c>
      <c r="M4079" s="160">
        <f t="shared" si="384"/>
        <v>45626</v>
      </c>
      <c r="N4079" s="158">
        <v>1</v>
      </c>
      <c r="O4079" s="158">
        <v>1</v>
      </c>
      <c r="P4079" s="161">
        <f t="shared" si="381"/>
        <v>1</v>
      </c>
    </row>
    <row r="4080" spans="9:16" x14ac:dyDescent="0.2">
      <c r="I4080" s="158">
        <f t="shared" si="385"/>
        <v>10</v>
      </c>
      <c r="J4080" s="158" t="str">
        <f t="shared" si="382"/>
        <v>EUR</v>
      </c>
      <c r="K4080" s="158" t="str">
        <f t="shared" si="383"/>
        <v>EUR</v>
      </c>
      <c r="L4080" s="158" t="str">
        <f t="shared" si="380"/>
        <v>EUREUR45627</v>
      </c>
      <c r="M4080" s="160">
        <f t="shared" si="384"/>
        <v>45627</v>
      </c>
      <c r="N4080" s="158">
        <v>1</v>
      </c>
      <c r="O4080" s="158">
        <v>1</v>
      </c>
      <c r="P4080" s="161">
        <f t="shared" si="381"/>
        <v>1</v>
      </c>
    </row>
    <row r="4081" spans="9:16" x14ac:dyDescent="0.2">
      <c r="I4081" s="158">
        <f t="shared" si="385"/>
        <v>10</v>
      </c>
      <c r="J4081" s="158" t="str">
        <f t="shared" si="382"/>
        <v>EUR</v>
      </c>
      <c r="K4081" s="158" t="str">
        <f t="shared" si="383"/>
        <v>EUR</v>
      </c>
      <c r="L4081" s="158" t="str">
        <f t="shared" si="380"/>
        <v>EUREUR45628</v>
      </c>
      <c r="M4081" s="160">
        <f t="shared" si="384"/>
        <v>45628</v>
      </c>
      <c r="N4081" s="158">
        <v>1</v>
      </c>
      <c r="O4081" s="158">
        <v>1</v>
      </c>
      <c r="P4081" s="161">
        <f t="shared" si="381"/>
        <v>1</v>
      </c>
    </row>
    <row r="4082" spans="9:16" x14ac:dyDescent="0.2">
      <c r="I4082" s="158">
        <f t="shared" si="385"/>
        <v>10</v>
      </c>
      <c r="J4082" s="158" t="str">
        <f t="shared" si="382"/>
        <v>EUR</v>
      </c>
      <c r="K4082" s="158" t="str">
        <f t="shared" si="383"/>
        <v>EUR</v>
      </c>
      <c r="L4082" s="158" t="str">
        <f t="shared" si="380"/>
        <v>EUREUR45629</v>
      </c>
      <c r="M4082" s="160">
        <f t="shared" si="384"/>
        <v>45629</v>
      </c>
      <c r="N4082" s="158">
        <v>1</v>
      </c>
      <c r="O4082" s="158">
        <v>1</v>
      </c>
      <c r="P4082" s="161">
        <f t="shared" si="381"/>
        <v>1</v>
      </c>
    </row>
    <row r="4083" spans="9:16" x14ac:dyDescent="0.2">
      <c r="I4083" s="158">
        <f t="shared" si="385"/>
        <v>10</v>
      </c>
      <c r="J4083" s="158" t="str">
        <f t="shared" si="382"/>
        <v>EUR</v>
      </c>
      <c r="K4083" s="158" t="str">
        <f t="shared" si="383"/>
        <v>EUR</v>
      </c>
      <c r="L4083" s="158" t="str">
        <f t="shared" si="380"/>
        <v>EUREUR45630</v>
      </c>
      <c r="M4083" s="160">
        <f t="shared" si="384"/>
        <v>45630</v>
      </c>
      <c r="N4083" s="158">
        <v>1</v>
      </c>
      <c r="O4083" s="158">
        <v>1</v>
      </c>
      <c r="P4083" s="161">
        <f t="shared" si="381"/>
        <v>1</v>
      </c>
    </row>
    <row r="4084" spans="9:16" x14ac:dyDescent="0.2">
      <c r="I4084" s="158">
        <f t="shared" si="385"/>
        <v>10</v>
      </c>
      <c r="J4084" s="158" t="str">
        <f t="shared" si="382"/>
        <v>EUR</v>
      </c>
      <c r="K4084" s="158" t="str">
        <f t="shared" si="383"/>
        <v>EUR</v>
      </c>
      <c r="L4084" s="158" t="str">
        <f t="shared" si="380"/>
        <v>EUREUR45631</v>
      </c>
      <c r="M4084" s="160">
        <f t="shared" si="384"/>
        <v>45631</v>
      </c>
      <c r="N4084" s="158">
        <v>1</v>
      </c>
      <c r="O4084" s="158">
        <v>1</v>
      </c>
      <c r="P4084" s="161">
        <f t="shared" si="381"/>
        <v>1</v>
      </c>
    </row>
    <row r="4085" spans="9:16" x14ac:dyDescent="0.2">
      <c r="I4085" s="158">
        <f t="shared" si="385"/>
        <v>10</v>
      </c>
      <c r="J4085" s="158" t="str">
        <f t="shared" si="382"/>
        <v>EUR</v>
      </c>
      <c r="K4085" s="158" t="str">
        <f t="shared" si="383"/>
        <v>EUR</v>
      </c>
      <c r="L4085" s="158" t="str">
        <f t="shared" si="380"/>
        <v>EUREUR45632</v>
      </c>
      <c r="M4085" s="160">
        <f t="shared" si="384"/>
        <v>45632</v>
      </c>
      <c r="N4085" s="158">
        <v>1</v>
      </c>
      <c r="O4085" s="158">
        <v>1</v>
      </c>
      <c r="P4085" s="161">
        <f t="shared" si="381"/>
        <v>1</v>
      </c>
    </row>
    <row r="4086" spans="9:16" x14ac:dyDescent="0.2">
      <c r="I4086" s="158">
        <f t="shared" si="385"/>
        <v>10</v>
      </c>
      <c r="J4086" s="158" t="str">
        <f t="shared" si="382"/>
        <v>EUR</v>
      </c>
      <c r="K4086" s="158" t="str">
        <f t="shared" si="383"/>
        <v>EUR</v>
      </c>
      <c r="L4086" s="158" t="str">
        <f t="shared" si="380"/>
        <v>EUREUR45633</v>
      </c>
      <c r="M4086" s="160">
        <f t="shared" si="384"/>
        <v>45633</v>
      </c>
      <c r="N4086" s="158">
        <v>1</v>
      </c>
      <c r="O4086" s="158">
        <v>1</v>
      </c>
      <c r="P4086" s="161">
        <f t="shared" si="381"/>
        <v>1</v>
      </c>
    </row>
    <row r="4087" spans="9:16" x14ac:dyDescent="0.2">
      <c r="I4087" s="158">
        <f t="shared" si="385"/>
        <v>10</v>
      </c>
      <c r="J4087" s="158" t="str">
        <f t="shared" si="382"/>
        <v>EUR</v>
      </c>
      <c r="K4087" s="158" t="str">
        <f t="shared" si="383"/>
        <v>EUR</v>
      </c>
      <c r="L4087" s="158" t="str">
        <f t="shared" si="380"/>
        <v>EUREUR45634</v>
      </c>
      <c r="M4087" s="160">
        <f t="shared" si="384"/>
        <v>45634</v>
      </c>
      <c r="N4087" s="158">
        <v>1</v>
      </c>
      <c r="O4087" s="158">
        <v>1</v>
      </c>
      <c r="P4087" s="161">
        <f t="shared" si="381"/>
        <v>1</v>
      </c>
    </row>
    <row r="4088" spans="9:16" x14ac:dyDescent="0.2">
      <c r="I4088" s="158">
        <f t="shared" si="385"/>
        <v>10</v>
      </c>
      <c r="J4088" s="158" t="str">
        <f t="shared" si="382"/>
        <v>EUR</v>
      </c>
      <c r="K4088" s="158" t="str">
        <f t="shared" si="383"/>
        <v>EUR</v>
      </c>
      <c r="L4088" s="158" t="str">
        <f t="shared" si="380"/>
        <v>EUREUR45635</v>
      </c>
      <c r="M4088" s="160">
        <f t="shared" si="384"/>
        <v>45635</v>
      </c>
      <c r="N4088" s="158">
        <v>1</v>
      </c>
      <c r="O4088" s="158">
        <v>1</v>
      </c>
      <c r="P4088" s="161">
        <f t="shared" si="381"/>
        <v>1</v>
      </c>
    </row>
    <row r="4089" spans="9:16" x14ac:dyDescent="0.2">
      <c r="I4089" s="158">
        <f t="shared" si="385"/>
        <v>10</v>
      </c>
      <c r="J4089" s="158" t="str">
        <f t="shared" si="382"/>
        <v>EUR</v>
      </c>
      <c r="K4089" s="158" t="str">
        <f t="shared" si="383"/>
        <v>EUR</v>
      </c>
      <c r="L4089" s="158" t="str">
        <f t="shared" si="380"/>
        <v>EUREUR45636</v>
      </c>
      <c r="M4089" s="160">
        <f t="shared" si="384"/>
        <v>45636</v>
      </c>
      <c r="N4089" s="158">
        <v>1</v>
      </c>
      <c r="O4089" s="158">
        <v>1</v>
      </c>
      <c r="P4089" s="161">
        <f t="shared" si="381"/>
        <v>1</v>
      </c>
    </row>
    <row r="4090" spans="9:16" x14ac:dyDescent="0.2">
      <c r="I4090" s="158">
        <f t="shared" si="385"/>
        <v>10</v>
      </c>
      <c r="J4090" s="158" t="str">
        <f t="shared" si="382"/>
        <v>EUR</v>
      </c>
      <c r="K4090" s="158" t="str">
        <f t="shared" si="383"/>
        <v>EUR</v>
      </c>
      <c r="L4090" s="158" t="str">
        <f t="shared" si="380"/>
        <v>EUREUR45637</v>
      </c>
      <c r="M4090" s="160">
        <f t="shared" si="384"/>
        <v>45637</v>
      </c>
      <c r="N4090" s="158">
        <v>1</v>
      </c>
      <c r="O4090" s="158">
        <v>1</v>
      </c>
      <c r="P4090" s="161">
        <f t="shared" si="381"/>
        <v>1</v>
      </c>
    </row>
    <row r="4091" spans="9:16" x14ac:dyDescent="0.2">
      <c r="I4091" s="158">
        <f t="shared" si="385"/>
        <v>10</v>
      </c>
      <c r="J4091" s="158" t="str">
        <f t="shared" si="382"/>
        <v>EUR</v>
      </c>
      <c r="K4091" s="158" t="str">
        <f t="shared" si="383"/>
        <v>EUR</v>
      </c>
      <c r="L4091" s="158" t="str">
        <f t="shared" si="380"/>
        <v>EUREUR45638</v>
      </c>
      <c r="M4091" s="160">
        <f t="shared" si="384"/>
        <v>45638</v>
      </c>
      <c r="N4091" s="158">
        <v>1</v>
      </c>
      <c r="O4091" s="158">
        <v>1</v>
      </c>
      <c r="P4091" s="161">
        <f t="shared" si="381"/>
        <v>1</v>
      </c>
    </row>
    <row r="4092" spans="9:16" x14ac:dyDescent="0.2">
      <c r="I4092" s="158">
        <f t="shared" si="385"/>
        <v>10</v>
      </c>
      <c r="J4092" s="158" t="str">
        <f t="shared" si="382"/>
        <v>EUR</v>
      </c>
      <c r="K4092" s="158" t="str">
        <f t="shared" si="383"/>
        <v>EUR</v>
      </c>
      <c r="L4092" s="158" t="str">
        <f t="shared" si="380"/>
        <v>EUREUR45639</v>
      </c>
      <c r="M4092" s="160">
        <f t="shared" si="384"/>
        <v>45639</v>
      </c>
      <c r="N4092" s="158">
        <v>1</v>
      </c>
      <c r="O4092" s="158">
        <v>1</v>
      </c>
      <c r="P4092" s="161">
        <f t="shared" si="381"/>
        <v>1</v>
      </c>
    </row>
    <row r="4093" spans="9:16" x14ac:dyDescent="0.2">
      <c r="I4093" s="158">
        <f t="shared" si="385"/>
        <v>10</v>
      </c>
      <c r="J4093" s="158" t="str">
        <f t="shared" si="382"/>
        <v>EUR</v>
      </c>
      <c r="K4093" s="158" t="str">
        <f t="shared" si="383"/>
        <v>EUR</v>
      </c>
      <c r="L4093" s="158" t="str">
        <f t="shared" si="380"/>
        <v>EUREUR45640</v>
      </c>
      <c r="M4093" s="160">
        <f t="shared" si="384"/>
        <v>45640</v>
      </c>
      <c r="N4093" s="158">
        <v>1</v>
      </c>
      <c r="O4093" s="158">
        <v>1</v>
      </c>
      <c r="P4093" s="161">
        <f t="shared" si="381"/>
        <v>1</v>
      </c>
    </row>
    <row r="4094" spans="9:16" x14ac:dyDescent="0.2">
      <c r="I4094" s="158">
        <f t="shared" si="385"/>
        <v>10</v>
      </c>
      <c r="J4094" s="158" t="str">
        <f t="shared" si="382"/>
        <v>EUR</v>
      </c>
      <c r="K4094" s="158" t="str">
        <f t="shared" si="383"/>
        <v>EUR</v>
      </c>
      <c r="L4094" s="158" t="str">
        <f t="shared" si="380"/>
        <v>EUREUR45641</v>
      </c>
      <c r="M4094" s="160">
        <f t="shared" si="384"/>
        <v>45641</v>
      </c>
      <c r="N4094" s="158">
        <v>1</v>
      </c>
      <c r="O4094" s="158">
        <v>1</v>
      </c>
      <c r="P4094" s="161">
        <f t="shared" si="381"/>
        <v>1</v>
      </c>
    </row>
    <row r="4095" spans="9:16" x14ac:dyDescent="0.2">
      <c r="I4095" s="158">
        <f t="shared" si="385"/>
        <v>10</v>
      </c>
      <c r="J4095" s="158" t="str">
        <f t="shared" si="382"/>
        <v>EUR</v>
      </c>
      <c r="K4095" s="158" t="str">
        <f t="shared" si="383"/>
        <v>EUR</v>
      </c>
      <c r="L4095" s="158" t="str">
        <f t="shared" si="380"/>
        <v>EUREUR45642</v>
      </c>
      <c r="M4095" s="160">
        <f t="shared" si="384"/>
        <v>45642</v>
      </c>
      <c r="N4095" s="158">
        <v>1</v>
      </c>
      <c r="O4095" s="158">
        <v>1</v>
      </c>
      <c r="P4095" s="161">
        <f t="shared" si="381"/>
        <v>1</v>
      </c>
    </row>
    <row r="4096" spans="9:16" x14ac:dyDescent="0.2">
      <c r="I4096" s="158">
        <f t="shared" si="385"/>
        <v>10</v>
      </c>
      <c r="J4096" s="158" t="str">
        <f t="shared" si="382"/>
        <v>EUR</v>
      </c>
      <c r="K4096" s="158" t="str">
        <f t="shared" si="383"/>
        <v>EUR</v>
      </c>
      <c r="L4096" s="158" t="str">
        <f t="shared" si="380"/>
        <v>EUREUR45643</v>
      </c>
      <c r="M4096" s="160">
        <f t="shared" si="384"/>
        <v>45643</v>
      </c>
      <c r="N4096" s="158">
        <v>1</v>
      </c>
      <c r="O4096" s="158">
        <v>1</v>
      </c>
      <c r="P4096" s="161">
        <f t="shared" si="381"/>
        <v>1</v>
      </c>
    </row>
    <row r="4097" spans="9:16" x14ac:dyDescent="0.2">
      <c r="I4097" s="158">
        <f t="shared" si="385"/>
        <v>10</v>
      </c>
      <c r="J4097" s="158" t="str">
        <f t="shared" si="382"/>
        <v>EUR</v>
      </c>
      <c r="K4097" s="158" t="str">
        <f t="shared" si="383"/>
        <v>EUR</v>
      </c>
      <c r="L4097" s="158" t="str">
        <f t="shared" si="380"/>
        <v>EUREUR45644</v>
      </c>
      <c r="M4097" s="160">
        <f t="shared" si="384"/>
        <v>45644</v>
      </c>
      <c r="N4097" s="158">
        <v>1</v>
      </c>
      <c r="O4097" s="158">
        <v>1</v>
      </c>
      <c r="P4097" s="161">
        <f t="shared" si="381"/>
        <v>1</v>
      </c>
    </row>
    <row r="4098" spans="9:16" x14ac:dyDescent="0.2">
      <c r="I4098" s="158">
        <f t="shared" si="385"/>
        <v>10</v>
      </c>
      <c r="J4098" s="158" t="str">
        <f t="shared" si="382"/>
        <v>EUR</v>
      </c>
      <c r="K4098" s="158" t="str">
        <f t="shared" si="383"/>
        <v>EUR</v>
      </c>
      <c r="L4098" s="158" t="str">
        <f t="shared" si="380"/>
        <v>EUREUR45645</v>
      </c>
      <c r="M4098" s="160">
        <f t="shared" si="384"/>
        <v>45645</v>
      </c>
      <c r="N4098" s="158">
        <v>1</v>
      </c>
      <c r="O4098" s="158">
        <v>1</v>
      </c>
      <c r="P4098" s="161">
        <f t="shared" si="381"/>
        <v>1</v>
      </c>
    </row>
    <row r="4099" spans="9:16" x14ac:dyDescent="0.2">
      <c r="I4099" s="158">
        <f t="shared" si="385"/>
        <v>10</v>
      </c>
      <c r="J4099" s="158" t="str">
        <f t="shared" si="382"/>
        <v>EUR</v>
      </c>
      <c r="K4099" s="158" t="str">
        <f t="shared" si="383"/>
        <v>EUR</v>
      </c>
      <c r="L4099" s="158" t="str">
        <f t="shared" ref="L4099:L4162" si="386">J4099&amp;K4099&amp;M4099</f>
        <v>EUREUR45646</v>
      </c>
      <c r="M4099" s="160">
        <f t="shared" si="384"/>
        <v>45646</v>
      </c>
      <c r="N4099" s="158">
        <v>1</v>
      </c>
      <c r="O4099" s="158">
        <v>1</v>
      </c>
      <c r="P4099" s="161">
        <f t="shared" ref="P4099:P4162" si="387">ROUND(N4099*O4099,4)</f>
        <v>1</v>
      </c>
    </row>
    <row r="4100" spans="9:16" x14ac:dyDescent="0.2">
      <c r="I4100" s="158">
        <f t="shared" si="385"/>
        <v>10</v>
      </c>
      <c r="J4100" s="158" t="str">
        <f t="shared" ref="J4100:J4163" si="388">VLOOKUP($I4100,$A:$C,2,FALSE)</f>
        <v>EUR</v>
      </c>
      <c r="K4100" s="158" t="str">
        <f t="shared" ref="K4100:K4163" si="389">VLOOKUP($I4100,$A:$C,3,FALSE)</f>
        <v>EUR</v>
      </c>
      <c r="L4100" s="158" t="str">
        <f t="shared" si="386"/>
        <v>EUREUR45647</v>
      </c>
      <c r="M4100" s="160">
        <f t="shared" ref="M4100:M4163" si="390">IF(I4100=I4099,M4099+1,$G$1)</f>
        <v>45647</v>
      </c>
      <c r="N4100" s="158">
        <v>1</v>
      </c>
      <c r="O4100" s="158">
        <v>1</v>
      </c>
      <c r="P4100" s="161">
        <f t="shared" si="387"/>
        <v>1</v>
      </c>
    </row>
    <row r="4101" spans="9:16" x14ac:dyDescent="0.2">
      <c r="I4101" s="158">
        <f t="shared" si="385"/>
        <v>10</v>
      </c>
      <c r="J4101" s="158" t="str">
        <f t="shared" si="388"/>
        <v>EUR</v>
      </c>
      <c r="K4101" s="158" t="str">
        <f t="shared" si="389"/>
        <v>EUR</v>
      </c>
      <c r="L4101" s="158" t="str">
        <f t="shared" si="386"/>
        <v>EUREUR45648</v>
      </c>
      <c r="M4101" s="160">
        <f t="shared" si="390"/>
        <v>45648</v>
      </c>
      <c r="N4101" s="158">
        <v>1</v>
      </c>
      <c r="O4101" s="158">
        <v>1</v>
      </c>
      <c r="P4101" s="161">
        <f t="shared" si="387"/>
        <v>1</v>
      </c>
    </row>
    <row r="4102" spans="9:16" x14ac:dyDescent="0.2">
      <c r="I4102" s="158">
        <f t="shared" si="385"/>
        <v>10</v>
      </c>
      <c r="J4102" s="158" t="str">
        <f t="shared" si="388"/>
        <v>EUR</v>
      </c>
      <c r="K4102" s="158" t="str">
        <f t="shared" si="389"/>
        <v>EUR</v>
      </c>
      <c r="L4102" s="158" t="str">
        <f t="shared" si="386"/>
        <v>EUREUR45649</v>
      </c>
      <c r="M4102" s="160">
        <f t="shared" si="390"/>
        <v>45649</v>
      </c>
      <c r="N4102" s="158">
        <v>1</v>
      </c>
      <c r="O4102" s="158">
        <v>1</v>
      </c>
      <c r="P4102" s="161">
        <f t="shared" si="387"/>
        <v>1</v>
      </c>
    </row>
    <row r="4103" spans="9:16" x14ac:dyDescent="0.2">
      <c r="I4103" s="158">
        <f t="shared" si="385"/>
        <v>10</v>
      </c>
      <c r="J4103" s="158" t="str">
        <f t="shared" si="388"/>
        <v>EUR</v>
      </c>
      <c r="K4103" s="158" t="str">
        <f t="shared" si="389"/>
        <v>EUR</v>
      </c>
      <c r="L4103" s="158" t="str">
        <f t="shared" si="386"/>
        <v>EUREUR45650</v>
      </c>
      <c r="M4103" s="160">
        <f t="shared" si="390"/>
        <v>45650</v>
      </c>
      <c r="N4103" s="158">
        <v>1</v>
      </c>
      <c r="O4103" s="158">
        <v>1</v>
      </c>
      <c r="P4103" s="161">
        <f t="shared" si="387"/>
        <v>1</v>
      </c>
    </row>
    <row r="4104" spans="9:16" x14ac:dyDescent="0.2">
      <c r="I4104" s="158">
        <f t="shared" si="385"/>
        <v>10</v>
      </c>
      <c r="J4104" s="158" t="str">
        <f t="shared" si="388"/>
        <v>EUR</v>
      </c>
      <c r="K4104" s="158" t="str">
        <f t="shared" si="389"/>
        <v>EUR</v>
      </c>
      <c r="L4104" s="158" t="str">
        <f t="shared" si="386"/>
        <v>EUREUR45651</v>
      </c>
      <c r="M4104" s="160">
        <f t="shared" si="390"/>
        <v>45651</v>
      </c>
      <c r="N4104" s="158">
        <v>1</v>
      </c>
      <c r="O4104" s="158">
        <v>1</v>
      </c>
      <c r="P4104" s="161">
        <f t="shared" si="387"/>
        <v>1</v>
      </c>
    </row>
    <row r="4105" spans="9:16" x14ac:dyDescent="0.2">
      <c r="I4105" s="158">
        <f t="shared" si="385"/>
        <v>10</v>
      </c>
      <c r="J4105" s="158" t="str">
        <f t="shared" si="388"/>
        <v>EUR</v>
      </c>
      <c r="K4105" s="158" t="str">
        <f t="shared" si="389"/>
        <v>EUR</v>
      </c>
      <c r="L4105" s="158" t="str">
        <f t="shared" si="386"/>
        <v>EUREUR45652</v>
      </c>
      <c r="M4105" s="160">
        <f t="shared" si="390"/>
        <v>45652</v>
      </c>
      <c r="N4105" s="158">
        <v>1</v>
      </c>
      <c r="O4105" s="158">
        <v>1</v>
      </c>
      <c r="P4105" s="161">
        <f t="shared" si="387"/>
        <v>1</v>
      </c>
    </row>
    <row r="4106" spans="9:16" x14ac:dyDescent="0.2">
      <c r="I4106" s="158">
        <f t="shared" si="385"/>
        <v>10</v>
      </c>
      <c r="J4106" s="158" t="str">
        <f t="shared" si="388"/>
        <v>EUR</v>
      </c>
      <c r="K4106" s="158" t="str">
        <f t="shared" si="389"/>
        <v>EUR</v>
      </c>
      <c r="L4106" s="158" t="str">
        <f t="shared" si="386"/>
        <v>EUREUR45653</v>
      </c>
      <c r="M4106" s="160">
        <f t="shared" si="390"/>
        <v>45653</v>
      </c>
      <c r="N4106" s="158">
        <v>1</v>
      </c>
      <c r="O4106" s="158">
        <v>1</v>
      </c>
      <c r="P4106" s="161">
        <f t="shared" si="387"/>
        <v>1</v>
      </c>
    </row>
    <row r="4107" spans="9:16" x14ac:dyDescent="0.2">
      <c r="I4107" s="158">
        <f t="shared" si="385"/>
        <v>10</v>
      </c>
      <c r="J4107" s="158" t="str">
        <f t="shared" si="388"/>
        <v>EUR</v>
      </c>
      <c r="K4107" s="158" t="str">
        <f t="shared" si="389"/>
        <v>EUR</v>
      </c>
      <c r="L4107" s="158" t="str">
        <f t="shared" si="386"/>
        <v>EUREUR45654</v>
      </c>
      <c r="M4107" s="160">
        <f t="shared" si="390"/>
        <v>45654</v>
      </c>
      <c r="N4107" s="158">
        <v>1</v>
      </c>
      <c r="O4107" s="158">
        <v>1</v>
      </c>
      <c r="P4107" s="161">
        <f t="shared" si="387"/>
        <v>1</v>
      </c>
    </row>
    <row r="4108" spans="9:16" x14ac:dyDescent="0.2">
      <c r="I4108" s="158">
        <f t="shared" si="385"/>
        <v>10</v>
      </c>
      <c r="J4108" s="158" t="str">
        <f t="shared" si="388"/>
        <v>EUR</v>
      </c>
      <c r="K4108" s="158" t="str">
        <f t="shared" si="389"/>
        <v>EUR</v>
      </c>
      <c r="L4108" s="158" t="str">
        <f t="shared" si="386"/>
        <v>EUREUR45655</v>
      </c>
      <c r="M4108" s="160">
        <f t="shared" si="390"/>
        <v>45655</v>
      </c>
      <c r="N4108" s="158">
        <v>1</v>
      </c>
      <c r="O4108" s="158">
        <v>1</v>
      </c>
      <c r="P4108" s="161">
        <f t="shared" si="387"/>
        <v>1</v>
      </c>
    </row>
    <row r="4109" spans="9:16" x14ac:dyDescent="0.2">
      <c r="I4109" s="158">
        <f t="shared" si="385"/>
        <v>10</v>
      </c>
      <c r="J4109" s="158" t="str">
        <f t="shared" si="388"/>
        <v>EUR</v>
      </c>
      <c r="K4109" s="158" t="str">
        <f t="shared" si="389"/>
        <v>EUR</v>
      </c>
      <c r="L4109" s="158" t="str">
        <f t="shared" si="386"/>
        <v>EUREUR45656</v>
      </c>
      <c r="M4109" s="160">
        <f t="shared" si="390"/>
        <v>45656</v>
      </c>
      <c r="N4109" s="158">
        <v>1</v>
      </c>
      <c r="O4109" s="158">
        <v>1</v>
      </c>
      <c r="P4109" s="161">
        <f t="shared" si="387"/>
        <v>1</v>
      </c>
    </row>
    <row r="4110" spans="9:16" x14ac:dyDescent="0.2">
      <c r="I4110" s="158">
        <f t="shared" si="385"/>
        <v>10</v>
      </c>
      <c r="J4110" s="158" t="str">
        <f t="shared" si="388"/>
        <v>EUR</v>
      </c>
      <c r="K4110" s="158" t="str">
        <f t="shared" si="389"/>
        <v>EUR</v>
      </c>
      <c r="L4110" s="158" t="str">
        <f t="shared" si="386"/>
        <v>EUREUR45657</v>
      </c>
      <c r="M4110" s="160">
        <f t="shared" si="390"/>
        <v>45657</v>
      </c>
      <c r="N4110" s="158">
        <v>1</v>
      </c>
      <c r="O4110" s="158">
        <v>1</v>
      </c>
      <c r="P4110" s="161">
        <f t="shared" si="387"/>
        <v>1</v>
      </c>
    </row>
    <row r="4111" spans="9:16" x14ac:dyDescent="0.2">
      <c r="I4111" s="158">
        <f t="shared" si="385"/>
        <v>10</v>
      </c>
      <c r="J4111" s="158" t="str">
        <f t="shared" si="388"/>
        <v>EUR</v>
      </c>
      <c r="K4111" s="158" t="str">
        <f t="shared" si="389"/>
        <v>EUR</v>
      </c>
      <c r="L4111" s="158" t="str">
        <f t="shared" si="386"/>
        <v>EUREUR45658</v>
      </c>
      <c r="M4111" s="160">
        <f t="shared" si="390"/>
        <v>45658</v>
      </c>
      <c r="N4111" s="158">
        <v>1</v>
      </c>
      <c r="O4111" s="158">
        <v>1</v>
      </c>
      <c r="P4111" s="161">
        <f t="shared" si="387"/>
        <v>1</v>
      </c>
    </row>
    <row r="4112" spans="9:16" x14ac:dyDescent="0.2">
      <c r="I4112" s="158">
        <f t="shared" si="385"/>
        <v>10</v>
      </c>
      <c r="J4112" s="158" t="str">
        <f t="shared" si="388"/>
        <v>EUR</v>
      </c>
      <c r="K4112" s="158" t="str">
        <f t="shared" si="389"/>
        <v>EUR</v>
      </c>
      <c r="L4112" s="158" t="str">
        <f t="shared" si="386"/>
        <v>EUREUR45659</v>
      </c>
      <c r="M4112" s="160">
        <f t="shared" si="390"/>
        <v>45659</v>
      </c>
      <c r="N4112" s="158">
        <v>1</v>
      </c>
      <c r="O4112" s="158">
        <v>1</v>
      </c>
      <c r="P4112" s="161">
        <f t="shared" si="387"/>
        <v>1</v>
      </c>
    </row>
    <row r="4113" spans="9:16" x14ac:dyDescent="0.2">
      <c r="I4113" s="158">
        <f t="shared" si="385"/>
        <v>10</v>
      </c>
      <c r="J4113" s="158" t="str">
        <f t="shared" si="388"/>
        <v>EUR</v>
      </c>
      <c r="K4113" s="158" t="str">
        <f t="shared" si="389"/>
        <v>EUR</v>
      </c>
      <c r="L4113" s="158" t="str">
        <f t="shared" si="386"/>
        <v>EUREUR45660</v>
      </c>
      <c r="M4113" s="160">
        <f t="shared" si="390"/>
        <v>45660</v>
      </c>
      <c r="N4113" s="158">
        <v>1</v>
      </c>
      <c r="O4113" s="158">
        <v>1</v>
      </c>
      <c r="P4113" s="161">
        <f t="shared" si="387"/>
        <v>1</v>
      </c>
    </row>
    <row r="4114" spans="9:16" x14ac:dyDescent="0.2">
      <c r="I4114" s="158">
        <f t="shared" si="385"/>
        <v>10</v>
      </c>
      <c r="J4114" s="158" t="str">
        <f t="shared" si="388"/>
        <v>EUR</v>
      </c>
      <c r="K4114" s="158" t="str">
        <f t="shared" si="389"/>
        <v>EUR</v>
      </c>
      <c r="L4114" s="158" t="str">
        <f t="shared" si="386"/>
        <v>EUREUR45661</v>
      </c>
      <c r="M4114" s="160">
        <f t="shared" si="390"/>
        <v>45661</v>
      </c>
      <c r="N4114" s="158">
        <v>1</v>
      </c>
      <c r="O4114" s="158">
        <v>1</v>
      </c>
      <c r="P4114" s="161">
        <f t="shared" si="387"/>
        <v>1</v>
      </c>
    </row>
    <row r="4115" spans="9:16" x14ac:dyDescent="0.2">
      <c r="I4115" s="158">
        <f t="shared" si="385"/>
        <v>10</v>
      </c>
      <c r="J4115" s="158" t="str">
        <f t="shared" si="388"/>
        <v>EUR</v>
      </c>
      <c r="K4115" s="158" t="str">
        <f t="shared" si="389"/>
        <v>EUR</v>
      </c>
      <c r="L4115" s="158" t="str">
        <f t="shared" si="386"/>
        <v>EUREUR45662</v>
      </c>
      <c r="M4115" s="160">
        <f t="shared" si="390"/>
        <v>45662</v>
      </c>
      <c r="N4115" s="158">
        <v>1</v>
      </c>
      <c r="O4115" s="158">
        <v>1</v>
      </c>
      <c r="P4115" s="161">
        <f t="shared" si="387"/>
        <v>1</v>
      </c>
    </row>
    <row r="4116" spans="9:16" x14ac:dyDescent="0.2">
      <c r="I4116" s="158">
        <f t="shared" si="385"/>
        <v>10</v>
      </c>
      <c r="J4116" s="158" t="str">
        <f t="shared" si="388"/>
        <v>EUR</v>
      </c>
      <c r="K4116" s="158" t="str">
        <f t="shared" si="389"/>
        <v>EUR</v>
      </c>
      <c r="L4116" s="158" t="str">
        <f t="shared" si="386"/>
        <v>EUREUR45663</v>
      </c>
      <c r="M4116" s="160">
        <f t="shared" si="390"/>
        <v>45663</v>
      </c>
      <c r="N4116" s="158">
        <v>1</v>
      </c>
      <c r="O4116" s="158">
        <v>1</v>
      </c>
      <c r="P4116" s="161">
        <f t="shared" si="387"/>
        <v>1</v>
      </c>
    </row>
    <row r="4117" spans="9:16" x14ac:dyDescent="0.2">
      <c r="I4117" s="158">
        <f t="shared" si="385"/>
        <v>10</v>
      </c>
      <c r="J4117" s="158" t="str">
        <f t="shared" si="388"/>
        <v>EUR</v>
      </c>
      <c r="K4117" s="158" t="str">
        <f t="shared" si="389"/>
        <v>EUR</v>
      </c>
      <c r="L4117" s="158" t="str">
        <f t="shared" si="386"/>
        <v>EUREUR45664</v>
      </c>
      <c r="M4117" s="160">
        <f t="shared" si="390"/>
        <v>45664</v>
      </c>
      <c r="N4117" s="158">
        <v>1</v>
      </c>
      <c r="O4117" s="158">
        <v>1</v>
      </c>
      <c r="P4117" s="161">
        <f t="shared" si="387"/>
        <v>1</v>
      </c>
    </row>
    <row r="4118" spans="9:16" x14ac:dyDescent="0.2">
      <c r="I4118" s="158">
        <f t="shared" si="385"/>
        <v>10</v>
      </c>
      <c r="J4118" s="158" t="str">
        <f t="shared" si="388"/>
        <v>EUR</v>
      </c>
      <c r="K4118" s="158" t="str">
        <f t="shared" si="389"/>
        <v>EUR</v>
      </c>
      <c r="L4118" s="158" t="str">
        <f t="shared" si="386"/>
        <v>EUREUR45665</v>
      </c>
      <c r="M4118" s="160">
        <f t="shared" si="390"/>
        <v>45665</v>
      </c>
      <c r="N4118" s="158">
        <v>1</v>
      </c>
      <c r="O4118" s="158">
        <v>1</v>
      </c>
      <c r="P4118" s="161">
        <f t="shared" si="387"/>
        <v>1</v>
      </c>
    </row>
    <row r="4119" spans="9:16" x14ac:dyDescent="0.2">
      <c r="I4119" s="158">
        <f t="shared" si="385"/>
        <v>10</v>
      </c>
      <c r="J4119" s="158" t="str">
        <f t="shared" si="388"/>
        <v>EUR</v>
      </c>
      <c r="K4119" s="158" t="str">
        <f t="shared" si="389"/>
        <v>EUR</v>
      </c>
      <c r="L4119" s="158" t="str">
        <f t="shared" si="386"/>
        <v>EUREUR45666</v>
      </c>
      <c r="M4119" s="160">
        <f t="shared" si="390"/>
        <v>45666</v>
      </c>
      <c r="N4119" s="158">
        <v>1</v>
      </c>
      <c r="O4119" s="158">
        <v>1</v>
      </c>
      <c r="P4119" s="161">
        <f t="shared" si="387"/>
        <v>1</v>
      </c>
    </row>
    <row r="4120" spans="9:16" x14ac:dyDescent="0.2">
      <c r="I4120" s="158">
        <f t="shared" si="385"/>
        <v>10</v>
      </c>
      <c r="J4120" s="158" t="str">
        <f t="shared" si="388"/>
        <v>EUR</v>
      </c>
      <c r="K4120" s="158" t="str">
        <f t="shared" si="389"/>
        <v>EUR</v>
      </c>
      <c r="L4120" s="158" t="str">
        <f t="shared" si="386"/>
        <v>EUREUR45667</v>
      </c>
      <c r="M4120" s="160">
        <f t="shared" si="390"/>
        <v>45667</v>
      </c>
      <c r="N4120" s="158">
        <v>1</v>
      </c>
      <c r="O4120" s="158">
        <v>1</v>
      </c>
      <c r="P4120" s="161">
        <f t="shared" si="387"/>
        <v>1</v>
      </c>
    </row>
    <row r="4121" spans="9:16" x14ac:dyDescent="0.2">
      <c r="I4121" s="158">
        <f t="shared" si="385"/>
        <v>10</v>
      </c>
      <c r="J4121" s="158" t="str">
        <f t="shared" si="388"/>
        <v>EUR</v>
      </c>
      <c r="K4121" s="158" t="str">
        <f t="shared" si="389"/>
        <v>EUR</v>
      </c>
      <c r="L4121" s="158" t="str">
        <f t="shared" si="386"/>
        <v>EUREUR45668</v>
      </c>
      <c r="M4121" s="160">
        <f t="shared" si="390"/>
        <v>45668</v>
      </c>
      <c r="N4121" s="158">
        <v>1</v>
      </c>
      <c r="O4121" s="158">
        <v>1</v>
      </c>
      <c r="P4121" s="161">
        <f t="shared" si="387"/>
        <v>1</v>
      </c>
    </row>
    <row r="4122" spans="9:16" x14ac:dyDescent="0.2">
      <c r="I4122" s="158">
        <f t="shared" si="385"/>
        <v>10</v>
      </c>
      <c r="J4122" s="158" t="str">
        <f t="shared" si="388"/>
        <v>EUR</v>
      </c>
      <c r="K4122" s="158" t="str">
        <f t="shared" si="389"/>
        <v>EUR</v>
      </c>
      <c r="L4122" s="158" t="str">
        <f t="shared" si="386"/>
        <v>EUREUR45669</v>
      </c>
      <c r="M4122" s="160">
        <f t="shared" si="390"/>
        <v>45669</v>
      </c>
      <c r="N4122" s="158">
        <v>1</v>
      </c>
      <c r="O4122" s="158">
        <v>1</v>
      </c>
      <c r="P4122" s="161">
        <f t="shared" si="387"/>
        <v>1</v>
      </c>
    </row>
    <row r="4123" spans="9:16" x14ac:dyDescent="0.2">
      <c r="I4123" s="158">
        <f t="shared" si="385"/>
        <v>10</v>
      </c>
      <c r="J4123" s="158" t="str">
        <f t="shared" si="388"/>
        <v>EUR</v>
      </c>
      <c r="K4123" s="158" t="str">
        <f t="shared" si="389"/>
        <v>EUR</v>
      </c>
      <c r="L4123" s="158" t="str">
        <f t="shared" si="386"/>
        <v>EUREUR45670</v>
      </c>
      <c r="M4123" s="160">
        <f t="shared" si="390"/>
        <v>45670</v>
      </c>
      <c r="N4123" s="158">
        <v>1</v>
      </c>
      <c r="O4123" s="158">
        <v>1</v>
      </c>
      <c r="P4123" s="161">
        <f t="shared" si="387"/>
        <v>1</v>
      </c>
    </row>
    <row r="4124" spans="9:16" x14ac:dyDescent="0.2">
      <c r="I4124" s="158">
        <f t="shared" si="385"/>
        <v>10</v>
      </c>
      <c r="J4124" s="158" t="str">
        <f t="shared" si="388"/>
        <v>EUR</v>
      </c>
      <c r="K4124" s="158" t="str">
        <f t="shared" si="389"/>
        <v>EUR</v>
      </c>
      <c r="L4124" s="158" t="str">
        <f t="shared" si="386"/>
        <v>EUREUR45671</v>
      </c>
      <c r="M4124" s="160">
        <f t="shared" si="390"/>
        <v>45671</v>
      </c>
      <c r="N4124" s="158">
        <v>1</v>
      </c>
      <c r="O4124" s="158">
        <v>1</v>
      </c>
      <c r="P4124" s="161">
        <f t="shared" si="387"/>
        <v>1</v>
      </c>
    </row>
    <row r="4125" spans="9:16" x14ac:dyDescent="0.2">
      <c r="I4125" s="158">
        <f t="shared" si="385"/>
        <v>10</v>
      </c>
      <c r="J4125" s="158" t="str">
        <f t="shared" si="388"/>
        <v>EUR</v>
      </c>
      <c r="K4125" s="158" t="str">
        <f t="shared" si="389"/>
        <v>EUR</v>
      </c>
      <c r="L4125" s="158" t="str">
        <f t="shared" si="386"/>
        <v>EUREUR45672</v>
      </c>
      <c r="M4125" s="160">
        <f t="shared" si="390"/>
        <v>45672</v>
      </c>
      <c r="N4125" s="158">
        <v>1</v>
      </c>
      <c r="O4125" s="158">
        <v>1</v>
      </c>
      <c r="P4125" s="161">
        <f t="shared" si="387"/>
        <v>1</v>
      </c>
    </row>
    <row r="4126" spans="9:16" x14ac:dyDescent="0.2">
      <c r="I4126" s="158">
        <f t="shared" si="385"/>
        <v>10</v>
      </c>
      <c r="J4126" s="158" t="str">
        <f t="shared" si="388"/>
        <v>EUR</v>
      </c>
      <c r="K4126" s="158" t="str">
        <f t="shared" si="389"/>
        <v>EUR</v>
      </c>
      <c r="L4126" s="158" t="str">
        <f t="shared" si="386"/>
        <v>EUREUR45673</v>
      </c>
      <c r="M4126" s="160">
        <f t="shared" si="390"/>
        <v>45673</v>
      </c>
      <c r="N4126" s="158">
        <v>1</v>
      </c>
      <c r="O4126" s="158">
        <v>1</v>
      </c>
      <c r="P4126" s="161">
        <f t="shared" si="387"/>
        <v>1</v>
      </c>
    </row>
    <row r="4127" spans="9:16" x14ac:dyDescent="0.2">
      <c r="I4127" s="158">
        <f t="shared" si="385"/>
        <v>10</v>
      </c>
      <c r="J4127" s="158" t="str">
        <f t="shared" si="388"/>
        <v>EUR</v>
      </c>
      <c r="K4127" s="158" t="str">
        <f t="shared" si="389"/>
        <v>EUR</v>
      </c>
      <c r="L4127" s="158" t="str">
        <f t="shared" si="386"/>
        <v>EUREUR45674</v>
      </c>
      <c r="M4127" s="160">
        <f t="shared" si="390"/>
        <v>45674</v>
      </c>
      <c r="N4127" s="158">
        <v>1</v>
      </c>
      <c r="O4127" s="158">
        <v>1</v>
      </c>
      <c r="P4127" s="161">
        <f t="shared" si="387"/>
        <v>1</v>
      </c>
    </row>
    <row r="4128" spans="9:16" x14ac:dyDescent="0.2">
      <c r="I4128" s="158">
        <f t="shared" si="385"/>
        <v>10</v>
      </c>
      <c r="J4128" s="158" t="str">
        <f t="shared" si="388"/>
        <v>EUR</v>
      </c>
      <c r="K4128" s="158" t="str">
        <f t="shared" si="389"/>
        <v>EUR</v>
      </c>
      <c r="L4128" s="158" t="str">
        <f t="shared" si="386"/>
        <v>EUREUR45675</v>
      </c>
      <c r="M4128" s="160">
        <f t="shared" si="390"/>
        <v>45675</v>
      </c>
      <c r="N4128" s="158">
        <v>1</v>
      </c>
      <c r="O4128" s="158">
        <v>1</v>
      </c>
      <c r="P4128" s="161">
        <f t="shared" si="387"/>
        <v>1</v>
      </c>
    </row>
    <row r="4129" spans="9:16" x14ac:dyDescent="0.2">
      <c r="I4129" s="158">
        <f t="shared" si="385"/>
        <v>10</v>
      </c>
      <c r="J4129" s="158" t="str">
        <f t="shared" si="388"/>
        <v>EUR</v>
      </c>
      <c r="K4129" s="158" t="str">
        <f t="shared" si="389"/>
        <v>EUR</v>
      </c>
      <c r="L4129" s="158" t="str">
        <f t="shared" si="386"/>
        <v>EUREUR45676</v>
      </c>
      <c r="M4129" s="160">
        <f t="shared" si="390"/>
        <v>45676</v>
      </c>
      <c r="N4129" s="158">
        <v>1</v>
      </c>
      <c r="O4129" s="158">
        <v>1</v>
      </c>
      <c r="P4129" s="161">
        <f t="shared" si="387"/>
        <v>1</v>
      </c>
    </row>
    <row r="4130" spans="9:16" x14ac:dyDescent="0.2">
      <c r="I4130" s="158">
        <f t="shared" si="385"/>
        <v>10</v>
      </c>
      <c r="J4130" s="158" t="str">
        <f t="shared" si="388"/>
        <v>EUR</v>
      </c>
      <c r="K4130" s="158" t="str">
        <f t="shared" si="389"/>
        <v>EUR</v>
      </c>
      <c r="L4130" s="158" t="str">
        <f t="shared" si="386"/>
        <v>EUREUR45677</v>
      </c>
      <c r="M4130" s="160">
        <f t="shared" si="390"/>
        <v>45677</v>
      </c>
      <c r="N4130" s="158">
        <v>1</v>
      </c>
      <c r="O4130" s="158">
        <v>1</v>
      </c>
      <c r="P4130" s="161">
        <f t="shared" si="387"/>
        <v>1</v>
      </c>
    </row>
    <row r="4131" spans="9:16" x14ac:dyDescent="0.2">
      <c r="I4131" s="158">
        <f t="shared" si="385"/>
        <v>10</v>
      </c>
      <c r="J4131" s="158" t="str">
        <f t="shared" si="388"/>
        <v>EUR</v>
      </c>
      <c r="K4131" s="158" t="str">
        <f t="shared" si="389"/>
        <v>EUR</v>
      </c>
      <c r="L4131" s="158" t="str">
        <f t="shared" si="386"/>
        <v>EUREUR45678</v>
      </c>
      <c r="M4131" s="160">
        <f t="shared" si="390"/>
        <v>45678</v>
      </c>
      <c r="N4131" s="158">
        <v>1</v>
      </c>
      <c r="O4131" s="158">
        <v>1</v>
      </c>
      <c r="P4131" s="161">
        <f t="shared" si="387"/>
        <v>1</v>
      </c>
    </row>
    <row r="4132" spans="9:16" x14ac:dyDescent="0.2">
      <c r="I4132" s="158">
        <f t="shared" si="385"/>
        <v>10</v>
      </c>
      <c r="J4132" s="158" t="str">
        <f t="shared" si="388"/>
        <v>EUR</v>
      </c>
      <c r="K4132" s="158" t="str">
        <f t="shared" si="389"/>
        <v>EUR</v>
      </c>
      <c r="L4132" s="158" t="str">
        <f t="shared" si="386"/>
        <v>EUREUR45679</v>
      </c>
      <c r="M4132" s="160">
        <f t="shared" si="390"/>
        <v>45679</v>
      </c>
      <c r="N4132" s="158">
        <v>1</v>
      </c>
      <c r="O4132" s="158">
        <v>1</v>
      </c>
      <c r="P4132" s="161">
        <f t="shared" si="387"/>
        <v>1</v>
      </c>
    </row>
    <row r="4133" spans="9:16" x14ac:dyDescent="0.2">
      <c r="I4133" s="158">
        <f t="shared" si="385"/>
        <v>10</v>
      </c>
      <c r="J4133" s="158" t="str">
        <f t="shared" si="388"/>
        <v>EUR</v>
      </c>
      <c r="K4133" s="158" t="str">
        <f t="shared" si="389"/>
        <v>EUR</v>
      </c>
      <c r="L4133" s="158" t="str">
        <f t="shared" si="386"/>
        <v>EUREUR45680</v>
      </c>
      <c r="M4133" s="160">
        <f t="shared" si="390"/>
        <v>45680</v>
      </c>
      <c r="N4133" s="158">
        <v>1</v>
      </c>
      <c r="O4133" s="158">
        <v>1</v>
      </c>
      <c r="P4133" s="161">
        <f t="shared" si="387"/>
        <v>1</v>
      </c>
    </row>
    <row r="4134" spans="9:16" x14ac:dyDescent="0.2">
      <c r="I4134" s="158">
        <f t="shared" si="385"/>
        <v>10</v>
      </c>
      <c r="J4134" s="158" t="str">
        <f t="shared" si="388"/>
        <v>EUR</v>
      </c>
      <c r="K4134" s="158" t="str">
        <f t="shared" si="389"/>
        <v>EUR</v>
      </c>
      <c r="L4134" s="158" t="str">
        <f t="shared" si="386"/>
        <v>EUREUR45681</v>
      </c>
      <c r="M4134" s="160">
        <f t="shared" si="390"/>
        <v>45681</v>
      </c>
      <c r="N4134" s="158">
        <v>1</v>
      </c>
      <c r="O4134" s="158">
        <v>1</v>
      </c>
      <c r="P4134" s="161">
        <f t="shared" si="387"/>
        <v>1</v>
      </c>
    </row>
    <row r="4135" spans="9:16" x14ac:dyDescent="0.2">
      <c r="I4135" s="158">
        <f t="shared" si="385"/>
        <v>10</v>
      </c>
      <c r="J4135" s="158" t="str">
        <f t="shared" si="388"/>
        <v>EUR</v>
      </c>
      <c r="K4135" s="158" t="str">
        <f t="shared" si="389"/>
        <v>EUR</v>
      </c>
      <c r="L4135" s="158" t="str">
        <f t="shared" si="386"/>
        <v>EUREUR45682</v>
      </c>
      <c r="M4135" s="160">
        <f t="shared" si="390"/>
        <v>45682</v>
      </c>
      <c r="N4135" s="158">
        <v>1</v>
      </c>
      <c r="O4135" s="158">
        <v>1</v>
      </c>
      <c r="P4135" s="161">
        <f t="shared" si="387"/>
        <v>1</v>
      </c>
    </row>
    <row r="4136" spans="9:16" x14ac:dyDescent="0.2">
      <c r="I4136" s="158">
        <f t="shared" si="385"/>
        <v>10</v>
      </c>
      <c r="J4136" s="158" t="str">
        <f t="shared" si="388"/>
        <v>EUR</v>
      </c>
      <c r="K4136" s="158" t="str">
        <f t="shared" si="389"/>
        <v>EUR</v>
      </c>
      <c r="L4136" s="158" t="str">
        <f t="shared" si="386"/>
        <v>EUREUR45683</v>
      </c>
      <c r="M4136" s="160">
        <f t="shared" si="390"/>
        <v>45683</v>
      </c>
      <c r="N4136" s="158">
        <v>1</v>
      </c>
      <c r="O4136" s="158">
        <v>1</v>
      </c>
      <c r="P4136" s="161">
        <f t="shared" si="387"/>
        <v>1</v>
      </c>
    </row>
    <row r="4137" spans="9:16" x14ac:dyDescent="0.2">
      <c r="I4137" s="158">
        <f t="shared" si="385"/>
        <v>10</v>
      </c>
      <c r="J4137" s="158" t="str">
        <f t="shared" si="388"/>
        <v>EUR</v>
      </c>
      <c r="K4137" s="158" t="str">
        <f t="shared" si="389"/>
        <v>EUR</v>
      </c>
      <c r="L4137" s="158" t="str">
        <f t="shared" si="386"/>
        <v>EUREUR45684</v>
      </c>
      <c r="M4137" s="160">
        <f t="shared" si="390"/>
        <v>45684</v>
      </c>
      <c r="N4137" s="158">
        <v>1</v>
      </c>
      <c r="O4137" s="158">
        <v>1</v>
      </c>
      <c r="P4137" s="161">
        <f t="shared" si="387"/>
        <v>1</v>
      </c>
    </row>
    <row r="4138" spans="9:16" x14ac:dyDescent="0.2">
      <c r="I4138" s="158">
        <f t="shared" ref="I4138:I4201" si="391">IF(M4137=$G$2,I4137+1,I4137)</f>
        <v>10</v>
      </c>
      <c r="J4138" s="158" t="str">
        <f t="shared" si="388"/>
        <v>EUR</v>
      </c>
      <c r="K4138" s="158" t="str">
        <f t="shared" si="389"/>
        <v>EUR</v>
      </c>
      <c r="L4138" s="158" t="str">
        <f t="shared" si="386"/>
        <v>EUREUR45685</v>
      </c>
      <c r="M4138" s="160">
        <f t="shared" si="390"/>
        <v>45685</v>
      </c>
      <c r="N4138" s="158">
        <v>1</v>
      </c>
      <c r="O4138" s="158">
        <v>1</v>
      </c>
      <c r="P4138" s="161">
        <f t="shared" si="387"/>
        <v>1</v>
      </c>
    </row>
    <row r="4139" spans="9:16" x14ac:dyDescent="0.2">
      <c r="I4139" s="158">
        <f t="shared" si="391"/>
        <v>10</v>
      </c>
      <c r="J4139" s="158" t="str">
        <f t="shared" si="388"/>
        <v>EUR</v>
      </c>
      <c r="K4139" s="158" t="str">
        <f t="shared" si="389"/>
        <v>EUR</v>
      </c>
      <c r="L4139" s="158" t="str">
        <f t="shared" si="386"/>
        <v>EUREUR45686</v>
      </c>
      <c r="M4139" s="160">
        <f t="shared" si="390"/>
        <v>45686</v>
      </c>
      <c r="N4139" s="158">
        <v>1</v>
      </c>
      <c r="O4139" s="158">
        <v>1</v>
      </c>
      <c r="P4139" s="161">
        <f t="shared" si="387"/>
        <v>1</v>
      </c>
    </row>
    <row r="4140" spans="9:16" x14ac:dyDescent="0.2">
      <c r="I4140" s="158">
        <f t="shared" si="391"/>
        <v>10</v>
      </c>
      <c r="J4140" s="158" t="str">
        <f t="shared" si="388"/>
        <v>EUR</v>
      </c>
      <c r="K4140" s="158" t="str">
        <f t="shared" si="389"/>
        <v>EUR</v>
      </c>
      <c r="L4140" s="158" t="str">
        <f t="shared" si="386"/>
        <v>EUREUR45687</v>
      </c>
      <c r="M4140" s="160">
        <f t="shared" si="390"/>
        <v>45687</v>
      </c>
      <c r="N4140" s="158">
        <v>1</v>
      </c>
      <c r="O4140" s="158">
        <v>1</v>
      </c>
      <c r="P4140" s="161">
        <f t="shared" si="387"/>
        <v>1</v>
      </c>
    </row>
    <row r="4141" spans="9:16" x14ac:dyDescent="0.2">
      <c r="I4141" s="158">
        <f t="shared" si="391"/>
        <v>10</v>
      </c>
      <c r="J4141" s="158" t="str">
        <f t="shared" si="388"/>
        <v>EUR</v>
      </c>
      <c r="K4141" s="158" t="str">
        <f t="shared" si="389"/>
        <v>EUR</v>
      </c>
      <c r="L4141" s="158" t="str">
        <f t="shared" si="386"/>
        <v>EUREUR45688</v>
      </c>
      <c r="M4141" s="160">
        <f t="shared" si="390"/>
        <v>45688</v>
      </c>
      <c r="N4141" s="158">
        <v>1</v>
      </c>
      <c r="O4141" s="158">
        <v>1</v>
      </c>
      <c r="P4141" s="161">
        <f t="shared" si="387"/>
        <v>1</v>
      </c>
    </row>
    <row r="4142" spans="9:16" x14ac:dyDescent="0.2">
      <c r="I4142" s="158">
        <f t="shared" si="391"/>
        <v>10</v>
      </c>
      <c r="J4142" s="158" t="str">
        <f t="shared" si="388"/>
        <v>EUR</v>
      </c>
      <c r="K4142" s="158" t="str">
        <f t="shared" si="389"/>
        <v>EUR</v>
      </c>
      <c r="L4142" s="158" t="str">
        <f t="shared" si="386"/>
        <v>EUREUR45689</v>
      </c>
      <c r="M4142" s="160">
        <f t="shared" si="390"/>
        <v>45689</v>
      </c>
      <c r="N4142" s="158">
        <v>1</v>
      </c>
      <c r="O4142" s="158">
        <v>1</v>
      </c>
      <c r="P4142" s="161">
        <f t="shared" si="387"/>
        <v>1</v>
      </c>
    </row>
    <row r="4143" spans="9:16" x14ac:dyDescent="0.2">
      <c r="I4143" s="158">
        <f t="shared" si="391"/>
        <v>10</v>
      </c>
      <c r="J4143" s="158" t="str">
        <f t="shared" si="388"/>
        <v>EUR</v>
      </c>
      <c r="K4143" s="158" t="str">
        <f t="shared" si="389"/>
        <v>EUR</v>
      </c>
      <c r="L4143" s="158" t="str">
        <f t="shared" si="386"/>
        <v>EUREUR45690</v>
      </c>
      <c r="M4143" s="160">
        <f t="shared" si="390"/>
        <v>45690</v>
      </c>
      <c r="N4143" s="158">
        <v>1</v>
      </c>
      <c r="O4143" s="158">
        <v>1</v>
      </c>
      <c r="P4143" s="161">
        <f t="shared" si="387"/>
        <v>1</v>
      </c>
    </row>
    <row r="4144" spans="9:16" x14ac:dyDescent="0.2">
      <c r="I4144" s="158">
        <f t="shared" si="391"/>
        <v>10</v>
      </c>
      <c r="J4144" s="158" t="str">
        <f t="shared" si="388"/>
        <v>EUR</v>
      </c>
      <c r="K4144" s="158" t="str">
        <f t="shared" si="389"/>
        <v>EUR</v>
      </c>
      <c r="L4144" s="158" t="str">
        <f t="shared" si="386"/>
        <v>EUREUR45691</v>
      </c>
      <c r="M4144" s="160">
        <f t="shared" si="390"/>
        <v>45691</v>
      </c>
      <c r="N4144" s="158">
        <v>1</v>
      </c>
      <c r="O4144" s="158">
        <v>1</v>
      </c>
      <c r="P4144" s="161">
        <f t="shared" si="387"/>
        <v>1</v>
      </c>
    </row>
    <row r="4145" spans="9:16" x14ac:dyDescent="0.2">
      <c r="I4145" s="158">
        <f t="shared" si="391"/>
        <v>10</v>
      </c>
      <c r="J4145" s="158" t="str">
        <f t="shared" si="388"/>
        <v>EUR</v>
      </c>
      <c r="K4145" s="158" t="str">
        <f t="shared" si="389"/>
        <v>EUR</v>
      </c>
      <c r="L4145" s="158" t="str">
        <f t="shared" si="386"/>
        <v>EUREUR45692</v>
      </c>
      <c r="M4145" s="160">
        <f t="shared" si="390"/>
        <v>45692</v>
      </c>
      <c r="N4145" s="158">
        <v>1</v>
      </c>
      <c r="O4145" s="158">
        <v>1</v>
      </c>
      <c r="P4145" s="161">
        <f t="shared" si="387"/>
        <v>1</v>
      </c>
    </row>
    <row r="4146" spans="9:16" x14ac:dyDescent="0.2">
      <c r="I4146" s="158">
        <f t="shared" si="391"/>
        <v>10</v>
      </c>
      <c r="J4146" s="158" t="str">
        <f t="shared" si="388"/>
        <v>EUR</v>
      </c>
      <c r="K4146" s="158" t="str">
        <f t="shared" si="389"/>
        <v>EUR</v>
      </c>
      <c r="L4146" s="158" t="str">
        <f t="shared" si="386"/>
        <v>EUREUR45693</v>
      </c>
      <c r="M4146" s="160">
        <f t="shared" si="390"/>
        <v>45693</v>
      </c>
      <c r="N4146" s="158">
        <v>1</v>
      </c>
      <c r="O4146" s="158">
        <v>1</v>
      </c>
      <c r="P4146" s="161">
        <f t="shared" si="387"/>
        <v>1</v>
      </c>
    </row>
    <row r="4147" spans="9:16" x14ac:dyDescent="0.2">
      <c r="I4147" s="158">
        <f t="shared" si="391"/>
        <v>10</v>
      </c>
      <c r="J4147" s="158" t="str">
        <f t="shared" si="388"/>
        <v>EUR</v>
      </c>
      <c r="K4147" s="158" t="str">
        <f t="shared" si="389"/>
        <v>EUR</v>
      </c>
      <c r="L4147" s="158" t="str">
        <f t="shared" si="386"/>
        <v>EUREUR45694</v>
      </c>
      <c r="M4147" s="160">
        <f t="shared" si="390"/>
        <v>45694</v>
      </c>
      <c r="N4147" s="158">
        <v>1</v>
      </c>
      <c r="O4147" s="158">
        <v>1</v>
      </c>
      <c r="P4147" s="161">
        <f t="shared" si="387"/>
        <v>1</v>
      </c>
    </row>
    <row r="4148" spans="9:16" x14ac:dyDescent="0.2">
      <c r="I4148" s="158">
        <f t="shared" si="391"/>
        <v>10</v>
      </c>
      <c r="J4148" s="158" t="str">
        <f t="shared" si="388"/>
        <v>EUR</v>
      </c>
      <c r="K4148" s="158" t="str">
        <f t="shared" si="389"/>
        <v>EUR</v>
      </c>
      <c r="L4148" s="158" t="str">
        <f t="shared" si="386"/>
        <v>EUREUR45695</v>
      </c>
      <c r="M4148" s="160">
        <f t="shared" si="390"/>
        <v>45695</v>
      </c>
      <c r="N4148" s="158">
        <v>1</v>
      </c>
      <c r="O4148" s="158">
        <v>1</v>
      </c>
      <c r="P4148" s="161">
        <f t="shared" si="387"/>
        <v>1</v>
      </c>
    </row>
    <row r="4149" spans="9:16" x14ac:dyDescent="0.2">
      <c r="I4149" s="158">
        <f t="shared" si="391"/>
        <v>10</v>
      </c>
      <c r="J4149" s="158" t="str">
        <f t="shared" si="388"/>
        <v>EUR</v>
      </c>
      <c r="K4149" s="158" t="str">
        <f t="shared" si="389"/>
        <v>EUR</v>
      </c>
      <c r="L4149" s="158" t="str">
        <f t="shared" si="386"/>
        <v>EUREUR45696</v>
      </c>
      <c r="M4149" s="160">
        <f t="shared" si="390"/>
        <v>45696</v>
      </c>
      <c r="N4149" s="158">
        <v>1</v>
      </c>
      <c r="O4149" s="158">
        <v>1</v>
      </c>
      <c r="P4149" s="161">
        <f t="shared" si="387"/>
        <v>1</v>
      </c>
    </row>
    <row r="4150" spans="9:16" x14ac:dyDescent="0.2">
      <c r="I4150" s="158">
        <f t="shared" si="391"/>
        <v>10</v>
      </c>
      <c r="J4150" s="158" t="str">
        <f t="shared" si="388"/>
        <v>EUR</v>
      </c>
      <c r="K4150" s="158" t="str">
        <f t="shared" si="389"/>
        <v>EUR</v>
      </c>
      <c r="L4150" s="158" t="str">
        <f t="shared" si="386"/>
        <v>EUREUR45697</v>
      </c>
      <c r="M4150" s="160">
        <f t="shared" si="390"/>
        <v>45697</v>
      </c>
      <c r="N4150" s="158">
        <v>1</v>
      </c>
      <c r="O4150" s="158">
        <v>1</v>
      </c>
      <c r="P4150" s="161">
        <f t="shared" si="387"/>
        <v>1</v>
      </c>
    </row>
    <row r="4151" spans="9:16" x14ac:dyDescent="0.2">
      <c r="I4151" s="158">
        <f t="shared" si="391"/>
        <v>10</v>
      </c>
      <c r="J4151" s="158" t="str">
        <f t="shared" si="388"/>
        <v>EUR</v>
      </c>
      <c r="K4151" s="158" t="str">
        <f t="shared" si="389"/>
        <v>EUR</v>
      </c>
      <c r="L4151" s="158" t="str">
        <f t="shared" si="386"/>
        <v>EUREUR45698</v>
      </c>
      <c r="M4151" s="160">
        <f t="shared" si="390"/>
        <v>45698</v>
      </c>
      <c r="N4151" s="158">
        <v>1</v>
      </c>
      <c r="O4151" s="158">
        <v>1</v>
      </c>
      <c r="P4151" s="161">
        <f t="shared" si="387"/>
        <v>1</v>
      </c>
    </row>
    <row r="4152" spans="9:16" x14ac:dyDescent="0.2">
      <c r="I4152" s="158">
        <f t="shared" si="391"/>
        <v>10</v>
      </c>
      <c r="J4152" s="158" t="str">
        <f t="shared" si="388"/>
        <v>EUR</v>
      </c>
      <c r="K4152" s="158" t="str">
        <f t="shared" si="389"/>
        <v>EUR</v>
      </c>
      <c r="L4152" s="158" t="str">
        <f t="shared" si="386"/>
        <v>EUREUR45699</v>
      </c>
      <c r="M4152" s="160">
        <f t="shared" si="390"/>
        <v>45699</v>
      </c>
      <c r="N4152" s="158">
        <v>1</v>
      </c>
      <c r="O4152" s="158">
        <v>1</v>
      </c>
      <c r="P4152" s="161">
        <f t="shared" si="387"/>
        <v>1</v>
      </c>
    </row>
    <row r="4153" spans="9:16" x14ac:dyDescent="0.2">
      <c r="I4153" s="158">
        <f t="shared" si="391"/>
        <v>10</v>
      </c>
      <c r="J4153" s="158" t="str">
        <f t="shared" si="388"/>
        <v>EUR</v>
      </c>
      <c r="K4153" s="158" t="str">
        <f t="shared" si="389"/>
        <v>EUR</v>
      </c>
      <c r="L4153" s="158" t="str">
        <f t="shared" si="386"/>
        <v>EUREUR45700</v>
      </c>
      <c r="M4153" s="160">
        <f t="shared" si="390"/>
        <v>45700</v>
      </c>
      <c r="N4153" s="158">
        <v>1</v>
      </c>
      <c r="O4153" s="158">
        <v>1</v>
      </c>
      <c r="P4153" s="161">
        <f t="shared" si="387"/>
        <v>1</v>
      </c>
    </row>
    <row r="4154" spans="9:16" x14ac:dyDescent="0.2">
      <c r="I4154" s="158">
        <f t="shared" si="391"/>
        <v>10</v>
      </c>
      <c r="J4154" s="158" t="str">
        <f t="shared" si="388"/>
        <v>EUR</v>
      </c>
      <c r="K4154" s="158" t="str">
        <f t="shared" si="389"/>
        <v>EUR</v>
      </c>
      <c r="L4154" s="158" t="str">
        <f t="shared" si="386"/>
        <v>EUREUR45701</v>
      </c>
      <c r="M4154" s="160">
        <f t="shared" si="390"/>
        <v>45701</v>
      </c>
      <c r="N4154" s="158">
        <v>1</v>
      </c>
      <c r="O4154" s="158">
        <v>1</v>
      </c>
      <c r="P4154" s="161">
        <f t="shared" si="387"/>
        <v>1</v>
      </c>
    </row>
    <row r="4155" spans="9:16" x14ac:dyDescent="0.2">
      <c r="I4155" s="158">
        <f t="shared" si="391"/>
        <v>10</v>
      </c>
      <c r="J4155" s="158" t="str">
        <f t="shared" si="388"/>
        <v>EUR</v>
      </c>
      <c r="K4155" s="158" t="str">
        <f t="shared" si="389"/>
        <v>EUR</v>
      </c>
      <c r="L4155" s="158" t="str">
        <f t="shared" si="386"/>
        <v>EUREUR45702</v>
      </c>
      <c r="M4155" s="160">
        <f t="shared" si="390"/>
        <v>45702</v>
      </c>
      <c r="N4155" s="158">
        <v>1</v>
      </c>
      <c r="O4155" s="158">
        <v>1</v>
      </c>
      <c r="P4155" s="161">
        <f t="shared" si="387"/>
        <v>1</v>
      </c>
    </row>
    <row r="4156" spans="9:16" x14ac:dyDescent="0.2">
      <c r="I4156" s="158">
        <f t="shared" si="391"/>
        <v>10</v>
      </c>
      <c r="J4156" s="158" t="str">
        <f t="shared" si="388"/>
        <v>EUR</v>
      </c>
      <c r="K4156" s="158" t="str">
        <f t="shared" si="389"/>
        <v>EUR</v>
      </c>
      <c r="L4156" s="158" t="str">
        <f t="shared" si="386"/>
        <v>EUREUR45703</v>
      </c>
      <c r="M4156" s="160">
        <f t="shared" si="390"/>
        <v>45703</v>
      </c>
      <c r="N4156" s="158">
        <v>1</v>
      </c>
      <c r="O4156" s="158">
        <v>1</v>
      </c>
      <c r="P4156" s="161">
        <f t="shared" si="387"/>
        <v>1</v>
      </c>
    </row>
    <row r="4157" spans="9:16" x14ac:dyDescent="0.2">
      <c r="I4157" s="158">
        <f t="shared" si="391"/>
        <v>10</v>
      </c>
      <c r="J4157" s="158" t="str">
        <f t="shared" si="388"/>
        <v>EUR</v>
      </c>
      <c r="K4157" s="158" t="str">
        <f t="shared" si="389"/>
        <v>EUR</v>
      </c>
      <c r="L4157" s="158" t="str">
        <f t="shared" si="386"/>
        <v>EUREUR45704</v>
      </c>
      <c r="M4157" s="160">
        <f t="shared" si="390"/>
        <v>45704</v>
      </c>
      <c r="N4157" s="158">
        <v>1</v>
      </c>
      <c r="O4157" s="158">
        <v>1</v>
      </c>
      <c r="P4157" s="161">
        <f t="shared" si="387"/>
        <v>1</v>
      </c>
    </row>
    <row r="4158" spans="9:16" x14ac:dyDescent="0.2">
      <c r="I4158" s="158">
        <f t="shared" si="391"/>
        <v>10</v>
      </c>
      <c r="J4158" s="158" t="str">
        <f t="shared" si="388"/>
        <v>EUR</v>
      </c>
      <c r="K4158" s="158" t="str">
        <f t="shared" si="389"/>
        <v>EUR</v>
      </c>
      <c r="L4158" s="158" t="str">
        <f t="shared" si="386"/>
        <v>EUREUR45705</v>
      </c>
      <c r="M4158" s="160">
        <f t="shared" si="390"/>
        <v>45705</v>
      </c>
      <c r="N4158" s="158">
        <v>1</v>
      </c>
      <c r="O4158" s="158">
        <v>1</v>
      </c>
      <c r="P4158" s="161">
        <f t="shared" si="387"/>
        <v>1</v>
      </c>
    </row>
    <row r="4159" spans="9:16" x14ac:dyDescent="0.2">
      <c r="I4159" s="158">
        <f t="shared" si="391"/>
        <v>10</v>
      </c>
      <c r="J4159" s="158" t="str">
        <f t="shared" si="388"/>
        <v>EUR</v>
      </c>
      <c r="K4159" s="158" t="str">
        <f t="shared" si="389"/>
        <v>EUR</v>
      </c>
      <c r="L4159" s="158" t="str">
        <f t="shared" si="386"/>
        <v>EUREUR45706</v>
      </c>
      <c r="M4159" s="160">
        <f t="shared" si="390"/>
        <v>45706</v>
      </c>
      <c r="N4159" s="158">
        <v>1</v>
      </c>
      <c r="O4159" s="158">
        <v>1</v>
      </c>
      <c r="P4159" s="161">
        <f t="shared" si="387"/>
        <v>1</v>
      </c>
    </row>
    <row r="4160" spans="9:16" x14ac:dyDescent="0.2">
      <c r="I4160" s="158">
        <f t="shared" si="391"/>
        <v>10</v>
      </c>
      <c r="J4160" s="158" t="str">
        <f t="shared" si="388"/>
        <v>EUR</v>
      </c>
      <c r="K4160" s="158" t="str">
        <f t="shared" si="389"/>
        <v>EUR</v>
      </c>
      <c r="L4160" s="158" t="str">
        <f t="shared" si="386"/>
        <v>EUREUR45707</v>
      </c>
      <c r="M4160" s="160">
        <f t="shared" si="390"/>
        <v>45707</v>
      </c>
      <c r="N4160" s="158">
        <v>1</v>
      </c>
      <c r="O4160" s="158">
        <v>1</v>
      </c>
      <c r="P4160" s="161">
        <f t="shared" si="387"/>
        <v>1</v>
      </c>
    </row>
    <row r="4161" spans="9:16" x14ac:dyDescent="0.2">
      <c r="I4161" s="158">
        <f t="shared" si="391"/>
        <v>10</v>
      </c>
      <c r="J4161" s="158" t="str">
        <f t="shared" si="388"/>
        <v>EUR</v>
      </c>
      <c r="K4161" s="158" t="str">
        <f t="shared" si="389"/>
        <v>EUR</v>
      </c>
      <c r="L4161" s="158" t="str">
        <f t="shared" si="386"/>
        <v>EUREUR45708</v>
      </c>
      <c r="M4161" s="160">
        <f t="shared" si="390"/>
        <v>45708</v>
      </c>
      <c r="N4161" s="158">
        <v>1</v>
      </c>
      <c r="O4161" s="158">
        <v>1</v>
      </c>
      <c r="P4161" s="161">
        <f t="shared" si="387"/>
        <v>1</v>
      </c>
    </row>
    <row r="4162" spans="9:16" x14ac:dyDescent="0.2">
      <c r="I4162" s="158">
        <f t="shared" si="391"/>
        <v>10</v>
      </c>
      <c r="J4162" s="158" t="str">
        <f t="shared" si="388"/>
        <v>EUR</v>
      </c>
      <c r="K4162" s="158" t="str">
        <f t="shared" si="389"/>
        <v>EUR</v>
      </c>
      <c r="L4162" s="158" t="str">
        <f t="shared" si="386"/>
        <v>EUREUR45709</v>
      </c>
      <c r="M4162" s="160">
        <f t="shared" si="390"/>
        <v>45709</v>
      </c>
      <c r="N4162" s="158">
        <v>1</v>
      </c>
      <c r="O4162" s="158">
        <v>1</v>
      </c>
      <c r="P4162" s="161">
        <f t="shared" si="387"/>
        <v>1</v>
      </c>
    </row>
    <row r="4163" spans="9:16" x14ac:dyDescent="0.2">
      <c r="I4163" s="158">
        <f t="shared" si="391"/>
        <v>10</v>
      </c>
      <c r="J4163" s="158" t="str">
        <f t="shared" si="388"/>
        <v>EUR</v>
      </c>
      <c r="K4163" s="158" t="str">
        <f t="shared" si="389"/>
        <v>EUR</v>
      </c>
      <c r="L4163" s="158" t="str">
        <f t="shared" ref="L4163:L4226" si="392">J4163&amp;K4163&amp;M4163</f>
        <v>EUREUR45710</v>
      </c>
      <c r="M4163" s="160">
        <f t="shared" si="390"/>
        <v>45710</v>
      </c>
      <c r="N4163" s="158">
        <v>1</v>
      </c>
      <c r="O4163" s="158">
        <v>1</v>
      </c>
      <c r="P4163" s="161">
        <f t="shared" ref="P4163:P4226" si="393">ROUND(N4163*O4163,4)</f>
        <v>1</v>
      </c>
    </row>
    <row r="4164" spans="9:16" x14ac:dyDescent="0.2">
      <c r="I4164" s="158">
        <f t="shared" si="391"/>
        <v>10</v>
      </c>
      <c r="J4164" s="158" t="str">
        <f t="shared" ref="J4164:J4227" si="394">VLOOKUP($I4164,$A:$C,2,FALSE)</f>
        <v>EUR</v>
      </c>
      <c r="K4164" s="158" t="str">
        <f t="shared" ref="K4164:K4227" si="395">VLOOKUP($I4164,$A:$C,3,FALSE)</f>
        <v>EUR</v>
      </c>
      <c r="L4164" s="158" t="str">
        <f t="shared" si="392"/>
        <v>EUREUR45711</v>
      </c>
      <c r="M4164" s="160">
        <f t="shared" ref="M4164:M4227" si="396">IF(I4164=I4163,M4163+1,$G$1)</f>
        <v>45711</v>
      </c>
      <c r="N4164" s="158">
        <v>1</v>
      </c>
      <c r="O4164" s="158">
        <v>1</v>
      </c>
      <c r="P4164" s="161">
        <f t="shared" si="393"/>
        <v>1</v>
      </c>
    </row>
    <row r="4165" spans="9:16" x14ac:dyDescent="0.2">
      <c r="I4165" s="158">
        <f t="shared" si="391"/>
        <v>10</v>
      </c>
      <c r="J4165" s="158" t="str">
        <f t="shared" si="394"/>
        <v>EUR</v>
      </c>
      <c r="K4165" s="158" t="str">
        <f t="shared" si="395"/>
        <v>EUR</v>
      </c>
      <c r="L4165" s="158" t="str">
        <f t="shared" si="392"/>
        <v>EUREUR45712</v>
      </c>
      <c r="M4165" s="160">
        <f t="shared" si="396"/>
        <v>45712</v>
      </c>
      <c r="N4165" s="158">
        <v>1</v>
      </c>
      <c r="O4165" s="158">
        <v>1</v>
      </c>
      <c r="P4165" s="161">
        <f t="shared" si="393"/>
        <v>1</v>
      </c>
    </row>
    <row r="4166" spans="9:16" x14ac:dyDescent="0.2">
      <c r="I4166" s="158">
        <f t="shared" si="391"/>
        <v>10</v>
      </c>
      <c r="J4166" s="158" t="str">
        <f t="shared" si="394"/>
        <v>EUR</v>
      </c>
      <c r="K4166" s="158" t="str">
        <f t="shared" si="395"/>
        <v>EUR</v>
      </c>
      <c r="L4166" s="158" t="str">
        <f t="shared" si="392"/>
        <v>EUREUR45713</v>
      </c>
      <c r="M4166" s="160">
        <f t="shared" si="396"/>
        <v>45713</v>
      </c>
      <c r="N4166" s="158">
        <v>1</v>
      </c>
      <c r="O4166" s="158">
        <v>1</v>
      </c>
      <c r="P4166" s="161">
        <f t="shared" si="393"/>
        <v>1</v>
      </c>
    </row>
    <row r="4167" spans="9:16" x14ac:dyDescent="0.2">
      <c r="I4167" s="158">
        <f t="shared" si="391"/>
        <v>10</v>
      </c>
      <c r="J4167" s="158" t="str">
        <f t="shared" si="394"/>
        <v>EUR</v>
      </c>
      <c r="K4167" s="158" t="str">
        <f t="shared" si="395"/>
        <v>EUR</v>
      </c>
      <c r="L4167" s="158" t="str">
        <f t="shared" si="392"/>
        <v>EUREUR45714</v>
      </c>
      <c r="M4167" s="160">
        <f t="shared" si="396"/>
        <v>45714</v>
      </c>
      <c r="N4167" s="158">
        <v>1</v>
      </c>
      <c r="O4167" s="158">
        <v>1</v>
      </c>
      <c r="P4167" s="161">
        <f t="shared" si="393"/>
        <v>1</v>
      </c>
    </row>
    <row r="4168" spans="9:16" x14ac:dyDescent="0.2">
      <c r="I4168" s="158">
        <f t="shared" si="391"/>
        <v>10</v>
      </c>
      <c r="J4168" s="158" t="str">
        <f t="shared" si="394"/>
        <v>EUR</v>
      </c>
      <c r="K4168" s="158" t="str">
        <f t="shared" si="395"/>
        <v>EUR</v>
      </c>
      <c r="L4168" s="158" t="str">
        <f t="shared" si="392"/>
        <v>EUREUR45715</v>
      </c>
      <c r="M4168" s="160">
        <f t="shared" si="396"/>
        <v>45715</v>
      </c>
      <c r="N4168" s="158">
        <v>1</v>
      </c>
      <c r="O4168" s="158">
        <v>1</v>
      </c>
      <c r="P4168" s="161">
        <f t="shared" si="393"/>
        <v>1</v>
      </c>
    </row>
    <row r="4169" spans="9:16" x14ac:dyDescent="0.2">
      <c r="I4169" s="158">
        <f t="shared" si="391"/>
        <v>10</v>
      </c>
      <c r="J4169" s="158" t="str">
        <f t="shared" si="394"/>
        <v>EUR</v>
      </c>
      <c r="K4169" s="158" t="str">
        <f t="shared" si="395"/>
        <v>EUR</v>
      </c>
      <c r="L4169" s="158" t="str">
        <f t="shared" si="392"/>
        <v>EUREUR45716</v>
      </c>
      <c r="M4169" s="160">
        <f t="shared" si="396"/>
        <v>45716</v>
      </c>
      <c r="N4169" s="158">
        <v>1</v>
      </c>
      <c r="O4169" s="158">
        <v>1</v>
      </c>
      <c r="P4169" s="161">
        <f t="shared" si="393"/>
        <v>1</v>
      </c>
    </row>
    <row r="4170" spans="9:16" x14ac:dyDescent="0.2">
      <c r="I4170" s="158">
        <f t="shared" si="391"/>
        <v>10</v>
      </c>
      <c r="J4170" s="158" t="str">
        <f t="shared" si="394"/>
        <v>EUR</v>
      </c>
      <c r="K4170" s="158" t="str">
        <f t="shared" si="395"/>
        <v>EUR</v>
      </c>
      <c r="L4170" s="158" t="str">
        <f t="shared" si="392"/>
        <v>EUREUR45717</v>
      </c>
      <c r="M4170" s="160">
        <f t="shared" si="396"/>
        <v>45717</v>
      </c>
      <c r="N4170" s="158">
        <v>1</v>
      </c>
      <c r="O4170" s="158">
        <v>1</v>
      </c>
      <c r="P4170" s="161">
        <f t="shared" si="393"/>
        <v>1</v>
      </c>
    </row>
    <row r="4171" spans="9:16" x14ac:dyDescent="0.2">
      <c r="I4171" s="158">
        <f t="shared" si="391"/>
        <v>10</v>
      </c>
      <c r="J4171" s="158" t="str">
        <f t="shared" si="394"/>
        <v>EUR</v>
      </c>
      <c r="K4171" s="158" t="str">
        <f t="shared" si="395"/>
        <v>EUR</v>
      </c>
      <c r="L4171" s="158" t="str">
        <f t="shared" si="392"/>
        <v>EUREUR45718</v>
      </c>
      <c r="M4171" s="160">
        <f t="shared" si="396"/>
        <v>45718</v>
      </c>
      <c r="N4171" s="158">
        <v>1</v>
      </c>
      <c r="O4171" s="158">
        <v>1</v>
      </c>
      <c r="P4171" s="161">
        <f t="shared" si="393"/>
        <v>1</v>
      </c>
    </row>
    <row r="4172" spans="9:16" x14ac:dyDescent="0.2">
      <c r="I4172" s="158">
        <f t="shared" si="391"/>
        <v>10</v>
      </c>
      <c r="J4172" s="158" t="str">
        <f t="shared" si="394"/>
        <v>EUR</v>
      </c>
      <c r="K4172" s="158" t="str">
        <f t="shared" si="395"/>
        <v>EUR</v>
      </c>
      <c r="L4172" s="158" t="str">
        <f t="shared" si="392"/>
        <v>EUREUR45719</v>
      </c>
      <c r="M4172" s="160">
        <f t="shared" si="396"/>
        <v>45719</v>
      </c>
      <c r="N4172" s="158">
        <v>1</v>
      </c>
      <c r="O4172" s="158">
        <v>1</v>
      </c>
      <c r="P4172" s="161">
        <f t="shared" si="393"/>
        <v>1</v>
      </c>
    </row>
    <row r="4173" spans="9:16" x14ac:dyDescent="0.2">
      <c r="I4173" s="158">
        <f t="shared" si="391"/>
        <v>10</v>
      </c>
      <c r="J4173" s="158" t="str">
        <f t="shared" si="394"/>
        <v>EUR</v>
      </c>
      <c r="K4173" s="158" t="str">
        <f t="shared" si="395"/>
        <v>EUR</v>
      </c>
      <c r="L4173" s="158" t="str">
        <f t="shared" si="392"/>
        <v>EUREUR45720</v>
      </c>
      <c r="M4173" s="160">
        <f t="shared" si="396"/>
        <v>45720</v>
      </c>
      <c r="N4173" s="158">
        <v>1</v>
      </c>
      <c r="O4173" s="158">
        <v>1</v>
      </c>
      <c r="P4173" s="161">
        <f t="shared" si="393"/>
        <v>1</v>
      </c>
    </row>
    <row r="4174" spans="9:16" x14ac:dyDescent="0.2">
      <c r="I4174" s="158">
        <f t="shared" si="391"/>
        <v>10</v>
      </c>
      <c r="J4174" s="158" t="str">
        <f t="shared" si="394"/>
        <v>EUR</v>
      </c>
      <c r="K4174" s="158" t="str">
        <f t="shared" si="395"/>
        <v>EUR</v>
      </c>
      <c r="L4174" s="158" t="str">
        <f t="shared" si="392"/>
        <v>EUREUR45721</v>
      </c>
      <c r="M4174" s="160">
        <f t="shared" si="396"/>
        <v>45721</v>
      </c>
      <c r="N4174" s="158">
        <v>1</v>
      </c>
      <c r="O4174" s="158">
        <v>1</v>
      </c>
      <c r="P4174" s="161">
        <f t="shared" si="393"/>
        <v>1</v>
      </c>
    </row>
    <row r="4175" spans="9:16" x14ac:dyDescent="0.2">
      <c r="I4175" s="158">
        <f t="shared" si="391"/>
        <v>10</v>
      </c>
      <c r="J4175" s="158" t="str">
        <f t="shared" si="394"/>
        <v>EUR</v>
      </c>
      <c r="K4175" s="158" t="str">
        <f t="shared" si="395"/>
        <v>EUR</v>
      </c>
      <c r="L4175" s="158" t="str">
        <f t="shared" si="392"/>
        <v>EUREUR45722</v>
      </c>
      <c r="M4175" s="160">
        <f t="shared" si="396"/>
        <v>45722</v>
      </c>
      <c r="N4175" s="158">
        <v>1</v>
      </c>
      <c r="O4175" s="158">
        <v>1</v>
      </c>
      <c r="P4175" s="161">
        <f t="shared" si="393"/>
        <v>1</v>
      </c>
    </row>
    <row r="4176" spans="9:16" x14ac:dyDescent="0.2">
      <c r="I4176" s="158">
        <f t="shared" si="391"/>
        <v>10</v>
      </c>
      <c r="J4176" s="158" t="str">
        <f t="shared" si="394"/>
        <v>EUR</v>
      </c>
      <c r="K4176" s="158" t="str">
        <f t="shared" si="395"/>
        <v>EUR</v>
      </c>
      <c r="L4176" s="158" t="str">
        <f t="shared" si="392"/>
        <v>EUREUR45723</v>
      </c>
      <c r="M4176" s="160">
        <f t="shared" si="396"/>
        <v>45723</v>
      </c>
      <c r="N4176" s="158">
        <v>1</v>
      </c>
      <c r="O4176" s="158">
        <v>1</v>
      </c>
      <c r="P4176" s="161">
        <f t="shared" si="393"/>
        <v>1</v>
      </c>
    </row>
    <row r="4177" spans="9:16" x14ac:dyDescent="0.2">
      <c r="I4177" s="158">
        <f t="shared" si="391"/>
        <v>10</v>
      </c>
      <c r="J4177" s="158" t="str">
        <f t="shared" si="394"/>
        <v>EUR</v>
      </c>
      <c r="K4177" s="158" t="str">
        <f t="shared" si="395"/>
        <v>EUR</v>
      </c>
      <c r="L4177" s="158" t="str">
        <f t="shared" si="392"/>
        <v>EUREUR45724</v>
      </c>
      <c r="M4177" s="160">
        <f t="shared" si="396"/>
        <v>45724</v>
      </c>
      <c r="N4177" s="158">
        <v>1</v>
      </c>
      <c r="O4177" s="158">
        <v>1</v>
      </c>
      <c r="P4177" s="161">
        <f t="shared" si="393"/>
        <v>1</v>
      </c>
    </row>
    <row r="4178" spans="9:16" x14ac:dyDescent="0.2">
      <c r="I4178" s="158">
        <f t="shared" si="391"/>
        <v>10</v>
      </c>
      <c r="J4178" s="158" t="str">
        <f t="shared" si="394"/>
        <v>EUR</v>
      </c>
      <c r="K4178" s="158" t="str">
        <f t="shared" si="395"/>
        <v>EUR</v>
      </c>
      <c r="L4178" s="158" t="str">
        <f t="shared" si="392"/>
        <v>EUREUR45725</v>
      </c>
      <c r="M4178" s="160">
        <f t="shared" si="396"/>
        <v>45725</v>
      </c>
      <c r="N4178" s="158">
        <v>1</v>
      </c>
      <c r="O4178" s="158">
        <v>1</v>
      </c>
      <c r="P4178" s="161">
        <f t="shared" si="393"/>
        <v>1</v>
      </c>
    </row>
    <row r="4179" spans="9:16" x14ac:dyDescent="0.2">
      <c r="I4179" s="158">
        <f t="shared" si="391"/>
        <v>10</v>
      </c>
      <c r="J4179" s="158" t="str">
        <f t="shared" si="394"/>
        <v>EUR</v>
      </c>
      <c r="K4179" s="158" t="str">
        <f t="shared" si="395"/>
        <v>EUR</v>
      </c>
      <c r="L4179" s="158" t="str">
        <f t="shared" si="392"/>
        <v>EUREUR45726</v>
      </c>
      <c r="M4179" s="160">
        <f t="shared" si="396"/>
        <v>45726</v>
      </c>
      <c r="N4179" s="158">
        <v>1</v>
      </c>
      <c r="O4179" s="158">
        <v>1</v>
      </c>
      <c r="P4179" s="161">
        <f t="shared" si="393"/>
        <v>1</v>
      </c>
    </row>
    <row r="4180" spans="9:16" x14ac:dyDescent="0.2">
      <c r="I4180" s="158">
        <f t="shared" si="391"/>
        <v>10</v>
      </c>
      <c r="J4180" s="158" t="str">
        <f t="shared" si="394"/>
        <v>EUR</v>
      </c>
      <c r="K4180" s="158" t="str">
        <f t="shared" si="395"/>
        <v>EUR</v>
      </c>
      <c r="L4180" s="158" t="str">
        <f t="shared" si="392"/>
        <v>EUREUR45727</v>
      </c>
      <c r="M4180" s="160">
        <f t="shared" si="396"/>
        <v>45727</v>
      </c>
      <c r="N4180" s="158">
        <v>1</v>
      </c>
      <c r="O4180" s="158">
        <v>1</v>
      </c>
      <c r="P4180" s="161">
        <f t="shared" si="393"/>
        <v>1</v>
      </c>
    </row>
    <row r="4181" spans="9:16" x14ac:dyDescent="0.2">
      <c r="I4181" s="158">
        <f t="shared" si="391"/>
        <v>10</v>
      </c>
      <c r="J4181" s="158" t="str">
        <f t="shared" si="394"/>
        <v>EUR</v>
      </c>
      <c r="K4181" s="158" t="str">
        <f t="shared" si="395"/>
        <v>EUR</v>
      </c>
      <c r="L4181" s="158" t="str">
        <f t="shared" si="392"/>
        <v>EUREUR45728</v>
      </c>
      <c r="M4181" s="160">
        <f t="shared" si="396"/>
        <v>45728</v>
      </c>
      <c r="N4181" s="158">
        <v>1</v>
      </c>
      <c r="O4181" s="158">
        <v>1</v>
      </c>
      <c r="P4181" s="161">
        <f t="shared" si="393"/>
        <v>1</v>
      </c>
    </row>
    <row r="4182" spans="9:16" x14ac:dyDescent="0.2">
      <c r="I4182" s="158">
        <f t="shared" si="391"/>
        <v>10</v>
      </c>
      <c r="J4182" s="158" t="str">
        <f t="shared" si="394"/>
        <v>EUR</v>
      </c>
      <c r="K4182" s="158" t="str">
        <f t="shared" si="395"/>
        <v>EUR</v>
      </c>
      <c r="L4182" s="158" t="str">
        <f t="shared" si="392"/>
        <v>EUREUR45729</v>
      </c>
      <c r="M4182" s="160">
        <f t="shared" si="396"/>
        <v>45729</v>
      </c>
      <c r="N4182" s="158">
        <v>1</v>
      </c>
      <c r="O4182" s="158">
        <v>1</v>
      </c>
      <c r="P4182" s="161">
        <f t="shared" si="393"/>
        <v>1</v>
      </c>
    </row>
    <row r="4183" spans="9:16" x14ac:dyDescent="0.2">
      <c r="I4183" s="158">
        <f t="shared" si="391"/>
        <v>10</v>
      </c>
      <c r="J4183" s="158" t="str">
        <f t="shared" si="394"/>
        <v>EUR</v>
      </c>
      <c r="K4183" s="158" t="str">
        <f t="shared" si="395"/>
        <v>EUR</v>
      </c>
      <c r="L4183" s="158" t="str">
        <f t="shared" si="392"/>
        <v>EUREUR45730</v>
      </c>
      <c r="M4183" s="160">
        <f t="shared" si="396"/>
        <v>45730</v>
      </c>
      <c r="N4183" s="158">
        <v>1</v>
      </c>
      <c r="O4183" s="158">
        <v>1</v>
      </c>
      <c r="P4183" s="161">
        <f t="shared" si="393"/>
        <v>1</v>
      </c>
    </row>
    <row r="4184" spans="9:16" x14ac:dyDescent="0.2">
      <c r="I4184" s="158">
        <f t="shared" si="391"/>
        <v>10</v>
      </c>
      <c r="J4184" s="158" t="str">
        <f t="shared" si="394"/>
        <v>EUR</v>
      </c>
      <c r="K4184" s="158" t="str">
        <f t="shared" si="395"/>
        <v>EUR</v>
      </c>
      <c r="L4184" s="158" t="str">
        <f t="shared" si="392"/>
        <v>EUREUR45731</v>
      </c>
      <c r="M4184" s="160">
        <f t="shared" si="396"/>
        <v>45731</v>
      </c>
      <c r="N4184" s="158">
        <v>1</v>
      </c>
      <c r="O4184" s="158">
        <v>1</v>
      </c>
      <c r="P4184" s="161">
        <f t="shared" si="393"/>
        <v>1</v>
      </c>
    </row>
    <row r="4185" spans="9:16" x14ac:dyDescent="0.2">
      <c r="I4185" s="158">
        <f t="shared" si="391"/>
        <v>10</v>
      </c>
      <c r="J4185" s="158" t="str">
        <f t="shared" si="394"/>
        <v>EUR</v>
      </c>
      <c r="K4185" s="158" t="str">
        <f t="shared" si="395"/>
        <v>EUR</v>
      </c>
      <c r="L4185" s="158" t="str">
        <f t="shared" si="392"/>
        <v>EUREUR45732</v>
      </c>
      <c r="M4185" s="160">
        <f t="shared" si="396"/>
        <v>45732</v>
      </c>
      <c r="N4185" s="158">
        <v>1</v>
      </c>
      <c r="O4185" s="158">
        <v>1</v>
      </c>
      <c r="P4185" s="161">
        <f t="shared" si="393"/>
        <v>1</v>
      </c>
    </row>
    <row r="4186" spans="9:16" x14ac:dyDescent="0.2">
      <c r="I4186" s="158">
        <f t="shared" si="391"/>
        <v>10</v>
      </c>
      <c r="J4186" s="158" t="str">
        <f t="shared" si="394"/>
        <v>EUR</v>
      </c>
      <c r="K4186" s="158" t="str">
        <f t="shared" si="395"/>
        <v>EUR</v>
      </c>
      <c r="L4186" s="158" t="str">
        <f t="shared" si="392"/>
        <v>EUREUR45733</v>
      </c>
      <c r="M4186" s="160">
        <f t="shared" si="396"/>
        <v>45733</v>
      </c>
      <c r="N4186" s="158">
        <v>1</v>
      </c>
      <c r="O4186" s="158">
        <v>1</v>
      </c>
      <c r="P4186" s="161">
        <f t="shared" si="393"/>
        <v>1</v>
      </c>
    </row>
    <row r="4187" spans="9:16" x14ac:dyDescent="0.2">
      <c r="I4187" s="158">
        <f t="shared" si="391"/>
        <v>10</v>
      </c>
      <c r="J4187" s="158" t="str">
        <f t="shared" si="394"/>
        <v>EUR</v>
      </c>
      <c r="K4187" s="158" t="str">
        <f t="shared" si="395"/>
        <v>EUR</v>
      </c>
      <c r="L4187" s="158" t="str">
        <f t="shared" si="392"/>
        <v>EUREUR45734</v>
      </c>
      <c r="M4187" s="160">
        <f t="shared" si="396"/>
        <v>45734</v>
      </c>
      <c r="N4187" s="158">
        <v>1</v>
      </c>
      <c r="O4187" s="158">
        <v>1</v>
      </c>
      <c r="P4187" s="161">
        <f t="shared" si="393"/>
        <v>1</v>
      </c>
    </row>
    <row r="4188" spans="9:16" x14ac:dyDescent="0.2">
      <c r="I4188" s="158">
        <f t="shared" si="391"/>
        <v>10</v>
      </c>
      <c r="J4188" s="158" t="str">
        <f t="shared" si="394"/>
        <v>EUR</v>
      </c>
      <c r="K4188" s="158" t="str">
        <f t="shared" si="395"/>
        <v>EUR</v>
      </c>
      <c r="L4188" s="158" t="str">
        <f t="shared" si="392"/>
        <v>EUREUR45735</v>
      </c>
      <c r="M4188" s="160">
        <f t="shared" si="396"/>
        <v>45735</v>
      </c>
      <c r="N4188" s="158">
        <v>1</v>
      </c>
      <c r="O4188" s="158">
        <v>1</v>
      </c>
      <c r="P4188" s="161">
        <f t="shared" si="393"/>
        <v>1</v>
      </c>
    </row>
    <row r="4189" spans="9:16" x14ac:dyDescent="0.2">
      <c r="I4189" s="158">
        <f t="shared" si="391"/>
        <v>10</v>
      </c>
      <c r="J4189" s="158" t="str">
        <f t="shared" si="394"/>
        <v>EUR</v>
      </c>
      <c r="K4189" s="158" t="str">
        <f t="shared" si="395"/>
        <v>EUR</v>
      </c>
      <c r="L4189" s="158" t="str">
        <f t="shared" si="392"/>
        <v>EUREUR45736</v>
      </c>
      <c r="M4189" s="160">
        <f t="shared" si="396"/>
        <v>45736</v>
      </c>
      <c r="N4189" s="158">
        <v>1</v>
      </c>
      <c r="O4189" s="158">
        <v>1</v>
      </c>
      <c r="P4189" s="161">
        <f t="shared" si="393"/>
        <v>1</v>
      </c>
    </row>
    <row r="4190" spans="9:16" x14ac:dyDescent="0.2">
      <c r="I4190" s="158">
        <f t="shared" si="391"/>
        <v>10</v>
      </c>
      <c r="J4190" s="158" t="str">
        <f t="shared" si="394"/>
        <v>EUR</v>
      </c>
      <c r="K4190" s="158" t="str">
        <f t="shared" si="395"/>
        <v>EUR</v>
      </c>
      <c r="L4190" s="158" t="str">
        <f t="shared" si="392"/>
        <v>EUREUR45737</v>
      </c>
      <c r="M4190" s="160">
        <f t="shared" si="396"/>
        <v>45737</v>
      </c>
      <c r="N4190" s="158">
        <v>1</v>
      </c>
      <c r="O4190" s="158">
        <v>1</v>
      </c>
      <c r="P4190" s="161">
        <f t="shared" si="393"/>
        <v>1</v>
      </c>
    </row>
    <row r="4191" spans="9:16" x14ac:dyDescent="0.2">
      <c r="I4191" s="158">
        <f t="shared" si="391"/>
        <v>10</v>
      </c>
      <c r="J4191" s="158" t="str">
        <f t="shared" si="394"/>
        <v>EUR</v>
      </c>
      <c r="K4191" s="158" t="str">
        <f t="shared" si="395"/>
        <v>EUR</v>
      </c>
      <c r="L4191" s="158" t="str">
        <f t="shared" si="392"/>
        <v>EUREUR45738</v>
      </c>
      <c r="M4191" s="160">
        <f t="shared" si="396"/>
        <v>45738</v>
      </c>
      <c r="N4191" s="158">
        <v>1</v>
      </c>
      <c r="O4191" s="158">
        <v>1</v>
      </c>
      <c r="P4191" s="161">
        <f t="shared" si="393"/>
        <v>1</v>
      </c>
    </row>
    <row r="4192" spans="9:16" x14ac:dyDescent="0.2">
      <c r="I4192" s="158">
        <f t="shared" si="391"/>
        <v>10</v>
      </c>
      <c r="J4192" s="158" t="str">
        <f t="shared" si="394"/>
        <v>EUR</v>
      </c>
      <c r="K4192" s="158" t="str">
        <f t="shared" si="395"/>
        <v>EUR</v>
      </c>
      <c r="L4192" s="158" t="str">
        <f t="shared" si="392"/>
        <v>EUREUR45739</v>
      </c>
      <c r="M4192" s="160">
        <f t="shared" si="396"/>
        <v>45739</v>
      </c>
      <c r="N4192" s="158">
        <v>1</v>
      </c>
      <c r="O4192" s="158">
        <v>1</v>
      </c>
      <c r="P4192" s="161">
        <f t="shared" si="393"/>
        <v>1</v>
      </c>
    </row>
    <row r="4193" spans="9:16" x14ac:dyDescent="0.2">
      <c r="I4193" s="158">
        <f t="shared" si="391"/>
        <v>10</v>
      </c>
      <c r="J4193" s="158" t="str">
        <f t="shared" si="394"/>
        <v>EUR</v>
      </c>
      <c r="K4193" s="158" t="str">
        <f t="shared" si="395"/>
        <v>EUR</v>
      </c>
      <c r="L4193" s="158" t="str">
        <f t="shared" si="392"/>
        <v>EUREUR45740</v>
      </c>
      <c r="M4193" s="160">
        <f t="shared" si="396"/>
        <v>45740</v>
      </c>
      <c r="N4193" s="158">
        <v>1</v>
      </c>
      <c r="O4193" s="158">
        <v>1</v>
      </c>
      <c r="P4193" s="161">
        <f t="shared" si="393"/>
        <v>1</v>
      </c>
    </row>
    <row r="4194" spans="9:16" x14ac:dyDescent="0.2">
      <c r="I4194" s="158">
        <f t="shared" si="391"/>
        <v>10</v>
      </c>
      <c r="J4194" s="158" t="str">
        <f t="shared" si="394"/>
        <v>EUR</v>
      </c>
      <c r="K4194" s="158" t="str">
        <f t="shared" si="395"/>
        <v>EUR</v>
      </c>
      <c r="L4194" s="158" t="str">
        <f t="shared" si="392"/>
        <v>EUREUR45741</v>
      </c>
      <c r="M4194" s="160">
        <f t="shared" si="396"/>
        <v>45741</v>
      </c>
      <c r="N4194" s="158">
        <v>1</v>
      </c>
      <c r="O4194" s="158">
        <v>1</v>
      </c>
      <c r="P4194" s="161">
        <f t="shared" si="393"/>
        <v>1</v>
      </c>
    </row>
    <row r="4195" spans="9:16" x14ac:dyDescent="0.2">
      <c r="I4195" s="158">
        <f t="shared" si="391"/>
        <v>10</v>
      </c>
      <c r="J4195" s="158" t="str">
        <f t="shared" si="394"/>
        <v>EUR</v>
      </c>
      <c r="K4195" s="158" t="str">
        <f t="shared" si="395"/>
        <v>EUR</v>
      </c>
      <c r="L4195" s="158" t="str">
        <f t="shared" si="392"/>
        <v>EUREUR45742</v>
      </c>
      <c r="M4195" s="160">
        <f t="shared" si="396"/>
        <v>45742</v>
      </c>
      <c r="N4195" s="158">
        <v>1</v>
      </c>
      <c r="O4195" s="158">
        <v>1</v>
      </c>
      <c r="P4195" s="161">
        <f t="shared" si="393"/>
        <v>1</v>
      </c>
    </row>
    <row r="4196" spans="9:16" x14ac:dyDescent="0.2">
      <c r="I4196" s="158">
        <f t="shared" si="391"/>
        <v>10</v>
      </c>
      <c r="J4196" s="158" t="str">
        <f t="shared" si="394"/>
        <v>EUR</v>
      </c>
      <c r="K4196" s="158" t="str">
        <f t="shared" si="395"/>
        <v>EUR</v>
      </c>
      <c r="L4196" s="158" t="str">
        <f t="shared" si="392"/>
        <v>EUREUR45743</v>
      </c>
      <c r="M4196" s="160">
        <f t="shared" si="396"/>
        <v>45743</v>
      </c>
      <c r="N4196" s="158">
        <v>1</v>
      </c>
      <c r="O4196" s="158">
        <v>1</v>
      </c>
      <c r="P4196" s="161">
        <f t="shared" si="393"/>
        <v>1</v>
      </c>
    </row>
    <row r="4197" spans="9:16" x14ac:dyDescent="0.2">
      <c r="I4197" s="158">
        <f t="shared" si="391"/>
        <v>10</v>
      </c>
      <c r="J4197" s="158" t="str">
        <f t="shared" si="394"/>
        <v>EUR</v>
      </c>
      <c r="K4197" s="158" t="str">
        <f t="shared" si="395"/>
        <v>EUR</v>
      </c>
      <c r="L4197" s="158" t="str">
        <f t="shared" si="392"/>
        <v>EUREUR45744</v>
      </c>
      <c r="M4197" s="160">
        <f t="shared" si="396"/>
        <v>45744</v>
      </c>
      <c r="N4197" s="158">
        <v>1</v>
      </c>
      <c r="O4197" s="158">
        <v>1</v>
      </c>
      <c r="P4197" s="161">
        <f t="shared" si="393"/>
        <v>1</v>
      </c>
    </row>
    <row r="4198" spans="9:16" x14ac:dyDescent="0.2">
      <c r="I4198" s="158">
        <f t="shared" si="391"/>
        <v>10</v>
      </c>
      <c r="J4198" s="158" t="str">
        <f t="shared" si="394"/>
        <v>EUR</v>
      </c>
      <c r="K4198" s="158" t="str">
        <f t="shared" si="395"/>
        <v>EUR</v>
      </c>
      <c r="L4198" s="158" t="str">
        <f t="shared" si="392"/>
        <v>EUREUR45745</v>
      </c>
      <c r="M4198" s="160">
        <f t="shared" si="396"/>
        <v>45745</v>
      </c>
      <c r="N4198" s="158">
        <v>1</v>
      </c>
      <c r="O4198" s="158">
        <v>1</v>
      </c>
      <c r="P4198" s="161">
        <f t="shared" si="393"/>
        <v>1</v>
      </c>
    </row>
    <row r="4199" spans="9:16" x14ac:dyDescent="0.2">
      <c r="I4199" s="158">
        <f t="shared" si="391"/>
        <v>10</v>
      </c>
      <c r="J4199" s="158" t="str">
        <f t="shared" si="394"/>
        <v>EUR</v>
      </c>
      <c r="K4199" s="158" t="str">
        <f t="shared" si="395"/>
        <v>EUR</v>
      </c>
      <c r="L4199" s="158" t="str">
        <f t="shared" si="392"/>
        <v>EUREUR45746</v>
      </c>
      <c r="M4199" s="160">
        <f t="shared" si="396"/>
        <v>45746</v>
      </c>
      <c r="N4199" s="158">
        <v>1</v>
      </c>
      <c r="O4199" s="158">
        <v>1</v>
      </c>
      <c r="P4199" s="161">
        <f t="shared" si="393"/>
        <v>1</v>
      </c>
    </row>
    <row r="4200" spans="9:16" x14ac:dyDescent="0.2">
      <c r="I4200" s="158">
        <f t="shared" si="391"/>
        <v>10</v>
      </c>
      <c r="J4200" s="158" t="str">
        <f t="shared" si="394"/>
        <v>EUR</v>
      </c>
      <c r="K4200" s="158" t="str">
        <f t="shared" si="395"/>
        <v>EUR</v>
      </c>
      <c r="L4200" s="158" t="str">
        <f t="shared" si="392"/>
        <v>EUREUR45747</v>
      </c>
      <c r="M4200" s="160">
        <f t="shared" si="396"/>
        <v>45747</v>
      </c>
      <c r="N4200" s="158">
        <v>1</v>
      </c>
      <c r="O4200" s="158">
        <v>1</v>
      </c>
      <c r="P4200" s="161">
        <f t="shared" si="393"/>
        <v>1</v>
      </c>
    </row>
    <row r="4201" spans="9:16" x14ac:dyDescent="0.2">
      <c r="I4201" s="158">
        <f t="shared" si="391"/>
        <v>10</v>
      </c>
      <c r="J4201" s="158" t="str">
        <f t="shared" si="394"/>
        <v>EUR</v>
      </c>
      <c r="K4201" s="158" t="str">
        <f t="shared" si="395"/>
        <v>EUR</v>
      </c>
      <c r="L4201" s="158" t="str">
        <f t="shared" si="392"/>
        <v>EUREUR45748</v>
      </c>
      <c r="M4201" s="160">
        <f t="shared" si="396"/>
        <v>45748</v>
      </c>
      <c r="N4201" s="158">
        <v>1</v>
      </c>
      <c r="O4201" s="158">
        <v>1</v>
      </c>
      <c r="P4201" s="161">
        <f t="shared" si="393"/>
        <v>1</v>
      </c>
    </row>
    <row r="4202" spans="9:16" x14ac:dyDescent="0.2">
      <c r="I4202" s="158">
        <f t="shared" ref="I4202:I4265" si="397">IF(M4201=$G$2,I4201+1,I4201)</f>
        <v>10</v>
      </c>
      <c r="J4202" s="158" t="str">
        <f t="shared" si="394"/>
        <v>EUR</v>
      </c>
      <c r="K4202" s="158" t="str">
        <f t="shared" si="395"/>
        <v>EUR</v>
      </c>
      <c r="L4202" s="158" t="str">
        <f t="shared" si="392"/>
        <v>EUREUR45749</v>
      </c>
      <c r="M4202" s="160">
        <f t="shared" si="396"/>
        <v>45749</v>
      </c>
      <c r="N4202" s="158">
        <v>1</v>
      </c>
      <c r="O4202" s="158">
        <v>1</v>
      </c>
      <c r="P4202" s="161">
        <f t="shared" si="393"/>
        <v>1</v>
      </c>
    </row>
    <row r="4203" spans="9:16" x14ac:dyDescent="0.2">
      <c r="I4203" s="158">
        <f t="shared" si="397"/>
        <v>10</v>
      </c>
      <c r="J4203" s="158" t="str">
        <f t="shared" si="394"/>
        <v>EUR</v>
      </c>
      <c r="K4203" s="158" t="str">
        <f t="shared" si="395"/>
        <v>EUR</v>
      </c>
      <c r="L4203" s="158" t="str">
        <f t="shared" si="392"/>
        <v>EUREUR45750</v>
      </c>
      <c r="M4203" s="160">
        <f t="shared" si="396"/>
        <v>45750</v>
      </c>
      <c r="N4203" s="158">
        <v>1</v>
      </c>
      <c r="O4203" s="158">
        <v>1</v>
      </c>
      <c r="P4203" s="161">
        <f t="shared" si="393"/>
        <v>1</v>
      </c>
    </row>
    <row r="4204" spans="9:16" x14ac:dyDescent="0.2">
      <c r="I4204" s="158">
        <f t="shared" si="397"/>
        <v>10</v>
      </c>
      <c r="J4204" s="158" t="str">
        <f t="shared" si="394"/>
        <v>EUR</v>
      </c>
      <c r="K4204" s="158" t="str">
        <f t="shared" si="395"/>
        <v>EUR</v>
      </c>
      <c r="L4204" s="158" t="str">
        <f t="shared" si="392"/>
        <v>EUREUR45751</v>
      </c>
      <c r="M4204" s="160">
        <f t="shared" si="396"/>
        <v>45751</v>
      </c>
      <c r="N4204" s="158">
        <v>1</v>
      </c>
      <c r="O4204" s="158">
        <v>1</v>
      </c>
      <c r="P4204" s="161">
        <f t="shared" si="393"/>
        <v>1</v>
      </c>
    </row>
    <row r="4205" spans="9:16" x14ac:dyDescent="0.2">
      <c r="I4205" s="158">
        <f t="shared" si="397"/>
        <v>10</v>
      </c>
      <c r="J4205" s="158" t="str">
        <f t="shared" si="394"/>
        <v>EUR</v>
      </c>
      <c r="K4205" s="158" t="str">
        <f t="shared" si="395"/>
        <v>EUR</v>
      </c>
      <c r="L4205" s="158" t="str">
        <f t="shared" si="392"/>
        <v>EUREUR45752</v>
      </c>
      <c r="M4205" s="160">
        <f t="shared" si="396"/>
        <v>45752</v>
      </c>
      <c r="N4205" s="158">
        <v>1</v>
      </c>
      <c r="O4205" s="158">
        <v>1</v>
      </c>
      <c r="P4205" s="161">
        <f t="shared" si="393"/>
        <v>1</v>
      </c>
    </row>
    <row r="4206" spans="9:16" x14ac:dyDescent="0.2">
      <c r="I4206" s="158">
        <f t="shared" si="397"/>
        <v>10</v>
      </c>
      <c r="J4206" s="158" t="str">
        <f t="shared" si="394"/>
        <v>EUR</v>
      </c>
      <c r="K4206" s="158" t="str">
        <f t="shared" si="395"/>
        <v>EUR</v>
      </c>
      <c r="L4206" s="158" t="str">
        <f t="shared" si="392"/>
        <v>EUREUR45753</v>
      </c>
      <c r="M4206" s="160">
        <f t="shared" si="396"/>
        <v>45753</v>
      </c>
      <c r="N4206" s="158">
        <v>1</v>
      </c>
      <c r="O4206" s="158">
        <v>1</v>
      </c>
      <c r="P4206" s="161">
        <f t="shared" si="393"/>
        <v>1</v>
      </c>
    </row>
    <row r="4207" spans="9:16" x14ac:dyDescent="0.2">
      <c r="I4207" s="158">
        <f t="shared" si="397"/>
        <v>10</v>
      </c>
      <c r="J4207" s="158" t="str">
        <f t="shared" si="394"/>
        <v>EUR</v>
      </c>
      <c r="K4207" s="158" t="str">
        <f t="shared" si="395"/>
        <v>EUR</v>
      </c>
      <c r="L4207" s="158" t="str">
        <f t="shared" si="392"/>
        <v>EUREUR45754</v>
      </c>
      <c r="M4207" s="160">
        <f t="shared" si="396"/>
        <v>45754</v>
      </c>
      <c r="N4207" s="158">
        <v>1</v>
      </c>
      <c r="O4207" s="158">
        <v>1</v>
      </c>
      <c r="P4207" s="161">
        <f t="shared" si="393"/>
        <v>1</v>
      </c>
    </row>
    <row r="4208" spans="9:16" x14ac:dyDescent="0.2">
      <c r="I4208" s="158">
        <f t="shared" si="397"/>
        <v>10</v>
      </c>
      <c r="J4208" s="158" t="str">
        <f t="shared" si="394"/>
        <v>EUR</v>
      </c>
      <c r="K4208" s="158" t="str">
        <f t="shared" si="395"/>
        <v>EUR</v>
      </c>
      <c r="L4208" s="158" t="str">
        <f t="shared" si="392"/>
        <v>EUREUR45755</v>
      </c>
      <c r="M4208" s="160">
        <f t="shared" si="396"/>
        <v>45755</v>
      </c>
      <c r="N4208" s="158">
        <v>1</v>
      </c>
      <c r="O4208" s="158">
        <v>1</v>
      </c>
      <c r="P4208" s="161">
        <f t="shared" si="393"/>
        <v>1</v>
      </c>
    </row>
    <row r="4209" spans="9:16" x14ac:dyDescent="0.2">
      <c r="I4209" s="158">
        <f t="shared" si="397"/>
        <v>10</v>
      </c>
      <c r="J4209" s="158" t="str">
        <f t="shared" si="394"/>
        <v>EUR</v>
      </c>
      <c r="K4209" s="158" t="str">
        <f t="shared" si="395"/>
        <v>EUR</v>
      </c>
      <c r="L4209" s="158" t="str">
        <f t="shared" si="392"/>
        <v>EUREUR45756</v>
      </c>
      <c r="M4209" s="160">
        <f t="shared" si="396"/>
        <v>45756</v>
      </c>
      <c r="N4209" s="158">
        <v>1</v>
      </c>
      <c r="O4209" s="158">
        <v>1</v>
      </c>
      <c r="P4209" s="161">
        <f t="shared" si="393"/>
        <v>1</v>
      </c>
    </row>
    <row r="4210" spans="9:16" x14ac:dyDescent="0.2">
      <c r="I4210" s="158">
        <f t="shared" si="397"/>
        <v>10</v>
      </c>
      <c r="J4210" s="158" t="str">
        <f t="shared" si="394"/>
        <v>EUR</v>
      </c>
      <c r="K4210" s="158" t="str">
        <f t="shared" si="395"/>
        <v>EUR</v>
      </c>
      <c r="L4210" s="158" t="str">
        <f t="shared" si="392"/>
        <v>EUREUR45757</v>
      </c>
      <c r="M4210" s="160">
        <f t="shared" si="396"/>
        <v>45757</v>
      </c>
      <c r="N4210" s="158">
        <v>1</v>
      </c>
      <c r="O4210" s="158">
        <v>1</v>
      </c>
      <c r="P4210" s="161">
        <f t="shared" si="393"/>
        <v>1</v>
      </c>
    </row>
    <row r="4211" spans="9:16" x14ac:dyDescent="0.2">
      <c r="I4211" s="158">
        <f t="shared" si="397"/>
        <v>10</v>
      </c>
      <c r="J4211" s="158" t="str">
        <f t="shared" si="394"/>
        <v>EUR</v>
      </c>
      <c r="K4211" s="158" t="str">
        <f t="shared" si="395"/>
        <v>EUR</v>
      </c>
      <c r="L4211" s="158" t="str">
        <f t="shared" si="392"/>
        <v>EUREUR45758</v>
      </c>
      <c r="M4211" s="160">
        <f t="shared" si="396"/>
        <v>45758</v>
      </c>
      <c r="N4211" s="158">
        <v>1</v>
      </c>
      <c r="O4211" s="158">
        <v>1</v>
      </c>
      <c r="P4211" s="161">
        <f t="shared" si="393"/>
        <v>1</v>
      </c>
    </row>
    <row r="4212" spans="9:16" x14ac:dyDescent="0.2">
      <c r="I4212" s="158">
        <f t="shared" si="397"/>
        <v>10</v>
      </c>
      <c r="J4212" s="158" t="str">
        <f t="shared" si="394"/>
        <v>EUR</v>
      </c>
      <c r="K4212" s="158" t="str">
        <f t="shared" si="395"/>
        <v>EUR</v>
      </c>
      <c r="L4212" s="158" t="str">
        <f t="shared" si="392"/>
        <v>EUREUR45759</v>
      </c>
      <c r="M4212" s="160">
        <f t="shared" si="396"/>
        <v>45759</v>
      </c>
      <c r="N4212" s="158">
        <v>1</v>
      </c>
      <c r="O4212" s="158">
        <v>1</v>
      </c>
      <c r="P4212" s="161">
        <f t="shared" si="393"/>
        <v>1</v>
      </c>
    </row>
    <row r="4213" spans="9:16" x14ac:dyDescent="0.2">
      <c r="I4213" s="158">
        <f t="shared" si="397"/>
        <v>10</v>
      </c>
      <c r="J4213" s="158" t="str">
        <f t="shared" si="394"/>
        <v>EUR</v>
      </c>
      <c r="K4213" s="158" t="str">
        <f t="shared" si="395"/>
        <v>EUR</v>
      </c>
      <c r="L4213" s="158" t="str">
        <f t="shared" si="392"/>
        <v>EUREUR45760</v>
      </c>
      <c r="M4213" s="160">
        <f t="shared" si="396"/>
        <v>45760</v>
      </c>
      <c r="N4213" s="158">
        <v>1</v>
      </c>
      <c r="O4213" s="158">
        <v>1</v>
      </c>
      <c r="P4213" s="161">
        <f t="shared" si="393"/>
        <v>1</v>
      </c>
    </row>
    <row r="4214" spans="9:16" x14ac:dyDescent="0.2">
      <c r="I4214" s="158">
        <f t="shared" si="397"/>
        <v>10</v>
      </c>
      <c r="J4214" s="158" t="str">
        <f t="shared" si="394"/>
        <v>EUR</v>
      </c>
      <c r="K4214" s="158" t="str">
        <f t="shared" si="395"/>
        <v>EUR</v>
      </c>
      <c r="L4214" s="158" t="str">
        <f t="shared" si="392"/>
        <v>EUREUR45761</v>
      </c>
      <c r="M4214" s="160">
        <f t="shared" si="396"/>
        <v>45761</v>
      </c>
      <c r="N4214" s="158">
        <v>1</v>
      </c>
      <c r="O4214" s="158">
        <v>1</v>
      </c>
      <c r="P4214" s="161">
        <f t="shared" si="393"/>
        <v>1</v>
      </c>
    </row>
    <row r="4215" spans="9:16" x14ac:dyDescent="0.2">
      <c r="I4215" s="158">
        <f t="shared" si="397"/>
        <v>10</v>
      </c>
      <c r="J4215" s="158" t="str">
        <f t="shared" si="394"/>
        <v>EUR</v>
      </c>
      <c r="K4215" s="158" t="str">
        <f t="shared" si="395"/>
        <v>EUR</v>
      </c>
      <c r="L4215" s="158" t="str">
        <f t="shared" si="392"/>
        <v>EUREUR45762</v>
      </c>
      <c r="M4215" s="160">
        <f t="shared" si="396"/>
        <v>45762</v>
      </c>
      <c r="N4215" s="158">
        <v>1</v>
      </c>
      <c r="O4215" s="158">
        <v>1</v>
      </c>
      <c r="P4215" s="161">
        <f t="shared" si="393"/>
        <v>1</v>
      </c>
    </row>
    <row r="4216" spans="9:16" x14ac:dyDescent="0.2">
      <c r="I4216" s="158">
        <f t="shared" si="397"/>
        <v>10</v>
      </c>
      <c r="J4216" s="158" t="str">
        <f t="shared" si="394"/>
        <v>EUR</v>
      </c>
      <c r="K4216" s="158" t="str">
        <f t="shared" si="395"/>
        <v>EUR</v>
      </c>
      <c r="L4216" s="158" t="str">
        <f t="shared" si="392"/>
        <v>EUREUR45763</v>
      </c>
      <c r="M4216" s="160">
        <f t="shared" si="396"/>
        <v>45763</v>
      </c>
      <c r="N4216" s="158">
        <v>1</v>
      </c>
      <c r="O4216" s="158">
        <v>1</v>
      </c>
      <c r="P4216" s="161">
        <f t="shared" si="393"/>
        <v>1</v>
      </c>
    </row>
    <row r="4217" spans="9:16" x14ac:dyDescent="0.2">
      <c r="I4217" s="158">
        <f t="shared" si="397"/>
        <v>10</v>
      </c>
      <c r="J4217" s="158" t="str">
        <f t="shared" si="394"/>
        <v>EUR</v>
      </c>
      <c r="K4217" s="158" t="str">
        <f t="shared" si="395"/>
        <v>EUR</v>
      </c>
      <c r="L4217" s="158" t="str">
        <f t="shared" si="392"/>
        <v>EUREUR45764</v>
      </c>
      <c r="M4217" s="160">
        <f t="shared" si="396"/>
        <v>45764</v>
      </c>
      <c r="N4217" s="158">
        <v>1</v>
      </c>
      <c r="O4217" s="158">
        <v>1</v>
      </c>
      <c r="P4217" s="161">
        <f t="shared" si="393"/>
        <v>1</v>
      </c>
    </row>
    <row r="4218" spans="9:16" x14ac:dyDescent="0.2">
      <c r="I4218" s="158">
        <f t="shared" si="397"/>
        <v>10</v>
      </c>
      <c r="J4218" s="158" t="str">
        <f t="shared" si="394"/>
        <v>EUR</v>
      </c>
      <c r="K4218" s="158" t="str">
        <f t="shared" si="395"/>
        <v>EUR</v>
      </c>
      <c r="L4218" s="158" t="str">
        <f t="shared" si="392"/>
        <v>EUREUR45765</v>
      </c>
      <c r="M4218" s="160">
        <f t="shared" si="396"/>
        <v>45765</v>
      </c>
      <c r="N4218" s="158">
        <v>1</v>
      </c>
      <c r="O4218" s="158">
        <v>1</v>
      </c>
      <c r="P4218" s="161">
        <f t="shared" si="393"/>
        <v>1</v>
      </c>
    </row>
    <row r="4219" spans="9:16" x14ac:dyDescent="0.2">
      <c r="I4219" s="158">
        <f t="shared" si="397"/>
        <v>10</v>
      </c>
      <c r="J4219" s="158" t="str">
        <f t="shared" si="394"/>
        <v>EUR</v>
      </c>
      <c r="K4219" s="158" t="str">
        <f t="shared" si="395"/>
        <v>EUR</v>
      </c>
      <c r="L4219" s="158" t="str">
        <f t="shared" si="392"/>
        <v>EUREUR45766</v>
      </c>
      <c r="M4219" s="160">
        <f t="shared" si="396"/>
        <v>45766</v>
      </c>
      <c r="N4219" s="158">
        <v>1</v>
      </c>
      <c r="O4219" s="158">
        <v>1</v>
      </c>
      <c r="P4219" s="161">
        <f t="shared" si="393"/>
        <v>1</v>
      </c>
    </row>
    <row r="4220" spans="9:16" x14ac:dyDescent="0.2">
      <c r="I4220" s="158">
        <f t="shared" si="397"/>
        <v>10</v>
      </c>
      <c r="J4220" s="158" t="str">
        <f t="shared" si="394"/>
        <v>EUR</v>
      </c>
      <c r="K4220" s="158" t="str">
        <f t="shared" si="395"/>
        <v>EUR</v>
      </c>
      <c r="L4220" s="158" t="str">
        <f t="shared" si="392"/>
        <v>EUREUR45767</v>
      </c>
      <c r="M4220" s="160">
        <f t="shared" si="396"/>
        <v>45767</v>
      </c>
      <c r="N4220" s="158">
        <v>1</v>
      </c>
      <c r="O4220" s="158">
        <v>1</v>
      </c>
      <c r="P4220" s="161">
        <f t="shared" si="393"/>
        <v>1</v>
      </c>
    </row>
    <row r="4221" spans="9:16" x14ac:dyDescent="0.2">
      <c r="I4221" s="158">
        <f t="shared" si="397"/>
        <v>10</v>
      </c>
      <c r="J4221" s="158" t="str">
        <f t="shared" si="394"/>
        <v>EUR</v>
      </c>
      <c r="K4221" s="158" t="str">
        <f t="shared" si="395"/>
        <v>EUR</v>
      </c>
      <c r="L4221" s="158" t="str">
        <f t="shared" si="392"/>
        <v>EUREUR45768</v>
      </c>
      <c r="M4221" s="160">
        <f t="shared" si="396"/>
        <v>45768</v>
      </c>
      <c r="N4221" s="158">
        <v>1</v>
      </c>
      <c r="O4221" s="158">
        <v>1</v>
      </c>
      <c r="P4221" s="161">
        <f t="shared" si="393"/>
        <v>1</v>
      </c>
    </row>
    <row r="4222" spans="9:16" x14ac:dyDescent="0.2">
      <c r="I4222" s="158">
        <f t="shared" si="397"/>
        <v>10</v>
      </c>
      <c r="J4222" s="158" t="str">
        <f t="shared" si="394"/>
        <v>EUR</v>
      </c>
      <c r="K4222" s="158" t="str">
        <f t="shared" si="395"/>
        <v>EUR</v>
      </c>
      <c r="L4222" s="158" t="str">
        <f t="shared" si="392"/>
        <v>EUREUR45769</v>
      </c>
      <c r="M4222" s="160">
        <f t="shared" si="396"/>
        <v>45769</v>
      </c>
      <c r="N4222" s="158">
        <v>1</v>
      </c>
      <c r="O4222" s="158">
        <v>1</v>
      </c>
      <c r="P4222" s="161">
        <f t="shared" si="393"/>
        <v>1</v>
      </c>
    </row>
    <row r="4223" spans="9:16" x14ac:dyDescent="0.2">
      <c r="I4223" s="158">
        <f t="shared" si="397"/>
        <v>10</v>
      </c>
      <c r="J4223" s="158" t="str">
        <f t="shared" si="394"/>
        <v>EUR</v>
      </c>
      <c r="K4223" s="158" t="str">
        <f t="shared" si="395"/>
        <v>EUR</v>
      </c>
      <c r="L4223" s="158" t="str">
        <f t="shared" si="392"/>
        <v>EUREUR45770</v>
      </c>
      <c r="M4223" s="160">
        <f t="shared" si="396"/>
        <v>45770</v>
      </c>
      <c r="N4223" s="158">
        <v>1</v>
      </c>
      <c r="O4223" s="158">
        <v>1</v>
      </c>
      <c r="P4223" s="161">
        <f t="shared" si="393"/>
        <v>1</v>
      </c>
    </row>
    <row r="4224" spans="9:16" x14ac:dyDescent="0.2">
      <c r="I4224" s="158">
        <f t="shared" si="397"/>
        <v>10</v>
      </c>
      <c r="J4224" s="158" t="str">
        <f t="shared" si="394"/>
        <v>EUR</v>
      </c>
      <c r="K4224" s="158" t="str">
        <f t="shared" si="395"/>
        <v>EUR</v>
      </c>
      <c r="L4224" s="158" t="str">
        <f t="shared" si="392"/>
        <v>EUREUR45771</v>
      </c>
      <c r="M4224" s="160">
        <f t="shared" si="396"/>
        <v>45771</v>
      </c>
      <c r="N4224" s="158">
        <v>1</v>
      </c>
      <c r="O4224" s="158">
        <v>1</v>
      </c>
      <c r="P4224" s="161">
        <f t="shared" si="393"/>
        <v>1</v>
      </c>
    </row>
    <row r="4225" spans="9:16" x14ac:dyDescent="0.2">
      <c r="I4225" s="158">
        <f t="shared" si="397"/>
        <v>10</v>
      </c>
      <c r="J4225" s="158" t="str">
        <f t="shared" si="394"/>
        <v>EUR</v>
      </c>
      <c r="K4225" s="158" t="str">
        <f t="shared" si="395"/>
        <v>EUR</v>
      </c>
      <c r="L4225" s="158" t="str">
        <f t="shared" si="392"/>
        <v>EUREUR45772</v>
      </c>
      <c r="M4225" s="160">
        <f t="shared" si="396"/>
        <v>45772</v>
      </c>
      <c r="N4225" s="158">
        <v>1</v>
      </c>
      <c r="O4225" s="158">
        <v>1</v>
      </c>
      <c r="P4225" s="161">
        <f t="shared" si="393"/>
        <v>1</v>
      </c>
    </row>
    <row r="4226" spans="9:16" x14ac:dyDescent="0.2">
      <c r="I4226" s="158">
        <f t="shared" si="397"/>
        <v>10</v>
      </c>
      <c r="J4226" s="158" t="str">
        <f t="shared" si="394"/>
        <v>EUR</v>
      </c>
      <c r="K4226" s="158" t="str">
        <f t="shared" si="395"/>
        <v>EUR</v>
      </c>
      <c r="L4226" s="158" t="str">
        <f t="shared" si="392"/>
        <v>EUREUR45773</v>
      </c>
      <c r="M4226" s="160">
        <f t="shared" si="396"/>
        <v>45773</v>
      </c>
      <c r="N4226" s="158">
        <v>1</v>
      </c>
      <c r="O4226" s="158">
        <v>1</v>
      </c>
      <c r="P4226" s="161">
        <f t="shared" si="393"/>
        <v>1</v>
      </c>
    </row>
    <row r="4227" spans="9:16" x14ac:dyDescent="0.2">
      <c r="I4227" s="158">
        <f t="shared" si="397"/>
        <v>10</v>
      </c>
      <c r="J4227" s="158" t="str">
        <f t="shared" si="394"/>
        <v>EUR</v>
      </c>
      <c r="K4227" s="158" t="str">
        <f t="shared" si="395"/>
        <v>EUR</v>
      </c>
      <c r="L4227" s="158" t="str">
        <f t="shared" ref="L4227:L4290" si="398">J4227&amp;K4227&amp;M4227</f>
        <v>EUREUR45774</v>
      </c>
      <c r="M4227" s="160">
        <f t="shared" si="396"/>
        <v>45774</v>
      </c>
      <c r="N4227" s="158">
        <v>1</v>
      </c>
      <c r="O4227" s="158">
        <v>1</v>
      </c>
      <c r="P4227" s="161">
        <f t="shared" ref="P4227:P4290" si="399">ROUND(N4227*O4227,4)</f>
        <v>1</v>
      </c>
    </row>
    <row r="4228" spans="9:16" x14ac:dyDescent="0.2">
      <c r="I4228" s="158">
        <f t="shared" si="397"/>
        <v>10</v>
      </c>
      <c r="J4228" s="158" t="str">
        <f t="shared" ref="J4228:J4291" si="400">VLOOKUP($I4228,$A:$C,2,FALSE)</f>
        <v>EUR</v>
      </c>
      <c r="K4228" s="158" t="str">
        <f t="shared" ref="K4228:K4291" si="401">VLOOKUP($I4228,$A:$C,3,FALSE)</f>
        <v>EUR</v>
      </c>
      <c r="L4228" s="158" t="str">
        <f t="shared" si="398"/>
        <v>EUREUR45775</v>
      </c>
      <c r="M4228" s="160">
        <f t="shared" ref="M4228:M4291" si="402">IF(I4228=I4227,M4227+1,$G$1)</f>
        <v>45775</v>
      </c>
      <c r="N4228" s="158">
        <v>1</v>
      </c>
      <c r="O4228" s="158">
        <v>1</v>
      </c>
      <c r="P4228" s="161">
        <f t="shared" si="399"/>
        <v>1</v>
      </c>
    </row>
    <row r="4229" spans="9:16" x14ac:dyDescent="0.2">
      <c r="I4229" s="158">
        <f t="shared" si="397"/>
        <v>10</v>
      </c>
      <c r="J4229" s="158" t="str">
        <f t="shared" si="400"/>
        <v>EUR</v>
      </c>
      <c r="K4229" s="158" t="str">
        <f t="shared" si="401"/>
        <v>EUR</v>
      </c>
      <c r="L4229" s="158" t="str">
        <f t="shared" si="398"/>
        <v>EUREUR45776</v>
      </c>
      <c r="M4229" s="160">
        <f t="shared" si="402"/>
        <v>45776</v>
      </c>
      <c r="N4229" s="158">
        <v>1</v>
      </c>
      <c r="O4229" s="158">
        <v>1</v>
      </c>
      <c r="P4229" s="161">
        <f t="shared" si="399"/>
        <v>1</v>
      </c>
    </row>
    <row r="4230" spans="9:16" x14ac:dyDescent="0.2">
      <c r="I4230" s="158">
        <f t="shared" si="397"/>
        <v>10</v>
      </c>
      <c r="J4230" s="158" t="str">
        <f t="shared" si="400"/>
        <v>EUR</v>
      </c>
      <c r="K4230" s="158" t="str">
        <f t="shared" si="401"/>
        <v>EUR</v>
      </c>
      <c r="L4230" s="158" t="str">
        <f t="shared" si="398"/>
        <v>EUREUR45777</v>
      </c>
      <c r="M4230" s="160">
        <f t="shared" si="402"/>
        <v>45777</v>
      </c>
      <c r="N4230" s="158">
        <v>1</v>
      </c>
      <c r="O4230" s="158">
        <v>1</v>
      </c>
      <c r="P4230" s="161">
        <f t="shared" si="399"/>
        <v>1</v>
      </c>
    </row>
    <row r="4231" spans="9:16" x14ac:dyDescent="0.2">
      <c r="I4231" s="158">
        <f t="shared" si="397"/>
        <v>10</v>
      </c>
      <c r="J4231" s="158" t="str">
        <f t="shared" si="400"/>
        <v>EUR</v>
      </c>
      <c r="K4231" s="158" t="str">
        <f t="shared" si="401"/>
        <v>EUR</v>
      </c>
      <c r="L4231" s="158" t="str">
        <f t="shared" si="398"/>
        <v>EUREUR45778</v>
      </c>
      <c r="M4231" s="160">
        <f t="shared" si="402"/>
        <v>45778</v>
      </c>
      <c r="N4231" s="158">
        <v>1</v>
      </c>
      <c r="O4231" s="158">
        <v>1</v>
      </c>
      <c r="P4231" s="161">
        <f t="shared" si="399"/>
        <v>1</v>
      </c>
    </row>
    <row r="4232" spans="9:16" x14ac:dyDescent="0.2">
      <c r="I4232" s="158">
        <f t="shared" si="397"/>
        <v>10</v>
      </c>
      <c r="J4232" s="158" t="str">
        <f t="shared" si="400"/>
        <v>EUR</v>
      </c>
      <c r="K4232" s="158" t="str">
        <f t="shared" si="401"/>
        <v>EUR</v>
      </c>
      <c r="L4232" s="158" t="str">
        <f t="shared" si="398"/>
        <v>EUREUR45779</v>
      </c>
      <c r="M4232" s="160">
        <f t="shared" si="402"/>
        <v>45779</v>
      </c>
      <c r="N4232" s="158">
        <v>1</v>
      </c>
      <c r="O4232" s="158">
        <v>1</v>
      </c>
      <c r="P4232" s="161">
        <f t="shared" si="399"/>
        <v>1</v>
      </c>
    </row>
    <row r="4233" spans="9:16" x14ac:dyDescent="0.2">
      <c r="I4233" s="158">
        <f t="shared" si="397"/>
        <v>10</v>
      </c>
      <c r="J4233" s="158" t="str">
        <f t="shared" si="400"/>
        <v>EUR</v>
      </c>
      <c r="K4233" s="158" t="str">
        <f t="shared" si="401"/>
        <v>EUR</v>
      </c>
      <c r="L4233" s="158" t="str">
        <f t="shared" si="398"/>
        <v>EUREUR45780</v>
      </c>
      <c r="M4233" s="160">
        <f t="shared" si="402"/>
        <v>45780</v>
      </c>
      <c r="N4233" s="158">
        <v>1</v>
      </c>
      <c r="O4233" s="158">
        <v>1</v>
      </c>
      <c r="P4233" s="161">
        <f t="shared" si="399"/>
        <v>1</v>
      </c>
    </row>
    <row r="4234" spans="9:16" x14ac:dyDescent="0.2">
      <c r="I4234" s="158">
        <f t="shared" si="397"/>
        <v>10</v>
      </c>
      <c r="J4234" s="158" t="str">
        <f t="shared" si="400"/>
        <v>EUR</v>
      </c>
      <c r="K4234" s="158" t="str">
        <f t="shared" si="401"/>
        <v>EUR</v>
      </c>
      <c r="L4234" s="158" t="str">
        <f t="shared" si="398"/>
        <v>EUREUR45781</v>
      </c>
      <c r="M4234" s="160">
        <f t="shared" si="402"/>
        <v>45781</v>
      </c>
      <c r="N4234" s="158">
        <v>1</v>
      </c>
      <c r="O4234" s="158">
        <v>1</v>
      </c>
      <c r="P4234" s="161">
        <f t="shared" si="399"/>
        <v>1</v>
      </c>
    </row>
    <row r="4235" spans="9:16" x14ac:dyDescent="0.2">
      <c r="I4235" s="158">
        <f t="shared" si="397"/>
        <v>10</v>
      </c>
      <c r="J4235" s="158" t="str">
        <f t="shared" si="400"/>
        <v>EUR</v>
      </c>
      <c r="K4235" s="158" t="str">
        <f t="shared" si="401"/>
        <v>EUR</v>
      </c>
      <c r="L4235" s="158" t="str">
        <f t="shared" si="398"/>
        <v>EUREUR45782</v>
      </c>
      <c r="M4235" s="160">
        <f t="shared" si="402"/>
        <v>45782</v>
      </c>
      <c r="N4235" s="158">
        <v>1</v>
      </c>
      <c r="O4235" s="158">
        <v>1</v>
      </c>
      <c r="P4235" s="161">
        <f t="shared" si="399"/>
        <v>1</v>
      </c>
    </row>
    <row r="4236" spans="9:16" x14ac:dyDescent="0.2">
      <c r="I4236" s="158">
        <f t="shared" si="397"/>
        <v>10</v>
      </c>
      <c r="J4236" s="158" t="str">
        <f t="shared" si="400"/>
        <v>EUR</v>
      </c>
      <c r="K4236" s="158" t="str">
        <f t="shared" si="401"/>
        <v>EUR</v>
      </c>
      <c r="L4236" s="158" t="str">
        <f t="shared" si="398"/>
        <v>EUREUR45783</v>
      </c>
      <c r="M4236" s="160">
        <f t="shared" si="402"/>
        <v>45783</v>
      </c>
      <c r="N4236" s="158">
        <v>1</v>
      </c>
      <c r="O4236" s="158">
        <v>1</v>
      </c>
      <c r="P4236" s="161">
        <f t="shared" si="399"/>
        <v>1</v>
      </c>
    </row>
    <row r="4237" spans="9:16" x14ac:dyDescent="0.2">
      <c r="I4237" s="158">
        <f t="shared" si="397"/>
        <v>10</v>
      </c>
      <c r="J4237" s="158" t="str">
        <f t="shared" si="400"/>
        <v>EUR</v>
      </c>
      <c r="K4237" s="158" t="str">
        <f t="shared" si="401"/>
        <v>EUR</v>
      </c>
      <c r="L4237" s="158" t="str">
        <f t="shared" si="398"/>
        <v>EUREUR45784</v>
      </c>
      <c r="M4237" s="160">
        <f t="shared" si="402"/>
        <v>45784</v>
      </c>
      <c r="N4237" s="158">
        <v>1</v>
      </c>
      <c r="O4237" s="158">
        <v>1</v>
      </c>
      <c r="P4237" s="161">
        <f t="shared" si="399"/>
        <v>1</v>
      </c>
    </row>
    <row r="4238" spans="9:16" x14ac:dyDescent="0.2">
      <c r="I4238" s="158">
        <f t="shared" si="397"/>
        <v>10</v>
      </c>
      <c r="J4238" s="158" t="str">
        <f t="shared" si="400"/>
        <v>EUR</v>
      </c>
      <c r="K4238" s="158" t="str">
        <f t="shared" si="401"/>
        <v>EUR</v>
      </c>
      <c r="L4238" s="158" t="str">
        <f t="shared" si="398"/>
        <v>EUREUR45785</v>
      </c>
      <c r="M4238" s="160">
        <f t="shared" si="402"/>
        <v>45785</v>
      </c>
      <c r="N4238" s="158">
        <v>1</v>
      </c>
      <c r="O4238" s="158">
        <v>1</v>
      </c>
      <c r="P4238" s="161">
        <f t="shared" si="399"/>
        <v>1</v>
      </c>
    </row>
    <row r="4239" spans="9:16" x14ac:dyDescent="0.2">
      <c r="I4239" s="158">
        <f t="shared" si="397"/>
        <v>10</v>
      </c>
      <c r="J4239" s="158" t="str">
        <f t="shared" si="400"/>
        <v>EUR</v>
      </c>
      <c r="K4239" s="158" t="str">
        <f t="shared" si="401"/>
        <v>EUR</v>
      </c>
      <c r="L4239" s="158" t="str">
        <f t="shared" si="398"/>
        <v>EUREUR45786</v>
      </c>
      <c r="M4239" s="160">
        <f t="shared" si="402"/>
        <v>45786</v>
      </c>
      <c r="N4239" s="158">
        <v>1</v>
      </c>
      <c r="O4239" s="158">
        <v>1</v>
      </c>
      <c r="P4239" s="161">
        <f t="shared" si="399"/>
        <v>1</v>
      </c>
    </row>
    <row r="4240" spans="9:16" x14ac:dyDescent="0.2">
      <c r="I4240" s="158">
        <f t="shared" si="397"/>
        <v>10</v>
      </c>
      <c r="J4240" s="158" t="str">
        <f t="shared" si="400"/>
        <v>EUR</v>
      </c>
      <c r="K4240" s="158" t="str">
        <f t="shared" si="401"/>
        <v>EUR</v>
      </c>
      <c r="L4240" s="158" t="str">
        <f t="shared" si="398"/>
        <v>EUREUR45787</v>
      </c>
      <c r="M4240" s="160">
        <f t="shared" si="402"/>
        <v>45787</v>
      </c>
      <c r="N4240" s="158">
        <v>1</v>
      </c>
      <c r="O4240" s="158">
        <v>1</v>
      </c>
      <c r="P4240" s="161">
        <f t="shared" si="399"/>
        <v>1</v>
      </c>
    </row>
    <row r="4241" spans="9:16" x14ac:dyDescent="0.2">
      <c r="I4241" s="158">
        <f t="shared" si="397"/>
        <v>10</v>
      </c>
      <c r="J4241" s="158" t="str">
        <f t="shared" si="400"/>
        <v>EUR</v>
      </c>
      <c r="K4241" s="158" t="str">
        <f t="shared" si="401"/>
        <v>EUR</v>
      </c>
      <c r="L4241" s="158" t="str">
        <f t="shared" si="398"/>
        <v>EUREUR45788</v>
      </c>
      <c r="M4241" s="160">
        <f t="shared" si="402"/>
        <v>45788</v>
      </c>
      <c r="N4241" s="158">
        <v>1</v>
      </c>
      <c r="O4241" s="158">
        <v>1</v>
      </c>
      <c r="P4241" s="161">
        <f t="shared" si="399"/>
        <v>1</v>
      </c>
    </row>
    <row r="4242" spans="9:16" x14ac:dyDescent="0.2">
      <c r="I4242" s="158">
        <f t="shared" si="397"/>
        <v>10</v>
      </c>
      <c r="J4242" s="158" t="str">
        <f t="shared" si="400"/>
        <v>EUR</v>
      </c>
      <c r="K4242" s="158" t="str">
        <f t="shared" si="401"/>
        <v>EUR</v>
      </c>
      <c r="L4242" s="158" t="str">
        <f t="shared" si="398"/>
        <v>EUREUR45789</v>
      </c>
      <c r="M4242" s="160">
        <f t="shared" si="402"/>
        <v>45789</v>
      </c>
      <c r="N4242" s="158">
        <v>1</v>
      </c>
      <c r="O4242" s="158">
        <v>1</v>
      </c>
      <c r="P4242" s="161">
        <f t="shared" si="399"/>
        <v>1</v>
      </c>
    </row>
    <row r="4243" spans="9:16" x14ac:dyDescent="0.2">
      <c r="I4243" s="158">
        <f t="shared" si="397"/>
        <v>10</v>
      </c>
      <c r="J4243" s="158" t="str">
        <f t="shared" si="400"/>
        <v>EUR</v>
      </c>
      <c r="K4243" s="158" t="str">
        <f t="shared" si="401"/>
        <v>EUR</v>
      </c>
      <c r="L4243" s="158" t="str">
        <f t="shared" si="398"/>
        <v>EUREUR45790</v>
      </c>
      <c r="M4243" s="160">
        <f t="shared" si="402"/>
        <v>45790</v>
      </c>
      <c r="N4243" s="158">
        <v>1</v>
      </c>
      <c r="O4243" s="158">
        <v>1</v>
      </c>
      <c r="P4243" s="161">
        <f t="shared" si="399"/>
        <v>1</v>
      </c>
    </row>
    <row r="4244" spans="9:16" x14ac:dyDescent="0.2">
      <c r="I4244" s="158">
        <f t="shared" si="397"/>
        <v>10</v>
      </c>
      <c r="J4244" s="158" t="str">
        <f t="shared" si="400"/>
        <v>EUR</v>
      </c>
      <c r="K4244" s="158" t="str">
        <f t="shared" si="401"/>
        <v>EUR</v>
      </c>
      <c r="L4244" s="158" t="str">
        <f t="shared" si="398"/>
        <v>EUREUR45791</v>
      </c>
      <c r="M4244" s="160">
        <f t="shared" si="402"/>
        <v>45791</v>
      </c>
      <c r="N4244" s="158">
        <v>1</v>
      </c>
      <c r="O4244" s="158">
        <v>1</v>
      </c>
      <c r="P4244" s="161">
        <f t="shared" si="399"/>
        <v>1</v>
      </c>
    </row>
    <row r="4245" spans="9:16" x14ac:dyDescent="0.2">
      <c r="I4245" s="158">
        <f t="shared" si="397"/>
        <v>10</v>
      </c>
      <c r="J4245" s="158" t="str">
        <f t="shared" si="400"/>
        <v>EUR</v>
      </c>
      <c r="K4245" s="158" t="str">
        <f t="shared" si="401"/>
        <v>EUR</v>
      </c>
      <c r="L4245" s="158" t="str">
        <f t="shared" si="398"/>
        <v>EUREUR45792</v>
      </c>
      <c r="M4245" s="160">
        <f t="shared" si="402"/>
        <v>45792</v>
      </c>
      <c r="N4245" s="158">
        <v>1</v>
      </c>
      <c r="O4245" s="158">
        <v>1</v>
      </c>
      <c r="P4245" s="161">
        <f t="shared" si="399"/>
        <v>1</v>
      </c>
    </row>
    <row r="4246" spans="9:16" x14ac:dyDescent="0.2">
      <c r="I4246" s="158">
        <f t="shared" si="397"/>
        <v>10</v>
      </c>
      <c r="J4246" s="158" t="str">
        <f t="shared" si="400"/>
        <v>EUR</v>
      </c>
      <c r="K4246" s="158" t="str">
        <f t="shared" si="401"/>
        <v>EUR</v>
      </c>
      <c r="L4246" s="158" t="str">
        <f t="shared" si="398"/>
        <v>EUREUR45793</v>
      </c>
      <c r="M4246" s="160">
        <f t="shared" si="402"/>
        <v>45793</v>
      </c>
      <c r="N4246" s="158">
        <v>1</v>
      </c>
      <c r="O4246" s="158">
        <v>1</v>
      </c>
      <c r="P4246" s="161">
        <f t="shared" si="399"/>
        <v>1</v>
      </c>
    </row>
    <row r="4247" spans="9:16" x14ac:dyDescent="0.2">
      <c r="I4247" s="158">
        <f t="shared" si="397"/>
        <v>10</v>
      </c>
      <c r="J4247" s="158" t="str">
        <f t="shared" si="400"/>
        <v>EUR</v>
      </c>
      <c r="K4247" s="158" t="str">
        <f t="shared" si="401"/>
        <v>EUR</v>
      </c>
      <c r="L4247" s="158" t="str">
        <f t="shared" si="398"/>
        <v>EUREUR45794</v>
      </c>
      <c r="M4247" s="160">
        <f t="shared" si="402"/>
        <v>45794</v>
      </c>
      <c r="N4247" s="158">
        <v>1</v>
      </c>
      <c r="O4247" s="158">
        <v>1</v>
      </c>
      <c r="P4247" s="161">
        <f t="shared" si="399"/>
        <v>1</v>
      </c>
    </row>
    <row r="4248" spans="9:16" x14ac:dyDescent="0.2">
      <c r="I4248" s="158">
        <f t="shared" si="397"/>
        <v>10</v>
      </c>
      <c r="J4248" s="158" t="str">
        <f t="shared" si="400"/>
        <v>EUR</v>
      </c>
      <c r="K4248" s="158" t="str">
        <f t="shared" si="401"/>
        <v>EUR</v>
      </c>
      <c r="L4248" s="158" t="str">
        <f t="shared" si="398"/>
        <v>EUREUR45795</v>
      </c>
      <c r="M4248" s="160">
        <f t="shared" si="402"/>
        <v>45795</v>
      </c>
      <c r="N4248" s="158">
        <v>1</v>
      </c>
      <c r="O4248" s="158">
        <v>1</v>
      </c>
      <c r="P4248" s="161">
        <f t="shared" si="399"/>
        <v>1</v>
      </c>
    </row>
    <row r="4249" spans="9:16" x14ac:dyDescent="0.2">
      <c r="I4249" s="158">
        <f t="shared" si="397"/>
        <v>10</v>
      </c>
      <c r="J4249" s="158" t="str">
        <f t="shared" si="400"/>
        <v>EUR</v>
      </c>
      <c r="K4249" s="158" t="str">
        <f t="shared" si="401"/>
        <v>EUR</v>
      </c>
      <c r="L4249" s="158" t="str">
        <f t="shared" si="398"/>
        <v>EUREUR45796</v>
      </c>
      <c r="M4249" s="160">
        <f t="shared" si="402"/>
        <v>45796</v>
      </c>
      <c r="N4249" s="158">
        <v>1</v>
      </c>
      <c r="O4249" s="158">
        <v>1</v>
      </c>
      <c r="P4249" s="161">
        <f t="shared" si="399"/>
        <v>1</v>
      </c>
    </row>
    <row r="4250" spans="9:16" x14ac:dyDescent="0.2">
      <c r="I4250" s="158">
        <f t="shared" si="397"/>
        <v>10</v>
      </c>
      <c r="J4250" s="158" t="str">
        <f t="shared" si="400"/>
        <v>EUR</v>
      </c>
      <c r="K4250" s="158" t="str">
        <f t="shared" si="401"/>
        <v>EUR</v>
      </c>
      <c r="L4250" s="158" t="str">
        <f t="shared" si="398"/>
        <v>EUREUR45797</v>
      </c>
      <c r="M4250" s="160">
        <f t="shared" si="402"/>
        <v>45797</v>
      </c>
      <c r="N4250" s="158">
        <v>1</v>
      </c>
      <c r="O4250" s="158">
        <v>1</v>
      </c>
      <c r="P4250" s="161">
        <f t="shared" si="399"/>
        <v>1</v>
      </c>
    </row>
    <row r="4251" spans="9:16" x14ac:dyDescent="0.2">
      <c r="I4251" s="158">
        <f t="shared" si="397"/>
        <v>10</v>
      </c>
      <c r="J4251" s="158" t="str">
        <f t="shared" si="400"/>
        <v>EUR</v>
      </c>
      <c r="K4251" s="158" t="str">
        <f t="shared" si="401"/>
        <v>EUR</v>
      </c>
      <c r="L4251" s="158" t="str">
        <f t="shared" si="398"/>
        <v>EUREUR45798</v>
      </c>
      <c r="M4251" s="160">
        <f t="shared" si="402"/>
        <v>45798</v>
      </c>
      <c r="N4251" s="158">
        <v>1</v>
      </c>
      <c r="O4251" s="158">
        <v>1</v>
      </c>
      <c r="P4251" s="161">
        <f t="shared" si="399"/>
        <v>1</v>
      </c>
    </row>
    <row r="4252" spans="9:16" x14ac:dyDescent="0.2">
      <c r="I4252" s="158">
        <f t="shared" si="397"/>
        <v>10</v>
      </c>
      <c r="J4252" s="158" t="str">
        <f t="shared" si="400"/>
        <v>EUR</v>
      </c>
      <c r="K4252" s="158" t="str">
        <f t="shared" si="401"/>
        <v>EUR</v>
      </c>
      <c r="L4252" s="158" t="str">
        <f t="shared" si="398"/>
        <v>EUREUR45799</v>
      </c>
      <c r="M4252" s="160">
        <f t="shared" si="402"/>
        <v>45799</v>
      </c>
      <c r="N4252" s="158">
        <v>1</v>
      </c>
      <c r="O4252" s="158">
        <v>1</v>
      </c>
      <c r="P4252" s="161">
        <f t="shared" si="399"/>
        <v>1</v>
      </c>
    </row>
    <row r="4253" spans="9:16" x14ac:dyDescent="0.2">
      <c r="I4253" s="158">
        <f t="shared" si="397"/>
        <v>10</v>
      </c>
      <c r="J4253" s="158" t="str">
        <f t="shared" si="400"/>
        <v>EUR</v>
      </c>
      <c r="K4253" s="158" t="str">
        <f t="shared" si="401"/>
        <v>EUR</v>
      </c>
      <c r="L4253" s="158" t="str">
        <f t="shared" si="398"/>
        <v>EUREUR45800</v>
      </c>
      <c r="M4253" s="160">
        <f t="shared" si="402"/>
        <v>45800</v>
      </c>
      <c r="N4253" s="158">
        <v>1</v>
      </c>
      <c r="O4253" s="158">
        <v>1</v>
      </c>
      <c r="P4253" s="161">
        <f t="shared" si="399"/>
        <v>1</v>
      </c>
    </row>
    <row r="4254" spans="9:16" x14ac:dyDescent="0.2">
      <c r="I4254" s="158">
        <f t="shared" si="397"/>
        <v>10</v>
      </c>
      <c r="J4254" s="158" t="str">
        <f t="shared" si="400"/>
        <v>EUR</v>
      </c>
      <c r="K4254" s="158" t="str">
        <f t="shared" si="401"/>
        <v>EUR</v>
      </c>
      <c r="L4254" s="158" t="str">
        <f t="shared" si="398"/>
        <v>EUREUR45801</v>
      </c>
      <c r="M4254" s="160">
        <f t="shared" si="402"/>
        <v>45801</v>
      </c>
      <c r="N4254" s="158">
        <v>1</v>
      </c>
      <c r="O4254" s="158">
        <v>1</v>
      </c>
      <c r="P4254" s="161">
        <f t="shared" si="399"/>
        <v>1</v>
      </c>
    </row>
    <row r="4255" spans="9:16" x14ac:dyDescent="0.2">
      <c r="I4255" s="158">
        <f t="shared" si="397"/>
        <v>10</v>
      </c>
      <c r="J4255" s="158" t="str">
        <f t="shared" si="400"/>
        <v>EUR</v>
      </c>
      <c r="K4255" s="158" t="str">
        <f t="shared" si="401"/>
        <v>EUR</v>
      </c>
      <c r="L4255" s="158" t="str">
        <f t="shared" si="398"/>
        <v>EUREUR45802</v>
      </c>
      <c r="M4255" s="160">
        <f t="shared" si="402"/>
        <v>45802</v>
      </c>
      <c r="N4255" s="158">
        <v>1</v>
      </c>
      <c r="O4255" s="158">
        <v>1</v>
      </c>
      <c r="P4255" s="161">
        <f t="shared" si="399"/>
        <v>1</v>
      </c>
    </row>
    <row r="4256" spans="9:16" x14ac:dyDescent="0.2">
      <c r="I4256" s="158">
        <f t="shared" si="397"/>
        <v>10</v>
      </c>
      <c r="J4256" s="158" t="str">
        <f t="shared" si="400"/>
        <v>EUR</v>
      </c>
      <c r="K4256" s="158" t="str">
        <f t="shared" si="401"/>
        <v>EUR</v>
      </c>
      <c r="L4256" s="158" t="str">
        <f t="shared" si="398"/>
        <v>EUREUR45803</v>
      </c>
      <c r="M4256" s="160">
        <f t="shared" si="402"/>
        <v>45803</v>
      </c>
      <c r="N4256" s="158">
        <v>1</v>
      </c>
      <c r="O4256" s="158">
        <v>1</v>
      </c>
      <c r="P4256" s="161">
        <f t="shared" si="399"/>
        <v>1</v>
      </c>
    </row>
    <row r="4257" spans="9:16" x14ac:dyDescent="0.2">
      <c r="I4257" s="158">
        <f t="shared" si="397"/>
        <v>10</v>
      </c>
      <c r="J4257" s="158" t="str">
        <f t="shared" si="400"/>
        <v>EUR</v>
      </c>
      <c r="K4257" s="158" t="str">
        <f t="shared" si="401"/>
        <v>EUR</v>
      </c>
      <c r="L4257" s="158" t="str">
        <f t="shared" si="398"/>
        <v>EUREUR45804</v>
      </c>
      <c r="M4257" s="160">
        <f t="shared" si="402"/>
        <v>45804</v>
      </c>
      <c r="N4257" s="158">
        <v>1</v>
      </c>
      <c r="O4257" s="158">
        <v>1</v>
      </c>
      <c r="P4257" s="161">
        <f t="shared" si="399"/>
        <v>1</v>
      </c>
    </row>
    <row r="4258" spans="9:16" x14ac:dyDescent="0.2">
      <c r="I4258" s="158">
        <f t="shared" si="397"/>
        <v>10</v>
      </c>
      <c r="J4258" s="158" t="str">
        <f t="shared" si="400"/>
        <v>EUR</v>
      </c>
      <c r="K4258" s="158" t="str">
        <f t="shared" si="401"/>
        <v>EUR</v>
      </c>
      <c r="L4258" s="158" t="str">
        <f t="shared" si="398"/>
        <v>EUREUR45805</v>
      </c>
      <c r="M4258" s="160">
        <f t="shared" si="402"/>
        <v>45805</v>
      </c>
      <c r="N4258" s="158">
        <v>1</v>
      </c>
      <c r="O4258" s="158">
        <v>1</v>
      </c>
      <c r="P4258" s="161">
        <f t="shared" si="399"/>
        <v>1</v>
      </c>
    </row>
    <row r="4259" spans="9:16" x14ac:dyDescent="0.2">
      <c r="I4259" s="158">
        <f t="shared" si="397"/>
        <v>10</v>
      </c>
      <c r="J4259" s="158" t="str">
        <f t="shared" si="400"/>
        <v>EUR</v>
      </c>
      <c r="K4259" s="158" t="str">
        <f t="shared" si="401"/>
        <v>EUR</v>
      </c>
      <c r="L4259" s="158" t="str">
        <f t="shared" si="398"/>
        <v>EUREUR45806</v>
      </c>
      <c r="M4259" s="160">
        <f t="shared" si="402"/>
        <v>45806</v>
      </c>
      <c r="N4259" s="158">
        <v>1</v>
      </c>
      <c r="O4259" s="158">
        <v>1</v>
      </c>
      <c r="P4259" s="161">
        <f t="shared" si="399"/>
        <v>1</v>
      </c>
    </row>
    <row r="4260" spans="9:16" x14ac:dyDescent="0.2">
      <c r="I4260" s="158">
        <f t="shared" si="397"/>
        <v>10</v>
      </c>
      <c r="J4260" s="158" t="str">
        <f t="shared" si="400"/>
        <v>EUR</v>
      </c>
      <c r="K4260" s="158" t="str">
        <f t="shared" si="401"/>
        <v>EUR</v>
      </c>
      <c r="L4260" s="158" t="str">
        <f t="shared" si="398"/>
        <v>EUREUR45807</v>
      </c>
      <c r="M4260" s="160">
        <f t="shared" si="402"/>
        <v>45807</v>
      </c>
      <c r="N4260" s="158">
        <v>1</v>
      </c>
      <c r="O4260" s="158">
        <v>1</v>
      </c>
      <c r="P4260" s="161">
        <f t="shared" si="399"/>
        <v>1</v>
      </c>
    </row>
    <row r="4261" spans="9:16" x14ac:dyDescent="0.2">
      <c r="I4261" s="158">
        <f t="shared" si="397"/>
        <v>10</v>
      </c>
      <c r="J4261" s="158" t="str">
        <f t="shared" si="400"/>
        <v>EUR</v>
      </c>
      <c r="K4261" s="158" t="str">
        <f t="shared" si="401"/>
        <v>EUR</v>
      </c>
      <c r="L4261" s="158" t="str">
        <f t="shared" si="398"/>
        <v>EUREUR45808</v>
      </c>
      <c r="M4261" s="160">
        <f t="shared" si="402"/>
        <v>45808</v>
      </c>
      <c r="N4261" s="158">
        <v>1</v>
      </c>
      <c r="O4261" s="158">
        <v>1</v>
      </c>
      <c r="P4261" s="161">
        <f t="shared" si="399"/>
        <v>1</v>
      </c>
    </row>
    <row r="4262" spans="9:16" x14ac:dyDescent="0.2">
      <c r="I4262" s="158">
        <f t="shared" si="397"/>
        <v>11</v>
      </c>
      <c r="J4262" s="158" t="str">
        <f t="shared" si="400"/>
        <v>GBP</v>
      </c>
      <c r="K4262" s="158" t="str">
        <f t="shared" si="401"/>
        <v>EUR</v>
      </c>
      <c r="L4262" s="158" t="str">
        <f t="shared" si="398"/>
        <v>GBPEUR45383</v>
      </c>
      <c r="M4262" s="160">
        <f t="shared" si="402"/>
        <v>45383</v>
      </c>
      <c r="N4262" s="158">
        <v>1.1694538650450239</v>
      </c>
      <c r="O4262" s="158">
        <v>1</v>
      </c>
      <c r="P4262" s="161">
        <f t="shared" si="399"/>
        <v>1.1695</v>
      </c>
    </row>
    <row r="4263" spans="9:16" x14ac:dyDescent="0.2">
      <c r="I4263" s="158">
        <f t="shared" si="397"/>
        <v>11</v>
      </c>
      <c r="J4263" s="158" t="str">
        <f t="shared" si="400"/>
        <v>GBP</v>
      </c>
      <c r="K4263" s="158" t="str">
        <f t="shared" si="401"/>
        <v>EUR</v>
      </c>
      <c r="L4263" s="158" t="str">
        <f t="shared" si="398"/>
        <v>GBPEUR45384</v>
      </c>
      <c r="M4263" s="160">
        <f t="shared" si="402"/>
        <v>45384</v>
      </c>
      <c r="N4263" s="158">
        <v>1.1694538650450239</v>
      </c>
      <c r="O4263" s="158">
        <v>1</v>
      </c>
      <c r="P4263" s="161">
        <f t="shared" si="399"/>
        <v>1.1695</v>
      </c>
    </row>
    <row r="4264" spans="9:16" x14ac:dyDescent="0.2">
      <c r="I4264" s="158">
        <f t="shared" si="397"/>
        <v>11</v>
      </c>
      <c r="J4264" s="158" t="str">
        <f t="shared" si="400"/>
        <v>GBP</v>
      </c>
      <c r="K4264" s="158" t="str">
        <f t="shared" si="401"/>
        <v>EUR</v>
      </c>
      <c r="L4264" s="158" t="str">
        <f t="shared" si="398"/>
        <v>GBPEUR45385</v>
      </c>
      <c r="M4264" s="160">
        <f t="shared" si="402"/>
        <v>45385</v>
      </c>
      <c r="N4264" s="158">
        <v>1.1666841669291708</v>
      </c>
      <c r="O4264" s="158">
        <v>1</v>
      </c>
      <c r="P4264" s="161">
        <f t="shared" si="399"/>
        <v>1.1667000000000001</v>
      </c>
    </row>
    <row r="4265" spans="9:16" x14ac:dyDescent="0.2">
      <c r="I4265" s="158">
        <f t="shared" si="397"/>
        <v>11</v>
      </c>
      <c r="J4265" s="158" t="str">
        <f t="shared" si="400"/>
        <v>GBP</v>
      </c>
      <c r="K4265" s="158" t="str">
        <f t="shared" si="401"/>
        <v>EUR</v>
      </c>
      <c r="L4265" s="158" t="str">
        <f t="shared" si="398"/>
        <v>GBPEUR45386</v>
      </c>
      <c r="M4265" s="160">
        <f t="shared" si="402"/>
        <v>45386</v>
      </c>
      <c r="N4265" s="158">
        <v>1.1656641954585722</v>
      </c>
      <c r="O4265" s="158">
        <v>1</v>
      </c>
      <c r="P4265" s="161">
        <f t="shared" si="399"/>
        <v>1.1657</v>
      </c>
    </row>
    <row r="4266" spans="9:16" x14ac:dyDescent="0.2">
      <c r="I4266" s="158">
        <f t="shared" ref="I4266:I4329" si="403">IF(M4265=$G$2,I4265+1,I4265)</f>
        <v>11</v>
      </c>
      <c r="J4266" s="158" t="str">
        <f t="shared" si="400"/>
        <v>GBP</v>
      </c>
      <c r="K4266" s="158" t="str">
        <f t="shared" si="401"/>
        <v>EUR</v>
      </c>
      <c r="L4266" s="158" t="str">
        <f t="shared" si="398"/>
        <v>GBPEUR45387</v>
      </c>
      <c r="M4266" s="160">
        <f t="shared" si="402"/>
        <v>45387</v>
      </c>
      <c r="N4266" s="158">
        <v>1.1658680470544345</v>
      </c>
      <c r="O4266" s="158">
        <v>1</v>
      </c>
      <c r="P4266" s="161">
        <f t="shared" si="399"/>
        <v>1.1658999999999999</v>
      </c>
    </row>
    <row r="4267" spans="9:16" x14ac:dyDescent="0.2">
      <c r="I4267" s="158">
        <f t="shared" si="403"/>
        <v>11</v>
      </c>
      <c r="J4267" s="158" t="str">
        <f t="shared" si="400"/>
        <v>GBP</v>
      </c>
      <c r="K4267" s="158" t="str">
        <f t="shared" si="401"/>
        <v>EUR</v>
      </c>
      <c r="L4267" s="158" t="str">
        <f t="shared" si="398"/>
        <v>GBPEUR45388</v>
      </c>
      <c r="M4267" s="160">
        <f t="shared" si="402"/>
        <v>45388</v>
      </c>
      <c r="N4267" s="158">
        <v>1.1658680470544345</v>
      </c>
      <c r="O4267" s="158">
        <v>1</v>
      </c>
      <c r="P4267" s="161">
        <f t="shared" si="399"/>
        <v>1.1658999999999999</v>
      </c>
    </row>
    <row r="4268" spans="9:16" x14ac:dyDescent="0.2">
      <c r="I4268" s="158">
        <f t="shared" si="403"/>
        <v>11</v>
      </c>
      <c r="J4268" s="158" t="str">
        <f t="shared" si="400"/>
        <v>GBP</v>
      </c>
      <c r="K4268" s="158" t="str">
        <f t="shared" si="401"/>
        <v>EUR</v>
      </c>
      <c r="L4268" s="158" t="str">
        <f t="shared" si="398"/>
        <v>GBPEUR45389</v>
      </c>
      <c r="M4268" s="160">
        <f t="shared" si="402"/>
        <v>45389</v>
      </c>
      <c r="N4268" s="158">
        <v>1.1658680470544345</v>
      </c>
      <c r="O4268" s="158">
        <v>1</v>
      </c>
      <c r="P4268" s="161">
        <f t="shared" si="399"/>
        <v>1.1658999999999999</v>
      </c>
    </row>
    <row r="4269" spans="9:16" x14ac:dyDescent="0.2">
      <c r="I4269" s="158">
        <f t="shared" si="403"/>
        <v>11</v>
      </c>
      <c r="J4269" s="158" t="str">
        <f t="shared" si="400"/>
        <v>GBP</v>
      </c>
      <c r="K4269" s="158" t="str">
        <f t="shared" si="401"/>
        <v>EUR</v>
      </c>
      <c r="L4269" s="158" t="str">
        <f t="shared" si="398"/>
        <v>GBPEUR45390</v>
      </c>
      <c r="M4269" s="160">
        <f t="shared" si="402"/>
        <v>45390</v>
      </c>
      <c r="N4269" s="158">
        <v>1.1655690891077568</v>
      </c>
      <c r="O4269" s="158">
        <v>1</v>
      </c>
      <c r="P4269" s="161">
        <f t="shared" si="399"/>
        <v>1.1656</v>
      </c>
    </row>
    <row r="4270" spans="9:16" x14ac:dyDescent="0.2">
      <c r="I4270" s="158">
        <f t="shared" si="403"/>
        <v>11</v>
      </c>
      <c r="J4270" s="158" t="str">
        <f t="shared" si="400"/>
        <v>GBP</v>
      </c>
      <c r="K4270" s="158" t="str">
        <f t="shared" si="401"/>
        <v>EUR</v>
      </c>
      <c r="L4270" s="158" t="str">
        <f t="shared" si="398"/>
        <v>GBPEUR45391</v>
      </c>
      <c r="M4270" s="160">
        <f t="shared" si="402"/>
        <v>45391</v>
      </c>
      <c r="N4270" s="158">
        <v>1.1673651401421852</v>
      </c>
      <c r="O4270" s="158">
        <v>1</v>
      </c>
      <c r="P4270" s="161">
        <f t="shared" si="399"/>
        <v>1.1674</v>
      </c>
    </row>
    <row r="4271" spans="9:16" x14ac:dyDescent="0.2">
      <c r="I4271" s="158">
        <f t="shared" si="403"/>
        <v>11</v>
      </c>
      <c r="J4271" s="158" t="str">
        <f t="shared" si="400"/>
        <v>GBP</v>
      </c>
      <c r="K4271" s="158" t="str">
        <f t="shared" si="401"/>
        <v>EUR</v>
      </c>
      <c r="L4271" s="158" t="str">
        <f t="shared" si="398"/>
        <v>GBPEUR45392</v>
      </c>
      <c r="M4271" s="160">
        <f t="shared" si="402"/>
        <v>45392</v>
      </c>
      <c r="N4271" s="158">
        <v>1.169385487926095</v>
      </c>
      <c r="O4271" s="158">
        <v>1</v>
      </c>
      <c r="P4271" s="161">
        <f t="shared" si="399"/>
        <v>1.1694</v>
      </c>
    </row>
    <row r="4272" spans="9:16" x14ac:dyDescent="0.2">
      <c r="I4272" s="158">
        <f t="shared" si="403"/>
        <v>11</v>
      </c>
      <c r="J4272" s="158" t="str">
        <f t="shared" si="400"/>
        <v>GBP</v>
      </c>
      <c r="K4272" s="158" t="str">
        <f t="shared" si="401"/>
        <v>EUR</v>
      </c>
      <c r="L4272" s="158" t="str">
        <f t="shared" si="398"/>
        <v>GBPEUR45393</v>
      </c>
      <c r="M4272" s="160">
        <f t="shared" si="402"/>
        <v>45393</v>
      </c>
      <c r="N4272" s="158">
        <v>1.1692487576731951</v>
      </c>
      <c r="O4272" s="158">
        <v>1</v>
      </c>
      <c r="P4272" s="161">
        <f t="shared" si="399"/>
        <v>1.1692</v>
      </c>
    </row>
    <row r="4273" spans="9:16" x14ac:dyDescent="0.2">
      <c r="I4273" s="158">
        <f t="shared" si="403"/>
        <v>11</v>
      </c>
      <c r="J4273" s="158" t="str">
        <f t="shared" si="400"/>
        <v>GBP</v>
      </c>
      <c r="K4273" s="158" t="str">
        <f t="shared" si="401"/>
        <v>EUR</v>
      </c>
      <c r="L4273" s="158" t="str">
        <f t="shared" si="398"/>
        <v>GBPEUR45394</v>
      </c>
      <c r="M4273" s="160">
        <f t="shared" si="402"/>
        <v>45394</v>
      </c>
      <c r="N4273" s="158">
        <v>1.170631204345383</v>
      </c>
      <c r="O4273" s="158">
        <v>1</v>
      </c>
      <c r="P4273" s="161">
        <f t="shared" si="399"/>
        <v>1.1706000000000001</v>
      </c>
    </row>
    <row r="4274" spans="9:16" x14ac:dyDescent="0.2">
      <c r="I4274" s="158">
        <f t="shared" si="403"/>
        <v>11</v>
      </c>
      <c r="J4274" s="158" t="str">
        <f t="shared" si="400"/>
        <v>GBP</v>
      </c>
      <c r="K4274" s="158" t="str">
        <f t="shared" si="401"/>
        <v>EUR</v>
      </c>
      <c r="L4274" s="158" t="str">
        <f t="shared" si="398"/>
        <v>GBPEUR45395</v>
      </c>
      <c r="M4274" s="160">
        <f t="shared" si="402"/>
        <v>45395</v>
      </c>
      <c r="N4274" s="158">
        <v>1.170631204345383</v>
      </c>
      <c r="O4274" s="158">
        <v>1</v>
      </c>
      <c r="P4274" s="161">
        <f t="shared" si="399"/>
        <v>1.1706000000000001</v>
      </c>
    </row>
    <row r="4275" spans="9:16" x14ac:dyDescent="0.2">
      <c r="I4275" s="158">
        <f t="shared" si="403"/>
        <v>11</v>
      </c>
      <c r="J4275" s="158" t="str">
        <f t="shared" si="400"/>
        <v>GBP</v>
      </c>
      <c r="K4275" s="158" t="str">
        <f t="shared" si="401"/>
        <v>EUR</v>
      </c>
      <c r="L4275" s="158" t="str">
        <f t="shared" si="398"/>
        <v>GBPEUR45396</v>
      </c>
      <c r="M4275" s="160">
        <f t="shared" si="402"/>
        <v>45396</v>
      </c>
      <c r="N4275" s="158">
        <v>1.170631204345383</v>
      </c>
      <c r="O4275" s="158">
        <v>1</v>
      </c>
      <c r="P4275" s="161">
        <f t="shared" si="399"/>
        <v>1.1706000000000001</v>
      </c>
    </row>
    <row r="4276" spans="9:16" x14ac:dyDescent="0.2">
      <c r="I4276" s="158">
        <f t="shared" si="403"/>
        <v>11</v>
      </c>
      <c r="J4276" s="158" t="str">
        <f t="shared" si="400"/>
        <v>GBP</v>
      </c>
      <c r="K4276" s="158" t="str">
        <f t="shared" si="401"/>
        <v>EUR</v>
      </c>
      <c r="L4276" s="158" t="str">
        <f t="shared" si="398"/>
        <v>GBPEUR45397</v>
      </c>
      <c r="M4276" s="160">
        <f t="shared" si="402"/>
        <v>45397</v>
      </c>
      <c r="N4276" s="158">
        <v>1.1708916339792752</v>
      </c>
      <c r="O4276" s="158">
        <v>1</v>
      </c>
      <c r="P4276" s="161">
        <f t="shared" si="399"/>
        <v>1.1709000000000001</v>
      </c>
    </row>
    <row r="4277" spans="9:16" x14ac:dyDescent="0.2">
      <c r="I4277" s="158">
        <f t="shared" si="403"/>
        <v>11</v>
      </c>
      <c r="J4277" s="158" t="str">
        <f t="shared" si="400"/>
        <v>GBP</v>
      </c>
      <c r="K4277" s="158" t="str">
        <f t="shared" si="401"/>
        <v>EUR</v>
      </c>
      <c r="L4277" s="158" t="str">
        <f t="shared" si="398"/>
        <v>GBPEUR45398</v>
      </c>
      <c r="M4277" s="160">
        <f t="shared" si="402"/>
        <v>45398</v>
      </c>
      <c r="N4277" s="158">
        <v>1.1704119850187265</v>
      </c>
      <c r="O4277" s="158">
        <v>1</v>
      </c>
      <c r="P4277" s="161">
        <f t="shared" si="399"/>
        <v>1.1704000000000001</v>
      </c>
    </row>
    <row r="4278" spans="9:16" x14ac:dyDescent="0.2">
      <c r="I4278" s="158">
        <f t="shared" si="403"/>
        <v>11</v>
      </c>
      <c r="J4278" s="158" t="str">
        <f t="shared" si="400"/>
        <v>GBP</v>
      </c>
      <c r="K4278" s="158" t="str">
        <f t="shared" si="401"/>
        <v>EUR</v>
      </c>
      <c r="L4278" s="158" t="str">
        <f t="shared" si="398"/>
        <v>GBPEUR45399</v>
      </c>
      <c r="M4278" s="160">
        <f t="shared" si="402"/>
        <v>45399</v>
      </c>
      <c r="N4278" s="158">
        <v>1.1709601873536299</v>
      </c>
      <c r="O4278" s="158">
        <v>1</v>
      </c>
      <c r="P4278" s="161">
        <f t="shared" si="399"/>
        <v>1.171</v>
      </c>
    </row>
    <row r="4279" spans="9:16" x14ac:dyDescent="0.2">
      <c r="I4279" s="158">
        <f t="shared" si="403"/>
        <v>11</v>
      </c>
      <c r="J4279" s="158" t="str">
        <f t="shared" si="400"/>
        <v>GBP</v>
      </c>
      <c r="K4279" s="158" t="str">
        <f t="shared" si="401"/>
        <v>EUR</v>
      </c>
      <c r="L4279" s="158" t="str">
        <f t="shared" si="398"/>
        <v>GBPEUR45400</v>
      </c>
      <c r="M4279" s="160">
        <f t="shared" si="402"/>
        <v>45400</v>
      </c>
      <c r="N4279" s="158">
        <v>1.1678422945765403</v>
      </c>
      <c r="O4279" s="158">
        <v>1</v>
      </c>
      <c r="P4279" s="161">
        <f t="shared" si="399"/>
        <v>1.1677999999999999</v>
      </c>
    </row>
    <row r="4280" spans="9:16" x14ac:dyDescent="0.2">
      <c r="I4280" s="158">
        <f t="shared" si="403"/>
        <v>11</v>
      </c>
      <c r="J4280" s="158" t="str">
        <f t="shared" si="400"/>
        <v>GBP</v>
      </c>
      <c r="K4280" s="158" t="str">
        <f t="shared" si="401"/>
        <v>EUR</v>
      </c>
      <c r="L4280" s="158" t="str">
        <f t="shared" si="398"/>
        <v>GBPEUR45401</v>
      </c>
      <c r="M4280" s="160">
        <f t="shared" si="402"/>
        <v>45401</v>
      </c>
      <c r="N4280" s="158">
        <v>1.1679514132212101</v>
      </c>
      <c r="O4280" s="158">
        <v>1</v>
      </c>
      <c r="P4280" s="161">
        <f t="shared" si="399"/>
        <v>1.1679999999999999</v>
      </c>
    </row>
    <row r="4281" spans="9:16" x14ac:dyDescent="0.2">
      <c r="I4281" s="158">
        <f t="shared" si="403"/>
        <v>11</v>
      </c>
      <c r="J4281" s="158" t="str">
        <f t="shared" si="400"/>
        <v>GBP</v>
      </c>
      <c r="K4281" s="158" t="str">
        <f t="shared" si="401"/>
        <v>EUR</v>
      </c>
      <c r="L4281" s="158" t="str">
        <f t="shared" si="398"/>
        <v>GBPEUR45402</v>
      </c>
      <c r="M4281" s="160">
        <f t="shared" si="402"/>
        <v>45402</v>
      </c>
      <c r="N4281" s="158">
        <v>1.1679514132212101</v>
      </c>
      <c r="O4281" s="158">
        <v>1</v>
      </c>
      <c r="P4281" s="161">
        <f t="shared" si="399"/>
        <v>1.1679999999999999</v>
      </c>
    </row>
    <row r="4282" spans="9:16" x14ac:dyDescent="0.2">
      <c r="I4282" s="158">
        <f t="shared" si="403"/>
        <v>11</v>
      </c>
      <c r="J4282" s="158" t="str">
        <f t="shared" si="400"/>
        <v>GBP</v>
      </c>
      <c r="K4282" s="158" t="str">
        <f t="shared" si="401"/>
        <v>EUR</v>
      </c>
      <c r="L4282" s="158" t="str">
        <f t="shared" si="398"/>
        <v>GBPEUR45403</v>
      </c>
      <c r="M4282" s="160">
        <f t="shared" si="402"/>
        <v>45403</v>
      </c>
      <c r="N4282" s="158">
        <v>1.1679514132212101</v>
      </c>
      <c r="O4282" s="158">
        <v>1</v>
      </c>
      <c r="P4282" s="161">
        <f t="shared" si="399"/>
        <v>1.1679999999999999</v>
      </c>
    </row>
    <row r="4283" spans="9:16" x14ac:dyDescent="0.2">
      <c r="I4283" s="158">
        <f t="shared" si="403"/>
        <v>11</v>
      </c>
      <c r="J4283" s="158" t="str">
        <f t="shared" si="400"/>
        <v>GBP</v>
      </c>
      <c r="K4283" s="158" t="str">
        <f t="shared" si="401"/>
        <v>EUR</v>
      </c>
      <c r="L4283" s="158" t="str">
        <f t="shared" si="398"/>
        <v>GBPEUR45404</v>
      </c>
      <c r="M4283" s="160">
        <f t="shared" si="402"/>
        <v>45404</v>
      </c>
      <c r="N4283" s="158">
        <v>1.1583727180057455</v>
      </c>
      <c r="O4283" s="158">
        <v>1</v>
      </c>
      <c r="P4283" s="161">
        <f t="shared" si="399"/>
        <v>1.1584000000000001</v>
      </c>
    </row>
    <row r="4284" spans="9:16" x14ac:dyDescent="0.2">
      <c r="I4284" s="158">
        <f t="shared" si="403"/>
        <v>11</v>
      </c>
      <c r="J4284" s="158" t="str">
        <f t="shared" si="400"/>
        <v>GBP</v>
      </c>
      <c r="K4284" s="158" t="str">
        <f t="shared" si="401"/>
        <v>EUR</v>
      </c>
      <c r="L4284" s="158" t="str">
        <f t="shared" si="398"/>
        <v>GBPEUR45405</v>
      </c>
      <c r="M4284" s="160">
        <f t="shared" si="402"/>
        <v>45405</v>
      </c>
      <c r="N4284" s="158">
        <v>1.1621150493898895</v>
      </c>
      <c r="O4284" s="158">
        <v>1</v>
      </c>
      <c r="P4284" s="161">
        <f t="shared" si="399"/>
        <v>1.1620999999999999</v>
      </c>
    </row>
    <row r="4285" spans="9:16" x14ac:dyDescent="0.2">
      <c r="I4285" s="158">
        <f t="shared" si="403"/>
        <v>11</v>
      </c>
      <c r="J4285" s="158" t="str">
        <f t="shared" si="400"/>
        <v>GBP</v>
      </c>
      <c r="K4285" s="158" t="str">
        <f t="shared" si="401"/>
        <v>EUR</v>
      </c>
      <c r="L4285" s="158" t="str">
        <f t="shared" si="398"/>
        <v>GBPEUR45406</v>
      </c>
      <c r="M4285" s="160">
        <f t="shared" si="402"/>
        <v>45406</v>
      </c>
      <c r="N4285" s="158">
        <v>1.1635348187794519</v>
      </c>
      <c r="O4285" s="158">
        <v>1</v>
      </c>
      <c r="P4285" s="161">
        <f t="shared" si="399"/>
        <v>1.1635</v>
      </c>
    </row>
    <row r="4286" spans="9:16" x14ac:dyDescent="0.2">
      <c r="I4286" s="158">
        <f t="shared" si="403"/>
        <v>11</v>
      </c>
      <c r="J4286" s="158" t="str">
        <f t="shared" si="400"/>
        <v>GBP</v>
      </c>
      <c r="K4286" s="158" t="str">
        <f t="shared" si="401"/>
        <v>EUR</v>
      </c>
      <c r="L4286" s="158" t="str">
        <f t="shared" si="398"/>
        <v>GBPEUR45407</v>
      </c>
      <c r="M4286" s="160">
        <f t="shared" si="402"/>
        <v>45407</v>
      </c>
      <c r="N4286" s="158">
        <v>1.1672016340822877</v>
      </c>
      <c r="O4286" s="158">
        <v>1</v>
      </c>
      <c r="P4286" s="161">
        <f t="shared" si="399"/>
        <v>1.1672</v>
      </c>
    </row>
    <row r="4287" spans="9:16" x14ac:dyDescent="0.2">
      <c r="I4287" s="158">
        <f t="shared" si="403"/>
        <v>11</v>
      </c>
      <c r="J4287" s="158" t="str">
        <f t="shared" si="400"/>
        <v>GBP</v>
      </c>
      <c r="K4287" s="158" t="str">
        <f t="shared" si="401"/>
        <v>EUR</v>
      </c>
      <c r="L4287" s="158" t="str">
        <f t="shared" si="398"/>
        <v>GBPEUR45408</v>
      </c>
      <c r="M4287" s="160">
        <f t="shared" si="402"/>
        <v>45408</v>
      </c>
      <c r="N4287" s="158">
        <v>1.1676377520637997</v>
      </c>
      <c r="O4287" s="158">
        <v>1</v>
      </c>
      <c r="P4287" s="161">
        <f t="shared" si="399"/>
        <v>1.1676</v>
      </c>
    </row>
    <row r="4288" spans="9:16" x14ac:dyDescent="0.2">
      <c r="I4288" s="158">
        <f t="shared" si="403"/>
        <v>11</v>
      </c>
      <c r="J4288" s="158" t="str">
        <f t="shared" si="400"/>
        <v>GBP</v>
      </c>
      <c r="K4288" s="158" t="str">
        <f t="shared" si="401"/>
        <v>EUR</v>
      </c>
      <c r="L4288" s="158" t="str">
        <f t="shared" si="398"/>
        <v>GBPEUR45409</v>
      </c>
      <c r="M4288" s="160">
        <f t="shared" si="402"/>
        <v>45409</v>
      </c>
      <c r="N4288" s="158">
        <v>1.1676377520637997</v>
      </c>
      <c r="O4288" s="158">
        <v>1</v>
      </c>
      <c r="P4288" s="161">
        <f t="shared" si="399"/>
        <v>1.1676</v>
      </c>
    </row>
    <row r="4289" spans="9:16" x14ac:dyDescent="0.2">
      <c r="I4289" s="158">
        <f t="shared" si="403"/>
        <v>11</v>
      </c>
      <c r="J4289" s="158" t="str">
        <f t="shared" si="400"/>
        <v>GBP</v>
      </c>
      <c r="K4289" s="158" t="str">
        <f t="shared" si="401"/>
        <v>EUR</v>
      </c>
      <c r="L4289" s="158" t="str">
        <f t="shared" si="398"/>
        <v>GBPEUR45410</v>
      </c>
      <c r="M4289" s="160">
        <f t="shared" si="402"/>
        <v>45410</v>
      </c>
      <c r="N4289" s="158">
        <v>1.1676377520637997</v>
      </c>
      <c r="O4289" s="158">
        <v>1</v>
      </c>
      <c r="P4289" s="161">
        <f t="shared" si="399"/>
        <v>1.1676</v>
      </c>
    </row>
    <row r="4290" spans="9:16" x14ac:dyDescent="0.2">
      <c r="I4290" s="158">
        <f t="shared" si="403"/>
        <v>11</v>
      </c>
      <c r="J4290" s="158" t="str">
        <f t="shared" si="400"/>
        <v>GBP</v>
      </c>
      <c r="K4290" s="158" t="str">
        <f t="shared" si="401"/>
        <v>EUR</v>
      </c>
      <c r="L4290" s="158" t="str">
        <f t="shared" si="398"/>
        <v>GBPEUR45411</v>
      </c>
      <c r="M4290" s="160">
        <f t="shared" si="402"/>
        <v>45411</v>
      </c>
      <c r="N4290" s="158">
        <v>1.1696864070742634</v>
      </c>
      <c r="O4290" s="158">
        <v>1</v>
      </c>
      <c r="P4290" s="161">
        <f t="shared" si="399"/>
        <v>1.1697</v>
      </c>
    </row>
    <row r="4291" spans="9:16" x14ac:dyDescent="0.2">
      <c r="I4291" s="158">
        <f t="shared" si="403"/>
        <v>11</v>
      </c>
      <c r="J4291" s="158" t="str">
        <f t="shared" si="400"/>
        <v>GBP</v>
      </c>
      <c r="K4291" s="158" t="str">
        <f t="shared" si="401"/>
        <v>EUR</v>
      </c>
      <c r="L4291" s="158" t="str">
        <f t="shared" ref="L4291:L4354" si="404">J4291&amp;K4291&amp;M4291</f>
        <v>GBPEUR45412</v>
      </c>
      <c r="M4291" s="160">
        <f t="shared" si="402"/>
        <v>45412</v>
      </c>
      <c r="N4291" s="158">
        <v>1.1698916680315403</v>
      </c>
      <c r="O4291" s="158">
        <v>1</v>
      </c>
      <c r="P4291" s="161">
        <f t="shared" ref="P4291:P4354" si="405">ROUND(N4291*O4291,4)</f>
        <v>1.1698999999999999</v>
      </c>
    </row>
    <row r="4292" spans="9:16" x14ac:dyDescent="0.2">
      <c r="I4292" s="158">
        <f t="shared" si="403"/>
        <v>11</v>
      </c>
      <c r="J4292" s="158" t="str">
        <f t="shared" ref="J4292:J4355" si="406">VLOOKUP($I4292,$A:$C,2,FALSE)</f>
        <v>GBP</v>
      </c>
      <c r="K4292" s="158" t="str">
        <f t="shared" ref="K4292:K4355" si="407">VLOOKUP($I4292,$A:$C,3,FALSE)</f>
        <v>EUR</v>
      </c>
      <c r="L4292" s="158" t="str">
        <f t="shared" si="404"/>
        <v>GBPEUR45413</v>
      </c>
      <c r="M4292" s="160">
        <f t="shared" ref="M4292:M4355" si="408">IF(I4292=I4291,M4291+1,$G$1)</f>
        <v>45413</v>
      </c>
      <c r="N4292" s="158">
        <v>1.1698916680315403</v>
      </c>
      <c r="O4292" s="158">
        <v>1</v>
      </c>
      <c r="P4292" s="161">
        <f t="shared" si="405"/>
        <v>1.1698999999999999</v>
      </c>
    </row>
    <row r="4293" spans="9:16" x14ac:dyDescent="0.2">
      <c r="I4293" s="158">
        <f t="shared" si="403"/>
        <v>11</v>
      </c>
      <c r="J4293" s="158" t="str">
        <f t="shared" si="406"/>
        <v>GBP</v>
      </c>
      <c r="K4293" s="158" t="str">
        <f t="shared" si="407"/>
        <v>EUR</v>
      </c>
      <c r="L4293" s="158" t="str">
        <f t="shared" si="404"/>
        <v>GBPEUR45414</v>
      </c>
      <c r="M4293" s="160">
        <f t="shared" si="408"/>
        <v>45414</v>
      </c>
      <c r="N4293" s="158">
        <v>1.169071056138792</v>
      </c>
      <c r="O4293" s="158">
        <v>1</v>
      </c>
      <c r="P4293" s="161">
        <f t="shared" si="405"/>
        <v>1.1691</v>
      </c>
    </row>
    <row r="4294" spans="9:16" x14ac:dyDescent="0.2">
      <c r="I4294" s="158">
        <f t="shared" si="403"/>
        <v>11</v>
      </c>
      <c r="J4294" s="158" t="str">
        <f t="shared" si="406"/>
        <v>GBP</v>
      </c>
      <c r="K4294" s="158" t="str">
        <f t="shared" si="407"/>
        <v>EUR</v>
      </c>
      <c r="L4294" s="158" t="str">
        <f t="shared" si="404"/>
        <v>GBPEUR45415</v>
      </c>
      <c r="M4294" s="160">
        <f t="shared" si="408"/>
        <v>45415</v>
      </c>
      <c r="N4294" s="158">
        <v>1.1685928972923703</v>
      </c>
      <c r="O4294" s="158">
        <v>1</v>
      </c>
      <c r="P4294" s="161">
        <f t="shared" si="405"/>
        <v>1.1686000000000001</v>
      </c>
    </row>
    <row r="4295" spans="9:16" x14ac:dyDescent="0.2">
      <c r="I4295" s="158">
        <f t="shared" si="403"/>
        <v>11</v>
      </c>
      <c r="J4295" s="158" t="str">
        <f t="shared" si="406"/>
        <v>GBP</v>
      </c>
      <c r="K4295" s="158" t="str">
        <f t="shared" si="407"/>
        <v>EUR</v>
      </c>
      <c r="L4295" s="158" t="str">
        <f t="shared" si="404"/>
        <v>GBPEUR45416</v>
      </c>
      <c r="M4295" s="160">
        <f t="shared" si="408"/>
        <v>45416</v>
      </c>
      <c r="N4295" s="158">
        <v>1.1685928972923703</v>
      </c>
      <c r="O4295" s="158">
        <v>1</v>
      </c>
      <c r="P4295" s="161">
        <f t="shared" si="405"/>
        <v>1.1686000000000001</v>
      </c>
    </row>
    <row r="4296" spans="9:16" x14ac:dyDescent="0.2">
      <c r="I4296" s="158">
        <f t="shared" si="403"/>
        <v>11</v>
      </c>
      <c r="J4296" s="158" t="str">
        <f t="shared" si="406"/>
        <v>GBP</v>
      </c>
      <c r="K4296" s="158" t="str">
        <f t="shared" si="407"/>
        <v>EUR</v>
      </c>
      <c r="L4296" s="158" t="str">
        <f t="shared" si="404"/>
        <v>GBPEUR45417</v>
      </c>
      <c r="M4296" s="160">
        <f t="shared" si="408"/>
        <v>45417</v>
      </c>
      <c r="N4296" s="158">
        <v>1.1685928972923703</v>
      </c>
      <c r="O4296" s="158">
        <v>1</v>
      </c>
      <c r="P4296" s="161">
        <f t="shared" si="405"/>
        <v>1.1686000000000001</v>
      </c>
    </row>
    <row r="4297" spans="9:16" x14ac:dyDescent="0.2">
      <c r="I4297" s="158">
        <f t="shared" si="403"/>
        <v>11</v>
      </c>
      <c r="J4297" s="158" t="str">
        <f t="shared" si="406"/>
        <v>GBP</v>
      </c>
      <c r="K4297" s="158" t="str">
        <f t="shared" si="407"/>
        <v>EUR</v>
      </c>
      <c r="L4297" s="158" t="str">
        <f t="shared" si="404"/>
        <v>GBPEUR45418</v>
      </c>
      <c r="M4297" s="160">
        <f t="shared" si="408"/>
        <v>45418</v>
      </c>
      <c r="N4297" s="158">
        <v>1.1674060238150827</v>
      </c>
      <c r="O4297" s="158">
        <v>1</v>
      </c>
      <c r="P4297" s="161">
        <f t="shared" si="405"/>
        <v>1.1674</v>
      </c>
    </row>
    <row r="4298" spans="9:16" x14ac:dyDescent="0.2">
      <c r="I4298" s="158">
        <f t="shared" si="403"/>
        <v>11</v>
      </c>
      <c r="J4298" s="158" t="str">
        <f t="shared" si="406"/>
        <v>GBP</v>
      </c>
      <c r="K4298" s="158" t="str">
        <f t="shared" si="407"/>
        <v>EUR</v>
      </c>
      <c r="L4298" s="158" t="str">
        <f t="shared" si="404"/>
        <v>GBPEUR45419</v>
      </c>
      <c r="M4298" s="160">
        <f t="shared" si="408"/>
        <v>45419</v>
      </c>
      <c r="N4298" s="158">
        <v>1.165433249810617</v>
      </c>
      <c r="O4298" s="158">
        <v>1</v>
      </c>
      <c r="P4298" s="161">
        <f t="shared" si="405"/>
        <v>1.1654</v>
      </c>
    </row>
    <row r="4299" spans="9:16" x14ac:dyDescent="0.2">
      <c r="I4299" s="158">
        <f t="shared" si="403"/>
        <v>11</v>
      </c>
      <c r="J4299" s="158" t="str">
        <f t="shared" si="406"/>
        <v>GBP</v>
      </c>
      <c r="K4299" s="158" t="str">
        <f t="shared" si="407"/>
        <v>EUR</v>
      </c>
      <c r="L4299" s="158" t="str">
        <f t="shared" si="404"/>
        <v>GBPEUR45420</v>
      </c>
      <c r="M4299" s="160">
        <f t="shared" si="408"/>
        <v>45420</v>
      </c>
      <c r="N4299" s="158">
        <v>1.1616695514793862</v>
      </c>
      <c r="O4299" s="158">
        <v>1</v>
      </c>
      <c r="P4299" s="161">
        <f t="shared" si="405"/>
        <v>1.1617</v>
      </c>
    </row>
    <row r="4300" spans="9:16" x14ac:dyDescent="0.2">
      <c r="I4300" s="158">
        <f t="shared" si="403"/>
        <v>11</v>
      </c>
      <c r="J4300" s="158" t="str">
        <f t="shared" si="406"/>
        <v>GBP</v>
      </c>
      <c r="K4300" s="158" t="str">
        <f t="shared" si="407"/>
        <v>EUR</v>
      </c>
      <c r="L4300" s="158" t="str">
        <f t="shared" si="404"/>
        <v>GBPEUR45421</v>
      </c>
      <c r="M4300" s="160">
        <f t="shared" si="408"/>
        <v>45421</v>
      </c>
      <c r="N4300" s="158">
        <v>1.1628583057154487</v>
      </c>
      <c r="O4300" s="158">
        <v>1</v>
      </c>
      <c r="P4300" s="161">
        <f t="shared" si="405"/>
        <v>1.1629</v>
      </c>
    </row>
    <row r="4301" spans="9:16" x14ac:dyDescent="0.2">
      <c r="I4301" s="158">
        <f t="shared" si="403"/>
        <v>11</v>
      </c>
      <c r="J4301" s="158" t="str">
        <f t="shared" si="406"/>
        <v>GBP</v>
      </c>
      <c r="K4301" s="158" t="str">
        <f t="shared" si="407"/>
        <v>EUR</v>
      </c>
      <c r="L4301" s="158" t="str">
        <f t="shared" si="404"/>
        <v>GBPEUR45422</v>
      </c>
      <c r="M4301" s="160">
        <f t="shared" si="408"/>
        <v>45422</v>
      </c>
      <c r="N4301" s="158">
        <v>1.1620475277438846</v>
      </c>
      <c r="O4301" s="158">
        <v>1</v>
      </c>
      <c r="P4301" s="161">
        <f t="shared" si="405"/>
        <v>1.1619999999999999</v>
      </c>
    </row>
    <row r="4302" spans="9:16" x14ac:dyDescent="0.2">
      <c r="I4302" s="158">
        <f t="shared" si="403"/>
        <v>11</v>
      </c>
      <c r="J4302" s="158" t="str">
        <f t="shared" si="406"/>
        <v>GBP</v>
      </c>
      <c r="K4302" s="158" t="str">
        <f t="shared" si="407"/>
        <v>EUR</v>
      </c>
      <c r="L4302" s="158" t="str">
        <f t="shared" si="404"/>
        <v>GBPEUR45423</v>
      </c>
      <c r="M4302" s="160">
        <f t="shared" si="408"/>
        <v>45423</v>
      </c>
      <c r="N4302" s="158">
        <v>1.1620475277438846</v>
      </c>
      <c r="O4302" s="158">
        <v>1</v>
      </c>
      <c r="P4302" s="161">
        <f t="shared" si="405"/>
        <v>1.1619999999999999</v>
      </c>
    </row>
    <row r="4303" spans="9:16" x14ac:dyDescent="0.2">
      <c r="I4303" s="158">
        <f t="shared" si="403"/>
        <v>11</v>
      </c>
      <c r="J4303" s="158" t="str">
        <f t="shared" si="406"/>
        <v>GBP</v>
      </c>
      <c r="K4303" s="158" t="str">
        <f t="shared" si="407"/>
        <v>EUR</v>
      </c>
      <c r="L4303" s="158" t="str">
        <f t="shared" si="404"/>
        <v>GBPEUR45424</v>
      </c>
      <c r="M4303" s="160">
        <f t="shared" si="408"/>
        <v>45424</v>
      </c>
      <c r="N4303" s="158">
        <v>1.1620475277438846</v>
      </c>
      <c r="O4303" s="158">
        <v>1</v>
      </c>
      <c r="P4303" s="161">
        <f t="shared" si="405"/>
        <v>1.1619999999999999</v>
      </c>
    </row>
    <row r="4304" spans="9:16" x14ac:dyDescent="0.2">
      <c r="I4304" s="158">
        <f t="shared" si="403"/>
        <v>11</v>
      </c>
      <c r="J4304" s="158" t="str">
        <f t="shared" si="406"/>
        <v>GBP</v>
      </c>
      <c r="K4304" s="158" t="str">
        <f t="shared" si="407"/>
        <v>EUR</v>
      </c>
      <c r="L4304" s="158" t="str">
        <f t="shared" si="404"/>
        <v>GBPEUR45425</v>
      </c>
      <c r="M4304" s="160">
        <f t="shared" si="408"/>
        <v>45425</v>
      </c>
      <c r="N4304" s="158">
        <v>1.1624798019134417</v>
      </c>
      <c r="O4304" s="158">
        <v>1</v>
      </c>
      <c r="P4304" s="161">
        <f t="shared" si="405"/>
        <v>1.1625000000000001</v>
      </c>
    </row>
    <row r="4305" spans="9:16" x14ac:dyDescent="0.2">
      <c r="I4305" s="158">
        <f t="shared" si="403"/>
        <v>11</v>
      </c>
      <c r="J4305" s="158" t="str">
        <f t="shared" si="406"/>
        <v>GBP</v>
      </c>
      <c r="K4305" s="158" t="str">
        <f t="shared" si="407"/>
        <v>EUR</v>
      </c>
      <c r="L4305" s="158" t="str">
        <f t="shared" si="404"/>
        <v>GBPEUR45426</v>
      </c>
      <c r="M4305" s="160">
        <f t="shared" si="408"/>
        <v>45426</v>
      </c>
      <c r="N4305" s="158">
        <v>1.1630205970947747</v>
      </c>
      <c r="O4305" s="158">
        <v>1</v>
      </c>
      <c r="P4305" s="161">
        <f t="shared" si="405"/>
        <v>1.163</v>
      </c>
    </row>
    <row r="4306" spans="9:16" x14ac:dyDescent="0.2">
      <c r="I4306" s="158">
        <f t="shared" si="403"/>
        <v>11</v>
      </c>
      <c r="J4306" s="158" t="str">
        <f t="shared" si="406"/>
        <v>GBP</v>
      </c>
      <c r="K4306" s="158" t="str">
        <f t="shared" si="407"/>
        <v>EUR</v>
      </c>
      <c r="L4306" s="158" t="str">
        <f t="shared" si="404"/>
        <v>GBPEUR45427</v>
      </c>
      <c r="M4306" s="160">
        <f t="shared" si="408"/>
        <v>45427</v>
      </c>
      <c r="N4306" s="158">
        <v>1.1649580615097856</v>
      </c>
      <c r="O4306" s="158">
        <v>1</v>
      </c>
      <c r="P4306" s="161">
        <f t="shared" si="405"/>
        <v>1.165</v>
      </c>
    </row>
    <row r="4307" spans="9:16" x14ac:dyDescent="0.2">
      <c r="I4307" s="158">
        <f t="shared" si="403"/>
        <v>11</v>
      </c>
      <c r="J4307" s="158" t="str">
        <f t="shared" si="406"/>
        <v>GBP</v>
      </c>
      <c r="K4307" s="158" t="str">
        <f t="shared" si="407"/>
        <v>EUR</v>
      </c>
      <c r="L4307" s="158" t="str">
        <f t="shared" si="404"/>
        <v>GBPEUR45428</v>
      </c>
      <c r="M4307" s="160">
        <f t="shared" si="408"/>
        <v>45428</v>
      </c>
      <c r="N4307" s="158">
        <v>1.1648223645894</v>
      </c>
      <c r="O4307" s="158">
        <v>1</v>
      </c>
      <c r="P4307" s="161">
        <f t="shared" si="405"/>
        <v>1.1648000000000001</v>
      </c>
    </row>
    <row r="4308" spans="9:16" x14ac:dyDescent="0.2">
      <c r="I4308" s="158">
        <f t="shared" si="403"/>
        <v>11</v>
      </c>
      <c r="J4308" s="158" t="str">
        <f t="shared" si="406"/>
        <v>GBP</v>
      </c>
      <c r="K4308" s="158" t="str">
        <f t="shared" si="407"/>
        <v>EUR</v>
      </c>
      <c r="L4308" s="158" t="str">
        <f t="shared" si="404"/>
        <v>GBPEUR45429</v>
      </c>
      <c r="M4308" s="160">
        <f t="shared" si="408"/>
        <v>45429</v>
      </c>
      <c r="N4308" s="158">
        <v>1.1670654140164556</v>
      </c>
      <c r="O4308" s="158">
        <v>1</v>
      </c>
      <c r="P4308" s="161">
        <f t="shared" si="405"/>
        <v>1.1671</v>
      </c>
    </row>
    <row r="4309" spans="9:16" x14ac:dyDescent="0.2">
      <c r="I4309" s="158">
        <f t="shared" si="403"/>
        <v>11</v>
      </c>
      <c r="J4309" s="158" t="str">
        <f t="shared" si="406"/>
        <v>GBP</v>
      </c>
      <c r="K4309" s="158" t="str">
        <f t="shared" si="407"/>
        <v>EUR</v>
      </c>
      <c r="L4309" s="158" t="str">
        <f t="shared" si="404"/>
        <v>GBPEUR45430</v>
      </c>
      <c r="M4309" s="160">
        <f t="shared" si="408"/>
        <v>45430</v>
      </c>
      <c r="N4309" s="158">
        <v>1.1670654140164556</v>
      </c>
      <c r="O4309" s="158">
        <v>1</v>
      </c>
      <c r="P4309" s="161">
        <f t="shared" si="405"/>
        <v>1.1671</v>
      </c>
    </row>
    <row r="4310" spans="9:16" x14ac:dyDescent="0.2">
      <c r="I4310" s="158">
        <f t="shared" si="403"/>
        <v>11</v>
      </c>
      <c r="J4310" s="158" t="str">
        <f t="shared" si="406"/>
        <v>GBP</v>
      </c>
      <c r="K4310" s="158" t="str">
        <f t="shared" si="407"/>
        <v>EUR</v>
      </c>
      <c r="L4310" s="158" t="str">
        <f t="shared" si="404"/>
        <v>GBPEUR45431</v>
      </c>
      <c r="M4310" s="160">
        <f t="shared" si="408"/>
        <v>45431</v>
      </c>
      <c r="N4310" s="158">
        <v>1.1670654140164556</v>
      </c>
      <c r="O4310" s="158">
        <v>1</v>
      </c>
      <c r="P4310" s="161">
        <f t="shared" si="405"/>
        <v>1.1671</v>
      </c>
    </row>
    <row r="4311" spans="9:16" x14ac:dyDescent="0.2">
      <c r="I4311" s="158">
        <f t="shared" si="403"/>
        <v>11</v>
      </c>
      <c r="J4311" s="158" t="str">
        <f t="shared" si="406"/>
        <v>GBP</v>
      </c>
      <c r="K4311" s="158" t="str">
        <f t="shared" si="407"/>
        <v>EUR</v>
      </c>
      <c r="L4311" s="158" t="str">
        <f t="shared" si="404"/>
        <v>GBPEUR45432</v>
      </c>
      <c r="M4311" s="160">
        <f t="shared" si="408"/>
        <v>45432</v>
      </c>
      <c r="N4311" s="158">
        <v>1.1689343994015056</v>
      </c>
      <c r="O4311" s="158">
        <v>1</v>
      </c>
      <c r="P4311" s="161">
        <f t="shared" si="405"/>
        <v>1.1689000000000001</v>
      </c>
    </row>
    <row r="4312" spans="9:16" x14ac:dyDescent="0.2">
      <c r="I4312" s="158">
        <f t="shared" si="403"/>
        <v>11</v>
      </c>
      <c r="J4312" s="158" t="str">
        <f t="shared" si="406"/>
        <v>GBP</v>
      </c>
      <c r="K4312" s="158" t="str">
        <f t="shared" si="407"/>
        <v>EUR</v>
      </c>
      <c r="L4312" s="158" t="str">
        <f t="shared" si="404"/>
        <v>GBPEUR45433</v>
      </c>
      <c r="M4312" s="160">
        <f t="shared" si="408"/>
        <v>45433</v>
      </c>
      <c r="N4312" s="158">
        <v>1.1704119850187265</v>
      </c>
      <c r="O4312" s="158">
        <v>1</v>
      </c>
      <c r="P4312" s="161">
        <f t="shared" si="405"/>
        <v>1.1704000000000001</v>
      </c>
    </row>
    <row r="4313" spans="9:16" x14ac:dyDescent="0.2">
      <c r="I4313" s="158">
        <f t="shared" si="403"/>
        <v>11</v>
      </c>
      <c r="J4313" s="158" t="str">
        <f t="shared" si="406"/>
        <v>GBP</v>
      </c>
      <c r="K4313" s="158" t="str">
        <f t="shared" si="407"/>
        <v>EUR</v>
      </c>
      <c r="L4313" s="158" t="str">
        <f t="shared" si="404"/>
        <v>GBPEUR45434</v>
      </c>
      <c r="M4313" s="160">
        <f t="shared" si="408"/>
        <v>45434</v>
      </c>
      <c r="N4313" s="158">
        <v>1.1741912757588211</v>
      </c>
      <c r="O4313" s="158">
        <v>1</v>
      </c>
      <c r="P4313" s="161">
        <f t="shared" si="405"/>
        <v>1.1741999999999999</v>
      </c>
    </row>
    <row r="4314" spans="9:16" x14ac:dyDescent="0.2">
      <c r="I4314" s="158">
        <f t="shared" si="403"/>
        <v>11</v>
      </c>
      <c r="J4314" s="158" t="str">
        <f t="shared" si="406"/>
        <v>GBP</v>
      </c>
      <c r="K4314" s="158" t="str">
        <f t="shared" si="407"/>
        <v>EUR</v>
      </c>
      <c r="L4314" s="158" t="str">
        <f t="shared" si="404"/>
        <v>GBPEUR45435</v>
      </c>
      <c r="M4314" s="160">
        <f t="shared" si="408"/>
        <v>45435</v>
      </c>
      <c r="N4314" s="158">
        <v>1.1740534194305841</v>
      </c>
      <c r="O4314" s="158">
        <v>1</v>
      </c>
      <c r="P4314" s="161">
        <f t="shared" si="405"/>
        <v>1.1740999999999999</v>
      </c>
    </row>
    <row r="4315" spans="9:16" x14ac:dyDescent="0.2">
      <c r="I4315" s="158">
        <f t="shared" si="403"/>
        <v>11</v>
      </c>
      <c r="J4315" s="158" t="str">
        <f t="shared" si="406"/>
        <v>GBP</v>
      </c>
      <c r="K4315" s="158" t="str">
        <f t="shared" si="407"/>
        <v>EUR</v>
      </c>
      <c r="L4315" s="158" t="str">
        <f t="shared" si="404"/>
        <v>GBPEUR45436</v>
      </c>
      <c r="M4315" s="160">
        <f t="shared" si="408"/>
        <v>45436</v>
      </c>
      <c r="N4315" s="158">
        <v>1.1731443788787086</v>
      </c>
      <c r="O4315" s="158">
        <v>1</v>
      </c>
      <c r="P4315" s="161">
        <f t="shared" si="405"/>
        <v>1.1731</v>
      </c>
    </row>
    <row r="4316" spans="9:16" x14ac:dyDescent="0.2">
      <c r="I4316" s="158">
        <f t="shared" si="403"/>
        <v>11</v>
      </c>
      <c r="J4316" s="158" t="str">
        <f t="shared" si="406"/>
        <v>GBP</v>
      </c>
      <c r="K4316" s="158" t="str">
        <f t="shared" si="407"/>
        <v>EUR</v>
      </c>
      <c r="L4316" s="158" t="str">
        <f t="shared" si="404"/>
        <v>GBPEUR45437</v>
      </c>
      <c r="M4316" s="160">
        <f t="shared" si="408"/>
        <v>45437</v>
      </c>
      <c r="N4316" s="158">
        <v>1.1731443788787086</v>
      </c>
      <c r="O4316" s="158">
        <v>1</v>
      </c>
      <c r="P4316" s="161">
        <f t="shared" si="405"/>
        <v>1.1731</v>
      </c>
    </row>
    <row r="4317" spans="9:16" x14ac:dyDescent="0.2">
      <c r="I4317" s="158">
        <f t="shared" si="403"/>
        <v>11</v>
      </c>
      <c r="J4317" s="158" t="str">
        <f t="shared" si="406"/>
        <v>GBP</v>
      </c>
      <c r="K4317" s="158" t="str">
        <f t="shared" si="407"/>
        <v>EUR</v>
      </c>
      <c r="L4317" s="158" t="str">
        <f t="shared" si="404"/>
        <v>GBPEUR45438</v>
      </c>
      <c r="M4317" s="160">
        <f t="shared" si="408"/>
        <v>45438</v>
      </c>
      <c r="N4317" s="158">
        <v>1.1731443788787086</v>
      </c>
      <c r="O4317" s="158">
        <v>1</v>
      </c>
      <c r="P4317" s="161">
        <f t="shared" si="405"/>
        <v>1.1731</v>
      </c>
    </row>
    <row r="4318" spans="9:16" x14ac:dyDescent="0.2">
      <c r="I4318" s="158">
        <f t="shared" si="403"/>
        <v>11</v>
      </c>
      <c r="J4318" s="158" t="str">
        <f t="shared" si="406"/>
        <v>GBP</v>
      </c>
      <c r="K4318" s="158" t="str">
        <f t="shared" si="407"/>
        <v>EUR</v>
      </c>
      <c r="L4318" s="158" t="str">
        <f t="shared" si="404"/>
        <v>GBPEUR45439</v>
      </c>
      <c r="M4318" s="160">
        <f t="shared" si="408"/>
        <v>45439</v>
      </c>
      <c r="N4318" s="158">
        <v>1.1755025273304338</v>
      </c>
      <c r="O4318" s="158">
        <v>1</v>
      </c>
      <c r="P4318" s="161">
        <f t="shared" si="405"/>
        <v>1.1755</v>
      </c>
    </row>
    <row r="4319" spans="9:16" x14ac:dyDescent="0.2">
      <c r="I4319" s="158">
        <f t="shared" si="403"/>
        <v>11</v>
      </c>
      <c r="J4319" s="158" t="str">
        <f t="shared" si="406"/>
        <v>GBP</v>
      </c>
      <c r="K4319" s="158" t="str">
        <f t="shared" si="407"/>
        <v>EUR</v>
      </c>
      <c r="L4319" s="158" t="str">
        <f t="shared" si="404"/>
        <v>GBPEUR45440</v>
      </c>
      <c r="M4319" s="160">
        <f t="shared" si="408"/>
        <v>45440</v>
      </c>
      <c r="N4319" s="158">
        <v>1.1753643629525152</v>
      </c>
      <c r="O4319" s="158">
        <v>1</v>
      </c>
      <c r="P4319" s="161">
        <f t="shared" si="405"/>
        <v>1.1754</v>
      </c>
    </row>
    <row r="4320" spans="9:16" x14ac:dyDescent="0.2">
      <c r="I4320" s="158">
        <f t="shared" si="403"/>
        <v>11</v>
      </c>
      <c r="J4320" s="158" t="str">
        <f t="shared" si="406"/>
        <v>GBP</v>
      </c>
      <c r="K4320" s="158" t="str">
        <f t="shared" si="407"/>
        <v>EUR</v>
      </c>
      <c r="L4320" s="158" t="str">
        <f t="shared" si="404"/>
        <v>GBPEUR45441</v>
      </c>
      <c r="M4320" s="160">
        <f t="shared" si="408"/>
        <v>45441</v>
      </c>
      <c r="N4320" s="158">
        <v>1.1746740279572419</v>
      </c>
      <c r="O4320" s="158">
        <v>1</v>
      </c>
      <c r="P4320" s="161">
        <f t="shared" si="405"/>
        <v>1.1747000000000001</v>
      </c>
    </row>
    <row r="4321" spans="9:16" x14ac:dyDescent="0.2">
      <c r="I4321" s="158">
        <f t="shared" si="403"/>
        <v>11</v>
      </c>
      <c r="J4321" s="158" t="str">
        <f t="shared" si="406"/>
        <v>GBP</v>
      </c>
      <c r="K4321" s="158" t="str">
        <f t="shared" si="407"/>
        <v>EUR</v>
      </c>
      <c r="L4321" s="158" t="str">
        <f t="shared" si="404"/>
        <v>GBPEUR45442</v>
      </c>
      <c r="M4321" s="160">
        <f t="shared" si="408"/>
        <v>45442</v>
      </c>
      <c r="N4321" s="158">
        <v>1.1750190940602785</v>
      </c>
      <c r="O4321" s="158">
        <v>1</v>
      </c>
      <c r="P4321" s="161">
        <f t="shared" si="405"/>
        <v>1.175</v>
      </c>
    </row>
    <row r="4322" spans="9:16" x14ac:dyDescent="0.2">
      <c r="I4322" s="158">
        <f t="shared" si="403"/>
        <v>11</v>
      </c>
      <c r="J4322" s="158" t="str">
        <f t="shared" si="406"/>
        <v>GBP</v>
      </c>
      <c r="K4322" s="158" t="str">
        <f t="shared" si="407"/>
        <v>EUR</v>
      </c>
      <c r="L4322" s="158" t="str">
        <f t="shared" si="404"/>
        <v>GBPEUR45443</v>
      </c>
      <c r="M4322" s="160">
        <f t="shared" si="408"/>
        <v>45443</v>
      </c>
      <c r="N4322" s="158">
        <v>1.1714402858314297</v>
      </c>
      <c r="O4322" s="158">
        <v>1</v>
      </c>
      <c r="P4322" s="161">
        <f t="shared" si="405"/>
        <v>1.1714</v>
      </c>
    </row>
    <row r="4323" spans="9:16" x14ac:dyDescent="0.2">
      <c r="I4323" s="158">
        <f t="shared" si="403"/>
        <v>11</v>
      </c>
      <c r="J4323" s="158" t="str">
        <f t="shared" si="406"/>
        <v>GBP</v>
      </c>
      <c r="K4323" s="158" t="str">
        <f t="shared" si="407"/>
        <v>EUR</v>
      </c>
      <c r="L4323" s="158" t="str">
        <f t="shared" si="404"/>
        <v>GBPEUR45444</v>
      </c>
      <c r="M4323" s="160">
        <f t="shared" si="408"/>
        <v>45444</v>
      </c>
      <c r="N4323" s="158">
        <v>1.1714402858314297</v>
      </c>
      <c r="O4323" s="158">
        <v>1</v>
      </c>
      <c r="P4323" s="161">
        <f t="shared" si="405"/>
        <v>1.1714</v>
      </c>
    </row>
    <row r="4324" spans="9:16" x14ac:dyDescent="0.2">
      <c r="I4324" s="158">
        <f t="shared" si="403"/>
        <v>11</v>
      </c>
      <c r="J4324" s="158" t="str">
        <f t="shared" si="406"/>
        <v>GBP</v>
      </c>
      <c r="K4324" s="158" t="str">
        <f t="shared" si="407"/>
        <v>EUR</v>
      </c>
      <c r="L4324" s="158" t="str">
        <f t="shared" si="404"/>
        <v>GBPEUR45445</v>
      </c>
      <c r="M4324" s="160">
        <f t="shared" si="408"/>
        <v>45445</v>
      </c>
      <c r="N4324" s="158">
        <v>1.1714402858314297</v>
      </c>
      <c r="O4324" s="158">
        <v>1</v>
      </c>
      <c r="P4324" s="161">
        <f t="shared" si="405"/>
        <v>1.1714</v>
      </c>
    </row>
    <row r="4325" spans="9:16" x14ac:dyDescent="0.2">
      <c r="I4325" s="158">
        <f t="shared" si="403"/>
        <v>11</v>
      </c>
      <c r="J4325" s="158" t="str">
        <f t="shared" si="406"/>
        <v>GBP</v>
      </c>
      <c r="K4325" s="158" t="str">
        <f t="shared" si="407"/>
        <v>EUR</v>
      </c>
      <c r="L4325" s="158" t="str">
        <f t="shared" si="404"/>
        <v>GBPEUR45446</v>
      </c>
      <c r="M4325" s="160">
        <f t="shared" si="408"/>
        <v>45446</v>
      </c>
      <c r="N4325" s="158">
        <v>1.1740534194305841</v>
      </c>
      <c r="O4325" s="158">
        <v>1</v>
      </c>
      <c r="P4325" s="161">
        <f t="shared" si="405"/>
        <v>1.1740999999999999</v>
      </c>
    </row>
    <row r="4326" spans="9:16" x14ac:dyDescent="0.2">
      <c r="I4326" s="158">
        <f t="shared" si="403"/>
        <v>11</v>
      </c>
      <c r="J4326" s="158" t="str">
        <f t="shared" si="406"/>
        <v>GBP</v>
      </c>
      <c r="K4326" s="158" t="str">
        <f t="shared" si="407"/>
        <v>EUR</v>
      </c>
      <c r="L4326" s="158" t="str">
        <f t="shared" si="404"/>
        <v>GBPEUR45447</v>
      </c>
      <c r="M4326" s="160">
        <f t="shared" si="408"/>
        <v>45447</v>
      </c>
      <c r="N4326" s="158">
        <v>1.1744946736666548</v>
      </c>
      <c r="O4326" s="158">
        <v>1</v>
      </c>
      <c r="P4326" s="161">
        <f t="shared" si="405"/>
        <v>1.1745000000000001</v>
      </c>
    </row>
    <row r="4327" spans="9:16" x14ac:dyDescent="0.2">
      <c r="I4327" s="158">
        <f t="shared" si="403"/>
        <v>11</v>
      </c>
      <c r="J4327" s="158" t="str">
        <f t="shared" si="406"/>
        <v>GBP</v>
      </c>
      <c r="K4327" s="158" t="str">
        <f t="shared" si="407"/>
        <v>EUR</v>
      </c>
      <c r="L4327" s="158" t="str">
        <f t="shared" si="404"/>
        <v>GBPEUR45448</v>
      </c>
      <c r="M4327" s="160">
        <f t="shared" si="408"/>
        <v>45448</v>
      </c>
      <c r="N4327" s="158">
        <v>1.1758066033298842</v>
      </c>
      <c r="O4327" s="158">
        <v>1</v>
      </c>
      <c r="P4327" s="161">
        <f t="shared" si="405"/>
        <v>1.1758</v>
      </c>
    </row>
    <row r="4328" spans="9:16" x14ac:dyDescent="0.2">
      <c r="I4328" s="158">
        <f t="shared" si="403"/>
        <v>11</v>
      </c>
      <c r="J4328" s="158" t="str">
        <f t="shared" si="406"/>
        <v>GBP</v>
      </c>
      <c r="K4328" s="158" t="str">
        <f t="shared" si="407"/>
        <v>EUR</v>
      </c>
      <c r="L4328" s="158" t="str">
        <f t="shared" si="404"/>
        <v>GBPEUR45449</v>
      </c>
      <c r="M4328" s="160">
        <f t="shared" si="408"/>
        <v>45449</v>
      </c>
      <c r="N4328" s="158">
        <v>1.1752538548326439</v>
      </c>
      <c r="O4328" s="158">
        <v>1</v>
      </c>
      <c r="P4328" s="161">
        <f t="shared" si="405"/>
        <v>1.1753</v>
      </c>
    </row>
    <row r="4329" spans="9:16" x14ac:dyDescent="0.2">
      <c r="I4329" s="158">
        <f t="shared" si="403"/>
        <v>11</v>
      </c>
      <c r="J4329" s="158" t="str">
        <f t="shared" si="406"/>
        <v>GBP</v>
      </c>
      <c r="K4329" s="158" t="str">
        <f t="shared" si="407"/>
        <v>EUR</v>
      </c>
      <c r="L4329" s="158" t="str">
        <f t="shared" si="404"/>
        <v>GBPEUR45450</v>
      </c>
      <c r="M4329" s="160">
        <f t="shared" si="408"/>
        <v>45450</v>
      </c>
      <c r="N4329" s="158">
        <v>1.1748120300751881</v>
      </c>
      <c r="O4329" s="158">
        <v>1</v>
      </c>
      <c r="P4329" s="161">
        <f t="shared" si="405"/>
        <v>1.1748000000000001</v>
      </c>
    </row>
    <row r="4330" spans="9:16" x14ac:dyDescent="0.2">
      <c r="I4330" s="158">
        <f t="shared" ref="I4330:I4393" si="409">IF(M4329=$G$2,I4329+1,I4329)</f>
        <v>11</v>
      </c>
      <c r="J4330" s="158" t="str">
        <f t="shared" si="406"/>
        <v>GBP</v>
      </c>
      <c r="K4330" s="158" t="str">
        <f t="shared" si="407"/>
        <v>EUR</v>
      </c>
      <c r="L4330" s="158" t="str">
        <f t="shared" si="404"/>
        <v>GBPEUR45451</v>
      </c>
      <c r="M4330" s="160">
        <f t="shared" si="408"/>
        <v>45451</v>
      </c>
      <c r="N4330" s="158">
        <v>1.1748120300751881</v>
      </c>
      <c r="O4330" s="158">
        <v>1</v>
      </c>
      <c r="P4330" s="161">
        <f t="shared" si="405"/>
        <v>1.1748000000000001</v>
      </c>
    </row>
    <row r="4331" spans="9:16" x14ac:dyDescent="0.2">
      <c r="I4331" s="158">
        <f t="shared" si="409"/>
        <v>11</v>
      </c>
      <c r="J4331" s="158" t="str">
        <f t="shared" si="406"/>
        <v>GBP</v>
      </c>
      <c r="K4331" s="158" t="str">
        <f t="shared" si="407"/>
        <v>EUR</v>
      </c>
      <c r="L4331" s="158" t="str">
        <f t="shared" si="404"/>
        <v>GBPEUR45452</v>
      </c>
      <c r="M4331" s="160">
        <f t="shared" si="408"/>
        <v>45452</v>
      </c>
      <c r="N4331" s="158">
        <v>1.1748120300751881</v>
      </c>
      <c r="O4331" s="158">
        <v>1</v>
      </c>
      <c r="P4331" s="161">
        <f t="shared" si="405"/>
        <v>1.1748000000000001</v>
      </c>
    </row>
    <row r="4332" spans="9:16" x14ac:dyDescent="0.2">
      <c r="I4332" s="158">
        <f t="shared" si="409"/>
        <v>11</v>
      </c>
      <c r="J4332" s="158" t="str">
        <f t="shared" si="406"/>
        <v>GBP</v>
      </c>
      <c r="K4332" s="158" t="str">
        <f t="shared" si="407"/>
        <v>EUR</v>
      </c>
      <c r="L4332" s="158" t="str">
        <f t="shared" si="404"/>
        <v>GBPEUR45453</v>
      </c>
      <c r="M4332" s="160">
        <f t="shared" si="408"/>
        <v>45453</v>
      </c>
      <c r="N4332" s="158">
        <v>1.182522320108792</v>
      </c>
      <c r="O4332" s="158">
        <v>1</v>
      </c>
      <c r="P4332" s="161">
        <f t="shared" si="405"/>
        <v>1.1825000000000001</v>
      </c>
    </row>
    <row r="4333" spans="9:16" x14ac:dyDescent="0.2">
      <c r="I4333" s="158">
        <f t="shared" si="409"/>
        <v>11</v>
      </c>
      <c r="J4333" s="158" t="str">
        <f t="shared" si="406"/>
        <v>GBP</v>
      </c>
      <c r="K4333" s="158" t="str">
        <f t="shared" si="407"/>
        <v>EUR</v>
      </c>
      <c r="L4333" s="158" t="str">
        <f t="shared" si="404"/>
        <v>GBPEUR45454</v>
      </c>
      <c r="M4333" s="160">
        <f t="shared" si="408"/>
        <v>45454</v>
      </c>
      <c r="N4333" s="158">
        <v>1.187676666904202</v>
      </c>
      <c r="O4333" s="158">
        <v>1</v>
      </c>
      <c r="P4333" s="161">
        <f t="shared" si="405"/>
        <v>1.1877</v>
      </c>
    </row>
    <row r="4334" spans="9:16" x14ac:dyDescent="0.2">
      <c r="I4334" s="158">
        <f t="shared" si="409"/>
        <v>11</v>
      </c>
      <c r="J4334" s="158" t="str">
        <f t="shared" si="406"/>
        <v>GBP</v>
      </c>
      <c r="K4334" s="158" t="str">
        <f t="shared" si="407"/>
        <v>EUR</v>
      </c>
      <c r="L4334" s="158" t="str">
        <f t="shared" si="404"/>
        <v>GBPEUR45455</v>
      </c>
      <c r="M4334" s="160">
        <f t="shared" si="408"/>
        <v>45455</v>
      </c>
      <c r="N4334" s="158">
        <v>1.1853256682273454</v>
      </c>
      <c r="O4334" s="158">
        <v>1</v>
      </c>
      <c r="P4334" s="161">
        <f t="shared" si="405"/>
        <v>1.1853</v>
      </c>
    </row>
    <row r="4335" spans="9:16" x14ac:dyDescent="0.2">
      <c r="I4335" s="158">
        <f t="shared" si="409"/>
        <v>11</v>
      </c>
      <c r="J4335" s="158" t="str">
        <f t="shared" si="406"/>
        <v>GBP</v>
      </c>
      <c r="K4335" s="158" t="str">
        <f t="shared" si="407"/>
        <v>EUR</v>
      </c>
      <c r="L4335" s="158" t="str">
        <f t="shared" si="404"/>
        <v>GBPEUR45456</v>
      </c>
      <c r="M4335" s="160">
        <f t="shared" si="408"/>
        <v>45456</v>
      </c>
      <c r="N4335" s="158">
        <v>1.1838802860254771</v>
      </c>
      <c r="O4335" s="158">
        <v>1</v>
      </c>
      <c r="P4335" s="161">
        <f t="shared" si="405"/>
        <v>1.1839</v>
      </c>
    </row>
    <row r="4336" spans="9:16" x14ac:dyDescent="0.2">
      <c r="I4336" s="158">
        <f t="shared" si="409"/>
        <v>11</v>
      </c>
      <c r="J4336" s="158" t="str">
        <f t="shared" si="406"/>
        <v>GBP</v>
      </c>
      <c r="K4336" s="158" t="str">
        <f t="shared" si="407"/>
        <v>EUR</v>
      </c>
      <c r="L4336" s="158" t="str">
        <f t="shared" si="404"/>
        <v>GBPEUR45457</v>
      </c>
      <c r="M4336" s="160">
        <f t="shared" si="408"/>
        <v>45457</v>
      </c>
      <c r="N4336" s="158">
        <v>1.1875779348019715</v>
      </c>
      <c r="O4336" s="158">
        <v>1</v>
      </c>
      <c r="P4336" s="161">
        <f t="shared" si="405"/>
        <v>1.1876</v>
      </c>
    </row>
    <row r="4337" spans="9:16" x14ac:dyDescent="0.2">
      <c r="I4337" s="158">
        <f t="shared" si="409"/>
        <v>11</v>
      </c>
      <c r="J4337" s="158" t="str">
        <f t="shared" si="406"/>
        <v>GBP</v>
      </c>
      <c r="K4337" s="158" t="str">
        <f t="shared" si="407"/>
        <v>EUR</v>
      </c>
      <c r="L4337" s="158" t="str">
        <f t="shared" si="404"/>
        <v>GBPEUR45458</v>
      </c>
      <c r="M4337" s="160">
        <f t="shared" si="408"/>
        <v>45458</v>
      </c>
      <c r="N4337" s="158">
        <v>1.1875779348019715</v>
      </c>
      <c r="O4337" s="158">
        <v>1</v>
      </c>
      <c r="P4337" s="161">
        <f t="shared" si="405"/>
        <v>1.1876</v>
      </c>
    </row>
    <row r="4338" spans="9:16" x14ac:dyDescent="0.2">
      <c r="I4338" s="158">
        <f t="shared" si="409"/>
        <v>11</v>
      </c>
      <c r="J4338" s="158" t="str">
        <f t="shared" si="406"/>
        <v>GBP</v>
      </c>
      <c r="K4338" s="158" t="str">
        <f t="shared" si="407"/>
        <v>EUR</v>
      </c>
      <c r="L4338" s="158" t="str">
        <f t="shared" si="404"/>
        <v>GBPEUR45459</v>
      </c>
      <c r="M4338" s="160">
        <f t="shared" si="408"/>
        <v>45459</v>
      </c>
      <c r="N4338" s="158">
        <v>1.1875779348019715</v>
      </c>
      <c r="O4338" s="158">
        <v>1</v>
      </c>
      <c r="P4338" s="161">
        <f t="shared" si="405"/>
        <v>1.1876</v>
      </c>
    </row>
    <row r="4339" spans="9:16" x14ac:dyDescent="0.2">
      <c r="I4339" s="158">
        <f t="shared" si="409"/>
        <v>11</v>
      </c>
      <c r="J4339" s="158" t="str">
        <f t="shared" si="406"/>
        <v>GBP</v>
      </c>
      <c r="K4339" s="158" t="str">
        <f t="shared" si="407"/>
        <v>EUR</v>
      </c>
      <c r="L4339" s="158" t="str">
        <f t="shared" si="404"/>
        <v>GBPEUR45460</v>
      </c>
      <c r="M4339" s="160">
        <f t="shared" si="408"/>
        <v>45460</v>
      </c>
      <c r="N4339" s="158">
        <v>1.1824104619677676</v>
      </c>
      <c r="O4339" s="158">
        <v>1</v>
      </c>
      <c r="P4339" s="161">
        <f t="shared" si="405"/>
        <v>1.1823999999999999</v>
      </c>
    </row>
    <row r="4340" spans="9:16" x14ac:dyDescent="0.2">
      <c r="I4340" s="158">
        <f t="shared" si="409"/>
        <v>11</v>
      </c>
      <c r="J4340" s="158" t="str">
        <f t="shared" si="406"/>
        <v>GBP</v>
      </c>
      <c r="K4340" s="158" t="str">
        <f t="shared" si="407"/>
        <v>EUR</v>
      </c>
      <c r="L4340" s="158" t="str">
        <f t="shared" si="404"/>
        <v>GBPEUR45461</v>
      </c>
      <c r="M4340" s="160">
        <f t="shared" si="408"/>
        <v>45461</v>
      </c>
      <c r="N4340" s="158">
        <v>1.1828720132481665</v>
      </c>
      <c r="O4340" s="158">
        <v>1</v>
      </c>
      <c r="P4340" s="161">
        <f t="shared" si="405"/>
        <v>1.1829000000000001</v>
      </c>
    </row>
    <row r="4341" spans="9:16" x14ac:dyDescent="0.2">
      <c r="I4341" s="158">
        <f t="shared" si="409"/>
        <v>11</v>
      </c>
      <c r="J4341" s="158" t="str">
        <f t="shared" si="406"/>
        <v>GBP</v>
      </c>
      <c r="K4341" s="158" t="str">
        <f t="shared" si="407"/>
        <v>EUR</v>
      </c>
      <c r="L4341" s="158" t="str">
        <f t="shared" si="404"/>
        <v>GBPEUR45462</v>
      </c>
      <c r="M4341" s="160">
        <f t="shared" si="408"/>
        <v>45462</v>
      </c>
      <c r="N4341" s="158">
        <v>1.1840625185009768</v>
      </c>
      <c r="O4341" s="158">
        <v>1</v>
      </c>
      <c r="P4341" s="161">
        <f t="shared" si="405"/>
        <v>1.1840999999999999</v>
      </c>
    </row>
    <row r="4342" spans="9:16" x14ac:dyDescent="0.2">
      <c r="I4342" s="158">
        <f t="shared" si="409"/>
        <v>11</v>
      </c>
      <c r="J4342" s="158" t="str">
        <f t="shared" si="406"/>
        <v>GBP</v>
      </c>
      <c r="K4342" s="158" t="str">
        <f t="shared" si="407"/>
        <v>EUR</v>
      </c>
      <c r="L4342" s="158" t="str">
        <f t="shared" si="404"/>
        <v>GBPEUR45463</v>
      </c>
      <c r="M4342" s="160">
        <f t="shared" si="408"/>
        <v>45463</v>
      </c>
      <c r="N4342" s="158">
        <v>1.1832499142143811</v>
      </c>
      <c r="O4342" s="158">
        <v>1</v>
      </c>
      <c r="P4342" s="161">
        <f t="shared" si="405"/>
        <v>1.1832</v>
      </c>
    </row>
    <row r="4343" spans="9:16" x14ac:dyDescent="0.2">
      <c r="I4343" s="158">
        <f t="shared" si="409"/>
        <v>11</v>
      </c>
      <c r="J4343" s="158" t="str">
        <f t="shared" si="406"/>
        <v>GBP</v>
      </c>
      <c r="K4343" s="158" t="str">
        <f t="shared" si="407"/>
        <v>EUR</v>
      </c>
      <c r="L4343" s="158" t="str">
        <f t="shared" si="404"/>
        <v>GBPEUR45464</v>
      </c>
      <c r="M4343" s="160">
        <f t="shared" si="408"/>
        <v>45464</v>
      </c>
      <c r="N4343" s="158">
        <v>1.1829979534135406</v>
      </c>
      <c r="O4343" s="158">
        <v>1</v>
      </c>
      <c r="P4343" s="161">
        <f t="shared" si="405"/>
        <v>1.1830000000000001</v>
      </c>
    </row>
    <row r="4344" spans="9:16" x14ac:dyDescent="0.2">
      <c r="I4344" s="158">
        <f t="shared" si="409"/>
        <v>11</v>
      </c>
      <c r="J4344" s="158" t="str">
        <f t="shared" si="406"/>
        <v>GBP</v>
      </c>
      <c r="K4344" s="158" t="str">
        <f t="shared" si="407"/>
        <v>EUR</v>
      </c>
      <c r="L4344" s="158" t="str">
        <f t="shared" si="404"/>
        <v>GBPEUR45465</v>
      </c>
      <c r="M4344" s="160">
        <f t="shared" si="408"/>
        <v>45465</v>
      </c>
      <c r="N4344" s="158">
        <v>1.1829979534135406</v>
      </c>
      <c r="O4344" s="158">
        <v>1</v>
      </c>
      <c r="P4344" s="161">
        <f t="shared" si="405"/>
        <v>1.1830000000000001</v>
      </c>
    </row>
    <row r="4345" spans="9:16" x14ac:dyDescent="0.2">
      <c r="I4345" s="158">
        <f t="shared" si="409"/>
        <v>11</v>
      </c>
      <c r="J4345" s="158" t="str">
        <f t="shared" si="406"/>
        <v>GBP</v>
      </c>
      <c r="K4345" s="158" t="str">
        <f t="shared" si="407"/>
        <v>EUR</v>
      </c>
      <c r="L4345" s="158" t="str">
        <f t="shared" si="404"/>
        <v>GBPEUR45466</v>
      </c>
      <c r="M4345" s="160">
        <f t="shared" si="408"/>
        <v>45466</v>
      </c>
      <c r="N4345" s="158">
        <v>1.1829979534135406</v>
      </c>
      <c r="O4345" s="158">
        <v>1</v>
      </c>
      <c r="P4345" s="161">
        <f t="shared" si="405"/>
        <v>1.1830000000000001</v>
      </c>
    </row>
    <row r="4346" spans="9:16" x14ac:dyDescent="0.2">
      <c r="I4346" s="158">
        <f t="shared" si="409"/>
        <v>11</v>
      </c>
      <c r="J4346" s="158" t="str">
        <f t="shared" si="406"/>
        <v>GBP</v>
      </c>
      <c r="K4346" s="158" t="str">
        <f t="shared" si="407"/>
        <v>EUR</v>
      </c>
      <c r="L4346" s="158" t="str">
        <f t="shared" si="404"/>
        <v>GBPEUR45467</v>
      </c>
      <c r="M4346" s="160">
        <f t="shared" si="408"/>
        <v>45467</v>
      </c>
      <c r="N4346" s="158">
        <v>1.1802195208308746</v>
      </c>
      <c r="O4346" s="158">
        <v>1</v>
      </c>
      <c r="P4346" s="161">
        <f t="shared" si="405"/>
        <v>1.1801999999999999</v>
      </c>
    </row>
    <row r="4347" spans="9:16" x14ac:dyDescent="0.2">
      <c r="I4347" s="158">
        <f t="shared" si="409"/>
        <v>11</v>
      </c>
      <c r="J4347" s="158" t="str">
        <f t="shared" si="406"/>
        <v>GBP</v>
      </c>
      <c r="K4347" s="158" t="str">
        <f t="shared" si="407"/>
        <v>EUR</v>
      </c>
      <c r="L4347" s="158" t="str">
        <f t="shared" si="404"/>
        <v>GBPEUR45468</v>
      </c>
      <c r="M4347" s="160">
        <f t="shared" si="408"/>
        <v>45468</v>
      </c>
      <c r="N4347" s="158">
        <v>1.183922334694844</v>
      </c>
      <c r="O4347" s="158">
        <v>1</v>
      </c>
      <c r="P4347" s="161">
        <f t="shared" si="405"/>
        <v>1.1839</v>
      </c>
    </row>
    <row r="4348" spans="9:16" x14ac:dyDescent="0.2">
      <c r="I4348" s="158">
        <f t="shared" si="409"/>
        <v>11</v>
      </c>
      <c r="J4348" s="158" t="str">
        <f t="shared" si="406"/>
        <v>GBP</v>
      </c>
      <c r="K4348" s="158" t="str">
        <f t="shared" si="407"/>
        <v>EUR</v>
      </c>
      <c r="L4348" s="158" t="str">
        <f t="shared" si="404"/>
        <v>GBPEUR45469</v>
      </c>
      <c r="M4348" s="160">
        <f t="shared" si="408"/>
        <v>45469</v>
      </c>
      <c r="N4348" s="158">
        <v>1.1840905592459712</v>
      </c>
      <c r="O4348" s="158">
        <v>1</v>
      </c>
      <c r="P4348" s="161">
        <f t="shared" si="405"/>
        <v>1.1840999999999999</v>
      </c>
    </row>
    <row r="4349" spans="9:16" x14ac:dyDescent="0.2">
      <c r="I4349" s="158">
        <f t="shared" si="409"/>
        <v>11</v>
      </c>
      <c r="J4349" s="158" t="str">
        <f t="shared" si="406"/>
        <v>GBP</v>
      </c>
      <c r="K4349" s="158" t="str">
        <f t="shared" si="407"/>
        <v>EUR</v>
      </c>
      <c r="L4349" s="158" t="str">
        <f t="shared" si="404"/>
        <v>GBPEUR45470</v>
      </c>
      <c r="M4349" s="160">
        <f t="shared" si="408"/>
        <v>45470</v>
      </c>
      <c r="N4349" s="158">
        <v>1.1821728336682824</v>
      </c>
      <c r="O4349" s="158">
        <v>1</v>
      </c>
      <c r="P4349" s="161">
        <f t="shared" si="405"/>
        <v>1.1821999999999999</v>
      </c>
    </row>
    <row r="4350" spans="9:16" x14ac:dyDescent="0.2">
      <c r="I4350" s="158">
        <f t="shared" si="409"/>
        <v>11</v>
      </c>
      <c r="J4350" s="158" t="str">
        <f t="shared" si="406"/>
        <v>GBP</v>
      </c>
      <c r="K4350" s="158" t="str">
        <f t="shared" si="407"/>
        <v>EUR</v>
      </c>
      <c r="L4350" s="158" t="str">
        <f t="shared" si="404"/>
        <v>GBPEUR45471</v>
      </c>
      <c r="M4350" s="160">
        <f t="shared" si="408"/>
        <v>45471</v>
      </c>
      <c r="N4350" s="158">
        <v>1.1815023984498689</v>
      </c>
      <c r="O4350" s="158">
        <v>1</v>
      </c>
      <c r="P4350" s="161">
        <f t="shared" si="405"/>
        <v>1.1815</v>
      </c>
    </row>
    <row r="4351" spans="9:16" x14ac:dyDescent="0.2">
      <c r="I4351" s="158">
        <f t="shared" si="409"/>
        <v>11</v>
      </c>
      <c r="J4351" s="158" t="str">
        <f t="shared" si="406"/>
        <v>GBP</v>
      </c>
      <c r="K4351" s="158" t="str">
        <f t="shared" si="407"/>
        <v>EUR</v>
      </c>
      <c r="L4351" s="158" t="str">
        <f t="shared" si="404"/>
        <v>GBPEUR45472</v>
      </c>
      <c r="M4351" s="160">
        <f t="shared" si="408"/>
        <v>45472</v>
      </c>
      <c r="N4351" s="158">
        <v>1.1815023984498689</v>
      </c>
      <c r="O4351" s="158">
        <v>1</v>
      </c>
      <c r="P4351" s="161">
        <f t="shared" si="405"/>
        <v>1.1815</v>
      </c>
    </row>
    <row r="4352" spans="9:16" x14ac:dyDescent="0.2">
      <c r="I4352" s="158">
        <f t="shared" si="409"/>
        <v>11</v>
      </c>
      <c r="J4352" s="158" t="str">
        <f t="shared" si="406"/>
        <v>GBP</v>
      </c>
      <c r="K4352" s="158" t="str">
        <f t="shared" si="407"/>
        <v>EUR</v>
      </c>
      <c r="L4352" s="158" t="str">
        <f t="shared" si="404"/>
        <v>GBPEUR45473</v>
      </c>
      <c r="M4352" s="160">
        <f t="shared" si="408"/>
        <v>45473</v>
      </c>
      <c r="N4352" s="158">
        <v>1.1815023984498689</v>
      </c>
      <c r="O4352" s="158">
        <v>1</v>
      </c>
      <c r="P4352" s="161">
        <f t="shared" si="405"/>
        <v>1.1815</v>
      </c>
    </row>
    <row r="4353" spans="9:16" x14ac:dyDescent="0.2">
      <c r="I4353" s="158">
        <f t="shared" si="409"/>
        <v>11</v>
      </c>
      <c r="J4353" s="158" t="str">
        <f t="shared" si="406"/>
        <v>GBP</v>
      </c>
      <c r="K4353" s="158" t="str">
        <f t="shared" si="407"/>
        <v>EUR</v>
      </c>
      <c r="L4353" s="158" t="str">
        <f t="shared" si="404"/>
        <v>GBPEUR45474</v>
      </c>
      <c r="M4353" s="160">
        <f t="shared" si="408"/>
        <v>45474</v>
      </c>
      <c r="N4353" s="158">
        <v>1.1793843613633683</v>
      </c>
      <c r="O4353" s="158">
        <v>1</v>
      </c>
      <c r="P4353" s="161">
        <f t="shared" si="405"/>
        <v>1.1794</v>
      </c>
    </row>
    <row r="4354" spans="9:16" x14ac:dyDescent="0.2">
      <c r="I4354" s="158">
        <f t="shared" si="409"/>
        <v>11</v>
      </c>
      <c r="J4354" s="158" t="str">
        <f t="shared" si="406"/>
        <v>GBP</v>
      </c>
      <c r="K4354" s="158" t="str">
        <f t="shared" si="407"/>
        <v>EUR</v>
      </c>
      <c r="L4354" s="158" t="str">
        <f t="shared" si="404"/>
        <v>GBPEUR45475</v>
      </c>
      <c r="M4354" s="160">
        <f t="shared" si="408"/>
        <v>45475</v>
      </c>
      <c r="N4354" s="158">
        <v>1.1798713940180521</v>
      </c>
      <c r="O4354" s="158">
        <v>1</v>
      </c>
      <c r="P4354" s="161">
        <f t="shared" si="405"/>
        <v>1.1798999999999999</v>
      </c>
    </row>
    <row r="4355" spans="9:16" x14ac:dyDescent="0.2">
      <c r="I4355" s="158">
        <f t="shared" si="409"/>
        <v>11</v>
      </c>
      <c r="J4355" s="158" t="str">
        <f t="shared" si="406"/>
        <v>GBP</v>
      </c>
      <c r="K4355" s="158" t="str">
        <f t="shared" si="407"/>
        <v>EUR</v>
      </c>
      <c r="L4355" s="158" t="str">
        <f t="shared" ref="L4355:L4418" si="410">J4355&amp;K4355&amp;M4355</f>
        <v>GBPEUR45476</v>
      </c>
      <c r="M4355" s="160">
        <f t="shared" si="408"/>
        <v>45476</v>
      </c>
      <c r="N4355" s="158">
        <v>1.1809163911195086</v>
      </c>
      <c r="O4355" s="158">
        <v>1</v>
      </c>
      <c r="P4355" s="161">
        <f t="shared" ref="P4355:P4418" si="411">ROUND(N4355*O4355,4)</f>
        <v>1.1809000000000001</v>
      </c>
    </row>
    <row r="4356" spans="9:16" x14ac:dyDescent="0.2">
      <c r="I4356" s="158">
        <f t="shared" si="409"/>
        <v>11</v>
      </c>
      <c r="J4356" s="158" t="str">
        <f t="shared" ref="J4356:J4419" si="412">VLOOKUP($I4356,$A:$C,2,FALSE)</f>
        <v>GBP</v>
      </c>
      <c r="K4356" s="158" t="str">
        <f t="shared" ref="K4356:K4419" si="413">VLOOKUP($I4356,$A:$C,3,FALSE)</f>
        <v>EUR</v>
      </c>
      <c r="L4356" s="158" t="str">
        <f t="shared" si="410"/>
        <v>GBPEUR45477</v>
      </c>
      <c r="M4356" s="160">
        <f t="shared" ref="M4356:M4419" si="414">IF(I4356=I4355,M4355+1,$G$1)</f>
        <v>45477</v>
      </c>
      <c r="N4356" s="158">
        <v>1.1811535145222825</v>
      </c>
      <c r="O4356" s="158">
        <v>1</v>
      </c>
      <c r="P4356" s="161">
        <f t="shared" si="411"/>
        <v>1.1812</v>
      </c>
    </row>
    <row r="4357" spans="9:16" x14ac:dyDescent="0.2">
      <c r="I4357" s="158">
        <f t="shared" si="409"/>
        <v>11</v>
      </c>
      <c r="J4357" s="158" t="str">
        <f t="shared" si="412"/>
        <v>GBP</v>
      </c>
      <c r="K4357" s="158" t="str">
        <f t="shared" si="413"/>
        <v>EUR</v>
      </c>
      <c r="L4357" s="158" t="str">
        <f t="shared" si="410"/>
        <v>GBPEUR45478</v>
      </c>
      <c r="M4357" s="160">
        <f t="shared" si="414"/>
        <v>45478</v>
      </c>
      <c r="N4357" s="158">
        <v>1.1818514885419498</v>
      </c>
      <c r="O4357" s="158">
        <v>1</v>
      </c>
      <c r="P4357" s="161">
        <f t="shared" si="411"/>
        <v>1.1819</v>
      </c>
    </row>
    <row r="4358" spans="9:16" x14ac:dyDescent="0.2">
      <c r="I4358" s="158">
        <f t="shared" si="409"/>
        <v>11</v>
      </c>
      <c r="J4358" s="158" t="str">
        <f t="shared" si="412"/>
        <v>GBP</v>
      </c>
      <c r="K4358" s="158" t="str">
        <f t="shared" si="413"/>
        <v>EUR</v>
      </c>
      <c r="L4358" s="158" t="str">
        <f t="shared" si="410"/>
        <v>GBPEUR45479</v>
      </c>
      <c r="M4358" s="160">
        <f t="shared" si="414"/>
        <v>45479</v>
      </c>
      <c r="N4358" s="158">
        <v>1.1818514885419498</v>
      </c>
      <c r="O4358" s="158">
        <v>1</v>
      </c>
      <c r="P4358" s="161">
        <f t="shared" si="411"/>
        <v>1.1819</v>
      </c>
    </row>
    <row r="4359" spans="9:16" x14ac:dyDescent="0.2">
      <c r="I4359" s="158">
        <f t="shared" si="409"/>
        <v>11</v>
      </c>
      <c r="J4359" s="158" t="str">
        <f t="shared" si="412"/>
        <v>GBP</v>
      </c>
      <c r="K4359" s="158" t="str">
        <f t="shared" si="413"/>
        <v>EUR</v>
      </c>
      <c r="L4359" s="158" t="str">
        <f t="shared" si="410"/>
        <v>GBPEUR45480</v>
      </c>
      <c r="M4359" s="160">
        <f t="shared" si="414"/>
        <v>45480</v>
      </c>
      <c r="N4359" s="158">
        <v>1.1818514885419498</v>
      </c>
      <c r="O4359" s="158">
        <v>1</v>
      </c>
      <c r="P4359" s="161">
        <f t="shared" si="411"/>
        <v>1.1819</v>
      </c>
    </row>
    <row r="4360" spans="9:16" x14ac:dyDescent="0.2">
      <c r="I4360" s="158">
        <f t="shared" si="409"/>
        <v>11</v>
      </c>
      <c r="J4360" s="158" t="str">
        <f t="shared" si="412"/>
        <v>GBP</v>
      </c>
      <c r="K4360" s="158" t="str">
        <f t="shared" si="413"/>
        <v>EUR</v>
      </c>
      <c r="L4360" s="158" t="str">
        <f t="shared" si="410"/>
        <v>GBPEUR45481</v>
      </c>
      <c r="M4360" s="160">
        <f t="shared" si="414"/>
        <v>45481</v>
      </c>
      <c r="N4360" s="158">
        <v>1.1846937566639024</v>
      </c>
      <c r="O4360" s="158">
        <v>1</v>
      </c>
      <c r="P4360" s="161">
        <f t="shared" si="411"/>
        <v>1.1847000000000001</v>
      </c>
    </row>
    <row r="4361" spans="9:16" x14ac:dyDescent="0.2">
      <c r="I4361" s="158">
        <f t="shared" si="409"/>
        <v>11</v>
      </c>
      <c r="J4361" s="158" t="str">
        <f t="shared" si="412"/>
        <v>GBP</v>
      </c>
      <c r="K4361" s="158" t="str">
        <f t="shared" si="413"/>
        <v>EUR</v>
      </c>
      <c r="L4361" s="158" t="str">
        <f t="shared" si="410"/>
        <v>GBPEUR45482</v>
      </c>
      <c r="M4361" s="160">
        <f t="shared" si="414"/>
        <v>45482</v>
      </c>
      <c r="N4361" s="158">
        <v>1.1835580120959628</v>
      </c>
      <c r="O4361" s="158">
        <v>1</v>
      </c>
      <c r="P4361" s="161">
        <f t="shared" si="411"/>
        <v>1.1836</v>
      </c>
    </row>
    <row r="4362" spans="9:16" x14ac:dyDescent="0.2">
      <c r="I4362" s="158">
        <f t="shared" si="409"/>
        <v>11</v>
      </c>
      <c r="J4362" s="158" t="str">
        <f t="shared" si="412"/>
        <v>GBP</v>
      </c>
      <c r="K4362" s="158" t="str">
        <f t="shared" si="413"/>
        <v>EUR</v>
      </c>
      <c r="L4362" s="158" t="str">
        <f t="shared" si="410"/>
        <v>GBPEUR45483</v>
      </c>
      <c r="M4362" s="160">
        <f t="shared" si="414"/>
        <v>45483</v>
      </c>
      <c r="N4362" s="158">
        <v>1.1831799143377741</v>
      </c>
      <c r="O4362" s="158">
        <v>1</v>
      </c>
      <c r="P4362" s="161">
        <f t="shared" si="411"/>
        <v>1.1832</v>
      </c>
    </row>
    <row r="4363" spans="9:16" x14ac:dyDescent="0.2">
      <c r="I4363" s="158">
        <f t="shared" si="409"/>
        <v>11</v>
      </c>
      <c r="J4363" s="158" t="str">
        <f t="shared" si="412"/>
        <v>GBP</v>
      </c>
      <c r="K4363" s="158" t="str">
        <f t="shared" si="413"/>
        <v>EUR</v>
      </c>
      <c r="L4363" s="158" t="str">
        <f t="shared" si="410"/>
        <v>GBPEUR45484</v>
      </c>
      <c r="M4363" s="160">
        <f t="shared" si="414"/>
        <v>45484</v>
      </c>
      <c r="N4363" s="158">
        <v>1.1861692663543089</v>
      </c>
      <c r="O4363" s="158">
        <v>1</v>
      </c>
      <c r="P4363" s="161">
        <f t="shared" si="411"/>
        <v>1.1861999999999999</v>
      </c>
    </row>
    <row r="4364" spans="9:16" x14ac:dyDescent="0.2">
      <c r="I4364" s="158">
        <f t="shared" si="409"/>
        <v>11</v>
      </c>
      <c r="J4364" s="158" t="str">
        <f t="shared" si="412"/>
        <v>GBP</v>
      </c>
      <c r="K4364" s="158" t="str">
        <f t="shared" si="413"/>
        <v>EUR</v>
      </c>
      <c r="L4364" s="158" t="str">
        <f t="shared" si="410"/>
        <v>GBPEUR45485</v>
      </c>
      <c r="M4364" s="160">
        <f t="shared" si="414"/>
        <v>45485</v>
      </c>
      <c r="N4364" s="158">
        <v>1.1900653345868688</v>
      </c>
      <c r="O4364" s="158">
        <v>1</v>
      </c>
      <c r="P4364" s="161">
        <f t="shared" si="411"/>
        <v>1.1900999999999999</v>
      </c>
    </row>
    <row r="4365" spans="9:16" x14ac:dyDescent="0.2">
      <c r="I4365" s="158">
        <f t="shared" si="409"/>
        <v>11</v>
      </c>
      <c r="J4365" s="158" t="str">
        <f t="shared" si="412"/>
        <v>GBP</v>
      </c>
      <c r="K4365" s="158" t="str">
        <f t="shared" si="413"/>
        <v>EUR</v>
      </c>
      <c r="L4365" s="158" t="str">
        <f t="shared" si="410"/>
        <v>GBPEUR45486</v>
      </c>
      <c r="M4365" s="160">
        <f t="shared" si="414"/>
        <v>45486</v>
      </c>
      <c r="N4365" s="158">
        <v>1.1900653345868688</v>
      </c>
      <c r="O4365" s="158">
        <v>1</v>
      </c>
      <c r="P4365" s="161">
        <f t="shared" si="411"/>
        <v>1.1900999999999999</v>
      </c>
    </row>
    <row r="4366" spans="9:16" x14ac:dyDescent="0.2">
      <c r="I4366" s="158">
        <f t="shared" si="409"/>
        <v>11</v>
      </c>
      <c r="J4366" s="158" t="str">
        <f t="shared" si="412"/>
        <v>GBP</v>
      </c>
      <c r="K4366" s="158" t="str">
        <f t="shared" si="413"/>
        <v>EUR</v>
      </c>
      <c r="L4366" s="158" t="str">
        <f t="shared" si="410"/>
        <v>GBPEUR45487</v>
      </c>
      <c r="M4366" s="160">
        <f t="shared" si="414"/>
        <v>45487</v>
      </c>
      <c r="N4366" s="158">
        <v>1.1900653345868688</v>
      </c>
      <c r="O4366" s="158">
        <v>1</v>
      </c>
      <c r="P4366" s="161">
        <f t="shared" si="411"/>
        <v>1.1900999999999999</v>
      </c>
    </row>
    <row r="4367" spans="9:16" x14ac:dyDescent="0.2">
      <c r="I4367" s="158">
        <f t="shared" si="409"/>
        <v>11</v>
      </c>
      <c r="J4367" s="158" t="str">
        <f t="shared" si="412"/>
        <v>GBP</v>
      </c>
      <c r="K4367" s="158" t="str">
        <f t="shared" si="413"/>
        <v>EUR</v>
      </c>
      <c r="L4367" s="158" t="str">
        <f t="shared" si="410"/>
        <v>GBPEUR45488</v>
      </c>
      <c r="M4367" s="160">
        <f t="shared" si="414"/>
        <v>45488</v>
      </c>
      <c r="N4367" s="158">
        <v>1.1898387768457375</v>
      </c>
      <c r="O4367" s="158">
        <v>1</v>
      </c>
      <c r="P4367" s="161">
        <f t="shared" si="411"/>
        <v>1.1898</v>
      </c>
    </row>
    <row r="4368" spans="9:16" x14ac:dyDescent="0.2">
      <c r="I4368" s="158">
        <f t="shared" si="409"/>
        <v>11</v>
      </c>
      <c r="J4368" s="158" t="str">
        <f t="shared" si="412"/>
        <v>GBP</v>
      </c>
      <c r="K4368" s="158" t="str">
        <f t="shared" si="413"/>
        <v>EUR</v>
      </c>
      <c r="L4368" s="158" t="str">
        <f t="shared" si="410"/>
        <v>GBPEUR45489</v>
      </c>
      <c r="M4368" s="160">
        <f t="shared" si="414"/>
        <v>45489</v>
      </c>
      <c r="N4368" s="158">
        <v>1.1896547621880131</v>
      </c>
      <c r="O4368" s="158">
        <v>1</v>
      </c>
      <c r="P4368" s="161">
        <f t="shared" si="411"/>
        <v>1.1897</v>
      </c>
    </row>
    <row r="4369" spans="9:16" x14ac:dyDescent="0.2">
      <c r="I4369" s="158">
        <f t="shared" si="409"/>
        <v>11</v>
      </c>
      <c r="J4369" s="158" t="str">
        <f t="shared" si="412"/>
        <v>GBP</v>
      </c>
      <c r="K4369" s="158" t="str">
        <f t="shared" si="413"/>
        <v>EUR</v>
      </c>
      <c r="L4369" s="158" t="str">
        <f t="shared" si="410"/>
        <v>GBPEUR45490</v>
      </c>
      <c r="M4369" s="160">
        <f t="shared" si="414"/>
        <v>45490</v>
      </c>
      <c r="N4369" s="158">
        <v>1.1916820592265984</v>
      </c>
      <c r="O4369" s="158">
        <v>1</v>
      </c>
      <c r="P4369" s="161">
        <f t="shared" si="411"/>
        <v>1.1917</v>
      </c>
    </row>
    <row r="4370" spans="9:16" x14ac:dyDescent="0.2">
      <c r="I4370" s="158">
        <f t="shared" si="409"/>
        <v>11</v>
      </c>
      <c r="J4370" s="158" t="str">
        <f t="shared" si="412"/>
        <v>GBP</v>
      </c>
      <c r="K4370" s="158" t="str">
        <f t="shared" si="413"/>
        <v>EUR</v>
      </c>
      <c r="L4370" s="158" t="str">
        <f t="shared" si="410"/>
        <v>GBPEUR45491</v>
      </c>
      <c r="M4370" s="160">
        <f t="shared" si="414"/>
        <v>45491</v>
      </c>
      <c r="N4370" s="158">
        <v>1.188001188001188</v>
      </c>
      <c r="O4370" s="158">
        <v>1</v>
      </c>
      <c r="P4370" s="161">
        <f t="shared" si="411"/>
        <v>1.1879999999999999</v>
      </c>
    </row>
    <row r="4371" spans="9:16" x14ac:dyDescent="0.2">
      <c r="I4371" s="158">
        <f t="shared" si="409"/>
        <v>11</v>
      </c>
      <c r="J4371" s="158" t="str">
        <f t="shared" si="412"/>
        <v>GBP</v>
      </c>
      <c r="K4371" s="158" t="str">
        <f t="shared" si="413"/>
        <v>EUR</v>
      </c>
      <c r="L4371" s="158" t="str">
        <f t="shared" si="410"/>
        <v>GBPEUR45492</v>
      </c>
      <c r="M4371" s="160">
        <f t="shared" si="414"/>
        <v>45492</v>
      </c>
      <c r="N4371" s="158">
        <v>1.1865211200759374</v>
      </c>
      <c r="O4371" s="158">
        <v>1</v>
      </c>
      <c r="P4371" s="161">
        <f t="shared" si="411"/>
        <v>1.1865000000000001</v>
      </c>
    </row>
    <row r="4372" spans="9:16" x14ac:dyDescent="0.2">
      <c r="I4372" s="158">
        <f t="shared" si="409"/>
        <v>11</v>
      </c>
      <c r="J4372" s="158" t="str">
        <f t="shared" si="412"/>
        <v>GBP</v>
      </c>
      <c r="K4372" s="158" t="str">
        <f t="shared" si="413"/>
        <v>EUR</v>
      </c>
      <c r="L4372" s="158" t="str">
        <f t="shared" si="410"/>
        <v>GBPEUR45493</v>
      </c>
      <c r="M4372" s="160">
        <f t="shared" si="414"/>
        <v>45493</v>
      </c>
      <c r="N4372" s="158">
        <v>1.1865211200759374</v>
      </c>
      <c r="O4372" s="158">
        <v>1</v>
      </c>
      <c r="P4372" s="161">
        <f t="shared" si="411"/>
        <v>1.1865000000000001</v>
      </c>
    </row>
    <row r="4373" spans="9:16" x14ac:dyDescent="0.2">
      <c r="I4373" s="158">
        <f t="shared" si="409"/>
        <v>11</v>
      </c>
      <c r="J4373" s="158" t="str">
        <f t="shared" si="412"/>
        <v>GBP</v>
      </c>
      <c r="K4373" s="158" t="str">
        <f t="shared" si="413"/>
        <v>EUR</v>
      </c>
      <c r="L4373" s="158" t="str">
        <f t="shared" si="410"/>
        <v>GBPEUR45494</v>
      </c>
      <c r="M4373" s="160">
        <f t="shared" si="414"/>
        <v>45494</v>
      </c>
      <c r="N4373" s="158">
        <v>1.1865211200759374</v>
      </c>
      <c r="O4373" s="158">
        <v>1</v>
      </c>
      <c r="P4373" s="161">
        <f t="shared" si="411"/>
        <v>1.1865000000000001</v>
      </c>
    </row>
    <row r="4374" spans="9:16" x14ac:dyDescent="0.2">
      <c r="I4374" s="158">
        <f t="shared" si="409"/>
        <v>11</v>
      </c>
      <c r="J4374" s="158" t="str">
        <f t="shared" si="412"/>
        <v>GBP</v>
      </c>
      <c r="K4374" s="158" t="str">
        <f t="shared" si="413"/>
        <v>EUR</v>
      </c>
      <c r="L4374" s="158" t="str">
        <f t="shared" si="410"/>
        <v>GBPEUR45495</v>
      </c>
      <c r="M4374" s="160">
        <f t="shared" si="414"/>
        <v>45495</v>
      </c>
      <c r="N4374" s="158">
        <v>1.1874369174137624</v>
      </c>
      <c r="O4374" s="158">
        <v>1</v>
      </c>
      <c r="P4374" s="161">
        <f t="shared" si="411"/>
        <v>1.1874</v>
      </c>
    </row>
    <row r="4375" spans="9:16" x14ac:dyDescent="0.2">
      <c r="I4375" s="158">
        <f t="shared" si="409"/>
        <v>11</v>
      </c>
      <c r="J4375" s="158" t="str">
        <f t="shared" si="412"/>
        <v>GBP</v>
      </c>
      <c r="K4375" s="158" t="str">
        <f t="shared" si="413"/>
        <v>EUR</v>
      </c>
      <c r="L4375" s="158" t="str">
        <f t="shared" si="410"/>
        <v>GBPEUR45496</v>
      </c>
      <c r="M4375" s="160">
        <f t="shared" si="414"/>
        <v>45496</v>
      </c>
      <c r="N4375" s="158">
        <v>1.1894425082963616</v>
      </c>
      <c r="O4375" s="158">
        <v>1</v>
      </c>
      <c r="P4375" s="161">
        <f t="shared" si="411"/>
        <v>1.1894</v>
      </c>
    </row>
    <row r="4376" spans="9:16" x14ac:dyDescent="0.2">
      <c r="I4376" s="158">
        <f t="shared" si="409"/>
        <v>11</v>
      </c>
      <c r="J4376" s="158" t="str">
        <f t="shared" si="412"/>
        <v>GBP</v>
      </c>
      <c r="K4376" s="158" t="str">
        <f t="shared" si="413"/>
        <v>EUR</v>
      </c>
      <c r="L4376" s="158" t="str">
        <f t="shared" si="410"/>
        <v>GBPEUR45497</v>
      </c>
      <c r="M4376" s="160">
        <f t="shared" si="414"/>
        <v>45497</v>
      </c>
      <c r="N4376" s="158">
        <v>1.1908589665725888</v>
      </c>
      <c r="O4376" s="158">
        <v>1</v>
      </c>
      <c r="P4376" s="161">
        <f t="shared" si="411"/>
        <v>1.1909000000000001</v>
      </c>
    </row>
    <row r="4377" spans="9:16" x14ac:dyDescent="0.2">
      <c r="I4377" s="158">
        <f t="shared" si="409"/>
        <v>11</v>
      </c>
      <c r="J4377" s="158" t="str">
        <f t="shared" si="412"/>
        <v>GBP</v>
      </c>
      <c r="K4377" s="158" t="str">
        <f t="shared" si="413"/>
        <v>EUR</v>
      </c>
      <c r="L4377" s="158" t="str">
        <f t="shared" si="410"/>
        <v>GBPEUR45498</v>
      </c>
      <c r="M4377" s="160">
        <f t="shared" si="414"/>
        <v>45498</v>
      </c>
      <c r="N4377" s="158">
        <v>1.1865211200759374</v>
      </c>
      <c r="O4377" s="158">
        <v>1</v>
      </c>
      <c r="P4377" s="161">
        <f t="shared" si="411"/>
        <v>1.1865000000000001</v>
      </c>
    </row>
    <row r="4378" spans="9:16" x14ac:dyDescent="0.2">
      <c r="I4378" s="158">
        <f t="shared" si="409"/>
        <v>11</v>
      </c>
      <c r="J4378" s="158" t="str">
        <f t="shared" si="412"/>
        <v>GBP</v>
      </c>
      <c r="K4378" s="158" t="str">
        <f t="shared" si="413"/>
        <v>EUR</v>
      </c>
      <c r="L4378" s="158" t="str">
        <f t="shared" si="410"/>
        <v>GBPEUR45499</v>
      </c>
      <c r="M4378" s="160">
        <f t="shared" si="414"/>
        <v>45499</v>
      </c>
      <c r="N4378" s="158">
        <v>1.1851430467657447</v>
      </c>
      <c r="O4378" s="158">
        <v>1</v>
      </c>
      <c r="P4378" s="161">
        <f t="shared" si="411"/>
        <v>1.1851</v>
      </c>
    </row>
    <row r="4379" spans="9:16" x14ac:dyDescent="0.2">
      <c r="I4379" s="158">
        <f t="shared" si="409"/>
        <v>11</v>
      </c>
      <c r="J4379" s="158" t="str">
        <f t="shared" si="412"/>
        <v>GBP</v>
      </c>
      <c r="K4379" s="158" t="str">
        <f t="shared" si="413"/>
        <v>EUR</v>
      </c>
      <c r="L4379" s="158" t="str">
        <f t="shared" si="410"/>
        <v>GBPEUR45500</v>
      </c>
      <c r="M4379" s="160">
        <f t="shared" si="414"/>
        <v>45500</v>
      </c>
      <c r="N4379" s="158">
        <v>1.1851430467657447</v>
      </c>
      <c r="O4379" s="158">
        <v>1</v>
      </c>
      <c r="P4379" s="161">
        <f t="shared" si="411"/>
        <v>1.1851</v>
      </c>
    </row>
    <row r="4380" spans="9:16" x14ac:dyDescent="0.2">
      <c r="I4380" s="158">
        <f t="shared" si="409"/>
        <v>11</v>
      </c>
      <c r="J4380" s="158" t="str">
        <f t="shared" si="412"/>
        <v>GBP</v>
      </c>
      <c r="K4380" s="158" t="str">
        <f t="shared" si="413"/>
        <v>EUR</v>
      </c>
      <c r="L4380" s="158" t="str">
        <f t="shared" si="410"/>
        <v>GBPEUR45501</v>
      </c>
      <c r="M4380" s="160">
        <f t="shared" si="414"/>
        <v>45501</v>
      </c>
      <c r="N4380" s="158">
        <v>1.1851430467657447</v>
      </c>
      <c r="O4380" s="158">
        <v>1</v>
      </c>
      <c r="P4380" s="161">
        <f t="shared" si="411"/>
        <v>1.1851</v>
      </c>
    </row>
    <row r="4381" spans="9:16" x14ac:dyDescent="0.2">
      <c r="I4381" s="158">
        <f t="shared" si="409"/>
        <v>11</v>
      </c>
      <c r="J4381" s="158" t="str">
        <f t="shared" si="412"/>
        <v>GBP</v>
      </c>
      <c r="K4381" s="158" t="str">
        <f t="shared" si="413"/>
        <v>EUR</v>
      </c>
      <c r="L4381" s="158" t="str">
        <f t="shared" si="410"/>
        <v>GBPEUR45502</v>
      </c>
      <c r="M4381" s="160">
        <f t="shared" si="414"/>
        <v>45502</v>
      </c>
      <c r="N4381" s="158">
        <v>1.1856067342462504</v>
      </c>
      <c r="O4381" s="158">
        <v>1</v>
      </c>
      <c r="P4381" s="161">
        <f t="shared" si="411"/>
        <v>1.1856</v>
      </c>
    </row>
    <row r="4382" spans="9:16" x14ac:dyDescent="0.2">
      <c r="I4382" s="158">
        <f t="shared" si="409"/>
        <v>11</v>
      </c>
      <c r="J4382" s="158" t="str">
        <f t="shared" si="412"/>
        <v>GBP</v>
      </c>
      <c r="K4382" s="158" t="str">
        <f t="shared" si="413"/>
        <v>EUR</v>
      </c>
      <c r="L4382" s="158" t="str">
        <f t="shared" si="410"/>
        <v>GBPEUR45503</v>
      </c>
      <c r="M4382" s="160">
        <f t="shared" si="414"/>
        <v>45503</v>
      </c>
      <c r="N4382" s="158">
        <v>1.1868027533823877</v>
      </c>
      <c r="O4382" s="158">
        <v>1</v>
      </c>
      <c r="P4382" s="161">
        <f t="shared" si="411"/>
        <v>1.1868000000000001</v>
      </c>
    </row>
    <row r="4383" spans="9:16" x14ac:dyDescent="0.2">
      <c r="I4383" s="158">
        <f t="shared" si="409"/>
        <v>11</v>
      </c>
      <c r="J4383" s="158" t="str">
        <f t="shared" si="412"/>
        <v>GBP</v>
      </c>
      <c r="K4383" s="158" t="str">
        <f t="shared" si="413"/>
        <v>EUR</v>
      </c>
      <c r="L4383" s="158" t="str">
        <f t="shared" si="410"/>
        <v>GBPEUR45504</v>
      </c>
      <c r="M4383" s="160">
        <f t="shared" si="414"/>
        <v>45504</v>
      </c>
      <c r="N4383" s="158">
        <v>1.1851149561507466</v>
      </c>
      <c r="O4383" s="158">
        <v>1</v>
      </c>
      <c r="P4383" s="161">
        <f t="shared" si="411"/>
        <v>1.1851</v>
      </c>
    </row>
    <row r="4384" spans="9:16" x14ac:dyDescent="0.2">
      <c r="I4384" s="158">
        <f t="shared" si="409"/>
        <v>11</v>
      </c>
      <c r="J4384" s="158" t="str">
        <f t="shared" si="412"/>
        <v>GBP</v>
      </c>
      <c r="K4384" s="158" t="str">
        <f t="shared" si="413"/>
        <v>EUR</v>
      </c>
      <c r="L4384" s="158" t="str">
        <f t="shared" si="410"/>
        <v>GBPEUR45505</v>
      </c>
      <c r="M4384" s="160">
        <f t="shared" si="414"/>
        <v>45505</v>
      </c>
      <c r="N4384" s="158">
        <v>1.1858457451854663</v>
      </c>
      <c r="O4384" s="158">
        <v>1</v>
      </c>
      <c r="P4384" s="161">
        <f t="shared" si="411"/>
        <v>1.1858</v>
      </c>
    </row>
    <row r="4385" spans="9:16" x14ac:dyDescent="0.2">
      <c r="I4385" s="158">
        <f t="shared" si="409"/>
        <v>11</v>
      </c>
      <c r="J4385" s="158" t="str">
        <f t="shared" si="412"/>
        <v>GBP</v>
      </c>
      <c r="K4385" s="158" t="str">
        <f t="shared" si="413"/>
        <v>EUR</v>
      </c>
      <c r="L4385" s="158" t="str">
        <f t="shared" si="410"/>
        <v>GBPEUR45506</v>
      </c>
      <c r="M4385" s="160">
        <f t="shared" si="414"/>
        <v>45506</v>
      </c>
      <c r="N4385" s="158">
        <v>1.1764705882352942</v>
      </c>
      <c r="O4385" s="158">
        <v>1</v>
      </c>
      <c r="P4385" s="161">
        <f t="shared" si="411"/>
        <v>1.1765000000000001</v>
      </c>
    </row>
    <row r="4386" spans="9:16" x14ac:dyDescent="0.2">
      <c r="I4386" s="158">
        <f t="shared" si="409"/>
        <v>11</v>
      </c>
      <c r="J4386" s="158" t="str">
        <f t="shared" si="412"/>
        <v>GBP</v>
      </c>
      <c r="K4386" s="158" t="str">
        <f t="shared" si="413"/>
        <v>EUR</v>
      </c>
      <c r="L4386" s="158" t="str">
        <f t="shared" si="410"/>
        <v>GBPEUR45507</v>
      </c>
      <c r="M4386" s="160">
        <f t="shared" si="414"/>
        <v>45507</v>
      </c>
      <c r="N4386" s="158">
        <v>1.1764705882352942</v>
      </c>
      <c r="O4386" s="158">
        <v>1</v>
      </c>
      <c r="P4386" s="161">
        <f t="shared" si="411"/>
        <v>1.1765000000000001</v>
      </c>
    </row>
    <row r="4387" spans="9:16" x14ac:dyDescent="0.2">
      <c r="I4387" s="158">
        <f t="shared" si="409"/>
        <v>11</v>
      </c>
      <c r="J4387" s="158" t="str">
        <f t="shared" si="412"/>
        <v>GBP</v>
      </c>
      <c r="K4387" s="158" t="str">
        <f t="shared" si="413"/>
        <v>EUR</v>
      </c>
      <c r="L4387" s="158" t="str">
        <f t="shared" si="410"/>
        <v>GBPEUR45508</v>
      </c>
      <c r="M4387" s="160">
        <f t="shared" si="414"/>
        <v>45508</v>
      </c>
      <c r="N4387" s="158">
        <v>1.1764705882352942</v>
      </c>
      <c r="O4387" s="158">
        <v>1</v>
      </c>
      <c r="P4387" s="161">
        <f t="shared" si="411"/>
        <v>1.1765000000000001</v>
      </c>
    </row>
    <row r="4388" spans="9:16" x14ac:dyDescent="0.2">
      <c r="I4388" s="158">
        <f t="shared" si="409"/>
        <v>11</v>
      </c>
      <c r="J4388" s="158" t="str">
        <f t="shared" si="412"/>
        <v>GBP</v>
      </c>
      <c r="K4388" s="158" t="str">
        <f t="shared" si="413"/>
        <v>EUR</v>
      </c>
      <c r="L4388" s="158" t="str">
        <f t="shared" si="410"/>
        <v>GBPEUR45509</v>
      </c>
      <c r="M4388" s="160">
        <f t="shared" si="414"/>
        <v>45509</v>
      </c>
      <c r="N4388" s="158">
        <v>1.1644425813363144</v>
      </c>
      <c r="O4388" s="158">
        <v>1</v>
      </c>
      <c r="P4388" s="161">
        <f t="shared" si="411"/>
        <v>1.1644000000000001</v>
      </c>
    </row>
    <row r="4389" spans="9:16" x14ac:dyDescent="0.2">
      <c r="I4389" s="158">
        <f t="shared" si="409"/>
        <v>11</v>
      </c>
      <c r="J4389" s="158" t="str">
        <f t="shared" si="412"/>
        <v>GBP</v>
      </c>
      <c r="K4389" s="158" t="str">
        <f t="shared" si="413"/>
        <v>EUR</v>
      </c>
      <c r="L4389" s="158" t="str">
        <f t="shared" si="410"/>
        <v>GBPEUR45510</v>
      </c>
      <c r="M4389" s="160">
        <f t="shared" si="414"/>
        <v>45510</v>
      </c>
      <c r="N4389" s="158">
        <v>1.1628177399474406</v>
      </c>
      <c r="O4389" s="158">
        <v>1</v>
      </c>
      <c r="P4389" s="161">
        <f t="shared" si="411"/>
        <v>1.1628000000000001</v>
      </c>
    </row>
    <row r="4390" spans="9:16" x14ac:dyDescent="0.2">
      <c r="I4390" s="158">
        <f t="shared" si="409"/>
        <v>11</v>
      </c>
      <c r="J4390" s="158" t="str">
        <f t="shared" si="412"/>
        <v>GBP</v>
      </c>
      <c r="K4390" s="158" t="str">
        <f t="shared" si="413"/>
        <v>EUR</v>
      </c>
      <c r="L4390" s="158" t="str">
        <f t="shared" si="410"/>
        <v>GBPEUR45511</v>
      </c>
      <c r="M4390" s="160">
        <f t="shared" si="414"/>
        <v>45511</v>
      </c>
      <c r="N4390" s="158">
        <v>1.1653925041954132</v>
      </c>
      <c r="O4390" s="158">
        <v>1</v>
      </c>
      <c r="P4390" s="161">
        <f t="shared" si="411"/>
        <v>1.1654</v>
      </c>
    </row>
    <row r="4391" spans="9:16" x14ac:dyDescent="0.2">
      <c r="I4391" s="158">
        <f t="shared" si="409"/>
        <v>11</v>
      </c>
      <c r="J4391" s="158" t="str">
        <f t="shared" si="412"/>
        <v>GBP</v>
      </c>
      <c r="K4391" s="158" t="str">
        <f t="shared" si="413"/>
        <v>EUR</v>
      </c>
      <c r="L4391" s="158" t="str">
        <f t="shared" si="410"/>
        <v>GBPEUR45512</v>
      </c>
      <c r="M4391" s="160">
        <f t="shared" si="414"/>
        <v>45512</v>
      </c>
      <c r="N4391" s="158">
        <v>1.1615346195393355</v>
      </c>
      <c r="O4391" s="158">
        <v>1</v>
      </c>
      <c r="P4391" s="161">
        <f t="shared" si="411"/>
        <v>1.1615</v>
      </c>
    </row>
    <row r="4392" spans="9:16" x14ac:dyDescent="0.2">
      <c r="I4392" s="158">
        <f t="shared" si="409"/>
        <v>11</v>
      </c>
      <c r="J4392" s="158" t="str">
        <f t="shared" si="412"/>
        <v>GBP</v>
      </c>
      <c r="K4392" s="158" t="str">
        <f t="shared" si="413"/>
        <v>EUR</v>
      </c>
      <c r="L4392" s="158" t="str">
        <f t="shared" si="410"/>
        <v>GBPEUR45513</v>
      </c>
      <c r="M4392" s="160">
        <f t="shared" si="414"/>
        <v>45513</v>
      </c>
      <c r="N4392" s="158">
        <v>1.1667522284967564</v>
      </c>
      <c r="O4392" s="158">
        <v>1</v>
      </c>
      <c r="P4392" s="161">
        <f t="shared" si="411"/>
        <v>1.1668000000000001</v>
      </c>
    </row>
    <row r="4393" spans="9:16" x14ac:dyDescent="0.2">
      <c r="I4393" s="158">
        <f t="shared" si="409"/>
        <v>11</v>
      </c>
      <c r="J4393" s="158" t="str">
        <f t="shared" si="412"/>
        <v>GBP</v>
      </c>
      <c r="K4393" s="158" t="str">
        <f t="shared" si="413"/>
        <v>EUR</v>
      </c>
      <c r="L4393" s="158" t="str">
        <f t="shared" si="410"/>
        <v>GBPEUR45514</v>
      </c>
      <c r="M4393" s="160">
        <f t="shared" si="414"/>
        <v>45514</v>
      </c>
      <c r="N4393" s="158">
        <v>1.1667522284967564</v>
      </c>
      <c r="O4393" s="158">
        <v>1</v>
      </c>
      <c r="P4393" s="161">
        <f t="shared" si="411"/>
        <v>1.1668000000000001</v>
      </c>
    </row>
    <row r="4394" spans="9:16" x14ac:dyDescent="0.2">
      <c r="I4394" s="158">
        <f t="shared" ref="I4394:I4457" si="415">IF(M4393=$G$2,I4393+1,I4393)</f>
        <v>11</v>
      </c>
      <c r="J4394" s="158" t="str">
        <f t="shared" si="412"/>
        <v>GBP</v>
      </c>
      <c r="K4394" s="158" t="str">
        <f t="shared" si="413"/>
        <v>EUR</v>
      </c>
      <c r="L4394" s="158" t="str">
        <f t="shared" si="410"/>
        <v>GBPEUR45515</v>
      </c>
      <c r="M4394" s="160">
        <f t="shared" si="414"/>
        <v>45515</v>
      </c>
      <c r="N4394" s="158">
        <v>1.1667522284967564</v>
      </c>
      <c r="O4394" s="158">
        <v>1</v>
      </c>
      <c r="P4394" s="161">
        <f t="shared" si="411"/>
        <v>1.1668000000000001</v>
      </c>
    </row>
    <row r="4395" spans="9:16" x14ac:dyDescent="0.2">
      <c r="I4395" s="158">
        <f t="shared" si="415"/>
        <v>11</v>
      </c>
      <c r="J4395" s="158" t="str">
        <f t="shared" si="412"/>
        <v>GBP</v>
      </c>
      <c r="K4395" s="158" t="str">
        <f t="shared" si="413"/>
        <v>EUR</v>
      </c>
      <c r="L4395" s="158" t="str">
        <f t="shared" si="410"/>
        <v>GBPEUR45516</v>
      </c>
      <c r="M4395" s="160">
        <f t="shared" si="414"/>
        <v>45516</v>
      </c>
      <c r="N4395" s="158">
        <v>1.1688524206933633</v>
      </c>
      <c r="O4395" s="158">
        <v>1</v>
      </c>
      <c r="P4395" s="161">
        <f t="shared" si="411"/>
        <v>1.1689000000000001</v>
      </c>
    </row>
    <row r="4396" spans="9:16" x14ac:dyDescent="0.2">
      <c r="I4396" s="158">
        <f t="shared" si="415"/>
        <v>11</v>
      </c>
      <c r="J4396" s="158" t="str">
        <f t="shared" si="412"/>
        <v>GBP</v>
      </c>
      <c r="K4396" s="158" t="str">
        <f t="shared" si="413"/>
        <v>EUR</v>
      </c>
      <c r="L4396" s="158" t="str">
        <f t="shared" si="410"/>
        <v>GBPEUR45517</v>
      </c>
      <c r="M4396" s="160">
        <f t="shared" si="414"/>
        <v>45517</v>
      </c>
      <c r="N4396" s="158">
        <v>1.1701654613962413</v>
      </c>
      <c r="O4396" s="158">
        <v>1</v>
      </c>
      <c r="P4396" s="161">
        <f t="shared" si="411"/>
        <v>1.1701999999999999</v>
      </c>
    </row>
    <row r="4397" spans="9:16" x14ac:dyDescent="0.2">
      <c r="I4397" s="158">
        <f t="shared" si="415"/>
        <v>11</v>
      </c>
      <c r="J4397" s="158" t="str">
        <f t="shared" si="412"/>
        <v>GBP</v>
      </c>
      <c r="K4397" s="158" t="str">
        <f t="shared" si="413"/>
        <v>EUR</v>
      </c>
      <c r="L4397" s="158" t="str">
        <f t="shared" si="410"/>
        <v>GBPEUR45518</v>
      </c>
      <c r="M4397" s="160">
        <f t="shared" si="414"/>
        <v>45518</v>
      </c>
      <c r="N4397" s="158">
        <v>1.1657321380693144</v>
      </c>
      <c r="O4397" s="158">
        <v>1</v>
      </c>
      <c r="P4397" s="161">
        <f t="shared" si="411"/>
        <v>1.1657</v>
      </c>
    </row>
    <row r="4398" spans="9:16" x14ac:dyDescent="0.2">
      <c r="I4398" s="158">
        <f t="shared" si="415"/>
        <v>11</v>
      </c>
      <c r="J4398" s="158" t="str">
        <f t="shared" si="412"/>
        <v>GBP</v>
      </c>
      <c r="K4398" s="158" t="str">
        <f t="shared" si="413"/>
        <v>EUR</v>
      </c>
      <c r="L4398" s="158" t="str">
        <f t="shared" si="410"/>
        <v>GBPEUR45519</v>
      </c>
      <c r="M4398" s="160">
        <f t="shared" si="414"/>
        <v>45519</v>
      </c>
      <c r="N4398" s="158">
        <v>1.168019622729662</v>
      </c>
      <c r="O4398" s="158">
        <v>1</v>
      </c>
      <c r="P4398" s="161">
        <f t="shared" si="411"/>
        <v>1.1679999999999999</v>
      </c>
    </row>
    <row r="4399" spans="9:16" x14ac:dyDescent="0.2">
      <c r="I4399" s="158">
        <f t="shared" si="415"/>
        <v>11</v>
      </c>
      <c r="J4399" s="158" t="str">
        <f t="shared" si="412"/>
        <v>GBP</v>
      </c>
      <c r="K4399" s="158" t="str">
        <f t="shared" si="413"/>
        <v>EUR</v>
      </c>
      <c r="L4399" s="158" t="str">
        <f t="shared" si="410"/>
        <v>GBPEUR45520</v>
      </c>
      <c r="M4399" s="160">
        <f t="shared" si="414"/>
        <v>45520</v>
      </c>
      <c r="N4399" s="158">
        <v>1.17470162578705</v>
      </c>
      <c r="O4399" s="158">
        <v>1</v>
      </c>
      <c r="P4399" s="161">
        <f t="shared" si="411"/>
        <v>1.1747000000000001</v>
      </c>
    </row>
    <row r="4400" spans="9:16" x14ac:dyDescent="0.2">
      <c r="I4400" s="158">
        <f t="shared" si="415"/>
        <v>11</v>
      </c>
      <c r="J4400" s="158" t="str">
        <f t="shared" si="412"/>
        <v>GBP</v>
      </c>
      <c r="K4400" s="158" t="str">
        <f t="shared" si="413"/>
        <v>EUR</v>
      </c>
      <c r="L4400" s="158" t="str">
        <f t="shared" si="410"/>
        <v>GBPEUR45521</v>
      </c>
      <c r="M4400" s="160">
        <f t="shared" si="414"/>
        <v>45521</v>
      </c>
      <c r="N4400" s="158">
        <v>1.17470162578705</v>
      </c>
      <c r="O4400" s="158">
        <v>1</v>
      </c>
      <c r="P4400" s="161">
        <f t="shared" si="411"/>
        <v>1.1747000000000001</v>
      </c>
    </row>
    <row r="4401" spans="9:16" x14ac:dyDescent="0.2">
      <c r="I4401" s="158">
        <f t="shared" si="415"/>
        <v>11</v>
      </c>
      <c r="J4401" s="158" t="str">
        <f t="shared" si="412"/>
        <v>GBP</v>
      </c>
      <c r="K4401" s="158" t="str">
        <f t="shared" si="413"/>
        <v>EUR</v>
      </c>
      <c r="L4401" s="158" t="str">
        <f t="shared" si="410"/>
        <v>GBPEUR45522</v>
      </c>
      <c r="M4401" s="160">
        <f t="shared" si="414"/>
        <v>45522</v>
      </c>
      <c r="N4401" s="158">
        <v>1.17470162578705</v>
      </c>
      <c r="O4401" s="158">
        <v>1</v>
      </c>
      <c r="P4401" s="161">
        <f t="shared" si="411"/>
        <v>1.1747000000000001</v>
      </c>
    </row>
    <row r="4402" spans="9:16" x14ac:dyDescent="0.2">
      <c r="I4402" s="158">
        <f t="shared" si="415"/>
        <v>11</v>
      </c>
      <c r="J4402" s="158" t="str">
        <f t="shared" si="412"/>
        <v>GBP</v>
      </c>
      <c r="K4402" s="158" t="str">
        <f t="shared" si="413"/>
        <v>EUR</v>
      </c>
      <c r="L4402" s="158" t="str">
        <f t="shared" si="410"/>
        <v>GBPEUR45523</v>
      </c>
      <c r="M4402" s="160">
        <f t="shared" si="414"/>
        <v>45523</v>
      </c>
      <c r="N4402" s="158">
        <v>1.1731168541698438</v>
      </c>
      <c r="O4402" s="158">
        <v>1</v>
      </c>
      <c r="P4402" s="161">
        <f t="shared" si="411"/>
        <v>1.1731</v>
      </c>
    </row>
    <row r="4403" spans="9:16" x14ac:dyDescent="0.2">
      <c r="I4403" s="158">
        <f t="shared" si="415"/>
        <v>11</v>
      </c>
      <c r="J4403" s="158" t="str">
        <f t="shared" si="412"/>
        <v>GBP</v>
      </c>
      <c r="K4403" s="158" t="str">
        <f t="shared" si="413"/>
        <v>EUR</v>
      </c>
      <c r="L4403" s="158" t="str">
        <f t="shared" si="410"/>
        <v>GBPEUR45524</v>
      </c>
      <c r="M4403" s="160">
        <f t="shared" si="414"/>
        <v>45524</v>
      </c>
      <c r="N4403" s="158">
        <v>1.173791581566777</v>
      </c>
      <c r="O4403" s="158">
        <v>1</v>
      </c>
      <c r="P4403" s="161">
        <f t="shared" si="411"/>
        <v>1.1738</v>
      </c>
    </row>
    <row r="4404" spans="9:16" x14ac:dyDescent="0.2">
      <c r="I4404" s="158">
        <f t="shared" si="415"/>
        <v>11</v>
      </c>
      <c r="J4404" s="158" t="str">
        <f t="shared" si="412"/>
        <v>GBP</v>
      </c>
      <c r="K4404" s="158" t="str">
        <f t="shared" si="413"/>
        <v>EUR</v>
      </c>
      <c r="L4404" s="158" t="str">
        <f t="shared" si="410"/>
        <v>GBPEUR45525</v>
      </c>
      <c r="M4404" s="160">
        <f t="shared" si="414"/>
        <v>45525</v>
      </c>
      <c r="N4404" s="158">
        <v>1.1722917130698804</v>
      </c>
      <c r="O4404" s="158">
        <v>1</v>
      </c>
      <c r="P4404" s="161">
        <f t="shared" si="411"/>
        <v>1.1722999999999999</v>
      </c>
    </row>
    <row r="4405" spans="9:16" x14ac:dyDescent="0.2">
      <c r="I4405" s="158">
        <f t="shared" si="415"/>
        <v>11</v>
      </c>
      <c r="J4405" s="158" t="str">
        <f t="shared" si="412"/>
        <v>GBP</v>
      </c>
      <c r="K4405" s="158" t="str">
        <f t="shared" si="413"/>
        <v>EUR</v>
      </c>
      <c r="L4405" s="158" t="str">
        <f t="shared" si="410"/>
        <v>GBPEUR45526</v>
      </c>
      <c r="M4405" s="160">
        <f t="shared" si="414"/>
        <v>45526</v>
      </c>
      <c r="N4405" s="158">
        <v>1.1772600449713337</v>
      </c>
      <c r="O4405" s="158">
        <v>1</v>
      </c>
      <c r="P4405" s="161">
        <f t="shared" si="411"/>
        <v>1.1773</v>
      </c>
    </row>
    <row r="4406" spans="9:16" x14ac:dyDescent="0.2">
      <c r="I4406" s="158">
        <f t="shared" si="415"/>
        <v>11</v>
      </c>
      <c r="J4406" s="158" t="str">
        <f t="shared" si="412"/>
        <v>GBP</v>
      </c>
      <c r="K4406" s="158" t="str">
        <f t="shared" si="413"/>
        <v>EUR</v>
      </c>
      <c r="L4406" s="158" t="str">
        <f t="shared" si="410"/>
        <v>GBPEUR45527</v>
      </c>
      <c r="M4406" s="160">
        <f t="shared" si="414"/>
        <v>45527</v>
      </c>
      <c r="N4406" s="158">
        <v>1.1801777347668558</v>
      </c>
      <c r="O4406" s="158">
        <v>1</v>
      </c>
      <c r="P4406" s="161">
        <f t="shared" si="411"/>
        <v>1.1801999999999999</v>
      </c>
    </row>
    <row r="4407" spans="9:16" x14ac:dyDescent="0.2">
      <c r="I4407" s="158">
        <f t="shared" si="415"/>
        <v>11</v>
      </c>
      <c r="J4407" s="158" t="str">
        <f t="shared" si="412"/>
        <v>GBP</v>
      </c>
      <c r="K4407" s="158" t="str">
        <f t="shared" si="413"/>
        <v>EUR</v>
      </c>
      <c r="L4407" s="158" t="str">
        <f t="shared" si="410"/>
        <v>GBPEUR45528</v>
      </c>
      <c r="M4407" s="160">
        <f t="shared" si="414"/>
        <v>45528</v>
      </c>
      <c r="N4407" s="158">
        <v>1.1801777347668558</v>
      </c>
      <c r="O4407" s="158">
        <v>1</v>
      </c>
      <c r="P4407" s="161">
        <f t="shared" si="411"/>
        <v>1.1801999999999999</v>
      </c>
    </row>
    <row r="4408" spans="9:16" x14ac:dyDescent="0.2">
      <c r="I4408" s="158">
        <f t="shared" si="415"/>
        <v>11</v>
      </c>
      <c r="J4408" s="158" t="str">
        <f t="shared" si="412"/>
        <v>GBP</v>
      </c>
      <c r="K4408" s="158" t="str">
        <f t="shared" si="413"/>
        <v>EUR</v>
      </c>
      <c r="L4408" s="158" t="str">
        <f t="shared" si="410"/>
        <v>GBPEUR45529</v>
      </c>
      <c r="M4408" s="160">
        <f t="shared" si="414"/>
        <v>45529</v>
      </c>
      <c r="N4408" s="158">
        <v>1.1801777347668558</v>
      </c>
      <c r="O4408" s="158">
        <v>1</v>
      </c>
      <c r="P4408" s="161">
        <f t="shared" si="411"/>
        <v>1.1801999999999999</v>
      </c>
    </row>
    <row r="4409" spans="9:16" x14ac:dyDescent="0.2">
      <c r="I4409" s="158">
        <f t="shared" si="415"/>
        <v>11</v>
      </c>
      <c r="J4409" s="158" t="str">
        <f t="shared" si="412"/>
        <v>GBP</v>
      </c>
      <c r="K4409" s="158" t="str">
        <f t="shared" si="413"/>
        <v>EUR</v>
      </c>
      <c r="L4409" s="158" t="str">
        <f t="shared" si="410"/>
        <v>GBPEUR45530</v>
      </c>
      <c r="M4409" s="160">
        <f t="shared" si="414"/>
        <v>45530</v>
      </c>
      <c r="N4409" s="158">
        <v>1.18140469017662</v>
      </c>
      <c r="O4409" s="158">
        <v>1</v>
      </c>
      <c r="P4409" s="161">
        <f t="shared" si="411"/>
        <v>1.1814</v>
      </c>
    </row>
    <row r="4410" spans="9:16" x14ac:dyDescent="0.2">
      <c r="I4410" s="158">
        <f t="shared" si="415"/>
        <v>11</v>
      </c>
      <c r="J4410" s="158" t="str">
        <f t="shared" si="412"/>
        <v>GBP</v>
      </c>
      <c r="K4410" s="158" t="str">
        <f t="shared" si="413"/>
        <v>EUR</v>
      </c>
      <c r="L4410" s="158" t="str">
        <f t="shared" si="410"/>
        <v>GBPEUR45531</v>
      </c>
      <c r="M4410" s="160">
        <f t="shared" si="414"/>
        <v>45531</v>
      </c>
      <c r="N4410" s="158">
        <v>1.1843009071744948</v>
      </c>
      <c r="O4410" s="158">
        <v>1</v>
      </c>
      <c r="P4410" s="161">
        <f t="shared" si="411"/>
        <v>1.1842999999999999</v>
      </c>
    </row>
    <row r="4411" spans="9:16" x14ac:dyDescent="0.2">
      <c r="I4411" s="158">
        <f t="shared" si="415"/>
        <v>11</v>
      </c>
      <c r="J4411" s="158" t="str">
        <f t="shared" si="412"/>
        <v>GBP</v>
      </c>
      <c r="K4411" s="158" t="str">
        <f t="shared" si="413"/>
        <v>EUR</v>
      </c>
      <c r="L4411" s="158" t="str">
        <f t="shared" si="410"/>
        <v>GBPEUR45532</v>
      </c>
      <c r="M4411" s="160">
        <f t="shared" si="414"/>
        <v>45532</v>
      </c>
      <c r="N4411" s="158">
        <v>1.1881705737675701</v>
      </c>
      <c r="O4411" s="158">
        <v>1</v>
      </c>
      <c r="P4411" s="161">
        <f t="shared" si="411"/>
        <v>1.1881999999999999</v>
      </c>
    </row>
    <row r="4412" spans="9:16" x14ac:dyDescent="0.2">
      <c r="I4412" s="158">
        <f t="shared" si="415"/>
        <v>11</v>
      </c>
      <c r="J4412" s="158" t="str">
        <f t="shared" si="412"/>
        <v>GBP</v>
      </c>
      <c r="K4412" s="158" t="str">
        <f t="shared" si="413"/>
        <v>EUR</v>
      </c>
      <c r="L4412" s="158" t="str">
        <f t="shared" si="410"/>
        <v>GBPEUR45533</v>
      </c>
      <c r="M4412" s="160">
        <f t="shared" si="414"/>
        <v>45533</v>
      </c>
      <c r="N4412" s="158">
        <v>1.188001188001188</v>
      </c>
      <c r="O4412" s="158">
        <v>1</v>
      </c>
      <c r="P4412" s="161">
        <f t="shared" si="411"/>
        <v>1.1879999999999999</v>
      </c>
    </row>
    <row r="4413" spans="9:16" x14ac:dyDescent="0.2">
      <c r="I4413" s="158">
        <f t="shared" si="415"/>
        <v>11</v>
      </c>
      <c r="J4413" s="158" t="str">
        <f t="shared" si="412"/>
        <v>GBP</v>
      </c>
      <c r="K4413" s="158" t="str">
        <f t="shared" si="413"/>
        <v>EUR</v>
      </c>
      <c r="L4413" s="158" t="str">
        <f t="shared" si="410"/>
        <v>GBPEUR45534</v>
      </c>
      <c r="M4413" s="160">
        <f t="shared" si="414"/>
        <v>45534</v>
      </c>
      <c r="N4413" s="158">
        <v>1.1887779362815027</v>
      </c>
      <c r="O4413" s="158">
        <v>1</v>
      </c>
      <c r="P4413" s="161">
        <f t="shared" si="411"/>
        <v>1.1888000000000001</v>
      </c>
    </row>
    <row r="4414" spans="9:16" x14ac:dyDescent="0.2">
      <c r="I4414" s="158">
        <f t="shared" si="415"/>
        <v>11</v>
      </c>
      <c r="J4414" s="158" t="str">
        <f t="shared" si="412"/>
        <v>GBP</v>
      </c>
      <c r="K4414" s="158" t="str">
        <f t="shared" si="413"/>
        <v>EUR</v>
      </c>
      <c r="L4414" s="158" t="str">
        <f t="shared" si="410"/>
        <v>GBPEUR45535</v>
      </c>
      <c r="M4414" s="160">
        <f t="shared" si="414"/>
        <v>45535</v>
      </c>
      <c r="N4414" s="158">
        <v>1.1887779362815027</v>
      </c>
      <c r="O4414" s="158">
        <v>1</v>
      </c>
      <c r="P4414" s="161">
        <f t="shared" si="411"/>
        <v>1.1888000000000001</v>
      </c>
    </row>
    <row r="4415" spans="9:16" x14ac:dyDescent="0.2">
      <c r="I4415" s="158">
        <f t="shared" si="415"/>
        <v>11</v>
      </c>
      <c r="J4415" s="158" t="str">
        <f t="shared" si="412"/>
        <v>GBP</v>
      </c>
      <c r="K4415" s="158" t="str">
        <f t="shared" si="413"/>
        <v>EUR</v>
      </c>
      <c r="L4415" s="158" t="str">
        <f t="shared" si="410"/>
        <v>GBPEUR45536</v>
      </c>
      <c r="M4415" s="160">
        <f t="shared" si="414"/>
        <v>45536</v>
      </c>
      <c r="N4415" s="158">
        <v>1.1887779362815027</v>
      </c>
      <c r="O4415" s="158">
        <v>1</v>
      </c>
      <c r="P4415" s="161">
        <f t="shared" si="411"/>
        <v>1.1888000000000001</v>
      </c>
    </row>
    <row r="4416" spans="9:16" x14ac:dyDescent="0.2">
      <c r="I4416" s="158">
        <f t="shared" si="415"/>
        <v>11</v>
      </c>
      <c r="J4416" s="158" t="str">
        <f t="shared" si="412"/>
        <v>GBP</v>
      </c>
      <c r="K4416" s="158" t="str">
        <f t="shared" si="413"/>
        <v>EUR</v>
      </c>
      <c r="L4416" s="158" t="str">
        <f t="shared" si="410"/>
        <v>GBPEUR45537</v>
      </c>
      <c r="M4416" s="160">
        <f t="shared" si="414"/>
        <v>45537</v>
      </c>
      <c r="N4416" s="158">
        <v>1.1873946187275879</v>
      </c>
      <c r="O4416" s="158">
        <v>1</v>
      </c>
      <c r="P4416" s="161">
        <f t="shared" si="411"/>
        <v>1.1874</v>
      </c>
    </row>
    <row r="4417" spans="9:16" x14ac:dyDescent="0.2">
      <c r="I4417" s="158">
        <f t="shared" si="415"/>
        <v>11</v>
      </c>
      <c r="J4417" s="158" t="str">
        <f t="shared" si="412"/>
        <v>GBP</v>
      </c>
      <c r="K4417" s="158" t="str">
        <f t="shared" si="413"/>
        <v>EUR</v>
      </c>
      <c r="L4417" s="158" t="str">
        <f t="shared" si="410"/>
        <v>GBPEUR45538</v>
      </c>
      <c r="M4417" s="160">
        <f t="shared" si="414"/>
        <v>45538</v>
      </c>
      <c r="N4417" s="158">
        <v>1.1892727597074388</v>
      </c>
      <c r="O4417" s="158">
        <v>1</v>
      </c>
      <c r="P4417" s="161">
        <f t="shared" si="411"/>
        <v>1.1893</v>
      </c>
    </row>
    <row r="4418" spans="9:16" x14ac:dyDescent="0.2">
      <c r="I4418" s="158">
        <f t="shared" si="415"/>
        <v>11</v>
      </c>
      <c r="J4418" s="158" t="str">
        <f t="shared" si="412"/>
        <v>GBP</v>
      </c>
      <c r="K4418" s="158" t="str">
        <f t="shared" si="413"/>
        <v>EUR</v>
      </c>
      <c r="L4418" s="158" t="str">
        <f t="shared" si="410"/>
        <v>GBPEUR45539</v>
      </c>
      <c r="M4418" s="160">
        <f t="shared" si="414"/>
        <v>45539</v>
      </c>
      <c r="N4418" s="158">
        <v>1.1869717975500902</v>
      </c>
      <c r="O4418" s="158">
        <v>1</v>
      </c>
      <c r="P4418" s="161">
        <f t="shared" si="411"/>
        <v>1.1870000000000001</v>
      </c>
    </row>
    <row r="4419" spans="9:16" x14ac:dyDescent="0.2">
      <c r="I4419" s="158">
        <f t="shared" si="415"/>
        <v>11</v>
      </c>
      <c r="J4419" s="158" t="str">
        <f t="shared" si="412"/>
        <v>GBP</v>
      </c>
      <c r="K4419" s="158" t="str">
        <f t="shared" si="413"/>
        <v>EUR</v>
      </c>
      <c r="L4419" s="158" t="str">
        <f t="shared" ref="L4419:L4482" si="416">J4419&amp;K4419&amp;M4419</f>
        <v>GBPEUR45540</v>
      </c>
      <c r="M4419" s="160">
        <f t="shared" si="414"/>
        <v>45540</v>
      </c>
      <c r="N4419" s="158">
        <v>1.1859863848763015</v>
      </c>
      <c r="O4419" s="158">
        <v>1</v>
      </c>
      <c r="P4419" s="161">
        <f t="shared" ref="P4419:P4482" si="417">ROUND(N4419*O4419,4)</f>
        <v>1.1859999999999999</v>
      </c>
    </row>
    <row r="4420" spans="9:16" x14ac:dyDescent="0.2">
      <c r="I4420" s="158">
        <f t="shared" si="415"/>
        <v>11</v>
      </c>
      <c r="J4420" s="158" t="str">
        <f t="shared" ref="J4420:J4483" si="418">VLOOKUP($I4420,$A:$C,2,FALSE)</f>
        <v>GBP</v>
      </c>
      <c r="K4420" s="158" t="str">
        <f t="shared" ref="K4420:K4483" si="419">VLOOKUP($I4420,$A:$C,3,FALSE)</f>
        <v>EUR</v>
      </c>
      <c r="L4420" s="158" t="str">
        <f t="shared" si="416"/>
        <v>GBPEUR45541</v>
      </c>
      <c r="M4420" s="160">
        <f t="shared" ref="M4420:M4483" si="420">IF(I4420=I4419,M4419+1,$G$1)</f>
        <v>45541</v>
      </c>
      <c r="N4420" s="158">
        <v>1.1863381300938394</v>
      </c>
      <c r="O4420" s="158">
        <v>1</v>
      </c>
      <c r="P4420" s="161">
        <f t="shared" si="417"/>
        <v>1.1862999999999999</v>
      </c>
    </row>
    <row r="4421" spans="9:16" x14ac:dyDescent="0.2">
      <c r="I4421" s="158">
        <f t="shared" si="415"/>
        <v>11</v>
      </c>
      <c r="J4421" s="158" t="str">
        <f t="shared" si="418"/>
        <v>GBP</v>
      </c>
      <c r="K4421" s="158" t="str">
        <f t="shared" si="419"/>
        <v>EUR</v>
      </c>
      <c r="L4421" s="158" t="str">
        <f t="shared" si="416"/>
        <v>GBPEUR45542</v>
      </c>
      <c r="M4421" s="160">
        <f t="shared" si="420"/>
        <v>45542</v>
      </c>
      <c r="N4421" s="158">
        <v>1.1863381300938394</v>
      </c>
      <c r="O4421" s="158">
        <v>1</v>
      </c>
      <c r="P4421" s="161">
        <f t="shared" si="417"/>
        <v>1.1862999999999999</v>
      </c>
    </row>
    <row r="4422" spans="9:16" x14ac:dyDescent="0.2">
      <c r="I4422" s="158">
        <f t="shared" si="415"/>
        <v>11</v>
      </c>
      <c r="J4422" s="158" t="str">
        <f t="shared" si="418"/>
        <v>GBP</v>
      </c>
      <c r="K4422" s="158" t="str">
        <f t="shared" si="419"/>
        <v>EUR</v>
      </c>
      <c r="L4422" s="158" t="str">
        <f t="shared" si="416"/>
        <v>GBPEUR45543</v>
      </c>
      <c r="M4422" s="160">
        <f t="shared" si="420"/>
        <v>45543</v>
      </c>
      <c r="N4422" s="158">
        <v>1.1863381300938394</v>
      </c>
      <c r="O4422" s="158">
        <v>1</v>
      </c>
      <c r="P4422" s="161">
        <f t="shared" si="417"/>
        <v>1.1862999999999999</v>
      </c>
    </row>
    <row r="4423" spans="9:16" x14ac:dyDescent="0.2">
      <c r="I4423" s="158">
        <f t="shared" si="415"/>
        <v>11</v>
      </c>
      <c r="J4423" s="158" t="str">
        <f t="shared" si="418"/>
        <v>GBP</v>
      </c>
      <c r="K4423" s="158" t="str">
        <f t="shared" si="419"/>
        <v>EUR</v>
      </c>
      <c r="L4423" s="158" t="str">
        <f t="shared" si="416"/>
        <v>GBPEUR45544</v>
      </c>
      <c r="M4423" s="160">
        <f t="shared" si="420"/>
        <v>45544</v>
      </c>
      <c r="N4423" s="158">
        <v>1.1853256682273454</v>
      </c>
      <c r="O4423" s="158">
        <v>1</v>
      </c>
      <c r="P4423" s="161">
        <f t="shared" si="417"/>
        <v>1.1853</v>
      </c>
    </row>
    <row r="4424" spans="9:16" x14ac:dyDescent="0.2">
      <c r="I4424" s="158">
        <f t="shared" si="415"/>
        <v>11</v>
      </c>
      <c r="J4424" s="158" t="str">
        <f t="shared" si="418"/>
        <v>GBP</v>
      </c>
      <c r="K4424" s="158" t="str">
        <f t="shared" si="419"/>
        <v>EUR</v>
      </c>
      <c r="L4424" s="158" t="str">
        <f t="shared" si="416"/>
        <v>GBPEUR45545</v>
      </c>
      <c r="M4424" s="160">
        <f t="shared" si="420"/>
        <v>45545</v>
      </c>
      <c r="N4424" s="158">
        <v>1.1867323325223995</v>
      </c>
      <c r="O4424" s="158">
        <v>1</v>
      </c>
      <c r="P4424" s="161">
        <f t="shared" si="417"/>
        <v>1.1867000000000001</v>
      </c>
    </row>
    <row r="4425" spans="9:16" x14ac:dyDescent="0.2">
      <c r="I4425" s="158">
        <f t="shared" si="415"/>
        <v>11</v>
      </c>
      <c r="J4425" s="158" t="str">
        <f t="shared" si="418"/>
        <v>GBP</v>
      </c>
      <c r="K4425" s="158" t="str">
        <f t="shared" si="419"/>
        <v>EUR</v>
      </c>
      <c r="L4425" s="158" t="str">
        <f t="shared" si="416"/>
        <v>GBPEUR45546</v>
      </c>
      <c r="M4425" s="160">
        <f t="shared" si="420"/>
        <v>45546</v>
      </c>
      <c r="N4425" s="158">
        <v>1.1851851851851851</v>
      </c>
      <c r="O4425" s="158">
        <v>1</v>
      </c>
      <c r="P4425" s="161">
        <f t="shared" si="417"/>
        <v>1.1852</v>
      </c>
    </row>
    <row r="4426" spans="9:16" x14ac:dyDescent="0.2">
      <c r="I4426" s="158">
        <f t="shared" si="415"/>
        <v>11</v>
      </c>
      <c r="J4426" s="158" t="str">
        <f t="shared" si="418"/>
        <v>GBP</v>
      </c>
      <c r="K4426" s="158" t="str">
        <f t="shared" si="419"/>
        <v>EUR</v>
      </c>
      <c r="L4426" s="158" t="str">
        <f t="shared" si="416"/>
        <v>GBPEUR45547</v>
      </c>
      <c r="M4426" s="160">
        <f t="shared" si="420"/>
        <v>45547</v>
      </c>
      <c r="N4426" s="158">
        <v>1.1839924224484963</v>
      </c>
      <c r="O4426" s="158">
        <v>1</v>
      </c>
      <c r="P4426" s="161">
        <f t="shared" si="417"/>
        <v>1.1839999999999999</v>
      </c>
    </row>
    <row r="4427" spans="9:16" x14ac:dyDescent="0.2">
      <c r="I4427" s="158">
        <f t="shared" si="415"/>
        <v>11</v>
      </c>
      <c r="J4427" s="158" t="str">
        <f t="shared" si="418"/>
        <v>GBP</v>
      </c>
      <c r="K4427" s="158" t="str">
        <f t="shared" si="419"/>
        <v>EUR</v>
      </c>
      <c r="L4427" s="158" t="str">
        <f t="shared" si="416"/>
        <v>GBPEUR45548</v>
      </c>
      <c r="M4427" s="160">
        <f t="shared" si="420"/>
        <v>45548</v>
      </c>
      <c r="N4427" s="158">
        <v>1.1837821840781295</v>
      </c>
      <c r="O4427" s="158">
        <v>1</v>
      </c>
      <c r="P4427" s="161">
        <f t="shared" si="417"/>
        <v>1.1838</v>
      </c>
    </row>
    <row r="4428" spans="9:16" x14ac:dyDescent="0.2">
      <c r="I4428" s="158">
        <f t="shared" si="415"/>
        <v>11</v>
      </c>
      <c r="J4428" s="158" t="str">
        <f t="shared" si="418"/>
        <v>GBP</v>
      </c>
      <c r="K4428" s="158" t="str">
        <f t="shared" si="419"/>
        <v>EUR</v>
      </c>
      <c r="L4428" s="158" t="str">
        <f t="shared" si="416"/>
        <v>GBPEUR45549</v>
      </c>
      <c r="M4428" s="160">
        <f t="shared" si="420"/>
        <v>45549</v>
      </c>
      <c r="N4428" s="158">
        <v>1.1837821840781295</v>
      </c>
      <c r="O4428" s="158">
        <v>1</v>
      </c>
      <c r="P4428" s="161">
        <f t="shared" si="417"/>
        <v>1.1838</v>
      </c>
    </row>
    <row r="4429" spans="9:16" x14ac:dyDescent="0.2">
      <c r="I4429" s="158">
        <f t="shared" si="415"/>
        <v>11</v>
      </c>
      <c r="J4429" s="158" t="str">
        <f t="shared" si="418"/>
        <v>GBP</v>
      </c>
      <c r="K4429" s="158" t="str">
        <f t="shared" si="419"/>
        <v>EUR</v>
      </c>
      <c r="L4429" s="158" t="str">
        <f t="shared" si="416"/>
        <v>GBPEUR45550</v>
      </c>
      <c r="M4429" s="160">
        <f t="shared" si="420"/>
        <v>45550</v>
      </c>
      <c r="N4429" s="158">
        <v>1.1837821840781295</v>
      </c>
      <c r="O4429" s="158">
        <v>1</v>
      </c>
      <c r="P4429" s="161">
        <f t="shared" si="417"/>
        <v>1.1838</v>
      </c>
    </row>
    <row r="4430" spans="9:16" x14ac:dyDescent="0.2">
      <c r="I4430" s="158">
        <f t="shared" si="415"/>
        <v>11</v>
      </c>
      <c r="J4430" s="158" t="str">
        <f t="shared" si="418"/>
        <v>GBP</v>
      </c>
      <c r="K4430" s="158" t="str">
        <f t="shared" si="419"/>
        <v>EUR</v>
      </c>
      <c r="L4430" s="158" t="str">
        <f t="shared" si="416"/>
        <v>GBPEUR45551</v>
      </c>
      <c r="M4430" s="160">
        <f t="shared" si="420"/>
        <v>45551</v>
      </c>
      <c r="N4430" s="158">
        <v>1.1865492773914901</v>
      </c>
      <c r="O4430" s="158">
        <v>1</v>
      </c>
      <c r="P4430" s="161">
        <f t="shared" si="417"/>
        <v>1.1865000000000001</v>
      </c>
    </row>
    <row r="4431" spans="9:16" x14ac:dyDescent="0.2">
      <c r="I4431" s="158">
        <f t="shared" si="415"/>
        <v>11</v>
      </c>
      <c r="J4431" s="158" t="str">
        <f t="shared" si="418"/>
        <v>GBP</v>
      </c>
      <c r="K4431" s="158" t="str">
        <f t="shared" si="419"/>
        <v>EUR</v>
      </c>
      <c r="L4431" s="158" t="str">
        <f t="shared" si="416"/>
        <v>GBPEUR45552</v>
      </c>
      <c r="M4431" s="160">
        <f t="shared" si="420"/>
        <v>45552</v>
      </c>
      <c r="N4431" s="158">
        <v>1.1865492773914901</v>
      </c>
      <c r="O4431" s="158">
        <v>1</v>
      </c>
      <c r="P4431" s="161">
        <f t="shared" si="417"/>
        <v>1.1865000000000001</v>
      </c>
    </row>
    <row r="4432" spans="9:16" x14ac:dyDescent="0.2">
      <c r="I4432" s="158">
        <f t="shared" si="415"/>
        <v>11</v>
      </c>
      <c r="J4432" s="158" t="str">
        <f t="shared" si="418"/>
        <v>GBP</v>
      </c>
      <c r="K4432" s="158" t="str">
        <f t="shared" si="419"/>
        <v>EUR</v>
      </c>
      <c r="L4432" s="158" t="str">
        <f t="shared" si="416"/>
        <v>GBPEUR45553</v>
      </c>
      <c r="M4432" s="160">
        <f t="shared" si="420"/>
        <v>45553</v>
      </c>
      <c r="N4432" s="158">
        <v>1.1872959335114277</v>
      </c>
      <c r="O4432" s="158">
        <v>1</v>
      </c>
      <c r="P4432" s="161">
        <f t="shared" si="417"/>
        <v>1.1873</v>
      </c>
    </row>
    <row r="4433" spans="9:16" x14ac:dyDescent="0.2">
      <c r="I4433" s="158">
        <f t="shared" si="415"/>
        <v>11</v>
      </c>
      <c r="J4433" s="158" t="str">
        <f t="shared" si="418"/>
        <v>GBP</v>
      </c>
      <c r="K4433" s="158" t="str">
        <f t="shared" si="419"/>
        <v>EUR</v>
      </c>
      <c r="L4433" s="158" t="str">
        <f t="shared" si="416"/>
        <v>GBPEUR45554</v>
      </c>
      <c r="M4433" s="160">
        <f t="shared" si="420"/>
        <v>45554</v>
      </c>
      <c r="N4433" s="158">
        <v>1.1911426631567663</v>
      </c>
      <c r="O4433" s="158">
        <v>1</v>
      </c>
      <c r="P4433" s="161">
        <f t="shared" si="417"/>
        <v>1.1911</v>
      </c>
    </row>
    <row r="4434" spans="9:16" x14ac:dyDescent="0.2">
      <c r="I4434" s="158">
        <f t="shared" si="415"/>
        <v>11</v>
      </c>
      <c r="J4434" s="158" t="str">
        <f t="shared" si="418"/>
        <v>GBP</v>
      </c>
      <c r="K4434" s="158" t="str">
        <f t="shared" si="419"/>
        <v>EUR</v>
      </c>
      <c r="L4434" s="158" t="str">
        <f t="shared" si="416"/>
        <v>GBPEUR45555</v>
      </c>
      <c r="M4434" s="160">
        <f t="shared" si="420"/>
        <v>45555</v>
      </c>
      <c r="N4434" s="158">
        <v>1.1917530687641522</v>
      </c>
      <c r="O4434" s="158">
        <v>1</v>
      </c>
      <c r="P4434" s="161">
        <f t="shared" si="417"/>
        <v>1.1918</v>
      </c>
    </row>
    <row r="4435" spans="9:16" x14ac:dyDescent="0.2">
      <c r="I4435" s="158">
        <f t="shared" si="415"/>
        <v>11</v>
      </c>
      <c r="J4435" s="158" t="str">
        <f t="shared" si="418"/>
        <v>GBP</v>
      </c>
      <c r="K4435" s="158" t="str">
        <f t="shared" si="419"/>
        <v>EUR</v>
      </c>
      <c r="L4435" s="158" t="str">
        <f t="shared" si="416"/>
        <v>GBPEUR45556</v>
      </c>
      <c r="M4435" s="160">
        <f t="shared" si="420"/>
        <v>45556</v>
      </c>
      <c r="N4435" s="158">
        <v>1.1917530687641522</v>
      </c>
      <c r="O4435" s="158">
        <v>1</v>
      </c>
      <c r="P4435" s="161">
        <f t="shared" si="417"/>
        <v>1.1918</v>
      </c>
    </row>
    <row r="4436" spans="9:16" x14ac:dyDescent="0.2">
      <c r="I4436" s="158">
        <f t="shared" si="415"/>
        <v>11</v>
      </c>
      <c r="J4436" s="158" t="str">
        <f t="shared" si="418"/>
        <v>GBP</v>
      </c>
      <c r="K4436" s="158" t="str">
        <f t="shared" si="419"/>
        <v>EUR</v>
      </c>
      <c r="L4436" s="158" t="str">
        <f t="shared" si="416"/>
        <v>GBPEUR45557</v>
      </c>
      <c r="M4436" s="160">
        <f t="shared" si="420"/>
        <v>45557</v>
      </c>
      <c r="N4436" s="158">
        <v>1.1917530687641522</v>
      </c>
      <c r="O4436" s="158">
        <v>1</v>
      </c>
      <c r="P4436" s="161">
        <f t="shared" si="417"/>
        <v>1.1918</v>
      </c>
    </row>
    <row r="4437" spans="9:16" x14ac:dyDescent="0.2">
      <c r="I4437" s="158">
        <f t="shared" si="415"/>
        <v>11</v>
      </c>
      <c r="J4437" s="158" t="str">
        <f t="shared" si="418"/>
        <v>GBP</v>
      </c>
      <c r="K4437" s="158" t="str">
        <f t="shared" si="419"/>
        <v>EUR</v>
      </c>
      <c r="L4437" s="158" t="str">
        <f t="shared" si="416"/>
        <v>GBPEUR45558</v>
      </c>
      <c r="M4437" s="160">
        <f t="shared" si="420"/>
        <v>45558</v>
      </c>
      <c r="N4437" s="158">
        <v>1.1973466797576571</v>
      </c>
      <c r="O4437" s="158">
        <v>1</v>
      </c>
      <c r="P4437" s="161">
        <f t="shared" si="417"/>
        <v>1.1973</v>
      </c>
    </row>
    <row r="4438" spans="9:16" x14ac:dyDescent="0.2">
      <c r="I4438" s="158">
        <f t="shared" si="415"/>
        <v>11</v>
      </c>
      <c r="J4438" s="158" t="str">
        <f t="shared" si="418"/>
        <v>GBP</v>
      </c>
      <c r="K4438" s="158" t="str">
        <f t="shared" si="419"/>
        <v>EUR</v>
      </c>
      <c r="L4438" s="158" t="str">
        <f t="shared" si="416"/>
        <v>GBPEUR45559</v>
      </c>
      <c r="M4438" s="160">
        <f t="shared" si="420"/>
        <v>45559</v>
      </c>
      <c r="N4438" s="158">
        <v>1.2016342225426579</v>
      </c>
      <c r="O4438" s="158">
        <v>1</v>
      </c>
      <c r="P4438" s="161">
        <f t="shared" si="417"/>
        <v>1.2016</v>
      </c>
    </row>
    <row r="4439" spans="9:16" x14ac:dyDescent="0.2">
      <c r="I4439" s="158">
        <f t="shared" si="415"/>
        <v>11</v>
      </c>
      <c r="J4439" s="158" t="str">
        <f t="shared" si="418"/>
        <v>GBP</v>
      </c>
      <c r="K4439" s="158" t="str">
        <f t="shared" si="419"/>
        <v>EUR</v>
      </c>
      <c r="L4439" s="158" t="str">
        <f t="shared" si="416"/>
        <v>GBPEUR45560</v>
      </c>
      <c r="M4439" s="160">
        <f t="shared" si="420"/>
        <v>45560</v>
      </c>
      <c r="N4439" s="158">
        <v>1.1954143903984316</v>
      </c>
      <c r="O4439" s="158">
        <v>1</v>
      </c>
      <c r="P4439" s="161">
        <f t="shared" si="417"/>
        <v>1.1954</v>
      </c>
    </row>
    <row r="4440" spans="9:16" x14ac:dyDescent="0.2">
      <c r="I4440" s="158">
        <f t="shared" si="415"/>
        <v>11</v>
      </c>
      <c r="J4440" s="158" t="str">
        <f t="shared" si="418"/>
        <v>GBP</v>
      </c>
      <c r="K4440" s="158" t="str">
        <f t="shared" si="419"/>
        <v>EUR</v>
      </c>
      <c r="L4440" s="158" t="str">
        <f t="shared" si="416"/>
        <v>GBPEUR45561</v>
      </c>
      <c r="M4440" s="160">
        <f t="shared" si="420"/>
        <v>45561</v>
      </c>
      <c r="N4440" s="158">
        <v>1.198638346837992</v>
      </c>
      <c r="O4440" s="158">
        <v>1</v>
      </c>
      <c r="P4440" s="161">
        <f t="shared" si="417"/>
        <v>1.1986000000000001</v>
      </c>
    </row>
    <row r="4441" spans="9:16" x14ac:dyDescent="0.2">
      <c r="I4441" s="158">
        <f t="shared" si="415"/>
        <v>11</v>
      </c>
      <c r="J4441" s="158" t="str">
        <f t="shared" si="418"/>
        <v>GBP</v>
      </c>
      <c r="K4441" s="158" t="str">
        <f t="shared" si="419"/>
        <v>EUR</v>
      </c>
      <c r="L4441" s="158" t="str">
        <f t="shared" si="416"/>
        <v>GBPEUR45562</v>
      </c>
      <c r="M4441" s="160">
        <f t="shared" si="420"/>
        <v>45562</v>
      </c>
      <c r="N4441" s="158">
        <v>1.1999328037629893</v>
      </c>
      <c r="O4441" s="158">
        <v>1</v>
      </c>
      <c r="P4441" s="161">
        <f t="shared" si="417"/>
        <v>1.1999</v>
      </c>
    </row>
    <row r="4442" spans="9:16" x14ac:dyDescent="0.2">
      <c r="I4442" s="158">
        <f t="shared" si="415"/>
        <v>11</v>
      </c>
      <c r="J4442" s="158" t="str">
        <f t="shared" si="418"/>
        <v>GBP</v>
      </c>
      <c r="K4442" s="158" t="str">
        <f t="shared" si="419"/>
        <v>EUR</v>
      </c>
      <c r="L4442" s="158" t="str">
        <f t="shared" si="416"/>
        <v>GBPEUR45563</v>
      </c>
      <c r="M4442" s="160">
        <f t="shared" si="420"/>
        <v>45563</v>
      </c>
      <c r="N4442" s="158">
        <v>1.1999328037629893</v>
      </c>
      <c r="O4442" s="158">
        <v>1</v>
      </c>
      <c r="P4442" s="161">
        <f t="shared" si="417"/>
        <v>1.1999</v>
      </c>
    </row>
    <row r="4443" spans="9:16" x14ac:dyDescent="0.2">
      <c r="I4443" s="158">
        <f t="shared" si="415"/>
        <v>11</v>
      </c>
      <c r="J4443" s="158" t="str">
        <f t="shared" si="418"/>
        <v>GBP</v>
      </c>
      <c r="K4443" s="158" t="str">
        <f t="shared" si="419"/>
        <v>EUR</v>
      </c>
      <c r="L4443" s="158" t="str">
        <f t="shared" si="416"/>
        <v>GBPEUR45564</v>
      </c>
      <c r="M4443" s="160">
        <f t="shared" si="420"/>
        <v>45564</v>
      </c>
      <c r="N4443" s="158">
        <v>1.1999328037629893</v>
      </c>
      <c r="O4443" s="158">
        <v>1</v>
      </c>
      <c r="P4443" s="161">
        <f t="shared" si="417"/>
        <v>1.1999</v>
      </c>
    </row>
    <row r="4444" spans="9:16" x14ac:dyDescent="0.2">
      <c r="I4444" s="158">
        <f t="shared" si="415"/>
        <v>11</v>
      </c>
      <c r="J4444" s="158" t="str">
        <f t="shared" si="418"/>
        <v>GBP</v>
      </c>
      <c r="K4444" s="158" t="str">
        <f t="shared" si="419"/>
        <v>EUR</v>
      </c>
      <c r="L4444" s="158" t="str">
        <f t="shared" si="416"/>
        <v>GBPEUR45565</v>
      </c>
      <c r="M4444" s="160">
        <f t="shared" si="420"/>
        <v>45565</v>
      </c>
      <c r="N4444" s="158">
        <v>1.1969883772428569</v>
      </c>
      <c r="O4444" s="158">
        <v>1</v>
      </c>
      <c r="P4444" s="161">
        <f t="shared" si="417"/>
        <v>1.1970000000000001</v>
      </c>
    </row>
    <row r="4445" spans="9:16" x14ac:dyDescent="0.2">
      <c r="I4445" s="158">
        <f t="shared" si="415"/>
        <v>11</v>
      </c>
      <c r="J4445" s="158" t="str">
        <f t="shared" si="418"/>
        <v>GBP</v>
      </c>
      <c r="K4445" s="158" t="str">
        <f t="shared" si="419"/>
        <v>EUR</v>
      </c>
      <c r="L4445" s="158" t="str">
        <f t="shared" si="416"/>
        <v>GBPEUR45566</v>
      </c>
      <c r="M4445" s="160">
        <f t="shared" si="420"/>
        <v>45566</v>
      </c>
      <c r="N4445" s="158">
        <v>1.2020242087675646</v>
      </c>
      <c r="O4445" s="158">
        <v>1</v>
      </c>
      <c r="P4445" s="161">
        <f t="shared" si="417"/>
        <v>1.202</v>
      </c>
    </row>
    <row r="4446" spans="9:16" x14ac:dyDescent="0.2">
      <c r="I4446" s="158">
        <f t="shared" si="415"/>
        <v>11</v>
      </c>
      <c r="J4446" s="158" t="str">
        <f t="shared" si="418"/>
        <v>GBP</v>
      </c>
      <c r="K4446" s="158" t="str">
        <f t="shared" si="419"/>
        <v>EUR</v>
      </c>
      <c r="L4446" s="158" t="str">
        <f t="shared" si="416"/>
        <v>GBPEUR45567</v>
      </c>
      <c r="M4446" s="160">
        <f t="shared" si="420"/>
        <v>45567</v>
      </c>
      <c r="N4446" s="158">
        <v>1.2006531553164923</v>
      </c>
      <c r="O4446" s="158">
        <v>1</v>
      </c>
      <c r="P4446" s="161">
        <f t="shared" si="417"/>
        <v>1.2007000000000001</v>
      </c>
    </row>
    <row r="4447" spans="9:16" x14ac:dyDescent="0.2">
      <c r="I4447" s="158">
        <f t="shared" si="415"/>
        <v>11</v>
      </c>
      <c r="J4447" s="158" t="str">
        <f t="shared" si="418"/>
        <v>GBP</v>
      </c>
      <c r="K4447" s="158" t="str">
        <f t="shared" si="419"/>
        <v>EUR</v>
      </c>
      <c r="L4447" s="158" t="str">
        <f t="shared" si="416"/>
        <v>GBPEUR45568</v>
      </c>
      <c r="M4447" s="160">
        <f t="shared" si="420"/>
        <v>45568</v>
      </c>
      <c r="N4447" s="158">
        <v>1.1868309240665575</v>
      </c>
      <c r="O4447" s="158">
        <v>1</v>
      </c>
      <c r="P4447" s="161">
        <f t="shared" si="417"/>
        <v>1.1868000000000001</v>
      </c>
    </row>
    <row r="4448" spans="9:16" x14ac:dyDescent="0.2">
      <c r="I4448" s="158">
        <f t="shared" si="415"/>
        <v>11</v>
      </c>
      <c r="J4448" s="158" t="str">
        <f t="shared" si="418"/>
        <v>GBP</v>
      </c>
      <c r="K4448" s="158" t="str">
        <f t="shared" si="419"/>
        <v>EUR</v>
      </c>
      <c r="L4448" s="158" t="str">
        <f t="shared" si="416"/>
        <v>GBPEUR45569</v>
      </c>
      <c r="M4448" s="160">
        <f t="shared" si="420"/>
        <v>45569</v>
      </c>
      <c r="N4448" s="158">
        <v>1.1942437451483847</v>
      </c>
      <c r="O4448" s="158">
        <v>1</v>
      </c>
      <c r="P4448" s="161">
        <f t="shared" si="417"/>
        <v>1.1941999999999999</v>
      </c>
    </row>
    <row r="4449" spans="9:16" x14ac:dyDescent="0.2">
      <c r="I4449" s="158">
        <f t="shared" si="415"/>
        <v>11</v>
      </c>
      <c r="J4449" s="158" t="str">
        <f t="shared" si="418"/>
        <v>GBP</v>
      </c>
      <c r="K4449" s="158" t="str">
        <f t="shared" si="419"/>
        <v>EUR</v>
      </c>
      <c r="L4449" s="158" t="str">
        <f t="shared" si="416"/>
        <v>GBPEUR45570</v>
      </c>
      <c r="M4449" s="160">
        <f t="shared" si="420"/>
        <v>45570</v>
      </c>
      <c r="N4449" s="158">
        <v>1.1942437451483847</v>
      </c>
      <c r="O4449" s="158">
        <v>1</v>
      </c>
      <c r="P4449" s="161">
        <f t="shared" si="417"/>
        <v>1.1941999999999999</v>
      </c>
    </row>
    <row r="4450" spans="9:16" x14ac:dyDescent="0.2">
      <c r="I4450" s="158">
        <f t="shared" si="415"/>
        <v>11</v>
      </c>
      <c r="J4450" s="158" t="str">
        <f t="shared" si="418"/>
        <v>GBP</v>
      </c>
      <c r="K4450" s="158" t="str">
        <f t="shared" si="419"/>
        <v>EUR</v>
      </c>
      <c r="L4450" s="158" t="str">
        <f t="shared" si="416"/>
        <v>GBPEUR45571</v>
      </c>
      <c r="M4450" s="160">
        <f t="shared" si="420"/>
        <v>45571</v>
      </c>
      <c r="N4450" s="158">
        <v>1.1942437451483847</v>
      </c>
      <c r="O4450" s="158">
        <v>1</v>
      </c>
      <c r="P4450" s="161">
        <f t="shared" si="417"/>
        <v>1.1941999999999999</v>
      </c>
    </row>
    <row r="4451" spans="9:16" x14ac:dyDescent="0.2">
      <c r="I4451" s="158">
        <f t="shared" si="415"/>
        <v>11</v>
      </c>
      <c r="J4451" s="158" t="str">
        <f t="shared" si="418"/>
        <v>GBP</v>
      </c>
      <c r="K4451" s="158" t="str">
        <f t="shared" si="419"/>
        <v>EUR</v>
      </c>
      <c r="L4451" s="158" t="str">
        <f t="shared" si="416"/>
        <v>GBPEUR45572</v>
      </c>
      <c r="M4451" s="160">
        <f t="shared" si="420"/>
        <v>45572</v>
      </c>
      <c r="N4451" s="158">
        <v>1.1916394575657188</v>
      </c>
      <c r="O4451" s="158">
        <v>1</v>
      </c>
      <c r="P4451" s="161">
        <f t="shared" si="417"/>
        <v>1.1916</v>
      </c>
    </row>
    <row r="4452" spans="9:16" x14ac:dyDescent="0.2">
      <c r="I4452" s="158">
        <f t="shared" si="415"/>
        <v>11</v>
      </c>
      <c r="J4452" s="158" t="str">
        <f t="shared" si="418"/>
        <v>GBP</v>
      </c>
      <c r="K4452" s="158" t="str">
        <f t="shared" si="419"/>
        <v>EUR</v>
      </c>
      <c r="L4452" s="158" t="str">
        <f t="shared" si="416"/>
        <v>GBPEUR45573</v>
      </c>
      <c r="M4452" s="160">
        <f t="shared" si="420"/>
        <v>45573</v>
      </c>
      <c r="N4452" s="158">
        <v>1.1936307861252358</v>
      </c>
      <c r="O4452" s="158">
        <v>1</v>
      </c>
      <c r="P4452" s="161">
        <f t="shared" si="417"/>
        <v>1.1936</v>
      </c>
    </row>
    <row r="4453" spans="9:16" x14ac:dyDescent="0.2">
      <c r="I4453" s="158">
        <f t="shared" si="415"/>
        <v>11</v>
      </c>
      <c r="J4453" s="158" t="str">
        <f t="shared" si="418"/>
        <v>GBP</v>
      </c>
      <c r="K4453" s="158" t="str">
        <f t="shared" si="419"/>
        <v>EUR</v>
      </c>
      <c r="L4453" s="158" t="str">
        <f t="shared" si="416"/>
        <v>GBPEUR45574</v>
      </c>
      <c r="M4453" s="160">
        <f t="shared" si="420"/>
        <v>45574</v>
      </c>
      <c r="N4453" s="158">
        <v>1.1941724385001193</v>
      </c>
      <c r="O4453" s="158">
        <v>1</v>
      </c>
      <c r="P4453" s="161">
        <f t="shared" si="417"/>
        <v>1.1941999999999999</v>
      </c>
    </row>
    <row r="4454" spans="9:16" x14ac:dyDescent="0.2">
      <c r="I4454" s="158">
        <f t="shared" si="415"/>
        <v>11</v>
      </c>
      <c r="J4454" s="158" t="str">
        <f t="shared" si="418"/>
        <v>GBP</v>
      </c>
      <c r="K4454" s="158" t="str">
        <f t="shared" si="419"/>
        <v>EUR</v>
      </c>
      <c r="L4454" s="158" t="str">
        <f t="shared" si="416"/>
        <v>GBPEUR45575</v>
      </c>
      <c r="M4454" s="160">
        <f t="shared" si="420"/>
        <v>45575</v>
      </c>
      <c r="N4454" s="158">
        <v>1.1949430012188418</v>
      </c>
      <c r="O4454" s="158">
        <v>1</v>
      </c>
      <c r="P4454" s="161">
        <f t="shared" si="417"/>
        <v>1.1949000000000001</v>
      </c>
    </row>
    <row r="4455" spans="9:16" x14ac:dyDescent="0.2">
      <c r="I4455" s="158">
        <f t="shared" si="415"/>
        <v>11</v>
      </c>
      <c r="J4455" s="158" t="str">
        <f t="shared" si="418"/>
        <v>GBP</v>
      </c>
      <c r="K4455" s="158" t="str">
        <f t="shared" si="419"/>
        <v>EUR</v>
      </c>
      <c r="L4455" s="158" t="str">
        <f t="shared" si="416"/>
        <v>GBPEUR45576</v>
      </c>
      <c r="M4455" s="160">
        <f t="shared" si="420"/>
        <v>45576</v>
      </c>
      <c r="N4455" s="158">
        <v>1.1946717639328595</v>
      </c>
      <c r="O4455" s="158">
        <v>1</v>
      </c>
      <c r="P4455" s="161">
        <f t="shared" si="417"/>
        <v>1.1947000000000001</v>
      </c>
    </row>
    <row r="4456" spans="9:16" x14ac:dyDescent="0.2">
      <c r="I4456" s="158">
        <f t="shared" si="415"/>
        <v>11</v>
      </c>
      <c r="J4456" s="158" t="str">
        <f t="shared" si="418"/>
        <v>GBP</v>
      </c>
      <c r="K4456" s="158" t="str">
        <f t="shared" si="419"/>
        <v>EUR</v>
      </c>
      <c r="L4456" s="158" t="str">
        <f t="shared" si="416"/>
        <v>GBPEUR45577</v>
      </c>
      <c r="M4456" s="160">
        <f t="shared" si="420"/>
        <v>45577</v>
      </c>
      <c r="N4456" s="158">
        <v>1.1946717639328595</v>
      </c>
      <c r="O4456" s="158">
        <v>1</v>
      </c>
      <c r="P4456" s="161">
        <f t="shared" si="417"/>
        <v>1.1947000000000001</v>
      </c>
    </row>
    <row r="4457" spans="9:16" x14ac:dyDescent="0.2">
      <c r="I4457" s="158">
        <f t="shared" si="415"/>
        <v>11</v>
      </c>
      <c r="J4457" s="158" t="str">
        <f t="shared" si="418"/>
        <v>GBP</v>
      </c>
      <c r="K4457" s="158" t="str">
        <f t="shared" si="419"/>
        <v>EUR</v>
      </c>
      <c r="L4457" s="158" t="str">
        <f t="shared" si="416"/>
        <v>GBPEUR45578</v>
      </c>
      <c r="M4457" s="160">
        <f t="shared" si="420"/>
        <v>45578</v>
      </c>
      <c r="N4457" s="158">
        <v>1.1946717639328595</v>
      </c>
      <c r="O4457" s="158">
        <v>1</v>
      </c>
      <c r="P4457" s="161">
        <f t="shared" si="417"/>
        <v>1.1947000000000001</v>
      </c>
    </row>
    <row r="4458" spans="9:16" x14ac:dyDescent="0.2">
      <c r="I4458" s="158">
        <f t="shared" ref="I4458:I4521" si="421">IF(M4457=$G$2,I4457+1,I4457)</f>
        <v>11</v>
      </c>
      <c r="J4458" s="158" t="str">
        <f t="shared" si="418"/>
        <v>GBP</v>
      </c>
      <c r="K4458" s="158" t="str">
        <f t="shared" si="419"/>
        <v>EUR</v>
      </c>
      <c r="L4458" s="158" t="str">
        <f t="shared" si="416"/>
        <v>GBPEUR45579</v>
      </c>
      <c r="M4458" s="160">
        <f t="shared" si="420"/>
        <v>45579</v>
      </c>
      <c r="N4458" s="158">
        <v>1.1952429331261578</v>
      </c>
      <c r="O4458" s="158">
        <v>1</v>
      </c>
      <c r="P4458" s="161">
        <f t="shared" si="417"/>
        <v>1.1952</v>
      </c>
    </row>
    <row r="4459" spans="9:16" x14ac:dyDescent="0.2">
      <c r="I4459" s="158">
        <f t="shared" si="421"/>
        <v>11</v>
      </c>
      <c r="J4459" s="158" t="str">
        <f t="shared" si="418"/>
        <v>GBP</v>
      </c>
      <c r="K4459" s="158" t="str">
        <f t="shared" si="419"/>
        <v>EUR</v>
      </c>
      <c r="L4459" s="158" t="str">
        <f t="shared" si="416"/>
        <v>GBPEUR45580</v>
      </c>
      <c r="M4459" s="160">
        <f t="shared" si="420"/>
        <v>45580</v>
      </c>
      <c r="N4459" s="158">
        <v>1.1996880810989143</v>
      </c>
      <c r="O4459" s="158">
        <v>1</v>
      </c>
      <c r="P4459" s="161">
        <f t="shared" si="417"/>
        <v>1.1997</v>
      </c>
    </row>
    <row r="4460" spans="9:16" x14ac:dyDescent="0.2">
      <c r="I4460" s="158">
        <f t="shared" si="421"/>
        <v>11</v>
      </c>
      <c r="J4460" s="158" t="str">
        <f t="shared" si="418"/>
        <v>GBP</v>
      </c>
      <c r="K4460" s="158" t="str">
        <f t="shared" si="419"/>
        <v>EUR</v>
      </c>
      <c r="L4460" s="158" t="str">
        <f t="shared" si="416"/>
        <v>GBPEUR45581</v>
      </c>
      <c r="M4460" s="160">
        <f t="shared" si="420"/>
        <v>45581</v>
      </c>
      <c r="N4460" s="158">
        <v>1.1961007116799236</v>
      </c>
      <c r="O4460" s="158">
        <v>1</v>
      </c>
      <c r="P4460" s="161">
        <f t="shared" si="417"/>
        <v>1.1960999999999999</v>
      </c>
    </row>
    <row r="4461" spans="9:16" x14ac:dyDescent="0.2">
      <c r="I4461" s="158">
        <f t="shared" si="421"/>
        <v>11</v>
      </c>
      <c r="J4461" s="158" t="str">
        <f t="shared" si="418"/>
        <v>GBP</v>
      </c>
      <c r="K4461" s="158" t="str">
        <f t="shared" si="419"/>
        <v>EUR</v>
      </c>
      <c r="L4461" s="158" t="str">
        <f t="shared" si="416"/>
        <v>GBPEUR45582</v>
      </c>
      <c r="M4461" s="160">
        <f t="shared" si="420"/>
        <v>45582</v>
      </c>
      <c r="N4461" s="158">
        <v>1.1982505541908812</v>
      </c>
      <c r="O4461" s="158">
        <v>1</v>
      </c>
      <c r="P4461" s="161">
        <f t="shared" si="417"/>
        <v>1.1982999999999999</v>
      </c>
    </row>
    <row r="4462" spans="9:16" x14ac:dyDescent="0.2">
      <c r="I4462" s="158">
        <f t="shared" si="421"/>
        <v>11</v>
      </c>
      <c r="J4462" s="158" t="str">
        <f t="shared" si="418"/>
        <v>GBP</v>
      </c>
      <c r="K4462" s="158" t="str">
        <f t="shared" si="419"/>
        <v>EUR</v>
      </c>
      <c r="L4462" s="158" t="str">
        <f t="shared" si="416"/>
        <v>GBPEUR45583</v>
      </c>
      <c r="M4462" s="160">
        <f t="shared" si="420"/>
        <v>45583</v>
      </c>
      <c r="N4462" s="158">
        <v>1.2024289063909097</v>
      </c>
      <c r="O4462" s="158">
        <v>1</v>
      </c>
      <c r="P4462" s="161">
        <f t="shared" si="417"/>
        <v>1.2023999999999999</v>
      </c>
    </row>
    <row r="4463" spans="9:16" x14ac:dyDescent="0.2">
      <c r="I4463" s="158">
        <f t="shared" si="421"/>
        <v>11</v>
      </c>
      <c r="J4463" s="158" t="str">
        <f t="shared" si="418"/>
        <v>GBP</v>
      </c>
      <c r="K4463" s="158" t="str">
        <f t="shared" si="419"/>
        <v>EUR</v>
      </c>
      <c r="L4463" s="158" t="str">
        <f t="shared" si="416"/>
        <v>GBPEUR45584</v>
      </c>
      <c r="M4463" s="160">
        <f t="shared" si="420"/>
        <v>45584</v>
      </c>
      <c r="N4463" s="158">
        <v>1.2024289063909097</v>
      </c>
      <c r="O4463" s="158">
        <v>1</v>
      </c>
      <c r="P4463" s="161">
        <f t="shared" si="417"/>
        <v>1.2023999999999999</v>
      </c>
    </row>
    <row r="4464" spans="9:16" x14ac:dyDescent="0.2">
      <c r="I4464" s="158">
        <f t="shared" si="421"/>
        <v>11</v>
      </c>
      <c r="J4464" s="158" t="str">
        <f t="shared" si="418"/>
        <v>GBP</v>
      </c>
      <c r="K4464" s="158" t="str">
        <f t="shared" si="419"/>
        <v>EUR</v>
      </c>
      <c r="L4464" s="158" t="str">
        <f t="shared" si="416"/>
        <v>GBPEUR45585</v>
      </c>
      <c r="M4464" s="160">
        <f t="shared" si="420"/>
        <v>45585</v>
      </c>
      <c r="N4464" s="158">
        <v>1.2024289063909097</v>
      </c>
      <c r="O4464" s="158">
        <v>1</v>
      </c>
      <c r="P4464" s="161">
        <f t="shared" si="417"/>
        <v>1.2023999999999999</v>
      </c>
    </row>
    <row r="4465" spans="9:16" x14ac:dyDescent="0.2">
      <c r="I4465" s="158">
        <f t="shared" si="421"/>
        <v>11</v>
      </c>
      <c r="J4465" s="158" t="str">
        <f t="shared" si="418"/>
        <v>GBP</v>
      </c>
      <c r="K4465" s="158" t="str">
        <f t="shared" si="419"/>
        <v>EUR</v>
      </c>
      <c r="L4465" s="158" t="str">
        <f t="shared" si="416"/>
        <v>GBPEUR45586</v>
      </c>
      <c r="M4465" s="160">
        <f t="shared" si="420"/>
        <v>45586</v>
      </c>
      <c r="N4465" s="158">
        <v>1.2002640580927806</v>
      </c>
      <c r="O4465" s="158">
        <v>1</v>
      </c>
      <c r="P4465" s="161">
        <f t="shared" si="417"/>
        <v>1.2002999999999999</v>
      </c>
    </row>
    <row r="4466" spans="9:16" x14ac:dyDescent="0.2">
      <c r="I4466" s="158">
        <f t="shared" si="421"/>
        <v>11</v>
      </c>
      <c r="J4466" s="158" t="str">
        <f t="shared" si="418"/>
        <v>GBP</v>
      </c>
      <c r="K4466" s="158" t="str">
        <f t="shared" si="419"/>
        <v>EUR</v>
      </c>
      <c r="L4466" s="158" t="str">
        <f t="shared" si="416"/>
        <v>GBPEUR45587</v>
      </c>
      <c r="M4466" s="160">
        <f t="shared" si="420"/>
        <v>45587</v>
      </c>
      <c r="N4466" s="158">
        <v>1.1999040076793857</v>
      </c>
      <c r="O4466" s="158">
        <v>1</v>
      </c>
      <c r="P4466" s="161">
        <f t="shared" si="417"/>
        <v>1.1999</v>
      </c>
    </row>
    <row r="4467" spans="9:16" x14ac:dyDescent="0.2">
      <c r="I4467" s="158">
        <f t="shared" si="421"/>
        <v>11</v>
      </c>
      <c r="J4467" s="158" t="str">
        <f t="shared" si="418"/>
        <v>GBP</v>
      </c>
      <c r="K4467" s="158" t="str">
        <f t="shared" si="419"/>
        <v>EUR</v>
      </c>
      <c r="L4467" s="158" t="str">
        <f t="shared" si="416"/>
        <v>GBPEUR45588</v>
      </c>
      <c r="M4467" s="160">
        <f t="shared" si="420"/>
        <v>45588</v>
      </c>
      <c r="N4467" s="158">
        <v>1.2026747486409775</v>
      </c>
      <c r="O4467" s="158">
        <v>1</v>
      </c>
      <c r="P4467" s="161">
        <f t="shared" si="417"/>
        <v>1.2027000000000001</v>
      </c>
    </row>
    <row r="4468" spans="9:16" x14ac:dyDescent="0.2">
      <c r="I4468" s="158">
        <f t="shared" si="421"/>
        <v>11</v>
      </c>
      <c r="J4468" s="158" t="str">
        <f t="shared" si="418"/>
        <v>GBP</v>
      </c>
      <c r="K4468" s="158" t="str">
        <f t="shared" si="419"/>
        <v>EUR</v>
      </c>
      <c r="L4468" s="158" t="str">
        <f t="shared" si="416"/>
        <v>GBPEUR45589</v>
      </c>
      <c r="M4468" s="160">
        <f t="shared" si="420"/>
        <v>45589</v>
      </c>
      <c r="N4468" s="158">
        <v>1.2017786323759165</v>
      </c>
      <c r="O4468" s="158">
        <v>1</v>
      </c>
      <c r="P4468" s="161">
        <f t="shared" si="417"/>
        <v>1.2018</v>
      </c>
    </row>
    <row r="4469" spans="9:16" x14ac:dyDescent="0.2">
      <c r="I4469" s="158">
        <f t="shared" si="421"/>
        <v>11</v>
      </c>
      <c r="J4469" s="158" t="str">
        <f t="shared" si="418"/>
        <v>GBP</v>
      </c>
      <c r="K4469" s="158" t="str">
        <f t="shared" si="419"/>
        <v>EUR</v>
      </c>
      <c r="L4469" s="158" t="str">
        <f t="shared" si="416"/>
        <v>GBPEUR45590</v>
      </c>
      <c r="M4469" s="160">
        <f t="shared" si="420"/>
        <v>45590</v>
      </c>
      <c r="N4469" s="158">
        <v>1.199644905108088</v>
      </c>
      <c r="O4469" s="158">
        <v>1</v>
      </c>
      <c r="P4469" s="161">
        <f t="shared" si="417"/>
        <v>1.1996</v>
      </c>
    </row>
    <row r="4470" spans="9:16" x14ac:dyDescent="0.2">
      <c r="I4470" s="158">
        <f t="shared" si="421"/>
        <v>11</v>
      </c>
      <c r="J4470" s="158" t="str">
        <f t="shared" si="418"/>
        <v>GBP</v>
      </c>
      <c r="K4470" s="158" t="str">
        <f t="shared" si="419"/>
        <v>EUR</v>
      </c>
      <c r="L4470" s="158" t="str">
        <f t="shared" si="416"/>
        <v>GBPEUR45591</v>
      </c>
      <c r="M4470" s="160">
        <f t="shared" si="420"/>
        <v>45591</v>
      </c>
      <c r="N4470" s="158">
        <v>1.199644905108088</v>
      </c>
      <c r="O4470" s="158">
        <v>1</v>
      </c>
      <c r="P4470" s="161">
        <f t="shared" si="417"/>
        <v>1.1996</v>
      </c>
    </row>
    <row r="4471" spans="9:16" x14ac:dyDescent="0.2">
      <c r="I4471" s="158">
        <f t="shared" si="421"/>
        <v>11</v>
      </c>
      <c r="J4471" s="158" t="str">
        <f t="shared" si="418"/>
        <v>GBP</v>
      </c>
      <c r="K4471" s="158" t="str">
        <f t="shared" si="419"/>
        <v>EUR</v>
      </c>
      <c r="L4471" s="158" t="str">
        <f t="shared" si="416"/>
        <v>GBPEUR45592</v>
      </c>
      <c r="M4471" s="160">
        <f t="shared" si="420"/>
        <v>45592</v>
      </c>
      <c r="N4471" s="158">
        <v>1.199644905108088</v>
      </c>
      <c r="O4471" s="158">
        <v>1</v>
      </c>
      <c r="P4471" s="161">
        <f t="shared" si="417"/>
        <v>1.1996</v>
      </c>
    </row>
    <row r="4472" spans="9:16" x14ac:dyDescent="0.2">
      <c r="I4472" s="158">
        <f t="shared" si="421"/>
        <v>11</v>
      </c>
      <c r="J4472" s="158" t="str">
        <f t="shared" si="418"/>
        <v>GBP</v>
      </c>
      <c r="K4472" s="158" t="str">
        <f t="shared" si="419"/>
        <v>EUR</v>
      </c>
      <c r="L4472" s="158" t="str">
        <f t="shared" si="416"/>
        <v>GBPEUR45593</v>
      </c>
      <c r="M4472" s="160">
        <f t="shared" si="420"/>
        <v>45593</v>
      </c>
      <c r="N4472" s="158">
        <v>1.2006243246488175</v>
      </c>
      <c r="O4472" s="158">
        <v>1</v>
      </c>
      <c r="P4472" s="161">
        <f t="shared" si="417"/>
        <v>1.2005999999999999</v>
      </c>
    </row>
    <row r="4473" spans="9:16" x14ac:dyDescent="0.2">
      <c r="I4473" s="158">
        <f t="shared" si="421"/>
        <v>11</v>
      </c>
      <c r="J4473" s="158" t="str">
        <f t="shared" si="418"/>
        <v>GBP</v>
      </c>
      <c r="K4473" s="158" t="str">
        <f t="shared" si="419"/>
        <v>EUR</v>
      </c>
      <c r="L4473" s="158" t="str">
        <f t="shared" si="416"/>
        <v>GBPEUR45594</v>
      </c>
      <c r="M4473" s="160">
        <f t="shared" si="420"/>
        <v>45594</v>
      </c>
      <c r="N4473" s="158">
        <v>1.2045290291496025</v>
      </c>
      <c r="O4473" s="158">
        <v>1</v>
      </c>
      <c r="P4473" s="161">
        <f t="shared" si="417"/>
        <v>1.2044999999999999</v>
      </c>
    </row>
    <row r="4474" spans="9:16" x14ac:dyDescent="0.2">
      <c r="I4474" s="158">
        <f t="shared" si="421"/>
        <v>11</v>
      </c>
      <c r="J4474" s="158" t="str">
        <f t="shared" si="418"/>
        <v>GBP</v>
      </c>
      <c r="K4474" s="158" t="str">
        <f t="shared" si="419"/>
        <v>EUR</v>
      </c>
      <c r="L4474" s="158" t="str">
        <f t="shared" si="416"/>
        <v>GBPEUR45595</v>
      </c>
      <c r="M4474" s="160">
        <f t="shared" si="420"/>
        <v>45595</v>
      </c>
      <c r="N4474" s="158">
        <v>1.1986814504045549</v>
      </c>
      <c r="O4474" s="158">
        <v>1</v>
      </c>
      <c r="P4474" s="161">
        <f t="shared" si="417"/>
        <v>1.1987000000000001</v>
      </c>
    </row>
    <row r="4475" spans="9:16" x14ac:dyDescent="0.2">
      <c r="I4475" s="158">
        <f t="shared" si="421"/>
        <v>11</v>
      </c>
      <c r="J4475" s="158" t="str">
        <f t="shared" si="418"/>
        <v>GBP</v>
      </c>
      <c r="K4475" s="158" t="str">
        <f t="shared" si="419"/>
        <v>EUR</v>
      </c>
      <c r="L4475" s="158" t="str">
        <f t="shared" si="416"/>
        <v>GBPEUR45596</v>
      </c>
      <c r="M4475" s="160">
        <f t="shared" si="420"/>
        <v>45596</v>
      </c>
      <c r="N4475" s="158">
        <v>1.193987081059783</v>
      </c>
      <c r="O4475" s="158">
        <v>1</v>
      </c>
      <c r="P4475" s="161">
        <f t="shared" si="417"/>
        <v>1.194</v>
      </c>
    </row>
    <row r="4476" spans="9:16" x14ac:dyDescent="0.2">
      <c r="I4476" s="158">
        <f t="shared" si="421"/>
        <v>11</v>
      </c>
      <c r="J4476" s="158" t="str">
        <f t="shared" si="418"/>
        <v>GBP</v>
      </c>
      <c r="K4476" s="158" t="str">
        <f t="shared" si="419"/>
        <v>EUR</v>
      </c>
      <c r="L4476" s="158" t="str">
        <f t="shared" si="416"/>
        <v>GBPEUR45597</v>
      </c>
      <c r="M4476" s="160">
        <f t="shared" si="420"/>
        <v>45597</v>
      </c>
      <c r="N4476" s="158">
        <v>1.1905045358222817</v>
      </c>
      <c r="O4476" s="158">
        <v>1</v>
      </c>
      <c r="P4476" s="161">
        <f t="shared" si="417"/>
        <v>1.1904999999999999</v>
      </c>
    </row>
    <row r="4477" spans="9:16" x14ac:dyDescent="0.2">
      <c r="I4477" s="158">
        <f t="shared" si="421"/>
        <v>11</v>
      </c>
      <c r="J4477" s="158" t="str">
        <f t="shared" si="418"/>
        <v>GBP</v>
      </c>
      <c r="K4477" s="158" t="str">
        <f t="shared" si="419"/>
        <v>EUR</v>
      </c>
      <c r="L4477" s="158" t="str">
        <f t="shared" si="416"/>
        <v>GBPEUR45598</v>
      </c>
      <c r="M4477" s="160">
        <f t="shared" si="420"/>
        <v>45598</v>
      </c>
      <c r="N4477" s="158">
        <v>1.1905045358222817</v>
      </c>
      <c r="O4477" s="158">
        <v>1</v>
      </c>
      <c r="P4477" s="161">
        <f t="shared" si="417"/>
        <v>1.1904999999999999</v>
      </c>
    </row>
    <row r="4478" spans="9:16" x14ac:dyDescent="0.2">
      <c r="I4478" s="158">
        <f t="shared" si="421"/>
        <v>11</v>
      </c>
      <c r="J4478" s="158" t="str">
        <f t="shared" si="418"/>
        <v>GBP</v>
      </c>
      <c r="K4478" s="158" t="str">
        <f t="shared" si="419"/>
        <v>EUR</v>
      </c>
      <c r="L4478" s="158" t="str">
        <f t="shared" si="416"/>
        <v>GBPEUR45599</v>
      </c>
      <c r="M4478" s="160">
        <f t="shared" si="420"/>
        <v>45599</v>
      </c>
      <c r="N4478" s="158">
        <v>1.1905045358222817</v>
      </c>
      <c r="O4478" s="158">
        <v>1</v>
      </c>
      <c r="P4478" s="161">
        <f t="shared" si="417"/>
        <v>1.1904999999999999</v>
      </c>
    </row>
    <row r="4479" spans="9:16" x14ac:dyDescent="0.2">
      <c r="I4479" s="158">
        <f t="shared" si="421"/>
        <v>11</v>
      </c>
      <c r="J4479" s="158" t="str">
        <f t="shared" si="418"/>
        <v>GBP</v>
      </c>
      <c r="K4479" s="158" t="str">
        <f t="shared" si="419"/>
        <v>EUR</v>
      </c>
      <c r="L4479" s="158" t="str">
        <f t="shared" si="416"/>
        <v>GBPEUR45600</v>
      </c>
      <c r="M4479" s="160">
        <f t="shared" si="420"/>
        <v>45600</v>
      </c>
      <c r="N4479" s="158">
        <v>1.1895840024743347</v>
      </c>
      <c r="O4479" s="158">
        <v>1</v>
      </c>
      <c r="P4479" s="161">
        <f t="shared" si="417"/>
        <v>1.1896</v>
      </c>
    </row>
    <row r="4480" spans="9:16" x14ac:dyDescent="0.2">
      <c r="I4480" s="158">
        <f t="shared" si="421"/>
        <v>11</v>
      </c>
      <c r="J4480" s="158" t="str">
        <f t="shared" si="418"/>
        <v>GBP</v>
      </c>
      <c r="K4480" s="158" t="str">
        <f t="shared" si="419"/>
        <v>EUR</v>
      </c>
      <c r="L4480" s="158" t="str">
        <f t="shared" si="416"/>
        <v>GBPEUR45601</v>
      </c>
      <c r="M4480" s="160">
        <f t="shared" si="420"/>
        <v>45601</v>
      </c>
      <c r="N4480" s="158">
        <v>1.1916110581506196</v>
      </c>
      <c r="O4480" s="158">
        <v>1</v>
      </c>
      <c r="P4480" s="161">
        <f t="shared" si="417"/>
        <v>1.1916</v>
      </c>
    </row>
    <row r="4481" spans="9:16" x14ac:dyDescent="0.2">
      <c r="I4481" s="158">
        <f t="shared" si="421"/>
        <v>11</v>
      </c>
      <c r="J4481" s="158" t="str">
        <f t="shared" si="418"/>
        <v>GBP</v>
      </c>
      <c r="K4481" s="158" t="str">
        <f t="shared" si="419"/>
        <v>EUR</v>
      </c>
      <c r="L4481" s="158" t="str">
        <f t="shared" si="416"/>
        <v>GBPEUR45602</v>
      </c>
      <c r="M4481" s="160">
        <f t="shared" si="420"/>
        <v>45602</v>
      </c>
      <c r="N4481" s="158">
        <v>1.2015909063600205</v>
      </c>
      <c r="O4481" s="158">
        <v>1</v>
      </c>
      <c r="P4481" s="161">
        <f t="shared" si="417"/>
        <v>1.2016</v>
      </c>
    </row>
    <row r="4482" spans="9:16" x14ac:dyDescent="0.2">
      <c r="I4482" s="158">
        <f t="shared" si="421"/>
        <v>11</v>
      </c>
      <c r="J4482" s="158" t="str">
        <f t="shared" si="418"/>
        <v>GBP</v>
      </c>
      <c r="K4482" s="158" t="str">
        <f t="shared" si="419"/>
        <v>EUR</v>
      </c>
      <c r="L4482" s="158" t="str">
        <f t="shared" si="416"/>
        <v>GBPEUR45603</v>
      </c>
      <c r="M4482" s="160">
        <f t="shared" si="420"/>
        <v>45603</v>
      </c>
      <c r="N4482" s="158">
        <v>1.2021398088597703</v>
      </c>
      <c r="O4482" s="158">
        <v>1</v>
      </c>
      <c r="P4482" s="161">
        <f t="shared" si="417"/>
        <v>1.2020999999999999</v>
      </c>
    </row>
    <row r="4483" spans="9:16" x14ac:dyDescent="0.2">
      <c r="I4483" s="158">
        <f t="shared" si="421"/>
        <v>11</v>
      </c>
      <c r="J4483" s="158" t="str">
        <f t="shared" si="418"/>
        <v>GBP</v>
      </c>
      <c r="K4483" s="158" t="str">
        <f t="shared" si="419"/>
        <v>EUR</v>
      </c>
      <c r="L4483" s="158" t="str">
        <f t="shared" ref="L4483:L4546" si="422">J4483&amp;K4483&amp;M4483</f>
        <v>GBPEUR45604</v>
      </c>
      <c r="M4483" s="160">
        <f t="shared" si="420"/>
        <v>45604</v>
      </c>
      <c r="N4483" s="158">
        <v>1.2020964562196472</v>
      </c>
      <c r="O4483" s="158">
        <v>1</v>
      </c>
      <c r="P4483" s="161">
        <f t="shared" ref="P4483:P4546" si="423">ROUND(N4483*O4483,4)</f>
        <v>1.2020999999999999</v>
      </c>
    </row>
    <row r="4484" spans="9:16" x14ac:dyDescent="0.2">
      <c r="I4484" s="158">
        <f t="shared" si="421"/>
        <v>11</v>
      </c>
      <c r="J4484" s="158" t="str">
        <f t="shared" ref="J4484:J4547" si="424">VLOOKUP($I4484,$A:$C,2,FALSE)</f>
        <v>GBP</v>
      </c>
      <c r="K4484" s="158" t="str">
        <f t="shared" ref="K4484:K4547" si="425">VLOOKUP($I4484,$A:$C,3,FALSE)</f>
        <v>EUR</v>
      </c>
      <c r="L4484" s="158" t="str">
        <f t="shared" si="422"/>
        <v>GBPEUR45605</v>
      </c>
      <c r="M4484" s="160">
        <f t="shared" ref="M4484:M4547" si="426">IF(I4484=I4483,M4483+1,$G$1)</f>
        <v>45605</v>
      </c>
      <c r="N4484" s="158">
        <v>1.2020964562196472</v>
      </c>
      <c r="O4484" s="158">
        <v>1</v>
      </c>
      <c r="P4484" s="161">
        <f t="shared" si="423"/>
        <v>1.2020999999999999</v>
      </c>
    </row>
    <row r="4485" spans="9:16" x14ac:dyDescent="0.2">
      <c r="I4485" s="158">
        <f t="shared" si="421"/>
        <v>11</v>
      </c>
      <c r="J4485" s="158" t="str">
        <f t="shared" si="424"/>
        <v>GBP</v>
      </c>
      <c r="K4485" s="158" t="str">
        <f t="shared" si="425"/>
        <v>EUR</v>
      </c>
      <c r="L4485" s="158" t="str">
        <f t="shared" si="422"/>
        <v>GBPEUR45606</v>
      </c>
      <c r="M4485" s="160">
        <f t="shared" si="426"/>
        <v>45606</v>
      </c>
      <c r="N4485" s="158">
        <v>1.2020964562196472</v>
      </c>
      <c r="O4485" s="158">
        <v>1</v>
      </c>
      <c r="P4485" s="161">
        <f t="shared" si="423"/>
        <v>1.2020999999999999</v>
      </c>
    </row>
    <row r="4486" spans="9:16" x14ac:dyDescent="0.2">
      <c r="I4486" s="158">
        <f t="shared" si="421"/>
        <v>11</v>
      </c>
      <c r="J4486" s="158" t="str">
        <f t="shared" si="424"/>
        <v>GBP</v>
      </c>
      <c r="K4486" s="158" t="str">
        <f t="shared" si="425"/>
        <v>EUR</v>
      </c>
      <c r="L4486" s="158" t="str">
        <f t="shared" si="422"/>
        <v>GBPEUR45607</v>
      </c>
      <c r="M4486" s="160">
        <f t="shared" si="426"/>
        <v>45607</v>
      </c>
      <c r="N4486" s="158">
        <v>1.2094823415578133</v>
      </c>
      <c r="O4486" s="158">
        <v>1</v>
      </c>
      <c r="P4486" s="161">
        <f t="shared" si="423"/>
        <v>1.2095</v>
      </c>
    </row>
    <row r="4487" spans="9:16" x14ac:dyDescent="0.2">
      <c r="I4487" s="158">
        <f t="shared" si="421"/>
        <v>11</v>
      </c>
      <c r="J4487" s="158" t="str">
        <f t="shared" si="424"/>
        <v>GBP</v>
      </c>
      <c r="K4487" s="158" t="str">
        <f t="shared" si="425"/>
        <v>EUR</v>
      </c>
      <c r="L4487" s="158" t="str">
        <f t="shared" si="422"/>
        <v>GBPEUR45608</v>
      </c>
      <c r="M4487" s="160">
        <f t="shared" si="426"/>
        <v>45608</v>
      </c>
      <c r="N4487" s="158">
        <v>1.2072191706404298</v>
      </c>
      <c r="O4487" s="158">
        <v>1</v>
      </c>
      <c r="P4487" s="161">
        <f t="shared" si="423"/>
        <v>1.2072000000000001</v>
      </c>
    </row>
    <row r="4488" spans="9:16" x14ac:dyDescent="0.2">
      <c r="I4488" s="158">
        <f t="shared" si="421"/>
        <v>11</v>
      </c>
      <c r="J4488" s="158" t="str">
        <f t="shared" si="424"/>
        <v>GBP</v>
      </c>
      <c r="K4488" s="158" t="str">
        <f t="shared" si="425"/>
        <v>EUR</v>
      </c>
      <c r="L4488" s="158" t="str">
        <f t="shared" si="422"/>
        <v>GBPEUR45609</v>
      </c>
      <c r="M4488" s="160">
        <f t="shared" si="426"/>
        <v>45609</v>
      </c>
      <c r="N4488" s="158">
        <v>1.198853895675734</v>
      </c>
      <c r="O4488" s="158">
        <v>1</v>
      </c>
      <c r="P4488" s="161">
        <f t="shared" si="423"/>
        <v>1.1989000000000001</v>
      </c>
    </row>
    <row r="4489" spans="9:16" x14ac:dyDescent="0.2">
      <c r="I4489" s="158">
        <f t="shared" si="421"/>
        <v>11</v>
      </c>
      <c r="J4489" s="158" t="str">
        <f t="shared" si="424"/>
        <v>GBP</v>
      </c>
      <c r="K4489" s="158" t="str">
        <f t="shared" si="425"/>
        <v>EUR</v>
      </c>
      <c r="L4489" s="158" t="str">
        <f t="shared" si="422"/>
        <v>GBPEUR45610</v>
      </c>
      <c r="M4489" s="160">
        <f t="shared" si="426"/>
        <v>45610</v>
      </c>
      <c r="N4489" s="158">
        <v>1.2025301233795906</v>
      </c>
      <c r="O4489" s="158">
        <v>1</v>
      </c>
      <c r="P4489" s="161">
        <f t="shared" si="423"/>
        <v>1.2024999999999999</v>
      </c>
    </row>
    <row r="4490" spans="9:16" x14ac:dyDescent="0.2">
      <c r="I4490" s="158">
        <f t="shared" si="421"/>
        <v>11</v>
      </c>
      <c r="J4490" s="158" t="str">
        <f t="shared" si="424"/>
        <v>GBP</v>
      </c>
      <c r="K4490" s="158" t="str">
        <f t="shared" si="425"/>
        <v>EUR</v>
      </c>
      <c r="L4490" s="158" t="str">
        <f t="shared" si="422"/>
        <v>GBPEUR45611</v>
      </c>
      <c r="M4490" s="160">
        <f t="shared" si="426"/>
        <v>45611</v>
      </c>
      <c r="N4490" s="158">
        <v>1.1982505541908812</v>
      </c>
      <c r="O4490" s="158">
        <v>1</v>
      </c>
      <c r="P4490" s="161">
        <f t="shared" si="423"/>
        <v>1.1982999999999999</v>
      </c>
    </row>
    <row r="4491" spans="9:16" x14ac:dyDescent="0.2">
      <c r="I4491" s="158">
        <f t="shared" si="421"/>
        <v>11</v>
      </c>
      <c r="J4491" s="158" t="str">
        <f t="shared" si="424"/>
        <v>GBP</v>
      </c>
      <c r="K4491" s="158" t="str">
        <f t="shared" si="425"/>
        <v>EUR</v>
      </c>
      <c r="L4491" s="158" t="str">
        <f t="shared" si="422"/>
        <v>GBPEUR45612</v>
      </c>
      <c r="M4491" s="160">
        <f t="shared" si="426"/>
        <v>45612</v>
      </c>
      <c r="N4491" s="158">
        <v>1.1982505541908812</v>
      </c>
      <c r="O4491" s="158">
        <v>1</v>
      </c>
      <c r="P4491" s="161">
        <f t="shared" si="423"/>
        <v>1.1982999999999999</v>
      </c>
    </row>
    <row r="4492" spans="9:16" x14ac:dyDescent="0.2">
      <c r="I4492" s="158">
        <f t="shared" si="421"/>
        <v>11</v>
      </c>
      <c r="J4492" s="158" t="str">
        <f t="shared" si="424"/>
        <v>GBP</v>
      </c>
      <c r="K4492" s="158" t="str">
        <f t="shared" si="425"/>
        <v>EUR</v>
      </c>
      <c r="L4492" s="158" t="str">
        <f t="shared" si="422"/>
        <v>GBPEUR45613</v>
      </c>
      <c r="M4492" s="160">
        <f t="shared" si="426"/>
        <v>45613</v>
      </c>
      <c r="N4492" s="158">
        <v>1.1982505541908812</v>
      </c>
      <c r="O4492" s="158">
        <v>1</v>
      </c>
      <c r="P4492" s="161">
        <f t="shared" si="423"/>
        <v>1.1982999999999999</v>
      </c>
    </row>
    <row r="4493" spans="9:16" x14ac:dyDescent="0.2">
      <c r="I4493" s="158">
        <f t="shared" si="421"/>
        <v>11</v>
      </c>
      <c r="J4493" s="158" t="str">
        <f t="shared" si="424"/>
        <v>GBP</v>
      </c>
      <c r="K4493" s="158" t="str">
        <f t="shared" si="425"/>
        <v>EUR</v>
      </c>
      <c r="L4493" s="158" t="str">
        <f t="shared" si="422"/>
        <v>GBPEUR45614</v>
      </c>
      <c r="M4493" s="160">
        <f t="shared" si="426"/>
        <v>45614</v>
      </c>
      <c r="N4493" s="158">
        <v>1.1967448539971277</v>
      </c>
      <c r="O4493" s="158">
        <v>1</v>
      </c>
      <c r="P4493" s="161">
        <f t="shared" si="423"/>
        <v>1.1967000000000001</v>
      </c>
    </row>
    <row r="4494" spans="9:16" x14ac:dyDescent="0.2">
      <c r="I4494" s="158">
        <f t="shared" si="421"/>
        <v>11</v>
      </c>
      <c r="J4494" s="158" t="str">
        <f t="shared" si="424"/>
        <v>GBP</v>
      </c>
      <c r="K4494" s="158" t="str">
        <f t="shared" si="425"/>
        <v>EUR</v>
      </c>
      <c r="L4494" s="158" t="str">
        <f t="shared" si="422"/>
        <v>GBPEUR45615</v>
      </c>
      <c r="M4494" s="160">
        <f t="shared" si="426"/>
        <v>45615</v>
      </c>
      <c r="N4494" s="158">
        <v>1.1956287811760204</v>
      </c>
      <c r="O4494" s="158">
        <v>1</v>
      </c>
      <c r="P4494" s="161">
        <f t="shared" si="423"/>
        <v>1.1956</v>
      </c>
    </row>
    <row r="4495" spans="9:16" x14ac:dyDescent="0.2">
      <c r="I4495" s="158">
        <f t="shared" si="421"/>
        <v>11</v>
      </c>
      <c r="J4495" s="158" t="str">
        <f t="shared" si="424"/>
        <v>GBP</v>
      </c>
      <c r="K4495" s="158" t="str">
        <f t="shared" si="425"/>
        <v>EUR</v>
      </c>
      <c r="L4495" s="158" t="str">
        <f t="shared" si="422"/>
        <v>GBPEUR45616</v>
      </c>
      <c r="M4495" s="160">
        <f t="shared" si="426"/>
        <v>45616</v>
      </c>
      <c r="N4495" s="158">
        <v>1.1993283761093787</v>
      </c>
      <c r="O4495" s="158">
        <v>1</v>
      </c>
      <c r="P4495" s="161">
        <f t="shared" si="423"/>
        <v>1.1993</v>
      </c>
    </row>
    <row r="4496" spans="9:16" x14ac:dyDescent="0.2">
      <c r="I4496" s="158">
        <f t="shared" si="421"/>
        <v>11</v>
      </c>
      <c r="J4496" s="158" t="str">
        <f t="shared" si="424"/>
        <v>GBP</v>
      </c>
      <c r="K4496" s="158" t="str">
        <f t="shared" si="425"/>
        <v>EUR</v>
      </c>
      <c r="L4496" s="158" t="str">
        <f t="shared" si="422"/>
        <v>GBPEUR45617</v>
      </c>
      <c r="M4496" s="160">
        <f t="shared" si="426"/>
        <v>45617</v>
      </c>
      <c r="N4496" s="158">
        <v>1.2008694294669342</v>
      </c>
      <c r="O4496" s="158">
        <v>1</v>
      </c>
      <c r="P4496" s="161">
        <f t="shared" si="423"/>
        <v>1.2009000000000001</v>
      </c>
    </row>
    <row r="4497" spans="9:16" x14ac:dyDescent="0.2">
      <c r="I4497" s="158">
        <f t="shared" si="421"/>
        <v>11</v>
      </c>
      <c r="J4497" s="158" t="str">
        <f t="shared" si="424"/>
        <v>GBP</v>
      </c>
      <c r="K4497" s="158" t="str">
        <f t="shared" si="425"/>
        <v>EUR</v>
      </c>
      <c r="L4497" s="158" t="str">
        <f t="shared" si="422"/>
        <v>GBPEUR45618</v>
      </c>
      <c r="M4497" s="160">
        <f t="shared" si="426"/>
        <v>45618</v>
      </c>
      <c r="N4497" s="158">
        <v>1.2018508503094767</v>
      </c>
      <c r="O4497" s="158">
        <v>1</v>
      </c>
      <c r="P4497" s="161">
        <f t="shared" si="423"/>
        <v>1.2019</v>
      </c>
    </row>
    <row r="4498" spans="9:16" x14ac:dyDescent="0.2">
      <c r="I4498" s="158">
        <f t="shared" si="421"/>
        <v>11</v>
      </c>
      <c r="J4498" s="158" t="str">
        <f t="shared" si="424"/>
        <v>GBP</v>
      </c>
      <c r="K4498" s="158" t="str">
        <f t="shared" si="425"/>
        <v>EUR</v>
      </c>
      <c r="L4498" s="158" t="str">
        <f t="shared" si="422"/>
        <v>GBPEUR45619</v>
      </c>
      <c r="M4498" s="160">
        <f t="shared" si="426"/>
        <v>45619</v>
      </c>
      <c r="N4498" s="158">
        <v>1.2018508503094767</v>
      </c>
      <c r="O4498" s="158">
        <v>1</v>
      </c>
      <c r="P4498" s="161">
        <f t="shared" si="423"/>
        <v>1.2019</v>
      </c>
    </row>
    <row r="4499" spans="9:16" x14ac:dyDescent="0.2">
      <c r="I4499" s="158">
        <f t="shared" si="421"/>
        <v>11</v>
      </c>
      <c r="J4499" s="158" t="str">
        <f t="shared" si="424"/>
        <v>GBP</v>
      </c>
      <c r="K4499" s="158" t="str">
        <f t="shared" si="425"/>
        <v>EUR</v>
      </c>
      <c r="L4499" s="158" t="str">
        <f t="shared" si="422"/>
        <v>GBPEUR45620</v>
      </c>
      <c r="M4499" s="160">
        <f t="shared" si="426"/>
        <v>45620</v>
      </c>
      <c r="N4499" s="158">
        <v>1.2018508503094767</v>
      </c>
      <c r="O4499" s="158">
        <v>1</v>
      </c>
      <c r="P4499" s="161">
        <f t="shared" si="423"/>
        <v>1.2019</v>
      </c>
    </row>
    <row r="4500" spans="9:16" x14ac:dyDescent="0.2">
      <c r="I4500" s="158">
        <f t="shared" si="421"/>
        <v>11</v>
      </c>
      <c r="J4500" s="158" t="str">
        <f t="shared" si="424"/>
        <v>GBP</v>
      </c>
      <c r="K4500" s="158" t="str">
        <f t="shared" si="425"/>
        <v>EUR</v>
      </c>
      <c r="L4500" s="158" t="str">
        <f t="shared" si="422"/>
        <v>GBPEUR45621</v>
      </c>
      <c r="M4500" s="160">
        <f t="shared" si="426"/>
        <v>45621</v>
      </c>
      <c r="N4500" s="158">
        <v>1.1981069909542923</v>
      </c>
      <c r="O4500" s="158">
        <v>1</v>
      </c>
      <c r="P4500" s="161">
        <f t="shared" si="423"/>
        <v>1.1980999999999999</v>
      </c>
    </row>
    <row r="4501" spans="9:16" x14ac:dyDescent="0.2">
      <c r="I4501" s="158">
        <f t="shared" si="421"/>
        <v>11</v>
      </c>
      <c r="J4501" s="158" t="str">
        <f t="shared" si="424"/>
        <v>GBP</v>
      </c>
      <c r="K4501" s="158" t="str">
        <f t="shared" si="425"/>
        <v>EUR</v>
      </c>
      <c r="L4501" s="158" t="str">
        <f t="shared" si="422"/>
        <v>GBPEUR45622</v>
      </c>
      <c r="M4501" s="160">
        <f t="shared" si="426"/>
        <v>45622</v>
      </c>
      <c r="N4501" s="158">
        <v>1.1978917105893627</v>
      </c>
      <c r="O4501" s="158">
        <v>1</v>
      </c>
      <c r="P4501" s="161">
        <f t="shared" si="423"/>
        <v>1.1979</v>
      </c>
    </row>
    <row r="4502" spans="9:16" x14ac:dyDescent="0.2">
      <c r="I4502" s="158">
        <f t="shared" si="421"/>
        <v>11</v>
      </c>
      <c r="J4502" s="158" t="str">
        <f t="shared" si="424"/>
        <v>GBP</v>
      </c>
      <c r="K4502" s="158" t="str">
        <f t="shared" si="425"/>
        <v>EUR</v>
      </c>
      <c r="L4502" s="158" t="str">
        <f t="shared" si="422"/>
        <v>GBPEUR45623</v>
      </c>
      <c r="M4502" s="160">
        <f t="shared" si="426"/>
        <v>45623</v>
      </c>
      <c r="N4502" s="158">
        <v>1.1990407673860912</v>
      </c>
      <c r="O4502" s="158">
        <v>1</v>
      </c>
      <c r="P4502" s="161">
        <f t="shared" si="423"/>
        <v>1.1990000000000001</v>
      </c>
    </row>
    <row r="4503" spans="9:16" x14ac:dyDescent="0.2">
      <c r="I4503" s="158">
        <f t="shared" si="421"/>
        <v>11</v>
      </c>
      <c r="J4503" s="158" t="str">
        <f t="shared" si="424"/>
        <v>GBP</v>
      </c>
      <c r="K4503" s="158" t="str">
        <f t="shared" si="425"/>
        <v>EUR</v>
      </c>
      <c r="L4503" s="158" t="str">
        <f t="shared" si="422"/>
        <v>GBPEUR45624</v>
      </c>
      <c r="M4503" s="160">
        <f t="shared" si="426"/>
        <v>45624</v>
      </c>
      <c r="N4503" s="158">
        <v>1.2014898474107893</v>
      </c>
      <c r="O4503" s="158">
        <v>1</v>
      </c>
      <c r="P4503" s="161">
        <f t="shared" si="423"/>
        <v>1.2015</v>
      </c>
    </row>
    <row r="4504" spans="9:16" x14ac:dyDescent="0.2">
      <c r="I4504" s="158">
        <f t="shared" si="421"/>
        <v>11</v>
      </c>
      <c r="J4504" s="158" t="str">
        <f t="shared" si="424"/>
        <v>GBP</v>
      </c>
      <c r="K4504" s="158" t="str">
        <f t="shared" si="425"/>
        <v>EUR</v>
      </c>
      <c r="L4504" s="158" t="str">
        <f t="shared" si="422"/>
        <v>GBPEUR45625</v>
      </c>
      <c r="M4504" s="160">
        <f t="shared" si="426"/>
        <v>45625</v>
      </c>
      <c r="N4504" s="158">
        <v>1.2018508503094767</v>
      </c>
      <c r="O4504" s="158">
        <v>1</v>
      </c>
      <c r="P4504" s="161">
        <f t="shared" si="423"/>
        <v>1.2019</v>
      </c>
    </row>
    <row r="4505" spans="9:16" x14ac:dyDescent="0.2">
      <c r="I4505" s="158">
        <f t="shared" si="421"/>
        <v>11</v>
      </c>
      <c r="J4505" s="158" t="str">
        <f t="shared" si="424"/>
        <v>GBP</v>
      </c>
      <c r="K4505" s="158" t="str">
        <f t="shared" si="425"/>
        <v>EUR</v>
      </c>
      <c r="L4505" s="158" t="str">
        <f t="shared" si="422"/>
        <v>GBPEUR45626</v>
      </c>
      <c r="M4505" s="160">
        <f t="shared" si="426"/>
        <v>45626</v>
      </c>
      <c r="N4505" s="158">
        <v>1.2018508503094767</v>
      </c>
      <c r="O4505" s="158">
        <v>1</v>
      </c>
      <c r="P4505" s="161">
        <f t="shared" si="423"/>
        <v>1.2019</v>
      </c>
    </row>
    <row r="4506" spans="9:16" x14ac:dyDescent="0.2">
      <c r="I4506" s="158">
        <f t="shared" si="421"/>
        <v>11</v>
      </c>
      <c r="J4506" s="158" t="str">
        <f t="shared" si="424"/>
        <v>GBP</v>
      </c>
      <c r="K4506" s="158" t="str">
        <f t="shared" si="425"/>
        <v>EUR</v>
      </c>
      <c r="L4506" s="158" t="str">
        <f t="shared" si="422"/>
        <v>GBPEUR45627</v>
      </c>
      <c r="M4506" s="160">
        <f t="shared" si="426"/>
        <v>45627</v>
      </c>
      <c r="N4506" s="158">
        <v>1.2018508503094767</v>
      </c>
      <c r="O4506" s="158">
        <v>1</v>
      </c>
      <c r="P4506" s="161">
        <f t="shared" si="423"/>
        <v>1.2019</v>
      </c>
    </row>
    <row r="4507" spans="9:16" x14ac:dyDescent="0.2">
      <c r="I4507" s="158">
        <f t="shared" si="421"/>
        <v>11</v>
      </c>
      <c r="J4507" s="158" t="str">
        <f t="shared" si="424"/>
        <v>GBP</v>
      </c>
      <c r="K4507" s="158" t="str">
        <f t="shared" si="425"/>
        <v>EUR</v>
      </c>
      <c r="L4507" s="158" t="str">
        <f t="shared" si="422"/>
        <v>GBPEUR45628</v>
      </c>
      <c r="M4507" s="160">
        <f t="shared" si="426"/>
        <v>45628</v>
      </c>
      <c r="N4507" s="158">
        <v>1.2063017201862529</v>
      </c>
      <c r="O4507" s="158">
        <v>1</v>
      </c>
      <c r="P4507" s="161">
        <f t="shared" si="423"/>
        <v>1.2062999999999999</v>
      </c>
    </row>
    <row r="4508" spans="9:16" x14ac:dyDescent="0.2">
      <c r="I4508" s="158">
        <f t="shared" si="421"/>
        <v>11</v>
      </c>
      <c r="J4508" s="158" t="str">
        <f t="shared" si="424"/>
        <v>GBP</v>
      </c>
      <c r="K4508" s="158" t="str">
        <f t="shared" si="425"/>
        <v>EUR</v>
      </c>
      <c r="L4508" s="158" t="str">
        <f t="shared" si="422"/>
        <v>GBPEUR45629</v>
      </c>
      <c r="M4508" s="160">
        <f t="shared" si="426"/>
        <v>45629</v>
      </c>
      <c r="N4508" s="158">
        <v>1.2030364640352249</v>
      </c>
      <c r="O4508" s="158">
        <v>1</v>
      </c>
      <c r="P4508" s="161">
        <f t="shared" si="423"/>
        <v>1.2030000000000001</v>
      </c>
    </row>
    <row r="4509" spans="9:16" x14ac:dyDescent="0.2">
      <c r="I4509" s="158">
        <f t="shared" si="421"/>
        <v>11</v>
      </c>
      <c r="J4509" s="158" t="str">
        <f t="shared" si="424"/>
        <v>GBP</v>
      </c>
      <c r="K4509" s="158" t="str">
        <f t="shared" si="425"/>
        <v>EUR</v>
      </c>
      <c r="L4509" s="158" t="str">
        <f t="shared" si="422"/>
        <v>GBPEUR45630</v>
      </c>
      <c r="M4509" s="160">
        <f t="shared" si="426"/>
        <v>45630</v>
      </c>
      <c r="N4509" s="158">
        <v>1.2072920439454304</v>
      </c>
      <c r="O4509" s="158">
        <v>1</v>
      </c>
      <c r="P4509" s="161">
        <f t="shared" si="423"/>
        <v>1.2073</v>
      </c>
    </row>
    <row r="4510" spans="9:16" x14ac:dyDescent="0.2">
      <c r="I4510" s="158">
        <f t="shared" si="421"/>
        <v>11</v>
      </c>
      <c r="J4510" s="158" t="str">
        <f t="shared" si="424"/>
        <v>GBP</v>
      </c>
      <c r="K4510" s="158" t="str">
        <f t="shared" si="425"/>
        <v>EUR</v>
      </c>
      <c r="L4510" s="158" t="str">
        <f t="shared" si="422"/>
        <v>GBPEUR45631</v>
      </c>
      <c r="M4510" s="160">
        <f t="shared" si="426"/>
        <v>45631</v>
      </c>
      <c r="N4510" s="158">
        <v>1.2077294685990339</v>
      </c>
      <c r="O4510" s="158">
        <v>1</v>
      </c>
      <c r="P4510" s="161">
        <f t="shared" si="423"/>
        <v>1.2077</v>
      </c>
    </row>
    <row r="4511" spans="9:16" x14ac:dyDescent="0.2">
      <c r="I4511" s="158">
        <f t="shared" si="421"/>
        <v>11</v>
      </c>
      <c r="J4511" s="158" t="str">
        <f t="shared" si="424"/>
        <v>GBP</v>
      </c>
      <c r="K4511" s="158" t="str">
        <f t="shared" si="425"/>
        <v>EUR</v>
      </c>
      <c r="L4511" s="158" t="str">
        <f t="shared" si="422"/>
        <v>GBPEUR45632</v>
      </c>
      <c r="M4511" s="160">
        <f t="shared" si="426"/>
        <v>45632</v>
      </c>
      <c r="N4511" s="158">
        <v>1.2069277653732424</v>
      </c>
      <c r="O4511" s="158">
        <v>1</v>
      </c>
      <c r="P4511" s="161">
        <f t="shared" si="423"/>
        <v>1.2069000000000001</v>
      </c>
    </row>
    <row r="4512" spans="9:16" x14ac:dyDescent="0.2">
      <c r="I4512" s="158">
        <f t="shared" si="421"/>
        <v>11</v>
      </c>
      <c r="J4512" s="158" t="str">
        <f t="shared" si="424"/>
        <v>GBP</v>
      </c>
      <c r="K4512" s="158" t="str">
        <f t="shared" si="425"/>
        <v>EUR</v>
      </c>
      <c r="L4512" s="158" t="str">
        <f t="shared" si="422"/>
        <v>GBPEUR45633</v>
      </c>
      <c r="M4512" s="160">
        <f t="shared" si="426"/>
        <v>45633</v>
      </c>
      <c r="N4512" s="158">
        <v>1.2069277653732424</v>
      </c>
      <c r="O4512" s="158">
        <v>1</v>
      </c>
      <c r="P4512" s="161">
        <f t="shared" si="423"/>
        <v>1.2069000000000001</v>
      </c>
    </row>
    <row r="4513" spans="9:16" x14ac:dyDescent="0.2">
      <c r="I4513" s="158">
        <f t="shared" si="421"/>
        <v>11</v>
      </c>
      <c r="J4513" s="158" t="str">
        <f t="shared" si="424"/>
        <v>GBP</v>
      </c>
      <c r="K4513" s="158" t="str">
        <f t="shared" si="425"/>
        <v>EUR</v>
      </c>
      <c r="L4513" s="158" t="str">
        <f t="shared" si="422"/>
        <v>GBPEUR45634</v>
      </c>
      <c r="M4513" s="160">
        <f t="shared" si="426"/>
        <v>45634</v>
      </c>
      <c r="N4513" s="158">
        <v>1.2069277653732424</v>
      </c>
      <c r="O4513" s="158">
        <v>1</v>
      </c>
      <c r="P4513" s="161">
        <f t="shared" si="423"/>
        <v>1.2069000000000001</v>
      </c>
    </row>
    <row r="4514" spans="9:16" x14ac:dyDescent="0.2">
      <c r="I4514" s="158">
        <f t="shared" si="421"/>
        <v>11</v>
      </c>
      <c r="J4514" s="158" t="str">
        <f t="shared" si="424"/>
        <v>GBP</v>
      </c>
      <c r="K4514" s="158" t="str">
        <f t="shared" si="425"/>
        <v>EUR</v>
      </c>
      <c r="L4514" s="158" t="str">
        <f t="shared" si="422"/>
        <v>GBPEUR45635</v>
      </c>
      <c r="M4514" s="160">
        <f t="shared" si="426"/>
        <v>45635</v>
      </c>
      <c r="N4514" s="158">
        <v>1.2076565424793189</v>
      </c>
      <c r="O4514" s="158">
        <v>1</v>
      </c>
      <c r="P4514" s="161">
        <f t="shared" si="423"/>
        <v>1.2077</v>
      </c>
    </row>
    <row r="4515" spans="9:16" x14ac:dyDescent="0.2">
      <c r="I4515" s="158">
        <f t="shared" si="421"/>
        <v>11</v>
      </c>
      <c r="J4515" s="158" t="str">
        <f t="shared" si="424"/>
        <v>GBP</v>
      </c>
      <c r="K4515" s="158" t="str">
        <f t="shared" si="425"/>
        <v>EUR</v>
      </c>
      <c r="L4515" s="158" t="str">
        <f t="shared" si="422"/>
        <v>GBPEUR45636</v>
      </c>
      <c r="M4515" s="160">
        <f t="shared" si="426"/>
        <v>45636</v>
      </c>
      <c r="N4515" s="158">
        <v>1.2113136696747622</v>
      </c>
      <c r="O4515" s="158">
        <v>1</v>
      </c>
      <c r="P4515" s="161">
        <f t="shared" si="423"/>
        <v>1.2113</v>
      </c>
    </row>
    <row r="4516" spans="9:16" x14ac:dyDescent="0.2">
      <c r="I4516" s="158">
        <f t="shared" si="421"/>
        <v>11</v>
      </c>
      <c r="J4516" s="158" t="str">
        <f t="shared" si="424"/>
        <v>GBP</v>
      </c>
      <c r="K4516" s="158" t="str">
        <f t="shared" si="425"/>
        <v>EUR</v>
      </c>
      <c r="L4516" s="158" t="str">
        <f t="shared" si="422"/>
        <v>GBPEUR45637</v>
      </c>
      <c r="M4516" s="160">
        <f t="shared" si="426"/>
        <v>45637</v>
      </c>
      <c r="N4516" s="158">
        <v>1.2127386063207937</v>
      </c>
      <c r="O4516" s="158">
        <v>1</v>
      </c>
      <c r="P4516" s="161">
        <f t="shared" si="423"/>
        <v>1.2126999999999999</v>
      </c>
    </row>
    <row r="4517" spans="9:16" x14ac:dyDescent="0.2">
      <c r="I4517" s="158">
        <f t="shared" si="421"/>
        <v>11</v>
      </c>
      <c r="J4517" s="158" t="str">
        <f t="shared" si="424"/>
        <v>GBP</v>
      </c>
      <c r="K4517" s="158" t="str">
        <f t="shared" si="425"/>
        <v>EUR</v>
      </c>
      <c r="L4517" s="158" t="str">
        <f t="shared" si="422"/>
        <v>GBPEUR45638</v>
      </c>
      <c r="M4517" s="160">
        <f t="shared" si="426"/>
        <v>45638</v>
      </c>
      <c r="N4517" s="158">
        <v>1.2131799873829281</v>
      </c>
      <c r="O4517" s="158">
        <v>1</v>
      </c>
      <c r="P4517" s="161">
        <f t="shared" si="423"/>
        <v>1.2132000000000001</v>
      </c>
    </row>
    <row r="4518" spans="9:16" x14ac:dyDescent="0.2">
      <c r="I4518" s="158">
        <f t="shared" si="421"/>
        <v>11</v>
      </c>
      <c r="J4518" s="158" t="str">
        <f t="shared" si="424"/>
        <v>GBP</v>
      </c>
      <c r="K4518" s="158" t="str">
        <f t="shared" si="425"/>
        <v>EUR</v>
      </c>
      <c r="L4518" s="158" t="str">
        <f t="shared" si="422"/>
        <v>GBPEUR45639</v>
      </c>
      <c r="M4518" s="160">
        <f t="shared" si="426"/>
        <v>45639</v>
      </c>
      <c r="N4518" s="158">
        <v>1.2041954168322435</v>
      </c>
      <c r="O4518" s="158">
        <v>1</v>
      </c>
      <c r="P4518" s="161">
        <f t="shared" si="423"/>
        <v>1.2041999999999999</v>
      </c>
    </row>
    <row r="4519" spans="9:16" x14ac:dyDescent="0.2">
      <c r="I4519" s="158">
        <f t="shared" si="421"/>
        <v>11</v>
      </c>
      <c r="J4519" s="158" t="str">
        <f t="shared" si="424"/>
        <v>GBP</v>
      </c>
      <c r="K4519" s="158" t="str">
        <f t="shared" si="425"/>
        <v>EUR</v>
      </c>
      <c r="L4519" s="158" t="str">
        <f t="shared" si="422"/>
        <v>GBPEUR45640</v>
      </c>
      <c r="M4519" s="160">
        <f t="shared" si="426"/>
        <v>45640</v>
      </c>
      <c r="N4519" s="158">
        <v>1.2041954168322435</v>
      </c>
      <c r="O4519" s="158">
        <v>1</v>
      </c>
      <c r="P4519" s="161">
        <f t="shared" si="423"/>
        <v>1.2041999999999999</v>
      </c>
    </row>
    <row r="4520" spans="9:16" x14ac:dyDescent="0.2">
      <c r="I4520" s="158">
        <f t="shared" si="421"/>
        <v>11</v>
      </c>
      <c r="J4520" s="158" t="str">
        <f t="shared" si="424"/>
        <v>GBP</v>
      </c>
      <c r="K4520" s="158" t="str">
        <f t="shared" si="425"/>
        <v>EUR</v>
      </c>
      <c r="L4520" s="158" t="str">
        <f t="shared" si="422"/>
        <v>GBPEUR45641</v>
      </c>
      <c r="M4520" s="160">
        <f t="shared" si="426"/>
        <v>45641</v>
      </c>
      <c r="N4520" s="158">
        <v>1.2041954168322435</v>
      </c>
      <c r="O4520" s="158">
        <v>1</v>
      </c>
      <c r="P4520" s="161">
        <f t="shared" si="423"/>
        <v>1.2041999999999999</v>
      </c>
    </row>
    <row r="4521" spans="9:16" x14ac:dyDescent="0.2">
      <c r="I4521" s="158">
        <f t="shared" si="421"/>
        <v>11</v>
      </c>
      <c r="J4521" s="158" t="str">
        <f t="shared" si="424"/>
        <v>GBP</v>
      </c>
      <c r="K4521" s="158" t="str">
        <f t="shared" si="425"/>
        <v>EUR</v>
      </c>
      <c r="L4521" s="158" t="str">
        <f t="shared" si="422"/>
        <v>GBPEUR45642</v>
      </c>
      <c r="M4521" s="160">
        <f t="shared" si="426"/>
        <v>45642</v>
      </c>
      <c r="N4521" s="158">
        <v>1.2056181807221653</v>
      </c>
      <c r="O4521" s="158">
        <v>1</v>
      </c>
      <c r="P4521" s="161">
        <f t="shared" si="423"/>
        <v>1.2056</v>
      </c>
    </row>
    <row r="4522" spans="9:16" x14ac:dyDescent="0.2">
      <c r="I4522" s="158">
        <f t="shared" ref="I4522:I4585" si="427">IF(M4521=$G$2,I4521+1,I4521)</f>
        <v>11</v>
      </c>
      <c r="J4522" s="158" t="str">
        <f t="shared" si="424"/>
        <v>GBP</v>
      </c>
      <c r="K4522" s="158" t="str">
        <f t="shared" si="425"/>
        <v>EUR</v>
      </c>
      <c r="L4522" s="158" t="str">
        <f t="shared" si="422"/>
        <v>GBPEUR45643</v>
      </c>
      <c r="M4522" s="160">
        <f t="shared" si="426"/>
        <v>45643</v>
      </c>
      <c r="N4522" s="158">
        <v>1.2099506340141322</v>
      </c>
      <c r="O4522" s="158">
        <v>1</v>
      </c>
      <c r="P4522" s="161">
        <f t="shared" si="423"/>
        <v>1.21</v>
      </c>
    </row>
    <row r="4523" spans="9:16" x14ac:dyDescent="0.2">
      <c r="I4523" s="158">
        <f t="shared" si="427"/>
        <v>11</v>
      </c>
      <c r="J4523" s="158" t="str">
        <f t="shared" si="424"/>
        <v>GBP</v>
      </c>
      <c r="K4523" s="158" t="str">
        <f t="shared" si="425"/>
        <v>EUR</v>
      </c>
      <c r="L4523" s="158" t="str">
        <f t="shared" si="422"/>
        <v>GBPEUR45644</v>
      </c>
      <c r="M4523" s="160">
        <f t="shared" si="426"/>
        <v>45644</v>
      </c>
      <c r="N4523" s="158">
        <v>1.2118274357731458</v>
      </c>
      <c r="O4523" s="158">
        <v>1</v>
      </c>
      <c r="P4523" s="161">
        <f t="shared" si="423"/>
        <v>1.2118</v>
      </c>
    </row>
    <row r="4524" spans="9:16" x14ac:dyDescent="0.2">
      <c r="I4524" s="158">
        <f t="shared" si="427"/>
        <v>11</v>
      </c>
      <c r="J4524" s="158" t="str">
        <f t="shared" si="424"/>
        <v>GBP</v>
      </c>
      <c r="K4524" s="158" t="str">
        <f t="shared" si="425"/>
        <v>EUR</v>
      </c>
      <c r="L4524" s="158" t="str">
        <f t="shared" si="422"/>
        <v>GBPEUR45645</v>
      </c>
      <c r="M4524" s="160">
        <f t="shared" si="426"/>
        <v>45645</v>
      </c>
      <c r="N4524" s="158">
        <v>1.2129298320092183</v>
      </c>
      <c r="O4524" s="158">
        <v>1</v>
      </c>
      <c r="P4524" s="161">
        <f t="shared" si="423"/>
        <v>1.2129000000000001</v>
      </c>
    </row>
    <row r="4525" spans="9:16" x14ac:dyDescent="0.2">
      <c r="I4525" s="158">
        <f t="shared" si="427"/>
        <v>11</v>
      </c>
      <c r="J4525" s="158" t="str">
        <f t="shared" si="424"/>
        <v>GBP</v>
      </c>
      <c r="K4525" s="158" t="str">
        <f t="shared" si="425"/>
        <v>EUR</v>
      </c>
      <c r="L4525" s="158" t="str">
        <f t="shared" si="422"/>
        <v>GBPEUR45646</v>
      </c>
      <c r="M4525" s="160">
        <f t="shared" si="426"/>
        <v>45646</v>
      </c>
      <c r="N4525" s="158">
        <v>1.2053275477611041</v>
      </c>
      <c r="O4525" s="158">
        <v>1</v>
      </c>
      <c r="P4525" s="161">
        <f t="shared" si="423"/>
        <v>1.2053</v>
      </c>
    </row>
    <row r="4526" spans="9:16" x14ac:dyDescent="0.2">
      <c r="I4526" s="158">
        <f t="shared" si="427"/>
        <v>11</v>
      </c>
      <c r="J4526" s="158" t="str">
        <f t="shared" si="424"/>
        <v>GBP</v>
      </c>
      <c r="K4526" s="158" t="str">
        <f t="shared" si="425"/>
        <v>EUR</v>
      </c>
      <c r="L4526" s="158" t="str">
        <f t="shared" si="422"/>
        <v>GBPEUR45647</v>
      </c>
      <c r="M4526" s="160">
        <f t="shared" si="426"/>
        <v>45647</v>
      </c>
      <c r="N4526" s="158">
        <v>1.2053275477611041</v>
      </c>
      <c r="O4526" s="158">
        <v>1</v>
      </c>
      <c r="P4526" s="161">
        <f t="shared" si="423"/>
        <v>1.2053</v>
      </c>
    </row>
    <row r="4527" spans="9:16" x14ac:dyDescent="0.2">
      <c r="I4527" s="158">
        <f t="shared" si="427"/>
        <v>11</v>
      </c>
      <c r="J4527" s="158" t="str">
        <f t="shared" si="424"/>
        <v>GBP</v>
      </c>
      <c r="K4527" s="158" t="str">
        <f t="shared" si="425"/>
        <v>EUR</v>
      </c>
      <c r="L4527" s="158" t="str">
        <f t="shared" si="422"/>
        <v>GBPEUR45648</v>
      </c>
      <c r="M4527" s="160">
        <f t="shared" si="426"/>
        <v>45648</v>
      </c>
      <c r="N4527" s="158">
        <v>1.2053275477611041</v>
      </c>
      <c r="O4527" s="158">
        <v>1</v>
      </c>
      <c r="P4527" s="161">
        <f t="shared" si="423"/>
        <v>1.2053</v>
      </c>
    </row>
    <row r="4528" spans="9:16" x14ac:dyDescent="0.2">
      <c r="I4528" s="158">
        <f t="shared" si="427"/>
        <v>11</v>
      </c>
      <c r="J4528" s="158" t="str">
        <f t="shared" si="424"/>
        <v>GBP</v>
      </c>
      <c r="K4528" s="158" t="str">
        <f t="shared" si="425"/>
        <v>EUR</v>
      </c>
      <c r="L4528" s="158" t="str">
        <f t="shared" si="422"/>
        <v>GBPEUR45649</v>
      </c>
      <c r="M4528" s="160">
        <f t="shared" si="426"/>
        <v>45649</v>
      </c>
      <c r="N4528" s="158">
        <v>1.2048918609554793</v>
      </c>
      <c r="O4528" s="158">
        <v>1</v>
      </c>
      <c r="P4528" s="161">
        <f t="shared" si="423"/>
        <v>1.2049000000000001</v>
      </c>
    </row>
    <row r="4529" spans="9:16" x14ac:dyDescent="0.2">
      <c r="I4529" s="158">
        <f t="shared" si="427"/>
        <v>11</v>
      </c>
      <c r="J4529" s="158" t="str">
        <f t="shared" si="424"/>
        <v>GBP</v>
      </c>
      <c r="K4529" s="158" t="str">
        <f t="shared" si="425"/>
        <v>EUR</v>
      </c>
      <c r="L4529" s="158" t="str">
        <f t="shared" si="422"/>
        <v>GBPEUR45650</v>
      </c>
      <c r="M4529" s="160">
        <f t="shared" si="426"/>
        <v>45650</v>
      </c>
      <c r="N4529" s="158">
        <v>1.2076565424793189</v>
      </c>
      <c r="O4529" s="158">
        <v>1</v>
      </c>
      <c r="P4529" s="161">
        <f t="shared" si="423"/>
        <v>1.2077</v>
      </c>
    </row>
    <row r="4530" spans="9:16" x14ac:dyDescent="0.2">
      <c r="I4530" s="158">
        <f t="shared" si="427"/>
        <v>11</v>
      </c>
      <c r="J4530" s="158" t="str">
        <f t="shared" si="424"/>
        <v>GBP</v>
      </c>
      <c r="K4530" s="158" t="str">
        <f t="shared" si="425"/>
        <v>EUR</v>
      </c>
      <c r="L4530" s="158" t="str">
        <f t="shared" si="422"/>
        <v>GBPEUR45651</v>
      </c>
      <c r="M4530" s="160">
        <f t="shared" si="426"/>
        <v>45651</v>
      </c>
      <c r="N4530" s="158">
        <v>1.2076565424793189</v>
      </c>
      <c r="O4530" s="158">
        <v>1</v>
      </c>
      <c r="P4530" s="161">
        <f t="shared" si="423"/>
        <v>1.2077</v>
      </c>
    </row>
    <row r="4531" spans="9:16" x14ac:dyDescent="0.2">
      <c r="I4531" s="158">
        <f t="shared" si="427"/>
        <v>11</v>
      </c>
      <c r="J4531" s="158" t="str">
        <f t="shared" si="424"/>
        <v>GBP</v>
      </c>
      <c r="K4531" s="158" t="str">
        <f t="shared" si="425"/>
        <v>EUR</v>
      </c>
      <c r="L4531" s="158" t="str">
        <f t="shared" si="422"/>
        <v>GBPEUR45652</v>
      </c>
      <c r="M4531" s="160">
        <f t="shared" si="426"/>
        <v>45652</v>
      </c>
      <c r="N4531" s="158">
        <v>1.2076565424793189</v>
      </c>
      <c r="O4531" s="158">
        <v>1</v>
      </c>
      <c r="P4531" s="161">
        <f t="shared" si="423"/>
        <v>1.2077</v>
      </c>
    </row>
    <row r="4532" spans="9:16" x14ac:dyDescent="0.2">
      <c r="I4532" s="158">
        <f t="shared" si="427"/>
        <v>11</v>
      </c>
      <c r="J4532" s="158" t="str">
        <f t="shared" si="424"/>
        <v>GBP</v>
      </c>
      <c r="K4532" s="158" t="str">
        <f t="shared" si="425"/>
        <v>EUR</v>
      </c>
      <c r="L4532" s="158" t="str">
        <f t="shared" si="422"/>
        <v>GBPEUR45653</v>
      </c>
      <c r="M4532" s="160">
        <f t="shared" si="426"/>
        <v>45653</v>
      </c>
      <c r="N4532" s="158">
        <v>1.2033983970733351</v>
      </c>
      <c r="O4532" s="158">
        <v>1</v>
      </c>
      <c r="P4532" s="161">
        <f t="shared" si="423"/>
        <v>1.2034</v>
      </c>
    </row>
    <row r="4533" spans="9:16" x14ac:dyDescent="0.2">
      <c r="I4533" s="158">
        <f t="shared" si="427"/>
        <v>11</v>
      </c>
      <c r="J4533" s="158" t="str">
        <f t="shared" si="424"/>
        <v>GBP</v>
      </c>
      <c r="K4533" s="158" t="str">
        <f t="shared" si="425"/>
        <v>EUR</v>
      </c>
      <c r="L4533" s="158" t="str">
        <f t="shared" si="422"/>
        <v>GBPEUR45654</v>
      </c>
      <c r="M4533" s="160">
        <f t="shared" si="426"/>
        <v>45654</v>
      </c>
      <c r="N4533" s="158">
        <v>1.2033983970733351</v>
      </c>
      <c r="O4533" s="158">
        <v>1</v>
      </c>
      <c r="P4533" s="161">
        <f t="shared" si="423"/>
        <v>1.2034</v>
      </c>
    </row>
    <row r="4534" spans="9:16" x14ac:dyDescent="0.2">
      <c r="I4534" s="158">
        <f t="shared" si="427"/>
        <v>11</v>
      </c>
      <c r="J4534" s="158" t="str">
        <f t="shared" si="424"/>
        <v>GBP</v>
      </c>
      <c r="K4534" s="158" t="str">
        <f t="shared" si="425"/>
        <v>EUR</v>
      </c>
      <c r="L4534" s="158" t="str">
        <f t="shared" si="422"/>
        <v>GBPEUR45655</v>
      </c>
      <c r="M4534" s="160">
        <f t="shared" si="426"/>
        <v>45655</v>
      </c>
      <c r="N4534" s="158">
        <v>1.2033983970733351</v>
      </c>
      <c r="O4534" s="158">
        <v>1</v>
      </c>
      <c r="P4534" s="161">
        <f t="shared" si="423"/>
        <v>1.2034</v>
      </c>
    </row>
    <row r="4535" spans="9:16" x14ac:dyDescent="0.2">
      <c r="I4535" s="158">
        <f t="shared" si="427"/>
        <v>11</v>
      </c>
      <c r="J4535" s="158" t="str">
        <f t="shared" si="424"/>
        <v>GBP</v>
      </c>
      <c r="K4535" s="158" t="str">
        <f t="shared" si="425"/>
        <v>EUR</v>
      </c>
      <c r="L4535" s="158" t="str">
        <f t="shared" si="422"/>
        <v>GBPEUR45656</v>
      </c>
      <c r="M4535" s="160">
        <f t="shared" si="426"/>
        <v>45656</v>
      </c>
      <c r="N4535" s="158">
        <v>1.2055455093429777</v>
      </c>
      <c r="O4535" s="158">
        <v>1</v>
      </c>
      <c r="P4535" s="161">
        <f t="shared" si="423"/>
        <v>1.2055</v>
      </c>
    </row>
    <row r="4536" spans="9:16" x14ac:dyDescent="0.2">
      <c r="I4536" s="158">
        <f t="shared" si="427"/>
        <v>11</v>
      </c>
      <c r="J4536" s="158" t="str">
        <f t="shared" si="424"/>
        <v>GBP</v>
      </c>
      <c r="K4536" s="158" t="str">
        <f t="shared" si="425"/>
        <v>EUR</v>
      </c>
      <c r="L4536" s="158" t="str">
        <f t="shared" si="422"/>
        <v>GBPEUR45657</v>
      </c>
      <c r="M4536" s="160">
        <f t="shared" si="426"/>
        <v>45657</v>
      </c>
      <c r="N4536" s="158">
        <v>1.206010757615958</v>
      </c>
      <c r="O4536" s="158">
        <v>1</v>
      </c>
      <c r="P4536" s="161">
        <f t="shared" si="423"/>
        <v>1.206</v>
      </c>
    </row>
    <row r="4537" spans="9:16" x14ac:dyDescent="0.2">
      <c r="I4537" s="158">
        <f t="shared" si="427"/>
        <v>11</v>
      </c>
      <c r="J4537" s="158" t="str">
        <f t="shared" si="424"/>
        <v>GBP</v>
      </c>
      <c r="K4537" s="158" t="str">
        <f t="shared" si="425"/>
        <v>EUR</v>
      </c>
      <c r="L4537" s="158" t="str">
        <f t="shared" si="422"/>
        <v>GBPEUR45658</v>
      </c>
      <c r="M4537" s="160">
        <f t="shared" si="426"/>
        <v>45658</v>
      </c>
      <c r="N4537" s="158">
        <v>1.206010757615958</v>
      </c>
      <c r="O4537" s="158">
        <v>1</v>
      </c>
      <c r="P4537" s="161">
        <f t="shared" si="423"/>
        <v>1.206</v>
      </c>
    </row>
    <row r="4538" spans="9:16" x14ac:dyDescent="0.2">
      <c r="I4538" s="158">
        <f t="shared" si="427"/>
        <v>11</v>
      </c>
      <c r="J4538" s="158" t="str">
        <f t="shared" si="424"/>
        <v>GBP</v>
      </c>
      <c r="K4538" s="158" t="str">
        <f t="shared" si="425"/>
        <v>EUR</v>
      </c>
      <c r="L4538" s="158" t="str">
        <f t="shared" si="422"/>
        <v>GBPEUR45659</v>
      </c>
      <c r="M4538" s="160">
        <f t="shared" si="426"/>
        <v>45659</v>
      </c>
      <c r="N4538" s="158">
        <v>1.2031088332250535</v>
      </c>
      <c r="O4538" s="158">
        <v>1</v>
      </c>
      <c r="P4538" s="161">
        <f t="shared" si="423"/>
        <v>1.2031000000000001</v>
      </c>
    </row>
    <row r="4539" spans="9:16" x14ac:dyDescent="0.2">
      <c r="I4539" s="158">
        <f t="shared" si="427"/>
        <v>11</v>
      </c>
      <c r="J4539" s="158" t="str">
        <f t="shared" si="424"/>
        <v>GBP</v>
      </c>
      <c r="K4539" s="158" t="str">
        <f t="shared" si="425"/>
        <v>EUR</v>
      </c>
      <c r="L4539" s="158" t="str">
        <f t="shared" si="422"/>
        <v>GBPEUR45660</v>
      </c>
      <c r="M4539" s="160">
        <f t="shared" si="426"/>
        <v>45660</v>
      </c>
      <c r="N4539" s="158">
        <v>1.2049208969431158</v>
      </c>
      <c r="O4539" s="158">
        <v>1</v>
      </c>
      <c r="P4539" s="161">
        <f t="shared" si="423"/>
        <v>1.2049000000000001</v>
      </c>
    </row>
    <row r="4540" spans="9:16" x14ac:dyDescent="0.2">
      <c r="I4540" s="158">
        <f t="shared" si="427"/>
        <v>11</v>
      </c>
      <c r="J4540" s="158" t="str">
        <f t="shared" si="424"/>
        <v>GBP</v>
      </c>
      <c r="K4540" s="158" t="str">
        <f t="shared" si="425"/>
        <v>EUR</v>
      </c>
      <c r="L4540" s="158" t="str">
        <f t="shared" si="422"/>
        <v>GBPEUR45661</v>
      </c>
      <c r="M4540" s="160">
        <f t="shared" si="426"/>
        <v>45661</v>
      </c>
      <c r="N4540" s="158">
        <v>1.2049208969431158</v>
      </c>
      <c r="O4540" s="158">
        <v>1</v>
      </c>
      <c r="P4540" s="161">
        <f t="shared" si="423"/>
        <v>1.2049000000000001</v>
      </c>
    </row>
    <row r="4541" spans="9:16" x14ac:dyDescent="0.2">
      <c r="I4541" s="158">
        <f t="shared" si="427"/>
        <v>11</v>
      </c>
      <c r="J4541" s="158" t="str">
        <f t="shared" si="424"/>
        <v>GBP</v>
      </c>
      <c r="K4541" s="158" t="str">
        <f t="shared" si="425"/>
        <v>EUR</v>
      </c>
      <c r="L4541" s="158" t="str">
        <f t="shared" si="422"/>
        <v>GBPEUR45662</v>
      </c>
      <c r="M4541" s="160">
        <f t="shared" si="426"/>
        <v>45662</v>
      </c>
      <c r="N4541" s="158">
        <v>1.2049208969431158</v>
      </c>
      <c r="O4541" s="158">
        <v>1</v>
      </c>
      <c r="P4541" s="161">
        <f t="shared" si="423"/>
        <v>1.2049000000000001</v>
      </c>
    </row>
    <row r="4542" spans="9:16" x14ac:dyDescent="0.2">
      <c r="I4542" s="158">
        <f t="shared" si="427"/>
        <v>11</v>
      </c>
      <c r="J4542" s="158" t="str">
        <f t="shared" si="424"/>
        <v>GBP</v>
      </c>
      <c r="K4542" s="158" t="str">
        <f t="shared" si="425"/>
        <v>EUR</v>
      </c>
      <c r="L4542" s="158" t="str">
        <f t="shared" si="422"/>
        <v>GBPEUR45663</v>
      </c>
      <c r="M4542" s="160">
        <f t="shared" si="426"/>
        <v>45663</v>
      </c>
      <c r="N4542" s="158">
        <v>1.2033983970733351</v>
      </c>
      <c r="O4542" s="158">
        <v>1</v>
      </c>
      <c r="P4542" s="161">
        <f t="shared" si="423"/>
        <v>1.2034</v>
      </c>
    </row>
    <row r="4543" spans="9:16" x14ac:dyDescent="0.2">
      <c r="I4543" s="158">
        <f t="shared" si="427"/>
        <v>11</v>
      </c>
      <c r="J4543" s="158" t="str">
        <f t="shared" si="424"/>
        <v>GBP</v>
      </c>
      <c r="K4543" s="158" t="str">
        <f t="shared" si="425"/>
        <v>EUR</v>
      </c>
      <c r="L4543" s="158" t="str">
        <f t="shared" si="422"/>
        <v>GBPEUR45664</v>
      </c>
      <c r="M4543" s="160">
        <f t="shared" si="426"/>
        <v>45664</v>
      </c>
      <c r="N4543" s="158">
        <v>1.2060543930531267</v>
      </c>
      <c r="O4543" s="158">
        <v>1</v>
      </c>
      <c r="P4543" s="161">
        <f t="shared" si="423"/>
        <v>1.2060999999999999</v>
      </c>
    </row>
    <row r="4544" spans="9:16" x14ac:dyDescent="0.2">
      <c r="I4544" s="158">
        <f t="shared" si="427"/>
        <v>11</v>
      </c>
      <c r="J4544" s="158" t="str">
        <f t="shared" si="424"/>
        <v>GBP</v>
      </c>
      <c r="K4544" s="158" t="str">
        <f t="shared" si="425"/>
        <v>EUR</v>
      </c>
      <c r="L4544" s="158" t="str">
        <f t="shared" si="422"/>
        <v>GBPEUR45665</v>
      </c>
      <c r="M4544" s="160">
        <f t="shared" si="426"/>
        <v>45665</v>
      </c>
      <c r="N4544" s="158">
        <v>1.1989976379746532</v>
      </c>
      <c r="O4544" s="158">
        <v>1</v>
      </c>
      <c r="P4544" s="161">
        <f t="shared" si="423"/>
        <v>1.1990000000000001</v>
      </c>
    </row>
    <row r="4545" spans="9:16" x14ac:dyDescent="0.2">
      <c r="I4545" s="158">
        <f t="shared" si="427"/>
        <v>11</v>
      </c>
      <c r="J4545" s="158" t="str">
        <f t="shared" si="424"/>
        <v>GBP</v>
      </c>
      <c r="K4545" s="158" t="str">
        <f t="shared" si="425"/>
        <v>EUR</v>
      </c>
      <c r="L4545" s="158" t="str">
        <f t="shared" si="422"/>
        <v>GBPEUR45666</v>
      </c>
      <c r="M4545" s="160">
        <f t="shared" si="426"/>
        <v>45666</v>
      </c>
      <c r="N4545" s="158">
        <v>1.1932035127911416</v>
      </c>
      <c r="O4545" s="158">
        <v>1</v>
      </c>
      <c r="P4545" s="161">
        <f t="shared" si="423"/>
        <v>1.1932</v>
      </c>
    </row>
    <row r="4546" spans="9:16" x14ac:dyDescent="0.2">
      <c r="I4546" s="158">
        <f t="shared" si="427"/>
        <v>11</v>
      </c>
      <c r="J4546" s="158" t="str">
        <f t="shared" si="424"/>
        <v>GBP</v>
      </c>
      <c r="K4546" s="158" t="str">
        <f t="shared" si="425"/>
        <v>EUR</v>
      </c>
      <c r="L4546" s="158" t="str">
        <f t="shared" si="422"/>
        <v>GBPEUR45667</v>
      </c>
      <c r="M4546" s="160">
        <f t="shared" si="426"/>
        <v>45667</v>
      </c>
      <c r="N4546" s="158">
        <v>1.1948430573644153</v>
      </c>
      <c r="O4546" s="158">
        <v>1</v>
      </c>
      <c r="P4546" s="161">
        <f t="shared" si="423"/>
        <v>1.1948000000000001</v>
      </c>
    </row>
    <row r="4547" spans="9:16" x14ac:dyDescent="0.2">
      <c r="I4547" s="158">
        <f t="shared" si="427"/>
        <v>11</v>
      </c>
      <c r="J4547" s="158" t="str">
        <f t="shared" si="424"/>
        <v>GBP</v>
      </c>
      <c r="K4547" s="158" t="str">
        <f t="shared" si="425"/>
        <v>EUR</v>
      </c>
      <c r="L4547" s="158" t="str">
        <f t="shared" ref="L4547:L4610" si="428">J4547&amp;K4547&amp;M4547</f>
        <v>GBPEUR45668</v>
      </c>
      <c r="M4547" s="160">
        <f t="shared" si="426"/>
        <v>45668</v>
      </c>
      <c r="N4547" s="158">
        <v>1.1948430573644153</v>
      </c>
      <c r="O4547" s="158">
        <v>1</v>
      </c>
      <c r="P4547" s="161">
        <f t="shared" ref="P4547:P4610" si="429">ROUND(N4547*O4547,4)</f>
        <v>1.1948000000000001</v>
      </c>
    </row>
    <row r="4548" spans="9:16" x14ac:dyDescent="0.2">
      <c r="I4548" s="158">
        <f t="shared" si="427"/>
        <v>11</v>
      </c>
      <c r="J4548" s="158" t="str">
        <f t="shared" ref="J4548:J4611" si="430">VLOOKUP($I4548,$A:$C,2,FALSE)</f>
        <v>GBP</v>
      </c>
      <c r="K4548" s="158" t="str">
        <f t="shared" ref="K4548:K4611" si="431">VLOOKUP($I4548,$A:$C,3,FALSE)</f>
        <v>EUR</v>
      </c>
      <c r="L4548" s="158" t="str">
        <f t="shared" si="428"/>
        <v>GBPEUR45669</v>
      </c>
      <c r="M4548" s="160">
        <f t="shared" ref="M4548:M4611" si="432">IF(I4548=I4547,M4547+1,$G$1)</f>
        <v>45669</v>
      </c>
      <c r="N4548" s="158">
        <v>1.1948430573644153</v>
      </c>
      <c r="O4548" s="158">
        <v>1</v>
      </c>
      <c r="P4548" s="161">
        <f t="shared" si="429"/>
        <v>1.1948000000000001</v>
      </c>
    </row>
    <row r="4549" spans="9:16" x14ac:dyDescent="0.2">
      <c r="I4549" s="158">
        <f t="shared" si="427"/>
        <v>11</v>
      </c>
      <c r="J4549" s="158" t="str">
        <f t="shared" si="430"/>
        <v>GBP</v>
      </c>
      <c r="K4549" s="158" t="str">
        <f t="shared" si="431"/>
        <v>EUR</v>
      </c>
      <c r="L4549" s="158" t="str">
        <f t="shared" si="428"/>
        <v>GBPEUR45670</v>
      </c>
      <c r="M4549" s="160">
        <f t="shared" si="432"/>
        <v>45670</v>
      </c>
      <c r="N4549" s="158">
        <v>1.188212927756654</v>
      </c>
      <c r="O4549" s="158">
        <v>1</v>
      </c>
      <c r="P4549" s="161">
        <f t="shared" si="429"/>
        <v>1.1881999999999999</v>
      </c>
    </row>
    <row r="4550" spans="9:16" x14ac:dyDescent="0.2">
      <c r="I4550" s="158">
        <f t="shared" si="427"/>
        <v>11</v>
      </c>
      <c r="J4550" s="158" t="str">
        <f t="shared" si="430"/>
        <v>GBP</v>
      </c>
      <c r="K4550" s="158" t="str">
        <f t="shared" si="431"/>
        <v>EUR</v>
      </c>
      <c r="L4550" s="158" t="str">
        <f t="shared" si="428"/>
        <v>GBPEUR45671</v>
      </c>
      <c r="M4550" s="160">
        <f t="shared" si="432"/>
        <v>45671</v>
      </c>
      <c r="N4550" s="158">
        <v>1.1864085041761581</v>
      </c>
      <c r="O4550" s="158">
        <v>1</v>
      </c>
      <c r="P4550" s="161">
        <f t="shared" si="429"/>
        <v>1.1863999999999999</v>
      </c>
    </row>
    <row r="4551" spans="9:16" x14ac:dyDescent="0.2">
      <c r="I4551" s="158">
        <f t="shared" si="427"/>
        <v>11</v>
      </c>
      <c r="J4551" s="158" t="str">
        <f t="shared" si="430"/>
        <v>GBP</v>
      </c>
      <c r="K4551" s="158" t="str">
        <f t="shared" si="431"/>
        <v>EUR</v>
      </c>
      <c r="L4551" s="158" t="str">
        <f t="shared" si="428"/>
        <v>GBPEUR45672</v>
      </c>
      <c r="M4551" s="160">
        <f t="shared" si="432"/>
        <v>45672</v>
      </c>
      <c r="N4551" s="158">
        <v>1.1860567172322181</v>
      </c>
      <c r="O4551" s="158">
        <v>1</v>
      </c>
      <c r="P4551" s="161">
        <f t="shared" si="429"/>
        <v>1.1860999999999999</v>
      </c>
    </row>
    <row r="4552" spans="9:16" x14ac:dyDescent="0.2">
      <c r="I4552" s="158">
        <f t="shared" si="427"/>
        <v>11</v>
      </c>
      <c r="J4552" s="158" t="str">
        <f t="shared" si="430"/>
        <v>GBP</v>
      </c>
      <c r="K4552" s="158" t="str">
        <f t="shared" si="431"/>
        <v>EUR</v>
      </c>
      <c r="L4552" s="158" t="str">
        <f t="shared" si="428"/>
        <v>GBPEUR45673</v>
      </c>
      <c r="M4552" s="160">
        <f t="shared" si="432"/>
        <v>45673</v>
      </c>
      <c r="N4552" s="158">
        <v>1.1868309240665575</v>
      </c>
      <c r="O4552" s="158">
        <v>1</v>
      </c>
      <c r="P4552" s="161">
        <f t="shared" si="429"/>
        <v>1.1868000000000001</v>
      </c>
    </row>
    <row r="4553" spans="9:16" x14ac:dyDescent="0.2">
      <c r="I4553" s="158">
        <f t="shared" si="427"/>
        <v>11</v>
      </c>
      <c r="J4553" s="158" t="str">
        <f t="shared" si="430"/>
        <v>GBP</v>
      </c>
      <c r="K4553" s="158" t="str">
        <f t="shared" si="431"/>
        <v>EUR</v>
      </c>
      <c r="L4553" s="158" t="str">
        <f t="shared" si="428"/>
        <v>GBPEUR45674</v>
      </c>
      <c r="M4553" s="160">
        <f t="shared" si="432"/>
        <v>45674</v>
      </c>
      <c r="N4553" s="158">
        <v>1.1840905592459712</v>
      </c>
      <c r="O4553" s="158">
        <v>1</v>
      </c>
      <c r="P4553" s="161">
        <f t="shared" si="429"/>
        <v>1.1840999999999999</v>
      </c>
    </row>
    <row r="4554" spans="9:16" x14ac:dyDescent="0.2">
      <c r="I4554" s="158">
        <f t="shared" si="427"/>
        <v>11</v>
      </c>
      <c r="J4554" s="158" t="str">
        <f t="shared" si="430"/>
        <v>GBP</v>
      </c>
      <c r="K4554" s="158" t="str">
        <f t="shared" si="431"/>
        <v>EUR</v>
      </c>
      <c r="L4554" s="158" t="str">
        <f t="shared" si="428"/>
        <v>GBPEUR45675</v>
      </c>
      <c r="M4554" s="160">
        <f t="shared" si="432"/>
        <v>45675</v>
      </c>
      <c r="N4554" s="158">
        <v>1.1840905592459712</v>
      </c>
      <c r="O4554" s="158">
        <v>1</v>
      </c>
      <c r="P4554" s="161">
        <f t="shared" si="429"/>
        <v>1.1840999999999999</v>
      </c>
    </row>
    <row r="4555" spans="9:16" x14ac:dyDescent="0.2">
      <c r="I4555" s="158">
        <f t="shared" si="427"/>
        <v>11</v>
      </c>
      <c r="J4555" s="158" t="str">
        <f t="shared" si="430"/>
        <v>GBP</v>
      </c>
      <c r="K4555" s="158" t="str">
        <f t="shared" si="431"/>
        <v>EUR</v>
      </c>
      <c r="L4555" s="158" t="str">
        <f t="shared" si="428"/>
        <v>GBPEUR45676</v>
      </c>
      <c r="M4555" s="160">
        <f t="shared" si="432"/>
        <v>45676</v>
      </c>
      <c r="N4555" s="158">
        <v>1.1840905592459712</v>
      </c>
      <c r="O4555" s="158">
        <v>1</v>
      </c>
      <c r="P4555" s="161">
        <f t="shared" si="429"/>
        <v>1.1840999999999999</v>
      </c>
    </row>
    <row r="4556" spans="9:16" x14ac:dyDescent="0.2">
      <c r="I4556" s="158">
        <f t="shared" si="427"/>
        <v>11</v>
      </c>
      <c r="J4556" s="158" t="str">
        <f t="shared" si="430"/>
        <v>GBP</v>
      </c>
      <c r="K4556" s="158" t="str">
        <f t="shared" si="431"/>
        <v>EUR</v>
      </c>
      <c r="L4556" s="158" t="str">
        <f t="shared" si="428"/>
        <v>GBPEUR45677</v>
      </c>
      <c r="M4556" s="160">
        <f t="shared" si="432"/>
        <v>45677</v>
      </c>
      <c r="N4556" s="158">
        <v>1.1822007849813212</v>
      </c>
      <c r="O4556" s="158">
        <v>1</v>
      </c>
      <c r="P4556" s="161">
        <f t="shared" si="429"/>
        <v>1.1821999999999999</v>
      </c>
    </row>
    <row r="4557" spans="9:16" x14ac:dyDescent="0.2">
      <c r="I4557" s="158">
        <f t="shared" si="427"/>
        <v>11</v>
      </c>
      <c r="J4557" s="158" t="str">
        <f t="shared" si="430"/>
        <v>GBP</v>
      </c>
      <c r="K4557" s="158" t="str">
        <f t="shared" si="431"/>
        <v>EUR</v>
      </c>
      <c r="L4557" s="158" t="str">
        <f t="shared" si="428"/>
        <v>GBPEUR45678</v>
      </c>
      <c r="M4557" s="160">
        <f t="shared" si="432"/>
        <v>45678</v>
      </c>
      <c r="N4557" s="158">
        <v>1.1826901470083853</v>
      </c>
      <c r="O4557" s="158">
        <v>1</v>
      </c>
      <c r="P4557" s="161">
        <f t="shared" si="429"/>
        <v>1.1827000000000001</v>
      </c>
    </row>
    <row r="4558" spans="9:16" x14ac:dyDescent="0.2">
      <c r="I4558" s="158">
        <f t="shared" si="427"/>
        <v>11</v>
      </c>
      <c r="J4558" s="158" t="str">
        <f t="shared" si="430"/>
        <v>GBP</v>
      </c>
      <c r="K4558" s="158" t="str">
        <f t="shared" si="431"/>
        <v>EUR</v>
      </c>
      <c r="L4558" s="158" t="str">
        <f t="shared" si="428"/>
        <v>GBPEUR45679</v>
      </c>
      <c r="M4558" s="160">
        <f t="shared" si="432"/>
        <v>45679</v>
      </c>
      <c r="N4558" s="158">
        <v>1.1839083181398433</v>
      </c>
      <c r="O4558" s="158">
        <v>1</v>
      </c>
      <c r="P4558" s="161">
        <f t="shared" si="429"/>
        <v>1.1839</v>
      </c>
    </row>
    <row r="4559" spans="9:16" x14ac:dyDescent="0.2">
      <c r="I4559" s="158">
        <f t="shared" si="427"/>
        <v>11</v>
      </c>
      <c r="J4559" s="158" t="str">
        <f t="shared" si="430"/>
        <v>GBP</v>
      </c>
      <c r="K4559" s="158" t="str">
        <f t="shared" si="431"/>
        <v>EUR</v>
      </c>
      <c r="L4559" s="158" t="str">
        <f t="shared" si="428"/>
        <v>GBPEUR45680</v>
      </c>
      <c r="M4559" s="160">
        <f t="shared" si="432"/>
        <v>45680</v>
      </c>
      <c r="N4559" s="158">
        <v>1.1838802860254771</v>
      </c>
      <c r="O4559" s="158">
        <v>1</v>
      </c>
      <c r="P4559" s="161">
        <f t="shared" si="429"/>
        <v>1.1839</v>
      </c>
    </row>
    <row r="4560" spans="9:16" x14ac:dyDescent="0.2">
      <c r="I4560" s="158">
        <f t="shared" si="427"/>
        <v>11</v>
      </c>
      <c r="J4560" s="158" t="str">
        <f t="shared" si="430"/>
        <v>GBP</v>
      </c>
      <c r="K4560" s="158" t="str">
        <f t="shared" si="431"/>
        <v>EUR</v>
      </c>
      <c r="L4560" s="158" t="str">
        <f t="shared" si="428"/>
        <v>GBPEUR45681</v>
      </c>
      <c r="M4560" s="160">
        <f t="shared" si="432"/>
        <v>45681</v>
      </c>
      <c r="N4560" s="158">
        <v>1.184651653181382</v>
      </c>
      <c r="O4560" s="158">
        <v>1</v>
      </c>
      <c r="P4560" s="161">
        <f t="shared" si="429"/>
        <v>1.1847000000000001</v>
      </c>
    </row>
    <row r="4561" spans="9:16" x14ac:dyDescent="0.2">
      <c r="I4561" s="158">
        <f t="shared" si="427"/>
        <v>11</v>
      </c>
      <c r="J4561" s="158" t="str">
        <f t="shared" si="430"/>
        <v>GBP</v>
      </c>
      <c r="K4561" s="158" t="str">
        <f t="shared" si="431"/>
        <v>EUR</v>
      </c>
      <c r="L4561" s="158" t="str">
        <f t="shared" si="428"/>
        <v>GBPEUR45682</v>
      </c>
      <c r="M4561" s="160">
        <f t="shared" si="432"/>
        <v>45682</v>
      </c>
      <c r="N4561" s="158">
        <v>1.184651653181382</v>
      </c>
      <c r="O4561" s="158">
        <v>1</v>
      </c>
      <c r="P4561" s="161">
        <f t="shared" si="429"/>
        <v>1.1847000000000001</v>
      </c>
    </row>
    <row r="4562" spans="9:16" x14ac:dyDescent="0.2">
      <c r="I4562" s="158">
        <f t="shared" si="427"/>
        <v>11</v>
      </c>
      <c r="J4562" s="158" t="str">
        <f t="shared" si="430"/>
        <v>GBP</v>
      </c>
      <c r="K4562" s="158" t="str">
        <f t="shared" si="431"/>
        <v>EUR</v>
      </c>
      <c r="L4562" s="158" t="str">
        <f t="shared" si="428"/>
        <v>GBPEUR45683</v>
      </c>
      <c r="M4562" s="160">
        <f t="shared" si="432"/>
        <v>45683</v>
      </c>
      <c r="N4562" s="158">
        <v>1.184651653181382</v>
      </c>
      <c r="O4562" s="158">
        <v>1</v>
      </c>
      <c r="P4562" s="161">
        <f t="shared" si="429"/>
        <v>1.1847000000000001</v>
      </c>
    </row>
    <row r="4563" spans="9:16" x14ac:dyDescent="0.2">
      <c r="I4563" s="158">
        <f t="shared" si="427"/>
        <v>11</v>
      </c>
      <c r="J4563" s="158" t="str">
        <f t="shared" si="430"/>
        <v>GBP</v>
      </c>
      <c r="K4563" s="158" t="str">
        <f t="shared" si="431"/>
        <v>EUR</v>
      </c>
      <c r="L4563" s="158" t="str">
        <f t="shared" si="428"/>
        <v>GBPEUR45684</v>
      </c>
      <c r="M4563" s="160">
        <f t="shared" si="432"/>
        <v>45684</v>
      </c>
      <c r="N4563" s="158">
        <v>1.1889758162318977</v>
      </c>
      <c r="O4563" s="158">
        <v>1</v>
      </c>
      <c r="P4563" s="161">
        <f t="shared" si="429"/>
        <v>1.1890000000000001</v>
      </c>
    </row>
    <row r="4564" spans="9:16" x14ac:dyDescent="0.2">
      <c r="I4564" s="158">
        <f t="shared" si="427"/>
        <v>11</v>
      </c>
      <c r="J4564" s="158" t="str">
        <f t="shared" si="430"/>
        <v>GBP</v>
      </c>
      <c r="K4564" s="158" t="str">
        <f t="shared" si="431"/>
        <v>EUR</v>
      </c>
      <c r="L4564" s="158" t="str">
        <f t="shared" si="428"/>
        <v>GBPEUR45685</v>
      </c>
      <c r="M4564" s="160">
        <f t="shared" si="432"/>
        <v>45685</v>
      </c>
      <c r="N4564" s="158">
        <v>1.1923498831497115</v>
      </c>
      <c r="O4564" s="158">
        <v>1</v>
      </c>
      <c r="P4564" s="161">
        <f t="shared" si="429"/>
        <v>1.1922999999999999</v>
      </c>
    </row>
    <row r="4565" spans="9:16" x14ac:dyDescent="0.2">
      <c r="I4565" s="158">
        <f t="shared" si="427"/>
        <v>11</v>
      </c>
      <c r="J4565" s="158" t="str">
        <f t="shared" si="430"/>
        <v>GBP</v>
      </c>
      <c r="K4565" s="158" t="str">
        <f t="shared" si="431"/>
        <v>EUR</v>
      </c>
      <c r="L4565" s="158" t="str">
        <f t="shared" si="428"/>
        <v>GBPEUR45686</v>
      </c>
      <c r="M4565" s="160">
        <f t="shared" si="432"/>
        <v>45686</v>
      </c>
      <c r="N4565" s="158">
        <v>1.1944149158534692</v>
      </c>
      <c r="O4565" s="158">
        <v>1</v>
      </c>
      <c r="P4565" s="161">
        <f t="shared" si="429"/>
        <v>1.1943999999999999</v>
      </c>
    </row>
    <row r="4566" spans="9:16" x14ac:dyDescent="0.2">
      <c r="I4566" s="158">
        <f t="shared" si="427"/>
        <v>11</v>
      </c>
      <c r="J4566" s="158" t="str">
        <f t="shared" si="430"/>
        <v>GBP</v>
      </c>
      <c r="K4566" s="158" t="str">
        <f t="shared" si="431"/>
        <v>EUR</v>
      </c>
      <c r="L4566" s="158" t="str">
        <f t="shared" si="428"/>
        <v>GBPEUR45687</v>
      </c>
      <c r="M4566" s="160">
        <f t="shared" si="432"/>
        <v>45687</v>
      </c>
      <c r="N4566" s="158">
        <v>1.1949572802772301</v>
      </c>
      <c r="O4566" s="158">
        <v>1</v>
      </c>
      <c r="P4566" s="161">
        <f t="shared" si="429"/>
        <v>1.1950000000000001</v>
      </c>
    </row>
    <row r="4567" spans="9:16" x14ac:dyDescent="0.2">
      <c r="I4567" s="158">
        <f t="shared" si="427"/>
        <v>11</v>
      </c>
      <c r="J4567" s="158" t="str">
        <f t="shared" si="430"/>
        <v>GBP</v>
      </c>
      <c r="K4567" s="158" t="str">
        <f t="shared" si="431"/>
        <v>EUR</v>
      </c>
      <c r="L4567" s="158" t="str">
        <f t="shared" si="428"/>
        <v>GBPEUR45688</v>
      </c>
      <c r="M4567" s="160">
        <f t="shared" si="432"/>
        <v>45688</v>
      </c>
      <c r="N4567" s="158">
        <v>1.1960577935125825</v>
      </c>
      <c r="O4567" s="158">
        <v>1</v>
      </c>
      <c r="P4567" s="161">
        <f t="shared" si="429"/>
        <v>1.1960999999999999</v>
      </c>
    </row>
    <row r="4568" spans="9:16" x14ac:dyDescent="0.2">
      <c r="I4568" s="158">
        <f t="shared" si="427"/>
        <v>11</v>
      </c>
      <c r="J4568" s="158" t="str">
        <f t="shared" si="430"/>
        <v>GBP</v>
      </c>
      <c r="K4568" s="158" t="str">
        <f t="shared" si="431"/>
        <v>EUR</v>
      </c>
      <c r="L4568" s="158" t="str">
        <f t="shared" si="428"/>
        <v>GBPEUR45689</v>
      </c>
      <c r="M4568" s="160">
        <f t="shared" si="432"/>
        <v>45689</v>
      </c>
      <c r="N4568" s="158">
        <v>1.1960577935125825</v>
      </c>
      <c r="O4568" s="158">
        <v>1</v>
      </c>
      <c r="P4568" s="161">
        <f t="shared" si="429"/>
        <v>1.1960999999999999</v>
      </c>
    </row>
    <row r="4569" spans="9:16" x14ac:dyDescent="0.2">
      <c r="I4569" s="158">
        <f t="shared" si="427"/>
        <v>11</v>
      </c>
      <c r="J4569" s="158" t="str">
        <f t="shared" si="430"/>
        <v>GBP</v>
      </c>
      <c r="K4569" s="158" t="str">
        <f t="shared" si="431"/>
        <v>EUR</v>
      </c>
      <c r="L4569" s="158" t="str">
        <f t="shared" si="428"/>
        <v>GBPEUR45690</v>
      </c>
      <c r="M4569" s="160">
        <f t="shared" si="432"/>
        <v>45690</v>
      </c>
      <c r="N4569" s="158">
        <v>1.1960577935125825</v>
      </c>
      <c r="O4569" s="158">
        <v>1</v>
      </c>
      <c r="P4569" s="161">
        <f t="shared" si="429"/>
        <v>1.1960999999999999</v>
      </c>
    </row>
    <row r="4570" spans="9:16" x14ac:dyDescent="0.2">
      <c r="I4570" s="158">
        <f t="shared" si="427"/>
        <v>11</v>
      </c>
      <c r="J4570" s="158" t="str">
        <f t="shared" si="430"/>
        <v>GBP</v>
      </c>
      <c r="K4570" s="158" t="str">
        <f t="shared" si="431"/>
        <v>EUR</v>
      </c>
      <c r="L4570" s="158" t="str">
        <f t="shared" si="428"/>
        <v>GBPEUR45691</v>
      </c>
      <c r="M4570" s="160">
        <f t="shared" si="432"/>
        <v>45691</v>
      </c>
      <c r="N4570" s="158">
        <v>1.2028483448806775</v>
      </c>
      <c r="O4570" s="158">
        <v>1</v>
      </c>
      <c r="P4570" s="161">
        <f t="shared" si="429"/>
        <v>1.2028000000000001</v>
      </c>
    </row>
    <row r="4571" spans="9:16" x14ac:dyDescent="0.2">
      <c r="I4571" s="158">
        <f t="shared" si="427"/>
        <v>11</v>
      </c>
      <c r="J4571" s="158" t="str">
        <f t="shared" si="430"/>
        <v>GBP</v>
      </c>
      <c r="K4571" s="158" t="str">
        <f t="shared" si="431"/>
        <v>EUR</v>
      </c>
      <c r="L4571" s="158" t="str">
        <f t="shared" si="428"/>
        <v>GBPEUR45692</v>
      </c>
      <c r="M4571" s="160">
        <f t="shared" si="432"/>
        <v>45692</v>
      </c>
      <c r="N4571" s="158">
        <v>1.2020964562196472</v>
      </c>
      <c r="O4571" s="158">
        <v>1</v>
      </c>
      <c r="P4571" s="161">
        <f t="shared" si="429"/>
        <v>1.2020999999999999</v>
      </c>
    </row>
    <row r="4572" spans="9:16" x14ac:dyDescent="0.2">
      <c r="I4572" s="158">
        <f t="shared" si="427"/>
        <v>11</v>
      </c>
      <c r="J4572" s="158" t="str">
        <f t="shared" si="430"/>
        <v>GBP</v>
      </c>
      <c r="K4572" s="158" t="str">
        <f t="shared" si="431"/>
        <v>EUR</v>
      </c>
      <c r="L4572" s="158" t="str">
        <f t="shared" si="428"/>
        <v>GBPEUR45693</v>
      </c>
      <c r="M4572" s="160">
        <f t="shared" si="432"/>
        <v>45693</v>
      </c>
      <c r="N4572" s="158">
        <v>1.2035866883312272</v>
      </c>
      <c r="O4572" s="158">
        <v>1</v>
      </c>
      <c r="P4572" s="161">
        <f t="shared" si="429"/>
        <v>1.2036</v>
      </c>
    </row>
    <row r="4573" spans="9:16" x14ac:dyDescent="0.2">
      <c r="I4573" s="158">
        <f t="shared" si="427"/>
        <v>11</v>
      </c>
      <c r="J4573" s="158" t="str">
        <f t="shared" si="430"/>
        <v>GBP</v>
      </c>
      <c r="K4573" s="158" t="str">
        <f t="shared" si="431"/>
        <v>EUR</v>
      </c>
      <c r="L4573" s="158" t="str">
        <f t="shared" si="428"/>
        <v>GBPEUR45694</v>
      </c>
      <c r="M4573" s="160">
        <f t="shared" si="432"/>
        <v>45694</v>
      </c>
      <c r="N4573" s="158">
        <v>1.1949144441258006</v>
      </c>
      <c r="O4573" s="158">
        <v>1</v>
      </c>
      <c r="P4573" s="161">
        <f t="shared" si="429"/>
        <v>1.1949000000000001</v>
      </c>
    </row>
    <row r="4574" spans="9:16" x14ac:dyDescent="0.2">
      <c r="I4574" s="158">
        <f t="shared" si="427"/>
        <v>11</v>
      </c>
      <c r="J4574" s="158" t="str">
        <f t="shared" si="430"/>
        <v>GBP</v>
      </c>
      <c r="K4574" s="158" t="str">
        <f t="shared" si="431"/>
        <v>EUR</v>
      </c>
      <c r="L4574" s="158" t="str">
        <f t="shared" si="428"/>
        <v>GBPEUR45695</v>
      </c>
      <c r="M4574" s="160">
        <f t="shared" si="432"/>
        <v>45695</v>
      </c>
      <c r="N4574" s="158">
        <v>1.1997168668194307</v>
      </c>
      <c r="O4574" s="158">
        <v>1</v>
      </c>
      <c r="P4574" s="161">
        <f t="shared" si="429"/>
        <v>1.1997</v>
      </c>
    </row>
    <row r="4575" spans="9:16" x14ac:dyDescent="0.2">
      <c r="I4575" s="158">
        <f t="shared" si="427"/>
        <v>11</v>
      </c>
      <c r="J4575" s="158" t="str">
        <f t="shared" si="430"/>
        <v>GBP</v>
      </c>
      <c r="K4575" s="158" t="str">
        <f t="shared" si="431"/>
        <v>EUR</v>
      </c>
      <c r="L4575" s="158" t="str">
        <f t="shared" si="428"/>
        <v>GBPEUR45696</v>
      </c>
      <c r="M4575" s="160">
        <f t="shared" si="432"/>
        <v>45696</v>
      </c>
      <c r="N4575" s="158">
        <v>1.1997168668194307</v>
      </c>
      <c r="O4575" s="158">
        <v>1</v>
      </c>
      <c r="P4575" s="161">
        <f t="shared" si="429"/>
        <v>1.1997</v>
      </c>
    </row>
    <row r="4576" spans="9:16" x14ac:dyDescent="0.2">
      <c r="I4576" s="158">
        <f t="shared" si="427"/>
        <v>11</v>
      </c>
      <c r="J4576" s="158" t="str">
        <f t="shared" si="430"/>
        <v>GBP</v>
      </c>
      <c r="K4576" s="158" t="str">
        <f t="shared" si="431"/>
        <v>EUR</v>
      </c>
      <c r="L4576" s="158" t="str">
        <f t="shared" si="428"/>
        <v>GBPEUR45697</v>
      </c>
      <c r="M4576" s="160">
        <f t="shared" si="432"/>
        <v>45697</v>
      </c>
      <c r="N4576" s="158">
        <v>1.1997168668194307</v>
      </c>
      <c r="O4576" s="158">
        <v>1</v>
      </c>
      <c r="P4576" s="161">
        <f t="shared" si="429"/>
        <v>1.1997</v>
      </c>
    </row>
    <row r="4577" spans="9:16" x14ac:dyDescent="0.2">
      <c r="I4577" s="158">
        <f t="shared" si="427"/>
        <v>11</v>
      </c>
      <c r="J4577" s="158" t="str">
        <f t="shared" si="430"/>
        <v>GBP</v>
      </c>
      <c r="K4577" s="158" t="str">
        <f t="shared" si="431"/>
        <v>EUR</v>
      </c>
      <c r="L4577" s="158" t="str">
        <f t="shared" si="428"/>
        <v>GBPEUR45698</v>
      </c>
      <c r="M4577" s="160">
        <f t="shared" si="432"/>
        <v>45698</v>
      </c>
      <c r="N4577" s="158">
        <v>1.2007252380437785</v>
      </c>
      <c r="O4577" s="158">
        <v>1</v>
      </c>
      <c r="P4577" s="161">
        <f t="shared" si="429"/>
        <v>1.2007000000000001</v>
      </c>
    </row>
    <row r="4578" spans="9:16" x14ac:dyDescent="0.2">
      <c r="I4578" s="158">
        <f t="shared" si="427"/>
        <v>11</v>
      </c>
      <c r="J4578" s="158" t="str">
        <f t="shared" si="430"/>
        <v>GBP</v>
      </c>
      <c r="K4578" s="158" t="str">
        <f t="shared" si="431"/>
        <v>EUR</v>
      </c>
      <c r="L4578" s="158" t="str">
        <f t="shared" si="428"/>
        <v>GBPEUR45699</v>
      </c>
      <c r="M4578" s="160">
        <f t="shared" si="432"/>
        <v>45699</v>
      </c>
      <c r="N4578" s="158">
        <v>1.1996880810989143</v>
      </c>
      <c r="O4578" s="158">
        <v>1</v>
      </c>
      <c r="P4578" s="161">
        <f t="shared" si="429"/>
        <v>1.1997</v>
      </c>
    </row>
    <row r="4579" spans="9:16" x14ac:dyDescent="0.2">
      <c r="I4579" s="158">
        <f t="shared" si="427"/>
        <v>11</v>
      </c>
      <c r="J4579" s="158" t="str">
        <f t="shared" si="430"/>
        <v>GBP</v>
      </c>
      <c r="K4579" s="158" t="str">
        <f t="shared" si="431"/>
        <v>EUR</v>
      </c>
      <c r="L4579" s="158" t="str">
        <f t="shared" si="428"/>
        <v>GBPEUR45700</v>
      </c>
      <c r="M4579" s="160">
        <f t="shared" si="432"/>
        <v>45700</v>
      </c>
      <c r="N4579" s="158">
        <v>1.1999328037629893</v>
      </c>
      <c r="O4579" s="158">
        <v>1</v>
      </c>
      <c r="P4579" s="161">
        <f t="shared" si="429"/>
        <v>1.1999</v>
      </c>
    </row>
    <row r="4580" spans="9:16" x14ac:dyDescent="0.2">
      <c r="I4580" s="158">
        <f t="shared" si="427"/>
        <v>11</v>
      </c>
      <c r="J4580" s="158" t="str">
        <f t="shared" si="430"/>
        <v>GBP</v>
      </c>
      <c r="K4580" s="158" t="str">
        <f t="shared" si="431"/>
        <v>EUR</v>
      </c>
      <c r="L4580" s="158" t="str">
        <f t="shared" si="428"/>
        <v>GBPEUR45701</v>
      </c>
      <c r="M4580" s="160">
        <f t="shared" si="432"/>
        <v>45701</v>
      </c>
      <c r="N4580" s="158">
        <v>1.2002928714606362</v>
      </c>
      <c r="O4580" s="158">
        <v>1</v>
      </c>
      <c r="P4580" s="161">
        <f t="shared" si="429"/>
        <v>1.2002999999999999</v>
      </c>
    </row>
    <row r="4581" spans="9:16" x14ac:dyDescent="0.2">
      <c r="I4581" s="158">
        <f t="shared" si="427"/>
        <v>11</v>
      </c>
      <c r="J4581" s="158" t="str">
        <f t="shared" si="430"/>
        <v>GBP</v>
      </c>
      <c r="K4581" s="158" t="str">
        <f t="shared" si="431"/>
        <v>EUR</v>
      </c>
      <c r="L4581" s="158" t="str">
        <f t="shared" si="428"/>
        <v>GBPEUR45702</v>
      </c>
      <c r="M4581" s="160">
        <f t="shared" si="432"/>
        <v>45702</v>
      </c>
      <c r="N4581" s="158">
        <v>1.2017064231208316</v>
      </c>
      <c r="O4581" s="158">
        <v>1</v>
      </c>
      <c r="P4581" s="161">
        <f t="shared" si="429"/>
        <v>1.2017</v>
      </c>
    </row>
    <row r="4582" spans="9:16" x14ac:dyDescent="0.2">
      <c r="I4582" s="158">
        <f t="shared" si="427"/>
        <v>11</v>
      </c>
      <c r="J4582" s="158" t="str">
        <f t="shared" si="430"/>
        <v>GBP</v>
      </c>
      <c r="K4582" s="158" t="str">
        <f t="shared" si="431"/>
        <v>EUR</v>
      </c>
      <c r="L4582" s="158" t="str">
        <f t="shared" si="428"/>
        <v>GBPEUR45703</v>
      </c>
      <c r="M4582" s="160">
        <f t="shared" si="432"/>
        <v>45703</v>
      </c>
      <c r="N4582" s="158">
        <v>1.2017064231208316</v>
      </c>
      <c r="O4582" s="158">
        <v>1</v>
      </c>
      <c r="P4582" s="161">
        <f t="shared" si="429"/>
        <v>1.2017</v>
      </c>
    </row>
    <row r="4583" spans="9:16" x14ac:dyDescent="0.2">
      <c r="I4583" s="158">
        <f t="shared" si="427"/>
        <v>11</v>
      </c>
      <c r="J4583" s="158" t="str">
        <f t="shared" si="430"/>
        <v>GBP</v>
      </c>
      <c r="K4583" s="158" t="str">
        <f t="shared" si="431"/>
        <v>EUR</v>
      </c>
      <c r="L4583" s="158" t="str">
        <f t="shared" si="428"/>
        <v>GBPEUR45704</v>
      </c>
      <c r="M4583" s="160">
        <f t="shared" si="432"/>
        <v>45704</v>
      </c>
      <c r="N4583" s="158">
        <v>1.2017064231208316</v>
      </c>
      <c r="O4583" s="158">
        <v>1</v>
      </c>
      <c r="P4583" s="161">
        <f t="shared" si="429"/>
        <v>1.2017</v>
      </c>
    </row>
    <row r="4584" spans="9:16" x14ac:dyDescent="0.2">
      <c r="I4584" s="158">
        <f t="shared" si="427"/>
        <v>11</v>
      </c>
      <c r="J4584" s="158" t="str">
        <f t="shared" si="430"/>
        <v>GBP</v>
      </c>
      <c r="K4584" s="158" t="str">
        <f t="shared" si="431"/>
        <v>EUR</v>
      </c>
      <c r="L4584" s="158" t="str">
        <f t="shared" si="428"/>
        <v>GBPEUR45705</v>
      </c>
      <c r="M4584" s="160">
        <f t="shared" si="432"/>
        <v>45705</v>
      </c>
      <c r="N4584" s="158">
        <v>1.2028917517712581</v>
      </c>
      <c r="O4584" s="158">
        <v>1</v>
      </c>
      <c r="P4584" s="161">
        <f t="shared" si="429"/>
        <v>1.2029000000000001</v>
      </c>
    </row>
    <row r="4585" spans="9:16" x14ac:dyDescent="0.2">
      <c r="I4585" s="158">
        <f t="shared" si="427"/>
        <v>11</v>
      </c>
      <c r="J4585" s="158" t="str">
        <f t="shared" si="430"/>
        <v>GBP</v>
      </c>
      <c r="K4585" s="158" t="str">
        <f t="shared" si="431"/>
        <v>EUR</v>
      </c>
      <c r="L4585" s="158" t="str">
        <f t="shared" si="428"/>
        <v>GBPEUR45706</v>
      </c>
      <c r="M4585" s="160">
        <f t="shared" si="432"/>
        <v>45706</v>
      </c>
      <c r="N4585" s="158">
        <v>1.2044564890093346</v>
      </c>
      <c r="O4585" s="158">
        <v>1</v>
      </c>
      <c r="P4585" s="161">
        <f t="shared" si="429"/>
        <v>1.2044999999999999</v>
      </c>
    </row>
    <row r="4586" spans="9:16" x14ac:dyDescent="0.2">
      <c r="I4586" s="158">
        <f t="shared" ref="I4586:I4649" si="433">IF(M4585=$G$2,I4585+1,I4585)</f>
        <v>11</v>
      </c>
      <c r="J4586" s="158" t="str">
        <f t="shared" si="430"/>
        <v>GBP</v>
      </c>
      <c r="K4586" s="158" t="str">
        <f t="shared" si="431"/>
        <v>EUR</v>
      </c>
      <c r="L4586" s="158" t="str">
        <f t="shared" si="428"/>
        <v>GBPEUR45707</v>
      </c>
      <c r="M4586" s="160">
        <f t="shared" si="432"/>
        <v>45707</v>
      </c>
      <c r="N4586" s="158">
        <v>1.207175450880031</v>
      </c>
      <c r="O4586" s="158">
        <v>1</v>
      </c>
      <c r="P4586" s="161">
        <f t="shared" si="429"/>
        <v>1.2072000000000001</v>
      </c>
    </row>
    <row r="4587" spans="9:16" x14ac:dyDescent="0.2">
      <c r="I4587" s="158">
        <f t="shared" si="433"/>
        <v>11</v>
      </c>
      <c r="J4587" s="158" t="str">
        <f t="shared" si="430"/>
        <v>GBP</v>
      </c>
      <c r="K4587" s="158" t="str">
        <f t="shared" si="431"/>
        <v>EUR</v>
      </c>
      <c r="L4587" s="158" t="str">
        <f t="shared" si="428"/>
        <v>GBPEUR45708</v>
      </c>
      <c r="M4587" s="160">
        <f t="shared" si="432"/>
        <v>45708</v>
      </c>
      <c r="N4587" s="158">
        <v>1.2073940813542132</v>
      </c>
      <c r="O4587" s="158">
        <v>1</v>
      </c>
      <c r="P4587" s="161">
        <f t="shared" si="429"/>
        <v>1.2074</v>
      </c>
    </row>
    <row r="4588" spans="9:16" x14ac:dyDescent="0.2">
      <c r="I4588" s="158">
        <f t="shared" si="433"/>
        <v>11</v>
      </c>
      <c r="J4588" s="158" t="str">
        <f t="shared" si="430"/>
        <v>GBP</v>
      </c>
      <c r="K4588" s="158" t="str">
        <f t="shared" si="431"/>
        <v>EUR</v>
      </c>
      <c r="L4588" s="158" t="str">
        <f t="shared" si="428"/>
        <v>GBPEUR45709</v>
      </c>
      <c r="M4588" s="160">
        <f t="shared" si="432"/>
        <v>45709</v>
      </c>
      <c r="N4588" s="158">
        <v>1.2083131947800869</v>
      </c>
      <c r="O4588" s="158">
        <v>1</v>
      </c>
      <c r="P4588" s="161">
        <f t="shared" si="429"/>
        <v>1.2082999999999999</v>
      </c>
    </row>
    <row r="4589" spans="9:16" x14ac:dyDescent="0.2">
      <c r="I4589" s="158">
        <f t="shared" si="433"/>
        <v>11</v>
      </c>
      <c r="J4589" s="158" t="str">
        <f t="shared" si="430"/>
        <v>GBP</v>
      </c>
      <c r="K4589" s="158" t="str">
        <f t="shared" si="431"/>
        <v>EUR</v>
      </c>
      <c r="L4589" s="158" t="str">
        <f t="shared" si="428"/>
        <v>GBPEUR45710</v>
      </c>
      <c r="M4589" s="160">
        <f t="shared" si="432"/>
        <v>45710</v>
      </c>
      <c r="N4589" s="158">
        <v>1.2083131947800869</v>
      </c>
      <c r="O4589" s="158">
        <v>1</v>
      </c>
      <c r="P4589" s="161">
        <f t="shared" si="429"/>
        <v>1.2082999999999999</v>
      </c>
    </row>
    <row r="4590" spans="9:16" x14ac:dyDescent="0.2">
      <c r="I4590" s="158">
        <f t="shared" si="433"/>
        <v>11</v>
      </c>
      <c r="J4590" s="158" t="str">
        <f t="shared" si="430"/>
        <v>GBP</v>
      </c>
      <c r="K4590" s="158" t="str">
        <f t="shared" si="431"/>
        <v>EUR</v>
      </c>
      <c r="L4590" s="158" t="str">
        <f t="shared" si="428"/>
        <v>GBPEUR45711</v>
      </c>
      <c r="M4590" s="160">
        <f t="shared" si="432"/>
        <v>45711</v>
      </c>
      <c r="N4590" s="158">
        <v>1.2083131947800869</v>
      </c>
      <c r="O4590" s="158">
        <v>1</v>
      </c>
      <c r="P4590" s="161">
        <f t="shared" si="429"/>
        <v>1.2082999999999999</v>
      </c>
    </row>
    <row r="4591" spans="9:16" x14ac:dyDescent="0.2">
      <c r="I4591" s="158">
        <f t="shared" si="433"/>
        <v>11</v>
      </c>
      <c r="J4591" s="158" t="str">
        <f t="shared" si="430"/>
        <v>GBP</v>
      </c>
      <c r="K4591" s="158" t="str">
        <f t="shared" si="431"/>
        <v>EUR</v>
      </c>
      <c r="L4591" s="158" t="str">
        <f t="shared" si="428"/>
        <v>GBPEUR45712</v>
      </c>
      <c r="M4591" s="160">
        <f t="shared" si="432"/>
        <v>45712</v>
      </c>
      <c r="N4591" s="158">
        <v>1.2072920439454304</v>
      </c>
      <c r="O4591" s="158">
        <v>1</v>
      </c>
      <c r="P4591" s="161">
        <f t="shared" si="429"/>
        <v>1.2073</v>
      </c>
    </row>
    <row r="4592" spans="9:16" x14ac:dyDescent="0.2">
      <c r="I4592" s="158">
        <f t="shared" si="433"/>
        <v>11</v>
      </c>
      <c r="J4592" s="158" t="str">
        <f t="shared" si="430"/>
        <v>GBP</v>
      </c>
      <c r="K4592" s="158" t="str">
        <f t="shared" si="431"/>
        <v>EUR</v>
      </c>
      <c r="L4592" s="158" t="str">
        <f t="shared" si="428"/>
        <v>GBPEUR45713</v>
      </c>
      <c r="M4592" s="160">
        <f t="shared" si="432"/>
        <v>45713</v>
      </c>
      <c r="N4592" s="158">
        <v>1.2061562213537897</v>
      </c>
      <c r="O4592" s="158">
        <v>1</v>
      </c>
      <c r="P4592" s="161">
        <f t="shared" si="429"/>
        <v>1.2061999999999999</v>
      </c>
    </row>
    <row r="4593" spans="9:16" x14ac:dyDescent="0.2">
      <c r="I4593" s="158">
        <f t="shared" si="433"/>
        <v>11</v>
      </c>
      <c r="J4593" s="158" t="str">
        <f t="shared" si="430"/>
        <v>GBP</v>
      </c>
      <c r="K4593" s="158" t="str">
        <f t="shared" si="431"/>
        <v>EUR</v>
      </c>
      <c r="L4593" s="158" t="str">
        <f t="shared" si="428"/>
        <v>GBPEUR45714</v>
      </c>
      <c r="M4593" s="160">
        <f t="shared" si="432"/>
        <v>45714</v>
      </c>
      <c r="N4593" s="158">
        <v>1.2067384273784816</v>
      </c>
      <c r="O4593" s="158">
        <v>1</v>
      </c>
      <c r="P4593" s="161">
        <f t="shared" si="429"/>
        <v>1.2067000000000001</v>
      </c>
    </row>
    <row r="4594" spans="9:16" x14ac:dyDescent="0.2">
      <c r="I4594" s="158">
        <f t="shared" si="433"/>
        <v>11</v>
      </c>
      <c r="J4594" s="158" t="str">
        <f t="shared" si="430"/>
        <v>GBP</v>
      </c>
      <c r="K4594" s="158" t="str">
        <f t="shared" si="431"/>
        <v>EUR</v>
      </c>
      <c r="L4594" s="158" t="str">
        <f t="shared" si="428"/>
        <v>GBPEUR45715</v>
      </c>
      <c r="M4594" s="160">
        <f t="shared" si="432"/>
        <v>45715</v>
      </c>
      <c r="N4594" s="158">
        <v>1.2095847495554777</v>
      </c>
      <c r="O4594" s="158">
        <v>1</v>
      </c>
      <c r="P4594" s="161">
        <f t="shared" si="429"/>
        <v>1.2096</v>
      </c>
    </row>
    <row r="4595" spans="9:16" x14ac:dyDescent="0.2">
      <c r="I4595" s="158">
        <f t="shared" si="433"/>
        <v>11</v>
      </c>
      <c r="J4595" s="158" t="str">
        <f t="shared" si="430"/>
        <v>GBP</v>
      </c>
      <c r="K4595" s="158" t="str">
        <f t="shared" si="431"/>
        <v>EUR</v>
      </c>
      <c r="L4595" s="158" t="str">
        <f t="shared" si="428"/>
        <v>GBPEUR45716</v>
      </c>
      <c r="M4595" s="160">
        <f t="shared" si="432"/>
        <v>45716</v>
      </c>
      <c r="N4595" s="158">
        <v>1.2105365097811349</v>
      </c>
      <c r="O4595" s="158">
        <v>1</v>
      </c>
      <c r="P4595" s="161">
        <f t="shared" si="429"/>
        <v>1.2104999999999999</v>
      </c>
    </row>
    <row r="4596" spans="9:16" x14ac:dyDescent="0.2">
      <c r="I4596" s="158">
        <f t="shared" si="433"/>
        <v>11</v>
      </c>
      <c r="J4596" s="158" t="str">
        <f t="shared" si="430"/>
        <v>GBP</v>
      </c>
      <c r="K4596" s="158" t="str">
        <f t="shared" si="431"/>
        <v>EUR</v>
      </c>
      <c r="L4596" s="158" t="str">
        <f t="shared" si="428"/>
        <v>GBPEUR45717</v>
      </c>
      <c r="M4596" s="160">
        <f t="shared" si="432"/>
        <v>45717</v>
      </c>
      <c r="N4596" s="158">
        <v>1.2105365097811349</v>
      </c>
      <c r="O4596" s="158">
        <v>1</v>
      </c>
      <c r="P4596" s="161">
        <f t="shared" si="429"/>
        <v>1.2104999999999999</v>
      </c>
    </row>
    <row r="4597" spans="9:16" x14ac:dyDescent="0.2">
      <c r="I4597" s="158">
        <f t="shared" si="433"/>
        <v>11</v>
      </c>
      <c r="J4597" s="158" t="str">
        <f t="shared" si="430"/>
        <v>GBP</v>
      </c>
      <c r="K4597" s="158" t="str">
        <f t="shared" si="431"/>
        <v>EUR</v>
      </c>
      <c r="L4597" s="158" t="str">
        <f t="shared" si="428"/>
        <v>GBPEUR45718</v>
      </c>
      <c r="M4597" s="160">
        <f t="shared" si="432"/>
        <v>45718</v>
      </c>
      <c r="N4597" s="158">
        <v>1.2105365097811349</v>
      </c>
      <c r="O4597" s="158">
        <v>1</v>
      </c>
      <c r="P4597" s="161">
        <f t="shared" si="429"/>
        <v>1.2104999999999999</v>
      </c>
    </row>
    <row r="4598" spans="9:16" x14ac:dyDescent="0.2">
      <c r="I4598" s="158">
        <f t="shared" si="433"/>
        <v>11</v>
      </c>
      <c r="J4598" s="158" t="str">
        <f t="shared" si="430"/>
        <v>GBP</v>
      </c>
      <c r="K4598" s="158" t="str">
        <f t="shared" si="431"/>
        <v>EUR</v>
      </c>
      <c r="L4598" s="158" t="str">
        <f t="shared" si="428"/>
        <v>GBPEUR45719</v>
      </c>
      <c r="M4598" s="160">
        <f t="shared" si="432"/>
        <v>45719</v>
      </c>
      <c r="N4598" s="158">
        <v>1.2116806009935781</v>
      </c>
      <c r="O4598" s="158">
        <v>1</v>
      </c>
      <c r="P4598" s="161">
        <f t="shared" si="429"/>
        <v>1.2117</v>
      </c>
    </row>
    <row r="4599" spans="9:16" x14ac:dyDescent="0.2">
      <c r="I4599" s="158">
        <f t="shared" si="433"/>
        <v>11</v>
      </c>
      <c r="J4599" s="158" t="str">
        <f t="shared" si="430"/>
        <v>GBP</v>
      </c>
      <c r="K4599" s="158" t="str">
        <f t="shared" si="431"/>
        <v>EUR</v>
      </c>
      <c r="L4599" s="158" t="str">
        <f t="shared" si="428"/>
        <v>GBPEUR45720</v>
      </c>
      <c r="M4599" s="160">
        <f t="shared" si="432"/>
        <v>45720</v>
      </c>
      <c r="N4599" s="158">
        <v>1.2079045272261681</v>
      </c>
      <c r="O4599" s="158">
        <v>1</v>
      </c>
      <c r="P4599" s="161">
        <f t="shared" si="429"/>
        <v>1.2079</v>
      </c>
    </row>
    <row r="4600" spans="9:16" x14ac:dyDescent="0.2">
      <c r="I4600" s="158">
        <f t="shared" si="433"/>
        <v>11</v>
      </c>
      <c r="J4600" s="158" t="str">
        <f t="shared" si="430"/>
        <v>GBP</v>
      </c>
      <c r="K4600" s="158" t="str">
        <f t="shared" si="431"/>
        <v>EUR</v>
      </c>
      <c r="L4600" s="158" t="str">
        <f t="shared" si="428"/>
        <v>GBPEUR45721</v>
      </c>
      <c r="M4600" s="160">
        <f t="shared" si="432"/>
        <v>45721</v>
      </c>
      <c r="N4600" s="158">
        <v>1.1976047904191618</v>
      </c>
      <c r="O4600" s="158">
        <v>1</v>
      </c>
      <c r="P4600" s="161">
        <f t="shared" si="429"/>
        <v>1.1976</v>
      </c>
    </row>
    <row r="4601" spans="9:16" x14ac:dyDescent="0.2">
      <c r="I4601" s="158">
        <f t="shared" si="433"/>
        <v>11</v>
      </c>
      <c r="J4601" s="158" t="str">
        <f t="shared" si="430"/>
        <v>GBP</v>
      </c>
      <c r="K4601" s="158" t="str">
        <f t="shared" si="431"/>
        <v>EUR</v>
      </c>
      <c r="L4601" s="158" t="str">
        <f t="shared" si="428"/>
        <v>GBPEUR45722</v>
      </c>
      <c r="M4601" s="160">
        <f t="shared" si="432"/>
        <v>45722</v>
      </c>
      <c r="N4601" s="158">
        <v>1.1934598400763814</v>
      </c>
      <c r="O4601" s="158">
        <v>1</v>
      </c>
      <c r="P4601" s="161">
        <f t="shared" si="429"/>
        <v>1.1935</v>
      </c>
    </row>
    <row r="4602" spans="9:16" x14ac:dyDescent="0.2">
      <c r="I4602" s="158">
        <f t="shared" si="433"/>
        <v>11</v>
      </c>
      <c r="J4602" s="158" t="str">
        <f t="shared" si="430"/>
        <v>GBP</v>
      </c>
      <c r="K4602" s="158" t="str">
        <f t="shared" si="431"/>
        <v>EUR</v>
      </c>
      <c r="L4602" s="158" t="str">
        <f t="shared" si="428"/>
        <v>GBPEUR45723</v>
      </c>
      <c r="M4602" s="160">
        <f t="shared" si="432"/>
        <v>45723</v>
      </c>
      <c r="N4602" s="158">
        <v>1.1892303301303397</v>
      </c>
      <c r="O4602" s="158">
        <v>1</v>
      </c>
      <c r="P4602" s="161">
        <f t="shared" si="429"/>
        <v>1.1892</v>
      </c>
    </row>
    <row r="4603" spans="9:16" x14ac:dyDescent="0.2">
      <c r="I4603" s="158">
        <f t="shared" si="433"/>
        <v>11</v>
      </c>
      <c r="J4603" s="158" t="str">
        <f t="shared" si="430"/>
        <v>GBP</v>
      </c>
      <c r="K4603" s="158" t="str">
        <f t="shared" si="431"/>
        <v>EUR</v>
      </c>
      <c r="L4603" s="158" t="str">
        <f t="shared" si="428"/>
        <v>GBPEUR45724</v>
      </c>
      <c r="M4603" s="160">
        <f t="shared" si="432"/>
        <v>45724</v>
      </c>
      <c r="N4603" s="158">
        <v>1.1892303301303397</v>
      </c>
      <c r="O4603" s="158">
        <v>1</v>
      </c>
      <c r="P4603" s="161">
        <f t="shared" si="429"/>
        <v>1.1892</v>
      </c>
    </row>
    <row r="4604" spans="9:16" x14ac:dyDescent="0.2">
      <c r="I4604" s="158">
        <f t="shared" si="433"/>
        <v>11</v>
      </c>
      <c r="J4604" s="158" t="str">
        <f t="shared" si="430"/>
        <v>GBP</v>
      </c>
      <c r="K4604" s="158" t="str">
        <f t="shared" si="431"/>
        <v>EUR</v>
      </c>
      <c r="L4604" s="158" t="str">
        <f t="shared" si="428"/>
        <v>GBPEUR45725</v>
      </c>
      <c r="M4604" s="160">
        <f t="shared" si="432"/>
        <v>45725</v>
      </c>
      <c r="N4604" s="158">
        <v>1.1892303301303397</v>
      </c>
      <c r="O4604" s="158">
        <v>1</v>
      </c>
      <c r="P4604" s="161">
        <f t="shared" si="429"/>
        <v>1.1892</v>
      </c>
    </row>
    <row r="4605" spans="9:16" x14ac:dyDescent="0.2">
      <c r="I4605" s="158">
        <f t="shared" si="433"/>
        <v>11</v>
      </c>
      <c r="J4605" s="158" t="str">
        <f t="shared" si="430"/>
        <v>GBP</v>
      </c>
      <c r="K4605" s="158" t="str">
        <f t="shared" si="431"/>
        <v>EUR</v>
      </c>
      <c r="L4605" s="158" t="str">
        <f t="shared" si="428"/>
        <v>GBPEUR45726</v>
      </c>
      <c r="M4605" s="160">
        <f t="shared" si="432"/>
        <v>45726</v>
      </c>
      <c r="N4605" s="158">
        <v>1.1926200670252478</v>
      </c>
      <c r="O4605" s="158">
        <v>1</v>
      </c>
      <c r="P4605" s="161">
        <f t="shared" si="429"/>
        <v>1.1926000000000001</v>
      </c>
    </row>
    <row r="4606" spans="9:16" x14ac:dyDescent="0.2">
      <c r="I4606" s="158">
        <f t="shared" si="433"/>
        <v>11</v>
      </c>
      <c r="J4606" s="158" t="str">
        <f t="shared" si="430"/>
        <v>GBP</v>
      </c>
      <c r="K4606" s="158" t="str">
        <f t="shared" si="431"/>
        <v>EUR</v>
      </c>
      <c r="L4606" s="158" t="str">
        <f t="shared" si="428"/>
        <v>GBPEUR45727</v>
      </c>
      <c r="M4606" s="160">
        <f t="shared" si="432"/>
        <v>45727</v>
      </c>
      <c r="N4606" s="158">
        <v>1.1851992319908977</v>
      </c>
      <c r="O4606" s="158">
        <v>1</v>
      </c>
      <c r="P4606" s="161">
        <f t="shared" si="429"/>
        <v>1.1852</v>
      </c>
    </row>
    <row r="4607" spans="9:16" x14ac:dyDescent="0.2">
      <c r="I4607" s="158">
        <f t="shared" si="433"/>
        <v>11</v>
      </c>
      <c r="J4607" s="158" t="str">
        <f t="shared" si="430"/>
        <v>GBP</v>
      </c>
      <c r="K4607" s="158" t="str">
        <f t="shared" si="431"/>
        <v>EUR</v>
      </c>
      <c r="L4607" s="158" t="str">
        <f t="shared" si="428"/>
        <v>GBPEUR45728</v>
      </c>
      <c r="M4607" s="160">
        <f t="shared" si="432"/>
        <v>45728</v>
      </c>
      <c r="N4607" s="158">
        <v>1.1893717738290635</v>
      </c>
      <c r="O4607" s="158">
        <v>1</v>
      </c>
      <c r="P4607" s="161">
        <f t="shared" si="429"/>
        <v>1.1894</v>
      </c>
    </row>
    <row r="4608" spans="9:16" x14ac:dyDescent="0.2">
      <c r="I4608" s="158">
        <f t="shared" si="433"/>
        <v>11</v>
      </c>
      <c r="J4608" s="158" t="str">
        <f t="shared" si="430"/>
        <v>GBP</v>
      </c>
      <c r="K4608" s="158" t="str">
        <f t="shared" si="431"/>
        <v>EUR</v>
      </c>
      <c r="L4608" s="158" t="str">
        <f t="shared" si="428"/>
        <v>GBPEUR45729</v>
      </c>
      <c r="M4608" s="160">
        <f t="shared" si="432"/>
        <v>45729</v>
      </c>
      <c r="N4608" s="158">
        <v>1.1936307861252358</v>
      </c>
      <c r="O4608" s="158">
        <v>1</v>
      </c>
      <c r="P4608" s="161">
        <f t="shared" si="429"/>
        <v>1.1936</v>
      </c>
    </row>
    <row r="4609" spans="9:16" x14ac:dyDescent="0.2">
      <c r="I4609" s="158">
        <f t="shared" si="433"/>
        <v>11</v>
      </c>
      <c r="J4609" s="158" t="str">
        <f t="shared" si="430"/>
        <v>GBP</v>
      </c>
      <c r="K4609" s="158" t="str">
        <f t="shared" si="431"/>
        <v>EUR</v>
      </c>
      <c r="L4609" s="158" t="str">
        <f t="shared" si="428"/>
        <v>GBPEUR45730</v>
      </c>
      <c r="M4609" s="160">
        <f t="shared" si="432"/>
        <v>45730</v>
      </c>
      <c r="N4609" s="158">
        <v>1.1878882909851158</v>
      </c>
      <c r="O4609" s="158">
        <v>1</v>
      </c>
      <c r="P4609" s="161">
        <f t="shared" si="429"/>
        <v>1.1879</v>
      </c>
    </row>
    <row r="4610" spans="9:16" x14ac:dyDescent="0.2">
      <c r="I4610" s="158">
        <f t="shared" si="433"/>
        <v>11</v>
      </c>
      <c r="J4610" s="158" t="str">
        <f t="shared" si="430"/>
        <v>GBP</v>
      </c>
      <c r="K4610" s="158" t="str">
        <f t="shared" si="431"/>
        <v>EUR</v>
      </c>
      <c r="L4610" s="158" t="str">
        <f t="shared" si="428"/>
        <v>GBPEUR45731</v>
      </c>
      <c r="M4610" s="160">
        <f t="shared" si="432"/>
        <v>45731</v>
      </c>
      <c r="N4610" s="158">
        <v>1.1878882909851158</v>
      </c>
      <c r="O4610" s="158">
        <v>1</v>
      </c>
      <c r="P4610" s="161">
        <f t="shared" si="429"/>
        <v>1.1879</v>
      </c>
    </row>
    <row r="4611" spans="9:16" x14ac:dyDescent="0.2">
      <c r="I4611" s="158">
        <f t="shared" si="433"/>
        <v>11</v>
      </c>
      <c r="J4611" s="158" t="str">
        <f t="shared" si="430"/>
        <v>GBP</v>
      </c>
      <c r="K4611" s="158" t="str">
        <f t="shared" si="431"/>
        <v>EUR</v>
      </c>
      <c r="L4611" s="158" t="str">
        <f t="shared" ref="L4611:L4674" si="434">J4611&amp;K4611&amp;M4611</f>
        <v>GBPEUR45732</v>
      </c>
      <c r="M4611" s="160">
        <f t="shared" si="432"/>
        <v>45732</v>
      </c>
      <c r="N4611" s="158">
        <v>1.1878882909851158</v>
      </c>
      <c r="O4611" s="158">
        <v>1</v>
      </c>
      <c r="P4611" s="161">
        <f t="shared" ref="P4611:P4674" si="435">ROUND(N4611*O4611,4)</f>
        <v>1.1879</v>
      </c>
    </row>
    <row r="4612" spans="9:16" x14ac:dyDescent="0.2">
      <c r="I4612" s="158">
        <f t="shared" si="433"/>
        <v>11</v>
      </c>
      <c r="J4612" s="158" t="str">
        <f t="shared" ref="J4612:J4675" si="436">VLOOKUP($I4612,$A:$C,2,FALSE)</f>
        <v>GBP</v>
      </c>
      <c r="K4612" s="158" t="str">
        <f t="shared" ref="K4612:K4675" si="437">VLOOKUP($I4612,$A:$C,3,FALSE)</f>
        <v>EUR</v>
      </c>
      <c r="L4612" s="158" t="str">
        <f t="shared" si="434"/>
        <v>GBPEUR45733</v>
      </c>
      <c r="M4612" s="160">
        <f t="shared" ref="M4612:M4675" si="438">IF(I4612=I4611,M4611+1,$G$1)</f>
        <v>45733</v>
      </c>
      <c r="N4612" s="158">
        <v>1.1901078237688334</v>
      </c>
      <c r="O4612" s="158">
        <v>1</v>
      </c>
      <c r="P4612" s="161">
        <f t="shared" si="435"/>
        <v>1.1900999999999999</v>
      </c>
    </row>
    <row r="4613" spans="9:16" x14ac:dyDescent="0.2">
      <c r="I4613" s="158">
        <f t="shared" si="433"/>
        <v>11</v>
      </c>
      <c r="J4613" s="158" t="str">
        <f t="shared" si="436"/>
        <v>GBP</v>
      </c>
      <c r="K4613" s="158" t="str">
        <f t="shared" si="437"/>
        <v>EUR</v>
      </c>
      <c r="L4613" s="158" t="str">
        <f t="shared" si="434"/>
        <v>GBPEUR45734</v>
      </c>
      <c r="M4613" s="160">
        <f t="shared" si="438"/>
        <v>45734</v>
      </c>
      <c r="N4613" s="158">
        <v>1.1880294156083304</v>
      </c>
      <c r="O4613" s="158">
        <v>1</v>
      </c>
      <c r="P4613" s="161">
        <f t="shared" si="435"/>
        <v>1.1879999999999999</v>
      </c>
    </row>
    <row r="4614" spans="9:16" x14ac:dyDescent="0.2">
      <c r="I4614" s="158">
        <f t="shared" si="433"/>
        <v>11</v>
      </c>
      <c r="J4614" s="158" t="str">
        <f t="shared" si="436"/>
        <v>GBP</v>
      </c>
      <c r="K4614" s="158" t="str">
        <f t="shared" si="437"/>
        <v>EUR</v>
      </c>
      <c r="L4614" s="158" t="str">
        <f t="shared" si="434"/>
        <v>GBPEUR45735</v>
      </c>
      <c r="M4614" s="160">
        <f t="shared" si="438"/>
        <v>45735</v>
      </c>
      <c r="N4614" s="158">
        <v>1.1893717738290635</v>
      </c>
      <c r="O4614" s="158">
        <v>1</v>
      </c>
      <c r="P4614" s="161">
        <f t="shared" si="435"/>
        <v>1.1894</v>
      </c>
    </row>
    <row r="4615" spans="9:16" x14ac:dyDescent="0.2">
      <c r="I4615" s="158">
        <f t="shared" si="433"/>
        <v>11</v>
      </c>
      <c r="J4615" s="158" t="str">
        <f t="shared" si="436"/>
        <v>GBP</v>
      </c>
      <c r="K4615" s="158" t="str">
        <f t="shared" si="437"/>
        <v>EUR</v>
      </c>
      <c r="L4615" s="158" t="str">
        <f t="shared" si="434"/>
        <v>GBPEUR45736</v>
      </c>
      <c r="M4615" s="160">
        <f t="shared" si="438"/>
        <v>45736</v>
      </c>
      <c r="N4615" s="158">
        <v>1.1948858883976581</v>
      </c>
      <c r="O4615" s="158">
        <v>1</v>
      </c>
      <c r="P4615" s="161">
        <f t="shared" si="435"/>
        <v>1.1949000000000001</v>
      </c>
    </row>
    <row r="4616" spans="9:16" x14ac:dyDescent="0.2">
      <c r="I4616" s="158">
        <f t="shared" si="433"/>
        <v>11</v>
      </c>
      <c r="J4616" s="158" t="str">
        <f t="shared" si="436"/>
        <v>GBP</v>
      </c>
      <c r="K4616" s="158" t="str">
        <f t="shared" si="437"/>
        <v>EUR</v>
      </c>
      <c r="L4616" s="158" t="str">
        <f t="shared" si="434"/>
        <v>GBPEUR45737</v>
      </c>
      <c r="M4616" s="160">
        <f t="shared" si="438"/>
        <v>45737</v>
      </c>
      <c r="N4616" s="158">
        <v>1.1938160329493226</v>
      </c>
      <c r="O4616" s="158">
        <v>1</v>
      </c>
      <c r="P4616" s="161">
        <f t="shared" si="435"/>
        <v>1.1938</v>
      </c>
    </row>
    <row r="4617" spans="9:16" x14ac:dyDescent="0.2">
      <c r="I4617" s="158">
        <f t="shared" si="433"/>
        <v>11</v>
      </c>
      <c r="J4617" s="158" t="str">
        <f t="shared" si="436"/>
        <v>GBP</v>
      </c>
      <c r="K4617" s="158" t="str">
        <f t="shared" si="437"/>
        <v>EUR</v>
      </c>
      <c r="L4617" s="158" t="str">
        <f t="shared" si="434"/>
        <v>GBPEUR45738</v>
      </c>
      <c r="M4617" s="160">
        <f t="shared" si="438"/>
        <v>45738</v>
      </c>
      <c r="N4617" s="158">
        <v>1.1938160329493226</v>
      </c>
      <c r="O4617" s="158">
        <v>1</v>
      </c>
      <c r="P4617" s="161">
        <f t="shared" si="435"/>
        <v>1.1938</v>
      </c>
    </row>
    <row r="4618" spans="9:16" x14ac:dyDescent="0.2">
      <c r="I4618" s="158">
        <f t="shared" si="433"/>
        <v>11</v>
      </c>
      <c r="J4618" s="158" t="str">
        <f t="shared" si="436"/>
        <v>GBP</v>
      </c>
      <c r="K4618" s="158" t="str">
        <f t="shared" si="437"/>
        <v>EUR</v>
      </c>
      <c r="L4618" s="158" t="str">
        <f t="shared" si="434"/>
        <v>GBPEUR45739</v>
      </c>
      <c r="M4618" s="160">
        <f t="shared" si="438"/>
        <v>45739</v>
      </c>
      <c r="N4618" s="158">
        <v>1.1938160329493226</v>
      </c>
      <c r="O4618" s="158">
        <v>1</v>
      </c>
      <c r="P4618" s="161">
        <f t="shared" si="435"/>
        <v>1.1938</v>
      </c>
    </row>
    <row r="4619" spans="9:16" x14ac:dyDescent="0.2">
      <c r="I4619" s="158">
        <f t="shared" si="433"/>
        <v>11</v>
      </c>
      <c r="J4619" s="158" t="str">
        <f t="shared" si="436"/>
        <v>GBP</v>
      </c>
      <c r="K4619" s="158" t="str">
        <f t="shared" si="437"/>
        <v>EUR</v>
      </c>
      <c r="L4619" s="158" t="str">
        <f t="shared" si="434"/>
        <v>GBPEUR45740</v>
      </c>
      <c r="M4619" s="160">
        <f t="shared" si="438"/>
        <v>45740</v>
      </c>
      <c r="N4619" s="158">
        <v>1.1952715059225703</v>
      </c>
      <c r="O4619" s="158">
        <v>1</v>
      </c>
      <c r="P4619" s="161">
        <f t="shared" si="435"/>
        <v>1.1953</v>
      </c>
    </row>
    <row r="4620" spans="9:16" x14ac:dyDescent="0.2">
      <c r="I4620" s="158">
        <f t="shared" si="433"/>
        <v>11</v>
      </c>
      <c r="J4620" s="158" t="str">
        <f t="shared" si="436"/>
        <v>GBP</v>
      </c>
      <c r="K4620" s="158" t="str">
        <f t="shared" si="437"/>
        <v>EUR</v>
      </c>
      <c r="L4620" s="158" t="str">
        <f t="shared" si="434"/>
        <v>GBPEUR45741</v>
      </c>
      <c r="M4620" s="160">
        <f t="shared" si="438"/>
        <v>45741</v>
      </c>
      <c r="N4620" s="158">
        <v>1.1966732483695326</v>
      </c>
      <c r="O4620" s="158">
        <v>1</v>
      </c>
      <c r="P4620" s="161">
        <f t="shared" si="435"/>
        <v>1.1967000000000001</v>
      </c>
    </row>
    <row r="4621" spans="9:16" x14ac:dyDescent="0.2">
      <c r="I4621" s="158">
        <f t="shared" si="433"/>
        <v>11</v>
      </c>
      <c r="J4621" s="158" t="str">
        <f t="shared" si="436"/>
        <v>GBP</v>
      </c>
      <c r="K4621" s="158" t="str">
        <f t="shared" si="437"/>
        <v>EUR</v>
      </c>
      <c r="L4621" s="158" t="str">
        <f t="shared" si="434"/>
        <v>GBPEUR45742</v>
      </c>
      <c r="M4621" s="160">
        <f t="shared" si="438"/>
        <v>45742</v>
      </c>
      <c r="N4621" s="158">
        <v>1.1958432488669384</v>
      </c>
      <c r="O4621" s="158">
        <v>1</v>
      </c>
      <c r="P4621" s="161">
        <f t="shared" si="435"/>
        <v>1.1958</v>
      </c>
    </row>
    <row r="4622" spans="9:16" x14ac:dyDescent="0.2">
      <c r="I4622" s="158">
        <f t="shared" si="433"/>
        <v>11</v>
      </c>
      <c r="J4622" s="158" t="str">
        <f t="shared" si="436"/>
        <v>GBP</v>
      </c>
      <c r="K4622" s="158" t="str">
        <f t="shared" si="437"/>
        <v>EUR</v>
      </c>
      <c r="L4622" s="158" t="str">
        <f t="shared" si="434"/>
        <v>GBPEUR45743</v>
      </c>
      <c r="M4622" s="160">
        <f t="shared" si="438"/>
        <v>45743</v>
      </c>
      <c r="N4622" s="158">
        <v>1.2002208406346768</v>
      </c>
      <c r="O4622" s="158">
        <v>1</v>
      </c>
      <c r="P4622" s="161">
        <f t="shared" si="435"/>
        <v>1.2001999999999999</v>
      </c>
    </row>
    <row r="4623" spans="9:16" x14ac:dyDescent="0.2">
      <c r="I4623" s="158">
        <f t="shared" si="433"/>
        <v>11</v>
      </c>
      <c r="J4623" s="158" t="str">
        <f t="shared" si="436"/>
        <v>GBP</v>
      </c>
      <c r="K4623" s="158" t="str">
        <f t="shared" si="437"/>
        <v>EUR</v>
      </c>
      <c r="L4623" s="158" t="str">
        <f t="shared" si="434"/>
        <v>GBPEUR45744</v>
      </c>
      <c r="M4623" s="160">
        <f t="shared" si="438"/>
        <v>45744</v>
      </c>
      <c r="N4623" s="158">
        <v>1.199644905108088</v>
      </c>
      <c r="O4623" s="158">
        <v>1</v>
      </c>
      <c r="P4623" s="161">
        <f t="shared" si="435"/>
        <v>1.1996</v>
      </c>
    </row>
    <row r="4624" spans="9:16" x14ac:dyDescent="0.2">
      <c r="I4624" s="158">
        <f t="shared" si="433"/>
        <v>11</v>
      </c>
      <c r="J4624" s="158" t="str">
        <f t="shared" si="436"/>
        <v>GBP</v>
      </c>
      <c r="K4624" s="158" t="str">
        <f t="shared" si="437"/>
        <v>EUR</v>
      </c>
      <c r="L4624" s="158" t="str">
        <f t="shared" si="434"/>
        <v>GBPEUR45745</v>
      </c>
      <c r="M4624" s="160">
        <f t="shared" si="438"/>
        <v>45745</v>
      </c>
      <c r="N4624" s="158">
        <v>1.199644905108088</v>
      </c>
      <c r="O4624" s="158">
        <v>1</v>
      </c>
      <c r="P4624" s="161">
        <f t="shared" si="435"/>
        <v>1.1996</v>
      </c>
    </row>
    <row r="4625" spans="9:16" x14ac:dyDescent="0.2">
      <c r="I4625" s="158">
        <f t="shared" si="433"/>
        <v>11</v>
      </c>
      <c r="J4625" s="158" t="str">
        <f t="shared" si="436"/>
        <v>GBP</v>
      </c>
      <c r="K4625" s="158" t="str">
        <f t="shared" si="437"/>
        <v>EUR</v>
      </c>
      <c r="L4625" s="158" t="str">
        <f t="shared" si="434"/>
        <v>GBPEUR45746</v>
      </c>
      <c r="M4625" s="160">
        <f t="shared" si="438"/>
        <v>45746</v>
      </c>
      <c r="N4625" s="158">
        <v>1.199644905108088</v>
      </c>
      <c r="O4625" s="158">
        <v>1</v>
      </c>
      <c r="P4625" s="161">
        <f t="shared" si="435"/>
        <v>1.1996</v>
      </c>
    </row>
    <row r="4626" spans="9:16" x14ac:dyDescent="0.2">
      <c r="I4626" s="158">
        <f t="shared" si="433"/>
        <v>11</v>
      </c>
      <c r="J4626" s="158" t="str">
        <f t="shared" si="436"/>
        <v>GBP</v>
      </c>
      <c r="K4626" s="158" t="str">
        <f t="shared" si="437"/>
        <v>EUR</v>
      </c>
      <c r="L4626" s="158" t="str">
        <f t="shared" si="434"/>
        <v>GBPEUR45747</v>
      </c>
      <c r="M4626" s="160">
        <f t="shared" si="438"/>
        <v>45747</v>
      </c>
      <c r="N4626" s="158">
        <v>1.1970886803294387</v>
      </c>
      <c r="O4626" s="158">
        <v>1</v>
      </c>
      <c r="P4626" s="161">
        <f t="shared" si="435"/>
        <v>1.1971000000000001</v>
      </c>
    </row>
    <row r="4627" spans="9:16" x14ac:dyDescent="0.2">
      <c r="I4627" s="158">
        <f t="shared" si="433"/>
        <v>11</v>
      </c>
      <c r="J4627" s="158" t="str">
        <f t="shared" si="436"/>
        <v>GBP</v>
      </c>
      <c r="K4627" s="158" t="str">
        <f t="shared" si="437"/>
        <v>EUR</v>
      </c>
      <c r="L4627" s="158" t="str">
        <f t="shared" si="434"/>
        <v>GBPEUR45748</v>
      </c>
      <c r="M4627" s="160">
        <f t="shared" si="438"/>
        <v>45748</v>
      </c>
      <c r="N4627" s="158">
        <v>1.1952429331261578</v>
      </c>
      <c r="O4627" s="158">
        <v>1</v>
      </c>
      <c r="P4627" s="161">
        <f t="shared" si="435"/>
        <v>1.1952</v>
      </c>
    </row>
    <row r="4628" spans="9:16" x14ac:dyDescent="0.2">
      <c r="I4628" s="158">
        <f t="shared" si="433"/>
        <v>11</v>
      </c>
      <c r="J4628" s="158" t="str">
        <f t="shared" si="436"/>
        <v>GBP</v>
      </c>
      <c r="K4628" s="158" t="str">
        <f t="shared" si="437"/>
        <v>EUR</v>
      </c>
      <c r="L4628" s="158" t="str">
        <f t="shared" si="434"/>
        <v>GBPEUR45749</v>
      </c>
      <c r="M4628" s="160">
        <f t="shared" si="438"/>
        <v>45749</v>
      </c>
      <c r="N4628" s="158">
        <v>1.1982505541908812</v>
      </c>
      <c r="O4628" s="158">
        <v>1</v>
      </c>
      <c r="P4628" s="161">
        <f t="shared" si="435"/>
        <v>1.1982999999999999</v>
      </c>
    </row>
    <row r="4629" spans="9:16" x14ac:dyDescent="0.2">
      <c r="I4629" s="158">
        <f t="shared" si="433"/>
        <v>11</v>
      </c>
      <c r="J4629" s="158" t="str">
        <f t="shared" si="436"/>
        <v>GBP</v>
      </c>
      <c r="K4629" s="158" t="str">
        <f t="shared" si="437"/>
        <v>EUR</v>
      </c>
      <c r="L4629" s="158" t="str">
        <f t="shared" si="434"/>
        <v>GBPEUR45750</v>
      </c>
      <c r="M4629" s="160">
        <f t="shared" si="438"/>
        <v>45750</v>
      </c>
      <c r="N4629" s="158">
        <v>1.1881705737675701</v>
      </c>
      <c r="O4629" s="158">
        <v>1</v>
      </c>
      <c r="P4629" s="161">
        <f t="shared" si="435"/>
        <v>1.1881999999999999</v>
      </c>
    </row>
    <row r="4630" spans="9:16" x14ac:dyDescent="0.2">
      <c r="I4630" s="158">
        <f t="shared" si="433"/>
        <v>11</v>
      </c>
      <c r="J4630" s="158" t="str">
        <f t="shared" si="436"/>
        <v>GBP</v>
      </c>
      <c r="K4630" s="158" t="str">
        <f t="shared" si="437"/>
        <v>EUR</v>
      </c>
      <c r="L4630" s="158" t="str">
        <f t="shared" si="434"/>
        <v>GBPEUR45751</v>
      </c>
      <c r="M4630" s="160">
        <f t="shared" si="438"/>
        <v>45751</v>
      </c>
      <c r="N4630" s="158">
        <v>1.1766782373360005</v>
      </c>
      <c r="O4630" s="158">
        <v>1</v>
      </c>
      <c r="P4630" s="161">
        <f t="shared" si="435"/>
        <v>1.1767000000000001</v>
      </c>
    </row>
    <row r="4631" spans="9:16" x14ac:dyDescent="0.2">
      <c r="I4631" s="158">
        <f t="shared" si="433"/>
        <v>11</v>
      </c>
      <c r="J4631" s="158" t="str">
        <f t="shared" si="436"/>
        <v>GBP</v>
      </c>
      <c r="K4631" s="158" t="str">
        <f t="shared" si="437"/>
        <v>EUR</v>
      </c>
      <c r="L4631" s="158" t="str">
        <f t="shared" si="434"/>
        <v>GBPEUR45752</v>
      </c>
      <c r="M4631" s="160">
        <f t="shared" si="438"/>
        <v>45752</v>
      </c>
      <c r="N4631" s="158">
        <v>1.1766782373360005</v>
      </c>
      <c r="O4631" s="158">
        <v>1</v>
      </c>
      <c r="P4631" s="161">
        <f t="shared" si="435"/>
        <v>1.1767000000000001</v>
      </c>
    </row>
    <row r="4632" spans="9:16" x14ac:dyDescent="0.2">
      <c r="I4632" s="158">
        <f t="shared" si="433"/>
        <v>11</v>
      </c>
      <c r="J4632" s="158" t="str">
        <f t="shared" si="436"/>
        <v>GBP</v>
      </c>
      <c r="K4632" s="158" t="str">
        <f t="shared" si="437"/>
        <v>EUR</v>
      </c>
      <c r="L4632" s="158" t="str">
        <f t="shared" si="434"/>
        <v>GBPEUR45753</v>
      </c>
      <c r="M4632" s="160">
        <f t="shared" si="438"/>
        <v>45753</v>
      </c>
      <c r="N4632" s="158">
        <v>1.1766782373360005</v>
      </c>
      <c r="O4632" s="158">
        <v>1</v>
      </c>
      <c r="P4632" s="161">
        <f t="shared" si="435"/>
        <v>1.1767000000000001</v>
      </c>
    </row>
    <row r="4633" spans="9:16" x14ac:dyDescent="0.2">
      <c r="I4633" s="158">
        <f t="shared" si="433"/>
        <v>11</v>
      </c>
      <c r="J4633" s="158" t="str">
        <f t="shared" si="436"/>
        <v>GBP</v>
      </c>
      <c r="K4633" s="158" t="str">
        <f t="shared" si="437"/>
        <v>EUR</v>
      </c>
      <c r="L4633" s="158" t="str">
        <f t="shared" si="434"/>
        <v>GBPEUR45754</v>
      </c>
      <c r="M4633" s="160">
        <f t="shared" si="438"/>
        <v>45754</v>
      </c>
      <c r="N4633" s="158">
        <v>1.1683880917885685</v>
      </c>
      <c r="O4633" s="158">
        <v>1</v>
      </c>
      <c r="P4633" s="161">
        <f t="shared" si="435"/>
        <v>1.1684000000000001</v>
      </c>
    </row>
    <row r="4634" spans="9:16" x14ac:dyDescent="0.2">
      <c r="I4634" s="158">
        <f t="shared" si="433"/>
        <v>11</v>
      </c>
      <c r="J4634" s="158" t="str">
        <f t="shared" si="436"/>
        <v>GBP</v>
      </c>
      <c r="K4634" s="158" t="str">
        <f t="shared" si="437"/>
        <v>EUR</v>
      </c>
      <c r="L4634" s="158" t="str">
        <f t="shared" si="434"/>
        <v>GBPEUR45755</v>
      </c>
      <c r="M4634" s="160">
        <f t="shared" si="438"/>
        <v>45755</v>
      </c>
      <c r="N4634" s="158">
        <v>1.1676241184437905</v>
      </c>
      <c r="O4634" s="158">
        <v>1</v>
      </c>
      <c r="P4634" s="161">
        <f t="shared" si="435"/>
        <v>1.1676</v>
      </c>
    </row>
    <row r="4635" spans="9:16" x14ac:dyDescent="0.2">
      <c r="I4635" s="158">
        <f t="shared" si="433"/>
        <v>11</v>
      </c>
      <c r="J4635" s="158" t="str">
        <f t="shared" si="436"/>
        <v>GBP</v>
      </c>
      <c r="K4635" s="158" t="str">
        <f t="shared" si="437"/>
        <v>EUR</v>
      </c>
      <c r="L4635" s="158" t="str">
        <f t="shared" si="434"/>
        <v>GBPEUR45756</v>
      </c>
      <c r="M4635" s="160">
        <f t="shared" si="438"/>
        <v>45756</v>
      </c>
      <c r="N4635" s="158">
        <v>1.1569387400937121</v>
      </c>
      <c r="O4635" s="158">
        <v>1</v>
      </c>
      <c r="P4635" s="161">
        <f t="shared" si="435"/>
        <v>1.1569</v>
      </c>
    </row>
    <row r="4636" spans="9:16" x14ac:dyDescent="0.2">
      <c r="I4636" s="158">
        <f t="shared" si="433"/>
        <v>11</v>
      </c>
      <c r="J4636" s="158" t="str">
        <f t="shared" si="436"/>
        <v>GBP</v>
      </c>
      <c r="K4636" s="158" t="str">
        <f t="shared" si="437"/>
        <v>EUR</v>
      </c>
      <c r="L4636" s="158" t="str">
        <f t="shared" si="434"/>
        <v>GBPEUR45757</v>
      </c>
      <c r="M4636" s="160">
        <f t="shared" si="438"/>
        <v>45757</v>
      </c>
      <c r="N4636" s="158">
        <v>1.1661127631041921</v>
      </c>
      <c r="O4636" s="158">
        <v>1</v>
      </c>
      <c r="P4636" s="161">
        <f t="shared" si="435"/>
        <v>1.1660999999999999</v>
      </c>
    </row>
    <row r="4637" spans="9:16" x14ac:dyDescent="0.2">
      <c r="I4637" s="158">
        <f t="shared" si="433"/>
        <v>11</v>
      </c>
      <c r="J4637" s="158" t="str">
        <f t="shared" si="436"/>
        <v>GBP</v>
      </c>
      <c r="K4637" s="158" t="str">
        <f t="shared" si="437"/>
        <v>EUR</v>
      </c>
      <c r="L4637" s="158" t="str">
        <f t="shared" si="434"/>
        <v>GBPEUR45758</v>
      </c>
      <c r="M4637" s="160">
        <f t="shared" si="438"/>
        <v>45758</v>
      </c>
      <c r="N4637" s="158">
        <v>1.1536952860010614</v>
      </c>
      <c r="O4637" s="158">
        <v>1</v>
      </c>
      <c r="P4637" s="161">
        <f t="shared" si="435"/>
        <v>1.1536999999999999</v>
      </c>
    </row>
    <row r="4638" spans="9:16" x14ac:dyDescent="0.2">
      <c r="I4638" s="158">
        <f t="shared" si="433"/>
        <v>11</v>
      </c>
      <c r="J4638" s="158" t="str">
        <f t="shared" si="436"/>
        <v>GBP</v>
      </c>
      <c r="K4638" s="158" t="str">
        <f t="shared" si="437"/>
        <v>EUR</v>
      </c>
      <c r="L4638" s="158" t="str">
        <f t="shared" si="434"/>
        <v>GBPEUR45759</v>
      </c>
      <c r="M4638" s="160">
        <f t="shared" si="438"/>
        <v>45759</v>
      </c>
      <c r="N4638" s="158">
        <v>1.1536952860010614</v>
      </c>
      <c r="O4638" s="158">
        <v>1</v>
      </c>
      <c r="P4638" s="161">
        <f t="shared" si="435"/>
        <v>1.1536999999999999</v>
      </c>
    </row>
    <row r="4639" spans="9:16" x14ac:dyDescent="0.2">
      <c r="I4639" s="158">
        <f t="shared" si="433"/>
        <v>11</v>
      </c>
      <c r="J4639" s="158" t="str">
        <f t="shared" si="436"/>
        <v>GBP</v>
      </c>
      <c r="K4639" s="158" t="str">
        <f t="shared" si="437"/>
        <v>EUR</v>
      </c>
      <c r="L4639" s="158" t="str">
        <f t="shared" si="434"/>
        <v>GBPEUR45760</v>
      </c>
      <c r="M4639" s="160">
        <f t="shared" si="438"/>
        <v>45760</v>
      </c>
      <c r="N4639" s="158">
        <v>1.1536952860010614</v>
      </c>
      <c r="O4639" s="158">
        <v>1</v>
      </c>
      <c r="P4639" s="161">
        <f t="shared" si="435"/>
        <v>1.1536999999999999</v>
      </c>
    </row>
    <row r="4640" spans="9:16" x14ac:dyDescent="0.2">
      <c r="I4640" s="158">
        <f t="shared" si="433"/>
        <v>11</v>
      </c>
      <c r="J4640" s="158" t="str">
        <f t="shared" si="436"/>
        <v>GBP</v>
      </c>
      <c r="K4640" s="158" t="str">
        <f t="shared" si="437"/>
        <v>EUR</v>
      </c>
      <c r="L4640" s="158" t="str">
        <f t="shared" si="434"/>
        <v>GBPEUR45761</v>
      </c>
      <c r="M4640" s="160">
        <f t="shared" si="438"/>
        <v>45761</v>
      </c>
      <c r="N4640" s="158">
        <v>1.1576351828484772</v>
      </c>
      <c r="O4640" s="158">
        <v>1</v>
      </c>
      <c r="P4640" s="161">
        <f t="shared" si="435"/>
        <v>1.1576</v>
      </c>
    </row>
    <row r="4641" spans="9:16" x14ac:dyDescent="0.2">
      <c r="I4641" s="158">
        <f t="shared" si="433"/>
        <v>11</v>
      </c>
      <c r="J4641" s="158" t="str">
        <f t="shared" si="436"/>
        <v>GBP</v>
      </c>
      <c r="K4641" s="158" t="str">
        <f t="shared" si="437"/>
        <v>EUR</v>
      </c>
      <c r="L4641" s="158" t="str">
        <f t="shared" si="434"/>
        <v>GBPEUR45762</v>
      </c>
      <c r="M4641" s="160">
        <f t="shared" si="438"/>
        <v>45762</v>
      </c>
      <c r="N4641" s="158">
        <v>1.1686338670094658</v>
      </c>
      <c r="O4641" s="158">
        <v>1</v>
      </c>
      <c r="P4641" s="161">
        <f t="shared" si="435"/>
        <v>1.1686000000000001</v>
      </c>
    </row>
    <row r="4642" spans="9:16" x14ac:dyDescent="0.2">
      <c r="I4642" s="158">
        <f t="shared" si="433"/>
        <v>11</v>
      </c>
      <c r="J4642" s="158" t="str">
        <f t="shared" si="436"/>
        <v>GBP</v>
      </c>
      <c r="K4642" s="158" t="str">
        <f t="shared" si="437"/>
        <v>EUR</v>
      </c>
      <c r="L4642" s="158" t="str">
        <f t="shared" si="434"/>
        <v>GBPEUR45763</v>
      </c>
      <c r="M4642" s="160">
        <f t="shared" si="438"/>
        <v>45763</v>
      </c>
      <c r="N4642" s="158">
        <v>1.1679786960685836</v>
      </c>
      <c r="O4642" s="158">
        <v>1</v>
      </c>
      <c r="P4642" s="161">
        <f t="shared" si="435"/>
        <v>1.1679999999999999</v>
      </c>
    </row>
    <row r="4643" spans="9:16" x14ac:dyDescent="0.2">
      <c r="I4643" s="158">
        <f t="shared" si="433"/>
        <v>11</v>
      </c>
      <c r="J4643" s="158" t="str">
        <f t="shared" si="436"/>
        <v>GBP</v>
      </c>
      <c r="K4643" s="158" t="str">
        <f t="shared" si="437"/>
        <v>EUR</v>
      </c>
      <c r="L4643" s="158" t="str">
        <f t="shared" si="434"/>
        <v>GBPEUR45764</v>
      </c>
      <c r="M4643" s="160">
        <f t="shared" si="438"/>
        <v>45764</v>
      </c>
      <c r="N4643" s="158">
        <v>1.1645103816100522</v>
      </c>
      <c r="O4643" s="158">
        <v>1</v>
      </c>
      <c r="P4643" s="161">
        <f t="shared" si="435"/>
        <v>1.1645000000000001</v>
      </c>
    </row>
    <row r="4644" spans="9:16" x14ac:dyDescent="0.2">
      <c r="I4644" s="158">
        <f t="shared" si="433"/>
        <v>11</v>
      </c>
      <c r="J4644" s="158" t="str">
        <f t="shared" si="436"/>
        <v>GBP</v>
      </c>
      <c r="K4644" s="158" t="str">
        <f t="shared" si="437"/>
        <v>EUR</v>
      </c>
      <c r="L4644" s="158" t="str">
        <f t="shared" si="434"/>
        <v>GBPEUR45765</v>
      </c>
      <c r="M4644" s="160">
        <f t="shared" si="438"/>
        <v>45765</v>
      </c>
      <c r="N4644" s="158">
        <v>1.1645103816100522</v>
      </c>
      <c r="O4644" s="158">
        <v>1</v>
      </c>
      <c r="P4644" s="161">
        <f t="shared" si="435"/>
        <v>1.1645000000000001</v>
      </c>
    </row>
    <row r="4645" spans="9:16" x14ac:dyDescent="0.2">
      <c r="I4645" s="158">
        <f t="shared" si="433"/>
        <v>11</v>
      </c>
      <c r="J4645" s="158" t="str">
        <f t="shared" si="436"/>
        <v>GBP</v>
      </c>
      <c r="K4645" s="158" t="str">
        <f t="shared" si="437"/>
        <v>EUR</v>
      </c>
      <c r="L4645" s="158" t="str">
        <f t="shared" si="434"/>
        <v>GBPEUR45766</v>
      </c>
      <c r="M4645" s="160">
        <f t="shared" si="438"/>
        <v>45766</v>
      </c>
      <c r="N4645" s="158">
        <v>1.1645103816100522</v>
      </c>
      <c r="O4645" s="158">
        <v>1</v>
      </c>
      <c r="P4645" s="161">
        <f t="shared" si="435"/>
        <v>1.1645000000000001</v>
      </c>
    </row>
    <row r="4646" spans="9:16" x14ac:dyDescent="0.2">
      <c r="I4646" s="158">
        <f t="shared" si="433"/>
        <v>11</v>
      </c>
      <c r="J4646" s="158" t="str">
        <f t="shared" si="436"/>
        <v>GBP</v>
      </c>
      <c r="K4646" s="158" t="str">
        <f t="shared" si="437"/>
        <v>EUR</v>
      </c>
      <c r="L4646" s="158" t="str">
        <f t="shared" si="434"/>
        <v>GBPEUR45767</v>
      </c>
      <c r="M4646" s="160">
        <f t="shared" si="438"/>
        <v>45767</v>
      </c>
      <c r="N4646" s="158">
        <v>1.1645103816100522</v>
      </c>
      <c r="O4646" s="158">
        <v>1</v>
      </c>
      <c r="P4646" s="161">
        <f t="shared" si="435"/>
        <v>1.1645000000000001</v>
      </c>
    </row>
    <row r="4647" spans="9:16" x14ac:dyDescent="0.2">
      <c r="I4647" s="158">
        <f t="shared" si="433"/>
        <v>11</v>
      </c>
      <c r="J4647" s="158" t="str">
        <f t="shared" si="436"/>
        <v>GBP</v>
      </c>
      <c r="K4647" s="158" t="str">
        <f t="shared" si="437"/>
        <v>EUR</v>
      </c>
      <c r="L4647" s="158" t="str">
        <f t="shared" si="434"/>
        <v>GBPEUR45768</v>
      </c>
      <c r="M4647" s="160">
        <f t="shared" si="438"/>
        <v>45768</v>
      </c>
      <c r="N4647" s="158">
        <v>1.1645103816100522</v>
      </c>
      <c r="O4647" s="158">
        <v>1</v>
      </c>
      <c r="P4647" s="161">
        <f t="shared" si="435"/>
        <v>1.1645000000000001</v>
      </c>
    </row>
    <row r="4648" spans="9:16" x14ac:dyDescent="0.2">
      <c r="I4648" s="158">
        <f t="shared" si="433"/>
        <v>11</v>
      </c>
      <c r="J4648" s="158" t="str">
        <f t="shared" si="436"/>
        <v>GBP</v>
      </c>
      <c r="K4648" s="158" t="str">
        <f t="shared" si="437"/>
        <v>EUR</v>
      </c>
      <c r="L4648" s="158" t="str">
        <f t="shared" si="434"/>
        <v>GBPEUR45769</v>
      </c>
      <c r="M4648" s="160">
        <f t="shared" si="438"/>
        <v>45769</v>
      </c>
      <c r="N4648" s="158">
        <v>1.1647138298120152</v>
      </c>
      <c r="O4648" s="158">
        <v>1</v>
      </c>
      <c r="P4648" s="161">
        <f t="shared" si="435"/>
        <v>1.1647000000000001</v>
      </c>
    </row>
    <row r="4649" spans="9:16" x14ac:dyDescent="0.2">
      <c r="I4649" s="158">
        <f t="shared" si="433"/>
        <v>11</v>
      </c>
      <c r="J4649" s="158" t="str">
        <f t="shared" si="436"/>
        <v>GBP</v>
      </c>
      <c r="K4649" s="158" t="str">
        <f t="shared" si="437"/>
        <v>EUR</v>
      </c>
      <c r="L4649" s="158" t="str">
        <f t="shared" si="434"/>
        <v>GBPEUR45770</v>
      </c>
      <c r="M4649" s="160">
        <f t="shared" si="438"/>
        <v>45770</v>
      </c>
      <c r="N4649" s="158">
        <v>1.1655962607671955</v>
      </c>
      <c r="O4649" s="158">
        <v>1</v>
      </c>
      <c r="P4649" s="161">
        <f t="shared" si="435"/>
        <v>1.1656</v>
      </c>
    </row>
    <row r="4650" spans="9:16" x14ac:dyDescent="0.2">
      <c r="I4650" s="158">
        <f t="shared" ref="I4650:I4713" si="439">IF(M4649=$G$2,I4649+1,I4649)</f>
        <v>11</v>
      </c>
      <c r="J4650" s="158" t="str">
        <f t="shared" si="436"/>
        <v>GBP</v>
      </c>
      <c r="K4650" s="158" t="str">
        <f t="shared" si="437"/>
        <v>EUR</v>
      </c>
      <c r="L4650" s="158" t="str">
        <f t="shared" si="434"/>
        <v>GBPEUR45771</v>
      </c>
      <c r="M4650" s="160">
        <f t="shared" si="438"/>
        <v>45771</v>
      </c>
      <c r="N4650" s="158">
        <v>1.1695906432748537</v>
      </c>
      <c r="O4650" s="158">
        <v>1</v>
      </c>
      <c r="P4650" s="161">
        <f t="shared" si="435"/>
        <v>1.1696</v>
      </c>
    </row>
    <row r="4651" spans="9:16" x14ac:dyDescent="0.2">
      <c r="I4651" s="158">
        <f t="shared" si="439"/>
        <v>11</v>
      </c>
      <c r="J4651" s="158" t="str">
        <f t="shared" si="436"/>
        <v>GBP</v>
      </c>
      <c r="K4651" s="158" t="str">
        <f t="shared" si="437"/>
        <v>EUR</v>
      </c>
      <c r="L4651" s="158" t="str">
        <f t="shared" si="434"/>
        <v>GBPEUR45772</v>
      </c>
      <c r="M4651" s="160">
        <f t="shared" si="438"/>
        <v>45772</v>
      </c>
      <c r="N4651" s="158">
        <v>1.1721955222131051</v>
      </c>
      <c r="O4651" s="158">
        <v>1</v>
      </c>
      <c r="P4651" s="161">
        <f t="shared" si="435"/>
        <v>1.1721999999999999</v>
      </c>
    </row>
    <row r="4652" spans="9:16" x14ac:dyDescent="0.2">
      <c r="I4652" s="158">
        <f t="shared" si="439"/>
        <v>11</v>
      </c>
      <c r="J4652" s="158" t="str">
        <f t="shared" si="436"/>
        <v>GBP</v>
      </c>
      <c r="K4652" s="158" t="str">
        <f t="shared" si="437"/>
        <v>EUR</v>
      </c>
      <c r="L4652" s="158" t="str">
        <f t="shared" si="434"/>
        <v>GBPEUR45773</v>
      </c>
      <c r="M4652" s="160">
        <f t="shared" si="438"/>
        <v>45773</v>
      </c>
      <c r="N4652" s="158">
        <v>1.1721955222131051</v>
      </c>
      <c r="O4652" s="158">
        <v>1</v>
      </c>
      <c r="P4652" s="161">
        <f t="shared" si="435"/>
        <v>1.1721999999999999</v>
      </c>
    </row>
    <row r="4653" spans="9:16" x14ac:dyDescent="0.2">
      <c r="I4653" s="158">
        <f t="shared" si="439"/>
        <v>11</v>
      </c>
      <c r="J4653" s="158" t="str">
        <f t="shared" si="436"/>
        <v>GBP</v>
      </c>
      <c r="K4653" s="158" t="str">
        <f t="shared" si="437"/>
        <v>EUR</v>
      </c>
      <c r="L4653" s="158" t="str">
        <f t="shared" si="434"/>
        <v>GBPEUR45774</v>
      </c>
      <c r="M4653" s="160">
        <f t="shared" si="438"/>
        <v>45774</v>
      </c>
      <c r="N4653" s="158">
        <v>1.1721955222131051</v>
      </c>
      <c r="O4653" s="158">
        <v>1</v>
      </c>
      <c r="P4653" s="161">
        <f t="shared" si="435"/>
        <v>1.1721999999999999</v>
      </c>
    </row>
    <row r="4654" spans="9:16" x14ac:dyDescent="0.2">
      <c r="I4654" s="158">
        <f t="shared" si="439"/>
        <v>11</v>
      </c>
      <c r="J4654" s="158" t="str">
        <f t="shared" si="436"/>
        <v>GBP</v>
      </c>
      <c r="K4654" s="158" t="str">
        <f t="shared" si="437"/>
        <v>EUR</v>
      </c>
      <c r="L4654" s="158" t="str">
        <f t="shared" si="434"/>
        <v>GBPEUR45775</v>
      </c>
      <c r="M4654" s="160">
        <f t="shared" si="438"/>
        <v>45775</v>
      </c>
      <c r="N4654" s="158">
        <v>1.1745360582569884</v>
      </c>
      <c r="O4654" s="158">
        <v>1</v>
      </c>
      <c r="P4654" s="161">
        <f t="shared" si="435"/>
        <v>1.1745000000000001</v>
      </c>
    </row>
    <row r="4655" spans="9:16" x14ac:dyDescent="0.2">
      <c r="I4655" s="158">
        <f t="shared" si="439"/>
        <v>11</v>
      </c>
      <c r="J4655" s="158" t="str">
        <f t="shared" si="436"/>
        <v>GBP</v>
      </c>
      <c r="K4655" s="158" t="str">
        <f t="shared" si="437"/>
        <v>EUR</v>
      </c>
      <c r="L4655" s="158" t="str">
        <f t="shared" si="434"/>
        <v>GBPEUR45776</v>
      </c>
      <c r="M4655" s="160">
        <f t="shared" si="438"/>
        <v>45776</v>
      </c>
      <c r="N4655" s="158">
        <v>1.1767474699929394</v>
      </c>
      <c r="O4655" s="158">
        <v>1</v>
      </c>
      <c r="P4655" s="161">
        <f t="shared" si="435"/>
        <v>1.1767000000000001</v>
      </c>
    </row>
    <row r="4656" spans="9:16" x14ac:dyDescent="0.2">
      <c r="I4656" s="158">
        <f t="shared" si="439"/>
        <v>11</v>
      </c>
      <c r="J4656" s="158" t="str">
        <f t="shared" si="436"/>
        <v>GBP</v>
      </c>
      <c r="K4656" s="158" t="str">
        <f t="shared" si="437"/>
        <v>EUR</v>
      </c>
      <c r="L4656" s="158" t="str">
        <f t="shared" si="434"/>
        <v>GBPEUR45777</v>
      </c>
      <c r="M4656" s="160">
        <f t="shared" si="438"/>
        <v>45777</v>
      </c>
      <c r="N4656" s="158">
        <v>1.1739845034045551</v>
      </c>
      <c r="O4656" s="158">
        <v>1</v>
      </c>
      <c r="P4656" s="161">
        <f t="shared" si="435"/>
        <v>1.1739999999999999</v>
      </c>
    </row>
    <row r="4657" spans="9:16" x14ac:dyDescent="0.2">
      <c r="I4657" s="158">
        <f t="shared" si="439"/>
        <v>11</v>
      </c>
      <c r="J4657" s="158" t="str">
        <f t="shared" si="436"/>
        <v>GBP</v>
      </c>
      <c r="K4657" s="158" t="str">
        <f t="shared" si="437"/>
        <v>EUR</v>
      </c>
      <c r="L4657" s="158" t="str">
        <f t="shared" si="434"/>
        <v>GBPEUR45778</v>
      </c>
      <c r="M4657" s="160">
        <f t="shared" si="438"/>
        <v>45778</v>
      </c>
      <c r="N4657" s="158">
        <v>1.1739845034045551</v>
      </c>
      <c r="O4657" s="158">
        <v>1</v>
      </c>
      <c r="P4657" s="161">
        <f t="shared" si="435"/>
        <v>1.1739999999999999</v>
      </c>
    </row>
    <row r="4658" spans="9:16" x14ac:dyDescent="0.2">
      <c r="I4658" s="158">
        <f t="shared" si="439"/>
        <v>11</v>
      </c>
      <c r="J4658" s="158" t="str">
        <f t="shared" si="436"/>
        <v>GBP</v>
      </c>
      <c r="K4658" s="158" t="str">
        <f t="shared" si="437"/>
        <v>EUR</v>
      </c>
      <c r="L4658" s="158" t="str">
        <f t="shared" si="434"/>
        <v>GBPEUR45779</v>
      </c>
      <c r="M4658" s="160">
        <f t="shared" si="438"/>
        <v>45779</v>
      </c>
      <c r="N4658" s="158">
        <v>1.1719207781553969</v>
      </c>
      <c r="O4658" s="158">
        <v>1</v>
      </c>
      <c r="P4658" s="161">
        <f t="shared" si="435"/>
        <v>1.1718999999999999</v>
      </c>
    </row>
    <row r="4659" spans="9:16" x14ac:dyDescent="0.2">
      <c r="I4659" s="158">
        <f t="shared" si="439"/>
        <v>11</v>
      </c>
      <c r="J4659" s="158" t="str">
        <f t="shared" si="436"/>
        <v>GBP</v>
      </c>
      <c r="K4659" s="158" t="str">
        <f t="shared" si="437"/>
        <v>EUR</v>
      </c>
      <c r="L4659" s="158" t="str">
        <f t="shared" si="434"/>
        <v>GBPEUR45780</v>
      </c>
      <c r="M4659" s="160">
        <f t="shared" si="438"/>
        <v>45780</v>
      </c>
      <c r="N4659" s="158">
        <v>1.1719207781553969</v>
      </c>
      <c r="O4659" s="158">
        <v>1</v>
      </c>
      <c r="P4659" s="161">
        <f t="shared" si="435"/>
        <v>1.1718999999999999</v>
      </c>
    </row>
    <row r="4660" spans="9:16" x14ac:dyDescent="0.2">
      <c r="I4660" s="158">
        <f t="shared" si="439"/>
        <v>11</v>
      </c>
      <c r="J4660" s="158" t="str">
        <f t="shared" si="436"/>
        <v>GBP</v>
      </c>
      <c r="K4660" s="158" t="str">
        <f t="shared" si="437"/>
        <v>EUR</v>
      </c>
      <c r="L4660" s="158" t="str">
        <f t="shared" si="434"/>
        <v>GBPEUR45781</v>
      </c>
      <c r="M4660" s="160">
        <f t="shared" si="438"/>
        <v>45781</v>
      </c>
      <c r="N4660" s="158">
        <v>1.1719207781553969</v>
      </c>
      <c r="O4660" s="158">
        <v>1</v>
      </c>
      <c r="P4660" s="161">
        <f t="shared" si="435"/>
        <v>1.1718999999999999</v>
      </c>
    </row>
    <row r="4661" spans="9:16" x14ac:dyDescent="0.2">
      <c r="I4661" s="158">
        <f t="shared" si="439"/>
        <v>11</v>
      </c>
      <c r="J4661" s="158" t="str">
        <f t="shared" si="436"/>
        <v>GBP</v>
      </c>
      <c r="K4661" s="158" t="str">
        <f t="shared" si="437"/>
        <v>EUR</v>
      </c>
      <c r="L4661" s="158" t="str">
        <f t="shared" si="434"/>
        <v>GBPEUR45782</v>
      </c>
      <c r="M4661" s="160">
        <f t="shared" si="438"/>
        <v>45782</v>
      </c>
      <c r="N4661" s="158">
        <v>1.1743981209630063</v>
      </c>
      <c r="O4661" s="158">
        <v>1</v>
      </c>
      <c r="P4661" s="161">
        <f t="shared" si="435"/>
        <v>1.1744000000000001</v>
      </c>
    </row>
    <row r="4662" spans="9:16" x14ac:dyDescent="0.2">
      <c r="I4662" s="158">
        <f t="shared" si="439"/>
        <v>11</v>
      </c>
      <c r="J4662" s="158" t="str">
        <f t="shared" si="436"/>
        <v>GBP</v>
      </c>
      <c r="K4662" s="158" t="str">
        <f t="shared" si="437"/>
        <v>EUR</v>
      </c>
      <c r="L4662" s="158" t="str">
        <f t="shared" si="434"/>
        <v>GBPEUR45783</v>
      </c>
      <c r="M4662" s="160">
        <f t="shared" si="438"/>
        <v>45783</v>
      </c>
      <c r="N4662" s="158">
        <v>1.1807769512339119</v>
      </c>
      <c r="O4662" s="158">
        <v>1</v>
      </c>
      <c r="P4662" s="161">
        <f t="shared" si="435"/>
        <v>1.1808000000000001</v>
      </c>
    </row>
    <row r="4663" spans="9:16" x14ac:dyDescent="0.2">
      <c r="I4663" s="158">
        <f t="shared" si="439"/>
        <v>11</v>
      </c>
      <c r="J4663" s="158" t="str">
        <f t="shared" si="436"/>
        <v>GBP</v>
      </c>
      <c r="K4663" s="158" t="str">
        <f t="shared" si="437"/>
        <v>EUR</v>
      </c>
      <c r="L4663" s="158" t="str">
        <f t="shared" si="434"/>
        <v>GBPEUR45784</v>
      </c>
      <c r="M4663" s="160">
        <f t="shared" si="438"/>
        <v>45784</v>
      </c>
      <c r="N4663" s="158">
        <v>1.1749500646222537</v>
      </c>
      <c r="O4663" s="158">
        <v>1</v>
      </c>
      <c r="P4663" s="161">
        <f t="shared" si="435"/>
        <v>1.175</v>
      </c>
    </row>
    <row r="4664" spans="9:16" x14ac:dyDescent="0.2">
      <c r="I4664" s="158">
        <f t="shared" si="439"/>
        <v>11</v>
      </c>
      <c r="J4664" s="158" t="str">
        <f t="shared" si="436"/>
        <v>GBP</v>
      </c>
      <c r="K4664" s="158" t="str">
        <f t="shared" si="437"/>
        <v>EUR</v>
      </c>
      <c r="L4664" s="158" t="str">
        <f t="shared" si="434"/>
        <v>GBPEUR45785</v>
      </c>
      <c r="M4664" s="160">
        <f t="shared" si="438"/>
        <v>45785</v>
      </c>
      <c r="N4664" s="158">
        <v>1.1798017932987257</v>
      </c>
      <c r="O4664" s="158">
        <v>1</v>
      </c>
      <c r="P4664" s="161">
        <f t="shared" si="435"/>
        <v>1.1798</v>
      </c>
    </row>
    <row r="4665" spans="9:16" x14ac:dyDescent="0.2">
      <c r="I4665" s="158">
        <f t="shared" si="439"/>
        <v>11</v>
      </c>
      <c r="J4665" s="158" t="str">
        <f t="shared" si="436"/>
        <v>GBP</v>
      </c>
      <c r="K4665" s="158" t="str">
        <f t="shared" si="437"/>
        <v>EUR</v>
      </c>
      <c r="L4665" s="158" t="str">
        <f t="shared" si="434"/>
        <v>GBPEUR45786</v>
      </c>
      <c r="M4665" s="160">
        <f t="shared" si="438"/>
        <v>45786</v>
      </c>
      <c r="N4665" s="158">
        <v>1.1796626164916835</v>
      </c>
      <c r="O4665" s="158">
        <v>1</v>
      </c>
      <c r="P4665" s="161">
        <f t="shared" si="435"/>
        <v>1.1797</v>
      </c>
    </row>
    <row r="4666" spans="9:16" x14ac:dyDescent="0.2">
      <c r="I4666" s="158">
        <f t="shared" si="439"/>
        <v>11</v>
      </c>
      <c r="J4666" s="158" t="str">
        <f t="shared" si="436"/>
        <v>GBP</v>
      </c>
      <c r="K4666" s="158" t="str">
        <f t="shared" si="437"/>
        <v>EUR</v>
      </c>
      <c r="L4666" s="158" t="str">
        <f t="shared" si="434"/>
        <v>GBPEUR45787</v>
      </c>
      <c r="M4666" s="160">
        <f t="shared" si="438"/>
        <v>45787</v>
      </c>
      <c r="N4666" s="158">
        <v>1.1796626164916835</v>
      </c>
      <c r="O4666" s="158">
        <v>1</v>
      </c>
      <c r="P4666" s="161">
        <f t="shared" si="435"/>
        <v>1.1797</v>
      </c>
    </row>
    <row r="4667" spans="9:16" x14ac:dyDescent="0.2">
      <c r="I4667" s="158">
        <f t="shared" si="439"/>
        <v>11</v>
      </c>
      <c r="J4667" s="158" t="str">
        <f t="shared" si="436"/>
        <v>GBP</v>
      </c>
      <c r="K4667" s="158" t="str">
        <f t="shared" si="437"/>
        <v>EUR</v>
      </c>
      <c r="L4667" s="158" t="str">
        <f t="shared" si="434"/>
        <v>GBPEUR45788</v>
      </c>
      <c r="M4667" s="160">
        <f t="shared" si="438"/>
        <v>45788</v>
      </c>
      <c r="N4667" s="158">
        <v>1.1796626164916835</v>
      </c>
      <c r="O4667" s="158">
        <v>1</v>
      </c>
      <c r="P4667" s="161">
        <f t="shared" si="435"/>
        <v>1.1797</v>
      </c>
    </row>
    <row r="4668" spans="9:16" x14ac:dyDescent="0.2">
      <c r="I4668" s="158">
        <f t="shared" si="439"/>
        <v>11</v>
      </c>
      <c r="J4668" s="158" t="str">
        <f t="shared" si="436"/>
        <v>GBP</v>
      </c>
      <c r="K4668" s="158" t="str">
        <f t="shared" si="437"/>
        <v>EUR</v>
      </c>
      <c r="L4668" s="158" t="str">
        <f t="shared" si="434"/>
        <v>GBPEUR45789</v>
      </c>
      <c r="M4668" s="160">
        <f t="shared" si="438"/>
        <v>45789</v>
      </c>
      <c r="N4668" s="158">
        <v>1.1863803535413453</v>
      </c>
      <c r="O4668" s="158">
        <v>1</v>
      </c>
      <c r="P4668" s="161">
        <f t="shared" si="435"/>
        <v>1.1863999999999999</v>
      </c>
    </row>
    <row r="4669" spans="9:16" x14ac:dyDescent="0.2">
      <c r="I4669" s="158">
        <f t="shared" si="439"/>
        <v>11</v>
      </c>
      <c r="J4669" s="158" t="str">
        <f t="shared" si="436"/>
        <v>GBP</v>
      </c>
      <c r="K4669" s="158" t="str">
        <f t="shared" si="437"/>
        <v>EUR</v>
      </c>
      <c r="L4669" s="158" t="str">
        <f t="shared" si="434"/>
        <v>GBPEUR45790</v>
      </c>
      <c r="M4669" s="160">
        <f t="shared" si="438"/>
        <v>45790</v>
      </c>
      <c r="N4669" s="158">
        <v>1.1896264572924102</v>
      </c>
      <c r="O4669" s="158">
        <v>1</v>
      </c>
      <c r="P4669" s="161">
        <f t="shared" si="435"/>
        <v>1.1896</v>
      </c>
    </row>
    <row r="4670" spans="9:16" x14ac:dyDescent="0.2">
      <c r="I4670" s="158">
        <f t="shared" si="439"/>
        <v>11</v>
      </c>
      <c r="J4670" s="158" t="str">
        <f t="shared" si="436"/>
        <v>GBP</v>
      </c>
      <c r="K4670" s="158" t="str">
        <f t="shared" si="437"/>
        <v>EUR</v>
      </c>
      <c r="L4670" s="158" t="str">
        <f t="shared" si="434"/>
        <v>GBPEUR45791</v>
      </c>
      <c r="M4670" s="160">
        <f t="shared" si="438"/>
        <v>45791</v>
      </c>
      <c r="N4670" s="158">
        <v>1.1883541295306002</v>
      </c>
      <c r="O4670" s="158">
        <v>1</v>
      </c>
      <c r="P4670" s="161">
        <f t="shared" si="435"/>
        <v>1.1883999999999999</v>
      </c>
    </row>
    <row r="4671" spans="9:16" x14ac:dyDescent="0.2">
      <c r="I4671" s="158">
        <f t="shared" si="439"/>
        <v>11</v>
      </c>
      <c r="J4671" s="158" t="str">
        <f t="shared" si="436"/>
        <v>GBP</v>
      </c>
      <c r="K4671" s="158" t="str">
        <f t="shared" si="437"/>
        <v>EUR</v>
      </c>
      <c r="L4671" s="158" t="str">
        <f t="shared" si="434"/>
        <v>GBPEUR45792</v>
      </c>
      <c r="M4671" s="160">
        <f t="shared" si="438"/>
        <v>45792</v>
      </c>
      <c r="N4671" s="158">
        <v>1.1870845204178537</v>
      </c>
      <c r="O4671" s="158">
        <v>1</v>
      </c>
      <c r="P4671" s="161">
        <f t="shared" si="435"/>
        <v>1.1871</v>
      </c>
    </row>
    <row r="4672" spans="9:16" x14ac:dyDescent="0.2">
      <c r="I4672" s="158">
        <f t="shared" si="439"/>
        <v>11</v>
      </c>
      <c r="J4672" s="158" t="str">
        <f t="shared" si="436"/>
        <v>GBP</v>
      </c>
      <c r="K4672" s="158" t="str">
        <f t="shared" si="437"/>
        <v>EUR</v>
      </c>
      <c r="L4672" s="158" t="str">
        <f t="shared" si="434"/>
        <v>GBPEUR45793</v>
      </c>
      <c r="M4672" s="160">
        <f t="shared" si="438"/>
        <v>45793</v>
      </c>
      <c r="N4672" s="158">
        <v>1.1866619200189865</v>
      </c>
      <c r="O4672" s="158">
        <v>1</v>
      </c>
      <c r="P4672" s="161">
        <f t="shared" si="435"/>
        <v>1.1867000000000001</v>
      </c>
    </row>
    <row r="4673" spans="9:16" x14ac:dyDescent="0.2">
      <c r="I4673" s="158">
        <f t="shared" si="439"/>
        <v>11</v>
      </c>
      <c r="J4673" s="158" t="str">
        <f t="shared" si="436"/>
        <v>GBP</v>
      </c>
      <c r="K4673" s="158" t="str">
        <f t="shared" si="437"/>
        <v>EUR</v>
      </c>
      <c r="L4673" s="158" t="str">
        <f t="shared" si="434"/>
        <v>GBPEUR45794</v>
      </c>
      <c r="M4673" s="160">
        <f t="shared" si="438"/>
        <v>45794</v>
      </c>
      <c r="N4673" s="158">
        <v>1.1866619200189865</v>
      </c>
      <c r="O4673" s="158">
        <v>1</v>
      </c>
      <c r="P4673" s="161">
        <f t="shared" si="435"/>
        <v>1.1867000000000001</v>
      </c>
    </row>
    <row r="4674" spans="9:16" x14ac:dyDescent="0.2">
      <c r="I4674" s="158">
        <f t="shared" si="439"/>
        <v>11</v>
      </c>
      <c r="J4674" s="158" t="str">
        <f t="shared" si="436"/>
        <v>GBP</v>
      </c>
      <c r="K4674" s="158" t="str">
        <f t="shared" si="437"/>
        <v>EUR</v>
      </c>
      <c r="L4674" s="158" t="str">
        <f t="shared" si="434"/>
        <v>GBPEUR45795</v>
      </c>
      <c r="M4674" s="160">
        <f t="shared" si="438"/>
        <v>45795</v>
      </c>
      <c r="N4674" s="158">
        <v>1.1866619200189865</v>
      </c>
      <c r="O4674" s="158">
        <v>1</v>
      </c>
      <c r="P4674" s="161">
        <f t="shared" si="435"/>
        <v>1.1867000000000001</v>
      </c>
    </row>
    <row r="4675" spans="9:16" x14ac:dyDescent="0.2">
      <c r="I4675" s="158">
        <f t="shared" si="439"/>
        <v>11</v>
      </c>
      <c r="J4675" s="158" t="str">
        <f t="shared" si="436"/>
        <v>GBP</v>
      </c>
      <c r="K4675" s="158" t="str">
        <f t="shared" si="437"/>
        <v>EUR</v>
      </c>
      <c r="L4675" s="158" t="str">
        <f t="shared" ref="L4675:L4738" si="440">J4675&amp;K4675&amp;M4675</f>
        <v>GBPEUR45796</v>
      </c>
      <c r="M4675" s="160">
        <f t="shared" si="438"/>
        <v>45796</v>
      </c>
      <c r="N4675" s="158">
        <v>1.1877895236964011</v>
      </c>
      <c r="O4675" s="158">
        <v>1</v>
      </c>
      <c r="P4675" s="161">
        <f t="shared" ref="P4675:P4738" si="441">ROUND(N4675*O4675,4)</f>
        <v>1.1878</v>
      </c>
    </row>
    <row r="4676" spans="9:16" x14ac:dyDescent="0.2">
      <c r="I4676" s="158">
        <f t="shared" si="439"/>
        <v>11</v>
      </c>
      <c r="J4676" s="158" t="str">
        <f t="shared" ref="J4676:J4739" si="442">VLOOKUP($I4676,$A:$C,2,FALSE)</f>
        <v>GBP</v>
      </c>
      <c r="K4676" s="158" t="str">
        <f t="shared" ref="K4676:K4739" si="443">VLOOKUP($I4676,$A:$C,3,FALSE)</f>
        <v>EUR</v>
      </c>
      <c r="L4676" s="158" t="str">
        <f t="shared" si="440"/>
        <v>GBPEUR45797</v>
      </c>
      <c r="M4676" s="160">
        <f t="shared" ref="M4676:M4739" si="444">IF(I4676=I4675,M4675+1,$G$1)</f>
        <v>45797</v>
      </c>
      <c r="N4676" s="158">
        <v>1.1879306248515087</v>
      </c>
      <c r="O4676" s="158">
        <v>1</v>
      </c>
      <c r="P4676" s="161">
        <f t="shared" si="441"/>
        <v>1.1879</v>
      </c>
    </row>
    <row r="4677" spans="9:16" x14ac:dyDescent="0.2">
      <c r="I4677" s="158">
        <f t="shared" si="439"/>
        <v>11</v>
      </c>
      <c r="J4677" s="158" t="str">
        <f t="shared" si="442"/>
        <v>GBP</v>
      </c>
      <c r="K4677" s="158" t="str">
        <f t="shared" si="443"/>
        <v>EUR</v>
      </c>
      <c r="L4677" s="158" t="str">
        <f t="shared" si="440"/>
        <v>GBPEUR45798</v>
      </c>
      <c r="M4677" s="160">
        <f t="shared" si="444"/>
        <v>45798</v>
      </c>
      <c r="N4677" s="158">
        <v>1.1839924224484963</v>
      </c>
      <c r="O4677" s="158">
        <v>1</v>
      </c>
      <c r="P4677" s="161">
        <f t="shared" si="441"/>
        <v>1.1839999999999999</v>
      </c>
    </row>
    <row r="4678" spans="9:16" x14ac:dyDescent="0.2">
      <c r="I4678" s="158">
        <f t="shared" si="439"/>
        <v>11</v>
      </c>
      <c r="J4678" s="158" t="str">
        <f t="shared" si="442"/>
        <v>GBP</v>
      </c>
      <c r="K4678" s="158" t="str">
        <f t="shared" si="443"/>
        <v>EUR</v>
      </c>
      <c r="L4678" s="158" t="str">
        <f t="shared" si="440"/>
        <v>GBPEUR45799</v>
      </c>
      <c r="M4678" s="160">
        <f t="shared" si="444"/>
        <v>45799</v>
      </c>
      <c r="N4678" s="158">
        <v>1.1866619200189865</v>
      </c>
      <c r="O4678" s="158">
        <v>1</v>
      </c>
      <c r="P4678" s="161">
        <f t="shared" si="441"/>
        <v>1.1867000000000001</v>
      </c>
    </row>
    <row r="4679" spans="9:16" x14ac:dyDescent="0.2">
      <c r="I4679" s="158">
        <f t="shared" si="439"/>
        <v>11</v>
      </c>
      <c r="J4679" s="158" t="str">
        <f t="shared" si="442"/>
        <v>GBP</v>
      </c>
      <c r="K4679" s="158" t="str">
        <f t="shared" si="443"/>
        <v>EUR</v>
      </c>
      <c r="L4679" s="158" t="str">
        <f t="shared" si="440"/>
        <v>GBPEUR45800</v>
      </c>
      <c r="M4679" s="160">
        <f t="shared" si="444"/>
        <v>45800</v>
      </c>
      <c r="N4679" s="158">
        <v>1.1930326890956813</v>
      </c>
      <c r="O4679" s="158">
        <v>1</v>
      </c>
      <c r="P4679" s="161">
        <f t="shared" si="441"/>
        <v>1.1930000000000001</v>
      </c>
    </row>
    <row r="4680" spans="9:16" x14ac:dyDescent="0.2">
      <c r="I4680" s="158">
        <f t="shared" si="439"/>
        <v>11</v>
      </c>
      <c r="J4680" s="158" t="str">
        <f t="shared" si="442"/>
        <v>GBP</v>
      </c>
      <c r="K4680" s="158" t="str">
        <f t="shared" si="443"/>
        <v>EUR</v>
      </c>
      <c r="L4680" s="158" t="str">
        <f t="shared" si="440"/>
        <v>GBPEUR45801</v>
      </c>
      <c r="M4680" s="160">
        <f t="shared" si="444"/>
        <v>45801</v>
      </c>
      <c r="N4680" s="158">
        <v>1.1930326890956813</v>
      </c>
      <c r="O4680" s="158">
        <v>1</v>
      </c>
      <c r="P4680" s="161">
        <f t="shared" si="441"/>
        <v>1.1930000000000001</v>
      </c>
    </row>
    <row r="4681" spans="9:16" x14ac:dyDescent="0.2">
      <c r="I4681" s="158">
        <f t="shared" si="439"/>
        <v>11</v>
      </c>
      <c r="J4681" s="158" t="str">
        <f t="shared" si="442"/>
        <v>GBP</v>
      </c>
      <c r="K4681" s="158" t="str">
        <f t="shared" si="443"/>
        <v>EUR</v>
      </c>
      <c r="L4681" s="158" t="str">
        <f t="shared" si="440"/>
        <v>GBPEUR45802</v>
      </c>
      <c r="M4681" s="160">
        <f t="shared" si="444"/>
        <v>45802</v>
      </c>
      <c r="N4681" s="158">
        <v>1.1930326890956813</v>
      </c>
      <c r="O4681" s="158">
        <v>1</v>
      </c>
      <c r="P4681" s="161">
        <f t="shared" si="441"/>
        <v>1.1930000000000001</v>
      </c>
    </row>
    <row r="4682" spans="9:16" x14ac:dyDescent="0.2">
      <c r="I4682" s="158">
        <f t="shared" si="439"/>
        <v>11</v>
      </c>
      <c r="J4682" s="158" t="str">
        <f t="shared" si="442"/>
        <v>GBP</v>
      </c>
      <c r="K4682" s="158" t="str">
        <f t="shared" si="443"/>
        <v>EUR</v>
      </c>
      <c r="L4682" s="158" t="str">
        <f t="shared" si="440"/>
        <v>GBPEUR45803</v>
      </c>
      <c r="M4682" s="160">
        <f t="shared" si="444"/>
        <v>45803</v>
      </c>
      <c r="N4682" s="158">
        <v>1.1916110581506196</v>
      </c>
      <c r="O4682" s="158">
        <v>1</v>
      </c>
      <c r="P4682" s="161">
        <f t="shared" si="441"/>
        <v>1.1916</v>
      </c>
    </row>
    <row r="4683" spans="9:16" x14ac:dyDescent="0.2">
      <c r="I4683" s="158">
        <f t="shared" si="439"/>
        <v>11</v>
      </c>
      <c r="J4683" s="158" t="str">
        <f t="shared" si="442"/>
        <v>GBP</v>
      </c>
      <c r="K4683" s="158" t="str">
        <f t="shared" si="443"/>
        <v>EUR</v>
      </c>
      <c r="L4683" s="158" t="str">
        <f t="shared" si="440"/>
        <v>GBPEUR45804</v>
      </c>
      <c r="M4683" s="160">
        <f t="shared" si="444"/>
        <v>45804</v>
      </c>
      <c r="N4683" s="158">
        <v>1.1931750387781888</v>
      </c>
      <c r="O4683" s="158">
        <v>1</v>
      </c>
      <c r="P4683" s="161">
        <f t="shared" si="441"/>
        <v>1.1932</v>
      </c>
    </row>
    <row r="4684" spans="9:16" x14ac:dyDescent="0.2">
      <c r="I4684" s="158">
        <f t="shared" si="439"/>
        <v>11</v>
      </c>
      <c r="J4684" s="158" t="str">
        <f t="shared" si="442"/>
        <v>GBP</v>
      </c>
      <c r="K4684" s="158" t="str">
        <f t="shared" si="443"/>
        <v>EUR</v>
      </c>
      <c r="L4684" s="158" t="str">
        <f t="shared" si="440"/>
        <v>GBPEUR45805</v>
      </c>
      <c r="M4684" s="160">
        <f t="shared" si="444"/>
        <v>45805</v>
      </c>
      <c r="N4684" s="158">
        <v>1.1907597046915932</v>
      </c>
      <c r="O4684" s="158">
        <v>1</v>
      </c>
      <c r="P4684" s="161">
        <f t="shared" si="441"/>
        <v>1.1908000000000001</v>
      </c>
    </row>
    <row r="4685" spans="9:16" x14ac:dyDescent="0.2">
      <c r="I4685" s="158">
        <f t="shared" si="439"/>
        <v>11</v>
      </c>
      <c r="J4685" s="158" t="str">
        <f t="shared" si="442"/>
        <v>GBP</v>
      </c>
      <c r="K4685" s="158" t="str">
        <f t="shared" si="443"/>
        <v>EUR</v>
      </c>
      <c r="L4685" s="158" t="str">
        <f t="shared" si="440"/>
        <v>GBPEUR45806</v>
      </c>
      <c r="M4685" s="160">
        <f t="shared" si="444"/>
        <v>45806</v>
      </c>
      <c r="N4685" s="158">
        <v>1.193744777366599</v>
      </c>
      <c r="O4685" s="158">
        <v>1</v>
      </c>
      <c r="P4685" s="161">
        <f t="shared" si="441"/>
        <v>1.1937</v>
      </c>
    </row>
    <row r="4686" spans="9:16" x14ac:dyDescent="0.2">
      <c r="I4686" s="158">
        <f t="shared" si="439"/>
        <v>11</v>
      </c>
      <c r="J4686" s="158" t="str">
        <f t="shared" si="442"/>
        <v>GBP</v>
      </c>
      <c r="K4686" s="158" t="str">
        <f t="shared" si="443"/>
        <v>EUR</v>
      </c>
      <c r="L4686" s="158" t="str">
        <f t="shared" si="440"/>
        <v>GBPEUR45807</v>
      </c>
      <c r="M4686" s="160">
        <f t="shared" si="444"/>
        <v>45807</v>
      </c>
      <c r="N4686" s="158">
        <v>1.1887779362815027</v>
      </c>
      <c r="O4686" s="158">
        <v>1</v>
      </c>
      <c r="P4686" s="161">
        <f t="shared" si="441"/>
        <v>1.1888000000000001</v>
      </c>
    </row>
    <row r="4687" spans="9:16" x14ac:dyDescent="0.2">
      <c r="I4687" s="158">
        <f t="shared" si="439"/>
        <v>11</v>
      </c>
      <c r="J4687" s="158" t="str">
        <f t="shared" si="442"/>
        <v>GBP</v>
      </c>
      <c r="K4687" s="158" t="str">
        <f t="shared" si="443"/>
        <v>EUR</v>
      </c>
      <c r="L4687" s="158" t="str">
        <f t="shared" si="440"/>
        <v>GBPEUR45808</v>
      </c>
      <c r="M4687" s="160">
        <f t="shared" si="444"/>
        <v>45808</v>
      </c>
      <c r="N4687" s="158">
        <v>1.1887779362815027</v>
      </c>
      <c r="O4687" s="158">
        <v>1</v>
      </c>
      <c r="P4687" s="161">
        <f t="shared" si="441"/>
        <v>1.1888000000000001</v>
      </c>
    </row>
    <row r="4688" spans="9:16" x14ac:dyDescent="0.2">
      <c r="I4688" s="158">
        <f t="shared" si="439"/>
        <v>12</v>
      </c>
      <c r="J4688" s="158" t="str">
        <f t="shared" si="442"/>
        <v>GBP</v>
      </c>
      <c r="K4688" s="158" t="str">
        <f t="shared" si="443"/>
        <v>GBP</v>
      </c>
      <c r="L4688" s="158" t="str">
        <f t="shared" si="440"/>
        <v>GBPGBP45383</v>
      </c>
      <c r="M4688" s="160">
        <f t="shared" si="444"/>
        <v>45383</v>
      </c>
      <c r="N4688" s="158">
        <v>1.1694538650450239</v>
      </c>
      <c r="O4688" s="158">
        <v>0.85509999999999997</v>
      </c>
      <c r="P4688" s="161">
        <f t="shared" si="441"/>
        <v>1</v>
      </c>
    </row>
    <row r="4689" spans="9:16" x14ac:dyDescent="0.2">
      <c r="I4689" s="158">
        <f t="shared" si="439"/>
        <v>12</v>
      </c>
      <c r="J4689" s="158" t="str">
        <f t="shared" si="442"/>
        <v>GBP</v>
      </c>
      <c r="K4689" s="158" t="str">
        <f t="shared" si="443"/>
        <v>GBP</v>
      </c>
      <c r="L4689" s="158" t="str">
        <f t="shared" si="440"/>
        <v>GBPGBP45384</v>
      </c>
      <c r="M4689" s="160">
        <f t="shared" si="444"/>
        <v>45384</v>
      </c>
      <c r="N4689" s="158">
        <v>1.1694538650450239</v>
      </c>
      <c r="O4689" s="158">
        <v>0.85509999999999997</v>
      </c>
      <c r="P4689" s="161">
        <f t="shared" si="441"/>
        <v>1</v>
      </c>
    </row>
    <row r="4690" spans="9:16" x14ac:dyDescent="0.2">
      <c r="I4690" s="158">
        <f t="shared" si="439"/>
        <v>12</v>
      </c>
      <c r="J4690" s="158" t="str">
        <f t="shared" si="442"/>
        <v>GBP</v>
      </c>
      <c r="K4690" s="158" t="str">
        <f t="shared" si="443"/>
        <v>GBP</v>
      </c>
      <c r="L4690" s="158" t="str">
        <f t="shared" si="440"/>
        <v>GBPGBP45385</v>
      </c>
      <c r="M4690" s="160">
        <f t="shared" si="444"/>
        <v>45385</v>
      </c>
      <c r="N4690" s="158">
        <v>1.1666841669291708</v>
      </c>
      <c r="O4690" s="158">
        <v>0.85712999999999995</v>
      </c>
      <c r="P4690" s="161">
        <f t="shared" si="441"/>
        <v>1</v>
      </c>
    </row>
    <row r="4691" spans="9:16" x14ac:dyDescent="0.2">
      <c r="I4691" s="158">
        <f t="shared" si="439"/>
        <v>12</v>
      </c>
      <c r="J4691" s="158" t="str">
        <f t="shared" si="442"/>
        <v>GBP</v>
      </c>
      <c r="K4691" s="158" t="str">
        <f t="shared" si="443"/>
        <v>GBP</v>
      </c>
      <c r="L4691" s="158" t="str">
        <f t="shared" si="440"/>
        <v>GBPGBP45386</v>
      </c>
      <c r="M4691" s="160">
        <f t="shared" si="444"/>
        <v>45386</v>
      </c>
      <c r="N4691" s="158">
        <v>1.1656641954585722</v>
      </c>
      <c r="O4691" s="158">
        <v>0.85787999999999998</v>
      </c>
      <c r="P4691" s="161">
        <f t="shared" si="441"/>
        <v>1</v>
      </c>
    </row>
    <row r="4692" spans="9:16" x14ac:dyDescent="0.2">
      <c r="I4692" s="158">
        <f t="shared" si="439"/>
        <v>12</v>
      </c>
      <c r="J4692" s="158" t="str">
        <f t="shared" si="442"/>
        <v>GBP</v>
      </c>
      <c r="K4692" s="158" t="str">
        <f t="shared" si="443"/>
        <v>GBP</v>
      </c>
      <c r="L4692" s="158" t="str">
        <f t="shared" si="440"/>
        <v>GBPGBP45387</v>
      </c>
      <c r="M4692" s="160">
        <f t="shared" si="444"/>
        <v>45387</v>
      </c>
      <c r="N4692" s="158">
        <v>1.1658680470544345</v>
      </c>
      <c r="O4692" s="158">
        <v>0.85772999999999999</v>
      </c>
      <c r="P4692" s="161">
        <f t="shared" si="441"/>
        <v>1</v>
      </c>
    </row>
    <row r="4693" spans="9:16" x14ac:dyDescent="0.2">
      <c r="I4693" s="158">
        <f t="shared" si="439"/>
        <v>12</v>
      </c>
      <c r="J4693" s="158" t="str">
        <f t="shared" si="442"/>
        <v>GBP</v>
      </c>
      <c r="K4693" s="158" t="str">
        <f t="shared" si="443"/>
        <v>GBP</v>
      </c>
      <c r="L4693" s="158" t="str">
        <f t="shared" si="440"/>
        <v>GBPGBP45388</v>
      </c>
      <c r="M4693" s="160">
        <f t="shared" si="444"/>
        <v>45388</v>
      </c>
      <c r="N4693" s="158">
        <v>1.1658680470544345</v>
      </c>
      <c r="O4693" s="158">
        <v>0.85772999999999999</v>
      </c>
      <c r="P4693" s="161">
        <f t="shared" si="441"/>
        <v>1</v>
      </c>
    </row>
    <row r="4694" spans="9:16" x14ac:dyDescent="0.2">
      <c r="I4694" s="158">
        <f t="shared" si="439"/>
        <v>12</v>
      </c>
      <c r="J4694" s="158" t="str">
        <f t="shared" si="442"/>
        <v>GBP</v>
      </c>
      <c r="K4694" s="158" t="str">
        <f t="shared" si="443"/>
        <v>GBP</v>
      </c>
      <c r="L4694" s="158" t="str">
        <f t="shared" si="440"/>
        <v>GBPGBP45389</v>
      </c>
      <c r="M4694" s="160">
        <f t="shared" si="444"/>
        <v>45389</v>
      </c>
      <c r="N4694" s="158">
        <v>1.1658680470544345</v>
      </c>
      <c r="O4694" s="158">
        <v>0.85772999999999999</v>
      </c>
      <c r="P4694" s="161">
        <f t="shared" si="441"/>
        <v>1</v>
      </c>
    </row>
    <row r="4695" spans="9:16" x14ac:dyDescent="0.2">
      <c r="I4695" s="158">
        <f t="shared" si="439"/>
        <v>12</v>
      </c>
      <c r="J4695" s="158" t="str">
        <f t="shared" si="442"/>
        <v>GBP</v>
      </c>
      <c r="K4695" s="158" t="str">
        <f t="shared" si="443"/>
        <v>GBP</v>
      </c>
      <c r="L4695" s="158" t="str">
        <f t="shared" si="440"/>
        <v>GBPGBP45390</v>
      </c>
      <c r="M4695" s="160">
        <f t="shared" si="444"/>
        <v>45390</v>
      </c>
      <c r="N4695" s="158">
        <v>1.1655690891077568</v>
      </c>
      <c r="O4695" s="158">
        <v>0.85794999999999999</v>
      </c>
      <c r="P4695" s="161">
        <f t="shared" si="441"/>
        <v>1</v>
      </c>
    </row>
    <row r="4696" spans="9:16" x14ac:dyDescent="0.2">
      <c r="I4696" s="158">
        <f t="shared" si="439"/>
        <v>12</v>
      </c>
      <c r="J4696" s="158" t="str">
        <f t="shared" si="442"/>
        <v>GBP</v>
      </c>
      <c r="K4696" s="158" t="str">
        <f t="shared" si="443"/>
        <v>GBP</v>
      </c>
      <c r="L4696" s="158" t="str">
        <f t="shared" si="440"/>
        <v>GBPGBP45391</v>
      </c>
      <c r="M4696" s="160">
        <f t="shared" si="444"/>
        <v>45391</v>
      </c>
      <c r="N4696" s="158">
        <v>1.1673651401421852</v>
      </c>
      <c r="O4696" s="158">
        <v>0.85663</v>
      </c>
      <c r="P4696" s="161">
        <f t="shared" si="441"/>
        <v>1</v>
      </c>
    </row>
    <row r="4697" spans="9:16" x14ac:dyDescent="0.2">
      <c r="I4697" s="158">
        <f t="shared" si="439"/>
        <v>12</v>
      </c>
      <c r="J4697" s="158" t="str">
        <f t="shared" si="442"/>
        <v>GBP</v>
      </c>
      <c r="K4697" s="158" t="str">
        <f t="shared" si="443"/>
        <v>GBP</v>
      </c>
      <c r="L4697" s="158" t="str">
        <f t="shared" si="440"/>
        <v>GBPGBP45392</v>
      </c>
      <c r="M4697" s="160">
        <f t="shared" si="444"/>
        <v>45392</v>
      </c>
      <c r="N4697" s="158">
        <v>1.169385487926095</v>
      </c>
      <c r="O4697" s="158">
        <v>0.85514999999999997</v>
      </c>
      <c r="P4697" s="161">
        <f t="shared" si="441"/>
        <v>1</v>
      </c>
    </row>
    <row r="4698" spans="9:16" x14ac:dyDescent="0.2">
      <c r="I4698" s="158">
        <f t="shared" si="439"/>
        <v>12</v>
      </c>
      <c r="J4698" s="158" t="str">
        <f t="shared" si="442"/>
        <v>GBP</v>
      </c>
      <c r="K4698" s="158" t="str">
        <f t="shared" si="443"/>
        <v>GBP</v>
      </c>
      <c r="L4698" s="158" t="str">
        <f t="shared" si="440"/>
        <v>GBPGBP45393</v>
      </c>
      <c r="M4698" s="160">
        <f t="shared" si="444"/>
        <v>45393</v>
      </c>
      <c r="N4698" s="158">
        <v>1.1692487576731951</v>
      </c>
      <c r="O4698" s="158">
        <v>0.85524999999999995</v>
      </c>
      <c r="P4698" s="161">
        <f t="shared" si="441"/>
        <v>1</v>
      </c>
    </row>
    <row r="4699" spans="9:16" x14ac:dyDescent="0.2">
      <c r="I4699" s="158">
        <f t="shared" si="439"/>
        <v>12</v>
      </c>
      <c r="J4699" s="158" t="str">
        <f t="shared" si="442"/>
        <v>GBP</v>
      </c>
      <c r="K4699" s="158" t="str">
        <f t="shared" si="443"/>
        <v>GBP</v>
      </c>
      <c r="L4699" s="158" t="str">
        <f t="shared" si="440"/>
        <v>GBPGBP45394</v>
      </c>
      <c r="M4699" s="160">
        <f t="shared" si="444"/>
        <v>45394</v>
      </c>
      <c r="N4699" s="158">
        <v>1.170631204345383</v>
      </c>
      <c r="O4699" s="158">
        <v>0.85424</v>
      </c>
      <c r="P4699" s="161">
        <f t="shared" si="441"/>
        <v>1</v>
      </c>
    </row>
    <row r="4700" spans="9:16" x14ac:dyDescent="0.2">
      <c r="I4700" s="158">
        <f t="shared" si="439"/>
        <v>12</v>
      </c>
      <c r="J4700" s="158" t="str">
        <f t="shared" si="442"/>
        <v>GBP</v>
      </c>
      <c r="K4700" s="158" t="str">
        <f t="shared" si="443"/>
        <v>GBP</v>
      </c>
      <c r="L4700" s="158" t="str">
        <f t="shared" si="440"/>
        <v>GBPGBP45395</v>
      </c>
      <c r="M4700" s="160">
        <f t="shared" si="444"/>
        <v>45395</v>
      </c>
      <c r="N4700" s="158">
        <v>1.170631204345383</v>
      </c>
      <c r="O4700" s="158">
        <v>0.85424</v>
      </c>
      <c r="P4700" s="161">
        <f t="shared" si="441"/>
        <v>1</v>
      </c>
    </row>
    <row r="4701" spans="9:16" x14ac:dyDescent="0.2">
      <c r="I4701" s="158">
        <f t="shared" si="439"/>
        <v>12</v>
      </c>
      <c r="J4701" s="158" t="str">
        <f t="shared" si="442"/>
        <v>GBP</v>
      </c>
      <c r="K4701" s="158" t="str">
        <f t="shared" si="443"/>
        <v>GBP</v>
      </c>
      <c r="L4701" s="158" t="str">
        <f t="shared" si="440"/>
        <v>GBPGBP45396</v>
      </c>
      <c r="M4701" s="160">
        <f t="shared" si="444"/>
        <v>45396</v>
      </c>
      <c r="N4701" s="158">
        <v>1.170631204345383</v>
      </c>
      <c r="O4701" s="158">
        <v>0.85424</v>
      </c>
      <c r="P4701" s="161">
        <f t="shared" si="441"/>
        <v>1</v>
      </c>
    </row>
    <row r="4702" spans="9:16" x14ac:dyDescent="0.2">
      <c r="I4702" s="158">
        <f t="shared" si="439"/>
        <v>12</v>
      </c>
      <c r="J4702" s="158" t="str">
        <f t="shared" si="442"/>
        <v>GBP</v>
      </c>
      <c r="K4702" s="158" t="str">
        <f t="shared" si="443"/>
        <v>GBP</v>
      </c>
      <c r="L4702" s="158" t="str">
        <f t="shared" si="440"/>
        <v>GBPGBP45397</v>
      </c>
      <c r="M4702" s="160">
        <f t="shared" si="444"/>
        <v>45397</v>
      </c>
      <c r="N4702" s="158">
        <v>1.1708916339792752</v>
      </c>
      <c r="O4702" s="158">
        <v>0.85404999999999998</v>
      </c>
      <c r="P4702" s="161">
        <f t="shared" si="441"/>
        <v>1</v>
      </c>
    </row>
    <row r="4703" spans="9:16" x14ac:dyDescent="0.2">
      <c r="I4703" s="158">
        <f t="shared" si="439"/>
        <v>12</v>
      </c>
      <c r="J4703" s="158" t="str">
        <f t="shared" si="442"/>
        <v>GBP</v>
      </c>
      <c r="K4703" s="158" t="str">
        <f t="shared" si="443"/>
        <v>GBP</v>
      </c>
      <c r="L4703" s="158" t="str">
        <f t="shared" si="440"/>
        <v>GBPGBP45398</v>
      </c>
      <c r="M4703" s="160">
        <f t="shared" si="444"/>
        <v>45398</v>
      </c>
      <c r="N4703" s="158">
        <v>1.1704119850187265</v>
      </c>
      <c r="O4703" s="158">
        <v>0.85440000000000005</v>
      </c>
      <c r="P4703" s="161">
        <f t="shared" si="441"/>
        <v>1</v>
      </c>
    </row>
    <row r="4704" spans="9:16" x14ac:dyDescent="0.2">
      <c r="I4704" s="158">
        <f t="shared" si="439"/>
        <v>12</v>
      </c>
      <c r="J4704" s="158" t="str">
        <f t="shared" si="442"/>
        <v>GBP</v>
      </c>
      <c r="K4704" s="158" t="str">
        <f t="shared" si="443"/>
        <v>GBP</v>
      </c>
      <c r="L4704" s="158" t="str">
        <f t="shared" si="440"/>
        <v>GBPGBP45399</v>
      </c>
      <c r="M4704" s="160">
        <f t="shared" si="444"/>
        <v>45399</v>
      </c>
      <c r="N4704" s="158">
        <v>1.1709601873536299</v>
      </c>
      <c r="O4704" s="158">
        <v>0.85399999999999998</v>
      </c>
      <c r="P4704" s="161">
        <f t="shared" si="441"/>
        <v>1</v>
      </c>
    </row>
    <row r="4705" spans="9:16" x14ac:dyDescent="0.2">
      <c r="I4705" s="158">
        <f t="shared" si="439"/>
        <v>12</v>
      </c>
      <c r="J4705" s="158" t="str">
        <f t="shared" si="442"/>
        <v>GBP</v>
      </c>
      <c r="K4705" s="158" t="str">
        <f t="shared" si="443"/>
        <v>GBP</v>
      </c>
      <c r="L4705" s="158" t="str">
        <f t="shared" si="440"/>
        <v>GBPGBP45400</v>
      </c>
      <c r="M4705" s="160">
        <f t="shared" si="444"/>
        <v>45400</v>
      </c>
      <c r="N4705" s="158">
        <v>1.1678422945765403</v>
      </c>
      <c r="O4705" s="158">
        <v>0.85628000000000004</v>
      </c>
      <c r="P4705" s="161">
        <f t="shared" si="441"/>
        <v>1</v>
      </c>
    </row>
    <row r="4706" spans="9:16" x14ac:dyDescent="0.2">
      <c r="I4706" s="158">
        <f t="shared" si="439"/>
        <v>12</v>
      </c>
      <c r="J4706" s="158" t="str">
        <f t="shared" si="442"/>
        <v>GBP</v>
      </c>
      <c r="K4706" s="158" t="str">
        <f t="shared" si="443"/>
        <v>GBP</v>
      </c>
      <c r="L4706" s="158" t="str">
        <f t="shared" si="440"/>
        <v>GBPGBP45401</v>
      </c>
      <c r="M4706" s="160">
        <f t="shared" si="444"/>
        <v>45401</v>
      </c>
      <c r="N4706" s="158">
        <v>1.1679514132212101</v>
      </c>
      <c r="O4706" s="158">
        <v>0.85619999999999996</v>
      </c>
      <c r="P4706" s="161">
        <f t="shared" si="441"/>
        <v>1</v>
      </c>
    </row>
    <row r="4707" spans="9:16" x14ac:dyDescent="0.2">
      <c r="I4707" s="158">
        <f t="shared" si="439"/>
        <v>12</v>
      </c>
      <c r="J4707" s="158" t="str">
        <f t="shared" si="442"/>
        <v>GBP</v>
      </c>
      <c r="K4707" s="158" t="str">
        <f t="shared" si="443"/>
        <v>GBP</v>
      </c>
      <c r="L4707" s="158" t="str">
        <f t="shared" si="440"/>
        <v>GBPGBP45402</v>
      </c>
      <c r="M4707" s="160">
        <f t="shared" si="444"/>
        <v>45402</v>
      </c>
      <c r="N4707" s="158">
        <v>1.1679514132212101</v>
      </c>
      <c r="O4707" s="158">
        <v>0.85619999999999996</v>
      </c>
      <c r="P4707" s="161">
        <f t="shared" si="441"/>
        <v>1</v>
      </c>
    </row>
    <row r="4708" spans="9:16" x14ac:dyDescent="0.2">
      <c r="I4708" s="158">
        <f t="shared" si="439"/>
        <v>12</v>
      </c>
      <c r="J4708" s="158" t="str">
        <f t="shared" si="442"/>
        <v>GBP</v>
      </c>
      <c r="K4708" s="158" t="str">
        <f t="shared" si="443"/>
        <v>GBP</v>
      </c>
      <c r="L4708" s="158" t="str">
        <f t="shared" si="440"/>
        <v>GBPGBP45403</v>
      </c>
      <c r="M4708" s="160">
        <f t="shared" si="444"/>
        <v>45403</v>
      </c>
      <c r="N4708" s="158">
        <v>1.1679514132212101</v>
      </c>
      <c r="O4708" s="158">
        <v>0.85619999999999996</v>
      </c>
      <c r="P4708" s="161">
        <f t="shared" si="441"/>
        <v>1</v>
      </c>
    </row>
    <row r="4709" spans="9:16" x14ac:dyDescent="0.2">
      <c r="I4709" s="158">
        <f t="shared" si="439"/>
        <v>12</v>
      </c>
      <c r="J4709" s="158" t="str">
        <f t="shared" si="442"/>
        <v>GBP</v>
      </c>
      <c r="K4709" s="158" t="str">
        <f t="shared" si="443"/>
        <v>GBP</v>
      </c>
      <c r="L4709" s="158" t="str">
        <f t="shared" si="440"/>
        <v>GBPGBP45404</v>
      </c>
      <c r="M4709" s="160">
        <f t="shared" si="444"/>
        <v>45404</v>
      </c>
      <c r="N4709" s="158">
        <v>1.1583727180057455</v>
      </c>
      <c r="O4709" s="158">
        <v>0.86328000000000005</v>
      </c>
      <c r="P4709" s="161">
        <f t="shared" si="441"/>
        <v>1</v>
      </c>
    </row>
    <row r="4710" spans="9:16" x14ac:dyDescent="0.2">
      <c r="I4710" s="158">
        <f t="shared" si="439"/>
        <v>12</v>
      </c>
      <c r="J4710" s="158" t="str">
        <f t="shared" si="442"/>
        <v>GBP</v>
      </c>
      <c r="K4710" s="158" t="str">
        <f t="shared" si="443"/>
        <v>GBP</v>
      </c>
      <c r="L4710" s="158" t="str">
        <f t="shared" si="440"/>
        <v>GBPGBP45405</v>
      </c>
      <c r="M4710" s="160">
        <f t="shared" si="444"/>
        <v>45405</v>
      </c>
      <c r="N4710" s="158">
        <v>1.1621150493898895</v>
      </c>
      <c r="O4710" s="158">
        <v>0.86050000000000004</v>
      </c>
      <c r="P4710" s="161">
        <f t="shared" si="441"/>
        <v>1</v>
      </c>
    </row>
    <row r="4711" spans="9:16" x14ac:dyDescent="0.2">
      <c r="I4711" s="158">
        <f t="shared" si="439"/>
        <v>12</v>
      </c>
      <c r="J4711" s="158" t="str">
        <f t="shared" si="442"/>
        <v>GBP</v>
      </c>
      <c r="K4711" s="158" t="str">
        <f t="shared" si="443"/>
        <v>GBP</v>
      </c>
      <c r="L4711" s="158" t="str">
        <f t="shared" si="440"/>
        <v>GBPGBP45406</v>
      </c>
      <c r="M4711" s="160">
        <f t="shared" si="444"/>
        <v>45406</v>
      </c>
      <c r="N4711" s="158">
        <v>1.1635348187794519</v>
      </c>
      <c r="O4711" s="158">
        <v>0.85945000000000005</v>
      </c>
      <c r="P4711" s="161">
        <f t="shared" si="441"/>
        <v>1</v>
      </c>
    </row>
    <row r="4712" spans="9:16" x14ac:dyDescent="0.2">
      <c r="I4712" s="158">
        <f t="shared" si="439"/>
        <v>12</v>
      </c>
      <c r="J4712" s="158" t="str">
        <f t="shared" si="442"/>
        <v>GBP</v>
      </c>
      <c r="K4712" s="158" t="str">
        <f t="shared" si="443"/>
        <v>GBP</v>
      </c>
      <c r="L4712" s="158" t="str">
        <f t="shared" si="440"/>
        <v>GBPGBP45407</v>
      </c>
      <c r="M4712" s="160">
        <f t="shared" si="444"/>
        <v>45407</v>
      </c>
      <c r="N4712" s="158">
        <v>1.1672016340822877</v>
      </c>
      <c r="O4712" s="158">
        <v>0.85675000000000001</v>
      </c>
      <c r="P4712" s="161">
        <f t="shared" si="441"/>
        <v>1</v>
      </c>
    </row>
    <row r="4713" spans="9:16" x14ac:dyDescent="0.2">
      <c r="I4713" s="158">
        <f t="shared" si="439"/>
        <v>12</v>
      </c>
      <c r="J4713" s="158" t="str">
        <f t="shared" si="442"/>
        <v>GBP</v>
      </c>
      <c r="K4713" s="158" t="str">
        <f t="shared" si="443"/>
        <v>GBP</v>
      </c>
      <c r="L4713" s="158" t="str">
        <f t="shared" si="440"/>
        <v>GBPGBP45408</v>
      </c>
      <c r="M4713" s="160">
        <f t="shared" si="444"/>
        <v>45408</v>
      </c>
      <c r="N4713" s="158">
        <v>1.1676377520637997</v>
      </c>
      <c r="O4713" s="158">
        <v>0.85643000000000002</v>
      </c>
      <c r="P4713" s="161">
        <f t="shared" si="441"/>
        <v>1</v>
      </c>
    </row>
    <row r="4714" spans="9:16" x14ac:dyDescent="0.2">
      <c r="I4714" s="158">
        <f t="shared" ref="I4714:I4777" si="445">IF(M4713=$G$2,I4713+1,I4713)</f>
        <v>12</v>
      </c>
      <c r="J4714" s="158" t="str">
        <f t="shared" si="442"/>
        <v>GBP</v>
      </c>
      <c r="K4714" s="158" t="str">
        <f t="shared" si="443"/>
        <v>GBP</v>
      </c>
      <c r="L4714" s="158" t="str">
        <f t="shared" si="440"/>
        <v>GBPGBP45409</v>
      </c>
      <c r="M4714" s="160">
        <f t="shared" si="444"/>
        <v>45409</v>
      </c>
      <c r="N4714" s="158">
        <v>1.1676377520637997</v>
      </c>
      <c r="O4714" s="158">
        <v>0.85643000000000002</v>
      </c>
      <c r="P4714" s="161">
        <f t="shared" si="441"/>
        <v>1</v>
      </c>
    </row>
    <row r="4715" spans="9:16" x14ac:dyDescent="0.2">
      <c r="I4715" s="158">
        <f t="shared" si="445"/>
        <v>12</v>
      </c>
      <c r="J4715" s="158" t="str">
        <f t="shared" si="442"/>
        <v>GBP</v>
      </c>
      <c r="K4715" s="158" t="str">
        <f t="shared" si="443"/>
        <v>GBP</v>
      </c>
      <c r="L4715" s="158" t="str">
        <f t="shared" si="440"/>
        <v>GBPGBP45410</v>
      </c>
      <c r="M4715" s="160">
        <f t="shared" si="444"/>
        <v>45410</v>
      </c>
      <c r="N4715" s="158">
        <v>1.1676377520637997</v>
      </c>
      <c r="O4715" s="158">
        <v>0.85643000000000002</v>
      </c>
      <c r="P4715" s="161">
        <f t="shared" si="441"/>
        <v>1</v>
      </c>
    </row>
    <row r="4716" spans="9:16" x14ac:dyDescent="0.2">
      <c r="I4716" s="158">
        <f t="shared" si="445"/>
        <v>12</v>
      </c>
      <c r="J4716" s="158" t="str">
        <f t="shared" si="442"/>
        <v>GBP</v>
      </c>
      <c r="K4716" s="158" t="str">
        <f t="shared" si="443"/>
        <v>GBP</v>
      </c>
      <c r="L4716" s="158" t="str">
        <f t="shared" si="440"/>
        <v>GBPGBP45411</v>
      </c>
      <c r="M4716" s="160">
        <f t="shared" si="444"/>
        <v>45411</v>
      </c>
      <c r="N4716" s="158">
        <v>1.1696864070742634</v>
      </c>
      <c r="O4716" s="158">
        <v>0.85492999999999997</v>
      </c>
      <c r="P4716" s="161">
        <f t="shared" si="441"/>
        <v>1</v>
      </c>
    </row>
    <row r="4717" spans="9:16" x14ac:dyDescent="0.2">
      <c r="I4717" s="158">
        <f t="shared" si="445"/>
        <v>12</v>
      </c>
      <c r="J4717" s="158" t="str">
        <f t="shared" si="442"/>
        <v>GBP</v>
      </c>
      <c r="K4717" s="158" t="str">
        <f t="shared" si="443"/>
        <v>GBP</v>
      </c>
      <c r="L4717" s="158" t="str">
        <f t="shared" si="440"/>
        <v>GBPGBP45412</v>
      </c>
      <c r="M4717" s="160">
        <f t="shared" si="444"/>
        <v>45412</v>
      </c>
      <c r="N4717" s="158">
        <v>1.1698916680315403</v>
      </c>
      <c r="O4717" s="158">
        <v>0.85477999999999998</v>
      </c>
      <c r="P4717" s="161">
        <f t="shared" si="441"/>
        <v>1</v>
      </c>
    </row>
    <row r="4718" spans="9:16" x14ac:dyDescent="0.2">
      <c r="I4718" s="158">
        <f t="shared" si="445"/>
        <v>12</v>
      </c>
      <c r="J4718" s="158" t="str">
        <f t="shared" si="442"/>
        <v>GBP</v>
      </c>
      <c r="K4718" s="158" t="str">
        <f t="shared" si="443"/>
        <v>GBP</v>
      </c>
      <c r="L4718" s="158" t="str">
        <f t="shared" si="440"/>
        <v>GBPGBP45413</v>
      </c>
      <c r="M4718" s="160">
        <f t="shared" si="444"/>
        <v>45413</v>
      </c>
      <c r="N4718" s="158">
        <v>1.1698916680315403</v>
      </c>
      <c r="O4718" s="158">
        <v>0.85477999999999998</v>
      </c>
      <c r="P4718" s="161">
        <f t="shared" si="441"/>
        <v>1</v>
      </c>
    </row>
    <row r="4719" spans="9:16" x14ac:dyDescent="0.2">
      <c r="I4719" s="158">
        <f t="shared" si="445"/>
        <v>12</v>
      </c>
      <c r="J4719" s="158" t="str">
        <f t="shared" si="442"/>
        <v>GBP</v>
      </c>
      <c r="K4719" s="158" t="str">
        <f t="shared" si="443"/>
        <v>GBP</v>
      </c>
      <c r="L4719" s="158" t="str">
        <f t="shared" si="440"/>
        <v>GBPGBP45414</v>
      </c>
      <c r="M4719" s="160">
        <f t="shared" si="444"/>
        <v>45414</v>
      </c>
      <c r="N4719" s="158">
        <v>1.169071056138792</v>
      </c>
      <c r="O4719" s="158">
        <v>0.85538000000000003</v>
      </c>
      <c r="P4719" s="161">
        <f t="shared" si="441"/>
        <v>1</v>
      </c>
    </row>
    <row r="4720" spans="9:16" x14ac:dyDescent="0.2">
      <c r="I4720" s="158">
        <f t="shared" si="445"/>
        <v>12</v>
      </c>
      <c r="J4720" s="158" t="str">
        <f t="shared" si="442"/>
        <v>GBP</v>
      </c>
      <c r="K4720" s="158" t="str">
        <f t="shared" si="443"/>
        <v>GBP</v>
      </c>
      <c r="L4720" s="158" t="str">
        <f t="shared" si="440"/>
        <v>GBPGBP45415</v>
      </c>
      <c r="M4720" s="160">
        <f t="shared" si="444"/>
        <v>45415</v>
      </c>
      <c r="N4720" s="158">
        <v>1.1685928972923703</v>
      </c>
      <c r="O4720" s="158">
        <v>0.85572999999999999</v>
      </c>
      <c r="P4720" s="161">
        <f t="shared" si="441"/>
        <v>1</v>
      </c>
    </row>
    <row r="4721" spans="9:16" x14ac:dyDescent="0.2">
      <c r="I4721" s="158">
        <f t="shared" si="445"/>
        <v>12</v>
      </c>
      <c r="J4721" s="158" t="str">
        <f t="shared" si="442"/>
        <v>GBP</v>
      </c>
      <c r="K4721" s="158" t="str">
        <f t="shared" si="443"/>
        <v>GBP</v>
      </c>
      <c r="L4721" s="158" t="str">
        <f t="shared" si="440"/>
        <v>GBPGBP45416</v>
      </c>
      <c r="M4721" s="160">
        <f t="shared" si="444"/>
        <v>45416</v>
      </c>
      <c r="N4721" s="158">
        <v>1.1685928972923703</v>
      </c>
      <c r="O4721" s="158">
        <v>0.85572999999999999</v>
      </c>
      <c r="P4721" s="161">
        <f t="shared" si="441"/>
        <v>1</v>
      </c>
    </row>
    <row r="4722" spans="9:16" x14ac:dyDescent="0.2">
      <c r="I4722" s="158">
        <f t="shared" si="445"/>
        <v>12</v>
      </c>
      <c r="J4722" s="158" t="str">
        <f t="shared" si="442"/>
        <v>GBP</v>
      </c>
      <c r="K4722" s="158" t="str">
        <f t="shared" si="443"/>
        <v>GBP</v>
      </c>
      <c r="L4722" s="158" t="str">
        <f t="shared" si="440"/>
        <v>GBPGBP45417</v>
      </c>
      <c r="M4722" s="160">
        <f t="shared" si="444"/>
        <v>45417</v>
      </c>
      <c r="N4722" s="158">
        <v>1.1685928972923703</v>
      </c>
      <c r="O4722" s="158">
        <v>0.85572999999999999</v>
      </c>
      <c r="P4722" s="161">
        <f t="shared" si="441"/>
        <v>1</v>
      </c>
    </row>
    <row r="4723" spans="9:16" x14ac:dyDescent="0.2">
      <c r="I4723" s="158">
        <f t="shared" si="445"/>
        <v>12</v>
      </c>
      <c r="J4723" s="158" t="str">
        <f t="shared" si="442"/>
        <v>GBP</v>
      </c>
      <c r="K4723" s="158" t="str">
        <f t="shared" si="443"/>
        <v>GBP</v>
      </c>
      <c r="L4723" s="158" t="str">
        <f t="shared" si="440"/>
        <v>GBPGBP45418</v>
      </c>
      <c r="M4723" s="160">
        <f t="shared" si="444"/>
        <v>45418</v>
      </c>
      <c r="N4723" s="158">
        <v>1.1674060238150827</v>
      </c>
      <c r="O4723" s="158">
        <v>0.85660000000000003</v>
      </c>
      <c r="P4723" s="161">
        <f t="shared" si="441"/>
        <v>1</v>
      </c>
    </row>
    <row r="4724" spans="9:16" x14ac:dyDescent="0.2">
      <c r="I4724" s="158">
        <f t="shared" si="445"/>
        <v>12</v>
      </c>
      <c r="J4724" s="158" t="str">
        <f t="shared" si="442"/>
        <v>GBP</v>
      </c>
      <c r="K4724" s="158" t="str">
        <f t="shared" si="443"/>
        <v>GBP</v>
      </c>
      <c r="L4724" s="158" t="str">
        <f t="shared" si="440"/>
        <v>GBPGBP45419</v>
      </c>
      <c r="M4724" s="160">
        <f t="shared" si="444"/>
        <v>45419</v>
      </c>
      <c r="N4724" s="158">
        <v>1.165433249810617</v>
      </c>
      <c r="O4724" s="158">
        <v>0.85804999999999998</v>
      </c>
      <c r="P4724" s="161">
        <f t="shared" si="441"/>
        <v>1</v>
      </c>
    </row>
    <row r="4725" spans="9:16" x14ac:dyDescent="0.2">
      <c r="I4725" s="158">
        <f t="shared" si="445"/>
        <v>12</v>
      </c>
      <c r="J4725" s="158" t="str">
        <f t="shared" si="442"/>
        <v>GBP</v>
      </c>
      <c r="K4725" s="158" t="str">
        <f t="shared" si="443"/>
        <v>GBP</v>
      </c>
      <c r="L4725" s="158" t="str">
        <f t="shared" si="440"/>
        <v>GBPGBP45420</v>
      </c>
      <c r="M4725" s="160">
        <f t="shared" si="444"/>
        <v>45420</v>
      </c>
      <c r="N4725" s="158">
        <v>1.1616695514793862</v>
      </c>
      <c r="O4725" s="158">
        <v>0.86082999999999998</v>
      </c>
      <c r="P4725" s="161">
        <f t="shared" si="441"/>
        <v>1</v>
      </c>
    </row>
    <row r="4726" spans="9:16" x14ac:dyDescent="0.2">
      <c r="I4726" s="158">
        <f t="shared" si="445"/>
        <v>12</v>
      </c>
      <c r="J4726" s="158" t="str">
        <f t="shared" si="442"/>
        <v>GBP</v>
      </c>
      <c r="K4726" s="158" t="str">
        <f t="shared" si="443"/>
        <v>GBP</v>
      </c>
      <c r="L4726" s="158" t="str">
        <f t="shared" si="440"/>
        <v>GBPGBP45421</v>
      </c>
      <c r="M4726" s="160">
        <f t="shared" si="444"/>
        <v>45421</v>
      </c>
      <c r="N4726" s="158">
        <v>1.1628583057154487</v>
      </c>
      <c r="O4726" s="158">
        <v>0.85994999999999999</v>
      </c>
      <c r="P4726" s="161">
        <f t="shared" si="441"/>
        <v>1</v>
      </c>
    </row>
    <row r="4727" spans="9:16" x14ac:dyDescent="0.2">
      <c r="I4727" s="158">
        <f t="shared" si="445"/>
        <v>12</v>
      </c>
      <c r="J4727" s="158" t="str">
        <f t="shared" si="442"/>
        <v>GBP</v>
      </c>
      <c r="K4727" s="158" t="str">
        <f t="shared" si="443"/>
        <v>GBP</v>
      </c>
      <c r="L4727" s="158" t="str">
        <f t="shared" si="440"/>
        <v>GBPGBP45422</v>
      </c>
      <c r="M4727" s="160">
        <f t="shared" si="444"/>
        <v>45422</v>
      </c>
      <c r="N4727" s="158">
        <v>1.1620475277438846</v>
      </c>
      <c r="O4727" s="158">
        <v>0.86055000000000004</v>
      </c>
      <c r="P4727" s="161">
        <f t="shared" si="441"/>
        <v>1</v>
      </c>
    </row>
    <row r="4728" spans="9:16" x14ac:dyDescent="0.2">
      <c r="I4728" s="158">
        <f t="shared" si="445"/>
        <v>12</v>
      </c>
      <c r="J4728" s="158" t="str">
        <f t="shared" si="442"/>
        <v>GBP</v>
      </c>
      <c r="K4728" s="158" t="str">
        <f t="shared" si="443"/>
        <v>GBP</v>
      </c>
      <c r="L4728" s="158" t="str">
        <f t="shared" si="440"/>
        <v>GBPGBP45423</v>
      </c>
      <c r="M4728" s="160">
        <f t="shared" si="444"/>
        <v>45423</v>
      </c>
      <c r="N4728" s="158">
        <v>1.1620475277438846</v>
      </c>
      <c r="O4728" s="158">
        <v>0.86055000000000004</v>
      </c>
      <c r="P4728" s="161">
        <f t="shared" si="441"/>
        <v>1</v>
      </c>
    </row>
    <row r="4729" spans="9:16" x14ac:dyDescent="0.2">
      <c r="I4729" s="158">
        <f t="shared" si="445"/>
        <v>12</v>
      </c>
      <c r="J4729" s="158" t="str">
        <f t="shared" si="442"/>
        <v>GBP</v>
      </c>
      <c r="K4729" s="158" t="str">
        <f t="shared" si="443"/>
        <v>GBP</v>
      </c>
      <c r="L4729" s="158" t="str">
        <f t="shared" si="440"/>
        <v>GBPGBP45424</v>
      </c>
      <c r="M4729" s="160">
        <f t="shared" si="444"/>
        <v>45424</v>
      </c>
      <c r="N4729" s="158">
        <v>1.1620475277438846</v>
      </c>
      <c r="O4729" s="158">
        <v>0.86055000000000004</v>
      </c>
      <c r="P4729" s="161">
        <f t="shared" si="441"/>
        <v>1</v>
      </c>
    </row>
    <row r="4730" spans="9:16" x14ac:dyDescent="0.2">
      <c r="I4730" s="158">
        <f t="shared" si="445"/>
        <v>12</v>
      </c>
      <c r="J4730" s="158" t="str">
        <f t="shared" si="442"/>
        <v>GBP</v>
      </c>
      <c r="K4730" s="158" t="str">
        <f t="shared" si="443"/>
        <v>GBP</v>
      </c>
      <c r="L4730" s="158" t="str">
        <f t="shared" si="440"/>
        <v>GBPGBP45425</v>
      </c>
      <c r="M4730" s="160">
        <f t="shared" si="444"/>
        <v>45425</v>
      </c>
      <c r="N4730" s="158">
        <v>1.1624798019134417</v>
      </c>
      <c r="O4730" s="158">
        <v>0.86023000000000005</v>
      </c>
      <c r="P4730" s="161">
        <f t="shared" si="441"/>
        <v>1</v>
      </c>
    </row>
    <row r="4731" spans="9:16" x14ac:dyDescent="0.2">
      <c r="I4731" s="158">
        <f t="shared" si="445"/>
        <v>12</v>
      </c>
      <c r="J4731" s="158" t="str">
        <f t="shared" si="442"/>
        <v>GBP</v>
      </c>
      <c r="K4731" s="158" t="str">
        <f t="shared" si="443"/>
        <v>GBP</v>
      </c>
      <c r="L4731" s="158" t="str">
        <f t="shared" si="440"/>
        <v>GBPGBP45426</v>
      </c>
      <c r="M4731" s="160">
        <f t="shared" si="444"/>
        <v>45426</v>
      </c>
      <c r="N4731" s="158">
        <v>1.1630205970947747</v>
      </c>
      <c r="O4731" s="158">
        <v>0.85982999999999998</v>
      </c>
      <c r="P4731" s="161">
        <f t="shared" si="441"/>
        <v>1</v>
      </c>
    </row>
    <row r="4732" spans="9:16" x14ac:dyDescent="0.2">
      <c r="I4732" s="158">
        <f t="shared" si="445"/>
        <v>12</v>
      </c>
      <c r="J4732" s="158" t="str">
        <f t="shared" si="442"/>
        <v>GBP</v>
      </c>
      <c r="K4732" s="158" t="str">
        <f t="shared" si="443"/>
        <v>GBP</v>
      </c>
      <c r="L4732" s="158" t="str">
        <f t="shared" si="440"/>
        <v>GBPGBP45427</v>
      </c>
      <c r="M4732" s="160">
        <f t="shared" si="444"/>
        <v>45427</v>
      </c>
      <c r="N4732" s="158">
        <v>1.1649580615097856</v>
      </c>
      <c r="O4732" s="158">
        <v>0.85840000000000005</v>
      </c>
      <c r="P4732" s="161">
        <f t="shared" si="441"/>
        <v>1</v>
      </c>
    </row>
    <row r="4733" spans="9:16" x14ac:dyDescent="0.2">
      <c r="I4733" s="158">
        <f t="shared" si="445"/>
        <v>12</v>
      </c>
      <c r="J4733" s="158" t="str">
        <f t="shared" si="442"/>
        <v>GBP</v>
      </c>
      <c r="K4733" s="158" t="str">
        <f t="shared" si="443"/>
        <v>GBP</v>
      </c>
      <c r="L4733" s="158" t="str">
        <f t="shared" si="440"/>
        <v>GBPGBP45428</v>
      </c>
      <c r="M4733" s="160">
        <f t="shared" si="444"/>
        <v>45428</v>
      </c>
      <c r="N4733" s="158">
        <v>1.1648223645894</v>
      </c>
      <c r="O4733" s="158">
        <v>0.85850000000000004</v>
      </c>
      <c r="P4733" s="161">
        <f t="shared" si="441"/>
        <v>1</v>
      </c>
    </row>
    <row r="4734" spans="9:16" x14ac:dyDescent="0.2">
      <c r="I4734" s="158">
        <f t="shared" si="445"/>
        <v>12</v>
      </c>
      <c r="J4734" s="158" t="str">
        <f t="shared" si="442"/>
        <v>GBP</v>
      </c>
      <c r="K4734" s="158" t="str">
        <f t="shared" si="443"/>
        <v>GBP</v>
      </c>
      <c r="L4734" s="158" t="str">
        <f t="shared" si="440"/>
        <v>GBPGBP45429</v>
      </c>
      <c r="M4734" s="160">
        <f t="shared" si="444"/>
        <v>45429</v>
      </c>
      <c r="N4734" s="158">
        <v>1.1670654140164556</v>
      </c>
      <c r="O4734" s="158">
        <v>0.85685</v>
      </c>
      <c r="P4734" s="161">
        <f t="shared" si="441"/>
        <v>1</v>
      </c>
    </row>
    <row r="4735" spans="9:16" x14ac:dyDescent="0.2">
      <c r="I4735" s="158">
        <f t="shared" si="445"/>
        <v>12</v>
      </c>
      <c r="J4735" s="158" t="str">
        <f t="shared" si="442"/>
        <v>GBP</v>
      </c>
      <c r="K4735" s="158" t="str">
        <f t="shared" si="443"/>
        <v>GBP</v>
      </c>
      <c r="L4735" s="158" t="str">
        <f t="shared" si="440"/>
        <v>GBPGBP45430</v>
      </c>
      <c r="M4735" s="160">
        <f t="shared" si="444"/>
        <v>45430</v>
      </c>
      <c r="N4735" s="158">
        <v>1.1670654140164556</v>
      </c>
      <c r="O4735" s="158">
        <v>0.85685</v>
      </c>
      <c r="P4735" s="161">
        <f t="shared" si="441"/>
        <v>1</v>
      </c>
    </row>
    <row r="4736" spans="9:16" x14ac:dyDescent="0.2">
      <c r="I4736" s="158">
        <f t="shared" si="445"/>
        <v>12</v>
      </c>
      <c r="J4736" s="158" t="str">
        <f t="shared" si="442"/>
        <v>GBP</v>
      </c>
      <c r="K4736" s="158" t="str">
        <f t="shared" si="443"/>
        <v>GBP</v>
      </c>
      <c r="L4736" s="158" t="str">
        <f t="shared" si="440"/>
        <v>GBPGBP45431</v>
      </c>
      <c r="M4736" s="160">
        <f t="shared" si="444"/>
        <v>45431</v>
      </c>
      <c r="N4736" s="158">
        <v>1.1670654140164556</v>
      </c>
      <c r="O4736" s="158">
        <v>0.85685</v>
      </c>
      <c r="P4736" s="161">
        <f t="shared" si="441"/>
        <v>1</v>
      </c>
    </row>
    <row r="4737" spans="9:16" x14ac:dyDescent="0.2">
      <c r="I4737" s="158">
        <f t="shared" si="445"/>
        <v>12</v>
      </c>
      <c r="J4737" s="158" t="str">
        <f t="shared" si="442"/>
        <v>GBP</v>
      </c>
      <c r="K4737" s="158" t="str">
        <f t="shared" si="443"/>
        <v>GBP</v>
      </c>
      <c r="L4737" s="158" t="str">
        <f t="shared" si="440"/>
        <v>GBPGBP45432</v>
      </c>
      <c r="M4737" s="160">
        <f t="shared" si="444"/>
        <v>45432</v>
      </c>
      <c r="N4737" s="158">
        <v>1.1689343994015056</v>
      </c>
      <c r="O4737" s="158">
        <v>0.85548000000000002</v>
      </c>
      <c r="P4737" s="161">
        <f t="shared" si="441"/>
        <v>1</v>
      </c>
    </row>
    <row r="4738" spans="9:16" x14ac:dyDescent="0.2">
      <c r="I4738" s="158">
        <f t="shared" si="445"/>
        <v>12</v>
      </c>
      <c r="J4738" s="158" t="str">
        <f t="shared" si="442"/>
        <v>GBP</v>
      </c>
      <c r="K4738" s="158" t="str">
        <f t="shared" si="443"/>
        <v>GBP</v>
      </c>
      <c r="L4738" s="158" t="str">
        <f t="shared" si="440"/>
        <v>GBPGBP45433</v>
      </c>
      <c r="M4738" s="160">
        <f t="shared" si="444"/>
        <v>45433</v>
      </c>
      <c r="N4738" s="158">
        <v>1.1704119850187265</v>
      </c>
      <c r="O4738" s="158">
        <v>0.85440000000000005</v>
      </c>
      <c r="P4738" s="161">
        <f t="shared" si="441"/>
        <v>1</v>
      </c>
    </row>
    <row r="4739" spans="9:16" x14ac:dyDescent="0.2">
      <c r="I4739" s="158">
        <f t="shared" si="445"/>
        <v>12</v>
      </c>
      <c r="J4739" s="158" t="str">
        <f t="shared" si="442"/>
        <v>GBP</v>
      </c>
      <c r="K4739" s="158" t="str">
        <f t="shared" si="443"/>
        <v>GBP</v>
      </c>
      <c r="L4739" s="158" t="str">
        <f t="shared" ref="L4739:L4802" si="446">J4739&amp;K4739&amp;M4739</f>
        <v>GBPGBP45434</v>
      </c>
      <c r="M4739" s="160">
        <f t="shared" si="444"/>
        <v>45434</v>
      </c>
      <c r="N4739" s="158">
        <v>1.1741912757588211</v>
      </c>
      <c r="O4739" s="158">
        <v>0.85165000000000002</v>
      </c>
      <c r="P4739" s="161">
        <f t="shared" ref="P4739:P4802" si="447">ROUND(N4739*O4739,4)</f>
        <v>1</v>
      </c>
    </row>
    <row r="4740" spans="9:16" x14ac:dyDescent="0.2">
      <c r="I4740" s="158">
        <f t="shared" si="445"/>
        <v>12</v>
      </c>
      <c r="J4740" s="158" t="str">
        <f t="shared" ref="J4740:J4803" si="448">VLOOKUP($I4740,$A:$C,2,FALSE)</f>
        <v>GBP</v>
      </c>
      <c r="K4740" s="158" t="str">
        <f t="shared" ref="K4740:K4803" si="449">VLOOKUP($I4740,$A:$C,3,FALSE)</f>
        <v>GBP</v>
      </c>
      <c r="L4740" s="158" t="str">
        <f t="shared" si="446"/>
        <v>GBPGBP45435</v>
      </c>
      <c r="M4740" s="160">
        <f t="shared" ref="M4740:M4803" si="450">IF(I4740=I4739,M4739+1,$G$1)</f>
        <v>45435</v>
      </c>
      <c r="N4740" s="158">
        <v>1.1740534194305841</v>
      </c>
      <c r="O4740" s="158">
        <v>0.85175000000000001</v>
      </c>
      <c r="P4740" s="161">
        <f t="shared" si="447"/>
        <v>1</v>
      </c>
    </row>
    <row r="4741" spans="9:16" x14ac:dyDescent="0.2">
      <c r="I4741" s="158">
        <f t="shared" si="445"/>
        <v>12</v>
      </c>
      <c r="J4741" s="158" t="str">
        <f t="shared" si="448"/>
        <v>GBP</v>
      </c>
      <c r="K4741" s="158" t="str">
        <f t="shared" si="449"/>
        <v>GBP</v>
      </c>
      <c r="L4741" s="158" t="str">
        <f t="shared" si="446"/>
        <v>GBPGBP45436</v>
      </c>
      <c r="M4741" s="160">
        <f t="shared" si="450"/>
        <v>45436</v>
      </c>
      <c r="N4741" s="158">
        <v>1.1731443788787086</v>
      </c>
      <c r="O4741" s="158">
        <v>0.85241</v>
      </c>
      <c r="P4741" s="161">
        <f t="shared" si="447"/>
        <v>1</v>
      </c>
    </row>
    <row r="4742" spans="9:16" x14ac:dyDescent="0.2">
      <c r="I4742" s="158">
        <f t="shared" si="445"/>
        <v>12</v>
      </c>
      <c r="J4742" s="158" t="str">
        <f t="shared" si="448"/>
        <v>GBP</v>
      </c>
      <c r="K4742" s="158" t="str">
        <f t="shared" si="449"/>
        <v>GBP</v>
      </c>
      <c r="L4742" s="158" t="str">
        <f t="shared" si="446"/>
        <v>GBPGBP45437</v>
      </c>
      <c r="M4742" s="160">
        <f t="shared" si="450"/>
        <v>45437</v>
      </c>
      <c r="N4742" s="158">
        <v>1.1731443788787086</v>
      </c>
      <c r="O4742" s="158">
        <v>0.85241</v>
      </c>
      <c r="P4742" s="161">
        <f t="shared" si="447"/>
        <v>1</v>
      </c>
    </row>
    <row r="4743" spans="9:16" x14ac:dyDescent="0.2">
      <c r="I4743" s="158">
        <f t="shared" si="445"/>
        <v>12</v>
      </c>
      <c r="J4743" s="158" t="str">
        <f t="shared" si="448"/>
        <v>GBP</v>
      </c>
      <c r="K4743" s="158" t="str">
        <f t="shared" si="449"/>
        <v>GBP</v>
      </c>
      <c r="L4743" s="158" t="str">
        <f t="shared" si="446"/>
        <v>GBPGBP45438</v>
      </c>
      <c r="M4743" s="160">
        <f t="shared" si="450"/>
        <v>45438</v>
      </c>
      <c r="N4743" s="158">
        <v>1.1731443788787086</v>
      </c>
      <c r="O4743" s="158">
        <v>0.85241</v>
      </c>
      <c r="P4743" s="161">
        <f t="shared" si="447"/>
        <v>1</v>
      </c>
    </row>
    <row r="4744" spans="9:16" x14ac:dyDescent="0.2">
      <c r="I4744" s="158">
        <f t="shared" si="445"/>
        <v>12</v>
      </c>
      <c r="J4744" s="158" t="str">
        <f t="shared" si="448"/>
        <v>GBP</v>
      </c>
      <c r="K4744" s="158" t="str">
        <f t="shared" si="449"/>
        <v>GBP</v>
      </c>
      <c r="L4744" s="158" t="str">
        <f t="shared" si="446"/>
        <v>GBPGBP45439</v>
      </c>
      <c r="M4744" s="160">
        <f t="shared" si="450"/>
        <v>45439</v>
      </c>
      <c r="N4744" s="158">
        <v>1.1755025273304338</v>
      </c>
      <c r="O4744" s="158">
        <v>0.85070000000000001</v>
      </c>
      <c r="P4744" s="161">
        <f t="shared" si="447"/>
        <v>1</v>
      </c>
    </row>
    <row r="4745" spans="9:16" x14ac:dyDescent="0.2">
      <c r="I4745" s="158">
        <f t="shared" si="445"/>
        <v>12</v>
      </c>
      <c r="J4745" s="158" t="str">
        <f t="shared" si="448"/>
        <v>GBP</v>
      </c>
      <c r="K4745" s="158" t="str">
        <f t="shared" si="449"/>
        <v>GBP</v>
      </c>
      <c r="L4745" s="158" t="str">
        <f t="shared" si="446"/>
        <v>GBPGBP45440</v>
      </c>
      <c r="M4745" s="160">
        <f t="shared" si="450"/>
        <v>45440</v>
      </c>
      <c r="N4745" s="158">
        <v>1.1753643629525152</v>
      </c>
      <c r="O4745" s="158">
        <v>0.8508</v>
      </c>
      <c r="P4745" s="161">
        <f t="shared" si="447"/>
        <v>1</v>
      </c>
    </row>
    <row r="4746" spans="9:16" x14ac:dyDescent="0.2">
      <c r="I4746" s="158">
        <f t="shared" si="445"/>
        <v>12</v>
      </c>
      <c r="J4746" s="158" t="str">
        <f t="shared" si="448"/>
        <v>GBP</v>
      </c>
      <c r="K4746" s="158" t="str">
        <f t="shared" si="449"/>
        <v>GBP</v>
      </c>
      <c r="L4746" s="158" t="str">
        <f t="shared" si="446"/>
        <v>GBPGBP45441</v>
      </c>
      <c r="M4746" s="160">
        <f t="shared" si="450"/>
        <v>45441</v>
      </c>
      <c r="N4746" s="158">
        <v>1.1746740279572419</v>
      </c>
      <c r="O4746" s="158">
        <v>0.85129999999999995</v>
      </c>
      <c r="P4746" s="161">
        <f t="shared" si="447"/>
        <v>1</v>
      </c>
    </row>
    <row r="4747" spans="9:16" x14ac:dyDescent="0.2">
      <c r="I4747" s="158">
        <f t="shared" si="445"/>
        <v>12</v>
      </c>
      <c r="J4747" s="158" t="str">
        <f t="shared" si="448"/>
        <v>GBP</v>
      </c>
      <c r="K4747" s="158" t="str">
        <f t="shared" si="449"/>
        <v>GBP</v>
      </c>
      <c r="L4747" s="158" t="str">
        <f t="shared" si="446"/>
        <v>GBPGBP45442</v>
      </c>
      <c r="M4747" s="160">
        <f t="shared" si="450"/>
        <v>45442</v>
      </c>
      <c r="N4747" s="158">
        <v>1.1750190940602785</v>
      </c>
      <c r="O4747" s="158">
        <v>0.85104999999999997</v>
      </c>
      <c r="P4747" s="161">
        <f t="shared" si="447"/>
        <v>1</v>
      </c>
    </row>
    <row r="4748" spans="9:16" x14ac:dyDescent="0.2">
      <c r="I4748" s="158">
        <f t="shared" si="445"/>
        <v>12</v>
      </c>
      <c r="J4748" s="158" t="str">
        <f t="shared" si="448"/>
        <v>GBP</v>
      </c>
      <c r="K4748" s="158" t="str">
        <f t="shared" si="449"/>
        <v>GBP</v>
      </c>
      <c r="L4748" s="158" t="str">
        <f t="shared" si="446"/>
        <v>GBPGBP45443</v>
      </c>
      <c r="M4748" s="160">
        <f t="shared" si="450"/>
        <v>45443</v>
      </c>
      <c r="N4748" s="158">
        <v>1.1714402858314297</v>
      </c>
      <c r="O4748" s="158">
        <v>0.85365000000000002</v>
      </c>
      <c r="P4748" s="161">
        <f t="shared" si="447"/>
        <v>1</v>
      </c>
    </row>
    <row r="4749" spans="9:16" x14ac:dyDescent="0.2">
      <c r="I4749" s="158">
        <f t="shared" si="445"/>
        <v>12</v>
      </c>
      <c r="J4749" s="158" t="str">
        <f t="shared" si="448"/>
        <v>GBP</v>
      </c>
      <c r="K4749" s="158" t="str">
        <f t="shared" si="449"/>
        <v>GBP</v>
      </c>
      <c r="L4749" s="158" t="str">
        <f t="shared" si="446"/>
        <v>GBPGBP45444</v>
      </c>
      <c r="M4749" s="160">
        <f t="shared" si="450"/>
        <v>45444</v>
      </c>
      <c r="N4749" s="158">
        <v>1.1714402858314297</v>
      </c>
      <c r="O4749" s="158">
        <v>0.85365000000000002</v>
      </c>
      <c r="P4749" s="161">
        <f t="shared" si="447"/>
        <v>1</v>
      </c>
    </row>
    <row r="4750" spans="9:16" x14ac:dyDescent="0.2">
      <c r="I4750" s="158">
        <f t="shared" si="445"/>
        <v>12</v>
      </c>
      <c r="J4750" s="158" t="str">
        <f t="shared" si="448"/>
        <v>GBP</v>
      </c>
      <c r="K4750" s="158" t="str">
        <f t="shared" si="449"/>
        <v>GBP</v>
      </c>
      <c r="L4750" s="158" t="str">
        <f t="shared" si="446"/>
        <v>GBPGBP45445</v>
      </c>
      <c r="M4750" s="160">
        <f t="shared" si="450"/>
        <v>45445</v>
      </c>
      <c r="N4750" s="158">
        <v>1.1714402858314297</v>
      </c>
      <c r="O4750" s="158">
        <v>0.85365000000000002</v>
      </c>
      <c r="P4750" s="161">
        <f t="shared" si="447"/>
        <v>1</v>
      </c>
    </row>
    <row r="4751" spans="9:16" x14ac:dyDescent="0.2">
      <c r="I4751" s="158">
        <f t="shared" si="445"/>
        <v>12</v>
      </c>
      <c r="J4751" s="158" t="str">
        <f t="shared" si="448"/>
        <v>GBP</v>
      </c>
      <c r="K4751" s="158" t="str">
        <f t="shared" si="449"/>
        <v>GBP</v>
      </c>
      <c r="L4751" s="158" t="str">
        <f t="shared" si="446"/>
        <v>GBPGBP45446</v>
      </c>
      <c r="M4751" s="160">
        <f t="shared" si="450"/>
        <v>45446</v>
      </c>
      <c r="N4751" s="158">
        <v>1.1740534194305841</v>
      </c>
      <c r="O4751" s="158">
        <v>0.85175000000000001</v>
      </c>
      <c r="P4751" s="161">
        <f t="shared" si="447"/>
        <v>1</v>
      </c>
    </row>
    <row r="4752" spans="9:16" x14ac:dyDescent="0.2">
      <c r="I4752" s="158">
        <f t="shared" si="445"/>
        <v>12</v>
      </c>
      <c r="J4752" s="158" t="str">
        <f t="shared" si="448"/>
        <v>GBP</v>
      </c>
      <c r="K4752" s="158" t="str">
        <f t="shared" si="449"/>
        <v>GBP</v>
      </c>
      <c r="L4752" s="158" t="str">
        <f t="shared" si="446"/>
        <v>GBPGBP45447</v>
      </c>
      <c r="M4752" s="160">
        <f t="shared" si="450"/>
        <v>45447</v>
      </c>
      <c r="N4752" s="158">
        <v>1.1744946736666548</v>
      </c>
      <c r="O4752" s="158">
        <v>0.85143000000000002</v>
      </c>
      <c r="P4752" s="161">
        <f t="shared" si="447"/>
        <v>1</v>
      </c>
    </row>
    <row r="4753" spans="9:16" x14ac:dyDescent="0.2">
      <c r="I4753" s="158">
        <f t="shared" si="445"/>
        <v>12</v>
      </c>
      <c r="J4753" s="158" t="str">
        <f t="shared" si="448"/>
        <v>GBP</v>
      </c>
      <c r="K4753" s="158" t="str">
        <f t="shared" si="449"/>
        <v>GBP</v>
      </c>
      <c r="L4753" s="158" t="str">
        <f t="shared" si="446"/>
        <v>GBPGBP45448</v>
      </c>
      <c r="M4753" s="160">
        <f t="shared" si="450"/>
        <v>45448</v>
      </c>
      <c r="N4753" s="158">
        <v>1.1758066033298842</v>
      </c>
      <c r="O4753" s="158">
        <v>0.85048000000000001</v>
      </c>
      <c r="P4753" s="161">
        <f t="shared" si="447"/>
        <v>1</v>
      </c>
    </row>
    <row r="4754" spans="9:16" x14ac:dyDescent="0.2">
      <c r="I4754" s="158">
        <f t="shared" si="445"/>
        <v>12</v>
      </c>
      <c r="J4754" s="158" t="str">
        <f t="shared" si="448"/>
        <v>GBP</v>
      </c>
      <c r="K4754" s="158" t="str">
        <f t="shared" si="449"/>
        <v>GBP</v>
      </c>
      <c r="L4754" s="158" t="str">
        <f t="shared" si="446"/>
        <v>GBPGBP45449</v>
      </c>
      <c r="M4754" s="160">
        <f t="shared" si="450"/>
        <v>45449</v>
      </c>
      <c r="N4754" s="158">
        <v>1.1752538548326439</v>
      </c>
      <c r="O4754" s="158">
        <v>0.85087999999999997</v>
      </c>
      <c r="P4754" s="161">
        <f t="shared" si="447"/>
        <v>1</v>
      </c>
    </row>
    <row r="4755" spans="9:16" x14ac:dyDescent="0.2">
      <c r="I4755" s="158">
        <f t="shared" si="445"/>
        <v>12</v>
      </c>
      <c r="J4755" s="158" t="str">
        <f t="shared" si="448"/>
        <v>GBP</v>
      </c>
      <c r="K4755" s="158" t="str">
        <f t="shared" si="449"/>
        <v>GBP</v>
      </c>
      <c r="L4755" s="158" t="str">
        <f t="shared" si="446"/>
        <v>GBPGBP45450</v>
      </c>
      <c r="M4755" s="160">
        <f t="shared" si="450"/>
        <v>45450</v>
      </c>
      <c r="N4755" s="158">
        <v>1.1748120300751881</v>
      </c>
      <c r="O4755" s="158">
        <v>0.85119999999999996</v>
      </c>
      <c r="P4755" s="161">
        <f t="shared" si="447"/>
        <v>1</v>
      </c>
    </row>
    <row r="4756" spans="9:16" x14ac:dyDescent="0.2">
      <c r="I4756" s="158">
        <f t="shared" si="445"/>
        <v>12</v>
      </c>
      <c r="J4756" s="158" t="str">
        <f t="shared" si="448"/>
        <v>GBP</v>
      </c>
      <c r="K4756" s="158" t="str">
        <f t="shared" si="449"/>
        <v>GBP</v>
      </c>
      <c r="L4756" s="158" t="str">
        <f t="shared" si="446"/>
        <v>GBPGBP45451</v>
      </c>
      <c r="M4756" s="160">
        <f t="shared" si="450"/>
        <v>45451</v>
      </c>
      <c r="N4756" s="158">
        <v>1.1748120300751881</v>
      </c>
      <c r="O4756" s="158">
        <v>0.85119999999999996</v>
      </c>
      <c r="P4756" s="161">
        <f t="shared" si="447"/>
        <v>1</v>
      </c>
    </row>
    <row r="4757" spans="9:16" x14ac:dyDescent="0.2">
      <c r="I4757" s="158">
        <f t="shared" si="445"/>
        <v>12</v>
      </c>
      <c r="J4757" s="158" t="str">
        <f t="shared" si="448"/>
        <v>GBP</v>
      </c>
      <c r="K4757" s="158" t="str">
        <f t="shared" si="449"/>
        <v>GBP</v>
      </c>
      <c r="L4757" s="158" t="str">
        <f t="shared" si="446"/>
        <v>GBPGBP45452</v>
      </c>
      <c r="M4757" s="160">
        <f t="shared" si="450"/>
        <v>45452</v>
      </c>
      <c r="N4757" s="158">
        <v>1.1748120300751881</v>
      </c>
      <c r="O4757" s="158">
        <v>0.85119999999999996</v>
      </c>
      <c r="P4757" s="161">
        <f t="shared" si="447"/>
        <v>1</v>
      </c>
    </row>
    <row r="4758" spans="9:16" x14ac:dyDescent="0.2">
      <c r="I4758" s="158">
        <f t="shared" si="445"/>
        <v>12</v>
      </c>
      <c r="J4758" s="158" t="str">
        <f t="shared" si="448"/>
        <v>GBP</v>
      </c>
      <c r="K4758" s="158" t="str">
        <f t="shared" si="449"/>
        <v>GBP</v>
      </c>
      <c r="L4758" s="158" t="str">
        <f t="shared" si="446"/>
        <v>GBPGBP45453</v>
      </c>
      <c r="M4758" s="160">
        <f t="shared" si="450"/>
        <v>45453</v>
      </c>
      <c r="N4758" s="158">
        <v>1.182522320108792</v>
      </c>
      <c r="O4758" s="158">
        <v>0.84565000000000001</v>
      </c>
      <c r="P4758" s="161">
        <f t="shared" si="447"/>
        <v>1</v>
      </c>
    </row>
    <row r="4759" spans="9:16" x14ac:dyDescent="0.2">
      <c r="I4759" s="158">
        <f t="shared" si="445"/>
        <v>12</v>
      </c>
      <c r="J4759" s="158" t="str">
        <f t="shared" si="448"/>
        <v>GBP</v>
      </c>
      <c r="K4759" s="158" t="str">
        <f t="shared" si="449"/>
        <v>GBP</v>
      </c>
      <c r="L4759" s="158" t="str">
        <f t="shared" si="446"/>
        <v>GBPGBP45454</v>
      </c>
      <c r="M4759" s="160">
        <f t="shared" si="450"/>
        <v>45454</v>
      </c>
      <c r="N4759" s="158">
        <v>1.187676666904202</v>
      </c>
      <c r="O4759" s="158">
        <v>0.84197999999999995</v>
      </c>
      <c r="P4759" s="161">
        <f t="shared" si="447"/>
        <v>1</v>
      </c>
    </row>
    <row r="4760" spans="9:16" x14ac:dyDescent="0.2">
      <c r="I4760" s="158">
        <f t="shared" si="445"/>
        <v>12</v>
      </c>
      <c r="J4760" s="158" t="str">
        <f t="shared" si="448"/>
        <v>GBP</v>
      </c>
      <c r="K4760" s="158" t="str">
        <f t="shared" si="449"/>
        <v>GBP</v>
      </c>
      <c r="L4760" s="158" t="str">
        <f t="shared" si="446"/>
        <v>GBPGBP45455</v>
      </c>
      <c r="M4760" s="160">
        <f t="shared" si="450"/>
        <v>45455</v>
      </c>
      <c r="N4760" s="158">
        <v>1.1853256682273454</v>
      </c>
      <c r="O4760" s="158">
        <v>0.84365000000000001</v>
      </c>
      <c r="P4760" s="161">
        <f t="shared" si="447"/>
        <v>1</v>
      </c>
    </row>
    <row r="4761" spans="9:16" x14ac:dyDescent="0.2">
      <c r="I4761" s="158">
        <f t="shared" si="445"/>
        <v>12</v>
      </c>
      <c r="J4761" s="158" t="str">
        <f t="shared" si="448"/>
        <v>GBP</v>
      </c>
      <c r="K4761" s="158" t="str">
        <f t="shared" si="449"/>
        <v>GBP</v>
      </c>
      <c r="L4761" s="158" t="str">
        <f t="shared" si="446"/>
        <v>GBPGBP45456</v>
      </c>
      <c r="M4761" s="160">
        <f t="shared" si="450"/>
        <v>45456</v>
      </c>
      <c r="N4761" s="158">
        <v>1.1838802860254771</v>
      </c>
      <c r="O4761" s="158">
        <v>0.84467999999999999</v>
      </c>
      <c r="P4761" s="161">
        <f t="shared" si="447"/>
        <v>1</v>
      </c>
    </row>
    <row r="4762" spans="9:16" x14ac:dyDescent="0.2">
      <c r="I4762" s="158">
        <f t="shared" si="445"/>
        <v>12</v>
      </c>
      <c r="J4762" s="158" t="str">
        <f t="shared" si="448"/>
        <v>GBP</v>
      </c>
      <c r="K4762" s="158" t="str">
        <f t="shared" si="449"/>
        <v>GBP</v>
      </c>
      <c r="L4762" s="158" t="str">
        <f t="shared" si="446"/>
        <v>GBPGBP45457</v>
      </c>
      <c r="M4762" s="160">
        <f t="shared" si="450"/>
        <v>45457</v>
      </c>
      <c r="N4762" s="158">
        <v>1.1875779348019715</v>
      </c>
      <c r="O4762" s="158">
        <v>0.84204999999999997</v>
      </c>
      <c r="P4762" s="161">
        <f t="shared" si="447"/>
        <v>1</v>
      </c>
    </row>
    <row r="4763" spans="9:16" x14ac:dyDescent="0.2">
      <c r="I4763" s="158">
        <f t="shared" si="445"/>
        <v>12</v>
      </c>
      <c r="J4763" s="158" t="str">
        <f t="shared" si="448"/>
        <v>GBP</v>
      </c>
      <c r="K4763" s="158" t="str">
        <f t="shared" si="449"/>
        <v>GBP</v>
      </c>
      <c r="L4763" s="158" t="str">
        <f t="shared" si="446"/>
        <v>GBPGBP45458</v>
      </c>
      <c r="M4763" s="160">
        <f t="shared" si="450"/>
        <v>45458</v>
      </c>
      <c r="N4763" s="158">
        <v>1.1875779348019715</v>
      </c>
      <c r="O4763" s="158">
        <v>0.84204999999999997</v>
      </c>
      <c r="P4763" s="161">
        <f t="shared" si="447"/>
        <v>1</v>
      </c>
    </row>
    <row r="4764" spans="9:16" x14ac:dyDescent="0.2">
      <c r="I4764" s="158">
        <f t="shared" si="445"/>
        <v>12</v>
      </c>
      <c r="J4764" s="158" t="str">
        <f t="shared" si="448"/>
        <v>GBP</v>
      </c>
      <c r="K4764" s="158" t="str">
        <f t="shared" si="449"/>
        <v>GBP</v>
      </c>
      <c r="L4764" s="158" t="str">
        <f t="shared" si="446"/>
        <v>GBPGBP45459</v>
      </c>
      <c r="M4764" s="160">
        <f t="shared" si="450"/>
        <v>45459</v>
      </c>
      <c r="N4764" s="158">
        <v>1.1875779348019715</v>
      </c>
      <c r="O4764" s="158">
        <v>0.84204999999999997</v>
      </c>
      <c r="P4764" s="161">
        <f t="shared" si="447"/>
        <v>1</v>
      </c>
    </row>
    <row r="4765" spans="9:16" x14ac:dyDescent="0.2">
      <c r="I4765" s="158">
        <f t="shared" si="445"/>
        <v>12</v>
      </c>
      <c r="J4765" s="158" t="str">
        <f t="shared" si="448"/>
        <v>GBP</v>
      </c>
      <c r="K4765" s="158" t="str">
        <f t="shared" si="449"/>
        <v>GBP</v>
      </c>
      <c r="L4765" s="158" t="str">
        <f t="shared" si="446"/>
        <v>GBPGBP45460</v>
      </c>
      <c r="M4765" s="160">
        <f t="shared" si="450"/>
        <v>45460</v>
      </c>
      <c r="N4765" s="158">
        <v>1.1824104619677676</v>
      </c>
      <c r="O4765" s="158">
        <v>0.84572999999999998</v>
      </c>
      <c r="P4765" s="161">
        <f t="shared" si="447"/>
        <v>1</v>
      </c>
    </row>
    <row r="4766" spans="9:16" x14ac:dyDescent="0.2">
      <c r="I4766" s="158">
        <f t="shared" si="445"/>
        <v>12</v>
      </c>
      <c r="J4766" s="158" t="str">
        <f t="shared" si="448"/>
        <v>GBP</v>
      </c>
      <c r="K4766" s="158" t="str">
        <f t="shared" si="449"/>
        <v>GBP</v>
      </c>
      <c r="L4766" s="158" t="str">
        <f t="shared" si="446"/>
        <v>GBPGBP45461</v>
      </c>
      <c r="M4766" s="160">
        <f t="shared" si="450"/>
        <v>45461</v>
      </c>
      <c r="N4766" s="158">
        <v>1.1828720132481665</v>
      </c>
      <c r="O4766" s="158">
        <v>0.84540000000000004</v>
      </c>
      <c r="P4766" s="161">
        <f t="shared" si="447"/>
        <v>1</v>
      </c>
    </row>
    <row r="4767" spans="9:16" x14ac:dyDescent="0.2">
      <c r="I4767" s="158">
        <f t="shared" si="445"/>
        <v>12</v>
      </c>
      <c r="J4767" s="158" t="str">
        <f t="shared" si="448"/>
        <v>GBP</v>
      </c>
      <c r="K4767" s="158" t="str">
        <f t="shared" si="449"/>
        <v>GBP</v>
      </c>
      <c r="L4767" s="158" t="str">
        <f t="shared" si="446"/>
        <v>GBPGBP45462</v>
      </c>
      <c r="M4767" s="160">
        <f t="shared" si="450"/>
        <v>45462</v>
      </c>
      <c r="N4767" s="158">
        <v>1.1840625185009768</v>
      </c>
      <c r="O4767" s="158">
        <v>0.84455000000000002</v>
      </c>
      <c r="P4767" s="161">
        <f t="shared" si="447"/>
        <v>1</v>
      </c>
    </row>
    <row r="4768" spans="9:16" x14ac:dyDescent="0.2">
      <c r="I4768" s="158">
        <f t="shared" si="445"/>
        <v>12</v>
      </c>
      <c r="J4768" s="158" t="str">
        <f t="shared" si="448"/>
        <v>GBP</v>
      </c>
      <c r="K4768" s="158" t="str">
        <f t="shared" si="449"/>
        <v>GBP</v>
      </c>
      <c r="L4768" s="158" t="str">
        <f t="shared" si="446"/>
        <v>GBPGBP45463</v>
      </c>
      <c r="M4768" s="160">
        <f t="shared" si="450"/>
        <v>45463</v>
      </c>
      <c r="N4768" s="158">
        <v>1.1832499142143811</v>
      </c>
      <c r="O4768" s="158">
        <v>0.84513000000000005</v>
      </c>
      <c r="P4768" s="161">
        <f t="shared" si="447"/>
        <v>1</v>
      </c>
    </row>
    <row r="4769" spans="9:16" x14ac:dyDescent="0.2">
      <c r="I4769" s="158">
        <f t="shared" si="445"/>
        <v>12</v>
      </c>
      <c r="J4769" s="158" t="str">
        <f t="shared" si="448"/>
        <v>GBP</v>
      </c>
      <c r="K4769" s="158" t="str">
        <f t="shared" si="449"/>
        <v>GBP</v>
      </c>
      <c r="L4769" s="158" t="str">
        <f t="shared" si="446"/>
        <v>GBPGBP45464</v>
      </c>
      <c r="M4769" s="160">
        <f t="shared" si="450"/>
        <v>45464</v>
      </c>
      <c r="N4769" s="158">
        <v>1.1829979534135406</v>
      </c>
      <c r="O4769" s="158">
        <v>0.84531000000000001</v>
      </c>
      <c r="P4769" s="161">
        <f t="shared" si="447"/>
        <v>1</v>
      </c>
    </row>
    <row r="4770" spans="9:16" x14ac:dyDescent="0.2">
      <c r="I4770" s="158">
        <f t="shared" si="445"/>
        <v>12</v>
      </c>
      <c r="J4770" s="158" t="str">
        <f t="shared" si="448"/>
        <v>GBP</v>
      </c>
      <c r="K4770" s="158" t="str">
        <f t="shared" si="449"/>
        <v>GBP</v>
      </c>
      <c r="L4770" s="158" t="str">
        <f t="shared" si="446"/>
        <v>GBPGBP45465</v>
      </c>
      <c r="M4770" s="160">
        <f t="shared" si="450"/>
        <v>45465</v>
      </c>
      <c r="N4770" s="158">
        <v>1.1829979534135406</v>
      </c>
      <c r="O4770" s="158">
        <v>0.84531000000000001</v>
      </c>
      <c r="P4770" s="161">
        <f t="shared" si="447"/>
        <v>1</v>
      </c>
    </row>
    <row r="4771" spans="9:16" x14ac:dyDescent="0.2">
      <c r="I4771" s="158">
        <f t="shared" si="445"/>
        <v>12</v>
      </c>
      <c r="J4771" s="158" t="str">
        <f t="shared" si="448"/>
        <v>GBP</v>
      </c>
      <c r="K4771" s="158" t="str">
        <f t="shared" si="449"/>
        <v>GBP</v>
      </c>
      <c r="L4771" s="158" t="str">
        <f t="shared" si="446"/>
        <v>GBPGBP45466</v>
      </c>
      <c r="M4771" s="160">
        <f t="shared" si="450"/>
        <v>45466</v>
      </c>
      <c r="N4771" s="158">
        <v>1.1829979534135406</v>
      </c>
      <c r="O4771" s="158">
        <v>0.84531000000000001</v>
      </c>
      <c r="P4771" s="161">
        <f t="shared" si="447"/>
        <v>1</v>
      </c>
    </row>
    <row r="4772" spans="9:16" x14ac:dyDescent="0.2">
      <c r="I4772" s="158">
        <f t="shared" si="445"/>
        <v>12</v>
      </c>
      <c r="J4772" s="158" t="str">
        <f t="shared" si="448"/>
        <v>GBP</v>
      </c>
      <c r="K4772" s="158" t="str">
        <f t="shared" si="449"/>
        <v>GBP</v>
      </c>
      <c r="L4772" s="158" t="str">
        <f t="shared" si="446"/>
        <v>GBPGBP45467</v>
      </c>
      <c r="M4772" s="160">
        <f t="shared" si="450"/>
        <v>45467</v>
      </c>
      <c r="N4772" s="158">
        <v>1.1802195208308746</v>
      </c>
      <c r="O4772" s="158">
        <v>0.84730000000000005</v>
      </c>
      <c r="P4772" s="161">
        <f t="shared" si="447"/>
        <v>1</v>
      </c>
    </row>
    <row r="4773" spans="9:16" x14ac:dyDescent="0.2">
      <c r="I4773" s="158">
        <f t="shared" si="445"/>
        <v>12</v>
      </c>
      <c r="J4773" s="158" t="str">
        <f t="shared" si="448"/>
        <v>GBP</v>
      </c>
      <c r="K4773" s="158" t="str">
        <f t="shared" si="449"/>
        <v>GBP</v>
      </c>
      <c r="L4773" s="158" t="str">
        <f t="shared" si="446"/>
        <v>GBPGBP45468</v>
      </c>
      <c r="M4773" s="160">
        <f t="shared" si="450"/>
        <v>45468</v>
      </c>
      <c r="N4773" s="158">
        <v>1.183922334694844</v>
      </c>
      <c r="O4773" s="158">
        <v>0.84465000000000001</v>
      </c>
      <c r="P4773" s="161">
        <f t="shared" si="447"/>
        <v>1</v>
      </c>
    </row>
    <row r="4774" spans="9:16" x14ac:dyDescent="0.2">
      <c r="I4774" s="158">
        <f t="shared" si="445"/>
        <v>12</v>
      </c>
      <c r="J4774" s="158" t="str">
        <f t="shared" si="448"/>
        <v>GBP</v>
      </c>
      <c r="K4774" s="158" t="str">
        <f t="shared" si="449"/>
        <v>GBP</v>
      </c>
      <c r="L4774" s="158" t="str">
        <f t="shared" si="446"/>
        <v>GBPGBP45469</v>
      </c>
      <c r="M4774" s="160">
        <f t="shared" si="450"/>
        <v>45469</v>
      </c>
      <c r="N4774" s="158">
        <v>1.1840905592459712</v>
      </c>
      <c r="O4774" s="158">
        <v>0.84453</v>
      </c>
      <c r="P4774" s="161">
        <f t="shared" si="447"/>
        <v>1</v>
      </c>
    </row>
    <row r="4775" spans="9:16" x14ac:dyDescent="0.2">
      <c r="I4775" s="158">
        <f t="shared" si="445"/>
        <v>12</v>
      </c>
      <c r="J4775" s="158" t="str">
        <f t="shared" si="448"/>
        <v>GBP</v>
      </c>
      <c r="K4775" s="158" t="str">
        <f t="shared" si="449"/>
        <v>GBP</v>
      </c>
      <c r="L4775" s="158" t="str">
        <f t="shared" si="446"/>
        <v>GBPGBP45470</v>
      </c>
      <c r="M4775" s="160">
        <f t="shared" si="450"/>
        <v>45470</v>
      </c>
      <c r="N4775" s="158">
        <v>1.1821728336682824</v>
      </c>
      <c r="O4775" s="158">
        <v>0.84589999999999999</v>
      </c>
      <c r="P4775" s="161">
        <f t="shared" si="447"/>
        <v>1</v>
      </c>
    </row>
    <row r="4776" spans="9:16" x14ac:dyDescent="0.2">
      <c r="I4776" s="158">
        <f t="shared" si="445"/>
        <v>12</v>
      </c>
      <c r="J4776" s="158" t="str">
        <f t="shared" si="448"/>
        <v>GBP</v>
      </c>
      <c r="K4776" s="158" t="str">
        <f t="shared" si="449"/>
        <v>GBP</v>
      </c>
      <c r="L4776" s="158" t="str">
        <f t="shared" si="446"/>
        <v>GBPGBP45471</v>
      </c>
      <c r="M4776" s="160">
        <f t="shared" si="450"/>
        <v>45471</v>
      </c>
      <c r="N4776" s="158">
        <v>1.1815023984498689</v>
      </c>
      <c r="O4776" s="158">
        <v>0.84638000000000002</v>
      </c>
      <c r="P4776" s="161">
        <f t="shared" si="447"/>
        <v>1</v>
      </c>
    </row>
    <row r="4777" spans="9:16" x14ac:dyDescent="0.2">
      <c r="I4777" s="158">
        <f t="shared" si="445"/>
        <v>12</v>
      </c>
      <c r="J4777" s="158" t="str">
        <f t="shared" si="448"/>
        <v>GBP</v>
      </c>
      <c r="K4777" s="158" t="str">
        <f t="shared" si="449"/>
        <v>GBP</v>
      </c>
      <c r="L4777" s="158" t="str">
        <f t="shared" si="446"/>
        <v>GBPGBP45472</v>
      </c>
      <c r="M4777" s="160">
        <f t="shared" si="450"/>
        <v>45472</v>
      </c>
      <c r="N4777" s="158">
        <v>1.1815023984498689</v>
      </c>
      <c r="O4777" s="158">
        <v>0.84638000000000002</v>
      </c>
      <c r="P4777" s="161">
        <f t="shared" si="447"/>
        <v>1</v>
      </c>
    </row>
    <row r="4778" spans="9:16" x14ac:dyDescent="0.2">
      <c r="I4778" s="158">
        <f t="shared" ref="I4778:I4841" si="451">IF(M4777=$G$2,I4777+1,I4777)</f>
        <v>12</v>
      </c>
      <c r="J4778" s="158" t="str">
        <f t="shared" si="448"/>
        <v>GBP</v>
      </c>
      <c r="K4778" s="158" t="str">
        <f t="shared" si="449"/>
        <v>GBP</v>
      </c>
      <c r="L4778" s="158" t="str">
        <f t="shared" si="446"/>
        <v>GBPGBP45473</v>
      </c>
      <c r="M4778" s="160">
        <f t="shared" si="450"/>
        <v>45473</v>
      </c>
      <c r="N4778" s="158">
        <v>1.1815023984498689</v>
      </c>
      <c r="O4778" s="158">
        <v>0.84638000000000002</v>
      </c>
      <c r="P4778" s="161">
        <f t="shared" si="447"/>
        <v>1</v>
      </c>
    </row>
    <row r="4779" spans="9:16" x14ac:dyDescent="0.2">
      <c r="I4779" s="158">
        <f t="shared" si="451"/>
        <v>12</v>
      </c>
      <c r="J4779" s="158" t="str">
        <f t="shared" si="448"/>
        <v>GBP</v>
      </c>
      <c r="K4779" s="158" t="str">
        <f t="shared" si="449"/>
        <v>GBP</v>
      </c>
      <c r="L4779" s="158" t="str">
        <f t="shared" si="446"/>
        <v>GBPGBP45474</v>
      </c>
      <c r="M4779" s="160">
        <f t="shared" si="450"/>
        <v>45474</v>
      </c>
      <c r="N4779" s="158">
        <v>1.1793843613633683</v>
      </c>
      <c r="O4779" s="158">
        <v>0.84789999999999999</v>
      </c>
      <c r="P4779" s="161">
        <f t="shared" si="447"/>
        <v>1</v>
      </c>
    </row>
    <row r="4780" spans="9:16" x14ac:dyDescent="0.2">
      <c r="I4780" s="158">
        <f t="shared" si="451"/>
        <v>12</v>
      </c>
      <c r="J4780" s="158" t="str">
        <f t="shared" si="448"/>
        <v>GBP</v>
      </c>
      <c r="K4780" s="158" t="str">
        <f t="shared" si="449"/>
        <v>GBP</v>
      </c>
      <c r="L4780" s="158" t="str">
        <f t="shared" si="446"/>
        <v>GBPGBP45475</v>
      </c>
      <c r="M4780" s="160">
        <f t="shared" si="450"/>
        <v>45475</v>
      </c>
      <c r="N4780" s="158">
        <v>1.1798713940180521</v>
      </c>
      <c r="O4780" s="158">
        <v>0.84755000000000003</v>
      </c>
      <c r="P4780" s="161">
        <f t="shared" si="447"/>
        <v>1</v>
      </c>
    </row>
    <row r="4781" spans="9:16" x14ac:dyDescent="0.2">
      <c r="I4781" s="158">
        <f t="shared" si="451"/>
        <v>12</v>
      </c>
      <c r="J4781" s="158" t="str">
        <f t="shared" si="448"/>
        <v>GBP</v>
      </c>
      <c r="K4781" s="158" t="str">
        <f t="shared" si="449"/>
        <v>GBP</v>
      </c>
      <c r="L4781" s="158" t="str">
        <f t="shared" si="446"/>
        <v>GBPGBP45476</v>
      </c>
      <c r="M4781" s="160">
        <f t="shared" si="450"/>
        <v>45476</v>
      </c>
      <c r="N4781" s="158">
        <v>1.1809163911195086</v>
      </c>
      <c r="O4781" s="158">
        <v>0.8468</v>
      </c>
      <c r="P4781" s="161">
        <f t="shared" si="447"/>
        <v>1</v>
      </c>
    </row>
    <row r="4782" spans="9:16" x14ac:dyDescent="0.2">
      <c r="I4782" s="158">
        <f t="shared" si="451"/>
        <v>12</v>
      </c>
      <c r="J4782" s="158" t="str">
        <f t="shared" si="448"/>
        <v>GBP</v>
      </c>
      <c r="K4782" s="158" t="str">
        <f t="shared" si="449"/>
        <v>GBP</v>
      </c>
      <c r="L4782" s="158" t="str">
        <f t="shared" si="446"/>
        <v>GBPGBP45477</v>
      </c>
      <c r="M4782" s="160">
        <f t="shared" si="450"/>
        <v>45477</v>
      </c>
      <c r="N4782" s="158">
        <v>1.1811535145222825</v>
      </c>
      <c r="O4782" s="158">
        <v>0.84662999999999999</v>
      </c>
      <c r="P4782" s="161">
        <f t="shared" si="447"/>
        <v>1</v>
      </c>
    </row>
    <row r="4783" spans="9:16" x14ac:dyDescent="0.2">
      <c r="I4783" s="158">
        <f t="shared" si="451"/>
        <v>12</v>
      </c>
      <c r="J4783" s="158" t="str">
        <f t="shared" si="448"/>
        <v>GBP</v>
      </c>
      <c r="K4783" s="158" t="str">
        <f t="shared" si="449"/>
        <v>GBP</v>
      </c>
      <c r="L4783" s="158" t="str">
        <f t="shared" si="446"/>
        <v>GBPGBP45478</v>
      </c>
      <c r="M4783" s="160">
        <f t="shared" si="450"/>
        <v>45478</v>
      </c>
      <c r="N4783" s="158">
        <v>1.1818514885419498</v>
      </c>
      <c r="O4783" s="158">
        <v>0.84613000000000005</v>
      </c>
      <c r="P4783" s="161">
        <f t="shared" si="447"/>
        <v>1</v>
      </c>
    </row>
    <row r="4784" spans="9:16" x14ac:dyDescent="0.2">
      <c r="I4784" s="158">
        <f t="shared" si="451"/>
        <v>12</v>
      </c>
      <c r="J4784" s="158" t="str">
        <f t="shared" si="448"/>
        <v>GBP</v>
      </c>
      <c r="K4784" s="158" t="str">
        <f t="shared" si="449"/>
        <v>GBP</v>
      </c>
      <c r="L4784" s="158" t="str">
        <f t="shared" si="446"/>
        <v>GBPGBP45479</v>
      </c>
      <c r="M4784" s="160">
        <f t="shared" si="450"/>
        <v>45479</v>
      </c>
      <c r="N4784" s="158">
        <v>1.1818514885419498</v>
      </c>
      <c r="O4784" s="158">
        <v>0.84613000000000005</v>
      </c>
      <c r="P4784" s="161">
        <f t="shared" si="447"/>
        <v>1</v>
      </c>
    </row>
    <row r="4785" spans="9:16" x14ac:dyDescent="0.2">
      <c r="I4785" s="158">
        <f t="shared" si="451"/>
        <v>12</v>
      </c>
      <c r="J4785" s="158" t="str">
        <f t="shared" si="448"/>
        <v>GBP</v>
      </c>
      <c r="K4785" s="158" t="str">
        <f t="shared" si="449"/>
        <v>GBP</v>
      </c>
      <c r="L4785" s="158" t="str">
        <f t="shared" si="446"/>
        <v>GBPGBP45480</v>
      </c>
      <c r="M4785" s="160">
        <f t="shared" si="450"/>
        <v>45480</v>
      </c>
      <c r="N4785" s="158">
        <v>1.1818514885419498</v>
      </c>
      <c r="O4785" s="158">
        <v>0.84613000000000005</v>
      </c>
      <c r="P4785" s="161">
        <f t="shared" si="447"/>
        <v>1</v>
      </c>
    </row>
    <row r="4786" spans="9:16" x14ac:dyDescent="0.2">
      <c r="I4786" s="158">
        <f t="shared" si="451"/>
        <v>12</v>
      </c>
      <c r="J4786" s="158" t="str">
        <f t="shared" si="448"/>
        <v>GBP</v>
      </c>
      <c r="K4786" s="158" t="str">
        <f t="shared" si="449"/>
        <v>GBP</v>
      </c>
      <c r="L4786" s="158" t="str">
        <f t="shared" si="446"/>
        <v>GBPGBP45481</v>
      </c>
      <c r="M4786" s="160">
        <f t="shared" si="450"/>
        <v>45481</v>
      </c>
      <c r="N4786" s="158">
        <v>1.1846937566639024</v>
      </c>
      <c r="O4786" s="158">
        <v>0.84409999999999996</v>
      </c>
      <c r="P4786" s="161">
        <f t="shared" si="447"/>
        <v>1</v>
      </c>
    </row>
    <row r="4787" spans="9:16" x14ac:dyDescent="0.2">
      <c r="I4787" s="158">
        <f t="shared" si="451"/>
        <v>12</v>
      </c>
      <c r="J4787" s="158" t="str">
        <f t="shared" si="448"/>
        <v>GBP</v>
      </c>
      <c r="K4787" s="158" t="str">
        <f t="shared" si="449"/>
        <v>GBP</v>
      </c>
      <c r="L4787" s="158" t="str">
        <f t="shared" si="446"/>
        <v>GBPGBP45482</v>
      </c>
      <c r="M4787" s="160">
        <f t="shared" si="450"/>
        <v>45482</v>
      </c>
      <c r="N4787" s="158">
        <v>1.1835580120959628</v>
      </c>
      <c r="O4787" s="158">
        <v>0.84491000000000005</v>
      </c>
      <c r="P4787" s="161">
        <f t="shared" si="447"/>
        <v>1</v>
      </c>
    </row>
    <row r="4788" spans="9:16" x14ac:dyDescent="0.2">
      <c r="I4788" s="158">
        <f t="shared" si="451"/>
        <v>12</v>
      </c>
      <c r="J4788" s="158" t="str">
        <f t="shared" si="448"/>
        <v>GBP</v>
      </c>
      <c r="K4788" s="158" t="str">
        <f t="shared" si="449"/>
        <v>GBP</v>
      </c>
      <c r="L4788" s="158" t="str">
        <f t="shared" si="446"/>
        <v>GBPGBP45483</v>
      </c>
      <c r="M4788" s="160">
        <f t="shared" si="450"/>
        <v>45483</v>
      </c>
      <c r="N4788" s="158">
        <v>1.1831799143377741</v>
      </c>
      <c r="O4788" s="158">
        <v>0.84518000000000004</v>
      </c>
      <c r="P4788" s="161">
        <f t="shared" si="447"/>
        <v>1</v>
      </c>
    </row>
    <row r="4789" spans="9:16" x14ac:dyDescent="0.2">
      <c r="I4789" s="158">
        <f t="shared" si="451"/>
        <v>12</v>
      </c>
      <c r="J4789" s="158" t="str">
        <f t="shared" si="448"/>
        <v>GBP</v>
      </c>
      <c r="K4789" s="158" t="str">
        <f t="shared" si="449"/>
        <v>GBP</v>
      </c>
      <c r="L4789" s="158" t="str">
        <f t="shared" si="446"/>
        <v>GBPGBP45484</v>
      </c>
      <c r="M4789" s="160">
        <f t="shared" si="450"/>
        <v>45484</v>
      </c>
      <c r="N4789" s="158">
        <v>1.1861692663543089</v>
      </c>
      <c r="O4789" s="158">
        <v>0.84304999999999997</v>
      </c>
      <c r="P4789" s="161">
        <f t="shared" si="447"/>
        <v>1</v>
      </c>
    </row>
    <row r="4790" spans="9:16" x14ac:dyDescent="0.2">
      <c r="I4790" s="158">
        <f t="shared" si="451"/>
        <v>12</v>
      </c>
      <c r="J4790" s="158" t="str">
        <f t="shared" si="448"/>
        <v>GBP</v>
      </c>
      <c r="K4790" s="158" t="str">
        <f t="shared" si="449"/>
        <v>GBP</v>
      </c>
      <c r="L4790" s="158" t="str">
        <f t="shared" si="446"/>
        <v>GBPGBP45485</v>
      </c>
      <c r="M4790" s="160">
        <f t="shared" si="450"/>
        <v>45485</v>
      </c>
      <c r="N4790" s="158">
        <v>1.1900653345868688</v>
      </c>
      <c r="O4790" s="158">
        <v>0.84028999999999998</v>
      </c>
      <c r="P4790" s="161">
        <f t="shared" si="447"/>
        <v>1</v>
      </c>
    </row>
    <row r="4791" spans="9:16" x14ac:dyDescent="0.2">
      <c r="I4791" s="158">
        <f t="shared" si="451"/>
        <v>12</v>
      </c>
      <c r="J4791" s="158" t="str">
        <f t="shared" si="448"/>
        <v>GBP</v>
      </c>
      <c r="K4791" s="158" t="str">
        <f t="shared" si="449"/>
        <v>GBP</v>
      </c>
      <c r="L4791" s="158" t="str">
        <f t="shared" si="446"/>
        <v>GBPGBP45486</v>
      </c>
      <c r="M4791" s="160">
        <f t="shared" si="450"/>
        <v>45486</v>
      </c>
      <c r="N4791" s="158">
        <v>1.1900653345868688</v>
      </c>
      <c r="O4791" s="158">
        <v>0.84028999999999998</v>
      </c>
      <c r="P4791" s="161">
        <f t="shared" si="447"/>
        <v>1</v>
      </c>
    </row>
    <row r="4792" spans="9:16" x14ac:dyDescent="0.2">
      <c r="I4792" s="158">
        <f t="shared" si="451"/>
        <v>12</v>
      </c>
      <c r="J4792" s="158" t="str">
        <f t="shared" si="448"/>
        <v>GBP</v>
      </c>
      <c r="K4792" s="158" t="str">
        <f t="shared" si="449"/>
        <v>GBP</v>
      </c>
      <c r="L4792" s="158" t="str">
        <f t="shared" si="446"/>
        <v>GBPGBP45487</v>
      </c>
      <c r="M4792" s="160">
        <f t="shared" si="450"/>
        <v>45487</v>
      </c>
      <c r="N4792" s="158">
        <v>1.1900653345868688</v>
      </c>
      <c r="O4792" s="158">
        <v>0.84028999999999998</v>
      </c>
      <c r="P4792" s="161">
        <f t="shared" si="447"/>
        <v>1</v>
      </c>
    </row>
    <row r="4793" spans="9:16" x14ac:dyDescent="0.2">
      <c r="I4793" s="158">
        <f t="shared" si="451"/>
        <v>12</v>
      </c>
      <c r="J4793" s="158" t="str">
        <f t="shared" si="448"/>
        <v>GBP</v>
      </c>
      <c r="K4793" s="158" t="str">
        <f t="shared" si="449"/>
        <v>GBP</v>
      </c>
      <c r="L4793" s="158" t="str">
        <f t="shared" si="446"/>
        <v>GBPGBP45488</v>
      </c>
      <c r="M4793" s="160">
        <f t="shared" si="450"/>
        <v>45488</v>
      </c>
      <c r="N4793" s="158">
        <v>1.1898387768457375</v>
      </c>
      <c r="O4793" s="158">
        <v>0.84045000000000003</v>
      </c>
      <c r="P4793" s="161">
        <f t="shared" si="447"/>
        <v>1</v>
      </c>
    </row>
    <row r="4794" spans="9:16" x14ac:dyDescent="0.2">
      <c r="I4794" s="158">
        <f t="shared" si="451"/>
        <v>12</v>
      </c>
      <c r="J4794" s="158" t="str">
        <f t="shared" si="448"/>
        <v>GBP</v>
      </c>
      <c r="K4794" s="158" t="str">
        <f t="shared" si="449"/>
        <v>GBP</v>
      </c>
      <c r="L4794" s="158" t="str">
        <f t="shared" si="446"/>
        <v>GBPGBP45489</v>
      </c>
      <c r="M4794" s="160">
        <f t="shared" si="450"/>
        <v>45489</v>
      </c>
      <c r="N4794" s="158">
        <v>1.1896547621880131</v>
      </c>
      <c r="O4794" s="158">
        <v>0.84057999999999999</v>
      </c>
      <c r="P4794" s="161">
        <f t="shared" si="447"/>
        <v>1</v>
      </c>
    </row>
    <row r="4795" spans="9:16" x14ac:dyDescent="0.2">
      <c r="I4795" s="158">
        <f t="shared" si="451"/>
        <v>12</v>
      </c>
      <c r="J4795" s="158" t="str">
        <f t="shared" si="448"/>
        <v>GBP</v>
      </c>
      <c r="K4795" s="158" t="str">
        <f t="shared" si="449"/>
        <v>GBP</v>
      </c>
      <c r="L4795" s="158" t="str">
        <f t="shared" si="446"/>
        <v>GBPGBP45490</v>
      </c>
      <c r="M4795" s="160">
        <f t="shared" si="450"/>
        <v>45490</v>
      </c>
      <c r="N4795" s="158">
        <v>1.1916820592265984</v>
      </c>
      <c r="O4795" s="158">
        <v>0.83914999999999995</v>
      </c>
      <c r="P4795" s="161">
        <f t="shared" si="447"/>
        <v>1</v>
      </c>
    </row>
    <row r="4796" spans="9:16" x14ac:dyDescent="0.2">
      <c r="I4796" s="158">
        <f t="shared" si="451"/>
        <v>12</v>
      </c>
      <c r="J4796" s="158" t="str">
        <f t="shared" si="448"/>
        <v>GBP</v>
      </c>
      <c r="K4796" s="158" t="str">
        <f t="shared" si="449"/>
        <v>GBP</v>
      </c>
      <c r="L4796" s="158" t="str">
        <f t="shared" si="446"/>
        <v>GBPGBP45491</v>
      </c>
      <c r="M4796" s="160">
        <f t="shared" si="450"/>
        <v>45491</v>
      </c>
      <c r="N4796" s="158">
        <v>1.188001188001188</v>
      </c>
      <c r="O4796" s="158">
        <v>0.84175</v>
      </c>
      <c r="P4796" s="161">
        <f t="shared" si="447"/>
        <v>1</v>
      </c>
    </row>
    <row r="4797" spans="9:16" x14ac:dyDescent="0.2">
      <c r="I4797" s="158">
        <f t="shared" si="451"/>
        <v>12</v>
      </c>
      <c r="J4797" s="158" t="str">
        <f t="shared" si="448"/>
        <v>GBP</v>
      </c>
      <c r="K4797" s="158" t="str">
        <f t="shared" si="449"/>
        <v>GBP</v>
      </c>
      <c r="L4797" s="158" t="str">
        <f t="shared" si="446"/>
        <v>GBPGBP45492</v>
      </c>
      <c r="M4797" s="160">
        <f t="shared" si="450"/>
        <v>45492</v>
      </c>
      <c r="N4797" s="158">
        <v>1.1865211200759374</v>
      </c>
      <c r="O4797" s="158">
        <v>0.84279999999999999</v>
      </c>
      <c r="P4797" s="161">
        <f t="shared" si="447"/>
        <v>1</v>
      </c>
    </row>
    <row r="4798" spans="9:16" x14ac:dyDescent="0.2">
      <c r="I4798" s="158">
        <f t="shared" si="451"/>
        <v>12</v>
      </c>
      <c r="J4798" s="158" t="str">
        <f t="shared" si="448"/>
        <v>GBP</v>
      </c>
      <c r="K4798" s="158" t="str">
        <f t="shared" si="449"/>
        <v>GBP</v>
      </c>
      <c r="L4798" s="158" t="str">
        <f t="shared" si="446"/>
        <v>GBPGBP45493</v>
      </c>
      <c r="M4798" s="160">
        <f t="shared" si="450"/>
        <v>45493</v>
      </c>
      <c r="N4798" s="158">
        <v>1.1865211200759374</v>
      </c>
      <c r="O4798" s="158">
        <v>0.84279999999999999</v>
      </c>
      <c r="P4798" s="161">
        <f t="shared" si="447"/>
        <v>1</v>
      </c>
    </row>
    <row r="4799" spans="9:16" x14ac:dyDescent="0.2">
      <c r="I4799" s="158">
        <f t="shared" si="451"/>
        <v>12</v>
      </c>
      <c r="J4799" s="158" t="str">
        <f t="shared" si="448"/>
        <v>GBP</v>
      </c>
      <c r="K4799" s="158" t="str">
        <f t="shared" si="449"/>
        <v>GBP</v>
      </c>
      <c r="L4799" s="158" t="str">
        <f t="shared" si="446"/>
        <v>GBPGBP45494</v>
      </c>
      <c r="M4799" s="160">
        <f t="shared" si="450"/>
        <v>45494</v>
      </c>
      <c r="N4799" s="158">
        <v>1.1865211200759374</v>
      </c>
      <c r="O4799" s="158">
        <v>0.84279999999999999</v>
      </c>
      <c r="P4799" s="161">
        <f t="shared" si="447"/>
        <v>1</v>
      </c>
    </row>
    <row r="4800" spans="9:16" x14ac:dyDescent="0.2">
      <c r="I4800" s="158">
        <f t="shared" si="451"/>
        <v>12</v>
      </c>
      <c r="J4800" s="158" t="str">
        <f t="shared" si="448"/>
        <v>GBP</v>
      </c>
      <c r="K4800" s="158" t="str">
        <f t="shared" si="449"/>
        <v>GBP</v>
      </c>
      <c r="L4800" s="158" t="str">
        <f t="shared" si="446"/>
        <v>GBPGBP45495</v>
      </c>
      <c r="M4800" s="160">
        <f t="shared" si="450"/>
        <v>45495</v>
      </c>
      <c r="N4800" s="158">
        <v>1.1874369174137624</v>
      </c>
      <c r="O4800" s="158">
        <v>0.84214999999999995</v>
      </c>
      <c r="P4800" s="161">
        <f t="shared" si="447"/>
        <v>1</v>
      </c>
    </row>
    <row r="4801" spans="9:16" x14ac:dyDescent="0.2">
      <c r="I4801" s="158">
        <f t="shared" si="451"/>
        <v>12</v>
      </c>
      <c r="J4801" s="158" t="str">
        <f t="shared" si="448"/>
        <v>GBP</v>
      </c>
      <c r="K4801" s="158" t="str">
        <f t="shared" si="449"/>
        <v>GBP</v>
      </c>
      <c r="L4801" s="158" t="str">
        <f t="shared" si="446"/>
        <v>GBPGBP45496</v>
      </c>
      <c r="M4801" s="160">
        <f t="shared" si="450"/>
        <v>45496</v>
      </c>
      <c r="N4801" s="158">
        <v>1.1894425082963616</v>
      </c>
      <c r="O4801" s="158">
        <v>0.84072999999999998</v>
      </c>
      <c r="P4801" s="161">
        <f t="shared" si="447"/>
        <v>1</v>
      </c>
    </row>
    <row r="4802" spans="9:16" x14ac:dyDescent="0.2">
      <c r="I4802" s="158">
        <f t="shared" si="451"/>
        <v>12</v>
      </c>
      <c r="J4802" s="158" t="str">
        <f t="shared" si="448"/>
        <v>GBP</v>
      </c>
      <c r="K4802" s="158" t="str">
        <f t="shared" si="449"/>
        <v>GBP</v>
      </c>
      <c r="L4802" s="158" t="str">
        <f t="shared" si="446"/>
        <v>GBPGBP45497</v>
      </c>
      <c r="M4802" s="160">
        <f t="shared" si="450"/>
        <v>45497</v>
      </c>
      <c r="N4802" s="158">
        <v>1.1908589665725888</v>
      </c>
      <c r="O4802" s="158">
        <v>0.83972999999999998</v>
      </c>
      <c r="P4802" s="161">
        <f t="shared" si="447"/>
        <v>1</v>
      </c>
    </row>
    <row r="4803" spans="9:16" x14ac:dyDescent="0.2">
      <c r="I4803" s="158">
        <f t="shared" si="451"/>
        <v>12</v>
      </c>
      <c r="J4803" s="158" t="str">
        <f t="shared" si="448"/>
        <v>GBP</v>
      </c>
      <c r="K4803" s="158" t="str">
        <f t="shared" si="449"/>
        <v>GBP</v>
      </c>
      <c r="L4803" s="158" t="str">
        <f t="shared" ref="L4803:L4866" si="452">J4803&amp;K4803&amp;M4803</f>
        <v>GBPGBP45498</v>
      </c>
      <c r="M4803" s="160">
        <f t="shared" si="450"/>
        <v>45498</v>
      </c>
      <c r="N4803" s="158">
        <v>1.1865211200759374</v>
      </c>
      <c r="O4803" s="158">
        <v>0.84279999999999999</v>
      </c>
      <c r="P4803" s="161">
        <f t="shared" ref="P4803:P4866" si="453">ROUND(N4803*O4803,4)</f>
        <v>1</v>
      </c>
    </row>
    <row r="4804" spans="9:16" x14ac:dyDescent="0.2">
      <c r="I4804" s="158">
        <f t="shared" si="451"/>
        <v>12</v>
      </c>
      <c r="J4804" s="158" t="str">
        <f t="shared" ref="J4804:J4867" si="454">VLOOKUP($I4804,$A:$C,2,FALSE)</f>
        <v>GBP</v>
      </c>
      <c r="K4804" s="158" t="str">
        <f t="shared" ref="K4804:K4867" si="455">VLOOKUP($I4804,$A:$C,3,FALSE)</f>
        <v>GBP</v>
      </c>
      <c r="L4804" s="158" t="str">
        <f t="shared" si="452"/>
        <v>GBPGBP45499</v>
      </c>
      <c r="M4804" s="160">
        <f t="shared" ref="M4804:M4867" si="456">IF(I4804=I4803,M4803+1,$G$1)</f>
        <v>45499</v>
      </c>
      <c r="N4804" s="158">
        <v>1.1851430467657447</v>
      </c>
      <c r="O4804" s="158">
        <v>0.84377999999999997</v>
      </c>
      <c r="P4804" s="161">
        <f t="shared" si="453"/>
        <v>1</v>
      </c>
    </row>
    <row r="4805" spans="9:16" x14ac:dyDescent="0.2">
      <c r="I4805" s="158">
        <f t="shared" si="451"/>
        <v>12</v>
      </c>
      <c r="J4805" s="158" t="str">
        <f t="shared" si="454"/>
        <v>GBP</v>
      </c>
      <c r="K4805" s="158" t="str">
        <f t="shared" si="455"/>
        <v>GBP</v>
      </c>
      <c r="L4805" s="158" t="str">
        <f t="shared" si="452"/>
        <v>GBPGBP45500</v>
      </c>
      <c r="M4805" s="160">
        <f t="shared" si="456"/>
        <v>45500</v>
      </c>
      <c r="N4805" s="158">
        <v>1.1851430467657447</v>
      </c>
      <c r="O4805" s="158">
        <v>0.84377999999999997</v>
      </c>
      <c r="P4805" s="161">
        <f t="shared" si="453"/>
        <v>1</v>
      </c>
    </row>
    <row r="4806" spans="9:16" x14ac:dyDescent="0.2">
      <c r="I4806" s="158">
        <f t="shared" si="451"/>
        <v>12</v>
      </c>
      <c r="J4806" s="158" t="str">
        <f t="shared" si="454"/>
        <v>GBP</v>
      </c>
      <c r="K4806" s="158" t="str">
        <f t="shared" si="455"/>
        <v>GBP</v>
      </c>
      <c r="L4806" s="158" t="str">
        <f t="shared" si="452"/>
        <v>GBPGBP45501</v>
      </c>
      <c r="M4806" s="160">
        <f t="shared" si="456"/>
        <v>45501</v>
      </c>
      <c r="N4806" s="158">
        <v>1.1851430467657447</v>
      </c>
      <c r="O4806" s="158">
        <v>0.84377999999999997</v>
      </c>
      <c r="P4806" s="161">
        <f t="shared" si="453"/>
        <v>1</v>
      </c>
    </row>
    <row r="4807" spans="9:16" x14ac:dyDescent="0.2">
      <c r="I4807" s="158">
        <f t="shared" si="451"/>
        <v>12</v>
      </c>
      <c r="J4807" s="158" t="str">
        <f t="shared" si="454"/>
        <v>GBP</v>
      </c>
      <c r="K4807" s="158" t="str">
        <f t="shared" si="455"/>
        <v>GBP</v>
      </c>
      <c r="L4807" s="158" t="str">
        <f t="shared" si="452"/>
        <v>GBPGBP45502</v>
      </c>
      <c r="M4807" s="160">
        <f t="shared" si="456"/>
        <v>45502</v>
      </c>
      <c r="N4807" s="158">
        <v>1.1856067342462504</v>
      </c>
      <c r="O4807" s="158">
        <v>0.84345000000000003</v>
      </c>
      <c r="P4807" s="161">
        <f t="shared" si="453"/>
        <v>1</v>
      </c>
    </row>
    <row r="4808" spans="9:16" x14ac:dyDescent="0.2">
      <c r="I4808" s="158">
        <f t="shared" si="451"/>
        <v>12</v>
      </c>
      <c r="J4808" s="158" t="str">
        <f t="shared" si="454"/>
        <v>GBP</v>
      </c>
      <c r="K4808" s="158" t="str">
        <f t="shared" si="455"/>
        <v>GBP</v>
      </c>
      <c r="L4808" s="158" t="str">
        <f t="shared" si="452"/>
        <v>GBPGBP45503</v>
      </c>
      <c r="M4808" s="160">
        <f t="shared" si="456"/>
        <v>45503</v>
      </c>
      <c r="N4808" s="158">
        <v>1.1868027533823877</v>
      </c>
      <c r="O4808" s="158">
        <v>0.84260000000000002</v>
      </c>
      <c r="P4808" s="161">
        <f t="shared" si="453"/>
        <v>1</v>
      </c>
    </row>
    <row r="4809" spans="9:16" x14ac:dyDescent="0.2">
      <c r="I4809" s="158">
        <f t="shared" si="451"/>
        <v>12</v>
      </c>
      <c r="J4809" s="158" t="str">
        <f t="shared" si="454"/>
        <v>GBP</v>
      </c>
      <c r="K4809" s="158" t="str">
        <f t="shared" si="455"/>
        <v>GBP</v>
      </c>
      <c r="L4809" s="158" t="str">
        <f t="shared" si="452"/>
        <v>GBPGBP45504</v>
      </c>
      <c r="M4809" s="160">
        <f t="shared" si="456"/>
        <v>45504</v>
      </c>
      <c r="N4809" s="158">
        <v>1.1851149561507466</v>
      </c>
      <c r="O4809" s="158">
        <v>0.84379999999999999</v>
      </c>
      <c r="P4809" s="161">
        <f t="shared" si="453"/>
        <v>1</v>
      </c>
    </row>
    <row r="4810" spans="9:16" x14ac:dyDescent="0.2">
      <c r="I4810" s="158">
        <f t="shared" si="451"/>
        <v>12</v>
      </c>
      <c r="J4810" s="158" t="str">
        <f t="shared" si="454"/>
        <v>GBP</v>
      </c>
      <c r="K4810" s="158" t="str">
        <f t="shared" si="455"/>
        <v>GBP</v>
      </c>
      <c r="L4810" s="158" t="str">
        <f t="shared" si="452"/>
        <v>GBPGBP45505</v>
      </c>
      <c r="M4810" s="160">
        <f t="shared" si="456"/>
        <v>45505</v>
      </c>
      <c r="N4810" s="158">
        <v>1.1858457451854663</v>
      </c>
      <c r="O4810" s="158">
        <v>0.84328000000000003</v>
      </c>
      <c r="P4810" s="161">
        <f t="shared" si="453"/>
        <v>1</v>
      </c>
    </row>
    <row r="4811" spans="9:16" x14ac:dyDescent="0.2">
      <c r="I4811" s="158">
        <f t="shared" si="451"/>
        <v>12</v>
      </c>
      <c r="J4811" s="158" t="str">
        <f t="shared" si="454"/>
        <v>GBP</v>
      </c>
      <c r="K4811" s="158" t="str">
        <f t="shared" si="455"/>
        <v>GBP</v>
      </c>
      <c r="L4811" s="158" t="str">
        <f t="shared" si="452"/>
        <v>GBPGBP45506</v>
      </c>
      <c r="M4811" s="160">
        <f t="shared" si="456"/>
        <v>45506</v>
      </c>
      <c r="N4811" s="158">
        <v>1.1764705882352942</v>
      </c>
      <c r="O4811" s="158">
        <v>0.85</v>
      </c>
      <c r="P4811" s="161">
        <f t="shared" si="453"/>
        <v>1</v>
      </c>
    </row>
    <row r="4812" spans="9:16" x14ac:dyDescent="0.2">
      <c r="I4812" s="158">
        <f t="shared" si="451"/>
        <v>12</v>
      </c>
      <c r="J4812" s="158" t="str">
        <f t="shared" si="454"/>
        <v>GBP</v>
      </c>
      <c r="K4812" s="158" t="str">
        <f t="shared" si="455"/>
        <v>GBP</v>
      </c>
      <c r="L4812" s="158" t="str">
        <f t="shared" si="452"/>
        <v>GBPGBP45507</v>
      </c>
      <c r="M4812" s="160">
        <f t="shared" si="456"/>
        <v>45507</v>
      </c>
      <c r="N4812" s="158">
        <v>1.1764705882352942</v>
      </c>
      <c r="O4812" s="158">
        <v>0.85</v>
      </c>
      <c r="P4812" s="161">
        <f t="shared" si="453"/>
        <v>1</v>
      </c>
    </row>
    <row r="4813" spans="9:16" x14ac:dyDescent="0.2">
      <c r="I4813" s="158">
        <f t="shared" si="451"/>
        <v>12</v>
      </c>
      <c r="J4813" s="158" t="str">
        <f t="shared" si="454"/>
        <v>GBP</v>
      </c>
      <c r="K4813" s="158" t="str">
        <f t="shared" si="455"/>
        <v>GBP</v>
      </c>
      <c r="L4813" s="158" t="str">
        <f t="shared" si="452"/>
        <v>GBPGBP45508</v>
      </c>
      <c r="M4813" s="160">
        <f t="shared" si="456"/>
        <v>45508</v>
      </c>
      <c r="N4813" s="158">
        <v>1.1764705882352942</v>
      </c>
      <c r="O4813" s="158">
        <v>0.85</v>
      </c>
      <c r="P4813" s="161">
        <f t="shared" si="453"/>
        <v>1</v>
      </c>
    </row>
    <row r="4814" spans="9:16" x14ac:dyDescent="0.2">
      <c r="I4814" s="158">
        <f t="shared" si="451"/>
        <v>12</v>
      </c>
      <c r="J4814" s="158" t="str">
        <f t="shared" si="454"/>
        <v>GBP</v>
      </c>
      <c r="K4814" s="158" t="str">
        <f t="shared" si="455"/>
        <v>GBP</v>
      </c>
      <c r="L4814" s="158" t="str">
        <f t="shared" si="452"/>
        <v>GBPGBP45509</v>
      </c>
      <c r="M4814" s="160">
        <f t="shared" si="456"/>
        <v>45509</v>
      </c>
      <c r="N4814" s="158">
        <v>1.1644425813363144</v>
      </c>
      <c r="O4814" s="158">
        <v>0.85877999999999999</v>
      </c>
      <c r="P4814" s="161">
        <f t="shared" si="453"/>
        <v>1</v>
      </c>
    </row>
    <row r="4815" spans="9:16" x14ac:dyDescent="0.2">
      <c r="I4815" s="158">
        <f t="shared" si="451"/>
        <v>12</v>
      </c>
      <c r="J4815" s="158" t="str">
        <f t="shared" si="454"/>
        <v>GBP</v>
      </c>
      <c r="K4815" s="158" t="str">
        <f t="shared" si="455"/>
        <v>GBP</v>
      </c>
      <c r="L4815" s="158" t="str">
        <f t="shared" si="452"/>
        <v>GBPGBP45510</v>
      </c>
      <c r="M4815" s="160">
        <f t="shared" si="456"/>
        <v>45510</v>
      </c>
      <c r="N4815" s="158">
        <v>1.1628177399474406</v>
      </c>
      <c r="O4815" s="158">
        <v>0.85997999999999997</v>
      </c>
      <c r="P4815" s="161">
        <f t="shared" si="453"/>
        <v>1</v>
      </c>
    </row>
    <row r="4816" spans="9:16" x14ac:dyDescent="0.2">
      <c r="I4816" s="158">
        <f t="shared" si="451"/>
        <v>12</v>
      </c>
      <c r="J4816" s="158" t="str">
        <f t="shared" si="454"/>
        <v>GBP</v>
      </c>
      <c r="K4816" s="158" t="str">
        <f t="shared" si="455"/>
        <v>GBP</v>
      </c>
      <c r="L4816" s="158" t="str">
        <f t="shared" si="452"/>
        <v>GBPGBP45511</v>
      </c>
      <c r="M4816" s="160">
        <f t="shared" si="456"/>
        <v>45511</v>
      </c>
      <c r="N4816" s="158">
        <v>1.1653925041954132</v>
      </c>
      <c r="O4816" s="158">
        <v>0.85807999999999995</v>
      </c>
      <c r="P4816" s="161">
        <f t="shared" si="453"/>
        <v>1</v>
      </c>
    </row>
    <row r="4817" spans="9:16" x14ac:dyDescent="0.2">
      <c r="I4817" s="158">
        <f t="shared" si="451"/>
        <v>12</v>
      </c>
      <c r="J4817" s="158" t="str">
        <f t="shared" si="454"/>
        <v>GBP</v>
      </c>
      <c r="K4817" s="158" t="str">
        <f t="shared" si="455"/>
        <v>GBP</v>
      </c>
      <c r="L4817" s="158" t="str">
        <f t="shared" si="452"/>
        <v>GBPGBP45512</v>
      </c>
      <c r="M4817" s="160">
        <f t="shared" si="456"/>
        <v>45512</v>
      </c>
      <c r="N4817" s="158">
        <v>1.1615346195393355</v>
      </c>
      <c r="O4817" s="158">
        <v>0.86092999999999997</v>
      </c>
      <c r="P4817" s="161">
        <f t="shared" si="453"/>
        <v>1</v>
      </c>
    </row>
    <row r="4818" spans="9:16" x14ac:dyDescent="0.2">
      <c r="I4818" s="158">
        <f t="shared" si="451"/>
        <v>12</v>
      </c>
      <c r="J4818" s="158" t="str">
        <f t="shared" si="454"/>
        <v>GBP</v>
      </c>
      <c r="K4818" s="158" t="str">
        <f t="shared" si="455"/>
        <v>GBP</v>
      </c>
      <c r="L4818" s="158" t="str">
        <f t="shared" si="452"/>
        <v>GBPGBP45513</v>
      </c>
      <c r="M4818" s="160">
        <f t="shared" si="456"/>
        <v>45513</v>
      </c>
      <c r="N4818" s="158">
        <v>1.1667522284967564</v>
      </c>
      <c r="O4818" s="158">
        <v>0.85707999999999995</v>
      </c>
      <c r="P4818" s="161">
        <f t="shared" si="453"/>
        <v>1</v>
      </c>
    </row>
    <row r="4819" spans="9:16" x14ac:dyDescent="0.2">
      <c r="I4819" s="158">
        <f t="shared" si="451"/>
        <v>12</v>
      </c>
      <c r="J4819" s="158" t="str">
        <f t="shared" si="454"/>
        <v>GBP</v>
      </c>
      <c r="K4819" s="158" t="str">
        <f t="shared" si="455"/>
        <v>GBP</v>
      </c>
      <c r="L4819" s="158" t="str">
        <f t="shared" si="452"/>
        <v>GBPGBP45514</v>
      </c>
      <c r="M4819" s="160">
        <f t="shared" si="456"/>
        <v>45514</v>
      </c>
      <c r="N4819" s="158">
        <v>1.1667522284967564</v>
      </c>
      <c r="O4819" s="158">
        <v>0.85707999999999995</v>
      </c>
      <c r="P4819" s="161">
        <f t="shared" si="453"/>
        <v>1</v>
      </c>
    </row>
    <row r="4820" spans="9:16" x14ac:dyDescent="0.2">
      <c r="I4820" s="158">
        <f t="shared" si="451"/>
        <v>12</v>
      </c>
      <c r="J4820" s="158" t="str">
        <f t="shared" si="454"/>
        <v>GBP</v>
      </c>
      <c r="K4820" s="158" t="str">
        <f t="shared" si="455"/>
        <v>GBP</v>
      </c>
      <c r="L4820" s="158" t="str">
        <f t="shared" si="452"/>
        <v>GBPGBP45515</v>
      </c>
      <c r="M4820" s="160">
        <f t="shared" si="456"/>
        <v>45515</v>
      </c>
      <c r="N4820" s="158">
        <v>1.1667522284967564</v>
      </c>
      <c r="O4820" s="158">
        <v>0.85707999999999995</v>
      </c>
      <c r="P4820" s="161">
        <f t="shared" si="453"/>
        <v>1</v>
      </c>
    </row>
    <row r="4821" spans="9:16" x14ac:dyDescent="0.2">
      <c r="I4821" s="158">
        <f t="shared" si="451"/>
        <v>12</v>
      </c>
      <c r="J4821" s="158" t="str">
        <f t="shared" si="454"/>
        <v>GBP</v>
      </c>
      <c r="K4821" s="158" t="str">
        <f t="shared" si="455"/>
        <v>GBP</v>
      </c>
      <c r="L4821" s="158" t="str">
        <f t="shared" si="452"/>
        <v>GBPGBP45516</v>
      </c>
      <c r="M4821" s="160">
        <f t="shared" si="456"/>
        <v>45516</v>
      </c>
      <c r="N4821" s="158">
        <v>1.1688524206933633</v>
      </c>
      <c r="O4821" s="158">
        <v>0.85553999999999997</v>
      </c>
      <c r="P4821" s="161">
        <f t="shared" si="453"/>
        <v>1</v>
      </c>
    </row>
    <row r="4822" spans="9:16" x14ac:dyDescent="0.2">
      <c r="I4822" s="158">
        <f t="shared" si="451"/>
        <v>12</v>
      </c>
      <c r="J4822" s="158" t="str">
        <f t="shared" si="454"/>
        <v>GBP</v>
      </c>
      <c r="K4822" s="158" t="str">
        <f t="shared" si="455"/>
        <v>GBP</v>
      </c>
      <c r="L4822" s="158" t="str">
        <f t="shared" si="452"/>
        <v>GBPGBP45517</v>
      </c>
      <c r="M4822" s="160">
        <f t="shared" si="456"/>
        <v>45517</v>
      </c>
      <c r="N4822" s="158">
        <v>1.1701654613962413</v>
      </c>
      <c r="O4822" s="158">
        <v>0.85458000000000001</v>
      </c>
      <c r="P4822" s="161">
        <f t="shared" si="453"/>
        <v>1</v>
      </c>
    </row>
    <row r="4823" spans="9:16" x14ac:dyDescent="0.2">
      <c r="I4823" s="158">
        <f t="shared" si="451"/>
        <v>12</v>
      </c>
      <c r="J4823" s="158" t="str">
        <f t="shared" si="454"/>
        <v>GBP</v>
      </c>
      <c r="K4823" s="158" t="str">
        <f t="shared" si="455"/>
        <v>GBP</v>
      </c>
      <c r="L4823" s="158" t="str">
        <f t="shared" si="452"/>
        <v>GBPGBP45518</v>
      </c>
      <c r="M4823" s="160">
        <f t="shared" si="456"/>
        <v>45518</v>
      </c>
      <c r="N4823" s="158">
        <v>1.1657321380693144</v>
      </c>
      <c r="O4823" s="158">
        <v>0.85782999999999998</v>
      </c>
      <c r="P4823" s="161">
        <f t="shared" si="453"/>
        <v>1</v>
      </c>
    </row>
    <row r="4824" spans="9:16" x14ac:dyDescent="0.2">
      <c r="I4824" s="158">
        <f t="shared" si="451"/>
        <v>12</v>
      </c>
      <c r="J4824" s="158" t="str">
        <f t="shared" si="454"/>
        <v>GBP</v>
      </c>
      <c r="K4824" s="158" t="str">
        <f t="shared" si="455"/>
        <v>GBP</v>
      </c>
      <c r="L4824" s="158" t="str">
        <f t="shared" si="452"/>
        <v>GBPGBP45519</v>
      </c>
      <c r="M4824" s="160">
        <f t="shared" si="456"/>
        <v>45519</v>
      </c>
      <c r="N4824" s="158">
        <v>1.168019622729662</v>
      </c>
      <c r="O4824" s="158">
        <v>0.85614999999999997</v>
      </c>
      <c r="P4824" s="161">
        <f t="shared" si="453"/>
        <v>1</v>
      </c>
    </row>
    <row r="4825" spans="9:16" x14ac:dyDescent="0.2">
      <c r="I4825" s="158">
        <f t="shared" si="451"/>
        <v>12</v>
      </c>
      <c r="J4825" s="158" t="str">
        <f t="shared" si="454"/>
        <v>GBP</v>
      </c>
      <c r="K4825" s="158" t="str">
        <f t="shared" si="455"/>
        <v>GBP</v>
      </c>
      <c r="L4825" s="158" t="str">
        <f t="shared" si="452"/>
        <v>GBPGBP45520</v>
      </c>
      <c r="M4825" s="160">
        <f t="shared" si="456"/>
        <v>45520</v>
      </c>
      <c r="N4825" s="158">
        <v>1.17470162578705</v>
      </c>
      <c r="O4825" s="158">
        <v>0.85128000000000004</v>
      </c>
      <c r="P4825" s="161">
        <f t="shared" si="453"/>
        <v>1</v>
      </c>
    </row>
    <row r="4826" spans="9:16" x14ac:dyDescent="0.2">
      <c r="I4826" s="158">
        <f t="shared" si="451"/>
        <v>12</v>
      </c>
      <c r="J4826" s="158" t="str">
        <f t="shared" si="454"/>
        <v>GBP</v>
      </c>
      <c r="K4826" s="158" t="str">
        <f t="shared" si="455"/>
        <v>GBP</v>
      </c>
      <c r="L4826" s="158" t="str">
        <f t="shared" si="452"/>
        <v>GBPGBP45521</v>
      </c>
      <c r="M4826" s="160">
        <f t="shared" si="456"/>
        <v>45521</v>
      </c>
      <c r="N4826" s="158">
        <v>1.17470162578705</v>
      </c>
      <c r="O4826" s="158">
        <v>0.85128000000000004</v>
      </c>
      <c r="P4826" s="161">
        <f t="shared" si="453"/>
        <v>1</v>
      </c>
    </row>
    <row r="4827" spans="9:16" x14ac:dyDescent="0.2">
      <c r="I4827" s="158">
        <f t="shared" si="451"/>
        <v>12</v>
      </c>
      <c r="J4827" s="158" t="str">
        <f t="shared" si="454"/>
        <v>GBP</v>
      </c>
      <c r="K4827" s="158" t="str">
        <f t="shared" si="455"/>
        <v>GBP</v>
      </c>
      <c r="L4827" s="158" t="str">
        <f t="shared" si="452"/>
        <v>GBPGBP45522</v>
      </c>
      <c r="M4827" s="160">
        <f t="shared" si="456"/>
        <v>45522</v>
      </c>
      <c r="N4827" s="158">
        <v>1.17470162578705</v>
      </c>
      <c r="O4827" s="158">
        <v>0.85128000000000004</v>
      </c>
      <c r="P4827" s="161">
        <f t="shared" si="453"/>
        <v>1</v>
      </c>
    </row>
    <row r="4828" spans="9:16" x14ac:dyDescent="0.2">
      <c r="I4828" s="158">
        <f t="shared" si="451"/>
        <v>12</v>
      </c>
      <c r="J4828" s="158" t="str">
        <f t="shared" si="454"/>
        <v>GBP</v>
      </c>
      <c r="K4828" s="158" t="str">
        <f t="shared" si="455"/>
        <v>GBP</v>
      </c>
      <c r="L4828" s="158" t="str">
        <f t="shared" si="452"/>
        <v>GBPGBP45523</v>
      </c>
      <c r="M4828" s="160">
        <f t="shared" si="456"/>
        <v>45523</v>
      </c>
      <c r="N4828" s="158">
        <v>1.1731168541698438</v>
      </c>
      <c r="O4828" s="158">
        <v>0.85243000000000002</v>
      </c>
      <c r="P4828" s="161">
        <f t="shared" si="453"/>
        <v>1</v>
      </c>
    </row>
    <row r="4829" spans="9:16" x14ac:dyDescent="0.2">
      <c r="I4829" s="158">
        <f t="shared" si="451"/>
        <v>12</v>
      </c>
      <c r="J4829" s="158" t="str">
        <f t="shared" si="454"/>
        <v>GBP</v>
      </c>
      <c r="K4829" s="158" t="str">
        <f t="shared" si="455"/>
        <v>GBP</v>
      </c>
      <c r="L4829" s="158" t="str">
        <f t="shared" si="452"/>
        <v>GBPGBP45524</v>
      </c>
      <c r="M4829" s="160">
        <f t="shared" si="456"/>
        <v>45524</v>
      </c>
      <c r="N4829" s="158">
        <v>1.173791581566777</v>
      </c>
      <c r="O4829" s="158">
        <v>0.85194000000000003</v>
      </c>
      <c r="P4829" s="161">
        <f t="shared" si="453"/>
        <v>1</v>
      </c>
    </row>
    <row r="4830" spans="9:16" x14ac:dyDescent="0.2">
      <c r="I4830" s="158">
        <f t="shared" si="451"/>
        <v>12</v>
      </c>
      <c r="J4830" s="158" t="str">
        <f t="shared" si="454"/>
        <v>GBP</v>
      </c>
      <c r="K4830" s="158" t="str">
        <f t="shared" si="455"/>
        <v>GBP</v>
      </c>
      <c r="L4830" s="158" t="str">
        <f t="shared" si="452"/>
        <v>GBPGBP45525</v>
      </c>
      <c r="M4830" s="160">
        <f t="shared" si="456"/>
        <v>45525</v>
      </c>
      <c r="N4830" s="158">
        <v>1.1722917130698804</v>
      </c>
      <c r="O4830" s="158">
        <v>0.85302999999999995</v>
      </c>
      <c r="P4830" s="161">
        <f t="shared" si="453"/>
        <v>1</v>
      </c>
    </row>
    <row r="4831" spans="9:16" x14ac:dyDescent="0.2">
      <c r="I4831" s="158">
        <f t="shared" si="451"/>
        <v>12</v>
      </c>
      <c r="J4831" s="158" t="str">
        <f t="shared" si="454"/>
        <v>GBP</v>
      </c>
      <c r="K4831" s="158" t="str">
        <f t="shared" si="455"/>
        <v>GBP</v>
      </c>
      <c r="L4831" s="158" t="str">
        <f t="shared" si="452"/>
        <v>GBPGBP45526</v>
      </c>
      <c r="M4831" s="160">
        <f t="shared" si="456"/>
        <v>45526</v>
      </c>
      <c r="N4831" s="158">
        <v>1.1772600449713337</v>
      </c>
      <c r="O4831" s="158">
        <v>0.84943000000000002</v>
      </c>
      <c r="P4831" s="161">
        <f t="shared" si="453"/>
        <v>1</v>
      </c>
    </row>
    <row r="4832" spans="9:16" x14ac:dyDescent="0.2">
      <c r="I4832" s="158">
        <f t="shared" si="451"/>
        <v>12</v>
      </c>
      <c r="J4832" s="158" t="str">
        <f t="shared" si="454"/>
        <v>GBP</v>
      </c>
      <c r="K4832" s="158" t="str">
        <f t="shared" si="455"/>
        <v>GBP</v>
      </c>
      <c r="L4832" s="158" t="str">
        <f t="shared" si="452"/>
        <v>GBPGBP45527</v>
      </c>
      <c r="M4832" s="160">
        <f t="shared" si="456"/>
        <v>45527</v>
      </c>
      <c r="N4832" s="158">
        <v>1.1801777347668558</v>
      </c>
      <c r="O4832" s="158">
        <v>0.84733000000000003</v>
      </c>
      <c r="P4832" s="161">
        <f t="shared" si="453"/>
        <v>1</v>
      </c>
    </row>
    <row r="4833" spans="9:16" x14ac:dyDescent="0.2">
      <c r="I4833" s="158">
        <f t="shared" si="451"/>
        <v>12</v>
      </c>
      <c r="J4833" s="158" t="str">
        <f t="shared" si="454"/>
        <v>GBP</v>
      </c>
      <c r="K4833" s="158" t="str">
        <f t="shared" si="455"/>
        <v>GBP</v>
      </c>
      <c r="L4833" s="158" t="str">
        <f t="shared" si="452"/>
        <v>GBPGBP45528</v>
      </c>
      <c r="M4833" s="160">
        <f t="shared" si="456"/>
        <v>45528</v>
      </c>
      <c r="N4833" s="158">
        <v>1.1801777347668558</v>
      </c>
      <c r="O4833" s="158">
        <v>0.84733000000000003</v>
      </c>
      <c r="P4833" s="161">
        <f t="shared" si="453"/>
        <v>1</v>
      </c>
    </row>
    <row r="4834" spans="9:16" x14ac:dyDescent="0.2">
      <c r="I4834" s="158">
        <f t="shared" si="451"/>
        <v>12</v>
      </c>
      <c r="J4834" s="158" t="str">
        <f t="shared" si="454"/>
        <v>GBP</v>
      </c>
      <c r="K4834" s="158" t="str">
        <f t="shared" si="455"/>
        <v>GBP</v>
      </c>
      <c r="L4834" s="158" t="str">
        <f t="shared" si="452"/>
        <v>GBPGBP45529</v>
      </c>
      <c r="M4834" s="160">
        <f t="shared" si="456"/>
        <v>45529</v>
      </c>
      <c r="N4834" s="158">
        <v>1.1801777347668558</v>
      </c>
      <c r="O4834" s="158">
        <v>0.84733000000000003</v>
      </c>
      <c r="P4834" s="161">
        <f t="shared" si="453"/>
        <v>1</v>
      </c>
    </row>
    <row r="4835" spans="9:16" x14ac:dyDescent="0.2">
      <c r="I4835" s="158">
        <f t="shared" si="451"/>
        <v>12</v>
      </c>
      <c r="J4835" s="158" t="str">
        <f t="shared" si="454"/>
        <v>GBP</v>
      </c>
      <c r="K4835" s="158" t="str">
        <f t="shared" si="455"/>
        <v>GBP</v>
      </c>
      <c r="L4835" s="158" t="str">
        <f t="shared" si="452"/>
        <v>GBPGBP45530</v>
      </c>
      <c r="M4835" s="160">
        <f t="shared" si="456"/>
        <v>45530</v>
      </c>
      <c r="N4835" s="158">
        <v>1.18140469017662</v>
      </c>
      <c r="O4835" s="158">
        <v>0.84645000000000004</v>
      </c>
      <c r="P4835" s="161">
        <f t="shared" si="453"/>
        <v>1</v>
      </c>
    </row>
    <row r="4836" spans="9:16" x14ac:dyDescent="0.2">
      <c r="I4836" s="158">
        <f t="shared" si="451"/>
        <v>12</v>
      </c>
      <c r="J4836" s="158" t="str">
        <f t="shared" si="454"/>
        <v>GBP</v>
      </c>
      <c r="K4836" s="158" t="str">
        <f t="shared" si="455"/>
        <v>GBP</v>
      </c>
      <c r="L4836" s="158" t="str">
        <f t="shared" si="452"/>
        <v>GBPGBP45531</v>
      </c>
      <c r="M4836" s="160">
        <f t="shared" si="456"/>
        <v>45531</v>
      </c>
      <c r="N4836" s="158">
        <v>1.1843009071744948</v>
      </c>
      <c r="O4836" s="158">
        <v>0.84438000000000002</v>
      </c>
      <c r="P4836" s="161">
        <f t="shared" si="453"/>
        <v>1</v>
      </c>
    </row>
    <row r="4837" spans="9:16" x14ac:dyDescent="0.2">
      <c r="I4837" s="158">
        <f t="shared" si="451"/>
        <v>12</v>
      </c>
      <c r="J4837" s="158" t="str">
        <f t="shared" si="454"/>
        <v>GBP</v>
      </c>
      <c r="K4837" s="158" t="str">
        <f t="shared" si="455"/>
        <v>GBP</v>
      </c>
      <c r="L4837" s="158" t="str">
        <f t="shared" si="452"/>
        <v>GBPGBP45532</v>
      </c>
      <c r="M4837" s="160">
        <f t="shared" si="456"/>
        <v>45532</v>
      </c>
      <c r="N4837" s="158">
        <v>1.1881705737675701</v>
      </c>
      <c r="O4837" s="158">
        <v>0.84162999999999999</v>
      </c>
      <c r="P4837" s="161">
        <f t="shared" si="453"/>
        <v>1</v>
      </c>
    </row>
    <row r="4838" spans="9:16" x14ac:dyDescent="0.2">
      <c r="I4838" s="158">
        <f t="shared" si="451"/>
        <v>12</v>
      </c>
      <c r="J4838" s="158" t="str">
        <f t="shared" si="454"/>
        <v>GBP</v>
      </c>
      <c r="K4838" s="158" t="str">
        <f t="shared" si="455"/>
        <v>GBP</v>
      </c>
      <c r="L4838" s="158" t="str">
        <f t="shared" si="452"/>
        <v>GBPGBP45533</v>
      </c>
      <c r="M4838" s="160">
        <f t="shared" si="456"/>
        <v>45533</v>
      </c>
      <c r="N4838" s="158">
        <v>1.188001188001188</v>
      </c>
      <c r="O4838" s="158">
        <v>0.84175</v>
      </c>
      <c r="P4838" s="161">
        <f t="shared" si="453"/>
        <v>1</v>
      </c>
    </row>
    <row r="4839" spans="9:16" x14ac:dyDescent="0.2">
      <c r="I4839" s="158">
        <f t="shared" si="451"/>
        <v>12</v>
      </c>
      <c r="J4839" s="158" t="str">
        <f t="shared" si="454"/>
        <v>GBP</v>
      </c>
      <c r="K4839" s="158" t="str">
        <f t="shared" si="455"/>
        <v>GBP</v>
      </c>
      <c r="L4839" s="158" t="str">
        <f t="shared" si="452"/>
        <v>GBPGBP45534</v>
      </c>
      <c r="M4839" s="160">
        <f t="shared" si="456"/>
        <v>45534</v>
      </c>
      <c r="N4839" s="158">
        <v>1.1887779362815027</v>
      </c>
      <c r="O4839" s="158">
        <v>0.84119999999999995</v>
      </c>
      <c r="P4839" s="161">
        <f t="shared" si="453"/>
        <v>1</v>
      </c>
    </row>
    <row r="4840" spans="9:16" x14ac:dyDescent="0.2">
      <c r="I4840" s="158">
        <f t="shared" si="451"/>
        <v>12</v>
      </c>
      <c r="J4840" s="158" t="str">
        <f t="shared" si="454"/>
        <v>GBP</v>
      </c>
      <c r="K4840" s="158" t="str">
        <f t="shared" si="455"/>
        <v>GBP</v>
      </c>
      <c r="L4840" s="158" t="str">
        <f t="shared" si="452"/>
        <v>GBPGBP45535</v>
      </c>
      <c r="M4840" s="160">
        <f t="shared" si="456"/>
        <v>45535</v>
      </c>
      <c r="N4840" s="158">
        <v>1.1887779362815027</v>
      </c>
      <c r="O4840" s="158">
        <v>0.84119999999999995</v>
      </c>
      <c r="P4840" s="161">
        <f t="shared" si="453"/>
        <v>1</v>
      </c>
    </row>
    <row r="4841" spans="9:16" x14ac:dyDescent="0.2">
      <c r="I4841" s="158">
        <f t="shared" si="451"/>
        <v>12</v>
      </c>
      <c r="J4841" s="158" t="str">
        <f t="shared" si="454"/>
        <v>GBP</v>
      </c>
      <c r="K4841" s="158" t="str">
        <f t="shared" si="455"/>
        <v>GBP</v>
      </c>
      <c r="L4841" s="158" t="str">
        <f t="shared" si="452"/>
        <v>GBPGBP45536</v>
      </c>
      <c r="M4841" s="160">
        <f t="shared" si="456"/>
        <v>45536</v>
      </c>
      <c r="N4841" s="158">
        <v>1.1887779362815027</v>
      </c>
      <c r="O4841" s="158">
        <v>0.84119999999999995</v>
      </c>
      <c r="P4841" s="161">
        <f t="shared" si="453"/>
        <v>1</v>
      </c>
    </row>
    <row r="4842" spans="9:16" x14ac:dyDescent="0.2">
      <c r="I4842" s="158">
        <f t="shared" ref="I4842:I4905" si="457">IF(M4841=$G$2,I4841+1,I4841)</f>
        <v>12</v>
      </c>
      <c r="J4842" s="158" t="str">
        <f t="shared" si="454"/>
        <v>GBP</v>
      </c>
      <c r="K4842" s="158" t="str">
        <f t="shared" si="455"/>
        <v>GBP</v>
      </c>
      <c r="L4842" s="158" t="str">
        <f t="shared" si="452"/>
        <v>GBPGBP45537</v>
      </c>
      <c r="M4842" s="160">
        <f t="shared" si="456"/>
        <v>45537</v>
      </c>
      <c r="N4842" s="158">
        <v>1.1873946187275879</v>
      </c>
      <c r="O4842" s="158">
        <v>0.84218000000000004</v>
      </c>
      <c r="P4842" s="161">
        <f t="shared" si="453"/>
        <v>1</v>
      </c>
    </row>
    <row r="4843" spans="9:16" x14ac:dyDescent="0.2">
      <c r="I4843" s="158">
        <f t="shared" si="457"/>
        <v>12</v>
      </c>
      <c r="J4843" s="158" t="str">
        <f t="shared" si="454"/>
        <v>GBP</v>
      </c>
      <c r="K4843" s="158" t="str">
        <f t="shared" si="455"/>
        <v>GBP</v>
      </c>
      <c r="L4843" s="158" t="str">
        <f t="shared" si="452"/>
        <v>GBPGBP45538</v>
      </c>
      <c r="M4843" s="160">
        <f t="shared" si="456"/>
        <v>45538</v>
      </c>
      <c r="N4843" s="158">
        <v>1.1892727597074388</v>
      </c>
      <c r="O4843" s="158">
        <v>0.84084999999999999</v>
      </c>
      <c r="P4843" s="161">
        <f t="shared" si="453"/>
        <v>1</v>
      </c>
    </row>
    <row r="4844" spans="9:16" x14ac:dyDescent="0.2">
      <c r="I4844" s="158">
        <f t="shared" si="457"/>
        <v>12</v>
      </c>
      <c r="J4844" s="158" t="str">
        <f t="shared" si="454"/>
        <v>GBP</v>
      </c>
      <c r="K4844" s="158" t="str">
        <f t="shared" si="455"/>
        <v>GBP</v>
      </c>
      <c r="L4844" s="158" t="str">
        <f t="shared" si="452"/>
        <v>GBPGBP45539</v>
      </c>
      <c r="M4844" s="160">
        <f t="shared" si="456"/>
        <v>45539</v>
      </c>
      <c r="N4844" s="158">
        <v>1.1869717975500902</v>
      </c>
      <c r="O4844" s="158">
        <v>0.84248000000000001</v>
      </c>
      <c r="P4844" s="161">
        <f t="shared" si="453"/>
        <v>1</v>
      </c>
    </row>
    <row r="4845" spans="9:16" x14ac:dyDescent="0.2">
      <c r="I4845" s="158">
        <f t="shared" si="457"/>
        <v>12</v>
      </c>
      <c r="J4845" s="158" t="str">
        <f t="shared" si="454"/>
        <v>GBP</v>
      </c>
      <c r="K4845" s="158" t="str">
        <f t="shared" si="455"/>
        <v>GBP</v>
      </c>
      <c r="L4845" s="158" t="str">
        <f t="shared" si="452"/>
        <v>GBPGBP45540</v>
      </c>
      <c r="M4845" s="160">
        <f t="shared" si="456"/>
        <v>45540</v>
      </c>
      <c r="N4845" s="158">
        <v>1.1859863848763015</v>
      </c>
      <c r="O4845" s="158">
        <v>0.84318000000000004</v>
      </c>
      <c r="P4845" s="161">
        <f t="shared" si="453"/>
        <v>1</v>
      </c>
    </row>
    <row r="4846" spans="9:16" x14ac:dyDescent="0.2">
      <c r="I4846" s="158">
        <f t="shared" si="457"/>
        <v>12</v>
      </c>
      <c r="J4846" s="158" t="str">
        <f t="shared" si="454"/>
        <v>GBP</v>
      </c>
      <c r="K4846" s="158" t="str">
        <f t="shared" si="455"/>
        <v>GBP</v>
      </c>
      <c r="L4846" s="158" t="str">
        <f t="shared" si="452"/>
        <v>GBPGBP45541</v>
      </c>
      <c r="M4846" s="160">
        <f t="shared" si="456"/>
        <v>45541</v>
      </c>
      <c r="N4846" s="158">
        <v>1.1863381300938394</v>
      </c>
      <c r="O4846" s="158">
        <v>0.84292999999999996</v>
      </c>
      <c r="P4846" s="161">
        <f t="shared" si="453"/>
        <v>1</v>
      </c>
    </row>
    <row r="4847" spans="9:16" x14ac:dyDescent="0.2">
      <c r="I4847" s="158">
        <f t="shared" si="457"/>
        <v>12</v>
      </c>
      <c r="J4847" s="158" t="str">
        <f t="shared" si="454"/>
        <v>GBP</v>
      </c>
      <c r="K4847" s="158" t="str">
        <f t="shared" si="455"/>
        <v>GBP</v>
      </c>
      <c r="L4847" s="158" t="str">
        <f t="shared" si="452"/>
        <v>GBPGBP45542</v>
      </c>
      <c r="M4847" s="160">
        <f t="shared" si="456"/>
        <v>45542</v>
      </c>
      <c r="N4847" s="158">
        <v>1.1863381300938394</v>
      </c>
      <c r="O4847" s="158">
        <v>0.84292999999999996</v>
      </c>
      <c r="P4847" s="161">
        <f t="shared" si="453"/>
        <v>1</v>
      </c>
    </row>
    <row r="4848" spans="9:16" x14ac:dyDescent="0.2">
      <c r="I4848" s="158">
        <f t="shared" si="457"/>
        <v>12</v>
      </c>
      <c r="J4848" s="158" t="str">
        <f t="shared" si="454"/>
        <v>GBP</v>
      </c>
      <c r="K4848" s="158" t="str">
        <f t="shared" si="455"/>
        <v>GBP</v>
      </c>
      <c r="L4848" s="158" t="str">
        <f t="shared" si="452"/>
        <v>GBPGBP45543</v>
      </c>
      <c r="M4848" s="160">
        <f t="shared" si="456"/>
        <v>45543</v>
      </c>
      <c r="N4848" s="158">
        <v>1.1863381300938394</v>
      </c>
      <c r="O4848" s="158">
        <v>0.84292999999999996</v>
      </c>
      <c r="P4848" s="161">
        <f t="shared" si="453"/>
        <v>1</v>
      </c>
    </row>
    <row r="4849" spans="9:16" x14ac:dyDescent="0.2">
      <c r="I4849" s="158">
        <f t="shared" si="457"/>
        <v>12</v>
      </c>
      <c r="J4849" s="158" t="str">
        <f t="shared" si="454"/>
        <v>GBP</v>
      </c>
      <c r="K4849" s="158" t="str">
        <f t="shared" si="455"/>
        <v>GBP</v>
      </c>
      <c r="L4849" s="158" t="str">
        <f t="shared" si="452"/>
        <v>GBPGBP45544</v>
      </c>
      <c r="M4849" s="160">
        <f t="shared" si="456"/>
        <v>45544</v>
      </c>
      <c r="N4849" s="158">
        <v>1.1853256682273454</v>
      </c>
      <c r="O4849" s="158">
        <v>0.84365000000000001</v>
      </c>
      <c r="P4849" s="161">
        <f t="shared" si="453"/>
        <v>1</v>
      </c>
    </row>
    <row r="4850" spans="9:16" x14ac:dyDescent="0.2">
      <c r="I4850" s="158">
        <f t="shared" si="457"/>
        <v>12</v>
      </c>
      <c r="J4850" s="158" t="str">
        <f t="shared" si="454"/>
        <v>GBP</v>
      </c>
      <c r="K4850" s="158" t="str">
        <f t="shared" si="455"/>
        <v>GBP</v>
      </c>
      <c r="L4850" s="158" t="str">
        <f t="shared" si="452"/>
        <v>GBPGBP45545</v>
      </c>
      <c r="M4850" s="160">
        <f t="shared" si="456"/>
        <v>45545</v>
      </c>
      <c r="N4850" s="158">
        <v>1.1867323325223995</v>
      </c>
      <c r="O4850" s="158">
        <v>0.84265000000000001</v>
      </c>
      <c r="P4850" s="161">
        <f t="shared" si="453"/>
        <v>1</v>
      </c>
    </row>
    <row r="4851" spans="9:16" x14ac:dyDescent="0.2">
      <c r="I4851" s="158">
        <f t="shared" si="457"/>
        <v>12</v>
      </c>
      <c r="J4851" s="158" t="str">
        <f t="shared" si="454"/>
        <v>GBP</v>
      </c>
      <c r="K4851" s="158" t="str">
        <f t="shared" si="455"/>
        <v>GBP</v>
      </c>
      <c r="L4851" s="158" t="str">
        <f t="shared" si="452"/>
        <v>GBPGBP45546</v>
      </c>
      <c r="M4851" s="160">
        <f t="shared" si="456"/>
        <v>45546</v>
      </c>
      <c r="N4851" s="158">
        <v>1.1851851851851851</v>
      </c>
      <c r="O4851" s="158">
        <v>0.84375</v>
      </c>
      <c r="P4851" s="161">
        <f t="shared" si="453"/>
        <v>1</v>
      </c>
    </row>
    <row r="4852" spans="9:16" x14ac:dyDescent="0.2">
      <c r="I4852" s="158">
        <f t="shared" si="457"/>
        <v>12</v>
      </c>
      <c r="J4852" s="158" t="str">
        <f t="shared" si="454"/>
        <v>GBP</v>
      </c>
      <c r="K4852" s="158" t="str">
        <f t="shared" si="455"/>
        <v>GBP</v>
      </c>
      <c r="L4852" s="158" t="str">
        <f t="shared" si="452"/>
        <v>GBPGBP45547</v>
      </c>
      <c r="M4852" s="160">
        <f t="shared" si="456"/>
        <v>45547</v>
      </c>
      <c r="N4852" s="158">
        <v>1.1839924224484963</v>
      </c>
      <c r="O4852" s="158">
        <v>0.84460000000000002</v>
      </c>
      <c r="P4852" s="161">
        <f t="shared" si="453"/>
        <v>1</v>
      </c>
    </row>
    <row r="4853" spans="9:16" x14ac:dyDescent="0.2">
      <c r="I4853" s="158">
        <f t="shared" si="457"/>
        <v>12</v>
      </c>
      <c r="J4853" s="158" t="str">
        <f t="shared" si="454"/>
        <v>GBP</v>
      </c>
      <c r="K4853" s="158" t="str">
        <f t="shared" si="455"/>
        <v>GBP</v>
      </c>
      <c r="L4853" s="158" t="str">
        <f t="shared" si="452"/>
        <v>GBPGBP45548</v>
      </c>
      <c r="M4853" s="160">
        <f t="shared" si="456"/>
        <v>45548</v>
      </c>
      <c r="N4853" s="158">
        <v>1.1837821840781295</v>
      </c>
      <c r="O4853" s="158">
        <v>0.84475</v>
      </c>
      <c r="P4853" s="161">
        <f t="shared" si="453"/>
        <v>1</v>
      </c>
    </row>
    <row r="4854" spans="9:16" x14ac:dyDescent="0.2">
      <c r="I4854" s="158">
        <f t="shared" si="457"/>
        <v>12</v>
      </c>
      <c r="J4854" s="158" t="str">
        <f t="shared" si="454"/>
        <v>GBP</v>
      </c>
      <c r="K4854" s="158" t="str">
        <f t="shared" si="455"/>
        <v>GBP</v>
      </c>
      <c r="L4854" s="158" t="str">
        <f t="shared" si="452"/>
        <v>GBPGBP45549</v>
      </c>
      <c r="M4854" s="160">
        <f t="shared" si="456"/>
        <v>45549</v>
      </c>
      <c r="N4854" s="158">
        <v>1.1837821840781295</v>
      </c>
      <c r="O4854" s="158">
        <v>0.84475</v>
      </c>
      <c r="P4854" s="161">
        <f t="shared" si="453"/>
        <v>1</v>
      </c>
    </row>
    <row r="4855" spans="9:16" x14ac:dyDescent="0.2">
      <c r="I4855" s="158">
        <f t="shared" si="457"/>
        <v>12</v>
      </c>
      <c r="J4855" s="158" t="str">
        <f t="shared" si="454"/>
        <v>GBP</v>
      </c>
      <c r="K4855" s="158" t="str">
        <f t="shared" si="455"/>
        <v>GBP</v>
      </c>
      <c r="L4855" s="158" t="str">
        <f t="shared" si="452"/>
        <v>GBPGBP45550</v>
      </c>
      <c r="M4855" s="160">
        <f t="shared" si="456"/>
        <v>45550</v>
      </c>
      <c r="N4855" s="158">
        <v>1.1837821840781295</v>
      </c>
      <c r="O4855" s="158">
        <v>0.84475</v>
      </c>
      <c r="P4855" s="161">
        <f t="shared" si="453"/>
        <v>1</v>
      </c>
    </row>
    <row r="4856" spans="9:16" x14ac:dyDescent="0.2">
      <c r="I4856" s="158">
        <f t="shared" si="457"/>
        <v>12</v>
      </c>
      <c r="J4856" s="158" t="str">
        <f t="shared" si="454"/>
        <v>GBP</v>
      </c>
      <c r="K4856" s="158" t="str">
        <f t="shared" si="455"/>
        <v>GBP</v>
      </c>
      <c r="L4856" s="158" t="str">
        <f t="shared" si="452"/>
        <v>GBPGBP45551</v>
      </c>
      <c r="M4856" s="160">
        <f t="shared" si="456"/>
        <v>45551</v>
      </c>
      <c r="N4856" s="158">
        <v>1.1865492773914901</v>
      </c>
      <c r="O4856" s="158">
        <v>0.84277999999999997</v>
      </c>
      <c r="P4856" s="161">
        <f t="shared" si="453"/>
        <v>1</v>
      </c>
    </row>
    <row r="4857" spans="9:16" x14ac:dyDescent="0.2">
      <c r="I4857" s="158">
        <f t="shared" si="457"/>
        <v>12</v>
      </c>
      <c r="J4857" s="158" t="str">
        <f t="shared" si="454"/>
        <v>GBP</v>
      </c>
      <c r="K4857" s="158" t="str">
        <f t="shared" si="455"/>
        <v>GBP</v>
      </c>
      <c r="L4857" s="158" t="str">
        <f t="shared" si="452"/>
        <v>GBPGBP45552</v>
      </c>
      <c r="M4857" s="160">
        <f t="shared" si="456"/>
        <v>45552</v>
      </c>
      <c r="N4857" s="158">
        <v>1.1865492773914901</v>
      </c>
      <c r="O4857" s="158">
        <v>0.84277999999999997</v>
      </c>
      <c r="P4857" s="161">
        <f t="shared" si="453"/>
        <v>1</v>
      </c>
    </row>
    <row r="4858" spans="9:16" x14ac:dyDescent="0.2">
      <c r="I4858" s="158">
        <f t="shared" si="457"/>
        <v>12</v>
      </c>
      <c r="J4858" s="158" t="str">
        <f t="shared" si="454"/>
        <v>GBP</v>
      </c>
      <c r="K4858" s="158" t="str">
        <f t="shared" si="455"/>
        <v>GBP</v>
      </c>
      <c r="L4858" s="158" t="str">
        <f t="shared" si="452"/>
        <v>GBPGBP45553</v>
      </c>
      <c r="M4858" s="160">
        <f t="shared" si="456"/>
        <v>45553</v>
      </c>
      <c r="N4858" s="158">
        <v>1.1872959335114277</v>
      </c>
      <c r="O4858" s="158">
        <v>0.84225000000000005</v>
      </c>
      <c r="P4858" s="161">
        <f t="shared" si="453"/>
        <v>1</v>
      </c>
    </row>
    <row r="4859" spans="9:16" x14ac:dyDescent="0.2">
      <c r="I4859" s="158">
        <f t="shared" si="457"/>
        <v>12</v>
      </c>
      <c r="J4859" s="158" t="str">
        <f t="shared" si="454"/>
        <v>GBP</v>
      </c>
      <c r="K4859" s="158" t="str">
        <f t="shared" si="455"/>
        <v>GBP</v>
      </c>
      <c r="L4859" s="158" t="str">
        <f t="shared" si="452"/>
        <v>GBPGBP45554</v>
      </c>
      <c r="M4859" s="160">
        <f t="shared" si="456"/>
        <v>45554</v>
      </c>
      <c r="N4859" s="158">
        <v>1.1911426631567663</v>
      </c>
      <c r="O4859" s="158">
        <v>0.83953</v>
      </c>
      <c r="P4859" s="161">
        <f t="shared" si="453"/>
        <v>1</v>
      </c>
    </row>
    <row r="4860" spans="9:16" x14ac:dyDescent="0.2">
      <c r="I4860" s="158">
        <f t="shared" si="457"/>
        <v>12</v>
      </c>
      <c r="J4860" s="158" t="str">
        <f t="shared" si="454"/>
        <v>GBP</v>
      </c>
      <c r="K4860" s="158" t="str">
        <f t="shared" si="455"/>
        <v>GBP</v>
      </c>
      <c r="L4860" s="158" t="str">
        <f t="shared" si="452"/>
        <v>GBPGBP45555</v>
      </c>
      <c r="M4860" s="160">
        <f t="shared" si="456"/>
        <v>45555</v>
      </c>
      <c r="N4860" s="158">
        <v>1.1917530687641522</v>
      </c>
      <c r="O4860" s="158">
        <v>0.83909999999999996</v>
      </c>
      <c r="P4860" s="161">
        <f t="shared" si="453"/>
        <v>1</v>
      </c>
    </row>
    <row r="4861" spans="9:16" x14ac:dyDescent="0.2">
      <c r="I4861" s="158">
        <f t="shared" si="457"/>
        <v>12</v>
      </c>
      <c r="J4861" s="158" t="str">
        <f t="shared" si="454"/>
        <v>GBP</v>
      </c>
      <c r="K4861" s="158" t="str">
        <f t="shared" si="455"/>
        <v>GBP</v>
      </c>
      <c r="L4861" s="158" t="str">
        <f t="shared" si="452"/>
        <v>GBPGBP45556</v>
      </c>
      <c r="M4861" s="160">
        <f t="shared" si="456"/>
        <v>45556</v>
      </c>
      <c r="N4861" s="158">
        <v>1.1917530687641522</v>
      </c>
      <c r="O4861" s="158">
        <v>0.83909999999999996</v>
      </c>
      <c r="P4861" s="161">
        <f t="shared" si="453"/>
        <v>1</v>
      </c>
    </row>
    <row r="4862" spans="9:16" x14ac:dyDescent="0.2">
      <c r="I4862" s="158">
        <f t="shared" si="457"/>
        <v>12</v>
      </c>
      <c r="J4862" s="158" t="str">
        <f t="shared" si="454"/>
        <v>GBP</v>
      </c>
      <c r="K4862" s="158" t="str">
        <f t="shared" si="455"/>
        <v>GBP</v>
      </c>
      <c r="L4862" s="158" t="str">
        <f t="shared" si="452"/>
        <v>GBPGBP45557</v>
      </c>
      <c r="M4862" s="160">
        <f t="shared" si="456"/>
        <v>45557</v>
      </c>
      <c r="N4862" s="158">
        <v>1.1917530687641522</v>
      </c>
      <c r="O4862" s="158">
        <v>0.83909999999999996</v>
      </c>
      <c r="P4862" s="161">
        <f t="shared" si="453"/>
        <v>1</v>
      </c>
    </row>
    <row r="4863" spans="9:16" x14ac:dyDescent="0.2">
      <c r="I4863" s="158">
        <f t="shared" si="457"/>
        <v>12</v>
      </c>
      <c r="J4863" s="158" t="str">
        <f t="shared" si="454"/>
        <v>GBP</v>
      </c>
      <c r="K4863" s="158" t="str">
        <f t="shared" si="455"/>
        <v>GBP</v>
      </c>
      <c r="L4863" s="158" t="str">
        <f t="shared" si="452"/>
        <v>GBPGBP45558</v>
      </c>
      <c r="M4863" s="160">
        <f t="shared" si="456"/>
        <v>45558</v>
      </c>
      <c r="N4863" s="158">
        <v>1.1973466797576571</v>
      </c>
      <c r="O4863" s="158">
        <v>0.83518000000000003</v>
      </c>
      <c r="P4863" s="161">
        <f t="shared" si="453"/>
        <v>1</v>
      </c>
    </row>
    <row r="4864" spans="9:16" x14ac:dyDescent="0.2">
      <c r="I4864" s="158">
        <f t="shared" si="457"/>
        <v>12</v>
      </c>
      <c r="J4864" s="158" t="str">
        <f t="shared" si="454"/>
        <v>GBP</v>
      </c>
      <c r="K4864" s="158" t="str">
        <f t="shared" si="455"/>
        <v>GBP</v>
      </c>
      <c r="L4864" s="158" t="str">
        <f t="shared" si="452"/>
        <v>GBPGBP45559</v>
      </c>
      <c r="M4864" s="160">
        <f t="shared" si="456"/>
        <v>45559</v>
      </c>
      <c r="N4864" s="158">
        <v>1.2016342225426579</v>
      </c>
      <c r="O4864" s="158">
        <v>0.83220000000000005</v>
      </c>
      <c r="P4864" s="161">
        <f t="shared" si="453"/>
        <v>1</v>
      </c>
    </row>
    <row r="4865" spans="9:16" x14ac:dyDescent="0.2">
      <c r="I4865" s="158">
        <f t="shared" si="457"/>
        <v>12</v>
      </c>
      <c r="J4865" s="158" t="str">
        <f t="shared" si="454"/>
        <v>GBP</v>
      </c>
      <c r="K4865" s="158" t="str">
        <f t="shared" si="455"/>
        <v>GBP</v>
      </c>
      <c r="L4865" s="158" t="str">
        <f t="shared" si="452"/>
        <v>GBPGBP45560</v>
      </c>
      <c r="M4865" s="160">
        <f t="shared" si="456"/>
        <v>45560</v>
      </c>
      <c r="N4865" s="158">
        <v>1.1954143903984316</v>
      </c>
      <c r="O4865" s="158">
        <v>0.83653</v>
      </c>
      <c r="P4865" s="161">
        <f t="shared" si="453"/>
        <v>1</v>
      </c>
    </row>
    <row r="4866" spans="9:16" x14ac:dyDescent="0.2">
      <c r="I4866" s="158">
        <f t="shared" si="457"/>
        <v>12</v>
      </c>
      <c r="J4866" s="158" t="str">
        <f t="shared" si="454"/>
        <v>GBP</v>
      </c>
      <c r="K4866" s="158" t="str">
        <f t="shared" si="455"/>
        <v>GBP</v>
      </c>
      <c r="L4866" s="158" t="str">
        <f t="shared" si="452"/>
        <v>GBPGBP45561</v>
      </c>
      <c r="M4866" s="160">
        <f t="shared" si="456"/>
        <v>45561</v>
      </c>
      <c r="N4866" s="158">
        <v>1.198638346837992</v>
      </c>
      <c r="O4866" s="158">
        <v>0.83428000000000002</v>
      </c>
      <c r="P4866" s="161">
        <f t="shared" si="453"/>
        <v>1</v>
      </c>
    </row>
    <row r="4867" spans="9:16" x14ac:dyDescent="0.2">
      <c r="I4867" s="158">
        <f t="shared" si="457"/>
        <v>12</v>
      </c>
      <c r="J4867" s="158" t="str">
        <f t="shared" si="454"/>
        <v>GBP</v>
      </c>
      <c r="K4867" s="158" t="str">
        <f t="shared" si="455"/>
        <v>GBP</v>
      </c>
      <c r="L4867" s="158" t="str">
        <f t="shared" ref="L4867:L4930" si="458">J4867&amp;K4867&amp;M4867</f>
        <v>GBPGBP45562</v>
      </c>
      <c r="M4867" s="160">
        <f t="shared" si="456"/>
        <v>45562</v>
      </c>
      <c r="N4867" s="158">
        <v>1.1999328037629893</v>
      </c>
      <c r="O4867" s="158">
        <v>0.83338000000000001</v>
      </c>
      <c r="P4867" s="161">
        <f t="shared" ref="P4867:P4930" si="459">ROUND(N4867*O4867,4)</f>
        <v>1</v>
      </c>
    </row>
    <row r="4868" spans="9:16" x14ac:dyDescent="0.2">
      <c r="I4868" s="158">
        <f t="shared" si="457"/>
        <v>12</v>
      </c>
      <c r="J4868" s="158" t="str">
        <f t="shared" ref="J4868:J4931" si="460">VLOOKUP($I4868,$A:$C,2,FALSE)</f>
        <v>GBP</v>
      </c>
      <c r="K4868" s="158" t="str">
        <f t="shared" ref="K4868:K4931" si="461">VLOOKUP($I4868,$A:$C,3,FALSE)</f>
        <v>GBP</v>
      </c>
      <c r="L4868" s="158" t="str">
        <f t="shared" si="458"/>
        <v>GBPGBP45563</v>
      </c>
      <c r="M4868" s="160">
        <f t="shared" ref="M4868:M4931" si="462">IF(I4868=I4867,M4867+1,$G$1)</f>
        <v>45563</v>
      </c>
      <c r="N4868" s="158">
        <v>1.1999328037629893</v>
      </c>
      <c r="O4868" s="158">
        <v>0.83338000000000001</v>
      </c>
      <c r="P4868" s="161">
        <f t="shared" si="459"/>
        <v>1</v>
      </c>
    </row>
    <row r="4869" spans="9:16" x14ac:dyDescent="0.2">
      <c r="I4869" s="158">
        <f t="shared" si="457"/>
        <v>12</v>
      </c>
      <c r="J4869" s="158" t="str">
        <f t="shared" si="460"/>
        <v>GBP</v>
      </c>
      <c r="K4869" s="158" t="str">
        <f t="shared" si="461"/>
        <v>GBP</v>
      </c>
      <c r="L4869" s="158" t="str">
        <f t="shared" si="458"/>
        <v>GBPGBP45564</v>
      </c>
      <c r="M4869" s="160">
        <f t="shared" si="462"/>
        <v>45564</v>
      </c>
      <c r="N4869" s="158">
        <v>1.1999328037629893</v>
      </c>
      <c r="O4869" s="158">
        <v>0.83338000000000001</v>
      </c>
      <c r="P4869" s="161">
        <f t="shared" si="459"/>
        <v>1</v>
      </c>
    </row>
    <row r="4870" spans="9:16" x14ac:dyDescent="0.2">
      <c r="I4870" s="158">
        <f t="shared" si="457"/>
        <v>12</v>
      </c>
      <c r="J4870" s="158" t="str">
        <f t="shared" si="460"/>
        <v>GBP</v>
      </c>
      <c r="K4870" s="158" t="str">
        <f t="shared" si="461"/>
        <v>GBP</v>
      </c>
      <c r="L4870" s="158" t="str">
        <f t="shared" si="458"/>
        <v>GBPGBP45565</v>
      </c>
      <c r="M4870" s="160">
        <f t="shared" si="462"/>
        <v>45565</v>
      </c>
      <c r="N4870" s="158">
        <v>1.1969883772428569</v>
      </c>
      <c r="O4870" s="158">
        <v>0.83543000000000001</v>
      </c>
      <c r="P4870" s="161">
        <f t="shared" si="459"/>
        <v>1</v>
      </c>
    </row>
    <row r="4871" spans="9:16" x14ac:dyDescent="0.2">
      <c r="I4871" s="158">
        <f t="shared" si="457"/>
        <v>12</v>
      </c>
      <c r="J4871" s="158" t="str">
        <f t="shared" si="460"/>
        <v>GBP</v>
      </c>
      <c r="K4871" s="158" t="str">
        <f t="shared" si="461"/>
        <v>GBP</v>
      </c>
      <c r="L4871" s="158" t="str">
        <f t="shared" si="458"/>
        <v>GBPGBP45566</v>
      </c>
      <c r="M4871" s="160">
        <f t="shared" si="462"/>
        <v>45566</v>
      </c>
      <c r="N4871" s="158">
        <v>1.2020242087675646</v>
      </c>
      <c r="O4871" s="158">
        <v>0.83192999999999995</v>
      </c>
      <c r="P4871" s="161">
        <f t="shared" si="459"/>
        <v>1</v>
      </c>
    </row>
    <row r="4872" spans="9:16" x14ac:dyDescent="0.2">
      <c r="I4872" s="158">
        <f t="shared" si="457"/>
        <v>12</v>
      </c>
      <c r="J4872" s="158" t="str">
        <f t="shared" si="460"/>
        <v>GBP</v>
      </c>
      <c r="K4872" s="158" t="str">
        <f t="shared" si="461"/>
        <v>GBP</v>
      </c>
      <c r="L4872" s="158" t="str">
        <f t="shared" si="458"/>
        <v>GBPGBP45567</v>
      </c>
      <c r="M4872" s="160">
        <f t="shared" si="462"/>
        <v>45567</v>
      </c>
      <c r="N4872" s="158">
        <v>1.2006531553164923</v>
      </c>
      <c r="O4872" s="158">
        <v>0.83287999999999995</v>
      </c>
      <c r="P4872" s="161">
        <f t="shared" si="459"/>
        <v>1</v>
      </c>
    </row>
    <row r="4873" spans="9:16" x14ac:dyDescent="0.2">
      <c r="I4873" s="158">
        <f t="shared" si="457"/>
        <v>12</v>
      </c>
      <c r="J4873" s="158" t="str">
        <f t="shared" si="460"/>
        <v>GBP</v>
      </c>
      <c r="K4873" s="158" t="str">
        <f t="shared" si="461"/>
        <v>GBP</v>
      </c>
      <c r="L4873" s="158" t="str">
        <f t="shared" si="458"/>
        <v>GBPGBP45568</v>
      </c>
      <c r="M4873" s="160">
        <f t="shared" si="462"/>
        <v>45568</v>
      </c>
      <c r="N4873" s="158">
        <v>1.1868309240665575</v>
      </c>
      <c r="O4873" s="158">
        <v>0.84258</v>
      </c>
      <c r="P4873" s="161">
        <f t="shared" si="459"/>
        <v>1</v>
      </c>
    </row>
    <row r="4874" spans="9:16" x14ac:dyDescent="0.2">
      <c r="I4874" s="158">
        <f t="shared" si="457"/>
        <v>12</v>
      </c>
      <c r="J4874" s="158" t="str">
        <f t="shared" si="460"/>
        <v>GBP</v>
      </c>
      <c r="K4874" s="158" t="str">
        <f t="shared" si="461"/>
        <v>GBP</v>
      </c>
      <c r="L4874" s="158" t="str">
        <f t="shared" si="458"/>
        <v>GBPGBP45569</v>
      </c>
      <c r="M4874" s="160">
        <f t="shared" si="462"/>
        <v>45569</v>
      </c>
      <c r="N4874" s="158">
        <v>1.1942437451483847</v>
      </c>
      <c r="O4874" s="158">
        <v>0.83735000000000004</v>
      </c>
      <c r="P4874" s="161">
        <f t="shared" si="459"/>
        <v>1</v>
      </c>
    </row>
    <row r="4875" spans="9:16" x14ac:dyDescent="0.2">
      <c r="I4875" s="158">
        <f t="shared" si="457"/>
        <v>12</v>
      </c>
      <c r="J4875" s="158" t="str">
        <f t="shared" si="460"/>
        <v>GBP</v>
      </c>
      <c r="K4875" s="158" t="str">
        <f t="shared" si="461"/>
        <v>GBP</v>
      </c>
      <c r="L4875" s="158" t="str">
        <f t="shared" si="458"/>
        <v>GBPGBP45570</v>
      </c>
      <c r="M4875" s="160">
        <f t="shared" si="462"/>
        <v>45570</v>
      </c>
      <c r="N4875" s="158">
        <v>1.1942437451483847</v>
      </c>
      <c r="O4875" s="158">
        <v>0.83735000000000004</v>
      </c>
      <c r="P4875" s="161">
        <f t="shared" si="459"/>
        <v>1</v>
      </c>
    </row>
    <row r="4876" spans="9:16" x14ac:dyDescent="0.2">
      <c r="I4876" s="158">
        <f t="shared" si="457"/>
        <v>12</v>
      </c>
      <c r="J4876" s="158" t="str">
        <f t="shared" si="460"/>
        <v>GBP</v>
      </c>
      <c r="K4876" s="158" t="str">
        <f t="shared" si="461"/>
        <v>GBP</v>
      </c>
      <c r="L4876" s="158" t="str">
        <f t="shared" si="458"/>
        <v>GBPGBP45571</v>
      </c>
      <c r="M4876" s="160">
        <f t="shared" si="462"/>
        <v>45571</v>
      </c>
      <c r="N4876" s="158">
        <v>1.1942437451483847</v>
      </c>
      <c r="O4876" s="158">
        <v>0.83735000000000004</v>
      </c>
      <c r="P4876" s="161">
        <f t="shared" si="459"/>
        <v>1</v>
      </c>
    </row>
    <row r="4877" spans="9:16" x14ac:dyDescent="0.2">
      <c r="I4877" s="158">
        <f t="shared" si="457"/>
        <v>12</v>
      </c>
      <c r="J4877" s="158" t="str">
        <f t="shared" si="460"/>
        <v>GBP</v>
      </c>
      <c r="K4877" s="158" t="str">
        <f t="shared" si="461"/>
        <v>GBP</v>
      </c>
      <c r="L4877" s="158" t="str">
        <f t="shared" si="458"/>
        <v>GBPGBP45572</v>
      </c>
      <c r="M4877" s="160">
        <f t="shared" si="462"/>
        <v>45572</v>
      </c>
      <c r="N4877" s="158">
        <v>1.1916394575657188</v>
      </c>
      <c r="O4877" s="158">
        <v>0.83918000000000004</v>
      </c>
      <c r="P4877" s="161">
        <f t="shared" si="459"/>
        <v>1</v>
      </c>
    </row>
    <row r="4878" spans="9:16" x14ac:dyDescent="0.2">
      <c r="I4878" s="158">
        <f t="shared" si="457"/>
        <v>12</v>
      </c>
      <c r="J4878" s="158" t="str">
        <f t="shared" si="460"/>
        <v>GBP</v>
      </c>
      <c r="K4878" s="158" t="str">
        <f t="shared" si="461"/>
        <v>GBP</v>
      </c>
      <c r="L4878" s="158" t="str">
        <f t="shared" si="458"/>
        <v>GBPGBP45573</v>
      </c>
      <c r="M4878" s="160">
        <f t="shared" si="462"/>
        <v>45573</v>
      </c>
      <c r="N4878" s="158">
        <v>1.1936307861252358</v>
      </c>
      <c r="O4878" s="158">
        <v>0.83777999999999997</v>
      </c>
      <c r="P4878" s="161">
        <f t="shared" si="459"/>
        <v>1</v>
      </c>
    </row>
    <row r="4879" spans="9:16" x14ac:dyDescent="0.2">
      <c r="I4879" s="158">
        <f t="shared" si="457"/>
        <v>12</v>
      </c>
      <c r="J4879" s="158" t="str">
        <f t="shared" si="460"/>
        <v>GBP</v>
      </c>
      <c r="K4879" s="158" t="str">
        <f t="shared" si="461"/>
        <v>GBP</v>
      </c>
      <c r="L4879" s="158" t="str">
        <f t="shared" si="458"/>
        <v>GBPGBP45574</v>
      </c>
      <c r="M4879" s="160">
        <f t="shared" si="462"/>
        <v>45574</v>
      </c>
      <c r="N4879" s="158">
        <v>1.1941724385001193</v>
      </c>
      <c r="O4879" s="158">
        <v>0.83740000000000003</v>
      </c>
      <c r="P4879" s="161">
        <f t="shared" si="459"/>
        <v>1</v>
      </c>
    </row>
    <row r="4880" spans="9:16" x14ac:dyDescent="0.2">
      <c r="I4880" s="158">
        <f t="shared" si="457"/>
        <v>12</v>
      </c>
      <c r="J4880" s="158" t="str">
        <f t="shared" si="460"/>
        <v>GBP</v>
      </c>
      <c r="K4880" s="158" t="str">
        <f t="shared" si="461"/>
        <v>GBP</v>
      </c>
      <c r="L4880" s="158" t="str">
        <f t="shared" si="458"/>
        <v>GBPGBP45575</v>
      </c>
      <c r="M4880" s="160">
        <f t="shared" si="462"/>
        <v>45575</v>
      </c>
      <c r="N4880" s="158">
        <v>1.1949430012188418</v>
      </c>
      <c r="O4880" s="158">
        <v>0.83686000000000005</v>
      </c>
      <c r="P4880" s="161">
        <f t="shared" si="459"/>
        <v>1</v>
      </c>
    </row>
    <row r="4881" spans="9:16" x14ac:dyDescent="0.2">
      <c r="I4881" s="158">
        <f t="shared" si="457"/>
        <v>12</v>
      </c>
      <c r="J4881" s="158" t="str">
        <f t="shared" si="460"/>
        <v>GBP</v>
      </c>
      <c r="K4881" s="158" t="str">
        <f t="shared" si="461"/>
        <v>GBP</v>
      </c>
      <c r="L4881" s="158" t="str">
        <f t="shared" si="458"/>
        <v>GBPGBP45576</v>
      </c>
      <c r="M4881" s="160">
        <f t="shared" si="462"/>
        <v>45576</v>
      </c>
      <c r="N4881" s="158">
        <v>1.1946717639328595</v>
      </c>
      <c r="O4881" s="158">
        <v>0.83704999999999996</v>
      </c>
      <c r="P4881" s="161">
        <f t="shared" si="459"/>
        <v>1</v>
      </c>
    </row>
    <row r="4882" spans="9:16" x14ac:dyDescent="0.2">
      <c r="I4882" s="158">
        <f t="shared" si="457"/>
        <v>12</v>
      </c>
      <c r="J4882" s="158" t="str">
        <f t="shared" si="460"/>
        <v>GBP</v>
      </c>
      <c r="K4882" s="158" t="str">
        <f t="shared" si="461"/>
        <v>GBP</v>
      </c>
      <c r="L4882" s="158" t="str">
        <f t="shared" si="458"/>
        <v>GBPGBP45577</v>
      </c>
      <c r="M4882" s="160">
        <f t="shared" si="462"/>
        <v>45577</v>
      </c>
      <c r="N4882" s="158">
        <v>1.1946717639328595</v>
      </c>
      <c r="O4882" s="158">
        <v>0.83704999999999996</v>
      </c>
      <c r="P4882" s="161">
        <f t="shared" si="459"/>
        <v>1</v>
      </c>
    </row>
    <row r="4883" spans="9:16" x14ac:dyDescent="0.2">
      <c r="I4883" s="158">
        <f t="shared" si="457"/>
        <v>12</v>
      </c>
      <c r="J4883" s="158" t="str">
        <f t="shared" si="460"/>
        <v>GBP</v>
      </c>
      <c r="K4883" s="158" t="str">
        <f t="shared" si="461"/>
        <v>GBP</v>
      </c>
      <c r="L4883" s="158" t="str">
        <f t="shared" si="458"/>
        <v>GBPGBP45578</v>
      </c>
      <c r="M4883" s="160">
        <f t="shared" si="462"/>
        <v>45578</v>
      </c>
      <c r="N4883" s="158">
        <v>1.1946717639328595</v>
      </c>
      <c r="O4883" s="158">
        <v>0.83704999999999996</v>
      </c>
      <c r="P4883" s="161">
        <f t="shared" si="459"/>
        <v>1</v>
      </c>
    </row>
    <row r="4884" spans="9:16" x14ac:dyDescent="0.2">
      <c r="I4884" s="158">
        <f t="shared" si="457"/>
        <v>12</v>
      </c>
      <c r="J4884" s="158" t="str">
        <f t="shared" si="460"/>
        <v>GBP</v>
      </c>
      <c r="K4884" s="158" t="str">
        <f t="shared" si="461"/>
        <v>GBP</v>
      </c>
      <c r="L4884" s="158" t="str">
        <f t="shared" si="458"/>
        <v>GBPGBP45579</v>
      </c>
      <c r="M4884" s="160">
        <f t="shared" si="462"/>
        <v>45579</v>
      </c>
      <c r="N4884" s="158">
        <v>1.1952429331261578</v>
      </c>
      <c r="O4884" s="158">
        <v>0.83665</v>
      </c>
      <c r="P4884" s="161">
        <f t="shared" si="459"/>
        <v>1</v>
      </c>
    </row>
    <row r="4885" spans="9:16" x14ac:dyDescent="0.2">
      <c r="I4885" s="158">
        <f t="shared" si="457"/>
        <v>12</v>
      </c>
      <c r="J4885" s="158" t="str">
        <f t="shared" si="460"/>
        <v>GBP</v>
      </c>
      <c r="K4885" s="158" t="str">
        <f t="shared" si="461"/>
        <v>GBP</v>
      </c>
      <c r="L4885" s="158" t="str">
        <f t="shared" si="458"/>
        <v>GBPGBP45580</v>
      </c>
      <c r="M4885" s="160">
        <f t="shared" si="462"/>
        <v>45580</v>
      </c>
      <c r="N4885" s="158">
        <v>1.1996880810989143</v>
      </c>
      <c r="O4885" s="158">
        <v>0.83355000000000001</v>
      </c>
      <c r="P4885" s="161">
        <f t="shared" si="459"/>
        <v>1</v>
      </c>
    </row>
    <row r="4886" spans="9:16" x14ac:dyDescent="0.2">
      <c r="I4886" s="158">
        <f t="shared" si="457"/>
        <v>12</v>
      </c>
      <c r="J4886" s="158" t="str">
        <f t="shared" si="460"/>
        <v>GBP</v>
      </c>
      <c r="K4886" s="158" t="str">
        <f t="shared" si="461"/>
        <v>GBP</v>
      </c>
      <c r="L4886" s="158" t="str">
        <f t="shared" si="458"/>
        <v>GBPGBP45581</v>
      </c>
      <c r="M4886" s="160">
        <f t="shared" si="462"/>
        <v>45581</v>
      </c>
      <c r="N4886" s="158">
        <v>1.1961007116799236</v>
      </c>
      <c r="O4886" s="158">
        <v>0.83604999999999996</v>
      </c>
      <c r="P4886" s="161">
        <f t="shared" si="459"/>
        <v>1</v>
      </c>
    </row>
    <row r="4887" spans="9:16" x14ac:dyDescent="0.2">
      <c r="I4887" s="158">
        <f t="shared" si="457"/>
        <v>12</v>
      </c>
      <c r="J4887" s="158" t="str">
        <f t="shared" si="460"/>
        <v>GBP</v>
      </c>
      <c r="K4887" s="158" t="str">
        <f t="shared" si="461"/>
        <v>GBP</v>
      </c>
      <c r="L4887" s="158" t="str">
        <f t="shared" si="458"/>
        <v>GBPGBP45582</v>
      </c>
      <c r="M4887" s="160">
        <f t="shared" si="462"/>
        <v>45582</v>
      </c>
      <c r="N4887" s="158">
        <v>1.1982505541908812</v>
      </c>
      <c r="O4887" s="158">
        <v>0.83455000000000001</v>
      </c>
      <c r="P4887" s="161">
        <f t="shared" si="459"/>
        <v>1</v>
      </c>
    </row>
    <row r="4888" spans="9:16" x14ac:dyDescent="0.2">
      <c r="I4888" s="158">
        <f t="shared" si="457"/>
        <v>12</v>
      </c>
      <c r="J4888" s="158" t="str">
        <f t="shared" si="460"/>
        <v>GBP</v>
      </c>
      <c r="K4888" s="158" t="str">
        <f t="shared" si="461"/>
        <v>GBP</v>
      </c>
      <c r="L4888" s="158" t="str">
        <f t="shared" si="458"/>
        <v>GBPGBP45583</v>
      </c>
      <c r="M4888" s="160">
        <f t="shared" si="462"/>
        <v>45583</v>
      </c>
      <c r="N4888" s="158">
        <v>1.2024289063909097</v>
      </c>
      <c r="O4888" s="158">
        <v>0.83165</v>
      </c>
      <c r="P4888" s="161">
        <f t="shared" si="459"/>
        <v>1</v>
      </c>
    </row>
    <row r="4889" spans="9:16" x14ac:dyDescent="0.2">
      <c r="I4889" s="158">
        <f t="shared" si="457"/>
        <v>12</v>
      </c>
      <c r="J4889" s="158" t="str">
        <f t="shared" si="460"/>
        <v>GBP</v>
      </c>
      <c r="K4889" s="158" t="str">
        <f t="shared" si="461"/>
        <v>GBP</v>
      </c>
      <c r="L4889" s="158" t="str">
        <f t="shared" si="458"/>
        <v>GBPGBP45584</v>
      </c>
      <c r="M4889" s="160">
        <f t="shared" si="462"/>
        <v>45584</v>
      </c>
      <c r="N4889" s="158">
        <v>1.2024289063909097</v>
      </c>
      <c r="O4889" s="158">
        <v>0.83165</v>
      </c>
      <c r="P4889" s="161">
        <f t="shared" si="459"/>
        <v>1</v>
      </c>
    </row>
    <row r="4890" spans="9:16" x14ac:dyDescent="0.2">
      <c r="I4890" s="158">
        <f t="shared" si="457"/>
        <v>12</v>
      </c>
      <c r="J4890" s="158" t="str">
        <f t="shared" si="460"/>
        <v>GBP</v>
      </c>
      <c r="K4890" s="158" t="str">
        <f t="shared" si="461"/>
        <v>GBP</v>
      </c>
      <c r="L4890" s="158" t="str">
        <f t="shared" si="458"/>
        <v>GBPGBP45585</v>
      </c>
      <c r="M4890" s="160">
        <f t="shared" si="462"/>
        <v>45585</v>
      </c>
      <c r="N4890" s="158">
        <v>1.2024289063909097</v>
      </c>
      <c r="O4890" s="158">
        <v>0.83165</v>
      </c>
      <c r="P4890" s="161">
        <f t="shared" si="459"/>
        <v>1</v>
      </c>
    </row>
    <row r="4891" spans="9:16" x14ac:dyDescent="0.2">
      <c r="I4891" s="158">
        <f t="shared" si="457"/>
        <v>12</v>
      </c>
      <c r="J4891" s="158" t="str">
        <f t="shared" si="460"/>
        <v>GBP</v>
      </c>
      <c r="K4891" s="158" t="str">
        <f t="shared" si="461"/>
        <v>GBP</v>
      </c>
      <c r="L4891" s="158" t="str">
        <f t="shared" si="458"/>
        <v>GBPGBP45586</v>
      </c>
      <c r="M4891" s="160">
        <f t="shared" si="462"/>
        <v>45586</v>
      </c>
      <c r="N4891" s="158">
        <v>1.2002640580927806</v>
      </c>
      <c r="O4891" s="158">
        <v>0.83314999999999995</v>
      </c>
      <c r="P4891" s="161">
        <f t="shared" si="459"/>
        <v>1</v>
      </c>
    </row>
    <row r="4892" spans="9:16" x14ac:dyDescent="0.2">
      <c r="I4892" s="158">
        <f t="shared" si="457"/>
        <v>12</v>
      </c>
      <c r="J4892" s="158" t="str">
        <f t="shared" si="460"/>
        <v>GBP</v>
      </c>
      <c r="K4892" s="158" t="str">
        <f t="shared" si="461"/>
        <v>GBP</v>
      </c>
      <c r="L4892" s="158" t="str">
        <f t="shared" si="458"/>
        <v>GBPGBP45587</v>
      </c>
      <c r="M4892" s="160">
        <f t="shared" si="462"/>
        <v>45587</v>
      </c>
      <c r="N4892" s="158">
        <v>1.1999040076793857</v>
      </c>
      <c r="O4892" s="158">
        <v>0.83340000000000003</v>
      </c>
      <c r="P4892" s="161">
        <f t="shared" si="459"/>
        <v>1</v>
      </c>
    </row>
    <row r="4893" spans="9:16" x14ac:dyDescent="0.2">
      <c r="I4893" s="158">
        <f t="shared" si="457"/>
        <v>12</v>
      </c>
      <c r="J4893" s="158" t="str">
        <f t="shared" si="460"/>
        <v>GBP</v>
      </c>
      <c r="K4893" s="158" t="str">
        <f t="shared" si="461"/>
        <v>GBP</v>
      </c>
      <c r="L4893" s="158" t="str">
        <f t="shared" si="458"/>
        <v>GBPGBP45588</v>
      </c>
      <c r="M4893" s="160">
        <f t="shared" si="462"/>
        <v>45588</v>
      </c>
      <c r="N4893" s="158">
        <v>1.2026747486409775</v>
      </c>
      <c r="O4893" s="158">
        <v>0.83148</v>
      </c>
      <c r="P4893" s="161">
        <f t="shared" si="459"/>
        <v>1</v>
      </c>
    </row>
    <row r="4894" spans="9:16" x14ac:dyDescent="0.2">
      <c r="I4894" s="158">
        <f t="shared" si="457"/>
        <v>12</v>
      </c>
      <c r="J4894" s="158" t="str">
        <f t="shared" si="460"/>
        <v>GBP</v>
      </c>
      <c r="K4894" s="158" t="str">
        <f t="shared" si="461"/>
        <v>GBP</v>
      </c>
      <c r="L4894" s="158" t="str">
        <f t="shared" si="458"/>
        <v>GBPGBP45589</v>
      </c>
      <c r="M4894" s="160">
        <f t="shared" si="462"/>
        <v>45589</v>
      </c>
      <c r="N4894" s="158">
        <v>1.2017786323759165</v>
      </c>
      <c r="O4894" s="158">
        <v>0.83209999999999995</v>
      </c>
      <c r="P4894" s="161">
        <f t="shared" si="459"/>
        <v>1</v>
      </c>
    </row>
    <row r="4895" spans="9:16" x14ac:dyDescent="0.2">
      <c r="I4895" s="158">
        <f t="shared" si="457"/>
        <v>12</v>
      </c>
      <c r="J4895" s="158" t="str">
        <f t="shared" si="460"/>
        <v>GBP</v>
      </c>
      <c r="K4895" s="158" t="str">
        <f t="shared" si="461"/>
        <v>GBP</v>
      </c>
      <c r="L4895" s="158" t="str">
        <f t="shared" si="458"/>
        <v>GBPGBP45590</v>
      </c>
      <c r="M4895" s="160">
        <f t="shared" si="462"/>
        <v>45590</v>
      </c>
      <c r="N4895" s="158">
        <v>1.199644905108088</v>
      </c>
      <c r="O4895" s="158">
        <v>0.83357999999999999</v>
      </c>
      <c r="P4895" s="161">
        <f t="shared" si="459"/>
        <v>1</v>
      </c>
    </row>
    <row r="4896" spans="9:16" x14ac:dyDescent="0.2">
      <c r="I4896" s="158">
        <f t="shared" si="457"/>
        <v>12</v>
      </c>
      <c r="J4896" s="158" t="str">
        <f t="shared" si="460"/>
        <v>GBP</v>
      </c>
      <c r="K4896" s="158" t="str">
        <f t="shared" si="461"/>
        <v>GBP</v>
      </c>
      <c r="L4896" s="158" t="str">
        <f t="shared" si="458"/>
        <v>GBPGBP45591</v>
      </c>
      <c r="M4896" s="160">
        <f t="shared" si="462"/>
        <v>45591</v>
      </c>
      <c r="N4896" s="158">
        <v>1.199644905108088</v>
      </c>
      <c r="O4896" s="158">
        <v>0.83357999999999999</v>
      </c>
      <c r="P4896" s="161">
        <f t="shared" si="459"/>
        <v>1</v>
      </c>
    </row>
    <row r="4897" spans="9:16" x14ac:dyDescent="0.2">
      <c r="I4897" s="158">
        <f t="shared" si="457"/>
        <v>12</v>
      </c>
      <c r="J4897" s="158" t="str">
        <f t="shared" si="460"/>
        <v>GBP</v>
      </c>
      <c r="K4897" s="158" t="str">
        <f t="shared" si="461"/>
        <v>GBP</v>
      </c>
      <c r="L4897" s="158" t="str">
        <f t="shared" si="458"/>
        <v>GBPGBP45592</v>
      </c>
      <c r="M4897" s="160">
        <f t="shared" si="462"/>
        <v>45592</v>
      </c>
      <c r="N4897" s="158">
        <v>1.199644905108088</v>
      </c>
      <c r="O4897" s="158">
        <v>0.83357999999999999</v>
      </c>
      <c r="P4897" s="161">
        <f t="shared" si="459"/>
        <v>1</v>
      </c>
    </row>
    <row r="4898" spans="9:16" x14ac:dyDescent="0.2">
      <c r="I4898" s="158">
        <f t="shared" si="457"/>
        <v>12</v>
      </c>
      <c r="J4898" s="158" t="str">
        <f t="shared" si="460"/>
        <v>GBP</v>
      </c>
      <c r="K4898" s="158" t="str">
        <f t="shared" si="461"/>
        <v>GBP</v>
      </c>
      <c r="L4898" s="158" t="str">
        <f t="shared" si="458"/>
        <v>GBPGBP45593</v>
      </c>
      <c r="M4898" s="160">
        <f t="shared" si="462"/>
        <v>45593</v>
      </c>
      <c r="N4898" s="158">
        <v>1.2006243246488175</v>
      </c>
      <c r="O4898" s="158">
        <v>0.83289999999999997</v>
      </c>
      <c r="P4898" s="161">
        <f t="shared" si="459"/>
        <v>1</v>
      </c>
    </row>
    <row r="4899" spans="9:16" x14ac:dyDescent="0.2">
      <c r="I4899" s="158">
        <f t="shared" si="457"/>
        <v>12</v>
      </c>
      <c r="J4899" s="158" t="str">
        <f t="shared" si="460"/>
        <v>GBP</v>
      </c>
      <c r="K4899" s="158" t="str">
        <f t="shared" si="461"/>
        <v>GBP</v>
      </c>
      <c r="L4899" s="158" t="str">
        <f t="shared" si="458"/>
        <v>GBPGBP45594</v>
      </c>
      <c r="M4899" s="160">
        <f t="shared" si="462"/>
        <v>45594</v>
      </c>
      <c r="N4899" s="158">
        <v>1.2045290291496025</v>
      </c>
      <c r="O4899" s="158">
        <v>0.83020000000000005</v>
      </c>
      <c r="P4899" s="161">
        <f t="shared" si="459"/>
        <v>1</v>
      </c>
    </row>
    <row r="4900" spans="9:16" x14ac:dyDescent="0.2">
      <c r="I4900" s="158">
        <f t="shared" si="457"/>
        <v>12</v>
      </c>
      <c r="J4900" s="158" t="str">
        <f t="shared" si="460"/>
        <v>GBP</v>
      </c>
      <c r="K4900" s="158" t="str">
        <f t="shared" si="461"/>
        <v>GBP</v>
      </c>
      <c r="L4900" s="158" t="str">
        <f t="shared" si="458"/>
        <v>GBPGBP45595</v>
      </c>
      <c r="M4900" s="160">
        <f t="shared" si="462"/>
        <v>45595</v>
      </c>
      <c r="N4900" s="158">
        <v>1.1986814504045549</v>
      </c>
      <c r="O4900" s="158">
        <v>0.83425000000000005</v>
      </c>
      <c r="P4900" s="161">
        <f t="shared" si="459"/>
        <v>1</v>
      </c>
    </row>
    <row r="4901" spans="9:16" x14ac:dyDescent="0.2">
      <c r="I4901" s="158">
        <f t="shared" si="457"/>
        <v>12</v>
      </c>
      <c r="J4901" s="158" t="str">
        <f t="shared" si="460"/>
        <v>GBP</v>
      </c>
      <c r="K4901" s="158" t="str">
        <f t="shared" si="461"/>
        <v>GBP</v>
      </c>
      <c r="L4901" s="158" t="str">
        <f t="shared" si="458"/>
        <v>GBPGBP45596</v>
      </c>
      <c r="M4901" s="160">
        <f t="shared" si="462"/>
        <v>45596</v>
      </c>
      <c r="N4901" s="158">
        <v>1.193987081059783</v>
      </c>
      <c r="O4901" s="158">
        <v>0.83753</v>
      </c>
      <c r="P4901" s="161">
        <f t="shared" si="459"/>
        <v>1</v>
      </c>
    </row>
    <row r="4902" spans="9:16" x14ac:dyDescent="0.2">
      <c r="I4902" s="158">
        <f t="shared" si="457"/>
        <v>12</v>
      </c>
      <c r="J4902" s="158" t="str">
        <f t="shared" si="460"/>
        <v>GBP</v>
      </c>
      <c r="K4902" s="158" t="str">
        <f t="shared" si="461"/>
        <v>GBP</v>
      </c>
      <c r="L4902" s="158" t="str">
        <f t="shared" si="458"/>
        <v>GBPGBP45597</v>
      </c>
      <c r="M4902" s="160">
        <f t="shared" si="462"/>
        <v>45597</v>
      </c>
      <c r="N4902" s="158">
        <v>1.1905045358222817</v>
      </c>
      <c r="O4902" s="158">
        <v>0.83997999999999995</v>
      </c>
      <c r="P4902" s="161">
        <f t="shared" si="459"/>
        <v>1</v>
      </c>
    </row>
    <row r="4903" spans="9:16" x14ac:dyDescent="0.2">
      <c r="I4903" s="158">
        <f t="shared" si="457"/>
        <v>12</v>
      </c>
      <c r="J4903" s="158" t="str">
        <f t="shared" si="460"/>
        <v>GBP</v>
      </c>
      <c r="K4903" s="158" t="str">
        <f t="shared" si="461"/>
        <v>GBP</v>
      </c>
      <c r="L4903" s="158" t="str">
        <f t="shared" si="458"/>
        <v>GBPGBP45598</v>
      </c>
      <c r="M4903" s="160">
        <f t="shared" si="462"/>
        <v>45598</v>
      </c>
      <c r="N4903" s="158">
        <v>1.1905045358222817</v>
      </c>
      <c r="O4903" s="158">
        <v>0.83997999999999995</v>
      </c>
      <c r="P4903" s="161">
        <f t="shared" si="459"/>
        <v>1</v>
      </c>
    </row>
    <row r="4904" spans="9:16" x14ac:dyDescent="0.2">
      <c r="I4904" s="158">
        <f t="shared" si="457"/>
        <v>12</v>
      </c>
      <c r="J4904" s="158" t="str">
        <f t="shared" si="460"/>
        <v>GBP</v>
      </c>
      <c r="K4904" s="158" t="str">
        <f t="shared" si="461"/>
        <v>GBP</v>
      </c>
      <c r="L4904" s="158" t="str">
        <f t="shared" si="458"/>
        <v>GBPGBP45599</v>
      </c>
      <c r="M4904" s="160">
        <f t="shared" si="462"/>
        <v>45599</v>
      </c>
      <c r="N4904" s="158">
        <v>1.1905045358222817</v>
      </c>
      <c r="O4904" s="158">
        <v>0.83997999999999995</v>
      </c>
      <c r="P4904" s="161">
        <f t="shared" si="459"/>
        <v>1</v>
      </c>
    </row>
    <row r="4905" spans="9:16" x14ac:dyDescent="0.2">
      <c r="I4905" s="158">
        <f t="shared" si="457"/>
        <v>12</v>
      </c>
      <c r="J4905" s="158" t="str">
        <f t="shared" si="460"/>
        <v>GBP</v>
      </c>
      <c r="K4905" s="158" t="str">
        <f t="shared" si="461"/>
        <v>GBP</v>
      </c>
      <c r="L4905" s="158" t="str">
        <f t="shared" si="458"/>
        <v>GBPGBP45600</v>
      </c>
      <c r="M4905" s="160">
        <f t="shared" si="462"/>
        <v>45600</v>
      </c>
      <c r="N4905" s="158">
        <v>1.1895840024743347</v>
      </c>
      <c r="O4905" s="158">
        <v>0.84062999999999999</v>
      </c>
      <c r="P4905" s="161">
        <f t="shared" si="459"/>
        <v>1</v>
      </c>
    </row>
    <row r="4906" spans="9:16" x14ac:dyDescent="0.2">
      <c r="I4906" s="158">
        <f t="shared" ref="I4906:I4969" si="463">IF(M4905=$G$2,I4905+1,I4905)</f>
        <v>12</v>
      </c>
      <c r="J4906" s="158" t="str">
        <f t="shared" si="460"/>
        <v>GBP</v>
      </c>
      <c r="K4906" s="158" t="str">
        <f t="shared" si="461"/>
        <v>GBP</v>
      </c>
      <c r="L4906" s="158" t="str">
        <f t="shared" si="458"/>
        <v>GBPGBP45601</v>
      </c>
      <c r="M4906" s="160">
        <f t="shared" si="462"/>
        <v>45601</v>
      </c>
      <c r="N4906" s="158">
        <v>1.1916110581506196</v>
      </c>
      <c r="O4906" s="158">
        <v>0.83919999999999995</v>
      </c>
      <c r="P4906" s="161">
        <f t="shared" si="459"/>
        <v>1</v>
      </c>
    </row>
    <row r="4907" spans="9:16" x14ac:dyDescent="0.2">
      <c r="I4907" s="158">
        <f t="shared" si="463"/>
        <v>12</v>
      </c>
      <c r="J4907" s="158" t="str">
        <f t="shared" si="460"/>
        <v>GBP</v>
      </c>
      <c r="K4907" s="158" t="str">
        <f t="shared" si="461"/>
        <v>GBP</v>
      </c>
      <c r="L4907" s="158" t="str">
        <f t="shared" si="458"/>
        <v>GBPGBP45602</v>
      </c>
      <c r="M4907" s="160">
        <f t="shared" si="462"/>
        <v>45602</v>
      </c>
      <c r="N4907" s="158">
        <v>1.2015909063600205</v>
      </c>
      <c r="O4907" s="158">
        <v>0.83223000000000003</v>
      </c>
      <c r="P4907" s="161">
        <f t="shared" si="459"/>
        <v>1</v>
      </c>
    </row>
    <row r="4908" spans="9:16" x14ac:dyDescent="0.2">
      <c r="I4908" s="158">
        <f t="shared" si="463"/>
        <v>12</v>
      </c>
      <c r="J4908" s="158" t="str">
        <f t="shared" si="460"/>
        <v>GBP</v>
      </c>
      <c r="K4908" s="158" t="str">
        <f t="shared" si="461"/>
        <v>GBP</v>
      </c>
      <c r="L4908" s="158" t="str">
        <f t="shared" si="458"/>
        <v>GBPGBP45603</v>
      </c>
      <c r="M4908" s="160">
        <f t="shared" si="462"/>
        <v>45603</v>
      </c>
      <c r="N4908" s="158">
        <v>1.2021398088597703</v>
      </c>
      <c r="O4908" s="158">
        <v>0.83184999999999998</v>
      </c>
      <c r="P4908" s="161">
        <f t="shared" si="459"/>
        <v>1</v>
      </c>
    </row>
    <row r="4909" spans="9:16" x14ac:dyDescent="0.2">
      <c r="I4909" s="158">
        <f t="shared" si="463"/>
        <v>12</v>
      </c>
      <c r="J4909" s="158" t="str">
        <f t="shared" si="460"/>
        <v>GBP</v>
      </c>
      <c r="K4909" s="158" t="str">
        <f t="shared" si="461"/>
        <v>GBP</v>
      </c>
      <c r="L4909" s="158" t="str">
        <f t="shared" si="458"/>
        <v>GBPGBP45604</v>
      </c>
      <c r="M4909" s="160">
        <f t="shared" si="462"/>
        <v>45604</v>
      </c>
      <c r="N4909" s="158">
        <v>1.2020964562196472</v>
      </c>
      <c r="O4909" s="158">
        <v>0.83187999999999995</v>
      </c>
      <c r="P4909" s="161">
        <f t="shared" si="459"/>
        <v>1</v>
      </c>
    </row>
    <row r="4910" spans="9:16" x14ac:dyDescent="0.2">
      <c r="I4910" s="158">
        <f t="shared" si="463"/>
        <v>12</v>
      </c>
      <c r="J4910" s="158" t="str">
        <f t="shared" si="460"/>
        <v>GBP</v>
      </c>
      <c r="K4910" s="158" t="str">
        <f t="shared" si="461"/>
        <v>GBP</v>
      </c>
      <c r="L4910" s="158" t="str">
        <f t="shared" si="458"/>
        <v>GBPGBP45605</v>
      </c>
      <c r="M4910" s="160">
        <f t="shared" si="462"/>
        <v>45605</v>
      </c>
      <c r="N4910" s="158">
        <v>1.2020964562196472</v>
      </c>
      <c r="O4910" s="158">
        <v>0.83187999999999995</v>
      </c>
      <c r="P4910" s="161">
        <f t="shared" si="459"/>
        <v>1</v>
      </c>
    </row>
    <row r="4911" spans="9:16" x14ac:dyDescent="0.2">
      <c r="I4911" s="158">
        <f t="shared" si="463"/>
        <v>12</v>
      </c>
      <c r="J4911" s="158" t="str">
        <f t="shared" si="460"/>
        <v>GBP</v>
      </c>
      <c r="K4911" s="158" t="str">
        <f t="shared" si="461"/>
        <v>GBP</v>
      </c>
      <c r="L4911" s="158" t="str">
        <f t="shared" si="458"/>
        <v>GBPGBP45606</v>
      </c>
      <c r="M4911" s="160">
        <f t="shared" si="462"/>
        <v>45606</v>
      </c>
      <c r="N4911" s="158">
        <v>1.2020964562196472</v>
      </c>
      <c r="O4911" s="158">
        <v>0.83187999999999995</v>
      </c>
      <c r="P4911" s="161">
        <f t="shared" si="459"/>
        <v>1</v>
      </c>
    </row>
    <row r="4912" spans="9:16" x14ac:dyDescent="0.2">
      <c r="I4912" s="158">
        <f t="shared" si="463"/>
        <v>12</v>
      </c>
      <c r="J4912" s="158" t="str">
        <f t="shared" si="460"/>
        <v>GBP</v>
      </c>
      <c r="K4912" s="158" t="str">
        <f t="shared" si="461"/>
        <v>GBP</v>
      </c>
      <c r="L4912" s="158" t="str">
        <f t="shared" si="458"/>
        <v>GBPGBP45607</v>
      </c>
      <c r="M4912" s="160">
        <f t="shared" si="462"/>
        <v>45607</v>
      </c>
      <c r="N4912" s="158">
        <v>1.2094823415578133</v>
      </c>
      <c r="O4912" s="158">
        <v>0.82679999999999998</v>
      </c>
      <c r="P4912" s="161">
        <f t="shared" si="459"/>
        <v>1</v>
      </c>
    </row>
    <row r="4913" spans="9:16" x14ac:dyDescent="0.2">
      <c r="I4913" s="158">
        <f t="shared" si="463"/>
        <v>12</v>
      </c>
      <c r="J4913" s="158" t="str">
        <f t="shared" si="460"/>
        <v>GBP</v>
      </c>
      <c r="K4913" s="158" t="str">
        <f t="shared" si="461"/>
        <v>GBP</v>
      </c>
      <c r="L4913" s="158" t="str">
        <f t="shared" si="458"/>
        <v>GBPGBP45608</v>
      </c>
      <c r="M4913" s="160">
        <f t="shared" si="462"/>
        <v>45608</v>
      </c>
      <c r="N4913" s="158">
        <v>1.2072191706404298</v>
      </c>
      <c r="O4913" s="158">
        <v>0.82835000000000003</v>
      </c>
      <c r="P4913" s="161">
        <f t="shared" si="459"/>
        <v>1</v>
      </c>
    </row>
    <row r="4914" spans="9:16" x14ac:dyDescent="0.2">
      <c r="I4914" s="158">
        <f t="shared" si="463"/>
        <v>12</v>
      </c>
      <c r="J4914" s="158" t="str">
        <f t="shared" si="460"/>
        <v>GBP</v>
      </c>
      <c r="K4914" s="158" t="str">
        <f t="shared" si="461"/>
        <v>GBP</v>
      </c>
      <c r="L4914" s="158" t="str">
        <f t="shared" si="458"/>
        <v>GBPGBP45609</v>
      </c>
      <c r="M4914" s="160">
        <f t="shared" si="462"/>
        <v>45609</v>
      </c>
      <c r="N4914" s="158">
        <v>1.198853895675734</v>
      </c>
      <c r="O4914" s="158">
        <v>0.83413000000000004</v>
      </c>
      <c r="P4914" s="161">
        <f t="shared" si="459"/>
        <v>1</v>
      </c>
    </row>
    <row r="4915" spans="9:16" x14ac:dyDescent="0.2">
      <c r="I4915" s="158">
        <f t="shared" si="463"/>
        <v>12</v>
      </c>
      <c r="J4915" s="158" t="str">
        <f t="shared" si="460"/>
        <v>GBP</v>
      </c>
      <c r="K4915" s="158" t="str">
        <f t="shared" si="461"/>
        <v>GBP</v>
      </c>
      <c r="L4915" s="158" t="str">
        <f t="shared" si="458"/>
        <v>GBPGBP45610</v>
      </c>
      <c r="M4915" s="160">
        <f t="shared" si="462"/>
        <v>45610</v>
      </c>
      <c r="N4915" s="158">
        <v>1.2025301233795906</v>
      </c>
      <c r="O4915" s="158">
        <v>0.83157999999999999</v>
      </c>
      <c r="P4915" s="161">
        <f t="shared" si="459"/>
        <v>1</v>
      </c>
    </row>
    <row r="4916" spans="9:16" x14ac:dyDescent="0.2">
      <c r="I4916" s="158">
        <f t="shared" si="463"/>
        <v>12</v>
      </c>
      <c r="J4916" s="158" t="str">
        <f t="shared" si="460"/>
        <v>GBP</v>
      </c>
      <c r="K4916" s="158" t="str">
        <f t="shared" si="461"/>
        <v>GBP</v>
      </c>
      <c r="L4916" s="158" t="str">
        <f t="shared" si="458"/>
        <v>GBPGBP45611</v>
      </c>
      <c r="M4916" s="160">
        <f t="shared" si="462"/>
        <v>45611</v>
      </c>
      <c r="N4916" s="158">
        <v>1.1982505541908812</v>
      </c>
      <c r="O4916" s="158">
        <v>0.83455000000000001</v>
      </c>
      <c r="P4916" s="161">
        <f t="shared" si="459"/>
        <v>1</v>
      </c>
    </row>
    <row r="4917" spans="9:16" x14ac:dyDescent="0.2">
      <c r="I4917" s="158">
        <f t="shared" si="463"/>
        <v>12</v>
      </c>
      <c r="J4917" s="158" t="str">
        <f t="shared" si="460"/>
        <v>GBP</v>
      </c>
      <c r="K4917" s="158" t="str">
        <f t="shared" si="461"/>
        <v>GBP</v>
      </c>
      <c r="L4917" s="158" t="str">
        <f t="shared" si="458"/>
        <v>GBPGBP45612</v>
      </c>
      <c r="M4917" s="160">
        <f t="shared" si="462"/>
        <v>45612</v>
      </c>
      <c r="N4917" s="158">
        <v>1.1982505541908812</v>
      </c>
      <c r="O4917" s="158">
        <v>0.83455000000000001</v>
      </c>
      <c r="P4917" s="161">
        <f t="shared" si="459"/>
        <v>1</v>
      </c>
    </row>
    <row r="4918" spans="9:16" x14ac:dyDescent="0.2">
      <c r="I4918" s="158">
        <f t="shared" si="463"/>
        <v>12</v>
      </c>
      <c r="J4918" s="158" t="str">
        <f t="shared" si="460"/>
        <v>GBP</v>
      </c>
      <c r="K4918" s="158" t="str">
        <f t="shared" si="461"/>
        <v>GBP</v>
      </c>
      <c r="L4918" s="158" t="str">
        <f t="shared" si="458"/>
        <v>GBPGBP45613</v>
      </c>
      <c r="M4918" s="160">
        <f t="shared" si="462"/>
        <v>45613</v>
      </c>
      <c r="N4918" s="158">
        <v>1.1982505541908812</v>
      </c>
      <c r="O4918" s="158">
        <v>0.83455000000000001</v>
      </c>
      <c r="P4918" s="161">
        <f t="shared" si="459"/>
        <v>1</v>
      </c>
    </row>
    <row r="4919" spans="9:16" x14ac:dyDescent="0.2">
      <c r="I4919" s="158">
        <f t="shared" si="463"/>
        <v>12</v>
      </c>
      <c r="J4919" s="158" t="str">
        <f t="shared" si="460"/>
        <v>GBP</v>
      </c>
      <c r="K4919" s="158" t="str">
        <f t="shared" si="461"/>
        <v>GBP</v>
      </c>
      <c r="L4919" s="158" t="str">
        <f t="shared" si="458"/>
        <v>GBPGBP45614</v>
      </c>
      <c r="M4919" s="160">
        <f t="shared" si="462"/>
        <v>45614</v>
      </c>
      <c r="N4919" s="158">
        <v>1.1967448539971277</v>
      </c>
      <c r="O4919" s="158">
        <v>0.83560000000000001</v>
      </c>
      <c r="P4919" s="161">
        <f t="shared" si="459"/>
        <v>1</v>
      </c>
    </row>
    <row r="4920" spans="9:16" x14ac:dyDescent="0.2">
      <c r="I4920" s="158">
        <f t="shared" si="463"/>
        <v>12</v>
      </c>
      <c r="J4920" s="158" t="str">
        <f t="shared" si="460"/>
        <v>GBP</v>
      </c>
      <c r="K4920" s="158" t="str">
        <f t="shared" si="461"/>
        <v>GBP</v>
      </c>
      <c r="L4920" s="158" t="str">
        <f t="shared" si="458"/>
        <v>GBPGBP45615</v>
      </c>
      <c r="M4920" s="160">
        <f t="shared" si="462"/>
        <v>45615</v>
      </c>
      <c r="N4920" s="158">
        <v>1.1956287811760204</v>
      </c>
      <c r="O4920" s="158">
        <v>0.83638000000000001</v>
      </c>
      <c r="P4920" s="161">
        <f t="shared" si="459"/>
        <v>1</v>
      </c>
    </row>
    <row r="4921" spans="9:16" x14ac:dyDescent="0.2">
      <c r="I4921" s="158">
        <f t="shared" si="463"/>
        <v>12</v>
      </c>
      <c r="J4921" s="158" t="str">
        <f t="shared" si="460"/>
        <v>GBP</v>
      </c>
      <c r="K4921" s="158" t="str">
        <f t="shared" si="461"/>
        <v>GBP</v>
      </c>
      <c r="L4921" s="158" t="str">
        <f t="shared" si="458"/>
        <v>GBPGBP45616</v>
      </c>
      <c r="M4921" s="160">
        <f t="shared" si="462"/>
        <v>45616</v>
      </c>
      <c r="N4921" s="158">
        <v>1.1993283761093787</v>
      </c>
      <c r="O4921" s="158">
        <v>0.83379999999999999</v>
      </c>
      <c r="P4921" s="161">
        <f t="shared" si="459"/>
        <v>1</v>
      </c>
    </row>
    <row r="4922" spans="9:16" x14ac:dyDescent="0.2">
      <c r="I4922" s="158">
        <f t="shared" si="463"/>
        <v>12</v>
      </c>
      <c r="J4922" s="158" t="str">
        <f t="shared" si="460"/>
        <v>GBP</v>
      </c>
      <c r="K4922" s="158" t="str">
        <f t="shared" si="461"/>
        <v>GBP</v>
      </c>
      <c r="L4922" s="158" t="str">
        <f t="shared" si="458"/>
        <v>GBPGBP45617</v>
      </c>
      <c r="M4922" s="160">
        <f t="shared" si="462"/>
        <v>45617</v>
      </c>
      <c r="N4922" s="158">
        <v>1.2008694294669342</v>
      </c>
      <c r="O4922" s="158">
        <v>0.83272999999999997</v>
      </c>
      <c r="P4922" s="161">
        <f t="shared" si="459"/>
        <v>1</v>
      </c>
    </row>
    <row r="4923" spans="9:16" x14ac:dyDescent="0.2">
      <c r="I4923" s="158">
        <f t="shared" si="463"/>
        <v>12</v>
      </c>
      <c r="J4923" s="158" t="str">
        <f t="shared" si="460"/>
        <v>GBP</v>
      </c>
      <c r="K4923" s="158" t="str">
        <f t="shared" si="461"/>
        <v>GBP</v>
      </c>
      <c r="L4923" s="158" t="str">
        <f t="shared" si="458"/>
        <v>GBPGBP45618</v>
      </c>
      <c r="M4923" s="160">
        <f t="shared" si="462"/>
        <v>45618</v>
      </c>
      <c r="N4923" s="158">
        <v>1.2018508503094767</v>
      </c>
      <c r="O4923" s="158">
        <v>0.83204999999999996</v>
      </c>
      <c r="P4923" s="161">
        <f t="shared" si="459"/>
        <v>1</v>
      </c>
    </row>
    <row r="4924" spans="9:16" x14ac:dyDescent="0.2">
      <c r="I4924" s="158">
        <f t="shared" si="463"/>
        <v>12</v>
      </c>
      <c r="J4924" s="158" t="str">
        <f t="shared" si="460"/>
        <v>GBP</v>
      </c>
      <c r="K4924" s="158" t="str">
        <f t="shared" si="461"/>
        <v>GBP</v>
      </c>
      <c r="L4924" s="158" t="str">
        <f t="shared" si="458"/>
        <v>GBPGBP45619</v>
      </c>
      <c r="M4924" s="160">
        <f t="shared" si="462"/>
        <v>45619</v>
      </c>
      <c r="N4924" s="158">
        <v>1.2018508503094767</v>
      </c>
      <c r="O4924" s="158">
        <v>0.83204999999999996</v>
      </c>
      <c r="P4924" s="161">
        <f t="shared" si="459"/>
        <v>1</v>
      </c>
    </row>
    <row r="4925" spans="9:16" x14ac:dyDescent="0.2">
      <c r="I4925" s="158">
        <f t="shared" si="463"/>
        <v>12</v>
      </c>
      <c r="J4925" s="158" t="str">
        <f t="shared" si="460"/>
        <v>GBP</v>
      </c>
      <c r="K4925" s="158" t="str">
        <f t="shared" si="461"/>
        <v>GBP</v>
      </c>
      <c r="L4925" s="158" t="str">
        <f t="shared" si="458"/>
        <v>GBPGBP45620</v>
      </c>
      <c r="M4925" s="160">
        <f t="shared" si="462"/>
        <v>45620</v>
      </c>
      <c r="N4925" s="158">
        <v>1.2018508503094767</v>
      </c>
      <c r="O4925" s="158">
        <v>0.83204999999999996</v>
      </c>
      <c r="P4925" s="161">
        <f t="shared" si="459"/>
        <v>1</v>
      </c>
    </row>
    <row r="4926" spans="9:16" x14ac:dyDescent="0.2">
      <c r="I4926" s="158">
        <f t="shared" si="463"/>
        <v>12</v>
      </c>
      <c r="J4926" s="158" t="str">
        <f t="shared" si="460"/>
        <v>GBP</v>
      </c>
      <c r="K4926" s="158" t="str">
        <f t="shared" si="461"/>
        <v>GBP</v>
      </c>
      <c r="L4926" s="158" t="str">
        <f t="shared" si="458"/>
        <v>GBPGBP45621</v>
      </c>
      <c r="M4926" s="160">
        <f t="shared" si="462"/>
        <v>45621</v>
      </c>
      <c r="N4926" s="158">
        <v>1.1981069909542923</v>
      </c>
      <c r="O4926" s="158">
        <v>0.83465</v>
      </c>
      <c r="P4926" s="161">
        <f t="shared" si="459"/>
        <v>1</v>
      </c>
    </row>
    <row r="4927" spans="9:16" x14ac:dyDescent="0.2">
      <c r="I4927" s="158">
        <f t="shared" si="463"/>
        <v>12</v>
      </c>
      <c r="J4927" s="158" t="str">
        <f t="shared" si="460"/>
        <v>GBP</v>
      </c>
      <c r="K4927" s="158" t="str">
        <f t="shared" si="461"/>
        <v>GBP</v>
      </c>
      <c r="L4927" s="158" t="str">
        <f t="shared" si="458"/>
        <v>GBPGBP45622</v>
      </c>
      <c r="M4927" s="160">
        <f t="shared" si="462"/>
        <v>45622</v>
      </c>
      <c r="N4927" s="158">
        <v>1.1978917105893627</v>
      </c>
      <c r="O4927" s="158">
        <v>0.83479999999999999</v>
      </c>
      <c r="P4927" s="161">
        <f t="shared" si="459"/>
        <v>1</v>
      </c>
    </row>
    <row r="4928" spans="9:16" x14ac:dyDescent="0.2">
      <c r="I4928" s="158">
        <f t="shared" si="463"/>
        <v>12</v>
      </c>
      <c r="J4928" s="158" t="str">
        <f t="shared" si="460"/>
        <v>GBP</v>
      </c>
      <c r="K4928" s="158" t="str">
        <f t="shared" si="461"/>
        <v>GBP</v>
      </c>
      <c r="L4928" s="158" t="str">
        <f t="shared" si="458"/>
        <v>GBPGBP45623</v>
      </c>
      <c r="M4928" s="160">
        <f t="shared" si="462"/>
        <v>45623</v>
      </c>
      <c r="N4928" s="158">
        <v>1.1990407673860912</v>
      </c>
      <c r="O4928" s="158">
        <v>0.83399999999999996</v>
      </c>
      <c r="P4928" s="161">
        <f t="shared" si="459"/>
        <v>1</v>
      </c>
    </row>
    <row r="4929" spans="9:16" x14ac:dyDescent="0.2">
      <c r="I4929" s="158">
        <f t="shared" si="463"/>
        <v>12</v>
      </c>
      <c r="J4929" s="158" t="str">
        <f t="shared" si="460"/>
        <v>GBP</v>
      </c>
      <c r="K4929" s="158" t="str">
        <f t="shared" si="461"/>
        <v>GBP</v>
      </c>
      <c r="L4929" s="158" t="str">
        <f t="shared" si="458"/>
        <v>GBPGBP45624</v>
      </c>
      <c r="M4929" s="160">
        <f t="shared" si="462"/>
        <v>45624</v>
      </c>
      <c r="N4929" s="158">
        <v>1.2014898474107893</v>
      </c>
      <c r="O4929" s="158">
        <v>0.83230000000000004</v>
      </c>
      <c r="P4929" s="161">
        <f t="shared" si="459"/>
        <v>1</v>
      </c>
    </row>
    <row r="4930" spans="9:16" x14ac:dyDescent="0.2">
      <c r="I4930" s="158">
        <f t="shared" si="463"/>
        <v>12</v>
      </c>
      <c r="J4930" s="158" t="str">
        <f t="shared" si="460"/>
        <v>GBP</v>
      </c>
      <c r="K4930" s="158" t="str">
        <f t="shared" si="461"/>
        <v>GBP</v>
      </c>
      <c r="L4930" s="158" t="str">
        <f t="shared" si="458"/>
        <v>GBPGBP45625</v>
      </c>
      <c r="M4930" s="160">
        <f t="shared" si="462"/>
        <v>45625</v>
      </c>
      <c r="N4930" s="158">
        <v>1.2018508503094767</v>
      </c>
      <c r="O4930" s="158">
        <v>0.83204999999999996</v>
      </c>
      <c r="P4930" s="161">
        <f t="shared" si="459"/>
        <v>1</v>
      </c>
    </row>
    <row r="4931" spans="9:16" x14ac:dyDescent="0.2">
      <c r="I4931" s="158">
        <f t="shared" si="463"/>
        <v>12</v>
      </c>
      <c r="J4931" s="158" t="str">
        <f t="shared" si="460"/>
        <v>GBP</v>
      </c>
      <c r="K4931" s="158" t="str">
        <f t="shared" si="461"/>
        <v>GBP</v>
      </c>
      <c r="L4931" s="158" t="str">
        <f t="shared" ref="L4931:L4994" si="464">J4931&amp;K4931&amp;M4931</f>
        <v>GBPGBP45626</v>
      </c>
      <c r="M4931" s="160">
        <f t="shared" si="462"/>
        <v>45626</v>
      </c>
      <c r="N4931" s="158">
        <v>1.2018508503094767</v>
      </c>
      <c r="O4931" s="158">
        <v>0.83204999999999996</v>
      </c>
      <c r="P4931" s="161">
        <f t="shared" ref="P4931:P4994" si="465">ROUND(N4931*O4931,4)</f>
        <v>1</v>
      </c>
    </row>
    <row r="4932" spans="9:16" x14ac:dyDescent="0.2">
      <c r="I4932" s="158">
        <f t="shared" si="463"/>
        <v>12</v>
      </c>
      <c r="J4932" s="158" t="str">
        <f t="shared" ref="J4932:J4995" si="466">VLOOKUP($I4932,$A:$C,2,FALSE)</f>
        <v>GBP</v>
      </c>
      <c r="K4932" s="158" t="str">
        <f t="shared" ref="K4932:K4995" si="467">VLOOKUP($I4932,$A:$C,3,FALSE)</f>
        <v>GBP</v>
      </c>
      <c r="L4932" s="158" t="str">
        <f t="shared" si="464"/>
        <v>GBPGBP45627</v>
      </c>
      <c r="M4932" s="160">
        <f t="shared" ref="M4932:M4995" si="468">IF(I4932=I4931,M4931+1,$G$1)</f>
        <v>45627</v>
      </c>
      <c r="N4932" s="158">
        <v>1.2018508503094767</v>
      </c>
      <c r="O4932" s="158">
        <v>0.83204999999999996</v>
      </c>
      <c r="P4932" s="161">
        <f t="shared" si="465"/>
        <v>1</v>
      </c>
    </row>
    <row r="4933" spans="9:16" x14ac:dyDescent="0.2">
      <c r="I4933" s="158">
        <f t="shared" si="463"/>
        <v>12</v>
      </c>
      <c r="J4933" s="158" t="str">
        <f t="shared" si="466"/>
        <v>GBP</v>
      </c>
      <c r="K4933" s="158" t="str">
        <f t="shared" si="467"/>
        <v>GBP</v>
      </c>
      <c r="L4933" s="158" t="str">
        <f t="shared" si="464"/>
        <v>GBPGBP45628</v>
      </c>
      <c r="M4933" s="160">
        <f t="shared" si="468"/>
        <v>45628</v>
      </c>
      <c r="N4933" s="158">
        <v>1.2063017201862529</v>
      </c>
      <c r="O4933" s="158">
        <v>0.82898000000000005</v>
      </c>
      <c r="P4933" s="161">
        <f t="shared" si="465"/>
        <v>1</v>
      </c>
    </row>
    <row r="4934" spans="9:16" x14ac:dyDescent="0.2">
      <c r="I4934" s="158">
        <f t="shared" si="463"/>
        <v>12</v>
      </c>
      <c r="J4934" s="158" t="str">
        <f t="shared" si="466"/>
        <v>GBP</v>
      </c>
      <c r="K4934" s="158" t="str">
        <f t="shared" si="467"/>
        <v>GBP</v>
      </c>
      <c r="L4934" s="158" t="str">
        <f t="shared" si="464"/>
        <v>GBPGBP45629</v>
      </c>
      <c r="M4934" s="160">
        <f t="shared" si="468"/>
        <v>45629</v>
      </c>
      <c r="N4934" s="158">
        <v>1.2030364640352249</v>
      </c>
      <c r="O4934" s="158">
        <v>0.83123000000000002</v>
      </c>
      <c r="P4934" s="161">
        <f t="shared" si="465"/>
        <v>1</v>
      </c>
    </row>
    <row r="4935" spans="9:16" x14ac:dyDescent="0.2">
      <c r="I4935" s="158">
        <f t="shared" si="463"/>
        <v>12</v>
      </c>
      <c r="J4935" s="158" t="str">
        <f t="shared" si="466"/>
        <v>GBP</v>
      </c>
      <c r="K4935" s="158" t="str">
        <f t="shared" si="467"/>
        <v>GBP</v>
      </c>
      <c r="L4935" s="158" t="str">
        <f t="shared" si="464"/>
        <v>GBPGBP45630</v>
      </c>
      <c r="M4935" s="160">
        <f t="shared" si="468"/>
        <v>45630</v>
      </c>
      <c r="N4935" s="158">
        <v>1.2072920439454304</v>
      </c>
      <c r="O4935" s="158">
        <v>0.82830000000000004</v>
      </c>
      <c r="P4935" s="161">
        <f t="shared" si="465"/>
        <v>1</v>
      </c>
    </row>
    <row r="4936" spans="9:16" x14ac:dyDescent="0.2">
      <c r="I4936" s="158">
        <f t="shared" si="463"/>
        <v>12</v>
      </c>
      <c r="J4936" s="158" t="str">
        <f t="shared" si="466"/>
        <v>GBP</v>
      </c>
      <c r="K4936" s="158" t="str">
        <f t="shared" si="467"/>
        <v>GBP</v>
      </c>
      <c r="L4936" s="158" t="str">
        <f t="shared" si="464"/>
        <v>GBPGBP45631</v>
      </c>
      <c r="M4936" s="160">
        <f t="shared" si="468"/>
        <v>45631</v>
      </c>
      <c r="N4936" s="158">
        <v>1.2077294685990339</v>
      </c>
      <c r="O4936" s="158">
        <v>0.82799999999999996</v>
      </c>
      <c r="P4936" s="161">
        <f t="shared" si="465"/>
        <v>1</v>
      </c>
    </row>
    <row r="4937" spans="9:16" x14ac:dyDescent="0.2">
      <c r="I4937" s="158">
        <f t="shared" si="463"/>
        <v>12</v>
      </c>
      <c r="J4937" s="158" t="str">
        <f t="shared" si="466"/>
        <v>GBP</v>
      </c>
      <c r="K4937" s="158" t="str">
        <f t="shared" si="467"/>
        <v>GBP</v>
      </c>
      <c r="L4937" s="158" t="str">
        <f t="shared" si="464"/>
        <v>GBPGBP45632</v>
      </c>
      <c r="M4937" s="160">
        <f t="shared" si="468"/>
        <v>45632</v>
      </c>
      <c r="N4937" s="158">
        <v>1.2069277653732424</v>
      </c>
      <c r="O4937" s="158">
        <v>0.82855000000000001</v>
      </c>
      <c r="P4937" s="161">
        <f t="shared" si="465"/>
        <v>1</v>
      </c>
    </row>
    <row r="4938" spans="9:16" x14ac:dyDescent="0.2">
      <c r="I4938" s="158">
        <f t="shared" si="463"/>
        <v>12</v>
      </c>
      <c r="J4938" s="158" t="str">
        <f t="shared" si="466"/>
        <v>GBP</v>
      </c>
      <c r="K4938" s="158" t="str">
        <f t="shared" si="467"/>
        <v>GBP</v>
      </c>
      <c r="L4938" s="158" t="str">
        <f t="shared" si="464"/>
        <v>GBPGBP45633</v>
      </c>
      <c r="M4938" s="160">
        <f t="shared" si="468"/>
        <v>45633</v>
      </c>
      <c r="N4938" s="158">
        <v>1.2069277653732424</v>
      </c>
      <c r="O4938" s="158">
        <v>0.82855000000000001</v>
      </c>
      <c r="P4938" s="161">
        <f t="shared" si="465"/>
        <v>1</v>
      </c>
    </row>
    <row r="4939" spans="9:16" x14ac:dyDescent="0.2">
      <c r="I4939" s="158">
        <f t="shared" si="463"/>
        <v>12</v>
      </c>
      <c r="J4939" s="158" t="str">
        <f t="shared" si="466"/>
        <v>GBP</v>
      </c>
      <c r="K4939" s="158" t="str">
        <f t="shared" si="467"/>
        <v>GBP</v>
      </c>
      <c r="L4939" s="158" t="str">
        <f t="shared" si="464"/>
        <v>GBPGBP45634</v>
      </c>
      <c r="M4939" s="160">
        <f t="shared" si="468"/>
        <v>45634</v>
      </c>
      <c r="N4939" s="158">
        <v>1.2069277653732424</v>
      </c>
      <c r="O4939" s="158">
        <v>0.82855000000000001</v>
      </c>
      <c r="P4939" s="161">
        <f t="shared" si="465"/>
        <v>1</v>
      </c>
    </row>
    <row r="4940" spans="9:16" x14ac:dyDescent="0.2">
      <c r="I4940" s="158">
        <f t="shared" si="463"/>
        <v>12</v>
      </c>
      <c r="J4940" s="158" t="str">
        <f t="shared" si="466"/>
        <v>GBP</v>
      </c>
      <c r="K4940" s="158" t="str">
        <f t="shared" si="467"/>
        <v>GBP</v>
      </c>
      <c r="L4940" s="158" t="str">
        <f t="shared" si="464"/>
        <v>GBPGBP45635</v>
      </c>
      <c r="M4940" s="160">
        <f t="shared" si="468"/>
        <v>45635</v>
      </c>
      <c r="N4940" s="158">
        <v>1.2076565424793189</v>
      </c>
      <c r="O4940" s="158">
        <v>0.82804999999999995</v>
      </c>
      <c r="P4940" s="161">
        <f t="shared" si="465"/>
        <v>1</v>
      </c>
    </row>
    <row r="4941" spans="9:16" x14ac:dyDescent="0.2">
      <c r="I4941" s="158">
        <f t="shared" si="463"/>
        <v>12</v>
      </c>
      <c r="J4941" s="158" t="str">
        <f t="shared" si="466"/>
        <v>GBP</v>
      </c>
      <c r="K4941" s="158" t="str">
        <f t="shared" si="467"/>
        <v>GBP</v>
      </c>
      <c r="L4941" s="158" t="str">
        <f t="shared" si="464"/>
        <v>GBPGBP45636</v>
      </c>
      <c r="M4941" s="160">
        <f t="shared" si="468"/>
        <v>45636</v>
      </c>
      <c r="N4941" s="158">
        <v>1.2113136696747622</v>
      </c>
      <c r="O4941" s="158">
        <v>0.82555000000000001</v>
      </c>
      <c r="P4941" s="161">
        <f t="shared" si="465"/>
        <v>1</v>
      </c>
    </row>
    <row r="4942" spans="9:16" x14ac:dyDescent="0.2">
      <c r="I4942" s="158">
        <f t="shared" si="463"/>
        <v>12</v>
      </c>
      <c r="J4942" s="158" t="str">
        <f t="shared" si="466"/>
        <v>GBP</v>
      </c>
      <c r="K4942" s="158" t="str">
        <f t="shared" si="467"/>
        <v>GBP</v>
      </c>
      <c r="L4942" s="158" t="str">
        <f t="shared" si="464"/>
        <v>GBPGBP45637</v>
      </c>
      <c r="M4942" s="160">
        <f t="shared" si="468"/>
        <v>45637</v>
      </c>
      <c r="N4942" s="158">
        <v>1.2127386063207937</v>
      </c>
      <c r="O4942" s="158">
        <v>0.82457999999999998</v>
      </c>
      <c r="P4942" s="161">
        <f t="shared" si="465"/>
        <v>1</v>
      </c>
    </row>
    <row r="4943" spans="9:16" x14ac:dyDescent="0.2">
      <c r="I4943" s="158">
        <f t="shared" si="463"/>
        <v>12</v>
      </c>
      <c r="J4943" s="158" t="str">
        <f t="shared" si="466"/>
        <v>GBP</v>
      </c>
      <c r="K4943" s="158" t="str">
        <f t="shared" si="467"/>
        <v>GBP</v>
      </c>
      <c r="L4943" s="158" t="str">
        <f t="shared" si="464"/>
        <v>GBPGBP45638</v>
      </c>
      <c r="M4943" s="160">
        <f t="shared" si="468"/>
        <v>45638</v>
      </c>
      <c r="N4943" s="158">
        <v>1.2131799873829281</v>
      </c>
      <c r="O4943" s="158">
        <v>0.82428000000000001</v>
      </c>
      <c r="P4943" s="161">
        <f t="shared" si="465"/>
        <v>1</v>
      </c>
    </row>
    <row r="4944" spans="9:16" x14ac:dyDescent="0.2">
      <c r="I4944" s="158">
        <f t="shared" si="463"/>
        <v>12</v>
      </c>
      <c r="J4944" s="158" t="str">
        <f t="shared" si="466"/>
        <v>GBP</v>
      </c>
      <c r="K4944" s="158" t="str">
        <f t="shared" si="467"/>
        <v>GBP</v>
      </c>
      <c r="L4944" s="158" t="str">
        <f t="shared" si="464"/>
        <v>GBPGBP45639</v>
      </c>
      <c r="M4944" s="160">
        <f t="shared" si="468"/>
        <v>45639</v>
      </c>
      <c r="N4944" s="158">
        <v>1.2041954168322435</v>
      </c>
      <c r="O4944" s="158">
        <v>0.83043</v>
      </c>
      <c r="P4944" s="161">
        <f t="shared" si="465"/>
        <v>1</v>
      </c>
    </row>
    <row r="4945" spans="9:16" x14ac:dyDescent="0.2">
      <c r="I4945" s="158">
        <f t="shared" si="463"/>
        <v>12</v>
      </c>
      <c r="J4945" s="158" t="str">
        <f t="shared" si="466"/>
        <v>GBP</v>
      </c>
      <c r="K4945" s="158" t="str">
        <f t="shared" si="467"/>
        <v>GBP</v>
      </c>
      <c r="L4945" s="158" t="str">
        <f t="shared" si="464"/>
        <v>GBPGBP45640</v>
      </c>
      <c r="M4945" s="160">
        <f t="shared" si="468"/>
        <v>45640</v>
      </c>
      <c r="N4945" s="158">
        <v>1.2041954168322435</v>
      </c>
      <c r="O4945" s="158">
        <v>0.83043</v>
      </c>
      <c r="P4945" s="161">
        <f t="shared" si="465"/>
        <v>1</v>
      </c>
    </row>
    <row r="4946" spans="9:16" x14ac:dyDescent="0.2">
      <c r="I4946" s="158">
        <f t="shared" si="463"/>
        <v>12</v>
      </c>
      <c r="J4946" s="158" t="str">
        <f t="shared" si="466"/>
        <v>GBP</v>
      </c>
      <c r="K4946" s="158" t="str">
        <f t="shared" si="467"/>
        <v>GBP</v>
      </c>
      <c r="L4946" s="158" t="str">
        <f t="shared" si="464"/>
        <v>GBPGBP45641</v>
      </c>
      <c r="M4946" s="160">
        <f t="shared" si="468"/>
        <v>45641</v>
      </c>
      <c r="N4946" s="158">
        <v>1.2041954168322435</v>
      </c>
      <c r="O4946" s="158">
        <v>0.83043</v>
      </c>
      <c r="P4946" s="161">
        <f t="shared" si="465"/>
        <v>1</v>
      </c>
    </row>
    <row r="4947" spans="9:16" x14ac:dyDescent="0.2">
      <c r="I4947" s="158">
        <f t="shared" si="463"/>
        <v>12</v>
      </c>
      <c r="J4947" s="158" t="str">
        <f t="shared" si="466"/>
        <v>GBP</v>
      </c>
      <c r="K4947" s="158" t="str">
        <f t="shared" si="467"/>
        <v>GBP</v>
      </c>
      <c r="L4947" s="158" t="str">
        <f t="shared" si="464"/>
        <v>GBPGBP45642</v>
      </c>
      <c r="M4947" s="160">
        <f t="shared" si="468"/>
        <v>45642</v>
      </c>
      <c r="N4947" s="158">
        <v>1.2056181807221653</v>
      </c>
      <c r="O4947" s="158">
        <v>0.82945000000000002</v>
      </c>
      <c r="P4947" s="161">
        <f t="shared" si="465"/>
        <v>1</v>
      </c>
    </row>
    <row r="4948" spans="9:16" x14ac:dyDescent="0.2">
      <c r="I4948" s="158">
        <f t="shared" si="463"/>
        <v>12</v>
      </c>
      <c r="J4948" s="158" t="str">
        <f t="shared" si="466"/>
        <v>GBP</v>
      </c>
      <c r="K4948" s="158" t="str">
        <f t="shared" si="467"/>
        <v>GBP</v>
      </c>
      <c r="L4948" s="158" t="str">
        <f t="shared" si="464"/>
        <v>GBPGBP45643</v>
      </c>
      <c r="M4948" s="160">
        <f t="shared" si="468"/>
        <v>45643</v>
      </c>
      <c r="N4948" s="158">
        <v>1.2099506340141322</v>
      </c>
      <c r="O4948" s="158">
        <v>0.82647999999999999</v>
      </c>
      <c r="P4948" s="161">
        <f t="shared" si="465"/>
        <v>1</v>
      </c>
    </row>
    <row r="4949" spans="9:16" x14ac:dyDescent="0.2">
      <c r="I4949" s="158">
        <f t="shared" si="463"/>
        <v>12</v>
      </c>
      <c r="J4949" s="158" t="str">
        <f t="shared" si="466"/>
        <v>GBP</v>
      </c>
      <c r="K4949" s="158" t="str">
        <f t="shared" si="467"/>
        <v>GBP</v>
      </c>
      <c r="L4949" s="158" t="str">
        <f t="shared" si="464"/>
        <v>GBPGBP45644</v>
      </c>
      <c r="M4949" s="160">
        <f t="shared" si="468"/>
        <v>45644</v>
      </c>
      <c r="N4949" s="158">
        <v>1.2118274357731458</v>
      </c>
      <c r="O4949" s="158">
        <v>0.82520000000000004</v>
      </c>
      <c r="P4949" s="161">
        <f t="shared" si="465"/>
        <v>1</v>
      </c>
    </row>
    <row r="4950" spans="9:16" x14ac:dyDescent="0.2">
      <c r="I4950" s="158">
        <f t="shared" si="463"/>
        <v>12</v>
      </c>
      <c r="J4950" s="158" t="str">
        <f t="shared" si="466"/>
        <v>GBP</v>
      </c>
      <c r="K4950" s="158" t="str">
        <f t="shared" si="467"/>
        <v>GBP</v>
      </c>
      <c r="L4950" s="158" t="str">
        <f t="shared" si="464"/>
        <v>GBPGBP45645</v>
      </c>
      <c r="M4950" s="160">
        <f t="shared" si="468"/>
        <v>45645</v>
      </c>
      <c r="N4950" s="158">
        <v>1.2129298320092183</v>
      </c>
      <c r="O4950" s="158">
        <v>0.82445000000000002</v>
      </c>
      <c r="P4950" s="161">
        <f t="shared" si="465"/>
        <v>1</v>
      </c>
    </row>
    <row r="4951" spans="9:16" x14ac:dyDescent="0.2">
      <c r="I4951" s="158">
        <f t="shared" si="463"/>
        <v>12</v>
      </c>
      <c r="J4951" s="158" t="str">
        <f t="shared" si="466"/>
        <v>GBP</v>
      </c>
      <c r="K4951" s="158" t="str">
        <f t="shared" si="467"/>
        <v>GBP</v>
      </c>
      <c r="L4951" s="158" t="str">
        <f t="shared" si="464"/>
        <v>GBPGBP45646</v>
      </c>
      <c r="M4951" s="160">
        <f t="shared" si="468"/>
        <v>45646</v>
      </c>
      <c r="N4951" s="158">
        <v>1.2053275477611041</v>
      </c>
      <c r="O4951" s="158">
        <v>0.82965</v>
      </c>
      <c r="P4951" s="161">
        <f t="shared" si="465"/>
        <v>1</v>
      </c>
    </row>
    <row r="4952" spans="9:16" x14ac:dyDescent="0.2">
      <c r="I4952" s="158">
        <f t="shared" si="463"/>
        <v>12</v>
      </c>
      <c r="J4952" s="158" t="str">
        <f t="shared" si="466"/>
        <v>GBP</v>
      </c>
      <c r="K4952" s="158" t="str">
        <f t="shared" si="467"/>
        <v>GBP</v>
      </c>
      <c r="L4952" s="158" t="str">
        <f t="shared" si="464"/>
        <v>GBPGBP45647</v>
      </c>
      <c r="M4952" s="160">
        <f t="shared" si="468"/>
        <v>45647</v>
      </c>
      <c r="N4952" s="158">
        <v>1.2053275477611041</v>
      </c>
      <c r="O4952" s="158">
        <v>0.82965</v>
      </c>
      <c r="P4952" s="161">
        <f t="shared" si="465"/>
        <v>1</v>
      </c>
    </row>
    <row r="4953" spans="9:16" x14ac:dyDescent="0.2">
      <c r="I4953" s="158">
        <f t="shared" si="463"/>
        <v>12</v>
      </c>
      <c r="J4953" s="158" t="str">
        <f t="shared" si="466"/>
        <v>GBP</v>
      </c>
      <c r="K4953" s="158" t="str">
        <f t="shared" si="467"/>
        <v>GBP</v>
      </c>
      <c r="L4953" s="158" t="str">
        <f t="shared" si="464"/>
        <v>GBPGBP45648</v>
      </c>
      <c r="M4953" s="160">
        <f t="shared" si="468"/>
        <v>45648</v>
      </c>
      <c r="N4953" s="158">
        <v>1.2053275477611041</v>
      </c>
      <c r="O4953" s="158">
        <v>0.82965</v>
      </c>
      <c r="P4953" s="161">
        <f t="shared" si="465"/>
        <v>1</v>
      </c>
    </row>
    <row r="4954" spans="9:16" x14ac:dyDescent="0.2">
      <c r="I4954" s="158">
        <f t="shared" si="463"/>
        <v>12</v>
      </c>
      <c r="J4954" s="158" t="str">
        <f t="shared" si="466"/>
        <v>GBP</v>
      </c>
      <c r="K4954" s="158" t="str">
        <f t="shared" si="467"/>
        <v>GBP</v>
      </c>
      <c r="L4954" s="158" t="str">
        <f t="shared" si="464"/>
        <v>GBPGBP45649</v>
      </c>
      <c r="M4954" s="160">
        <f t="shared" si="468"/>
        <v>45649</v>
      </c>
      <c r="N4954" s="158">
        <v>1.2048918609554793</v>
      </c>
      <c r="O4954" s="158">
        <v>0.82994999999999997</v>
      </c>
      <c r="P4954" s="161">
        <f t="shared" si="465"/>
        <v>1</v>
      </c>
    </row>
    <row r="4955" spans="9:16" x14ac:dyDescent="0.2">
      <c r="I4955" s="158">
        <f t="shared" si="463"/>
        <v>12</v>
      </c>
      <c r="J4955" s="158" t="str">
        <f t="shared" si="466"/>
        <v>GBP</v>
      </c>
      <c r="K4955" s="158" t="str">
        <f t="shared" si="467"/>
        <v>GBP</v>
      </c>
      <c r="L4955" s="158" t="str">
        <f t="shared" si="464"/>
        <v>GBPGBP45650</v>
      </c>
      <c r="M4955" s="160">
        <f t="shared" si="468"/>
        <v>45650</v>
      </c>
      <c r="N4955" s="158">
        <v>1.2076565424793189</v>
      </c>
      <c r="O4955" s="158">
        <v>0.82804999999999995</v>
      </c>
      <c r="P4955" s="161">
        <f t="shared" si="465"/>
        <v>1</v>
      </c>
    </row>
    <row r="4956" spans="9:16" x14ac:dyDescent="0.2">
      <c r="I4956" s="158">
        <f t="shared" si="463"/>
        <v>12</v>
      </c>
      <c r="J4956" s="158" t="str">
        <f t="shared" si="466"/>
        <v>GBP</v>
      </c>
      <c r="K4956" s="158" t="str">
        <f t="shared" si="467"/>
        <v>GBP</v>
      </c>
      <c r="L4956" s="158" t="str">
        <f t="shared" si="464"/>
        <v>GBPGBP45651</v>
      </c>
      <c r="M4956" s="160">
        <f t="shared" si="468"/>
        <v>45651</v>
      </c>
      <c r="N4956" s="158">
        <v>1.2076565424793189</v>
      </c>
      <c r="O4956" s="158">
        <v>0.82804999999999995</v>
      </c>
      <c r="P4956" s="161">
        <f t="shared" si="465"/>
        <v>1</v>
      </c>
    </row>
    <row r="4957" spans="9:16" x14ac:dyDescent="0.2">
      <c r="I4957" s="158">
        <f t="shared" si="463"/>
        <v>12</v>
      </c>
      <c r="J4957" s="158" t="str">
        <f t="shared" si="466"/>
        <v>GBP</v>
      </c>
      <c r="K4957" s="158" t="str">
        <f t="shared" si="467"/>
        <v>GBP</v>
      </c>
      <c r="L4957" s="158" t="str">
        <f t="shared" si="464"/>
        <v>GBPGBP45652</v>
      </c>
      <c r="M4957" s="160">
        <f t="shared" si="468"/>
        <v>45652</v>
      </c>
      <c r="N4957" s="158">
        <v>1.2076565424793189</v>
      </c>
      <c r="O4957" s="158">
        <v>0.82804999999999995</v>
      </c>
      <c r="P4957" s="161">
        <f t="shared" si="465"/>
        <v>1</v>
      </c>
    </row>
    <row r="4958" spans="9:16" x14ac:dyDescent="0.2">
      <c r="I4958" s="158">
        <f t="shared" si="463"/>
        <v>12</v>
      </c>
      <c r="J4958" s="158" t="str">
        <f t="shared" si="466"/>
        <v>GBP</v>
      </c>
      <c r="K4958" s="158" t="str">
        <f t="shared" si="467"/>
        <v>GBP</v>
      </c>
      <c r="L4958" s="158" t="str">
        <f t="shared" si="464"/>
        <v>GBPGBP45653</v>
      </c>
      <c r="M4958" s="160">
        <f t="shared" si="468"/>
        <v>45653</v>
      </c>
      <c r="N4958" s="158">
        <v>1.2033983970733351</v>
      </c>
      <c r="O4958" s="158">
        <v>0.83098000000000005</v>
      </c>
      <c r="P4958" s="161">
        <f t="shared" si="465"/>
        <v>1</v>
      </c>
    </row>
    <row r="4959" spans="9:16" x14ac:dyDescent="0.2">
      <c r="I4959" s="158">
        <f t="shared" si="463"/>
        <v>12</v>
      </c>
      <c r="J4959" s="158" t="str">
        <f t="shared" si="466"/>
        <v>GBP</v>
      </c>
      <c r="K4959" s="158" t="str">
        <f t="shared" si="467"/>
        <v>GBP</v>
      </c>
      <c r="L4959" s="158" t="str">
        <f t="shared" si="464"/>
        <v>GBPGBP45654</v>
      </c>
      <c r="M4959" s="160">
        <f t="shared" si="468"/>
        <v>45654</v>
      </c>
      <c r="N4959" s="158">
        <v>1.2033983970733351</v>
      </c>
      <c r="O4959" s="158">
        <v>0.83098000000000005</v>
      </c>
      <c r="P4959" s="161">
        <f t="shared" si="465"/>
        <v>1</v>
      </c>
    </row>
    <row r="4960" spans="9:16" x14ac:dyDescent="0.2">
      <c r="I4960" s="158">
        <f t="shared" si="463"/>
        <v>12</v>
      </c>
      <c r="J4960" s="158" t="str">
        <f t="shared" si="466"/>
        <v>GBP</v>
      </c>
      <c r="K4960" s="158" t="str">
        <f t="shared" si="467"/>
        <v>GBP</v>
      </c>
      <c r="L4960" s="158" t="str">
        <f t="shared" si="464"/>
        <v>GBPGBP45655</v>
      </c>
      <c r="M4960" s="160">
        <f t="shared" si="468"/>
        <v>45655</v>
      </c>
      <c r="N4960" s="158">
        <v>1.2033983970733351</v>
      </c>
      <c r="O4960" s="158">
        <v>0.83098000000000005</v>
      </c>
      <c r="P4960" s="161">
        <f t="shared" si="465"/>
        <v>1</v>
      </c>
    </row>
    <row r="4961" spans="9:16" x14ac:dyDescent="0.2">
      <c r="I4961" s="158">
        <f t="shared" si="463"/>
        <v>12</v>
      </c>
      <c r="J4961" s="158" t="str">
        <f t="shared" si="466"/>
        <v>GBP</v>
      </c>
      <c r="K4961" s="158" t="str">
        <f t="shared" si="467"/>
        <v>GBP</v>
      </c>
      <c r="L4961" s="158" t="str">
        <f t="shared" si="464"/>
        <v>GBPGBP45656</v>
      </c>
      <c r="M4961" s="160">
        <f t="shared" si="468"/>
        <v>45656</v>
      </c>
      <c r="N4961" s="158">
        <v>1.2055455093429777</v>
      </c>
      <c r="O4961" s="158">
        <v>0.82950000000000002</v>
      </c>
      <c r="P4961" s="161">
        <f t="shared" si="465"/>
        <v>1</v>
      </c>
    </row>
    <row r="4962" spans="9:16" x14ac:dyDescent="0.2">
      <c r="I4962" s="158">
        <f t="shared" si="463"/>
        <v>12</v>
      </c>
      <c r="J4962" s="158" t="str">
        <f t="shared" si="466"/>
        <v>GBP</v>
      </c>
      <c r="K4962" s="158" t="str">
        <f t="shared" si="467"/>
        <v>GBP</v>
      </c>
      <c r="L4962" s="158" t="str">
        <f t="shared" si="464"/>
        <v>GBPGBP45657</v>
      </c>
      <c r="M4962" s="160">
        <f t="shared" si="468"/>
        <v>45657</v>
      </c>
      <c r="N4962" s="158">
        <v>1.206010757615958</v>
      </c>
      <c r="O4962" s="158">
        <v>0.82918000000000003</v>
      </c>
      <c r="P4962" s="161">
        <f t="shared" si="465"/>
        <v>1</v>
      </c>
    </row>
    <row r="4963" spans="9:16" x14ac:dyDescent="0.2">
      <c r="I4963" s="158">
        <f t="shared" si="463"/>
        <v>12</v>
      </c>
      <c r="J4963" s="158" t="str">
        <f t="shared" si="466"/>
        <v>GBP</v>
      </c>
      <c r="K4963" s="158" t="str">
        <f t="shared" si="467"/>
        <v>GBP</v>
      </c>
      <c r="L4963" s="158" t="str">
        <f t="shared" si="464"/>
        <v>GBPGBP45658</v>
      </c>
      <c r="M4963" s="160">
        <f t="shared" si="468"/>
        <v>45658</v>
      </c>
      <c r="N4963" s="158">
        <v>1.206010757615958</v>
      </c>
      <c r="O4963" s="158">
        <v>0.82918000000000003</v>
      </c>
      <c r="P4963" s="161">
        <f t="shared" si="465"/>
        <v>1</v>
      </c>
    </row>
    <row r="4964" spans="9:16" x14ac:dyDescent="0.2">
      <c r="I4964" s="158">
        <f t="shared" si="463"/>
        <v>12</v>
      </c>
      <c r="J4964" s="158" t="str">
        <f t="shared" si="466"/>
        <v>GBP</v>
      </c>
      <c r="K4964" s="158" t="str">
        <f t="shared" si="467"/>
        <v>GBP</v>
      </c>
      <c r="L4964" s="158" t="str">
        <f t="shared" si="464"/>
        <v>GBPGBP45659</v>
      </c>
      <c r="M4964" s="160">
        <f t="shared" si="468"/>
        <v>45659</v>
      </c>
      <c r="N4964" s="158">
        <v>1.2031088332250535</v>
      </c>
      <c r="O4964" s="158">
        <v>0.83118000000000003</v>
      </c>
      <c r="P4964" s="161">
        <f t="shared" si="465"/>
        <v>1</v>
      </c>
    </row>
    <row r="4965" spans="9:16" x14ac:dyDescent="0.2">
      <c r="I4965" s="158">
        <f t="shared" si="463"/>
        <v>12</v>
      </c>
      <c r="J4965" s="158" t="str">
        <f t="shared" si="466"/>
        <v>GBP</v>
      </c>
      <c r="K4965" s="158" t="str">
        <f t="shared" si="467"/>
        <v>GBP</v>
      </c>
      <c r="L4965" s="158" t="str">
        <f t="shared" si="464"/>
        <v>GBPGBP45660</v>
      </c>
      <c r="M4965" s="160">
        <f t="shared" si="468"/>
        <v>45660</v>
      </c>
      <c r="N4965" s="158">
        <v>1.2049208969431158</v>
      </c>
      <c r="O4965" s="158">
        <v>0.82992999999999995</v>
      </c>
      <c r="P4965" s="161">
        <f t="shared" si="465"/>
        <v>1</v>
      </c>
    </row>
    <row r="4966" spans="9:16" x14ac:dyDescent="0.2">
      <c r="I4966" s="158">
        <f t="shared" si="463"/>
        <v>12</v>
      </c>
      <c r="J4966" s="158" t="str">
        <f t="shared" si="466"/>
        <v>GBP</v>
      </c>
      <c r="K4966" s="158" t="str">
        <f t="shared" si="467"/>
        <v>GBP</v>
      </c>
      <c r="L4966" s="158" t="str">
        <f t="shared" si="464"/>
        <v>GBPGBP45661</v>
      </c>
      <c r="M4966" s="160">
        <f t="shared" si="468"/>
        <v>45661</v>
      </c>
      <c r="N4966" s="158">
        <v>1.2049208969431158</v>
      </c>
      <c r="O4966" s="158">
        <v>0.82992999999999995</v>
      </c>
      <c r="P4966" s="161">
        <f t="shared" si="465"/>
        <v>1</v>
      </c>
    </row>
    <row r="4967" spans="9:16" x14ac:dyDescent="0.2">
      <c r="I4967" s="158">
        <f t="shared" si="463"/>
        <v>12</v>
      </c>
      <c r="J4967" s="158" t="str">
        <f t="shared" si="466"/>
        <v>GBP</v>
      </c>
      <c r="K4967" s="158" t="str">
        <f t="shared" si="467"/>
        <v>GBP</v>
      </c>
      <c r="L4967" s="158" t="str">
        <f t="shared" si="464"/>
        <v>GBPGBP45662</v>
      </c>
      <c r="M4967" s="160">
        <f t="shared" si="468"/>
        <v>45662</v>
      </c>
      <c r="N4967" s="158">
        <v>1.2049208969431158</v>
      </c>
      <c r="O4967" s="158">
        <v>0.82992999999999995</v>
      </c>
      <c r="P4967" s="161">
        <f t="shared" si="465"/>
        <v>1</v>
      </c>
    </row>
    <row r="4968" spans="9:16" x14ac:dyDescent="0.2">
      <c r="I4968" s="158">
        <f t="shared" si="463"/>
        <v>12</v>
      </c>
      <c r="J4968" s="158" t="str">
        <f t="shared" si="466"/>
        <v>GBP</v>
      </c>
      <c r="K4968" s="158" t="str">
        <f t="shared" si="467"/>
        <v>GBP</v>
      </c>
      <c r="L4968" s="158" t="str">
        <f t="shared" si="464"/>
        <v>GBPGBP45663</v>
      </c>
      <c r="M4968" s="160">
        <f t="shared" si="468"/>
        <v>45663</v>
      </c>
      <c r="N4968" s="158">
        <v>1.2033983970733351</v>
      </c>
      <c r="O4968" s="158">
        <v>0.83098000000000005</v>
      </c>
      <c r="P4968" s="161">
        <f t="shared" si="465"/>
        <v>1</v>
      </c>
    </row>
    <row r="4969" spans="9:16" x14ac:dyDescent="0.2">
      <c r="I4969" s="158">
        <f t="shared" si="463"/>
        <v>12</v>
      </c>
      <c r="J4969" s="158" t="str">
        <f t="shared" si="466"/>
        <v>GBP</v>
      </c>
      <c r="K4969" s="158" t="str">
        <f t="shared" si="467"/>
        <v>GBP</v>
      </c>
      <c r="L4969" s="158" t="str">
        <f t="shared" si="464"/>
        <v>GBPGBP45664</v>
      </c>
      <c r="M4969" s="160">
        <f t="shared" si="468"/>
        <v>45664</v>
      </c>
      <c r="N4969" s="158">
        <v>1.2060543930531267</v>
      </c>
      <c r="O4969" s="158">
        <v>0.82915000000000005</v>
      </c>
      <c r="P4969" s="161">
        <f t="shared" si="465"/>
        <v>1</v>
      </c>
    </row>
    <row r="4970" spans="9:16" x14ac:dyDescent="0.2">
      <c r="I4970" s="158">
        <f t="shared" ref="I4970:I5033" si="469">IF(M4969=$G$2,I4969+1,I4969)</f>
        <v>12</v>
      </c>
      <c r="J4970" s="158" t="str">
        <f t="shared" si="466"/>
        <v>GBP</v>
      </c>
      <c r="K4970" s="158" t="str">
        <f t="shared" si="467"/>
        <v>GBP</v>
      </c>
      <c r="L4970" s="158" t="str">
        <f t="shared" si="464"/>
        <v>GBPGBP45665</v>
      </c>
      <c r="M4970" s="160">
        <f t="shared" si="468"/>
        <v>45665</v>
      </c>
      <c r="N4970" s="158">
        <v>1.1989976379746532</v>
      </c>
      <c r="O4970" s="158">
        <v>0.83403000000000005</v>
      </c>
      <c r="P4970" s="161">
        <f t="shared" si="465"/>
        <v>1</v>
      </c>
    </row>
    <row r="4971" spans="9:16" x14ac:dyDescent="0.2">
      <c r="I4971" s="158">
        <f t="shared" si="469"/>
        <v>12</v>
      </c>
      <c r="J4971" s="158" t="str">
        <f t="shared" si="466"/>
        <v>GBP</v>
      </c>
      <c r="K4971" s="158" t="str">
        <f t="shared" si="467"/>
        <v>GBP</v>
      </c>
      <c r="L4971" s="158" t="str">
        <f t="shared" si="464"/>
        <v>GBPGBP45666</v>
      </c>
      <c r="M4971" s="160">
        <f t="shared" si="468"/>
        <v>45666</v>
      </c>
      <c r="N4971" s="158">
        <v>1.1932035127911416</v>
      </c>
      <c r="O4971" s="158">
        <v>0.83808000000000005</v>
      </c>
      <c r="P4971" s="161">
        <f t="shared" si="465"/>
        <v>1</v>
      </c>
    </row>
    <row r="4972" spans="9:16" x14ac:dyDescent="0.2">
      <c r="I4972" s="158">
        <f t="shared" si="469"/>
        <v>12</v>
      </c>
      <c r="J4972" s="158" t="str">
        <f t="shared" si="466"/>
        <v>GBP</v>
      </c>
      <c r="K4972" s="158" t="str">
        <f t="shared" si="467"/>
        <v>GBP</v>
      </c>
      <c r="L4972" s="158" t="str">
        <f t="shared" si="464"/>
        <v>GBPGBP45667</v>
      </c>
      <c r="M4972" s="160">
        <f t="shared" si="468"/>
        <v>45667</v>
      </c>
      <c r="N4972" s="158">
        <v>1.1948430573644153</v>
      </c>
      <c r="O4972" s="158">
        <v>0.83692999999999995</v>
      </c>
      <c r="P4972" s="161">
        <f t="shared" si="465"/>
        <v>1</v>
      </c>
    </row>
    <row r="4973" spans="9:16" x14ac:dyDescent="0.2">
      <c r="I4973" s="158">
        <f t="shared" si="469"/>
        <v>12</v>
      </c>
      <c r="J4973" s="158" t="str">
        <f t="shared" si="466"/>
        <v>GBP</v>
      </c>
      <c r="K4973" s="158" t="str">
        <f t="shared" si="467"/>
        <v>GBP</v>
      </c>
      <c r="L4973" s="158" t="str">
        <f t="shared" si="464"/>
        <v>GBPGBP45668</v>
      </c>
      <c r="M4973" s="160">
        <f t="shared" si="468"/>
        <v>45668</v>
      </c>
      <c r="N4973" s="158">
        <v>1.1948430573644153</v>
      </c>
      <c r="O4973" s="158">
        <v>0.83692999999999995</v>
      </c>
      <c r="P4973" s="161">
        <f t="shared" si="465"/>
        <v>1</v>
      </c>
    </row>
    <row r="4974" spans="9:16" x14ac:dyDescent="0.2">
      <c r="I4974" s="158">
        <f t="shared" si="469"/>
        <v>12</v>
      </c>
      <c r="J4974" s="158" t="str">
        <f t="shared" si="466"/>
        <v>GBP</v>
      </c>
      <c r="K4974" s="158" t="str">
        <f t="shared" si="467"/>
        <v>GBP</v>
      </c>
      <c r="L4974" s="158" t="str">
        <f t="shared" si="464"/>
        <v>GBPGBP45669</v>
      </c>
      <c r="M4974" s="160">
        <f t="shared" si="468"/>
        <v>45669</v>
      </c>
      <c r="N4974" s="158">
        <v>1.1948430573644153</v>
      </c>
      <c r="O4974" s="158">
        <v>0.83692999999999995</v>
      </c>
      <c r="P4974" s="161">
        <f t="shared" si="465"/>
        <v>1</v>
      </c>
    </row>
    <row r="4975" spans="9:16" x14ac:dyDescent="0.2">
      <c r="I4975" s="158">
        <f t="shared" si="469"/>
        <v>12</v>
      </c>
      <c r="J4975" s="158" t="str">
        <f t="shared" si="466"/>
        <v>GBP</v>
      </c>
      <c r="K4975" s="158" t="str">
        <f t="shared" si="467"/>
        <v>GBP</v>
      </c>
      <c r="L4975" s="158" t="str">
        <f t="shared" si="464"/>
        <v>GBPGBP45670</v>
      </c>
      <c r="M4975" s="160">
        <f t="shared" si="468"/>
        <v>45670</v>
      </c>
      <c r="N4975" s="158">
        <v>1.188212927756654</v>
      </c>
      <c r="O4975" s="158">
        <v>0.84160000000000001</v>
      </c>
      <c r="P4975" s="161">
        <f t="shared" si="465"/>
        <v>1</v>
      </c>
    </row>
    <row r="4976" spans="9:16" x14ac:dyDescent="0.2">
      <c r="I4976" s="158">
        <f t="shared" si="469"/>
        <v>12</v>
      </c>
      <c r="J4976" s="158" t="str">
        <f t="shared" si="466"/>
        <v>GBP</v>
      </c>
      <c r="K4976" s="158" t="str">
        <f t="shared" si="467"/>
        <v>GBP</v>
      </c>
      <c r="L4976" s="158" t="str">
        <f t="shared" si="464"/>
        <v>GBPGBP45671</v>
      </c>
      <c r="M4976" s="160">
        <f t="shared" si="468"/>
        <v>45671</v>
      </c>
      <c r="N4976" s="158">
        <v>1.1864085041761581</v>
      </c>
      <c r="O4976" s="158">
        <v>0.84287999999999996</v>
      </c>
      <c r="P4976" s="161">
        <f t="shared" si="465"/>
        <v>1</v>
      </c>
    </row>
    <row r="4977" spans="9:16" x14ac:dyDescent="0.2">
      <c r="I4977" s="158">
        <f t="shared" si="469"/>
        <v>12</v>
      </c>
      <c r="J4977" s="158" t="str">
        <f t="shared" si="466"/>
        <v>GBP</v>
      </c>
      <c r="K4977" s="158" t="str">
        <f t="shared" si="467"/>
        <v>GBP</v>
      </c>
      <c r="L4977" s="158" t="str">
        <f t="shared" si="464"/>
        <v>GBPGBP45672</v>
      </c>
      <c r="M4977" s="160">
        <f t="shared" si="468"/>
        <v>45672</v>
      </c>
      <c r="N4977" s="158">
        <v>1.1860567172322181</v>
      </c>
      <c r="O4977" s="158">
        <v>0.84313000000000005</v>
      </c>
      <c r="P4977" s="161">
        <f t="shared" si="465"/>
        <v>1</v>
      </c>
    </row>
    <row r="4978" spans="9:16" x14ac:dyDescent="0.2">
      <c r="I4978" s="158">
        <f t="shared" si="469"/>
        <v>12</v>
      </c>
      <c r="J4978" s="158" t="str">
        <f t="shared" si="466"/>
        <v>GBP</v>
      </c>
      <c r="K4978" s="158" t="str">
        <f t="shared" si="467"/>
        <v>GBP</v>
      </c>
      <c r="L4978" s="158" t="str">
        <f t="shared" si="464"/>
        <v>GBPGBP45673</v>
      </c>
      <c r="M4978" s="160">
        <f t="shared" si="468"/>
        <v>45673</v>
      </c>
      <c r="N4978" s="158">
        <v>1.1868309240665575</v>
      </c>
      <c r="O4978" s="158">
        <v>0.84258</v>
      </c>
      <c r="P4978" s="161">
        <f t="shared" si="465"/>
        <v>1</v>
      </c>
    </row>
    <row r="4979" spans="9:16" x14ac:dyDescent="0.2">
      <c r="I4979" s="158">
        <f t="shared" si="469"/>
        <v>12</v>
      </c>
      <c r="J4979" s="158" t="str">
        <f t="shared" si="466"/>
        <v>GBP</v>
      </c>
      <c r="K4979" s="158" t="str">
        <f t="shared" si="467"/>
        <v>GBP</v>
      </c>
      <c r="L4979" s="158" t="str">
        <f t="shared" si="464"/>
        <v>GBPGBP45674</v>
      </c>
      <c r="M4979" s="160">
        <f t="shared" si="468"/>
        <v>45674</v>
      </c>
      <c r="N4979" s="158">
        <v>1.1840905592459712</v>
      </c>
      <c r="O4979" s="158">
        <v>0.84453</v>
      </c>
      <c r="P4979" s="161">
        <f t="shared" si="465"/>
        <v>1</v>
      </c>
    </row>
    <row r="4980" spans="9:16" x14ac:dyDescent="0.2">
      <c r="I4980" s="158">
        <f t="shared" si="469"/>
        <v>12</v>
      </c>
      <c r="J4980" s="158" t="str">
        <f t="shared" si="466"/>
        <v>GBP</v>
      </c>
      <c r="K4980" s="158" t="str">
        <f t="shared" si="467"/>
        <v>GBP</v>
      </c>
      <c r="L4980" s="158" t="str">
        <f t="shared" si="464"/>
        <v>GBPGBP45675</v>
      </c>
      <c r="M4980" s="160">
        <f t="shared" si="468"/>
        <v>45675</v>
      </c>
      <c r="N4980" s="158">
        <v>1.1840905592459712</v>
      </c>
      <c r="O4980" s="158">
        <v>0.84453</v>
      </c>
      <c r="P4980" s="161">
        <f t="shared" si="465"/>
        <v>1</v>
      </c>
    </row>
    <row r="4981" spans="9:16" x14ac:dyDescent="0.2">
      <c r="I4981" s="158">
        <f t="shared" si="469"/>
        <v>12</v>
      </c>
      <c r="J4981" s="158" t="str">
        <f t="shared" si="466"/>
        <v>GBP</v>
      </c>
      <c r="K4981" s="158" t="str">
        <f t="shared" si="467"/>
        <v>GBP</v>
      </c>
      <c r="L4981" s="158" t="str">
        <f t="shared" si="464"/>
        <v>GBPGBP45676</v>
      </c>
      <c r="M4981" s="160">
        <f t="shared" si="468"/>
        <v>45676</v>
      </c>
      <c r="N4981" s="158">
        <v>1.1840905592459712</v>
      </c>
      <c r="O4981" s="158">
        <v>0.84453</v>
      </c>
      <c r="P4981" s="161">
        <f t="shared" si="465"/>
        <v>1</v>
      </c>
    </row>
    <row r="4982" spans="9:16" x14ac:dyDescent="0.2">
      <c r="I4982" s="158">
        <f t="shared" si="469"/>
        <v>12</v>
      </c>
      <c r="J4982" s="158" t="str">
        <f t="shared" si="466"/>
        <v>GBP</v>
      </c>
      <c r="K4982" s="158" t="str">
        <f t="shared" si="467"/>
        <v>GBP</v>
      </c>
      <c r="L4982" s="158" t="str">
        <f t="shared" si="464"/>
        <v>GBPGBP45677</v>
      </c>
      <c r="M4982" s="160">
        <f t="shared" si="468"/>
        <v>45677</v>
      </c>
      <c r="N4982" s="158">
        <v>1.1822007849813212</v>
      </c>
      <c r="O4982" s="158">
        <v>0.84587999999999997</v>
      </c>
      <c r="P4982" s="161">
        <f t="shared" si="465"/>
        <v>1</v>
      </c>
    </row>
    <row r="4983" spans="9:16" x14ac:dyDescent="0.2">
      <c r="I4983" s="158">
        <f t="shared" si="469"/>
        <v>12</v>
      </c>
      <c r="J4983" s="158" t="str">
        <f t="shared" si="466"/>
        <v>GBP</v>
      </c>
      <c r="K4983" s="158" t="str">
        <f t="shared" si="467"/>
        <v>GBP</v>
      </c>
      <c r="L4983" s="158" t="str">
        <f t="shared" si="464"/>
        <v>GBPGBP45678</v>
      </c>
      <c r="M4983" s="160">
        <f t="shared" si="468"/>
        <v>45678</v>
      </c>
      <c r="N4983" s="158">
        <v>1.1826901470083853</v>
      </c>
      <c r="O4983" s="158">
        <v>0.84553</v>
      </c>
      <c r="P4983" s="161">
        <f t="shared" si="465"/>
        <v>1</v>
      </c>
    </row>
    <row r="4984" spans="9:16" x14ac:dyDescent="0.2">
      <c r="I4984" s="158">
        <f t="shared" si="469"/>
        <v>12</v>
      </c>
      <c r="J4984" s="158" t="str">
        <f t="shared" si="466"/>
        <v>GBP</v>
      </c>
      <c r="K4984" s="158" t="str">
        <f t="shared" si="467"/>
        <v>GBP</v>
      </c>
      <c r="L4984" s="158" t="str">
        <f t="shared" si="464"/>
        <v>GBPGBP45679</v>
      </c>
      <c r="M4984" s="160">
        <f t="shared" si="468"/>
        <v>45679</v>
      </c>
      <c r="N4984" s="158">
        <v>1.1839083181398433</v>
      </c>
      <c r="O4984" s="158">
        <v>0.84465999999999997</v>
      </c>
      <c r="P4984" s="161">
        <f t="shared" si="465"/>
        <v>1</v>
      </c>
    </row>
    <row r="4985" spans="9:16" x14ac:dyDescent="0.2">
      <c r="I4985" s="158">
        <f t="shared" si="469"/>
        <v>12</v>
      </c>
      <c r="J4985" s="158" t="str">
        <f t="shared" si="466"/>
        <v>GBP</v>
      </c>
      <c r="K4985" s="158" t="str">
        <f t="shared" si="467"/>
        <v>GBP</v>
      </c>
      <c r="L4985" s="158" t="str">
        <f t="shared" si="464"/>
        <v>GBPGBP45680</v>
      </c>
      <c r="M4985" s="160">
        <f t="shared" si="468"/>
        <v>45680</v>
      </c>
      <c r="N4985" s="158">
        <v>1.1838802860254771</v>
      </c>
      <c r="O4985" s="158">
        <v>0.84467999999999999</v>
      </c>
      <c r="P4985" s="161">
        <f t="shared" si="465"/>
        <v>1</v>
      </c>
    </row>
    <row r="4986" spans="9:16" x14ac:dyDescent="0.2">
      <c r="I4986" s="158">
        <f t="shared" si="469"/>
        <v>12</v>
      </c>
      <c r="J4986" s="158" t="str">
        <f t="shared" si="466"/>
        <v>GBP</v>
      </c>
      <c r="K4986" s="158" t="str">
        <f t="shared" si="467"/>
        <v>GBP</v>
      </c>
      <c r="L4986" s="158" t="str">
        <f t="shared" si="464"/>
        <v>GBPGBP45681</v>
      </c>
      <c r="M4986" s="160">
        <f t="shared" si="468"/>
        <v>45681</v>
      </c>
      <c r="N4986" s="158">
        <v>1.184651653181382</v>
      </c>
      <c r="O4986" s="158">
        <v>0.84413000000000005</v>
      </c>
      <c r="P4986" s="161">
        <f t="shared" si="465"/>
        <v>1</v>
      </c>
    </row>
    <row r="4987" spans="9:16" x14ac:dyDescent="0.2">
      <c r="I4987" s="158">
        <f t="shared" si="469"/>
        <v>12</v>
      </c>
      <c r="J4987" s="158" t="str">
        <f t="shared" si="466"/>
        <v>GBP</v>
      </c>
      <c r="K4987" s="158" t="str">
        <f t="shared" si="467"/>
        <v>GBP</v>
      </c>
      <c r="L4987" s="158" t="str">
        <f t="shared" si="464"/>
        <v>GBPGBP45682</v>
      </c>
      <c r="M4987" s="160">
        <f t="shared" si="468"/>
        <v>45682</v>
      </c>
      <c r="N4987" s="158">
        <v>1.184651653181382</v>
      </c>
      <c r="O4987" s="158">
        <v>0.84413000000000005</v>
      </c>
      <c r="P4987" s="161">
        <f t="shared" si="465"/>
        <v>1</v>
      </c>
    </row>
    <row r="4988" spans="9:16" x14ac:dyDescent="0.2">
      <c r="I4988" s="158">
        <f t="shared" si="469"/>
        <v>12</v>
      </c>
      <c r="J4988" s="158" t="str">
        <f t="shared" si="466"/>
        <v>GBP</v>
      </c>
      <c r="K4988" s="158" t="str">
        <f t="shared" si="467"/>
        <v>GBP</v>
      </c>
      <c r="L4988" s="158" t="str">
        <f t="shared" si="464"/>
        <v>GBPGBP45683</v>
      </c>
      <c r="M4988" s="160">
        <f t="shared" si="468"/>
        <v>45683</v>
      </c>
      <c r="N4988" s="158">
        <v>1.184651653181382</v>
      </c>
      <c r="O4988" s="158">
        <v>0.84413000000000005</v>
      </c>
      <c r="P4988" s="161">
        <f t="shared" si="465"/>
        <v>1</v>
      </c>
    </row>
    <row r="4989" spans="9:16" x14ac:dyDescent="0.2">
      <c r="I4989" s="158">
        <f t="shared" si="469"/>
        <v>12</v>
      </c>
      <c r="J4989" s="158" t="str">
        <f t="shared" si="466"/>
        <v>GBP</v>
      </c>
      <c r="K4989" s="158" t="str">
        <f t="shared" si="467"/>
        <v>GBP</v>
      </c>
      <c r="L4989" s="158" t="str">
        <f t="shared" si="464"/>
        <v>GBPGBP45684</v>
      </c>
      <c r="M4989" s="160">
        <f t="shared" si="468"/>
        <v>45684</v>
      </c>
      <c r="N4989" s="158">
        <v>1.1889758162318977</v>
      </c>
      <c r="O4989" s="158">
        <v>0.84106000000000003</v>
      </c>
      <c r="P4989" s="161">
        <f t="shared" si="465"/>
        <v>1</v>
      </c>
    </row>
    <row r="4990" spans="9:16" x14ac:dyDescent="0.2">
      <c r="I4990" s="158">
        <f t="shared" si="469"/>
        <v>12</v>
      </c>
      <c r="J4990" s="158" t="str">
        <f t="shared" si="466"/>
        <v>GBP</v>
      </c>
      <c r="K4990" s="158" t="str">
        <f t="shared" si="467"/>
        <v>GBP</v>
      </c>
      <c r="L4990" s="158" t="str">
        <f t="shared" si="464"/>
        <v>GBPGBP45685</v>
      </c>
      <c r="M4990" s="160">
        <f t="shared" si="468"/>
        <v>45685</v>
      </c>
      <c r="N4990" s="158">
        <v>1.1923498831497115</v>
      </c>
      <c r="O4990" s="158">
        <v>0.83867999999999998</v>
      </c>
      <c r="P4990" s="161">
        <f t="shared" si="465"/>
        <v>1</v>
      </c>
    </row>
    <row r="4991" spans="9:16" x14ac:dyDescent="0.2">
      <c r="I4991" s="158">
        <f t="shared" si="469"/>
        <v>12</v>
      </c>
      <c r="J4991" s="158" t="str">
        <f t="shared" si="466"/>
        <v>GBP</v>
      </c>
      <c r="K4991" s="158" t="str">
        <f t="shared" si="467"/>
        <v>GBP</v>
      </c>
      <c r="L4991" s="158" t="str">
        <f t="shared" si="464"/>
        <v>GBPGBP45686</v>
      </c>
      <c r="M4991" s="160">
        <f t="shared" si="468"/>
        <v>45686</v>
      </c>
      <c r="N4991" s="158">
        <v>1.1944149158534692</v>
      </c>
      <c r="O4991" s="158">
        <v>0.83723000000000003</v>
      </c>
      <c r="P4991" s="161">
        <f t="shared" si="465"/>
        <v>1</v>
      </c>
    </row>
    <row r="4992" spans="9:16" x14ac:dyDescent="0.2">
      <c r="I4992" s="158">
        <f t="shared" si="469"/>
        <v>12</v>
      </c>
      <c r="J4992" s="158" t="str">
        <f t="shared" si="466"/>
        <v>GBP</v>
      </c>
      <c r="K4992" s="158" t="str">
        <f t="shared" si="467"/>
        <v>GBP</v>
      </c>
      <c r="L4992" s="158" t="str">
        <f t="shared" si="464"/>
        <v>GBPGBP45687</v>
      </c>
      <c r="M4992" s="160">
        <f t="shared" si="468"/>
        <v>45687</v>
      </c>
      <c r="N4992" s="158">
        <v>1.1949572802772301</v>
      </c>
      <c r="O4992" s="158">
        <v>0.83684999999999998</v>
      </c>
      <c r="P4992" s="161">
        <f t="shared" si="465"/>
        <v>1</v>
      </c>
    </row>
    <row r="4993" spans="9:16" x14ac:dyDescent="0.2">
      <c r="I4993" s="158">
        <f t="shared" si="469"/>
        <v>12</v>
      </c>
      <c r="J4993" s="158" t="str">
        <f t="shared" si="466"/>
        <v>GBP</v>
      </c>
      <c r="K4993" s="158" t="str">
        <f t="shared" si="467"/>
        <v>GBP</v>
      </c>
      <c r="L4993" s="158" t="str">
        <f t="shared" si="464"/>
        <v>GBPGBP45688</v>
      </c>
      <c r="M4993" s="160">
        <f t="shared" si="468"/>
        <v>45688</v>
      </c>
      <c r="N4993" s="158">
        <v>1.1960577935125825</v>
      </c>
      <c r="O4993" s="158">
        <v>0.83608000000000005</v>
      </c>
      <c r="P4993" s="161">
        <f t="shared" si="465"/>
        <v>1</v>
      </c>
    </row>
    <row r="4994" spans="9:16" x14ac:dyDescent="0.2">
      <c r="I4994" s="158">
        <f t="shared" si="469"/>
        <v>12</v>
      </c>
      <c r="J4994" s="158" t="str">
        <f t="shared" si="466"/>
        <v>GBP</v>
      </c>
      <c r="K4994" s="158" t="str">
        <f t="shared" si="467"/>
        <v>GBP</v>
      </c>
      <c r="L4994" s="158" t="str">
        <f t="shared" si="464"/>
        <v>GBPGBP45689</v>
      </c>
      <c r="M4994" s="160">
        <f t="shared" si="468"/>
        <v>45689</v>
      </c>
      <c r="N4994" s="158">
        <v>1.1960577935125825</v>
      </c>
      <c r="O4994" s="158">
        <v>0.83608000000000005</v>
      </c>
      <c r="P4994" s="161">
        <f t="shared" si="465"/>
        <v>1</v>
      </c>
    </row>
    <row r="4995" spans="9:16" x14ac:dyDescent="0.2">
      <c r="I4995" s="158">
        <f t="shared" si="469"/>
        <v>12</v>
      </c>
      <c r="J4995" s="158" t="str">
        <f t="shared" si="466"/>
        <v>GBP</v>
      </c>
      <c r="K4995" s="158" t="str">
        <f t="shared" si="467"/>
        <v>GBP</v>
      </c>
      <c r="L4995" s="158" t="str">
        <f t="shared" ref="L4995:L5058" si="470">J4995&amp;K4995&amp;M4995</f>
        <v>GBPGBP45690</v>
      </c>
      <c r="M4995" s="160">
        <f t="shared" si="468"/>
        <v>45690</v>
      </c>
      <c r="N4995" s="158">
        <v>1.1960577935125825</v>
      </c>
      <c r="O4995" s="158">
        <v>0.83608000000000005</v>
      </c>
      <c r="P4995" s="161">
        <f t="shared" ref="P4995:P5058" si="471">ROUND(N4995*O4995,4)</f>
        <v>1</v>
      </c>
    </row>
    <row r="4996" spans="9:16" x14ac:dyDescent="0.2">
      <c r="I4996" s="158">
        <f t="shared" si="469"/>
        <v>12</v>
      </c>
      <c r="J4996" s="158" t="str">
        <f t="shared" ref="J4996:J5059" si="472">VLOOKUP($I4996,$A:$C,2,FALSE)</f>
        <v>GBP</v>
      </c>
      <c r="K4996" s="158" t="str">
        <f t="shared" ref="K4996:K5059" si="473">VLOOKUP($I4996,$A:$C,3,FALSE)</f>
        <v>GBP</v>
      </c>
      <c r="L4996" s="158" t="str">
        <f t="shared" si="470"/>
        <v>GBPGBP45691</v>
      </c>
      <c r="M4996" s="160">
        <f t="shared" ref="M4996:M5059" si="474">IF(I4996=I4995,M4995+1,$G$1)</f>
        <v>45691</v>
      </c>
      <c r="N4996" s="158">
        <v>1.2028483448806775</v>
      </c>
      <c r="O4996" s="158">
        <v>0.83135999999999999</v>
      </c>
      <c r="P4996" s="161">
        <f t="shared" si="471"/>
        <v>1</v>
      </c>
    </row>
    <row r="4997" spans="9:16" x14ac:dyDescent="0.2">
      <c r="I4997" s="158">
        <f t="shared" si="469"/>
        <v>12</v>
      </c>
      <c r="J4997" s="158" t="str">
        <f t="shared" si="472"/>
        <v>GBP</v>
      </c>
      <c r="K4997" s="158" t="str">
        <f t="shared" si="473"/>
        <v>GBP</v>
      </c>
      <c r="L4997" s="158" t="str">
        <f t="shared" si="470"/>
        <v>GBPGBP45692</v>
      </c>
      <c r="M4997" s="160">
        <f t="shared" si="474"/>
        <v>45692</v>
      </c>
      <c r="N4997" s="158">
        <v>1.2020964562196472</v>
      </c>
      <c r="O4997" s="158">
        <v>0.83187999999999995</v>
      </c>
      <c r="P4997" s="161">
        <f t="shared" si="471"/>
        <v>1</v>
      </c>
    </row>
    <row r="4998" spans="9:16" x14ac:dyDescent="0.2">
      <c r="I4998" s="158">
        <f t="shared" si="469"/>
        <v>12</v>
      </c>
      <c r="J4998" s="158" t="str">
        <f t="shared" si="472"/>
        <v>GBP</v>
      </c>
      <c r="K4998" s="158" t="str">
        <f t="shared" si="473"/>
        <v>GBP</v>
      </c>
      <c r="L4998" s="158" t="str">
        <f t="shared" si="470"/>
        <v>GBPGBP45693</v>
      </c>
      <c r="M4998" s="160">
        <f t="shared" si="474"/>
        <v>45693</v>
      </c>
      <c r="N4998" s="158">
        <v>1.2035866883312272</v>
      </c>
      <c r="O4998" s="158">
        <v>0.83084999999999998</v>
      </c>
      <c r="P4998" s="161">
        <f t="shared" si="471"/>
        <v>1</v>
      </c>
    </row>
    <row r="4999" spans="9:16" x14ac:dyDescent="0.2">
      <c r="I4999" s="158">
        <f t="shared" si="469"/>
        <v>12</v>
      </c>
      <c r="J4999" s="158" t="str">
        <f t="shared" si="472"/>
        <v>GBP</v>
      </c>
      <c r="K4999" s="158" t="str">
        <f t="shared" si="473"/>
        <v>GBP</v>
      </c>
      <c r="L4999" s="158" t="str">
        <f t="shared" si="470"/>
        <v>GBPGBP45694</v>
      </c>
      <c r="M4999" s="160">
        <f t="shared" si="474"/>
        <v>45694</v>
      </c>
      <c r="N4999" s="158">
        <v>1.1949144441258006</v>
      </c>
      <c r="O4999" s="158">
        <v>0.83687999999999996</v>
      </c>
      <c r="P4999" s="161">
        <f t="shared" si="471"/>
        <v>1</v>
      </c>
    </row>
    <row r="5000" spans="9:16" x14ac:dyDescent="0.2">
      <c r="I5000" s="158">
        <f t="shared" si="469"/>
        <v>12</v>
      </c>
      <c r="J5000" s="158" t="str">
        <f t="shared" si="472"/>
        <v>GBP</v>
      </c>
      <c r="K5000" s="158" t="str">
        <f t="shared" si="473"/>
        <v>GBP</v>
      </c>
      <c r="L5000" s="158" t="str">
        <f t="shared" si="470"/>
        <v>GBPGBP45695</v>
      </c>
      <c r="M5000" s="160">
        <f t="shared" si="474"/>
        <v>45695</v>
      </c>
      <c r="N5000" s="158">
        <v>1.1997168668194307</v>
      </c>
      <c r="O5000" s="158">
        <v>0.83352999999999999</v>
      </c>
      <c r="P5000" s="161">
        <f t="shared" si="471"/>
        <v>1</v>
      </c>
    </row>
    <row r="5001" spans="9:16" x14ac:dyDescent="0.2">
      <c r="I5001" s="158">
        <f t="shared" si="469"/>
        <v>12</v>
      </c>
      <c r="J5001" s="158" t="str">
        <f t="shared" si="472"/>
        <v>GBP</v>
      </c>
      <c r="K5001" s="158" t="str">
        <f t="shared" si="473"/>
        <v>GBP</v>
      </c>
      <c r="L5001" s="158" t="str">
        <f t="shared" si="470"/>
        <v>GBPGBP45696</v>
      </c>
      <c r="M5001" s="160">
        <f t="shared" si="474"/>
        <v>45696</v>
      </c>
      <c r="N5001" s="158">
        <v>1.1997168668194307</v>
      </c>
      <c r="O5001" s="158">
        <v>0.83352999999999999</v>
      </c>
      <c r="P5001" s="161">
        <f t="shared" si="471"/>
        <v>1</v>
      </c>
    </row>
    <row r="5002" spans="9:16" x14ac:dyDescent="0.2">
      <c r="I5002" s="158">
        <f t="shared" si="469"/>
        <v>12</v>
      </c>
      <c r="J5002" s="158" t="str">
        <f t="shared" si="472"/>
        <v>GBP</v>
      </c>
      <c r="K5002" s="158" t="str">
        <f t="shared" si="473"/>
        <v>GBP</v>
      </c>
      <c r="L5002" s="158" t="str">
        <f t="shared" si="470"/>
        <v>GBPGBP45697</v>
      </c>
      <c r="M5002" s="160">
        <f t="shared" si="474"/>
        <v>45697</v>
      </c>
      <c r="N5002" s="158">
        <v>1.1997168668194307</v>
      </c>
      <c r="O5002" s="158">
        <v>0.83352999999999999</v>
      </c>
      <c r="P5002" s="161">
        <f t="shared" si="471"/>
        <v>1</v>
      </c>
    </row>
    <row r="5003" spans="9:16" x14ac:dyDescent="0.2">
      <c r="I5003" s="158">
        <f t="shared" si="469"/>
        <v>12</v>
      </c>
      <c r="J5003" s="158" t="str">
        <f t="shared" si="472"/>
        <v>GBP</v>
      </c>
      <c r="K5003" s="158" t="str">
        <f t="shared" si="473"/>
        <v>GBP</v>
      </c>
      <c r="L5003" s="158" t="str">
        <f t="shared" si="470"/>
        <v>GBPGBP45698</v>
      </c>
      <c r="M5003" s="160">
        <f t="shared" si="474"/>
        <v>45698</v>
      </c>
      <c r="N5003" s="158">
        <v>1.2007252380437785</v>
      </c>
      <c r="O5003" s="158">
        <v>0.83282999999999996</v>
      </c>
      <c r="P5003" s="161">
        <f t="shared" si="471"/>
        <v>1</v>
      </c>
    </row>
    <row r="5004" spans="9:16" x14ac:dyDescent="0.2">
      <c r="I5004" s="158">
        <f t="shared" si="469"/>
        <v>12</v>
      </c>
      <c r="J5004" s="158" t="str">
        <f t="shared" si="472"/>
        <v>GBP</v>
      </c>
      <c r="K5004" s="158" t="str">
        <f t="shared" si="473"/>
        <v>GBP</v>
      </c>
      <c r="L5004" s="158" t="str">
        <f t="shared" si="470"/>
        <v>GBPGBP45699</v>
      </c>
      <c r="M5004" s="160">
        <f t="shared" si="474"/>
        <v>45699</v>
      </c>
      <c r="N5004" s="158">
        <v>1.1996880810989143</v>
      </c>
      <c r="O5004" s="158">
        <v>0.83355000000000001</v>
      </c>
      <c r="P5004" s="161">
        <f t="shared" si="471"/>
        <v>1</v>
      </c>
    </row>
    <row r="5005" spans="9:16" x14ac:dyDescent="0.2">
      <c r="I5005" s="158">
        <f t="shared" si="469"/>
        <v>12</v>
      </c>
      <c r="J5005" s="158" t="str">
        <f t="shared" si="472"/>
        <v>GBP</v>
      </c>
      <c r="K5005" s="158" t="str">
        <f t="shared" si="473"/>
        <v>GBP</v>
      </c>
      <c r="L5005" s="158" t="str">
        <f t="shared" si="470"/>
        <v>GBPGBP45700</v>
      </c>
      <c r="M5005" s="160">
        <f t="shared" si="474"/>
        <v>45700</v>
      </c>
      <c r="N5005" s="158">
        <v>1.1999328037629893</v>
      </c>
      <c r="O5005" s="158">
        <v>0.83338000000000001</v>
      </c>
      <c r="P5005" s="161">
        <f t="shared" si="471"/>
        <v>1</v>
      </c>
    </row>
    <row r="5006" spans="9:16" x14ac:dyDescent="0.2">
      <c r="I5006" s="158">
        <f t="shared" si="469"/>
        <v>12</v>
      </c>
      <c r="J5006" s="158" t="str">
        <f t="shared" si="472"/>
        <v>GBP</v>
      </c>
      <c r="K5006" s="158" t="str">
        <f t="shared" si="473"/>
        <v>GBP</v>
      </c>
      <c r="L5006" s="158" t="str">
        <f t="shared" si="470"/>
        <v>GBPGBP45701</v>
      </c>
      <c r="M5006" s="160">
        <f t="shared" si="474"/>
        <v>45701</v>
      </c>
      <c r="N5006" s="158">
        <v>1.2002928714606362</v>
      </c>
      <c r="O5006" s="158">
        <v>0.83313000000000004</v>
      </c>
      <c r="P5006" s="161">
        <f t="shared" si="471"/>
        <v>1</v>
      </c>
    </row>
    <row r="5007" spans="9:16" x14ac:dyDescent="0.2">
      <c r="I5007" s="158">
        <f t="shared" si="469"/>
        <v>12</v>
      </c>
      <c r="J5007" s="158" t="str">
        <f t="shared" si="472"/>
        <v>GBP</v>
      </c>
      <c r="K5007" s="158" t="str">
        <f t="shared" si="473"/>
        <v>GBP</v>
      </c>
      <c r="L5007" s="158" t="str">
        <f t="shared" si="470"/>
        <v>GBPGBP45702</v>
      </c>
      <c r="M5007" s="160">
        <f t="shared" si="474"/>
        <v>45702</v>
      </c>
      <c r="N5007" s="158">
        <v>1.2017064231208316</v>
      </c>
      <c r="O5007" s="158">
        <v>0.83214999999999995</v>
      </c>
      <c r="P5007" s="161">
        <f t="shared" si="471"/>
        <v>1</v>
      </c>
    </row>
    <row r="5008" spans="9:16" x14ac:dyDescent="0.2">
      <c r="I5008" s="158">
        <f t="shared" si="469"/>
        <v>12</v>
      </c>
      <c r="J5008" s="158" t="str">
        <f t="shared" si="472"/>
        <v>GBP</v>
      </c>
      <c r="K5008" s="158" t="str">
        <f t="shared" si="473"/>
        <v>GBP</v>
      </c>
      <c r="L5008" s="158" t="str">
        <f t="shared" si="470"/>
        <v>GBPGBP45703</v>
      </c>
      <c r="M5008" s="160">
        <f t="shared" si="474"/>
        <v>45703</v>
      </c>
      <c r="N5008" s="158">
        <v>1.2017064231208316</v>
      </c>
      <c r="O5008" s="158">
        <v>0.83214999999999995</v>
      </c>
      <c r="P5008" s="161">
        <f t="shared" si="471"/>
        <v>1</v>
      </c>
    </row>
    <row r="5009" spans="9:16" x14ac:dyDescent="0.2">
      <c r="I5009" s="158">
        <f t="shared" si="469"/>
        <v>12</v>
      </c>
      <c r="J5009" s="158" t="str">
        <f t="shared" si="472"/>
        <v>GBP</v>
      </c>
      <c r="K5009" s="158" t="str">
        <f t="shared" si="473"/>
        <v>GBP</v>
      </c>
      <c r="L5009" s="158" t="str">
        <f t="shared" si="470"/>
        <v>GBPGBP45704</v>
      </c>
      <c r="M5009" s="160">
        <f t="shared" si="474"/>
        <v>45704</v>
      </c>
      <c r="N5009" s="158">
        <v>1.2017064231208316</v>
      </c>
      <c r="O5009" s="158">
        <v>0.83214999999999995</v>
      </c>
      <c r="P5009" s="161">
        <f t="shared" si="471"/>
        <v>1</v>
      </c>
    </row>
    <row r="5010" spans="9:16" x14ac:dyDescent="0.2">
      <c r="I5010" s="158">
        <f t="shared" si="469"/>
        <v>12</v>
      </c>
      <c r="J5010" s="158" t="str">
        <f t="shared" si="472"/>
        <v>GBP</v>
      </c>
      <c r="K5010" s="158" t="str">
        <f t="shared" si="473"/>
        <v>GBP</v>
      </c>
      <c r="L5010" s="158" t="str">
        <f t="shared" si="470"/>
        <v>GBPGBP45705</v>
      </c>
      <c r="M5010" s="160">
        <f t="shared" si="474"/>
        <v>45705</v>
      </c>
      <c r="N5010" s="158">
        <v>1.2028917517712581</v>
      </c>
      <c r="O5010" s="158">
        <v>0.83133000000000001</v>
      </c>
      <c r="P5010" s="161">
        <f t="shared" si="471"/>
        <v>1</v>
      </c>
    </row>
    <row r="5011" spans="9:16" x14ac:dyDescent="0.2">
      <c r="I5011" s="158">
        <f t="shared" si="469"/>
        <v>12</v>
      </c>
      <c r="J5011" s="158" t="str">
        <f t="shared" si="472"/>
        <v>GBP</v>
      </c>
      <c r="K5011" s="158" t="str">
        <f t="shared" si="473"/>
        <v>GBP</v>
      </c>
      <c r="L5011" s="158" t="str">
        <f t="shared" si="470"/>
        <v>GBPGBP45706</v>
      </c>
      <c r="M5011" s="160">
        <f t="shared" si="474"/>
        <v>45706</v>
      </c>
      <c r="N5011" s="158">
        <v>1.2044564890093346</v>
      </c>
      <c r="O5011" s="158">
        <v>0.83025000000000004</v>
      </c>
      <c r="P5011" s="161">
        <f t="shared" si="471"/>
        <v>1</v>
      </c>
    </row>
    <row r="5012" spans="9:16" x14ac:dyDescent="0.2">
      <c r="I5012" s="158">
        <f t="shared" si="469"/>
        <v>12</v>
      </c>
      <c r="J5012" s="158" t="str">
        <f t="shared" si="472"/>
        <v>GBP</v>
      </c>
      <c r="K5012" s="158" t="str">
        <f t="shared" si="473"/>
        <v>GBP</v>
      </c>
      <c r="L5012" s="158" t="str">
        <f t="shared" si="470"/>
        <v>GBPGBP45707</v>
      </c>
      <c r="M5012" s="160">
        <f t="shared" si="474"/>
        <v>45707</v>
      </c>
      <c r="N5012" s="158">
        <v>1.207175450880031</v>
      </c>
      <c r="O5012" s="158">
        <v>0.82838000000000001</v>
      </c>
      <c r="P5012" s="161">
        <f t="shared" si="471"/>
        <v>1</v>
      </c>
    </row>
    <row r="5013" spans="9:16" x14ac:dyDescent="0.2">
      <c r="I5013" s="158">
        <f t="shared" si="469"/>
        <v>12</v>
      </c>
      <c r="J5013" s="158" t="str">
        <f t="shared" si="472"/>
        <v>GBP</v>
      </c>
      <c r="K5013" s="158" t="str">
        <f t="shared" si="473"/>
        <v>GBP</v>
      </c>
      <c r="L5013" s="158" t="str">
        <f t="shared" si="470"/>
        <v>GBPGBP45708</v>
      </c>
      <c r="M5013" s="160">
        <f t="shared" si="474"/>
        <v>45708</v>
      </c>
      <c r="N5013" s="158">
        <v>1.2073940813542132</v>
      </c>
      <c r="O5013" s="158">
        <v>0.82823000000000002</v>
      </c>
      <c r="P5013" s="161">
        <f t="shared" si="471"/>
        <v>1</v>
      </c>
    </row>
    <row r="5014" spans="9:16" x14ac:dyDescent="0.2">
      <c r="I5014" s="158">
        <f t="shared" si="469"/>
        <v>12</v>
      </c>
      <c r="J5014" s="158" t="str">
        <f t="shared" si="472"/>
        <v>GBP</v>
      </c>
      <c r="K5014" s="158" t="str">
        <f t="shared" si="473"/>
        <v>GBP</v>
      </c>
      <c r="L5014" s="158" t="str">
        <f t="shared" si="470"/>
        <v>GBPGBP45709</v>
      </c>
      <c r="M5014" s="160">
        <f t="shared" si="474"/>
        <v>45709</v>
      </c>
      <c r="N5014" s="158">
        <v>1.2083131947800869</v>
      </c>
      <c r="O5014" s="158">
        <v>0.8276</v>
      </c>
      <c r="P5014" s="161">
        <f t="shared" si="471"/>
        <v>1</v>
      </c>
    </row>
    <row r="5015" spans="9:16" x14ac:dyDescent="0.2">
      <c r="I5015" s="158">
        <f t="shared" si="469"/>
        <v>12</v>
      </c>
      <c r="J5015" s="158" t="str">
        <f t="shared" si="472"/>
        <v>GBP</v>
      </c>
      <c r="K5015" s="158" t="str">
        <f t="shared" si="473"/>
        <v>GBP</v>
      </c>
      <c r="L5015" s="158" t="str">
        <f t="shared" si="470"/>
        <v>GBPGBP45710</v>
      </c>
      <c r="M5015" s="160">
        <f t="shared" si="474"/>
        <v>45710</v>
      </c>
      <c r="N5015" s="158">
        <v>1.2083131947800869</v>
      </c>
      <c r="O5015" s="158">
        <v>0.8276</v>
      </c>
      <c r="P5015" s="161">
        <f t="shared" si="471"/>
        <v>1</v>
      </c>
    </row>
    <row r="5016" spans="9:16" x14ac:dyDescent="0.2">
      <c r="I5016" s="158">
        <f t="shared" si="469"/>
        <v>12</v>
      </c>
      <c r="J5016" s="158" t="str">
        <f t="shared" si="472"/>
        <v>GBP</v>
      </c>
      <c r="K5016" s="158" t="str">
        <f t="shared" si="473"/>
        <v>GBP</v>
      </c>
      <c r="L5016" s="158" t="str">
        <f t="shared" si="470"/>
        <v>GBPGBP45711</v>
      </c>
      <c r="M5016" s="160">
        <f t="shared" si="474"/>
        <v>45711</v>
      </c>
      <c r="N5016" s="158">
        <v>1.2083131947800869</v>
      </c>
      <c r="O5016" s="158">
        <v>0.8276</v>
      </c>
      <c r="P5016" s="161">
        <f t="shared" si="471"/>
        <v>1</v>
      </c>
    </row>
    <row r="5017" spans="9:16" x14ac:dyDescent="0.2">
      <c r="I5017" s="158">
        <f t="shared" si="469"/>
        <v>12</v>
      </c>
      <c r="J5017" s="158" t="str">
        <f t="shared" si="472"/>
        <v>GBP</v>
      </c>
      <c r="K5017" s="158" t="str">
        <f t="shared" si="473"/>
        <v>GBP</v>
      </c>
      <c r="L5017" s="158" t="str">
        <f t="shared" si="470"/>
        <v>GBPGBP45712</v>
      </c>
      <c r="M5017" s="160">
        <f t="shared" si="474"/>
        <v>45712</v>
      </c>
      <c r="N5017" s="158">
        <v>1.2072920439454304</v>
      </c>
      <c r="O5017" s="158">
        <v>0.82830000000000004</v>
      </c>
      <c r="P5017" s="161">
        <f t="shared" si="471"/>
        <v>1</v>
      </c>
    </row>
    <row r="5018" spans="9:16" x14ac:dyDescent="0.2">
      <c r="I5018" s="158">
        <f t="shared" si="469"/>
        <v>12</v>
      </c>
      <c r="J5018" s="158" t="str">
        <f t="shared" si="472"/>
        <v>GBP</v>
      </c>
      <c r="K5018" s="158" t="str">
        <f t="shared" si="473"/>
        <v>GBP</v>
      </c>
      <c r="L5018" s="158" t="str">
        <f t="shared" si="470"/>
        <v>GBPGBP45713</v>
      </c>
      <c r="M5018" s="160">
        <f t="shared" si="474"/>
        <v>45713</v>
      </c>
      <c r="N5018" s="158">
        <v>1.2061562213537897</v>
      </c>
      <c r="O5018" s="158">
        <v>0.82908000000000004</v>
      </c>
      <c r="P5018" s="161">
        <f t="shared" si="471"/>
        <v>1</v>
      </c>
    </row>
    <row r="5019" spans="9:16" x14ac:dyDescent="0.2">
      <c r="I5019" s="158">
        <f t="shared" si="469"/>
        <v>12</v>
      </c>
      <c r="J5019" s="158" t="str">
        <f t="shared" si="472"/>
        <v>GBP</v>
      </c>
      <c r="K5019" s="158" t="str">
        <f t="shared" si="473"/>
        <v>GBP</v>
      </c>
      <c r="L5019" s="158" t="str">
        <f t="shared" si="470"/>
        <v>GBPGBP45714</v>
      </c>
      <c r="M5019" s="160">
        <f t="shared" si="474"/>
        <v>45714</v>
      </c>
      <c r="N5019" s="158">
        <v>1.2067384273784816</v>
      </c>
      <c r="O5019" s="158">
        <v>0.82867999999999997</v>
      </c>
      <c r="P5019" s="161">
        <f t="shared" si="471"/>
        <v>1</v>
      </c>
    </row>
    <row r="5020" spans="9:16" x14ac:dyDescent="0.2">
      <c r="I5020" s="158">
        <f t="shared" si="469"/>
        <v>12</v>
      </c>
      <c r="J5020" s="158" t="str">
        <f t="shared" si="472"/>
        <v>GBP</v>
      </c>
      <c r="K5020" s="158" t="str">
        <f t="shared" si="473"/>
        <v>GBP</v>
      </c>
      <c r="L5020" s="158" t="str">
        <f t="shared" si="470"/>
        <v>GBPGBP45715</v>
      </c>
      <c r="M5020" s="160">
        <f t="shared" si="474"/>
        <v>45715</v>
      </c>
      <c r="N5020" s="158">
        <v>1.2095847495554777</v>
      </c>
      <c r="O5020" s="158">
        <v>0.82672999999999996</v>
      </c>
      <c r="P5020" s="161">
        <f t="shared" si="471"/>
        <v>1</v>
      </c>
    </row>
    <row r="5021" spans="9:16" x14ac:dyDescent="0.2">
      <c r="I5021" s="158">
        <f t="shared" si="469"/>
        <v>12</v>
      </c>
      <c r="J5021" s="158" t="str">
        <f t="shared" si="472"/>
        <v>GBP</v>
      </c>
      <c r="K5021" s="158" t="str">
        <f t="shared" si="473"/>
        <v>GBP</v>
      </c>
      <c r="L5021" s="158" t="str">
        <f t="shared" si="470"/>
        <v>GBPGBP45716</v>
      </c>
      <c r="M5021" s="160">
        <f t="shared" si="474"/>
        <v>45716</v>
      </c>
      <c r="N5021" s="158">
        <v>1.2105365097811349</v>
      </c>
      <c r="O5021" s="158">
        <v>0.82608000000000004</v>
      </c>
      <c r="P5021" s="161">
        <f t="shared" si="471"/>
        <v>1</v>
      </c>
    </row>
    <row r="5022" spans="9:16" x14ac:dyDescent="0.2">
      <c r="I5022" s="158">
        <f t="shared" si="469"/>
        <v>12</v>
      </c>
      <c r="J5022" s="158" t="str">
        <f t="shared" si="472"/>
        <v>GBP</v>
      </c>
      <c r="K5022" s="158" t="str">
        <f t="shared" si="473"/>
        <v>GBP</v>
      </c>
      <c r="L5022" s="158" t="str">
        <f t="shared" si="470"/>
        <v>GBPGBP45717</v>
      </c>
      <c r="M5022" s="160">
        <f t="shared" si="474"/>
        <v>45717</v>
      </c>
      <c r="N5022" s="158">
        <v>1.2105365097811349</v>
      </c>
      <c r="O5022" s="158">
        <v>0.82608000000000004</v>
      </c>
      <c r="P5022" s="161">
        <f t="shared" si="471"/>
        <v>1</v>
      </c>
    </row>
    <row r="5023" spans="9:16" x14ac:dyDescent="0.2">
      <c r="I5023" s="158">
        <f t="shared" si="469"/>
        <v>12</v>
      </c>
      <c r="J5023" s="158" t="str">
        <f t="shared" si="472"/>
        <v>GBP</v>
      </c>
      <c r="K5023" s="158" t="str">
        <f t="shared" si="473"/>
        <v>GBP</v>
      </c>
      <c r="L5023" s="158" t="str">
        <f t="shared" si="470"/>
        <v>GBPGBP45718</v>
      </c>
      <c r="M5023" s="160">
        <f t="shared" si="474"/>
        <v>45718</v>
      </c>
      <c r="N5023" s="158">
        <v>1.2105365097811349</v>
      </c>
      <c r="O5023" s="158">
        <v>0.82608000000000004</v>
      </c>
      <c r="P5023" s="161">
        <f t="shared" si="471"/>
        <v>1</v>
      </c>
    </row>
    <row r="5024" spans="9:16" x14ac:dyDescent="0.2">
      <c r="I5024" s="158">
        <f t="shared" si="469"/>
        <v>12</v>
      </c>
      <c r="J5024" s="158" t="str">
        <f t="shared" si="472"/>
        <v>GBP</v>
      </c>
      <c r="K5024" s="158" t="str">
        <f t="shared" si="473"/>
        <v>GBP</v>
      </c>
      <c r="L5024" s="158" t="str">
        <f t="shared" si="470"/>
        <v>GBPGBP45719</v>
      </c>
      <c r="M5024" s="160">
        <f t="shared" si="474"/>
        <v>45719</v>
      </c>
      <c r="N5024" s="158">
        <v>1.2116806009935781</v>
      </c>
      <c r="O5024" s="158">
        <v>0.82530000000000003</v>
      </c>
      <c r="P5024" s="161">
        <f t="shared" si="471"/>
        <v>1</v>
      </c>
    </row>
    <row r="5025" spans="9:16" x14ac:dyDescent="0.2">
      <c r="I5025" s="158">
        <f t="shared" si="469"/>
        <v>12</v>
      </c>
      <c r="J5025" s="158" t="str">
        <f t="shared" si="472"/>
        <v>GBP</v>
      </c>
      <c r="K5025" s="158" t="str">
        <f t="shared" si="473"/>
        <v>GBP</v>
      </c>
      <c r="L5025" s="158" t="str">
        <f t="shared" si="470"/>
        <v>GBPGBP45720</v>
      </c>
      <c r="M5025" s="160">
        <f t="shared" si="474"/>
        <v>45720</v>
      </c>
      <c r="N5025" s="158">
        <v>1.2079045272261681</v>
      </c>
      <c r="O5025" s="158">
        <v>0.82787999999999995</v>
      </c>
      <c r="P5025" s="161">
        <f t="shared" si="471"/>
        <v>1</v>
      </c>
    </row>
    <row r="5026" spans="9:16" x14ac:dyDescent="0.2">
      <c r="I5026" s="158">
        <f t="shared" si="469"/>
        <v>12</v>
      </c>
      <c r="J5026" s="158" t="str">
        <f t="shared" si="472"/>
        <v>GBP</v>
      </c>
      <c r="K5026" s="158" t="str">
        <f t="shared" si="473"/>
        <v>GBP</v>
      </c>
      <c r="L5026" s="158" t="str">
        <f t="shared" si="470"/>
        <v>GBPGBP45721</v>
      </c>
      <c r="M5026" s="160">
        <f t="shared" si="474"/>
        <v>45721</v>
      </c>
      <c r="N5026" s="158">
        <v>1.1976047904191618</v>
      </c>
      <c r="O5026" s="158">
        <v>0.83499999999999996</v>
      </c>
      <c r="P5026" s="161">
        <f t="shared" si="471"/>
        <v>1</v>
      </c>
    </row>
    <row r="5027" spans="9:16" x14ac:dyDescent="0.2">
      <c r="I5027" s="158">
        <f t="shared" si="469"/>
        <v>12</v>
      </c>
      <c r="J5027" s="158" t="str">
        <f t="shared" si="472"/>
        <v>GBP</v>
      </c>
      <c r="K5027" s="158" t="str">
        <f t="shared" si="473"/>
        <v>GBP</v>
      </c>
      <c r="L5027" s="158" t="str">
        <f t="shared" si="470"/>
        <v>GBPGBP45722</v>
      </c>
      <c r="M5027" s="160">
        <f t="shared" si="474"/>
        <v>45722</v>
      </c>
      <c r="N5027" s="158">
        <v>1.1934598400763814</v>
      </c>
      <c r="O5027" s="158">
        <v>0.83789999999999998</v>
      </c>
      <c r="P5027" s="161">
        <f t="shared" si="471"/>
        <v>1</v>
      </c>
    </row>
    <row r="5028" spans="9:16" x14ac:dyDescent="0.2">
      <c r="I5028" s="158">
        <f t="shared" si="469"/>
        <v>12</v>
      </c>
      <c r="J5028" s="158" t="str">
        <f t="shared" si="472"/>
        <v>GBP</v>
      </c>
      <c r="K5028" s="158" t="str">
        <f t="shared" si="473"/>
        <v>GBP</v>
      </c>
      <c r="L5028" s="158" t="str">
        <f t="shared" si="470"/>
        <v>GBPGBP45723</v>
      </c>
      <c r="M5028" s="160">
        <f t="shared" si="474"/>
        <v>45723</v>
      </c>
      <c r="N5028" s="158">
        <v>1.1892303301303397</v>
      </c>
      <c r="O5028" s="158">
        <v>0.84087999999999996</v>
      </c>
      <c r="P5028" s="161">
        <f t="shared" si="471"/>
        <v>1</v>
      </c>
    </row>
    <row r="5029" spans="9:16" x14ac:dyDescent="0.2">
      <c r="I5029" s="158">
        <f t="shared" si="469"/>
        <v>12</v>
      </c>
      <c r="J5029" s="158" t="str">
        <f t="shared" si="472"/>
        <v>GBP</v>
      </c>
      <c r="K5029" s="158" t="str">
        <f t="shared" si="473"/>
        <v>GBP</v>
      </c>
      <c r="L5029" s="158" t="str">
        <f t="shared" si="470"/>
        <v>GBPGBP45724</v>
      </c>
      <c r="M5029" s="160">
        <f t="shared" si="474"/>
        <v>45724</v>
      </c>
      <c r="N5029" s="158">
        <v>1.1892303301303397</v>
      </c>
      <c r="O5029" s="158">
        <v>0.84087999999999996</v>
      </c>
      <c r="P5029" s="161">
        <f t="shared" si="471"/>
        <v>1</v>
      </c>
    </row>
    <row r="5030" spans="9:16" x14ac:dyDescent="0.2">
      <c r="I5030" s="158">
        <f t="shared" si="469"/>
        <v>12</v>
      </c>
      <c r="J5030" s="158" t="str">
        <f t="shared" si="472"/>
        <v>GBP</v>
      </c>
      <c r="K5030" s="158" t="str">
        <f t="shared" si="473"/>
        <v>GBP</v>
      </c>
      <c r="L5030" s="158" t="str">
        <f t="shared" si="470"/>
        <v>GBPGBP45725</v>
      </c>
      <c r="M5030" s="160">
        <f t="shared" si="474"/>
        <v>45725</v>
      </c>
      <c r="N5030" s="158">
        <v>1.1892303301303397</v>
      </c>
      <c r="O5030" s="158">
        <v>0.84087999999999996</v>
      </c>
      <c r="P5030" s="161">
        <f t="shared" si="471"/>
        <v>1</v>
      </c>
    </row>
    <row r="5031" spans="9:16" x14ac:dyDescent="0.2">
      <c r="I5031" s="158">
        <f t="shared" si="469"/>
        <v>12</v>
      </c>
      <c r="J5031" s="158" t="str">
        <f t="shared" si="472"/>
        <v>GBP</v>
      </c>
      <c r="K5031" s="158" t="str">
        <f t="shared" si="473"/>
        <v>GBP</v>
      </c>
      <c r="L5031" s="158" t="str">
        <f t="shared" si="470"/>
        <v>GBPGBP45726</v>
      </c>
      <c r="M5031" s="160">
        <f t="shared" si="474"/>
        <v>45726</v>
      </c>
      <c r="N5031" s="158">
        <v>1.1926200670252478</v>
      </c>
      <c r="O5031" s="158">
        <v>0.83848999999999996</v>
      </c>
      <c r="P5031" s="161">
        <f t="shared" si="471"/>
        <v>1</v>
      </c>
    </row>
    <row r="5032" spans="9:16" x14ac:dyDescent="0.2">
      <c r="I5032" s="158">
        <f t="shared" si="469"/>
        <v>12</v>
      </c>
      <c r="J5032" s="158" t="str">
        <f t="shared" si="472"/>
        <v>GBP</v>
      </c>
      <c r="K5032" s="158" t="str">
        <f t="shared" si="473"/>
        <v>GBP</v>
      </c>
      <c r="L5032" s="158" t="str">
        <f t="shared" si="470"/>
        <v>GBPGBP45727</v>
      </c>
      <c r="M5032" s="160">
        <f t="shared" si="474"/>
        <v>45727</v>
      </c>
      <c r="N5032" s="158">
        <v>1.1851992319908977</v>
      </c>
      <c r="O5032" s="158">
        <v>0.84374000000000005</v>
      </c>
      <c r="P5032" s="161">
        <f t="shared" si="471"/>
        <v>1</v>
      </c>
    </row>
    <row r="5033" spans="9:16" x14ac:dyDescent="0.2">
      <c r="I5033" s="158">
        <f t="shared" si="469"/>
        <v>12</v>
      </c>
      <c r="J5033" s="158" t="str">
        <f t="shared" si="472"/>
        <v>GBP</v>
      </c>
      <c r="K5033" s="158" t="str">
        <f t="shared" si="473"/>
        <v>GBP</v>
      </c>
      <c r="L5033" s="158" t="str">
        <f t="shared" si="470"/>
        <v>GBPGBP45728</v>
      </c>
      <c r="M5033" s="160">
        <f t="shared" si="474"/>
        <v>45728</v>
      </c>
      <c r="N5033" s="158">
        <v>1.1893717738290635</v>
      </c>
      <c r="O5033" s="158">
        <v>0.84077999999999997</v>
      </c>
      <c r="P5033" s="161">
        <f t="shared" si="471"/>
        <v>1</v>
      </c>
    </row>
    <row r="5034" spans="9:16" x14ac:dyDescent="0.2">
      <c r="I5034" s="158">
        <f t="shared" ref="I5034:I5097" si="475">IF(M5033=$G$2,I5033+1,I5033)</f>
        <v>12</v>
      </c>
      <c r="J5034" s="158" t="str">
        <f t="shared" si="472"/>
        <v>GBP</v>
      </c>
      <c r="K5034" s="158" t="str">
        <f t="shared" si="473"/>
        <v>GBP</v>
      </c>
      <c r="L5034" s="158" t="str">
        <f t="shared" si="470"/>
        <v>GBPGBP45729</v>
      </c>
      <c r="M5034" s="160">
        <f t="shared" si="474"/>
        <v>45729</v>
      </c>
      <c r="N5034" s="158">
        <v>1.1936307861252358</v>
      </c>
      <c r="O5034" s="158">
        <v>0.83777999999999997</v>
      </c>
      <c r="P5034" s="161">
        <f t="shared" si="471"/>
        <v>1</v>
      </c>
    </row>
    <row r="5035" spans="9:16" x14ac:dyDescent="0.2">
      <c r="I5035" s="158">
        <f t="shared" si="475"/>
        <v>12</v>
      </c>
      <c r="J5035" s="158" t="str">
        <f t="shared" si="472"/>
        <v>GBP</v>
      </c>
      <c r="K5035" s="158" t="str">
        <f t="shared" si="473"/>
        <v>GBP</v>
      </c>
      <c r="L5035" s="158" t="str">
        <f t="shared" si="470"/>
        <v>GBPGBP45730</v>
      </c>
      <c r="M5035" s="160">
        <f t="shared" si="474"/>
        <v>45730</v>
      </c>
      <c r="N5035" s="158">
        <v>1.1878882909851158</v>
      </c>
      <c r="O5035" s="158">
        <v>0.84182999999999997</v>
      </c>
      <c r="P5035" s="161">
        <f t="shared" si="471"/>
        <v>1</v>
      </c>
    </row>
    <row r="5036" spans="9:16" x14ac:dyDescent="0.2">
      <c r="I5036" s="158">
        <f t="shared" si="475"/>
        <v>12</v>
      </c>
      <c r="J5036" s="158" t="str">
        <f t="shared" si="472"/>
        <v>GBP</v>
      </c>
      <c r="K5036" s="158" t="str">
        <f t="shared" si="473"/>
        <v>GBP</v>
      </c>
      <c r="L5036" s="158" t="str">
        <f t="shared" si="470"/>
        <v>GBPGBP45731</v>
      </c>
      <c r="M5036" s="160">
        <f t="shared" si="474"/>
        <v>45731</v>
      </c>
      <c r="N5036" s="158">
        <v>1.1878882909851158</v>
      </c>
      <c r="O5036" s="158">
        <v>0.84182999999999997</v>
      </c>
      <c r="P5036" s="161">
        <f t="shared" si="471"/>
        <v>1</v>
      </c>
    </row>
    <row r="5037" spans="9:16" x14ac:dyDescent="0.2">
      <c r="I5037" s="158">
        <f t="shared" si="475"/>
        <v>12</v>
      </c>
      <c r="J5037" s="158" t="str">
        <f t="shared" si="472"/>
        <v>GBP</v>
      </c>
      <c r="K5037" s="158" t="str">
        <f t="shared" si="473"/>
        <v>GBP</v>
      </c>
      <c r="L5037" s="158" t="str">
        <f t="shared" si="470"/>
        <v>GBPGBP45732</v>
      </c>
      <c r="M5037" s="160">
        <f t="shared" si="474"/>
        <v>45732</v>
      </c>
      <c r="N5037" s="158">
        <v>1.1878882909851158</v>
      </c>
      <c r="O5037" s="158">
        <v>0.84182999999999997</v>
      </c>
      <c r="P5037" s="161">
        <f t="shared" si="471"/>
        <v>1</v>
      </c>
    </row>
    <row r="5038" spans="9:16" x14ac:dyDescent="0.2">
      <c r="I5038" s="158">
        <f t="shared" si="475"/>
        <v>12</v>
      </c>
      <c r="J5038" s="158" t="str">
        <f t="shared" si="472"/>
        <v>GBP</v>
      </c>
      <c r="K5038" s="158" t="str">
        <f t="shared" si="473"/>
        <v>GBP</v>
      </c>
      <c r="L5038" s="158" t="str">
        <f t="shared" si="470"/>
        <v>GBPGBP45733</v>
      </c>
      <c r="M5038" s="160">
        <f t="shared" si="474"/>
        <v>45733</v>
      </c>
      <c r="N5038" s="158">
        <v>1.1901078237688334</v>
      </c>
      <c r="O5038" s="158">
        <v>0.84026000000000001</v>
      </c>
      <c r="P5038" s="161">
        <f t="shared" si="471"/>
        <v>1</v>
      </c>
    </row>
    <row r="5039" spans="9:16" x14ac:dyDescent="0.2">
      <c r="I5039" s="158">
        <f t="shared" si="475"/>
        <v>12</v>
      </c>
      <c r="J5039" s="158" t="str">
        <f t="shared" si="472"/>
        <v>GBP</v>
      </c>
      <c r="K5039" s="158" t="str">
        <f t="shared" si="473"/>
        <v>GBP</v>
      </c>
      <c r="L5039" s="158" t="str">
        <f t="shared" si="470"/>
        <v>GBPGBP45734</v>
      </c>
      <c r="M5039" s="160">
        <f t="shared" si="474"/>
        <v>45734</v>
      </c>
      <c r="N5039" s="158">
        <v>1.1880294156083304</v>
      </c>
      <c r="O5039" s="158">
        <v>0.84172999999999998</v>
      </c>
      <c r="P5039" s="161">
        <f t="shared" si="471"/>
        <v>1</v>
      </c>
    </row>
    <row r="5040" spans="9:16" x14ac:dyDescent="0.2">
      <c r="I5040" s="158">
        <f t="shared" si="475"/>
        <v>12</v>
      </c>
      <c r="J5040" s="158" t="str">
        <f t="shared" si="472"/>
        <v>GBP</v>
      </c>
      <c r="K5040" s="158" t="str">
        <f t="shared" si="473"/>
        <v>GBP</v>
      </c>
      <c r="L5040" s="158" t="str">
        <f t="shared" si="470"/>
        <v>GBPGBP45735</v>
      </c>
      <c r="M5040" s="160">
        <f t="shared" si="474"/>
        <v>45735</v>
      </c>
      <c r="N5040" s="158">
        <v>1.1893717738290635</v>
      </c>
      <c r="O5040" s="158">
        <v>0.84077999999999997</v>
      </c>
      <c r="P5040" s="161">
        <f t="shared" si="471"/>
        <v>1</v>
      </c>
    </row>
    <row r="5041" spans="9:16" x14ac:dyDescent="0.2">
      <c r="I5041" s="158">
        <f t="shared" si="475"/>
        <v>12</v>
      </c>
      <c r="J5041" s="158" t="str">
        <f t="shared" si="472"/>
        <v>GBP</v>
      </c>
      <c r="K5041" s="158" t="str">
        <f t="shared" si="473"/>
        <v>GBP</v>
      </c>
      <c r="L5041" s="158" t="str">
        <f t="shared" si="470"/>
        <v>GBPGBP45736</v>
      </c>
      <c r="M5041" s="160">
        <f t="shared" si="474"/>
        <v>45736</v>
      </c>
      <c r="N5041" s="158">
        <v>1.1948858883976581</v>
      </c>
      <c r="O5041" s="158">
        <v>0.83689999999999998</v>
      </c>
      <c r="P5041" s="161">
        <f t="shared" si="471"/>
        <v>1</v>
      </c>
    </row>
    <row r="5042" spans="9:16" x14ac:dyDescent="0.2">
      <c r="I5042" s="158">
        <f t="shared" si="475"/>
        <v>12</v>
      </c>
      <c r="J5042" s="158" t="str">
        <f t="shared" si="472"/>
        <v>GBP</v>
      </c>
      <c r="K5042" s="158" t="str">
        <f t="shared" si="473"/>
        <v>GBP</v>
      </c>
      <c r="L5042" s="158" t="str">
        <f t="shared" si="470"/>
        <v>GBPGBP45737</v>
      </c>
      <c r="M5042" s="160">
        <f t="shared" si="474"/>
        <v>45737</v>
      </c>
      <c r="N5042" s="158">
        <v>1.1938160329493226</v>
      </c>
      <c r="O5042" s="158">
        <v>0.83765000000000001</v>
      </c>
      <c r="P5042" s="161">
        <f t="shared" si="471"/>
        <v>1</v>
      </c>
    </row>
    <row r="5043" spans="9:16" x14ac:dyDescent="0.2">
      <c r="I5043" s="158">
        <f t="shared" si="475"/>
        <v>12</v>
      </c>
      <c r="J5043" s="158" t="str">
        <f t="shared" si="472"/>
        <v>GBP</v>
      </c>
      <c r="K5043" s="158" t="str">
        <f t="shared" si="473"/>
        <v>GBP</v>
      </c>
      <c r="L5043" s="158" t="str">
        <f t="shared" si="470"/>
        <v>GBPGBP45738</v>
      </c>
      <c r="M5043" s="160">
        <f t="shared" si="474"/>
        <v>45738</v>
      </c>
      <c r="N5043" s="158">
        <v>1.1938160329493226</v>
      </c>
      <c r="O5043" s="158">
        <v>0.83765000000000001</v>
      </c>
      <c r="P5043" s="161">
        <f t="shared" si="471"/>
        <v>1</v>
      </c>
    </row>
    <row r="5044" spans="9:16" x14ac:dyDescent="0.2">
      <c r="I5044" s="158">
        <f t="shared" si="475"/>
        <v>12</v>
      </c>
      <c r="J5044" s="158" t="str">
        <f t="shared" si="472"/>
        <v>GBP</v>
      </c>
      <c r="K5044" s="158" t="str">
        <f t="shared" si="473"/>
        <v>GBP</v>
      </c>
      <c r="L5044" s="158" t="str">
        <f t="shared" si="470"/>
        <v>GBPGBP45739</v>
      </c>
      <c r="M5044" s="160">
        <f t="shared" si="474"/>
        <v>45739</v>
      </c>
      <c r="N5044" s="158">
        <v>1.1938160329493226</v>
      </c>
      <c r="O5044" s="158">
        <v>0.83765000000000001</v>
      </c>
      <c r="P5044" s="161">
        <f t="shared" si="471"/>
        <v>1</v>
      </c>
    </row>
    <row r="5045" spans="9:16" x14ac:dyDescent="0.2">
      <c r="I5045" s="158">
        <f t="shared" si="475"/>
        <v>12</v>
      </c>
      <c r="J5045" s="158" t="str">
        <f t="shared" si="472"/>
        <v>GBP</v>
      </c>
      <c r="K5045" s="158" t="str">
        <f t="shared" si="473"/>
        <v>GBP</v>
      </c>
      <c r="L5045" s="158" t="str">
        <f t="shared" si="470"/>
        <v>GBPGBP45740</v>
      </c>
      <c r="M5045" s="160">
        <f t="shared" si="474"/>
        <v>45740</v>
      </c>
      <c r="N5045" s="158">
        <v>1.1952715059225703</v>
      </c>
      <c r="O5045" s="158">
        <v>0.83662999999999998</v>
      </c>
      <c r="P5045" s="161">
        <f t="shared" si="471"/>
        <v>1</v>
      </c>
    </row>
    <row r="5046" spans="9:16" x14ac:dyDescent="0.2">
      <c r="I5046" s="158">
        <f t="shared" si="475"/>
        <v>12</v>
      </c>
      <c r="J5046" s="158" t="str">
        <f t="shared" si="472"/>
        <v>GBP</v>
      </c>
      <c r="K5046" s="158" t="str">
        <f t="shared" si="473"/>
        <v>GBP</v>
      </c>
      <c r="L5046" s="158" t="str">
        <f t="shared" si="470"/>
        <v>GBPGBP45741</v>
      </c>
      <c r="M5046" s="160">
        <f t="shared" si="474"/>
        <v>45741</v>
      </c>
      <c r="N5046" s="158">
        <v>1.1966732483695326</v>
      </c>
      <c r="O5046" s="158">
        <v>0.83565</v>
      </c>
      <c r="P5046" s="161">
        <f t="shared" si="471"/>
        <v>1</v>
      </c>
    </row>
    <row r="5047" spans="9:16" x14ac:dyDescent="0.2">
      <c r="I5047" s="158">
        <f t="shared" si="475"/>
        <v>12</v>
      </c>
      <c r="J5047" s="158" t="str">
        <f t="shared" si="472"/>
        <v>GBP</v>
      </c>
      <c r="K5047" s="158" t="str">
        <f t="shared" si="473"/>
        <v>GBP</v>
      </c>
      <c r="L5047" s="158" t="str">
        <f t="shared" si="470"/>
        <v>GBPGBP45742</v>
      </c>
      <c r="M5047" s="160">
        <f t="shared" si="474"/>
        <v>45742</v>
      </c>
      <c r="N5047" s="158">
        <v>1.1958432488669384</v>
      </c>
      <c r="O5047" s="158">
        <v>0.83623000000000003</v>
      </c>
      <c r="P5047" s="161">
        <f t="shared" si="471"/>
        <v>1</v>
      </c>
    </row>
    <row r="5048" spans="9:16" x14ac:dyDescent="0.2">
      <c r="I5048" s="158">
        <f t="shared" si="475"/>
        <v>12</v>
      </c>
      <c r="J5048" s="158" t="str">
        <f t="shared" si="472"/>
        <v>GBP</v>
      </c>
      <c r="K5048" s="158" t="str">
        <f t="shared" si="473"/>
        <v>GBP</v>
      </c>
      <c r="L5048" s="158" t="str">
        <f t="shared" si="470"/>
        <v>GBPGBP45743</v>
      </c>
      <c r="M5048" s="160">
        <f t="shared" si="474"/>
        <v>45743</v>
      </c>
      <c r="N5048" s="158">
        <v>1.2002208406346768</v>
      </c>
      <c r="O5048" s="158">
        <v>0.83318000000000003</v>
      </c>
      <c r="P5048" s="161">
        <f t="shared" si="471"/>
        <v>1</v>
      </c>
    </row>
    <row r="5049" spans="9:16" x14ac:dyDescent="0.2">
      <c r="I5049" s="158">
        <f t="shared" si="475"/>
        <v>12</v>
      </c>
      <c r="J5049" s="158" t="str">
        <f t="shared" si="472"/>
        <v>GBP</v>
      </c>
      <c r="K5049" s="158" t="str">
        <f t="shared" si="473"/>
        <v>GBP</v>
      </c>
      <c r="L5049" s="158" t="str">
        <f t="shared" si="470"/>
        <v>GBPGBP45744</v>
      </c>
      <c r="M5049" s="160">
        <f t="shared" si="474"/>
        <v>45744</v>
      </c>
      <c r="N5049" s="158">
        <v>1.199644905108088</v>
      </c>
      <c r="O5049" s="158">
        <v>0.83357999999999999</v>
      </c>
      <c r="P5049" s="161">
        <f t="shared" si="471"/>
        <v>1</v>
      </c>
    </row>
    <row r="5050" spans="9:16" x14ac:dyDescent="0.2">
      <c r="I5050" s="158">
        <f t="shared" si="475"/>
        <v>12</v>
      </c>
      <c r="J5050" s="158" t="str">
        <f t="shared" si="472"/>
        <v>GBP</v>
      </c>
      <c r="K5050" s="158" t="str">
        <f t="shared" si="473"/>
        <v>GBP</v>
      </c>
      <c r="L5050" s="158" t="str">
        <f t="shared" si="470"/>
        <v>GBPGBP45745</v>
      </c>
      <c r="M5050" s="160">
        <f t="shared" si="474"/>
        <v>45745</v>
      </c>
      <c r="N5050" s="158">
        <v>1.199644905108088</v>
      </c>
      <c r="O5050" s="158">
        <v>0.83357999999999999</v>
      </c>
      <c r="P5050" s="161">
        <f t="shared" si="471"/>
        <v>1</v>
      </c>
    </row>
    <row r="5051" spans="9:16" x14ac:dyDescent="0.2">
      <c r="I5051" s="158">
        <f t="shared" si="475"/>
        <v>12</v>
      </c>
      <c r="J5051" s="158" t="str">
        <f t="shared" si="472"/>
        <v>GBP</v>
      </c>
      <c r="K5051" s="158" t="str">
        <f t="shared" si="473"/>
        <v>GBP</v>
      </c>
      <c r="L5051" s="158" t="str">
        <f t="shared" si="470"/>
        <v>GBPGBP45746</v>
      </c>
      <c r="M5051" s="160">
        <f t="shared" si="474"/>
        <v>45746</v>
      </c>
      <c r="N5051" s="158">
        <v>1.199644905108088</v>
      </c>
      <c r="O5051" s="158">
        <v>0.83357999999999999</v>
      </c>
      <c r="P5051" s="161">
        <f t="shared" si="471"/>
        <v>1</v>
      </c>
    </row>
    <row r="5052" spans="9:16" x14ac:dyDescent="0.2">
      <c r="I5052" s="158">
        <f t="shared" si="475"/>
        <v>12</v>
      </c>
      <c r="J5052" s="158" t="str">
        <f t="shared" si="472"/>
        <v>GBP</v>
      </c>
      <c r="K5052" s="158" t="str">
        <f t="shared" si="473"/>
        <v>GBP</v>
      </c>
      <c r="L5052" s="158" t="str">
        <f t="shared" si="470"/>
        <v>GBPGBP45747</v>
      </c>
      <c r="M5052" s="160">
        <f t="shared" si="474"/>
        <v>45747</v>
      </c>
      <c r="N5052" s="158">
        <v>1.1970886803294387</v>
      </c>
      <c r="O5052" s="158">
        <v>0.83535999999999999</v>
      </c>
      <c r="P5052" s="161">
        <f t="shared" si="471"/>
        <v>1</v>
      </c>
    </row>
    <row r="5053" spans="9:16" x14ac:dyDescent="0.2">
      <c r="I5053" s="158">
        <f t="shared" si="475"/>
        <v>12</v>
      </c>
      <c r="J5053" s="158" t="str">
        <f t="shared" si="472"/>
        <v>GBP</v>
      </c>
      <c r="K5053" s="158" t="str">
        <f t="shared" si="473"/>
        <v>GBP</v>
      </c>
      <c r="L5053" s="158" t="str">
        <f t="shared" si="470"/>
        <v>GBPGBP45748</v>
      </c>
      <c r="M5053" s="160">
        <f t="shared" si="474"/>
        <v>45748</v>
      </c>
      <c r="N5053" s="158">
        <v>1.1952429331261578</v>
      </c>
      <c r="O5053" s="158">
        <v>0.83665</v>
      </c>
      <c r="P5053" s="161">
        <f t="shared" si="471"/>
        <v>1</v>
      </c>
    </row>
    <row r="5054" spans="9:16" x14ac:dyDescent="0.2">
      <c r="I5054" s="158">
        <f t="shared" si="475"/>
        <v>12</v>
      </c>
      <c r="J5054" s="158" t="str">
        <f t="shared" si="472"/>
        <v>GBP</v>
      </c>
      <c r="K5054" s="158" t="str">
        <f t="shared" si="473"/>
        <v>GBP</v>
      </c>
      <c r="L5054" s="158" t="str">
        <f t="shared" si="470"/>
        <v>GBPGBP45749</v>
      </c>
      <c r="M5054" s="160">
        <f t="shared" si="474"/>
        <v>45749</v>
      </c>
      <c r="N5054" s="158">
        <v>1.1982505541908812</v>
      </c>
      <c r="O5054" s="158">
        <v>0.83455000000000001</v>
      </c>
      <c r="P5054" s="161">
        <f t="shared" si="471"/>
        <v>1</v>
      </c>
    </row>
    <row r="5055" spans="9:16" x14ac:dyDescent="0.2">
      <c r="I5055" s="158">
        <f t="shared" si="475"/>
        <v>12</v>
      </c>
      <c r="J5055" s="158" t="str">
        <f t="shared" si="472"/>
        <v>GBP</v>
      </c>
      <c r="K5055" s="158" t="str">
        <f t="shared" si="473"/>
        <v>GBP</v>
      </c>
      <c r="L5055" s="158" t="str">
        <f t="shared" si="470"/>
        <v>GBPGBP45750</v>
      </c>
      <c r="M5055" s="160">
        <f t="shared" si="474"/>
        <v>45750</v>
      </c>
      <c r="N5055" s="158">
        <v>1.1881705737675701</v>
      </c>
      <c r="O5055" s="158">
        <v>0.84162999999999999</v>
      </c>
      <c r="P5055" s="161">
        <f t="shared" si="471"/>
        <v>1</v>
      </c>
    </row>
    <row r="5056" spans="9:16" x14ac:dyDescent="0.2">
      <c r="I5056" s="158">
        <f t="shared" si="475"/>
        <v>12</v>
      </c>
      <c r="J5056" s="158" t="str">
        <f t="shared" si="472"/>
        <v>GBP</v>
      </c>
      <c r="K5056" s="158" t="str">
        <f t="shared" si="473"/>
        <v>GBP</v>
      </c>
      <c r="L5056" s="158" t="str">
        <f t="shared" si="470"/>
        <v>GBPGBP45751</v>
      </c>
      <c r="M5056" s="160">
        <f t="shared" si="474"/>
        <v>45751</v>
      </c>
      <c r="N5056" s="158">
        <v>1.1766782373360005</v>
      </c>
      <c r="O5056" s="158">
        <v>0.84984999999999999</v>
      </c>
      <c r="P5056" s="161">
        <f t="shared" si="471"/>
        <v>1</v>
      </c>
    </row>
    <row r="5057" spans="9:16" x14ac:dyDescent="0.2">
      <c r="I5057" s="158">
        <f t="shared" si="475"/>
        <v>12</v>
      </c>
      <c r="J5057" s="158" t="str">
        <f t="shared" si="472"/>
        <v>GBP</v>
      </c>
      <c r="K5057" s="158" t="str">
        <f t="shared" si="473"/>
        <v>GBP</v>
      </c>
      <c r="L5057" s="158" t="str">
        <f t="shared" si="470"/>
        <v>GBPGBP45752</v>
      </c>
      <c r="M5057" s="160">
        <f t="shared" si="474"/>
        <v>45752</v>
      </c>
      <c r="N5057" s="158">
        <v>1.1766782373360005</v>
      </c>
      <c r="O5057" s="158">
        <v>0.84984999999999999</v>
      </c>
      <c r="P5057" s="161">
        <f t="shared" si="471"/>
        <v>1</v>
      </c>
    </row>
    <row r="5058" spans="9:16" x14ac:dyDescent="0.2">
      <c r="I5058" s="158">
        <f t="shared" si="475"/>
        <v>12</v>
      </c>
      <c r="J5058" s="158" t="str">
        <f t="shared" si="472"/>
        <v>GBP</v>
      </c>
      <c r="K5058" s="158" t="str">
        <f t="shared" si="473"/>
        <v>GBP</v>
      </c>
      <c r="L5058" s="158" t="str">
        <f t="shared" si="470"/>
        <v>GBPGBP45753</v>
      </c>
      <c r="M5058" s="160">
        <f t="shared" si="474"/>
        <v>45753</v>
      </c>
      <c r="N5058" s="158">
        <v>1.1766782373360005</v>
      </c>
      <c r="O5058" s="158">
        <v>0.84984999999999999</v>
      </c>
      <c r="P5058" s="161">
        <f t="shared" si="471"/>
        <v>1</v>
      </c>
    </row>
    <row r="5059" spans="9:16" x14ac:dyDescent="0.2">
      <c r="I5059" s="158">
        <f t="shared" si="475"/>
        <v>12</v>
      </c>
      <c r="J5059" s="158" t="str">
        <f t="shared" si="472"/>
        <v>GBP</v>
      </c>
      <c r="K5059" s="158" t="str">
        <f t="shared" si="473"/>
        <v>GBP</v>
      </c>
      <c r="L5059" s="158" t="str">
        <f t="shared" ref="L5059:L5122" si="476">J5059&amp;K5059&amp;M5059</f>
        <v>GBPGBP45754</v>
      </c>
      <c r="M5059" s="160">
        <f t="shared" si="474"/>
        <v>45754</v>
      </c>
      <c r="N5059" s="158">
        <v>1.1683880917885685</v>
      </c>
      <c r="O5059" s="158">
        <v>0.85587999999999997</v>
      </c>
      <c r="P5059" s="161">
        <f t="shared" ref="P5059:P5122" si="477">ROUND(N5059*O5059,4)</f>
        <v>1</v>
      </c>
    </row>
    <row r="5060" spans="9:16" x14ac:dyDescent="0.2">
      <c r="I5060" s="158">
        <f t="shared" si="475"/>
        <v>12</v>
      </c>
      <c r="J5060" s="158" t="str">
        <f t="shared" ref="J5060:J5123" si="478">VLOOKUP($I5060,$A:$C,2,FALSE)</f>
        <v>GBP</v>
      </c>
      <c r="K5060" s="158" t="str">
        <f t="shared" ref="K5060:K5123" si="479">VLOOKUP($I5060,$A:$C,3,FALSE)</f>
        <v>GBP</v>
      </c>
      <c r="L5060" s="158" t="str">
        <f t="shared" si="476"/>
        <v>GBPGBP45755</v>
      </c>
      <c r="M5060" s="160">
        <f t="shared" ref="M5060:M5123" si="480">IF(I5060=I5059,M5059+1,$G$1)</f>
        <v>45755</v>
      </c>
      <c r="N5060" s="158">
        <v>1.1676241184437905</v>
      </c>
      <c r="O5060" s="158">
        <v>0.85643999999999998</v>
      </c>
      <c r="P5060" s="161">
        <f t="shared" si="477"/>
        <v>1</v>
      </c>
    </row>
    <row r="5061" spans="9:16" x14ac:dyDescent="0.2">
      <c r="I5061" s="158">
        <f t="shared" si="475"/>
        <v>12</v>
      </c>
      <c r="J5061" s="158" t="str">
        <f t="shared" si="478"/>
        <v>GBP</v>
      </c>
      <c r="K5061" s="158" t="str">
        <f t="shared" si="479"/>
        <v>GBP</v>
      </c>
      <c r="L5061" s="158" t="str">
        <f t="shared" si="476"/>
        <v>GBPGBP45756</v>
      </c>
      <c r="M5061" s="160">
        <f t="shared" si="480"/>
        <v>45756</v>
      </c>
      <c r="N5061" s="158">
        <v>1.1569387400937121</v>
      </c>
      <c r="O5061" s="158">
        <v>0.86434999999999995</v>
      </c>
      <c r="P5061" s="161">
        <f t="shared" si="477"/>
        <v>1</v>
      </c>
    </row>
    <row r="5062" spans="9:16" x14ac:dyDescent="0.2">
      <c r="I5062" s="158">
        <f t="shared" si="475"/>
        <v>12</v>
      </c>
      <c r="J5062" s="158" t="str">
        <f t="shared" si="478"/>
        <v>GBP</v>
      </c>
      <c r="K5062" s="158" t="str">
        <f t="shared" si="479"/>
        <v>GBP</v>
      </c>
      <c r="L5062" s="158" t="str">
        <f t="shared" si="476"/>
        <v>GBPGBP45757</v>
      </c>
      <c r="M5062" s="160">
        <f t="shared" si="480"/>
        <v>45757</v>
      </c>
      <c r="N5062" s="158">
        <v>1.1661127631041921</v>
      </c>
      <c r="O5062" s="158">
        <v>0.85755000000000003</v>
      </c>
      <c r="P5062" s="161">
        <f t="shared" si="477"/>
        <v>1</v>
      </c>
    </row>
    <row r="5063" spans="9:16" x14ac:dyDescent="0.2">
      <c r="I5063" s="158">
        <f t="shared" si="475"/>
        <v>12</v>
      </c>
      <c r="J5063" s="158" t="str">
        <f t="shared" si="478"/>
        <v>GBP</v>
      </c>
      <c r="K5063" s="158" t="str">
        <f t="shared" si="479"/>
        <v>GBP</v>
      </c>
      <c r="L5063" s="158" t="str">
        <f t="shared" si="476"/>
        <v>GBPGBP45758</v>
      </c>
      <c r="M5063" s="160">
        <f t="shared" si="480"/>
        <v>45758</v>
      </c>
      <c r="N5063" s="158">
        <v>1.1536952860010614</v>
      </c>
      <c r="O5063" s="158">
        <v>0.86677999999999999</v>
      </c>
      <c r="P5063" s="161">
        <f t="shared" si="477"/>
        <v>1</v>
      </c>
    </row>
    <row r="5064" spans="9:16" x14ac:dyDescent="0.2">
      <c r="I5064" s="158">
        <f t="shared" si="475"/>
        <v>12</v>
      </c>
      <c r="J5064" s="158" t="str">
        <f t="shared" si="478"/>
        <v>GBP</v>
      </c>
      <c r="K5064" s="158" t="str">
        <f t="shared" si="479"/>
        <v>GBP</v>
      </c>
      <c r="L5064" s="158" t="str">
        <f t="shared" si="476"/>
        <v>GBPGBP45759</v>
      </c>
      <c r="M5064" s="160">
        <f t="shared" si="480"/>
        <v>45759</v>
      </c>
      <c r="N5064" s="158">
        <v>1.1536952860010614</v>
      </c>
      <c r="O5064" s="158">
        <v>0.86677999999999999</v>
      </c>
      <c r="P5064" s="161">
        <f t="shared" si="477"/>
        <v>1</v>
      </c>
    </row>
    <row r="5065" spans="9:16" x14ac:dyDescent="0.2">
      <c r="I5065" s="158">
        <f t="shared" si="475"/>
        <v>12</v>
      </c>
      <c r="J5065" s="158" t="str">
        <f t="shared" si="478"/>
        <v>GBP</v>
      </c>
      <c r="K5065" s="158" t="str">
        <f t="shared" si="479"/>
        <v>GBP</v>
      </c>
      <c r="L5065" s="158" t="str">
        <f t="shared" si="476"/>
        <v>GBPGBP45760</v>
      </c>
      <c r="M5065" s="160">
        <f t="shared" si="480"/>
        <v>45760</v>
      </c>
      <c r="N5065" s="158">
        <v>1.1536952860010614</v>
      </c>
      <c r="O5065" s="158">
        <v>0.86677999999999999</v>
      </c>
      <c r="P5065" s="161">
        <f t="shared" si="477"/>
        <v>1</v>
      </c>
    </row>
    <row r="5066" spans="9:16" x14ac:dyDescent="0.2">
      <c r="I5066" s="158">
        <f t="shared" si="475"/>
        <v>12</v>
      </c>
      <c r="J5066" s="158" t="str">
        <f t="shared" si="478"/>
        <v>GBP</v>
      </c>
      <c r="K5066" s="158" t="str">
        <f t="shared" si="479"/>
        <v>GBP</v>
      </c>
      <c r="L5066" s="158" t="str">
        <f t="shared" si="476"/>
        <v>GBPGBP45761</v>
      </c>
      <c r="M5066" s="160">
        <f t="shared" si="480"/>
        <v>45761</v>
      </c>
      <c r="N5066" s="158">
        <v>1.1576351828484772</v>
      </c>
      <c r="O5066" s="158">
        <v>0.86382999999999999</v>
      </c>
      <c r="P5066" s="161">
        <f t="shared" si="477"/>
        <v>1</v>
      </c>
    </row>
    <row r="5067" spans="9:16" x14ac:dyDescent="0.2">
      <c r="I5067" s="158">
        <f t="shared" si="475"/>
        <v>12</v>
      </c>
      <c r="J5067" s="158" t="str">
        <f t="shared" si="478"/>
        <v>GBP</v>
      </c>
      <c r="K5067" s="158" t="str">
        <f t="shared" si="479"/>
        <v>GBP</v>
      </c>
      <c r="L5067" s="158" t="str">
        <f t="shared" si="476"/>
        <v>GBPGBP45762</v>
      </c>
      <c r="M5067" s="160">
        <f t="shared" si="480"/>
        <v>45762</v>
      </c>
      <c r="N5067" s="158">
        <v>1.1686338670094658</v>
      </c>
      <c r="O5067" s="158">
        <v>0.85570000000000002</v>
      </c>
      <c r="P5067" s="161">
        <f t="shared" si="477"/>
        <v>1</v>
      </c>
    </row>
    <row r="5068" spans="9:16" x14ac:dyDescent="0.2">
      <c r="I5068" s="158">
        <f t="shared" si="475"/>
        <v>12</v>
      </c>
      <c r="J5068" s="158" t="str">
        <f t="shared" si="478"/>
        <v>GBP</v>
      </c>
      <c r="K5068" s="158" t="str">
        <f t="shared" si="479"/>
        <v>GBP</v>
      </c>
      <c r="L5068" s="158" t="str">
        <f t="shared" si="476"/>
        <v>GBPGBP45763</v>
      </c>
      <c r="M5068" s="160">
        <f t="shared" si="480"/>
        <v>45763</v>
      </c>
      <c r="N5068" s="158">
        <v>1.1679786960685836</v>
      </c>
      <c r="O5068" s="158">
        <v>0.85618000000000005</v>
      </c>
      <c r="P5068" s="161">
        <f t="shared" si="477"/>
        <v>1</v>
      </c>
    </row>
    <row r="5069" spans="9:16" x14ac:dyDescent="0.2">
      <c r="I5069" s="158">
        <f t="shared" si="475"/>
        <v>12</v>
      </c>
      <c r="J5069" s="158" t="str">
        <f t="shared" si="478"/>
        <v>GBP</v>
      </c>
      <c r="K5069" s="158" t="str">
        <f t="shared" si="479"/>
        <v>GBP</v>
      </c>
      <c r="L5069" s="158" t="str">
        <f t="shared" si="476"/>
        <v>GBPGBP45764</v>
      </c>
      <c r="M5069" s="160">
        <f t="shared" si="480"/>
        <v>45764</v>
      </c>
      <c r="N5069" s="158">
        <v>1.1645103816100522</v>
      </c>
      <c r="O5069" s="158">
        <v>0.85872999999999999</v>
      </c>
      <c r="P5069" s="161">
        <f t="shared" si="477"/>
        <v>1</v>
      </c>
    </row>
    <row r="5070" spans="9:16" x14ac:dyDescent="0.2">
      <c r="I5070" s="158">
        <f t="shared" si="475"/>
        <v>12</v>
      </c>
      <c r="J5070" s="158" t="str">
        <f t="shared" si="478"/>
        <v>GBP</v>
      </c>
      <c r="K5070" s="158" t="str">
        <f t="shared" si="479"/>
        <v>GBP</v>
      </c>
      <c r="L5070" s="158" t="str">
        <f t="shared" si="476"/>
        <v>GBPGBP45765</v>
      </c>
      <c r="M5070" s="160">
        <f t="shared" si="480"/>
        <v>45765</v>
      </c>
      <c r="N5070" s="158">
        <v>1.1645103816100522</v>
      </c>
      <c r="O5070" s="158">
        <v>0.85872999999999999</v>
      </c>
      <c r="P5070" s="161">
        <f t="shared" si="477"/>
        <v>1</v>
      </c>
    </row>
    <row r="5071" spans="9:16" x14ac:dyDescent="0.2">
      <c r="I5071" s="158">
        <f t="shared" si="475"/>
        <v>12</v>
      </c>
      <c r="J5071" s="158" t="str">
        <f t="shared" si="478"/>
        <v>GBP</v>
      </c>
      <c r="K5071" s="158" t="str">
        <f t="shared" si="479"/>
        <v>GBP</v>
      </c>
      <c r="L5071" s="158" t="str">
        <f t="shared" si="476"/>
        <v>GBPGBP45766</v>
      </c>
      <c r="M5071" s="160">
        <f t="shared" si="480"/>
        <v>45766</v>
      </c>
      <c r="N5071" s="158">
        <v>1.1645103816100522</v>
      </c>
      <c r="O5071" s="158">
        <v>0.85872999999999999</v>
      </c>
      <c r="P5071" s="161">
        <f t="shared" si="477"/>
        <v>1</v>
      </c>
    </row>
    <row r="5072" spans="9:16" x14ac:dyDescent="0.2">
      <c r="I5072" s="158">
        <f t="shared" si="475"/>
        <v>12</v>
      </c>
      <c r="J5072" s="158" t="str">
        <f t="shared" si="478"/>
        <v>GBP</v>
      </c>
      <c r="K5072" s="158" t="str">
        <f t="shared" si="479"/>
        <v>GBP</v>
      </c>
      <c r="L5072" s="158" t="str">
        <f t="shared" si="476"/>
        <v>GBPGBP45767</v>
      </c>
      <c r="M5072" s="160">
        <f t="shared" si="480"/>
        <v>45767</v>
      </c>
      <c r="N5072" s="158">
        <v>1.1645103816100522</v>
      </c>
      <c r="O5072" s="158">
        <v>0.85872999999999999</v>
      </c>
      <c r="P5072" s="161">
        <f t="shared" si="477"/>
        <v>1</v>
      </c>
    </row>
    <row r="5073" spans="9:16" x14ac:dyDescent="0.2">
      <c r="I5073" s="158">
        <f t="shared" si="475"/>
        <v>12</v>
      </c>
      <c r="J5073" s="158" t="str">
        <f t="shared" si="478"/>
        <v>GBP</v>
      </c>
      <c r="K5073" s="158" t="str">
        <f t="shared" si="479"/>
        <v>GBP</v>
      </c>
      <c r="L5073" s="158" t="str">
        <f t="shared" si="476"/>
        <v>GBPGBP45768</v>
      </c>
      <c r="M5073" s="160">
        <f t="shared" si="480"/>
        <v>45768</v>
      </c>
      <c r="N5073" s="158">
        <v>1.1645103816100522</v>
      </c>
      <c r="O5073" s="158">
        <v>0.85872999999999999</v>
      </c>
      <c r="P5073" s="161">
        <f t="shared" si="477"/>
        <v>1</v>
      </c>
    </row>
    <row r="5074" spans="9:16" x14ac:dyDescent="0.2">
      <c r="I5074" s="158">
        <f t="shared" si="475"/>
        <v>12</v>
      </c>
      <c r="J5074" s="158" t="str">
        <f t="shared" si="478"/>
        <v>GBP</v>
      </c>
      <c r="K5074" s="158" t="str">
        <f t="shared" si="479"/>
        <v>GBP</v>
      </c>
      <c r="L5074" s="158" t="str">
        <f t="shared" si="476"/>
        <v>GBPGBP45769</v>
      </c>
      <c r="M5074" s="160">
        <f t="shared" si="480"/>
        <v>45769</v>
      </c>
      <c r="N5074" s="158">
        <v>1.1647138298120152</v>
      </c>
      <c r="O5074" s="158">
        <v>0.85858000000000001</v>
      </c>
      <c r="P5074" s="161">
        <f t="shared" si="477"/>
        <v>1</v>
      </c>
    </row>
    <row r="5075" spans="9:16" x14ac:dyDescent="0.2">
      <c r="I5075" s="158">
        <f t="shared" si="475"/>
        <v>12</v>
      </c>
      <c r="J5075" s="158" t="str">
        <f t="shared" si="478"/>
        <v>GBP</v>
      </c>
      <c r="K5075" s="158" t="str">
        <f t="shared" si="479"/>
        <v>GBP</v>
      </c>
      <c r="L5075" s="158" t="str">
        <f t="shared" si="476"/>
        <v>GBPGBP45770</v>
      </c>
      <c r="M5075" s="160">
        <f t="shared" si="480"/>
        <v>45770</v>
      </c>
      <c r="N5075" s="158">
        <v>1.1655962607671955</v>
      </c>
      <c r="O5075" s="158">
        <v>0.85792999999999997</v>
      </c>
      <c r="P5075" s="161">
        <f t="shared" si="477"/>
        <v>1</v>
      </c>
    </row>
    <row r="5076" spans="9:16" x14ac:dyDescent="0.2">
      <c r="I5076" s="158">
        <f t="shared" si="475"/>
        <v>12</v>
      </c>
      <c r="J5076" s="158" t="str">
        <f t="shared" si="478"/>
        <v>GBP</v>
      </c>
      <c r="K5076" s="158" t="str">
        <f t="shared" si="479"/>
        <v>GBP</v>
      </c>
      <c r="L5076" s="158" t="str">
        <f t="shared" si="476"/>
        <v>GBPGBP45771</v>
      </c>
      <c r="M5076" s="160">
        <f t="shared" si="480"/>
        <v>45771</v>
      </c>
      <c r="N5076" s="158">
        <v>1.1695906432748537</v>
      </c>
      <c r="O5076" s="158">
        <v>0.85499999999999998</v>
      </c>
      <c r="P5076" s="161">
        <f t="shared" si="477"/>
        <v>1</v>
      </c>
    </row>
    <row r="5077" spans="9:16" x14ac:dyDescent="0.2">
      <c r="I5077" s="158">
        <f t="shared" si="475"/>
        <v>12</v>
      </c>
      <c r="J5077" s="158" t="str">
        <f t="shared" si="478"/>
        <v>GBP</v>
      </c>
      <c r="K5077" s="158" t="str">
        <f t="shared" si="479"/>
        <v>GBP</v>
      </c>
      <c r="L5077" s="158" t="str">
        <f t="shared" si="476"/>
        <v>GBPGBP45772</v>
      </c>
      <c r="M5077" s="160">
        <f t="shared" si="480"/>
        <v>45772</v>
      </c>
      <c r="N5077" s="158">
        <v>1.1721955222131051</v>
      </c>
      <c r="O5077" s="158">
        <v>0.85309999999999997</v>
      </c>
      <c r="P5077" s="161">
        <f t="shared" si="477"/>
        <v>1</v>
      </c>
    </row>
    <row r="5078" spans="9:16" x14ac:dyDescent="0.2">
      <c r="I5078" s="158">
        <f t="shared" si="475"/>
        <v>12</v>
      </c>
      <c r="J5078" s="158" t="str">
        <f t="shared" si="478"/>
        <v>GBP</v>
      </c>
      <c r="K5078" s="158" t="str">
        <f t="shared" si="479"/>
        <v>GBP</v>
      </c>
      <c r="L5078" s="158" t="str">
        <f t="shared" si="476"/>
        <v>GBPGBP45773</v>
      </c>
      <c r="M5078" s="160">
        <f t="shared" si="480"/>
        <v>45773</v>
      </c>
      <c r="N5078" s="158">
        <v>1.1721955222131051</v>
      </c>
      <c r="O5078" s="158">
        <v>0.85309999999999997</v>
      </c>
      <c r="P5078" s="161">
        <f t="shared" si="477"/>
        <v>1</v>
      </c>
    </row>
    <row r="5079" spans="9:16" x14ac:dyDescent="0.2">
      <c r="I5079" s="158">
        <f t="shared" si="475"/>
        <v>12</v>
      </c>
      <c r="J5079" s="158" t="str">
        <f t="shared" si="478"/>
        <v>GBP</v>
      </c>
      <c r="K5079" s="158" t="str">
        <f t="shared" si="479"/>
        <v>GBP</v>
      </c>
      <c r="L5079" s="158" t="str">
        <f t="shared" si="476"/>
        <v>GBPGBP45774</v>
      </c>
      <c r="M5079" s="160">
        <f t="shared" si="480"/>
        <v>45774</v>
      </c>
      <c r="N5079" s="158">
        <v>1.1721955222131051</v>
      </c>
      <c r="O5079" s="158">
        <v>0.85309999999999997</v>
      </c>
      <c r="P5079" s="161">
        <f t="shared" si="477"/>
        <v>1</v>
      </c>
    </row>
    <row r="5080" spans="9:16" x14ac:dyDescent="0.2">
      <c r="I5080" s="158">
        <f t="shared" si="475"/>
        <v>12</v>
      </c>
      <c r="J5080" s="158" t="str">
        <f t="shared" si="478"/>
        <v>GBP</v>
      </c>
      <c r="K5080" s="158" t="str">
        <f t="shared" si="479"/>
        <v>GBP</v>
      </c>
      <c r="L5080" s="158" t="str">
        <f t="shared" si="476"/>
        <v>GBPGBP45775</v>
      </c>
      <c r="M5080" s="160">
        <f t="shared" si="480"/>
        <v>45775</v>
      </c>
      <c r="N5080" s="158">
        <v>1.1745360582569884</v>
      </c>
      <c r="O5080" s="158">
        <v>0.85140000000000005</v>
      </c>
      <c r="P5080" s="161">
        <f t="shared" si="477"/>
        <v>1</v>
      </c>
    </row>
    <row r="5081" spans="9:16" x14ac:dyDescent="0.2">
      <c r="I5081" s="158">
        <f t="shared" si="475"/>
        <v>12</v>
      </c>
      <c r="J5081" s="158" t="str">
        <f t="shared" si="478"/>
        <v>GBP</v>
      </c>
      <c r="K5081" s="158" t="str">
        <f t="shared" si="479"/>
        <v>GBP</v>
      </c>
      <c r="L5081" s="158" t="str">
        <f t="shared" si="476"/>
        <v>GBPGBP45776</v>
      </c>
      <c r="M5081" s="160">
        <f t="shared" si="480"/>
        <v>45776</v>
      </c>
      <c r="N5081" s="158">
        <v>1.1767474699929394</v>
      </c>
      <c r="O5081" s="158">
        <v>0.8498</v>
      </c>
      <c r="P5081" s="161">
        <f t="shared" si="477"/>
        <v>1</v>
      </c>
    </row>
    <row r="5082" spans="9:16" x14ac:dyDescent="0.2">
      <c r="I5082" s="158">
        <f t="shared" si="475"/>
        <v>12</v>
      </c>
      <c r="J5082" s="158" t="str">
        <f t="shared" si="478"/>
        <v>GBP</v>
      </c>
      <c r="K5082" s="158" t="str">
        <f t="shared" si="479"/>
        <v>GBP</v>
      </c>
      <c r="L5082" s="158" t="str">
        <f t="shared" si="476"/>
        <v>GBPGBP45777</v>
      </c>
      <c r="M5082" s="160">
        <f t="shared" si="480"/>
        <v>45777</v>
      </c>
      <c r="N5082" s="158">
        <v>1.1739845034045551</v>
      </c>
      <c r="O5082" s="158">
        <v>0.8518</v>
      </c>
      <c r="P5082" s="161">
        <f t="shared" si="477"/>
        <v>1</v>
      </c>
    </row>
    <row r="5083" spans="9:16" x14ac:dyDescent="0.2">
      <c r="I5083" s="158">
        <f t="shared" si="475"/>
        <v>12</v>
      </c>
      <c r="J5083" s="158" t="str">
        <f t="shared" si="478"/>
        <v>GBP</v>
      </c>
      <c r="K5083" s="158" t="str">
        <f t="shared" si="479"/>
        <v>GBP</v>
      </c>
      <c r="L5083" s="158" t="str">
        <f t="shared" si="476"/>
        <v>GBPGBP45778</v>
      </c>
      <c r="M5083" s="160">
        <f t="shared" si="480"/>
        <v>45778</v>
      </c>
      <c r="N5083" s="158">
        <v>1.1739845034045551</v>
      </c>
      <c r="O5083" s="158">
        <v>0.8518</v>
      </c>
      <c r="P5083" s="161">
        <f t="shared" si="477"/>
        <v>1</v>
      </c>
    </row>
    <row r="5084" spans="9:16" x14ac:dyDescent="0.2">
      <c r="I5084" s="158">
        <f t="shared" si="475"/>
        <v>12</v>
      </c>
      <c r="J5084" s="158" t="str">
        <f t="shared" si="478"/>
        <v>GBP</v>
      </c>
      <c r="K5084" s="158" t="str">
        <f t="shared" si="479"/>
        <v>GBP</v>
      </c>
      <c r="L5084" s="158" t="str">
        <f t="shared" si="476"/>
        <v>GBPGBP45779</v>
      </c>
      <c r="M5084" s="160">
        <f t="shared" si="480"/>
        <v>45779</v>
      </c>
      <c r="N5084" s="158">
        <v>1.1719207781553969</v>
      </c>
      <c r="O5084" s="158">
        <v>0.85329999999999995</v>
      </c>
      <c r="P5084" s="161">
        <f t="shared" si="477"/>
        <v>1</v>
      </c>
    </row>
    <row r="5085" spans="9:16" x14ac:dyDescent="0.2">
      <c r="I5085" s="158">
        <f t="shared" si="475"/>
        <v>12</v>
      </c>
      <c r="J5085" s="158" t="str">
        <f t="shared" si="478"/>
        <v>GBP</v>
      </c>
      <c r="K5085" s="158" t="str">
        <f t="shared" si="479"/>
        <v>GBP</v>
      </c>
      <c r="L5085" s="158" t="str">
        <f t="shared" si="476"/>
        <v>GBPGBP45780</v>
      </c>
      <c r="M5085" s="160">
        <f t="shared" si="480"/>
        <v>45780</v>
      </c>
      <c r="N5085" s="158">
        <v>1.1719207781553969</v>
      </c>
      <c r="O5085" s="158">
        <v>0.85329999999999995</v>
      </c>
      <c r="P5085" s="161">
        <f t="shared" si="477"/>
        <v>1</v>
      </c>
    </row>
    <row r="5086" spans="9:16" x14ac:dyDescent="0.2">
      <c r="I5086" s="158">
        <f t="shared" si="475"/>
        <v>12</v>
      </c>
      <c r="J5086" s="158" t="str">
        <f t="shared" si="478"/>
        <v>GBP</v>
      </c>
      <c r="K5086" s="158" t="str">
        <f t="shared" si="479"/>
        <v>GBP</v>
      </c>
      <c r="L5086" s="158" t="str">
        <f t="shared" si="476"/>
        <v>GBPGBP45781</v>
      </c>
      <c r="M5086" s="160">
        <f t="shared" si="480"/>
        <v>45781</v>
      </c>
      <c r="N5086" s="158">
        <v>1.1719207781553969</v>
      </c>
      <c r="O5086" s="158">
        <v>0.85329999999999995</v>
      </c>
      <c r="P5086" s="161">
        <f t="shared" si="477"/>
        <v>1</v>
      </c>
    </row>
    <row r="5087" spans="9:16" x14ac:dyDescent="0.2">
      <c r="I5087" s="158">
        <f t="shared" si="475"/>
        <v>12</v>
      </c>
      <c r="J5087" s="158" t="str">
        <f t="shared" si="478"/>
        <v>GBP</v>
      </c>
      <c r="K5087" s="158" t="str">
        <f t="shared" si="479"/>
        <v>GBP</v>
      </c>
      <c r="L5087" s="158" t="str">
        <f t="shared" si="476"/>
        <v>GBPGBP45782</v>
      </c>
      <c r="M5087" s="160">
        <f t="shared" si="480"/>
        <v>45782</v>
      </c>
      <c r="N5087" s="158">
        <v>1.1743981209630063</v>
      </c>
      <c r="O5087" s="158">
        <v>0.85150000000000003</v>
      </c>
      <c r="P5087" s="161">
        <f t="shared" si="477"/>
        <v>1</v>
      </c>
    </row>
    <row r="5088" spans="9:16" x14ac:dyDescent="0.2">
      <c r="I5088" s="158">
        <f t="shared" si="475"/>
        <v>12</v>
      </c>
      <c r="J5088" s="158" t="str">
        <f t="shared" si="478"/>
        <v>GBP</v>
      </c>
      <c r="K5088" s="158" t="str">
        <f t="shared" si="479"/>
        <v>GBP</v>
      </c>
      <c r="L5088" s="158" t="str">
        <f t="shared" si="476"/>
        <v>GBPGBP45783</v>
      </c>
      <c r="M5088" s="160">
        <f t="shared" si="480"/>
        <v>45783</v>
      </c>
      <c r="N5088" s="158">
        <v>1.1807769512339119</v>
      </c>
      <c r="O5088" s="158">
        <v>0.84689999999999999</v>
      </c>
      <c r="P5088" s="161">
        <f t="shared" si="477"/>
        <v>1</v>
      </c>
    </row>
    <row r="5089" spans="9:16" x14ac:dyDescent="0.2">
      <c r="I5089" s="158">
        <f t="shared" si="475"/>
        <v>12</v>
      </c>
      <c r="J5089" s="158" t="str">
        <f t="shared" si="478"/>
        <v>GBP</v>
      </c>
      <c r="K5089" s="158" t="str">
        <f t="shared" si="479"/>
        <v>GBP</v>
      </c>
      <c r="L5089" s="158" t="str">
        <f t="shared" si="476"/>
        <v>GBPGBP45784</v>
      </c>
      <c r="M5089" s="160">
        <f t="shared" si="480"/>
        <v>45784</v>
      </c>
      <c r="N5089" s="158">
        <v>1.1749500646222537</v>
      </c>
      <c r="O5089" s="158">
        <v>0.85109999999999997</v>
      </c>
      <c r="P5089" s="161">
        <f t="shared" si="477"/>
        <v>1</v>
      </c>
    </row>
    <row r="5090" spans="9:16" x14ac:dyDescent="0.2">
      <c r="I5090" s="158">
        <f t="shared" si="475"/>
        <v>12</v>
      </c>
      <c r="J5090" s="158" t="str">
        <f t="shared" si="478"/>
        <v>GBP</v>
      </c>
      <c r="K5090" s="158" t="str">
        <f t="shared" si="479"/>
        <v>GBP</v>
      </c>
      <c r="L5090" s="158" t="str">
        <f t="shared" si="476"/>
        <v>GBPGBP45785</v>
      </c>
      <c r="M5090" s="160">
        <f t="shared" si="480"/>
        <v>45785</v>
      </c>
      <c r="N5090" s="158">
        <v>1.1798017932987257</v>
      </c>
      <c r="O5090" s="158">
        <v>0.84760000000000002</v>
      </c>
      <c r="P5090" s="161">
        <f t="shared" si="477"/>
        <v>1</v>
      </c>
    </row>
    <row r="5091" spans="9:16" x14ac:dyDescent="0.2">
      <c r="I5091" s="158">
        <f t="shared" si="475"/>
        <v>12</v>
      </c>
      <c r="J5091" s="158" t="str">
        <f t="shared" si="478"/>
        <v>GBP</v>
      </c>
      <c r="K5091" s="158" t="str">
        <f t="shared" si="479"/>
        <v>GBP</v>
      </c>
      <c r="L5091" s="158" t="str">
        <f t="shared" si="476"/>
        <v>GBPGBP45786</v>
      </c>
      <c r="M5091" s="160">
        <f t="shared" si="480"/>
        <v>45786</v>
      </c>
      <c r="N5091" s="158">
        <v>1.1796626164916835</v>
      </c>
      <c r="O5091" s="158">
        <v>0.84770000000000001</v>
      </c>
      <c r="P5091" s="161">
        <f t="shared" si="477"/>
        <v>1</v>
      </c>
    </row>
    <row r="5092" spans="9:16" x14ac:dyDescent="0.2">
      <c r="I5092" s="158">
        <f t="shared" si="475"/>
        <v>12</v>
      </c>
      <c r="J5092" s="158" t="str">
        <f t="shared" si="478"/>
        <v>GBP</v>
      </c>
      <c r="K5092" s="158" t="str">
        <f t="shared" si="479"/>
        <v>GBP</v>
      </c>
      <c r="L5092" s="158" t="str">
        <f t="shared" si="476"/>
        <v>GBPGBP45787</v>
      </c>
      <c r="M5092" s="160">
        <f t="shared" si="480"/>
        <v>45787</v>
      </c>
      <c r="N5092" s="158">
        <v>1.1796626164916835</v>
      </c>
      <c r="O5092" s="158">
        <v>0.84770000000000001</v>
      </c>
      <c r="P5092" s="161">
        <f t="shared" si="477"/>
        <v>1</v>
      </c>
    </row>
    <row r="5093" spans="9:16" x14ac:dyDescent="0.2">
      <c r="I5093" s="158">
        <f t="shared" si="475"/>
        <v>12</v>
      </c>
      <c r="J5093" s="158" t="str">
        <f t="shared" si="478"/>
        <v>GBP</v>
      </c>
      <c r="K5093" s="158" t="str">
        <f t="shared" si="479"/>
        <v>GBP</v>
      </c>
      <c r="L5093" s="158" t="str">
        <f t="shared" si="476"/>
        <v>GBPGBP45788</v>
      </c>
      <c r="M5093" s="160">
        <f t="shared" si="480"/>
        <v>45788</v>
      </c>
      <c r="N5093" s="158">
        <v>1.1796626164916835</v>
      </c>
      <c r="O5093" s="158">
        <v>0.84770000000000001</v>
      </c>
      <c r="P5093" s="161">
        <f t="shared" si="477"/>
        <v>1</v>
      </c>
    </row>
    <row r="5094" spans="9:16" x14ac:dyDescent="0.2">
      <c r="I5094" s="158">
        <f t="shared" si="475"/>
        <v>12</v>
      </c>
      <c r="J5094" s="158" t="str">
        <f t="shared" si="478"/>
        <v>GBP</v>
      </c>
      <c r="K5094" s="158" t="str">
        <f t="shared" si="479"/>
        <v>GBP</v>
      </c>
      <c r="L5094" s="158" t="str">
        <f t="shared" si="476"/>
        <v>GBPGBP45789</v>
      </c>
      <c r="M5094" s="160">
        <f t="shared" si="480"/>
        <v>45789</v>
      </c>
      <c r="N5094" s="158">
        <v>1.1863803535413453</v>
      </c>
      <c r="O5094" s="158">
        <v>0.84289999999999998</v>
      </c>
      <c r="P5094" s="161">
        <f t="shared" si="477"/>
        <v>1</v>
      </c>
    </row>
    <row r="5095" spans="9:16" x14ac:dyDescent="0.2">
      <c r="I5095" s="158">
        <f t="shared" si="475"/>
        <v>12</v>
      </c>
      <c r="J5095" s="158" t="str">
        <f t="shared" si="478"/>
        <v>GBP</v>
      </c>
      <c r="K5095" s="158" t="str">
        <f t="shared" si="479"/>
        <v>GBP</v>
      </c>
      <c r="L5095" s="158" t="str">
        <f t="shared" si="476"/>
        <v>GBPGBP45790</v>
      </c>
      <c r="M5095" s="160">
        <f t="shared" si="480"/>
        <v>45790</v>
      </c>
      <c r="N5095" s="158">
        <v>1.1896264572924102</v>
      </c>
      <c r="O5095" s="158">
        <v>0.84060000000000001</v>
      </c>
      <c r="P5095" s="161">
        <f t="shared" si="477"/>
        <v>1</v>
      </c>
    </row>
    <row r="5096" spans="9:16" x14ac:dyDescent="0.2">
      <c r="I5096" s="158">
        <f t="shared" si="475"/>
        <v>12</v>
      </c>
      <c r="J5096" s="158" t="str">
        <f t="shared" si="478"/>
        <v>GBP</v>
      </c>
      <c r="K5096" s="158" t="str">
        <f t="shared" si="479"/>
        <v>GBP</v>
      </c>
      <c r="L5096" s="158" t="str">
        <f t="shared" si="476"/>
        <v>GBPGBP45791</v>
      </c>
      <c r="M5096" s="160">
        <f t="shared" si="480"/>
        <v>45791</v>
      </c>
      <c r="N5096" s="158">
        <v>1.1883541295306002</v>
      </c>
      <c r="O5096" s="158">
        <v>0.84150000000000003</v>
      </c>
      <c r="P5096" s="161">
        <f t="shared" si="477"/>
        <v>1</v>
      </c>
    </row>
    <row r="5097" spans="9:16" x14ac:dyDescent="0.2">
      <c r="I5097" s="158">
        <f t="shared" si="475"/>
        <v>12</v>
      </c>
      <c r="J5097" s="158" t="str">
        <f t="shared" si="478"/>
        <v>GBP</v>
      </c>
      <c r="K5097" s="158" t="str">
        <f t="shared" si="479"/>
        <v>GBP</v>
      </c>
      <c r="L5097" s="158" t="str">
        <f t="shared" si="476"/>
        <v>GBPGBP45792</v>
      </c>
      <c r="M5097" s="160">
        <f t="shared" si="480"/>
        <v>45792</v>
      </c>
      <c r="N5097" s="158">
        <v>1.1870845204178537</v>
      </c>
      <c r="O5097" s="158">
        <v>0.84240000000000004</v>
      </c>
      <c r="P5097" s="161">
        <f t="shared" si="477"/>
        <v>1</v>
      </c>
    </row>
    <row r="5098" spans="9:16" x14ac:dyDescent="0.2">
      <c r="I5098" s="158">
        <f t="shared" ref="I5098:I5161" si="481">IF(M5097=$G$2,I5097+1,I5097)</f>
        <v>12</v>
      </c>
      <c r="J5098" s="158" t="str">
        <f t="shared" si="478"/>
        <v>GBP</v>
      </c>
      <c r="K5098" s="158" t="str">
        <f t="shared" si="479"/>
        <v>GBP</v>
      </c>
      <c r="L5098" s="158" t="str">
        <f t="shared" si="476"/>
        <v>GBPGBP45793</v>
      </c>
      <c r="M5098" s="160">
        <f t="shared" si="480"/>
        <v>45793</v>
      </c>
      <c r="N5098" s="158">
        <v>1.1866619200189865</v>
      </c>
      <c r="O5098" s="158">
        <v>0.8427</v>
      </c>
      <c r="P5098" s="161">
        <f t="shared" si="477"/>
        <v>1</v>
      </c>
    </row>
    <row r="5099" spans="9:16" x14ac:dyDescent="0.2">
      <c r="I5099" s="158">
        <f t="shared" si="481"/>
        <v>12</v>
      </c>
      <c r="J5099" s="158" t="str">
        <f t="shared" si="478"/>
        <v>GBP</v>
      </c>
      <c r="K5099" s="158" t="str">
        <f t="shared" si="479"/>
        <v>GBP</v>
      </c>
      <c r="L5099" s="158" t="str">
        <f t="shared" si="476"/>
        <v>GBPGBP45794</v>
      </c>
      <c r="M5099" s="160">
        <f t="shared" si="480"/>
        <v>45794</v>
      </c>
      <c r="N5099" s="158">
        <v>1.1866619200189865</v>
      </c>
      <c r="O5099" s="158">
        <v>0.8427</v>
      </c>
      <c r="P5099" s="161">
        <f t="shared" si="477"/>
        <v>1</v>
      </c>
    </row>
    <row r="5100" spans="9:16" x14ac:dyDescent="0.2">
      <c r="I5100" s="158">
        <f t="shared" si="481"/>
        <v>12</v>
      </c>
      <c r="J5100" s="158" t="str">
        <f t="shared" si="478"/>
        <v>GBP</v>
      </c>
      <c r="K5100" s="158" t="str">
        <f t="shared" si="479"/>
        <v>GBP</v>
      </c>
      <c r="L5100" s="158" t="str">
        <f t="shared" si="476"/>
        <v>GBPGBP45795</v>
      </c>
      <c r="M5100" s="160">
        <f t="shared" si="480"/>
        <v>45795</v>
      </c>
      <c r="N5100" s="158">
        <v>1.1866619200189865</v>
      </c>
      <c r="O5100" s="158">
        <v>0.8427</v>
      </c>
      <c r="P5100" s="161">
        <f t="shared" si="477"/>
        <v>1</v>
      </c>
    </row>
    <row r="5101" spans="9:16" x14ac:dyDescent="0.2">
      <c r="I5101" s="158">
        <f t="shared" si="481"/>
        <v>12</v>
      </c>
      <c r="J5101" s="158" t="str">
        <f t="shared" si="478"/>
        <v>GBP</v>
      </c>
      <c r="K5101" s="158" t="str">
        <f t="shared" si="479"/>
        <v>GBP</v>
      </c>
      <c r="L5101" s="158" t="str">
        <f t="shared" si="476"/>
        <v>GBPGBP45796</v>
      </c>
      <c r="M5101" s="160">
        <f t="shared" si="480"/>
        <v>45796</v>
      </c>
      <c r="N5101" s="158">
        <v>1.1877895236964011</v>
      </c>
      <c r="O5101" s="158">
        <v>0.84189999999999998</v>
      </c>
      <c r="P5101" s="161">
        <f t="shared" si="477"/>
        <v>1</v>
      </c>
    </row>
    <row r="5102" spans="9:16" x14ac:dyDescent="0.2">
      <c r="I5102" s="158">
        <f t="shared" si="481"/>
        <v>12</v>
      </c>
      <c r="J5102" s="158" t="str">
        <f t="shared" si="478"/>
        <v>GBP</v>
      </c>
      <c r="K5102" s="158" t="str">
        <f t="shared" si="479"/>
        <v>GBP</v>
      </c>
      <c r="L5102" s="158" t="str">
        <f t="shared" si="476"/>
        <v>GBPGBP45797</v>
      </c>
      <c r="M5102" s="160">
        <f t="shared" si="480"/>
        <v>45797</v>
      </c>
      <c r="N5102" s="158">
        <v>1.1879306248515087</v>
      </c>
      <c r="O5102" s="158">
        <v>0.84179999999999999</v>
      </c>
      <c r="P5102" s="161">
        <f t="shared" si="477"/>
        <v>1</v>
      </c>
    </row>
    <row r="5103" spans="9:16" x14ac:dyDescent="0.2">
      <c r="I5103" s="158">
        <f t="shared" si="481"/>
        <v>12</v>
      </c>
      <c r="J5103" s="158" t="str">
        <f t="shared" si="478"/>
        <v>GBP</v>
      </c>
      <c r="K5103" s="158" t="str">
        <f t="shared" si="479"/>
        <v>GBP</v>
      </c>
      <c r="L5103" s="158" t="str">
        <f t="shared" si="476"/>
        <v>GBPGBP45798</v>
      </c>
      <c r="M5103" s="160">
        <f t="shared" si="480"/>
        <v>45798</v>
      </c>
      <c r="N5103" s="158">
        <v>1.1839924224484963</v>
      </c>
      <c r="O5103" s="158">
        <v>0.84460000000000002</v>
      </c>
      <c r="P5103" s="161">
        <f t="shared" si="477"/>
        <v>1</v>
      </c>
    </row>
    <row r="5104" spans="9:16" x14ac:dyDescent="0.2">
      <c r="I5104" s="158">
        <f t="shared" si="481"/>
        <v>12</v>
      </c>
      <c r="J5104" s="158" t="str">
        <f t="shared" si="478"/>
        <v>GBP</v>
      </c>
      <c r="K5104" s="158" t="str">
        <f t="shared" si="479"/>
        <v>GBP</v>
      </c>
      <c r="L5104" s="158" t="str">
        <f t="shared" si="476"/>
        <v>GBPGBP45799</v>
      </c>
      <c r="M5104" s="160">
        <f t="shared" si="480"/>
        <v>45799</v>
      </c>
      <c r="N5104" s="158">
        <v>1.1866619200189865</v>
      </c>
      <c r="O5104" s="158">
        <v>0.8427</v>
      </c>
      <c r="P5104" s="161">
        <f t="shared" si="477"/>
        <v>1</v>
      </c>
    </row>
    <row r="5105" spans="9:16" x14ac:dyDescent="0.2">
      <c r="I5105" s="158">
        <f t="shared" si="481"/>
        <v>12</v>
      </c>
      <c r="J5105" s="158" t="str">
        <f t="shared" si="478"/>
        <v>GBP</v>
      </c>
      <c r="K5105" s="158" t="str">
        <f t="shared" si="479"/>
        <v>GBP</v>
      </c>
      <c r="L5105" s="158" t="str">
        <f t="shared" si="476"/>
        <v>GBPGBP45800</v>
      </c>
      <c r="M5105" s="160">
        <f t="shared" si="480"/>
        <v>45800</v>
      </c>
      <c r="N5105" s="158">
        <v>1.1930326890956813</v>
      </c>
      <c r="O5105" s="158">
        <v>0.83819999999999995</v>
      </c>
      <c r="P5105" s="161">
        <f t="shared" si="477"/>
        <v>1</v>
      </c>
    </row>
    <row r="5106" spans="9:16" x14ac:dyDescent="0.2">
      <c r="I5106" s="158">
        <f t="shared" si="481"/>
        <v>12</v>
      </c>
      <c r="J5106" s="158" t="str">
        <f t="shared" si="478"/>
        <v>GBP</v>
      </c>
      <c r="K5106" s="158" t="str">
        <f t="shared" si="479"/>
        <v>GBP</v>
      </c>
      <c r="L5106" s="158" t="str">
        <f t="shared" si="476"/>
        <v>GBPGBP45801</v>
      </c>
      <c r="M5106" s="160">
        <f t="shared" si="480"/>
        <v>45801</v>
      </c>
      <c r="N5106" s="158">
        <v>1.1930326890956813</v>
      </c>
      <c r="O5106" s="158">
        <v>0.83819999999999995</v>
      </c>
      <c r="P5106" s="161">
        <f t="shared" si="477"/>
        <v>1</v>
      </c>
    </row>
    <row r="5107" spans="9:16" x14ac:dyDescent="0.2">
      <c r="I5107" s="158">
        <f t="shared" si="481"/>
        <v>12</v>
      </c>
      <c r="J5107" s="158" t="str">
        <f t="shared" si="478"/>
        <v>GBP</v>
      </c>
      <c r="K5107" s="158" t="str">
        <f t="shared" si="479"/>
        <v>GBP</v>
      </c>
      <c r="L5107" s="158" t="str">
        <f t="shared" si="476"/>
        <v>GBPGBP45802</v>
      </c>
      <c r="M5107" s="160">
        <f t="shared" si="480"/>
        <v>45802</v>
      </c>
      <c r="N5107" s="158">
        <v>1.1930326890956813</v>
      </c>
      <c r="O5107" s="158">
        <v>0.83819999999999995</v>
      </c>
      <c r="P5107" s="161">
        <f t="shared" si="477"/>
        <v>1</v>
      </c>
    </row>
    <row r="5108" spans="9:16" x14ac:dyDescent="0.2">
      <c r="I5108" s="158">
        <f t="shared" si="481"/>
        <v>12</v>
      </c>
      <c r="J5108" s="158" t="str">
        <f t="shared" si="478"/>
        <v>GBP</v>
      </c>
      <c r="K5108" s="158" t="str">
        <f t="shared" si="479"/>
        <v>GBP</v>
      </c>
      <c r="L5108" s="158" t="str">
        <f t="shared" si="476"/>
        <v>GBPGBP45803</v>
      </c>
      <c r="M5108" s="160">
        <f t="shared" si="480"/>
        <v>45803</v>
      </c>
      <c r="N5108" s="158">
        <v>1.1916110581506196</v>
      </c>
      <c r="O5108" s="158">
        <v>0.83919999999999995</v>
      </c>
      <c r="P5108" s="161">
        <f t="shared" si="477"/>
        <v>1</v>
      </c>
    </row>
    <row r="5109" spans="9:16" x14ac:dyDescent="0.2">
      <c r="I5109" s="158">
        <f t="shared" si="481"/>
        <v>12</v>
      </c>
      <c r="J5109" s="158" t="str">
        <f t="shared" si="478"/>
        <v>GBP</v>
      </c>
      <c r="K5109" s="158" t="str">
        <f t="shared" si="479"/>
        <v>GBP</v>
      </c>
      <c r="L5109" s="158" t="str">
        <f t="shared" si="476"/>
        <v>GBPGBP45804</v>
      </c>
      <c r="M5109" s="160">
        <f t="shared" si="480"/>
        <v>45804</v>
      </c>
      <c r="N5109" s="158">
        <v>1.1931750387781888</v>
      </c>
      <c r="O5109" s="158">
        <v>0.83809999999999996</v>
      </c>
      <c r="P5109" s="161">
        <f t="shared" si="477"/>
        <v>1</v>
      </c>
    </row>
    <row r="5110" spans="9:16" x14ac:dyDescent="0.2">
      <c r="I5110" s="158">
        <f t="shared" si="481"/>
        <v>12</v>
      </c>
      <c r="J5110" s="158" t="str">
        <f t="shared" si="478"/>
        <v>GBP</v>
      </c>
      <c r="K5110" s="158" t="str">
        <f t="shared" si="479"/>
        <v>GBP</v>
      </c>
      <c r="L5110" s="158" t="str">
        <f t="shared" si="476"/>
        <v>GBPGBP45805</v>
      </c>
      <c r="M5110" s="160">
        <f t="shared" si="480"/>
        <v>45805</v>
      </c>
      <c r="N5110" s="158">
        <v>1.1907597046915932</v>
      </c>
      <c r="O5110" s="158">
        <v>0.83979999999999999</v>
      </c>
      <c r="P5110" s="161">
        <f t="shared" si="477"/>
        <v>1</v>
      </c>
    </row>
    <row r="5111" spans="9:16" x14ac:dyDescent="0.2">
      <c r="I5111" s="158">
        <f t="shared" si="481"/>
        <v>12</v>
      </c>
      <c r="J5111" s="158" t="str">
        <f t="shared" si="478"/>
        <v>GBP</v>
      </c>
      <c r="K5111" s="158" t="str">
        <f t="shared" si="479"/>
        <v>GBP</v>
      </c>
      <c r="L5111" s="158" t="str">
        <f t="shared" si="476"/>
        <v>GBPGBP45806</v>
      </c>
      <c r="M5111" s="160">
        <f t="shared" si="480"/>
        <v>45806</v>
      </c>
      <c r="N5111" s="158">
        <v>1.193744777366599</v>
      </c>
      <c r="O5111" s="158">
        <v>0.8377</v>
      </c>
      <c r="P5111" s="161">
        <f t="shared" si="477"/>
        <v>1</v>
      </c>
    </row>
    <row r="5112" spans="9:16" x14ac:dyDescent="0.2">
      <c r="I5112" s="158">
        <f t="shared" si="481"/>
        <v>12</v>
      </c>
      <c r="J5112" s="158" t="str">
        <f t="shared" si="478"/>
        <v>GBP</v>
      </c>
      <c r="K5112" s="158" t="str">
        <f t="shared" si="479"/>
        <v>GBP</v>
      </c>
      <c r="L5112" s="158" t="str">
        <f t="shared" si="476"/>
        <v>GBPGBP45807</v>
      </c>
      <c r="M5112" s="160">
        <f t="shared" si="480"/>
        <v>45807</v>
      </c>
      <c r="N5112" s="158">
        <v>1.1887779362815027</v>
      </c>
      <c r="O5112" s="158">
        <v>0.84119999999999995</v>
      </c>
      <c r="P5112" s="161">
        <f t="shared" si="477"/>
        <v>1</v>
      </c>
    </row>
    <row r="5113" spans="9:16" x14ac:dyDescent="0.2">
      <c r="I5113" s="158">
        <f t="shared" si="481"/>
        <v>12</v>
      </c>
      <c r="J5113" s="158" t="str">
        <f t="shared" si="478"/>
        <v>GBP</v>
      </c>
      <c r="K5113" s="158" t="str">
        <f t="shared" si="479"/>
        <v>GBP</v>
      </c>
      <c r="L5113" s="158" t="str">
        <f t="shared" si="476"/>
        <v>GBPGBP45808</v>
      </c>
      <c r="M5113" s="160">
        <f t="shared" si="480"/>
        <v>45808</v>
      </c>
      <c r="N5113" s="158">
        <v>1.1887779362815027</v>
      </c>
      <c r="O5113" s="158">
        <v>0.84119999999999995</v>
      </c>
      <c r="P5113" s="161">
        <f t="shared" si="477"/>
        <v>1</v>
      </c>
    </row>
    <row r="5114" spans="9:16" x14ac:dyDescent="0.2">
      <c r="I5114" s="158">
        <f t="shared" si="481"/>
        <v>13</v>
      </c>
      <c r="J5114" s="158" t="str">
        <f t="shared" si="478"/>
        <v>GBP</v>
      </c>
      <c r="K5114" s="158" t="str">
        <f t="shared" si="479"/>
        <v>CHF</v>
      </c>
      <c r="L5114" s="158" t="str">
        <f t="shared" si="476"/>
        <v>GBPCHF45383</v>
      </c>
      <c r="M5114" s="160">
        <f t="shared" si="480"/>
        <v>45383</v>
      </c>
      <c r="N5114" s="158">
        <v>1.1694538650450239</v>
      </c>
      <c r="O5114" s="158">
        <v>0.97660000000000002</v>
      </c>
      <c r="P5114" s="161">
        <f t="shared" si="477"/>
        <v>1.1420999999999999</v>
      </c>
    </row>
    <row r="5115" spans="9:16" x14ac:dyDescent="0.2">
      <c r="I5115" s="158">
        <f t="shared" si="481"/>
        <v>13</v>
      </c>
      <c r="J5115" s="158" t="str">
        <f t="shared" si="478"/>
        <v>GBP</v>
      </c>
      <c r="K5115" s="158" t="str">
        <f t="shared" si="479"/>
        <v>CHF</v>
      </c>
      <c r="L5115" s="158" t="str">
        <f t="shared" si="476"/>
        <v>GBPCHF45384</v>
      </c>
      <c r="M5115" s="160">
        <f t="shared" si="480"/>
        <v>45384</v>
      </c>
      <c r="N5115" s="158">
        <v>1.1694538650450239</v>
      </c>
      <c r="O5115" s="158">
        <v>0.97650000000000003</v>
      </c>
      <c r="P5115" s="161">
        <f t="shared" si="477"/>
        <v>1.1419999999999999</v>
      </c>
    </row>
    <row r="5116" spans="9:16" x14ac:dyDescent="0.2">
      <c r="I5116" s="158">
        <f t="shared" si="481"/>
        <v>13</v>
      </c>
      <c r="J5116" s="158" t="str">
        <f t="shared" si="478"/>
        <v>GBP</v>
      </c>
      <c r="K5116" s="158" t="str">
        <f t="shared" si="479"/>
        <v>CHF</v>
      </c>
      <c r="L5116" s="158" t="str">
        <f t="shared" si="476"/>
        <v>GBPCHF45385</v>
      </c>
      <c r="M5116" s="160">
        <f t="shared" si="480"/>
        <v>45385</v>
      </c>
      <c r="N5116" s="158">
        <v>1.1666841669291708</v>
      </c>
      <c r="O5116" s="158">
        <v>0.97919999999999996</v>
      </c>
      <c r="P5116" s="161">
        <f t="shared" si="477"/>
        <v>1.1424000000000001</v>
      </c>
    </row>
    <row r="5117" spans="9:16" x14ac:dyDescent="0.2">
      <c r="I5117" s="158">
        <f t="shared" si="481"/>
        <v>13</v>
      </c>
      <c r="J5117" s="158" t="str">
        <f t="shared" si="478"/>
        <v>GBP</v>
      </c>
      <c r="K5117" s="158" t="str">
        <f t="shared" si="479"/>
        <v>CHF</v>
      </c>
      <c r="L5117" s="158" t="str">
        <f t="shared" si="476"/>
        <v>GBPCHF45386</v>
      </c>
      <c r="M5117" s="160">
        <f t="shared" si="480"/>
        <v>45386</v>
      </c>
      <c r="N5117" s="158">
        <v>1.1656641954585722</v>
      </c>
      <c r="O5117" s="158">
        <v>0.98460000000000003</v>
      </c>
      <c r="P5117" s="161">
        <f t="shared" si="477"/>
        <v>1.1476999999999999</v>
      </c>
    </row>
    <row r="5118" spans="9:16" x14ac:dyDescent="0.2">
      <c r="I5118" s="158">
        <f t="shared" si="481"/>
        <v>13</v>
      </c>
      <c r="J5118" s="158" t="str">
        <f t="shared" si="478"/>
        <v>GBP</v>
      </c>
      <c r="K5118" s="158" t="str">
        <f t="shared" si="479"/>
        <v>CHF</v>
      </c>
      <c r="L5118" s="158" t="str">
        <f t="shared" si="476"/>
        <v>GBPCHF45387</v>
      </c>
      <c r="M5118" s="160">
        <f t="shared" si="480"/>
        <v>45387</v>
      </c>
      <c r="N5118" s="158">
        <v>1.1658680470544345</v>
      </c>
      <c r="O5118" s="158">
        <v>0.97929999999999995</v>
      </c>
      <c r="P5118" s="161">
        <f t="shared" si="477"/>
        <v>1.1416999999999999</v>
      </c>
    </row>
    <row r="5119" spans="9:16" x14ac:dyDescent="0.2">
      <c r="I5119" s="158">
        <f t="shared" si="481"/>
        <v>13</v>
      </c>
      <c r="J5119" s="158" t="str">
        <f t="shared" si="478"/>
        <v>GBP</v>
      </c>
      <c r="K5119" s="158" t="str">
        <f t="shared" si="479"/>
        <v>CHF</v>
      </c>
      <c r="L5119" s="158" t="str">
        <f t="shared" si="476"/>
        <v>GBPCHF45388</v>
      </c>
      <c r="M5119" s="160">
        <f t="shared" si="480"/>
        <v>45388</v>
      </c>
      <c r="N5119" s="158">
        <v>1.1658680470544345</v>
      </c>
      <c r="O5119" s="158">
        <v>0.97929999999999995</v>
      </c>
      <c r="P5119" s="161">
        <f t="shared" si="477"/>
        <v>1.1416999999999999</v>
      </c>
    </row>
    <row r="5120" spans="9:16" x14ac:dyDescent="0.2">
      <c r="I5120" s="158">
        <f t="shared" si="481"/>
        <v>13</v>
      </c>
      <c r="J5120" s="158" t="str">
        <f t="shared" si="478"/>
        <v>GBP</v>
      </c>
      <c r="K5120" s="158" t="str">
        <f t="shared" si="479"/>
        <v>CHF</v>
      </c>
      <c r="L5120" s="158" t="str">
        <f t="shared" si="476"/>
        <v>GBPCHF45389</v>
      </c>
      <c r="M5120" s="160">
        <f t="shared" si="480"/>
        <v>45389</v>
      </c>
      <c r="N5120" s="158">
        <v>1.1658680470544345</v>
      </c>
      <c r="O5120" s="158">
        <v>0.97929999999999995</v>
      </c>
      <c r="P5120" s="161">
        <f t="shared" si="477"/>
        <v>1.1416999999999999</v>
      </c>
    </row>
    <row r="5121" spans="9:16" x14ac:dyDescent="0.2">
      <c r="I5121" s="158">
        <f t="shared" si="481"/>
        <v>13</v>
      </c>
      <c r="J5121" s="158" t="str">
        <f t="shared" si="478"/>
        <v>GBP</v>
      </c>
      <c r="K5121" s="158" t="str">
        <f t="shared" si="479"/>
        <v>CHF</v>
      </c>
      <c r="L5121" s="158" t="str">
        <f t="shared" si="476"/>
        <v>GBPCHF45390</v>
      </c>
      <c r="M5121" s="160">
        <f t="shared" si="480"/>
        <v>45390</v>
      </c>
      <c r="N5121" s="158">
        <v>1.1655690891077568</v>
      </c>
      <c r="O5121" s="158">
        <v>0.98070000000000002</v>
      </c>
      <c r="P5121" s="161">
        <f t="shared" si="477"/>
        <v>1.1431</v>
      </c>
    </row>
    <row r="5122" spans="9:16" x14ac:dyDescent="0.2">
      <c r="I5122" s="158">
        <f t="shared" si="481"/>
        <v>13</v>
      </c>
      <c r="J5122" s="158" t="str">
        <f t="shared" si="478"/>
        <v>GBP</v>
      </c>
      <c r="K5122" s="158" t="str">
        <f t="shared" si="479"/>
        <v>CHF</v>
      </c>
      <c r="L5122" s="158" t="str">
        <f t="shared" si="476"/>
        <v>GBPCHF45391</v>
      </c>
      <c r="M5122" s="160">
        <f t="shared" si="480"/>
        <v>45391</v>
      </c>
      <c r="N5122" s="158">
        <v>1.1673651401421852</v>
      </c>
      <c r="O5122" s="158">
        <v>0.9819</v>
      </c>
      <c r="P5122" s="161">
        <f t="shared" si="477"/>
        <v>1.1462000000000001</v>
      </c>
    </row>
    <row r="5123" spans="9:16" x14ac:dyDescent="0.2">
      <c r="I5123" s="158">
        <f t="shared" si="481"/>
        <v>13</v>
      </c>
      <c r="J5123" s="158" t="str">
        <f t="shared" si="478"/>
        <v>GBP</v>
      </c>
      <c r="K5123" s="158" t="str">
        <f t="shared" si="479"/>
        <v>CHF</v>
      </c>
      <c r="L5123" s="158" t="str">
        <f t="shared" ref="L5123:L5186" si="482">J5123&amp;K5123&amp;M5123</f>
        <v>GBPCHF45392</v>
      </c>
      <c r="M5123" s="160">
        <f t="shared" si="480"/>
        <v>45392</v>
      </c>
      <c r="N5123" s="158">
        <v>1.169385487926095</v>
      </c>
      <c r="O5123" s="158">
        <v>0.98099999999999998</v>
      </c>
      <c r="P5123" s="161">
        <f t="shared" ref="P5123:P5186" si="483">ROUND(N5123*O5123,4)</f>
        <v>1.1472</v>
      </c>
    </row>
    <row r="5124" spans="9:16" x14ac:dyDescent="0.2">
      <c r="I5124" s="158">
        <f t="shared" si="481"/>
        <v>13</v>
      </c>
      <c r="J5124" s="158" t="str">
        <f t="shared" ref="J5124:J5187" si="484">VLOOKUP($I5124,$A:$C,2,FALSE)</f>
        <v>GBP</v>
      </c>
      <c r="K5124" s="158" t="str">
        <f t="shared" ref="K5124:K5187" si="485">VLOOKUP($I5124,$A:$C,3,FALSE)</f>
        <v>CHF</v>
      </c>
      <c r="L5124" s="158" t="str">
        <f t="shared" si="482"/>
        <v>GBPCHF45393</v>
      </c>
      <c r="M5124" s="160">
        <f t="shared" ref="M5124:M5187" si="486">IF(I5124=I5123,M5123+1,$G$1)</f>
        <v>45393</v>
      </c>
      <c r="N5124" s="158">
        <v>1.1692487576731951</v>
      </c>
      <c r="O5124" s="158">
        <v>0.97870000000000001</v>
      </c>
      <c r="P5124" s="161">
        <f t="shared" si="483"/>
        <v>1.1443000000000001</v>
      </c>
    </row>
    <row r="5125" spans="9:16" x14ac:dyDescent="0.2">
      <c r="I5125" s="158">
        <f t="shared" si="481"/>
        <v>13</v>
      </c>
      <c r="J5125" s="158" t="str">
        <f t="shared" si="484"/>
        <v>GBP</v>
      </c>
      <c r="K5125" s="158" t="str">
        <f t="shared" si="485"/>
        <v>CHF</v>
      </c>
      <c r="L5125" s="158" t="str">
        <f t="shared" si="482"/>
        <v>GBPCHF45394</v>
      </c>
      <c r="M5125" s="160">
        <f t="shared" si="486"/>
        <v>45394</v>
      </c>
      <c r="N5125" s="158">
        <v>1.170631204345383</v>
      </c>
      <c r="O5125" s="158">
        <v>0.97160000000000002</v>
      </c>
      <c r="P5125" s="161">
        <f t="shared" si="483"/>
        <v>1.1374</v>
      </c>
    </row>
    <row r="5126" spans="9:16" x14ac:dyDescent="0.2">
      <c r="I5126" s="158">
        <f t="shared" si="481"/>
        <v>13</v>
      </c>
      <c r="J5126" s="158" t="str">
        <f t="shared" si="484"/>
        <v>GBP</v>
      </c>
      <c r="K5126" s="158" t="str">
        <f t="shared" si="485"/>
        <v>CHF</v>
      </c>
      <c r="L5126" s="158" t="str">
        <f t="shared" si="482"/>
        <v>GBPCHF45395</v>
      </c>
      <c r="M5126" s="160">
        <f t="shared" si="486"/>
        <v>45395</v>
      </c>
      <c r="N5126" s="158">
        <v>1.170631204345383</v>
      </c>
      <c r="O5126" s="158">
        <v>0.97160000000000002</v>
      </c>
      <c r="P5126" s="161">
        <f t="shared" si="483"/>
        <v>1.1374</v>
      </c>
    </row>
    <row r="5127" spans="9:16" x14ac:dyDescent="0.2">
      <c r="I5127" s="158">
        <f t="shared" si="481"/>
        <v>13</v>
      </c>
      <c r="J5127" s="158" t="str">
        <f t="shared" si="484"/>
        <v>GBP</v>
      </c>
      <c r="K5127" s="158" t="str">
        <f t="shared" si="485"/>
        <v>CHF</v>
      </c>
      <c r="L5127" s="158" t="str">
        <f t="shared" si="482"/>
        <v>GBPCHF45396</v>
      </c>
      <c r="M5127" s="160">
        <f t="shared" si="486"/>
        <v>45396</v>
      </c>
      <c r="N5127" s="158">
        <v>1.170631204345383</v>
      </c>
      <c r="O5127" s="158">
        <v>0.97160000000000002</v>
      </c>
      <c r="P5127" s="161">
        <f t="shared" si="483"/>
        <v>1.1374</v>
      </c>
    </row>
    <row r="5128" spans="9:16" x14ac:dyDescent="0.2">
      <c r="I5128" s="158">
        <f t="shared" si="481"/>
        <v>13</v>
      </c>
      <c r="J5128" s="158" t="str">
        <f t="shared" si="484"/>
        <v>GBP</v>
      </c>
      <c r="K5128" s="158" t="str">
        <f t="shared" si="485"/>
        <v>CHF</v>
      </c>
      <c r="L5128" s="158" t="str">
        <f t="shared" si="482"/>
        <v>GBPCHF45397</v>
      </c>
      <c r="M5128" s="160">
        <f t="shared" si="486"/>
        <v>45397</v>
      </c>
      <c r="N5128" s="158">
        <v>1.1708916339792752</v>
      </c>
      <c r="O5128" s="158">
        <v>0.97250000000000003</v>
      </c>
      <c r="P5128" s="161">
        <f t="shared" si="483"/>
        <v>1.1387</v>
      </c>
    </row>
    <row r="5129" spans="9:16" x14ac:dyDescent="0.2">
      <c r="I5129" s="158">
        <f t="shared" si="481"/>
        <v>13</v>
      </c>
      <c r="J5129" s="158" t="str">
        <f t="shared" si="484"/>
        <v>GBP</v>
      </c>
      <c r="K5129" s="158" t="str">
        <f t="shared" si="485"/>
        <v>CHF</v>
      </c>
      <c r="L5129" s="158" t="str">
        <f t="shared" si="482"/>
        <v>GBPCHF45398</v>
      </c>
      <c r="M5129" s="160">
        <f t="shared" si="486"/>
        <v>45398</v>
      </c>
      <c r="N5129" s="158">
        <v>1.1704119850187265</v>
      </c>
      <c r="O5129" s="158">
        <v>0.97119999999999995</v>
      </c>
      <c r="P5129" s="161">
        <f t="shared" si="483"/>
        <v>1.1367</v>
      </c>
    </row>
    <row r="5130" spans="9:16" x14ac:dyDescent="0.2">
      <c r="I5130" s="158">
        <f t="shared" si="481"/>
        <v>13</v>
      </c>
      <c r="J5130" s="158" t="str">
        <f t="shared" si="484"/>
        <v>GBP</v>
      </c>
      <c r="K5130" s="158" t="str">
        <f t="shared" si="485"/>
        <v>CHF</v>
      </c>
      <c r="L5130" s="158" t="str">
        <f t="shared" si="482"/>
        <v>GBPCHF45399</v>
      </c>
      <c r="M5130" s="160">
        <f t="shared" si="486"/>
        <v>45399</v>
      </c>
      <c r="N5130" s="158">
        <v>1.1709601873536299</v>
      </c>
      <c r="O5130" s="158">
        <v>0.96930000000000005</v>
      </c>
      <c r="P5130" s="161">
        <f t="shared" si="483"/>
        <v>1.135</v>
      </c>
    </row>
    <row r="5131" spans="9:16" x14ac:dyDescent="0.2">
      <c r="I5131" s="158">
        <f t="shared" si="481"/>
        <v>13</v>
      </c>
      <c r="J5131" s="158" t="str">
        <f t="shared" si="484"/>
        <v>GBP</v>
      </c>
      <c r="K5131" s="158" t="str">
        <f t="shared" si="485"/>
        <v>CHF</v>
      </c>
      <c r="L5131" s="158" t="str">
        <f t="shared" si="482"/>
        <v>GBPCHF45400</v>
      </c>
      <c r="M5131" s="160">
        <f t="shared" si="486"/>
        <v>45400</v>
      </c>
      <c r="N5131" s="158">
        <v>1.1678422945765403</v>
      </c>
      <c r="O5131" s="158">
        <v>0.97040000000000004</v>
      </c>
      <c r="P5131" s="161">
        <f t="shared" si="483"/>
        <v>1.1333</v>
      </c>
    </row>
    <row r="5132" spans="9:16" x14ac:dyDescent="0.2">
      <c r="I5132" s="158">
        <f t="shared" si="481"/>
        <v>13</v>
      </c>
      <c r="J5132" s="158" t="str">
        <f t="shared" si="484"/>
        <v>GBP</v>
      </c>
      <c r="K5132" s="158" t="str">
        <f t="shared" si="485"/>
        <v>CHF</v>
      </c>
      <c r="L5132" s="158" t="str">
        <f t="shared" si="482"/>
        <v>GBPCHF45401</v>
      </c>
      <c r="M5132" s="160">
        <f t="shared" si="486"/>
        <v>45401</v>
      </c>
      <c r="N5132" s="158">
        <v>1.1679514132212101</v>
      </c>
      <c r="O5132" s="158">
        <v>0.96799999999999997</v>
      </c>
      <c r="P5132" s="161">
        <f t="shared" si="483"/>
        <v>1.1306</v>
      </c>
    </row>
    <row r="5133" spans="9:16" x14ac:dyDescent="0.2">
      <c r="I5133" s="158">
        <f t="shared" si="481"/>
        <v>13</v>
      </c>
      <c r="J5133" s="158" t="str">
        <f t="shared" si="484"/>
        <v>GBP</v>
      </c>
      <c r="K5133" s="158" t="str">
        <f t="shared" si="485"/>
        <v>CHF</v>
      </c>
      <c r="L5133" s="158" t="str">
        <f t="shared" si="482"/>
        <v>GBPCHF45402</v>
      </c>
      <c r="M5133" s="160">
        <f t="shared" si="486"/>
        <v>45402</v>
      </c>
      <c r="N5133" s="158">
        <v>1.1679514132212101</v>
      </c>
      <c r="O5133" s="158">
        <v>0.96799999999999997</v>
      </c>
      <c r="P5133" s="161">
        <f t="shared" si="483"/>
        <v>1.1306</v>
      </c>
    </row>
    <row r="5134" spans="9:16" x14ac:dyDescent="0.2">
      <c r="I5134" s="158">
        <f t="shared" si="481"/>
        <v>13</v>
      </c>
      <c r="J5134" s="158" t="str">
        <f t="shared" si="484"/>
        <v>GBP</v>
      </c>
      <c r="K5134" s="158" t="str">
        <f t="shared" si="485"/>
        <v>CHF</v>
      </c>
      <c r="L5134" s="158" t="str">
        <f t="shared" si="482"/>
        <v>GBPCHF45403</v>
      </c>
      <c r="M5134" s="160">
        <f t="shared" si="486"/>
        <v>45403</v>
      </c>
      <c r="N5134" s="158">
        <v>1.1679514132212101</v>
      </c>
      <c r="O5134" s="158">
        <v>0.96799999999999997</v>
      </c>
      <c r="P5134" s="161">
        <f t="shared" si="483"/>
        <v>1.1306</v>
      </c>
    </row>
    <row r="5135" spans="9:16" x14ac:dyDescent="0.2">
      <c r="I5135" s="158">
        <f t="shared" si="481"/>
        <v>13</v>
      </c>
      <c r="J5135" s="158" t="str">
        <f t="shared" si="484"/>
        <v>GBP</v>
      </c>
      <c r="K5135" s="158" t="str">
        <f t="shared" si="485"/>
        <v>CHF</v>
      </c>
      <c r="L5135" s="158" t="str">
        <f t="shared" si="482"/>
        <v>GBPCHF45404</v>
      </c>
      <c r="M5135" s="160">
        <f t="shared" si="486"/>
        <v>45404</v>
      </c>
      <c r="N5135" s="158">
        <v>1.1583727180057455</v>
      </c>
      <c r="O5135" s="158">
        <v>0.96930000000000005</v>
      </c>
      <c r="P5135" s="161">
        <f t="shared" si="483"/>
        <v>1.1228</v>
      </c>
    </row>
    <row r="5136" spans="9:16" x14ac:dyDescent="0.2">
      <c r="I5136" s="158">
        <f t="shared" si="481"/>
        <v>13</v>
      </c>
      <c r="J5136" s="158" t="str">
        <f t="shared" si="484"/>
        <v>GBP</v>
      </c>
      <c r="K5136" s="158" t="str">
        <f t="shared" si="485"/>
        <v>CHF</v>
      </c>
      <c r="L5136" s="158" t="str">
        <f t="shared" si="482"/>
        <v>GBPCHF45405</v>
      </c>
      <c r="M5136" s="160">
        <f t="shared" si="486"/>
        <v>45405</v>
      </c>
      <c r="N5136" s="158">
        <v>1.1621150493898895</v>
      </c>
      <c r="O5136" s="158">
        <v>0.97240000000000004</v>
      </c>
      <c r="P5136" s="161">
        <f t="shared" si="483"/>
        <v>1.1299999999999999</v>
      </c>
    </row>
    <row r="5137" spans="9:16" x14ac:dyDescent="0.2">
      <c r="I5137" s="158">
        <f t="shared" si="481"/>
        <v>13</v>
      </c>
      <c r="J5137" s="158" t="str">
        <f t="shared" si="484"/>
        <v>GBP</v>
      </c>
      <c r="K5137" s="158" t="str">
        <f t="shared" si="485"/>
        <v>CHF</v>
      </c>
      <c r="L5137" s="158" t="str">
        <f t="shared" si="482"/>
        <v>GBPCHF45406</v>
      </c>
      <c r="M5137" s="160">
        <f t="shared" si="486"/>
        <v>45406</v>
      </c>
      <c r="N5137" s="158">
        <v>1.1635348187794519</v>
      </c>
      <c r="O5137" s="158">
        <v>0.97740000000000005</v>
      </c>
      <c r="P5137" s="161">
        <f t="shared" si="483"/>
        <v>1.1372</v>
      </c>
    </row>
    <row r="5138" spans="9:16" x14ac:dyDescent="0.2">
      <c r="I5138" s="158">
        <f t="shared" si="481"/>
        <v>13</v>
      </c>
      <c r="J5138" s="158" t="str">
        <f t="shared" si="484"/>
        <v>GBP</v>
      </c>
      <c r="K5138" s="158" t="str">
        <f t="shared" si="485"/>
        <v>CHF</v>
      </c>
      <c r="L5138" s="158" t="str">
        <f t="shared" si="482"/>
        <v>GBPCHF45407</v>
      </c>
      <c r="M5138" s="160">
        <f t="shared" si="486"/>
        <v>45407</v>
      </c>
      <c r="N5138" s="158">
        <v>1.1672016340822877</v>
      </c>
      <c r="O5138" s="158">
        <v>0.97919999999999996</v>
      </c>
      <c r="P5138" s="161">
        <f t="shared" si="483"/>
        <v>1.1429</v>
      </c>
    </row>
    <row r="5139" spans="9:16" x14ac:dyDescent="0.2">
      <c r="I5139" s="158">
        <f t="shared" si="481"/>
        <v>13</v>
      </c>
      <c r="J5139" s="158" t="str">
        <f t="shared" si="484"/>
        <v>GBP</v>
      </c>
      <c r="K5139" s="158" t="str">
        <f t="shared" si="485"/>
        <v>CHF</v>
      </c>
      <c r="L5139" s="158" t="str">
        <f t="shared" si="482"/>
        <v>GBPCHF45408</v>
      </c>
      <c r="M5139" s="160">
        <f t="shared" si="486"/>
        <v>45408</v>
      </c>
      <c r="N5139" s="158">
        <v>1.1676377520637997</v>
      </c>
      <c r="O5139" s="158">
        <v>0.97789999999999999</v>
      </c>
      <c r="P5139" s="161">
        <f t="shared" si="483"/>
        <v>1.1417999999999999</v>
      </c>
    </row>
    <row r="5140" spans="9:16" x14ac:dyDescent="0.2">
      <c r="I5140" s="158">
        <f t="shared" si="481"/>
        <v>13</v>
      </c>
      <c r="J5140" s="158" t="str">
        <f t="shared" si="484"/>
        <v>GBP</v>
      </c>
      <c r="K5140" s="158" t="str">
        <f t="shared" si="485"/>
        <v>CHF</v>
      </c>
      <c r="L5140" s="158" t="str">
        <f t="shared" si="482"/>
        <v>GBPCHF45409</v>
      </c>
      <c r="M5140" s="160">
        <f t="shared" si="486"/>
        <v>45409</v>
      </c>
      <c r="N5140" s="158">
        <v>1.1676377520637997</v>
      </c>
      <c r="O5140" s="158">
        <v>0.97789999999999999</v>
      </c>
      <c r="P5140" s="161">
        <f t="shared" si="483"/>
        <v>1.1417999999999999</v>
      </c>
    </row>
    <row r="5141" spans="9:16" x14ac:dyDescent="0.2">
      <c r="I5141" s="158">
        <f t="shared" si="481"/>
        <v>13</v>
      </c>
      <c r="J5141" s="158" t="str">
        <f t="shared" si="484"/>
        <v>GBP</v>
      </c>
      <c r="K5141" s="158" t="str">
        <f t="shared" si="485"/>
        <v>CHF</v>
      </c>
      <c r="L5141" s="158" t="str">
        <f t="shared" si="482"/>
        <v>GBPCHF45410</v>
      </c>
      <c r="M5141" s="160">
        <f t="shared" si="486"/>
        <v>45410</v>
      </c>
      <c r="N5141" s="158">
        <v>1.1676377520637997</v>
      </c>
      <c r="O5141" s="158">
        <v>0.97789999999999999</v>
      </c>
      <c r="P5141" s="161">
        <f t="shared" si="483"/>
        <v>1.1417999999999999</v>
      </c>
    </row>
    <row r="5142" spans="9:16" x14ac:dyDescent="0.2">
      <c r="I5142" s="158">
        <f t="shared" si="481"/>
        <v>13</v>
      </c>
      <c r="J5142" s="158" t="str">
        <f t="shared" si="484"/>
        <v>GBP</v>
      </c>
      <c r="K5142" s="158" t="str">
        <f t="shared" si="485"/>
        <v>CHF</v>
      </c>
      <c r="L5142" s="158" t="str">
        <f t="shared" si="482"/>
        <v>GBPCHF45411</v>
      </c>
      <c r="M5142" s="160">
        <f t="shared" si="486"/>
        <v>45411</v>
      </c>
      <c r="N5142" s="158">
        <v>1.1696864070742634</v>
      </c>
      <c r="O5142" s="158">
        <v>0.97760000000000002</v>
      </c>
      <c r="P5142" s="161">
        <f t="shared" si="483"/>
        <v>1.1435</v>
      </c>
    </row>
    <row r="5143" spans="9:16" x14ac:dyDescent="0.2">
      <c r="I5143" s="158">
        <f t="shared" si="481"/>
        <v>13</v>
      </c>
      <c r="J5143" s="158" t="str">
        <f t="shared" si="484"/>
        <v>GBP</v>
      </c>
      <c r="K5143" s="158" t="str">
        <f t="shared" si="485"/>
        <v>CHF</v>
      </c>
      <c r="L5143" s="158" t="str">
        <f t="shared" si="482"/>
        <v>GBPCHF45412</v>
      </c>
      <c r="M5143" s="160">
        <f t="shared" si="486"/>
        <v>45412</v>
      </c>
      <c r="N5143" s="158">
        <v>1.1698916680315403</v>
      </c>
      <c r="O5143" s="158">
        <v>0.97870000000000001</v>
      </c>
      <c r="P5143" s="161">
        <f t="shared" si="483"/>
        <v>1.145</v>
      </c>
    </row>
    <row r="5144" spans="9:16" x14ac:dyDescent="0.2">
      <c r="I5144" s="158">
        <f t="shared" si="481"/>
        <v>13</v>
      </c>
      <c r="J5144" s="158" t="str">
        <f t="shared" si="484"/>
        <v>GBP</v>
      </c>
      <c r="K5144" s="158" t="str">
        <f t="shared" si="485"/>
        <v>CHF</v>
      </c>
      <c r="L5144" s="158" t="str">
        <f t="shared" si="482"/>
        <v>GBPCHF45413</v>
      </c>
      <c r="M5144" s="160">
        <f t="shared" si="486"/>
        <v>45413</v>
      </c>
      <c r="N5144" s="158">
        <v>1.1698916680315403</v>
      </c>
      <c r="O5144" s="158">
        <v>0.97870000000000001</v>
      </c>
      <c r="P5144" s="161">
        <f t="shared" si="483"/>
        <v>1.145</v>
      </c>
    </row>
    <row r="5145" spans="9:16" x14ac:dyDescent="0.2">
      <c r="I5145" s="158">
        <f t="shared" si="481"/>
        <v>13</v>
      </c>
      <c r="J5145" s="158" t="str">
        <f t="shared" si="484"/>
        <v>GBP</v>
      </c>
      <c r="K5145" s="158" t="str">
        <f t="shared" si="485"/>
        <v>CHF</v>
      </c>
      <c r="L5145" s="158" t="str">
        <f t="shared" si="482"/>
        <v>GBPCHF45414</v>
      </c>
      <c r="M5145" s="160">
        <f t="shared" si="486"/>
        <v>45414</v>
      </c>
      <c r="N5145" s="158">
        <v>1.169071056138792</v>
      </c>
      <c r="O5145" s="158">
        <v>0.97589999999999999</v>
      </c>
      <c r="P5145" s="161">
        <f t="shared" si="483"/>
        <v>1.1409</v>
      </c>
    </row>
    <row r="5146" spans="9:16" x14ac:dyDescent="0.2">
      <c r="I5146" s="158">
        <f t="shared" si="481"/>
        <v>13</v>
      </c>
      <c r="J5146" s="158" t="str">
        <f t="shared" si="484"/>
        <v>GBP</v>
      </c>
      <c r="K5146" s="158" t="str">
        <f t="shared" si="485"/>
        <v>CHF</v>
      </c>
      <c r="L5146" s="158" t="str">
        <f t="shared" si="482"/>
        <v>GBPCHF45415</v>
      </c>
      <c r="M5146" s="160">
        <f t="shared" si="486"/>
        <v>45415</v>
      </c>
      <c r="N5146" s="158">
        <v>1.1685928972923703</v>
      </c>
      <c r="O5146" s="158">
        <v>0.97440000000000004</v>
      </c>
      <c r="P5146" s="161">
        <f t="shared" si="483"/>
        <v>1.1387</v>
      </c>
    </row>
    <row r="5147" spans="9:16" x14ac:dyDescent="0.2">
      <c r="I5147" s="158">
        <f t="shared" si="481"/>
        <v>13</v>
      </c>
      <c r="J5147" s="158" t="str">
        <f t="shared" si="484"/>
        <v>GBP</v>
      </c>
      <c r="K5147" s="158" t="str">
        <f t="shared" si="485"/>
        <v>CHF</v>
      </c>
      <c r="L5147" s="158" t="str">
        <f t="shared" si="482"/>
        <v>GBPCHF45416</v>
      </c>
      <c r="M5147" s="160">
        <f t="shared" si="486"/>
        <v>45416</v>
      </c>
      <c r="N5147" s="158">
        <v>1.1685928972923703</v>
      </c>
      <c r="O5147" s="158">
        <v>0.97440000000000004</v>
      </c>
      <c r="P5147" s="161">
        <f t="shared" si="483"/>
        <v>1.1387</v>
      </c>
    </row>
    <row r="5148" spans="9:16" x14ac:dyDescent="0.2">
      <c r="I5148" s="158">
        <f t="shared" si="481"/>
        <v>13</v>
      </c>
      <c r="J5148" s="158" t="str">
        <f t="shared" si="484"/>
        <v>GBP</v>
      </c>
      <c r="K5148" s="158" t="str">
        <f t="shared" si="485"/>
        <v>CHF</v>
      </c>
      <c r="L5148" s="158" t="str">
        <f t="shared" si="482"/>
        <v>GBPCHF45417</v>
      </c>
      <c r="M5148" s="160">
        <f t="shared" si="486"/>
        <v>45417</v>
      </c>
      <c r="N5148" s="158">
        <v>1.1685928972923703</v>
      </c>
      <c r="O5148" s="158">
        <v>0.97440000000000004</v>
      </c>
      <c r="P5148" s="161">
        <f t="shared" si="483"/>
        <v>1.1387</v>
      </c>
    </row>
    <row r="5149" spans="9:16" x14ac:dyDescent="0.2">
      <c r="I5149" s="158">
        <f t="shared" si="481"/>
        <v>13</v>
      </c>
      <c r="J5149" s="158" t="str">
        <f t="shared" si="484"/>
        <v>GBP</v>
      </c>
      <c r="K5149" s="158" t="str">
        <f t="shared" si="485"/>
        <v>CHF</v>
      </c>
      <c r="L5149" s="158" t="str">
        <f t="shared" si="482"/>
        <v>GBPCHF45418</v>
      </c>
      <c r="M5149" s="160">
        <f t="shared" si="486"/>
        <v>45418</v>
      </c>
      <c r="N5149" s="158">
        <v>1.1674060238150827</v>
      </c>
      <c r="O5149" s="158">
        <v>0.97540000000000004</v>
      </c>
      <c r="P5149" s="161">
        <f t="shared" si="483"/>
        <v>1.1387</v>
      </c>
    </row>
    <row r="5150" spans="9:16" x14ac:dyDescent="0.2">
      <c r="I5150" s="158">
        <f t="shared" si="481"/>
        <v>13</v>
      </c>
      <c r="J5150" s="158" t="str">
        <f t="shared" si="484"/>
        <v>GBP</v>
      </c>
      <c r="K5150" s="158" t="str">
        <f t="shared" si="485"/>
        <v>CHF</v>
      </c>
      <c r="L5150" s="158" t="str">
        <f t="shared" si="482"/>
        <v>GBPCHF45419</v>
      </c>
      <c r="M5150" s="160">
        <f t="shared" si="486"/>
        <v>45419</v>
      </c>
      <c r="N5150" s="158">
        <v>1.165433249810617</v>
      </c>
      <c r="O5150" s="158">
        <v>0.97699999999999998</v>
      </c>
      <c r="P5150" s="161">
        <f t="shared" si="483"/>
        <v>1.1386000000000001</v>
      </c>
    </row>
    <row r="5151" spans="9:16" x14ac:dyDescent="0.2">
      <c r="I5151" s="158">
        <f t="shared" si="481"/>
        <v>13</v>
      </c>
      <c r="J5151" s="158" t="str">
        <f t="shared" si="484"/>
        <v>GBP</v>
      </c>
      <c r="K5151" s="158" t="str">
        <f t="shared" si="485"/>
        <v>CHF</v>
      </c>
      <c r="L5151" s="158" t="str">
        <f t="shared" si="482"/>
        <v>GBPCHF45420</v>
      </c>
      <c r="M5151" s="160">
        <f t="shared" si="486"/>
        <v>45420</v>
      </c>
      <c r="N5151" s="158">
        <v>1.1616695514793862</v>
      </c>
      <c r="O5151" s="158">
        <v>0.97699999999999998</v>
      </c>
      <c r="P5151" s="161">
        <f t="shared" si="483"/>
        <v>1.135</v>
      </c>
    </row>
    <row r="5152" spans="9:16" x14ac:dyDescent="0.2">
      <c r="I5152" s="158">
        <f t="shared" si="481"/>
        <v>13</v>
      </c>
      <c r="J5152" s="158" t="str">
        <f t="shared" si="484"/>
        <v>GBP</v>
      </c>
      <c r="K5152" s="158" t="str">
        <f t="shared" si="485"/>
        <v>CHF</v>
      </c>
      <c r="L5152" s="158" t="str">
        <f t="shared" si="482"/>
        <v>GBPCHF45421</v>
      </c>
      <c r="M5152" s="160">
        <f t="shared" si="486"/>
        <v>45421</v>
      </c>
      <c r="N5152" s="158">
        <v>1.1628583057154487</v>
      </c>
      <c r="O5152" s="158">
        <v>0.97599999999999998</v>
      </c>
      <c r="P5152" s="161">
        <f t="shared" si="483"/>
        <v>1.1349</v>
      </c>
    </row>
    <row r="5153" spans="9:16" x14ac:dyDescent="0.2">
      <c r="I5153" s="158">
        <f t="shared" si="481"/>
        <v>13</v>
      </c>
      <c r="J5153" s="158" t="str">
        <f t="shared" si="484"/>
        <v>GBP</v>
      </c>
      <c r="K5153" s="158" t="str">
        <f t="shared" si="485"/>
        <v>CHF</v>
      </c>
      <c r="L5153" s="158" t="str">
        <f t="shared" si="482"/>
        <v>GBPCHF45422</v>
      </c>
      <c r="M5153" s="160">
        <f t="shared" si="486"/>
        <v>45422</v>
      </c>
      <c r="N5153" s="158">
        <v>1.1620475277438846</v>
      </c>
      <c r="O5153" s="158">
        <v>0.97789999999999999</v>
      </c>
      <c r="P5153" s="161">
        <f t="shared" si="483"/>
        <v>1.1364000000000001</v>
      </c>
    </row>
    <row r="5154" spans="9:16" x14ac:dyDescent="0.2">
      <c r="I5154" s="158">
        <f t="shared" si="481"/>
        <v>13</v>
      </c>
      <c r="J5154" s="158" t="str">
        <f t="shared" si="484"/>
        <v>GBP</v>
      </c>
      <c r="K5154" s="158" t="str">
        <f t="shared" si="485"/>
        <v>CHF</v>
      </c>
      <c r="L5154" s="158" t="str">
        <f t="shared" si="482"/>
        <v>GBPCHF45423</v>
      </c>
      <c r="M5154" s="160">
        <f t="shared" si="486"/>
        <v>45423</v>
      </c>
      <c r="N5154" s="158">
        <v>1.1620475277438846</v>
      </c>
      <c r="O5154" s="158">
        <v>0.97789999999999999</v>
      </c>
      <c r="P5154" s="161">
        <f t="shared" si="483"/>
        <v>1.1364000000000001</v>
      </c>
    </row>
    <row r="5155" spans="9:16" x14ac:dyDescent="0.2">
      <c r="I5155" s="158">
        <f t="shared" si="481"/>
        <v>13</v>
      </c>
      <c r="J5155" s="158" t="str">
        <f t="shared" si="484"/>
        <v>GBP</v>
      </c>
      <c r="K5155" s="158" t="str">
        <f t="shared" si="485"/>
        <v>CHF</v>
      </c>
      <c r="L5155" s="158" t="str">
        <f t="shared" si="482"/>
        <v>GBPCHF45424</v>
      </c>
      <c r="M5155" s="160">
        <f t="shared" si="486"/>
        <v>45424</v>
      </c>
      <c r="N5155" s="158">
        <v>1.1620475277438846</v>
      </c>
      <c r="O5155" s="158">
        <v>0.97789999999999999</v>
      </c>
      <c r="P5155" s="161">
        <f t="shared" si="483"/>
        <v>1.1364000000000001</v>
      </c>
    </row>
    <row r="5156" spans="9:16" x14ac:dyDescent="0.2">
      <c r="I5156" s="158">
        <f t="shared" si="481"/>
        <v>13</v>
      </c>
      <c r="J5156" s="158" t="str">
        <f t="shared" si="484"/>
        <v>GBP</v>
      </c>
      <c r="K5156" s="158" t="str">
        <f t="shared" si="485"/>
        <v>CHF</v>
      </c>
      <c r="L5156" s="158" t="str">
        <f t="shared" si="482"/>
        <v>GBPCHF45425</v>
      </c>
      <c r="M5156" s="160">
        <f t="shared" si="486"/>
        <v>45425</v>
      </c>
      <c r="N5156" s="158">
        <v>1.1624798019134417</v>
      </c>
      <c r="O5156" s="158">
        <v>0.97840000000000005</v>
      </c>
      <c r="P5156" s="161">
        <f t="shared" si="483"/>
        <v>1.1374</v>
      </c>
    </row>
    <row r="5157" spans="9:16" x14ac:dyDescent="0.2">
      <c r="I5157" s="158">
        <f t="shared" si="481"/>
        <v>13</v>
      </c>
      <c r="J5157" s="158" t="str">
        <f t="shared" si="484"/>
        <v>GBP</v>
      </c>
      <c r="K5157" s="158" t="str">
        <f t="shared" si="485"/>
        <v>CHF</v>
      </c>
      <c r="L5157" s="158" t="str">
        <f t="shared" si="482"/>
        <v>GBPCHF45426</v>
      </c>
      <c r="M5157" s="160">
        <f t="shared" si="486"/>
        <v>45426</v>
      </c>
      <c r="N5157" s="158">
        <v>1.1630205970947747</v>
      </c>
      <c r="O5157" s="158">
        <v>0.98009999999999997</v>
      </c>
      <c r="P5157" s="161">
        <f t="shared" si="483"/>
        <v>1.1398999999999999</v>
      </c>
    </row>
    <row r="5158" spans="9:16" x14ac:dyDescent="0.2">
      <c r="I5158" s="158">
        <f t="shared" si="481"/>
        <v>13</v>
      </c>
      <c r="J5158" s="158" t="str">
        <f t="shared" si="484"/>
        <v>GBP</v>
      </c>
      <c r="K5158" s="158" t="str">
        <f t="shared" si="485"/>
        <v>CHF</v>
      </c>
      <c r="L5158" s="158" t="str">
        <f t="shared" si="482"/>
        <v>GBPCHF45427</v>
      </c>
      <c r="M5158" s="160">
        <f t="shared" si="486"/>
        <v>45427</v>
      </c>
      <c r="N5158" s="158">
        <v>1.1649580615097856</v>
      </c>
      <c r="O5158" s="158">
        <v>0.98</v>
      </c>
      <c r="P5158" s="161">
        <f t="shared" si="483"/>
        <v>1.1416999999999999</v>
      </c>
    </row>
    <row r="5159" spans="9:16" x14ac:dyDescent="0.2">
      <c r="I5159" s="158">
        <f t="shared" si="481"/>
        <v>13</v>
      </c>
      <c r="J5159" s="158" t="str">
        <f t="shared" si="484"/>
        <v>GBP</v>
      </c>
      <c r="K5159" s="158" t="str">
        <f t="shared" si="485"/>
        <v>CHF</v>
      </c>
      <c r="L5159" s="158" t="str">
        <f t="shared" si="482"/>
        <v>GBPCHF45428</v>
      </c>
      <c r="M5159" s="160">
        <f t="shared" si="486"/>
        <v>45428</v>
      </c>
      <c r="N5159" s="158">
        <v>1.1648223645894</v>
      </c>
      <c r="O5159" s="158">
        <v>0.98219999999999996</v>
      </c>
      <c r="P5159" s="161">
        <f t="shared" si="483"/>
        <v>1.1440999999999999</v>
      </c>
    </row>
    <row r="5160" spans="9:16" x14ac:dyDescent="0.2">
      <c r="I5160" s="158">
        <f t="shared" si="481"/>
        <v>13</v>
      </c>
      <c r="J5160" s="158" t="str">
        <f t="shared" si="484"/>
        <v>GBP</v>
      </c>
      <c r="K5160" s="158" t="str">
        <f t="shared" si="485"/>
        <v>CHF</v>
      </c>
      <c r="L5160" s="158" t="str">
        <f t="shared" si="482"/>
        <v>GBPCHF45429</v>
      </c>
      <c r="M5160" s="160">
        <f t="shared" si="486"/>
        <v>45429</v>
      </c>
      <c r="N5160" s="158">
        <v>1.1670654140164556</v>
      </c>
      <c r="O5160" s="158">
        <v>0.98550000000000004</v>
      </c>
      <c r="P5160" s="161">
        <f t="shared" si="483"/>
        <v>1.1500999999999999</v>
      </c>
    </row>
    <row r="5161" spans="9:16" x14ac:dyDescent="0.2">
      <c r="I5161" s="158">
        <f t="shared" si="481"/>
        <v>13</v>
      </c>
      <c r="J5161" s="158" t="str">
        <f t="shared" si="484"/>
        <v>GBP</v>
      </c>
      <c r="K5161" s="158" t="str">
        <f t="shared" si="485"/>
        <v>CHF</v>
      </c>
      <c r="L5161" s="158" t="str">
        <f t="shared" si="482"/>
        <v>GBPCHF45430</v>
      </c>
      <c r="M5161" s="160">
        <f t="shared" si="486"/>
        <v>45430</v>
      </c>
      <c r="N5161" s="158">
        <v>1.1670654140164556</v>
      </c>
      <c r="O5161" s="158">
        <v>0.98550000000000004</v>
      </c>
      <c r="P5161" s="161">
        <f t="shared" si="483"/>
        <v>1.1500999999999999</v>
      </c>
    </row>
    <row r="5162" spans="9:16" x14ac:dyDescent="0.2">
      <c r="I5162" s="158">
        <f t="shared" ref="I5162:I5225" si="487">IF(M5161=$G$2,I5161+1,I5161)</f>
        <v>13</v>
      </c>
      <c r="J5162" s="158" t="str">
        <f t="shared" si="484"/>
        <v>GBP</v>
      </c>
      <c r="K5162" s="158" t="str">
        <f t="shared" si="485"/>
        <v>CHF</v>
      </c>
      <c r="L5162" s="158" t="str">
        <f t="shared" si="482"/>
        <v>GBPCHF45431</v>
      </c>
      <c r="M5162" s="160">
        <f t="shared" si="486"/>
        <v>45431</v>
      </c>
      <c r="N5162" s="158">
        <v>1.1670654140164556</v>
      </c>
      <c r="O5162" s="158">
        <v>0.98550000000000004</v>
      </c>
      <c r="P5162" s="161">
        <f t="shared" si="483"/>
        <v>1.1500999999999999</v>
      </c>
    </row>
    <row r="5163" spans="9:16" x14ac:dyDescent="0.2">
      <c r="I5163" s="158">
        <f t="shared" si="487"/>
        <v>13</v>
      </c>
      <c r="J5163" s="158" t="str">
        <f t="shared" si="484"/>
        <v>GBP</v>
      </c>
      <c r="K5163" s="158" t="str">
        <f t="shared" si="485"/>
        <v>CHF</v>
      </c>
      <c r="L5163" s="158" t="str">
        <f t="shared" si="482"/>
        <v>GBPCHF45432</v>
      </c>
      <c r="M5163" s="160">
        <f t="shared" si="486"/>
        <v>45432</v>
      </c>
      <c r="N5163" s="158">
        <v>1.1689343994015056</v>
      </c>
      <c r="O5163" s="158">
        <v>0.98799999999999999</v>
      </c>
      <c r="P5163" s="161">
        <f t="shared" si="483"/>
        <v>1.1549</v>
      </c>
    </row>
    <row r="5164" spans="9:16" x14ac:dyDescent="0.2">
      <c r="I5164" s="158">
        <f t="shared" si="487"/>
        <v>13</v>
      </c>
      <c r="J5164" s="158" t="str">
        <f t="shared" si="484"/>
        <v>GBP</v>
      </c>
      <c r="K5164" s="158" t="str">
        <f t="shared" si="485"/>
        <v>CHF</v>
      </c>
      <c r="L5164" s="158" t="str">
        <f t="shared" si="482"/>
        <v>GBPCHF45433</v>
      </c>
      <c r="M5164" s="160">
        <f t="shared" si="486"/>
        <v>45433</v>
      </c>
      <c r="N5164" s="158">
        <v>1.1704119850187265</v>
      </c>
      <c r="O5164" s="158">
        <v>0.98839999999999995</v>
      </c>
      <c r="P5164" s="161">
        <f t="shared" si="483"/>
        <v>1.1568000000000001</v>
      </c>
    </row>
    <row r="5165" spans="9:16" x14ac:dyDescent="0.2">
      <c r="I5165" s="158">
        <f t="shared" si="487"/>
        <v>13</v>
      </c>
      <c r="J5165" s="158" t="str">
        <f t="shared" si="484"/>
        <v>GBP</v>
      </c>
      <c r="K5165" s="158" t="str">
        <f t="shared" si="485"/>
        <v>CHF</v>
      </c>
      <c r="L5165" s="158" t="str">
        <f t="shared" si="482"/>
        <v>GBPCHF45434</v>
      </c>
      <c r="M5165" s="160">
        <f t="shared" si="486"/>
        <v>45434</v>
      </c>
      <c r="N5165" s="158">
        <v>1.1741912757588211</v>
      </c>
      <c r="O5165" s="158">
        <v>0.99050000000000005</v>
      </c>
      <c r="P5165" s="161">
        <f t="shared" si="483"/>
        <v>1.163</v>
      </c>
    </row>
    <row r="5166" spans="9:16" x14ac:dyDescent="0.2">
      <c r="I5166" s="158">
        <f t="shared" si="487"/>
        <v>13</v>
      </c>
      <c r="J5166" s="158" t="str">
        <f t="shared" si="484"/>
        <v>GBP</v>
      </c>
      <c r="K5166" s="158" t="str">
        <f t="shared" si="485"/>
        <v>CHF</v>
      </c>
      <c r="L5166" s="158" t="str">
        <f t="shared" si="482"/>
        <v>GBPCHF45435</v>
      </c>
      <c r="M5166" s="160">
        <f t="shared" si="486"/>
        <v>45435</v>
      </c>
      <c r="N5166" s="158">
        <v>1.1740534194305841</v>
      </c>
      <c r="O5166" s="158">
        <v>0.99070000000000003</v>
      </c>
      <c r="P5166" s="161">
        <f t="shared" si="483"/>
        <v>1.1631</v>
      </c>
    </row>
    <row r="5167" spans="9:16" x14ac:dyDescent="0.2">
      <c r="I5167" s="158">
        <f t="shared" si="487"/>
        <v>13</v>
      </c>
      <c r="J5167" s="158" t="str">
        <f t="shared" si="484"/>
        <v>GBP</v>
      </c>
      <c r="K5167" s="158" t="str">
        <f t="shared" si="485"/>
        <v>CHF</v>
      </c>
      <c r="L5167" s="158" t="str">
        <f t="shared" si="482"/>
        <v>GBPCHF45436</v>
      </c>
      <c r="M5167" s="160">
        <f t="shared" si="486"/>
        <v>45436</v>
      </c>
      <c r="N5167" s="158">
        <v>1.1731443788787086</v>
      </c>
      <c r="O5167" s="158">
        <v>0.99239999999999995</v>
      </c>
      <c r="P5167" s="161">
        <f t="shared" si="483"/>
        <v>1.1641999999999999</v>
      </c>
    </row>
    <row r="5168" spans="9:16" x14ac:dyDescent="0.2">
      <c r="I5168" s="158">
        <f t="shared" si="487"/>
        <v>13</v>
      </c>
      <c r="J5168" s="158" t="str">
        <f t="shared" si="484"/>
        <v>GBP</v>
      </c>
      <c r="K5168" s="158" t="str">
        <f t="shared" si="485"/>
        <v>CHF</v>
      </c>
      <c r="L5168" s="158" t="str">
        <f t="shared" si="482"/>
        <v>GBPCHF45437</v>
      </c>
      <c r="M5168" s="160">
        <f t="shared" si="486"/>
        <v>45437</v>
      </c>
      <c r="N5168" s="158">
        <v>1.1731443788787086</v>
      </c>
      <c r="O5168" s="158">
        <v>0.99239999999999995</v>
      </c>
      <c r="P5168" s="161">
        <f t="shared" si="483"/>
        <v>1.1641999999999999</v>
      </c>
    </row>
    <row r="5169" spans="9:16" x14ac:dyDescent="0.2">
      <c r="I5169" s="158">
        <f t="shared" si="487"/>
        <v>13</v>
      </c>
      <c r="J5169" s="158" t="str">
        <f t="shared" si="484"/>
        <v>GBP</v>
      </c>
      <c r="K5169" s="158" t="str">
        <f t="shared" si="485"/>
        <v>CHF</v>
      </c>
      <c r="L5169" s="158" t="str">
        <f t="shared" si="482"/>
        <v>GBPCHF45438</v>
      </c>
      <c r="M5169" s="160">
        <f t="shared" si="486"/>
        <v>45438</v>
      </c>
      <c r="N5169" s="158">
        <v>1.1731443788787086</v>
      </c>
      <c r="O5169" s="158">
        <v>0.99239999999999995</v>
      </c>
      <c r="P5169" s="161">
        <f t="shared" si="483"/>
        <v>1.1641999999999999</v>
      </c>
    </row>
    <row r="5170" spans="9:16" x14ac:dyDescent="0.2">
      <c r="I5170" s="158">
        <f t="shared" si="487"/>
        <v>13</v>
      </c>
      <c r="J5170" s="158" t="str">
        <f t="shared" si="484"/>
        <v>GBP</v>
      </c>
      <c r="K5170" s="158" t="str">
        <f t="shared" si="485"/>
        <v>CHF</v>
      </c>
      <c r="L5170" s="158" t="str">
        <f t="shared" si="482"/>
        <v>GBPCHF45439</v>
      </c>
      <c r="M5170" s="160">
        <f t="shared" si="486"/>
        <v>45439</v>
      </c>
      <c r="N5170" s="158">
        <v>1.1755025273304338</v>
      </c>
      <c r="O5170" s="158">
        <v>0.99219999999999997</v>
      </c>
      <c r="P5170" s="161">
        <f t="shared" si="483"/>
        <v>1.1662999999999999</v>
      </c>
    </row>
    <row r="5171" spans="9:16" x14ac:dyDescent="0.2">
      <c r="I5171" s="158">
        <f t="shared" si="487"/>
        <v>13</v>
      </c>
      <c r="J5171" s="158" t="str">
        <f t="shared" si="484"/>
        <v>GBP</v>
      </c>
      <c r="K5171" s="158" t="str">
        <f t="shared" si="485"/>
        <v>CHF</v>
      </c>
      <c r="L5171" s="158" t="str">
        <f t="shared" si="482"/>
        <v>GBPCHF45440</v>
      </c>
      <c r="M5171" s="160">
        <f t="shared" si="486"/>
        <v>45440</v>
      </c>
      <c r="N5171" s="158">
        <v>1.1753643629525152</v>
      </c>
      <c r="O5171" s="158">
        <v>0.99080000000000001</v>
      </c>
      <c r="P5171" s="161">
        <f t="shared" si="483"/>
        <v>1.1646000000000001</v>
      </c>
    </row>
    <row r="5172" spans="9:16" x14ac:dyDescent="0.2">
      <c r="I5172" s="158">
        <f t="shared" si="487"/>
        <v>13</v>
      </c>
      <c r="J5172" s="158" t="str">
        <f t="shared" si="484"/>
        <v>GBP</v>
      </c>
      <c r="K5172" s="158" t="str">
        <f t="shared" si="485"/>
        <v>CHF</v>
      </c>
      <c r="L5172" s="158" t="str">
        <f t="shared" si="482"/>
        <v>GBPCHF45441</v>
      </c>
      <c r="M5172" s="160">
        <f t="shared" si="486"/>
        <v>45441</v>
      </c>
      <c r="N5172" s="158">
        <v>1.1746740279572419</v>
      </c>
      <c r="O5172" s="158">
        <v>0.99070000000000003</v>
      </c>
      <c r="P5172" s="161">
        <f t="shared" si="483"/>
        <v>1.1637</v>
      </c>
    </row>
    <row r="5173" spans="9:16" x14ac:dyDescent="0.2">
      <c r="I5173" s="158">
        <f t="shared" si="487"/>
        <v>13</v>
      </c>
      <c r="J5173" s="158" t="str">
        <f t="shared" si="484"/>
        <v>GBP</v>
      </c>
      <c r="K5173" s="158" t="str">
        <f t="shared" si="485"/>
        <v>CHF</v>
      </c>
      <c r="L5173" s="158" t="str">
        <f t="shared" si="482"/>
        <v>GBPCHF45442</v>
      </c>
      <c r="M5173" s="160">
        <f t="shared" si="486"/>
        <v>45442</v>
      </c>
      <c r="N5173" s="158">
        <v>1.1750190940602785</v>
      </c>
      <c r="O5173" s="158">
        <v>0.98080000000000001</v>
      </c>
      <c r="P5173" s="161">
        <f t="shared" si="483"/>
        <v>1.1525000000000001</v>
      </c>
    </row>
    <row r="5174" spans="9:16" x14ac:dyDescent="0.2">
      <c r="I5174" s="158">
        <f t="shared" si="487"/>
        <v>13</v>
      </c>
      <c r="J5174" s="158" t="str">
        <f t="shared" si="484"/>
        <v>GBP</v>
      </c>
      <c r="K5174" s="158" t="str">
        <f t="shared" si="485"/>
        <v>CHF</v>
      </c>
      <c r="L5174" s="158" t="str">
        <f t="shared" si="482"/>
        <v>GBPCHF45443</v>
      </c>
      <c r="M5174" s="160">
        <f t="shared" si="486"/>
        <v>45443</v>
      </c>
      <c r="N5174" s="158">
        <v>1.1714402858314297</v>
      </c>
      <c r="O5174" s="158">
        <v>0.98180000000000001</v>
      </c>
      <c r="P5174" s="161">
        <f t="shared" si="483"/>
        <v>1.1500999999999999</v>
      </c>
    </row>
    <row r="5175" spans="9:16" x14ac:dyDescent="0.2">
      <c r="I5175" s="158">
        <f t="shared" si="487"/>
        <v>13</v>
      </c>
      <c r="J5175" s="158" t="str">
        <f t="shared" si="484"/>
        <v>GBP</v>
      </c>
      <c r="K5175" s="158" t="str">
        <f t="shared" si="485"/>
        <v>CHF</v>
      </c>
      <c r="L5175" s="158" t="str">
        <f t="shared" si="482"/>
        <v>GBPCHF45444</v>
      </c>
      <c r="M5175" s="160">
        <f t="shared" si="486"/>
        <v>45444</v>
      </c>
      <c r="N5175" s="158">
        <v>1.1714402858314297</v>
      </c>
      <c r="O5175" s="158">
        <v>0.98180000000000001</v>
      </c>
      <c r="P5175" s="161">
        <f t="shared" si="483"/>
        <v>1.1500999999999999</v>
      </c>
    </row>
    <row r="5176" spans="9:16" x14ac:dyDescent="0.2">
      <c r="I5176" s="158">
        <f t="shared" si="487"/>
        <v>13</v>
      </c>
      <c r="J5176" s="158" t="str">
        <f t="shared" si="484"/>
        <v>GBP</v>
      </c>
      <c r="K5176" s="158" t="str">
        <f t="shared" si="485"/>
        <v>CHF</v>
      </c>
      <c r="L5176" s="158" t="str">
        <f t="shared" si="482"/>
        <v>GBPCHF45445</v>
      </c>
      <c r="M5176" s="160">
        <f t="shared" si="486"/>
        <v>45445</v>
      </c>
      <c r="N5176" s="158">
        <v>1.1714402858314297</v>
      </c>
      <c r="O5176" s="158">
        <v>0.98180000000000001</v>
      </c>
      <c r="P5176" s="161">
        <f t="shared" si="483"/>
        <v>1.1500999999999999</v>
      </c>
    </row>
    <row r="5177" spans="9:16" x14ac:dyDescent="0.2">
      <c r="I5177" s="158">
        <f t="shared" si="487"/>
        <v>13</v>
      </c>
      <c r="J5177" s="158" t="str">
        <f t="shared" si="484"/>
        <v>GBP</v>
      </c>
      <c r="K5177" s="158" t="str">
        <f t="shared" si="485"/>
        <v>CHF</v>
      </c>
      <c r="L5177" s="158" t="str">
        <f t="shared" si="482"/>
        <v>GBPCHF45446</v>
      </c>
      <c r="M5177" s="160">
        <f t="shared" si="486"/>
        <v>45446</v>
      </c>
      <c r="N5177" s="158">
        <v>1.1740534194305841</v>
      </c>
      <c r="O5177" s="158">
        <v>0.97719999999999996</v>
      </c>
      <c r="P5177" s="161">
        <f t="shared" si="483"/>
        <v>1.1473</v>
      </c>
    </row>
    <row r="5178" spans="9:16" x14ac:dyDescent="0.2">
      <c r="I5178" s="158">
        <f t="shared" si="487"/>
        <v>13</v>
      </c>
      <c r="J5178" s="158" t="str">
        <f t="shared" si="484"/>
        <v>GBP</v>
      </c>
      <c r="K5178" s="158" t="str">
        <f t="shared" si="485"/>
        <v>CHF</v>
      </c>
      <c r="L5178" s="158" t="str">
        <f t="shared" si="482"/>
        <v>GBPCHF45447</v>
      </c>
      <c r="M5178" s="160">
        <f t="shared" si="486"/>
        <v>45447</v>
      </c>
      <c r="N5178" s="158">
        <v>1.1744946736666548</v>
      </c>
      <c r="O5178" s="158">
        <v>0.97030000000000005</v>
      </c>
      <c r="P5178" s="161">
        <f t="shared" si="483"/>
        <v>1.1395999999999999</v>
      </c>
    </row>
    <row r="5179" spans="9:16" x14ac:dyDescent="0.2">
      <c r="I5179" s="158">
        <f t="shared" si="487"/>
        <v>13</v>
      </c>
      <c r="J5179" s="158" t="str">
        <f t="shared" si="484"/>
        <v>GBP</v>
      </c>
      <c r="K5179" s="158" t="str">
        <f t="shared" si="485"/>
        <v>CHF</v>
      </c>
      <c r="L5179" s="158" t="str">
        <f t="shared" si="482"/>
        <v>GBPCHF45448</v>
      </c>
      <c r="M5179" s="160">
        <f t="shared" si="486"/>
        <v>45448</v>
      </c>
      <c r="N5179" s="158">
        <v>1.1758066033298842</v>
      </c>
      <c r="O5179" s="158">
        <v>0.97040000000000004</v>
      </c>
      <c r="P5179" s="161">
        <f t="shared" si="483"/>
        <v>1.141</v>
      </c>
    </row>
    <row r="5180" spans="9:16" x14ac:dyDescent="0.2">
      <c r="I5180" s="158">
        <f t="shared" si="487"/>
        <v>13</v>
      </c>
      <c r="J5180" s="158" t="str">
        <f t="shared" si="484"/>
        <v>GBP</v>
      </c>
      <c r="K5180" s="158" t="str">
        <f t="shared" si="485"/>
        <v>CHF</v>
      </c>
      <c r="L5180" s="158" t="str">
        <f t="shared" si="482"/>
        <v>GBPCHF45449</v>
      </c>
      <c r="M5180" s="160">
        <f t="shared" si="486"/>
        <v>45449</v>
      </c>
      <c r="N5180" s="158">
        <v>1.1752538548326439</v>
      </c>
      <c r="O5180" s="158">
        <v>0.96870000000000001</v>
      </c>
      <c r="P5180" s="161">
        <f t="shared" si="483"/>
        <v>1.1385000000000001</v>
      </c>
    </row>
    <row r="5181" spans="9:16" x14ac:dyDescent="0.2">
      <c r="I5181" s="158">
        <f t="shared" si="487"/>
        <v>13</v>
      </c>
      <c r="J5181" s="158" t="str">
        <f t="shared" si="484"/>
        <v>GBP</v>
      </c>
      <c r="K5181" s="158" t="str">
        <f t="shared" si="485"/>
        <v>CHF</v>
      </c>
      <c r="L5181" s="158" t="str">
        <f t="shared" si="482"/>
        <v>GBPCHF45450</v>
      </c>
      <c r="M5181" s="160">
        <f t="shared" si="486"/>
        <v>45450</v>
      </c>
      <c r="N5181" s="158">
        <v>1.1748120300751881</v>
      </c>
      <c r="O5181" s="158">
        <v>0.96960000000000002</v>
      </c>
      <c r="P5181" s="161">
        <f t="shared" si="483"/>
        <v>1.1391</v>
      </c>
    </row>
    <row r="5182" spans="9:16" x14ac:dyDescent="0.2">
      <c r="I5182" s="158">
        <f t="shared" si="487"/>
        <v>13</v>
      </c>
      <c r="J5182" s="158" t="str">
        <f t="shared" si="484"/>
        <v>GBP</v>
      </c>
      <c r="K5182" s="158" t="str">
        <f t="shared" si="485"/>
        <v>CHF</v>
      </c>
      <c r="L5182" s="158" t="str">
        <f t="shared" si="482"/>
        <v>GBPCHF45451</v>
      </c>
      <c r="M5182" s="160">
        <f t="shared" si="486"/>
        <v>45451</v>
      </c>
      <c r="N5182" s="158">
        <v>1.1748120300751881</v>
      </c>
      <c r="O5182" s="158">
        <v>0.96960000000000002</v>
      </c>
      <c r="P5182" s="161">
        <f t="shared" si="483"/>
        <v>1.1391</v>
      </c>
    </row>
    <row r="5183" spans="9:16" x14ac:dyDescent="0.2">
      <c r="I5183" s="158">
        <f t="shared" si="487"/>
        <v>13</v>
      </c>
      <c r="J5183" s="158" t="str">
        <f t="shared" si="484"/>
        <v>GBP</v>
      </c>
      <c r="K5183" s="158" t="str">
        <f t="shared" si="485"/>
        <v>CHF</v>
      </c>
      <c r="L5183" s="158" t="str">
        <f t="shared" si="482"/>
        <v>GBPCHF45452</v>
      </c>
      <c r="M5183" s="160">
        <f t="shared" si="486"/>
        <v>45452</v>
      </c>
      <c r="N5183" s="158">
        <v>1.1748120300751881</v>
      </c>
      <c r="O5183" s="158">
        <v>0.96960000000000002</v>
      </c>
      <c r="P5183" s="161">
        <f t="shared" si="483"/>
        <v>1.1391</v>
      </c>
    </row>
    <row r="5184" spans="9:16" x14ac:dyDescent="0.2">
      <c r="I5184" s="158">
        <f t="shared" si="487"/>
        <v>13</v>
      </c>
      <c r="J5184" s="158" t="str">
        <f t="shared" si="484"/>
        <v>GBP</v>
      </c>
      <c r="K5184" s="158" t="str">
        <f t="shared" si="485"/>
        <v>CHF</v>
      </c>
      <c r="L5184" s="158" t="str">
        <f t="shared" si="482"/>
        <v>GBPCHF45453</v>
      </c>
      <c r="M5184" s="160">
        <f t="shared" si="486"/>
        <v>45453</v>
      </c>
      <c r="N5184" s="158">
        <v>1.182522320108792</v>
      </c>
      <c r="O5184" s="158">
        <v>0.9637</v>
      </c>
      <c r="P5184" s="161">
        <f t="shared" si="483"/>
        <v>1.1395999999999999</v>
      </c>
    </row>
    <row r="5185" spans="9:16" x14ac:dyDescent="0.2">
      <c r="I5185" s="158">
        <f t="shared" si="487"/>
        <v>13</v>
      </c>
      <c r="J5185" s="158" t="str">
        <f t="shared" si="484"/>
        <v>GBP</v>
      </c>
      <c r="K5185" s="158" t="str">
        <f t="shared" si="485"/>
        <v>CHF</v>
      </c>
      <c r="L5185" s="158" t="str">
        <f t="shared" si="482"/>
        <v>GBPCHF45454</v>
      </c>
      <c r="M5185" s="160">
        <f t="shared" si="486"/>
        <v>45454</v>
      </c>
      <c r="N5185" s="158">
        <v>1.187676666904202</v>
      </c>
      <c r="O5185" s="158">
        <v>0.96220000000000006</v>
      </c>
      <c r="P5185" s="161">
        <f t="shared" si="483"/>
        <v>1.1428</v>
      </c>
    </row>
    <row r="5186" spans="9:16" x14ac:dyDescent="0.2">
      <c r="I5186" s="158">
        <f t="shared" si="487"/>
        <v>13</v>
      </c>
      <c r="J5186" s="158" t="str">
        <f t="shared" si="484"/>
        <v>GBP</v>
      </c>
      <c r="K5186" s="158" t="str">
        <f t="shared" si="485"/>
        <v>CHF</v>
      </c>
      <c r="L5186" s="158" t="str">
        <f t="shared" si="482"/>
        <v>GBPCHF45455</v>
      </c>
      <c r="M5186" s="160">
        <f t="shared" si="486"/>
        <v>45455</v>
      </c>
      <c r="N5186" s="158">
        <v>1.1853256682273454</v>
      </c>
      <c r="O5186" s="158">
        <v>0.96409999999999996</v>
      </c>
      <c r="P5186" s="161">
        <f t="shared" si="483"/>
        <v>1.1428</v>
      </c>
    </row>
    <row r="5187" spans="9:16" x14ac:dyDescent="0.2">
      <c r="I5187" s="158">
        <f t="shared" si="487"/>
        <v>13</v>
      </c>
      <c r="J5187" s="158" t="str">
        <f t="shared" si="484"/>
        <v>GBP</v>
      </c>
      <c r="K5187" s="158" t="str">
        <f t="shared" si="485"/>
        <v>CHF</v>
      </c>
      <c r="L5187" s="158" t="str">
        <f t="shared" ref="L5187:L5250" si="488">J5187&amp;K5187&amp;M5187</f>
        <v>GBPCHF45456</v>
      </c>
      <c r="M5187" s="160">
        <f t="shared" si="486"/>
        <v>45456</v>
      </c>
      <c r="N5187" s="158">
        <v>1.1838802860254771</v>
      </c>
      <c r="O5187" s="158">
        <v>0.96679999999999999</v>
      </c>
      <c r="P5187" s="161">
        <f t="shared" ref="P5187:P5250" si="489">ROUND(N5187*O5187,4)</f>
        <v>1.1446000000000001</v>
      </c>
    </row>
    <row r="5188" spans="9:16" x14ac:dyDescent="0.2">
      <c r="I5188" s="158">
        <f t="shared" si="487"/>
        <v>13</v>
      </c>
      <c r="J5188" s="158" t="str">
        <f t="shared" ref="J5188:J5251" si="490">VLOOKUP($I5188,$A:$C,2,FALSE)</f>
        <v>GBP</v>
      </c>
      <c r="K5188" s="158" t="str">
        <f t="shared" ref="K5188:K5251" si="491">VLOOKUP($I5188,$A:$C,3,FALSE)</f>
        <v>CHF</v>
      </c>
      <c r="L5188" s="158" t="str">
        <f t="shared" si="488"/>
        <v>GBPCHF45457</v>
      </c>
      <c r="M5188" s="160">
        <f t="shared" ref="M5188:M5251" si="492">IF(I5188=I5187,M5187+1,$G$1)</f>
        <v>45457</v>
      </c>
      <c r="N5188" s="158">
        <v>1.1875779348019715</v>
      </c>
      <c r="O5188" s="158">
        <v>0.95340000000000003</v>
      </c>
      <c r="P5188" s="161">
        <f t="shared" si="489"/>
        <v>1.1322000000000001</v>
      </c>
    </row>
    <row r="5189" spans="9:16" x14ac:dyDescent="0.2">
      <c r="I5189" s="158">
        <f t="shared" si="487"/>
        <v>13</v>
      </c>
      <c r="J5189" s="158" t="str">
        <f t="shared" si="490"/>
        <v>GBP</v>
      </c>
      <c r="K5189" s="158" t="str">
        <f t="shared" si="491"/>
        <v>CHF</v>
      </c>
      <c r="L5189" s="158" t="str">
        <f t="shared" si="488"/>
        <v>GBPCHF45458</v>
      </c>
      <c r="M5189" s="160">
        <f t="shared" si="492"/>
        <v>45458</v>
      </c>
      <c r="N5189" s="158">
        <v>1.1875779348019715</v>
      </c>
      <c r="O5189" s="158">
        <v>0.95340000000000003</v>
      </c>
      <c r="P5189" s="161">
        <f t="shared" si="489"/>
        <v>1.1322000000000001</v>
      </c>
    </row>
    <row r="5190" spans="9:16" x14ac:dyDescent="0.2">
      <c r="I5190" s="158">
        <f t="shared" si="487"/>
        <v>13</v>
      </c>
      <c r="J5190" s="158" t="str">
        <f t="shared" si="490"/>
        <v>GBP</v>
      </c>
      <c r="K5190" s="158" t="str">
        <f t="shared" si="491"/>
        <v>CHF</v>
      </c>
      <c r="L5190" s="158" t="str">
        <f t="shared" si="488"/>
        <v>GBPCHF45459</v>
      </c>
      <c r="M5190" s="160">
        <f t="shared" si="492"/>
        <v>45459</v>
      </c>
      <c r="N5190" s="158">
        <v>1.1875779348019715</v>
      </c>
      <c r="O5190" s="158">
        <v>0.95340000000000003</v>
      </c>
      <c r="P5190" s="161">
        <f t="shared" si="489"/>
        <v>1.1322000000000001</v>
      </c>
    </row>
    <row r="5191" spans="9:16" x14ac:dyDescent="0.2">
      <c r="I5191" s="158">
        <f t="shared" si="487"/>
        <v>13</v>
      </c>
      <c r="J5191" s="158" t="str">
        <f t="shared" si="490"/>
        <v>GBP</v>
      </c>
      <c r="K5191" s="158" t="str">
        <f t="shared" si="491"/>
        <v>CHF</v>
      </c>
      <c r="L5191" s="158" t="str">
        <f t="shared" si="488"/>
        <v>GBPCHF45460</v>
      </c>
      <c r="M5191" s="160">
        <f t="shared" si="492"/>
        <v>45460</v>
      </c>
      <c r="N5191" s="158">
        <v>1.1824104619677676</v>
      </c>
      <c r="O5191" s="158">
        <v>0.95609999999999995</v>
      </c>
      <c r="P5191" s="161">
        <f t="shared" si="489"/>
        <v>1.1305000000000001</v>
      </c>
    </row>
    <row r="5192" spans="9:16" x14ac:dyDescent="0.2">
      <c r="I5192" s="158">
        <f t="shared" si="487"/>
        <v>13</v>
      </c>
      <c r="J5192" s="158" t="str">
        <f t="shared" si="490"/>
        <v>GBP</v>
      </c>
      <c r="K5192" s="158" t="str">
        <f t="shared" si="491"/>
        <v>CHF</v>
      </c>
      <c r="L5192" s="158" t="str">
        <f t="shared" si="488"/>
        <v>GBPCHF45461</v>
      </c>
      <c r="M5192" s="160">
        <f t="shared" si="492"/>
        <v>45461</v>
      </c>
      <c r="N5192" s="158">
        <v>1.1828720132481665</v>
      </c>
      <c r="O5192" s="158">
        <v>0.95120000000000005</v>
      </c>
      <c r="P5192" s="161">
        <f t="shared" si="489"/>
        <v>1.1251</v>
      </c>
    </row>
    <row r="5193" spans="9:16" x14ac:dyDescent="0.2">
      <c r="I5193" s="158">
        <f t="shared" si="487"/>
        <v>13</v>
      </c>
      <c r="J5193" s="158" t="str">
        <f t="shared" si="490"/>
        <v>GBP</v>
      </c>
      <c r="K5193" s="158" t="str">
        <f t="shared" si="491"/>
        <v>CHF</v>
      </c>
      <c r="L5193" s="158" t="str">
        <f t="shared" si="488"/>
        <v>GBPCHF45462</v>
      </c>
      <c r="M5193" s="160">
        <f t="shared" si="492"/>
        <v>45462</v>
      </c>
      <c r="N5193" s="158">
        <v>1.1840625185009768</v>
      </c>
      <c r="O5193" s="158">
        <v>0.9506</v>
      </c>
      <c r="P5193" s="161">
        <f t="shared" si="489"/>
        <v>1.1255999999999999</v>
      </c>
    </row>
    <row r="5194" spans="9:16" x14ac:dyDescent="0.2">
      <c r="I5194" s="158">
        <f t="shared" si="487"/>
        <v>13</v>
      </c>
      <c r="J5194" s="158" t="str">
        <f t="shared" si="490"/>
        <v>GBP</v>
      </c>
      <c r="K5194" s="158" t="str">
        <f t="shared" si="491"/>
        <v>CHF</v>
      </c>
      <c r="L5194" s="158" t="str">
        <f t="shared" si="488"/>
        <v>GBPCHF45463</v>
      </c>
      <c r="M5194" s="160">
        <f t="shared" si="492"/>
        <v>45463</v>
      </c>
      <c r="N5194" s="158">
        <v>1.1832499142143811</v>
      </c>
      <c r="O5194" s="158">
        <v>0.9546</v>
      </c>
      <c r="P5194" s="161">
        <f t="shared" si="489"/>
        <v>1.1294999999999999</v>
      </c>
    </row>
    <row r="5195" spans="9:16" x14ac:dyDescent="0.2">
      <c r="I5195" s="158">
        <f t="shared" si="487"/>
        <v>13</v>
      </c>
      <c r="J5195" s="158" t="str">
        <f t="shared" si="490"/>
        <v>GBP</v>
      </c>
      <c r="K5195" s="158" t="str">
        <f t="shared" si="491"/>
        <v>CHF</v>
      </c>
      <c r="L5195" s="158" t="str">
        <f t="shared" si="488"/>
        <v>GBPCHF45464</v>
      </c>
      <c r="M5195" s="160">
        <f t="shared" si="492"/>
        <v>45464</v>
      </c>
      <c r="N5195" s="158">
        <v>1.1829979534135406</v>
      </c>
      <c r="O5195" s="158">
        <v>0.95369999999999999</v>
      </c>
      <c r="P5195" s="161">
        <f t="shared" si="489"/>
        <v>1.1282000000000001</v>
      </c>
    </row>
    <row r="5196" spans="9:16" x14ac:dyDescent="0.2">
      <c r="I5196" s="158">
        <f t="shared" si="487"/>
        <v>13</v>
      </c>
      <c r="J5196" s="158" t="str">
        <f t="shared" si="490"/>
        <v>GBP</v>
      </c>
      <c r="K5196" s="158" t="str">
        <f t="shared" si="491"/>
        <v>CHF</v>
      </c>
      <c r="L5196" s="158" t="str">
        <f t="shared" si="488"/>
        <v>GBPCHF45465</v>
      </c>
      <c r="M5196" s="160">
        <f t="shared" si="492"/>
        <v>45465</v>
      </c>
      <c r="N5196" s="158">
        <v>1.1829979534135406</v>
      </c>
      <c r="O5196" s="158">
        <v>0.95369999999999999</v>
      </c>
      <c r="P5196" s="161">
        <f t="shared" si="489"/>
        <v>1.1282000000000001</v>
      </c>
    </row>
    <row r="5197" spans="9:16" x14ac:dyDescent="0.2">
      <c r="I5197" s="158">
        <f t="shared" si="487"/>
        <v>13</v>
      </c>
      <c r="J5197" s="158" t="str">
        <f t="shared" si="490"/>
        <v>GBP</v>
      </c>
      <c r="K5197" s="158" t="str">
        <f t="shared" si="491"/>
        <v>CHF</v>
      </c>
      <c r="L5197" s="158" t="str">
        <f t="shared" si="488"/>
        <v>GBPCHF45466</v>
      </c>
      <c r="M5197" s="160">
        <f t="shared" si="492"/>
        <v>45466</v>
      </c>
      <c r="N5197" s="158">
        <v>1.1829979534135406</v>
      </c>
      <c r="O5197" s="158">
        <v>0.95369999999999999</v>
      </c>
      <c r="P5197" s="161">
        <f t="shared" si="489"/>
        <v>1.1282000000000001</v>
      </c>
    </row>
    <row r="5198" spans="9:16" x14ac:dyDescent="0.2">
      <c r="I5198" s="158">
        <f t="shared" si="487"/>
        <v>13</v>
      </c>
      <c r="J5198" s="158" t="str">
        <f t="shared" si="490"/>
        <v>GBP</v>
      </c>
      <c r="K5198" s="158" t="str">
        <f t="shared" si="491"/>
        <v>CHF</v>
      </c>
      <c r="L5198" s="158" t="str">
        <f t="shared" si="488"/>
        <v>GBPCHF45467</v>
      </c>
      <c r="M5198" s="160">
        <f t="shared" si="492"/>
        <v>45467</v>
      </c>
      <c r="N5198" s="158">
        <v>1.1802195208308746</v>
      </c>
      <c r="O5198" s="158">
        <v>0.95860000000000001</v>
      </c>
      <c r="P5198" s="161">
        <f t="shared" si="489"/>
        <v>1.1314</v>
      </c>
    </row>
    <row r="5199" spans="9:16" x14ac:dyDescent="0.2">
      <c r="I5199" s="158">
        <f t="shared" si="487"/>
        <v>13</v>
      </c>
      <c r="J5199" s="158" t="str">
        <f t="shared" si="490"/>
        <v>GBP</v>
      </c>
      <c r="K5199" s="158" t="str">
        <f t="shared" si="491"/>
        <v>CHF</v>
      </c>
      <c r="L5199" s="158" t="str">
        <f t="shared" si="488"/>
        <v>GBPCHF45468</v>
      </c>
      <c r="M5199" s="160">
        <f t="shared" si="492"/>
        <v>45468</v>
      </c>
      <c r="N5199" s="158">
        <v>1.183922334694844</v>
      </c>
      <c r="O5199" s="158">
        <v>0.95750000000000002</v>
      </c>
      <c r="P5199" s="161">
        <f t="shared" si="489"/>
        <v>1.1335999999999999</v>
      </c>
    </row>
    <row r="5200" spans="9:16" x14ac:dyDescent="0.2">
      <c r="I5200" s="158">
        <f t="shared" si="487"/>
        <v>13</v>
      </c>
      <c r="J5200" s="158" t="str">
        <f t="shared" si="490"/>
        <v>GBP</v>
      </c>
      <c r="K5200" s="158" t="str">
        <f t="shared" si="491"/>
        <v>CHF</v>
      </c>
      <c r="L5200" s="158" t="str">
        <f t="shared" si="488"/>
        <v>GBPCHF45469</v>
      </c>
      <c r="M5200" s="160">
        <f t="shared" si="492"/>
        <v>45469</v>
      </c>
      <c r="N5200" s="158">
        <v>1.1840905592459712</v>
      </c>
      <c r="O5200" s="158">
        <v>0.95850000000000002</v>
      </c>
      <c r="P5200" s="161">
        <f t="shared" si="489"/>
        <v>1.135</v>
      </c>
    </row>
    <row r="5201" spans="9:16" x14ac:dyDescent="0.2">
      <c r="I5201" s="158">
        <f t="shared" si="487"/>
        <v>13</v>
      </c>
      <c r="J5201" s="158" t="str">
        <f t="shared" si="490"/>
        <v>GBP</v>
      </c>
      <c r="K5201" s="158" t="str">
        <f t="shared" si="491"/>
        <v>CHF</v>
      </c>
      <c r="L5201" s="158" t="str">
        <f t="shared" si="488"/>
        <v>GBPCHF45470</v>
      </c>
      <c r="M5201" s="160">
        <f t="shared" si="492"/>
        <v>45470</v>
      </c>
      <c r="N5201" s="158">
        <v>1.1821728336682824</v>
      </c>
      <c r="O5201" s="158">
        <v>0.96040000000000003</v>
      </c>
      <c r="P5201" s="161">
        <f t="shared" si="489"/>
        <v>1.1354</v>
      </c>
    </row>
    <row r="5202" spans="9:16" x14ac:dyDescent="0.2">
      <c r="I5202" s="158">
        <f t="shared" si="487"/>
        <v>13</v>
      </c>
      <c r="J5202" s="158" t="str">
        <f t="shared" si="490"/>
        <v>GBP</v>
      </c>
      <c r="K5202" s="158" t="str">
        <f t="shared" si="491"/>
        <v>CHF</v>
      </c>
      <c r="L5202" s="158" t="str">
        <f t="shared" si="488"/>
        <v>GBPCHF45471</v>
      </c>
      <c r="M5202" s="160">
        <f t="shared" si="492"/>
        <v>45471</v>
      </c>
      <c r="N5202" s="158">
        <v>1.1815023984498689</v>
      </c>
      <c r="O5202" s="158">
        <v>0.96340000000000003</v>
      </c>
      <c r="P5202" s="161">
        <f t="shared" si="489"/>
        <v>1.1383000000000001</v>
      </c>
    </row>
    <row r="5203" spans="9:16" x14ac:dyDescent="0.2">
      <c r="I5203" s="158">
        <f t="shared" si="487"/>
        <v>13</v>
      </c>
      <c r="J5203" s="158" t="str">
        <f t="shared" si="490"/>
        <v>GBP</v>
      </c>
      <c r="K5203" s="158" t="str">
        <f t="shared" si="491"/>
        <v>CHF</v>
      </c>
      <c r="L5203" s="158" t="str">
        <f t="shared" si="488"/>
        <v>GBPCHF45472</v>
      </c>
      <c r="M5203" s="160">
        <f t="shared" si="492"/>
        <v>45472</v>
      </c>
      <c r="N5203" s="158">
        <v>1.1815023984498689</v>
      </c>
      <c r="O5203" s="158">
        <v>0.96340000000000003</v>
      </c>
      <c r="P5203" s="161">
        <f t="shared" si="489"/>
        <v>1.1383000000000001</v>
      </c>
    </row>
    <row r="5204" spans="9:16" x14ac:dyDescent="0.2">
      <c r="I5204" s="158">
        <f t="shared" si="487"/>
        <v>13</v>
      </c>
      <c r="J5204" s="158" t="str">
        <f t="shared" si="490"/>
        <v>GBP</v>
      </c>
      <c r="K5204" s="158" t="str">
        <f t="shared" si="491"/>
        <v>CHF</v>
      </c>
      <c r="L5204" s="158" t="str">
        <f t="shared" si="488"/>
        <v>GBPCHF45473</v>
      </c>
      <c r="M5204" s="160">
        <f t="shared" si="492"/>
        <v>45473</v>
      </c>
      <c r="N5204" s="158">
        <v>1.1815023984498689</v>
      </c>
      <c r="O5204" s="158">
        <v>0.96340000000000003</v>
      </c>
      <c r="P5204" s="161">
        <f t="shared" si="489"/>
        <v>1.1383000000000001</v>
      </c>
    </row>
    <row r="5205" spans="9:16" x14ac:dyDescent="0.2">
      <c r="I5205" s="158">
        <f t="shared" si="487"/>
        <v>13</v>
      </c>
      <c r="J5205" s="158" t="str">
        <f t="shared" si="490"/>
        <v>GBP</v>
      </c>
      <c r="K5205" s="158" t="str">
        <f t="shared" si="491"/>
        <v>CHF</v>
      </c>
      <c r="L5205" s="158" t="str">
        <f t="shared" si="488"/>
        <v>GBPCHF45474</v>
      </c>
      <c r="M5205" s="160">
        <f t="shared" si="492"/>
        <v>45474</v>
      </c>
      <c r="N5205" s="158">
        <v>1.1793843613633683</v>
      </c>
      <c r="O5205" s="158">
        <v>0.96889999999999998</v>
      </c>
      <c r="P5205" s="161">
        <f t="shared" si="489"/>
        <v>1.1427</v>
      </c>
    </row>
    <row r="5206" spans="9:16" x14ac:dyDescent="0.2">
      <c r="I5206" s="158">
        <f t="shared" si="487"/>
        <v>13</v>
      </c>
      <c r="J5206" s="158" t="str">
        <f t="shared" si="490"/>
        <v>GBP</v>
      </c>
      <c r="K5206" s="158" t="str">
        <f t="shared" si="491"/>
        <v>CHF</v>
      </c>
      <c r="L5206" s="158" t="str">
        <f t="shared" si="488"/>
        <v>GBPCHF45475</v>
      </c>
      <c r="M5206" s="160">
        <f t="shared" si="492"/>
        <v>45475</v>
      </c>
      <c r="N5206" s="158">
        <v>1.1798713940180521</v>
      </c>
      <c r="O5206" s="158">
        <v>0.96970000000000001</v>
      </c>
      <c r="P5206" s="161">
        <f t="shared" si="489"/>
        <v>1.1440999999999999</v>
      </c>
    </row>
    <row r="5207" spans="9:16" x14ac:dyDescent="0.2">
      <c r="I5207" s="158">
        <f t="shared" si="487"/>
        <v>13</v>
      </c>
      <c r="J5207" s="158" t="str">
        <f t="shared" si="490"/>
        <v>GBP</v>
      </c>
      <c r="K5207" s="158" t="str">
        <f t="shared" si="491"/>
        <v>CHF</v>
      </c>
      <c r="L5207" s="158" t="str">
        <f t="shared" si="488"/>
        <v>GBPCHF45476</v>
      </c>
      <c r="M5207" s="160">
        <f t="shared" si="492"/>
        <v>45476</v>
      </c>
      <c r="N5207" s="158">
        <v>1.1809163911195086</v>
      </c>
      <c r="O5207" s="158">
        <v>0.9718</v>
      </c>
      <c r="P5207" s="161">
        <f t="shared" si="489"/>
        <v>1.1476</v>
      </c>
    </row>
    <row r="5208" spans="9:16" x14ac:dyDescent="0.2">
      <c r="I5208" s="158">
        <f t="shared" si="487"/>
        <v>13</v>
      </c>
      <c r="J5208" s="158" t="str">
        <f t="shared" si="490"/>
        <v>GBP</v>
      </c>
      <c r="K5208" s="158" t="str">
        <f t="shared" si="491"/>
        <v>CHF</v>
      </c>
      <c r="L5208" s="158" t="str">
        <f t="shared" si="488"/>
        <v>GBPCHF45477</v>
      </c>
      <c r="M5208" s="160">
        <f t="shared" si="492"/>
        <v>45477</v>
      </c>
      <c r="N5208" s="158">
        <v>1.1811535145222825</v>
      </c>
      <c r="O5208" s="158">
        <v>0.97170000000000001</v>
      </c>
      <c r="P5208" s="161">
        <f t="shared" si="489"/>
        <v>1.1476999999999999</v>
      </c>
    </row>
    <row r="5209" spans="9:16" x14ac:dyDescent="0.2">
      <c r="I5209" s="158">
        <f t="shared" si="487"/>
        <v>13</v>
      </c>
      <c r="J5209" s="158" t="str">
        <f t="shared" si="490"/>
        <v>GBP</v>
      </c>
      <c r="K5209" s="158" t="str">
        <f t="shared" si="491"/>
        <v>CHF</v>
      </c>
      <c r="L5209" s="158" t="str">
        <f t="shared" si="488"/>
        <v>GBPCHF45478</v>
      </c>
      <c r="M5209" s="160">
        <f t="shared" si="492"/>
        <v>45478</v>
      </c>
      <c r="N5209" s="158">
        <v>1.1818514885419498</v>
      </c>
      <c r="O5209" s="158">
        <v>0.97299999999999998</v>
      </c>
      <c r="P5209" s="161">
        <f t="shared" si="489"/>
        <v>1.1498999999999999</v>
      </c>
    </row>
    <row r="5210" spans="9:16" x14ac:dyDescent="0.2">
      <c r="I5210" s="158">
        <f t="shared" si="487"/>
        <v>13</v>
      </c>
      <c r="J5210" s="158" t="str">
        <f t="shared" si="490"/>
        <v>GBP</v>
      </c>
      <c r="K5210" s="158" t="str">
        <f t="shared" si="491"/>
        <v>CHF</v>
      </c>
      <c r="L5210" s="158" t="str">
        <f t="shared" si="488"/>
        <v>GBPCHF45479</v>
      </c>
      <c r="M5210" s="160">
        <f t="shared" si="492"/>
        <v>45479</v>
      </c>
      <c r="N5210" s="158">
        <v>1.1818514885419498</v>
      </c>
      <c r="O5210" s="158">
        <v>0.97299999999999998</v>
      </c>
      <c r="P5210" s="161">
        <f t="shared" si="489"/>
        <v>1.1498999999999999</v>
      </c>
    </row>
    <row r="5211" spans="9:16" x14ac:dyDescent="0.2">
      <c r="I5211" s="158">
        <f t="shared" si="487"/>
        <v>13</v>
      </c>
      <c r="J5211" s="158" t="str">
        <f t="shared" si="490"/>
        <v>GBP</v>
      </c>
      <c r="K5211" s="158" t="str">
        <f t="shared" si="491"/>
        <v>CHF</v>
      </c>
      <c r="L5211" s="158" t="str">
        <f t="shared" si="488"/>
        <v>GBPCHF45480</v>
      </c>
      <c r="M5211" s="160">
        <f t="shared" si="492"/>
        <v>45480</v>
      </c>
      <c r="N5211" s="158">
        <v>1.1818514885419498</v>
      </c>
      <c r="O5211" s="158">
        <v>0.97299999999999998</v>
      </c>
      <c r="P5211" s="161">
        <f t="shared" si="489"/>
        <v>1.1498999999999999</v>
      </c>
    </row>
    <row r="5212" spans="9:16" x14ac:dyDescent="0.2">
      <c r="I5212" s="158">
        <f t="shared" si="487"/>
        <v>13</v>
      </c>
      <c r="J5212" s="158" t="str">
        <f t="shared" si="490"/>
        <v>GBP</v>
      </c>
      <c r="K5212" s="158" t="str">
        <f t="shared" si="491"/>
        <v>CHF</v>
      </c>
      <c r="L5212" s="158" t="str">
        <f t="shared" si="488"/>
        <v>GBPCHF45481</v>
      </c>
      <c r="M5212" s="160">
        <f t="shared" si="492"/>
        <v>45481</v>
      </c>
      <c r="N5212" s="158">
        <v>1.1846937566639024</v>
      </c>
      <c r="O5212" s="158">
        <v>0.97109999999999996</v>
      </c>
      <c r="P5212" s="161">
        <f t="shared" si="489"/>
        <v>1.1505000000000001</v>
      </c>
    </row>
    <row r="5213" spans="9:16" x14ac:dyDescent="0.2">
      <c r="I5213" s="158">
        <f t="shared" si="487"/>
        <v>13</v>
      </c>
      <c r="J5213" s="158" t="str">
        <f t="shared" si="490"/>
        <v>GBP</v>
      </c>
      <c r="K5213" s="158" t="str">
        <f t="shared" si="491"/>
        <v>CHF</v>
      </c>
      <c r="L5213" s="158" t="str">
        <f t="shared" si="488"/>
        <v>GBPCHF45482</v>
      </c>
      <c r="M5213" s="160">
        <f t="shared" si="492"/>
        <v>45482</v>
      </c>
      <c r="N5213" s="158">
        <v>1.1835580120959628</v>
      </c>
      <c r="O5213" s="158">
        <v>0.97119999999999995</v>
      </c>
      <c r="P5213" s="161">
        <f t="shared" si="489"/>
        <v>1.1495</v>
      </c>
    </row>
    <row r="5214" spans="9:16" x14ac:dyDescent="0.2">
      <c r="I5214" s="158">
        <f t="shared" si="487"/>
        <v>13</v>
      </c>
      <c r="J5214" s="158" t="str">
        <f t="shared" si="490"/>
        <v>GBP</v>
      </c>
      <c r="K5214" s="158" t="str">
        <f t="shared" si="491"/>
        <v>CHF</v>
      </c>
      <c r="L5214" s="158" t="str">
        <f t="shared" si="488"/>
        <v>GBPCHF45483</v>
      </c>
      <c r="M5214" s="160">
        <f t="shared" si="492"/>
        <v>45483</v>
      </c>
      <c r="N5214" s="158">
        <v>1.1831799143377741</v>
      </c>
      <c r="O5214" s="158">
        <v>0.97230000000000005</v>
      </c>
      <c r="P5214" s="161">
        <f t="shared" si="489"/>
        <v>1.1504000000000001</v>
      </c>
    </row>
    <row r="5215" spans="9:16" x14ac:dyDescent="0.2">
      <c r="I5215" s="158">
        <f t="shared" si="487"/>
        <v>13</v>
      </c>
      <c r="J5215" s="158" t="str">
        <f t="shared" si="490"/>
        <v>GBP</v>
      </c>
      <c r="K5215" s="158" t="str">
        <f t="shared" si="491"/>
        <v>CHF</v>
      </c>
      <c r="L5215" s="158" t="str">
        <f t="shared" si="488"/>
        <v>GBPCHF45484</v>
      </c>
      <c r="M5215" s="160">
        <f t="shared" si="492"/>
        <v>45484</v>
      </c>
      <c r="N5215" s="158">
        <v>1.1861692663543089</v>
      </c>
      <c r="O5215" s="158">
        <v>0.97489999999999999</v>
      </c>
      <c r="P5215" s="161">
        <f t="shared" si="489"/>
        <v>1.1564000000000001</v>
      </c>
    </row>
    <row r="5216" spans="9:16" x14ac:dyDescent="0.2">
      <c r="I5216" s="158">
        <f t="shared" si="487"/>
        <v>13</v>
      </c>
      <c r="J5216" s="158" t="str">
        <f t="shared" si="490"/>
        <v>GBP</v>
      </c>
      <c r="K5216" s="158" t="str">
        <f t="shared" si="491"/>
        <v>CHF</v>
      </c>
      <c r="L5216" s="158" t="str">
        <f t="shared" si="488"/>
        <v>GBPCHF45485</v>
      </c>
      <c r="M5216" s="160">
        <f t="shared" si="492"/>
        <v>45485</v>
      </c>
      <c r="N5216" s="158">
        <v>1.1900653345868688</v>
      </c>
      <c r="O5216" s="158">
        <v>0.97470000000000001</v>
      </c>
      <c r="P5216" s="161">
        <f t="shared" si="489"/>
        <v>1.1599999999999999</v>
      </c>
    </row>
    <row r="5217" spans="9:16" x14ac:dyDescent="0.2">
      <c r="I5217" s="158">
        <f t="shared" si="487"/>
        <v>13</v>
      </c>
      <c r="J5217" s="158" t="str">
        <f t="shared" si="490"/>
        <v>GBP</v>
      </c>
      <c r="K5217" s="158" t="str">
        <f t="shared" si="491"/>
        <v>CHF</v>
      </c>
      <c r="L5217" s="158" t="str">
        <f t="shared" si="488"/>
        <v>GBPCHF45486</v>
      </c>
      <c r="M5217" s="160">
        <f t="shared" si="492"/>
        <v>45486</v>
      </c>
      <c r="N5217" s="158">
        <v>1.1900653345868688</v>
      </c>
      <c r="O5217" s="158">
        <v>0.97470000000000001</v>
      </c>
      <c r="P5217" s="161">
        <f t="shared" si="489"/>
        <v>1.1599999999999999</v>
      </c>
    </row>
    <row r="5218" spans="9:16" x14ac:dyDescent="0.2">
      <c r="I5218" s="158">
        <f t="shared" si="487"/>
        <v>13</v>
      </c>
      <c r="J5218" s="158" t="str">
        <f t="shared" si="490"/>
        <v>GBP</v>
      </c>
      <c r="K5218" s="158" t="str">
        <f t="shared" si="491"/>
        <v>CHF</v>
      </c>
      <c r="L5218" s="158" t="str">
        <f t="shared" si="488"/>
        <v>GBPCHF45487</v>
      </c>
      <c r="M5218" s="160">
        <f t="shared" si="492"/>
        <v>45487</v>
      </c>
      <c r="N5218" s="158">
        <v>1.1900653345868688</v>
      </c>
      <c r="O5218" s="158">
        <v>0.97470000000000001</v>
      </c>
      <c r="P5218" s="161">
        <f t="shared" si="489"/>
        <v>1.1599999999999999</v>
      </c>
    </row>
    <row r="5219" spans="9:16" x14ac:dyDescent="0.2">
      <c r="I5219" s="158">
        <f t="shared" si="487"/>
        <v>13</v>
      </c>
      <c r="J5219" s="158" t="str">
        <f t="shared" si="490"/>
        <v>GBP</v>
      </c>
      <c r="K5219" s="158" t="str">
        <f t="shared" si="491"/>
        <v>CHF</v>
      </c>
      <c r="L5219" s="158" t="str">
        <f t="shared" si="488"/>
        <v>GBPCHF45488</v>
      </c>
      <c r="M5219" s="160">
        <f t="shared" si="492"/>
        <v>45488</v>
      </c>
      <c r="N5219" s="158">
        <v>1.1898387768457375</v>
      </c>
      <c r="O5219" s="158">
        <v>0.97550000000000003</v>
      </c>
      <c r="P5219" s="161">
        <f t="shared" si="489"/>
        <v>1.1607000000000001</v>
      </c>
    </row>
    <row r="5220" spans="9:16" x14ac:dyDescent="0.2">
      <c r="I5220" s="158">
        <f t="shared" si="487"/>
        <v>13</v>
      </c>
      <c r="J5220" s="158" t="str">
        <f t="shared" si="490"/>
        <v>GBP</v>
      </c>
      <c r="K5220" s="158" t="str">
        <f t="shared" si="491"/>
        <v>CHF</v>
      </c>
      <c r="L5220" s="158" t="str">
        <f t="shared" si="488"/>
        <v>GBPCHF45489</v>
      </c>
      <c r="M5220" s="160">
        <f t="shared" si="492"/>
        <v>45489</v>
      </c>
      <c r="N5220" s="158">
        <v>1.1896547621880131</v>
      </c>
      <c r="O5220" s="158">
        <v>0.97609999999999997</v>
      </c>
      <c r="P5220" s="161">
        <f t="shared" si="489"/>
        <v>1.1612</v>
      </c>
    </row>
    <row r="5221" spans="9:16" x14ac:dyDescent="0.2">
      <c r="I5221" s="158">
        <f t="shared" si="487"/>
        <v>13</v>
      </c>
      <c r="J5221" s="158" t="str">
        <f t="shared" si="490"/>
        <v>GBP</v>
      </c>
      <c r="K5221" s="158" t="str">
        <f t="shared" si="491"/>
        <v>CHF</v>
      </c>
      <c r="L5221" s="158" t="str">
        <f t="shared" si="488"/>
        <v>GBPCHF45490</v>
      </c>
      <c r="M5221" s="160">
        <f t="shared" si="492"/>
        <v>45490</v>
      </c>
      <c r="N5221" s="158">
        <v>1.1916820592265984</v>
      </c>
      <c r="O5221" s="158">
        <v>0.96930000000000005</v>
      </c>
      <c r="P5221" s="161">
        <f t="shared" si="489"/>
        <v>1.1551</v>
      </c>
    </row>
    <row r="5222" spans="9:16" x14ac:dyDescent="0.2">
      <c r="I5222" s="158">
        <f t="shared" si="487"/>
        <v>13</v>
      </c>
      <c r="J5222" s="158" t="str">
        <f t="shared" si="490"/>
        <v>GBP</v>
      </c>
      <c r="K5222" s="158" t="str">
        <f t="shared" si="491"/>
        <v>CHF</v>
      </c>
      <c r="L5222" s="158" t="str">
        <f t="shared" si="488"/>
        <v>GBPCHF45491</v>
      </c>
      <c r="M5222" s="160">
        <f t="shared" si="492"/>
        <v>45491</v>
      </c>
      <c r="N5222" s="158">
        <v>1.188001188001188</v>
      </c>
      <c r="O5222" s="158">
        <v>0.96660000000000001</v>
      </c>
      <c r="P5222" s="161">
        <f t="shared" si="489"/>
        <v>1.1483000000000001</v>
      </c>
    </row>
    <row r="5223" spans="9:16" x14ac:dyDescent="0.2">
      <c r="I5223" s="158">
        <f t="shared" si="487"/>
        <v>13</v>
      </c>
      <c r="J5223" s="158" t="str">
        <f t="shared" si="490"/>
        <v>GBP</v>
      </c>
      <c r="K5223" s="158" t="str">
        <f t="shared" si="491"/>
        <v>CHF</v>
      </c>
      <c r="L5223" s="158" t="str">
        <f t="shared" si="488"/>
        <v>GBPCHF45492</v>
      </c>
      <c r="M5223" s="160">
        <f t="shared" si="492"/>
        <v>45492</v>
      </c>
      <c r="N5223" s="158">
        <v>1.1865211200759374</v>
      </c>
      <c r="O5223" s="158">
        <v>0.96879999999999999</v>
      </c>
      <c r="P5223" s="161">
        <f t="shared" si="489"/>
        <v>1.1495</v>
      </c>
    </row>
    <row r="5224" spans="9:16" x14ac:dyDescent="0.2">
      <c r="I5224" s="158">
        <f t="shared" si="487"/>
        <v>13</v>
      </c>
      <c r="J5224" s="158" t="str">
        <f t="shared" si="490"/>
        <v>GBP</v>
      </c>
      <c r="K5224" s="158" t="str">
        <f t="shared" si="491"/>
        <v>CHF</v>
      </c>
      <c r="L5224" s="158" t="str">
        <f t="shared" si="488"/>
        <v>GBPCHF45493</v>
      </c>
      <c r="M5224" s="160">
        <f t="shared" si="492"/>
        <v>45493</v>
      </c>
      <c r="N5224" s="158">
        <v>1.1865211200759374</v>
      </c>
      <c r="O5224" s="158">
        <v>0.96879999999999999</v>
      </c>
      <c r="P5224" s="161">
        <f t="shared" si="489"/>
        <v>1.1495</v>
      </c>
    </row>
    <row r="5225" spans="9:16" x14ac:dyDescent="0.2">
      <c r="I5225" s="158">
        <f t="shared" si="487"/>
        <v>13</v>
      </c>
      <c r="J5225" s="158" t="str">
        <f t="shared" si="490"/>
        <v>GBP</v>
      </c>
      <c r="K5225" s="158" t="str">
        <f t="shared" si="491"/>
        <v>CHF</v>
      </c>
      <c r="L5225" s="158" t="str">
        <f t="shared" si="488"/>
        <v>GBPCHF45494</v>
      </c>
      <c r="M5225" s="160">
        <f t="shared" si="492"/>
        <v>45494</v>
      </c>
      <c r="N5225" s="158">
        <v>1.1865211200759374</v>
      </c>
      <c r="O5225" s="158">
        <v>0.96879999999999999</v>
      </c>
      <c r="P5225" s="161">
        <f t="shared" si="489"/>
        <v>1.1495</v>
      </c>
    </row>
    <row r="5226" spans="9:16" x14ac:dyDescent="0.2">
      <c r="I5226" s="158">
        <f t="shared" ref="I5226:I5289" si="493">IF(M5225=$G$2,I5225+1,I5225)</f>
        <v>13</v>
      </c>
      <c r="J5226" s="158" t="str">
        <f t="shared" si="490"/>
        <v>GBP</v>
      </c>
      <c r="K5226" s="158" t="str">
        <f t="shared" si="491"/>
        <v>CHF</v>
      </c>
      <c r="L5226" s="158" t="str">
        <f t="shared" si="488"/>
        <v>GBPCHF45495</v>
      </c>
      <c r="M5226" s="160">
        <f t="shared" si="492"/>
        <v>45495</v>
      </c>
      <c r="N5226" s="158">
        <v>1.1874369174137624</v>
      </c>
      <c r="O5226" s="158">
        <v>0.96709999999999996</v>
      </c>
      <c r="P5226" s="161">
        <f t="shared" si="489"/>
        <v>1.1484000000000001</v>
      </c>
    </row>
    <row r="5227" spans="9:16" x14ac:dyDescent="0.2">
      <c r="I5227" s="158">
        <f t="shared" si="493"/>
        <v>13</v>
      </c>
      <c r="J5227" s="158" t="str">
        <f t="shared" si="490"/>
        <v>GBP</v>
      </c>
      <c r="K5227" s="158" t="str">
        <f t="shared" si="491"/>
        <v>CHF</v>
      </c>
      <c r="L5227" s="158" t="str">
        <f t="shared" si="488"/>
        <v>GBPCHF45496</v>
      </c>
      <c r="M5227" s="160">
        <f t="shared" si="492"/>
        <v>45496</v>
      </c>
      <c r="N5227" s="158">
        <v>1.1894425082963616</v>
      </c>
      <c r="O5227" s="158">
        <v>0.96809999999999996</v>
      </c>
      <c r="P5227" s="161">
        <f t="shared" si="489"/>
        <v>1.1515</v>
      </c>
    </row>
    <row r="5228" spans="9:16" x14ac:dyDescent="0.2">
      <c r="I5228" s="158">
        <f t="shared" si="493"/>
        <v>13</v>
      </c>
      <c r="J5228" s="158" t="str">
        <f t="shared" si="490"/>
        <v>GBP</v>
      </c>
      <c r="K5228" s="158" t="str">
        <f t="shared" si="491"/>
        <v>CHF</v>
      </c>
      <c r="L5228" s="158" t="str">
        <f t="shared" si="488"/>
        <v>GBPCHF45497</v>
      </c>
      <c r="M5228" s="160">
        <f t="shared" si="492"/>
        <v>45497</v>
      </c>
      <c r="N5228" s="158">
        <v>1.1908589665725888</v>
      </c>
      <c r="O5228" s="158">
        <v>0.96089999999999998</v>
      </c>
      <c r="P5228" s="161">
        <f t="shared" si="489"/>
        <v>1.1443000000000001</v>
      </c>
    </row>
    <row r="5229" spans="9:16" x14ac:dyDescent="0.2">
      <c r="I5229" s="158">
        <f t="shared" si="493"/>
        <v>13</v>
      </c>
      <c r="J5229" s="158" t="str">
        <f t="shared" si="490"/>
        <v>GBP</v>
      </c>
      <c r="K5229" s="158" t="str">
        <f t="shared" si="491"/>
        <v>CHF</v>
      </c>
      <c r="L5229" s="158" t="str">
        <f t="shared" si="488"/>
        <v>GBPCHF45498</v>
      </c>
      <c r="M5229" s="160">
        <f t="shared" si="492"/>
        <v>45498</v>
      </c>
      <c r="N5229" s="158">
        <v>1.1865211200759374</v>
      </c>
      <c r="O5229" s="158">
        <v>0.95340000000000003</v>
      </c>
      <c r="P5229" s="161">
        <f t="shared" si="489"/>
        <v>1.1312</v>
      </c>
    </row>
    <row r="5230" spans="9:16" x14ac:dyDescent="0.2">
      <c r="I5230" s="158">
        <f t="shared" si="493"/>
        <v>13</v>
      </c>
      <c r="J5230" s="158" t="str">
        <f t="shared" si="490"/>
        <v>GBP</v>
      </c>
      <c r="K5230" s="158" t="str">
        <f t="shared" si="491"/>
        <v>CHF</v>
      </c>
      <c r="L5230" s="158" t="str">
        <f t="shared" si="488"/>
        <v>GBPCHF45499</v>
      </c>
      <c r="M5230" s="160">
        <f t="shared" si="492"/>
        <v>45499</v>
      </c>
      <c r="N5230" s="158">
        <v>1.1851430467657447</v>
      </c>
      <c r="O5230" s="158">
        <v>0.95940000000000003</v>
      </c>
      <c r="P5230" s="161">
        <f t="shared" si="489"/>
        <v>1.137</v>
      </c>
    </row>
    <row r="5231" spans="9:16" x14ac:dyDescent="0.2">
      <c r="I5231" s="158">
        <f t="shared" si="493"/>
        <v>13</v>
      </c>
      <c r="J5231" s="158" t="str">
        <f t="shared" si="490"/>
        <v>GBP</v>
      </c>
      <c r="K5231" s="158" t="str">
        <f t="shared" si="491"/>
        <v>CHF</v>
      </c>
      <c r="L5231" s="158" t="str">
        <f t="shared" si="488"/>
        <v>GBPCHF45500</v>
      </c>
      <c r="M5231" s="160">
        <f t="shared" si="492"/>
        <v>45500</v>
      </c>
      <c r="N5231" s="158">
        <v>1.1851430467657447</v>
      </c>
      <c r="O5231" s="158">
        <v>0.95940000000000003</v>
      </c>
      <c r="P5231" s="161">
        <f t="shared" si="489"/>
        <v>1.137</v>
      </c>
    </row>
    <row r="5232" spans="9:16" x14ac:dyDescent="0.2">
      <c r="I5232" s="158">
        <f t="shared" si="493"/>
        <v>13</v>
      </c>
      <c r="J5232" s="158" t="str">
        <f t="shared" si="490"/>
        <v>GBP</v>
      </c>
      <c r="K5232" s="158" t="str">
        <f t="shared" si="491"/>
        <v>CHF</v>
      </c>
      <c r="L5232" s="158" t="str">
        <f t="shared" si="488"/>
        <v>GBPCHF45501</v>
      </c>
      <c r="M5232" s="160">
        <f t="shared" si="492"/>
        <v>45501</v>
      </c>
      <c r="N5232" s="158">
        <v>1.1851430467657447</v>
      </c>
      <c r="O5232" s="158">
        <v>0.95940000000000003</v>
      </c>
      <c r="P5232" s="161">
        <f t="shared" si="489"/>
        <v>1.137</v>
      </c>
    </row>
    <row r="5233" spans="9:16" x14ac:dyDescent="0.2">
      <c r="I5233" s="158">
        <f t="shared" si="493"/>
        <v>13</v>
      </c>
      <c r="J5233" s="158" t="str">
        <f t="shared" si="490"/>
        <v>GBP</v>
      </c>
      <c r="K5233" s="158" t="str">
        <f t="shared" si="491"/>
        <v>CHF</v>
      </c>
      <c r="L5233" s="158" t="str">
        <f t="shared" si="488"/>
        <v>GBPCHF45502</v>
      </c>
      <c r="M5233" s="160">
        <f t="shared" si="492"/>
        <v>45502</v>
      </c>
      <c r="N5233" s="158">
        <v>1.1856067342462504</v>
      </c>
      <c r="O5233" s="158">
        <v>0.95779999999999998</v>
      </c>
      <c r="P5233" s="161">
        <f t="shared" si="489"/>
        <v>1.1355999999999999</v>
      </c>
    </row>
    <row r="5234" spans="9:16" x14ac:dyDescent="0.2">
      <c r="I5234" s="158">
        <f t="shared" si="493"/>
        <v>13</v>
      </c>
      <c r="J5234" s="158" t="str">
        <f t="shared" si="490"/>
        <v>GBP</v>
      </c>
      <c r="K5234" s="158" t="str">
        <f t="shared" si="491"/>
        <v>CHF</v>
      </c>
      <c r="L5234" s="158" t="str">
        <f t="shared" si="488"/>
        <v>GBPCHF45503</v>
      </c>
      <c r="M5234" s="160">
        <f t="shared" si="492"/>
        <v>45503</v>
      </c>
      <c r="N5234" s="158">
        <v>1.1868027533823877</v>
      </c>
      <c r="O5234" s="158">
        <v>0.95920000000000005</v>
      </c>
      <c r="P5234" s="161">
        <f t="shared" si="489"/>
        <v>1.1384000000000001</v>
      </c>
    </row>
    <row r="5235" spans="9:16" x14ac:dyDescent="0.2">
      <c r="I5235" s="158">
        <f t="shared" si="493"/>
        <v>13</v>
      </c>
      <c r="J5235" s="158" t="str">
        <f t="shared" si="490"/>
        <v>GBP</v>
      </c>
      <c r="K5235" s="158" t="str">
        <f t="shared" si="491"/>
        <v>CHF</v>
      </c>
      <c r="L5235" s="158" t="str">
        <f t="shared" si="488"/>
        <v>GBPCHF45504</v>
      </c>
      <c r="M5235" s="160">
        <f t="shared" si="492"/>
        <v>45504</v>
      </c>
      <c r="N5235" s="158">
        <v>1.1851149561507466</v>
      </c>
      <c r="O5235" s="158">
        <v>0.95330000000000004</v>
      </c>
      <c r="P5235" s="161">
        <f t="shared" si="489"/>
        <v>1.1297999999999999</v>
      </c>
    </row>
    <row r="5236" spans="9:16" x14ac:dyDescent="0.2">
      <c r="I5236" s="158">
        <f t="shared" si="493"/>
        <v>13</v>
      </c>
      <c r="J5236" s="158" t="str">
        <f t="shared" si="490"/>
        <v>GBP</v>
      </c>
      <c r="K5236" s="158" t="str">
        <f t="shared" si="491"/>
        <v>CHF</v>
      </c>
      <c r="L5236" s="158" t="str">
        <f t="shared" si="488"/>
        <v>GBPCHF45505</v>
      </c>
      <c r="M5236" s="160">
        <f t="shared" si="492"/>
        <v>45505</v>
      </c>
      <c r="N5236" s="158">
        <v>1.1858457451854663</v>
      </c>
      <c r="O5236" s="158">
        <v>0.94669999999999999</v>
      </c>
      <c r="P5236" s="161">
        <f t="shared" si="489"/>
        <v>1.1226</v>
      </c>
    </row>
    <row r="5237" spans="9:16" x14ac:dyDescent="0.2">
      <c r="I5237" s="158">
        <f t="shared" si="493"/>
        <v>13</v>
      </c>
      <c r="J5237" s="158" t="str">
        <f t="shared" si="490"/>
        <v>GBP</v>
      </c>
      <c r="K5237" s="158" t="str">
        <f t="shared" si="491"/>
        <v>CHF</v>
      </c>
      <c r="L5237" s="158" t="str">
        <f t="shared" si="488"/>
        <v>GBPCHF45506</v>
      </c>
      <c r="M5237" s="160">
        <f t="shared" si="492"/>
        <v>45506</v>
      </c>
      <c r="N5237" s="158">
        <v>1.1764705882352942</v>
      </c>
      <c r="O5237" s="158">
        <v>0.94330000000000003</v>
      </c>
      <c r="P5237" s="161">
        <f t="shared" si="489"/>
        <v>1.1097999999999999</v>
      </c>
    </row>
    <row r="5238" spans="9:16" x14ac:dyDescent="0.2">
      <c r="I5238" s="158">
        <f t="shared" si="493"/>
        <v>13</v>
      </c>
      <c r="J5238" s="158" t="str">
        <f t="shared" si="490"/>
        <v>GBP</v>
      </c>
      <c r="K5238" s="158" t="str">
        <f t="shared" si="491"/>
        <v>CHF</v>
      </c>
      <c r="L5238" s="158" t="str">
        <f t="shared" si="488"/>
        <v>GBPCHF45507</v>
      </c>
      <c r="M5238" s="160">
        <f t="shared" si="492"/>
        <v>45507</v>
      </c>
      <c r="N5238" s="158">
        <v>1.1764705882352942</v>
      </c>
      <c r="O5238" s="158">
        <v>0.94330000000000003</v>
      </c>
      <c r="P5238" s="161">
        <f t="shared" si="489"/>
        <v>1.1097999999999999</v>
      </c>
    </row>
    <row r="5239" spans="9:16" x14ac:dyDescent="0.2">
      <c r="I5239" s="158">
        <f t="shared" si="493"/>
        <v>13</v>
      </c>
      <c r="J5239" s="158" t="str">
        <f t="shared" si="490"/>
        <v>GBP</v>
      </c>
      <c r="K5239" s="158" t="str">
        <f t="shared" si="491"/>
        <v>CHF</v>
      </c>
      <c r="L5239" s="158" t="str">
        <f t="shared" si="488"/>
        <v>GBPCHF45508</v>
      </c>
      <c r="M5239" s="160">
        <f t="shared" si="492"/>
        <v>45508</v>
      </c>
      <c r="N5239" s="158">
        <v>1.1764705882352942</v>
      </c>
      <c r="O5239" s="158">
        <v>0.94330000000000003</v>
      </c>
      <c r="P5239" s="161">
        <f t="shared" si="489"/>
        <v>1.1097999999999999</v>
      </c>
    </row>
    <row r="5240" spans="9:16" x14ac:dyDescent="0.2">
      <c r="I5240" s="158">
        <f t="shared" si="493"/>
        <v>13</v>
      </c>
      <c r="J5240" s="158" t="str">
        <f t="shared" si="490"/>
        <v>GBP</v>
      </c>
      <c r="K5240" s="158" t="str">
        <f t="shared" si="491"/>
        <v>CHF</v>
      </c>
      <c r="L5240" s="158" t="str">
        <f t="shared" si="488"/>
        <v>GBPCHF45509</v>
      </c>
      <c r="M5240" s="160">
        <f t="shared" si="492"/>
        <v>45509</v>
      </c>
      <c r="N5240" s="158">
        <v>1.1644425813363144</v>
      </c>
      <c r="O5240" s="158">
        <v>0.9304</v>
      </c>
      <c r="P5240" s="161">
        <f t="shared" si="489"/>
        <v>1.0833999999999999</v>
      </c>
    </row>
    <row r="5241" spans="9:16" x14ac:dyDescent="0.2">
      <c r="I5241" s="158">
        <f t="shared" si="493"/>
        <v>13</v>
      </c>
      <c r="J5241" s="158" t="str">
        <f t="shared" si="490"/>
        <v>GBP</v>
      </c>
      <c r="K5241" s="158" t="str">
        <f t="shared" si="491"/>
        <v>CHF</v>
      </c>
      <c r="L5241" s="158" t="str">
        <f t="shared" si="488"/>
        <v>GBPCHF45510</v>
      </c>
      <c r="M5241" s="160">
        <f t="shared" si="492"/>
        <v>45510</v>
      </c>
      <c r="N5241" s="158">
        <v>1.1628177399474406</v>
      </c>
      <c r="O5241" s="158">
        <v>0.9325</v>
      </c>
      <c r="P5241" s="161">
        <f t="shared" si="489"/>
        <v>1.0843</v>
      </c>
    </row>
    <row r="5242" spans="9:16" x14ac:dyDescent="0.2">
      <c r="I5242" s="158">
        <f t="shared" si="493"/>
        <v>13</v>
      </c>
      <c r="J5242" s="158" t="str">
        <f t="shared" si="490"/>
        <v>GBP</v>
      </c>
      <c r="K5242" s="158" t="str">
        <f t="shared" si="491"/>
        <v>CHF</v>
      </c>
      <c r="L5242" s="158" t="str">
        <f t="shared" si="488"/>
        <v>GBPCHF45511</v>
      </c>
      <c r="M5242" s="160">
        <f t="shared" si="492"/>
        <v>45511</v>
      </c>
      <c r="N5242" s="158">
        <v>1.1653925041954132</v>
      </c>
      <c r="O5242" s="158">
        <v>0.94089999999999996</v>
      </c>
      <c r="P5242" s="161">
        <f t="shared" si="489"/>
        <v>1.0965</v>
      </c>
    </row>
    <row r="5243" spans="9:16" x14ac:dyDescent="0.2">
      <c r="I5243" s="158">
        <f t="shared" si="493"/>
        <v>13</v>
      </c>
      <c r="J5243" s="158" t="str">
        <f t="shared" si="490"/>
        <v>GBP</v>
      </c>
      <c r="K5243" s="158" t="str">
        <f t="shared" si="491"/>
        <v>CHF</v>
      </c>
      <c r="L5243" s="158" t="str">
        <f t="shared" si="488"/>
        <v>GBPCHF45512</v>
      </c>
      <c r="M5243" s="160">
        <f t="shared" si="492"/>
        <v>45512</v>
      </c>
      <c r="N5243" s="158">
        <v>1.1615346195393355</v>
      </c>
      <c r="O5243" s="158">
        <v>0.93679999999999997</v>
      </c>
      <c r="P5243" s="161">
        <f t="shared" si="489"/>
        <v>1.0881000000000001</v>
      </c>
    </row>
    <row r="5244" spans="9:16" x14ac:dyDescent="0.2">
      <c r="I5244" s="158">
        <f t="shared" si="493"/>
        <v>13</v>
      </c>
      <c r="J5244" s="158" t="str">
        <f t="shared" si="490"/>
        <v>GBP</v>
      </c>
      <c r="K5244" s="158" t="str">
        <f t="shared" si="491"/>
        <v>CHF</v>
      </c>
      <c r="L5244" s="158" t="str">
        <f t="shared" si="488"/>
        <v>GBPCHF45513</v>
      </c>
      <c r="M5244" s="160">
        <f t="shared" si="492"/>
        <v>45513</v>
      </c>
      <c r="N5244" s="158">
        <v>1.1667522284967564</v>
      </c>
      <c r="O5244" s="158">
        <v>0.94350000000000001</v>
      </c>
      <c r="P5244" s="161">
        <f t="shared" si="489"/>
        <v>1.1008</v>
      </c>
    </row>
    <row r="5245" spans="9:16" x14ac:dyDescent="0.2">
      <c r="I5245" s="158">
        <f t="shared" si="493"/>
        <v>13</v>
      </c>
      <c r="J5245" s="158" t="str">
        <f t="shared" si="490"/>
        <v>GBP</v>
      </c>
      <c r="K5245" s="158" t="str">
        <f t="shared" si="491"/>
        <v>CHF</v>
      </c>
      <c r="L5245" s="158" t="str">
        <f t="shared" si="488"/>
        <v>GBPCHF45514</v>
      </c>
      <c r="M5245" s="160">
        <f t="shared" si="492"/>
        <v>45514</v>
      </c>
      <c r="N5245" s="158">
        <v>1.1667522284967564</v>
      </c>
      <c r="O5245" s="158">
        <v>0.94350000000000001</v>
      </c>
      <c r="P5245" s="161">
        <f t="shared" si="489"/>
        <v>1.1008</v>
      </c>
    </row>
    <row r="5246" spans="9:16" x14ac:dyDescent="0.2">
      <c r="I5246" s="158">
        <f t="shared" si="493"/>
        <v>13</v>
      </c>
      <c r="J5246" s="158" t="str">
        <f t="shared" si="490"/>
        <v>GBP</v>
      </c>
      <c r="K5246" s="158" t="str">
        <f t="shared" si="491"/>
        <v>CHF</v>
      </c>
      <c r="L5246" s="158" t="str">
        <f t="shared" si="488"/>
        <v>GBPCHF45515</v>
      </c>
      <c r="M5246" s="160">
        <f t="shared" si="492"/>
        <v>45515</v>
      </c>
      <c r="N5246" s="158">
        <v>1.1667522284967564</v>
      </c>
      <c r="O5246" s="158">
        <v>0.94350000000000001</v>
      </c>
      <c r="P5246" s="161">
        <f t="shared" si="489"/>
        <v>1.1008</v>
      </c>
    </row>
    <row r="5247" spans="9:16" x14ac:dyDescent="0.2">
      <c r="I5247" s="158">
        <f t="shared" si="493"/>
        <v>13</v>
      </c>
      <c r="J5247" s="158" t="str">
        <f t="shared" si="490"/>
        <v>GBP</v>
      </c>
      <c r="K5247" s="158" t="str">
        <f t="shared" si="491"/>
        <v>CHF</v>
      </c>
      <c r="L5247" s="158" t="str">
        <f t="shared" si="488"/>
        <v>GBPCHF45516</v>
      </c>
      <c r="M5247" s="160">
        <f t="shared" si="492"/>
        <v>45516</v>
      </c>
      <c r="N5247" s="158">
        <v>1.1688524206933633</v>
      </c>
      <c r="O5247" s="158">
        <v>0.94910000000000005</v>
      </c>
      <c r="P5247" s="161">
        <f t="shared" si="489"/>
        <v>1.1093999999999999</v>
      </c>
    </row>
    <row r="5248" spans="9:16" x14ac:dyDescent="0.2">
      <c r="I5248" s="158">
        <f t="shared" si="493"/>
        <v>13</v>
      </c>
      <c r="J5248" s="158" t="str">
        <f t="shared" si="490"/>
        <v>GBP</v>
      </c>
      <c r="K5248" s="158" t="str">
        <f t="shared" si="491"/>
        <v>CHF</v>
      </c>
      <c r="L5248" s="158" t="str">
        <f t="shared" si="488"/>
        <v>GBPCHF45517</v>
      </c>
      <c r="M5248" s="160">
        <f t="shared" si="492"/>
        <v>45517</v>
      </c>
      <c r="N5248" s="158">
        <v>1.1701654613962413</v>
      </c>
      <c r="O5248" s="158">
        <v>0.94799999999999995</v>
      </c>
      <c r="P5248" s="161">
        <f t="shared" si="489"/>
        <v>1.1093</v>
      </c>
    </row>
    <row r="5249" spans="9:16" x14ac:dyDescent="0.2">
      <c r="I5249" s="158">
        <f t="shared" si="493"/>
        <v>13</v>
      </c>
      <c r="J5249" s="158" t="str">
        <f t="shared" si="490"/>
        <v>GBP</v>
      </c>
      <c r="K5249" s="158" t="str">
        <f t="shared" si="491"/>
        <v>CHF</v>
      </c>
      <c r="L5249" s="158" t="str">
        <f t="shared" si="488"/>
        <v>GBPCHF45518</v>
      </c>
      <c r="M5249" s="160">
        <f t="shared" si="492"/>
        <v>45518</v>
      </c>
      <c r="N5249" s="158">
        <v>1.1657321380693144</v>
      </c>
      <c r="O5249" s="158">
        <v>0.95150000000000001</v>
      </c>
      <c r="P5249" s="161">
        <f t="shared" si="489"/>
        <v>1.1092</v>
      </c>
    </row>
    <row r="5250" spans="9:16" x14ac:dyDescent="0.2">
      <c r="I5250" s="158">
        <f t="shared" si="493"/>
        <v>13</v>
      </c>
      <c r="J5250" s="158" t="str">
        <f t="shared" si="490"/>
        <v>GBP</v>
      </c>
      <c r="K5250" s="158" t="str">
        <f t="shared" si="491"/>
        <v>CHF</v>
      </c>
      <c r="L5250" s="158" t="str">
        <f t="shared" si="488"/>
        <v>GBPCHF45519</v>
      </c>
      <c r="M5250" s="160">
        <f t="shared" si="492"/>
        <v>45519</v>
      </c>
      <c r="N5250" s="158">
        <v>1.168019622729662</v>
      </c>
      <c r="O5250" s="158">
        <v>0.95409999999999995</v>
      </c>
      <c r="P5250" s="161">
        <f t="shared" si="489"/>
        <v>1.1144000000000001</v>
      </c>
    </row>
    <row r="5251" spans="9:16" x14ac:dyDescent="0.2">
      <c r="I5251" s="158">
        <f t="shared" si="493"/>
        <v>13</v>
      </c>
      <c r="J5251" s="158" t="str">
        <f t="shared" si="490"/>
        <v>GBP</v>
      </c>
      <c r="K5251" s="158" t="str">
        <f t="shared" si="491"/>
        <v>CHF</v>
      </c>
      <c r="L5251" s="158" t="str">
        <f t="shared" ref="L5251:L5314" si="494">J5251&amp;K5251&amp;M5251</f>
        <v>GBPCHF45520</v>
      </c>
      <c r="M5251" s="160">
        <f t="shared" si="492"/>
        <v>45520</v>
      </c>
      <c r="N5251" s="158">
        <v>1.17470162578705</v>
      </c>
      <c r="O5251" s="158">
        <v>0.95399999999999996</v>
      </c>
      <c r="P5251" s="161">
        <f t="shared" ref="P5251:P5314" si="495">ROUND(N5251*O5251,4)</f>
        <v>1.1207</v>
      </c>
    </row>
    <row r="5252" spans="9:16" x14ac:dyDescent="0.2">
      <c r="I5252" s="158">
        <f t="shared" si="493"/>
        <v>13</v>
      </c>
      <c r="J5252" s="158" t="str">
        <f t="shared" ref="J5252:J5315" si="496">VLOOKUP($I5252,$A:$C,2,FALSE)</f>
        <v>GBP</v>
      </c>
      <c r="K5252" s="158" t="str">
        <f t="shared" ref="K5252:K5315" si="497">VLOOKUP($I5252,$A:$C,3,FALSE)</f>
        <v>CHF</v>
      </c>
      <c r="L5252" s="158" t="str">
        <f t="shared" si="494"/>
        <v>GBPCHF45521</v>
      </c>
      <c r="M5252" s="160">
        <f t="shared" ref="M5252:M5315" si="498">IF(I5252=I5251,M5251+1,$G$1)</f>
        <v>45521</v>
      </c>
      <c r="N5252" s="158">
        <v>1.17470162578705</v>
      </c>
      <c r="O5252" s="158">
        <v>0.95399999999999996</v>
      </c>
      <c r="P5252" s="161">
        <f t="shared" si="495"/>
        <v>1.1207</v>
      </c>
    </row>
    <row r="5253" spans="9:16" x14ac:dyDescent="0.2">
      <c r="I5253" s="158">
        <f t="shared" si="493"/>
        <v>13</v>
      </c>
      <c r="J5253" s="158" t="str">
        <f t="shared" si="496"/>
        <v>GBP</v>
      </c>
      <c r="K5253" s="158" t="str">
        <f t="shared" si="497"/>
        <v>CHF</v>
      </c>
      <c r="L5253" s="158" t="str">
        <f t="shared" si="494"/>
        <v>GBPCHF45522</v>
      </c>
      <c r="M5253" s="160">
        <f t="shared" si="498"/>
        <v>45522</v>
      </c>
      <c r="N5253" s="158">
        <v>1.17470162578705</v>
      </c>
      <c r="O5253" s="158">
        <v>0.95399999999999996</v>
      </c>
      <c r="P5253" s="161">
        <f t="shared" si="495"/>
        <v>1.1207</v>
      </c>
    </row>
    <row r="5254" spans="9:16" x14ac:dyDescent="0.2">
      <c r="I5254" s="158">
        <f t="shared" si="493"/>
        <v>13</v>
      </c>
      <c r="J5254" s="158" t="str">
        <f t="shared" si="496"/>
        <v>GBP</v>
      </c>
      <c r="K5254" s="158" t="str">
        <f t="shared" si="497"/>
        <v>CHF</v>
      </c>
      <c r="L5254" s="158" t="str">
        <f t="shared" si="494"/>
        <v>GBPCHF45523</v>
      </c>
      <c r="M5254" s="160">
        <f t="shared" si="498"/>
        <v>45523</v>
      </c>
      <c r="N5254" s="158">
        <v>1.1731168541698438</v>
      </c>
      <c r="O5254" s="158">
        <v>0.95430000000000004</v>
      </c>
      <c r="P5254" s="161">
        <f t="shared" si="495"/>
        <v>1.1194999999999999</v>
      </c>
    </row>
    <row r="5255" spans="9:16" x14ac:dyDescent="0.2">
      <c r="I5255" s="158">
        <f t="shared" si="493"/>
        <v>13</v>
      </c>
      <c r="J5255" s="158" t="str">
        <f t="shared" si="496"/>
        <v>GBP</v>
      </c>
      <c r="K5255" s="158" t="str">
        <f t="shared" si="497"/>
        <v>CHF</v>
      </c>
      <c r="L5255" s="158" t="str">
        <f t="shared" si="494"/>
        <v>GBPCHF45524</v>
      </c>
      <c r="M5255" s="160">
        <f t="shared" si="498"/>
        <v>45524</v>
      </c>
      <c r="N5255" s="158">
        <v>1.173791581566777</v>
      </c>
      <c r="O5255" s="158">
        <v>0.95269999999999999</v>
      </c>
      <c r="P5255" s="161">
        <f t="shared" si="495"/>
        <v>1.1183000000000001</v>
      </c>
    </row>
    <row r="5256" spans="9:16" x14ac:dyDescent="0.2">
      <c r="I5256" s="158">
        <f t="shared" si="493"/>
        <v>13</v>
      </c>
      <c r="J5256" s="158" t="str">
        <f t="shared" si="496"/>
        <v>GBP</v>
      </c>
      <c r="K5256" s="158" t="str">
        <f t="shared" si="497"/>
        <v>CHF</v>
      </c>
      <c r="L5256" s="158" t="str">
        <f t="shared" si="494"/>
        <v>GBPCHF45525</v>
      </c>
      <c r="M5256" s="160">
        <f t="shared" si="498"/>
        <v>45525</v>
      </c>
      <c r="N5256" s="158">
        <v>1.1722917130698804</v>
      </c>
      <c r="O5256" s="158">
        <v>0.95030000000000003</v>
      </c>
      <c r="P5256" s="161">
        <f t="shared" si="495"/>
        <v>1.1140000000000001</v>
      </c>
    </row>
    <row r="5257" spans="9:16" x14ac:dyDescent="0.2">
      <c r="I5257" s="158">
        <f t="shared" si="493"/>
        <v>13</v>
      </c>
      <c r="J5257" s="158" t="str">
        <f t="shared" si="496"/>
        <v>GBP</v>
      </c>
      <c r="K5257" s="158" t="str">
        <f t="shared" si="497"/>
        <v>CHF</v>
      </c>
      <c r="L5257" s="158" t="str">
        <f t="shared" si="494"/>
        <v>GBPCHF45526</v>
      </c>
      <c r="M5257" s="160">
        <f t="shared" si="498"/>
        <v>45526</v>
      </c>
      <c r="N5257" s="158">
        <v>1.1772600449713337</v>
      </c>
      <c r="O5257" s="158">
        <v>0.94899999999999995</v>
      </c>
      <c r="P5257" s="161">
        <f t="shared" si="495"/>
        <v>1.1172</v>
      </c>
    </row>
    <row r="5258" spans="9:16" x14ac:dyDescent="0.2">
      <c r="I5258" s="158">
        <f t="shared" si="493"/>
        <v>13</v>
      </c>
      <c r="J5258" s="158" t="str">
        <f t="shared" si="496"/>
        <v>GBP</v>
      </c>
      <c r="K5258" s="158" t="str">
        <f t="shared" si="497"/>
        <v>CHF</v>
      </c>
      <c r="L5258" s="158" t="str">
        <f t="shared" si="494"/>
        <v>GBPCHF45527</v>
      </c>
      <c r="M5258" s="160">
        <f t="shared" si="498"/>
        <v>45527</v>
      </c>
      <c r="N5258" s="158">
        <v>1.1801777347668558</v>
      </c>
      <c r="O5258" s="158">
        <v>0.9476</v>
      </c>
      <c r="P5258" s="161">
        <f t="shared" si="495"/>
        <v>1.1183000000000001</v>
      </c>
    </row>
    <row r="5259" spans="9:16" x14ac:dyDescent="0.2">
      <c r="I5259" s="158">
        <f t="shared" si="493"/>
        <v>13</v>
      </c>
      <c r="J5259" s="158" t="str">
        <f t="shared" si="496"/>
        <v>GBP</v>
      </c>
      <c r="K5259" s="158" t="str">
        <f t="shared" si="497"/>
        <v>CHF</v>
      </c>
      <c r="L5259" s="158" t="str">
        <f t="shared" si="494"/>
        <v>GBPCHF45528</v>
      </c>
      <c r="M5259" s="160">
        <f t="shared" si="498"/>
        <v>45528</v>
      </c>
      <c r="N5259" s="158">
        <v>1.1801777347668558</v>
      </c>
      <c r="O5259" s="158">
        <v>0.9476</v>
      </c>
      <c r="P5259" s="161">
        <f t="shared" si="495"/>
        <v>1.1183000000000001</v>
      </c>
    </row>
    <row r="5260" spans="9:16" x14ac:dyDescent="0.2">
      <c r="I5260" s="158">
        <f t="shared" si="493"/>
        <v>13</v>
      </c>
      <c r="J5260" s="158" t="str">
        <f t="shared" si="496"/>
        <v>GBP</v>
      </c>
      <c r="K5260" s="158" t="str">
        <f t="shared" si="497"/>
        <v>CHF</v>
      </c>
      <c r="L5260" s="158" t="str">
        <f t="shared" si="494"/>
        <v>GBPCHF45529</v>
      </c>
      <c r="M5260" s="160">
        <f t="shared" si="498"/>
        <v>45529</v>
      </c>
      <c r="N5260" s="158">
        <v>1.1801777347668558</v>
      </c>
      <c r="O5260" s="158">
        <v>0.9476</v>
      </c>
      <c r="P5260" s="161">
        <f t="shared" si="495"/>
        <v>1.1183000000000001</v>
      </c>
    </row>
    <row r="5261" spans="9:16" x14ac:dyDescent="0.2">
      <c r="I5261" s="158">
        <f t="shared" si="493"/>
        <v>13</v>
      </c>
      <c r="J5261" s="158" t="str">
        <f t="shared" si="496"/>
        <v>GBP</v>
      </c>
      <c r="K5261" s="158" t="str">
        <f t="shared" si="497"/>
        <v>CHF</v>
      </c>
      <c r="L5261" s="158" t="str">
        <f t="shared" si="494"/>
        <v>GBPCHF45530</v>
      </c>
      <c r="M5261" s="160">
        <f t="shared" si="498"/>
        <v>45530</v>
      </c>
      <c r="N5261" s="158">
        <v>1.18140469017662</v>
      </c>
      <c r="O5261" s="158">
        <v>0.94599999999999995</v>
      </c>
      <c r="P5261" s="161">
        <f t="shared" si="495"/>
        <v>1.1175999999999999</v>
      </c>
    </row>
    <row r="5262" spans="9:16" x14ac:dyDescent="0.2">
      <c r="I5262" s="158">
        <f t="shared" si="493"/>
        <v>13</v>
      </c>
      <c r="J5262" s="158" t="str">
        <f t="shared" si="496"/>
        <v>GBP</v>
      </c>
      <c r="K5262" s="158" t="str">
        <f t="shared" si="497"/>
        <v>CHF</v>
      </c>
      <c r="L5262" s="158" t="str">
        <f t="shared" si="494"/>
        <v>GBPCHF45531</v>
      </c>
      <c r="M5262" s="160">
        <f t="shared" si="498"/>
        <v>45531</v>
      </c>
      <c r="N5262" s="158">
        <v>1.1843009071744948</v>
      </c>
      <c r="O5262" s="158">
        <v>0.94399999999999995</v>
      </c>
      <c r="P5262" s="161">
        <f t="shared" si="495"/>
        <v>1.1180000000000001</v>
      </c>
    </row>
    <row r="5263" spans="9:16" x14ac:dyDescent="0.2">
      <c r="I5263" s="158">
        <f t="shared" si="493"/>
        <v>13</v>
      </c>
      <c r="J5263" s="158" t="str">
        <f t="shared" si="496"/>
        <v>GBP</v>
      </c>
      <c r="K5263" s="158" t="str">
        <f t="shared" si="497"/>
        <v>CHF</v>
      </c>
      <c r="L5263" s="158" t="str">
        <f t="shared" si="494"/>
        <v>GBPCHF45532</v>
      </c>
      <c r="M5263" s="160">
        <f t="shared" si="498"/>
        <v>45532</v>
      </c>
      <c r="N5263" s="158">
        <v>1.1881705737675701</v>
      </c>
      <c r="O5263" s="158">
        <v>0.9375</v>
      </c>
      <c r="P5263" s="161">
        <f t="shared" si="495"/>
        <v>1.1138999999999999</v>
      </c>
    </row>
    <row r="5264" spans="9:16" x14ac:dyDescent="0.2">
      <c r="I5264" s="158">
        <f t="shared" si="493"/>
        <v>13</v>
      </c>
      <c r="J5264" s="158" t="str">
        <f t="shared" si="496"/>
        <v>GBP</v>
      </c>
      <c r="K5264" s="158" t="str">
        <f t="shared" si="497"/>
        <v>CHF</v>
      </c>
      <c r="L5264" s="158" t="str">
        <f t="shared" si="494"/>
        <v>GBPCHF45533</v>
      </c>
      <c r="M5264" s="160">
        <f t="shared" si="498"/>
        <v>45533</v>
      </c>
      <c r="N5264" s="158">
        <v>1.188001188001188</v>
      </c>
      <c r="O5264" s="158">
        <v>0.93640000000000001</v>
      </c>
      <c r="P5264" s="161">
        <f t="shared" si="495"/>
        <v>1.1124000000000001</v>
      </c>
    </row>
    <row r="5265" spans="9:16" x14ac:dyDescent="0.2">
      <c r="I5265" s="158">
        <f t="shared" si="493"/>
        <v>13</v>
      </c>
      <c r="J5265" s="158" t="str">
        <f t="shared" si="496"/>
        <v>GBP</v>
      </c>
      <c r="K5265" s="158" t="str">
        <f t="shared" si="497"/>
        <v>CHF</v>
      </c>
      <c r="L5265" s="158" t="str">
        <f t="shared" si="494"/>
        <v>GBPCHF45534</v>
      </c>
      <c r="M5265" s="160">
        <f t="shared" si="498"/>
        <v>45534</v>
      </c>
      <c r="N5265" s="158">
        <v>1.1887779362815027</v>
      </c>
      <c r="O5265" s="158">
        <v>0.94159999999999999</v>
      </c>
      <c r="P5265" s="161">
        <f t="shared" si="495"/>
        <v>1.1194</v>
      </c>
    </row>
    <row r="5266" spans="9:16" x14ac:dyDescent="0.2">
      <c r="I5266" s="158">
        <f t="shared" si="493"/>
        <v>13</v>
      </c>
      <c r="J5266" s="158" t="str">
        <f t="shared" si="496"/>
        <v>GBP</v>
      </c>
      <c r="K5266" s="158" t="str">
        <f t="shared" si="497"/>
        <v>CHF</v>
      </c>
      <c r="L5266" s="158" t="str">
        <f t="shared" si="494"/>
        <v>GBPCHF45535</v>
      </c>
      <c r="M5266" s="160">
        <f t="shared" si="498"/>
        <v>45535</v>
      </c>
      <c r="N5266" s="158">
        <v>1.1887779362815027</v>
      </c>
      <c r="O5266" s="158">
        <v>0.94159999999999999</v>
      </c>
      <c r="P5266" s="161">
        <f t="shared" si="495"/>
        <v>1.1194</v>
      </c>
    </row>
    <row r="5267" spans="9:16" x14ac:dyDescent="0.2">
      <c r="I5267" s="158">
        <f t="shared" si="493"/>
        <v>13</v>
      </c>
      <c r="J5267" s="158" t="str">
        <f t="shared" si="496"/>
        <v>GBP</v>
      </c>
      <c r="K5267" s="158" t="str">
        <f t="shared" si="497"/>
        <v>CHF</v>
      </c>
      <c r="L5267" s="158" t="str">
        <f t="shared" si="494"/>
        <v>GBPCHF45536</v>
      </c>
      <c r="M5267" s="160">
        <f t="shared" si="498"/>
        <v>45536</v>
      </c>
      <c r="N5267" s="158">
        <v>1.1887779362815027</v>
      </c>
      <c r="O5267" s="158">
        <v>0.94159999999999999</v>
      </c>
      <c r="P5267" s="161">
        <f t="shared" si="495"/>
        <v>1.1194</v>
      </c>
    </row>
    <row r="5268" spans="9:16" x14ac:dyDescent="0.2">
      <c r="I5268" s="158">
        <f t="shared" si="493"/>
        <v>13</v>
      </c>
      <c r="J5268" s="158" t="str">
        <f t="shared" si="496"/>
        <v>GBP</v>
      </c>
      <c r="K5268" s="158" t="str">
        <f t="shared" si="497"/>
        <v>CHF</v>
      </c>
      <c r="L5268" s="158" t="str">
        <f t="shared" si="494"/>
        <v>GBPCHF45537</v>
      </c>
      <c r="M5268" s="160">
        <f t="shared" si="498"/>
        <v>45537</v>
      </c>
      <c r="N5268" s="158">
        <v>1.1873946187275879</v>
      </c>
      <c r="O5268" s="158">
        <v>0.9415</v>
      </c>
      <c r="P5268" s="161">
        <f t="shared" si="495"/>
        <v>1.1178999999999999</v>
      </c>
    </row>
    <row r="5269" spans="9:16" x14ac:dyDescent="0.2">
      <c r="I5269" s="158">
        <f t="shared" si="493"/>
        <v>13</v>
      </c>
      <c r="J5269" s="158" t="str">
        <f t="shared" si="496"/>
        <v>GBP</v>
      </c>
      <c r="K5269" s="158" t="str">
        <f t="shared" si="497"/>
        <v>CHF</v>
      </c>
      <c r="L5269" s="158" t="str">
        <f t="shared" si="494"/>
        <v>GBPCHF45538</v>
      </c>
      <c r="M5269" s="160">
        <f t="shared" si="498"/>
        <v>45538</v>
      </c>
      <c r="N5269" s="158">
        <v>1.1892727597074388</v>
      </c>
      <c r="O5269" s="158">
        <v>0.94089999999999996</v>
      </c>
      <c r="P5269" s="161">
        <f t="shared" si="495"/>
        <v>1.119</v>
      </c>
    </row>
    <row r="5270" spans="9:16" x14ac:dyDescent="0.2">
      <c r="I5270" s="158">
        <f t="shared" si="493"/>
        <v>13</v>
      </c>
      <c r="J5270" s="158" t="str">
        <f t="shared" si="496"/>
        <v>GBP</v>
      </c>
      <c r="K5270" s="158" t="str">
        <f t="shared" si="497"/>
        <v>CHF</v>
      </c>
      <c r="L5270" s="158" t="str">
        <f t="shared" si="494"/>
        <v>GBPCHF45539</v>
      </c>
      <c r="M5270" s="160">
        <f t="shared" si="498"/>
        <v>45539</v>
      </c>
      <c r="N5270" s="158">
        <v>1.1869717975500902</v>
      </c>
      <c r="O5270" s="158">
        <v>0.93959999999999999</v>
      </c>
      <c r="P5270" s="161">
        <f t="shared" si="495"/>
        <v>1.1153</v>
      </c>
    </row>
    <row r="5271" spans="9:16" x14ac:dyDescent="0.2">
      <c r="I5271" s="158">
        <f t="shared" si="493"/>
        <v>13</v>
      </c>
      <c r="J5271" s="158" t="str">
        <f t="shared" si="496"/>
        <v>GBP</v>
      </c>
      <c r="K5271" s="158" t="str">
        <f t="shared" si="497"/>
        <v>CHF</v>
      </c>
      <c r="L5271" s="158" t="str">
        <f t="shared" si="494"/>
        <v>GBPCHF45540</v>
      </c>
      <c r="M5271" s="160">
        <f t="shared" si="498"/>
        <v>45540</v>
      </c>
      <c r="N5271" s="158">
        <v>1.1859863848763015</v>
      </c>
      <c r="O5271" s="158">
        <v>0.93899999999999995</v>
      </c>
      <c r="P5271" s="161">
        <f t="shared" si="495"/>
        <v>1.1135999999999999</v>
      </c>
    </row>
    <row r="5272" spans="9:16" x14ac:dyDescent="0.2">
      <c r="I5272" s="158">
        <f t="shared" si="493"/>
        <v>13</v>
      </c>
      <c r="J5272" s="158" t="str">
        <f t="shared" si="496"/>
        <v>GBP</v>
      </c>
      <c r="K5272" s="158" t="str">
        <f t="shared" si="497"/>
        <v>CHF</v>
      </c>
      <c r="L5272" s="158" t="str">
        <f t="shared" si="494"/>
        <v>GBPCHF45541</v>
      </c>
      <c r="M5272" s="160">
        <f t="shared" si="498"/>
        <v>45541</v>
      </c>
      <c r="N5272" s="158">
        <v>1.1863381300938394</v>
      </c>
      <c r="O5272" s="158">
        <v>0.9365</v>
      </c>
      <c r="P5272" s="161">
        <f t="shared" si="495"/>
        <v>1.111</v>
      </c>
    </row>
    <row r="5273" spans="9:16" x14ac:dyDescent="0.2">
      <c r="I5273" s="158">
        <f t="shared" si="493"/>
        <v>13</v>
      </c>
      <c r="J5273" s="158" t="str">
        <f t="shared" si="496"/>
        <v>GBP</v>
      </c>
      <c r="K5273" s="158" t="str">
        <f t="shared" si="497"/>
        <v>CHF</v>
      </c>
      <c r="L5273" s="158" t="str">
        <f t="shared" si="494"/>
        <v>GBPCHF45542</v>
      </c>
      <c r="M5273" s="160">
        <f t="shared" si="498"/>
        <v>45542</v>
      </c>
      <c r="N5273" s="158">
        <v>1.1863381300938394</v>
      </c>
      <c r="O5273" s="158">
        <v>0.9365</v>
      </c>
      <c r="P5273" s="161">
        <f t="shared" si="495"/>
        <v>1.111</v>
      </c>
    </row>
    <row r="5274" spans="9:16" x14ac:dyDescent="0.2">
      <c r="I5274" s="158">
        <f t="shared" si="493"/>
        <v>13</v>
      </c>
      <c r="J5274" s="158" t="str">
        <f t="shared" si="496"/>
        <v>GBP</v>
      </c>
      <c r="K5274" s="158" t="str">
        <f t="shared" si="497"/>
        <v>CHF</v>
      </c>
      <c r="L5274" s="158" t="str">
        <f t="shared" si="494"/>
        <v>GBPCHF45543</v>
      </c>
      <c r="M5274" s="160">
        <f t="shared" si="498"/>
        <v>45543</v>
      </c>
      <c r="N5274" s="158">
        <v>1.1863381300938394</v>
      </c>
      <c r="O5274" s="158">
        <v>0.9365</v>
      </c>
      <c r="P5274" s="161">
        <f t="shared" si="495"/>
        <v>1.111</v>
      </c>
    </row>
    <row r="5275" spans="9:16" x14ac:dyDescent="0.2">
      <c r="I5275" s="158">
        <f t="shared" si="493"/>
        <v>13</v>
      </c>
      <c r="J5275" s="158" t="str">
        <f t="shared" si="496"/>
        <v>GBP</v>
      </c>
      <c r="K5275" s="158" t="str">
        <f t="shared" si="497"/>
        <v>CHF</v>
      </c>
      <c r="L5275" s="158" t="str">
        <f t="shared" si="494"/>
        <v>GBPCHF45544</v>
      </c>
      <c r="M5275" s="160">
        <f t="shared" si="498"/>
        <v>45544</v>
      </c>
      <c r="N5275" s="158">
        <v>1.1853256682273454</v>
      </c>
      <c r="O5275" s="158">
        <v>0.93759999999999999</v>
      </c>
      <c r="P5275" s="161">
        <f t="shared" si="495"/>
        <v>1.1113999999999999</v>
      </c>
    </row>
    <row r="5276" spans="9:16" x14ac:dyDescent="0.2">
      <c r="I5276" s="158">
        <f t="shared" si="493"/>
        <v>13</v>
      </c>
      <c r="J5276" s="158" t="str">
        <f t="shared" si="496"/>
        <v>GBP</v>
      </c>
      <c r="K5276" s="158" t="str">
        <f t="shared" si="497"/>
        <v>CHF</v>
      </c>
      <c r="L5276" s="158" t="str">
        <f t="shared" si="494"/>
        <v>GBPCHF45545</v>
      </c>
      <c r="M5276" s="160">
        <f t="shared" si="498"/>
        <v>45545</v>
      </c>
      <c r="N5276" s="158">
        <v>1.1867323325223995</v>
      </c>
      <c r="O5276" s="158">
        <v>0.93489999999999995</v>
      </c>
      <c r="P5276" s="161">
        <f t="shared" si="495"/>
        <v>1.1094999999999999</v>
      </c>
    </row>
    <row r="5277" spans="9:16" x14ac:dyDescent="0.2">
      <c r="I5277" s="158">
        <f t="shared" si="493"/>
        <v>13</v>
      </c>
      <c r="J5277" s="158" t="str">
        <f t="shared" si="496"/>
        <v>GBP</v>
      </c>
      <c r="K5277" s="158" t="str">
        <f t="shared" si="497"/>
        <v>CHF</v>
      </c>
      <c r="L5277" s="158" t="str">
        <f t="shared" si="494"/>
        <v>GBPCHF45546</v>
      </c>
      <c r="M5277" s="160">
        <f t="shared" si="498"/>
        <v>45546</v>
      </c>
      <c r="N5277" s="158">
        <v>1.1851851851851851</v>
      </c>
      <c r="O5277" s="158">
        <v>0.93579999999999997</v>
      </c>
      <c r="P5277" s="161">
        <f t="shared" si="495"/>
        <v>1.1091</v>
      </c>
    </row>
    <row r="5278" spans="9:16" x14ac:dyDescent="0.2">
      <c r="I5278" s="158">
        <f t="shared" si="493"/>
        <v>13</v>
      </c>
      <c r="J5278" s="158" t="str">
        <f t="shared" si="496"/>
        <v>GBP</v>
      </c>
      <c r="K5278" s="158" t="str">
        <f t="shared" si="497"/>
        <v>CHF</v>
      </c>
      <c r="L5278" s="158" t="str">
        <f t="shared" si="494"/>
        <v>GBPCHF45547</v>
      </c>
      <c r="M5278" s="160">
        <f t="shared" si="498"/>
        <v>45547</v>
      </c>
      <c r="N5278" s="158">
        <v>1.1839924224484963</v>
      </c>
      <c r="O5278" s="158">
        <v>0.94140000000000001</v>
      </c>
      <c r="P5278" s="161">
        <f t="shared" si="495"/>
        <v>1.1146</v>
      </c>
    </row>
    <row r="5279" spans="9:16" x14ac:dyDescent="0.2">
      <c r="I5279" s="158">
        <f t="shared" si="493"/>
        <v>13</v>
      </c>
      <c r="J5279" s="158" t="str">
        <f t="shared" si="496"/>
        <v>GBP</v>
      </c>
      <c r="K5279" s="158" t="str">
        <f t="shared" si="497"/>
        <v>CHF</v>
      </c>
      <c r="L5279" s="158" t="str">
        <f t="shared" si="494"/>
        <v>GBPCHF45548</v>
      </c>
      <c r="M5279" s="160">
        <f t="shared" si="498"/>
        <v>45548</v>
      </c>
      <c r="N5279" s="158">
        <v>1.1837821840781295</v>
      </c>
      <c r="O5279" s="158">
        <v>0.93869999999999998</v>
      </c>
      <c r="P5279" s="161">
        <f t="shared" si="495"/>
        <v>1.1112</v>
      </c>
    </row>
    <row r="5280" spans="9:16" x14ac:dyDescent="0.2">
      <c r="I5280" s="158">
        <f t="shared" si="493"/>
        <v>13</v>
      </c>
      <c r="J5280" s="158" t="str">
        <f t="shared" si="496"/>
        <v>GBP</v>
      </c>
      <c r="K5280" s="158" t="str">
        <f t="shared" si="497"/>
        <v>CHF</v>
      </c>
      <c r="L5280" s="158" t="str">
        <f t="shared" si="494"/>
        <v>GBPCHF45549</v>
      </c>
      <c r="M5280" s="160">
        <f t="shared" si="498"/>
        <v>45549</v>
      </c>
      <c r="N5280" s="158">
        <v>1.1837821840781295</v>
      </c>
      <c r="O5280" s="158">
        <v>0.93869999999999998</v>
      </c>
      <c r="P5280" s="161">
        <f t="shared" si="495"/>
        <v>1.1112</v>
      </c>
    </row>
    <row r="5281" spans="9:16" x14ac:dyDescent="0.2">
      <c r="I5281" s="158">
        <f t="shared" si="493"/>
        <v>13</v>
      </c>
      <c r="J5281" s="158" t="str">
        <f t="shared" si="496"/>
        <v>GBP</v>
      </c>
      <c r="K5281" s="158" t="str">
        <f t="shared" si="497"/>
        <v>CHF</v>
      </c>
      <c r="L5281" s="158" t="str">
        <f t="shared" si="494"/>
        <v>GBPCHF45550</v>
      </c>
      <c r="M5281" s="160">
        <f t="shared" si="498"/>
        <v>45550</v>
      </c>
      <c r="N5281" s="158">
        <v>1.1837821840781295</v>
      </c>
      <c r="O5281" s="158">
        <v>0.93869999999999998</v>
      </c>
      <c r="P5281" s="161">
        <f t="shared" si="495"/>
        <v>1.1112</v>
      </c>
    </row>
    <row r="5282" spans="9:16" x14ac:dyDescent="0.2">
      <c r="I5282" s="158">
        <f t="shared" si="493"/>
        <v>13</v>
      </c>
      <c r="J5282" s="158" t="str">
        <f t="shared" si="496"/>
        <v>GBP</v>
      </c>
      <c r="K5282" s="158" t="str">
        <f t="shared" si="497"/>
        <v>CHF</v>
      </c>
      <c r="L5282" s="158" t="str">
        <f t="shared" si="494"/>
        <v>GBPCHF45551</v>
      </c>
      <c r="M5282" s="160">
        <f t="shared" si="498"/>
        <v>45551</v>
      </c>
      <c r="N5282" s="158">
        <v>1.1865492773914901</v>
      </c>
      <c r="O5282" s="158">
        <v>0.93940000000000001</v>
      </c>
      <c r="P5282" s="161">
        <f t="shared" si="495"/>
        <v>1.1146</v>
      </c>
    </row>
    <row r="5283" spans="9:16" x14ac:dyDescent="0.2">
      <c r="I5283" s="158">
        <f t="shared" si="493"/>
        <v>13</v>
      </c>
      <c r="J5283" s="158" t="str">
        <f t="shared" si="496"/>
        <v>GBP</v>
      </c>
      <c r="K5283" s="158" t="str">
        <f t="shared" si="497"/>
        <v>CHF</v>
      </c>
      <c r="L5283" s="158" t="str">
        <f t="shared" si="494"/>
        <v>GBPCHF45552</v>
      </c>
      <c r="M5283" s="160">
        <f t="shared" si="498"/>
        <v>45552</v>
      </c>
      <c r="N5283" s="158">
        <v>1.1865492773914901</v>
      </c>
      <c r="O5283" s="158">
        <v>0.9405</v>
      </c>
      <c r="P5283" s="161">
        <f t="shared" si="495"/>
        <v>1.1158999999999999</v>
      </c>
    </row>
    <row r="5284" spans="9:16" x14ac:dyDescent="0.2">
      <c r="I5284" s="158">
        <f t="shared" si="493"/>
        <v>13</v>
      </c>
      <c r="J5284" s="158" t="str">
        <f t="shared" si="496"/>
        <v>GBP</v>
      </c>
      <c r="K5284" s="158" t="str">
        <f t="shared" si="497"/>
        <v>CHF</v>
      </c>
      <c r="L5284" s="158" t="str">
        <f t="shared" si="494"/>
        <v>GBPCHF45553</v>
      </c>
      <c r="M5284" s="160">
        <f t="shared" si="498"/>
        <v>45553</v>
      </c>
      <c r="N5284" s="158">
        <v>1.1872959335114277</v>
      </c>
      <c r="O5284" s="158">
        <v>0.93879999999999997</v>
      </c>
      <c r="P5284" s="161">
        <f t="shared" si="495"/>
        <v>1.1146</v>
      </c>
    </row>
    <row r="5285" spans="9:16" x14ac:dyDescent="0.2">
      <c r="I5285" s="158">
        <f t="shared" si="493"/>
        <v>13</v>
      </c>
      <c r="J5285" s="158" t="str">
        <f t="shared" si="496"/>
        <v>GBP</v>
      </c>
      <c r="K5285" s="158" t="str">
        <f t="shared" si="497"/>
        <v>CHF</v>
      </c>
      <c r="L5285" s="158" t="str">
        <f t="shared" si="494"/>
        <v>GBPCHF45554</v>
      </c>
      <c r="M5285" s="160">
        <f t="shared" si="498"/>
        <v>45554</v>
      </c>
      <c r="N5285" s="158">
        <v>1.1911426631567663</v>
      </c>
      <c r="O5285" s="158">
        <v>0.94599999999999995</v>
      </c>
      <c r="P5285" s="161">
        <f t="shared" si="495"/>
        <v>1.1268</v>
      </c>
    </row>
    <row r="5286" spans="9:16" x14ac:dyDescent="0.2">
      <c r="I5286" s="158">
        <f t="shared" si="493"/>
        <v>13</v>
      </c>
      <c r="J5286" s="158" t="str">
        <f t="shared" si="496"/>
        <v>GBP</v>
      </c>
      <c r="K5286" s="158" t="str">
        <f t="shared" si="497"/>
        <v>CHF</v>
      </c>
      <c r="L5286" s="158" t="str">
        <f t="shared" si="494"/>
        <v>GBPCHF45555</v>
      </c>
      <c r="M5286" s="160">
        <f t="shared" si="498"/>
        <v>45555</v>
      </c>
      <c r="N5286" s="158">
        <v>1.1917530687641522</v>
      </c>
      <c r="O5286" s="158">
        <v>0.9486</v>
      </c>
      <c r="P5286" s="161">
        <f t="shared" si="495"/>
        <v>1.1305000000000001</v>
      </c>
    </row>
    <row r="5287" spans="9:16" x14ac:dyDescent="0.2">
      <c r="I5287" s="158">
        <f t="shared" si="493"/>
        <v>13</v>
      </c>
      <c r="J5287" s="158" t="str">
        <f t="shared" si="496"/>
        <v>GBP</v>
      </c>
      <c r="K5287" s="158" t="str">
        <f t="shared" si="497"/>
        <v>CHF</v>
      </c>
      <c r="L5287" s="158" t="str">
        <f t="shared" si="494"/>
        <v>GBPCHF45556</v>
      </c>
      <c r="M5287" s="160">
        <f t="shared" si="498"/>
        <v>45556</v>
      </c>
      <c r="N5287" s="158">
        <v>1.1917530687641522</v>
      </c>
      <c r="O5287" s="158">
        <v>0.9486</v>
      </c>
      <c r="P5287" s="161">
        <f t="shared" si="495"/>
        <v>1.1305000000000001</v>
      </c>
    </row>
    <row r="5288" spans="9:16" x14ac:dyDescent="0.2">
      <c r="I5288" s="158">
        <f t="shared" si="493"/>
        <v>13</v>
      </c>
      <c r="J5288" s="158" t="str">
        <f t="shared" si="496"/>
        <v>GBP</v>
      </c>
      <c r="K5288" s="158" t="str">
        <f t="shared" si="497"/>
        <v>CHF</v>
      </c>
      <c r="L5288" s="158" t="str">
        <f t="shared" si="494"/>
        <v>GBPCHF45557</v>
      </c>
      <c r="M5288" s="160">
        <f t="shared" si="498"/>
        <v>45557</v>
      </c>
      <c r="N5288" s="158">
        <v>1.1917530687641522</v>
      </c>
      <c r="O5288" s="158">
        <v>0.9486</v>
      </c>
      <c r="P5288" s="161">
        <f t="shared" si="495"/>
        <v>1.1305000000000001</v>
      </c>
    </row>
    <row r="5289" spans="9:16" x14ac:dyDescent="0.2">
      <c r="I5289" s="158">
        <f t="shared" si="493"/>
        <v>13</v>
      </c>
      <c r="J5289" s="158" t="str">
        <f t="shared" si="496"/>
        <v>GBP</v>
      </c>
      <c r="K5289" s="158" t="str">
        <f t="shared" si="497"/>
        <v>CHF</v>
      </c>
      <c r="L5289" s="158" t="str">
        <f t="shared" si="494"/>
        <v>GBPCHF45558</v>
      </c>
      <c r="M5289" s="160">
        <f t="shared" si="498"/>
        <v>45558</v>
      </c>
      <c r="N5289" s="158">
        <v>1.1973466797576571</v>
      </c>
      <c r="O5289" s="158">
        <v>0.94479999999999997</v>
      </c>
      <c r="P5289" s="161">
        <f t="shared" si="495"/>
        <v>1.1313</v>
      </c>
    </row>
    <row r="5290" spans="9:16" x14ac:dyDescent="0.2">
      <c r="I5290" s="158">
        <f t="shared" ref="I5290:I5353" si="499">IF(M5289=$G$2,I5289+1,I5289)</f>
        <v>13</v>
      </c>
      <c r="J5290" s="158" t="str">
        <f t="shared" si="496"/>
        <v>GBP</v>
      </c>
      <c r="K5290" s="158" t="str">
        <f t="shared" si="497"/>
        <v>CHF</v>
      </c>
      <c r="L5290" s="158" t="str">
        <f t="shared" si="494"/>
        <v>GBPCHF45559</v>
      </c>
      <c r="M5290" s="160">
        <f t="shared" si="498"/>
        <v>45559</v>
      </c>
      <c r="N5290" s="158">
        <v>1.2016342225426579</v>
      </c>
      <c r="O5290" s="158">
        <v>0.94389999999999996</v>
      </c>
      <c r="P5290" s="161">
        <f t="shared" si="495"/>
        <v>1.1342000000000001</v>
      </c>
    </row>
    <row r="5291" spans="9:16" x14ac:dyDescent="0.2">
      <c r="I5291" s="158">
        <f t="shared" si="499"/>
        <v>13</v>
      </c>
      <c r="J5291" s="158" t="str">
        <f t="shared" si="496"/>
        <v>GBP</v>
      </c>
      <c r="K5291" s="158" t="str">
        <f t="shared" si="497"/>
        <v>CHF</v>
      </c>
      <c r="L5291" s="158" t="str">
        <f t="shared" si="494"/>
        <v>GBPCHF45560</v>
      </c>
      <c r="M5291" s="160">
        <f t="shared" si="498"/>
        <v>45560</v>
      </c>
      <c r="N5291" s="158">
        <v>1.1954143903984316</v>
      </c>
      <c r="O5291" s="158">
        <v>0.94950000000000001</v>
      </c>
      <c r="P5291" s="161">
        <f t="shared" si="495"/>
        <v>1.135</v>
      </c>
    </row>
    <row r="5292" spans="9:16" x14ac:dyDescent="0.2">
      <c r="I5292" s="158">
        <f t="shared" si="499"/>
        <v>13</v>
      </c>
      <c r="J5292" s="158" t="str">
        <f t="shared" si="496"/>
        <v>GBP</v>
      </c>
      <c r="K5292" s="158" t="str">
        <f t="shared" si="497"/>
        <v>CHF</v>
      </c>
      <c r="L5292" s="158" t="str">
        <f t="shared" si="494"/>
        <v>GBPCHF45561</v>
      </c>
      <c r="M5292" s="160">
        <f t="shared" si="498"/>
        <v>45561</v>
      </c>
      <c r="N5292" s="158">
        <v>1.198638346837992</v>
      </c>
      <c r="O5292" s="158">
        <v>0.94520000000000004</v>
      </c>
      <c r="P5292" s="161">
        <f t="shared" si="495"/>
        <v>1.133</v>
      </c>
    </row>
    <row r="5293" spans="9:16" x14ac:dyDescent="0.2">
      <c r="I5293" s="158">
        <f t="shared" si="499"/>
        <v>13</v>
      </c>
      <c r="J5293" s="158" t="str">
        <f t="shared" si="496"/>
        <v>GBP</v>
      </c>
      <c r="K5293" s="158" t="str">
        <f t="shared" si="497"/>
        <v>CHF</v>
      </c>
      <c r="L5293" s="158" t="str">
        <f t="shared" si="494"/>
        <v>GBPCHF45562</v>
      </c>
      <c r="M5293" s="160">
        <f t="shared" si="498"/>
        <v>45562</v>
      </c>
      <c r="N5293" s="158">
        <v>1.1999328037629893</v>
      </c>
      <c r="O5293" s="158">
        <v>0.94199999999999995</v>
      </c>
      <c r="P5293" s="161">
        <f t="shared" si="495"/>
        <v>1.1303000000000001</v>
      </c>
    </row>
    <row r="5294" spans="9:16" x14ac:dyDescent="0.2">
      <c r="I5294" s="158">
        <f t="shared" si="499"/>
        <v>13</v>
      </c>
      <c r="J5294" s="158" t="str">
        <f t="shared" si="496"/>
        <v>GBP</v>
      </c>
      <c r="K5294" s="158" t="str">
        <f t="shared" si="497"/>
        <v>CHF</v>
      </c>
      <c r="L5294" s="158" t="str">
        <f t="shared" si="494"/>
        <v>GBPCHF45563</v>
      </c>
      <c r="M5294" s="160">
        <f t="shared" si="498"/>
        <v>45563</v>
      </c>
      <c r="N5294" s="158">
        <v>1.1999328037629893</v>
      </c>
      <c r="O5294" s="158">
        <v>0.94199999999999995</v>
      </c>
      <c r="P5294" s="161">
        <f t="shared" si="495"/>
        <v>1.1303000000000001</v>
      </c>
    </row>
    <row r="5295" spans="9:16" x14ac:dyDescent="0.2">
      <c r="I5295" s="158">
        <f t="shared" si="499"/>
        <v>13</v>
      </c>
      <c r="J5295" s="158" t="str">
        <f t="shared" si="496"/>
        <v>GBP</v>
      </c>
      <c r="K5295" s="158" t="str">
        <f t="shared" si="497"/>
        <v>CHF</v>
      </c>
      <c r="L5295" s="158" t="str">
        <f t="shared" si="494"/>
        <v>GBPCHF45564</v>
      </c>
      <c r="M5295" s="160">
        <f t="shared" si="498"/>
        <v>45564</v>
      </c>
      <c r="N5295" s="158">
        <v>1.1999328037629893</v>
      </c>
      <c r="O5295" s="158">
        <v>0.94199999999999995</v>
      </c>
      <c r="P5295" s="161">
        <f t="shared" si="495"/>
        <v>1.1303000000000001</v>
      </c>
    </row>
    <row r="5296" spans="9:16" x14ac:dyDescent="0.2">
      <c r="I5296" s="158">
        <f t="shared" si="499"/>
        <v>13</v>
      </c>
      <c r="J5296" s="158" t="str">
        <f t="shared" si="496"/>
        <v>GBP</v>
      </c>
      <c r="K5296" s="158" t="str">
        <f t="shared" si="497"/>
        <v>CHF</v>
      </c>
      <c r="L5296" s="158" t="str">
        <f t="shared" si="494"/>
        <v>GBPCHF45565</v>
      </c>
      <c r="M5296" s="160">
        <f t="shared" si="498"/>
        <v>45565</v>
      </c>
      <c r="N5296" s="158">
        <v>1.1969883772428569</v>
      </c>
      <c r="O5296" s="158">
        <v>0.94389999999999996</v>
      </c>
      <c r="P5296" s="161">
        <f t="shared" si="495"/>
        <v>1.1297999999999999</v>
      </c>
    </row>
    <row r="5297" spans="9:16" x14ac:dyDescent="0.2">
      <c r="I5297" s="158">
        <f t="shared" si="499"/>
        <v>13</v>
      </c>
      <c r="J5297" s="158" t="str">
        <f t="shared" si="496"/>
        <v>GBP</v>
      </c>
      <c r="K5297" s="158" t="str">
        <f t="shared" si="497"/>
        <v>CHF</v>
      </c>
      <c r="L5297" s="158" t="str">
        <f t="shared" si="494"/>
        <v>GBPCHF45566</v>
      </c>
      <c r="M5297" s="160">
        <f t="shared" si="498"/>
        <v>45566</v>
      </c>
      <c r="N5297" s="158">
        <v>1.2020242087675646</v>
      </c>
      <c r="O5297" s="158">
        <v>0.93940000000000001</v>
      </c>
      <c r="P5297" s="161">
        <f t="shared" si="495"/>
        <v>1.1292</v>
      </c>
    </row>
    <row r="5298" spans="9:16" x14ac:dyDescent="0.2">
      <c r="I5298" s="158">
        <f t="shared" si="499"/>
        <v>13</v>
      </c>
      <c r="J5298" s="158" t="str">
        <f t="shared" si="496"/>
        <v>GBP</v>
      </c>
      <c r="K5298" s="158" t="str">
        <f t="shared" si="497"/>
        <v>CHF</v>
      </c>
      <c r="L5298" s="158" t="str">
        <f t="shared" si="494"/>
        <v>GBPCHF45567</v>
      </c>
      <c r="M5298" s="160">
        <f t="shared" si="498"/>
        <v>45567</v>
      </c>
      <c r="N5298" s="158">
        <v>1.2006531553164923</v>
      </c>
      <c r="O5298" s="158">
        <v>0.93879999999999997</v>
      </c>
      <c r="P5298" s="161">
        <f t="shared" si="495"/>
        <v>1.1272</v>
      </c>
    </row>
    <row r="5299" spans="9:16" x14ac:dyDescent="0.2">
      <c r="I5299" s="158">
        <f t="shared" si="499"/>
        <v>13</v>
      </c>
      <c r="J5299" s="158" t="str">
        <f t="shared" si="496"/>
        <v>GBP</v>
      </c>
      <c r="K5299" s="158" t="str">
        <f t="shared" si="497"/>
        <v>CHF</v>
      </c>
      <c r="L5299" s="158" t="str">
        <f t="shared" si="494"/>
        <v>GBPCHF45568</v>
      </c>
      <c r="M5299" s="160">
        <f t="shared" si="498"/>
        <v>45568</v>
      </c>
      <c r="N5299" s="158">
        <v>1.1868309240665575</v>
      </c>
      <c r="O5299" s="158">
        <v>0.93869999999999998</v>
      </c>
      <c r="P5299" s="161">
        <f t="shared" si="495"/>
        <v>1.1141000000000001</v>
      </c>
    </row>
    <row r="5300" spans="9:16" x14ac:dyDescent="0.2">
      <c r="I5300" s="158">
        <f t="shared" si="499"/>
        <v>13</v>
      </c>
      <c r="J5300" s="158" t="str">
        <f t="shared" si="496"/>
        <v>GBP</v>
      </c>
      <c r="K5300" s="158" t="str">
        <f t="shared" si="497"/>
        <v>CHF</v>
      </c>
      <c r="L5300" s="158" t="str">
        <f t="shared" si="494"/>
        <v>GBPCHF45569</v>
      </c>
      <c r="M5300" s="160">
        <f t="shared" si="498"/>
        <v>45569</v>
      </c>
      <c r="N5300" s="158">
        <v>1.1942437451483847</v>
      </c>
      <c r="O5300" s="158">
        <v>0.93940000000000001</v>
      </c>
      <c r="P5300" s="161">
        <f t="shared" si="495"/>
        <v>1.1218999999999999</v>
      </c>
    </row>
    <row r="5301" spans="9:16" x14ac:dyDescent="0.2">
      <c r="I5301" s="158">
        <f t="shared" si="499"/>
        <v>13</v>
      </c>
      <c r="J5301" s="158" t="str">
        <f t="shared" si="496"/>
        <v>GBP</v>
      </c>
      <c r="K5301" s="158" t="str">
        <f t="shared" si="497"/>
        <v>CHF</v>
      </c>
      <c r="L5301" s="158" t="str">
        <f t="shared" si="494"/>
        <v>GBPCHF45570</v>
      </c>
      <c r="M5301" s="160">
        <f t="shared" si="498"/>
        <v>45570</v>
      </c>
      <c r="N5301" s="158">
        <v>1.1942437451483847</v>
      </c>
      <c r="O5301" s="158">
        <v>0.93940000000000001</v>
      </c>
      <c r="P5301" s="161">
        <f t="shared" si="495"/>
        <v>1.1218999999999999</v>
      </c>
    </row>
    <row r="5302" spans="9:16" x14ac:dyDescent="0.2">
      <c r="I5302" s="158">
        <f t="shared" si="499"/>
        <v>13</v>
      </c>
      <c r="J5302" s="158" t="str">
        <f t="shared" si="496"/>
        <v>GBP</v>
      </c>
      <c r="K5302" s="158" t="str">
        <f t="shared" si="497"/>
        <v>CHF</v>
      </c>
      <c r="L5302" s="158" t="str">
        <f t="shared" si="494"/>
        <v>GBPCHF45571</v>
      </c>
      <c r="M5302" s="160">
        <f t="shared" si="498"/>
        <v>45571</v>
      </c>
      <c r="N5302" s="158">
        <v>1.1942437451483847</v>
      </c>
      <c r="O5302" s="158">
        <v>0.93940000000000001</v>
      </c>
      <c r="P5302" s="161">
        <f t="shared" si="495"/>
        <v>1.1218999999999999</v>
      </c>
    </row>
    <row r="5303" spans="9:16" x14ac:dyDescent="0.2">
      <c r="I5303" s="158">
        <f t="shared" si="499"/>
        <v>13</v>
      </c>
      <c r="J5303" s="158" t="str">
        <f t="shared" si="496"/>
        <v>GBP</v>
      </c>
      <c r="K5303" s="158" t="str">
        <f t="shared" si="497"/>
        <v>CHF</v>
      </c>
      <c r="L5303" s="158" t="str">
        <f t="shared" si="494"/>
        <v>GBPCHF45572</v>
      </c>
      <c r="M5303" s="160">
        <f t="shared" si="498"/>
        <v>45572</v>
      </c>
      <c r="N5303" s="158">
        <v>1.1916394575657188</v>
      </c>
      <c r="O5303" s="158">
        <v>0.93879999999999997</v>
      </c>
      <c r="P5303" s="161">
        <f t="shared" si="495"/>
        <v>1.1187</v>
      </c>
    </row>
    <row r="5304" spans="9:16" x14ac:dyDescent="0.2">
      <c r="I5304" s="158">
        <f t="shared" si="499"/>
        <v>13</v>
      </c>
      <c r="J5304" s="158" t="str">
        <f t="shared" si="496"/>
        <v>GBP</v>
      </c>
      <c r="K5304" s="158" t="str">
        <f t="shared" si="497"/>
        <v>CHF</v>
      </c>
      <c r="L5304" s="158" t="str">
        <f t="shared" si="494"/>
        <v>GBPCHF45573</v>
      </c>
      <c r="M5304" s="160">
        <f t="shared" si="498"/>
        <v>45573</v>
      </c>
      <c r="N5304" s="158">
        <v>1.1936307861252358</v>
      </c>
      <c r="O5304" s="158">
        <v>0.94099999999999995</v>
      </c>
      <c r="P5304" s="161">
        <f t="shared" si="495"/>
        <v>1.1232</v>
      </c>
    </row>
    <row r="5305" spans="9:16" x14ac:dyDescent="0.2">
      <c r="I5305" s="158">
        <f t="shared" si="499"/>
        <v>13</v>
      </c>
      <c r="J5305" s="158" t="str">
        <f t="shared" si="496"/>
        <v>GBP</v>
      </c>
      <c r="K5305" s="158" t="str">
        <f t="shared" si="497"/>
        <v>CHF</v>
      </c>
      <c r="L5305" s="158" t="str">
        <f t="shared" si="494"/>
        <v>GBPCHF45574</v>
      </c>
      <c r="M5305" s="160">
        <f t="shared" si="498"/>
        <v>45574</v>
      </c>
      <c r="N5305" s="158">
        <v>1.1941724385001193</v>
      </c>
      <c r="O5305" s="158">
        <v>0.93969999999999998</v>
      </c>
      <c r="P5305" s="161">
        <f t="shared" si="495"/>
        <v>1.1222000000000001</v>
      </c>
    </row>
    <row r="5306" spans="9:16" x14ac:dyDescent="0.2">
      <c r="I5306" s="158">
        <f t="shared" si="499"/>
        <v>13</v>
      </c>
      <c r="J5306" s="158" t="str">
        <f t="shared" si="496"/>
        <v>GBP</v>
      </c>
      <c r="K5306" s="158" t="str">
        <f t="shared" si="497"/>
        <v>CHF</v>
      </c>
      <c r="L5306" s="158" t="str">
        <f t="shared" si="494"/>
        <v>GBPCHF45575</v>
      </c>
      <c r="M5306" s="160">
        <f t="shared" si="498"/>
        <v>45575</v>
      </c>
      <c r="N5306" s="158">
        <v>1.1949430012188418</v>
      </c>
      <c r="O5306" s="158">
        <v>0.93930000000000002</v>
      </c>
      <c r="P5306" s="161">
        <f t="shared" si="495"/>
        <v>1.1224000000000001</v>
      </c>
    </row>
    <row r="5307" spans="9:16" x14ac:dyDescent="0.2">
      <c r="I5307" s="158">
        <f t="shared" si="499"/>
        <v>13</v>
      </c>
      <c r="J5307" s="158" t="str">
        <f t="shared" si="496"/>
        <v>GBP</v>
      </c>
      <c r="K5307" s="158" t="str">
        <f t="shared" si="497"/>
        <v>CHF</v>
      </c>
      <c r="L5307" s="158" t="str">
        <f t="shared" si="494"/>
        <v>GBPCHF45576</v>
      </c>
      <c r="M5307" s="160">
        <f t="shared" si="498"/>
        <v>45576</v>
      </c>
      <c r="N5307" s="158">
        <v>1.1946717639328595</v>
      </c>
      <c r="O5307" s="158">
        <v>0.93779999999999997</v>
      </c>
      <c r="P5307" s="161">
        <f t="shared" si="495"/>
        <v>1.1204000000000001</v>
      </c>
    </row>
    <row r="5308" spans="9:16" x14ac:dyDescent="0.2">
      <c r="I5308" s="158">
        <f t="shared" si="499"/>
        <v>13</v>
      </c>
      <c r="J5308" s="158" t="str">
        <f t="shared" si="496"/>
        <v>GBP</v>
      </c>
      <c r="K5308" s="158" t="str">
        <f t="shared" si="497"/>
        <v>CHF</v>
      </c>
      <c r="L5308" s="158" t="str">
        <f t="shared" si="494"/>
        <v>GBPCHF45577</v>
      </c>
      <c r="M5308" s="160">
        <f t="shared" si="498"/>
        <v>45577</v>
      </c>
      <c r="N5308" s="158">
        <v>1.1946717639328595</v>
      </c>
      <c r="O5308" s="158">
        <v>0.93779999999999997</v>
      </c>
      <c r="P5308" s="161">
        <f t="shared" si="495"/>
        <v>1.1204000000000001</v>
      </c>
    </row>
    <row r="5309" spans="9:16" x14ac:dyDescent="0.2">
      <c r="I5309" s="158">
        <f t="shared" si="499"/>
        <v>13</v>
      </c>
      <c r="J5309" s="158" t="str">
        <f t="shared" si="496"/>
        <v>GBP</v>
      </c>
      <c r="K5309" s="158" t="str">
        <f t="shared" si="497"/>
        <v>CHF</v>
      </c>
      <c r="L5309" s="158" t="str">
        <f t="shared" si="494"/>
        <v>GBPCHF45578</v>
      </c>
      <c r="M5309" s="160">
        <f t="shared" si="498"/>
        <v>45578</v>
      </c>
      <c r="N5309" s="158">
        <v>1.1946717639328595</v>
      </c>
      <c r="O5309" s="158">
        <v>0.93779999999999997</v>
      </c>
      <c r="P5309" s="161">
        <f t="shared" si="495"/>
        <v>1.1204000000000001</v>
      </c>
    </row>
    <row r="5310" spans="9:16" x14ac:dyDescent="0.2">
      <c r="I5310" s="158">
        <f t="shared" si="499"/>
        <v>13</v>
      </c>
      <c r="J5310" s="158" t="str">
        <f t="shared" si="496"/>
        <v>GBP</v>
      </c>
      <c r="K5310" s="158" t="str">
        <f t="shared" si="497"/>
        <v>CHF</v>
      </c>
      <c r="L5310" s="158" t="str">
        <f t="shared" si="494"/>
        <v>GBPCHF45579</v>
      </c>
      <c r="M5310" s="160">
        <f t="shared" si="498"/>
        <v>45579</v>
      </c>
      <c r="N5310" s="158">
        <v>1.1952429331261578</v>
      </c>
      <c r="O5310" s="158">
        <v>0.94089999999999996</v>
      </c>
      <c r="P5310" s="161">
        <f t="shared" si="495"/>
        <v>1.1246</v>
      </c>
    </row>
    <row r="5311" spans="9:16" x14ac:dyDescent="0.2">
      <c r="I5311" s="158">
        <f t="shared" si="499"/>
        <v>13</v>
      </c>
      <c r="J5311" s="158" t="str">
        <f t="shared" si="496"/>
        <v>GBP</v>
      </c>
      <c r="K5311" s="158" t="str">
        <f t="shared" si="497"/>
        <v>CHF</v>
      </c>
      <c r="L5311" s="158" t="str">
        <f t="shared" si="494"/>
        <v>GBPCHF45580</v>
      </c>
      <c r="M5311" s="160">
        <f t="shared" si="498"/>
        <v>45580</v>
      </c>
      <c r="N5311" s="158">
        <v>1.1996880810989143</v>
      </c>
      <c r="O5311" s="158">
        <v>0.94010000000000005</v>
      </c>
      <c r="P5311" s="161">
        <f t="shared" si="495"/>
        <v>1.1277999999999999</v>
      </c>
    </row>
    <row r="5312" spans="9:16" x14ac:dyDescent="0.2">
      <c r="I5312" s="158">
        <f t="shared" si="499"/>
        <v>13</v>
      </c>
      <c r="J5312" s="158" t="str">
        <f t="shared" si="496"/>
        <v>GBP</v>
      </c>
      <c r="K5312" s="158" t="str">
        <f t="shared" si="497"/>
        <v>CHF</v>
      </c>
      <c r="L5312" s="158" t="str">
        <f t="shared" si="494"/>
        <v>GBPCHF45581</v>
      </c>
      <c r="M5312" s="160">
        <f t="shared" si="498"/>
        <v>45581</v>
      </c>
      <c r="N5312" s="158">
        <v>1.1961007116799236</v>
      </c>
      <c r="O5312" s="158">
        <v>0.93969999999999998</v>
      </c>
      <c r="P5312" s="161">
        <f t="shared" si="495"/>
        <v>1.1240000000000001</v>
      </c>
    </row>
    <row r="5313" spans="9:16" x14ac:dyDescent="0.2">
      <c r="I5313" s="158">
        <f t="shared" si="499"/>
        <v>13</v>
      </c>
      <c r="J5313" s="158" t="str">
        <f t="shared" si="496"/>
        <v>GBP</v>
      </c>
      <c r="K5313" s="158" t="str">
        <f t="shared" si="497"/>
        <v>CHF</v>
      </c>
      <c r="L5313" s="158" t="str">
        <f t="shared" si="494"/>
        <v>GBPCHF45582</v>
      </c>
      <c r="M5313" s="160">
        <f t="shared" si="498"/>
        <v>45582</v>
      </c>
      <c r="N5313" s="158">
        <v>1.1982505541908812</v>
      </c>
      <c r="O5313" s="158">
        <v>0.93799999999999994</v>
      </c>
      <c r="P5313" s="161">
        <f t="shared" si="495"/>
        <v>1.1240000000000001</v>
      </c>
    </row>
    <row r="5314" spans="9:16" x14ac:dyDescent="0.2">
      <c r="I5314" s="158">
        <f t="shared" si="499"/>
        <v>13</v>
      </c>
      <c r="J5314" s="158" t="str">
        <f t="shared" si="496"/>
        <v>GBP</v>
      </c>
      <c r="K5314" s="158" t="str">
        <f t="shared" si="497"/>
        <v>CHF</v>
      </c>
      <c r="L5314" s="158" t="str">
        <f t="shared" si="494"/>
        <v>GBPCHF45583</v>
      </c>
      <c r="M5314" s="160">
        <f t="shared" si="498"/>
        <v>45583</v>
      </c>
      <c r="N5314" s="158">
        <v>1.2024289063909097</v>
      </c>
      <c r="O5314" s="158">
        <v>0.94010000000000005</v>
      </c>
      <c r="P5314" s="161">
        <f t="shared" si="495"/>
        <v>1.1304000000000001</v>
      </c>
    </row>
    <row r="5315" spans="9:16" x14ac:dyDescent="0.2">
      <c r="I5315" s="158">
        <f t="shared" si="499"/>
        <v>13</v>
      </c>
      <c r="J5315" s="158" t="str">
        <f t="shared" si="496"/>
        <v>GBP</v>
      </c>
      <c r="K5315" s="158" t="str">
        <f t="shared" si="497"/>
        <v>CHF</v>
      </c>
      <c r="L5315" s="158" t="str">
        <f t="shared" ref="L5315:L5378" si="500">J5315&amp;K5315&amp;M5315</f>
        <v>GBPCHF45584</v>
      </c>
      <c r="M5315" s="160">
        <f t="shared" si="498"/>
        <v>45584</v>
      </c>
      <c r="N5315" s="158">
        <v>1.2024289063909097</v>
      </c>
      <c r="O5315" s="158">
        <v>0.94010000000000005</v>
      </c>
      <c r="P5315" s="161">
        <f t="shared" ref="P5315:P5378" si="501">ROUND(N5315*O5315,4)</f>
        <v>1.1304000000000001</v>
      </c>
    </row>
    <row r="5316" spans="9:16" x14ac:dyDescent="0.2">
      <c r="I5316" s="158">
        <f t="shared" si="499"/>
        <v>13</v>
      </c>
      <c r="J5316" s="158" t="str">
        <f t="shared" ref="J5316:J5379" si="502">VLOOKUP($I5316,$A:$C,2,FALSE)</f>
        <v>GBP</v>
      </c>
      <c r="K5316" s="158" t="str">
        <f t="shared" ref="K5316:K5379" si="503">VLOOKUP($I5316,$A:$C,3,FALSE)</f>
        <v>CHF</v>
      </c>
      <c r="L5316" s="158" t="str">
        <f t="shared" si="500"/>
        <v>GBPCHF45585</v>
      </c>
      <c r="M5316" s="160">
        <f t="shared" ref="M5316:M5379" si="504">IF(I5316=I5315,M5315+1,$G$1)</f>
        <v>45585</v>
      </c>
      <c r="N5316" s="158">
        <v>1.2024289063909097</v>
      </c>
      <c r="O5316" s="158">
        <v>0.94010000000000005</v>
      </c>
      <c r="P5316" s="161">
        <f t="shared" si="501"/>
        <v>1.1304000000000001</v>
      </c>
    </row>
    <row r="5317" spans="9:16" x14ac:dyDescent="0.2">
      <c r="I5317" s="158">
        <f t="shared" si="499"/>
        <v>13</v>
      </c>
      <c r="J5317" s="158" t="str">
        <f t="shared" si="502"/>
        <v>GBP</v>
      </c>
      <c r="K5317" s="158" t="str">
        <f t="shared" si="503"/>
        <v>CHF</v>
      </c>
      <c r="L5317" s="158" t="str">
        <f t="shared" si="500"/>
        <v>GBPCHF45586</v>
      </c>
      <c r="M5317" s="160">
        <f t="shared" si="504"/>
        <v>45586</v>
      </c>
      <c r="N5317" s="158">
        <v>1.2002640580927806</v>
      </c>
      <c r="O5317" s="158">
        <v>0.93799999999999994</v>
      </c>
      <c r="P5317" s="161">
        <f t="shared" si="501"/>
        <v>1.1257999999999999</v>
      </c>
    </row>
    <row r="5318" spans="9:16" x14ac:dyDescent="0.2">
      <c r="I5318" s="158">
        <f t="shared" si="499"/>
        <v>13</v>
      </c>
      <c r="J5318" s="158" t="str">
        <f t="shared" si="502"/>
        <v>GBP</v>
      </c>
      <c r="K5318" s="158" t="str">
        <f t="shared" si="503"/>
        <v>CHF</v>
      </c>
      <c r="L5318" s="158" t="str">
        <f t="shared" si="500"/>
        <v>GBPCHF45587</v>
      </c>
      <c r="M5318" s="160">
        <f t="shared" si="504"/>
        <v>45587</v>
      </c>
      <c r="N5318" s="158">
        <v>1.1999040076793857</v>
      </c>
      <c r="O5318" s="158">
        <v>0.9365</v>
      </c>
      <c r="P5318" s="161">
        <f t="shared" si="501"/>
        <v>1.1236999999999999</v>
      </c>
    </row>
    <row r="5319" spans="9:16" x14ac:dyDescent="0.2">
      <c r="I5319" s="158">
        <f t="shared" si="499"/>
        <v>13</v>
      </c>
      <c r="J5319" s="158" t="str">
        <f t="shared" si="502"/>
        <v>GBP</v>
      </c>
      <c r="K5319" s="158" t="str">
        <f t="shared" si="503"/>
        <v>CHF</v>
      </c>
      <c r="L5319" s="158" t="str">
        <f t="shared" si="500"/>
        <v>GBPCHF45588</v>
      </c>
      <c r="M5319" s="160">
        <f t="shared" si="504"/>
        <v>45588</v>
      </c>
      <c r="N5319" s="158">
        <v>1.2026747486409775</v>
      </c>
      <c r="O5319" s="158">
        <v>0.93400000000000005</v>
      </c>
      <c r="P5319" s="161">
        <f t="shared" si="501"/>
        <v>1.1233</v>
      </c>
    </row>
    <row r="5320" spans="9:16" x14ac:dyDescent="0.2">
      <c r="I5320" s="158">
        <f t="shared" si="499"/>
        <v>13</v>
      </c>
      <c r="J5320" s="158" t="str">
        <f t="shared" si="502"/>
        <v>GBP</v>
      </c>
      <c r="K5320" s="158" t="str">
        <f t="shared" si="503"/>
        <v>CHF</v>
      </c>
      <c r="L5320" s="158" t="str">
        <f t="shared" si="500"/>
        <v>GBPCHF45589</v>
      </c>
      <c r="M5320" s="160">
        <f t="shared" si="504"/>
        <v>45589</v>
      </c>
      <c r="N5320" s="158">
        <v>1.2017786323759165</v>
      </c>
      <c r="O5320" s="158">
        <v>0.93489999999999995</v>
      </c>
      <c r="P5320" s="161">
        <f t="shared" si="501"/>
        <v>1.1234999999999999</v>
      </c>
    </row>
    <row r="5321" spans="9:16" x14ac:dyDescent="0.2">
      <c r="I5321" s="158">
        <f t="shared" si="499"/>
        <v>13</v>
      </c>
      <c r="J5321" s="158" t="str">
        <f t="shared" si="502"/>
        <v>GBP</v>
      </c>
      <c r="K5321" s="158" t="str">
        <f t="shared" si="503"/>
        <v>CHF</v>
      </c>
      <c r="L5321" s="158" t="str">
        <f t="shared" si="500"/>
        <v>GBPCHF45590</v>
      </c>
      <c r="M5321" s="160">
        <f t="shared" si="504"/>
        <v>45590</v>
      </c>
      <c r="N5321" s="158">
        <v>1.199644905108088</v>
      </c>
      <c r="O5321" s="158">
        <v>0.93820000000000003</v>
      </c>
      <c r="P5321" s="161">
        <f t="shared" si="501"/>
        <v>1.1254999999999999</v>
      </c>
    </row>
    <row r="5322" spans="9:16" x14ac:dyDescent="0.2">
      <c r="I5322" s="158">
        <f t="shared" si="499"/>
        <v>13</v>
      </c>
      <c r="J5322" s="158" t="str">
        <f t="shared" si="502"/>
        <v>GBP</v>
      </c>
      <c r="K5322" s="158" t="str">
        <f t="shared" si="503"/>
        <v>CHF</v>
      </c>
      <c r="L5322" s="158" t="str">
        <f t="shared" si="500"/>
        <v>GBPCHF45591</v>
      </c>
      <c r="M5322" s="160">
        <f t="shared" si="504"/>
        <v>45591</v>
      </c>
      <c r="N5322" s="158">
        <v>1.199644905108088</v>
      </c>
      <c r="O5322" s="158">
        <v>0.93820000000000003</v>
      </c>
      <c r="P5322" s="161">
        <f t="shared" si="501"/>
        <v>1.1254999999999999</v>
      </c>
    </row>
    <row r="5323" spans="9:16" x14ac:dyDescent="0.2">
      <c r="I5323" s="158">
        <f t="shared" si="499"/>
        <v>13</v>
      </c>
      <c r="J5323" s="158" t="str">
        <f t="shared" si="502"/>
        <v>GBP</v>
      </c>
      <c r="K5323" s="158" t="str">
        <f t="shared" si="503"/>
        <v>CHF</v>
      </c>
      <c r="L5323" s="158" t="str">
        <f t="shared" si="500"/>
        <v>GBPCHF45592</v>
      </c>
      <c r="M5323" s="160">
        <f t="shared" si="504"/>
        <v>45592</v>
      </c>
      <c r="N5323" s="158">
        <v>1.199644905108088</v>
      </c>
      <c r="O5323" s="158">
        <v>0.93820000000000003</v>
      </c>
      <c r="P5323" s="161">
        <f t="shared" si="501"/>
        <v>1.1254999999999999</v>
      </c>
    </row>
    <row r="5324" spans="9:16" x14ac:dyDescent="0.2">
      <c r="I5324" s="158">
        <f t="shared" si="499"/>
        <v>13</v>
      </c>
      <c r="J5324" s="158" t="str">
        <f t="shared" si="502"/>
        <v>GBP</v>
      </c>
      <c r="K5324" s="158" t="str">
        <f t="shared" si="503"/>
        <v>CHF</v>
      </c>
      <c r="L5324" s="158" t="str">
        <f t="shared" si="500"/>
        <v>GBPCHF45593</v>
      </c>
      <c r="M5324" s="160">
        <f t="shared" si="504"/>
        <v>45593</v>
      </c>
      <c r="N5324" s="158">
        <v>1.2006243246488175</v>
      </c>
      <c r="O5324" s="158">
        <v>0.93669999999999998</v>
      </c>
      <c r="P5324" s="161">
        <f t="shared" si="501"/>
        <v>1.1246</v>
      </c>
    </row>
    <row r="5325" spans="9:16" x14ac:dyDescent="0.2">
      <c r="I5325" s="158">
        <f t="shared" si="499"/>
        <v>13</v>
      </c>
      <c r="J5325" s="158" t="str">
        <f t="shared" si="502"/>
        <v>GBP</v>
      </c>
      <c r="K5325" s="158" t="str">
        <f t="shared" si="503"/>
        <v>CHF</v>
      </c>
      <c r="L5325" s="158" t="str">
        <f t="shared" si="500"/>
        <v>GBPCHF45594</v>
      </c>
      <c r="M5325" s="160">
        <f t="shared" si="504"/>
        <v>45594</v>
      </c>
      <c r="N5325" s="158">
        <v>1.2045290291496025</v>
      </c>
      <c r="O5325" s="158">
        <v>0.93689999999999996</v>
      </c>
      <c r="P5325" s="161">
        <f t="shared" si="501"/>
        <v>1.1285000000000001</v>
      </c>
    </row>
    <row r="5326" spans="9:16" x14ac:dyDescent="0.2">
      <c r="I5326" s="158">
        <f t="shared" si="499"/>
        <v>13</v>
      </c>
      <c r="J5326" s="158" t="str">
        <f t="shared" si="502"/>
        <v>GBP</v>
      </c>
      <c r="K5326" s="158" t="str">
        <f t="shared" si="503"/>
        <v>CHF</v>
      </c>
      <c r="L5326" s="158" t="str">
        <f t="shared" si="500"/>
        <v>GBPCHF45595</v>
      </c>
      <c r="M5326" s="160">
        <f t="shared" si="504"/>
        <v>45595</v>
      </c>
      <c r="N5326" s="158">
        <v>1.1986814504045549</v>
      </c>
      <c r="O5326" s="158">
        <v>0.93930000000000002</v>
      </c>
      <c r="P5326" s="161">
        <f t="shared" si="501"/>
        <v>1.1258999999999999</v>
      </c>
    </row>
    <row r="5327" spans="9:16" x14ac:dyDescent="0.2">
      <c r="I5327" s="158">
        <f t="shared" si="499"/>
        <v>13</v>
      </c>
      <c r="J5327" s="158" t="str">
        <f t="shared" si="502"/>
        <v>GBP</v>
      </c>
      <c r="K5327" s="158" t="str">
        <f t="shared" si="503"/>
        <v>CHF</v>
      </c>
      <c r="L5327" s="158" t="str">
        <f t="shared" si="500"/>
        <v>GBPCHF45596</v>
      </c>
      <c r="M5327" s="160">
        <f t="shared" si="504"/>
        <v>45596</v>
      </c>
      <c r="N5327" s="158">
        <v>1.193987081059783</v>
      </c>
      <c r="O5327" s="158">
        <v>0.94120000000000004</v>
      </c>
      <c r="P5327" s="161">
        <f t="shared" si="501"/>
        <v>1.1237999999999999</v>
      </c>
    </row>
    <row r="5328" spans="9:16" x14ac:dyDescent="0.2">
      <c r="I5328" s="158">
        <f t="shared" si="499"/>
        <v>13</v>
      </c>
      <c r="J5328" s="158" t="str">
        <f t="shared" si="502"/>
        <v>GBP</v>
      </c>
      <c r="K5328" s="158" t="str">
        <f t="shared" si="503"/>
        <v>CHF</v>
      </c>
      <c r="L5328" s="158" t="str">
        <f t="shared" si="500"/>
        <v>GBPCHF45597</v>
      </c>
      <c r="M5328" s="160">
        <f t="shared" si="504"/>
        <v>45597</v>
      </c>
      <c r="N5328" s="158">
        <v>1.1905045358222817</v>
      </c>
      <c r="O5328" s="158">
        <v>0.94269999999999998</v>
      </c>
      <c r="P5328" s="161">
        <f t="shared" si="501"/>
        <v>1.1223000000000001</v>
      </c>
    </row>
    <row r="5329" spans="9:16" x14ac:dyDescent="0.2">
      <c r="I5329" s="158">
        <f t="shared" si="499"/>
        <v>13</v>
      </c>
      <c r="J5329" s="158" t="str">
        <f t="shared" si="502"/>
        <v>GBP</v>
      </c>
      <c r="K5329" s="158" t="str">
        <f t="shared" si="503"/>
        <v>CHF</v>
      </c>
      <c r="L5329" s="158" t="str">
        <f t="shared" si="500"/>
        <v>GBPCHF45598</v>
      </c>
      <c r="M5329" s="160">
        <f t="shared" si="504"/>
        <v>45598</v>
      </c>
      <c r="N5329" s="158">
        <v>1.1905045358222817</v>
      </c>
      <c r="O5329" s="158">
        <v>0.94269999999999998</v>
      </c>
      <c r="P5329" s="161">
        <f t="shared" si="501"/>
        <v>1.1223000000000001</v>
      </c>
    </row>
    <row r="5330" spans="9:16" x14ac:dyDescent="0.2">
      <c r="I5330" s="158">
        <f t="shared" si="499"/>
        <v>13</v>
      </c>
      <c r="J5330" s="158" t="str">
        <f t="shared" si="502"/>
        <v>GBP</v>
      </c>
      <c r="K5330" s="158" t="str">
        <f t="shared" si="503"/>
        <v>CHF</v>
      </c>
      <c r="L5330" s="158" t="str">
        <f t="shared" si="500"/>
        <v>GBPCHF45599</v>
      </c>
      <c r="M5330" s="160">
        <f t="shared" si="504"/>
        <v>45599</v>
      </c>
      <c r="N5330" s="158">
        <v>1.1905045358222817</v>
      </c>
      <c r="O5330" s="158">
        <v>0.94269999999999998</v>
      </c>
      <c r="P5330" s="161">
        <f t="shared" si="501"/>
        <v>1.1223000000000001</v>
      </c>
    </row>
    <row r="5331" spans="9:16" x14ac:dyDescent="0.2">
      <c r="I5331" s="158">
        <f t="shared" si="499"/>
        <v>13</v>
      </c>
      <c r="J5331" s="158" t="str">
        <f t="shared" si="502"/>
        <v>GBP</v>
      </c>
      <c r="K5331" s="158" t="str">
        <f t="shared" si="503"/>
        <v>CHF</v>
      </c>
      <c r="L5331" s="158" t="str">
        <f t="shared" si="500"/>
        <v>GBPCHF45600</v>
      </c>
      <c r="M5331" s="160">
        <f t="shared" si="504"/>
        <v>45600</v>
      </c>
      <c r="N5331" s="158">
        <v>1.1895840024743347</v>
      </c>
      <c r="O5331" s="158">
        <v>0.94099999999999995</v>
      </c>
      <c r="P5331" s="161">
        <f t="shared" si="501"/>
        <v>1.1194</v>
      </c>
    </row>
    <row r="5332" spans="9:16" x14ac:dyDescent="0.2">
      <c r="I5332" s="158">
        <f t="shared" si="499"/>
        <v>13</v>
      </c>
      <c r="J5332" s="158" t="str">
        <f t="shared" si="502"/>
        <v>GBP</v>
      </c>
      <c r="K5332" s="158" t="str">
        <f t="shared" si="503"/>
        <v>CHF</v>
      </c>
      <c r="L5332" s="158" t="str">
        <f t="shared" si="500"/>
        <v>GBPCHF45601</v>
      </c>
      <c r="M5332" s="160">
        <f t="shared" si="504"/>
        <v>45601</v>
      </c>
      <c r="N5332" s="158">
        <v>1.1916110581506196</v>
      </c>
      <c r="O5332" s="158">
        <v>0.94020000000000004</v>
      </c>
      <c r="P5332" s="161">
        <f t="shared" si="501"/>
        <v>1.1204000000000001</v>
      </c>
    </row>
    <row r="5333" spans="9:16" x14ac:dyDescent="0.2">
      <c r="I5333" s="158">
        <f t="shared" si="499"/>
        <v>13</v>
      </c>
      <c r="J5333" s="158" t="str">
        <f t="shared" si="502"/>
        <v>GBP</v>
      </c>
      <c r="K5333" s="158" t="str">
        <f t="shared" si="503"/>
        <v>CHF</v>
      </c>
      <c r="L5333" s="158" t="str">
        <f t="shared" si="500"/>
        <v>GBPCHF45602</v>
      </c>
      <c r="M5333" s="160">
        <f t="shared" si="504"/>
        <v>45602</v>
      </c>
      <c r="N5333" s="158">
        <v>1.2015909063600205</v>
      </c>
      <c r="O5333" s="158">
        <v>0.93679999999999997</v>
      </c>
      <c r="P5333" s="161">
        <f t="shared" si="501"/>
        <v>1.1256999999999999</v>
      </c>
    </row>
    <row r="5334" spans="9:16" x14ac:dyDescent="0.2">
      <c r="I5334" s="158">
        <f t="shared" si="499"/>
        <v>13</v>
      </c>
      <c r="J5334" s="158" t="str">
        <f t="shared" si="502"/>
        <v>GBP</v>
      </c>
      <c r="K5334" s="158" t="str">
        <f t="shared" si="503"/>
        <v>CHF</v>
      </c>
      <c r="L5334" s="158" t="str">
        <f t="shared" si="500"/>
        <v>GBPCHF45603</v>
      </c>
      <c r="M5334" s="160">
        <f t="shared" si="504"/>
        <v>45603</v>
      </c>
      <c r="N5334" s="158">
        <v>1.2021398088597703</v>
      </c>
      <c r="O5334" s="158">
        <v>0.94320000000000004</v>
      </c>
      <c r="P5334" s="161">
        <f t="shared" si="501"/>
        <v>1.1338999999999999</v>
      </c>
    </row>
    <row r="5335" spans="9:16" x14ac:dyDescent="0.2">
      <c r="I5335" s="158">
        <f t="shared" si="499"/>
        <v>13</v>
      </c>
      <c r="J5335" s="158" t="str">
        <f t="shared" si="502"/>
        <v>GBP</v>
      </c>
      <c r="K5335" s="158" t="str">
        <f t="shared" si="503"/>
        <v>CHF</v>
      </c>
      <c r="L5335" s="158" t="str">
        <f t="shared" si="500"/>
        <v>GBPCHF45604</v>
      </c>
      <c r="M5335" s="160">
        <f t="shared" si="504"/>
        <v>45604</v>
      </c>
      <c r="N5335" s="158">
        <v>1.2020964562196472</v>
      </c>
      <c r="O5335" s="158">
        <v>0.93930000000000002</v>
      </c>
      <c r="P5335" s="161">
        <f t="shared" si="501"/>
        <v>1.1291</v>
      </c>
    </row>
    <row r="5336" spans="9:16" x14ac:dyDescent="0.2">
      <c r="I5336" s="158">
        <f t="shared" si="499"/>
        <v>13</v>
      </c>
      <c r="J5336" s="158" t="str">
        <f t="shared" si="502"/>
        <v>GBP</v>
      </c>
      <c r="K5336" s="158" t="str">
        <f t="shared" si="503"/>
        <v>CHF</v>
      </c>
      <c r="L5336" s="158" t="str">
        <f t="shared" si="500"/>
        <v>GBPCHF45605</v>
      </c>
      <c r="M5336" s="160">
        <f t="shared" si="504"/>
        <v>45605</v>
      </c>
      <c r="N5336" s="158">
        <v>1.2020964562196472</v>
      </c>
      <c r="O5336" s="158">
        <v>0.93930000000000002</v>
      </c>
      <c r="P5336" s="161">
        <f t="shared" si="501"/>
        <v>1.1291</v>
      </c>
    </row>
    <row r="5337" spans="9:16" x14ac:dyDescent="0.2">
      <c r="I5337" s="158">
        <f t="shared" si="499"/>
        <v>13</v>
      </c>
      <c r="J5337" s="158" t="str">
        <f t="shared" si="502"/>
        <v>GBP</v>
      </c>
      <c r="K5337" s="158" t="str">
        <f t="shared" si="503"/>
        <v>CHF</v>
      </c>
      <c r="L5337" s="158" t="str">
        <f t="shared" si="500"/>
        <v>GBPCHF45606</v>
      </c>
      <c r="M5337" s="160">
        <f t="shared" si="504"/>
        <v>45606</v>
      </c>
      <c r="N5337" s="158">
        <v>1.2020964562196472</v>
      </c>
      <c r="O5337" s="158">
        <v>0.93930000000000002</v>
      </c>
      <c r="P5337" s="161">
        <f t="shared" si="501"/>
        <v>1.1291</v>
      </c>
    </row>
    <row r="5338" spans="9:16" x14ac:dyDescent="0.2">
      <c r="I5338" s="158">
        <f t="shared" si="499"/>
        <v>13</v>
      </c>
      <c r="J5338" s="158" t="str">
        <f t="shared" si="502"/>
        <v>GBP</v>
      </c>
      <c r="K5338" s="158" t="str">
        <f t="shared" si="503"/>
        <v>CHF</v>
      </c>
      <c r="L5338" s="158" t="str">
        <f t="shared" si="500"/>
        <v>GBPCHF45607</v>
      </c>
      <c r="M5338" s="160">
        <f t="shared" si="504"/>
        <v>45607</v>
      </c>
      <c r="N5338" s="158">
        <v>1.2094823415578133</v>
      </c>
      <c r="O5338" s="158">
        <v>0.93689999999999996</v>
      </c>
      <c r="P5338" s="161">
        <f t="shared" si="501"/>
        <v>1.1332</v>
      </c>
    </row>
    <row r="5339" spans="9:16" x14ac:dyDescent="0.2">
      <c r="I5339" s="158">
        <f t="shared" si="499"/>
        <v>13</v>
      </c>
      <c r="J5339" s="158" t="str">
        <f t="shared" si="502"/>
        <v>GBP</v>
      </c>
      <c r="K5339" s="158" t="str">
        <f t="shared" si="503"/>
        <v>CHF</v>
      </c>
      <c r="L5339" s="158" t="str">
        <f t="shared" si="500"/>
        <v>GBPCHF45608</v>
      </c>
      <c r="M5339" s="160">
        <f t="shared" si="504"/>
        <v>45608</v>
      </c>
      <c r="N5339" s="158">
        <v>1.2072191706404298</v>
      </c>
      <c r="O5339" s="158">
        <v>0.93540000000000001</v>
      </c>
      <c r="P5339" s="161">
        <f t="shared" si="501"/>
        <v>1.1292</v>
      </c>
    </row>
    <row r="5340" spans="9:16" x14ac:dyDescent="0.2">
      <c r="I5340" s="158">
        <f t="shared" si="499"/>
        <v>13</v>
      </c>
      <c r="J5340" s="158" t="str">
        <f t="shared" si="502"/>
        <v>GBP</v>
      </c>
      <c r="K5340" s="158" t="str">
        <f t="shared" si="503"/>
        <v>CHF</v>
      </c>
      <c r="L5340" s="158" t="str">
        <f t="shared" si="500"/>
        <v>GBPCHF45609</v>
      </c>
      <c r="M5340" s="160">
        <f t="shared" si="504"/>
        <v>45609</v>
      </c>
      <c r="N5340" s="158">
        <v>1.198853895675734</v>
      </c>
      <c r="O5340" s="158">
        <v>0.93789999999999996</v>
      </c>
      <c r="P5340" s="161">
        <f t="shared" si="501"/>
        <v>1.1244000000000001</v>
      </c>
    </row>
    <row r="5341" spans="9:16" x14ac:dyDescent="0.2">
      <c r="I5341" s="158">
        <f t="shared" si="499"/>
        <v>13</v>
      </c>
      <c r="J5341" s="158" t="str">
        <f t="shared" si="502"/>
        <v>GBP</v>
      </c>
      <c r="K5341" s="158" t="str">
        <f t="shared" si="503"/>
        <v>CHF</v>
      </c>
      <c r="L5341" s="158" t="str">
        <f t="shared" si="500"/>
        <v>GBPCHF45610</v>
      </c>
      <c r="M5341" s="160">
        <f t="shared" si="504"/>
        <v>45610</v>
      </c>
      <c r="N5341" s="158">
        <v>1.2025301233795906</v>
      </c>
      <c r="O5341" s="158">
        <v>0.93689999999999996</v>
      </c>
      <c r="P5341" s="161">
        <f t="shared" si="501"/>
        <v>1.1267</v>
      </c>
    </row>
    <row r="5342" spans="9:16" x14ac:dyDescent="0.2">
      <c r="I5342" s="158">
        <f t="shared" si="499"/>
        <v>13</v>
      </c>
      <c r="J5342" s="158" t="str">
        <f t="shared" si="502"/>
        <v>GBP</v>
      </c>
      <c r="K5342" s="158" t="str">
        <f t="shared" si="503"/>
        <v>CHF</v>
      </c>
      <c r="L5342" s="158" t="str">
        <f t="shared" si="500"/>
        <v>GBPCHF45611</v>
      </c>
      <c r="M5342" s="160">
        <f t="shared" si="504"/>
        <v>45611</v>
      </c>
      <c r="N5342" s="158">
        <v>1.1982505541908812</v>
      </c>
      <c r="O5342" s="158">
        <v>0.93889999999999996</v>
      </c>
      <c r="P5342" s="161">
        <f t="shared" si="501"/>
        <v>1.125</v>
      </c>
    </row>
    <row r="5343" spans="9:16" x14ac:dyDescent="0.2">
      <c r="I5343" s="158">
        <f t="shared" si="499"/>
        <v>13</v>
      </c>
      <c r="J5343" s="158" t="str">
        <f t="shared" si="502"/>
        <v>GBP</v>
      </c>
      <c r="K5343" s="158" t="str">
        <f t="shared" si="503"/>
        <v>CHF</v>
      </c>
      <c r="L5343" s="158" t="str">
        <f t="shared" si="500"/>
        <v>GBPCHF45612</v>
      </c>
      <c r="M5343" s="160">
        <f t="shared" si="504"/>
        <v>45612</v>
      </c>
      <c r="N5343" s="158">
        <v>1.1982505541908812</v>
      </c>
      <c r="O5343" s="158">
        <v>0.93889999999999996</v>
      </c>
      <c r="P5343" s="161">
        <f t="shared" si="501"/>
        <v>1.125</v>
      </c>
    </row>
    <row r="5344" spans="9:16" x14ac:dyDescent="0.2">
      <c r="I5344" s="158">
        <f t="shared" si="499"/>
        <v>13</v>
      </c>
      <c r="J5344" s="158" t="str">
        <f t="shared" si="502"/>
        <v>GBP</v>
      </c>
      <c r="K5344" s="158" t="str">
        <f t="shared" si="503"/>
        <v>CHF</v>
      </c>
      <c r="L5344" s="158" t="str">
        <f t="shared" si="500"/>
        <v>GBPCHF45613</v>
      </c>
      <c r="M5344" s="160">
        <f t="shared" si="504"/>
        <v>45613</v>
      </c>
      <c r="N5344" s="158">
        <v>1.1982505541908812</v>
      </c>
      <c r="O5344" s="158">
        <v>0.93889999999999996</v>
      </c>
      <c r="P5344" s="161">
        <f t="shared" si="501"/>
        <v>1.125</v>
      </c>
    </row>
    <row r="5345" spans="9:16" x14ac:dyDescent="0.2">
      <c r="I5345" s="158">
        <f t="shared" si="499"/>
        <v>13</v>
      </c>
      <c r="J5345" s="158" t="str">
        <f t="shared" si="502"/>
        <v>GBP</v>
      </c>
      <c r="K5345" s="158" t="str">
        <f t="shared" si="503"/>
        <v>CHF</v>
      </c>
      <c r="L5345" s="158" t="str">
        <f t="shared" si="500"/>
        <v>GBPCHF45614</v>
      </c>
      <c r="M5345" s="160">
        <f t="shared" si="504"/>
        <v>45614</v>
      </c>
      <c r="N5345" s="158">
        <v>1.1967448539971277</v>
      </c>
      <c r="O5345" s="158">
        <v>0.93640000000000001</v>
      </c>
      <c r="P5345" s="161">
        <f t="shared" si="501"/>
        <v>1.1206</v>
      </c>
    </row>
    <row r="5346" spans="9:16" x14ac:dyDescent="0.2">
      <c r="I5346" s="158">
        <f t="shared" si="499"/>
        <v>13</v>
      </c>
      <c r="J5346" s="158" t="str">
        <f t="shared" si="502"/>
        <v>GBP</v>
      </c>
      <c r="K5346" s="158" t="str">
        <f t="shared" si="503"/>
        <v>CHF</v>
      </c>
      <c r="L5346" s="158" t="str">
        <f t="shared" si="500"/>
        <v>GBPCHF45615</v>
      </c>
      <c r="M5346" s="160">
        <f t="shared" si="504"/>
        <v>45615</v>
      </c>
      <c r="N5346" s="158">
        <v>1.1956287811760204</v>
      </c>
      <c r="O5346" s="158">
        <v>0.93289999999999995</v>
      </c>
      <c r="P5346" s="161">
        <f t="shared" si="501"/>
        <v>1.1153999999999999</v>
      </c>
    </row>
    <row r="5347" spans="9:16" x14ac:dyDescent="0.2">
      <c r="I5347" s="158">
        <f t="shared" si="499"/>
        <v>13</v>
      </c>
      <c r="J5347" s="158" t="str">
        <f t="shared" si="502"/>
        <v>GBP</v>
      </c>
      <c r="K5347" s="158" t="str">
        <f t="shared" si="503"/>
        <v>CHF</v>
      </c>
      <c r="L5347" s="158" t="str">
        <f t="shared" si="500"/>
        <v>GBPCHF45616</v>
      </c>
      <c r="M5347" s="160">
        <f t="shared" si="504"/>
        <v>45616</v>
      </c>
      <c r="N5347" s="158">
        <v>1.1993283761093787</v>
      </c>
      <c r="O5347" s="158">
        <v>0.93420000000000003</v>
      </c>
      <c r="P5347" s="161">
        <f t="shared" si="501"/>
        <v>1.1204000000000001</v>
      </c>
    </row>
    <row r="5348" spans="9:16" x14ac:dyDescent="0.2">
      <c r="I5348" s="158">
        <f t="shared" si="499"/>
        <v>13</v>
      </c>
      <c r="J5348" s="158" t="str">
        <f t="shared" si="502"/>
        <v>GBP</v>
      </c>
      <c r="K5348" s="158" t="str">
        <f t="shared" si="503"/>
        <v>CHF</v>
      </c>
      <c r="L5348" s="158" t="str">
        <f t="shared" si="500"/>
        <v>GBPCHF45617</v>
      </c>
      <c r="M5348" s="160">
        <f t="shared" si="504"/>
        <v>45617</v>
      </c>
      <c r="N5348" s="158">
        <v>1.2008694294669342</v>
      </c>
      <c r="O5348" s="158">
        <v>0.9294</v>
      </c>
      <c r="P5348" s="161">
        <f t="shared" si="501"/>
        <v>1.1161000000000001</v>
      </c>
    </row>
    <row r="5349" spans="9:16" x14ac:dyDescent="0.2">
      <c r="I5349" s="158">
        <f t="shared" si="499"/>
        <v>13</v>
      </c>
      <c r="J5349" s="158" t="str">
        <f t="shared" si="502"/>
        <v>GBP</v>
      </c>
      <c r="K5349" s="158" t="str">
        <f t="shared" si="503"/>
        <v>CHF</v>
      </c>
      <c r="L5349" s="158" t="str">
        <f t="shared" si="500"/>
        <v>GBPCHF45618</v>
      </c>
      <c r="M5349" s="160">
        <f t="shared" si="504"/>
        <v>45618</v>
      </c>
      <c r="N5349" s="158">
        <v>1.2018508503094767</v>
      </c>
      <c r="O5349" s="158">
        <v>0.92720000000000002</v>
      </c>
      <c r="P5349" s="161">
        <f t="shared" si="501"/>
        <v>1.1144000000000001</v>
      </c>
    </row>
    <row r="5350" spans="9:16" x14ac:dyDescent="0.2">
      <c r="I5350" s="158">
        <f t="shared" si="499"/>
        <v>13</v>
      </c>
      <c r="J5350" s="158" t="str">
        <f t="shared" si="502"/>
        <v>GBP</v>
      </c>
      <c r="K5350" s="158" t="str">
        <f t="shared" si="503"/>
        <v>CHF</v>
      </c>
      <c r="L5350" s="158" t="str">
        <f t="shared" si="500"/>
        <v>GBPCHF45619</v>
      </c>
      <c r="M5350" s="160">
        <f t="shared" si="504"/>
        <v>45619</v>
      </c>
      <c r="N5350" s="158">
        <v>1.2018508503094767</v>
      </c>
      <c r="O5350" s="158">
        <v>0.92720000000000002</v>
      </c>
      <c r="P5350" s="161">
        <f t="shared" si="501"/>
        <v>1.1144000000000001</v>
      </c>
    </row>
    <row r="5351" spans="9:16" x14ac:dyDescent="0.2">
      <c r="I5351" s="158">
        <f t="shared" si="499"/>
        <v>13</v>
      </c>
      <c r="J5351" s="158" t="str">
        <f t="shared" si="502"/>
        <v>GBP</v>
      </c>
      <c r="K5351" s="158" t="str">
        <f t="shared" si="503"/>
        <v>CHF</v>
      </c>
      <c r="L5351" s="158" t="str">
        <f t="shared" si="500"/>
        <v>GBPCHF45620</v>
      </c>
      <c r="M5351" s="160">
        <f t="shared" si="504"/>
        <v>45620</v>
      </c>
      <c r="N5351" s="158">
        <v>1.2018508503094767</v>
      </c>
      <c r="O5351" s="158">
        <v>0.92720000000000002</v>
      </c>
      <c r="P5351" s="161">
        <f t="shared" si="501"/>
        <v>1.1144000000000001</v>
      </c>
    </row>
    <row r="5352" spans="9:16" x14ac:dyDescent="0.2">
      <c r="I5352" s="158">
        <f t="shared" si="499"/>
        <v>13</v>
      </c>
      <c r="J5352" s="158" t="str">
        <f t="shared" si="502"/>
        <v>GBP</v>
      </c>
      <c r="K5352" s="158" t="str">
        <f t="shared" si="503"/>
        <v>CHF</v>
      </c>
      <c r="L5352" s="158" t="str">
        <f t="shared" si="500"/>
        <v>GBPCHF45621</v>
      </c>
      <c r="M5352" s="160">
        <f t="shared" si="504"/>
        <v>45621</v>
      </c>
      <c r="N5352" s="158">
        <v>1.1981069909542923</v>
      </c>
      <c r="O5352" s="158">
        <v>0.93240000000000001</v>
      </c>
      <c r="P5352" s="161">
        <f t="shared" si="501"/>
        <v>1.1171</v>
      </c>
    </row>
    <row r="5353" spans="9:16" x14ac:dyDescent="0.2">
      <c r="I5353" s="158">
        <f t="shared" si="499"/>
        <v>13</v>
      </c>
      <c r="J5353" s="158" t="str">
        <f t="shared" si="502"/>
        <v>GBP</v>
      </c>
      <c r="K5353" s="158" t="str">
        <f t="shared" si="503"/>
        <v>CHF</v>
      </c>
      <c r="L5353" s="158" t="str">
        <f t="shared" si="500"/>
        <v>GBPCHF45622</v>
      </c>
      <c r="M5353" s="160">
        <f t="shared" si="504"/>
        <v>45622</v>
      </c>
      <c r="N5353" s="158">
        <v>1.1978917105893627</v>
      </c>
      <c r="O5353" s="158">
        <v>0.93140000000000001</v>
      </c>
      <c r="P5353" s="161">
        <f t="shared" si="501"/>
        <v>1.1156999999999999</v>
      </c>
    </row>
    <row r="5354" spans="9:16" x14ac:dyDescent="0.2">
      <c r="I5354" s="158">
        <f t="shared" ref="I5354:I5417" si="505">IF(M5353=$G$2,I5353+1,I5353)</f>
        <v>13</v>
      </c>
      <c r="J5354" s="158" t="str">
        <f t="shared" si="502"/>
        <v>GBP</v>
      </c>
      <c r="K5354" s="158" t="str">
        <f t="shared" si="503"/>
        <v>CHF</v>
      </c>
      <c r="L5354" s="158" t="str">
        <f t="shared" si="500"/>
        <v>GBPCHF45623</v>
      </c>
      <c r="M5354" s="160">
        <f t="shared" si="504"/>
        <v>45623</v>
      </c>
      <c r="N5354" s="158">
        <v>1.1990407673860912</v>
      </c>
      <c r="O5354" s="158">
        <v>0.93089999999999995</v>
      </c>
      <c r="P5354" s="161">
        <f t="shared" si="501"/>
        <v>1.1162000000000001</v>
      </c>
    </row>
    <row r="5355" spans="9:16" x14ac:dyDescent="0.2">
      <c r="I5355" s="158">
        <f t="shared" si="505"/>
        <v>13</v>
      </c>
      <c r="J5355" s="158" t="str">
        <f t="shared" si="502"/>
        <v>GBP</v>
      </c>
      <c r="K5355" s="158" t="str">
        <f t="shared" si="503"/>
        <v>CHF</v>
      </c>
      <c r="L5355" s="158" t="str">
        <f t="shared" si="500"/>
        <v>GBPCHF45624</v>
      </c>
      <c r="M5355" s="160">
        <f t="shared" si="504"/>
        <v>45624</v>
      </c>
      <c r="N5355" s="158">
        <v>1.2014898474107893</v>
      </c>
      <c r="O5355" s="158">
        <v>0.93140000000000001</v>
      </c>
      <c r="P5355" s="161">
        <f t="shared" si="501"/>
        <v>1.1191</v>
      </c>
    </row>
    <row r="5356" spans="9:16" x14ac:dyDescent="0.2">
      <c r="I5356" s="158">
        <f t="shared" si="505"/>
        <v>13</v>
      </c>
      <c r="J5356" s="158" t="str">
        <f t="shared" si="502"/>
        <v>GBP</v>
      </c>
      <c r="K5356" s="158" t="str">
        <f t="shared" si="503"/>
        <v>CHF</v>
      </c>
      <c r="L5356" s="158" t="str">
        <f t="shared" si="500"/>
        <v>GBPCHF45625</v>
      </c>
      <c r="M5356" s="160">
        <f t="shared" si="504"/>
        <v>45625</v>
      </c>
      <c r="N5356" s="158">
        <v>1.2018508503094767</v>
      </c>
      <c r="O5356" s="158">
        <v>0.93089999999999995</v>
      </c>
      <c r="P5356" s="161">
        <f t="shared" si="501"/>
        <v>1.1188</v>
      </c>
    </row>
    <row r="5357" spans="9:16" x14ac:dyDescent="0.2">
      <c r="I5357" s="158">
        <f t="shared" si="505"/>
        <v>13</v>
      </c>
      <c r="J5357" s="158" t="str">
        <f t="shared" si="502"/>
        <v>GBP</v>
      </c>
      <c r="K5357" s="158" t="str">
        <f t="shared" si="503"/>
        <v>CHF</v>
      </c>
      <c r="L5357" s="158" t="str">
        <f t="shared" si="500"/>
        <v>GBPCHF45626</v>
      </c>
      <c r="M5357" s="160">
        <f t="shared" si="504"/>
        <v>45626</v>
      </c>
      <c r="N5357" s="158">
        <v>1.2018508503094767</v>
      </c>
      <c r="O5357" s="158">
        <v>0.93089999999999995</v>
      </c>
      <c r="P5357" s="161">
        <f t="shared" si="501"/>
        <v>1.1188</v>
      </c>
    </row>
    <row r="5358" spans="9:16" x14ac:dyDescent="0.2">
      <c r="I5358" s="158">
        <f t="shared" si="505"/>
        <v>13</v>
      </c>
      <c r="J5358" s="158" t="str">
        <f t="shared" si="502"/>
        <v>GBP</v>
      </c>
      <c r="K5358" s="158" t="str">
        <f t="shared" si="503"/>
        <v>CHF</v>
      </c>
      <c r="L5358" s="158" t="str">
        <f t="shared" si="500"/>
        <v>GBPCHF45627</v>
      </c>
      <c r="M5358" s="160">
        <f t="shared" si="504"/>
        <v>45627</v>
      </c>
      <c r="N5358" s="158">
        <v>1.2018508503094767</v>
      </c>
      <c r="O5358" s="158">
        <v>0.93089999999999995</v>
      </c>
      <c r="P5358" s="161">
        <f t="shared" si="501"/>
        <v>1.1188</v>
      </c>
    </row>
    <row r="5359" spans="9:16" x14ac:dyDescent="0.2">
      <c r="I5359" s="158">
        <f t="shared" si="505"/>
        <v>13</v>
      </c>
      <c r="J5359" s="158" t="str">
        <f t="shared" si="502"/>
        <v>GBP</v>
      </c>
      <c r="K5359" s="158" t="str">
        <f t="shared" si="503"/>
        <v>CHF</v>
      </c>
      <c r="L5359" s="158" t="str">
        <f t="shared" si="500"/>
        <v>GBPCHF45628</v>
      </c>
      <c r="M5359" s="160">
        <f t="shared" si="504"/>
        <v>45628</v>
      </c>
      <c r="N5359" s="158">
        <v>1.2063017201862529</v>
      </c>
      <c r="O5359" s="158">
        <v>0.93159999999999998</v>
      </c>
      <c r="P5359" s="161">
        <f t="shared" si="501"/>
        <v>1.1237999999999999</v>
      </c>
    </row>
    <row r="5360" spans="9:16" x14ac:dyDescent="0.2">
      <c r="I5360" s="158">
        <f t="shared" si="505"/>
        <v>13</v>
      </c>
      <c r="J5360" s="158" t="str">
        <f t="shared" si="502"/>
        <v>GBP</v>
      </c>
      <c r="K5360" s="158" t="str">
        <f t="shared" si="503"/>
        <v>CHF</v>
      </c>
      <c r="L5360" s="158" t="str">
        <f t="shared" si="500"/>
        <v>GBPCHF45629</v>
      </c>
      <c r="M5360" s="160">
        <f t="shared" si="504"/>
        <v>45629</v>
      </c>
      <c r="N5360" s="158">
        <v>1.2030364640352249</v>
      </c>
      <c r="O5360" s="158">
        <v>0.93089999999999995</v>
      </c>
      <c r="P5360" s="161">
        <f t="shared" si="501"/>
        <v>1.1198999999999999</v>
      </c>
    </row>
    <row r="5361" spans="9:16" x14ac:dyDescent="0.2">
      <c r="I5361" s="158">
        <f t="shared" si="505"/>
        <v>13</v>
      </c>
      <c r="J5361" s="158" t="str">
        <f t="shared" si="502"/>
        <v>GBP</v>
      </c>
      <c r="K5361" s="158" t="str">
        <f t="shared" si="503"/>
        <v>CHF</v>
      </c>
      <c r="L5361" s="158" t="str">
        <f t="shared" si="500"/>
        <v>GBPCHF45630</v>
      </c>
      <c r="M5361" s="160">
        <f t="shared" si="504"/>
        <v>45630</v>
      </c>
      <c r="N5361" s="158">
        <v>1.2072920439454304</v>
      </c>
      <c r="O5361" s="158">
        <v>0.93049999999999999</v>
      </c>
      <c r="P5361" s="161">
        <f t="shared" si="501"/>
        <v>1.1234</v>
      </c>
    </row>
    <row r="5362" spans="9:16" x14ac:dyDescent="0.2">
      <c r="I5362" s="158">
        <f t="shared" si="505"/>
        <v>13</v>
      </c>
      <c r="J5362" s="158" t="str">
        <f t="shared" si="502"/>
        <v>GBP</v>
      </c>
      <c r="K5362" s="158" t="str">
        <f t="shared" si="503"/>
        <v>CHF</v>
      </c>
      <c r="L5362" s="158" t="str">
        <f t="shared" si="500"/>
        <v>GBPCHF45631</v>
      </c>
      <c r="M5362" s="160">
        <f t="shared" si="504"/>
        <v>45631</v>
      </c>
      <c r="N5362" s="158">
        <v>1.2077294685990339</v>
      </c>
      <c r="O5362" s="158">
        <v>0.93049999999999999</v>
      </c>
      <c r="P5362" s="161">
        <f t="shared" si="501"/>
        <v>1.1237999999999999</v>
      </c>
    </row>
    <row r="5363" spans="9:16" x14ac:dyDescent="0.2">
      <c r="I5363" s="158">
        <f t="shared" si="505"/>
        <v>13</v>
      </c>
      <c r="J5363" s="158" t="str">
        <f t="shared" si="502"/>
        <v>GBP</v>
      </c>
      <c r="K5363" s="158" t="str">
        <f t="shared" si="503"/>
        <v>CHF</v>
      </c>
      <c r="L5363" s="158" t="str">
        <f t="shared" si="500"/>
        <v>GBPCHF45632</v>
      </c>
      <c r="M5363" s="160">
        <f t="shared" si="504"/>
        <v>45632</v>
      </c>
      <c r="N5363" s="158">
        <v>1.2069277653732424</v>
      </c>
      <c r="O5363" s="158">
        <v>0.9284</v>
      </c>
      <c r="P5363" s="161">
        <f t="shared" si="501"/>
        <v>1.1205000000000001</v>
      </c>
    </row>
    <row r="5364" spans="9:16" x14ac:dyDescent="0.2">
      <c r="I5364" s="158">
        <f t="shared" si="505"/>
        <v>13</v>
      </c>
      <c r="J5364" s="158" t="str">
        <f t="shared" si="502"/>
        <v>GBP</v>
      </c>
      <c r="K5364" s="158" t="str">
        <f t="shared" si="503"/>
        <v>CHF</v>
      </c>
      <c r="L5364" s="158" t="str">
        <f t="shared" si="500"/>
        <v>GBPCHF45633</v>
      </c>
      <c r="M5364" s="160">
        <f t="shared" si="504"/>
        <v>45633</v>
      </c>
      <c r="N5364" s="158">
        <v>1.2069277653732424</v>
      </c>
      <c r="O5364" s="158">
        <v>0.9284</v>
      </c>
      <c r="P5364" s="161">
        <f t="shared" si="501"/>
        <v>1.1205000000000001</v>
      </c>
    </row>
    <row r="5365" spans="9:16" x14ac:dyDescent="0.2">
      <c r="I5365" s="158">
        <f t="shared" si="505"/>
        <v>13</v>
      </c>
      <c r="J5365" s="158" t="str">
        <f t="shared" si="502"/>
        <v>GBP</v>
      </c>
      <c r="K5365" s="158" t="str">
        <f t="shared" si="503"/>
        <v>CHF</v>
      </c>
      <c r="L5365" s="158" t="str">
        <f t="shared" si="500"/>
        <v>GBPCHF45634</v>
      </c>
      <c r="M5365" s="160">
        <f t="shared" si="504"/>
        <v>45634</v>
      </c>
      <c r="N5365" s="158">
        <v>1.2069277653732424</v>
      </c>
      <c r="O5365" s="158">
        <v>0.9284</v>
      </c>
      <c r="P5365" s="161">
        <f t="shared" si="501"/>
        <v>1.1205000000000001</v>
      </c>
    </row>
    <row r="5366" spans="9:16" x14ac:dyDescent="0.2">
      <c r="I5366" s="158">
        <f t="shared" si="505"/>
        <v>13</v>
      </c>
      <c r="J5366" s="158" t="str">
        <f t="shared" si="502"/>
        <v>GBP</v>
      </c>
      <c r="K5366" s="158" t="str">
        <f t="shared" si="503"/>
        <v>CHF</v>
      </c>
      <c r="L5366" s="158" t="str">
        <f t="shared" si="500"/>
        <v>GBPCHF45635</v>
      </c>
      <c r="M5366" s="160">
        <f t="shared" si="504"/>
        <v>45635</v>
      </c>
      <c r="N5366" s="158">
        <v>1.2076565424793189</v>
      </c>
      <c r="O5366" s="158">
        <v>0.92949999999999999</v>
      </c>
      <c r="P5366" s="161">
        <f t="shared" si="501"/>
        <v>1.1225000000000001</v>
      </c>
    </row>
    <row r="5367" spans="9:16" x14ac:dyDescent="0.2">
      <c r="I5367" s="158">
        <f t="shared" si="505"/>
        <v>13</v>
      </c>
      <c r="J5367" s="158" t="str">
        <f t="shared" si="502"/>
        <v>GBP</v>
      </c>
      <c r="K5367" s="158" t="str">
        <f t="shared" si="503"/>
        <v>CHF</v>
      </c>
      <c r="L5367" s="158" t="str">
        <f t="shared" si="500"/>
        <v>GBPCHF45636</v>
      </c>
      <c r="M5367" s="160">
        <f t="shared" si="504"/>
        <v>45636</v>
      </c>
      <c r="N5367" s="158">
        <v>1.2113136696747622</v>
      </c>
      <c r="O5367" s="158">
        <v>0.92669999999999997</v>
      </c>
      <c r="P5367" s="161">
        <f t="shared" si="501"/>
        <v>1.1225000000000001</v>
      </c>
    </row>
    <row r="5368" spans="9:16" x14ac:dyDescent="0.2">
      <c r="I5368" s="158">
        <f t="shared" si="505"/>
        <v>13</v>
      </c>
      <c r="J5368" s="158" t="str">
        <f t="shared" si="502"/>
        <v>GBP</v>
      </c>
      <c r="K5368" s="158" t="str">
        <f t="shared" si="503"/>
        <v>CHF</v>
      </c>
      <c r="L5368" s="158" t="str">
        <f t="shared" si="500"/>
        <v>GBPCHF45637</v>
      </c>
      <c r="M5368" s="160">
        <f t="shared" si="504"/>
        <v>45637</v>
      </c>
      <c r="N5368" s="158">
        <v>1.2127386063207937</v>
      </c>
      <c r="O5368" s="158">
        <v>0.92800000000000005</v>
      </c>
      <c r="P5368" s="161">
        <f t="shared" si="501"/>
        <v>1.1254</v>
      </c>
    </row>
    <row r="5369" spans="9:16" x14ac:dyDescent="0.2">
      <c r="I5369" s="158">
        <f t="shared" si="505"/>
        <v>13</v>
      </c>
      <c r="J5369" s="158" t="str">
        <f t="shared" si="502"/>
        <v>GBP</v>
      </c>
      <c r="K5369" s="158" t="str">
        <f t="shared" si="503"/>
        <v>CHF</v>
      </c>
      <c r="L5369" s="158" t="str">
        <f t="shared" si="500"/>
        <v>GBPCHF45638</v>
      </c>
      <c r="M5369" s="160">
        <f t="shared" si="504"/>
        <v>45638</v>
      </c>
      <c r="N5369" s="158">
        <v>1.2131799873829281</v>
      </c>
      <c r="O5369" s="158">
        <v>0.93189999999999995</v>
      </c>
      <c r="P5369" s="161">
        <f t="shared" si="501"/>
        <v>1.1306</v>
      </c>
    </row>
    <row r="5370" spans="9:16" x14ac:dyDescent="0.2">
      <c r="I5370" s="158">
        <f t="shared" si="505"/>
        <v>13</v>
      </c>
      <c r="J5370" s="158" t="str">
        <f t="shared" si="502"/>
        <v>GBP</v>
      </c>
      <c r="K5370" s="158" t="str">
        <f t="shared" si="503"/>
        <v>CHF</v>
      </c>
      <c r="L5370" s="158" t="str">
        <f t="shared" si="500"/>
        <v>GBPCHF45639</v>
      </c>
      <c r="M5370" s="160">
        <f t="shared" si="504"/>
        <v>45639</v>
      </c>
      <c r="N5370" s="158">
        <v>1.2041954168322435</v>
      </c>
      <c r="O5370" s="158">
        <v>0.9385</v>
      </c>
      <c r="P5370" s="161">
        <f t="shared" si="501"/>
        <v>1.1301000000000001</v>
      </c>
    </row>
    <row r="5371" spans="9:16" x14ac:dyDescent="0.2">
      <c r="I5371" s="158">
        <f t="shared" si="505"/>
        <v>13</v>
      </c>
      <c r="J5371" s="158" t="str">
        <f t="shared" si="502"/>
        <v>GBP</v>
      </c>
      <c r="K5371" s="158" t="str">
        <f t="shared" si="503"/>
        <v>CHF</v>
      </c>
      <c r="L5371" s="158" t="str">
        <f t="shared" si="500"/>
        <v>GBPCHF45640</v>
      </c>
      <c r="M5371" s="160">
        <f t="shared" si="504"/>
        <v>45640</v>
      </c>
      <c r="N5371" s="158">
        <v>1.2041954168322435</v>
      </c>
      <c r="O5371" s="158">
        <v>0.9385</v>
      </c>
      <c r="P5371" s="161">
        <f t="shared" si="501"/>
        <v>1.1301000000000001</v>
      </c>
    </row>
    <row r="5372" spans="9:16" x14ac:dyDescent="0.2">
      <c r="I5372" s="158">
        <f t="shared" si="505"/>
        <v>13</v>
      </c>
      <c r="J5372" s="158" t="str">
        <f t="shared" si="502"/>
        <v>GBP</v>
      </c>
      <c r="K5372" s="158" t="str">
        <f t="shared" si="503"/>
        <v>CHF</v>
      </c>
      <c r="L5372" s="158" t="str">
        <f t="shared" si="500"/>
        <v>GBPCHF45641</v>
      </c>
      <c r="M5372" s="160">
        <f t="shared" si="504"/>
        <v>45641</v>
      </c>
      <c r="N5372" s="158">
        <v>1.2041954168322435</v>
      </c>
      <c r="O5372" s="158">
        <v>0.9385</v>
      </c>
      <c r="P5372" s="161">
        <f t="shared" si="501"/>
        <v>1.1301000000000001</v>
      </c>
    </row>
    <row r="5373" spans="9:16" x14ac:dyDescent="0.2">
      <c r="I5373" s="158">
        <f t="shared" si="505"/>
        <v>13</v>
      </c>
      <c r="J5373" s="158" t="str">
        <f t="shared" si="502"/>
        <v>GBP</v>
      </c>
      <c r="K5373" s="158" t="str">
        <f t="shared" si="503"/>
        <v>CHF</v>
      </c>
      <c r="L5373" s="158" t="str">
        <f t="shared" si="500"/>
        <v>GBPCHF45642</v>
      </c>
      <c r="M5373" s="160">
        <f t="shared" si="504"/>
        <v>45642</v>
      </c>
      <c r="N5373" s="158">
        <v>1.2056181807221653</v>
      </c>
      <c r="O5373" s="158">
        <v>0.93720000000000003</v>
      </c>
      <c r="P5373" s="161">
        <f t="shared" si="501"/>
        <v>1.1298999999999999</v>
      </c>
    </row>
    <row r="5374" spans="9:16" x14ac:dyDescent="0.2">
      <c r="I5374" s="158">
        <f t="shared" si="505"/>
        <v>13</v>
      </c>
      <c r="J5374" s="158" t="str">
        <f t="shared" si="502"/>
        <v>GBP</v>
      </c>
      <c r="K5374" s="158" t="str">
        <f t="shared" si="503"/>
        <v>CHF</v>
      </c>
      <c r="L5374" s="158" t="str">
        <f t="shared" si="500"/>
        <v>GBPCHF45643</v>
      </c>
      <c r="M5374" s="160">
        <f t="shared" si="504"/>
        <v>45643</v>
      </c>
      <c r="N5374" s="158">
        <v>1.2099506340141322</v>
      </c>
      <c r="O5374" s="158">
        <v>0.94130000000000003</v>
      </c>
      <c r="P5374" s="161">
        <f t="shared" si="501"/>
        <v>1.1389</v>
      </c>
    </row>
    <row r="5375" spans="9:16" x14ac:dyDescent="0.2">
      <c r="I5375" s="158">
        <f t="shared" si="505"/>
        <v>13</v>
      </c>
      <c r="J5375" s="158" t="str">
        <f t="shared" si="502"/>
        <v>GBP</v>
      </c>
      <c r="K5375" s="158" t="str">
        <f t="shared" si="503"/>
        <v>CHF</v>
      </c>
      <c r="L5375" s="158" t="str">
        <f t="shared" si="500"/>
        <v>GBPCHF45644</v>
      </c>
      <c r="M5375" s="160">
        <f t="shared" si="504"/>
        <v>45644</v>
      </c>
      <c r="N5375" s="158">
        <v>1.2118274357731458</v>
      </c>
      <c r="O5375" s="158">
        <v>0.93820000000000003</v>
      </c>
      <c r="P5375" s="161">
        <f t="shared" si="501"/>
        <v>1.1369</v>
      </c>
    </row>
    <row r="5376" spans="9:16" x14ac:dyDescent="0.2">
      <c r="I5376" s="158">
        <f t="shared" si="505"/>
        <v>13</v>
      </c>
      <c r="J5376" s="158" t="str">
        <f t="shared" si="502"/>
        <v>GBP</v>
      </c>
      <c r="K5376" s="158" t="str">
        <f t="shared" si="503"/>
        <v>CHF</v>
      </c>
      <c r="L5376" s="158" t="str">
        <f t="shared" si="500"/>
        <v>GBPCHF45645</v>
      </c>
      <c r="M5376" s="160">
        <f t="shared" si="504"/>
        <v>45645</v>
      </c>
      <c r="N5376" s="158">
        <v>1.2129298320092183</v>
      </c>
      <c r="O5376" s="158">
        <v>0.93189999999999995</v>
      </c>
      <c r="P5376" s="161">
        <f t="shared" si="501"/>
        <v>1.1303000000000001</v>
      </c>
    </row>
    <row r="5377" spans="9:16" x14ac:dyDescent="0.2">
      <c r="I5377" s="158">
        <f t="shared" si="505"/>
        <v>13</v>
      </c>
      <c r="J5377" s="158" t="str">
        <f t="shared" si="502"/>
        <v>GBP</v>
      </c>
      <c r="K5377" s="158" t="str">
        <f t="shared" si="503"/>
        <v>CHF</v>
      </c>
      <c r="L5377" s="158" t="str">
        <f t="shared" si="500"/>
        <v>GBPCHF45646</v>
      </c>
      <c r="M5377" s="160">
        <f t="shared" si="504"/>
        <v>45646</v>
      </c>
      <c r="N5377" s="158">
        <v>1.2053275477611041</v>
      </c>
      <c r="O5377" s="158">
        <v>0.92969999999999997</v>
      </c>
      <c r="P5377" s="161">
        <f t="shared" si="501"/>
        <v>1.1206</v>
      </c>
    </row>
    <row r="5378" spans="9:16" x14ac:dyDescent="0.2">
      <c r="I5378" s="158">
        <f t="shared" si="505"/>
        <v>13</v>
      </c>
      <c r="J5378" s="158" t="str">
        <f t="shared" si="502"/>
        <v>GBP</v>
      </c>
      <c r="K5378" s="158" t="str">
        <f t="shared" si="503"/>
        <v>CHF</v>
      </c>
      <c r="L5378" s="158" t="str">
        <f t="shared" si="500"/>
        <v>GBPCHF45647</v>
      </c>
      <c r="M5378" s="160">
        <f t="shared" si="504"/>
        <v>45647</v>
      </c>
      <c r="N5378" s="158">
        <v>1.2053275477611041</v>
      </c>
      <c r="O5378" s="158">
        <v>0.92969999999999997</v>
      </c>
      <c r="P5378" s="161">
        <f t="shared" si="501"/>
        <v>1.1206</v>
      </c>
    </row>
    <row r="5379" spans="9:16" x14ac:dyDescent="0.2">
      <c r="I5379" s="158">
        <f t="shared" si="505"/>
        <v>13</v>
      </c>
      <c r="J5379" s="158" t="str">
        <f t="shared" si="502"/>
        <v>GBP</v>
      </c>
      <c r="K5379" s="158" t="str">
        <f t="shared" si="503"/>
        <v>CHF</v>
      </c>
      <c r="L5379" s="158" t="str">
        <f t="shared" ref="L5379:L5442" si="506">J5379&amp;K5379&amp;M5379</f>
        <v>GBPCHF45648</v>
      </c>
      <c r="M5379" s="160">
        <f t="shared" si="504"/>
        <v>45648</v>
      </c>
      <c r="N5379" s="158">
        <v>1.2053275477611041</v>
      </c>
      <c r="O5379" s="158">
        <v>0.92969999999999997</v>
      </c>
      <c r="P5379" s="161">
        <f t="shared" ref="P5379:P5442" si="507">ROUND(N5379*O5379,4)</f>
        <v>1.1206</v>
      </c>
    </row>
    <row r="5380" spans="9:16" x14ac:dyDescent="0.2">
      <c r="I5380" s="158">
        <f t="shared" si="505"/>
        <v>13</v>
      </c>
      <c r="J5380" s="158" t="str">
        <f t="shared" ref="J5380:J5443" si="508">VLOOKUP($I5380,$A:$C,2,FALSE)</f>
        <v>GBP</v>
      </c>
      <c r="K5380" s="158" t="str">
        <f t="shared" ref="K5380:K5443" si="509">VLOOKUP($I5380,$A:$C,3,FALSE)</f>
        <v>CHF</v>
      </c>
      <c r="L5380" s="158" t="str">
        <f t="shared" si="506"/>
        <v>GBPCHF45649</v>
      </c>
      <c r="M5380" s="160">
        <f t="shared" ref="M5380:M5443" si="510">IF(I5380=I5379,M5379+1,$G$1)</f>
        <v>45649</v>
      </c>
      <c r="N5380" s="158">
        <v>1.2048918609554793</v>
      </c>
      <c r="O5380" s="158">
        <v>0.93359999999999999</v>
      </c>
      <c r="P5380" s="161">
        <f t="shared" si="507"/>
        <v>1.1249</v>
      </c>
    </row>
    <row r="5381" spans="9:16" x14ac:dyDescent="0.2">
      <c r="I5381" s="158">
        <f t="shared" si="505"/>
        <v>13</v>
      </c>
      <c r="J5381" s="158" t="str">
        <f t="shared" si="508"/>
        <v>GBP</v>
      </c>
      <c r="K5381" s="158" t="str">
        <f t="shared" si="509"/>
        <v>CHF</v>
      </c>
      <c r="L5381" s="158" t="str">
        <f t="shared" si="506"/>
        <v>GBPCHF45650</v>
      </c>
      <c r="M5381" s="160">
        <f t="shared" si="510"/>
        <v>45650</v>
      </c>
      <c r="N5381" s="158">
        <v>1.2076565424793189</v>
      </c>
      <c r="O5381" s="158">
        <v>0.93579999999999997</v>
      </c>
      <c r="P5381" s="161">
        <f t="shared" si="507"/>
        <v>1.1301000000000001</v>
      </c>
    </row>
    <row r="5382" spans="9:16" x14ac:dyDescent="0.2">
      <c r="I5382" s="158">
        <f t="shared" si="505"/>
        <v>13</v>
      </c>
      <c r="J5382" s="158" t="str">
        <f t="shared" si="508"/>
        <v>GBP</v>
      </c>
      <c r="K5382" s="158" t="str">
        <f t="shared" si="509"/>
        <v>CHF</v>
      </c>
      <c r="L5382" s="158" t="str">
        <f t="shared" si="506"/>
        <v>GBPCHF45651</v>
      </c>
      <c r="M5382" s="160">
        <f t="shared" si="510"/>
        <v>45651</v>
      </c>
      <c r="N5382" s="158">
        <v>1.2076565424793189</v>
      </c>
      <c r="O5382" s="158">
        <v>0.93579999999999997</v>
      </c>
      <c r="P5382" s="161">
        <f t="shared" si="507"/>
        <v>1.1301000000000001</v>
      </c>
    </row>
    <row r="5383" spans="9:16" x14ac:dyDescent="0.2">
      <c r="I5383" s="158">
        <f t="shared" si="505"/>
        <v>13</v>
      </c>
      <c r="J5383" s="158" t="str">
        <f t="shared" si="508"/>
        <v>GBP</v>
      </c>
      <c r="K5383" s="158" t="str">
        <f t="shared" si="509"/>
        <v>CHF</v>
      </c>
      <c r="L5383" s="158" t="str">
        <f t="shared" si="506"/>
        <v>GBPCHF45652</v>
      </c>
      <c r="M5383" s="160">
        <f t="shared" si="510"/>
        <v>45652</v>
      </c>
      <c r="N5383" s="158">
        <v>1.2076565424793189</v>
      </c>
      <c r="O5383" s="158">
        <v>0.93579999999999997</v>
      </c>
      <c r="P5383" s="161">
        <f t="shared" si="507"/>
        <v>1.1301000000000001</v>
      </c>
    </row>
    <row r="5384" spans="9:16" x14ac:dyDescent="0.2">
      <c r="I5384" s="158">
        <f t="shared" si="505"/>
        <v>13</v>
      </c>
      <c r="J5384" s="158" t="str">
        <f t="shared" si="508"/>
        <v>GBP</v>
      </c>
      <c r="K5384" s="158" t="str">
        <f t="shared" si="509"/>
        <v>CHF</v>
      </c>
      <c r="L5384" s="158" t="str">
        <f t="shared" si="506"/>
        <v>GBPCHF45653</v>
      </c>
      <c r="M5384" s="160">
        <f t="shared" si="510"/>
        <v>45653</v>
      </c>
      <c r="N5384" s="158">
        <v>1.2033983970733351</v>
      </c>
      <c r="O5384" s="158">
        <v>0.93959999999999999</v>
      </c>
      <c r="P5384" s="161">
        <f t="shared" si="507"/>
        <v>1.1307</v>
      </c>
    </row>
    <row r="5385" spans="9:16" x14ac:dyDescent="0.2">
      <c r="I5385" s="158">
        <f t="shared" si="505"/>
        <v>13</v>
      </c>
      <c r="J5385" s="158" t="str">
        <f t="shared" si="508"/>
        <v>GBP</v>
      </c>
      <c r="K5385" s="158" t="str">
        <f t="shared" si="509"/>
        <v>CHF</v>
      </c>
      <c r="L5385" s="158" t="str">
        <f t="shared" si="506"/>
        <v>GBPCHF45654</v>
      </c>
      <c r="M5385" s="160">
        <f t="shared" si="510"/>
        <v>45654</v>
      </c>
      <c r="N5385" s="158">
        <v>1.2033983970733351</v>
      </c>
      <c r="O5385" s="158">
        <v>0.93959999999999999</v>
      </c>
      <c r="P5385" s="161">
        <f t="shared" si="507"/>
        <v>1.1307</v>
      </c>
    </row>
    <row r="5386" spans="9:16" x14ac:dyDescent="0.2">
      <c r="I5386" s="158">
        <f t="shared" si="505"/>
        <v>13</v>
      </c>
      <c r="J5386" s="158" t="str">
        <f t="shared" si="508"/>
        <v>GBP</v>
      </c>
      <c r="K5386" s="158" t="str">
        <f t="shared" si="509"/>
        <v>CHF</v>
      </c>
      <c r="L5386" s="158" t="str">
        <f t="shared" si="506"/>
        <v>GBPCHF45655</v>
      </c>
      <c r="M5386" s="160">
        <f t="shared" si="510"/>
        <v>45655</v>
      </c>
      <c r="N5386" s="158">
        <v>1.2033983970733351</v>
      </c>
      <c r="O5386" s="158">
        <v>0.93959999999999999</v>
      </c>
      <c r="P5386" s="161">
        <f t="shared" si="507"/>
        <v>1.1307</v>
      </c>
    </row>
    <row r="5387" spans="9:16" x14ac:dyDescent="0.2">
      <c r="I5387" s="158">
        <f t="shared" si="505"/>
        <v>13</v>
      </c>
      <c r="J5387" s="158" t="str">
        <f t="shared" si="508"/>
        <v>GBP</v>
      </c>
      <c r="K5387" s="158" t="str">
        <f t="shared" si="509"/>
        <v>CHF</v>
      </c>
      <c r="L5387" s="158" t="str">
        <f t="shared" si="506"/>
        <v>GBPCHF45656</v>
      </c>
      <c r="M5387" s="160">
        <f t="shared" si="510"/>
        <v>45656</v>
      </c>
      <c r="N5387" s="158">
        <v>1.2055455093429777</v>
      </c>
      <c r="O5387" s="158">
        <v>0.94350000000000001</v>
      </c>
      <c r="P5387" s="161">
        <f t="shared" si="507"/>
        <v>1.1374</v>
      </c>
    </row>
    <row r="5388" spans="9:16" x14ac:dyDescent="0.2">
      <c r="I5388" s="158">
        <f t="shared" si="505"/>
        <v>13</v>
      </c>
      <c r="J5388" s="158" t="str">
        <f t="shared" si="508"/>
        <v>GBP</v>
      </c>
      <c r="K5388" s="158" t="str">
        <f t="shared" si="509"/>
        <v>CHF</v>
      </c>
      <c r="L5388" s="158" t="str">
        <f t="shared" si="506"/>
        <v>GBPCHF45657</v>
      </c>
      <c r="M5388" s="160">
        <f t="shared" si="510"/>
        <v>45657</v>
      </c>
      <c r="N5388" s="158">
        <v>1.206010757615958</v>
      </c>
      <c r="O5388" s="158">
        <v>0.94120000000000004</v>
      </c>
      <c r="P5388" s="161">
        <f t="shared" si="507"/>
        <v>1.1351</v>
      </c>
    </row>
    <row r="5389" spans="9:16" x14ac:dyDescent="0.2">
      <c r="I5389" s="158">
        <f t="shared" si="505"/>
        <v>13</v>
      </c>
      <c r="J5389" s="158" t="str">
        <f t="shared" si="508"/>
        <v>GBP</v>
      </c>
      <c r="K5389" s="158" t="str">
        <f t="shared" si="509"/>
        <v>CHF</v>
      </c>
      <c r="L5389" s="158" t="str">
        <f t="shared" si="506"/>
        <v>GBPCHF45658</v>
      </c>
      <c r="M5389" s="160">
        <f t="shared" si="510"/>
        <v>45658</v>
      </c>
      <c r="N5389" s="158">
        <v>1.206010757615958</v>
      </c>
      <c r="O5389" s="158">
        <v>0.94120000000000004</v>
      </c>
      <c r="P5389" s="161">
        <f t="shared" si="507"/>
        <v>1.1351</v>
      </c>
    </row>
    <row r="5390" spans="9:16" x14ac:dyDescent="0.2">
      <c r="I5390" s="158">
        <f t="shared" si="505"/>
        <v>13</v>
      </c>
      <c r="J5390" s="158" t="str">
        <f t="shared" si="508"/>
        <v>GBP</v>
      </c>
      <c r="K5390" s="158" t="str">
        <f t="shared" si="509"/>
        <v>CHF</v>
      </c>
      <c r="L5390" s="158" t="str">
        <f t="shared" si="506"/>
        <v>GBPCHF45659</v>
      </c>
      <c r="M5390" s="160">
        <f t="shared" si="510"/>
        <v>45659</v>
      </c>
      <c r="N5390" s="158">
        <v>1.2031088332250535</v>
      </c>
      <c r="O5390" s="158">
        <v>0.93710000000000004</v>
      </c>
      <c r="P5390" s="161">
        <f t="shared" si="507"/>
        <v>1.1274</v>
      </c>
    </row>
    <row r="5391" spans="9:16" x14ac:dyDescent="0.2">
      <c r="I5391" s="158">
        <f t="shared" si="505"/>
        <v>13</v>
      </c>
      <c r="J5391" s="158" t="str">
        <f t="shared" si="508"/>
        <v>GBP</v>
      </c>
      <c r="K5391" s="158" t="str">
        <f t="shared" si="509"/>
        <v>CHF</v>
      </c>
      <c r="L5391" s="158" t="str">
        <f t="shared" si="506"/>
        <v>GBPCHF45660</v>
      </c>
      <c r="M5391" s="160">
        <f t="shared" si="510"/>
        <v>45660</v>
      </c>
      <c r="N5391" s="158">
        <v>1.2049208969431158</v>
      </c>
      <c r="O5391" s="158">
        <v>0.93620000000000003</v>
      </c>
      <c r="P5391" s="161">
        <f t="shared" si="507"/>
        <v>1.1279999999999999</v>
      </c>
    </row>
    <row r="5392" spans="9:16" x14ac:dyDescent="0.2">
      <c r="I5392" s="158">
        <f t="shared" si="505"/>
        <v>13</v>
      </c>
      <c r="J5392" s="158" t="str">
        <f t="shared" si="508"/>
        <v>GBP</v>
      </c>
      <c r="K5392" s="158" t="str">
        <f t="shared" si="509"/>
        <v>CHF</v>
      </c>
      <c r="L5392" s="158" t="str">
        <f t="shared" si="506"/>
        <v>GBPCHF45661</v>
      </c>
      <c r="M5392" s="160">
        <f t="shared" si="510"/>
        <v>45661</v>
      </c>
      <c r="N5392" s="158">
        <v>1.2049208969431158</v>
      </c>
      <c r="O5392" s="158">
        <v>0.93620000000000003</v>
      </c>
      <c r="P5392" s="161">
        <f t="shared" si="507"/>
        <v>1.1279999999999999</v>
      </c>
    </row>
    <row r="5393" spans="9:16" x14ac:dyDescent="0.2">
      <c r="I5393" s="158">
        <f t="shared" si="505"/>
        <v>13</v>
      </c>
      <c r="J5393" s="158" t="str">
        <f t="shared" si="508"/>
        <v>GBP</v>
      </c>
      <c r="K5393" s="158" t="str">
        <f t="shared" si="509"/>
        <v>CHF</v>
      </c>
      <c r="L5393" s="158" t="str">
        <f t="shared" si="506"/>
        <v>GBPCHF45662</v>
      </c>
      <c r="M5393" s="160">
        <f t="shared" si="510"/>
        <v>45662</v>
      </c>
      <c r="N5393" s="158">
        <v>1.2049208969431158</v>
      </c>
      <c r="O5393" s="158">
        <v>0.93620000000000003</v>
      </c>
      <c r="P5393" s="161">
        <f t="shared" si="507"/>
        <v>1.1279999999999999</v>
      </c>
    </row>
    <row r="5394" spans="9:16" x14ac:dyDescent="0.2">
      <c r="I5394" s="158">
        <f t="shared" si="505"/>
        <v>13</v>
      </c>
      <c r="J5394" s="158" t="str">
        <f t="shared" si="508"/>
        <v>GBP</v>
      </c>
      <c r="K5394" s="158" t="str">
        <f t="shared" si="509"/>
        <v>CHF</v>
      </c>
      <c r="L5394" s="158" t="str">
        <f t="shared" si="506"/>
        <v>GBPCHF45663</v>
      </c>
      <c r="M5394" s="160">
        <f t="shared" si="510"/>
        <v>45663</v>
      </c>
      <c r="N5394" s="158">
        <v>1.2033983970733351</v>
      </c>
      <c r="O5394" s="158">
        <v>0.93959999999999999</v>
      </c>
      <c r="P5394" s="161">
        <f t="shared" si="507"/>
        <v>1.1307</v>
      </c>
    </row>
    <row r="5395" spans="9:16" x14ac:dyDescent="0.2">
      <c r="I5395" s="158">
        <f t="shared" si="505"/>
        <v>13</v>
      </c>
      <c r="J5395" s="158" t="str">
        <f t="shared" si="508"/>
        <v>GBP</v>
      </c>
      <c r="K5395" s="158" t="str">
        <f t="shared" si="509"/>
        <v>CHF</v>
      </c>
      <c r="L5395" s="158" t="str">
        <f t="shared" si="506"/>
        <v>GBPCHF45664</v>
      </c>
      <c r="M5395" s="160">
        <f t="shared" si="510"/>
        <v>45664</v>
      </c>
      <c r="N5395" s="158">
        <v>1.2060543930531267</v>
      </c>
      <c r="O5395" s="158">
        <v>0.94259999999999999</v>
      </c>
      <c r="P5395" s="161">
        <f t="shared" si="507"/>
        <v>1.1368</v>
      </c>
    </row>
    <row r="5396" spans="9:16" x14ac:dyDescent="0.2">
      <c r="I5396" s="158">
        <f t="shared" si="505"/>
        <v>13</v>
      </c>
      <c r="J5396" s="158" t="str">
        <f t="shared" si="508"/>
        <v>GBP</v>
      </c>
      <c r="K5396" s="158" t="str">
        <f t="shared" si="509"/>
        <v>CHF</v>
      </c>
      <c r="L5396" s="158" t="str">
        <f t="shared" si="506"/>
        <v>GBPCHF45665</v>
      </c>
      <c r="M5396" s="160">
        <f t="shared" si="510"/>
        <v>45665</v>
      </c>
      <c r="N5396" s="158">
        <v>1.1989976379746532</v>
      </c>
      <c r="O5396" s="158">
        <v>0.93789999999999996</v>
      </c>
      <c r="P5396" s="161">
        <f t="shared" si="507"/>
        <v>1.1245000000000001</v>
      </c>
    </row>
    <row r="5397" spans="9:16" x14ac:dyDescent="0.2">
      <c r="I5397" s="158">
        <f t="shared" si="505"/>
        <v>13</v>
      </c>
      <c r="J5397" s="158" t="str">
        <f t="shared" si="508"/>
        <v>GBP</v>
      </c>
      <c r="K5397" s="158" t="str">
        <f t="shared" si="509"/>
        <v>CHF</v>
      </c>
      <c r="L5397" s="158" t="str">
        <f t="shared" si="506"/>
        <v>GBPCHF45666</v>
      </c>
      <c r="M5397" s="160">
        <f t="shared" si="510"/>
        <v>45666</v>
      </c>
      <c r="N5397" s="158">
        <v>1.1932035127911416</v>
      </c>
      <c r="O5397" s="158">
        <v>0.93969999999999998</v>
      </c>
      <c r="P5397" s="161">
        <f t="shared" si="507"/>
        <v>1.1213</v>
      </c>
    </row>
    <row r="5398" spans="9:16" x14ac:dyDescent="0.2">
      <c r="I5398" s="158">
        <f t="shared" si="505"/>
        <v>13</v>
      </c>
      <c r="J5398" s="158" t="str">
        <f t="shared" si="508"/>
        <v>GBP</v>
      </c>
      <c r="K5398" s="158" t="str">
        <f t="shared" si="509"/>
        <v>CHF</v>
      </c>
      <c r="L5398" s="158" t="str">
        <f t="shared" si="506"/>
        <v>GBPCHF45667</v>
      </c>
      <c r="M5398" s="160">
        <f t="shared" si="510"/>
        <v>45667</v>
      </c>
      <c r="N5398" s="158">
        <v>1.1948430573644153</v>
      </c>
      <c r="O5398" s="158">
        <v>0.94159999999999999</v>
      </c>
      <c r="P5398" s="161">
        <f t="shared" si="507"/>
        <v>1.1251</v>
      </c>
    </row>
    <row r="5399" spans="9:16" x14ac:dyDescent="0.2">
      <c r="I5399" s="158">
        <f t="shared" si="505"/>
        <v>13</v>
      </c>
      <c r="J5399" s="158" t="str">
        <f t="shared" si="508"/>
        <v>GBP</v>
      </c>
      <c r="K5399" s="158" t="str">
        <f t="shared" si="509"/>
        <v>CHF</v>
      </c>
      <c r="L5399" s="158" t="str">
        <f t="shared" si="506"/>
        <v>GBPCHF45668</v>
      </c>
      <c r="M5399" s="160">
        <f t="shared" si="510"/>
        <v>45668</v>
      </c>
      <c r="N5399" s="158">
        <v>1.1948430573644153</v>
      </c>
      <c r="O5399" s="158">
        <v>0.94159999999999999</v>
      </c>
      <c r="P5399" s="161">
        <f t="shared" si="507"/>
        <v>1.1251</v>
      </c>
    </row>
    <row r="5400" spans="9:16" x14ac:dyDescent="0.2">
      <c r="I5400" s="158">
        <f t="shared" si="505"/>
        <v>13</v>
      </c>
      <c r="J5400" s="158" t="str">
        <f t="shared" si="508"/>
        <v>GBP</v>
      </c>
      <c r="K5400" s="158" t="str">
        <f t="shared" si="509"/>
        <v>CHF</v>
      </c>
      <c r="L5400" s="158" t="str">
        <f t="shared" si="506"/>
        <v>GBPCHF45669</v>
      </c>
      <c r="M5400" s="160">
        <f t="shared" si="510"/>
        <v>45669</v>
      </c>
      <c r="N5400" s="158">
        <v>1.1948430573644153</v>
      </c>
      <c r="O5400" s="158">
        <v>0.94159999999999999</v>
      </c>
      <c r="P5400" s="161">
        <f t="shared" si="507"/>
        <v>1.1251</v>
      </c>
    </row>
    <row r="5401" spans="9:16" x14ac:dyDescent="0.2">
      <c r="I5401" s="158">
        <f t="shared" si="505"/>
        <v>13</v>
      </c>
      <c r="J5401" s="158" t="str">
        <f t="shared" si="508"/>
        <v>GBP</v>
      </c>
      <c r="K5401" s="158" t="str">
        <f t="shared" si="509"/>
        <v>CHF</v>
      </c>
      <c r="L5401" s="158" t="str">
        <f t="shared" si="506"/>
        <v>GBPCHF45670</v>
      </c>
      <c r="M5401" s="160">
        <f t="shared" si="510"/>
        <v>45670</v>
      </c>
      <c r="N5401" s="158">
        <v>1.188212927756654</v>
      </c>
      <c r="O5401" s="158">
        <v>0.93459999999999999</v>
      </c>
      <c r="P5401" s="161">
        <f t="shared" si="507"/>
        <v>1.1105</v>
      </c>
    </row>
    <row r="5402" spans="9:16" x14ac:dyDescent="0.2">
      <c r="I5402" s="158">
        <f t="shared" si="505"/>
        <v>13</v>
      </c>
      <c r="J5402" s="158" t="str">
        <f t="shared" si="508"/>
        <v>GBP</v>
      </c>
      <c r="K5402" s="158" t="str">
        <f t="shared" si="509"/>
        <v>CHF</v>
      </c>
      <c r="L5402" s="158" t="str">
        <f t="shared" si="506"/>
        <v>GBPCHF45671</v>
      </c>
      <c r="M5402" s="160">
        <f t="shared" si="510"/>
        <v>45671</v>
      </c>
      <c r="N5402" s="158">
        <v>1.1864085041761581</v>
      </c>
      <c r="O5402" s="158">
        <v>0.9395</v>
      </c>
      <c r="P5402" s="161">
        <f t="shared" si="507"/>
        <v>1.1146</v>
      </c>
    </row>
    <row r="5403" spans="9:16" x14ac:dyDescent="0.2">
      <c r="I5403" s="158">
        <f t="shared" si="505"/>
        <v>13</v>
      </c>
      <c r="J5403" s="158" t="str">
        <f t="shared" si="508"/>
        <v>GBP</v>
      </c>
      <c r="K5403" s="158" t="str">
        <f t="shared" si="509"/>
        <v>CHF</v>
      </c>
      <c r="L5403" s="158" t="str">
        <f t="shared" si="506"/>
        <v>GBPCHF45672</v>
      </c>
      <c r="M5403" s="160">
        <f t="shared" si="510"/>
        <v>45672</v>
      </c>
      <c r="N5403" s="158">
        <v>1.1860567172322181</v>
      </c>
      <c r="O5403" s="158">
        <v>0.93940000000000001</v>
      </c>
      <c r="P5403" s="161">
        <f t="shared" si="507"/>
        <v>1.1142000000000001</v>
      </c>
    </row>
    <row r="5404" spans="9:16" x14ac:dyDescent="0.2">
      <c r="I5404" s="158">
        <f t="shared" si="505"/>
        <v>13</v>
      </c>
      <c r="J5404" s="158" t="str">
        <f t="shared" si="508"/>
        <v>GBP</v>
      </c>
      <c r="K5404" s="158" t="str">
        <f t="shared" si="509"/>
        <v>CHF</v>
      </c>
      <c r="L5404" s="158" t="str">
        <f t="shared" si="506"/>
        <v>GBPCHF45673</v>
      </c>
      <c r="M5404" s="160">
        <f t="shared" si="510"/>
        <v>45673</v>
      </c>
      <c r="N5404" s="158">
        <v>1.1868309240665575</v>
      </c>
      <c r="O5404" s="158">
        <v>0.93759999999999999</v>
      </c>
      <c r="P5404" s="161">
        <f t="shared" si="507"/>
        <v>1.1128</v>
      </c>
    </row>
    <row r="5405" spans="9:16" x14ac:dyDescent="0.2">
      <c r="I5405" s="158">
        <f t="shared" si="505"/>
        <v>13</v>
      </c>
      <c r="J5405" s="158" t="str">
        <f t="shared" si="508"/>
        <v>GBP</v>
      </c>
      <c r="K5405" s="158" t="str">
        <f t="shared" si="509"/>
        <v>CHF</v>
      </c>
      <c r="L5405" s="158" t="str">
        <f t="shared" si="506"/>
        <v>GBPCHF45674</v>
      </c>
      <c r="M5405" s="160">
        <f t="shared" si="510"/>
        <v>45674</v>
      </c>
      <c r="N5405" s="158">
        <v>1.1840905592459712</v>
      </c>
      <c r="O5405" s="158">
        <v>0.93940000000000001</v>
      </c>
      <c r="P5405" s="161">
        <f t="shared" si="507"/>
        <v>1.1123000000000001</v>
      </c>
    </row>
    <row r="5406" spans="9:16" x14ac:dyDescent="0.2">
      <c r="I5406" s="158">
        <f t="shared" si="505"/>
        <v>13</v>
      </c>
      <c r="J5406" s="158" t="str">
        <f t="shared" si="508"/>
        <v>GBP</v>
      </c>
      <c r="K5406" s="158" t="str">
        <f t="shared" si="509"/>
        <v>CHF</v>
      </c>
      <c r="L5406" s="158" t="str">
        <f t="shared" si="506"/>
        <v>GBPCHF45675</v>
      </c>
      <c r="M5406" s="160">
        <f t="shared" si="510"/>
        <v>45675</v>
      </c>
      <c r="N5406" s="158">
        <v>1.1840905592459712</v>
      </c>
      <c r="O5406" s="158">
        <v>0.93940000000000001</v>
      </c>
      <c r="P5406" s="161">
        <f t="shared" si="507"/>
        <v>1.1123000000000001</v>
      </c>
    </row>
    <row r="5407" spans="9:16" x14ac:dyDescent="0.2">
      <c r="I5407" s="158">
        <f t="shared" si="505"/>
        <v>13</v>
      </c>
      <c r="J5407" s="158" t="str">
        <f t="shared" si="508"/>
        <v>GBP</v>
      </c>
      <c r="K5407" s="158" t="str">
        <f t="shared" si="509"/>
        <v>CHF</v>
      </c>
      <c r="L5407" s="158" t="str">
        <f t="shared" si="506"/>
        <v>GBPCHF45676</v>
      </c>
      <c r="M5407" s="160">
        <f t="shared" si="510"/>
        <v>45676</v>
      </c>
      <c r="N5407" s="158">
        <v>1.1840905592459712</v>
      </c>
      <c r="O5407" s="158">
        <v>0.93940000000000001</v>
      </c>
      <c r="P5407" s="161">
        <f t="shared" si="507"/>
        <v>1.1123000000000001</v>
      </c>
    </row>
    <row r="5408" spans="9:16" x14ac:dyDescent="0.2">
      <c r="I5408" s="158">
        <f t="shared" si="505"/>
        <v>13</v>
      </c>
      <c r="J5408" s="158" t="str">
        <f t="shared" si="508"/>
        <v>GBP</v>
      </c>
      <c r="K5408" s="158" t="str">
        <f t="shared" si="509"/>
        <v>CHF</v>
      </c>
      <c r="L5408" s="158" t="str">
        <f t="shared" si="506"/>
        <v>GBPCHF45677</v>
      </c>
      <c r="M5408" s="160">
        <f t="shared" si="510"/>
        <v>45677</v>
      </c>
      <c r="N5408" s="158">
        <v>1.1822007849813212</v>
      </c>
      <c r="O5408" s="158">
        <v>0.94289999999999996</v>
      </c>
      <c r="P5408" s="161">
        <f t="shared" si="507"/>
        <v>1.1147</v>
      </c>
    </row>
    <row r="5409" spans="9:16" x14ac:dyDescent="0.2">
      <c r="I5409" s="158">
        <f t="shared" si="505"/>
        <v>13</v>
      </c>
      <c r="J5409" s="158" t="str">
        <f t="shared" si="508"/>
        <v>GBP</v>
      </c>
      <c r="K5409" s="158" t="str">
        <f t="shared" si="509"/>
        <v>CHF</v>
      </c>
      <c r="L5409" s="158" t="str">
        <f t="shared" si="506"/>
        <v>GBPCHF45678</v>
      </c>
      <c r="M5409" s="160">
        <f t="shared" si="510"/>
        <v>45678</v>
      </c>
      <c r="N5409" s="158">
        <v>1.1826901470083853</v>
      </c>
      <c r="O5409" s="158">
        <v>0.94269999999999998</v>
      </c>
      <c r="P5409" s="161">
        <f t="shared" si="507"/>
        <v>1.1149</v>
      </c>
    </row>
    <row r="5410" spans="9:16" x14ac:dyDescent="0.2">
      <c r="I5410" s="158">
        <f t="shared" si="505"/>
        <v>13</v>
      </c>
      <c r="J5410" s="158" t="str">
        <f t="shared" si="508"/>
        <v>GBP</v>
      </c>
      <c r="K5410" s="158" t="str">
        <f t="shared" si="509"/>
        <v>CHF</v>
      </c>
      <c r="L5410" s="158" t="str">
        <f t="shared" si="506"/>
        <v>GBPCHF45679</v>
      </c>
      <c r="M5410" s="160">
        <f t="shared" si="510"/>
        <v>45679</v>
      </c>
      <c r="N5410" s="158">
        <v>1.1839083181398433</v>
      </c>
      <c r="O5410" s="158">
        <v>0.94489999999999996</v>
      </c>
      <c r="P5410" s="161">
        <f t="shared" si="507"/>
        <v>1.1187</v>
      </c>
    </row>
    <row r="5411" spans="9:16" x14ac:dyDescent="0.2">
      <c r="I5411" s="158">
        <f t="shared" si="505"/>
        <v>13</v>
      </c>
      <c r="J5411" s="158" t="str">
        <f t="shared" si="508"/>
        <v>GBP</v>
      </c>
      <c r="K5411" s="158" t="str">
        <f t="shared" si="509"/>
        <v>CHF</v>
      </c>
      <c r="L5411" s="158" t="str">
        <f t="shared" si="506"/>
        <v>GBPCHF45680</v>
      </c>
      <c r="M5411" s="160">
        <f t="shared" si="510"/>
        <v>45680</v>
      </c>
      <c r="N5411" s="158">
        <v>1.1838802860254771</v>
      </c>
      <c r="O5411" s="158">
        <v>0.94420000000000004</v>
      </c>
      <c r="P5411" s="161">
        <f t="shared" si="507"/>
        <v>1.1177999999999999</v>
      </c>
    </row>
    <row r="5412" spans="9:16" x14ac:dyDescent="0.2">
      <c r="I5412" s="158">
        <f t="shared" si="505"/>
        <v>13</v>
      </c>
      <c r="J5412" s="158" t="str">
        <f t="shared" si="508"/>
        <v>GBP</v>
      </c>
      <c r="K5412" s="158" t="str">
        <f t="shared" si="509"/>
        <v>CHF</v>
      </c>
      <c r="L5412" s="158" t="str">
        <f t="shared" si="506"/>
        <v>GBPCHF45681</v>
      </c>
      <c r="M5412" s="160">
        <f t="shared" si="510"/>
        <v>45681</v>
      </c>
      <c r="N5412" s="158">
        <v>1.184651653181382</v>
      </c>
      <c r="O5412" s="158">
        <v>0.94940000000000002</v>
      </c>
      <c r="P5412" s="161">
        <f t="shared" si="507"/>
        <v>1.1247</v>
      </c>
    </row>
    <row r="5413" spans="9:16" x14ac:dyDescent="0.2">
      <c r="I5413" s="158">
        <f t="shared" si="505"/>
        <v>13</v>
      </c>
      <c r="J5413" s="158" t="str">
        <f t="shared" si="508"/>
        <v>GBP</v>
      </c>
      <c r="K5413" s="158" t="str">
        <f t="shared" si="509"/>
        <v>CHF</v>
      </c>
      <c r="L5413" s="158" t="str">
        <f t="shared" si="506"/>
        <v>GBPCHF45682</v>
      </c>
      <c r="M5413" s="160">
        <f t="shared" si="510"/>
        <v>45682</v>
      </c>
      <c r="N5413" s="158">
        <v>1.184651653181382</v>
      </c>
      <c r="O5413" s="158">
        <v>0.94940000000000002</v>
      </c>
      <c r="P5413" s="161">
        <f t="shared" si="507"/>
        <v>1.1247</v>
      </c>
    </row>
    <row r="5414" spans="9:16" x14ac:dyDescent="0.2">
      <c r="I5414" s="158">
        <f t="shared" si="505"/>
        <v>13</v>
      </c>
      <c r="J5414" s="158" t="str">
        <f t="shared" si="508"/>
        <v>GBP</v>
      </c>
      <c r="K5414" s="158" t="str">
        <f t="shared" si="509"/>
        <v>CHF</v>
      </c>
      <c r="L5414" s="158" t="str">
        <f t="shared" si="506"/>
        <v>GBPCHF45683</v>
      </c>
      <c r="M5414" s="160">
        <f t="shared" si="510"/>
        <v>45683</v>
      </c>
      <c r="N5414" s="158">
        <v>1.184651653181382</v>
      </c>
      <c r="O5414" s="158">
        <v>0.94940000000000002</v>
      </c>
      <c r="P5414" s="161">
        <f t="shared" si="507"/>
        <v>1.1247</v>
      </c>
    </row>
    <row r="5415" spans="9:16" x14ac:dyDescent="0.2">
      <c r="I5415" s="158">
        <f t="shared" si="505"/>
        <v>13</v>
      </c>
      <c r="J5415" s="158" t="str">
        <f t="shared" si="508"/>
        <v>GBP</v>
      </c>
      <c r="K5415" s="158" t="str">
        <f t="shared" si="509"/>
        <v>CHF</v>
      </c>
      <c r="L5415" s="158" t="str">
        <f t="shared" si="506"/>
        <v>GBPCHF45684</v>
      </c>
      <c r="M5415" s="160">
        <f t="shared" si="510"/>
        <v>45684</v>
      </c>
      <c r="N5415" s="158">
        <v>1.1889758162318977</v>
      </c>
      <c r="O5415" s="158">
        <v>0.94530000000000003</v>
      </c>
      <c r="P5415" s="161">
        <f t="shared" si="507"/>
        <v>1.1238999999999999</v>
      </c>
    </row>
    <row r="5416" spans="9:16" x14ac:dyDescent="0.2">
      <c r="I5416" s="158">
        <f t="shared" si="505"/>
        <v>13</v>
      </c>
      <c r="J5416" s="158" t="str">
        <f t="shared" si="508"/>
        <v>GBP</v>
      </c>
      <c r="K5416" s="158" t="str">
        <f t="shared" si="509"/>
        <v>CHF</v>
      </c>
      <c r="L5416" s="158" t="str">
        <f t="shared" si="506"/>
        <v>GBPCHF45685</v>
      </c>
      <c r="M5416" s="160">
        <f t="shared" si="510"/>
        <v>45685</v>
      </c>
      <c r="N5416" s="158">
        <v>1.1923498831497115</v>
      </c>
      <c r="O5416" s="158">
        <v>0.94410000000000005</v>
      </c>
      <c r="P5416" s="161">
        <f t="shared" si="507"/>
        <v>1.1256999999999999</v>
      </c>
    </row>
    <row r="5417" spans="9:16" x14ac:dyDescent="0.2">
      <c r="I5417" s="158">
        <f t="shared" si="505"/>
        <v>13</v>
      </c>
      <c r="J5417" s="158" t="str">
        <f t="shared" si="508"/>
        <v>GBP</v>
      </c>
      <c r="K5417" s="158" t="str">
        <f t="shared" si="509"/>
        <v>CHF</v>
      </c>
      <c r="L5417" s="158" t="str">
        <f t="shared" si="506"/>
        <v>GBPCHF45686</v>
      </c>
      <c r="M5417" s="160">
        <f t="shared" si="510"/>
        <v>45686</v>
      </c>
      <c r="N5417" s="158">
        <v>1.1944149158534692</v>
      </c>
      <c r="O5417" s="158">
        <v>0.94299999999999995</v>
      </c>
      <c r="P5417" s="161">
        <f t="shared" si="507"/>
        <v>1.1263000000000001</v>
      </c>
    </row>
    <row r="5418" spans="9:16" x14ac:dyDescent="0.2">
      <c r="I5418" s="158">
        <f t="shared" ref="I5418:I5481" si="511">IF(M5417=$G$2,I5417+1,I5417)</f>
        <v>13</v>
      </c>
      <c r="J5418" s="158" t="str">
        <f t="shared" si="508"/>
        <v>GBP</v>
      </c>
      <c r="K5418" s="158" t="str">
        <f t="shared" si="509"/>
        <v>CHF</v>
      </c>
      <c r="L5418" s="158" t="str">
        <f t="shared" si="506"/>
        <v>GBPCHF45687</v>
      </c>
      <c r="M5418" s="160">
        <f t="shared" si="510"/>
        <v>45687</v>
      </c>
      <c r="N5418" s="158">
        <v>1.1949572802772301</v>
      </c>
      <c r="O5418" s="158">
        <v>0.94410000000000005</v>
      </c>
      <c r="P5418" s="161">
        <f t="shared" si="507"/>
        <v>1.1282000000000001</v>
      </c>
    </row>
    <row r="5419" spans="9:16" x14ac:dyDescent="0.2">
      <c r="I5419" s="158">
        <f t="shared" si="511"/>
        <v>13</v>
      </c>
      <c r="J5419" s="158" t="str">
        <f t="shared" si="508"/>
        <v>GBP</v>
      </c>
      <c r="K5419" s="158" t="str">
        <f t="shared" si="509"/>
        <v>CHF</v>
      </c>
      <c r="L5419" s="158" t="str">
        <f t="shared" si="506"/>
        <v>GBPCHF45688</v>
      </c>
      <c r="M5419" s="160">
        <f t="shared" si="510"/>
        <v>45688</v>
      </c>
      <c r="N5419" s="158">
        <v>1.1960577935125825</v>
      </c>
      <c r="O5419" s="158">
        <v>0.94489999999999996</v>
      </c>
      <c r="P5419" s="161">
        <f t="shared" si="507"/>
        <v>1.1302000000000001</v>
      </c>
    </row>
    <row r="5420" spans="9:16" x14ac:dyDescent="0.2">
      <c r="I5420" s="158">
        <f t="shared" si="511"/>
        <v>13</v>
      </c>
      <c r="J5420" s="158" t="str">
        <f t="shared" si="508"/>
        <v>GBP</v>
      </c>
      <c r="K5420" s="158" t="str">
        <f t="shared" si="509"/>
        <v>CHF</v>
      </c>
      <c r="L5420" s="158" t="str">
        <f t="shared" si="506"/>
        <v>GBPCHF45689</v>
      </c>
      <c r="M5420" s="160">
        <f t="shared" si="510"/>
        <v>45689</v>
      </c>
      <c r="N5420" s="158">
        <v>1.1960577935125825</v>
      </c>
      <c r="O5420" s="158">
        <v>0.94489999999999996</v>
      </c>
      <c r="P5420" s="161">
        <f t="shared" si="507"/>
        <v>1.1302000000000001</v>
      </c>
    </row>
    <row r="5421" spans="9:16" x14ac:dyDescent="0.2">
      <c r="I5421" s="158">
        <f t="shared" si="511"/>
        <v>13</v>
      </c>
      <c r="J5421" s="158" t="str">
        <f t="shared" si="508"/>
        <v>GBP</v>
      </c>
      <c r="K5421" s="158" t="str">
        <f t="shared" si="509"/>
        <v>CHF</v>
      </c>
      <c r="L5421" s="158" t="str">
        <f t="shared" si="506"/>
        <v>GBPCHF45690</v>
      </c>
      <c r="M5421" s="160">
        <f t="shared" si="510"/>
        <v>45690</v>
      </c>
      <c r="N5421" s="158">
        <v>1.1960577935125825</v>
      </c>
      <c r="O5421" s="158">
        <v>0.94489999999999996</v>
      </c>
      <c r="P5421" s="161">
        <f t="shared" si="507"/>
        <v>1.1302000000000001</v>
      </c>
    </row>
    <row r="5422" spans="9:16" x14ac:dyDescent="0.2">
      <c r="I5422" s="158">
        <f t="shared" si="511"/>
        <v>13</v>
      </c>
      <c r="J5422" s="158" t="str">
        <f t="shared" si="508"/>
        <v>GBP</v>
      </c>
      <c r="K5422" s="158" t="str">
        <f t="shared" si="509"/>
        <v>CHF</v>
      </c>
      <c r="L5422" s="158" t="str">
        <f t="shared" si="506"/>
        <v>GBPCHF45691</v>
      </c>
      <c r="M5422" s="160">
        <f t="shared" si="510"/>
        <v>45691</v>
      </c>
      <c r="N5422" s="158">
        <v>1.2028483448806775</v>
      </c>
      <c r="O5422" s="158">
        <v>0.93930000000000002</v>
      </c>
      <c r="P5422" s="161">
        <f t="shared" si="507"/>
        <v>1.1297999999999999</v>
      </c>
    </row>
    <row r="5423" spans="9:16" x14ac:dyDescent="0.2">
      <c r="I5423" s="158">
        <f t="shared" si="511"/>
        <v>13</v>
      </c>
      <c r="J5423" s="158" t="str">
        <f t="shared" si="508"/>
        <v>GBP</v>
      </c>
      <c r="K5423" s="158" t="str">
        <f t="shared" si="509"/>
        <v>CHF</v>
      </c>
      <c r="L5423" s="158" t="str">
        <f t="shared" si="506"/>
        <v>GBPCHF45692</v>
      </c>
      <c r="M5423" s="160">
        <f t="shared" si="510"/>
        <v>45692</v>
      </c>
      <c r="N5423" s="158">
        <v>1.2020964562196472</v>
      </c>
      <c r="O5423" s="158">
        <v>0.93959999999999999</v>
      </c>
      <c r="P5423" s="161">
        <f t="shared" si="507"/>
        <v>1.1294999999999999</v>
      </c>
    </row>
    <row r="5424" spans="9:16" x14ac:dyDescent="0.2">
      <c r="I5424" s="158">
        <f t="shared" si="511"/>
        <v>13</v>
      </c>
      <c r="J5424" s="158" t="str">
        <f t="shared" si="508"/>
        <v>GBP</v>
      </c>
      <c r="K5424" s="158" t="str">
        <f t="shared" si="509"/>
        <v>CHF</v>
      </c>
      <c r="L5424" s="158" t="str">
        <f t="shared" si="506"/>
        <v>GBPCHF45693</v>
      </c>
      <c r="M5424" s="160">
        <f t="shared" si="510"/>
        <v>45693</v>
      </c>
      <c r="N5424" s="158">
        <v>1.2035866883312272</v>
      </c>
      <c r="O5424" s="158">
        <v>0.9395</v>
      </c>
      <c r="P5424" s="161">
        <f t="shared" si="507"/>
        <v>1.1308</v>
      </c>
    </row>
    <row r="5425" spans="9:16" x14ac:dyDescent="0.2">
      <c r="I5425" s="158">
        <f t="shared" si="511"/>
        <v>13</v>
      </c>
      <c r="J5425" s="158" t="str">
        <f t="shared" si="508"/>
        <v>GBP</v>
      </c>
      <c r="K5425" s="158" t="str">
        <f t="shared" si="509"/>
        <v>CHF</v>
      </c>
      <c r="L5425" s="158" t="str">
        <f t="shared" si="506"/>
        <v>GBPCHF45694</v>
      </c>
      <c r="M5425" s="160">
        <f t="shared" si="510"/>
        <v>45694</v>
      </c>
      <c r="N5425" s="158">
        <v>1.1949144441258006</v>
      </c>
      <c r="O5425" s="158">
        <v>0.9385</v>
      </c>
      <c r="P5425" s="161">
        <f t="shared" si="507"/>
        <v>1.1214</v>
      </c>
    </row>
    <row r="5426" spans="9:16" x14ac:dyDescent="0.2">
      <c r="I5426" s="158">
        <f t="shared" si="511"/>
        <v>13</v>
      </c>
      <c r="J5426" s="158" t="str">
        <f t="shared" si="508"/>
        <v>GBP</v>
      </c>
      <c r="K5426" s="158" t="str">
        <f t="shared" si="509"/>
        <v>CHF</v>
      </c>
      <c r="L5426" s="158" t="str">
        <f t="shared" si="506"/>
        <v>GBPCHF45695</v>
      </c>
      <c r="M5426" s="160">
        <f t="shared" si="510"/>
        <v>45695</v>
      </c>
      <c r="N5426" s="158">
        <v>1.1997168668194307</v>
      </c>
      <c r="O5426" s="158">
        <v>0.94179999999999997</v>
      </c>
      <c r="P5426" s="161">
        <f t="shared" si="507"/>
        <v>1.1298999999999999</v>
      </c>
    </row>
    <row r="5427" spans="9:16" x14ac:dyDescent="0.2">
      <c r="I5427" s="158">
        <f t="shared" si="511"/>
        <v>13</v>
      </c>
      <c r="J5427" s="158" t="str">
        <f t="shared" si="508"/>
        <v>GBP</v>
      </c>
      <c r="K5427" s="158" t="str">
        <f t="shared" si="509"/>
        <v>CHF</v>
      </c>
      <c r="L5427" s="158" t="str">
        <f t="shared" si="506"/>
        <v>GBPCHF45696</v>
      </c>
      <c r="M5427" s="160">
        <f t="shared" si="510"/>
        <v>45696</v>
      </c>
      <c r="N5427" s="158">
        <v>1.1997168668194307</v>
      </c>
      <c r="O5427" s="158">
        <v>0.94179999999999997</v>
      </c>
      <c r="P5427" s="161">
        <f t="shared" si="507"/>
        <v>1.1298999999999999</v>
      </c>
    </row>
    <row r="5428" spans="9:16" x14ac:dyDescent="0.2">
      <c r="I5428" s="158">
        <f t="shared" si="511"/>
        <v>13</v>
      </c>
      <c r="J5428" s="158" t="str">
        <f t="shared" si="508"/>
        <v>GBP</v>
      </c>
      <c r="K5428" s="158" t="str">
        <f t="shared" si="509"/>
        <v>CHF</v>
      </c>
      <c r="L5428" s="158" t="str">
        <f t="shared" si="506"/>
        <v>GBPCHF45697</v>
      </c>
      <c r="M5428" s="160">
        <f t="shared" si="510"/>
        <v>45697</v>
      </c>
      <c r="N5428" s="158">
        <v>1.1997168668194307</v>
      </c>
      <c r="O5428" s="158">
        <v>0.94179999999999997</v>
      </c>
      <c r="P5428" s="161">
        <f t="shared" si="507"/>
        <v>1.1298999999999999</v>
      </c>
    </row>
    <row r="5429" spans="9:16" x14ac:dyDescent="0.2">
      <c r="I5429" s="158">
        <f t="shared" si="511"/>
        <v>13</v>
      </c>
      <c r="J5429" s="158" t="str">
        <f t="shared" si="508"/>
        <v>GBP</v>
      </c>
      <c r="K5429" s="158" t="str">
        <f t="shared" si="509"/>
        <v>CHF</v>
      </c>
      <c r="L5429" s="158" t="str">
        <f t="shared" si="506"/>
        <v>GBPCHF45698</v>
      </c>
      <c r="M5429" s="160">
        <f t="shared" si="510"/>
        <v>45698</v>
      </c>
      <c r="N5429" s="158">
        <v>1.2007252380437785</v>
      </c>
      <c r="O5429" s="158">
        <v>0.93959999999999999</v>
      </c>
      <c r="P5429" s="161">
        <f t="shared" si="507"/>
        <v>1.1282000000000001</v>
      </c>
    </row>
    <row r="5430" spans="9:16" x14ac:dyDescent="0.2">
      <c r="I5430" s="158">
        <f t="shared" si="511"/>
        <v>13</v>
      </c>
      <c r="J5430" s="158" t="str">
        <f t="shared" si="508"/>
        <v>GBP</v>
      </c>
      <c r="K5430" s="158" t="str">
        <f t="shared" si="509"/>
        <v>CHF</v>
      </c>
      <c r="L5430" s="158" t="str">
        <f t="shared" si="506"/>
        <v>GBPCHF45699</v>
      </c>
      <c r="M5430" s="160">
        <f t="shared" si="510"/>
        <v>45699</v>
      </c>
      <c r="N5430" s="158">
        <v>1.1996880810989143</v>
      </c>
      <c r="O5430" s="158">
        <v>0.94289999999999996</v>
      </c>
      <c r="P5430" s="161">
        <f t="shared" si="507"/>
        <v>1.1312</v>
      </c>
    </row>
    <row r="5431" spans="9:16" x14ac:dyDescent="0.2">
      <c r="I5431" s="158">
        <f t="shared" si="511"/>
        <v>13</v>
      </c>
      <c r="J5431" s="158" t="str">
        <f t="shared" si="508"/>
        <v>GBP</v>
      </c>
      <c r="K5431" s="158" t="str">
        <f t="shared" si="509"/>
        <v>CHF</v>
      </c>
      <c r="L5431" s="158" t="str">
        <f t="shared" si="506"/>
        <v>GBPCHF45700</v>
      </c>
      <c r="M5431" s="160">
        <f t="shared" si="510"/>
        <v>45700</v>
      </c>
      <c r="N5431" s="158">
        <v>1.1999328037629893</v>
      </c>
      <c r="O5431" s="158">
        <v>0.94569999999999999</v>
      </c>
      <c r="P5431" s="161">
        <f t="shared" si="507"/>
        <v>1.1348</v>
      </c>
    </row>
    <row r="5432" spans="9:16" x14ac:dyDescent="0.2">
      <c r="I5432" s="158">
        <f t="shared" si="511"/>
        <v>13</v>
      </c>
      <c r="J5432" s="158" t="str">
        <f t="shared" si="508"/>
        <v>GBP</v>
      </c>
      <c r="K5432" s="158" t="str">
        <f t="shared" si="509"/>
        <v>CHF</v>
      </c>
      <c r="L5432" s="158" t="str">
        <f t="shared" si="506"/>
        <v>GBPCHF45701</v>
      </c>
      <c r="M5432" s="160">
        <f t="shared" si="510"/>
        <v>45701</v>
      </c>
      <c r="N5432" s="158">
        <v>1.2002928714606362</v>
      </c>
      <c r="O5432" s="158">
        <v>0.94210000000000005</v>
      </c>
      <c r="P5432" s="161">
        <f t="shared" si="507"/>
        <v>1.1308</v>
      </c>
    </row>
    <row r="5433" spans="9:16" x14ac:dyDescent="0.2">
      <c r="I5433" s="158">
        <f t="shared" si="511"/>
        <v>13</v>
      </c>
      <c r="J5433" s="158" t="str">
        <f t="shared" si="508"/>
        <v>GBP</v>
      </c>
      <c r="K5433" s="158" t="str">
        <f t="shared" si="509"/>
        <v>CHF</v>
      </c>
      <c r="L5433" s="158" t="str">
        <f t="shared" si="506"/>
        <v>GBPCHF45702</v>
      </c>
      <c r="M5433" s="160">
        <f t="shared" si="510"/>
        <v>45702</v>
      </c>
      <c r="N5433" s="158">
        <v>1.2017064231208316</v>
      </c>
      <c r="O5433" s="158">
        <v>0.94420000000000004</v>
      </c>
      <c r="P5433" s="161">
        <f t="shared" si="507"/>
        <v>1.1347</v>
      </c>
    </row>
    <row r="5434" spans="9:16" x14ac:dyDescent="0.2">
      <c r="I5434" s="158">
        <f t="shared" si="511"/>
        <v>13</v>
      </c>
      <c r="J5434" s="158" t="str">
        <f t="shared" si="508"/>
        <v>GBP</v>
      </c>
      <c r="K5434" s="158" t="str">
        <f t="shared" si="509"/>
        <v>CHF</v>
      </c>
      <c r="L5434" s="158" t="str">
        <f t="shared" si="506"/>
        <v>GBPCHF45703</v>
      </c>
      <c r="M5434" s="160">
        <f t="shared" si="510"/>
        <v>45703</v>
      </c>
      <c r="N5434" s="158">
        <v>1.2017064231208316</v>
      </c>
      <c r="O5434" s="158">
        <v>0.94420000000000004</v>
      </c>
      <c r="P5434" s="161">
        <f t="shared" si="507"/>
        <v>1.1347</v>
      </c>
    </row>
    <row r="5435" spans="9:16" x14ac:dyDescent="0.2">
      <c r="I5435" s="158">
        <f t="shared" si="511"/>
        <v>13</v>
      </c>
      <c r="J5435" s="158" t="str">
        <f t="shared" si="508"/>
        <v>GBP</v>
      </c>
      <c r="K5435" s="158" t="str">
        <f t="shared" si="509"/>
        <v>CHF</v>
      </c>
      <c r="L5435" s="158" t="str">
        <f t="shared" si="506"/>
        <v>GBPCHF45704</v>
      </c>
      <c r="M5435" s="160">
        <f t="shared" si="510"/>
        <v>45704</v>
      </c>
      <c r="N5435" s="158">
        <v>1.2017064231208316</v>
      </c>
      <c r="O5435" s="158">
        <v>0.94420000000000004</v>
      </c>
      <c r="P5435" s="161">
        <f t="shared" si="507"/>
        <v>1.1347</v>
      </c>
    </row>
    <row r="5436" spans="9:16" x14ac:dyDescent="0.2">
      <c r="I5436" s="158">
        <f t="shared" si="511"/>
        <v>13</v>
      </c>
      <c r="J5436" s="158" t="str">
        <f t="shared" si="508"/>
        <v>GBP</v>
      </c>
      <c r="K5436" s="158" t="str">
        <f t="shared" si="509"/>
        <v>CHF</v>
      </c>
      <c r="L5436" s="158" t="str">
        <f t="shared" si="506"/>
        <v>GBPCHF45705</v>
      </c>
      <c r="M5436" s="160">
        <f t="shared" si="510"/>
        <v>45705</v>
      </c>
      <c r="N5436" s="158">
        <v>1.2028917517712581</v>
      </c>
      <c r="O5436" s="158">
        <v>0.94399999999999995</v>
      </c>
      <c r="P5436" s="161">
        <f t="shared" si="507"/>
        <v>1.1355</v>
      </c>
    </row>
    <row r="5437" spans="9:16" x14ac:dyDescent="0.2">
      <c r="I5437" s="158">
        <f t="shared" si="511"/>
        <v>13</v>
      </c>
      <c r="J5437" s="158" t="str">
        <f t="shared" si="508"/>
        <v>GBP</v>
      </c>
      <c r="K5437" s="158" t="str">
        <f t="shared" si="509"/>
        <v>CHF</v>
      </c>
      <c r="L5437" s="158" t="str">
        <f t="shared" si="506"/>
        <v>GBPCHF45706</v>
      </c>
      <c r="M5437" s="160">
        <f t="shared" si="510"/>
        <v>45706</v>
      </c>
      <c r="N5437" s="158">
        <v>1.2044564890093346</v>
      </c>
      <c r="O5437" s="158">
        <v>0.9425</v>
      </c>
      <c r="P5437" s="161">
        <f t="shared" si="507"/>
        <v>1.1352</v>
      </c>
    </row>
    <row r="5438" spans="9:16" x14ac:dyDescent="0.2">
      <c r="I5438" s="158">
        <f t="shared" si="511"/>
        <v>13</v>
      </c>
      <c r="J5438" s="158" t="str">
        <f t="shared" si="508"/>
        <v>GBP</v>
      </c>
      <c r="K5438" s="158" t="str">
        <f t="shared" si="509"/>
        <v>CHF</v>
      </c>
      <c r="L5438" s="158" t="str">
        <f t="shared" si="506"/>
        <v>GBPCHF45707</v>
      </c>
      <c r="M5438" s="160">
        <f t="shared" si="510"/>
        <v>45707</v>
      </c>
      <c r="N5438" s="158">
        <v>1.207175450880031</v>
      </c>
      <c r="O5438" s="158">
        <v>0.94350000000000001</v>
      </c>
      <c r="P5438" s="161">
        <f t="shared" si="507"/>
        <v>1.139</v>
      </c>
    </row>
    <row r="5439" spans="9:16" x14ac:dyDescent="0.2">
      <c r="I5439" s="158">
        <f t="shared" si="511"/>
        <v>13</v>
      </c>
      <c r="J5439" s="158" t="str">
        <f t="shared" si="508"/>
        <v>GBP</v>
      </c>
      <c r="K5439" s="158" t="str">
        <f t="shared" si="509"/>
        <v>CHF</v>
      </c>
      <c r="L5439" s="158" t="str">
        <f t="shared" si="506"/>
        <v>GBPCHF45708</v>
      </c>
      <c r="M5439" s="160">
        <f t="shared" si="510"/>
        <v>45708</v>
      </c>
      <c r="N5439" s="158">
        <v>1.2073940813542132</v>
      </c>
      <c r="O5439" s="158">
        <v>0.94230000000000003</v>
      </c>
      <c r="P5439" s="161">
        <f t="shared" si="507"/>
        <v>1.1376999999999999</v>
      </c>
    </row>
    <row r="5440" spans="9:16" x14ac:dyDescent="0.2">
      <c r="I5440" s="158">
        <f t="shared" si="511"/>
        <v>13</v>
      </c>
      <c r="J5440" s="158" t="str">
        <f t="shared" si="508"/>
        <v>GBP</v>
      </c>
      <c r="K5440" s="158" t="str">
        <f t="shared" si="509"/>
        <v>CHF</v>
      </c>
      <c r="L5440" s="158" t="str">
        <f t="shared" si="506"/>
        <v>GBPCHF45709</v>
      </c>
      <c r="M5440" s="160">
        <f t="shared" si="510"/>
        <v>45709</v>
      </c>
      <c r="N5440" s="158">
        <v>1.2083131947800869</v>
      </c>
      <c r="O5440" s="158">
        <v>0.94199999999999995</v>
      </c>
      <c r="P5440" s="161">
        <f t="shared" si="507"/>
        <v>1.1382000000000001</v>
      </c>
    </row>
    <row r="5441" spans="9:16" x14ac:dyDescent="0.2">
      <c r="I5441" s="158">
        <f t="shared" si="511"/>
        <v>13</v>
      </c>
      <c r="J5441" s="158" t="str">
        <f t="shared" si="508"/>
        <v>GBP</v>
      </c>
      <c r="K5441" s="158" t="str">
        <f t="shared" si="509"/>
        <v>CHF</v>
      </c>
      <c r="L5441" s="158" t="str">
        <f t="shared" si="506"/>
        <v>GBPCHF45710</v>
      </c>
      <c r="M5441" s="160">
        <f t="shared" si="510"/>
        <v>45710</v>
      </c>
      <c r="N5441" s="158">
        <v>1.2083131947800869</v>
      </c>
      <c r="O5441" s="158">
        <v>0.94199999999999995</v>
      </c>
      <c r="P5441" s="161">
        <f t="shared" si="507"/>
        <v>1.1382000000000001</v>
      </c>
    </row>
    <row r="5442" spans="9:16" x14ac:dyDescent="0.2">
      <c r="I5442" s="158">
        <f t="shared" si="511"/>
        <v>13</v>
      </c>
      <c r="J5442" s="158" t="str">
        <f t="shared" si="508"/>
        <v>GBP</v>
      </c>
      <c r="K5442" s="158" t="str">
        <f t="shared" si="509"/>
        <v>CHF</v>
      </c>
      <c r="L5442" s="158" t="str">
        <f t="shared" si="506"/>
        <v>GBPCHF45711</v>
      </c>
      <c r="M5442" s="160">
        <f t="shared" si="510"/>
        <v>45711</v>
      </c>
      <c r="N5442" s="158">
        <v>1.2083131947800869</v>
      </c>
      <c r="O5442" s="158">
        <v>0.94199999999999995</v>
      </c>
      <c r="P5442" s="161">
        <f t="shared" si="507"/>
        <v>1.1382000000000001</v>
      </c>
    </row>
    <row r="5443" spans="9:16" x14ac:dyDescent="0.2">
      <c r="I5443" s="158">
        <f t="shared" si="511"/>
        <v>13</v>
      </c>
      <c r="J5443" s="158" t="str">
        <f t="shared" si="508"/>
        <v>GBP</v>
      </c>
      <c r="K5443" s="158" t="str">
        <f t="shared" si="509"/>
        <v>CHF</v>
      </c>
      <c r="L5443" s="158" t="str">
        <f t="shared" ref="L5443:L5506" si="512">J5443&amp;K5443&amp;M5443</f>
        <v>GBPCHF45712</v>
      </c>
      <c r="M5443" s="160">
        <f t="shared" si="510"/>
        <v>45712</v>
      </c>
      <c r="N5443" s="158">
        <v>1.2072920439454304</v>
      </c>
      <c r="O5443" s="158">
        <v>0.9415</v>
      </c>
      <c r="P5443" s="161">
        <f t="shared" ref="P5443:P5506" si="513">ROUND(N5443*O5443,4)</f>
        <v>1.1367</v>
      </c>
    </row>
    <row r="5444" spans="9:16" x14ac:dyDescent="0.2">
      <c r="I5444" s="158">
        <f t="shared" si="511"/>
        <v>13</v>
      </c>
      <c r="J5444" s="158" t="str">
        <f t="shared" ref="J5444:J5507" si="514">VLOOKUP($I5444,$A:$C,2,FALSE)</f>
        <v>GBP</v>
      </c>
      <c r="K5444" s="158" t="str">
        <f t="shared" ref="K5444:K5507" si="515">VLOOKUP($I5444,$A:$C,3,FALSE)</f>
        <v>CHF</v>
      </c>
      <c r="L5444" s="158" t="str">
        <f t="shared" si="512"/>
        <v>GBPCHF45713</v>
      </c>
      <c r="M5444" s="160">
        <f t="shared" ref="M5444:M5507" si="516">IF(I5444=I5443,M5443+1,$G$1)</f>
        <v>45713</v>
      </c>
      <c r="N5444" s="158">
        <v>1.2061562213537897</v>
      </c>
      <c r="O5444" s="158">
        <v>0.93859999999999999</v>
      </c>
      <c r="P5444" s="161">
        <f t="shared" si="513"/>
        <v>1.1321000000000001</v>
      </c>
    </row>
    <row r="5445" spans="9:16" x14ac:dyDescent="0.2">
      <c r="I5445" s="158">
        <f t="shared" si="511"/>
        <v>13</v>
      </c>
      <c r="J5445" s="158" t="str">
        <f t="shared" si="514"/>
        <v>GBP</v>
      </c>
      <c r="K5445" s="158" t="str">
        <f t="shared" si="515"/>
        <v>CHF</v>
      </c>
      <c r="L5445" s="158" t="str">
        <f t="shared" si="512"/>
        <v>GBPCHF45714</v>
      </c>
      <c r="M5445" s="160">
        <f t="shared" si="516"/>
        <v>45714</v>
      </c>
      <c r="N5445" s="158">
        <v>1.2067384273784816</v>
      </c>
      <c r="O5445" s="158">
        <v>0.93920000000000003</v>
      </c>
      <c r="P5445" s="161">
        <f t="shared" si="513"/>
        <v>1.1334</v>
      </c>
    </row>
    <row r="5446" spans="9:16" x14ac:dyDescent="0.2">
      <c r="I5446" s="158">
        <f t="shared" si="511"/>
        <v>13</v>
      </c>
      <c r="J5446" s="158" t="str">
        <f t="shared" si="514"/>
        <v>GBP</v>
      </c>
      <c r="K5446" s="158" t="str">
        <f t="shared" si="515"/>
        <v>CHF</v>
      </c>
      <c r="L5446" s="158" t="str">
        <f t="shared" si="512"/>
        <v>GBPCHF45715</v>
      </c>
      <c r="M5446" s="160">
        <f t="shared" si="516"/>
        <v>45715</v>
      </c>
      <c r="N5446" s="158">
        <v>1.2095847495554777</v>
      </c>
      <c r="O5446" s="158">
        <v>0.94069999999999998</v>
      </c>
      <c r="P5446" s="161">
        <f t="shared" si="513"/>
        <v>1.1378999999999999</v>
      </c>
    </row>
    <row r="5447" spans="9:16" x14ac:dyDescent="0.2">
      <c r="I5447" s="158">
        <f t="shared" si="511"/>
        <v>13</v>
      </c>
      <c r="J5447" s="158" t="str">
        <f t="shared" si="514"/>
        <v>GBP</v>
      </c>
      <c r="K5447" s="158" t="str">
        <f t="shared" si="515"/>
        <v>CHF</v>
      </c>
      <c r="L5447" s="158" t="str">
        <f t="shared" si="512"/>
        <v>GBPCHF45716</v>
      </c>
      <c r="M5447" s="160">
        <f t="shared" si="516"/>
        <v>45716</v>
      </c>
      <c r="N5447" s="158">
        <v>1.2105365097811349</v>
      </c>
      <c r="O5447" s="158">
        <v>0.93940000000000001</v>
      </c>
      <c r="P5447" s="161">
        <f t="shared" si="513"/>
        <v>1.1372</v>
      </c>
    </row>
    <row r="5448" spans="9:16" x14ac:dyDescent="0.2">
      <c r="I5448" s="158">
        <f t="shared" si="511"/>
        <v>13</v>
      </c>
      <c r="J5448" s="158" t="str">
        <f t="shared" si="514"/>
        <v>GBP</v>
      </c>
      <c r="K5448" s="158" t="str">
        <f t="shared" si="515"/>
        <v>CHF</v>
      </c>
      <c r="L5448" s="158" t="str">
        <f t="shared" si="512"/>
        <v>GBPCHF45717</v>
      </c>
      <c r="M5448" s="160">
        <f t="shared" si="516"/>
        <v>45717</v>
      </c>
      <c r="N5448" s="158">
        <v>1.2105365097811349</v>
      </c>
      <c r="O5448" s="158">
        <v>0.93940000000000001</v>
      </c>
      <c r="P5448" s="161">
        <f t="shared" si="513"/>
        <v>1.1372</v>
      </c>
    </row>
    <row r="5449" spans="9:16" x14ac:dyDescent="0.2">
      <c r="I5449" s="158">
        <f t="shared" si="511"/>
        <v>13</v>
      </c>
      <c r="J5449" s="158" t="str">
        <f t="shared" si="514"/>
        <v>GBP</v>
      </c>
      <c r="K5449" s="158" t="str">
        <f t="shared" si="515"/>
        <v>CHF</v>
      </c>
      <c r="L5449" s="158" t="str">
        <f t="shared" si="512"/>
        <v>GBPCHF45718</v>
      </c>
      <c r="M5449" s="160">
        <f t="shared" si="516"/>
        <v>45718</v>
      </c>
      <c r="N5449" s="158">
        <v>1.2105365097811349</v>
      </c>
      <c r="O5449" s="158">
        <v>0.93940000000000001</v>
      </c>
      <c r="P5449" s="161">
        <f t="shared" si="513"/>
        <v>1.1372</v>
      </c>
    </row>
    <row r="5450" spans="9:16" x14ac:dyDescent="0.2">
      <c r="I5450" s="158">
        <f t="shared" si="511"/>
        <v>13</v>
      </c>
      <c r="J5450" s="158" t="str">
        <f t="shared" si="514"/>
        <v>GBP</v>
      </c>
      <c r="K5450" s="158" t="str">
        <f t="shared" si="515"/>
        <v>CHF</v>
      </c>
      <c r="L5450" s="158" t="str">
        <f t="shared" si="512"/>
        <v>GBPCHF45719</v>
      </c>
      <c r="M5450" s="160">
        <f t="shared" si="516"/>
        <v>45719</v>
      </c>
      <c r="N5450" s="158">
        <v>1.2116806009935781</v>
      </c>
      <c r="O5450" s="158">
        <v>0.94279999999999997</v>
      </c>
      <c r="P5450" s="161">
        <f t="shared" si="513"/>
        <v>1.1424000000000001</v>
      </c>
    </row>
    <row r="5451" spans="9:16" x14ac:dyDescent="0.2">
      <c r="I5451" s="158">
        <f t="shared" si="511"/>
        <v>13</v>
      </c>
      <c r="J5451" s="158" t="str">
        <f t="shared" si="514"/>
        <v>GBP</v>
      </c>
      <c r="K5451" s="158" t="str">
        <f t="shared" si="515"/>
        <v>CHF</v>
      </c>
      <c r="L5451" s="158" t="str">
        <f t="shared" si="512"/>
        <v>GBPCHF45720</v>
      </c>
      <c r="M5451" s="160">
        <f t="shared" si="516"/>
        <v>45720</v>
      </c>
      <c r="N5451" s="158">
        <v>1.2079045272261681</v>
      </c>
      <c r="O5451" s="158">
        <v>0.93710000000000004</v>
      </c>
      <c r="P5451" s="161">
        <f t="shared" si="513"/>
        <v>1.1318999999999999</v>
      </c>
    </row>
    <row r="5452" spans="9:16" x14ac:dyDescent="0.2">
      <c r="I5452" s="158">
        <f t="shared" si="511"/>
        <v>13</v>
      </c>
      <c r="J5452" s="158" t="str">
        <f t="shared" si="514"/>
        <v>GBP</v>
      </c>
      <c r="K5452" s="158" t="str">
        <f t="shared" si="515"/>
        <v>CHF</v>
      </c>
      <c r="L5452" s="158" t="str">
        <f t="shared" si="512"/>
        <v>GBPCHF45721</v>
      </c>
      <c r="M5452" s="160">
        <f t="shared" si="516"/>
        <v>45721</v>
      </c>
      <c r="N5452" s="158">
        <v>1.1976047904191618</v>
      </c>
      <c r="O5452" s="158">
        <v>0.95140000000000002</v>
      </c>
      <c r="P5452" s="161">
        <f t="shared" si="513"/>
        <v>1.1394</v>
      </c>
    </row>
    <row r="5453" spans="9:16" x14ac:dyDescent="0.2">
      <c r="I5453" s="158">
        <f t="shared" si="511"/>
        <v>13</v>
      </c>
      <c r="J5453" s="158" t="str">
        <f t="shared" si="514"/>
        <v>GBP</v>
      </c>
      <c r="K5453" s="158" t="str">
        <f t="shared" si="515"/>
        <v>CHF</v>
      </c>
      <c r="L5453" s="158" t="str">
        <f t="shared" si="512"/>
        <v>GBPCHF45722</v>
      </c>
      <c r="M5453" s="160">
        <f t="shared" si="516"/>
        <v>45722</v>
      </c>
      <c r="N5453" s="158">
        <v>1.1934598400763814</v>
      </c>
      <c r="O5453" s="158">
        <v>0.95650000000000002</v>
      </c>
      <c r="P5453" s="161">
        <f t="shared" si="513"/>
        <v>1.1415</v>
      </c>
    </row>
    <row r="5454" spans="9:16" x14ac:dyDescent="0.2">
      <c r="I5454" s="158">
        <f t="shared" si="511"/>
        <v>13</v>
      </c>
      <c r="J5454" s="158" t="str">
        <f t="shared" si="514"/>
        <v>GBP</v>
      </c>
      <c r="K5454" s="158" t="str">
        <f t="shared" si="515"/>
        <v>CHF</v>
      </c>
      <c r="L5454" s="158" t="str">
        <f t="shared" si="512"/>
        <v>GBPCHF45723</v>
      </c>
      <c r="M5454" s="160">
        <f t="shared" si="516"/>
        <v>45723</v>
      </c>
      <c r="N5454" s="158">
        <v>1.1892303301303397</v>
      </c>
      <c r="O5454" s="158">
        <v>0.95569999999999999</v>
      </c>
      <c r="P5454" s="161">
        <f t="shared" si="513"/>
        <v>1.1365000000000001</v>
      </c>
    </row>
    <row r="5455" spans="9:16" x14ac:dyDescent="0.2">
      <c r="I5455" s="158">
        <f t="shared" si="511"/>
        <v>13</v>
      </c>
      <c r="J5455" s="158" t="str">
        <f t="shared" si="514"/>
        <v>GBP</v>
      </c>
      <c r="K5455" s="158" t="str">
        <f t="shared" si="515"/>
        <v>CHF</v>
      </c>
      <c r="L5455" s="158" t="str">
        <f t="shared" si="512"/>
        <v>GBPCHF45724</v>
      </c>
      <c r="M5455" s="160">
        <f t="shared" si="516"/>
        <v>45724</v>
      </c>
      <c r="N5455" s="158">
        <v>1.1892303301303397</v>
      </c>
      <c r="O5455" s="158">
        <v>0.95569999999999999</v>
      </c>
      <c r="P5455" s="161">
        <f t="shared" si="513"/>
        <v>1.1365000000000001</v>
      </c>
    </row>
    <row r="5456" spans="9:16" x14ac:dyDescent="0.2">
      <c r="I5456" s="158">
        <f t="shared" si="511"/>
        <v>13</v>
      </c>
      <c r="J5456" s="158" t="str">
        <f t="shared" si="514"/>
        <v>GBP</v>
      </c>
      <c r="K5456" s="158" t="str">
        <f t="shared" si="515"/>
        <v>CHF</v>
      </c>
      <c r="L5456" s="158" t="str">
        <f t="shared" si="512"/>
        <v>GBPCHF45725</v>
      </c>
      <c r="M5456" s="160">
        <f t="shared" si="516"/>
        <v>45725</v>
      </c>
      <c r="N5456" s="158">
        <v>1.1892303301303397</v>
      </c>
      <c r="O5456" s="158">
        <v>0.95569999999999999</v>
      </c>
      <c r="P5456" s="161">
        <f t="shared" si="513"/>
        <v>1.1365000000000001</v>
      </c>
    </row>
    <row r="5457" spans="9:16" x14ac:dyDescent="0.2">
      <c r="I5457" s="158">
        <f t="shared" si="511"/>
        <v>13</v>
      </c>
      <c r="J5457" s="158" t="str">
        <f t="shared" si="514"/>
        <v>GBP</v>
      </c>
      <c r="K5457" s="158" t="str">
        <f t="shared" si="515"/>
        <v>CHF</v>
      </c>
      <c r="L5457" s="158" t="str">
        <f t="shared" si="512"/>
        <v>GBPCHF45726</v>
      </c>
      <c r="M5457" s="160">
        <f t="shared" si="516"/>
        <v>45726</v>
      </c>
      <c r="N5457" s="158">
        <v>1.1926200670252478</v>
      </c>
      <c r="O5457" s="158">
        <v>0.95120000000000005</v>
      </c>
      <c r="P5457" s="161">
        <f t="shared" si="513"/>
        <v>1.1344000000000001</v>
      </c>
    </row>
    <row r="5458" spans="9:16" x14ac:dyDescent="0.2">
      <c r="I5458" s="158">
        <f t="shared" si="511"/>
        <v>13</v>
      </c>
      <c r="J5458" s="158" t="str">
        <f t="shared" si="514"/>
        <v>GBP</v>
      </c>
      <c r="K5458" s="158" t="str">
        <f t="shared" si="515"/>
        <v>CHF</v>
      </c>
      <c r="L5458" s="158" t="str">
        <f t="shared" si="512"/>
        <v>GBPCHF45727</v>
      </c>
      <c r="M5458" s="160">
        <f t="shared" si="516"/>
        <v>45727</v>
      </c>
      <c r="N5458" s="158">
        <v>1.1851992319908977</v>
      </c>
      <c r="O5458" s="158">
        <v>0.96079999999999999</v>
      </c>
      <c r="P5458" s="161">
        <f t="shared" si="513"/>
        <v>1.1387</v>
      </c>
    </row>
    <row r="5459" spans="9:16" x14ac:dyDescent="0.2">
      <c r="I5459" s="158">
        <f t="shared" si="511"/>
        <v>13</v>
      </c>
      <c r="J5459" s="158" t="str">
        <f t="shared" si="514"/>
        <v>GBP</v>
      </c>
      <c r="K5459" s="158" t="str">
        <f t="shared" si="515"/>
        <v>CHF</v>
      </c>
      <c r="L5459" s="158" t="str">
        <f t="shared" si="512"/>
        <v>GBPCHF45728</v>
      </c>
      <c r="M5459" s="160">
        <f t="shared" si="516"/>
        <v>45728</v>
      </c>
      <c r="N5459" s="158">
        <v>1.1893717738290635</v>
      </c>
      <c r="O5459" s="158">
        <v>0.96189999999999998</v>
      </c>
      <c r="P5459" s="161">
        <f t="shared" si="513"/>
        <v>1.1440999999999999</v>
      </c>
    </row>
    <row r="5460" spans="9:16" x14ac:dyDescent="0.2">
      <c r="I5460" s="158">
        <f t="shared" si="511"/>
        <v>13</v>
      </c>
      <c r="J5460" s="158" t="str">
        <f t="shared" si="514"/>
        <v>GBP</v>
      </c>
      <c r="K5460" s="158" t="str">
        <f t="shared" si="515"/>
        <v>CHF</v>
      </c>
      <c r="L5460" s="158" t="str">
        <f t="shared" si="512"/>
        <v>GBPCHF45729</v>
      </c>
      <c r="M5460" s="160">
        <f t="shared" si="516"/>
        <v>45729</v>
      </c>
      <c r="N5460" s="158">
        <v>1.1936307861252358</v>
      </c>
      <c r="O5460" s="158">
        <v>0.95789999999999997</v>
      </c>
      <c r="P5460" s="161">
        <f t="shared" si="513"/>
        <v>1.1434</v>
      </c>
    </row>
    <row r="5461" spans="9:16" x14ac:dyDescent="0.2">
      <c r="I5461" s="158">
        <f t="shared" si="511"/>
        <v>13</v>
      </c>
      <c r="J5461" s="158" t="str">
        <f t="shared" si="514"/>
        <v>GBP</v>
      </c>
      <c r="K5461" s="158" t="str">
        <f t="shared" si="515"/>
        <v>CHF</v>
      </c>
      <c r="L5461" s="158" t="str">
        <f t="shared" si="512"/>
        <v>GBPCHF45730</v>
      </c>
      <c r="M5461" s="160">
        <f t="shared" si="516"/>
        <v>45730</v>
      </c>
      <c r="N5461" s="158">
        <v>1.1878882909851158</v>
      </c>
      <c r="O5461" s="158">
        <v>0.96409999999999996</v>
      </c>
      <c r="P5461" s="161">
        <f t="shared" si="513"/>
        <v>1.1452</v>
      </c>
    </row>
    <row r="5462" spans="9:16" x14ac:dyDescent="0.2">
      <c r="I5462" s="158">
        <f t="shared" si="511"/>
        <v>13</v>
      </c>
      <c r="J5462" s="158" t="str">
        <f t="shared" si="514"/>
        <v>GBP</v>
      </c>
      <c r="K5462" s="158" t="str">
        <f t="shared" si="515"/>
        <v>CHF</v>
      </c>
      <c r="L5462" s="158" t="str">
        <f t="shared" si="512"/>
        <v>GBPCHF45731</v>
      </c>
      <c r="M5462" s="160">
        <f t="shared" si="516"/>
        <v>45731</v>
      </c>
      <c r="N5462" s="158">
        <v>1.1878882909851158</v>
      </c>
      <c r="O5462" s="158">
        <v>0.96409999999999996</v>
      </c>
      <c r="P5462" s="161">
        <f t="shared" si="513"/>
        <v>1.1452</v>
      </c>
    </row>
    <row r="5463" spans="9:16" x14ac:dyDescent="0.2">
      <c r="I5463" s="158">
        <f t="shared" si="511"/>
        <v>13</v>
      </c>
      <c r="J5463" s="158" t="str">
        <f t="shared" si="514"/>
        <v>GBP</v>
      </c>
      <c r="K5463" s="158" t="str">
        <f t="shared" si="515"/>
        <v>CHF</v>
      </c>
      <c r="L5463" s="158" t="str">
        <f t="shared" si="512"/>
        <v>GBPCHF45732</v>
      </c>
      <c r="M5463" s="160">
        <f t="shared" si="516"/>
        <v>45732</v>
      </c>
      <c r="N5463" s="158">
        <v>1.1878882909851158</v>
      </c>
      <c r="O5463" s="158">
        <v>0.96409999999999996</v>
      </c>
      <c r="P5463" s="161">
        <f t="shared" si="513"/>
        <v>1.1452</v>
      </c>
    </row>
    <row r="5464" spans="9:16" x14ac:dyDescent="0.2">
      <c r="I5464" s="158">
        <f t="shared" si="511"/>
        <v>13</v>
      </c>
      <c r="J5464" s="158" t="str">
        <f t="shared" si="514"/>
        <v>GBP</v>
      </c>
      <c r="K5464" s="158" t="str">
        <f t="shared" si="515"/>
        <v>CHF</v>
      </c>
      <c r="L5464" s="158" t="str">
        <f t="shared" si="512"/>
        <v>GBPCHF45733</v>
      </c>
      <c r="M5464" s="160">
        <f t="shared" si="516"/>
        <v>45733</v>
      </c>
      <c r="N5464" s="158">
        <v>1.1901078237688334</v>
      </c>
      <c r="O5464" s="158">
        <v>0.96160000000000001</v>
      </c>
      <c r="P5464" s="161">
        <f t="shared" si="513"/>
        <v>1.1444000000000001</v>
      </c>
    </row>
    <row r="5465" spans="9:16" x14ac:dyDescent="0.2">
      <c r="I5465" s="158">
        <f t="shared" si="511"/>
        <v>13</v>
      </c>
      <c r="J5465" s="158" t="str">
        <f t="shared" si="514"/>
        <v>GBP</v>
      </c>
      <c r="K5465" s="158" t="str">
        <f t="shared" si="515"/>
        <v>CHF</v>
      </c>
      <c r="L5465" s="158" t="str">
        <f t="shared" si="512"/>
        <v>GBPCHF45734</v>
      </c>
      <c r="M5465" s="160">
        <f t="shared" si="516"/>
        <v>45734</v>
      </c>
      <c r="N5465" s="158">
        <v>1.1880294156083304</v>
      </c>
      <c r="O5465" s="158">
        <v>0.96009999999999995</v>
      </c>
      <c r="P5465" s="161">
        <f t="shared" si="513"/>
        <v>1.1406000000000001</v>
      </c>
    </row>
    <row r="5466" spans="9:16" x14ac:dyDescent="0.2">
      <c r="I5466" s="158">
        <f t="shared" si="511"/>
        <v>13</v>
      </c>
      <c r="J5466" s="158" t="str">
        <f t="shared" si="514"/>
        <v>GBP</v>
      </c>
      <c r="K5466" s="158" t="str">
        <f t="shared" si="515"/>
        <v>CHF</v>
      </c>
      <c r="L5466" s="158" t="str">
        <f t="shared" si="512"/>
        <v>GBPCHF45735</v>
      </c>
      <c r="M5466" s="160">
        <f t="shared" si="516"/>
        <v>45735</v>
      </c>
      <c r="N5466" s="158">
        <v>1.1893717738290635</v>
      </c>
      <c r="O5466" s="158">
        <v>0.95830000000000004</v>
      </c>
      <c r="P5466" s="161">
        <f t="shared" si="513"/>
        <v>1.1397999999999999</v>
      </c>
    </row>
    <row r="5467" spans="9:16" x14ac:dyDescent="0.2">
      <c r="I5467" s="158">
        <f t="shared" si="511"/>
        <v>13</v>
      </c>
      <c r="J5467" s="158" t="str">
        <f t="shared" si="514"/>
        <v>GBP</v>
      </c>
      <c r="K5467" s="158" t="str">
        <f t="shared" si="515"/>
        <v>CHF</v>
      </c>
      <c r="L5467" s="158" t="str">
        <f t="shared" si="512"/>
        <v>GBPCHF45736</v>
      </c>
      <c r="M5467" s="160">
        <f t="shared" si="516"/>
        <v>45736</v>
      </c>
      <c r="N5467" s="158">
        <v>1.1948858883976581</v>
      </c>
      <c r="O5467" s="158">
        <v>0.95640000000000003</v>
      </c>
      <c r="P5467" s="161">
        <f t="shared" si="513"/>
        <v>1.1428</v>
      </c>
    </row>
    <row r="5468" spans="9:16" x14ac:dyDescent="0.2">
      <c r="I5468" s="158">
        <f t="shared" si="511"/>
        <v>13</v>
      </c>
      <c r="J5468" s="158" t="str">
        <f t="shared" si="514"/>
        <v>GBP</v>
      </c>
      <c r="K5468" s="158" t="str">
        <f t="shared" si="515"/>
        <v>CHF</v>
      </c>
      <c r="L5468" s="158" t="str">
        <f t="shared" si="512"/>
        <v>GBPCHF45737</v>
      </c>
      <c r="M5468" s="160">
        <f t="shared" si="516"/>
        <v>45737</v>
      </c>
      <c r="N5468" s="158">
        <v>1.1938160329493226</v>
      </c>
      <c r="O5468" s="158">
        <v>0.95469999999999999</v>
      </c>
      <c r="P5468" s="161">
        <f t="shared" si="513"/>
        <v>1.1396999999999999</v>
      </c>
    </row>
    <row r="5469" spans="9:16" x14ac:dyDescent="0.2">
      <c r="I5469" s="158">
        <f t="shared" si="511"/>
        <v>13</v>
      </c>
      <c r="J5469" s="158" t="str">
        <f t="shared" si="514"/>
        <v>GBP</v>
      </c>
      <c r="K5469" s="158" t="str">
        <f t="shared" si="515"/>
        <v>CHF</v>
      </c>
      <c r="L5469" s="158" t="str">
        <f t="shared" si="512"/>
        <v>GBPCHF45738</v>
      </c>
      <c r="M5469" s="160">
        <f t="shared" si="516"/>
        <v>45738</v>
      </c>
      <c r="N5469" s="158">
        <v>1.1938160329493226</v>
      </c>
      <c r="O5469" s="158">
        <v>0.95469999999999999</v>
      </c>
      <c r="P5469" s="161">
        <f t="shared" si="513"/>
        <v>1.1396999999999999</v>
      </c>
    </row>
    <row r="5470" spans="9:16" x14ac:dyDescent="0.2">
      <c r="I5470" s="158">
        <f t="shared" si="511"/>
        <v>13</v>
      </c>
      <c r="J5470" s="158" t="str">
        <f t="shared" si="514"/>
        <v>GBP</v>
      </c>
      <c r="K5470" s="158" t="str">
        <f t="shared" si="515"/>
        <v>CHF</v>
      </c>
      <c r="L5470" s="158" t="str">
        <f t="shared" si="512"/>
        <v>GBPCHF45739</v>
      </c>
      <c r="M5470" s="160">
        <f t="shared" si="516"/>
        <v>45739</v>
      </c>
      <c r="N5470" s="158">
        <v>1.1938160329493226</v>
      </c>
      <c r="O5470" s="158">
        <v>0.95469999999999999</v>
      </c>
      <c r="P5470" s="161">
        <f t="shared" si="513"/>
        <v>1.1396999999999999</v>
      </c>
    </row>
    <row r="5471" spans="9:16" x14ac:dyDescent="0.2">
      <c r="I5471" s="158">
        <f t="shared" si="511"/>
        <v>13</v>
      </c>
      <c r="J5471" s="158" t="str">
        <f t="shared" si="514"/>
        <v>GBP</v>
      </c>
      <c r="K5471" s="158" t="str">
        <f t="shared" si="515"/>
        <v>CHF</v>
      </c>
      <c r="L5471" s="158" t="str">
        <f t="shared" si="512"/>
        <v>GBPCHF45740</v>
      </c>
      <c r="M5471" s="160">
        <f t="shared" si="516"/>
        <v>45740</v>
      </c>
      <c r="N5471" s="158">
        <v>1.1952715059225703</v>
      </c>
      <c r="O5471" s="158">
        <v>0.95440000000000003</v>
      </c>
      <c r="P5471" s="161">
        <f t="shared" si="513"/>
        <v>1.1408</v>
      </c>
    </row>
    <row r="5472" spans="9:16" x14ac:dyDescent="0.2">
      <c r="I5472" s="158">
        <f t="shared" si="511"/>
        <v>13</v>
      </c>
      <c r="J5472" s="158" t="str">
        <f t="shared" si="514"/>
        <v>GBP</v>
      </c>
      <c r="K5472" s="158" t="str">
        <f t="shared" si="515"/>
        <v>CHF</v>
      </c>
      <c r="L5472" s="158" t="str">
        <f t="shared" si="512"/>
        <v>GBPCHF45741</v>
      </c>
      <c r="M5472" s="160">
        <f t="shared" si="516"/>
        <v>45741</v>
      </c>
      <c r="N5472" s="158">
        <v>1.1966732483695326</v>
      </c>
      <c r="O5472" s="158">
        <v>0.95389999999999997</v>
      </c>
      <c r="P5472" s="161">
        <f t="shared" si="513"/>
        <v>1.1415</v>
      </c>
    </row>
    <row r="5473" spans="9:16" x14ac:dyDescent="0.2">
      <c r="I5473" s="158">
        <f t="shared" si="511"/>
        <v>13</v>
      </c>
      <c r="J5473" s="158" t="str">
        <f t="shared" si="514"/>
        <v>GBP</v>
      </c>
      <c r="K5473" s="158" t="str">
        <f t="shared" si="515"/>
        <v>CHF</v>
      </c>
      <c r="L5473" s="158" t="str">
        <f t="shared" si="512"/>
        <v>GBPCHF45742</v>
      </c>
      <c r="M5473" s="160">
        <f t="shared" si="516"/>
        <v>45742</v>
      </c>
      <c r="N5473" s="158">
        <v>1.1958432488669384</v>
      </c>
      <c r="O5473" s="158">
        <v>0.95320000000000005</v>
      </c>
      <c r="P5473" s="161">
        <f t="shared" si="513"/>
        <v>1.1398999999999999</v>
      </c>
    </row>
    <row r="5474" spans="9:16" x14ac:dyDescent="0.2">
      <c r="I5474" s="158">
        <f t="shared" si="511"/>
        <v>13</v>
      </c>
      <c r="J5474" s="158" t="str">
        <f t="shared" si="514"/>
        <v>GBP</v>
      </c>
      <c r="K5474" s="158" t="str">
        <f t="shared" si="515"/>
        <v>CHF</v>
      </c>
      <c r="L5474" s="158" t="str">
        <f t="shared" si="512"/>
        <v>GBPCHF45743</v>
      </c>
      <c r="M5474" s="160">
        <f t="shared" si="516"/>
        <v>45743</v>
      </c>
      <c r="N5474" s="158">
        <v>1.2002208406346768</v>
      </c>
      <c r="O5474" s="158">
        <v>0.95240000000000002</v>
      </c>
      <c r="P5474" s="161">
        <f t="shared" si="513"/>
        <v>1.1431</v>
      </c>
    </row>
    <row r="5475" spans="9:16" x14ac:dyDescent="0.2">
      <c r="I5475" s="158">
        <f t="shared" si="511"/>
        <v>13</v>
      </c>
      <c r="J5475" s="158" t="str">
        <f t="shared" si="514"/>
        <v>GBP</v>
      </c>
      <c r="K5475" s="158" t="str">
        <f t="shared" si="515"/>
        <v>CHF</v>
      </c>
      <c r="L5475" s="158" t="str">
        <f t="shared" si="512"/>
        <v>GBPCHF45744</v>
      </c>
      <c r="M5475" s="160">
        <f t="shared" si="516"/>
        <v>45744</v>
      </c>
      <c r="N5475" s="158">
        <v>1.199644905108088</v>
      </c>
      <c r="O5475" s="158">
        <v>0.95250000000000001</v>
      </c>
      <c r="P5475" s="161">
        <f t="shared" si="513"/>
        <v>1.1427</v>
      </c>
    </row>
    <row r="5476" spans="9:16" x14ac:dyDescent="0.2">
      <c r="I5476" s="158">
        <f t="shared" si="511"/>
        <v>13</v>
      </c>
      <c r="J5476" s="158" t="str">
        <f t="shared" si="514"/>
        <v>GBP</v>
      </c>
      <c r="K5476" s="158" t="str">
        <f t="shared" si="515"/>
        <v>CHF</v>
      </c>
      <c r="L5476" s="158" t="str">
        <f t="shared" si="512"/>
        <v>GBPCHF45745</v>
      </c>
      <c r="M5476" s="160">
        <f t="shared" si="516"/>
        <v>45745</v>
      </c>
      <c r="N5476" s="158">
        <v>1.199644905108088</v>
      </c>
      <c r="O5476" s="158">
        <v>0.95250000000000001</v>
      </c>
      <c r="P5476" s="161">
        <f t="shared" si="513"/>
        <v>1.1427</v>
      </c>
    </row>
    <row r="5477" spans="9:16" x14ac:dyDescent="0.2">
      <c r="I5477" s="158">
        <f t="shared" si="511"/>
        <v>13</v>
      </c>
      <c r="J5477" s="158" t="str">
        <f t="shared" si="514"/>
        <v>GBP</v>
      </c>
      <c r="K5477" s="158" t="str">
        <f t="shared" si="515"/>
        <v>CHF</v>
      </c>
      <c r="L5477" s="158" t="str">
        <f t="shared" si="512"/>
        <v>GBPCHF45746</v>
      </c>
      <c r="M5477" s="160">
        <f t="shared" si="516"/>
        <v>45746</v>
      </c>
      <c r="N5477" s="158">
        <v>1.199644905108088</v>
      </c>
      <c r="O5477" s="158">
        <v>0.95250000000000001</v>
      </c>
      <c r="P5477" s="161">
        <f t="shared" si="513"/>
        <v>1.1427</v>
      </c>
    </row>
    <row r="5478" spans="9:16" x14ac:dyDescent="0.2">
      <c r="I5478" s="158">
        <f t="shared" si="511"/>
        <v>13</v>
      </c>
      <c r="J5478" s="158" t="str">
        <f t="shared" si="514"/>
        <v>GBP</v>
      </c>
      <c r="K5478" s="158" t="str">
        <f t="shared" si="515"/>
        <v>CHF</v>
      </c>
      <c r="L5478" s="158" t="str">
        <f t="shared" si="512"/>
        <v>GBPCHF45747</v>
      </c>
      <c r="M5478" s="160">
        <f t="shared" si="516"/>
        <v>45747</v>
      </c>
      <c r="N5478" s="158">
        <v>1.1970886803294387</v>
      </c>
      <c r="O5478" s="158">
        <v>0.95309999999999995</v>
      </c>
      <c r="P5478" s="161">
        <f t="shared" si="513"/>
        <v>1.1409</v>
      </c>
    </row>
    <row r="5479" spans="9:16" x14ac:dyDescent="0.2">
      <c r="I5479" s="158">
        <f t="shared" si="511"/>
        <v>13</v>
      </c>
      <c r="J5479" s="158" t="str">
        <f t="shared" si="514"/>
        <v>GBP</v>
      </c>
      <c r="K5479" s="158" t="str">
        <f t="shared" si="515"/>
        <v>CHF</v>
      </c>
      <c r="L5479" s="158" t="str">
        <f t="shared" si="512"/>
        <v>GBPCHF45748</v>
      </c>
      <c r="M5479" s="160">
        <f t="shared" si="516"/>
        <v>45748</v>
      </c>
      <c r="N5479" s="158">
        <v>1.1952429331261578</v>
      </c>
      <c r="O5479" s="158">
        <v>0.95199999999999996</v>
      </c>
      <c r="P5479" s="161">
        <f t="shared" si="513"/>
        <v>1.1378999999999999</v>
      </c>
    </row>
    <row r="5480" spans="9:16" x14ac:dyDescent="0.2">
      <c r="I5480" s="158">
        <f t="shared" si="511"/>
        <v>13</v>
      </c>
      <c r="J5480" s="158" t="str">
        <f t="shared" si="514"/>
        <v>GBP</v>
      </c>
      <c r="K5480" s="158" t="str">
        <f t="shared" si="515"/>
        <v>CHF</v>
      </c>
      <c r="L5480" s="158" t="str">
        <f t="shared" si="512"/>
        <v>GBPCHF45749</v>
      </c>
      <c r="M5480" s="160">
        <f t="shared" si="516"/>
        <v>45749</v>
      </c>
      <c r="N5480" s="158">
        <v>1.1982505541908812</v>
      </c>
      <c r="O5480" s="158">
        <v>0.95430000000000004</v>
      </c>
      <c r="P5480" s="161">
        <f t="shared" si="513"/>
        <v>1.1435</v>
      </c>
    </row>
    <row r="5481" spans="9:16" x14ac:dyDescent="0.2">
      <c r="I5481" s="158">
        <f t="shared" si="511"/>
        <v>13</v>
      </c>
      <c r="J5481" s="158" t="str">
        <f t="shared" si="514"/>
        <v>GBP</v>
      </c>
      <c r="K5481" s="158" t="str">
        <f t="shared" si="515"/>
        <v>CHF</v>
      </c>
      <c r="L5481" s="158" t="str">
        <f t="shared" si="512"/>
        <v>GBPCHF45750</v>
      </c>
      <c r="M5481" s="160">
        <f t="shared" si="516"/>
        <v>45750</v>
      </c>
      <c r="N5481" s="158">
        <v>1.1881705737675701</v>
      </c>
      <c r="O5481" s="158">
        <v>0.95379999999999998</v>
      </c>
      <c r="P5481" s="161">
        <f t="shared" si="513"/>
        <v>1.1333</v>
      </c>
    </row>
    <row r="5482" spans="9:16" x14ac:dyDescent="0.2">
      <c r="I5482" s="158">
        <f t="shared" ref="I5482:I5545" si="517">IF(M5481=$G$2,I5481+1,I5481)</f>
        <v>13</v>
      </c>
      <c r="J5482" s="158" t="str">
        <f t="shared" si="514"/>
        <v>GBP</v>
      </c>
      <c r="K5482" s="158" t="str">
        <f t="shared" si="515"/>
        <v>CHF</v>
      </c>
      <c r="L5482" s="158" t="str">
        <f t="shared" si="512"/>
        <v>GBPCHF45751</v>
      </c>
      <c r="M5482" s="160">
        <f t="shared" si="516"/>
        <v>45751</v>
      </c>
      <c r="N5482" s="158">
        <v>1.1766782373360005</v>
      </c>
      <c r="O5482" s="158">
        <v>0.94069999999999998</v>
      </c>
      <c r="P5482" s="161">
        <f t="shared" si="513"/>
        <v>1.1069</v>
      </c>
    </row>
    <row r="5483" spans="9:16" x14ac:dyDescent="0.2">
      <c r="I5483" s="158">
        <f t="shared" si="517"/>
        <v>13</v>
      </c>
      <c r="J5483" s="158" t="str">
        <f t="shared" si="514"/>
        <v>GBP</v>
      </c>
      <c r="K5483" s="158" t="str">
        <f t="shared" si="515"/>
        <v>CHF</v>
      </c>
      <c r="L5483" s="158" t="str">
        <f t="shared" si="512"/>
        <v>GBPCHF45752</v>
      </c>
      <c r="M5483" s="160">
        <f t="shared" si="516"/>
        <v>45752</v>
      </c>
      <c r="N5483" s="158">
        <v>1.1766782373360005</v>
      </c>
      <c r="O5483" s="158">
        <v>0.94069999999999998</v>
      </c>
      <c r="P5483" s="161">
        <f t="shared" si="513"/>
        <v>1.1069</v>
      </c>
    </row>
    <row r="5484" spans="9:16" x14ac:dyDescent="0.2">
      <c r="I5484" s="158">
        <f t="shared" si="517"/>
        <v>13</v>
      </c>
      <c r="J5484" s="158" t="str">
        <f t="shared" si="514"/>
        <v>GBP</v>
      </c>
      <c r="K5484" s="158" t="str">
        <f t="shared" si="515"/>
        <v>CHF</v>
      </c>
      <c r="L5484" s="158" t="str">
        <f t="shared" si="512"/>
        <v>GBPCHF45753</v>
      </c>
      <c r="M5484" s="160">
        <f t="shared" si="516"/>
        <v>45753</v>
      </c>
      <c r="N5484" s="158">
        <v>1.1766782373360005</v>
      </c>
      <c r="O5484" s="158">
        <v>0.94069999999999998</v>
      </c>
      <c r="P5484" s="161">
        <f t="shared" si="513"/>
        <v>1.1069</v>
      </c>
    </row>
    <row r="5485" spans="9:16" x14ac:dyDescent="0.2">
      <c r="I5485" s="158">
        <f t="shared" si="517"/>
        <v>13</v>
      </c>
      <c r="J5485" s="158" t="str">
        <f t="shared" si="514"/>
        <v>GBP</v>
      </c>
      <c r="K5485" s="158" t="str">
        <f t="shared" si="515"/>
        <v>CHF</v>
      </c>
      <c r="L5485" s="158" t="str">
        <f t="shared" si="512"/>
        <v>GBPCHF45754</v>
      </c>
      <c r="M5485" s="160">
        <f t="shared" si="516"/>
        <v>45754</v>
      </c>
      <c r="N5485" s="158">
        <v>1.1683880917885685</v>
      </c>
      <c r="O5485" s="158">
        <v>0.93769999999999998</v>
      </c>
      <c r="P5485" s="161">
        <f t="shared" si="513"/>
        <v>1.0955999999999999</v>
      </c>
    </row>
    <row r="5486" spans="9:16" x14ac:dyDescent="0.2">
      <c r="I5486" s="158">
        <f t="shared" si="517"/>
        <v>13</v>
      </c>
      <c r="J5486" s="158" t="str">
        <f t="shared" si="514"/>
        <v>GBP</v>
      </c>
      <c r="K5486" s="158" t="str">
        <f t="shared" si="515"/>
        <v>CHF</v>
      </c>
      <c r="L5486" s="158" t="str">
        <f t="shared" si="512"/>
        <v>GBPCHF45755</v>
      </c>
      <c r="M5486" s="160">
        <f t="shared" si="516"/>
        <v>45755</v>
      </c>
      <c r="N5486" s="158">
        <v>1.1676241184437905</v>
      </c>
      <c r="O5486" s="158">
        <v>0.93489999999999995</v>
      </c>
      <c r="P5486" s="161">
        <f t="shared" si="513"/>
        <v>1.0915999999999999</v>
      </c>
    </row>
    <row r="5487" spans="9:16" x14ac:dyDescent="0.2">
      <c r="I5487" s="158">
        <f t="shared" si="517"/>
        <v>13</v>
      </c>
      <c r="J5487" s="158" t="str">
        <f t="shared" si="514"/>
        <v>GBP</v>
      </c>
      <c r="K5487" s="158" t="str">
        <f t="shared" si="515"/>
        <v>CHF</v>
      </c>
      <c r="L5487" s="158" t="str">
        <f t="shared" si="512"/>
        <v>GBPCHF45756</v>
      </c>
      <c r="M5487" s="160">
        <f t="shared" si="516"/>
        <v>45756</v>
      </c>
      <c r="N5487" s="158">
        <v>1.1569387400937121</v>
      </c>
      <c r="O5487" s="158">
        <v>0.92779999999999996</v>
      </c>
      <c r="P5487" s="161">
        <f t="shared" si="513"/>
        <v>1.0733999999999999</v>
      </c>
    </row>
    <row r="5488" spans="9:16" x14ac:dyDescent="0.2">
      <c r="I5488" s="158">
        <f t="shared" si="517"/>
        <v>13</v>
      </c>
      <c r="J5488" s="158" t="str">
        <f t="shared" si="514"/>
        <v>GBP</v>
      </c>
      <c r="K5488" s="158" t="str">
        <f t="shared" si="515"/>
        <v>CHF</v>
      </c>
      <c r="L5488" s="158" t="str">
        <f t="shared" si="512"/>
        <v>GBPCHF45757</v>
      </c>
      <c r="M5488" s="160">
        <f t="shared" si="516"/>
        <v>45757</v>
      </c>
      <c r="N5488" s="158">
        <v>1.1661127631041921</v>
      </c>
      <c r="O5488" s="158">
        <v>0.92989999999999995</v>
      </c>
      <c r="P5488" s="161">
        <f t="shared" si="513"/>
        <v>1.0844</v>
      </c>
    </row>
    <row r="5489" spans="9:16" x14ac:dyDescent="0.2">
      <c r="I5489" s="158">
        <f t="shared" si="517"/>
        <v>13</v>
      </c>
      <c r="J5489" s="158" t="str">
        <f t="shared" si="514"/>
        <v>GBP</v>
      </c>
      <c r="K5489" s="158" t="str">
        <f t="shared" si="515"/>
        <v>CHF</v>
      </c>
      <c r="L5489" s="158" t="str">
        <f t="shared" si="512"/>
        <v>GBPCHF45758</v>
      </c>
      <c r="M5489" s="160">
        <f t="shared" si="516"/>
        <v>45758</v>
      </c>
      <c r="N5489" s="158">
        <v>1.1536952860010614</v>
      </c>
      <c r="O5489" s="158">
        <v>0.92520000000000002</v>
      </c>
      <c r="P5489" s="161">
        <f t="shared" si="513"/>
        <v>1.0673999999999999</v>
      </c>
    </row>
    <row r="5490" spans="9:16" x14ac:dyDescent="0.2">
      <c r="I5490" s="158">
        <f t="shared" si="517"/>
        <v>13</v>
      </c>
      <c r="J5490" s="158" t="str">
        <f t="shared" si="514"/>
        <v>GBP</v>
      </c>
      <c r="K5490" s="158" t="str">
        <f t="shared" si="515"/>
        <v>CHF</v>
      </c>
      <c r="L5490" s="158" t="str">
        <f t="shared" si="512"/>
        <v>GBPCHF45759</v>
      </c>
      <c r="M5490" s="160">
        <f t="shared" si="516"/>
        <v>45759</v>
      </c>
      <c r="N5490" s="158">
        <v>1.1536952860010614</v>
      </c>
      <c r="O5490" s="158">
        <v>0.92520000000000002</v>
      </c>
      <c r="P5490" s="161">
        <f t="shared" si="513"/>
        <v>1.0673999999999999</v>
      </c>
    </row>
    <row r="5491" spans="9:16" x14ac:dyDescent="0.2">
      <c r="I5491" s="158">
        <f t="shared" si="517"/>
        <v>13</v>
      </c>
      <c r="J5491" s="158" t="str">
        <f t="shared" si="514"/>
        <v>GBP</v>
      </c>
      <c r="K5491" s="158" t="str">
        <f t="shared" si="515"/>
        <v>CHF</v>
      </c>
      <c r="L5491" s="158" t="str">
        <f t="shared" si="512"/>
        <v>GBPCHF45760</v>
      </c>
      <c r="M5491" s="160">
        <f t="shared" si="516"/>
        <v>45760</v>
      </c>
      <c r="N5491" s="158">
        <v>1.1536952860010614</v>
      </c>
      <c r="O5491" s="158">
        <v>0.92520000000000002</v>
      </c>
      <c r="P5491" s="161">
        <f t="shared" si="513"/>
        <v>1.0673999999999999</v>
      </c>
    </row>
    <row r="5492" spans="9:16" x14ac:dyDescent="0.2">
      <c r="I5492" s="158">
        <f t="shared" si="517"/>
        <v>13</v>
      </c>
      <c r="J5492" s="158" t="str">
        <f t="shared" si="514"/>
        <v>GBP</v>
      </c>
      <c r="K5492" s="158" t="str">
        <f t="shared" si="515"/>
        <v>CHF</v>
      </c>
      <c r="L5492" s="158" t="str">
        <f t="shared" si="512"/>
        <v>GBPCHF45761</v>
      </c>
      <c r="M5492" s="160">
        <f t="shared" si="516"/>
        <v>45761</v>
      </c>
      <c r="N5492" s="158">
        <v>1.1576351828484772</v>
      </c>
      <c r="O5492" s="158">
        <v>0.93289999999999995</v>
      </c>
      <c r="P5492" s="161">
        <f t="shared" si="513"/>
        <v>1.08</v>
      </c>
    </row>
    <row r="5493" spans="9:16" x14ac:dyDescent="0.2">
      <c r="I5493" s="158">
        <f t="shared" si="517"/>
        <v>13</v>
      </c>
      <c r="J5493" s="158" t="str">
        <f t="shared" si="514"/>
        <v>GBP</v>
      </c>
      <c r="K5493" s="158" t="str">
        <f t="shared" si="515"/>
        <v>CHF</v>
      </c>
      <c r="L5493" s="158" t="str">
        <f t="shared" si="512"/>
        <v>GBPCHF45762</v>
      </c>
      <c r="M5493" s="160">
        <f t="shared" si="516"/>
        <v>45762</v>
      </c>
      <c r="N5493" s="158">
        <v>1.1686338670094658</v>
      </c>
      <c r="O5493" s="158">
        <v>0.92420000000000002</v>
      </c>
      <c r="P5493" s="161">
        <f t="shared" si="513"/>
        <v>1.0801000000000001</v>
      </c>
    </row>
    <row r="5494" spans="9:16" x14ac:dyDescent="0.2">
      <c r="I5494" s="158">
        <f t="shared" si="517"/>
        <v>13</v>
      </c>
      <c r="J5494" s="158" t="str">
        <f t="shared" si="514"/>
        <v>GBP</v>
      </c>
      <c r="K5494" s="158" t="str">
        <f t="shared" si="515"/>
        <v>CHF</v>
      </c>
      <c r="L5494" s="158" t="str">
        <f t="shared" si="512"/>
        <v>GBPCHF45763</v>
      </c>
      <c r="M5494" s="160">
        <f t="shared" si="516"/>
        <v>45763</v>
      </c>
      <c r="N5494" s="158">
        <v>1.1679786960685836</v>
      </c>
      <c r="O5494" s="158">
        <v>0.92600000000000005</v>
      </c>
      <c r="P5494" s="161">
        <f t="shared" si="513"/>
        <v>1.0814999999999999</v>
      </c>
    </row>
    <row r="5495" spans="9:16" x14ac:dyDescent="0.2">
      <c r="I5495" s="158">
        <f t="shared" si="517"/>
        <v>13</v>
      </c>
      <c r="J5495" s="158" t="str">
        <f t="shared" si="514"/>
        <v>GBP</v>
      </c>
      <c r="K5495" s="158" t="str">
        <f t="shared" si="515"/>
        <v>CHF</v>
      </c>
      <c r="L5495" s="158" t="str">
        <f t="shared" si="512"/>
        <v>GBPCHF45764</v>
      </c>
      <c r="M5495" s="160">
        <f t="shared" si="516"/>
        <v>45764</v>
      </c>
      <c r="N5495" s="158">
        <v>1.1645103816100522</v>
      </c>
      <c r="O5495" s="158">
        <v>0.92910000000000004</v>
      </c>
      <c r="P5495" s="161">
        <f t="shared" si="513"/>
        <v>1.0819000000000001</v>
      </c>
    </row>
    <row r="5496" spans="9:16" x14ac:dyDescent="0.2">
      <c r="I5496" s="158">
        <f t="shared" si="517"/>
        <v>13</v>
      </c>
      <c r="J5496" s="158" t="str">
        <f t="shared" si="514"/>
        <v>GBP</v>
      </c>
      <c r="K5496" s="158" t="str">
        <f t="shared" si="515"/>
        <v>CHF</v>
      </c>
      <c r="L5496" s="158" t="str">
        <f t="shared" si="512"/>
        <v>GBPCHF45765</v>
      </c>
      <c r="M5496" s="160">
        <f t="shared" si="516"/>
        <v>45765</v>
      </c>
      <c r="N5496" s="158">
        <v>1.1645103816100522</v>
      </c>
      <c r="O5496" s="158">
        <v>0.92910000000000004</v>
      </c>
      <c r="P5496" s="161">
        <f t="shared" si="513"/>
        <v>1.0819000000000001</v>
      </c>
    </row>
    <row r="5497" spans="9:16" x14ac:dyDescent="0.2">
      <c r="I5497" s="158">
        <f t="shared" si="517"/>
        <v>13</v>
      </c>
      <c r="J5497" s="158" t="str">
        <f t="shared" si="514"/>
        <v>GBP</v>
      </c>
      <c r="K5497" s="158" t="str">
        <f t="shared" si="515"/>
        <v>CHF</v>
      </c>
      <c r="L5497" s="158" t="str">
        <f t="shared" si="512"/>
        <v>GBPCHF45766</v>
      </c>
      <c r="M5497" s="160">
        <f t="shared" si="516"/>
        <v>45766</v>
      </c>
      <c r="N5497" s="158">
        <v>1.1645103816100522</v>
      </c>
      <c r="O5497" s="158">
        <v>0.92910000000000004</v>
      </c>
      <c r="P5497" s="161">
        <f t="shared" si="513"/>
        <v>1.0819000000000001</v>
      </c>
    </row>
    <row r="5498" spans="9:16" x14ac:dyDescent="0.2">
      <c r="I5498" s="158">
        <f t="shared" si="517"/>
        <v>13</v>
      </c>
      <c r="J5498" s="158" t="str">
        <f t="shared" si="514"/>
        <v>GBP</v>
      </c>
      <c r="K5498" s="158" t="str">
        <f t="shared" si="515"/>
        <v>CHF</v>
      </c>
      <c r="L5498" s="158" t="str">
        <f t="shared" si="512"/>
        <v>GBPCHF45767</v>
      </c>
      <c r="M5498" s="160">
        <f t="shared" si="516"/>
        <v>45767</v>
      </c>
      <c r="N5498" s="158">
        <v>1.1645103816100522</v>
      </c>
      <c r="O5498" s="158">
        <v>0.92910000000000004</v>
      </c>
      <c r="P5498" s="161">
        <f t="shared" si="513"/>
        <v>1.0819000000000001</v>
      </c>
    </row>
    <row r="5499" spans="9:16" x14ac:dyDescent="0.2">
      <c r="I5499" s="158">
        <f t="shared" si="517"/>
        <v>13</v>
      </c>
      <c r="J5499" s="158" t="str">
        <f t="shared" si="514"/>
        <v>GBP</v>
      </c>
      <c r="K5499" s="158" t="str">
        <f t="shared" si="515"/>
        <v>CHF</v>
      </c>
      <c r="L5499" s="158" t="str">
        <f t="shared" si="512"/>
        <v>GBPCHF45768</v>
      </c>
      <c r="M5499" s="160">
        <f t="shared" si="516"/>
        <v>45768</v>
      </c>
      <c r="N5499" s="158">
        <v>1.1645103816100522</v>
      </c>
      <c r="O5499" s="158">
        <v>0.92910000000000004</v>
      </c>
      <c r="P5499" s="161">
        <f t="shared" si="513"/>
        <v>1.0819000000000001</v>
      </c>
    </row>
    <row r="5500" spans="9:16" x14ac:dyDescent="0.2">
      <c r="I5500" s="158">
        <f t="shared" si="517"/>
        <v>13</v>
      </c>
      <c r="J5500" s="158" t="str">
        <f t="shared" si="514"/>
        <v>GBP</v>
      </c>
      <c r="K5500" s="158" t="str">
        <f t="shared" si="515"/>
        <v>CHF</v>
      </c>
      <c r="L5500" s="158" t="str">
        <f t="shared" si="512"/>
        <v>GBPCHF45769</v>
      </c>
      <c r="M5500" s="160">
        <f t="shared" si="516"/>
        <v>45769</v>
      </c>
      <c r="N5500" s="158">
        <v>1.1647138298120152</v>
      </c>
      <c r="O5500" s="158">
        <v>0.93179999999999996</v>
      </c>
      <c r="P5500" s="161">
        <f t="shared" si="513"/>
        <v>1.0852999999999999</v>
      </c>
    </row>
    <row r="5501" spans="9:16" x14ac:dyDescent="0.2">
      <c r="I5501" s="158">
        <f t="shared" si="517"/>
        <v>13</v>
      </c>
      <c r="J5501" s="158" t="str">
        <f t="shared" si="514"/>
        <v>GBP</v>
      </c>
      <c r="K5501" s="158" t="str">
        <f t="shared" si="515"/>
        <v>CHF</v>
      </c>
      <c r="L5501" s="158" t="str">
        <f t="shared" si="512"/>
        <v>GBPCHF45770</v>
      </c>
      <c r="M5501" s="160">
        <f t="shared" si="516"/>
        <v>45770</v>
      </c>
      <c r="N5501" s="158">
        <v>1.1655962607671955</v>
      </c>
      <c r="O5501" s="158">
        <v>0.93820000000000003</v>
      </c>
      <c r="P5501" s="161">
        <f t="shared" si="513"/>
        <v>1.0935999999999999</v>
      </c>
    </row>
    <row r="5502" spans="9:16" x14ac:dyDescent="0.2">
      <c r="I5502" s="158">
        <f t="shared" si="517"/>
        <v>13</v>
      </c>
      <c r="J5502" s="158" t="str">
        <f t="shared" si="514"/>
        <v>GBP</v>
      </c>
      <c r="K5502" s="158" t="str">
        <f t="shared" si="515"/>
        <v>CHF</v>
      </c>
      <c r="L5502" s="158" t="str">
        <f t="shared" si="512"/>
        <v>GBPCHF45771</v>
      </c>
      <c r="M5502" s="160">
        <f t="shared" si="516"/>
        <v>45771</v>
      </c>
      <c r="N5502" s="158">
        <v>1.1695906432748537</v>
      </c>
      <c r="O5502" s="158">
        <v>0.93920000000000003</v>
      </c>
      <c r="P5502" s="161">
        <f t="shared" si="513"/>
        <v>1.0985</v>
      </c>
    </row>
    <row r="5503" spans="9:16" x14ac:dyDescent="0.2">
      <c r="I5503" s="158">
        <f t="shared" si="517"/>
        <v>13</v>
      </c>
      <c r="J5503" s="158" t="str">
        <f t="shared" si="514"/>
        <v>GBP</v>
      </c>
      <c r="K5503" s="158" t="str">
        <f t="shared" si="515"/>
        <v>CHF</v>
      </c>
      <c r="L5503" s="158" t="str">
        <f t="shared" si="512"/>
        <v>GBPCHF45772</v>
      </c>
      <c r="M5503" s="160">
        <f t="shared" si="516"/>
        <v>45772</v>
      </c>
      <c r="N5503" s="158">
        <v>1.1721955222131051</v>
      </c>
      <c r="O5503" s="158">
        <v>0.94210000000000005</v>
      </c>
      <c r="P5503" s="161">
        <f t="shared" si="513"/>
        <v>1.1043000000000001</v>
      </c>
    </row>
    <row r="5504" spans="9:16" x14ac:dyDescent="0.2">
      <c r="I5504" s="158">
        <f t="shared" si="517"/>
        <v>13</v>
      </c>
      <c r="J5504" s="158" t="str">
        <f t="shared" si="514"/>
        <v>GBP</v>
      </c>
      <c r="K5504" s="158" t="str">
        <f t="shared" si="515"/>
        <v>CHF</v>
      </c>
      <c r="L5504" s="158" t="str">
        <f t="shared" si="512"/>
        <v>GBPCHF45773</v>
      </c>
      <c r="M5504" s="160">
        <f t="shared" si="516"/>
        <v>45773</v>
      </c>
      <c r="N5504" s="158">
        <v>1.1721955222131051</v>
      </c>
      <c r="O5504" s="158">
        <v>0.94210000000000005</v>
      </c>
      <c r="P5504" s="161">
        <f t="shared" si="513"/>
        <v>1.1043000000000001</v>
      </c>
    </row>
    <row r="5505" spans="9:16" x14ac:dyDescent="0.2">
      <c r="I5505" s="158">
        <f t="shared" si="517"/>
        <v>13</v>
      </c>
      <c r="J5505" s="158" t="str">
        <f t="shared" si="514"/>
        <v>GBP</v>
      </c>
      <c r="K5505" s="158" t="str">
        <f t="shared" si="515"/>
        <v>CHF</v>
      </c>
      <c r="L5505" s="158" t="str">
        <f t="shared" si="512"/>
        <v>GBPCHF45774</v>
      </c>
      <c r="M5505" s="160">
        <f t="shared" si="516"/>
        <v>45774</v>
      </c>
      <c r="N5505" s="158">
        <v>1.1721955222131051</v>
      </c>
      <c r="O5505" s="158">
        <v>0.94210000000000005</v>
      </c>
      <c r="P5505" s="161">
        <f t="shared" si="513"/>
        <v>1.1043000000000001</v>
      </c>
    </row>
    <row r="5506" spans="9:16" x14ac:dyDescent="0.2">
      <c r="I5506" s="158">
        <f t="shared" si="517"/>
        <v>13</v>
      </c>
      <c r="J5506" s="158" t="str">
        <f t="shared" si="514"/>
        <v>GBP</v>
      </c>
      <c r="K5506" s="158" t="str">
        <f t="shared" si="515"/>
        <v>CHF</v>
      </c>
      <c r="L5506" s="158" t="str">
        <f t="shared" si="512"/>
        <v>GBPCHF45775</v>
      </c>
      <c r="M5506" s="160">
        <f t="shared" si="516"/>
        <v>45775</v>
      </c>
      <c r="N5506" s="158">
        <v>1.1745360582569884</v>
      </c>
      <c r="O5506" s="158">
        <v>0.94199999999999995</v>
      </c>
      <c r="P5506" s="161">
        <f t="shared" si="513"/>
        <v>1.1064000000000001</v>
      </c>
    </row>
    <row r="5507" spans="9:16" x14ac:dyDescent="0.2">
      <c r="I5507" s="158">
        <f t="shared" si="517"/>
        <v>13</v>
      </c>
      <c r="J5507" s="158" t="str">
        <f t="shared" si="514"/>
        <v>GBP</v>
      </c>
      <c r="K5507" s="158" t="str">
        <f t="shared" si="515"/>
        <v>CHF</v>
      </c>
      <c r="L5507" s="158" t="str">
        <f t="shared" ref="L5507:L5570" si="518">J5507&amp;K5507&amp;M5507</f>
        <v>GBPCHF45776</v>
      </c>
      <c r="M5507" s="160">
        <f t="shared" si="516"/>
        <v>45776</v>
      </c>
      <c r="N5507" s="158">
        <v>1.1767474699929394</v>
      </c>
      <c r="O5507" s="158">
        <v>0.93920000000000003</v>
      </c>
      <c r="P5507" s="161">
        <f t="shared" ref="P5507:P5570" si="519">ROUND(N5507*O5507,4)</f>
        <v>1.1052</v>
      </c>
    </row>
    <row r="5508" spans="9:16" x14ac:dyDescent="0.2">
      <c r="I5508" s="158">
        <f t="shared" si="517"/>
        <v>13</v>
      </c>
      <c r="J5508" s="158" t="str">
        <f t="shared" ref="J5508:J5571" si="520">VLOOKUP($I5508,$A:$C,2,FALSE)</f>
        <v>GBP</v>
      </c>
      <c r="K5508" s="158" t="str">
        <f t="shared" ref="K5508:K5571" si="521">VLOOKUP($I5508,$A:$C,3,FALSE)</f>
        <v>CHF</v>
      </c>
      <c r="L5508" s="158" t="str">
        <f t="shared" si="518"/>
        <v>GBPCHF45777</v>
      </c>
      <c r="M5508" s="160">
        <f t="shared" ref="M5508:M5571" si="522">IF(I5508=I5507,M5507+1,$G$1)</f>
        <v>45777</v>
      </c>
      <c r="N5508" s="158">
        <v>1.1739845034045551</v>
      </c>
      <c r="O5508" s="158">
        <v>0.93889999999999996</v>
      </c>
      <c r="P5508" s="161">
        <f t="shared" si="519"/>
        <v>1.1023000000000001</v>
      </c>
    </row>
    <row r="5509" spans="9:16" x14ac:dyDescent="0.2">
      <c r="I5509" s="158">
        <f t="shared" si="517"/>
        <v>13</v>
      </c>
      <c r="J5509" s="158" t="str">
        <f t="shared" si="520"/>
        <v>GBP</v>
      </c>
      <c r="K5509" s="158" t="str">
        <f t="shared" si="521"/>
        <v>CHF</v>
      </c>
      <c r="L5509" s="158" t="str">
        <f t="shared" si="518"/>
        <v>GBPCHF45778</v>
      </c>
      <c r="M5509" s="160">
        <f t="shared" si="522"/>
        <v>45778</v>
      </c>
      <c r="N5509" s="158">
        <v>1.1739845034045551</v>
      </c>
      <c r="O5509" s="158">
        <v>0.93889999999999996</v>
      </c>
      <c r="P5509" s="161">
        <f t="shared" si="519"/>
        <v>1.1023000000000001</v>
      </c>
    </row>
    <row r="5510" spans="9:16" x14ac:dyDescent="0.2">
      <c r="I5510" s="158">
        <f t="shared" si="517"/>
        <v>13</v>
      </c>
      <c r="J5510" s="158" t="str">
        <f t="shared" si="520"/>
        <v>GBP</v>
      </c>
      <c r="K5510" s="158" t="str">
        <f t="shared" si="521"/>
        <v>CHF</v>
      </c>
      <c r="L5510" s="158" t="str">
        <f t="shared" si="518"/>
        <v>GBPCHF45779</v>
      </c>
      <c r="M5510" s="160">
        <f t="shared" si="522"/>
        <v>45779</v>
      </c>
      <c r="N5510" s="158">
        <v>1.1719207781553969</v>
      </c>
      <c r="O5510" s="158">
        <v>0.93430000000000002</v>
      </c>
      <c r="P5510" s="161">
        <f t="shared" si="519"/>
        <v>1.0949</v>
      </c>
    </row>
    <row r="5511" spans="9:16" x14ac:dyDescent="0.2">
      <c r="I5511" s="158">
        <f t="shared" si="517"/>
        <v>13</v>
      </c>
      <c r="J5511" s="158" t="str">
        <f t="shared" si="520"/>
        <v>GBP</v>
      </c>
      <c r="K5511" s="158" t="str">
        <f t="shared" si="521"/>
        <v>CHF</v>
      </c>
      <c r="L5511" s="158" t="str">
        <f t="shared" si="518"/>
        <v>GBPCHF45780</v>
      </c>
      <c r="M5511" s="160">
        <f t="shared" si="522"/>
        <v>45780</v>
      </c>
      <c r="N5511" s="158">
        <v>1.1719207781553969</v>
      </c>
      <c r="O5511" s="158">
        <v>0.93430000000000002</v>
      </c>
      <c r="P5511" s="161">
        <f t="shared" si="519"/>
        <v>1.0949</v>
      </c>
    </row>
    <row r="5512" spans="9:16" x14ac:dyDescent="0.2">
      <c r="I5512" s="158">
        <f t="shared" si="517"/>
        <v>13</v>
      </c>
      <c r="J5512" s="158" t="str">
        <f t="shared" si="520"/>
        <v>GBP</v>
      </c>
      <c r="K5512" s="158" t="str">
        <f t="shared" si="521"/>
        <v>CHF</v>
      </c>
      <c r="L5512" s="158" t="str">
        <f t="shared" si="518"/>
        <v>GBPCHF45781</v>
      </c>
      <c r="M5512" s="160">
        <f t="shared" si="522"/>
        <v>45781</v>
      </c>
      <c r="N5512" s="158">
        <v>1.1719207781553969</v>
      </c>
      <c r="O5512" s="158">
        <v>0.93430000000000002</v>
      </c>
      <c r="P5512" s="161">
        <f t="shared" si="519"/>
        <v>1.0949</v>
      </c>
    </row>
    <row r="5513" spans="9:16" x14ac:dyDescent="0.2">
      <c r="I5513" s="158">
        <f t="shared" si="517"/>
        <v>13</v>
      </c>
      <c r="J5513" s="158" t="str">
        <f t="shared" si="520"/>
        <v>GBP</v>
      </c>
      <c r="K5513" s="158" t="str">
        <f t="shared" si="521"/>
        <v>CHF</v>
      </c>
      <c r="L5513" s="158" t="str">
        <f t="shared" si="518"/>
        <v>GBPCHF45782</v>
      </c>
      <c r="M5513" s="160">
        <f t="shared" si="522"/>
        <v>45782</v>
      </c>
      <c r="N5513" s="158">
        <v>1.1743981209630063</v>
      </c>
      <c r="O5513" s="158">
        <v>0.93359999999999999</v>
      </c>
      <c r="P5513" s="161">
        <f t="shared" si="519"/>
        <v>1.0964</v>
      </c>
    </row>
    <row r="5514" spans="9:16" x14ac:dyDescent="0.2">
      <c r="I5514" s="158">
        <f t="shared" si="517"/>
        <v>13</v>
      </c>
      <c r="J5514" s="158" t="str">
        <f t="shared" si="520"/>
        <v>GBP</v>
      </c>
      <c r="K5514" s="158" t="str">
        <f t="shared" si="521"/>
        <v>CHF</v>
      </c>
      <c r="L5514" s="158" t="str">
        <f t="shared" si="518"/>
        <v>GBPCHF45783</v>
      </c>
      <c r="M5514" s="160">
        <f t="shared" si="522"/>
        <v>45783</v>
      </c>
      <c r="N5514" s="158">
        <v>1.1807769512339119</v>
      </c>
      <c r="O5514" s="158">
        <v>0.93459999999999999</v>
      </c>
      <c r="P5514" s="161">
        <f t="shared" si="519"/>
        <v>1.1035999999999999</v>
      </c>
    </row>
    <row r="5515" spans="9:16" x14ac:dyDescent="0.2">
      <c r="I5515" s="158">
        <f t="shared" si="517"/>
        <v>13</v>
      </c>
      <c r="J5515" s="158" t="str">
        <f t="shared" si="520"/>
        <v>GBP</v>
      </c>
      <c r="K5515" s="158" t="str">
        <f t="shared" si="521"/>
        <v>CHF</v>
      </c>
      <c r="L5515" s="158" t="str">
        <f t="shared" si="518"/>
        <v>GBPCHF45784</v>
      </c>
      <c r="M5515" s="160">
        <f t="shared" si="522"/>
        <v>45784</v>
      </c>
      <c r="N5515" s="158">
        <v>1.1749500646222537</v>
      </c>
      <c r="O5515" s="158">
        <v>0.93589999999999995</v>
      </c>
      <c r="P5515" s="161">
        <f t="shared" si="519"/>
        <v>1.0995999999999999</v>
      </c>
    </row>
    <row r="5516" spans="9:16" x14ac:dyDescent="0.2">
      <c r="I5516" s="158">
        <f t="shared" si="517"/>
        <v>13</v>
      </c>
      <c r="J5516" s="158" t="str">
        <f t="shared" si="520"/>
        <v>GBP</v>
      </c>
      <c r="K5516" s="158" t="str">
        <f t="shared" si="521"/>
        <v>CHF</v>
      </c>
      <c r="L5516" s="158" t="str">
        <f t="shared" si="518"/>
        <v>GBPCHF45785</v>
      </c>
      <c r="M5516" s="160">
        <f t="shared" si="522"/>
        <v>45785</v>
      </c>
      <c r="N5516" s="158">
        <v>1.1798017932987257</v>
      </c>
      <c r="O5516" s="158">
        <v>0.9325</v>
      </c>
      <c r="P5516" s="161">
        <f t="shared" si="519"/>
        <v>1.1002000000000001</v>
      </c>
    </row>
    <row r="5517" spans="9:16" x14ac:dyDescent="0.2">
      <c r="I5517" s="158">
        <f t="shared" si="517"/>
        <v>13</v>
      </c>
      <c r="J5517" s="158" t="str">
        <f t="shared" si="520"/>
        <v>GBP</v>
      </c>
      <c r="K5517" s="158" t="str">
        <f t="shared" si="521"/>
        <v>CHF</v>
      </c>
      <c r="L5517" s="158" t="str">
        <f t="shared" si="518"/>
        <v>GBPCHF45786</v>
      </c>
      <c r="M5517" s="160">
        <f t="shared" si="522"/>
        <v>45786</v>
      </c>
      <c r="N5517" s="158">
        <v>1.1796626164916835</v>
      </c>
      <c r="O5517" s="158">
        <v>0.93530000000000002</v>
      </c>
      <c r="P5517" s="161">
        <f t="shared" si="519"/>
        <v>1.1032999999999999</v>
      </c>
    </row>
    <row r="5518" spans="9:16" x14ac:dyDescent="0.2">
      <c r="I5518" s="158">
        <f t="shared" si="517"/>
        <v>13</v>
      </c>
      <c r="J5518" s="158" t="str">
        <f t="shared" si="520"/>
        <v>GBP</v>
      </c>
      <c r="K5518" s="158" t="str">
        <f t="shared" si="521"/>
        <v>CHF</v>
      </c>
      <c r="L5518" s="158" t="str">
        <f t="shared" si="518"/>
        <v>GBPCHF45787</v>
      </c>
      <c r="M5518" s="160">
        <f t="shared" si="522"/>
        <v>45787</v>
      </c>
      <c r="N5518" s="158">
        <v>1.1796626164916835</v>
      </c>
      <c r="O5518" s="158">
        <v>0.93530000000000002</v>
      </c>
      <c r="P5518" s="161">
        <f t="shared" si="519"/>
        <v>1.1032999999999999</v>
      </c>
    </row>
    <row r="5519" spans="9:16" x14ac:dyDescent="0.2">
      <c r="I5519" s="158">
        <f t="shared" si="517"/>
        <v>13</v>
      </c>
      <c r="J5519" s="158" t="str">
        <f t="shared" si="520"/>
        <v>GBP</v>
      </c>
      <c r="K5519" s="158" t="str">
        <f t="shared" si="521"/>
        <v>CHF</v>
      </c>
      <c r="L5519" s="158" t="str">
        <f t="shared" si="518"/>
        <v>GBPCHF45788</v>
      </c>
      <c r="M5519" s="160">
        <f t="shared" si="522"/>
        <v>45788</v>
      </c>
      <c r="N5519" s="158">
        <v>1.1796626164916835</v>
      </c>
      <c r="O5519" s="158">
        <v>0.93530000000000002</v>
      </c>
      <c r="P5519" s="161">
        <f t="shared" si="519"/>
        <v>1.1032999999999999</v>
      </c>
    </row>
    <row r="5520" spans="9:16" x14ac:dyDescent="0.2">
      <c r="I5520" s="158">
        <f t="shared" si="517"/>
        <v>13</v>
      </c>
      <c r="J5520" s="158" t="str">
        <f t="shared" si="520"/>
        <v>GBP</v>
      </c>
      <c r="K5520" s="158" t="str">
        <f t="shared" si="521"/>
        <v>CHF</v>
      </c>
      <c r="L5520" s="158" t="str">
        <f t="shared" si="518"/>
        <v>GBPCHF45789</v>
      </c>
      <c r="M5520" s="160">
        <f t="shared" si="522"/>
        <v>45789</v>
      </c>
      <c r="N5520" s="158">
        <v>1.1863803535413453</v>
      </c>
      <c r="O5520" s="158">
        <v>0.93689999999999996</v>
      </c>
      <c r="P5520" s="161">
        <f t="shared" si="519"/>
        <v>1.1114999999999999</v>
      </c>
    </row>
    <row r="5521" spans="9:16" x14ac:dyDescent="0.2">
      <c r="I5521" s="158">
        <f t="shared" si="517"/>
        <v>13</v>
      </c>
      <c r="J5521" s="158" t="str">
        <f t="shared" si="520"/>
        <v>GBP</v>
      </c>
      <c r="K5521" s="158" t="str">
        <f t="shared" si="521"/>
        <v>CHF</v>
      </c>
      <c r="L5521" s="158" t="str">
        <f t="shared" si="518"/>
        <v>GBPCHF45790</v>
      </c>
      <c r="M5521" s="160">
        <f t="shared" si="522"/>
        <v>45790</v>
      </c>
      <c r="N5521" s="158">
        <v>1.1896264572924102</v>
      </c>
      <c r="O5521" s="158">
        <v>0.93579999999999997</v>
      </c>
      <c r="P5521" s="161">
        <f t="shared" si="519"/>
        <v>1.1133</v>
      </c>
    </row>
    <row r="5522" spans="9:16" x14ac:dyDescent="0.2">
      <c r="I5522" s="158">
        <f t="shared" si="517"/>
        <v>13</v>
      </c>
      <c r="J5522" s="158" t="str">
        <f t="shared" si="520"/>
        <v>GBP</v>
      </c>
      <c r="K5522" s="158" t="str">
        <f t="shared" si="521"/>
        <v>CHF</v>
      </c>
      <c r="L5522" s="158" t="str">
        <f t="shared" si="518"/>
        <v>GBPCHF45791</v>
      </c>
      <c r="M5522" s="160">
        <f t="shared" si="522"/>
        <v>45791</v>
      </c>
      <c r="N5522" s="158">
        <v>1.1883541295306002</v>
      </c>
      <c r="O5522" s="158">
        <v>0.93899999999999995</v>
      </c>
      <c r="P5522" s="161">
        <f t="shared" si="519"/>
        <v>1.1158999999999999</v>
      </c>
    </row>
    <row r="5523" spans="9:16" x14ac:dyDescent="0.2">
      <c r="I5523" s="158">
        <f t="shared" si="517"/>
        <v>13</v>
      </c>
      <c r="J5523" s="158" t="str">
        <f t="shared" si="520"/>
        <v>GBP</v>
      </c>
      <c r="K5523" s="158" t="str">
        <f t="shared" si="521"/>
        <v>CHF</v>
      </c>
      <c r="L5523" s="158" t="str">
        <f t="shared" si="518"/>
        <v>GBPCHF45792</v>
      </c>
      <c r="M5523" s="160">
        <f t="shared" si="522"/>
        <v>45792</v>
      </c>
      <c r="N5523" s="158">
        <v>1.1870845204178537</v>
      </c>
      <c r="O5523" s="158">
        <v>0.93769999999999998</v>
      </c>
      <c r="P5523" s="161">
        <f t="shared" si="519"/>
        <v>1.1131</v>
      </c>
    </row>
    <row r="5524" spans="9:16" x14ac:dyDescent="0.2">
      <c r="I5524" s="158">
        <f t="shared" si="517"/>
        <v>13</v>
      </c>
      <c r="J5524" s="158" t="str">
        <f t="shared" si="520"/>
        <v>GBP</v>
      </c>
      <c r="K5524" s="158" t="str">
        <f t="shared" si="521"/>
        <v>CHF</v>
      </c>
      <c r="L5524" s="158" t="str">
        <f t="shared" si="518"/>
        <v>GBPCHF45793</v>
      </c>
      <c r="M5524" s="160">
        <f t="shared" si="522"/>
        <v>45793</v>
      </c>
      <c r="N5524" s="158">
        <v>1.1866619200189865</v>
      </c>
      <c r="O5524" s="158">
        <v>0.93810000000000004</v>
      </c>
      <c r="P5524" s="161">
        <f t="shared" si="519"/>
        <v>1.1132</v>
      </c>
    </row>
    <row r="5525" spans="9:16" x14ac:dyDescent="0.2">
      <c r="I5525" s="158">
        <f t="shared" si="517"/>
        <v>13</v>
      </c>
      <c r="J5525" s="158" t="str">
        <f t="shared" si="520"/>
        <v>GBP</v>
      </c>
      <c r="K5525" s="158" t="str">
        <f t="shared" si="521"/>
        <v>CHF</v>
      </c>
      <c r="L5525" s="158" t="str">
        <f t="shared" si="518"/>
        <v>GBPCHF45794</v>
      </c>
      <c r="M5525" s="160">
        <f t="shared" si="522"/>
        <v>45794</v>
      </c>
      <c r="N5525" s="158">
        <v>1.1866619200189865</v>
      </c>
      <c r="O5525" s="158">
        <v>0.93810000000000004</v>
      </c>
      <c r="P5525" s="161">
        <f t="shared" si="519"/>
        <v>1.1132</v>
      </c>
    </row>
    <row r="5526" spans="9:16" x14ac:dyDescent="0.2">
      <c r="I5526" s="158">
        <f t="shared" si="517"/>
        <v>13</v>
      </c>
      <c r="J5526" s="158" t="str">
        <f t="shared" si="520"/>
        <v>GBP</v>
      </c>
      <c r="K5526" s="158" t="str">
        <f t="shared" si="521"/>
        <v>CHF</v>
      </c>
      <c r="L5526" s="158" t="str">
        <f t="shared" si="518"/>
        <v>GBPCHF45795</v>
      </c>
      <c r="M5526" s="160">
        <f t="shared" si="522"/>
        <v>45795</v>
      </c>
      <c r="N5526" s="158">
        <v>1.1866619200189865</v>
      </c>
      <c r="O5526" s="158">
        <v>0.93810000000000004</v>
      </c>
      <c r="P5526" s="161">
        <f t="shared" si="519"/>
        <v>1.1132</v>
      </c>
    </row>
    <row r="5527" spans="9:16" x14ac:dyDescent="0.2">
      <c r="I5527" s="158">
        <f t="shared" si="517"/>
        <v>13</v>
      </c>
      <c r="J5527" s="158" t="str">
        <f t="shared" si="520"/>
        <v>GBP</v>
      </c>
      <c r="K5527" s="158" t="str">
        <f t="shared" si="521"/>
        <v>CHF</v>
      </c>
      <c r="L5527" s="158" t="str">
        <f t="shared" si="518"/>
        <v>GBPCHF45796</v>
      </c>
      <c r="M5527" s="160">
        <f t="shared" si="522"/>
        <v>45796</v>
      </c>
      <c r="N5527" s="158">
        <v>1.1877895236964011</v>
      </c>
      <c r="O5527" s="158">
        <v>0.93940000000000001</v>
      </c>
      <c r="P5527" s="161">
        <f t="shared" si="519"/>
        <v>1.1157999999999999</v>
      </c>
    </row>
    <row r="5528" spans="9:16" x14ac:dyDescent="0.2">
      <c r="I5528" s="158">
        <f t="shared" si="517"/>
        <v>13</v>
      </c>
      <c r="J5528" s="158" t="str">
        <f t="shared" si="520"/>
        <v>GBP</v>
      </c>
      <c r="K5528" s="158" t="str">
        <f t="shared" si="521"/>
        <v>CHF</v>
      </c>
      <c r="L5528" s="158" t="str">
        <f t="shared" si="518"/>
        <v>GBPCHF45797</v>
      </c>
      <c r="M5528" s="160">
        <f t="shared" si="522"/>
        <v>45797</v>
      </c>
      <c r="N5528" s="158">
        <v>1.1879306248515087</v>
      </c>
      <c r="O5528" s="158">
        <v>0.93659999999999999</v>
      </c>
      <c r="P5528" s="161">
        <f t="shared" si="519"/>
        <v>1.1126</v>
      </c>
    </row>
    <row r="5529" spans="9:16" x14ac:dyDescent="0.2">
      <c r="I5529" s="158">
        <f t="shared" si="517"/>
        <v>13</v>
      </c>
      <c r="J5529" s="158" t="str">
        <f t="shared" si="520"/>
        <v>GBP</v>
      </c>
      <c r="K5529" s="158" t="str">
        <f t="shared" si="521"/>
        <v>CHF</v>
      </c>
      <c r="L5529" s="158" t="str">
        <f t="shared" si="518"/>
        <v>GBPCHF45798</v>
      </c>
      <c r="M5529" s="160">
        <f t="shared" si="522"/>
        <v>45798</v>
      </c>
      <c r="N5529" s="158">
        <v>1.1839924224484963</v>
      </c>
      <c r="O5529" s="158">
        <v>0.93520000000000003</v>
      </c>
      <c r="P5529" s="161">
        <f t="shared" si="519"/>
        <v>1.1073</v>
      </c>
    </row>
    <row r="5530" spans="9:16" x14ac:dyDescent="0.2">
      <c r="I5530" s="158">
        <f t="shared" si="517"/>
        <v>13</v>
      </c>
      <c r="J5530" s="158" t="str">
        <f t="shared" si="520"/>
        <v>GBP</v>
      </c>
      <c r="K5530" s="158" t="str">
        <f t="shared" si="521"/>
        <v>CHF</v>
      </c>
      <c r="L5530" s="158" t="str">
        <f t="shared" si="518"/>
        <v>GBPCHF45799</v>
      </c>
      <c r="M5530" s="160">
        <f t="shared" si="522"/>
        <v>45799</v>
      </c>
      <c r="N5530" s="158">
        <v>1.1866619200189865</v>
      </c>
      <c r="O5530" s="158">
        <v>0.93430000000000002</v>
      </c>
      <c r="P5530" s="161">
        <f t="shared" si="519"/>
        <v>1.1087</v>
      </c>
    </row>
    <row r="5531" spans="9:16" x14ac:dyDescent="0.2">
      <c r="I5531" s="158">
        <f t="shared" si="517"/>
        <v>13</v>
      </c>
      <c r="J5531" s="158" t="str">
        <f t="shared" si="520"/>
        <v>GBP</v>
      </c>
      <c r="K5531" s="158" t="str">
        <f t="shared" si="521"/>
        <v>CHF</v>
      </c>
      <c r="L5531" s="158" t="str">
        <f t="shared" si="518"/>
        <v>GBPCHF45800</v>
      </c>
      <c r="M5531" s="160">
        <f t="shared" si="522"/>
        <v>45800</v>
      </c>
      <c r="N5531" s="158">
        <v>1.1930326890956813</v>
      </c>
      <c r="O5531" s="158">
        <v>0.92989999999999995</v>
      </c>
      <c r="P5531" s="161">
        <f t="shared" si="519"/>
        <v>1.1093999999999999</v>
      </c>
    </row>
    <row r="5532" spans="9:16" x14ac:dyDescent="0.2">
      <c r="I5532" s="158">
        <f t="shared" si="517"/>
        <v>13</v>
      </c>
      <c r="J5532" s="158" t="str">
        <f t="shared" si="520"/>
        <v>GBP</v>
      </c>
      <c r="K5532" s="158" t="str">
        <f t="shared" si="521"/>
        <v>CHF</v>
      </c>
      <c r="L5532" s="158" t="str">
        <f t="shared" si="518"/>
        <v>GBPCHF45801</v>
      </c>
      <c r="M5532" s="160">
        <f t="shared" si="522"/>
        <v>45801</v>
      </c>
      <c r="N5532" s="158">
        <v>1.1930326890956813</v>
      </c>
      <c r="O5532" s="158">
        <v>0.92989999999999995</v>
      </c>
      <c r="P5532" s="161">
        <f t="shared" si="519"/>
        <v>1.1093999999999999</v>
      </c>
    </row>
    <row r="5533" spans="9:16" x14ac:dyDescent="0.2">
      <c r="I5533" s="158">
        <f t="shared" si="517"/>
        <v>13</v>
      </c>
      <c r="J5533" s="158" t="str">
        <f t="shared" si="520"/>
        <v>GBP</v>
      </c>
      <c r="K5533" s="158" t="str">
        <f t="shared" si="521"/>
        <v>CHF</v>
      </c>
      <c r="L5533" s="158" t="str">
        <f t="shared" si="518"/>
        <v>GBPCHF45802</v>
      </c>
      <c r="M5533" s="160">
        <f t="shared" si="522"/>
        <v>45802</v>
      </c>
      <c r="N5533" s="158">
        <v>1.1930326890956813</v>
      </c>
      <c r="O5533" s="158">
        <v>0.92989999999999995</v>
      </c>
      <c r="P5533" s="161">
        <f t="shared" si="519"/>
        <v>1.1093999999999999</v>
      </c>
    </row>
    <row r="5534" spans="9:16" x14ac:dyDescent="0.2">
      <c r="I5534" s="158">
        <f t="shared" si="517"/>
        <v>13</v>
      </c>
      <c r="J5534" s="158" t="str">
        <f t="shared" si="520"/>
        <v>GBP</v>
      </c>
      <c r="K5534" s="158" t="str">
        <f t="shared" si="521"/>
        <v>CHF</v>
      </c>
      <c r="L5534" s="158" t="str">
        <f t="shared" si="518"/>
        <v>GBPCHF45803</v>
      </c>
      <c r="M5534" s="160">
        <f t="shared" si="522"/>
        <v>45803</v>
      </c>
      <c r="N5534" s="158">
        <v>1.1916110581506196</v>
      </c>
      <c r="O5534" s="158">
        <v>0.93559999999999999</v>
      </c>
      <c r="P5534" s="161">
        <f t="shared" si="519"/>
        <v>1.1149</v>
      </c>
    </row>
    <row r="5535" spans="9:16" x14ac:dyDescent="0.2">
      <c r="I5535" s="158">
        <f t="shared" si="517"/>
        <v>13</v>
      </c>
      <c r="J5535" s="158" t="str">
        <f t="shared" si="520"/>
        <v>GBP</v>
      </c>
      <c r="K5535" s="158" t="str">
        <f t="shared" si="521"/>
        <v>CHF</v>
      </c>
      <c r="L5535" s="158" t="str">
        <f t="shared" si="518"/>
        <v>GBPCHF45804</v>
      </c>
      <c r="M5535" s="160">
        <f t="shared" si="522"/>
        <v>45804</v>
      </c>
      <c r="N5535" s="158">
        <v>1.1931750387781888</v>
      </c>
      <c r="O5535" s="158">
        <v>0.93859999999999999</v>
      </c>
      <c r="P5535" s="161">
        <f t="shared" si="519"/>
        <v>1.1198999999999999</v>
      </c>
    </row>
    <row r="5536" spans="9:16" x14ac:dyDescent="0.2">
      <c r="I5536" s="158">
        <f t="shared" si="517"/>
        <v>13</v>
      </c>
      <c r="J5536" s="158" t="str">
        <f t="shared" si="520"/>
        <v>GBP</v>
      </c>
      <c r="K5536" s="158" t="str">
        <f t="shared" si="521"/>
        <v>CHF</v>
      </c>
      <c r="L5536" s="158" t="str">
        <f t="shared" si="518"/>
        <v>GBPCHF45805</v>
      </c>
      <c r="M5536" s="160">
        <f t="shared" si="522"/>
        <v>45805</v>
      </c>
      <c r="N5536" s="158">
        <v>1.1907597046915932</v>
      </c>
      <c r="O5536" s="158">
        <v>0.93640000000000001</v>
      </c>
      <c r="P5536" s="161">
        <f t="shared" si="519"/>
        <v>1.115</v>
      </c>
    </row>
    <row r="5537" spans="9:16" x14ac:dyDescent="0.2">
      <c r="I5537" s="158">
        <f t="shared" si="517"/>
        <v>13</v>
      </c>
      <c r="J5537" s="158" t="str">
        <f t="shared" si="520"/>
        <v>GBP</v>
      </c>
      <c r="K5537" s="158" t="str">
        <f t="shared" si="521"/>
        <v>CHF</v>
      </c>
      <c r="L5537" s="158" t="str">
        <f t="shared" si="518"/>
        <v>GBPCHF45806</v>
      </c>
      <c r="M5537" s="160">
        <f t="shared" si="522"/>
        <v>45806</v>
      </c>
      <c r="N5537" s="158">
        <v>1.193744777366599</v>
      </c>
      <c r="O5537" s="158">
        <v>0.93389999999999995</v>
      </c>
      <c r="P5537" s="161">
        <f t="shared" si="519"/>
        <v>1.1148</v>
      </c>
    </row>
    <row r="5538" spans="9:16" x14ac:dyDescent="0.2">
      <c r="I5538" s="158">
        <f t="shared" si="517"/>
        <v>13</v>
      </c>
      <c r="J5538" s="158" t="str">
        <f t="shared" si="520"/>
        <v>GBP</v>
      </c>
      <c r="K5538" s="158" t="str">
        <f t="shared" si="521"/>
        <v>CHF</v>
      </c>
      <c r="L5538" s="158" t="str">
        <f t="shared" si="518"/>
        <v>GBPCHF45807</v>
      </c>
      <c r="M5538" s="160">
        <f t="shared" si="522"/>
        <v>45807</v>
      </c>
      <c r="N5538" s="158">
        <v>1.1887779362815027</v>
      </c>
      <c r="O5538" s="158">
        <v>0.93410000000000004</v>
      </c>
      <c r="P5538" s="161">
        <f t="shared" si="519"/>
        <v>1.1104000000000001</v>
      </c>
    </row>
    <row r="5539" spans="9:16" x14ac:dyDescent="0.2">
      <c r="I5539" s="158">
        <f t="shared" si="517"/>
        <v>13</v>
      </c>
      <c r="J5539" s="158" t="str">
        <f t="shared" si="520"/>
        <v>GBP</v>
      </c>
      <c r="K5539" s="158" t="str">
        <f t="shared" si="521"/>
        <v>CHF</v>
      </c>
      <c r="L5539" s="158" t="str">
        <f t="shared" si="518"/>
        <v>GBPCHF45808</v>
      </c>
      <c r="M5539" s="160">
        <f t="shared" si="522"/>
        <v>45808</v>
      </c>
      <c r="N5539" s="158">
        <v>1.1887779362815027</v>
      </c>
      <c r="O5539" s="158">
        <v>0.93410000000000004</v>
      </c>
      <c r="P5539" s="161">
        <f t="shared" si="519"/>
        <v>1.1104000000000001</v>
      </c>
    </row>
    <row r="5540" spans="9:16" x14ac:dyDescent="0.2">
      <c r="I5540" s="158">
        <f t="shared" si="517"/>
        <v>14</v>
      </c>
      <c r="J5540" s="158" t="str">
        <f t="shared" si="520"/>
        <v>GBP</v>
      </c>
      <c r="K5540" s="158" t="str">
        <f t="shared" si="521"/>
        <v>USD</v>
      </c>
      <c r="L5540" s="158" t="str">
        <f t="shared" si="518"/>
        <v>GBPUSD45383</v>
      </c>
      <c r="M5540" s="160">
        <f t="shared" si="522"/>
        <v>45383</v>
      </c>
      <c r="N5540" s="158">
        <v>1.1694538650450239</v>
      </c>
      <c r="O5540" s="158">
        <v>1.0810999999999999</v>
      </c>
      <c r="P5540" s="161">
        <f t="shared" si="519"/>
        <v>1.2643</v>
      </c>
    </row>
    <row r="5541" spans="9:16" x14ac:dyDescent="0.2">
      <c r="I5541" s="158">
        <f t="shared" si="517"/>
        <v>14</v>
      </c>
      <c r="J5541" s="158" t="str">
        <f t="shared" si="520"/>
        <v>GBP</v>
      </c>
      <c r="K5541" s="158" t="str">
        <f t="shared" si="521"/>
        <v>USD</v>
      </c>
      <c r="L5541" s="158" t="str">
        <f t="shared" si="518"/>
        <v>GBPUSD45384</v>
      </c>
      <c r="M5541" s="160">
        <f t="shared" si="522"/>
        <v>45384</v>
      </c>
      <c r="N5541" s="158">
        <v>1.1694538650450239</v>
      </c>
      <c r="O5541" s="158">
        <v>1.0749</v>
      </c>
      <c r="P5541" s="161">
        <f t="shared" si="519"/>
        <v>1.2569999999999999</v>
      </c>
    </row>
    <row r="5542" spans="9:16" x14ac:dyDescent="0.2">
      <c r="I5542" s="158">
        <f t="shared" si="517"/>
        <v>14</v>
      </c>
      <c r="J5542" s="158" t="str">
        <f t="shared" si="520"/>
        <v>GBP</v>
      </c>
      <c r="K5542" s="158" t="str">
        <f t="shared" si="521"/>
        <v>USD</v>
      </c>
      <c r="L5542" s="158" t="str">
        <f t="shared" si="518"/>
        <v>GBPUSD45385</v>
      </c>
      <c r="M5542" s="160">
        <f t="shared" si="522"/>
        <v>45385</v>
      </c>
      <c r="N5542" s="158">
        <v>1.1666841669291708</v>
      </c>
      <c r="O5542" s="158">
        <v>1.0783</v>
      </c>
      <c r="P5542" s="161">
        <f t="shared" si="519"/>
        <v>1.258</v>
      </c>
    </row>
    <row r="5543" spans="9:16" x14ac:dyDescent="0.2">
      <c r="I5543" s="158">
        <f t="shared" si="517"/>
        <v>14</v>
      </c>
      <c r="J5543" s="158" t="str">
        <f t="shared" si="520"/>
        <v>GBP</v>
      </c>
      <c r="K5543" s="158" t="str">
        <f t="shared" si="521"/>
        <v>USD</v>
      </c>
      <c r="L5543" s="158" t="str">
        <f t="shared" si="518"/>
        <v>GBPUSD45386</v>
      </c>
      <c r="M5543" s="160">
        <f t="shared" si="522"/>
        <v>45386</v>
      </c>
      <c r="N5543" s="158">
        <v>1.1656641954585722</v>
      </c>
      <c r="O5543" s="158">
        <v>1.0851999999999999</v>
      </c>
      <c r="P5543" s="161">
        <f t="shared" si="519"/>
        <v>1.2649999999999999</v>
      </c>
    </row>
    <row r="5544" spans="9:16" x14ac:dyDescent="0.2">
      <c r="I5544" s="158">
        <f t="shared" si="517"/>
        <v>14</v>
      </c>
      <c r="J5544" s="158" t="str">
        <f t="shared" si="520"/>
        <v>GBP</v>
      </c>
      <c r="K5544" s="158" t="str">
        <f t="shared" si="521"/>
        <v>USD</v>
      </c>
      <c r="L5544" s="158" t="str">
        <f t="shared" si="518"/>
        <v>GBPUSD45387</v>
      </c>
      <c r="M5544" s="160">
        <f t="shared" si="522"/>
        <v>45387</v>
      </c>
      <c r="N5544" s="158">
        <v>1.1658680470544345</v>
      </c>
      <c r="O5544" s="158">
        <v>1.0841000000000001</v>
      </c>
      <c r="P5544" s="161">
        <f t="shared" si="519"/>
        <v>1.2639</v>
      </c>
    </row>
    <row r="5545" spans="9:16" x14ac:dyDescent="0.2">
      <c r="I5545" s="158">
        <f t="shared" si="517"/>
        <v>14</v>
      </c>
      <c r="J5545" s="158" t="str">
        <f t="shared" si="520"/>
        <v>GBP</v>
      </c>
      <c r="K5545" s="158" t="str">
        <f t="shared" si="521"/>
        <v>USD</v>
      </c>
      <c r="L5545" s="158" t="str">
        <f t="shared" si="518"/>
        <v>GBPUSD45388</v>
      </c>
      <c r="M5545" s="160">
        <f t="shared" si="522"/>
        <v>45388</v>
      </c>
      <c r="N5545" s="158">
        <v>1.1658680470544345</v>
      </c>
      <c r="O5545" s="158">
        <v>1.0841000000000001</v>
      </c>
      <c r="P5545" s="161">
        <f t="shared" si="519"/>
        <v>1.2639</v>
      </c>
    </row>
    <row r="5546" spans="9:16" x14ac:dyDescent="0.2">
      <c r="I5546" s="158">
        <f t="shared" ref="I5546:I5609" si="523">IF(M5545=$G$2,I5545+1,I5545)</f>
        <v>14</v>
      </c>
      <c r="J5546" s="158" t="str">
        <f t="shared" si="520"/>
        <v>GBP</v>
      </c>
      <c r="K5546" s="158" t="str">
        <f t="shared" si="521"/>
        <v>USD</v>
      </c>
      <c r="L5546" s="158" t="str">
        <f t="shared" si="518"/>
        <v>GBPUSD45389</v>
      </c>
      <c r="M5546" s="160">
        <f t="shared" si="522"/>
        <v>45389</v>
      </c>
      <c r="N5546" s="158">
        <v>1.1658680470544345</v>
      </c>
      <c r="O5546" s="158">
        <v>1.0841000000000001</v>
      </c>
      <c r="P5546" s="161">
        <f t="shared" si="519"/>
        <v>1.2639</v>
      </c>
    </row>
    <row r="5547" spans="9:16" x14ac:dyDescent="0.2">
      <c r="I5547" s="158">
        <f t="shared" si="523"/>
        <v>14</v>
      </c>
      <c r="J5547" s="158" t="str">
        <f t="shared" si="520"/>
        <v>GBP</v>
      </c>
      <c r="K5547" s="158" t="str">
        <f t="shared" si="521"/>
        <v>USD</v>
      </c>
      <c r="L5547" s="158" t="str">
        <f t="shared" si="518"/>
        <v>GBPUSD45390</v>
      </c>
      <c r="M5547" s="160">
        <f t="shared" si="522"/>
        <v>45390</v>
      </c>
      <c r="N5547" s="158">
        <v>1.1655690891077568</v>
      </c>
      <c r="O5547" s="158">
        <v>1.0823</v>
      </c>
      <c r="P5547" s="161">
        <f t="shared" si="519"/>
        <v>1.2615000000000001</v>
      </c>
    </row>
    <row r="5548" spans="9:16" x14ac:dyDescent="0.2">
      <c r="I5548" s="158">
        <f t="shared" si="523"/>
        <v>14</v>
      </c>
      <c r="J5548" s="158" t="str">
        <f t="shared" si="520"/>
        <v>GBP</v>
      </c>
      <c r="K5548" s="158" t="str">
        <f t="shared" si="521"/>
        <v>USD</v>
      </c>
      <c r="L5548" s="158" t="str">
        <f t="shared" si="518"/>
        <v>GBPUSD45391</v>
      </c>
      <c r="M5548" s="160">
        <f t="shared" si="522"/>
        <v>45391</v>
      </c>
      <c r="N5548" s="158">
        <v>1.1673651401421852</v>
      </c>
      <c r="O5548" s="158">
        <v>1.0867</v>
      </c>
      <c r="P5548" s="161">
        <f t="shared" si="519"/>
        <v>1.2685999999999999</v>
      </c>
    </row>
    <row r="5549" spans="9:16" x14ac:dyDescent="0.2">
      <c r="I5549" s="158">
        <f t="shared" si="523"/>
        <v>14</v>
      </c>
      <c r="J5549" s="158" t="str">
        <f t="shared" si="520"/>
        <v>GBP</v>
      </c>
      <c r="K5549" s="158" t="str">
        <f t="shared" si="521"/>
        <v>USD</v>
      </c>
      <c r="L5549" s="158" t="str">
        <f t="shared" si="518"/>
        <v>GBPUSD45392</v>
      </c>
      <c r="M5549" s="160">
        <f t="shared" si="522"/>
        <v>45392</v>
      </c>
      <c r="N5549" s="158">
        <v>1.169385487926095</v>
      </c>
      <c r="O5549" s="158">
        <v>1.0860000000000001</v>
      </c>
      <c r="P5549" s="161">
        <f t="shared" si="519"/>
        <v>1.27</v>
      </c>
    </row>
    <row r="5550" spans="9:16" x14ac:dyDescent="0.2">
      <c r="I5550" s="158">
        <f t="shared" si="523"/>
        <v>14</v>
      </c>
      <c r="J5550" s="158" t="str">
        <f t="shared" si="520"/>
        <v>GBP</v>
      </c>
      <c r="K5550" s="158" t="str">
        <f t="shared" si="521"/>
        <v>USD</v>
      </c>
      <c r="L5550" s="158" t="str">
        <f t="shared" si="518"/>
        <v>GBPUSD45393</v>
      </c>
      <c r="M5550" s="160">
        <f t="shared" si="522"/>
        <v>45393</v>
      </c>
      <c r="N5550" s="158">
        <v>1.1692487576731951</v>
      </c>
      <c r="O5550" s="158">
        <v>1.0729</v>
      </c>
      <c r="P5550" s="161">
        <f t="shared" si="519"/>
        <v>1.2544999999999999</v>
      </c>
    </row>
    <row r="5551" spans="9:16" x14ac:dyDescent="0.2">
      <c r="I5551" s="158">
        <f t="shared" si="523"/>
        <v>14</v>
      </c>
      <c r="J5551" s="158" t="str">
        <f t="shared" si="520"/>
        <v>GBP</v>
      </c>
      <c r="K5551" s="158" t="str">
        <f t="shared" si="521"/>
        <v>USD</v>
      </c>
      <c r="L5551" s="158" t="str">
        <f t="shared" si="518"/>
        <v>GBPUSD45394</v>
      </c>
      <c r="M5551" s="160">
        <f t="shared" si="522"/>
        <v>45394</v>
      </c>
      <c r="N5551" s="158">
        <v>1.170631204345383</v>
      </c>
      <c r="O5551" s="158">
        <v>1.0651999999999999</v>
      </c>
      <c r="P5551" s="161">
        <f t="shared" si="519"/>
        <v>1.2470000000000001</v>
      </c>
    </row>
    <row r="5552" spans="9:16" x14ac:dyDescent="0.2">
      <c r="I5552" s="158">
        <f t="shared" si="523"/>
        <v>14</v>
      </c>
      <c r="J5552" s="158" t="str">
        <f t="shared" si="520"/>
        <v>GBP</v>
      </c>
      <c r="K5552" s="158" t="str">
        <f t="shared" si="521"/>
        <v>USD</v>
      </c>
      <c r="L5552" s="158" t="str">
        <f t="shared" si="518"/>
        <v>GBPUSD45395</v>
      </c>
      <c r="M5552" s="160">
        <f t="shared" si="522"/>
        <v>45395</v>
      </c>
      <c r="N5552" s="158">
        <v>1.170631204345383</v>
      </c>
      <c r="O5552" s="158">
        <v>1.0651999999999999</v>
      </c>
      <c r="P5552" s="161">
        <f t="shared" si="519"/>
        <v>1.2470000000000001</v>
      </c>
    </row>
    <row r="5553" spans="9:16" x14ac:dyDescent="0.2">
      <c r="I5553" s="158">
        <f t="shared" si="523"/>
        <v>14</v>
      </c>
      <c r="J5553" s="158" t="str">
        <f t="shared" si="520"/>
        <v>GBP</v>
      </c>
      <c r="K5553" s="158" t="str">
        <f t="shared" si="521"/>
        <v>USD</v>
      </c>
      <c r="L5553" s="158" t="str">
        <f t="shared" si="518"/>
        <v>GBPUSD45396</v>
      </c>
      <c r="M5553" s="160">
        <f t="shared" si="522"/>
        <v>45396</v>
      </c>
      <c r="N5553" s="158">
        <v>1.170631204345383</v>
      </c>
      <c r="O5553" s="158">
        <v>1.0651999999999999</v>
      </c>
      <c r="P5553" s="161">
        <f t="shared" si="519"/>
        <v>1.2470000000000001</v>
      </c>
    </row>
    <row r="5554" spans="9:16" x14ac:dyDescent="0.2">
      <c r="I5554" s="158">
        <f t="shared" si="523"/>
        <v>14</v>
      </c>
      <c r="J5554" s="158" t="str">
        <f t="shared" si="520"/>
        <v>GBP</v>
      </c>
      <c r="K5554" s="158" t="str">
        <f t="shared" si="521"/>
        <v>USD</v>
      </c>
      <c r="L5554" s="158" t="str">
        <f t="shared" si="518"/>
        <v>GBPUSD45397</v>
      </c>
      <c r="M5554" s="160">
        <f t="shared" si="522"/>
        <v>45397</v>
      </c>
      <c r="N5554" s="158">
        <v>1.1708916339792752</v>
      </c>
      <c r="O5554" s="158">
        <v>1.0656000000000001</v>
      </c>
      <c r="P5554" s="161">
        <f t="shared" si="519"/>
        <v>1.2477</v>
      </c>
    </row>
    <row r="5555" spans="9:16" x14ac:dyDescent="0.2">
      <c r="I5555" s="158">
        <f t="shared" si="523"/>
        <v>14</v>
      </c>
      <c r="J5555" s="158" t="str">
        <f t="shared" si="520"/>
        <v>GBP</v>
      </c>
      <c r="K5555" s="158" t="str">
        <f t="shared" si="521"/>
        <v>USD</v>
      </c>
      <c r="L5555" s="158" t="str">
        <f t="shared" si="518"/>
        <v>GBPUSD45398</v>
      </c>
      <c r="M5555" s="160">
        <f t="shared" si="522"/>
        <v>45398</v>
      </c>
      <c r="N5555" s="158">
        <v>1.1704119850187265</v>
      </c>
      <c r="O5555" s="158">
        <v>1.0637000000000001</v>
      </c>
      <c r="P5555" s="161">
        <f t="shared" si="519"/>
        <v>1.2450000000000001</v>
      </c>
    </row>
    <row r="5556" spans="9:16" x14ac:dyDescent="0.2">
      <c r="I5556" s="158">
        <f t="shared" si="523"/>
        <v>14</v>
      </c>
      <c r="J5556" s="158" t="str">
        <f t="shared" si="520"/>
        <v>GBP</v>
      </c>
      <c r="K5556" s="158" t="str">
        <f t="shared" si="521"/>
        <v>USD</v>
      </c>
      <c r="L5556" s="158" t="str">
        <f t="shared" si="518"/>
        <v>GBPUSD45399</v>
      </c>
      <c r="M5556" s="160">
        <f t="shared" si="522"/>
        <v>45399</v>
      </c>
      <c r="N5556" s="158">
        <v>1.1709601873536299</v>
      </c>
      <c r="O5556" s="158">
        <v>1.0638000000000001</v>
      </c>
      <c r="P5556" s="161">
        <f t="shared" si="519"/>
        <v>1.2457</v>
      </c>
    </row>
    <row r="5557" spans="9:16" x14ac:dyDescent="0.2">
      <c r="I5557" s="158">
        <f t="shared" si="523"/>
        <v>14</v>
      </c>
      <c r="J5557" s="158" t="str">
        <f t="shared" si="520"/>
        <v>GBP</v>
      </c>
      <c r="K5557" s="158" t="str">
        <f t="shared" si="521"/>
        <v>USD</v>
      </c>
      <c r="L5557" s="158" t="str">
        <f t="shared" si="518"/>
        <v>GBPUSD45400</v>
      </c>
      <c r="M5557" s="160">
        <f t="shared" si="522"/>
        <v>45400</v>
      </c>
      <c r="N5557" s="158">
        <v>1.1678422945765403</v>
      </c>
      <c r="O5557" s="158">
        <v>1.0679000000000001</v>
      </c>
      <c r="P5557" s="161">
        <f t="shared" si="519"/>
        <v>1.2471000000000001</v>
      </c>
    </row>
    <row r="5558" spans="9:16" x14ac:dyDescent="0.2">
      <c r="I5558" s="158">
        <f t="shared" si="523"/>
        <v>14</v>
      </c>
      <c r="J5558" s="158" t="str">
        <f t="shared" si="520"/>
        <v>GBP</v>
      </c>
      <c r="K5558" s="158" t="str">
        <f t="shared" si="521"/>
        <v>USD</v>
      </c>
      <c r="L5558" s="158" t="str">
        <f t="shared" si="518"/>
        <v>GBPUSD45401</v>
      </c>
      <c r="M5558" s="160">
        <f t="shared" si="522"/>
        <v>45401</v>
      </c>
      <c r="N5558" s="158">
        <v>1.1679514132212101</v>
      </c>
      <c r="O5558" s="158">
        <v>1.0652999999999999</v>
      </c>
      <c r="P5558" s="161">
        <f t="shared" si="519"/>
        <v>1.2442</v>
      </c>
    </row>
    <row r="5559" spans="9:16" x14ac:dyDescent="0.2">
      <c r="I5559" s="158">
        <f t="shared" si="523"/>
        <v>14</v>
      </c>
      <c r="J5559" s="158" t="str">
        <f t="shared" si="520"/>
        <v>GBP</v>
      </c>
      <c r="K5559" s="158" t="str">
        <f t="shared" si="521"/>
        <v>USD</v>
      </c>
      <c r="L5559" s="158" t="str">
        <f t="shared" si="518"/>
        <v>GBPUSD45402</v>
      </c>
      <c r="M5559" s="160">
        <f t="shared" si="522"/>
        <v>45402</v>
      </c>
      <c r="N5559" s="158">
        <v>1.1679514132212101</v>
      </c>
      <c r="O5559" s="158">
        <v>1.0652999999999999</v>
      </c>
      <c r="P5559" s="161">
        <f t="shared" si="519"/>
        <v>1.2442</v>
      </c>
    </row>
    <row r="5560" spans="9:16" x14ac:dyDescent="0.2">
      <c r="I5560" s="158">
        <f t="shared" si="523"/>
        <v>14</v>
      </c>
      <c r="J5560" s="158" t="str">
        <f t="shared" si="520"/>
        <v>GBP</v>
      </c>
      <c r="K5560" s="158" t="str">
        <f t="shared" si="521"/>
        <v>USD</v>
      </c>
      <c r="L5560" s="158" t="str">
        <f t="shared" si="518"/>
        <v>GBPUSD45403</v>
      </c>
      <c r="M5560" s="160">
        <f t="shared" si="522"/>
        <v>45403</v>
      </c>
      <c r="N5560" s="158">
        <v>1.1679514132212101</v>
      </c>
      <c r="O5560" s="158">
        <v>1.0652999999999999</v>
      </c>
      <c r="P5560" s="161">
        <f t="shared" si="519"/>
        <v>1.2442</v>
      </c>
    </row>
    <row r="5561" spans="9:16" x14ac:dyDescent="0.2">
      <c r="I5561" s="158">
        <f t="shared" si="523"/>
        <v>14</v>
      </c>
      <c r="J5561" s="158" t="str">
        <f t="shared" si="520"/>
        <v>GBP</v>
      </c>
      <c r="K5561" s="158" t="str">
        <f t="shared" si="521"/>
        <v>USD</v>
      </c>
      <c r="L5561" s="158" t="str">
        <f t="shared" si="518"/>
        <v>GBPUSD45404</v>
      </c>
      <c r="M5561" s="160">
        <f t="shared" si="522"/>
        <v>45404</v>
      </c>
      <c r="N5561" s="158">
        <v>1.1583727180057455</v>
      </c>
      <c r="O5561" s="158">
        <v>1.0631999999999999</v>
      </c>
      <c r="P5561" s="161">
        <f t="shared" si="519"/>
        <v>1.2316</v>
      </c>
    </row>
    <row r="5562" spans="9:16" x14ac:dyDescent="0.2">
      <c r="I5562" s="158">
        <f t="shared" si="523"/>
        <v>14</v>
      </c>
      <c r="J5562" s="158" t="str">
        <f t="shared" si="520"/>
        <v>GBP</v>
      </c>
      <c r="K5562" s="158" t="str">
        <f t="shared" si="521"/>
        <v>USD</v>
      </c>
      <c r="L5562" s="158" t="str">
        <f t="shared" si="518"/>
        <v>GBPUSD45405</v>
      </c>
      <c r="M5562" s="160">
        <f t="shared" si="522"/>
        <v>45405</v>
      </c>
      <c r="N5562" s="158">
        <v>1.1621150493898895</v>
      </c>
      <c r="O5562" s="158">
        <v>1.0673999999999999</v>
      </c>
      <c r="P5562" s="161">
        <f t="shared" si="519"/>
        <v>1.2403999999999999</v>
      </c>
    </row>
    <row r="5563" spans="9:16" x14ac:dyDescent="0.2">
      <c r="I5563" s="158">
        <f t="shared" si="523"/>
        <v>14</v>
      </c>
      <c r="J5563" s="158" t="str">
        <f t="shared" si="520"/>
        <v>GBP</v>
      </c>
      <c r="K5563" s="158" t="str">
        <f t="shared" si="521"/>
        <v>USD</v>
      </c>
      <c r="L5563" s="158" t="str">
        <f t="shared" si="518"/>
        <v>GBPUSD45406</v>
      </c>
      <c r="M5563" s="160">
        <f t="shared" si="522"/>
        <v>45406</v>
      </c>
      <c r="N5563" s="158">
        <v>1.1635348187794519</v>
      </c>
      <c r="O5563" s="158">
        <v>1.0686</v>
      </c>
      <c r="P5563" s="161">
        <f t="shared" si="519"/>
        <v>1.2434000000000001</v>
      </c>
    </row>
    <row r="5564" spans="9:16" x14ac:dyDescent="0.2">
      <c r="I5564" s="158">
        <f t="shared" si="523"/>
        <v>14</v>
      </c>
      <c r="J5564" s="158" t="str">
        <f t="shared" si="520"/>
        <v>GBP</v>
      </c>
      <c r="K5564" s="158" t="str">
        <f t="shared" si="521"/>
        <v>USD</v>
      </c>
      <c r="L5564" s="158" t="str">
        <f t="shared" si="518"/>
        <v>GBPUSD45407</v>
      </c>
      <c r="M5564" s="160">
        <f t="shared" si="522"/>
        <v>45407</v>
      </c>
      <c r="N5564" s="158">
        <v>1.1672016340822877</v>
      </c>
      <c r="O5564" s="158">
        <v>1.0720000000000001</v>
      </c>
      <c r="P5564" s="161">
        <f t="shared" si="519"/>
        <v>1.2512000000000001</v>
      </c>
    </row>
    <row r="5565" spans="9:16" x14ac:dyDescent="0.2">
      <c r="I5565" s="158">
        <f t="shared" si="523"/>
        <v>14</v>
      </c>
      <c r="J5565" s="158" t="str">
        <f t="shared" si="520"/>
        <v>GBP</v>
      </c>
      <c r="K5565" s="158" t="str">
        <f t="shared" si="521"/>
        <v>USD</v>
      </c>
      <c r="L5565" s="158" t="str">
        <f t="shared" si="518"/>
        <v>GBPUSD45408</v>
      </c>
      <c r="M5565" s="160">
        <f t="shared" si="522"/>
        <v>45408</v>
      </c>
      <c r="N5565" s="158">
        <v>1.1676377520637997</v>
      </c>
      <c r="O5565" s="158">
        <v>1.0713999999999999</v>
      </c>
      <c r="P5565" s="161">
        <f t="shared" si="519"/>
        <v>1.2509999999999999</v>
      </c>
    </row>
    <row r="5566" spans="9:16" x14ac:dyDescent="0.2">
      <c r="I5566" s="158">
        <f t="shared" si="523"/>
        <v>14</v>
      </c>
      <c r="J5566" s="158" t="str">
        <f t="shared" si="520"/>
        <v>GBP</v>
      </c>
      <c r="K5566" s="158" t="str">
        <f t="shared" si="521"/>
        <v>USD</v>
      </c>
      <c r="L5566" s="158" t="str">
        <f t="shared" si="518"/>
        <v>GBPUSD45409</v>
      </c>
      <c r="M5566" s="160">
        <f t="shared" si="522"/>
        <v>45409</v>
      </c>
      <c r="N5566" s="158">
        <v>1.1676377520637997</v>
      </c>
      <c r="O5566" s="158">
        <v>1.0713999999999999</v>
      </c>
      <c r="P5566" s="161">
        <f t="shared" si="519"/>
        <v>1.2509999999999999</v>
      </c>
    </row>
    <row r="5567" spans="9:16" x14ac:dyDescent="0.2">
      <c r="I5567" s="158">
        <f t="shared" si="523"/>
        <v>14</v>
      </c>
      <c r="J5567" s="158" t="str">
        <f t="shared" si="520"/>
        <v>GBP</v>
      </c>
      <c r="K5567" s="158" t="str">
        <f t="shared" si="521"/>
        <v>USD</v>
      </c>
      <c r="L5567" s="158" t="str">
        <f t="shared" si="518"/>
        <v>GBPUSD45410</v>
      </c>
      <c r="M5567" s="160">
        <f t="shared" si="522"/>
        <v>45410</v>
      </c>
      <c r="N5567" s="158">
        <v>1.1676377520637997</v>
      </c>
      <c r="O5567" s="158">
        <v>1.0713999999999999</v>
      </c>
      <c r="P5567" s="161">
        <f t="shared" si="519"/>
        <v>1.2509999999999999</v>
      </c>
    </row>
    <row r="5568" spans="9:16" x14ac:dyDescent="0.2">
      <c r="I5568" s="158">
        <f t="shared" si="523"/>
        <v>14</v>
      </c>
      <c r="J5568" s="158" t="str">
        <f t="shared" si="520"/>
        <v>GBP</v>
      </c>
      <c r="K5568" s="158" t="str">
        <f t="shared" si="521"/>
        <v>USD</v>
      </c>
      <c r="L5568" s="158" t="str">
        <f t="shared" si="518"/>
        <v>GBPUSD45411</v>
      </c>
      <c r="M5568" s="160">
        <f t="shared" si="522"/>
        <v>45411</v>
      </c>
      <c r="N5568" s="158">
        <v>1.1696864070742634</v>
      </c>
      <c r="O5568" s="158">
        <v>1.0720000000000001</v>
      </c>
      <c r="P5568" s="161">
        <f t="shared" si="519"/>
        <v>1.2539</v>
      </c>
    </row>
    <row r="5569" spans="9:16" x14ac:dyDescent="0.2">
      <c r="I5569" s="158">
        <f t="shared" si="523"/>
        <v>14</v>
      </c>
      <c r="J5569" s="158" t="str">
        <f t="shared" si="520"/>
        <v>GBP</v>
      </c>
      <c r="K5569" s="158" t="str">
        <f t="shared" si="521"/>
        <v>USD</v>
      </c>
      <c r="L5569" s="158" t="str">
        <f t="shared" si="518"/>
        <v>GBPUSD45412</v>
      </c>
      <c r="M5569" s="160">
        <f t="shared" si="522"/>
        <v>45412</v>
      </c>
      <c r="N5569" s="158">
        <v>1.1698916680315403</v>
      </c>
      <c r="O5569" s="158">
        <v>1.0718000000000001</v>
      </c>
      <c r="P5569" s="161">
        <f t="shared" si="519"/>
        <v>1.2539</v>
      </c>
    </row>
    <row r="5570" spans="9:16" x14ac:dyDescent="0.2">
      <c r="I5570" s="158">
        <f t="shared" si="523"/>
        <v>14</v>
      </c>
      <c r="J5570" s="158" t="str">
        <f t="shared" si="520"/>
        <v>GBP</v>
      </c>
      <c r="K5570" s="158" t="str">
        <f t="shared" si="521"/>
        <v>USD</v>
      </c>
      <c r="L5570" s="158" t="str">
        <f t="shared" si="518"/>
        <v>GBPUSD45413</v>
      </c>
      <c r="M5570" s="160">
        <f t="shared" si="522"/>
        <v>45413</v>
      </c>
      <c r="N5570" s="158">
        <v>1.1698916680315403</v>
      </c>
      <c r="O5570" s="158">
        <v>1.0718000000000001</v>
      </c>
      <c r="P5570" s="161">
        <f t="shared" si="519"/>
        <v>1.2539</v>
      </c>
    </row>
    <row r="5571" spans="9:16" x14ac:dyDescent="0.2">
      <c r="I5571" s="158">
        <f t="shared" si="523"/>
        <v>14</v>
      </c>
      <c r="J5571" s="158" t="str">
        <f t="shared" si="520"/>
        <v>GBP</v>
      </c>
      <c r="K5571" s="158" t="str">
        <f t="shared" si="521"/>
        <v>USD</v>
      </c>
      <c r="L5571" s="158" t="str">
        <f t="shared" ref="L5571:L5634" si="524">J5571&amp;K5571&amp;M5571</f>
        <v>GBPUSD45414</v>
      </c>
      <c r="M5571" s="160">
        <f t="shared" si="522"/>
        <v>45414</v>
      </c>
      <c r="N5571" s="158">
        <v>1.169071056138792</v>
      </c>
      <c r="O5571" s="158">
        <v>1.0698000000000001</v>
      </c>
      <c r="P5571" s="161">
        <f t="shared" ref="P5571:P5634" si="525">ROUND(N5571*O5571,4)</f>
        <v>1.2506999999999999</v>
      </c>
    </row>
    <row r="5572" spans="9:16" x14ac:dyDescent="0.2">
      <c r="I5572" s="158">
        <f t="shared" si="523"/>
        <v>14</v>
      </c>
      <c r="J5572" s="158" t="str">
        <f t="shared" ref="J5572:J5635" si="526">VLOOKUP($I5572,$A:$C,2,FALSE)</f>
        <v>GBP</v>
      </c>
      <c r="K5572" s="158" t="str">
        <f t="shared" ref="K5572:K5635" si="527">VLOOKUP($I5572,$A:$C,3,FALSE)</f>
        <v>USD</v>
      </c>
      <c r="L5572" s="158" t="str">
        <f t="shared" si="524"/>
        <v>GBPUSD45415</v>
      </c>
      <c r="M5572" s="160">
        <f t="shared" ref="M5572:M5635" si="528">IF(I5572=I5571,M5571+1,$G$1)</f>
        <v>45415</v>
      </c>
      <c r="N5572" s="158">
        <v>1.1685928972923703</v>
      </c>
      <c r="O5572" s="158">
        <v>1.0744</v>
      </c>
      <c r="P5572" s="161">
        <f t="shared" si="525"/>
        <v>1.2555000000000001</v>
      </c>
    </row>
    <row r="5573" spans="9:16" x14ac:dyDescent="0.2">
      <c r="I5573" s="158">
        <f t="shared" si="523"/>
        <v>14</v>
      </c>
      <c r="J5573" s="158" t="str">
        <f t="shared" si="526"/>
        <v>GBP</v>
      </c>
      <c r="K5573" s="158" t="str">
        <f t="shared" si="527"/>
        <v>USD</v>
      </c>
      <c r="L5573" s="158" t="str">
        <f t="shared" si="524"/>
        <v>GBPUSD45416</v>
      </c>
      <c r="M5573" s="160">
        <f t="shared" si="528"/>
        <v>45416</v>
      </c>
      <c r="N5573" s="158">
        <v>1.1685928972923703</v>
      </c>
      <c r="O5573" s="158">
        <v>1.0744</v>
      </c>
      <c r="P5573" s="161">
        <f t="shared" si="525"/>
        <v>1.2555000000000001</v>
      </c>
    </row>
    <row r="5574" spans="9:16" x14ac:dyDescent="0.2">
      <c r="I5574" s="158">
        <f t="shared" si="523"/>
        <v>14</v>
      </c>
      <c r="J5574" s="158" t="str">
        <f t="shared" si="526"/>
        <v>GBP</v>
      </c>
      <c r="K5574" s="158" t="str">
        <f t="shared" si="527"/>
        <v>USD</v>
      </c>
      <c r="L5574" s="158" t="str">
        <f t="shared" si="524"/>
        <v>GBPUSD45417</v>
      </c>
      <c r="M5574" s="160">
        <f t="shared" si="528"/>
        <v>45417</v>
      </c>
      <c r="N5574" s="158">
        <v>1.1685928972923703</v>
      </c>
      <c r="O5574" s="158">
        <v>1.0744</v>
      </c>
      <c r="P5574" s="161">
        <f t="shared" si="525"/>
        <v>1.2555000000000001</v>
      </c>
    </row>
    <row r="5575" spans="9:16" x14ac:dyDescent="0.2">
      <c r="I5575" s="158">
        <f t="shared" si="523"/>
        <v>14</v>
      </c>
      <c r="J5575" s="158" t="str">
        <f t="shared" si="526"/>
        <v>GBP</v>
      </c>
      <c r="K5575" s="158" t="str">
        <f t="shared" si="527"/>
        <v>USD</v>
      </c>
      <c r="L5575" s="158" t="str">
        <f t="shared" si="524"/>
        <v>GBPUSD45418</v>
      </c>
      <c r="M5575" s="160">
        <f t="shared" si="528"/>
        <v>45418</v>
      </c>
      <c r="N5575" s="158">
        <v>1.1674060238150827</v>
      </c>
      <c r="O5575" s="158">
        <v>1.0775999999999999</v>
      </c>
      <c r="P5575" s="161">
        <f t="shared" si="525"/>
        <v>1.258</v>
      </c>
    </row>
    <row r="5576" spans="9:16" x14ac:dyDescent="0.2">
      <c r="I5576" s="158">
        <f t="shared" si="523"/>
        <v>14</v>
      </c>
      <c r="J5576" s="158" t="str">
        <f t="shared" si="526"/>
        <v>GBP</v>
      </c>
      <c r="K5576" s="158" t="str">
        <f t="shared" si="527"/>
        <v>USD</v>
      </c>
      <c r="L5576" s="158" t="str">
        <f t="shared" si="524"/>
        <v>GBPUSD45419</v>
      </c>
      <c r="M5576" s="160">
        <f t="shared" si="528"/>
        <v>45419</v>
      </c>
      <c r="N5576" s="158">
        <v>1.165433249810617</v>
      </c>
      <c r="O5576" s="158">
        <v>1.0766</v>
      </c>
      <c r="P5576" s="161">
        <f t="shared" si="525"/>
        <v>1.2546999999999999</v>
      </c>
    </row>
    <row r="5577" spans="9:16" x14ac:dyDescent="0.2">
      <c r="I5577" s="158">
        <f t="shared" si="523"/>
        <v>14</v>
      </c>
      <c r="J5577" s="158" t="str">
        <f t="shared" si="526"/>
        <v>GBP</v>
      </c>
      <c r="K5577" s="158" t="str">
        <f t="shared" si="527"/>
        <v>USD</v>
      </c>
      <c r="L5577" s="158" t="str">
        <f t="shared" si="524"/>
        <v>GBPUSD45420</v>
      </c>
      <c r="M5577" s="160">
        <f t="shared" si="528"/>
        <v>45420</v>
      </c>
      <c r="N5577" s="158">
        <v>1.1616695514793862</v>
      </c>
      <c r="O5577" s="158">
        <v>1.0743</v>
      </c>
      <c r="P5577" s="161">
        <f t="shared" si="525"/>
        <v>1.248</v>
      </c>
    </row>
    <row r="5578" spans="9:16" x14ac:dyDescent="0.2">
      <c r="I5578" s="158">
        <f t="shared" si="523"/>
        <v>14</v>
      </c>
      <c r="J5578" s="158" t="str">
        <f t="shared" si="526"/>
        <v>GBP</v>
      </c>
      <c r="K5578" s="158" t="str">
        <f t="shared" si="527"/>
        <v>USD</v>
      </c>
      <c r="L5578" s="158" t="str">
        <f t="shared" si="524"/>
        <v>GBPUSD45421</v>
      </c>
      <c r="M5578" s="160">
        <f t="shared" si="528"/>
        <v>45421</v>
      </c>
      <c r="N5578" s="158">
        <v>1.1628583057154487</v>
      </c>
      <c r="O5578" s="158">
        <v>1.0731999999999999</v>
      </c>
      <c r="P5578" s="161">
        <f t="shared" si="525"/>
        <v>1.248</v>
      </c>
    </row>
    <row r="5579" spans="9:16" x14ac:dyDescent="0.2">
      <c r="I5579" s="158">
        <f t="shared" si="523"/>
        <v>14</v>
      </c>
      <c r="J5579" s="158" t="str">
        <f t="shared" si="526"/>
        <v>GBP</v>
      </c>
      <c r="K5579" s="158" t="str">
        <f t="shared" si="527"/>
        <v>USD</v>
      </c>
      <c r="L5579" s="158" t="str">
        <f t="shared" si="524"/>
        <v>GBPUSD45422</v>
      </c>
      <c r="M5579" s="160">
        <f t="shared" si="528"/>
        <v>45422</v>
      </c>
      <c r="N5579" s="158">
        <v>1.1620475277438846</v>
      </c>
      <c r="O5579" s="158">
        <v>1.0779000000000001</v>
      </c>
      <c r="P5579" s="161">
        <f t="shared" si="525"/>
        <v>1.2525999999999999</v>
      </c>
    </row>
    <row r="5580" spans="9:16" x14ac:dyDescent="0.2">
      <c r="I5580" s="158">
        <f t="shared" si="523"/>
        <v>14</v>
      </c>
      <c r="J5580" s="158" t="str">
        <f t="shared" si="526"/>
        <v>GBP</v>
      </c>
      <c r="K5580" s="158" t="str">
        <f t="shared" si="527"/>
        <v>USD</v>
      </c>
      <c r="L5580" s="158" t="str">
        <f t="shared" si="524"/>
        <v>GBPUSD45423</v>
      </c>
      <c r="M5580" s="160">
        <f t="shared" si="528"/>
        <v>45423</v>
      </c>
      <c r="N5580" s="158">
        <v>1.1620475277438846</v>
      </c>
      <c r="O5580" s="158">
        <v>1.0779000000000001</v>
      </c>
      <c r="P5580" s="161">
        <f t="shared" si="525"/>
        <v>1.2525999999999999</v>
      </c>
    </row>
    <row r="5581" spans="9:16" x14ac:dyDescent="0.2">
      <c r="I5581" s="158">
        <f t="shared" si="523"/>
        <v>14</v>
      </c>
      <c r="J5581" s="158" t="str">
        <f t="shared" si="526"/>
        <v>GBP</v>
      </c>
      <c r="K5581" s="158" t="str">
        <f t="shared" si="527"/>
        <v>USD</v>
      </c>
      <c r="L5581" s="158" t="str">
        <f t="shared" si="524"/>
        <v>GBPUSD45424</v>
      </c>
      <c r="M5581" s="160">
        <f t="shared" si="528"/>
        <v>45424</v>
      </c>
      <c r="N5581" s="158">
        <v>1.1620475277438846</v>
      </c>
      <c r="O5581" s="158">
        <v>1.0779000000000001</v>
      </c>
      <c r="P5581" s="161">
        <f t="shared" si="525"/>
        <v>1.2525999999999999</v>
      </c>
    </row>
    <row r="5582" spans="9:16" x14ac:dyDescent="0.2">
      <c r="I5582" s="158">
        <f t="shared" si="523"/>
        <v>14</v>
      </c>
      <c r="J5582" s="158" t="str">
        <f t="shared" si="526"/>
        <v>GBP</v>
      </c>
      <c r="K5582" s="158" t="str">
        <f t="shared" si="527"/>
        <v>USD</v>
      </c>
      <c r="L5582" s="158" t="str">
        <f t="shared" si="524"/>
        <v>GBPUSD45425</v>
      </c>
      <c r="M5582" s="160">
        <f t="shared" si="528"/>
        <v>45425</v>
      </c>
      <c r="N5582" s="158">
        <v>1.1624798019134417</v>
      </c>
      <c r="O5582" s="158">
        <v>1.0794999999999999</v>
      </c>
      <c r="P5582" s="161">
        <f t="shared" si="525"/>
        <v>1.2548999999999999</v>
      </c>
    </row>
    <row r="5583" spans="9:16" x14ac:dyDescent="0.2">
      <c r="I5583" s="158">
        <f t="shared" si="523"/>
        <v>14</v>
      </c>
      <c r="J5583" s="158" t="str">
        <f t="shared" si="526"/>
        <v>GBP</v>
      </c>
      <c r="K5583" s="158" t="str">
        <f t="shared" si="527"/>
        <v>USD</v>
      </c>
      <c r="L5583" s="158" t="str">
        <f t="shared" si="524"/>
        <v>GBPUSD45426</v>
      </c>
      <c r="M5583" s="160">
        <f t="shared" si="528"/>
        <v>45426</v>
      </c>
      <c r="N5583" s="158">
        <v>1.1630205970947747</v>
      </c>
      <c r="O5583" s="158">
        <v>1.0795999999999999</v>
      </c>
      <c r="P5583" s="161">
        <f t="shared" si="525"/>
        <v>1.2556</v>
      </c>
    </row>
    <row r="5584" spans="9:16" x14ac:dyDescent="0.2">
      <c r="I5584" s="158">
        <f t="shared" si="523"/>
        <v>14</v>
      </c>
      <c r="J5584" s="158" t="str">
        <f t="shared" si="526"/>
        <v>GBP</v>
      </c>
      <c r="K5584" s="158" t="str">
        <f t="shared" si="527"/>
        <v>USD</v>
      </c>
      <c r="L5584" s="158" t="str">
        <f t="shared" si="524"/>
        <v>GBPUSD45427</v>
      </c>
      <c r="M5584" s="160">
        <f t="shared" si="528"/>
        <v>45427</v>
      </c>
      <c r="N5584" s="158">
        <v>1.1649580615097856</v>
      </c>
      <c r="O5584" s="158">
        <v>1.0831999999999999</v>
      </c>
      <c r="P5584" s="161">
        <f t="shared" si="525"/>
        <v>1.2619</v>
      </c>
    </row>
    <row r="5585" spans="9:16" x14ac:dyDescent="0.2">
      <c r="I5585" s="158">
        <f t="shared" si="523"/>
        <v>14</v>
      </c>
      <c r="J5585" s="158" t="str">
        <f t="shared" si="526"/>
        <v>GBP</v>
      </c>
      <c r="K5585" s="158" t="str">
        <f t="shared" si="527"/>
        <v>USD</v>
      </c>
      <c r="L5585" s="158" t="str">
        <f t="shared" si="524"/>
        <v>GBPUSD45428</v>
      </c>
      <c r="M5585" s="160">
        <f t="shared" si="528"/>
        <v>45428</v>
      </c>
      <c r="N5585" s="158">
        <v>1.1648223645894</v>
      </c>
      <c r="O5585" s="158">
        <v>1.0866</v>
      </c>
      <c r="P5585" s="161">
        <f t="shared" si="525"/>
        <v>1.2657</v>
      </c>
    </row>
    <row r="5586" spans="9:16" x14ac:dyDescent="0.2">
      <c r="I5586" s="158">
        <f t="shared" si="523"/>
        <v>14</v>
      </c>
      <c r="J5586" s="158" t="str">
        <f t="shared" si="526"/>
        <v>GBP</v>
      </c>
      <c r="K5586" s="158" t="str">
        <f t="shared" si="527"/>
        <v>USD</v>
      </c>
      <c r="L5586" s="158" t="str">
        <f t="shared" si="524"/>
        <v>GBPUSD45429</v>
      </c>
      <c r="M5586" s="160">
        <f t="shared" si="528"/>
        <v>45429</v>
      </c>
      <c r="N5586" s="158">
        <v>1.1670654140164556</v>
      </c>
      <c r="O5586" s="158">
        <v>1.0844</v>
      </c>
      <c r="P5586" s="161">
        <f t="shared" si="525"/>
        <v>1.2656000000000001</v>
      </c>
    </row>
    <row r="5587" spans="9:16" x14ac:dyDescent="0.2">
      <c r="I5587" s="158">
        <f t="shared" si="523"/>
        <v>14</v>
      </c>
      <c r="J5587" s="158" t="str">
        <f t="shared" si="526"/>
        <v>GBP</v>
      </c>
      <c r="K5587" s="158" t="str">
        <f t="shared" si="527"/>
        <v>USD</v>
      </c>
      <c r="L5587" s="158" t="str">
        <f t="shared" si="524"/>
        <v>GBPUSD45430</v>
      </c>
      <c r="M5587" s="160">
        <f t="shared" si="528"/>
        <v>45430</v>
      </c>
      <c r="N5587" s="158">
        <v>1.1670654140164556</v>
      </c>
      <c r="O5587" s="158">
        <v>1.0844</v>
      </c>
      <c r="P5587" s="161">
        <f t="shared" si="525"/>
        <v>1.2656000000000001</v>
      </c>
    </row>
    <row r="5588" spans="9:16" x14ac:dyDescent="0.2">
      <c r="I5588" s="158">
        <f t="shared" si="523"/>
        <v>14</v>
      </c>
      <c r="J5588" s="158" t="str">
        <f t="shared" si="526"/>
        <v>GBP</v>
      </c>
      <c r="K5588" s="158" t="str">
        <f t="shared" si="527"/>
        <v>USD</v>
      </c>
      <c r="L5588" s="158" t="str">
        <f t="shared" si="524"/>
        <v>GBPUSD45431</v>
      </c>
      <c r="M5588" s="160">
        <f t="shared" si="528"/>
        <v>45431</v>
      </c>
      <c r="N5588" s="158">
        <v>1.1670654140164556</v>
      </c>
      <c r="O5588" s="158">
        <v>1.0844</v>
      </c>
      <c r="P5588" s="161">
        <f t="shared" si="525"/>
        <v>1.2656000000000001</v>
      </c>
    </row>
    <row r="5589" spans="9:16" x14ac:dyDescent="0.2">
      <c r="I5589" s="158">
        <f t="shared" si="523"/>
        <v>14</v>
      </c>
      <c r="J5589" s="158" t="str">
        <f t="shared" si="526"/>
        <v>GBP</v>
      </c>
      <c r="K5589" s="158" t="str">
        <f t="shared" si="527"/>
        <v>USD</v>
      </c>
      <c r="L5589" s="158" t="str">
        <f t="shared" si="524"/>
        <v>GBPUSD45432</v>
      </c>
      <c r="M5589" s="160">
        <f t="shared" si="528"/>
        <v>45432</v>
      </c>
      <c r="N5589" s="158">
        <v>1.1689343994015056</v>
      </c>
      <c r="O5589" s="158">
        <v>1.0861000000000001</v>
      </c>
      <c r="P5589" s="161">
        <f t="shared" si="525"/>
        <v>1.2696000000000001</v>
      </c>
    </row>
    <row r="5590" spans="9:16" x14ac:dyDescent="0.2">
      <c r="I5590" s="158">
        <f t="shared" si="523"/>
        <v>14</v>
      </c>
      <c r="J5590" s="158" t="str">
        <f t="shared" si="526"/>
        <v>GBP</v>
      </c>
      <c r="K5590" s="158" t="str">
        <f t="shared" si="527"/>
        <v>USD</v>
      </c>
      <c r="L5590" s="158" t="str">
        <f t="shared" si="524"/>
        <v>GBPUSD45433</v>
      </c>
      <c r="M5590" s="160">
        <f t="shared" si="528"/>
        <v>45433</v>
      </c>
      <c r="N5590" s="158">
        <v>1.1704119850187265</v>
      </c>
      <c r="O5590" s="158">
        <v>1.0864</v>
      </c>
      <c r="P5590" s="161">
        <f t="shared" si="525"/>
        <v>1.2715000000000001</v>
      </c>
    </row>
    <row r="5591" spans="9:16" x14ac:dyDescent="0.2">
      <c r="I5591" s="158">
        <f t="shared" si="523"/>
        <v>14</v>
      </c>
      <c r="J5591" s="158" t="str">
        <f t="shared" si="526"/>
        <v>GBP</v>
      </c>
      <c r="K5591" s="158" t="str">
        <f t="shared" si="527"/>
        <v>USD</v>
      </c>
      <c r="L5591" s="158" t="str">
        <f t="shared" si="524"/>
        <v>GBPUSD45434</v>
      </c>
      <c r="M5591" s="160">
        <f t="shared" si="528"/>
        <v>45434</v>
      </c>
      <c r="N5591" s="158">
        <v>1.1741912757588211</v>
      </c>
      <c r="O5591" s="158">
        <v>1.083</v>
      </c>
      <c r="P5591" s="161">
        <f t="shared" si="525"/>
        <v>1.2716000000000001</v>
      </c>
    </row>
    <row r="5592" spans="9:16" x14ac:dyDescent="0.2">
      <c r="I5592" s="158">
        <f t="shared" si="523"/>
        <v>14</v>
      </c>
      <c r="J5592" s="158" t="str">
        <f t="shared" si="526"/>
        <v>GBP</v>
      </c>
      <c r="K5592" s="158" t="str">
        <f t="shared" si="527"/>
        <v>USD</v>
      </c>
      <c r="L5592" s="158" t="str">
        <f t="shared" si="524"/>
        <v>GBPUSD45435</v>
      </c>
      <c r="M5592" s="160">
        <f t="shared" si="528"/>
        <v>45435</v>
      </c>
      <c r="N5592" s="158">
        <v>1.1740534194305841</v>
      </c>
      <c r="O5592" s="158">
        <v>1.0853999999999999</v>
      </c>
      <c r="P5592" s="161">
        <f t="shared" si="525"/>
        <v>1.2743</v>
      </c>
    </row>
    <row r="5593" spans="9:16" x14ac:dyDescent="0.2">
      <c r="I5593" s="158">
        <f t="shared" si="523"/>
        <v>14</v>
      </c>
      <c r="J5593" s="158" t="str">
        <f t="shared" si="526"/>
        <v>GBP</v>
      </c>
      <c r="K5593" s="158" t="str">
        <f t="shared" si="527"/>
        <v>USD</v>
      </c>
      <c r="L5593" s="158" t="str">
        <f t="shared" si="524"/>
        <v>GBPUSD45436</v>
      </c>
      <c r="M5593" s="160">
        <f t="shared" si="528"/>
        <v>45436</v>
      </c>
      <c r="N5593" s="158">
        <v>1.1731443788787086</v>
      </c>
      <c r="O5593" s="158">
        <v>1.0840000000000001</v>
      </c>
      <c r="P5593" s="161">
        <f t="shared" si="525"/>
        <v>1.2717000000000001</v>
      </c>
    </row>
    <row r="5594" spans="9:16" x14ac:dyDescent="0.2">
      <c r="I5594" s="158">
        <f t="shared" si="523"/>
        <v>14</v>
      </c>
      <c r="J5594" s="158" t="str">
        <f t="shared" si="526"/>
        <v>GBP</v>
      </c>
      <c r="K5594" s="158" t="str">
        <f t="shared" si="527"/>
        <v>USD</v>
      </c>
      <c r="L5594" s="158" t="str">
        <f t="shared" si="524"/>
        <v>GBPUSD45437</v>
      </c>
      <c r="M5594" s="160">
        <f t="shared" si="528"/>
        <v>45437</v>
      </c>
      <c r="N5594" s="158">
        <v>1.1731443788787086</v>
      </c>
      <c r="O5594" s="158">
        <v>1.0840000000000001</v>
      </c>
      <c r="P5594" s="161">
        <f t="shared" si="525"/>
        <v>1.2717000000000001</v>
      </c>
    </row>
    <row r="5595" spans="9:16" x14ac:dyDescent="0.2">
      <c r="I5595" s="158">
        <f t="shared" si="523"/>
        <v>14</v>
      </c>
      <c r="J5595" s="158" t="str">
        <f t="shared" si="526"/>
        <v>GBP</v>
      </c>
      <c r="K5595" s="158" t="str">
        <f t="shared" si="527"/>
        <v>USD</v>
      </c>
      <c r="L5595" s="158" t="str">
        <f t="shared" si="524"/>
        <v>GBPUSD45438</v>
      </c>
      <c r="M5595" s="160">
        <f t="shared" si="528"/>
        <v>45438</v>
      </c>
      <c r="N5595" s="158">
        <v>1.1731443788787086</v>
      </c>
      <c r="O5595" s="158">
        <v>1.0840000000000001</v>
      </c>
      <c r="P5595" s="161">
        <f t="shared" si="525"/>
        <v>1.2717000000000001</v>
      </c>
    </row>
    <row r="5596" spans="9:16" x14ac:dyDescent="0.2">
      <c r="I5596" s="158">
        <f t="shared" si="523"/>
        <v>14</v>
      </c>
      <c r="J5596" s="158" t="str">
        <f t="shared" si="526"/>
        <v>GBP</v>
      </c>
      <c r="K5596" s="158" t="str">
        <f t="shared" si="527"/>
        <v>USD</v>
      </c>
      <c r="L5596" s="158" t="str">
        <f t="shared" si="524"/>
        <v>GBPUSD45439</v>
      </c>
      <c r="M5596" s="160">
        <f t="shared" si="528"/>
        <v>45439</v>
      </c>
      <c r="N5596" s="158">
        <v>1.1755025273304338</v>
      </c>
      <c r="O5596" s="158">
        <v>1.0843</v>
      </c>
      <c r="P5596" s="161">
        <f t="shared" si="525"/>
        <v>1.2746</v>
      </c>
    </row>
    <row r="5597" spans="9:16" x14ac:dyDescent="0.2">
      <c r="I5597" s="158">
        <f t="shared" si="523"/>
        <v>14</v>
      </c>
      <c r="J5597" s="158" t="str">
        <f t="shared" si="526"/>
        <v>GBP</v>
      </c>
      <c r="K5597" s="158" t="str">
        <f t="shared" si="527"/>
        <v>USD</v>
      </c>
      <c r="L5597" s="158" t="str">
        <f t="shared" si="524"/>
        <v>GBPUSD45440</v>
      </c>
      <c r="M5597" s="160">
        <f t="shared" si="528"/>
        <v>45440</v>
      </c>
      <c r="N5597" s="158">
        <v>1.1753643629525152</v>
      </c>
      <c r="O5597" s="158">
        <v>1.0882000000000001</v>
      </c>
      <c r="P5597" s="161">
        <f t="shared" si="525"/>
        <v>1.2789999999999999</v>
      </c>
    </row>
    <row r="5598" spans="9:16" x14ac:dyDescent="0.2">
      <c r="I5598" s="158">
        <f t="shared" si="523"/>
        <v>14</v>
      </c>
      <c r="J5598" s="158" t="str">
        <f t="shared" si="526"/>
        <v>GBP</v>
      </c>
      <c r="K5598" s="158" t="str">
        <f t="shared" si="527"/>
        <v>USD</v>
      </c>
      <c r="L5598" s="158" t="str">
        <f t="shared" si="524"/>
        <v>GBPUSD45441</v>
      </c>
      <c r="M5598" s="160">
        <f t="shared" si="528"/>
        <v>45441</v>
      </c>
      <c r="N5598" s="158">
        <v>1.1746740279572419</v>
      </c>
      <c r="O5598" s="158">
        <v>1.0857000000000001</v>
      </c>
      <c r="P5598" s="161">
        <f t="shared" si="525"/>
        <v>1.2753000000000001</v>
      </c>
    </row>
    <row r="5599" spans="9:16" x14ac:dyDescent="0.2">
      <c r="I5599" s="158">
        <f t="shared" si="523"/>
        <v>14</v>
      </c>
      <c r="J5599" s="158" t="str">
        <f t="shared" si="526"/>
        <v>GBP</v>
      </c>
      <c r="K5599" s="158" t="str">
        <f t="shared" si="527"/>
        <v>USD</v>
      </c>
      <c r="L5599" s="158" t="str">
        <f t="shared" si="524"/>
        <v>GBPUSD45442</v>
      </c>
      <c r="M5599" s="160">
        <f t="shared" si="528"/>
        <v>45442</v>
      </c>
      <c r="N5599" s="158">
        <v>1.1750190940602785</v>
      </c>
      <c r="O5599" s="158">
        <v>1.0814999999999999</v>
      </c>
      <c r="P5599" s="161">
        <f t="shared" si="525"/>
        <v>1.2707999999999999</v>
      </c>
    </row>
    <row r="5600" spans="9:16" x14ac:dyDescent="0.2">
      <c r="I5600" s="158">
        <f t="shared" si="523"/>
        <v>14</v>
      </c>
      <c r="J5600" s="158" t="str">
        <f t="shared" si="526"/>
        <v>GBP</v>
      </c>
      <c r="K5600" s="158" t="str">
        <f t="shared" si="527"/>
        <v>USD</v>
      </c>
      <c r="L5600" s="158" t="str">
        <f t="shared" si="524"/>
        <v>GBPUSD45443</v>
      </c>
      <c r="M5600" s="160">
        <f t="shared" si="528"/>
        <v>45443</v>
      </c>
      <c r="N5600" s="158">
        <v>1.1714402858314297</v>
      </c>
      <c r="O5600" s="158">
        <v>1.0851999999999999</v>
      </c>
      <c r="P5600" s="161">
        <f t="shared" si="525"/>
        <v>1.2712000000000001</v>
      </c>
    </row>
    <row r="5601" spans="9:16" x14ac:dyDescent="0.2">
      <c r="I5601" s="158">
        <f t="shared" si="523"/>
        <v>14</v>
      </c>
      <c r="J5601" s="158" t="str">
        <f t="shared" si="526"/>
        <v>GBP</v>
      </c>
      <c r="K5601" s="158" t="str">
        <f t="shared" si="527"/>
        <v>USD</v>
      </c>
      <c r="L5601" s="158" t="str">
        <f t="shared" si="524"/>
        <v>GBPUSD45444</v>
      </c>
      <c r="M5601" s="160">
        <f t="shared" si="528"/>
        <v>45444</v>
      </c>
      <c r="N5601" s="158">
        <v>1.1714402858314297</v>
      </c>
      <c r="O5601" s="158">
        <v>1.0851999999999999</v>
      </c>
      <c r="P5601" s="161">
        <f t="shared" si="525"/>
        <v>1.2712000000000001</v>
      </c>
    </row>
    <row r="5602" spans="9:16" x14ac:dyDescent="0.2">
      <c r="I5602" s="158">
        <f t="shared" si="523"/>
        <v>14</v>
      </c>
      <c r="J5602" s="158" t="str">
        <f t="shared" si="526"/>
        <v>GBP</v>
      </c>
      <c r="K5602" s="158" t="str">
        <f t="shared" si="527"/>
        <v>USD</v>
      </c>
      <c r="L5602" s="158" t="str">
        <f t="shared" si="524"/>
        <v>GBPUSD45445</v>
      </c>
      <c r="M5602" s="160">
        <f t="shared" si="528"/>
        <v>45445</v>
      </c>
      <c r="N5602" s="158">
        <v>1.1714402858314297</v>
      </c>
      <c r="O5602" s="158">
        <v>1.0851999999999999</v>
      </c>
      <c r="P5602" s="161">
        <f t="shared" si="525"/>
        <v>1.2712000000000001</v>
      </c>
    </row>
    <row r="5603" spans="9:16" x14ac:dyDescent="0.2">
      <c r="I5603" s="158">
        <f t="shared" si="523"/>
        <v>14</v>
      </c>
      <c r="J5603" s="158" t="str">
        <f t="shared" si="526"/>
        <v>GBP</v>
      </c>
      <c r="K5603" s="158" t="str">
        <f t="shared" si="527"/>
        <v>USD</v>
      </c>
      <c r="L5603" s="158" t="str">
        <f t="shared" si="524"/>
        <v>GBPUSD45446</v>
      </c>
      <c r="M5603" s="160">
        <f t="shared" si="528"/>
        <v>45446</v>
      </c>
      <c r="N5603" s="158">
        <v>1.1740534194305841</v>
      </c>
      <c r="O5603" s="158">
        <v>1.0842000000000001</v>
      </c>
      <c r="P5603" s="161">
        <f t="shared" si="525"/>
        <v>1.2728999999999999</v>
      </c>
    </row>
    <row r="5604" spans="9:16" x14ac:dyDescent="0.2">
      <c r="I5604" s="158">
        <f t="shared" si="523"/>
        <v>14</v>
      </c>
      <c r="J5604" s="158" t="str">
        <f t="shared" si="526"/>
        <v>GBP</v>
      </c>
      <c r="K5604" s="158" t="str">
        <f t="shared" si="527"/>
        <v>USD</v>
      </c>
      <c r="L5604" s="158" t="str">
        <f t="shared" si="524"/>
        <v>GBPUSD45447</v>
      </c>
      <c r="M5604" s="160">
        <f t="shared" si="528"/>
        <v>45447</v>
      </c>
      <c r="N5604" s="158">
        <v>1.1744946736666548</v>
      </c>
      <c r="O5604" s="158">
        <v>1.0865</v>
      </c>
      <c r="P5604" s="161">
        <f t="shared" si="525"/>
        <v>1.2761</v>
      </c>
    </row>
    <row r="5605" spans="9:16" x14ac:dyDescent="0.2">
      <c r="I5605" s="158">
        <f t="shared" si="523"/>
        <v>14</v>
      </c>
      <c r="J5605" s="158" t="str">
        <f t="shared" si="526"/>
        <v>GBP</v>
      </c>
      <c r="K5605" s="158" t="str">
        <f t="shared" si="527"/>
        <v>USD</v>
      </c>
      <c r="L5605" s="158" t="str">
        <f t="shared" si="524"/>
        <v>GBPUSD45448</v>
      </c>
      <c r="M5605" s="160">
        <f t="shared" si="528"/>
        <v>45448</v>
      </c>
      <c r="N5605" s="158">
        <v>1.1758066033298842</v>
      </c>
      <c r="O5605" s="158">
        <v>1.0871999999999999</v>
      </c>
      <c r="P5605" s="161">
        <f t="shared" si="525"/>
        <v>1.2783</v>
      </c>
    </row>
    <row r="5606" spans="9:16" x14ac:dyDescent="0.2">
      <c r="I5606" s="158">
        <f t="shared" si="523"/>
        <v>14</v>
      </c>
      <c r="J5606" s="158" t="str">
        <f t="shared" si="526"/>
        <v>GBP</v>
      </c>
      <c r="K5606" s="158" t="str">
        <f t="shared" si="527"/>
        <v>USD</v>
      </c>
      <c r="L5606" s="158" t="str">
        <f t="shared" si="524"/>
        <v>GBPUSD45449</v>
      </c>
      <c r="M5606" s="160">
        <f t="shared" si="528"/>
        <v>45449</v>
      </c>
      <c r="N5606" s="158">
        <v>1.1752538548326439</v>
      </c>
      <c r="O5606" s="158">
        <v>1.0865</v>
      </c>
      <c r="P5606" s="161">
        <f t="shared" si="525"/>
        <v>1.2768999999999999</v>
      </c>
    </row>
    <row r="5607" spans="9:16" x14ac:dyDescent="0.2">
      <c r="I5607" s="158">
        <f t="shared" si="523"/>
        <v>14</v>
      </c>
      <c r="J5607" s="158" t="str">
        <f t="shared" si="526"/>
        <v>GBP</v>
      </c>
      <c r="K5607" s="158" t="str">
        <f t="shared" si="527"/>
        <v>USD</v>
      </c>
      <c r="L5607" s="158" t="str">
        <f t="shared" si="524"/>
        <v>GBPUSD45450</v>
      </c>
      <c r="M5607" s="160">
        <f t="shared" si="528"/>
        <v>45450</v>
      </c>
      <c r="N5607" s="158">
        <v>1.1748120300751881</v>
      </c>
      <c r="O5607" s="158">
        <v>1.0898000000000001</v>
      </c>
      <c r="P5607" s="161">
        <f t="shared" si="525"/>
        <v>1.2803</v>
      </c>
    </row>
    <row r="5608" spans="9:16" x14ac:dyDescent="0.2">
      <c r="I5608" s="158">
        <f t="shared" si="523"/>
        <v>14</v>
      </c>
      <c r="J5608" s="158" t="str">
        <f t="shared" si="526"/>
        <v>GBP</v>
      </c>
      <c r="K5608" s="158" t="str">
        <f t="shared" si="527"/>
        <v>USD</v>
      </c>
      <c r="L5608" s="158" t="str">
        <f t="shared" si="524"/>
        <v>GBPUSD45451</v>
      </c>
      <c r="M5608" s="160">
        <f t="shared" si="528"/>
        <v>45451</v>
      </c>
      <c r="N5608" s="158">
        <v>1.1748120300751881</v>
      </c>
      <c r="O5608" s="158">
        <v>1.0898000000000001</v>
      </c>
      <c r="P5608" s="161">
        <f t="shared" si="525"/>
        <v>1.2803</v>
      </c>
    </row>
    <row r="5609" spans="9:16" x14ac:dyDescent="0.2">
      <c r="I5609" s="158">
        <f t="shared" si="523"/>
        <v>14</v>
      </c>
      <c r="J5609" s="158" t="str">
        <f t="shared" si="526"/>
        <v>GBP</v>
      </c>
      <c r="K5609" s="158" t="str">
        <f t="shared" si="527"/>
        <v>USD</v>
      </c>
      <c r="L5609" s="158" t="str">
        <f t="shared" si="524"/>
        <v>GBPUSD45452</v>
      </c>
      <c r="M5609" s="160">
        <f t="shared" si="528"/>
        <v>45452</v>
      </c>
      <c r="N5609" s="158">
        <v>1.1748120300751881</v>
      </c>
      <c r="O5609" s="158">
        <v>1.0898000000000001</v>
      </c>
      <c r="P5609" s="161">
        <f t="shared" si="525"/>
        <v>1.2803</v>
      </c>
    </row>
    <row r="5610" spans="9:16" x14ac:dyDescent="0.2">
      <c r="I5610" s="158">
        <f t="shared" ref="I5610:I5673" si="529">IF(M5609=$G$2,I5609+1,I5609)</f>
        <v>14</v>
      </c>
      <c r="J5610" s="158" t="str">
        <f t="shared" si="526"/>
        <v>GBP</v>
      </c>
      <c r="K5610" s="158" t="str">
        <f t="shared" si="527"/>
        <v>USD</v>
      </c>
      <c r="L5610" s="158" t="str">
        <f t="shared" si="524"/>
        <v>GBPUSD45453</v>
      </c>
      <c r="M5610" s="160">
        <f t="shared" si="528"/>
        <v>45453</v>
      </c>
      <c r="N5610" s="158">
        <v>1.182522320108792</v>
      </c>
      <c r="O5610" s="158">
        <v>1.0755999999999999</v>
      </c>
      <c r="P5610" s="161">
        <f t="shared" si="525"/>
        <v>1.2719</v>
      </c>
    </row>
    <row r="5611" spans="9:16" x14ac:dyDescent="0.2">
      <c r="I5611" s="158">
        <f t="shared" si="529"/>
        <v>14</v>
      </c>
      <c r="J5611" s="158" t="str">
        <f t="shared" si="526"/>
        <v>GBP</v>
      </c>
      <c r="K5611" s="158" t="str">
        <f t="shared" si="527"/>
        <v>USD</v>
      </c>
      <c r="L5611" s="158" t="str">
        <f t="shared" si="524"/>
        <v>GBPUSD45454</v>
      </c>
      <c r="M5611" s="160">
        <f t="shared" si="528"/>
        <v>45454</v>
      </c>
      <c r="N5611" s="158">
        <v>1.187676666904202</v>
      </c>
      <c r="O5611" s="158">
        <v>1.073</v>
      </c>
      <c r="P5611" s="161">
        <f t="shared" si="525"/>
        <v>1.2744</v>
      </c>
    </row>
    <row r="5612" spans="9:16" x14ac:dyDescent="0.2">
      <c r="I5612" s="158">
        <f t="shared" si="529"/>
        <v>14</v>
      </c>
      <c r="J5612" s="158" t="str">
        <f t="shared" si="526"/>
        <v>GBP</v>
      </c>
      <c r="K5612" s="158" t="str">
        <f t="shared" si="527"/>
        <v>USD</v>
      </c>
      <c r="L5612" s="158" t="str">
        <f t="shared" si="524"/>
        <v>GBPUSD45455</v>
      </c>
      <c r="M5612" s="160">
        <f t="shared" si="528"/>
        <v>45455</v>
      </c>
      <c r="N5612" s="158">
        <v>1.1853256682273454</v>
      </c>
      <c r="O5612" s="158">
        <v>1.0765</v>
      </c>
      <c r="P5612" s="161">
        <f t="shared" si="525"/>
        <v>1.276</v>
      </c>
    </row>
    <row r="5613" spans="9:16" x14ac:dyDescent="0.2">
      <c r="I5613" s="158">
        <f t="shared" si="529"/>
        <v>14</v>
      </c>
      <c r="J5613" s="158" t="str">
        <f t="shared" si="526"/>
        <v>GBP</v>
      </c>
      <c r="K5613" s="158" t="str">
        <f t="shared" si="527"/>
        <v>USD</v>
      </c>
      <c r="L5613" s="158" t="str">
        <f t="shared" si="524"/>
        <v>GBPUSD45456</v>
      </c>
      <c r="M5613" s="160">
        <f t="shared" si="528"/>
        <v>45456</v>
      </c>
      <c r="N5613" s="158">
        <v>1.1838802860254771</v>
      </c>
      <c r="O5613" s="158">
        <v>1.0784</v>
      </c>
      <c r="P5613" s="161">
        <f t="shared" si="525"/>
        <v>1.2766999999999999</v>
      </c>
    </row>
    <row r="5614" spans="9:16" x14ac:dyDescent="0.2">
      <c r="I5614" s="158">
        <f t="shared" si="529"/>
        <v>14</v>
      </c>
      <c r="J5614" s="158" t="str">
        <f t="shared" si="526"/>
        <v>GBP</v>
      </c>
      <c r="K5614" s="158" t="str">
        <f t="shared" si="527"/>
        <v>USD</v>
      </c>
      <c r="L5614" s="158" t="str">
        <f t="shared" si="524"/>
        <v>GBPUSD45457</v>
      </c>
      <c r="M5614" s="160">
        <f t="shared" si="528"/>
        <v>45457</v>
      </c>
      <c r="N5614" s="158">
        <v>1.1875779348019715</v>
      </c>
      <c r="O5614" s="158">
        <v>1.0686</v>
      </c>
      <c r="P5614" s="161">
        <f t="shared" si="525"/>
        <v>1.2689999999999999</v>
      </c>
    </row>
    <row r="5615" spans="9:16" x14ac:dyDescent="0.2">
      <c r="I5615" s="158">
        <f t="shared" si="529"/>
        <v>14</v>
      </c>
      <c r="J5615" s="158" t="str">
        <f t="shared" si="526"/>
        <v>GBP</v>
      </c>
      <c r="K5615" s="158" t="str">
        <f t="shared" si="527"/>
        <v>USD</v>
      </c>
      <c r="L5615" s="158" t="str">
        <f t="shared" si="524"/>
        <v>GBPUSD45458</v>
      </c>
      <c r="M5615" s="160">
        <f t="shared" si="528"/>
        <v>45458</v>
      </c>
      <c r="N5615" s="158">
        <v>1.1875779348019715</v>
      </c>
      <c r="O5615" s="158">
        <v>1.0686</v>
      </c>
      <c r="P5615" s="161">
        <f t="shared" si="525"/>
        <v>1.2689999999999999</v>
      </c>
    </row>
    <row r="5616" spans="9:16" x14ac:dyDescent="0.2">
      <c r="I5616" s="158">
        <f t="shared" si="529"/>
        <v>14</v>
      </c>
      <c r="J5616" s="158" t="str">
        <f t="shared" si="526"/>
        <v>GBP</v>
      </c>
      <c r="K5616" s="158" t="str">
        <f t="shared" si="527"/>
        <v>USD</v>
      </c>
      <c r="L5616" s="158" t="str">
        <f t="shared" si="524"/>
        <v>GBPUSD45459</v>
      </c>
      <c r="M5616" s="160">
        <f t="shared" si="528"/>
        <v>45459</v>
      </c>
      <c r="N5616" s="158">
        <v>1.1875779348019715</v>
      </c>
      <c r="O5616" s="158">
        <v>1.0686</v>
      </c>
      <c r="P5616" s="161">
        <f t="shared" si="525"/>
        <v>1.2689999999999999</v>
      </c>
    </row>
    <row r="5617" spans="9:16" x14ac:dyDescent="0.2">
      <c r="I5617" s="158">
        <f t="shared" si="529"/>
        <v>14</v>
      </c>
      <c r="J5617" s="158" t="str">
        <f t="shared" si="526"/>
        <v>GBP</v>
      </c>
      <c r="K5617" s="158" t="str">
        <f t="shared" si="527"/>
        <v>USD</v>
      </c>
      <c r="L5617" s="158" t="str">
        <f t="shared" si="524"/>
        <v>GBPUSD45460</v>
      </c>
      <c r="M5617" s="160">
        <f t="shared" si="528"/>
        <v>45460</v>
      </c>
      <c r="N5617" s="158">
        <v>1.1824104619677676</v>
      </c>
      <c r="O5617" s="158">
        <v>1.0711999999999999</v>
      </c>
      <c r="P5617" s="161">
        <f t="shared" si="525"/>
        <v>1.2665999999999999</v>
      </c>
    </row>
    <row r="5618" spans="9:16" x14ac:dyDescent="0.2">
      <c r="I5618" s="158">
        <f t="shared" si="529"/>
        <v>14</v>
      </c>
      <c r="J5618" s="158" t="str">
        <f t="shared" si="526"/>
        <v>GBP</v>
      </c>
      <c r="K5618" s="158" t="str">
        <f t="shared" si="527"/>
        <v>USD</v>
      </c>
      <c r="L5618" s="158" t="str">
        <f t="shared" si="524"/>
        <v>GBPUSD45461</v>
      </c>
      <c r="M5618" s="160">
        <f t="shared" si="528"/>
        <v>45461</v>
      </c>
      <c r="N5618" s="158">
        <v>1.1828720132481665</v>
      </c>
      <c r="O5618" s="158">
        <v>1.0714999999999999</v>
      </c>
      <c r="P5618" s="161">
        <f t="shared" si="525"/>
        <v>1.2674000000000001</v>
      </c>
    </row>
    <row r="5619" spans="9:16" x14ac:dyDescent="0.2">
      <c r="I5619" s="158">
        <f t="shared" si="529"/>
        <v>14</v>
      </c>
      <c r="J5619" s="158" t="str">
        <f t="shared" si="526"/>
        <v>GBP</v>
      </c>
      <c r="K5619" s="158" t="str">
        <f t="shared" si="527"/>
        <v>USD</v>
      </c>
      <c r="L5619" s="158" t="str">
        <f t="shared" si="524"/>
        <v>GBPUSD45462</v>
      </c>
      <c r="M5619" s="160">
        <f t="shared" si="528"/>
        <v>45462</v>
      </c>
      <c r="N5619" s="158">
        <v>1.1840625185009768</v>
      </c>
      <c r="O5619" s="158">
        <v>1.0749</v>
      </c>
      <c r="P5619" s="161">
        <f t="shared" si="525"/>
        <v>1.2726999999999999</v>
      </c>
    </row>
    <row r="5620" spans="9:16" x14ac:dyDescent="0.2">
      <c r="I5620" s="158">
        <f t="shared" si="529"/>
        <v>14</v>
      </c>
      <c r="J5620" s="158" t="str">
        <f t="shared" si="526"/>
        <v>GBP</v>
      </c>
      <c r="K5620" s="158" t="str">
        <f t="shared" si="527"/>
        <v>USD</v>
      </c>
      <c r="L5620" s="158" t="str">
        <f t="shared" si="524"/>
        <v>GBPUSD45463</v>
      </c>
      <c r="M5620" s="160">
        <f t="shared" si="528"/>
        <v>45463</v>
      </c>
      <c r="N5620" s="158">
        <v>1.1832499142143811</v>
      </c>
      <c r="O5620" s="158">
        <v>1.0719000000000001</v>
      </c>
      <c r="P5620" s="161">
        <f t="shared" si="525"/>
        <v>1.2683</v>
      </c>
    </row>
    <row r="5621" spans="9:16" x14ac:dyDescent="0.2">
      <c r="I5621" s="158">
        <f t="shared" si="529"/>
        <v>14</v>
      </c>
      <c r="J5621" s="158" t="str">
        <f t="shared" si="526"/>
        <v>GBP</v>
      </c>
      <c r="K5621" s="158" t="str">
        <f t="shared" si="527"/>
        <v>USD</v>
      </c>
      <c r="L5621" s="158" t="str">
        <f t="shared" si="524"/>
        <v>GBPUSD45464</v>
      </c>
      <c r="M5621" s="160">
        <f t="shared" si="528"/>
        <v>45464</v>
      </c>
      <c r="N5621" s="158">
        <v>1.1829979534135406</v>
      </c>
      <c r="O5621" s="158">
        <v>1.0688</v>
      </c>
      <c r="P5621" s="161">
        <f t="shared" si="525"/>
        <v>1.2644</v>
      </c>
    </row>
    <row r="5622" spans="9:16" x14ac:dyDescent="0.2">
      <c r="I5622" s="158">
        <f t="shared" si="529"/>
        <v>14</v>
      </c>
      <c r="J5622" s="158" t="str">
        <f t="shared" si="526"/>
        <v>GBP</v>
      </c>
      <c r="K5622" s="158" t="str">
        <f t="shared" si="527"/>
        <v>USD</v>
      </c>
      <c r="L5622" s="158" t="str">
        <f t="shared" si="524"/>
        <v>GBPUSD45465</v>
      </c>
      <c r="M5622" s="160">
        <f t="shared" si="528"/>
        <v>45465</v>
      </c>
      <c r="N5622" s="158">
        <v>1.1829979534135406</v>
      </c>
      <c r="O5622" s="158">
        <v>1.0688</v>
      </c>
      <c r="P5622" s="161">
        <f t="shared" si="525"/>
        <v>1.2644</v>
      </c>
    </row>
    <row r="5623" spans="9:16" x14ac:dyDescent="0.2">
      <c r="I5623" s="158">
        <f t="shared" si="529"/>
        <v>14</v>
      </c>
      <c r="J5623" s="158" t="str">
        <f t="shared" si="526"/>
        <v>GBP</v>
      </c>
      <c r="K5623" s="158" t="str">
        <f t="shared" si="527"/>
        <v>USD</v>
      </c>
      <c r="L5623" s="158" t="str">
        <f t="shared" si="524"/>
        <v>GBPUSD45466</v>
      </c>
      <c r="M5623" s="160">
        <f t="shared" si="528"/>
        <v>45466</v>
      </c>
      <c r="N5623" s="158">
        <v>1.1829979534135406</v>
      </c>
      <c r="O5623" s="158">
        <v>1.0688</v>
      </c>
      <c r="P5623" s="161">
        <f t="shared" si="525"/>
        <v>1.2644</v>
      </c>
    </row>
    <row r="5624" spans="9:16" x14ac:dyDescent="0.2">
      <c r="I5624" s="158">
        <f t="shared" si="529"/>
        <v>14</v>
      </c>
      <c r="J5624" s="158" t="str">
        <f t="shared" si="526"/>
        <v>GBP</v>
      </c>
      <c r="K5624" s="158" t="str">
        <f t="shared" si="527"/>
        <v>USD</v>
      </c>
      <c r="L5624" s="158" t="str">
        <f t="shared" si="524"/>
        <v>GBPUSD45467</v>
      </c>
      <c r="M5624" s="160">
        <f t="shared" si="528"/>
        <v>45467</v>
      </c>
      <c r="N5624" s="158">
        <v>1.1802195208308746</v>
      </c>
      <c r="O5624" s="158">
        <v>1.073</v>
      </c>
      <c r="P5624" s="161">
        <f t="shared" si="525"/>
        <v>1.2664</v>
      </c>
    </row>
    <row r="5625" spans="9:16" x14ac:dyDescent="0.2">
      <c r="I5625" s="158">
        <f t="shared" si="529"/>
        <v>14</v>
      </c>
      <c r="J5625" s="158" t="str">
        <f t="shared" si="526"/>
        <v>GBP</v>
      </c>
      <c r="K5625" s="158" t="str">
        <f t="shared" si="527"/>
        <v>USD</v>
      </c>
      <c r="L5625" s="158" t="str">
        <f t="shared" si="524"/>
        <v>GBPUSD45468</v>
      </c>
      <c r="M5625" s="160">
        <f t="shared" si="528"/>
        <v>45468</v>
      </c>
      <c r="N5625" s="158">
        <v>1.183922334694844</v>
      </c>
      <c r="O5625" s="158">
        <v>1.0713999999999999</v>
      </c>
      <c r="P5625" s="161">
        <f t="shared" si="525"/>
        <v>1.2685</v>
      </c>
    </row>
    <row r="5626" spans="9:16" x14ac:dyDescent="0.2">
      <c r="I5626" s="158">
        <f t="shared" si="529"/>
        <v>14</v>
      </c>
      <c r="J5626" s="158" t="str">
        <f t="shared" si="526"/>
        <v>GBP</v>
      </c>
      <c r="K5626" s="158" t="str">
        <f t="shared" si="527"/>
        <v>USD</v>
      </c>
      <c r="L5626" s="158" t="str">
        <f t="shared" si="524"/>
        <v>GBPUSD45469</v>
      </c>
      <c r="M5626" s="160">
        <f t="shared" si="528"/>
        <v>45469</v>
      </c>
      <c r="N5626" s="158">
        <v>1.1840905592459712</v>
      </c>
      <c r="O5626" s="158">
        <v>1.0689</v>
      </c>
      <c r="P5626" s="161">
        <f t="shared" si="525"/>
        <v>1.2657</v>
      </c>
    </row>
    <row r="5627" spans="9:16" x14ac:dyDescent="0.2">
      <c r="I5627" s="158">
        <f t="shared" si="529"/>
        <v>14</v>
      </c>
      <c r="J5627" s="158" t="str">
        <f t="shared" si="526"/>
        <v>GBP</v>
      </c>
      <c r="K5627" s="158" t="str">
        <f t="shared" si="527"/>
        <v>USD</v>
      </c>
      <c r="L5627" s="158" t="str">
        <f t="shared" si="524"/>
        <v>GBPUSD45470</v>
      </c>
      <c r="M5627" s="160">
        <f t="shared" si="528"/>
        <v>45470</v>
      </c>
      <c r="N5627" s="158">
        <v>1.1821728336682824</v>
      </c>
      <c r="O5627" s="158">
        <v>1.0696000000000001</v>
      </c>
      <c r="P5627" s="161">
        <f t="shared" si="525"/>
        <v>1.2645</v>
      </c>
    </row>
    <row r="5628" spans="9:16" x14ac:dyDescent="0.2">
      <c r="I5628" s="158">
        <f t="shared" si="529"/>
        <v>14</v>
      </c>
      <c r="J5628" s="158" t="str">
        <f t="shared" si="526"/>
        <v>GBP</v>
      </c>
      <c r="K5628" s="158" t="str">
        <f t="shared" si="527"/>
        <v>USD</v>
      </c>
      <c r="L5628" s="158" t="str">
        <f t="shared" si="524"/>
        <v>GBPUSD45471</v>
      </c>
      <c r="M5628" s="160">
        <f t="shared" si="528"/>
        <v>45471</v>
      </c>
      <c r="N5628" s="158">
        <v>1.1815023984498689</v>
      </c>
      <c r="O5628" s="158">
        <v>1.0705</v>
      </c>
      <c r="P5628" s="161">
        <f t="shared" si="525"/>
        <v>1.2647999999999999</v>
      </c>
    </row>
    <row r="5629" spans="9:16" x14ac:dyDescent="0.2">
      <c r="I5629" s="158">
        <f t="shared" si="529"/>
        <v>14</v>
      </c>
      <c r="J5629" s="158" t="str">
        <f t="shared" si="526"/>
        <v>GBP</v>
      </c>
      <c r="K5629" s="158" t="str">
        <f t="shared" si="527"/>
        <v>USD</v>
      </c>
      <c r="L5629" s="158" t="str">
        <f t="shared" si="524"/>
        <v>GBPUSD45472</v>
      </c>
      <c r="M5629" s="160">
        <f t="shared" si="528"/>
        <v>45472</v>
      </c>
      <c r="N5629" s="158">
        <v>1.1815023984498689</v>
      </c>
      <c r="O5629" s="158">
        <v>1.0705</v>
      </c>
      <c r="P5629" s="161">
        <f t="shared" si="525"/>
        <v>1.2647999999999999</v>
      </c>
    </row>
    <row r="5630" spans="9:16" x14ac:dyDescent="0.2">
      <c r="I5630" s="158">
        <f t="shared" si="529"/>
        <v>14</v>
      </c>
      <c r="J5630" s="158" t="str">
        <f t="shared" si="526"/>
        <v>GBP</v>
      </c>
      <c r="K5630" s="158" t="str">
        <f t="shared" si="527"/>
        <v>USD</v>
      </c>
      <c r="L5630" s="158" t="str">
        <f t="shared" si="524"/>
        <v>GBPUSD45473</v>
      </c>
      <c r="M5630" s="160">
        <f t="shared" si="528"/>
        <v>45473</v>
      </c>
      <c r="N5630" s="158">
        <v>1.1815023984498689</v>
      </c>
      <c r="O5630" s="158">
        <v>1.0705</v>
      </c>
      <c r="P5630" s="161">
        <f t="shared" si="525"/>
        <v>1.2647999999999999</v>
      </c>
    </row>
    <row r="5631" spans="9:16" x14ac:dyDescent="0.2">
      <c r="I5631" s="158">
        <f t="shared" si="529"/>
        <v>14</v>
      </c>
      <c r="J5631" s="158" t="str">
        <f t="shared" si="526"/>
        <v>GBP</v>
      </c>
      <c r="K5631" s="158" t="str">
        <f t="shared" si="527"/>
        <v>USD</v>
      </c>
      <c r="L5631" s="158" t="str">
        <f t="shared" si="524"/>
        <v>GBPUSD45474</v>
      </c>
      <c r="M5631" s="160">
        <f t="shared" si="528"/>
        <v>45474</v>
      </c>
      <c r="N5631" s="158">
        <v>1.1793843613633683</v>
      </c>
      <c r="O5631" s="158">
        <v>1.0745</v>
      </c>
      <c r="P5631" s="161">
        <f t="shared" si="525"/>
        <v>1.2672000000000001</v>
      </c>
    </row>
    <row r="5632" spans="9:16" x14ac:dyDescent="0.2">
      <c r="I5632" s="158">
        <f t="shared" si="529"/>
        <v>14</v>
      </c>
      <c r="J5632" s="158" t="str">
        <f t="shared" si="526"/>
        <v>GBP</v>
      </c>
      <c r="K5632" s="158" t="str">
        <f t="shared" si="527"/>
        <v>USD</v>
      </c>
      <c r="L5632" s="158" t="str">
        <f t="shared" si="524"/>
        <v>GBPUSD45475</v>
      </c>
      <c r="M5632" s="160">
        <f t="shared" si="528"/>
        <v>45475</v>
      </c>
      <c r="N5632" s="158">
        <v>1.1798713940180521</v>
      </c>
      <c r="O5632" s="158">
        <v>1.0729</v>
      </c>
      <c r="P5632" s="161">
        <f t="shared" si="525"/>
        <v>1.2659</v>
      </c>
    </row>
    <row r="5633" spans="9:16" x14ac:dyDescent="0.2">
      <c r="I5633" s="158">
        <f t="shared" si="529"/>
        <v>14</v>
      </c>
      <c r="J5633" s="158" t="str">
        <f t="shared" si="526"/>
        <v>GBP</v>
      </c>
      <c r="K5633" s="158" t="str">
        <f t="shared" si="527"/>
        <v>USD</v>
      </c>
      <c r="L5633" s="158" t="str">
        <f t="shared" si="524"/>
        <v>GBPUSD45476</v>
      </c>
      <c r="M5633" s="160">
        <f t="shared" si="528"/>
        <v>45476</v>
      </c>
      <c r="N5633" s="158">
        <v>1.1809163911195086</v>
      </c>
      <c r="O5633" s="158">
        <v>1.0758000000000001</v>
      </c>
      <c r="P5633" s="161">
        <f t="shared" si="525"/>
        <v>1.2704</v>
      </c>
    </row>
    <row r="5634" spans="9:16" x14ac:dyDescent="0.2">
      <c r="I5634" s="158">
        <f t="shared" si="529"/>
        <v>14</v>
      </c>
      <c r="J5634" s="158" t="str">
        <f t="shared" si="526"/>
        <v>GBP</v>
      </c>
      <c r="K5634" s="158" t="str">
        <f t="shared" si="527"/>
        <v>USD</v>
      </c>
      <c r="L5634" s="158" t="str">
        <f t="shared" si="524"/>
        <v>GBPUSD45477</v>
      </c>
      <c r="M5634" s="160">
        <f t="shared" si="528"/>
        <v>45477</v>
      </c>
      <c r="N5634" s="158">
        <v>1.1811535145222825</v>
      </c>
      <c r="O5634" s="158">
        <v>1.08</v>
      </c>
      <c r="P5634" s="161">
        <f t="shared" si="525"/>
        <v>1.2756000000000001</v>
      </c>
    </row>
    <row r="5635" spans="9:16" x14ac:dyDescent="0.2">
      <c r="I5635" s="158">
        <f t="shared" si="529"/>
        <v>14</v>
      </c>
      <c r="J5635" s="158" t="str">
        <f t="shared" si="526"/>
        <v>GBP</v>
      </c>
      <c r="K5635" s="158" t="str">
        <f t="shared" si="527"/>
        <v>USD</v>
      </c>
      <c r="L5635" s="158" t="str">
        <f t="shared" ref="L5635:L5698" si="530">J5635&amp;K5635&amp;M5635</f>
        <v>GBPUSD45478</v>
      </c>
      <c r="M5635" s="160">
        <f t="shared" si="528"/>
        <v>45478</v>
      </c>
      <c r="N5635" s="158">
        <v>1.1818514885419498</v>
      </c>
      <c r="O5635" s="158">
        <v>1.0824</v>
      </c>
      <c r="P5635" s="161">
        <f t="shared" ref="P5635:P5698" si="531">ROUND(N5635*O5635,4)</f>
        <v>1.2791999999999999</v>
      </c>
    </row>
    <row r="5636" spans="9:16" x14ac:dyDescent="0.2">
      <c r="I5636" s="158">
        <f t="shared" si="529"/>
        <v>14</v>
      </c>
      <c r="J5636" s="158" t="str">
        <f t="shared" ref="J5636:J5699" si="532">VLOOKUP($I5636,$A:$C,2,FALSE)</f>
        <v>GBP</v>
      </c>
      <c r="K5636" s="158" t="str">
        <f t="shared" ref="K5636:K5699" si="533">VLOOKUP($I5636,$A:$C,3,FALSE)</f>
        <v>USD</v>
      </c>
      <c r="L5636" s="158" t="str">
        <f t="shared" si="530"/>
        <v>GBPUSD45479</v>
      </c>
      <c r="M5636" s="160">
        <f t="shared" ref="M5636:M5699" si="534">IF(I5636=I5635,M5635+1,$G$1)</f>
        <v>45479</v>
      </c>
      <c r="N5636" s="158">
        <v>1.1818514885419498</v>
      </c>
      <c r="O5636" s="158">
        <v>1.0824</v>
      </c>
      <c r="P5636" s="161">
        <f t="shared" si="531"/>
        <v>1.2791999999999999</v>
      </c>
    </row>
    <row r="5637" spans="9:16" x14ac:dyDescent="0.2">
      <c r="I5637" s="158">
        <f t="shared" si="529"/>
        <v>14</v>
      </c>
      <c r="J5637" s="158" t="str">
        <f t="shared" si="532"/>
        <v>GBP</v>
      </c>
      <c r="K5637" s="158" t="str">
        <f t="shared" si="533"/>
        <v>USD</v>
      </c>
      <c r="L5637" s="158" t="str">
        <f t="shared" si="530"/>
        <v>GBPUSD45480</v>
      </c>
      <c r="M5637" s="160">
        <f t="shared" si="534"/>
        <v>45480</v>
      </c>
      <c r="N5637" s="158">
        <v>1.1818514885419498</v>
      </c>
      <c r="O5637" s="158">
        <v>1.0824</v>
      </c>
      <c r="P5637" s="161">
        <f t="shared" si="531"/>
        <v>1.2791999999999999</v>
      </c>
    </row>
    <row r="5638" spans="9:16" x14ac:dyDescent="0.2">
      <c r="I5638" s="158">
        <f t="shared" si="529"/>
        <v>14</v>
      </c>
      <c r="J5638" s="158" t="str">
        <f t="shared" si="532"/>
        <v>GBP</v>
      </c>
      <c r="K5638" s="158" t="str">
        <f t="shared" si="533"/>
        <v>USD</v>
      </c>
      <c r="L5638" s="158" t="str">
        <f t="shared" si="530"/>
        <v>GBPUSD45481</v>
      </c>
      <c r="M5638" s="160">
        <f t="shared" si="534"/>
        <v>45481</v>
      </c>
      <c r="N5638" s="158">
        <v>1.1846937566639024</v>
      </c>
      <c r="O5638" s="158">
        <v>1.0834999999999999</v>
      </c>
      <c r="P5638" s="161">
        <f t="shared" si="531"/>
        <v>1.2836000000000001</v>
      </c>
    </row>
    <row r="5639" spans="9:16" x14ac:dyDescent="0.2">
      <c r="I5639" s="158">
        <f t="shared" si="529"/>
        <v>14</v>
      </c>
      <c r="J5639" s="158" t="str">
        <f t="shared" si="532"/>
        <v>GBP</v>
      </c>
      <c r="K5639" s="158" t="str">
        <f t="shared" si="533"/>
        <v>USD</v>
      </c>
      <c r="L5639" s="158" t="str">
        <f t="shared" si="530"/>
        <v>GBPUSD45482</v>
      </c>
      <c r="M5639" s="160">
        <f t="shared" si="534"/>
        <v>45482</v>
      </c>
      <c r="N5639" s="158">
        <v>1.1835580120959628</v>
      </c>
      <c r="O5639" s="158">
        <v>1.0813999999999999</v>
      </c>
      <c r="P5639" s="161">
        <f t="shared" si="531"/>
        <v>1.2799</v>
      </c>
    </row>
    <row r="5640" spans="9:16" x14ac:dyDescent="0.2">
      <c r="I5640" s="158">
        <f t="shared" si="529"/>
        <v>14</v>
      </c>
      <c r="J5640" s="158" t="str">
        <f t="shared" si="532"/>
        <v>GBP</v>
      </c>
      <c r="K5640" s="158" t="str">
        <f t="shared" si="533"/>
        <v>USD</v>
      </c>
      <c r="L5640" s="158" t="str">
        <f t="shared" si="530"/>
        <v>GBPUSD45483</v>
      </c>
      <c r="M5640" s="160">
        <f t="shared" si="534"/>
        <v>45483</v>
      </c>
      <c r="N5640" s="158">
        <v>1.1831799143377741</v>
      </c>
      <c r="O5640" s="158">
        <v>1.0825</v>
      </c>
      <c r="P5640" s="161">
        <f t="shared" si="531"/>
        <v>1.2807999999999999</v>
      </c>
    </row>
    <row r="5641" spans="9:16" x14ac:dyDescent="0.2">
      <c r="I5641" s="158">
        <f t="shared" si="529"/>
        <v>14</v>
      </c>
      <c r="J5641" s="158" t="str">
        <f t="shared" si="532"/>
        <v>GBP</v>
      </c>
      <c r="K5641" s="158" t="str">
        <f t="shared" si="533"/>
        <v>USD</v>
      </c>
      <c r="L5641" s="158" t="str">
        <f t="shared" si="530"/>
        <v>GBPUSD45484</v>
      </c>
      <c r="M5641" s="160">
        <f t="shared" si="534"/>
        <v>45484</v>
      </c>
      <c r="N5641" s="158">
        <v>1.1861692663543089</v>
      </c>
      <c r="O5641" s="158">
        <v>1.0854999999999999</v>
      </c>
      <c r="P5641" s="161">
        <f t="shared" si="531"/>
        <v>1.2876000000000001</v>
      </c>
    </row>
    <row r="5642" spans="9:16" x14ac:dyDescent="0.2">
      <c r="I5642" s="158">
        <f t="shared" si="529"/>
        <v>14</v>
      </c>
      <c r="J5642" s="158" t="str">
        <f t="shared" si="532"/>
        <v>GBP</v>
      </c>
      <c r="K5642" s="158" t="str">
        <f t="shared" si="533"/>
        <v>USD</v>
      </c>
      <c r="L5642" s="158" t="str">
        <f t="shared" si="530"/>
        <v>GBPUSD45485</v>
      </c>
      <c r="M5642" s="160">
        <f t="shared" si="534"/>
        <v>45485</v>
      </c>
      <c r="N5642" s="158">
        <v>1.1900653345868688</v>
      </c>
      <c r="O5642" s="158">
        <v>1.089</v>
      </c>
      <c r="P5642" s="161">
        <f t="shared" si="531"/>
        <v>1.296</v>
      </c>
    </row>
    <row r="5643" spans="9:16" x14ac:dyDescent="0.2">
      <c r="I5643" s="158">
        <f t="shared" si="529"/>
        <v>14</v>
      </c>
      <c r="J5643" s="158" t="str">
        <f t="shared" si="532"/>
        <v>GBP</v>
      </c>
      <c r="K5643" s="158" t="str">
        <f t="shared" si="533"/>
        <v>USD</v>
      </c>
      <c r="L5643" s="158" t="str">
        <f t="shared" si="530"/>
        <v>GBPUSD45486</v>
      </c>
      <c r="M5643" s="160">
        <f t="shared" si="534"/>
        <v>45486</v>
      </c>
      <c r="N5643" s="158">
        <v>1.1900653345868688</v>
      </c>
      <c r="O5643" s="158">
        <v>1.089</v>
      </c>
      <c r="P5643" s="161">
        <f t="shared" si="531"/>
        <v>1.296</v>
      </c>
    </row>
    <row r="5644" spans="9:16" x14ac:dyDescent="0.2">
      <c r="I5644" s="158">
        <f t="shared" si="529"/>
        <v>14</v>
      </c>
      <c r="J5644" s="158" t="str">
        <f t="shared" si="532"/>
        <v>GBP</v>
      </c>
      <c r="K5644" s="158" t="str">
        <f t="shared" si="533"/>
        <v>USD</v>
      </c>
      <c r="L5644" s="158" t="str">
        <f t="shared" si="530"/>
        <v>GBPUSD45487</v>
      </c>
      <c r="M5644" s="160">
        <f t="shared" si="534"/>
        <v>45487</v>
      </c>
      <c r="N5644" s="158">
        <v>1.1900653345868688</v>
      </c>
      <c r="O5644" s="158">
        <v>1.089</v>
      </c>
      <c r="P5644" s="161">
        <f t="shared" si="531"/>
        <v>1.296</v>
      </c>
    </row>
    <row r="5645" spans="9:16" x14ac:dyDescent="0.2">
      <c r="I5645" s="158">
        <f t="shared" si="529"/>
        <v>14</v>
      </c>
      <c r="J5645" s="158" t="str">
        <f t="shared" si="532"/>
        <v>GBP</v>
      </c>
      <c r="K5645" s="158" t="str">
        <f t="shared" si="533"/>
        <v>USD</v>
      </c>
      <c r="L5645" s="158" t="str">
        <f t="shared" si="530"/>
        <v>GBPUSD45488</v>
      </c>
      <c r="M5645" s="160">
        <f t="shared" si="534"/>
        <v>45488</v>
      </c>
      <c r="N5645" s="158">
        <v>1.1898387768457375</v>
      </c>
      <c r="O5645" s="158">
        <v>1.0907</v>
      </c>
      <c r="P5645" s="161">
        <f t="shared" si="531"/>
        <v>1.2978000000000001</v>
      </c>
    </row>
    <row r="5646" spans="9:16" x14ac:dyDescent="0.2">
      <c r="I5646" s="158">
        <f t="shared" si="529"/>
        <v>14</v>
      </c>
      <c r="J5646" s="158" t="str">
        <f t="shared" si="532"/>
        <v>GBP</v>
      </c>
      <c r="K5646" s="158" t="str">
        <f t="shared" si="533"/>
        <v>USD</v>
      </c>
      <c r="L5646" s="158" t="str">
        <f t="shared" si="530"/>
        <v>GBPUSD45489</v>
      </c>
      <c r="M5646" s="160">
        <f t="shared" si="534"/>
        <v>45489</v>
      </c>
      <c r="N5646" s="158">
        <v>1.1896547621880131</v>
      </c>
      <c r="O5646" s="158">
        <v>1.0902000000000001</v>
      </c>
      <c r="P5646" s="161">
        <f t="shared" si="531"/>
        <v>1.2969999999999999</v>
      </c>
    </row>
    <row r="5647" spans="9:16" x14ac:dyDescent="0.2">
      <c r="I5647" s="158">
        <f t="shared" si="529"/>
        <v>14</v>
      </c>
      <c r="J5647" s="158" t="str">
        <f t="shared" si="532"/>
        <v>GBP</v>
      </c>
      <c r="K5647" s="158" t="str">
        <f t="shared" si="533"/>
        <v>USD</v>
      </c>
      <c r="L5647" s="158" t="str">
        <f t="shared" si="530"/>
        <v>GBPUSD45490</v>
      </c>
      <c r="M5647" s="160">
        <f t="shared" si="534"/>
        <v>45490</v>
      </c>
      <c r="N5647" s="158">
        <v>1.1916820592265984</v>
      </c>
      <c r="O5647" s="158">
        <v>1.0933999999999999</v>
      </c>
      <c r="P5647" s="161">
        <f t="shared" si="531"/>
        <v>1.3029999999999999</v>
      </c>
    </row>
    <row r="5648" spans="9:16" x14ac:dyDescent="0.2">
      <c r="I5648" s="158">
        <f t="shared" si="529"/>
        <v>14</v>
      </c>
      <c r="J5648" s="158" t="str">
        <f t="shared" si="532"/>
        <v>GBP</v>
      </c>
      <c r="K5648" s="158" t="str">
        <f t="shared" si="533"/>
        <v>USD</v>
      </c>
      <c r="L5648" s="158" t="str">
        <f t="shared" si="530"/>
        <v>GBPUSD45491</v>
      </c>
      <c r="M5648" s="160">
        <f t="shared" si="534"/>
        <v>45491</v>
      </c>
      <c r="N5648" s="158">
        <v>1.188001188001188</v>
      </c>
      <c r="O5648" s="158">
        <v>1.093</v>
      </c>
      <c r="P5648" s="161">
        <f t="shared" si="531"/>
        <v>1.2985</v>
      </c>
    </row>
    <row r="5649" spans="9:16" x14ac:dyDescent="0.2">
      <c r="I5649" s="158">
        <f t="shared" si="529"/>
        <v>14</v>
      </c>
      <c r="J5649" s="158" t="str">
        <f t="shared" si="532"/>
        <v>GBP</v>
      </c>
      <c r="K5649" s="158" t="str">
        <f t="shared" si="533"/>
        <v>USD</v>
      </c>
      <c r="L5649" s="158" t="str">
        <f t="shared" si="530"/>
        <v>GBPUSD45492</v>
      </c>
      <c r="M5649" s="160">
        <f t="shared" si="534"/>
        <v>45492</v>
      </c>
      <c r="N5649" s="158">
        <v>1.1865211200759374</v>
      </c>
      <c r="O5649" s="158">
        <v>1.089</v>
      </c>
      <c r="P5649" s="161">
        <f t="shared" si="531"/>
        <v>1.2921</v>
      </c>
    </row>
    <row r="5650" spans="9:16" x14ac:dyDescent="0.2">
      <c r="I5650" s="158">
        <f t="shared" si="529"/>
        <v>14</v>
      </c>
      <c r="J5650" s="158" t="str">
        <f t="shared" si="532"/>
        <v>GBP</v>
      </c>
      <c r="K5650" s="158" t="str">
        <f t="shared" si="533"/>
        <v>USD</v>
      </c>
      <c r="L5650" s="158" t="str">
        <f t="shared" si="530"/>
        <v>GBPUSD45493</v>
      </c>
      <c r="M5650" s="160">
        <f t="shared" si="534"/>
        <v>45493</v>
      </c>
      <c r="N5650" s="158">
        <v>1.1865211200759374</v>
      </c>
      <c r="O5650" s="158">
        <v>1.089</v>
      </c>
      <c r="P5650" s="161">
        <f t="shared" si="531"/>
        <v>1.2921</v>
      </c>
    </row>
    <row r="5651" spans="9:16" x14ac:dyDescent="0.2">
      <c r="I5651" s="158">
        <f t="shared" si="529"/>
        <v>14</v>
      </c>
      <c r="J5651" s="158" t="str">
        <f t="shared" si="532"/>
        <v>GBP</v>
      </c>
      <c r="K5651" s="158" t="str">
        <f t="shared" si="533"/>
        <v>USD</v>
      </c>
      <c r="L5651" s="158" t="str">
        <f t="shared" si="530"/>
        <v>GBPUSD45494</v>
      </c>
      <c r="M5651" s="160">
        <f t="shared" si="534"/>
        <v>45494</v>
      </c>
      <c r="N5651" s="158">
        <v>1.1865211200759374</v>
      </c>
      <c r="O5651" s="158">
        <v>1.089</v>
      </c>
      <c r="P5651" s="161">
        <f t="shared" si="531"/>
        <v>1.2921</v>
      </c>
    </row>
    <row r="5652" spans="9:16" x14ac:dyDescent="0.2">
      <c r="I5652" s="158">
        <f t="shared" si="529"/>
        <v>14</v>
      </c>
      <c r="J5652" s="158" t="str">
        <f t="shared" si="532"/>
        <v>GBP</v>
      </c>
      <c r="K5652" s="158" t="str">
        <f t="shared" si="533"/>
        <v>USD</v>
      </c>
      <c r="L5652" s="158" t="str">
        <f t="shared" si="530"/>
        <v>GBPUSD45495</v>
      </c>
      <c r="M5652" s="160">
        <f t="shared" si="534"/>
        <v>45495</v>
      </c>
      <c r="N5652" s="158">
        <v>1.1874369174137624</v>
      </c>
      <c r="O5652" s="158">
        <v>1.0888</v>
      </c>
      <c r="P5652" s="161">
        <f t="shared" si="531"/>
        <v>1.2928999999999999</v>
      </c>
    </row>
    <row r="5653" spans="9:16" x14ac:dyDescent="0.2">
      <c r="I5653" s="158">
        <f t="shared" si="529"/>
        <v>14</v>
      </c>
      <c r="J5653" s="158" t="str">
        <f t="shared" si="532"/>
        <v>GBP</v>
      </c>
      <c r="K5653" s="158" t="str">
        <f t="shared" si="533"/>
        <v>USD</v>
      </c>
      <c r="L5653" s="158" t="str">
        <f t="shared" si="530"/>
        <v>GBPUSD45496</v>
      </c>
      <c r="M5653" s="160">
        <f t="shared" si="534"/>
        <v>45496</v>
      </c>
      <c r="N5653" s="158">
        <v>1.1894425082963616</v>
      </c>
      <c r="O5653" s="158">
        <v>1.0860000000000001</v>
      </c>
      <c r="P5653" s="161">
        <f t="shared" si="531"/>
        <v>1.2917000000000001</v>
      </c>
    </row>
    <row r="5654" spans="9:16" x14ac:dyDescent="0.2">
      <c r="I5654" s="158">
        <f t="shared" si="529"/>
        <v>14</v>
      </c>
      <c r="J5654" s="158" t="str">
        <f t="shared" si="532"/>
        <v>GBP</v>
      </c>
      <c r="K5654" s="158" t="str">
        <f t="shared" si="533"/>
        <v>USD</v>
      </c>
      <c r="L5654" s="158" t="str">
        <f t="shared" si="530"/>
        <v>GBPUSD45497</v>
      </c>
      <c r="M5654" s="160">
        <f t="shared" si="534"/>
        <v>45497</v>
      </c>
      <c r="N5654" s="158">
        <v>1.1908589665725888</v>
      </c>
      <c r="O5654" s="158">
        <v>1.0848</v>
      </c>
      <c r="P5654" s="161">
        <f t="shared" si="531"/>
        <v>1.2918000000000001</v>
      </c>
    </row>
    <row r="5655" spans="9:16" x14ac:dyDescent="0.2">
      <c r="I5655" s="158">
        <f t="shared" si="529"/>
        <v>14</v>
      </c>
      <c r="J5655" s="158" t="str">
        <f t="shared" si="532"/>
        <v>GBP</v>
      </c>
      <c r="K5655" s="158" t="str">
        <f t="shared" si="533"/>
        <v>USD</v>
      </c>
      <c r="L5655" s="158" t="str">
        <f t="shared" si="530"/>
        <v>GBPUSD45498</v>
      </c>
      <c r="M5655" s="160">
        <f t="shared" si="534"/>
        <v>45498</v>
      </c>
      <c r="N5655" s="158">
        <v>1.1865211200759374</v>
      </c>
      <c r="O5655" s="158">
        <v>1.0851</v>
      </c>
      <c r="P5655" s="161">
        <f t="shared" si="531"/>
        <v>1.2875000000000001</v>
      </c>
    </row>
    <row r="5656" spans="9:16" x14ac:dyDescent="0.2">
      <c r="I5656" s="158">
        <f t="shared" si="529"/>
        <v>14</v>
      </c>
      <c r="J5656" s="158" t="str">
        <f t="shared" si="532"/>
        <v>GBP</v>
      </c>
      <c r="K5656" s="158" t="str">
        <f t="shared" si="533"/>
        <v>USD</v>
      </c>
      <c r="L5656" s="158" t="str">
        <f t="shared" si="530"/>
        <v>GBPUSD45499</v>
      </c>
      <c r="M5656" s="160">
        <f t="shared" si="534"/>
        <v>45499</v>
      </c>
      <c r="N5656" s="158">
        <v>1.1851430467657447</v>
      </c>
      <c r="O5656" s="158">
        <v>1.0860000000000001</v>
      </c>
      <c r="P5656" s="161">
        <f t="shared" si="531"/>
        <v>1.2870999999999999</v>
      </c>
    </row>
    <row r="5657" spans="9:16" x14ac:dyDescent="0.2">
      <c r="I5657" s="158">
        <f t="shared" si="529"/>
        <v>14</v>
      </c>
      <c r="J5657" s="158" t="str">
        <f t="shared" si="532"/>
        <v>GBP</v>
      </c>
      <c r="K5657" s="158" t="str">
        <f t="shared" si="533"/>
        <v>USD</v>
      </c>
      <c r="L5657" s="158" t="str">
        <f t="shared" si="530"/>
        <v>GBPUSD45500</v>
      </c>
      <c r="M5657" s="160">
        <f t="shared" si="534"/>
        <v>45500</v>
      </c>
      <c r="N5657" s="158">
        <v>1.1851430467657447</v>
      </c>
      <c r="O5657" s="158">
        <v>1.0860000000000001</v>
      </c>
      <c r="P5657" s="161">
        <f t="shared" si="531"/>
        <v>1.2870999999999999</v>
      </c>
    </row>
    <row r="5658" spans="9:16" x14ac:dyDescent="0.2">
      <c r="I5658" s="158">
        <f t="shared" si="529"/>
        <v>14</v>
      </c>
      <c r="J5658" s="158" t="str">
        <f t="shared" si="532"/>
        <v>GBP</v>
      </c>
      <c r="K5658" s="158" t="str">
        <f t="shared" si="533"/>
        <v>USD</v>
      </c>
      <c r="L5658" s="158" t="str">
        <f t="shared" si="530"/>
        <v>GBPUSD45501</v>
      </c>
      <c r="M5658" s="160">
        <f t="shared" si="534"/>
        <v>45501</v>
      </c>
      <c r="N5658" s="158">
        <v>1.1851430467657447</v>
      </c>
      <c r="O5658" s="158">
        <v>1.0860000000000001</v>
      </c>
      <c r="P5658" s="161">
        <f t="shared" si="531"/>
        <v>1.2870999999999999</v>
      </c>
    </row>
    <row r="5659" spans="9:16" x14ac:dyDescent="0.2">
      <c r="I5659" s="158">
        <f t="shared" si="529"/>
        <v>14</v>
      </c>
      <c r="J5659" s="158" t="str">
        <f t="shared" si="532"/>
        <v>GBP</v>
      </c>
      <c r="K5659" s="158" t="str">
        <f t="shared" si="533"/>
        <v>USD</v>
      </c>
      <c r="L5659" s="158" t="str">
        <f t="shared" si="530"/>
        <v>GBPUSD45502</v>
      </c>
      <c r="M5659" s="160">
        <f t="shared" si="534"/>
        <v>45502</v>
      </c>
      <c r="N5659" s="158">
        <v>1.1856067342462504</v>
      </c>
      <c r="O5659" s="158">
        <v>1.0817000000000001</v>
      </c>
      <c r="P5659" s="161">
        <f t="shared" si="531"/>
        <v>1.2825</v>
      </c>
    </row>
    <row r="5660" spans="9:16" x14ac:dyDescent="0.2">
      <c r="I5660" s="158">
        <f t="shared" si="529"/>
        <v>14</v>
      </c>
      <c r="J5660" s="158" t="str">
        <f t="shared" si="532"/>
        <v>GBP</v>
      </c>
      <c r="K5660" s="158" t="str">
        <f t="shared" si="533"/>
        <v>USD</v>
      </c>
      <c r="L5660" s="158" t="str">
        <f t="shared" si="530"/>
        <v>GBPUSD45503</v>
      </c>
      <c r="M5660" s="160">
        <f t="shared" si="534"/>
        <v>45503</v>
      </c>
      <c r="N5660" s="158">
        <v>1.1868027533823877</v>
      </c>
      <c r="O5660" s="158">
        <v>1.0824</v>
      </c>
      <c r="P5660" s="161">
        <f t="shared" si="531"/>
        <v>1.2846</v>
      </c>
    </row>
    <row r="5661" spans="9:16" x14ac:dyDescent="0.2">
      <c r="I5661" s="158">
        <f t="shared" si="529"/>
        <v>14</v>
      </c>
      <c r="J5661" s="158" t="str">
        <f t="shared" si="532"/>
        <v>GBP</v>
      </c>
      <c r="K5661" s="158" t="str">
        <f t="shared" si="533"/>
        <v>USD</v>
      </c>
      <c r="L5661" s="158" t="str">
        <f t="shared" si="530"/>
        <v>GBPUSD45504</v>
      </c>
      <c r="M5661" s="160">
        <f t="shared" si="534"/>
        <v>45504</v>
      </c>
      <c r="N5661" s="158">
        <v>1.1851149561507466</v>
      </c>
      <c r="O5661" s="158">
        <v>1.0828</v>
      </c>
      <c r="P5661" s="161">
        <f t="shared" si="531"/>
        <v>1.2831999999999999</v>
      </c>
    </row>
    <row r="5662" spans="9:16" x14ac:dyDescent="0.2">
      <c r="I5662" s="158">
        <f t="shared" si="529"/>
        <v>14</v>
      </c>
      <c r="J5662" s="158" t="str">
        <f t="shared" si="532"/>
        <v>GBP</v>
      </c>
      <c r="K5662" s="158" t="str">
        <f t="shared" si="533"/>
        <v>USD</v>
      </c>
      <c r="L5662" s="158" t="str">
        <f t="shared" si="530"/>
        <v>GBPUSD45505</v>
      </c>
      <c r="M5662" s="160">
        <f t="shared" si="534"/>
        <v>45505</v>
      </c>
      <c r="N5662" s="158">
        <v>1.1858457451854663</v>
      </c>
      <c r="O5662" s="158">
        <v>1.0789</v>
      </c>
      <c r="P5662" s="161">
        <f t="shared" si="531"/>
        <v>1.2794000000000001</v>
      </c>
    </row>
    <row r="5663" spans="9:16" x14ac:dyDescent="0.2">
      <c r="I5663" s="158">
        <f t="shared" si="529"/>
        <v>14</v>
      </c>
      <c r="J5663" s="158" t="str">
        <f t="shared" si="532"/>
        <v>GBP</v>
      </c>
      <c r="K5663" s="158" t="str">
        <f t="shared" si="533"/>
        <v>USD</v>
      </c>
      <c r="L5663" s="158" t="str">
        <f t="shared" si="530"/>
        <v>GBPUSD45506</v>
      </c>
      <c r="M5663" s="160">
        <f t="shared" si="534"/>
        <v>45506</v>
      </c>
      <c r="N5663" s="158">
        <v>1.1764705882352942</v>
      </c>
      <c r="O5663" s="158">
        <v>1.0834999999999999</v>
      </c>
      <c r="P5663" s="161">
        <f t="shared" si="531"/>
        <v>1.2746999999999999</v>
      </c>
    </row>
    <row r="5664" spans="9:16" x14ac:dyDescent="0.2">
      <c r="I5664" s="158">
        <f t="shared" si="529"/>
        <v>14</v>
      </c>
      <c r="J5664" s="158" t="str">
        <f t="shared" si="532"/>
        <v>GBP</v>
      </c>
      <c r="K5664" s="158" t="str">
        <f t="shared" si="533"/>
        <v>USD</v>
      </c>
      <c r="L5664" s="158" t="str">
        <f t="shared" si="530"/>
        <v>GBPUSD45507</v>
      </c>
      <c r="M5664" s="160">
        <f t="shared" si="534"/>
        <v>45507</v>
      </c>
      <c r="N5664" s="158">
        <v>1.1764705882352942</v>
      </c>
      <c r="O5664" s="158">
        <v>1.0834999999999999</v>
      </c>
      <c r="P5664" s="161">
        <f t="shared" si="531"/>
        <v>1.2746999999999999</v>
      </c>
    </row>
    <row r="5665" spans="9:16" x14ac:dyDescent="0.2">
      <c r="I5665" s="158">
        <f t="shared" si="529"/>
        <v>14</v>
      </c>
      <c r="J5665" s="158" t="str">
        <f t="shared" si="532"/>
        <v>GBP</v>
      </c>
      <c r="K5665" s="158" t="str">
        <f t="shared" si="533"/>
        <v>USD</v>
      </c>
      <c r="L5665" s="158" t="str">
        <f t="shared" si="530"/>
        <v>GBPUSD45508</v>
      </c>
      <c r="M5665" s="160">
        <f t="shared" si="534"/>
        <v>45508</v>
      </c>
      <c r="N5665" s="158">
        <v>1.1764705882352942</v>
      </c>
      <c r="O5665" s="158">
        <v>1.0834999999999999</v>
      </c>
      <c r="P5665" s="161">
        <f t="shared" si="531"/>
        <v>1.2746999999999999</v>
      </c>
    </row>
    <row r="5666" spans="9:16" x14ac:dyDescent="0.2">
      <c r="I5666" s="158">
        <f t="shared" si="529"/>
        <v>14</v>
      </c>
      <c r="J5666" s="158" t="str">
        <f t="shared" si="532"/>
        <v>GBP</v>
      </c>
      <c r="K5666" s="158" t="str">
        <f t="shared" si="533"/>
        <v>USD</v>
      </c>
      <c r="L5666" s="158" t="str">
        <f t="shared" si="530"/>
        <v>GBPUSD45509</v>
      </c>
      <c r="M5666" s="160">
        <f t="shared" si="534"/>
        <v>45509</v>
      </c>
      <c r="N5666" s="158">
        <v>1.1644425813363144</v>
      </c>
      <c r="O5666" s="158">
        <v>1.0966</v>
      </c>
      <c r="P5666" s="161">
        <f t="shared" si="531"/>
        <v>1.2768999999999999</v>
      </c>
    </row>
    <row r="5667" spans="9:16" x14ac:dyDescent="0.2">
      <c r="I5667" s="158">
        <f t="shared" si="529"/>
        <v>14</v>
      </c>
      <c r="J5667" s="158" t="str">
        <f t="shared" si="532"/>
        <v>GBP</v>
      </c>
      <c r="K5667" s="158" t="str">
        <f t="shared" si="533"/>
        <v>USD</v>
      </c>
      <c r="L5667" s="158" t="str">
        <f t="shared" si="530"/>
        <v>GBPUSD45510</v>
      </c>
      <c r="M5667" s="160">
        <f t="shared" si="534"/>
        <v>45510</v>
      </c>
      <c r="N5667" s="158">
        <v>1.1628177399474406</v>
      </c>
      <c r="O5667" s="158">
        <v>1.0914999999999999</v>
      </c>
      <c r="P5667" s="161">
        <f t="shared" si="531"/>
        <v>1.2692000000000001</v>
      </c>
    </row>
    <row r="5668" spans="9:16" x14ac:dyDescent="0.2">
      <c r="I5668" s="158">
        <f t="shared" si="529"/>
        <v>14</v>
      </c>
      <c r="J5668" s="158" t="str">
        <f t="shared" si="532"/>
        <v>GBP</v>
      </c>
      <c r="K5668" s="158" t="str">
        <f t="shared" si="533"/>
        <v>USD</v>
      </c>
      <c r="L5668" s="158" t="str">
        <f t="shared" si="530"/>
        <v>GBPUSD45511</v>
      </c>
      <c r="M5668" s="160">
        <f t="shared" si="534"/>
        <v>45511</v>
      </c>
      <c r="N5668" s="158">
        <v>1.1653925041954132</v>
      </c>
      <c r="O5668" s="158">
        <v>1.0922000000000001</v>
      </c>
      <c r="P5668" s="161">
        <f t="shared" si="531"/>
        <v>1.2727999999999999</v>
      </c>
    </row>
    <row r="5669" spans="9:16" x14ac:dyDescent="0.2">
      <c r="I5669" s="158">
        <f t="shared" si="529"/>
        <v>14</v>
      </c>
      <c r="J5669" s="158" t="str">
        <f t="shared" si="532"/>
        <v>GBP</v>
      </c>
      <c r="K5669" s="158" t="str">
        <f t="shared" si="533"/>
        <v>USD</v>
      </c>
      <c r="L5669" s="158" t="str">
        <f t="shared" si="530"/>
        <v>GBPUSD45512</v>
      </c>
      <c r="M5669" s="160">
        <f t="shared" si="534"/>
        <v>45512</v>
      </c>
      <c r="N5669" s="158">
        <v>1.1615346195393355</v>
      </c>
      <c r="O5669" s="158">
        <v>1.093</v>
      </c>
      <c r="P5669" s="161">
        <f t="shared" si="531"/>
        <v>1.2696000000000001</v>
      </c>
    </row>
    <row r="5670" spans="9:16" x14ac:dyDescent="0.2">
      <c r="I5670" s="158">
        <f t="shared" si="529"/>
        <v>14</v>
      </c>
      <c r="J5670" s="158" t="str">
        <f t="shared" si="532"/>
        <v>GBP</v>
      </c>
      <c r="K5670" s="158" t="str">
        <f t="shared" si="533"/>
        <v>USD</v>
      </c>
      <c r="L5670" s="158" t="str">
        <f t="shared" si="530"/>
        <v>GBPUSD45513</v>
      </c>
      <c r="M5670" s="160">
        <f t="shared" si="534"/>
        <v>45513</v>
      </c>
      <c r="N5670" s="158">
        <v>1.1667522284967564</v>
      </c>
      <c r="O5670" s="158">
        <v>1.0916999999999999</v>
      </c>
      <c r="P5670" s="161">
        <f t="shared" si="531"/>
        <v>1.2737000000000001</v>
      </c>
    </row>
    <row r="5671" spans="9:16" x14ac:dyDescent="0.2">
      <c r="I5671" s="158">
        <f t="shared" si="529"/>
        <v>14</v>
      </c>
      <c r="J5671" s="158" t="str">
        <f t="shared" si="532"/>
        <v>GBP</v>
      </c>
      <c r="K5671" s="158" t="str">
        <f t="shared" si="533"/>
        <v>USD</v>
      </c>
      <c r="L5671" s="158" t="str">
        <f t="shared" si="530"/>
        <v>GBPUSD45514</v>
      </c>
      <c r="M5671" s="160">
        <f t="shared" si="534"/>
        <v>45514</v>
      </c>
      <c r="N5671" s="158">
        <v>1.1667522284967564</v>
      </c>
      <c r="O5671" s="158">
        <v>1.0916999999999999</v>
      </c>
      <c r="P5671" s="161">
        <f t="shared" si="531"/>
        <v>1.2737000000000001</v>
      </c>
    </row>
    <row r="5672" spans="9:16" x14ac:dyDescent="0.2">
      <c r="I5672" s="158">
        <f t="shared" si="529"/>
        <v>14</v>
      </c>
      <c r="J5672" s="158" t="str">
        <f t="shared" si="532"/>
        <v>GBP</v>
      </c>
      <c r="K5672" s="158" t="str">
        <f t="shared" si="533"/>
        <v>USD</v>
      </c>
      <c r="L5672" s="158" t="str">
        <f t="shared" si="530"/>
        <v>GBPUSD45515</v>
      </c>
      <c r="M5672" s="160">
        <f t="shared" si="534"/>
        <v>45515</v>
      </c>
      <c r="N5672" s="158">
        <v>1.1667522284967564</v>
      </c>
      <c r="O5672" s="158">
        <v>1.0916999999999999</v>
      </c>
      <c r="P5672" s="161">
        <f t="shared" si="531"/>
        <v>1.2737000000000001</v>
      </c>
    </row>
    <row r="5673" spans="9:16" x14ac:dyDescent="0.2">
      <c r="I5673" s="158">
        <f t="shared" si="529"/>
        <v>14</v>
      </c>
      <c r="J5673" s="158" t="str">
        <f t="shared" si="532"/>
        <v>GBP</v>
      </c>
      <c r="K5673" s="158" t="str">
        <f t="shared" si="533"/>
        <v>USD</v>
      </c>
      <c r="L5673" s="158" t="str">
        <f t="shared" si="530"/>
        <v>GBPUSD45516</v>
      </c>
      <c r="M5673" s="160">
        <f t="shared" si="534"/>
        <v>45516</v>
      </c>
      <c r="N5673" s="158">
        <v>1.1688524206933633</v>
      </c>
      <c r="O5673" s="158">
        <v>1.0925</v>
      </c>
      <c r="P5673" s="161">
        <f t="shared" si="531"/>
        <v>1.2769999999999999</v>
      </c>
    </row>
    <row r="5674" spans="9:16" x14ac:dyDescent="0.2">
      <c r="I5674" s="158">
        <f t="shared" ref="I5674:I5737" si="535">IF(M5673=$G$2,I5673+1,I5673)</f>
        <v>14</v>
      </c>
      <c r="J5674" s="158" t="str">
        <f t="shared" si="532"/>
        <v>GBP</v>
      </c>
      <c r="K5674" s="158" t="str">
        <f t="shared" si="533"/>
        <v>USD</v>
      </c>
      <c r="L5674" s="158" t="str">
        <f t="shared" si="530"/>
        <v>GBPUSD45517</v>
      </c>
      <c r="M5674" s="160">
        <f t="shared" si="534"/>
        <v>45517</v>
      </c>
      <c r="N5674" s="158">
        <v>1.1701654613962413</v>
      </c>
      <c r="O5674" s="158">
        <v>1.0931</v>
      </c>
      <c r="P5674" s="161">
        <f t="shared" si="531"/>
        <v>1.2790999999999999</v>
      </c>
    </row>
    <row r="5675" spans="9:16" x14ac:dyDescent="0.2">
      <c r="I5675" s="158">
        <f t="shared" si="535"/>
        <v>14</v>
      </c>
      <c r="J5675" s="158" t="str">
        <f t="shared" si="532"/>
        <v>GBP</v>
      </c>
      <c r="K5675" s="158" t="str">
        <f t="shared" si="533"/>
        <v>USD</v>
      </c>
      <c r="L5675" s="158" t="str">
        <f t="shared" si="530"/>
        <v>GBPUSD45518</v>
      </c>
      <c r="M5675" s="160">
        <f t="shared" si="534"/>
        <v>45518</v>
      </c>
      <c r="N5675" s="158">
        <v>1.1657321380693144</v>
      </c>
      <c r="O5675" s="158">
        <v>1.1019000000000001</v>
      </c>
      <c r="P5675" s="161">
        <f t="shared" si="531"/>
        <v>1.2845</v>
      </c>
    </row>
    <row r="5676" spans="9:16" x14ac:dyDescent="0.2">
      <c r="I5676" s="158">
        <f t="shared" si="535"/>
        <v>14</v>
      </c>
      <c r="J5676" s="158" t="str">
        <f t="shared" si="532"/>
        <v>GBP</v>
      </c>
      <c r="K5676" s="158" t="str">
        <f t="shared" si="533"/>
        <v>USD</v>
      </c>
      <c r="L5676" s="158" t="str">
        <f t="shared" si="530"/>
        <v>GBPUSD45519</v>
      </c>
      <c r="M5676" s="160">
        <f t="shared" si="534"/>
        <v>45519</v>
      </c>
      <c r="N5676" s="158">
        <v>1.168019622729662</v>
      </c>
      <c r="O5676" s="158">
        <v>1.1011</v>
      </c>
      <c r="P5676" s="161">
        <f t="shared" si="531"/>
        <v>1.2861</v>
      </c>
    </row>
    <row r="5677" spans="9:16" x14ac:dyDescent="0.2">
      <c r="I5677" s="158">
        <f t="shared" si="535"/>
        <v>14</v>
      </c>
      <c r="J5677" s="158" t="str">
        <f t="shared" si="532"/>
        <v>GBP</v>
      </c>
      <c r="K5677" s="158" t="str">
        <f t="shared" si="533"/>
        <v>USD</v>
      </c>
      <c r="L5677" s="158" t="str">
        <f t="shared" si="530"/>
        <v>GBPUSD45520</v>
      </c>
      <c r="M5677" s="160">
        <f t="shared" si="534"/>
        <v>45520</v>
      </c>
      <c r="N5677" s="158">
        <v>1.17470162578705</v>
      </c>
      <c r="O5677" s="158">
        <v>1.0993999999999999</v>
      </c>
      <c r="P5677" s="161">
        <f t="shared" si="531"/>
        <v>1.2915000000000001</v>
      </c>
    </row>
    <row r="5678" spans="9:16" x14ac:dyDescent="0.2">
      <c r="I5678" s="158">
        <f t="shared" si="535"/>
        <v>14</v>
      </c>
      <c r="J5678" s="158" t="str">
        <f t="shared" si="532"/>
        <v>GBP</v>
      </c>
      <c r="K5678" s="158" t="str">
        <f t="shared" si="533"/>
        <v>USD</v>
      </c>
      <c r="L5678" s="158" t="str">
        <f t="shared" si="530"/>
        <v>GBPUSD45521</v>
      </c>
      <c r="M5678" s="160">
        <f t="shared" si="534"/>
        <v>45521</v>
      </c>
      <c r="N5678" s="158">
        <v>1.17470162578705</v>
      </c>
      <c r="O5678" s="158">
        <v>1.0993999999999999</v>
      </c>
      <c r="P5678" s="161">
        <f t="shared" si="531"/>
        <v>1.2915000000000001</v>
      </c>
    </row>
    <row r="5679" spans="9:16" x14ac:dyDescent="0.2">
      <c r="I5679" s="158">
        <f t="shared" si="535"/>
        <v>14</v>
      </c>
      <c r="J5679" s="158" t="str">
        <f t="shared" si="532"/>
        <v>GBP</v>
      </c>
      <c r="K5679" s="158" t="str">
        <f t="shared" si="533"/>
        <v>USD</v>
      </c>
      <c r="L5679" s="158" t="str">
        <f t="shared" si="530"/>
        <v>GBPUSD45522</v>
      </c>
      <c r="M5679" s="160">
        <f t="shared" si="534"/>
        <v>45522</v>
      </c>
      <c r="N5679" s="158">
        <v>1.17470162578705</v>
      </c>
      <c r="O5679" s="158">
        <v>1.0993999999999999</v>
      </c>
      <c r="P5679" s="161">
        <f t="shared" si="531"/>
        <v>1.2915000000000001</v>
      </c>
    </row>
    <row r="5680" spans="9:16" x14ac:dyDescent="0.2">
      <c r="I5680" s="158">
        <f t="shared" si="535"/>
        <v>14</v>
      </c>
      <c r="J5680" s="158" t="str">
        <f t="shared" si="532"/>
        <v>GBP</v>
      </c>
      <c r="K5680" s="158" t="str">
        <f t="shared" si="533"/>
        <v>USD</v>
      </c>
      <c r="L5680" s="158" t="str">
        <f t="shared" si="530"/>
        <v>GBPUSD45523</v>
      </c>
      <c r="M5680" s="160">
        <f t="shared" si="534"/>
        <v>45523</v>
      </c>
      <c r="N5680" s="158">
        <v>1.1731168541698438</v>
      </c>
      <c r="O5680" s="158">
        <v>1.1041000000000001</v>
      </c>
      <c r="P5680" s="161">
        <f t="shared" si="531"/>
        <v>1.2951999999999999</v>
      </c>
    </row>
    <row r="5681" spans="9:16" x14ac:dyDescent="0.2">
      <c r="I5681" s="158">
        <f t="shared" si="535"/>
        <v>14</v>
      </c>
      <c r="J5681" s="158" t="str">
        <f t="shared" si="532"/>
        <v>GBP</v>
      </c>
      <c r="K5681" s="158" t="str">
        <f t="shared" si="533"/>
        <v>USD</v>
      </c>
      <c r="L5681" s="158" t="str">
        <f t="shared" si="530"/>
        <v>GBPUSD45524</v>
      </c>
      <c r="M5681" s="160">
        <f t="shared" si="534"/>
        <v>45524</v>
      </c>
      <c r="N5681" s="158">
        <v>1.173791581566777</v>
      </c>
      <c r="O5681" s="158">
        <v>1.1084000000000001</v>
      </c>
      <c r="P5681" s="161">
        <f t="shared" si="531"/>
        <v>1.3009999999999999</v>
      </c>
    </row>
    <row r="5682" spans="9:16" x14ac:dyDescent="0.2">
      <c r="I5682" s="158">
        <f t="shared" si="535"/>
        <v>14</v>
      </c>
      <c r="J5682" s="158" t="str">
        <f t="shared" si="532"/>
        <v>GBP</v>
      </c>
      <c r="K5682" s="158" t="str">
        <f t="shared" si="533"/>
        <v>USD</v>
      </c>
      <c r="L5682" s="158" t="str">
        <f t="shared" si="530"/>
        <v>GBPUSD45525</v>
      </c>
      <c r="M5682" s="160">
        <f t="shared" si="534"/>
        <v>45525</v>
      </c>
      <c r="N5682" s="158">
        <v>1.1722917130698804</v>
      </c>
      <c r="O5682" s="158">
        <v>1.1115999999999999</v>
      </c>
      <c r="P5682" s="161">
        <f t="shared" si="531"/>
        <v>1.3030999999999999</v>
      </c>
    </row>
    <row r="5683" spans="9:16" x14ac:dyDescent="0.2">
      <c r="I5683" s="158">
        <f t="shared" si="535"/>
        <v>14</v>
      </c>
      <c r="J5683" s="158" t="str">
        <f t="shared" si="532"/>
        <v>GBP</v>
      </c>
      <c r="K5683" s="158" t="str">
        <f t="shared" si="533"/>
        <v>USD</v>
      </c>
      <c r="L5683" s="158" t="str">
        <f t="shared" si="530"/>
        <v>GBPUSD45526</v>
      </c>
      <c r="M5683" s="160">
        <f t="shared" si="534"/>
        <v>45526</v>
      </c>
      <c r="N5683" s="158">
        <v>1.1772600449713337</v>
      </c>
      <c r="O5683" s="158">
        <v>1.1134999999999999</v>
      </c>
      <c r="P5683" s="161">
        <f t="shared" si="531"/>
        <v>1.3109</v>
      </c>
    </row>
    <row r="5684" spans="9:16" x14ac:dyDescent="0.2">
      <c r="I5684" s="158">
        <f t="shared" si="535"/>
        <v>14</v>
      </c>
      <c r="J5684" s="158" t="str">
        <f t="shared" si="532"/>
        <v>GBP</v>
      </c>
      <c r="K5684" s="158" t="str">
        <f t="shared" si="533"/>
        <v>USD</v>
      </c>
      <c r="L5684" s="158" t="str">
        <f t="shared" si="530"/>
        <v>GBPUSD45527</v>
      </c>
      <c r="M5684" s="160">
        <f t="shared" si="534"/>
        <v>45527</v>
      </c>
      <c r="N5684" s="158">
        <v>1.1801777347668558</v>
      </c>
      <c r="O5684" s="158">
        <v>1.1121000000000001</v>
      </c>
      <c r="P5684" s="161">
        <f t="shared" si="531"/>
        <v>1.3125</v>
      </c>
    </row>
    <row r="5685" spans="9:16" x14ac:dyDescent="0.2">
      <c r="I5685" s="158">
        <f t="shared" si="535"/>
        <v>14</v>
      </c>
      <c r="J5685" s="158" t="str">
        <f t="shared" si="532"/>
        <v>GBP</v>
      </c>
      <c r="K5685" s="158" t="str">
        <f t="shared" si="533"/>
        <v>USD</v>
      </c>
      <c r="L5685" s="158" t="str">
        <f t="shared" si="530"/>
        <v>GBPUSD45528</v>
      </c>
      <c r="M5685" s="160">
        <f t="shared" si="534"/>
        <v>45528</v>
      </c>
      <c r="N5685" s="158">
        <v>1.1801777347668558</v>
      </c>
      <c r="O5685" s="158">
        <v>1.1121000000000001</v>
      </c>
      <c r="P5685" s="161">
        <f t="shared" si="531"/>
        <v>1.3125</v>
      </c>
    </row>
    <row r="5686" spans="9:16" x14ac:dyDescent="0.2">
      <c r="I5686" s="158">
        <f t="shared" si="535"/>
        <v>14</v>
      </c>
      <c r="J5686" s="158" t="str">
        <f t="shared" si="532"/>
        <v>GBP</v>
      </c>
      <c r="K5686" s="158" t="str">
        <f t="shared" si="533"/>
        <v>USD</v>
      </c>
      <c r="L5686" s="158" t="str">
        <f t="shared" si="530"/>
        <v>GBPUSD45529</v>
      </c>
      <c r="M5686" s="160">
        <f t="shared" si="534"/>
        <v>45529</v>
      </c>
      <c r="N5686" s="158">
        <v>1.1801777347668558</v>
      </c>
      <c r="O5686" s="158">
        <v>1.1121000000000001</v>
      </c>
      <c r="P5686" s="161">
        <f t="shared" si="531"/>
        <v>1.3125</v>
      </c>
    </row>
    <row r="5687" spans="9:16" x14ac:dyDescent="0.2">
      <c r="I5687" s="158">
        <f t="shared" si="535"/>
        <v>14</v>
      </c>
      <c r="J5687" s="158" t="str">
        <f t="shared" si="532"/>
        <v>GBP</v>
      </c>
      <c r="K5687" s="158" t="str">
        <f t="shared" si="533"/>
        <v>USD</v>
      </c>
      <c r="L5687" s="158" t="str">
        <f t="shared" si="530"/>
        <v>GBPUSD45530</v>
      </c>
      <c r="M5687" s="160">
        <f t="shared" si="534"/>
        <v>45530</v>
      </c>
      <c r="N5687" s="158">
        <v>1.18140469017662</v>
      </c>
      <c r="O5687" s="158">
        <v>1.1163000000000001</v>
      </c>
      <c r="P5687" s="161">
        <f t="shared" si="531"/>
        <v>1.3188</v>
      </c>
    </row>
    <row r="5688" spans="9:16" x14ac:dyDescent="0.2">
      <c r="I5688" s="158">
        <f t="shared" si="535"/>
        <v>14</v>
      </c>
      <c r="J5688" s="158" t="str">
        <f t="shared" si="532"/>
        <v>GBP</v>
      </c>
      <c r="K5688" s="158" t="str">
        <f t="shared" si="533"/>
        <v>USD</v>
      </c>
      <c r="L5688" s="158" t="str">
        <f t="shared" si="530"/>
        <v>GBPUSD45531</v>
      </c>
      <c r="M5688" s="160">
        <f t="shared" si="534"/>
        <v>45531</v>
      </c>
      <c r="N5688" s="158">
        <v>1.1843009071744948</v>
      </c>
      <c r="O5688" s="158">
        <v>1.1162000000000001</v>
      </c>
      <c r="P5688" s="161">
        <f t="shared" si="531"/>
        <v>1.3219000000000001</v>
      </c>
    </row>
    <row r="5689" spans="9:16" x14ac:dyDescent="0.2">
      <c r="I5689" s="158">
        <f t="shared" si="535"/>
        <v>14</v>
      </c>
      <c r="J5689" s="158" t="str">
        <f t="shared" si="532"/>
        <v>GBP</v>
      </c>
      <c r="K5689" s="158" t="str">
        <f t="shared" si="533"/>
        <v>USD</v>
      </c>
      <c r="L5689" s="158" t="str">
        <f t="shared" si="530"/>
        <v>GBPUSD45532</v>
      </c>
      <c r="M5689" s="160">
        <f t="shared" si="534"/>
        <v>45532</v>
      </c>
      <c r="N5689" s="158">
        <v>1.1881705737675701</v>
      </c>
      <c r="O5689" s="158">
        <v>1.1116999999999999</v>
      </c>
      <c r="P5689" s="161">
        <f t="shared" si="531"/>
        <v>1.3209</v>
      </c>
    </row>
    <row r="5690" spans="9:16" x14ac:dyDescent="0.2">
      <c r="I5690" s="158">
        <f t="shared" si="535"/>
        <v>14</v>
      </c>
      <c r="J5690" s="158" t="str">
        <f t="shared" si="532"/>
        <v>GBP</v>
      </c>
      <c r="K5690" s="158" t="str">
        <f t="shared" si="533"/>
        <v>USD</v>
      </c>
      <c r="L5690" s="158" t="str">
        <f t="shared" si="530"/>
        <v>GBPUSD45533</v>
      </c>
      <c r="M5690" s="160">
        <f t="shared" si="534"/>
        <v>45533</v>
      </c>
      <c r="N5690" s="158">
        <v>1.188001188001188</v>
      </c>
      <c r="O5690" s="158">
        <v>1.1088</v>
      </c>
      <c r="P5690" s="161">
        <f t="shared" si="531"/>
        <v>1.3172999999999999</v>
      </c>
    </row>
    <row r="5691" spans="9:16" x14ac:dyDescent="0.2">
      <c r="I5691" s="158">
        <f t="shared" si="535"/>
        <v>14</v>
      </c>
      <c r="J5691" s="158" t="str">
        <f t="shared" si="532"/>
        <v>GBP</v>
      </c>
      <c r="K5691" s="158" t="str">
        <f t="shared" si="533"/>
        <v>USD</v>
      </c>
      <c r="L5691" s="158" t="str">
        <f t="shared" si="530"/>
        <v>GBPUSD45534</v>
      </c>
      <c r="M5691" s="160">
        <f t="shared" si="534"/>
        <v>45534</v>
      </c>
      <c r="N5691" s="158">
        <v>1.1887779362815027</v>
      </c>
      <c r="O5691" s="158">
        <v>1.1087</v>
      </c>
      <c r="P5691" s="161">
        <f t="shared" si="531"/>
        <v>1.3180000000000001</v>
      </c>
    </row>
    <row r="5692" spans="9:16" x14ac:dyDescent="0.2">
      <c r="I5692" s="158">
        <f t="shared" si="535"/>
        <v>14</v>
      </c>
      <c r="J5692" s="158" t="str">
        <f t="shared" si="532"/>
        <v>GBP</v>
      </c>
      <c r="K5692" s="158" t="str">
        <f t="shared" si="533"/>
        <v>USD</v>
      </c>
      <c r="L5692" s="158" t="str">
        <f t="shared" si="530"/>
        <v>GBPUSD45535</v>
      </c>
      <c r="M5692" s="160">
        <f t="shared" si="534"/>
        <v>45535</v>
      </c>
      <c r="N5692" s="158">
        <v>1.1887779362815027</v>
      </c>
      <c r="O5692" s="158">
        <v>1.1087</v>
      </c>
      <c r="P5692" s="161">
        <f t="shared" si="531"/>
        <v>1.3180000000000001</v>
      </c>
    </row>
    <row r="5693" spans="9:16" x14ac:dyDescent="0.2">
      <c r="I5693" s="158">
        <f t="shared" si="535"/>
        <v>14</v>
      </c>
      <c r="J5693" s="158" t="str">
        <f t="shared" si="532"/>
        <v>GBP</v>
      </c>
      <c r="K5693" s="158" t="str">
        <f t="shared" si="533"/>
        <v>USD</v>
      </c>
      <c r="L5693" s="158" t="str">
        <f t="shared" si="530"/>
        <v>GBPUSD45536</v>
      </c>
      <c r="M5693" s="160">
        <f t="shared" si="534"/>
        <v>45536</v>
      </c>
      <c r="N5693" s="158">
        <v>1.1887779362815027</v>
      </c>
      <c r="O5693" s="158">
        <v>1.1087</v>
      </c>
      <c r="P5693" s="161">
        <f t="shared" si="531"/>
        <v>1.3180000000000001</v>
      </c>
    </row>
    <row r="5694" spans="9:16" x14ac:dyDescent="0.2">
      <c r="I5694" s="158">
        <f t="shared" si="535"/>
        <v>14</v>
      </c>
      <c r="J5694" s="158" t="str">
        <f t="shared" si="532"/>
        <v>GBP</v>
      </c>
      <c r="K5694" s="158" t="str">
        <f t="shared" si="533"/>
        <v>USD</v>
      </c>
      <c r="L5694" s="158" t="str">
        <f t="shared" si="530"/>
        <v>GBPUSD45537</v>
      </c>
      <c r="M5694" s="160">
        <f t="shared" si="534"/>
        <v>45537</v>
      </c>
      <c r="N5694" s="158">
        <v>1.1873946187275879</v>
      </c>
      <c r="O5694" s="158">
        <v>1.1061000000000001</v>
      </c>
      <c r="P5694" s="161">
        <f t="shared" si="531"/>
        <v>1.3133999999999999</v>
      </c>
    </row>
    <row r="5695" spans="9:16" x14ac:dyDescent="0.2">
      <c r="I5695" s="158">
        <f t="shared" si="535"/>
        <v>14</v>
      </c>
      <c r="J5695" s="158" t="str">
        <f t="shared" si="532"/>
        <v>GBP</v>
      </c>
      <c r="K5695" s="158" t="str">
        <f t="shared" si="533"/>
        <v>USD</v>
      </c>
      <c r="L5695" s="158" t="str">
        <f t="shared" si="530"/>
        <v>GBPUSD45538</v>
      </c>
      <c r="M5695" s="160">
        <f t="shared" si="534"/>
        <v>45538</v>
      </c>
      <c r="N5695" s="158">
        <v>1.1892727597074388</v>
      </c>
      <c r="O5695" s="158">
        <v>1.1034999999999999</v>
      </c>
      <c r="P5695" s="161">
        <f t="shared" si="531"/>
        <v>1.3124</v>
      </c>
    </row>
    <row r="5696" spans="9:16" x14ac:dyDescent="0.2">
      <c r="I5696" s="158">
        <f t="shared" si="535"/>
        <v>14</v>
      </c>
      <c r="J5696" s="158" t="str">
        <f t="shared" si="532"/>
        <v>GBP</v>
      </c>
      <c r="K5696" s="158" t="str">
        <f t="shared" si="533"/>
        <v>USD</v>
      </c>
      <c r="L5696" s="158" t="str">
        <f t="shared" si="530"/>
        <v>GBPUSD45539</v>
      </c>
      <c r="M5696" s="160">
        <f t="shared" si="534"/>
        <v>45539</v>
      </c>
      <c r="N5696" s="158">
        <v>1.1869717975500902</v>
      </c>
      <c r="O5696" s="158">
        <v>1.105</v>
      </c>
      <c r="P5696" s="161">
        <f t="shared" si="531"/>
        <v>1.3116000000000001</v>
      </c>
    </row>
    <row r="5697" spans="9:16" x14ac:dyDescent="0.2">
      <c r="I5697" s="158">
        <f t="shared" si="535"/>
        <v>14</v>
      </c>
      <c r="J5697" s="158" t="str">
        <f t="shared" si="532"/>
        <v>GBP</v>
      </c>
      <c r="K5697" s="158" t="str">
        <f t="shared" si="533"/>
        <v>USD</v>
      </c>
      <c r="L5697" s="158" t="str">
        <f t="shared" si="530"/>
        <v>GBPUSD45540</v>
      </c>
      <c r="M5697" s="160">
        <f t="shared" si="534"/>
        <v>45540</v>
      </c>
      <c r="N5697" s="158">
        <v>1.1859863848763015</v>
      </c>
      <c r="O5697" s="158">
        <v>1.1096999999999999</v>
      </c>
      <c r="P5697" s="161">
        <f t="shared" si="531"/>
        <v>1.3161</v>
      </c>
    </row>
    <row r="5698" spans="9:16" x14ac:dyDescent="0.2">
      <c r="I5698" s="158">
        <f t="shared" si="535"/>
        <v>14</v>
      </c>
      <c r="J5698" s="158" t="str">
        <f t="shared" si="532"/>
        <v>GBP</v>
      </c>
      <c r="K5698" s="158" t="str">
        <f t="shared" si="533"/>
        <v>USD</v>
      </c>
      <c r="L5698" s="158" t="str">
        <f t="shared" si="530"/>
        <v>GBPUSD45541</v>
      </c>
      <c r="M5698" s="160">
        <f t="shared" si="534"/>
        <v>45541</v>
      </c>
      <c r="N5698" s="158">
        <v>1.1863381300938394</v>
      </c>
      <c r="O5698" s="158">
        <v>1.1103000000000001</v>
      </c>
      <c r="P5698" s="161">
        <f t="shared" si="531"/>
        <v>1.3171999999999999</v>
      </c>
    </row>
    <row r="5699" spans="9:16" x14ac:dyDescent="0.2">
      <c r="I5699" s="158">
        <f t="shared" si="535"/>
        <v>14</v>
      </c>
      <c r="J5699" s="158" t="str">
        <f t="shared" si="532"/>
        <v>GBP</v>
      </c>
      <c r="K5699" s="158" t="str">
        <f t="shared" si="533"/>
        <v>USD</v>
      </c>
      <c r="L5699" s="158" t="str">
        <f t="shared" ref="L5699:L5762" si="536">J5699&amp;K5699&amp;M5699</f>
        <v>GBPUSD45542</v>
      </c>
      <c r="M5699" s="160">
        <f t="shared" si="534"/>
        <v>45542</v>
      </c>
      <c r="N5699" s="158">
        <v>1.1863381300938394</v>
      </c>
      <c r="O5699" s="158">
        <v>1.1103000000000001</v>
      </c>
      <c r="P5699" s="161">
        <f t="shared" ref="P5699:P5762" si="537">ROUND(N5699*O5699,4)</f>
        <v>1.3171999999999999</v>
      </c>
    </row>
    <row r="5700" spans="9:16" x14ac:dyDescent="0.2">
      <c r="I5700" s="158">
        <f t="shared" si="535"/>
        <v>14</v>
      </c>
      <c r="J5700" s="158" t="str">
        <f t="shared" ref="J5700:J5763" si="538">VLOOKUP($I5700,$A:$C,2,FALSE)</f>
        <v>GBP</v>
      </c>
      <c r="K5700" s="158" t="str">
        <f t="shared" ref="K5700:K5763" si="539">VLOOKUP($I5700,$A:$C,3,FALSE)</f>
        <v>USD</v>
      </c>
      <c r="L5700" s="158" t="str">
        <f t="shared" si="536"/>
        <v>GBPUSD45543</v>
      </c>
      <c r="M5700" s="160">
        <f t="shared" ref="M5700:M5763" si="540">IF(I5700=I5699,M5699+1,$G$1)</f>
        <v>45543</v>
      </c>
      <c r="N5700" s="158">
        <v>1.1863381300938394</v>
      </c>
      <c r="O5700" s="158">
        <v>1.1103000000000001</v>
      </c>
      <c r="P5700" s="161">
        <f t="shared" si="537"/>
        <v>1.3171999999999999</v>
      </c>
    </row>
    <row r="5701" spans="9:16" x14ac:dyDescent="0.2">
      <c r="I5701" s="158">
        <f t="shared" si="535"/>
        <v>14</v>
      </c>
      <c r="J5701" s="158" t="str">
        <f t="shared" si="538"/>
        <v>GBP</v>
      </c>
      <c r="K5701" s="158" t="str">
        <f t="shared" si="539"/>
        <v>USD</v>
      </c>
      <c r="L5701" s="158" t="str">
        <f t="shared" si="536"/>
        <v>GBPUSD45544</v>
      </c>
      <c r="M5701" s="160">
        <f t="shared" si="540"/>
        <v>45544</v>
      </c>
      <c r="N5701" s="158">
        <v>1.1853256682273454</v>
      </c>
      <c r="O5701" s="158">
        <v>1.1043000000000001</v>
      </c>
      <c r="P5701" s="161">
        <f t="shared" si="537"/>
        <v>1.3089999999999999</v>
      </c>
    </row>
    <row r="5702" spans="9:16" x14ac:dyDescent="0.2">
      <c r="I5702" s="158">
        <f t="shared" si="535"/>
        <v>14</v>
      </c>
      <c r="J5702" s="158" t="str">
        <f t="shared" si="538"/>
        <v>GBP</v>
      </c>
      <c r="K5702" s="158" t="str">
        <f t="shared" si="539"/>
        <v>USD</v>
      </c>
      <c r="L5702" s="158" t="str">
        <f t="shared" si="536"/>
        <v>GBPUSD45545</v>
      </c>
      <c r="M5702" s="160">
        <f t="shared" si="540"/>
        <v>45545</v>
      </c>
      <c r="N5702" s="158">
        <v>1.1867323325223995</v>
      </c>
      <c r="O5702" s="158">
        <v>1.1031</v>
      </c>
      <c r="P5702" s="161">
        <f t="shared" si="537"/>
        <v>1.3090999999999999</v>
      </c>
    </row>
    <row r="5703" spans="9:16" x14ac:dyDescent="0.2">
      <c r="I5703" s="158">
        <f t="shared" si="535"/>
        <v>14</v>
      </c>
      <c r="J5703" s="158" t="str">
        <f t="shared" si="538"/>
        <v>GBP</v>
      </c>
      <c r="K5703" s="158" t="str">
        <f t="shared" si="539"/>
        <v>USD</v>
      </c>
      <c r="L5703" s="158" t="str">
        <f t="shared" si="536"/>
        <v>GBPUSD45546</v>
      </c>
      <c r="M5703" s="160">
        <f t="shared" si="540"/>
        <v>45546</v>
      </c>
      <c r="N5703" s="158">
        <v>1.1851851851851851</v>
      </c>
      <c r="O5703" s="158">
        <v>1.1043000000000001</v>
      </c>
      <c r="P5703" s="161">
        <f t="shared" si="537"/>
        <v>1.3088</v>
      </c>
    </row>
    <row r="5704" spans="9:16" x14ac:dyDescent="0.2">
      <c r="I5704" s="158">
        <f t="shared" si="535"/>
        <v>14</v>
      </c>
      <c r="J5704" s="158" t="str">
        <f t="shared" si="538"/>
        <v>GBP</v>
      </c>
      <c r="K5704" s="158" t="str">
        <f t="shared" si="539"/>
        <v>USD</v>
      </c>
      <c r="L5704" s="158" t="str">
        <f t="shared" si="536"/>
        <v>GBPUSD45547</v>
      </c>
      <c r="M5704" s="160">
        <f t="shared" si="540"/>
        <v>45547</v>
      </c>
      <c r="N5704" s="158">
        <v>1.1839924224484963</v>
      </c>
      <c r="O5704" s="158">
        <v>1.1015999999999999</v>
      </c>
      <c r="P5704" s="161">
        <f t="shared" si="537"/>
        <v>1.3043</v>
      </c>
    </row>
    <row r="5705" spans="9:16" x14ac:dyDescent="0.2">
      <c r="I5705" s="158">
        <f t="shared" si="535"/>
        <v>14</v>
      </c>
      <c r="J5705" s="158" t="str">
        <f t="shared" si="538"/>
        <v>GBP</v>
      </c>
      <c r="K5705" s="158" t="str">
        <f t="shared" si="539"/>
        <v>USD</v>
      </c>
      <c r="L5705" s="158" t="str">
        <f t="shared" si="536"/>
        <v>GBPUSD45548</v>
      </c>
      <c r="M5705" s="160">
        <f t="shared" si="540"/>
        <v>45548</v>
      </c>
      <c r="N5705" s="158">
        <v>1.1837821840781295</v>
      </c>
      <c r="O5705" s="158">
        <v>1.1081000000000001</v>
      </c>
      <c r="P5705" s="161">
        <f t="shared" si="537"/>
        <v>1.3117000000000001</v>
      </c>
    </row>
    <row r="5706" spans="9:16" x14ac:dyDescent="0.2">
      <c r="I5706" s="158">
        <f t="shared" si="535"/>
        <v>14</v>
      </c>
      <c r="J5706" s="158" t="str">
        <f t="shared" si="538"/>
        <v>GBP</v>
      </c>
      <c r="K5706" s="158" t="str">
        <f t="shared" si="539"/>
        <v>USD</v>
      </c>
      <c r="L5706" s="158" t="str">
        <f t="shared" si="536"/>
        <v>GBPUSD45549</v>
      </c>
      <c r="M5706" s="160">
        <f t="shared" si="540"/>
        <v>45549</v>
      </c>
      <c r="N5706" s="158">
        <v>1.1837821840781295</v>
      </c>
      <c r="O5706" s="158">
        <v>1.1081000000000001</v>
      </c>
      <c r="P5706" s="161">
        <f t="shared" si="537"/>
        <v>1.3117000000000001</v>
      </c>
    </row>
    <row r="5707" spans="9:16" x14ac:dyDescent="0.2">
      <c r="I5707" s="158">
        <f t="shared" si="535"/>
        <v>14</v>
      </c>
      <c r="J5707" s="158" t="str">
        <f t="shared" si="538"/>
        <v>GBP</v>
      </c>
      <c r="K5707" s="158" t="str">
        <f t="shared" si="539"/>
        <v>USD</v>
      </c>
      <c r="L5707" s="158" t="str">
        <f t="shared" si="536"/>
        <v>GBPUSD45550</v>
      </c>
      <c r="M5707" s="160">
        <f t="shared" si="540"/>
        <v>45550</v>
      </c>
      <c r="N5707" s="158">
        <v>1.1837821840781295</v>
      </c>
      <c r="O5707" s="158">
        <v>1.1081000000000001</v>
      </c>
      <c r="P5707" s="161">
        <f t="shared" si="537"/>
        <v>1.3117000000000001</v>
      </c>
    </row>
    <row r="5708" spans="9:16" x14ac:dyDescent="0.2">
      <c r="I5708" s="158">
        <f t="shared" si="535"/>
        <v>14</v>
      </c>
      <c r="J5708" s="158" t="str">
        <f t="shared" si="538"/>
        <v>GBP</v>
      </c>
      <c r="K5708" s="158" t="str">
        <f t="shared" si="539"/>
        <v>USD</v>
      </c>
      <c r="L5708" s="158" t="str">
        <f t="shared" si="536"/>
        <v>GBPUSD45551</v>
      </c>
      <c r="M5708" s="160">
        <f t="shared" si="540"/>
        <v>45551</v>
      </c>
      <c r="N5708" s="158">
        <v>1.1865492773914901</v>
      </c>
      <c r="O5708" s="158">
        <v>1.1126</v>
      </c>
      <c r="P5708" s="161">
        <f t="shared" si="537"/>
        <v>1.3202</v>
      </c>
    </row>
    <row r="5709" spans="9:16" x14ac:dyDescent="0.2">
      <c r="I5709" s="158">
        <f t="shared" si="535"/>
        <v>14</v>
      </c>
      <c r="J5709" s="158" t="str">
        <f t="shared" si="538"/>
        <v>GBP</v>
      </c>
      <c r="K5709" s="158" t="str">
        <f t="shared" si="539"/>
        <v>USD</v>
      </c>
      <c r="L5709" s="158" t="str">
        <f t="shared" si="536"/>
        <v>GBPUSD45552</v>
      </c>
      <c r="M5709" s="160">
        <f t="shared" si="540"/>
        <v>45552</v>
      </c>
      <c r="N5709" s="158">
        <v>1.1865492773914901</v>
      </c>
      <c r="O5709" s="158">
        <v>1.1138999999999999</v>
      </c>
      <c r="P5709" s="161">
        <f t="shared" si="537"/>
        <v>1.3217000000000001</v>
      </c>
    </row>
    <row r="5710" spans="9:16" x14ac:dyDescent="0.2">
      <c r="I5710" s="158">
        <f t="shared" si="535"/>
        <v>14</v>
      </c>
      <c r="J5710" s="158" t="str">
        <f t="shared" si="538"/>
        <v>GBP</v>
      </c>
      <c r="K5710" s="158" t="str">
        <f t="shared" si="539"/>
        <v>USD</v>
      </c>
      <c r="L5710" s="158" t="str">
        <f t="shared" si="536"/>
        <v>GBPUSD45553</v>
      </c>
      <c r="M5710" s="160">
        <f t="shared" si="540"/>
        <v>45553</v>
      </c>
      <c r="N5710" s="158">
        <v>1.1872959335114277</v>
      </c>
      <c r="O5710" s="158">
        <v>1.1124000000000001</v>
      </c>
      <c r="P5710" s="161">
        <f t="shared" si="537"/>
        <v>1.3207</v>
      </c>
    </row>
    <row r="5711" spans="9:16" x14ac:dyDescent="0.2">
      <c r="I5711" s="158">
        <f t="shared" si="535"/>
        <v>14</v>
      </c>
      <c r="J5711" s="158" t="str">
        <f t="shared" si="538"/>
        <v>GBP</v>
      </c>
      <c r="K5711" s="158" t="str">
        <f t="shared" si="539"/>
        <v>USD</v>
      </c>
      <c r="L5711" s="158" t="str">
        <f t="shared" si="536"/>
        <v>GBPUSD45554</v>
      </c>
      <c r="M5711" s="160">
        <f t="shared" si="540"/>
        <v>45554</v>
      </c>
      <c r="N5711" s="158">
        <v>1.1911426631567663</v>
      </c>
      <c r="O5711" s="158">
        <v>1.1155999999999999</v>
      </c>
      <c r="P5711" s="161">
        <f t="shared" si="537"/>
        <v>1.3288</v>
      </c>
    </row>
    <row r="5712" spans="9:16" x14ac:dyDescent="0.2">
      <c r="I5712" s="158">
        <f t="shared" si="535"/>
        <v>14</v>
      </c>
      <c r="J5712" s="158" t="str">
        <f t="shared" si="538"/>
        <v>GBP</v>
      </c>
      <c r="K5712" s="158" t="str">
        <f t="shared" si="539"/>
        <v>USD</v>
      </c>
      <c r="L5712" s="158" t="str">
        <f t="shared" si="536"/>
        <v>GBPUSD45555</v>
      </c>
      <c r="M5712" s="160">
        <f t="shared" si="540"/>
        <v>45555</v>
      </c>
      <c r="N5712" s="158">
        <v>1.1917530687641522</v>
      </c>
      <c r="O5712" s="158">
        <v>1.1166</v>
      </c>
      <c r="P5712" s="161">
        <f t="shared" si="537"/>
        <v>1.3307</v>
      </c>
    </row>
    <row r="5713" spans="9:16" x14ac:dyDescent="0.2">
      <c r="I5713" s="158">
        <f t="shared" si="535"/>
        <v>14</v>
      </c>
      <c r="J5713" s="158" t="str">
        <f t="shared" si="538"/>
        <v>GBP</v>
      </c>
      <c r="K5713" s="158" t="str">
        <f t="shared" si="539"/>
        <v>USD</v>
      </c>
      <c r="L5713" s="158" t="str">
        <f t="shared" si="536"/>
        <v>GBPUSD45556</v>
      </c>
      <c r="M5713" s="160">
        <f t="shared" si="540"/>
        <v>45556</v>
      </c>
      <c r="N5713" s="158">
        <v>1.1917530687641522</v>
      </c>
      <c r="O5713" s="158">
        <v>1.1166</v>
      </c>
      <c r="P5713" s="161">
        <f t="shared" si="537"/>
        <v>1.3307</v>
      </c>
    </row>
    <row r="5714" spans="9:16" x14ac:dyDescent="0.2">
      <c r="I5714" s="158">
        <f t="shared" si="535"/>
        <v>14</v>
      </c>
      <c r="J5714" s="158" t="str">
        <f t="shared" si="538"/>
        <v>GBP</v>
      </c>
      <c r="K5714" s="158" t="str">
        <f t="shared" si="539"/>
        <v>USD</v>
      </c>
      <c r="L5714" s="158" t="str">
        <f t="shared" si="536"/>
        <v>GBPUSD45557</v>
      </c>
      <c r="M5714" s="160">
        <f t="shared" si="540"/>
        <v>45557</v>
      </c>
      <c r="N5714" s="158">
        <v>1.1917530687641522</v>
      </c>
      <c r="O5714" s="158">
        <v>1.1166</v>
      </c>
      <c r="P5714" s="161">
        <f t="shared" si="537"/>
        <v>1.3307</v>
      </c>
    </row>
    <row r="5715" spans="9:16" x14ac:dyDescent="0.2">
      <c r="I5715" s="158">
        <f t="shared" si="535"/>
        <v>14</v>
      </c>
      <c r="J5715" s="158" t="str">
        <f t="shared" si="538"/>
        <v>GBP</v>
      </c>
      <c r="K5715" s="158" t="str">
        <f t="shared" si="539"/>
        <v>USD</v>
      </c>
      <c r="L5715" s="158" t="str">
        <f t="shared" si="536"/>
        <v>GBPUSD45558</v>
      </c>
      <c r="M5715" s="160">
        <f t="shared" si="540"/>
        <v>45558</v>
      </c>
      <c r="N5715" s="158">
        <v>1.1973466797576571</v>
      </c>
      <c r="O5715" s="158">
        <v>1.1119000000000001</v>
      </c>
      <c r="P5715" s="161">
        <f t="shared" si="537"/>
        <v>1.3312999999999999</v>
      </c>
    </row>
    <row r="5716" spans="9:16" x14ac:dyDescent="0.2">
      <c r="I5716" s="158">
        <f t="shared" si="535"/>
        <v>14</v>
      </c>
      <c r="J5716" s="158" t="str">
        <f t="shared" si="538"/>
        <v>GBP</v>
      </c>
      <c r="K5716" s="158" t="str">
        <f t="shared" si="539"/>
        <v>USD</v>
      </c>
      <c r="L5716" s="158" t="str">
        <f t="shared" si="536"/>
        <v>GBPUSD45559</v>
      </c>
      <c r="M5716" s="160">
        <f t="shared" si="540"/>
        <v>45559</v>
      </c>
      <c r="N5716" s="158">
        <v>1.2016342225426579</v>
      </c>
      <c r="O5716" s="158">
        <v>1.1133</v>
      </c>
      <c r="P5716" s="161">
        <f t="shared" si="537"/>
        <v>1.3378000000000001</v>
      </c>
    </row>
    <row r="5717" spans="9:16" x14ac:dyDescent="0.2">
      <c r="I5717" s="158">
        <f t="shared" si="535"/>
        <v>14</v>
      </c>
      <c r="J5717" s="158" t="str">
        <f t="shared" si="538"/>
        <v>GBP</v>
      </c>
      <c r="K5717" s="158" t="str">
        <f t="shared" si="539"/>
        <v>USD</v>
      </c>
      <c r="L5717" s="158" t="str">
        <f t="shared" si="536"/>
        <v>GBPUSD45560</v>
      </c>
      <c r="M5717" s="160">
        <f t="shared" si="540"/>
        <v>45560</v>
      </c>
      <c r="N5717" s="158">
        <v>1.1954143903984316</v>
      </c>
      <c r="O5717" s="158">
        <v>1.1194</v>
      </c>
      <c r="P5717" s="161">
        <f t="shared" si="537"/>
        <v>1.3381000000000001</v>
      </c>
    </row>
    <row r="5718" spans="9:16" x14ac:dyDescent="0.2">
      <c r="I5718" s="158">
        <f t="shared" si="535"/>
        <v>14</v>
      </c>
      <c r="J5718" s="158" t="str">
        <f t="shared" si="538"/>
        <v>GBP</v>
      </c>
      <c r="K5718" s="158" t="str">
        <f t="shared" si="539"/>
        <v>USD</v>
      </c>
      <c r="L5718" s="158" t="str">
        <f t="shared" si="536"/>
        <v>GBPUSD45561</v>
      </c>
      <c r="M5718" s="160">
        <f t="shared" si="540"/>
        <v>45561</v>
      </c>
      <c r="N5718" s="158">
        <v>1.198638346837992</v>
      </c>
      <c r="O5718" s="158">
        <v>1.1154999999999999</v>
      </c>
      <c r="P5718" s="161">
        <f t="shared" si="537"/>
        <v>1.3371</v>
      </c>
    </row>
    <row r="5719" spans="9:16" x14ac:dyDescent="0.2">
      <c r="I5719" s="158">
        <f t="shared" si="535"/>
        <v>14</v>
      </c>
      <c r="J5719" s="158" t="str">
        <f t="shared" si="538"/>
        <v>GBP</v>
      </c>
      <c r="K5719" s="158" t="str">
        <f t="shared" si="539"/>
        <v>USD</v>
      </c>
      <c r="L5719" s="158" t="str">
        <f t="shared" si="536"/>
        <v>GBPUSD45562</v>
      </c>
      <c r="M5719" s="160">
        <f t="shared" si="540"/>
        <v>45562</v>
      </c>
      <c r="N5719" s="158">
        <v>1.1999328037629893</v>
      </c>
      <c r="O5719" s="158">
        <v>1.1157999999999999</v>
      </c>
      <c r="P5719" s="161">
        <f t="shared" si="537"/>
        <v>1.3389</v>
      </c>
    </row>
    <row r="5720" spans="9:16" x14ac:dyDescent="0.2">
      <c r="I5720" s="158">
        <f t="shared" si="535"/>
        <v>14</v>
      </c>
      <c r="J5720" s="158" t="str">
        <f t="shared" si="538"/>
        <v>GBP</v>
      </c>
      <c r="K5720" s="158" t="str">
        <f t="shared" si="539"/>
        <v>USD</v>
      </c>
      <c r="L5720" s="158" t="str">
        <f t="shared" si="536"/>
        <v>GBPUSD45563</v>
      </c>
      <c r="M5720" s="160">
        <f t="shared" si="540"/>
        <v>45563</v>
      </c>
      <c r="N5720" s="158">
        <v>1.1999328037629893</v>
      </c>
      <c r="O5720" s="158">
        <v>1.1157999999999999</v>
      </c>
      <c r="P5720" s="161">
        <f t="shared" si="537"/>
        <v>1.3389</v>
      </c>
    </row>
    <row r="5721" spans="9:16" x14ac:dyDescent="0.2">
      <c r="I5721" s="158">
        <f t="shared" si="535"/>
        <v>14</v>
      </c>
      <c r="J5721" s="158" t="str">
        <f t="shared" si="538"/>
        <v>GBP</v>
      </c>
      <c r="K5721" s="158" t="str">
        <f t="shared" si="539"/>
        <v>USD</v>
      </c>
      <c r="L5721" s="158" t="str">
        <f t="shared" si="536"/>
        <v>GBPUSD45564</v>
      </c>
      <c r="M5721" s="160">
        <f t="shared" si="540"/>
        <v>45564</v>
      </c>
      <c r="N5721" s="158">
        <v>1.1999328037629893</v>
      </c>
      <c r="O5721" s="158">
        <v>1.1157999999999999</v>
      </c>
      <c r="P5721" s="161">
        <f t="shared" si="537"/>
        <v>1.3389</v>
      </c>
    </row>
    <row r="5722" spans="9:16" x14ac:dyDescent="0.2">
      <c r="I5722" s="158">
        <f t="shared" si="535"/>
        <v>14</v>
      </c>
      <c r="J5722" s="158" t="str">
        <f t="shared" si="538"/>
        <v>GBP</v>
      </c>
      <c r="K5722" s="158" t="str">
        <f t="shared" si="539"/>
        <v>USD</v>
      </c>
      <c r="L5722" s="158" t="str">
        <f t="shared" si="536"/>
        <v>GBPUSD45565</v>
      </c>
      <c r="M5722" s="160">
        <f t="shared" si="540"/>
        <v>45565</v>
      </c>
      <c r="N5722" s="158">
        <v>1.1969883772428569</v>
      </c>
      <c r="O5722" s="158">
        <v>1.1195999999999999</v>
      </c>
      <c r="P5722" s="161">
        <f t="shared" si="537"/>
        <v>1.3401000000000001</v>
      </c>
    </row>
    <row r="5723" spans="9:16" x14ac:dyDescent="0.2">
      <c r="I5723" s="158">
        <f t="shared" si="535"/>
        <v>14</v>
      </c>
      <c r="J5723" s="158" t="str">
        <f t="shared" si="538"/>
        <v>GBP</v>
      </c>
      <c r="K5723" s="158" t="str">
        <f t="shared" si="539"/>
        <v>USD</v>
      </c>
      <c r="L5723" s="158" t="str">
        <f t="shared" si="536"/>
        <v>GBPUSD45566</v>
      </c>
      <c r="M5723" s="160">
        <f t="shared" si="540"/>
        <v>45566</v>
      </c>
      <c r="N5723" s="158">
        <v>1.2020242087675646</v>
      </c>
      <c r="O5723" s="158">
        <v>1.1086</v>
      </c>
      <c r="P5723" s="161">
        <f t="shared" si="537"/>
        <v>1.3326</v>
      </c>
    </row>
    <row r="5724" spans="9:16" x14ac:dyDescent="0.2">
      <c r="I5724" s="158">
        <f t="shared" si="535"/>
        <v>14</v>
      </c>
      <c r="J5724" s="158" t="str">
        <f t="shared" si="538"/>
        <v>GBP</v>
      </c>
      <c r="K5724" s="158" t="str">
        <f t="shared" si="539"/>
        <v>USD</v>
      </c>
      <c r="L5724" s="158" t="str">
        <f t="shared" si="536"/>
        <v>GBPUSD45567</v>
      </c>
      <c r="M5724" s="160">
        <f t="shared" si="540"/>
        <v>45567</v>
      </c>
      <c r="N5724" s="158">
        <v>1.2006531553164923</v>
      </c>
      <c r="O5724" s="158">
        <v>1.1071</v>
      </c>
      <c r="P5724" s="161">
        <f t="shared" si="537"/>
        <v>1.3291999999999999</v>
      </c>
    </row>
    <row r="5725" spans="9:16" x14ac:dyDescent="0.2">
      <c r="I5725" s="158">
        <f t="shared" si="535"/>
        <v>14</v>
      </c>
      <c r="J5725" s="158" t="str">
        <f t="shared" si="538"/>
        <v>GBP</v>
      </c>
      <c r="K5725" s="158" t="str">
        <f t="shared" si="539"/>
        <v>USD</v>
      </c>
      <c r="L5725" s="158" t="str">
        <f t="shared" si="536"/>
        <v>GBPUSD45568</v>
      </c>
      <c r="M5725" s="160">
        <f t="shared" si="540"/>
        <v>45568</v>
      </c>
      <c r="N5725" s="158">
        <v>1.1868309240665575</v>
      </c>
      <c r="O5725" s="158">
        <v>1.1039000000000001</v>
      </c>
      <c r="P5725" s="161">
        <f t="shared" si="537"/>
        <v>1.3101</v>
      </c>
    </row>
    <row r="5726" spans="9:16" x14ac:dyDescent="0.2">
      <c r="I5726" s="158">
        <f t="shared" si="535"/>
        <v>14</v>
      </c>
      <c r="J5726" s="158" t="str">
        <f t="shared" si="538"/>
        <v>GBP</v>
      </c>
      <c r="K5726" s="158" t="str">
        <f t="shared" si="539"/>
        <v>USD</v>
      </c>
      <c r="L5726" s="158" t="str">
        <f t="shared" si="536"/>
        <v>GBPUSD45569</v>
      </c>
      <c r="M5726" s="160">
        <f t="shared" si="540"/>
        <v>45569</v>
      </c>
      <c r="N5726" s="158">
        <v>1.1942437451483847</v>
      </c>
      <c r="O5726" s="158">
        <v>1.1029</v>
      </c>
      <c r="P5726" s="161">
        <f t="shared" si="537"/>
        <v>1.3170999999999999</v>
      </c>
    </row>
    <row r="5727" spans="9:16" x14ac:dyDescent="0.2">
      <c r="I5727" s="158">
        <f t="shared" si="535"/>
        <v>14</v>
      </c>
      <c r="J5727" s="158" t="str">
        <f t="shared" si="538"/>
        <v>GBP</v>
      </c>
      <c r="K5727" s="158" t="str">
        <f t="shared" si="539"/>
        <v>USD</v>
      </c>
      <c r="L5727" s="158" t="str">
        <f t="shared" si="536"/>
        <v>GBPUSD45570</v>
      </c>
      <c r="M5727" s="160">
        <f t="shared" si="540"/>
        <v>45570</v>
      </c>
      <c r="N5727" s="158">
        <v>1.1942437451483847</v>
      </c>
      <c r="O5727" s="158">
        <v>1.1029</v>
      </c>
      <c r="P5727" s="161">
        <f t="shared" si="537"/>
        <v>1.3170999999999999</v>
      </c>
    </row>
    <row r="5728" spans="9:16" x14ac:dyDescent="0.2">
      <c r="I5728" s="158">
        <f t="shared" si="535"/>
        <v>14</v>
      </c>
      <c r="J5728" s="158" t="str">
        <f t="shared" si="538"/>
        <v>GBP</v>
      </c>
      <c r="K5728" s="158" t="str">
        <f t="shared" si="539"/>
        <v>USD</v>
      </c>
      <c r="L5728" s="158" t="str">
        <f t="shared" si="536"/>
        <v>GBPUSD45571</v>
      </c>
      <c r="M5728" s="160">
        <f t="shared" si="540"/>
        <v>45571</v>
      </c>
      <c r="N5728" s="158">
        <v>1.1942437451483847</v>
      </c>
      <c r="O5728" s="158">
        <v>1.1029</v>
      </c>
      <c r="P5728" s="161">
        <f t="shared" si="537"/>
        <v>1.3170999999999999</v>
      </c>
    </row>
    <row r="5729" spans="9:16" x14ac:dyDescent="0.2">
      <c r="I5729" s="158">
        <f t="shared" si="535"/>
        <v>14</v>
      </c>
      <c r="J5729" s="158" t="str">
        <f t="shared" si="538"/>
        <v>GBP</v>
      </c>
      <c r="K5729" s="158" t="str">
        <f t="shared" si="539"/>
        <v>USD</v>
      </c>
      <c r="L5729" s="158" t="str">
        <f t="shared" si="536"/>
        <v>GBPUSD45572</v>
      </c>
      <c r="M5729" s="160">
        <f t="shared" si="540"/>
        <v>45572</v>
      </c>
      <c r="N5729" s="158">
        <v>1.1916394575657188</v>
      </c>
      <c r="O5729" s="158">
        <v>1.0982000000000001</v>
      </c>
      <c r="P5729" s="161">
        <f t="shared" si="537"/>
        <v>1.3087</v>
      </c>
    </row>
    <row r="5730" spans="9:16" x14ac:dyDescent="0.2">
      <c r="I5730" s="158">
        <f t="shared" si="535"/>
        <v>14</v>
      </c>
      <c r="J5730" s="158" t="str">
        <f t="shared" si="538"/>
        <v>GBP</v>
      </c>
      <c r="K5730" s="158" t="str">
        <f t="shared" si="539"/>
        <v>USD</v>
      </c>
      <c r="L5730" s="158" t="str">
        <f t="shared" si="536"/>
        <v>GBPUSD45573</v>
      </c>
      <c r="M5730" s="160">
        <f t="shared" si="540"/>
        <v>45573</v>
      </c>
      <c r="N5730" s="158">
        <v>1.1936307861252358</v>
      </c>
      <c r="O5730" s="158">
        <v>1.0982000000000001</v>
      </c>
      <c r="P5730" s="161">
        <f t="shared" si="537"/>
        <v>1.3108</v>
      </c>
    </row>
    <row r="5731" spans="9:16" x14ac:dyDescent="0.2">
      <c r="I5731" s="158">
        <f t="shared" si="535"/>
        <v>14</v>
      </c>
      <c r="J5731" s="158" t="str">
        <f t="shared" si="538"/>
        <v>GBP</v>
      </c>
      <c r="K5731" s="158" t="str">
        <f t="shared" si="539"/>
        <v>USD</v>
      </c>
      <c r="L5731" s="158" t="str">
        <f t="shared" si="536"/>
        <v>GBPUSD45574</v>
      </c>
      <c r="M5731" s="160">
        <f t="shared" si="540"/>
        <v>45574</v>
      </c>
      <c r="N5731" s="158">
        <v>1.1941724385001193</v>
      </c>
      <c r="O5731" s="158">
        <v>1.0956999999999999</v>
      </c>
      <c r="P5731" s="161">
        <f t="shared" si="537"/>
        <v>1.3085</v>
      </c>
    </row>
    <row r="5732" spans="9:16" x14ac:dyDescent="0.2">
      <c r="I5732" s="158">
        <f t="shared" si="535"/>
        <v>14</v>
      </c>
      <c r="J5732" s="158" t="str">
        <f t="shared" si="538"/>
        <v>GBP</v>
      </c>
      <c r="K5732" s="158" t="str">
        <f t="shared" si="539"/>
        <v>USD</v>
      </c>
      <c r="L5732" s="158" t="str">
        <f t="shared" si="536"/>
        <v>GBPUSD45575</v>
      </c>
      <c r="M5732" s="160">
        <f t="shared" si="540"/>
        <v>45575</v>
      </c>
      <c r="N5732" s="158">
        <v>1.1949430012188418</v>
      </c>
      <c r="O5732" s="158">
        <v>1.0931999999999999</v>
      </c>
      <c r="P5732" s="161">
        <f t="shared" si="537"/>
        <v>1.3063</v>
      </c>
    </row>
    <row r="5733" spans="9:16" x14ac:dyDescent="0.2">
      <c r="I5733" s="158">
        <f t="shared" si="535"/>
        <v>14</v>
      </c>
      <c r="J5733" s="158" t="str">
        <f t="shared" si="538"/>
        <v>GBP</v>
      </c>
      <c r="K5733" s="158" t="str">
        <f t="shared" si="539"/>
        <v>USD</v>
      </c>
      <c r="L5733" s="158" t="str">
        <f t="shared" si="536"/>
        <v>GBPUSD45576</v>
      </c>
      <c r="M5733" s="160">
        <f t="shared" si="540"/>
        <v>45576</v>
      </c>
      <c r="N5733" s="158">
        <v>1.1946717639328595</v>
      </c>
      <c r="O5733" s="158">
        <v>1.0938000000000001</v>
      </c>
      <c r="P5733" s="161">
        <f t="shared" si="537"/>
        <v>1.3067</v>
      </c>
    </row>
    <row r="5734" spans="9:16" x14ac:dyDescent="0.2">
      <c r="I5734" s="158">
        <f t="shared" si="535"/>
        <v>14</v>
      </c>
      <c r="J5734" s="158" t="str">
        <f t="shared" si="538"/>
        <v>GBP</v>
      </c>
      <c r="K5734" s="158" t="str">
        <f t="shared" si="539"/>
        <v>USD</v>
      </c>
      <c r="L5734" s="158" t="str">
        <f t="shared" si="536"/>
        <v>GBPUSD45577</v>
      </c>
      <c r="M5734" s="160">
        <f t="shared" si="540"/>
        <v>45577</v>
      </c>
      <c r="N5734" s="158">
        <v>1.1946717639328595</v>
      </c>
      <c r="O5734" s="158">
        <v>1.0938000000000001</v>
      </c>
      <c r="P5734" s="161">
        <f t="shared" si="537"/>
        <v>1.3067</v>
      </c>
    </row>
    <row r="5735" spans="9:16" x14ac:dyDescent="0.2">
      <c r="I5735" s="158">
        <f t="shared" si="535"/>
        <v>14</v>
      </c>
      <c r="J5735" s="158" t="str">
        <f t="shared" si="538"/>
        <v>GBP</v>
      </c>
      <c r="K5735" s="158" t="str">
        <f t="shared" si="539"/>
        <v>USD</v>
      </c>
      <c r="L5735" s="158" t="str">
        <f t="shared" si="536"/>
        <v>GBPUSD45578</v>
      </c>
      <c r="M5735" s="160">
        <f t="shared" si="540"/>
        <v>45578</v>
      </c>
      <c r="N5735" s="158">
        <v>1.1946717639328595</v>
      </c>
      <c r="O5735" s="158">
        <v>1.0938000000000001</v>
      </c>
      <c r="P5735" s="161">
        <f t="shared" si="537"/>
        <v>1.3067</v>
      </c>
    </row>
    <row r="5736" spans="9:16" x14ac:dyDescent="0.2">
      <c r="I5736" s="158">
        <f t="shared" si="535"/>
        <v>14</v>
      </c>
      <c r="J5736" s="158" t="str">
        <f t="shared" si="538"/>
        <v>GBP</v>
      </c>
      <c r="K5736" s="158" t="str">
        <f t="shared" si="539"/>
        <v>USD</v>
      </c>
      <c r="L5736" s="158" t="str">
        <f t="shared" si="536"/>
        <v>GBPUSD45579</v>
      </c>
      <c r="M5736" s="160">
        <f t="shared" si="540"/>
        <v>45579</v>
      </c>
      <c r="N5736" s="158">
        <v>1.1952429331261578</v>
      </c>
      <c r="O5736" s="158">
        <v>1.0914999999999999</v>
      </c>
      <c r="P5736" s="161">
        <f t="shared" si="537"/>
        <v>1.3046</v>
      </c>
    </row>
    <row r="5737" spans="9:16" x14ac:dyDescent="0.2">
      <c r="I5737" s="158">
        <f t="shared" si="535"/>
        <v>14</v>
      </c>
      <c r="J5737" s="158" t="str">
        <f t="shared" si="538"/>
        <v>GBP</v>
      </c>
      <c r="K5737" s="158" t="str">
        <f t="shared" si="539"/>
        <v>USD</v>
      </c>
      <c r="L5737" s="158" t="str">
        <f t="shared" si="536"/>
        <v>GBPUSD45580</v>
      </c>
      <c r="M5737" s="160">
        <f t="shared" si="540"/>
        <v>45580</v>
      </c>
      <c r="N5737" s="158">
        <v>1.1996880810989143</v>
      </c>
      <c r="O5737" s="158">
        <v>1.0903</v>
      </c>
      <c r="P5737" s="161">
        <f t="shared" si="537"/>
        <v>1.3080000000000001</v>
      </c>
    </row>
    <row r="5738" spans="9:16" x14ac:dyDescent="0.2">
      <c r="I5738" s="158">
        <f t="shared" ref="I5738:I5801" si="541">IF(M5737=$G$2,I5737+1,I5737)</f>
        <v>14</v>
      </c>
      <c r="J5738" s="158" t="str">
        <f t="shared" si="538"/>
        <v>GBP</v>
      </c>
      <c r="K5738" s="158" t="str">
        <f t="shared" si="539"/>
        <v>USD</v>
      </c>
      <c r="L5738" s="158" t="str">
        <f t="shared" si="536"/>
        <v>GBPUSD45581</v>
      </c>
      <c r="M5738" s="160">
        <f t="shared" si="540"/>
        <v>45581</v>
      </c>
      <c r="N5738" s="158">
        <v>1.1961007116799236</v>
      </c>
      <c r="O5738" s="158">
        <v>1.0896999999999999</v>
      </c>
      <c r="P5738" s="161">
        <f t="shared" si="537"/>
        <v>1.3033999999999999</v>
      </c>
    </row>
    <row r="5739" spans="9:16" x14ac:dyDescent="0.2">
      <c r="I5739" s="158">
        <f t="shared" si="541"/>
        <v>14</v>
      </c>
      <c r="J5739" s="158" t="str">
        <f t="shared" si="538"/>
        <v>GBP</v>
      </c>
      <c r="K5739" s="158" t="str">
        <f t="shared" si="539"/>
        <v>USD</v>
      </c>
      <c r="L5739" s="158" t="str">
        <f t="shared" si="536"/>
        <v>GBPUSD45582</v>
      </c>
      <c r="M5739" s="160">
        <f t="shared" si="540"/>
        <v>45582</v>
      </c>
      <c r="N5739" s="158">
        <v>1.1982505541908812</v>
      </c>
      <c r="O5739" s="158">
        <v>1.0866</v>
      </c>
      <c r="P5739" s="161">
        <f t="shared" si="537"/>
        <v>1.302</v>
      </c>
    </row>
    <row r="5740" spans="9:16" x14ac:dyDescent="0.2">
      <c r="I5740" s="158">
        <f t="shared" si="541"/>
        <v>14</v>
      </c>
      <c r="J5740" s="158" t="str">
        <f t="shared" si="538"/>
        <v>GBP</v>
      </c>
      <c r="K5740" s="158" t="str">
        <f t="shared" si="539"/>
        <v>USD</v>
      </c>
      <c r="L5740" s="158" t="str">
        <f t="shared" si="536"/>
        <v>GBPUSD45583</v>
      </c>
      <c r="M5740" s="160">
        <f t="shared" si="540"/>
        <v>45583</v>
      </c>
      <c r="N5740" s="158">
        <v>1.2024289063909097</v>
      </c>
      <c r="O5740" s="158">
        <v>1.0847</v>
      </c>
      <c r="P5740" s="161">
        <f t="shared" si="537"/>
        <v>1.3043</v>
      </c>
    </row>
    <row r="5741" spans="9:16" x14ac:dyDescent="0.2">
      <c r="I5741" s="158">
        <f t="shared" si="541"/>
        <v>14</v>
      </c>
      <c r="J5741" s="158" t="str">
        <f t="shared" si="538"/>
        <v>GBP</v>
      </c>
      <c r="K5741" s="158" t="str">
        <f t="shared" si="539"/>
        <v>USD</v>
      </c>
      <c r="L5741" s="158" t="str">
        <f t="shared" si="536"/>
        <v>GBPUSD45584</v>
      </c>
      <c r="M5741" s="160">
        <f t="shared" si="540"/>
        <v>45584</v>
      </c>
      <c r="N5741" s="158">
        <v>1.2024289063909097</v>
      </c>
      <c r="O5741" s="158">
        <v>1.0847</v>
      </c>
      <c r="P5741" s="161">
        <f t="shared" si="537"/>
        <v>1.3043</v>
      </c>
    </row>
    <row r="5742" spans="9:16" x14ac:dyDescent="0.2">
      <c r="I5742" s="158">
        <f t="shared" si="541"/>
        <v>14</v>
      </c>
      <c r="J5742" s="158" t="str">
        <f t="shared" si="538"/>
        <v>GBP</v>
      </c>
      <c r="K5742" s="158" t="str">
        <f t="shared" si="539"/>
        <v>USD</v>
      </c>
      <c r="L5742" s="158" t="str">
        <f t="shared" si="536"/>
        <v>GBPUSD45585</v>
      </c>
      <c r="M5742" s="160">
        <f t="shared" si="540"/>
        <v>45585</v>
      </c>
      <c r="N5742" s="158">
        <v>1.2024289063909097</v>
      </c>
      <c r="O5742" s="158">
        <v>1.0847</v>
      </c>
      <c r="P5742" s="161">
        <f t="shared" si="537"/>
        <v>1.3043</v>
      </c>
    </row>
    <row r="5743" spans="9:16" x14ac:dyDescent="0.2">
      <c r="I5743" s="158">
        <f t="shared" si="541"/>
        <v>14</v>
      </c>
      <c r="J5743" s="158" t="str">
        <f t="shared" si="538"/>
        <v>GBP</v>
      </c>
      <c r="K5743" s="158" t="str">
        <f t="shared" si="539"/>
        <v>USD</v>
      </c>
      <c r="L5743" s="158" t="str">
        <f t="shared" si="536"/>
        <v>GBPUSD45586</v>
      </c>
      <c r="M5743" s="160">
        <f t="shared" si="540"/>
        <v>45586</v>
      </c>
      <c r="N5743" s="158">
        <v>1.2002640580927806</v>
      </c>
      <c r="O5743" s="158">
        <v>1.0852999999999999</v>
      </c>
      <c r="P5743" s="161">
        <f t="shared" si="537"/>
        <v>1.3026</v>
      </c>
    </row>
    <row r="5744" spans="9:16" x14ac:dyDescent="0.2">
      <c r="I5744" s="158">
        <f t="shared" si="541"/>
        <v>14</v>
      </c>
      <c r="J5744" s="158" t="str">
        <f t="shared" si="538"/>
        <v>GBP</v>
      </c>
      <c r="K5744" s="158" t="str">
        <f t="shared" si="539"/>
        <v>USD</v>
      </c>
      <c r="L5744" s="158" t="str">
        <f t="shared" si="536"/>
        <v>GBPUSD45587</v>
      </c>
      <c r="M5744" s="160">
        <f t="shared" si="540"/>
        <v>45587</v>
      </c>
      <c r="N5744" s="158">
        <v>1.1999040076793857</v>
      </c>
      <c r="O5744" s="158">
        <v>1.0821000000000001</v>
      </c>
      <c r="P5744" s="161">
        <f t="shared" si="537"/>
        <v>1.2984</v>
      </c>
    </row>
    <row r="5745" spans="9:16" x14ac:dyDescent="0.2">
      <c r="I5745" s="158">
        <f t="shared" si="541"/>
        <v>14</v>
      </c>
      <c r="J5745" s="158" t="str">
        <f t="shared" si="538"/>
        <v>GBP</v>
      </c>
      <c r="K5745" s="158" t="str">
        <f t="shared" si="539"/>
        <v>USD</v>
      </c>
      <c r="L5745" s="158" t="str">
        <f t="shared" si="536"/>
        <v>GBPUSD45588</v>
      </c>
      <c r="M5745" s="160">
        <f t="shared" si="540"/>
        <v>45588</v>
      </c>
      <c r="N5745" s="158">
        <v>1.2026747486409775</v>
      </c>
      <c r="O5745" s="158">
        <v>1.0767</v>
      </c>
      <c r="P5745" s="161">
        <f t="shared" si="537"/>
        <v>1.2948999999999999</v>
      </c>
    </row>
    <row r="5746" spans="9:16" x14ac:dyDescent="0.2">
      <c r="I5746" s="158">
        <f t="shared" si="541"/>
        <v>14</v>
      </c>
      <c r="J5746" s="158" t="str">
        <f t="shared" si="538"/>
        <v>GBP</v>
      </c>
      <c r="K5746" s="158" t="str">
        <f t="shared" si="539"/>
        <v>USD</v>
      </c>
      <c r="L5746" s="158" t="str">
        <f t="shared" si="536"/>
        <v>GBPUSD45589</v>
      </c>
      <c r="M5746" s="160">
        <f t="shared" si="540"/>
        <v>45589</v>
      </c>
      <c r="N5746" s="158">
        <v>1.2017786323759165</v>
      </c>
      <c r="O5746" s="158">
        <v>1.0801000000000001</v>
      </c>
      <c r="P5746" s="161">
        <f t="shared" si="537"/>
        <v>1.298</v>
      </c>
    </row>
    <row r="5747" spans="9:16" x14ac:dyDescent="0.2">
      <c r="I5747" s="158">
        <f t="shared" si="541"/>
        <v>14</v>
      </c>
      <c r="J5747" s="158" t="str">
        <f t="shared" si="538"/>
        <v>GBP</v>
      </c>
      <c r="K5747" s="158" t="str">
        <f t="shared" si="539"/>
        <v>USD</v>
      </c>
      <c r="L5747" s="158" t="str">
        <f t="shared" si="536"/>
        <v>GBPUSD45590</v>
      </c>
      <c r="M5747" s="160">
        <f t="shared" si="540"/>
        <v>45590</v>
      </c>
      <c r="N5747" s="158">
        <v>1.199644905108088</v>
      </c>
      <c r="O5747" s="158">
        <v>1.0825</v>
      </c>
      <c r="P5747" s="161">
        <f t="shared" si="537"/>
        <v>1.2986</v>
      </c>
    </row>
    <row r="5748" spans="9:16" x14ac:dyDescent="0.2">
      <c r="I5748" s="158">
        <f t="shared" si="541"/>
        <v>14</v>
      </c>
      <c r="J5748" s="158" t="str">
        <f t="shared" si="538"/>
        <v>GBP</v>
      </c>
      <c r="K5748" s="158" t="str">
        <f t="shared" si="539"/>
        <v>USD</v>
      </c>
      <c r="L5748" s="158" t="str">
        <f t="shared" si="536"/>
        <v>GBPUSD45591</v>
      </c>
      <c r="M5748" s="160">
        <f t="shared" si="540"/>
        <v>45591</v>
      </c>
      <c r="N5748" s="158">
        <v>1.199644905108088</v>
      </c>
      <c r="O5748" s="158">
        <v>1.0825</v>
      </c>
      <c r="P5748" s="161">
        <f t="shared" si="537"/>
        <v>1.2986</v>
      </c>
    </row>
    <row r="5749" spans="9:16" x14ac:dyDescent="0.2">
      <c r="I5749" s="158">
        <f t="shared" si="541"/>
        <v>14</v>
      </c>
      <c r="J5749" s="158" t="str">
        <f t="shared" si="538"/>
        <v>GBP</v>
      </c>
      <c r="K5749" s="158" t="str">
        <f t="shared" si="539"/>
        <v>USD</v>
      </c>
      <c r="L5749" s="158" t="str">
        <f t="shared" si="536"/>
        <v>GBPUSD45592</v>
      </c>
      <c r="M5749" s="160">
        <f t="shared" si="540"/>
        <v>45592</v>
      </c>
      <c r="N5749" s="158">
        <v>1.199644905108088</v>
      </c>
      <c r="O5749" s="158">
        <v>1.0825</v>
      </c>
      <c r="P5749" s="161">
        <f t="shared" si="537"/>
        <v>1.2986</v>
      </c>
    </row>
    <row r="5750" spans="9:16" x14ac:dyDescent="0.2">
      <c r="I5750" s="158">
        <f t="shared" si="541"/>
        <v>14</v>
      </c>
      <c r="J5750" s="158" t="str">
        <f t="shared" si="538"/>
        <v>GBP</v>
      </c>
      <c r="K5750" s="158" t="str">
        <f t="shared" si="539"/>
        <v>USD</v>
      </c>
      <c r="L5750" s="158" t="str">
        <f t="shared" si="536"/>
        <v>GBPUSD45593</v>
      </c>
      <c r="M5750" s="160">
        <f t="shared" si="540"/>
        <v>45593</v>
      </c>
      <c r="N5750" s="158">
        <v>1.2006243246488175</v>
      </c>
      <c r="O5750" s="158">
        <v>1.0818000000000001</v>
      </c>
      <c r="P5750" s="161">
        <f t="shared" si="537"/>
        <v>1.2988</v>
      </c>
    </row>
    <row r="5751" spans="9:16" x14ac:dyDescent="0.2">
      <c r="I5751" s="158">
        <f t="shared" si="541"/>
        <v>14</v>
      </c>
      <c r="J5751" s="158" t="str">
        <f t="shared" si="538"/>
        <v>GBP</v>
      </c>
      <c r="K5751" s="158" t="str">
        <f t="shared" si="539"/>
        <v>USD</v>
      </c>
      <c r="L5751" s="158" t="str">
        <f t="shared" si="536"/>
        <v>GBPUSD45594</v>
      </c>
      <c r="M5751" s="160">
        <f t="shared" si="540"/>
        <v>45594</v>
      </c>
      <c r="N5751" s="158">
        <v>1.2045290291496025</v>
      </c>
      <c r="O5751" s="158">
        <v>1.0773999999999999</v>
      </c>
      <c r="P5751" s="161">
        <f t="shared" si="537"/>
        <v>1.2978000000000001</v>
      </c>
    </row>
    <row r="5752" spans="9:16" x14ac:dyDescent="0.2">
      <c r="I5752" s="158">
        <f t="shared" si="541"/>
        <v>14</v>
      </c>
      <c r="J5752" s="158" t="str">
        <f t="shared" si="538"/>
        <v>GBP</v>
      </c>
      <c r="K5752" s="158" t="str">
        <f t="shared" si="539"/>
        <v>USD</v>
      </c>
      <c r="L5752" s="158" t="str">
        <f t="shared" si="536"/>
        <v>GBPUSD45595</v>
      </c>
      <c r="M5752" s="160">
        <f t="shared" si="540"/>
        <v>45595</v>
      </c>
      <c r="N5752" s="158">
        <v>1.1986814504045549</v>
      </c>
      <c r="O5752" s="158">
        <v>1.0814999999999999</v>
      </c>
      <c r="P5752" s="161">
        <f t="shared" si="537"/>
        <v>1.2964</v>
      </c>
    </row>
    <row r="5753" spans="9:16" x14ac:dyDescent="0.2">
      <c r="I5753" s="158">
        <f t="shared" si="541"/>
        <v>14</v>
      </c>
      <c r="J5753" s="158" t="str">
        <f t="shared" si="538"/>
        <v>GBP</v>
      </c>
      <c r="K5753" s="158" t="str">
        <f t="shared" si="539"/>
        <v>USD</v>
      </c>
      <c r="L5753" s="158" t="str">
        <f t="shared" si="536"/>
        <v>GBPUSD45596</v>
      </c>
      <c r="M5753" s="160">
        <f t="shared" si="540"/>
        <v>45596</v>
      </c>
      <c r="N5753" s="158">
        <v>1.193987081059783</v>
      </c>
      <c r="O5753" s="158">
        <v>1.0882000000000001</v>
      </c>
      <c r="P5753" s="161">
        <f t="shared" si="537"/>
        <v>1.2992999999999999</v>
      </c>
    </row>
    <row r="5754" spans="9:16" x14ac:dyDescent="0.2">
      <c r="I5754" s="158">
        <f t="shared" si="541"/>
        <v>14</v>
      </c>
      <c r="J5754" s="158" t="str">
        <f t="shared" si="538"/>
        <v>GBP</v>
      </c>
      <c r="K5754" s="158" t="str">
        <f t="shared" si="539"/>
        <v>USD</v>
      </c>
      <c r="L5754" s="158" t="str">
        <f t="shared" si="536"/>
        <v>GBPUSD45597</v>
      </c>
      <c r="M5754" s="160">
        <f t="shared" si="540"/>
        <v>45597</v>
      </c>
      <c r="N5754" s="158">
        <v>1.1905045358222817</v>
      </c>
      <c r="O5754" s="158">
        <v>1.0885</v>
      </c>
      <c r="P5754" s="161">
        <f t="shared" si="537"/>
        <v>1.2959000000000001</v>
      </c>
    </row>
    <row r="5755" spans="9:16" x14ac:dyDescent="0.2">
      <c r="I5755" s="158">
        <f t="shared" si="541"/>
        <v>14</v>
      </c>
      <c r="J5755" s="158" t="str">
        <f t="shared" si="538"/>
        <v>GBP</v>
      </c>
      <c r="K5755" s="158" t="str">
        <f t="shared" si="539"/>
        <v>USD</v>
      </c>
      <c r="L5755" s="158" t="str">
        <f t="shared" si="536"/>
        <v>GBPUSD45598</v>
      </c>
      <c r="M5755" s="160">
        <f t="shared" si="540"/>
        <v>45598</v>
      </c>
      <c r="N5755" s="158">
        <v>1.1905045358222817</v>
      </c>
      <c r="O5755" s="158">
        <v>1.0885</v>
      </c>
      <c r="P5755" s="161">
        <f t="shared" si="537"/>
        <v>1.2959000000000001</v>
      </c>
    </row>
    <row r="5756" spans="9:16" x14ac:dyDescent="0.2">
      <c r="I5756" s="158">
        <f t="shared" si="541"/>
        <v>14</v>
      </c>
      <c r="J5756" s="158" t="str">
        <f t="shared" si="538"/>
        <v>GBP</v>
      </c>
      <c r="K5756" s="158" t="str">
        <f t="shared" si="539"/>
        <v>USD</v>
      </c>
      <c r="L5756" s="158" t="str">
        <f t="shared" si="536"/>
        <v>GBPUSD45599</v>
      </c>
      <c r="M5756" s="160">
        <f t="shared" si="540"/>
        <v>45599</v>
      </c>
      <c r="N5756" s="158">
        <v>1.1905045358222817</v>
      </c>
      <c r="O5756" s="158">
        <v>1.0885</v>
      </c>
      <c r="P5756" s="161">
        <f t="shared" si="537"/>
        <v>1.2959000000000001</v>
      </c>
    </row>
    <row r="5757" spans="9:16" x14ac:dyDescent="0.2">
      <c r="I5757" s="158">
        <f t="shared" si="541"/>
        <v>14</v>
      </c>
      <c r="J5757" s="158" t="str">
        <f t="shared" si="538"/>
        <v>GBP</v>
      </c>
      <c r="K5757" s="158" t="str">
        <f t="shared" si="539"/>
        <v>USD</v>
      </c>
      <c r="L5757" s="158" t="str">
        <f t="shared" si="536"/>
        <v>GBPUSD45600</v>
      </c>
      <c r="M5757" s="160">
        <f t="shared" si="540"/>
        <v>45600</v>
      </c>
      <c r="N5757" s="158">
        <v>1.1895840024743347</v>
      </c>
      <c r="O5757" s="158">
        <v>1.0904</v>
      </c>
      <c r="P5757" s="161">
        <f t="shared" si="537"/>
        <v>1.2970999999999999</v>
      </c>
    </row>
    <row r="5758" spans="9:16" x14ac:dyDescent="0.2">
      <c r="I5758" s="158">
        <f t="shared" si="541"/>
        <v>14</v>
      </c>
      <c r="J5758" s="158" t="str">
        <f t="shared" si="538"/>
        <v>GBP</v>
      </c>
      <c r="K5758" s="158" t="str">
        <f t="shared" si="539"/>
        <v>USD</v>
      </c>
      <c r="L5758" s="158" t="str">
        <f t="shared" si="536"/>
        <v>GBPUSD45601</v>
      </c>
      <c r="M5758" s="160">
        <f t="shared" si="540"/>
        <v>45601</v>
      </c>
      <c r="N5758" s="158">
        <v>1.1916110581506196</v>
      </c>
      <c r="O5758" s="158">
        <v>1.0896999999999999</v>
      </c>
      <c r="P5758" s="161">
        <f t="shared" si="537"/>
        <v>1.2985</v>
      </c>
    </row>
    <row r="5759" spans="9:16" x14ac:dyDescent="0.2">
      <c r="I5759" s="158">
        <f t="shared" si="541"/>
        <v>14</v>
      </c>
      <c r="J5759" s="158" t="str">
        <f t="shared" si="538"/>
        <v>GBP</v>
      </c>
      <c r="K5759" s="158" t="str">
        <f t="shared" si="539"/>
        <v>USD</v>
      </c>
      <c r="L5759" s="158" t="str">
        <f t="shared" si="536"/>
        <v>GBPUSD45602</v>
      </c>
      <c r="M5759" s="160">
        <f t="shared" si="540"/>
        <v>45602</v>
      </c>
      <c r="N5759" s="158">
        <v>1.2015909063600205</v>
      </c>
      <c r="O5759" s="158">
        <v>1.0694999999999999</v>
      </c>
      <c r="P5759" s="161">
        <f t="shared" si="537"/>
        <v>1.2850999999999999</v>
      </c>
    </row>
    <row r="5760" spans="9:16" x14ac:dyDescent="0.2">
      <c r="I5760" s="158">
        <f t="shared" si="541"/>
        <v>14</v>
      </c>
      <c r="J5760" s="158" t="str">
        <f t="shared" si="538"/>
        <v>GBP</v>
      </c>
      <c r="K5760" s="158" t="str">
        <f t="shared" si="539"/>
        <v>USD</v>
      </c>
      <c r="L5760" s="158" t="str">
        <f t="shared" si="536"/>
        <v>GBPUSD45603</v>
      </c>
      <c r="M5760" s="160">
        <f t="shared" si="540"/>
        <v>45603</v>
      </c>
      <c r="N5760" s="158">
        <v>1.2021398088597703</v>
      </c>
      <c r="O5760" s="158">
        <v>1.0785</v>
      </c>
      <c r="P5760" s="161">
        <f t="shared" si="537"/>
        <v>1.2965</v>
      </c>
    </row>
    <row r="5761" spans="9:16" x14ac:dyDescent="0.2">
      <c r="I5761" s="158">
        <f t="shared" si="541"/>
        <v>14</v>
      </c>
      <c r="J5761" s="158" t="str">
        <f t="shared" si="538"/>
        <v>GBP</v>
      </c>
      <c r="K5761" s="158" t="str">
        <f t="shared" si="539"/>
        <v>USD</v>
      </c>
      <c r="L5761" s="158" t="str">
        <f t="shared" si="536"/>
        <v>GBPUSD45604</v>
      </c>
      <c r="M5761" s="160">
        <f t="shared" si="540"/>
        <v>45604</v>
      </c>
      <c r="N5761" s="158">
        <v>1.2020964562196472</v>
      </c>
      <c r="O5761" s="158">
        <v>1.0771999999999999</v>
      </c>
      <c r="P5761" s="161">
        <f t="shared" si="537"/>
        <v>1.2948999999999999</v>
      </c>
    </row>
    <row r="5762" spans="9:16" x14ac:dyDescent="0.2">
      <c r="I5762" s="158">
        <f t="shared" si="541"/>
        <v>14</v>
      </c>
      <c r="J5762" s="158" t="str">
        <f t="shared" si="538"/>
        <v>GBP</v>
      </c>
      <c r="K5762" s="158" t="str">
        <f t="shared" si="539"/>
        <v>USD</v>
      </c>
      <c r="L5762" s="158" t="str">
        <f t="shared" si="536"/>
        <v>GBPUSD45605</v>
      </c>
      <c r="M5762" s="160">
        <f t="shared" si="540"/>
        <v>45605</v>
      </c>
      <c r="N5762" s="158">
        <v>1.2020964562196472</v>
      </c>
      <c r="O5762" s="158">
        <v>1.0771999999999999</v>
      </c>
      <c r="P5762" s="161">
        <f t="shared" si="537"/>
        <v>1.2948999999999999</v>
      </c>
    </row>
    <row r="5763" spans="9:16" x14ac:dyDescent="0.2">
      <c r="I5763" s="158">
        <f t="shared" si="541"/>
        <v>14</v>
      </c>
      <c r="J5763" s="158" t="str">
        <f t="shared" si="538"/>
        <v>GBP</v>
      </c>
      <c r="K5763" s="158" t="str">
        <f t="shared" si="539"/>
        <v>USD</v>
      </c>
      <c r="L5763" s="158" t="str">
        <f t="shared" ref="L5763:L5826" si="542">J5763&amp;K5763&amp;M5763</f>
        <v>GBPUSD45606</v>
      </c>
      <c r="M5763" s="160">
        <f t="shared" si="540"/>
        <v>45606</v>
      </c>
      <c r="N5763" s="158">
        <v>1.2020964562196472</v>
      </c>
      <c r="O5763" s="158">
        <v>1.0771999999999999</v>
      </c>
      <c r="P5763" s="161">
        <f t="shared" ref="P5763:P5826" si="543">ROUND(N5763*O5763,4)</f>
        <v>1.2948999999999999</v>
      </c>
    </row>
    <row r="5764" spans="9:16" x14ac:dyDescent="0.2">
      <c r="I5764" s="158">
        <f t="shared" si="541"/>
        <v>14</v>
      </c>
      <c r="J5764" s="158" t="str">
        <f t="shared" ref="J5764:J5827" si="544">VLOOKUP($I5764,$A:$C,2,FALSE)</f>
        <v>GBP</v>
      </c>
      <c r="K5764" s="158" t="str">
        <f t="shared" ref="K5764:K5827" si="545">VLOOKUP($I5764,$A:$C,3,FALSE)</f>
        <v>USD</v>
      </c>
      <c r="L5764" s="158" t="str">
        <f t="shared" si="542"/>
        <v>GBPUSD45607</v>
      </c>
      <c r="M5764" s="160">
        <f t="shared" ref="M5764:M5827" si="546">IF(I5764=I5763,M5763+1,$G$1)</f>
        <v>45607</v>
      </c>
      <c r="N5764" s="158">
        <v>1.2094823415578133</v>
      </c>
      <c r="O5764" s="158">
        <v>1.0650999999999999</v>
      </c>
      <c r="P5764" s="161">
        <f t="shared" si="543"/>
        <v>1.2882</v>
      </c>
    </row>
    <row r="5765" spans="9:16" x14ac:dyDescent="0.2">
      <c r="I5765" s="158">
        <f t="shared" si="541"/>
        <v>14</v>
      </c>
      <c r="J5765" s="158" t="str">
        <f t="shared" si="544"/>
        <v>GBP</v>
      </c>
      <c r="K5765" s="158" t="str">
        <f t="shared" si="545"/>
        <v>USD</v>
      </c>
      <c r="L5765" s="158" t="str">
        <f t="shared" si="542"/>
        <v>GBPUSD45608</v>
      </c>
      <c r="M5765" s="160">
        <f t="shared" si="546"/>
        <v>45608</v>
      </c>
      <c r="N5765" s="158">
        <v>1.2072191706404298</v>
      </c>
      <c r="O5765" s="158">
        <v>1.0617000000000001</v>
      </c>
      <c r="P5765" s="161">
        <f t="shared" si="543"/>
        <v>1.2817000000000001</v>
      </c>
    </row>
    <row r="5766" spans="9:16" x14ac:dyDescent="0.2">
      <c r="I5766" s="158">
        <f t="shared" si="541"/>
        <v>14</v>
      </c>
      <c r="J5766" s="158" t="str">
        <f t="shared" si="544"/>
        <v>GBP</v>
      </c>
      <c r="K5766" s="158" t="str">
        <f t="shared" si="545"/>
        <v>USD</v>
      </c>
      <c r="L5766" s="158" t="str">
        <f t="shared" si="542"/>
        <v>GBPUSD45609</v>
      </c>
      <c r="M5766" s="160">
        <f t="shared" si="546"/>
        <v>45609</v>
      </c>
      <c r="N5766" s="158">
        <v>1.198853895675734</v>
      </c>
      <c r="O5766" s="158">
        <v>1.0629</v>
      </c>
      <c r="P5766" s="161">
        <f t="shared" si="543"/>
        <v>1.2743</v>
      </c>
    </row>
    <row r="5767" spans="9:16" x14ac:dyDescent="0.2">
      <c r="I5767" s="158">
        <f t="shared" si="541"/>
        <v>14</v>
      </c>
      <c r="J5767" s="158" t="str">
        <f t="shared" si="544"/>
        <v>GBP</v>
      </c>
      <c r="K5767" s="158" t="str">
        <f t="shared" si="545"/>
        <v>USD</v>
      </c>
      <c r="L5767" s="158" t="str">
        <f t="shared" si="542"/>
        <v>GBPUSD45610</v>
      </c>
      <c r="M5767" s="160">
        <f t="shared" si="546"/>
        <v>45610</v>
      </c>
      <c r="N5767" s="158">
        <v>1.2025301233795906</v>
      </c>
      <c r="O5767" s="158">
        <v>1.0532999999999999</v>
      </c>
      <c r="P5767" s="161">
        <f t="shared" si="543"/>
        <v>1.2665999999999999</v>
      </c>
    </row>
    <row r="5768" spans="9:16" x14ac:dyDescent="0.2">
      <c r="I5768" s="158">
        <f t="shared" si="541"/>
        <v>14</v>
      </c>
      <c r="J5768" s="158" t="str">
        <f t="shared" si="544"/>
        <v>GBP</v>
      </c>
      <c r="K5768" s="158" t="str">
        <f t="shared" si="545"/>
        <v>USD</v>
      </c>
      <c r="L5768" s="158" t="str">
        <f t="shared" si="542"/>
        <v>GBPUSD45611</v>
      </c>
      <c r="M5768" s="160">
        <f t="shared" si="546"/>
        <v>45611</v>
      </c>
      <c r="N5768" s="158">
        <v>1.1982505541908812</v>
      </c>
      <c r="O5768" s="158">
        <v>1.0583</v>
      </c>
      <c r="P5768" s="161">
        <f t="shared" si="543"/>
        <v>1.2681</v>
      </c>
    </row>
    <row r="5769" spans="9:16" x14ac:dyDescent="0.2">
      <c r="I5769" s="158">
        <f t="shared" si="541"/>
        <v>14</v>
      </c>
      <c r="J5769" s="158" t="str">
        <f t="shared" si="544"/>
        <v>GBP</v>
      </c>
      <c r="K5769" s="158" t="str">
        <f t="shared" si="545"/>
        <v>USD</v>
      </c>
      <c r="L5769" s="158" t="str">
        <f t="shared" si="542"/>
        <v>GBPUSD45612</v>
      </c>
      <c r="M5769" s="160">
        <f t="shared" si="546"/>
        <v>45612</v>
      </c>
      <c r="N5769" s="158">
        <v>1.1982505541908812</v>
      </c>
      <c r="O5769" s="158">
        <v>1.0583</v>
      </c>
      <c r="P5769" s="161">
        <f t="shared" si="543"/>
        <v>1.2681</v>
      </c>
    </row>
    <row r="5770" spans="9:16" x14ac:dyDescent="0.2">
      <c r="I5770" s="158">
        <f t="shared" si="541"/>
        <v>14</v>
      </c>
      <c r="J5770" s="158" t="str">
        <f t="shared" si="544"/>
        <v>GBP</v>
      </c>
      <c r="K5770" s="158" t="str">
        <f t="shared" si="545"/>
        <v>USD</v>
      </c>
      <c r="L5770" s="158" t="str">
        <f t="shared" si="542"/>
        <v>GBPUSD45613</v>
      </c>
      <c r="M5770" s="160">
        <f t="shared" si="546"/>
        <v>45613</v>
      </c>
      <c r="N5770" s="158">
        <v>1.1982505541908812</v>
      </c>
      <c r="O5770" s="158">
        <v>1.0583</v>
      </c>
      <c r="P5770" s="161">
        <f t="shared" si="543"/>
        <v>1.2681</v>
      </c>
    </row>
    <row r="5771" spans="9:16" x14ac:dyDescent="0.2">
      <c r="I5771" s="158">
        <f t="shared" si="541"/>
        <v>14</v>
      </c>
      <c r="J5771" s="158" t="str">
        <f t="shared" si="544"/>
        <v>GBP</v>
      </c>
      <c r="K5771" s="158" t="str">
        <f t="shared" si="545"/>
        <v>USD</v>
      </c>
      <c r="L5771" s="158" t="str">
        <f t="shared" si="542"/>
        <v>GBPUSD45614</v>
      </c>
      <c r="M5771" s="160">
        <f t="shared" si="546"/>
        <v>45614</v>
      </c>
      <c r="N5771" s="158">
        <v>1.1967448539971277</v>
      </c>
      <c r="O5771" s="158">
        <v>1.0551999999999999</v>
      </c>
      <c r="P5771" s="161">
        <f t="shared" si="543"/>
        <v>1.2627999999999999</v>
      </c>
    </row>
    <row r="5772" spans="9:16" x14ac:dyDescent="0.2">
      <c r="I5772" s="158">
        <f t="shared" si="541"/>
        <v>14</v>
      </c>
      <c r="J5772" s="158" t="str">
        <f t="shared" si="544"/>
        <v>GBP</v>
      </c>
      <c r="K5772" s="158" t="str">
        <f t="shared" si="545"/>
        <v>USD</v>
      </c>
      <c r="L5772" s="158" t="str">
        <f t="shared" si="542"/>
        <v>GBPUSD45615</v>
      </c>
      <c r="M5772" s="160">
        <f t="shared" si="546"/>
        <v>45615</v>
      </c>
      <c r="N5772" s="158">
        <v>1.1956287811760204</v>
      </c>
      <c r="O5772" s="158">
        <v>1.0578000000000001</v>
      </c>
      <c r="P5772" s="161">
        <f t="shared" si="543"/>
        <v>1.2646999999999999</v>
      </c>
    </row>
    <row r="5773" spans="9:16" x14ac:dyDescent="0.2">
      <c r="I5773" s="158">
        <f t="shared" si="541"/>
        <v>14</v>
      </c>
      <c r="J5773" s="158" t="str">
        <f t="shared" si="544"/>
        <v>GBP</v>
      </c>
      <c r="K5773" s="158" t="str">
        <f t="shared" si="545"/>
        <v>USD</v>
      </c>
      <c r="L5773" s="158" t="str">
        <f t="shared" si="542"/>
        <v>GBPUSD45616</v>
      </c>
      <c r="M5773" s="160">
        <f t="shared" si="546"/>
        <v>45616</v>
      </c>
      <c r="N5773" s="158">
        <v>1.1993283761093787</v>
      </c>
      <c r="O5773" s="158">
        <v>1.0562</v>
      </c>
      <c r="P5773" s="161">
        <f t="shared" si="543"/>
        <v>1.2666999999999999</v>
      </c>
    </row>
    <row r="5774" spans="9:16" x14ac:dyDescent="0.2">
      <c r="I5774" s="158">
        <f t="shared" si="541"/>
        <v>14</v>
      </c>
      <c r="J5774" s="158" t="str">
        <f t="shared" si="544"/>
        <v>GBP</v>
      </c>
      <c r="K5774" s="158" t="str">
        <f t="shared" si="545"/>
        <v>USD</v>
      </c>
      <c r="L5774" s="158" t="str">
        <f t="shared" si="542"/>
        <v>GBPUSD45617</v>
      </c>
      <c r="M5774" s="160">
        <f t="shared" si="546"/>
        <v>45617</v>
      </c>
      <c r="N5774" s="158">
        <v>1.2008694294669342</v>
      </c>
      <c r="O5774" s="158">
        <v>1.0526</v>
      </c>
      <c r="P5774" s="161">
        <f t="shared" si="543"/>
        <v>1.264</v>
      </c>
    </row>
    <row r="5775" spans="9:16" x14ac:dyDescent="0.2">
      <c r="I5775" s="158">
        <f t="shared" si="541"/>
        <v>14</v>
      </c>
      <c r="J5775" s="158" t="str">
        <f t="shared" si="544"/>
        <v>GBP</v>
      </c>
      <c r="K5775" s="158" t="str">
        <f t="shared" si="545"/>
        <v>USD</v>
      </c>
      <c r="L5775" s="158" t="str">
        <f t="shared" si="542"/>
        <v>GBPUSD45618</v>
      </c>
      <c r="M5775" s="160">
        <f t="shared" si="546"/>
        <v>45618</v>
      </c>
      <c r="N5775" s="158">
        <v>1.2018508503094767</v>
      </c>
      <c r="O5775" s="158">
        <v>1.0411999999999999</v>
      </c>
      <c r="P5775" s="161">
        <f t="shared" si="543"/>
        <v>1.2514000000000001</v>
      </c>
    </row>
    <row r="5776" spans="9:16" x14ac:dyDescent="0.2">
      <c r="I5776" s="158">
        <f t="shared" si="541"/>
        <v>14</v>
      </c>
      <c r="J5776" s="158" t="str">
        <f t="shared" si="544"/>
        <v>GBP</v>
      </c>
      <c r="K5776" s="158" t="str">
        <f t="shared" si="545"/>
        <v>USD</v>
      </c>
      <c r="L5776" s="158" t="str">
        <f t="shared" si="542"/>
        <v>GBPUSD45619</v>
      </c>
      <c r="M5776" s="160">
        <f t="shared" si="546"/>
        <v>45619</v>
      </c>
      <c r="N5776" s="158">
        <v>1.2018508503094767</v>
      </c>
      <c r="O5776" s="158">
        <v>1.0411999999999999</v>
      </c>
      <c r="P5776" s="161">
        <f t="shared" si="543"/>
        <v>1.2514000000000001</v>
      </c>
    </row>
    <row r="5777" spans="9:16" x14ac:dyDescent="0.2">
      <c r="I5777" s="158">
        <f t="shared" si="541"/>
        <v>14</v>
      </c>
      <c r="J5777" s="158" t="str">
        <f t="shared" si="544"/>
        <v>GBP</v>
      </c>
      <c r="K5777" s="158" t="str">
        <f t="shared" si="545"/>
        <v>USD</v>
      </c>
      <c r="L5777" s="158" t="str">
        <f t="shared" si="542"/>
        <v>GBPUSD45620</v>
      </c>
      <c r="M5777" s="160">
        <f t="shared" si="546"/>
        <v>45620</v>
      </c>
      <c r="N5777" s="158">
        <v>1.2018508503094767</v>
      </c>
      <c r="O5777" s="158">
        <v>1.0411999999999999</v>
      </c>
      <c r="P5777" s="161">
        <f t="shared" si="543"/>
        <v>1.2514000000000001</v>
      </c>
    </row>
    <row r="5778" spans="9:16" x14ac:dyDescent="0.2">
      <c r="I5778" s="158">
        <f t="shared" si="541"/>
        <v>14</v>
      </c>
      <c r="J5778" s="158" t="str">
        <f t="shared" si="544"/>
        <v>GBP</v>
      </c>
      <c r="K5778" s="158" t="str">
        <f t="shared" si="545"/>
        <v>USD</v>
      </c>
      <c r="L5778" s="158" t="str">
        <f t="shared" si="542"/>
        <v>GBPUSD45621</v>
      </c>
      <c r="M5778" s="160">
        <f t="shared" si="546"/>
        <v>45621</v>
      </c>
      <c r="N5778" s="158">
        <v>1.1981069909542923</v>
      </c>
      <c r="O5778" s="158">
        <v>1.0495000000000001</v>
      </c>
      <c r="P5778" s="161">
        <f t="shared" si="543"/>
        <v>1.2574000000000001</v>
      </c>
    </row>
    <row r="5779" spans="9:16" x14ac:dyDescent="0.2">
      <c r="I5779" s="158">
        <f t="shared" si="541"/>
        <v>14</v>
      </c>
      <c r="J5779" s="158" t="str">
        <f t="shared" si="544"/>
        <v>GBP</v>
      </c>
      <c r="K5779" s="158" t="str">
        <f t="shared" si="545"/>
        <v>USD</v>
      </c>
      <c r="L5779" s="158" t="str">
        <f t="shared" si="542"/>
        <v>GBPUSD45622</v>
      </c>
      <c r="M5779" s="160">
        <f t="shared" si="546"/>
        <v>45622</v>
      </c>
      <c r="N5779" s="158">
        <v>1.1978917105893627</v>
      </c>
      <c r="O5779" s="158">
        <v>1.0522</v>
      </c>
      <c r="P5779" s="161">
        <f t="shared" si="543"/>
        <v>1.2604</v>
      </c>
    </row>
    <row r="5780" spans="9:16" x14ac:dyDescent="0.2">
      <c r="I5780" s="158">
        <f t="shared" si="541"/>
        <v>14</v>
      </c>
      <c r="J5780" s="158" t="str">
        <f t="shared" si="544"/>
        <v>GBP</v>
      </c>
      <c r="K5780" s="158" t="str">
        <f t="shared" si="545"/>
        <v>USD</v>
      </c>
      <c r="L5780" s="158" t="str">
        <f t="shared" si="542"/>
        <v>GBPUSD45623</v>
      </c>
      <c r="M5780" s="160">
        <f t="shared" si="546"/>
        <v>45623</v>
      </c>
      <c r="N5780" s="158">
        <v>1.1990407673860912</v>
      </c>
      <c r="O5780" s="158">
        <v>1.0530999999999999</v>
      </c>
      <c r="P5780" s="161">
        <f t="shared" si="543"/>
        <v>1.2626999999999999</v>
      </c>
    </row>
    <row r="5781" spans="9:16" x14ac:dyDescent="0.2">
      <c r="I5781" s="158">
        <f t="shared" si="541"/>
        <v>14</v>
      </c>
      <c r="J5781" s="158" t="str">
        <f t="shared" si="544"/>
        <v>GBP</v>
      </c>
      <c r="K5781" s="158" t="str">
        <f t="shared" si="545"/>
        <v>USD</v>
      </c>
      <c r="L5781" s="158" t="str">
        <f t="shared" si="542"/>
        <v>GBPUSD45624</v>
      </c>
      <c r="M5781" s="160">
        <f t="shared" si="546"/>
        <v>45624</v>
      </c>
      <c r="N5781" s="158">
        <v>1.2014898474107893</v>
      </c>
      <c r="O5781" s="158">
        <v>1.0542</v>
      </c>
      <c r="P5781" s="161">
        <f t="shared" si="543"/>
        <v>1.2665999999999999</v>
      </c>
    </row>
    <row r="5782" spans="9:16" x14ac:dyDescent="0.2">
      <c r="I5782" s="158">
        <f t="shared" si="541"/>
        <v>14</v>
      </c>
      <c r="J5782" s="158" t="str">
        <f t="shared" si="544"/>
        <v>GBP</v>
      </c>
      <c r="K5782" s="158" t="str">
        <f t="shared" si="545"/>
        <v>USD</v>
      </c>
      <c r="L5782" s="158" t="str">
        <f t="shared" si="542"/>
        <v>GBPUSD45625</v>
      </c>
      <c r="M5782" s="160">
        <f t="shared" si="546"/>
        <v>45625</v>
      </c>
      <c r="N5782" s="158">
        <v>1.2018508503094767</v>
      </c>
      <c r="O5782" s="158">
        <v>1.0562</v>
      </c>
      <c r="P5782" s="161">
        <f t="shared" si="543"/>
        <v>1.2694000000000001</v>
      </c>
    </row>
    <row r="5783" spans="9:16" x14ac:dyDescent="0.2">
      <c r="I5783" s="158">
        <f t="shared" si="541"/>
        <v>14</v>
      </c>
      <c r="J5783" s="158" t="str">
        <f t="shared" si="544"/>
        <v>GBP</v>
      </c>
      <c r="K5783" s="158" t="str">
        <f t="shared" si="545"/>
        <v>USD</v>
      </c>
      <c r="L5783" s="158" t="str">
        <f t="shared" si="542"/>
        <v>GBPUSD45626</v>
      </c>
      <c r="M5783" s="160">
        <f t="shared" si="546"/>
        <v>45626</v>
      </c>
      <c r="N5783" s="158">
        <v>1.2018508503094767</v>
      </c>
      <c r="O5783" s="158">
        <v>1.0562</v>
      </c>
      <c r="P5783" s="161">
        <f t="shared" si="543"/>
        <v>1.2694000000000001</v>
      </c>
    </row>
    <row r="5784" spans="9:16" x14ac:dyDescent="0.2">
      <c r="I5784" s="158">
        <f t="shared" si="541"/>
        <v>14</v>
      </c>
      <c r="J5784" s="158" t="str">
        <f t="shared" si="544"/>
        <v>GBP</v>
      </c>
      <c r="K5784" s="158" t="str">
        <f t="shared" si="545"/>
        <v>USD</v>
      </c>
      <c r="L5784" s="158" t="str">
        <f t="shared" si="542"/>
        <v>GBPUSD45627</v>
      </c>
      <c r="M5784" s="160">
        <f t="shared" si="546"/>
        <v>45627</v>
      </c>
      <c r="N5784" s="158">
        <v>1.2018508503094767</v>
      </c>
      <c r="O5784" s="158">
        <v>1.0562</v>
      </c>
      <c r="P5784" s="161">
        <f t="shared" si="543"/>
        <v>1.2694000000000001</v>
      </c>
    </row>
    <row r="5785" spans="9:16" x14ac:dyDescent="0.2">
      <c r="I5785" s="158">
        <f t="shared" si="541"/>
        <v>14</v>
      </c>
      <c r="J5785" s="158" t="str">
        <f t="shared" si="544"/>
        <v>GBP</v>
      </c>
      <c r="K5785" s="158" t="str">
        <f t="shared" si="545"/>
        <v>USD</v>
      </c>
      <c r="L5785" s="158" t="str">
        <f t="shared" si="542"/>
        <v>GBPUSD45628</v>
      </c>
      <c r="M5785" s="160">
        <f t="shared" si="546"/>
        <v>45628</v>
      </c>
      <c r="N5785" s="158">
        <v>1.2063017201862529</v>
      </c>
      <c r="O5785" s="158">
        <v>1.0507</v>
      </c>
      <c r="P5785" s="161">
        <f t="shared" si="543"/>
        <v>1.2675000000000001</v>
      </c>
    </row>
    <row r="5786" spans="9:16" x14ac:dyDescent="0.2">
      <c r="I5786" s="158">
        <f t="shared" si="541"/>
        <v>14</v>
      </c>
      <c r="J5786" s="158" t="str">
        <f t="shared" si="544"/>
        <v>GBP</v>
      </c>
      <c r="K5786" s="158" t="str">
        <f t="shared" si="545"/>
        <v>USD</v>
      </c>
      <c r="L5786" s="158" t="str">
        <f t="shared" si="542"/>
        <v>GBPUSD45629</v>
      </c>
      <c r="M5786" s="160">
        <f t="shared" si="546"/>
        <v>45629</v>
      </c>
      <c r="N5786" s="158">
        <v>1.2030364640352249</v>
      </c>
      <c r="O5786" s="158">
        <v>1.0511999999999999</v>
      </c>
      <c r="P5786" s="161">
        <f t="shared" si="543"/>
        <v>1.2645999999999999</v>
      </c>
    </row>
    <row r="5787" spans="9:16" x14ac:dyDescent="0.2">
      <c r="I5787" s="158">
        <f t="shared" si="541"/>
        <v>14</v>
      </c>
      <c r="J5787" s="158" t="str">
        <f t="shared" si="544"/>
        <v>GBP</v>
      </c>
      <c r="K5787" s="158" t="str">
        <f t="shared" si="545"/>
        <v>USD</v>
      </c>
      <c r="L5787" s="158" t="str">
        <f t="shared" si="542"/>
        <v>GBPUSD45630</v>
      </c>
      <c r="M5787" s="160">
        <f t="shared" si="546"/>
        <v>45630</v>
      </c>
      <c r="N5787" s="158">
        <v>1.2072920439454304</v>
      </c>
      <c r="O5787" s="158">
        <v>1.0491999999999999</v>
      </c>
      <c r="P5787" s="161">
        <f t="shared" si="543"/>
        <v>1.2666999999999999</v>
      </c>
    </row>
    <row r="5788" spans="9:16" x14ac:dyDescent="0.2">
      <c r="I5788" s="158">
        <f t="shared" si="541"/>
        <v>14</v>
      </c>
      <c r="J5788" s="158" t="str">
        <f t="shared" si="544"/>
        <v>GBP</v>
      </c>
      <c r="K5788" s="158" t="str">
        <f t="shared" si="545"/>
        <v>USD</v>
      </c>
      <c r="L5788" s="158" t="str">
        <f t="shared" si="542"/>
        <v>GBPUSD45631</v>
      </c>
      <c r="M5788" s="160">
        <f t="shared" si="546"/>
        <v>45631</v>
      </c>
      <c r="N5788" s="158">
        <v>1.2077294685990339</v>
      </c>
      <c r="O5788" s="158">
        <v>1.054</v>
      </c>
      <c r="P5788" s="161">
        <f t="shared" si="543"/>
        <v>1.2728999999999999</v>
      </c>
    </row>
    <row r="5789" spans="9:16" x14ac:dyDescent="0.2">
      <c r="I5789" s="158">
        <f t="shared" si="541"/>
        <v>14</v>
      </c>
      <c r="J5789" s="158" t="str">
        <f t="shared" si="544"/>
        <v>GBP</v>
      </c>
      <c r="K5789" s="158" t="str">
        <f t="shared" si="545"/>
        <v>USD</v>
      </c>
      <c r="L5789" s="158" t="str">
        <f t="shared" si="542"/>
        <v>GBPUSD45632</v>
      </c>
      <c r="M5789" s="160">
        <f t="shared" si="546"/>
        <v>45632</v>
      </c>
      <c r="N5789" s="158">
        <v>1.2069277653732424</v>
      </c>
      <c r="O5789" s="158">
        <v>1.0581</v>
      </c>
      <c r="P5789" s="161">
        <f t="shared" si="543"/>
        <v>1.2770999999999999</v>
      </c>
    </row>
    <row r="5790" spans="9:16" x14ac:dyDescent="0.2">
      <c r="I5790" s="158">
        <f t="shared" si="541"/>
        <v>14</v>
      </c>
      <c r="J5790" s="158" t="str">
        <f t="shared" si="544"/>
        <v>GBP</v>
      </c>
      <c r="K5790" s="158" t="str">
        <f t="shared" si="545"/>
        <v>USD</v>
      </c>
      <c r="L5790" s="158" t="str">
        <f t="shared" si="542"/>
        <v>GBPUSD45633</v>
      </c>
      <c r="M5790" s="160">
        <f t="shared" si="546"/>
        <v>45633</v>
      </c>
      <c r="N5790" s="158">
        <v>1.2069277653732424</v>
      </c>
      <c r="O5790" s="158">
        <v>1.0581</v>
      </c>
      <c r="P5790" s="161">
        <f t="shared" si="543"/>
        <v>1.2770999999999999</v>
      </c>
    </row>
    <row r="5791" spans="9:16" x14ac:dyDescent="0.2">
      <c r="I5791" s="158">
        <f t="shared" si="541"/>
        <v>14</v>
      </c>
      <c r="J5791" s="158" t="str">
        <f t="shared" si="544"/>
        <v>GBP</v>
      </c>
      <c r="K5791" s="158" t="str">
        <f t="shared" si="545"/>
        <v>USD</v>
      </c>
      <c r="L5791" s="158" t="str">
        <f t="shared" si="542"/>
        <v>GBPUSD45634</v>
      </c>
      <c r="M5791" s="160">
        <f t="shared" si="546"/>
        <v>45634</v>
      </c>
      <c r="N5791" s="158">
        <v>1.2069277653732424</v>
      </c>
      <c r="O5791" s="158">
        <v>1.0581</v>
      </c>
      <c r="P5791" s="161">
        <f t="shared" si="543"/>
        <v>1.2770999999999999</v>
      </c>
    </row>
    <row r="5792" spans="9:16" x14ac:dyDescent="0.2">
      <c r="I5792" s="158">
        <f t="shared" si="541"/>
        <v>14</v>
      </c>
      <c r="J5792" s="158" t="str">
        <f t="shared" si="544"/>
        <v>GBP</v>
      </c>
      <c r="K5792" s="158" t="str">
        <f t="shared" si="545"/>
        <v>USD</v>
      </c>
      <c r="L5792" s="158" t="str">
        <f t="shared" si="542"/>
        <v>GBPUSD45635</v>
      </c>
      <c r="M5792" s="160">
        <f t="shared" si="546"/>
        <v>45635</v>
      </c>
      <c r="N5792" s="158">
        <v>1.2076565424793189</v>
      </c>
      <c r="O5792" s="158">
        <v>1.0568</v>
      </c>
      <c r="P5792" s="161">
        <f t="shared" si="543"/>
        <v>1.2763</v>
      </c>
    </row>
    <row r="5793" spans="9:16" x14ac:dyDescent="0.2">
      <c r="I5793" s="158">
        <f t="shared" si="541"/>
        <v>14</v>
      </c>
      <c r="J5793" s="158" t="str">
        <f t="shared" si="544"/>
        <v>GBP</v>
      </c>
      <c r="K5793" s="158" t="str">
        <f t="shared" si="545"/>
        <v>USD</v>
      </c>
      <c r="L5793" s="158" t="str">
        <f t="shared" si="542"/>
        <v>GBPUSD45636</v>
      </c>
      <c r="M5793" s="160">
        <f t="shared" si="546"/>
        <v>45636</v>
      </c>
      <c r="N5793" s="158">
        <v>1.2113136696747622</v>
      </c>
      <c r="O5793" s="158">
        <v>1.0527</v>
      </c>
      <c r="P5793" s="161">
        <f t="shared" si="543"/>
        <v>1.2750999999999999</v>
      </c>
    </row>
    <row r="5794" spans="9:16" x14ac:dyDescent="0.2">
      <c r="I5794" s="158">
        <f t="shared" si="541"/>
        <v>14</v>
      </c>
      <c r="J5794" s="158" t="str">
        <f t="shared" si="544"/>
        <v>GBP</v>
      </c>
      <c r="K5794" s="158" t="str">
        <f t="shared" si="545"/>
        <v>USD</v>
      </c>
      <c r="L5794" s="158" t="str">
        <f t="shared" si="542"/>
        <v>GBPUSD45637</v>
      </c>
      <c r="M5794" s="160">
        <f t="shared" si="546"/>
        <v>45637</v>
      </c>
      <c r="N5794" s="158">
        <v>1.2127386063207937</v>
      </c>
      <c r="O5794" s="158">
        <v>1.0507</v>
      </c>
      <c r="P5794" s="161">
        <f t="shared" si="543"/>
        <v>1.2742</v>
      </c>
    </row>
    <row r="5795" spans="9:16" x14ac:dyDescent="0.2">
      <c r="I5795" s="158">
        <f t="shared" si="541"/>
        <v>14</v>
      </c>
      <c r="J5795" s="158" t="str">
        <f t="shared" si="544"/>
        <v>GBP</v>
      </c>
      <c r="K5795" s="158" t="str">
        <f t="shared" si="545"/>
        <v>USD</v>
      </c>
      <c r="L5795" s="158" t="str">
        <f t="shared" si="542"/>
        <v>GBPUSD45638</v>
      </c>
      <c r="M5795" s="160">
        <f t="shared" si="546"/>
        <v>45638</v>
      </c>
      <c r="N5795" s="158">
        <v>1.2131799873829281</v>
      </c>
      <c r="O5795" s="158">
        <v>1.0490999999999999</v>
      </c>
      <c r="P5795" s="161">
        <f t="shared" si="543"/>
        <v>1.2726999999999999</v>
      </c>
    </row>
    <row r="5796" spans="9:16" x14ac:dyDescent="0.2">
      <c r="I5796" s="158">
        <f t="shared" si="541"/>
        <v>14</v>
      </c>
      <c r="J5796" s="158" t="str">
        <f t="shared" si="544"/>
        <v>GBP</v>
      </c>
      <c r="K5796" s="158" t="str">
        <f t="shared" si="545"/>
        <v>USD</v>
      </c>
      <c r="L5796" s="158" t="str">
        <f t="shared" si="542"/>
        <v>GBPUSD45639</v>
      </c>
      <c r="M5796" s="160">
        <f t="shared" si="546"/>
        <v>45639</v>
      </c>
      <c r="N5796" s="158">
        <v>1.2041954168322435</v>
      </c>
      <c r="O5796" s="158">
        <v>1.0518000000000001</v>
      </c>
      <c r="P5796" s="161">
        <f t="shared" si="543"/>
        <v>1.2665999999999999</v>
      </c>
    </row>
    <row r="5797" spans="9:16" x14ac:dyDescent="0.2">
      <c r="I5797" s="158">
        <f t="shared" si="541"/>
        <v>14</v>
      </c>
      <c r="J5797" s="158" t="str">
        <f t="shared" si="544"/>
        <v>GBP</v>
      </c>
      <c r="K5797" s="158" t="str">
        <f t="shared" si="545"/>
        <v>USD</v>
      </c>
      <c r="L5797" s="158" t="str">
        <f t="shared" si="542"/>
        <v>GBPUSD45640</v>
      </c>
      <c r="M5797" s="160">
        <f t="shared" si="546"/>
        <v>45640</v>
      </c>
      <c r="N5797" s="158">
        <v>1.2041954168322435</v>
      </c>
      <c r="O5797" s="158">
        <v>1.0518000000000001</v>
      </c>
      <c r="P5797" s="161">
        <f t="shared" si="543"/>
        <v>1.2665999999999999</v>
      </c>
    </row>
    <row r="5798" spans="9:16" x14ac:dyDescent="0.2">
      <c r="I5798" s="158">
        <f t="shared" si="541"/>
        <v>14</v>
      </c>
      <c r="J5798" s="158" t="str">
        <f t="shared" si="544"/>
        <v>GBP</v>
      </c>
      <c r="K5798" s="158" t="str">
        <f t="shared" si="545"/>
        <v>USD</v>
      </c>
      <c r="L5798" s="158" t="str">
        <f t="shared" si="542"/>
        <v>GBPUSD45641</v>
      </c>
      <c r="M5798" s="160">
        <f t="shared" si="546"/>
        <v>45641</v>
      </c>
      <c r="N5798" s="158">
        <v>1.2041954168322435</v>
      </c>
      <c r="O5798" s="158">
        <v>1.0518000000000001</v>
      </c>
      <c r="P5798" s="161">
        <f t="shared" si="543"/>
        <v>1.2665999999999999</v>
      </c>
    </row>
    <row r="5799" spans="9:16" x14ac:dyDescent="0.2">
      <c r="I5799" s="158">
        <f t="shared" si="541"/>
        <v>14</v>
      </c>
      <c r="J5799" s="158" t="str">
        <f t="shared" si="544"/>
        <v>GBP</v>
      </c>
      <c r="K5799" s="158" t="str">
        <f t="shared" si="545"/>
        <v>USD</v>
      </c>
      <c r="L5799" s="158" t="str">
        <f t="shared" si="542"/>
        <v>GBPUSD45642</v>
      </c>
      <c r="M5799" s="160">
        <f t="shared" si="546"/>
        <v>45642</v>
      </c>
      <c r="N5799" s="158">
        <v>1.2056181807221653</v>
      </c>
      <c r="O5799" s="158">
        <v>1.0498000000000001</v>
      </c>
      <c r="P5799" s="161">
        <f t="shared" si="543"/>
        <v>1.2657</v>
      </c>
    </row>
    <row r="5800" spans="9:16" x14ac:dyDescent="0.2">
      <c r="I5800" s="158">
        <f t="shared" si="541"/>
        <v>14</v>
      </c>
      <c r="J5800" s="158" t="str">
        <f t="shared" si="544"/>
        <v>GBP</v>
      </c>
      <c r="K5800" s="158" t="str">
        <f t="shared" si="545"/>
        <v>USD</v>
      </c>
      <c r="L5800" s="158" t="str">
        <f t="shared" si="542"/>
        <v>GBPUSD45643</v>
      </c>
      <c r="M5800" s="160">
        <f t="shared" si="546"/>
        <v>45643</v>
      </c>
      <c r="N5800" s="158">
        <v>1.2099506340141322</v>
      </c>
      <c r="O5800" s="158">
        <v>1.0497000000000001</v>
      </c>
      <c r="P5800" s="161">
        <f t="shared" si="543"/>
        <v>1.2701</v>
      </c>
    </row>
    <row r="5801" spans="9:16" x14ac:dyDescent="0.2">
      <c r="I5801" s="158">
        <f t="shared" si="541"/>
        <v>14</v>
      </c>
      <c r="J5801" s="158" t="str">
        <f t="shared" si="544"/>
        <v>GBP</v>
      </c>
      <c r="K5801" s="158" t="str">
        <f t="shared" si="545"/>
        <v>USD</v>
      </c>
      <c r="L5801" s="158" t="str">
        <f t="shared" si="542"/>
        <v>GBPUSD45644</v>
      </c>
      <c r="M5801" s="160">
        <f t="shared" si="546"/>
        <v>45644</v>
      </c>
      <c r="N5801" s="158">
        <v>1.2118274357731458</v>
      </c>
      <c r="O5801" s="158">
        <v>1.0496000000000001</v>
      </c>
      <c r="P5801" s="161">
        <f t="shared" si="543"/>
        <v>1.2719</v>
      </c>
    </row>
    <row r="5802" spans="9:16" x14ac:dyDescent="0.2">
      <c r="I5802" s="158">
        <f t="shared" ref="I5802:I5865" si="547">IF(M5801=$G$2,I5801+1,I5801)</f>
        <v>14</v>
      </c>
      <c r="J5802" s="158" t="str">
        <f t="shared" si="544"/>
        <v>GBP</v>
      </c>
      <c r="K5802" s="158" t="str">
        <f t="shared" si="545"/>
        <v>USD</v>
      </c>
      <c r="L5802" s="158" t="str">
        <f t="shared" si="542"/>
        <v>GBPUSD45645</v>
      </c>
      <c r="M5802" s="160">
        <f t="shared" si="546"/>
        <v>45645</v>
      </c>
      <c r="N5802" s="158">
        <v>1.2129298320092183</v>
      </c>
      <c r="O5802" s="158">
        <v>1.0395000000000001</v>
      </c>
      <c r="P5802" s="161">
        <f t="shared" si="543"/>
        <v>1.2607999999999999</v>
      </c>
    </row>
    <row r="5803" spans="9:16" x14ac:dyDescent="0.2">
      <c r="I5803" s="158">
        <f t="shared" si="547"/>
        <v>14</v>
      </c>
      <c r="J5803" s="158" t="str">
        <f t="shared" si="544"/>
        <v>GBP</v>
      </c>
      <c r="K5803" s="158" t="str">
        <f t="shared" si="545"/>
        <v>USD</v>
      </c>
      <c r="L5803" s="158" t="str">
        <f t="shared" si="542"/>
        <v>GBPUSD45646</v>
      </c>
      <c r="M5803" s="160">
        <f t="shared" si="546"/>
        <v>45646</v>
      </c>
      <c r="N5803" s="158">
        <v>1.2053275477611041</v>
      </c>
      <c r="O5803" s="158">
        <v>1.0389999999999999</v>
      </c>
      <c r="P5803" s="161">
        <f t="shared" si="543"/>
        <v>1.2523</v>
      </c>
    </row>
    <row r="5804" spans="9:16" x14ac:dyDescent="0.2">
      <c r="I5804" s="158">
        <f t="shared" si="547"/>
        <v>14</v>
      </c>
      <c r="J5804" s="158" t="str">
        <f t="shared" si="544"/>
        <v>GBP</v>
      </c>
      <c r="K5804" s="158" t="str">
        <f t="shared" si="545"/>
        <v>USD</v>
      </c>
      <c r="L5804" s="158" t="str">
        <f t="shared" si="542"/>
        <v>GBPUSD45647</v>
      </c>
      <c r="M5804" s="160">
        <f t="shared" si="546"/>
        <v>45647</v>
      </c>
      <c r="N5804" s="158">
        <v>1.2053275477611041</v>
      </c>
      <c r="O5804" s="158">
        <v>1.0389999999999999</v>
      </c>
      <c r="P5804" s="161">
        <f t="shared" si="543"/>
        <v>1.2523</v>
      </c>
    </row>
    <row r="5805" spans="9:16" x14ac:dyDescent="0.2">
      <c r="I5805" s="158">
        <f t="shared" si="547"/>
        <v>14</v>
      </c>
      <c r="J5805" s="158" t="str">
        <f t="shared" si="544"/>
        <v>GBP</v>
      </c>
      <c r="K5805" s="158" t="str">
        <f t="shared" si="545"/>
        <v>USD</v>
      </c>
      <c r="L5805" s="158" t="str">
        <f t="shared" si="542"/>
        <v>GBPUSD45648</v>
      </c>
      <c r="M5805" s="160">
        <f t="shared" si="546"/>
        <v>45648</v>
      </c>
      <c r="N5805" s="158">
        <v>1.2053275477611041</v>
      </c>
      <c r="O5805" s="158">
        <v>1.0389999999999999</v>
      </c>
      <c r="P5805" s="161">
        <f t="shared" si="543"/>
        <v>1.2523</v>
      </c>
    </row>
    <row r="5806" spans="9:16" x14ac:dyDescent="0.2">
      <c r="I5806" s="158">
        <f t="shared" si="547"/>
        <v>14</v>
      </c>
      <c r="J5806" s="158" t="str">
        <f t="shared" si="544"/>
        <v>GBP</v>
      </c>
      <c r="K5806" s="158" t="str">
        <f t="shared" si="545"/>
        <v>USD</v>
      </c>
      <c r="L5806" s="158" t="str">
        <f t="shared" si="542"/>
        <v>GBPUSD45649</v>
      </c>
      <c r="M5806" s="160">
        <f t="shared" si="546"/>
        <v>45649</v>
      </c>
      <c r="N5806" s="158">
        <v>1.2048918609554793</v>
      </c>
      <c r="O5806" s="158">
        <v>1.0392999999999999</v>
      </c>
      <c r="P5806" s="161">
        <f t="shared" si="543"/>
        <v>1.2522</v>
      </c>
    </row>
    <row r="5807" spans="9:16" x14ac:dyDescent="0.2">
      <c r="I5807" s="158">
        <f t="shared" si="547"/>
        <v>14</v>
      </c>
      <c r="J5807" s="158" t="str">
        <f t="shared" si="544"/>
        <v>GBP</v>
      </c>
      <c r="K5807" s="158" t="str">
        <f t="shared" si="545"/>
        <v>USD</v>
      </c>
      <c r="L5807" s="158" t="str">
        <f t="shared" si="542"/>
        <v>GBPUSD45650</v>
      </c>
      <c r="M5807" s="160">
        <f t="shared" si="546"/>
        <v>45650</v>
      </c>
      <c r="N5807" s="158">
        <v>1.2076565424793189</v>
      </c>
      <c r="O5807" s="158">
        <v>1.0395000000000001</v>
      </c>
      <c r="P5807" s="161">
        <f t="shared" si="543"/>
        <v>1.2554000000000001</v>
      </c>
    </row>
    <row r="5808" spans="9:16" x14ac:dyDescent="0.2">
      <c r="I5808" s="158">
        <f t="shared" si="547"/>
        <v>14</v>
      </c>
      <c r="J5808" s="158" t="str">
        <f t="shared" si="544"/>
        <v>GBP</v>
      </c>
      <c r="K5808" s="158" t="str">
        <f t="shared" si="545"/>
        <v>USD</v>
      </c>
      <c r="L5808" s="158" t="str">
        <f t="shared" si="542"/>
        <v>GBPUSD45651</v>
      </c>
      <c r="M5808" s="160">
        <f t="shared" si="546"/>
        <v>45651</v>
      </c>
      <c r="N5808" s="158">
        <v>1.2076565424793189</v>
      </c>
      <c r="O5808" s="158">
        <v>1.0395000000000001</v>
      </c>
      <c r="P5808" s="161">
        <f t="shared" si="543"/>
        <v>1.2554000000000001</v>
      </c>
    </row>
    <row r="5809" spans="9:16" x14ac:dyDescent="0.2">
      <c r="I5809" s="158">
        <f t="shared" si="547"/>
        <v>14</v>
      </c>
      <c r="J5809" s="158" t="str">
        <f t="shared" si="544"/>
        <v>GBP</v>
      </c>
      <c r="K5809" s="158" t="str">
        <f t="shared" si="545"/>
        <v>USD</v>
      </c>
      <c r="L5809" s="158" t="str">
        <f t="shared" si="542"/>
        <v>GBPUSD45652</v>
      </c>
      <c r="M5809" s="160">
        <f t="shared" si="546"/>
        <v>45652</v>
      </c>
      <c r="N5809" s="158">
        <v>1.2076565424793189</v>
      </c>
      <c r="O5809" s="158">
        <v>1.0395000000000001</v>
      </c>
      <c r="P5809" s="161">
        <f t="shared" si="543"/>
        <v>1.2554000000000001</v>
      </c>
    </row>
    <row r="5810" spans="9:16" x14ac:dyDescent="0.2">
      <c r="I5810" s="158">
        <f t="shared" si="547"/>
        <v>14</v>
      </c>
      <c r="J5810" s="158" t="str">
        <f t="shared" si="544"/>
        <v>GBP</v>
      </c>
      <c r="K5810" s="158" t="str">
        <f t="shared" si="545"/>
        <v>USD</v>
      </c>
      <c r="L5810" s="158" t="str">
        <f t="shared" si="542"/>
        <v>GBPUSD45653</v>
      </c>
      <c r="M5810" s="160">
        <f t="shared" si="546"/>
        <v>45653</v>
      </c>
      <c r="N5810" s="158">
        <v>1.2033983970733351</v>
      </c>
      <c r="O5810" s="158">
        <v>1.0435000000000001</v>
      </c>
      <c r="P5810" s="161">
        <f t="shared" si="543"/>
        <v>1.2557</v>
      </c>
    </row>
    <row r="5811" spans="9:16" x14ac:dyDescent="0.2">
      <c r="I5811" s="158">
        <f t="shared" si="547"/>
        <v>14</v>
      </c>
      <c r="J5811" s="158" t="str">
        <f t="shared" si="544"/>
        <v>GBP</v>
      </c>
      <c r="K5811" s="158" t="str">
        <f t="shared" si="545"/>
        <v>USD</v>
      </c>
      <c r="L5811" s="158" t="str">
        <f t="shared" si="542"/>
        <v>GBPUSD45654</v>
      </c>
      <c r="M5811" s="160">
        <f t="shared" si="546"/>
        <v>45654</v>
      </c>
      <c r="N5811" s="158">
        <v>1.2033983970733351</v>
      </c>
      <c r="O5811" s="158">
        <v>1.0435000000000001</v>
      </c>
      <c r="P5811" s="161">
        <f t="shared" si="543"/>
        <v>1.2557</v>
      </c>
    </row>
    <row r="5812" spans="9:16" x14ac:dyDescent="0.2">
      <c r="I5812" s="158">
        <f t="shared" si="547"/>
        <v>14</v>
      </c>
      <c r="J5812" s="158" t="str">
        <f t="shared" si="544"/>
        <v>GBP</v>
      </c>
      <c r="K5812" s="158" t="str">
        <f t="shared" si="545"/>
        <v>USD</v>
      </c>
      <c r="L5812" s="158" t="str">
        <f t="shared" si="542"/>
        <v>GBPUSD45655</v>
      </c>
      <c r="M5812" s="160">
        <f t="shared" si="546"/>
        <v>45655</v>
      </c>
      <c r="N5812" s="158">
        <v>1.2033983970733351</v>
      </c>
      <c r="O5812" s="158">
        <v>1.0435000000000001</v>
      </c>
      <c r="P5812" s="161">
        <f t="shared" si="543"/>
        <v>1.2557</v>
      </c>
    </row>
    <row r="5813" spans="9:16" x14ac:dyDescent="0.2">
      <c r="I5813" s="158">
        <f t="shared" si="547"/>
        <v>14</v>
      </c>
      <c r="J5813" s="158" t="str">
        <f t="shared" si="544"/>
        <v>GBP</v>
      </c>
      <c r="K5813" s="158" t="str">
        <f t="shared" si="545"/>
        <v>USD</v>
      </c>
      <c r="L5813" s="158" t="str">
        <f t="shared" si="542"/>
        <v>GBPUSD45656</v>
      </c>
      <c r="M5813" s="160">
        <f t="shared" si="546"/>
        <v>45656</v>
      </c>
      <c r="N5813" s="158">
        <v>1.2055455093429777</v>
      </c>
      <c r="O5813" s="158">
        <v>1.0444</v>
      </c>
      <c r="P5813" s="161">
        <f t="shared" si="543"/>
        <v>1.2591000000000001</v>
      </c>
    </row>
    <row r="5814" spans="9:16" x14ac:dyDescent="0.2">
      <c r="I5814" s="158">
        <f t="shared" si="547"/>
        <v>14</v>
      </c>
      <c r="J5814" s="158" t="str">
        <f t="shared" si="544"/>
        <v>GBP</v>
      </c>
      <c r="K5814" s="158" t="str">
        <f t="shared" si="545"/>
        <v>USD</v>
      </c>
      <c r="L5814" s="158" t="str">
        <f t="shared" si="542"/>
        <v>GBPUSD45657</v>
      </c>
      <c r="M5814" s="160">
        <f t="shared" si="546"/>
        <v>45657</v>
      </c>
      <c r="N5814" s="158">
        <v>1.206010757615958</v>
      </c>
      <c r="O5814" s="158">
        <v>1.0388999999999999</v>
      </c>
      <c r="P5814" s="161">
        <f t="shared" si="543"/>
        <v>1.2528999999999999</v>
      </c>
    </row>
    <row r="5815" spans="9:16" x14ac:dyDescent="0.2">
      <c r="I5815" s="158">
        <f t="shared" si="547"/>
        <v>14</v>
      </c>
      <c r="J5815" s="158" t="str">
        <f t="shared" si="544"/>
        <v>GBP</v>
      </c>
      <c r="K5815" s="158" t="str">
        <f t="shared" si="545"/>
        <v>USD</v>
      </c>
      <c r="L5815" s="158" t="str">
        <f t="shared" si="542"/>
        <v>GBPUSD45658</v>
      </c>
      <c r="M5815" s="160">
        <f t="shared" si="546"/>
        <v>45658</v>
      </c>
      <c r="N5815" s="158">
        <v>1.206010757615958</v>
      </c>
      <c r="O5815" s="158">
        <v>1.0388999999999999</v>
      </c>
      <c r="P5815" s="161">
        <f t="shared" si="543"/>
        <v>1.2528999999999999</v>
      </c>
    </row>
    <row r="5816" spans="9:16" x14ac:dyDescent="0.2">
      <c r="I5816" s="158">
        <f t="shared" si="547"/>
        <v>14</v>
      </c>
      <c r="J5816" s="158" t="str">
        <f t="shared" si="544"/>
        <v>GBP</v>
      </c>
      <c r="K5816" s="158" t="str">
        <f t="shared" si="545"/>
        <v>USD</v>
      </c>
      <c r="L5816" s="158" t="str">
        <f t="shared" si="542"/>
        <v>GBPUSD45659</v>
      </c>
      <c r="M5816" s="160">
        <f t="shared" si="546"/>
        <v>45659</v>
      </c>
      <c r="N5816" s="158">
        <v>1.2031088332250535</v>
      </c>
      <c r="O5816" s="158">
        <v>1.0321</v>
      </c>
      <c r="P5816" s="161">
        <f t="shared" si="543"/>
        <v>1.2417</v>
      </c>
    </row>
    <row r="5817" spans="9:16" x14ac:dyDescent="0.2">
      <c r="I5817" s="158">
        <f t="shared" si="547"/>
        <v>14</v>
      </c>
      <c r="J5817" s="158" t="str">
        <f t="shared" si="544"/>
        <v>GBP</v>
      </c>
      <c r="K5817" s="158" t="str">
        <f t="shared" si="545"/>
        <v>USD</v>
      </c>
      <c r="L5817" s="158" t="str">
        <f t="shared" si="542"/>
        <v>GBPUSD45660</v>
      </c>
      <c r="M5817" s="160">
        <f t="shared" si="546"/>
        <v>45660</v>
      </c>
      <c r="N5817" s="158">
        <v>1.2049208969431158</v>
      </c>
      <c r="O5817" s="158">
        <v>1.0299</v>
      </c>
      <c r="P5817" s="161">
        <f t="shared" si="543"/>
        <v>1.2408999999999999</v>
      </c>
    </row>
    <row r="5818" spans="9:16" x14ac:dyDescent="0.2">
      <c r="I5818" s="158">
        <f t="shared" si="547"/>
        <v>14</v>
      </c>
      <c r="J5818" s="158" t="str">
        <f t="shared" si="544"/>
        <v>GBP</v>
      </c>
      <c r="K5818" s="158" t="str">
        <f t="shared" si="545"/>
        <v>USD</v>
      </c>
      <c r="L5818" s="158" t="str">
        <f t="shared" si="542"/>
        <v>GBPUSD45661</v>
      </c>
      <c r="M5818" s="160">
        <f t="shared" si="546"/>
        <v>45661</v>
      </c>
      <c r="N5818" s="158">
        <v>1.2049208969431158</v>
      </c>
      <c r="O5818" s="158">
        <v>1.0299</v>
      </c>
      <c r="P5818" s="161">
        <f t="shared" si="543"/>
        <v>1.2408999999999999</v>
      </c>
    </row>
    <row r="5819" spans="9:16" x14ac:dyDescent="0.2">
      <c r="I5819" s="158">
        <f t="shared" si="547"/>
        <v>14</v>
      </c>
      <c r="J5819" s="158" t="str">
        <f t="shared" si="544"/>
        <v>GBP</v>
      </c>
      <c r="K5819" s="158" t="str">
        <f t="shared" si="545"/>
        <v>USD</v>
      </c>
      <c r="L5819" s="158" t="str">
        <f t="shared" si="542"/>
        <v>GBPUSD45662</v>
      </c>
      <c r="M5819" s="160">
        <f t="shared" si="546"/>
        <v>45662</v>
      </c>
      <c r="N5819" s="158">
        <v>1.2049208969431158</v>
      </c>
      <c r="O5819" s="158">
        <v>1.0299</v>
      </c>
      <c r="P5819" s="161">
        <f t="shared" si="543"/>
        <v>1.2408999999999999</v>
      </c>
    </row>
    <row r="5820" spans="9:16" x14ac:dyDescent="0.2">
      <c r="I5820" s="158">
        <f t="shared" si="547"/>
        <v>14</v>
      </c>
      <c r="J5820" s="158" t="str">
        <f t="shared" si="544"/>
        <v>GBP</v>
      </c>
      <c r="K5820" s="158" t="str">
        <f t="shared" si="545"/>
        <v>USD</v>
      </c>
      <c r="L5820" s="158" t="str">
        <f t="shared" si="542"/>
        <v>GBPUSD45663</v>
      </c>
      <c r="M5820" s="160">
        <f t="shared" si="546"/>
        <v>45663</v>
      </c>
      <c r="N5820" s="158">
        <v>1.2033983970733351</v>
      </c>
      <c r="O5820" s="158">
        <v>1.0426</v>
      </c>
      <c r="P5820" s="161">
        <f t="shared" si="543"/>
        <v>1.2546999999999999</v>
      </c>
    </row>
    <row r="5821" spans="9:16" x14ac:dyDescent="0.2">
      <c r="I5821" s="158">
        <f t="shared" si="547"/>
        <v>14</v>
      </c>
      <c r="J5821" s="158" t="str">
        <f t="shared" si="544"/>
        <v>GBP</v>
      </c>
      <c r="K5821" s="158" t="str">
        <f t="shared" si="545"/>
        <v>USD</v>
      </c>
      <c r="L5821" s="158" t="str">
        <f t="shared" si="542"/>
        <v>GBPUSD45664</v>
      </c>
      <c r="M5821" s="160">
        <f t="shared" si="546"/>
        <v>45664</v>
      </c>
      <c r="N5821" s="158">
        <v>1.2060543930531267</v>
      </c>
      <c r="O5821" s="158">
        <v>1.0392999999999999</v>
      </c>
      <c r="P5821" s="161">
        <f t="shared" si="543"/>
        <v>1.2535000000000001</v>
      </c>
    </row>
    <row r="5822" spans="9:16" x14ac:dyDescent="0.2">
      <c r="I5822" s="158">
        <f t="shared" si="547"/>
        <v>14</v>
      </c>
      <c r="J5822" s="158" t="str">
        <f t="shared" si="544"/>
        <v>GBP</v>
      </c>
      <c r="K5822" s="158" t="str">
        <f t="shared" si="545"/>
        <v>USD</v>
      </c>
      <c r="L5822" s="158" t="str">
        <f t="shared" si="542"/>
        <v>GBPUSD45665</v>
      </c>
      <c r="M5822" s="160">
        <f t="shared" si="546"/>
        <v>45665</v>
      </c>
      <c r="N5822" s="158">
        <v>1.1989976379746532</v>
      </c>
      <c r="O5822" s="158">
        <v>1.0286</v>
      </c>
      <c r="P5822" s="161">
        <f t="shared" si="543"/>
        <v>1.2333000000000001</v>
      </c>
    </row>
    <row r="5823" spans="9:16" x14ac:dyDescent="0.2">
      <c r="I5823" s="158">
        <f t="shared" si="547"/>
        <v>14</v>
      </c>
      <c r="J5823" s="158" t="str">
        <f t="shared" si="544"/>
        <v>GBP</v>
      </c>
      <c r="K5823" s="158" t="str">
        <f t="shared" si="545"/>
        <v>USD</v>
      </c>
      <c r="L5823" s="158" t="str">
        <f t="shared" si="542"/>
        <v>GBPUSD45666</v>
      </c>
      <c r="M5823" s="160">
        <f t="shared" si="546"/>
        <v>45666</v>
      </c>
      <c r="N5823" s="158">
        <v>1.1932035127911416</v>
      </c>
      <c r="O5823" s="158">
        <v>1.0305</v>
      </c>
      <c r="P5823" s="161">
        <f t="shared" si="543"/>
        <v>1.2296</v>
      </c>
    </row>
    <row r="5824" spans="9:16" x14ac:dyDescent="0.2">
      <c r="I5824" s="158">
        <f t="shared" si="547"/>
        <v>14</v>
      </c>
      <c r="J5824" s="158" t="str">
        <f t="shared" si="544"/>
        <v>GBP</v>
      </c>
      <c r="K5824" s="158" t="str">
        <f t="shared" si="545"/>
        <v>USD</v>
      </c>
      <c r="L5824" s="158" t="str">
        <f t="shared" si="542"/>
        <v>GBPUSD45667</v>
      </c>
      <c r="M5824" s="160">
        <f t="shared" si="546"/>
        <v>45667</v>
      </c>
      <c r="N5824" s="158">
        <v>1.1948430573644153</v>
      </c>
      <c r="O5824" s="158">
        <v>1.0304</v>
      </c>
      <c r="P5824" s="161">
        <f t="shared" si="543"/>
        <v>1.2312000000000001</v>
      </c>
    </row>
    <row r="5825" spans="9:16" x14ac:dyDescent="0.2">
      <c r="I5825" s="158">
        <f t="shared" si="547"/>
        <v>14</v>
      </c>
      <c r="J5825" s="158" t="str">
        <f t="shared" si="544"/>
        <v>GBP</v>
      </c>
      <c r="K5825" s="158" t="str">
        <f t="shared" si="545"/>
        <v>USD</v>
      </c>
      <c r="L5825" s="158" t="str">
        <f t="shared" si="542"/>
        <v>GBPUSD45668</v>
      </c>
      <c r="M5825" s="160">
        <f t="shared" si="546"/>
        <v>45668</v>
      </c>
      <c r="N5825" s="158">
        <v>1.1948430573644153</v>
      </c>
      <c r="O5825" s="158">
        <v>1.0304</v>
      </c>
      <c r="P5825" s="161">
        <f t="shared" si="543"/>
        <v>1.2312000000000001</v>
      </c>
    </row>
    <row r="5826" spans="9:16" x14ac:dyDescent="0.2">
      <c r="I5826" s="158">
        <f t="shared" si="547"/>
        <v>14</v>
      </c>
      <c r="J5826" s="158" t="str">
        <f t="shared" si="544"/>
        <v>GBP</v>
      </c>
      <c r="K5826" s="158" t="str">
        <f t="shared" si="545"/>
        <v>USD</v>
      </c>
      <c r="L5826" s="158" t="str">
        <f t="shared" si="542"/>
        <v>GBPUSD45669</v>
      </c>
      <c r="M5826" s="160">
        <f t="shared" si="546"/>
        <v>45669</v>
      </c>
      <c r="N5826" s="158">
        <v>1.1948430573644153</v>
      </c>
      <c r="O5826" s="158">
        <v>1.0304</v>
      </c>
      <c r="P5826" s="161">
        <f t="shared" si="543"/>
        <v>1.2312000000000001</v>
      </c>
    </row>
    <row r="5827" spans="9:16" x14ac:dyDescent="0.2">
      <c r="I5827" s="158">
        <f t="shared" si="547"/>
        <v>14</v>
      </c>
      <c r="J5827" s="158" t="str">
        <f t="shared" si="544"/>
        <v>GBP</v>
      </c>
      <c r="K5827" s="158" t="str">
        <f t="shared" si="545"/>
        <v>USD</v>
      </c>
      <c r="L5827" s="158" t="str">
        <f t="shared" ref="L5827:L5890" si="548">J5827&amp;K5827&amp;M5827</f>
        <v>GBPUSD45670</v>
      </c>
      <c r="M5827" s="160">
        <f t="shared" si="546"/>
        <v>45670</v>
      </c>
      <c r="N5827" s="158">
        <v>1.188212927756654</v>
      </c>
      <c r="O5827" s="158">
        <v>1.0198</v>
      </c>
      <c r="P5827" s="161">
        <f t="shared" ref="P5827:P5890" si="549">ROUND(N5827*O5827,4)</f>
        <v>1.2117</v>
      </c>
    </row>
    <row r="5828" spans="9:16" x14ac:dyDescent="0.2">
      <c r="I5828" s="158">
        <f t="shared" si="547"/>
        <v>14</v>
      </c>
      <c r="J5828" s="158" t="str">
        <f t="shared" ref="J5828:J5891" si="550">VLOOKUP($I5828,$A:$C,2,FALSE)</f>
        <v>GBP</v>
      </c>
      <c r="K5828" s="158" t="str">
        <f t="shared" ref="K5828:K5891" si="551">VLOOKUP($I5828,$A:$C,3,FALSE)</f>
        <v>USD</v>
      </c>
      <c r="L5828" s="158" t="str">
        <f t="shared" si="548"/>
        <v>GBPUSD45671</v>
      </c>
      <c r="M5828" s="160">
        <f t="shared" ref="M5828:M5891" si="552">IF(I5828=I5827,M5827+1,$G$1)</f>
        <v>45671</v>
      </c>
      <c r="N5828" s="158">
        <v>1.1864085041761581</v>
      </c>
      <c r="O5828" s="158">
        <v>1.0245</v>
      </c>
      <c r="P5828" s="161">
        <f t="shared" si="549"/>
        <v>1.2155</v>
      </c>
    </row>
    <row r="5829" spans="9:16" x14ac:dyDescent="0.2">
      <c r="I5829" s="158">
        <f t="shared" si="547"/>
        <v>14</v>
      </c>
      <c r="J5829" s="158" t="str">
        <f t="shared" si="550"/>
        <v>GBP</v>
      </c>
      <c r="K5829" s="158" t="str">
        <f t="shared" si="551"/>
        <v>USD</v>
      </c>
      <c r="L5829" s="158" t="str">
        <f t="shared" si="548"/>
        <v>GBPUSD45672</v>
      </c>
      <c r="M5829" s="160">
        <f t="shared" si="552"/>
        <v>45672</v>
      </c>
      <c r="N5829" s="158">
        <v>1.1860567172322181</v>
      </c>
      <c r="O5829" s="158">
        <v>1.03</v>
      </c>
      <c r="P5829" s="161">
        <f t="shared" si="549"/>
        <v>1.2216</v>
      </c>
    </row>
    <row r="5830" spans="9:16" x14ac:dyDescent="0.2">
      <c r="I5830" s="158">
        <f t="shared" si="547"/>
        <v>14</v>
      </c>
      <c r="J5830" s="158" t="str">
        <f t="shared" si="550"/>
        <v>GBP</v>
      </c>
      <c r="K5830" s="158" t="str">
        <f t="shared" si="551"/>
        <v>USD</v>
      </c>
      <c r="L5830" s="158" t="str">
        <f t="shared" si="548"/>
        <v>GBPUSD45673</v>
      </c>
      <c r="M5830" s="160">
        <f t="shared" si="552"/>
        <v>45673</v>
      </c>
      <c r="N5830" s="158">
        <v>1.1868309240665575</v>
      </c>
      <c r="O5830" s="158">
        <v>1.0271999999999999</v>
      </c>
      <c r="P5830" s="161">
        <f t="shared" si="549"/>
        <v>1.2191000000000001</v>
      </c>
    </row>
    <row r="5831" spans="9:16" x14ac:dyDescent="0.2">
      <c r="I5831" s="158">
        <f t="shared" si="547"/>
        <v>14</v>
      </c>
      <c r="J5831" s="158" t="str">
        <f t="shared" si="550"/>
        <v>GBP</v>
      </c>
      <c r="K5831" s="158" t="str">
        <f t="shared" si="551"/>
        <v>USD</v>
      </c>
      <c r="L5831" s="158" t="str">
        <f t="shared" si="548"/>
        <v>GBPUSD45674</v>
      </c>
      <c r="M5831" s="160">
        <f t="shared" si="552"/>
        <v>45674</v>
      </c>
      <c r="N5831" s="158">
        <v>1.1840905592459712</v>
      </c>
      <c r="O5831" s="158">
        <v>1.0298</v>
      </c>
      <c r="P5831" s="161">
        <f t="shared" si="549"/>
        <v>1.2194</v>
      </c>
    </row>
    <row r="5832" spans="9:16" x14ac:dyDescent="0.2">
      <c r="I5832" s="158">
        <f t="shared" si="547"/>
        <v>14</v>
      </c>
      <c r="J5832" s="158" t="str">
        <f t="shared" si="550"/>
        <v>GBP</v>
      </c>
      <c r="K5832" s="158" t="str">
        <f t="shared" si="551"/>
        <v>USD</v>
      </c>
      <c r="L5832" s="158" t="str">
        <f t="shared" si="548"/>
        <v>GBPUSD45675</v>
      </c>
      <c r="M5832" s="160">
        <f t="shared" si="552"/>
        <v>45675</v>
      </c>
      <c r="N5832" s="158">
        <v>1.1840905592459712</v>
      </c>
      <c r="O5832" s="158">
        <v>1.0298</v>
      </c>
      <c r="P5832" s="161">
        <f t="shared" si="549"/>
        <v>1.2194</v>
      </c>
    </row>
    <row r="5833" spans="9:16" x14ac:dyDescent="0.2">
      <c r="I5833" s="158">
        <f t="shared" si="547"/>
        <v>14</v>
      </c>
      <c r="J5833" s="158" t="str">
        <f t="shared" si="550"/>
        <v>GBP</v>
      </c>
      <c r="K5833" s="158" t="str">
        <f t="shared" si="551"/>
        <v>USD</v>
      </c>
      <c r="L5833" s="158" t="str">
        <f t="shared" si="548"/>
        <v>GBPUSD45676</v>
      </c>
      <c r="M5833" s="160">
        <f t="shared" si="552"/>
        <v>45676</v>
      </c>
      <c r="N5833" s="158">
        <v>1.1840905592459712</v>
      </c>
      <c r="O5833" s="158">
        <v>1.0298</v>
      </c>
      <c r="P5833" s="161">
        <f t="shared" si="549"/>
        <v>1.2194</v>
      </c>
    </row>
    <row r="5834" spans="9:16" x14ac:dyDescent="0.2">
      <c r="I5834" s="158">
        <f t="shared" si="547"/>
        <v>14</v>
      </c>
      <c r="J5834" s="158" t="str">
        <f t="shared" si="550"/>
        <v>GBP</v>
      </c>
      <c r="K5834" s="158" t="str">
        <f t="shared" si="551"/>
        <v>USD</v>
      </c>
      <c r="L5834" s="158" t="str">
        <f t="shared" si="548"/>
        <v>GBPUSD45677</v>
      </c>
      <c r="M5834" s="160">
        <f t="shared" si="552"/>
        <v>45677</v>
      </c>
      <c r="N5834" s="158">
        <v>1.1822007849813212</v>
      </c>
      <c r="O5834" s="158">
        <v>1.0316000000000001</v>
      </c>
      <c r="P5834" s="161">
        <f t="shared" si="549"/>
        <v>1.2196</v>
      </c>
    </row>
    <row r="5835" spans="9:16" x14ac:dyDescent="0.2">
      <c r="I5835" s="158">
        <f t="shared" si="547"/>
        <v>14</v>
      </c>
      <c r="J5835" s="158" t="str">
        <f t="shared" si="550"/>
        <v>GBP</v>
      </c>
      <c r="K5835" s="158" t="str">
        <f t="shared" si="551"/>
        <v>USD</v>
      </c>
      <c r="L5835" s="158" t="str">
        <f t="shared" si="548"/>
        <v>GBPUSD45678</v>
      </c>
      <c r="M5835" s="160">
        <f t="shared" si="552"/>
        <v>45678</v>
      </c>
      <c r="N5835" s="158">
        <v>1.1826901470083853</v>
      </c>
      <c r="O5835" s="158">
        <v>1.0357000000000001</v>
      </c>
      <c r="P5835" s="161">
        <f t="shared" si="549"/>
        <v>1.2249000000000001</v>
      </c>
    </row>
    <row r="5836" spans="9:16" x14ac:dyDescent="0.2">
      <c r="I5836" s="158">
        <f t="shared" si="547"/>
        <v>14</v>
      </c>
      <c r="J5836" s="158" t="str">
        <f t="shared" si="550"/>
        <v>GBP</v>
      </c>
      <c r="K5836" s="158" t="str">
        <f t="shared" si="551"/>
        <v>USD</v>
      </c>
      <c r="L5836" s="158" t="str">
        <f t="shared" si="548"/>
        <v>GBPUSD45679</v>
      </c>
      <c r="M5836" s="160">
        <f t="shared" si="552"/>
        <v>45679</v>
      </c>
      <c r="N5836" s="158">
        <v>1.1839083181398433</v>
      </c>
      <c r="O5836" s="158">
        <v>1.0443</v>
      </c>
      <c r="P5836" s="161">
        <f t="shared" si="549"/>
        <v>1.2363999999999999</v>
      </c>
    </row>
    <row r="5837" spans="9:16" x14ac:dyDescent="0.2">
      <c r="I5837" s="158">
        <f t="shared" si="547"/>
        <v>14</v>
      </c>
      <c r="J5837" s="158" t="str">
        <f t="shared" si="550"/>
        <v>GBP</v>
      </c>
      <c r="K5837" s="158" t="str">
        <f t="shared" si="551"/>
        <v>USD</v>
      </c>
      <c r="L5837" s="158" t="str">
        <f t="shared" si="548"/>
        <v>GBPUSD45680</v>
      </c>
      <c r="M5837" s="160">
        <f t="shared" si="552"/>
        <v>45680</v>
      </c>
      <c r="N5837" s="158">
        <v>1.1838802860254771</v>
      </c>
      <c r="O5837" s="158">
        <v>1.0404</v>
      </c>
      <c r="P5837" s="161">
        <f t="shared" si="549"/>
        <v>1.2317</v>
      </c>
    </row>
    <row r="5838" spans="9:16" x14ac:dyDescent="0.2">
      <c r="I5838" s="158">
        <f t="shared" si="547"/>
        <v>14</v>
      </c>
      <c r="J5838" s="158" t="str">
        <f t="shared" si="550"/>
        <v>GBP</v>
      </c>
      <c r="K5838" s="158" t="str">
        <f t="shared" si="551"/>
        <v>USD</v>
      </c>
      <c r="L5838" s="158" t="str">
        <f t="shared" si="548"/>
        <v>GBPUSD45681</v>
      </c>
      <c r="M5838" s="160">
        <f t="shared" si="552"/>
        <v>45681</v>
      </c>
      <c r="N5838" s="158">
        <v>1.184651653181382</v>
      </c>
      <c r="O5838" s="158">
        <v>1.0471999999999999</v>
      </c>
      <c r="P5838" s="161">
        <f t="shared" si="549"/>
        <v>1.2405999999999999</v>
      </c>
    </row>
    <row r="5839" spans="9:16" x14ac:dyDescent="0.2">
      <c r="I5839" s="158">
        <f t="shared" si="547"/>
        <v>14</v>
      </c>
      <c r="J5839" s="158" t="str">
        <f t="shared" si="550"/>
        <v>GBP</v>
      </c>
      <c r="K5839" s="158" t="str">
        <f t="shared" si="551"/>
        <v>USD</v>
      </c>
      <c r="L5839" s="158" t="str">
        <f t="shared" si="548"/>
        <v>GBPUSD45682</v>
      </c>
      <c r="M5839" s="160">
        <f t="shared" si="552"/>
        <v>45682</v>
      </c>
      <c r="N5839" s="158">
        <v>1.184651653181382</v>
      </c>
      <c r="O5839" s="158">
        <v>1.0471999999999999</v>
      </c>
      <c r="P5839" s="161">
        <f t="shared" si="549"/>
        <v>1.2405999999999999</v>
      </c>
    </row>
    <row r="5840" spans="9:16" x14ac:dyDescent="0.2">
      <c r="I5840" s="158">
        <f t="shared" si="547"/>
        <v>14</v>
      </c>
      <c r="J5840" s="158" t="str">
        <f t="shared" si="550"/>
        <v>GBP</v>
      </c>
      <c r="K5840" s="158" t="str">
        <f t="shared" si="551"/>
        <v>USD</v>
      </c>
      <c r="L5840" s="158" t="str">
        <f t="shared" si="548"/>
        <v>GBPUSD45683</v>
      </c>
      <c r="M5840" s="160">
        <f t="shared" si="552"/>
        <v>45683</v>
      </c>
      <c r="N5840" s="158">
        <v>1.184651653181382</v>
      </c>
      <c r="O5840" s="158">
        <v>1.0471999999999999</v>
      </c>
      <c r="P5840" s="161">
        <f t="shared" si="549"/>
        <v>1.2405999999999999</v>
      </c>
    </row>
    <row r="5841" spans="9:16" x14ac:dyDescent="0.2">
      <c r="I5841" s="158">
        <f t="shared" si="547"/>
        <v>14</v>
      </c>
      <c r="J5841" s="158" t="str">
        <f t="shared" si="550"/>
        <v>GBP</v>
      </c>
      <c r="K5841" s="158" t="str">
        <f t="shared" si="551"/>
        <v>USD</v>
      </c>
      <c r="L5841" s="158" t="str">
        <f t="shared" si="548"/>
        <v>GBPUSD45684</v>
      </c>
      <c r="M5841" s="160">
        <f t="shared" si="552"/>
        <v>45684</v>
      </c>
      <c r="N5841" s="158">
        <v>1.1889758162318977</v>
      </c>
      <c r="O5841" s="158">
        <v>1.0529999999999999</v>
      </c>
      <c r="P5841" s="161">
        <f t="shared" si="549"/>
        <v>1.252</v>
      </c>
    </row>
    <row r="5842" spans="9:16" x14ac:dyDescent="0.2">
      <c r="I5842" s="158">
        <f t="shared" si="547"/>
        <v>14</v>
      </c>
      <c r="J5842" s="158" t="str">
        <f t="shared" si="550"/>
        <v>GBP</v>
      </c>
      <c r="K5842" s="158" t="str">
        <f t="shared" si="551"/>
        <v>USD</v>
      </c>
      <c r="L5842" s="158" t="str">
        <f t="shared" si="548"/>
        <v>GBPUSD45685</v>
      </c>
      <c r="M5842" s="160">
        <f t="shared" si="552"/>
        <v>45685</v>
      </c>
      <c r="N5842" s="158">
        <v>1.1923498831497115</v>
      </c>
      <c r="O5842" s="158">
        <v>1.0421</v>
      </c>
      <c r="P5842" s="161">
        <f t="shared" si="549"/>
        <v>1.2424999999999999</v>
      </c>
    </row>
    <row r="5843" spans="9:16" x14ac:dyDescent="0.2">
      <c r="I5843" s="158">
        <f t="shared" si="547"/>
        <v>14</v>
      </c>
      <c r="J5843" s="158" t="str">
        <f t="shared" si="550"/>
        <v>GBP</v>
      </c>
      <c r="K5843" s="158" t="str">
        <f t="shared" si="551"/>
        <v>USD</v>
      </c>
      <c r="L5843" s="158" t="str">
        <f t="shared" si="548"/>
        <v>GBPUSD45686</v>
      </c>
      <c r="M5843" s="160">
        <f t="shared" si="552"/>
        <v>45686</v>
      </c>
      <c r="N5843" s="158">
        <v>1.1944149158534692</v>
      </c>
      <c r="O5843" s="158">
        <v>1.0396000000000001</v>
      </c>
      <c r="P5843" s="161">
        <f t="shared" si="549"/>
        <v>1.2417</v>
      </c>
    </row>
    <row r="5844" spans="9:16" x14ac:dyDescent="0.2">
      <c r="I5844" s="158">
        <f t="shared" si="547"/>
        <v>14</v>
      </c>
      <c r="J5844" s="158" t="str">
        <f t="shared" si="550"/>
        <v>GBP</v>
      </c>
      <c r="K5844" s="158" t="str">
        <f t="shared" si="551"/>
        <v>USD</v>
      </c>
      <c r="L5844" s="158" t="str">
        <f t="shared" si="548"/>
        <v>GBPUSD45687</v>
      </c>
      <c r="M5844" s="160">
        <f t="shared" si="552"/>
        <v>45687</v>
      </c>
      <c r="N5844" s="158">
        <v>1.1949572802772301</v>
      </c>
      <c r="O5844" s="158">
        <v>1.0403</v>
      </c>
      <c r="P5844" s="161">
        <f t="shared" si="549"/>
        <v>1.2431000000000001</v>
      </c>
    </row>
    <row r="5845" spans="9:16" x14ac:dyDescent="0.2">
      <c r="I5845" s="158">
        <f t="shared" si="547"/>
        <v>14</v>
      </c>
      <c r="J5845" s="158" t="str">
        <f t="shared" si="550"/>
        <v>GBP</v>
      </c>
      <c r="K5845" s="158" t="str">
        <f t="shared" si="551"/>
        <v>USD</v>
      </c>
      <c r="L5845" s="158" t="str">
        <f t="shared" si="548"/>
        <v>GBPUSD45688</v>
      </c>
      <c r="M5845" s="160">
        <f t="shared" si="552"/>
        <v>45688</v>
      </c>
      <c r="N5845" s="158">
        <v>1.1960577935125825</v>
      </c>
      <c r="O5845" s="158">
        <v>1.0392999999999999</v>
      </c>
      <c r="P5845" s="161">
        <f t="shared" si="549"/>
        <v>1.2431000000000001</v>
      </c>
    </row>
    <row r="5846" spans="9:16" x14ac:dyDescent="0.2">
      <c r="I5846" s="158">
        <f t="shared" si="547"/>
        <v>14</v>
      </c>
      <c r="J5846" s="158" t="str">
        <f t="shared" si="550"/>
        <v>GBP</v>
      </c>
      <c r="K5846" s="158" t="str">
        <f t="shared" si="551"/>
        <v>USD</v>
      </c>
      <c r="L5846" s="158" t="str">
        <f t="shared" si="548"/>
        <v>GBPUSD45689</v>
      </c>
      <c r="M5846" s="160">
        <f t="shared" si="552"/>
        <v>45689</v>
      </c>
      <c r="N5846" s="158">
        <v>1.1960577935125825</v>
      </c>
      <c r="O5846" s="158">
        <v>1.0392999999999999</v>
      </c>
      <c r="P5846" s="161">
        <f t="shared" si="549"/>
        <v>1.2431000000000001</v>
      </c>
    </row>
    <row r="5847" spans="9:16" x14ac:dyDescent="0.2">
      <c r="I5847" s="158">
        <f t="shared" si="547"/>
        <v>14</v>
      </c>
      <c r="J5847" s="158" t="str">
        <f t="shared" si="550"/>
        <v>GBP</v>
      </c>
      <c r="K5847" s="158" t="str">
        <f t="shared" si="551"/>
        <v>USD</v>
      </c>
      <c r="L5847" s="158" t="str">
        <f t="shared" si="548"/>
        <v>GBPUSD45690</v>
      </c>
      <c r="M5847" s="160">
        <f t="shared" si="552"/>
        <v>45690</v>
      </c>
      <c r="N5847" s="158">
        <v>1.1960577935125825</v>
      </c>
      <c r="O5847" s="158">
        <v>1.0392999999999999</v>
      </c>
      <c r="P5847" s="161">
        <f t="shared" si="549"/>
        <v>1.2431000000000001</v>
      </c>
    </row>
    <row r="5848" spans="9:16" x14ac:dyDescent="0.2">
      <c r="I5848" s="158">
        <f t="shared" si="547"/>
        <v>14</v>
      </c>
      <c r="J5848" s="158" t="str">
        <f t="shared" si="550"/>
        <v>GBP</v>
      </c>
      <c r="K5848" s="158" t="str">
        <f t="shared" si="551"/>
        <v>USD</v>
      </c>
      <c r="L5848" s="158" t="str">
        <f t="shared" si="548"/>
        <v>GBPUSD45691</v>
      </c>
      <c r="M5848" s="160">
        <f t="shared" si="552"/>
        <v>45691</v>
      </c>
      <c r="N5848" s="158">
        <v>1.2028483448806775</v>
      </c>
      <c r="O5848" s="158">
        <v>1.0274000000000001</v>
      </c>
      <c r="P5848" s="161">
        <f t="shared" si="549"/>
        <v>1.2358</v>
      </c>
    </row>
    <row r="5849" spans="9:16" x14ac:dyDescent="0.2">
      <c r="I5849" s="158">
        <f t="shared" si="547"/>
        <v>14</v>
      </c>
      <c r="J5849" s="158" t="str">
        <f t="shared" si="550"/>
        <v>GBP</v>
      </c>
      <c r="K5849" s="158" t="str">
        <f t="shared" si="551"/>
        <v>USD</v>
      </c>
      <c r="L5849" s="158" t="str">
        <f t="shared" si="548"/>
        <v>GBPUSD45692</v>
      </c>
      <c r="M5849" s="160">
        <f t="shared" si="552"/>
        <v>45692</v>
      </c>
      <c r="N5849" s="158">
        <v>1.2020964562196472</v>
      </c>
      <c r="O5849" s="158">
        <v>1.0335000000000001</v>
      </c>
      <c r="P5849" s="161">
        <f t="shared" si="549"/>
        <v>1.2423999999999999</v>
      </c>
    </row>
    <row r="5850" spans="9:16" x14ac:dyDescent="0.2">
      <c r="I5850" s="158">
        <f t="shared" si="547"/>
        <v>14</v>
      </c>
      <c r="J5850" s="158" t="str">
        <f t="shared" si="550"/>
        <v>GBP</v>
      </c>
      <c r="K5850" s="158" t="str">
        <f t="shared" si="551"/>
        <v>USD</v>
      </c>
      <c r="L5850" s="158" t="str">
        <f t="shared" si="548"/>
        <v>GBPUSD45693</v>
      </c>
      <c r="M5850" s="160">
        <f t="shared" si="552"/>
        <v>45693</v>
      </c>
      <c r="N5850" s="158">
        <v>1.2035866883312272</v>
      </c>
      <c r="O5850" s="158">
        <v>1.0422</v>
      </c>
      <c r="P5850" s="161">
        <f t="shared" si="549"/>
        <v>1.2544</v>
      </c>
    </row>
    <row r="5851" spans="9:16" x14ac:dyDescent="0.2">
      <c r="I5851" s="158">
        <f t="shared" si="547"/>
        <v>14</v>
      </c>
      <c r="J5851" s="158" t="str">
        <f t="shared" si="550"/>
        <v>GBP</v>
      </c>
      <c r="K5851" s="158" t="str">
        <f t="shared" si="551"/>
        <v>USD</v>
      </c>
      <c r="L5851" s="158" t="str">
        <f t="shared" si="548"/>
        <v>GBPUSD45694</v>
      </c>
      <c r="M5851" s="160">
        <f t="shared" si="552"/>
        <v>45694</v>
      </c>
      <c r="N5851" s="158">
        <v>1.1949144441258006</v>
      </c>
      <c r="O5851" s="158">
        <v>1.036</v>
      </c>
      <c r="P5851" s="161">
        <f t="shared" si="549"/>
        <v>1.2379</v>
      </c>
    </row>
    <row r="5852" spans="9:16" x14ac:dyDescent="0.2">
      <c r="I5852" s="158">
        <f t="shared" si="547"/>
        <v>14</v>
      </c>
      <c r="J5852" s="158" t="str">
        <f t="shared" si="550"/>
        <v>GBP</v>
      </c>
      <c r="K5852" s="158" t="str">
        <f t="shared" si="551"/>
        <v>USD</v>
      </c>
      <c r="L5852" s="158" t="str">
        <f t="shared" si="548"/>
        <v>GBPUSD45695</v>
      </c>
      <c r="M5852" s="160">
        <f t="shared" si="552"/>
        <v>45695</v>
      </c>
      <c r="N5852" s="158">
        <v>1.1997168668194307</v>
      </c>
      <c r="O5852" s="158">
        <v>1.0377000000000001</v>
      </c>
      <c r="P5852" s="161">
        <f t="shared" si="549"/>
        <v>1.2448999999999999</v>
      </c>
    </row>
    <row r="5853" spans="9:16" x14ac:dyDescent="0.2">
      <c r="I5853" s="158">
        <f t="shared" si="547"/>
        <v>14</v>
      </c>
      <c r="J5853" s="158" t="str">
        <f t="shared" si="550"/>
        <v>GBP</v>
      </c>
      <c r="K5853" s="158" t="str">
        <f t="shared" si="551"/>
        <v>USD</v>
      </c>
      <c r="L5853" s="158" t="str">
        <f t="shared" si="548"/>
        <v>GBPUSD45696</v>
      </c>
      <c r="M5853" s="160">
        <f t="shared" si="552"/>
        <v>45696</v>
      </c>
      <c r="N5853" s="158">
        <v>1.1997168668194307</v>
      </c>
      <c r="O5853" s="158">
        <v>1.0377000000000001</v>
      </c>
      <c r="P5853" s="161">
        <f t="shared" si="549"/>
        <v>1.2448999999999999</v>
      </c>
    </row>
    <row r="5854" spans="9:16" x14ac:dyDescent="0.2">
      <c r="I5854" s="158">
        <f t="shared" si="547"/>
        <v>14</v>
      </c>
      <c r="J5854" s="158" t="str">
        <f t="shared" si="550"/>
        <v>GBP</v>
      </c>
      <c r="K5854" s="158" t="str">
        <f t="shared" si="551"/>
        <v>USD</v>
      </c>
      <c r="L5854" s="158" t="str">
        <f t="shared" si="548"/>
        <v>GBPUSD45697</v>
      </c>
      <c r="M5854" s="160">
        <f t="shared" si="552"/>
        <v>45697</v>
      </c>
      <c r="N5854" s="158">
        <v>1.1997168668194307</v>
      </c>
      <c r="O5854" s="158">
        <v>1.0377000000000001</v>
      </c>
      <c r="P5854" s="161">
        <f t="shared" si="549"/>
        <v>1.2448999999999999</v>
      </c>
    </row>
    <row r="5855" spans="9:16" x14ac:dyDescent="0.2">
      <c r="I5855" s="158">
        <f t="shared" si="547"/>
        <v>14</v>
      </c>
      <c r="J5855" s="158" t="str">
        <f t="shared" si="550"/>
        <v>GBP</v>
      </c>
      <c r="K5855" s="158" t="str">
        <f t="shared" si="551"/>
        <v>USD</v>
      </c>
      <c r="L5855" s="158" t="str">
        <f t="shared" si="548"/>
        <v>GBPUSD45698</v>
      </c>
      <c r="M5855" s="160">
        <f t="shared" si="552"/>
        <v>45698</v>
      </c>
      <c r="N5855" s="158">
        <v>1.2007252380437785</v>
      </c>
      <c r="O5855" s="158">
        <v>1.032</v>
      </c>
      <c r="P5855" s="161">
        <f t="shared" si="549"/>
        <v>1.2391000000000001</v>
      </c>
    </row>
    <row r="5856" spans="9:16" x14ac:dyDescent="0.2">
      <c r="I5856" s="158">
        <f t="shared" si="547"/>
        <v>14</v>
      </c>
      <c r="J5856" s="158" t="str">
        <f t="shared" si="550"/>
        <v>GBP</v>
      </c>
      <c r="K5856" s="158" t="str">
        <f t="shared" si="551"/>
        <v>USD</v>
      </c>
      <c r="L5856" s="158" t="str">
        <f t="shared" si="548"/>
        <v>GBPUSD45699</v>
      </c>
      <c r="M5856" s="160">
        <f t="shared" si="552"/>
        <v>45699</v>
      </c>
      <c r="N5856" s="158">
        <v>1.1996880810989143</v>
      </c>
      <c r="O5856" s="158">
        <v>1.0324</v>
      </c>
      <c r="P5856" s="161">
        <f t="shared" si="549"/>
        <v>1.2385999999999999</v>
      </c>
    </row>
    <row r="5857" spans="9:16" x14ac:dyDescent="0.2">
      <c r="I5857" s="158">
        <f t="shared" si="547"/>
        <v>14</v>
      </c>
      <c r="J5857" s="158" t="str">
        <f t="shared" si="550"/>
        <v>GBP</v>
      </c>
      <c r="K5857" s="158" t="str">
        <f t="shared" si="551"/>
        <v>USD</v>
      </c>
      <c r="L5857" s="158" t="str">
        <f t="shared" si="548"/>
        <v>GBPUSD45700</v>
      </c>
      <c r="M5857" s="160">
        <f t="shared" si="552"/>
        <v>45700</v>
      </c>
      <c r="N5857" s="158">
        <v>1.1999328037629893</v>
      </c>
      <c r="O5857" s="158">
        <v>1.0369999999999999</v>
      </c>
      <c r="P5857" s="161">
        <f t="shared" si="549"/>
        <v>1.2443</v>
      </c>
    </row>
    <row r="5858" spans="9:16" x14ac:dyDescent="0.2">
      <c r="I5858" s="158">
        <f t="shared" si="547"/>
        <v>14</v>
      </c>
      <c r="J5858" s="158" t="str">
        <f t="shared" si="550"/>
        <v>GBP</v>
      </c>
      <c r="K5858" s="158" t="str">
        <f t="shared" si="551"/>
        <v>USD</v>
      </c>
      <c r="L5858" s="158" t="str">
        <f t="shared" si="548"/>
        <v>GBPUSD45701</v>
      </c>
      <c r="M5858" s="160">
        <f t="shared" si="552"/>
        <v>45701</v>
      </c>
      <c r="N5858" s="158">
        <v>1.2002928714606362</v>
      </c>
      <c r="O5858" s="158">
        <v>1.0389999999999999</v>
      </c>
      <c r="P5858" s="161">
        <f t="shared" si="549"/>
        <v>1.2471000000000001</v>
      </c>
    </row>
    <row r="5859" spans="9:16" x14ac:dyDescent="0.2">
      <c r="I5859" s="158">
        <f t="shared" si="547"/>
        <v>14</v>
      </c>
      <c r="J5859" s="158" t="str">
        <f t="shared" si="550"/>
        <v>GBP</v>
      </c>
      <c r="K5859" s="158" t="str">
        <f t="shared" si="551"/>
        <v>USD</v>
      </c>
      <c r="L5859" s="158" t="str">
        <f t="shared" si="548"/>
        <v>GBPUSD45702</v>
      </c>
      <c r="M5859" s="160">
        <f t="shared" si="552"/>
        <v>45702</v>
      </c>
      <c r="N5859" s="158">
        <v>1.2017064231208316</v>
      </c>
      <c r="O5859" s="158">
        <v>1.0478000000000001</v>
      </c>
      <c r="P5859" s="161">
        <f t="shared" si="549"/>
        <v>1.2591000000000001</v>
      </c>
    </row>
    <row r="5860" spans="9:16" x14ac:dyDescent="0.2">
      <c r="I5860" s="158">
        <f t="shared" si="547"/>
        <v>14</v>
      </c>
      <c r="J5860" s="158" t="str">
        <f t="shared" si="550"/>
        <v>GBP</v>
      </c>
      <c r="K5860" s="158" t="str">
        <f t="shared" si="551"/>
        <v>USD</v>
      </c>
      <c r="L5860" s="158" t="str">
        <f t="shared" si="548"/>
        <v>GBPUSD45703</v>
      </c>
      <c r="M5860" s="160">
        <f t="shared" si="552"/>
        <v>45703</v>
      </c>
      <c r="N5860" s="158">
        <v>1.2017064231208316</v>
      </c>
      <c r="O5860" s="158">
        <v>1.0478000000000001</v>
      </c>
      <c r="P5860" s="161">
        <f t="shared" si="549"/>
        <v>1.2591000000000001</v>
      </c>
    </row>
    <row r="5861" spans="9:16" x14ac:dyDescent="0.2">
      <c r="I5861" s="158">
        <f t="shared" si="547"/>
        <v>14</v>
      </c>
      <c r="J5861" s="158" t="str">
        <f t="shared" si="550"/>
        <v>GBP</v>
      </c>
      <c r="K5861" s="158" t="str">
        <f t="shared" si="551"/>
        <v>USD</v>
      </c>
      <c r="L5861" s="158" t="str">
        <f t="shared" si="548"/>
        <v>GBPUSD45704</v>
      </c>
      <c r="M5861" s="160">
        <f t="shared" si="552"/>
        <v>45704</v>
      </c>
      <c r="N5861" s="158">
        <v>1.2017064231208316</v>
      </c>
      <c r="O5861" s="158">
        <v>1.0478000000000001</v>
      </c>
      <c r="P5861" s="161">
        <f t="shared" si="549"/>
        <v>1.2591000000000001</v>
      </c>
    </row>
    <row r="5862" spans="9:16" x14ac:dyDescent="0.2">
      <c r="I5862" s="158">
        <f t="shared" si="547"/>
        <v>14</v>
      </c>
      <c r="J5862" s="158" t="str">
        <f t="shared" si="550"/>
        <v>GBP</v>
      </c>
      <c r="K5862" s="158" t="str">
        <f t="shared" si="551"/>
        <v>USD</v>
      </c>
      <c r="L5862" s="158" t="str">
        <f t="shared" si="548"/>
        <v>GBPUSD45705</v>
      </c>
      <c r="M5862" s="160">
        <f t="shared" si="552"/>
        <v>45705</v>
      </c>
      <c r="N5862" s="158">
        <v>1.2028917517712581</v>
      </c>
      <c r="O5862" s="158">
        <v>1.0472999999999999</v>
      </c>
      <c r="P5862" s="161">
        <f t="shared" si="549"/>
        <v>1.2598</v>
      </c>
    </row>
    <row r="5863" spans="9:16" x14ac:dyDescent="0.2">
      <c r="I5863" s="158">
        <f t="shared" si="547"/>
        <v>14</v>
      </c>
      <c r="J5863" s="158" t="str">
        <f t="shared" si="550"/>
        <v>GBP</v>
      </c>
      <c r="K5863" s="158" t="str">
        <f t="shared" si="551"/>
        <v>USD</v>
      </c>
      <c r="L5863" s="158" t="str">
        <f t="shared" si="548"/>
        <v>GBPUSD45706</v>
      </c>
      <c r="M5863" s="160">
        <f t="shared" si="552"/>
        <v>45706</v>
      </c>
      <c r="N5863" s="158">
        <v>1.2044564890093346</v>
      </c>
      <c r="O5863" s="158">
        <v>1.0447</v>
      </c>
      <c r="P5863" s="161">
        <f t="shared" si="549"/>
        <v>1.2583</v>
      </c>
    </row>
    <row r="5864" spans="9:16" x14ac:dyDescent="0.2">
      <c r="I5864" s="158">
        <f t="shared" si="547"/>
        <v>14</v>
      </c>
      <c r="J5864" s="158" t="str">
        <f t="shared" si="550"/>
        <v>GBP</v>
      </c>
      <c r="K5864" s="158" t="str">
        <f t="shared" si="551"/>
        <v>USD</v>
      </c>
      <c r="L5864" s="158" t="str">
        <f t="shared" si="548"/>
        <v>GBPUSD45707</v>
      </c>
      <c r="M5864" s="160">
        <f t="shared" si="552"/>
        <v>45707</v>
      </c>
      <c r="N5864" s="158">
        <v>1.207175450880031</v>
      </c>
      <c r="O5864" s="158">
        <v>1.0434000000000001</v>
      </c>
      <c r="P5864" s="161">
        <f t="shared" si="549"/>
        <v>1.2596000000000001</v>
      </c>
    </row>
    <row r="5865" spans="9:16" x14ac:dyDescent="0.2">
      <c r="I5865" s="158">
        <f t="shared" si="547"/>
        <v>14</v>
      </c>
      <c r="J5865" s="158" t="str">
        <f t="shared" si="550"/>
        <v>GBP</v>
      </c>
      <c r="K5865" s="158" t="str">
        <f t="shared" si="551"/>
        <v>USD</v>
      </c>
      <c r="L5865" s="158" t="str">
        <f t="shared" si="548"/>
        <v>GBPUSD45708</v>
      </c>
      <c r="M5865" s="160">
        <f t="shared" si="552"/>
        <v>45708</v>
      </c>
      <c r="N5865" s="158">
        <v>1.2073940813542132</v>
      </c>
      <c r="O5865" s="158">
        <v>1.0443</v>
      </c>
      <c r="P5865" s="161">
        <f t="shared" si="549"/>
        <v>1.2608999999999999</v>
      </c>
    </row>
    <row r="5866" spans="9:16" x14ac:dyDescent="0.2">
      <c r="I5866" s="158">
        <f t="shared" ref="I5866:I5929" si="553">IF(M5865=$G$2,I5865+1,I5865)</f>
        <v>14</v>
      </c>
      <c r="J5866" s="158" t="str">
        <f t="shared" si="550"/>
        <v>GBP</v>
      </c>
      <c r="K5866" s="158" t="str">
        <f t="shared" si="551"/>
        <v>USD</v>
      </c>
      <c r="L5866" s="158" t="str">
        <f t="shared" si="548"/>
        <v>GBPUSD45709</v>
      </c>
      <c r="M5866" s="160">
        <f t="shared" si="552"/>
        <v>45709</v>
      </c>
      <c r="N5866" s="158">
        <v>1.2083131947800869</v>
      </c>
      <c r="O5866" s="158">
        <v>1.0465</v>
      </c>
      <c r="P5866" s="161">
        <f t="shared" si="549"/>
        <v>1.2645</v>
      </c>
    </row>
    <row r="5867" spans="9:16" x14ac:dyDescent="0.2">
      <c r="I5867" s="158">
        <f t="shared" si="553"/>
        <v>14</v>
      </c>
      <c r="J5867" s="158" t="str">
        <f t="shared" si="550"/>
        <v>GBP</v>
      </c>
      <c r="K5867" s="158" t="str">
        <f t="shared" si="551"/>
        <v>USD</v>
      </c>
      <c r="L5867" s="158" t="str">
        <f t="shared" si="548"/>
        <v>GBPUSD45710</v>
      </c>
      <c r="M5867" s="160">
        <f t="shared" si="552"/>
        <v>45710</v>
      </c>
      <c r="N5867" s="158">
        <v>1.2083131947800869</v>
      </c>
      <c r="O5867" s="158">
        <v>1.0465</v>
      </c>
      <c r="P5867" s="161">
        <f t="shared" si="549"/>
        <v>1.2645</v>
      </c>
    </row>
    <row r="5868" spans="9:16" x14ac:dyDescent="0.2">
      <c r="I5868" s="158">
        <f t="shared" si="553"/>
        <v>14</v>
      </c>
      <c r="J5868" s="158" t="str">
        <f t="shared" si="550"/>
        <v>GBP</v>
      </c>
      <c r="K5868" s="158" t="str">
        <f t="shared" si="551"/>
        <v>USD</v>
      </c>
      <c r="L5868" s="158" t="str">
        <f t="shared" si="548"/>
        <v>GBPUSD45711</v>
      </c>
      <c r="M5868" s="160">
        <f t="shared" si="552"/>
        <v>45711</v>
      </c>
      <c r="N5868" s="158">
        <v>1.2083131947800869</v>
      </c>
      <c r="O5868" s="158">
        <v>1.0465</v>
      </c>
      <c r="P5868" s="161">
        <f t="shared" si="549"/>
        <v>1.2645</v>
      </c>
    </row>
    <row r="5869" spans="9:16" x14ac:dyDescent="0.2">
      <c r="I5869" s="158">
        <f t="shared" si="553"/>
        <v>14</v>
      </c>
      <c r="J5869" s="158" t="str">
        <f t="shared" si="550"/>
        <v>GBP</v>
      </c>
      <c r="K5869" s="158" t="str">
        <f t="shared" si="551"/>
        <v>USD</v>
      </c>
      <c r="L5869" s="158" t="str">
        <f t="shared" si="548"/>
        <v>GBPUSD45712</v>
      </c>
      <c r="M5869" s="160">
        <f t="shared" si="552"/>
        <v>45712</v>
      </c>
      <c r="N5869" s="158">
        <v>1.2072920439454304</v>
      </c>
      <c r="O5869" s="158">
        <v>1.0466</v>
      </c>
      <c r="P5869" s="161">
        <f t="shared" si="549"/>
        <v>1.2636000000000001</v>
      </c>
    </row>
    <row r="5870" spans="9:16" x14ac:dyDescent="0.2">
      <c r="I5870" s="158">
        <f t="shared" si="553"/>
        <v>14</v>
      </c>
      <c r="J5870" s="158" t="str">
        <f t="shared" si="550"/>
        <v>GBP</v>
      </c>
      <c r="K5870" s="158" t="str">
        <f t="shared" si="551"/>
        <v>USD</v>
      </c>
      <c r="L5870" s="158" t="str">
        <f t="shared" si="548"/>
        <v>GBPUSD45713</v>
      </c>
      <c r="M5870" s="160">
        <f t="shared" si="552"/>
        <v>45713</v>
      </c>
      <c r="N5870" s="158">
        <v>1.2061562213537897</v>
      </c>
      <c r="O5870" s="158">
        <v>1.0497000000000001</v>
      </c>
      <c r="P5870" s="161">
        <f t="shared" si="549"/>
        <v>1.2661</v>
      </c>
    </row>
    <row r="5871" spans="9:16" x14ac:dyDescent="0.2">
      <c r="I5871" s="158">
        <f t="shared" si="553"/>
        <v>14</v>
      </c>
      <c r="J5871" s="158" t="str">
        <f t="shared" si="550"/>
        <v>GBP</v>
      </c>
      <c r="K5871" s="158" t="str">
        <f t="shared" si="551"/>
        <v>USD</v>
      </c>
      <c r="L5871" s="158" t="str">
        <f t="shared" si="548"/>
        <v>GBPUSD45714</v>
      </c>
      <c r="M5871" s="160">
        <f t="shared" si="552"/>
        <v>45714</v>
      </c>
      <c r="N5871" s="158">
        <v>1.2067384273784816</v>
      </c>
      <c r="O5871" s="158">
        <v>1.0487</v>
      </c>
      <c r="P5871" s="161">
        <f t="shared" si="549"/>
        <v>1.2655000000000001</v>
      </c>
    </row>
    <row r="5872" spans="9:16" x14ac:dyDescent="0.2">
      <c r="I5872" s="158">
        <f t="shared" si="553"/>
        <v>14</v>
      </c>
      <c r="J5872" s="158" t="str">
        <f t="shared" si="550"/>
        <v>GBP</v>
      </c>
      <c r="K5872" s="158" t="str">
        <f t="shared" si="551"/>
        <v>USD</v>
      </c>
      <c r="L5872" s="158" t="str">
        <f t="shared" si="548"/>
        <v>GBPUSD45715</v>
      </c>
      <c r="M5872" s="160">
        <f t="shared" si="552"/>
        <v>45715</v>
      </c>
      <c r="N5872" s="158">
        <v>1.2095847495554777</v>
      </c>
      <c r="O5872" s="158">
        <v>1.0477000000000001</v>
      </c>
      <c r="P5872" s="161">
        <f t="shared" si="549"/>
        <v>1.2673000000000001</v>
      </c>
    </row>
    <row r="5873" spans="9:16" x14ac:dyDescent="0.2">
      <c r="I5873" s="158">
        <f t="shared" si="553"/>
        <v>14</v>
      </c>
      <c r="J5873" s="158" t="str">
        <f t="shared" si="550"/>
        <v>GBP</v>
      </c>
      <c r="K5873" s="158" t="str">
        <f t="shared" si="551"/>
        <v>USD</v>
      </c>
      <c r="L5873" s="158" t="str">
        <f t="shared" si="548"/>
        <v>GBPUSD45716</v>
      </c>
      <c r="M5873" s="160">
        <f t="shared" si="552"/>
        <v>45716</v>
      </c>
      <c r="N5873" s="158">
        <v>1.2105365097811349</v>
      </c>
      <c r="O5873" s="158">
        <v>1.0410999999999999</v>
      </c>
      <c r="P5873" s="161">
        <f t="shared" si="549"/>
        <v>1.2603</v>
      </c>
    </row>
    <row r="5874" spans="9:16" x14ac:dyDescent="0.2">
      <c r="I5874" s="158">
        <f t="shared" si="553"/>
        <v>14</v>
      </c>
      <c r="J5874" s="158" t="str">
        <f t="shared" si="550"/>
        <v>GBP</v>
      </c>
      <c r="K5874" s="158" t="str">
        <f t="shared" si="551"/>
        <v>USD</v>
      </c>
      <c r="L5874" s="158" t="str">
        <f t="shared" si="548"/>
        <v>GBPUSD45717</v>
      </c>
      <c r="M5874" s="160">
        <f t="shared" si="552"/>
        <v>45717</v>
      </c>
      <c r="N5874" s="158">
        <v>1.2105365097811349</v>
      </c>
      <c r="O5874" s="158">
        <v>1.0410999999999999</v>
      </c>
      <c r="P5874" s="161">
        <f t="shared" si="549"/>
        <v>1.2603</v>
      </c>
    </row>
    <row r="5875" spans="9:16" x14ac:dyDescent="0.2">
      <c r="I5875" s="158">
        <f t="shared" si="553"/>
        <v>14</v>
      </c>
      <c r="J5875" s="158" t="str">
        <f t="shared" si="550"/>
        <v>GBP</v>
      </c>
      <c r="K5875" s="158" t="str">
        <f t="shared" si="551"/>
        <v>USD</v>
      </c>
      <c r="L5875" s="158" t="str">
        <f t="shared" si="548"/>
        <v>GBPUSD45718</v>
      </c>
      <c r="M5875" s="160">
        <f t="shared" si="552"/>
        <v>45718</v>
      </c>
      <c r="N5875" s="158">
        <v>1.2105365097811349</v>
      </c>
      <c r="O5875" s="158">
        <v>1.0410999999999999</v>
      </c>
      <c r="P5875" s="161">
        <f t="shared" si="549"/>
        <v>1.2603</v>
      </c>
    </row>
    <row r="5876" spans="9:16" x14ac:dyDescent="0.2">
      <c r="I5876" s="158">
        <f t="shared" si="553"/>
        <v>14</v>
      </c>
      <c r="J5876" s="158" t="str">
        <f t="shared" si="550"/>
        <v>GBP</v>
      </c>
      <c r="K5876" s="158" t="str">
        <f t="shared" si="551"/>
        <v>USD</v>
      </c>
      <c r="L5876" s="158" t="str">
        <f t="shared" si="548"/>
        <v>GBPUSD45719</v>
      </c>
      <c r="M5876" s="160">
        <f t="shared" si="552"/>
        <v>45719</v>
      </c>
      <c r="N5876" s="158">
        <v>1.2116806009935781</v>
      </c>
      <c r="O5876" s="158">
        <v>1.0465</v>
      </c>
      <c r="P5876" s="161">
        <f t="shared" si="549"/>
        <v>1.268</v>
      </c>
    </row>
    <row r="5877" spans="9:16" x14ac:dyDescent="0.2">
      <c r="I5877" s="158">
        <f t="shared" si="553"/>
        <v>14</v>
      </c>
      <c r="J5877" s="158" t="str">
        <f t="shared" si="550"/>
        <v>GBP</v>
      </c>
      <c r="K5877" s="158" t="str">
        <f t="shared" si="551"/>
        <v>USD</v>
      </c>
      <c r="L5877" s="158" t="str">
        <f t="shared" si="548"/>
        <v>GBPUSD45720</v>
      </c>
      <c r="M5877" s="160">
        <f t="shared" si="552"/>
        <v>45720</v>
      </c>
      <c r="N5877" s="158">
        <v>1.2079045272261681</v>
      </c>
      <c r="O5877" s="158">
        <v>1.0557000000000001</v>
      </c>
      <c r="P5877" s="161">
        <f t="shared" si="549"/>
        <v>1.2751999999999999</v>
      </c>
    </row>
    <row r="5878" spans="9:16" x14ac:dyDescent="0.2">
      <c r="I5878" s="158">
        <f t="shared" si="553"/>
        <v>14</v>
      </c>
      <c r="J5878" s="158" t="str">
        <f t="shared" si="550"/>
        <v>GBP</v>
      </c>
      <c r="K5878" s="158" t="str">
        <f t="shared" si="551"/>
        <v>USD</v>
      </c>
      <c r="L5878" s="158" t="str">
        <f t="shared" si="548"/>
        <v>GBPUSD45721</v>
      </c>
      <c r="M5878" s="160">
        <f t="shared" si="552"/>
        <v>45721</v>
      </c>
      <c r="N5878" s="158">
        <v>1.1976047904191618</v>
      </c>
      <c r="O5878" s="158">
        <v>1.0693999999999999</v>
      </c>
      <c r="P5878" s="161">
        <f t="shared" si="549"/>
        <v>1.2806999999999999</v>
      </c>
    </row>
    <row r="5879" spans="9:16" x14ac:dyDescent="0.2">
      <c r="I5879" s="158">
        <f t="shared" si="553"/>
        <v>14</v>
      </c>
      <c r="J5879" s="158" t="str">
        <f t="shared" si="550"/>
        <v>GBP</v>
      </c>
      <c r="K5879" s="158" t="str">
        <f t="shared" si="551"/>
        <v>USD</v>
      </c>
      <c r="L5879" s="158" t="str">
        <f t="shared" si="548"/>
        <v>GBPUSD45722</v>
      </c>
      <c r="M5879" s="160">
        <f t="shared" si="552"/>
        <v>45722</v>
      </c>
      <c r="N5879" s="158">
        <v>1.1934598400763814</v>
      </c>
      <c r="O5879" s="158">
        <v>1.0795999999999999</v>
      </c>
      <c r="P5879" s="161">
        <f t="shared" si="549"/>
        <v>1.2885</v>
      </c>
    </row>
    <row r="5880" spans="9:16" x14ac:dyDescent="0.2">
      <c r="I5880" s="158">
        <f t="shared" si="553"/>
        <v>14</v>
      </c>
      <c r="J5880" s="158" t="str">
        <f t="shared" si="550"/>
        <v>GBP</v>
      </c>
      <c r="K5880" s="158" t="str">
        <f t="shared" si="551"/>
        <v>USD</v>
      </c>
      <c r="L5880" s="158" t="str">
        <f t="shared" si="548"/>
        <v>GBPUSD45723</v>
      </c>
      <c r="M5880" s="160">
        <f t="shared" si="552"/>
        <v>45723</v>
      </c>
      <c r="N5880" s="158">
        <v>1.1892303301303397</v>
      </c>
      <c r="O5880" s="158">
        <v>1.0857000000000001</v>
      </c>
      <c r="P5880" s="161">
        <f t="shared" si="549"/>
        <v>1.2910999999999999</v>
      </c>
    </row>
    <row r="5881" spans="9:16" x14ac:dyDescent="0.2">
      <c r="I5881" s="158">
        <f t="shared" si="553"/>
        <v>14</v>
      </c>
      <c r="J5881" s="158" t="str">
        <f t="shared" si="550"/>
        <v>GBP</v>
      </c>
      <c r="K5881" s="158" t="str">
        <f t="shared" si="551"/>
        <v>USD</v>
      </c>
      <c r="L5881" s="158" t="str">
        <f t="shared" si="548"/>
        <v>GBPUSD45724</v>
      </c>
      <c r="M5881" s="160">
        <f t="shared" si="552"/>
        <v>45724</v>
      </c>
      <c r="N5881" s="158">
        <v>1.1892303301303397</v>
      </c>
      <c r="O5881" s="158">
        <v>1.0857000000000001</v>
      </c>
      <c r="P5881" s="161">
        <f t="shared" si="549"/>
        <v>1.2910999999999999</v>
      </c>
    </row>
    <row r="5882" spans="9:16" x14ac:dyDescent="0.2">
      <c r="I5882" s="158">
        <f t="shared" si="553"/>
        <v>14</v>
      </c>
      <c r="J5882" s="158" t="str">
        <f t="shared" si="550"/>
        <v>GBP</v>
      </c>
      <c r="K5882" s="158" t="str">
        <f t="shared" si="551"/>
        <v>USD</v>
      </c>
      <c r="L5882" s="158" t="str">
        <f t="shared" si="548"/>
        <v>GBPUSD45725</v>
      </c>
      <c r="M5882" s="160">
        <f t="shared" si="552"/>
        <v>45725</v>
      </c>
      <c r="N5882" s="158">
        <v>1.1892303301303397</v>
      </c>
      <c r="O5882" s="158">
        <v>1.0857000000000001</v>
      </c>
      <c r="P5882" s="161">
        <f t="shared" si="549"/>
        <v>1.2910999999999999</v>
      </c>
    </row>
    <row r="5883" spans="9:16" x14ac:dyDescent="0.2">
      <c r="I5883" s="158">
        <f t="shared" si="553"/>
        <v>14</v>
      </c>
      <c r="J5883" s="158" t="str">
        <f t="shared" si="550"/>
        <v>GBP</v>
      </c>
      <c r="K5883" s="158" t="str">
        <f t="shared" si="551"/>
        <v>USD</v>
      </c>
      <c r="L5883" s="158" t="str">
        <f t="shared" si="548"/>
        <v>GBPUSD45726</v>
      </c>
      <c r="M5883" s="160">
        <f t="shared" si="552"/>
        <v>45726</v>
      </c>
      <c r="N5883" s="158">
        <v>1.1926200670252478</v>
      </c>
      <c r="O5883" s="158">
        <v>1.0845</v>
      </c>
      <c r="P5883" s="161">
        <f t="shared" si="549"/>
        <v>1.2934000000000001</v>
      </c>
    </row>
    <row r="5884" spans="9:16" x14ac:dyDescent="0.2">
      <c r="I5884" s="158">
        <f t="shared" si="553"/>
        <v>14</v>
      </c>
      <c r="J5884" s="158" t="str">
        <f t="shared" si="550"/>
        <v>GBP</v>
      </c>
      <c r="K5884" s="158" t="str">
        <f t="shared" si="551"/>
        <v>USD</v>
      </c>
      <c r="L5884" s="158" t="str">
        <f t="shared" si="548"/>
        <v>GBPUSD45727</v>
      </c>
      <c r="M5884" s="160">
        <f t="shared" si="552"/>
        <v>45727</v>
      </c>
      <c r="N5884" s="158">
        <v>1.1851992319908977</v>
      </c>
      <c r="O5884" s="158">
        <v>1.0911999999999999</v>
      </c>
      <c r="P5884" s="161">
        <f t="shared" si="549"/>
        <v>1.2932999999999999</v>
      </c>
    </row>
    <row r="5885" spans="9:16" x14ac:dyDescent="0.2">
      <c r="I5885" s="158">
        <f t="shared" si="553"/>
        <v>14</v>
      </c>
      <c r="J5885" s="158" t="str">
        <f t="shared" si="550"/>
        <v>GBP</v>
      </c>
      <c r="K5885" s="158" t="str">
        <f t="shared" si="551"/>
        <v>USD</v>
      </c>
      <c r="L5885" s="158" t="str">
        <f t="shared" si="548"/>
        <v>GBPUSD45728</v>
      </c>
      <c r="M5885" s="160">
        <f t="shared" si="552"/>
        <v>45728</v>
      </c>
      <c r="N5885" s="158">
        <v>1.1893717738290635</v>
      </c>
      <c r="O5885" s="158">
        <v>1.0886</v>
      </c>
      <c r="P5885" s="161">
        <f t="shared" si="549"/>
        <v>1.2948</v>
      </c>
    </row>
    <row r="5886" spans="9:16" x14ac:dyDescent="0.2">
      <c r="I5886" s="158">
        <f t="shared" si="553"/>
        <v>14</v>
      </c>
      <c r="J5886" s="158" t="str">
        <f t="shared" si="550"/>
        <v>GBP</v>
      </c>
      <c r="K5886" s="158" t="str">
        <f t="shared" si="551"/>
        <v>USD</v>
      </c>
      <c r="L5886" s="158" t="str">
        <f t="shared" si="548"/>
        <v>GBPUSD45729</v>
      </c>
      <c r="M5886" s="160">
        <f t="shared" si="552"/>
        <v>45729</v>
      </c>
      <c r="N5886" s="158">
        <v>1.1936307861252358</v>
      </c>
      <c r="O5886" s="158">
        <v>1.083</v>
      </c>
      <c r="P5886" s="161">
        <f t="shared" si="549"/>
        <v>1.2927</v>
      </c>
    </row>
    <row r="5887" spans="9:16" x14ac:dyDescent="0.2">
      <c r="I5887" s="158">
        <f t="shared" si="553"/>
        <v>14</v>
      </c>
      <c r="J5887" s="158" t="str">
        <f t="shared" si="550"/>
        <v>GBP</v>
      </c>
      <c r="K5887" s="158" t="str">
        <f t="shared" si="551"/>
        <v>USD</v>
      </c>
      <c r="L5887" s="158" t="str">
        <f t="shared" si="548"/>
        <v>GBPUSD45730</v>
      </c>
      <c r="M5887" s="160">
        <f t="shared" si="552"/>
        <v>45730</v>
      </c>
      <c r="N5887" s="158">
        <v>1.1878882909851158</v>
      </c>
      <c r="O5887" s="158">
        <v>1.0889</v>
      </c>
      <c r="P5887" s="161">
        <f t="shared" si="549"/>
        <v>1.2935000000000001</v>
      </c>
    </row>
    <row r="5888" spans="9:16" x14ac:dyDescent="0.2">
      <c r="I5888" s="158">
        <f t="shared" si="553"/>
        <v>14</v>
      </c>
      <c r="J5888" s="158" t="str">
        <f t="shared" si="550"/>
        <v>GBP</v>
      </c>
      <c r="K5888" s="158" t="str">
        <f t="shared" si="551"/>
        <v>USD</v>
      </c>
      <c r="L5888" s="158" t="str">
        <f t="shared" si="548"/>
        <v>GBPUSD45731</v>
      </c>
      <c r="M5888" s="160">
        <f t="shared" si="552"/>
        <v>45731</v>
      </c>
      <c r="N5888" s="158">
        <v>1.1878882909851158</v>
      </c>
      <c r="O5888" s="158">
        <v>1.0889</v>
      </c>
      <c r="P5888" s="161">
        <f t="shared" si="549"/>
        <v>1.2935000000000001</v>
      </c>
    </row>
    <row r="5889" spans="9:16" x14ac:dyDescent="0.2">
      <c r="I5889" s="158">
        <f t="shared" si="553"/>
        <v>14</v>
      </c>
      <c r="J5889" s="158" t="str">
        <f t="shared" si="550"/>
        <v>GBP</v>
      </c>
      <c r="K5889" s="158" t="str">
        <f t="shared" si="551"/>
        <v>USD</v>
      </c>
      <c r="L5889" s="158" t="str">
        <f t="shared" si="548"/>
        <v>GBPUSD45732</v>
      </c>
      <c r="M5889" s="160">
        <f t="shared" si="552"/>
        <v>45732</v>
      </c>
      <c r="N5889" s="158">
        <v>1.1878882909851158</v>
      </c>
      <c r="O5889" s="158">
        <v>1.0889</v>
      </c>
      <c r="P5889" s="161">
        <f t="shared" si="549"/>
        <v>1.2935000000000001</v>
      </c>
    </row>
    <row r="5890" spans="9:16" x14ac:dyDescent="0.2">
      <c r="I5890" s="158">
        <f t="shared" si="553"/>
        <v>14</v>
      </c>
      <c r="J5890" s="158" t="str">
        <f t="shared" si="550"/>
        <v>GBP</v>
      </c>
      <c r="K5890" s="158" t="str">
        <f t="shared" si="551"/>
        <v>USD</v>
      </c>
      <c r="L5890" s="158" t="str">
        <f t="shared" si="548"/>
        <v>GBPUSD45733</v>
      </c>
      <c r="M5890" s="160">
        <f t="shared" si="552"/>
        <v>45733</v>
      </c>
      <c r="N5890" s="158">
        <v>1.1901078237688334</v>
      </c>
      <c r="O5890" s="158">
        <v>1.0903</v>
      </c>
      <c r="P5890" s="161">
        <f t="shared" si="549"/>
        <v>1.2976000000000001</v>
      </c>
    </row>
    <row r="5891" spans="9:16" x14ac:dyDescent="0.2">
      <c r="I5891" s="158">
        <f t="shared" si="553"/>
        <v>14</v>
      </c>
      <c r="J5891" s="158" t="str">
        <f t="shared" si="550"/>
        <v>GBP</v>
      </c>
      <c r="K5891" s="158" t="str">
        <f t="shared" si="551"/>
        <v>USD</v>
      </c>
      <c r="L5891" s="158" t="str">
        <f t="shared" ref="L5891:L5954" si="554">J5891&amp;K5891&amp;M5891</f>
        <v>GBPUSD45734</v>
      </c>
      <c r="M5891" s="160">
        <f t="shared" si="552"/>
        <v>45734</v>
      </c>
      <c r="N5891" s="158">
        <v>1.1880294156083304</v>
      </c>
      <c r="O5891" s="158">
        <v>1.0918000000000001</v>
      </c>
      <c r="P5891" s="161">
        <f t="shared" ref="P5891:P5954" si="555">ROUND(N5891*O5891,4)</f>
        <v>1.2970999999999999</v>
      </c>
    </row>
    <row r="5892" spans="9:16" x14ac:dyDescent="0.2">
      <c r="I5892" s="158">
        <f t="shared" si="553"/>
        <v>14</v>
      </c>
      <c r="J5892" s="158" t="str">
        <f t="shared" ref="J5892:J5955" si="556">VLOOKUP($I5892,$A:$C,2,FALSE)</f>
        <v>GBP</v>
      </c>
      <c r="K5892" s="158" t="str">
        <f t="shared" ref="K5892:K5955" si="557">VLOOKUP($I5892,$A:$C,3,FALSE)</f>
        <v>USD</v>
      </c>
      <c r="L5892" s="158" t="str">
        <f t="shared" si="554"/>
        <v>GBPUSD45735</v>
      </c>
      <c r="M5892" s="160">
        <f t="shared" ref="M5892:M5955" si="558">IF(I5892=I5891,M5891+1,$G$1)</f>
        <v>45735</v>
      </c>
      <c r="N5892" s="158">
        <v>1.1893717738290635</v>
      </c>
      <c r="O5892" s="158">
        <v>1.0896999999999999</v>
      </c>
      <c r="P5892" s="161">
        <f t="shared" si="555"/>
        <v>1.2961</v>
      </c>
    </row>
    <row r="5893" spans="9:16" x14ac:dyDescent="0.2">
      <c r="I5893" s="158">
        <f t="shared" si="553"/>
        <v>14</v>
      </c>
      <c r="J5893" s="158" t="str">
        <f t="shared" si="556"/>
        <v>GBP</v>
      </c>
      <c r="K5893" s="158" t="str">
        <f t="shared" si="557"/>
        <v>USD</v>
      </c>
      <c r="L5893" s="158" t="str">
        <f t="shared" si="554"/>
        <v>GBPUSD45736</v>
      </c>
      <c r="M5893" s="160">
        <f t="shared" si="558"/>
        <v>45736</v>
      </c>
      <c r="N5893" s="158">
        <v>1.1948858883976581</v>
      </c>
      <c r="O5893" s="158">
        <v>1.0832999999999999</v>
      </c>
      <c r="P5893" s="161">
        <f t="shared" si="555"/>
        <v>1.2944</v>
      </c>
    </row>
    <row r="5894" spans="9:16" x14ac:dyDescent="0.2">
      <c r="I5894" s="158">
        <f t="shared" si="553"/>
        <v>14</v>
      </c>
      <c r="J5894" s="158" t="str">
        <f t="shared" si="556"/>
        <v>GBP</v>
      </c>
      <c r="K5894" s="158" t="str">
        <f t="shared" si="557"/>
        <v>USD</v>
      </c>
      <c r="L5894" s="158" t="str">
        <f t="shared" si="554"/>
        <v>GBPUSD45737</v>
      </c>
      <c r="M5894" s="160">
        <f t="shared" si="558"/>
        <v>45737</v>
      </c>
      <c r="N5894" s="158">
        <v>1.1938160329493226</v>
      </c>
      <c r="O5894" s="158">
        <v>1.0827</v>
      </c>
      <c r="P5894" s="161">
        <f t="shared" si="555"/>
        <v>1.2925</v>
      </c>
    </row>
    <row r="5895" spans="9:16" x14ac:dyDescent="0.2">
      <c r="I5895" s="158">
        <f t="shared" si="553"/>
        <v>14</v>
      </c>
      <c r="J5895" s="158" t="str">
        <f t="shared" si="556"/>
        <v>GBP</v>
      </c>
      <c r="K5895" s="158" t="str">
        <f t="shared" si="557"/>
        <v>USD</v>
      </c>
      <c r="L5895" s="158" t="str">
        <f t="shared" si="554"/>
        <v>GBPUSD45738</v>
      </c>
      <c r="M5895" s="160">
        <f t="shared" si="558"/>
        <v>45738</v>
      </c>
      <c r="N5895" s="158">
        <v>1.1938160329493226</v>
      </c>
      <c r="O5895" s="158">
        <v>1.0827</v>
      </c>
      <c r="P5895" s="161">
        <f t="shared" si="555"/>
        <v>1.2925</v>
      </c>
    </row>
    <row r="5896" spans="9:16" x14ac:dyDescent="0.2">
      <c r="I5896" s="158">
        <f t="shared" si="553"/>
        <v>14</v>
      </c>
      <c r="J5896" s="158" t="str">
        <f t="shared" si="556"/>
        <v>GBP</v>
      </c>
      <c r="K5896" s="158" t="str">
        <f t="shared" si="557"/>
        <v>USD</v>
      </c>
      <c r="L5896" s="158" t="str">
        <f t="shared" si="554"/>
        <v>GBPUSD45739</v>
      </c>
      <c r="M5896" s="160">
        <f t="shared" si="558"/>
        <v>45739</v>
      </c>
      <c r="N5896" s="158">
        <v>1.1938160329493226</v>
      </c>
      <c r="O5896" s="158">
        <v>1.0827</v>
      </c>
      <c r="P5896" s="161">
        <f t="shared" si="555"/>
        <v>1.2925</v>
      </c>
    </row>
    <row r="5897" spans="9:16" x14ac:dyDescent="0.2">
      <c r="I5897" s="158">
        <f t="shared" si="553"/>
        <v>14</v>
      </c>
      <c r="J5897" s="158" t="str">
        <f t="shared" si="556"/>
        <v>GBP</v>
      </c>
      <c r="K5897" s="158" t="str">
        <f t="shared" si="557"/>
        <v>USD</v>
      </c>
      <c r="L5897" s="158" t="str">
        <f t="shared" si="554"/>
        <v>GBPUSD45740</v>
      </c>
      <c r="M5897" s="160">
        <f t="shared" si="558"/>
        <v>45740</v>
      </c>
      <c r="N5897" s="158">
        <v>1.1952715059225703</v>
      </c>
      <c r="O5897" s="158">
        <v>1.0824</v>
      </c>
      <c r="P5897" s="161">
        <f t="shared" si="555"/>
        <v>1.2938000000000001</v>
      </c>
    </row>
    <row r="5898" spans="9:16" x14ac:dyDescent="0.2">
      <c r="I5898" s="158">
        <f t="shared" si="553"/>
        <v>14</v>
      </c>
      <c r="J5898" s="158" t="str">
        <f t="shared" si="556"/>
        <v>GBP</v>
      </c>
      <c r="K5898" s="158" t="str">
        <f t="shared" si="557"/>
        <v>USD</v>
      </c>
      <c r="L5898" s="158" t="str">
        <f t="shared" si="554"/>
        <v>GBPUSD45741</v>
      </c>
      <c r="M5898" s="160">
        <f t="shared" si="558"/>
        <v>45741</v>
      </c>
      <c r="N5898" s="158">
        <v>1.1966732483695326</v>
      </c>
      <c r="O5898" s="158">
        <v>1.0825</v>
      </c>
      <c r="P5898" s="161">
        <f t="shared" si="555"/>
        <v>1.2954000000000001</v>
      </c>
    </row>
    <row r="5899" spans="9:16" x14ac:dyDescent="0.2">
      <c r="I5899" s="158">
        <f t="shared" si="553"/>
        <v>14</v>
      </c>
      <c r="J5899" s="158" t="str">
        <f t="shared" si="556"/>
        <v>GBP</v>
      </c>
      <c r="K5899" s="158" t="str">
        <f t="shared" si="557"/>
        <v>USD</v>
      </c>
      <c r="L5899" s="158" t="str">
        <f t="shared" si="554"/>
        <v>GBPUSD45742</v>
      </c>
      <c r="M5899" s="160">
        <f t="shared" si="558"/>
        <v>45742</v>
      </c>
      <c r="N5899" s="158">
        <v>1.1958432488669384</v>
      </c>
      <c r="O5899" s="158">
        <v>1.0788</v>
      </c>
      <c r="P5899" s="161">
        <f t="shared" si="555"/>
        <v>1.2901</v>
      </c>
    </row>
    <row r="5900" spans="9:16" x14ac:dyDescent="0.2">
      <c r="I5900" s="158">
        <f t="shared" si="553"/>
        <v>14</v>
      </c>
      <c r="J5900" s="158" t="str">
        <f t="shared" si="556"/>
        <v>GBP</v>
      </c>
      <c r="K5900" s="158" t="str">
        <f t="shared" si="557"/>
        <v>USD</v>
      </c>
      <c r="L5900" s="158" t="str">
        <f t="shared" si="554"/>
        <v>GBPUSD45743</v>
      </c>
      <c r="M5900" s="160">
        <f t="shared" si="558"/>
        <v>45743</v>
      </c>
      <c r="N5900" s="158">
        <v>1.2002208406346768</v>
      </c>
      <c r="O5900" s="158">
        <v>1.0785</v>
      </c>
      <c r="P5900" s="161">
        <f t="shared" si="555"/>
        <v>1.2944</v>
      </c>
    </row>
    <row r="5901" spans="9:16" x14ac:dyDescent="0.2">
      <c r="I5901" s="158">
        <f t="shared" si="553"/>
        <v>14</v>
      </c>
      <c r="J5901" s="158" t="str">
        <f t="shared" si="556"/>
        <v>GBP</v>
      </c>
      <c r="K5901" s="158" t="str">
        <f t="shared" si="557"/>
        <v>USD</v>
      </c>
      <c r="L5901" s="158" t="str">
        <f t="shared" si="554"/>
        <v>GBPUSD45744</v>
      </c>
      <c r="M5901" s="160">
        <f t="shared" si="558"/>
        <v>45744</v>
      </c>
      <c r="N5901" s="158">
        <v>1.199644905108088</v>
      </c>
      <c r="O5901" s="158">
        <v>1.0797000000000001</v>
      </c>
      <c r="P5901" s="161">
        <f t="shared" si="555"/>
        <v>1.2952999999999999</v>
      </c>
    </row>
    <row r="5902" spans="9:16" x14ac:dyDescent="0.2">
      <c r="I5902" s="158">
        <f t="shared" si="553"/>
        <v>14</v>
      </c>
      <c r="J5902" s="158" t="str">
        <f t="shared" si="556"/>
        <v>GBP</v>
      </c>
      <c r="K5902" s="158" t="str">
        <f t="shared" si="557"/>
        <v>USD</v>
      </c>
      <c r="L5902" s="158" t="str">
        <f t="shared" si="554"/>
        <v>GBPUSD45745</v>
      </c>
      <c r="M5902" s="160">
        <f t="shared" si="558"/>
        <v>45745</v>
      </c>
      <c r="N5902" s="158">
        <v>1.199644905108088</v>
      </c>
      <c r="O5902" s="158">
        <v>1.0797000000000001</v>
      </c>
      <c r="P5902" s="161">
        <f t="shared" si="555"/>
        <v>1.2952999999999999</v>
      </c>
    </row>
    <row r="5903" spans="9:16" x14ac:dyDescent="0.2">
      <c r="I5903" s="158">
        <f t="shared" si="553"/>
        <v>14</v>
      </c>
      <c r="J5903" s="158" t="str">
        <f t="shared" si="556"/>
        <v>GBP</v>
      </c>
      <c r="K5903" s="158" t="str">
        <f t="shared" si="557"/>
        <v>USD</v>
      </c>
      <c r="L5903" s="158" t="str">
        <f t="shared" si="554"/>
        <v>GBPUSD45746</v>
      </c>
      <c r="M5903" s="160">
        <f t="shared" si="558"/>
        <v>45746</v>
      </c>
      <c r="N5903" s="158">
        <v>1.199644905108088</v>
      </c>
      <c r="O5903" s="158">
        <v>1.0797000000000001</v>
      </c>
      <c r="P5903" s="161">
        <f t="shared" si="555"/>
        <v>1.2952999999999999</v>
      </c>
    </row>
    <row r="5904" spans="9:16" x14ac:dyDescent="0.2">
      <c r="I5904" s="158">
        <f t="shared" si="553"/>
        <v>14</v>
      </c>
      <c r="J5904" s="158" t="str">
        <f t="shared" si="556"/>
        <v>GBP</v>
      </c>
      <c r="K5904" s="158" t="str">
        <f t="shared" si="557"/>
        <v>USD</v>
      </c>
      <c r="L5904" s="158" t="str">
        <f t="shared" si="554"/>
        <v>GBPUSD45747</v>
      </c>
      <c r="M5904" s="160">
        <f t="shared" si="558"/>
        <v>45747</v>
      </c>
      <c r="N5904" s="158">
        <v>1.1970886803294387</v>
      </c>
      <c r="O5904" s="158">
        <v>1.0814999999999999</v>
      </c>
      <c r="P5904" s="161">
        <f t="shared" si="555"/>
        <v>1.2947</v>
      </c>
    </row>
    <row r="5905" spans="9:16" x14ac:dyDescent="0.2">
      <c r="I5905" s="158">
        <f t="shared" si="553"/>
        <v>14</v>
      </c>
      <c r="J5905" s="158" t="str">
        <f t="shared" si="556"/>
        <v>GBP</v>
      </c>
      <c r="K5905" s="158" t="str">
        <f t="shared" si="557"/>
        <v>USD</v>
      </c>
      <c r="L5905" s="158" t="str">
        <f t="shared" si="554"/>
        <v>GBPUSD45748</v>
      </c>
      <c r="M5905" s="160">
        <f t="shared" si="558"/>
        <v>45748</v>
      </c>
      <c r="N5905" s="158">
        <v>1.1952429331261578</v>
      </c>
      <c r="O5905" s="158">
        <v>1.0788</v>
      </c>
      <c r="P5905" s="161">
        <f t="shared" si="555"/>
        <v>1.2894000000000001</v>
      </c>
    </row>
    <row r="5906" spans="9:16" x14ac:dyDescent="0.2">
      <c r="I5906" s="158">
        <f t="shared" si="553"/>
        <v>14</v>
      </c>
      <c r="J5906" s="158" t="str">
        <f t="shared" si="556"/>
        <v>GBP</v>
      </c>
      <c r="K5906" s="158" t="str">
        <f t="shared" si="557"/>
        <v>USD</v>
      </c>
      <c r="L5906" s="158" t="str">
        <f t="shared" si="554"/>
        <v>GBPUSD45749</v>
      </c>
      <c r="M5906" s="160">
        <f t="shared" si="558"/>
        <v>45749</v>
      </c>
      <c r="N5906" s="158">
        <v>1.1982505541908812</v>
      </c>
      <c r="O5906" s="158">
        <v>1.0803</v>
      </c>
      <c r="P5906" s="161">
        <f t="shared" si="555"/>
        <v>1.2945</v>
      </c>
    </row>
    <row r="5907" spans="9:16" x14ac:dyDescent="0.2">
      <c r="I5907" s="158">
        <f t="shared" si="553"/>
        <v>14</v>
      </c>
      <c r="J5907" s="158" t="str">
        <f t="shared" si="556"/>
        <v>GBP</v>
      </c>
      <c r="K5907" s="158" t="str">
        <f t="shared" si="557"/>
        <v>USD</v>
      </c>
      <c r="L5907" s="158" t="str">
        <f t="shared" si="554"/>
        <v>GBPUSD45750</v>
      </c>
      <c r="M5907" s="160">
        <f t="shared" si="558"/>
        <v>45750</v>
      </c>
      <c r="N5907" s="158">
        <v>1.1881705737675701</v>
      </c>
      <c r="O5907" s="158">
        <v>1.1096999999999999</v>
      </c>
      <c r="P5907" s="161">
        <f t="shared" si="555"/>
        <v>1.3185</v>
      </c>
    </row>
    <row r="5908" spans="9:16" x14ac:dyDescent="0.2">
      <c r="I5908" s="158">
        <f t="shared" si="553"/>
        <v>14</v>
      </c>
      <c r="J5908" s="158" t="str">
        <f t="shared" si="556"/>
        <v>GBP</v>
      </c>
      <c r="K5908" s="158" t="str">
        <f t="shared" si="557"/>
        <v>USD</v>
      </c>
      <c r="L5908" s="158" t="str">
        <f t="shared" si="554"/>
        <v>GBPUSD45751</v>
      </c>
      <c r="M5908" s="160">
        <f t="shared" si="558"/>
        <v>45751</v>
      </c>
      <c r="N5908" s="158">
        <v>1.1766782373360005</v>
      </c>
      <c r="O5908" s="158">
        <v>1.1056999999999999</v>
      </c>
      <c r="P5908" s="161">
        <f t="shared" si="555"/>
        <v>1.3010999999999999</v>
      </c>
    </row>
    <row r="5909" spans="9:16" x14ac:dyDescent="0.2">
      <c r="I5909" s="158">
        <f t="shared" si="553"/>
        <v>14</v>
      </c>
      <c r="J5909" s="158" t="str">
        <f t="shared" si="556"/>
        <v>GBP</v>
      </c>
      <c r="K5909" s="158" t="str">
        <f t="shared" si="557"/>
        <v>USD</v>
      </c>
      <c r="L5909" s="158" t="str">
        <f t="shared" si="554"/>
        <v>GBPUSD45752</v>
      </c>
      <c r="M5909" s="160">
        <f t="shared" si="558"/>
        <v>45752</v>
      </c>
      <c r="N5909" s="158">
        <v>1.1766782373360005</v>
      </c>
      <c r="O5909" s="158">
        <v>1.1056999999999999</v>
      </c>
      <c r="P5909" s="161">
        <f t="shared" si="555"/>
        <v>1.3010999999999999</v>
      </c>
    </row>
    <row r="5910" spans="9:16" x14ac:dyDescent="0.2">
      <c r="I5910" s="158">
        <f t="shared" si="553"/>
        <v>14</v>
      </c>
      <c r="J5910" s="158" t="str">
        <f t="shared" si="556"/>
        <v>GBP</v>
      </c>
      <c r="K5910" s="158" t="str">
        <f t="shared" si="557"/>
        <v>USD</v>
      </c>
      <c r="L5910" s="158" t="str">
        <f t="shared" si="554"/>
        <v>GBPUSD45753</v>
      </c>
      <c r="M5910" s="160">
        <f t="shared" si="558"/>
        <v>45753</v>
      </c>
      <c r="N5910" s="158">
        <v>1.1766782373360005</v>
      </c>
      <c r="O5910" s="158">
        <v>1.1056999999999999</v>
      </c>
      <c r="P5910" s="161">
        <f t="shared" si="555"/>
        <v>1.3010999999999999</v>
      </c>
    </row>
    <row r="5911" spans="9:16" x14ac:dyDescent="0.2">
      <c r="I5911" s="158">
        <f t="shared" si="553"/>
        <v>14</v>
      </c>
      <c r="J5911" s="158" t="str">
        <f t="shared" si="556"/>
        <v>GBP</v>
      </c>
      <c r="K5911" s="158" t="str">
        <f t="shared" si="557"/>
        <v>USD</v>
      </c>
      <c r="L5911" s="158" t="str">
        <f t="shared" si="554"/>
        <v>GBPUSD45754</v>
      </c>
      <c r="M5911" s="160">
        <f t="shared" si="558"/>
        <v>45754</v>
      </c>
      <c r="N5911" s="158">
        <v>1.1683880917885685</v>
      </c>
      <c r="O5911" s="158">
        <v>1.0967</v>
      </c>
      <c r="P5911" s="161">
        <f t="shared" si="555"/>
        <v>1.2814000000000001</v>
      </c>
    </row>
    <row r="5912" spans="9:16" x14ac:dyDescent="0.2">
      <c r="I5912" s="158">
        <f t="shared" si="553"/>
        <v>14</v>
      </c>
      <c r="J5912" s="158" t="str">
        <f t="shared" si="556"/>
        <v>GBP</v>
      </c>
      <c r="K5912" s="158" t="str">
        <f t="shared" si="557"/>
        <v>USD</v>
      </c>
      <c r="L5912" s="158" t="str">
        <f t="shared" si="554"/>
        <v>GBPUSD45755</v>
      </c>
      <c r="M5912" s="160">
        <f t="shared" si="558"/>
        <v>45755</v>
      </c>
      <c r="N5912" s="158">
        <v>1.1676241184437905</v>
      </c>
      <c r="O5912" s="158">
        <v>1.095</v>
      </c>
      <c r="P5912" s="161">
        <f t="shared" si="555"/>
        <v>1.2785</v>
      </c>
    </row>
    <row r="5913" spans="9:16" x14ac:dyDescent="0.2">
      <c r="I5913" s="158">
        <f t="shared" si="553"/>
        <v>14</v>
      </c>
      <c r="J5913" s="158" t="str">
        <f t="shared" si="556"/>
        <v>GBP</v>
      </c>
      <c r="K5913" s="158" t="str">
        <f t="shared" si="557"/>
        <v>USD</v>
      </c>
      <c r="L5913" s="158" t="str">
        <f t="shared" si="554"/>
        <v>GBPUSD45756</v>
      </c>
      <c r="M5913" s="160">
        <f t="shared" si="558"/>
        <v>45756</v>
      </c>
      <c r="N5913" s="158">
        <v>1.1569387400937121</v>
      </c>
      <c r="O5913" s="158">
        <v>1.1045</v>
      </c>
      <c r="P5913" s="161">
        <f t="shared" si="555"/>
        <v>1.2778</v>
      </c>
    </row>
    <row r="5914" spans="9:16" x14ac:dyDescent="0.2">
      <c r="I5914" s="158">
        <f t="shared" si="553"/>
        <v>14</v>
      </c>
      <c r="J5914" s="158" t="str">
        <f t="shared" si="556"/>
        <v>GBP</v>
      </c>
      <c r="K5914" s="158" t="str">
        <f t="shared" si="557"/>
        <v>USD</v>
      </c>
      <c r="L5914" s="158" t="str">
        <f t="shared" si="554"/>
        <v>GBPUSD45757</v>
      </c>
      <c r="M5914" s="160">
        <f t="shared" si="558"/>
        <v>45757</v>
      </c>
      <c r="N5914" s="158">
        <v>1.1661127631041921</v>
      </c>
      <c r="O5914" s="158">
        <v>1.1082000000000001</v>
      </c>
      <c r="P5914" s="161">
        <f t="shared" si="555"/>
        <v>1.2923</v>
      </c>
    </row>
    <row r="5915" spans="9:16" x14ac:dyDescent="0.2">
      <c r="I5915" s="158">
        <f t="shared" si="553"/>
        <v>14</v>
      </c>
      <c r="J5915" s="158" t="str">
        <f t="shared" si="556"/>
        <v>GBP</v>
      </c>
      <c r="K5915" s="158" t="str">
        <f t="shared" si="557"/>
        <v>USD</v>
      </c>
      <c r="L5915" s="158" t="str">
        <f t="shared" si="554"/>
        <v>GBPUSD45758</v>
      </c>
      <c r="M5915" s="160">
        <f t="shared" si="558"/>
        <v>45758</v>
      </c>
      <c r="N5915" s="158">
        <v>1.1536952860010614</v>
      </c>
      <c r="O5915" s="158">
        <v>1.1346000000000001</v>
      </c>
      <c r="P5915" s="161">
        <f t="shared" si="555"/>
        <v>1.3089999999999999</v>
      </c>
    </row>
    <row r="5916" spans="9:16" x14ac:dyDescent="0.2">
      <c r="I5916" s="158">
        <f t="shared" si="553"/>
        <v>14</v>
      </c>
      <c r="J5916" s="158" t="str">
        <f t="shared" si="556"/>
        <v>GBP</v>
      </c>
      <c r="K5916" s="158" t="str">
        <f t="shared" si="557"/>
        <v>USD</v>
      </c>
      <c r="L5916" s="158" t="str">
        <f t="shared" si="554"/>
        <v>GBPUSD45759</v>
      </c>
      <c r="M5916" s="160">
        <f t="shared" si="558"/>
        <v>45759</v>
      </c>
      <c r="N5916" s="158">
        <v>1.1536952860010614</v>
      </c>
      <c r="O5916" s="158">
        <v>1.1346000000000001</v>
      </c>
      <c r="P5916" s="161">
        <f t="shared" si="555"/>
        <v>1.3089999999999999</v>
      </c>
    </row>
    <row r="5917" spans="9:16" x14ac:dyDescent="0.2">
      <c r="I5917" s="158">
        <f t="shared" si="553"/>
        <v>14</v>
      </c>
      <c r="J5917" s="158" t="str">
        <f t="shared" si="556"/>
        <v>GBP</v>
      </c>
      <c r="K5917" s="158" t="str">
        <f t="shared" si="557"/>
        <v>USD</v>
      </c>
      <c r="L5917" s="158" t="str">
        <f t="shared" si="554"/>
        <v>GBPUSD45760</v>
      </c>
      <c r="M5917" s="160">
        <f t="shared" si="558"/>
        <v>45760</v>
      </c>
      <c r="N5917" s="158">
        <v>1.1536952860010614</v>
      </c>
      <c r="O5917" s="158">
        <v>1.1346000000000001</v>
      </c>
      <c r="P5917" s="161">
        <f t="shared" si="555"/>
        <v>1.3089999999999999</v>
      </c>
    </row>
    <row r="5918" spans="9:16" x14ac:dyDescent="0.2">
      <c r="I5918" s="158">
        <f t="shared" si="553"/>
        <v>14</v>
      </c>
      <c r="J5918" s="158" t="str">
        <f t="shared" si="556"/>
        <v>GBP</v>
      </c>
      <c r="K5918" s="158" t="str">
        <f t="shared" si="557"/>
        <v>USD</v>
      </c>
      <c r="L5918" s="158" t="str">
        <f t="shared" si="554"/>
        <v>GBPUSD45761</v>
      </c>
      <c r="M5918" s="160">
        <f t="shared" si="558"/>
        <v>45761</v>
      </c>
      <c r="N5918" s="158">
        <v>1.1576351828484772</v>
      </c>
      <c r="O5918" s="158">
        <v>1.1376999999999999</v>
      </c>
      <c r="P5918" s="161">
        <f t="shared" si="555"/>
        <v>1.3169999999999999</v>
      </c>
    </row>
    <row r="5919" spans="9:16" x14ac:dyDescent="0.2">
      <c r="I5919" s="158">
        <f t="shared" si="553"/>
        <v>14</v>
      </c>
      <c r="J5919" s="158" t="str">
        <f t="shared" si="556"/>
        <v>GBP</v>
      </c>
      <c r="K5919" s="158" t="str">
        <f t="shared" si="557"/>
        <v>USD</v>
      </c>
      <c r="L5919" s="158" t="str">
        <f t="shared" si="554"/>
        <v>GBPUSD45762</v>
      </c>
      <c r="M5919" s="160">
        <f t="shared" si="558"/>
        <v>45762</v>
      </c>
      <c r="N5919" s="158">
        <v>1.1686338670094658</v>
      </c>
      <c r="O5919" s="158">
        <v>1.1324000000000001</v>
      </c>
      <c r="P5919" s="161">
        <f t="shared" si="555"/>
        <v>1.3233999999999999</v>
      </c>
    </row>
    <row r="5920" spans="9:16" x14ac:dyDescent="0.2">
      <c r="I5920" s="158">
        <f t="shared" si="553"/>
        <v>14</v>
      </c>
      <c r="J5920" s="158" t="str">
        <f t="shared" si="556"/>
        <v>GBP</v>
      </c>
      <c r="K5920" s="158" t="str">
        <f t="shared" si="557"/>
        <v>USD</v>
      </c>
      <c r="L5920" s="158" t="str">
        <f t="shared" si="554"/>
        <v>GBPUSD45763</v>
      </c>
      <c r="M5920" s="160">
        <f t="shared" si="558"/>
        <v>45763</v>
      </c>
      <c r="N5920" s="158">
        <v>1.1679786960685836</v>
      </c>
      <c r="O5920" s="158">
        <v>1.1355</v>
      </c>
      <c r="P5920" s="161">
        <f t="shared" si="555"/>
        <v>1.3262</v>
      </c>
    </row>
    <row r="5921" spans="9:16" x14ac:dyDescent="0.2">
      <c r="I5921" s="158">
        <f t="shared" si="553"/>
        <v>14</v>
      </c>
      <c r="J5921" s="158" t="str">
        <f t="shared" si="556"/>
        <v>GBP</v>
      </c>
      <c r="K5921" s="158" t="str">
        <f t="shared" si="557"/>
        <v>USD</v>
      </c>
      <c r="L5921" s="158" t="str">
        <f t="shared" si="554"/>
        <v>GBPUSD45764</v>
      </c>
      <c r="M5921" s="160">
        <f t="shared" si="558"/>
        <v>45764</v>
      </c>
      <c r="N5921" s="158">
        <v>1.1645103816100522</v>
      </c>
      <c r="O5921" s="158">
        <v>1.1359999999999999</v>
      </c>
      <c r="P5921" s="161">
        <f t="shared" si="555"/>
        <v>1.3229</v>
      </c>
    </row>
    <row r="5922" spans="9:16" x14ac:dyDescent="0.2">
      <c r="I5922" s="158">
        <f t="shared" si="553"/>
        <v>14</v>
      </c>
      <c r="J5922" s="158" t="str">
        <f t="shared" si="556"/>
        <v>GBP</v>
      </c>
      <c r="K5922" s="158" t="str">
        <f t="shared" si="557"/>
        <v>USD</v>
      </c>
      <c r="L5922" s="158" t="str">
        <f t="shared" si="554"/>
        <v>GBPUSD45765</v>
      </c>
      <c r="M5922" s="160">
        <f t="shared" si="558"/>
        <v>45765</v>
      </c>
      <c r="N5922" s="158">
        <v>1.1645103816100522</v>
      </c>
      <c r="O5922" s="158">
        <v>1.1359999999999999</v>
      </c>
      <c r="P5922" s="161">
        <f t="shared" si="555"/>
        <v>1.3229</v>
      </c>
    </row>
    <row r="5923" spans="9:16" x14ac:dyDescent="0.2">
      <c r="I5923" s="158">
        <f t="shared" si="553"/>
        <v>14</v>
      </c>
      <c r="J5923" s="158" t="str">
        <f t="shared" si="556"/>
        <v>GBP</v>
      </c>
      <c r="K5923" s="158" t="str">
        <f t="shared" si="557"/>
        <v>USD</v>
      </c>
      <c r="L5923" s="158" t="str">
        <f t="shared" si="554"/>
        <v>GBPUSD45766</v>
      </c>
      <c r="M5923" s="160">
        <f t="shared" si="558"/>
        <v>45766</v>
      </c>
      <c r="N5923" s="158">
        <v>1.1645103816100522</v>
      </c>
      <c r="O5923" s="158">
        <v>1.1359999999999999</v>
      </c>
      <c r="P5923" s="161">
        <f t="shared" si="555"/>
        <v>1.3229</v>
      </c>
    </row>
    <row r="5924" spans="9:16" x14ac:dyDescent="0.2">
      <c r="I5924" s="158">
        <f t="shared" si="553"/>
        <v>14</v>
      </c>
      <c r="J5924" s="158" t="str">
        <f t="shared" si="556"/>
        <v>GBP</v>
      </c>
      <c r="K5924" s="158" t="str">
        <f t="shared" si="557"/>
        <v>USD</v>
      </c>
      <c r="L5924" s="158" t="str">
        <f t="shared" si="554"/>
        <v>GBPUSD45767</v>
      </c>
      <c r="M5924" s="160">
        <f t="shared" si="558"/>
        <v>45767</v>
      </c>
      <c r="N5924" s="158">
        <v>1.1645103816100522</v>
      </c>
      <c r="O5924" s="158">
        <v>1.1359999999999999</v>
      </c>
      <c r="P5924" s="161">
        <f t="shared" si="555"/>
        <v>1.3229</v>
      </c>
    </row>
    <row r="5925" spans="9:16" x14ac:dyDescent="0.2">
      <c r="I5925" s="158">
        <f t="shared" si="553"/>
        <v>14</v>
      </c>
      <c r="J5925" s="158" t="str">
        <f t="shared" si="556"/>
        <v>GBP</v>
      </c>
      <c r="K5925" s="158" t="str">
        <f t="shared" si="557"/>
        <v>USD</v>
      </c>
      <c r="L5925" s="158" t="str">
        <f t="shared" si="554"/>
        <v>GBPUSD45768</v>
      </c>
      <c r="M5925" s="160">
        <f t="shared" si="558"/>
        <v>45768</v>
      </c>
      <c r="N5925" s="158">
        <v>1.1645103816100522</v>
      </c>
      <c r="O5925" s="158">
        <v>1.1359999999999999</v>
      </c>
      <c r="P5925" s="161">
        <f t="shared" si="555"/>
        <v>1.3229</v>
      </c>
    </row>
    <row r="5926" spans="9:16" x14ac:dyDescent="0.2">
      <c r="I5926" s="158">
        <f t="shared" si="553"/>
        <v>14</v>
      </c>
      <c r="J5926" s="158" t="str">
        <f t="shared" si="556"/>
        <v>GBP</v>
      </c>
      <c r="K5926" s="158" t="str">
        <f t="shared" si="557"/>
        <v>USD</v>
      </c>
      <c r="L5926" s="158" t="str">
        <f t="shared" si="554"/>
        <v>GBPUSD45769</v>
      </c>
      <c r="M5926" s="160">
        <f t="shared" si="558"/>
        <v>45769</v>
      </c>
      <c r="N5926" s="158">
        <v>1.1647138298120152</v>
      </c>
      <c r="O5926" s="158">
        <v>1.1476</v>
      </c>
      <c r="P5926" s="161">
        <f t="shared" si="555"/>
        <v>1.3366</v>
      </c>
    </row>
    <row r="5927" spans="9:16" x14ac:dyDescent="0.2">
      <c r="I5927" s="158">
        <f t="shared" si="553"/>
        <v>14</v>
      </c>
      <c r="J5927" s="158" t="str">
        <f t="shared" si="556"/>
        <v>GBP</v>
      </c>
      <c r="K5927" s="158" t="str">
        <f t="shared" si="557"/>
        <v>USD</v>
      </c>
      <c r="L5927" s="158" t="str">
        <f t="shared" si="554"/>
        <v>GBPUSD45770</v>
      </c>
      <c r="M5927" s="160">
        <f t="shared" si="558"/>
        <v>45770</v>
      </c>
      <c r="N5927" s="158">
        <v>1.1655962607671955</v>
      </c>
      <c r="O5927" s="158">
        <v>1.1415</v>
      </c>
      <c r="P5927" s="161">
        <f t="shared" si="555"/>
        <v>1.3305</v>
      </c>
    </row>
    <row r="5928" spans="9:16" x14ac:dyDescent="0.2">
      <c r="I5928" s="158">
        <f t="shared" si="553"/>
        <v>14</v>
      </c>
      <c r="J5928" s="158" t="str">
        <f t="shared" si="556"/>
        <v>GBP</v>
      </c>
      <c r="K5928" s="158" t="str">
        <f t="shared" si="557"/>
        <v>USD</v>
      </c>
      <c r="L5928" s="158" t="str">
        <f t="shared" si="554"/>
        <v>GBPUSD45771</v>
      </c>
      <c r="M5928" s="160">
        <f t="shared" si="558"/>
        <v>45771</v>
      </c>
      <c r="N5928" s="158">
        <v>1.1695906432748537</v>
      </c>
      <c r="O5928" s="158">
        <v>1.1375999999999999</v>
      </c>
      <c r="P5928" s="161">
        <f t="shared" si="555"/>
        <v>1.3305</v>
      </c>
    </row>
    <row r="5929" spans="9:16" x14ac:dyDescent="0.2">
      <c r="I5929" s="158">
        <f t="shared" si="553"/>
        <v>14</v>
      </c>
      <c r="J5929" s="158" t="str">
        <f t="shared" si="556"/>
        <v>GBP</v>
      </c>
      <c r="K5929" s="158" t="str">
        <f t="shared" si="557"/>
        <v>USD</v>
      </c>
      <c r="L5929" s="158" t="str">
        <f t="shared" si="554"/>
        <v>GBPUSD45772</v>
      </c>
      <c r="M5929" s="160">
        <f t="shared" si="558"/>
        <v>45772</v>
      </c>
      <c r="N5929" s="158">
        <v>1.1721955222131051</v>
      </c>
      <c r="O5929" s="158">
        <v>1.1356999999999999</v>
      </c>
      <c r="P5929" s="161">
        <f t="shared" si="555"/>
        <v>1.3312999999999999</v>
      </c>
    </row>
    <row r="5930" spans="9:16" x14ac:dyDescent="0.2">
      <c r="I5930" s="158">
        <f t="shared" ref="I5930:I5993" si="559">IF(M5929=$G$2,I5929+1,I5929)</f>
        <v>14</v>
      </c>
      <c r="J5930" s="158" t="str">
        <f t="shared" si="556"/>
        <v>GBP</v>
      </c>
      <c r="K5930" s="158" t="str">
        <f t="shared" si="557"/>
        <v>USD</v>
      </c>
      <c r="L5930" s="158" t="str">
        <f t="shared" si="554"/>
        <v>GBPUSD45773</v>
      </c>
      <c r="M5930" s="160">
        <f t="shared" si="558"/>
        <v>45773</v>
      </c>
      <c r="N5930" s="158">
        <v>1.1721955222131051</v>
      </c>
      <c r="O5930" s="158">
        <v>1.1356999999999999</v>
      </c>
      <c r="P5930" s="161">
        <f t="shared" si="555"/>
        <v>1.3312999999999999</v>
      </c>
    </row>
    <row r="5931" spans="9:16" x14ac:dyDescent="0.2">
      <c r="I5931" s="158">
        <f t="shared" si="559"/>
        <v>14</v>
      </c>
      <c r="J5931" s="158" t="str">
        <f t="shared" si="556"/>
        <v>GBP</v>
      </c>
      <c r="K5931" s="158" t="str">
        <f t="shared" si="557"/>
        <v>USD</v>
      </c>
      <c r="L5931" s="158" t="str">
        <f t="shared" si="554"/>
        <v>GBPUSD45774</v>
      </c>
      <c r="M5931" s="160">
        <f t="shared" si="558"/>
        <v>45774</v>
      </c>
      <c r="N5931" s="158">
        <v>1.1721955222131051</v>
      </c>
      <c r="O5931" s="158">
        <v>1.1356999999999999</v>
      </c>
      <c r="P5931" s="161">
        <f t="shared" si="555"/>
        <v>1.3312999999999999</v>
      </c>
    </row>
    <row r="5932" spans="9:16" x14ac:dyDescent="0.2">
      <c r="I5932" s="158">
        <f t="shared" si="559"/>
        <v>14</v>
      </c>
      <c r="J5932" s="158" t="str">
        <f t="shared" si="556"/>
        <v>GBP</v>
      </c>
      <c r="K5932" s="158" t="str">
        <f t="shared" si="557"/>
        <v>USD</v>
      </c>
      <c r="L5932" s="158" t="str">
        <f t="shared" si="554"/>
        <v>GBPUSD45775</v>
      </c>
      <c r="M5932" s="160">
        <f t="shared" si="558"/>
        <v>45775</v>
      </c>
      <c r="N5932" s="158">
        <v>1.1745360582569884</v>
      </c>
      <c r="O5932" s="158">
        <v>1.1357999999999999</v>
      </c>
      <c r="P5932" s="161">
        <f t="shared" si="555"/>
        <v>1.3340000000000001</v>
      </c>
    </row>
    <row r="5933" spans="9:16" x14ac:dyDescent="0.2">
      <c r="I5933" s="158">
        <f t="shared" si="559"/>
        <v>14</v>
      </c>
      <c r="J5933" s="158" t="str">
        <f t="shared" si="556"/>
        <v>GBP</v>
      </c>
      <c r="K5933" s="158" t="str">
        <f t="shared" si="557"/>
        <v>USD</v>
      </c>
      <c r="L5933" s="158" t="str">
        <f t="shared" si="554"/>
        <v>GBPUSD45776</v>
      </c>
      <c r="M5933" s="160">
        <f t="shared" si="558"/>
        <v>45776</v>
      </c>
      <c r="N5933" s="158">
        <v>1.1767474699929394</v>
      </c>
      <c r="O5933" s="158">
        <v>1.1373</v>
      </c>
      <c r="P5933" s="161">
        <f t="shared" si="555"/>
        <v>1.3383</v>
      </c>
    </row>
    <row r="5934" spans="9:16" x14ac:dyDescent="0.2">
      <c r="I5934" s="158">
        <f t="shared" si="559"/>
        <v>14</v>
      </c>
      <c r="J5934" s="158" t="str">
        <f t="shared" si="556"/>
        <v>GBP</v>
      </c>
      <c r="K5934" s="158" t="str">
        <f t="shared" si="557"/>
        <v>USD</v>
      </c>
      <c r="L5934" s="158" t="str">
        <f t="shared" si="554"/>
        <v>GBPUSD45777</v>
      </c>
      <c r="M5934" s="160">
        <f t="shared" si="558"/>
        <v>45777</v>
      </c>
      <c r="N5934" s="158">
        <v>1.1739845034045551</v>
      </c>
      <c r="O5934" s="158">
        <v>1.1373</v>
      </c>
      <c r="P5934" s="161">
        <f t="shared" si="555"/>
        <v>1.3351999999999999</v>
      </c>
    </row>
    <row r="5935" spans="9:16" x14ac:dyDescent="0.2">
      <c r="I5935" s="158">
        <f t="shared" si="559"/>
        <v>14</v>
      </c>
      <c r="J5935" s="158" t="str">
        <f t="shared" si="556"/>
        <v>GBP</v>
      </c>
      <c r="K5935" s="158" t="str">
        <f t="shared" si="557"/>
        <v>USD</v>
      </c>
      <c r="L5935" s="158" t="str">
        <f t="shared" si="554"/>
        <v>GBPUSD45778</v>
      </c>
      <c r="M5935" s="160">
        <f t="shared" si="558"/>
        <v>45778</v>
      </c>
      <c r="N5935" s="158">
        <v>1.1739845034045551</v>
      </c>
      <c r="O5935" s="158">
        <v>1.1373</v>
      </c>
      <c r="P5935" s="161">
        <f t="shared" si="555"/>
        <v>1.3351999999999999</v>
      </c>
    </row>
    <row r="5936" spans="9:16" x14ac:dyDescent="0.2">
      <c r="I5936" s="158">
        <f t="shared" si="559"/>
        <v>14</v>
      </c>
      <c r="J5936" s="158" t="str">
        <f t="shared" si="556"/>
        <v>GBP</v>
      </c>
      <c r="K5936" s="158" t="str">
        <f t="shared" si="557"/>
        <v>USD</v>
      </c>
      <c r="L5936" s="158" t="str">
        <f t="shared" si="554"/>
        <v>GBPUSD45779</v>
      </c>
      <c r="M5936" s="160">
        <f t="shared" si="558"/>
        <v>45779</v>
      </c>
      <c r="N5936" s="158">
        <v>1.1719207781553969</v>
      </c>
      <c r="O5936" s="158">
        <v>1.1343000000000001</v>
      </c>
      <c r="P5936" s="161">
        <f t="shared" si="555"/>
        <v>1.3292999999999999</v>
      </c>
    </row>
    <row r="5937" spans="9:16" x14ac:dyDescent="0.2">
      <c r="I5937" s="158">
        <f t="shared" si="559"/>
        <v>14</v>
      </c>
      <c r="J5937" s="158" t="str">
        <f t="shared" si="556"/>
        <v>GBP</v>
      </c>
      <c r="K5937" s="158" t="str">
        <f t="shared" si="557"/>
        <v>USD</v>
      </c>
      <c r="L5937" s="158" t="str">
        <f t="shared" si="554"/>
        <v>GBPUSD45780</v>
      </c>
      <c r="M5937" s="160">
        <f t="shared" si="558"/>
        <v>45780</v>
      </c>
      <c r="N5937" s="158">
        <v>1.1719207781553969</v>
      </c>
      <c r="O5937" s="158">
        <v>1.1343000000000001</v>
      </c>
      <c r="P5937" s="161">
        <f t="shared" si="555"/>
        <v>1.3292999999999999</v>
      </c>
    </row>
    <row r="5938" spans="9:16" x14ac:dyDescent="0.2">
      <c r="I5938" s="158">
        <f t="shared" si="559"/>
        <v>14</v>
      </c>
      <c r="J5938" s="158" t="str">
        <f t="shared" si="556"/>
        <v>GBP</v>
      </c>
      <c r="K5938" s="158" t="str">
        <f t="shared" si="557"/>
        <v>USD</v>
      </c>
      <c r="L5938" s="158" t="str">
        <f t="shared" si="554"/>
        <v>GBPUSD45781</v>
      </c>
      <c r="M5938" s="160">
        <f t="shared" si="558"/>
        <v>45781</v>
      </c>
      <c r="N5938" s="158">
        <v>1.1719207781553969</v>
      </c>
      <c r="O5938" s="158">
        <v>1.1343000000000001</v>
      </c>
      <c r="P5938" s="161">
        <f t="shared" si="555"/>
        <v>1.3292999999999999</v>
      </c>
    </row>
    <row r="5939" spans="9:16" x14ac:dyDescent="0.2">
      <c r="I5939" s="158">
        <f t="shared" si="559"/>
        <v>14</v>
      </c>
      <c r="J5939" s="158" t="str">
        <f t="shared" si="556"/>
        <v>GBP</v>
      </c>
      <c r="K5939" s="158" t="str">
        <f t="shared" si="557"/>
        <v>USD</v>
      </c>
      <c r="L5939" s="158" t="str">
        <f t="shared" si="554"/>
        <v>GBPUSD45782</v>
      </c>
      <c r="M5939" s="160">
        <f t="shared" si="558"/>
        <v>45782</v>
      </c>
      <c r="N5939" s="158">
        <v>1.1743981209630063</v>
      </c>
      <c r="O5939" s="158">
        <v>1.1343000000000001</v>
      </c>
      <c r="P5939" s="161">
        <f t="shared" si="555"/>
        <v>1.3321000000000001</v>
      </c>
    </row>
    <row r="5940" spans="9:16" x14ac:dyDescent="0.2">
      <c r="I5940" s="158">
        <f t="shared" si="559"/>
        <v>14</v>
      </c>
      <c r="J5940" s="158" t="str">
        <f t="shared" si="556"/>
        <v>GBP</v>
      </c>
      <c r="K5940" s="158" t="str">
        <f t="shared" si="557"/>
        <v>USD</v>
      </c>
      <c r="L5940" s="158" t="str">
        <f t="shared" si="554"/>
        <v>GBPUSD45783</v>
      </c>
      <c r="M5940" s="160">
        <f t="shared" si="558"/>
        <v>45783</v>
      </c>
      <c r="N5940" s="158">
        <v>1.1807769512339119</v>
      </c>
      <c r="O5940" s="158">
        <v>1.1325000000000001</v>
      </c>
      <c r="P5940" s="161">
        <f t="shared" si="555"/>
        <v>1.3371999999999999</v>
      </c>
    </row>
    <row r="5941" spans="9:16" x14ac:dyDescent="0.2">
      <c r="I5941" s="158">
        <f t="shared" si="559"/>
        <v>14</v>
      </c>
      <c r="J5941" s="158" t="str">
        <f t="shared" si="556"/>
        <v>GBP</v>
      </c>
      <c r="K5941" s="158" t="str">
        <f t="shared" si="557"/>
        <v>USD</v>
      </c>
      <c r="L5941" s="158" t="str">
        <f t="shared" si="554"/>
        <v>GBPUSD45784</v>
      </c>
      <c r="M5941" s="160">
        <f t="shared" si="558"/>
        <v>45784</v>
      </c>
      <c r="N5941" s="158">
        <v>1.1749500646222537</v>
      </c>
      <c r="O5941" s="158">
        <v>1.1359999999999999</v>
      </c>
      <c r="P5941" s="161">
        <f t="shared" si="555"/>
        <v>1.3347</v>
      </c>
    </row>
    <row r="5942" spans="9:16" x14ac:dyDescent="0.2">
      <c r="I5942" s="158">
        <f t="shared" si="559"/>
        <v>14</v>
      </c>
      <c r="J5942" s="158" t="str">
        <f t="shared" si="556"/>
        <v>GBP</v>
      </c>
      <c r="K5942" s="158" t="str">
        <f t="shared" si="557"/>
        <v>USD</v>
      </c>
      <c r="L5942" s="158" t="str">
        <f t="shared" si="554"/>
        <v>GBPUSD45785</v>
      </c>
      <c r="M5942" s="160">
        <f t="shared" si="558"/>
        <v>45785</v>
      </c>
      <c r="N5942" s="158">
        <v>1.1798017932987257</v>
      </c>
      <c r="O5942" s="158">
        <v>1.1296999999999999</v>
      </c>
      <c r="P5942" s="161">
        <f t="shared" si="555"/>
        <v>1.3328</v>
      </c>
    </row>
    <row r="5943" spans="9:16" x14ac:dyDescent="0.2">
      <c r="I5943" s="158">
        <f t="shared" si="559"/>
        <v>14</v>
      </c>
      <c r="J5943" s="158" t="str">
        <f t="shared" si="556"/>
        <v>GBP</v>
      </c>
      <c r="K5943" s="158" t="str">
        <f t="shared" si="557"/>
        <v>USD</v>
      </c>
      <c r="L5943" s="158" t="str">
        <f t="shared" si="554"/>
        <v>GBPUSD45786</v>
      </c>
      <c r="M5943" s="160">
        <f t="shared" si="558"/>
        <v>45786</v>
      </c>
      <c r="N5943" s="158">
        <v>1.1796626164916835</v>
      </c>
      <c r="O5943" s="158">
        <v>1.1252</v>
      </c>
      <c r="P5943" s="161">
        <f t="shared" si="555"/>
        <v>1.3273999999999999</v>
      </c>
    </row>
    <row r="5944" spans="9:16" x14ac:dyDescent="0.2">
      <c r="I5944" s="158">
        <f t="shared" si="559"/>
        <v>14</v>
      </c>
      <c r="J5944" s="158" t="str">
        <f t="shared" si="556"/>
        <v>GBP</v>
      </c>
      <c r="K5944" s="158" t="str">
        <f t="shared" si="557"/>
        <v>USD</v>
      </c>
      <c r="L5944" s="158" t="str">
        <f t="shared" si="554"/>
        <v>GBPUSD45787</v>
      </c>
      <c r="M5944" s="160">
        <f t="shared" si="558"/>
        <v>45787</v>
      </c>
      <c r="N5944" s="158">
        <v>1.1796626164916835</v>
      </c>
      <c r="O5944" s="158">
        <v>1.1252</v>
      </c>
      <c r="P5944" s="161">
        <f t="shared" si="555"/>
        <v>1.3273999999999999</v>
      </c>
    </row>
    <row r="5945" spans="9:16" x14ac:dyDescent="0.2">
      <c r="I5945" s="158">
        <f t="shared" si="559"/>
        <v>14</v>
      </c>
      <c r="J5945" s="158" t="str">
        <f t="shared" si="556"/>
        <v>GBP</v>
      </c>
      <c r="K5945" s="158" t="str">
        <f t="shared" si="557"/>
        <v>USD</v>
      </c>
      <c r="L5945" s="158" t="str">
        <f t="shared" si="554"/>
        <v>GBPUSD45788</v>
      </c>
      <c r="M5945" s="160">
        <f t="shared" si="558"/>
        <v>45788</v>
      </c>
      <c r="N5945" s="158">
        <v>1.1796626164916835</v>
      </c>
      <c r="O5945" s="158">
        <v>1.1252</v>
      </c>
      <c r="P5945" s="161">
        <f t="shared" si="555"/>
        <v>1.3273999999999999</v>
      </c>
    </row>
    <row r="5946" spans="9:16" x14ac:dyDescent="0.2">
      <c r="I5946" s="158">
        <f t="shared" si="559"/>
        <v>14</v>
      </c>
      <c r="J5946" s="158" t="str">
        <f t="shared" si="556"/>
        <v>GBP</v>
      </c>
      <c r="K5946" s="158" t="str">
        <f t="shared" si="557"/>
        <v>USD</v>
      </c>
      <c r="L5946" s="158" t="str">
        <f t="shared" si="554"/>
        <v>GBPUSD45789</v>
      </c>
      <c r="M5946" s="160">
        <f t="shared" si="558"/>
        <v>45789</v>
      </c>
      <c r="N5946" s="158">
        <v>1.1863803535413453</v>
      </c>
      <c r="O5946" s="158">
        <v>1.1106</v>
      </c>
      <c r="P5946" s="161">
        <f t="shared" si="555"/>
        <v>1.3176000000000001</v>
      </c>
    </row>
    <row r="5947" spans="9:16" x14ac:dyDescent="0.2">
      <c r="I5947" s="158">
        <f t="shared" si="559"/>
        <v>14</v>
      </c>
      <c r="J5947" s="158" t="str">
        <f t="shared" si="556"/>
        <v>GBP</v>
      </c>
      <c r="K5947" s="158" t="str">
        <f t="shared" si="557"/>
        <v>USD</v>
      </c>
      <c r="L5947" s="158" t="str">
        <f t="shared" si="554"/>
        <v>GBPUSD45790</v>
      </c>
      <c r="M5947" s="160">
        <f t="shared" si="558"/>
        <v>45790</v>
      </c>
      <c r="N5947" s="158">
        <v>1.1896264572924102</v>
      </c>
      <c r="O5947" s="158">
        <v>1.1112</v>
      </c>
      <c r="P5947" s="161">
        <f t="shared" si="555"/>
        <v>1.3219000000000001</v>
      </c>
    </row>
    <row r="5948" spans="9:16" x14ac:dyDescent="0.2">
      <c r="I5948" s="158">
        <f t="shared" si="559"/>
        <v>14</v>
      </c>
      <c r="J5948" s="158" t="str">
        <f t="shared" si="556"/>
        <v>GBP</v>
      </c>
      <c r="K5948" s="158" t="str">
        <f t="shared" si="557"/>
        <v>USD</v>
      </c>
      <c r="L5948" s="158" t="str">
        <f t="shared" si="554"/>
        <v>GBPUSD45791</v>
      </c>
      <c r="M5948" s="160">
        <f t="shared" si="558"/>
        <v>45791</v>
      </c>
      <c r="N5948" s="158">
        <v>1.1883541295306002</v>
      </c>
      <c r="O5948" s="158">
        <v>1.1214</v>
      </c>
      <c r="P5948" s="161">
        <f t="shared" si="555"/>
        <v>1.3326</v>
      </c>
    </row>
    <row r="5949" spans="9:16" x14ac:dyDescent="0.2">
      <c r="I5949" s="158">
        <f t="shared" si="559"/>
        <v>14</v>
      </c>
      <c r="J5949" s="158" t="str">
        <f t="shared" si="556"/>
        <v>GBP</v>
      </c>
      <c r="K5949" s="158" t="str">
        <f t="shared" si="557"/>
        <v>USD</v>
      </c>
      <c r="L5949" s="158" t="str">
        <f t="shared" si="554"/>
        <v>GBPUSD45792</v>
      </c>
      <c r="M5949" s="160">
        <f t="shared" si="558"/>
        <v>45792</v>
      </c>
      <c r="N5949" s="158">
        <v>1.1870845204178537</v>
      </c>
      <c r="O5949" s="158">
        <v>1.1185</v>
      </c>
      <c r="P5949" s="161">
        <f t="shared" si="555"/>
        <v>1.3278000000000001</v>
      </c>
    </row>
    <row r="5950" spans="9:16" x14ac:dyDescent="0.2">
      <c r="I5950" s="158">
        <f t="shared" si="559"/>
        <v>14</v>
      </c>
      <c r="J5950" s="158" t="str">
        <f t="shared" si="556"/>
        <v>GBP</v>
      </c>
      <c r="K5950" s="158" t="str">
        <f t="shared" si="557"/>
        <v>USD</v>
      </c>
      <c r="L5950" s="158" t="str">
        <f t="shared" si="554"/>
        <v>GBPUSD45793</v>
      </c>
      <c r="M5950" s="160">
        <f t="shared" si="558"/>
        <v>45793</v>
      </c>
      <c r="N5950" s="158">
        <v>1.1866619200189865</v>
      </c>
      <c r="O5950" s="158">
        <v>1.1194</v>
      </c>
      <c r="P5950" s="161">
        <f t="shared" si="555"/>
        <v>1.3283</v>
      </c>
    </row>
    <row r="5951" spans="9:16" x14ac:dyDescent="0.2">
      <c r="I5951" s="158">
        <f t="shared" si="559"/>
        <v>14</v>
      </c>
      <c r="J5951" s="158" t="str">
        <f t="shared" si="556"/>
        <v>GBP</v>
      </c>
      <c r="K5951" s="158" t="str">
        <f t="shared" si="557"/>
        <v>USD</v>
      </c>
      <c r="L5951" s="158" t="str">
        <f t="shared" si="554"/>
        <v>GBPUSD45794</v>
      </c>
      <c r="M5951" s="160">
        <f t="shared" si="558"/>
        <v>45794</v>
      </c>
      <c r="N5951" s="158">
        <v>1.1866619200189865</v>
      </c>
      <c r="O5951" s="158">
        <v>1.1194</v>
      </c>
      <c r="P5951" s="161">
        <f t="shared" si="555"/>
        <v>1.3283</v>
      </c>
    </row>
    <row r="5952" spans="9:16" x14ac:dyDescent="0.2">
      <c r="I5952" s="158">
        <f t="shared" si="559"/>
        <v>14</v>
      </c>
      <c r="J5952" s="158" t="str">
        <f t="shared" si="556"/>
        <v>GBP</v>
      </c>
      <c r="K5952" s="158" t="str">
        <f t="shared" si="557"/>
        <v>USD</v>
      </c>
      <c r="L5952" s="158" t="str">
        <f t="shared" si="554"/>
        <v>GBPUSD45795</v>
      </c>
      <c r="M5952" s="160">
        <f t="shared" si="558"/>
        <v>45795</v>
      </c>
      <c r="N5952" s="158">
        <v>1.1866619200189865</v>
      </c>
      <c r="O5952" s="158">
        <v>1.1194</v>
      </c>
      <c r="P5952" s="161">
        <f t="shared" si="555"/>
        <v>1.3283</v>
      </c>
    </row>
    <row r="5953" spans="9:16" x14ac:dyDescent="0.2">
      <c r="I5953" s="158">
        <f t="shared" si="559"/>
        <v>14</v>
      </c>
      <c r="J5953" s="158" t="str">
        <f t="shared" si="556"/>
        <v>GBP</v>
      </c>
      <c r="K5953" s="158" t="str">
        <f t="shared" si="557"/>
        <v>USD</v>
      </c>
      <c r="L5953" s="158" t="str">
        <f t="shared" si="554"/>
        <v>GBPUSD45796</v>
      </c>
      <c r="M5953" s="160">
        <f t="shared" si="558"/>
        <v>45796</v>
      </c>
      <c r="N5953" s="158">
        <v>1.1877895236964011</v>
      </c>
      <c r="O5953" s="158">
        <v>1.1262000000000001</v>
      </c>
      <c r="P5953" s="161">
        <f t="shared" si="555"/>
        <v>1.3376999999999999</v>
      </c>
    </row>
    <row r="5954" spans="9:16" x14ac:dyDescent="0.2">
      <c r="I5954" s="158">
        <f t="shared" si="559"/>
        <v>14</v>
      </c>
      <c r="J5954" s="158" t="str">
        <f t="shared" si="556"/>
        <v>GBP</v>
      </c>
      <c r="K5954" s="158" t="str">
        <f t="shared" si="557"/>
        <v>USD</v>
      </c>
      <c r="L5954" s="158" t="str">
        <f t="shared" si="554"/>
        <v>GBPUSD45797</v>
      </c>
      <c r="M5954" s="160">
        <f t="shared" si="558"/>
        <v>45797</v>
      </c>
      <c r="N5954" s="158">
        <v>1.1879306248515087</v>
      </c>
      <c r="O5954" s="158">
        <v>1.1241000000000001</v>
      </c>
      <c r="P5954" s="161">
        <f t="shared" si="555"/>
        <v>1.3353999999999999</v>
      </c>
    </row>
    <row r="5955" spans="9:16" x14ac:dyDescent="0.2">
      <c r="I5955" s="158">
        <f t="shared" si="559"/>
        <v>14</v>
      </c>
      <c r="J5955" s="158" t="str">
        <f t="shared" si="556"/>
        <v>GBP</v>
      </c>
      <c r="K5955" s="158" t="str">
        <f t="shared" si="557"/>
        <v>USD</v>
      </c>
      <c r="L5955" s="158" t="str">
        <f t="shared" ref="L5955:L6018" si="560">J5955&amp;K5955&amp;M5955</f>
        <v>GBPUSD45798</v>
      </c>
      <c r="M5955" s="160">
        <f t="shared" si="558"/>
        <v>45798</v>
      </c>
      <c r="N5955" s="158">
        <v>1.1839924224484963</v>
      </c>
      <c r="O5955" s="158">
        <v>1.1321000000000001</v>
      </c>
      <c r="P5955" s="161">
        <f t="shared" ref="P5955:P6018" si="561">ROUND(N5955*O5955,4)</f>
        <v>1.3404</v>
      </c>
    </row>
    <row r="5956" spans="9:16" x14ac:dyDescent="0.2">
      <c r="I5956" s="158">
        <f t="shared" si="559"/>
        <v>14</v>
      </c>
      <c r="J5956" s="158" t="str">
        <f t="shared" ref="J5956:J6019" si="562">VLOOKUP($I5956,$A:$C,2,FALSE)</f>
        <v>GBP</v>
      </c>
      <c r="K5956" s="158" t="str">
        <f t="shared" ref="K5956:K6019" si="563">VLOOKUP($I5956,$A:$C,3,FALSE)</f>
        <v>USD</v>
      </c>
      <c r="L5956" s="158" t="str">
        <f t="shared" si="560"/>
        <v>GBPUSD45799</v>
      </c>
      <c r="M5956" s="160">
        <f t="shared" ref="M5956:M6019" si="564">IF(I5956=I5955,M5955+1,$G$1)</f>
        <v>45799</v>
      </c>
      <c r="N5956" s="158">
        <v>1.1866619200189865</v>
      </c>
      <c r="O5956" s="158">
        <v>1.1309</v>
      </c>
      <c r="P5956" s="161">
        <f t="shared" si="561"/>
        <v>1.3420000000000001</v>
      </c>
    </row>
    <row r="5957" spans="9:16" x14ac:dyDescent="0.2">
      <c r="I5957" s="158">
        <f t="shared" si="559"/>
        <v>14</v>
      </c>
      <c r="J5957" s="158" t="str">
        <f t="shared" si="562"/>
        <v>GBP</v>
      </c>
      <c r="K5957" s="158" t="str">
        <f t="shared" si="563"/>
        <v>USD</v>
      </c>
      <c r="L5957" s="158" t="str">
        <f t="shared" si="560"/>
        <v>GBPUSD45800</v>
      </c>
      <c r="M5957" s="160">
        <f t="shared" si="564"/>
        <v>45800</v>
      </c>
      <c r="N5957" s="158">
        <v>1.1930326890956813</v>
      </c>
      <c r="O5957" s="158">
        <v>1.1301000000000001</v>
      </c>
      <c r="P5957" s="161">
        <f t="shared" si="561"/>
        <v>1.3482000000000001</v>
      </c>
    </row>
    <row r="5958" spans="9:16" x14ac:dyDescent="0.2">
      <c r="I5958" s="158">
        <f t="shared" si="559"/>
        <v>14</v>
      </c>
      <c r="J5958" s="158" t="str">
        <f t="shared" si="562"/>
        <v>GBP</v>
      </c>
      <c r="K5958" s="158" t="str">
        <f t="shared" si="563"/>
        <v>USD</v>
      </c>
      <c r="L5958" s="158" t="str">
        <f t="shared" si="560"/>
        <v>GBPUSD45801</v>
      </c>
      <c r="M5958" s="160">
        <f t="shared" si="564"/>
        <v>45801</v>
      </c>
      <c r="N5958" s="158">
        <v>1.1930326890956813</v>
      </c>
      <c r="O5958" s="158">
        <v>1.1301000000000001</v>
      </c>
      <c r="P5958" s="161">
        <f t="shared" si="561"/>
        <v>1.3482000000000001</v>
      </c>
    </row>
    <row r="5959" spans="9:16" x14ac:dyDescent="0.2">
      <c r="I5959" s="158">
        <f t="shared" si="559"/>
        <v>14</v>
      </c>
      <c r="J5959" s="158" t="str">
        <f t="shared" si="562"/>
        <v>GBP</v>
      </c>
      <c r="K5959" s="158" t="str">
        <f t="shared" si="563"/>
        <v>USD</v>
      </c>
      <c r="L5959" s="158" t="str">
        <f t="shared" si="560"/>
        <v>GBPUSD45802</v>
      </c>
      <c r="M5959" s="160">
        <f t="shared" si="564"/>
        <v>45802</v>
      </c>
      <c r="N5959" s="158">
        <v>1.1930326890956813</v>
      </c>
      <c r="O5959" s="158">
        <v>1.1301000000000001</v>
      </c>
      <c r="P5959" s="161">
        <f t="shared" si="561"/>
        <v>1.3482000000000001</v>
      </c>
    </row>
    <row r="5960" spans="9:16" x14ac:dyDescent="0.2">
      <c r="I5960" s="158">
        <f t="shared" si="559"/>
        <v>14</v>
      </c>
      <c r="J5960" s="158" t="str">
        <f t="shared" si="562"/>
        <v>GBP</v>
      </c>
      <c r="K5960" s="158" t="str">
        <f t="shared" si="563"/>
        <v>USD</v>
      </c>
      <c r="L5960" s="158" t="str">
        <f t="shared" si="560"/>
        <v>GBPUSD45803</v>
      </c>
      <c r="M5960" s="160">
        <f t="shared" si="564"/>
        <v>45803</v>
      </c>
      <c r="N5960" s="158">
        <v>1.1916110581506196</v>
      </c>
      <c r="O5960" s="158">
        <v>1.1380999999999999</v>
      </c>
      <c r="P5960" s="161">
        <f t="shared" si="561"/>
        <v>1.3562000000000001</v>
      </c>
    </row>
    <row r="5961" spans="9:16" x14ac:dyDescent="0.2">
      <c r="I5961" s="158">
        <f t="shared" si="559"/>
        <v>14</v>
      </c>
      <c r="J5961" s="158" t="str">
        <f t="shared" si="562"/>
        <v>GBP</v>
      </c>
      <c r="K5961" s="158" t="str">
        <f t="shared" si="563"/>
        <v>USD</v>
      </c>
      <c r="L5961" s="158" t="str">
        <f t="shared" si="560"/>
        <v>GBPUSD45804</v>
      </c>
      <c r="M5961" s="160">
        <f t="shared" si="564"/>
        <v>45804</v>
      </c>
      <c r="N5961" s="158">
        <v>1.1931750387781888</v>
      </c>
      <c r="O5961" s="158">
        <v>1.1355999999999999</v>
      </c>
      <c r="P5961" s="161">
        <f t="shared" si="561"/>
        <v>1.355</v>
      </c>
    </row>
    <row r="5962" spans="9:16" x14ac:dyDescent="0.2">
      <c r="I5962" s="158">
        <f t="shared" si="559"/>
        <v>14</v>
      </c>
      <c r="J5962" s="158" t="str">
        <f t="shared" si="562"/>
        <v>GBP</v>
      </c>
      <c r="K5962" s="158" t="str">
        <f t="shared" si="563"/>
        <v>USD</v>
      </c>
      <c r="L5962" s="158" t="str">
        <f t="shared" si="560"/>
        <v>GBPUSD45805</v>
      </c>
      <c r="M5962" s="160">
        <f t="shared" si="564"/>
        <v>45805</v>
      </c>
      <c r="N5962" s="158">
        <v>1.1907597046915932</v>
      </c>
      <c r="O5962" s="158">
        <v>1.1316999999999999</v>
      </c>
      <c r="P5962" s="161">
        <f t="shared" si="561"/>
        <v>1.3475999999999999</v>
      </c>
    </row>
    <row r="5963" spans="9:16" x14ac:dyDescent="0.2">
      <c r="I5963" s="158">
        <f t="shared" si="559"/>
        <v>14</v>
      </c>
      <c r="J5963" s="158" t="str">
        <f t="shared" si="562"/>
        <v>GBP</v>
      </c>
      <c r="K5963" s="158" t="str">
        <f t="shared" si="563"/>
        <v>USD</v>
      </c>
      <c r="L5963" s="158" t="str">
        <f t="shared" si="560"/>
        <v>GBPUSD45806</v>
      </c>
      <c r="M5963" s="160">
        <f t="shared" si="564"/>
        <v>45806</v>
      </c>
      <c r="N5963" s="158">
        <v>1.193744777366599</v>
      </c>
      <c r="O5963" s="158">
        <v>1.1281000000000001</v>
      </c>
      <c r="P5963" s="161">
        <f t="shared" si="561"/>
        <v>1.3467</v>
      </c>
    </row>
    <row r="5964" spans="9:16" x14ac:dyDescent="0.2">
      <c r="I5964" s="158">
        <f t="shared" si="559"/>
        <v>14</v>
      </c>
      <c r="J5964" s="158" t="str">
        <f t="shared" si="562"/>
        <v>GBP</v>
      </c>
      <c r="K5964" s="158" t="str">
        <f t="shared" si="563"/>
        <v>USD</v>
      </c>
      <c r="L5964" s="158" t="str">
        <f t="shared" si="560"/>
        <v>GBPUSD45807</v>
      </c>
      <c r="M5964" s="160">
        <f t="shared" si="564"/>
        <v>45807</v>
      </c>
      <c r="N5964" s="158">
        <v>1.1887779362815027</v>
      </c>
      <c r="O5964" s="158">
        <v>1.1338999999999999</v>
      </c>
      <c r="P5964" s="161">
        <f t="shared" si="561"/>
        <v>1.3480000000000001</v>
      </c>
    </row>
    <row r="5965" spans="9:16" x14ac:dyDescent="0.2">
      <c r="I5965" s="158">
        <f t="shared" si="559"/>
        <v>14</v>
      </c>
      <c r="J5965" s="158" t="str">
        <f t="shared" si="562"/>
        <v>GBP</v>
      </c>
      <c r="K5965" s="158" t="str">
        <f t="shared" si="563"/>
        <v>USD</v>
      </c>
      <c r="L5965" s="158" t="str">
        <f t="shared" si="560"/>
        <v>GBPUSD45808</v>
      </c>
      <c r="M5965" s="160">
        <f t="shared" si="564"/>
        <v>45808</v>
      </c>
      <c r="N5965" s="158">
        <v>1.1887779362815027</v>
      </c>
      <c r="O5965" s="158">
        <v>1.1338999999999999</v>
      </c>
      <c r="P5965" s="161">
        <f t="shared" si="561"/>
        <v>1.3480000000000001</v>
      </c>
    </row>
    <row r="5966" spans="9:16" x14ac:dyDescent="0.2">
      <c r="I5966" s="158">
        <f t="shared" si="559"/>
        <v>15</v>
      </c>
      <c r="J5966" s="158" t="str">
        <f t="shared" si="562"/>
        <v>GBP</v>
      </c>
      <c r="K5966" s="158" t="str">
        <f t="shared" si="563"/>
        <v>JPY</v>
      </c>
      <c r="L5966" s="158" t="str">
        <f t="shared" si="560"/>
        <v>GBPJPY45383</v>
      </c>
      <c r="M5966" s="160">
        <f t="shared" si="564"/>
        <v>45383</v>
      </c>
      <c r="N5966" s="158">
        <v>1.1694538650450239</v>
      </c>
      <c r="O5966" s="158">
        <v>163.44999999999999</v>
      </c>
      <c r="P5966" s="161">
        <f t="shared" si="561"/>
        <v>191.1472</v>
      </c>
    </row>
    <row r="5967" spans="9:16" x14ac:dyDescent="0.2">
      <c r="I5967" s="158">
        <f t="shared" si="559"/>
        <v>15</v>
      </c>
      <c r="J5967" s="158" t="str">
        <f t="shared" si="562"/>
        <v>GBP</v>
      </c>
      <c r="K5967" s="158" t="str">
        <f t="shared" si="563"/>
        <v>JPY</v>
      </c>
      <c r="L5967" s="158" t="str">
        <f t="shared" si="560"/>
        <v>GBPJPY45384</v>
      </c>
      <c r="M5967" s="160">
        <f t="shared" si="564"/>
        <v>45384</v>
      </c>
      <c r="N5967" s="158">
        <v>1.1694538650450239</v>
      </c>
      <c r="O5967" s="158">
        <v>163.01</v>
      </c>
      <c r="P5967" s="161">
        <f t="shared" si="561"/>
        <v>190.6327</v>
      </c>
    </row>
    <row r="5968" spans="9:16" x14ac:dyDescent="0.2">
      <c r="I5968" s="158">
        <f t="shared" si="559"/>
        <v>15</v>
      </c>
      <c r="J5968" s="158" t="str">
        <f t="shared" si="562"/>
        <v>GBP</v>
      </c>
      <c r="K5968" s="158" t="str">
        <f t="shared" si="563"/>
        <v>JPY</v>
      </c>
      <c r="L5968" s="158" t="str">
        <f t="shared" si="560"/>
        <v>GBPJPY45385</v>
      </c>
      <c r="M5968" s="160">
        <f t="shared" si="564"/>
        <v>45385</v>
      </c>
      <c r="N5968" s="158">
        <v>1.1666841669291708</v>
      </c>
      <c r="O5968" s="158">
        <v>163.66</v>
      </c>
      <c r="P5968" s="161">
        <f t="shared" si="561"/>
        <v>190.93950000000001</v>
      </c>
    </row>
    <row r="5969" spans="9:16" x14ac:dyDescent="0.2">
      <c r="I5969" s="158">
        <f t="shared" si="559"/>
        <v>15</v>
      </c>
      <c r="J5969" s="158" t="str">
        <f t="shared" si="562"/>
        <v>GBP</v>
      </c>
      <c r="K5969" s="158" t="str">
        <f t="shared" si="563"/>
        <v>JPY</v>
      </c>
      <c r="L5969" s="158" t="str">
        <f t="shared" si="560"/>
        <v>GBPJPY45386</v>
      </c>
      <c r="M5969" s="160">
        <f t="shared" si="564"/>
        <v>45386</v>
      </c>
      <c r="N5969" s="158">
        <v>1.1656641954585722</v>
      </c>
      <c r="O5969" s="158">
        <v>164.69</v>
      </c>
      <c r="P5969" s="161">
        <f t="shared" si="561"/>
        <v>191.97319999999999</v>
      </c>
    </row>
    <row r="5970" spans="9:16" x14ac:dyDescent="0.2">
      <c r="I5970" s="158">
        <f t="shared" si="559"/>
        <v>15</v>
      </c>
      <c r="J5970" s="158" t="str">
        <f t="shared" si="562"/>
        <v>GBP</v>
      </c>
      <c r="K5970" s="158" t="str">
        <f t="shared" si="563"/>
        <v>JPY</v>
      </c>
      <c r="L5970" s="158" t="str">
        <f t="shared" si="560"/>
        <v>GBPJPY45387</v>
      </c>
      <c r="M5970" s="160">
        <f t="shared" si="564"/>
        <v>45387</v>
      </c>
      <c r="N5970" s="158">
        <v>1.1658680470544345</v>
      </c>
      <c r="O5970" s="158">
        <v>164.1</v>
      </c>
      <c r="P5970" s="161">
        <f t="shared" si="561"/>
        <v>191.31890000000001</v>
      </c>
    </row>
    <row r="5971" spans="9:16" x14ac:dyDescent="0.2">
      <c r="I5971" s="158">
        <f t="shared" si="559"/>
        <v>15</v>
      </c>
      <c r="J5971" s="158" t="str">
        <f t="shared" si="562"/>
        <v>GBP</v>
      </c>
      <c r="K5971" s="158" t="str">
        <f t="shared" si="563"/>
        <v>JPY</v>
      </c>
      <c r="L5971" s="158" t="str">
        <f t="shared" si="560"/>
        <v>GBPJPY45388</v>
      </c>
      <c r="M5971" s="160">
        <f t="shared" si="564"/>
        <v>45388</v>
      </c>
      <c r="N5971" s="158">
        <v>1.1658680470544345</v>
      </c>
      <c r="O5971" s="158">
        <v>164.1</v>
      </c>
      <c r="P5971" s="161">
        <f t="shared" si="561"/>
        <v>191.31890000000001</v>
      </c>
    </row>
    <row r="5972" spans="9:16" x14ac:dyDescent="0.2">
      <c r="I5972" s="158">
        <f t="shared" si="559"/>
        <v>15</v>
      </c>
      <c r="J5972" s="158" t="str">
        <f t="shared" si="562"/>
        <v>GBP</v>
      </c>
      <c r="K5972" s="158" t="str">
        <f t="shared" si="563"/>
        <v>JPY</v>
      </c>
      <c r="L5972" s="158" t="str">
        <f t="shared" si="560"/>
        <v>GBPJPY45389</v>
      </c>
      <c r="M5972" s="160">
        <f t="shared" si="564"/>
        <v>45389</v>
      </c>
      <c r="N5972" s="158">
        <v>1.1658680470544345</v>
      </c>
      <c r="O5972" s="158">
        <v>164.1</v>
      </c>
      <c r="P5972" s="161">
        <f t="shared" si="561"/>
        <v>191.31890000000001</v>
      </c>
    </row>
    <row r="5973" spans="9:16" x14ac:dyDescent="0.2">
      <c r="I5973" s="158">
        <f t="shared" si="559"/>
        <v>15</v>
      </c>
      <c r="J5973" s="158" t="str">
        <f t="shared" si="562"/>
        <v>GBP</v>
      </c>
      <c r="K5973" s="158" t="str">
        <f t="shared" si="563"/>
        <v>JPY</v>
      </c>
      <c r="L5973" s="158" t="str">
        <f t="shared" si="560"/>
        <v>GBPJPY45390</v>
      </c>
      <c r="M5973" s="160">
        <f t="shared" si="564"/>
        <v>45390</v>
      </c>
      <c r="N5973" s="158">
        <v>1.1655690891077568</v>
      </c>
      <c r="O5973" s="158">
        <v>164.43</v>
      </c>
      <c r="P5973" s="161">
        <f t="shared" si="561"/>
        <v>191.65450000000001</v>
      </c>
    </row>
    <row r="5974" spans="9:16" x14ac:dyDescent="0.2">
      <c r="I5974" s="158">
        <f t="shared" si="559"/>
        <v>15</v>
      </c>
      <c r="J5974" s="158" t="str">
        <f t="shared" si="562"/>
        <v>GBP</v>
      </c>
      <c r="K5974" s="158" t="str">
        <f t="shared" si="563"/>
        <v>JPY</v>
      </c>
      <c r="L5974" s="158" t="str">
        <f t="shared" si="560"/>
        <v>GBPJPY45391</v>
      </c>
      <c r="M5974" s="160">
        <f t="shared" si="564"/>
        <v>45391</v>
      </c>
      <c r="N5974" s="158">
        <v>1.1673651401421852</v>
      </c>
      <c r="O5974" s="158">
        <v>164.97</v>
      </c>
      <c r="P5974" s="161">
        <f t="shared" si="561"/>
        <v>192.58019999999999</v>
      </c>
    </row>
    <row r="5975" spans="9:16" x14ac:dyDescent="0.2">
      <c r="I5975" s="158">
        <f t="shared" si="559"/>
        <v>15</v>
      </c>
      <c r="J5975" s="158" t="str">
        <f t="shared" si="562"/>
        <v>GBP</v>
      </c>
      <c r="K5975" s="158" t="str">
        <f t="shared" si="563"/>
        <v>JPY</v>
      </c>
      <c r="L5975" s="158" t="str">
        <f t="shared" si="560"/>
        <v>GBPJPY45392</v>
      </c>
      <c r="M5975" s="160">
        <f t="shared" si="564"/>
        <v>45392</v>
      </c>
      <c r="N5975" s="158">
        <v>1.169385487926095</v>
      </c>
      <c r="O5975" s="158">
        <v>164.89</v>
      </c>
      <c r="P5975" s="161">
        <f t="shared" si="561"/>
        <v>192.82</v>
      </c>
    </row>
    <row r="5976" spans="9:16" x14ac:dyDescent="0.2">
      <c r="I5976" s="158">
        <f t="shared" si="559"/>
        <v>15</v>
      </c>
      <c r="J5976" s="158" t="str">
        <f t="shared" si="562"/>
        <v>GBP</v>
      </c>
      <c r="K5976" s="158" t="str">
        <f t="shared" si="563"/>
        <v>JPY</v>
      </c>
      <c r="L5976" s="158" t="str">
        <f t="shared" si="560"/>
        <v>GBPJPY45393</v>
      </c>
      <c r="M5976" s="160">
        <f t="shared" si="564"/>
        <v>45393</v>
      </c>
      <c r="N5976" s="158">
        <v>1.1692487576731951</v>
      </c>
      <c r="O5976" s="158">
        <v>164.18</v>
      </c>
      <c r="P5976" s="161">
        <f t="shared" si="561"/>
        <v>191.96729999999999</v>
      </c>
    </row>
    <row r="5977" spans="9:16" x14ac:dyDescent="0.2">
      <c r="I5977" s="158">
        <f t="shared" si="559"/>
        <v>15</v>
      </c>
      <c r="J5977" s="158" t="str">
        <f t="shared" si="562"/>
        <v>GBP</v>
      </c>
      <c r="K5977" s="158" t="str">
        <f t="shared" si="563"/>
        <v>JPY</v>
      </c>
      <c r="L5977" s="158" t="str">
        <f t="shared" si="560"/>
        <v>GBPJPY45394</v>
      </c>
      <c r="M5977" s="160">
        <f t="shared" si="564"/>
        <v>45394</v>
      </c>
      <c r="N5977" s="158">
        <v>1.170631204345383</v>
      </c>
      <c r="O5977" s="158">
        <v>163.16</v>
      </c>
      <c r="P5977" s="161">
        <f t="shared" si="561"/>
        <v>191.00020000000001</v>
      </c>
    </row>
    <row r="5978" spans="9:16" x14ac:dyDescent="0.2">
      <c r="I5978" s="158">
        <f t="shared" si="559"/>
        <v>15</v>
      </c>
      <c r="J5978" s="158" t="str">
        <f t="shared" si="562"/>
        <v>GBP</v>
      </c>
      <c r="K5978" s="158" t="str">
        <f t="shared" si="563"/>
        <v>JPY</v>
      </c>
      <c r="L5978" s="158" t="str">
        <f t="shared" si="560"/>
        <v>GBPJPY45395</v>
      </c>
      <c r="M5978" s="160">
        <f t="shared" si="564"/>
        <v>45395</v>
      </c>
      <c r="N5978" s="158">
        <v>1.170631204345383</v>
      </c>
      <c r="O5978" s="158">
        <v>163.16</v>
      </c>
      <c r="P5978" s="161">
        <f t="shared" si="561"/>
        <v>191.00020000000001</v>
      </c>
    </row>
    <row r="5979" spans="9:16" x14ac:dyDescent="0.2">
      <c r="I5979" s="158">
        <f t="shared" si="559"/>
        <v>15</v>
      </c>
      <c r="J5979" s="158" t="str">
        <f t="shared" si="562"/>
        <v>GBP</v>
      </c>
      <c r="K5979" s="158" t="str">
        <f t="shared" si="563"/>
        <v>JPY</v>
      </c>
      <c r="L5979" s="158" t="str">
        <f t="shared" si="560"/>
        <v>GBPJPY45396</v>
      </c>
      <c r="M5979" s="160">
        <f t="shared" si="564"/>
        <v>45396</v>
      </c>
      <c r="N5979" s="158">
        <v>1.170631204345383</v>
      </c>
      <c r="O5979" s="158">
        <v>163.16</v>
      </c>
      <c r="P5979" s="161">
        <f t="shared" si="561"/>
        <v>191.00020000000001</v>
      </c>
    </row>
    <row r="5980" spans="9:16" x14ac:dyDescent="0.2">
      <c r="I5980" s="158">
        <f t="shared" si="559"/>
        <v>15</v>
      </c>
      <c r="J5980" s="158" t="str">
        <f t="shared" si="562"/>
        <v>GBP</v>
      </c>
      <c r="K5980" s="158" t="str">
        <f t="shared" si="563"/>
        <v>JPY</v>
      </c>
      <c r="L5980" s="158" t="str">
        <f t="shared" si="560"/>
        <v>GBPJPY45397</v>
      </c>
      <c r="M5980" s="160">
        <f t="shared" si="564"/>
        <v>45397</v>
      </c>
      <c r="N5980" s="158">
        <v>1.1708916339792752</v>
      </c>
      <c r="O5980" s="158">
        <v>164.05</v>
      </c>
      <c r="P5980" s="161">
        <f t="shared" si="561"/>
        <v>192.0848</v>
      </c>
    </row>
    <row r="5981" spans="9:16" x14ac:dyDescent="0.2">
      <c r="I5981" s="158">
        <f t="shared" si="559"/>
        <v>15</v>
      </c>
      <c r="J5981" s="158" t="str">
        <f t="shared" si="562"/>
        <v>GBP</v>
      </c>
      <c r="K5981" s="158" t="str">
        <f t="shared" si="563"/>
        <v>JPY</v>
      </c>
      <c r="L5981" s="158" t="str">
        <f t="shared" si="560"/>
        <v>GBPJPY45398</v>
      </c>
      <c r="M5981" s="160">
        <f t="shared" si="564"/>
        <v>45398</v>
      </c>
      <c r="N5981" s="158">
        <v>1.1704119850187265</v>
      </c>
      <c r="O5981" s="158">
        <v>164.54</v>
      </c>
      <c r="P5981" s="161">
        <f t="shared" si="561"/>
        <v>192.5796</v>
      </c>
    </row>
    <row r="5982" spans="9:16" x14ac:dyDescent="0.2">
      <c r="I5982" s="158">
        <f t="shared" si="559"/>
        <v>15</v>
      </c>
      <c r="J5982" s="158" t="str">
        <f t="shared" si="562"/>
        <v>GBP</v>
      </c>
      <c r="K5982" s="158" t="str">
        <f t="shared" si="563"/>
        <v>JPY</v>
      </c>
      <c r="L5982" s="158" t="str">
        <f t="shared" si="560"/>
        <v>GBPJPY45399</v>
      </c>
      <c r="M5982" s="160">
        <f t="shared" si="564"/>
        <v>45399</v>
      </c>
      <c r="N5982" s="158">
        <v>1.1709601873536299</v>
      </c>
      <c r="O5982" s="158">
        <v>164.54</v>
      </c>
      <c r="P5982" s="161">
        <f t="shared" si="561"/>
        <v>192.66980000000001</v>
      </c>
    </row>
    <row r="5983" spans="9:16" x14ac:dyDescent="0.2">
      <c r="I5983" s="158">
        <f t="shared" si="559"/>
        <v>15</v>
      </c>
      <c r="J5983" s="158" t="str">
        <f t="shared" si="562"/>
        <v>GBP</v>
      </c>
      <c r="K5983" s="158" t="str">
        <f t="shared" si="563"/>
        <v>JPY</v>
      </c>
      <c r="L5983" s="158" t="str">
        <f t="shared" si="560"/>
        <v>GBPJPY45400</v>
      </c>
      <c r="M5983" s="160">
        <f t="shared" si="564"/>
        <v>45400</v>
      </c>
      <c r="N5983" s="158">
        <v>1.1678422945765403</v>
      </c>
      <c r="O5983" s="158">
        <v>164.82</v>
      </c>
      <c r="P5983" s="161">
        <f t="shared" si="561"/>
        <v>192.4838</v>
      </c>
    </row>
    <row r="5984" spans="9:16" x14ac:dyDescent="0.2">
      <c r="I5984" s="158">
        <f t="shared" si="559"/>
        <v>15</v>
      </c>
      <c r="J5984" s="158" t="str">
        <f t="shared" si="562"/>
        <v>GBP</v>
      </c>
      <c r="K5984" s="158" t="str">
        <f t="shared" si="563"/>
        <v>JPY</v>
      </c>
      <c r="L5984" s="158" t="str">
        <f t="shared" si="560"/>
        <v>GBPJPY45401</v>
      </c>
      <c r="M5984" s="160">
        <f t="shared" si="564"/>
        <v>45401</v>
      </c>
      <c r="N5984" s="158">
        <v>1.1679514132212101</v>
      </c>
      <c r="O5984" s="158">
        <v>164.68</v>
      </c>
      <c r="P5984" s="161">
        <f t="shared" si="561"/>
        <v>192.3382</v>
      </c>
    </row>
    <row r="5985" spans="9:16" x14ac:dyDescent="0.2">
      <c r="I5985" s="158">
        <f t="shared" si="559"/>
        <v>15</v>
      </c>
      <c r="J5985" s="158" t="str">
        <f t="shared" si="562"/>
        <v>GBP</v>
      </c>
      <c r="K5985" s="158" t="str">
        <f t="shared" si="563"/>
        <v>JPY</v>
      </c>
      <c r="L5985" s="158" t="str">
        <f t="shared" si="560"/>
        <v>GBPJPY45402</v>
      </c>
      <c r="M5985" s="160">
        <f t="shared" si="564"/>
        <v>45402</v>
      </c>
      <c r="N5985" s="158">
        <v>1.1679514132212101</v>
      </c>
      <c r="O5985" s="158">
        <v>164.68</v>
      </c>
      <c r="P5985" s="161">
        <f t="shared" si="561"/>
        <v>192.3382</v>
      </c>
    </row>
    <row r="5986" spans="9:16" x14ac:dyDescent="0.2">
      <c r="I5986" s="158">
        <f t="shared" si="559"/>
        <v>15</v>
      </c>
      <c r="J5986" s="158" t="str">
        <f t="shared" si="562"/>
        <v>GBP</v>
      </c>
      <c r="K5986" s="158" t="str">
        <f t="shared" si="563"/>
        <v>JPY</v>
      </c>
      <c r="L5986" s="158" t="str">
        <f t="shared" si="560"/>
        <v>GBPJPY45403</v>
      </c>
      <c r="M5986" s="160">
        <f t="shared" si="564"/>
        <v>45403</v>
      </c>
      <c r="N5986" s="158">
        <v>1.1679514132212101</v>
      </c>
      <c r="O5986" s="158">
        <v>164.68</v>
      </c>
      <c r="P5986" s="161">
        <f t="shared" si="561"/>
        <v>192.3382</v>
      </c>
    </row>
    <row r="5987" spans="9:16" x14ac:dyDescent="0.2">
      <c r="I5987" s="158">
        <f t="shared" si="559"/>
        <v>15</v>
      </c>
      <c r="J5987" s="158" t="str">
        <f t="shared" si="562"/>
        <v>GBP</v>
      </c>
      <c r="K5987" s="158" t="str">
        <f t="shared" si="563"/>
        <v>JPY</v>
      </c>
      <c r="L5987" s="158" t="str">
        <f t="shared" si="560"/>
        <v>GBPJPY45404</v>
      </c>
      <c r="M5987" s="160">
        <f t="shared" si="564"/>
        <v>45404</v>
      </c>
      <c r="N5987" s="158">
        <v>1.1583727180057455</v>
      </c>
      <c r="O5987" s="158">
        <v>164.51</v>
      </c>
      <c r="P5987" s="161">
        <f t="shared" si="561"/>
        <v>190.56389999999999</v>
      </c>
    </row>
    <row r="5988" spans="9:16" x14ac:dyDescent="0.2">
      <c r="I5988" s="158">
        <f t="shared" si="559"/>
        <v>15</v>
      </c>
      <c r="J5988" s="158" t="str">
        <f t="shared" si="562"/>
        <v>GBP</v>
      </c>
      <c r="K5988" s="158" t="str">
        <f t="shared" si="563"/>
        <v>JPY</v>
      </c>
      <c r="L5988" s="158" t="str">
        <f t="shared" si="560"/>
        <v>GBPJPY45405</v>
      </c>
      <c r="M5988" s="160">
        <f t="shared" si="564"/>
        <v>45405</v>
      </c>
      <c r="N5988" s="158">
        <v>1.1621150493898895</v>
      </c>
      <c r="O5988" s="158">
        <v>165.23</v>
      </c>
      <c r="P5988" s="161">
        <f t="shared" si="561"/>
        <v>192.0163</v>
      </c>
    </row>
    <row r="5989" spans="9:16" x14ac:dyDescent="0.2">
      <c r="I5989" s="158">
        <f t="shared" si="559"/>
        <v>15</v>
      </c>
      <c r="J5989" s="158" t="str">
        <f t="shared" si="562"/>
        <v>GBP</v>
      </c>
      <c r="K5989" s="158" t="str">
        <f t="shared" si="563"/>
        <v>JPY</v>
      </c>
      <c r="L5989" s="158" t="str">
        <f t="shared" si="560"/>
        <v>GBPJPY45406</v>
      </c>
      <c r="M5989" s="160">
        <f t="shared" si="564"/>
        <v>45406</v>
      </c>
      <c r="N5989" s="158">
        <v>1.1635348187794519</v>
      </c>
      <c r="O5989" s="158">
        <v>165.57</v>
      </c>
      <c r="P5989" s="161">
        <f t="shared" si="561"/>
        <v>192.6465</v>
      </c>
    </row>
    <row r="5990" spans="9:16" x14ac:dyDescent="0.2">
      <c r="I5990" s="158">
        <f t="shared" si="559"/>
        <v>15</v>
      </c>
      <c r="J5990" s="158" t="str">
        <f t="shared" si="562"/>
        <v>GBP</v>
      </c>
      <c r="K5990" s="158" t="str">
        <f t="shared" si="563"/>
        <v>JPY</v>
      </c>
      <c r="L5990" s="158" t="str">
        <f t="shared" si="560"/>
        <v>GBPJPY45407</v>
      </c>
      <c r="M5990" s="160">
        <f t="shared" si="564"/>
        <v>45407</v>
      </c>
      <c r="N5990" s="158">
        <v>1.1672016340822877</v>
      </c>
      <c r="O5990" s="158">
        <v>166.76</v>
      </c>
      <c r="P5990" s="161">
        <f t="shared" si="561"/>
        <v>194.64250000000001</v>
      </c>
    </row>
    <row r="5991" spans="9:16" x14ac:dyDescent="0.2">
      <c r="I5991" s="158">
        <f t="shared" si="559"/>
        <v>15</v>
      </c>
      <c r="J5991" s="158" t="str">
        <f t="shared" si="562"/>
        <v>GBP</v>
      </c>
      <c r="K5991" s="158" t="str">
        <f t="shared" si="563"/>
        <v>JPY</v>
      </c>
      <c r="L5991" s="158" t="str">
        <f t="shared" si="560"/>
        <v>GBPJPY45408</v>
      </c>
      <c r="M5991" s="160">
        <f t="shared" si="564"/>
        <v>45408</v>
      </c>
      <c r="N5991" s="158">
        <v>1.1676377520637997</v>
      </c>
      <c r="O5991" s="158">
        <v>168.03</v>
      </c>
      <c r="P5991" s="161">
        <f t="shared" si="561"/>
        <v>196.19820000000001</v>
      </c>
    </row>
    <row r="5992" spans="9:16" x14ac:dyDescent="0.2">
      <c r="I5992" s="158">
        <f t="shared" si="559"/>
        <v>15</v>
      </c>
      <c r="J5992" s="158" t="str">
        <f t="shared" si="562"/>
        <v>GBP</v>
      </c>
      <c r="K5992" s="158" t="str">
        <f t="shared" si="563"/>
        <v>JPY</v>
      </c>
      <c r="L5992" s="158" t="str">
        <f t="shared" si="560"/>
        <v>GBPJPY45409</v>
      </c>
      <c r="M5992" s="160">
        <f t="shared" si="564"/>
        <v>45409</v>
      </c>
      <c r="N5992" s="158">
        <v>1.1676377520637997</v>
      </c>
      <c r="O5992" s="158">
        <v>168.03</v>
      </c>
      <c r="P5992" s="161">
        <f t="shared" si="561"/>
        <v>196.19820000000001</v>
      </c>
    </row>
    <row r="5993" spans="9:16" x14ac:dyDescent="0.2">
      <c r="I5993" s="158">
        <f t="shared" si="559"/>
        <v>15</v>
      </c>
      <c r="J5993" s="158" t="str">
        <f t="shared" si="562"/>
        <v>GBP</v>
      </c>
      <c r="K5993" s="158" t="str">
        <f t="shared" si="563"/>
        <v>JPY</v>
      </c>
      <c r="L5993" s="158" t="str">
        <f t="shared" si="560"/>
        <v>GBPJPY45410</v>
      </c>
      <c r="M5993" s="160">
        <f t="shared" si="564"/>
        <v>45410</v>
      </c>
      <c r="N5993" s="158">
        <v>1.1676377520637997</v>
      </c>
      <c r="O5993" s="158">
        <v>168.03</v>
      </c>
      <c r="P5993" s="161">
        <f t="shared" si="561"/>
        <v>196.19820000000001</v>
      </c>
    </row>
    <row r="5994" spans="9:16" x14ac:dyDescent="0.2">
      <c r="I5994" s="158">
        <f t="shared" ref="I5994:I6057" si="565">IF(M5993=$G$2,I5993+1,I5993)</f>
        <v>15</v>
      </c>
      <c r="J5994" s="158" t="str">
        <f t="shared" si="562"/>
        <v>GBP</v>
      </c>
      <c r="K5994" s="158" t="str">
        <f t="shared" si="563"/>
        <v>JPY</v>
      </c>
      <c r="L5994" s="158" t="str">
        <f t="shared" si="560"/>
        <v>GBPJPY45411</v>
      </c>
      <c r="M5994" s="160">
        <f t="shared" si="564"/>
        <v>45411</v>
      </c>
      <c r="N5994" s="158">
        <v>1.1696864070742634</v>
      </c>
      <c r="O5994" s="158">
        <v>167.53</v>
      </c>
      <c r="P5994" s="161">
        <f t="shared" si="561"/>
        <v>195.95760000000001</v>
      </c>
    </row>
    <row r="5995" spans="9:16" x14ac:dyDescent="0.2">
      <c r="I5995" s="158">
        <f t="shared" si="565"/>
        <v>15</v>
      </c>
      <c r="J5995" s="158" t="str">
        <f t="shared" si="562"/>
        <v>GBP</v>
      </c>
      <c r="K5995" s="158" t="str">
        <f t="shared" si="563"/>
        <v>JPY</v>
      </c>
      <c r="L5995" s="158" t="str">
        <f t="shared" si="560"/>
        <v>GBPJPY45412</v>
      </c>
      <c r="M5995" s="160">
        <f t="shared" si="564"/>
        <v>45412</v>
      </c>
      <c r="N5995" s="158">
        <v>1.1698916680315403</v>
      </c>
      <c r="O5995" s="158">
        <v>168.27</v>
      </c>
      <c r="P5995" s="161">
        <f t="shared" si="561"/>
        <v>196.85769999999999</v>
      </c>
    </row>
    <row r="5996" spans="9:16" x14ac:dyDescent="0.2">
      <c r="I5996" s="158">
        <f t="shared" si="565"/>
        <v>15</v>
      </c>
      <c r="J5996" s="158" t="str">
        <f t="shared" si="562"/>
        <v>GBP</v>
      </c>
      <c r="K5996" s="158" t="str">
        <f t="shared" si="563"/>
        <v>JPY</v>
      </c>
      <c r="L5996" s="158" t="str">
        <f t="shared" si="560"/>
        <v>GBPJPY45413</v>
      </c>
      <c r="M5996" s="160">
        <f t="shared" si="564"/>
        <v>45413</v>
      </c>
      <c r="N5996" s="158">
        <v>1.1698916680315403</v>
      </c>
      <c r="O5996" s="158">
        <v>168.27</v>
      </c>
      <c r="P5996" s="161">
        <f t="shared" si="561"/>
        <v>196.85769999999999</v>
      </c>
    </row>
    <row r="5997" spans="9:16" x14ac:dyDescent="0.2">
      <c r="I5997" s="158">
        <f t="shared" si="565"/>
        <v>15</v>
      </c>
      <c r="J5997" s="158" t="str">
        <f t="shared" si="562"/>
        <v>GBP</v>
      </c>
      <c r="K5997" s="158" t="str">
        <f t="shared" si="563"/>
        <v>JPY</v>
      </c>
      <c r="L5997" s="158" t="str">
        <f t="shared" si="560"/>
        <v>GBPJPY45414</v>
      </c>
      <c r="M5997" s="160">
        <f t="shared" si="564"/>
        <v>45414</v>
      </c>
      <c r="N5997" s="158">
        <v>1.169071056138792</v>
      </c>
      <c r="O5997" s="158">
        <v>165.63</v>
      </c>
      <c r="P5997" s="161">
        <f t="shared" si="561"/>
        <v>193.63319999999999</v>
      </c>
    </row>
    <row r="5998" spans="9:16" x14ac:dyDescent="0.2">
      <c r="I5998" s="158">
        <f t="shared" si="565"/>
        <v>15</v>
      </c>
      <c r="J5998" s="158" t="str">
        <f t="shared" si="562"/>
        <v>GBP</v>
      </c>
      <c r="K5998" s="158" t="str">
        <f t="shared" si="563"/>
        <v>JPY</v>
      </c>
      <c r="L5998" s="158" t="str">
        <f t="shared" si="560"/>
        <v>GBPJPY45415</v>
      </c>
      <c r="M5998" s="160">
        <f t="shared" si="564"/>
        <v>45415</v>
      </c>
      <c r="N5998" s="158">
        <v>1.1685928972923703</v>
      </c>
      <c r="O5998" s="158">
        <v>164.62</v>
      </c>
      <c r="P5998" s="161">
        <f t="shared" si="561"/>
        <v>192.37379999999999</v>
      </c>
    </row>
    <row r="5999" spans="9:16" x14ac:dyDescent="0.2">
      <c r="I5999" s="158">
        <f t="shared" si="565"/>
        <v>15</v>
      </c>
      <c r="J5999" s="158" t="str">
        <f t="shared" si="562"/>
        <v>GBP</v>
      </c>
      <c r="K5999" s="158" t="str">
        <f t="shared" si="563"/>
        <v>JPY</v>
      </c>
      <c r="L5999" s="158" t="str">
        <f t="shared" si="560"/>
        <v>GBPJPY45416</v>
      </c>
      <c r="M5999" s="160">
        <f t="shared" si="564"/>
        <v>45416</v>
      </c>
      <c r="N5999" s="158">
        <v>1.1685928972923703</v>
      </c>
      <c r="O5999" s="158">
        <v>164.62</v>
      </c>
      <c r="P5999" s="161">
        <f t="shared" si="561"/>
        <v>192.37379999999999</v>
      </c>
    </row>
    <row r="6000" spans="9:16" x14ac:dyDescent="0.2">
      <c r="I6000" s="158">
        <f t="shared" si="565"/>
        <v>15</v>
      </c>
      <c r="J6000" s="158" t="str">
        <f t="shared" si="562"/>
        <v>GBP</v>
      </c>
      <c r="K6000" s="158" t="str">
        <f t="shared" si="563"/>
        <v>JPY</v>
      </c>
      <c r="L6000" s="158" t="str">
        <f t="shared" si="560"/>
        <v>GBPJPY45417</v>
      </c>
      <c r="M6000" s="160">
        <f t="shared" si="564"/>
        <v>45417</v>
      </c>
      <c r="N6000" s="158">
        <v>1.1685928972923703</v>
      </c>
      <c r="O6000" s="158">
        <v>164.62</v>
      </c>
      <c r="P6000" s="161">
        <f t="shared" si="561"/>
        <v>192.37379999999999</v>
      </c>
    </row>
    <row r="6001" spans="9:16" x14ac:dyDescent="0.2">
      <c r="I6001" s="158">
        <f t="shared" si="565"/>
        <v>15</v>
      </c>
      <c r="J6001" s="158" t="str">
        <f t="shared" si="562"/>
        <v>GBP</v>
      </c>
      <c r="K6001" s="158" t="str">
        <f t="shared" si="563"/>
        <v>JPY</v>
      </c>
      <c r="L6001" s="158" t="str">
        <f t="shared" si="560"/>
        <v>GBPJPY45418</v>
      </c>
      <c r="M6001" s="160">
        <f t="shared" si="564"/>
        <v>45418</v>
      </c>
      <c r="N6001" s="158">
        <v>1.1674060238150827</v>
      </c>
      <c r="O6001" s="158">
        <v>165.7</v>
      </c>
      <c r="P6001" s="161">
        <f t="shared" si="561"/>
        <v>193.4392</v>
      </c>
    </row>
    <row r="6002" spans="9:16" x14ac:dyDescent="0.2">
      <c r="I6002" s="158">
        <f t="shared" si="565"/>
        <v>15</v>
      </c>
      <c r="J6002" s="158" t="str">
        <f t="shared" si="562"/>
        <v>GBP</v>
      </c>
      <c r="K6002" s="158" t="str">
        <f t="shared" si="563"/>
        <v>JPY</v>
      </c>
      <c r="L6002" s="158" t="str">
        <f t="shared" si="560"/>
        <v>GBPJPY45419</v>
      </c>
      <c r="M6002" s="160">
        <f t="shared" si="564"/>
        <v>45419</v>
      </c>
      <c r="N6002" s="158">
        <v>1.165433249810617</v>
      </c>
      <c r="O6002" s="158">
        <v>166.45</v>
      </c>
      <c r="P6002" s="161">
        <f t="shared" si="561"/>
        <v>193.9864</v>
      </c>
    </row>
    <row r="6003" spans="9:16" x14ac:dyDescent="0.2">
      <c r="I6003" s="158">
        <f t="shared" si="565"/>
        <v>15</v>
      </c>
      <c r="J6003" s="158" t="str">
        <f t="shared" si="562"/>
        <v>GBP</v>
      </c>
      <c r="K6003" s="158" t="str">
        <f t="shared" si="563"/>
        <v>JPY</v>
      </c>
      <c r="L6003" s="158" t="str">
        <f t="shared" si="560"/>
        <v>GBPJPY45420</v>
      </c>
      <c r="M6003" s="160">
        <f t="shared" si="564"/>
        <v>45420</v>
      </c>
      <c r="N6003" s="158">
        <v>1.1616695514793862</v>
      </c>
      <c r="O6003" s="158">
        <v>167.15</v>
      </c>
      <c r="P6003" s="161">
        <f t="shared" si="561"/>
        <v>194.17310000000001</v>
      </c>
    </row>
    <row r="6004" spans="9:16" x14ac:dyDescent="0.2">
      <c r="I6004" s="158">
        <f t="shared" si="565"/>
        <v>15</v>
      </c>
      <c r="J6004" s="158" t="str">
        <f t="shared" si="562"/>
        <v>GBP</v>
      </c>
      <c r="K6004" s="158" t="str">
        <f t="shared" si="563"/>
        <v>JPY</v>
      </c>
      <c r="L6004" s="158" t="str">
        <f t="shared" si="560"/>
        <v>GBPJPY45421</v>
      </c>
      <c r="M6004" s="160">
        <f t="shared" si="564"/>
        <v>45421</v>
      </c>
      <c r="N6004" s="158">
        <v>1.1628583057154487</v>
      </c>
      <c r="O6004" s="158">
        <v>167.32</v>
      </c>
      <c r="P6004" s="161">
        <f t="shared" si="561"/>
        <v>194.56950000000001</v>
      </c>
    </row>
    <row r="6005" spans="9:16" x14ac:dyDescent="0.2">
      <c r="I6005" s="158">
        <f t="shared" si="565"/>
        <v>15</v>
      </c>
      <c r="J6005" s="158" t="str">
        <f t="shared" si="562"/>
        <v>GBP</v>
      </c>
      <c r="K6005" s="158" t="str">
        <f t="shared" si="563"/>
        <v>JPY</v>
      </c>
      <c r="L6005" s="158" t="str">
        <f t="shared" si="560"/>
        <v>GBPJPY45422</v>
      </c>
      <c r="M6005" s="160">
        <f t="shared" si="564"/>
        <v>45422</v>
      </c>
      <c r="N6005" s="158">
        <v>1.1620475277438846</v>
      </c>
      <c r="O6005" s="158">
        <v>167.87</v>
      </c>
      <c r="P6005" s="161">
        <f t="shared" si="561"/>
        <v>195.0729</v>
      </c>
    </row>
    <row r="6006" spans="9:16" x14ac:dyDescent="0.2">
      <c r="I6006" s="158">
        <f t="shared" si="565"/>
        <v>15</v>
      </c>
      <c r="J6006" s="158" t="str">
        <f t="shared" si="562"/>
        <v>GBP</v>
      </c>
      <c r="K6006" s="158" t="str">
        <f t="shared" si="563"/>
        <v>JPY</v>
      </c>
      <c r="L6006" s="158" t="str">
        <f t="shared" si="560"/>
        <v>GBPJPY45423</v>
      </c>
      <c r="M6006" s="160">
        <f t="shared" si="564"/>
        <v>45423</v>
      </c>
      <c r="N6006" s="158">
        <v>1.1620475277438846</v>
      </c>
      <c r="O6006" s="158">
        <v>167.87</v>
      </c>
      <c r="P6006" s="161">
        <f t="shared" si="561"/>
        <v>195.0729</v>
      </c>
    </row>
    <row r="6007" spans="9:16" x14ac:dyDescent="0.2">
      <c r="I6007" s="158">
        <f t="shared" si="565"/>
        <v>15</v>
      </c>
      <c r="J6007" s="158" t="str">
        <f t="shared" si="562"/>
        <v>GBP</v>
      </c>
      <c r="K6007" s="158" t="str">
        <f t="shared" si="563"/>
        <v>JPY</v>
      </c>
      <c r="L6007" s="158" t="str">
        <f t="shared" si="560"/>
        <v>GBPJPY45424</v>
      </c>
      <c r="M6007" s="160">
        <f t="shared" si="564"/>
        <v>45424</v>
      </c>
      <c r="N6007" s="158">
        <v>1.1620475277438846</v>
      </c>
      <c r="O6007" s="158">
        <v>167.87</v>
      </c>
      <c r="P6007" s="161">
        <f t="shared" si="561"/>
        <v>195.0729</v>
      </c>
    </row>
    <row r="6008" spans="9:16" x14ac:dyDescent="0.2">
      <c r="I6008" s="158">
        <f t="shared" si="565"/>
        <v>15</v>
      </c>
      <c r="J6008" s="158" t="str">
        <f t="shared" si="562"/>
        <v>GBP</v>
      </c>
      <c r="K6008" s="158" t="str">
        <f t="shared" si="563"/>
        <v>JPY</v>
      </c>
      <c r="L6008" s="158" t="str">
        <f t="shared" si="560"/>
        <v>GBPJPY45425</v>
      </c>
      <c r="M6008" s="160">
        <f t="shared" si="564"/>
        <v>45425</v>
      </c>
      <c r="N6008" s="158">
        <v>1.1624798019134417</v>
      </c>
      <c r="O6008" s="158">
        <v>168.25</v>
      </c>
      <c r="P6008" s="161">
        <f t="shared" si="561"/>
        <v>195.5872</v>
      </c>
    </row>
    <row r="6009" spans="9:16" x14ac:dyDescent="0.2">
      <c r="I6009" s="158">
        <f t="shared" si="565"/>
        <v>15</v>
      </c>
      <c r="J6009" s="158" t="str">
        <f t="shared" si="562"/>
        <v>GBP</v>
      </c>
      <c r="K6009" s="158" t="str">
        <f t="shared" si="563"/>
        <v>JPY</v>
      </c>
      <c r="L6009" s="158" t="str">
        <f t="shared" si="560"/>
        <v>GBPJPY45426</v>
      </c>
      <c r="M6009" s="160">
        <f t="shared" si="564"/>
        <v>45426</v>
      </c>
      <c r="N6009" s="158">
        <v>1.1630205970947747</v>
      </c>
      <c r="O6009" s="158">
        <v>168.89</v>
      </c>
      <c r="P6009" s="161">
        <f t="shared" si="561"/>
        <v>196.42250000000001</v>
      </c>
    </row>
    <row r="6010" spans="9:16" x14ac:dyDescent="0.2">
      <c r="I6010" s="158">
        <f t="shared" si="565"/>
        <v>15</v>
      </c>
      <c r="J6010" s="158" t="str">
        <f t="shared" si="562"/>
        <v>GBP</v>
      </c>
      <c r="K6010" s="158" t="str">
        <f t="shared" si="563"/>
        <v>JPY</v>
      </c>
      <c r="L6010" s="158" t="str">
        <f t="shared" si="560"/>
        <v>GBPJPY45427</v>
      </c>
      <c r="M6010" s="160">
        <f t="shared" si="564"/>
        <v>45427</v>
      </c>
      <c r="N6010" s="158">
        <v>1.1649580615097856</v>
      </c>
      <c r="O6010" s="158">
        <v>168.43</v>
      </c>
      <c r="P6010" s="161">
        <f t="shared" si="561"/>
        <v>196.2139</v>
      </c>
    </row>
    <row r="6011" spans="9:16" x14ac:dyDescent="0.2">
      <c r="I6011" s="158">
        <f t="shared" si="565"/>
        <v>15</v>
      </c>
      <c r="J6011" s="158" t="str">
        <f t="shared" si="562"/>
        <v>GBP</v>
      </c>
      <c r="K6011" s="158" t="str">
        <f t="shared" si="563"/>
        <v>JPY</v>
      </c>
      <c r="L6011" s="158" t="str">
        <f t="shared" si="560"/>
        <v>GBPJPY45428</v>
      </c>
      <c r="M6011" s="160">
        <f t="shared" si="564"/>
        <v>45428</v>
      </c>
      <c r="N6011" s="158">
        <v>1.1648223645894</v>
      </c>
      <c r="O6011" s="158">
        <v>168.33</v>
      </c>
      <c r="P6011" s="161">
        <f t="shared" si="561"/>
        <v>196.0745</v>
      </c>
    </row>
    <row r="6012" spans="9:16" x14ac:dyDescent="0.2">
      <c r="I6012" s="158">
        <f t="shared" si="565"/>
        <v>15</v>
      </c>
      <c r="J6012" s="158" t="str">
        <f t="shared" si="562"/>
        <v>GBP</v>
      </c>
      <c r="K6012" s="158" t="str">
        <f t="shared" si="563"/>
        <v>JPY</v>
      </c>
      <c r="L6012" s="158" t="str">
        <f t="shared" si="560"/>
        <v>GBPJPY45429</v>
      </c>
      <c r="M6012" s="160">
        <f t="shared" si="564"/>
        <v>45429</v>
      </c>
      <c r="N6012" s="158">
        <v>1.1670654140164556</v>
      </c>
      <c r="O6012" s="158">
        <v>168.96</v>
      </c>
      <c r="P6012" s="161">
        <f t="shared" si="561"/>
        <v>197.1874</v>
      </c>
    </row>
    <row r="6013" spans="9:16" x14ac:dyDescent="0.2">
      <c r="I6013" s="158">
        <f t="shared" si="565"/>
        <v>15</v>
      </c>
      <c r="J6013" s="158" t="str">
        <f t="shared" si="562"/>
        <v>GBP</v>
      </c>
      <c r="K6013" s="158" t="str">
        <f t="shared" si="563"/>
        <v>JPY</v>
      </c>
      <c r="L6013" s="158" t="str">
        <f t="shared" si="560"/>
        <v>GBPJPY45430</v>
      </c>
      <c r="M6013" s="160">
        <f t="shared" si="564"/>
        <v>45430</v>
      </c>
      <c r="N6013" s="158">
        <v>1.1670654140164556</v>
      </c>
      <c r="O6013" s="158">
        <v>168.96</v>
      </c>
      <c r="P6013" s="161">
        <f t="shared" si="561"/>
        <v>197.1874</v>
      </c>
    </row>
    <row r="6014" spans="9:16" x14ac:dyDescent="0.2">
      <c r="I6014" s="158">
        <f t="shared" si="565"/>
        <v>15</v>
      </c>
      <c r="J6014" s="158" t="str">
        <f t="shared" si="562"/>
        <v>GBP</v>
      </c>
      <c r="K6014" s="158" t="str">
        <f t="shared" si="563"/>
        <v>JPY</v>
      </c>
      <c r="L6014" s="158" t="str">
        <f t="shared" si="560"/>
        <v>GBPJPY45431</v>
      </c>
      <c r="M6014" s="160">
        <f t="shared" si="564"/>
        <v>45431</v>
      </c>
      <c r="N6014" s="158">
        <v>1.1670654140164556</v>
      </c>
      <c r="O6014" s="158">
        <v>168.96</v>
      </c>
      <c r="P6014" s="161">
        <f t="shared" si="561"/>
        <v>197.1874</v>
      </c>
    </row>
    <row r="6015" spans="9:16" x14ac:dyDescent="0.2">
      <c r="I6015" s="158">
        <f t="shared" si="565"/>
        <v>15</v>
      </c>
      <c r="J6015" s="158" t="str">
        <f t="shared" si="562"/>
        <v>GBP</v>
      </c>
      <c r="K6015" s="158" t="str">
        <f t="shared" si="563"/>
        <v>JPY</v>
      </c>
      <c r="L6015" s="158" t="str">
        <f t="shared" si="560"/>
        <v>GBPJPY45432</v>
      </c>
      <c r="M6015" s="160">
        <f t="shared" si="564"/>
        <v>45432</v>
      </c>
      <c r="N6015" s="158">
        <v>1.1689343994015056</v>
      </c>
      <c r="O6015" s="158">
        <v>169.25</v>
      </c>
      <c r="P6015" s="161">
        <f t="shared" si="561"/>
        <v>197.84209999999999</v>
      </c>
    </row>
    <row r="6016" spans="9:16" x14ac:dyDescent="0.2">
      <c r="I6016" s="158">
        <f t="shared" si="565"/>
        <v>15</v>
      </c>
      <c r="J6016" s="158" t="str">
        <f t="shared" si="562"/>
        <v>GBP</v>
      </c>
      <c r="K6016" s="158" t="str">
        <f t="shared" si="563"/>
        <v>JPY</v>
      </c>
      <c r="L6016" s="158" t="str">
        <f t="shared" si="560"/>
        <v>GBPJPY45433</v>
      </c>
      <c r="M6016" s="160">
        <f t="shared" si="564"/>
        <v>45433</v>
      </c>
      <c r="N6016" s="158">
        <v>1.1704119850187265</v>
      </c>
      <c r="O6016" s="158">
        <v>169.86</v>
      </c>
      <c r="P6016" s="161">
        <f t="shared" si="561"/>
        <v>198.80619999999999</v>
      </c>
    </row>
    <row r="6017" spans="9:16" x14ac:dyDescent="0.2">
      <c r="I6017" s="158">
        <f t="shared" si="565"/>
        <v>15</v>
      </c>
      <c r="J6017" s="158" t="str">
        <f t="shared" si="562"/>
        <v>GBP</v>
      </c>
      <c r="K6017" s="158" t="str">
        <f t="shared" si="563"/>
        <v>JPY</v>
      </c>
      <c r="L6017" s="158" t="str">
        <f t="shared" si="560"/>
        <v>GBPJPY45434</v>
      </c>
      <c r="M6017" s="160">
        <f t="shared" si="564"/>
        <v>45434</v>
      </c>
      <c r="N6017" s="158">
        <v>1.1741912757588211</v>
      </c>
      <c r="O6017" s="158">
        <v>169.54</v>
      </c>
      <c r="P6017" s="161">
        <f t="shared" si="561"/>
        <v>199.07239999999999</v>
      </c>
    </row>
    <row r="6018" spans="9:16" x14ac:dyDescent="0.2">
      <c r="I6018" s="158">
        <f t="shared" si="565"/>
        <v>15</v>
      </c>
      <c r="J6018" s="158" t="str">
        <f t="shared" si="562"/>
        <v>GBP</v>
      </c>
      <c r="K6018" s="158" t="str">
        <f t="shared" si="563"/>
        <v>JPY</v>
      </c>
      <c r="L6018" s="158" t="str">
        <f t="shared" si="560"/>
        <v>GBPJPY45435</v>
      </c>
      <c r="M6018" s="160">
        <f t="shared" si="564"/>
        <v>45435</v>
      </c>
      <c r="N6018" s="158">
        <v>1.1740534194305841</v>
      </c>
      <c r="O6018" s="158">
        <v>169.9</v>
      </c>
      <c r="P6018" s="161">
        <f t="shared" si="561"/>
        <v>199.4717</v>
      </c>
    </row>
    <row r="6019" spans="9:16" x14ac:dyDescent="0.2">
      <c r="I6019" s="158">
        <f t="shared" si="565"/>
        <v>15</v>
      </c>
      <c r="J6019" s="158" t="str">
        <f t="shared" si="562"/>
        <v>GBP</v>
      </c>
      <c r="K6019" s="158" t="str">
        <f t="shared" si="563"/>
        <v>JPY</v>
      </c>
      <c r="L6019" s="158" t="str">
        <f t="shared" ref="L6019:L6082" si="566">J6019&amp;K6019&amp;M6019</f>
        <v>GBPJPY45436</v>
      </c>
      <c r="M6019" s="160">
        <f t="shared" si="564"/>
        <v>45436</v>
      </c>
      <c r="N6019" s="158">
        <v>1.1731443788787086</v>
      </c>
      <c r="O6019" s="158">
        <v>170.28</v>
      </c>
      <c r="P6019" s="161">
        <f t="shared" ref="P6019:P6082" si="567">ROUND(N6019*O6019,4)</f>
        <v>199.76300000000001</v>
      </c>
    </row>
    <row r="6020" spans="9:16" x14ac:dyDescent="0.2">
      <c r="I6020" s="158">
        <f t="shared" si="565"/>
        <v>15</v>
      </c>
      <c r="J6020" s="158" t="str">
        <f t="shared" ref="J6020:J6083" si="568">VLOOKUP($I6020,$A:$C,2,FALSE)</f>
        <v>GBP</v>
      </c>
      <c r="K6020" s="158" t="str">
        <f t="shared" ref="K6020:K6083" si="569">VLOOKUP($I6020,$A:$C,3,FALSE)</f>
        <v>JPY</v>
      </c>
      <c r="L6020" s="158" t="str">
        <f t="shared" si="566"/>
        <v>GBPJPY45437</v>
      </c>
      <c r="M6020" s="160">
        <f t="shared" ref="M6020:M6083" si="570">IF(I6020=I6019,M6019+1,$G$1)</f>
        <v>45437</v>
      </c>
      <c r="N6020" s="158">
        <v>1.1731443788787086</v>
      </c>
      <c r="O6020" s="158">
        <v>170.28</v>
      </c>
      <c r="P6020" s="161">
        <f t="shared" si="567"/>
        <v>199.76300000000001</v>
      </c>
    </row>
    <row r="6021" spans="9:16" x14ac:dyDescent="0.2">
      <c r="I6021" s="158">
        <f t="shared" si="565"/>
        <v>15</v>
      </c>
      <c r="J6021" s="158" t="str">
        <f t="shared" si="568"/>
        <v>GBP</v>
      </c>
      <c r="K6021" s="158" t="str">
        <f t="shared" si="569"/>
        <v>JPY</v>
      </c>
      <c r="L6021" s="158" t="str">
        <f t="shared" si="566"/>
        <v>GBPJPY45438</v>
      </c>
      <c r="M6021" s="160">
        <f t="shared" si="570"/>
        <v>45438</v>
      </c>
      <c r="N6021" s="158">
        <v>1.1731443788787086</v>
      </c>
      <c r="O6021" s="158">
        <v>170.28</v>
      </c>
      <c r="P6021" s="161">
        <f t="shared" si="567"/>
        <v>199.76300000000001</v>
      </c>
    </row>
    <row r="6022" spans="9:16" x14ac:dyDescent="0.2">
      <c r="I6022" s="158">
        <f t="shared" si="565"/>
        <v>15</v>
      </c>
      <c r="J6022" s="158" t="str">
        <f t="shared" si="568"/>
        <v>GBP</v>
      </c>
      <c r="K6022" s="158" t="str">
        <f t="shared" si="569"/>
        <v>JPY</v>
      </c>
      <c r="L6022" s="158" t="str">
        <f t="shared" si="566"/>
        <v>GBPJPY45439</v>
      </c>
      <c r="M6022" s="160">
        <f t="shared" si="570"/>
        <v>45439</v>
      </c>
      <c r="N6022" s="158">
        <v>1.1755025273304338</v>
      </c>
      <c r="O6022" s="158">
        <v>170.07</v>
      </c>
      <c r="P6022" s="161">
        <f t="shared" si="567"/>
        <v>199.9177</v>
      </c>
    </row>
    <row r="6023" spans="9:16" x14ac:dyDescent="0.2">
      <c r="I6023" s="158">
        <f t="shared" si="565"/>
        <v>15</v>
      </c>
      <c r="J6023" s="158" t="str">
        <f t="shared" si="568"/>
        <v>GBP</v>
      </c>
      <c r="K6023" s="158" t="str">
        <f t="shared" si="569"/>
        <v>JPY</v>
      </c>
      <c r="L6023" s="158" t="str">
        <f t="shared" si="566"/>
        <v>GBPJPY45440</v>
      </c>
      <c r="M6023" s="160">
        <f t="shared" si="570"/>
        <v>45440</v>
      </c>
      <c r="N6023" s="158">
        <v>1.1753643629525152</v>
      </c>
      <c r="O6023" s="158">
        <v>170.54</v>
      </c>
      <c r="P6023" s="161">
        <f t="shared" si="567"/>
        <v>200.44659999999999</v>
      </c>
    </row>
    <row r="6024" spans="9:16" x14ac:dyDescent="0.2">
      <c r="I6024" s="158">
        <f t="shared" si="565"/>
        <v>15</v>
      </c>
      <c r="J6024" s="158" t="str">
        <f t="shared" si="568"/>
        <v>GBP</v>
      </c>
      <c r="K6024" s="158" t="str">
        <f t="shared" si="569"/>
        <v>JPY</v>
      </c>
      <c r="L6024" s="158" t="str">
        <f t="shared" si="566"/>
        <v>GBPJPY45441</v>
      </c>
      <c r="M6024" s="160">
        <f t="shared" si="570"/>
        <v>45441</v>
      </c>
      <c r="N6024" s="158">
        <v>1.1746740279572419</v>
      </c>
      <c r="O6024" s="158">
        <v>170.74</v>
      </c>
      <c r="P6024" s="161">
        <f t="shared" si="567"/>
        <v>200.56379999999999</v>
      </c>
    </row>
    <row r="6025" spans="9:16" x14ac:dyDescent="0.2">
      <c r="I6025" s="158">
        <f t="shared" si="565"/>
        <v>15</v>
      </c>
      <c r="J6025" s="158" t="str">
        <f t="shared" si="568"/>
        <v>GBP</v>
      </c>
      <c r="K6025" s="158" t="str">
        <f t="shared" si="569"/>
        <v>JPY</v>
      </c>
      <c r="L6025" s="158" t="str">
        <f t="shared" si="566"/>
        <v>GBPJPY45442</v>
      </c>
      <c r="M6025" s="160">
        <f t="shared" si="570"/>
        <v>45442</v>
      </c>
      <c r="N6025" s="158">
        <v>1.1750190940602785</v>
      </c>
      <c r="O6025" s="158">
        <v>169.5</v>
      </c>
      <c r="P6025" s="161">
        <f t="shared" si="567"/>
        <v>199.16569999999999</v>
      </c>
    </row>
    <row r="6026" spans="9:16" x14ac:dyDescent="0.2">
      <c r="I6026" s="158">
        <f t="shared" si="565"/>
        <v>15</v>
      </c>
      <c r="J6026" s="158" t="str">
        <f t="shared" si="568"/>
        <v>GBP</v>
      </c>
      <c r="K6026" s="158" t="str">
        <f t="shared" si="569"/>
        <v>JPY</v>
      </c>
      <c r="L6026" s="158" t="str">
        <f t="shared" si="566"/>
        <v>GBPJPY45443</v>
      </c>
      <c r="M6026" s="160">
        <f t="shared" si="570"/>
        <v>45443</v>
      </c>
      <c r="N6026" s="158">
        <v>1.1714402858314297</v>
      </c>
      <c r="O6026" s="158">
        <v>170.52</v>
      </c>
      <c r="P6026" s="161">
        <f t="shared" si="567"/>
        <v>199.75399999999999</v>
      </c>
    </row>
    <row r="6027" spans="9:16" x14ac:dyDescent="0.2">
      <c r="I6027" s="158">
        <f t="shared" si="565"/>
        <v>15</v>
      </c>
      <c r="J6027" s="158" t="str">
        <f t="shared" si="568"/>
        <v>GBP</v>
      </c>
      <c r="K6027" s="158" t="str">
        <f t="shared" si="569"/>
        <v>JPY</v>
      </c>
      <c r="L6027" s="158" t="str">
        <f t="shared" si="566"/>
        <v>GBPJPY45444</v>
      </c>
      <c r="M6027" s="160">
        <f t="shared" si="570"/>
        <v>45444</v>
      </c>
      <c r="N6027" s="158">
        <v>1.1714402858314297</v>
      </c>
      <c r="O6027" s="158">
        <v>170.52</v>
      </c>
      <c r="P6027" s="161">
        <f t="shared" si="567"/>
        <v>199.75399999999999</v>
      </c>
    </row>
    <row r="6028" spans="9:16" x14ac:dyDescent="0.2">
      <c r="I6028" s="158">
        <f t="shared" si="565"/>
        <v>15</v>
      </c>
      <c r="J6028" s="158" t="str">
        <f t="shared" si="568"/>
        <v>GBP</v>
      </c>
      <c r="K6028" s="158" t="str">
        <f t="shared" si="569"/>
        <v>JPY</v>
      </c>
      <c r="L6028" s="158" t="str">
        <f t="shared" si="566"/>
        <v>GBPJPY45445</v>
      </c>
      <c r="M6028" s="160">
        <f t="shared" si="570"/>
        <v>45445</v>
      </c>
      <c r="N6028" s="158">
        <v>1.1714402858314297</v>
      </c>
      <c r="O6028" s="158">
        <v>170.52</v>
      </c>
      <c r="P6028" s="161">
        <f t="shared" si="567"/>
        <v>199.75399999999999</v>
      </c>
    </row>
    <row r="6029" spans="9:16" x14ac:dyDescent="0.2">
      <c r="I6029" s="158">
        <f t="shared" si="565"/>
        <v>15</v>
      </c>
      <c r="J6029" s="158" t="str">
        <f t="shared" si="568"/>
        <v>GBP</v>
      </c>
      <c r="K6029" s="158" t="str">
        <f t="shared" si="569"/>
        <v>JPY</v>
      </c>
      <c r="L6029" s="158" t="str">
        <f t="shared" si="566"/>
        <v>GBPJPY45446</v>
      </c>
      <c r="M6029" s="160">
        <f t="shared" si="570"/>
        <v>45446</v>
      </c>
      <c r="N6029" s="158">
        <v>1.1740534194305841</v>
      </c>
      <c r="O6029" s="158">
        <v>170.09</v>
      </c>
      <c r="P6029" s="161">
        <f t="shared" si="567"/>
        <v>199.69470000000001</v>
      </c>
    </row>
    <row r="6030" spans="9:16" x14ac:dyDescent="0.2">
      <c r="I6030" s="158">
        <f t="shared" si="565"/>
        <v>15</v>
      </c>
      <c r="J6030" s="158" t="str">
        <f t="shared" si="568"/>
        <v>GBP</v>
      </c>
      <c r="K6030" s="158" t="str">
        <f t="shared" si="569"/>
        <v>JPY</v>
      </c>
      <c r="L6030" s="158" t="str">
        <f t="shared" si="566"/>
        <v>GBPJPY45447</v>
      </c>
      <c r="M6030" s="160">
        <f t="shared" si="570"/>
        <v>45447</v>
      </c>
      <c r="N6030" s="158">
        <v>1.1744946736666548</v>
      </c>
      <c r="O6030" s="158">
        <v>168.29</v>
      </c>
      <c r="P6030" s="161">
        <f t="shared" si="567"/>
        <v>197.6557</v>
      </c>
    </row>
    <row r="6031" spans="9:16" x14ac:dyDescent="0.2">
      <c r="I6031" s="158">
        <f t="shared" si="565"/>
        <v>15</v>
      </c>
      <c r="J6031" s="158" t="str">
        <f t="shared" si="568"/>
        <v>GBP</v>
      </c>
      <c r="K6031" s="158" t="str">
        <f t="shared" si="569"/>
        <v>JPY</v>
      </c>
      <c r="L6031" s="158" t="str">
        <f t="shared" si="566"/>
        <v>GBPJPY45448</v>
      </c>
      <c r="M6031" s="160">
        <f t="shared" si="570"/>
        <v>45448</v>
      </c>
      <c r="N6031" s="158">
        <v>1.1758066033298842</v>
      </c>
      <c r="O6031" s="158">
        <v>169.72</v>
      </c>
      <c r="P6031" s="161">
        <f t="shared" si="567"/>
        <v>199.55789999999999</v>
      </c>
    </row>
    <row r="6032" spans="9:16" x14ac:dyDescent="0.2">
      <c r="I6032" s="158">
        <f t="shared" si="565"/>
        <v>15</v>
      </c>
      <c r="J6032" s="158" t="str">
        <f t="shared" si="568"/>
        <v>GBP</v>
      </c>
      <c r="K6032" s="158" t="str">
        <f t="shared" si="569"/>
        <v>JPY</v>
      </c>
      <c r="L6032" s="158" t="str">
        <f t="shared" si="566"/>
        <v>GBPJPY45449</v>
      </c>
      <c r="M6032" s="160">
        <f t="shared" si="570"/>
        <v>45449</v>
      </c>
      <c r="N6032" s="158">
        <v>1.1752538548326439</v>
      </c>
      <c r="O6032" s="158">
        <v>169.74</v>
      </c>
      <c r="P6032" s="161">
        <f t="shared" si="567"/>
        <v>199.48759999999999</v>
      </c>
    </row>
    <row r="6033" spans="9:16" x14ac:dyDescent="0.2">
      <c r="I6033" s="158">
        <f t="shared" si="565"/>
        <v>15</v>
      </c>
      <c r="J6033" s="158" t="str">
        <f t="shared" si="568"/>
        <v>GBP</v>
      </c>
      <c r="K6033" s="158" t="str">
        <f t="shared" si="569"/>
        <v>JPY</v>
      </c>
      <c r="L6033" s="158" t="str">
        <f t="shared" si="566"/>
        <v>GBPJPY45450</v>
      </c>
      <c r="M6033" s="160">
        <f t="shared" si="570"/>
        <v>45450</v>
      </c>
      <c r="N6033" s="158">
        <v>1.1748120300751881</v>
      </c>
      <c r="O6033" s="158">
        <v>169.52</v>
      </c>
      <c r="P6033" s="161">
        <f t="shared" si="567"/>
        <v>199.1541</v>
      </c>
    </row>
    <row r="6034" spans="9:16" x14ac:dyDescent="0.2">
      <c r="I6034" s="158">
        <f t="shared" si="565"/>
        <v>15</v>
      </c>
      <c r="J6034" s="158" t="str">
        <f t="shared" si="568"/>
        <v>GBP</v>
      </c>
      <c r="K6034" s="158" t="str">
        <f t="shared" si="569"/>
        <v>JPY</v>
      </c>
      <c r="L6034" s="158" t="str">
        <f t="shared" si="566"/>
        <v>GBPJPY45451</v>
      </c>
      <c r="M6034" s="160">
        <f t="shared" si="570"/>
        <v>45451</v>
      </c>
      <c r="N6034" s="158">
        <v>1.1748120300751881</v>
      </c>
      <c r="O6034" s="158">
        <v>169.52</v>
      </c>
      <c r="P6034" s="161">
        <f t="shared" si="567"/>
        <v>199.1541</v>
      </c>
    </row>
    <row r="6035" spans="9:16" x14ac:dyDescent="0.2">
      <c r="I6035" s="158">
        <f t="shared" si="565"/>
        <v>15</v>
      </c>
      <c r="J6035" s="158" t="str">
        <f t="shared" si="568"/>
        <v>GBP</v>
      </c>
      <c r="K6035" s="158" t="str">
        <f t="shared" si="569"/>
        <v>JPY</v>
      </c>
      <c r="L6035" s="158" t="str">
        <f t="shared" si="566"/>
        <v>GBPJPY45452</v>
      </c>
      <c r="M6035" s="160">
        <f t="shared" si="570"/>
        <v>45452</v>
      </c>
      <c r="N6035" s="158">
        <v>1.1748120300751881</v>
      </c>
      <c r="O6035" s="158">
        <v>169.52</v>
      </c>
      <c r="P6035" s="161">
        <f t="shared" si="567"/>
        <v>199.1541</v>
      </c>
    </row>
    <row r="6036" spans="9:16" x14ac:dyDescent="0.2">
      <c r="I6036" s="158">
        <f t="shared" si="565"/>
        <v>15</v>
      </c>
      <c r="J6036" s="158" t="str">
        <f t="shared" si="568"/>
        <v>GBP</v>
      </c>
      <c r="K6036" s="158" t="str">
        <f t="shared" si="569"/>
        <v>JPY</v>
      </c>
      <c r="L6036" s="158" t="str">
        <f t="shared" si="566"/>
        <v>GBPJPY45453</v>
      </c>
      <c r="M6036" s="160">
        <f t="shared" si="570"/>
        <v>45453</v>
      </c>
      <c r="N6036" s="158">
        <v>1.182522320108792</v>
      </c>
      <c r="O6036" s="158">
        <v>168.74</v>
      </c>
      <c r="P6036" s="161">
        <f t="shared" si="567"/>
        <v>199.53880000000001</v>
      </c>
    </row>
    <row r="6037" spans="9:16" x14ac:dyDescent="0.2">
      <c r="I6037" s="158">
        <f t="shared" si="565"/>
        <v>15</v>
      </c>
      <c r="J6037" s="158" t="str">
        <f t="shared" si="568"/>
        <v>GBP</v>
      </c>
      <c r="K6037" s="158" t="str">
        <f t="shared" si="569"/>
        <v>JPY</v>
      </c>
      <c r="L6037" s="158" t="str">
        <f t="shared" si="566"/>
        <v>GBPJPY45454</v>
      </c>
      <c r="M6037" s="160">
        <f t="shared" si="570"/>
        <v>45454</v>
      </c>
      <c r="N6037" s="158">
        <v>1.187676666904202</v>
      </c>
      <c r="O6037" s="158">
        <v>168.46</v>
      </c>
      <c r="P6037" s="161">
        <f t="shared" si="567"/>
        <v>200.07599999999999</v>
      </c>
    </row>
    <row r="6038" spans="9:16" x14ac:dyDescent="0.2">
      <c r="I6038" s="158">
        <f t="shared" si="565"/>
        <v>15</v>
      </c>
      <c r="J6038" s="158" t="str">
        <f t="shared" si="568"/>
        <v>GBP</v>
      </c>
      <c r="K6038" s="158" t="str">
        <f t="shared" si="569"/>
        <v>JPY</v>
      </c>
      <c r="L6038" s="158" t="str">
        <f t="shared" si="566"/>
        <v>GBPJPY45455</v>
      </c>
      <c r="M6038" s="160">
        <f t="shared" si="570"/>
        <v>45455</v>
      </c>
      <c r="N6038" s="158">
        <v>1.1853256682273454</v>
      </c>
      <c r="O6038" s="158">
        <v>169.35</v>
      </c>
      <c r="P6038" s="161">
        <f t="shared" si="567"/>
        <v>200.73490000000001</v>
      </c>
    </row>
    <row r="6039" spans="9:16" x14ac:dyDescent="0.2">
      <c r="I6039" s="158">
        <f t="shared" si="565"/>
        <v>15</v>
      </c>
      <c r="J6039" s="158" t="str">
        <f t="shared" si="568"/>
        <v>GBP</v>
      </c>
      <c r="K6039" s="158" t="str">
        <f t="shared" si="569"/>
        <v>JPY</v>
      </c>
      <c r="L6039" s="158" t="str">
        <f t="shared" si="566"/>
        <v>GBPJPY45456</v>
      </c>
      <c r="M6039" s="160">
        <f t="shared" si="570"/>
        <v>45456</v>
      </c>
      <c r="N6039" s="158">
        <v>1.1838802860254771</v>
      </c>
      <c r="O6039" s="158">
        <v>169.58</v>
      </c>
      <c r="P6039" s="161">
        <f t="shared" si="567"/>
        <v>200.76240000000001</v>
      </c>
    </row>
    <row r="6040" spans="9:16" x14ac:dyDescent="0.2">
      <c r="I6040" s="158">
        <f t="shared" si="565"/>
        <v>15</v>
      </c>
      <c r="J6040" s="158" t="str">
        <f t="shared" si="568"/>
        <v>GBP</v>
      </c>
      <c r="K6040" s="158" t="str">
        <f t="shared" si="569"/>
        <v>JPY</v>
      </c>
      <c r="L6040" s="158" t="str">
        <f t="shared" si="566"/>
        <v>GBPJPY45457</v>
      </c>
      <c r="M6040" s="160">
        <f t="shared" si="570"/>
        <v>45457</v>
      </c>
      <c r="N6040" s="158">
        <v>1.1875779348019715</v>
      </c>
      <c r="O6040" s="158">
        <v>167.8</v>
      </c>
      <c r="P6040" s="161">
        <f t="shared" si="567"/>
        <v>199.2756</v>
      </c>
    </row>
    <row r="6041" spans="9:16" x14ac:dyDescent="0.2">
      <c r="I6041" s="158">
        <f t="shared" si="565"/>
        <v>15</v>
      </c>
      <c r="J6041" s="158" t="str">
        <f t="shared" si="568"/>
        <v>GBP</v>
      </c>
      <c r="K6041" s="158" t="str">
        <f t="shared" si="569"/>
        <v>JPY</v>
      </c>
      <c r="L6041" s="158" t="str">
        <f t="shared" si="566"/>
        <v>GBPJPY45458</v>
      </c>
      <c r="M6041" s="160">
        <f t="shared" si="570"/>
        <v>45458</v>
      </c>
      <c r="N6041" s="158">
        <v>1.1875779348019715</v>
      </c>
      <c r="O6041" s="158">
        <v>167.8</v>
      </c>
      <c r="P6041" s="161">
        <f t="shared" si="567"/>
        <v>199.2756</v>
      </c>
    </row>
    <row r="6042" spans="9:16" x14ac:dyDescent="0.2">
      <c r="I6042" s="158">
        <f t="shared" si="565"/>
        <v>15</v>
      </c>
      <c r="J6042" s="158" t="str">
        <f t="shared" si="568"/>
        <v>GBP</v>
      </c>
      <c r="K6042" s="158" t="str">
        <f t="shared" si="569"/>
        <v>JPY</v>
      </c>
      <c r="L6042" s="158" t="str">
        <f t="shared" si="566"/>
        <v>GBPJPY45459</v>
      </c>
      <c r="M6042" s="160">
        <f t="shared" si="570"/>
        <v>45459</v>
      </c>
      <c r="N6042" s="158">
        <v>1.1875779348019715</v>
      </c>
      <c r="O6042" s="158">
        <v>167.8</v>
      </c>
      <c r="P6042" s="161">
        <f t="shared" si="567"/>
        <v>199.2756</v>
      </c>
    </row>
    <row r="6043" spans="9:16" x14ac:dyDescent="0.2">
      <c r="I6043" s="158">
        <f t="shared" si="565"/>
        <v>15</v>
      </c>
      <c r="J6043" s="158" t="str">
        <f t="shared" si="568"/>
        <v>GBP</v>
      </c>
      <c r="K6043" s="158" t="str">
        <f t="shared" si="569"/>
        <v>JPY</v>
      </c>
      <c r="L6043" s="158" t="str">
        <f t="shared" si="566"/>
        <v>GBPJPY45460</v>
      </c>
      <c r="M6043" s="160">
        <f t="shared" si="570"/>
        <v>45460</v>
      </c>
      <c r="N6043" s="158">
        <v>1.1824104619677676</v>
      </c>
      <c r="O6043" s="158">
        <v>169.11</v>
      </c>
      <c r="P6043" s="161">
        <f t="shared" si="567"/>
        <v>199.95740000000001</v>
      </c>
    </row>
    <row r="6044" spans="9:16" x14ac:dyDescent="0.2">
      <c r="I6044" s="158">
        <f t="shared" si="565"/>
        <v>15</v>
      </c>
      <c r="J6044" s="158" t="str">
        <f t="shared" si="568"/>
        <v>GBP</v>
      </c>
      <c r="K6044" s="158" t="str">
        <f t="shared" si="569"/>
        <v>JPY</v>
      </c>
      <c r="L6044" s="158" t="str">
        <f t="shared" si="566"/>
        <v>GBPJPY45461</v>
      </c>
      <c r="M6044" s="160">
        <f t="shared" si="570"/>
        <v>45461</v>
      </c>
      <c r="N6044" s="158">
        <v>1.1828720132481665</v>
      </c>
      <c r="O6044" s="158">
        <v>169.41</v>
      </c>
      <c r="P6044" s="161">
        <f t="shared" si="567"/>
        <v>200.3903</v>
      </c>
    </row>
    <row r="6045" spans="9:16" x14ac:dyDescent="0.2">
      <c r="I6045" s="158">
        <f t="shared" si="565"/>
        <v>15</v>
      </c>
      <c r="J6045" s="158" t="str">
        <f t="shared" si="568"/>
        <v>GBP</v>
      </c>
      <c r="K6045" s="158" t="str">
        <f t="shared" si="569"/>
        <v>JPY</v>
      </c>
      <c r="L6045" s="158" t="str">
        <f t="shared" si="566"/>
        <v>GBPJPY45462</v>
      </c>
      <c r="M6045" s="160">
        <f t="shared" si="570"/>
        <v>45462</v>
      </c>
      <c r="N6045" s="158">
        <v>1.1840625185009768</v>
      </c>
      <c r="O6045" s="158">
        <v>169.78</v>
      </c>
      <c r="P6045" s="161">
        <f t="shared" si="567"/>
        <v>201.0301</v>
      </c>
    </row>
    <row r="6046" spans="9:16" x14ac:dyDescent="0.2">
      <c r="I6046" s="158">
        <f t="shared" si="565"/>
        <v>15</v>
      </c>
      <c r="J6046" s="158" t="str">
        <f t="shared" si="568"/>
        <v>GBP</v>
      </c>
      <c r="K6046" s="158" t="str">
        <f t="shared" si="569"/>
        <v>JPY</v>
      </c>
      <c r="L6046" s="158" t="str">
        <f t="shared" si="566"/>
        <v>GBPJPY45463</v>
      </c>
      <c r="M6046" s="160">
        <f t="shared" si="570"/>
        <v>45463</v>
      </c>
      <c r="N6046" s="158">
        <v>1.1832499142143811</v>
      </c>
      <c r="O6046" s="158">
        <v>169.82</v>
      </c>
      <c r="P6046" s="161">
        <f t="shared" si="567"/>
        <v>200.93950000000001</v>
      </c>
    </row>
    <row r="6047" spans="9:16" x14ac:dyDescent="0.2">
      <c r="I6047" s="158">
        <f t="shared" si="565"/>
        <v>15</v>
      </c>
      <c r="J6047" s="158" t="str">
        <f t="shared" si="568"/>
        <v>GBP</v>
      </c>
      <c r="K6047" s="158" t="str">
        <f t="shared" si="569"/>
        <v>JPY</v>
      </c>
      <c r="L6047" s="158" t="str">
        <f t="shared" si="566"/>
        <v>GBPJPY45464</v>
      </c>
      <c r="M6047" s="160">
        <f t="shared" si="570"/>
        <v>45464</v>
      </c>
      <c r="N6047" s="158">
        <v>1.1829979534135406</v>
      </c>
      <c r="O6047" s="158">
        <v>169.82</v>
      </c>
      <c r="P6047" s="161">
        <f t="shared" si="567"/>
        <v>200.89670000000001</v>
      </c>
    </row>
    <row r="6048" spans="9:16" x14ac:dyDescent="0.2">
      <c r="I6048" s="158">
        <f t="shared" si="565"/>
        <v>15</v>
      </c>
      <c r="J6048" s="158" t="str">
        <f t="shared" si="568"/>
        <v>GBP</v>
      </c>
      <c r="K6048" s="158" t="str">
        <f t="shared" si="569"/>
        <v>JPY</v>
      </c>
      <c r="L6048" s="158" t="str">
        <f t="shared" si="566"/>
        <v>GBPJPY45465</v>
      </c>
      <c r="M6048" s="160">
        <f t="shared" si="570"/>
        <v>45465</v>
      </c>
      <c r="N6048" s="158">
        <v>1.1829979534135406</v>
      </c>
      <c r="O6048" s="158">
        <v>169.82</v>
      </c>
      <c r="P6048" s="161">
        <f t="shared" si="567"/>
        <v>200.89670000000001</v>
      </c>
    </row>
    <row r="6049" spans="9:16" x14ac:dyDescent="0.2">
      <c r="I6049" s="158">
        <f t="shared" si="565"/>
        <v>15</v>
      </c>
      <c r="J6049" s="158" t="str">
        <f t="shared" si="568"/>
        <v>GBP</v>
      </c>
      <c r="K6049" s="158" t="str">
        <f t="shared" si="569"/>
        <v>JPY</v>
      </c>
      <c r="L6049" s="158" t="str">
        <f t="shared" si="566"/>
        <v>GBPJPY45466</v>
      </c>
      <c r="M6049" s="160">
        <f t="shared" si="570"/>
        <v>45466</v>
      </c>
      <c r="N6049" s="158">
        <v>1.1829979534135406</v>
      </c>
      <c r="O6049" s="158">
        <v>169.82</v>
      </c>
      <c r="P6049" s="161">
        <f t="shared" si="567"/>
        <v>200.89670000000001</v>
      </c>
    </row>
    <row r="6050" spans="9:16" x14ac:dyDescent="0.2">
      <c r="I6050" s="158">
        <f t="shared" si="565"/>
        <v>15</v>
      </c>
      <c r="J6050" s="158" t="str">
        <f t="shared" si="568"/>
        <v>GBP</v>
      </c>
      <c r="K6050" s="158" t="str">
        <f t="shared" si="569"/>
        <v>JPY</v>
      </c>
      <c r="L6050" s="158" t="str">
        <f t="shared" si="566"/>
        <v>GBPJPY45467</v>
      </c>
      <c r="M6050" s="160">
        <f t="shared" si="570"/>
        <v>45467</v>
      </c>
      <c r="N6050" s="158">
        <v>1.1802195208308746</v>
      </c>
      <c r="O6050" s="158">
        <v>171.17</v>
      </c>
      <c r="P6050" s="161">
        <f t="shared" si="567"/>
        <v>202.01820000000001</v>
      </c>
    </row>
    <row r="6051" spans="9:16" x14ac:dyDescent="0.2">
      <c r="I6051" s="158">
        <f t="shared" si="565"/>
        <v>15</v>
      </c>
      <c r="J6051" s="158" t="str">
        <f t="shared" si="568"/>
        <v>GBP</v>
      </c>
      <c r="K6051" s="158" t="str">
        <f t="shared" si="569"/>
        <v>JPY</v>
      </c>
      <c r="L6051" s="158" t="str">
        <f t="shared" si="566"/>
        <v>GBPJPY45468</v>
      </c>
      <c r="M6051" s="160">
        <f t="shared" si="570"/>
        <v>45468</v>
      </c>
      <c r="N6051" s="158">
        <v>1.183922334694844</v>
      </c>
      <c r="O6051" s="158">
        <v>170.84</v>
      </c>
      <c r="P6051" s="161">
        <f t="shared" si="567"/>
        <v>202.26130000000001</v>
      </c>
    </row>
    <row r="6052" spans="9:16" x14ac:dyDescent="0.2">
      <c r="I6052" s="158">
        <f t="shared" si="565"/>
        <v>15</v>
      </c>
      <c r="J6052" s="158" t="str">
        <f t="shared" si="568"/>
        <v>GBP</v>
      </c>
      <c r="K6052" s="158" t="str">
        <f t="shared" si="569"/>
        <v>JPY</v>
      </c>
      <c r="L6052" s="158" t="str">
        <f t="shared" si="566"/>
        <v>GBPJPY45469</v>
      </c>
      <c r="M6052" s="160">
        <f t="shared" si="570"/>
        <v>45469</v>
      </c>
      <c r="N6052" s="158">
        <v>1.1840905592459712</v>
      </c>
      <c r="O6052" s="158">
        <v>171.42</v>
      </c>
      <c r="P6052" s="161">
        <f t="shared" si="567"/>
        <v>202.9768</v>
      </c>
    </row>
    <row r="6053" spans="9:16" x14ac:dyDescent="0.2">
      <c r="I6053" s="158">
        <f t="shared" si="565"/>
        <v>15</v>
      </c>
      <c r="J6053" s="158" t="str">
        <f t="shared" si="568"/>
        <v>GBP</v>
      </c>
      <c r="K6053" s="158" t="str">
        <f t="shared" si="569"/>
        <v>JPY</v>
      </c>
      <c r="L6053" s="158" t="str">
        <f t="shared" si="566"/>
        <v>GBPJPY45470</v>
      </c>
      <c r="M6053" s="160">
        <f t="shared" si="570"/>
        <v>45470</v>
      </c>
      <c r="N6053" s="158">
        <v>1.1821728336682824</v>
      </c>
      <c r="O6053" s="158">
        <v>171.66</v>
      </c>
      <c r="P6053" s="161">
        <f t="shared" si="567"/>
        <v>202.93180000000001</v>
      </c>
    </row>
    <row r="6054" spans="9:16" x14ac:dyDescent="0.2">
      <c r="I6054" s="158">
        <f t="shared" si="565"/>
        <v>15</v>
      </c>
      <c r="J6054" s="158" t="str">
        <f t="shared" si="568"/>
        <v>GBP</v>
      </c>
      <c r="K6054" s="158" t="str">
        <f t="shared" si="569"/>
        <v>JPY</v>
      </c>
      <c r="L6054" s="158" t="str">
        <f t="shared" si="566"/>
        <v>GBPJPY45471</v>
      </c>
      <c r="M6054" s="160">
        <f t="shared" si="570"/>
        <v>45471</v>
      </c>
      <c r="N6054" s="158">
        <v>1.1815023984498689</v>
      </c>
      <c r="O6054" s="158">
        <v>171.94</v>
      </c>
      <c r="P6054" s="161">
        <f t="shared" si="567"/>
        <v>203.14750000000001</v>
      </c>
    </row>
    <row r="6055" spans="9:16" x14ac:dyDescent="0.2">
      <c r="I6055" s="158">
        <f t="shared" si="565"/>
        <v>15</v>
      </c>
      <c r="J6055" s="158" t="str">
        <f t="shared" si="568"/>
        <v>GBP</v>
      </c>
      <c r="K6055" s="158" t="str">
        <f t="shared" si="569"/>
        <v>JPY</v>
      </c>
      <c r="L6055" s="158" t="str">
        <f t="shared" si="566"/>
        <v>GBPJPY45472</v>
      </c>
      <c r="M6055" s="160">
        <f t="shared" si="570"/>
        <v>45472</v>
      </c>
      <c r="N6055" s="158">
        <v>1.1815023984498689</v>
      </c>
      <c r="O6055" s="158">
        <v>171.94</v>
      </c>
      <c r="P6055" s="161">
        <f t="shared" si="567"/>
        <v>203.14750000000001</v>
      </c>
    </row>
    <row r="6056" spans="9:16" x14ac:dyDescent="0.2">
      <c r="I6056" s="158">
        <f t="shared" si="565"/>
        <v>15</v>
      </c>
      <c r="J6056" s="158" t="str">
        <f t="shared" si="568"/>
        <v>GBP</v>
      </c>
      <c r="K6056" s="158" t="str">
        <f t="shared" si="569"/>
        <v>JPY</v>
      </c>
      <c r="L6056" s="158" t="str">
        <f t="shared" si="566"/>
        <v>GBPJPY45473</v>
      </c>
      <c r="M6056" s="160">
        <f t="shared" si="570"/>
        <v>45473</v>
      </c>
      <c r="N6056" s="158">
        <v>1.1815023984498689</v>
      </c>
      <c r="O6056" s="158">
        <v>171.94</v>
      </c>
      <c r="P6056" s="161">
        <f t="shared" si="567"/>
        <v>203.14750000000001</v>
      </c>
    </row>
    <row r="6057" spans="9:16" x14ac:dyDescent="0.2">
      <c r="I6057" s="158">
        <f t="shared" si="565"/>
        <v>15</v>
      </c>
      <c r="J6057" s="158" t="str">
        <f t="shared" si="568"/>
        <v>GBP</v>
      </c>
      <c r="K6057" s="158" t="str">
        <f t="shared" si="569"/>
        <v>JPY</v>
      </c>
      <c r="L6057" s="158" t="str">
        <f t="shared" si="566"/>
        <v>GBPJPY45474</v>
      </c>
      <c r="M6057" s="160">
        <f t="shared" si="570"/>
        <v>45474</v>
      </c>
      <c r="N6057" s="158">
        <v>1.1793843613633683</v>
      </c>
      <c r="O6057" s="158">
        <v>173.15</v>
      </c>
      <c r="P6057" s="161">
        <f t="shared" si="567"/>
        <v>204.21039999999999</v>
      </c>
    </row>
    <row r="6058" spans="9:16" x14ac:dyDescent="0.2">
      <c r="I6058" s="158">
        <f t="shared" ref="I6058:I6121" si="571">IF(M6057=$G$2,I6057+1,I6057)</f>
        <v>15</v>
      </c>
      <c r="J6058" s="158" t="str">
        <f t="shared" si="568"/>
        <v>GBP</v>
      </c>
      <c r="K6058" s="158" t="str">
        <f t="shared" si="569"/>
        <v>JPY</v>
      </c>
      <c r="L6058" s="158" t="str">
        <f t="shared" si="566"/>
        <v>GBPJPY45475</v>
      </c>
      <c r="M6058" s="160">
        <f t="shared" si="570"/>
        <v>45475</v>
      </c>
      <c r="N6058" s="158">
        <v>1.1798713940180521</v>
      </c>
      <c r="O6058" s="158">
        <v>173.31</v>
      </c>
      <c r="P6058" s="161">
        <f t="shared" si="567"/>
        <v>204.48349999999999</v>
      </c>
    </row>
    <row r="6059" spans="9:16" x14ac:dyDescent="0.2">
      <c r="I6059" s="158">
        <f t="shared" si="571"/>
        <v>15</v>
      </c>
      <c r="J6059" s="158" t="str">
        <f t="shared" si="568"/>
        <v>GBP</v>
      </c>
      <c r="K6059" s="158" t="str">
        <f t="shared" si="569"/>
        <v>JPY</v>
      </c>
      <c r="L6059" s="158" t="str">
        <f t="shared" si="566"/>
        <v>GBPJPY45476</v>
      </c>
      <c r="M6059" s="160">
        <f t="shared" si="570"/>
        <v>45476</v>
      </c>
      <c r="N6059" s="158">
        <v>1.1809163911195086</v>
      </c>
      <c r="O6059" s="158">
        <v>174.18</v>
      </c>
      <c r="P6059" s="161">
        <f t="shared" si="567"/>
        <v>205.69200000000001</v>
      </c>
    </row>
    <row r="6060" spans="9:16" x14ac:dyDescent="0.2">
      <c r="I6060" s="158">
        <f t="shared" si="571"/>
        <v>15</v>
      </c>
      <c r="J6060" s="158" t="str">
        <f t="shared" si="568"/>
        <v>GBP</v>
      </c>
      <c r="K6060" s="158" t="str">
        <f t="shared" si="569"/>
        <v>JPY</v>
      </c>
      <c r="L6060" s="158" t="str">
        <f t="shared" si="566"/>
        <v>GBPJPY45477</v>
      </c>
      <c r="M6060" s="160">
        <f t="shared" si="570"/>
        <v>45477</v>
      </c>
      <c r="N6060" s="158">
        <v>1.1811535145222825</v>
      </c>
      <c r="O6060" s="158">
        <v>173.84</v>
      </c>
      <c r="P6060" s="161">
        <f t="shared" si="567"/>
        <v>205.33170000000001</v>
      </c>
    </row>
    <row r="6061" spans="9:16" x14ac:dyDescent="0.2">
      <c r="I6061" s="158">
        <f t="shared" si="571"/>
        <v>15</v>
      </c>
      <c r="J6061" s="158" t="str">
        <f t="shared" si="568"/>
        <v>GBP</v>
      </c>
      <c r="K6061" s="158" t="str">
        <f t="shared" si="569"/>
        <v>JPY</v>
      </c>
      <c r="L6061" s="158" t="str">
        <f t="shared" si="566"/>
        <v>GBPJPY45478</v>
      </c>
      <c r="M6061" s="160">
        <f t="shared" si="570"/>
        <v>45478</v>
      </c>
      <c r="N6061" s="158">
        <v>1.1818514885419498</v>
      </c>
      <c r="O6061" s="158">
        <v>174.06</v>
      </c>
      <c r="P6061" s="161">
        <f t="shared" si="567"/>
        <v>205.7131</v>
      </c>
    </row>
    <row r="6062" spans="9:16" x14ac:dyDescent="0.2">
      <c r="I6062" s="158">
        <f t="shared" si="571"/>
        <v>15</v>
      </c>
      <c r="J6062" s="158" t="str">
        <f t="shared" si="568"/>
        <v>GBP</v>
      </c>
      <c r="K6062" s="158" t="str">
        <f t="shared" si="569"/>
        <v>JPY</v>
      </c>
      <c r="L6062" s="158" t="str">
        <f t="shared" si="566"/>
        <v>GBPJPY45479</v>
      </c>
      <c r="M6062" s="160">
        <f t="shared" si="570"/>
        <v>45479</v>
      </c>
      <c r="N6062" s="158">
        <v>1.1818514885419498</v>
      </c>
      <c r="O6062" s="158">
        <v>174.06</v>
      </c>
      <c r="P6062" s="161">
        <f t="shared" si="567"/>
        <v>205.7131</v>
      </c>
    </row>
    <row r="6063" spans="9:16" x14ac:dyDescent="0.2">
      <c r="I6063" s="158">
        <f t="shared" si="571"/>
        <v>15</v>
      </c>
      <c r="J6063" s="158" t="str">
        <f t="shared" si="568"/>
        <v>GBP</v>
      </c>
      <c r="K6063" s="158" t="str">
        <f t="shared" si="569"/>
        <v>JPY</v>
      </c>
      <c r="L6063" s="158" t="str">
        <f t="shared" si="566"/>
        <v>GBPJPY45480</v>
      </c>
      <c r="M6063" s="160">
        <f t="shared" si="570"/>
        <v>45480</v>
      </c>
      <c r="N6063" s="158">
        <v>1.1818514885419498</v>
      </c>
      <c r="O6063" s="158">
        <v>174.06</v>
      </c>
      <c r="P6063" s="161">
        <f t="shared" si="567"/>
        <v>205.7131</v>
      </c>
    </row>
    <row r="6064" spans="9:16" x14ac:dyDescent="0.2">
      <c r="I6064" s="158">
        <f t="shared" si="571"/>
        <v>15</v>
      </c>
      <c r="J6064" s="158" t="str">
        <f t="shared" si="568"/>
        <v>GBP</v>
      </c>
      <c r="K6064" s="158" t="str">
        <f t="shared" si="569"/>
        <v>JPY</v>
      </c>
      <c r="L6064" s="158" t="str">
        <f t="shared" si="566"/>
        <v>GBPJPY45481</v>
      </c>
      <c r="M6064" s="160">
        <f t="shared" si="570"/>
        <v>45481</v>
      </c>
      <c r="N6064" s="158">
        <v>1.1846937566639024</v>
      </c>
      <c r="O6064" s="158">
        <v>174.37</v>
      </c>
      <c r="P6064" s="161">
        <f t="shared" si="567"/>
        <v>206.57509999999999</v>
      </c>
    </row>
    <row r="6065" spans="9:16" x14ac:dyDescent="0.2">
      <c r="I6065" s="158">
        <f t="shared" si="571"/>
        <v>15</v>
      </c>
      <c r="J6065" s="158" t="str">
        <f t="shared" si="568"/>
        <v>GBP</v>
      </c>
      <c r="K6065" s="158" t="str">
        <f t="shared" si="569"/>
        <v>JPY</v>
      </c>
      <c r="L6065" s="158" t="str">
        <f t="shared" si="566"/>
        <v>GBPJPY45482</v>
      </c>
      <c r="M6065" s="160">
        <f t="shared" si="570"/>
        <v>45482</v>
      </c>
      <c r="N6065" s="158">
        <v>1.1835580120959628</v>
      </c>
      <c r="O6065" s="158">
        <v>174.2</v>
      </c>
      <c r="P6065" s="161">
        <f t="shared" si="567"/>
        <v>206.17580000000001</v>
      </c>
    </row>
    <row r="6066" spans="9:16" x14ac:dyDescent="0.2">
      <c r="I6066" s="158">
        <f t="shared" si="571"/>
        <v>15</v>
      </c>
      <c r="J6066" s="158" t="str">
        <f t="shared" si="568"/>
        <v>GBP</v>
      </c>
      <c r="K6066" s="158" t="str">
        <f t="shared" si="569"/>
        <v>JPY</v>
      </c>
      <c r="L6066" s="158" t="str">
        <f t="shared" si="566"/>
        <v>GBPJPY45483</v>
      </c>
      <c r="M6066" s="160">
        <f t="shared" si="570"/>
        <v>45483</v>
      </c>
      <c r="N6066" s="158">
        <v>1.1831799143377741</v>
      </c>
      <c r="O6066" s="158">
        <v>174.79</v>
      </c>
      <c r="P6066" s="161">
        <f t="shared" si="567"/>
        <v>206.80799999999999</v>
      </c>
    </row>
    <row r="6067" spans="9:16" x14ac:dyDescent="0.2">
      <c r="I6067" s="158">
        <f t="shared" si="571"/>
        <v>15</v>
      </c>
      <c r="J6067" s="158" t="str">
        <f t="shared" si="568"/>
        <v>GBP</v>
      </c>
      <c r="K6067" s="158" t="str">
        <f t="shared" si="569"/>
        <v>JPY</v>
      </c>
      <c r="L6067" s="158" t="str">
        <f t="shared" si="566"/>
        <v>GBPJPY45484</v>
      </c>
      <c r="M6067" s="160">
        <f t="shared" si="570"/>
        <v>45484</v>
      </c>
      <c r="N6067" s="158">
        <v>1.1861692663543089</v>
      </c>
      <c r="O6067" s="158">
        <v>175.39</v>
      </c>
      <c r="P6067" s="161">
        <f t="shared" si="567"/>
        <v>208.04220000000001</v>
      </c>
    </row>
    <row r="6068" spans="9:16" x14ac:dyDescent="0.2">
      <c r="I6068" s="158">
        <f t="shared" si="571"/>
        <v>15</v>
      </c>
      <c r="J6068" s="158" t="str">
        <f t="shared" si="568"/>
        <v>GBP</v>
      </c>
      <c r="K6068" s="158" t="str">
        <f t="shared" si="569"/>
        <v>JPY</v>
      </c>
      <c r="L6068" s="158" t="str">
        <f t="shared" si="566"/>
        <v>GBPJPY45485</v>
      </c>
      <c r="M6068" s="160">
        <f t="shared" si="570"/>
        <v>45485</v>
      </c>
      <c r="N6068" s="158">
        <v>1.1900653345868688</v>
      </c>
      <c r="O6068" s="158">
        <v>172.87</v>
      </c>
      <c r="P6068" s="161">
        <f t="shared" si="567"/>
        <v>205.72659999999999</v>
      </c>
    </row>
    <row r="6069" spans="9:16" x14ac:dyDescent="0.2">
      <c r="I6069" s="158">
        <f t="shared" si="571"/>
        <v>15</v>
      </c>
      <c r="J6069" s="158" t="str">
        <f t="shared" si="568"/>
        <v>GBP</v>
      </c>
      <c r="K6069" s="158" t="str">
        <f t="shared" si="569"/>
        <v>JPY</v>
      </c>
      <c r="L6069" s="158" t="str">
        <f t="shared" si="566"/>
        <v>GBPJPY45486</v>
      </c>
      <c r="M6069" s="160">
        <f t="shared" si="570"/>
        <v>45486</v>
      </c>
      <c r="N6069" s="158">
        <v>1.1900653345868688</v>
      </c>
      <c r="O6069" s="158">
        <v>172.87</v>
      </c>
      <c r="P6069" s="161">
        <f t="shared" si="567"/>
        <v>205.72659999999999</v>
      </c>
    </row>
    <row r="6070" spans="9:16" x14ac:dyDescent="0.2">
      <c r="I6070" s="158">
        <f t="shared" si="571"/>
        <v>15</v>
      </c>
      <c r="J6070" s="158" t="str">
        <f t="shared" si="568"/>
        <v>GBP</v>
      </c>
      <c r="K6070" s="158" t="str">
        <f t="shared" si="569"/>
        <v>JPY</v>
      </c>
      <c r="L6070" s="158" t="str">
        <f t="shared" si="566"/>
        <v>GBPJPY45487</v>
      </c>
      <c r="M6070" s="160">
        <f t="shared" si="570"/>
        <v>45487</v>
      </c>
      <c r="N6070" s="158">
        <v>1.1900653345868688</v>
      </c>
      <c r="O6070" s="158">
        <v>172.87</v>
      </c>
      <c r="P6070" s="161">
        <f t="shared" si="567"/>
        <v>205.72659999999999</v>
      </c>
    </row>
    <row r="6071" spans="9:16" x14ac:dyDescent="0.2">
      <c r="I6071" s="158">
        <f t="shared" si="571"/>
        <v>15</v>
      </c>
      <c r="J6071" s="158" t="str">
        <f t="shared" si="568"/>
        <v>GBP</v>
      </c>
      <c r="K6071" s="158" t="str">
        <f t="shared" si="569"/>
        <v>JPY</v>
      </c>
      <c r="L6071" s="158" t="str">
        <f t="shared" si="566"/>
        <v>GBPJPY45488</v>
      </c>
      <c r="M6071" s="160">
        <f t="shared" si="570"/>
        <v>45488</v>
      </c>
      <c r="N6071" s="158">
        <v>1.1898387768457375</v>
      </c>
      <c r="O6071" s="158">
        <v>172.34</v>
      </c>
      <c r="P6071" s="161">
        <f t="shared" si="567"/>
        <v>205.05680000000001</v>
      </c>
    </row>
    <row r="6072" spans="9:16" x14ac:dyDescent="0.2">
      <c r="I6072" s="158">
        <f t="shared" si="571"/>
        <v>15</v>
      </c>
      <c r="J6072" s="158" t="str">
        <f t="shared" si="568"/>
        <v>GBP</v>
      </c>
      <c r="K6072" s="158" t="str">
        <f t="shared" si="569"/>
        <v>JPY</v>
      </c>
      <c r="L6072" s="158" t="str">
        <f t="shared" si="566"/>
        <v>GBPJPY45489</v>
      </c>
      <c r="M6072" s="160">
        <f t="shared" si="570"/>
        <v>45489</v>
      </c>
      <c r="N6072" s="158">
        <v>1.1896547621880131</v>
      </c>
      <c r="O6072" s="158">
        <v>172.65</v>
      </c>
      <c r="P6072" s="161">
        <f t="shared" si="567"/>
        <v>205.3939</v>
      </c>
    </row>
    <row r="6073" spans="9:16" x14ac:dyDescent="0.2">
      <c r="I6073" s="158">
        <f t="shared" si="571"/>
        <v>15</v>
      </c>
      <c r="J6073" s="158" t="str">
        <f t="shared" si="568"/>
        <v>GBP</v>
      </c>
      <c r="K6073" s="158" t="str">
        <f t="shared" si="569"/>
        <v>JPY</v>
      </c>
      <c r="L6073" s="158" t="str">
        <f t="shared" si="566"/>
        <v>GBPJPY45490</v>
      </c>
      <c r="M6073" s="160">
        <f t="shared" si="570"/>
        <v>45490</v>
      </c>
      <c r="N6073" s="158">
        <v>1.1916820592265984</v>
      </c>
      <c r="O6073" s="158">
        <v>171.21</v>
      </c>
      <c r="P6073" s="161">
        <f t="shared" si="567"/>
        <v>204.02789999999999</v>
      </c>
    </row>
    <row r="6074" spans="9:16" x14ac:dyDescent="0.2">
      <c r="I6074" s="158">
        <f t="shared" si="571"/>
        <v>15</v>
      </c>
      <c r="J6074" s="158" t="str">
        <f t="shared" si="568"/>
        <v>GBP</v>
      </c>
      <c r="K6074" s="158" t="str">
        <f t="shared" si="569"/>
        <v>JPY</v>
      </c>
      <c r="L6074" s="158" t="str">
        <f t="shared" si="566"/>
        <v>GBPJPY45491</v>
      </c>
      <c r="M6074" s="160">
        <f t="shared" si="570"/>
        <v>45491</v>
      </c>
      <c r="N6074" s="158">
        <v>1.188001188001188</v>
      </c>
      <c r="O6074" s="158">
        <v>171.02</v>
      </c>
      <c r="P6074" s="161">
        <f t="shared" si="567"/>
        <v>203.172</v>
      </c>
    </row>
    <row r="6075" spans="9:16" x14ac:dyDescent="0.2">
      <c r="I6075" s="158">
        <f t="shared" si="571"/>
        <v>15</v>
      </c>
      <c r="J6075" s="158" t="str">
        <f t="shared" si="568"/>
        <v>GBP</v>
      </c>
      <c r="K6075" s="158" t="str">
        <f t="shared" si="569"/>
        <v>JPY</v>
      </c>
      <c r="L6075" s="158" t="str">
        <f t="shared" si="566"/>
        <v>GBPJPY45492</v>
      </c>
      <c r="M6075" s="160">
        <f t="shared" si="570"/>
        <v>45492</v>
      </c>
      <c r="N6075" s="158">
        <v>1.1865211200759374</v>
      </c>
      <c r="O6075" s="158">
        <v>171.61</v>
      </c>
      <c r="P6075" s="161">
        <f t="shared" si="567"/>
        <v>203.6189</v>
      </c>
    </row>
    <row r="6076" spans="9:16" x14ac:dyDescent="0.2">
      <c r="I6076" s="158">
        <f t="shared" si="571"/>
        <v>15</v>
      </c>
      <c r="J6076" s="158" t="str">
        <f t="shared" si="568"/>
        <v>GBP</v>
      </c>
      <c r="K6076" s="158" t="str">
        <f t="shared" si="569"/>
        <v>JPY</v>
      </c>
      <c r="L6076" s="158" t="str">
        <f t="shared" si="566"/>
        <v>GBPJPY45493</v>
      </c>
      <c r="M6076" s="160">
        <f t="shared" si="570"/>
        <v>45493</v>
      </c>
      <c r="N6076" s="158">
        <v>1.1865211200759374</v>
      </c>
      <c r="O6076" s="158">
        <v>171.61</v>
      </c>
      <c r="P6076" s="161">
        <f t="shared" si="567"/>
        <v>203.6189</v>
      </c>
    </row>
    <row r="6077" spans="9:16" x14ac:dyDescent="0.2">
      <c r="I6077" s="158">
        <f t="shared" si="571"/>
        <v>15</v>
      </c>
      <c r="J6077" s="158" t="str">
        <f t="shared" si="568"/>
        <v>GBP</v>
      </c>
      <c r="K6077" s="158" t="str">
        <f t="shared" si="569"/>
        <v>JPY</v>
      </c>
      <c r="L6077" s="158" t="str">
        <f t="shared" si="566"/>
        <v>GBPJPY45494</v>
      </c>
      <c r="M6077" s="160">
        <f t="shared" si="570"/>
        <v>45494</v>
      </c>
      <c r="N6077" s="158">
        <v>1.1865211200759374</v>
      </c>
      <c r="O6077" s="158">
        <v>171.61</v>
      </c>
      <c r="P6077" s="161">
        <f t="shared" si="567"/>
        <v>203.6189</v>
      </c>
    </row>
    <row r="6078" spans="9:16" x14ac:dyDescent="0.2">
      <c r="I6078" s="158">
        <f t="shared" si="571"/>
        <v>15</v>
      </c>
      <c r="J6078" s="158" t="str">
        <f t="shared" si="568"/>
        <v>GBP</v>
      </c>
      <c r="K6078" s="158" t="str">
        <f t="shared" si="569"/>
        <v>JPY</v>
      </c>
      <c r="L6078" s="158" t="str">
        <f t="shared" si="566"/>
        <v>GBPJPY45495</v>
      </c>
      <c r="M6078" s="160">
        <f t="shared" si="570"/>
        <v>45495</v>
      </c>
      <c r="N6078" s="158">
        <v>1.1874369174137624</v>
      </c>
      <c r="O6078" s="158">
        <v>170.8</v>
      </c>
      <c r="P6078" s="161">
        <f t="shared" si="567"/>
        <v>202.8142</v>
      </c>
    </row>
    <row r="6079" spans="9:16" x14ac:dyDescent="0.2">
      <c r="I6079" s="158">
        <f t="shared" si="571"/>
        <v>15</v>
      </c>
      <c r="J6079" s="158" t="str">
        <f t="shared" si="568"/>
        <v>GBP</v>
      </c>
      <c r="K6079" s="158" t="str">
        <f t="shared" si="569"/>
        <v>JPY</v>
      </c>
      <c r="L6079" s="158" t="str">
        <f t="shared" si="566"/>
        <v>GBPJPY45496</v>
      </c>
      <c r="M6079" s="160">
        <f t="shared" si="570"/>
        <v>45496</v>
      </c>
      <c r="N6079" s="158">
        <v>1.1894425082963616</v>
      </c>
      <c r="O6079" s="158">
        <v>169.64</v>
      </c>
      <c r="P6079" s="161">
        <f t="shared" si="567"/>
        <v>201.77699999999999</v>
      </c>
    </row>
    <row r="6080" spans="9:16" x14ac:dyDescent="0.2">
      <c r="I6080" s="158">
        <f t="shared" si="571"/>
        <v>15</v>
      </c>
      <c r="J6080" s="158" t="str">
        <f t="shared" si="568"/>
        <v>GBP</v>
      </c>
      <c r="K6080" s="158" t="str">
        <f t="shared" si="569"/>
        <v>JPY</v>
      </c>
      <c r="L6080" s="158" t="str">
        <f t="shared" si="566"/>
        <v>GBPJPY45497</v>
      </c>
      <c r="M6080" s="160">
        <f t="shared" si="570"/>
        <v>45497</v>
      </c>
      <c r="N6080" s="158">
        <v>1.1908589665725888</v>
      </c>
      <c r="O6080" s="158">
        <v>167.23</v>
      </c>
      <c r="P6080" s="161">
        <f t="shared" si="567"/>
        <v>199.1473</v>
      </c>
    </row>
    <row r="6081" spans="9:16" x14ac:dyDescent="0.2">
      <c r="I6081" s="158">
        <f t="shared" si="571"/>
        <v>15</v>
      </c>
      <c r="J6081" s="158" t="str">
        <f t="shared" si="568"/>
        <v>GBP</v>
      </c>
      <c r="K6081" s="158" t="str">
        <f t="shared" si="569"/>
        <v>JPY</v>
      </c>
      <c r="L6081" s="158" t="str">
        <f t="shared" si="566"/>
        <v>GBPJPY45498</v>
      </c>
      <c r="M6081" s="160">
        <f t="shared" si="570"/>
        <v>45498</v>
      </c>
      <c r="N6081" s="158">
        <v>1.1865211200759374</v>
      </c>
      <c r="O6081" s="158">
        <v>165.62</v>
      </c>
      <c r="P6081" s="161">
        <f t="shared" si="567"/>
        <v>196.51159999999999</v>
      </c>
    </row>
    <row r="6082" spans="9:16" x14ac:dyDescent="0.2">
      <c r="I6082" s="158">
        <f t="shared" si="571"/>
        <v>15</v>
      </c>
      <c r="J6082" s="158" t="str">
        <f t="shared" si="568"/>
        <v>GBP</v>
      </c>
      <c r="K6082" s="158" t="str">
        <f t="shared" si="569"/>
        <v>JPY</v>
      </c>
      <c r="L6082" s="158" t="str">
        <f t="shared" si="566"/>
        <v>GBPJPY45499</v>
      </c>
      <c r="M6082" s="160">
        <f t="shared" si="570"/>
        <v>45499</v>
      </c>
      <c r="N6082" s="158">
        <v>1.1851430467657447</v>
      </c>
      <c r="O6082" s="158">
        <v>167.84</v>
      </c>
      <c r="P6082" s="161">
        <f t="shared" si="567"/>
        <v>198.9144</v>
      </c>
    </row>
    <row r="6083" spans="9:16" x14ac:dyDescent="0.2">
      <c r="I6083" s="158">
        <f t="shared" si="571"/>
        <v>15</v>
      </c>
      <c r="J6083" s="158" t="str">
        <f t="shared" si="568"/>
        <v>GBP</v>
      </c>
      <c r="K6083" s="158" t="str">
        <f t="shared" si="569"/>
        <v>JPY</v>
      </c>
      <c r="L6083" s="158" t="str">
        <f t="shared" ref="L6083:L6146" si="572">J6083&amp;K6083&amp;M6083</f>
        <v>GBPJPY45500</v>
      </c>
      <c r="M6083" s="160">
        <f t="shared" si="570"/>
        <v>45500</v>
      </c>
      <c r="N6083" s="158">
        <v>1.1851430467657447</v>
      </c>
      <c r="O6083" s="158">
        <v>167.84</v>
      </c>
      <c r="P6083" s="161">
        <f t="shared" ref="P6083:P6146" si="573">ROUND(N6083*O6083,4)</f>
        <v>198.9144</v>
      </c>
    </row>
    <row r="6084" spans="9:16" x14ac:dyDescent="0.2">
      <c r="I6084" s="158">
        <f t="shared" si="571"/>
        <v>15</v>
      </c>
      <c r="J6084" s="158" t="str">
        <f t="shared" ref="J6084:J6147" si="574">VLOOKUP($I6084,$A:$C,2,FALSE)</f>
        <v>GBP</v>
      </c>
      <c r="K6084" s="158" t="str">
        <f t="shared" ref="K6084:K6147" si="575">VLOOKUP($I6084,$A:$C,3,FALSE)</f>
        <v>JPY</v>
      </c>
      <c r="L6084" s="158" t="str">
        <f t="shared" si="572"/>
        <v>GBPJPY45501</v>
      </c>
      <c r="M6084" s="160">
        <f t="shared" ref="M6084:M6147" si="576">IF(I6084=I6083,M6083+1,$G$1)</f>
        <v>45501</v>
      </c>
      <c r="N6084" s="158">
        <v>1.1851430467657447</v>
      </c>
      <c r="O6084" s="158">
        <v>167.84</v>
      </c>
      <c r="P6084" s="161">
        <f t="shared" si="573"/>
        <v>198.9144</v>
      </c>
    </row>
    <row r="6085" spans="9:16" x14ac:dyDescent="0.2">
      <c r="I6085" s="158">
        <f t="shared" si="571"/>
        <v>15</v>
      </c>
      <c r="J6085" s="158" t="str">
        <f t="shared" si="574"/>
        <v>GBP</v>
      </c>
      <c r="K6085" s="158" t="str">
        <f t="shared" si="575"/>
        <v>JPY</v>
      </c>
      <c r="L6085" s="158" t="str">
        <f t="shared" si="572"/>
        <v>GBPJPY45502</v>
      </c>
      <c r="M6085" s="160">
        <f t="shared" si="576"/>
        <v>45502</v>
      </c>
      <c r="N6085" s="158">
        <v>1.1856067342462504</v>
      </c>
      <c r="O6085" s="158">
        <v>166.44</v>
      </c>
      <c r="P6085" s="161">
        <f t="shared" si="573"/>
        <v>197.33240000000001</v>
      </c>
    </row>
    <row r="6086" spans="9:16" x14ac:dyDescent="0.2">
      <c r="I6086" s="158">
        <f t="shared" si="571"/>
        <v>15</v>
      </c>
      <c r="J6086" s="158" t="str">
        <f t="shared" si="574"/>
        <v>GBP</v>
      </c>
      <c r="K6086" s="158" t="str">
        <f t="shared" si="575"/>
        <v>JPY</v>
      </c>
      <c r="L6086" s="158" t="str">
        <f t="shared" si="572"/>
        <v>GBPJPY45503</v>
      </c>
      <c r="M6086" s="160">
        <f t="shared" si="576"/>
        <v>45503</v>
      </c>
      <c r="N6086" s="158">
        <v>1.1868027533823877</v>
      </c>
      <c r="O6086" s="158">
        <v>167.61</v>
      </c>
      <c r="P6086" s="161">
        <f t="shared" si="573"/>
        <v>198.92</v>
      </c>
    </row>
    <row r="6087" spans="9:16" x14ac:dyDescent="0.2">
      <c r="I6087" s="158">
        <f t="shared" si="571"/>
        <v>15</v>
      </c>
      <c r="J6087" s="158" t="str">
        <f t="shared" si="574"/>
        <v>GBP</v>
      </c>
      <c r="K6087" s="158" t="str">
        <f t="shared" si="575"/>
        <v>JPY</v>
      </c>
      <c r="L6087" s="158" t="str">
        <f t="shared" si="572"/>
        <v>GBPJPY45504</v>
      </c>
      <c r="M6087" s="160">
        <f t="shared" si="576"/>
        <v>45504</v>
      </c>
      <c r="N6087" s="158">
        <v>1.1851149561507466</v>
      </c>
      <c r="O6087" s="158">
        <v>162.76</v>
      </c>
      <c r="P6087" s="161">
        <f t="shared" si="573"/>
        <v>192.88929999999999</v>
      </c>
    </row>
    <row r="6088" spans="9:16" x14ac:dyDescent="0.2">
      <c r="I6088" s="158">
        <f t="shared" si="571"/>
        <v>15</v>
      </c>
      <c r="J6088" s="158" t="str">
        <f t="shared" si="574"/>
        <v>GBP</v>
      </c>
      <c r="K6088" s="158" t="str">
        <f t="shared" si="575"/>
        <v>JPY</v>
      </c>
      <c r="L6088" s="158" t="str">
        <f t="shared" si="572"/>
        <v>GBPJPY45505</v>
      </c>
      <c r="M6088" s="160">
        <f t="shared" si="576"/>
        <v>45505</v>
      </c>
      <c r="N6088" s="158">
        <v>1.1858457451854663</v>
      </c>
      <c r="O6088" s="158">
        <v>162.66</v>
      </c>
      <c r="P6088" s="161">
        <f t="shared" si="573"/>
        <v>192.8897</v>
      </c>
    </row>
    <row r="6089" spans="9:16" x14ac:dyDescent="0.2">
      <c r="I6089" s="158">
        <f t="shared" si="571"/>
        <v>15</v>
      </c>
      <c r="J6089" s="158" t="str">
        <f t="shared" si="574"/>
        <v>GBP</v>
      </c>
      <c r="K6089" s="158" t="str">
        <f t="shared" si="575"/>
        <v>JPY</v>
      </c>
      <c r="L6089" s="158" t="str">
        <f t="shared" si="572"/>
        <v>GBPJPY45506</v>
      </c>
      <c r="M6089" s="160">
        <f t="shared" si="576"/>
        <v>45506</v>
      </c>
      <c r="N6089" s="158">
        <v>1.1764705882352942</v>
      </c>
      <c r="O6089" s="158">
        <v>161.37</v>
      </c>
      <c r="P6089" s="161">
        <f t="shared" si="573"/>
        <v>189.84710000000001</v>
      </c>
    </row>
    <row r="6090" spans="9:16" x14ac:dyDescent="0.2">
      <c r="I6090" s="158">
        <f t="shared" si="571"/>
        <v>15</v>
      </c>
      <c r="J6090" s="158" t="str">
        <f t="shared" si="574"/>
        <v>GBP</v>
      </c>
      <c r="K6090" s="158" t="str">
        <f t="shared" si="575"/>
        <v>JPY</v>
      </c>
      <c r="L6090" s="158" t="str">
        <f t="shared" si="572"/>
        <v>GBPJPY45507</v>
      </c>
      <c r="M6090" s="160">
        <f t="shared" si="576"/>
        <v>45507</v>
      </c>
      <c r="N6090" s="158">
        <v>1.1764705882352942</v>
      </c>
      <c r="O6090" s="158">
        <v>161.37</v>
      </c>
      <c r="P6090" s="161">
        <f t="shared" si="573"/>
        <v>189.84710000000001</v>
      </c>
    </row>
    <row r="6091" spans="9:16" x14ac:dyDescent="0.2">
      <c r="I6091" s="158">
        <f t="shared" si="571"/>
        <v>15</v>
      </c>
      <c r="J6091" s="158" t="str">
        <f t="shared" si="574"/>
        <v>GBP</v>
      </c>
      <c r="K6091" s="158" t="str">
        <f t="shared" si="575"/>
        <v>JPY</v>
      </c>
      <c r="L6091" s="158" t="str">
        <f t="shared" si="572"/>
        <v>GBPJPY45508</v>
      </c>
      <c r="M6091" s="160">
        <f t="shared" si="576"/>
        <v>45508</v>
      </c>
      <c r="N6091" s="158">
        <v>1.1764705882352942</v>
      </c>
      <c r="O6091" s="158">
        <v>161.37</v>
      </c>
      <c r="P6091" s="161">
        <f t="shared" si="573"/>
        <v>189.84710000000001</v>
      </c>
    </row>
    <row r="6092" spans="9:16" x14ac:dyDescent="0.2">
      <c r="I6092" s="158">
        <f t="shared" si="571"/>
        <v>15</v>
      </c>
      <c r="J6092" s="158" t="str">
        <f t="shared" si="574"/>
        <v>GBP</v>
      </c>
      <c r="K6092" s="158" t="str">
        <f t="shared" si="575"/>
        <v>JPY</v>
      </c>
      <c r="L6092" s="158" t="str">
        <f t="shared" si="572"/>
        <v>GBPJPY45509</v>
      </c>
      <c r="M6092" s="160">
        <f t="shared" si="576"/>
        <v>45509</v>
      </c>
      <c r="N6092" s="158">
        <v>1.1644425813363144</v>
      </c>
      <c r="O6092" s="158">
        <v>155.97999999999999</v>
      </c>
      <c r="P6092" s="161">
        <f t="shared" si="573"/>
        <v>181.62979999999999</v>
      </c>
    </row>
    <row r="6093" spans="9:16" x14ac:dyDescent="0.2">
      <c r="I6093" s="158">
        <f t="shared" si="571"/>
        <v>15</v>
      </c>
      <c r="J6093" s="158" t="str">
        <f t="shared" si="574"/>
        <v>GBP</v>
      </c>
      <c r="K6093" s="158" t="str">
        <f t="shared" si="575"/>
        <v>JPY</v>
      </c>
      <c r="L6093" s="158" t="str">
        <f t="shared" si="572"/>
        <v>GBPJPY45510</v>
      </c>
      <c r="M6093" s="160">
        <f t="shared" si="576"/>
        <v>45510</v>
      </c>
      <c r="N6093" s="158">
        <v>1.1628177399474406</v>
      </c>
      <c r="O6093" s="158">
        <v>158.29</v>
      </c>
      <c r="P6093" s="161">
        <f t="shared" si="573"/>
        <v>184.0624</v>
      </c>
    </row>
    <row r="6094" spans="9:16" x14ac:dyDescent="0.2">
      <c r="I6094" s="158">
        <f t="shared" si="571"/>
        <v>15</v>
      </c>
      <c r="J6094" s="158" t="str">
        <f t="shared" si="574"/>
        <v>GBP</v>
      </c>
      <c r="K6094" s="158" t="str">
        <f t="shared" si="575"/>
        <v>JPY</v>
      </c>
      <c r="L6094" s="158" t="str">
        <f t="shared" si="572"/>
        <v>GBPJPY45511</v>
      </c>
      <c r="M6094" s="160">
        <f t="shared" si="576"/>
        <v>45511</v>
      </c>
      <c r="N6094" s="158">
        <v>1.1653925041954132</v>
      </c>
      <c r="O6094" s="158">
        <v>160.62</v>
      </c>
      <c r="P6094" s="161">
        <f t="shared" si="573"/>
        <v>187.18530000000001</v>
      </c>
    </row>
    <row r="6095" spans="9:16" x14ac:dyDescent="0.2">
      <c r="I6095" s="158">
        <f t="shared" si="571"/>
        <v>15</v>
      </c>
      <c r="J6095" s="158" t="str">
        <f t="shared" si="574"/>
        <v>GBP</v>
      </c>
      <c r="K6095" s="158" t="str">
        <f t="shared" si="575"/>
        <v>JPY</v>
      </c>
      <c r="L6095" s="158" t="str">
        <f t="shared" si="572"/>
        <v>GBPJPY45512</v>
      </c>
      <c r="M6095" s="160">
        <f t="shared" si="576"/>
        <v>45512</v>
      </c>
      <c r="N6095" s="158">
        <v>1.1615346195393355</v>
      </c>
      <c r="O6095" s="158">
        <v>159.74</v>
      </c>
      <c r="P6095" s="161">
        <f t="shared" si="573"/>
        <v>185.54349999999999</v>
      </c>
    </row>
    <row r="6096" spans="9:16" x14ac:dyDescent="0.2">
      <c r="I6096" s="158">
        <f t="shared" si="571"/>
        <v>15</v>
      </c>
      <c r="J6096" s="158" t="str">
        <f t="shared" si="574"/>
        <v>GBP</v>
      </c>
      <c r="K6096" s="158" t="str">
        <f t="shared" si="575"/>
        <v>JPY</v>
      </c>
      <c r="L6096" s="158" t="str">
        <f t="shared" si="572"/>
        <v>GBPJPY45513</v>
      </c>
      <c r="M6096" s="160">
        <f t="shared" si="576"/>
        <v>45513</v>
      </c>
      <c r="N6096" s="158">
        <v>1.1667522284967564</v>
      </c>
      <c r="O6096" s="158">
        <v>160.33000000000001</v>
      </c>
      <c r="P6096" s="161">
        <f t="shared" si="573"/>
        <v>187.06540000000001</v>
      </c>
    </row>
    <row r="6097" spans="9:16" x14ac:dyDescent="0.2">
      <c r="I6097" s="158">
        <f t="shared" si="571"/>
        <v>15</v>
      </c>
      <c r="J6097" s="158" t="str">
        <f t="shared" si="574"/>
        <v>GBP</v>
      </c>
      <c r="K6097" s="158" t="str">
        <f t="shared" si="575"/>
        <v>JPY</v>
      </c>
      <c r="L6097" s="158" t="str">
        <f t="shared" si="572"/>
        <v>GBPJPY45514</v>
      </c>
      <c r="M6097" s="160">
        <f t="shared" si="576"/>
        <v>45514</v>
      </c>
      <c r="N6097" s="158">
        <v>1.1667522284967564</v>
      </c>
      <c r="O6097" s="158">
        <v>160.33000000000001</v>
      </c>
      <c r="P6097" s="161">
        <f t="shared" si="573"/>
        <v>187.06540000000001</v>
      </c>
    </row>
    <row r="6098" spans="9:16" x14ac:dyDescent="0.2">
      <c r="I6098" s="158">
        <f t="shared" si="571"/>
        <v>15</v>
      </c>
      <c r="J6098" s="158" t="str">
        <f t="shared" si="574"/>
        <v>GBP</v>
      </c>
      <c r="K6098" s="158" t="str">
        <f t="shared" si="575"/>
        <v>JPY</v>
      </c>
      <c r="L6098" s="158" t="str">
        <f t="shared" si="572"/>
        <v>GBPJPY45515</v>
      </c>
      <c r="M6098" s="160">
        <f t="shared" si="576"/>
        <v>45515</v>
      </c>
      <c r="N6098" s="158">
        <v>1.1667522284967564</v>
      </c>
      <c r="O6098" s="158">
        <v>160.33000000000001</v>
      </c>
      <c r="P6098" s="161">
        <f t="shared" si="573"/>
        <v>187.06540000000001</v>
      </c>
    </row>
    <row r="6099" spans="9:16" x14ac:dyDescent="0.2">
      <c r="I6099" s="158">
        <f t="shared" si="571"/>
        <v>15</v>
      </c>
      <c r="J6099" s="158" t="str">
        <f t="shared" si="574"/>
        <v>GBP</v>
      </c>
      <c r="K6099" s="158" t="str">
        <f t="shared" si="575"/>
        <v>JPY</v>
      </c>
      <c r="L6099" s="158" t="str">
        <f t="shared" si="572"/>
        <v>GBPJPY45516</v>
      </c>
      <c r="M6099" s="160">
        <f t="shared" si="576"/>
        <v>45516</v>
      </c>
      <c r="N6099" s="158">
        <v>1.1688524206933633</v>
      </c>
      <c r="O6099" s="158">
        <v>161.25</v>
      </c>
      <c r="P6099" s="161">
        <f t="shared" si="573"/>
        <v>188.47749999999999</v>
      </c>
    </row>
    <row r="6100" spans="9:16" x14ac:dyDescent="0.2">
      <c r="I6100" s="158">
        <f t="shared" si="571"/>
        <v>15</v>
      </c>
      <c r="J6100" s="158" t="str">
        <f t="shared" si="574"/>
        <v>GBP</v>
      </c>
      <c r="K6100" s="158" t="str">
        <f t="shared" si="575"/>
        <v>JPY</v>
      </c>
      <c r="L6100" s="158" t="str">
        <f t="shared" si="572"/>
        <v>GBPJPY45517</v>
      </c>
      <c r="M6100" s="160">
        <f t="shared" si="576"/>
        <v>45517</v>
      </c>
      <c r="N6100" s="158">
        <v>1.1701654613962413</v>
      </c>
      <c r="O6100" s="158">
        <v>161.16999999999999</v>
      </c>
      <c r="P6100" s="161">
        <f t="shared" si="573"/>
        <v>188.59559999999999</v>
      </c>
    </row>
    <row r="6101" spans="9:16" x14ac:dyDescent="0.2">
      <c r="I6101" s="158">
        <f t="shared" si="571"/>
        <v>15</v>
      </c>
      <c r="J6101" s="158" t="str">
        <f t="shared" si="574"/>
        <v>GBP</v>
      </c>
      <c r="K6101" s="158" t="str">
        <f t="shared" si="575"/>
        <v>JPY</v>
      </c>
      <c r="L6101" s="158" t="str">
        <f t="shared" si="572"/>
        <v>GBPJPY45518</v>
      </c>
      <c r="M6101" s="160">
        <f t="shared" si="576"/>
        <v>45518</v>
      </c>
      <c r="N6101" s="158">
        <v>1.1657321380693144</v>
      </c>
      <c r="O6101" s="158">
        <v>161.97999999999999</v>
      </c>
      <c r="P6101" s="161">
        <f t="shared" si="573"/>
        <v>188.8253</v>
      </c>
    </row>
    <row r="6102" spans="9:16" x14ac:dyDescent="0.2">
      <c r="I6102" s="158">
        <f t="shared" si="571"/>
        <v>15</v>
      </c>
      <c r="J6102" s="158" t="str">
        <f t="shared" si="574"/>
        <v>GBP</v>
      </c>
      <c r="K6102" s="158" t="str">
        <f t="shared" si="575"/>
        <v>JPY</v>
      </c>
      <c r="L6102" s="158" t="str">
        <f t="shared" si="572"/>
        <v>GBPJPY45519</v>
      </c>
      <c r="M6102" s="160">
        <f t="shared" si="576"/>
        <v>45519</v>
      </c>
      <c r="N6102" s="158">
        <v>1.168019622729662</v>
      </c>
      <c r="O6102" s="158">
        <v>162.13999999999999</v>
      </c>
      <c r="P6102" s="161">
        <f t="shared" si="573"/>
        <v>189.3827</v>
      </c>
    </row>
    <row r="6103" spans="9:16" x14ac:dyDescent="0.2">
      <c r="I6103" s="158">
        <f t="shared" si="571"/>
        <v>15</v>
      </c>
      <c r="J6103" s="158" t="str">
        <f t="shared" si="574"/>
        <v>GBP</v>
      </c>
      <c r="K6103" s="158" t="str">
        <f t="shared" si="575"/>
        <v>JPY</v>
      </c>
      <c r="L6103" s="158" t="str">
        <f t="shared" si="572"/>
        <v>GBPJPY45520</v>
      </c>
      <c r="M6103" s="160">
        <f t="shared" si="576"/>
        <v>45520</v>
      </c>
      <c r="N6103" s="158">
        <v>1.17470162578705</v>
      </c>
      <c r="O6103" s="158">
        <v>162.72</v>
      </c>
      <c r="P6103" s="161">
        <f t="shared" si="573"/>
        <v>191.1474</v>
      </c>
    </row>
    <row r="6104" spans="9:16" x14ac:dyDescent="0.2">
      <c r="I6104" s="158">
        <f t="shared" si="571"/>
        <v>15</v>
      </c>
      <c r="J6104" s="158" t="str">
        <f t="shared" si="574"/>
        <v>GBP</v>
      </c>
      <c r="K6104" s="158" t="str">
        <f t="shared" si="575"/>
        <v>JPY</v>
      </c>
      <c r="L6104" s="158" t="str">
        <f t="shared" si="572"/>
        <v>GBPJPY45521</v>
      </c>
      <c r="M6104" s="160">
        <f t="shared" si="576"/>
        <v>45521</v>
      </c>
      <c r="N6104" s="158">
        <v>1.17470162578705</v>
      </c>
      <c r="O6104" s="158">
        <v>162.72</v>
      </c>
      <c r="P6104" s="161">
        <f t="shared" si="573"/>
        <v>191.1474</v>
      </c>
    </row>
    <row r="6105" spans="9:16" x14ac:dyDescent="0.2">
      <c r="I6105" s="158">
        <f t="shared" si="571"/>
        <v>15</v>
      </c>
      <c r="J6105" s="158" t="str">
        <f t="shared" si="574"/>
        <v>GBP</v>
      </c>
      <c r="K6105" s="158" t="str">
        <f t="shared" si="575"/>
        <v>JPY</v>
      </c>
      <c r="L6105" s="158" t="str">
        <f t="shared" si="572"/>
        <v>GBPJPY45522</v>
      </c>
      <c r="M6105" s="160">
        <f t="shared" si="576"/>
        <v>45522</v>
      </c>
      <c r="N6105" s="158">
        <v>1.17470162578705</v>
      </c>
      <c r="O6105" s="158">
        <v>162.72</v>
      </c>
      <c r="P6105" s="161">
        <f t="shared" si="573"/>
        <v>191.1474</v>
      </c>
    </row>
    <row r="6106" spans="9:16" x14ac:dyDescent="0.2">
      <c r="I6106" s="158">
        <f t="shared" si="571"/>
        <v>15</v>
      </c>
      <c r="J6106" s="158" t="str">
        <f t="shared" si="574"/>
        <v>GBP</v>
      </c>
      <c r="K6106" s="158" t="str">
        <f t="shared" si="575"/>
        <v>JPY</v>
      </c>
      <c r="L6106" s="158" t="str">
        <f t="shared" si="572"/>
        <v>GBPJPY45523</v>
      </c>
      <c r="M6106" s="160">
        <f t="shared" si="576"/>
        <v>45523</v>
      </c>
      <c r="N6106" s="158">
        <v>1.1731168541698438</v>
      </c>
      <c r="O6106" s="158">
        <v>161.22</v>
      </c>
      <c r="P6106" s="161">
        <f t="shared" si="573"/>
        <v>189.12989999999999</v>
      </c>
    </row>
    <row r="6107" spans="9:16" x14ac:dyDescent="0.2">
      <c r="I6107" s="158">
        <f t="shared" si="571"/>
        <v>15</v>
      </c>
      <c r="J6107" s="158" t="str">
        <f t="shared" si="574"/>
        <v>GBP</v>
      </c>
      <c r="K6107" s="158" t="str">
        <f t="shared" si="575"/>
        <v>JPY</v>
      </c>
      <c r="L6107" s="158" t="str">
        <f t="shared" si="572"/>
        <v>GBPJPY45524</v>
      </c>
      <c r="M6107" s="160">
        <f t="shared" si="576"/>
        <v>45524</v>
      </c>
      <c r="N6107" s="158">
        <v>1.173791581566777</v>
      </c>
      <c r="O6107" s="158">
        <v>162.18</v>
      </c>
      <c r="P6107" s="161">
        <f t="shared" si="573"/>
        <v>190.3655</v>
      </c>
    </row>
    <row r="6108" spans="9:16" x14ac:dyDescent="0.2">
      <c r="I6108" s="158">
        <f t="shared" si="571"/>
        <v>15</v>
      </c>
      <c r="J6108" s="158" t="str">
        <f t="shared" si="574"/>
        <v>GBP</v>
      </c>
      <c r="K6108" s="158" t="str">
        <f t="shared" si="575"/>
        <v>JPY</v>
      </c>
      <c r="L6108" s="158" t="str">
        <f t="shared" si="572"/>
        <v>GBPJPY45525</v>
      </c>
      <c r="M6108" s="160">
        <f t="shared" si="576"/>
        <v>45525</v>
      </c>
      <c r="N6108" s="158">
        <v>1.1722917130698804</v>
      </c>
      <c r="O6108" s="158">
        <v>162.26</v>
      </c>
      <c r="P6108" s="161">
        <f t="shared" si="573"/>
        <v>190.21610000000001</v>
      </c>
    </row>
    <row r="6109" spans="9:16" x14ac:dyDescent="0.2">
      <c r="I6109" s="158">
        <f t="shared" si="571"/>
        <v>15</v>
      </c>
      <c r="J6109" s="158" t="str">
        <f t="shared" si="574"/>
        <v>GBP</v>
      </c>
      <c r="K6109" s="158" t="str">
        <f t="shared" si="575"/>
        <v>JPY</v>
      </c>
      <c r="L6109" s="158" t="str">
        <f t="shared" si="572"/>
        <v>GBPJPY45526</v>
      </c>
      <c r="M6109" s="160">
        <f t="shared" si="576"/>
        <v>45526</v>
      </c>
      <c r="N6109" s="158">
        <v>1.1772600449713337</v>
      </c>
      <c r="O6109" s="158">
        <v>162.63999999999999</v>
      </c>
      <c r="P6109" s="161">
        <f t="shared" si="573"/>
        <v>191.46960000000001</v>
      </c>
    </row>
    <row r="6110" spans="9:16" x14ac:dyDescent="0.2">
      <c r="I6110" s="158">
        <f t="shared" si="571"/>
        <v>15</v>
      </c>
      <c r="J6110" s="158" t="str">
        <f t="shared" si="574"/>
        <v>GBP</v>
      </c>
      <c r="K6110" s="158" t="str">
        <f t="shared" si="575"/>
        <v>JPY</v>
      </c>
      <c r="L6110" s="158" t="str">
        <f t="shared" si="572"/>
        <v>GBPJPY45527</v>
      </c>
      <c r="M6110" s="160">
        <f t="shared" si="576"/>
        <v>45527</v>
      </c>
      <c r="N6110" s="158">
        <v>1.1801777347668558</v>
      </c>
      <c r="O6110" s="158">
        <v>162.37</v>
      </c>
      <c r="P6110" s="161">
        <f t="shared" si="573"/>
        <v>191.62549999999999</v>
      </c>
    </row>
    <row r="6111" spans="9:16" x14ac:dyDescent="0.2">
      <c r="I6111" s="158">
        <f t="shared" si="571"/>
        <v>15</v>
      </c>
      <c r="J6111" s="158" t="str">
        <f t="shared" si="574"/>
        <v>GBP</v>
      </c>
      <c r="K6111" s="158" t="str">
        <f t="shared" si="575"/>
        <v>JPY</v>
      </c>
      <c r="L6111" s="158" t="str">
        <f t="shared" si="572"/>
        <v>GBPJPY45528</v>
      </c>
      <c r="M6111" s="160">
        <f t="shared" si="576"/>
        <v>45528</v>
      </c>
      <c r="N6111" s="158">
        <v>1.1801777347668558</v>
      </c>
      <c r="O6111" s="158">
        <v>162.37</v>
      </c>
      <c r="P6111" s="161">
        <f t="shared" si="573"/>
        <v>191.62549999999999</v>
      </c>
    </row>
    <row r="6112" spans="9:16" x14ac:dyDescent="0.2">
      <c r="I6112" s="158">
        <f t="shared" si="571"/>
        <v>15</v>
      </c>
      <c r="J6112" s="158" t="str">
        <f t="shared" si="574"/>
        <v>GBP</v>
      </c>
      <c r="K6112" s="158" t="str">
        <f t="shared" si="575"/>
        <v>JPY</v>
      </c>
      <c r="L6112" s="158" t="str">
        <f t="shared" si="572"/>
        <v>GBPJPY45529</v>
      </c>
      <c r="M6112" s="160">
        <f t="shared" si="576"/>
        <v>45529</v>
      </c>
      <c r="N6112" s="158">
        <v>1.1801777347668558</v>
      </c>
      <c r="O6112" s="158">
        <v>162.37</v>
      </c>
      <c r="P6112" s="161">
        <f t="shared" si="573"/>
        <v>191.62549999999999</v>
      </c>
    </row>
    <row r="6113" spans="9:16" x14ac:dyDescent="0.2">
      <c r="I6113" s="158">
        <f t="shared" si="571"/>
        <v>15</v>
      </c>
      <c r="J6113" s="158" t="str">
        <f t="shared" si="574"/>
        <v>GBP</v>
      </c>
      <c r="K6113" s="158" t="str">
        <f t="shared" si="575"/>
        <v>JPY</v>
      </c>
      <c r="L6113" s="158" t="str">
        <f t="shared" si="572"/>
        <v>GBPJPY45530</v>
      </c>
      <c r="M6113" s="160">
        <f t="shared" si="576"/>
        <v>45530</v>
      </c>
      <c r="N6113" s="158">
        <v>1.18140469017662</v>
      </c>
      <c r="O6113" s="158">
        <v>160.94</v>
      </c>
      <c r="P6113" s="161">
        <f t="shared" si="573"/>
        <v>190.1353</v>
      </c>
    </row>
    <row r="6114" spans="9:16" x14ac:dyDescent="0.2">
      <c r="I6114" s="158">
        <f t="shared" si="571"/>
        <v>15</v>
      </c>
      <c r="J6114" s="158" t="str">
        <f t="shared" si="574"/>
        <v>GBP</v>
      </c>
      <c r="K6114" s="158" t="str">
        <f t="shared" si="575"/>
        <v>JPY</v>
      </c>
      <c r="L6114" s="158" t="str">
        <f t="shared" si="572"/>
        <v>GBPJPY45531</v>
      </c>
      <c r="M6114" s="160">
        <f t="shared" si="576"/>
        <v>45531</v>
      </c>
      <c r="N6114" s="158">
        <v>1.1843009071744948</v>
      </c>
      <c r="O6114" s="158">
        <v>161.24</v>
      </c>
      <c r="P6114" s="161">
        <f t="shared" si="573"/>
        <v>190.95670000000001</v>
      </c>
    </row>
    <row r="6115" spans="9:16" x14ac:dyDescent="0.2">
      <c r="I6115" s="158">
        <f t="shared" si="571"/>
        <v>15</v>
      </c>
      <c r="J6115" s="158" t="str">
        <f t="shared" si="574"/>
        <v>GBP</v>
      </c>
      <c r="K6115" s="158" t="str">
        <f t="shared" si="575"/>
        <v>JPY</v>
      </c>
      <c r="L6115" s="158" t="str">
        <f t="shared" si="572"/>
        <v>GBPJPY45532</v>
      </c>
      <c r="M6115" s="160">
        <f t="shared" si="576"/>
        <v>45532</v>
      </c>
      <c r="N6115" s="158">
        <v>1.1881705737675701</v>
      </c>
      <c r="O6115" s="158">
        <v>160.57</v>
      </c>
      <c r="P6115" s="161">
        <f t="shared" si="573"/>
        <v>190.78450000000001</v>
      </c>
    </row>
    <row r="6116" spans="9:16" x14ac:dyDescent="0.2">
      <c r="I6116" s="158">
        <f t="shared" si="571"/>
        <v>15</v>
      </c>
      <c r="J6116" s="158" t="str">
        <f t="shared" si="574"/>
        <v>GBP</v>
      </c>
      <c r="K6116" s="158" t="str">
        <f t="shared" si="575"/>
        <v>JPY</v>
      </c>
      <c r="L6116" s="158" t="str">
        <f t="shared" si="572"/>
        <v>GBPJPY45533</v>
      </c>
      <c r="M6116" s="160">
        <f t="shared" si="576"/>
        <v>45533</v>
      </c>
      <c r="N6116" s="158">
        <v>1.188001188001188</v>
      </c>
      <c r="O6116" s="158">
        <v>160.36000000000001</v>
      </c>
      <c r="P6116" s="161">
        <f t="shared" si="573"/>
        <v>190.50790000000001</v>
      </c>
    </row>
    <row r="6117" spans="9:16" x14ac:dyDescent="0.2">
      <c r="I6117" s="158">
        <f t="shared" si="571"/>
        <v>15</v>
      </c>
      <c r="J6117" s="158" t="str">
        <f t="shared" si="574"/>
        <v>GBP</v>
      </c>
      <c r="K6117" s="158" t="str">
        <f t="shared" si="575"/>
        <v>JPY</v>
      </c>
      <c r="L6117" s="158" t="str">
        <f t="shared" si="572"/>
        <v>GBPJPY45534</v>
      </c>
      <c r="M6117" s="160">
        <f t="shared" si="576"/>
        <v>45534</v>
      </c>
      <c r="N6117" s="158">
        <v>1.1887779362815027</v>
      </c>
      <c r="O6117" s="158">
        <v>161.19</v>
      </c>
      <c r="P6117" s="161">
        <f t="shared" si="573"/>
        <v>191.6191</v>
      </c>
    </row>
    <row r="6118" spans="9:16" x14ac:dyDescent="0.2">
      <c r="I6118" s="158">
        <f t="shared" si="571"/>
        <v>15</v>
      </c>
      <c r="J6118" s="158" t="str">
        <f t="shared" si="574"/>
        <v>GBP</v>
      </c>
      <c r="K6118" s="158" t="str">
        <f t="shared" si="575"/>
        <v>JPY</v>
      </c>
      <c r="L6118" s="158" t="str">
        <f t="shared" si="572"/>
        <v>GBPJPY45535</v>
      </c>
      <c r="M6118" s="160">
        <f t="shared" si="576"/>
        <v>45535</v>
      </c>
      <c r="N6118" s="158">
        <v>1.1887779362815027</v>
      </c>
      <c r="O6118" s="158">
        <v>161.19</v>
      </c>
      <c r="P6118" s="161">
        <f t="shared" si="573"/>
        <v>191.6191</v>
      </c>
    </row>
    <row r="6119" spans="9:16" x14ac:dyDescent="0.2">
      <c r="I6119" s="158">
        <f t="shared" si="571"/>
        <v>15</v>
      </c>
      <c r="J6119" s="158" t="str">
        <f t="shared" si="574"/>
        <v>GBP</v>
      </c>
      <c r="K6119" s="158" t="str">
        <f t="shared" si="575"/>
        <v>JPY</v>
      </c>
      <c r="L6119" s="158" t="str">
        <f t="shared" si="572"/>
        <v>GBPJPY45536</v>
      </c>
      <c r="M6119" s="160">
        <f t="shared" si="576"/>
        <v>45536</v>
      </c>
      <c r="N6119" s="158">
        <v>1.1887779362815027</v>
      </c>
      <c r="O6119" s="158">
        <v>161.19</v>
      </c>
      <c r="P6119" s="161">
        <f t="shared" si="573"/>
        <v>191.6191</v>
      </c>
    </row>
    <row r="6120" spans="9:16" x14ac:dyDescent="0.2">
      <c r="I6120" s="158">
        <f t="shared" si="571"/>
        <v>15</v>
      </c>
      <c r="J6120" s="158" t="str">
        <f t="shared" si="574"/>
        <v>GBP</v>
      </c>
      <c r="K6120" s="158" t="str">
        <f t="shared" si="575"/>
        <v>JPY</v>
      </c>
      <c r="L6120" s="158" t="str">
        <f t="shared" si="572"/>
        <v>GBPJPY45537</v>
      </c>
      <c r="M6120" s="160">
        <f t="shared" si="576"/>
        <v>45537</v>
      </c>
      <c r="N6120" s="158">
        <v>1.1873946187275879</v>
      </c>
      <c r="O6120" s="158">
        <v>162.56</v>
      </c>
      <c r="P6120" s="161">
        <f t="shared" si="573"/>
        <v>193.02289999999999</v>
      </c>
    </row>
    <row r="6121" spans="9:16" x14ac:dyDescent="0.2">
      <c r="I6121" s="158">
        <f t="shared" si="571"/>
        <v>15</v>
      </c>
      <c r="J6121" s="158" t="str">
        <f t="shared" si="574"/>
        <v>GBP</v>
      </c>
      <c r="K6121" s="158" t="str">
        <f t="shared" si="575"/>
        <v>JPY</v>
      </c>
      <c r="L6121" s="158" t="str">
        <f t="shared" si="572"/>
        <v>GBPJPY45538</v>
      </c>
      <c r="M6121" s="160">
        <f t="shared" si="576"/>
        <v>45538</v>
      </c>
      <c r="N6121" s="158">
        <v>1.1892727597074388</v>
      </c>
      <c r="O6121" s="158">
        <v>161.26</v>
      </c>
      <c r="P6121" s="161">
        <f t="shared" si="573"/>
        <v>191.78210000000001</v>
      </c>
    </row>
    <row r="6122" spans="9:16" x14ac:dyDescent="0.2">
      <c r="I6122" s="158">
        <f t="shared" ref="I6122:I6185" si="577">IF(M6121=$G$2,I6121+1,I6121)</f>
        <v>15</v>
      </c>
      <c r="J6122" s="158" t="str">
        <f t="shared" si="574"/>
        <v>GBP</v>
      </c>
      <c r="K6122" s="158" t="str">
        <f t="shared" si="575"/>
        <v>JPY</v>
      </c>
      <c r="L6122" s="158" t="str">
        <f t="shared" si="572"/>
        <v>GBPJPY45539</v>
      </c>
      <c r="M6122" s="160">
        <f t="shared" si="576"/>
        <v>45539</v>
      </c>
      <c r="N6122" s="158">
        <v>1.1869717975500902</v>
      </c>
      <c r="O6122" s="158">
        <v>160.26</v>
      </c>
      <c r="P6122" s="161">
        <f t="shared" si="573"/>
        <v>190.22409999999999</v>
      </c>
    </row>
    <row r="6123" spans="9:16" x14ac:dyDescent="0.2">
      <c r="I6123" s="158">
        <f t="shared" si="577"/>
        <v>15</v>
      </c>
      <c r="J6123" s="158" t="str">
        <f t="shared" si="574"/>
        <v>GBP</v>
      </c>
      <c r="K6123" s="158" t="str">
        <f t="shared" si="575"/>
        <v>JPY</v>
      </c>
      <c r="L6123" s="158" t="str">
        <f t="shared" si="572"/>
        <v>GBPJPY45540</v>
      </c>
      <c r="M6123" s="160">
        <f t="shared" si="576"/>
        <v>45540</v>
      </c>
      <c r="N6123" s="158">
        <v>1.1859863848763015</v>
      </c>
      <c r="O6123" s="158">
        <v>159.19999999999999</v>
      </c>
      <c r="P6123" s="161">
        <f t="shared" si="573"/>
        <v>188.809</v>
      </c>
    </row>
    <row r="6124" spans="9:16" x14ac:dyDescent="0.2">
      <c r="I6124" s="158">
        <f t="shared" si="577"/>
        <v>15</v>
      </c>
      <c r="J6124" s="158" t="str">
        <f t="shared" si="574"/>
        <v>GBP</v>
      </c>
      <c r="K6124" s="158" t="str">
        <f t="shared" si="575"/>
        <v>JPY</v>
      </c>
      <c r="L6124" s="158" t="str">
        <f t="shared" si="572"/>
        <v>GBPJPY45541</v>
      </c>
      <c r="M6124" s="160">
        <f t="shared" si="576"/>
        <v>45541</v>
      </c>
      <c r="N6124" s="158">
        <v>1.1863381300938394</v>
      </c>
      <c r="O6124" s="158">
        <v>158.93</v>
      </c>
      <c r="P6124" s="161">
        <f t="shared" si="573"/>
        <v>188.54470000000001</v>
      </c>
    </row>
    <row r="6125" spans="9:16" x14ac:dyDescent="0.2">
      <c r="I6125" s="158">
        <f t="shared" si="577"/>
        <v>15</v>
      </c>
      <c r="J6125" s="158" t="str">
        <f t="shared" si="574"/>
        <v>GBP</v>
      </c>
      <c r="K6125" s="158" t="str">
        <f t="shared" si="575"/>
        <v>JPY</v>
      </c>
      <c r="L6125" s="158" t="str">
        <f t="shared" si="572"/>
        <v>GBPJPY45542</v>
      </c>
      <c r="M6125" s="160">
        <f t="shared" si="576"/>
        <v>45542</v>
      </c>
      <c r="N6125" s="158">
        <v>1.1863381300938394</v>
      </c>
      <c r="O6125" s="158">
        <v>158.93</v>
      </c>
      <c r="P6125" s="161">
        <f t="shared" si="573"/>
        <v>188.54470000000001</v>
      </c>
    </row>
    <row r="6126" spans="9:16" x14ac:dyDescent="0.2">
      <c r="I6126" s="158">
        <f t="shared" si="577"/>
        <v>15</v>
      </c>
      <c r="J6126" s="158" t="str">
        <f t="shared" si="574"/>
        <v>GBP</v>
      </c>
      <c r="K6126" s="158" t="str">
        <f t="shared" si="575"/>
        <v>JPY</v>
      </c>
      <c r="L6126" s="158" t="str">
        <f t="shared" si="572"/>
        <v>GBPJPY45543</v>
      </c>
      <c r="M6126" s="160">
        <f t="shared" si="576"/>
        <v>45543</v>
      </c>
      <c r="N6126" s="158">
        <v>1.1863381300938394</v>
      </c>
      <c r="O6126" s="158">
        <v>158.93</v>
      </c>
      <c r="P6126" s="161">
        <f t="shared" si="573"/>
        <v>188.54470000000001</v>
      </c>
    </row>
    <row r="6127" spans="9:16" x14ac:dyDescent="0.2">
      <c r="I6127" s="158">
        <f t="shared" si="577"/>
        <v>15</v>
      </c>
      <c r="J6127" s="158" t="str">
        <f t="shared" si="574"/>
        <v>GBP</v>
      </c>
      <c r="K6127" s="158" t="str">
        <f t="shared" si="575"/>
        <v>JPY</v>
      </c>
      <c r="L6127" s="158" t="str">
        <f t="shared" si="572"/>
        <v>GBPJPY45544</v>
      </c>
      <c r="M6127" s="160">
        <f t="shared" si="576"/>
        <v>45544</v>
      </c>
      <c r="N6127" s="158">
        <v>1.1853256682273454</v>
      </c>
      <c r="O6127" s="158">
        <v>158.53</v>
      </c>
      <c r="P6127" s="161">
        <f t="shared" si="573"/>
        <v>187.90969999999999</v>
      </c>
    </row>
    <row r="6128" spans="9:16" x14ac:dyDescent="0.2">
      <c r="I6128" s="158">
        <f t="shared" si="577"/>
        <v>15</v>
      </c>
      <c r="J6128" s="158" t="str">
        <f t="shared" si="574"/>
        <v>GBP</v>
      </c>
      <c r="K6128" s="158" t="str">
        <f t="shared" si="575"/>
        <v>JPY</v>
      </c>
      <c r="L6128" s="158" t="str">
        <f t="shared" si="572"/>
        <v>GBPJPY45545</v>
      </c>
      <c r="M6128" s="160">
        <f t="shared" si="576"/>
        <v>45545</v>
      </c>
      <c r="N6128" s="158">
        <v>1.1867323325223995</v>
      </c>
      <c r="O6128" s="158">
        <v>157.81</v>
      </c>
      <c r="P6128" s="161">
        <f t="shared" si="573"/>
        <v>187.2782</v>
      </c>
    </row>
    <row r="6129" spans="9:16" x14ac:dyDescent="0.2">
      <c r="I6129" s="158">
        <f t="shared" si="577"/>
        <v>15</v>
      </c>
      <c r="J6129" s="158" t="str">
        <f t="shared" si="574"/>
        <v>GBP</v>
      </c>
      <c r="K6129" s="158" t="str">
        <f t="shared" si="575"/>
        <v>JPY</v>
      </c>
      <c r="L6129" s="158" t="str">
        <f t="shared" si="572"/>
        <v>GBPJPY45546</v>
      </c>
      <c r="M6129" s="160">
        <f t="shared" si="576"/>
        <v>45546</v>
      </c>
      <c r="N6129" s="158">
        <v>1.1851851851851851</v>
      </c>
      <c r="O6129" s="158">
        <v>156.6</v>
      </c>
      <c r="P6129" s="161">
        <f t="shared" si="573"/>
        <v>185.6</v>
      </c>
    </row>
    <row r="6130" spans="9:16" x14ac:dyDescent="0.2">
      <c r="I6130" s="158">
        <f t="shared" si="577"/>
        <v>15</v>
      </c>
      <c r="J6130" s="158" t="str">
        <f t="shared" si="574"/>
        <v>GBP</v>
      </c>
      <c r="K6130" s="158" t="str">
        <f t="shared" si="575"/>
        <v>JPY</v>
      </c>
      <c r="L6130" s="158" t="str">
        <f t="shared" si="572"/>
        <v>GBPJPY45547</v>
      </c>
      <c r="M6130" s="160">
        <f t="shared" si="576"/>
        <v>45547</v>
      </c>
      <c r="N6130" s="158">
        <v>1.1839924224484963</v>
      </c>
      <c r="O6130" s="158">
        <v>157.02000000000001</v>
      </c>
      <c r="P6130" s="161">
        <f t="shared" si="573"/>
        <v>185.91050000000001</v>
      </c>
    </row>
    <row r="6131" spans="9:16" x14ac:dyDescent="0.2">
      <c r="I6131" s="158">
        <f t="shared" si="577"/>
        <v>15</v>
      </c>
      <c r="J6131" s="158" t="str">
        <f t="shared" si="574"/>
        <v>GBP</v>
      </c>
      <c r="K6131" s="158" t="str">
        <f t="shared" si="575"/>
        <v>JPY</v>
      </c>
      <c r="L6131" s="158" t="str">
        <f t="shared" si="572"/>
        <v>GBPJPY45548</v>
      </c>
      <c r="M6131" s="160">
        <f t="shared" si="576"/>
        <v>45548</v>
      </c>
      <c r="N6131" s="158">
        <v>1.1837821840781295</v>
      </c>
      <c r="O6131" s="158">
        <v>156.16999999999999</v>
      </c>
      <c r="P6131" s="161">
        <f t="shared" si="573"/>
        <v>184.87129999999999</v>
      </c>
    </row>
    <row r="6132" spans="9:16" x14ac:dyDescent="0.2">
      <c r="I6132" s="158">
        <f t="shared" si="577"/>
        <v>15</v>
      </c>
      <c r="J6132" s="158" t="str">
        <f t="shared" si="574"/>
        <v>GBP</v>
      </c>
      <c r="K6132" s="158" t="str">
        <f t="shared" si="575"/>
        <v>JPY</v>
      </c>
      <c r="L6132" s="158" t="str">
        <f t="shared" si="572"/>
        <v>GBPJPY45549</v>
      </c>
      <c r="M6132" s="160">
        <f t="shared" si="576"/>
        <v>45549</v>
      </c>
      <c r="N6132" s="158">
        <v>1.1837821840781295</v>
      </c>
      <c r="O6132" s="158">
        <v>156.16999999999999</v>
      </c>
      <c r="P6132" s="161">
        <f t="shared" si="573"/>
        <v>184.87129999999999</v>
      </c>
    </row>
    <row r="6133" spans="9:16" x14ac:dyDescent="0.2">
      <c r="I6133" s="158">
        <f t="shared" si="577"/>
        <v>15</v>
      </c>
      <c r="J6133" s="158" t="str">
        <f t="shared" si="574"/>
        <v>GBP</v>
      </c>
      <c r="K6133" s="158" t="str">
        <f t="shared" si="575"/>
        <v>JPY</v>
      </c>
      <c r="L6133" s="158" t="str">
        <f t="shared" si="572"/>
        <v>GBPJPY45550</v>
      </c>
      <c r="M6133" s="160">
        <f t="shared" si="576"/>
        <v>45550</v>
      </c>
      <c r="N6133" s="158">
        <v>1.1837821840781295</v>
      </c>
      <c r="O6133" s="158">
        <v>156.16999999999999</v>
      </c>
      <c r="P6133" s="161">
        <f t="shared" si="573"/>
        <v>184.87129999999999</v>
      </c>
    </row>
    <row r="6134" spans="9:16" x14ac:dyDescent="0.2">
      <c r="I6134" s="158">
        <f t="shared" si="577"/>
        <v>15</v>
      </c>
      <c r="J6134" s="158" t="str">
        <f t="shared" si="574"/>
        <v>GBP</v>
      </c>
      <c r="K6134" s="158" t="str">
        <f t="shared" si="575"/>
        <v>JPY</v>
      </c>
      <c r="L6134" s="158" t="str">
        <f t="shared" si="572"/>
        <v>GBPJPY45551</v>
      </c>
      <c r="M6134" s="160">
        <f t="shared" si="576"/>
        <v>45551</v>
      </c>
      <c r="N6134" s="158">
        <v>1.1865492773914901</v>
      </c>
      <c r="O6134" s="158">
        <v>155.66</v>
      </c>
      <c r="P6134" s="161">
        <f t="shared" si="573"/>
        <v>184.69829999999999</v>
      </c>
    </row>
    <row r="6135" spans="9:16" x14ac:dyDescent="0.2">
      <c r="I6135" s="158">
        <f t="shared" si="577"/>
        <v>15</v>
      </c>
      <c r="J6135" s="158" t="str">
        <f t="shared" si="574"/>
        <v>GBP</v>
      </c>
      <c r="K6135" s="158" t="str">
        <f t="shared" si="575"/>
        <v>JPY</v>
      </c>
      <c r="L6135" s="158" t="str">
        <f t="shared" si="572"/>
        <v>GBPJPY45552</v>
      </c>
      <c r="M6135" s="160">
        <f t="shared" si="576"/>
        <v>45552</v>
      </c>
      <c r="N6135" s="158">
        <v>1.1865492773914901</v>
      </c>
      <c r="O6135" s="158">
        <v>156.71</v>
      </c>
      <c r="P6135" s="161">
        <f t="shared" si="573"/>
        <v>185.94409999999999</v>
      </c>
    </row>
    <row r="6136" spans="9:16" x14ac:dyDescent="0.2">
      <c r="I6136" s="158">
        <f t="shared" si="577"/>
        <v>15</v>
      </c>
      <c r="J6136" s="158" t="str">
        <f t="shared" si="574"/>
        <v>GBP</v>
      </c>
      <c r="K6136" s="158" t="str">
        <f t="shared" si="575"/>
        <v>JPY</v>
      </c>
      <c r="L6136" s="158" t="str">
        <f t="shared" si="572"/>
        <v>GBPJPY45553</v>
      </c>
      <c r="M6136" s="160">
        <f t="shared" si="576"/>
        <v>45553</v>
      </c>
      <c r="N6136" s="158">
        <v>1.1872959335114277</v>
      </c>
      <c r="O6136" s="158">
        <v>157.94</v>
      </c>
      <c r="P6136" s="161">
        <f t="shared" si="573"/>
        <v>187.5215</v>
      </c>
    </row>
    <row r="6137" spans="9:16" x14ac:dyDescent="0.2">
      <c r="I6137" s="158">
        <f t="shared" si="577"/>
        <v>15</v>
      </c>
      <c r="J6137" s="158" t="str">
        <f t="shared" si="574"/>
        <v>GBP</v>
      </c>
      <c r="K6137" s="158" t="str">
        <f t="shared" si="575"/>
        <v>JPY</v>
      </c>
      <c r="L6137" s="158" t="str">
        <f t="shared" si="572"/>
        <v>GBPJPY45554</v>
      </c>
      <c r="M6137" s="160">
        <f t="shared" si="576"/>
        <v>45554</v>
      </c>
      <c r="N6137" s="158">
        <v>1.1911426631567663</v>
      </c>
      <c r="O6137" s="158">
        <v>159.53</v>
      </c>
      <c r="P6137" s="161">
        <f t="shared" si="573"/>
        <v>190.023</v>
      </c>
    </row>
    <row r="6138" spans="9:16" x14ac:dyDescent="0.2">
      <c r="I6138" s="158">
        <f t="shared" si="577"/>
        <v>15</v>
      </c>
      <c r="J6138" s="158" t="str">
        <f t="shared" si="574"/>
        <v>GBP</v>
      </c>
      <c r="K6138" s="158" t="str">
        <f t="shared" si="575"/>
        <v>JPY</v>
      </c>
      <c r="L6138" s="158" t="str">
        <f t="shared" si="572"/>
        <v>GBPJPY45555</v>
      </c>
      <c r="M6138" s="160">
        <f t="shared" si="576"/>
        <v>45555</v>
      </c>
      <c r="N6138" s="158">
        <v>1.1917530687641522</v>
      </c>
      <c r="O6138" s="158">
        <v>161.08000000000001</v>
      </c>
      <c r="P6138" s="161">
        <f t="shared" si="573"/>
        <v>191.9676</v>
      </c>
    </row>
    <row r="6139" spans="9:16" x14ac:dyDescent="0.2">
      <c r="I6139" s="158">
        <f t="shared" si="577"/>
        <v>15</v>
      </c>
      <c r="J6139" s="158" t="str">
        <f t="shared" si="574"/>
        <v>GBP</v>
      </c>
      <c r="K6139" s="158" t="str">
        <f t="shared" si="575"/>
        <v>JPY</v>
      </c>
      <c r="L6139" s="158" t="str">
        <f t="shared" si="572"/>
        <v>GBPJPY45556</v>
      </c>
      <c r="M6139" s="160">
        <f t="shared" si="576"/>
        <v>45556</v>
      </c>
      <c r="N6139" s="158">
        <v>1.1917530687641522</v>
      </c>
      <c r="O6139" s="158">
        <v>161.08000000000001</v>
      </c>
      <c r="P6139" s="161">
        <f t="shared" si="573"/>
        <v>191.9676</v>
      </c>
    </row>
    <row r="6140" spans="9:16" x14ac:dyDescent="0.2">
      <c r="I6140" s="158">
        <f t="shared" si="577"/>
        <v>15</v>
      </c>
      <c r="J6140" s="158" t="str">
        <f t="shared" si="574"/>
        <v>GBP</v>
      </c>
      <c r="K6140" s="158" t="str">
        <f t="shared" si="575"/>
        <v>JPY</v>
      </c>
      <c r="L6140" s="158" t="str">
        <f t="shared" si="572"/>
        <v>GBPJPY45557</v>
      </c>
      <c r="M6140" s="160">
        <f t="shared" si="576"/>
        <v>45557</v>
      </c>
      <c r="N6140" s="158">
        <v>1.1917530687641522</v>
      </c>
      <c r="O6140" s="158">
        <v>161.08000000000001</v>
      </c>
      <c r="P6140" s="161">
        <f t="shared" si="573"/>
        <v>191.9676</v>
      </c>
    </row>
    <row r="6141" spans="9:16" x14ac:dyDescent="0.2">
      <c r="I6141" s="158">
        <f t="shared" si="577"/>
        <v>15</v>
      </c>
      <c r="J6141" s="158" t="str">
        <f t="shared" si="574"/>
        <v>GBP</v>
      </c>
      <c r="K6141" s="158" t="str">
        <f t="shared" si="575"/>
        <v>JPY</v>
      </c>
      <c r="L6141" s="158" t="str">
        <f t="shared" si="572"/>
        <v>GBPJPY45558</v>
      </c>
      <c r="M6141" s="160">
        <f t="shared" si="576"/>
        <v>45558</v>
      </c>
      <c r="N6141" s="158">
        <v>1.1973466797576571</v>
      </c>
      <c r="O6141" s="158">
        <v>159.58000000000001</v>
      </c>
      <c r="P6141" s="161">
        <f t="shared" si="573"/>
        <v>191.07259999999999</v>
      </c>
    </row>
    <row r="6142" spans="9:16" x14ac:dyDescent="0.2">
      <c r="I6142" s="158">
        <f t="shared" si="577"/>
        <v>15</v>
      </c>
      <c r="J6142" s="158" t="str">
        <f t="shared" si="574"/>
        <v>GBP</v>
      </c>
      <c r="K6142" s="158" t="str">
        <f t="shared" si="575"/>
        <v>JPY</v>
      </c>
      <c r="L6142" s="158" t="str">
        <f t="shared" si="572"/>
        <v>GBPJPY45559</v>
      </c>
      <c r="M6142" s="160">
        <f t="shared" si="576"/>
        <v>45559</v>
      </c>
      <c r="N6142" s="158">
        <v>1.2016342225426579</v>
      </c>
      <c r="O6142" s="158">
        <v>160.13999999999999</v>
      </c>
      <c r="P6142" s="161">
        <f t="shared" si="573"/>
        <v>192.4297</v>
      </c>
    </row>
    <row r="6143" spans="9:16" x14ac:dyDescent="0.2">
      <c r="I6143" s="158">
        <f t="shared" si="577"/>
        <v>15</v>
      </c>
      <c r="J6143" s="158" t="str">
        <f t="shared" si="574"/>
        <v>GBP</v>
      </c>
      <c r="K6143" s="158" t="str">
        <f t="shared" si="575"/>
        <v>JPY</v>
      </c>
      <c r="L6143" s="158" t="str">
        <f t="shared" si="572"/>
        <v>GBPJPY45560</v>
      </c>
      <c r="M6143" s="160">
        <f t="shared" si="576"/>
        <v>45560</v>
      </c>
      <c r="N6143" s="158">
        <v>1.1954143903984316</v>
      </c>
      <c r="O6143" s="158">
        <v>161.49</v>
      </c>
      <c r="P6143" s="161">
        <f t="shared" si="573"/>
        <v>193.04750000000001</v>
      </c>
    </row>
    <row r="6144" spans="9:16" x14ac:dyDescent="0.2">
      <c r="I6144" s="158">
        <f t="shared" si="577"/>
        <v>15</v>
      </c>
      <c r="J6144" s="158" t="str">
        <f t="shared" si="574"/>
        <v>GBP</v>
      </c>
      <c r="K6144" s="158" t="str">
        <f t="shared" si="575"/>
        <v>JPY</v>
      </c>
      <c r="L6144" s="158" t="str">
        <f t="shared" si="572"/>
        <v>GBPJPY45561</v>
      </c>
      <c r="M6144" s="160">
        <f t="shared" si="576"/>
        <v>45561</v>
      </c>
      <c r="N6144" s="158">
        <v>1.198638346837992</v>
      </c>
      <c r="O6144" s="158">
        <v>160.78</v>
      </c>
      <c r="P6144" s="161">
        <f t="shared" si="573"/>
        <v>192.71709999999999</v>
      </c>
    </row>
    <row r="6145" spans="9:16" x14ac:dyDescent="0.2">
      <c r="I6145" s="158">
        <f t="shared" si="577"/>
        <v>15</v>
      </c>
      <c r="J6145" s="158" t="str">
        <f t="shared" si="574"/>
        <v>GBP</v>
      </c>
      <c r="K6145" s="158" t="str">
        <f t="shared" si="575"/>
        <v>JPY</v>
      </c>
      <c r="L6145" s="158" t="str">
        <f t="shared" si="572"/>
        <v>GBPJPY45562</v>
      </c>
      <c r="M6145" s="160">
        <f t="shared" si="576"/>
        <v>45562</v>
      </c>
      <c r="N6145" s="158">
        <v>1.1999328037629893</v>
      </c>
      <c r="O6145" s="158">
        <v>159.63</v>
      </c>
      <c r="P6145" s="161">
        <f t="shared" si="573"/>
        <v>191.5453</v>
      </c>
    </row>
    <row r="6146" spans="9:16" x14ac:dyDescent="0.2">
      <c r="I6146" s="158">
        <f t="shared" si="577"/>
        <v>15</v>
      </c>
      <c r="J6146" s="158" t="str">
        <f t="shared" si="574"/>
        <v>GBP</v>
      </c>
      <c r="K6146" s="158" t="str">
        <f t="shared" si="575"/>
        <v>JPY</v>
      </c>
      <c r="L6146" s="158" t="str">
        <f t="shared" si="572"/>
        <v>GBPJPY45563</v>
      </c>
      <c r="M6146" s="160">
        <f t="shared" si="576"/>
        <v>45563</v>
      </c>
      <c r="N6146" s="158">
        <v>1.1999328037629893</v>
      </c>
      <c r="O6146" s="158">
        <v>159.63</v>
      </c>
      <c r="P6146" s="161">
        <f t="shared" si="573"/>
        <v>191.5453</v>
      </c>
    </row>
    <row r="6147" spans="9:16" x14ac:dyDescent="0.2">
      <c r="I6147" s="158">
        <f t="shared" si="577"/>
        <v>15</v>
      </c>
      <c r="J6147" s="158" t="str">
        <f t="shared" si="574"/>
        <v>GBP</v>
      </c>
      <c r="K6147" s="158" t="str">
        <f t="shared" si="575"/>
        <v>JPY</v>
      </c>
      <c r="L6147" s="158" t="str">
        <f t="shared" ref="L6147:L6210" si="578">J6147&amp;K6147&amp;M6147</f>
        <v>GBPJPY45564</v>
      </c>
      <c r="M6147" s="160">
        <f t="shared" si="576"/>
        <v>45564</v>
      </c>
      <c r="N6147" s="158">
        <v>1.1999328037629893</v>
      </c>
      <c r="O6147" s="158">
        <v>159.63</v>
      </c>
      <c r="P6147" s="161">
        <f t="shared" ref="P6147:P6210" si="579">ROUND(N6147*O6147,4)</f>
        <v>191.5453</v>
      </c>
    </row>
    <row r="6148" spans="9:16" x14ac:dyDescent="0.2">
      <c r="I6148" s="158">
        <f t="shared" si="577"/>
        <v>15</v>
      </c>
      <c r="J6148" s="158" t="str">
        <f t="shared" ref="J6148:J6211" si="580">VLOOKUP($I6148,$A:$C,2,FALSE)</f>
        <v>GBP</v>
      </c>
      <c r="K6148" s="158" t="str">
        <f t="shared" ref="K6148:K6211" si="581">VLOOKUP($I6148,$A:$C,3,FALSE)</f>
        <v>JPY</v>
      </c>
      <c r="L6148" s="158" t="str">
        <f t="shared" si="578"/>
        <v>GBPJPY45565</v>
      </c>
      <c r="M6148" s="160">
        <f t="shared" ref="M6148:M6211" si="582">IF(I6148=I6147,M6147+1,$G$1)</f>
        <v>45565</v>
      </c>
      <c r="N6148" s="158">
        <v>1.1969883772428569</v>
      </c>
      <c r="O6148" s="158">
        <v>159.82</v>
      </c>
      <c r="P6148" s="161">
        <f t="shared" si="579"/>
        <v>191.30269999999999</v>
      </c>
    </row>
    <row r="6149" spans="9:16" x14ac:dyDescent="0.2">
      <c r="I6149" s="158">
        <f t="shared" si="577"/>
        <v>15</v>
      </c>
      <c r="J6149" s="158" t="str">
        <f t="shared" si="580"/>
        <v>GBP</v>
      </c>
      <c r="K6149" s="158" t="str">
        <f t="shared" si="581"/>
        <v>JPY</v>
      </c>
      <c r="L6149" s="158" t="str">
        <f t="shared" si="578"/>
        <v>GBPJPY45566</v>
      </c>
      <c r="M6149" s="160">
        <f t="shared" si="582"/>
        <v>45566</v>
      </c>
      <c r="N6149" s="158">
        <v>1.2020242087675646</v>
      </c>
      <c r="O6149" s="158">
        <v>159.37</v>
      </c>
      <c r="P6149" s="161">
        <f t="shared" si="579"/>
        <v>191.56659999999999</v>
      </c>
    </row>
    <row r="6150" spans="9:16" x14ac:dyDescent="0.2">
      <c r="I6150" s="158">
        <f t="shared" si="577"/>
        <v>15</v>
      </c>
      <c r="J6150" s="158" t="str">
        <f t="shared" si="580"/>
        <v>GBP</v>
      </c>
      <c r="K6150" s="158" t="str">
        <f t="shared" si="581"/>
        <v>JPY</v>
      </c>
      <c r="L6150" s="158" t="str">
        <f t="shared" si="578"/>
        <v>GBPJPY45567</v>
      </c>
      <c r="M6150" s="160">
        <f t="shared" si="582"/>
        <v>45567</v>
      </c>
      <c r="N6150" s="158">
        <v>1.2006531553164923</v>
      </c>
      <c r="O6150" s="158">
        <v>160.26</v>
      </c>
      <c r="P6150" s="161">
        <f t="shared" si="579"/>
        <v>192.41669999999999</v>
      </c>
    </row>
    <row r="6151" spans="9:16" x14ac:dyDescent="0.2">
      <c r="I6151" s="158">
        <f t="shared" si="577"/>
        <v>15</v>
      </c>
      <c r="J6151" s="158" t="str">
        <f t="shared" si="580"/>
        <v>GBP</v>
      </c>
      <c r="K6151" s="158" t="str">
        <f t="shared" si="581"/>
        <v>JPY</v>
      </c>
      <c r="L6151" s="158" t="str">
        <f t="shared" si="578"/>
        <v>GBPJPY45568</v>
      </c>
      <c r="M6151" s="160">
        <f t="shared" si="582"/>
        <v>45568</v>
      </c>
      <c r="N6151" s="158">
        <v>1.1868309240665575</v>
      </c>
      <c r="O6151" s="158">
        <v>161.97999999999999</v>
      </c>
      <c r="P6151" s="161">
        <f t="shared" si="579"/>
        <v>192.24289999999999</v>
      </c>
    </row>
    <row r="6152" spans="9:16" x14ac:dyDescent="0.2">
      <c r="I6152" s="158">
        <f t="shared" si="577"/>
        <v>15</v>
      </c>
      <c r="J6152" s="158" t="str">
        <f t="shared" si="580"/>
        <v>GBP</v>
      </c>
      <c r="K6152" s="158" t="str">
        <f t="shared" si="581"/>
        <v>JPY</v>
      </c>
      <c r="L6152" s="158" t="str">
        <f t="shared" si="578"/>
        <v>GBPJPY45569</v>
      </c>
      <c r="M6152" s="160">
        <f t="shared" si="582"/>
        <v>45569</v>
      </c>
      <c r="N6152" s="158">
        <v>1.1942437451483847</v>
      </c>
      <c r="O6152" s="158">
        <v>161.69</v>
      </c>
      <c r="P6152" s="161">
        <f t="shared" si="579"/>
        <v>193.09729999999999</v>
      </c>
    </row>
    <row r="6153" spans="9:16" x14ac:dyDescent="0.2">
      <c r="I6153" s="158">
        <f t="shared" si="577"/>
        <v>15</v>
      </c>
      <c r="J6153" s="158" t="str">
        <f t="shared" si="580"/>
        <v>GBP</v>
      </c>
      <c r="K6153" s="158" t="str">
        <f t="shared" si="581"/>
        <v>JPY</v>
      </c>
      <c r="L6153" s="158" t="str">
        <f t="shared" si="578"/>
        <v>GBPJPY45570</v>
      </c>
      <c r="M6153" s="160">
        <f t="shared" si="582"/>
        <v>45570</v>
      </c>
      <c r="N6153" s="158">
        <v>1.1942437451483847</v>
      </c>
      <c r="O6153" s="158">
        <v>161.69</v>
      </c>
      <c r="P6153" s="161">
        <f t="shared" si="579"/>
        <v>193.09729999999999</v>
      </c>
    </row>
    <row r="6154" spans="9:16" x14ac:dyDescent="0.2">
      <c r="I6154" s="158">
        <f t="shared" si="577"/>
        <v>15</v>
      </c>
      <c r="J6154" s="158" t="str">
        <f t="shared" si="580"/>
        <v>GBP</v>
      </c>
      <c r="K6154" s="158" t="str">
        <f t="shared" si="581"/>
        <v>JPY</v>
      </c>
      <c r="L6154" s="158" t="str">
        <f t="shared" si="578"/>
        <v>GBPJPY45571</v>
      </c>
      <c r="M6154" s="160">
        <f t="shared" si="582"/>
        <v>45571</v>
      </c>
      <c r="N6154" s="158">
        <v>1.1942437451483847</v>
      </c>
      <c r="O6154" s="158">
        <v>161.69</v>
      </c>
      <c r="P6154" s="161">
        <f t="shared" si="579"/>
        <v>193.09729999999999</v>
      </c>
    </row>
    <row r="6155" spans="9:16" x14ac:dyDescent="0.2">
      <c r="I6155" s="158">
        <f t="shared" si="577"/>
        <v>15</v>
      </c>
      <c r="J6155" s="158" t="str">
        <f t="shared" si="580"/>
        <v>GBP</v>
      </c>
      <c r="K6155" s="158" t="str">
        <f t="shared" si="581"/>
        <v>JPY</v>
      </c>
      <c r="L6155" s="158" t="str">
        <f t="shared" si="578"/>
        <v>GBPJPY45572</v>
      </c>
      <c r="M6155" s="160">
        <f t="shared" si="582"/>
        <v>45572</v>
      </c>
      <c r="N6155" s="158">
        <v>1.1916394575657188</v>
      </c>
      <c r="O6155" s="158">
        <v>162.63</v>
      </c>
      <c r="P6155" s="161">
        <f t="shared" si="579"/>
        <v>193.7963</v>
      </c>
    </row>
    <row r="6156" spans="9:16" x14ac:dyDescent="0.2">
      <c r="I6156" s="158">
        <f t="shared" si="577"/>
        <v>15</v>
      </c>
      <c r="J6156" s="158" t="str">
        <f t="shared" si="580"/>
        <v>GBP</v>
      </c>
      <c r="K6156" s="158" t="str">
        <f t="shared" si="581"/>
        <v>JPY</v>
      </c>
      <c r="L6156" s="158" t="str">
        <f t="shared" si="578"/>
        <v>GBPJPY45573</v>
      </c>
      <c r="M6156" s="160">
        <f t="shared" si="582"/>
        <v>45573</v>
      </c>
      <c r="N6156" s="158">
        <v>1.1936307861252358</v>
      </c>
      <c r="O6156" s="158">
        <v>162.49</v>
      </c>
      <c r="P6156" s="161">
        <f t="shared" si="579"/>
        <v>193.95310000000001</v>
      </c>
    </row>
    <row r="6157" spans="9:16" x14ac:dyDescent="0.2">
      <c r="I6157" s="158">
        <f t="shared" si="577"/>
        <v>15</v>
      </c>
      <c r="J6157" s="158" t="str">
        <f t="shared" si="580"/>
        <v>GBP</v>
      </c>
      <c r="K6157" s="158" t="str">
        <f t="shared" si="581"/>
        <v>JPY</v>
      </c>
      <c r="L6157" s="158" t="str">
        <f t="shared" si="578"/>
        <v>GBPJPY45574</v>
      </c>
      <c r="M6157" s="160">
        <f t="shared" si="582"/>
        <v>45574</v>
      </c>
      <c r="N6157" s="158">
        <v>1.1941724385001193</v>
      </c>
      <c r="O6157" s="158">
        <v>162.97</v>
      </c>
      <c r="P6157" s="161">
        <f t="shared" si="579"/>
        <v>194.61429999999999</v>
      </c>
    </row>
    <row r="6158" spans="9:16" x14ac:dyDescent="0.2">
      <c r="I6158" s="158">
        <f t="shared" si="577"/>
        <v>15</v>
      </c>
      <c r="J6158" s="158" t="str">
        <f t="shared" si="580"/>
        <v>GBP</v>
      </c>
      <c r="K6158" s="158" t="str">
        <f t="shared" si="581"/>
        <v>JPY</v>
      </c>
      <c r="L6158" s="158" t="str">
        <f t="shared" si="578"/>
        <v>GBPJPY45575</v>
      </c>
      <c r="M6158" s="160">
        <f t="shared" si="582"/>
        <v>45575</v>
      </c>
      <c r="N6158" s="158">
        <v>1.1949430012188418</v>
      </c>
      <c r="O6158" s="158">
        <v>162.85</v>
      </c>
      <c r="P6158" s="161">
        <f t="shared" si="579"/>
        <v>194.59649999999999</v>
      </c>
    </row>
    <row r="6159" spans="9:16" x14ac:dyDescent="0.2">
      <c r="I6159" s="158">
        <f t="shared" si="577"/>
        <v>15</v>
      </c>
      <c r="J6159" s="158" t="str">
        <f t="shared" si="580"/>
        <v>GBP</v>
      </c>
      <c r="K6159" s="158" t="str">
        <f t="shared" si="581"/>
        <v>JPY</v>
      </c>
      <c r="L6159" s="158" t="str">
        <f t="shared" si="578"/>
        <v>GBPJPY45576</v>
      </c>
      <c r="M6159" s="160">
        <f t="shared" si="582"/>
        <v>45576</v>
      </c>
      <c r="N6159" s="158">
        <v>1.1946717639328595</v>
      </c>
      <c r="O6159" s="158">
        <v>162.94</v>
      </c>
      <c r="P6159" s="161">
        <f t="shared" si="579"/>
        <v>194.65979999999999</v>
      </c>
    </row>
    <row r="6160" spans="9:16" x14ac:dyDescent="0.2">
      <c r="I6160" s="158">
        <f t="shared" si="577"/>
        <v>15</v>
      </c>
      <c r="J6160" s="158" t="str">
        <f t="shared" si="580"/>
        <v>GBP</v>
      </c>
      <c r="K6160" s="158" t="str">
        <f t="shared" si="581"/>
        <v>JPY</v>
      </c>
      <c r="L6160" s="158" t="str">
        <f t="shared" si="578"/>
        <v>GBPJPY45577</v>
      </c>
      <c r="M6160" s="160">
        <f t="shared" si="582"/>
        <v>45577</v>
      </c>
      <c r="N6160" s="158">
        <v>1.1946717639328595</v>
      </c>
      <c r="O6160" s="158">
        <v>162.94</v>
      </c>
      <c r="P6160" s="161">
        <f t="shared" si="579"/>
        <v>194.65979999999999</v>
      </c>
    </row>
    <row r="6161" spans="9:16" x14ac:dyDescent="0.2">
      <c r="I6161" s="158">
        <f t="shared" si="577"/>
        <v>15</v>
      </c>
      <c r="J6161" s="158" t="str">
        <f t="shared" si="580"/>
        <v>GBP</v>
      </c>
      <c r="K6161" s="158" t="str">
        <f t="shared" si="581"/>
        <v>JPY</v>
      </c>
      <c r="L6161" s="158" t="str">
        <f t="shared" si="578"/>
        <v>GBPJPY45578</v>
      </c>
      <c r="M6161" s="160">
        <f t="shared" si="582"/>
        <v>45578</v>
      </c>
      <c r="N6161" s="158">
        <v>1.1946717639328595</v>
      </c>
      <c r="O6161" s="158">
        <v>162.94</v>
      </c>
      <c r="P6161" s="161">
        <f t="shared" si="579"/>
        <v>194.65979999999999</v>
      </c>
    </row>
    <row r="6162" spans="9:16" x14ac:dyDescent="0.2">
      <c r="I6162" s="158">
        <f t="shared" si="577"/>
        <v>15</v>
      </c>
      <c r="J6162" s="158" t="str">
        <f t="shared" si="580"/>
        <v>GBP</v>
      </c>
      <c r="K6162" s="158" t="str">
        <f t="shared" si="581"/>
        <v>JPY</v>
      </c>
      <c r="L6162" s="158" t="str">
        <f t="shared" si="578"/>
        <v>GBPJPY45579</v>
      </c>
      <c r="M6162" s="160">
        <f t="shared" si="582"/>
        <v>45579</v>
      </c>
      <c r="N6162" s="158">
        <v>1.1952429331261578</v>
      </c>
      <c r="O6162" s="158">
        <v>163.38999999999999</v>
      </c>
      <c r="P6162" s="161">
        <f t="shared" si="579"/>
        <v>195.29069999999999</v>
      </c>
    </row>
    <row r="6163" spans="9:16" x14ac:dyDescent="0.2">
      <c r="I6163" s="158">
        <f t="shared" si="577"/>
        <v>15</v>
      </c>
      <c r="J6163" s="158" t="str">
        <f t="shared" si="580"/>
        <v>GBP</v>
      </c>
      <c r="K6163" s="158" t="str">
        <f t="shared" si="581"/>
        <v>JPY</v>
      </c>
      <c r="L6163" s="158" t="str">
        <f t="shared" si="578"/>
        <v>GBPJPY45580</v>
      </c>
      <c r="M6163" s="160">
        <f t="shared" si="582"/>
        <v>45580</v>
      </c>
      <c r="N6163" s="158">
        <v>1.1996880810989143</v>
      </c>
      <c r="O6163" s="158">
        <v>162.85</v>
      </c>
      <c r="P6163" s="161">
        <f t="shared" si="579"/>
        <v>195.36920000000001</v>
      </c>
    </row>
    <row r="6164" spans="9:16" x14ac:dyDescent="0.2">
      <c r="I6164" s="158">
        <f t="shared" si="577"/>
        <v>15</v>
      </c>
      <c r="J6164" s="158" t="str">
        <f t="shared" si="580"/>
        <v>GBP</v>
      </c>
      <c r="K6164" s="158" t="str">
        <f t="shared" si="581"/>
        <v>JPY</v>
      </c>
      <c r="L6164" s="158" t="str">
        <f t="shared" si="578"/>
        <v>GBPJPY45581</v>
      </c>
      <c r="M6164" s="160">
        <f t="shared" si="582"/>
        <v>45581</v>
      </c>
      <c r="N6164" s="158">
        <v>1.1961007116799236</v>
      </c>
      <c r="O6164" s="158">
        <v>162.57</v>
      </c>
      <c r="P6164" s="161">
        <f t="shared" si="579"/>
        <v>194.45009999999999</v>
      </c>
    </row>
    <row r="6165" spans="9:16" x14ac:dyDescent="0.2">
      <c r="I6165" s="158">
        <f t="shared" si="577"/>
        <v>15</v>
      </c>
      <c r="J6165" s="158" t="str">
        <f t="shared" si="580"/>
        <v>GBP</v>
      </c>
      <c r="K6165" s="158" t="str">
        <f t="shared" si="581"/>
        <v>JPY</v>
      </c>
      <c r="L6165" s="158" t="str">
        <f t="shared" si="578"/>
        <v>GBPJPY45582</v>
      </c>
      <c r="M6165" s="160">
        <f t="shared" si="582"/>
        <v>45582</v>
      </c>
      <c r="N6165" s="158">
        <v>1.1982505541908812</v>
      </c>
      <c r="O6165" s="158">
        <v>162.5</v>
      </c>
      <c r="P6165" s="161">
        <f t="shared" si="579"/>
        <v>194.7157</v>
      </c>
    </row>
    <row r="6166" spans="9:16" x14ac:dyDescent="0.2">
      <c r="I6166" s="158">
        <f t="shared" si="577"/>
        <v>15</v>
      </c>
      <c r="J6166" s="158" t="str">
        <f t="shared" si="580"/>
        <v>GBP</v>
      </c>
      <c r="K6166" s="158" t="str">
        <f t="shared" si="581"/>
        <v>JPY</v>
      </c>
      <c r="L6166" s="158" t="str">
        <f t="shared" si="578"/>
        <v>GBPJPY45583</v>
      </c>
      <c r="M6166" s="160">
        <f t="shared" si="582"/>
        <v>45583</v>
      </c>
      <c r="N6166" s="158">
        <v>1.2024289063909097</v>
      </c>
      <c r="O6166" s="158">
        <v>162.75</v>
      </c>
      <c r="P6166" s="161">
        <f t="shared" si="579"/>
        <v>195.6953</v>
      </c>
    </row>
    <row r="6167" spans="9:16" x14ac:dyDescent="0.2">
      <c r="I6167" s="158">
        <f t="shared" si="577"/>
        <v>15</v>
      </c>
      <c r="J6167" s="158" t="str">
        <f t="shared" si="580"/>
        <v>GBP</v>
      </c>
      <c r="K6167" s="158" t="str">
        <f t="shared" si="581"/>
        <v>JPY</v>
      </c>
      <c r="L6167" s="158" t="str">
        <f t="shared" si="578"/>
        <v>GBPJPY45584</v>
      </c>
      <c r="M6167" s="160">
        <f t="shared" si="582"/>
        <v>45584</v>
      </c>
      <c r="N6167" s="158">
        <v>1.2024289063909097</v>
      </c>
      <c r="O6167" s="158">
        <v>162.75</v>
      </c>
      <c r="P6167" s="161">
        <f t="shared" si="579"/>
        <v>195.6953</v>
      </c>
    </row>
    <row r="6168" spans="9:16" x14ac:dyDescent="0.2">
      <c r="I6168" s="158">
        <f t="shared" si="577"/>
        <v>15</v>
      </c>
      <c r="J6168" s="158" t="str">
        <f t="shared" si="580"/>
        <v>GBP</v>
      </c>
      <c r="K6168" s="158" t="str">
        <f t="shared" si="581"/>
        <v>JPY</v>
      </c>
      <c r="L6168" s="158" t="str">
        <f t="shared" si="578"/>
        <v>GBPJPY45585</v>
      </c>
      <c r="M6168" s="160">
        <f t="shared" si="582"/>
        <v>45585</v>
      </c>
      <c r="N6168" s="158">
        <v>1.2024289063909097</v>
      </c>
      <c r="O6168" s="158">
        <v>162.75</v>
      </c>
      <c r="P6168" s="161">
        <f t="shared" si="579"/>
        <v>195.6953</v>
      </c>
    </row>
    <row r="6169" spans="9:16" x14ac:dyDescent="0.2">
      <c r="I6169" s="158">
        <f t="shared" si="577"/>
        <v>15</v>
      </c>
      <c r="J6169" s="158" t="str">
        <f t="shared" si="580"/>
        <v>GBP</v>
      </c>
      <c r="K6169" s="158" t="str">
        <f t="shared" si="581"/>
        <v>JPY</v>
      </c>
      <c r="L6169" s="158" t="str">
        <f t="shared" si="578"/>
        <v>GBPJPY45586</v>
      </c>
      <c r="M6169" s="160">
        <f t="shared" si="582"/>
        <v>45586</v>
      </c>
      <c r="N6169" s="158">
        <v>1.2002640580927806</v>
      </c>
      <c r="O6169" s="158">
        <v>162.79</v>
      </c>
      <c r="P6169" s="161">
        <f t="shared" si="579"/>
        <v>195.39099999999999</v>
      </c>
    </row>
    <row r="6170" spans="9:16" x14ac:dyDescent="0.2">
      <c r="I6170" s="158">
        <f t="shared" si="577"/>
        <v>15</v>
      </c>
      <c r="J6170" s="158" t="str">
        <f t="shared" si="580"/>
        <v>GBP</v>
      </c>
      <c r="K6170" s="158" t="str">
        <f t="shared" si="581"/>
        <v>JPY</v>
      </c>
      <c r="L6170" s="158" t="str">
        <f t="shared" si="578"/>
        <v>GBPJPY45587</v>
      </c>
      <c r="M6170" s="160">
        <f t="shared" si="582"/>
        <v>45587</v>
      </c>
      <c r="N6170" s="158">
        <v>1.1999040076793857</v>
      </c>
      <c r="O6170" s="158">
        <v>163.22</v>
      </c>
      <c r="P6170" s="161">
        <f t="shared" si="579"/>
        <v>195.84829999999999</v>
      </c>
    </row>
    <row r="6171" spans="9:16" x14ac:dyDescent="0.2">
      <c r="I6171" s="158">
        <f t="shared" si="577"/>
        <v>15</v>
      </c>
      <c r="J6171" s="158" t="str">
        <f t="shared" si="580"/>
        <v>GBP</v>
      </c>
      <c r="K6171" s="158" t="str">
        <f t="shared" si="581"/>
        <v>JPY</v>
      </c>
      <c r="L6171" s="158" t="str">
        <f t="shared" si="578"/>
        <v>GBPJPY45588</v>
      </c>
      <c r="M6171" s="160">
        <f t="shared" si="582"/>
        <v>45588</v>
      </c>
      <c r="N6171" s="158">
        <v>1.2026747486409775</v>
      </c>
      <c r="O6171" s="158">
        <v>164.66</v>
      </c>
      <c r="P6171" s="161">
        <f t="shared" si="579"/>
        <v>198.0324</v>
      </c>
    </row>
    <row r="6172" spans="9:16" x14ac:dyDescent="0.2">
      <c r="I6172" s="158">
        <f t="shared" si="577"/>
        <v>15</v>
      </c>
      <c r="J6172" s="158" t="str">
        <f t="shared" si="580"/>
        <v>GBP</v>
      </c>
      <c r="K6172" s="158" t="str">
        <f t="shared" si="581"/>
        <v>JPY</v>
      </c>
      <c r="L6172" s="158" t="str">
        <f t="shared" si="578"/>
        <v>GBPJPY45589</v>
      </c>
      <c r="M6172" s="160">
        <f t="shared" si="582"/>
        <v>45589</v>
      </c>
      <c r="N6172" s="158">
        <v>1.2017786323759165</v>
      </c>
      <c r="O6172" s="158">
        <v>164.12</v>
      </c>
      <c r="P6172" s="161">
        <f t="shared" si="579"/>
        <v>197.23589999999999</v>
      </c>
    </row>
    <row r="6173" spans="9:16" x14ac:dyDescent="0.2">
      <c r="I6173" s="158">
        <f t="shared" si="577"/>
        <v>15</v>
      </c>
      <c r="J6173" s="158" t="str">
        <f t="shared" si="580"/>
        <v>GBP</v>
      </c>
      <c r="K6173" s="158" t="str">
        <f t="shared" si="581"/>
        <v>JPY</v>
      </c>
      <c r="L6173" s="158" t="str">
        <f t="shared" si="578"/>
        <v>GBPJPY45590</v>
      </c>
      <c r="M6173" s="160">
        <f t="shared" si="582"/>
        <v>45590</v>
      </c>
      <c r="N6173" s="158">
        <v>1.199644905108088</v>
      </c>
      <c r="O6173" s="158">
        <v>164.45</v>
      </c>
      <c r="P6173" s="161">
        <f t="shared" si="579"/>
        <v>197.2816</v>
      </c>
    </row>
    <row r="6174" spans="9:16" x14ac:dyDescent="0.2">
      <c r="I6174" s="158">
        <f t="shared" si="577"/>
        <v>15</v>
      </c>
      <c r="J6174" s="158" t="str">
        <f t="shared" si="580"/>
        <v>GBP</v>
      </c>
      <c r="K6174" s="158" t="str">
        <f t="shared" si="581"/>
        <v>JPY</v>
      </c>
      <c r="L6174" s="158" t="str">
        <f t="shared" si="578"/>
        <v>GBPJPY45591</v>
      </c>
      <c r="M6174" s="160">
        <f t="shared" si="582"/>
        <v>45591</v>
      </c>
      <c r="N6174" s="158">
        <v>1.199644905108088</v>
      </c>
      <c r="O6174" s="158">
        <v>164.45</v>
      </c>
      <c r="P6174" s="161">
        <f t="shared" si="579"/>
        <v>197.2816</v>
      </c>
    </row>
    <row r="6175" spans="9:16" x14ac:dyDescent="0.2">
      <c r="I6175" s="158">
        <f t="shared" si="577"/>
        <v>15</v>
      </c>
      <c r="J6175" s="158" t="str">
        <f t="shared" si="580"/>
        <v>GBP</v>
      </c>
      <c r="K6175" s="158" t="str">
        <f t="shared" si="581"/>
        <v>JPY</v>
      </c>
      <c r="L6175" s="158" t="str">
        <f t="shared" si="578"/>
        <v>GBPJPY45592</v>
      </c>
      <c r="M6175" s="160">
        <f t="shared" si="582"/>
        <v>45592</v>
      </c>
      <c r="N6175" s="158">
        <v>1.199644905108088</v>
      </c>
      <c r="O6175" s="158">
        <v>164.45</v>
      </c>
      <c r="P6175" s="161">
        <f t="shared" si="579"/>
        <v>197.2816</v>
      </c>
    </row>
    <row r="6176" spans="9:16" x14ac:dyDescent="0.2">
      <c r="I6176" s="158">
        <f t="shared" si="577"/>
        <v>15</v>
      </c>
      <c r="J6176" s="158" t="str">
        <f t="shared" si="580"/>
        <v>GBP</v>
      </c>
      <c r="K6176" s="158" t="str">
        <f t="shared" si="581"/>
        <v>JPY</v>
      </c>
      <c r="L6176" s="158" t="str">
        <f t="shared" si="578"/>
        <v>GBPJPY45593</v>
      </c>
      <c r="M6176" s="160">
        <f t="shared" si="582"/>
        <v>45593</v>
      </c>
      <c r="N6176" s="158">
        <v>1.2006243246488175</v>
      </c>
      <c r="O6176" s="158">
        <v>165.18</v>
      </c>
      <c r="P6176" s="161">
        <f t="shared" si="579"/>
        <v>198.31909999999999</v>
      </c>
    </row>
    <row r="6177" spans="9:16" x14ac:dyDescent="0.2">
      <c r="I6177" s="158">
        <f t="shared" si="577"/>
        <v>15</v>
      </c>
      <c r="J6177" s="158" t="str">
        <f t="shared" si="580"/>
        <v>GBP</v>
      </c>
      <c r="K6177" s="158" t="str">
        <f t="shared" si="581"/>
        <v>JPY</v>
      </c>
      <c r="L6177" s="158" t="str">
        <f t="shared" si="578"/>
        <v>GBPJPY45594</v>
      </c>
      <c r="M6177" s="160">
        <f t="shared" si="582"/>
        <v>45594</v>
      </c>
      <c r="N6177" s="158">
        <v>1.2045290291496025</v>
      </c>
      <c r="O6177" s="158">
        <v>165.66</v>
      </c>
      <c r="P6177" s="161">
        <f t="shared" si="579"/>
        <v>199.54230000000001</v>
      </c>
    </row>
    <row r="6178" spans="9:16" x14ac:dyDescent="0.2">
      <c r="I6178" s="158">
        <f t="shared" si="577"/>
        <v>15</v>
      </c>
      <c r="J6178" s="158" t="str">
        <f t="shared" si="580"/>
        <v>GBP</v>
      </c>
      <c r="K6178" s="158" t="str">
        <f t="shared" si="581"/>
        <v>JPY</v>
      </c>
      <c r="L6178" s="158" t="str">
        <f t="shared" si="578"/>
        <v>GBPJPY45595</v>
      </c>
      <c r="M6178" s="160">
        <f t="shared" si="582"/>
        <v>45595</v>
      </c>
      <c r="N6178" s="158">
        <v>1.1986814504045549</v>
      </c>
      <c r="O6178" s="158">
        <v>165.91</v>
      </c>
      <c r="P6178" s="161">
        <f t="shared" si="579"/>
        <v>198.8732</v>
      </c>
    </row>
    <row r="6179" spans="9:16" x14ac:dyDescent="0.2">
      <c r="I6179" s="158">
        <f t="shared" si="577"/>
        <v>15</v>
      </c>
      <c r="J6179" s="158" t="str">
        <f t="shared" si="580"/>
        <v>GBP</v>
      </c>
      <c r="K6179" s="158" t="str">
        <f t="shared" si="581"/>
        <v>JPY</v>
      </c>
      <c r="L6179" s="158" t="str">
        <f t="shared" si="578"/>
        <v>GBPJPY45596</v>
      </c>
      <c r="M6179" s="160">
        <f t="shared" si="582"/>
        <v>45596</v>
      </c>
      <c r="N6179" s="158">
        <v>1.193987081059783</v>
      </c>
      <c r="O6179" s="158">
        <v>166.3</v>
      </c>
      <c r="P6179" s="161">
        <f t="shared" si="579"/>
        <v>198.56010000000001</v>
      </c>
    </row>
    <row r="6180" spans="9:16" x14ac:dyDescent="0.2">
      <c r="I6180" s="158">
        <f t="shared" si="577"/>
        <v>15</v>
      </c>
      <c r="J6180" s="158" t="str">
        <f t="shared" si="580"/>
        <v>GBP</v>
      </c>
      <c r="K6180" s="158" t="str">
        <f t="shared" si="581"/>
        <v>JPY</v>
      </c>
      <c r="L6180" s="158" t="str">
        <f t="shared" si="578"/>
        <v>GBPJPY45597</v>
      </c>
      <c r="M6180" s="160">
        <f t="shared" si="582"/>
        <v>45597</v>
      </c>
      <c r="N6180" s="158">
        <v>1.1905045358222817</v>
      </c>
      <c r="O6180" s="158">
        <v>165.54</v>
      </c>
      <c r="P6180" s="161">
        <f t="shared" si="579"/>
        <v>197.0761</v>
      </c>
    </row>
    <row r="6181" spans="9:16" x14ac:dyDescent="0.2">
      <c r="I6181" s="158">
        <f t="shared" si="577"/>
        <v>15</v>
      </c>
      <c r="J6181" s="158" t="str">
        <f t="shared" si="580"/>
        <v>GBP</v>
      </c>
      <c r="K6181" s="158" t="str">
        <f t="shared" si="581"/>
        <v>JPY</v>
      </c>
      <c r="L6181" s="158" t="str">
        <f t="shared" si="578"/>
        <v>GBPJPY45598</v>
      </c>
      <c r="M6181" s="160">
        <f t="shared" si="582"/>
        <v>45598</v>
      </c>
      <c r="N6181" s="158">
        <v>1.1905045358222817</v>
      </c>
      <c r="O6181" s="158">
        <v>165.54</v>
      </c>
      <c r="P6181" s="161">
        <f t="shared" si="579"/>
        <v>197.0761</v>
      </c>
    </row>
    <row r="6182" spans="9:16" x14ac:dyDescent="0.2">
      <c r="I6182" s="158">
        <f t="shared" si="577"/>
        <v>15</v>
      </c>
      <c r="J6182" s="158" t="str">
        <f t="shared" si="580"/>
        <v>GBP</v>
      </c>
      <c r="K6182" s="158" t="str">
        <f t="shared" si="581"/>
        <v>JPY</v>
      </c>
      <c r="L6182" s="158" t="str">
        <f t="shared" si="578"/>
        <v>GBPJPY45599</v>
      </c>
      <c r="M6182" s="160">
        <f t="shared" si="582"/>
        <v>45599</v>
      </c>
      <c r="N6182" s="158">
        <v>1.1905045358222817</v>
      </c>
      <c r="O6182" s="158">
        <v>165.54</v>
      </c>
      <c r="P6182" s="161">
        <f t="shared" si="579"/>
        <v>197.0761</v>
      </c>
    </row>
    <row r="6183" spans="9:16" x14ac:dyDescent="0.2">
      <c r="I6183" s="158">
        <f t="shared" si="577"/>
        <v>15</v>
      </c>
      <c r="J6183" s="158" t="str">
        <f t="shared" si="580"/>
        <v>GBP</v>
      </c>
      <c r="K6183" s="158" t="str">
        <f t="shared" si="581"/>
        <v>JPY</v>
      </c>
      <c r="L6183" s="158" t="str">
        <f t="shared" si="578"/>
        <v>GBPJPY45600</v>
      </c>
      <c r="M6183" s="160">
        <f t="shared" si="582"/>
        <v>45600</v>
      </c>
      <c r="N6183" s="158">
        <v>1.1895840024743347</v>
      </c>
      <c r="O6183" s="158">
        <v>165.47</v>
      </c>
      <c r="P6183" s="161">
        <f t="shared" si="579"/>
        <v>196.84049999999999</v>
      </c>
    </row>
    <row r="6184" spans="9:16" x14ac:dyDescent="0.2">
      <c r="I6184" s="158">
        <f t="shared" si="577"/>
        <v>15</v>
      </c>
      <c r="J6184" s="158" t="str">
        <f t="shared" si="580"/>
        <v>GBP</v>
      </c>
      <c r="K6184" s="158" t="str">
        <f t="shared" si="581"/>
        <v>JPY</v>
      </c>
      <c r="L6184" s="158" t="str">
        <f t="shared" si="578"/>
        <v>GBPJPY45601</v>
      </c>
      <c r="M6184" s="160">
        <f t="shared" si="582"/>
        <v>45601</v>
      </c>
      <c r="N6184" s="158">
        <v>1.1916110581506196</v>
      </c>
      <c r="O6184" s="158">
        <v>165.93</v>
      </c>
      <c r="P6184" s="161">
        <f t="shared" si="579"/>
        <v>197.72399999999999</v>
      </c>
    </row>
    <row r="6185" spans="9:16" x14ac:dyDescent="0.2">
      <c r="I6185" s="158">
        <f t="shared" si="577"/>
        <v>15</v>
      </c>
      <c r="J6185" s="158" t="str">
        <f t="shared" si="580"/>
        <v>GBP</v>
      </c>
      <c r="K6185" s="158" t="str">
        <f t="shared" si="581"/>
        <v>JPY</v>
      </c>
      <c r="L6185" s="158" t="str">
        <f t="shared" si="578"/>
        <v>GBPJPY45602</v>
      </c>
      <c r="M6185" s="160">
        <f t="shared" si="582"/>
        <v>45602</v>
      </c>
      <c r="N6185" s="158">
        <v>1.2015909063600205</v>
      </c>
      <c r="O6185" s="158">
        <v>165.05</v>
      </c>
      <c r="P6185" s="161">
        <f t="shared" si="579"/>
        <v>198.32259999999999</v>
      </c>
    </row>
    <row r="6186" spans="9:16" x14ac:dyDescent="0.2">
      <c r="I6186" s="158">
        <f t="shared" ref="I6186:I6249" si="583">IF(M6185=$G$2,I6185+1,I6185)</f>
        <v>15</v>
      </c>
      <c r="J6186" s="158" t="str">
        <f t="shared" si="580"/>
        <v>GBP</v>
      </c>
      <c r="K6186" s="158" t="str">
        <f t="shared" si="581"/>
        <v>JPY</v>
      </c>
      <c r="L6186" s="158" t="str">
        <f t="shared" si="578"/>
        <v>GBPJPY45603</v>
      </c>
      <c r="M6186" s="160">
        <f t="shared" si="582"/>
        <v>45603</v>
      </c>
      <c r="N6186" s="158">
        <v>1.2021398088597703</v>
      </c>
      <c r="O6186" s="158">
        <v>165.71</v>
      </c>
      <c r="P6186" s="161">
        <f t="shared" si="579"/>
        <v>199.20660000000001</v>
      </c>
    </row>
    <row r="6187" spans="9:16" x14ac:dyDescent="0.2">
      <c r="I6187" s="158">
        <f t="shared" si="583"/>
        <v>15</v>
      </c>
      <c r="J6187" s="158" t="str">
        <f t="shared" si="580"/>
        <v>GBP</v>
      </c>
      <c r="K6187" s="158" t="str">
        <f t="shared" si="581"/>
        <v>JPY</v>
      </c>
      <c r="L6187" s="158" t="str">
        <f t="shared" si="578"/>
        <v>GBPJPY45604</v>
      </c>
      <c r="M6187" s="160">
        <f t="shared" si="582"/>
        <v>45604</v>
      </c>
      <c r="N6187" s="158">
        <v>1.2020964562196472</v>
      </c>
      <c r="O6187" s="158">
        <v>164.18</v>
      </c>
      <c r="P6187" s="161">
        <f t="shared" si="579"/>
        <v>197.36019999999999</v>
      </c>
    </row>
    <row r="6188" spans="9:16" x14ac:dyDescent="0.2">
      <c r="I6188" s="158">
        <f t="shared" si="583"/>
        <v>15</v>
      </c>
      <c r="J6188" s="158" t="str">
        <f t="shared" si="580"/>
        <v>GBP</v>
      </c>
      <c r="K6188" s="158" t="str">
        <f t="shared" si="581"/>
        <v>JPY</v>
      </c>
      <c r="L6188" s="158" t="str">
        <f t="shared" si="578"/>
        <v>GBPJPY45605</v>
      </c>
      <c r="M6188" s="160">
        <f t="shared" si="582"/>
        <v>45605</v>
      </c>
      <c r="N6188" s="158">
        <v>1.2020964562196472</v>
      </c>
      <c r="O6188" s="158">
        <v>164.18</v>
      </c>
      <c r="P6188" s="161">
        <f t="shared" si="579"/>
        <v>197.36019999999999</v>
      </c>
    </row>
    <row r="6189" spans="9:16" x14ac:dyDescent="0.2">
      <c r="I6189" s="158">
        <f t="shared" si="583"/>
        <v>15</v>
      </c>
      <c r="J6189" s="158" t="str">
        <f t="shared" si="580"/>
        <v>GBP</v>
      </c>
      <c r="K6189" s="158" t="str">
        <f t="shared" si="581"/>
        <v>JPY</v>
      </c>
      <c r="L6189" s="158" t="str">
        <f t="shared" si="578"/>
        <v>GBPJPY45606</v>
      </c>
      <c r="M6189" s="160">
        <f t="shared" si="582"/>
        <v>45606</v>
      </c>
      <c r="N6189" s="158">
        <v>1.2020964562196472</v>
      </c>
      <c r="O6189" s="158">
        <v>164.18</v>
      </c>
      <c r="P6189" s="161">
        <f t="shared" si="579"/>
        <v>197.36019999999999</v>
      </c>
    </row>
    <row r="6190" spans="9:16" x14ac:dyDescent="0.2">
      <c r="I6190" s="158">
        <f t="shared" si="583"/>
        <v>15</v>
      </c>
      <c r="J6190" s="158" t="str">
        <f t="shared" si="580"/>
        <v>GBP</v>
      </c>
      <c r="K6190" s="158" t="str">
        <f t="shared" si="581"/>
        <v>JPY</v>
      </c>
      <c r="L6190" s="158" t="str">
        <f t="shared" si="578"/>
        <v>GBPJPY45607</v>
      </c>
      <c r="M6190" s="160">
        <f t="shared" si="582"/>
        <v>45607</v>
      </c>
      <c r="N6190" s="158">
        <v>1.2094823415578133</v>
      </c>
      <c r="O6190" s="158">
        <v>163.82</v>
      </c>
      <c r="P6190" s="161">
        <f t="shared" si="579"/>
        <v>198.13740000000001</v>
      </c>
    </row>
    <row r="6191" spans="9:16" x14ac:dyDescent="0.2">
      <c r="I6191" s="158">
        <f t="shared" si="583"/>
        <v>15</v>
      </c>
      <c r="J6191" s="158" t="str">
        <f t="shared" si="580"/>
        <v>GBP</v>
      </c>
      <c r="K6191" s="158" t="str">
        <f t="shared" si="581"/>
        <v>JPY</v>
      </c>
      <c r="L6191" s="158" t="str">
        <f t="shared" si="578"/>
        <v>GBPJPY45608</v>
      </c>
      <c r="M6191" s="160">
        <f t="shared" si="582"/>
        <v>45608</v>
      </c>
      <c r="N6191" s="158">
        <v>1.2072191706404298</v>
      </c>
      <c r="O6191" s="158">
        <v>163.71</v>
      </c>
      <c r="P6191" s="161">
        <f t="shared" si="579"/>
        <v>197.63390000000001</v>
      </c>
    </row>
    <row r="6192" spans="9:16" x14ac:dyDescent="0.2">
      <c r="I6192" s="158">
        <f t="shared" si="583"/>
        <v>15</v>
      </c>
      <c r="J6192" s="158" t="str">
        <f t="shared" si="580"/>
        <v>GBP</v>
      </c>
      <c r="K6192" s="158" t="str">
        <f t="shared" si="581"/>
        <v>JPY</v>
      </c>
      <c r="L6192" s="158" t="str">
        <f t="shared" si="578"/>
        <v>GBPJPY45609</v>
      </c>
      <c r="M6192" s="160">
        <f t="shared" si="582"/>
        <v>45609</v>
      </c>
      <c r="N6192" s="158">
        <v>1.198853895675734</v>
      </c>
      <c r="O6192" s="158">
        <v>164.71</v>
      </c>
      <c r="P6192" s="161">
        <f t="shared" si="579"/>
        <v>197.4632</v>
      </c>
    </row>
    <row r="6193" spans="9:16" x14ac:dyDescent="0.2">
      <c r="I6193" s="158">
        <f t="shared" si="583"/>
        <v>15</v>
      </c>
      <c r="J6193" s="158" t="str">
        <f t="shared" si="580"/>
        <v>GBP</v>
      </c>
      <c r="K6193" s="158" t="str">
        <f t="shared" si="581"/>
        <v>JPY</v>
      </c>
      <c r="L6193" s="158" t="str">
        <f t="shared" si="578"/>
        <v>GBPJPY45610</v>
      </c>
      <c r="M6193" s="160">
        <f t="shared" si="582"/>
        <v>45610</v>
      </c>
      <c r="N6193" s="158">
        <v>1.2025301233795906</v>
      </c>
      <c r="O6193" s="158">
        <v>164.24</v>
      </c>
      <c r="P6193" s="161">
        <f t="shared" si="579"/>
        <v>197.5035</v>
      </c>
    </row>
    <row r="6194" spans="9:16" x14ac:dyDescent="0.2">
      <c r="I6194" s="158">
        <f t="shared" si="583"/>
        <v>15</v>
      </c>
      <c r="J6194" s="158" t="str">
        <f t="shared" si="580"/>
        <v>GBP</v>
      </c>
      <c r="K6194" s="158" t="str">
        <f t="shared" si="581"/>
        <v>JPY</v>
      </c>
      <c r="L6194" s="158" t="str">
        <f t="shared" si="578"/>
        <v>GBPJPY45611</v>
      </c>
      <c r="M6194" s="160">
        <f t="shared" si="582"/>
        <v>45611</v>
      </c>
      <c r="N6194" s="158">
        <v>1.1982505541908812</v>
      </c>
      <c r="O6194" s="158">
        <v>164.36</v>
      </c>
      <c r="P6194" s="161">
        <f t="shared" si="579"/>
        <v>196.94450000000001</v>
      </c>
    </row>
    <row r="6195" spans="9:16" x14ac:dyDescent="0.2">
      <c r="I6195" s="158">
        <f t="shared" si="583"/>
        <v>15</v>
      </c>
      <c r="J6195" s="158" t="str">
        <f t="shared" si="580"/>
        <v>GBP</v>
      </c>
      <c r="K6195" s="158" t="str">
        <f t="shared" si="581"/>
        <v>JPY</v>
      </c>
      <c r="L6195" s="158" t="str">
        <f t="shared" si="578"/>
        <v>GBPJPY45612</v>
      </c>
      <c r="M6195" s="160">
        <f t="shared" si="582"/>
        <v>45612</v>
      </c>
      <c r="N6195" s="158">
        <v>1.1982505541908812</v>
      </c>
      <c r="O6195" s="158">
        <v>164.36</v>
      </c>
      <c r="P6195" s="161">
        <f t="shared" si="579"/>
        <v>196.94450000000001</v>
      </c>
    </row>
    <row r="6196" spans="9:16" x14ac:dyDescent="0.2">
      <c r="I6196" s="158">
        <f t="shared" si="583"/>
        <v>15</v>
      </c>
      <c r="J6196" s="158" t="str">
        <f t="shared" si="580"/>
        <v>GBP</v>
      </c>
      <c r="K6196" s="158" t="str">
        <f t="shared" si="581"/>
        <v>JPY</v>
      </c>
      <c r="L6196" s="158" t="str">
        <f t="shared" si="578"/>
        <v>GBPJPY45613</v>
      </c>
      <c r="M6196" s="160">
        <f t="shared" si="582"/>
        <v>45613</v>
      </c>
      <c r="N6196" s="158">
        <v>1.1982505541908812</v>
      </c>
      <c r="O6196" s="158">
        <v>164.36</v>
      </c>
      <c r="P6196" s="161">
        <f t="shared" si="579"/>
        <v>196.94450000000001</v>
      </c>
    </row>
    <row r="6197" spans="9:16" x14ac:dyDescent="0.2">
      <c r="I6197" s="158">
        <f t="shared" si="583"/>
        <v>15</v>
      </c>
      <c r="J6197" s="158" t="str">
        <f t="shared" si="580"/>
        <v>GBP</v>
      </c>
      <c r="K6197" s="158" t="str">
        <f t="shared" si="581"/>
        <v>JPY</v>
      </c>
      <c r="L6197" s="158" t="str">
        <f t="shared" si="578"/>
        <v>GBPJPY45614</v>
      </c>
      <c r="M6197" s="160">
        <f t="shared" si="582"/>
        <v>45614</v>
      </c>
      <c r="N6197" s="158">
        <v>1.1967448539971277</v>
      </c>
      <c r="O6197" s="158">
        <v>163.74</v>
      </c>
      <c r="P6197" s="161">
        <f t="shared" si="579"/>
        <v>195.95500000000001</v>
      </c>
    </row>
    <row r="6198" spans="9:16" x14ac:dyDescent="0.2">
      <c r="I6198" s="158">
        <f t="shared" si="583"/>
        <v>15</v>
      </c>
      <c r="J6198" s="158" t="str">
        <f t="shared" si="580"/>
        <v>GBP</v>
      </c>
      <c r="K6198" s="158" t="str">
        <f t="shared" si="581"/>
        <v>JPY</v>
      </c>
      <c r="L6198" s="158" t="str">
        <f t="shared" si="578"/>
        <v>GBPJPY45615</v>
      </c>
      <c r="M6198" s="160">
        <f t="shared" si="582"/>
        <v>45615</v>
      </c>
      <c r="N6198" s="158">
        <v>1.1956287811760204</v>
      </c>
      <c r="O6198" s="158">
        <v>162.71</v>
      </c>
      <c r="P6198" s="161">
        <f t="shared" si="579"/>
        <v>194.54079999999999</v>
      </c>
    </row>
    <row r="6199" spans="9:16" x14ac:dyDescent="0.2">
      <c r="I6199" s="158">
        <f t="shared" si="583"/>
        <v>15</v>
      </c>
      <c r="J6199" s="158" t="str">
        <f t="shared" si="580"/>
        <v>GBP</v>
      </c>
      <c r="K6199" s="158" t="str">
        <f t="shared" si="581"/>
        <v>JPY</v>
      </c>
      <c r="L6199" s="158" t="str">
        <f t="shared" si="578"/>
        <v>GBPJPY45616</v>
      </c>
      <c r="M6199" s="160">
        <f t="shared" si="582"/>
        <v>45616</v>
      </c>
      <c r="N6199" s="158">
        <v>1.1993283761093787</v>
      </c>
      <c r="O6199" s="158">
        <v>164.42</v>
      </c>
      <c r="P6199" s="161">
        <f t="shared" si="579"/>
        <v>197.1936</v>
      </c>
    </row>
    <row r="6200" spans="9:16" x14ac:dyDescent="0.2">
      <c r="I6200" s="158">
        <f t="shared" si="583"/>
        <v>15</v>
      </c>
      <c r="J6200" s="158" t="str">
        <f t="shared" si="580"/>
        <v>GBP</v>
      </c>
      <c r="K6200" s="158" t="str">
        <f t="shared" si="581"/>
        <v>JPY</v>
      </c>
      <c r="L6200" s="158" t="str">
        <f t="shared" si="578"/>
        <v>GBPJPY45617</v>
      </c>
      <c r="M6200" s="160">
        <f t="shared" si="582"/>
        <v>45617</v>
      </c>
      <c r="N6200" s="158">
        <v>1.2008694294669342</v>
      </c>
      <c r="O6200" s="158">
        <v>162.53</v>
      </c>
      <c r="P6200" s="161">
        <f t="shared" si="579"/>
        <v>195.1773</v>
      </c>
    </row>
    <row r="6201" spans="9:16" x14ac:dyDescent="0.2">
      <c r="I6201" s="158">
        <f t="shared" si="583"/>
        <v>15</v>
      </c>
      <c r="J6201" s="158" t="str">
        <f t="shared" si="580"/>
        <v>GBP</v>
      </c>
      <c r="K6201" s="158" t="str">
        <f t="shared" si="581"/>
        <v>JPY</v>
      </c>
      <c r="L6201" s="158" t="str">
        <f t="shared" si="578"/>
        <v>GBPJPY45618</v>
      </c>
      <c r="M6201" s="160">
        <f t="shared" si="582"/>
        <v>45618</v>
      </c>
      <c r="N6201" s="158">
        <v>1.2018508503094767</v>
      </c>
      <c r="O6201" s="158">
        <v>160.84</v>
      </c>
      <c r="P6201" s="161">
        <f t="shared" si="579"/>
        <v>193.3057</v>
      </c>
    </row>
    <row r="6202" spans="9:16" x14ac:dyDescent="0.2">
      <c r="I6202" s="158">
        <f t="shared" si="583"/>
        <v>15</v>
      </c>
      <c r="J6202" s="158" t="str">
        <f t="shared" si="580"/>
        <v>GBP</v>
      </c>
      <c r="K6202" s="158" t="str">
        <f t="shared" si="581"/>
        <v>JPY</v>
      </c>
      <c r="L6202" s="158" t="str">
        <f t="shared" si="578"/>
        <v>GBPJPY45619</v>
      </c>
      <c r="M6202" s="160">
        <f t="shared" si="582"/>
        <v>45619</v>
      </c>
      <c r="N6202" s="158">
        <v>1.2018508503094767</v>
      </c>
      <c r="O6202" s="158">
        <v>160.84</v>
      </c>
      <c r="P6202" s="161">
        <f t="shared" si="579"/>
        <v>193.3057</v>
      </c>
    </row>
    <row r="6203" spans="9:16" x14ac:dyDescent="0.2">
      <c r="I6203" s="158">
        <f t="shared" si="583"/>
        <v>15</v>
      </c>
      <c r="J6203" s="158" t="str">
        <f t="shared" si="580"/>
        <v>GBP</v>
      </c>
      <c r="K6203" s="158" t="str">
        <f t="shared" si="581"/>
        <v>JPY</v>
      </c>
      <c r="L6203" s="158" t="str">
        <f t="shared" si="578"/>
        <v>GBPJPY45620</v>
      </c>
      <c r="M6203" s="160">
        <f t="shared" si="582"/>
        <v>45620</v>
      </c>
      <c r="N6203" s="158">
        <v>1.2018508503094767</v>
      </c>
      <c r="O6203" s="158">
        <v>160.84</v>
      </c>
      <c r="P6203" s="161">
        <f t="shared" si="579"/>
        <v>193.3057</v>
      </c>
    </row>
    <row r="6204" spans="9:16" x14ac:dyDescent="0.2">
      <c r="I6204" s="158">
        <f t="shared" si="583"/>
        <v>15</v>
      </c>
      <c r="J6204" s="158" t="str">
        <f t="shared" si="580"/>
        <v>GBP</v>
      </c>
      <c r="K6204" s="158" t="str">
        <f t="shared" si="581"/>
        <v>JPY</v>
      </c>
      <c r="L6204" s="158" t="str">
        <f t="shared" si="578"/>
        <v>GBPJPY45621</v>
      </c>
      <c r="M6204" s="160">
        <f t="shared" si="582"/>
        <v>45621</v>
      </c>
      <c r="N6204" s="158">
        <v>1.1981069909542923</v>
      </c>
      <c r="O6204" s="158">
        <v>161.63999999999999</v>
      </c>
      <c r="P6204" s="161">
        <f t="shared" si="579"/>
        <v>193.66200000000001</v>
      </c>
    </row>
    <row r="6205" spans="9:16" x14ac:dyDescent="0.2">
      <c r="I6205" s="158">
        <f t="shared" si="583"/>
        <v>15</v>
      </c>
      <c r="J6205" s="158" t="str">
        <f t="shared" si="580"/>
        <v>GBP</v>
      </c>
      <c r="K6205" s="158" t="str">
        <f t="shared" si="581"/>
        <v>JPY</v>
      </c>
      <c r="L6205" s="158" t="str">
        <f t="shared" si="578"/>
        <v>GBPJPY45622</v>
      </c>
      <c r="M6205" s="160">
        <f t="shared" si="582"/>
        <v>45622</v>
      </c>
      <c r="N6205" s="158">
        <v>1.1978917105893627</v>
      </c>
      <c r="O6205" s="158">
        <v>161.13</v>
      </c>
      <c r="P6205" s="161">
        <f t="shared" si="579"/>
        <v>193.0163</v>
      </c>
    </row>
    <row r="6206" spans="9:16" x14ac:dyDescent="0.2">
      <c r="I6206" s="158">
        <f t="shared" si="583"/>
        <v>15</v>
      </c>
      <c r="J6206" s="158" t="str">
        <f t="shared" si="580"/>
        <v>GBP</v>
      </c>
      <c r="K6206" s="158" t="str">
        <f t="shared" si="581"/>
        <v>JPY</v>
      </c>
      <c r="L6206" s="158" t="str">
        <f t="shared" si="578"/>
        <v>GBPJPY45623</v>
      </c>
      <c r="M6206" s="160">
        <f t="shared" si="582"/>
        <v>45623</v>
      </c>
      <c r="N6206" s="158">
        <v>1.1990407673860912</v>
      </c>
      <c r="O6206" s="158">
        <v>159.65</v>
      </c>
      <c r="P6206" s="161">
        <f t="shared" si="579"/>
        <v>191.42689999999999</v>
      </c>
    </row>
    <row r="6207" spans="9:16" x14ac:dyDescent="0.2">
      <c r="I6207" s="158">
        <f t="shared" si="583"/>
        <v>15</v>
      </c>
      <c r="J6207" s="158" t="str">
        <f t="shared" si="580"/>
        <v>GBP</v>
      </c>
      <c r="K6207" s="158" t="str">
        <f t="shared" si="581"/>
        <v>JPY</v>
      </c>
      <c r="L6207" s="158" t="str">
        <f t="shared" si="578"/>
        <v>GBPJPY45624</v>
      </c>
      <c r="M6207" s="160">
        <f t="shared" si="582"/>
        <v>45624</v>
      </c>
      <c r="N6207" s="158">
        <v>1.2014898474107893</v>
      </c>
      <c r="O6207" s="158">
        <v>159.88999999999999</v>
      </c>
      <c r="P6207" s="161">
        <f t="shared" si="579"/>
        <v>192.1062</v>
      </c>
    </row>
    <row r="6208" spans="9:16" x14ac:dyDescent="0.2">
      <c r="I6208" s="158">
        <f t="shared" si="583"/>
        <v>15</v>
      </c>
      <c r="J6208" s="158" t="str">
        <f t="shared" si="580"/>
        <v>GBP</v>
      </c>
      <c r="K6208" s="158" t="str">
        <f t="shared" si="581"/>
        <v>JPY</v>
      </c>
      <c r="L6208" s="158" t="str">
        <f t="shared" si="578"/>
        <v>GBPJPY45625</v>
      </c>
      <c r="M6208" s="160">
        <f t="shared" si="582"/>
        <v>45625</v>
      </c>
      <c r="N6208" s="158">
        <v>1.2018508503094767</v>
      </c>
      <c r="O6208" s="158">
        <v>158.63999999999999</v>
      </c>
      <c r="P6208" s="161">
        <f t="shared" si="579"/>
        <v>190.66159999999999</v>
      </c>
    </row>
    <row r="6209" spans="9:16" x14ac:dyDescent="0.2">
      <c r="I6209" s="158">
        <f t="shared" si="583"/>
        <v>15</v>
      </c>
      <c r="J6209" s="158" t="str">
        <f t="shared" si="580"/>
        <v>GBP</v>
      </c>
      <c r="K6209" s="158" t="str">
        <f t="shared" si="581"/>
        <v>JPY</v>
      </c>
      <c r="L6209" s="158" t="str">
        <f t="shared" si="578"/>
        <v>GBPJPY45626</v>
      </c>
      <c r="M6209" s="160">
        <f t="shared" si="582"/>
        <v>45626</v>
      </c>
      <c r="N6209" s="158">
        <v>1.2018508503094767</v>
      </c>
      <c r="O6209" s="158">
        <v>158.63999999999999</v>
      </c>
      <c r="P6209" s="161">
        <f t="shared" si="579"/>
        <v>190.66159999999999</v>
      </c>
    </row>
    <row r="6210" spans="9:16" x14ac:dyDescent="0.2">
      <c r="I6210" s="158">
        <f t="shared" si="583"/>
        <v>15</v>
      </c>
      <c r="J6210" s="158" t="str">
        <f t="shared" si="580"/>
        <v>GBP</v>
      </c>
      <c r="K6210" s="158" t="str">
        <f t="shared" si="581"/>
        <v>JPY</v>
      </c>
      <c r="L6210" s="158" t="str">
        <f t="shared" si="578"/>
        <v>GBPJPY45627</v>
      </c>
      <c r="M6210" s="160">
        <f t="shared" si="582"/>
        <v>45627</v>
      </c>
      <c r="N6210" s="158">
        <v>1.2018508503094767</v>
      </c>
      <c r="O6210" s="158">
        <v>158.63999999999999</v>
      </c>
      <c r="P6210" s="161">
        <f t="shared" si="579"/>
        <v>190.66159999999999</v>
      </c>
    </row>
    <row r="6211" spans="9:16" x14ac:dyDescent="0.2">
      <c r="I6211" s="158">
        <f t="shared" si="583"/>
        <v>15</v>
      </c>
      <c r="J6211" s="158" t="str">
        <f t="shared" si="580"/>
        <v>GBP</v>
      </c>
      <c r="K6211" s="158" t="str">
        <f t="shared" si="581"/>
        <v>JPY</v>
      </c>
      <c r="L6211" s="158" t="str">
        <f t="shared" ref="L6211:L6274" si="584">J6211&amp;K6211&amp;M6211</f>
        <v>GBPJPY45628</v>
      </c>
      <c r="M6211" s="160">
        <f t="shared" si="582"/>
        <v>45628</v>
      </c>
      <c r="N6211" s="158">
        <v>1.2063017201862529</v>
      </c>
      <c r="O6211" s="158">
        <v>157.74</v>
      </c>
      <c r="P6211" s="161">
        <f t="shared" ref="P6211:P6274" si="585">ROUND(N6211*O6211,4)</f>
        <v>190.28200000000001</v>
      </c>
    </row>
    <row r="6212" spans="9:16" x14ac:dyDescent="0.2">
      <c r="I6212" s="158">
        <f t="shared" si="583"/>
        <v>15</v>
      </c>
      <c r="J6212" s="158" t="str">
        <f t="shared" ref="J6212:J6275" si="586">VLOOKUP($I6212,$A:$C,2,FALSE)</f>
        <v>GBP</v>
      </c>
      <c r="K6212" s="158" t="str">
        <f t="shared" ref="K6212:K6275" si="587">VLOOKUP($I6212,$A:$C,3,FALSE)</f>
        <v>JPY</v>
      </c>
      <c r="L6212" s="158" t="str">
        <f t="shared" si="584"/>
        <v>GBPJPY45629</v>
      </c>
      <c r="M6212" s="160">
        <f t="shared" ref="M6212:M6275" si="588">IF(I6212=I6211,M6211+1,$G$1)</f>
        <v>45629</v>
      </c>
      <c r="N6212" s="158">
        <v>1.2030364640352249</v>
      </c>
      <c r="O6212" s="158">
        <v>157.30000000000001</v>
      </c>
      <c r="P6212" s="161">
        <f t="shared" si="585"/>
        <v>189.23759999999999</v>
      </c>
    </row>
    <row r="6213" spans="9:16" x14ac:dyDescent="0.2">
      <c r="I6213" s="158">
        <f t="shared" si="583"/>
        <v>15</v>
      </c>
      <c r="J6213" s="158" t="str">
        <f t="shared" si="586"/>
        <v>GBP</v>
      </c>
      <c r="K6213" s="158" t="str">
        <f t="shared" si="587"/>
        <v>JPY</v>
      </c>
      <c r="L6213" s="158" t="str">
        <f t="shared" si="584"/>
        <v>GBPJPY45630</v>
      </c>
      <c r="M6213" s="160">
        <f t="shared" si="588"/>
        <v>45630</v>
      </c>
      <c r="N6213" s="158">
        <v>1.2072920439454304</v>
      </c>
      <c r="O6213" s="158">
        <v>158.59</v>
      </c>
      <c r="P6213" s="161">
        <f t="shared" si="585"/>
        <v>191.46440000000001</v>
      </c>
    </row>
    <row r="6214" spans="9:16" x14ac:dyDescent="0.2">
      <c r="I6214" s="158">
        <f t="shared" si="583"/>
        <v>15</v>
      </c>
      <c r="J6214" s="158" t="str">
        <f t="shared" si="586"/>
        <v>GBP</v>
      </c>
      <c r="K6214" s="158" t="str">
        <f t="shared" si="587"/>
        <v>JPY</v>
      </c>
      <c r="L6214" s="158" t="str">
        <f t="shared" si="584"/>
        <v>GBPJPY45631</v>
      </c>
      <c r="M6214" s="160">
        <f t="shared" si="588"/>
        <v>45631</v>
      </c>
      <c r="N6214" s="158">
        <v>1.2077294685990339</v>
      </c>
      <c r="O6214" s="158">
        <v>158.52000000000001</v>
      </c>
      <c r="P6214" s="161">
        <f t="shared" si="585"/>
        <v>191.44929999999999</v>
      </c>
    </row>
    <row r="6215" spans="9:16" x14ac:dyDescent="0.2">
      <c r="I6215" s="158">
        <f t="shared" si="583"/>
        <v>15</v>
      </c>
      <c r="J6215" s="158" t="str">
        <f t="shared" si="586"/>
        <v>GBP</v>
      </c>
      <c r="K6215" s="158" t="str">
        <f t="shared" si="587"/>
        <v>JPY</v>
      </c>
      <c r="L6215" s="158" t="str">
        <f t="shared" si="584"/>
        <v>GBPJPY45632</v>
      </c>
      <c r="M6215" s="160">
        <f t="shared" si="588"/>
        <v>45632</v>
      </c>
      <c r="N6215" s="158">
        <v>1.2069277653732424</v>
      </c>
      <c r="O6215" s="158">
        <v>159.25</v>
      </c>
      <c r="P6215" s="161">
        <f t="shared" si="585"/>
        <v>192.20320000000001</v>
      </c>
    </row>
    <row r="6216" spans="9:16" x14ac:dyDescent="0.2">
      <c r="I6216" s="158">
        <f t="shared" si="583"/>
        <v>15</v>
      </c>
      <c r="J6216" s="158" t="str">
        <f t="shared" si="586"/>
        <v>GBP</v>
      </c>
      <c r="K6216" s="158" t="str">
        <f t="shared" si="587"/>
        <v>JPY</v>
      </c>
      <c r="L6216" s="158" t="str">
        <f t="shared" si="584"/>
        <v>GBPJPY45633</v>
      </c>
      <c r="M6216" s="160">
        <f t="shared" si="588"/>
        <v>45633</v>
      </c>
      <c r="N6216" s="158">
        <v>1.2069277653732424</v>
      </c>
      <c r="O6216" s="158">
        <v>159.25</v>
      </c>
      <c r="P6216" s="161">
        <f t="shared" si="585"/>
        <v>192.20320000000001</v>
      </c>
    </row>
    <row r="6217" spans="9:16" x14ac:dyDescent="0.2">
      <c r="I6217" s="158">
        <f t="shared" si="583"/>
        <v>15</v>
      </c>
      <c r="J6217" s="158" t="str">
        <f t="shared" si="586"/>
        <v>GBP</v>
      </c>
      <c r="K6217" s="158" t="str">
        <f t="shared" si="587"/>
        <v>JPY</v>
      </c>
      <c r="L6217" s="158" t="str">
        <f t="shared" si="584"/>
        <v>GBPJPY45634</v>
      </c>
      <c r="M6217" s="160">
        <f t="shared" si="588"/>
        <v>45634</v>
      </c>
      <c r="N6217" s="158">
        <v>1.2069277653732424</v>
      </c>
      <c r="O6217" s="158">
        <v>159.25</v>
      </c>
      <c r="P6217" s="161">
        <f t="shared" si="585"/>
        <v>192.20320000000001</v>
      </c>
    </row>
    <row r="6218" spans="9:16" x14ac:dyDescent="0.2">
      <c r="I6218" s="158">
        <f t="shared" si="583"/>
        <v>15</v>
      </c>
      <c r="J6218" s="158" t="str">
        <f t="shared" si="586"/>
        <v>GBP</v>
      </c>
      <c r="K6218" s="158" t="str">
        <f t="shared" si="587"/>
        <v>JPY</v>
      </c>
      <c r="L6218" s="158" t="str">
        <f t="shared" si="584"/>
        <v>GBPJPY45635</v>
      </c>
      <c r="M6218" s="160">
        <f t="shared" si="588"/>
        <v>45635</v>
      </c>
      <c r="N6218" s="158">
        <v>1.2076565424793189</v>
      </c>
      <c r="O6218" s="158">
        <v>159.4</v>
      </c>
      <c r="P6218" s="161">
        <f t="shared" si="585"/>
        <v>192.50049999999999</v>
      </c>
    </row>
    <row r="6219" spans="9:16" x14ac:dyDescent="0.2">
      <c r="I6219" s="158">
        <f t="shared" si="583"/>
        <v>15</v>
      </c>
      <c r="J6219" s="158" t="str">
        <f t="shared" si="586"/>
        <v>GBP</v>
      </c>
      <c r="K6219" s="158" t="str">
        <f t="shared" si="587"/>
        <v>JPY</v>
      </c>
      <c r="L6219" s="158" t="str">
        <f t="shared" si="584"/>
        <v>GBPJPY45636</v>
      </c>
      <c r="M6219" s="160">
        <f t="shared" si="588"/>
        <v>45636</v>
      </c>
      <c r="N6219" s="158">
        <v>1.2113136696747622</v>
      </c>
      <c r="O6219" s="158">
        <v>159.74</v>
      </c>
      <c r="P6219" s="161">
        <f t="shared" si="585"/>
        <v>193.49520000000001</v>
      </c>
    </row>
    <row r="6220" spans="9:16" x14ac:dyDescent="0.2">
      <c r="I6220" s="158">
        <f t="shared" si="583"/>
        <v>15</v>
      </c>
      <c r="J6220" s="158" t="str">
        <f t="shared" si="586"/>
        <v>GBP</v>
      </c>
      <c r="K6220" s="158" t="str">
        <f t="shared" si="587"/>
        <v>JPY</v>
      </c>
      <c r="L6220" s="158" t="str">
        <f t="shared" si="584"/>
        <v>GBPJPY45637</v>
      </c>
      <c r="M6220" s="160">
        <f t="shared" si="588"/>
        <v>45637</v>
      </c>
      <c r="N6220" s="158">
        <v>1.2127386063207937</v>
      </c>
      <c r="O6220" s="158">
        <v>160.35</v>
      </c>
      <c r="P6220" s="161">
        <f t="shared" si="585"/>
        <v>194.46260000000001</v>
      </c>
    </row>
    <row r="6221" spans="9:16" x14ac:dyDescent="0.2">
      <c r="I6221" s="158">
        <f t="shared" si="583"/>
        <v>15</v>
      </c>
      <c r="J6221" s="158" t="str">
        <f t="shared" si="586"/>
        <v>GBP</v>
      </c>
      <c r="K6221" s="158" t="str">
        <f t="shared" si="587"/>
        <v>JPY</v>
      </c>
      <c r="L6221" s="158" t="str">
        <f t="shared" si="584"/>
        <v>GBPJPY45638</v>
      </c>
      <c r="M6221" s="160">
        <f t="shared" si="588"/>
        <v>45638</v>
      </c>
      <c r="N6221" s="158">
        <v>1.2131799873829281</v>
      </c>
      <c r="O6221" s="158">
        <v>159.6</v>
      </c>
      <c r="P6221" s="161">
        <f t="shared" si="585"/>
        <v>193.62350000000001</v>
      </c>
    </row>
    <row r="6222" spans="9:16" x14ac:dyDescent="0.2">
      <c r="I6222" s="158">
        <f t="shared" si="583"/>
        <v>15</v>
      </c>
      <c r="J6222" s="158" t="str">
        <f t="shared" si="586"/>
        <v>GBP</v>
      </c>
      <c r="K6222" s="158" t="str">
        <f t="shared" si="587"/>
        <v>JPY</v>
      </c>
      <c r="L6222" s="158" t="str">
        <f t="shared" si="584"/>
        <v>GBPJPY45639</v>
      </c>
      <c r="M6222" s="160">
        <f t="shared" si="588"/>
        <v>45639</v>
      </c>
      <c r="N6222" s="158">
        <v>1.2041954168322435</v>
      </c>
      <c r="O6222" s="158">
        <v>161.44999999999999</v>
      </c>
      <c r="P6222" s="161">
        <f t="shared" si="585"/>
        <v>194.41739999999999</v>
      </c>
    </row>
    <row r="6223" spans="9:16" x14ac:dyDescent="0.2">
      <c r="I6223" s="158">
        <f t="shared" si="583"/>
        <v>15</v>
      </c>
      <c r="J6223" s="158" t="str">
        <f t="shared" si="586"/>
        <v>GBP</v>
      </c>
      <c r="K6223" s="158" t="str">
        <f t="shared" si="587"/>
        <v>JPY</v>
      </c>
      <c r="L6223" s="158" t="str">
        <f t="shared" si="584"/>
        <v>GBPJPY45640</v>
      </c>
      <c r="M6223" s="160">
        <f t="shared" si="588"/>
        <v>45640</v>
      </c>
      <c r="N6223" s="158">
        <v>1.2041954168322435</v>
      </c>
      <c r="O6223" s="158">
        <v>161.44999999999999</v>
      </c>
      <c r="P6223" s="161">
        <f t="shared" si="585"/>
        <v>194.41739999999999</v>
      </c>
    </row>
    <row r="6224" spans="9:16" x14ac:dyDescent="0.2">
      <c r="I6224" s="158">
        <f t="shared" si="583"/>
        <v>15</v>
      </c>
      <c r="J6224" s="158" t="str">
        <f t="shared" si="586"/>
        <v>GBP</v>
      </c>
      <c r="K6224" s="158" t="str">
        <f t="shared" si="587"/>
        <v>JPY</v>
      </c>
      <c r="L6224" s="158" t="str">
        <f t="shared" si="584"/>
        <v>GBPJPY45641</v>
      </c>
      <c r="M6224" s="160">
        <f t="shared" si="588"/>
        <v>45641</v>
      </c>
      <c r="N6224" s="158">
        <v>1.2041954168322435</v>
      </c>
      <c r="O6224" s="158">
        <v>161.44999999999999</v>
      </c>
      <c r="P6224" s="161">
        <f t="shared" si="585"/>
        <v>194.41739999999999</v>
      </c>
    </row>
    <row r="6225" spans="9:16" x14ac:dyDescent="0.2">
      <c r="I6225" s="158">
        <f t="shared" si="583"/>
        <v>15</v>
      </c>
      <c r="J6225" s="158" t="str">
        <f t="shared" si="586"/>
        <v>GBP</v>
      </c>
      <c r="K6225" s="158" t="str">
        <f t="shared" si="587"/>
        <v>JPY</v>
      </c>
      <c r="L6225" s="158" t="str">
        <f t="shared" si="584"/>
        <v>GBPJPY45642</v>
      </c>
      <c r="M6225" s="160">
        <f t="shared" si="588"/>
        <v>45642</v>
      </c>
      <c r="N6225" s="158">
        <v>1.2056181807221653</v>
      </c>
      <c r="O6225" s="158">
        <v>161.72999999999999</v>
      </c>
      <c r="P6225" s="161">
        <f t="shared" si="585"/>
        <v>194.9846</v>
      </c>
    </row>
    <row r="6226" spans="9:16" x14ac:dyDescent="0.2">
      <c r="I6226" s="158">
        <f t="shared" si="583"/>
        <v>15</v>
      </c>
      <c r="J6226" s="158" t="str">
        <f t="shared" si="586"/>
        <v>GBP</v>
      </c>
      <c r="K6226" s="158" t="str">
        <f t="shared" si="587"/>
        <v>JPY</v>
      </c>
      <c r="L6226" s="158" t="str">
        <f t="shared" si="584"/>
        <v>GBPJPY45643</v>
      </c>
      <c r="M6226" s="160">
        <f t="shared" si="588"/>
        <v>45643</v>
      </c>
      <c r="N6226" s="158">
        <v>1.2099506340141322</v>
      </c>
      <c r="O6226" s="158">
        <v>161.63</v>
      </c>
      <c r="P6226" s="161">
        <f t="shared" si="585"/>
        <v>195.5643</v>
      </c>
    </row>
    <row r="6227" spans="9:16" x14ac:dyDescent="0.2">
      <c r="I6227" s="158">
        <f t="shared" si="583"/>
        <v>15</v>
      </c>
      <c r="J6227" s="158" t="str">
        <f t="shared" si="586"/>
        <v>GBP</v>
      </c>
      <c r="K6227" s="158" t="str">
        <f t="shared" si="587"/>
        <v>JPY</v>
      </c>
      <c r="L6227" s="158" t="str">
        <f t="shared" si="584"/>
        <v>GBPJPY45644</v>
      </c>
      <c r="M6227" s="160">
        <f t="shared" si="588"/>
        <v>45644</v>
      </c>
      <c r="N6227" s="158">
        <v>1.2118274357731458</v>
      </c>
      <c r="O6227" s="158">
        <v>161.52000000000001</v>
      </c>
      <c r="P6227" s="161">
        <f t="shared" si="585"/>
        <v>195.73439999999999</v>
      </c>
    </row>
    <row r="6228" spans="9:16" x14ac:dyDescent="0.2">
      <c r="I6228" s="158">
        <f t="shared" si="583"/>
        <v>15</v>
      </c>
      <c r="J6228" s="158" t="str">
        <f t="shared" si="586"/>
        <v>GBP</v>
      </c>
      <c r="K6228" s="158" t="str">
        <f t="shared" si="587"/>
        <v>JPY</v>
      </c>
      <c r="L6228" s="158" t="str">
        <f t="shared" si="584"/>
        <v>GBPJPY45645</v>
      </c>
      <c r="M6228" s="160">
        <f t="shared" si="588"/>
        <v>45645</v>
      </c>
      <c r="N6228" s="158">
        <v>1.2129298320092183</v>
      </c>
      <c r="O6228" s="158">
        <v>163.07</v>
      </c>
      <c r="P6228" s="161">
        <f t="shared" si="585"/>
        <v>197.79249999999999</v>
      </c>
    </row>
    <row r="6229" spans="9:16" x14ac:dyDescent="0.2">
      <c r="I6229" s="158">
        <f t="shared" si="583"/>
        <v>15</v>
      </c>
      <c r="J6229" s="158" t="str">
        <f t="shared" si="586"/>
        <v>GBP</v>
      </c>
      <c r="K6229" s="158" t="str">
        <f t="shared" si="587"/>
        <v>JPY</v>
      </c>
      <c r="L6229" s="158" t="str">
        <f t="shared" si="584"/>
        <v>GBPJPY45646</v>
      </c>
      <c r="M6229" s="160">
        <f t="shared" si="588"/>
        <v>45646</v>
      </c>
      <c r="N6229" s="158">
        <v>1.2053275477611041</v>
      </c>
      <c r="O6229" s="158">
        <v>162.88999999999999</v>
      </c>
      <c r="P6229" s="161">
        <f t="shared" si="585"/>
        <v>196.33580000000001</v>
      </c>
    </row>
    <row r="6230" spans="9:16" x14ac:dyDescent="0.2">
      <c r="I6230" s="158">
        <f t="shared" si="583"/>
        <v>15</v>
      </c>
      <c r="J6230" s="158" t="str">
        <f t="shared" si="586"/>
        <v>GBP</v>
      </c>
      <c r="K6230" s="158" t="str">
        <f t="shared" si="587"/>
        <v>JPY</v>
      </c>
      <c r="L6230" s="158" t="str">
        <f t="shared" si="584"/>
        <v>GBPJPY45647</v>
      </c>
      <c r="M6230" s="160">
        <f t="shared" si="588"/>
        <v>45647</v>
      </c>
      <c r="N6230" s="158">
        <v>1.2053275477611041</v>
      </c>
      <c r="O6230" s="158">
        <v>162.88999999999999</v>
      </c>
      <c r="P6230" s="161">
        <f t="shared" si="585"/>
        <v>196.33580000000001</v>
      </c>
    </row>
    <row r="6231" spans="9:16" x14ac:dyDescent="0.2">
      <c r="I6231" s="158">
        <f t="shared" si="583"/>
        <v>15</v>
      </c>
      <c r="J6231" s="158" t="str">
        <f t="shared" si="586"/>
        <v>GBP</v>
      </c>
      <c r="K6231" s="158" t="str">
        <f t="shared" si="587"/>
        <v>JPY</v>
      </c>
      <c r="L6231" s="158" t="str">
        <f t="shared" si="584"/>
        <v>GBPJPY45648</v>
      </c>
      <c r="M6231" s="160">
        <f t="shared" si="588"/>
        <v>45648</v>
      </c>
      <c r="N6231" s="158">
        <v>1.2053275477611041</v>
      </c>
      <c r="O6231" s="158">
        <v>162.88999999999999</v>
      </c>
      <c r="P6231" s="161">
        <f t="shared" si="585"/>
        <v>196.33580000000001</v>
      </c>
    </row>
    <row r="6232" spans="9:16" x14ac:dyDescent="0.2">
      <c r="I6232" s="158">
        <f t="shared" si="583"/>
        <v>15</v>
      </c>
      <c r="J6232" s="158" t="str">
        <f t="shared" si="586"/>
        <v>GBP</v>
      </c>
      <c r="K6232" s="158" t="str">
        <f t="shared" si="587"/>
        <v>JPY</v>
      </c>
      <c r="L6232" s="158" t="str">
        <f t="shared" si="584"/>
        <v>GBPJPY45649</v>
      </c>
      <c r="M6232" s="160">
        <f t="shared" si="588"/>
        <v>45649</v>
      </c>
      <c r="N6232" s="158">
        <v>1.2048918609554793</v>
      </c>
      <c r="O6232" s="158">
        <v>163.36000000000001</v>
      </c>
      <c r="P6232" s="161">
        <f t="shared" si="585"/>
        <v>196.83109999999999</v>
      </c>
    </row>
    <row r="6233" spans="9:16" x14ac:dyDescent="0.2">
      <c r="I6233" s="158">
        <f t="shared" si="583"/>
        <v>15</v>
      </c>
      <c r="J6233" s="158" t="str">
        <f t="shared" si="586"/>
        <v>GBP</v>
      </c>
      <c r="K6233" s="158" t="str">
        <f t="shared" si="587"/>
        <v>JPY</v>
      </c>
      <c r="L6233" s="158" t="str">
        <f t="shared" si="584"/>
        <v>GBPJPY45650</v>
      </c>
      <c r="M6233" s="160">
        <f t="shared" si="588"/>
        <v>45650</v>
      </c>
      <c r="N6233" s="158">
        <v>1.2076565424793189</v>
      </c>
      <c r="O6233" s="158">
        <v>163.25</v>
      </c>
      <c r="P6233" s="161">
        <f t="shared" si="585"/>
        <v>197.1499</v>
      </c>
    </row>
    <row r="6234" spans="9:16" x14ac:dyDescent="0.2">
      <c r="I6234" s="158">
        <f t="shared" si="583"/>
        <v>15</v>
      </c>
      <c r="J6234" s="158" t="str">
        <f t="shared" si="586"/>
        <v>GBP</v>
      </c>
      <c r="K6234" s="158" t="str">
        <f t="shared" si="587"/>
        <v>JPY</v>
      </c>
      <c r="L6234" s="158" t="str">
        <f t="shared" si="584"/>
        <v>GBPJPY45651</v>
      </c>
      <c r="M6234" s="160">
        <f t="shared" si="588"/>
        <v>45651</v>
      </c>
      <c r="N6234" s="158">
        <v>1.2076565424793189</v>
      </c>
      <c r="O6234" s="158">
        <v>163.25</v>
      </c>
      <c r="P6234" s="161">
        <f t="shared" si="585"/>
        <v>197.1499</v>
      </c>
    </row>
    <row r="6235" spans="9:16" x14ac:dyDescent="0.2">
      <c r="I6235" s="158">
        <f t="shared" si="583"/>
        <v>15</v>
      </c>
      <c r="J6235" s="158" t="str">
        <f t="shared" si="586"/>
        <v>GBP</v>
      </c>
      <c r="K6235" s="158" t="str">
        <f t="shared" si="587"/>
        <v>JPY</v>
      </c>
      <c r="L6235" s="158" t="str">
        <f t="shared" si="584"/>
        <v>GBPJPY45652</v>
      </c>
      <c r="M6235" s="160">
        <f t="shared" si="588"/>
        <v>45652</v>
      </c>
      <c r="N6235" s="158">
        <v>1.2076565424793189</v>
      </c>
      <c r="O6235" s="158">
        <v>163.25</v>
      </c>
      <c r="P6235" s="161">
        <f t="shared" si="585"/>
        <v>197.1499</v>
      </c>
    </row>
    <row r="6236" spans="9:16" x14ac:dyDescent="0.2">
      <c r="I6236" s="158">
        <f t="shared" si="583"/>
        <v>15</v>
      </c>
      <c r="J6236" s="158" t="str">
        <f t="shared" si="586"/>
        <v>GBP</v>
      </c>
      <c r="K6236" s="158" t="str">
        <f t="shared" si="587"/>
        <v>JPY</v>
      </c>
      <c r="L6236" s="158" t="str">
        <f t="shared" si="584"/>
        <v>GBPJPY45653</v>
      </c>
      <c r="M6236" s="160">
        <f t="shared" si="588"/>
        <v>45653</v>
      </c>
      <c r="N6236" s="158">
        <v>1.2033983970733351</v>
      </c>
      <c r="O6236" s="158">
        <v>164.65</v>
      </c>
      <c r="P6236" s="161">
        <f t="shared" si="585"/>
        <v>198.1395</v>
      </c>
    </row>
    <row r="6237" spans="9:16" x14ac:dyDescent="0.2">
      <c r="I6237" s="158">
        <f t="shared" si="583"/>
        <v>15</v>
      </c>
      <c r="J6237" s="158" t="str">
        <f t="shared" si="586"/>
        <v>GBP</v>
      </c>
      <c r="K6237" s="158" t="str">
        <f t="shared" si="587"/>
        <v>JPY</v>
      </c>
      <c r="L6237" s="158" t="str">
        <f t="shared" si="584"/>
        <v>GBPJPY45654</v>
      </c>
      <c r="M6237" s="160">
        <f t="shared" si="588"/>
        <v>45654</v>
      </c>
      <c r="N6237" s="158">
        <v>1.2033983970733351</v>
      </c>
      <c r="O6237" s="158">
        <v>164.65</v>
      </c>
      <c r="P6237" s="161">
        <f t="shared" si="585"/>
        <v>198.1395</v>
      </c>
    </row>
    <row r="6238" spans="9:16" x14ac:dyDescent="0.2">
      <c r="I6238" s="158">
        <f t="shared" si="583"/>
        <v>15</v>
      </c>
      <c r="J6238" s="158" t="str">
        <f t="shared" si="586"/>
        <v>GBP</v>
      </c>
      <c r="K6238" s="158" t="str">
        <f t="shared" si="587"/>
        <v>JPY</v>
      </c>
      <c r="L6238" s="158" t="str">
        <f t="shared" si="584"/>
        <v>GBPJPY45655</v>
      </c>
      <c r="M6238" s="160">
        <f t="shared" si="588"/>
        <v>45655</v>
      </c>
      <c r="N6238" s="158">
        <v>1.2033983970733351</v>
      </c>
      <c r="O6238" s="158">
        <v>164.65</v>
      </c>
      <c r="P6238" s="161">
        <f t="shared" si="585"/>
        <v>198.1395</v>
      </c>
    </row>
    <row r="6239" spans="9:16" x14ac:dyDescent="0.2">
      <c r="I6239" s="158">
        <f t="shared" si="583"/>
        <v>15</v>
      </c>
      <c r="J6239" s="158" t="str">
        <f t="shared" si="586"/>
        <v>GBP</v>
      </c>
      <c r="K6239" s="158" t="str">
        <f t="shared" si="587"/>
        <v>JPY</v>
      </c>
      <c r="L6239" s="158" t="str">
        <f t="shared" si="584"/>
        <v>GBPJPY45656</v>
      </c>
      <c r="M6239" s="160">
        <f t="shared" si="588"/>
        <v>45656</v>
      </c>
      <c r="N6239" s="158">
        <v>1.2055455093429777</v>
      </c>
      <c r="O6239" s="158">
        <v>164.57</v>
      </c>
      <c r="P6239" s="161">
        <f t="shared" si="585"/>
        <v>198.39660000000001</v>
      </c>
    </row>
    <row r="6240" spans="9:16" x14ac:dyDescent="0.2">
      <c r="I6240" s="158">
        <f t="shared" si="583"/>
        <v>15</v>
      </c>
      <c r="J6240" s="158" t="str">
        <f t="shared" si="586"/>
        <v>GBP</v>
      </c>
      <c r="K6240" s="158" t="str">
        <f t="shared" si="587"/>
        <v>JPY</v>
      </c>
      <c r="L6240" s="158" t="str">
        <f t="shared" si="584"/>
        <v>GBPJPY45657</v>
      </c>
      <c r="M6240" s="160">
        <f t="shared" si="588"/>
        <v>45657</v>
      </c>
      <c r="N6240" s="158">
        <v>1.206010757615958</v>
      </c>
      <c r="O6240" s="158">
        <v>163.06</v>
      </c>
      <c r="P6240" s="161">
        <f t="shared" si="585"/>
        <v>196.65209999999999</v>
      </c>
    </row>
    <row r="6241" spans="9:16" x14ac:dyDescent="0.2">
      <c r="I6241" s="158">
        <f t="shared" si="583"/>
        <v>15</v>
      </c>
      <c r="J6241" s="158" t="str">
        <f t="shared" si="586"/>
        <v>GBP</v>
      </c>
      <c r="K6241" s="158" t="str">
        <f t="shared" si="587"/>
        <v>JPY</v>
      </c>
      <c r="L6241" s="158" t="str">
        <f t="shared" si="584"/>
        <v>GBPJPY45658</v>
      </c>
      <c r="M6241" s="160">
        <f t="shared" si="588"/>
        <v>45658</v>
      </c>
      <c r="N6241" s="158">
        <v>1.206010757615958</v>
      </c>
      <c r="O6241" s="158">
        <v>163.06</v>
      </c>
      <c r="P6241" s="161">
        <f t="shared" si="585"/>
        <v>196.65209999999999</v>
      </c>
    </row>
    <row r="6242" spans="9:16" x14ac:dyDescent="0.2">
      <c r="I6242" s="158">
        <f t="shared" si="583"/>
        <v>15</v>
      </c>
      <c r="J6242" s="158" t="str">
        <f t="shared" si="586"/>
        <v>GBP</v>
      </c>
      <c r="K6242" s="158" t="str">
        <f t="shared" si="587"/>
        <v>JPY</v>
      </c>
      <c r="L6242" s="158" t="str">
        <f t="shared" si="584"/>
        <v>GBPJPY45659</v>
      </c>
      <c r="M6242" s="160">
        <f t="shared" si="588"/>
        <v>45659</v>
      </c>
      <c r="N6242" s="158">
        <v>1.2031088332250535</v>
      </c>
      <c r="O6242" s="158">
        <v>162.04</v>
      </c>
      <c r="P6242" s="161">
        <f t="shared" si="585"/>
        <v>194.95179999999999</v>
      </c>
    </row>
    <row r="6243" spans="9:16" x14ac:dyDescent="0.2">
      <c r="I6243" s="158">
        <f t="shared" si="583"/>
        <v>15</v>
      </c>
      <c r="J6243" s="158" t="str">
        <f t="shared" si="586"/>
        <v>GBP</v>
      </c>
      <c r="K6243" s="158" t="str">
        <f t="shared" si="587"/>
        <v>JPY</v>
      </c>
      <c r="L6243" s="158" t="str">
        <f t="shared" si="584"/>
        <v>GBPJPY45660</v>
      </c>
      <c r="M6243" s="160">
        <f t="shared" si="588"/>
        <v>45660</v>
      </c>
      <c r="N6243" s="158">
        <v>1.2049208969431158</v>
      </c>
      <c r="O6243" s="158">
        <v>161.77000000000001</v>
      </c>
      <c r="P6243" s="161">
        <f t="shared" si="585"/>
        <v>194.92009999999999</v>
      </c>
    </row>
    <row r="6244" spans="9:16" x14ac:dyDescent="0.2">
      <c r="I6244" s="158">
        <f t="shared" si="583"/>
        <v>15</v>
      </c>
      <c r="J6244" s="158" t="str">
        <f t="shared" si="586"/>
        <v>GBP</v>
      </c>
      <c r="K6244" s="158" t="str">
        <f t="shared" si="587"/>
        <v>JPY</v>
      </c>
      <c r="L6244" s="158" t="str">
        <f t="shared" si="584"/>
        <v>GBPJPY45661</v>
      </c>
      <c r="M6244" s="160">
        <f t="shared" si="588"/>
        <v>45661</v>
      </c>
      <c r="N6244" s="158">
        <v>1.2049208969431158</v>
      </c>
      <c r="O6244" s="158">
        <v>161.77000000000001</v>
      </c>
      <c r="P6244" s="161">
        <f t="shared" si="585"/>
        <v>194.92009999999999</v>
      </c>
    </row>
    <row r="6245" spans="9:16" x14ac:dyDescent="0.2">
      <c r="I6245" s="158">
        <f t="shared" si="583"/>
        <v>15</v>
      </c>
      <c r="J6245" s="158" t="str">
        <f t="shared" si="586"/>
        <v>GBP</v>
      </c>
      <c r="K6245" s="158" t="str">
        <f t="shared" si="587"/>
        <v>JPY</v>
      </c>
      <c r="L6245" s="158" t="str">
        <f t="shared" si="584"/>
        <v>GBPJPY45662</v>
      </c>
      <c r="M6245" s="160">
        <f t="shared" si="588"/>
        <v>45662</v>
      </c>
      <c r="N6245" s="158">
        <v>1.2049208969431158</v>
      </c>
      <c r="O6245" s="158">
        <v>161.77000000000001</v>
      </c>
      <c r="P6245" s="161">
        <f t="shared" si="585"/>
        <v>194.92009999999999</v>
      </c>
    </row>
    <row r="6246" spans="9:16" x14ac:dyDescent="0.2">
      <c r="I6246" s="158">
        <f t="shared" si="583"/>
        <v>15</v>
      </c>
      <c r="J6246" s="158" t="str">
        <f t="shared" si="586"/>
        <v>GBP</v>
      </c>
      <c r="K6246" s="158" t="str">
        <f t="shared" si="587"/>
        <v>JPY</v>
      </c>
      <c r="L6246" s="158" t="str">
        <f t="shared" si="584"/>
        <v>GBPJPY45663</v>
      </c>
      <c r="M6246" s="160">
        <f t="shared" si="588"/>
        <v>45663</v>
      </c>
      <c r="N6246" s="158">
        <v>1.2033983970733351</v>
      </c>
      <c r="O6246" s="158">
        <v>163.25</v>
      </c>
      <c r="P6246" s="161">
        <f t="shared" si="585"/>
        <v>196.45480000000001</v>
      </c>
    </row>
    <row r="6247" spans="9:16" x14ac:dyDescent="0.2">
      <c r="I6247" s="158">
        <f t="shared" si="583"/>
        <v>15</v>
      </c>
      <c r="J6247" s="158" t="str">
        <f t="shared" si="586"/>
        <v>GBP</v>
      </c>
      <c r="K6247" s="158" t="str">
        <f t="shared" si="587"/>
        <v>JPY</v>
      </c>
      <c r="L6247" s="158" t="str">
        <f t="shared" si="584"/>
        <v>GBPJPY45664</v>
      </c>
      <c r="M6247" s="160">
        <f t="shared" si="588"/>
        <v>45664</v>
      </c>
      <c r="N6247" s="158">
        <v>1.2060543930531267</v>
      </c>
      <c r="O6247" s="158">
        <v>163.86</v>
      </c>
      <c r="P6247" s="161">
        <f t="shared" si="585"/>
        <v>197.6241</v>
      </c>
    </row>
    <row r="6248" spans="9:16" x14ac:dyDescent="0.2">
      <c r="I6248" s="158">
        <f t="shared" si="583"/>
        <v>15</v>
      </c>
      <c r="J6248" s="158" t="str">
        <f t="shared" si="586"/>
        <v>GBP</v>
      </c>
      <c r="K6248" s="158" t="str">
        <f t="shared" si="587"/>
        <v>JPY</v>
      </c>
      <c r="L6248" s="158" t="str">
        <f t="shared" si="584"/>
        <v>GBPJPY45665</v>
      </c>
      <c r="M6248" s="160">
        <f t="shared" si="588"/>
        <v>45665</v>
      </c>
      <c r="N6248" s="158">
        <v>1.1989976379746532</v>
      </c>
      <c r="O6248" s="158">
        <v>162.94</v>
      </c>
      <c r="P6248" s="161">
        <f t="shared" si="585"/>
        <v>195.3647</v>
      </c>
    </row>
    <row r="6249" spans="9:16" x14ac:dyDescent="0.2">
      <c r="I6249" s="158">
        <f t="shared" si="583"/>
        <v>15</v>
      </c>
      <c r="J6249" s="158" t="str">
        <f t="shared" si="586"/>
        <v>GBP</v>
      </c>
      <c r="K6249" s="158" t="str">
        <f t="shared" si="587"/>
        <v>JPY</v>
      </c>
      <c r="L6249" s="158" t="str">
        <f t="shared" si="584"/>
        <v>GBPJPY45666</v>
      </c>
      <c r="M6249" s="160">
        <f t="shared" si="588"/>
        <v>45666</v>
      </c>
      <c r="N6249" s="158">
        <v>1.1932035127911416</v>
      </c>
      <c r="O6249" s="158">
        <v>162.56</v>
      </c>
      <c r="P6249" s="161">
        <f t="shared" si="585"/>
        <v>193.96719999999999</v>
      </c>
    </row>
    <row r="6250" spans="9:16" x14ac:dyDescent="0.2">
      <c r="I6250" s="158">
        <f t="shared" ref="I6250:I6313" si="589">IF(M6249=$G$2,I6249+1,I6249)</f>
        <v>15</v>
      </c>
      <c r="J6250" s="158" t="str">
        <f t="shared" si="586"/>
        <v>GBP</v>
      </c>
      <c r="K6250" s="158" t="str">
        <f t="shared" si="587"/>
        <v>JPY</v>
      </c>
      <c r="L6250" s="158" t="str">
        <f t="shared" si="584"/>
        <v>GBPJPY45667</v>
      </c>
      <c r="M6250" s="160">
        <f t="shared" si="588"/>
        <v>45667</v>
      </c>
      <c r="N6250" s="158">
        <v>1.1948430573644153</v>
      </c>
      <c r="O6250" s="158">
        <v>162.86000000000001</v>
      </c>
      <c r="P6250" s="161">
        <f t="shared" si="585"/>
        <v>194.59209999999999</v>
      </c>
    </row>
    <row r="6251" spans="9:16" x14ac:dyDescent="0.2">
      <c r="I6251" s="158">
        <f t="shared" si="589"/>
        <v>15</v>
      </c>
      <c r="J6251" s="158" t="str">
        <f t="shared" si="586"/>
        <v>GBP</v>
      </c>
      <c r="K6251" s="158" t="str">
        <f t="shared" si="587"/>
        <v>JPY</v>
      </c>
      <c r="L6251" s="158" t="str">
        <f t="shared" si="584"/>
        <v>GBPJPY45668</v>
      </c>
      <c r="M6251" s="160">
        <f t="shared" si="588"/>
        <v>45668</v>
      </c>
      <c r="N6251" s="158">
        <v>1.1948430573644153</v>
      </c>
      <c r="O6251" s="158">
        <v>162.86000000000001</v>
      </c>
      <c r="P6251" s="161">
        <f t="shared" si="585"/>
        <v>194.59209999999999</v>
      </c>
    </row>
    <row r="6252" spans="9:16" x14ac:dyDescent="0.2">
      <c r="I6252" s="158">
        <f t="shared" si="589"/>
        <v>15</v>
      </c>
      <c r="J6252" s="158" t="str">
        <f t="shared" si="586"/>
        <v>GBP</v>
      </c>
      <c r="K6252" s="158" t="str">
        <f t="shared" si="587"/>
        <v>JPY</v>
      </c>
      <c r="L6252" s="158" t="str">
        <f t="shared" si="584"/>
        <v>GBPJPY45669</v>
      </c>
      <c r="M6252" s="160">
        <f t="shared" si="588"/>
        <v>45669</v>
      </c>
      <c r="N6252" s="158">
        <v>1.1948430573644153</v>
      </c>
      <c r="O6252" s="158">
        <v>162.86000000000001</v>
      </c>
      <c r="P6252" s="161">
        <f t="shared" si="585"/>
        <v>194.59209999999999</v>
      </c>
    </row>
    <row r="6253" spans="9:16" x14ac:dyDescent="0.2">
      <c r="I6253" s="158">
        <f t="shared" si="589"/>
        <v>15</v>
      </c>
      <c r="J6253" s="158" t="str">
        <f t="shared" si="586"/>
        <v>GBP</v>
      </c>
      <c r="K6253" s="158" t="str">
        <f t="shared" si="587"/>
        <v>JPY</v>
      </c>
      <c r="L6253" s="158" t="str">
        <f t="shared" si="584"/>
        <v>GBPJPY45670</v>
      </c>
      <c r="M6253" s="160">
        <f t="shared" si="588"/>
        <v>45670</v>
      </c>
      <c r="N6253" s="158">
        <v>1.188212927756654</v>
      </c>
      <c r="O6253" s="158">
        <v>160.22</v>
      </c>
      <c r="P6253" s="161">
        <f t="shared" si="585"/>
        <v>190.37549999999999</v>
      </c>
    </row>
    <row r="6254" spans="9:16" x14ac:dyDescent="0.2">
      <c r="I6254" s="158">
        <f t="shared" si="589"/>
        <v>15</v>
      </c>
      <c r="J6254" s="158" t="str">
        <f t="shared" si="586"/>
        <v>GBP</v>
      </c>
      <c r="K6254" s="158" t="str">
        <f t="shared" si="587"/>
        <v>JPY</v>
      </c>
      <c r="L6254" s="158" t="str">
        <f t="shared" si="584"/>
        <v>GBPJPY45671</v>
      </c>
      <c r="M6254" s="160">
        <f t="shared" si="588"/>
        <v>45671</v>
      </c>
      <c r="N6254" s="158">
        <v>1.1864085041761581</v>
      </c>
      <c r="O6254" s="158">
        <v>161.63</v>
      </c>
      <c r="P6254" s="161">
        <f t="shared" si="585"/>
        <v>191.75919999999999</v>
      </c>
    </row>
    <row r="6255" spans="9:16" x14ac:dyDescent="0.2">
      <c r="I6255" s="158">
        <f t="shared" si="589"/>
        <v>15</v>
      </c>
      <c r="J6255" s="158" t="str">
        <f t="shared" si="586"/>
        <v>GBP</v>
      </c>
      <c r="K6255" s="158" t="str">
        <f t="shared" si="587"/>
        <v>JPY</v>
      </c>
      <c r="L6255" s="158" t="str">
        <f t="shared" si="584"/>
        <v>GBPJPY45672</v>
      </c>
      <c r="M6255" s="160">
        <f t="shared" si="588"/>
        <v>45672</v>
      </c>
      <c r="N6255" s="158">
        <v>1.1860567172322181</v>
      </c>
      <c r="O6255" s="158">
        <v>161.75</v>
      </c>
      <c r="P6255" s="161">
        <f t="shared" si="585"/>
        <v>191.84469999999999</v>
      </c>
    </row>
    <row r="6256" spans="9:16" x14ac:dyDescent="0.2">
      <c r="I6256" s="158">
        <f t="shared" si="589"/>
        <v>15</v>
      </c>
      <c r="J6256" s="158" t="str">
        <f t="shared" si="586"/>
        <v>GBP</v>
      </c>
      <c r="K6256" s="158" t="str">
        <f t="shared" si="587"/>
        <v>JPY</v>
      </c>
      <c r="L6256" s="158" t="str">
        <f t="shared" si="584"/>
        <v>GBPJPY45673</v>
      </c>
      <c r="M6256" s="160">
        <f t="shared" si="588"/>
        <v>45673</v>
      </c>
      <c r="N6256" s="158">
        <v>1.1868309240665575</v>
      </c>
      <c r="O6256" s="158">
        <v>160.46</v>
      </c>
      <c r="P6256" s="161">
        <f t="shared" si="585"/>
        <v>190.43889999999999</v>
      </c>
    </row>
    <row r="6257" spans="9:16" x14ac:dyDescent="0.2">
      <c r="I6257" s="158">
        <f t="shared" si="589"/>
        <v>15</v>
      </c>
      <c r="J6257" s="158" t="str">
        <f t="shared" si="586"/>
        <v>GBP</v>
      </c>
      <c r="K6257" s="158" t="str">
        <f t="shared" si="587"/>
        <v>JPY</v>
      </c>
      <c r="L6257" s="158" t="str">
        <f t="shared" si="584"/>
        <v>GBPJPY45674</v>
      </c>
      <c r="M6257" s="160">
        <f t="shared" si="588"/>
        <v>45674</v>
      </c>
      <c r="N6257" s="158">
        <v>1.1840905592459712</v>
      </c>
      <c r="O6257" s="158">
        <v>160.22999999999999</v>
      </c>
      <c r="P6257" s="161">
        <f t="shared" si="585"/>
        <v>189.7268</v>
      </c>
    </row>
    <row r="6258" spans="9:16" x14ac:dyDescent="0.2">
      <c r="I6258" s="158">
        <f t="shared" si="589"/>
        <v>15</v>
      </c>
      <c r="J6258" s="158" t="str">
        <f t="shared" si="586"/>
        <v>GBP</v>
      </c>
      <c r="K6258" s="158" t="str">
        <f t="shared" si="587"/>
        <v>JPY</v>
      </c>
      <c r="L6258" s="158" t="str">
        <f t="shared" si="584"/>
        <v>GBPJPY45675</v>
      </c>
      <c r="M6258" s="160">
        <f t="shared" si="588"/>
        <v>45675</v>
      </c>
      <c r="N6258" s="158">
        <v>1.1840905592459712</v>
      </c>
      <c r="O6258" s="158">
        <v>160.22999999999999</v>
      </c>
      <c r="P6258" s="161">
        <f t="shared" si="585"/>
        <v>189.7268</v>
      </c>
    </row>
    <row r="6259" spans="9:16" x14ac:dyDescent="0.2">
      <c r="I6259" s="158">
        <f t="shared" si="589"/>
        <v>15</v>
      </c>
      <c r="J6259" s="158" t="str">
        <f t="shared" si="586"/>
        <v>GBP</v>
      </c>
      <c r="K6259" s="158" t="str">
        <f t="shared" si="587"/>
        <v>JPY</v>
      </c>
      <c r="L6259" s="158" t="str">
        <f t="shared" si="584"/>
        <v>GBPJPY45676</v>
      </c>
      <c r="M6259" s="160">
        <f t="shared" si="588"/>
        <v>45676</v>
      </c>
      <c r="N6259" s="158">
        <v>1.1840905592459712</v>
      </c>
      <c r="O6259" s="158">
        <v>160.22999999999999</v>
      </c>
      <c r="P6259" s="161">
        <f t="shared" si="585"/>
        <v>189.7268</v>
      </c>
    </row>
    <row r="6260" spans="9:16" x14ac:dyDescent="0.2">
      <c r="I6260" s="158">
        <f t="shared" si="589"/>
        <v>15</v>
      </c>
      <c r="J6260" s="158" t="str">
        <f t="shared" si="586"/>
        <v>GBP</v>
      </c>
      <c r="K6260" s="158" t="str">
        <f t="shared" si="587"/>
        <v>JPY</v>
      </c>
      <c r="L6260" s="158" t="str">
        <f t="shared" si="584"/>
        <v>GBPJPY45677</v>
      </c>
      <c r="M6260" s="160">
        <f t="shared" si="588"/>
        <v>45677</v>
      </c>
      <c r="N6260" s="158">
        <v>1.1822007849813212</v>
      </c>
      <c r="O6260" s="158">
        <v>161.36000000000001</v>
      </c>
      <c r="P6260" s="161">
        <f t="shared" si="585"/>
        <v>190.75989999999999</v>
      </c>
    </row>
    <row r="6261" spans="9:16" x14ac:dyDescent="0.2">
      <c r="I6261" s="158">
        <f t="shared" si="589"/>
        <v>15</v>
      </c>
      <c r="J6261" s="158" t="str">
        <f t="shared" si="586"/>
        <v>GBP</v>
      </c>
      <c r="K6261" s="158" t="str">
        <f t="shared" si="587"/>
        <v>JPY</v>
      </c>
      <c r="L6261" s="158" t="str">
        <f t="shared" si="584"/>
        <v>GBPJPY45678</v>
      </c>
      <c r="M6261" s="160">
        <f t="shared" si="588"/>
        <v>45678</v>
      </c>
      <c r="N6261" s="158">
        <v>1.1826901470083853</v>
      </c>
      <c r="O6261" s="158">
        <v>161.26</v>
      </c>
      <c r="P6261" s="161">
        <f t="shared" si="585"/>
        <v>190.72059999999999</v>
      </c>
    </row>
    <row r="6262" spans="9:16" x14ac:dyDescent="0.2">
      <c r="I6262" s="158">
        <f t="shared" si="589"/>
        <v>15</v>
      </c>
      <c r="J6262" s="158" t="str">
        <f t="shared" si="586"/>
        <v>GBP</v>
      </c>
      <c r="K6262" s="158" t="str">
        <f t="shared" si="587"/>
        <v>JPY</v>
      </c>
      <c r="L6262" s="158" t="str">
        <f t="shared" si="584"/>
        <v>GBPJPY45679</v>
      </c>
      <c r="M6262" s="160">
        <f t="shared" si="588"/>
        <v>45679</v>
      </c>
      <c r="N6262" s="158">
        <v>1.1839083181398433</v>
      </c>
      <c r="O6262" s="158">
        <v>162.72</v>
      </c>
      <c r="P6262" s="161">
        <f t="shared" si="585"/>
        <v>192.6456</v>
      </c>
    </row>
    <row r="6263" spans="9:16" x14ac:dyDescent="0.2">
      <c r="I6263" s="158">
        <f t="shared" si="589"/>
        <v>15</v>
      </c>
      <c r="J6263" s="158" t="str">
        <f t="shared" si="586"/>
        <v>GBP</v>
      </c>
      <c r="K6263" s="158" t="str">
        <f t="shared" si="587"/>
        <v>JPY</v>
      </c>
      <c r="L6263" s="158" t="str">
        <f t="shared" si="584"/>
        <v>GBPJPY45680</v>
      </c>
      <c r="M6263" s="160">
        <f t="shared" si="588"/>
        <v>45680</v>
      </c>
      <c r="N6263" s="158">
        <v>1.1838802860254771</v>
      </c>
      <c r="O6263" s="158">
        <v>162.58000000000001</v>
      </c>
      <c r="P6263" s="161">
        <f t="shared" si="585"/>
        <v>192.4753</v>
      </c>
    </row>
    <row r="6264" spans="9:16" x14ac:dyDescent="0.2">
      <c r="I6264" s="158">
        <f t="shared" si="589"/>
        <v>15</v>
      </c>
      <c r="J6264" s="158" t="str">
        <f t="shared" si="586"/>
        <v>GBP</v>
      </c>
      <c r="K6264" s="158" t="str">
        <f t="shared" si="587"/>
        <v>JPY</v>
      </c>
      <c r="L6264" s="158" t="str">
        <f t="shared" si="584"/>
        <v>GBPJPY45681</v>
      </c>
      <c r="M6264" s="160">
        <f t="shared" si="588"/>
        <v>45681</v>
      </c>
      <c r="N6264" s="158">
        <v>1.184651653181382</v>
      </c>
      <c r="O6264" s="158">
        <v>163.9</v>
      </c>
      <c r="P6264" s="161">
        <f t="shared" si="585"/>
        <v>194.1644</v>
      </c>
    </row>
    <row r="6265" spans="9:16" x14ac:dyDescent="0.2">
      <c r="I6265" s="158">
        <f t="shared" si="589"/>
        <v>15</v>
      </c>
      <c r="J6265" s="158" t="str">
        <f t="shared" si="586"/>
        <v>GBP</v>
      </c>
      <c r="K6265" s="158" t="str">
        <f t="shared" si="587"/>
        <v>JPY</v>
      </c>
      <c r="L6265" s="158" t="str">
        <f t="shared" si="584"/>
        <v>GBPJPY45682</v>
      </c>
      <c r="M6265" s="160">
        <f t="shared" si="588"/>
        <v>45682</v>
      </c>
      <c r="N6265" s="158">
        <v>1.184651653181382</v>
      </c>
      <c r="O6265" s="158">
        <v>163.9</v>
      </c>
      <c r="P6265" s="161">
        <f t="shared" si="585"/>
        <v>194.1644</v>
      </c>
    </row>
    <row r="6266" spans="9:16" x14ac:dyDescent="0.2">
      <c r="I6266" s="158">
        <f t="shared" si="589"/>
        <v>15</v>
      </c>
      <c r="J6266" s="158" t="str">
        <f t="shared" si="586"/>
        <v>GBP</v>
      </c>
      <c r="K6266" s="158" t="str">
        <f t="shared" si="587"/>
        <v>JPY</v>
      </c>
      <c r="L6266" s="158" t="str">
        <f t="shared" si="584"/>
        <v>GBPJPY45683</v>
      </c>
      <c r="M6266" s="160">
        <f t="shared" si="588"/>
        <v>45683</v>
      </c>
      <c r="N6266" s="158">
        <v>1.184651653181382</v>
      </c>
      <c r="O6266" s="158">
        <v>163.9</v>
      </c>
      <c r="P6266" s="161">
        <f t="shared" si="585"/>
        <v>194.1644</v>
      </c>
    </row>
    <row r="6267" spans="9:16" x14ac:dyDescent="0.2">
      <c r="I6267" s="158">
        <f t="shared" si="589"/>
        <v>15</v>
      </c>
      <c r="J6267" s="158" t="str">
        <f t="shared" si="586"/>
        <v>GBP</v>
      </c>
      <c r="K6267" s="158" t="str">
        <f t="shared" si="587"/>
        <v>JPY</v>
      </c>
      <c r="L6267" s="158" t="str">
        <f t="shared" si="584"/>
        <v>GBPJPY45684</v>
      </c>
      <c r="M6267" s="160">
        <f t="shared" si="588"/>
        <v>45684</v>
      </c>
      <c r="N6267" s="158">
        <v>1.1889758162318977</v>
      </c>
      <c r="O6267" s="158">
        <v>162.21</v>
      </c>
      <c r="P6267" s="161">
        <f t="shared" si="585"/>
        <v>192.8638</v>
      </c>
    </row>
    <row r="6268" spans="9:16" x14ac:dyDescent="0.2">
      <c r="I6268" s="158">
        <f t="shared" si="589"/>
        <v>15</v>
      </c>
      <c r="J6268" s="158" t="str">
        <f t="shared" si="586"/>
        <v>GBP</v>
      </c>
      <c r="K6268" s="158" t="str">
        <f t="shared" si="587"/>
        <v>JPY</v>
      </c>
      <c r="L6268" s="158" t="str">
        <f t="shared" si="584"/>
        <v>GBPJPY45685</v>
      </c>
      <c r="M6268" s="160">
        <f t="shared" si="588"/>
        <v>45685</v>
      </c>
      <c r="N6268" s="158">
        <v>1.1923498831497115</v>
      </c>
      <c r="O6268" s="158">
        <v>161.86000000000001</v>
      </c>
      <c r="P6268" s="161">
        <f t="shared" si="585"/>
        <v>192.99379999999999</v>
      </c>
    </row>
    <row r="6269" spans="9:16" x14ac:dyDescent="0.2">
      <c r="I6269" s="158">
        <f t="shared" si="589"/>
        <v>15</v>
      </c>
      <c r="J6269" s="158" t="str">
        <f t="shared" si="586"/>
        <v>GBP</v>
      </c>
      <c r="K6269" s="158" t="str">
        <f t="shared" si="587"/>
        <v>JPY</v>
      </c>
      <c r="L6269" s="158" t="str">
        <f t="shared" si="584"/>
        <v>GBPJPY45686</v>
      </c>
      <c r="M6269" s="160">
        <f t="shared" si="588"/>
        <v>45686</v>
      </c>
      <c r="N6269" s="158">
        <v>1.1944149158534692</v>
      </c>
      <c r="O6269" s="158">
        <v>161.5</v>
      </c>
      <c r="P6269" s="161">
        <f t="shared" si="585"/>
        <v>192.898</v>
      </c>
    </row>
    <row r="6270" spans="9:16" x14ac:dyDescent="0.2">
      <c r="I6270" s="158">
        <f t="shared" si="589"/>
        <v>15</v>
      </c>
      <c r="J6270" s="158" t="str">
        <f t="shared" si="586"/>
        <v>GBP</v>
      </c>
      <c r="K6270" s="158" t="str">
        <f t="shared" si="587"/>
        <v>JPY</v>
      </c>
      <c r="L6270" s="158" t="str">
        <f t="shared" si="584"/>
        <v>GBPJPY45687</v>
      </c>
      <c r="M6270" s="160">
        <f t="shared" si="588"/>
        <v>45687</v>
      </c>
      <c r="N6270" s="158">
        <v>1.1949572802772301</v>
      </c>
      <c r="O6270" s="158">
        <v>160.32</v>
      </c>
      <c r="P6270" s="161">
        <f t="shared" si="585"/>
        <v>191.57560000000001</v>
      </c>
    </row>
    <row r="6271" spans="9:16" x14ac:dyDescent="0.2">
      <c r="I6271" s="158">
        <f t="shared" si="589"/>
        <v>15</v>
      </c>
      <c r="J6271" s="158" t="str">
        <f t="shared" si="586"/>
        <v>GBP</v>
      </c>
      <c r="K6271" s="158" t="str">
        <f t="shared" si="587"/>
        <v>JPY</v>
      </c>
      <c r="L6271" s="158" t="str">
        <f t="shared" si="584"/>
        <v>GBPJPY45688</v>
      </c>
      <c r="M6271" s="160">
        <f t="shared" si="588"/>
        <v>45688</v>
      </c>
      <c r="N6271" s="158">
        <v>1.1960577935125825</v>
      </c>
      <c r="O6271" s="158">
        <v>160.99</v>
      </c>
      <c r="P6271" s="161">
        <f t="shared" si="585"/>
        <v>192.55330000000001</v>
      </c>
    </row>
    <row r="6272" spans="9:16" x14ac:dyDescent="0.2">
      <c r="I6272" s="158">
        <f t="shared" si="589"/>
        <v>15</v>
      </c>
      <c r="J6272" s="158" t="str">
        <f t="shared" si="586"/>
        <v>GBP</v>
      </c>
      <c r="K6272" s="158" t="str">
        <f t="shared" si="587"/>
        <v>JPY</v>
      </c>
      <c r="L6272" s="158" t="str">
        <f t="shared" si="584"/>
        <v>GBPJPY45689</v>
      </c>
      <c r="M6272" s="160">
        <f t="shared" si="588"/>
        <v>45689</v>
      </c>
      <c r="N6272" s="158">
        <v>1.1960577935125825</v>
      </c>
      <c r="O6272" s="158">
        <v>160.99</v>
      </c>
      <c r="P6272" s="161">
        <f t="shared" si="585"/>
        <v>192.55330000000001</v>
      </c>
    </row>
    <row r="6273" spans="9:16" x14ac:dyDescent="0.2">
      <c r="I6273" s="158">
        <f t="shared" si="589"/>
        <v>15</v>
      </c>
      <c r="J6273" s="158" t="str">
        <f t="shared" si="586"/>
        <v>GBP</v>
      </c>
      <c r="K6273" s="158" t="str">
        <f t="shared" si="587"/>
        <v>JPY</v>
      </c>
      <c r="L6273" s="158" t="str">
        <f t="shared" si="584"/>
        <v>GBPJPY45690</v>
      </c>
      <c r="M6273" s="160">
        <f t="shared" si="588"/>
        <v>45690</v>
      </c>
      <c r="N6273" s="158">
        <v>1.1960577935125825</v>
      </c>
      <c r="O6273" s="158">
        <v>160.99</v>
      </c>
      <c r="P6273" s="161">
        <f t="shared" si="585"/>
        <v>192.55330000000001</v>
      </c>
    </row>
    <row r="6274" spans="9:16" x14ac:dyDescent="0.2">
      <c r="I6274" s="158">
        <f t="shared" si="589"/>
        <v>15</v>
      </c>
      <c r="J6274" s="158" t="str">
        <f t="shared" si="586"/>
        <v>GBP</v>
      </c>
      <c r="K6274" s="158" t="str">
        <f t="shared" si="587"/>
        <v>JPY</v>
      </c>
      <c r="L6274" s="158" t="str">
        <f t="shared" si="584"/>
        <v>GBPJPY45691</v>
      </c>
      <c r="M6274" s="160">
        <f t="shared" si="588"/>
        <v>45691</v>
      </c>
      <c r="N6274" s="158">
        <v>1.2028483448806775</v>
      </c>
      <c r="O6274" s="158">
        <v>158.87</v>
      </c>
      <c r="P6274" s="161">
        <f t="shared" si="585"/>
        <v>191.09649999999999</v>
      </c>
    </row>
    <row r="6275" spans="9:16" x14ac:dyDescent="0.2">
      <c r="I6275" s="158">
        <f t="shared" si="589"/>
        <v>15</v>
      </c>
      <c r="J6275" s="158" t="str">
        <f t="shared" si="586"/>
        <v>GBP</v>
      </c>
      <c r="K6275" s="158" t="str">
        <f t="shared" si="587"/>
        <v>JPY</v>
      </c>
      <c r="L6275" s="158" t="str">
        <f t="shared" ref="L6275:L6338" si="590">J6275&amp;K6275&amp;M6275</f>
        <v>GBPJPY45692</v>
      </c>
      <c r="M6275" s="160">
        <f t="shared" si="588"/>
        <v>45692</v>
      </c>
      <c r="N6275" s="158">
        <v>1.2020964562196472</v>
      </c>
      <c r="O6275" s="158">
        <v>160.52000000000001</v>
      </c>
      <c r="P6275" s="161">
        <f t="shared" ref="P6275:P6338" si="591">ROUND(N6275*O6275,4)</f>
        <v>192.9605</v>
      </c>
    </row>
    <row r="6276" spans="9:16" x14ac:dyDescent="0.2">
      <c r="I6276" s="158">
        <f t="shared" si="589"/>
        <v>15</v>
      </c>
      <c r="J6276" s="158" t="str">
        <f t="shared" ref="J6276:J6339" si="592">VLOOKUP($I6276,$A:$C,2,FALSE)</f>
        <v>GBP</v>
      </c>
      <c r="K6276" s="158" t="str">
        <f t="shared" ref="K6276:K6339" si="593">VLOOKUP($I6276,$A:$C,3,FALSE)</f>
        <v>JPY</v>
      </c>
      <c r="L6276" s="158" t="str">
        <f t="shared" si="590"/>
        <v>GBPJPY45693</v>
      </c>
      <c r="M6276" s="160">
        <f t="shared" ref="M6276:M6339" si="594">IF(I6276=I6275,M6275+1,$G$1)</f>
        <v>45693</v>
      </c>
      <c r="N6276" s="158">
        <v>1.2035866883312272</v>
      </c>
      <c r="O6276" s="158">
        <v>159.25</v>
      </c>
      <c r="P6276" s="161">
        <f t="shared" si="591"/>
        <v>191.6712</v>
      </c>
    </row>
    <row r="6277" spans="9:16" x14ac:dyDescent="0.2">
      <c r="I6277" s="158">
        <f t="shared" si="589"/>
        <v>15</v>
      </c>
      <c r="J6277" s="158" t="str">
        <f t="shared" si="592"/>
        <v>GBP</v>
      </c>
      <c r="K6277" s="158" t="str">
        <f t="shared" si="593"/>
        <v>JPY</v>
      </c>
      <c r="L6277" s="158" t="str">
        <f t="shared" si="590"/>
        <v>GBPJPY45694</v>
      </c>
      <c r="M6277" s="160">
        <f t="shared" si="594"/>
        <v>45694</v>
      </c>
      <c r="N6277" s="158">
        <v>1.1949144441258006</v>
      </c>
      <c r="O6277" s="158">
        <v>157.94999999999999</v>
      </c>
      <c r="P6277" s="161">
        <f t="shared" si="591"/>
        <v>188.73670000000001</v>
      </c>
    </row>
    <row r="6278" spans="9:16" x14ac:dyDescent="0.2">
      <c r="I6278" s="158">
        <f t="shared" si="589"/>
        <v>15</v>
      </c>
      <c r="J6278" s="158" t="str">
        <f t="shared" si="592"/>
        <v>GBP</v>
      </c>
      <c r="K6278" s="158" t="str">
        <f t="shared" si="593"/>
        <v>JPY</v>
      </c>
      <c r="L6278" s="158" t="str">
        <f t="shared" si="590"/>
        <v>GBPJPY45695</v>
      </c>
      <c r="M6278" s="160">
        <f t="shared" si="594"/>
        <v>45695</v>
      </c>
      <c r="N6278" s="158">
        <v>1.1997168668194307</v>
      </c>
      <c r="O6278" s="158">
        <v>157.77000000000001</v>
      </c>
      <c r="P6278" s="161">
        <f t="shared" si="591"/>
        <v>189.27930000000001</v>
      </c>
    </row>
    <row r="6279" spans="9:16" x14ac:dyDescent="0.2">
      <c r="I6279" s="158">
        <f t="shared" si="589"/>
        <v>15</v>
      </c>
      <c r="J6279" s="158" t="str">
        <f t="shared" si="592"/>
        <v>GBP</v>
      </c>
      <c r="K6279" s="158" t="str">
        <f t="shared" si="593"/>
        <v>JPY</v>
      </c>
      <c r="L6279" s="158" t="str">
        <f t="shared" si="590"/>
        <v>GBPJPY45696</v>
      </c>
      <c r="M6279" s="160">
        <f t="shared" si="594"/>
        <v>45696</v>
      </c>
      <c r="N6279" s="158">
        <v>1.1997168668194307</v>
      </c>
      <c r="O6279" s="158">
        <v>157.77000000000001</v>
      </c>
      <c r="P6279" s="161">
        <f t="shared" si="591"/>
        <v>189.27930000000001</v>
      </c>
    </row>
    <row r="6280" spans="9:16" x14ac:dyDescent="0.2">
      <c r="I6280" s="158">
        <f t="shared" si="589"/>
        <v>15</v>
      </c>
      <c r="J6280" s="158" t="str">
        <f t="shared" si="592"/>
        <v>GBP</v>
      </c>
      <c r="K6280" s="158" t="str">
        <f t="shared" si="593"/>
        <v>JPY</v>
      </c>
      <c r="L6280" s="158" t="str">
        <f t="shared" si="590"/>
        <v>GBPJPY45697</v>
      </c>
      <c r="M6280" s="160">
        <f t="shared" si="594"/>
        <v>45697</v>
      </c>
      <c r="N6280" s="158">
        <v>1.1997168668194307</v>
      </c>
      <c r="O6280" s="158">
        <v>157.77000000000001</v>
      </c>
      <c r="P6280" s="161">
        <f t="shared" si="591"/>
        <v>189.27930000000001</v>
      </c>
    </row>
    <row r="6281" spans="9:16" x14ac:dyDescent="0.2">
      <c r="I6281" s="158">
        <f t="shared" si="589"/>
        <v>15</v>
      </c>
      <c r="J6281" s="158" t="str">
        <f t="shared" si="592"/>
        <v>GBP</v>
      </c>
      <c r="K6281" s="158" t="str">
        <f t="shared" si="593"/>
        <v>JPY</v>
      </c>
      <c r="L6281" s="158" t="str">
        <f t="shared" si="590"/>
        <v>GBPJPY45698</v>
      </c>
      <c r="M6281" s="160">
        <f t="shared" si="594"/>
        <v>45698</v>
      </c>
      <c r="N6281" s="158">
        <v>1.2007252380437785</v>
      </c>
      <c r="O6281" s="158">
        <v>156.91999999999999</v>
      </c>
      <c r="P6281" s="161">
        <f t="shared" si="591"/>
        <v>188.4178</v>
      </c>
    </row>
    <row r="6282" spans="9:16" x14ac:dyDescent="0.2">
      <c r="I6282" s="158">
        <f t="shared" si="589"/>
        <v>15</v>
      </c>
      <c r="J6282" s="158" t="str">
        <f t="shared" si="592"/>
        <v>GBP</v>
      </c>
      <c r="K6282" s="158" t="str">
        <f t="shared" si="593"/>
        <v>JPY</v>
      </c>
      <c r="L6282" s="158" t="str">
        <f t="shared" si="590"/>
        <v>GBPJPY45699</v>
      </c>
      <c r="M6282" s="160">
        <f t="shared" si="594"/>
        <v>45699</v>
      </c>
      <c r="N6282" s="158">
        <v>1.1996880810989143</v>
      </c>
      <c r="O6282" s="158">
        <v>157.28</v>
      </c>
      <c r="P6282" s="161">
        <f t="shared" si="591"/>
        <v>188.68690000000001</v>
      </c>
    </row>
    <row r="6283" spans="9:16" x14ac:dyDescent="0.2">
      <c r="I6283" s="158">
        <f t="shared" si="589"/>
        <v>15</v>
      </c>
      <c r="J6283" s="158" t="str">
        <f t="shared" si="592"/>
        <v>GBP</v>
      </c>
      <c r="K6283" s="158" t="str">
        <f t="shared" si="593"/>
        <v>JPY</v>
      </c>
      <c r="L6283" s="158" t="str">
        <f t="shared" si="590"/>
        <v>GBPJPY45700</v>
      </c>
      <c r="M6283" s="160">
        <f t="shared" si="594"/>
        <v>45700</v>
      </c>
      <c r="N6283" s="158">
        <v>1.1999328037629893</v>
      </c>
      <c r="O6283" s="158">
        <v>159.22</v>
      </c>
      <c r="P6283" s="161">
        <f t="shared" si="591"/>
        <v>191.05330000000001</v>
      </c>
    </row>
    <row r="6284" spans="9:16" x14ac:dyDescent="0.2">
      <c r="I6284" s="158">
        <f t="shared" si="589"/>
        <v>15</v>
      </c>
      <c r="J6284" s="158" t="str">
        <f t="shared" si="592"/>
        <v>GBP</v>
      </c>
      <c r="K6284" s="158" t="str">
        <f t="shared" si="593"/>
        <v>JPY</v>
      </c>
      <c r="L6284" s="158" t="str">
        <f t="shared" si="590"/>
        <v>GBPJPY45701</v>
      </c>
      <c r="M6284" s="160">
        <f t="shared" si="594"/>
        <v>45701</v>
      </c>
      <c r="N6284" s="158">
        <v>1.2002928714606362</v>
      </c>
      <c r="O6284" s="158">
        <v>159.79</v>
      </c>
      <c r="P6284" s="161">
        <f t="shared" si="591"/>
        <v>191.79480000000001</v>
      </c>
    </row>
    <row r="6285" spans="9:16" x14ac:dyDescent="0.2">
      <c r="I6285" s="158">
        <f t="shared" si="589"/>
        <v>15</v>
      </c>
      <c r="J6285" s="158" t="str">
        <f t="shared" si="592"/>
        <v>GBP</v>
      </c>
      <c r="K6285" s="158" t="str">
        <f t="shared" si="593"/>
        <v>JPY</v>
      </c>
      <c r="L6285" s="158" t="str">
        <f t="shared" si="590"/>
        <v>GBPJPY45702</v>
      </c>
      <c r="M6285" s="160">
        <f t="shared" si="594"/>
        <v>45702</v>
      </c>
      <c r="N6285" s="158">
        <v>1.2017064231208316</v>
      </c>
      <c r="O6285" s="158">
        <v>160.09</v>
      </c>
      <c r="P6285" s="161">
        <f t="shared" si="591"/>
        <v>192.38120000000001</v>
      </c>
    </row>
    <row r="6286" spans="9:16" x14ac:dyDescent="0.2">
      <c r="I6286" s="158">
        <f t="shared" si="589"/>
        <v>15</v>
      </c>
      <c r="J6286" s="158" t="str">
        <f t="shared" si="592"/>
        <v>GBP</v>
      </c>
      <c r="K6286" s="158" t="str">
        <f t="shared" si="593"/>
        <v>JPY</v>
      </c>
      <c r="L6286" s="158" t="str">
        <f t="shared" si="590"/>
        <v>GBPJPY45703</v>
      </c>
      <c r="M6286" s="160">
        <f t="shared" si="594"/>
        <v>45703</v>
      </c>
      <c r="N6286" s="158">
        <v>1.2017064231208316</v>
      </c>
      <c r="O6286" s="158">
        <v>160.09</v>
      </c>
      <c r="P6286" s="161">
        <f t="shared" si="591"/>
        <v>192.38120000000001</v>
      </c>
    </row>
    <row r="6287" spans="9:16" x14ac:dyDescent="0.2">
      <c r="I6287" s="158">
        <f t="shared" si="589"/>
        <v>15</v>
      </c>
      <c r="J6287" s="158" t="str">
        <f t="shared" si="592"/>
        <v>GBP</v>
      </c>
      <c r="K6287" s="158" t="str">
        <f t="shared" si="593"/>
        <v>JPY</v>
      </c>
      <c r="L6287" s="158" t="str">
        <f t="shared" si="590"/>
        <v>GBPJPY45704</v>
      </c>
      <c r="M6287" s="160">
        <f t="shared" si="594"/>
        <v>45704</v>
      </c>
      <c r="N6287" s="158">
        <v>1.2017064231208316</v>
      </c>
      <c r="O6287" s="158">
        <v>160.09</v>
      </c>
      <c r="P6287" s="161">
        <f t="shared" si="591"/>
        <v>192.38120000000001</v>
      </c>
    </row>
    <row r="6288" spans="9:16" x14ac:dyDescent="0.2">
      <c r="I6288" s="158">
        <f t="shared" si="589"/>
        <v>15</v>
      </c>
      <c r="J6288" s="158" t="str">
        <f t="shared" si="592"/>
        <v>GBP</v>
      </c>
      <c r="K6288" s="158" t="str">
        <f t="shared" si="593"/>
        <v>JPY</v>
      </c>
      <c r="L6288" s="158" t="str">
        <f t="shared" si="590"/>
        <v>GBPJPY45705</v>
      </c>
      <c r="M6288" s="160">
        <f t="shared" si="594"/>
        <v>45705</v>
      </c>
      <c r="N6288" s="158">
        <v>1.2028917517712581</v>
      </c>
      <c r="O6288" s="158">
        <v>158.66999999999999</v>
      </c>
      <c r="P6288" s="161">
        <f t="shared" si="591"/>
        <v>190.86279999999999</v>
      </c>
    </row>
    <row r="6289" spans="9:16" x14ac:dyDescent="0.2">
      <c r="I6289" s="158">
        <f t="shared" si="589"/>
        <v>15</v>
      </c>
      <c r="J6289" s="158" t="str">
        <f t="shared" si="592"/>
        <v>GBP</v>
      </c>
      <c r="K6289" s="158" t="str">
        <f t="shared" si="593"/>
        <v>JPY</v>
      </c>
      <c r="L6289" s="158" t="str">
        <f t="shared" si="590"/>
        <v>GBPJPY45706</v>
      </c>
      <c r="M6289" s="160">
        <f t="shared" si="594"/>
        <v>45706</v>
      </c>
      <c r="N6289" s="158">
        <v>1.2044564890093346</v>
      </c>
      <c r="O6289" s="158">
        <v>158.55000000000001</v>
      </c>
      <c r="P6289" s="161">
        <f t="shared" si="591"/>
        <v>190.9666</v>
      </c>
    </row>
    <row r="6290" spans="9:16" x14ac:dyDescent="0.2">
      <c r="I6290" s="158">
        <f t="shared" si="589"/>
        <v>15</v>
      </c>
      <c r="J6290" s="158" t="str">
        <f t="shared" si="592"/>
        <v>GBP</v>
      </c>
      <c r="K6290" s="158" t="str">
        <f t="shared" si="593"/>
        <v>JPY</v>
      </c>
      <c r="L6290" s="158" t="str">
        <f t="shared" si="590"/>
        <v>GBPJPY45707</v>
      </c>
      <c r="M6290" s="160">
        <f t="shared" si="594"/>
        <v>45707</v>
      </c>
      <c r="N6290" s="158">
        <v>1.207175450880031</v>
      </c>
      <c r="O6290" s="158">
        <v>158.41</v>
      </c>
      <c r="P6290" s="161">
        <f t="shared" si="591"/>
        <v>191.2287</v>
      </c>
    </row>
    <row r="6291" spans="9:16" x14ac:dyDescent="0.2">
      <c r="I6291" s="158">
        <f t="shared" si="589"/>
        <v>15</v>
      </c>
      <c r="J6291" s="158" t="str">
        <f t="shared" si="592"/>
        <v>GBP</v>
      </c>
      <c r="K6291" s="158" t="str">
        <f t="shared" si="593"/>
        <v>JPY</v>
      </c>
      <c r="L6291" s="158" t="str">
        <f t="shared" si="590"/>
        <v>GBPJPY45708</v>
      </c>
      <c r="M6291" s="160">
        <f t="shared" si="594"/>
        <v>45708</v>
      </c>
      <c r="N6291" s="158">
        <v>1.2073940813542132</v>
      </c>
      <c r="O6291" s="158">
        <v>156.6</v>
      </c>
      <c r="P6291" s="161">
        <f t="shared" si="591"/>
        <v>189.0779</v>
      </c>
    </row>
    <row r="6292" spans="9:16" x14ac:dyDescent="0.2">
      <c r="I6292" s="158">
        <f t="shared" si="589"/>
        <v>15</v>
      </c>
      <c r="J6292" s="158" t="str">
        <f t="shared" si="592"/>
        <v>GBP</v>
      </c>
      <c r="K6292" s="158" t="str">
        <f t="shared" si="593"/>
        <v>JPY</v>
      </c>
      <c r="L6292" s="158" t="str">
        <f t="shared" si="590"/>
        <v>GBPJPY45709</v>
      </c>
      <c r="M6292" s="160">
        <f t="shared" si="594"/>
        <v>45709</v>
      </c>
      <c r="N6292" s="158">
        <v>1.2083131947800869</v>
      </c>
      <c r="O6292" s="158">
        <v>157.46</v>
      </c>
      <c r="P6292" s="161">
        <f t="shared" si="591"/>
        <v>190.261</v>
      </c>
    </row>
    <row r="6293" spans="9:16" x14ac:dyDescent="0.2">
      <c r="I6293" s="158">
        <f t="shared" si="589"/>
        <v>15</v>
      </c>
      <c r="J6293" s="158" t="str">
        <f t="shared" si="592"/>
        <v>GBP</v>
      </c>
      <c r="K6293" s="158" t="str">
        <f t="shared" si="593"/>
        <v>JPY</v>
      </c>
      <c r="L6293" s="158" t="str">
        <f t="shared" si="590"/>
        <v>GBPJPY45710</v>
      </c>
      <c r="M6293" s="160">
        <f t="shared" si="594"/>
        <v>45710</v>
      </c>
      <c r="N6293" s="158">
        <v>1.2083131947800869</v>
      </c>
      <c r="O6293" s="158">
        <v>157.46</v>
      </c>
      <c r="P6293" s="161">
        <f t="shared" si="591"/>
        <v>190.261</v>
      </c>
    </row>
    <row r="6294" spans="9:16" x14ac:dyDescent="0.2">
      <c r="I6294" s="158">
        <f t="shared" si="589"/>
        <v>15</v>
      </c>
      <c r="J6294" s="158" t="str">
        <f t="shared" si="592"/>
        <v>GBP</v>
      </c>
      <c r="K6294" s="158" t="str">
        <f t="shared" si="593"/>
        <v>JPY</v>
      </c>
      <c r="L6294" s="158" t="str">
        <f t="shared" si="590"/>
        <v>GBPJPY45711</v>
      </c>
      <c r="M6294" s="160">
        <f t="shared" si="594"/>
        <v>45711</v>
      </c>
      <c r="N6294" s="158">
        <v>1.2083131947800869</v>
      </c>
      <c r="O6294" s="158">
        <v>157.46</v>
      </c>
      <c r="P6294" s="161">
        <f t="shared" si="591"/>
        <v>190.261</v>
      </c>
    </row>
    <row r="6295" spans="9:16" x14ac:dyDescent="0.2">
      <c r="I6295" s="158">
        <f t="shared" si="589"/>
        <v>15</v>
      </c>
      <c r="J6295" s="158" t="str">
        <f t="shared" si="592"/>
        <v>GBP</v>
      </c>
      <c r="K6295" s="158" t="str">
        <f t="shared" si="593"/>
        <v>JPY</v>
      </c>
      <c r="L6295" s="158" t="str">
        <f t="shared" si="590"/>
        <v>GBPJPY45712</v>
      </c>
      <c r="M6295" s="160">
        <f t="shared" si="594"/>
        <v>45712</v>
      </c>
      <c r="N6295" s="158">
        <v>1.2072920439454304</v>
      </c>
      <c r="O6295" s="158">
        <v>156.81</v>
      </c>
      <c r="P6295" s="161">
        <f t="shared" si="591"/>
        <v>189.31549999999999</v>
      </c>
    </row>
    <row r="6296" spans="9:16" x14ac:dyDescent="0.2">
      <c r="I6296" s="158">
        <f t="shared" si="589"/>
        <v>15</v>
      </c>
      <c r="J6296" s="158" t="str">
        <f t="shared" si="592"/>
        <v>GBP</v>
      </c>
      <c r="K6296" s="158" t="str">
        <f t="shared" si="593"/>
        <v>JPY</v>
      </c>
      <c r="L6296" s="158" t="str">
        <f t="shared" si="590"/>
        <v>GBPJPY45713</v>
      </c>
      <c r="M6296" s="160">
        <f t="shared" si="594"/>
        <v>45713</v>
      </c>
      <c r="N6296" s="158">
        <v>1.2061562213537897</v>
      </c>
      <c r="O6296" s="158">
        <v>157.19</v>
      </c>
      <c r="P6296" s="161">
        <f t="shared" si="591"/>
        <v>189.59569999999999</v>
      </c>
    </row>
    <row r="6297" spans="9:16" x14ac:dyDescent="0.2">
      <c r="I6297" s="158">
        <f t="shared" si="589"/>
        <v>15</v>
      </c>
      <c r="J6297" s="158" t="str">
        <f t="shared" si="592"/>
        <v>GBP</v>
      </c>
      <c r="K6297" s="158" t="str">
        <f t="shared" si="593"/>
        <v>JPY</v>
      </c>
      <c r="L6297" s="158" t="str">
        <f t="shared" si="590"/>
        <v>GBPJPY45714</v>
      </c>
      <c r="M6297" s="160">
        <f t="shared" si="594"/>
        <v>45714</v>
      </c>
      <c r="N6297" s="158">
        <v>1.2067384273784816</v>
      </c>
      <c r="O6297" s="158">
        <v>156.69999999999999</v>
      </c>
      <c r="P6297" s="161">
        <f t="shared" si="591"/>
        <v>189.0959</v>
      </c>
    </row>
    <row r="6298" spans="9:16" x14ac:dyDescent="0.2">
      <c r="I6298" s="158">
        <f t="shared" si="589"/>
        <v>15</v>
      </c>
      <c r="J6298" s="158" t="str">
        <f t="shared" si="592"/>
        <v>GBP</v>
      </c>
      <c r="K6298" s="158" t="str">
        <f t="shared" si="593"/>
        <v>JPY</v>
      </c>
      <c r="L6298" s="158" t="str">
        <f t="shared" si="590"/>
        <v>GBPJPY45715</v>
      </c>
      <c r="M6298" s="160">
        <f t="shared" si="594"/>
        <v>45715</v>
      </c>
      <c r="N6298" s="158">
        <v>1.2095847495554777</v>
      </c>
      <c r="O6298" s="158">
        <v>156.72999999999999</v>
      </c>
      <c r="P6298" s="161">
        <f t="shared" si="591"/>
        <v>189.57820000000001</v>
      </c>
    </row>
    <row r="6299" spans="9:16" x14ac:dyDescent="0.2">
      <c r="I6299" s="158">
        <f t="shared" si="589"/>
        <v>15</v>
      </c>
      <c r="J6299" s="158" t="str">
        <f t="shared" si="592"/>
        <v>GBP</v>
      </c>
      <c r="K6299" s="158" t="str">
        <f t="shared" si="593"/>
        <v>JPY</v>
      </c>
      <c r="L6299" s="158" t="str">
        <f t="shared" si="590"/>
        <v>GBPJPY45716</v>
      </c>
      <c r="M6299" s="160">
        <f t="shared" si="594"/>
        <v>45716</v>
      </c>
      <c r="N6299" s="158">
        <v>1.2105365097811349</v>
      </c>
      <c r="O6299" s="158">
        <v>156.96</v>
      </c>
      <c r="P6299" s="161">
        <f t="shared" si="591"/>
        <v>190.00579999999999</v>
      </c>
    </row>
    <row r="6300" spans="9:16" x14ac:dyDescent="0.2">
      <c r="I6300" s="158">
        <f t="shared" si="589"/>
        <v>15</v>
      </c>
      <c r="J6300" s="158" t="str">
        <f t="shared" si="592"/>
        <v>GBP</v>
      </c>
      <c r="K6300" s="158" t="str">
        <f t="shared" si="593"/>
        <v>JPY</v>
      </c>
      <c r="L6300" s="158" t="str">
        <f t="shared" si="590"/>
        <v>GBPJPY45717</v>
      </c>
      <c r="M6300" s="160">
        <f t="shared" si="594"/>
        <v>45717</v>
      </c>
      <c r="N6300" s="158">
        <v>1.2105365097811349</v>
      </c>
      <c r="O6300" s="158">
        <v>156.96</v>
      </c>
      <c r="P6300" s="161">
        <f t="shared" si="591"/>
        <v>190.00579999999999</v>
      </c>
    </row>
    <row r="6301" spans="9:16" x14ac:dyDescent="0.2">
      <c r="I6301" s="158">
        <f t="shared" si="589"/>
        <v>15</v>
      </c>
      <c r="J6301" s="158" t="str">
        <f t="shared" si="592"/>
        <v>GBP</v>
      </c>
      <c r="K6301" s="158" t="str">
        <f t="shared" si="593"/>
        <v>JPY</v>
      </c>
      <c r="L6301" s="158" t="str">
        <f t="shared" si="590"/>
        <v>GBPJPY45718</v>
      </c>
      <c r="M6301" s="160">
        <f t="shared" si="594"/>
        <v>45718</v>
      </c>
      <c r="N6301" s="158">
        <v>1.2105365097811349</v>
      </c>
      <c r="O6301" s="158">
        <v>156.96</v>
      </c>
      <c r="P6301" s="161">
        <f t="shared" si="591"/>
        <v>190.00579999999999</v>
      </c>
    </row>
    <row r="6302" spans="9:16" x14ac:dyDescent="0.2">
      <c r="I6302" s="158">
        <f t="shared" si="589"/>
        <v>15</v>
      </c>
      <c r="J6302" s="158" t="str">
        <f t="shared" si="592"/>
        <v>GBP</v>
      </c>
      <c r="K6302" s="158" t="str">
        <f t="shared" si="593"/>
        <v>JPY</v>
      </c>
      <c r="L6302" s="158" t="str">
        <f t="shared" si="590"/>
        <v>GBPJPY45719</v>
      </c>
      <c r="M6302" s="160">
        <f t="shared" si="594"/>
        <v>45719</v>
      </c>
      <c r="N6302" s="158">
        <v>1.2116806009935781</v>
      </c>
      <c r="O6302" s="158">
        <v>158.33000000000001</v>
      </c>
      <c r="P6302" s="161">
        <f t="shared" si="591"/>
        <v>191.84540000000001</v>
      </c>
    </row>
    <row r="6303" spans="9:16" x14ac:dyDescent="0.2">
      <c r="I6303" s="158">
        <f t="shared" si="589"/>
        <v>15</v>
      </c>
      <c r="J6303" s="158" t="str">
        <f t="shared" si="592"/>
        <v>GBP</v>
      </c>
      <c r="K6303" s="158" t="str">
        <f t="shared" si="593"/>
        <v>JPY</v>
      </c>
      <c r="L6303" s="158" t="str">
        <f t="shared" si="590"/>
        <v>GBPJPY45720</v>
      </c>
      <c r="M6303" s="160">
        <f t="shared" si="594"/>
        <v>45720</v>
      </c>
      <c r="N6303" s="158">
        <v>1.2079045272261681</v>
      </c>
      <c r="O6303" s="158">
        <v>156.5</v>
      </c>
      <c r="P6303" s="161">
        <f t="shared" si="591"/>
        <v>189.03710000000001</v>
      </c>
    </row>
    <row r="6304" spans="9:16" x14ac:dyDescent="0.2">
      <c r="I6304" s="158">
        <f t="shared" si="589"/>
        <v>15</v>
      </c>
      <c r="J6304" s="158" t="str">
        <f t="shared" si="592"/>
        <v>GBP</v>
      </c>
      <c r="K6304" s="158" t="str">
        <f t="shared" si="593"/>
        <v>JPY</v>
      </c>
      <c r="L6304" s="158" t="str">
        <f t="shared" si="590"/>
        <v>GBPJPY45721</v>
      </c>
      <c r="M6304" s="160">
        <f t="shared" si="594"/>
        <v>45721</v>
      </c>
      <c r="N6304" s="158">
        <v>1.1976047904191618</v>
      </c>
      <c r="O6304" s="158">
        <v>160.09</v>
      </c>
      <c r="P6304" s="161">
        <f t="shared" si="591"/>
        <v>191.72460000000001</v>
      </c>
    </row>
    <row r="6305" spans="9:16" x14ac:dyDescent="0.2">
      <c r="I6305" s="158">
        <f t="shared" si="589"/>
        <v>15</v>
      </c>
      <c r="J6305" s="158" t="str">
        <f t="shared" si="592"/>
        <v>GBP</v>
      </c>
      <c r="K6305" s="158" t="str">
        <f t="shared" si="593"/>
        <v>JPY</v>
      </c>
      <c r="L6305" s="158" t="str">
        <f t="shared" si="590"/>
        <v>GBPJPY45722</v>
      </c>
      <c r="M6305" s="160">
        <f t="shared" si="594"/>
        <v>45722</v>
      </c>
      <c r="N6305" s="158">
        <v>1.1934598400763814</v>
      </c>
      <c r="O6305" s="158">
        <v>159.24</v>
      </c>
      <c r="P6305" s="161">
        <f t="shared" si="591"/>
        <v>190.04650000000001</v>
      </c>
    </row>
    <row r="6306" spans="9:16" x14ac:dyDescent="0.2">
      <c r="I6306" s="158">
        <f t="shared" si="589"/>
        <v>15</v>
      </c>
      <c r="J6306" s="158" t="str">
        <f t="shared" si="592"/>
        <v>GBP</v>
      </c>
      <c r="K6306" s="158" t="str">
        <f t="shared" si="593"/>
        <v>JPY</v>
      </c>
      <c r="L6306" s="158" t="str">
        <f t="shared" si="590"/>
        <v>GBPJPY45723</v>
      </c>
      <c r="M6306" s="160">
        <f t="shared" si="594"/>
        <v>45723</v>
      </c>
      <c r="N6306" s="158">
        <v>1.1892303301303397</v>
      </c>
      <c r="O6306" s="158">
        <v>160.35</v>
      </c>
      <c r="P6306" s="161">
        <f t="shared" si="591"/>
        <v>190.69309999999999</v>
      </c>
    </row>
    <row r="6307" spans="9:16" x14ac:dyDescent="0.2">
      <c r="I6307" s="158">
        <f t="shared" si="589"/>
        <v>15</v>
      </c>
      <c r="J6307" s="158" t="str">
        <f t="shared" si="592"/>
        <v>GBP</v>
      </c>
      <c r="K6307" s="158" t="str">
        <f t="shared" si="593"/>
        <v>JPY</v>
      </c>
      <c r="L6307" s="158" t="str">
        <f t="shared" si="590"/>
        <v>GBPJPY45724</v>
      </c>
      <c r="M6307" s="160">
        <f t="shared" si="594"/>
        <v>45724</v>
      </c>
      <c r="N6307" s="158">
        <v>1.1892303301303397</v>
      </c>
      <c r="O6307" s="158">
        <v>160.35</v>
      </c>
      <c r="P6307" s="161">
        <f t="shared" si="591"/>
        <v>190.69309999999999</v>
      </c>
    </row>
    <row r="6308" spans="9:16" x14ac:dyDescent="0.2">
      <c r="I6308" s="158">
        <f t="shared" si="589"/>
        <v>15</v>
      </c>
      <c r="J6308" s="158" t="str">
        <f t="shared" si="592"/>
        <v>GBP</v>
      </c>
      <c r="K6308" s="158" t="str">
        <f t="shared" si="593"/>
        <v>JPY</v>
      </c>
      <c r="L6308" s="158" t="str">
        <f t="shared" si="590"/>
        <v>GBPJPY45725</v>
      </c>
      <c r="M6308" s="160">
        <f t="shared" si="594"/>
        <v>45725</v>
      </c>
      <c r="N6308" s="158">
        <v>1.1892303301303397</v>
      </c>
      <c r="O6308" s="158">
        <v>160.35</v>
      </c>
      <c r="P6308" s="161">
        <f t="shared" si="591"/>
        <v>190.69309999999999</v>
      </c>
    </row>
    <row r="6309" spans="9:16" x14ac:dyDescent="0.2">
      <c r="I6309" s="158">
        <f t="shared" si="589"/>
        <v>15</v>
      </c>
      <c r="J6309" s="158" t="str">
        <f t="shared" si="592"/>
        <v>GBP</v>
      </c>
      <c r="K6309" s="158" t="str">
        <f t="shared" si="593"/>
        <v>JPY</v>
      </c>
      <c r="L6309" s="158" t="str">
        <f t="shared" si="590"/>
        <v>GBPJPY45726</v>
      </c>
      <c r="M6309" s="160">
        <f t="shared" si="594"/>
        <v>45726</v>
      </c>
      <c r="N6309" s="158">
        <v>1.1926200670252478</v>
      </c>
      <c r="O6309" s="158">
        <v>159.38999999999999</v>
      </c>
      <c r="P6309" s="161">
        <f t="shared" si="591"/>
        <v>190.0917</v>
      </c>
    </row>
    <row r="6310" spans="9:16" x14ac:dyDescent="0.2">
      <c r="I6310" s="158">
        <f t="shared" si="589"/>
        <v>15</v>
      </c>
      <c r="J6310" s="158" t="str">
        <f t="shared" si="592"/>
        <v>GBP</v>
      </c>
      <c r="K6310" s="158" t="str">
        <f t="shared" si="593"/>
        <v>JPY</v>
      </c>
      <c r="L6310" s="158" t="str">
        <f t="shared" si="590"/>
        <v>GBPJPY45727</v>
      </c>
      <c r="M6310" s="160">
        <f t="shared" si="594"/>
        <v>45727</v>
      </c>
      <c r="N6310" s="158">
        <v>1.1851992319908977</v>
      </c>
      <c r="O6310" s="158">
        <v>161.52000000000001</v>
      </c>
      <c r="P6310" s="161">
        <f t="shared" si="591"/>
        <v>191.43340000000001</v>
      </c>
    </row>
    <row r="6311" spans="9:16" x14ac:dyDescent="0.2">
      <c r="I6311" s="158">
        <f t="shared" si="589"/>
        <v>15</v>
      </c>
      <c r="J6311" s="158" t="str">
        <f t="shared" si="592"/>
        <v>GBP</v>
      </c>
      <c r="K6311" s="158" t="str">
        <f t="shared" si="593"/>
        <v>JPY</v>
      </c>
      <c r="L6311" s="158" t="str">
        <f t="shared" si="590"/>
        <v>GBPJPY45728</v>
      </c>
      <c r="M6311" s="160">
        <f t="shared" si="594"/>
        <v>45728</v>
      </c>
      <c r="N6311" s="158">
        <v>1.1893717738290635</v>
      </c>
      <c r="O6311" s="158">
        <v>162.22999999999999</v>
      </c>
      <c r="P6311" s="161">
        <f t="shared" si="591"/>
        <v>192.95179999999999</v>
      </c>
    </row>
    <row r="6312" spans="9:16" x14ac:dyDescent="0.2">
      <c r="I6312" s="158">
        <f t="shared" si="589"/>
        <v>15</v>
      </c>
      <c r="J6312" s="158" t="str">
        <f t="shared" si="592"/>
        <v>GBP</v>
      </c>
      <c r="K6312" s="158" t="str">
        <f t="shared" si="593"/>
        <v>JPY</v>
      </c>
      <c r="L6312" s="158" t="str">
        <f t="shared" si="590"/>
        <v>GBPJPY45729</v>
      </c>
      <c r="M6312" s="160">
        <f t="shared" si="594"/>
        <v>45729</v>
      </c>
      <c r="N6312" s="158">
        <v>1.1936307861252358</v>
      </c>
      <c r="O6312" s="158">
        <v>160.63999999999999</v>
      </c>
      <c r="P6312" s="161">
        <f t="shared" si="591"/>
        <v>191.7448</v>
      </c>
    </row>
    <row r="6313" spans="9:16" x14ac:dyDescent="0.2">
      <c r="I6313" s="158">
        <f t="shared" si="589"/>
        <v>15</v>
      </c>
      <c r="J6313" s="158" t="str">
        <f t="shared" si="592"/>
        <v>GBP</v>
      </c>
      <c r="K6313" s="158" t="str">
        <f t="shared" si="593"/>
        <v>JPY</v>
      </c>
      <c r="L6313" s="158" t="str">
        <f t="shared" si="590"/>
        <v>GBPJPY45730</v>
      </c>
      <c r="M6313" s="160">
        <f t="shared" si="594"/>
        <v>45730</v>
      </c>
      <c r="N6313" s="158">
        <v>1.1878882909851158</v>
      </c>
      <c r="O6313" s="158">
        <v>161.88</v>
      </c>
      <c r="P6313" s="161">
        <f t="shared" si="591"/>
        <v>192.2954</v>
      </c>
    </row>
    <row r="6314" spans="9:16" x14ac:dyDescent="0.2">
      <c r="I6314" s="158">
        <f t="shared" ref="I6314:I6377" si="595">IF(M6313=$G$2,I6313+1,I6313)</f>
        <v>15</v>
      </c>
      <c r="J6314" s="158" t="str">
        <f t="shared" si="592"/>
        <v>GBP</v>
      </c>
      <c r="K6314" s="158" t="str">
        <f t="shared" si="593"/>
        <v>JPY</v>
      </c>
      <c r="L6314" s="158" t="str">
        <f t="shared" si="590"/>
        <v>GBPJPY45731</v>
      </c>
      <c r="M6314" s="160">
        <f t="shared" si="594"/>
        <v>45731</v>
      </c>
      <c r="N6314" s="158">
        <v>1.1878882909851158</v>
      </c>
      <c r="O6314" s="158">
        <v>161.88</v>
      </c>
      <c r="P6314" s="161">
        <f t="shared" si="591"/>
        <v>192.2954</v>
      </c>
    </row>
    <row r="6315" spans="9:16" x14ac:dyDescent="0.2">
      <c r="I6315" s="158">
        <f t="shared" si="595"/>
        <v>15</v>
      </c>
      <c r="J6315" s="158" t="str">
        <f t="shared" si="592"/>
        <v>GBP</v>
      </c>
      <c r="K6315" s="158" t="str">
        <f t="shared" si="593"/>
        <v>JPY</v>
      </c>
      <c r="L6315" s="158" t="str">
        <f t="shared" si="590"/>
        <v>GBPJPY45732</v>
      </c>
      <c r="M6315" s="160">
        <f t="shared" si="594"/>
        <v>45732</v>
      </c>
      <c r="N6315" s="158">
        <v>1.1878882909851158</v>
      </c>
      <c r="O6315" s="158">
        <v>161.88</v>
      </c>
      <c r="P6315" s="161">
        <f t="shared" si="591"/>
        <v>192.2954</v>
      </c>
    </row>
    <row r="6316" spans="9:16" x14ac:dyDescent="0.2">
      <c r="I6316" s="158">
        <f t="shared" si="595"/>
        <v>15</v>
      </c>
      <c r="J6316" s="158" t="str">
        <f t="shared" si="592"/>
        <v>GBP</v>
      </c>
      <c r="K6316" s="158" t="str">
        <f t="shared" si="593"/>
        <v>JPY</v>
      </c>
      <c r="L6316" s="158" t="str">
        <f t="shared" si="590"/>
        <v>GBPJPY45733</v>
      </c>
      <c r="M6316" s="160">
        <f t="shared" si="594"/>
        <v>45733</v>
      </c>
      <c r="N6316" s="158">
        <v>1.1901078237688334</v>
      </c>
      <c r="O6316" s="158">
        <v>162.26</v>
      </c>
      <c r="P6316" s="161">
        <f t="shared" si="591"/>
        <v>193.1069</v>
      </c>
    </row>
    <row r="6317" spans="9:16" x14ac:dyDescent="0.2">
      <c r="I6317" s="158">
        <f t="shared" si="595"/>
        <v>15</v>
      </c>
      <c r="J6317" s="158" t="str">
        <f t="shared" si="592"/>
        <v>GBP</v>
      </c>
      <c r="K6317" s="158" t="str">
        <f t="shared" si="593"/>
        <v>JPY</v>
      </c>
      <c r="L6317" s="158" t="str">
        <f t="shared" si="590"/>
        <v>GBPJPY45734</v>
      </c>
      <c r="M6317" s="160">
        <f t="shared" si="594"/>
        <v>45734</v>
      </c>
      <c r="N6317" s="158">
        <v>1.1880294156083304</v>
      </c>
      <c r="O6317" s="158">
        <v>163.5</v>
      </c>
      <c r="P6317" s="161">
        <f t="shared" si="591"/>
        <v>194.24279999999999</v>
      </c>
    </row>
    <row r="6318" spans="9:16" x14ac:dyDescent="0.2">
      <c r="I6318" s="158">
        <f t="shared" si="595"/>
        <v>15</v>
      </c>
      <c r="J6318" s="158" t="str">
        <f t="shared" si="592"/>
        <v>GBP</v>
      </c>
      <c r="K6318" s="158" t="str">
        <f t="shared" si="593"/>
        <v>JPY</v>
      </c>
      <c r="L6318" s="158" t="str">
        <f t="shared" si="590"/>
        <v>GBPJPY45735</v>
      </c>
      <c r="M6318" s="160">
        <f t="shared" si="594"/>
        <v>45735</v>
      </c>
      <c r="N6318" s="158">
        <v>1.1893717738290635</v>
      </c>
      <c r="O6318" s="158">
        <v>163.27000000000001</v>
      </c>
      <c r="P6318" s="161">
        <f t="shared" si="591"/>
        <v>194.18870000000001</v>
      </c>
    </row>
    <row r="6319" spans="9:16" x14ac:dyDescent="0.2">
      <c r="I6319" s="158">
        <f t="shared" si="595"/>
        <v>15</v>
      </c>
      <c r="J6319" s="158" t="str">
        <f t="shared" si="592"/>
        <v>GBP</v>
      </c>
      <c r="K6319" s="158" t="str">
        <f t="shared" si="593"/>
        <v>JPY</v>
      </c>
      <c r="L6319" s="158" t="str">
        <f t="shared" si="590"/>
        <v>GBPJPY45736</v>
      </c>
      <c r="M6319" s="160">
        <f t="shared" si="594"/>
        <v>45736</v>
      </c>
      <c r="N6319" s="158">
        <v>1.1948858883976581</v>
      </c>
      <c r="O6319" s="158">
        <v>160.85</v>
      </c>
      <c r="P6319" s="161">
        <f t="shared" si="591"/>
        <v>192.19739999999999</v>
      </c>
    </row>
    <row r="6320" spans="9:16" x14ac:dyDescent="0.2">
      <c r="I6320" s="158">
        <f t="shared" si="595"/>
        <v>15</v>
      </c>
      <c r="J6320" s="158" t="str">
        <f t="shared" si="592"/>
        <v>GBP</v>
      </c>
      <c r="K6320" s="158" t="str">
        <f t="shared" si="593"/>
        <v>JPY</v>
      </c>
      <c r="L6320" s="158" t="str">
        <f t="shared" si="590"/>
        <v>GBPJPY45737</v>
      </c>
      <c r="M6320" s="160">
        <f t="shared" si="594"/>
        <v>45737</v>
      </c>
      <c r="N6320" s="158">
        <v>1.1938160329493226</v>
      </c>
      <c r="O6320" s="158">
        <v>160.99</v>
      </c>
      <c r="P6320" s="161">
        <f t="shared" si="591"/>
        <v>192.19239999999999</v>
      </c>
    </row>
    <row r="6321" spans="9:16" x14ac:dyDescent="0.2">
      <c r="I6321" s="158">
        <f t="shared" si="595"/>
        <v>15</v>
      </c>
      <c r="J6321" s="158" t="str">
        <f t="shared" si="592"/>
        <v>GBP</v>
      </c>
      <c r="K6321" s="158" t="str">
        <f t="shared" si="593"/>
        <v>JPY</v>
      </c>
      <c r="L6321" s="158" t="str">
        <f t="shared" si="590"/>
        <v>GBPJPY45738</v>
      </c>
      <c r="M6321" s="160">
        <f t="shared" si="594"/>
        <v>45738</v>
      </c>
      <c r="N6321" s="158">
        <v>1.1938160329493226</v>
      </c>
      <c r="O6321" s="158">
        <v>160.99</v>
      </c>
      <c r="P6321" s="161">
        <f t="shared" si="591"/>
        <v>192.19239999999999</v>
      </c>
    </row>
    <row r="6322" spans="9:16" x14ac:dyDescent="0.2">
      <c r="I6322" s="158">
        <f t="shared" si="595"/>
        <v>15</v>
      </c>
      <c r="J6322" s="158" t="str">
        <f t="shared" si="592"/>
        <v>GBP</v>
      </c>
      <c r="K6322" s="158" t="str">
        <f t="shared" si="593"/>
        <v>JPY</v>
      </c>
      <c r="L6322" s="158" t="str">
        <f t="shared" si="590"/>
        <v>GBPJPY45739</v>
      </c>
      <c r="M6322" s="160">
        <f t="shared" si="594"/>
        <v>45739</v>
      </c>
      <c r="N6322" s="158">
        <v>1.1938160329493226</v>
      </c>
      <c r="O6322" s="158">
        <v>160.99</v>
      </c>
      <c r="P6322" s="161">
        <f t="shared" si="591"/>
        <v>192.19239999999999</v>
      </c>
    </row>
    <row r="6323" spans="9:16" x14ac:dyDescent="0.2">
      <c r="I6323" s="158">
        <f t="shared" si="595"/>
        <v>15</v>
      </c>
      <c r="J6323" s="158" t="str">
        <f t="shared" si="592"/>
        <v>GBP</v>
      </c>
      <c r="K6323" s="158" t="str">
        <f t="shared" si="593"/>
        <v>JPY</v>
      </c>
      <c r="L6323" s="158" t="str">
        <f t="shared" si="590"/>
        <v>GBPJPY45740</v>
      </c>
      <c r="M6323" s="160">
        <f t="shared" si="594"/>
        <v>45740</v>
      </c>
      <c r="N6323" s="158">
        <v>1.1952715059225703</v>
      </c>
      <c r="O6323" s="158">
        <v>162.15</v>
      </c>
      <c r="P6323" s="161">
        <f t="shared" si="591"/>
        <v>193.8133</v>
      </c>
    </row>
    <row r="6324" spans="9:16" x14ac:dyDescent="0.2">
      <c r="I6324" s="158">
        <f t="shared" si="595"/>
        <v>15</v>
      </c>
      <c r="J6324" s="158" t="str">
        <f t="shared" si="592"/>
        <v>GBP</v>
      </c>
      <c r="K6324" s="158" t="str">
        <f t="shared" si="593"/>
        <v>JPY</v>
      </c>
      <c r="L6324" s="158" t="str">
        <f t="shared" si="590"/>
        <v>GBPJPY45741</v>
      </c>
      <c r="M6324" s="160">
        <f t="shared" si="594"/>
        <v>45741</v>
      </c>
      <c r="N6324" s="158">
        <v>1.1966732483695326</v>
      </c>
      <c r="O6324" s="158">
        <v>162.32</v>
      </c>
      <c r="P6324" s="161">
        <f t="shared" si="591"/>
        <v>194.244</v>
      </c>
    </row>
    <row r="6325" spans="9:16" x14ac:dyDescent="0.2">
      <c r="I6325" s="158">
        <f t="shared" si="595"/>
        <v>15</v>
      </c>
      <c r="J6325" s="158" t="str">
        <f t="shared" si="592"/>
        <v>GBP</v>
      </c>
      <c r="K6325" s="158" t="str">
        <f t="shared" si="593"/>
        <v>JPY</v>
      </c>
      <c r="L6325" s="158" t="str">
        <f t="shared" si="590"/>
        <v>GBPJPY45742</v>
      </c>
      <c r="M6325" s="160">
        <f t="shared" si="594"/>
        <v>45742</v>
      </c>
      <c r="N6325" s="158">
        <v>1.1958432488669384</v>
      </c>
      <c r="O6325" s="158">
        <v>162.19999999999999</v>
      </c>
      <c r="P6325" s="161">
        <f t="shared" si="591"/>
        <v>193.9658</v>
      </c>
    </row>
    <row r="6326" spans="9:16" x14ac:dyDescent="0.2">
      <c r="I6326" s="158">
        <f t="shared" si="595"/>
        <v>15</v>
      </c>
      <c r="J6326" s="158" t="str">
        <f t="shared" si="592"/>
        <v>GBP</v>
      </c>
      <c r="K6326" s="158" t="str">
        <f t="shared" si="593"/>
        <v>JPY</v>
      </c>
      <c r="L6326" s="158" t="str">
        <f t="shared" si="590"/>
        <v>GBPJPY45743</v>
      </c>
      <c r="M6326" s="160">
        <f t="shared" si="594"/>
        <v>45743</v>
      </c>
      <c r="N6326" s="158">
        <v>1.2002208406346768</v>
      </c>
      <c r="O6326" s="158">
        <v>162.55000000000001</v>
      </c>
      <c r="P6326" s="161">
        <f t="shared" si="591"/>
        <v>195.0959</v>
      </c>
    </row>
    <row r="6327" spans="9:16" x14ac:dyDescent="0.2">
      <c r="I6327" s="158">
        <f t="shared" si="595"/>
        <v>15</v>
      </c>
      <c r="J6327" s="158" t="str">
        <f t="shared" si="592"/>
        <v>GBP</v>
      </c>
      <c r="K6327" s="158" t="str">
        <f t="shared" si="593"/>
        <v>JPY</v>
      </c>
      <c r="L6327" s="158" t="str">
        <f t="shared" si="590"/>
        <v>GBPJPY45744</v>
      </c>
      <c r="M6327" s="160">
        <f t="shared" si="594"/>
        <v>45744</v>
      </c>
      <c r="N6327" s="158">
        <v>1.199644905108088</v>
      </c>
      <c r="O6327" s="158">
        <v>162.63999999999999</v>
      </c>
      <c r="P6327" s="161">
        <f t="shared" si="591"/>
        <v>195.11019999999999</v>
      </c>
    </row>
    <row r="6328" spans="9:16" x14ac:dyDescent="0.2">
      <c r="I6328" s="158">
        <f t="shared" si="595"/>
        <v>15</v>
      </c>
      <c r="J6328" s="158" t="str">
        <f t="shared" si="592"/>
        <v>GBP</v>
      </c>
      <c r="K6328" s="158" t="str">
        <f t="shared" si="593"/>
        <v>JPY</v>
      </c>
      <c r="L6328" s="158" t="str">
        <f t="shared" si="590"/>
        <v>GBPJPY45745</v>
      </c>
      <c r="M6328" s="160">
        <f t="shared" si="594"/>
        <v>45745</v>
      </c>
      <c r="N6328" s="158">
        <v>1.199644905108088</v>
      </c>
      <c r="O6328" s="158">
        <v>162.63999999999999</v>
      </c>
      <c r="P6328" s="161">
        <f t="shared" si="591"/>
        <v>195.11019999999999</v>
      </c>
    </row>
    <row r="6329" spans="9:16" x14ac:dyDescent="0.2">
      <c r="I6329" s="158">
        <f t="shared" si="595"/>
        <v>15</v>
      </c>
      <c r="J6329" s="158" t="str">
        <f t="shared" si="592"/>
        <v>GBP</v>
      </c>
      <c r="K6329" s="158" t="str">
        <f t="shared" si="593"/>
        <v>JPY</v>
      </c>
      <c r="L6329" s="158" t="str">
        <f t="shared" si="590"/>
        <v>GBPJPY45746</v>
      </c>
      <c r="M6329" s="160">
        <f t="shared" si="594"/>
        <v>45746</v>
      </c>
      <c r="N6329" s="158">
        <v>1.199644905108088</v>
      </c>
      <c r="O6329" s="158">
        <v>162.63999999999999</v>
      </c>
      <c r="P6329" s="161">
        <f t="shared" si="591"/>
        <v>195.11019999999999</v>
      </c>
    </row>
    <row r="6330" spans="9:16" x14ac:dyDescent="0.2">
      <c r="I6330" s="158">
        <f t="shared" si="595"/>
        <v>15</v>
      </c>
      <c r="J6330" s="158" t="str">
        <f t="shared" si="592"/>
        <v>GBP</v>
      </c>
      <c r="K6330" s="158" t="str">
        <f t="shared" si="593"/>
        <v>JPY</v>
      </c>
      <c r="L6330" s="158" t="str">
        <f t="shared" si="590"/>
        <v>GBPJPY45747</v>
      </c>
      <c r="M6330" s="160">
        <f t="shared" si="594"/>
        <v>45747</v>
      </c>
      <c r="N6330" s="158">
        <v>1.1970886803294387</v>
      </c>
      <c r="O6330" s="158">
        <v>161.6</v>
      </c>
      <c r="P6330" s="161">
        <f t="shared" si="591"/>
        <v>193.4495</v>
      </c>
    </row>
    <row r="6331" spans="9:16" x14ac:dyDescent="0.2">
      <c r="I6331" s="158">
        <f t="shared" si="595"/>
        <v>15</v>
      </c>
      <c r="J6331" s="158" t="str">
        <f t="shared" si="592"/>
        <v>GBP</v>
      </c>
      <c r="K6331" s="158" t="str">
        <f t="shared" si="593"/>
        <v>JPY</v>
      </c>
      <c r="L6331" s="158" t="str">
        <f t="shared" si="590"/>
        <v>GBPJPY45748</v>
      </c>
      <c r="M6331" s="160">
        <f t="shared" si="594"/>
        <v>45748</v>
      </c>
      <c r="N6331" s="158">
        <v>1.1952429331261578</v>
      </c>
      <c r="O6331" s="158">
        <v>160.93</v>
      </c>
      <c r="P6331" s="161">
        <f t="shared" si="591"/>
        <v>192.35040000000001</v>
      </c>
    </row>
    <row r="6332" spans="9:16" x14ac:dyDescent="0.2">
      <c r="I6332" s="158">
        <f t="shared" si="595"/>
        <v>15</v>
      </c>
      <c r="J6332" s="158" t="str">
        <f t="shared" si="592"/>
        <v>GBP</v>
      </c>
      <c r="K6332" s="158" t="str">
        <f t="shared" si="593"/>
        <v>JPY</v>
      </c>
      <c r="L6332" s="158" t="str">
        <f t="shared" si="590"/>
        <v>GBPJPY45749</v>
      </c>
      <c r="M6332" s="160">
        <f t="shared" si="594"/>
        <v>45749</v>
      </c>
      <c r="N6332" s="158">
        <v>1.1982505541908812</v>
      </c>
      <c r="O6332" s="158">
        <v>161.22</v>
      </c>
      <c r="P6332" s="161">
        <f t="shared" si="591"/>
        <v>193.18199999999999</v>
      </c>
    </row>
    <row r="6333" spans="9:16" x14ac:dyDescent="0.2">
      <c r="I6333" s="158">
        <f t="shared" si="595"/>
        <v>15</v>
      </c>
      <c r="J6333" s="158" t="str">
        <f t="shared" si="592"/>
        <v>GBP</v>
      </c>
      <c r="K6333" s="158" t="str">
        <f t="shared" si="593"/>
        <v>JPY</v>
      </c>
      <c r="L6333" s="158" t="str">
        <f t="shared" si="590"/>
        <v>GBPJPY45750</v>
      </c>
      <c r="M6333" s="160">
        <f t="shared" si="594"/>
        <v>45750</v>
      </c>
      <c r="N6333" s="158">
        <v>1.1881705737675701</v>
      </c>
      <c r="O6333" s="158">
        <v>162.16999999999999</v>
      </c>
      <c r="P6333" s="161">
        <f t="shared" si="591"/>
        <v>192.68559999999999</v>
      </c>
    </row>
    <row r="6334" spans="9:16" x14ac:dyDescent="0.2">
      <c r="I6334" s="158">
        <f t="shared" si="595"/>
        <v>15</v>
      </c>
      <c r="J6334" s="158" t="str">
        <f t="shared" si="592"/>
        <v>GBP</v>
      </c>
      <c r="K6334" s="158" t="str">
        <f t="shared" si="593"/>
        <v>JPY</v>
      </c>
      <c r="L6334" s="158" t="str">
        <f t="shared" si="590"/>
        <v>GBPJPY45751</v>
      </c>
      <c r="M6334" s="160">
        <f t="shared" si="594"/>
        <v>45751</v>
      </c>
      <c r="N6334" s="158">
        <v>1.1766782373360005</v>
      </c>
      <c r="O6334" s="158">
        <v>160.56</v>
      </c>
      <c r="P6334" s="161">
        <f t="shared" si="591"/>
        <v>188.92750000000001</v>
      </c>
    </row>
    <row r="6335" spans="9:16" x14ac:dyDescent="0.2">
      <c r="I6335" s="158">
        <f t="shared" si="595"/>
        <v>15</v>
      </c>
      <c r="J6335" s="158" t="str">
        <f t="shared" si="592"/>
        <v>GBP</v>
      </c>
      <c r="K6335" s="158" t="str">
        <f t="shared" si="593"/>
        <v>JPY</v>
      </c>
      <c r="L6335" s="158" t="str">
        <f t="shared" si="590"/>
        <v>GBPJPY45752</v>
      </c>
      <c r="M6335" s="160">
        <f t="shared" si="594"/>
        <v>45752</v>
      </c>
      <c r="N6335" s="158">
        <v>1.1766782373360005</v>
      </c>
      <c r="O6335" s="158">
        <v>160.56</v>
      </c>
      <c r="P6335" s="161">
        <f t="shared" si="591"/>
        <v>188.92750000000001</v>
      </c>
    </row>
    <row r="6336" spans="9:16" x14ac:dyDescent="0.2">
      <c r="I6336" s="158">
        <f t="shared" si="595"/>
        <v>15</v>
      </c>
      <c r="J6336" s="158" t="str">
        <f t="shared" si="592"/>
        <v>GBP</v>
      </c>
      <c r="K6336" s="158" t="str">
        <f t="shared" si="593"/>
        <v>JPY</v>
      </c>
      <c r="L6336" s="158" t="str">
        <f t="shared" si="590"/>
        <v>GBPJPY45753</v>
      </c>
      <c r="M6336" s="160">
        <f t="shared" si="594"/>
        <v>45753</v>
      </c>
      <c r="N6336" s="158">
        <v>1.1766782373360005</v>
      </c>
      <c r="O6336" s="158">
        <v>160.56</v>
      </c>
      <c r="P6336" s="161">
        <f t="shared" si="591"/>
        <v>188.92750000000001</v>
      </c>
    </row>
    <row r="6337" spans="9:16" x14ac:dyDescent="0.2">
      <c r="I6337" s="158">
        <f t="shared" si="595"/>
        <v>15</v>
      </c>
      <c r="J6337" s="158" t="str">
        <f t="shared" si="592"/>
        <v>GBP</v>
      </c>
      <c r="K6337" s="158" t="str">
        <f t="shared" si="593"/>
        <v>JPY</v>
      </c>
      <c r="L6337" s="158" t="str">
        <f t="shared" si="590"/>
        <v>GBPJPY45754</v>
      </c>
      <c r="M6337" s="160">
        <f t="shared" si="594"/>
        <v>45754</v>
      </c>
      <c r="N6337" s="158">
        <v>1.1683880917885685</v>
      </c>
      <c r="O6337" s="158">
        <v>160.58000000000001</v>
      </c>
      <c r="P6337" s="161">
        <f t="shared" si="591"/>
        <v>187.6198</v>
      </c>
    </row>
    <row r="6338" spans="9:16" x14ac:dyDescent="0.2">
      <c r="I6338" s="158">
        <f t="shared" si="595"/>
        <v>15</v>
      </c>
      <c r="J6338" s="158" t="str">
        <f t="shared" si="592"/>
        <v>GBP</v>
      </c>
      <c r="K6338" s="158" t="str">
        <f t="shared" si="593"/>
        <v>JPY</v>
      </c>
      <c r="L6338" s="158" t="str">
        <f t="shared" si="590"/>
        <v>GBPJPY45755</v>
      </c>
      <c r="M6338" s="160">
        <f t="shared" si="594"/>
        <v>45755</v>
      </c>
      <c r="N6338" s="158">
        <v>1.1676241184437905</v>
      </c>
      <c r="O6338" s="158">
        <v>160.65</v>
      </c>
      <c r="P6338" s="161">
        <f t="shared" si="591"/>
        <v>187.5788</v>
      </c>
    </row>
    <row r="6339" spans="9:16" x14ac:dyDescent="0.2">
      <c r="I6339" s="158">
        <f t="shared" si="595"/>
        <v>15</v>
      </c>
      <c r="J6339" s="158" t="str">
        <f t="shared" si="592"/>
        <v>GBP</v>
      </c>
      <c r="K6339" s="158" t="str">
        <f t="shared" si="593"/>
        <v>JPY</v>
      </c>
      <c r="L6339" s="158" t="str">
        <f t="shared" ref="L6339:L6402" si="596">J6339&amp;K6339&amp;M6339</f>
        <v>GBPJPY45756</v>
      </c>
      <c r="M6339" s="160">
        <f t="shared" si="594"/>
        <v>45756</v>
      </c>
      <c r="N6339" s="158">
        <v>1.1569387400937121</v>
      </c>
      <c r="O6339" s="158">
        <v>159.61000000000001</v>
      </c>
      <c r="P6339" s="161">
        <f t="shared" ref="P6339:P6402" si="597">ROUND(N6339*O6339,4)</f>
        <v>184.65899999999999</v>
      </c>
    </row>
    <row r="6340" spans="9:16" x14ac:dyDescent="0.2">
      <c r="I6340" s="158">
        <f t="shared" si="595"/>
        <v>15</v>
      </c>
      <c r="J6340" s="158" t="str">
        <f t="shared" ref="J6340:J6403" si="598">VLOOKUP($I6340,$A:$C,2,FALSE)</f>
        <v>GBP</v>
      </c>
      <c r="K6340" s="158" t="str">
        <f t="shared" ref="K6340:K6403" si="599">VLOOKUP($I6340,$A:$C,3,FALSE)</f>
        <v>JPY</v>
      </c>
      <c r="L6340" s="158" t="str">
        <f t="shared" si="596"/>
        <v>GBPJPY45757</v>
      </c>
      <c r="M6340" s="160">
        <f t="shared" ref="M6340:M6403" si="600">IF(I6340=I6339,M6339+1,$G$1)</f>
        <v>45757</v>
      </c>
      <c r="N6340" s="158">
        <v>1.1661127631041921</v>
      </c>
      <c r="O6340" s="158">
        <v>161.28</v>
      </c>
      <c r="P6340" s="161">
        <f t="shared" si="597"/>
        <v>188.07069999999999</v>
      </c>
    </row>
    <row r="6341" spans="9:16" x14ac:dyDescent="0.2">
      <c r="I6341" s="158">
        <f t="shared" si="595"/>
        <v>15</v>
      </c>
      <c r="J6341" s="158" t="str">
        <f t="shared" si="598"/>
        <v>GBP</v>
      </c>
      <c r="K6341" s="158" t="str">
        <f t="shared" si="599"/>
        <v>JPY</v>
      </c>
      <c r="L6341" s="158" t="str">
        <f t="shared" si="596"/>
        <v>GBPJPY45758</v>
      </c>
      <c r="M6341" s="160">
        <f t="shared" si="600"/>
        <v>45758</v>
      </c>
      <c r="N6341" s="158">
        <v>1.1536952860010614</v>
      </c>
      <c r="O6341" s="158">
        <v>162.07</v>
      </c>
      <c r="P6341" s="161">
        <f t="shared" si="597"/>
        <v>186.9794</v>
      </c>
    </row>
    <row r="6342" spans="9:16" x14ac:dyDescent="0.2">
      <c r="I6342" s="158">
        <f t="shared" si="595"/>
        <v>15</v>
      </c>
      <c r="J6342" s="158" t="str">
        <f t="shared" si="598"/>
        <v>GBP</v>
      </c>
      <c r="K6342" s="158" t="str">
        <f t="shared" si="599"/>
        <v>JPY</v>
      </c>
      <c r="L6342" s="158" t="str">
        <f t="shared" si="596"/>
        <v>GBPJPY45759</v>
      </c>
      <c r="M6342" s="160">
        <f t="shared" si="600"/>
        <v>45759</v>
      </c>
      <c r="N6342" s="158">
        <v>1.1536952860010614</v>
      </c>
      <c r="O6342" s="158">
        <v>162.07</v>
      </c>
      <c r="P6342" s="161">
        <f t="shared" si="597"/>
        <v>186.9794</v>
      </c>
    </row>
    <row r="6343" spans="9:16" x14ac:dyDescent="0.2">
      <c r="I6343" s="158">
        <f t="shared" si="595"/>
        <v>15</v>
      </c>
      <c r="J6343" s="158" t="str">
        <f t="shared" si="598"/>
        <v>GBP</v>
      </c>
      <c r="K6343" s="158" t="str">
        <f t="shared" si="599"/>
        <v>JPY</v>
      </c>
      <c r="L6343" s="158" t="str">
        <f t="shared" si="596"/>
        <v>GBPJPY45760</v>
      </c>
      <c r="M6343" s="160">
        <f t="shared" si="600"/>
        <v>45760</v>
      </c>
      <c r="N6343" s="158">
        <v>1.1536952860010614</v>
      </c>
      <c r="O6343" s="158">
        <v>162.07</v>
      </c>
      <c r="P6343" s="161">
        <f t="shared" si="597"/>
        <v>186.9794</v>
      </c>
    </row>
    <row r="6344" spans="9:16" x14ac:dyDescent="0.2">
      <c r="I6344" s="158">
        <f t="shared" si="595"/>
        <v>15</v>
      </c>
      <c r="J6344" s="158" t="str">
        <f t="shared" si="598"/>
        <v>GBP</v>
      </c>
      <c r="K6344" s="158" t="str">
        <f t="shared" si="599"/>
        <v>JPY</v>
      </c>
      <c r="L6344" s="158" t="str">
        <f t="shared" si="596"/>
        <v>GBPJPY45761</v>
      </c>
      <c r="M6344" s="160">
        <f t="shared" si="600"/>
        <v>45761</v>
      </c>
      <c r="N6344" s="158">
        <v>1.1576351828484772</v>
      </c>
      <c r="O6344" s="158">
        <v>162.97</v>
      </c>
      <c r="P6344" s="161">
        <f t="shared" si="597"/>
        <v>188.65979999999999</v>
      </c>
    </row>
    <row r="6345" spans="9:16" x14ac:dyDescent="0.2">
      <c r="I6345" s="158">
        <f t="shared" si="595"/>
        <v>15</v>
      </c>
      <c r="J6345" s="158" t="str">
        <f t="shared" si="598"/>
        <v>GBP</v>
      </c>
      <c r="K6345" s="158" t="str">
        <f t="shared" si="599"/>
        <v>JPY</v>
      </c>
      <c r="L6345" s="158" t="str">
        <f t="shared" si="596"/>
        <v>GBPJPY45762</v>
      </c>
      <c r="M6345" s="160">
        <f t="shared" si="600"/>
        <v>45762</v>
      </c>
      <c r="N6345" s="158">
        <v>1.1686338670094658</v>
      </c>
      <c r="O6345" s="158">
        <v>161.85</v>
      </c>
      <c r="P6345" s="161">
        <f t="shared" si="597"/>
        <v>189.14340000000001</v>
      </c>
    </row>
    <row r="6346" spans="9:16" x14ac:dyDescent="0.2">
      <c r="I6346" s="158">
        <f t="shared" si="595"/>
        <v>15</v>
      </c>
      <c r="J6346" s="158" t="str">
        <f t="shared" si="598"/>
        <v>GBP</v>
      </c>
      <c r="K6346" s="158" t="str">
        <f t="shared" si="599"/>
        <v>JPY</v>
      </c>
      <c r="L6346" s="158" t="str">
        <f t="shared" si="596"/>
        <v>GBPJPY45763</v>
      </c>
      <c r="M6346" s="160">
        <f t="shared" si="600"/>
        <v>45763</v>
      </c>
      <c r="N6346" s="158">
        <v>1.1679786960685836</v>
      </c>
      <c r="O6346" s="158">
        <v>162.09</v>
      </c>
      <c r="P6346" s="161">
        <f t="shared" si="597"/>
        <v>189.3177</v>
      </c>
    </row>
    <row r="6347" spans="9:16" x14ac:dyDescent="0.2">
      <c r="I6347" s="158">
        <f t="shared" si="595"/>
        <v>15</v>
      </c>
      <c r="J6347" s="158" t="str">
        <f t="shared" si="598"/>
        <v>GBP</v>
      </c>
      <c r="K6347" s="158" t="str">
        <f t="shared" si="599"/>
        <v>JPY</v>
      </c>
      <c r="L6347" s="158" t="str">
        <f t="shared" si="596"/>
        <v>GBPJPY45764</v>
      </c>
      <c r="M6347" s="160">
        <f t="shared" si="600"/>
        <v>45764</v>
      </c>
      <c r="N6347" s="158">
        <v>1.1645103816100522</v>
      </c>
      <c r="O6347" s="158">
        <v>161.97999999999999</v>
      </c>
      <c r="P6347" s="161">
        <f t="shared" si="597"/>
        <v>188.62739999999999</v>
      </c>
    </row>
    <row r="6348" spans="9:16" x14ac:dyDescent="0.2">
      <c r="I6348" s="158">
        <f t="shared" si="595"/>
        <v>15</v>
      </c>
      <c r="J6348" s="158" t="str">
        <f t="shared" si="598"/>
        <v>GBP</v>
      </c>
      <c r="K6348" s="158" t="str">
        <f t="shared" si="599"/>
        <v>JPY</v>
      </c>
      <c r="L6348" s="158" t="str">
        <f t="shared" si="596"/>
        <v>GBPJPY45765</v>
      </c>
      <c r="M6348" s="160">
        <f t="shared" si="600"/>
        <v>45765</v>
      </c>
      <c r="N6348" s="158">
        <v>1.1645103816100522</v>
      </c>
      <c r="O6348" s="158">
        <v>161.97999999999999</v>
      </c>
      <c r="P6348" s="161">
        <f t="shared" si="597"/>
        <v>188.62739999999999</v>
      </c>
    </row>
    <row r="6349" spans="9:16" x14ac:dyDescent="0.2">
      <c r="I6349" s="158">
        <f t="shared" si="595"/>
        <v>15</v>
      </c>
      <c r="J6349" s="158" t="str">
        <f t="shared" si="598"/>
        <v>GBP</v>
      </c>
      <c r="K6349" s="158" t="str">
        <f t="shared" si="599"/>
        <v>JPY</v>
      </c>
      <c r="L6349" s="158" t="str">
        <f t="shared" si="596"/>
        <v>GBPJPY45766</v>
      </c>
      <c r="M6349" s="160">
        <f t="shared" si="600"/>
        <v>45766</v>
      </c>
      <c r="N6349" s="158">
        <v>1.1645103816100522</v>
      </c>
      <c r="O6349" s="158">
        <v>161.97999999999999</v>
      </c>
      <c r="P6349" s="161">
        <f t="shared" si="597"/>
        <v>188.62739999999999</v>
      </c>
    </row>
    <row r="6350" spans="9:16" x14ac:dyDescent="0.2">
      <c r="I6350" s="158">
        <f t="shared" si="595"/>
        <v>15</v>
      </c>
      <c r="J6350" s="158" t="str">
        <f t="shared" si="598"/>
        <v>GBP</v>
      </c>
      <c r="K6350" s="158" t="str">
        <f t="shared" si="599"/>
        <v>JPY</v>
      </c>
      <c r="L6350" s="158" t="str">
        <f t="shared" si="596"/>
        <v>GBPJPY45767</v>
      </c>
      <c r="M6350" s="160">
        <f t="shared" si="600"/>
        <v>45767</v>
      </c>
      <c r="N6350" s="158">
        <v>1.1645103816100522</v>
      </c>
      <c r="O6350" s="158">
        <v>161.97999999999999</v>
      </c>
      <c r="P6350" s="161">
        <f t="shared" si="597"/>
        <v>188.62739999999999</v>
      </c>
    </row>
    <row r="6351" spans="9:16" x14ac:dyDescent="0.2">
      <c r="I6351" s="158">
        <f t="shared" si="595"/>
        <v>15</v>
      </c>
      <c r="J6351" s="158" t="str">
        <f t="shared" si="598"/>
        <v>GBP</v>
      </c>
      <c r="K6351" s="158" t="str">
        <f t="shared" si="599"/>
        <v>JPY</v>
      </c>
      <c r="L6351" s="158" t="str">
        <f t="shared" si="596"/>
        <v>GBPJPY45768</v>
      </c>
      <c r="M6351" s="160">
        <f t="shared" si="600"/>
        <v>45768</v>
      </c>
      <c r="N6351" s="158">
        <v>1.1645103816100522</v>
      </c>
      <c r="O6351" s="158">
        <v>161.97999999999999</v>
      </c>
      <c r="P6351" s="161">
        <f t="shared" si="597"/>
        <v>188.62739999999999</v>
      </c>
    </row>
    <row r="6352" spans="9:16" x14ac:dyDescent="0.2">
      <c r="I6352" s="158">
        <f t="shared" si="595"/>
        <v>15</v>
      </c>
      <c r="J6352" s="158" t="str">
        <f t="shared" si="598"/>
        <v>GBP</v>
      </c>
      <c r="K6352" s="158" t="str">
        <f t="shared" si="599"/>
        <v>JPY</v>
      </c>
      <c r="L6352" s="158" t="str">
        <f t="shared" si="596"/>
        <v>GBPJPY45769</v>
      </c>
      <c r="M6352" s="160">
        <f t="shared" si="600"/>
        <v>45769</v>
      </c>
      <c r="N6352" s="158">
        <v>1.1647138298120152</v>
      </c>
      <c r="O6352" s="158">
        <v>161.05000000000001</v>
      </c>
      <c r="P6352" s="161">
        <f t="shared" si="597"/>
        <v>187.5772</v>
      </c>
    </row>
    <row r="6353" spans="9:16" x14ac:dyDescent="0.2">
      <c r="I6353" s="158">
        <f t="shared" si="595"/>
        <v>15</v>
      </c>
      <c r="J6353" s="158" t="str">
        <f t="shared" si="598"/>
        <v>GBP</v>
      </c>
      <c r="K6353" s="158" t="str">
        <f t="shared" si="599"/>
        <v>JPY</v>
      </c>
      <c r="L6353" s="158" t="str">
        <f t="shared" si="596"/>
        <v>GBPJPY45770</v>
      </c>
      <c r="M6353" s="160">
        <f t="shared" si="600"/>
        <v>45770</v>
      </c>
      <c r="N6353" s="158">
        <v>1.1655962607671955</v>
      </c>
      <c r="O6353" s="158">
        <v>161.68</v>
      </c>
      <c r="P6353" s="161">
        <f t="shared" si="597"/>
        <v>188.45359999999999</v>
      </c>
    </row>
    <row r="6354" spans="9:16" x14ac:dyDescent="0.2">
      <c r="I6354" s="158">
        <f t="shared" si="595"/>
        <v>15</v>
      </c>
      <c r="J6354" s="158" t="str">
        <f t="shared" si="598"/>
        <v>GBP</v>
      </c>
      <c r="K6354" s="158" t="str">
        <f t="shared" si="599"/>
        <v>JPY</v>
      </c>
      <c r="L6354" s="158" t="str">
        <f t="shared" si="596"/>
        <v>GBPJPY45771</v>
      </c>
      <c r="M6354" s="160">
        <f t="shared" si="600"/>
        <v>45771</v>
      </c>
      <c r="N6354" s="158">
        <v>1.1695906432748537</v>
      </c>
      <c r="O6354" s="158">
        <v>162.16</v>
      </c>
      <c r="P6354" s="161">
        <f t="shared" si="597"/>
        <v>189.66079999999999</v>
      </c>
    </row>
    <row r="6355" spans="9:16" x14ac:dyDescent="0.2">
      <c r="I6355" s="158">
        <f t="shared" si="595"/>
        <v>15</v>
      </c>
      <c r="J6355" s="158" t="str">
        <f t="shared" si="598"/>
        <v>GBP</v>
      </c>
      <c r="K6355" s="158" t="str">
        <f t="shared" si="599"/>
        <v>JPY</v>
      </c>
      <c r="L6355" s="158" t="str">
        <f t="shared" si="596"/>
        <v>GBPJPY45772</v>
      </c>
      <c r="M6355" s="160">
        <f t="shared" si="600"/>
        <v>45772</v>
      </c>
      <c r="N6355" s="158">
        <v>1.1721955222131051</v>
      </c>
      <c r="O6355" s="158">
        <v>162.80000000000001</v>
      </c>
      <c r="P6355" s="161">
        <f t="shared" si="597"/>
        <v>190.83340000000001</v>
      </c>
    </row>
    <row r="6356" spans="9:16" x14ac:dyDescent="0.2">
      <c r="I6356" s="158">
        <f t="shared" si="595"/>
        <v>15</v>
      </c>
      <c r="J6356" s="158" t="str">
        <f t="shared" si="598"/>
        <v>GBP</v>
      </c>
      <c r="K6356" s="158" t="str">
        <f t="shared" si="599"/>
        <v>JPY</v>
      </c>
      <c r="L6356" s="158" t="str">
        <f t="shared" si="596"/>
        <v>GBPJPY45773</v>
      </c>
      <c r="M6356" s="160">
        <f t="shared" si="600"/>
        <v>45773</v>
      </c>
      <c r="N6356" s="158">
        <v>1.1721955222131051</v>
      </c>
      <c r="O6356" s="158">
        <v>162.80000000000001</v>
      </c>
      <c r="P6356" s="161">
        <f t="shared" si="597"/>
        <v>190.83340000000001</v>
      </c>
    </row>
    <row r="6357" spans="9:16" x14ac:dyDescent="0.2">
      <c r="I6357" s="158">
        <f t="shared" si="595"/>
        <v>15</v>
      </c>
      <c r="J6357" s="158" t="str">
        <f t="shared" si="598"/>
        <v>GBP</v>
      </c>
      <c r="K6357" s="158" t="str">
        <f t="shared" si="599"/>
        <v>JPY</v>
      </c>
      <c r="L6357" s="158" t="str">
        <f t="shared" si="596"/>
        <v>GBPJPY45774</v>
      </c>
      <c r="M6357" s="160">
        <f t="shared" si="600"/>
        <v>45774</v>
      </c>
      <c r="N6357" s="158">
        <v>1.1721955222131051</v>
      </c>
      <c r="O6357" s="158">
        <v>162.80000000000001</v>
      </c>
      <c r="P6357" s="161">
        <f t="shared" si="597"/>
        <v>190.83340000000001</v>
      </c>
    </row>
    <row r="6358" spans="9:16" x14ac:dyDescent="0.2">
      <c r="I6358" s="158">
        <f t="shared" si="595"/>
        <v>15</v>
      </c>
      <c r="J6358" s="158" t="str">
        <f t="shared" si="598"/>
        <v>GBP</v>
      </c>
      <c r="K6358" s="158" t="str">
        <f t="shared" si="599"/>
        <v>JPY</v>
      </c>
      <c r="L6358" s="158" t="str">
        <f t="shared" si="596"/>
        <v>GBPJPY45775</v>
      </c>
      <c r="M6358" s="160">
        <f t="shared" si="600"/>
        <v>45775</v>
      </c>
      <c r="N6358" s="158">
        <v>1.1745360582569884</v>
      </c>
      <c r="O6358" s="158">
        <v>162.80000000000001</v>
      </c>
      <c r="P6358" s="161">
        <f t="shared" si="597"/>
        <v>191.21449999999999</v>
      </c>
    </row>
    <row r="6359" spans="9:16" x14ac:dyDescent="0.2">
      <c r="I6359" s="158">
        <f t="shared" si="595"/>
        <v>15</v>
      </c>
      <c r="J6359" s="158" t="str">
        <f t="shared" si="598"/>
        <v>GBP</v>
      </c>
      <c r="K6359" s="158" t="str">
        <f t="shared" si="599"/>
        <v>JPY</v>
      </c>
      <c r="L6359" s="158" t="str">
        <f t="shared" si="596"/>
        <v>GBPJPY45776</v>
      </c>
      <c r="M6359" s="160">
        <f t="shared" si="600"/>
        <v>45776</v>
      </c>
      <c r="N6359" s="158">
        <v>1.1767474699929394</v>
      </c>
      <c r="O6359" s="158">
        <v>162.28</v>
      </c>
      <c r="P6359" s="161">
        <f t="shared" si="597"/>
        <v>190.96260000000001</v>
      </c>
    </row>
    <row r="6360" spans="9:16" x14ac:dyDescent="0.2">
      <c r="I6360" s="158">
        <f t="shared" si="595"/>
        <v>15</v>
      </c>
      <c r="J6360" s="158" t="str">
        <f t="shared" si="598"/>
        <v>GBP</v>
      </c>
      <c r="K6360" s="158" t="str">
        <f t="shared" si="599"/>
        <v>JPY</v>
      </c>
      <c r="L6360" s="158" t="str">
        <f t="shared" si="596"/>
        <v>GBPJPY45777</v>
      </c>
      <c r="M6360" s="160">
        <f t="shared" si="600"/>
        <v>45777</v>
      </c>
      <c r="N6360" s="158">
        <v>1.1739845034045551</v>
      </c>
      <c r="O6360" s="158">
        <v>162.68</v>
      </c>
      <c r="P6360" s="161">
        <f t="shared" si="597"/>
        <v>190.9838</v>
      </c>
    </row>
    <row r="6361" spans="9:16" x14ac:dyDescent="0.2">
      <c r="I6361" s="158">
        <f t="shared" si="595"/>
        <v>15</v>
      </c>
      <c r="J6361" s="158" t="str">
        <f t="shared" si="598"/>
        <v>GBP</v>
      </c>
      <c r="K6361" s="158" t="str">
        <f t="shared" si="599"/>
        <v>JPY</v>
      </c>
      <c r="L6361" s="158" t="str">
        <f t="shared" si="596"/>
        <v>GBPJPY45778</v>
      </c>
      <c r="M6361" s="160">
        <f t="shared" si="600"/>
        <v>45778</v>
      </c>
      <c r="N6361" s="158">
        <v>1.1739845034045551</v>
      </c>
      <c r="O6361" s="158">
        <v>162.68</v>
      </c>
      <c r="P6361" s="161">
        <f t="shared" si="597"/>
        <v>190.9838</v>
      </c>
    </row>
    <row r="6362" spans="9:16" x14ac:dyDescent="0.2">
      <c r="I6362" s="158">
        <f t="shared" si="595"/>
        <v>15</v>
      </c>
      <c r="J6362" s="158" t="str">
        <f t="shared" si="598"/>
        <v>GBP</v>
      </c>
      <c r="K6362" s="158" t="str">
        <f t="shared" si="599"/>
        <v>JPY</v>
      </c>
      <c r="L6362" s="158" t="str">
        <f t="shared" si="596"/>
        <v>GBPJPY45779</v>
      </c>
      <c r="M6362" s="160">
        <f t="shared" si="600"/>
        <v>45779</v>
      </c>
      <c r="N6362" s="158">
        <v>1.1719207781553969</v>
      </c>
      <c r="O6362" s="158">
        <v>163.93</v>
      </c>
      <c r="P6362" s="161">
        <f t="shared" si="597"/>
        <v>192.113</v>
      </c>
    </row>
    <row r="6363" spans="9:16" x14ac:dyDescent="0.2">
      <c r="I6363" s="158">
        <f t="shared" si="595"/>
        <v>15</v>
      </c>
      <c r="J6363" s="158" t="str">
        <f t="shared" si="598"/>
        <v>GBP</v>
      </c>
      <c r="K6363" s="158" t="str">
        <f t="shared" si="599"/>
        <v>JPY</v>
      </c>
      <c r="L6363" s="158" t="str">
        <f t="shared" si="596"/>
        <v>GBPJPY45780</v>
      </c>
      <c r="M6363" s="160">
        <f t="shared" si="600"/>
        <v>45780</v>
      </c>
      <c r="N6363" s="158">
        <v>1.1719207781553969</v>
      </c>
      <c r="O6363" s="158">
        <v>163.93</v>
      </c>
      <c r="P6363" s="161">
        <f t="shared" si="597"/>
        <v>192.113</v>
      </c>
    </row>
    <row r="6364" spans="9:16" x14ac:dyDescent="0.2">
      <c r="I6364" s="158">
        <f t="shared" si="595"/>
        <v>15</v>
      </c>
      <c r="J6364" s="158" t="str">
        <f t="shared" si="598"/>
        <v>GBP</v>
      </c>
      <c r="K6364" s="158" t="str">
        <f t="shared" si="599"/>
        <v>JPY</v>
      </c>
      <c r="L6364" s="158" t="str">
        <f t="shared" si="596"/>
        <v>GBPJPY45781</v>
      </c>
      <c r="M6364" s="160">
        <f t="shared" si="600"/>
        <v>45781</v>
      </c>
      <c r="N6364" s="158">
        <v>1.1719207781553969</v>
      </c>
      <c r="O6364" s="158">
        <v>163.93</v>
      </c>
      <c r="P6364" s="161">
        <f t="shared" si="597"/>
        <v>192.113</v>
      </c>
    </row>
    <row r="6365" spans="9:16" x14ac:dyDescent="0.2">
      <c r="I6365" s="158">
        <f t="shared" si="595"/>
        <v>15</v>
      </c>
      <c r="J6365" s="158" t="str">
        <f t="shared" si="598"/>
        <v>GBP</v>
      </c>
      <c r="K6365" s="158" t="str">
        <f t="shared" si="599"/>
        <v>JPY</v>
      </c>
      <c r="L6365" s="158" t="str">
        <f t="shared" si="596"/>
        <v>GBPJPY45782</v>
      </c>
      <c r="M6365" s="160">
        <f t="shared" si="600"/>
        <v>45782</v>
      </c>
      <c r="N6365" s="158">
        <v>1.1743981209630063</v>
      </c>
      <c r="O6365" s="158">
        <v>163.19</v>
      </c>
      <c r="P6365" s="161">
        <f t="shared" si="597"/>
        <v>191.65</v>
      </c>
    </row>
    <row r="6366" spans="9:16" x14ac:dyDescent="0.2">
      <c r="I6366" s="158">
        <f t="shared" si="595"/>
        <v>15</v>
      </c>
      <c r="J6366" s="158" t="str">
        <f t="shared" si="598"/>
        <v>GBP</v>
      </c>
      <c r="K6366" s="158" t="str">
        <f t="shared" si="599"/>
        <v>JPY</v>
      </c>
      <c r="L6366" s="158" t="str">
        <f t="shared" si="596"/>
        <v>GBPJPY45783</v>
      </c>
      <c r="M6366" s="160">
        <f t="shared" si="600"/>
        <v>45783</v>
      </c>
      <c r="N6366" s="158">
        <v>1.1807769512339119</v>
      </c>
      <c r="O6366" s="158">
        <v>161.63999999999999</v>
      </c>
      <c r="P6366" s="161">
        <f t="shared" si="597"/>
        <v>190.86080000000001</v>
      </c>
    </row>
    <row r="6367" spans="9:16" x14ac:dyDescent="0.2">
      <c r="I6367" s="158">
        <f t="shared" si="595"/>
        <v>15</v>
      </c>
      <c r="J6367" s="158" t="str">
        <f t="shared" si="598"/>
        <v>GBP</v>
      </c>
      <c r="K6367" s="158" t="str">
        <f t="shared" si="599"/>
        <v>JPY</v>
      </c>
      <c r="L6367" s="158" t="str">
        <f t="shared" si="596"/>
        <v>GBPJPY45784</v>
      </c>
      <c r="M6367" s="160">
        <f t="shared" si="600"/>
        <v>45784</v>
      </c>
      <c r="N6367" s="158">
        <v>1.1749500646222537</v>
      </c>
      <c r="O6367" s="158">
        <v>162.88999999999999</v>
      </c>
      <c r="P6367" s="161">
        <f t="shared" si="597"/>
        <v>191.38759999999999</v>
      </c>
    </row>
    <row r="6368" spans="9:16" x14ac:dyDescent="0.2">
      <c r="I6368" s="158">
        <f t="shared" si="595"/>
        <v>15</v>
      </c>
      <c r="J6368" s="158" t="str">
        <f t="shared" si="598"/>
        <v>GBP</v>
      </c>
      <c r="K6368" s="158" t="str">
        <f t="shared" si="599"/>
        <v>JPY</v>
      </c>
      <c r="L6368" s="158" t="str">
        <f t="shared" si="596"/>
        <v>GBPJPY45785</v>
      </c>
      <c r="M6368" s="160">
        <f t="shared" si="600"/>
        <v>45785</v>
      </c>
      <c r="N6368" s="158">
        <v>1.1798017932987257</v>
      </c>
      <c r="O6368" s="158">
        <v>163.44999999999999</v>
      </c>
      <c r="P6368" s="161">
        <f t="shared" si="597"/>
        <v>192.83860000000001</v>
      </c>
    </row>
    <row r="6369" spans="9:16" x14ac:dyDescent="0.2">
      <c r="I6369" s="158">
        <f t="shared" si="595"/>
        <v>15</v>
      </c>
      <c r="J6369" s="158" t="str">
        <f t="shared" si="598"/>
        <v>GBP</v>
      </c>
      <c r="K6369" s="158" t="str">
        <f t="shared" si="599"/>
        <v>JPY</v>
      </c>
      <c r="L6369" s="158" t="str">
        <f t="shared" si="596"/>
        <v>GBPJPY45786</v>
      </c>
      <c r="M6369" s="160">
        <f t="shared" si="600"/>
        <v>45786</v>
      </c>
      <c r="N6369" s="158">
        <v>1.1796626164916835</v>
      </c>
      <c r="O6369" s="158">
        <v>163.36000000000001</v>
      </c>
      <c r="P6369" s="161">
        <f t="shared" si="597"/>
        <v>192.7097</v>
      </c>
    </row>
    <row r="6370" spans="9:16" x14ac:dyDescent="0.2">
      <c r="I6370" s="158">
        <f t="shared" si="595"/>
        <v>15</v>
      </c>
      <c r="J6370" s="158" t="str">
        <f t="shared" si="598"/>
        <v>GBP</v>
      </c>
      <c r="K6370" s="158" t="str">
        <f t="shared" si="599"/>
        <v>JPY</v>
      </c>
      <c r="L6370" s="158" t="str">
        <f t="shared" si="596"/>
        <v>GBPJPY45787</v>
      </c>
      <c r="M6370" s="160">
        <f t="shared" si="600"/>
        <v>45787</v>
      </c>
      <c r="N6370" s="158">
        <v>1.1796626164916835</v>
      </c>
      <c r="O6370" s="158">
        <v>163.36000000000001</v>
      </c>
      <c r="P6370" s="161">
        <f t="shared" si="597"/>
        <v>192.7097</v>
      </c>
    </row>
    <row r="6371" spans="9:16" x14ac:dyDescent="0.2">
      <c r="I6371" s="158">
        <f t="shared" si="595"/>
        <v>15</v>
      </c>
      <c r="J6371" s="158" t="str">
        <f t="shared" si="598"/>
        <v>GBP</v>
      </c>
      <c r="K6371" s="158" t="str">
        <f t="shared" si="599"/>
        <v>JPY</v>
      </c>
      <c r="L6371" s="158" t="str">
        <f t="shared" si="596"/>
        <v>GBPJPY45788</v>
      </c>
      <c r="M6371" s="160">
        <f t="shared" si="600"/>
        <v>45788</v>
      </c>
      <c r="N6371" s="158">
        <v>1.1796626164916835</v>
      </c>
      <c r="O6371" s="158">
        <v>163.36000000000001</v>
      </c>
      <c r="P6371" s="161">
        <f t="shared" si="597"/>
        <v>192.7097</v>
      </c>
    </row>
    <row r="6372" spans="9:16" x14ac:dyDescent="0.2">
      <c r="I6372" s="158">
        <f t="shared" si="595"/>
        <v>15</v>
      </c>
      <c r="J6372" s="158" t="str">
        <f t="shared" si="598"/>
        <v>GBP</v>
      </c>
      <c r="K6372" s="158" t="str">
        <f t="shared" si="599"/>
        <v>JPY</v>
      </c>
      <c r="L6372" s="158" t="str">
        <f t="shared" si="596"/>
        <v>GBPJPY45789</v>
      </c>
      <c r="M6372" s="160">
        <f t="shared" si="600"/>
        <v>45789</v>
      </c>
      <c r="N6372" s="158">
        <v>1.1863803535413453</v>
      </c>
      <c r="O6372" s="158">
        <v>164.46</v>
      </c>
      <c r="P6372" s="161">
        <f t="shared" si="597"/>
        <v>195.1121</v>
      </c>
    </row>
    <row r="6373" spans="9:16" x14ac:dyDescent="0.2">
      <c r="I6373" s="158">
        <f t="shared" si="595"/>
        <v>15</v>
      </c>
      <c r="J6373" s="158" t="str">
        <f t="shared" si="598"/>
        <v>GBP</v>
      </c>
      <c r="K6373" s="158" t="str">
        <f t="shared" si="599"/>
        <v>JPY</v>
      </c>
      <c r="L6373" s="158" t="str">
        <f t="shared" si="596"/>
        <v>GBPJPY45790</v>
      </c>
      <c r="M6373" s="160">
        <f t="shared" si="600"/>
        <v>45790</v>
      </c>
      <c r="N6373" s="158">
        <v>1.1896264572924102</v>
      </c>
      <c r="O6373" s="158">
        <v>164.61</v>
      </c>
      <c r="P6373" s="161">
        <f t="shared" si="597"/>
        <v>195.8244</v>
      </c>
    </row>
    <row r="6374" spans="9:16" x14ac:dyDescent="0.2">
      <c r="I6374" s="158">
        <f t="shared" si="595"/>
        <v>15</v>
      </c>
      <c r="J6374" s="158" t="str">
        <f t="shared" si="598"/>
        <v>GBP</v>
      </c>
      <c r="K6374" s="158" t="str">
        <f t="shared" si="599"/>
        <v>JPY</v>
      </c>
      <c r="L6374" s="158" t="str">
        <f t="shared" si="596"/>
        <v>GBPJPY45791</v>
      </c>
      <c r="M6374" s="160">
        <f t="shared" si="600"/>
        <v>45791</v>
      </c>
      <c r="N6374" s="158">
        <v>1.1883541295306002</v>
      </c>
      <c r="O6374" s="158">
        <v>164.01</v>
      </c>
      <c r="P6374" s="161">
        <f t="shared" si="597"/>
        <v>194.90199999999999</v>
      </c>
    </row>
    <row r="6375" spans="9:16" x14ac:dyDescent="0.2">
      <c r="I6375" s="158">
        <f t="shared" si="595"/>
        <v>15</v>
      </c>
      <c r="J6375" s="158" t="str">
        <f t="shared" si="598"/>
        <v>GBP</v>
      </c>
      <c r="K6375" s="158" t="str">
        <f t="shared" si="599"/>
        <v>JPY</v>
      </c>
      <c r="L6375" s="158" t="str">
        <f t="shared" si="596"/>
        <v>GBPJPY45792</v>
      </c>
      <c r="M6375" s="160">
        <f t="shared" si="600"/>
        <v>45792</v>
      </c>
      <c r="N6375" s="158">
        <v>1.1870845204178537</v>
      </c>
      <c r="O6375" s="158">
        <v>163.30000000000001</v>
      </c>
      <c r="P6375" s="161">
        <f t="shared" si="597"/>
        <v>193.8509</v>
      </c>
    </row>
    <row r="6376" spans="9:16" x14ac:dyDescent="0.2">
      <c r="I6376" s="158">
        <f t="shared" si="595"/>
        <v>15</v>
      </c>
      <c r="J6376" s="158" t="str">
        <f t="shared" si="598"/>
        <v>GBP</v>
      </c>
      <c r="K6376" s="158" t="str">
        <f t="shared" si="599"/>
        <v>JPY</v>
      </c>
      <c r="L6376" s="158" t="str">
        <f t="shared" si="596"/>
        <v>GBPJPY45793</v>
      </c>
      <c r="M6376" s="160">
        <f t="shared" si="600"/>
        <v>45793</v>
      </c>
      <c r="N6376" s="158">
        <v>1.1866619200189865</v>
      </c>
      <c r="O6376" s="158">
        <v>163.05000000000001</v>
      </c>
      <c r="P6376" s="161">
        <f t="shared" si="597"/>
        <v>193.48519999999999</v>
      </c>
    </row>
    <row r="6377" spans="9:16" x14ac:dyDescent="0.2">
      <c r="I6377" s="158">
        <f t="shared" si="595"/>
        <v>15</v>
      </c>
      <c r="J6377" s="158" t="str">
        <f t="shared" si="598"/>
        <v>GBP</v>
      </c>
      <c r="K6377" s="158" t="str">
        <f t="shared" si="599"/>
        <v>JPY</v>
      </c>
      <c r="L6377" s="158" t="str">
        <f t="shared" si="596"/>
        <v>GBPJPY45794</v>
      </c>
      <c r="M6377" s="160">
        <f t="shared" si="600"/>
        <v>45794</v>
      </c>
      <c r="N6377" s="158">
        <v>1.1866619200189865</v>
      </c>
      <c r="O6377" s="158">
        <v>163.05000000000001</v>
      </c>
      <c r="P6377" s="161">
        <f t="shared" si="597"/>
        <v>193.48519999999999</v>
      </c>
    </row>
    <row r="6378" spans="9:16" x14ac:dyDescent="0.2">
      <c r="I6378" s="158">
        <f t="shared" ref="I6378:I6441" si="601">IF(M6377=$G$2,I6377+1,I6377)</f>
        <v>15</v>
      </c>
      <c r="J6378" s="158" t="str">
        <f t="shared" si="598"/>
        <v>GBP</v>
      </c>
      <c r="K6378" s="158" t="str">
        <f t="shared" si="599"/>
        <v>JPY</v>
      </c>
      <c r="L6378" s="158" t="str">
        <f t="shared" si="596"/>
        <v>GBPJPY45795</v>
      </c>
      <c r="M6378" s="160">
        <f t="shared" si="600"/>
        <v>45795</v>
      </c>
      <c r="N6378" s="158">
        <v>1.1866619200189865</v>
      </c>
      <c r="O6378" s="158">
        <v>163.05000000000001</v>
      </c>
      <c r="P6378" s="161">
        <f t="shared" si="597"/>
        <v>193.48519999999999</v>
      </c>
    </row>
    <row r="6379" spans="9:16" x14ac:dyDescent="0.2">
      <c r="I6379" s="158">
        <f t="shared" si="601"/>
        <v>15</v>
      </c>
      <c r="J6379" s="158" t="str">
        <f t="shared" si="598"/>
        <v>GBP</v>
      </c>
      <c r="K6379" s="158" t="str">
        <f t="shared" si="599"/>
        <v>JPY</v>
      </c>
      <c r="L6379" s="158" t="str">
        <f t="shared" si="596"/>
        <v>GBPJPY45796</v>
      </c>
      <c r="M6379" s="160">
        <f t="shared" si="600"/>
        <v>45796</v>
      </c>
      <c r="N6379" s="158">
        <v>1.1877895236964011</v>
      </c>
      <c r="O6379" s="158">
        <v>163.26</v>
      </c>
      <c r="P6379" s="161">
        <f t="shared" si="597"/>
        <v>193.91849999999999</v>
      </c>
    </row>
    <row r="6380" spans="9:16" x14ac:dyDescent="0.2">
      <c r="I6380" s="158">
        <f t="shared" si="601"/>
        <v>15</v>
      </c>
      <c r="J6380" s="158" t="str">
        <f t="shared" si="598"/>
        <v>GBP</v>
      </c>
      <c r="K6380" s="158" t="str">
        <f t="shared" si="599"/>
        <v>JPY</v>
      </c>
      <c r="L6380" s="158" t="str">
        <f t="shared" si="596"/>
        <v>GBPJPY45797</v>
      </c>
      <c r="M6380" s="160">
        <f t="shared" si="600"/>
        <v>45797</v>
      </c>
      <c r="N6380" s="158">
        <v>1.1879306248515087</v>
      </c>
      <c r="O6380" s="158">
        <v>162.59</v>
      </c>
      <c r="P6380" s="161">
        <f t="shared" si="597"/>
        <v>193.1456</v>
      </c>
    </row>
    <row r="6381" spans="9:16" x14ac:dyDescent="0.2">
      <c r="I6381" s="158">
        <f t="shared" si="601"/>
        <v>15</v>
      </c>
      <c r="J6381" s="158" t="str">
        <f t="shared" si="598"/>
        <v>GBP</v>
      </c>
      <c r="K6381" s="158" t="str">
        <f t="shared" si="599"/>
        <v>JPY</v>
      </c>
      <c r="L6381" s="158" t="str">
        <f t="shared" si="596"/>
        <v>GBPJPY45798</v>
      </c>
      <c r="M6381" s="160">
        <f t="shared" si="600"/>
        <v>45798</v>
      </c>
      <c r="N6381" s="158">
        <v>1.1839924224484963</v>
      </c>
      <c r="O6381" s="158">
        <v>162.76</v>
      </c>
      <c r="P6381" s="161">
        <f t="shared" si="597"/>
        <v>192.70660000000001</v>
      </c>
    </row>
    <row r="6382" spans="9:16" x14ac:dyDescent="0.2">
      <c r="I6382" s="158">
        <f t="shared" si="601"/>
        <v>15</v>
      </c>
      <c r="J6382" s="158" t="str">
        <f t="shared" si="598"/>
        <v>GBP</v>
      </c>
      <c r="K6382" s="158" t="str">
        <f t="shared" si="599"/>
        <v>JPY</v>
      </c>
      <c r="L6382" s="158" t="str">
        <f t="shared" si="596"/>
        <v>GBPJPY45799</v>
      </c>
      <c r="M6382" s="160">
        <f t="shared" si="600"/>
        <v>45799</v>
      </c>
      <c r="N6382" s="158">
        <v>1.1866619200189865</v>
      </c>
      <c r="O6382" s="158">
        <v>162.19</v>
      </c>
      <c r="P6382" s="161">
        <f t="shared" si="597"/>
        <v>192.46469999999999</v>
      </c>
    </row>
    <row r="6383" spans="9:16" x14ac:dyDescent="0.2">
      <c r="I6383" s="158">
        <f t="shared" si="601"/>
        <v>15</v>
      </c>
      <c r="J6383" s="158" t="str">
        <f t="shared" si="598"/>
        <v>GBP</v>
      </c>
      <c r="K6383" s="158" t="str">
        <f t="shared" si="599"/>
        <v>JPY</v>
      </c>
      <c r="L6383" s="158" t="str">
        <f t="shared" si="596"/>
        <v>GBPJPY45800</v>
      </c>
      <c r="M6383" s="160">
        <f t="shared" si="600"/>
        <v>45800</v>
      </c>
      <c r="N6383" s="158">
        <v>1.1930326890956813</v>
      </c>
      <c r="O6383" s="158">
        <v>161.13</v>
      </c>
      <c r="P6383" s="161">
        <f t="shared" si="597"/>
        <v>192.23339999999999</v>
      </c>
    </row>
    <row r="6384" spans="9:16" x14ac:dyDescent="0.2">
      <c r="I6384" s="158">
        <f t="shared" si="601"/>
        <v>15</v>
      </c>
      <c r="J6384" s="158" t="str">
        <f t="shared" si="598"/>
        <v>GBP</v>
      </c>
      <c r="K6384" s="158" t="str">
        <f t="shared" si="599"/>
        <v>JPY</v>
      </c>
      <c r="L6384" s="158" t="str">
        <f t="shared" si="596"/>
        <v>GBPJPY45801</v>
      </c>
      <c r="M6384" s="160">
        <f t="shared" si="600"/>
        <v>45801</v>
      </c>
      <c r="N6384" s="158">
        <v>1.1930326890956813</v>
      </c>
      <c r="O6384" s="158">
        <v>161.13</v>
      </c>
      <c r="P6384" s="161">
        <f t="shared" si="597"/>
        <v>192.23339999999999</v>
      </c>
    </row>
    <row r="6385" spans="9:16" x14ac:dyDescent="0.2">
      <c r="I6385" s="158">
        <f t="shared" si="601"/>
        <v>15</v>
      </c>
      <c r="J6385" s="158" t="str">
        <f t="shared" si="598"/>
        <v>GBP</v>
      </c>
      <c r="K6385" s="158" t="str">
        <f t="shared" si="599"/>
        <v>JPY</v>
      </c>
      <c r="L6385" s="158" t="str">
        <f t="shared" si="596"/>
        <v>GBPJPY45802</v>
      </c>
      <c r="M6385" s="160">
        <f t="shared" si="600"/>
        <v>45802</v>
      </c>
      <c r="N6385" s="158">
        <v>1.1930326890956813</v>
      </c>
      <c r="O6385" s="158">
        <v>161.13</v>
      </c>
      <c r="P6385" s="161">
        <f t="shared" si="597"/>
        <v>192.23339999999999</v>
      </c>
    </row>
    <row r="6386" spans="9:16" x14ac:dyDescent="0.2">
      <c r="I6386" s="158">
        <f t="shared" si="601"/>
        <v>15</v>
      </c>
      <c r="J6386" s="158" t="str">
        <f t="shared" si="598"/>
        <v>GBP</v>
      </c>
      <c r="K6386" s="158" t="str">
        <f t="shared" si="599"/>
        <v>JPY</v>
      </c>
      <c r="L6386" s="158" t="str">
        <f t="shared" si="596"/>
        <v>GBPJPY45803</v>
      </c>
      <c r="M6386" s="160">
        <f t="shared" si="600"/>
        <v>45803</v>
      </c>
      <c r="N6386" s="158">
        <v>1.1916110581506196</v>
      </c>
      <c r="O6386" s="158">
        <v>162.63</v>
      </c>
      <c r="P6386" s="161">
        <f t="shared" si="597"/>
        <v>193.79169999999999</v>
      </c>
    </row>
    <row r="6387" spans="9:16" x14ac:dyDescent="0.2">
      <c r="I6387" s="158">
        <f t="shared" si="601"/>
        <v>15</v>
      </c>
      <c r="J6387" s="158" t="str">
        <f t="shared" si="598"/>
        <v>GBP</v>
      </c>
      <c r="K6387" s="158" t="str">
        <f t="shared" si="599"/>
        <v>JPY</v>
      </c>
      <c r="L6387" s="158" t="str">
        <f t="shared" si="596"/>
        <v>GBPJPY45804</v>
      </c>
      <c r="M6387" s="160">
        <f t="shared" si="600"/>
        <v>45804</v>
      </c>
      <c r="N6387" s="158">
        <v>1.1931750387781888</v>
      </c>
      <c r="O6387" s="158">
        <v>163.72</v>
      </c>
      <c r="P6387" s="161">
        <f t="shared" si="597"/>
        <v>195.3466</v>
      </c>
    </row>
    <row r="6388" spans="9:16" x14ac:dyDescent="0.2">
      <c r="I6388" s="158">
        <f t="shared" si="601"/>
        <v>15</v>
      </c>
      <c r="J6388" s="158" t="str">
        <f t="shared" si="598"/>
        <v>GBP</v>
      </c>
      <c r="K6388" s="158" t="str">
        <f t="shared" si="599"/>
        <v>JPY</v>
      </c>
      <c r="L6388" s="158" t="str">
        <f t="shared" si="596"/>
        <v>GBPJPY45805</v>
      </c>
      <c r="M6388" s="160">
        <f t="shared" si="600"/>
        <v>45805</v>
      </c>
      <c r="N6388" s="158">
        <v>1.1907597046915932</v>
      </c>
      <c r="O6388" s="158">
        <v>163.43</v>
      </c>
      <c r="P6388" s="161">
        <f t="shared" si="597"/>
        <v>194.60589999999999</v>
      </c>
    </row>
    <row r="6389" spans="9:16" x14ac:dyDescent="0.2">
      <c r="I6389" s="158">
        <f t="shared" si="601"/>
        <v>15</v>
      </c>
      <c r="J6389" s="158" t="str">
        <f t="shared" si="598"/>
        <v>GBP</v>
      </c>
      <c r="K6389" s="158" t="str">
        <f t="shared" si="599"/>
        <v>JPY</v>
      </c>
      <c r="L6389" s="158" t="str">
        <f t="shared" si="596"/>
        <v>GBPJPY45806</v>
      </c>
      <c r="M6389" s="160">
        <f t="shared" si="600"/>
        <v>45806</v>
      </c>
      <c r="N6389" s="158">
        <v>1.193744777366599</v>
      </c>
      <c r="O6389" s="158">
        <v>163.47</v>
      </c>
      <c r="P6389" s="161">
        <f t="shared" si="597"/>
        <v>195.14150000000001</v>
      </c>
    </row>
    <row r="6390" spans="9:16" x14ac:dyDescent="0.2">
      <c r="I6390" s="158">
        <f t="shared" si="601"/>
        <v>15</v>
      </c>
      <c r="J6390" s="158" t="str">
        <f t="shared" si="598"/>
        <v>GBP</v>
      </c>
      <c r="K6390" s="158" t="str">
        <f t="shared" si="599"/>
        <v>JPY</v>
      </c>
      <c r="L6390" s="158" t="str">
        <f t="shared" si="596"/>
        <v>GBPJPY45807</v>
      </c>
      <c r="M6390" s="160">
        <f t="shared" si="600"/>
        <v>45807</v>
      </c>
      <c r="N6390" s="158">
        <v>1.1887779362815027</v>
      </c>
      <c r="O6390" s="158">
        <v>162.96</v>
      </c>
      <c r="P6390" s="161">
        <f t="shared" si="597"/>
        <v>193.72329999999999</v>
      </c>
    </row>
    <row r="6391" spans="9:16" x14ac:dyDescent="0.2">
      <c r="I6391" s="158">
        <f t="shared" si="601"/>
        <v>15</v>
      </c>
      <c r="J6391" s="158" t="str">
        <f t="shared" si="598"/>
        <v>GBP</v>
      </c>
      <c r="K6391" s="158" t="str">
        <f t="shared" si="599"/>
        <v>JPY</v>
      </c>
      <c r="L6391" s="158" t="str">
        <f t="shared" si="596"/>
        <v>GBPJPY45808</v>
      </c>
      <c r="M6391" s="160">
        <f t="shared" si="600"/>
        <v>45808</v>
      </c>
      <c r="N6391" s="158">
        <v>1.1887779362815027</v>
      </c>
      <c r="O6391" s="158">
        <v>162.96</v>
      </c>
      <c r="P6391" s="161">
        <f t="shared" si="597"/>
        <v>193.72329999999999</v>
      </c>
    </row>
    <row r="6392" spans="9:16" x14ac:dyDescent="0.2">
      <c r="I6392" s="158">
        <f t="shared" si="601"/>
        <v>16</v>
      </c>
      <c r="J6392" s="158" t="str">
        <f t="shared" si="598"/>
        <v>USD</v>
      </c>
      <c r="K6392" s="158" t="str">
        <f t="shared" si="599"/>
        <v>SGD</v>
      </c>
      <c r="L6392" s="158" t="str">
        <f t="shared" si="596"/>
        <v>USDSGD45383</v>
      </c>
      <c r="M6392" s="160">
        <f t="shared" si="600"/>
        <v>45383</v>
      </c>
      <c r="N6392" s="158">
        <v>0.92498381278327635</v>
      </c>
      <c r="O6392" s="158">
        <v>1.4587000000000001</v>
      </c>
      <c r="P6392" s="161">
        <f t="shared" si="597"/>
        <v>1.3492999999999999</v>
      </c>
    </row>
    <row r="6393" spans="9:16" x14ac:dyDescent="0.2">
      <c r="I6393" s="158">
        <f t="shared" si="601"/>
        <v>16</v>
      </c>
      <c r="J6393" s="158" t="str">
        <f t="shared" si="598"/>
        <v>USD</v>
      </c>
      <c r="K6393" s="158" t="str">
        <f t="shared" si="599"/>
        <v>SGD</v>
      </c>
      <c r="L6393" s="158" t="str">
        <f t="shared" si="596"/>
        <v>USDSGD45384</v>
      </c>
      <c r="M6393" s="160">
        <f t="shared" si="600"/>
        <v>45384</v>
      </c>
      <c r="N6393" s="158">
        <v>0.9303190994511118</v>
      </c>
      <c r="O6393" s="158">
        <v>1.4535</v>
      </c>
      <c r="P6393" s="161">
        <f t="shared" si="597"/>
        <v>1.3522000000000001</v>
      </c>
    </row>
    <row r="6394" spans="9:16" x14ac:dyDescent="0.2">
      <c r="I6394" s="158">
        <f t="shared" si="601"/>
        <v>16</v>
      </c>
      <c r="J6394" s="158" t="str">
        <f t="shared" si="598"/>
        <v>USD</v>
      </c>
      <c r="K6394" s="158" t="str">
        <f t="shared" si="599"/>
        <v>SGD</v>
      </c>
      <c r="L6394" s="158" t="str">
        <f t="shared" si="596"/>
        <v>USDSGD45385</v>
      </c>
      <c r="M6394" s="160">
        <f t="shared" si="600"/>
        <v>45385</v>
      </c>
      <c r="N6394" s="158">
        <v>0.92738569971251039</v>
      </c>
      <c r="O6394" s="158">
        <v>1.4571000000000001</v>
      </c>
      <c r="P6394" s="161">
        <f t="shared" si="597"/>
        <v>1.3512999999999999</v>
      </c>
    </row>
    <row r="6395" spans="9:16" x14ac:dyDescent="0.2">
      <c r="I6395" s="158">
        <f t="shared" si="601"/>
        <v>16</v>
      </c>
      <c r="J6395" s="158" t="str">
        <f t="shared" si="598"/>
        <v>USD</v>
      </c>
      <c r="K6395" s="158" t="str">
        <f t="shared" si="599"/>
        <v>SGD</v>
      </c>
      <c r="L6395" s="158" t="str">
        <f t="shared" si="596"/>
        <v>USDSGD45386</v>
      </c>
      <c r="M6395" s="160">
        <f t="shared" si="600"/>
        <v>45386</v>
      </c>
      <c r="N6395" s="158">
        <v>0.92148912642830816</v>
      </c>
      <c r="O6395" s="158">
        <v>1.4628000000000001</v>
      </c>
      <c r="P6395" s="161">
        <f t="shared" si="597"/>
        <v>1.3480000000000001</v>
      </c>
    </row>
    <row r="6396" spans="9:16" x14ac:dyDescent="0.2">
      <c r="I6396" s="158">
        <f t="shared" si="601"/>
        <v>16</v>
      </c>
      <c r="J6396" s="158" t="str">
        <f t="shared" si="598"/>
        <v>USD</v>
      </c>
      <c r="K6396" s="158" t="str">
        <f t="shared" si="599"/>
        <v>SGD</v>
      </c>
      <c r="L6396" s="158" t="str">
        <f t="shared" si="596"/>
        <v>USDSGD45387</v>
      </c>
      <c r="M6396" s="160">
        <f t="shared" si="600"/>
        <v>45387</v>
      </c>
      <c r="N6396" s="158">
        <v>0.92242413061525685</v>
      </c>
      <c r="O6396" s="158">
        <v>1.4608000000000001</v>
      </c>
      <c r="P6396" s="161">
        <f t="shared" si="597"/>
        <v>1.3474999999999999</v>
      </c>
    </row>
    <row r="6397" spans="9:16" x14ac:dyDescent="0.2">
      <c r="I6397" s="158">
        <f t="shared" si="601"/>
        <v>16</v>
      </c>
      <c r="J6397" s="158" t="str">
        <f t="shared" si="598"/>
        <v>USD</v>
      </c>
      <c r="K6397" s="158" t="str">
        <f t="shared" si="599"/>
        <v>SGD</v>
      </c>
      <c r="L6397" s="158" t="str">
        <f t="shared" si="596"/>
        <v>USDSGD45388</v>
      </c>
      <c r="M6397" s="160">
        <f t="shared" si="600"/>
        <v>45388</v>
      </c>
      <c r="N6397" s="158">
        <v>0.92242413061525685</v>
      </c>
      <c r="O6397" s="158">
        <v>1.4608000000000001</v>
      </c>
      <c r="P6397" s="161">
        <f t="shared" si="597"/>
        <v>1.3474999999999999</v>
      </c>
    </row>
    <row r="6398" spans="9:16" x14ac:dyDescent="0.2">
      <c r="I6398" s="158">
        <f t="shared" si="601"/>
        <v>16</v>
      </c>
      <c r="J6398" s="158" t="str">
        <f t="shared" si="598"/>
        <v>USD</v>
      </c>
      <c r="K6398" s="158" t="str">
        <f t="shared" si="599"/>
        <v>SGD</v>
      </c>
      <c r="L6398" s="158" t="str">
        <f t="shared" si="596"/>
        <v>USDSGD45389</v>
      </c>
      <c r="M6398" s="160">
        <f t="shared" si="600"/>
        <v>45389</v>
      </c>
      <c r="N6398" s="158">
        <v>0.92242413061525685</v>
      </c>
      <c r="O6398" s="158">
        <v>1.4608000000000001</v>
      </c>
      <c r="P6398" s="161">
        <f t="shared" si="597"/>
        <v>1.3474999999999999</v>
      </c>
    </row>
    <row r="6399" spans="9:16" x14ac:dyDescent="0.2">
      <c r="I6399" s="158">
        <f t="shared" si="601"/>
        <v>16</v>
      </c>
      <c r="J6399" s="158" t="str">
        <f t="shared" si="598"/>
        <v>USD</v>
      </c>
      <c r="K6399" s="158" t="str">
        <f t="shared" si="599"/>
        <v>SGD</v>
      </c>
      <c r="L6399" s="158" t="str">
        <f t="shared" si="596"/>
        <v>USDSGD45390</v>
      </c>
      <c r="M6399" s="160">
        <f t="shared" si="600"/>
        <v>45390</v>
      </c>
      <c r="N6399" s="158">
        <v>0.92395823708768365</v>
      </c>
      <c r="O6399" s="158">
        <v>1.4607000000000001</v>
      </c>
      <c r="P6399" s="161">
        <f t="shared" si="597"/>
        <v>1.3495999999999999</v>
      </c>
    </row>
    <row r="6400" spans="9:16" x14ac:dyDescent="0.2">
      <c r="I6400" s="158">
        <f t="shared" si="601"/>
        <v>16</v>
      </c>
      <c r="J6400" s="158" t="str">
        <f t="shared" si="598"/>
        <v>USD</v>
      </c>
      <c r="K6400" s="158" t="str">
        <f t="shared" si="599"/>
        <v>SGD</v>
      </c>
      <c r="L6400" s="158" t="str">
        <f t="shared" si="596"/>
        <v>USDSGD45391</v>
      </c>
      <c r="M6400" s="160">
        <f t="shared" si="600"/>
        <v>45391</v>
      </c>
      <c r="N6400" s="158">
        <v>0.92021717125241553</v>
      </c>
      <c r="O6400" s="158">
        <v>1.4622999999999999</v>
      </c>
      <c r="P6400" s="161">
        <f t="shared" si="597"/>
        <v>1.3455999999999999</v>
      </c>
    </row>
    <row r="6401" spans="9:16" x14ac:dyDescent="0.2">
      <c r="I6401" s="158">
        <f t="shared" si="601"/>
        <v>16</v>
      </c>
      <c r="J6401" s="158" t="str">
        <f t="shared" si="598"/>
        <v>USD</v>
      </c>
      <c r="K6401" s="158" t="str">
        <f t="shared" si="599"/>
        <v>SGD</v>
      </c>
      <c r="L6401" s="158" t="str">
        <f t="shared" si="596"/>
        <v>USDSGD45392</v>
      </c>
      <c r="M6401" s="160">
        <f t="shared" si="600"/>
        <v>45392</v>
      </c>
      <c r="N6401" s="158">
        <v>0.92081031307550643</v>
      </c>
      <c r="O6401" s="158">
        <v>1.4604999999999999</v>
      </c>
      <c r="P6401" s="161">
        <f t="shared" si="597"/>
        <v>1.3448</v>
      </c>
    </row>
    <row r="6402" spans="9:16" x14ac:dyDescent="0.2">
      <c r="I6402" s="158">
        <f t="shared" si="601"/>
        <v>16</v>
      </c>
      <c r="J6402" s="158" t="str">
        <f t="shared" si="598"/>
        <v>USD</v>
      </c>
      <c r="K6402" s="158" t="str">
        <f t="shared" si="599"/>
        <v>SGD</v>
      </c>
      <c r="L6402" s="158" t="str">
        <f t="shared" si="596"/>
        <v>USDSGD45393</v>
      </c>
      <c r="M6402" s="160">
        <f t="shared" si="600"/>
        <v>45393</v>
      </c>
      <c r="N6402" s="158">
        <v>0.93205331344952935</v>
      </c>
      <c r="O6402" s="158">
        <v>1.4518</v>
      </c>
      <c r="P6402" s="161">
        <f t="shared" si="597"/>
        <v>1.3532</v>
      </c>
    </row>
    <row r="6403" spans="9:16" x14ac:dyDescent="0.2">
      <c r="I6403" s="158">
        <f t="shared" si="601"/>
        <v>16</v>
      </c>
      <c r="J6403" s="158" t="str">
        <f t="shared" si="598"/>
        <v>USD</v>
      </c>
      <c r="K6403" s="158" t="str">
        <f t="shared" si="599"/>
        <v>SGD</v>
      </c>
      <c r="L6403" s="158" t="str">
        <f t="shared" ref="L6403:L6466" si="602">J6403&amp;K6403&amp;M6403</f>
        <v>USDSGD45394</v>
      </c>
      <c r="M6403" s="160">
        <f t="shared" si="600"/>
        <v>45394</v>
      </c>
      <c r="N6403" s="158">
        <v>0.93879083740142699</v>
      </c>
      <c r="O6403" s="158">
        <v>1.4478</v>
      </c>
      <c r="P6403" s="161">
        <f t="shared" ref="P6403:P6466" si="603">ROUND(N6403*O6403,4)</f>
        <v>1.3592</v>
      </c>
    </row>
    <row r="6404" spans="9:16" x14ac:dyDescent="0.2">
      <c r="I6404" s="158">
        <f t="shared" si="601"/>
        <v>16</v>
      </c>
      <c r="J6404" s="158" t="str">
        <f t="shared" ref="J6404:J6467" si="604">VLOOKUP($I6404,$A:$C,2,FALSE)</f>
        <v>USD</v>
      </c>
      <c r="K6404" s="158" t="str">
        <f t="shared" ref="K6404:K6467" si="605">VLOOKUP($I6404,$A:$C,3,FALSE)</f>
        <v>SGD</v>
      </c>
      <c r="L6404" s="158" t="str">
        <f t="shared" si="602"/>
        <v>USDSGD45395</v>
      </c>
      <c r="M6404" s="160">
        <f t="shared" ref="M6404:M6467" si="606">IF(I6404=I6403,M6403+1,$G$1)</f>
        <v>45395</v>
      </c>
      <c r="N6404" s="158">
        <v>0.93879083740142699</v>
      </c>
      <c r="O6404" s="158">
        <v>1.4478</v>
      </c>
      <c r="P6404" s="161">
        <f t="shared" si="603"/>
        <v>1.3592</v>
      </c>
    </row>
    <row r="6405" spans="9:16" x14ac:dyDescent="0.2">
      <c r="I6405" s="158">
        <f t="shared" si="601"/>
        <v>16</v>
      </c>
      <c r="J6405" s="158" t="str">
        <f t="shared" si="604"/>
        <v>USD</v>
      </c>
      <c r="K6405" s="158" t="str">
        <f t="shared" si="605"/>
        <v>SGD</v>
      </c>
      <c r="L6405" s="158" t="str">
        <f t="shared" si="602"/>
        <v>USDSGD45396</v>
      </c>
      <c r="M6405" s="160">
        <f t="shared" si="606"/>
        <v>45396</v>
      </c>
      <c r="N6405" s="158">
        <v>0.93879083740142699</v>
      </c>
      <c r="O6405" s="158">
        <v>1.4478</v>
      </c>
      <c r="P6405" s="161">
        <f t="shared" si="603"/>
        <v>1.3592</v>
      </c>
    </row>
    <row r="6406" spans="9:16" x14ac:dyDescent="0.2">
      <c r="I6406" s="158">
        <f t="shared" si="601"/>
        <v>16</v>
      </c>
      <c r="J6406" s="158" t="str">
        <f t="shared" si="604"/>
        <v>USD</v>
      </c>
      <c r="K6406" s="158" t="str">
        <f t="shared" si="605"/>
        <v>SGD</v>
      </c>
      <c r="L6406" s="158" t="str">
        <f t="shared" si="602"/>
        <v>USDSGD45397</v>
      </c>
      <c r="M6406" s="160">
        <f t="shared" si="606"/>
        <v>45397</v>
      </c>
      <c r="N6406" s="158">
        <v>0.93843843843843833</v>
      </c>
      <c r="O6406" s="158">
        <v>1.4498</v>
      </c>
      <c r="P6406" s="161">
        <f t="shared" si="603"/>
        <v>1.3605</v>
      </c>
    </row>
    <row r="6407" spans="9:16" x14ac:dyDescent="0.2">
      <c r="I6407" s="158">
        <f t="shared" si="601"/>
        <v>16</v>
      </c>
      <c r="J6407" s="158" t="str">
        <f t="shared" si="604"/>
        <v>USD</v>
      </c>
      <c r="K6407" s="158" t="str">
        <f t="shared" si="605"/>
        <v>SGD</v>
      </c>
      <c r="L6407" s="158" t="str">
        <f t="shared" si="602"/>
        <v>USDSGD45398</v>
      </c>
      <c r="M6407" s="160">
        <f t="shared" si="606"/>
        <v>45398</v>
      </c>
      <c r="N6407" s="158">
        <v>0.94011469399266701</v>
      </c>
      <c r="O6407" s="158">
        <v>1.4509000000000001</v>
      </c>
      <c r="P6407" s="161">
        <f t="shared" si="603"/>
        <v>1.3640000000000001</v>
      </c>
    </row>
    <row r="6408" spans="9:16" x14ac:dyDescent="0.2">
      <c r="I6408" s="158">
        <f t="shared" si="601"/>
        <v>16</v>
      </c>
      <c r="J6408" s="158" t="str">
        <f t="shared" si="604"/>
        <v>USD</v>
      </c>
      <c r="K6408" s="158" t="str">
        <f t="shared" si="605"/>
        <v>SGD</v>
      </c>
      <c r="L6408" s="158" t="str">
        <f t="shared" si="602"/>
        <v>USDSGD45399</v>
      </c>
      <c r="M6408" s="160">
        <f t="shared" si="606"/>
        <v>45399</v>
      </c>
      <c r="N6408" s="158">
        <v>0.94002632073698056</v>
      </c>
      <c r="O6408" s="158">
        <v>1.4495</v>
      </c>
      <c r="P6408" s="161">
        <f t="shared" si="603"/>
        <v>1.3626</v>
      </c>
    </row>
    <row r="6409" spans="9:16" x14ac:dyDescent="0.2">
      <c r="I6409" s="158">
        <f t="shared" si="601"/>
        <v>16</v>
      </c>
      <c r="J6409" s="158" t="str">
        <f t="shared" si="604"/>
        <v>USD</v>
      </c>
      <c r="K6409" s="158" t="str">
        <f t="shared" si="605"/>
        <v>SGD</v>
      </c>
      <c r="L6409" s="158" t="str">
        <f t="shared" si="602"/>
        <v>USDSGD45400</v>
      </c>
      <c r="M6409" s="160">
        <f t="shared" si="606"/>
        <v>45400</v>
      </c>
      <c r="N6409" s="158">
        <v>0.93641726753441323</v>
      </c>
      <c r="O6409" s="158">
        <v>1.452</v>
      </c>
      <c r="P6409" s="161">
        <f t="shared" si="603"/>
        <v>1.3596999999999999</v>
      </c>
    </row>
    <row r="6410" spans="9:16" x14ac:dyDescent="0.2">
      <c r="I6410" s="158">
        <f t="shared" si="601"/>
        <v>16</v>
      </c>
      <c r="J6410" s="158" t="str">
        <f t="shared" si="604"/>
        <v>USD</v>
      </c>
      <c r="K6410" s="158" t="str">
        <f t="shared" si="605"/>
        <v>SGD</v>
      </c>
      <c r="L6410" s="158" t="str">
        <f t="shared" si="602"/>
        <v>USDSGD45401</v>
      </c>
      <c r="M6410" s="160">
        <f t="shared" si="606"/>
        <v>45401</v>
      </c>
      <c r="N6410" s="158">
        <v>0.93870271285084017</v>
      </c>
      <c r="O6410" s="158">
        <v>1.4510000000000001</v>
      </c>
      <c r="P6410" s="161">
        <f t="shared" si="603"/>
        <v>1.3621000000000001</v>
      </c>
    </row>
    <row r="6411" spans="9:16" x14ac:dyDescent="0.2">
      <c r="I6411" s="158">
        <f t="shared" si="601"/>
        <v>16</v>
      </c>
      <c r="J6411" s="158" t="str">
        <f t="shared" si="604"/>
        <v>USD</v>
      </c>
      <c r="K6411" s="158" t="str">
        <f t="shared" si="605"/>
        <v>SGD</v>
      </c>
      <c r="L6411" s="158" t="str">
        <f t="shared" si="602"/>
        <v>USDSGD45402</v>
      </c>
      <c r="M6411" s="160">
        <f t="shared" si="606"/>
        <v>45402</v>
      </c>
      <c r="N6411" s="158">
        <v>0.93870271285084017</v>
      </c>
      <c r="O6411" s="158">
        <v>1.4510000000000001</v>
      </c>
      <c r="P6411" s="161">
        <f t="shared" si="603"/>
        <v>1.3621000000000001</v>
      </c>
    </row>
    <row r="6412" spans="9:16" x14ac:dyDescent="0.2">
      <c r="I6412" s="158">
        <f t="shared" si="601"/>
        <v>16</v>
      </c>
      <c r="J6412" s="158" t="str">
        <f t="shared" si="604"/>
        <v>USD</v>
      </c>
      <c r="K6412" s="158" t="str">
        <f t="shared" si="605"/>
        <v>SGD</v>
      </c>
      <c r="L6412" s="158" t="str">
        <f t="shared" si="602"/>
        <v>USDSGD45403</v>
      </c>
      <c r="M6412" s="160">
        <f t="shared" si="606"/>
        <v>45403</v>
      </c>
      <c r="N6412" s="158">
        <v>0.93870271285084017</v>
      </c>
      <c r="O6412" s="158">
        <v>1.4510000000000001</v>
      </c>
      <c r="P6412" s="161">
        <f t="shared" si="603"/>
        <v>1.3621000000000001</v>
      </c>
    </row>
    <row r="6413" spans="9:16" x14ac:dyDescent="0.2">
      <c r="I6413" s="158">
        <f t="shared" si="601"/>
        <v>16</v>
      </c>
      <c r="J6413" s="158" t="str">
        <f t="shared" si="604"/>
        <v>USD</v>
      </c>
      <c r="K6413" s="158" t="str">
        <f t="shared" si="605"/>
        <v>SGD</v>
      </c>
      <c r="L6413" s="158" t="str">
        <f t="shared" si="602"/>
        <v>USDSGD45404</v>
      </c>
      <c r="M6413" s="160">
        <f t="shared" si="606"/>
        <v>45404</v>
      </c>
      <c r="N6413" s="158">
        <v>0.94055680963130184</v>
      </c>
      <c r="O6413" s="158">
        <v>1.4490000000000001</v>
      </c>
      <c r="P6413" s="161">
        <f t="shared" si="603"/>
        <v>1.3629</v>
      </c>
    </row>
    <row r="6414" spans="9:16" x14ac:dyDescent="0.2">
      <c r="I6414" s="158">
        <f t="shared" si="601"/>
        <v>16</v>
      </c>
      <c r="J6414" s="158" t="str">
        <f t="shared" si="604"/>
        <v>USD</v>
      </c>
      <c r="K6414" s="158" t="str">
        <f t="shared" si="605"/>
        <v>SGD</v>
      </c>
      <c r="L6414" s="158" t="str">
        <f t="shared" si="602"/>
        <v>USDSGD45405</v>
      </c>
      <c r="M6414" s="160">
        <f t="shared" si="606"/>
        <v>45405</v>
      </c>
      <c r="N6414" s="158">
        <v>0.93685591156080206</v>
      </c>
      <c r="O6414" s="158">
        <v>1.4542999999999999</v>
      </c>
      <c r="P6414" s="161">
        <f t="shared" si="603"/>
        <v>1.3625</v>
      </c>
    </row>
    <row r="6415" spans="9:16" x14ac:dyDescent="0.2">
      <c r="I6415" s="158">
        <f t="shared" si="601"/>
        <v>16</v>
      </c>
      <c r="J6415" s="158" t="str">
        <f t="shared" si="604"/>
        <v>USD</v>
      </c>
      <c r="K6415" s="158" t="str">
        <f t="shared" si="605"/>
        <v>SGD</v>
      </c>
      <c r="L6415" s="158" t="str">
        <f t="shared" si="602"/>
        <v>USDSGD45406</v>
      </c>
      <c r="M6415" s="160">
        <f t="shared" si="606"/>
        <v>45406</v>
      </c>
      <c r="N6415" s="158">
        <v>0.93580385551188472</v>
      </c>
      <c r="O6415" s="158">
        <v>1.4547000000000001</v>
      </c>
      <c r="P6415" s="161">
        <f t="shared" si="603"/>
        <v>1.3613</v>
      </c>
    </row>
    <row r="6416" spans="9:16" x14ac:dyDescent="0.2">
      <c r="I6416" s="158">
        <f t="shared" si="601"/>
        <v>16</v>
      </c>
      <c r="J6416" s="158" t="str">
        <f t="shared" si="604"/>
        <v>USD</v>
      </c>
      <c r="K6416" s="158" t="str">
        <f t="shared" si="605"/>
        <v>SGD</v>
      </c>
      <c r="L6416" s="158" t="str">
        <f t="shared" si="602"/>
        <v>USDSGD45407</v>
      </c>
      <c r="M6416" s="160">
        <f t="shared" si="606"/>
        <v>45407</v>
      </c>
      <c r="N6416" s="158">
        <v>0.93283582089552231</v>
      </c>
      <c r="O6416" s="158">
        <v>1.4581</v>
      </c>
      <c r="P6416" s="161">
        <f t="shared" si="603"/>
        <v>1.3602000000000001</v>
      </c>
    </row>
    <row r="6417" spans="9:16" x14ac:dyDescent="0.2">
      <c r="I6417" s="158">
        <f t="shared" si="601"/>
        <v>16</v>
      </c>
      <c r="J6417" s="158" t="str">
        <f t="shared" si="604"/>
        <v>USD</v>
      </c>
      <c r="K6417" s="158" t="str">
        <f t="shared" si="605"/>
        <v>SGD</v>
      </c>
      <c r="L6417" s="158" t="str">
        <f t="shared" si="602"/>
        <v>USDSGD45408</v>
      </c>
      <c r="M6417" s="160">
        <f t="shared" si="606"/>
        <v>45408</v>
      </c>
      <c r="N6417" s="158">
        <v>0.93335822288594372</v>
      </c>
      <c r="O6417" s="158">
        <v>1.4587000000000001</v>
      </c>
      <c r="P6417" s="161">
        <f t="shared" si="603"/>
        <v>1.3614999999999999</v>
      </c>
    </row>
    <row r="6418" spans="9:16" x14ac:dyDescent="0.2">
      <c r="I6418" s="158">
        <f t="shared" si="601"/>
        <v>16</v>
      </c>
      <c r="J6418" s="158" t="str">
        <f t="shared" si="604"/>
        <v>USD</v>
      </c>
      <c r="K6418" s="158" t="str">
        <f t="shared" si="605"/>
        <v>SGD</v>
      </c>
      <c r="L6418" s="158" t="str">
        <f t="shared" si="602"/>
        <v>USDSGD45409</v>
      </c>
      <c r="M6418" s="160">
        <f t="shared" si="606"/>
        <v>45409</v>
      </c>
      <c r="N6418" s="158">
        <v>0.93335822288594372</v>
      </c>
      <c r="O6418" s="158">
        <v>1.4587000000000001</v>
      </c>
      <c r="P6418" s="161">
        <f t="shared" si="603"/>
        <v>1.3614999999999999</v>
      </c>
    </row>
    <row r="6419" spans="9:16" x14ac:dyDescent="0.2">
      <c r="I6419" s="158">
        <f t="shared" si="601"/>
        <v>16</v>
      </c>
      <c r="J6419" s="158" t="str">
        <f t="shared" si="604"/>
        <v>USD</v>
      </c>
      <c r="K6419" s="158" t="str">
        <f t="shared" si="605"/>
        <v>SGD</v>
      </c>
      <c r="L6419" s="158" t="str">
        <f t="shared" si="602"/>
        <v>USDSGD45410</v>
      </c>
      <c r="M6419" s="160">
        <f t="shared" si="606"/>
        <v>45410</v>
      </c>
      <c r="N6419" s="158">
        <v>0.93335822288594372</v>
      </c>
      <c r="O6419" s="158">
        <v>1.4587000000000001</v>
      </c>
      <c r="P6419" s="161">
        <f t="shared" si="603"/>
        <v>1.3614999999999999</v>
      </c>
    </row>
    <row r="6420" spans="9:16" x14ac:dyDescent="0.2">
      <c r="I6420" s="158">
        <f t="shared" si="601"/>
        <v>16</v>
      </c>
      <c r="J6420" s="158" t="str">
        <f t="shared" si="604"/>
        <v>USD</v>
      </c>
      <c r="K6420" s="158" t="str">
        <f t="shared" si="605"/>
        <v>SGD</v>
      </c>
      <c r="L6420" s="158" t="str">
        <f t="shared" si="602"/>
        <v>USDSGD45411</v>
      </c>
      <c r="M6420" s="160">
        <f t="shared" si="606"/>
        <v>45411</v>
      </c>
      <c r="N6420" s="158">
        <v>0.93283582089552231</v>
      </c>
      <c r="O6420" s="158">
        <v>1.4578</v>
      </c>
      <c r="P6420" s="161">
        <f t="shared" si="603"/>
        <v>1.3599000000000001</v>
      </c>
    </row>
    <row r="6421" spans="9:16" x14ac:dyDescent="0.2">
      <c r="I6421" s="158">
        <f t="shared" si="601"/>
        <v>16</v>
      </c>
      <c r="J6421" s="158" t="str">
        <f t="shared" si="604"/>
        <v>USD</v>
      </c>
      <c r="K6421" s="158" t="str">
        <f t="shared" si="605"/>
        <v>SGD</v>
      </c>
      <c r="L6421" s="158" t="str">
        <f t="shared" si="602"/>
        <v>USDSGD45412</v>
      </c>
      <c r="M6421" s="160">
        <f t="shared" si="606"/>
        <v>45412</v>
      </c>
      <c r="N6421" s="158">
        <v>0.93300988990483291</v>
      </c>
      <c r="O6421" s="158">
        <v>1.4593</v>
      </c>
      <c r="P6421" s="161">
        <f t="shared" si="603"/>
        <v>1.3614999999999999</v>
      </c>
    </row>
    <row r="6422" spans="9:16" x14ac:dyDescent="0.2">
      <c r="I6422" s="158">
        <f t="shared" si="601"/>
        <v>16</v>
      </c>
      <c r="J6422" s="158" t="str">
        <f t="shared" si="604"/>
        <v>USD</v>
      </c>
      <c r="K6422" s="158" t="str">
        <f t="shared" si="605"/>
        <v>SGD</v>
      </c>
      <c r="L6422" s="158" t="str">
        <f t="shared" si="602"/>
        <v>USDSGD45413</v>
      </c>
      <c r="M6422" s="160">
        <f t="shared" si="606"/>
        <v>45413</v>
      </c>
      <c r="N6422" s="158">
        <v>0.93300988990483291</v>
      </c>
      <c r="O6422" s="158">
        <v>1.4593</v>
      </c>
      <c r="P6422" s="161">
        <f t="shared" si="603"/>
        <v>1.3614999999999999</v>
      </c>
    </row>
    <row r="6423" spans="9:16" x14ac:dyDescent="0.2">
      <c r="I6423" s="158">
        <f t="shared" si="601"/>
        <v>16</v>
      </c>
      <c r="J6423" s="158" t="str">
        <f t="shared" si="604"/>
        <v>USD</v>
      </c>
      <c r="K6423" s="158" t="str">
        <f t="shared" si="605"/>
        <v>SGD</v>
      </c>
      <c r="L6423" s="158" t="str">
        <f t="shared" si="602"/>
        <v>USDSGD45414</v>
      </c>
      <c r="M6423" s="160">
        <f t="shared" si="606"/>
        <v>45414</v>
      </c>
      <c r="N6423" s="158">
        <v>0.93475415965601039</v>
      </c>
      <c r="O6423" s="158">
        <v>1.4538</v>
      </c>
      <c r="P6423" s="161">
        <f t="shared" si="603"/>
        <v>1.3589</v>
      </c>
    </row>
    <row r="6424" spans="9:16" x14ac:dyDescent="0.2">
      <c r="I6424" s="158">
        <f t="shared" si="601"/>
        <v>16</v>
      </c>
      <c r="J6424" s="158" t="str">
        <f t="shared" si="604"/>
        <v>USD</v>
      </c>
      <c r="K6424" s="158" t="str">
        <f t="shared" si="605"/>
        <v>SGD</v>
      </c>
      <c r="L6424" s="158" t="str">
        <f t="shared" si="602"/>
        <v>USDSGD45415</v>
      </c>
      <c r="M6424" s="160">
        <f t="shared" si="606"/>
        <v>45415</v>
      </c>
      <c r="N6424" s="158">
        <v>0.93075204765450481</v>
      </c>
      <c r="O6424" s="158">
        <v>1.4527000000000001</v>
      </c>
      <c r="P6424" s="161">
        <f t="shared" si="603"/>
        <v>1.3521000000000001</v>
      </c>
    </row>
    <row r="6425" spans="9:16" x14ac:dyDescent="0.2">
      <c r="I6425" s="158">
        <f t="shared" si="601"/>
        <v>16</v>
      </c>
      <c r="J6425" s="158" t="str">
        <f t="shared" si="604"/>
        <v>USD</v>
      </c>
      <c r="K6425" s="158" t="str">
        <f t="shared" si="605"/>
        <v>SGD</v>
      </c>
      <c r="L6425" s="158" t="str">
        <f t="shared" si="602"/>
        <v>USDSGD45416</v>
      </c>
      <c r="M6425" s="160">
        <f t="shared" si="606"/>
        <v>45416</v>
      </c>
      <c r="N6425" s="158">
        <v>0.93075204765450481</v>
      </c>
      <c r="O6425" s="158">
        <v>1.4527000000000001</v>
      </c>
      <c r="P6425" s="161">
        <f t="shared" si="603"/>
        <v>1.3521000000000001</v>
      </c>
    </row>
    <row r="6426" spans="9:16" x14ac:dyDescent="0.2">
      <c r="I6426" s="158">
        <f t="shared" si="601"/>
        <v>16</v>
      </c>
      <c r="J6426" s="158" t="str">
        <f t="shared" si="604"/>
        <v>USD</v>
      </c>
      <c r="K6426" s="158" t="str">
        <f t="shared" si="605"/>
        <v>SGD</v>
      </c>
      <c r="L6426" s="158" t="str">
        <f t="shared" si="602"/>
        <v>USDSGD45417</v>
      </c>
      <c r="M6426" s="160">
        <f t="shared" si="606"/>
        <v>45417</v>
      </c>
      <c r="N6426" s="158">
        <v>0.93075204765450481</v>
      </c>
      <c r="O6426" s="158">
        <v>1.4527000000000001</v>
      </c>
      <c r="P6426" s="161">
        <f t="shared" si="603"/>
        <v>1.3521000000000001</v>
      </c>
    </row>
    <row r="6427" spans="9:16" x14ac:dyDescent="0.2">
      <c r="I6427" s="158">
        <f t="shared" si="601"/>
        <v>16</v>
      </c>
      <c r="J6427" s="158" t="str">
        <f t="shared" si="604"/>
        <v>USD</v>
      </c>
      <c r="K6427" s="158" t="str">
        <f t="shared" si="605"/>
        <v>SGD</v>
      </c>
      <c r="L6427" s="158" t="str">
        <f t="shared" si="602"/>
        <v>USDSGD45418</v>
      </c>
      <c r="M6427" s="160">
        <f t="shared" si="606"/>
        <v>45418</v>
      </c>
      <c r="N6427" s="158">
        <v>0.92798812175204171</v>
      </c>
      <c r="O6427" s="158">
        <v>1.4548000000000001</v>
      </c>
      <c r="P6427" s="161">
        <f t="shared" si="603"/>
        <v>1.35</v>
      </c>
    </row>
    <row r="6428" spans="9:16" x14ac:dyDescent="0.2">
      <c r="I6428" s="158">
        <f t="shared" si="601"/>
        <v>16</v>
      </c>
      <c r="J6428" s="158" t="str">
        <f t="shared" si="604"/>
        <v>USD</v>
      </c>
      <c r="K6428" s="158" t="str">
        <f t="shared" si="605"/>
        <v>SGD</v>
      </c>
      <c r="L6428" s="158" t="str">
        <f t="shared" si="602"/>
        <v>USDSGD45419</v>
      </c>
      <c r="M6428" s="160">
        <f t="shared" si="606"/>
        <v>45419</v>
      </c>
      <c r="N6428" s="158">
        <v>0.92885008359650756</v>
      </c>
      <c r="O6428" s="158">
        <v>1.4570000000000001</v>
      </c>
      <c r="P6428" s="161">
        <f t="shared" si="603"/>
        <v>1.3532999999999999</v>
      </c>
    </row>
    <row r="6429" spans="9:16" x14ac:dyDescent="0.2">
      <c r="I6429" s="158">
        <f t="shared" si="601"/>
        <v>16</v>
      </c>
      <c r="J6429" s="158" t="str">
        <f t="shared" si="604"/>
        <v>USD</v>
      </c>
      <c r="K6429" s="158" t="str">
        <f t="shared" si="605"/>
        <v>SGD</v>
      </c>
      <c r="L6429" s="158" t="str">
        <f t="shared" si="602"/>
        <v>USDSGD45420</v>
      </c>
      <c r="M6429" s="160">
        <f t="shared" si="606"/>
        <v>45420</v>
      </c>
      <c r="N6429" s="158">
        <v>0.93083868565577588</v>
      </c>
      <c r="O6429" s="158">
        <v>1.4572000000000001</v>
      </c>
      <c r="P6429" s="161">
        <f t="shared" si="603"/>
        <v>1.3564000000000001</v>
      </c>
    </row>
    <row r="6430" spans="9:16" x14ac:dyDescent="0.2">
      <c r="I6430" s="158">
        <f t="shared" si="601"/>
        <v>16</v>
      </c>
      <c r="J6430" s="158" t="str">
        <f t="shared" si="604"/>
        <v>USD</v>
      </c>
      <c r="K6430" s="158" t="str">
        <f t="shared" si="605"/>
        <v>SGD</v>
      </c>
      <c r="L6430" s="158" t="str">
        <f t="shared" si="602"/>
        <v>USDSGD45421</v>
      </c>
      <c r="M6430" s="160">
        <f t="shared" si="606"/>
        <v>45421</v>
      </c>
      <c r="N6430" s="158">
        <v>0.93179276928811039</v>
      </c>
      <c r="O6430" s="158">
        <v>1.4558</v>
      </c>
      <c r="P6430" s="161">
        <f t="shared" si="603"/>
        <v>1.3565</v>
      </c>
    </row>
    <row r="6431" spans="9:16" x14ac:dyDescent="0.2">
      <c r="I6431" s="158">
        <f t="shared" si="601"/>
        <v>16</v>
      </c>
      <c r="J6431" s="158" t="str">
        <f t="shared" si="604"/>
        <v>USD</v>
      </c>
      <c r="K6431" s="158" t="str">
        <f t="shared" si="605"/>
        <v>SGD</v>
      </c>
      <c r="L6431" s="158" t="str">
        <f t="shared" si="602"/>
        <v>USDSGD45422</v>
      </c>
      <c r="M6431" s="160">
        <f t="shared" si="606"/>
        <v>45422</v>
      </c>
      <c r="N6431" s="158">
        <v>0.92772984506911582</v>
      </c>
      <c r="O6431" s="158">
        <v>1.4592000000000001</v>
      </c>
      <c r="P6431" s="161">
        <f t="shared" si="603"/>
        <v>1.3536999999999999</v>
      </c>
    </row>
    <row r="6432" spans="9:16" x14ac:dyDescent="0.2">
      <c r="I6432" s="158">
        <f t="shared" si="601"/>
        <v>16</v>
      </c>
      <c r="J6432" s="158" t="str">
        <f t="shared" si="604"/>
        <v>USD</v>
      </c>
      <c r="K6432" s="158" t="str">
        <f t="shared" si="605"/>
        <v>SGD</v>
      </c>
      <c r="L6432" s="158" t="str">
        <f t="shared" si="602"/>
        <v>USDSGD45423</v>
      </c>
      <c r="M6432" s="160">
        <f t="shared" si="606"/>
        <v>45423</v>
      </c>
      <c r="N6432" s="158">
        <v>0.92772984506911582</v>
      </c>
      <c r="O6432" s="158">
        <v>1.4592000000000001</v>
      </c>
      <c r="P6432" s="161">
        <f t="shared" si="603"/>
        <v>1.3536999999999999</v>
      </c>
    </row>
    <row r="6433" spans="9:16" x14ac:dyDescent="0.2">
      <c r="I6433" s="158">
        <f t="shared" si="601"/>
        <v>16</v>
      </c>
      <c r="J6433" s="158" t="str">
        <f t="shared" si="604"/>
        <v>USD</v>
      </c>
      <c r="K6433" s="158" t="str">
        <f t="shared" si="605"/>
        <v>SGD</v>
      </c>
      <c r="L6433" s="158" t="str">
        <f t="shared" si="602"/>
        <v>USDSGD45424</v>
      </c>
      <c r="M6433" s="160">
        <f t="shared" si="606"/>
        <v>45424</v>
      </c>
      <c r="N6433" s="158">
        <v>0.92772984506911582</v>
      </c>
      <c r="O6433" s="158">
        <v>1.4592000000000001</v>
      </c>
      <c r="P6433" s="161">
        <f t="shared" si="603"/>
        <v>1.3536999999999999</v>
      </c>
    </row>
    <row r="6434" spans="9:16" x14ac:dyDescent="0.2">
      <c r="I6434" s="158">
        <f t="shared" si="601"/>
        <v>16</v>
      </c>
      <c r="J6434" s="158" t="str">
        <f t="shared" si="604"/>
        <v>USD</v>
      </c>
      <c r="K6434" s="158" t="str">
        <f t="shared" si="605"/>
        <v>SGD</v>
      </c>
      <c r="L6434" s="158" t="str">
        <f t="shared" si="602"/>
        <v>USDSGD45425</v>
      </c>
      <c r="M6434" s="160">
        <f t="shared" si="606"/>
        <v>45425</v>
      </c>
      <c r="N6434" s="158">
        <v>0.92635479388605846</v>
      </c>
      <c r="O6434" s="158">
        <v>1.4604999999999999</v>
      </c>
      <c r="P6434" s="161">
        <f t="shared" si="603"/>
        <v>1.3529</v>
      </c>
    </row>
    <row r="6435" spans="9:16" x14ac:dyDescent="0.2">
      <c r="I6435" s="158">
        <f t="shared" si="601"/>
        <v>16</v>
      </c>
      <c r="J6435" s="158" t="str">
        <f t="shared" si="604"/>
        <v>USD</v>
      </c>
      <c r="K6435" s="158" t="str">
        <f t="shared" si="605"/>
        <v>SGD</v>
      </c>
      <c r="L6435" s="158" t="str">
        <f t="shared" si="602"/>
        <v>USDSGD45426</v>
      </c>
      <c r="M6435" s="160">
        <f t="shared" si="606"/>
        <v>45426</v>
      </c>
      <c r="N6435" s="158">
        <v>0.92626898851426465</v>
      </c>
      <c r="O6435" s="158">
        <v>1.4609000000000001</v>
      </c>
      <c r="P6435" s="161">
        <f t="shared" si="603"/>
        <v>1.3532</v>
      </c>
    </row>
    <row r="6436" spans="9:16" x14ac:dyDescent="0.2">
      <c r="I6436" s="158">
        <f t="shared" si="601"/>
        <v>16</v>
      </c>
      <c r="J6436" s="158" t="str">
        <f t="shared" si="604"/>
        <v>USD</v>
      </c>
      <c r="K6436" s="158" t="str">
        <f t="shared" si="605"/>
        <v>SGD</v>
      </c>
      <c r="L6436" s="158" t="str">
        <f t="shared" si="602"/>
        <v>USDSGD45427</v>
      </c>
      <c r="M6436" s="160">
        <f t="shared" si="606"/>
        <v>45427</v>
      </c>
      <c r="N6436" s="158">
        <v>0.92319054652880361</v>
      </c>
      <c r="O6436" s="158">
        <v>1.4609000000000001</v>
      </c>
      <c r="P6436" s="161">
        <f t="shared" si="603"/>
        <v>1.3487</v>
      </c>
    </row>
    <row r="6437" spans="9:16" x14ac:dyDescent="0.2">
      <c r="I6437" s="158">
        <f t="shared" si="601"/>
        <v>16</v>
      </c>
      <c r="J6437" s="158" t="str">
        <f t="shared" si="604"/>
        <v>USD</v>
      </c>
      <c r="K6437" s="158" t="str">
        <f t="shared" si="605"/>
        <v>SGD</v>
      </c>
      <c r="L6437" s="158" t="str">
        <f t="shared" si="602"/>
        <v>USDSGD45428</v>
      </c>
      <c r="M6437" s="160">
        <f t="shared" si="606"/>
        <v>45428</v>
      </c>
      <c r="N6437" s="158">
        <v>0.92030185900975514</v>
      </c>
      <c r="O6437" s="158">
        <v>1.4617</v>
      </c>
      <c r="P6437" s="161">
        <f t="shared" si="603"/>
        <v>1.3452</v>
      </c>
    </row>
    <row r="6438" spans="9:16" x14ac:dyDescent="0.2">
      <c r="I6438" s="158">
        <f t="shared" si="601"/>
        <v>16</v>
      </c>
      <c r="J6438" s="158" t="str">
        <f t="shared" si="604"/>
        <v>USD</v>
      </c>
      <c r="K6438" s="158" t="str">
        <f t="shared" si="605"/>
        <v>SGD</v>
      </c>
      <c r="L6438" s="158" t="str">
        <f t="shared" si="602"/>
        <v>USDSGD45429</v>
      </c>
      <c r="M6438" s="160">
        <f t="shared" si="606"/>
        <v>45429</v>
      </c>
      <c r="N6438" s="158">
        <v>0.92216894135005534</v>
      </c>
      <c r="O6438" s="158">
        <v>1.4609000000000001</v>
      </c>
      <c r="P6438" s="161">
        <f t="shared" si="603"/>
        <v>1.3472</v>
      </c>
    </row>
    <row r="6439" spans="9:16" x14ac:dyDescent="0.2">
      <c r="I6439" s="158">
        <f t="shared" si="601"/>
        <v>16</v>
      </c>
      <c r="J6439" s="158" t="str">
        <f t="shared" si="604"/>
        <v>USD</v>
      </c>
      <c r="K6439" s="158" t="str">
        <f t="shared" si="605"/>
        <v>SGD</v>
      </c>
      <c r="L6439" s="158" t="str">
        <f t="shared" si="602"/>
        <v>USDSGD45430</v>
      </c>
      <c r="M6439" s="160">
        <f t="shared" si="606"/>
        <v>45430</v>
      </c>
      <c r="N6439" s="158">
        <v>0.92216894135005534</v>
      </c>
      <c r="O6439" s="158">
        <v>1.4609000000000001</v>
      </c>
      <c r="P6439" s="161">
        <f t="shared" si="603"/>
        <v>1.3472</v>
      </c>
    </row>
    <row r="6440" spans="9:16" x14ac:dyDescent="0.2">
      <c r="I6440" s="158">
        <f t="shared" si="601"/>
        <v>16</v>
      </c>
      <c r="J6440" s="158" t="str">
        <f t="shared" si="604"/>
        <v>USD</v>
      </c>
      <c r="K6440" s="158" t="str">
        <f t="shared" si="605"/>
        <v>SGD</v>
      </c>
      <c r="L6440" s="158" t="str">
        <f t="shared" si="602"/>
        <v>USDSGD45431</v>
      </c>
      <c r="M6440" s="160">
        <f t="shared" si="606"/>
        <v>45431</v>
      </c>
      <c r="N6440" s="158">
        <v>0.92216894135005534</v>
      </c>
      <c r="O6440" s="158">
        <v>1.4609000000000001</v>
      </c>
      <c r="P6440" s="161">
        <f t="shared" si="603"/>
        <v>1.3472</v>
      </c>
    </row>
    <row r="6441" spans="9:16" x14ac:dyDescent="0.2">
      <c r="I6441" s="158">
        <f t="shared" si="601"/>
        <v>16</v>
      </c>
      <c r="J6441" s="158" t="str">
        <f t="shared" si="604"/>
        <v>USD</v>
      </c>
      <c r="K6441" s="158" t="str">
        <f t="shared" si="605"/>
        <v>SGD</v>
      </c>
      <c r="L6441" s="158" t="str">
        <f t="shared" si="602"/>
        <v>USDSGD45432</v>
      </c>
      <c r="M6441" s="160">
        <f t="shared" si="606"/>
        <v>45432</v>
      </c>
      <c r="N6441" s="158">
        <v>0.92072553171899452</v>
      </c>
      <c r="O6441" s="158">
        <v>1.4628000000000001</v>
      </c>
      <c r="P6441" s="161">
        <f t="shared" si="603"/>
        <v>1.3468</v>
      </c>
    </row>
    <row r="6442" spans="9:16" x14ac:dyDescent="0.2">
      <c r="I6442" s="158">
        <f t="shared" ref="I6442:I6505" si="607">IF(M6441=$G$2,I6441+1,I6441)</f>
        <v>16</v>
      </c>
      <c r="J6442" s="158" t="str">
        <f t="shared" si="604"/>
        <v>USD</v>
      </c>
      <c r="K6442" s="158" t="str">
        <f t="shared" si="605"/>
        <v>SGD</v>
      </c>
      <c r="L6442" s="158" t="str">
        <f t="shared" si="602"/>
        <v>USDSGD45433</v>
      </c>
      <c r="M6442" s="160">
        <f t="shared" si="606"/>
        <v>45433</v>
      </c>
      <c r="N6442" s="158">
        <v>0.92047128129602351</v>
      </c>
      <c r="O6442" s="158">
        <v>1.4632000000000001</v>
      </c>
      <c r="P6442" s="161">
        <f t="shared" si="603"/>
        <v>1.3468</v>
      </c>
    </row>
    <row r="6443" spans="9:16" x14ac:dyDescent="0.2">
      <c r="I6443" s="158">
        <f t="shared" si="607"/>
        <v>16</v>
      </c>
      <c r="J6443" s="158" t="str">
        <f t="shared" si="604"/>
        <v>USD</v>
      </c>
      <c r="K6443" s="158" t="str">
        <f t="shared" si="605"/>
        <v>SGD</v>
      </c>
      <c r="L6443" s="158" t="str">
        <f t="shared" si="602"/>
        <v>USDSGD45434</v>
      </c>
      <c r="M6443" s="160">
        <f t="shared" si="606"/>
        <v>45434</v>
      </c>
      <c r="N6443" s="158">
        <v>0.92336103416435833</v>
      </c>
      <c r="O6443" s="158">
        <v>1.4616</v>
      </c>
      <c r="P6443" s="161">
        <f t="shared" si="603"/>
        <v>1.3495999999999999</v>
      </c>
    </row>
    <row r="6444" spans="9:16" x14ac:dyDescent="0.2">
      <c r="I6444" s="158">
        <f t="shared" si="607"/>
        <v>16</v>
      </c>
      <c r="J6444" s="158" t="str">
        <f t="shared" si="604"/>
        <v>USD</v>
      </c>
      <c r="K6444" s="158" t="str">
        <f t="shared" si="605"/>
        <v>SGD</v>
      </c>
      <c r="L6444" s="158" t="str">
        <f t="shared" si="602"/>
        <v>USDSGD45435</v>
      </c>
      <c r="M6444" s="160">
        <f t="shared" si="606"/>
        <v>45435</v>
      </c>
      <c r="N6444" s="158">
        <v>0.92131932927952831</v>
      </c>
      <c r="O6444" s="158">
        <v>1.4637</v>
      </c>
      <c r="P6444" s="161">
        <f t="shared" si="603"/>
        <v>1.3485</v>
      </c>
    </row>
    <row r="6445" spans="9:16" x14ac:dyDescent="0.2">
      <c r="I6445" s="158">
        <f t="shared" si="607"/>
        <v>16</v>
      </c>
      <c r="J6445" s="158" t="str">
        <f t="shared" si="604"/>
        <v>USD</v>
      </c>
      <c r="K6445" s="158" t="str">
        <f t="shared" si="605"/>
        <v>SGD</v>
      </c>
      <c r="L6445" s="158" t="str">
        <f t="shared" si="602"/>
        <v>USDSGD45436</v>
      </c>
      <c r="M6445" s="160">
        <f t="shared" si="606"/>
        <v>45436</v>
      </c>
      <c r="N6445" s="158">
        <v>0.92250922509225086</v>
      </c>
      <c r="O6445" s="158">
        <v>1.4639</v>
      </c>
      <c r="P6445" s="161">
        <f t="shared" si="603"/>
        <v>1.3505</v>
      </c>
    </row>
    <row r="6446" spans="9:16" x14ac:dyDescent="0.2">
      <c r="I6446" s="158">
        <f t="shared" si="607"/>
        <v>16</v>
      </c>
      <c r="J6446" s="158" t="str">
        <f t="shared" si="604"/>
        <v>USD</v>
      </c>
      <c r="K6446" s="158" t="str">
        <f t="shared" si="605"/>
        <v>SGD</v>
      </c>
      <c r="L6446" s="158" t="str">
        <f t="shared" si="602"/>
        <v>USDSGD45437</v>
      </c>
      <c r="M6446" s="160">
        <f t="shared" si="606"/>
        <v>45437</v>
      </c>
      <c r="N6446" s="158">
        <v>0.92250922509225086</v>
      </c>
      <c r="O6446" s="158">
        <v>1.4639</v>
      </c>
      <c r="P6446" s="161">
        <f t="shared" si="603"/>
        <v>1.3505</v>
      </c>
    </row>
    <row r="6447" spans="9:16" x14ac:dyDescent="0.2">
      <c r="I6447" s="158">
        <f t="shared" si="607"/>
        <v>16</v>
      </c>
      <c r="J6447" s="158" t="str">
        <f t="shared" si="604"/>
        <v>USD</v>
      </c>
      <c r="K6447" s="158" t="str">
        <f t="shared" si="605"/>
        <v>SGD</v>
      </c>
      <c r="L6447" s="158" t="str">
        <f t="shared" si="602"/>
        <v>USDSGD45438</v>
      </c>
      <c r="M6447" s="160">
        <f t="shared" si="606"/>
        <v>45438</v>
      </c>
      <c r="N6447" s="158">
        <v>0.92250922509225086</v>
      </c>
      <c r="O6447" s="158">
        <v>1.4639</v>
      </c>
      <c r="P6447" s="161">
        <f t="shared" si="603"/>
        <v>1.3505</v>
      </c>
    </row>
    <row r="6448" spans="9:16" x14ac:dyDescent="0.2">
      <c r="I6448" s="158">
        <f t="shared" si="607"/>
        <v>16</v>
      </c>
      <c r="J6448" s="158" t="str">
        <f t="shared" si="604"/>
        <v>USD</v>
      </c>
      <c r="K6448" s="158" t="str">
        <f t="shared" si="605"/>
        <v>SGD</v>
      </c>
      <c r="L6448" s="158" t="str">
        <f t="shared" si="602"/>
        <v>USDSGD45439</v>
      </c>
      <c r="M6448" s="160">
        <f t="shared" si="606"/>
        <v>45439</v>
      </c>
      <c r="N6448" s="158">
        <v>0.92225398874850129</v>
      </c>
      <c r="O6448" s="158">
        <v>1.4633</v>
      </c>
      <c r="P6448" s="161">
        <f t="shared" si="603"/>
        <v>1.3494999999999999</v>
      </c>
    </row>
    <row r="6449" spans="9:16" x14ac:dyDescent="0.2">
      <c r="I6449" s="158">
        <f t="shared" si="607"/>
        <v>16</v>
      </c>
      <c r="J6449" s="158" t="str">
        <f t="shared" si="604"/>
        <v>USD</v>
      </c>
      <c r="K6449" s="158" t="str">
        <f t="shared" si="605"/>
        <v>SGD</v>
      </c>
      <c r="L6449" s="158" t="str">
        <f t="shared" si="602"/>
        <v>USDSGD45440</v>
      </c>
      <c r="M6449" s="160">
        <f t="shared" si="606"/>
        <v>45440</v>
      </c>
      <c r="N6449" s="158">
        <v>0.91894872266127547</v>
      </c>
      <c r="O6449" s="158">
        <v>1.4659</v>
      </c>
      <c r="P6449" s="161">
        <f t="shared" si="603"/>
        <v>1.3471</v>
      </c>
    </row>
    <row r="6450" spans="9:16" x14ac:dyDescent="0.2">
      <c r="I6450" s="158">
        <f t="shared" si="607"/>
        <v>16</v>
      </c>
      <c r="J6450" s="158" t="str">
        <f t="shared" si="604"/>
        <v>USD</v>
      </c>
      <c r="K6450" s="158" t="str">
        <f t="shared" si="605"/>
        <v>SGD</v>
      </c>
      <c r="L6450" s="158" t="str">
        <f t="shared" si="602"/>
        <v>USDSGD45441</v>
      </c>
      <c r="M6450" s="160">
        <f t="shared" si="606"/>
        <v>45441</v>
      </c>
      <c r="N6450" s="158">
        <v>0.9210647508519848</v>
      </c>
      <c r="O6450" s="158">
        <v>1.4652000000000001</v>
      </c>
      <c r="P6450" s="161">
        <f t="shared" si="603"/>
        <v>1.3494999999999999</v>
      </c>
    </row>
    <row r="6451" spans="9:16" x14ac:dyDescent="0.2">
      <c r="I6451" s="158">
        <f t="shared" si="607"/>
        <v>16</v>
      </c>
      <c r="J6451" s="158" t="str">
        <f t="shared" si="604"/>
        <v>USD</v>
      </c>
      <c r="K6451" s="158" t="str">
        <f t="shared" si="605"/>
        <v>SGD</v>
      </c>
      <c r="L6451" s="158" t="str">
        <f t="shared" si="602"/>
        <v>USDSGD45442</v>
      </c>
      <c r="M6451" s="160">
        <f t="shared" si="606"/>
        <v>45442</v>
      </c>
      <c r="N6451" s="158">
        <v>0.92464170134073054</v>
      </c>
      <c r="O6451" s="158">
        <v>1.4612000000000001</v>
      </c>
      <c r="P6451" s="161">
        <f t="shared" si="603"/>
        <v>1.3511</v>
      </c>
    </row>
    <row r="6452" spans="9:16" x14ac:dyDescent="0.2">
      <c r="I6452" s="158">
        <f t="shared" si="607"/>
        <v>16</v>
      </c>
      <c r="J6452" s="158" t="str">
        <f t="shared" si="604"/>
        <v>USD</v>
      </c>
      <c r="K6452" s="158" t="str">
        <f t="shared" si="605"/>
        <v>SGD</v>
      </c>
      <c r="L6452" s="158" t="str">
        <f t="shared" si="602"/>
        <v>USDSGD45443</v>
      </c>
      <c r="M6452" s="160">
        <f t="shared" si="606"/>
        <v>45443</v>
      </c>
      <c r="N6452" s="158">
        <v>0.92148912642830816</v>
      </c>
      <c r="O6452" s="158">
        <v>1.4662999999999999</v>
      </c>
      <c r="P6452" s="161">
        <f t="shared" si="603"/>
        <v>1.3512</v>
      </c>
    </row>
    <row r="6453" spans="9:16" x14ac:dyDescent="0.2">
      <c r="I6453" s="158">
        <f t="shared" si="607"/>
        <v>16</v>
      </c>
      <c r="J6453" s="158" t="str">
        <f t="shared" si="604"/>
        <v>USD</v>
      </c>
      <c r="K6453" s="158" t="str">
        <f t="shared" si="605"/>
        <v>SGD</v>
      </c>
      <c r="L6453" s="158" t="str">
        <f t="shared" si="602"/>
        <v>USDSGD45444</v>
      </c>
      <c r="M6453" s="160">
        <f t="shared" si="606"/>
        <v>45444</v>
      </c>
      <c r="N6453" s="158">
        <v>0.92148912642830816</v>
      </c>
      <c r="O6453" s="158">
        <v>1.4662999999999999</v>
      </c>
      <c r="P6453" s="161">
        <f t="shared" si="603"/>
        <v>1.3512</v>
      </c>
    </row>
    <row r="6454" spans="9:16" x14ac:dyDescent="0.2">
      <c r="I6454" s="158">
        <f t="shared" si="607"/>
        <v>16</v>
      </c>
      <c r="J6454" s="158" t="str">
        <f t="shared" si="604"/>
        <v>USD</v>
      </c>
      <c r="K6454" s="158" t="str">
        <f t="shared" si="605"/>
        <v>SGD</v>
      </c>
      <c r="L6454" s="158" t="str">
        <f t="shared" si="602"/>
        <v>USDSGD45445</v>
      </c>
      <c r="M6454" s="160">
        <f t="shared" si="606"/>
        <v>45445</v>
      </c>
      <c r="N6454" s="158">
        <v>0.92148912642830816</v>
      </c>
      <c r="O6454" s="158">
        <v>1.4662999999999999</v>
      </c>
      <c r="P6454" s="161">
        <f t="shared" si="603"/>
        <v>1.3512</v>
      </c>
    </row>
    <row r="6455" spans="9:16" x14ac:dyDescent="0.2">
      <c r="I6455" s="158">
        <f t="shared" si="607"/>
        <v>16</v>
      </c>
      <c r="J6455" s="158" t="str">
        <f t="shared" si="604"/>
        <v>USD</v>
      </c>
      <c r="K6455" s="158" t="str">
        <f t="shared" si="605"/>
        <v>SGD</v>
      </c>
      <c r="L6455" s="158" t="str">
        <f t="shared" si="602"/>
        <v>USDSGD45446</v>
      </c>
      <c r="M6455" s="160">
        <f t="shared" si="606"/>
        <v>45446</v>
      </c>
      <c r="N6455" s="158">
        <v>0.92233905183545462</v>
      </c>
      <c r="O6455" s="158">
        <v>1.4638</v>
      </c>
      <c r="P6455" s="161">
        <f t="shared" si="603"/>
        <v>1.3501000000000001</v>
      </c>
    </row>
    <row r="6456" spans="9:16" x14ac:dyDescent="0.2">
      <c r="I6456" s="158">
        <f t="shared" si="607"/>
        <v>16</v>
      </c>
      <c r="J6456" s="158" t="str">
        <f t="shared" si="604"/>
        <v>USD</v>
      </c>
      <c r="K6456" s="158" t="str">
        <f t="shared" si="605"/>
        <v>SGD</v>
      </c>
      <c r="L6456" s="158" t="str">
        <f t="shared" si="602"/>
        <v>USDSGD45447</v>
      </c>
      <c r="M6456" s="160">
        <f t="shared" si="606"/>
        <v>45447</v>
      </c>
      <c r="N6456" s="158">
        <v>0.92038656235618954</v>
      </c>
      <c r="O6456" s="158">
        <v>1.464</v>
      </c>
      <c r="P6456" s="161">
        <f t="shared" si="603"/>
        <v>1.3473999999999999</v>
      </c>
    </row>
    <row r="6457" spans="9:16" x14ac:dyDescent="0.2">
      <c r="I6457" s="158">
        <f t="shared" si="607"/>
        <v>16</v>
      </c>
      <c r="J6457" s="158" t="str">
        <f t="shared" si="604"/>
        <v>USD</v>
      </c>
      <c r="K6457" s="158" t="str">
        <f t="shared" si="605"/>
        <v>SGD</v>
      </c>
      <c r="L6457" s="158" t="str">
        <f t="shared" si="602"/>
        <v>USDSGD45448</v>
      </c>
      <c r="M6457" s="160">
        <f t="shared" si="606"/>
        <v>45448</v>
      </c>
      <c r="N6457" s="158">
        <v>0.91979396615158204</v>
      </c>
      <c r="O6457" s="158">
        <v>1.4657</v>
      </c>
      <c r="P6457" s="161">
        <f t="shared" si="603"/>
        <v>1.3481000000000001</v>
      </c>
    </row>
    <row r="6458" spans="9:16" x14ac:dyDescent="0.2">
      <c r="I6458" s="158">
        <f t="shared" si="607"/>
        <v>16</v>
      </c>
      <c r="J6458" s="158" t="str">
        <f t="shared" si="604"/>
        <v>USD</v>
      </c>
      <c r="K6458" s="158" t="str">
        <f t="shared" si="605"/>
        <v>SGD</v>
      </c>
      <c r="L6458" s="158" t="str">
        <f t="shared" si="602"/>
        <v>USDSGD45449</v>
      </c>
      <c r="M6458" s="160">
        <f t="shared" si="606"/>
        <v>45449</v>
      </c>
      <c r="N6458" s="158">
        <v>0.92038656235618954</v>
      </c>
      <c r="O6458" s="158">
        <v>1.4648000000000001</v>
      </c>
      <c r="P6458" s="161">
        <f t="shared" si="603"/>
        <v>1.3482000000000001</v>
      </c>
    </row>
    <row r="6459" spans="9:16" x14ac:dyDescent="0.2">
      <c r="I6459" s="158">
        <f t="shared" si="607"/>
        <v>16</v>
      </c>
      <c r="J6459" s="158" t="str">
        <f t="shared" si="604"/>
        <v>USD</v>
      </c>
      <c r="K6459" s="158" t="str">
        <f t="shared" si="605"/>
        <v>SGD</v>
      </c>
      <c r="L6459" s="158" t="str">
        <f t="shared" si="602"/>
        <v>USDSGD45450</v>
      </c>
      <c r="M6459" s="160">
        <f t="shared" si="606"/>
        <v>45450</v>
      </c>
      <c r="N6459" s="158">
        <v>0.91759955955221129</v>
      </c>
      <c r="O6459" s="158">
        <v>1.4653</v>
      </c>
      <c r="P6459" s="161">
        <f t="shared" si="603"/>
        <v>1.3446</v>
      </c>
    </row>
    <row r="6460" spans="9:16" x14ac:dyDescent="0.2">
      <c r="I6460" s="158">
        <f t="shared" si="607"/>
        <v>16</v>
      </c>
      <c r="J6460" s="158" t="str">
        <f t="shared" si="604"/>
        <v>USD</v>
      </c>
      <c r="K6460" s="158" t="str">
        <f t="shared" si="605"/>
        <v>SGD</v>
      </c>
      <c r="L6460" s="158" t="str">
        <f t="shared" si="602"/>
        <v>USDSGD45451</v>
      </c>
      <c r="M6460" s="160">
        <f t="shared" si="606"/>
        <v>45451</v>
      </c>
      <c r="N6460" s="158">
        <v>0.91759955955221129</v>
      </c>
      <c r="O6460" s="158">
        <v>1.4653</v>
      </c>
      <c r="P6460" s="161">
        <f t="shared" si="603"/>
        <v>1.3446</v>
      </c>
    </row>
    <row r="6461" spans="9:16" x14ac:dyDescent="0.2">
      <c r="I6461" s="158">
        <f t="shared" si="607"/>
        <v>16</v>
      </c>
      <c r="J6461" s="158" t="str">
        <f t="shared" si="604"/>
        <v>USD</v>
      </c>
      <c r="K6461" s="158" t="str">
        <f t="shared" si="605"/>
        <v>SGD</v>
      </c>
      <c r="L6461" s="158" t="str">
        <f t="shared" si="602"/>
        <v>USDSGD45452</v>
      </c>
      <c r="M6461" s="160">
        <f t="shared" si="606"/>
        <v>45452</v>
      </c>
      <c r="N6461" s="158">
        <v>0.91759955955221129</v>
      </c>
      <c r="O6461" s="158">
        <v>1.4653</v>
      </c>
      <c r="P6461" s="161">
        <f t="shared" si="603"/>
        <v>1.3446</v>
      </c>
    </row>
    <row r="6462" spans="9:16" x14ac:dyDescent="0.2">
      <c r="I6462" s="158">
        <f t="shared" si="607"/>
        <v>16</v>
      </c>
      <c r="J6462" s="158" t="str">
        <f t="shared" si="604"/>
        <v>USD</v>
      </c>
      <c r="K6462" s="158" t="str">
        <f t="shared" si="605"/>
        <v>SGD</v>
      </c>
      <c r="L6462" s="158" t="str">
        <f t="shared" si="602"/>
        <v>USDSGD45453</v>
      </c>
      <c r="M6462" s="160">
        <f t="shared" si="606"/>
        <v>45453</v>
      </c>
      <c r="N6462" s="158">
        <v>0.9297136481963556</v>
      </c>
      <c r="O6462" s="158">
        <v>1.4548000000000001</v>
      </c>
      <c r="P6462" s="161">
        <f t="shared" si="603"/>
        <v>1.3525</v>
      </c>
    </row>
    <row r="6463" spans="9:16" x14ac:dyDescent="0.2">
      <c r="I6463" s="158">
        <f t="shared" si="607"/>
        <v>16</v>
      </c>
      <c r="J6463" s="158" t="str">
        <f t="shared" si="604"/>
        <v>USD</v>
      </c>
      <c r="K6463" s="158" t="str">
        <f t="shared" si="605"/>
        <v>SGD</v>
      </c>
      <c r="L6463" s="158" t="str">
        <f t="shared" si="602"/>
        <v>USDSGD45454</v>
      </c>
      <c r="M6463" s="160">
        <f t="shared" si="606"/>
        <v>45454</v>
      </c>
      <c r="N6463" s="158">
        <v>0.93196644920782856</v>
      </c>
      <c r="O6463" s="158">
        <v>1.4517</v>
      </c>
      <c r="P6463" s="161">
        <f t="shared" si="603"/>
        <v>1.3529</v>
      </c>
    </row>
    <row r="6464" spans="9:16" x14ac:dyDescent="0.2">
      <c r="I6464" s="158">
        <f t="shared" si="607"/>
        <v>16</v>
      </c>
      <c r="J6464" s="158" t="str">
        <f t="shared" si="604"/>
        <v>USD</v>
      </c>
      <c r="K6464" s="158" t="str">
        <f t="shared" si="605"/>
        <v>SGD</v>
      </c>
      <c r="L6464" s="158" t="str">
        <f t="shared" si="602"/>
        <v>USDSGD45455</v>
      </c>
      <c r="M6464" s="160">
        <f t="shared" si="606"/>
        <v>45455</v>
      </c>
      <c r="N6464" s="158">
        <v>0.92893636785880163</v>
      </c>
      <c r="O6464" s="158">
        <v>1.4553</v>
      </c>
      <c r="P6464" s="161">
        <f t="shared" si="603"/>
        <v>1.3519000000000001</v>
      </c>
    </row>
    <row r="6465" spans="9:16" x14ac:dyDescent="0.2">
      <c r="I6465" s="158">
        <f t="shared" si="607"/>
        <v>16</v>
      </c>
      <c r="J6465" s="158" t="str">
        <f t="shared" si="604"/>
        <v>USD</v>
      </c>
      <c r="K6465" s="158" t="str">
        <f t="shared" si="605"/>
        <v>SGD</v>
      </c>
      <c r="L6465" s="158" t="str">
        <f t="shared" si="602"/>
        <v>USDSGD45456</v>
      </c>
      <c r="M6465" s="160">
        <f t="shared" si="606"/>
        <v>45456</v>
      </c>
      <c r="N6465" s="158">
        <v>0.92729970326409494</v>
      </c>
      <c r="O6465" s="158">
        <v>1.4557</v>
      </c>
      <c r="P6465" s="161">
        <f t="shared" si="603"/>
        <v>1.3499000000000001</v>
      </c>
    </row>
    <row r="6466" spans="9:16" x14ac:dyDescent="0.2">
      <c r="I6466" s="158">
        <f t="shared" si="607"/>
        <v>16</v>
      </c>
      <c r="J6466" s="158" t="str">
        <f t="shared" si="604"/>
        <v>USD</v>
      </c>
      <c r="K6466" s="158" t="str">
        <f t="shared" si="605"/>
        <v>SGD</v>
      </c>
      <c r="L6466" s="158" t="str">
        <f t="shared" si="602"/>
        <v>USDSGD45457</v>
      </c>
      <c r="M6466" s="160">
        <f t="shared" si="606"/>
        <v>45457</v>
      </c>
      <c r="N6466" s="158">
        <v>0.93580385551188472</v>
      </c>
      <c r="O6466" s="158">
        <v>1.4463999999999999</v>
      </c>
      <c r="P6466" s="161">
        <f t="shared" si="603"/>
        <v>1.3534999999999999</v>
      </c>
    </row>
    <row r="6467" spans="9:16" x14ac:dyDescent="0.2">
      <c r="I6467" s="158">
        <f t="shared" si="607"/>
        <v>16</v>
      </c>
      <c r="J6467" s="158" t="str">
        <f t="shared" si="604"/>
        <v>USD</v>
      </c>
      <c r="K6467" s="158" t="str">
        <f t="shared" si="605"/>
        <v>SGD</v>
      </c>
      <c r="L6467" s="158" t="str">
        <f t="shared" ref="L6467:L6530" si="608">J6467&amp;K6467&amp;M6467</f>
        <v>USDSGD45458</v>
      </c>
      <c r="M6467" s="160">
        <f t="shared" si="606"/>
        <v>45458</v>
      </c>
      <c r="N6467" s="158">
        <v>0.93580385551188472</v>
      </c>
      <c r="O6467" s="158">
        <v>1.4463999999999999</v>
      </c>
      <c r="P6467" s="161">
        <f t="shared" ref="P6467:P6530" si="609">ROUND(N6467*O6467,4)</f>
        <v>1.3534999999999999</v>
      </c>
    </row>
    <row r="6468" spans="9:16" x14ac:dyDescent="0.2">
      <c r="I6468" s="158">
        <f t="shared" si="607"/>
        <v>16</v>
      </c>
      <c r="J6468" s="158" t="str">
        <f t="shared" ref="J6468:J6531" si="610">VLOOKUP($I6468,$A:$C,2,FALSE)</f>
        <v>USD</v>
      </c>
      <c r="K6468" s="158" t="str">
        <f t="shared" ref="K6468:K6531" si="611">VLOOKUP($I6468,$A:$C,3,FALSE)</f>
        <v>SGD</v>
      </c>
      <c r="L6468" s="158" t="str">
        <f t="shared" si="608"/>
        <v>USDSGD45459</v>
      </c>
      <c r="M6468" s="160">
        <f t="shared" ref="M6468:M6531" si="612">IF(I6468=I6467,M6467+1,$G$1)</f>
        <v>45459</v>
      </c>
      <c r="N6468" s="158">
        <v>0.93580385551188472</v>
      </c>
      <c r="O6468" s="158">
        <v>1.4463999999999999</v>
      </c>
      <c r="P6468" s="161">
        <f t="shared" si="609"/>
        <v>1.3534999999999999</v>
      </c>
    </row>
    <row r="6469" spans="9:16" x14ac:dyDescent="0.2">
      <c r="I6469" s="158">
        <f t="shared" si="607"/>
        <v>16</v>
      </c>
      <c r="J6469" s="158" t="str">
        <f t="shared" si="610"/>
        <v>USD</v>
      </c>
      <c r="K6469" s="158" t="str">
        <f t="shared" si="611"/>
        <v>SGD</v>
      </c>
      <c r="L6469" s="158" t="str">
        <f t="shared" si="608"/>
        <v>USDSGD45460</v>
      </c>
      <c r="M6469" s="160">
        <f t="shared" si="612"/>
        <v>45460</v>
      </c>
      <c r="N6469" s="158">
        <v>0.93353248693054525</v>
      </c>
      <c r="O6469" s="158">
        <v>1.4497</v>
      </c>
      <c r="P6469" s="161">
        <f t="shared" si="609"/>
        <v>1.3532999999999999</v>
      </c>
    </row>
    <row r="6470" spans="9:16" x14ac:dyDescent="0.2">
      <c r="I6470" s="158">
        <f t="shared" si="607"/>
        <v>16</v>
      </c>
      <c r="J6470" s="158" t="str">
        <f t="shared" si="610"/>
        <v>USD</v>
      </c>
      <c r="K6470" s="158" t="str">
        <f t="shared" si="611"/>
        <v>SGD</v>
      </c>
      <c r="L6470" s="158" t="str">
        <f t="shared" si="608"/>
        <v>USDSGD45461</v>
      </c>
      <c r="M6470" s="160">
        <f t="shared" si="612"/>
        <v>45461</v>
      </c>
      <c r="N6470" s="158">
        <v>0.93327111525898288</v>
      </c>
      <c r="O6470" s="158">
        <v>1.4510000000000001</v>
      </c>
      <c r="P6470" s="161">
        <f t="shared" si="609"/>
        <v>1.3542000000000001</v>
      </c>
    </row>
    <row r="6471" spans="9:16" x14ac:dyDescent="0.2">
      <c r="I6471" s="158">
        <f t="shared" si="607"/>
        <v>16</v>
      </c>
      <c r="J6471" s="158" t="str">
        <f t="shared" si="610"/>
        <v>USD</v>
      </c>
      <c r="K6471" s="158" t="str">
        <f t="shared" si="611"/>
        <v>SGD</v>
      </c>
      <c r="L6471" s="158" t="str">
        <f t="shared" si="608"/>
        <v>USDSGD45462</v>
      </c>
      <c r="M6471" s="160">
        <f t="shared" si="612"/>
        <v>45462</v>
      </c>
      <c r="N6471" s="158">
        <v>0.9303190994511118</v>
      </c>
      <c r="O6471" s="158">
        <v>1.4519</v>
      </c>
      <c r="P6471" s="161">
        <f t="shared" si="609"/>
        <v>1.3507</v>
      </c>
    </row>
    <row r="6472" spans="9:16" x14ac:dyDescent="0.2">
      <c r="I6472" s="158">
        <f t="shared" si="607"/>
        <v>16</v>
      </c>
      <c r="J6472" s="158" t="str">
        <f t="shared" si="610"/>
        <v>USD</v>
      </c>
      <c r="K6472" s="158" t="str">
        <f t="shared" si="611"/>
        <v>SGD</v>
      </c>
      <c r="L6472" s="158" t="str">
        <f t="shared" si="608"/>
        <v>USDSGD45463</v>
      </c>
      <c r="M6472" s="160">
        <f t="shared" si="612"/>
        <v>45463</v>
      </c>
      <c r="N6472" s="158">
        <v>0.93292284728052988</v>
      </c>
      <c r="O6472" s="158">
        <v>1.4503999999999999</v>
      </c>
      <c r="P6472" s="161">
        <f t="shared" si="609"/>
        <v>1.3531</v>
      </c>
    </row>
    <row r="6473" spans="9:16" x14ac:dyDescent="0.2">
      <c r="I6473" s="158">
        <f t="shared" si="607"/>
        <v>16</v>
      </c>
      <c r="J6473" s="158" t="str">
        <f t="shared" si="610"/>
        <v>USD</v>
      </c>
      <c r="K6473" s="158" t="str">
        <f t="shared" si="611"/>
        <v>SGD</v>
      </c>
      <c r="L6473" s="158" t="str">
        <f t="shared" si="608"/>
        <v>USDSGD45464</v>
      </c>
      <c r="M6473" s="160">
        <f t="shared" si="612"/>
        <v>45464</v>
      </c>
      <c r="N6473" s="158">
        <v>0.93562874251497008</v>
      </c>
      <c r="O6473" s="158">
        <v>1.4468000000000001</v>
      </c>
      <c r="P6473" s="161">
        <f t="shared" si="609"/>
        <v>1.3536999999999999</v>
      </c>
    </row>
    <row r="6474" spans="9:16" x14ac:dyDescent="0.2">
      <c r="I6474" s="158">
        <f t="shared" si="607"/>
        <v>16</v>
      </c>
      <c r="J6474" s="158" t="str">
        <f t="shared" si="610"/>
        <v>USD</v>
      </c>
      <c r="K6474" s="158" t="str">
        <f t="shared" si="611"/>
        <v>SGD</v>
      </c>
      <c r="L6474" s="158" t="str">
        <f t="shared" si="608"/>
        <v>USDSGD45465</v>
      </c>
      <c r="M6474" s="160">
        <f t="shared" si="612"/>
        <v>45465</v>
      </c>
      <c r="N6474" s="158">
        <v>0.93562874251497008</v>
      </c>
      <c r="O6474" s="158">
        <v>1.4468000000000001</v>
      </c>
      <c r="P6474" s="161">
        <f t="shared" si="609"/>
        <v>1.3536999999999999</v>
      </c>
    </row>
    <row r="6475" spans="9:16" x14ac:dyDescent="0.2">
      <c r="I6475" s="158">
        <f t="shared" si="607"/>
        <v>16</v>
      </c>
      <c r="J6475" s="158" t="str">
        <f t="shared" si="610"/>
        <v>USD</v>
      </c>
      <c r="K6475" s="158" t="str">
        <f t="shared" si="611"/>
        <v>SGD</v>
      </c>
      <c r="L6475" s="158" t="str">
        <f t="shared" si="608"/>
        <v>USDSGD45466</v>
      </c>
      <c r="M6475" s="160">
        <f t="shared" si="612"/>
        <v>45466</v>
      </c>
      <c r="N6475" s="158">
        <v>0.93562874251497008</v>
      </c>
      <c r="O6475" s="158">
        <v>1.4468000000000001</v>
      </c>
      <c r="P6475" s="161">
        <f t="shared" si="609"/>
        <v>1.3536999999999999</v>
      </c>
    </row>
    <row r="6476" spans="9:16" x14ac:dyDescent="0.2">
      <c r="I6476" s="158">
        <f t="shared" si="607"/>
        <v>16</v>
      </c>
      <c r="J6476" s="158" t="str">
        <f t="shared" si="610"/>
        <v>USD</v>
      </c>
      <c r="K6476" s="158" t="str">
        <f t="shared" si="611"/>
        <v>SGD</v>
      </c>
      <c r="L6476" s="158" t="str">
        <f t="shared" si="608"/>
        <v>USDSGD45467</v>
      </c>
      <c r="M6476" s="160">
        <f t="shared" si="612"/>
        <v>45467</v>
      </c>
      <c r="N6476" s="158">
        <v>0.93196644920782856</v>
      </c>
      <c r="O6476" s="158">
        <v>1.452</v>
      </c>
      <c r="P6476" s="161">
        <f t="shared" si="609"/>
        <v>1.3532</v>
      </c>
    </row>
    <row r="6477" spans="9:16" x14ac:dyDescent="0.2">
      <c r="I6477" s="158">
        <f t="shared" si="607"/>
        <v>16</v>
      </c>
      <c r="J6477" s="158" t="str">
        <f t="shared" si="610"/>
        <v>USD</v>
      </c>
      <c r="K6477" s="158" t="str">
        <f t="shared" si="611"/>
        <v>SGD</v>
      </c>
      <c r="L6477" s="158" t="str">
        <f t="shared" si="608"/>
        <v>USDSGD45468</v>
      </c>
      <c r="M6477" s="160">
        <f t="shared" si="612"/>
        <v>45468</v>
      </c>
      <c r="N6477" s="158">
        <v>0.93335822288594372</v>
      </c>
      <c r="O6477" s="158">
        <v>1.4499</v>
      </c>
      <c r="P6477" s="161">
        <f t="shared" si="609"/>
        <v>1.3532999999999999</v>
      </c>
    </row>
    <row r="6478" spans="9:16" x14ac:dyDescent="0.2">
      <c r="I6478" s="158">
        <f t="shared" si="607"/>
        <v>16</v>
      </c>
      <c r="J6478" s="158" t="str">
        <f t="shared" si="610"/>
        <v>USD</v>
      </c>
      <c r="K6478" s="158" t="str">
        <f t="shared" si="611"/>
        <v>SGD</v>
      </c>
      <c r="L6478" s="158" t="str">
        <f t="shared" si="608"/>
        <v>USDSGD45469</v>
      </c>
      <c r="M6478" s="160">
        <f t="shared" si="612"/>
        <v>45469</v>
      </c>
      <c r="N6478" s="158">
        <v>0.93554121059032658</v>
      </c>
      <c r="O6478" s="158">
        <v>1.4513</v>
      </c>
      <c r="P6478" s="161">
        <f t="shared" si="609"/>
        <v>1.3577999999999999</v>
      </c>
    </row>
    <row r="6479" spans="9:16" x14ac:dyDescent="0.2">
      <c r="I6479" s="158">
        <f t="shared" si="607"/>
        <v>16</v>
      </c>
      <c r="J6479" s="158" t="str">
        <f t="shared" si="610"/>
        <v>USD</v>
      </c>
      <c r="K6479" s="158" t="str">
        <f t="shared" si="611"/>
        <v>SGD</v>
      </c>
      <c r="L6479" s="158" t="str">
        <f t="shared" si="608"/>
        <v>USDSGD45470</v>
      </c>
      <c r="M6479" s="160">
        <f t="shared" si="612"/>
        <v>45470</v>
      </c>
      <c r="N6479" s="158">
        <v>0.93492894540014948</v>
      </c>
      <c r="O6479" s="158">
        <v>1.4519</v>
      </c>
      <c r="P6479" s="161">
        <f t="shared" si="609"/>
        <v>1.3573999999999999</v>
      </c>
    </row>
    <row r="6480" spans="9:16" x14ac:dyDescent="0.2">
      <c r="I6480" s="158">
        <f t="shared" si="607"/>
        <v>16</v>
      </c>
      <c r="J6480" s="158" t="str">
        <f t="shared" si="610"/>
        <v>USD</v>
      </c>
      <c r="K6480" s="158" t="str">
        <f t="shared" si="611"/>
        <v>SGD</v>
      </c>
      <c r="L6480" s="158" t="str">
        <f t="shared" si="608"/>
        <v>USDSGD45471</v>
      </c>
      <c r="M6480" s="160">
        <f t="shared" si="612"/>
        <v>45471</v>
      </c>
      <c r="N6480" s="158">
        <v>0.93414292386735165</v>
      </c>
      <c r="O6480" s="158">
        <v>1.4513</v>
      </c>
      <c r="P6480" s="161">
        <f t="shared" si="609"/>
        <v>1.3556999999999999</v>
      </c>
    </row>
    <row r="6481" spans="9:16" x14ac:dyDescent="0.2">
      <c r="I6481" s="158">
        <f t="shared" si="607"/>
        <v>16</v>
      </c>
      <c r="J6481" s="158" t="str">
        <f t="shared" si="610"/>
        <v>USD</v>
      </c>
      <c r="K6481" s="158" t="str">
        <f t="shared" si="611"/>
        <v>SGD</v>
      </c>
      <c r="L6481" s="158" t="str">
        <f t="shared" si="608"/>
        <v>USDSGD45472</v>
      </c>
      <c r="M6481" s="160">
        <f t="shared" si="612"/>
        <v>45472</v>
      </c>
      <c r="N6481" s="158">
        <v>0.93414292386735165</v>
      </c>
      <c r="O6481" s="158">
        <v>1.4513</v>
      </c>
      <c r="P6481" s="161">
        <f t="shared" si="609"/>
        <v>1.3556999999999999</v>
      </c>
    </row>
    <row r="6482" spans="9:16" x14ac:dyDescent="0.2">
      <c r="I6482" s="158">
        <f t="shared" si="607"/>
        <v>16</v>
      </c>
      <c r="J6482" s="158" t="str">
        <f t="shared" si="610"/>
        <v>USD</v>
      </c>
      <c r="K6482" s="158" t="str">
        <f t="shared" si="611"/>
        <v>SGD</v>
      </c>
      <c r="L6482" s="158" t="str">
        <f t="shared" si="608"/>
        <v>USDSGD45473</v>
      </c>
      <c r="M6482" s="160">
        <f t="shared" si="612"/>
        <v>45473</v>
      </c>
      <c r="N6482" s="158">
        <v>0.93414292386735165</v>
      </c>
      <c r="O6482" s="158">
        <v>1.4513</v>
      </c>
      <c r="P6482" s="161">
        <f t="shared" si="609"/>
        <v>1.3556999999999999</v>
      </c>
    </row>
    <row r="6483" spans="9:16" x14ac:dyDescent="0.2">
      <c r="I6483" s="158">
        <f t="shared" si="607"/>
        <v>16</v>
      </c>
      <c r="J6483" s="158" t="str">
        <f t="shared" si="610"/>
        <v>USD</v>
      </c>
      <c r="K6483" s="158" t="str">
        <f t="shared" si="611"/>
        <v>SGD</v>
      </c>
      <c r="L6483" s="158" t="str">
        <f t="shared" si="608"/>
        <v>USDSGD45474</v>
      </c>
      <c r="M6483" s="160">
        <f t="shared" si="612"/>
        <v>45474</v>
      </c>
      <c r="N6483" s="158">
        <v>0.93066542577943223</v>
      </c>
      <c r="O6483" s="158">
        <v>1.4567000000000001</v>
      </c>
      <c r="P6483" s="161">
        <f t="shared" si="609"/>
        <v>1.3556999999999999</v>
      </c>
    </row>
    <row r="6484" spans="9:16" x14ac:dyDescent="0.2">
      <c r="I6484" s="158">
        <f t="shared" si="607"/>
        <v>16</v>
      </c>
      <c r="J6484" s="158" t="str">
        <f t="shared" si="610"/>
        <v>USD</v>
      </c>
      <c r="K6484" s="158" t="str">
        <f t="shared" si="611"/>
        <v>SGD</v>
      </c>
      <c r="L6484" s="158" t="str">
        <f t="shared" si="608"/>
        <v>USDSGD45475</v>
      </c>
      <c r="M6484" s="160">
        <f t="shared" si="612"/>
        <v>45475</v>
      </c>
      <c r="N6484" s="158">
        <v>0.93205331344952935</v>
      </c>
      <c r="O6484" s="158">
        <v>1.4569000000000001</v>
      </c>
      <c r="P6484" s="161">
        <f t="shared" si="609"/>
        <v>1.3579000000000001</v>
      </c>
    </row>
    <row r="6485" spans="9:16" x14ac:dyDescent="0.2">
      <c r="I6485" s="158">
        <f t="shared" si="607"/>
        <v>16</v>
      </c>
      <c r="J6485" s="158" t="str">
        <f t="shared" si="610"/>
        <v>USD</v>
      </c>
      <c r="K6485" s="158" t="str">
        <f t="shared" si="611"/>
        <v>SGD</v>
      </c>
      <c r="L6485" s="158" t="str">
        <f t="shared" si="608"/>
        <v>USDSGD45476</v>
      </c>
      <c r="M6485" s="160">
        <f t="shared" si="612"/>
        <v>45476</v>
      </c>
      <c r="N6485" s="158">
        <v>0.92954080684142026</v>
      </c>
      <c r="O6485" s="158">
        <v>1.4593</v>
      </c>
      <c r="P6485" s="161">
        <f t="shared" si="609"/>
        <v>1.3565</v>
      </c>
    </row>
    <row r="6486" spans="9:16" x14ac:dyDescent="0.2">
      <c r="I6486" s="158">
        <f t="shared" si="607"/>
        <v>16</v>
      </c>
      <c r="J6486" s="158" t="str">
        <f t="shared" si="610"/>
        <v>USD</v>
      </c>
      <c r="K6486" s="158" t="str">
        <f t="shared" si="611"/>
        <v>SGD</v>
      </c>
      <c r="L6486" s="158" t="str">
        <f t="shared" si="608"/>
        <v>USDSGD45477</v>
      </c>
      <c r="M6486" s="160">
        <f t="shared" si="612"/>
        <v>45477</v>
      </c>
      <c r="N6486" s="158">
        <v>0.92592592592592582</v>
      </c>
      <c r="O6486" s="158">
        <v>1.4594</v>
      </c>
      <c r="P6486" s="161">
        <f t="shared" si="609"/>
        <v>1.3512999999999999</v>
      </c>
    </row>
    <row r="6487" spans="9:16" x14ac:dyDescent="0.2">
      <c r="I6487" s="158">
        <f t="shared" si="607"/>
        <v>16</v>
      </c>
      <c r="J6487" s="158" t="str">
        <f t="shared" si="610"/>
        <v>USD</v>
      </c>
      <c r="K6487" s="158" t="str">
        <f t="shared" si="611"/>
        <v>SGD</v>
      </c>
      <c r="L6487" s="158" t="str">
        <f t="shared" si="608"/>
        <v>USDSGD45478</v>
      </c>
      <c r="M6487" s="160">
        <f t="shared" si="612"/>
        <v>45478</v>
      </c>
      <c r="N6487" s="158">
        <v>0.92387287509238725</v>
      </c>
      <c r="O6487" s="158">
        <v>1.4612000000000001</v>
      </c>
      <c r="P6487" s="161">
        <f t="shared" si="609"/>
        <v>1.35</v>
      </c>
    </row>
    <row r="6488" spans="9:16" x14ac:dyDescent="0.2">
      <c r="I6488" s="158">
        <f t="shared" si="607"/>
        <v>16</v>
      </c>
      <c r="J6488" s="158" t="str">
        <f t="shared" si="610"/>
        <v>USD</v>
      </c>
      <c r="K6488" s="158" t="str">
        <f t="shared" si="611"/>
        <v>SGD</v>
      </c>
      <c r="L6488" s="158" t="str">
        <f t="shared" si="608"/>
        <v>USDSGD45479</v>
      </c>
      <c r="M6488" s="160">
        <f t="shared" si="612"/>
        <v>45479</v>
      </c>
      <c r="N6488" s="158">
        <v>0.92387287509238725</v>
      </c>
      <c r="O6488" s="158">
        <v>1.4612000000000001</v>
      </c>
      <c r="P6488" s="161">
        <f t="shared" si="609"/>
        <v>1.35</v>
      </c>
    </row>
    <row r="6489" spans="9:16" x14ac:dyDescent="0.2">
      <c r="I6489" s="158">
        <f t="shared" si="607"/>
        <v>16</v>
      </c>
      <c r="J6489" s="158" t="str">
        <f t="shared" si="610"/>
        <v>USD</v>
      </c>
      <c r="K6489" s="158" t="str">
        <f t="shared" si="611"/>
        <v>SGD</v>
      </c>
      <c r="L6489" s="158" t="str">
        <f t="shared" si="608"/>
        <v>USDSGD45480</v>
      </c>
      <c r="M6489" s="160">
        <f t="shared" si="612"/>
        <v>45480</v>
      </c>
      <c r="N6489" s="158">
        <v>0.92387287509238725</v>
      </c>
      <c r="O6489" s="158">
        <v>1.4612000000000001</v>
      </c>
      <c r="P6489" s="161">
        <f t="shared" si="609"/>
        <v>1.35</v>
      </c>
    </row>
    <row r="6490" spans="9:16" x14ac:dyDescent="0.2">
      <c r="I6490" s="158">
        <f t="shared" si="607"/>
        <v>16</v>
      </c>
      <c r="J6490" s="158" t="str">
        <f t="shared" si="610"/>
        <v>USD</v>
      </c>
      <c r="K6490" s="158" t="str">
        <f t="shared" si="611"/>
        <v>SGD</v>
      </c>
      <c r="L6490" s="158" t="str">
        <f t="shared" si="608"/>
        <v>USDSGD45481</v>
      </c>
      <c r="M6490" s="160">
        <f t="shared" si="612"/>
        <v>45481</v>
      </c>
      <c r="N6490" s="158">
        <v>0.92293493308721741</v>
      </c>
      <c r="O6490" s="158">
        <v>1.4618</v>
      </c>
      <c r="P6490" s="161">
        <f t="shared" si="609"/>
        <v>1.3491</v>
      </c>
    </row>
    <row r="6491" spans="9:16" x14ac:dyDescent="0.2">
      <c r="I6491" s="158">
        <f t="shared" si="607"/>
        <v>16</v>
      </c>
      <c r="J6491" s="158" t="str">
        <f t="shared" si="610"/>
        <v>USD</v>
      </c>
      <c r="K6491" s="158" t="str">
        <f t="shared" si="611"/>
        <v>SGD</v>
      </c>
      <c r="L6491" s="158" t="str">
        <f t="shared" si="608"/>
        <v>USDSGD45482</v>
      </c>
      <c r="M6491" s="160">
        <f t="shared" si="612"/>
        <v>45482</v>
      </c>
      <c r="N6491" s="158">
        <v>0.92472720547438514</v>
      </c>
      <c r="O6491" s="158">
        <v>1.4608000000000001</v>
      </c>
      <c r="P6491" s="161">
        <f t="shared" si="609"/>
        <v>1.3508</v>
      </c>
    </row>
    <row r="6492" spans="9:16" x14ac:dyDescent="0.2">
      <c r="I6492" s="158">
        <f t="shared" si="607"/>
        <v>16</v>
      </c>
      <c r="J6492" s="158" t="str">
        <f t="shared" si="610"/>
        <v>USD</v>
      </c>
      <c r="K6492" s="158" t="str">
        <f t="shared" si="611"/>
        <v>SGD</v>
      </c>
      <c r="L6492" s="158" t="str">
        <f t="shared" si="608"/>
        <v>USDSGD45483</v>
      </c>
      <c r="M6492" s="160">
        <f t="shared" si="612"/>
        <v>45483</v>
      </c>
      <c r="N6492" s="158">
        <v>0.92378752886836024</v>
      </c>
      <c r="O6492" s="158">
        <v>1.4604999999999999</v>
      </c>
      <c r="P6492" s="161">
        <f t="shared" si="609"/>
        <v>1.3492</v>
      </c>
    </row>
    <row r="6493" spans="9:16" x14ac:dyDescent="0.2">
      <c r="I6493" s="158">
        <f t="shared" si="607"/>
        <v>16</v>
      </c>
      <c r="J6493" s="158" t="str">
        <f t="shared" si="610"/>
        <v>USD</v>
      </c>
      <c r="K6493" s="158" t="str">
        <f t="shared" si="611"/>
        <v>SGD</v>
      </c>
      <c r="L6493" s="158" t="str">
        <f t="shared" si="608"/>
        <v>USDSGD45484</v>
      </c>
      <c r="M6493" s="160">
        <f t="shared" si="612"/>
        <v>45484</v>
      </c>
      <c r="N6493" s="158">
        <v>0.92123445416858596</v>
      </c>
      <c r="O6493" s="158">
        <v>1.4626999999999999</v>
      </c>
      <c r="P6493" s="161">
        <f t="shared" si="609"/>
        <v>1.3474999999999999</v>
      </c>
    </row>
    <row r="6494" spans="9:16" x14ac:dyDescent="0.2">
      <c r="I6494" s="158">
        <f t="shared" si="607"/>
        <v>16</v>
      </c>
      <c r="J6494" s="158" t="str">
        <f t="shared" si="610"/>
        <v>USD</v>
      </c>
      <c r="K6494" s="158" t="str">
        <f t="shared" si="611"/>
        <v>SGD</v>
      </c>
      <c r="L6494" s="158" t="str">
        <f t="shared" si="608"/>
        <v>USDSGD45485</v>
      </c>
      <c r="M6494" s="160">
        <f t="shared" si="612"/>
        <v>45485</v>
      </c>
      <c r="N6494" s="158">
        <v>0.91827364554637281</v>
      </c>
      <c r="O6494" s="158">
        <v>1.4622999999999999</v>
      </c>
      <c r="P6494" s="161">
        <f t="shared" si="609"/>
        <v>1.3428</v>
      </c>
    </row>
    <row r="6495" spans="9:16" x14ac:dyDescent="0.2">
      <c r="I6495" s="158">
        <f t="shared" si="607"/>
        <v>16</v>
      </c>
      <c r="J6495" s="158" t="str">
        <f t="shared" si="610"/>
        <v>USD</v>
      </c>
      <c r="K6495" s="158" t="str">
        <f t="shared" si="611"/>
        <v>SGD</v>
      </c>
      <c r="L6495" s="158" t="str">
        <f t="shared" si="608"/>
        <v>USDSGD45486</v>
      </c>
      <c r="M6495" s="160">
        <f t="shared" si="612"/>
        <v>45486</v>
      </c>
      <c r="N6495" s="158">
        <v>0.91827364554637281</v>
      </c>
      <c r="O6495" s="158">
        <v>1.4622999999999999</v>
      </c>
      <c r="P6495" s="161">
        <f t="shared" si="609"/>
        <v>1.3428</v>
      </c>
    </row>
    <row r="6496" spans="9:16" x14ac:dyDescent="0.2">
      <c r="I6496" s="158">
        <f t="shared" si="607"/>
        <v>16</v>
      </c>
      <c r="J6496" s="158" t="str">
        <f t="shared" si="610"/>
        <v>USD</v>
      </c>
      <c r="K6496" s="158" t="str">
        <f t="shared" si="611"/>
        <v>SGD</v>
      </c>
      <c r="L6496" s="158" t="str">
        <f t="shared" si="608"/>
        <v>USDSGD45487</v>
      </c>
      <c r="M6496" s="160">
        <f t="shared" si="612"/>
        <v>45487</v>
      </c>
      <c r="N6496" s="158">
        <v>0.91827364554637281</v>
      </c>
      <c r="O6496" s="158">
        <v>1.4622999999999999</v>
      </c>
      <c r="P6496" s="161">
        <f t="shared" si="609"/>
        <v>1.3428</v>
      </c>
    </row>
    <row r="6497" spans="9:16" x14ac:dyDescent="0.2">
      <c r="I6497" s="158">
        <f t="shared" si="607"/>
        <v>16</v>
      </c>
      <c r="J6497" s="158" t="str">
        <f t="shared" si="610"/>
        <v>USD</v>
      </c>
      <c r="K6497" s="158" t="str">
        <f t="shared" si="611"/>
        <v>SGD</v>
      </c>
      <c r="L6497" s="158" t="str">
        <f t="shared" si="608"/>
        <v>USDSGD45488</v>
      </c>
      <c r="M6497" s="160">
        <f t="shared" si="612"/>
        <v>45488</v>
      </c>
      <c r="N6497" s="158">
        <v>0.9168423947923352</v>
      </c>
      <c r="O6497" s="158">
        <v>1.464</v>
      </c>
      <c r="P6497" s="161">
        <f t="shared" si="609"/>
        <v>1.3423</v>
      </c>
    </row>
    <row r="6498" spans="9:16" x14ac:dyDescent="0.2">
      <c r="I6498" s="158">
        <f t="shared" si="607"/>
        <v>16</v>
      </c>
      <c r="J6498" s="158" t="str">
        <f t="shared" si="610"/>
        <v>USD</v>
      </c>
      <c r="K6498" s="158" t="str">
        <f t="shared" si="611"/>
        <v>SGD</v>
      </c>
      <c r="L6498" s="158" t="str">
        <f t="shared" si="608"/>
        <v>USDSGD45489</v>
      </c>
      <c r="M6498" s="160">
        <f t="shared" si="612"/>
        <v>45489</v>
      </c>
      <c r="N6498" s="158">
        <v>0.91726288754356999</v>
      </c>
      <c r="O6498" s="158">
        <v>1.4646999999999999</v>
      </c>
      <c r="P6498" s="161">
        <f t="shared" si="609"/>
        <v>1.3434999999999999</v>
      </c>
    </row>
    <row r="6499" spans="9:16" x14ac:dyDescent="0.2">
      <c r="I6499" s="158">
        <f t="shared" si="607"/>
        <v>16</v>
      </c>
      <c r="J6499" s="158" t="str">
        <f t="shared" si="610"/>
        <v>USD</v>
      </c>
      <c r="K6499" s="158" t="str">
        <f t="shared" si="611"/>
        <v>SGD</v>
      </c>
      <c r="L6499" s="158" t="str">
        <f t="shared" si="608"/>
        <v>USDSGD45490</v>
      </c>
      <c r="M6499" s="160">
        <f t="shared" si="612"/>
        <v>45490</v>
      </c>
      <c r="N6499" s="158">
        <v>0.91457837936711184</v>
      </c>
      <c r="O6499" s="158">
        <v>1.466</v>
      </c>
      <c r="P6499" s="161">
        <f t="shared" si="609"/>
        <v>1.3408</v>
      </c>
    </row>
    <row r="6500" spans="9:16" x14ac:dyDescent="0.2">
      <c r="I6500" s="158">
        <f t="shared" si="607"/>
        <v>16</v>
      </c>
      <c r="J6500" s="158" t="str">
        <f t="shared" si="610"/>
        <v>USD</v>
      </c>
      <c r="K6500" s="158" t="str">
        <f t="shared" si="611"/>
        <v>SGD</v>
      </c>
      <c r="L6500" s="158" t="str">
        <f t="shared" si="608"/>
        <v>USDSGD45491</v>
      </c>
      <c r="M6500" s="160">
        <f t="shared" si="612"/>
        <v>45491</v>
      </c>
      <c r="N6500" s="158">
        <v>0.91491308325709064</v>
      </c>
      <c r="O6500" s="158">
        <v>1.4655</v>
      </c>
      <c r="P6500" s="161">
        <f t="shared" si="609"/>
        <v>1.3408</v>
      </c>
    </row>
    <row r="6501" spans="9:16" x14ac:dyDescent="0.2">
      <c r="I6501" s="158">
        <f t="shared" si="607"/>
        <v>16</v>
      </c>
      <c r="J6501" s="158" t="str">
        <f t="shared" si="610"/>
        <v>USD</v>
      </c>
      <c r="K6501" s="158" t="str">
        <f t="shared" si="611"/>
        <v>SGD</v>
      </c>
      <c r="L6501" s="158" t="str">
        <f t="shared" si="608"/>
        <v>USDSGD45492</v>
      </c>
      <c r="M6501" s="160">
        <f t="shared" si="612"/>
        <v>45492</v>
      </c>
      <c r="N6501" s="158">
        <v>0.91827364554637281</v>
      </c>
      <c r="O6501" s="158">
        <v>1.4644999999999999</v>
      </c>
      <c r="P6501" s="161">
        <f t="shared" si="609"/>
        <v>1.3448</v>
      </c>
    </row>
    <row r="6502" spans="9:16" x14ac:dyDescent="0.2">
      <c r="I6502" s="158">
        <f t="shared" si="607"/>
        <v>16</v>
      </c>
      <c r="J6502" s="158" t="str">
        <f t="shared" si="610"/>
        <v>USD</v>
      </c>
      <c r="K6502" s="158" t="str">
        <f t="shared" si="611"/>
        <v>SGD</v>
      </c>
      <c r="L6502" s="158" t="str">
        <f t="shared" si="608"/>
        <v>USDSGD45493</v>
      </c>
      <c r="M6502" s="160">
        <f t="shared" si="612"/>
        <v>45493</v>
      </c>
      <c r="N6502" s="158">
        <v>0.91827364554637281</v>
      </c>
      <c r="O6502" s="158">
        <v>1.4644999999999999</v>
      </c>
      <c r="P6502" s="161">
        <f t="shared" si="609"/>
        <v>1.3448</v>
      </c>
    </row>
    <row r="6503" spans="9:16" x14ac:dyDescent="0.2">
      <c r="I6503" s="158">
        <f t="shared" si="607"/>
        <v>16</v>
      </c>
      <c r="J6503" s="158" t="str">
        <f t="shared" si="610"/>
        <v>USD</v>
      </c>
      <c r="K6503" s="158" t="str">
        <f t="shared" si="611"/>
        <v>SGD</v>
      </c>
      <c r="L6503" s="158" t="str">
        <f t="shared" si="608"/>
        <v>USDSGD45494</v>
      </c>
      <c r="M6503" s="160">
        <f t="shared" si="612"/>
        <v>45494</v>
      </c>
      <c r="N6503" s="158">
        <v>0.91827364554637281</v>
      </c>
      <c r="O6503" s="158">
        <v>1.4644999999999999</v>
      </c>
      <c r="P6503" s="161">
        <f t="shared" si="609"/>
        <v>1.3448</v>
      </c>
    </row>
    <row r="6504" spans="9:16" x14ac:dyDescent="0.2">
      <c r="I6504" s="158">
        <f t="shared" si="607"/>
        <v>16</v>
      </c>
      <c r="J6504" s="158" t="str">
        <f t="shared" si="610"/>
        <v>USD</v>
      </c>
      <c r="K6504" s="158" t="str">
        <f t="shared" si="611"/>
        <v>SGD</v>
      </c>
      <c r="L6504" s="158" t="str">
        <f t="shared" si="608"/>
        <v>USDSGD45495</v>
      </c>
      <c r="M6504" s="160">
        <f t="shared" si="612"/>
        <v>45495</v>
      </c>
      <c r="N6504" s="158">
        <v>0.91844232182218954</v>
      </c>
      <c r="O6504" s="158">
        <v>1.4648000000000001</v>
      </c>
      <c r="P6504" s="161">
        <f t="shared" si="609"/>
        <v>1.3452999999999999</v>
      </c>
    </row>
    <row r="6505" spans="9:16" x14ac:dyDescent="0.2">
      <c r="I6505" s="158">
        <f t="shared" si="607"/>
        <v>16</v>
      </c>
      <c r="J6505" s="158" t="str">
        <f t="shared" si="610"/>
        <v>USD</v>
      </c>
      <c r="K6505" s="158" t="str">
        <f t="shared" si="611"/>
        <v>SGD</v>
      </c>
      <c r="L6505" s="158" t="str">
        <f t="shared" si="608"/>
        <v>USDSGD45496</v>
      </c>
      <c r="M6505" s="160">
        <f t="shared" si="612"/>
        <v>45496</v>
      </c>
      <c r="N6505" s="158">
        <v>0.92081031307550643</v>
      </c>
      <c r="O6505" s="158">
        <v>1.4615</v>
      </c>
      <c r="P6505" s="161">
        <f t="shared" si="609"/>
        <v>1.3458000000000001</v>
      </c>
    </row>
    <row r="6506" spans="9:16" x14ac:dyDescent="0.2">
      <c r="I6506" s="158">
        <f t="shared" ref="I6506:I6569" si="613">IF(M6505=$G$2,I6505+1,I6505)</f>
        <v>16</v>
      </c>
      <c r="J6506" s="158" t="str">
        <f t="shared" si="610"/>
        <v>USD</v>
      </c>
      <c r="K6506" s="158" t="str">
        <f t="shared" si="611"/>
        <v>SGD</v>
      </c>
      <c r="L6506" s="158" t="str">
        <f t="shared" si="608"/>
        <v>USDSGD45497</v>
      </c>
      <c r="M6506" s="160">
        <f t="shared" si="612"/>
        <v>45497</v>
      </c>
      <c r="N6506" s="158">
        <v>0.92182890855457233</v>
      </c>
      <c r="O6506" s="158">
        <v>1.4577</v>
      </c>
      <c r="P6506" s="161">
        <f t="shared" si="609"/>
        <v>1.3438000000000001</v>
      </c>
    </row>
    <row r="6507" spans="9:16" x14ac:dyDescent="0.2">
      <c r="I6507" s="158">
        <f t="shared" si="613"/>
        <v>16</v>
      </c>
      <c r="J6507" s="158" t="str">
        <f t="shared" si="610"/>
        <v>USD</v>
      </c>
      <c r="K6507" s="158" t="str">
        <f t="shared" si="611"/>
        <v>SGD</v>
      </c>
      <c r="L6507" s="158" t="str">
        <f t="shared" si="608"/>
        <v>USDSGD45498</v>
      </c>
      <c r="M6507" s="160">
        <f t="shared" si="612"/>
        <v>45498</v>
      </c>
      <c r="N6507" s="158">
        <v>0.92157404847479496</v>
      </c>
      <c r="O6507" s="158">
        <v>1.4565999999999999</v>
      </c>
      <c r="P6507" s="161">
        <f t="shared" si="609"/>
        <v>1.3424</v>
      </c>
    </row>
    <row r="6508" spans="9:16" x14ac:dyDescent="0.2">
      <c r="I6508" s="158">
        <f t="shared" si="613"/>
        <v>16</v>
      </c>
      <c r="J6508" s="158" t="str">
        <f t="shared" si="610"/>
        <v>USD</v>
      </c>
      <c r="K6508" s="158" t="str">
        <f t="shared" si="611"/>
        <v>SGD</v>
      </c>
      <c r="L6508" s="158" t="str">
        <f t="shared" si="608"/>
        <v>USDSGD45499</v>
      </c>
      <c r="M6508" s="160">
        <f t="shared" si="612"/>
        <v>45499</v>
      </c>
      <c r="N6508" s="158">
        <v>0.92081031307550643</v>
      </c>
      <c r="O6508" s="158">
        <v>1.4594</v>
      </c>
      <c r="P6508" s="161">
        <f t="shared" si="609"/>
        <v>1.3438000000000001</v>
      </c>
    </row>
    <row r="6509" spans="9:16" x14ac:dyDescent="0.2">
      <c r="I6509" s="158">
        <f t="shared" si="613"/>
        <v>16</v>
      </c>
      <c r="J6509" s="158" t="str">
        <f t="shared" si="610"/>
        <v>USD</v>
      </c>
      <c r="K6509" s="158" t="str">
        <f t="shared" si="611"/>
        <v>SGD</v>
      </c>
      <c r="L6509" s="158" t="str">
        <f t="shared" si="608"/>
        <v>USDSGD45500</v>
      </c>
      <c r="M6509" s="160">
        <f t="shared" si="612"/>
        <v>45500</v>
      </c>
      <c r="N6509" s="158">
        <v>0.92081031307550643</v>
      </c>
      <c r="O6509" s="158">
        <v>1.4594</v>
      </c>
      <c r="P6509" s="161">
        <f t="shared" si="609"/>
        <v>1.3438000000000001</v>
      </c>
    </row>
    <row r="6510" spans="9:16" x14ac:dyDescent="0.2">
      <c r="I6510" s="158">
        <f t="shared" si="613"/>
        <v>16</v>
      </c>
      <c r="J6510" s="158" t="str">
        <f t="shared" si="610"/>
        <v>USD</v>
      </c>
      <c r="K6510" s="158" t="str">
        <f t="shared" si="611"/>
        <v>SGD</v>
      </c>
      <c r="L6510" s="158" t="str">
        <f t="shared" si="608"/>
        <v>USDSGD45501</v>
      </c>
      <c r="M6510" s="160">
        <f t="shared" si="612"/>
        <v>45501</v>
      </c>
      <c r="N6510" s="158">
        <v>0.92081031307550643</v>
      </c>
      <c r="O6510" s="158">
        <v>1.4594</v>
      </c>
      <c r="P6510" s="161">
        <f t="shared" si="609"/>
        <v>1.3438000000000001</v>
      </c>
    </row>
    <row r="6511" spans="9:16" x14ac:dyDescent="0.2">
      <c r="I6511" s="158">
        <f t="shared" si="613"/>
        <v>16</v>
      </c>
      <c r="J6511" s="158" t="str">
        <f t="shared" si="610"/>
        <v>USD</v>
      </c>
      <c r="K6511" s="158" t="str">
        <f t="shared" si="611"/>
        <v>SGD</v>
      </c>
      <c r="L6511" s="158" t="str">
        <f t="shared" si="608"/>
        <v>USDSGD45502</v>
      </c>
      <c r="M6511" s="160">
        <f t="shared" si="612"/>
        <v>45502</v>
      </c>
      <c r="N6511" s="158">
        <v>0.92447074050106304</v>
      </c>
      <c r="O6511" s="158">
        <v>1.454</v>
      </c>
      <c r="P6511" s="161">
        <f t="shared" si="609"/>
        <v>1.3442000000000001</v>
      </c>
    </row>
    <row r="6512" spans="9:16" x14ac:dyDescent="0.2">
      <c r="I6512" s="158">
        <f t="shared" si="613"/>
        <v>16</v>
      </c>
      <c r="J6512" s="158" t="str">
        <f t="shared" si="610"/>
        <v>USD</v>
      </c>
      <c r="K6512" s="158" t="str">
        <f t="shared" si="611"/>
        <v>SGD</v>
      </c>
      <c r="L6512" s="158" t="str">
        <f t="shared" si="608"/>
        <v>USDSGD45503</v>
      </c>
      <c r="M6512" s="160">
        <f t="shared" si="612"/>
        <v>45503</v>
      </c>
      <c r="N6512" s="158">
        <v>0.92387287509238725</v>
      </c>
      <c r="O6512" s="158">
        <v>1.4554</v>
      </c>
      <c r="P6512" s="161">
        <f t="shared" si="609"/>
        <v>1.3446</v>
      </c>
    </row>
    <row r="6513" spans="9:16" x14ac:dyDescent="0.2">
      <c r="I6513" s="158">
        <f t="shared" si="613"/>
        <v>16</v>
      </c>
      <c r="J6513" s="158" t="str">
        <f t="shared" si="610"/>
        <v>USD</v>
      </c>
      <c r="K6513" s="158" t="str">
        <f t="shared" si="611"/>
        <v>SGD</v>
      </c>
      <c r="L6513" s="158" t="str">
        <f t="shared" si="608"/>
        <v>USDSGD45504</v>
      </c>
      <c r="M6513" s="160">
        <f t="shared" si="612"/>
        <v>45504</v>
      </c>
      <c r="N6513" s="158">
        <v>0.92353158478019948</v>
      </c>
      <c r="O6513" s="158">
        <v>1.4491000000000001</v>
      </c>
      <c r="P6513" s="161">
        <f t="shared" si="609"/>
        <v>1.3383</v>
      </c>
    </row>
    <row r="6514" spans="9:16" x14ac:dyDescent="0.2">
      <c r="I6514" s="158">
        <f t="shared" si="613"/>
        <v>16</v>
      </c>
      <c r="J6514" s="158" t="str">
        <f t="shared" si="610"/>
        <v>USD</v>
      </c>
      <c r="K6514" s="158" t="str">
        <f t="shared" si="611"/>
        <v>SGD</v>
      </c>
      <c r="L6514" s="158" t="str">
        <f t="shared" si="608"/>
        <v>USDSGD45505</v>
      </c>
      <c r="M6514" s="160">
        <f t="shared" si="612"/>
        <v>45505</v>
      </c>
      <c r="N6514" s="158">
        <v>0.92686996014459178</v>
      </c>
      <c r="O6514" s="158">
        <v>1.4437</v>
      </c>
      <c r="P6514" s="161">
        <f t="shared" si="609"/>
        <v>1.3381000000000001</v>
      </c>
    </row>
    <row r="6515" spans="9:16" x14ac:dyDescent="0.2">
      <c r="I6515" s="158">
        <f t="shared" si="613"/>
        <v>16</v>
      </c>
      <c r="J6515" s="158" t="str">
        <f t="shared" si="610"/>
        <v>USD</v>
      </c>
      <c r="K6515" s="158" t="str">
        <f t="shared" si="611"/>
        <v>SGD</v>
      </c>
      <c r="L6515" s="158" t="str">
        <f t="shared" si="608"/>
        <v>USDSGD45506</v>
      </c>
      <c r="M6515" s="160">
        <f t="shared" si="612"/>
        <v>45506</v>
      </c>
      <c r="N6515" s="158">
        <v>0.92293493308721741</v>
      </c>
      <c r="O6515" s="158">
        <v>1.4423999999999999</v>
      </c>
      <c r="P6515" s="161">
        <f t="shared" si="609"/>
        <v>1.3311999999999999</v>
      </c>
    </row>
    <row r="6516" spans="9:16" x14ac:dyDescent="0.2">
      <c r="I6516" s="158">
        <f t="shared" si="613"/>
        <v>16</v>
      </c>
      <c r="J6516" s="158" t="str">
        <f t="shared" si="610"/>
        <v>USD</v>
      </c>
      <c r="K6516" s="158" t="str">
        <f t="shared" si="611"/>
        <v>SGD</v>
      </c>
      <c r="L6516" s="158" t="str">
        <f t="shared" si="608"/>
        <v>USDSGD45507</v>
      </c>
      <c r="M6516" s="160">
        <f t="shared" si="612"/>
        <v>45507</v>
      </c>
      <c r="N6516" s="158">
        <v>0.92293493308721741</v>
      </c>
      <c r="O6516" s="158">
        <v>1.4423999999999999</v>
      </c>
      <c r="P6516" s="161">
        <f t="shared" si="609"/>
        <v>1.3311999999999999</v>
      </c>
    </row>
    <row r="6517" spans="9:16" x14ac:dyDescent="0.2">
      <c r="I6517" s="158">
        <f t="shared" si="613"/>
        <v>16</v>
      </c>
      <c r="J6517" s="158" t="str">
        <f t="shared" si="610"/>
        <v>USD</v>
      </c>
      <c r="K6517" s="158" t="str">
        <f t="shared" si="611"/>
        <v>SGD</v>
      </c>
      <c r="L6517" s="158" t="str">
        <f t="shared" si="608"/>
        <v>USDSGD45508</v>
      </c>
      <c r="M6517" s="160">
        <f t="shared" si="612"/>
        <v>45508</v>
      </c>
      <c r="N6517" s="158">
        <v>0.92293493308721741</v>
      </c>
      <c r="O6517" s="158">
        <v>1.4423999999999999</v>
      </c>
      <c r="P6517" s="161">
        <f t="shared" si="609"/>
        <v>1.3311999999999999</v>
      </c>
    </row>
    <row r="6518" spans="9:16" x14ac:dyDescent="0.2">
      <c r="I6518" s="158">
        <f t="shared" si="613"/>
        <v>16</v>
      </c>
      <c r="J6518" s="158" t="str">
        <f t="shared" si="610"/>
        <v>USD</v>
      </c>
      <c r="K6518" s="158" t="str">
        <f t="shared" si="611"/>
        <v>SGD</v>
      </c>
      <c r="L6518" s="158" t="str">
        <f t="shared" si="608"/>
        <v>USDSGD45509</v>
      </c>
      <c r="M6518" s="160">
        <f t="shared" si="612"/>
        <v>45509</v>
      </c>
      <c r="N6518" s="158">
        <v>0.91190953857377344</v>
      </c>
      <c r="O6518" s="158">
        <v>1.4475</v>
      </c>
      <c r="P6518" s="161">
        <f t="shared" si="609"/>
        <v>1.32</v>
      </c>
    </row>
    <row r="6519" spans="9:16" x14ac:dyDescent="0.2">
      <c r="I6519" s="158">
        <f t="shared" si="613"/>
        <v>16</v>
      </c>
      <c r="J6519" s="158" t="str">
        <f t="shared" si="610"/>
        <v>USD</v>
      </c>
      <c r="K6519" s="158" t="str">
        <f t="shared" si="611"/>
        <v>SGD</v>
      </c>
      <c r="L6519" s="158" t="str">
        <f t="shared" si="608"/>
        <v>USDSGD45510</v>
      </c>
      <c r="M6519" s="160">
        <f t="shared" si="612"/>
        <v>45510</v>
      </c>
      <c r="N6519" s="158">
        <v>0.91617040769583147</v>
      </c>
      <c r="O6519" s="158">
        <v>1.4484999999999999</v>
      </c>
      <c r="P6519" s="161">
        <f t="shared" si="609"/>
        <v>1.3270999999999999</v>
      </c>
    </row>
    <row r="6520" spans="9:16" x14ac:dyDescent="0.2">
      <c r="I6520" s="158">
        <f t="shared" si="613"/>
        <v>16</v>
      </c>
      <c r="J6520" s="158" t="str">
        <f t="shared" si="610"/>
        <v>USD</v>
      </c>
      <c r="K6520" s="158" t="str">
        <f t="shared" si="611"/>
        <v>SGD</v>
      </c>
      <c r="L6520" s="158" t="str">
        <f t="shared" si="608"/>
        <v>USDSGD45511</v>
      </c>
      <c r="M6520" s="160">
        <f t="shared" si="612"/>
        <v>45511</v>
      </c>
      <c r="N6520" s="158">
        <v>0.91558322651529023</v>
      </c>
      <c r="O6520" s="158">
        <v>1.4499</v>
      </c>
      <c r="P6520" s="161">
        <f t="shared" si="609"/>
        <v>1.3274999999999999</v>
      </c>
    </row>
    <row r="6521" spans="9:16" x14ac:dyDescent="0.2">
      <c r="I6521" s="158">
        <f t="shared" si="613"/>
        <v>16</v>
      </c>
      <c r="J6521" s="158" t="str">
        <f t="shared" si="610"/>
        <v>USD</v>
      </c>
      <c r="K6521" s="158" t="str">
        <f t="shared" si="611"/>
        <v>SGD</v>
      </c>
      <c r="L6521" s="158" t="str">
        <f t="shared" si="608"/>
        <v>USDSGD45512</v>
      </c>
      <c r="M6521" s="160">
        <f t="shared" si="612"/>
        <v>45512</v>
      </c>
      <c r="N6521" s="158">
        <v>0.91491308325709064</v>
      </c>
      <c r="O6521" s="158">
        <v>1.4474</v>
      </c>
      <c r="P6521" s="161">
        <f t="shared" si="609"/>
        <v>1.3242</v>
      </c>
    </row>
    <row r="6522" spans="9:16" x14ac:dyDescent="0.2">
      <c r="I6522" s="158">
        <f t="shared" si="613"/>
        <v>16</v>
      </c>
      <c r="J6522" s="158" t="str">
        <f t="shared" si="610"/>
        <v>USD</v>
      </c>
      <c r="K6522" s="158" t="str">
        <f t="shared" si="611"/>
        <v>SGD</v>
      </c>
      <c r="L6522" s="158" t="str">
        <f t="shared" si="608"/>
        <v>USDSGD45513</v>
      </c>
      <c r="M6522" s="160">
        <f t="shared" si="612"/>
        <v>45513</v>
      </c>
      <c r="N6522" s="158">
        <v>0.91600256480718156</v>
      </c>
      <c r="O6522" s="158">
        <v>1.4453</v>
      </c>
      <c r="P6522" s="161">
        <f t="shared" si="609"/>
        <v>1.3239000000000001</v>
      </c>
    </row>
    <row r="6523" spans="9:16" x14ac:dyDescent="0.2">
      <c r="I6523" s="158">
        <f t="shared" si="613"/>
        <v>16</v>
      </c>
      <c r="J6523" s="158" t="str">
        <f t="shared" si="610"/>
        <v>USD</v>
      </c>
      <c r="K6523" s="158" t="str">
        <f t="shared" si="611"/>
        <v>SGD</v>
      </c>
      <c r="L6523" s="158" t="str">
        <f t="shared" si="608"/>
        <v>USDSGD45514</v>
      </c>
      <c r="M6523" s="160">
        <f t="shared" si="612"/>
        <v>45514</v>
      </c>
      <c r="N6523" s="158">
        <v>0.91600256480718156</v>
      </c>
      <c r="O6523" s="158">
        <v>1.4453</v>
      </c>
      <c r="P6523" s="161">
        <f t="shared" si="609"/>
        <v>1.3239000000000001</v>
      </c>
    </row>
    <row r="6524" spans="9:16" x14ac:dyDescent="0.2">
      <c r="I6524" s="158">
        <f t="shared" si="613"/>
        <v>16</v>
      </c>
      <c r="J6524" s="158" t="str">
        <f t="shared" si="610"/>
        <v>USD</v>
      </c>
      <c r="K6524" s="158" t="str">
        <f t="shared" si="611"/>
        <v>SGD</v>
      </c>
      <c r="L6524" s="158" t="str">
        <f t="shared" si="608"/>
        <v>USDSGD45515</v>
      </c>
      <c r="M6524" s="160">
        <f t="shared" si="612"/>
        <v>45515</v>
      </c>
      <c r="N6524" s="158">
        <v>0.91600256480718156</v>
      </c>
      <c r="O6524" s="158">
        <v>1.4453</v>
      </c>
      <c r="P6524" s="161">
        <f t="shared" si="609"/>
        <v>1.3239000000000001</v>
      </c>
    </row>
    <row r="6525" spans="9:16" x14ac:dyDescent="0.2">
      <c r="I6525" s="158">
        <f t="shared" si="613"/>
        <v>16</v>
      </c>
      <c r="J6525" s="158" t="str">
        <f t="shared" si="610"/>
        <v>USD</v>
      </c>
      <c r="K6525" s="158" t="str">
        <f t="shared" si="611"/>
        <v>SGD</v>
      </c>
      <c r="L6525" s="158" t="str">
        <f t="shared" si="608"/>
        <v>USDSGD45516</v>
      </c>
      <c r="M6525" s="160">
        <f t="shared" si="612"/>
        <v>45516</v>
      </c>
      <c r="N6525" s="158">
        <v>0.91533180778032031</v>
      </c>
      <c r="O6525" s="158">
        <v>1.4474</v>
      </c>
      <c r="P6525" s="161">
        <f t="shared" si="609"/>
        <v>1.3249</v>
      </c>
    </row>
    <row r="6526" spans="9:16" x14ac:dyDescent="0.2">
      <c r="I6526" s="158">
        <f t="shared" si="613"/>
        <v>16</v>
      </c>
      <c r="J6526" s="158" t="str">
        <f t="shared" si="610"/>
        <v>USD</v>
      </c>
      <c r="K6526" s="158" t="str">
        <f t="shared" si="611"/>
        <v>SGD</v>
      </c>
      <c r="L6526" s="158" t="str">
        <f t="shared" si="608"/>
        <v>USDSGD45517</v>
      </c>
      <c r="M6526" s="160">
        <f t="shared" si="612"/>
        <v>45517</v>
      </c>
      <c r="N6526" s="158">
        <v>0.91482938431982441</v>
      </c>
      <c r="O6526" s="158">
        <v>1.4454</v>
      </c>
      <c r="P6526" s="161">
        <f t="shared" si="609"/>
        <v>1.3223</v>
      </c>
    </row>
    <row r="6527" spans="9:16" x14ac:dyDescent="0.2">
      <c r="I6527" s="158">
        <f t="shared" si="613"/>
        <v>16</v>
      </c>
      <c r="J6527" s="158" t="str">
        <f t="shared" si="610"/>
        <v>USD</v>
      </c>
      <c r="K6527" s="158" t="str">
        <f t="shared" si="611"/>
        <v>SGD</v>
      </c>
      <c r="L6527" s="158" t="str">
        <f t="shared" si="608"/>
        <v>USDSGD45518</v>
      </c>
      <c r="M6527" s="160">
        <f t="shared" si="612"/>
        <v>45518</v>
      </c>
      <c r="N6527" s="158">
        <v>0.90752336872674466</v>
      </c>
      <c r="O6527" s="158">
        <v>1.4494</v>
      </c>
      <c r="P6527" s="161">
        <f t="shared" si="609"/>
        <v>1.3153999999999999</v>
      </c>
    </row>
    <row r="6528" spans="9:16" x14ac:dyDescent="0.2">
      <c r="I6528" s="158">
        <f t="shared" si="613"/>
        <v>16</v>
      </c>
      <c r="J6528" s="158" t="str">
        <f t="shared" si="610"/>
        <v>USD</v>
      </c>
      <c r="K6528" s="158" t="str">
        <f t="shared" si="611"/>
        <v>SGD</v>
      </c>
      <c r="L6528" s="158" t="str">
        <f t="shared" si="608"/>
        <v>USDSGD45519</v>
      </c>
      <c r="M6528" s="160">
        <f t="shared" si="612"/>
        <v>45519</v>
      </c>
      <c r="N6528" s="158">
        <v>0.90818272636454456</v>
      </c>
      <c r="O6528" s="158">
        <v>1.4504999999999999</v>
      </c>
      <c r="P6528" s="161">
        <f t="shared" si="609"/>
        <v>1.3172999999999999</v>
      </c>
    </row>
    <row r="6529" spans="9:16" x14ac:dyDescent="0.2">
      <c r="I6529" s="158">
        <f t="shared" si="613"/>
        <v>16</v>
      </c>
      <c r="J6529" s="158" t="str">
        <f t="shared" si="610"/>
        <v>USD</v>
      </c>
      <c r="K6529" s="158" t="str">
        <f t="shared" si="611"/>
        <v>SGD</v>
      </c>
      <c r="L6529" s="158" t="str">
        <f t="shared" si="608"/>
        <v>USDSGD45520</v>
      </c>
      <c r="M6529" s="160">
        <f t="shared" si="612"/>
        <v>45520</v>
      </c>
      <c r="N6529" s="158">
        <v>0.90958704748044394</v>
      </c>
      <c r="O6529" s="158">
        <v>1.4497</v>
      </c>
      <c r="P6529" s="161">
        <f t="shared" si="609"/>
        <v>1.3186</v>
      </c>
    </row>
    <row r="6530" spans="9:16" x14ac:dyDescent="0.2">
      <c r="I6530" s="158">
        <f t="shared" si="613"/>
        <v>16</v>
      </c>
      <c r="J6530" s="158" t="str">
        <f t="shared" si="610"/>
        <v>USD</v>
      </c>
      <c r="K6530" s="158" t="str">
        <f t="shared" si="611"/>
        <v>SGD</v>
      </c>
      <c r="L6530" s="158" t="str">
        <f t="shared" si="608"/>
        <v>USDSGD45521</v>
      </c>
      <c r="M6530" s="160">
        <f t="shared" si="612"/>
        <v>45521</v>
      </c>
      <c r="N6530" s="158">
        <v>0.90958704748044394</v>
      </c>
      <c r="O6530" s="158">
        <v>1.4497</v>
      </c>
      <c r="P6530" s="161">
        <f t="shared" si="609"/>
        <v>1.3186</v>
      </c>
    </row>
    <row r="6531" spans="9:16" x14ac:dyDescent="0.2">
      <c r="I6531" s="158">
        <f t="shared" si="613"/>
        <v>16</v>
      </c>
      <c r="J6531" s="158" t="str">
        <f t="shared" si="610"/>
        <v>USD</v>
      </c>
      <c r="K6531" s="158" t="str">
        <f t="shared" si="611"/>
        <v>SGD</v>
      </c>
      <c r="L6531" s="158" t="str">
        <f t="shared" ref="L6531:L6594" si="614">J6531&amp;K6531&amp;M6531</f>
        <v>USDSGD45522</v>
      </c>
      <c r="M6531" s="160">
        <f t="shared" si="612"/>
        <v>45522</v>
      </c>
      <c r="N6531" s="158">
        <v>0.90958704748044394</v>
      </c>
      <c r="O6531" s="158">
        <v>1.4497</v>
      </c>
      <c r="P6531" s="161">
        <f t="shared" ref="P6531:P6594" si="615">ROUND(N6531*O6531,4)</f>
        <v>1.3186</v>
      </c>
    </row>
    <row r="6532" spans="9:16" x14ac:dyDescent="0.2">
      <c r="I6532" s="158">
        <f t="shared" si="613"/>
        <v>16</v>
      </c>
      <c r="J6532" s="158" t="str">
        <f t="shared" ref="J6532:J6595" si="616">VLOOKUP($I6532,$A:$C,2,FALSE)</f>
        <v>USD</v>
      </c>
      <c r="K6532" s="158" t="str">
        <f t="shared" ref="K6532:K6595" si="617">VLOOKUP($I6532,$A:$C,3,FALSE)</f>
        <v>SGD</v>
      </c>
      <c r="L6532" s="158" t="str">
        <f t="shared" si="614"/>
        <v>USDSGD45523</v>
      </c>
      <c r="M6532" s="160">
        <f t="shared" ref="M6532:M6595" si="618">IF(I6532=I6531,M6531+1,$G$1)</f>
        <v>45523</v>
      </c>
      <c r="N6532" s="158">
        <v>0.90571506204148167</v>
      </c>
      <c r="O6532" s="158">
        <v>1.4463999999999999</v>
      </c>
      <c r="P6532" s="161">
        <f t="shared" si="615"/>
        <v>1.31</v>
      </c>
    </row>
    <row r="6533" spans="9:16" x14ac:dyDescent="0.2">
      <c r="I6533" s="158">
        <f t="shared" si="613"/>
        <v>16</v>
      </c>
      <c r="J6533" s="158" t="str">
        <f t="shared" si="616"/>
        <v>USD</v>
      </c>
      <c r="K6533" s="158" t="str">
        <f t="shared" si="617"/>
        <v>SGD</v>
      </c>
      <c r="L6533" s="158" t="str">
        <f t="shared" si="614"/>
        <v>USDSGD45524</v>
      </c>
      <c r="M6533" s="160">
        <f t="shared" si="618"/>
        <v>45524</v>
      </c>
      <c r="N6533" s="158">
        <v>0.90220137134608436</v>
      </c>
      <c r="O6533" s="158">
        <v>1.4493</v>
      </c>
      <c r="P6533" s="161">
        <f t="shared" si="615"/>
        <v>1.3076000000000001</v>
      </c>
    </row>
    <row r="6534" spans="9:16" x14ac:dyDescent="0.2">
      <c r="I6534" s="158">
        <f t="shared" si="613"/>
        <v>16</v>
      </c>
      <c r="J6534" s="158" t="str">
        <f t="shared" si="616"/>
        <v>USD</v>
      </c>
      <c r="K6534" s="158" t="str">
        <f t="shared" si="617"/>
        <v>SGD</v>
      </c>
      <c r="L6534" s="158" t="str">
        <f t="shared" si="614"/>
        <v>USDSGD45525</v>
      </c>
      <c r="M6534" s="160">
        <f t="shared" si="618"/>
        <v>45525</v>
      </c>
      <c r="N6534" s="158">
        <v>0.89960417416336813</v>
      </c>
      <c r="O6534" s="158">
        <v>1.4529000000000001</v>
      </c>
      <c r="P6534" s="161">
        <f t="shared" si="615"/>
        <v>1.3069999999999999</v>
      </c>
    </row>
    <row r="6535" spans="9:16" x14ac:dyDescent="0.2">
      <c r="I6535" s="158">
        <f t="shared" si="613"/>
        <v>16</v>
      </c>
      <c r="J6535" s="158" t="str">
        <f t="shared" si="616"/>
        <v>USD</v>
      </c>
      <c r="K6535" s="158" t="str">
        <f t="shared" si="617"/>
        <v>SGD</v>
      </c>
      <c r="L6535" s="158" t="str">
        <f t="shared" si="614"/>
        <v>USDSGD45526</v>
      </c>
      <c r="M6535" s="160">
        <f t="shared" si="618"/>
        <v>45526</v>
      </c>
      <c r="N6535" s="158">
        <v>0.89806915132465204</v>
      </c>
      <c r="O6535" s="158">
        <v>1.4568000000000001</v>
      </c>
      <c r="P6535" s="161">
        <f t="shared" si="615"/>
        <v>1.3083</v>
      </c>
    </row>
    <row r="6536" spans="9:16" x14ac:dyDescent="0.2">
      <c r="I6536" s="158">
        <f t="shared" si="613"/>
        <v>16</v>
      </c>
      <c r="J6536" s="158" t="str">
        <f t="shared" si="616"/>
        <v>USD</v>
      </c>
      <c r="K6536" s="158" t="str">
        <f t="shared" si="617"/>
        <v>SGD</v>
      </c>
      <c r="L6536" s="158" t="str">
        <f t="shared" si="614"/>
        <v>USDSGD45527</v>
      </c>
      <c r="M6536" s="160">
        <f t="shared" si="618"/>
        <v>45527</v>
      </c>
      <c r="N6536" s="158">
        <v>0.89919971225609197</v>
      </c>
      <c r="O6536" s="158">
        <v>1.4551000000000001</v>
      </c>
      <c r="P6536" s="161">
        <f t="shared" si="615"/>
        <v>1.3084</v>
      </c>
    </row>
    <row r="6537" spans="9:16" x14ac:dyDescent="0.2">
      <c r="I6537" s="158">
        <f t="shared" si="613"/>
        <v>16</v>
      </c>
      <c r="J6537" s="158" t="str">
        <f t="shared" si="616"/>
        <v>USD</v>
      </c>
      <c r="K6537" s="158" t="str">
        <f t="shared" si="617"/>
        <v>SGD</v>
      </c>
      <c r="L6537" s="158" t="str">
        <f t="shared" si="614"/>
        <v>USDSGD45528</v>
      </c>
      <c r="M6537" s="160">
        <f t="shared" si="618"/>
        <v>45528</v>
      </c>
      <c r="N6537" s="158">
        <v>0.89919971225609197</v>
      </c>
      <c r="O6537" s="158">
        <v>1.4551000000000001</v>
      </c>
      <c r="P6537" s="161">
        <f t="shared" si="615"/>
        <v>1.3084</v>
      </c>
    </row>
    <row r="6538" spans="9:16" x14ac:dyDescent="0.2">
      <c r="I6538" s="158">
        <f t="shared" si="613"/>
        <v>16</v>
      </c>
      <c r="J6538" s="158" t="str">
        <f t="shared" si="616"/>
        <v>USD</v>
      </c>
      <c r="K6538" s="158" t="str">
        <f t="shared" si="617"/>
        <v>SGD</v>
      </c>
      <c r="L6538" s="158" t="str">
        <f t="shared" si="614"/>
        <v>USDSGD45529</v>
      </c>
      <c r="M6538" s="160">
        <f t="shared" si="618"/>
        <v>45529</v>
      </c>
      <c r="N6538" s="158">
        <v>0.89919971225609197</v>
      </c>
      <c r="O6538" s="158">
        <v>1.4551000000000001</v>
      </c>
      <c r="P6538" s="161">
        <f t="shared" si="615"/>
        <v>1.3084</v>
      </c>
    </row>
    <row r="6539" spans="9:16" x14ac:dyDescent="0.2">
      <c r="I6539" s="158">
        <f t="shared" si="613"/>
        <v>16</v>
      </c>
      <c r="J6539" s="158" t="str">
        <f t="shared" si="616"/>
        <v>USD</v>
      </c>
      <c r="K6539" s="158" t="str">
        <f t="shared" si="617"/>
        <v>SGD</v>
      </c>
      <c r="L6539" s="158" t="str">
        <f t="shared" si="614"/>
        <v>USDSGD45530</v>
      </c>
      <c r="M6539" s="160">
        <f t="shared" si="618"/>
        <v>45530</v>
      </c>
      <c r="N6539" s="158">
        <v>0.89581653677326878</v>
      </c>
      <c r="O6539" s="158">
        <v>1.4545999999999999</v>
      </c>
      <c r="P6539" s="161">
        <f t="shared" si="615"/>
        <v>1.3030999999999999</v>
      </c>
    </row>
    <row r="6540" spans="9:16" x14ac:dyDescent="0.2">
      <c r="I6540" s="158">
        <f t="shared" si="613"/>
        <v>16</v>
      </c>
      <c r="J6540" s="158" t="str">
        <f t="shared" si="616"/>
        <v>USD</v>
      </c>
      <c r="K6540" s="158" t="str">
        <f t="shared" si="617"/>
        <v>SGD</v>
      </c>
      <c r="L6540" s="158" t="str">
        <f t="shared" si="614"/>
        <v>USDSGD45531</v>
      </c>
      <c r="M6540" s="160">
        <f t="shared" si="618"/>
        <v>45531</v>
      </c>
      <c r="N6540" s="158">
        <v>0.89589679268948208</v>
      </c>
      <c r="O6540" s="158">
        <v>1.4552</v>
      </c>
      <c r="P6540" s="161">
        <f t="shared" si="615"/>
        <v>1.3037000000000001</v>
      </c>
    </row>
    <row r="6541" spans="9:16" x14ac:dyDescent="0.2">
      <c r="I6541" s="158">
        <f t="shared" si="613"/>
        <v>16</v>
      </c>
      <c r="J6541" s="158" t="str">
        <f t="shared" si="616"/>
        <v>USD</v>
      </c>
      <c r="K6541" s="158" t="str">
        <f t="shared" si="617"/>
        <v>SGD</v>
      </c>
      <c r="L6541" s="158" t="str">
        <f t="shared" si="614"/>
        <v>USDSGD45532</v>
      </c>
      <c r="M6541" s="160">
        <f t="shared" si="618"/>
        <v>45532</v>
      </c>
      <c r="N6541" s="158">
        <v>0.8995232526760818</v>
      </c>
      <c r="O6541" s="158">
        <v>1.4493</v>
      </c>
      <c r="P6541" s="161">
        <f t="shared" si="615"/>
        <v>1.3037000000000001</v>
      </c>
    </row>
    <row r="6542" spans="9:16" x14ac:dyDescent="0.2">
      <c r="I6542" s="158">
        <f t="shared" si="613"/>
        <v>16</v>
      </c>
      <c r="J6542" s="158" t="str">
        <f t="shared" si="616"/>
        <v>USD</v>
      </c>
      <c r="K6542" s="158" t="str">
        <f t="shared" si="617"/>
        <v>SGD</v>
      </c>
      <c r="L6542" s="158" t="str">
        <f t="shared" si="614"/>
        <v>USDSGD45533</v>
      </c>
      <c r="M6542" s="160">
        <f t="shared" si="618"/>
        <v>45533</v>
      </c>
      <c r="N6542" s="158">
        <v>0.90187590187590183</v>
      </c>
      <c r="O6542" s="158">
        <v>1.4432</v>
      </c>
      <c r="P6542" s="161">
        <f t="shared" si="615"/>
        <v>1.3016000000000001</v>
      </c>
    </row>
    <row r="6543" spans="9:16" x14ac:dyDescent="0.2">
      <c r="I6543" s="158">
        <f t="shared" si="613"/>
        <v>16</v>
      </c>
      <c r="J6543" s="158" t="str">
        <f t="shared" si="616"/>
        <v>USD</v>
      </c>
      <c r="K6543" s="158" t="str">
        <f t="shared" si="617"/>
        <v>SGD</v>
      </c>
      <c r="L6543" s="158" t="str">
        <f t="shared" si="614"/>
        <v>USDSGD45534</v>
      </c>
      <c r="M6543" s="160">
        <f t="shared" si="618"/>
        <v>45534</v>
      </c>
      <c r="N6543" s="158">
        <v>0.90195724722648141</v>
      </c>
      <c r="O6543" s="158">
        <v>1.4440999999999999</v>
      </c>
      <c r="P6543" s="161">
        <f t="shared" si="615"/>
        <v>1.3025</v>
      </c>
    </row>
    <row r="6544" spans="9:16" x14ac:dyDescent="0.2">
      <c r="I6544" s="158">
        <f t="shared" si="613"/>
        <v>16</v>
      </c>
      <c r="J6544" s="158" t="str">
        <f t="shared" si="616"/>
        <v>USD</v>
      </c>
      <c r="K6544" s="158" t="str">
        <f t="shared" si="617"/>
        <v>SGD</v>
      </c>
      <c r="L6544" s="158" t="str">
        <f t="shared" si="614"/>
        <v>USDSGD45535</v>
      </c>
      <c r="M6544" s="160">
        <f t="shared" si="618"/>
        <v>45535</v>
      </c>
      <c r="N6544" s="158">
        <v>0.90195724722648141</v>
      </c>
      <c r="O6544" s="158">
        <v>1.4440999999999999</v>
      </c>
      <c r="P6544" s="161">
        <f t="shared" si="615"/>
        <v>1.3025</v>
      </c>
    </row>
    <row r="6545" spans="9:16" x14ac:dyDescent="0.2">
      <c r="I6545" s="158">
        <f t="shared" si="613"/>
        <v>16</v>
      </c>
      <c r="J6545" s="158" t="str">
        <f t="shared" si="616"/>
        <v>USD</v>
      </c>
      <c r="K6545" s="158" t="str">
        <f t="shared" si="617"/>
        <v>SGD</v>
      </c>
      <c r="L6545" s="158" t="str">
        <f t="shared" si="614"/>
        <v>USDSGD45536</v>
      </c>
      <c r="M6545" s="160">
        <f t="shared" si="618"/>
        <v>45536</v>
      </c>
      <c r="N6545" s="158">
        <v>0.90195724722648141</v>
      </c>
      <c r="O6545" s="158">
        <v>1.4440999999999999</v>
      </c>
      <c r="P6545" s="161">
        <f t="shared" si="615"/>
        <v>1.3025</v>
      </c>
    </row>
    <row r="6546" spans="9:16" x14ac:dyDescent="0.2">
      <c r="I6546" s="158">
        <f t="shared" si="613"/>
        <v>16</v>
      </c>
      <c r="J6546" s="158" t="str">
        <f t="shared" si="616"/>
        <v>USD</v>
      </c>
      <c r="K6546" s="158" t="str">
        <f t="shared" si="617"/>
        <v>SGD</v>
      </c>
      <c r="L6546" s="158" t="str">
        <f t="shared" si="614"/>
        <v>USDSGD45537</v>
      </c>
      <c r="M6546" s="160">
        <f t="shared" si="618"/>
        <v>45537</v>
      </c>
      <c r="N6546" s="158">
        <v>0.90407738902450041</v>
      </c>
      <c r="O6546" s="158">
        <v>1.4463999999999999</v>
      </c>
      <c r="P6546" s="161">
        <f t="shared" si="615"/>
        <v>1.3077000000000001</v>
      </c>
    </row>
    <row r="6547" spans="9:16" x14ac:dyDescent="0.2">
      <c r="I6547" s="158">
        <f t="shared" si="613"/>
        <v>16</v>
      </c>
      <c r="J6547" s="158" t="str">
        <f t="shared" si="616"/>
        <v>USD</v>
      </c>
      <c r="K6547" s="158" t="str">
        <f t="shared" si="617"/>
        <v>SGD</v>
      </c>
      <c r="L6547" s="158" t="str">
        <f t="shared" si="614"/>
        <v>USDSGD45538</v>
      </c>
      <c r="M6547" s="160">
        <f t="shared" si="618"/>
        <v>45538</v>
      </c>
      <c r="N6547" s="158">
        <v>0.90620752152242867</v>
      </c>
      <c r="O6547" s="158">
        <v>1.4453</v>
      </c>
      <c r="P6547" s="161">
        <f t="shared" si="615"/>
        <v>1.3097000000000001</v>
      </c>
    </row>
    <row r="6548" spans="9:16" x14ac:dyDescent="0.2">
      <c r="I6548" s="158">
        <f t="shared" si="613"/>
        <v>16</v>
      </c>
      <c r="J6548" s="158" t="str">
        <f t="shared" si="616"/>
        <v>USD</v>
      </c>
      <c r="K6548" s="158" t="str">
        <f t="shared" si="617"/>
        <v>SGD</v>
      </c>
      <c r="L6548" s="158" t="str">
        <f t="shared" si="614"/>
        <v>USDSGD45539</v>
      </c>
      <c r="M6548" s="160">
        <f t="shared" si="618"/>
        <v>45539</v>
      </c>
      <c r="N6548" s="158">
        <v>0.90497737556561086</v>
      </c>
      <c r="O6548" s="158">
        <v>1.444</v>
      </c>
      <c r="P6548" s="161">
        <f t="shared" si="615"/>
        <v>1.3068</v>
      </c>
    </row>
    <row r="6549" spans="9:16" x14ac:dyDescent="0.2">
      <c r="I6549" s="158">
        <f t="shared" si="613"/>
        <v>16</v>
      </c>
      <c r="J6549" s="158" t="str">
        <f t="shared" si="616"/>
        <v>USD</v>
      </c>
      <c r="K6549" s="158" t="str">
        <f t="shared" si="617"/>
        <v>SGD</v>
      </c>
      <c r="L6549" s="158" t="str">
        <f t="shared" si="614"/>
        <v>USDSGD45540</v>
      </c>
      <c r="M6549" s="160">
        <f t="shared" si="618"/>
        <v>45540</v>
      </c>
      <c r="N6549" s="158">
        <v>0.90114445345588901</v>
      </c>
      <c r="O6549" s="158">
        <v>1.4443999999999999</v>
      </c>
      <c r="P6549" s="161">
        <f t="shared" si="615"/>
        <v>1.3016000000000001</v>
      </c>
    </row>
    <row r="6550" spans="9:16" x14ac:dyDescent="0.2">
      <c r="I6550" s="158">
        <f t="shared" si="613"/>
        <v>16</v>
      </c>
      <c r="J6550" s="158" t="str">
        <f t="shared" si="616"/>
        <v>USD</v>
      </c>
      <c r="K6550" s="158" t="str">
        <f t="shared" si="617"/>
        <v>SGD</v>
      </c>
      <c r="L6550" s="158" t="str">
        <f t="shared" si="614"/>
        <v>USDSGD45541</v>
      </c>
      <c r="M6550" s="160">
        <f t="shared" si="618"/>
        <v>45541</v>
      </c>
      <c r="N6550" s="158">
        <v>0.90065747996037104</v>
      </c>
      <c r="O6550" s="158">
        <v>1.4428000000000001</v>
      </c>
      <c r="P6550" s="161">
        <f t="shared" si="615"/>
        <v>1.2995000000000001</v>
      </c>
    </row>
    <row r="6551" spans="9:16" x14ac:dyDescent="0.2">
      <c r="I6551" s="158">
        <f t="shared" si="613"/>
        <v>16</v>
      </c>
      <c r="J6551" s="158" t="str">
        <f t="shared" si="616"/>
        <v>USD</v>
      </c>
      <c r="K6551" s="158" t="str">
        <f t="shared" si="617"/>
        <v>SGD</v>
      </c>
      <c r="L6551" s="158" t="str">
        <f t="shared" si="614"/>
        <v>USDSGD45542</v>
      </c>
      <c r="M6551" s="160">
        <f t="shared" si="618"/>
        <v>45542</v>
      </c>
      <c r="N6551" s="158">
        <v>0.90065747996037104</v>
      </c>
      <c r="O6551" s="158">
        <v>1.4428000000000001</v>
      </c>
      <c r="P6551" s="161">
        <f t="shared" si="615"/>
        <v>1.2995000000000001</v>
      </c>
    </row>
    <row r="6552" spans="9:16" x14ac:dyDescent="0.2">
      <c r="I6552" s="158">
        <f t="shared" si="613"/>
        <v>16</v>
      </c>
      <c r="J6552" s="158" t="str">
        <f t="shared" si="616"/>
        <v>USD</v>
      </c>
      <c r="K6552" s="158" t="str">
        <f t="shared" si="617"/>
        <v>SGD</v>
      </c>
      <c r="L6552" s="158" t="str">
        <f t="shared" si="614"/>
        <v>USDSGD45543</v>
      </c>
      <c r="M6552" s="160">
        <f t="shared" si="618"/>
        <v>45543</v>
      </c>
      <c r="N6552" s="158">
        <v>0.90065747996037104</v>
      </c>
      <c r="O6552" s="158">
        <v>1.4428000000000001</v>
      </c>
      <c r="P6552" s="161">
        <f t="shared" si="615"/>
        <v>1.2995000000000001</v>
      </c>
    </row>
    <row r="6553" spans="9:16" x14ac:dyDescent="0.2">
      <c r="I6553" s="158">
        <f t="shared" si="613"/>
        <v>16</v>
      </c>
      <c r="J6553" s="158" t="str">
        <f t="shared" si="616"/>
        <v>USD</v>
      </c>
      <c r="K6553" s="158" t="str">
        <f t="shared" si="617"/>
        <v>SGD</v>
      </c>
      <c r="L6553" s="158" t="str">
        <f t="shared" si="614"/>
        <v>USDSGD45544</v>
      </c>
      <c r="M6553" s="160">
        <f t="shared" si="618"/>
        <v>45544</v>
      </c>
      <c r="N6553" s="158">
        <v>0.90555102780041652</v>
      </c>
      <c r="O6553" s="158">
        <v>1.4428000000000001</v>
      </c>
      <c r="P6553" s="161">
        <f t="shared" si="615"/>
        <v>1.3065</v>
      </c>
    </row>
    <row r="6554" spans="9:16" x14ac:dyDescent="0.2">
      <c r="I6554" s="158">
        <f t="shared" si="613"/>
        <v>16</v>
      </c>
      <c r="J6554" s="158" t="str">
        <f t="shared" si="616"/>
        <v>USD</v>
      </c>
      <c r="K6554" s="158" t="str">
        <f t="shared" si="617"/>
        <v>SGD</v>
      </c>
      <c r="L6554" s="158" t="str">
        <f t="shared" si="614"/>
        <v>USDSGD45545</v>
      </c>
      <c r="M6554" s="160">
        <f t="shared" si="618"/>
        <v>45545</v>
      </c>
      <c r="N6554" s="158">
        <v>0.90653612546459983</v>
      </c>
      <c r="O6554" s="158">
        <v>1.4397</v>
      </c>
      <c r="P6554" s="161">
        <f t="shared" si="615"/>
        <v>1.3050999999999999</v>
      </c>
    </row>
    <row r="6555" spans="9:16" x14ac:dyDescent="0.2">
      <c r="I6555" s="158">
        <f t="shared" si="613"/>
        <v>16</v>
      </c>
      <c r="J6555" s="158" t="str">
        <f t="shared" si="616"/>
        <v>USD</v>
      </c>
      <c r="K6555" s="158" t="str">
        <f t="shared" si="617"/>
        <v>SGD</v>
      </c>
      <c r="L6555" s="158" t="str">
        <f t="shared" si="614"/>
        <v>USDSGD45546</v>
      </c>
      <c r="M6555" s="160">
        <f t="shared" si="618"/>
        <v>45546</v>
      </c>
      <c r="N6555" s="158">
        <v>0.90555102780041652</v>
      </c>
      <c r="O6555" s="158">
        <v>1.4384999999999999</v>
      </c>
      <c r="P6555" s="161">
        <f t="shared" si="615"/>
        <v>1.3026</v>
      </c>
    </row>
    <row r="6556" spans="9:16" x14ac:dyDescent="0.2">
      <c r="I6556" s="158">
        <f t="shared" si="613"/>
        <v>16</v>
      </c>
      <c r="J6556" s="158" t="str">
        <f t="shared" si="616"/>
        <v>USD</v>
      </c>
      <c r="K6556" s="158" t="str">
        <f t="shared" si="617"/>
        <v>SGD</v>
      </c>
      <c r="L6556" s="158" t="str">
        <f t="shared" si="614"/>
        <v>USDSGD45547</v>
      </c>
      <c r="M6556" s="160">
        <f t="shared" si="618"/>
        <v>45547</v>
      </c>
      <c r="N6556" s="158">
        <v>0.90777051561365296</v>
      </c>
      <c r="O6556" s="158">
        <v>1.4379999999999999</v>
      </c>
      <c r="P6556" s="161">
        <f t="shared" si="615"/>
        <v>1.3053999999999999</v>
      </c>
    </row>
    <row r="6557" spans="9:16" x14ac:dyDescent="0.2">
      <c r="I6557" s="158">
        <f t="shared" si="613"/>
        <v>16</v>
      </c>
      <c r="J6557" s="158" t="str">
        <f t="shared" si="616"/>
        <v>USD</v>
      </c>
      <c r="K6557" s="158" t="str">
        <f t="shared" si="617"/>
        <v>SGD</v>
      </c>
      <c r="L6557" s="158" t="str">
        <f t="shared" si="614"/>
        <v>USDSGD45548</v>
      </c>
      <c r="M6557" s="160">
        <f t="shared" si="618"/>
        <v>45548</v>
      </c>
      <c r="N6557" s="158">
        <v>0.90244562765093395</v>
      </c>
      <c r="O6557" s="158">
        <v>1.4403999999999999</v>
      </c>
      <c r="P6557" s="161">
        <f t="shared" si="615"/>
        <v>1.2999000000000001</v>
      </c>
    </row>
    <row r="6558" spans="9:16" x14ac:dyDescent="0.2">
      <c r="I6558" s="158">
        <f t="shared" si="613"/>
        <v>16</v>
      </c>
      <c r="J6558" s="158" t="str">
        <f t="shared" si="616"/>
        <v>USD</v>
      </c>
      <c r="K6558" s="158" t="str">
        <f t="shared" si="617"/>
        <v>SGD</v>
      </c>
      <c r="L6558" s="158" t="str">
        <f t="shared" si="614"/>
        <v>USDSGD45549</v>
      </c>
      <c r="M6558" s="160">
        <f t="shared" si="618"/>
        <v>45549</v>
      </c>
      <c r="N6558" s="158">
        <v>0.90244562765093395</v>
      </c>
      <c r="O6558" s="158">
        <v>1.4403999999999999</v>
      </c>
      <c r="P6558" s="161">
        <f t="shared" si="615"/>
        <v>1.2999000000000001</v>
      </c>
    </row>
    <row r="6559" spans="9:16" x14ac:dyDescent="0.2">
      <c r="I6559" s="158">
        <f t="shared" si="613"/>
        <v>16</v>
      </c>
      <c r="J6559" s="158" t="str">
        <f t="shared" si="616"/>
        <v>USD</v>
      </c>
      <c r="K6559" s="158" t="str">
        <f t="shared" si="617"/>
        <v>SGD</v>
      </c>
      <c r="L6559" s="158" t="str">
        <f t="shared" si="614"/>
        <v>USDSGD45550</v>
      </c>
      <c r="M6559" s="160">
        <f t="shared" si="618"/>
        <v>45550</v>
      </c>
      <c r="N6559" s="158">
        <v>0.90244562765093395</v>
      </c>
      <c r="O6559" s="158">
        <v>1.4403999999999999</v>
      </c>
      <c r="P6559" s="161">
        <f t="shared" si="615"/>
        <v>1.2999000000000001</v>
      </c>
    </row>
    <row r="6560" spans="9:16" x14ac:dyDescent="0.2">
      <c r="I6560" s="158">
        <f t="shared" si="613"/>
        <v>16</v>
      </c>
      <c r="J6560" s="158" t="str">
        <f t="shared" si="616"/>
        <v>USD</v>
      </c>
      <c r="K6560" s="158" t="str">
        <f t="shared" si="617"/>
        <v>SGD</v>
      </c>
      <c r="L6560" s="158" t="str">
        <f t="shared" si="614"/>
        <v>USDSGD45551</v>
      </c>
      <c r="M6560" s="160">
        <f t="shared" si="618"/>
        <v>45551</v>
      </c>
      <c r="N6560" s="158">
        <v>0.89879561387740425</v>
      </c>
      <c r="O6560" s="158">
        <v>1.4407000000000001</v>
      </c>
      <c r="P6560" s="161">
        <f t="shared" si="615"/>
        <v>1.2948999999999999</v>
      </c>
    </row>
    <row r="6561" spans="9:16" x14ac:dyDescent="0.2">
      <c r="I6561" s="158">
        <f t="shared" si="613"/>
        <v>16</v>
      </c>
      <c r="J6561" s="158" t="str">
        <f t="shared" si="616"/>
        <v>USD</v>
      </c>
      <c r="K6561" s="158" t="str">
        <f t="shared" si="617"/>
        <v>SGD</v>
      </c>
      <c r="L6561" s="158" t="str">
        <f t="shared" si="614"/>
        <v>USDSGD45552</v>
      </c>
      <c r="M6561" s="160">
        <f t="shared" si="618"/>
        <v>45552</v>
      </c>
      <c r="N6561" s="158">
        <v>0.89774665589370684</v>
      </c>
      <c r="O6561" s="158">
        <v>1.4407000000000001</v>
      </c>
      <c r="P6561" s="161">
        <f t="shared" si="615"/>
        <v>1.2934000000000001</v>
      </c>
    </row>
    <row r="6562" spans="9:16" x14ac:dyDescent="0.2">
      <c r="I6562" s="158">
        <f t="shared" si="613"/>
        <v>16</v>
      </c>
      <c r="J6562" s="158" t="str">
        <f t="shared" si="616"/>
        <v>USD</v>
      </c>
      <c r="K6562" s="158" t="str">
        <f t="shared" si="617"/>
        <v>SGD</v>
      </c>
      <c r="L6562" s="158" t="str">
        <f t="shared" si="614"/>
        <v>USDSGD45553</v>
      </c>
      <c r="M6562" s="160">
        <f t="shared" si="618"/>
        <v>45553</v>
      </c>
      <c r="N6562" s="158">
        <v>0.89895720963682124</v>
      </c>
      <c r="O6562" s="158">
        <v>1.4395</v>
      </c>
      <c r="P6562" s="161">
        <f t="shared" si="615"/>
        <v>1.294</v>
      </c>
    </row>
    <row r="6563" spans="9:16" x14ac:dyDescent="0.2">
      <c r="I6563" s="158">
        <f t="shared" si="613"/>
        <v>16</v>
      </c>
      <c r="J6563" s="158" t="str">
        <f t="shared" si="616"/>
        <v>USD</v>
      </c>
      <c r="K6563" s="158" t="str">
        <f t="shared" si="617"/>
        <v>SGD</v>
      </c>
      <c r="L6563" s="158" t="str">
        <f t="shared" si="614"/>
        <v>USDSGD45554</v>
      </c>
      <c r="M6563" s="160">
        <f t="shared" si="618"/>
        <v>45554</v>
      </c>
      <c r="N6563" s="158">
        <v>0.89637863033345289</v>
      </c>
      <c r="O6563" s="158">
        <v>1.4415</v>
      </c>
      <c r="P6563" s="161">
        <f t="shared" si="615"/>
        <v>1.2921</v>
      </c>
    </row>
    <row r="6564" spans="9:16" x14ac:dyDescent="0.2">
      <c r="I6564" s="158">
        <f t="shared" si="613"/>
        <v>16</v>
      </c>
      <c r="J6564" s="158" t="str">
        <f t="shared" si="616"/>
        <v>USD</v>
      </c>
      <c r="K6564" s="158" t="str">
        <f t="shared" si="617"/>
        <v>SGD</v>
      </c>
      <c r="L6564" s="158" t="str">
        <f t="shared" si="614"/>
        <v>USDSGD45555</v>
      </c>
      <c r="M6564" s="160">
        <f t="shared" si="618"/>
        <v>45555</v>
      </c>
      <c r="N6564" s="158">
        <v>0.89557585527494177</v>
      </c>
      <c r="O6564" s="158">
        <v>1.4426000000000001</v>
      </c>
      <c r="P6564" s="161">
        <f t="shared" si="615"/>
        <v>1.292</v>
      </c>
    </row>
    <row r="6565" spans="9:16" x14ac:dyDescent="0.2">
      <c r="I6565" s="158">
        <f t="shared" si="613"/>
        <v>16</v>
      </c>
      <c r="J6565" s="158" t="str">
        <f t="shared" si="616"/>
        <v>USD</v>
      </c>
      <c r="K6565" s="158" t="str">
        <f t="shared" si="617"/>
        <v>SGD</v>
      </c>
      <c r="L6565" s="158" t="str">
        <f t="shared" si="614"/>
        <v>USDSGD45556</v>
      </c>
      <c r="M6565" s="160">
        <f t="shared" si="618"/>
        <v>45556</v>
      </c>
      <c r="N6565" s="158">
        <v>0.89557585527494177</v>
      </c>
      <c r="O6565" s="158">
        <v>1.4426000000000001</v>
      </c>
      <c r="P6565" s="161">
        <f t="shared" si="615"/>
        <v>1.292</v>
      </c>
    </row>
    <row r="6566" spans="9:16" x14ac:dyDescent="0.2">
      <c r="I6566" s="158">
        <f t="shared" si="613"/>
        <v>16</v>
      </c>
      <c r="J6566" s="158" t="str">
        <f t="shared" si="616"/>
        <v>USD</v>
      </c>
      <c r="K6566" s="158" t="str">
        <f t="shared" si="617"/>
        <v>SGD</v>
      </c>
      <c r="L6566" s="158" t="str">
        <f t="shared" si="614"/>
        <v>USDSGD45557</v>
      </c>
      <c r="M6566" s="160">
        <f t="shared" si="618"/>
        <v>45557</v>
      </c>
      <c r="N6566" s="158">
        <v>0.89557585527494177</v>
      </c>
      <c r="O6566" s="158">
        <v>1.4426000000000001</v>
      </c>
      <c r="P6566" s="161">
        <f t="shared" si="615"/>
        <v>1.292</v>
      </c>
    </row>
    <row r="6567" spans="9:16" x14ac:dyDescent="0.2">
      <c r="I6567" s="158">
        <f t="shared" si="613"/>
        <v>16</v>
      </c>
      <c r="J6567" s="158" t="str">
        <f t="shared" si="616"/>
        <v>USD</v>
      </c>
      <c r="K6567" s="158" t="str">
        <f t="shared" si="617"/>
        <v>SGD</v>
      </c>
      <c r="L6567" s="158" t="str">
        <f t="shared" si="614"/>
        <v>USDSGD45558</v>
      </c>
      <c r="M6567" s="160">
        <f t="shared" si="618"/>
        <v>45558</v>
      </c>
      <c r="N6567" s="158">
        <v>0.89936145336810858</v>
      </c>
      <c r="O6567" s="158">
        <v>1.4357</v>
      </c>
      <c r="P6567" s="161">
        <f t="shared" si="615"/>
        <v>1.2911999999999999</v>
      </c>
    </row>
    <row r="6568" spans="9:16" x14ac:dyDescent="0.2">
      <c r="I6568" s="158">
        <f t="shared" si="613"/>
        <v>16</v>
      </c>
      <c r="J6568" s="158" t="str">
        <f t="shared" si="616"/>
        <v>USD</v>
      </c>
      <c r="K6568" s="158" t="str">
        <f t="shared" si="617"/>
        <v>SGD</v>
      </c>
      <c r="L6568" s="158" t="str">
        <f t="shared" si="614"/>
        <v>USDSGD45559</v>
      </c>
      <c r="M6568" s="160">
        <f t="shared" si="618"/>
        <v>45559</v>
      </c>
      <c r="N6568" s="158">
        <v>0.89823048594269295</v>
      </c>
      <c r="O6568" s="158">
        <v>1.4340999999999999</v>
      </c>
      <c r="P6568" s="161">
        <f t="shared" si="615"/>
        <v>1.2882</v>
      </c>
    </row>
    <row r="6569" spans="9:16" x14ac:dyDescent="0.2">
      <c r="I6569" s="158">
        <f t="shared" si="613"/>
        <v>16</v>
      </c>
      <c r="J6569" s="158" t="str">
        <f t="shared" si="616"/>
        <v>USD</v>
      </c>
      <c r="K6569" s="158" t="str">
        <f t="shared" si="617"/>
        <v>SGD</v>
      </c>
      <c r="L6569" s="158" t="str">
        <f t="shared" si="614"/>
        <v>USDSGD45560</v>
      </c>
      <c r="M6569" s="160">
        <f t="shared" si="618"/>
        <v>45560</v>
      </c>
      <c r="N6569" s="158">
        <v>0.89333571556190816</v>
      </c>
      <c r="O6569" s="158">
        <v>1.4378</v>
      </c>
      <c r="P6569" s="161">
        <f t="shared" si="615"/>
        <v>1.2844</v>
      </c>
    </row>
    <row r="6570" spans="9:16" x14ac:dyDescent="0.2">
      <c r="I6570" s="158">
        <f t="shared" ref="I6570:I6633" si="619">IF(M6569=$G$2,I6569+1,I6569)</f>
        <v>16</v>
      </c>
      <c r="J6570" s="158" t="str">
        <f t="shared" si="616"/>
        <v>USD</v>
      </c>
      <c r="K6570" s="158" t="str">
        <f t="shared" si="617"/>
        <v>SGD</v>
      </c>
      <c r="L6570" s="158" t="str">
        <f t="shared" si="614"/>
        <v>USDSGD45561</v>
      </c>
      <c r="M6570" s="160">
        <f t="shared" si="618"/>
        <v>45561</v>
      </c>
      <c r="N6570" s="158">
        <v>0.89645898700134474</v>
      </c>
      <c r="O6570" s="158">
        <v>1.4328000000000001</v>
      </c>
      <c r="P6570" s="161">
        <f t="shared" si="615"/>
        <v>1.2844</v>
      </c>
    </row>
    <row r="6571" spans="9:16" x14ac:dyDescent="0.2">
      <c r="I6571" s="158">
        <f t="shared" si="619"/>
        <v>16</v>
      </c>
      <c r="J6571" s="158" t="str">
        <f t="shared" si="616"/>
        <v>USD</v>
      </c>
      <c r="K6571" s="158" t="str">
        <f t="shared" si="617"/>
        <v>SGD</v>
      </c>
      <c r="L6571" s="158" t="str">
        <f t="shared" si="614"/>
        <v>USDSGD45562</v>
      </c>
      <c r="M6571" s="160">
        <f t="shared" si="618"/>
        <v>45562</v>
      </c>
      <c r="N6571" s="158">
        <v>0.89621796020792266</v>
      </c>
      <c r="O6571" s="158">
        <v>1.4305000000000001</v>
      </c>
      <c r="P6571" s="161">
        <f t="shared" si="615"/>
        <v>1.282</v>
      </c>
    </row>
    <row r="6572" spans="9:16" x14ac:dyDescent="0.2">
      <c r="I6572" s="158">
        <f t="shared" si="619"/>
        <v>16</v>
      </c>
      <c r="J6572" s="158" t="str">
        <f t="shared" si="616"/>
        <v>USD</v>
      </c>
      <c r="K6572" s="158" t="str">
        <f t="shared" si="617"/>
        <v>SGD</v>
      </c>
      <c r="L6572" s="158" t="str">
        <f t="shared" si="614"/>
        <v>USDSGD45563</v>
      </c>
      <c r="M6572" s="160">
        <f t="shared" si="618"/>
        <v>45563</v>
      </c>
      <c r="N6572" s="158">
        <v>0.89621796020792266</v>
      </c>
      <c r="O6572" s="158">
        <v>1.4305000000000001</v>
      </c>
      <c r="P6572" s="161">
        <f t="shared" si="615"/>
        <v>1.282</v>
      </c>
    </row>
    <row r="6573" spans="9:16" x14ac:dyDescent="0.2">
      <c r="I6573" s="158">
        <f t="shared" si="619"/>
        <v>16</v>
      </c>
      <c r="J6573" s="158" t="str">
        <f t="shared" si="616"/>
        <v>USD</v>
      </c>
      <c r="K6573" s="158" t="str">
        <f t="shared" si="617"/>
        <v>SGD</v>
      </c>
      <c r="L6573" s="158" t="str">
        <f t="shared" si="614"/>
        <v>USDSGD45564</v>
      </c>
      <c r="M6573" s="160">
        <f t="shared" si="618"/>
        <v>45564</v>
      </c>
      <c r="N6573" s="158">
        <v>0.89621796020792266</v>
      </c>
      <c r="O6573" s="158">
        <v>1.4305000000000001</v>
      </c>
      <c r="P6573" s="161">
        <f t="shared" si="615"/>
        <v>1.282</v>
      </c>
    </row>
    <row r="6574" spans="9:16" x14ac:dyDescent="0.2">
      <c r="I6574" s="158">
        <f t="shared" si="619"/>
        <v>16</v>
      </c>
      <c r="J6574" s="158" t="str">
        <f t="shared" si="616"/>
        <v>USD</v>
      </c>
      <c r="K6574" s="158" t="str">
        <f t="shared" si="617"/>
        <v>SGD</v>
      </c>
      <c r="L6574" s="158" t="str">
        <f t="shared" si="614"/>
        <v>USDSGD45565</v>
      </c>
      <c r="M6574" s="160">
        <f t="shared" si="618"/>
        <v>45565</v>
      </c>
      <c r="N6574" s="158">
        <v>0.8931761343336907</v>
      </c>
      <c r="O6574" s="158">
        <v>1.4341999999999999</v>
      </c>
      <c r="P6574" s="161">
        <f t="shared" si="615"/>
        <v>1.2809999999999999</v>
      </c>
    </row>
    <row r="6575" spans="9:16" x14ac:dyDescent="0.2">
      <c r="I6575" s="158">
        <f t="shared" si="619"/>
        <v>16</v>
      </c>
      <c r="J6575" s="158" t="str">
        <f t="shared" si="616"/>
        <v>USD</v>
      </c>
      <c r="K6575" s="158" t="str">
        <f t="shared" si="617"/>
        <v>SGD</v>
      </c>
      <c r="L6575" s="158" t="str">
        <f t="shared" si="614"/>
        <v>USDSGD45566</v>
      </c>
      <c r="M6575" s="160">
        <f t="shared" si="618"/>
        <v>45566</v>
      </c>
      <c r="N6575" s="158">
        <v>0.90203860725239038</v>
      </c>
      <c r="O6575" s="158">
        <v>1.4268000000000001</v>
      </c>
      <c r="P6575" s="161">
        <f t="shared" si="615"/>
        <v>1.2869999999999999</v>
      </c>
    </row>
    <row r="6576" spans="9:16" x14ac:dyDescent="0.2">
      <c r="I6576" s="158">
        <f t="shared" si="619"/>
        <v>16</v>
      </c>
      <c r="J6576" s="158" t="str">
        <f t="shared" si="616"/>
        <v>USD</v>
      </c>
      <c r="K6576" s="158" t="str">
        <f t="shared" si="617"/>
        <v>SGD</v>
      </c>
      <c r="L6576" s="158" t="str">
        <f t="shared" si="614"/>
        <v>USDSGD45567</v>
      </c>
      <c r="M6576" s="160">
        <f t="shared" si="618"/>
        <v>45567</v>
      </c>
      <c r="N6576" s="158">
        <v>0.90326077138469874</v>
      </c>
      <c r="O6576" s="158">
        <v>1.4266000000000001</v>
      </c>
      <c r="P6576" s="161">
        <f t="shared" si="615"/>
        <v>1.2886</v>
      </c>
    </row>
    <row r="6577" spans="9:16" x14ac:dyDescent="0.2">
      <c r="I6577" s="158">
        <f t="shared" si="619"/>
        <v>16</v>
      </c>
      <c r="J6577" s="158" t="str">
        <f t="shared" si="616"/>
        <v>USD</v>
      </c>
      <c r="K6577" s="158" t="str">
        <f t="shared" si="617"/>
        <v>SGD</v>
      </c>
      <c r="L6577" s="158" t="str">
        <f t="shared" si="614"/>
        <v>USDSGD45568</v>
      </c>
      <c r="M6577" s="160">
        <f t="shared" si="618"/>
        <v>45568</v>
      </c>
      <c r="N6577" s="158">
        <v>0.90587915572062683</v>
      </c>
      <c r="O6577" s="158">
        <v>1.4315</v>
      </c>
      <c r="P6577" s="161">
        <f t="shared" si="615"/>
        <v>1.2968</v>
      </c>
    </row>
    <row r="6578" spans="9:16" x14ac:dyDescent="0.2">
      <c r="I6578" s="158">
        <f t="shared" si="619"/>
        <v>16</v>
      </c>
      <c r="J6578" s="158" t="str">
        <f t="shared" si="616"/>
        <v>USD</v>
      </c>
      <c r="K6578" s="158" t="str">
        <f t="shared" si="617"/>
        <v>SGD</v>
      </c>
      <c r="L6578" s="158" t="str">
        <f t="shared" si="614"/>
        <v>USDSGD45569</v>
      </c>
      <c r="M6578" s="160">
        <f t="shared" si="618"/>
        <v>45569</v>
      </c>
      <c r="N6578" s="158">
        <v>0.90670051681929464</v>
      </c>
      <c r="O6578" s="158">
        <v>1.4314</v>
      </c>
      <c r="P6578" s="161">
        <f t="shared" si="615"/>
        <v>1.2979000000000001</v>
      </c>
    </row>
    <row r="6579" spans="9:16" x14ac:dyDescent="0.2">
      <c r="I6579" s="158">
        <f t="shared" si="619"/>
        <v>16</v>
      </c>
      <c r="J6579" s="158" t="str">
        <f t="shared" si="616"/>
        <v>USD</v>
      </c>
      <c r="K6579" s="158" t="str">
        <f t="shared" si="617"/>
        <v>SGD</v>
      </c>
      <c r="L6579" s="158" t="str">
        <f t="shared" si="614"/>
        <v>USDSGD45570</v>
      </c>
      <c r="M6579" s="160">
        <f t="shared" si="618"/>
        <v>45570</v>
      </c>
      <c r="N6579" s="158">
        <v>0.90670051681929464</v>
      </c>
      <c r="O6579" s="158">
        <v>1.4314</v>
      </c>
      <c r="P6579" s="161">
        <f t="shared" si="615"/>
        <v>1.2979000000000001</v>
      </c>
    </row>
    <row r="6580" spans="9:16" x14ac:dyDescent="0.2">
      <c r="I6580" s="158">
        <f t="shared" si="619"/>
        <v>16</v>
      </c>
      <c r="J6580" s="158" t="str">
        <f t="shared" si="616"/>
        <v>USD</v>
      </c>
      <c r="K6580" s="158" t="str">
        <f t="shared" si="617"/>
        <v>SGD</v>
      </c>
      <c r="L6580" s="158" t="str">
        <f t="shared" si="614"/>
        <v>USDSGD45571</v>
      </c>
      <c r="M6580" s="160">
        <f t="shared" si="618"/>
        <v>45571</v>
      </c>
      <c r="N6580" s="158">
        <v>0.90670051681929464</v>
      </c>
      <c r="O6580" s="158">
        <v>1.4314</v>
      </c>
      <c r="P6580" s="161">
        <f t="shared" si="615"/>
        <v>1.2979000000000001</v>
      </c>
    </row>
    <row r="6581" spans="9:16" x14ac:dyDescent="0.2">
      <c r="I6581" s="158">
        <f t="shared" si="619"/>
        <v>16</v>
      </c>
      <c r="J6581" s="158" t="str">
        <f t="shared" si="616"/>
        <v>USD</v>
      </c>
      <c r="K6581" s="158" t="str">
        <f t="shared" si="617"/>
        <v>SGD</v>
      </c>
      <c r="L6581" s="158" t="str">
        <f t="shared" si="614"/>
        <v>USDSGD45572</v>
      </c>
      <c r="M6581" s="160">
        <f t="shared" si="618"/>
        <v>45572</v>
      </c>
      <c r="N6581" s="158">
        <v>0.91058095064651245</v>
      </c>
      <c r="O6581" s="158">
        <v>1.4303999999999999</v>
      </c>
      <c r="P6581" s="161">
        <f t="shared" si="615"/>
        <v>1.3025</v>
      </c>
    </row>
    <row r="6582" spans="9:16" x14ac:dyDescent="0.2">
      <c r="I6582" s="158">
        <f t="shared" si="619"/>
        <v>16</v>
      </c>
      <c r="J6582" s="158" t="str">
        <f t="shared" si="616"/>
        <v>USD</v>
      </c>
      <c r="K6582" s="158" t="str">
        <f t="shared" si="617"/>
        <v>SGD</v>
      </c>
      <c r="L6582" s="158" t="str">
        <f t="shared" si="614"/>
        <v>USDSGD45573</v>
      </c>
      <c r="M6582" s="160">
        <f t="shared" si="618"/>
        <v>45573</v>
      </c>
      <c r="N6582" s="158">
        <v>0.91058095064651245</v>
      </c>
      <c r="O6582" s="158">
        <v>1.4307000000000001</v>
      </c>
      <c r="P6582" s="161">
        <f t="shared" si="615"/>
        <v>1.3028</v>
      </c>
    </row>
    <row r="6583" spans="9:16" x14ac:dyDescent="0.2">
      <c r="I6583" s="158">
        <f t="shared" si="619"/>
        <v>16</v>
      </c>
      <c r="J6583" s="158" t="str">
        <f t="shared" si="616"/>
        <v>USD</v>
      </c>
      <c r="K6583" s="158" t="str">
        <f t="shared" si="617"/>
        <v>SGD</v>
      </c>
      <c r="L6583" s="158" t="str">
        <f t="shared" si="614"/>
        <v>USDSGD45574</v>
      </c>
      <c r="M6583" s="160">
        <f t="shared" si="618"/>
        <v>45574</v>
      </c>
      <c r="N6583" s="158">
        <v>0.9126585744273068</v>
      </c>
      <c r="O6583" s="158">
        <v>1.4294</v>
      </c>
      <c r="P6583" s="161">
        <f t="shared" si="615"/>
        <v>1.3046</v>
      </c>
    </row>
    <row r="6584" spans="9:16" x14ac:dyDescent="0.2">
      <c r="I6584" s="158">
        <f t="shared" si="619"/>
        <v>16</v>
      </c>
      <c r="J6584" s="158" t="str">
        <f t="shared" si="616"/>
        <v>USD</v>
      </c>
      <c r="K6584" s="158" t="str">
        <f t="shared" si="617"/>
        <v>SGD</v>
      </c>
      <c r="L6584" s="158" t="str">
        <f t="shared" si="614"/>
        <v>USDSGD45575</v>
      </c>
      <c r="M6584" s="160">
        <f t="shared" si="618"/>
        <v>45575</v>
      </c>
      <c r="N6584" s="158">
        <v>0.91474570069520678</v>
      </c>
      <c r="O6584" s="158">
        <v>1.43</v>
      </c>
      <c r="P6584" s="161">
        <f t="shared" si="615"/>
        <v>1.3081</v>
      </c>
    </row>
    <row r="6585" spans="9:16" x14ac:dyDescent="0.2">
      <c r="I6585" s="158">
        <f t="shared" si="619"/>
        <v>16</v>
      </c>
      <c r="J6585" s="158" t="str">
        <f t="shared" si="616"/>
        <v>USD</v>
      </c>
      <c r="K6585" s="158" t="str">
        <f t="shared" si="617"/>
        <v>SGD</v>
      </c>
      <c r="L6585" s="158" t="str">
        <f t="shared" si="614"/>
        <v>USDSGD45576</v>
      </c>
      <c r="M6585" s="160">
        <f t="shared" si="618"/>
        <v>45576</v>
      </c>
      <c r="N6585" s="158">
        <v>0.91424392027793011</v>
      </c>
      <c r="O6585" s="158">
        <v>1.4282999999999999</v>
      </c>
      <c r="P6585" s="161">
        <f t="shared" si="615"/>
        <v>1.3058000000000001</v>
      </c>
    </row>
    <row r="6586" spans="9:16" x14ac:dyDescent="0.2">
      <c r="I6586" s="158">
        <f t="shared" si="619"/>
        <v>16</v>
      </c>
      <c r="J6586" s="158" t="str">
        <f t="shared" si="616"/>
        <v>USD</v>
      </c>
      <c r="K6586" s="158" t="str">
        <f t="shared" si="617"/>
        <v>SGD</v>
      </c>
      <c r="L6586" s="158" t="str">
        <f t="shared" si="614"/>
        <v>USDSGD45577</v>
      </c>
      <c r="M6586" s="160">
        <f t="shared" si="618"/>
        <v>45577</v>
      </c>
      <c r="N6586" s="158">
        <v>0.91424392027793011</v>
      </c>
      <c r="O6586" s="158">
        <v>1.4282999999999999</v>
      </c>
      <c r="P6586" s="161">
        <f t="shared" si="615"/>
        <v>1.3058000000000001</v>
      </c>
    </row>
    <row r="6587" spans="9:16" x14ac:dyDescent="0.2">
      <c r="I6587" s="158">
        <f t="shared" si="619"/>
        <v>16</v>
      </c>
      <c r="J6587" s="158" t="str">
        <f t="shared" si="616"/>
        <v>USD</v>
      </c>
      <c r="K6587" s="158" t="str">
        <f t="shared" si="617"/>
        <v>SGD</v>
      </c>
      <c r="L6587" s="158" t="str">
        <f t="shared" si="614"/>
        <v>USDSGD45578</v>
      </c>
      <c r="M6587" s="160">
        <f t="shared" si="618"/>
        <v>45578</v>
      </c>
      <c r="N6587" s="158">
        <v>0.91424392027793011</v>
      </c>
      <c r="O6587" s="158">
        <v>1.4282999999999999</v>
      </c>
      <c r="P6587" s="161">
        <f t="shared" si="615"/>
        <v>1.3058000000000001</v>
      </c>
    </row>
    <row r="6588" spans="9:16" x14ac:dyDescent="0.2">
      <c r="I6588" s="158">
        <f t="shared" si="619"/>
        <v>16</v>
      </c>
      <c r="J6588" s="158" t="str">
        <f t="shared" si="616"/>
        <v>USD</v>
      </c>
      <c r="K6588" s="158" t="str">
        <f t="shared" si="617"/>
        <v>SGD</v>
      </c>
      <c r="L6588" s="158" t="str">
        <f t="shared" si="614"/>
        <v>USDSGD45579</v>
      </c>
      <c r="M6588" s="160">
        <f t="shared" si="618"/>
        <v>45579</v>
      </c>
      <c r="N6588" s="158">
        <v>0.91617040769583147</v>
      </c>
      <c r="O6588" s="158">
        <v>1.4277</v>
      </c>
      <c r="P6588" s="161">
        <f t="shared" si="615"/>
        <v>1.3080000000000001</v>
      </c>
    </row>
    <row r="6589" spans="9:16" x14ac:dyDescent="0.2">
      <c r="I6589" s="158">
        <f t="shared" si="619"/>
        <v>16</v>
      </c>
      <c r="J6589" s="158" t="str">
        <f t="shared" si="616"/>
        <v>USD</v>
      </c>
      <c r="K6589" s="158" t="str">
        <f t="shared" si="617"/>
        <v>SGD</v>
      </c>
      <c r="L6589" s="158" t="str">
        <f t="shared" si="614"/>
        <v>USDSGD45580</v>
      </c>
      <c r="M6589" s="160">
        <f t="shared" si="618"/>
        <v>45580</v>
      </c>
      <c r="N6589" s="158">
        <v>0.91717875813996141</v>
      </c>
      <c r="O6589" s="158">
        <v>1.4271</v>
      </c>
      <c r="P6589" s="161">
        <f t="shared" si="615"/>
        <v>1.3089</v>
      </c>
    </row>
    <row r="6590" spans="9:16" x14ac:dyDescent="0.2">
      <c r="I6590" s="158">
        <f t="shared" si="619"/>
        <v>16</v>
      </c>
      <c r="J6590" s="158" t="str">
        <f t="shared" si="616"/>
        <v>USD</v>
      </c>
      <c r="K6590" s="158" t="str">
        <f t="shared" si="617"/>
        <v>SGD</v>
      </c>
      <c r="L6590" s="158" t="str">
        <f t="shared" si="614"/>
        <v>USDSGD45581</v>
      </c>
      <c r="M6590" s="160">
        <f t="shared" si="618"/>
        <v>45581</v>
      </c>
      <c r="N6590" s="158">
        <v>0.91768376617417646</v>
      </c>
      <c r="O6590" s="158">
        <v>1.4263999999999999</v>
      </c>
      <c r="P6590" s="161">
        <f t="shared" si="615"/>
        <v>1.3089999999999999</v>
      </c>
    </row>
    <row r="6591" spans="9:16" x14ac:dyDescent="0.2">
      <c r="I6591" s="158">
        <f t="shared" si="619"/>
        <v>16</v>
      </c>
      <c r="J6591" s="158" t="str">
        <f t="shared" si="616"/>
        <v>USD</v>
      </c>
      <c r="K6591" s="158" t="str">
        <f t="shared" si="617"/>
        <v>SGD</v>
      </c>
      <c r="L6591" s="158" t="str">
        <f t="shared" si="614"/>
        <v>USDSGD45582</v>
      </c>
      <c r="M6591" s="160">
        <f t="shared" si="618"/>
        <v>45582</v>
      </c>
      <c r="N6591" s="158">
        <v>0.92030185900975514</v>
      </c>
      <c r="O6591" s="158">
        <v>1.4260999999999999</v>
      </c>
      <c r="P6591" s="161">
        <f t="shared" si="615"/>
        <v>1.3124</v>
      </c>
    </row>
    <row r="6592" spans="9:16" x14ac:dyDescent="0.2">
      <c r="I6592" s="158">
        <f t="shared" si="619"/>
        <v>16</v>
      </c>
      <c r="J6592" s="158" t="str">
        <f t="shared" si="616"/>
        <v>USD</v>
      </c>
      <c r="K6592" s="158" t="str">
        <f t="shared" si="617"/>
        <v>SGD</v>
      </c>
      <c r="L6592" s="158" t="str">
        <f t="shared" si="614"/>
        <v>USDSGD45583</v>
      </c>
      <c r="M6592" s="160">
        <f t="shared" si="618"/>
        <v>45583</v>
      </c>
      <c r="N6592" s="158">
        <v>0.92191389324237116</v>
      </c>
      <c r="O6592" s="158">
        <v>1.4235</v>
      </c>
      <c r="P6592" s="161">
        <f t="shared" si="615"/>
        <v>1.3123</v>
      </c>
    </row>
    <row r="6593" spans="9:16" x14ac:dyDescent="0.2">
      <c r="I6593" s="158">
        <f t="shared" si="619"/>
        <v>16</v>
      </c>
      <c r="J6593" s="158" t="str">
        <f t="shared" si="616"/>
        <v>USD</v>
      </c>
      <c r="K6593" s="158" t="str">
        <f t="shared" si="617"/>
        <v>SGD</v>
      </c>
      <c r="L6593" s="158" t="str">
        <f t="shared" si="614"/>
        <v>USDSGD45584</v>
      </c>
      <c r="M6593" s="160">
        <f t="shared" si="618"/>
        <v>45584</v>
      </c>
      <c r="N6593" s="158">
        <v>0.92191389324237116</v>
      </c>
      <c r="O6593" s="158">
        <v>1.4235</v>
      </c>
      <c r="P6593" s="161">
        <f t="shared" si="615"/>
        <v>1.3123</v>
      </c>
    </row>
    <row r="6594" spans="9:16" x14ac:dyDescent="0.2">
      <c r="I6594" s="158">
        <f t="shared" si="619"/>
        <v>16</v>
      </c>
      <c r="J6594" s="158" t="str">
        <f t="shared" si="616"/>
        <v>USD</v>
      </c>
      <c r="K6594" s="158" t="str">
        <f t="shared" si="617"/>
        <v>SGD</v>
      </c>
      <c r="L6594" s="158" t="str">
        <f t="shared" si="614"/>
        <v>USDSGD45585</v>
      </c>
      <c r="M6594" s="160">
        <f t="shared" si="618"/>
        <v>45585</v>
      </c>
      <c r="N6594" s="158">
        <v>0.92191389324237116</v>
      </c>
      <c r="O6594" s="158">
        <v>1.4235</v>
      </c>
      <c r="P6594" s="161">
        <f t="shared" si="615"/>
        <v>1.3123</v>
      </c>
    </row>
    <row r="6595" spans="9:16" x14ac:dyDescent="0.2">
      <c r="I6595" s="158">
        <f t="shared" si="619"/>
        <v>16</v>
      </c>
      <c r="J6595" s="158" t="str">
        <f t="shared" si="616"/>
        <v>USD</v>
      </c>
      <c r="K6595" s="158" t="str">
        <f t="shared" si="617"/>
        <v>SGD</v>
      </c>
      <c r="L6595" s="158" t="str">
        <f t="shared" ref="L6595:L6658" si="620">J6595&amp;K6595&amp;M6595</f>
        <v>USDSGD45586</v>
      </c>
      <c r="M6595" s="160">
        <f t="shared" si="618"/>
        <v>45586</v>
      </c>
      <c r="N6595" s="158">
        <v>0.92140422003132783</v>
      </c>
      <c r="O6595" s="158">
        <v>1.4246000000000001</v>
      </c>
      <c r="P6595" s="161">
        <f t="shared" ref="P6595:P6658" si="621">ROUND(N6595*O6595,4)</f>
        <v>1.3126</v>
      </c>
    </row>
    <row r="6596" spans="9:16" x14ac:dyDescent="0.2">
      <c r="I6596" s="158">
        <f t="shared" si="619"/>
        <v>16</v>
      </c>
      <c r="J6596" s="158" t="str">
        <f t="shared" ref="J6596:J6659" si="622">VLOOKUP($I6596,$A:$C,2,FALSE)</f>
        <v>USD</v>
      </c>
      <c r="K6596" s="158" t="str">
        <f t="shared" ref="K6596:K6659" si="623">VLOOKUP($I6596,$A:$C,3,FALSE)</f>
        <v>SGD</v>
      </c>
      <c r="L6596" s="158" t="str">
        <f t="shared" si="620"/>
        <v>USDSGD45587</v>
      </c>
      <c r="M6596" s="160">
        <f t="shared" ref="M6596:M6659" si="624">IF(I6596=I6595,M6595+1,$G$1)</f>
        <v>45587</v>
      </c>
      <c r="N6596" s="158">
        <v>0.9241290084095739</v>
      </c>
      <c r="O6596" s="158">
        <v>1.4231</v>
      </c>
      <c r="P6596" s="161">
        <f t="shared" si="621"/>
        <v>1.3150999999999999</v>
      </c>
    </row>
    <row r="6597" spans="9:16" x14ac:dyDescent="0.2">
      <c r="I6597" s="158">
        <f t="shared" si="619"/>
        <v>16</v>
      </c>
      <c r="J6597" s="158" t="str">
        <f t="shared" si="622"/>
        <v>USD</v>
      </c>
      <c r="K6597" s="158" t="str">
        <f t="shared" si="623"/>
        <v>SGD</v>
      </c>
      <c r="L6597" s="158" t="str">
        <f t="shared" si="620"/>
        <v>USDSGD45588</v>
      </c>
      <c r="M6597" s="160">
        <f t="shared" si="624"/>
        <v>45588</v>
      </c>
      <c r="N6597" s="158">
        <v>0.92876381536175356</v>
      </c>
      <c r="O6597" s="158">
        <v>1.4237</v>
      </c>
      <c r="P6597" s="161">
        <f t="shared" si="621"/>
        <v>1.3223</v>
      </c>
    </row>
    <row r="6598" spans="9:16" x14ac:dyDescent="0.2">
      <c r="I6598" s="158">
        <f t="shared" si="619"/>
        <v>16</v>
      </c>
      <c r="J6598" s="158" t="str">
        <f t="shared" si="622"/>
        <v>USD</v>
      </c>
      <c r="K6598" s="158" t="str">
        <f t="shared" si="623"/>
        <v>SGD</v>
      </c>
      <c r="L6598" s="158" t="str">
        <f t="shared" si="620"/>
        <v>USDSGD45589</v>
      </c>
      <c r="M6598" s="160">
        <f t="shared" si="624"/>
        <v>45589</v>
      </c>
      <c r="N6598" s="158">
        <v>0.92584019998148315</v>
      </c>
      <c r="O6598" s="158">
        <v>1.4249000000000001</v>
      </c>
      <c r="P6598" s="161">
        <f t="shared" si="621"/>
        <v>1.3191999999999999</v>
      </c>
    </row>
    <row r="6599" spans="9:16" x14ac:dyDescent="0.2">
      <c r="I6599" s="158">
        <f t="shared" si="619"/>
        <v>16</v>
      </c>
      <c r="J6599" s="158" t="str">
        <f t="shared" si="622"/>
        <v>USD</v>
      </c>
      <c r="K6599" s="158" t="str">
        <f t="shared" si="623"/>
        <v>SGD</v>
      </c>
      <c r="L6599" s="158" t="str">
        <f t="shared" si="620"/>
        <v>USDSGD45590</v>
      </c>
      <c r="M6599" s="160">
        <f t="shared" si="624"/>
        <v>45590</v>
      </c>
      <c r="N6599" s="158">
        <v>0.92378752886836024</v>
      </c>
      <c r="O6599" s="158">
        <v>1.429</v>
      </c>
      <c r="P6599" s="161">
        <f t="shared" si="621"/>
        <v>1.3201000000000001</v>
      </c>
    </row>
    <row r="6600" spans="9:16" x14ac:dyDescent="0.2">
      <c r="I6600" s="158">
        <f t="shared" si="619"/>
        <v>16</v>
      </c>
      <c r="J6600" s="158" t="str">
        <f t="shared" si="622"/>
        <v>USD</v>
      </c>
      <c r="K6600" s="158" t="str">
        <f t="shared" si="623"/>
        <v>SGD</v>
      </c>
      <c r="L6600" s="158" t="str">
        <f t="shared" si="620"/>
        <v>USDSGD45591</v>
      </c>
      <c r="M6600" s="160">
        <f t="shared" si="624"/>
        <v>45591</v>
      </c>
      <c r="N6600" s="158">
        <v>0.92378752886836024</v>
      </c>
      <c r="O6600" s="158">
        <v>1.429</v>
      </c>
      <c r="P6600" s="161">
        <f t="shared" si="621"/>
        <v>1.3201000000000001</v>
      </c>
    </row>
    <row r="6601" spans="9:16" x14ac:dyDescent="0.2">
      <c r="I6601" s="158">
        <f t="shared" si="619"/>
        <v>16</v>
      </c>
      <c r="J6601" s="158" t="str">
        <f t="shared" si="622"/>
        <v>USD</v>
      </c>
      <c r="K6601" s="158" t="str">
        <f t="shared" si="623"/>
        <v>SGD</v>
      </c>
      <c r="L6601" s="158" t="str">
        <f t="shared" si="620"/>
        <v>USDSGD45592</v>
      </c>
      <c r="M6601" s="160">
        <f t="shared" si="624"/>
        <v>45592</v>
      </c>
      <c r="N6601" s="158">
        <v>0.92378752886836024</v>
      </c>
      <c r="O6601" s="158">
        <v>1.429</v>
      </c>
      <c r="P6601" s="161">
        <f t="shared" si="621"/>
        <v>1.3201000000000001</v>
      </c>
    </row>
    <row r="6602" spans="9:16" x14ac:dyDescent="0.2">
      <c r="I6602" s="158">
        <f t="shared" si="619"/>
        <v>16</v>
      </c>
      <c r="J6602" s="158" t="str">
        <f t="shared" si="622"/>
        <v>USD</v>
      </c>
      <c r="K6602" s="158" t="str">
        <f t="shared" si="623"/>
        <v>SGD</v>
      </c>
      <c r="L6602" s="158" t="str">
        <f t="shared" si="620"/>
        <v>USDSGD45593</v>
      </c>
      <c r="M6602" s="160">
        <f t="shared" si="624"/>
        <v>45593</v>
      </c>
      <c r="N6602" s="158">
        <v>0.92438528378628204</v>
      </c>
      <c r="O6602" s="158">
        <v>1.4301999999999999</v>
      </c>
      <c r="P6602" s="161">
        <f t="shared" si="621"/>
        <v>1.3221000000000001</v>
      </c>
    </row>
    <row r="6603" spans="9:16" x14ac:dyDescent="0.2">
      <c r="I6603" s="158">
        <f t="shared" si="619"/>
        <v>16</v>
      </c>
      <c r="J6603" s="158" t="str">
        <f t="shared" si="622"/>
        <v>USD</v>
      </c>
      <c r="K6603" s="158" t="str">
        <f t="shared" si="623"/>
        <v>SGD</v>
      </c>
      <c r="L6603" s="158" t="str">
        <f t="shared" si="620"/>
        <v>USDSGD45594</v>
      </c>
      <c r="M6603" s="160">
        <f t="shared" si="624"/>
        <v>45594</v>
      </c>
      <c r="N6603" s="158">
        <v>0.92816038611472074</v>
      </c>
      <c r="O6603" s="158">
        <v>1.4287000000000001</v>
      </c>
      <c r="P6603" s="161">
        <f t="shared" si="621"/>
        <v>1.3261000000000001</v>
      </c>
    </row>
    <row r="6604" spans="9:16" x14ac:dyDescent="0.2">
      <c r="I6604" s="158">
        <f t="shared" si="619"/>
        <v>16</v>
      </c>
      <c r="J6604" s="158" t="str">
        <f t="shared" si="622"/>
        <v>USD</v>
      </c>
      <c r="K6604" s="158" t="str">
        <f t="shared" si="623"/>
        <v>SGD</v>
      </c>
      <c r="L6604" s="158" t="str">
        <f t="shared" si="620"/>
        <v>USDSGD45595</v>
      </c>
      <c r="M6604" s="160">
        <f t="shared" si="624"/>
        <v>45595</v>
      </c>
      <c r="N6604" s="158">
        <v>0.92464170134073054</v>
      </c>
      <c r="O6604" s="158">
        <v>1.4329000000000001</v>
      </c>
      <c r="P6604" s="161">
        <f t="shared" si="621"/>
        <v>1.3249</v>
      </c>
    </row>
    <row r="6605" spans="9:16" x14ac:dyDescent="0.2">
      <c r="I6605" s="158">
        <f t="shared" si="619"/>
        <v>16</v>
      </c>
      <c r="J6605" s="158" t="str">
        <f t="shared" si="622"/>
        <v>USD</v>
      </c>
      <c r="K6605" s="158" t="str">
        <f t="shared" si="623"/>
        <v>SGD</v>
      </c>
      <c r="L6605" s="158" t="str">
        <f t="shared" si="620"/>
        <v>USDSGD45596</v>
      </c>
      <c r="M6605" s="160">
        <f t="shared" si="624"/>
        <v>45596</v>
      </c>
      <c r="N6605" s="158">
        <v>0.91894872266127547</v>
      </c>
      <c r="O6605" s="158">
        <v>1.4377</v>
      </c>
      <c r="P6605" s="161">
        <f t="shared" si="621"/>
        <v>1.3211999999999999</v>
      </c>
    </row>
    <row r="6606" spans="9:16" x14ac:dyDescent="0.2">
      <c r="I6606" s="158">
        <f t="shared" si="619"/>
        <v>16</v>
      </c>
      <c r="J6606" s="158" t="str">
        <f t="shared" si="622"/>
        <v>USD</v>
      </c>
      <c r="K6606" s="158" t="str">
        <f t="shared" si="623"/>
        <v>SGD</v>
      </c>
      <c r="L6606" s="158" t="str">
        <f t="shared" si="620"/>
        <v>USDSGD45597</v>
      </c>
      <c r="M6606" s="160">
        <f t="shared" si="624"/>
        <v>45597</v>
      </c>
      <c r="N6606" s="158">
        <v>0.91869545245751028</v>
      </c>
      <c r="O6606" s="158">
        <v>1.4392</v>
      </c>
      <c r="P6606" s="161">
        <f t="shared" si="621"/>
        <v>1.3222</v>
      </c>
    </row>
    <row r="6607" spans="9:16" x14ac:dyDescent="0.2">
      <c r="I6607" s="158">
        <f t="shared" si="619"/>
        <v>16</v>
      </c>
      <c r="J6607" s="158" t="str">
        <f t="shared" si="622"/>
        <v>USD</v>
      </c>
      <c r="K6607" s="158" t="str">
        <f t="shared" si="623"/>
        <v>SGD</v>
      </c>
      <c r="L6607" s="158" t="str">
        <f t="shared" si="620"/>
        <v>USDSGD45598</v>
      </c>
      <c r="M6607" s="160">
        <f t="shared" si="624"/>
        <v>45598</v>
      </c>
      <c r="N6607" s="158">
        <v>0.91869545245751028</v>
      </c>
      <c r="O6607" s="158">
        <v>1.4392</v>
      </c>
      <c r="P6607" s="161">
        <f t="shared" si="621"/>
        <v>1.3222</v>
      </c>
    </row>
    <row r="6608" spans="9:16" x14ac:dyDescent="0.2">
      <c r="I6608" s="158">
        <f t="shared" si="619"/>
        <v>16</v>
      </c>
      <c r="J6608" s="158" t="str">
        <f t="shared" si="622"/>
        <v>USD</v>
      </c>
      <c r="K6608" s="158" t="str">
        <f t="shared" si="623"/>
        <v>SGD</v>
      </c>
      <c r="L6608" s="158" t="str">
        <f t="shared" si="620"/>
        <v>USDSGD45599</v>
      </c>
      <c r="M6608" s="160">
        <f t="shared" si="624"/>
        <v>45599</v>
      </c>
      <c r="N6608" s="158">
        <v>0.91869545245751028</v>
      </c>
      <c r="O6608" s="158">
        <v>1.4392</v>
      </c>
      <c r="P6608" s="161">
        <f t="shared" si="621"/>
        <v>1.3222</v>
      </c>
    </row>
    <row r="6609" spans="9:16" x14ac:dyDescent="0.2">
      <c r="I6609" s="158">
        <f t="shared" si="619"/>
        <v>16</v>
      </c>
      <c r="J6609" s="158" t="str">
        <f t="shared" si="622"/>
        <v>USD</v>
      </c>
      <c r="K6609" s="158" t="str">
        <f t="shared" si="623"/>
        <v>SGD</v>
      </c>
      <c r="L6609" s="158" t="str">
        <f t="shared" si="620"/>
        <v>USDSGD45600</v>
      </c>
      <c r="M6609" s="160">
        <f t="shared" si="624"/>
        <v>45600</v>
      </c>
      <c r="N6609" s="158">
        <v>0.91709464416727804</v>
      </c>
      <c r="O6609" s="158">
        <v>1.4356</v>
      </c>
      <c r="P6609" s="161">
        <f t="shared" si="621"/>
        <v>1.3166</v>
      </c>
    </row>
    <row r="6610" spans="9:16" x14ac:dyDescent="0.2">
      <c r="I6610" s="158">
        <f t="shared" si="619"/>
        <v>16</v>
      </c>
      <c r="J6610" s="158" t="str">
        <f t="shared" si="622"/>
        <v>USD</v>
      </c>
      <c r="K6610" s="158" t="str">
        <f t="shared" si="623"/>
        <v>SGD</v>
      </c>
      <c r="L6610" s="158" t="str">
        <f t="shared" si="620"/>
        <v>USDSGD45601</v>
      </c>
      <c r="M6610" s="160">
        <f t="shared" si="624"/>
        <v>45601</v>
      </c>
      <c r="N6610" s="158">
        <v>0.91768376617417646</v>
      </c>
      <c r="O6610" s="158">
        <v>1.4351</v>
      </c>
      <c r="P6610" s="161">
        <f t="shared" si="621"/>
        <v>1.3169999999999999</v>
      </c>
    </row>
    <row r="6611" spans="9:16" x14ac:dyDescent="0.2">
      <c r="I6611" s="158">
        <f t="shared" si="619"/>
        <v>16</v>
      </c>
      <c r="J6611" s="158" t="str">
        <f t="shared" si="622"/>
        <v>USD</v>
      </c>
      <c r="K6611" s="158" t="str">
        <f t="shared" si="623"/>
        <v>SGD</v>
      </c>
      <c r="L6611" s="158" t="str">
        <f t="shared" si="620"/>
        <v>USDSGD45602</v>
      </c>
      <c r="M6611" s="160">
        <f t="shared" si="624"/>
        <v>45602</v>
      </c>
      <c r="N6611" s="158">
        <v>0.93501636278634881</v>
      </c>
      <c r="O6611" s="158">
        <v>1.4280999999999999</v>
      </c>
      <c r="P6611" s="161">
        <f t="shared" si="621"/>
        <v>1.3352999999999999</v>
      </c>
    </row>
    <row r="6612" spans="9:16" x14ac:dyDescent="0.2">
      <c r="I6612" s="158">
        <f t="shared" si="619"/>
        <v>16</v>
      </c>
      <c r="J6612" s="158" t="str">
        <f t="shared" si="622"/>
        <v>USD</v>
      </c>
      <c r="K6612" s="158" t="str">
        <f t="shared" si="623"/>
        <v>SGD</v>
      </c>
      <c r="L6612" s="158" t="str">
        <f t="shared" si="620"/>
        <v>USDSGD45603</v>
      </c>
      <c r="M6612" s="160">
        <f t="shared" si="624"/>
        <v>45603</v>
      </c>
      <c r="N6612" s="158">
        <v>0.92721372276309688</v>
      </c>
      <c r="O6612" s="158">
        <v>1.4258</v>
      </c>
      <c r="P6612" s="161">
        <f t="shared" si="621"/>
        <v>1.3220000000000001</v>
      </c>
    </row>
    <row r="6613" spans="9:16" x14ac:dyDescent="0.2">
      <c r="I6613" s="158">
        <f t="shared" si="619"/>
        <v>16</v>
      </c>
      <c r="J6613" s="158" t="str">
        <f t="shared" si="622"/>
        <v>USD</v>
      </c>
      <c r="K6613" s="158" t="str">
        <f t="shared" si="623"/>
        <v>SGD</v>
      </c>
      <c r="L6613" s="158" t="str">
        <f t="shared" si="620"/>
        <v>USDSGD45604</v>
      </c>
      <c r="M6613" s="160">
        <f t="shared" si="624"/>
        <v>45604</v>
      </c>
      <c r="N6613" s="158">
        <v>0.9283327144448571</v>
      </c>
      <c r="O6613" s="158">
        <v>1.4251</v>
      </c>
      <c r="P6613" s="161">
        <f t="shared" si="621"/>
        <v>1.323</v>
      </c>
    </row>
    <row r="6614" spans="9:16" x14ac:dyDescent="0.2">
      <c r="I6614" s="158">
        <f t="shared" si="619"/>
        <v>16</v>
      </c>
      <c r="J6614" s="158" t="str">
        <f t="shared" si="622"/>
        <v>USD</v>
      </c>
      <c r="K6614" s="158" t="str">
        <f t="shared" si="623"/>
        <v>SGD</v>
      </c>
      <c r="L6614" s="158" t="str">
        <f t="shared" si="620"/>
        <v>USDSGD45605</v>
      </c>
      <c r="M6614" s="160">
        <f t="shared" si="624"/>
        <v>45605</v>
      </c>
      <c r="N6614" s="158">
        <v>0.9283327144448571</v>
      </c>
      <c r="O6614" s="158">
        <v>1.4251</v>
      </c>
      <c r="P6614" s="161">
        <f t="shared" si="621"/>
        <v>1.323</v>
      </c>
    </row>
    <row r="6615" spans="9:16" x14ac:dyDescent="0.2">
      <c r="I6615" s="158">
        <f t="shared" si="619"/>
        <v>16</v>
      </c>
      <c r="J6615" s="158" t="str">
        <f t="shared" si="622"/>
        <v>USD</v>
      </c>
      <c r="K6615" s="158" t="str">
        <f t="shared" si="623"/>
        <v>SGD</v>
      </c>
      <c r="L6615" s="158" t="str">
        <f t="shared" si="620"/>
        <v>USDSGD45606</v>
      </c>
      <c r="M6615" s="160">
        <f t="shared" si="624"/>
        <v>45606</v>
      </c>
      <c r="N6615" s="158">
        <v>0.9283327144448571</v>
      </c>
      <c r="O6615" s="158">
        <v>1.4251</v>
      </c>
      <c r="P6615" s="161">
        <f t="shared" si="621"/>
        <v>1.323</v>
      </c>
    </row>
    <row r="6616" spans="9:16" x14ac:dyDescent="0.2">
      <c r="I6616" s="158">
        <f t="shared" si="619"/>
        <v>16</v>
      </c>
      <c r="J6616" s="158" t="str">
        <f t="shared" si="622"/>
        <v>USD</v>
      </c>
      <c r="K6616" s="158" t="str">
        <f t="shared" si="623"/>
        <v>SGD</v>
      </c>
      <c r="L6616" s="158" t="str">
        <f t="shared" si="620"/>
        <v>USDSGD45607</v>
      </c>
      <c r="M6616" s="160">
        <f t="shared" si="624"/>
        <v>45607</v>
      </c>
      <c r="N6616" s="158">
        <v>0.9388789784996715</v>
      </c>
      <c r="O6616" s="158">
        <v>1.4197</v>
      </c>
      <c r="P6616" s="161">
        <f t="shared" si="621"/>
        <v>1.3329</v>
      </c>
    </row>
    <row r="6617" spans="9:16" x14ac:dyDescent="0.2">
      <c r="I6617" s="158">
        <f t="shared" si="619"/>
        <v>16</v>
      </c>
      <c r="J6617" s="158" t="str">
        <f t="shared" si="622"/>
        <v>USD</v>
      </c>
      <c r="K6617" s="158" t="str">
        <f t="shared" si="623"/>
        <v>SGD</v>
      </c>
      <c r="L6617" s="158" t="str">
        <f t="shared" si="620"/>
        <v>USDSGD45608</v>
      </c>
      <c r="M6617" s="160">
        <f t="shared" si="624"/>
        <v>45608</v>
      </c>
      <c r="N6617" s="158">
        <v>0.94188565508147304</v>
      </c>
      <c r="O6617" s="158">
        <v>1.4204000000000001</v>
      </c>
      <c r="P6617" s="161">
        <f t="shared" si="621"/>
        <v>1.3379000000000001</v>
      </c>
    </row>
    <row r="6618" spans="9:16" x14ac:dyDescent="0.2">
      <c r="I6618" s="158">
        <f t="shared" si="619"/>
        <v>16</v>
      </c>
      <c r="J6618" s="158" t="str">
        <f t="shared" si="622"/>
        <v>USD</v>
      </c>
      <c r="K6618" s="158" t="str">
        <f t="shared" si="623"/>
        <v>SGD</v>
      </c>
      <c r="L6618" s="158" t="str">
        <f t="shared" si="620"/>
        <v>USDSGD45609</v>
      </c>
      <c r="M6618" s="160">
        <f t="shared" si="624"/>
        <v>45609</v>
      </c>
      <c r="N6618" s="158">
        <v>0.94082227867155899</v>
      </c>
      <c r="O6618" s="158">
        <v>1.4214</v>
      </c>
      <c r="P6618" s="161">
        <f t="shared" si="621"/>
        <v>1.3372999999999999</v>
      </c>
    </row>
    <row r="6619" spans="9:16" x14ac:dyDescent="0.2">
      <c r="I6619" s="158">
        <f t="shared" si="619"/>
        <v>16</v>
      </c>
      <c r="J6619" s="158" t="str">
        <f t="shared" si="622"/>
        <v>USD</v>
      </c>
      <c r="K6619" s="158" t="str">
        <f t="shared" si="623"/>
        <v>SGD</v>
      </c>
      <c r="L6619" s="158" t="str">
        <f t="shared" si="620"/>
        <v>USDSGD45610</v>
      </c>
      <c r="M6619" s="160">
        <f t="shared" si="624"/>
        <v>45610</v>
      </c>
      <c r="N6619" s="158">
        <v>0.94939713282065896</v>
      </c>
      <c r="O6619" s="158">
        <v>1.4175</v>
      </c>
      <c r="P6619" s="161">
        <f t="shared" si="621"/>
        <v>1.3458000000000001</v>
      </c>
    </row>
    <row r="6620" spans="9:16" x14ac:dyDescent="0.2">
      <c r="I6620" s="158">
        <f t="shared" si="619"/>
        <v>16</v>
      </c>
      <c r="J6620" s="158" t="str">
        <f t="shared" si="622"/>
        <v>USD</v>
      </c>
      <c r="K6620" s="158" t="str">
        <f t="shared" si="623"/>
        <v>SGD</v>
      </c>
      <c r="L6620" s="158" t="str">
        <f t="shared" si="620"/>
        <v>USDSGD45611</v>
      </c>
      <c r="M6620" s="160">
        <f t="shared" si="624"/>
        <v>45611</v>
      </c>
      <c r="N6620" s="158">
        <v>0.94491165076065387</v>
      </c>
      <c r="O6620" s="158">
        <v>1.4187000000000001</v>
      </c>
      <c r="P6620" s="161">
        <f t="shared" si="621"/>
        <v>1.3405</v>
      </c>
    </row>
    <row r="6621" spans="9:16" x14ac:dyDescent="0.2">
      <c r="I6621" s="158">
        <f t="shared" si="619"/>
        <v>16</v>
      </c>
      <c r="J6621" s="158" t="str">
        <f t="shared" si="622"/>
        <v>USD</v>
      </c>
      <c r="K6621" s="158" t="str">
        <f t="shared" si="623"/>
        <v>SGD</v>
      </c>
      <c r="L6621" s="158" t="str">
        <f t="shared" si="620"/>
        <v>USDSGD45612</v>
      </c>
      <c r="M6621" s="160">
        <f t="shared" si="624"/>
        <v>45612</v>
      </c>
      <c r="N6621" s="158">
        <v>0.94491165076065387</v>
      </c>
      <c r="O6621" s="158">
        <v>1.4187000000000001</v>
      </c>
      <c r="P6621" s="161">
        <f t="shared" si="621"/>
        <v>1.3405</v>
      </c>
    </row>
    <row r="6622" spans="9:16" x14ac:dyDescent="0.2">
      <c r="I6622" s="158">
        <f t="shared" si="619"/>
        <v>16</v>
      </c>
      <c r="J6622" s="158" t="str">
        <f t="shared" si="622"/>
        <v>USD</v>
      </c>
      <c r="K6622" s="158" t="str">
        <f t="shared" si="623"/>
        <v>SGD</v>
      </c>
      <c r="L6622" s="158" t="str">
        <f t="shared" si="620"/>
        <v>USDSGD45613</v>
      </c>
      <c r="M6622" s="160">
        <f t="shared" si="624"/>
        <v>45613</v>
      </c>
      <c r="N6622" s="158">
        <v>0.94491165076065387</v>
      </c>
      <c r="O6622" s="158">
        <v>1.4187000000000001</v>
      </c>
      <c r="P6622" s="161">
        <f t="shared" si="621"/>
        <v>1.3405</v>
      </c>
    </row>
    <row r="6623" spans="9:16" x14ac:dyDescent="0.2">
      <c r="I6623" s="158">
        <f t="shared" si="619"/>
        <v>16</v>
      </c>
      <c r="J6623" s="158" t="str">
        <f t="shared" si="622"/>
        <v>USD</v>
      </c>
      <c r="K6623" s="158" t="str">
        <f t="shared" si="623"/>
        <v>SGD</v>
      </c>
      <c r="L6623" s="158" t="str">
        <f t="shared" si="620"/>
        <v>USDSGD45614</v>
      </c>
      <c r="M6623" s="160">
        <f t="shared" si="624"/>
        <v>45614</v>
      </c>
      <c r="N6623" s="158">
        <v>0.94768764215314638</v>
      </c>
      <c r="O6623" s="158">
        <v>1.4186000000000001</v>
      </c>
      <c r="P6623" s="161">
        <f t="shared" si="621"/>
        <v>1.3444</v>
      </c>
    </row>
    <row r="6624" spans="9:16" x14ac:dyDescent="0.2">
      <c r="I6624" s="158">
        <f t="shared" si="619"/>
        <v>16</v>
      </c>
      <c r="J6624" s="158" t="str">
        <f t="shared" si="622"/>
        <v>USD</v>
      </c>
      <c r="K6624" s="158" t="str">
        <f t="shared" si="623"/>
        <v>SGD</v>
      </c>
      <c r="L6624" s="158" t="str">
        <f t="shared" si="620"/>
        <v>USDSGD45615</v>
      </c>
      <c r="M6624" s="160">
        <f t="shared" si="624"/>
        <v>45615</v>
      </c>
      <c r="N6624" s="158">
        <v>0.94535829079221023</v>
      </c>
      <c r="O6624" s="158">
        <v>1.4162999999999999</v>
      </c>
      <c r="P6624" s="161">
        <f t="shared" si="621"/>
        <v>1.3389</v>
      </c>
    </row>
    <row r="6625" spans="9:16" x14ac:dyDescent="0.2">
      <c r="I6625" s="158">
        <f t="shared" si="619"/>
        <v>16</v>
      </c>
      <c r="J6625" s="158" t="str">
        <f t="shared" si="622"/>
        <v>USD</v>
      </c>
      <c r="K6625" s="158" t="str">
        <f t="shared" si="623"/>
        <v>SGD</v>
      </c>
      <c r="L6625" s="158" t="str">
        <f t="shared" si="620"/>
        <v>USDSGD45616</v>
      </c>
      <c r="M6625" s="160">
        <f t="shared" si="624"/>
        <v>45616</v>
      </c>
      <c r="N6625" s="158">
        <v>0.94679038060973297</v>
      </c>
      <c r="O6625" s="158">
        <v>1.4173</v>
      </c>
      <c r="P6625" s="161">
        <f t="shared" si="621"/>
        <v>1.3419000000000001</v>
      </c>
    </row>
    <row r="6626" spans="9:16" x14ac:dyDescent="0.2">
      <c r="I6626" s="158">
        <f t="shared" si="619"/>
        <v>16</v>
      </c>
      <c r="J6626" s="158" t="str">
        <f t="shared" si="622"/>
        <v>USD</v>
      </c>
      <c r="K6626" s="158" t="str">
        <f t="shared" si="623"/>
        <v>SGD</v>
      </c>
      <c r="L6626" s="158" t="str">
        <f t="shared" si="620"/>
        <v>USDSGD45617</v>
      </c>
      <c r="M6626" s="160">
        <f t="shared" si="624"/>
        <v>45617</v>
      </c>
      <c r="N6626" s="158">
        <v>0.95002850085502566</v>
      </c>
      <c r="O6626" s="158">
        <v>1.4144000000000001</v>
      </c>
      <c r="P6626" s="161">
        <f t="shared" si="621"/>
        <v>1.3436999999999999</v>
      </c>
    </row>
    <row r="6627" spans="9:16" x14ac:dyDescent="0.2">
      <c r="I6627" s="158">
        <f t="shared" si="619"/>
        <v>16</v>
      </c>
      <c r="J6627" s="158" t="str">
        <f t="shared" si="622"/>
        <v>USD</v>
      </c>
      <c r="K6627" s="158" t="str">
        <f t="shared" si="623"/>
        <v>SGD</v>
      </c>
      <c r="L6627" s="158" t="str">
        <f t="shared" si="620"/>
        <v>USDSGD45618</v>
      </c>
      <c r="M6627" s="160">
        <f t="shared" si="624"/>
        <v>45618</v>
      </c>
      <c r="N6627" s="158">
        <v>0.9604302727621975</v>
      </c>
      <c r="O6627" s="158">
        <v>1.4034</v>
      </c>
      <c r="P6627" s="161">
        <f t="shared" si="621"/>
        <v>1.3479000000000001</v>
      </c>
    </row>
    <row r="6628" spans="9:16" x14ac:dyDescent="0.2">
      <c r="I6628" s="158">
        <f t="shared" si="619"/>
        <v>16</v>
      </c>
      <c r="J6628" s="158" t="str">
        <f t="shared" si="622"/>
        <v>USD</v>
      </c>
      <c r="K6628" s="158" t="str">
        <f t="shared" si="623"/>
        <v>SGD</v>
      </c>
      <c r="L6628" s="158" t="str">
        <f t="shared" si="620"/>
        <v>USDSGD45619</v>
      </c>
      <c r="M6628" s="160">
        <f t="shared" si="624"/>
        <v>45619</v>
      </c>
      <c r="N6628" s="158">
        <v>0.9604302727621975</v>
      </c>
      <c r="O6628" s="158">
        <v>1.4034</v>
      </c>
      <c r="P6628" s="161">
        <f t="shared" si="621"/>
        <v>1.3479000000000001</v>
      </c>
    </row>
    <row r="6629" spans="9:16" x14ac:dyDescent="0.2">
      <c r="I6629" s="158">
        <f t="shared" si="619"/>
        <v>16</v>
      </c>
      <c r="J6629" s="158" t="str">
        <f t="shared" si="622"/>
        <v>USD</v>
      </c>
      <c r="K6629" s="158" t="str">
        <f t="shared" si="623"/>
        <v>SGD</v>
      </c>
      <c r="L6629" s="158" t="str">
        <f t="shared" si="620"/>
        <v>USDSGD45620</v>
      </c>
      <c r="M6629" s="160">
        <f t="shared" si="624"/>
        <v>45620</v>
      </c>
      <c r="N6629" s="158">
        <v>0.9604302727621975</v>
      </c>
      <c r="O6629" s="158">
        <v>1.4034</v>
      </c>
      <c r="P6629" s="161">
        <f t="shared" si="621"/>
        <v>1.3479000000000001</v>
      </c>
    </row>
    <row r="6630" spans="9:16" x14ac:dyDescent="0.2">
      <c r="I6630" s="158">
        <f t="shared" si="619"/>
        <v>16</v>
      </c>
      <c r="J6630" s="158" t="str">
        <f t="shared" si="622"/>
        <v>USD</v>
      </c>
      <c r="K6630" s="158" t="str">
        <f t="shared" si="623"/>
        <v>SGD</v>
      </c>
      <c r="L6630" s="158" t="str">
        <f t="shared" si="620"/>
        <v>USDSGD45621</v>
      </c>
      <c r="M6630" s="160">
        <f t="shared" si="624"/>
        <v>45621</v>
      </c>
      <c r="N6630" s="158">
        <v>0.95283468318246778</v>
      </c>
      <c r="O6630" s="158">
        <v>1.4128000000000001</v>
      </c>
      <c r="P6630" s="161">
        <f t="shared" si="621"/>
        <v>1.3462000000000001</v>
      </c>
    </row>
    <row r="6631" spans="9:16" x14ac:dyDescent="0.2">
      <c r="I6631" s="158">
        <f t="shared" si="619"/>
        <v>16</v>
      </c>
      <c r="J6631" s="158" t="str">
        <f t="shared" si="622"/>
        <v>USD</v>
      </c>
      <c r="K6631" s="158" t="str">
        <f t="shared" si="623"/>
        <v>SGD</v>
      </c>
      <c r="L6631" s="158" t="str">
        <f t="shared" si="620"/>
        <v>USDSGD45622</v>
      </c>
      <c r="M6631" s="160">
        <f t="shared" si="624"/>
        <v>45622</v>
      </c>
      <c r="N6631" s="158">
        <v>0.95038965976050183</v>
      </c>
      <c r="O6631" s="158">
        <v>1.4153</v>
      </c>
      <c r="P6631" s="161">
        <f t="shared" si="621"/>
        <v>1.3451</v>
      </c>
    </row>
    <row r="6632" spans="9:16" x14ac:dyDescent="0.2">
      <c r="I6632" s="158">
        <f t="shared" si="619"/>
        <v>16</v>
      </c>
      <c r="J6632" s="158" t="str">
        <f t="shared" si="622"/>
        <v>USD</v>
      </c>
      <c r="K6632" s="158" t="str">
        <f t="shared" si="623"/>
        <v>SGD</v>
      </c>
      <c r="L6632" s="158" t="str">
        <f t="shared" si="620"/>
        <v>USDSGD45623</v>
      </c>
      <c r="M6632" s="160">
        <f t="shared" si="624"/>
        <v>45623</v>
      </c>
      <c r="N6632" s="158">
        <v>0.94957743804007222</v>
      </c>
      <c r="O6632" s="158">
        <v>1.4147000000000001</v>
      </c>
      <c r="P6632" s="161">
        <f t="shared" si="621"/>
        <v>1.3433999999999999</v>
      </c>
    </row>
    <row r="6633" spans="9:16" x14ac:dyDescent="0.2">
      <c r="I6633" s="158">
        <f t="shared" si="619"/>
        <v>16</v>
      </c>
      <c r="J6633" s="158" t="str">
        <f t="shared" si="622"/>
        <v>USD</v>
      </c>
      <c r="K6633" s="158" t="str">
        <f t="shared" si="623"/>
        <v>SGD</v>
      </c>
      <c r="L6633" s="158" t="str">
        <f t="shared" si="620"/>
        <v>USDSGD45624</v>
      </c>
      <c r="M6633" s="160">
        <f t="shared" si="624"/>
        <v>45624</v>
      </c>
      <c r="N6633" s="158">
        <v>0.94858660595712385</v>
      </c>
      <c r="O6633" s="158">
        <v>1.4165000000000001</v>
      </c>
      <c r="P6633" s="161">
        <f t="shared" si="621"/>
        <v>1.3436999999999999</v>
      </c>
    </row>
    <row r="6634" spans="9:16" x14ac:dyDescent="0.2">
      <c r="I6634" s="158">
        <f t="shared" ref="I6634:I6697" si="625">IF(M6633=$G$2,I6633+1,I6633)</f>
        <v>16</v>
      </c>
      <c r="J6634" s="158" t="str">
        <f t="shared" si="622"/>
        <v>USD</v>
      </c>
      <c r="K6634" s="158" t="str">
        <f t="shared" si="623"/>
        <v>SGD</v>
      </c>
      <c r="L6634" s="158" t="str">
        <f t="shared" si="620"/>
        <v>USDSGD45625</v>
      </c>
      <c r="M6634" s="160">
        <f t="shared" si="624"/>
        <v>45625</v>
      </c>
      <c r="N6634" s="158">
        <v>0.94679038060973297</v>
      </c>
      <c r="O6634" s="158">
        <v>1.4158999999999999</v>
      </c>
      <c r="P6634" s="161">
        <f t="shared" si="621"/>
        <v>1.3406</v>
      </c>
    </row>
    <row r="6635" spans="9:16" x14ac:dyDescent="0.2">
      <c r="I6635" s="158">
        <f t="shared" si="625"/>
        <v>16</v>
      </c>
      <c r="J6635" s="158" t="str">
        <f t="shared" si="622"/>
        <v>USD</v>
      </c>
      <c r="K6635" s="158" t="str">
        <f t="shared" si="623"/>
        <v>SGD</v>
      </c>
      <c r="L6635" s="158" t="str">
        <f t="shared" si="620"/>
        <v>USDSGD45626</v>
      </c>
      <c r="M6635" s="160">
        <f t="shared" si="624"/>
        <v>45626</v>
      </c>
      <c r="N6635" s="158">
        <v>0.94679038060973297</v>
      </c>
      <c r="O6635" s="158">
        <v>1.4158999999999999</v>
      </c>
      <c r="P6635" s="161">
        <f t="shared" si="621"/>
        <v>1.3406</v>
      </c>
    </row>
    <row r="6636" spans="9:16" x14ac:dyDescent="0.2">
      <c r="I6636" s="158">
        <f t="shared" si="625"/>
        <v>16</v>
      </c>
      <c r="J6636" s="158" t="str">
        <f t="shared" si="622"/>
        <v>USD</v>
      </c>
      <c r="K6636" s="158" t="str">
        <f t="shared" si="623"/>
        <v>SGD</v>
      </c>
      <c r="L6636" s="158" t="str">
        <f t="shared" si="620"/>
        <v>USDSGD45627</v>
      </c>
      <c r="M6636" s="160">
        <f t="shared" si="624"/>
        <v>45627</v>
      </c>
      <c r="N6636" s="158">
        <v>0.94679038060973297</v>
      </c>
      <c r="O6636" s="158">
        <v>1.4158999999999999</v>
      </c>
      <c r="P6636" s="161">
        <f t="shared" si="621"/>
        <v>1.3406</v>
      </c>
    </row>
    <row r="6637" spans="9:16" x14ac:dyDescent="0.2">
      <c r="I6637" s="158">
        <f t="shared" si="625"/>
        <v>16</v>
      </c>
      <c r="J6637" s="158" t="str">
        <f t="shared" si="622"/>
        <v>USD</v>
      </c>
      <c r="K6637" s="158" t="str">
        <f t="shared" si="623"/>
        <v>SGD</v>
      </c>
      <c r="L6637" s="158" t="str">
        <f t="shared" si="620"/>
        <v>USDSGD45628</v>
      </c>
      <c r="M6637" s="160">
        <f t="shared" si="624"/>
        <v>45628</v>
      </c>
      <c r="N6637" s="158">
        <v>0.95174645474445607</v>
      </c>
      <c r="O6637" s="158">
        <v>1.4137999999999999</v>
      </c>
      <c r="P6637" s="161">
        <f t="shared" si="621"/>
        <v>1.3455999999999999</v>
      </c>
    </row>
    <row r="6638" spans="9:16" x14ac:dyDescent="0.2">
      <c r="I6638" s="158">
        <f t="shared" si="625"/>
        <v>16</v>
      </c>
      <c r="J6638" s="158" t="str">
        <f t="shared" si="622"/>
        <v>USD</v>
      </c>
      <c r="K6638" s="158" t="str">
        <f t="shared" si="623"/>
        <v>SGD</v>
      </c>
      <c r="L6638" s="158" t="str">
        <f t="shared" si="620"/>
        <v>USDSGD45629</v>
      </c>
      <c r="M6638" s="160">
        <f t="shared" si="624"/>
        <v>45629</v>
      </c>
      <c r="N6638" s="158">
        <v>0.95129375951293771</v>
      </c>
      <c r="O6638" s="158">
        <v>1.4139999999999999</v>
      </c>
      <c r="P6638" s="161">
        <f t="shared" si="621"/>
        <v>1.3451</v>
      </c>
    </row>
    <row r="6639" spans="9:16" x14ac:dyDescent="0.2">
      <c r="I6639" s="158">
        <f t="shared" si="625"/>
        <v>16</v>
      </c>
      <c r="J6639" s="158" t="str">
        <f t="shared" si="622"/>
        <v>USD</v>
      </c>
      <c r="K6639" s="158" t="str">
        <f t="shared" si="623"/>
        <v>SGD</v>
      </c>
      <c r="L6639" s="158" t="str">
        <f t="shared" si="620"/>
        <v>USDSGD45630</v>
      </c>
      <c r="M6639" s="160">
        <f t="shared" si="624"/>
        <v>45630</v>
      </c>
      <c r="N6639" s="158">
        <v>0.95310712924132679</v>
      </c>
      <c r="O6639" s="158">
        <v>1.4135</v>
      </c>
      <c r="P6639" s="161">
        <f t="shared" si="621"/>
        <v>1.3472</v>
      </c>
    </row>
    <row r="6640" spans="9:16" x14ac:dyDescent="0.2">
      <c r="I6640" s="158">
        <f t="shared" si="625"/>
        <v>16</v>
      </c>
      <c r="J6640" s="158" t="str">
        <f t="shared" si="622"/>
        <v>USD</v>
      </c>
      <c r="K6640" s="158" t="str">
        <f t="shared" si="623"/>
        <v>SGD</v>
      </c>
      <c r="L6640" s="158" t="str">
        <f t="shared" si="620"/>
        <v>USDSGD45631</v>
      </c>
      <c r="M6640" s="160">
        <f t="shared" si="624"/>
        <v>45631</v>
      </c>
      <c r="N6640" s="158">
        <v>0.94876660341555974</v>
      </c>
      <c r="O6640" s="158">
        <v>1.4133</v>
      </c>
      <c r="P6640" s="161">
        <f t="shared" si="621"/>
        <v>1.3409</v>
      </c>
    </row>
    <row r="6641" spans="9:16" x14ac:dyDescent="0.2">
      <c r="I6641" s="158">
        <f t="shared" si="625"/>
        <v>16</v>
      </c>
      <c r="J6641" s="158" t="str">
        <f t="shared" si="622"/>
        <v>USD</v>
      </c>
      <c r="K6641" s="158" t="str">
        <f t="shared" si="623"/>
        <v>SGD</v>
      </c>
      <c r="L6641" s="158" t="str">
        <f t="shared" si="620"/>
        <v>USDSGD45632</v>
      </c>
      <c r="M6641" s="160">
        <f t="shared" si="624"/>
        <v>45632</v>
      </c>
      <c r="N6641" s="158">
        <v>0.9450902561194594</v>
      </c>
      <c r="O6641" s="158">
        <v>1.4174</v>
      </c>
      <c r="P6641" s="161">
        <f t="shared" si="621"/>
        <v>1.3395999999999999</v>
      </c>
    </row>
    <row r="6642" spans="9:16" x14ac:dyDescent="0.2">
      <c r="I6642" s="158">
        <f t="shared" si="625"/>
        <v>16</v>
      </c>
      <c r="J6642" s="158" t="str">
        <f t="shared" si="622"/>
        <v>USD</v>
      </c>
      <c r="K6642" s="158" t="str">
        <f t="shared" si="623"/>
        <v>SGD</v>
      </c>
      <c r="L6642" s="158" t="str">
        <f t="shared" si="620"/>
        <v>USDSGD45633</v>
      </c>
      <c r="M6642" s="160">
        <f t="shared" si="624"/>
        <v>45633</v>
      </c>
      <c r="N6642" s="158">
        <v>0.9450902561194594</v>
      </c>
      <c r="O6642" s="158">
        <v>1.4174</v>
      </c>
      <c r="P6642" s="161">
        <f t="shared" si="621"/>
        <v>1.3395999999999999</v>
      </c>
    </row>
    <row r="6643" spans="9:16" x14ac:dyDescent="0.2">
      <c r="I6643" s="158">
        <f t="shared" si="625"/>
        <v>16</v>
      </c>
      <c r="J6643" s="158" t="str">
        <f t="shared" si="622"/>
        <v>USD</v>
      </c>
      <c r="K6643" s="158" t="str">
        <f t="shared" si="623"/>
        <v>SGD</v>
      </c>
      <c r="L6643" s="158" t="str">
        <f t="shared" si="620"/>
        <v>USDSGD45634</v>
      </c>
      <c r="M6643" s="160">
        <f t="shared" si="624"/>
        <v>45634</v>
      </c>
      <c r="N6643" s="158">
        <v>0.9450902561194594</v>
      </c>
      <c r="O6643" s="158">
        <v>1.4174</v>
      </c>
      <c r="P6643" s="161">
        <f t="shared" si="621"/>
        <v>1.3395999999999999</v>
      </c>
    </row>
    <row r="6644" spans="9:16" x14ac:dyDescent="0.2">
      <c r="I6644" s="158">
        <f t="shared" si="625"/>
        <v>16</v>
      </c>
      <c r="J6644" s="158" t="str">
        <f t="shared" si="622"/>
        <v>USD</v>
      </c>
      <c r="K6644" s="158" t="str">
        <f t="shared" si="623"/>
        <v>SGD</v>
      </c>
      <c r="L6644" s="158" t="str">
        <f t="shared" si="620"/>
        <v>USDSGD45635</v>
      </c>
      <c r="M6644" s="160">
        <f t="shared" si="624"/>
        <v>45635</v>
      </c>
      <c r="N6644" s="158">
        <v>0.94625283875851629</v>
      </c>
      <c r="O6644" s="158">
        <v>1.4157</v>
      </c>
      <c r="P6644" s="161">
        <f t="shared" si="621"/>
        <v>1.3395999999999999</v>
      </c>
    </row>
    <row r="6645" spans="9:16" x14ac:dyDescent="0.2">
      <c r="I6645" s="158">
        <f t="shared" si="625"/>
        <v>16</v>
      </c>
      <c r="J6645" s="158" t="str">
        <f t="shared" si="622"/>
        <v>USD</v>
      </c>
      <c r="K6645" s="158" t="str">
        <f t="shared" si="623"/>
        <v>SGD</v>
      </c>
      <c r="L6645" s="158" t="str">
        <f t="shared" si="620"/>
        <v>USDSGD45636</v>
      </c>
      <c r="M6645" s="160">
        <f t="shared" si="624"/>
        <v>45636</v>
      </c>
      <c r="N6645" s="158">
        <v>0.94993825401348919</v>
      </c>
      <c r="O6645" s="158">
        <v>1.4117999999999999</v>
      </c>
      <c r="P6645" s="161">
        <f t="shared" si="621"/>
        <v>1.3411</v>
      </c>
    </row>
    <row r="6646" spans="9:16" x14ac:dyDescent="0.2">
      <c r="I6646" s="158">
        <f t="shared" si="625"/>
        <v>16</v>
      </c>
      <c r="J6646" s="158" t="str">
        <f t="shared" si="622"/>
        <v>USD</v>
      </c>
      <c r="K6646" s="158" t="str">
        <f t="shared" si="623"/>
        <v>SGD</v>
      </c>
      <c r="L6646" s="158" t="str">
        <f t="shared" si="620"/>
        <v>USDSGD45637</v>
      </c>
      <c r="M6646" s="160">
        <f t="shared" si="624"/>
        <v>45637</v>
      </c>
      <c r="N6646" s="158">
        <v>0.95174645474445607</v>
      </c>
      <c r="O6646" s="158">
        <v>1.4114</v>
      </c>
      <c r="P6646" s="161">
        <f t="shared" si="621"/>
        <v>1.3432999999999999</v>
      </c>
    </row>
    <row r="6647" spans="9:16" x14ac:dyDescent="0.2">
      <c r="I6647" s="158">
        <f t="shared" si="625"/>
        <v>16</v>
      </c>
      <c r="J6647" s="158" t="str">
        <f t="shared" si="622"/>
        <v>USD</v>
      </c>
      <c r="K6647" s="158" t="str">
        <f t="shared" si="623"/>
        <v>SGD</v>
      </c>
      <c r="L6647" s="158" t="str">
        <f t="shared" si="620"/>
        <v>USDSGD45638</v>
      </c>
      <c r="M6647" s="160">
        <f t="shared" si="624"/>
        <v>45638</v>
      </c>
      <c r="N6647" s="158">
        <v>0.95319797922028415</v>
      </c>
      <c r="O6647" s="158">
        <v>1.4108000000000001</v>
      </c>
      <c r="P6647" s="161">
        <f t="shared" si="621"/>
        <v>1.3448</v>
      </c>
    </row>
    <row r="6648" spans="9:16" x14ac:dyDescent="0.2">
      <c r="I6648" s="158">
        <f t="shared" si="625"/>
        <v>16</v>
      </c>
      <c r="J6648" s="158" t="str">
        <f t="shared" si="622"/>
        <v>USD</v>
      </c>
      <c r="K6648" s="158" t="str">
        <f t="shared" si="623"/>
        <v>SGD</v>
      </c>
      <c r="L6648" s="158" t="str">
        <f t="shared" si="620"/>
        <v>USDSGD45639</v>
      </c>
      <c r="M6648" s="160">
        <f t="shared" si="624"/>
        <v>45639</v>
      </c>
      <c r="N6648" s="158">
        <v>0.95075109336375729</v>
      </c>
      <c r="O6648" s="158">
        <v>1.417</v>
      </c>
      <c r="P6648" s="161">
        <f t="shared" si="621"/>
        <v>1.3472</v>
      </c>
    </row>
    <row r="6649" spans="9:16" x14ac:dyDescent="0.2">
      <c r="I6649" s="158">
        <f t="shared" si="625"/>
        <v>16</v>
      </c>
      <c r="J6649" s="158" t="str">
        <f t="shared" si="622"/>
        <v>USD</v>
      </c>
      <c r="K6649" s="158" t="str">
        <f t="shared" si="623"/>
        <v>SGD</v>
      </c>
      <c r="L6649" s="158" t="str">
        <f t="shared" si="620"/>
        <v>USDSGD45640</v>
      </c>
      <c r="M6649" s="160">
        <f t="shared" si="624"/>
        <v>45640</v>
      </c>
      <c r="N6649" s="158">
        <v>0.95075109336375729</v>
      </c>
      <c r="O6649" s="158">
        <v>1.417</v>
      </c>
      <c r="P6649" s="161">
        <f t="shared" si="621"/>
        <v>1.3472</v>
      </c>
    </row>
    <row r="6650" spans="9:16" x14ac:dyDescent="0.2">
      <c r="I6650" s="158">
        <f t="shared" si="625"/>
        <v>16</v>
      </c>
      <c r="J6650" s="158" t="str">
        <f t="shared" si="622"/>
        <v>USD</v>
      </c>
      <c r="K6650" s="158" t="str">
        <f t="shared" si="623"/>
        <v>SGD</v>
      </c>
      <c r="L6650" s="158" t="str">
        <f t="shared" si="620"/>
        <v>USDSGD45641</v>
      </c>
      <c r="M6650" s="160">
        <f t="shared" si="624"/>
        <v>45641</v>
      </c>
      <c r="N6650" s="158">
        <v>0.95075109336375729</v>
      </c>
      <c r="O6650" s="158">
        <v>1.417</v>
      </c>
      <c r="P6650" s="161">
        <f t="shared" si="621"/>
        <v>1.3472</v>
      </c>
    </row>
    <row r="6651" spans="9:16" x14ac:dyDescent="0.2">
      <c r="I6651" s="158">
        <f t="shared" si="625"/>
        <v>16</v>
      </c>
      <c r="J6651" s="158" t="str">
        <f t="shared" si="622"/>
        <v>USD</v>
      </c>
      <c r="K6651" s="158" t="str">
        <f t="shared" si="623"/>
        <v>SGD</v>
      </c>
      <c r="L6651" s="158" t="str">
        <f t="shared" si="620"/>
        <v>USDSGD45642</v>
      </c>
      <c r="M6651" s="160">
        <f t="shared" si="624"/>
        <v>45642</v>
      </c>
      <c r="N6651" s="158">
        <v>0.95256239283673072</v>
      </c>
      <c r="O6651" s="158">
        <v>1.4173</v>
      </c>
      <c r="P6651" s="161">
        <f t="shared" si="621"/>
        <v>1.3501000000000001</v>
      </c>
    </row>
    <row r="6652" spans="9:16" x14ac:dyDescent="0.2">
      <c r="I6652" s="158">
        <f t="shared" si="625"/>
        <v>16</v>
      </c>
      <c r="J6652" s="158" t="str">
        <f t="shared" si="622"/>
        <v>USD</v>
      </c>
      <c r="K6652" s="158" t="str">
        <f t="shared" si="623"/>
        <v>SGD</v>
      </c>
      <c r="L6652" s="158" t="str">
        <f t="shared" si="620"/>
        <v>USDSGD45643</v>
      </c>
      <c r="M6652" s="160">
        <f t="shared" si="624"/>
        <v>45643</v>
      </c>
      <c r="N6652" s="158">
        <v>0.95265313899209292</v>
      </c>
      <c r="O6652" s="158">
        <v>1.4180999999999999</v>
      </c>
      <c r="P6652" s="161">
        <f t="shared" si="621"/>
        <v>1.351</v>
      </c>
    </row>
    <row r="6653" spans="9:16" x14ac:dyDescent="0.2">
      <c r="I6653" s="158">
        <f t="shared" si="625"/>
        <v>16</v>
      </c>
      <c r="J6653" s="158" t="str">
        <f t="shared" si="622"/>
        <v>USD</v>
      </c>
      <c r="K6653" s="158" t="str">
        <f t="shared" si="623"/>
        <v>SGD</v>
      </c>
      <c r="L6653" s="158" t="str">
        <f t="shared" si="620"/>
        <v>USDSGD45644</v>
      </c>
      <c r="M6653" s="160">
        <f t="shared" si="624"/>
        <v>45644</v>
      </c>
      <c r="N6653" s="158">
        <v>0.95274390243902429</v>
      </c>
      <c r="O6653" s="158">
        <v>1.4177</v>
      </c>
      <c r="P6653" s="161">
        <f t="shared" si="621"/>
        <v>1.3507</v>
      </c>
    </row>
    <row r="6654" spans="9:16" x14ac:dyDescent="0.2">
      <c r="I6654" s="158">
        <f t="shared" si="625"/>
        <v>16</v>
      </c>
      <c r="J6654" s="158" t="str">
        <f t="shared" si="622"/>
        <v>USD</v>
      </c>
      <c r="K6654" s="158" t="str">
        <f t="shared" si="623"/>
        <v>SGD</v>
      </c>
      <c r="L6654" s="158" t="str">
        <f t="shared" si="620"/>
        <v>USDSGD45645</v>
      </c>
      <c r="M6654" s="160">
        <f t="shared" si="624"/>
        <v>45645</v>
      </c>
      <c r="N6654" s="158">
        <v>0.96200096200096197</v>
      </c>
      <c r="O6654" s="158">
        <v>1.4131</v>
      </c>
      <c r="P6654" s="161">
        <f t="shared" si="621"/>
        <v>1.3593999999999999</v>
      </c>
    </row>
    <row r="6655" spans="9:16" x14ac:dyDescent="0.2">
      <c r="I6655" s="158">
        <f t="shared" si="625"/>
        <v>16</v>
      </c>
      <c r="J6655" s="158" t="str">
        <f t="shared" si="622"/>
        <v>USD</v>
      </c>
      <c r="K6655" s="158" t="str">
        <f t="shared" si="623"/>
        <v>SGD</v>
      </c>
      <c r="L6655" s="158" t="str">
        <f t="shared" si="620"/>
        <v>USDSGD45646</v>
      </c>
      <c r="M6655" s="160">
        <f t="shared" si="624"/>
        <v>45646</v>
      </c>
      <c r="N6655" s="158">
        <v>0.9624639076034649</v>
      </c>
      <c r="O6655" s="158">
        <v>1.41</v>
      </c>
      <c r="P6655" s="161">
        <f t="shared" si="621"/>
        <v>1.3571</v>
      </c>
    </row>
    <row r="6656" spans="9:16" x14ac:dyDescent="0.2">
      <c r="I6656" s="158">
        <f t="shared" si="625"/>
        <v>16</v>
      </c>
      <c r="J6656" s="158" t="str">
        <f t="shared" si="622"/>
        <v>USD</v>
      </c>
      <c r="K6656" s="158" t="str">
        <f t="shared" si="623"/>
        <v>SGD</v>
      </c>
      <c r="L6656" s="158" t="str">
        <f t="shared" si="620"/>
        <v>USDSGD45647</v>
      </c>
      <c r="M6656" s="160">
        <f t="shared" si="624"/>
        <v>45647</v>
      </c>
      <c r="N6656" s="158">
        <v>0.9624639076034649</v>
      </c>
      <c r="O6656" s="158">
        <v>1.41</v>
      </c>
      <c r="P6656" s="161">
        <f t="shared" si="621"/>
        <v>1.3571</v>
      </c>
    </row>
    <row r="6657" spans="9:16" x14ac:dyDescent="0.2">
      <c r="I6657" s="158">
        <f t="shared" si="625"/>
        <v>16</v>
      </c>
      <c r="J6657" s="158" t="str">
        <f t="shared" si="622"/>
        <v>USD</v>
      </c>
      <c r="K6657" s="158" t="str">
        <f t="shared" si="623"/>
        <v>SGD</v>
      </c>
      <c r="L6657" s="158" t="str">
        <f t="shared" si="620"/>
        <v>USDSGD45648</v>
      </c>
      <c r="M6657" s="160">
        <f t="shared" si="624"/>
        <v>45648</v>
      </c>
      <c r="N6657" s="158">
        <v>0.9624639076034649</v>
      </c>
      <c r="O6657" s="158">
        <v>1.41</v>
      </c>
      <c r="P6657" s="161">
        <f t="shared" si="621"/>
        <v>1.3571</v>
      </c>
    </row>
    <row r="6658" spans="9:16" x14ac:dyDescent="0.2">
      <c r="I6658" s="158">
        <f t="shared" si="625"/>
        <v>16</v>
      </c>
      <c r="J6658" s="158" t="str">
        <f t="shared" si="622"/>
        <v>USD</v>
      </c>
      <c r="K6658" s="158" t="str">
        <f t="shared" si="623"/>
        <v>SGD</v>
      </c>
      <c r="L6658" s="158" t="str">
        <f t="shared" si="620"/>
        <v>USDSGD45649</v>
      </c>
      <c r="M6658" s="160">
        <f t="shared" si="624"/>
        <v>45649</v>
      </c>
      <c r="N6658" s="158">
        <v>0.96218608678918516</v>
      </c>
      <c r="O6658" s="158">
        <v>1.4103000000000001</v>
      </c>
      <c r="P6658" s="161">
        <f t="shared" si="621"/>
        <v>1.357</v>
      </c>
    </row>
    <row r="6659" spans="9:16" x14ac:dyDescent="0.2">
      <c r="I6659" s="158">
        <f t="shared" si="625"/>
        <v>16</v>
      </c>
      <c r="J6659" s="158" t="str">
        <f t="shared" si="622"/>
        <v>USD</v>
      </c>
      <c r="K6659" s="158" t="str">
        <f t="shared" si="623"/>
        <v>SGD</v>
      </c>
      <c r="L6659" s="158" t="str">
        <f t="shared" ref="L6659:L6722" si="626">J6659&amp;K6659&amp;M6659</f>
        <v>USDSGD45650</v>
      </c>
      <c r="M6659" s="160">
        <f t="shared" si="624"/>
        <v>45650</v>
      </c>
      <c r="N6659" s="158">
        <v>0.96200096200096197</v>
      </c>
      <c r="O6659" s="158">
        <v>1.4129</v>
      </c>
      <c r="P6659" s="161">
        <f t="shared" ref="P6659:P6722" si="627">ROUND(N6659*O6659,4)</f>
        <v>1.3592</v>
      </c>
    </row>
    <row r="6660" spans="9:16" x14ac:dyDescent="0.2">
      <c r="I6660" s="158">
        <f t="shared" si="625"/>
        <v>16</v>
      </c>
      <c r="J6660" s="158" t="str">
        <f t="shared" ref="J6660:J6723" si="628">VLOOKUP($I6660,$A:$C,2,FALSE)</f>
        <v>USD</v>
      </c>
      <c r="K6660" s="158" t="str">
        <f t="shared" ref="K6660:K6723" si="629">VLOOKUP($I6660,$A:$C,3,FALSE)</f>
        <v>SGD</v>
      </c>
      <c r="L6660" s="158" t="str">
        <f t="shared" si="626"/>
        <v>USDSGD45651</v>
      </c>
      <c r="M6660" s="160">
        <f t="shared" ref="M6660:M6723" si="630">IF(I6660=I6659,M6659+1,$G$1)</f>
        <v>45651</v>
      </c>
      <c r="N6660" s="158">
        <v>0.96200096200096197</v>
      </c>
      <c r="O6660" s="158">
        <v>1.4129</v>
      </c>
      <c r="P6660" s="161">
        <f t="shared" si="627"/>
        <v>1.3592</v>
      </c>
    </row>
    <row r="6661" spans="9:16" x14ac:dyDescent="0.2">
      <c r="I6661" s="158">
        <f t="shared" si="625"/>
        <v>16</v>
      </c>
      <c r="J6661" s="158" t="str">
        <f t="shared" si="628"/>
        <v>USD</v>
      </c>
      <c r="K6661" s="158" t="str">
        <f t="shared" si="629"/>
        <v>SGD</v>
      </c>
      <c r="L6661" s="158" t="str">
        <f t="shared" si="626"/>
        <v>USDSGD45652</v>
      </c>
      <c r="M6661" s="160">
        <f t="shared" si="630"/>
        <v>45652</v>
      </c>
      <c r="N6661" s="158">
        <v>0.96200096200096197</v>
      </c>
      <c r="O6661" s="158">
        <v>1.4129</v>
      </c>
      <c r="P6661" s="161">
        <f t="shared" si="627"/>
        <v>1.3592</v>
      </c>
    </row>
    <row r="6662" spans="9:16" x14ac:dyDescent="0.2">
      <c r="I6662" s="158">
        <f t="shared" si="625"/>
        <v>16</v>
      </c>
      <c r="J6662" s="158" t="str">
        <f t="shared" si="628"/>
        <v>USD</v>
      </c>
      <c r="K6662" s="158" t="str">
        <f t="shared" si="629"/>
        <v>SGD</v>
      </c>
      <c r="L6662" s="158" t="str">
        <f t="shared" si="626"/>
        <v>USDSGD45653</v>
      </c>
      <c r="M6662" s="160">
        <f t="shared" si="630"/>
        <v>45653</v>
      </c>
      <c r="N6662" s="158">
        <v>0.95831336847149007</v>
      </c>
      <c r="O6662" s="158">
        <v>1.4174</v>
      </c>
      <c r="P6662" s="161">
        <f t="shared" si="627"/>
        <v>1.3583000000000001</v>
      </c>
    </row>
    <row r="6663" spans="9:16" x14ac:dyDescent="0.2">
      <c r="I6663" s="158">
        <f t="shared" si="625"/>
        <v>16</v>
      </c>
      <c r="J6663" s="158" t="str">
        <f t="shared" si="628"/>
        <v>USD</v>
      </c>
      <c r="K6663" s="158" t="str">
        <f t="shared" si="629"/>
        <v>SGD</v>
      </c>
      <c r="L6663" s="158" t="str">
        <f t="shared" si="626"/>
        <v>USDSGD45654</v>
      </c>
      <c r="M6663" s="160">
        <f t="shared" si="630"/>
        <v>45654</v>
      </c>
      <c r="N6663" s="158">
        <v>0.95831336847149007</v>
      </c>
      <c r="O6663" s="158">
        <v>1.4174</v>
      </c>
      <c r="P6663" s="161">
        <f t="shared" si="627"/>
        <v>1.3583000000000001</v>
      </c>
    </row>
    <row r="6664" spans="9:16" x14ac:dyDescent="0.2">
      <c r="I6664" s="158">
        <f t="shared" si="625"/>
        <v>16</v>
      </c>
      <c r="J6664" s="158" t="str">
        <f t="shared" si="628"/>
        <v>USD</v>
      </c>
      <c r="K6664" s="158" t="str">
        <f t="shared" si="629"/>
        <v>SGD</v>
      </c>
      <c r="L6664" s="158" t="str">
        <f t="shared" si="626"/>
        <v>USDSGD45655</v>
      </c>
      <c r="M6664" s="160">
        <f t="shared" si="630"/>
        <v>45655</v>
      </c>
      <c r="N6664" s="158">
        <v>0.95831336847149007</v>
      </c>
      <c r="O6664" s="158">
        <v>1.4174</v>
      </c>
      <c r="P6664" s="161">
        <f t="shared" si="627"/>
        <v>1.3583000000000001</v>
      </c>
    </row>
    <row r="6665" spans="9:16" x14ac:dyDescent="0.2">
      <c r="I6665" s="158">
        <f t="shared" si="625"/>
        <v>16</v>
      </c>
      <c r="J6665" s="158" t="str">
        <f t="shared" si="628"/>
        <v>USD</v>
      </c>
      <c r="K6665" s="158" t="str">
        <f t="shared" si="629"/>
        <v>SGD</v>
      </c>
      <c r="L6665" s="158" t="str">
        <f t="shared" si="626"/>
        <v>USDSGD45656</v>
      </c>
      <c r="M6665" s="160">
        <f t="shared" si="630"/>
        <v>45656</v>
      </c>
      <c r="N6665" s="158">
        <v>0.9574875526618154</v>
      </c>
      <c r="O6665" s="158">
        <v>1.4166000000000001</v>
      </c>
      <c r="P6665" s="161">
        <f t="shared" si="627"/>
        <v>1.3564000000000001</v>
      </c>
    </row>
    <row r="6666" spans="9:16" x14ac:dyDescent="0.2">
      <c r="I6666" s="158">
        <f t="shared" si="625"/>
        <v>16</v>
      </c>
      <c r="J6666" s="158" t="str">
        <f t="shared" si="628"/>
        <v>USD</v>
      </c>
      <c r="K6666" s="158" t="str">
        <f t="shared" si="629"/>
        <v>SGD</v>
      </c>
      <c r="L6666" s="158" t="str">
        <f t="shared" si="626"/>
        <v>USDSGD45657</v>
      </c>
      <c r="M6666" s="160">
        <f t="shared" si="630"/>
        <v>45657</v>
      </c>
      <c r="N6666" s="158">
        <v>0.96255655019732411</v>
      </c>
      <c r="O6666" s="158">
        <v>1.4164000000000001</v>
      </c>
      <c r="P6666" s="161">
        <f t="shared" si="627"/>
        <v>1.3633999999999999</v>
      </c>
    </row>
    <row r="6667" spans="9:16" x14ac:dyDescent="0.2">
      <c r="I6667" s="158">
        <f t="shared" si="625"/>
        <v>16</v>
      </c>
      <c r="J6667" s="158" t="str">
        <f t="shared" si="628"/>
        <v>USD</v>
      </c>
      <c r="K6667" s="158" t="str">
        <f t="shared" si="629"/>
        <v>SGD</v>
      </c>
      <c r="L6667" s="158" t="str">
        <f t="shared" si="626"/>
        <v>USDSGD45658</v>
      </c>
      <c r="M6667" s="160">
        <f t="shared" si="630"/>
        <v>45658</v>
      </c>
      <c r="N6667" s="158">
        <v>0.96255655019732411</v>
      </c>
      <c r="O6667" s="158">
        <v>1.4164000000000001</v>
      </c>
      <c r="P6667" s="161">
        <f t="shared" si="627"/>
        <v>1.3633999999999999</v>
      </c>
    </row>
    <row r="6668" spans="9:16" x14ac:dyDescent="0.2">
      <c r="I6668" s="158">
        <f t="shared" si="625"/>
        <v>16</v>
      </c>
      <c r="J6668" s="158" t="str">
        <f t="shared" si="628"/>
        <v>USD</v>
      </c>
      <c r="K6668" s="158" t="str">
        <f t="shared" si="629"/>
        <v>SGD</v>
      </c>
      <c r="L6668" s="158" t="str">
        <f t="shared" si="626"/>
        <v>USDSGD45659</v>
      </c>
      <c r="M6668" s="160">
        <f t="shared" si="630"/>
        <v>45659</v>
      </c>
      <c r="N6668" s="158">
        <v>0.9688983625617672</v>
      </c>
      <c r="O6668" s="158">
        <v>1.4091</v>
      </c>
      <c r="P6668" s="161">
        <f t="shared" si="627"/>
        <v>1.3653</v>
      </c>
    </row>
    <row r="6669" spans="9:16" x14ac:dyDescent="0.2">
      <c r="I6669" s="158">
        <f t="shared" si="625"/>
        <v>16</v>
      </c>
      <c r="J6669" s="158" t="str">
        <f t="shared" si="628"/>
        <v>USD</v>
      </c>
      <c r="K6669" s="158" t="str">
        <f t="shared" si="629"/>
        <v>SGD</v>
      </c>
      <c r="L6669" s="158" t="str">
        <f t="shared" si="626"/>
        <v>USDSGD45660</v>
      </c>
      <c r="M6669" s="160">
        <f t="shared" si="630"/>
        <v>45660</v>
      </c>
      <c r="N6669" s="158">
        <v>0.9709680551509855</v>
      </c>
      <c r="O6669" s="158">
        <v>1.4113</v>
      </c>
      <c r="P6669" s="161">
        <f t="shared" si="627"/>
        <v>1.3703000000000001</v>
      </c>
    </row>
    <row r="6670" spans="9:16" x14ac:dyDescent="0.2">
      <c r="I6670" s="158">
        <f t="shared" si="625"/>
        <v>16</v>
      </c>
      <c r="J6670" s="158" t="str">
        <f t="shared" si="628"/>
        <v>USD</v>
      </c>
      <c r="K6670" s="158" t="str">
        <f t="shared" si="629"/>
        <v>SGD</v>
      </c>
      <c r="L6670" s="158" t="str">
        <f t="shared" si="626"/>
        <v>USDSGD45661</v>
      </c>
      <c r="M6670" s="160">
        <f t="shared" si="630"/>
        <v>45661</v>
      </c>
      <c r="N6670" s="158">
        <v>0.9709680551509855</v>
      </c>
      <c r="O6670" s="158">
        <v>1.4113</v>
      </c>
      <c r="P6670" s="161">
        <f t="shared" si="627"/>
        <v>1.3703000000000001</v>
      </c>
    </row>
    <row r="6671" spans="9:16" x14ac:dyDescent="0.2">
      <c r="I6671" s="158">
        <f t="shared" si="625"/>
        <v>16</v>
      </c>
      <c r="J6671" s="158" t="str">
        <f t="shared" si="628"/>
        <v>USD</v>
      </c>
      <c r="K6671" s="158" t="str">
        <f t="shared" si="629"/>
        <v>SGD</v>
      </c>
      <c r="L6671" s="158" t="str">
        <f t="shared" si="626"/>
        <v>USDSGD45662</v>
      </c>
      <c r="M6671" s="160">
        <f t="shared" si="630"/>
        <v>45662</v>
      </c>
      <c r="N6671" s="158">
        <v>0.9709680551509855</v>
      </c>
      <c r="O6671" s="158">
        <v>1.4113</v>
      </c>
      <c r="P6671" s="161">
        <f t="shared" si="627"/>
        <v>1.3703000000000001</v>
      </c>
    </row>
    <row r="6672" spans="9:16" x14ac:dyDescent="0.2">
      <c r="I6672" s="158">
        <f t="shared" si="625"/>
        <v>16</v>
      </c>
      <c r="J6672" s="158" t="str">
        <f t="shared" si="628"/>
        <v>USD</v>
      </c>
      <c r="K6672" s="158" t="str">
        <f t="shared" si="629"/>
        <v>SGD</v>
      </c>
      <c r="L6672" s="158" t="str">
        <f t="shared" si="626"/>
        <v>USDSGD45663</v>
      </c>
      <c r="M6672" s="160">
        <f t="shared" si="630"/>
        <v>45663</v>
      </c>
      <c r="N6672" s="158">
        <v>0.95914061001342799</v>
      </c>
      <c r="O6672" s="158">
        <v>1.4168000000000001</v>
      </c>
      <c r="P6672" s="161">
        <f t="shared" si="627"/>
        <v>1.3589</v>
      </c>
    </row>
    <row r="6673" spans="9:16" x14ac:dyDescent="0.2">
      <c r="I6673" s="158">
        <f t="shared" si="625"/>
        <v>16</v>
      </c>
      <c r="J6673" s="158" t="str">
        <f t="shared" si="628"/>
        <v>USD</v>
      </c>
      <c r="K6673" s="158" t="str">
        <f t="shared" si="629"/>
        <v>SGD</v>
      </c>
      <c r="L6673" s="158" t="str">
        <f t="shared" si="626"/>
        <v>USDSGD45664</v>
      </c>
      <c r="M6673" s="160">
        <f t="shared" si="630"/>
        <v>45664</v>
      </c>
      <c r="N6673" s="158">
        <v>0.96218608678918516</v>
      </c>
      <c r="O6673" s="158">
        <v>1.415</v>
      </c>
      <c r="P6673" s="161">
        <f t="shared" si="627"/>
        <v>1.3614999999999999</v>
      </c>
    </row>
    <row r="6674" spans="9:16" x14ac:dyDescent="0.2">
      <c r="I6674" s="158">
        <f t="shared" si="625"/>
        <v>16</v>
      </c>
      <c r="J6674" s="158" t="str">
        <f t="shared" si="628"/>
        <v>USD</v>
      </c>
      <c r="K6674" s="158" t="str">
        <f t="shared" si="629"/>
        <v>SGD</v>
      </c>
      <c r="L6674" s="158" t="str">
        <f t="shared" si="626"/>
        <v>USDSGD45665</v>
      </c>
      <c r="M6674" s="160">
        <f t="shared" si="630"/>
        <v>45665</v>
      </c>
      <c r="N6674" s="158">
        <v>0.97219521679953336</v>
      </c>
      <c r="O6674" s="158">
        <v>1.4096</v>
      </c>
      <c r="P6674" s="161">
        <f t="shared" si="627"/>
        <v>1.3704000000000001</v>
      </c>
    </row>
    <row r="6675" spans="9:16" x14ac:dyDescent="0.2">
      <c r="I6675" s="158">
        <f t="shared" si="625"/>
        <v>16</v>
      </c>
      <c r="J6675" s="158" t="str">
        <f t="shared" si="628"/>
        <v>USD</v>
      </c>
      <c r="K6675" s="158" t="str">
        <f t="shared" si="629"/>
        <v>SGD</v>
      </c>
      <c r="L6675" s="158" t="str">
        <f t="shared" si="626"/>
        <v>USDSGD45666</v>
      </c>
      <c r="M6675" s="160">
        <f t="shared" si="630"/>
        <v>45666</v>
      </c>
      <c r="N6675" s="158">
        <v>0.97040271712760795</v>
      </c>
      <c r="O6675" s="158">
        <v>1.4101999999999999</v>
      </c>
      <c r="P6675" s="161">
        <f t="shared" si="627"/>
        <v>1.3685</v>
      </c>
    </row>
    <row r="6676" spans="9:16" x14ac:dyDescent="0.2">
      <c r="I6676" s="158">
        <f t="shared" si="625"/>
        <v>16</v>
      </c>
      <c r="J6676" s="158" t="str">
        <f t="shared" si="628"/>
        <v>USD</v>
      </c>
      <c r="K6676" s="158" t="str">
        <f t="shared" si="629"/>
        <v>SGD</v>
      </c>
      <c r="L6676" s="158" t="str">
        <f t="shared" si="626"/>
        <v>USDSGD45667</v>
      </c>
      <c r="M6676" s="160">
        <f t="shared" si="630"/>
        <v>45667</v>
      </c>
      <c r="N6676" s="158">
        <v>0.97049689440993792</v>
      </c>
      <c r="O6676" s="158">
        <v>1.4092</v>
      </c>
      <c r="P6676" s="161">
        <f t="shared" si="627"/>
        <v>1.3675999999999999</v>
      </c>
    </row>
    <row r="6677" spans="9:16" x14ac:dyDescent="0.2">
      <c r="I6677" s="158">
        <f t="shared" si="625"/>
        <v>16</v>
      </c>
      <c r="J6677" s="158" t="str">
        <f t="shared" si="628"/>
        <v>USD</v>
      </c>
      <c r="K6677" s="158" t="str">
        <f t="shared" si="629"/>
        <v>SGD</v>
      </c>
      <c r="L6677" s="158" t="str">
        <f t="shared" si="626"/>
        <v>USDSGD45668</v>
      </c>
      <c r="M6677" s="160">
        <f t="shared" si="630"/>
        <v>45668</v>
      </c>
      <c r="N6677" s="158">
        <v>0.97049689440993792</v>
      </c>
      <c r="O6677" s="158">
        <v>1.4092</v>
      </c>
      <c r="P6677" s="161">
        <f t="shared" si="627"/>
        <v>1.3675999999999999</v>
      </c>
    </row>
    <row r="6678" spans="9:16" x14ac:dyDescent="0.2">
      <c r="I6678" s="158">
        <f t="shared" si="625"/>
        <v>16</v>
      </c>
      <c r="J6678" s="158" t="str">
        <f t="shared" si="628"/>
        <v>USD</v>
      </c>
      <c r="K6678" s="158" t="str">
        <f t="shared" si="629"/>
        <v>SGD</v>
      </c>
      <c r="L6678" s="158" t="str">
        <f t="shared" si="626"/>
        <v>USDSGD45669</v>
      </c>
      <c r="M6678" s="160">
        <f t="shared" si="630"/>
        <v>45669</v>
      </c>
      <c r="N6678" s="158">
        <v>0.97049689440993792</v>
      </c>
      <c r="O6678" s="158">
        <v>1.4092</v>
      </c>
      <c r="P6678" s="161">
        <f t="shared" si="627"/>
        <v>1.3675999999999999</v>
      </c>
    </row>
    <row r="6679" spans="9:16" x14ac:dyDescent="0.2">
      <c r="I6679" s="158">
        <f t="shared" si="625"/>
        <v>16</v>
      </c>
      <c r="J6679" s="158" t="str">
        <f t="shared" si="628"/>
        <v>USD</v>
      </c>
      <c r="K6679" s="158" t="str">
        <f t="shared" si="629"/>
        <v>SGD</v>
      </c>
      <c r="L6679" s="158" t="str">
        <f t="shared" si="626"/>
        <v>USDSGD45670</v>
      </c>
      <c r="M6679" s="160">
        <f t="shared" si="630"/>
        <v>45670</v>
      </c>
      <c r="N6679" s="158">
        <v>0.98058442831927828</v>
      </c>
      <c r="O6679" s="158">
        <v>1.401</v>
      </c>
      <c r="P6679" s="161">
        <f t="shared" si="627"/>
        <v>1.3737999999999999</v>
      </c>
    </row>
    <row r="6680" spans="9:16" x14ac:dyDescent="0.2">
      <c r="I6680" s="158">
        <f t="shared" si="625"/>
        <v>16</v>
      </c>
      <c r="J6680" s="158" t="str">
        <f t="shared" si="628"/>
        <v>USD</v>
      </c>
      <c r="K6680" s="158" t="str">
        <f t="shared" si="629"/>
        <v>SGD</v>
      </c>
      <c r="L6680" s="158" t="str">
        <f t="shared" si="626"/>
        <v>USDSGD45671</v>
      </c>
      <c r="M6680" s="160">
        <f t="shared" si="630"/>
        <v>45671</v>
      </c>
      <c r="N6680" s="158">
        <v>0.9760858955588092</v>
      </c>
      <c r="O6680" s="158">
        <v>1.4036</v>
      </c>
      <c r="P6680" s="161">
        <f t="shared" si="627"/>
        <v>1.37</v>
      </c>
    </row>
    <row r="6681" spans="9:16" x14ac:dyDescent="0.2">
      <c r="I6681" s="158">
        <f t="shared" si="625"/>
        <v>16</v>
      </c>
      <c r="J6681" s="158" t="str">
        <f t="shared" si="628"/>
        <v>USD</v>
      </c>
      <c r="K6681" s="158" t="str">
        <f t="shared" si="629"/>
        <v>SGD</v>
      </c>
      <c r="L6681" s="158" t="str">
        <f t="shared" si="626"/>
        <v>USDSGD45672</v>
      </c>
      <c r="M6681" s="160">
        <f t="shared" si="630"/>
        <v>45672</v>
      </c>
      <c r="N6681" s="158">
        <v>0.970873786407767</v>
      </c>
      <c r="O6681" s="158">
        <v>1.4089</v>
      </c>
      <c r="P6681" s="161">
        <f t="shared" si="627"/>
        <v>1.3678999999999999</v>
      </c>
    </row>
    <row r="6682" spans="9:16" x14ac:dyDescent="0.2">
      <c r="I6682" s="158">
        <f t="shared" si="625"/>
        <v>16</v>
      </c>
      <c r="J6682" s="158" t="str">
        <f t="shared" si="628"/>
        <v>USD</v>
      </c>
      <c r="K6682" s="158" t="str">
        <f t="shared" si="629"/>
        <v>SGD</v>
      </c>
      <c r="L6682" s="158" t="str">
        <f t="shared" si="626"/>
        <v>USDSGD45673</v>
      </c>
      <c r="M6682" s="160">
        <f t="shared" si="630"/>
        <v>45673</v>
      </c>
      <c r="N6682" s="158">
        <v>0.97352024922118385</v>
      </c>
      <c r="O6682" s="158">
        <v>1.4060999999999999</v>
      </c>
      <c r="P6682" s="161">
        <f t="shared" si="627"/>
        <v>1.3689</v>
      </c>
    </row>
    <row r="6683" spans="9:16" x14ac:dyDescent="0.2">
      <c r="I6683" s="158">
        <f t="shared" si="625"/>
        <v>16</v>
      </c>
      <c r="J6683" s="158" t="str">
        <f t="shared" si="628"/>
        <v>USD</v>
      </c>
      <c r="K6683" s="158" t="str">
        <f t="shared" si="629"/>
        <v>SGD</v>
      </c>
      <c r="L6683" s="158" t="str">
        <f t="shared" si="626"/>
        <v>USDSGD45674</v>
      </c>
      <c r="M6683" s="160">
        <f t="shared" si="630"/>
        <v>45674</v>
      </c>
      <c r="N6683" s="158">
        <v>0.97106234220236931</v>
      </c>
      <c r="O6683" s="158">
        <v>1.4083000000000001</v>
      </c>
      <c r="P6683" s="161">
        <f t="shared" si="627"/>
        <v>1.3674999999999999</v>
      </c>
    </row>
    <row r="6684" spans="9:16" x14ac:dyDescent="0.2">
      <c r="I6684" s="158">
        <f t="shared" si="625"/>
        <v>16</v>
      </c>
      <c r="J6684" s="158" t="str">
        <f t="shared" si="628"/>
        <v>USD</v>
      </c>
      <c r="K6684" s="158" t="str">
        <f t="shared" si="629"/>
        <v>SGD</v>
      </c>
      <c r="L6684" s="158" t="str">
        <f t="shared" si="626"/>
        <v>USDSGD45675</v>
      </c>
      <c r="M6684" s="160">
        <f t="shared" si="630"/>
        <v>45675</v>
      </c>
      <c r="N6684" s="158">
        <v>0.97106234220236931</v>
      </c>
      <c r="O6684" s="158">
        <v>1.4083000000000001</v>
      </c>
      <c r="P6684" s="161">
        <f t="shared" si="627"/>
        <v>1.3674999999999999</v>
      </c>
    </row>
    <row r="6685" spans="9:16" x14ac:dyDescent="0.2">
      <c r="I6685" s="158">
        <f t="shared" si="625"/>
        <v>16</v>
      </c>
      <c r="J6685" s="158" t="str">
        <f t="shared" si="628"/>
        <v>USD</v>
      </c>
      <c r="K6685" s="158" t="str">
        <f t="shared" si="629"/>
        <v>SGD</v>
      </c>
      <c r="L6685" s="158" t="str">
        <f t="shared" si="626"/>
        <v>USDSGD45676</v>
      </c>
      <c r="M6685" s="160">
        <f t="shared" si="630"/>
        <v>45676</v>
      </c>
      <c r="N6685" s="158">
        <v>0.97106234220236931</v>
      </c>
      <c r="O6685" s="158">
        <v>1.4083000000000001</v>
      </c>
      <c r="P6685" s="161">
        <f t="shared" si="627"/>
        <v>1.3674999999999999</v>
      </c>
    </row>
    <row r="6686" spans="9:16" x14ac:dyDescent="0.2">
      <c r="I6686" s="158">
        <f t="shared" si="625"/>
        <v>16</v>
      </c>
      <c r="J6686" s="158" t="str">
        <f t="shared" si="628"/>
        <v>USD</v>
      </c>
      <c r="K6686" s="158" t="str">
        <f t="shared" si="629"/>
        <v>SGD</v>
      </c>
      <c r="L6686" s="158" t="str">
        <f t="shared" si="626"/>
        <v>USDSGD45677</v>
      </c>
      <c r="M6686" s="160">
        <f t="shared" si="630"/>
        <v>45677</v>
      </c>
      <c r="N6686" s="158">
        <v>0.96936797208220238</v>
      </c>
      <c r="O6686" s="158">
        <v>1.4077</v>
      </c>
      <c r="P6686" s="161">
        <f t="shared" si="627"/>
        <v>1.3646</v>
      </c>
    </row>
    <row r="6687" spans="9:16" x14ac:dyDescent="0.2">
      <c r="I6687" s="158">
        <f t="shared" si="625"/>
        <v>16</v>
      </c>
      <c r="J6687" s="158" t="str">
        <f t="shared" si="628"/>
        <v>USD</v>
      </c>
      <c r="K6687" s="158" t="str">
        <f t="shared" si="629"/>
        <v>SGD</v>
      </c>
      <c r="L6687" s="158" t="str">
        <f t="shared" si="626"/>
        <v>USDSGD45678</v>
      </c>
      <c r="M6687" s="160">
        <f t="shared" si="630"/>
        <v>45678</v>
      </c>
      <c r="N6687" s="158">
        <v>0.96553055904219365</v>
      </c>
      <c r="O6687" s="158">
        <v>1.4077999999999999</v>
      </c>
      <c r="P6687" s="161">
        <f t="shared" si="627"/>
        <v>1.3593</v>
      </c>
    </row>
    <row r="6688" spans="9:16" x14ac:dyDescent="0.2">
      <c r="I6688" s="158">
        <f t="shared" si="625"/>
        <v>16</v>
      </c>
      <c r="J6688" s="158" t="str">
        <f t="shared" si="628"/>
        <v>USD</v>
      </c>
      <c r="K6688" s="158" t="str">
        <f t="shared" si="629"/>
        <v>SGD</v>
      </c>
      <c r="L6688" s="158" t="str">
        <f t="shared" si="626"/>
        <v>USDSGD45679</v>
      </c>
      <c r="M6688" s="160">
        <f t="shared" si="630"/>
        <v>45679</v>
      </c>
      <c r="N6688" s="158">
        <v>0.95757923968208369</v>
      </c>
      <c r="O6688" s="158">
        <v>1.4126000000000001</v>
      </c>
      <c r="P6688" s="161">
        <f t="shared" si="627"/>
        <v>1.3527</v>
      </c>
    </row>
    <row r="6689" spans="9:16" x14ac:dyDescent="0.2">
      <c r="I6689" s="158">
        <f t="shared" si="625"/>
        <v>16</v>
      </c>
      <c r="J6689" s="158" t="str">
        <f t="shared" si="628"/>
        <v>USD</v>
      </c>
      <c r="K6689" s="158" t="str">
        <f t="shared" si="629"/>
        <v>SGD</v>
      </c>
      <c r="L6689" s="158" t="str">
        <f t="shared" si="626"/>
        <v>USDSGD45680</v>
      </c>
      <c r="M6689" s="160">
        <f t="shared" si="630"/>
        <v>45680</v>
      </c>
      <c r="N6689" s="158">
        <v>0.96116878123798544</v>
      </c>
      <c r="O6689" s="158">
        <v>1.4114</v>
      </c>
      <c r="P6689" s="161">
        <f t="shared" si="627"/>
        <v>1.3566</v>
      </c>
    </row>
    <row r="6690" spans="9:16" x14ac:dyDescent="0.2">
      <c r="I6690" s="158">
        <f t="shared" si="625"/>
        <v>16</v>
      </c>
      <c r="J6690" s="158" t="str">
        <f t="shared" si="628"/>
        <v>USD</v>
      </c>
      <c r="K6690" s="158" t="str">
        <f t="shared" si="629"/>
        <v>SGD</v>
      </c>
      <c r="L6690" s="158" t="str">
        <f t="shared" si="626"/>
        <v>USDSGD45681</v>
      </c>
      <c r="M6690" s="160">
        <f t="shared" si="630"/>
        <v>45681</v>
      </c>
      <c r="N6690" s="158">
        <v>0.9549274255156609</v>
      </c>
      <c r="O6690" s="158">
        <v>1.4129</v>
      </c>
      <c r="P6690" s="161">
        <f t="shared" si="627"/>
        <v>1.3492</v>
      </c>
    </row>
    <row r="6691" spans="9:16" x14ac:dyDescent="0.2">
      <c r="I6691" s="158">
        <f t="shared" si="625"/>
        <v>16</v>
      </c>
      <c r="J6691" s="158" t="str">
        <f t="shared" si="628"/>
        <v>USD</v>
      </c>
      <c r="K6691" s="158" t="str">
        <f t="shared" si="629"/>
        <v>SGD</v>
      </c>
      <c r="L6691" s="158" t="str">
        <f t="shared" si="626"/>
        <v>USDSGD45682</v>
      </c>
      <c r="M6691" s="160">
        <f t="shared" si="630"/>
        <v>45682</v>
      </c>
      <c r="N6691" s="158">
        <v>0.9549274255156609</v>
      </c>
      <c r="O6691" s="158">
        <v>1.4129</v>
      </c>
      <c r="P6691" s="161">
        <f t="shared" si="627"/>
        <v>1.3492</v>
      </c>
    </row>
    <row r="6692" spans="9:16" x14ac:dyDescent="0.2">
      <c r="I6692" s="158">
        <f t="shared" si="625"/>
        <v>16</v>
      </c>
      <c r="J6692" s="158" t="str">
        <f t="shared" si="628"/>
        <v>USD</v>
      </c>
      <c r="K6692" s="158" t="str">
        <f t="shared" si="629"/>
        <v>SGD</v>
      </c>
      <c r="L6692" s="158" t="str">
        <f t="shared" si="626"/>
        <v>USDSGD45683</v>
      </c>
      <c r="M6692" s="160">
        <f t="shared" si="630"/>
        <v>45683</v>
      </c>
      <c r="N6692" s="158">
        <v>0.9549274255156609</v>
      </c>
      <c r="O6692" s="158">
        <v>1.4129</v>
      </c>
      <c r="P6692" s="161">
        <f t="shared" si="627"/>
        <v>1.3492</v>
      </c>
    </row>
    <row r="6693" spans="9:16" x14ac:dyDescent="0.2">
      <c r="I6693" s="158">
        <f t="shared" si="625"/>
        <v>16</v>
      </c>
      <c r="J6693" s="158" t="str">
        <f t="shared" si="628"/>
        <v>USD</v>
      </c>
      <c r="K6693" s="158" t="str">
        <f t="shared" si="629"/>
        <v>SGD</v>
      </c>
      <c r="L6693" s="158" t="str">
        <f t="shared" si="626"/>
        <v>USDSGD45684</v>
      </c>
      <c r="M6693" s="160">
        <f t="shared" si="630"/>
        <v>45684</v>
      </c>
      <c r="N6693" s="158">
        <v>0.94966761633428309</v>
      </c>
      <c r="O6693" s="158">
        <v>1.4134</v>
      </c>
      <c r="P6693" s="161">
        <f t="shared" si="627"/>
        <v>1.3423</v>
      </c>
    </row>
    <row r="6694" spans="9:16" x14ac:dyDescent="0.2">
      <c r="I6694" s="158">
        <f t="shared" si="625"/>
        <v>16</v>
      </c>
      <c r="J6694" s="158" t="str">
        <f t="shared" si="628"/>
        <v>USD</v>
      </c>
      <c r="K6694" s="158" t="str">
        <f t="shared" si="629"/>
        <v>SGD</v>
      </c>
      <c r="L6694" s="158" t="str">
        <f t="shared" si="626"/>
        <v>USDSGD45685</v>
      </c>
      <c r="M6694" s="160">
        <f t="shared" si="630"/>
        <v>45685</v>
      </c>
      <c r="N6694" s="158">
        <v>0.95960080606467713</v>
      </c>
      <c r="O6694" s="158">
        <v>1.4087000000000001</v>
      </c>
      <c r="P6694" s="161">
        <f t="shared" si="627"/>
        <v>1.3517999999999999</v>
      </c>
    </row>
    <row r="6695" spans="9:16" x14ac:dyDescent="0.2">
      <c r="I6695" s="158">
        <f t="shared" si="625"/>
        <v>16</v>
      </c>
      <c r="J6695" s="158" t="str">
        <f t="shared" si="628"/>
        <v>USD</v>
      </c>
      <c r="K6695" s="158" t="str">
        <f t="shared" si="629"/>
        <v>SGD</v>
      </c>
      <c r="L6695" s="158" t="str">
        <f t="shared" si="626"/>
        <v>USDSGD45686</v>
      </c>
      <c r="M6695" s="160">
        <f t="shared" si="630"/>
        <v>45686</v>
      </c>
      <c r="N6695" s="158">
        <v>0.96190842631781448</v>
      </c>
      <c r="O6695" s="158">
        <v>1.4051</v>
      </c>
      <c r="P6695" s="161">
        <f t="shared" si="627"/>
        <v>1.3515999999999999</v>
      </c>
    </row>
    <row r="6696" spans="9:16" x14ac:dyDescent="0.2">
      <c r="I6696" s="158">
        <f t="shared" si="625"/>
        <v>16</v>
      </c>
      <c r="J6696" s="158" t="str">
        <f t="shared" si="628"/>
        <v>USD</v>
      </c>
      <c r="K6696" s="158" t="str">
        <f t="shared" si="629"/>
        <v>SGD</v>
      </c>
      <c r="L6696" s="158" t="str">
        <f t="shared" si="626"/>
        <v>USDSGD45687</v>
      </c>
      <c r="M6696" s="160">
        <f t="shared" si="630"/>
        <v>45687</v>
      </c>
      <c r="N6696" s="158">
        <v>0.96126117466115546</v>
      </c>
      <c r="O6696" s="158">
        <v>1.4048</v>
      </c>
      <c r="P6696" s="161">
        <f t="shared" si="627"/>
        <v>1.3504</v>
      </c>
    </row>
    <row r="6697" spans="9:16" x14ac:dyDescent="0.2">
      <c r="I6697" s="158">
        <f t="shared" si="625"/>
        <v>16</v>
      </c>
      <c r="J6697" s="158" t="str">
        <f t="shared" si="628"/>
        <v>USD</v>
      </c>
      <c r="K6697" s="158" t="str">
        <f t="shared" si="629"/>
        <v>SGD</v>
      </c>
      <c r="L6697" s="158" t="str">
        <f t="shared" si="626"/>
        <v>USDSGD45688</v>
      </c>
      <c r="M6697" s="160">
        <f t="shared" si="630"/>
        <v>45688</v>
      </c>
      <c r="N6697" s="158">
        <v>0.96218608678918516</v>
      </c>
      <c r="O6697" s="158">
        <v>1.4091</v>
      </c>
      <c r="P6697" s="161">
        <f t="shared" si="627"/>
        <v>1.3557999999999999</v>
      </c>
    </row>
    <row r="6698" spans="9:16" x14ac:dyDescent="0.2">
      <c r="I6698" s="158">
        <f t="shared" ref="I6698:I6761" si="631">IF(M6697=$G$2,I6697+1,I6697)</f>
        <v>16</v>
      </c>
      <c r="J6698" s="158" t="str">
        <f t="shared" si="628"/>
        <v>USD</v>
      </c>
      <c r="K6698" s="158" t="str">
        <f t="shared" si="629"/>
        <v>SGD</v>
      </c>
      <c r="L6698" s="158" t="str">
        <f t="shared" si="626"/>
        <v>USDSGD45689</v>
      </c>
      <c r="M6698" s="160">
        <f t="shared" si="630"/>
        <v>45689</v>
      </c>
      <c r="N6698" s="158">
        <v>0.96218608678918516</v>
      </c>
      <c r="O6698" s="158">
        <v>1.4091</v>
      </c>
      <c r="P6698" s="161">
        <f t="shared" si="627"/>
        <v>1.3557999999999999</v>
      </c>
    </row>
    <row r="6699" spans="9:16" x14ac:dyDescent="0.2">
      <c r="I6699" s="158">
        <f t="shared" si="631"/>
        <v>16</v>
      </c>
      <c r="J6699" s="158" t="str">
        <f t="shared" si="628"/>
        <v>USD</v>
      </c>
      <c r="K6699" s="158" t="str">
        <f t="shared" si="629"/>
        <v>SGD</v>
      </c>
      <c r="L6699" s="158" t="str">
        <f t="shared" si="626"/>
        <v>USDSGD45690</v>
      </c>
      <c r="M6699" s="160">
        <f t="shared" si="630"/>
        <v>45690</v>
      </c>
      <c r="N6699" s="158">
        <v>0.96218608678918516</v>
      </c>
      <c r="O6699" s="158">
        <v>1.4091</v>
      </c>
      <c r="P6699" s="161">
        <f t="shared" si="627"/>
        <v>1.3557999999999999</v>
      </c>
    </row>
    <row r="6700" spans="9:16" x14ac:dyDescent="0.2">
      <c r="I6700" s="158">
        <f t="shared" si="631"/>
        <v>16</v>
      </c>
      <c r="J6700" s="158" t="str">
        <f t="shared" si="628"/>
        <v>USD</v>
      </c>
      <c r="K6700" s="158" t="str">
        <f t="shared" si="629"/>
        <v>SGD</v>
      </c>
      <c r="L6700" s="158" t="str">
        <f t="shared" si="626"/>
        <v>USDSGD45691</v>
      </c>
      <c r="M6700" s="160">
        <f t="shared" si="630"/>
        <v>45691</v>
      </c>
      <c r="N6700" s="158">
        <v>0.97333073778469914</v>
      </c>
      <c r="O6700" s="158">
        <v>1.4024000000000001</v>
      </c>
      <c r="P6700" s="161">
        <f t="shared" si="627"/>
        <v>1.365</v>
      </c>
    </row>
    <row r="6701" spans="9:16" x14ac:dyDescent="0.2">
      <c r="I6701" s="158">
        <f t="shared" si="631"/>
        <v>16</v>
      </c>
      <c r="J6701" s="158" t="str">
        <f t="shared" si="628"/>
        <v>USD</v>
      </c>
      <c r="K6701" s="158" t="str">
        <f t="shared" si="629"/>
        <v>SGD</v>
      </c>
      <c r="L6701" s="158" t="str">
        <f t="shared" si="626"/>
        <v>USDSGD45692</v>
      </c>
      <c r="M6701" s="160">
        <f t="shared" si="630"/>
        <v>45692</v>
      </c>
      <c r="N6701" s="158">
        <v>0.96758587324625056</v>
      </c>
      <c r="O6701" s="158">
        <v>1.4015</v>
      </c>
      <c r="P6701" s="161">
        <f t="shared" si="627"/>
        <v>1.3561000000000001</v>
      </c>
    </row>
    <row r="6702" spans="9:16" x14ac:dyDescent="0.2">
      <c r="I6702" s="158">
        <f t="shared" si="631"/>
        <v>16</v>
      </c>
      <c r="J6702" s="158" t="str">
        <f t="shared" si="628"/>
        <v>USD</v>
      </c>
      <c r="K6702" s="158" t="str">
        <f t="shared" si="629"/>
        <v>SGD</v>
      </c>
      <c r="L6702" s="158" t="str">
        <f t="shared" si="626"/>
        <v>USDSGD45693</v>
      </c>
      <c r="M6702" s="160">
        <f t="shared" si="630"/>
        <v>45693</v>
      </c>
      <c r="N6702" s="158">
        <v>0.95950873152945693</v>
      </c>
      <c r="O6702" s="158">
        <v>1.4053</v>
      </c>
      <c r="P6702" s="161">
        <f t="shared" si="627"/>
        <v>1.3484</v>
      </c>
    </row>
    <row r="6703" spans="9:16" x14ac:dyDescent="0.2">
      <c r="I6703" s="158">
        <f t="shared" si="631"/>
        <v>16</v>
      </c>
      <c r="J6703" s="158" t="str">
        <f t="shared" si="628"/>
        <v>USD</v>
      </c>
      <c r="K6703" s="158" t="str">
        <f t="shared" si="629"/>
        <v>SGD</v>
      </c>
      <c r="L6703" s="158" t="str">
        <f t="shared" si="626"/>
        <v>USDSGD45694</v>
      </c>
      <c r="M6703" s="160">
        <f t="shared" si="630"/>
        <v>45694</v>
      </c>
      <c r="N6703" s="158">
        <v>0.96525096525096521</v>
      </c>
      <c r="O6703" s="158">
        <v>1.4027000000000001</v>
      </c>
      <c r="P6703" s="161">
        <f t="shared" si="627"/>
        <v>1.3540000000000001</v>
      </c>
    </row>
    <row r="6704" spans="9:16" x14ac:dyDescent="0.2">
      <c r="I6704" s="158">
        <f t="shared" si="631"/>
        <v>16</v>
      </c>
      <c r="J6704" s="158" t="str">
        <f t="shared" si="628"/>
        <v>USD</v>
      </c>
      <c r="K6704" s="158" t="str">
        <f t="shared" si="629"/>
        <v>SGD</v>
      </c>
      <c r="L6704" s="158" t="str">
        <f t="shared" si="626"/>
        <v>USDSGD45695</v>
      </c>
      <c r="M6704" s="160">
        <f t="shared" si="630"/>
        <v>45695</v>
      </c>
      <c r="N6704" s="158">
        <v>0.96366965404259408</v>
      </c>
      <c r="O6704" s="158">
        <v>1.4020999999999999</v>
      </c>
      <c r="P6704" s="161">
        <f t="shared" si="627"/>
        <v>1.3512</v>
      </c>
    </row>
    <row r="6705" spans="9:16" x14ac:dyDescent="0.2">
      <c r="I6705" s="158">
        <f t="shared" si="631"/>
        <v>16</v>
      </c>
      <c r="J6705" s="158" t="str">
        <f t="shared" si="628"/>
        <v>USD</v>
      </c>
      <c r="K6705" s="158" t="str">
        <f t="shared" si="629"/>
        <v>SGD</v>
      </c>
      <c r="L6705" s="158" t="str">
        <f t="shared" si="626"/>
        <v>USDSGD45696</v>
      </c>
      <c r="M6705" s="160">
        <f t="shared" si="630"/>
        <v>45696</v>
      </c>
      <c r="N6705" s="158">
        <v>0.96366965404259408</v>
      </c>
      <c r="O6705" s="158">
        <v>1.4020999999999999</v>
      </c>
      <c r="P6705" s="161">
        <f t="shared" si="627"/>
        <v>1.3512</v>
      </c>
    </row>
    <row r="6706" spans="9:16" x14ac:dyDescent="0.2">
      <c r="I6706" s="158">
        <f t="shared" si="631"/>
        <v>16</v>
      </c>
      <c r="J6706" s="158" t="str">
        <f t="shared" si="628"/>
        <v>USD</v>
      </c>
      <c r="K6706" s="158" t="str">
        <f t="shared" si="629"/>
        <v>SGD</v>
      </c>
      <c r="L6706" s="158" t="str">
        <f t="shared" si="626"/>
        <v>USDSGD45697</v>
      </c>
      <c r="M6706" s="160">
        <f t="shared" si="630"/>
        <v>45697</v>
      </c>
      <c r="N6706" s="158">
        <v>0.96366965404259408</v>
      </c>
      <c r="O6706" s="158">
        <v>1.4020999999999999</v>
      </c>
      <c r="P6706" s="161">
        <f t="shared" si="627"/>
        <v>1.3512</v>
      </c>
    </row>
    <row r="6707" spans="9:16" x14ac:dyDescent="0.2">
      <c r="I6707" s="158">
        <f t="shared" si="631"/>
        <v>16</v>
      </c>
      <c r="J6707" s="158" t="str">
        <f t="shared" si="628"/>
        <v>USD</v>
      </c>
      <c r="K6707" s="158" t="str">
        <f t="shared" si="629"/>
        <v>SGD</v>
      </c>
      <c r="L6707" s="158" t="str">
        <f t="shared" si="626"/>
        <v>USDSGD45698</v>
      </c>
      <c r="M6707" s="160">
        <f t="shared" si="630"/>
        <v>45698</v>
      </c>
      <c r="N6707" s="158">
        <v>0.96899224806201545</v>
      </c>
      <c r="O6707" s="158">
        <v>1.3972</v>
      </c>
      <c r="P6707" s="161">
        <f t="shared" si="627"/>
        <v>1.3539000000000001</v>
      </c>
    </row>
    <row r="6708" spans="9:16" x14ac:dyDescent="0.2">
      <c r="I6708" s="158">
        <f t="shared" si="631"/>
        <v>16</v>
      </c>
      <c r="J6708" s="158" t="str">
        <f t="shared" si="628"/>
        <v>USD</v>
      </c>
      <c r="K6708" s="158" t="str">
        <f t="shared" si="629"/>
        <v>SGD</v>
      </c>
      <c r="L6708" s="158" t="str">
        <f t="shared" si="626"/>
        <v>USDSGD45699</v>
      </c>
      <c r="M6708" s="160">
        <f t="shared" si="630"/>
        <v>45699</v>
      </c>
      <c r="N6708" s="158">
        <v>0.96861681518791165</v>
      </c>
      <c r="O6708" s="158">
        <v>1.3995</v>
      </c>
      <c r="P6708" s="161">
        <f t="shared" si="627"/>
        <v>1.3555999999999999</v>
      </c>
    </row>
    <row r="6709" spans="9:16" x14ac:dyDescent="0.2">
      <c r="I6709" s="158">
        <f t="shared" si="631"/>
        <v>16</v>
      </c>
      <c r="J6709" s="158" t="str">
        <f t="shared" si="628"/>
        <v>USD</v>
      </c>
      <c r="K6709" s="158" t="str">
        <f t="shared" si="629"/>
        <v>SGD</v>
      </c>
      <c r="L6709" s="158" t="str">
        <f t="shared" si="626"/>
        <v>USDSGD45700</v>
      </c>
      <c r="M6709" s="160">
        <f t="shared" si="630"/>
        <v>45700</v>
      </c>
      <c r="N6709" s="158">
        <v>0.96432015429122475</v>
      </c>
      <c r="O6709" s="158">
        <v>1.4031</v>
      </c>
      <c r="P6709" s="161">
        <f t="shared" si="627"/>
        <v>1.353</v>
      </c>
    </row>
    <row r="6710" spans="9:16" x14ac:dyDescent="0.2">
      <c r="I6710" s="158">
        <f t="shared" si="631"/>
        <v>16</v>
      </c>
      <c r="J6710" s="158" t="str">
        <f t="shared" si="628"/>
        <v>USD</v>
      </c>
      <c r="K6710" s="158" t="str">
        <f t="shared" si="629"/>
        <v>SGD</v>
      </c>
      <c r="L6710" s="158" t="str">
        <f t="shared" si="626"/>
        <v>USDSGD45701</v>
      </c>
      <c r="M6710" s="160">
        <f t="shared" si="630"/>
        <v>45701</v>
      </c>
      <c r="N6710" s="158">
        <v>0.9624639076034649</v>
      </c>
      <c r="O6710" s="158">
        <v>1.4033</v>
      </c>
      <c r="P6710" s="161">
        <f t="shared" si="627"/>
        <v>1.3506</v>
      </c>
    </row>
    <row r="6711" spans="9:16" x14ac:dyDescent="0.2">
      <c r="I6711" s="158">
        <f t="shared" si="631"/>
        <v>16</v>
      </c>
      <c r="J6711" s="158" t="str">
        <f t="shared" si="628"/>
        <v>USD</v>
      </c>
      <c r="K6711" s="158" t="str">
        <f t="shared" si="629"/>
        <v>SGD</v>
      </c>
      <c r="L6711" s="158" t="str">
        <f t="shared" si="626"/>
        <v>USDSGD45702</v>
      </c>
      <c r="M6711" s="160">
        <f t="shared" si="630"/>
        <v>45702</v>
      </c>
      <c r="N6711" s="158">
        <v>0.95438060698606597</v>
      </c>
      <c r="O6711" s="158">
        <v>1.4052</v>
      </c>
      <c r="P6711" s="161">
        <f t="shared" si="627"/>
        <v>1.3411</v>
      </c>
    </row>
    <row r="6712" spans="9:16" x14ac:dyDescent="0.2">
      <c r="I6712" s="158">
        <f t="shared" si="631"/>
        <v>16</v>
      </c>
      <c r="J6712" s="158" t="str">
        <f t="shared" si="628"/>
        <v>USD</v>
      </c>
      <c r="K6712" s="158" t="str">
        <f t="shared" si="629"/>
        <v>SGD</v>
      </c>
      <c r="L6712" s="158" t="str">
        <f t="shared" si="626"/>
        <v>USDSGD45703</v>
      </c>
      <c r="M6712" s="160">
        <f t="shared" si="630"/>
        <v>45703</v>
      </c>
      <c r="N6712" s="158">
        <v>0.95438060698606597</v>
      </c>
      <c r="O6712" s="158">
        <v>1.4052</v>
      </c>
      <c r="P6712" s="161">
        <f t="shared" si="627"/>
        <v>1.3411</v>
      </c>
    </row>
    <row r="6713" spans="9:16" x14ac:dyDescent="0.2">
      <c r="I6713" s="158">
        <f t="shared" si="631"/>
        <v>16</v>
      </c>
      <c r="J6713" s="158" t="str">
        <f t="shared" si="628"/>
        <v>USD</v>
      </c>
      <c r="K6713" s="158" t="str">
        <f t="shared" si="629"/>
        <v>SGD</v>
      </c>
      <c r="L6713" s="158" t="str">
        <f t="shared" si="626"/>
        <v>USDSGD45704</v>
      </c>
      <c r="M6713" s="160">
        <f t="shared" si="630"/>
        <v>45704</v>
      </c>
      <c r="N6713" s="158">
        <v>0.95438060698606597</v>
      </c>
      <c r="O6713" s="158">
        <v>1.4052</v>
      </c>
      <c r="P6713" s="161">
        <f t="shared" si="627"/>
        <v>1.3411</v>
      </c>
    </row>
    <row r="6714" spans="9:16" x14ac:dyDescent="0.2">
      <c r="I6714" s="158">
        <f t="shared" si="631"/>
        <v>16</v>
      </c>
      <c r="J6714" s="158" t="str">
        <f t="shared" si="628"/>
        <v>USD</v>
      </c>
      <c r="K6714" s="158" t="str">
        <f t="shared" si="629"/>
        <v>SGD</v>
      </c>
      <c r="L6714" s="158" t="str">
        <f t="shared" si="626"/>
        <v>USDSGD45705</v>
      </c>
      <c r="M6714" s="160">
        <f t="shared" si="630"/>
        <v>45705</v>
      </c>
      <c r="N6714" s="158">
        <v>0.95483624558388247</v>
      </c>
      <c r="O6714" s="158">
        <v>1.405</v>
      </c>
      <c r="P6714" s="161">
        <f t="shared" si="627"/>
        <v>1.3414999999999999</v>
      </c>
    </row>
    <row r="6715" spans="9:16" x14ac:dyDescent="0.2">
      <c r="I6715" s="158">
        <f t="shared" si="631"/>
        <v>16</v>
      </c>
      <c r="J6715" s="158" t="str">
        <f t="shared" si="628"/>
        <v>USD</v>
      </c>
      <c r="K6715" s="158" t="str">
        <f t="shared" si="629"/>
        <v>SGD</v>
      </c>
      <c r="L6715" s="158" t="str">
        <f t="shared" si="626"/>
        <v>USDSGD45706</v>
      </c>
      <c r="M6715" s="160">
        <f t="shared" si="630"/>
        <v>45706</v>
      </c>
      <c r="N6715" s="158">
        <v>0.95721259691777549</v>
      </c>
      <c r="O6715" s="158">
        <v>1.4036</v>
      </c>
      <c r="P6715" s="161">
        <f t="shared" si="627"/>
        <v>1.3434999999999999</v>
      </c>
    </row>
    <row r="6716" spans="9:16" x14ac:dyDescent="0.2">
      <c r="I6716" s="158">
        <f t="shared" si="631"/>
        <v>16</v>
      </c>
      <c r="J6716" s="158" t="str">
        <f t="shared" si="628"/>
        <v>USD</v>
      </c>
      <c r="K6716" s="158" t="str">
        <f t="shared" si="629"/>
        <v>SGD</v>
      </c>
      <c r="L6716" s="158" t="str">
        <f t="shared" si="626"/>
        <v>USDSGD45707</v>
      </c>
      <c r="M6716" s="160">
        <f t="shared" si="630"/>
        <v>45707</v>
      </c>
      <c r="N6716" s="158">
        <v>0.9584052137243626</v>
      </c>
      <c r="O6716" s="158">
        <v>1.4008</v>
      </c>
      <c r="P6716" s="161">
        <f t="shared" si="627"/>
        <v>1.3425</v>
      </c>
    </row>
    <row r="6717" spans="9:16" x14ac:dyDescent="0.2">
      <c r="I6717" s="158">
        <f t="shared" si="631"/>
        <v>16</v>
      </c>
      <c r="J6717" s="158" t="str">
        <f t="shared" si="628"/>
        <v>USD</v>
      </c>
      <c r="K6717" s="158" t="str">
        <f t="shared" si="629"/>
        <v>SGD</v>
      </c>
      <c r="L6717" s="158" t="str">
        <f t="shared" si="626"/>
        <v>USDSGD45708</v>
      </c>
      <c r="M6717" s="160">
        <f t="shared" si="630"/>
        <v>45708</v>
      </c>
      <c r="N6717" s="158">
        <v>0.95757923968208369</v>
      </c>
      <c r="O6717" s="158">
        <v>1.3966000000000001</v>
      </c>
      <c r="P6717" s="161">
        <f t="shared" si="627"/>
        <v>1.3373999999999999</v>
      </c>
    </row>
    <row r="6718" spans="9:16" x14ac:dyDescent="0.2">
      <c r="I6718" s="158">
        <f t="shared" si="631"/>
        <v>16</v>
      </c>
      <c r="J6718" s="158" t="str">
        <f t="shared" si="628"/>
        <v>USD</v>
      </c>
      <c r="K6718" s="158" t="str">
        <f t="shared" si="629"/>
        <v>SGD</v>
      </c>
      <c r="L6718" s="158" t="str">
        <f t="shared" si="626"/>
        <v>USDSGD45709</v>
      </c>
      <c r="M6718" s="160">
        <f t="shared" si="630"/>
        <v>45709</v>
      </c>
      <c r="N6718" s="158">
        <v>0.95556617295747737</v>
      </c>
      <c r="O6718" s="158">
        <v>1.3994</v>
      </c>
      <c r="P6718" s="161">
        <f t="shared" si="627"/>
        <v>1.3371999999999999</v>
      </c>
    </row>
    <row r="6719" spans="9:16" x14ac:dyDescent="0.2">
      <c r="I6719" s="158">
        <f t="shared" si="631"/>
        <v>16</v>
      </c>
      <c r="J6719" s="158" t="str">
        <f t="shared" si="628"/>
        <v>USD</v>
      </c>
      <c r="K6719" s="158" t="str">
        <f t="shared" si="629"/>
        <v>SGD</v>
      </c>
      <c r="L6719" s="158" t="str">
        <f t="shared" si="626"/>
        <v>USDSGD45710</v>
      </c>
      <c r="M6719" s="160">
        <f t="shared" si="630"/>
        <v>45710</v>
      </c>
      <c r="N6719" s="158">
        <v>0.95556617295747737</v>
      </c>
      <c r="O6719" s="158">
        <v>1.3994</v>
      </c>
      <c r="P6719" s="161">
        <f t="shared" si="627"/>
        <v>1.3371999999999999</v>
      </c>
    </row>
    <row r="6720" spans="9:16" x14ac:dyDescent="0.2">
      <c r="I6720" s="158">
        <f t="shared" si="631"/>
        <v>16</v>
      </c>
      <c r="J6720" s="158" t="str">
        <f t="shared" si="628"/>
        <v>USD</v>
      </c>
      <c r="K6720" s="158" t="str">
        <f t="shared" si="629"/>
        <v>SGD</v>
      </c>
      <c r="L6720" s="158" t="str">
        <f t="shared" si="626"/>
        <v>USDSGD45711</v>
      </c>
      <c r="M6720" s="160">
        <f t="shared" si="630"/>
        <v>45711</v>
      </c>
      <c r="N6720" s="158">
        <v>0.95556617295747737</v>
      </c>
      <c r="O6720" s="158">
        <v>1.3994</v>
      </c>
      <c r="P6720" s="161">
        <f t="shared" si="627"/>
        <v>1.3371999999999999</v>
      </c>
    </row>
    <row r="6721" spans="9:16" x14ac:dyDescent="0.2">
      <c r="I6721" s="158">
        <f t="shared" si="631"/>
        <v>16</v>
      </c>
      <c r="J6721" s="158" t="str">
        <f t="shared" si="628"/>
        <v>USD</v>
      </c>
      <c r="K6721" s="158" t="str">
        <f t="shared" si="629"/>
        <v>SGD</v>
      </c>
      <c r="L6721" s="158" t="str">
        <f t="shared" si="626"/>
        <v>USDSGD45712</v>
      </c>
      <c r="M6721" s="160">
        <f t="shared" si="630"/>
        <v>45712</v>
      </c>
      <c r="N6721" s="158">
        <v>0.95547487101089246</v>
      </c>
      <c r="O6721" s="158">
        <v>1.4001999999999999</v>
      </c>
      <c r="P6721" s="161">
        <f t="shared" si="627"/>
        <v>1.3379000000000001</v>
      </c>
    </row>
    <row r="6722" spans="9:16" x14ac:dyDescent="0.2">
      <c r="I6722" s="158">
        <f t="shared" si="631"/>
        <v>16</v>
      </c>
      <c r="J6722" s="158" t="str">
        <f t="shared" si="628"/>
        <v>USD</v>
      </c>
      <c r="K6722" s="158" t="str">
        <f t="shared" si="629"/>
        <v>SGD</v>
      </c>
      <c r="L6722" s="158" t="str">
        <f t="shared" si="626"/>
        <v>USDSGD45713</v>
      </c>
      <c r="M6722" s="160">
        <f t="shared" si="630"/>
        <v>45713</v>
      </c>
      <c r="N6722" s="158">
        <v>0.95265313899209292</v>
      </c>
      <c r="O6722" s="158">
        <v>1.4047000000000001</v>
      </c>
      <c r="P6722" s="161">
        <f t="shared" si="627"/>
        <v>1.3382000000000001</v>
      </c>
    </row>
    <row r="6723" spans="9:16" x14ac:dyDescent="0.2">
      <c r="I6723" s="158">
        <f t="shared" si="631"/>
        <v>16</v>
      </c>
      <c r="J6723" s="158" t="str">
        <f t="shared" si="628"/>
        <v>USD</v>
      </c>
      <c r="K6723" s="158" t="str">
        <f t="shared" si="629"/>
        <v>SGD</v>
      </c>
      <c r="L6723" s="158" t="str">
        <f t="shared" ref="L6723:L6786" si="632">J6723&amp;K6723&amp;M6723</f>
        <v>USDSGD45714</v>
      </c>
      <c r="M6723" s="160">
        <f t="shared" si="630"/>
        <v>45714</v>
      </c>
      <c r="N6723" s="158">
        <v>0.95356155239820739</v>
      </c>
      <c r="O6723" s="158">
        <v>1.4035</v>
      </c>
      <c r="P6723" s="161">
        <f t="shared" ref="P6723:P6786" si="633">ROUND(N6723*O6723,4)</f>
        <v>1.3383</v>
      </c>
    </row>
    <row r="6724" spans="9:16" x14ac:dyDescent="0.2">
      <c r="I6724" s="158">
        <f t="shared" si="631"/>
        <v>16</v>
      </c>
      <c r="J6724" s="158" t="str">
        <f t="shared" ref="J6724:J6787" si="634">VLOOKUP($I6724,$A:$C,2,FALSE)</f>
        <v>USD</v>
      </c>
      <c r="K6724" s="158" t="str">
        <f t="shared" ref="K6724:K6787" si="635">VLOOKUP($I6724,$A:$C,3,FALSE)</f>
        <v>SGD</v>
      </c>
      <c r="L6724" s="158" t="str">
        <f t="shared" si="632"/>
        <v>USDSGD45715</v>
      </c>
      <c r="M6724" s="160">
        <f t="shared" ref="M6724:M6787" si="636">IF(I6724=I6723,M6723+1,$G$1)</f>
        <v>45715</v>
      </c>
      <c r="N6724" s="158">
        <v>0.95447169991409753</v>
      </c>
      <c r="O6724" s="158">
        <v>1.4049</v>
      </c>
      <c r="P6724" s="161">
        <f t="shared" si="633"/>
        <v>1.3409</v>
      </c>
    </row>
    <row r="6725" spans="9:16" x14ac:dyDescent="0.2">
      <c r="I6725" s="158">
        <f t="shared" si="631"/>
        <v>16</v>
      </c>
      <c r="J6725" s="158" t="str">
        <f t="shared" si="634"/>
        <v>USD</v>
      </c>
      <c r="K6725" s="158" t="str">
        <f t="shared" si="635"/>
        <v>SGD</v>
      </c>
      <c r="L6725" s="158" t="str">
        <f t="shared" si="632"/>
        <v>USDSGD45716</v>
      </c>
      <c r="M6725" s="160">
        <f t="shared" si="636"/>
        <v>45716</v>
      </c>
      <c r="N6725" s="158">
        <v>0.96052252425319384</v>
      </c>
      <c r="O6725" s="158">
        <v>1.4036999999999999</v>
      </c>
      <c r="P6725" s="161">
        <f t="shared" si="633"/>
        <v>1.3483000000000001</v>
      </c>
    </row>
    <row r="6726" spans="9:16" x14ac:dyDescent="0.2">
      <c r="I6726" s="158">
        <f t="shared" si="631"/>
        <v>16</v>
      </c>
      <c r="J6726" s="158" t="str">
        <f t="shared" si="634"/>
        <v>USD</v>
      </c>
      <c r="K6726" s="158" t="str">
        <f t="shared" si="635"/>
        <v>SGD</v>
      </c>
      <c r="L6726" s="158" t="str">
        <f t="shared" si="632"/>
        <v>USDSGD45717</v>
      </c>
      <c r="M6726" s="160">
        <f t="shared" si="636"/>
        <v>45717</v>
      </c>
      <c r="N6726" s="158">
        <v>0.96052252425319384</v>
      </c>
      <c r="O6726" s="158">
        <v>1.4036999999999999</v>
      </c>
      <c r="P6726" s="161">
        <f t="shared" si="633"/>
        <v>1.3483000000000001</v>
      </c>
    </row>
    <row r="6727" spans="9:16" x14ac:dyDescent="0.2">
      <c r="I6727" s="158">
        <f t="shared" si="631"/>
        <v>16</v>
      </c>
      <c r="J6727" s="158" t="str">
        <f t="shared" si="634"/>
        <v>USD</v>
      </c>
      <c r="K6727" s="158" t="str">
        <f t="shared" si="635"/>
        <v>SGD</v>
      </c>
      <c r="L6727" s="158" t="str">
        <f t="shared" si="632"/>
        <v>USDSGD45718</v>
      </c>
      <c r="M6727" s="160">
        <f t="shared" si="636"/>
        <v>45718</v>
      </c>
      <c r="N6727" s="158">
        <v>0.96052252425319384</v>
      </c>
      <c r="O6727" s="158">
        <v>1.4036999999999999</v>
      </c>
      <c r="P6727" s="161">
        <f t="shared" si="633"/>
        <v>1.3483000000000001</v>
      </c>
    </row>
    <row r="6728" spans="9:16" x14ac:dyDescent="0.2">
      <c r="I6728" s="158">
        <f t="shared" si="631"/>
        <v>16</v>
      </c>
      <c r="J6728" s="158" t="str">
        <f t="shared" si="634"/>
        <v>USD</v>
      </c>
      <c r="K6728" s="158" t="str">
        <f t="shared" si="635"/>
        <v>SGD</v>
      </c>
      <c r="L6728" s="158" t="str">
        <f t="shared" si="632"/>
        <v>USDSGD45719</v>
      </c>
      <c r="M6728" s="160">
        <f t="shared" si="636"/>
        <v>45719</v>
      </c>
      <c r="N6728" s="158">
        <v>0.95556617295747737</v>
      </c>
      <c r="O6728" s="158">
        <v>1.4106000000000001</v>
      </c>
      <c r="P6728" s="161">
        <f t="shared" si="633"/>
        <v>1.3479000000000001</v>
      </c>
    </row>
    <row r="6729" spans="9:16" x14ac:dyDescent="0.2">
      <c r="I6729" s="158">
        <f t="shared" si="631"/>
        <v>16</v>
      </c>
      <c r="J6729" s="158" t="str">
        <f t="shared" si="634"/>
        <v>USD</v>
      </c>
      <c r="K6729" s="158" t="str">
        <f t="shared" si="635"/>
        <v>SGD</v>
      </c>
      <c r="L6729" s="158" t="str">
        <f t="shared" si="632"/>
        <v>USDSGD45720</v>
      </c>
      <c r="M6729" s="160">
        <f t="shared" si="636"/>
        <v>45720</v>
      </c>
      <c r="N6729" s="158">
        <v>0.94723879890120288</v>
      </c>
      <c r="O6729" s="158">
        <v>1.4151</v>
      </c>
      <c r="P6729" s="161">
        <f t="shared" si="633"/>
        <v>1.3404</v>
      </c>
    </row>
    <row r="6730" spans="9:16" x14ac:dyDescent="0.2">
      <c r="I6730" s="158">
        <f t="shared" si="631"/>
        <v>16</v>
      </c>
      <c r="J6730" s="158" t="str">
        <f t="shared" si="634"/>
        <v>USD</v>
      </c>
      <c r="K6730" s="158" t="str">
        <f t="shared" si="635"/>
        <v>SGD</v>
      </c>
      <c r="L6730" s="158" t="str">
        <f t="shared" si="632"/>
        <v>USDSGD45721</v>
      </c>
      <c r="M6730" s="160">
        <f t="shared" si="636"/>
        <v>45721</v>
      </c>
      <c r="N6730" s="158">
        <v>0.93510379652141395</v>
      </c>
      <c r="O6730" s="158">
        <v>1.4300999999999999</v>
      </c>
      <c r="P6730" s="161">
        <f t="shared" si="633"/>
        <v>1.3372999999999999</v>
      </c>
    </row>
    <row r="6731" spans="9:16" x14ac:dyDescent="0.2">
      <c r="I6731" s="158">
        <f t="shared" si="631"/>
        <v>16</v>
      </c>
      <c r="J6731" s="158" t="str">
        <f t="shared" si="634"/>
        <v>USD</v>
      </c>
      <c r="K6731" s="158" t="str">
        <f t="shared" si="635"/>
        <v>SGD</v>
      </c>
      <c r="L6731" s="158" t="str">
        <f t="shared" si="632"/>
        <v>USDSGD45722</v>
      </c>
      <c r="M6731" s="160">
        <f t="shared" si="636"/>
        <v>45722</v>
      </c>
      <c r="N6731" s="158">
        <v>0.92626898851426465</v>
      </c>
      <c r="O6731" s="158">
        <v>1.4387000000000001</v>
      </c>
      <c r="P6731" s="161">
        <f t="shared" si="633"/>
        <v>1.3326</v>
      </c>
    </row>
    <row r="6732" spans="9:16" x14ac:dyDescent="0.2">
      <c r="I6732" s="158">
        <f t="shared" si="631"/>
        <v>16</v>
      </c>
      <c r="J6732" s="158" t="str">
        <f t="shared" si="634"/>
        <v>USD</v>
      </c>
      <c r="K6732" s="158" t="str">
        <f t="shared" si="635"/>
        <v>SGD</v>
      </c>
      <c r="L6732" s="158" t="str">
        <f t="shared" si="632"/>
        <v>USDSGD45723</v>
      </c>
      <c r="M6732" s="160">
        <f t="shared" si="636"/>
        <v>45723</v>
      </c>
      <c r="N6732" s="158">
        <v>0.9210647508519848</v>
      </c>
      <c r="O6732" s="158">
        <v>1.4448000000000001</v>
      </c>
      <c r="P6732" s="161">
        <f t="shared" si="633"/>
        <v>1.3308</v>
      </c>
    </row>
    <row r="6733" spans="9:16" x14ac:dyDescent="0.2">
      <c r="I6733" s="158">
        <f t="shared" si="631"/>
        <v>16</v>
      </c>
      <c r="J6733" s="158" t="str">
        <f t="shared" si="634"/>
        <v>USD</v>
      </c>
      <c r="K6733" s="158" t="str">
        <f t="shared" si="635"/>
        <v>SGD</v>
      </c>
      <c r="L6733" s="158" t="str">
        <f t="shared" si="632"/>
        <v>USDSGD45724</v>
      </c>
      <c r="M6733" s="160">
        <f t="shared" si="636"/>
        <v>45724</v>
      </c>
      <c r="N6733" s="158">
        <v>0.9210647508519848</v>
      </c>
      <c r="O6733" s="158">
        <v>1.4448000000000001</v>
      </c>
      <c r="P6733" s="161">
        <f t="shared" si="633"/>
        <v>1.3308</v>
      </c>
    </row>
    <row r="6734" spans="9:16" x14ac:dyDescent="0.2">
      <c r="I6734" s="158">
        <f t="shared" si="631"/>
        <v>16</v>
      </c>
      <c r="J6734" s="158" t="str">
        <f t="shared" si="634"/>
        <v>USD</v>
      </c>
      <c r="K6734" s="158" t="str">
        <f t="shared" si="635"/>
        <v>SGD</v>
      </c>
      <c r="L6734" s="158" t="str">
        <f t="shared" si="632"/>
        <v>USDSGD45725</v>
      </c>
      <c r="M6734" s="160">
        <f t="shared" si="636"/>
        <v>45725</v>
      </c>
      <c r="N6734" s="158">
        <v>0.9210647508519848</v>
      </c>
      <c r="O6734" s="158">
        <v>1.4448000000000001</v>
      </c>
      <c r="P6734" s="161">
        <f t="shared" si="633"/>
        <v>1.3308</v>
      </c>
    </row>
    <row r="6735" spans="9:16" x14ac:dyDescent="0.2">
      <c r="I6735" s="158">
        <f t="shared" si="631"/>
        <v>16</v>
      </c>
      <c r="J6735" s="158" t="str">
        <f t="shared" si="634"/>
        <v>USD</v>
      </c>
      <c r="K6735" s="158" t="str">
        <f t="shared" si="635"/>
        <v>SGD</v>
      </c>
      <c r="L6735" s="158" t="str">
        <f t="shared" si="632"/>
        <v>USDSGD45726</v>
      </c>
      <c r="M6735" s="160">
        <f t="shared" si="636"/>
        <v>45726</v>
      </c>
      <c r="N6735" s="158">
        <v>0.9220839096357768</v>
      </c>
      <c r="O6735" s="158">
        <v>1.4436</v>
      </c>
      <c r="P6735" s="161">
        <f t="shared" si="633"/>
        <v>1.3310999999999999</v>
      </c>
    </row>
    <row r="6736" spans="9:16" x14ac:dyDescent="0.2">
      <c r="I6736" s="158">
        <f t="shared" si="631"/>
        <v>16</v>
      </c>
      <c r="J6736" s="158" t="str">
        <f t="shared" si="634"/>
        <v>USD</v>
      </c>
      <c r="K6736" s="158" t="str">
        <f t="shared" si="635"/>
        <v>SGD</v>
      </c>
      <c r="L6736" s="158" t="str">
        <f t="shared" si="632"/>
        <v>USDSGD45727</v>
      </c>
      <c r="M6736" s="160">
        <f t="shared" si="636"/>
        <v>45727</v>
      </c>
      <c r="N6736" s="158">
        <v>0.9164222873900294</v>
      </c>
      <c r="O6736" s="158">
        <v>1.4535</v>
      </c>
      <c r="P6736" s="161">
        <f t="shared" si="633"/>
        <v>1.3320000000000001</v>
      </c>
    </row>
    <row r="6737" spans="9:16" x14ac:dyDescent="0.2">
      <c r="I6737" s="158">
        <f t="shared" si="631"/>
        <v>16</v>
      </c>
      <c r="J6737" s="158" t="str">
        <f t="shared" si="634"/>
        <v>USD</v>
      </c>
      <c r="K6737" s="158" t="str">
        <f t="shared" si="635"/>
        <v>SGD</v>
      </c>
      <c r="L6737" s="158" t="str">
        <f t="shared" si="632"/>
        <v>USDSGD45728</v>
      </c>
      <c r="M6737" s="160">
        <f t="shared" si="636"/>
        <v>45728</v>
      </c>
      <c r="N6737" s="158">
        <v>0.91861106007716331</v>
      </c>
      <c r="O6737" s="158">
        <v>1.4527000000000001</v>
      </c>
      <c r="P6737" s="161">
        <f t="shared" si="633"/>
        <v>1.3345</v>
      </c>
    </row>
    <row r="6738" spans="9:16" x14ac:dyDescent="0.2">
      <c r="I6738" s="158">
        <f t="shared" si="631"/>
        <v>16</v>
      </c>
      <c r="J6738" s="158" t="str">
        <f t="shared" si="634"/>
        <v>USD</v>
      </c>
      <c r="K6738" s="158" t="str">
        <f t="shared" si="635"/>
        <v>SGD</v>
      </c>
      <c r="L6738" s="158" t="str">
        <f t="shared" si="632"/>
        <v>USDSGD45729</v>
      </c>
      <c r="M6738" s="160">
        <f t="shared" si="636"/>
        <v>45729</v>
      </c>
      <c r="N6738" s="158">
        <v>0.92336103416435833</v>
      </c>
      <c r="O6738" s="158">
        <v>1.4483999999999999</v>
      </c>
      <c r="P6738" s="161">
        <f t="shared" si="633"/>
        <v>1.3373999999999999</v>
      </c>
    </row>
    <row r="6739" spans="9:16" x14ac:dyDescent="0.2">
      <c r="I6739" s="158">
        <f t="shared" si="631"/>
        <v>16</v>
      </c>
      <c r="J6739" s="158" t="str">
        <f t="shared" si="634"/>
        <v>USD</v>
      </c>
      <c r="K6739" s="158" t="str">
        <f t="shared" si="635"/>
        <v>SGD</v>
      </c>
      <c r="L6739" s="158" t="str">
        <f t="shared" si="632"/>
        <v>USDSGD45730</v>
      </c>
      <c r="M6739" s="160">
        <f t="shared" si="636"/>
        <v>45730</v>
      </c>
      <c r="N6739" s="158">
        <v>0.91835797593902102</v>
      </c>
      <c r="O6739" s="158">
        <v>1.4536</v>
      </c>
      <c r="P6739" s="161">
        <f t="shared" si="633"/>
        <v>1.3349</v>
      </c>
    </row>
    <row r="6740" spans="9:16" x14ac:dyDescent="0.2">
      <c r="I6740" s="158">
        <f t="shared" si="631"/>
        <v>16</v>
      </c>
      <c r="J6740" s="158" t="str">
        <f t="shared" si="634"/>
        <v>USD</v>
      </c>
      <c r="K6740" s="158" t="str">
        <f t="shared" si="635"/>
        <v>SGD</v>
      </c>
      <c r="L6740" s="158" t="str">
        <f t="shared" si="632"/>
        <v>USDSGD45731</v>
      </c>
      <c r="M6740" s="160">
        <f t="shared" si="636"/>
        <v>45731</v>
      </c>
      <c r="N6740" s="158">
        <v>0.91835797593902102</v>
      </c>
      <c r="O6740" s="158">
        <v>1.4536</v>
      </c>
      <c r="P6740" s="161">
        <f t="shared" si="633"/>
        <v>1.3349</v>
      </c>
    </row>
    <row r="6741" spans="9:16" x14ac:dyDescent="0.2">
      <c r="I6741" s="158">
        <f t="shared" si="631"/>
        <v>16</v>
      </c>
      <c r="J6741" s="158" t="str">
        <f t="shared" si="634"/>
        <v>USD</v>
      </c>
      <c r="K6741" s="158" t="str">
        <f t="shared" si="635"/>
        <v>SGD</v>
      </c>
      <c r="L6741" s="158" t="str">
        <f t="shared" si="632"/>
        <v>USDSGD45732</v>
      </c>
      <c r="M6741" s="160">
        <f t="shared" si="636"/>
        <v>45732</v>
      </c>
      <c r="N6741" s="158">
        <v>0.91835797593902102</v>
      </c>
      <c r="O6741" s="158">
        <v>1.4536</v>
      </c>
      <c r="P6741" s="161">
        <f t="shared" si="633"/>
        <v>1.3349</v>
      </c>
    </row>
    <row r="6742" spans="9:16" x14ac:dyDescent="0.2">
      <c r="I6742" s="158">
        <f t="shared" si="631"/>
        <v>16</v>
      </c>
      <c r="J6742" s="158" t="str">
        <f t="shared" si="634"/>
        <v>USD</v>
      </c>
      <c r="K6742" s="158" t="str">
        <f t="shared" si="635"/>
        <v>SGD</v>
      </c>
      <c r="L6742" s="158" t="str">
        <f t="shared" si="632"/>
        <v>USDSGD45733</v>
      </c>
      <c r="M6742" s="160">
        <f t="shared" si="636"/>
        <v>45733</v>
      </c>
      <c r="N6742" s="158">
        <v>0.91717875813996141</v>
      </c>
      <c r="O6742" s="158">
        <v>1.4521999999999999</v>
      </c>
      <c r="P6742" s="161">
        <f t="shared" si="633"/>
        <v>1.3319000000000001</v>
      </c>
    </row>
    <row r="6743" spans="9:16" x14ac:dyDescent="0.2">
      <c r="I6743" s="158">
        <f t="shared" si="631"/>
        <v>16</v>
      </c>
      <c r="J6743" s="158" t="str">
        <f t="shared" si="634"/>
        <v>USD</v>
      </c>
      <c r="K6743" s="158" t="str">
        <f t="shared" si="635"/>
        <v>SGD</v>
      </c>
      <c r="L6743" s="158" t="str">
        <f t="shared" si="632"/>
        <v>USDSGD45734</v>
      </c>
      <c r="M6743" s="160">
        <f t="shared" si="636"/>
        <v>45734</v>
      </c>
      <c r="N6743" s="158">
        <v>0.91591866642242159</v>
      </c>
      <c r="O6743" s="158">
        <v>1.4543999999999999</v>
      </c>
      <c r="P6743" s="161">
        <f t="shared" si="633"/>
        <v>1.3321000000000001</v>
      </c>
    </row>
    <row r="6744" spans="9:16" x14ac:dyDescent="0.2">
      <c r="I6744" s="158">
        <f t="shared" si="631"/>
        <v>16</v>
      </c>
      <c r="J6744" s="158" t="str">
        <f t="shared" si="634"/>
        <v>USD</v>
      </c>
      <c r="K6744" s="158" t="str">
        <f t="shared" si="635"/>
        <v>SGD</v>
      </c>
      <c r="L6744" s="158" t="str">
        <f t="shared" si="632"/>
        <v>USDSGD45735</v>
      </c>
      <c r="M6744" s="160">
        <f t="shared" si="636"/>
        <v>45735</v>
      </c>
      <c r="N6744" s="158">
        <v>0.91768376617417646</v>
      </c>
      <c r="O6744" s="158">
        <v>1.4525999999999999</v>
      </c>
      <c r="P6744" s="161">
        <f t="shared" si="633"/>
        <v>1.333</v>
      </c>
    </row>
    <row r="6745" spans="9:16" x14ac:dyDescent="0.2">
      <c r="I6745" s="158">
        <f t="shared" si="631"/>
        <v>16</v>
      </c>
      <c r="J6745" s="158" t="str">
        <f t="shared" si="634"/>
        <v>USD</v>
      </c>
      <c r="K6745" s="158" t="str">
        <f t="shared" si="635"/>
        <v>SGD</v>
      </c>
      <c r="L6745" s="158" t="str">
        <f t="shared" si="632"/>
        <v>USDSGD45736</v>
      </c>
      <c r="M6745" s="160">
        <f t="shared" si="636"/>
        <v>45736</v>
      </c>
      <c r="N6745" s="158">
        <v>0.9231053263177329</v>
      </c>
      <c r="O6745" s="158">
        <v>1.4476</v>
      </c>
      <c r="P6745" s="161">
        <f t="shared" si="633"/>
        <v>1.3363</v>
      </c>
    </row>
    <row r="6746" spans="9:16" x14ac:dyDescent="0.2">
      <c r="I6746" s="158">
        <f t="shared" si="631"/>
        <v>16</v>
      </c>
      <c r="J6746" s="158" t="str">
        <f t="shared" si="634"/>
        <v>USD</v>
      </c>
      <c r="K6746" s="158" t="str">
        <f t="shared" si="635"/>
        <v>SGD</v>
      </c>
      <c r="L6746" s="158" t="str">
        <f t="shared" si="632"/>
        <v>USDSGD45737</v>
      </c>
      <c r="M6746" s="160">
        <f t="shared" si="636"/>
        <v>45737</v>
      </c>
      <c r="N6746" s="158">
        <v>0.92361688371663431</v>
      </c>
      <c r="O6746" s="158">
        <v>1.4452</v>
      </c>
      <c r="P6746" s="161">
        <f t="shared" si="633"/>
        <v>1.3348</v>
      </c>
    </row>
    <row r="6747" spans="9:16" x14ac:dyDescent="0.2">
      <c r="I6747" s="158">
        <f t="shared" si="631"/>
        <v>16</v>
      </c>
      <c r="J6747" s="158" t="str">
        <f t="shared" si="634"/>
        <v>USD</v>
      </c>
      <c r="K6747" s="158" t="str">
        <f t="shared" si="635"/>
        <v>SGD</v>
      </c>
      <c r="L6747" s="158" t="str">
        <f t="shared" si="632"/>
        <v>USDSGD45738</v>
      </c>
      <c r="M6747" s="160">
        <f t="shared" si="636"/>
        <v>45738</v>
      </c>
      <c r="N6747" s="158">
        <v>0.92361688371663431</v>
      </c>
      <c r="O6747" s="158">
        <v>1.4452</v>
      </c>
      <c r="P6747" s="161">
        <f t="shared" si="633"/>
        <v>1.3348</v>
      </c>
    </row>
    <row r="6748" spans="9:16" x14ac:dyDescent="0.2">
      <c r="I6748" s="158">
        <f t="shared" si="631"/>
        <v>16</v>
      </c>
      <c r="J6748" s="158" t="str">
        <f t="shared" si="634"/>
        <v>USD</v>
      </c>
      <c r="K6748" s="158" t="str">
        <f t="shared" si="635"/>
        <v>SGD</v>
      </c>
      <c r="L6748" s="158" t="str">
        <f t="shared" si="632"/>
        <v>USDSGD45739</v>
      </c>
      <c r="M6748" s="160">
        <f t="shared" si="636"/>
        <v>45739</v>
      </c>
      <c r="N6748" s="158">
        <v>0.92361688371663431</v>
      </c>
      <c r="O6748" s="158">
        <v>1.4452</v>
      </c>
      <c r="P6748" s="161">
        <f t="shared" si="633"/>
        <v>1.3348</v>
      </c>
    </row>
    <row r="6749" spans="9:16" x14ac:dyDescent="0.2">
      <c r="I6749" s="158">
        <f t="shared" si="631"/>
        <v>16</v>
      </c>
      <c r="J6749" s="158" t="str">
        <f t="shared" si="634"/>
        <v>USD</v>
      </c>
      <c r="K6749" s="158" t="str">
        <f t="shared" si="635"/>
        <v>SGD</v>
      </c>
      <c r="L6749" s="158" t="str">
        <f t="shared" si="632"/>
        <v>USDSGD45740</v>
      </c>
      <c r="M6749" s="160">
        <f t="shared" si="636"/>
        <v>45740</v>
      </c>
      <c r="N6749" s="158">
        <v>0.92387287509238725</v>
      </c>
      <c r="O6749" s="158">
        <v>1.448</v>
      </c>
      <c r="P6749" s="161">
        <f t="shared" si="633"/>
        <v>1.3378000000000001</v>
      </c>
    </row>
    <row r="6750" spans="9:16" x14ac:dyDescent="0.2">
      <c r="I6750" s="158">
        <f t="shared" si="631"/>
        <v>16</v>
      </c>
      <c r="J6750" s="158" t="str">
        <f t="shared" si="634"/>
        <v>USD</v>
      </c>
      <c r="K6750" s="158" t="str">
        <f t="shared" si="635"/>
        <v>SGD</v>
      </c>
      <c r="L6750" s="158" t="str">
        <f t="shared" si="632"/>
        <v>USDSGD45741</v>
      </c>
      <c r="M6750" s="160">
        <f t="shared" si="636"/>
        <v>45741</v>
      </c>
      <c r="N6750" s="158">
        <v>0.92378752886836024</v>
      </c>
      <c r="O6750" s="158">
        <v>1.4459</v>
      </c>
      <c r="P6750" s="161">
        <f t="shared" si="633"/>
        <v>1.3357000000000001</v>
      </c>
    </row>
    <row r="6751" spans="9:16" x14ac:dyDescent="0.2">
      <c r="I6751" s="158">
        <f t="shared" si="631"/>
        <v>16</v>
      </c>
      <c r="J6751" s="158" t="str">
        <f t="shared" si="634"/>
        <v>USD</v>
      </c>
      <c r="K6751" s="158" t="str">
        <f t="shared" si="635"/>
        <v>SGD</v>
      </c>
      <c r="L6751" s="158" t="str">
        <f t="shared" si="632"/>
        <v>USDSGD45742</v>
      </c>
      <c r="M6751" s="160">
        <f t="shared" si="636"/>
        <v>45742</v>
      </c>
      <c r="N6751" s="158">
        <v>0.9269558769002596</v>
      </c>
      <c r="O6751" s="158">
        <v>1.4439</v>
      </c>
      <c r="P6751" s="161">
        <f t="shared" si="633"/>
        <v>1.3384</v>
      </c>
    </row>
    <row r="6752" spans="9:16" x14ac:dyDescent="0.2">
      <c r="I6752" s="158">
        <f t="shared" si="631"/>
        <v>16</v>
      </c>
      <c r="J6752" s="158" t="str">
        <f t="shared" si="634"/>
        <v>USD</v>
      </c>
      <c r="K6752" s="158" t="str">
        <f t="shared" si="635"/>
        <v>SGD</v>
      </c>
      <c r="L6752" s="158" t="str">
        <f t="shared" si="632"/>
        <v>USDSGD45743</v>
      </c>
      <c r="M6752" s="160">
        <f t="shared" si="636"/>
        <v>45743</v>
      </c>
      <c r="N6752" s="158">
        <v>0.92721372276309688</v>
      </c>
      <c r="O6752" s="158">
        <v>1.4450000000000001</v>
      </c>
      <c r="P6752" s="161">
        <f t="shared" si="633"/>
        <v>1.3398000000000001</v>
      </c>
    </row>
    <row r="6753" spans="9:16" x14ac:dyDescent="0.2">
      <c r="I6753" s="158">
        <f t="shared" si="631"/>
        <v>16</v>
      </c>
      <c r="J6753" s="158" t="str">
        <f t="shared" si="634"/>
        <v>USD</v>
      </c>
      <c r="K6753" s="158" t="str">
        <f t="shared" si="635"/>
        <v>SGD</v>
      </c>
      <c r="L6753" s="158" t="str">
        <f t="shared" si="632"/>
        <v>USDSGD45744</v>
      </c>
      <c r="M6753" s="160">
        <f t="shared" si="636"/>
        <v>45744</v>
      </c>
      <c r="N6753" s="158">
        <v>0.92618319903676938</v>
      </c>
      <c r="O6753" s="158">
        <v>1.4480999999999999</v>
      </c>
      <c r="P6753" s="161">
        <f t="shared" si="633"/>
        <v>1.3411999999999999</v>
      </c>
    </row>
    <row r="6754" spans="9:16" x14ac:dyDescent="0.2">
      <c r="I6754" s="158">
        <f t="shared" si="631"/>
        <v>16</v>
      </c>
      <c r="J6754" s="158" t="str">
        <f t="shared" si="634"/>
        <v>USD</v>
      </c>
      <c r="K6754" s="158" t="str">
        <f t="shared" si="635"/>
        <v>SGD</v>
      </c>
      <c r="L6754" s="158" t="str">
        <f t="shared" si="632"/>
        <v>USDSGD45745</v>
      </c>
      <c r="M6754" s="160">
        <f t="shared" si="636"/>
        <v>45745</v>
      </c>
      <c r="N6754" s="158">
        <v>0.92618319903676938</v>
      </c>
      <c r="O6754" s="158">
        <v>1.4480999999999999</v>
      </c>
      <c r="P6754" s="161">
        <f t="shared" si="633"/>
        <v>1.3411999999999999</v>
      </c>
    </row>
    <row r="6755" spans="9:16" x14ac:dyDescent="0.2">
      <c r="I6755" s="158">
        <f t="shared" si="631"/>
        <v>16</v>
      </c>
      <c r="J6755" s="158" t="str">
        <f t="shared" si="634"/>
        <v>USD</v>
      </c>
      <c r="K6755" s="158" t="str">
        <f t="shared" si="635"/>
        <v>SGD</v>
      </c>
      <c r="L6755" s="158" t="str">
        <f t="shared" si="632"/>
        <v>USDSGD45746</v>
      </c>
      <c r="M6755" s="160">
        <f t="shared" si="636"/>
        <v>45746</v>
      </c>
      <c r="N6755" s="158">
        <v>0.92618319903676938</v>
      </c>
      <c r="O6755" s="158">
        <v>1.4480999999999999</v>
      </c>
      <c r="P6755" s="161">
        <f t="shared" si="633"/>
        <v>1.3411999999999999</v>
      </c>
    </row>
    <row r="6756" spans="9:16" x14ac:dyDescent="0.2">
      <c r="I6756" s="158">
        <f t="shared" si="631"/>
        <v>16</v>
      </c>
      <c r="J6756" s="158" t="str">
        <f t="shared" si="634"/>
        <v>USD</v>
      </c>
      <c r="K6756" s="158" t="str">
        <f t="shared" si="635"/>
        <v>SGD</v>
      </c>
      <c r="L6756" s="158" t="str">
        <f t="shared" si="632"/>
        <v>USDSGD45747</v>
      </c>
      <c r="M6756" s="160">
        <f t="shared" si="636"/>
        <v>45747</v>
      </c>
      <c r="N6756" s="158">
        <v>0.92464170134073054</v>
      </c>
      <c r="O6756" s="158">
        <v>1.4519</v>
      </c>
      <c r="P6756" s="161">
        <f t="shared" si="633"/>
        <v>1.3425</v>
      </c>
    </row>
    <row r="6757" spans="9:16" x14ac:dyDescent="0.2">
      <c r="I6757" s="158">
        <f t="shared" si="631"/>
        <v>16</v>
      </c>
      <c r="J6757" s="158" t="str">
        <f t="shared" si="634"/>
        <v>USD</v>
      </c>
      <c r="K6757" s="158" t="str">
        <f t="shared" si="635"/>
        <v>SGD</v>
      </c>
      <c r="L6757" s="158" t="str">
        <f t="shared" si="632"/>
        <v>USDSGD45748</v>
      </c>
      <c r="M6757" s="160">
        <f t="shared" si="636"/>
        <v>45748</v>
      </c>
      <c r="N6757" s="158">
        <v>0.9269558769002596</v>
      </c>
      <c r="O6757" s="158">
        <v>1.4492</v>
      </c>
      <c r="P6757" s="161">
        <f t="shared" si="633"/>
        <v>1.3432999999999999</v>
      </c>
    </row>
    <row r="6758" spans="9:16" x14ac:dyDescent="0.2">
      <c r="I6758" s="158">
        <f t="shared" si="631"/>
        <v>16</v>
      </c>
      <c r="J6758" s="158" t="str">
        <f t="shared" si="634"/>
        <v>USD</v>
      </c>
      <c r="K6758" s="158" t="str">
        <f t="shared" si="635"/>
        <v>SGD</v>
      </c>
      <c r="L6758" s="158" t="str">
        <f t="shared" si="632"/>
        <v>USDSGD45749</v>
      </c>
      <c r="M6758" s="160">
        <f t="shared" si="636"/>
        <v>45749</v>
      </c>
      <c r="N6758" s="158">
        <v>0.9256687957048968</v>
      </c>
      <c r="O6758" s="158">
        <v>1.4508000000000001</v>
      </c>
      <c r="P6758" s="161">
        <f t="shared" si="633"/>
        <v>1.343</v>
      </c>
    </row>
    <row r="6759" spans="9:16" x14ac:dyDescent="0.2">
      <c r="I6759" s="158">
        <f t="shared" si="631"/>
        <v>16</v>
      </c>
      <c r="J6759" s="158" t="str">
        <f t="shared" si="634"/>
        <v>USD</v>
      </c>
      <c r="K6759" s="158" t="str">
        <f t="shared" si="635"/>
        <v>SGD</v>
      </c>
      <c r="L6759" s="158" t="str">
        <f t="shared" si="632"/>
        <v>USDSGD45750</v>
      </c>
      <c r="M6759" s="160">
        <f t="shared" si="636"/>
        <v>45750</v>
      </c>
      <c r="N6759" s="158">
        <v>0.90114445345588901</v>
      </c>
      <c r="O6759" s="158">
        <v>1.4803999999999999</v>
      </c>
      <c r="P6759" s="161">
        <f t="shared" si="633"/>
        <v>1.3341000000000001</v>
      </c>
    </row>
    <row r="6760" spans="9:16" x14ac:dyDescent="0.2">
      <c r="I6760" s="158">
        <f t="shared" si="631"/>
        <v>16</v>
      </c>
      <c r="J6760" s="158" t="str">
        <f t="shared" si="634"/>
        <v>USD</v>
      </c>
      <c r="K6760" s="158" t="str">
        <f t="shared" si="635"/>
        <v>SGD</v>
      </c>
      <c r="L6760" s="158" t="str">
        <f t="shared" si="632"/>
        <v>USDSGD45751</v>
      </c>
      <c r="M6760" s="160">
        <f t="shared" si="636"/>
        <v>45751</v>
      </c>
      <c r="N6760" s="158">
        <v>0.90440444966989242</v>
      </c>
      <c r="O6760" s="158">
        <v>1.4803999999999999</v>
      </c>
      <c r="P6760" s="161">
        <f t="shared" si="633"/>
        <v>1.3389</v>
      </c>
    </row>
    <row r="6761" spans="9:16" x14ac:dyDescent="0.2">
      <c r="I6761" s="158">
        <f t="shared" si="631"/>
        <v>16</v>
      </c>
      <c r="J6761" s="158" t="str">
        <f t="shared" si="634"/>
        <v>USD</v>
      </c>
      <c r="K6761" s="158" t="str">
        <f t="shared" si="635"/>
        <v>SGD</v>
      </c>
      <c r="L6761" s="158" t="str">
        <f t="shared" si="632"/>
        <v>USDSGD45752</v>
      </c>
      <c r="M6761" s="160">
        <f t="shared" si="636"/>
        <v>45752</v>
      </c>
      <c r="N6761" s="158">
        <v>0.90440444966989242</v>
      </c>
      <c r="O6761" s="158">
        <v>1.4803999999999999</v>
      </c>
      <c r="P6761" s="161">
        <f t="shared" si="633"/>
        <v>1.3389</v>
      </c>
    </row>
    <row r="6762" spans="9:16" x14ac:dyDescent="0.2">
      <c r="I6762" s="158">
        <f t="shared" ref="I6762:I6825" si="637">IF(M6761=$G$2,I6761+1,I6761)</f>
        <v>16</v>
      </c>
      <c r="J6762" s="158" t="str">
        <f t="shared" si="634"/>
        <v>USD</v>
      </c>
      <c r="K6762" s="158" t="str">
        <f t="shared" si="635"/>
        <v>SGD</v>
      </c>
      <c r="L6762" s="158" t="str">
        <f t="shared" si="632"/>
        <v>USDSGD45753</v>
      </c>
      <c r="M6762" s="160">
        <f t="shared" si="636"/>
        <v>45753</v>
      </c>
      <c r="N6762" s="158">
        <v>0.90440444966989242</v>
      </c>
      <c r="O6762" s="158">
        <v>1.4803999999999999</v>
      </c>
      <c r="P6762" s="161">
        <f t="shared" si="633"/>
        <v>1.3389</v>
      </c>
    </row>
    <row r="6763" spans="9:16" x14ac:dyDescent="0.2">
      <c r="I6763" s="158">
        <f t="shared" si="637"/>
        <v>16</v>
      </c>
      <c r="J6763" s="158" t="str">
        <f t="shared" si="634"/>
        <v>USD</v>
      </c>
      <c r="K6763" s="158" t="str">
        <f t="shared" si="635"/>
        <v>SGD</v>
      </c>
      <c r="L6763" s="158" t="str">
        <f t="shared" si="632"/>
        <v>USDSGD45754</v>
      </c>
      <c r="M6763" s="160">
        <f t="shared" si="636"/>
        <v>45754</v>
      </c>
      <c r="N6763" s="158">
        <v>0.91182638825567608</v>
      </c>
      <c r="O6763" s="158">
        <v>1.4766999999999999</v>
      </c>
      <c r="P6763" s="161">
        <f t="shared" si="633"/>
        <v>1.3465</v>
      </c>
    </row>
    <row r="6764" spans="9:16" x14ac:dyDescent="0.2">
      <c r="I6764" s="158">
        <f t="shared" si="637"/>
        <v>16</v>
      </c>
      <c r="J6764" s="158" t="str">
        <f t="shared" si="634"/>
        <v>USD</v>
      </c>
      <c r="K6764" s="158" t="str">
        <f t="shared" si="635"/>
        <v>SGD</v>
      </c>
      <c r="L6764" s="158" t="str">
        <f t="shared" si="632"/>
        <v>USDSGD45755</v>
      </c>
      <c r="M6764" s="160">
        <f t="shared" si="636"/>
        <v>45755</v>
      </c>
      <c r="N6764" s="158">
        <v>0.91324200913242015</v>
      </c>
      <c r="O6764" s="158">
        <v>1.4765999999999999</v>
      </c>
      <c r="P6764" s="161">
        <f t="shared" si="633"/>
        <v>1.3485</v>
      </c>
    </row>
    <row r="6765" spans="9:16" x14ac:dyDescent="0.2">
      <c r="I6765" s="158">
        <f t="shared" si="637"/>
        <v>16</v>
      </c>
      <c r="J6765" s="158" t="str">
        <f t="shared" si="634"/>
        <v>USD</v>
      </c>
      <c r="K6765" s="158" t="str">
        <f t="shared" si="635"/>
        <v>SGD</v>
      </c>
      <c r="L6765" s="158" t="str">
        <f t="shared" si="632"/>
        <v>USDSGD45756</v>
      </c>
      <c r="M6765" s="160">
        <f t="shared" si="636"/>
        <v>45756</v>
      </c>
      <c r="N6765" s="158">
        <v>0.90538705296514255</v>
      </c>
      <c r="O6765" s="158">
        <v>1.4883</v>
      </c>
      <c r="P6765" s="161">
        <f t="shared" si="633"/>
        <v>1.3474999999999999</v>
      </c>
    </row>
    <row r="6766" spans="9:16" x14ac:dyDescent="0.2">
      <c r="I6766" s="158">
        <f t="shared" si="637"/>
        <v>16</v>
      </c>
      <c r="J6766" s="158" t="str">
        <f t="shared" si="634"/>
        <v>USD</v>
      </c>
      <c r="K6766" s="158" t="str">
        <f t="shared" si="635"/>
        <v>SGD</v>
      </c>
      <c r="L6766" s="158" t="str">
        <f t="shared" si="632"/>
        <v>USDSGD45757</v>
      </c>
      <c r="M6766" s="160">
        <f t="shared" si="636"/>
        <v>45757</v>
      </c>
      <c r="N6766" s="158">
        <v>0.90236419418877456</v>
      </c>
      <c r="O6766" s="158">
        <v>1.4810000000000001</v>
      </c>
      <c r="P6766" s="161">
        <f t="shared" si="633"/>
        <v>1.3364</v>
      </c>
    </row>
    <row r="6767" spans="9:16" x14ac:dyDescent="0.2">
      <c r="I6767" s="158">
        <f t="shared" si="637"/>
        <v>16</v>
      </c>
      <c r="J6767" s="158" t="str">
        <f t="shared" si="634"/>
        <v>USD</v>
      </c>
      <c r="K6767" s="158" t="str">
        <f t="shared" si="635"/>
        <v>SGD</v>
      </c>
      <c r="L6767" s="158" t="str">
        <f t="shared" si="632"/>
        <v>USDSGD45758</v>
      </c>
      <c r="M6767" s="160">
        <f t="shared" si="636"/>
        <v>45758</v>
      </c>
      <c r="N6767" s="158">
        <v>0.88136788295434509</v>
      </c>
      <c r="O6767" s="158">
        <v>1.4992000000000001</v>
      </c>
      <c r="P6767" s="161">
        <f t="shared" si="633"/>
        <v>1.3212999999999999</v>
      </c>
    </row>
    <row r="6768" spans="9:16" x14ac:dyDescent="0.2">
      <c r="I6768" s="158">
        <f t="shared" si="637"/>
        <v>16</v>
      </c>
      <c r="J6768" s="158" t="str">
        <f t="shared" si="634"/>
        <v>USD</v>
      </c>
      <c r="K6768" s="158" t="str">
        <f t="shared" si="635"/>
        <v>SGD</v>
      </c>
      <c r="L6768" s="158" t="str">
        <f t="shared" si="632"/>
        <v>USDSGD45759</v>
      </c>
      <c r="M6768" s="160">
        <f t="shared" si="636"/>
        <v>45759</v>
      </c>
      <c r="N6768" s="158">
        <v>0.88136788295434509</v>
      </c>
      <c r="O6768" s="158">
        <v>1.4992000000000001</v>
      </c>
      <c r="P6768" s="161">
        <f t="shared" si="633"/>
        <v>1.3212999999999999</v>
      </c>
    </row>
    <row r="6769" spans="9:16" x14ac:dyDescent="0.2">
      <c r="I6769" s="158">
        <f t="shared" si="637"/>
        <v>16</v>
      </c>
      <c r="J6769" s="158" t="str">
        <f t="shared" si="634"/>
        <v>USD</v>
      </c>
      <c r="K6769" s="158" t="str">
        <f t="shared" si="635"/>
        <v>SGD</v>
      </c>
      <c r="L6769" s="158" t="str">
        <f t="shared" si="632"/>
        <v>USDSGD45760</v>
      </c>
      <c r="M6769" s="160">
        <f t="shared" si="636"/>
        <v>45760</v>
      </c>
      <c r="N6769" s="158">
        <v>0.88136788295434509</v>
      </c>
      <c r="O6769" s="158">
        <v>1.4992000000000001</v>
      </c>
      <c r="P6769" s="161">
        <f t="shared" si="633"/>
        <v>1.3212999999999999</v>
      </c>
    </row>
    <row r="6770" spans="9:16" x14ac:dyDescent="0.2">
      <c r="I6770" s="158">
        <f t="shared" si="637"/>
        <v>16</v>
      </c>
      <c r="J6770" s="158" t="str">
        <f t="shared" si="634"/>
        <v>USD</v>
      </c>
      <c r="K6770" s="158" t="str">
        <f t="shared" si="635"/>
        <v>SGD</v>
      </c>
      <c r="L6770" s="158" t="str">
        <f t="shared" si="632"/>
        <v>USDSGD45761</v>
      </c>
      <c r="M6770" s="160">
        <f t="shared" si="636"/>
        <v>45761</v>
      </c>
      <c r="N6770" s="158">
        <v>0.878966335589347</v>
      </c>
      <c r="O6770" s="158">
        <v>1.4971000000000001</v>
      </c>
      <c r="P6770" s="161">
        <f t="shared" si="633"/>
        <v>1.3159000000000001</v>
      </c>
    </row>
    <row r="6771" spans="9:16" x14ac:dyDescent="0.2">
      <c r="I6771" s="158">
        <f t="shared" si="637"/>
        <v>16</v>
      </c>
      <c r="J6771" s="158" t="str">
        <f t="shared" si="634"/>
        <v>USD</v>
      </c>
      <c r="K6771" s="158" t="str">
        <f t="shared" si="635"/>
        <v>SGD</v>
      </c>
      <c r="L6771" s="158" t="str">
        <f t="shared" si="632"/>
        <v>USDSGD45762</v>
      </c>
      <c r="M6771" s="160">
        <f t="shared" si="636"/>
        <v>45762</v>
      </c>
      <c r="N6771" s="158">
        <v>0.8830801836806782</v>
      </c>
      <c r="O6771" s="158">
        <v>1.4915</v>
      </c>
      <c r="P6771" s="161">
        <f t="shared" si="633"/>
        <v>1.3170999999999999</v>
      </c>
    </row>
    <row r="6772" spans="9:16" x14ac:dyDescent="0.2">
      <c r="I6772" s="158">
        <f t="shared" si="637"/>
        <v>16</v>
      </c>
      <c r="J6772" s="158" t="str">
        <f t="shared" si="634"/>
        <v>USD</v>
      </c>
      <c r="K6772" s="158" t="str">
        <f t="shared" si="635"/>
        <v>SGD</v>
      </c>
      <c r="L6772" s="158" t="str">
        <f t="shared" si="632"/>
        <v>USDSGD45763</v>
      </c>
      <c r="M6772" s="160">
        <f t="shared" si="636"/>
        <v>45763</v>
      </c>
      <c r="N6772" s="158">
        <v>0.8806693086745927</v>
      </c>
      <c r="O6772" s="158">
        <v>1.4925999999999999</v>
      </c>
      <c r="P6772" s="161">
        <f t="shared" si="633"/>
        <v>1.3145</v>
      </c>
    </row>
    <row r="6773" spans="9:16" x14ac:dyDescent="0.2">
      <c r="I6773" s="158">
        <f t="shared" si="637"/>
        <v>16</v>
      </c>
      <c r="J6773" s="158" t="str">
        <f t="shared" si="634"/>
        <v>USD</v>
      </c>
      <c r="K6773" s="158" t="str">
        <f t="shared" si="635"/>
        <v>SGD</v>
      </c>
      <c r="L6773" s="158" t="str">
        <f t="shared" si="632"/>
        <v>USDSGD45764</v>
      </c>
      <c r="M6773" s="160">
        <f t="shared" si="636"/>
        <v>45764</v>
      </c>
      <c r="N6773" s="158">
        <v>0.88028169014084512</v>
      </c>
      <c r="O6773" s="158">
        <v>1.4904999999999999</v>
      </c>
      <c r="P6773" s="161">
        <f t="shared" si="633"/>
        <v>1.3121</v>
      </c>
    </row>
    <row r="6774" spans="9:16" x14ac:dyDescent="0.2">
      <c r="I6774" s="158">
        <f t="shared" si="637"/>
        <v>16</v>
      </c>
      <c r="J6774" s="158" t="str">
        <f t="shared" si="634"/>
        <v>USD</v>
      </c>
      <c r="K6774" s="158" t="str">
        <f t="shared" si="635"/>
        <v>SGD</v>
      </c>
      <c r="L6774" s="158" t="str">
        <f t="shared" si="632"/>
        <v>USDSGD45765</v>
      </c>
      <c r="M6774" s="160">
        <f t="shared" si="636"/>
        <v>45765</v>
      </c>
      <c r="N6774" s="158">
        <v>0.88028169014084512</v>
      </c>
      <c r="O6774" s="158">
        <v>1.4904999999999999</v>
      </c>
      <c r="P6774" s="161">
        <f t="shared" si="633"/>
        <v>1.3121</v>
      </c>
    </row>
    <row r="6775" spans="9:16" x14ac:dyDescent="0.2">
      <c r="I6775" s="158">
        <f t="shared" si="637"/>
        <v>16</v>
      </c>
      <c r="J6775" s="158" t="str">
        <f t="shared" si="634"/>
        <v>USD</v>
      </c>
      <c r="K6775" s="158" t="str">
        <f t="shared" si="635"/>
        <v>SGD</v>
      </c>
      <c r="L6775" s="158" t="str">
        <f t="shared" si="632"/>
        <v>USDSGD45766</v>
      </c>
      <c r="M6775" s="160">
        <f t="shared" si="636"/>
        <v>45766</v>
      </c>
      <c r="N6775" s="158">
        <v>0.88028169014084512</v>
      </c>
      <c r="O6775" s="158">
        <v>1.4904999999999999</v>
      </c>
      <c r="P6775" s="161">
        <f t="shared" si="633"/>
        <v>1.3121</v>
      </c>
    </row>
    <row r="6776" spans="9:16" x14ac:dyDescent="0.2">
      <c r="I6776" s="158">
        <f t="shared" si="637"/>
        <v>16</v>
      </c>
      <c r="J6776" s="158" t="str">
        <f t="shared" si="634"/>
        <v>USD</v>
      </c>
      <c r="K6776" s="158" t="str">
        <f t="shared" si="635"/>
        <v>SGD</v>
      </c>
      <c r="L6776" s="158" t="str">
        <f t="shared" si="632"/>
        <v>USDSGD45767</v>
      </c>
      <c r="M6776" s="160">
        <f t="shared" si="636"/>
        <v>45767</v>
      </c>
      <c r="N6776" s="158">
        <v>0.88028169014084512</v>
      </c>
      <c r="O6776" s="158">
        <v>1.4904999999999999</v>
      </c>
      <c r="P6776" s="161">
        <f t="shared" si="633"/>
        <v>1.3121</v>
      </c>
    </row>
    <row r="6777" spans="9:16" x14ac:dyDescent="0.2">
      <c r="I6777" s="158">
        <f t="shared" si="637"/>
        <v>16</v>
      </c>
      <c r="J6777" s="158" t="str">
        <f t="shared" si="634"/>
        <v>USD</v>
      </c>
      <c r="K6777" s="158" t="str">
        <f t="shared" si="635"/>
        <v>SGD</v>
      </c>
      <c r="L6777" s="158" t="str">
        <f t="shared" si="632"/>
        <v>USDSGD45768</v>
      </c>
      <c r="M6777" s="160">
        <f t="shared" si="636"/>
        <v>45768</v>
      </c>
      <c r="N6777" s="158">
        <v>0.88028169014084512</v>
      </c>
      <c r="O6777" s="158">
        <v>1.4904999999999999</v>
      </c>
      <c r="P6777" s="161">
        <f t="shared" si="633"/>
        <v>1.3121</v>
      </c>
    </row>
    <row r="6778" spans="9:16" x14ac:dyDescent="0.2">
      <c r="I6778" s="158">
        <f t="shared" si="637"/>
        <v>16</v>
      </c>
      <c r="J6778" s="158" t="str">
        <f t="shared" si="634"/>
        <v>USD</v>
      </c>
      <c r="K6778" s="158" t="str">
        <f t="shared" si="635"/>
        <v>SGD</v>
      </c>
      <c r="L6778" s="158" t="str">
        <f t="shared" si="632"/>
        <v>USDSGD45769</v>
      </c>
      <c r="M6778" s="160">
        <f t="shared" si="636"/>
        <v>45769</v>
      </c>
      <c r="N6778" s="158">
        <v>0.87138375740676199</v>
      </c>
      <c r="O6778" s="158">
        <v>1.5011000000000001</v>
      </c>
      <c r="P6778" s="161">
        <f t="shared" si="633"/>
        <v>1.3080000000000001</v>
      </c>
    </row>
    <row r="6779" spans="9:16" x14ac:dyDescent="0.2">
      <c r="I6779" s="158">
        <f t="shared" si="637"/>
        <v>16</v>
      </c>
      <c r="J6779" s="158" t="str">
        <f t="shared" si="634"/>
        <v>USD</v>
      </c>
      <c r="K6779" s="158" t="str">
        <f t="shared" si="635"/>
        <v>SGD</v>
      </c>
      <c r="L6779" s="158" t="str">
        <f t="shared" si="632"/>
        <v>USDSGD45770</v>
      </c>
      <c r="M6779" s="160">
        <f t="shared" si="636"/>
        <v>45770</v>
      </c>
      <c r="N6779" s="158">
        <v>0.8760402978537013</v>
      </c>
      <c r="O6779" s="158">
        <v>1.4961</v>
      </c>
      <c r="P6779" s="161">
        <f t="shared" si="633"/>
        <v>1.3106</v>
      </c>
    </row>
    <row r="6780" spans="9:16" x14ac:dyDescent="0.2">
      <c r="I6780" s="158">
        <f t="shared" si="637"/>
        <v>16</v>
      </c>
      <c r="J6780" s="158" t="str">
        <f t="shared" si="634"/>
        <v>USD</v>
      </c>
      <c r="K6780" s="158" t="str">
        <f t="shared" si="635"/>
        <v>SGD</v>
      </c>
      <c r="L6780" s="158" t="str">
        <f t="shared" si="632"/>
        <v>USDSGD45771</v>
      </c>
      <c r="M6780" s="160">
        <f t="shared" si="636"/>
        <v>45771</v>
      </c>
      <c r="N6780" s="158">
        <v>0.8790436005625879</v>
      </c>
      <c r="O6780" s="158">
        <v>1.4923999999999999</v>
      </c>
      <c r="P6780" s="161">
        <f t="shared" si="633"/>
        <v>1.3119000000000001</v>
      </c>
    </row>
    <row r="6781" spans="9:16" x14ac:dyDescent="0.2">
      <c r="I6781" s="158">
        <f t="shared" si="637"/>
        <v>16</v>
      </c>
      <c r="J6781" s="158" t="str">
        <f t="shared" si="634"/>
        <v>USD</v>
      </c>
      <c r="K6781" s="158" t="str">
        <f t="shared" si="635"/>
        <v>SGD</v>
      </c>
      <c r="L6781" s="158" t="str">
        <f t="shared" si="632"/>
        <v>USDSGD45772</v>
      </c>
      <c r="M6781" s="160">
        <f t="shared" si="636"/>
        <v>45772</v>
      </c>
      <c r="N6781" s="158">
        <v>0.88051422030465798</v>
      </c>
      <c r="O6781" s="158">
        <v>1.4930000000000001</v>
      </c>
      <c r="P6781" s="161">
        <f t="shared" si="633"/>
        <v>1.3146</v>
      </c>
    </row>
    <row r="6782" spans="9:16" x14ac:dyDescent="0.2">
      <c r="I6782" s="158">
        <f t="shared" si="637"/>
        <v>16</v>
      </c>
      <c r="J6782" s="158" t="str">
        <f t="shared" si="634"/>
        <v>USD</v>
      </c>
      <c r="K6782" s="158" t="str">
        <f t="shared" si="635"/>
        <v>SGD</v>
      </c>
      <c r="L6782" s="158" t="str">
        <f t="shared" si="632"/>
        <v>USDSGD45773</v>
      </c>
      <c r="M6782" s="160">
        <f t="shared" si="636"/>
        <v>45773</v>
      </c>
      <c r="N6782" s="158">
        <v>0.88051422030465798</v>
      </c>
      <c r="O6782" s="158">
        <v>1.4930000000000001</v>
      </c>
      <c r="P6782" s="161">
        <f t="shared" si="633"/>
        <v>1.3146</v>
      </c>
    </row>
    <row r="6783" spans="9:16" x14ac:dyDescent="0.2">
      <c r="I6783" s="158">
        <f t="shared" si="637"/>
        <v>16</v>
      </c>
      <c r="J6783" s="158" t="str">
        <f t="shared" si="634"/>
        <v>USD</v>
      </c>
      <c r="K6783" s="158" t="str">
        <f t="shared" si="635"/>
        <v>SGD</v>
      </c>
      <c r="L6783" s="158" t="str">
        <f t="shared" si="632"/>
        <v>USDSGD45774</v>
      </c>
      <c r="M6783" s="160">
        <f t="shared" si="636"/>
        <v>45774</v>
      </c>
      <c r="N6783" s="158">
        <v>0.88051422030465798</v>
      </c>
      <c r="O6783" s="158">
        <v>1.4930000000000001</v>
      </c>
      <c r="P6783" s="161">
        <f t="shared" si="633"/>
        <v>1.3146</v>
      </c>
    </row>
    <row r="6784" spans="9:16" x14ac:dyDescent="0.2">
      <c r="I6784" s="158">
        <f t="shared" si="637"/>
        <v>16</v>
      </c>
      <c r="J6784" s="158" t="str">
        <f t="shared" si="634"/>
        <v>USD</v>
      </c>
      <c r="K6784" s="158" t="str">
        <f t="shared" si="635"/>
        <v>SGD</v>
      </c>
      <c r="L6784" s="158" t="str">
        <f t="shared" si="632"/>
        <v>USDSGD45775</v>
      </c>
      <c r="M6784" s="160">
        <f t="shared" si="636"/>
        <v>45775</v>
      </c>
      <c r="N6784" s="158">
        <v>0.88043669660151447</v>
      </c>
      <c r="O6784" s="158">
        <v>1.4923</v>
      </c>
      <c r="P6784" s="161">
        <f t="shared" si="633"/>
        <v>1.3139000000000001</v>
      </c>
    </row>
    <row r="6785" spans="9:16" x14ac:dyDescent="0.2">
      <c r="I6785" s="158">
        <f t="shared" si="637"/>
        <v>16</v>
      </c>
      <c r="J6785" s="158" t="str">
        <f t="shared" si="634"/>
        <v>USD</v>
      </c>
      <c r="K6785" s="158" t="str">
        <f t="shared" si="635"/>
        <v>SGD</v>
      </c>
      <c r="L6785" s="158" t="str">
        <f t="shared" si="632"/>
        <v>USDSGD45776</v>
      </c>
      <c r="M6785" s="160">
        <f t="shared" si="636"/>
        <v>45776</v>
      </c>
      <c r="N6785" s="158">
        <v>0.8792754770069463</v>
      </c>
      <c r="O6785" s="158">
        <v>1.4894000000000001</v>
      </c>
      <c r="P6785" s="161">
        <f t="shared" si="633"/>
        <v>1.3096000000000001</v>
      </c>
    </row>
    <row r="6786" spans="9:16" x14ac:dyDescent="0.2">
      <c r="I6786" s="158">
        <f t="shared" si="637"/>
        <v>16</v>
      </c>
      <c r="J6786" s="158" t="str">
        <f t="shared" si="634"/>
        <v>USD</v>
      </c>
      <c r="K6786" s="158" t="str">
        <f t="shared" si="635"/>
        <v>SGD</v>
      </c>
      <c r="L6786" s="158" t="str">
        <f t="shared" si="632"/>
        <v>USDSGD45777</v>
      </c>
      <c r="M6786" s="160">
        <f t="shared" si="636"/>
        <v>45777</v>
      </c>
      <c r="N6786" s="158">
        <v>0.8792754770069463</v>
      </c>
      <c r="O6786" s="158">
        <v>1.4859</v>
      </c>
      <c r="P6786" s="161">
        <f t="shared" si="633"/>
        <v>1.3065</v>
      </c>
    </row>
    <row r="6787" spans="9:16" x14ac:dyDescent="0.2">
      <c r="I6787" s="158">
        <f t="shared" si="637"/>
        <v>16</v>
      </c>
      <c r="J6787" s="158" t="str">
        <f t="shared" si="634"/>
        <v>USD</v>
      </c>
      <c r="K6787" s="158" t="str">
        <f t="shared" si="635"/>
        <v>SGD</v>
      </c>
      <c r="L6787" s="158" t="str">
        <f t="shared" ref="L6787:L6850" si="638">J6787&amp;K6787&amp;M6787</f>
        <v>USDSGD45778</v>
      </c>
      <c r="M6787" s="160">
        <f t="shared" si="636"/>
        <v>45778</v>
      </c>
      <c r="N6787" s="158">
        <v>0.8792754770069463</v>
      </c>
      <c r="O6787" s="158">
        <v>1.4859</v>
      </c>
      <c r="P6787" s="161">
        <f t="shared" ref="P6787:P6850" si="639">ROUND(N6787*O6787,4)</f>
        <v>1.3065</v>
      </c>
    </row>
    <row r="6788" spans="9:16" x14ac:dyDescent="0.2">
      <c r="I6788" s="158">
        <f t="shared" si="637"/>
        <v>16</v>
      </c>
      <c r="J6788" s="158" t="str">
        <f t="shared" ref="J6788:J6851" si="640">VLOOKUP($I6788,$A:$C,2,FALSE)</f>
        <v>USD</v>
      </c>
      <c r="K6788" s="158" t="str">
        <f t="shared" ref="K6788:K6851" si="641">VLOOKUP($I6788,$A:$C,3,FALSE)</f>
        <v>SGD</v>
      </c>
      <c r="L6788" s="158" t="str">
        <f t="shared" si="638"/>
        <v>USDSGD45779</v>
      </c>
      <c r="M6788" s="160">
        <f t="shared" ref="M6788:M6851" si="642">IF(I6788=I6787,M6787+1,$G$1)</f>
        <v>45779</v>
      </c>
      <c r="N6788" s="158">
        <v>0.88160098739310577</v>
      </c>
      <c r="O6788" s="158">
        <v>1.4694</v>
      </c>
      <c r="P6788" s="161">
        <f t="shared" si="639"/>
        <v>1.2954000000000001</v>
      </c>
    </row>
    <row r="6789" spans="9:16" x14ac:dyDescent="0.2">
      <c r="I6789" s="158">
        <f t="shared" si="637"/>
        <v>16</v>
      </c>
      <c r="J6789" s="158" t="str">
        <f t="shared" si="640"/>
        <v>USD</v>
      </c>
      <c r="K6789" s="158" t="str">
        <f t="shared" si="641"/>
        <v>SGD</v>
      </c>
      <c r="L6789" s="158" t="str">
        <f t="shared" si="638"/>
        <v>USDSGD45780</v>
      </c>
      <c r="M6789" s="160">
        <f t="shared" si="642"/>
        <v>45780</v>
      </c>
      <c r="N6789" s="158">
        <v>0.88160098739310577</v>
      </c>
      <c r="O6789" s="158">
        <v>1.4694</v>
      </c>
      <c r="P6789" s="161">
        <f t="shared" si="639"/>
        <v>1.2954000000000001</v>
      </c>
    </row>
    <row r="6790" spans="9:16" x14ac:dyDescent="0.2">
      <c r="I6790" s="158">
        <f t="shared" si="637"/>
        <v>16</v>
      </c>
      <c r="J6790" s="158" t="str">
        <f t="shared" si="640"/>
        <v>USD</v>
      </c>
      <c r="K6790" s="158" t="str">
        <f t="shared" si="641"/>
        <v>SGD</v>
      </c>
      <c r="L6790" s="158" t="str">
        <f t="shared" si="638"/>
        <v>USDSGD45781</v>
      </c>
      <c r="M6790" s="160">
        <f t="shared" si="642"/>
        <v>45781</v>
      </c>
      <c r="N6790" s="158">
        <v>0.88160098739310577</v>
      </c>
      <c r="O6790" s="158">
        <v>1.4694</v>
      </c>
      <c r="P6790" s="161">
        <f t="shared" si="639"/>
        <v>1.2954000000000001</v>
      </c>
    </row>
    <row r="6791" spans="9:16" x14ac:dyDescent="0.2">
      <c r="I6791" s="158">
        <f t="shared" si="637"/>
        <v>16</v>
      </c>
      <c r="J6791" s="158" t="str">
        <f t="shared" si="640"/>
        <v>USD</v>
      </c>
      <c r="K6791" s="158" t="str">
        <f t="shared" si="641"/>
        <v>SGD</v>
      </c>
      <c r="L6791" s="158" t="str">
        <f t="shared" si="638"/>
        <v>USDSGD45782</v>
      </c>
      <c r="M6791" s="160">
        <f t="shared" si="642"/>
        <v>45782</v>
      </c>
      <c r="N6791" s="158">
        <v>0.88160098739310577</v>
      </c>
      <c r="O6791" s="158">
        <v>1.4619</v>
      </c>
      <c r="P6791" s="161">
        <f t="shared" si="639"/>
        <v>1.2887999999999999</v>
      </c>
    </row>
    <row r="6792" spans="9:16" x14ac:dyDescent="0.2">
      <c r="I6792" s="158">
        <f t="shared" si="637"/>
        <v>16</v>
      </c>
      <c r="J6792" s="158" t="str">
        <f t="shared" si="640"/>
        <v>USD</v>
      </c>
      <c r="K6792" s="158" t="str">
        <f t="shared" si="641"/>
        <v>SGD</v>
      </c>
      <c r="L6792" s="158" t="str">
        <f t="shared" si="638"/>
        <v>USDSGD45783</v>
      </c>
      <c r="M6792" s="160">
        <f t="shared" si="642"/>
        <v>45783</v>
      </c>
      <c r="N6792" s="158">
        <v>0.88300220750551872</v>
      </c>
      <c r="O6792" s="158">
        <v>1.46</v>
      </c>
      <c r="P6792" s="161">
        <f t="shared" si="639"/>
        <v>1.2891999999999999</v>
      </c>
    </row>
    <row r="6793" spans="9:16" x14ac:dyDescent="0.2">
      <c r="I6793" s="158">
        <f t="shared" si="637"/>
        <v>16</v>
      </c>
      <c r="J6793" s="158" t="str">
        <f t="shared" si="640"/>
        <v>USD</v>
      </c>
      <c r="K6793" s="158" t="str">
        <f t="shared" si="641"/>
        <v>SGD</v>
      </c>
      <c r="L6793" s="158" t="str">
        <f t="shared" si="638"/>
        <v>USDSGD45784</v>
      </c>
      <c r="M6793" s="160">
        <f t="shared" si="642"/>
        <v>45784</v>
      </c>
      <c r="N6793" s="158">
        <v>0.88028169014084512</v>
      </c>
      <c r="O6793" s="158">
        <v>1.4670000000000001</v>
      </c>
      <c r="P6793" s="161">
        <f t="shared" si="639"/>
        <v>1.2914000000000001</v>
      </c>
    </row>
    <row r="6794" spans="9:16" x14ac:dyDescent="0.2">
      <c r="I6794" s="158">
        <f t="shared" si="637"/>
        <v>16</v>
      </c>
      <c r="J6794" s="158" t="str">
        <f t="shared" si="640"/>
        <v>USD</v>
      </c>
      <c r="K6794" s="158" t="str">
        <f t="shared" si="641"/>
        <v>SGD</v>
      </c>
      <c r="L6794" s="158" t="str">
        <f t="shared" si="638"/>
        <v>USDSGD45785</v>
      </c>
      <c r="M6794" s="160">
        <f t="shared" si="642"/>
        <v>45785</v>
      </c>
      <c r="N6794" s="158">
        <v>0.88519075860848018</v>
      </c>
      <c r="O6794" s="158">
        <v>1.4644999999999999</v>
      </c>
      <c r="P6794" s="161">
        <f t="shared" si="639"/>
        <v>1.2964</v>
      </c>
    </row>
    <row r="6795" spans="9:16" x14ac:dyDescent="0.2">
      <c r="I6795" s="158">
        <f t="shared" si="637"/>
        <v>16</v>
      </c>
      <c r="J6795" s="158" t="str">
        <f t="shared" si="640"/>
        <v>USD</v>
      </c>
      <c r="K6795" s="158" t="str">
        <f t="shared" si="641"/>
        <v>SGD</v>
      </c>
      <c r="L6795" s="158" t="str">
        <f t="shared" si="638"/>
        <v>USDSGD45786</v>
      </c>
      <c r="M6795" s="160">
        <f t="shared" si="642"/>
        <v>45786</v>
      </c>
      <c r="N6795" s="158">
        <v>0.88873089228581592</v>
      </c>
      <c r="O6795" s="158">
        <v>1.46</v>
      </c>
      <c r="P6795" s="161">
        <f t="shared" si="639"/>
        <v>1.2975000000000001</v>
      </c>
    </row>
    <row r="6796" spans="9:16" x14ac:dyDescent="0.2">
      <c r="I6796" s="158">
        <f t="shared" si="637"/>
        <v>16</v>
      </c>
      <c r="J6796" s="158" t="str">
        <f t="shared" si="640"/>
        <v>USD</v>
      </c>
      <c r="K6796" s="158" t="str">
        <f t="shared" si="641"/>
        <v>SGD</v>
      </c>
      <c r="L6796" s="158" t="str">
        <f t="shared" si="638"/>
        <v>USDSGD45787</v>
      </c>
      <c r="M6796" s="160">
        <f t="shared" si="642"/>
        <v>45787</v>
      </c>
      <c r="N6796" s="158">
        <v>0.88873089228581592</v>
      </c>
      <c r="O6796" s="158">
        <v>1.46</v>
      </c>
      <c r="P6796" s="161">
        <f t="shared" si="639"/>
        <v>1.2975000000000001</v>
      </c>
    </row>
    <row r="6797" spans="9:16" x14ac:dyDescent="0.2">
      <c r="I6797" s="158">
        <f t="shared" si="637"/>
        <v>16</v>
      </c>
      <c r="J6797" s="158" t="str">
        <f t="shared" si="640"/>
        <v>USD</v>
      </c>
      <c r="K6797" s="158" t="str">
        <f t="shared" si="641"/>
        <v>SGD</v>
      </c>
      <c r="L6797" s="158" t="str">
        <f t="shared" si="638"/>
        <v>USDSGD45788</v>
      </c>
      <c r="M6797" s="160">
        <f t="shared" si="642"/>
        <v>45788</v>
      </c>
      <c r="N6797" s="158">
        <v>0.88873089228581592</v>
      </c>
      <c r="O6797" s="158">
        <v>1.46</v>
      </c>
      <c r="P6797" s="161">
        <f t="shared" si="639"/>
        <v>1.2975000000000001</v>
      </c>
    </row>
    <row r="6798" spans="9:16" x14ac:dyDescent="0.2">
      <c r="I6798" s="158">
        <f t="shared" si="637"/>
        <v>16</v>
      </c>
      <c r="J6798" s="158" t="str">
        <f t="shared" si="640"/>
        <v>USD</v>
      </c>
      <c r="K6798" s="158" t="str">
        <f t="shared" si="641"/>
        <v>SGD</v>
      </c>
      <c r="L6798" s="158" t="str">
        <f t="shared" si="638"/>
        <v>USDSGD45789</v>
      </c>
      <c r="M6798" s="160">
        <f t="shared" si="642"/>
        <v>45789</v>
      </c>
      <c r="N6798" s="158">
        <v>0.90041419052764271</v>
      </c>
      <c r="O6798" s="158">
        <v>1.4507000000000001</v>
      </c>
      <c r="P6798" s="161">
        <f t="shared" si="639"/>
        <v>1.3062</v>
      </c>
    </row>
    <row r="6799" spans="9:16" x14ac:dyDescent="0.2">
      <c r="I6799" s="158">
        <f t="shared" si="637"/>
        <v>16</v>
      </c>
      <c r="J6799" s="158" t="str">
        <f t="shared" si="640"/>
        <v>USD</v>
      </c>
      <c r="K6799" s="158" t="str">
        <f t="shared" si="641"/>
        <v>SGD</v>
      </c>
      <c r="L6799" s="158" t="str">
        <f t="shared" si="638"/>
        <v>USDSGD45790</v>
      </c>
      <c r="M6799" s="160">
        <f t="shared" si="642"/>
        <v>45790</v>
      </c>
      <c r="N6799" s="158">
        <v>0.89992800575953924</v>
      </c>
      <c r="O6799" s="158">
        <v>1.4500999999999999</v>
      </c>
      <c r="P6799" s="161">
        <f t="shared" si="639"/>
        <v>1.3049999999999999</v>
      </c>
    </row>
    <row r="6800" spans="9:16" x14ac:dyDescent="0.2">
      <c r="I6800" s="158">
        <f t="shared" si="637"/>
        <v>16</v>
      </c>
      <c r="J6800" s="158" t="str">
        <f t="shared" si="640"/>
        <v>USD</v>
      </c>
      <c r="K6800" s="158" t="str">
        <f t="shared" si="641"/>
        <v>SGD</v>
      </c>
      <c r="L6800" s="158" t="str">
        <f t="shared" si="638"/>
        <v>USDSGD45791</v>
      </c>
      <c r="M6800" s="160">
        <f t="shared" si="642"/>
        <v>45791</v>
      </c>
      <c r="N6800" s="158">
        <v>0.89174246477617269</v>
      </c>
      <c r="O6800" s="158">
        <v>1.4562999999999999</v>
      </c>
      <c r="P6800" s="161">
        <f t="shared" si="639"/>
        <v>1.2986</v>
      </c>
    </row>
    <row r="6801" spans="9:16" x14ac:dyDescent="0.2">
      <c r="I6801" s="158">
        <f t="shared" si="637"/>
        <v>16</v>
      </c>
      <c r="J6801" s="158" t="str">
        <f t="shared" si="640"/>
        <v>USD</v>
      </c>
      <c r="K6801" s="158" t="str">
        <f t="shared" si="641"/>
        <v>SGD</v>
      </c>
      <c r="L6801" s="158" t="str">
        <f t="shared" si="638"/>
        <v>USDSGD45792</v>
      </c>
      <c r="M6801" s="160">
        <f t="shared" si="642"/>
        <v>45792</v>
      </c>
      <c r="N6801" s="158">
        <v>0.89405453732677687</v>
      </c>
      <c r="O6801" s="158">
        <v>1.4528000000000001</v>
      </c>
      <c r="P6801" s="161">
        <f t="shared" si="639"/>
        <v>1.2988999999999999</v>
      </c>
    </row>
    <row r="6802" spans="9:16" x14ac:dyDescent="0.2">
      <c r="I6802" s="158">
        <f t="shared" si="637"/>
        <v>16</v>
      </c>
      <c r="J6802" s="158" t="str">
        <f t="shared" si="640"/>
        <v>USD</v>
      </c>
      <c r="K6802" s="158" t="str">
        <f t="shared" si="641"/>
        <v>SGD</v>
      </c>
      <c r="L6802" s="158" t="str">
        <f t="shared" si="638"/>
        <v>USDSGD45793</v>
      </c>
      <c r="M6802" s="160">
        <f t="shared" si="642"/>
        <v>45793</v>
      </c>
      <c r="N6802" s="158">
        <v>0.89333571556190816</v>
      </c>
      <c r="O6802" s="158">
        <v>1.4539</v>
      </c>
      <c r="P6802" s="161">
        <f t="shared" si="639"/>
        <v>1.2988</v>
      </c>
    </row>
    <row r="6803" spans="9:16" x14ac:dyDescent="0.2">
      <c r="I6803" s="158">
        <f t="shared" si="637"/>
        <v>16</v>
      </c>
      <c r="J6803" s="158" t="str">
        <f t="shared" si="640"/>
        <v>USD</v>
      </c>
      <c r="K6803" s="158" t="str">
        <f t="shared" si="641"/>
        <v>SGD</v>
      </c>
      <c r="L6803" s="158" t="str">
        <f t="shared" si="638"/>
        <v>USDSGD45794</v>
      </c>
      <c r="M6803" s="160">
        <f t="shared" si="642"/>
        <v>45794</v>
      </c>
      <c r="N6803" s="158">
        <v>0.89333571556190816</v>
      </c>
      <c r="O6803" s="158">
        <v>1.4539</v>
      </c>
      <c r="P6803" s="161">
        <f t="shared" si="639"/>
        <v>1.2988</v>
      </c>
    </row>
    <row r="6804" spans="9:16" x14ac:dyDescent="0.2">
      <c r="I6804" s="158">
        <f t="shared" si="637"/>
        <v>16</v>
      </c>
      <c r="J6804" s="158" t="str">
        <f t="shared" si="640"/>
        <v>USD</v>
      </c>
      <c r="K6804" s="158" t="str">
        <f t="shared" si="641"/>
        <v>SGD</v>
      </c>
      <c r="L6804" s="158" t="str">
        <f t="shared" si="638"/>
        <v>USDSGD45795</v>
      </c>
      <c r="M6804" s="160">
        <f t="shared" si="642"/>
        <v>45795</v>
      </c>
      <c r="N6804" s="158">
        <v>0.89333571556190816</v>
      </c>
      <c r="O6804" s="158">
        <v>1.4539</v>
      </c>
      <c r="P6804" s="161">
        <f t="shared" si="639"/>
        <v>1.2988</v>
      </c>
    </row>
    <row r="6805" spans="9:16" x14ac:dyDescent="0.2">
      <c r="I6805" s="158">
        <f t="shared" si="637"/>
        <v>16</v>
      </c>
      <c r="J6805" s="158" t="str">
        <f t="shared" si="640"/>
        <v>USD</v>
      </c>
      <c r="K6805" s="158" t="str">
        <f t="shared" si="641"/>
        <v>SGD</v>
      </c>
      <c r="L6805" s="158" t="str">
        <f t="shared" si="638"/>
        <v>USDSGD45796</v>
      </c>
      <c r="M6805" s="160">
        <f t="shared" si="642"/>
        <v>45796</v>
      </c>
      <c r="N6805" s="158">
        <v>0.88794175102113293</v>
      </c>
      <c r="O6805" s="158">
        <v>1.4577</v>
      </c>
      <c r="P6805" s="161">
        <f t="shared" si="639"/>
        <v>1.2944</v>
      </c>
    </row>
    <row r="6806" spans="9:16" x14ac:dyDescent="0.2">
      <c r="I6806" s="158">
        <f t="shared" si="637"/>
        <v>16</v>
      </c>
      <c r="J6806" s="158" t="str">
        <f t="shared" si="640"/>
        <v>USD</v>
      </c>
      <c r="K6806" s="158" t="str">
        <f t="shared" si="641"/>
        <v>SGD</v>
      </c>
      <c r="L6806" s="158" t="str">
        <f t="shared" si="638"/>
        <v>USDSGD45797</v>
      </c>
      <c r="M6806" s="160">
        <f t="shared" si="642"/>
        <v>45797</v>
      </c>
      <c r="N6806" s="158">
        <v>0.88960056934436427</v>
      </c>
      <c r="O6806" s="158">
        <v>1.4568000000000001</v>
      </c>
      <c r="P6806" s="161">
        <f t="shared" si="639"/>
        <v>1.296</v>
      </c>
    </row>
    <row r="6807" spans="9:16" x14ac:dyDescent="0.2">
      <c r="I6807" s="158">
        <f t="shared" si="637"/>
        <v>16</v>
      </c>
      <c r="J6807" s="158" t="str">
        <f t="shared" si="640"/>
        <v>USD</v>
      </c>
      <c r="K6807" s="158" t="str">
        <f t="shared" si="641"/>
        <v>SGD</v>
      </c>
      <c r="L6807" s="158" t="str">
        <f t="shared" si="638"/>
        <v>USDSGD45798</v>
      </c>
      <c r="M6807" s="160">
        <f t="shared" si="642"/>
        <v>45798</v>
      </c>
      <c r="N6807" s="158">
        <v>0.88331419485911133</v>
      </c>
      <c r="O6807" s="158">
        <v>1.4602999999999999</v>
      </c>
      <c r="P6807" s="161">
        <f t="shared" si="639"/>
        <v>1.2899</v>
      </c>
    </row>
    <row r="6808" spans="9:16" x14ac:dyDescent="0.2">
      <c r="I6808" s="158">
        <f t="shared" si="637"/>
        <v>16</v>
      </c>
      <c r="J6808" s="158" t="str">
        <f t="shared" si="640"/>
        <v>USD</v>
      </c>
      <c r="K6808" s="158" t="str">
        <f t="shared" si="641"/>
        <v>SGD</v>
      </c>
      <c r="L6808" s="158" t="str">
        <f t="shared" si="638"/>
        <v>USDSGD45799</v>
      </c>
      <c r="M6808" s="160">
        <f t="shared" si="642"/>
        <v>45799</v>
      </c>
      <c r="N6808" s="158">
        <v>0.88425148112123086</v>
      </c>
      <c r="O6808" s="158">
        <v>1.4601</v>
      </c>
      <c r="P6808" s="161">
        <f t="shared" si="639"/>
        <v>1.2910999999999999</v>
      </c>
    </row>
    <row r="6809" spans="9:16" x14ac:dyDescent="0.2">
      <c r="I6809" s="158">
        <f t="shared" si="637"/>
        <v>16</v>
      </c>
      <c r="J6809" s="158" t="str">
        <f t="shared" si="640"/>
        <v>USD</v>
      </c>
      <c r="K6809" s="158" t="str">
        <f t="shared" si="641"/>
        <v>SGD</v>
      </c>
      <c r="L6809" s="158" t="str">
        <f t="shared" si="638"/>
        <v>USDSGD45800</v>
      </c>
      <c r="M6809" s="160">
        <f t="shared" si="642"/>
        <v>45800</v>
      </c>
      <c r="N6809" s="158">
        <v>0.88487744447394023</v>
      </c>
      <c r="O6809" s="158">
        <v>1.4555</v>
      </c>
      <c r="P6809" s="161">
        <f t="shared" si="639"/>
        <v>1.2879</v>
      </c>
    </row>
    <row r="6810" spans="9:16" x14ac:dyDescent="0.2">
      <c r="I6810" s="158">
        <f t="shared" si="637"/>
        <v>16</v>
      </c>
      <c r="J6810" s="158" t="str">
        <f t="shared" si="640"/>
        <v>USD</v>
      </c>
      <c r="K6810" s="158" t="str">
        <f t="shared" si="641"/>
        <v>SGD</v>
      </c>
      <c r="L6810" s="158" t="str">
        <f t="shared" si="638"/>
        <v>USDSGD45801</v>
      </c>
      <c r="M6810" s="160">
        <f t="shared" si="642"/>
        <v>45801</v>
      </c>
      <c r="N6810" s="158">
        <v>0.88487744447394023</v>
      </c>
      <c r="O6810" s="158">
        <v>1.4555</v>
      </c>
      <c r="P6810" s="161">
        <f t="shared" si="639"/>
        <v>1.2879</v>
      </c>
    </row>
    <row r="6811" spans="9:16" x14ac:dyDescent="0.2">
      <c r="I6811" s="158">
        <f t="shared" si="637"/>
        <v>16</v>
      </c>
      <c r="J6811" s="158" t="str">
        <f t="shared" si="640"/>
        <v>USD</v>
      </c>
      <c r="K6811" s="158" t="str">
        <f t="shared" si="641"/>
        <v>SGD</v>
      </c>
      <c r="L6811" s="158" t="str">
        <f t="shared" si="638"/>
        <v>USDSGD45802</v>
      </c>
      <c r="M6811" s="160">
        <f t="shared" si="642"/>
        <v>45802</v>
      </c>
      <c r="N6811" s="158">
        <v>0.88487744447394023</v>
      </c>
      <c r="O6811" s="158">
        <v>1.4555</v>
      </c>
      <c r="P6811" s="161">
        <f t="shared" si="639"/>
        <v>1.2879</v>
      </c>
    </row>
    <row r="6812" spans="9:16" x14ac:dyDescent="0.2">
      <c r="I6812" s="158">
        <f t="shared" si="637"/>
        <v>16</v>
      </c>
      <c r="J6812" s="158" t="str">
        <f t="shared" si="640"/>
        <v>USD</v>
      </c>
      <c r="K6812" s="158" t="str">
        <f t="shared" si="641"/>
        <v>SGD</v>
      </c>
      <c r="L6812" s="158" t="str">
        <f t="shared" si="638"/>
        <v>USDSGD45803</v>
      </c>
      <c r="M6812" s="160">
        <f t="shared" si="642"/>
        <v>45803</v>
      </c>
      <c r="N6812" s="158">
        <v>0.87865741147526588</v>
      </c>
      <c r="O6812" s="158">
        <v>1.4610000000000001</v>
      </c>
      <c r="P6812" s="161">
        <f t="shared" si="639"/>
        <v>1.2837000000000001</v>
      </c>
    </row>
    <row r="6813" spans="9:16" x14ac:dyDescent="0.2">
      <c r="I6813" s="158">
        <f t="shared" si="637"/>
        <v>16</v>
      </c>
      <c r="J6813" s="158" t="str">
        <f t="shared" si="640"/>
        <v>USD</v>
      </c>
      <c r="K6813" s="158" t="str">
        <f t="shared" si="641"/>
        <v>SGD</v>
      </c>
      <c r="L6813" s="158" t="str">
        <f t="shared" si="638"/>
        <v>USDSGD45804</v>
      </c>
      <c r="M6813" s="160">
        <f t="shared" si="642"/>
        <v>45804</v>
      </c>
      <c r="N6813" s="158">
        <v>0.88059175766114839</v>
      </c>
      <c r="O6813" s="158">
        <v>1.4622999999999999</v>
      </c>
      <c r="P6813" s="161">
        <f t="shared" si="639"/>
        <v>1.2877000000000001</v>
      </c>
    </row>
    <row r="6814" spans="9:16" x14ac:dyDescent="0.2">
      <c r="I6814" s="158">
        <f t="shared" si="637"/>
        <v>16</v>
      </c>
      <c r="J6814" s="158" t="str">
        <f t="shared" si="640"/>
        <v>USD</v>
      </c>
      <c r="K6814" s="158" t="str">
        <f t="shared" si="641"/>
        <v>SGD</v>
      </c>
      <c r="L6814" s="158" t="str">
        <f t="shared" si="638"/>
        <v>USDSGD45805</v>
      </c>
      <c r="M6814" s="160">
        <f t="shared" si="642"/>
        <v>45805</v>
      </c>
      <c r="N6814" s="158">
        <v>0.8836264027569144</v>
      </c>
      <c r="O6814" s="158">
        <v>1.4587000000000001</v>
      </c>
      <c r="P6814" s="161">
        <f t="shared" si="639"/>
        <v>1.2888999999999999</v>
      </c>
    </row>
    <row r="6815" spans="9:16" x14ac:dyDescent="0.2">
      <c r="I6815" s="158">
        <f t="shared" si="637"/>
        <v>16</v>
      </c>
      <c r="J6815" s="158" t="str">
        <f t="shared" si="640"/>
        <v>USD</v>
      </c>
      <c r="K6815" s="158" t="str">
        <f t="shared" si="641"/>
        <v>SGD</v>
      </c>
      <c r="L6815" s="158" t="str">
        <f t="shared" si="638"/>
        <v>USDSGD45806</v>
      </c>
      <c r="M6815" s="160">
        <f t="shared" si="642"/>
        <v>45806</v>
      </c>
      <c r="N6815" s="158">
        <v>0.88644623703572367</v>
      </c>
      <c r="O6815" s="158">
        <v>1.4547000000000001</v>
      </c>
      <c r="P6815" s="161">
        <f t="shared" si="639"/>
        <v>1.2895000000000001</v>
      </c>
    </row>
    <row r="6816" spans="9:16" x14ac:dyDescent="0.2">
      <c r="I6816" s="158">
        <f t="shared" si="637"/>
        <v>16</v>
      </c>
      <c r="J6816" s="158" t="str">
        <f t="shared" si="640"/>
        <v>USD</v>
      </c>
      <c r="K6816" s="158" t="str">
        <f t="shared" si="641"/>
        <v>SGD</v>
      </c>
      <c r="L6816" s="158" t="str">
        <f t="shared" si="638"/>
        <v>USDSGD45807</v>
      </c>
      <c r="M6816" s="160">
        <f t="shared" si="642"/>
        <v>45807</v>
      </c>
      <c r="N6816" s="158">
        <v>0.8819119851838787</v>
      </c>
      <c r="O6816" s="158">
        <v>1.4633</v>
      </c>
      <c r="P6816" s="161">
        <f t="shared" si="639"/>
        <v>1.2905</v>
      </c>
    </row>
    <row r="6817" spans="9:16" x14ac:dyDescent="0.2">
      <c r="I6817" s="158">
        <f t="shared" si="637"/>
        <v>16</v>
      </c>
      <c r="J6817" s="158" t="str">
        <f t="shared" si="640"/>
        <v>USD</v>
      </c>
      <c r="K6817" s="158" t="str">
        <f t="shared" si="641"/>
        <v>SGD</v>
      </c>
      <c r="L6817" s="158" t="str">
        <f t="shared" si="638"/>
        <v>USDSGD45808</v>
      </c>
      <c r="M6817" s="160">
        <f t="shared" si="642"/>
        <v>45808</v>
      </c>
      <c r="N6817" s="158">
        <v>0.8819119851838787</v>
      </c>
      <c r="O6817" s="158">
        <v>1.4633</v>
      </c>
      <c r="P6817" s="161">
        <f t="shared" si="639"/>
        <v>1.2905</v>
      </c>
    </row>
    <row r="6818" spans="9:16" x14ac:dyDescent="0.2">
      <c r="I6818" s="158">
        <f t="shared" si="637"/>
        <v>17</v>
      </c>
      <c r="J6818" s="158" t="str">
        <f t="shared" si="640"/>
        <v>USD</v>
      </c>
      <c r="K6818" s="158" t="str">
        <f t="shared" si="641"/>
        <v>CAD</v>
      </c>
      <c r="L6818" s="158" t="str">
        <f t="shared" si="638"/>
        <v>USDCAD45383</v>
      </c>
      <c r="M6818" s="160">
        <f t="shared" si="642"/>
        <v>45383</v>
      </c>
      <c r="N6818" s="158">
        <v>0.92498381278327635</v>
      </c>
      <c r="O6818" s="158">
        <v>1.4672000000000001</v>
      </c>
      <c r="P6818" s="161">
        <f t="shared" si="639"/>
        <v>1.3571</v>
      </c>
    </row>
    <row r="6819" spans="9:16" x14ac:dyDescent="0.2">
      <c r="I6819" s="158">
        <f t="shared" si="637"/>
        <v>17</v>
      </c>
      <c r="J6819" s="158" t="str">
        <f t="shared" si="640"/>
        <v>USD</v>
      </c>
      <c r="K6819" s="158" t="str">
        <f t="shared" si="641"/>
        <v>CAD</v>
      </c>
      <c r="L6819" s="158" t="str">
        <f t="shared" si="638"/>
        <v>USDCAD45384</v>
      </c>
      <c r="M6819" s="160">
        <f t="shared" si="642"/>
        <v>45384</v>
      </c>
      <c r="N6819" s="158">
        <v>0.9303190994511118</v>
      </c>
      <c r="O6819" s="158">
        <v>1.4577</v>
      </c>
      <c r="P6819" s="161">
        <f t="shared" si="639"/>
        <v>1.3561000000000001</v>
      </c>
    </row>
    <row r="6820" spans="9:16" x14ac:dyDescent="0.2">
      <c r="I6820" s="158">
        <f t="shared" si="637"/>
        <v>17</v>
      </c>
      <c r="J6820" s="158" t="str">
        <f t="shared" si="640"/>
        <v>USD</v>
      </c>
      <c r="K6820" s="158" t="str">
        <f t="shared" si="641"/>
        <v>CAD</v>
      </c>
      <c r="L6820" s="158" t="str">
        <f t="shared" si="638"/>
        <v>USDCAD45385</v>
      </c>
      <c r="M6820" s="160">
        <f t="shared" si="642"/>
        <v>45385</v>
      </c>
      <c r="N6820" s="158">
        <v>0.92738569971251039</v>
      </c>
      <c r="O6820" s="158">
        <v>1.4625999999999999</v>
      </c>
      <c r="P6820" s="161">
        <f t="shared" si="639"/>
        <v>1.3564000000000001</v>
      </c>
    </row>
    <row r="6821" spans="9:16" x14ac:dyDescent="0.2">
      <c r="I6821" s="158">
        <f t="shared" si="637"/>
        <v>17</v>
      </c>
      <c r="J6821" s="158" t="str">
        <f t="shared" si="640"/>
        <v>USD</v>
      </c>
      <c r="K6821" s="158" t="str">
        <f t="shared" si="641"/>
        <v>CAD</v>
      </c>
      <c r="L6821" s="158" t="str">
        <f t="shared" si="638"/>
        <v>USDCAD45386</v>
      </c>
      <c r="M6821" s="160">
        <f t="shared" si="642"/>
        <v>45386</v>
      </c>
      <c r="N6821" s="158">
        <v>0.92148912642830816</v>
      </c>
      <c r="O6821" s="158">
        <v>1.4652000000000001</v>
      </c>
      <c r="P6821" s="161">
        <f t="shared" si="639"/>
        <v>1.3502000000000001</v>
      </c>
    </row>
    <row r="6822" spans="9:16" x14ac:dyDescent="0.2">
      <c r="I6822" s="158">
        <f t="shared" si="637"/>
        <v>17</v>
      </c>
      <c r="J6822" s="158" t="str">
        <f t="shared" si="640"/>
        <v>USD</v>
      </c>
      <c r="K6822" s="158" t="str">
        <f t="shared" si="641"/>
        <v>CAD</v>
      </c>
      <c r="L6822" s="158" t="str">
        <f t="shared" si="638"/>
        <v>USDCAD45387</v>
      </c>
      <c r="M6822" s="160">
        <f t="shared" si="642"/>
        <v>45387</v>
      </c>
      <c r="N6822" s="158">
        <v>0.92242413061525685</v>
      </c>
      <c r="O6822" s="158">
        <v>1.4702</v>
      </c>
      <c r="P6822" s="161">
        <f t="shared" si="639"/>
        <v>1.3561000000000001</v>
      </c>
    </row>
    <row r="6823" spans="9:16" x14ac:dyDescent="0.2">
      <c r="I6823" s="158">
        <f t="shared" si="637"/>
        <v>17</v>
      </c>
      <c r="J6823" s="158" t="str">
        <f t="shared" si="640"/>
        <v>USD</v>
      </c>
      <c r="K6823" s="158" t="str">
        <f t="shared" si="641"/>
        <v>CAD</v>
      </c>
      <c r="L6823" s="158" t="str">
        <f t="shared" si="638"/>
        <v>USDCAD45388</v>
      </c>
      <c r="M6823" s="160">
        <f t="shared" si="642"/>
        <v>45388</v>
      </c>
      <c r="N6823" s="158">
        <v>0.92242413061525685</v>
      </c>
      <c r="O6823" s="158">
        <v>1.4702</v>
      </c>
      <c r="P6823" s="161">
        <f t="shared" si="639"/>
        <v>1.3561000000000001</v>
      </c>
    </row>
    <row r="6824" spans="9:16" x14ac:dyDescent="0.2">
      <c r="I6824" s="158">
        <f t="shared" si="637"/>
        <v>17</v>
      </c>
      <c r="J6824" s="158" t="str">
        <f t="shared" si="640"/>
        <v>USD</v>
      </c>
      <c r="K6824" s="158" t="str">
        <f t="shared" si="641"/>
        <v>CAD</v>
      </c>
      <c r="L6824" s="158" t="str">
        <f t="shared" si="638"/>
        <v>USDCAD45389</v>
      </c>
      <c r="M6824" s="160">
        <f t="shared" si="642"/>
        <v>45389</v>
      </c>
      <c r="N6824" s="158">
        <v>0.92242413061525685</v>
      </c>
      <c r="O6824" s="158">
        <v>1.4702</v>
      </c>
      <c r="P6824" s="161">
        <f t="shared" si="639"/>
        <v>1.3561000000000001</v>
      </c>
    </row>
    <row r="6825" spans="9:16" x14ac:dyDescent="0.2">
      <c r="I6825" s="158">
        <f t="shared" si="637"/>
        <v>17</v>
      </c>
      <c r="J6825" s="158" t="str">
        <f t="shared" si="640"/>
        <v>USD</v>
      </c>
      <c r="K6825" s="158" t="str">
        <f t="shared" si="641"/>
        <v>CAD</v>
      </c>
      <c r="L6825" s="158" t="str">
        <f t="shared" si="638"/>
        <v>USDCAD45390</v>
      </c>
      <c r="M6825" s="160">
        <f t="shared" si="642"/>
        <v>45390</v>
      </c>
      <c r="N6825" s="158">
        <v>0.92395823708768365</v>
      </c>
      <c r="O6825" s="158">
        <v>1.4715</v>
      </c>
      <c r="P6825" s="161">
        <f t="shared" si="639"/>
        <v>1.3595999999999999</v>
      </c>
    </row>
    <row r="6826" spans="9:16" x14ac:dyDescent="0.2">
      <c r="I6826" s="158">
        <f t="shared" ref="I6826:I6889" si="643">IF(M6825=$G$2,I6825+1,I6825)</f>
        <v>17</v>
      </c>
      <c r="J6826" s="158" t="str">
        <f t="shared" si="640"/>
        <v>USD</v>
      </c>
      <c r="K6826" s="158" t="str">
        <f t="shared" si="641"/>
        <v>CAD</v>
      </c>
      <c r="L6826" s="158" t="str">
        <f t="shared" si="638"/>
        <v>USDCAD45391</v>
      </c>
      <c r="M6826" s="160">
        <f t="shared" si="642"/>
        <v>45391</v>
      </c>
      <c r="N6826" s="158">
        <v>0.92021717125241553</v>
      </c>
      <c r="O6826" s="158">
        <v>1.4749000000000001</v>
      </c>
      <c r="P6826" s="161">
        <f t="shared" si="639"/>
        <v>1.3572</v>
      </c>
    </row>
    <row r="6827" spans="9:16" x14ac:dyDescent="0.2">
      <c r="I6827" s="158">
        <f t="shared" si="643"/>
        <v>17</v>
      </c>
      <c r="J6827" s="158" t="str">
        <f t="shared" si="640"/>
        <v>USD</v>
      </c>
      <c r="K6827" s="158" t="str">
        <f t="shared" si="641"/>
        <v>CAD</v>
      </c>
      <c r="L6827" s="158" t="str">
        <f t="shared" si="638"/>
        <v>USDCAD45392</v>
      </c>
      <c r="M6827" s="160">
        <f t="shared" si="642"/>
        <v>45392</v>
      </c>
      <c r="N6827" s="158">
        <v>0.92081031307550643</v>
      </c>
      <c r="O6827" s="158">
        <v>1.4728000000000001</v>
      </c>
      <c r="P6827" s="161">
        <f t="shared" si="639"/>
        <v>1.3562000000000001</v>
      </c>
    </row>
    <row r="6828" spans="9:16" x14ac:dyDescent="0.2">
      <c r="I6828" s="158">
        <f t="shared" si="643"/>
        <v>17</v>
      </c>
      <c r="J6828" s="158" t="str">
        <f t="shared" si="640"/>
        <v>USD</v>
      </c>
      <c r="K6828" s="158" t="str">
        <f t="shared" si="641"/>
        <v>CAD</v>
      </c>
      <c r="L6828" s="158" t="str">
        <f t="shared" si="638"/>
        <v>USDCAD45393</v>
      </c>
      <c r="M6828" s="160">
        <f t="shared" si="642"/>
        <v>45393</v>
      </c>
      <c r="N6828" s="158">
        <v>0.93205331344952935</v>
      </c>
      <c r="O6828" s="158">
        <v>1.4688000000000001</v>
      </c>
      <c r="P6828" s="161">
        <f t="shared" si="639"/>
        <v>1.369</v>
      </c>
    </row>
    <row r="6829" spans="9:16" x14ac:dyDescent="0.2">
      <c r="I6829" s="158">
        <f t="shared" si="643"/>
        <v>17</v>
      </c>
      <c r="J6829" s="158" t="str">
        <f t="shared" si="640"/>
        <v>USD</v>
      </c>
      <c r="K6829" s="158" t="str">
        <f t="shared" si="641"/>
        <v>CAD</v>
      </c>
      <c r="L6829" s="158" t="str">
        <f t="shared" si="638"/>
        <v>USDCAD45394</v>
      </c>
      <c r="M6829" s="160">
        <f t="shared" si="642"/>
        <v>45394</v>
      </c>
      <c r="N6829" s="158">
        <v>0.93879083740142699</v>
      </c>
      <c r="O6829" s="158">
        <v>1.4642999999999999</v>
      </c>
      <c r="P6829" s="161">
        <f t="shared" si="639"/>
        <v>1.3747</v>
      </c>
    </row>
    <row r="6830" spans="9:16" x14ac:dyDescent="0.2">
      <c r="I6830" s="158">
        <f t="shared" si="643"/>
        <v>17</v>
      </c>
      <c r="J6830" s="158" t="str">
        <f t="shared" si="640"/>
        <v>USD</v>
      </c>
      <c r="K6830" s="158" t="str">
        <f t="shared" si="641"/>
        <v>CAD</v>
      </c>
      <c r="L6830" s="158" t="str">
        <f t="shared" si="638"/>
        <v>USDCAD45395</v>
      </c>
      <c r="M6830" s="160">
        <f t="shared" si="642"/>
        <v>45395</v>
      </c>
      <c r="N6830" s="158">
        <v>0.93879083740142699</v>
      </c>
      <c r="O6830" s="158">
        <v>1.4642999999999999</v>
      </c>
      <c r="P6830" s="161">
        <f t="shared" si="639"/>
        <v>1.3747</v>
      </c>
    </row>
    <row r="6831" spans="9:16" x14ac:dyDescent="0.2">
      <c r="I6831" s="158">
        <f t="shared" si="643"/>
        <v>17</v>
      </c>
      <c r="J6831" s="158" t="str">
        <f t="shared" si="640"/>
        <v>USD</v>
      </c>
      <c r="K6831" s="158" t="str">
        <f t="shared" si="641"/>
        <v>CAD</v>
      </c>
      <c r="L6831" s="158" t="str">
        <f t="shared" si="638"/>
        <v>USDCAD45396</v>
      </c>
      <c r="M6831" s="160">
        <f t="shared" si="642"/>
        <v>45396</v>
      </c>
      <c r="N6831" s="158">
        <v>0.93879083740142699</v>
      </c>
      <c r="O6831" s="158">
        <v>1.4642999999999999</v>
      </c>
      <c r="P6831" s="161">
        <f t="shared" si="639"/>
        <v>1.3747</v>
      </c>
    </row>
    <row r="6832" spans="9:16" x14ac:dyDescent="0.2">
      <c r="I6832" s="158">
        <f t="shared" si="643"/>
        <v>17</v>
      </c>
      <c r="J6832" s="158" t="str">
        <f t="shared" si="640"/>
        <v>USD</v>
      </c>
      <c r="K6832" s="158" t="str">
        <f t="shared" si="641"/>
        <v>CAD</v>
      </c>
      <c r="L6832" s="158" t="str">
        <f t="shared" si="638"/>
        <v>USDCAD45397</v>
      </c>
      <c r="M6832" s="160">
        <f t="shared" si="642"/>
        <v>45397</v>
      </c>
      <c r="N6832" s="158">
        <v>0.93843843843843833</v>
      </c>
      <c r="O6832" s="158">
        <v>1.4644999999999999</v>
      </c>
      <c r="P6832" s="161">
        <f t="shared" si="639"/>
        <v>1.3743000000000001</v>
      </c>
    </row>
    <row r="6833" spans="9:16" x14ac:dyDescent="0.2">
      <c r="I6833" s="158">
        <f t="shared" si="643"/>
        <v>17</v>
      </c>
      <c r="J6833" s="158" t="str">
        <f t="shared" si="640"/>
        <v>USD</v>
      </c>
      <c r="K6833" s="158" t="str">
        <f t="shared" si="641"/>
        <v>CAD</v>
      </c>
      <c r="L6833" s="158" t="str">
        <f t="shared" si="638"/>
        <v>USDCAD45398</v>
      </c>
      <c r="M6833" s="160">
        <f t="shared" si="642"/>
        <v>45398</v>
      </c>
      <c r="N6833" s="158">
        <v>0.94011469399266701</v>
      </c>
      <c r="O6833" s="158">
        <v>1.4668000000000001</v>
      </c>
      <c r="P6833" s="161">
        <f t="shared" si="639"/>
        <v>1.379</v>
      </c>
    </row>
    <row r="6834" spans="9:16" x14ac:dyDescent="0.2">
      <c r="I6834" s="158">
        <f t="shared" si="643"/>
        <v>17</v>
      </c>
      <c r="J6834" s="158" t="str">
        <f t="shared" si="640"/>
        <v>USD</v>
      </c>
      <c r="K6834" s="158" t="str">
        <f t="shared" si="641"/>
        <v>CAD</v>
      </c>
      <c r="L6834" s="158" t="str">
        <f t="shared" si="638"/>
        <v>USDCAD45399</v>
      </c>
      <c r="M6834" s="160">
        <f t="shared" si="642"/>
        <v>45399</v>
      </c>
      <c r="N6834" s="158">
        <v>0.94002632073698056</v>
      </c>
      <c r="O6834" s="158">
        <v>1.4691000000000001</v>
      </c>
      <c r="P6834" s="161">
        <f t="shared" si="639"/>
        <v>1.381</v>
      </c>
    </row>
    <row r="6835" spans="9:16" x14ac:dyDescent="0.2">
      <c r="I6835" s="158">
        <f t="shared" si="643"/>
        <v>17</v>
      </c>
      <c r="J6835" s="158" t="str">
        <f t="shared" si="640"/>
        <v>USD</v>
      </c>
      <c r="K6835" s="158" t="str">
        <f t="shared" si="641"/>
        <v>CAD</v>
      </c>
      <c r="L6835" s="158" t="str">
        <f t="shared" si="638"/>
        <v>USDCAD45400</v>
      </c>
      <c r="M6835" s="160">
        <f t="shared" si="642"/>
        <v>45400</v>
      </c>
      <c r="N6835" s="158">
        <v>0.93641726753441323</v>
      </c>
      <c r="O6835" s="158">
        <v>1.4686999999999999</v>
      </c>
      <c r="P6835" s="161">
        <f t="shared" si="639"/>
        <v>1.3753</v>
      </c>
    </row>
    <row r="6836" spans="9:16" x14ac:dyDescent="0.2">
      <c r="I6836" s="158">
        <f t="shared" si="643"/>
        <v>17</v>
      </c>
      <c r="J6836" s="158" t="str">
        <f t="shared" si="640"/>
        <v>USD</v>
      </c>
      <c r="K6836" s="158" t="str">
        <f t="shared" si="641"/>
        <v>CAD</v>
      </c>
      <c r="L6836" s="158" t="str">
        <f t="shared" si="638"/>
        <v>USDCAD45401</v>
      </c>
      <c r="M6836" s="160">
        <f t="shared" si="642"/>
        <v>45401</v>
      </c>
      <c r="N6836" s="158">
        <v>0.93870271285084017</v>
      </c>
      <c r="O6836" s="158">
        <v>1.4665999999999999</v>
      </c>
      <c r="P6836" s="161">
        <f t="shared" si="639"/>
        <v>1.3767</v>
      </c>
    </row>
    <row r="6837" spans="9:16" x14ac:dyDescent="0.2">
      <c r="I6837" s="158">
        <f t="shared" si="643"/>
        <v>17</v>
      </c>
      <c r="J6837" s="158" t="str">
        <f t="shared" si="640"/>
        <v>USD</v>
      </c>
      <c r="K6837" s="158" t="str">
        <f t="shared" si="641"/>
        <v>CAD</v>
      </c>
      <c r="L6837" s="158" t="str">
        <f t="shared" si="638"/>
        <v>USDCAD45402</v>
      </c>
      <c r="M6837" s="160">
        <f t="shared" si="642"/>
        <v>45402</v>
      </c>
      <c r="N6837" s="158">
        <v>0.93870271285084017</v>
      </c>
      <c r="O6837" s="158">
        <v>1.4665999999999999</v>
      </c>
      <c r="P6837" s="161">
        <f t="shared" si="639"/>
        <v>1.3767</v>
      </c>
    </row>
    <row r="6838" spans="9:16" x14ac:dyDescent="0.2">
      <c r="I6838" s="158">
        <f t="shared" si="643"/>
        <v>17</v>
      </c>
      <c r="J6838" s="158" t="str">
        <f t="shared" si="640"/>
        <v>USD</v>
      </c>
      <c r="K6838" s="158" t="str">
        <f t="shared" si="641"/>
        <v>CAD</v>
      </c>
      <c r="L6838" s="158" t="str">
        <f t="shared" si="638"/>
        <v>USDCAD45403</v>
      </c>
      <c r="M6838" s="160">
        <f t="shared" si="642"/>
        <v>45403</v>
      </c>
      <c r="N6838" s="158">
        <v>0.93870271285084017</v>
      </c>
      <c r="O6838" s="158">
        <v>1.4665999999999999</v>
      </c>
      <c r="P6838" s="161">
        <f t="shared" si="639"/>
        <v>1.3767</v>
      </c>
    </row>
    <row r="6839" spans="9:16" x14ac:dyDescent="0.2">
      <c r="I6839" s="158">
        <f t="shared" si="643"/>
        <v>17</v>
      </c>
      <c r="J6839" s="158" t="str">
        <f t="shared" si="640"/>
        <v>USD</v>
      </c>
      <c r="K6839" s="158" t="str">
        <f t="shared" si="641"/>
        <v>CAD</v>
      </c>
      <c r="L6839" s="158" t="str">
        <f t="shared" si="638"/>
        <v>USDCAD45404</v>
      </c>
      <c r="M6839" s="160">
        <f t="shared" si="642"/>
        <v>45404</v>
      </c>
      <c r="N6839" s="158">
        <v>0.94055680963130184</v>
      </c>
      <c r="O6839" s="158">
        <v>1.4592000000000001</v>
      </c>
      <c r="P6839" s="161">
        <f t="shared" si="639"/>
        <v>1.3725000000000001</v>
      </c>
    </row>
    <row r="6840" spans="9:16" x14ac:dyDescent="0.2">
      <c r="I6840" s="158">
        <f t="shared" si="643"/>
        <v>17</v>
      </c>
      <c r="J6840" s="158" t="str">
        <f t="shared" si="640"/>
        <v>USD</v>
      </c>
      <c r="K6840" s="158" t="str">
        <f t="shared" si="641"/>
        <v>CAD</v>
      </c>
      <c r="L6840" s="158" t="str">
        <f t="shared" si="638"/>
        <v>USDCAD45405</v>
      </c>
      <c r="M6840" s="160">
        <f t="shared" si="642"/>
        <v>45405</v>
      </c>
      <c r="N6840" s="158">
        <v>0.93685591156080206</v>
      </c>
      <c r="O6840" s="158">
        <v>1.4622999999999999</v>
      </c>
      <c r="P6840" s="161">
        <f t="shared" si="639"/>
        <v>1.37</v>
      </c>
    </row>
    <row r="6841" spans="9:16" x14ac:dyDescent="0.2">
      <c r="I6841" s="158">
        <f t="shared" si="643"/>
        <v>17</v>
      </c>
      <c r="J6841" s="158" t="str">
        <f t="shared" si="640"/>
        <v>USD</v>
      </c>
      <c r="K6841" s="158" t="str">
        <f t="shared" si="641"/>
        <v>CAD</v>
      </c>
      <c r="L6841" s="158" t="str">
        <f t="shared" si="638"/>
        <v>USDCAD45406</v>
      </c>
      <c r="M6841" s="160">
        <f t="shared" si="642"/>
        <v>45406</v>
      </c>
      <c r="N6841" s="158">
        <v>0.93580385551188472</v>
      </c>
      <c r="O6841" s="158">
        <v>1.4628000000000001</v>
      </c>
      <c r="P6841" s="161">
        <f t="shared" si="639"/>
        <v>1.3689</v>
      </c>
    </row>
    <row r="6842" spans="9:16" x14ac:dyDescent="0.2">
      <c r="I6842" s="158">
        <f t="shared" si="643"/>
        <v>17</v>
      </c>
      <c r="J6842" s="158" t="str">
        <f t="shared" si="640"/>
        <v>USD</v>
      </c>
      <c r="K6842" s="158" t="str">
        <f t="shared" si="641"/>
        <v>CAD</v>
      </c>
      <c r="L6842" s="158" t="str">
        <f t="shared" si="638"/>
        <v>USDCAD45407</v>
      </c>
      <c r="M6842" s="160">
        <f t="shared" si="642"/>
        <v>45407</v>
      </c>
      <c r="N6842" s="158">
        <v>0.93283582089552231</v>
      </c>
      <c r="O6842" s="158">
        <v>1.4659</v>
      </c>
      <c r="P6842" s="161">
        <f t="shared" si="639"/>
        <v>1.3673999999999999</v>
      </c>
    </row>
    <row r="6843" spans="9:16" x14ac:dyDescent="0.2">
      <c r="I6843" s="158">
        <f t="shared" si="643"/>
        <v>17</v>
      </c>
      <c r="J6843" s="158" t="str">
        <f t="shared" si="640"/>
        <v>USD</v>
      </c>
      <c r="K6843" s="158" t="str">
        <f t="shared" si="641"/>
        <v>CAD</v>
      </c>
      <c r="L6843" s="158" t="str">
        <f t="shared" si="638"/>
        <v>USDCAD45408</v>
      </c>
      <c r="M6843" s="160">
        <f t="shared" si="642"/>
        <v>45408</v>
      </c>
      <c r="N6843" s="158">
        <v>0.93335822288594372</v>
      </c>
      <c r="O6843" s="158">
        <v>1.4632000000000001</v>
      </c>
      <c r="P6843" s="161">
        <f t="shared" si="639"/>
        <v>1.3656999999999999</v>
      </c>
    </row>
    <row r="6844" spans="9:16" x14ac:dyDescent="0.2">
      <c r="I6844" s="158">
        <f t="shared" si="643"/>
        <v>17</v>
      </c>
      <c r="J6844" s="158" t="str">
        <f t="shared" si="640"/>
        <v>USD</v>
      </c>
      <c r="K6844" s="158" t="str">
        <f t="shared" si="641"/>
        <v>CAD</v>
      </c>
      <c r="L6844" s="158" t="str">
        <f t="shared" si="638"/>
        <v>USDCAD45409</v>
      </c>
      <c r="M6844" s="160">
        <f t="shared" si="642"/>
        <v>45409</v>
      </c>
      <c r="N6844" s="158">
        <v>0.93335822288594372</v>
      </c>
      <c r="O6844" s="158">
        <v>1.4632000000000001</v>
      </c>
      <c r="P6844" s="161">
        <f t="shared" si="639"/>
        <v>1.3656999999999999</v>
      </c>
    </row>
    <row r="6845" spans="9:16" x14ac:dyDescent="0.2">
      <c r="I6845" s="158">
        <f t="shared" si="643"/>
        <v>17</v>
      </c>
      <c r="J6845" s="158" t="str">
        <f t="shared" si="640"/>
        <v>USD</v>
      </c>
      <c r="K6845" s="158" t="str">
        <f t="shared" si="641"/>
        <v>CAD</v>
      </c>
      <c r="L6845" s="158" t="str">
        <f t="shared" si="638"/>
        <v>USDCAD45410</v>
      </c>
      <c r="M6845" s="160">
        <f t="shared" si="642"/>
        <v>45410</v>
      </c>
      <c r="N6845" s="158">
        <v>0.93335822288594372</v>
      </c>
      <c r="O6845" s="158">
        <v>1.4632000000000001</v>
      </c>
      <c r="P6845" s="161">
        <f t="shared" si="639"/>
        <v>1.3656999999999999</v>
      </c>
    </row>
    <row r="6846" spans="9:16" x14ac:dyDescent="0.2">
      <c r="I6846" s="158">
        <f t="shared" si="643"/>
        <v>17</v>
      </c>
      <c r="J6846" s="158" t="str">
        <f t="shared" si="640"/>
        <v>USD</v>
      </c>
      <c r="K6846" s="158" t="str">
        <f t="shared" si="641"/>
        <v>CAD</v>
      </c>
      <c r="L6846" s="158" t="str">
        <f t="shared" si="638"/>
        <v>USDCAD45411</v>
      </c>
      <c r="M6846" s="160">
        <f t="shared" si="642"/>
        <v>45411</v>
      </c>
      <c r="N6846" s="158">
        <v>0.93283582089552231</v>
      </c>
      <c r="O6846" s="158">
        <v>1.4635</v>
      </c>
      <c r="P6846" s="161">
        <f t="shared" si="639"/>
        <v>1.3652</v>
      </c>
    </row>
    <row r="6847" spans="9:16" x14ac:dyDescent="0.2">
      <c r="I6847" s="158">
        <f t="shared" si="643"/>
        <v>17</v>
      </c>
      <c r="J6847" s="158" t="str">
        <f t="shared" si="640"/>
        <v>USD</v>
      </c>
      <c r="K6847" s="158" t="str">
        <f t="shared" si="641"/>
        <v>CAD</v>
      </c>
      <c r="L6847" s="158" t="str">
        <f t="shared" si="638"/>
        <v>USDCAD45412</v>
      </c>
      <c r="M6847" s="160">
        <f t="shared" si="642"/>
        <v>45412</v>
      </c>
      <c r="N6847" s="158">
        <v>0.93300988990483291</v>
      </c>
      <c r="O6847" s="158">
        <v>1.4672000000000001</v>
      </c>
      <c r="P6847" s="161">
        <f t="shared" si="639"/>
        <v>1.3689</v>
      </c>
    </row>
    <row r="6848" spans="9:16" x14ac:dyDescent="0.2">
      <c r="I6848" s="158">
        <f t="shared" si="643"/>
        <v>17</v>
      </c>
      <c r="J6848" s="158" t="str">
        <f t="shared" si="640"/>
        <v>USD</v>
      </c>
      <c r="K6848" s="158" t="str">
        <f t="shared" si="641"/>
        <v>CAD</v>
      </c>
      <c r="L6848" s="158" t="str">
        <f t="shared" si="638"/>
        <v>USDCAD45413</v>
      </c>
      <c r="M6848" s="160">
        <f t="shared" si="642"/>
        <v>45413</v>
      </c>
      <c r="N6848" s="158">
        <v>0.93300988990483291</v>
      </c>
      <c r="O6848" s="158">
        <v>1.4672000000000001</v>
      </c>
      <c r="P6848" s="161">
        <f t="shared" si="639"/>
        <v>1.3689</v>
      </c>
    </row>
    <row r="6849" spans="9:16" x14ac:dyDescent="0.2">
      <c r="I6849" s="158">
        <f t="shared" si="643"/>
        <v>17</v>
      </c>
      <c r="J6849" s="158" t="str">
        <f t="shared" si="640"/>
        <v>USD</v>
      </c>
      <c r="K6849" s="158" t="str">
        <f t="shared" si="641"/>
        <v>CAD</v>
      </c>
      <c r="L6849" s="158" t="str">
        <f t="shared" si="638"/>
        <v>USDCAD45414</v>
      </c>
      <c r="M6849" s="160">
        <f t="shared" si="642"/>
        <v>45414</v>
      </c>
      <c r="N6849" s="158">
        <v>0.93475415965601039</v>
      </c>
      <c r="O6849" s="158">
        <v>1.4678</v>
      </c>
      <c r="P6849" s="161">
        <f t="shared" si="639"/>
        <v>1.3720000000000001</v>
      </c>
    </row>
    <row r="6850" spans="9:16" x14ac:dyDescent="0.2">
      <c r="I6850" s="158">
        <f t="shared" si="643"/>
        <v>17</v>
      </c>
      <c r="J6850" s="158" t="str">
        <f t="shared" si="640"/>
        <v>USD</v>
      </c>
      <c r="K6850" s="158" t="str">
        <f t="shared" si="641"/>
        <v>CAD</v>
      </c>
      <c r="L6850" s="158" t="str">
        <f t="shared" si="638"/>
        <v>USDCAD45415</v>
      </c>
      <c r="M6850" s="160">
        <f t="shared" si="642"/>
        <v>45415</v>
      </c>
      <c r="N6850" s="158">
        <v>0.93075204765450481</v>
      </c>
      <c r="O6850" s="158">
        <v>1.4681999999999999</v>
      </c>
      <c r="P6850" s="161">
        <f t="shared" si="639"/>
        <v>1.3665</v>
      </c>
    </row>
    <row r="6851" spans="9:16" x14ac:dyDescent="0.2">
      <c r="I6851" s="158">
        <f t="shared" si="643"/>
        <v>17</v>
      </c>
      <c r="J6851" s="158" t="str">
        <f t="shared" si="640"/>
        <v>USD</v>
      </c>
      <c r="K6851" s="158" t="str">
        <f t="shared" si="641"/>
        <v>CAD</v>
      </c>
      <c r="L6851" s="158" t="str">
        <f t="shared" ref="L6851:L6914" si="644">J6851&amp;K6851&amp;M6851</f>
        <v>USDCAD45416</v>
      </c>
      <c r="M6851" s="160">
        <f t="shared" si="642"/>
        <v>45416</v>
      </c>
      <c r="N6851" s="158">
        <v>0.93075204765450481</v>
      </c>
      <c r="O6851" s="158">
        <v>1.4681999999999999</v>
      </c>
      <c r="P6851" s="161">
        <f t="shared" ref="P6851:P6914" si="645">ROUND(N6851*O6851,4)</f>
        <v>1.3665</v>
      </c>
    </row>
    <row r="6852" spans="9:16" x14ac:dyDescent="0.2">
      <c r="I6852" s="158">
        <f t="shared" si="643"/>
        <v>17</v>
      </c>
      <c r="J6852" s="158" t="str">
        <f t="shared" ref="J6852:J6915" si="646">VLOOKUP($I6852,$A:$C,2,FALSE)</f>
        <v>USD</v>
      </c>
      <c r="K6852" s="158" t="str">
        <f t="shared" ref="K6852:K6915" si="647">VLOOKUP($I6852,$A:$C,3,FALSE)</f>
        <v>CAD</v>
      </c>
      <c r="L6852" s="158" t="str">
        <f t="shared" si="644"/>
        <v>USDCAD45417</v>
      </c>
      <c r="M6852" s="160">
        <f t="shared" ref="M6852:M6915" si="648">IF(I6852=I6851,M6851+1,$G$1)</f>
        <v>45417</v>
      </c>
      <c r="N6852" s="158">
        <v>0.93075204765450481</v>
      </c>
      <c r="O6852" s="158">
        <v>1.4681999999999999</v>
      </c>
      <c r="P6852" s="161">
        <f t="shared" si="645"/>
        <v>1.3665</v>
      </c>
    </row>
    <row r="6853" spans="9:16" x14ac:dyDescent="0.2">
      <c r="I6853" s="158">
        <f t="shared" si="643"/>
        <v>17</v>
      </c>
      <c r="J6853" s="158" t="str">
        <f t="shared" si="646"/>
        <v>USD</v>
      </c>
      <c r="K6853" s="158" t="str">
        <f t="shared" si="647"/>
        <v>CAD</v>
      </c>
      <c r="L6853" s="158" t="str">
        <f t="shared" si="644"/>
        <v>USDCAD45418</v>
      </c>
      <c r="M6853" s="160">
        <f t="shared" si="648"/>
        <v>45418</v>
      </c>
      <c r="N6853" s="158">
        <v>0.92798812175204171</v>
      </c>
      <c r="O6853" s="158">
        <v>1.4731000000000001</v>
      </c>
      <c r="P6853" s="161">
        <f t="shared" si="645"/>
        <v>1.367</v>
      </c>
    </row>
    <row r="6854" spans="9:16" x14ac:dyDescent="0.2">
      <c r="I6854" s="158">
        <f t="shared" si="643"/>
        <v>17</v>
      </c>
      <c r="J6854" s="158" t="str">
        <f t="shared" si="646"/>
        <v>USD</v>
      </c>
      <c r="K6854" s="158" t="str">
        <f t="shared" si="647"/>
        <v>CAD</v>
      </c>
      <c r="L6854" s="158" t="str">
        <f t="shared" si="644"/>
        <v>USDCAD45419</v>
      </c>
      <c r="M6854" s="160">
        <f t="shared" si="648"/>
        <v>45419</v>
      </c>
      <c r="N6854" s="158">
        <v>0.92885008359650756</v>
      </c>
      <c r="O6854" s="158">
        <v>1.4730000000000001</v>
      </c>
      <c r="P6854" s="161">
        <f t="shared" si="645"/>
        <v>1.3682000000000001</v>
      </c>
    </row>
    <row r="6855" spans="9:16" x14ac:dyDescent="0.2">
      <c r="I6855" s="158">
        <f t="shared" si="643"/>
        <v>17</v>
      </c>
      <c r="J6855" s="158" t="str">
        <f t="shared" si="646"/>
        <v>USD</v>
      </c>
      <c r="K6855" s="158" t="str">
        <f t="shared" si="647"/>
        <v>CAD</v>
      </c>
      <c r="L6855" s="158" t="str">
        <f t="shared" si="644"/>
        <v>USDCAD45420</v>
      </c>
      <c r="M6855" s="160">
        <f t="shared" si="648"/>
        <v>45420</v>
      </c>
      <c r="N6855" s="158">
        <v>0.93083868565577588</v>
      </c>
      <c r="O6855" s="158">
        <v>1.4783999999999999</v>
      </c>
      <c r="P6855" s="161">
        <f t="shared" si="645"/>
        <v>1.3762000000000001</v>
      </c>
    </row>
    <row r="6856" spans="9:16" x14ac:dyDescent="0.2">
      <c r="I6856" s="158">
        <f t="shared" si="643"/>
        <v>17</v>
      </c>
      <c r="J6856" s="158" t="str">
        <f t="shared" si="646"/>
        <v>USD</v>
      </c>
      <c r="K6856" s="158" t="str">
        <f t="shared" si="647"/>
        <v>CAD</v>
      </c>
      <c r="L6856" s="158" t="str">
        <f t="shared" si="644"/>
        <v>USDCAD45421</v>
      </c>
      <c r="M6856" s="160">
        <f t="shared" si="648"/>
        <v>45421</v>
      </c>
      <c r="N6856" s="158">
        <v>0.93179276928811039</v>
      </c>
      <c r="O6856" s="158">
        <v>1.4728000000000001</v>
      </c>
      <c r="P6856" s="161">
        <f t="shared" si="645"/>
        <v>1.3723000000000001</v>
      </c>
    </row>
    <row r="6857" spans="9:16" x14ac:dyDescent="0.2">
      <c r="I6857" s="158">
        <f t="shared" si="643"/>
        <v>17</v>
      </c>
      <c r="J6857" s="158" t="str">
        <f t="shared" si="646"/>
        <v>USD</v>
      </c>
      <c r="K6857" s="158" t="str">
        <f t="shared" si="647"/>
        <v>CAD</v>
      </c>
      <c r="L6857" s="158" t="str">
        <f t="shared" si="644"/>
        <v>USDCAD45422</v>
      </c>
      <c r="M6857" s="160">
        <f t="shared" si="648"/>
        <v>45422</v>
      </c>
      <c r="N6857" s="158">
        <v>0.92772984506911582</v>
      </c>
      <c r="O6857" s="158">
        <v>1.4746999999999999</v>
      </c>
      <c r="P6857" s="161">
        <f t="shared" si="645"/>
        <v>1.3681000000000001</v>
      </c>
    </row>
    <row r="6858" spans="9:16" x14ac:dyDescent="0.2">
      <c r="I6858" s="158">
        <f t="shared" si="643"/>
        <v>17</v>
      </c>
      <c r="J6858" s="158" t="str">
        <f t="shared" si="646"/>
        <v>USD</v>
      </c>
      <c r="K6858" s="158" t="str">
        <f t="shared" si="647"/>
        <v>CAD</v>
      </c>
      <c r="L6858" s="158" t="str">
        <f t="shared" si="644"/>
        <v>USDCAD45423</v>
      </c>
      <c r="M6858" s="160">
        <f t="shared" si="648"/>
        <v>45423</v>
      </c>
      <c r="N6858" s="158">
        <v>0.92772984506911582</v>
      </c>
      <c r="O6858" s="158">
        <v>1.4746999999999999</v>
      </c>
      <c r="P6858" s="161">
        <f t="shared" si="645"/>
        <v>1.3681000000000001</v>
      </c>
    </row>
    <row r="6859" spans="9:16" x14ac:dyDescent="0.2">
      <c r="I6859" s="158">
        <f t="shared" si="643"/>
        <v>17</v>
      </c>
      <c r="J6859" s="158" t="str">
        <f t="shared" si="646"/>
        <v>USD</v>
      </c>
      <c r="K6859" s="158" t="str">
        <f t="shared" si="647"/>
        <v>CAD</v>
      </c>
      <c r="L6859" s="158" t="str">
        <f t="shared" si="644"/>
        <v>USDCAD45424</v>
      </c>
      <c r="M6859" s="160">
        <f t="shared" si="648"/>
        <v>45424</v>
      </c>
      <c r="N6859" s="158">
        <v>0.92772984506911582</v>
      </c>
      <c r="O6859" s="158">
        <v>1.4746999999999999</v>
      </c>
      <c r="P6859" s="161">
        <f t="shared" si="645"/>
        <v>1.3681000000000001</v>
      </c>
    </row>
    <row r="6860" spans="9:16" x14ac:dyDescent="0.2">
      <c r="I6860" s="158">
        <f t="shared" si="643"/>
        <v>17</v>
      </c>
      <c r="J6860" s="158" t="str">
        <f t="shared" si="646"/>
        <v>USD</v>
      </c>
      <c r="K6860" s="158" t="str">
        <f t="shared" si="647"/>
        <v>CAD</v>
      </c>
      <c r="L6860" s="158" t="str">
        <f t="shared" si="644"/>
        <v>USDCAD45425</v>
      </c>
      <c r="M6860" s="160">
        <f t="shared" si="648"/>
        <v>45425</v>
      </c>
      <c r="N6860" s="158">
        <v>0.92635479388605846</v>
      </c>
      <c r="O6860" s="158">
        <v>1.4757</v>
      </c>
      <c r="P6860" s="161">
        <f t="shared" si="645"/>
        <v>1.367</v>
      </c>
    </row>
    <row r="6861" spans="9:16" x14ac:dyDescent="0.2">
      <c r="I6861" s="158">
        <f t="shared" si="643"/>
        <v>17</v>
      </c>
      <c r="J6861" s="158" t="str">
        <f t="shared" si="646"/>
        <v>USD</v>
      </c>
      <c r="K6861" s="158" t="str">
        <f t="shared" si="647"/>
        <v>CAD</v>
      </c>
      <c r="L6861" s="158" t="str">
        <f t="shared" si="644"/>
        <v>USDCAD45426</v>
      </c>
      <c r="M6861" s="160">
        <f t="shared" si="648"/>
        <v>45426</v>
      </c>
      <c r="N6861" s="158">
        <v>0.92626898851426465</v>
      </c>
      <c r="O6861" s="158">
        <v>1.4753000000000001</v>
      </c>
      <c r="P6861" s="161">
        <f t="shared" si="645"/>
        <v>1.3665</v>
      </c>
    </row>
    <row r="6862" spans="9:16" x14ac:dyDescent="0.2">
      <c r="I6862" s="158">
        <f t="shared" si="643"/>
        <v>17</v>
      </c>
      <c r="J6862" s="158" t="str">
        <f t="shared" si="646"/>
        <v>USD</v>
      </c>
      <c r="K6862" s="158" t="str">
        <f t="shared" si="647"/>
        <v>CAD</v>
      </c>
      <c r="L6862" s="158" t="str">
        <f t="shared" si="644"/>
        <v>USDCAD45427</v>
      </c>
      <c r="M6862" s="160">
        <f t="shared" si="648"/>
        <v>45427</v>
      </c>
      <c r="N6862" s="158">
        <v>0.92319054652880361</v>
      </c>
      <c r="O6862" s="158">
        <v>1.4762999999999999</v>
      </c>
      <c r="P6862" s="161">
        <f t="shared" si="645"/>
        <v>1.3629</v>
      </c>
    </row>
    <row r="6863" spans="9:16" x14ac:dyDescent="0.2">
      <c r="I6863" s="158">
        <f t="shared" si="643"/>
        <v>17</v>
      </c>
      <c r="J6863" s="158" t="str">
        <f t="shared" si="646"/>
        <v>USD</v>
      </c>
      <c r="K6863" s="158" t="str">
        <f t="shared" si="647"/>
        <v>CAD</v>
      </c>
      <c r="L6863" s="158" t="str">
        <f t="shared" si="644"/>
        <v>USDCAD45428</v>
      </c>
      <c r="M6863" s="160">
        <f t="shared" si="648"/>
        <v>45428</v>
      </c>
      <c r="N6863" s="158">
        <v>0.92030185900975514</v>
      </c>
      <c r="O6863" s="158">
        <v>1.4810000000000001</v>
      </c>
      <c r="P6863" s="161">
        <f t="shared" si="645"/>
        <v>1.363</v>
      </c>
    </row>
    <row r="6864" spans="9:16" x14ac:dyDescent="0.2">
      <c r="I6864" s="158">
        <f t="shared" si="643"/>
        <v>17</v>
      </c>
      <c r="J6864" s="158" t="str">
        <f t="shared" si="646"/>
        <v>USD</v>
      </c>
      <c r="K6864" s="158" t="str">
        <f t="shared" si="647"/>
        <v>CAD</v>
      </c>
      <c r="L6864" s="158" t="str">
        <f t="shared" si="644"/>
        <v>USDCAD45429</v>
      </c>
      <c r="M6864" s="160">
        <f t="shared" si="648"/>
        <v>45429</v>
      </c>
      <c r="N6864" s="158">
        <v>0.92216894135005534</v>
      </c>
      <c r="O6864" s="158">
        <v>1.4783999999999999</v>
      </c>
      <c r="P6864" s="161">
        <f t="shared" si="645"/>
        <v>1.3633</v>
      </c>
    </row>
    <row r="6865" spans="9:16" x14ac:dyDescent="0.2">
      <c r="I6865" s="158">
        <f t="shared" si="643"/>
        <v>17</v>
      </c>
      <c r="J6865" s="158" t="str">
        <f t="shared" si="646"/>
        <v>USD</v>
      </c>
      <c r="K6865" s="158" t="str">
        <f t="shared" si="647"/>
        <v>CAD</v>
      </c>
      <c r="L6865" s="158" t="str">
        <f t="shared" si="644"/>
        <v>USDCAD45430</v>
      </c>
      <c r="M6865" s="160">
        <f t="shared" si="648"/>
        <v>45430</v>
      </c>
      <c r="N6865" s="158">
        <v>0.92216894135005534</v>
      </c>
      <c r="O6865" s="158">
        <v>1.4783999999999999</v>
      </c>
      <c r="P6865" s="161">
        <f t="shared" si="645"/>
        <v>1.3633</v>
      </c>
    </row>
    <row r="6866" spans="9:16" x14ac:dyDescent="0.2">
      <c r="I6866" s="158">
        <f t="shared" si="643"/>
        <v>17</v>
      </c>
      <c r="J6866" s="158" t="str">
        <f t="shared" si="646"/>
        <v>USD</v>
      </c>
      <c r="K6866" s="158" t="str">
        <f t="shared" si="647"/>
        <v>CAD</v>
      </c>
      <c r="L6866" s="158" t="str">
        <f t="shared" si="644"/>
        <v>USDCAD45431</v>
      </c>
      <c r="M6866" s="160">
        <f t="shared" si="648"/>
        <v>45431</v>
      </c>
      <c r="N6866" s="158">
        <v>0.92216894135005534</v>
      </c>
      <c r="O6866" s="158">
        <v>1.4783999999999999</v>
      </c>
      <c r="P6866" s="161">
        <f t="shared" si="645"/>
        <v>1.3633</v>
      </c>
    </row>
    <row r="6867" spans="9:16" x14ac:dyDescent="0.2">
      <c r="I6867" s="158">
        <f t="shared" si="643"/>
        <v>17</v>
      </c>
      <c r="J6867" s="158" t="str">
        <f t="shared" si="646"/>
        <v>USD</v>
      </c>
      <c r="K6867" s="158" t="str">
        <f t="shared" si="647"/>
        <v>CAD</v>
      </c>
      <c r="L6867" s="158" t="str">
        <f t="shared" si="644"/>
        <v>USDCAD45432</v>
      </c>
      <c r="M6867" s="160">
        <f t="shared" si="648"/>
        <v>45432</v>
      </c>
      <c r="N6867" s="158">
        <v>0.92072553171899452</v>
      </c>
      <c r="O6867" s="158">
        <v>1.4798</v>
      </c>
      <c r="P6867" s="161">
        <f t="shared" si="645"/>
        <v>1.3625</v>
      </c>
    </row>
    <row r="6868" spans="9:16" x14ac:dyDescent="0.2">
      <c r="I6868" s="158">
        <f t="shared" si="643"/>
        <v>17</v>
      </c>
      <c r="J6868" s="158" t="str">
        <f t="shared" si="646"/>
        <v>USD</v>
      </c>
      <c r="K6868" s="158" t="str">
        <f t="shared" si="647"/>
        <v>CAD</v>
      </c>
      <c r="L6868" s="158" t="str">
        <f t="shared" si="644"/>
        <v>USDCAD45433</v>
      </c>
      <c r="M6868" s="160">
        <f t="shared" si="648"/>
        <v>45433</v>
      </c>
      <c r="N6868" s="158">
        <v>0.92047128129602351</v>
      </c>
      <c r="O6868" s="158">
        <v>1.4797</v>
      </c>
      <c r="P6868" s="161">
        <f t="shared" si="645"/>
        <v>1.3620000000000001</v>
      </c>
    </row>
    <row r="6869" spans="9:16" x14ac:dyDescent="0.2">
      <c r="I6869" s="158">
        <f t="shared" si="643"/>
        <v>17</v>
      </c>
      <c r="J6869" s="158" t="str">
        <f t="shared" si="646"/>
        <v>USD</v>
      </c>
      <c r="K6869" s="158" t="str">
        <f t="shared" si="647"/>
        <v>CAD</v>
      </c>
      <c r="L6869" s="158" t="str">
        <f t="shared" si="644"/>
        <v>USDCAD45434</v>
      </c>
      <c r="M6869" s="160">
        <f t="shared" si="648"/>
        <v>45434</v>
      </c>
      <c r="N6869" s="158">
        <v>0.92336103416435833</v>
      </c>
      <c r="O6869" s="158">
        <v>1.4810000000000001</v>
      </c>
      <c r="P6869" s="161">
        <f t="shared" si="645"/>
        <v>1.3674999999999999</v>
      </c>
    </row>
    <row r="6870" spans="9:16" x14ac:dyDescent="0.2">
      <c r="I6870" s="158">
        <f t="shared" si="643"/>
        <v>17</v>
      </c>
      <c r="J6870" s="158" t="str">
        <f t="shared" si="646"/>
        <v>USD</v>
      </c>
      <c r="K6870" s="158" t="str">
        <f t="shared" si="647"/>
        <v>CAD</v>
      </c>
      <c r="L6870" s="158" t="str">
        <f t="shared" si="644"/>
        <v>USDCAD45435</v>
      </c>
      <c r="M6870" s="160">
        <f t="shared" si="648"/>
        <v>45435</v>
      </c>
      <c r="N6870" s="158">
        <v>0.92131932927952831</v>
      </c>
      <c r="O6870" s="158">
        <v>1.4832000000000001</v>
      </c>
      <c r="P6870" s="161">
        <f t="shared" si="645"/>
        <v>1.3665</v>
      </c>
    </row>
    <row r="6871" spans="9:16" x14ac:dyDescent="0.2">
      <c r="I6871" s="158">
        <f t="shared" si="643"/>
        <v>17</v>
      </c>
      <c r="J6871" s="158" t="str">
        <f t="shared" si="646"/>
        <v>USD</v>
      </c>
      <c r="K6871" s="158" t="str">
        <f t="shared" si="647"/>
        <v>CAD</v>
      </c>
      <c r="L6871" s="158" t="str">
        <f t="shared" si="644"/>
        <v>USDCAD45436</v>
      </c>
      <c r="M6871" s="160">
        <f t="shared" si="648"/>
        <v>45436</v>
      </c>
      <c r="N6871" s="158">
        <v>0.92250922509225086</v>
      </c>
      <c r="O6871" s="158">
        <v>1.4864999999999999</v>
      </c>
      <c r="P6871" s="161">
        <f t="shared" si="645"/>
        <v>1.3713</v>
      </c>
    </row>
    <row r="6872" spans="9:16" x14ac:dyDescent="0.2">
      <c r="I6872" s="158">
        <f t="shared" si="643"/>
        <v>17</v>
      </c>
      <c r="J6872" s="158" t="str">
        <f t="shared" si="646"/>
        <v>USD</v>
      </c>
      <c r="K6872" s="158" t="str">
        <f t="shared" si="647"/>
        <v>CAD</v>
      </c>
      <c r="L6872" s="158" t="str">
        <f t="shared" si="644"/>
        <v>USDCAD45437</v>
      </c>
      <c r="M6872" s="160">
        <f t="shared" si="648"/>
        <v>45437</v>
      </c>
      <c r="N6872" s="158">
        <v>0.92250922509225086</v>
      </c>
      <c r="O6872" s="158">
        <v>1.4864999999999999</v>
      </c>
      <c r="P6872" s="161">
        <f t="shared" si="645"/>
        <v>1.3713</v>
      </c>
    </row>
    <row r="6873" spans="9:16" x14ac:dyDescent="0.2">
      <c r="I6873" s="158">
        <f t="shared" si="643"/>
        <v>17</v>
      </c>
      <c r="J6873" s="158" t="str">
        <f t="shared" si="646"/>
        <v>USD</v>
      </c>
      <c r="K6873" s="158" t="str">
        <f t="shared" si="647"/>
        <v>CAD</v>
      </c>
      <c r="L6873" s="158" t="str">
        <f t="shared" si="644"/>
        <v>USDCAD45438</v>
      </c>
      <c r="M6873" s="160">
        <f t="shared" si="648"/>
        <v>45438</v>
      </c>
      <c r="N6873" s="158">
        <v>0.92250922509225086</v>
      </c>
      <c r="O6873" s="158">
        <v>1.4864999999999999</v>
      </c>
      <c r="P6873" s="161">
        <f t="shared" si="645"/>
        <v>1.3713</v>
      </c>
    </row>
    <row r="6874" spans="9:16" x14ac:dyDescent="0.2">
      <c r="I6874" s="158">
        <f t="shared" si="643"/>
        <v>17</v>
      </c>
      <c r="J6874" s="158" t="str">
        <f t="shared" si="646"/>
        <v>USD</v>
      </c>
      <c r="K6874" s="158" t="str">
        <f t="shared" si="647"/>
        <v>CAD</v>
      </c>
      <c r="L6874" s="158" t="str">
        <f t="shared" si="644"/>
        <v>USDCAD45439</v>
      </c>
      <c r="M6874" s="160">
        <f t="shared" si="648"/>
        <v>45439</v>
      </c>
      <c r="N6874" s="158">
        <v>0.92225398874850129</v>
      </c>
      <c r="O6874" s="158">
        <v>1.4813000000000001</v>
      </c>
      <c r="P6874" s="161">
        <f t="shared" si="645"/>
        <v>1.3661000000000001</v>
      </c>
    </row>
    <row r="6875" spans="9:16" x14ac:dyDescent="0.2">
      <c r="I6875" s="158">
        <f t="shared" si="643"/>
        <v>17</v>
      </c>
      <c r="J6875" s="158" t="str">
        <f t="shared" si="646"/>
        <v>USD</v>
      </c>
      <c r="K6875" s="158" t="str">
        <f t="shared" si="647"/>
        <v>CAD</v>
      </c>
      <c r="L6875" s="158" t="str">
        <f t="shared" si="644"/>
        <v>USDCAD45440</v>
      </c>
      <c r="M6875" s="160">
        <f t="shared" si="648"/>
        <v>45440</v>
      </c>
      <c r="N6875" s="158">
        <v>0.91894872266127547</v>
      </c>
      <c r="O6875" s="158">
        <v>1.482</v>
      </c>
      <c r="P6875" s="161">
        <f t="shared" si="645"/>
        <v>1.3619000000000001</v>
      </c>
    </row>
    <row r="6876" spans="9:16" x14ac:dyDescent="0.2">
      <c r="I6876" s="158">
        <f t="shared" si="643"/>
        <v>17</v>
      </c>
      <c r="J6876" s="158" t="str">
        <f t="shared" si="646"/>
        <v>USD</v>
      </c>
      <c r="K6876" s="158" t="str">
        <f t="shared" si="647"/>
        <v>CAD</v>
      </c>
      <c r="L6876" s="158" t="str">
        <f t="shared" si="644"/>
        <v>USDCAD45441</v>
      </c>
      <c r="M6876" s="160">
        <f t="shared" si="648"/>
        <v>45441</v>
      </c>
      <c r="N6876" s="158">
        <v>0.9210647508519848</v>
      </c>
      <c r="O6876" s="158">
        <v>1.4838</v>
      </c>
      <c r="P6876" s="161">
        <f t="shared" si="645"/>
        <v>1.3667</v>
      </c>
    </row>
    <row r="6877" spans="9:16" x14ac:dyDescent="0.2">
      <c r="I6877" s="158">
        <f t="shared" si="643"/>
        <v>17</v>
      </c>
      <c r="J6877" s="158" t="str">
        <f t="shared" si="646"/>
        <v>USD</v>
      </c>
      <c r="K6877" s="158" t="str">
        <f t="shared" si="647"/>
        <v>CAD</v>
      </c>
      <c r="L6877" s="158" t="str">
        <f t="shared" si="644"/>
        <v>USDCAD45442</v>
      </c>
      <c r="M6877" s="160">
        <f t="shared" si="648"/>
        <v>45442</v>
      </c>
      <c r="N6877" s="158">
        <v>0.92464170134073054</v>
      </c>
      <c r="O6877" s="158">
        <v>1.4827999999999999</v>
      </c>
      <c r="P6877" s="161">
        <f t="shared" si="645"/>
        <v>1.3711</v>
      </c>
    </row>
    <row r="6878" spans="9:16" x14ac:dyDescent="0.2">
      <c r="I6878" s="158">
        <f t="shared" si="643"/>
        <v>17</v>
      </c>
      <c r="J6878" s="158" t="str">
        <f t="shared" si="646"/>
        <v>USD</v>
      </c>
      <c r="K6878" s="158" t="str">
        <f t="shared" si="647"/>
        <v>CAD</v>
      </c>
      <c r="L6878" s="158" t="str">
        <f t="shared" si="644"/>
        <v>USDCAD45443</v>
      </c>
      <c r="M6878" s="160">
        <f t="shared" si="648"/>
        <v>45443</v>
      </c>
      <c r="N6878" s="158">
        <v>0.92148912642830816</v>
      </c>
      <c r="O6878" s="158">
        <v>1.4803999999999999</v>
      </c>
      <c r="P6878" s="161">
        <f t="shared" si="645"/>
        <v>1.3642000000000001</v>
      </c>
    </row>
    <row r="6879" spans="9:16" x14ac:dyDescent="0.2">
      <c r="I6879" s="158">
        <f t="shared" si="643"/>
        <v>17</v>
      </c>
      <c r="J6879" s="158" t="str">
        <f t="shared" si="646"/>
        <v>USD</v>
      </c>
      <c r="K6879" s="158" t="str">
        <f t="shared" si="647"/>
        <v>CAD</v>
      </c>
      <c r="L6879" s="158" t="str">
        <f t="shared" si="644"/>
        <v>USDCAD45444</v>
      </c>
      <c r="M6879" s="160">
        <f t="shared" si="648"/>
        <v>45444</v>
      </c>
      <c r="N6879" s="158">
        <v>0.92148912642830816</v>
      </c>
      <c r="O6879" s="158">
        <v>1.4803999999999999</v>
      </c>
      <c r="P6879" s="161">
        <f t="shared" si="645"/>
        <v>1.3642000000000001</v>
      </c>
    </row>
    <row r="6880" spans="9:16" x14ac:dyDescent="0.2">
      <c r="I6880" s="158">
        <f t="shared" si="643"/>
        <v>17</v>
      </c>
      <c r="J6880" s="158" t="str">
        <f t="shared" si="646"/>
        <v>USD</v>
      </c>
      <c r="K6880" s="158" t="str">
        <f t="shared" si="647"/>
        <v>CAD</v>
      </c>
      <c r="L6880" s="158" t="str">
        <f t="shared" si="644"/>
        <v>USDCAD45445</v>
      </c>
      <c r="M6880" s="160">
        <f t="shared" si="648"/>
        <v>45445</v>
      </c>
      <c r="N6880" s="158">
        <v>0.92148912642830816</v>
      </c>
      <c r="O6880" s="158">
        <v>1.4803999999999999</v>
      </c>
      <c r="P6880" s="161">
        <f t="shared" si="645"/>
        <v>1.3642000000000001</v>
      </c>
    </row>
    <row r="6881" spans="9:16" x14ac:dyDescent="0.2">
      <c r="I6881" s="158">
        <f t="shared" si="643"/>
        <v>17</v>
      </c>
      <c r="J6881" s="158" t="str">
        <f t="shared" si="646"/>
        <v>USD</v>
      </c>
      <c r="K6881" s="158" t="str">
        <f t="shared" si="647"/>
        <v>CAD</v>
      </c>
      <c r="L6881" s="158" t="str">
        <f t="shared" si="644"/>
        <v>USDCAD45446</v>
      </c>
      <c r="M6881" s="160">
        <f t="shared" si="648"/>
        <v>45446</v>
      </c>
      <c r="N6881" s="158">
        <v>0.92233905183545462</v>
      </c>
      <c r="O6881" s="158">
        <v>1.4783999999999999</v>
      </c>
      <c r="P6881" s="161">
        <f t="shared" si="645"/>
        <v>1.3635999999999999</v>
      </c>
    </row>
    <row r="6882" spans="9:16" x14ac:dyDescent="0.2">
      <c r="I6882" s="158">
        <f t="shared" si="643"/>
        <v>17</v>
      </c>
      <c r="J6882" s="158" t="str">
        <f t="shared" si="646"/>
        <v>USD</v>
      </c>
      <c r="K6882" s="158" t="str">
        <f t="shared" si="647"/>
        <v>CAD</v>
      </c>
      <c r="L6882" s="158" t="str">
        <f t="shared" si="644"/>
        <v>USDCAD45447</v>
      </c>
      <c r="M6882" s="160">
        <f t="shared" si="648"/>
        <v>45447</v>
      </c>
      <c r="N6882" s="158">
        <v>0.92038656235618954</v>
      </c>
      <c r="O6882" s="158">
        <v>1.486</v>
      </c>
      <c r="P6882" s="161">
        <f t="shared" si="645"/>
        <v>1.3676999999999999</v>
      </c>
    </row>
    <row r="6883" spans="9:16" x14ac:dyDescent="0.2">
      <c r="I6883" s="158">
        <f t="shared" si="643"/>
        <v>17</v>
      </c>
      <c r="J6883" s="158" t="str">
        <f t="shared" si="646"/>
        <v>USD</v>
      </c>
      <c r="K6883" s="158" t="str">
        <f t="shared" si="647"/>
        <v>CAD</v>
      </c>
      <c r="L6883" s="158" t="str">
        <f t="shared" si="644"/>
        <v>USDCAD45448</v>
      </c>
      <c r="M6883" s="160">
        <f t="shared" si="648"/>
        <v>45448</v>
      </c>
      <c r="N6883" s="158">
        <v>0.91979396615158204</v>
      </c>
      <c r="O6883" s="158">
        <v>1.4866999999999999</v>
      </c>
      <c r="P6883" s="161">
        <f t="shared" si="645"/>
        <v>1.3674999999999999</v>
      </c>
    </row>
    <row r="6884" spans="9:16" x14ac:dyDescent="0.2">
      <c r="I6884" s="158">
        <f t="shared" si="643"/>
        <v>17</v>
      </c>
      <c r="J6884" s="158" t="str">
        <f t="shared" si="646"/>
        <v>USD</v>
      </c>
      <c r="K6884" s="158" t="str">
        <f t="shared" si="647"/>
        <v>CAD</v>
      </c>
      <c r="L6884" s="158" t="str">
        <f t="shared" si="644"/>
        <v>USDCAD45449</v>
      </c>
      <c r="M6884" s="160">
        <f t="shared" si="648"/>
        <v>45449</v>
      </c>
      <c r="N6884" s="158">
        <v>0.92038656235618954</v>
      </c>
      <c r="O6884" s="158">
        <v>1.4879</v>
      </c>
      <c r="P6884" s="161">
        <f t="shared" si="645"/>
        <v>1.3694</v>
      </c>
    </row>
    <row r="6885" spans="9:16" x14ac:dyDescent="0.2">
      <c r="I6885" s="158">
        <f t="shared" si="643"/>
        <v>17</v>
      </c>
      <c r="J6885" s="158" t="str">
        <f t="shared" si="646"/>
        <v>USD</v>
      </c>
      <c r="K6885" s="158" t="str">
        <f t="shared" si="647"/>
        <v>CAD</v>
      </c>
      <c r="L6885" s="158" t="str">
        <f t="shared" si="644"/>
        <v>USDCAD45450</v>
      </c>
      <c r="M6885" s="160">
        <f t="shared" si="648"/>
        <v>45450</v>
      </c>
      <c r="N6885" s="158">
        <v>0.91759955955221129</v>
      </c>
      <c r="O6885" s="158">
        <v>1.4902</v>
      </c>
      <c r="P6885" s="161">
        <f t="shared" si="645"/>
        <v>1.3673999999999999</v>
      </c>
    </row>
    <row r="6886" spans="9:16" x14ac:dyDescent="0.2">
      <c r="I6886" s="158">
        <f t="shared" si="643"/>
        <v>17</v>
      </c>
      <c r="J6886" s="158" t="str">
        <f t="shared" si="646"/>
        <v>USD</v>
      </c>
      <c r="K6886" s="158" t="str">
        <f t="shared" si="647"/>
        <v>CAD</v>
      </c>
      <c r="L6886" s="158" t="str">
        <f t="shared" si="644"/>
        <v>USDCAD45451</v>
      </c>
      <c r="M6886" s="160">
        <f t="shared" si="648"/>
        <v>45451</v>
      </c>
      <c r="N6886" s="158">
        <v>0.91759955955221129</v>
      </c>
      <c r="O6886" s="158">
        <v>1.4902</v>
      </c>
      <c r="P6886" s="161">
        <f t="shared" si="645"/>
        <v>1.3673999999999999</v>
      </c>
    </row>
    <row r="6887" spans="9:16" x14ac:dyDescent="0.2">
      <c r="I6887" s="158">
        <f t="shared" si="643"/>
        <v>17</v>
      </c>
      <c r="J6887" s="158" t="str">
        <f t="shared" si="646"/>
        <v>USD</v>
      </c>
      <c r="K6887" s="158" t="str">
        <f t="shared" si="647"/>
        <v>CAD</v>
      </c>
      <c r="L6887" s="158" t="str">
        <f t="shared" si="644"/>
        <v>USDCAD45452</v>
      </c>
      <c r="M6887" s="160">
        <f t="shared" si="648"/>
        <v>45452</v>
      </c>
      <c r="N6887" s="158">
        <v>0.91759955955221129</v>
      </c>
      <c r="O6887" s="158">
        <v>1.4902</v>
      </c>
      <c r="P6887" s="161">
        <f t="shared" si="645"/>
        <v>1.3673999999999999</v>
      </c>
    </row>
    <row r="6888" spans="9:16" x14ac:dyDescent="0.2">
      <c r="I6888" s="158">
        <f t="shared" si="643"/>
        <v>17</v>
      </c>
      <c r="J6888" s="158" t="str">
        <f t="shared" si="646"/>
        <v>USD</v>
      </c>
      <c r="K6888" s="158" t="str">
        <f t="shared" si="647"/>
        <v>CAD</v>
      </c>
      <c r="L6888" s="158" t="str">
        <f t="shared" si="644"/>
        <v>USDCAD45453</v>
      </c>
      <c r="M6888" s="160">
        <f t="shared" si="648"/>
        <v>45453</v>
      </c>
      <c r="N6888" s="158">
        <v>0.9297136481963556</v>
      </c>
      <c r="O6888" s="158">
        <v>1.4801</v>
      </c>
      <c r="P6888" s="161">
        <f t="shared" si="645"/>
        <v>1.3761000000000001</v>
      </c>
    </row>
    <row r="6889" spans="9:16" x14ac:dyDescent="0.2">
      <c r="I6889" s="158">
        <f t="shared" si="643"/>
        <v>17</v>
      </c>
      <c r="J6889" s="158" t="str">
        <f t="shared" si="646"/>
        <v>USD</v>
      </c>
      <c r="K6889" s="158" t="str">
        <f t="shared" si="647"/>
        <v>CAD</v>
      </c>
      <c r="L6889" s="158" t="str">
        <f t="shared" si="644"/>
        <v>USDCAD45454</v>
      </c>
      <c r="M6889" s="160">
        <f t="shared" si="648"/>
        <v>45454</v>
      </c>
      <c r="N6889" s="158">
        <v>0.93196644920782856</v>
      </c>
      <c r="O6889" s="158">
        <v>1.4781</v>
      </c>
      <c r="P6889" s="161">
        <f t="shared" si="645"/>
        <v>1.3774999999999999</v>
      </c>
    </row>
    <row r="6890" spans="9:16" x14ac:dyDescent="0.2">
      <c r="I6890" s="158">
        <f t="shared" ref="I6890:I6953" si="649">IF(M6889=$G$2,I6889+1,I6889)</f>
        <v>17</v>
      </c>
      <c r="J6890" s="158" t="str">
        <f t="shared" si="646"/>
        <v>USD</v>
      </c>
      <c r="K6890" s="158" t="str">
        <f t="shared" si="647"/>
        <v>CAD</v>
      </c>
      <c r="L6890" s="158" t="str">
        <f t="shared" si="644"/>
        <v>USDCAD45455</v>
      </c>
      <c r="M6890" s="160">
        <f t="shared" si="648"/>
        <v>45455</v>
      </c>
      <c r="N6890" s="158">
        <v>0.92893636785880163</v>
      </c>
      <c r="O6890" s="158">
        <v>1.4795</v>
      </c>
      <c r="P6890" s="161">
        <f t="shared" si="645"/>
        <v>1.3744000000000001</v>
      </c>
    </row>
    <row r="6891" spans="9:16" x14ac:dyDescent="0.2">
      <c r="I6891" s="158">
        <f t="shared" si="649"/>
        <v>17</v>
      </c>
      <c r="J6891" s="158" t="str">
        <f t="shared" si="646"/>
        <v>USD</v>
      </c>
      <c r="K6891" s="158" t="str">
        <f t="shared" si="647"/>
        <v>CAD</v>
      </c>
      <c r="L6891" s="158" t="str">
        <f t="shared" si="644"/>
        <v>USDCAD45456</v>
      </c>
      <c r="M6891" s="160">
        <f t="shared" si="648"/>
        <v>45456</v>
      </c>
      <c r="N6891" s="158">
        <v>0.92729970326409494</v>
      </c>
      <c r="O6891" s="158">
        <v>1.4823</v>
      </c>
      <c r="P6891" s="161">
        <f t="shared" si="645"/>
        <v>1.3745000000000001</v>
      </c>
    </row>
    <row r="6892" spans="9:16" x14ac:dyDescent="0.2">
      <c r="I6892" s="158">
        <f t="shared" si="649"/>
        <v>17</v>
      </c>
      <c r="J6892" s="158" t="str">
        <f t="shared" si="646"/>
        <v>USD</v>
      </c>
      <c r="K6892" s="158" t="str">
        <f t="shared" si="647"/>
        <v>CAD</v>
      </c>
      <c r="L6892" s="158" t="str">
        <f t="shared" si="644"/>
        <v>USDCAD45457</v>
      </c>
      <c r="M6892" s="160">
        <f t="shared" si="648"/>
        <v>45457</v>
      </c>
      <c r="N6892" s="158">
        <v>0.93580385551188472</v>
      </c>
      <c r="O6892" s="158">
        <v>1.4703999999999999</v>
      </c>
      <c r="P6892" s="161">
        <f t="shared" si="645"/>
        <v>1.3759999999999999</v>
      </c>
    </row>
    <row r="6893" spans="9:16" x14ac:dyDescent="0.2">
      <c r="I6893" s="158">
        <f t="shared" si="649"/>
        <v>17</v>
      </c>
      <c r="J6893" s="158" t="str">
        <f t="shared" si="646"/>
        <v>USD</v>
      </c>
      <c r="K6893" s="158" t="str">
        <f t="shared" si="647"/>
        <v>CAD</v>
      </c>
      <c r="L6893" s="158" t="str">
        <f t="shared" si="644"/>
        <v>USDCAD45458</v>
      </c>
      <c r="M6893" s="160">
        <f t="shared" si="648"/>
        <v>45458</v>
      </c>
      <c r="N6893" s="158">
        <v>0.93580385551188472</v>
      </c>
      <c r="O6893" s="158">
        <v>1.4703999999999999</v>
      </c>
      <c r="P6893" s="161">
        <f t="shared" si="645"/>
        <v>1.3759999999999999</v>
      </c>
    </row>
    <row r="6894" spans="9:16" x14ac:dyDescent="0.2">
      <c r="I6894" s="158">
        <f t="shared" si="649"/>
        <v>17</v>
      </c>
      <c r="J6894" s="158" t="str">
        <f t="shared" si="646"/>
        <v>USD</v>
      </c>
      <c r="K6894" s="158" t="str">
        <f t="shared" si="647"/>
        <v>CAD</v>
      </c>
      <c r="L6894" s="158" t="str">
        <f t="shared" si="644"/>
        <v>USDCAD45459</v>
      </c>
      <c r="M6894" s="160">
        <f t="shared" si="648"/>
        <v>45459</v>
      </c>
      <c r="N6894" s="158">
        <v>0.93580385551188472</v>
      </c>
      <c r="O6894" s="158">
        <v>1.4703999999999999</v>
      </c>
      <c r="P6894" s="161">
        <f t="shared" si="645"/>
        <v>1.3759999999999999</v>
      </c>
    </row>
    <row r="6895" spans="9:16" x14ac:dyDescent="0.2">
      <c r="I6895" s="158">
        <f t="shared" si="649"/>
        <v>17</v>
      </c>
      <c r="J6895" s="158" t="str">
        <f t="shared" si="646"/>
        <v>USD</v>
      </c>
      <c r="K6895" s="158" t="str">
        <f t="shared" si="647"/>
        <v>CAD</v>
      </c>
      <c r="L6895" s="158" t="str">
        <f t="shared" si="644"/>
        <v>USDCAD45460</v>
      </c>
      <c r="M6895" s="160">
        <f t="shared" si="648"/>
        <v>45460</v>
      </c>
      <c r="N6895" s="158">
        <v>0.93353248693054525</v>
      </c>
      <c r="O6895" s="158">
        <v>1.4725999999999999</v>
      </c>
      <c r="P6895" s="161">
        <f t="shared" si="645"/>
        <v>1.3747</v>
      </c>
    </row>
    <row r="6896" spans="9:16" x14ac:dyDescent="0.2">
      <c r="I6896" s="158">
        <f t="shared" si="649"/>
        <v>17</v>
      </c>
      <c r="J6896" s="158" t="str">
        <f t="shared" si="646"/>
        <v>USD</v>
      </c>
      <c r="K6896" s="158" t="str">
        <f t="shared" si="647"/>
        <v>CAD</v>
      </c>
      <c r="L6896" s="158" t="str">
        <f t="shared" si="644"/>
        <v>USDCAD45461</v>
      </c>
      <c r="M6896" s="160">
        <f t="shared" si="648"/>
        <v>45461</v>
      </c>
      <c r="N6896" s="158">
        <v>0.93327111525898288</v>
      </c>
      <c r="O6896" s="158">
        <v>1.4731000000000001</v>
      </c>
      <c r="P6896" s="161">
        <f t="shared" si="645"/>
        <v>1.3748</v>
      </c>
    </row>
    <row r="6897" spans="9:16" x14ac:dyDescent="0.2">
      <c r="I6897" s="158">
        <f t="shared" si="649"/>
        <v>17</v>
      </c>
      <c r="J6897" s="158" t="str">
        <f t="shared" si="646"/>
        <v>USD</v>
      </c>
      <c r="K6897" s="158" t="str">
        <f t="shared" si="647"/>
        <v>CAD</v>
      </c>
      <c r="L6897" s="158" t="str">
        <f t="shared" si="644"/>
        <v>USDCAD45462</v>
      </c>
      <c r="M6897" s="160">
        <f t="shared" si="648"/>
        <v>45462</v>
      </c>
      <c r="N6897" s="158">
        <v>0.9303190994511118</v>
      </c>
      <c r="O6897" s="158">
        <v>1.4737</v>
      </c>
      <c r="P6897" s="161">
        <f t="shared" si="645"/>
        <v>1.371</v>
      </c>
    </row>
    <row r="6898" spans="9:16" x14ac:dyDescent="0.2">
      <c r="I6898" s="158">
        <f t="shared" si="649"/>
        <v>17</v>
      </c>
      <c r="J6898" s="158" t="str">
        <f t="shared" si="646"/>
        <v>USD</v>
      </c>
      <c r="K6898" s="158" t="str">
        <f t="shared" si="647"/>
        <v>CAD</v>
      </c>
      <c r="L6898" s="158" t="str">
        <f t="shared" si="644"/>
        <v>USDCAD45463</v>
      </c>
      <c r="M6898" s="160">
        <f t="shared" si="648"/>
        <v>45463</v>
      </c>
      <c r="N6898" s="158">
        <v>0.93292284728052988</v>
      </c>
      <c r="O6898" s="158">
        <v>1.4696</v>
      </c>
      <c r="P6898" s="161">
        <f t="shared" si="645"/>
        <v>1.371</v>
      </c>
    </row>
    <row r="6899" spans="9:16" x14ac:dyDescent="0.2">
      <c r="I6899" s="158">
        <f t="shared" si="649"/>
        <v>17</v>
      </c>
      <c r="J6899" s="158" t="str">
        <f t="shared" si="646"/>
        <v>USD</v>
      </c>
      <c r="K6899" s="158" t="str">
        <f t="shared" si="647"/>
        <v>CAD</v>
      </c>
      <c r="L6899" s="158" t="str">
        <f t="shared" si="644"/>
        <v>USDCAD45464</v>
      </c>
      <c r="M6899" s="160">
        <f t="shared" si="648"/>
        <v>45464</v>
      </c>
      <c r="N6899" s="158">
        <v>0.93562874251497008</v>
      </c>
      <c r="O6899" s="158">
        <v>1.4632000000000001</v>
      </c>
      <c r="P6899" s="161">
        <f t="shared" si="645"/>
        <v>1.369</v>
      </c>
    </row>
    <row r="6900" spans="9:16" x14ac:dyDescent="0.2">
      <c r="I6900" s="158">
        <f t="shared" si="649"/>
        <v>17</v>
      </c>
      <c r="J6900" s="158" t="str">
        <f t="shared" si="646"/>
        <v>USD</v>
      </c>
      <c r="K6900" s="158" t="str">
        <f t="shared" si="647"/>
        <v>CAD</v>
      </c>
      <c r="L6900" s="158" t="str">
        <f t="shared" si="644"/>
        <v>USDCAD45465</v>
      </c>
      <c r="M6900" s="160">
        <f t="shared" si="648"/>
        <v>45465</v>
      </c>
      <c r="N6900" s="158">
        <v>0.93562874251497008</v>
      </c>
      <c r="O6900" s="158">
        <v>1.4632000000000001</v>
      </c>
      <c r="P6900" s="161">
        <f t="shared" si="645"/>
        <v>1.369</v>
      </c>
    </row>
    <row r="6901" spans="9:16" x14ac:dyDescent="0.2">
      <c r="I6901" s="158">
        <f t="shared" si="649"/>
        <v>17</v>
      </c>
      <c r="J6901" s="158" t="str">
        <f t="shared" si="646"/>
        <v>USD</v>
      </c>
      <c r="K6901" s="158" t="str">
        <f t="shared" si="647"/>
        <v>CAD</v>
      </c>
      <c r="L6901" s="158" t="str">
        <f t="shared" si="644"/>
        <v>USDCAD45466</v>
      </c>
      <c r="M6901" s="160">
        <f t="shared" si="648"/>
        <v>45466</v>
      </c>
      <c r="N6901" s="158">
        <v>0.93562874251497008</v>
      </c>
      <c r="O6901" s="158">
        <v>1.4632000000000001</v>
      </c>
      <c r="P6901" s="161">
        <f t="shared" si="645"/>
        <v>1.369</v>
      </c>
    </row>
    <row r="6902" spans="9:16" x14ac:dyDescent="0.2">
      <c r="I6902" s="158">
        <f t="shared" si="649"/>
        <v>17</v>
      </c>
      <c r="J6902" s="158" t="str">
        <f t="shared" si="646"/>
        <v>USD</v>
      </c>
      <c r="K6902" s="158" t="str">
        <f t="shared" si="647"/>
        <v>CAD</v>
      </c>
      <c r="L6902" s="158" t="str">
        <f t="shared" si="644"/>
        <v>USDCAD45467</v>
      </c>
      <c r="M6902" s="160">
        <f t="shared" si="648"/>
        <v>45467</v>
      </c>
      <c r="N6902" s="158">
        <v>0.93196644920782856</v>
      </c>
      <c r="O6902" s="158">
        <v>1.4681999999999999</v>
      </c>
      <c r="P6902" s="161">
        <f t="shared" si="645"/>
        <v>1.3683000000000001</v>
      </c>
    </row>
    <row r="6903" spans="9:16" x14ac:dyDescent="0.2">
      <c r="I6903" s="158">
        <f t="shared" si="649"/>
        <v>17</v>
      </c>
      <c r="J6903" s="158" t="str">
        <f t="shared" si="646"/>
        <v>USD</v>
      </c>
      <c r="K6903" s="158" t="str">
        <f t="shared" si="647"/>
        <v>CAD</v>
      </c>
      <c r="L6903" s="158" t="str">
        <f t="shared" si="644"/>
        <v>USDCAD45468</v>
      </c>
      <c r="M6903" s="160">
        <f t="shared" si="648"/>
        <v>45468</v>
      </c>
      <c r="N6903" s="158">
        <v>0.93335822288594372</v>
      </c>
      <c r="O6903" s="158">
        <v>1.4650000000000001</v>
      </c>
      <c r="P6903" s="161">
        <f t="shared" si="645"/>
        <v>1.3673999999999999</v>
      </c>
    </row>
    <row r="6904" spans="9:16" x14ac:dyDescent="0.2">
      <c r="I6904" s="158">
        <f t="shared" si="649"/>
        <v>17</v>
      </c>
      <c r="J6904" s="158" t="str">
        <f t="shared" si="646"/>
        <v>USD</v>
      </c>
      <c r="K6904" s="158" t="str">
        <f t="shared" si="647"/>
        <v>CAD</v>
      </c>
      <c r="L6904" s="158" t="str">
        <f t="shared" si="644"/>
        <v>USDCAD45469</v>
      </c>
      <c r="M6904" s="160">
        <f t="shared" si="648"/>
        <v>45469</v>
      </c>
      <c r="N6904" s="158">
        <v>0.93554121059032658</v>
      </c>
      <c r="O6904" s="158">
        <v>1.4628000000000001</v>
      </c>
      <c r="P6904" s="161">
        <f t="shared" si="645"/>
        <v>1.3685</v>
      </c>
    </row>
    <row r="6905" spans="9:16" x14ac:dyDescent="0.2">
      <c r="I6905" s="158">
        <f t="shared" si="649"/>
        <v>17</v>
      </c>
      <c r="J6905" s="158" t="str">
        <f t="shared" si="646"/>
        <v>USD</v>
      </c>
      <c r="K6905" s="158" t="str">
        <f t="shared" si="647"/>
        <v>CAD</v>
      </c>
      <c r="L6905" s="158" t="str">
        <f t="shared" si="644"/>
        <v>USDCAD45470</v>
      </c>
      <c r="M6905" s="160">
        <f t="shared" si="648"/>
        <v>45470</v>
      </c>
      <c r="N6905" s="158">
        <v>0.93492894540014948</v>
      </c>
      <c r="O6905" s="158">
        <v>1.4646999999999999</v>
      </c>
      <c r="P6905" s="161">
        <f t="shared" si="645"/>
        <v>1.3694</v>
      </c>
    </row>
    <row r="6906" spans="9:16" x14ac:dyDescent="0.2">
      <c r="I6906" s="158">
        <f t="shared" si="649"/>
        <v>17</v>
      </c>
      <c r="J6906" s="158" t="str">
        <f t="shared" si="646"/>
        <v>USD</v>
      </c>
      <c r="K6906" s="158" t="str">
        <f t="shared" si="647"/>
        <v>CAD</v>
      </c>
      <c r="L6906" s="158" t="str">
        <f t="shared" si="644"/>
        <v>USDCAD45471</v>
      </c>
      <c r="M6906" s="160">
        <f t="shared" si="648"/>
        <v>45471</v>
      </c>
      <c r="N6906" s="158">
        <v>0.93414292386735165</v>
      </c>
      <c r="O6906" s="158">
        <v>1.4670000000000001</v>
      </c>
      <c r="P6906" s="161">
        <f t="shared" si="645"/>
        <v>1.3704000000000001</v>
      </c>
    </row>
    <row r="6907" spans="9:16" x14ac:dyDescent="0.2">
      <c r="I6907" s="158">
        <f t="shared" si="649"/>
        <v>17</v>
      </c>
      <c r="J6907" s="158" t="str">
        <f t="shared" si="646"/>
        <v>USD</v>
      </c>
      <c r="K6907" s="158" t="str">
        <f t="shared" si="647"/>
        <v>CAD</v>
      </c>
      <c r="L6907" s="158" t="str">
        <f t="shared" si="644"/>
        <v>USDCAD45472</v>
      </c>
      <c r="M6907" s="160">
        <f t="shared" si="648"/>
        <v>45472</v>
      </c>
      <c r="N6907" s="158">
        <v>0.93414292386735165</v>
      </c>
      <c r="O6907" s="158">
        <v>1.4670000000000001</v>
      </c>
      <c r="P6907" s="161">
        <f t="shared" si="645"/>
        <v>1.3704000000000001</v>
      </c>
    </row>
    <row r="6908" spans="9:16" x14ac:dyDescent="0.2">
      <c r="I6908" s="158">
        <f t="shared" si="649"/>
        <v>17</v>
      </c>
      <c r="J6908" s="158" t="str">
        <f t="shared" si="646"/>
        <v>USD</v>
      </c>
      <c r="K6908" s="158" t="str">
        <f t="shared" si="647"/>
        <v>CAD</v>
      </c>
      <c r="L6908" s="158" t="str">
        <f t="shared" si="644"/>
        <v>USDCAD45473</v>
      </c>
      <c r="M6908" s="160">
        <f t="shared" si="648"/>
        <v>45473</v>
      </c>
      <c r="N6908" s="158">
        <v>0.93414292386735165</v>
      </c>
      <c r="O6908" s="158">
        <v>1.4670000000000001</v>
      </c>
      <c r="P6908" s="161">
        <f t="shared" si="645"/>
        <v>1.3704000000000001</v>
      </c>
    </row>
    <row r="6909" spans="9:16" x14ac:dyDescent="0.2">
      <c r="I6909" s="158">
        <f t="shared" si="649"/>
        <v>17</v>
      </c>
      <c r="J6909" s="158" t="str">
        <f t="shared" si="646"/>
        <v>USD</v>
      </c>
      <c r="K6909" s="158" t="str">
        <f t="shared" si="647"/>
        <v>CAD</v>
      </c>
      <c r="L6909" s="158" t="str">
        <f t="shared" si="644"/>
        <v>USDCAD45474</v>
      </c>
      <c r="M6909" s="160">
        <f t="shared" si="648"/>
        <v>45474</v>
      </c>
      <c r="N6909" s="158">
        <v>0.93066542577943223</v>
      </c>
      <c r="O6909" s="158">
        <v>1.4711000000000001</v>
      </c>
      <c r="P6909" s="161">
        <f t="shared" si="645"/>
        <v>1.3691</v>
      </c>
    </row>
    <row r="6910" spans="9:16" x14ac:dyDescent="0.2">
      <c r="I6910" s="158">
        <f t="shared" si="649"/>
        <v>17</v>
      </c>
      <c r="J6910" s="158" t="str">
        <f t="shared" si="646"/>
        <v>USD</v>
      </c>
      <c r="K6910" s="158" t="str">
        <f t="shared" si="647"/>
        <v>CAD</v>
      </c>
      <c r="L6910" s="158" t="str">
        <f t="shared" si="644"/>
        <v>USDCAD45475</v>
      </c>
      <c r="M6910" s="160">
        <f t="shared" si="648"/>
        <v>45475</v>
      </c>
      <c r="N6910" s="158">
        <v>0.93205331344952935</v>
      </c>
      <c r="O6910" s="158">
        <v>1.4726999999999999</v>
      </c>
      <c r="P6910" s="161">
        <f t="shared" si="645"/>
        <v>1.3726</v>
      </c>
    </row>
    <row r="6911" spans="9:16" x14ac:dyDescent="0.2">
      <c r="I6911" s="158">
        <f t="shared" si="649"/>
        <v>17</v>
      </c>
      <c r="J6911" s="158" t="str">
        <f t="shared" si="646"/>
        <v>USD</v>
      </c>
      <c r="K6911" s="158" t="str">
        <f t="shared" si="647"/>
        <v>CAD</v>
      </c>
      <c r="L6911" s="158" t="str">
        <f t="shared" si="644"/>
        <v>USDCAD45476</v>
      </c>
      <c r="M6911" s="160">
        <f t="shared" si="648"/>
        <v>45476</v>
      </c>
      <c r="N6911" s="158">
        <v>0.92954080684142026</v>
      </c>
      <c r="O6911" s="158">
        <v>1.4702999999999999</v>
      </c>
      <c r="P6911" s="161">
        <f t="shared" si="645"/>
        <v>1.3667</v>
      </c>
    </row>
    <row r="6912" spans="9:16" x14ac:dyDescent="0.2">
      <c r="I6912" s="158">
        <f t="shared" si="649"/>
        <v>17</v>
      </c>
      <c r="J6912" s="158" t="str">
        <f t="shared" si="646"/>
        <v>USD</v>
      </c>
      <c r="K6912" s="158" t="str">
        <f t="shared" si="647"/>
        <v>CAD</v>
      </c>
      <c r="L6912" s="158" t="str">
        <f t="shared" si="644"/>
        <v>USDCAD45477</v>
      </c>
      <c r="M6912" s="160">
        <f t="shared" si="648"/>
        <v>45477</v>
      </c>
      <c r="N6912" s="158">
        <v>0.92592592592592582</v>
      </c>
      <c r="O6912" s="158">
        <v>1.4704999999999999</v>
      </c>
      <c r="P6912" s="161">
        <f t="shared" si="645"/>
        <v>1.3615999999999999</v>
      </c>
    </row>
    <row r="6913" spans="9:16" x14ac:dyDescent="0.2">
      <c r="I6913" s="158">
        <f t="shared" si="649"/>
        <v>17</v>
      </c>
      <c r="J6913" s="158" t="str">
        <f t="shared" si="646"/>
        <v>USD</v>
      </c>
      <c r="K6913" s="158" t="str">
        <f t="shared" si="647"/>
        <v>CAD</v>
      </c>
      <c r="L6913" s="158" t="str">
        <f t="shared" si="644"/>
        <v>USDCAD45478</v>
      </c>
      <c r="M6913" s="160">
        <f t="shared" si="648"/>
        <v>45478</v>
      </c>
      <c r="N6913" s="158">
        <v>0.92387287509238725</v>
      </c>
      <c r="O6913" s="158">
        <v>1.4736</v>
      </c>
      <c r="P6913" s="161">
        <f t="shared" si="645"/>
        <v>1.3613999999999999</v>
      </c>
    </row>
    <row r="6914" spans="9:16" x14ac:dyDescent="0.2">
      <c r="I6914" s="158">
        <f t="shared" si="649"/>
        <v>17</v>
      </c>
      <c r="J6914" s="158" t="str">
        <f t="shared" si="646"/>
        <v>USD</v>
      </c>
      <c r="K6914" s="158" t="str">
        <f t="shared" si="647"/>
        <v>CAD</v>
      </c>
      <c r="L6914" s="158" t="str">
        <f t="shared" si="644"/>
        <v>USDCAD45479</v>
      </c>
      <c r="M6914" s="160">
        <f t="shared" si="648"/>
        <v>45479</v>
      </c>
      <c r="N6914" s="158">
        <v>0.92387287509238725</v>
      </c>
      <c r="O6914" s="158">
        <v>1.4736</v>
      </c>
      <c r="P6914" s="161">
        <f t="shared" si="645"/>
        <v>1.3613999999999999</v>
      </c>
    </row>
    <row r="6915" spans="9:16" x14ac:dyDescent="0.2">
      <c r="I6915" s="158">
        <f t="shared" si="649"/>
        <v>17</v>
      </c>
      <c r="J6915" s="158" t="str">
        <f t="shared" si="646"/>
        <v>USD</v>
      </c>
      <c r="K6915" s="158" t="str">
        <f t="shared" si="647"/>
        <v>CAD</v>
      </c>
      <c r="L6915" s="158" t="str">
        <f t="shared" ref="L6915:L6978" si="650">J6915&amp;K6915&amp;M6915</f>
        <v>USDCAD45480</v>
      </c>
      <c r="M6915" s="160">
        <f t="shared" si="648"/>
        <v>45480</v>
      </c>
      <c r="N6915" s="158">
        <v>0.92387287509238725</v>
      </c>
      <c r="O6915" s="158">
        <v>1.4736</v>
      </c>
      <c r="P6915" s="161">
        <f t="shared" ref="P6915:P6978" si="651">ROUND(N6915*O6915,4)</f>
        <v>1.3613999999999999</v>
      </c>
    </row>
    <row r="6916" spans="9:16" x14ac:dyDescent="0.2">
      <c r="I6916" s="158">
        <f t="shared" si="649"/>
        <v>17</v>
      </c>
      <c r="J6916" s="158" t="str">
        <f t="shared" ref="J6916:J6979" si="652">VLOOKUP($I6916,$A:$C,2,FALSE)</f>
        <v>USD</v>
      </c>
      <c r="K6916" s="158" t="str">
        <f t="shared" ref="K6916:K6979" si="653">VLOOKUP($I6916,$A:$C,3,FALSE)</f>
        <v>CAD</v>
      </c>
      <c r="L6916" s="158" t="str">
        <f t="shared" si="650"/>
        <v>USDCAD45481</v>
      </c>
      <c r="M6916" s="160">
        <f t="shared" ref="M6916:M6979" si="654">IF(I6916=I6915,M6915+1,$G$1)</f>
        <v>45481</v>
      </c>
      <c r="N6916" s="158">
        <v>0.92293493308721741</v>
      </c>
      <c r="O6916" s="158">
        <v>1.4772000000000001</v>
      </c>
      <c r="P6916" s="161">
        <f t="shared" si="651"/>
        <v>1.3633999999999999</v>
      </c>
    </row>
    <row r="6917" spans="9:16" x14ac:dyDescent="0.2">
      <c r="I6917" s="158">
        <f t="shared" si="649"/>
        <v>17</v>
      </c>
      <c r="J6917" s="158" t="str">
        <f t="shared" si="652"/>
        <v>USD</v>
      </c>
      <c r="K6917" s="158" t="str">
        <f t="shared" si="653"/>
        <v>CAD</v>
      </c>
      <c r="L6917" s="158" t="str">
        <f t="shared" si="650"/>
        <v>USDCAD45482</v>
      </c>
      <c r="M6917" s="160">
        <f t="shared" si="654"/>
        <v>45482</v>
      </c>
      <c r="N6917" s="158">
        <v>0.92472720547438514</v>
      </c>
      <c r="O6917" s="158">
        <v>1.4752000000000001</v>
      </c>
      <c r="P6917" s="161">
        <f t="shared" si="651"/>
        <v>1.3642000000000001</v>
      </c>
    </row>
    <row r="6918" spans="9:16" x14ac:dyDescent="0.2">
      <c r="I6918" s="158">
        <f t="shared" si="649"/>
        <v>17</v>
      </c>
      <c r="J6918" s="158" t="str">
        <f t="shared" si="652"/>
        <v>USD</v>
      </c>
      <c r="K6918" s="158" t="str">
        <f t="shared" si="653"/>
        <v>CAD</v>
      </c>
      <c r="L6918" s="158" t="str">
        <f t="shared" si="650"/>
        <v>USDCAD45483</v>
      </c>
      <c r="M6918" s="160">
        <f t="shared" si="654"/>
        <v>45483</v>
      </c>
      <c r="N6918" s="158">
        <v>0.92378752886836024</v>
      </c>
      <c r="O6918" s="158">
        <v>1.4758</v>
      </c>
      <c r="P6918" s="161">
        <f t="shared" si="651"/>
        <v>1.3633</v>
      </c>
    </row>
    <row r="6919" spans="9:16" x14ac:dyDescent="0.2">
      <c r="I6919" s="158">
        <f t="shared" si="649"/>
        <v>17</v>
      </c>
      <c r="J6919" s="158" t="str">
        <f t="shared" si="652"/>
        <v>USD</v>
      </c>
      <c r="K6919" s="158" t="str">
        <f t="shared" si="653"/>
        <v>CAD</v>
      </c>
      <c r="L6919" s="158" t="str">
        <f t="shared" si="650"/>
        <v>USDCAD45484</v>
      </c>
      <c r="M6919" s="160">
        <f t="shared" si="654"/>
        <v>45484</v>
      </c>
      <c r="N6919" s="158">
        <v>0.92123445416858596</v>
      </c>
      <c r="O6919" s="158">
        <v>1.4796</v>
      </c>
      <c r="P6919" s="161">
        <f t="shared" si="651"/>
        <v>1.3631</v>
      </c>
    </row>
    <row r="6920" spans="9:16" x14ac:dyDescent="0.2">
      <c r="I6920" s="158">
        <f t="shared" si="649"/>
        <v>17</v>
      </c>
      <c r="J6920" s="158" t="str">
        <f t="shared" si="652"/>
        <v>USD</v>
      </c>
      <c r="K6920" s="158" t="str">
        <f t="shared" si="653"/>
        <v>CAD</v>
      </c>
      <c r="L6920" s="158" t="str">
        <f t="shared" si="650"/>
        <v>USDCAD45485</v>
      </c>
      <c r="M6920" s="160">
        <f t="shared" si="654"/>
        <v>45485</v>
      </c>
      <c r="N6920" s="158">
        <v>0.91827364554637281</v>
      </c>
      <c r="O6920" s="158">
        <v>1.4834000000000001</v>
      </c>
      <c r="P6920" s="161">
        <f t="shared" si="651"/>
        <v>1.3622000000000001</v>
      </c>
    </row>
    <row r="6921" spans="9:16" x14ac:dyDescent="0.2">
      <c r="I6921" s="158">
        <f t="shared" si="649"/>
        <v>17</v>
      </c>
      <c r="J6921" s="158" t="str">
        <f t="shared" si="652"/>
        <v>USD</v>
      </c>
      <c r="K6921" s="158" t="str">
        <f t="shared" si="653"/>
        <v>CAD</v>
      </c>
      <c r="L6921" s="158" t="str">
        <f t="shared" si="650"/>
        <v>USDCAD45486</v>
      </c>
      <c r="M6921" s="160">
        <f t="shared" si="654"/>
        <v>45486</v>
      </c>
      <c r="N6921" s="158">
        <v>0.91827364554637281</v>
      </c>
      <c r="O6921" s="158">
        <v>1.4834000000000001</v>
      </c>
      <c r="P6921" s="161">
        <f t="shared" si="651"/>
        <v>1.3622000000000001</v>
      </c>
    </row>
    <row r="6922" spans="9:16" x14ac:dyDescent="0.2">
      <c r="I6922" s="158">
        <f t="shared" si="649"/>
        <v>17</v>
      </c>
      <c r="J6922" s="158" t="str">
        <f t="shared" si="652"/>
        <v>USD</v>
      </c>
      <c r="K6922" s="158" t="str">
        <f t="shared" si="653"/>
        <v>CAD</v>
      </c>
      <c r="L6922" s="158" t="str">
        <f t="shared" si="650"/>
        <v>USDCAD45487</v>
      </c>
      <c r="M6922" s="160">
        <f t="shared" si="654"/>
        <v>45487</v>
      </c>
      <c r="N6922" s="158">
        <v>0.91827364554637281</v>
      </c>
      <c r="O6922" s="158">
        <v>1.4834000000000001</v>
      </c>
      <c r="P6922" s="161">
        <f t="shared" si="651"/>
        <v>1.3622000000000001</v>
      </c>
    </row>
    <row r="6923" spans="9:16" x14ac:dyDescent="0.2">
      <c r="I6923" s="158">
        <f t="shared" si="649"/>
        <v>17</v>
      </c>
      <c r="J6923" s="158" t="str">
        <f t="shared" si="652"/>
        <v>USD</v>
      </c>
      <c r="K6923" s="158" t="str">
        <f t="shared" si="653"/>
        <v>CAD</v>
      </c>
      <c r="L6923" s="158" t="str">
        <f t="shared" si="650"/>
        <v>USDCAD45488</v>
      </c>
      <c r="M6923" s="160">
        <f t="shared" si="654"/>
        <v>45488</v>
      </c>
      <c r="N6923" s="158">
        <v>0.9168423947923352</v>
      </c>
      <c r="O6923" s="158">
        <v>1.4879</v>
      </c>
      <c r="P6923" s="161">
        <f t="shared" si="651"/>
        <v>1.3642000000000001</v>
      </c>
    </row>
    <row r="6924" spans="9:16" x14ac:dyDescent="0.2">
      <c r="I6924" s="158">
        <f t="shared" si="649"/>
        <v>17</v>
      </c>
      <c r="J6924" s="158" t="str">
        <f t="shared" si="652"/>
        <v>USD</v>
      </c>
      <c r="K6924" s="158" t="str">
        <f t="shared" si="653"/>
        <v>CAD</v>
      </c>
      <c r="L6924" s="158" t="str">
        <f t="shared" si="650"/>
        <v>USDCAD45489</v>
      </c>
      <c r="M6924" s="160">
        <f t="shared" si="654"/>
        <v>45489</v>
      </c>
      <c r="N6924" s="158">
        <v>0.91726288754356999</v>
      </c>
      <c r="O6924" s="158">
        <v>1.4911000000000001</v>
      </c>
      <c r="P6924" s="161">
        <f t="shared" si="651"/>
        <v>1.3676999999999999</v>
      </c>
    </row>
    <row r="6925" spans="9:16" x14ac:dyDescent="0.2">
      <c r="I6925" s="158">
        <f t="shared" si="649"/>
        <v>17</v>
      </c>
      <c r="J6925" s="158" t="str">
        <f t="shared" si="652"/>
        <v>USD</v>
      </c>
      <c r="K6925" s="158" t="str">
        <f t="shared" si="653"/>
        <v>CAD</v>
      </c>
      <c r="L6925" s="158" t="str">
        <f t="shared" si="650"/>
        <v>USDCAD45490</v>
      </c>
      <c r="M6925" s="160">
        <f t="shared" si="654"/>
        <v>45490</v>
      </c>
      <c r="N6925" s="158">
        <v>0.91457837936711184</v>
      </c>
      <c r="O6925" s="158">
        <v>1.4948999999999999</v>
      </c>
      <c r="P6925" s="161">
        <f t="shared" si="651"/>
        <v>1.3672</v>
      </c>
    </row>
    <row r="6926" spans="9:16" x14ac:dyDescent="0.2">
      <c r="I6926" s="158">
        <f t="shared" si="649"/>
        <v>17</v>
      </c>
      <c r="J6926" s="158" t="str">
        <f t="shared" si="652"/>
        <v>USD</v>
      </c>
      <c r="K6926" s="158" t="str">
        <f t="shared" si="653"/>
        <v>CAD</v>
      </c>
      <c r="L6926" s="158" t="str">
        <f t="shared" si="650"/>
        <v>USDCAD45491</v>
      </c>
      <c r="M6926" s="160">
        <f t="shared" si="654"/>
        <v>45491</v>
      </c>
      <c r="N6926" s="158">
        <v>0.91491308325709064</v>
      </c>
      <c r="O6926" s="158">
        <v>1.4953000000000001</v>
      </c>
      <c r="P6926" s="161">
        <f t="shared" si="651"/>
        <v>1.3681000000000001</v>
      </c>
    </row>
    <row r="6927" spans="9:16" x14ac:dyDescent="0.2">
      <c r="I6927" s="158">
        <f t="shared" si="649"/>
        <v>17</v>
      </c>
      <c r="J6927" s="158" t="str">
        <f t="shared" si="652"/>
        <v>USD</v>
      </c>
      <c r="K6927" s="158" t="str">
        <f t="shared" si="653"/>
        <v>CAD</v>
      </c>
      <c r="L6927" s="158" t="str">
        <f t="shared" si="650"/>
        <v>USDCAD45492</v>
      </c>
      <c r="M6927" s="160">
        <f t="shared" si="654"/>
        <v>45492</v>
      </c>
      <c r="N6927" s="158">
        <v>0.91827364554637281</v>
      </c>
      <c r="O6927" s="158">
        <v>1.4938</v>
      </c>
      <c r="P6927" s="161">
        <f t="shared" si="651"/>
        <v>1.3716999999999999</v>
      </c>
    </row>
    <row r="6928" spans="9:16" x14ac:dyDescent="0.2">
      <c r="I6928" s="158">
        <f t="shared" si="649"/>
        <v>17</v>
      </c>
      <c r="J6928" s="158" t="str">
        <f t="shared" si="652"/>
        <v>USD</v>
      </c>
      <c r="K6928" s="158" t="str">
        <f t="shared" si="653"/>
        <v>CAD</v>
      </c>
      <c r="L6928" s="158" t="str">
        <f t="shared" si="650"/>
        <v>USDCAD45493</v>
      </c>
      <c r="M6928" s="160">
        <f t="shared" si="654"/>
        <v>45493</v>
      </c>
      <c r="N6928" s="158">
        <v>0.91827364554637281</v>
      </c>
      <c r="O6928" s="158">
        <v>1.4938</v>
      </c>
      <c r="P6928" s="161">
        <f t="shared" si="651"/>
        <v>1.3716999999999999</v>
      </c>
    </row>
    <row r="6929" spans="9:16" x14ac:dyDescent="0.2">
      <c r="I6929" s="158">
        <f t="shared" si="649"/>
        <v>17</v>
      </c>
      <c r="J6929" s="158" t="str">
        <f t="shared" si="652"/>
        <v>USD</v>
      </c>
      <c r="K6929" s="158" t="str">
        <f t="shared" si="653"/>
        <v>CAD</v>
      </c>
      <c r="L6929" s="158" t="str">
        <f t="shared" si="650"/>
        <v>USDCAD45494</v>
      </c>
      <c r="M6929" s="160">
        <f t="shared" si="654"/>
        <v>45494</v>
      </c>
      <c r="N6929" s="158">
        <v>0.91827364554637281</v>
      </c>
      <c r="O6929" s="158">
        <v>1.4938</v>
      </c>
      <c r="P6929" s="161">
        <f t="shared" si="651"/>
        <v>1.3716999999999999</v>
      </c>
    </row>
    <row r="6930" spans="9:16" x14ac:dyDescent="0.2">
      <c r="I6930" s="158">
        <f t="shared" si="649"/>
        <v>17</v>
      </c>
      <c r="J6930" s="158" t="str">
        <f t="shared" si="652"/>
        <v>USD</v>
      </c>
      <c r="K6930" s="158" t="str">
        <f t="shared" si="653"/>
        <v>CAD</v>
      </c>
      <c r="L6930" s="158" t="str">
        <f t="shared" si="650"/>
        <v>USDCAD45495</v>
      </c>
      <c r="M6930" s="160">
        <f t="shared" si="654"/>
        <v>45495</v>
      </c>
      <c r="N6930" s="158">
        <v>0.91844232182218954</v>
      </c>
      <c r="O6930" s="158">
        <v>1.4971000000000001</v>
      </c>
      <c r="P6930" s="161">
        <f t="shared" si="651"/>
        <v>1.375</v>
      </c>
    </row>
    <row r="6931" spans="9:16" x14ac:dyDescent="0.2">
      <c r="I6931" s="158">
        <f t="shared" si="649"/>
        <v>17</v>
      </c>
      <c r="J6931" s="158" t="str">
        <f t="shared" si="652"/>
        <v>USD</v>
      </c>
      <c r="K6931" s="158" t="str">
        <f t="shared" si="653"/>
        <v>CAD</v>
      </c>
      <c r="L6931" s="158" t="str">
        <f t="shared" si="650"/>
        <v>USDCAD45496</v>
      </c>
      <c r="M6931" s="160">
        <f t="shared" si="654"/>
        <v>45496</v>
      </c>
      <c r="N6931" s="158">
        <v>0.92081031307550643</v>
      </c>
      <c r="O6931" s="158">
        <v>1.4944</v>
      </c>
      <c r="P6931" s="161">
        <f t="shared" si="651"/>
        <v>1.3761000000000001</v>
      </c>
    </row>
    <row r="6932" spans="9:16" x14ac:dyDescent="0.2">
      <c r="I6932" s="158">
        <f t="shared" si="649"/>
        <v>17</v>
      </c>
      <c r="J6932" s="158" t="str">
        <f t="shared" si="652"/>
        <v>USD</v>
      </c>
      <c r="K6932" s="158" t="str">
        <f t="shared" si="653"/>
        <v>CAD</v>
      </c>
      <c r="L6932" s="158" t="str">
        <f t="shared" si="650"/>
        <v>USDCAD45497</v>
      </c>
      <c r="M6932" s="160">
        <f t="shared" si="654"/>
        <v>45497</v>
      </c>
      <c r="N6932" s="158">
        <v>0.92182890855457233</v>
      </c>
      <c r="O6932" s="158">
        <v>1.4953000000000001</v>
      </c>
      <c r="P6932" s="161">
        <f t="shared" si="651"/>
        <v>1.3784000000000001</v>
      </c>
    </row>
    <row r="6933" spans="9:16" x14ac:dyDescent="0.2">
      <c r="I6933" s="158">
        <f t="shared" si="649"/>
        <v>17</v>
      </c>
      <c r="J6933" s="158" t="str">
        <f t="shared" si="652"/>
        <v>USD</v>
      </c>
      <c r="K6933" s="158" t="str">
        <f t="shared" si="653"/>
        <v>CAD</v>
      </c>
      <c r="L6933" s="158" t="str">
        <f t="shared" si="650"/>
        <v>USDCAD45498</v>
      </c>
      <c r="M6933" s="160">
        <f t="shared" si="654"/>
        <v>45498</v>
      </c>
      <c r="N6933" s="158">
        <v>0.92157404847479496</v>
      </c>
      <c r="O6933" s="158">
        <v>1.502</v>
      </c>
      <c r="P6933" s="161">
        <f t="shared" si="651"/>
        <v>1.3842000000000001</v>
      </c>
    </row>
    <row r="6934" spans="9:16" x14ac:dyDescent="0.2">
      <c r="I6934" s="158">
        <f t="shared" si="649"/>
        <v>17</v>
      </c>
      <c r="J6934" s="158" t="str">
        <f t="shared" si="652"/>
        <v>USD</v>
      </c>
      <c r="K6934" s="158" t="str">
        <f t="shared" si="653"/>
        <v>CAD</v>
      </c>
      <c r="L6934" s="158" t="str">
        <f t="shared" si="650"/>
        <v>USDCAD45499</v>
      </c>
      <c r="M6934" s="160">
        <f t="shared" si="654"/>
        <v>45499</v>
      </c>
      <c r="N6934" s="158">
        <v>0.92081031307550643</v>
      </c>
      <c r="O6934" s="158">
        <v>1.5008999999999999</v>
      </c>
      <c r="P6934" s="161">
        <f t="shared" si="651"/>
        <v>1.3819999999999999</v>
      </c>
    </row>
    <row r="6935" spans="9:16" x14ac:dyDescent="0.2">
      <c r="I6935" s="158">
        <f t="shared" si="649"/>
        <v>17</v>
      </c>
      <c r="J6935" s="158" t="str">
        <f t="shared" si="652"/>
        <v>USD</v>
      </c>
      <c r="K6935" s="158" t="str">
        <f t="shared" si="653"/>
        <v>CAD</v>
      </c>
      <c r="L6935" s="158" t="str">
        <f t="shared" si="650"/>
        <v>USDCAD45500</v>
      </c>
      <c r="M6935" s="160">
        <f t="shared" si="654"/>
        <v>45500</v>
      </c>
      <c r="N6935" s="158">
        <v>0.92081031307550643</v>
      </c>
      <c r="O6935" s="158">
        <v>1.5008999999999999</v>
      </c>
      <c r="P6935" s="161">
        <f t="shared" si="651"/>
        <v>1.3819999999999999</v>
      </c>
    </row>
    <row r="6936" spans="9:16" x14ac:dyDescent="0.2">
      <c r="I6936" s="158">
        <f t="shared" si="649"/>
        <v>17</v>
      </c>
      <c r="J6936" s="158" t="str">
        <f t="shared" si="652"/>
        <v>USD</v>
      </c>
      <c r="K6936" s="158" t="str">
        <f t="shared" si="653"/>
        <v>CAD</v>
      </c>
      <c r="L6936" s="158" t="str">
        <f t="shared" si="650"/>
        <v>USDCAD45501</v>
      </c>
      <c r="M6936" s="160">
        <f t="shared" si="654"/>
        <v>45501</v>
      </c>
      <c r="N6936" s="158">
        <v>0.92081031307550643</v>
      </c>
      <c r="O6936" s="158">
        <v>1.5008999999999999</v>
      </c>
      <c r="P6936" s="161">
        <f t="shared" si="651"/>
        <v>1.3819999999999999</v>
      </c>
    </row>
    <row r="6937" spans="9:16" x14ac:dyDescent="0.2">
      <c r="I6937" s="158">
        <f t="shared" si="649"/>
        <v>17</v>
      </c>
      <c r="J6937" s="158" t="str">
        <f t="shared" si="652"/>
        <v>USD</v>
      </c>
      <c r="K6937" s="158" t="str">
        <f t="shared" si="653"/>
        <v>CAD</v>
      </c>
      <c r="L6937" s="158" t="str">
        <f t="shared" si="650"/>
        <v>USDCAD45502</v>
      </c>
      <c r="M6937" s="160">
        <f t="shared" si="654"/>
        <v>45502</v>
      </c>
      <c r="N6937" s="158">
        <v>0.92447074050106304</v>
      </c>
      <c r="O6937" s="158">
        <v>1.4976</v>
      </c>
      <c r="P6937" s="161">
        <f t="shared" si="651"/>
        <v>1.3845000000000001</v>
      </c>
    </row>
    <row r="6938" spans="9:16" x14ac:dyDescent="0.2">
      <c r="I6938" s="158">
        <f t="shared" si="649"/>
        <v>17</v>
      </c>
      <c r="J6938" s="158" t="str">
        <f t="shared" si="652"/>
        <v>USD</v>
      </c>
      <c r="K6938" s="158" t="str">
        <f t="shared" si="653"/>
        <v>CAD</v>
      </c>
      <c r="L6938" s="158" t="str">
        <f t="shared" si="650"/>
        <v>USDCAD45503</v>
      </c>
      <c r="M6938" s="160">
        <f t="shared" si="654"/>
        <v>45503</v>
      </c>
      <c r="N6938" s="158">
        <v>0.92387287509238725</v>
      </c>
      <c r="O6938" s="158">
        <v>1.4996</v>
      </c>
      <c r="P6938" s="161">
        <f t="shared" si="651"/>
        <v>1.3854</v>
      </c>
    </row>
    <row r="6939" spans="9:16" x14ac:dyDescent="0.2">
      <c r="I6939" s="158">
        <f t="shared" si="649"/>
        <v>17</v>
      </c>
      <c r="J6939" s="158" t="str">
        <f t="shared" si="652"/>
        <v>USD</v>
      </c>
      <c r="K6939" s="158" t="str">
        <f t="shared" si="653"/>
        <v>CAD</v>
      </c>
      <c r="L6939" s="158" t="str">
        <f t="shared" si="650"/>
        <v>USDCAD45504</v>
      </c>
      <c r="M6939" s="160">
        <f t="shared" si="654"/>
        <v>45504</v>
      </c>
      <c r="N6939" s="158">
        <v>0.92353158478019948</v>
      </c>
      <c r="O6939" s="158">
        <v>1.4977</v>
      </c>
      <c r="P6939" s="161">
        <f t="shared" si="651"/>
        <v>1.3832</v>
      </c>
    </row>
    <row r="6940" spans="9:16" x14ac:dyDescent="0.2">
      <c r="I6940" s="158">
        <f t="shared" si="649"/>
        <v>17</v>
      </c>
      <c r="J6940" s="158" t="str">
        <f t="shared" si="652"/>
        <v>USD</v>
      </c>
      <c r="K6940" s="158" t="str">
        <f t="shared" si="653"/>
        <v>CAD</v>
      </c>
      <c r="L6940" s="158" t="str">
        <f t="shared" si="650"/>
        <v>USDCAD45505</v>
      </c>
      <c r="M6940" s="160">
        <f t="shared" si="654"/>
        <v>45505</v>
      </c>
      <c r="N6940" s="158">
        <v>0.92686996014459178</v>
      </c>
      <c r="O6940" s="158">
        <v>1.4912000000000001</v>
      </c>
      <c r="P6940" s="161">
        <f t="shared" si="651"/>
        <v>1.3821000000000001</v>
      </c>
    </row>
    <row r="6941" spans="9:16" x14ac:dyDescent="0.2">
      <c r="I6941" s="158">
        <f t="shared" si="649"/>
        <v>17</v>
      </c>
      <c r="J6941" s="158" t="str">
        <f t="shared" si="652"/>
        <v>USD</v>
      </c>
      <c r="K6941" s="158" t="str">
        <f t="shared" si="653"/>
        <v>CAD</v>
      </c>
      <c r="L6941" s="158" t="str">
        <f t="shared" si="650"/>
        <v>USDCAD45506</v>
      </c>
      <c r="M6941" s="160">
        <f t="shared" si="654"/>
        <v>45506</v>
      </c>
      <c r="N6941" s="158">
        <v>0.92293493308721741</v>
      </c>
      <c r="O6941" s="158">
        <v>1.5035000000000001</v>
      </c>
      <c r="P6941" s="161">
        <f t="shared" si="651"/>
        <v>1.3875999999999999</v>
      </c>
    </row>
    <row r="6942" spans="9:16" x14ac:dyDescent="0.2">
      <c r="I6942" s="158">
        <f t="shared" si="649"/>
        <v>17</v>
      </c>
      <c r="J6942" s="158" t="str">
        <f t="shared" si="652"/>
        <v>USD</v>
      </c>
      <c r="K6942" s="158" t="str">
        <f t="shared" si="653"/>
        <v>CAD</v>
      </c>
      <c r="L6942" s="158" t="str">
        <f t="shared" si="650"/>
        <v>USDCAD45507</v>
      </c>
      <c r="M6942" s="160">
        <f t="shared" si="654"/>
        <v>45507</v>
      </c>
      <c r="N6942" s="158">
        <v>0.92293493308721741</v>
      </c>
      <c r="O6942" s="158">
        <v>1.5035000000000001</v>
      </c>
      <c r="P6942" s="161">
        <f t="shared" si="651"/>
        <v>1.3875999999999999</v>
      </c>
    </row>
    <row r="6943" spans="9:16" x14ac:dyDescent="0.2">
      <c r="I6943" s="158">
        <f t="shared" si="649"/>
        <v>17</v>
      </c>
      <c r="J6943" s="158" t="str">
        <f t="shared" si="652"/>
        <v>USD</v>
      </c>
      <c r="K6943" s="158" t="str">
        <f t="shared" si="653"/>
        <v>CAD</v>
      </c>
      <c r="L6943" s="158" t="str">
        <f t="shared" si="650"/>
        <v>USDCAD45508</v>
      </c>
      <c r="M6943" s="160">
        <f t="shared" si="654"/>
        <v>45508</v>
      </c>
      <c r="N6943" s="158">
        <v>0.92293493308721741</v>
      </c>
      <c r="O6943" s="158">
        <v>1.5035000000000001</v>
      </c>
      <c r="P6943" s="161">
        <f t="shared" si="651"/>
        <v>1.3875999999999999</v>
      </c>
    </row>
    <row r="6944" spans="9:16" x14ac:dyDescent="0.2">
      <c r="I6944" s="158">
        <f t="shared" si="649"/>
        <v>17</v>
      </c>
      <c r="J6944" s="158" t="str">
        <f t="shared" si="652"/>
        <v>USD</v>
      </c>
      <c r="K6944" s="158" t="str">
        <f t="shared" si="653"/>
        <v>CAD</v>
      </c>
      <c r="L6944" s="158" t="str">
        <f t="shared" si="650"/>
        <v>USDCAD45509</v>
      </c>
      <c r="M6944" s="160">
        <f t="shared" si="654"/>
        <v>45509</v>
      </c>
      <c r="N6944" s="158">
        <v>0.91190953857377344</v>
      </c>
      <c r="O6944" s="158">
        <v>1.5187999999999999</v>
      </c>
      <c r="P6944" s="161">
        <f t="shared" si="651"/>
        <v>1.385</v>
      </c>
    </row>
    <row r="6945" spans="9:16" x14ac:dyDescent="0.2">
      <c r="I6945" s="158">
        <f t="shared" si="649"/>
        <v>17</v>
      </c>
      <c r="J6945" s="158" t="str">
        <f t="shared" si="652"/>
        <v>USD</v>
      </c>
      <c r="K6945" s="158" t="str">
        <f t="shared" si="653"/>
        <v>CAD</v>
      </c>
      <c r="L6945" s="158" t="str">
        <f t="shared" si="650"/>
        <v>USDCAD45510</v>
      </c>
      <c r="M6945" s="160">
        <f t="shared" si="654"/>
        <v>45510</v>
      </c>
      <c r="N6945" s="158">
        <v>0.91617040769583147</v>
      </c>
      <c r="O6945" s="158">
        <v>1.5097</v>
      </c>
      <c r="P6945" s="161">
        <f t="shared" si="651"/>
        <v>1.3831</v>
      </c>
    </row>
    <row r="6946" spans="9:16" x14ac:dyDescent="0.2">
      <c r="I6946" s="158">
        <f t="shared" si="649"/>
        <v>17</v>
      </c>
      <c r="J6946" s="158" t="str">
        <f t="shared" si="652"/>
        <v>USD</v>
      </c>
      <c r="K6946" s="158" t="str">
        <f t="shared" si="653"/>
        <v>CAD</v>
      </c>
      <c r="L6946" s="158" t="str">
        <f t="shared" si="650"/>
        <v>USDCAD45511</v>
      </c>
      <c r="M6946" s="160">
        <f t="shared" si="654"/>
        <v>45511</v>
      </c>
      <c r="N6946" s="158">
        <v>0.91558322651529023</v>
      </c>
      <c r="O6946" s="158">
        <v>1.5009999999999999</v>
      </c>
      <c r="P6946" s="161">
        <f t="shared" si="651"/>
        <v>1.3743000000000001</v>
      </c>
    </row>
    <row r="6947" spans="9:16" x14ac:dyDescent="0.2">
      <c r="I6947" s="158">
        <f t="shared" si="649"/>
        <v>17</v>
      </c>
      <c r="J6947" s="158" t="str">
        <f t="shared" si="652"/>
        <v>USD</v>
      </c>
      <c r="K6947" s="158" t="str">
        <f t="shared" si="653"/>
        <v>CAD</v>
      </c>
      <c r="L6947" s="158" t="str">
        <f t="shared" si="650"/>
        <v>USDCAD45512</v>
      </c>
      <c r="M6947" s="160">
        <f t="shared" si="654"/>
        <v>45512</v>
      </c>
      <c r="N6947" s="158">
        <v>0.91491308325709064</v>
      </c>
      <c r="O6947" s="158">
        <v>1.5021</v>
      </c>
      <c r="P6947" s="161">
        <f t="shared" si="651"/>
        <v>1.3743000000000001</v>
      </c>
    </row>
    <row r="6948" spans="9:16" x14ac:dyDescent="0.2">
      <c r="I6948" s="158">
        <f t="shared" si="649"/>
        <v>17</v>
      </c>
      <c r="J6948" s="158" t="str">
        <f t="shared" si="652"/>
        <v>USD</v>
      </c>
      <c r="K6948" s="158" t="str">
        <f t="shared" si="653"/>
        <v>CAD</v>
      </c>
      <c r="L6948" s="158" t="str">
        <f t="shared" si="650"/>
        <v>USDCAD45513</v>
      </c>
      <c r="M6948" s="160">
        <f t="shared" si="654"/>
        <v>45513</v>
      </c>
      <c r="N6948" s="158">
        <v>0.91600256480718156</v>
      </c>
      <c r="O6948" s="158">
        <v>1.5006999999999999</v>
      </c>
      <c r="P6948" s="161">
        <f t="shared" si="651"/>
        <v>1.3746</v>
      </c>
    </row>
    <row r="6949" spans="9:16" x14ac:dyDescent="0.2">
      <c r="I6949" s="158">
        <f t="shared" si="649"/>
        <v>17</v>
      </c>
      <c r="J6949" s="158" t="str">
        <f t="shared" si="652"/>
        <v>USD</v>
      </c>
      <c r="K6949" s="158" t="str">
        <f t="shared" si="653"/>
        <v>CAD</v>
      </c>
      <c r="L6949" s="158" t="str">
        <f t="shared" si="650"/>
        <v>USDCAD45514</v>
      </c>
      <c r="M6949" s="160">
        <f t="shared" si="654"/>
        <v>45514</v>
      </c>
      <c r="N6949" s="158">
        <v>0.91600256480718156</v>
      </c>
      <c r="O6949" s="158">
        <v>1.5006999999999999</v>
      </c>
      <c r="P6949" s="161">
        <f t="shared" si="651"/>
        <v>1.3746</v>
      </c>
    </row>
    <row r="6950" spans="9:16" x14ac:dyDescent="0.2">
      <c r="I6950" s="158">
        <f t="shared" si="649"/>
        <v>17</v>
      </c>
      <c r="J6950" s="158" t="str">
        <f t="shared" si="652"/>
        <v>USD</v>
      </c>
      <c r="K6950" s="158" t="str">
        <f t="shared" si="653"/>
        <v>CAD</v>
      </c>
      <c r="L6950" s="158" t="str">
        <f t="shared" si="650"/>
        <v>USDCAD45515</v>
      </c>
      <c r="M6950" s="160">
        <f t="shared" si="654"/>
        <v>45515</v>
      </c>
      <c r="N6950" s="158">
        <v>0.91600256480718156</v>
      </c>
      <c r="O6950" s="158">
        <v>1.5006999999999999</v>
      </c>
      <c r="P6950" s="161">
        <f t="shared" si="651"/>
        <v>1.3746</v>
      </c>
    </row>
    <row r="6951" spans="9:16" x14ac:dyDescent="0.2">
      <c r="I6951" s="158">
        <f t="shared" si="649"/>
        <v>17</v>
      </c>
      <c r="J6951" s="158" t="str">
        <f t="shared" si="652"/>
        <v>USD</v>
      </c>
      <c r="K6951" s="158" t="str">
        <f t="shared" si="653"/>
        <v>CAD</v>
      </c>
      <c r="L6951" s="158" t="str">
        <f t="shared" si="650"/>
        <v>USDCAD45516</v>
      </c>
      <c r="M6951" s="160">
        <f t="shared" si="654"/>
        <v>45516</v>
      </c>
      <c r="N6951" s="158">
        <v>0.91533180778032031</v>
      </c>
      <c r="O6951" s="158">
        <v>1.4998</v>
      </c>
      <c r="P6951" s="161">
        <f t="shared" si="651"/>
        <v>1.3728</v>
      </c>
    </row>
    <row r="6952" spans="9:16" x14ac:dyDescent="0.2">
      <c r="I6952" s="158">
        <f t="shared" si="649"/>
        <v>17</v>
      </c>
      <c r="J6952" s="158" t="str">
        <f t="shared" si="652"/>
        <v>USD</v>
      </c>
      <c r="K6952" s="158" t="str">
        <f t="shared" si="653"/>
        <v>CAD</v>
      </c>
      <c r="L6952" s="158" t="str">
        <f t="shared" si="650"/>
        <v>USDCAD45517</v>
      </c>
      <c r="M6952" s="160">
        <f t="shared" si="654"/>
        <v>45517</v>
      </c>
      <c r="N6952" s="158">
        <v>0.91482938431982441</v>
      </c>
      <c r="O6952" s="158">
        <v>1.5014000000000001</v>
      </c>
      <c r="P6952" s="161">
        <f t="shared" si="651"/>
        <v>1.3734999999999999</v>
      </c>
    </row>
    <row r="6953" spans="9:16" x14ac:dyDescent="0.2">
      <c r="I6953" s="158">
        <f t="shared" si="649"/>
        <v>17</v>
      </c>
      <c r="J6953" s="158" t="str">
        <f t="shared" si="652"/>
        <v>USD</v>
      </c>
      <c r="K6953" s="158" t="str">
        <f t="shared" si="653"/>
        <v>CAD</v>
      </c>
      <c r="L6953" s="158" t="str">
        <f t="shared" si="650"/>
        <v>USDCAD45518</v>
      </c>
      <c r="M6953" s="160">
        <f t="shared" si="654"/>
        <v>45518</v>
      </c>
      <c r="N6953" s="158">
        <v>0.90752336872674466</v>
      </c>
      <c r="O6953" s="158">
        <v>1.5115000000000001</v>
      </c>
      <c r="P6953" s="161">
        <f t="shared" si="651"/>
        <v>1.3716999999999999</v>
      </c>
    </row>
    <row r="6954" spans="9:16" x14ac:dyDescent="0.2">
      <c r="I6954" s="158">
        <f t="shared" ref="I6954:I7017" si="655">IF(M6953=$G$2,I6953+1,I6953)</f>
        <v>17</v>
      </c>
      <c r="J6954" s="158" t="str">
        <f t="shared" si="652"/>
        <v>USD</v>
      </c>
      <c r="K6954" s="158" t="str">
        <f t="shared" si="653"/>
        <v>CAD</v>
      </c>
      <c r="L6954" s="158" t="str">
        <f t="shared" si="650"/>
        <v>USDCAD45519</v>
      </c>
      <c r="M6954" s="160">
        <f t="shared" si="654"/>
        <v>45519</v>
      </c>
      <c r="N6954" s="158">
        <v>0.90818272636454456</v>
      </c>
      <c r="O6954" s="158">
        <v>1.5089999999999999</v>
      </c>
      <c r="P6954" s="161">
        <f t="shared" si="651"/>
        <v>1.3704000000000001</v>
      </c>
    </row>
    <row r="6955" spans="9:16" x14ac:dyDescent="0.2">
      <c r="I6955" s="158">
        <f t="shared" si="655"/>
        <v>17</v>
      </c>
      <c r="J6955" s="158" t="str">
        <f t="shared" si="652"/>
        <v>USD</v>
      </c>
      <c r="K6955" s="158" t="str">
        <f t="shared" si="653"/>
        <v>CAD</v>
      </c>
      <c r="L6955" s="158" t="str">
        <f t="shared" si="650"/>
        <v>USDCAD45520</v>
      </c>
      <c r="M6955" s="160">
        <f t="shared" si="654"/>
        <v>45520</v>
      </c>
      <c r="N6955" s="158">
        <v>0.90958704748044394</v>
      </c>
      <c r="O6955" s="158">
        <v>1.5095000000000001</v>
      </c>
      <c r="P6955" s="161">
        <f t="shared" si="651"/>
        <v>1.373</v>
      </c>
    </row>
    <row r="6956" spans="9:16" x14ac:dyDescent="0.2">
      <c r="I6956" s="158">
        <f t="shared" si="655"/>
        <v>17</v>
      </c>
      <c r="J6956" s="158" t="str">
        <f t="shared" si="652"/>
        <v>USD</v>
      </c>
      <c r="K6956" s="158" t="str">
        <f t="shared" si="653"/>
        <v>CAD</v>
      </c>
      <c r="L6956" s="158" t="str">
        <f t="shared" si="650"/>
        <v>USDCAD45521</v>
      </c>
      <c r="M6956" s="160">
        <f t="shared" si="654"/>
        <v>45521</v>
      </c>
      <c r="N6956" s="158">
        <v>0.90958704748044394</v>
      </c>
      <c r="O6956" s="158">
        <v>1.5095000000000001</v>
      </c>
      <c r="P6956" s="161">
        <f t="shared" si="651"/>
        <v>1.373</v>
      </c>
    </row>
    <row r="6957" spans="9:16" x14ac:dyDescent="0.2">
      <c r="I6957" s="158">
        <f t="shared" si="655"/>
        <v>17</v>
      </c>
      <c r="J6957" s="158" t="str">
        <f t="shared" si="652"/>
        <v>USD</v>
      </c>
      <c r="K6957" s="158" t="str">
        <f t="shared" si="653"/>
        <v>CAD</v>
      </c>
      <c r="L6957" s="158" t="str">
        <f t="shared" si="650"/>
        <v>USDCAD45522</v>
      </c>
      <c r="M6957" s="160">
        <f t="shared" si="654"/>
        <v>45522</v>
      </c>
      <c r="N6957" s="158">
        <v>0.90958704748044394</v>
      </c>
      <c r="O6957" s="158">
        <v>1.5095000000000001</v>
      </c>
      <c r="P6957" s="161">
        <f t="shared" si="651"/>
        <v>1.373</v>
      </c>
    </row>
    <row r="6958" spans="9:16" x14ac:dyDescent="0.2">
      <c r="I6958" s="158">
        <f t="shared" si="655"/>
        <v>17</v>
      </c>
      <c r="J6958" s="158" t="str">
        <f t="shared" si="652"/>
        <v>USD</v>
      </c>
      <c r="K6958" s="158" t="str">
        <f t="shared" si="653"/>
        <v>CAD</v>
      </c>
      <c r="L6958" s="158" t="str">
        <f t="shared" si="650"/>
        <v>USDCAD45523</v>
      </c>
      <c r="M6958" s="160">
        <f t="shared" si="654"/>
        <v>45523</v>
      </c>
      <c r="N6958" s="158">
        <v>0.90571506204148167</v>
      </c>
      <c r="O6958" s="158">
        <v>1.5098</v>
      </c>
      <c r="P6958" s="161">
        <f t="shared" si="651"/>
        <v>1.3673999999999999</v>
      </c>
    </row>
    <row r="6959" spans="9:16" x14ac:dyDescent="0.2">
      <c r="I6959" s="158">
        <f t="shared" si="655"/>
        <v>17</v>
      </c>
      <c r="J6959" s="158" t="str">
        <f t="shared" si="652"/>
        <v>USD</v>
      </c>
      <c r="K6959" s="158" t="str">
        <f t="shared" si="653"/>
        <v>CAD</v>
      </c>
      <c r="L6959" s="158" t="str">
        <f t="shared" si="650"/>
        <v>USDCAD45524</v>
      </c>
      <c r="M6959" s="160">
        <f t="shared" si="654"/>
        <v>45524</v>
      </c>
      <c r="N6959" s="158">
        <v>0.90220137134608436</v>
      </c>
      <c r="O6959" s="158">
        <v>1.5085</v>
      </c>
      <c r="P6959" s="161">
        <f t="shared" si="651"/>
        <v>1.361</v>
      </c>
    </row>
    <row r="6960" spans="9:16" x14ac:dyDescent="0.2">
      <c r="I6960" s="158">
        <f t="shared" si="655"/>
        <v>17</v>
      </c>
      <c r="J6960" s="158" t="str">
        <f t="shared" si="652"/>
        <v>USD</v>
      </c>
      <c r="K6960" s="158" t="str">
        <f t="shared" si="653"/>
        <v>CAD</v>
      </c>
      <c r="L6960" s="158" t="str">
        <f t="shared" si="650"/>
        <v>USDCAD45525</v>
      </c>
      <c r="M6960" s="160">
        <f t="shared" si="654"/>
        <v>45525</v>
      </c>
      <c r="N6960" s="158">
        <v>0.89960417416336813</v>
      </c>
      <c r="O6960" s="158">
        <v>1.5117</v>
      </c>
      <c r="P6960" s="161">
        <f t="shared" si="651"/>
        <v>1.3599000000000001</v>
      </c>
    </row>
    <row r="6961" spans="9:16" x14ac:dyDescent="0.2">
      <c r="I6961" s="158">
        <f t="shared" si="655"/>
        <v>17</v>
      </c>
      <c r="J6961" s="158" t="str">
        <f t="shared" si="652"/>
        <v>USD</v>
      </c>
      <c r="K6961" s="158" t="str">
        <f t="shared" si="653"/>
        <v>CAD</v>
      </c>
      <c r="L6961" s="158" t="str">
        <f t="shared" si="650"/>
        <v>USDCAD45526</v>
      </c>
      <c r="M6961" s="160">
        <f t="shared" si="654"/>
        <v>45526</v>
      </c>
      <c r="N6961" s="158">
        <v>0.89806915132465204</v>
      </c>
      <c r="O6961" s="158">
        <v>1.5129999999999999</v>
      </c>
      <c r="P6961" s="161">
        <f t="shared" si="651"/>
        <v>1.3588</v>
      </c>
    </row>
    <row r="6962" spans="9:16" x14ac:dyDescent="0.2">
      <c r="I6962" s="158">
        <f t="shared" si="655"/>
        <v>17</v>
      </c>
      <c r="J6962" s="158" t="str">
        <f t="shared" si="652"/>
        <v>USD</v>
      </c>
      <c r="K6962" s="158" t="str">
        <f t="shared" si="653"/>
        <v>CAD</v>
      </c>
      <c r="L6962" s="158" t="str">
        <f t="shared" si="650"/>
        <v>USDCAD45527</v>
      </c>
      <c r="M6962" s="160">
        <f t="shared" si="654"/>
        <v>45527</v>
      </c>
      <c r="N6962" s="158">
        <v>0.89919971225609197</v>
      </c>
      <c r="O6962" s="158">
        <v>1.5105999999999999</v>
      </c>
      <c r="P6962" s="161">
        <f t="shared" si="651"/>
        <v>1.3583000000000001</v>
      </c>
    </row>
    <row r="6963" spans="9:16" x14ac:dyDescent="0.2">
      <c r="I6963" s="158">
        <f t="shared" si="655"/>
        <v>17</v>
      </c>
      <c r="J6963" s="158" t="str">
        <f t="shared" si="652"/>
        <v>USD</v>
      </c>
      <c r="K6963" s="158" t="str">
        <f t="shared" si="653"/>
        <v>CAD</v>
      </c>
      <c r="L6963" s="158" t="str">
        <f t="shared" si="650"/>
        <v>USDCAD45528</v>
      </c>
      <c r="M6963" s="160">
        <f t="shared" si="654"/>
        <v>45528</v>
      </c>
      <c r="N6963" s="158">
        <v>0.89919971225609197</v>
      </c>
      <c r="O6963" s="158">
        <v>1.5105999999999999</v>
      </c>
      <c r="P6963" s="161">
        <f t="shared" si="651"/>
        <v>1.3583000000000001</v>
      </c>
    </row>
    <row r="6964" spans="9:16" x14ac:dyDescent="0.2">
      <c r="I6964" s="158">
        <f t="shared" si="655"/>
        <v>17</v>
      </c>
      <c r="J6964" s="158" t="str">
        <f t="shared" si="652"/>
        <v>USD</v>
      </c>
      <c r="K6964" s="158" t="str">
        <f t="shared" si="653"/>
        <v>CAD</v>
      </c>
      <c r="L6964" s="158" t="str">
        <f t="shared" si="650"/>
        <v>USDCAD45529</v>
      </c>
      <c r="M6964" s="160">
        <f t="shared" si="654"/>
        <v>45529</v>
      </c>
      <c r="N6964" s="158">
        <v>0.89919971225609197</v>
      </c>
      <c r="O6964" s="158">
        <v>1.5105999999999999</v>
      </c>
      <c r="P6964" s="161">
        <f t="shared" si="651"/>
        <v>1.3583000000000001</v>
      </c>
    </row>
    <row r="6965" spans="9:16" x14ac:dyDescent="0.2">
      <c r="I6965" s="158">
        <f t="shared" si="655"/>
        <v>17</v>
      </c>
      <c r="J6965" s="158" t="str">
        <f t="shared" si="652"/>
        <v>USD</v>
      </c>
      <c r="K6965" s="158" t="str">
        <f t="shared" si="653"/>
        <v>CAD</v>
      </c>
      <c r="L6965" s="158" t="str">
        <f t="shared" si="650"/>
        <v>USDCAD45530</v>
      </c>
      <c r="M6965" s="160">
        <f t="shared" si="654"/>
        <v>45530</v>
      </c>
      <c r="N6965" s="158">
        <v>0.89581653677326878</v>
      </c>
      <c r="O6965" s="158">
        <v>1.5076000000000001</v>
      </c>
      <c r="P6965" s="161">
        <f t="shared" si="651"/>
        <v>1.3505</v>
      </c>
    </row>
    <row r="6966" spans="9:16" x14ac:dyDescent="0.2">
      <c r="I6966" s="158">
        <f t="shared" si="655"/>
        <v>17</v>
      </c>
      <c r="J6966" s="158" t="str">
        <f t="shared" si="652"/>
        <v>USD</v>
      </c>
      <c r="K6966" s="158" t="str">
        <f t="shared" si="653"/>
        <v>CAD</v>
      </c>
      <c r="L6966" s="158" t="str">
        <f t="shared" si="650"/>
        <v>USDCAD45531</v>
      </c>
      <c r="M6966" s="160">
        <f t="shared" si="654"/>
        <v>45531</v>
      </c>
      <c r="N6966" s="158">
        <v>0.89589679268948208</v>
      </c>
      <c r="O6966" s="158">
        <v>1.5041</v>
      </c>
      <c r="P6966" s="161">
        <f t="shared" si="651"/>
        <v>1.3474999999999999</v>
      </c>
    </row>
    <row r="6967" spans="9:16" x14ac:dyDescent="0.2">
      <c r="I6967" s="158">
        <f t="shared" si="655"/>
        <v>17</v>
      </c>
      <c r="J6967" s="158" t="str">
        <f t="shared" si="652"/>
        <v>USD</v>
      </c>
      <c r="K6967" s="158" t="str">
        <f t="shared" si="653"/>
        <v>CAD</v>
      </c>
      <c r="L6967" s="158" t="str">
        <f t="shared" si="650"/>
        <v>USDCAD45532</v>
      </c>
      <c r="M6967" s="160">
        <f t="shared" si="654"/>
        <v>45532</v>
      </c>
      <c r="N6967" s="158">
        <v>0.8995232526760818</v>
      </c>
      <c r="O6967" s="158">
        <v>1.4982</v>
      </c>
      <c r="P6967" s="161">
        <f t="shared" si="651"/>
        <v>1.3476999999999999</v>
      </c>
    </row>
    <row r="6968" spans="9:16" x14ac:dyDescent="0.2">
      <c r="I6968" s="158">
        <f t="shared" si="655"/>
        <v>17</v>
      </c>
      <c r="J6968" s="158" t="str">
        <f t="shared" si="652"/>
        <v>USD</v>
      </c>
      <c r="K6968" s="158" t="str">
        <f t="shared" si="653"/>
        <v>CAD</v>
      </c>
      <c r="L6968" s="158" t="str">
        <f t="shared" si="650"/>
        <v>USDCAD45533</v>
      </c>
      <c r="M6968" s="160">
        <f t="shared" si="654"/>
        <v>45533</v>
      </c>
      <c r="N6968" s="158">
        <v>0.90187590187590183</v>
      </c>
      <c r="O6968" s="158">
        <v>1.4926999999999999</v>
      </c>
      <c r="P6968" s="161">
        <f t="shared" si="651"/>
        <v>1.3462000000000001</v>
      </c>
    </row>
    <row r="6969" spans="9:16" x14ac:dyDescent="0.2">
      <c r="I6969" s="158">
        <f t="shared" si="655"/>
        <v>17</v>
      </c>
      <c r="J6969" s="158" t="str">
        <f t="shared" si="652"/>
        <v>USD</v>
      </c>
      <c r="K6969" s="158" t="str">
        <f t="shared" si="653"/>
        <v>CAD</v>
      </c>
      <c r="L6969" s="158" t="str">
        <f t="shared" si="650"/>
        <v>USDCAD45534</v>
      </c>
      <c r="M6969" s="160">
        <f t="shared" si="654"/>
        <v>45534</v>
      </c>
      <c r="N6969" s="158">
        <v>0.90195724722648141</v>
      </c>
      <c r="O6969" s="158">
        <v>1.4941</v>
      </c>
      <c r="P6969" s="161">
        <f t="shared" si="651"/>
        <v>1.3475999999999999</v>
      </c>
    </row>
    <row r="6970" spans="9:16" x14ac:dyDescent="0.2">
      <c r="I6970" s="158">
        <f t="shared" si="655"/>
        <v>17</v>
      </c>
      <c r="J6970" s="158" t="str">
        <f t="shared" si="652"/>
        <v>USD</v>
      </c>
      <c r="K6970" s="158" t="str">
        <f t="shared" si="653"/>
        <v>CAD</v>
      </c>
      <c r="L6970" s="158" t="str">
        <f t="shared" si="650"/>
        <v>USDCAD45535</v>
      </c>
      <c r="M6970" s="160">
        <f t="shared" si="654"/>
        <v>45535</v>
      </c>
      <c r="N6970" s="158">
        <v>0.90195724722648141</v>
      </c>
      <c r="O6970" s="158">
        <v>1.4941</v>
      </c>
      <c r="P6970" s="161">
        <f t="shared" si="651"/>
        <v>1.3475999999999999</v>
      </c>
    </row>
    <row r="6971" spans="9:16" x14ac:dyDescent="0.2">
      <c r="I6971" s="158">
        <f t="shared" si="655"/>
        <v>17</v>
      </c>
      <c r="J6971" s="158" t="str">
        <f t="shared" si="652"/>
        <v>USD</v>
      </c>
      <c r="K6971" s="158" t="str">
        <f t="shared" si="653"/>
        <v>CAD</v>
      </c>
      <c r="L6971" s="158" t="str">
        <f t="shared" si="650"/>
        <v>USDCAD45536</v>
      </c>
      <c r="M6971" s="160">
        <f t="shared" si="654"/>
        <v>45536</v>
      </c>
      <c r="N6971" s="158">
        <v>0.90195724722648141</v>
      </c>
      <c r="O6971" s="158">
        <v>1.4941</v>
      </c>
      <c r="P6971" s="161">
        <f t="shared" si="651"/>
        <v>1.3475999999999999</v>
      </c>
    </row>
    <row r="6972" spans="9:16" x14ac:dyDescent="0.2">
      <c r="I6972" s="158">
        <f t="shared" si="655"/>
        <v>17</v>
      </c>
      <c r="J6972" s="158" t="str">
        <f t="shared" si="652"/>
        <v>USD</v>
      </c>
      <c r="K6972" s="158" t="str">
        <f t="shared" si="653"/>
        <v>CAD</v>
      </c>
      <c r="L6972" s="158" t="str">
        <f t="shared" si="650"/>
        <v>USDCAD45537</v>
      </c>
      <c r="M6972" s="160">
        <f t="shared" si="654"/>
        <v>45537</v>
      </c>
      <c r="N6972" s="158">
        <v>0.90407738902450041</v>
      </c>
      <c r="O6972" s="158">
        <v>1.4932000000000001</v>
      </c>
      <c r="P6972" s="161">
        <f t="shared" si="651"/>
        <v>1.35</v>
      </c>
    </row>
    <row r="6973" spans="9:16" x14ac:dyDescent="0.2">
      <c r="I6973" s="158">
        <f t="shared" si="655"/>
        <v>17</v>
      </c>
      <c r="J6973" s="158" t="str">
        <f t="shared" si="652"/>
        <v>USD</v>
      </c>
      <c r="K6973" s="158" t="str">
        <f t="shared" si="653"/>
        <v>CAD</v>
      </c>
      <c r="L6973" s="158" t="str">
        <f t="shared" si="650"/>
        <v>USDCAD45538</v>
      </c>
      <c r="M6973" s="160">
        <f t="shared" si="654"/>
        <v>45538</v>
      </c>
      <c r="N6973" s="158">
        <v>0.90620752152242867</v>
      </c>
      <c r="O6973" s="158">
        <v>1.4951000000000001</v>
      </c>
      <c r="P6973" s="161">
        <f t="shared" si="651"/>
        <v>1.3549</v>
      </c>
    </row>
    <row r="6974" spans="9:16" x14ac:dyDescent="0.2">
      <c r="I6974" s="158">
        <f t="shared" si="655"/>
        <v>17</v>
      </c>
      <c r="J6974" s="158" t="str">
        <f t="shared" si="652"/>
        <v>USD</v>
      </c>
      <c r="K6974" s="158" t="str">
        <f t="shared" si="653"/>
        <v>CAD</v>
      </c>
      <c r="L6974" s="158" t="str">
        <f t="shared" si="650"/>
        <v>USDCAD45539</v>
      </c>
      <c r="M6974" s="160">
        <f t="shared" si="654"/>
        <v>45539</v>
      </c>
      <c r="N6974" s="158">
        <v>0.90497737556561086</v>
      </c>
      <c r="O6974" s="158">
        <v>1.498</v>
      </c>
      <c r="P6974" s="161">
        <f t="shared" si="651"/>
        <v>1.3556999999999999</v>
      </c>
    </row>
    <row r="6975" spans="9:16" x14ac:dyDescent="0.2">
      <c r="I6975" s="158">
        <f t="shared" si="655"/>
        <v>17</v>
      </c>
      <c r="J6975" s="158" t="str">
        <f t="shared" si="652"/>
        <v>USD</v>
      </c>
      <c r="K6975" s="158" t="str">
        <f t="shared" si="653"/>
        <v>CAD</v>
      </c>
      <c r="L6975" s="158" t="str">
        <f t="shared" si="650"/>
        <v>USDCAD45540</v>
      </c>
      <c r="M6975" s="160">
        <f t="shared" si="654"/>
        <v>45540</v>
      </c>
      <c r="N6975" s="158">
        <v>0.90114445345588901</v>
      </c>
      <c r="O6975" s="158">
        <v>1.4996</v>
      </c>
      <c r="P6975" s="161">
        <f t="shared" si="651"/>
        <v>1.3513999999999999</v>
      </c>
    </row>
    <row r="6976" spans="9:16" x14ac:dyDescent="0.2">
      <c r="I6976" s="158">
        <f t="shared" si="655"/>
        <v>17</v>
      </c>
      <c r="J6976" s="158" t="str">
        <f t="shared" si="652"/>
        <v>USD</v>
      </c>
      <c r="K6976" s="158" t="str">
        <f t="shared" si="653"/>
        <v>CAD</v>
      </c>
      <c r="L6976" s="158" t="str">
        <f t="shared" si="650"/>
        <v>USDCAD45541</v>
      </c>
      <c r="M6976" s="160">
        <f t="shared" si="654"/>
        <v>45541</v>
      </c>
      <c r="N6976" s="158">
        <v>0.90065747996037104</v>
      </c>
      <c r="O6976" s="158">
        <v>1.4984</v>
      </c>
      <c r="P6976" s="161">
        <f t="shared" si="651"/>
        <v>1.3494999999999999</v>
      </c>
    </row>
    <row r="6977" spans="9:16" x14ac:dyDescent="0.2">
      <c r="I6977" s="158">
        <f t="shared" si="655"/>
        <v>17</v>
      </c>
      <c r="J6977" s="158" t="str">
        <f t="shared" si="652"/>
        <v>USD</v>
      </c>
      <c r="K6977" s="158" t="str">
        <f t="shared" si="653"/>
        <v>CAD</v>
      </c>
      <c r="L6977" s="158" t="str">
        <f t="shared" si="650"/>
        <v>USDCAD45542</v>
      </c>
      <c r="M6977" s="160">
        <f t="shared" si="654"/>
        <v>45542</v>
      </c>
      <c r="N6977" s="158">
        <v>0.90065747996037104</v>
      </c>
      <c r="O6977" s="158">
        <v>1.4984</v>
      </c>
      <c r="P6977" s="161">
        <f t="shared" si="651"/>
        <v>1.3494999999999999</v>
      </c>
    </row>
    <row r="6978" spans="9:16" x14ac:dyDescent="0.2">
      <c r="I6978" s="158">
        <f t="shared" si="655"/>
        <v>17</v>
      </c>
      <c r="J6978" s="158" t="str">
        <f t="shared" si="652"/>
        <v>USD</v>
      </c>
      <c r="K6978" s="158" t="str">
        <f t="shared" si="653"/>
        <v>CAD</v>
      </c>
      <c r="L6978" s="158" t="str">
        <f t="shared" si="650"/>
        <v>USDCAD45543</v>
      </c>
      <c r="M6978" s="160">
        <f t="shared" si="654"/>
        <v>45543</v>
      </c>
      <c r="N6978" s="158">
        <v>0.90065747996037104</v>
      </c>
      <c r="O6978" s="158">
        <v>1.4984</v>
      </c>
      <c r="P6978" s="161">
        <f t="shared" si="651"/>
        <v>1.3494999999999999</v>
      </c>
    </row>
    <row r="6979" spans="9:16" x14ac:dyDescent="0.2">
      <c r="I6979" s="158">
        <f t="shared" si="655"/>
        <v>17</v>
      </c>
      <c r="J6979" s="158" t="str">
        <f t="shared" si="652"/>
        <v>USD</v>
      </c>
      <c r="K6979" s="158" t="str">
        <f t="shared" si="653"/>
        <v>CAD</v>
      </c>
      <c r="L6979" s="158" t="str">
        <f t="shared" ref="L6979:L7042" si="656">J6979&amp;K6979&amp;M6979</f>
        <v>USDCAD45544</v>
      </c>
      <c r="M6979" s="160">
        <f t="shared" si="654"/>
        <v>45544</v>
      </c>
      <c r="N6979" s="158">
        <v>0.90555102780041652</v>
      </c>
      <c r="O6979" s="158">
        <v>1.4979</v>
      </c>
      <c r="P6979" s="161">
        <f t="shared" ref="P6979:P7042" si="657">ROUND(N6979*O6979,4)</f>
        <v>1.3564000000000001</v>
      </c>
    </row>
    <row r="6980" spans="9:16" x14ac:dyDescent="0.2">
      <c r="I6980" s="158">
        <f t="shared" si="655"/>
        <v>17</v>
      </c>
      <c r="J6980" s="158" t="str">
        <f t="shared" ref="J6980:J7043" si="658">VLOOKUP($I6980,$A:$C,2,FALSE)</f>
        <v>USD</v>
      </c>
      <c r="K6980" s="158" t="str">
        <f t="shared" ref="K6980:K7043" si="659">VLOOKUP($I6980,$A:$C,3,FALSE)</f>
        <v>CAD</v>
      </c>
      <c r="L6980" s="158" t="str">
        <f t="shared" si="656"/>
        <v>USDCAD45545</v>
      </c>
      <c r="M6980" s="160">
        <f t="shared" ref="M6980:M7043" si="660">IF(I6980=I6979,M6979+1,$G$1)</f>
        <v>45545</v>
      </c>
      <c r="N6980" s="158">
        <v>0.90653612546459983</v>
      </c>
      <c r="O6980" s="158">
        <v>1.4973000000000001</v>
      </c>
      <c r="P6980" s="161">
        <f t="shared" si="657"/>
        <v>1.3573999999999999</v>
      </c>
    </row>
    <row r="6981" spans="9:16" x14ac:dyDescent="0.2">
      <c r="I6981" s="158">
        <f t="shared" si="655"/>
        <v>17</v>
      </c>
      <c r="J6981" s="158" t="str">
        <f t="shared" si="658"/>
        <v>USD</v>
      </c>
      <c r="K6981" s="158" t="str">
        <f t="shared" si="659"/>
        <v>CAD</v>
      </c>
      <c r="L6981" s="158" t="str">
        <f t="shared" si="656"/>
        <v>USDCAD45546</v>
      </c>
      <c r="M6981" s="160">
        <f t="shared" si="660"/>
        <v>45546</v>
      </c>
      <c r="N6981" s="158">
        <v>0.90555102780041652</v>
      </c>
      <c r="O6981" s="158">
        <v>1.4997</v>
      </c>
      <c r="P6981" s="161">
        <f t="shared" si="657"/>
        <v>1.3581000000000001</v>
      </c>
    </row>
    <row r="6982" spans="9:16" x14ac:dyDescent="0.2">
      <c r="I6982" s="158">
        <f t="shared" si="655"/>
        <v>17</v>
      </c>
      <c r="J6982" s="158" t="str">
        <f t="shared" si="658"/>
        <v>USD</v>
      </c>
      <c r="K6982" s="158" t="str">
        <f t="shared" si="659"/>
        <v>CAD</v>
      </c>
      <c r="L6982" s="158" t="str">
        <f t="shared" si="656"/>
        <v>USDCAD45547</v>
      </c>
      <c r="M6982" s="160">
        <f t="shared" si="660"/>
        <v>45547</v>
      </c>
      <c r="N6982" s="158">
        <v>0.90777051561365296</v>
      </c>
      <c r="O6982" s="158">
        <v>1.4964</v>
      </c>
      <c r="P6982" s="161">
        <f t="shared" si="657"/>
        <v>1.3584000000000001</v>
      </c>
    </row>
    <row r="6983" spans="9:16" x14ac:dyDescent="0.2">
      <c r="I6983" s="158">
        <f t="shared" si="655"/>
        <v>17</v>
      </c>
      <c r="J6983" s="158" t="str">
        <f t="shared" si="658"/>
        <v>USD</v>
      </c>
      <c r="K6983" s="158" t="str">
        <f t="shared" si="659"/>
        <v>CAD</v>
      </c>
      <c r="L6983" s="158" t="str">
        <f t="shared" si="656"/>
        <v>USDCAD45548</v>
      </c>
      <c r="M6983" s="160">
        <f t="shared" si="660"/>
        <v>45548</v>
      </c>
      <c r="N6983" s="158">
        <v>0.90244562765093395</v>
      </c>
      <c r="O6983" s="158">
        <v>1.5061</v>
      </c>
      <c r="P6983" s="161">
        <f t="shared" si="657"/>
        <v>1.3592</v>
      </c>
    </row>
    <row r="6984" spans="9:16" x14ac:dyDescent="0.2">
      <c r="I6984" s="158">
        <f t="shared" si="655"/>
        <v>17</v>
      </c>
      <c r="J6984" s="158" t="str">
        <f t="shared" si="658"/>
        <v>USD</v>
      </c>
      <c r="K6984" s="158" t="str">
        <f t="shared" si="659"/>
        <v>CAD</v>
      </c>
      <c r="L6984" s="158" t="str">
        <f t="shared" si="656"/>
        <v>USDCAD45549</v>
      </c>
      <c r="M6984" s="160">
        <f t="shared" si="660"/>
        <v>45549</v>
      </c>
      <c r="N6984" s="158">
        <v>0.90244562765093395</v>
      </c>
      <c r="O6984" s="158">
        <v>1.5061</v>
      </c>
      <c r="P6984" s="161">
        <f t="shared" si="657"/>
        <v>1.3592</v>
      </c>
    </row>
    <row r="6985" spans="9:16" x14ac:dyDescent="0.2">
      <c r="I6985" s="158">
        <f t="shared" si="655"/>
        <v>17</v>
      </c>
      <c r="J6985" s="158" t="str">
        <f t="shared" si="658"/>
        <v>USD</v>
      </c>
      <c r="K6985" s="158" t="str">
        <f t="shared" si="659"/>
        <v>CAD</v>
      </c>
      <c r="L6985" s="158" t="str">
        <f t="shared" si="656"/>
        <v>USDCAD45550</v>
      </c>
      <c r="M6985" s="160">
        <f t="shared" si="660"/>
        <v>45550</v>
      </c>
      <c r="N6985" s="158">
        <v>0.90244562765093395</v>
      </c>
      <c r="O6985" s="158">
        <v>1.5061</v>
      </c>
      <c r="P6985" s="161">
        <f t="shared" si="657"/>
        <v>1.3592</v>
      </c>
    </row>
    <row r="6986" spans="9:16" x14ac:dyDescent="0.2">
      <c r="I6986" s="158">
        <f t="shared" si="655"/>
        <v>17</v>
      </c>
      <c r="J6986" s="158" t="str">
        <f t="shared" si="658"/>
        <v>USD</v>
      </c>
      <c r="K6986" s="158" t="str">
        <f t="shared" si="659"/>
        <v>CAD</v>
      </c>
      <c r="L6986" s="158" t="str">
        <f t="shared" si="656"/>
        <v>USDCAD45551</v>
      </c>
      <c r="M6986" s="160">
        <f t="shared" si="660"/>
        <v>45551</v>
      </c>
      <c r="N6986" s="158">
        <v>0.89879561387740425</v>
      </c>
      <c r="O6986" s="158">
        <v>1.5108999999999999</v>
      </c>
      <c r="P6986" s="161">
        <f t="shared" si="657"/>
        <v>1.3580000000000001</v>
      </c>
    </row>
    <row r="6987" spans="9:16" x14ac:dyDescent="0.2">
      <c r="I6987" s="158">
        <f t="shared" si="655"/>
        <v>17</v>
      </c>
      <c r="J6987" s="158" t="str">
        <f t="shared" si="658"/>
        <v>USD</v>
      </c>
      <c r="K6987" s="158" t="str">
        <f t="shared" si="659"/>
        <v>CAD</v>
      </c>
      <c r="L6987" s="158" t="str">
        <f t="shared" si="656"/>
        <v>USDCAD45552</v>
      </c>
      <c r="M6987" s="160">
        <f t="shared" si="660"/>
        <v>45552</v>
      </c>
      <c r="N6987" s="158">
        <v>0.89774665589370684</v>
      </c>
      <c r="O6987" s="158">
        <v>1.5134000000000001</v>
      </c>
      <c r="P6987" s="161">
        <f t="shared" si="657"/>
        <v>1.3586</v>
      </c>
    </row>
    <row r="6988" spans="9:16" x14ac:dyDescent="0.2">
      <c r="I6988" s="158">
        <f t="shared" si="655"/>
        <v>17</v>
      </c>
      <c r="J6988" s="158" t="str">
        <f t="shared" si="658"/>
        <v>USD</v>
      </c>
      <c r="K6988" s="158" t="str">
        <f t="shared" si="659"/>
        <v>CAD</v>
      </c>
      <c r="L6988" s="158" t="str">
        <f t="shared" si="656"/>
        <v>USDCAD45553</v>
      </c>
      <c r="M6988" s="160">
        <f t="shared" si="660"/>
        <v>45553</v>
      </c>
      <c r="N6988" s="158">
        <v>0.89895720963682124</v>
      </c>
      <c r="O6988" s="158">
        <v>1.5117</v>
      </c>
      <c r="P6988" s="161">
        <f t="shared" si="657"/>
        <v>1.359</v>
      </c>
    </row>
    <row r="6989" spans="9:16" x14ac:dyDescent="0.2">
      <c r="I6989" s="158">
        <f t="shared" si="655"/>
        <v>17</v>
      </c>
      <c r="J6989" s="158" t="str">
        <f t="shared" si="658"/>
        <v>USD</v>
      </c>
      <c r="K6989" s="158" t="str">
        <f t="shared" si="659"/>
        <v>CAD</v>
      </c>
      <c r="L6989" s="158" t="str">
        <f t="shared" si="656"/>
        <v>USDCAD45554</v>
      </c>
      <c r="M6989" s="160">
        <f t="shared" si="660"/>
        <v>45554</v>
      </c>
      <c r="N6989" s="158">
        <v>0.89637863033345289</v>
      </c>
      <c r="O6989" s="158">
        <v>1.5109999999999999</v>
      </c>
      <c r="P6989" s="161">
        <f t="shared" si="657"/>
        <v>1.3544</v>
      </c>
    </row>
    <row r="6990" spans="9:16" x14ac:dyDescent="0.2">
      <c r="I6990" s="158">
        <f t="shared" si="655"/>
        <v>17</v>
      </c>
      <c r="J6990" s="158" t="str">
        <f t="shared" si="658"/>
        <v>USD</v>
      </c>
      <c r="K6990" s="158" t="str">
        <f t="shared" si="659"/>
        <v>CAD</v>
      </c>
      <c r="L6990" s="158" t="str">
        <f t="shared" si="656"/>
        <v>USDCAD45555</v>
      </c>
      <c r="M6990" s="160">
        <f t="shared" si="660"/>
        <v>45555</v>
      </c>
      <c r="N6990" s="158">
        <v>0.89557585527494177</v>
      </c>
      <c r="O6990" s="158">
        <v>1.5147999999999999</v>
      </c>
      <c r="P6990" s="161">
        <f t="shared" si="657"/>
        <v>1.3566</v>
      </c>
    </row>
    <row r="6991" spans="9:16" x14ac:dyDescent="0.2">
      <c r="I6991" s="158">
        <f t="shared" si="655"/>
        <v>17</v>
      </c>
      <c r="J6991" s="158" t="str">
        <f t="shared" si="658"/>
        <v>USD</v>
      </c>
      <c r="K6991" s="158" t="str">
        <f t="shared" si="659"/>
        <v>CAD</v>
      </c>
      <c r="L6991" s="158" t="str">
        <f t="shared" si="656"/>
        <v>USDCAD45556</v>
      </c>
      <c r="M6991" s="160">
        <f t="shared" si="660"/>
        <v>45556</v>
      </c>
      <c r="N6991" s="158">
        <v>0.89557585527494177</v>
      </c>
      <c r="O6991" s="158">
        <v>1.5147999999999999</v>
      </c>
      <c r="P6991" s="161">
        <f t="shared" si="657"/>
        <v>1.3566</v>
      </c>
    </row>
    <row r="6992" spans="9:16" x14ac:dyDescent="0.2">
      <c r="I6992" s="158">
        <f t="shared" si="655"/>
        <v>17</v>
      </c>
      <c r="J6992" s="158" t="str">
        <f t="shared" si="658"/>
        <v>USD</v>
      </c>
      <c r="K6992" s="158" t="str">
        <f t="shared" si="659"/>
        <v>CAD</v>
      </c>
      <c r="L6992" s="158" t="str">
        <f t="shared" si="656"/>
        <v>USDCAD45557</v>
      </c>
      <c r="M6992" s="160">
        <f t="shared" si="660"/>
        <v>45557</v>
      </c>
      <c r="N6992" s="158">
        <v>0.89557585527494177</v>
      </c>
      <c r="O6992" s="158">
        <v>1.5147999999999999</v>
      </c>
      <c r="P6992" s="161">
        <f t="shared" si="657"/>
        <v>1.3566</v>
      </c>
    </row>
    <row r="6993" spans="9:16" x14ac:dyDescent="0.2">
      <c r="I6993" s="158">
        <f t="shared" si="655"/>
        <v>17</v>
      </c>
      <c r="J6993" s="158" t="str">
        <f t="shared" si="658"/>
        <v>USD</v>
      </c>
      <c r="K6993" s="158" t="str">
        <f t="shared" si="659"/>
        <v>CAD</v>
      </c>
      <c r="L6993" s="158" t="str">
        <f t="shared" si="656"/>
        <v>USDCAD45558</v>
      </c>
      <c r="M6993" s="160">
        <f t="shared" si="660"/>
        <v>45558</v>
      </c>
      <c r="N6993" s="158">
        <v>0.89936145336810858</v>
      </c>
      <c r="O6993" s="158">
        <v>1.5065</v>
      </c>
      <c r="P6993" s="161">
        <f t="shared" si="657"/>
        <v>1.3549</v>
      </c>
    </row>
    <row r="6994" spans="9:16" x14ac:dyDescent="0.2">
      <c r="I6994" s="158">
        <f t="shared" si="655"/>
        <v>17</v>
      </c>
      <c r="J6994" s="158" t="str">
        <f t="shared" si="658"/>
        <v>USD</v>
      </c>
      <c r="K6994" s="158" t="str">
        <f t="shared" si="659"/>
        <v>CAD</v>
      </c>
      <c r="L6994" s="158" t="str">
        <f t="shared" si="656"/>
        <v>USDCAD45559</v>
      </c>
      <c r="M6994" s="160">
        <f t="shared" si="660"/>
        <v>45559</v>
      </c>
      <c r="N6994" s="158">
        <v>0.89823048594269295</v>
      </c>
      <c r="O6994" s="158">
        <v>1.5033000000000001</v>
      </c>
      <c r="P6994" s="161">
        <f t="shared" si="657"/>
        <v>1.3503000000000001</v>
      </c>
    </row>
    <row r="6995" spans="9:16" x14ac:dyDescent="0.2">
      <c r="I6995" s="158">
        <f t="shared" si="655"/>
        <v>17</v>
      </c>
      <c r="J6995" s="158" t="str">
        <f t="shared" si="658"/>
        <v>USD</v>
      </c>
      <c r="K6995" s="158" t="str">
        <f t="shared" si="659"/>
        <v>CAD</v>
      </c>
      <c r="L6995" s="158" t="str">
        <f t="shared" si="656"/>
        <v>USDCAD45560</v>
      </c>
      <c r="M6995" s="160">
        <f t="shared" si="660"/>
        <v>45560</v>
      </c>
      <c r="N6995" s="158">
        <v>0.89333571556190816</v>
      </c>
      <c r="O6995" s="158">
        <v>1.5044</v>
      </c>
      <c r="P6995" s="161">
        <f t="shared" si="657"/>
        <v>1.3439000000000001</v>
      </c>
    </row>
    <row r="6996" spans="9:16" x14ac:dyDescent="0.2">
      <c r="I6996" s="158">
        <f t="shared" si="655"/>
        <v>17</v>
      </c>
      <c r="J6996" s="158" t="str">
        <f t="shared" si="658"/>
        <v>USD</v>
      </c>
      <c r="K6996" s="158" t="str">
        <f t="shared" si="659"/>
        <v>CAD</v>
      </c>
      <c r="L6996" s="158" t="str">
        <f t="shared" si="656"/>
        <v>USDCAD45561</v>
      </c>
      <c r="M6996" s="160">
        <f t="shared" si="660"/>
        <v>45561</v>
      </c>
      <c r="N6996" s="158">
        <v>0.89645898700134474</v>
      </c>
      <c r="O6996" s="158">
        <v>1.5024999999999999</v>
      </c>
      <c r="P6996" s="161">
        <f t="shared" si="657"/>
        <v>1.3469</v>
      </c>
    </row>
    <row r="6997" spans="9:16" x14ac:dyDescent="0.2">
      <c r="I6997" s="158">
        <f t="shared" si="655"/>
        <v>17</v>
      </c>
      <c r="J6997" s="158" t="str">
        <f t="shared" si="658"/>
        <v>USD</v>
      </c>
      <c r="K6997" s="158" t="str">
        <f t="shared" si="659"/>
        <v>CAD</v>
      </c>
      <c r="L6997" s="158" t="str">
        <f t="shared" si="656"/>
        <v>USDCAD45562</v>
      </c>
      <c r="M6997" s="160">
        <f t="shared" si="660"/>
        <v>45562</v>
      </c>
      <c r="N6997" s="158">
        <v>0.89621796020792266</v>
      </c>
      <c r="O6997" s="158">
        <v>1.5036</v>
      </c>
      <c r="P6997" s="161">
        <f t="shared" si="657"/>
        <v>1.3475999999999999</v>
      </c>
    </row>
    <row r="6998" spans="9:16" x14ac:dyDescent="0.2">
      <c r="I6998" s="158">
        <f t="shared" si="655"/>
        <v>17</v>
      </c>
      <c r="J6998" s="158" t="str">
        <f t="shared" si="658"/>
        <v>USD</v>
      </c>
      <c r="K6998" s="158" t="str">
        <f t="shared" si="659"/>
        <v>CAD</v>
      </c>
      <c r="L6998" s="158" t="str">
        <f t="shared" si="656"/>
        <v>USDCAD45563</v>
      </c>
      <c r="M6998" s="160">
        <f t="shared" si="660"/>
        <v>45563</v>
      </c>
      <c r="N6998" s="158">
        <v>0.89621796020792266</v>
      </c>
      <c r="O6998" s="158">
        <v>1.5036</v>
      </c>
      <c r="P6998" s="161">
        <f t="shared" si="657"/>
        <v>1.3475999999999999</v>
      </c>
    </row>
    <row r="6999" spans="9:16" x14ac:dyDescent="0.2">
      <c r="I6999" s="158">
        <f t="shared" si="655"/>
        <v>17</v>
      </c>
      <c r="J6999" s="158" t="str">
        <f t="shared" si="658"/>
        <v>USD</v>
      </c>
      <c r="K6999" s="158" t="str">
        <f t="shared" si="659"/>
        <v>CAD</v>
      </c>
      <c r="L6999" s="158" t="str">
        <f t="shared" si="656"/>
        <v>USDCAD45564</v>
      </c>
      <c r="M6999" s="160">
        <f t="shared" si="660"/>
        <v>45564</v>
      </c>
      <c r="N6999" s="158">
        <v>0.89621796020792266</v>
      </c>
      <c r="O6999" s="158">
        <v>1.5036</v>
      </c>
      <c r="P6999" s="161">
        <f t="shared" si="657"/>
        <v>1.3475999999999999</v>
      </c>
    </row>
    <row r="7000" spans="9:16" x14ac:dyDescent="0.2">
      <c r="I7000" s="158">
        <f t="shared" si="655"/>
        <v>17</v>
      </c>
      <c r="J7000" s="158" t="str">
        <f t="shared" si="658"/>
        <v>USD</v>
      </c>
      <c r="K7000" s="158" t="str">
        <f t="shared" si="659"/>
        <v>CAD</v>
      </c>
      <c r="L7000" s="158" t="str">
        <f t="shared" si="656"/>
        <v>USDCAD45565</v>
      </c>
      <c r="M7000" s="160">
        <f t="shared" si="660"/>
        <v>45565</v>
      </c>
      <c r="N7000" s="158">
        <v>0.8931761343336907</v>
      </c>
      <c r="O7000" s="158">
        <v>1.5133000000000001</v>
      </c>
      <c r="P7000" s="161">
        <f t="shared" si="657"/>
        <v>1.3515999999999999</v>
      </c>
    </row>
    <row r="7001" spans="9:16" x14ac:dyDescent="0.2">
      <c r="I7001" s="158">
        <f t="shared" si="655"/>
        <v>17</v>
      </c>
      <c r="J7001" s="158" t="str">
        <f t="shared" si="658"/>
        <v>USD</v>
      </c>
      <c r="K7001" s="158" t="str">
        <f t="shared" si="659"/>
        <v>CAD</v>
      </c>
      <c r="L7001" s="158" t="str">
        <f t="shared" si="656"/>
        <v>USDCAD45566</v>
      </c>
      <c r="M7001" s="160">
        <f t="shared" si="660"/>
        <v>45566</v>
      </c>
      <c r="N7001" s="158">
        <v>0.90203860725239038</v>
      </c>
      <c r="O7001" s="158">
        <v>1.4985999999999999</v>
      </c>
      <c r="P7001" s="161">
        <f t="shared" si="657"/>
        <v>1.3517999999999999</v>
      </c>
    </row>
    <row r="7002" spans="9:16" x14ac:dyDescent="0.2">
      <c r="I7002" s="158">
        <f t="shared" si="655"/>
        <v>17</v>
      </c>
      <c r="J7002" s="158" t="str">
        <f t="shared" si="658"/>
        <v>USD</v>
      </c>
      <c r="K7002" s="158" t="str">
        <f t="shared" si="659"/>
        <v>CAD</v>
      </c>
      <c r="L7002" s="158" t="str">
        <f t="shared" si="656"/>
        <v>USDCAD45567</v>
      </c>
      <c r="M7002" s="160">
        <f t="shared" si="660"/>
        <v>45567</v>
      </c>
      <c r="N7002" s="158">
        <v>0.90326077138469874</v>
      </c>
      <c r="O7002" s="158">
        <v>1.4932000000000001</v>
      </c>
      <c r="P7002" s="161">
        <f t="shared" si="657"/>
        <v>1.3487</v>
      </c>
    </row>
    <row r="7003" spans="9:16" x14ac:dyDescent="0.2">
      <c r="I7003" s="158">
        <f t="shared" si="655"/>
        <v>17</v>
      </c>
      <c r="J7003" s="158" t="str">
        <f t="shared" si="658"/>
        <v>USD</v>
      </c>
      <c r="K7003" s="158" t="str">
        <f t="shared" si="659"/>
        <v>CAD</v>
      </c>
      <c r="L7003" s="158" t="str">
        <f t="shared" si="656"/>
        <v>USDCAD45568</v>
      </c>
      <c r="M7003" s="160">
        <f t="shared" si="660"/>
        <v>45568</v>
      </c>
      <c r="N7003" s="158">
        <v>0.90587915572062683</v>
      </c>
      <c r="O7003" s="158">
        <v>1.4944999999999999</v>
      </c>
      <c r="P7003" s="161">
        <f t="shared" si="657"/>
        <v>1.3537999999999999</v>
      </c>
    </row>
    <row r="7004" spans="9:16" x14ac:dyDescent="0.2">
      <c r="I7004" s="158">
        <f t="shared" si="655"/>
        <v>17</v>
      </c>
      <c r="J7004" s="158" t="str">
        <f t="shared" si="658"/>
        <v>USD</v>
      </c>
      <c r="K7004" s="158" t="str">
        <f t="shared" si="659"/>
        <v>CAD</v>
      </c>
      <c r="L7004" s="158" t="str">
        <f t="shared" si="656"/>
        <v>USDCAD45569</v>
      </c>
      <c r="M7004" s="160">
        <f t="shared" si="660"/>
        <v>45569</v>
      </c>
      <c r="N7004" s="158">
        <v>0.90670051681929464</v>
      </c>
      <c r="O7004" s="158">
        <v>1.4952000000000001</v>
      </c>
      <c r="P7004" s="161">
        <f t="shared" si="657"/>
        <v>1.3556999999999999</v>
      </c>
    </row>
    <row r="7005" spans="9:16" x14ac:dyDescent="0.2">
      <c r="I7005" s="158">
        <f t="shared" si="655"/>
        <v>17</v>
      </c>
      <c r="J7005" s="158" t="str">
        <f t="shared" si="658"/>
        <v>USD</v>
      </c>
      <c r="K7005" s="158" t="str">
        <f t="shared" si="659"/>
        <v>CAD</v>
      </c>
      <c r="L7005" s="158" t="str">
        <f t="shared" si="656"/>
        <v>USDCAD45570</v>
      </c>
      <c r="M7005" s="160">
        <f t="shared" si="660"/>
        <v>45570</v>
      </c>
      <c r="N7005" s="158">
        <v>0.90670051681929464</v>
      </c>
      <c r="O7005" s="158">
        <v>1.4952000000000001</v>
      </c>
      <c r="P7005" s="161">
        <f t="shared" si="657"/>
        <v>1.3556999999999999</v>
      </c>
    </row>
    <row r="7006" spans="9:16" x14ac:dyDescent="0.2">
      <c r="I7006" s="158">
        <f t="shared" si="655"/>
        <v>17</v>
      </c>
      <c r="J7006" s="158" t="str">
        <f t="shared" si="658"/>
        <v>USD</v>
      </c>
      <c r="K7006" s="158" t="str">
        <f t="shared" si="659"/>
        <v>CAD</v>
      </c>
      <c r="L7006" s="158" t="str">
        <f t="shared" si="656"/>
        <v>USDCAD45571</v>
      </c>
      <c r="M7006" s="160">
        <f t="shared" si="660"/>
        <v>45571</v>
      </c>
      <c r="N7006" s="158">
        <v>0.90670051681929464</v>
      </c>
      <c r="O7006" s="158">
        <v>1.4952000000000001</v>
      </c>
      <c r="P7006" s="161">
        <f t="shared" si="657"/>
        <v>1.3556999999999999</v>
      </c>
    </row>
    <row r="7007" spans="9:16" x14ac:dyDescent="0.2">
      <c r="I7007" s="158">
        <f t="shared" si="655"/>
        <v>17</v>
      </c>
      <c r="J7007" s="158" t="str">
        <f t="shared" si="658"/>
        <v>USD</v>
      </c>
      <c r="K7007" s="158" t="str">
        <f t="shared" si="659"/>
        <v>CAD</v>
      </c>
      <c r="L7007" s="158" t="str">
        <f t="shared" si="656"/>
        <v>USDCAD45572</v>
      </c>
      <c r="M7007" s="160">
        <f t="shared" si="660"/>
        <v>45572</v>
      </c>
      <c r="N7007" s="158">
        <v>0.91058095064651245</v>
      </c>
      <c r="O7007" s="158">
        <v>1.4914000000000001</v>
      </c>
      <c r="P7007" s="161">
        <f t="shared" si="657"/>
        <v>1.3580000000000001</v>
      </c>
    </row>
    <row r="7008" spans="9:16" x14ac:dyDescent="0.2">
      <c r="I7008" s="158">
        <f t="shared" si="655"/>
        <v>17</v>
      </c>
      <c r="J7008" s="158" t="str">
        <f t="shared" si="658"/>
        <v>USD</v>
      </c>
      <c r="K7008" s="158" t="str">
        <f t="shared" si="659"/>
        <v>CAD</v>
      </c>
      <c r="L7008" s="158" t="str">
        <f t="shared" si="656"/>
        <v>USDCAD45573</v>
      </c>
      <c r="M7008" s="160">
        <f t="shared" si="660"/>
        <v>45573</v>
      </c>
      <c r="N7008" s="158">
        <v>0.91058095064651245</v>
      </c>
      <c r="O7008" s="158">
        <v>1.4981</v>
      </c>
      <c r="P7008" s="161">
        <f t="shared" si="657"/>
        <v>1.3641000000000001</v>
      </c>
    </row>
    <row r="7009" spans="9:16" x14ac:dyDescent="0.2">
      <c r="I7009" s="158">
        <f t="shared" si="655"/>
        <v>17</v>
      </c>
      <c r="J7009" s="158" t="str">
        <f t="shared" si="658"/>
        <v>USD</v>
      </c>
      <c r="K7009" s="158" t="str">
        <f t="shared" si="659"/>
        <v>CAD</v>
      </c>
      <c r="L7009" s="158" t="str">
        <f t="shared" si="656"/>
        <v>USDCAD45574</v>
      </c>
      <c r="M7009" s="160">
        <f t="shared" si="660"/>
        <v>45574</v>
      </c>
      <c r="N7009" s="158">
        <v>0.9126585744273068</v>
      </c>
      <c r="O7009" s="158">
        <v>1.4984999999999999</v>
      </c>
      <c r="P7009" s="161">
        <f t="shared" si="657"/>
        <v>1.3675999999999999</v>
      </c>
    </row>
    <row r="7010" spans="9:16" x14ac:dyDescent="0.2">
      <c r="I7010" s="158">
        <f t="shared" si="655"/>
        <v>17</v>
      </c>
      <c r="J7010" s="158" t="str">
        <f t="shared" si="658"/>
        <v>USD</v>
      </c>
      <c r="K7010" s="158" t="str">
        <f t="shared" si="659"/>
        <v>CAD</v>
      </c>
      <c r="L7010" s="158" t="str">
        <f t="shared" si="656"/>
        <v>USDCAD45575</v>
      </c>
      <c r="M7010" s="160">
        <f t="shared" si="660"/>
        <v>45575</v>
      </c>
      <c r="N7010" s="158">
        <v>0.91474570069520678</v>
      </c>
      <c r="O7010" s="158">
        <v>1.5031000000000001</v>
      </c>
      <c r="P7010" s="161">
        <f t="shared" si="657"/>
        <v>1.375</v>
      </c>
    </row>
    <row r="7011" spans="9:16" x14ac:dyDescent="0.2">
      <c r="I7011" s="158">
        <f t="shared" si="655"/>
        <v>17</v>
      </c>
      <c r="J7011" s="158" t="str">
        <f t="shared" si="658"/>
        <v>USD</v>
      </c>
      <c r="K7011" s="158" t="str">
        <f t="shared" si="659"/>
        <v>CAD</v>
      </c>
      <c r="L7011" s="158" t="str">
        <f t="shared" si="656"/>
        <v>USDCAD45576</v>
      </c>
      <c r="M7011" s="160">
        <f t="shared" si="660"/>
        <v>45576</v>
      </c>
      <c r="N7011" s="158">
        <v>0.91424392027793011</v>
      </c>
      <c r="O7011" s="158">
        <v>1.5063</v>
      </c>
      <c r="P7011" s="161">
        <f t="shared" si="657"/>
        <v>1.3771</v>
      </c>
    </row>
    <row r="7012" spans="9:16" x14ac:dyDescent="0.2">
      <c r="I7012" s="158">
        <f t="shared" si="655"/>
        <v>17</v>
      </c>
      <c r="J7012" s="158" t="str">
        <f t="shared" si="658"/>
        <v>USD</v>
      </c>
      <c r="K7012" s="158" t="str">
        <f t="shared" si="659"/>
        <v>CAD</v>
      </c>
      <c r="L7012" s="158" t="str">
        <f t="shared" si="656"/>
        <v>USDCAD45577</v>
      </c>
      <c r="M7012" s="160">
        <f t="shared" si="660"/>
        <v>45577</v>
      </c>
      <c r="N7012" s="158">
        <v>0.91424392027793011</v>
      </c>
      <c r="O7012" s="158">
        <v>1.5063</v>
      </c>
      <c r="P7012" s="161">
        <f t="shared" si="657"/>
        <v>1.3771</v>
      </c>
    </row>
    <row r="7013" spans="9:16" x14ac:dyDescent="0.2">
      <c r="I7013" s="158">
        <f t="shared" si="655"/>
        <v>17</v>
      </c>
      <c r="J7013" s="158" t="str">
        <f t="shared" si="658"/>
        <v>USD</v>
      </c>
      <c r="K7013" s="158" t="str">
        <f t="shared" si="659"/>
        <v>CAD</v>
      </c>
      <c r="L7013" s="158" t="str">
        <f t="shared" si="656"/>
        <v>USDCAD45578</v>
      </c>
      <c r="M7013" s="160">
        <f t="shared" si="660"/>
        <v>45578</v>
      </c>
      <c r="N7013" s="158">
        <v>0.91424392027793011</v>
      </c>
      <c r="O7013" s="158">
        <v>1.5063</v>
      </c>
      <c r="P7013" s="161">
        <f t="shared" si="657"/>
        <v>1.3771</v>
      </c>
    </row>
    <row r="7014" spans="9:16" x14ac:dyDescent="0.2">
      <c r="I7014" s="158">
        <f t="shared" si="655"/>
        <v>17</v>
      </c>
      <c r="J7014" s="158" t="str">
        <f t="shared" si="658"/>
        <v>USD</v>
      </c>
      <c r="K7014" s="158" t="str">
        <f t="shared" si="659"/>
        <v>CAD</v>
      </c>
      <c r="L7014" s="158" t="str">
        <f t="shared" si="656"/>
        <v>USDCAD45579</v>
      </c>
      <c r="M7014" s="160">
        <f t="shared" si="660"/>
        <v>45579</v>
      </c>
      <c r="N7014" s="158">
        <v>0.91617040769583147</v>
      </c>
      <c r="O7014" s="158">
        <v>1.5046999999999999</v>
      </c>
      <c r="P7014" s="161">
        <f t="shared" si="657"/>
        <v>1.3786</v>
      </c>
    </row>
    <row r="7015" spans="9:16" x14ac:dyDescent="0.2">
      <c r="I7015" s="158">
        <f t="shared" si="655"/>
        <v>17</v>
      </c>
      <c r="J7015" s="158" t="str">
        <f t="shared" si="658"/>
        <v>USD</v>
      </c>
      <c r="K7015" s="158" t="str">
        <f t="shared" si="659"/>
        <v>CAD</v>
      </c>
      <c r="L7015" s="158" t="str">
        <f t="shared" si="656"/>
        <v>USDCAD45580</v>
      </c>
      <c r="M7015" s="160">
        <f t="shared" si="660"/>
        <v>45580</v>
      </c>
      <c r="N7015" s="158">
        <v>0.91717875813996141</v>
      </c>
      <c r="O7015" s="158">
        <v>1.5063</v>
      </c>
      <c r="P7015" s="161">
        <f t="shared" si="657"/>
        <v>1.3815</v>
      </c>
    </row>
    <row r="7016" spans="9:16" x14ac:dyDescent="0.2">
      <c r="I7016" s="158">
        <f t="shared" si="655"/>
        <v>17</v>
      </c>
      <c r="J7016" s="158" t="str">
        <f t="shared" si="658"/>
        <v>USD</v>
      </c>
      <c r="K7016" s="158" t="str">
        <f t="shared" si="659"/>
        <v>CAD</v>
      </c>
      <c r="L7016" s="158" t="str">
        <f t="shared" si="656"/>
        <v>USDCAD45581</v>
      </c>
      <c r="M7016" s="160">
        <f t="shared" si="660"/>
        <v>45581</v>
      </c>
      <c r="N7016" s="158">
        <v>0.91768376617417646</v>
      </c>
      <c r="O7016" s="158">
        <v>1.5013000000000001</v>
      </c>
      <c r="P7016" s="161">
        <f t="shared" si="657"/>
        <v>1.3776999999999999</v>
      </c>
    </row>
    <row r="7017" spans="9:16" x14ac:dyDescent="0.2">
      <c r="I7017" s="158">
        <f t="shared" si="655"/>
        <v>17</v>
      </c>
      <c r="J7017" s="158" t="str">
        <f t="shared" si="658"/>
        <v>USD</v>
      </c>
      <c r="K7017" s="158" t="str">
        <f t="shared" si="659"/>
        <v>CAD</v>
      </c>
      <c r="L7017" s="158" t="str">
        <f t="shared" si="656"/>
        <v>USDCAD45582</v>
      </c>
      <c r="M7017" s="160">
        <f t="shared" si="660"/>
        <v>45582</v>
      </c>
      <c r="N7017" s="158">
        <v>0.92030185900975514</v>
      </c>
      <c r="O7017" s="158">
        <v>1.4975000000000001</v>
      </c>
      <c r="P7017" s="161">
        <f t="shared" si="657"/>
        <v>1.3782000000000001</v>
      </c>
    </row>
    <row r="7018" spans="9:16" x14ac:dyDescent="0.2">
      <c r="I7018" s="158">
        <f t="shared" ref="I7018:I7081" si="661">IF(M7017=$G$2,I7017+1,I7017)</f>
        <v>17</v>
      </c>
      <c r="J7018" s="158" t="str">
        <f t="shared" si="658"/>
        <v>USD</v>
      </c>
      <c r="K7018" s="158" t="str">
        <f t="shared" si="659"/>
        <v>CAD</v>
      </c>
      <c r="L7018" s="158" t="str">
        <f t="shared" si="656"/>
        <v>USDCAD45583</v>
      </c>
      <c r="M7018" s="160">
        <f t="shared" si="660"/>
        <v>45583</v>
      </c>
      <c r="N7018" s="158">
        <v>0.92191389324237116</v>
      </c>
      <c r="O7018" s="158">
        <v>1.496</v>
      </c>
      <c r="P7018" s="161">
        <f t="shared" si="657"/>
        <v>1.3792</v>
      </c>
    </row>
    <row r="7019" spans="9:16" x14ac:dyDescent="0.2">
      <c r="I7019" s="158">
        <f t="shared" si="661"/>
        <v>17</v>
      </c>
      <c r="J7019" s="158" t="str">
        <f t="shared" si="658"/>
        <v>USD</v>
      </c>
      <c r="K7019" s="158" t="str">
        <f t="shared" si="659"/>
        <v>CAD</v>
      </c>
      <c r="L7019" s="158" t="str">
        <f t="shared" si="656"/>
        <v>USDCAD45584</v>
      </c>
      <c r="M7019" s="160">
        <f t="shared" si="660"/>
        <v>45584</v>
      </c>
      <c r="N7019" s="158">
        <v>0.92191389324237116</v>
      </c>
      <c r="O7019" s="158">
        <v>1.496</v>
      </c>
      <c r="P7019" s="161">
        <f t="shared" si="657"/>
        <v>1.3792</v>
      </c>
    </row>
    <row r="7020" spans="9:16" x14ac:dyDescent="0.2">
      <c r="I7020" s="158">
        <f t="shared" si="661"/>
        <v>17</v>
      </c>
      <c r="J7020" s="158" t="str">
        <f t="shared" si="658"/>
        <v>USD</v>
      </c>
      <c r="K7020" s="158" t="str">
        <f t="shared" si="659"/>
        <v>CAD</v>
      </c>
      <c r="L7020" s="158" t="str">
        <f t="shared" si="656"/>
        <v>USDCAD45585</v>
      </c>
      <c r="M7020" s="160">
        <f t="shared" si="660"/>
        <v>45585</v>
      </c>
      <c r="N7020" s="158">
        <v>0.92191389324237116</v>
      </c>
      <c r="O7020" s="158">
        <v>1.496</v>
      </c>
      <c r="P7020" s="161">
        <f t="shared" si="657"/>
        <v>1.3792</v>
      </c>
    </row>
    <row r="7021" spans="9:16" x14ac:dyDescent="0.2">
      <c r="I7021" s="158">
        <f t="shared" si="661"/>
        <v>17</v>
      </c>
      <c r="J7021" s="158" t="str">
        <f t="shared" si="658"/>
        <v>USD</v>
      </c>
      <c r="K7021" s="158" t="str">
        <f t="shared" si="659"/>
        <v>CAD</v>
      </c>
      <c r="L7021" s="158" t="str">
        <f t="shared" si="656"/>
        <v>USDCAD45586</v>
      </c>
      <c r="M7021" s="160">
        <f t="shared" si="660"/>
        <v>45586</v>
      </c>
      <c r="N7021" s="158">
        <v>0.92140422003132783</v>
      </c>
      <c r="O7021" s="158">
        <v>1.4998</v>
      </c>
      <c r="P7021" s="161">
        <f t="shared" si="657"/>
        <v>1.3818999999999999</v>
      </c>
    </row>
    <row r="7022" spans="9:16" x14ac:dyDescent="0.2">
      <c r="I7022" s="158">
        <f t="shared" si="661"/>
        <v>17</v>
      </c>
      <c r="J7022" s="158" t="str">
        <f t="shared" si="658"/>
        <v>USD</v>
      </c>
      <c r="K7022" s="158" t="str">
        <f t="shared" si="659"/>
        <v>CAD</v>
      </c>
      <c r="L7022" s="158" t="str">
        <f t="shared" si="656"/>
        <v>USDCAD45587</v>
      </c>
      <c r="M7022" s="160">
        <f t="shared" si="660"/>
        <v>45587</v>
      </c>
      <c r="N7022" s="158">
        <v>0.9241290084095739</v>
      </c>
      <c r="O7022" s="158">
        <v>1.4964</v>
      </c>
      <c r="P7022" s="161">
        <f t="shared" si="657"/>
        <v>1.3829</v>
      </c>
    </row>
    <row r="7023" spans="9:16" x14ac:dyDescent="0.2">
      <c r="I7023" s="158">
        <f t="shared" si="661"/>
        <v>17</v>
      </c>
      <c r="J7023" s="158" t="str">
        <f t="shared" si="658"/>
        <v>USD</v>
      </c>
      <c r="K7023" s="158" t="str">
        <f t="shared" si="659"/>
        <v>CAD</v>
      </c>
      <c r="L7023" s="158" t="str">
        <f t="shared" si="656"/>
        <v>USDCAD45588</v>
      </c>
      <c r="M7023" s="160">
        <f t="shared" si="660"/>
        <v>45588</v>
      </c>
      <c r="N7023" s="158">
        <v>0.92876381536175356</v>
      </c>
      <c r="O7023" s="158">
        <v>1.49</v>
      </c>
      <c r="P7023" s="161">
        <f t="shared" si="657"/>
        <v>1.3838999999999999</v>
      </c>
    </row>
    <row r="7024" spans="9:16" x14ac:dyDescent="0.2">
      <c r="I7024" s="158">
        <f t="shared" si="661"/>
        <v>17</v>
      </c>
      <c r="J7024" s="158" t="str">
        <f t="shared" si="658"/>
        <v>USD</v>
      </c>
      <c r="K7024" s="158" t="str">
        <f t="shared" si="659"/>
        <v>CAD</v>
      </c>
      <c r="L7024" s="158" t="str">
        <f t="shared" si="656"/>
        <v>USDCAD45589</v>
      </c>
      <c r="M7024" s="160">
        <f t="shared" si="660"/>
        <v>45589</v>
      </c>
      <c r="N7024" s="158">
        <v>0.92584019998148315</v>
      </c>
      <c r="O7024" s="158">
        <v>1.4922</v>
      </c>
      <c r="P7024" s="161">
        <f t="shared" si="657"/>
        <v>1.3815</v>
      </c>
    </row>
    <row r="7025" spans="9:16" x14ac:dyDescent="0.2">
      <c r="I7025" s="158">
        <f t="shared" si="661"/>
        <v>17</v>
      </c>
      <c r="J7025" s="158" t="str">
        <f t="shared" si="658"/>
        <v>USD</v>
      </c>
      <c r="K7025" s="158" t="str">
        <f t="shared" si="659"/>
        <v>CAD</v>
      </c>
      <c r="L7025" s="158" t="str">
        <f t="shared" si="656"/>
        <v>USDCAD45590</v>
      </c>
      <c r="M7025" s="160">
        <f t="shared" si="660"/>
        <v>45590</v>
      </c>
      <c r="N7025" s="158">
        <v>0.92378752886836024</v>
      </c>
      <c r="O7025" s="158">
        <v>1.4988999999999999</v>
      </c>
      <c r="P7025" s="161">
        <f t="shared" si="657"/>
        <v>1.3847</v>
      </c>
    </row>
    <row r="7026" spans="9:16" x14ac:dyDescent="0.2">
      <c r="I7026" s="158">
        <f t="shared" si="661"/>
        <v>17</v>
      </c>
      <c r="J7026" s="158" t="str">
        <f t="shared" si="658"/>
        <v>USD</v>
      </c>
      <c r="K7026" s="158" t="str">
        <f t="shared" si="659"/>
        <v>CAD</v>
      </c>
      <c r="L7026" s="158" t="str">
        <f t="shared" si="656"/>
        <v>USDCAD45591</v>
      </c>
      <c r="M7026" s="160">
        <f t="shared" si="660"/>
        <v>45591</v>
      </c>
      <c r="N7026" s="158">
        <v>0.92378752886836024</v>
      </c>
      <c r="O7026" s="158">
        <v>1.4988999999999999</v>
      </c>
      <c r="P7026" s="161">
        <f t="shared" si="657"/>
        <v>1.3847</v>
      </c>
    </row>
    <row r="7027" spans="9:16" x14ac:dyDescent="0.2">
      <c r="I7027" s="158">
        <f t="shared" si="661"/>
        <v>17</v>
      </c>
      <c r="J7027" s="158" t="str">
        <f t="shared" si="658"/>
        <v>USD</v>
      </c>
      <c r="K7027" s="158" t="str">
        <f t="shared" si="659"/>
        <v>CAD</v>
      </c>
      <c r="L7027" s="158" t="str">
        <f t="shared" si="656"/>
        <v>USDCAD45592</v>
      </c>
      <c r="M7027" s="160">
        <f t="shared" si="660"/>
        <v>45592</v>
      </c>
      <c r="N7027" s="158">
        <v>0.92378752886836024</v>
      </c>
      <c r="O7027" s="158">
        <v>1.4988999999999999</v>
      </c>
      <c r="P7027" s="161">
        <f t="shared" si="657"/>
        <v>1.3847</v>
      </c>
    </row>
    <row r="7028" spans="9:16" x14ac:dyDescent="0.2">
      <c r="I7028" s="158">
        <f t="shared" si="661"/>
        <v>17</v>
      </c>
      <c r="J7028" s="158" t="str">
        <f t="shared" si="658"/>
        <v>USD</v>
      </c>
      <c r="K7028" s="158" t="str">
        <f t="shared" si="659"/>
        <v>CAD</v>
      </c>
      <c r="L7028" s="158" t="str">
        <f t="shared" si="656"/>
        <v>USDCAD45593</v>
      </c>
      <c r="M7028" s="160">
        <f t="shared" si="660"/>
        <v>45593</v>
      </c>
      <c r="N7028" s="158">
        <v>0.92438528378628204</v>
      </c>
      <c r="O7028" s="158">
        <v>1.5029999999999999</v>
      </c>
      <c r="P7028" s="161">
        <f t="shared" si="657"/>
        <v>1.3894</v>
      </c>
    </row>
    <row r="7029" spans="9:16" x14ac:dyDescent="0.2">
      <c r="I7029" s="158">
        <f t="shared" si="661"/>
        <v>17</v>
      </c>
      <c r="J7029" s="158" t="str">
        <f t="shared" si="658"/>
        <v>USD</v>
      </c>
      <c r="K7029" s="158" t="str">
        <f t="shared" si="659"/>
        <v>CAD</v>
      </c>
      <c r="L7029" s="158" t="str">
        <f t="shared" si="656"/>
        <v>USDCAD45594</v>
      </c>
      <c r="M7029" s="160">
        <f t="shared" si="660"/>
        <v>45594</v>
      </c>
      <c r="N7029" s="158">
        <v>0.92816038611472074</v>
      </c>
      <c r="O7029" s="158">
        <v>1.4981</v>
      </c>
      <c r="P7029" s="161">
        <f t="shared" si="657"/>
        <v>1.3905000000000001</v>
      </c>
    </row>
    <row r="7030" spans="9:16" x14ac:dyDescent="0.2">
      <c r="I7030" s="158">
        <f t="shared" si="661"/>
        <v>17</v>
      </c>
      <c r="J7030" s="158" t="str">
        <f t="shared" si="658"/>
        <v>USD</v>
      </c>
      <c r="K7030" s="158" t="str">
        <f t="shared" si="659"/>
        <v>CAD</v>
      </c>
      <c r="L7030" s="158" t="str">
        <f t="shared" si="656"/>
        <v>USDCAD45595</v>
      </c>
      <c r="M7030" s="160">
        <f t="shared" si="660"/>
        <v>45595</v>
      </c>
      <c r="N7030" s="158">
        <v>0.92464170134073054</v>
      </c>
      <c r="O7030" s="158">
        <v>1.5072000000000001</v>
      </c>
      <c r="P7030" s="161">
        <f t="shared" si="657"/>
        <v>1.3935999999999999</v>
      </c>
    </row>
    <row r="7031" spans="9:16" x14ac:dyDescent="0.2">
      <c r="I7031" s="158">
        <f t="shared" si="661"/>
        <v>17</v>
      </c>
      <c r="J7031" s="158" t="str">
        <f t="shared" si="658"/>
        <v>USD</v>
      </c>
      <c r="K7031" s="158" t="str">
        <f t="shared" si="659"/>
        <v>CAD</v>
      </c>
      <c r="L7031" s="158" t="str">
        <f t="shared" si="656"/>
        <v>USDCAD45596</v>
      </c>
      <c r="M7031" s="160">
        <f t="shared" si="660"/>
        <v>45596</v>
      </c>
      <c r="N7031" s="158">
        <v>0.91894872266127547</v>
      </c>
      <c r="O7031" s="158">
        <v>1.5134000000000001</v>
      </c>
      <c r="P7031" s="161">
        <f t="shared" si="657"/>
        <v>1.3907</v>
      </c>
    </row>
    <row r="7032" spans="9:16" x14ac:dyDescent="0.2">
      <c r="I7032" s="158">
        <f t="shared" si="661"/>
        <v>17</v>
      </c>
      <c r="J7032" s="158" t="str">
        <f t="shared" si="658"/>
        <v>USD</v>
      </c>
      <c r="K7032" s="158" t="str">
        <f t="shared" si="659"/>
        <v>CAD</v>
      </c>
      <c r="L7032" s="158" t="str">
        <f t="shared" si="656"/>
        <v>USDCAD45597</v>
      </c>
      <c r="M7032" s="160">
        <f t="shared" si="660"/>
        <v>45597</v>
      </c>
      <c r="N7032" s="158">
        <v>0.91869545245751028</v>
      </c>
      <c r="O7032" s="158">
        <v>1.5144</v>
      </c>
      <c r="P7032" s="161">
        <f t="shared" si="657"/>
        <v>1.3913</v>
      </c>
    </row>
    <row r="7033" spans="9:16" x14ac:dyDescent="0.2">
      <c r="I7033" s="158">
        <f t="shared" si="661"/>
        <v>17</v>
      </c>
      <c r="J7033" s="158" t="str">
        <f t="shared" si="658"/>
        <v>USD</v>
      </c>
      <c r="K7033" s="158" t="str">
        <f t="shared" si="659"/>
        <v>CAD</v>
      </c>
      <c r="L7033" s="158" t="str">
        <f t="shared" si="656"/>
        <v>USDCAD45598</v>
      </c>
      <c r="M7033" s="160">
        <f t="shared" si="660"/>
        <v>45598</v>
      </c>
      <c r="N7033" s="158">
        <v>0.91869545245751028</v>
      </c>
      <c r="O7033" s="158">
        <v>1.5144</v>
      </c>
      <c r="P7033" s="161">
        <f t="shared" si="657"/>
        <v>1.3913</v>
      </c>
    </row>
    <row r="7034" spans="9:16" x14ac:dyDescent="0.2">
      <c r="I7034" s="158">
        <f t="shared" si="661"/>
        <v>17</v>
      </c>
      <c r="J7034" s="158" t="str">
        <f t="shared" si="658"/>
        <v>USD</v>
      </c>
      <c r="K7034" s="158" t="str">
        <f t="shared" si="659"/>
        <v>CAD</v>
      </c>
      <c r="L7034" s="158" t="str">
        <f t="shared" si="656"/>
        <v>USDCAD45599</v>
      </c>
      <c r="M7034" s="160">
        <f t="shared" si="660"/>
        <v>45599</v>
      </c>
      <c r="N7034" s="158">
        <v>0.91869545245751028</v>
      </c>
      <c r="O7034" s="158">
        <v>1.5144</v>
      </c>
      <c r="P7034" s="161">
        <f t="shared" si="657"/>
        <v>1.3913</v>
      </c>
    </row>
    <row r="7035" spans="9:16" x14ac:dyDescent="0.2">
      <c r="I7035" s="158">
        <f t="shared" si="661"/>
        <v>17</v>
      </c>
      <c r="J7035" s="158" t="str">
        <f t="shared" si="658"/>
        <v>USD</v>
      </c>
      <c r="K7035" s="158" t="str">
        <f t="shared" si="659"/>
        <v>CAD</v>
      </c>
      <c r="L7035" s="158" t="str">
        <f t="shared" si="656"/>
        <v>USDCAD45600</v>
      </c>
      <c r="M7035" s="160">
        <f t="shared" si="660"/>
        <v>45600</v>
      </c>
      <c r="N7035" s="158">
        <v>0.91709464416727804</v>
      </c>
      <c r="O7035" s="158">
        <v>1.5155000000000001</v>
      </c>
      <c r="P7035" s="161">
        <f t="shared" si="657"/>
        <v>1.3898999999999999</v>
      </c>
    </row>
    <row r="7036" spans="9:16" x14ac:dyDescent="0.2">
      <c r="I7036" s="158">
        <f t="shared" si="661"/>
        <v>17</v>
      </c>
      <c r="J7036" s="158" t="str">
        <f t="shared" si="658"/>
        <v>USD</v>
      </c>
      <c r="K7036" s="158" t="str">
        <f t="shared" si="659"/>
        <v>CAD</v>
      </c>
      <c r="L7036" s="158" t="str">
        <f t="shared" si="656"/>
        <v>USDCAD45601</v>
      </c>
      <c r="M7036" s="160">
        <f t="shared" si="660"/>
        <v>45601</v>
      </c>
      <c r="N7036" s="158">
        <v>0.91768376617417646</v>
      </c>
      <c r="O7036" s="158">
        <v>1.5127999999999999</v>
      </c>
      <c r="P7036" s="161">
        <f t="shared" si="657"/>
        <v>1.3883000000000001</v>
      </c>
    </row>
    <row r="7037" spans="9:16" x14ac:dyDescent="0.2">
      <c r="I7037" s="158">
        <f t="shared" si="661"/>
        <v>17</v>
      </c>
      <c r="J7037" s="158" t="str">
        <f t="shared" si="658"/>
        <v>USD</v>
      </c>
      <c r="K7037" s="158" t="str">
        <f t="shared" si="659"/>
        <v>CAD</v>
      </c>
      <c r="L7037" s="158" t="str">
        <f t="shared" si="656"/>
        <v>USDCAD45602</v>
      </c>
      <c r="M7037" s="160">
        <f t="shared" si="660"/>
        <v>45602</v>
      </c>
      <c r="N7037" s="158">
        <v>0.93501636278634881</v>
      </c>
      <c r="O7037" s="158">
        <v>1.4893000000000001</v>
      </c>
      <c r="P7037" s="161">
        <f t="shared" si="657"/>
        <v>1.3925000000000001</v>
      </c>
    </row>
    <row r="7038" spans="9:16" x14ac:dyDescent="0.2">
      <c r="I7038" s="158">
        <f t="shared" si="661"/>
        <v>17</v>
      </c>
      <c r="J7038" s="158" t="str">
        <f t="shared" si="658"/>
        <v>USD</v>
      </c>
      <c r="K7038" s="158" t="str">
        <f t="shared" si="659"/>
        <v>CAD</v>
      </c>
      <c r="L7038" s="158" t="str">
        <f t="shared" si="656"/>
        <v>USDCAD45603</v>
      </c>
      <c r="M7038" s="160">
        <f t="shared" si="660"/>
        <v>45603</v>
      </c>
      <c r="N7038" s="158">
        <v>0.92721372276309688</v>
      </c>
      <c r="O7038" s="158">
        <v>1.496</v>
      </c>
      <c r="P7038" s="161">
        <f t="shared" si="657"/>
        <v>1.3871</v>
      </c>
    </row>
    <row r="7039" spans="9:16" x14ac:dyDescent="0.2">
      <c r="I7039" s="158">
        <f t="shared" si="661"/>
        <v>17</v>
      </c>
      <c r="J7039" s="158" t="str">
        <f t="shared" si="658"/>
        <v>USD</v>
      </c>
      <c r="K7039" s="158" t="str">
        <f t="shared" si="659"/>
        <v>CAD</v>
      </c>
      <c r="L7039" s="158" t="str">
        <f t="shared" si="656"/>
        <v>USDCAD45604</v>
      </c>
      <c r="M7039" s="160">
        <f t="shared" si="660"/>
        <v>45604</v>
      </c>
      <c r="N7039" s="158">
        <v>0.9283327144448571</v>
      </c>
      <c r="O7039" s="158">
        <v>1.4983</v>
      </c>
      <c r="P7039" s="161">
        <f t="shared" si="657"/>
        <v>1.3909</v>
      </c>
    </row>
    <row r="7040" spans="9:16" x14ac:dyDescent="0.2">
      <c r="I7040" s="158">
        <f t="shared" si="661"/>
        <v>17</v>
      </c>
      <c r="J7040" s="158" t="str">
        <f t="shared" si="658"/>
        <v>USD</v>
      </c>
      <c r="K7040" s="158" t="str">
        <f t="shared" si="659"/>
        <v>CAD</v>
      </c>
      <c r="L7040" s="158" t="str">
        <f t="shared" si="656"/>
        <v>USDCAD45605</v>
      </c>
      <c r="M7040" s="160">
        <f t="shared" si="660"/>
        <v>45605</v>
      </c>
      <c r="N7040" s="158">
        <v>0.9283327144448571</v>
      </c>
      <c r="O7040" s="158">
        <v>1.4983</v>
      </c>
      <c r="P7040" s="161">
        <f t="shared" si="657"/>
        <v>1.3909</v>
      </c>
    </row>
    <row r="7041" spans="9:16" x14ac:dyDescent="0.2">
      <c r="I7041" s="158">
        <f t="shared" si="661"/>
        <v>17</v>
      </c>
      <c r="J7041" s="158" t="str">
        <f t="shared" si="658"/>
        <v>USD</v>
      </c>
      <c r="K7041" s="158" t="str">
        <f t="shared" si="659"/>
        <v>CAD</v>
      </c>
      <c r="L7041" s="158" t="str">
        <f t="shared" si="656"/>
        <v>USDCAD45606</v>
      </c>
      <c r="M7041" s="160">
        <f t="shared" si="660"/>
        <v>45606</v>
      </c>
      <c r="N7041" s="158">
        <v>0.9283327144448571</v>
      </c>
      <c r="O7041" s="158">
        <v>1.4983</v>
      </c>
      <c r="P7041" s="161">
        <f t="shared" si="657"/>
        <v>1.3909</v>
      </c>
    </row>
    <row r="7042" spans="9:16" x14ac:dyDescent="0.2">
      <c r="I7042" s="158">
        <f t="shared" si="661"/>
        <v>17</v>
      </c>
      <c r="J7042" s="158" t="str">
        <f t="shared" si="658"/>
        <v>USD</v>
      </c>
      <c r="K7042" s="158" t="str">
        <f t="shared" si="659"/>
        <v>CAD</v>
      </c>
      <c r="L7042" s="158" t="str">
        <f t="shared" si="656"/>
        <v>USDCAD45607</v>
      </c>
      <c r="M7042" s="160">
        <f t="shared" si="660"/>
        <v>45607</v>
      </c>
      <c r="N7042" s="158">
        <v>0.9388789784996715</v>
      </c>
      <c r="O7042" s="158">
        <v>1.4847999999999999</v>
      </c>
      <c r="P7042" s="161">
        <f t="shared" si="657"/>
        <v>1.3939999999999999</v>
      </c>
    </row>
    <row r="7043" spans="9:16" x14ac:dyDescent="0.2">
      <c r="I7043" s="158">
        <f t="shared" si="661"/>
        <v>17</v>
      </c>
      <c r="J7043" s="158" t="str">
        <f t="shared" si="658"/>
        <v>USD</v>
      </c>
      <c r="K7043" s="158" t="str">
        <f t="shared" si="659"/>
        <v>CAD</v>
      </c>
      <c r="L7043" s="158" t="str">
        <f t="shared" ref="L7043:L7106" si="662">J7043&amp;K7043&amp;M7043</f>
        <v>USDCAD45608</v>
      </c>
      <c r="M7043" s="160">
        <f t="shared" si="660"/>
        <v>45608</v>
      </c>
      <c r="N7043" s="158">
        <v>0.94188565508147304</v>
      </c>
      <c r="O7043" s="158">
        <v>1.4799</v>
      </c>
      <c r="P7043" s="161">
        <f t="shared" ref="P7043:P7106" si="663">ROUND(N7043*O7043,4)</f>
        <v>1.3938999999999999</v>
      </c>
    </row>
    <row r="7044" spans="9:16" x14ac:dyDescent="0.2">
      <c r="I7044" s="158">
        <f t="shared" si="661"/>
        <v>17</v>
      </c>
      <c r="J7044" s="158" t="str">
        <f t="shared" ref="J7044:J7107" si="664">VLOOKUP($I7044,$A:$C,2,FALSE)</f>
        <v>USD</v>
      </c>
      <c r="K7044" s="158" t="str">
        <f t="shared" ref="K7044:K7107" si="665">VLOOKUP($I7044,$A:$C,3,FALSE)</f>
        <v>CAD</v>
      </c>
      <c r="L7044" s="158" t="str">
        <f t="shared" si="662"/>
        <v>USDCAD45609</v>
      </c>
      <c r="M7044" s="160">
        <f t="shared" ref="M7044:M7107" si="666">IF(I7044=I7043,M7043+1,$G$1)</f>
        <v>45609</v>
      </c>
      <c r="N7044" s="158">
        <v>0.94082227867155899</v>
      </c>
      <c r="O7044" s="158">
        <v>1.484</v>
      </c>
      <c r="P7044" s="161">
        <f t="shared" si="663"/>
        <v>1.3962000000000001</v>
      </c>
    </row>
    <row r="7045" spans="9:16" x14ac:dyDescent="0.2">
      <c r="I7045" s="158">
        <f t="shared" si="661"/>
        <v>17</v>
      </c>
      <c r="J7045" s="158" t="str">
        <f t="shared" si="664"/>
        <v>USD</v>
      </c>
      <c r="K7045" s="158" t="str">
        <f t="shared" si="665"/>
        <v>CAD</v>
      </c>
      <c r="L7045" s="158" t="str">
        <f t="shared" si="662"/>
        <v>USDCAD45610</v>
      </c>
      <c r="M7045" s="160">
        <f t="shared" si="666"/>
        <v>45610</v>
      </c>
      <c r="N7045" s="158">
        <v>0.94939713282065896</v>
      </c>
      <c r="O7045" s="158">
        <v>1.4759</v>
      </c>
      <c r="P7045" s="161">
        <f t="shared" si="663"/>
        <v>1.4012</v>
      </c>
    </row>
    <row r="7046" spans="9:16" x14ac:dyDescent="0.2">
      <c r="I7046" s="158">
        <f t="shared" si="661"/>
        <v>17</v>
      </c>
      <c r="J7046" s="158" t="str">
        <f t="shared" si="664"/>
        <v>USD</v>
      </c>
      <c r="K7046" s="158" t="str">
        <f t="shared" si="665"/>
        <v>CAD</v>
      </c>
      <c r="L7046" s="158" t="str">
        <f t="shared" si="662"/>
        <v>USDCAD45611</v>
      </c>
      <c r="M7046" s="160">
        <f t="shared" si="666"/>
        <v>45611</v>
      </c>
      <c r="N7046" s="158">
        <v>0.94491165076065387</v>
      </c>
      <c r="O7046" s="158">
        <v>1.4861</v>
      </c>
      <c r="P7046" s="161">
        <f t="shared" si="663"/>
        <v>1.4041999999999999</v>
      </c>
    </row>
    <row r="7047" spans="9:16" x14ac:dyDescent="0.2">
      <c r="I7047" s="158">
        <f t="shared" si="661"/>
        <v>17</v>
      </c>
      <c r="J7047" s="158" t="str">
        <f t="shared" si="664"/>
        <v>USD</v>
      </c>
      <c r="K7047" s="158" t="str">
        <f t="shared" si="665"/>
        <v>CAD</v>
      </c>
      <c r="L7047" s="158" t="str">
        <f t="shared" si="662"/>
        <v>USDCAD45612</v>
      </c>
      <c r="M7047" s="160">
        <f t="shared" si="666"/>
        <v>45612</v>
      </c>
      <c r="N7047" s="158">
        <v>0.94491165076065387</v>
      </c>
      <c r="O7047" s="158">
        <v>1.4861</v>
      </c>
      <c r="P7047" s="161">
        <f t="shared" si="663"/>
        <v>1.4041999999999999</v>
      </c>
    </row>
    <row r="7048" spans="9:16" x14ac:dyDescent="0.2">
      <c r="I7048" s="158">
        <f t="shared" si="661"/>
        <v>17</v>
      </c>
      <c r="J7048" s="158" t="str">
        <f t="shared" si="664"/>
        <v>USD</v>
      </c>
      <c r="K7048" s="158" t="str">
        <f t="shared" si="665"/>
        <v>CAD</v>
      </c>
      <c r="L7048" s="158" t="str">
        <f t="shared" si="662"/>
        <v>USDCAD45613</v>
      </c>
      <c r="M7048" s="160">
        <f t="shared" si="666"/>
        <v>45613</v>
      </c>
      <c r="N7048" s="158">
        <v>0.94491165076065387</v>
      </c>
      <c r="O7048" s="158">
        <v>1.4861</v>
      </c>
      <c r="P7048" s="161">
        <f t="shared" si="663"/>
        <v>1.4041999999999999</v>
      </c>
    </row>
    <row r="7049" spans="9:16" x14ac:dyDescent="0.2">
      <c r="I7049" s="158">
        <f t="shared" si="661"/>
        <v>17</v>
      </c>
      <c r="J7049" s="158" t="str">
        <f t="shared" si="664"/>
        <v>USD</v>
      </c>
      <c r="K7049" s="158" t="str">
        <f t="shared" si="665"/>
        <v>CAD</v>
      </c>
      <c r="L7049" s="158" t="str">
        <f t="shared" si="662"/>
        <v>USDCAD45614</v>
      </c>
      <c r="M7049" s="160">
        <f t="shared" si="666"/>
        <v>45614</v>
      </c>
      <c r="N7049" s="158">
        <v>0.94768764215314638</v>
      </c>
      <c r="O7049" s="158">
        <v>1.4873000000000001</v>
      </c>
      <c r="P7049" s="161">
        <f t="shared" si="663"/>
        <v>1.4095</v>
      </c>
    </row>
    <row r="7050" spans="9:16" x14ac:dyDescent="0.2">
      <c r="I7050" s="158">
        <f t="shared" si="661"/>
        <v>17</v>
      </c>
      <c r="J7050" s="158" t="str">
        <f t="shared" si="664"/>
        <v>USD</v>
      </c>
      <c r="K7050" s="158" t="str">
        <f t="shared" si="665"/>
        <v>CAD</v>
      </c>
      <c r="L7050" s="158" t="str">
        <f t="shared" si="662"/>
        <v>USDCAD45615</v>
      </c>
      <c r="M7050" s="160">
        <f t="shared" si="666"/>
        <v>45615</v>
      </c>
      <c r="N7050" s="158">
        <v>0.94535829079221023</v>
      </c>
      <c r="O7050" s="158">
        <v>1.4833000000000001</v>
      </c>
      <c r="P7050" s="161">
        <f t="shared" si="663"/>
        <v>1.4021999999999999</v>
      </c>
    </row>
    <row r="7051" spans="9:16" x14ac:dyDescent="0.2">
      <c r="I7051" s="158">
        <f t="shared" si="661"/>
        <v>17</v>
      </c>
      <c r="J7051" s="158" t="str">
        <f t="shared" si="664"/>
        <v>USD</v>
      </c>
      <c r="K7051" s="158" t="str">
        <f t="shared" si="665"/>
        <v>CAD</v>
      </c>
      <c r="L7051" s="158" t="str">
        <f t="shared" si="662"/>
        <v>USDCAD45616</v>
      </c>
      <c r="M7051" s="160">
        <f t="shared" si="666"/>
        <v>45616</v>
      </c>
      <c r="N7051" s="158">
        <v>0.94679038060973297</v>
      </c>
      <c r="O7051" s="158">
        <v>1.4766999999999999</v>
      </c>
      <c r="P7051" s="161">
        <f t="shared" si="663"/>
        <v>1.3980999999999999</v>
      </c>
    </row>
    <row r="7052" spans="9:16" x14ac:dyDescent="0.2">
      <c r="I7052" s="158">
        <f t="shared" si="661"/>
        <v>17</v>
      </c>
      <c r="J7052" s="158" t="str">
        <f t="shared" si="664"/>
        <v>USD</v>
      </c>
      <c r="K7052" s="158" t="str">
        <f t="shared" si="665"/>
        <v>CAD</v>
      </c>
      <c r="L7052" s="158" t="str">
        <f t="shared" si="662"/>
        <v>USDCAD45617</v>
      </c>
      <c r="M7052" s="160">
        <f t="shared" si="666"/>
        <v>45617</v>
      </c>
      <c r="N7052" s="158">
        <v>0.95002850085502566</v>
      </c>
      <c r="O7052" s="158">
        <v>1.47</v>
      </c>
      <c r="P7052" s="161">
        <f t="shared" si="663"/>
        <v>1.3965000000000001</v>
      </c>
    </row>
    <row r="7053" spans="9:16" x14ac:dyDescent="0.2">
      <c r="I7053" s="158">
        <f t="shared" si="661"/>
        <v>17</v>
      </c>
      <c r="J7053" s="158" t="str">
        <f t="shared" si="664"/>
        <v>USD</v>
      </c>
      <c r="K7053" s="158" t="str">
        <f t="shared" si="665"/>
        <v>CAD</v>
      </c>
      <c r="L7053" s="158" t="str">
        <f t="shared" si="662"/>
        <v>USDCAD45618</v>
      </c>
      <c r="M7053" s="160">
        <f t="shared" si="666"/>
        <v>45618</v>
      </c>
      <c r="N7053" s="158">
        <v>0.9604302727621975</v>
      </c>
      <c r="O7053" s="158">
        <v>1.4560999999999999</v>
      </c>
      <c r="P7053" s="161">
        <f t="shared" si="663"/>
        <v>1.3985000000000001</v>
      </c>
    </row>
    <row r="7054" spans="9:16" x14ac:dyDescent="0.2">
      <c r="I7054" s="158">
        <f t="shared" si="661"/>
        <v>17</v>
      </c>
      <c r="J7054" s="158" t="str">
        <f t="shared" si="664"/>
        <v>USD</v>
      </c>
      <c r="K7054" s="158" t="str">
        <f t="shared" si="665"/>
        <v>CAD</v>
      </c>
      <c r="L7054" s="158" t="str">
        <f t="shared" si="662"/>
        <v>USDCAD45619</v>
      </c>
      <c r="M7054" s="160">
        <f t="shared" si="666"/>
        <v>45619</v>
      </c>
      <c r="N7054" s="158">
        <v>0.9604302727621975</v>
      </c>
      <c r="O7054" s="158">
        <v>1.4560999999999999</v>
      </c>
      <c r="P7054" s="161">
        <f t="shared" si="663"/>
        <v>1.3985000000000001</v>
      </c>
    </row>
    <row r="7055" spans="9:16" x14ac:dyDescent="0.2">
      <c r="I7055" s="158">
        <f t="shared" si="661"/>
        <v>17</v>
      </c>
      <c r="J7055" s="158" t="str">
        <f t="shared" si="664"/>
        <v>USD</v>
      </c>
      <c r="K7055" s="158" t="str">
        <f t="shared" si="665"/>
        <v>CAD</v>
      </c>
      <c r="L7055" s="158" t="str">
        <f t="shared" si="662"/>
        <v>USDCAD45620</v>
      </c>
      <c r="M7055" s="160">
        <f t="shared" si="666"/>
        <v>45620</v>
      </c>
      <c r="N7055" s="158">
        <v>0.9604302727621975</v>
      </c>
      <c r="O7055" s="158">
        <v>1.4560999999999999</v>
      </c>
      <c r="P7055" s="161">
        <f t="shared" si="663"/>
        <v>1.3985000000000001</v>
      </c>
    </row>
    <row r="7056" spans="9:16" x14ac:dyDescent="0.2">
      <c r="I7056" s="158">
        <f t="shared" si="661"/>
        <v>17</v>
      </c>
      <c r="J7056" s="158" t="str">
        <f t="shared" si="664"/>
        <v>USD</v>
      </c>
      <c r="K7056" s="158" t="str">
        <f t="shared" si="665"/>
        <v>CAD</v>
      </c>
      <c r="L7056" s="158" t="str">
        <f t="shared" si="662"/>
        <v>USDCAD45621</v>
      </c>
      <c r="M7056" s="160">
        <f t="shared" si="666"/>
        <v>45621</v>
      </c>
      <c r="N7056" s="158">
        <v>0.95283468318246778</v>
      </c>
      <c r="O7056" s="158">
        <v>1.4648000000000001</v>
      </c>
      <c r="P7056" s="161">
        <f t="shared" si="663"/>
        <v>1.3956999999999999</v>
      </c>
    </row>
    <row r="7057" spans="9:16" x14ac:dyDescent="0.2">
      <c r="I7057" s="158">
        <f t="shared" si="661"/>
        <v>17</v>
      </c>
      <c r="J7057" s="158" t="str">
        <f t="shared" si="664"/>
        <v>USD</v>
      </c>
      <c r="K7057" s="158" t="str">
        <f t="shared" si="665"/>
        <v>CAD</v>
      </c>
      <c r="L7057" s="158" t="str">
        <f t="shared" si="662"/>
        <v>USDCAD45622</v>
      </c>
      <c r="M7057" s="160">
        <f t="shared" si="666"/>
        <v>45622</v>
      </c>
      <c r="N7057" s="158">
        <v>0.95038965976050183</v>
      </c>
      <c r="O7057" s="158">
        <v>1.4833000000000001</v>
      </c>
      <c r="P7057" s="161">
        <f t="shared" si="663"/>
        <v>1.4097</v>
      </c>
    </row>
    <row r="7058" spans="9:16" x14ac:dyDescent="0.2">
      <c r="I7058" s="158">
        <f t="shared" si="661"/>
        <v>17</v>
      </c>
      <c r="J7058" s="158" t="str">
        <f t="shared" si="664"/>
        <v>USD</v>
      </c>
      <c r="K7058" s="158" t="str">
        <f t="shared" si="665"/>
        <v>CAD</v>
      </c>
      <c r="L7058" s="158" t="str">
        <f t="shared" si="662"/>
        <v>USDCAD45623</v>
      </c>
      <c r="M7058" s="160">
        <f t="shared" si="666"/>
        <v>45623</v>
      </c>
      <c r="N7058" s="158">
        <v>0.94957743804007222</v>
      </c>
      <c r="O7058" s="158">
        <v>1.4806999999999999</v>
      </c>
      <c r="P7058" s="161">
        <f t="shared" si="663"/>
        <v>1.4059999999999999</v>
      </c>
    </row>
    <row r="7059" spans="9:16" x14ac:dyDescent="0.2">
      <c r="I7059" s="158">
        <f t="shared" si="661"/>
        <v>17</v>
      </c>
      <c r="J7059" s="158" t="str">
        <f t="shared" si="664"/>
        <v>USD</v>
      </c>
      <c r="K7059" s="158" t="str">
        <f t="shared" si="665"/>
        <v>CAD</v>
      </c>
      <c r="L7059" s="158" t="str">
        <f t="shared" si="662"/>
        <v>USDCAD45624</v>
      </c>
      <c r="M7059" s="160">
        <f t="shared" si="666"/>
        <v>45624</v>
      </c>
      <c r="N7059" s="158">
        <v>0.94858660595712385</v>
      </c>
      <c r="O7059" s="158">
        <v>1.4770000000000001</v>
      </c>
      <c r="P7059" s="161">
        <f t="shared" si="663"/>
        <v>1.4011</v>
      </c>
    </row>
    <row r="7060" spans="9:16" x14ac:dyDescent="0.2">
      <c r="I7060" s="158">
        <f t="shared" si="661"/>
        <v>17</v>
      </c>
      <c r="J7060" s="158" t="str">
        <f t="shared" si="664"/>
        <v>USD</v>
      </c>
      <c r="K7060" s="158" t="str">
        <f t="shared" si="665"/>
        <v>CAD</v>
      </c>
      <c r="L7060" s="158" t="str">
        <f t="shared" si="662"/>
        <v>USDCAD45625</v>
      </c>
      <c r="M7060" s="160">
        <f t="shared" si="666"/>
        <v>45625</v>
      </c>
      <c r="N7060" s="158">
        <v>0.94679038060973297</v>
      </c>
      <c r="O7060" s="158">
        <v>1.4796</v>
      </c>
      <c r="P7060" s="161">
        <f t="shared" si="663"/>
        <v>1.4009</v>
      </c>
    </row>
    <row r="7061" spans="9:16" x14ac:dyDescent="0.2">
      <c r="I7061" s="158">
        <f t="shared" si="661"/>
        <v>17</v>
      </c>
      <c r="J7061" s="158" t="str">
        <f t="shared" si="664"/>
        <v>USD</v>
      </c>
      <c r="K7061" s="158" t="str">
        <f t="shared" si="665"/>
        <v>CAD</v>
      </c>
      <c r="L7061" s="158" t="str">
        <f t="shared" si="662"/>
        <v>USDCAD45626</v>
      </c>
      <c r="M7061" s="160">
        <f t="shared" si="666"/>
        <v>45626</v>
      </c>
      <c r="N7061" s="158">
        <v>0.94679038060973297</v>
      </c>
      <c r="O7061" s="158">
        <v>1.4796</v>
      </c>
      <c r="P7061" s="161">
        <f t="shared" si="663"/>
        <v>1.4009</v>
      </c>
    </row>
    <row r="7062" spans="9:16" x14ac:dyDescent="0.2">
      <c r="I7062" s="158">
        <f t="shared" si="661"/>
        <v>17</v>
      </c>
      <c r="J7062" s="158" t="str">
        <f t="shared" si="664"/>
        <v>USD</v>
      </c>
      <c r="K7062" s="158" t="str">
        <f t="shared" si="665"/>
        <v>CAD</v>
      </c>
      <c r="L7062" s="158" t="str">
        <f t="shared" si="662"/>
        <v>USDCAD45627</v>
      </c>
      <c r="M7062" s="160">
        <f t="shared" si="666"/>
        <v>45627</v>
      </c>
      <c r="N7062" s="158">
        <v>0.94679038060973297</v>
      </c>
      <c r="O7062" s="158">
        <v>1.4796</v>
      </c>
      <c r="P7062" s="161">
        <f t="shared" si="663"/>
        <v>1.4009</v>
      </c>
    </row>
    <row r="7063" spans="9:16" x14ac:dyDescent="0.2">
      <c r="I7063" s="158">
        <f t="shared" si="661"/>
        <v>17</v>
      </c>
      <c r="J7063" s="158" t="str">
        <f t="shared" si="664"/>
        <v>USD</v>
      </c>
      <c r="K7063" s="158" t="str">
        <f t="shared" si="665"/>
        <v>CAD</v>
      </c>
      <c r="L7063" s="158" t="str">
        <f t="shared" si="662"/>
        <v>USDCAD45628</v>
      </c>
      <c r="M7063" s="160">
        <f t="shared" si="666"/>
        <v>45628</v>
      </c>
      <c r="N7063" s="158">
        <v>0.95174645474445607</v>
      </c>
      <c r="O7063" s="158">
        <v>1.4748000000000001</v>
      </c>
      <c r="P7063" s="161">
        <f t="shared" si="663"/>
        <v>1.4036</v>
      </c>
    </row>
    <row r="7064" spans="9:16" x14ac:dyDescent="0.2">
      <c r="I7064" s="158">
        <f t="shared" si="661"/>
        <v>17</v>
      </c>
      <c r="J7064" s="158" t="str">
        <f t="shared" si="664"/>
        <v>USD</v>
      </c>
      <c r="K7064" s="158" t="str">
        <f t="shared" si="665"/>
        <v>CAD</v>
      </c>
      <c r="L7064" s="158" t="str">
        <f t="shared" si="662"/>
        <v>USDCAD45629</v>
      </c>
      <c r="M7064" s="160">
        <f t="shared" si="666"/>
        <v>45629</v>
      </c>
      <c r="N7064" s="158">
        <v>0.95129375951293771</v>
      </c>
      <c r="O7064" s="158">
        <v>1.4753000000000001</v>
      </c>
      <c r="P7064" s="161">
        <f t="shared" si="663"/>
        <v>1.4034</v>
      </c>
    </row>
    <row r="7065" spans="9:16" x14ac:dyDescent="0.2">
      <c r="I7065" s="158">
        <f t="shared" si="661"/>
        <v>17</v>
      </c>
      <c r="J7065" s="158" t="str">
        <f t="shared" si="664"/>
        <v>USD</v>
      </c>
      <c r="K7065" s="158" t="str">
        <f t="shared" si="665"/>
        <v>CAD</v>
      </c>
      <c r="L7065" s="158" t="str">
        <f t="shared" si="662"/>
        <v>USDCAD45630</v>
      </c>
      <c r="M7065" s="160">
        <f t="shared" si="666"/>
        <v>45630</v>
      </c>
      <c r="N7065" s="158">
        <v>0.95310712924132679</v>
      </c>
      <c r="O7065" s="158">
        <v>1.4755</v>
      </c>
      <c r="P7065" s="161">
        <f t="shared" si="663"/>
        <v>1.4063000000000001</v>
      </c>
    </row>
    <row r="7066" spans="9:16" x14ac:dyDescent="0.2">
      <c r="I7066" s="158">
        <f t="shared" si="661"/>
        <v>17</v>
      </c>
      <c r="J7066" s="158" t="str">
        <f t="shared" si="664"/>
        <v>USD</v>
      </c>
      <c r="K7066" s="158" t="str">
        <f t="shared" si="665"/>
        <v>CAD</v>
      </c>
      <c r="L7066" s="158" t="str">
        <f t="shared" si="662"/>
        <v>USDCAD45631</v>
      </c>
      <c r="M7066" s="160">
        <f t="shared" si="666"/>
        <v>45631</v>
      </c>
      <c r="N7066" s="158">
        <v>0.94876660341555974</v>
      </c>
      <c r="O7066" s="158">
        <v>1.4809000000000001</v>
      </c>
      <c r="P7066" s="161">
        <f t="shared" si="663"/>
        <v>1.405</v>
      </c>
    </row>
    <row r="7067" spans="9:16" x14ac:dyDescent="0.2">
      <c r="I7067" s="158">
        <f t="shared" si="661"/>
        <v>17</v>
      </c>
      <c r="J7067" s="158" t="str">
        <f t="shared" si="664"/>
        <v>USD</v>
      </c>
      <c r="K7067" s="158" t="str">
        <f t="shared" si="665"/>
        <v>CAD</v>
      </c>
      <c r="L7067" s="158" t="str">
        <f t="shared" si="662"/>
        <v>USDCAD45632</v>
      </c>
      <c r="M7067" s="160">
        <f t="shared" si="666"/>
        <v>45632</v>
      </c>
      <c r="N7067" s="158">
        <v>0.9450902561194594</v>
      </c>
      <c r="O7067" s="158">
        <v>1.4882</v>
      </c>
      <c r="P7067" s="161">
        <f t="shared" si="663"/>
        <v>1.4065000000000001</v>
      </c>
    </row>
    <row r="7068" spans="9:16" x14ac:dyDescent="0.2">
      <c r="I7068" s="158">
        <f t="shared" si="661"/>
        <v>17</v>
      </c>
      <c r="J7068" s="158" t="str">
        <f t="shared" si="664"/>
        <v>USD</v>
      </c>
      <c r="K7068" s="158" t="str">
        <f t="shared" si="665"/>
        <v>CAD</v>
      </c>
      <c r="L7068" s="158" t="str">
        <f t="shared" si="662"/>
        <v>USDCAD45633</v>
      </c>
      <c r="M7068" s="160">
        <f t="shared" si="666"/>
        <v>45633</v>
      </c>
      <c r="N7068" s="158">
        <v>0.9450902561194594</v>
      </c>
      <c r="O7068" s="158">
        <v>1.4882</v>
      </c>
      <c r="P7068" s="161">
        <f t="shared" si="663"/>
        <v>1.4065000000000001</v>
      </c>
    </row>
    <row r="7069" spans="9:16" x14ac:dyDescent="0.2">
      <c r="I7069" s="158">
        <f t="shared" si="661"/>
        <v>17</v>
      </c>
      <c r="J7069" s="158" t="str">
        <f t="shared" si="664"/>
        <v>USD</v>
      </c>
      <c r="K7069" s="158" t="str">
        <f t="shared" si="665"/>
        <v>CAD</v>
      </c>
      <c r="L7069" s="158" t="str">
        <f t="shared" si="662"/>
        <v>USDCAD45634</v>
      </c>
      <c r="M7069" s="160">
        <f t="shared" si="666"/>
        <v>45634</v>
      </c>
      <c r="N7069" s="158">
        <v>0.9450902561194594</v>
      </c>
      <c r="O7069" s="158">
        <v>1.4882</v>
      </c>
      <c r="P7069" s="161">
        <f t="shared" si="663"/>
        <v>1.4065000000000001</v>
      </c>
    </row>
    <row r="7070" spans="9:16" x14ac:dyDescent="0.2">
      <c r="I7070" s="158">
        <f t="shared" si="661"/>
        <v>17</v>
      </c>
      <c r="J7070" s="158" t="str">
        <f t="shared" si="664"/>
        <v>USD</v>
      </c>
      <c r="K7070" s="158" t="str">
        <f t="shared" si="665"/>
        <v>CAD</v>
      </c>
      <c r="L7070" s="158" t="str">
        <f t="shared" si="662"/>
        <v>USDCAD45635</v>
      </c>
      <c r="M7070" s="160">
        <f t="shared" si="666"/>
        <v>45635</v>
      </c>
      <c r="N7070" s="158">
        <v>0.94625283875851629</v>
      </c>
      <c r="O7070" s="158">
        <v>1.4919</v>
      </c>
      <c r="P7070" s="161">
        <f t="shared" si="663"/>
        <v>1.4117</v>
      </c>
    </row>
    <row r="7071" spans="9:16" x14ac:dyDescent="0.2">
      <c r="I7071" s="158">
        <f t="shared" si="661"/>
        <v>17</v>
      </c>
      <c r="J7071" s="158" t="str">
        <f t="shared" si="664"/>
        <v>USD</v>
      </c>
      <c r="K7071" s="158" t="str">
        <f t="shared" si="665"/>
        <v>CAD</v>
      </c>
      <c r="L7071" s="158" t="str">
        <f t="shared" si="662"/>
        <v>USDCAD45636</v>
      </c>
      <c r="M7071" s="160">
        <f t="shared" si="666"/>
        <v>45636</v>
      </c>
      <c r="N7071" s="158">
        <v>0.94993825401348919</v>
      </c>
      <c r="O7071" s="158">
        <v>1.4907999999999999</v>
      </c>
      <c r="P7071" s="161">
        <f t="shared" si="663"/>
        <v>1.4161999999999999</v>
      </c>
    </row>
    <row r="7072" spans="9:16" x14ac:dyDescent="0.2">
      <c r="I7072" s="158">
        <f t="shared" si="661"/>
        <v>17</v>
      </c>
      <c r="J7072" s="158" t="str">
        <f t="shared" si="664"/>
        <v>USD</v>
      </c>
      <c r="K7072" s="158" t="str">
        <f t="shared" si="665"/>
        <v>CAD</v>
      </c>
      <c r="L7072" s="158" t="str">
        <f t="shared" si="662"/>
        <v>USDCAD45637</v>
      </c>
      <c r="M7072" s="160">
        <f t="shared" si="666"/>
        <v>45637</v>
      </c>
      <c r="N7072" s="158">
        <v>0.95174645474445607</v>
      </c>
      <c r="O7072" s="158">
        <v>1.4904999999999999</v>
      </c>
      <c r="P7072" s="161">
        <f t="shared" si="663"/>
        <v>1.4186000000000001</v>
      </c>
    </row>
    <row r="7073" spans="9:16" x14ac:dyDescent="0.2">
      <c r="I7073" s="158">
        <f t="shared" si="661"/>
        <v>17</v>
      </c>
      <c r="J7073" s="158" t="str">
        <f t="shared" si="664"/>
        <v>USD</v>
      </c>
      <c r="K7073" s="158" t="str">
        <f t="shared" si="665"/>
        <v>CAD</v>
      </c>
      <c r="L7073" s="158" t="str">
        <f t="shared" si="662"/>
        <v>USDCAD45638</v>
      </c>
      <c r="M7073" s="160">
        <f t="shared" si="666"/>
        <v>45638</v>
      </c>
      <c r="N7073" s="158">
        <v>0.95319797922028415</v>
      </c>
      <c r="O7073" s="158">
        <v>1.4864999999999999</v>
      </c>
      <c r="P7073" s="161">
        <f t="shared" si="663"/>
        <v>1.4169</v>
      </c>
    </row>
    <row r="7074" spans="9:16" x14ac:dyDescent="0.2">
      <c r="I7074" s="158">
        <f t="shared" si="661"/>
        <v>17</v>
      </c>
      <c r="J7074" s="158" t="str">
        <f t="shared" si="664"/>
        <v>USD</v>
      </c>
      <c r="K7074" s="158" t="str">
        <f t="shared" si="665"/>
        <v>CAD</v>
      </c>
      <c r="L7074" s="158" t="str">
        <f t="shared" si="662"/>
        <v>USDCAD45639</v>
      </c>
      <c r="M7074" s="160">
        <f t="shared" si="666"/>
        <v>45639</v>
      </c>
      <c r="N7074" s="158">
        <v>0.95075109336375729</v>
      </c>
      <c r="O7074" s="158">
        <v>1.4954000000000001</v>
      </c>
      <c r="P7074" s="161">
        <f t="shared" si="663"/>
        <v>1.4218</v>
      </c>
    </row>
    <row r="7075" spans="9:16" x14ac:dyDescent="0.2">
      <c r="I7075" s="158">
        <f t="shared" si="661"/>
        <v>17</v>
      </c>
      <c r="J7075" s="158" t="str">
        <f t="shared" si="664"/>
        <v>USD</v>
      </c>
      <c r="K7075" s="158" t="str">
        <f t="shared" si="665"/>
        <v>CAD</v>
      </c>
      <c r="L7075" s="158" t="str">
        <f t="shared" si="662"/>
        <v>USDCAD45640</v>
      </c>
      <c r="M7075" s="160">
        <f t="shared" si="666"/>
        <v>45640</v>
      </c>
      <c r="N7075" s="158">
        <v>0.95075109336375729</v>
      </c>
      <c r="O7075" s="158">
        <v>1.4954000000000001</v>
      </c>
      <c r="P7075" s="161">
        <f t="shared" si="663"/>
        <v>1.4218</v>
      </c>
    </row>
    <row r="7076" spans="9:16" x14ac:dyDescent="0.2">
      <c r="I7076" s="158">
        <f t="shared" si="661"/>
        <v>17</v>
      </c>
      <c r="J7076" s="158" t="str">
        <f t="shared" si="664"/>
        <v>USD</v>
      </c>
      <c r="K7076" s="158" t="str">
        <f t="shared" si="665"/>
        <v>CAD</v>
      </c>
      <c r="L7076" s="158" t="str">
        <f t="shared" si="662"/>
        <v>USDCAD45641</v>
      </c>
      <c r="M7076" s="160">
        <f t="shared" si="666"/>
        <v>45641</v>
      </c>
      <c r="N7076" s="158">
        <v>0.95075109336375729</v>
      </c>
      <c r="O7076" s="158">
        <v>1.4954000000000001</v>
      </c>
      <c r="P7076" s="161">
        <f t="shared" si="663"/>
        <v>1.4218</v>
      </c>
    </row>
    <row r="7077" spans="9:16" x14ac:dyDescent="0.2">
      <c r="I7077" s="158">
        <f t="shared" si="661"/>
        <v>17</v>
      </c>
      <c r="J7077" s="158" t="str">
        <f t="shared" si="664"/>
        <v>USD</v>
      </c>
      <c r="K7077" s="158" t="str">
        <f t="shared" si="665"/>
        <v>CAD</v>
      </c>
      <c r="L7077" s="158" t="str">
        <f t="shared" si="662"/>
        <v>USDCAD45642</v>
      </c>
      <c r="M7077" s="160">
        <f t="shared" si="666"/>
        <v>45642</v>
      </c>
      <c r="N7077" s="158">
        <v>0.95256239283673072</v>
      </c>
      <c r="O7077" s="158">
        <v>1.4959</v>
      </c>
      <c r="P7077" s="161">
        <f t="shared" si="663"/>
        <v>1.4249000000000001</v>
      </c>
    </row>
    <row r="7078" spans="9:16" x14ac:dyDescent="0.2">
      <c r="I7078" s="158">
        <f t="shared" si="661"/>
        <v>17</v>
      </c>
      <c r="J7078" s="158" t="str">
        <f t="shared" si="664"/>
        <v>USD</v>
      </c>
      <c r="K7078" s="158" t="str">
        <f t="shared" si="665"/>
        <v>CAD</v>
      </c>
      <c r="L7078" s="158" t="str">
        <f t="shared" si="662"/>
        <v>USDCAD45643</v>
      </c>
      <c r="M7078" s="160">
        <f t="shared" si="666"/>
        <v>45643</v>
      </c>
      <c r="N7078" s="158">
        <v>0.95265313899209292</v>
      </c>
      <c r="O7078" s="158">
        <v>1.4995000000000001</v>
      </c>
      <c r="P7078" s="161">
        <f t="shared" si="663"/>
        <v>1.4285000000000001</v>
      </c>
    </row>
    <row r="7079" spans="9:16" x14ac:dyDescent="0.2">
      <c r="I7079" s="158">
        <f t="shared" si="661"/>
        <v>17</v>
      </c>
      <c r="J7079" s="158" t="str">
        <f t="shared" si="664"/>
        <v>USD</v>
      </c>
      <c r="K7079" s="158" t="str">
        <f t="shared" si="665"/>
        <v>CAD</v>
      </c>
      <c r="L7079" s="158" t="str">
        <f t="shared" si="662"/>
        <v>USDCAD45644</v>
      </c>
      <c r="M7079" s="160">
        <f t="shared" si="666"/>
        <v>45644</v>
      </c>
      <c r="N7079" s="158">
        <v>0.95274390243902429</v>
      </c>
      <c r="O7079" s="158">
        <v>1.5022</v>
      </c>
      <c r="P7079" s="161">
        <f t="shared" si="663"/>
        <v>1.4312</v>
      </c>
    </row>
    <row r="7080" spans="9:16" x14ac:dyDescent="0.2">
      <c r="I7080" s="158">
        <f t="shared" si="661"/>
        <v>17</v>
      </c>
      <c r="J7080" s="158" t="str">
        <f t="shared" si="664"/>
        <v>USD</v>
      </c>
      <c r="K7080" s="158" t="str">
        <f t="shared" si="665"/>
        <v>CAD</v>
      </c>
      <c r="L7080" s="158" t="str">
        <f t="shared" si="662"/>
        <v>USDCAD45645</v>
      </c>
      <c r="M7080" s="160">
        <f t="shared" si="666"/>
        <v>45645</v>
      </c>
      <c r="N7080" s="158">
        <v>0.96200096200096197</v>
      </c>
      <c r="O7080" s="158">
        <v>1.4930000000000001</v>
      </c>
      <c r="P7080" s="161">
        <f t="shared" si="663"/>
        <v>1.4362999999999999</v>
      </c>
    </row>
    <row r="7081" spans="9:16" x14ac:dyDescent="0.2">
      <c r="I7081" s="158">
        <f t="shared" si="661"/>
        <v>17</v>
      </c>
      <c r="J7081" s="158" t="str">
        <f t="shared" si="664"/>
        <v>USD</v>
      </c>
      <c r="K7081" s="158" t="str">
        <f t="shared" si="665"/>
        <v>CAD</v>
      </c>
      <c r="L7081" s="158" t="str">
        <f t="shared" si="662"/>
        <v>USDCAD45646</v>
      </c>
      <c r="M7081" s="160">
        <f t="shared" si="666"/>
        <v>45646</v>
      </c>
      <c r="N7081" s="158">
        <v>0.9624639076034649</v>
      </c>
      <c r="O7081" s="158">
        <v>1.4945999999999999</v>
      </c>
      <c r="P7081" s="161">
        <f t="shared" si="663"/>
        <v>1.4384999999999999</v>
      </c>
    </row>
    <row r="7082" spans="9:16" x14ac:dyDescent="0.2">
      <c r="I7082" s="158">
        <f t="shared" ref="I7082:I7145" si="667">IF(M7081=$G$2,I7081+1,I7081)</f>
        <v>17</v>
      </c>
      <c r="J7082" s="158" t="str">
        <f t="shared" si="664"/>
        <v>USD</v>
      </c>
      <c r="K7082" s="158" t="str">
        <f t="shared" si="665"/>
        <v>CAD</v>
      </c>
      <c r="L7082" s="158" t="str">
        <f t="shared" si="662"/>
        <v>USDCAD45647</v>
      </c>
      <c r="M7082" s="160">
        <f t="shared" si="666"/>
        <v>45647</v>
      </c>
      <c r="N7082" s="158">
        <v>0.9624639076034649</v>
      </c>
      <c r="O7082" s="158">
        <v>1.4945999999999999</v>
      </c>
      <c r="P7082" s="161">
        <f t="shared" si="663"/>
        <v>1.4384999999999999</v>
      </c>
    </row>
    <row r="7083" spans="9:16" x14ac:dyDescent="0.2">
      <c r="I7083" s="158">
        <f t="shared" si="667"/>
        <v>17</v>
      </c>
      <c r="J7083" s="158" t="str">
        <f t="shared" si="664"/>
        <v>USD</v>
      </c>
      <c r="K7083" s="158" t="str">
        <f t="shared" si="665"/>
        <v>CAD</v>
      </c>
      <c r="L7083" s="158" t="str">
        <f t="shared" si="662"/>
        <v>USDCAD45648</v>
      </c>
      <c r="M7083" s="160">
        <f t="shared" si="666"/>
        <v>45648</v>
      </c>
      <c r="N7083" s="158">
        <v>0.9624639076034649</v>
      </c>
      <c r="O7083" s="158">
        <v>1.4945999999999999</v>
      </c>
      <c r="P7083" s="161">
        <f t="shared" si="663"/>
        <v>1.4384999999999999</v>
      </c>
    </row>
    <row r="7084" spans="9:16" x14ac:dyDescent="0.2">
      <c r="I7084" s="158">
        <f t="shared" si="667"/>
        <v>17</v>
      </c>
      <c r="J7084" s="158" t="str">
        <f t="shared" si="664"/>
        <v>USD</v>
      </c>
      <c r="K7084" s="158" t="str">
        <f t="shared" si="665"/>
        <v>CAD</v>
      </c>
      <c r="L7084" s="158" t="str">
        <f t="shared" si="662"/>
        <v>USDCAD45649</v>
      </c>
      <c r="M7084" s="160">
        <f t="shared" si="666"/>
        <v>45649</v>
      </c>
      <c r="N7084" s="158">
        <v>0.96218608678918516</v>
      </c>
      <c r="O7084" s="158">
        <v>1.4978</v>
      </c>
      <c r="P7084" s="161">
        <f t="shared" si="663"/>
        <v>1.4412</v>
      </c>
    </row>
    <row r="7085" spans="9:16" x14ac:dyDescent="0.2">
      <c r="I7085" s="158">
        <f t="shared" si="667"/>
        <v>17</v>
      </c>
      <c r="J7085" s="158" t="str">
        <f t="shared" si="664"/>
        <v>USD</v>
      </c>
      <c r="K7085" s="158" t="str">
        <f t="shared" si="665"/>
        <v>CAD</v>
      </c>
      <c r="L7085" s="158" t="str">
        <f t="shared" si="662"/>
        <v>USDCAD45650</v>
      </c>
      <c r="M7085" s="160">
        <f t="shared" si="666"/>
        <v>45650</v>
      </c>
      <c r="N7085" s="158">
        <v>0.96200096200096197</v>
      </c>
      <c r="O7085" s="158">
        <v>1.4987999999999999</v>
      </c>
      <c r="P7085" s="161">
        <f t="shared" si="663"/>
        <v>1.4418</v>
      </c>
    </row>
    <row r="7086" spans="9:16" x14ac:dyDescent="0.2">
      <c r="I7086" s="158">
        <f t="shared" si="667"/>
        <v>17</v>
      </c>
      <c r="J7086" s="158" t="str">
        <f t="shared" si="664"/>
        <v>USD</v>
      </c>
      <c r="K7086" s="158" t="str">
        <f t="shared" si="665"/>
        <v>CAD</v>
      </c>
      <c r="L7086" s="158" t="str">
        <f t="shared" si="662"/>
        <v>USDCAD45651</v>
      </c>
      <c r="M7086" s="160">
        <f t="shared" si="666"/>
        <v>45651</v>
      </c>
      <c r="N7086" s="158">
        <v>0.96200096200096197</v>
      </c>
      <c r="O7086" s="158">
        <v>1.4987999999999999</v>
      </c>
      <c r="P7086" s="161">
        <f t="shared" si="663"/>
        <v>1.4418</v>
      </c>
    </row>
    <row r="7087" spans="9:16" x14ac:dyDescent="0.2">
      <c r="I7087" s="158">
        <f t="shared" si="667"/>
        <v>17</v>
      </c>
      <c r="J7087" s="158" t="str">
        <f t="shared" si="664"/>
        <v>USD</v>
      </c>
      <c r="K7087" s="158" t="str">
        <f t="shared" si="665"/>
        <v>CAD</v>
      </c>
      <c r="L7087" s="158" t="str">
        <f t="shared" si="662"/>
        <v>USDCAD45652</v>
      </c>
      <c r="M7087" s="160">
        <f t="shared" si="666"/>
        <v>45652</v>
      </c>
      <c r="N7087" s="158">
        <v>0.96200096200096197</v>
      </c>
      <c r="O7087" s="158">
        <v>1.4987999999999999</v>
      </c>
      <c r="P7087" s="161">
        <f t="shared" si="663"/>
        <v>1.4418</v>
      </c>
    </row>
    <row r="7088" spans="9:16" x14ac:dyDescent="0.2">
      <c r="I7088" s="158">
        <f t="shared" si="667"/>
        <v>17</v>
      </c>
      <c r="J7088" s="158" t="str">
        <f t="shared" si="664"/>
        <v>USD</v>
      </c>
      <c r="K7088" s="158" t="str">
        <f t="shared" si="665"/>
        <v>CAD</v>
      </c>
      <c r="L7088" s="158" t="str">
        <f t="shared" si="662"/>
        <v>USDCAD45653</v>
      </c>
      <c r="M7088" s="160">
        <f t="shared" si="666"/>
        <v>45653</v>
      </c>
      <c r="N7088" s="158">
        <v>0.95831336847149007</v>
      </c>
      <c r="O7088" s="158">
        <v>1.5002</v>
      </c>
      <c r="P7088" s="161">
        <f t="shared" si="663"/>
        <v>1.4377</v>
      </c>
    </row>
    <row r="7089" spans="9:16" x14ac:dyDescent="0.2">
      <c r="I7089" s="158">
        <f t="shared" si="667"/>
        <v>17</v>
      </c>
      <c r="J7089" s="158" t="str">
        <f t="shared" si="664"/>
        <v>USD</v>
      </c>
      <c r="K7089" s="158" t="str">
        <f t="shared" si="665"/>
        <v>CAD</v>
      </c>
      <c r="L7089" s="158" t="str">
        <f t="shared" si="662"/>
        <v>USDCAD45654</v>
      </c>
      <c r="M7089" s="160">
        <f t="shared" si="666"/>
        <v>45654</v>
      </c>
      <c r="N7089" s="158">
        <v>0.95831336847149007</v>
      </c>
      <c r="O7089" s="158">
        <v>1.5002</v>
      </c>
      <c r="P7089" s="161">
        <f t="shared" si="663"/>
        <v>1.4377</v>
      </c>
    </row>
    <row r="7090" spans="9:16" x14ac:dyDescent="0.2">
      <c r="I7090" s="158">
        <f t="shared" si="667"/>
        <v>17</v>
      </c>
      <c r="J7090" s="158" t="str">
        <f t="shared" si="664"/>
        <v>USD</v>
      </c>
      <c r="K7090" s="158" t="str">
        <f t="shared" si="665"/>
        <v>CAD</v>
      </c>
      <c r="L7090" s="158" t="str">
        <f t="shared" si="662"/>
        <v>USDCAD45655</v>
      </c>
      <c r="M7090" s="160">
        <f t="shared" si="666"/>
        <v>45655</v>
      </c>
      <c r="N7090" s="158">
        <v>0.95831336847149007</v>
      </c>
      <c r="O7090" s="158">
        <v>1.5002</v>
      </c>
      <c r="P7090" s="161">
        <f t="shared" si="663"/>
        <v>1.4377</v>
      </c>
    </row>
    <row r="7091" spans="9:16" x14ac:dyDescent="0.2">
      <c r="I7091" s="158">
        <f t="shared" si="667"/>
        <v>17</v>
      </c>
      <c r="J7091" s="158" t="str">
        <f t="shared" si="664"/>
        <v>USD</v>
      </c>
      <c r="K7091" s="158" t="str">
        <f t="shared" si="665"/>
        <v>CAD</v>
      </c>
      <c r="L7091" s="158" t="str">
        <f t="shared" si="662"/>
        <v>USDCAD45656</v>
      </c>
      <c r="M7091" s="160">
        <f t="shared" si="666"/>
        <v>45656</v>
      </c>
      <c r="N7091" s="158">
        <v>0.9574875526618154</v>
      </c>
      <c r="O7091" s="158">
        <v>1.5035000000000001</v>
      </c>
      <c r="P7091" s="161">
        <f t="shared" si="663"/>
        <v>1.4396</v>
      </c>
    </row>
    <row r="7092" spans="9:16" x14ac:dyDescent="0.2">
      <c r="I7092" s="158">
        <f t="shared" si="667"/>
        <v>17</v>
      </c>
      <c r="J7092" s="158" t="str">
        <f t="shared" si="664"/>
        <v>USD</v>
      </c>
      <c r="K7092" s="158" t="str">
        <f t="shared" si="665"/>
        <v>CAD</v>
      </c>
      <c r="L7092" s="158" t="str">
        <f t="shared" si="662"/>
        <v>USDCAD45657</v>
      </c>
      <c r="M7092" s="160">
        <f t="shared" si="666"/>
        <v>45657</v>
      </c>
      <c r="N7092" s="158">
        <v>0.96255655019732411</v>
      </c>
      <c r="O7092" s="158">
        <v>1.4947999999999999</v>
      </c>
      <c r="P7092" s="161">
        <f t="shared" si="663"/>
        <v>1.4388000000000001</v>
      </c>
    </row>
    <row r="7093" spans="9:16" x14ac:dyDescent="0.2">
      <c r="I7093" s="158">
        <f t="shared" si="667"/>
        <v>17</v>
      </c>
      <c r="J7093" s="158" t="str">
        <f t="shared" si="664"/>
        <v>USD</v>
      </c>
      <c r="K7093" s="158" t="str">
        <f t="shared" si="665"/>
        <v>CAD</v>
      </c>
      <c r="L7093" s="158" t="str">
        <f t="shared" si="662"/>
        <v>USDCAD45658</v>
      </c>
      <c r="M7093" s="160">
        <f t="shared" si="666"/>
        <v>45658</v>
      </c>
      <c r="N7093" s="158">
        <v>0.96255655019732411</v>
      </c>
      <c r="O7093" s="158">
        <v>1.4947999999999999</v>
      </c>
      <c r="P7093" s="161">
        <f t="shared" si="663"/>
        <v>1.4388000000000001</v>
      </c>
    </row>
    <row r="7094" spans="9:16" x14ac:dyDescent="0.2">
      <c r="I7094" s="158">
        <f t="shared" si="667"/>
        <v>17</v>
      </c>
      <c r="J7094" s="158" t="str">
        <f t="shared" si="664"/>
        <v>USD</v>
      </c>
      <c r="K7094" s="158" t="str">
        <f t="shared" si="665"/>
        <v>CAD</v>
      </c>
      <c r="L7094" s="158" t="str">
        <f t="shared" si="662"/>
        <v>USDCAD45659</v>
      </c>
      <c r="M7094" s="160">
        <f t="shared" si="666"/>
        <v>45659</v>
      </c>
      <c r="N7094" s="158">
        <v>0.9688983625617672</v>
      </c>
      <c r="O7094" s="158">
        <v>1.4884999999999999</v>
      </c>
      <c r="P7094" s="161">
        <f t="shared" si="663"/>
        <v>1.4421999999999999</v>
      </c>
    </row>
    <row r="7095" spans="9:16" x14ac:dyDescent="0.2">
      <c r="I7095" s="158">
        <f t="shared" si="667"/>
        <v>17</v>
      </c>
      <c r="J7095" s="158" t="str">
        <f t="shared" si="664"/>
        <v>USD</v>
      </c>
      <c r="K7095" s="158" t="str">
        <f t="shared" si="665"/>
        <v>CAD</v>
      </c>
      <c r="L7095" s="158" t="str">
        <f t="shared" si="662"/>
        <v>USDCAD45660</v>
      </c>
      <c r="M7095" s="160">
        <f t="shared" si="666"/>
        <v>45660</v>
      </c>
      <c r="N7095" s="158">
        <v>0.9709680551509855</v>
      </c>
      <c r="O7095" s="158">
        <v>1.4842</v>
      </c>
      <c r="P7095" s="161">
        <f t="shared" si="663"/>
        <v>1.4411</v>
      </c>
    </row>
    <row r="7096" spans="9:16" x14ac:dyDescent="0.2">
      <c r="I7096" s="158">
        <f t="shared" si="667"/>
        <v>17</v>
      </c>
      <c r="J7096" s="158" t="str">
        <f t="shared" si="664"/>
        <v>USD</v>
      </c>
      <c r="K7096" s="158" t="str">
        <f t="shared" si="665"/>
        <v>CAD</v>
      </c>
      <c r="L7096" s="158" t="str">
        <f t="shared" si="662"/>
        <v>USDCAD45661</v>
      </c>
      <c r="M7096" s="160">
        <f t="shared" si="666"/>
        <v>45661</v>
      </c>
      <c r="N7096" s="158">
        <v>0.9709680551509855</v>
      </c>
      <c r="O7096" s="158">
        <v>1.4842</v>
      </c>
      <c r="P7096" s="161">
        <f t="shared" si="663"/>
        <v>1.4411</v>
      </c>
    </row>
    <row r="7097" spans="9:16" x14ac:dyDescent="0.2">
      <c r="I7097" s="158">
        <f t="shared" si="667"/>
        <v>17</v>
      </c>
      <c r="J7097" s="158" t="str">
        <f t="shared" si="664"/>
        <v>USD</v>
      </c>
      <c r="K7097" s="158" t="str">
        <f t="shared" si="665"/>
        <v>CAD</v>
      </c>
      <c r="L7097" s="158" t="str">
        <f t="shared" si="662"/>
        <v>USDCAD45662</v>
      </c>
      <c r="M7097" s="160">
        <f t="shared" si="666"/>
        <v>45662</v>
      </c>
      <c r="N7097" s="158">
        <v>0.9709680551509855</v>
      </c>
      <c r="O7097" s="158">
        <v>1.4842</v>
      </c>
      <c r="P7097" s="161">
        <f t="shared" si="663"/>
        <v>1.4411</v>
      </c>
    </row>
    <row r="7098" spans="9:16" x14ac:dyDescent="0.2">
      <c r="I7098" s="158">
        <f t="shared" si="667"/>
        <v>17</v>
      </c>
      <c r="J7098" s="158" t="str">
        <f t="shared" si="664"/>
        <v>USD</v>
      </c>
      <c r="K7098" s="158" t="str">
        <f t="shared" si="665"/>
        <v>CAD</v>
      </c>
      <c r="L7098" s="158" t="str">
        <f t="shared" si="662"/>
        <v>USDCAD45663</v>
      </c>
      <c r="M7098" s="160">
        <f t="shared" si="666"/>
        <v>45663</v>
      </c>
      <c r="N7098" s="158">
        <v>0.95914061001342799</v>
      </c>
      <c r="O7098" s="158">
        <v>1.4914000000000001</v>
      </c>
      <c r="P7098" s="161">
        <f t="shared" si="663"/>
        <v>1.4305000000000001</v>
      </c>
    </row>
    <row r="7099" spans="9:16" x14ac:dyDescent="0.2">
      <c r="I7099" s="158">
        <f t="shared" si="667"/>
        <v>17</v>
      </c>
      <c r="J7099" s="158" t="str">
        <f t="shared" si="664"/>
        <v>USD</v>
      </c>
      <c r="K7099" s="158" t="str">
        <f t="shared" si="665"/>
        <v>CAD</v>
      </c>
      <c r="L7099" s="158" t="str">
        <f t="shared" si="662"/>
        <v>USDCAD45664</v>
      </c>
      <c r="M7099" s="160">
        <f t="shared" si="666"/>
        <v>45664</v>
      </c>
      <c r="N7099" s="158">
        <v>0.96218608678918516</v>
      </c>
      <c r="O7099" s="158">
        <v>1.4878</v>
      </c>
      <c r="P7099" s="161">
        <f t="shared" si="663"/>
        <v>1.4315</v>
      </c>
    </row>
    <row r="7100" spans="9:16" x14ac:dyDescent="0.2">
      <c r="I7100" s="158">
        <f t="shared" si="667"/>
        <v>17</v>
      </c>
      <c r="J7100" s="158" t="str">
        <f t="shared" si="664"/>
        <v>USD</v>
      </c>
      <c r="K7100" s="158" t="str">
        <f t="shared" si="665"/>
        <v>CAD</v>
      </c>
      <c r="L7100" s="158" t="str">
        <f t="shared" si="662"/>
        <v>USDCAD45665</v>
      </c>
      <c r="M7100" s="160">
        <f t="shared" si="666"/>
        <v>45665</v>
      </c>
      <c r="N7100" s="158">
        <v>0.97219521679953336</v>
      </c>
      <c r="O7100" s="158">
        <v>1.4802999999999999</v>
      </c>
      <c r="P7100" s="161">
        <f t="shared" si="663"/>
        <v>1.4391</v>
      </c>
    </row>
    <row r="7101" spans="9:16" x14ac:dyDescent="0.2">
      <c r="I7101" s="158">
        <f t="shared" si="667"/>
        <v>17</v>
      </c>
      <c r="J7101" s="158" t="str">
        <f t="shared" si="664"/>
        <v>USD</v>
      </c>
      <c r="K7101" s="158" t="str">
        <f t="shared" si="665"/>
        <v>CAD</v>
      </c>
      <c r="L7101" s="158" t="str">
        <f t="shared" si="662"/>
        <v>USDCAD45666</v>
      </c>
      <c r="M7101" s="160">
        <f t="shared" si="666"/>
        <v>45666</v>
      </c>
      <c r="N7101" s="158">
        <v>0.97040271712760795</v>
      </c>
      <c r="O7101" s="158">
        <v>1.4831000000000001</v>
      </c>
      <c r="P7101" s="161">
        <f t="shared" si="663"/>
        <v>1.4392</v>
      </c>
    </row>
    <row r="7102" spans="9:16" x14ac:dyDescent="0.2">
      <c r="I7102" s="158">
        <f t="shared" si="667"/>
        <v>17</v>
      </c>
      <c r="J7102" s="158" t="str">
        <f t="shared" si="664"/>
        <v>USD</v>
      </c>
      <c r="K7102" s="158" t="str">
        <f t="shared" si="665"/>
        <v>CAD</v>
      </c>
      <c r="L7102" s="158" t="str">
        <f t="shared" si="662"/>
        <v>USDCAD45667</v>
      </c>
      <c r="M7102" s="160">
        <f t="shared" si="666"/>
        <v>45667</v>
      </c>
      <c r="N7102" s="158">
        <v>0.97049689440993792</v>
      </c>
      <c r="O7102" s="158">
        <v>1.4844999999999999</v>
      </c>
      <c r="P7102" s="161">
        <f t="shared" si="663"/>
        <v>1.4407000000000001</v>
      </c>
    </row>
    <row r="7103" spans="9:16" x14ac:dyDescent="0.2">
      <c r="I7103" s="158">
        <f t="shared" si="667"/>
        <v>17</v>
      </c>
      <c r="J7103" s="158" t="str">
        <f t="shared" si="664"/>
        <v>USD</v>
      </c>
      <c r="K7103" s="158" t="str">
        <f t="shared" si="665"/>
        <v>CAD</v>
      </c>
      <c r="L7103" s="158" t="str">
        <f t="shared" si="662"/>
        <v>USDCAD45668</v>
      </c>
      <c r="M7103" s="160">
        <f t="shared" si="666"/>
        <v>45668</v>
      </c>
      <c r="N7103" s="158">
        <v>0.97049689440993792</v>
      </c>
      <c r="O7103" s="158">
        <v>1.4844999999999999</v>
      </c>
      <c r="P7103" s="161">
        <f t="shared" si="663"/>
        <v>1.4407000000000001</v>
      </c>
    </row>
    <row r="7104" spans="9:16" x14ac:dyDescent="0.2">
      <c r="I7104" s="158">
        <f t="shared" si="667"/>
        <v>17</v>
      </c>
      <c r="J7104" s="158" t="str">
        <f t="shared" si="664"/>
        <v>USD</v>
      </c>
      <c r="K7104" s="158" t="str">
        <f t="shared" si="665"/>
        <v>CAD</v>
      </c>
      <c r="L7104" s="158" t="str">
        <f t="shared" si="662"/>
        <v>USDCAD45669</v>
      </c>
      <c r="M7104" s="160">
        <f t="shared" si="666"/>
        <v>45669</v>
      </c>
      <c r="N7104" s="158">
        <v>0.97049689440993792</v>
      </c>
      <c r="O7104" s="158">
        <v>1.4844999999999999</v>
      </c>
      <c r="P7104" s="161">
        <f t="shared" si="663"/>
        <v>1.4407000000000001</v>
      </c>
    </row>
    <row r="7105" spans="9:16" x14ac:dyDescent="0.2">
      <c r="I7105" s="158">
        <f t="shared" si="667"/>
        <v>17</v>
      </c>
      <c r="J7105" s="158" t="str">
        <f t="shared" si="664"/>
        <v>USD</v>
      </c>
      <c r="K7105" s="158" t="str">
        <f t="shared" si="665"/>
        <v>CAD</v>
      </c>
      <c r="L7105" s="158" t="str">
        <f t="shared" si="662"/>
        <v>USDCAD45670</v>
      </c>
      <c r="M7105" s="160">
        <f t="shared" si="666"/>
        <v>45670</v>
      </c>
      <c r="N7105" s="158">
        <v>0.98058442831927828</v>
      </c>
      <c r="O7105" s="158">
        <v>1.4699</v>
      </c>
      <c r="P7105" s="161">
        <f t="shared" si="663"/>
        <v>1.4414</v>
      </c>
    </row>
    <row r="7106" spans="9:16" x14ac:dyDescent="0.2">
      <c r="I7106" s="158">
        <f t="shared" si="667"/>
        <v>17</v>
      </c>
      <c r="J7106" s="158" t="str">
        <f t="shared" si="664"/>
        <v>USD</v>
      </c>
      <c r="K7106" s="158" t="str">
        <f t="shared" si="665"/>
        <v>CAD</v>
      </c>
      <c r="L7106" s="158" t="str">
        <f t="shared" si="662"/>
        <v>USDCAD45671</v>
      </c>
      <c r="M7106" s="160">
        <f t="shared" si="666"/>
        <v>45671</v>
      </c>
      <c r="N7106" s="158">
        <v>0.9760858955588092</v>
      </c>
      <c r="O7106" s="158">
        <v>1.4743999999999999</v>
      </c>
      <c r="P7106" s="161">
        <f t="shared" si="663"/>
        <v>1.4391</v>
      </c>
    </row>
    <row r="7107" spans="9:16" x14ac:dyDescent="0.2">
      <c r="I7107" s="158">
        <f t="shared" si="667"/>
        <v>17</v>
      </c>
      <c r="J7107" s="158" t="str">
        <f t="shared" si="664"/>
        <v>USD</v>
      </c>
      <c r="K7107" s="158" t="str">
        <f t="shared" si="665"/>
        <v>CAD</v>
      </c>
      <c r="L7107" s="158" t="str">
        <f t="shared" ref="L7107:L7170" si="668">J7107&amp;K7107&amp;M7107</f>
        <v>USDCAD45672</v>
      </c>
      <c r="M7107" s="160">
        <f t="shared" si="666"/>
        <v>45672</v>
      </c>
      <c r="N7107" s="158">
        <v>0.970873786407767</v>
      </c>
      <c r="O7107" s="158">
        <v>1.4783999999999999</v>
      </c>
      <c r="P7107" s="161">
        <f t="shared" ref="P7107:P7170" si="669">ROUND(N7107*O7107,4)</f>
        <v>1.4353</v>
      </c>
    </row>
    <row r="7108" spans="9:16" x14ac:dyDescent="0.2">
      <c r="I7108" s="158">
        <f t="shared" si="667"/>
        <v>17</v>
      </c>
      <c r="J7108" s="158" t="str">
        <f t="shared" ref="J7108:J7171" si="670">VLOOKUP($I7108,$A:$C,2,FALSE)</f>
        <v>USD</v>
      </c>
      <c r="K7108" s="158" t="str">
        <f t="shared" ref="K7108:K7171" si="671">VLOOKUP($I7108,$A:$C,3,FALSE)</f>
        <v>CAD</v>
      </c>
      <c r="L7108" s="158" t="str">
        <f t="shared" si="668"/>
        <v>USDCAD45673</v>
      </c>
      <c r="M7108" s="160">
        <f t="shared" ref="M7108:M7171" si="672">IF(I7108=I7107,M7107+1,$G$1)</f>
        <v>45673</v>
      </c>
      <c r="N7108" s="158">
        <v>0.97352024922118385</v>
      </c>
      <c r="O7108" s="158">
        <v>1.4776</v>
      </c>
      <c r="P7108" s="161">
        <f t="shared" si="669"/>
        <v>1.4384999999999999</v>
      </c>
    </row>
    <row r="7109" spans="9:16" x14ac:dyDescent="0.2">
      <c r="I7109" s="158">
        <f t="shared" si="667"/>
        <v>17</v>
      </c>
      <c r="J7109" s="158" t="str">
        <f t="shared" si="670"/>
        <v>USD</v>
      </c>
      <c r="K7109" s="158" t="str">
        <f t="shared" si="671"/>
        <v>CAD</v>
      </c>
      <c r="L7109" s="158" t="str">
        <f t="shared" si="668"/>
        <v>USDCAD45674</v>
      </c>
      <c r="M7109" s="160">
        <f t="shared" si="672"/>
        <v>45674</v>
      </c>
      <c r="N7109" s="158">
        <v>0.97106234220236931</v>
      </c>
      <c r="O7109" s="158">
        <v>1.4863999999999999</v>
      </c>
      <c r="P7109" s="161">
        <f t="shared" si="669"/>
        <v>1.4434</v>
      </c>
    </row>
    <row r="7110" spans="9:16" x14ac:dyDescent="0.2">
      <c r="I7110" s="158">
        <f t="shared" si="667"/>
        <v>17</v>
      </c>
      <c r="J7110" s="158" t="str">
        <f t="shared" si="670"/>
        <v>USD</v>
      </c>
      <c r="K7110" s="158" t="str">
        <f t="shared" si="671"/>
        <v>CAD</v>
      </c>
      <c r="L7110" s="158" t="str">
        <f t="shared" si="668"/>
        <v>USDCAD45675</v>
      </c>
      <c r="M7110" s="160">
        <f t="shared" si="672"/>
        <v>45675</v>
      </c>
      <c r="N7110" s="158">
        <v>0.97106234220236931</v>
      </c>
      <c r="O7110" s="158">
        <v>1.4863999999999999</v>
      </c>
      <c r="P7110" s="161">
        <f t="shared" si="669"/>
        <v>1.4434</v>
      </c>
    </row>
    <row r="7111" spans="9:16" x14ac:dyDescent="0.2">
      <c r="I7111" s="158">
        <f t="shared" si="667"/>
        <v>17</v>
      </c>
      <c r="J7111" s="158" t="str">
        <f t="shared" si="670"/>
        <v>USD</v>
      </c>
      <c r="K7111" s="158" t="str">
        <f t="shared" si="671"/>
        <v>CAD</v>
      </c>
      <c r="L7111" s="158" t="str">
        <f t="shared" si="668"/>
        <v>USDCAD45676</v>
      </c>
      <c r="M7111" s="160">
        <f t="shared" si="672"/>
        <v>45676</v>
      </c>
      <c r="N7111" s="158">
        <v>0.97106234220236931</v>
      </c>
      <c r="O7111" s="158">
        <v>1.4863999999999999</v>
      </c>
      <c r="P7111" s="161">
        <f t="shared" si="669"/>
        <v>1.4434</v>
      </c>
    </row>
    <row r="7112" spans="9:16" x14ac:dyDescent="0.2">
      <c r="I7112" s="158">
        <f t="shared" si="667"/>
        <v>17</v>
      </c>
      <c r="J7112" s="158" t="str">
        <f t="shared" si="670"/>
        <v>USD</v>
      </c>
      <c r="K7112" s="158" t="str">
        <f t="shared" si="671"/>
        <v>CAD</v>
      </c>
      <c r="L7112" s="158" t="str">
        <f t="shared" si="668"/>
        <v>USDCAD45677</v>
      </c>
      <c r="M7112" s="160">
        <f t="shared" si="672"/>
        <v>45677</v>
      </c>
      <c r="N7112" s="158">
        <v>0.96936797208220238</v>
      </c>
      <c r="O7112" s="158">
        <v>1.4923999999999999</v>
      </c>
      <c r="P7112" s="161">
        <f t="shared" si="669"/>
        <v>1.4467000000000001</v>
      </c>
    </row>
    <row r="7113" spans="9:16" x14ac:dyDescent="0.2">
      <c r="I7113" s="158">
        <f t="shared" si="667"/>
        <v>17</v>
      </c>
      <c r="J7113" s="158" t="str">
        <f t="shared" si="670"/>
        <v>USD</v>
      </c>
      <c r="K7113" s="158" t="str">
        <f t="shared" si="671"/>
        <v>CAD</v>
      </c>
      <c r="L7113" s="158" t="str">
        <f t="shared" si="668"/>
        <v>USDCAD45678</v>
      </c>
      <c r="M7113" s="160">
        <f t="shared" si="672"/>
        <v>45678</v>
      </c>
      <c r="N7113" s="158">
        <v>0.96553055904219365</v>
      </c>
      <c r="O7113" s="158">
        <v>1.4963</v>
      </c>
      <c r="P7113" s="161">
        <f t="shared" si="669"/>
        <v>1.4447000000000001</v>
      </c>
    </row>
    <row r="7114" spans="9:16" x14ac:dyDescent="0.2">
      <c r="I7114" s="158">
        <f t="shared" si="667"/>
        <v>17</v>
      </c>
      <c r="J7114" s="158" t="str">
        <f t="shared" si="670"/>
        <v>USD</v>
      </c>
      <c r="K7114" s="158" t="str">
        <f t="shared" si="671"/>
        <v>CAD</v>
      </c>
      <c r="L7114" s="158" t="str">
        <f t="shared" si="668"/>
        <v>USDCAD45679</v>
      </c>
      <c r="M7114" s="160">
        <f t="shared" si="672"/>
        <v>45679</v>
      </c>
      <c r="N7114" s="158">
        <v>0.95757923968208369</v>
      </c>
      <c r="O7114" s="158">
        <v>1.4972000000000001</v>
      </c>
      <c r="P7114" s="161">
        <f t="shared" si="669"/>
        <v>1.4337</v>
      </c>
    </row>
    <row r="7115" spans="9:16" x14ac:dyDescent="0.2">
      <c r="I7115" s="158">
        <f t="shared" si="667"/>
        <v>17</v>
      </c>
      <c r="J7115" s="158" t="str">
        <f t="shared" si="670"/>
        <v>USD</v>
      </c>
      <c r="K7115" s="158" t="str">
        <f t="shared" si="671"/>
        <v>CAD</v>
      </c>
      <c r="L7115" s="158" t="str">
        <f t="shared" si="668"/>
        <v>USDCAD45680</v>
      </c>
      <c r="M7115" s="160">
        <f t="shared" si="672"/>
        <v>45680</v>
      </c>
      <c r="N7115" s="158">
        <v>0.96116878123798544</v>
      </c>
      <c r="O7115" s="158">
        <v>1.4984</v>
      </c>
      <c r="P7115" s="161">
        <f t="shared" si="669"/>
        <v>1.4401999999999999</v>
      </c>
    </row>
    <row r="7116" spans="9:16" x14ac:dyDescent="0.2">
      <c r="I7116" s="158">
        <f t="shared" si="667"/>
        <v>17</v>
      </c>
      <c r="J7116" s="158" t="str">
        <f t="shared" si="670"/>
        <v>USD</v>
      </c>
      <c r="K7116" s="158" t="str">
        <f t="shared" si="671"/>
        <v>CAD</v>
      </c>
      <c r="L7116" s="158" t="str">
        <f t="shared" si="668"/>
        <v>USDCAD45681</v>
      </c>
      <c r="M7116" s="160">
        <f t="shared" si="672"/>
        <v>45681</v>
      </c>
      <c r="N7116" s="158">
        <v>0.9549274255156609</v>
      </c>
      <c r="O7116" s="158">
        <v>1.5015000000000001</v>
      </c>
      <c r="P7116" s="161">
        <f t="shared" si="669"/>
        <v>1.4338</v>
      </c>
    </row>
    <row r="7117" spans="9:16" x14ac:dyDescent="0.2">
      <c r="I7117" s="158">
        <f t="shared" si="667"/>
        <v>17</v>
      </c>
      <c r="J7117" s="158" t="str">
        <f t="shared" si="670"/>
        <v>USD</v>
      </c>
      <c r="K7117" s="158" t="str">
        <f t="shared" si="671"/>
        <v>CAD</v>
      </c>
      <c r="L7117" s="158" t="str">
        <f t="shared" si="668"/>
        <v>USDCAD45682</v>
      </c>
      <c r="M7117" s="160">
        <f t="shared" si="672"/>
        <v>45682</v>
      </c>
      <c r="N7117" s="158">
        <v>0.9549274255156609</v>
      </c>
      <c r="O7117" s="158">
        <v>1.5015000000000001</v>
      </c>
      <c r="P7117" s="161">
        <f t="shared" si="669"/>
        <v>1.4338</v>
      </c>
    </row>
    <row r="7118" spans="9:16" x14ac:dyDescent="0.2">
      <c r="I7118" s="158">
        <f t="shared" si="667"/>
        <v>17</v>
      </c>
      <c r="J7118" s="158" t="str">
        <f t="shared" si="670"/>
        <v>USD</v>
      </c>
      <c r="K7118" s="158" t="str">
        <f t="shared" si="671"/>
        <v>CAD</v>
      </c>
      <c r="L7118" s="158" t="str">
        <f t="shared" si="668"/>
        <v>USDCAD45683</v>
      </c>
      <c r="M7118" s="160">
        <f t="shared" si="672"/>
        <v>45683</v>
      </c>
      <c r="N7118" s="158">
        <v>0.9549274255156609</v>
      </c>
      <c r="O7118" s="158">
        <v>1.5015000000000001</v>
      </c>
      <c r="P7118" s="161">
        <f t="shared" si="669"/>
        <v>1.4338</v>
      </c>
    </row>
    <row r="7119" spans="9:16" x14ac:dyDescent="0.2">
      <c r="I7119" s="158">
        <f t="shared" si="667"/>
        <v>17</v>
      </c>
      <c r="J7119" s="158" t="str">
        <f t="shared" si="670"/>
        <v>USD</v>
      </c>
      <c r="K7119" s="158" t="str">
        <f t="shared" si="671"/>
        <v>CAD</v>
      </c>
      <c r="L7119" s="158" t="str">
        <f t="shared" si="668"/>
        <v>USDCAD45684</v>
      </c>
      <c r="M7119" s="160">
        <f t="shared" si="672"/>
        <v>45684</v>
      </c>
      <c r="N7119" s="158">
        <v>0.94966761633428309</v>
      </c>
      <c r="O7119" s="158">
        <v>1.5096000000000001</v>
      </c>
      <c r="P7119" s="161">
        <f t="shared" si="669"/>
        <v>1.4336</v>
      </c>
    </row>
    <row r="7120" spans="9:16" x14ac:dyDescent="0.2">
      <c r="I7120" s="158">
        <f t="shared" si="667"/>
        <v>17</v>
      </c>
      <c r="J7120" s="158" t="str">
        <f t="shared" si="670"/>
        <v>USD</v>
      </c>
      <c r="K7120" s="158" t="str">
        <f t="shared" si="671"/>
        <v>CAD</v>
      </c>
      <c r="L7120" s="158" t="str">
        <f t="shared" si="668"/>
        <v>USDCAD45685</v>
      </c>
      <c r="M7120" s="160">
        <f t="shared" si="672"/>
        <v>45685</v>
      </c>
      <c r="N7120" s="158">
        <v>0.95960080606467713</v>
      </c>
      <c r="O7120" s="158">
        <v>1.5019</v>
      </c>
      <c r="P7120" s="161">
        <f t="shared" si="669"/>
        <v>1.4412</v>
      </c>
    </row>
    <row r="7121" spans="9:16" x14ac:dyDescent="0.2">
      <c r="I7121" s="158">
        <f t="shared" si="667"/>
        <v>17</v>
      </c>
      <c r="J7121" s="158" t="str">
        <f t="shared" si="670"/>
        <v>USD</v>
      </c>
      <c r="K7121" s="158" t="str">
        <f t="shared" si="671"/>
        <v>CAD</v>
      </c>
      <c r="L7121" s="158" t="str">
        <f t="shared" si="668"/>
        <v>USDCAD45686</v>
      </c>
      <c r="M7121" s="160">
        <f t="shared" si="672"/>
        <v>45686</v>
      </c>
      <c r="N7121" s="158">
        <v>0.96190842631781448</v>
      </c>
      <c r="O7121" s="158">
        <v>1.5011000000000001</v>
      </c>
      <c r="P7121" s="161">
        <f t="shared" si="669"/>
        <v>1.4439</v>
      </c>
    </row>
    <row r="7122" spans="9:16" x14ac:dyDescent="0.2">
      <c r="I7122" s="158">
        <f t="shared" si="667"/>
        <v>17</v>
      </c>
      <c r="J7122" s="158" t="str">
        <f t="shared" si="670"/>
        <v>USD</v>
      </c>
      <c r="K7122" s="158" t="str">
        <f t="shared" si="671"/>
        <v>CAD</v>
      </c>
      <c r="L7122" s="158" t="str">
        <f t="shared" si="668"/>
        <v>USDCAD45687</v>
      </c>
      <c r="M7122" s="160">
        <f t="shared" si="672"/>
        <v>45687</v>
      </c>
      <c r="N7122" s="158">
        <v>0.96126117466115546</v>
      </c>
      <c r="O7122" s="158">
        <v>1.4997</v>
      </c>
      <c r="P7122" s="161">
        <f t="shared" si="669"/>
        <v>1.4416</v>
      </c>
    </row>
    <row r="7123" spans="9:16" x14ac:dyDescent="0.2">
      <c r="I7123" s="158">
        <f t="shared" si="667"/>
        <v>17</v>
      </c>
      <c r="J7123" s="158" t="str">
        <f t="shared" si="670"/>
        <v>USD</v>
      </c>
      <c r="K7123" s="158" t="str">
        <f t="shared" si="671"/>
        <v>CAD</v>
      </c>
      <c r="L7123" s="158" t="str">
        <f t="shared" si="668"/>
        <v>USDCAD45688</v>
      </c>
      <c r="M7123" s="160">
        <f t="shared" si="672"/>
        <v>45688</v>
      </c>
      <c r="N7123" s="158">
        <v>0.96218608678918516</v>
      </c>
      <c r="O7123" s="158">
        <v>1.5035000000000001</v>
      </c>
      <c r="P7123" s="161">
        <f t="shared" si="669"/>
        <v>1.4466000000000001</v>
      </c>
    </row>
    <row r="7124" spans="9:16" x14ac:dyDescent="0.2">
      <c r="I7124" s="158">
        <f t="shared" si="667"/>
        <v>17</v>
      </c>
      <c r="J7124" s="158" t="str">
        <f t="shared" si="670"/>
        <v>USD</v>
      </c>
      <c r="K7124" s="158" t="str">
        <f t="shared" si="671"/>
        <v>CAD</v>
      </c>
      <c r="L7124" s="158" t="str">
        <f t="shared" si="668"/>
        <v>USDCAD45689</v>
      </c>
      <c r="M7124" s="160">
        <f t="shared" si="672"/>
        <v>45689</v>
      </c>
      <c r="N7124" s="158">
        <v>0.96218608678918516</v>
      </c>
      <c r="O7124" s="158">
        <v>1.5035000000000001</v>
      </c>
      <c r="P7124" s="161">
        <f t="shared" si="669"/>
        <v>1.4466000000000001</v>
      </c>
    </row>
    <row r="7125" spans="9:16" x14ac:dyDescent="0.2">
      <c r="I7125" s="158">
        <f t="shared" si="667"/>
        <v>17</v>
      </c>
      <c r="J7125" s="158" t="str">
        <f t="shared" si="670"/>
        <v>USD</v>
      </c>
      <c r="K7125" s="158" t="str">
        <f t="shared" si="671"/>
        <v>CAD</v>
      </c>
      <c r="L7125" s="158" t="str">
        <f t="shared" si="668"/>
        <v>USDCAD45690</v>
      </c>
      <c r="M7125" s="160">
        <f t="shared" si="672"/>
        <v>45690</v>
      </c>
      <c r="N7125" s="158">
        <v>0.96218608678918516</v>
      </c>
      <c r="O7125" s="158">
        <v>1.5035000000000001</v>
      </c>
      <c r="P7125" s="161">
        <f t="shared" si="669"/>
        <v>1.4466000000000001</v>
      </c>
    </row>
    <row r="7126" spans="9:16" x14ac:dyDescent="0.2">
      <c r="I7126" s="158">
        <f t="shared" si="667"/>
        <v>17</v>
      </c>
      <c r="J7126" s="158" t="str">
        <f t="shared" si="670"/>
        <v>USD</v>
      </c>
      <c r="K7126" s="158" t="str">
        <f t="shared" si="671"/>
        <v>CAD</v>
      </c>
      <c r="L7126" s="158" t="str">
        <f t="shared" si="668"/>
        <v>USDCAD45691</v>
      </c>
      <c r="M7126" s="160">
        <f t="shared" si="672"/>
        <v>45691</v>
      </c>
      <c r="N7126" s="158">
        <v>0.97333073778469914</v>
      </c>
      <c r="O7126" s="158">
        <v>1.5051000000000001</v>
      </c>
      <c r="P7126" s="161">
        <f t="shared" si="669"/>
        <v>1.4650000000000001</v>
      </c>
    </row>
    <row r="7127" spans="9:16" x14ac:dyDescent="0.2">
      <c r="I7127" s="158">
        <f t="shared" si="667"/>
        <v>17</v>
      </c>
      <c r="J7127" s="158" t="str">
        <f t="shared" si="670"/>
        <v>USD</v>
      </c>
      <c r="K7127" s="158" t="str">
        <f t="shared" si="671"/>
        <v>CAD</v>
      </c>
      <c r="L7127" s="158" t="str">
        <f t="shared" si="668"/>
        <v>USDCAD45692</v>
      </c>
      <c r="M7127" s="160">
        <f t="shared" si="672"/>
        <v>45692</v>
      </c>
      <c r="N7127" s="158">
        <v>0.96758587324625056</v>
      </c>
      <c r="O7127" s="158">
        <v>1.4894000000000001</v>
      </c>
      <c r="P7127" s="161">
        <f t="shared" si="669"/>
        <v>1.4411</v>
      </c>
    </row>
    <row r="7128" spans="9:16" x14ac:dyDescent="0.2">
      <c r="I7128" s="158">
        <f t="shared" si="667"/>
        <v>17</v>
      </c>
      <c r="J7128" s="158" t="str">
        <f t="shared" si="670"/>
        <v>USD</v>
      </c>
      <c r="K7128" s="158" t="str">
        <f t="shared" si="671"/>
        <v>CAD</v>
      </c>
      <c r="L7128" s="158" t="str">
        <f t="shared" si="668"/>
        <v>USDCAD45693</v>
      </c>
      <c r="M7128" s="160">
        <f t="shared" si="672"/>
        <v>45693</v>
      </c>
      <c r="N7128" s="158">
        <v>0.95950873152945693</v>
      </c>
      <c r="O7128" s="158">
        <v>1.4876</v>
      </c>
      <c r="P7128" s="161">
        <f t="shared" si="669"/>
        <v>1.4274</v>
      </c>
    </row>
    <row r="7129" spans="9:16" x14ac:dyDescent="0.2">
      <c r="I7129" s="158">
        <f t="shared" si="667"/>
        <v>17</v>
      </c>
      <c r="J7129" s="158" t="str">
        <f t="shared" si="670"/>
        <v>USD</v>
      </c>
      <c r="K7129" s="158" t="str">
        <f t="shared" si="671"/>
        <v>CAD</v>
      </c>
      <c r="L7129" s="158" t="str">
        <f t="shared" si="668"/>
        <v>USDCAD45694</v>
      </c>
      <c r="M7129" s="160">
        <f t="shared" si="672"/>
        <v>45694</v>
      </c>
      <c r="N7129" s="158">
        <v>0.96525096525096521</v>
      </c>
      <c r="O7129" s="158">
        <v>1.4864999999999999</v>
      </c>
      <c r="P7129" s="161">
        <f t="shared" si="669"/>
        <v>1.4348000000000001</v>
      </c>
    </row>
    <row r="7130" spans="9:16" x14ac:dyDescent="0.2">
      <c r="I7130" s="158">
        <f t="shared" si="667"/>
        <v>17</v>
      </c>
      <c r="J7130" s="158" t="str">
        <f t="shared" si="670"/>
        <v>USD</v>
      </c>
      <c r="K7130" s="158" t="str">
        <f t="shared" si="671"/>
        <v>CAD</v>
      </c>
      <c r="L7130" s="158" t="str">
        <f t="shared" si="668"/>
        <v>USDCAD45695</v>
      </c>
      <c r="M7130" s="160">
        <f t="shared" si="672"/>
        <v>45695</v>
      </c>
      <c r="N7130" s="158">
        <v>0.96366965404259408</v>
      </c>
      <c r="O7130" s="158">
        <v>1.4883</v>
      </c>
      <c r="P7130" s="161">
        <f t="shared" si="669"/>
        <v>1.4341999999999999</v>
      </c>
    </row>
    <row r="7131" spans="9:16" x14ac:dyDescent="0.2">
      <c r="I7131" s="158">
        <f t="shared" si="667"/>
        <v>17</v>
      </c>
      <c r="J7131" s="158" t="str">
        <f t="shared" si="670"/>
        <v>USD</v>
      </c>
      <c r="K7131" s="158" t="str">
        <f t="shared" si="671"/>
        <v>CAD</v>
      </c>
      <c r="L7131" s="158" t="str">
        <f t="shared" si="668"/>
        <v>USDCAD45696</v>
      </c>
      <c r="M7131" s="160">
        <f t="shared" si="672"/>
        <v>45696</v>
      </c>
      <c r="N7131" s="158">
        <v>0.96366965404259408</v>
      </c>
      <c r="O7131" s="158">
        <v>1.4883</v>
      </c>
      <c r="P7131" s="161">
        <f t="shared" si="669"/>
        <v>1.4341999999999999</v>
      </c>
    </row>
    <row r="7132" spans="9:16" x14ac:dyDescent="0.2">
      <c r="I7132" s="158">
        <f t="shared" si="667"/>
        <v>17</v>
      </c>
      <c r="J7132" s="158" t="str">
        <f t="shared" si="670"/>
        <v>USD</v>
      </c>
      <c r="K7132" s="158" t="str">
        <f t="shared" si="671"/>
        <v>CAD</v>
      </c>
      <c r="L7132" s="158" t="str">
        <f t="shared" si="668"/>
        <v>USDCAD45697</v>
      </c>
      <c r="M7132" s="160">
        <f t="shared" si="672"/>
        <v>45697</v>
      </c>
      <c r="N7132" s="158">
        <v>0.96366965404259408</v>
      </c>
      <c r="O7132" s="158">
        <v>1.4883</v>
      </c>
      <c r="P7132" s="161">
        <f t="shared" si="669"/>
        <v>1.4341999999999999</v>
      </c>
    </row>
    <row r="7133" spans="9:16" x14ac:dyDescent="0.2">
      <c r="I7133" s="158">
        <f t="shared" si="667"/>
        <v>17</v>
      </c>
      <c r="J7133" s="158" t="str">
        <f t="shared" si="670"/>
        <v>USD</v>
      </c>
      <c r="K7133" s="158" t="str">
        <f t="shared" si="671"/>
        <v>CAD</v>
      </c>
      <c r="L7133" s="158" t="str">
        <f t="shared" si="668"/>
        <v>USDCAD45698</v>
      </c>
      <c r="M7133" s="160">
        <f t="shared" si="672"/>
        <v>45698</v>
      </c>
      <c r="N7133" s="158">
        <v>0.96899224806201545</v>
      </c>
      <c r="O7133" s="158">
        <v>1.4798</v>
      </c>
      <c r="P7133" s="161">
        <f t="shared" si="669"/>
        <v>1.4339</v>
      </c>
    </row>
    <row r="7134" spans="9:16" x14ac:dyDescent="0.2">
      <c r="I7134" s="158">
        <f t="shared" si="667"/>
        <v>17</v>
      </c>
      <c r="J7134" s="158" t="str">
        <f t="shared" si="670"/>
        <v>USD</v>
      </c>
      <c r="K7134" s="158" t="str">
        <f t="shared" si="671"/>
        <v>CAD</v>
      </c>
      <c r="L7134" s="158" t="str">
        <f t="shared" si="668"/>
        <v>USDCAD45699</v>
      </c>
      <c r="M7134" s="160">
        <f t="shared" si="672"/>
        <v>45699</v>
      </c>
      <c r="N7134" s="158">
        <v>0.96861681518791165</v>
      </c>
      <c r="O7134" s="158">
        <v>1.4789000000000001</v>
      </c>
      <c r="P7134" s="161">
        <f t="shared" si="669"/>
        <v>1.4325000000000001</v>
      </c>
    </row>
    <row r="7135" spans="9:16" x14ac:dyDescent="0.2">
      <c r="I7135" s="158">
        <f t="shared" si="667"/>
        <v>17</v>
      </c>
      <c r="J7135" s="158" t="str">
        <f t="shared" si="670"/>
        <v>USD</v>
      </c>
      <c r="K7135" s="158" t="str">
        <f t="shared" si="671"/>
        <v>CAD</v>
      </c>
      <c r="L7135" s="158" t="str">
        <f t="shared" si="668"/>
        <v>USDCAD45700</v>
      </c>
      <c r="M7135" s="160">
        <f t="shared" si="672"/>
        <v>45700</v>
      </c>
      <c r="N7135" s="158">
        <v>0.96432015429122475</v>
      </c>
      <c r="O7135" s="158">
        <v>1.4830000000000001</v>
      </c>
      <c r="P7135" s="161">
        <f t="shared" si="669"/>
        <v>1.4300999999999999</v>
      </c>
    </row>
    <row r="7136" spans="9:16" x14ac:dyDescent="0.2">
      <c r="I7136" s="158">
        <f t="shared" si="667"/>
        <v>17</v>
      </c>
      <c r="J7136" s="158" t="str">
        <f t="shared" si="670"/>
        <v>USD</v>
      </c>
      <c r="K7136" s="158" t="str">
        <f t="shared" si="671"/>
        <v>CAD</v>
      </c>
      <c r="L7136" s="158" t="str">
        <f t="shared" si="668"/>
        <v>USDCAD45701</v>
      </c>
      <c r="M7136" s="160">
        <f t="shared" si="672"/>
        <v>45701</v>
      </c>
      <c r="N7136" s="158">
        <v>0.9624639076034649</v>
      </c>
      <c r="O7136" s="158">
        <v>1.4843999999999999</v>
      </c>
      <c r="P7136" s="161">
        <f t="shared" si="669"/>
        <v>1.4287000000000001</v>
      </c>
    </row>
    <row r="7137" spans="9:16" x14ac:dyDescent="0.2">
      <c r="I7137" s="158">
        <f t="shared" si="667"/>
        <v>17</v>
      </c>
      <c r="J7137" s="158" t="str">
        <f t="shared" si="670"/>
        <v>USD</v>
      </c>
      <c r="K7137" s="158" t="str">
        <f t="shared" si="671"/>
        <v>CAD</v>
      </c>
      <c r="L7137" s="158" t="str">
        <f t="shared" si="668"/>
        <v>USDCAD45702</v>
      </c>
      <c r="M7137" s="160">
        <f t="shared" si="672"/>
        <v>45702</v>
      </c>
      <c r="N7137" s="158">
        <v>0.95438060698606597</v>
      </c>
      <c r="O7137" s="158">
        <v>1.4856</v>
      </c>
      <c r="P7137" s="161">
        <f t="shared" si="669"/>
        <v>1.4177999999999999</v>
      </c>
    </row>
    <row r="7138" spans="9:16" x14ac:dyDescent="0.2">
      <c r="I7138" s="158">
        <f t="shared" si="667"/>
        <v>17</v>
      </c>
      <c r="J7138" s="158" t="str">
        <f t="shared" si="670"/>
        <v>USD</v>
      </c>
      <c r="K7138" s="158" t="str">
        <f t="shared" si="671"/>
        <v>CAD</v>
      </c>
      <c r="L7138" s="158" t="str">
        <f t="shared" si="668"/>
        <v>USDCAD45703</v>
      </c>
      <c r="M7138" s="160">
        <f t="shared" si="672"/>
        <v>45703</v>
      </c>
      <c r="N7138" s="158">
        <v>0.95438060698606597</v>
      </c>
      <c r="O7138" s="158">
        <v>1.4856</v>
      </c>
      <c r="P7138" s="161">
        <f t="shared" si="669"/>
        <v>1.4177999999999999</v>
      </c>
    </row>
    <row r="7139" spans="9:16" x14ac:dyDescent="0.2">
      <c r="I7139" s="158">
        <f t="shared" si="667"/>
        <v>17</v>
      </c>
      <c r="J7139" s="158" t="str">
        <f t="shared" si="670"/>
        <v>USD</v>
      </c>
      <c r="K7139" s="158" t="str">
        <f t="shared" si="671"/>
        <v>CAD</v>
      </c>
      <c r="L7139" s="158" t="str">
        <f t="shared" si="668"/>
        <v>USDCAD45704</v>
      </c>
      <c r="M7139" s="160">
        <f t="shared" si="672"/>
        <v>45704</v>
      </c>
      <c r="N7139" s="158">
        <v>0.95438060698606597</v>
      </c>
      <c r="O7139" s="158">
        <v>1.4856</v>
      </c>
      <c r="P7139" s="161">
        <f t="shared" si="669"/>
        <v>1.4177999999999999</v>
      </c>
    </row>
    <row r="7140" spans="9:16" x14ac:dyDescent="0.2">
      <c r="I7140" s="158">
        <f t="shared" si="667"/>
        <v>17</v>
      </c>
      <c r="J7140" s="158" t="str">
        <f t="shared" si="670"/>
        <v>USD</v>
      </c>
      <c r="K7140" s="158" t="str">
        <f t="shared" si="671"/>
        <v>CAD</v>
      </c>
      <c r="L7140" s="158" t="str">
        <f t="shared" si="668"/>
        <v>USDCAD45705</v>
      </c>
      <c r="M7140" s="160">
        <f t="shared" si="672"/>
        <v>45705</v>
      </c>
      <c r="N7140" s="158">
        <v>0.95483624558388247</v>
      </c>
      <c r="O7140" s="158">
        <v>1.4861</v>
      </c>
      <c r="P7140" s="161">
        <f t="shared" si="669"/>
        <v>1.419</v>
      </c>
    </row>
    <row r="7141" spans="9:16" x14ac:dyDescent="0.2">
      <c r="I7141" s="158">
        <f t="shared" si="667"/>
        <v>17</v>
      </c>
      <c r="J7141" s="158" t="str">
        <f t="shared" si="670"/>
        <v>USD</v>
      </c>
      <c r="K7141" s="158" t="str">
        <f t="shared" si="671"/>
        <v>CAD</v>
      </c>
      <c r="L7141" s="158" t="str">
        <f t="shared" si="668"/>
        <v>USDCAD45706</v>
      </c>
      <c r="M7141" s="160">
        <f t="shared" si="672"/>
        <v>45706</v>
      </c>
      <c r="N7141" s="158">
        <v>0.95721259691777549</v>
      </c>
      <c r="O7141" s="158">
        <v>1.4843999999999999</v>
      </c>
      <c r="P7141" s="161">
        <f t="shared" si="669"/>
        <v>1.4209000000000001</v>
      </c>
    </row>
    <row r="7142" spans="9:16" x14ac:dyDescent="0.2">
      <c r="I7142" s="158">
        <f t="shared" si="667"/>
        <v>17</v>
      </c>
      <c r="J7142" s="158" t="str">
        <f t="shared" si="670"/>
        <v>USD</v>
      </c>
      <c r="K7142" s="158" t="str">
        <f t="shared" si="671"/>
        <v>CAD</v>
      </c>
      <c r="L7142" s="158" t="str">
        <f t="shared" si="668"/>
        <v>USDCAD45707</v>
      </c>
      <c r="M7142" s="160">
        <f t="shared" si="672"/>
        <v>45707</v>
      </c>
      <c r="N7142" s="158">
        <v>0.9584052137243626</v>
      </c>
      <c r="O7142" s="158">
        <v>1.4821</v>
      </c>
      <c r="P7142" s="161">
        <f t="shared" si="669"/>
        <v>1.4205000000000001</v>
      </c>
    </row>
    <row r="7143" spans="9:16" x14ac:dyDescent="0.2">
      <c r="I7143" s="158">
        <f t="shared" si="667"/>
        <v>17</v>
      </c>
      <c r="J7143" s="158" t="str">
        <f t="shared" si="670"/>
        <v>USD</v>
      </c>
      <c r="K7143" s="158" t="str">
        <f t="shared" si="671"/>
        <v>CAD</v>
      </c>
      <c r="L7143" s="158" t="str">
        <f t="shared" si="668"/>
        <v>USDCAD45708</v>
      </c>
      <c r="M7143" s="160">
        <f t="shared" si="672"/>
        <v>45708</v>
      </c>
      <c r="N7143" s="158">
        <v>0.95757923968208369</v>
      </c>
      <c r="O7143" s="158">
        <v>1.4841</v>
      </c>
      <c r="P7143" s="161">
        <f t="shared" si="669"/>
        <v>1.4211</v>
      </c>
    </row>
    <row r="7144" spans="9:16" x14ac:dyDescent="0.2">
      <c r="I7144" s="158">
        <f t="shared" si="667"/>
        <v>17</v>
      </c>
      <c r="J7144" s="158" t="str">
        <f t="shared" si="670"/>
        <v>USD</v>
      </c>
      <c r="K7144" s="158" t="str">
        <f t="shared" si="671"/>
        <v>CAD</v>
      </c>
      <c r="L7144" s="158" t="str">
        <f t="shared" si="668"/>
        <v>USDCAD45709</v>
      </c>
      <c r="M7144" s="160">
        <f t="shared" si="672"/>
        <v>45709</v>
      </c>
      <c r="N7144" s="158">
        <v>0.95556617295747737</v>
      </c>
      <c r="O7144" s="158">
        <v>1.4856</v>
      </c>
      <c r="P7144" s="161">
        <f t="shared" si="669"/>
        <v>1.4196</v>
      </c>
    </row>
    <row r="7145" spans="9:16" x14ac:dyDescent="0.2">
      <c r="I7145" s="158">
        <f t="shared" si="667"/>
        <v>17</v>
      </c>
      <c r="J7145" s="158" t="str">
        <f t="shared" si="670"/>
        <v>USD</v>
      </c>
      <c r="K7145" s="158" t="str">
        <f t="shared" si="671"/>
        <v>CAD</v>
      </c>
      <c r="L7145" s="158" t="str">
        <f t="shared" si="668"/>
        <v>USDCAD45710</v>
      </c>
      <c r="M7145" s="160">
        <f t="shared" si="672"/>
        <v>45710</v>
      </c>
      <c r="N7145" s="158">
        <v>0.95556617295747737</v>
      </c>
      <c r="O7145" s="158">
        <v>1.4856</v>
      </c>
      <c r="P7145" s="161">
        <f t="shared" si="669"/>
        <v>1.4196</v>
      </c>
    </row>
    <row r="7146" spans="9:16" x14ac:dyDescent="0.2">
      <c r="I7146" s="158">
        <f t="shared" ref="I7146:I7209" si="673">IF(M7145=$G$2,I7145+1,I7145)</f>
        <v>17</v>
      </c>
      <c r="J7146" s="158" t="str">
        <f t="shared" si="670"/>
        <v>USD</v>
      </c>
      <c r="K7146" s="158" t="str">
        <f t="shared" si="671"/>
        <v>CAD</v>
      </c>
      <c r="L7146" s="158" t="str">
        <f t="shared" si="668"/>
        <v>USDCAD45711</v>
      </c>
      <c r="M7146" s="160">
        <f t="shared" si="672"/>
        <v>45711</v>
      </c>
      <c r="N7146" s="158">
        <v>0.95556617295747737</v>
      </c>
      <c r="O7146" s="158">
        <v>1.4856</v>
      </c>
      <c r="P7146" s="161">
        <f t="shared" si="669"/>
        <v>1.4196</v>
      </c>
    </row>
    <row r="7147" spans="9:16" x14ac:dyDescent="0.2">
      <c r="I7147" s="158">
        <f t="shared" si="673"/>
        <v>17</v>
      </c>
      <c r="J7147" s="158" t="str">
        <f t="shared" si="670"/>
        <v>USD</v>
      </c>
      <c r="K7147" s="158" t="str">
        <f t="shared" si="671"/>
        <v>CAD</v>
      </c>
      <c r="L7147" s="158" t="str">
        <f t="shared" si="668"/>
        <v>USDCAD45712</v>
      </c>
      <c r="M7147" s="160">
        <f t="shared" si="672"/>
        <v>45712</v>
      </c>
      <c r="N7147" s="158">
        <v>0.95547487101089246</v>
      </c>
      <c r="O7147" s="158">
        <v>1.4876</v>
      </c>
      <c r="P7147" s="161">
        <f t="shared" si="669"/>
        <v>1.4214</v>
      </c>
    </row>
    <row r="7148" spans="9:16" x14ac:dyDescent="0.2">
      <c r="I7148" s="158">
        <f t="shared" si="673"/>
        <v>17</v>
      </c>
      <c r="J7148" s="158" t="str">
        <f t="shared" si="670"/>
        <v>USD</v>
      </c>
      <c r="K7148" s="158" t="str">
        <f t="shared" si="671"/>
        <v>CAD</v>
      </c>
      <c r="L7148" s="158" t="str">
        <f t="shared" si="668"/>
        <v>USDCAD45713</v>
      </c>
      <c r="M7148" s="160">
        <f t="shared" si="672"/>
        <v>45713</v>
      </c>
      <c r="N7148" s="158">
        <v>0.95265313899209292</v>
      </c>
      <c r="O7148" s="158">
        <v>1.4968999999999999</v>
      </c>
      <c r="P7148" s="161">
        <f t="shared" si="669"/>
        <v>1.4259999999999999</v>
      </c>
    </row>
    <row r="7149" spans="9:16" x14ac:dyDescent="0.2">
      <c r="I7149" s="158">
        <f t="shared" si="673"/>
        <v>17</v>
      </c>
      <c r="J7149" s="158" t="str">
        <f t="shared" si="670"/>
        <v>USD</v>
      </c>
      <c r="K7149" s="158" t="str">
        <f t="shared" si="671"/>
        <v>CAD</v>
      </c>
      <c r="L7149" s="158" t="str">
        <f t="shared" si="668"/>
        <v>USDCAD45714</v>
      </c>
      <c r="M7149" s="160">
        <f t="shared" si="672"/>
        <v>45714</v>
      </c>
      <c r="N7149" s="158">
        <v>0.95356155239820739</v>
      </c>
      <c r="O7149" s="158">
        <v>1.5054000000000001</v>
      </c>
      <c r="P7149" s="161">
        <f t="shared" si="669"/>
        <v>1.4355</v>
      </c>
    </row>
    <row r="7150" spans="9:16" x14ac:dyDescent="0.2">
      <c r="I7150" s="158">
        <f t="shared" si="673"/>
        <v>17</v>
      </c>
      <c r="J7150" s="158" t="str">
        <f t="shared" si="670"/>
        <v>USD</v>
      </c>
      <c r="K7150" s="158" t="str">
        <f t="shared" si="671"/>
        <v>CAD</v>
      </c>
      <c r="L7150" s="158" t="str">
        <f t="shared" si="668"/>
        <v>USDCAD45715</v>
      </c>
      <c r="M7150" s="160">
        <f t="shared" si="672"/>
        <v>45715</v>
      </c>
      <c r="N7150" s="158">
        <v>0.95447169991409753</v>
      </c>
      <c r="O7150" s="158">
        <v>1.504</v>
      </c>
      <c r="P7150" s="161">
        <f t="shared" si="669"/>
        <v>1.4355</v>
      </c>
    </row>
    <row r="7151" spans="9:16" x14ac:dyDescent="0.2">
      <c r="I7151" s="158">
        <f t="shared" si="673"/>
        <v>17</v>
      </c>
      <c r="J7151" s="158" t="str">
        <f t="shared" si="670"/>
        <v>USD</v>
      </c>
      <c r="K7151" s="158" t="str">
        <f t="shared" si="671"/>
        <v>CAD</v>
      </c>
      <c r="L7151" s="158" t="str">
        <f t="shared" si="668"/>
        <v>USDCAD45716</v>
      </c>
      <c r="M7151" s="160">
        <f t="shared" si="672"/>
        <v>45716</v>
      </c>
      <c r="N7151" s="158">
        <v>0.96052252425319384</v>
      </c>
      <c r="O7151" s="158">
        <v>1.5019</v>
      </c>
      <c r="P7151" s="161">
        <f t="shared" si="669"/>
        <v>1.4426000000000001</v>
      </c>
    </row>
    <row r="7152" spans="9:16" x14ac:dyDescent="0.2">
      <c r="I7152" s="158">
        <f t="shared" si="673"/>
        <v>17</v>
      </c>
      <c r="J7152" s="158" t="str">
        <f t="shared" si="670"/>
        <v>USD</v>
      </c>
      <c r="K7152" s="158" t="str">
        <f t="shared" si="671"/>
        <v>CAD</v>
      </c>
      <c r="L7152" s="158" t="str">
        <f t="shared" si="668"/>
        <v>USDCAD45717</v>
      </c>
      <c r="M7152" s="160">
        <f t="shared" si="672"/>
        <v>45717</v>
      </c>
      <c r="N7152" s="158">
        <v>0.96052252425319384</v>
      </c>
      <c r="O7152" s="158">
        <v>1.5019</v>
      </c>
      <c r="P7152" s="161">
        <f t="shared" si="669"/>
        <v>1.4426000000000001</v>
      </c>
    </row>
    <row r="7153" spans="9:16" x14ac:dyDescent="0.2">
      <c r="I7153" s="158">
        <f t="shared" si="673"/>
        <v>17</v>
      </c>
      <c r="J7153" s="158" t="str">
        <f t="shared" si="670"/>
        <v>USD</v>
      </c>
      <c r="K7153" s="158" t="str">
        <f t="shared" si="671"/>
        <v>CAD</v>
      </c>
      <c r="L7153" s="158" t="str">
        <f t="shared" si="668"/>
        <v>USDCAD45718</v>
      </c>
      <c r="M7153" s="160">
        <f t="shared" si="672"/>
        <v>45718</v>
      </c>
      <c r="N7153" s="158">
        <v>0.96052252425319384</v>
      </c>
      <c r="O7153" s="158">
        <v>1.5019</v>
      </c>
      <c r="P7153" s="161">
        <f t="shared" si="669"/>
        <v>1.4426000000000001</v>
      </c>
    </row>
    <row r="7154" spans="9:16" x14ac:dyDescent="0.2">
      <c r="I7154" s="158">
        <f t="shared" si="673"/>
        <v>17</v>
      </c>
      <c r="J7154" s="158" t="str">
        <f t="shared" si="670"/>
        <v>USD</v>
      </c>
      <c r="K7154" s="158" t="str">
        <f t="shared" si="671"/>
        <v>CAD</v>
      </c>
      <c r="L7154" s="158" t="str">
        <f t="shared" si="668"/>
        <v>USDCAD45719</v>
      </c>
      <c r="M7154" s="160">
        <f t="shared" si="672"/>
        <v>45719</v>
      </c>
      <c r="N7154" s="158">
        <v>0.95556617295747737</v>
      </c>
      <c r="O7154" s="158">
        <v>1.5104</v>
      </c>
      <c r="P7154" s="161">
        <f t="shared" si="669"/>
        <v>1.4433</v>
      </c>
    </row>
    <row r="7155" spans="9:16" x14ac:dyDescent="0.2">
      <c r="I7155" s="158">
        <f t="shared" si="673"/>
        <v>17</v>
      </c>
      <c r="J7155" s="158" t="str">
        <f t="shared" si="670"/>
        <v>USD</v>
      </c>
      <c r="K7155" s="158" t="str">
        <f t="shared" si="671"/>
        <v>CAD</v>
      </c>
      <c r="L7155" s="158" t="str">
        <f t="shared" si="668"/>
        <v>USDCAD45720</v>
      </c>
      <c r="M7155" s="160">
        <f t="shared" si="672"/>
        <v>45720</v>
      </c>
      <c r="N7155" s="158">
        <v>0.94723879890120288</v>
      </c>
      <c r="O7155" s="158">
        <v>1.5224</v>
      </c>
      <c r="P7155" s="161">
        <f t="shared" si="669"/>
        <v>1.4420999999999999</v>
      </c>
    </row>
    <row r="7156" spans="9:16" x14ac:dyDescent="0.2">
      <c r="I7156" s="158">
        <f t="shared" si="673"/>
        <v>17</v>
      </c>
      <c r="J7156" s="158" t="str">
        <f t="shared" si="670"/>
        <v>USD</v>
      </c>
      <c r="K7156" s="158" t="str">
        <f t="shared" si="671"/>
        <v>CAD</v>
      </c>
      <c r="L7156" s="158" t="str">
        <f t="shared" si="668"/>
        <v>USDCAD45721</v>
      </c>
      <c r="M7156" s="160">
        <f t="shared" si="672"/>
        <v>45721</v>
      </c>
      <c r="N7156" s="158">
        <v>0.93510379652141395</v>
      </c>
      <c r="O7156" s="158">
        <v>1.5398000000000001</v>
      </c>
      <c r="P7156" s="161">
        <f t="shared" si="669"/>
        <v>1.4399</v>
      </c>
    </row>
    <row r="7157" spans="9:16" x14ac:dyDescent="0.2">
      <c r="I7157" s="158">
        <f t="shared" si="673"/>
        <v>17</v>
      </c>
      <c r="J7157" s="158" t="str">
        <f t="shared" si="670"/>
        <v>USD</v>
      </c>
      <c r="K7157" s="158" t="str">
        <f t="shared" si="671"/>
        <v>CAD</v>
      </c>
      <c r="L7157" s="158" t="str">
        <f t="shared" si="668"/>
        <v>USDCAD45722</v>
      </c>
      <c r="M7157" s="160">
        <f t="shared" si="672"/>
        <v>45722</v>
      </c>
      <c r="N7157" s="158">
        <v>0.92626898851426465</v>
      </c>
      <c r="O7157" s="158">
        <v>1.5508999999999999</v>
      </c>
      <c r="P7157" s="161">
        <f t="shared" si="669"/>
        <v>1.4366000000000001</v>
      </c>
    </row>
    <row r="7158" spans="9:16" x14ac:dyDescent="0.2">
      <c r="I7158" s="158">
        <f t="shared" si="673"/>
        <v>17</v>
      </c>
      <c r="J7158" s="158" t="str">
        <f t="shared" si="670"/>
        <v>USD</v>
      </c>
      <c r="K7158" s="158" t="str">
        <f t="shared" si="671"/>
        <v>CAD</v>
      </c>
      <c r="L7158" s="158" t="str">
        <f t="shared" si="668"/>
        <v>USDCAD45723</v>
      </c>
      <c r="M7158" s="160">
        <f t="shared" si="672"/>
        <v>45723</v>
      </c>
      <c r="N7158" s="158">
        <v>0.9210647508519848</v>
      </c>
      <c r="O7158" s="158">
        <v>1.5566</v>
      </c>
      <c r="P7158" s="161">
        <f t="shared" si="669"/>
        <v>1.4337</v>
      </c>
    </row>
    <row r="7159" spans="9:16" x14ac:dyDescent="0.2">
      <c r="I7159" s="158">
        <f t="shared" si="673"/>
        <v>17</v>
      </c>
      <c r="J7159" s="158" t="str">
        <f t="shared" si="670"/>
        <v>USD</v>
      </c>
      <c r="K7159" s="158" t="str">
        <f t="shared" si="671"/>
        <v>CAD</v>
      </c>
      <c r="L7159" s="158" t="str">
        <f t="shared" si="668"/>
        <v>USDCAD45724</v>
      </c>
      <c r="M7159" s="160">
        <f t="shared" si="672"/>
        <v>45724</v>
      </c>
      <c r="N7159" s="158">
        <v>0.9210647508519848</v>
      </c>
      <c r="O7159" s="158">
        <v>1.5566</v>
      </c>
      <c r="P7159" s="161">
        <f t="shared" si="669"/>
        <v>1.4337</v>
      </c>
    </row>
    <row r="7160" spans="9:16" x14ac:dyDescent="0.2">
      <c r="I7160" s="158">
        <f t="shared" si="673"/>
        <v>17</v>
      </c>
      <c r="J7160" s="158" t="str">
        <f t="shared" si="670"/>
        <v>USD</v>
      </c>
      <c r="K7160" s="158" t="str">
        <f t="shared" si="671"/>
        <v>CAD</v>
      </c>
      <c r="L7160" s="158" t="str">
        <f t="shared" si="668"/>
        <v>USDCAD45725</v>
      </c>
      <c r="M7160" s="160">
        <f t="shared" si="672"/>
        <v>45725</v>
      </c>
      <c r="N7160" s="158">
        <v>0.9210647508519848</v>
      </c>
      <c r="O7160" s="158">
        <v>1.5566</v>
      </c>
      <c r="P7160" s="161">
        <f t="shared" si="669"/>
        <v>1.4337</v>
      </c>
    </row>
    <row r="7161" spans="9:16" x14ac:dyDescent="0.2">
      <c r="I7161" s="158">
        <f t="shared" si="673"/>
        <v>17</v>
      </c>
      <c r="J7161" s="158" t="str">
        <f t="shared" si="670"/>
        <v>USD</v>
      </c>
      <c r="K7161" s="158" t="str">
        <f t="shared" si="671"/>
        <v>CAD</v>
      </c>
      <c r="L7161" s="158" t="str">
        <f t="shared" si="668"/>
        <v>USDCAD45726</v>
      </c>
      <c r="M7161" s="160">
        <f t="shared" si="672"/>
        <v>45726</v>
      </c>
      <c r="N7161" s="158">
        <v>0.9220839096357768</v>
      </c>
      <c r="O7161" s="158">
        <v>1.5642</v>
      </c>
      <c r="P7161" s="161">
        <f t="shared" si="669"/>
        <v>1.4422999999999999</v>
      </c>
    </row>
    <row r="7162" spans="9:16" x14ac:dyDescent="0.2">
      <c r="I7162" s="158">
        <f t="shared" si="673"/>
        <v>17</v>
      </c>
      <c r="J7162" s="158" t="str">
        <f t="shared" si="670"/>
        <v>USD</v>
      </c>
      <c r="K7162" s="158" t="str">
        <f t="shared" si="671"/>
        <v>CAD</v>
      </c>
      <c r="L7162" s="158" t="str">
        <f t="shared" si="668"/>
        <v>USDCAD45727</v>
      </c>
      <c r="M7162" s="160">
        <f t="shared" si="672"/>
        <v>45727</v>
      </c>
      <c r="N7162" s="158">
        <v>0.9164222873900294</v>
      </c>
      <c r="O7162" s="158">
        <v>1.5730999999999999</v>
      </c>
      <c r="P7162" s="161">
        <f t="shared" si="669"/>
        <v>1.4416</v>
      </c>
    </row>
    <row r="7163" spans="9:16" x14ac:dyDescent="0.2">
      <c r="I7163" s="158">
        <f t="shared" si="673"/>
        <v>17</v>
      </c>
      <c r="J7163" s="158" t="str">
        <f t="shared" si="670"/>
        <v>USD</v>
      </c>
      <c r="K7163" s="158" t="str">
        <f t="shared" si="671"/>
        <v>CAD</v>
      </c>
      <c r="L7163" s="158" t="str">
        <f t="shared" si="668"/>
        <v>USDCAD45728</v>
      </c>
      <c r="M7163" s="160">
        <f t="shared" si="672"/>
        <v>45728</v>
      </c>
      <c r="N7163" s="158">
        <v>0.91861106007716331</v>
      </c>
      <c r="O7163" s="158">
        <v>1.5684</v>
      </c>
      <c r="P7163" s="161">
        <f t="shared" si="669"/>
        <v>1.4407000000000001</v>
      </c>
    </row>
    <row r="7164" spans="9:16" x14ac:dyDescent="0.2">
      <c r="I7164" s="158">
        <f t="shared" si="673"/>
        <v>17</v>
      </c>
      <c r="J7164" s="158" t="str">
        <f t="shared" si="670"/>
        <v>USD</v>
      </c>
      <c r="K7164" s="158" t="str">
        <f t="shared" si="671"/>
        <v>CAD</v>
      </c>
      <c r="L7164" s="158" t="str">
        <f t="shared" si="668"/>
        <v>USDCAD45729</v>
      </c>
      <c r="M7164" s="160">
        <f t="shared" si="672"/>
        <v>45729</v>
      </c>
      <c r="N7164" s="158">
        <v>0.92336103416435833</v>
      </c>
      <c r="O7164" s="158">
        <v>1.5590999999999999</v>
      </c>
      <c r="P7164" s="161">
        <f t="shared" si="669"/>
        <v>1.4396</v>
      </c>
    </row>
    <row r="7165" spans="9:16" x14ac:dyDescent="0.2">
      <c r="I7165" s="158">
        <f t="shared" si="673"/>
        <v>17</v>
      </c>
      <c r="J7165" s="158" t="str">
        <f t="shared" si="670"/>
        <v>USD</v>
      </c>
      <c r="K7165" s="158" t="str">
        <f t="shared" si="671"/>
        <v>CAD</v>
      </c>
      <c r="L7165" s="158" t="str">
        <f t="shared" si="668"/>
        <v>USDCAD45730</v>
      </c>
      <c r="M7165" s="160">
        <f t="shared" si="672"/>
        <v>45730</v>
      </c>
      <c r="N7165" s="158">
        <v>0.91835797593902102</v>
      </c>
      <c r="O7165" s="158">
        <v>1.5690999999999999</v>
      </c>
      <c r="P7165" s="161">
        <f t="shared" si="669"/>
        <v>1.4410000000000001</v>
      </c>
    </row>
    <row r="7166" spans="9:16" x14ac:dyDescent="0.2">
      <c r="I7166" s="158">
        <f t="shared" si="673"/>
        <v>17</v>
      </c>
      <c r="J7166" s="158" t="str">
        <f t="shared" si="670"/>
        <v>USD</v>
      </c>
      <c r="K7166" s="158" t="str">
        <f t="shared" si="671"/>
        <v>CAD</v>
      </c>
      <c r="L7166" s="158" t="str">
        <f t="shared" si="668"/>
        <v>USDCAD45731</v>
      </c>
      <c r="M7166" s="160">
        <f t="shared" si="672"/>
        <v>45731</v>
      </c>
      <c r="N7166" s="158">
        <v>0.91835797593902102</v>
      </c>
      <c r="O7166" s="158">
        <v>1.5690999999999999</v>
      </c>
      <c r="P7166" s="161">
        <f t="shared" si="669"/>
        <v>1.4410000000000001</v>
      </c>
    </row>
    <row r="7167" spans="9:16" x14ac:dyDescent="0.2">
      <c r="I7167" s="158">
        <f t="shared" si="673"/>
        <v>17</v>
      </c>
      <c r="J7167" s="158" t="str">
        <f t="shared" si="670"/>
        <v>USD</v>
      </c>
      <c r="K7167" s="158" t="str">
        <f t="shared" si="671"/>
        <v>CAD</v>
      </c>
      <c r="L7167" s="158" t="str">
        <f t="shared" si="668"/>
        <v>USDCAD45732</v>
      </c>
      <c r="M7167" s="160">
        <f t="shared" si="672"/>
        <v>45732</v>
      </c>
      <c r="N7167" s="158">
        <v>0.91835797593902102</v>
      </c>
      <c r="O7167" s="158">
        <v>1.5690999999999999</v>
      </c>
      <c r="P7167" s="161">
        <f t="shared" si="669"/>
        <v>1.4410000000000001</v>
      </c>
    </row>
    <row r="7168" spans="9:16" x14ac:dyDescent="0.2">
      <c r="I7168" s="158">
        <f t="shared" si="673"/>
        <v>17</v>
      </c>
      <c r="J7168" s="158" t="str">
        <f t="shared" si="670"/>
        <v>USD</v>
      </c>
      <c r="K7168" s="158" t="str">
        <f t="shared" si="671"/>
        <v>CAD</v>
      </c>
      <c r="L7168" s="158" t="str">
        <f t="shared" si="668"/>
        <v>USDCAD45733</v>
      </c>
      <c r="M7168" s="160">
        <f t="shared" si="672"/>
        <v>45733</v>
      </c>
      <c r="N7168" s="158">
        <v>0.91717875813996141</v>
      </c>
      <c r="O7168" s="158">
        <v>1.5625</v>
      </c>
      <c r="P7168" s="161">
        <f t="shared" si="669"/>
        <v>1.4331</v>
      </c>
    </row>
    <row r="7169" spans="9:16" x14ac:dyDescent="0.2">
      <c r="I7169" s="158">
        <f t="shared" si="673"/>
        <v>17</v>
      </c>
      <c r="J7169" s="158" t="str">
        <f t="shared" si="670"/>
        <v>USD</v>
      </c>
      <c r="K7169" s="158" t="str">
        <f t="shared" si="671"/>
        <v>CAD</v>
      </c>
      <c r="L7169" s="158" t="str">
        <f t="shared" si="668"/>
        <v>USDCAD45734</v>
      </c>
      <c r="M7169" s="160">
        <f t="shared" si="672"/>
        <v>45734</v>
      </c>
      <c r="N7169" s="158">
        <v>0.91591866642242159</v>
      </c>
      <c r="O7169" s="158">
        <v>1.5599000000000001</v>
      </c>
      <c r="P7169" s="161">
        <f t="shared" si="669"/>
        <v>1.4287000000000001</v>
      </c>
    </row>
    <row r="7170" spans="9:16" x14ac:dyDescent="0.2">
      <c r="I7170" s="158">
        <f t="shared" si="673"/>
        <v>17</v>
      </c>
      <c r="J7170" s="158" t="str">
        <f t="shared" si="670"/>
        <v>USD</v>
      </c>
      <c r="K7170" s="158" t="str">
        <f t="shared" si="671"/>
        <v>CAD</v>
      </c>
      <c r="L7170" s="158" t="str">
        <f t="shared" si="668"/>
        <v>USDCAD45735</v>
      </c>
      <c r="M7170" s="160">
        <f t="shared" si="672"/>
        <v>45735</v>
      </c>
      <c r="N7170" s="158">
        <v>0.91768376617417646</v>
      </c>
      <c r="O7170" s="158">
        <v>1.5606</v>
      </c>
      <c r="P7170" s="161">
        <f t="shared" si="669"/>
        <v>1.4320999999999999</v>
      </c>
    </row>
    <row r="7171" spans="9:16" x14ac:dyDescent="0.2">
      <c r="I7171" s="158">
        <f t="shared" si="673"/>
        <v>17</v>
      </c>
      <c r="J7171" s="158" t="str">
        <f t="shared" si="670"/>
        <v>USD</v>
      </c>
      <c r="K7171" s="158" t="str">
        <f t="shared" si="671"/>
        <v>CAD</v>
      </c>
      <c r="L7171" s="158" t="str">
        <f t="shared" ref="L7171:L7234" si="674">J7171&amp;K7171&amp;M7171</f>
        <v>USDCAD45736</v>
      </c>
      <c r="M7171" s="160">
        <f t="shared" si="672"/>
        <v>45736</v>
      </c>
      <c r="N7171" s="158">
        <v>0.9231053263177329</v>
      </c>
      <c r="O7171" s="158">
        <v>1.5591999999999999</v>
      </c>
      <c r="P7171" s="161">
        <f t="shared" ref="P7171:P7234" si="675">ROUND(N7171*O7171,4)</f>
        <v>1.4393</v>
      </c>
    </row>
    <row r="7172" spans="9:16" x14ac:dyDescent="0.2">
      <c r="I7172" s="158">
        <f t="shared" si="673"/>
        <v>17</v>
      </c>
      <c r="J7172" s="158" t="str">
        <f t="shared" ref="J7172:J7235" si="676">VLOOKUP($I7172,$A:$C,2,FALSE)</f>
        <v>USD</v>
      </c>
      <c r="K7172" s="158" t="str">
        <f t="shared" ref="K7172:K7235" si="677">VLOOKUP($I7172,$A:$C,3,FALSE)</f>
        <v>CAD</v>
      </c>
      <c r="L7172" s="158" t="str">
        <f t="shared" si="674"/>
        <v>USDCAD45737</v>
      </c>
      <c r="M7172" s="160">
        <f t="shared" ref="M7172:M7235" si="678">IF(I7172=I7171,M7171+1,$G$1)</f>
        <v>45737</v>
      </c>
      <c r="N7172" s="158">
        <v>0.92361688371663431</v>
      </c>
      <c r="O7172" s="158">
        <v>1.5550999999999999</v>
      </c>
      <c r="P7172" s="161">
        <f t="shared" si="675"/>
        <v>1.4362999999999999</v>
      </c>
    </row>
    <row r="7173" spans="9:16" x14ac:dyDescent="0.2">
      <c r="I7173" s="158">
        <f t="shared" si="673"/>
        <v>17</v>
      </c>
      <c r="J7173" s="158" t="str">
        <f t="shared" si="676"/>
        <v>USD</v>
      </c>
      <c r="K7173" s="158" t="str">
        <f t="shared" si="677"/>
        <v>CAD</v>
      </c>
      <c r="L7173" s="158" t="str">
        <f t="shared" si="674"/>
        <v>USDCAD45738</v>
      </c>
      <c r="M7173" s="160">
        <f t="shared" si="678"/>
        <v>45738</v>
      </c>
      <c r="N7173" s="158">
        <v>0.92361688371663431</v>
      </c>
      <c r="O7173" s="158">
        <v>1.5550999999999999</v>
      </c>
      <c r="P7173" s="161">
        <f t="shared" si="675"/>
        <v>1.4362999999999999</v>
      </c>
    </row>
    <row r="7174" spans="9:16" x14ac:dyDescent="0.2">
      <c r="I7174" s="158">
        <f t="shared" si="673"/>
        <v>17</v>
      </c>
      <c r="J7174" s="158" t="str">
        <f t="shared" si="676"/>
        <v>USD</v>
      </c>
      <c r="K7174" s="158" t="str">
        <f t="shared" si="677"/>
        <v>CAD</v>
      </c>
      <c r="L7174" s="158" t="str">
        <f t="shared" si="674"/>
        <v>USDCAD45739</v>
      </c>
      <c r="M7174" s="160">
        <f t="shared" si="678"/>
        <v>45739</v>
      </c>
      <c r="N7174" s="158">
        <v>0.92361688371663431</v>
      </c>
      <c r="O7174" s="158">
        <v>1.5550999999999999</v>
      </c>
      <c r="P7174" s="161">
        <f t="shared" si="675"/>
        <v>1.4362999999999999</v>
      </c>
    </row>
    <row r="7175" spans="9:16" x14ac:dyDescent="0.2">
      <c r="I7175" s="158">
        <f t="shared" si="673"/>
        <v>17</v>
      </c>
      <c r="J7175" s="158" t="str">
        <f t="shared" si="676"/>
        <v>USD</v>
      </c>
      <c r="K7175" s="158" t="str">
        <f t="shared" si="677"/>
        <v>CAD</v>
      </c>
      <c r="L7175" s="158" t="str">
        <f t="shared" si="674"/>
        <v>USDCAD45740</v>
      </c>
      <c r="M7175" s="160">
        <f t="shared" si="678"/>
        <v>45740</v>
      </c>
      <c r="N7175" s="158">
        <v>0.92387287509238725</v>
      </c>
      <c r="O7175" s="158">
        <v>1.552</v>
      </c>
      <c r="P7175" s="161">
        <f t="shared" si="675"/>
        <v>1.4339</v>
      </c>
    </row>
    <row r="7176" spans="9:16" x14ac:dyDescent="0.2">
      <c r="I7176" s="158">
        <f t="shared" si="673"/>
        <v>17</v>
      </c>
      <c r="J7176" s="158" t="str">
        <f t="shared" si="676"/>
        <v>USD</v>
      </c>
      <c r="K7176" s="158" t="str">
        <f t="shared" si="677"/>
        <v>CAD</v>
      </c>
      <c r="L7176" s="158" t="str">
        <f t="shared" si="674"/>
        <v>USDCAD45741</v>
      </c>
      <c r="M7176" s="160">
        <f t="shared" si="678"/>
        <v>45741</v>
      </c>
      <c r="N7176" s="158">
        <v>0.92378752886836024</v>
      </c>
      <c r="O7176" s="158">
        <v>1.5459000000000001</v>
      </c>
      <c r="P7176" s="161">
        <f t="shared" si="675"/>
        <v>1.4280999999999999</v>
      </c>
    </row>
    <row r="7177" spans="9:16" x14ac:dyDescent="0.2">
      <c r="I7177" s="158">
        <f t="shared" si="673"/>
        <v>17</v>
      </c>
      <c r="J7177" s="158" t="str">
        <f t="shared" si="676"/>
        <v>USD</v>
      </c>
      <c r="K7177" s="158" t="str">
        <f t="shared" si="677"/>
        <v>CAD</v>
      </c>
      <c r="L7177" s="158" t="str">
        <f t="shared" si="674"/>
        <v>USDCAD45742</v>
      </c>
      <c r="M7177" s="160">
        <f t="shared" si="678"/>
        <v>45742</v>
      </c>
      <c r="N7177" s="158">
        <v>0.9269558769002596</v>
      </c>
      <c r="O7177" s="158">
        <v>1.5387</v>
      </c>
      <c r="P7177" s="161">
        <f t="shared" si="675"/>
        <v>1.4262999999999999</v>
      </c>
    </row>
    <row r="7178" spans="9:16" x14ac:dyDescent="0.2">
      <c r="I7178" s="158">
        <f t="shared" si="673"/>
        <v>17</v>
      </c>
      <c r="J7178" s="158" t="str">
        <f t="shared" si="676"/>
        <v>USD</v>
      </c>
      <c r="K7178" s="158" t="str">
        <f t="shared" si="677"/>
        <v>CAD</v>
      </c>
      <c r="L7178" s="158" t="str">
        <f t="shared" si="674"/>
        <v>USDCAD45743</v>
      </c>
      <c r="M7178" s="160">
        <f t="shared" si="678"/>
        <v>45743</v>
      </c>
      <c r="N7178" s="158">
        <v>0.92721372276309688</v>
      </c>
      <c r="O7178" s="158">
        <v>1.5425</v>
      </c>
      <c r="P7178" s="161">
        <f t="shared" si="675"/>
        <v>1.4301999999999999</v>
      </c>
    </row>
    <row r="7179" spans="9:16" x14ac:dyDescent="0.2">
      <c r="I7179" s="158">
        <f t="shared" si="673"/>
        <v>17</v>
      </c>
      <c r="J7179" s="158" t="str">
        <f t="shared" si="676"/>
        <v>USD</v>
      </c>
      <c r="K7179" s="158" t="str">
        <f t="shared" si="677"/>
        <v>CAD</v>
      </c>
      <c r="L7179" s="158" t="str">
        <f t="shared" si="674"/>
        <v>USDCAD45744</v>
      </c>
      <c r="M7179" s="160">
        <f t="shared" si="678"/>
        <v>45744</v>
      </c>
      <c r="N7179" s="158">
        <v>0.92618319903676938</v>
      </c>
      <c r="O7179" s="158">
        <v>1.5444</v>
      </c>
      <c r="P7179" s="161">
        <f t="shared" si="675"/>
        <v>1.4303999999999999</v>
      </c>
    </row>
    <row r="7180" spans="9:16" x14ac:dyDescent="0.2">
      <c r="I7180" s="158">
        <f t="shared" si="673"/>
        <v>17</v>
      </c>
      <c r="J7180" s="158" t="str">
        <f t="shared" si="676"/>
        <v>USD</v>
      </c>
      <c r="K7180" s="158" t="str">
        <f t="shared" si="677"/>
        <v>CAD</v>
      </c>
      <c r="L7180" s="158" t="str">
        <f t="shared" si="674"/>
        <v>USDCAD45745</v>
      </c>
      <c r="M7180" s="160">
        <f t="shared" si="678"/>
        <v>45745</v>
      </c>
      <c r="N7180" s="158">
        <v>0.92618319903676938</v>
      </c>
      <c r="O7180" s="158">
        <v>1.5444</v>
      </c>
      <c r="P7180" s="161">
        <f t="shared" si="675"/>
        <v>1.4303999999999999</v>
      </c>
    </row>
    <row r="7181" spans="9:16" x14ac:dyDescent="0.2">
      <c r="I7181" s="158">
        <f t="shared" si="673"/>
        <v>17</v>
      </c>
      <c r="J7181" s="158" t="str">
        <f t="shared" si="676"/>
        <v>USD</v>
      </c>
      <c r="K7181" s="158" t="str">
        <f t="shared" si="677"/>
        <v>CAD</v>
      </c>
      <c r="L7181" s="158" t="str">
        <f t="shared" si="674"/>
        <v>USDCAD45746</v>
      </c>
      <c r="M7181" s="160">
        <f t="shared" si="678"/>
        <v>45746</v>
      </c>
      <c r="N7181" s="158">
        <v>0.92618319903676938</v>
      </c>
      <c r="O7181" s="158">
        <v>1.5444</v>
      </c>
      <c r="P7181" s="161">
        <f t="shared" si="675"/>
        <v>1.4303999999999999</v>
      </c>
    </row>
    <row r="7182" spans="9:16" x14ac:dyDescent="0.2">
      <c r="I7182" s="158">
        <f t="shared" si="673"/>
        <v>17</v>
      </c>
      <c r="J7182" s="158" t="str">
        <f t="shared" si="676"/>
        <v>USD</v>
      </c>
      <c r="K7182" s="158" t="str">
        <f t="shared" si="677"/>
        <v>CAD</v>
      </c>
      <c r="L7182" s="158" t="str">
        <f t="shared" si="674"/>
        <v>USDCAD45747</v>
      </c>
      <c r="M7182" s="160">
        <f t="shared" si="678"/>
        <v>45747</v>
      </c>
      <c r="N7182" s="158">
        <v>0.92464170134073054</v>
      </c>
      <c r="O7182" s="158">
        <v>1.5532999999999999</v>
      </c>
      <c r="P7182" s="161">
        <f t="shared" si="675"/>
        <v>1.4361999999999999</v>
      </c>
    </row>
    <row r="7183" spans="9:16" x14ac:dyDescent="0.2">
      <c r="I7183" s="158">
        <f t="shared" si="673"/>
        <v>17</v>
      </c>
      <c r="J7183" s="158" t="str">
        <f t="shared" si="676"/>
        <v>USD</v>
      </c>
      <c r="K7183" s="158" t="str">
        <f t="shared" si="677"/>
        <v>CAD</v>
      </c>
      <c r="L7183" s="158" t="str">
        <f t="shared" si="674"/>
        <v>USDCAD45748</v>
      </c>
      <c r="M7183" s="160">
        <f t="shared" si="678"/>
        <v>45748</v>
      </c>
      <c r="N7183" s="158">
        <v>0.9269558769002596</v>
      </c>
      <c r="O7183" s="158">
        <v>1.5528999999999999</v>
      </c>
      <c r="P7183" s="161">
        <f t="shared" si="675"/>
        <v>1.4395</v>
      </c>
    </row>
    <row r="7184" spans="9:16" x14ac:dyDescent="0.2">
      <c r="I7184" s="158">
        <f t="shared" si="673"/>
        <v>17</v>
      </c>
      <c r="J7184" s="158" t="str">
        <f t="shared" si="676"/>
        <v>USD</v>
      </c>
      <c r="K7184" s="158" t="str">
        <f t="shared" si="677"/>
        <v>CAD</v>
      </c>
      <c r="L7184" s="158" t="str">
        <f t="shared" si="674"/>
        <v>USDCAD45749</v>
      </c>
      <c r="M7184" s="160">
        <f t="shared" si="678"/>
        <v>45749</v>
      </c>
      <c r="N7184" s="158">
        <v>0.9256687957048968</v>
      </c>
      <c r="O7184" s="158">
        <v>1.5479000000000001</v>
      </c>
      <c r="P7184" s="161">
        <f t="shared" si="675"/>
        <v>1.4328000000000001</v>
      </c>
    </row>
    <row r="7185" spans="9:16" x14ac:dyDescent="0.2">
      <c r="I7185" s="158">
        <f t="shared" si="673"/>
        <v>17</v>
      </c>
      <c r="J7185" s="158" t="str">
        <f t="shared" si="676"/>
        <v>USD</v>
      </c>
      <c r="K7185" s="158" t="str">
        <f t="shared" si="677"/>
        <v>CAD</v>
      </c>
      <c r="L7185" s="158" t="str">
        <f t="shared" si="674"/>
        <v>USDCAD45750</v>
      </c>
      <c r="M7185" s="160">
        <f t="shared" si="678"/>
        <v>45750</v>
      </c>
      <c r="N7185" s="158">
        <v>0.90114445345588901</v>
      </c>
      <c r="O7185" s="158">
        <v>1.5636000000000001</v>
      </c>
      <c r="P7185" s="161">
        <f t="shared" si="675"/>
        <v>1.409</v>
      </c>
    </row>
    <row r="7186" spans="9:16" x14ac:dyDescent="0.2">
      <c r="I7186" s="158">
        <f t="shared" si="673"/>
        <v>17</v>
      </c>
      <c r="J7186" s="158" t="str">
        <f t="shared" si="676"/>
        <v>USD</v>
      </c>
      <c r="K7186" s="158" t="str">
        <f t="shared" si="677"/>
        <v>CAD</v>
      </c>
      <c r="L7186" s="158" t="str">
        <f t="shared" si="674"/>
        <v>USDCAD45751</v>
      </c>
      <c r="M7186" s="160">
        <f t="shared" si="678"/>
        <v>45751</v>
      </c>
      <c r="N7186" s="158">
        <v>0.90440444966989242</v>
      </c>
      <c r="O7186" s="158">
        <v>1.5696000000000001</v>
      </c>
      <c r="P7186" s="161">
        <f t="shared" si="675"/>
        <v>1.4196</v>
      </c>
    </row>
    <row r="7187" spans="9:16" x14ac:dyDescent="0.2">
      <c r="I7187" s="158">
        <f t="shared" si="673"/>
        <v>17</v>
      </c>
      <c r="J7187" s="158" t="str">
        <f t="shared" si="676"/>
        <v>USD</v>
      </c>
      <c r="K7187" s="158" t="str">
        <f t="shared" si="677"/>
        <v>CAD</v>
      </c>
      <c r="L7187" s="158" t="str">
        <f t="shared" si="674"/>
        <v>USDCAD45752</v>
      </c>
      <c r="M7187" s="160">
        <f t="shared" si="678"/>
        <v>45752</v>
      </c>
      <c r="N7187" s="158">
        <v>0.90440444966989242</v>
      </c>
      <c r="O7187" s="158">
        <v>1.5696000000000001</v>
      </c>
      <c r="P7187" s="161">
        <f t="shared" si="675"/>
        <v>1.4196</v>
      </c>
    </row>
    <row r="7188" spans="9:16" x14ac:dyDescent="0.2">
      <c r="I7188" s="158">
        <f t="shared" si="673"/>
        <v>17</v>
      </c>
      <c r="J7188" s="158" t="str">
        <f t="shared" si="676"/>
        <v>USD</v>
      </c>
      <c r="K7188" s="158" t="str">
        <f t="shared" si="677"/>
        <v>CAD</v>
      </c>
      <c r="L7188" s="158" t="str">
        <f t="shared" si="674"/>
        <v>USDCAD45753</v>
      </c>
      <c r="M7188" s="160">
        <f t="shared" si="678"/>
        <v>45753</v>
      </c>
      <c r="N7188" s="158">
        <v>0.90440444966989242</v>
      </c>
      <c r="O7188" s="158">
        <v>1.5696000000000001</v>
      </c>
      <c r="P7188" s="161">
        <f t="shared" si="675"/>
        <v>1.4196</v>
      </c>
    </row>
    <row r="7189" spans="9:16" x14ac:dyDescent="0.2">
      <c r="I7189" s="158">
        <f t="shared" si="673"/>
        <v>17</v>
      </c>
      <c r="J7189" s="158" t="str">
        <f t="shared" si="676"/>
        <v>USD</v>
      </c>
      <c r="K7189" s="158" t="str">
        <f t="shared" si="677"/>
        <v>CAD</v>
      </c>
      <c r="L7189" s="158" t="str">
        <f t="shared" si="674"/>
        <v>USDCAD45754</v>
      </c>
      <c r="M7189" s="160">
        <f t="shared" si="678"/>
        <v>45754</v>
      </c>
      <c r="N7189" s="158">
        <v>0.91182638825567608</v>
      </c>
      <c r="O7189" s="158">
        <v>1.5657000000000001</v>
      </c>
      <c r="P7189" s="161">
        <f t="shared" si="675"/>
        <v>1.4276</v>
      </c>
    </row>
    <row r="7190" spans="9:16" x14ac:dyDescent="0.2">
      <c r="I7190" s="158">
        <f t="shared" si="673"/>
        <v>17</v>
      </c>
      <c r="J7190" s="158" t="str">
        <f t="shared" si="676"/>
        <v>USD</v>
      </c>
      <c r="K7190" s="158" t="str">
        <f t="shared" si="677"/>
        <v>CAD</v>
      </c>
      <c r="L7190" s="158" t="str">
        <f t="shared" si="674"/>
        <v>USDCAD45755</v>
      </c>
      <c r="M7190" s="160">
        <f t="shared" si="678"/>
        <v>45755</v>
      </c>
      <c r="N7190" s="158">
        <v>0.91324200913242015</v>
      </c>
      <c r="O7190" s="158">
        <v>1.5511999999999999</v>
      </c>
      <c r="P7190" s="161">
        <f t="shared" si="675"/>
        <v>1.4166000000000001</v>
      </c>
    </row>
    <row r="7191" spans="9:16" x14ac:dyDescent="0.2">
      <c r="I7191" s="158">
        <f t="shared" si="673"/>
        <v>17</v>
      </c>
      <c r="J7191" s="158" t="str">
        <f t="shared" si="676"/>
        <v>USD</v>
      </c>
      <c r="K7191" s="158" t="str">
        <f t="shared" si="677"/>
        <v>CAD</v>
      </c>
      <c r="L7191" s="158" t="str">
        <f t="shared" si="674"/>
        <v>USDCAD45756</v>
      </c>
      <c r="M7191" s="160">
        <f t="shared" si="678"/>
        <v>45756</v>
      </c>
      <c r="N7191" s="158">
        <v>0.90538705296514255</v>
      </c>
      <c r="O7191" s="158">
        <v>1.5670999999999999</v>
      </c>
      <c r="P7191" s="161">
        <f t="shared" si="675"/>
        <v>1.4188000000000001</v>
      </c>
    </row>
    <row r="7192" spans="9:16" x14ac:dyDescent="0.2">
      <c r="I7192" s="158">
        <f t="shared" si="673"/>
        <v>17</v>
      </c>
      <c r="J7192" s="158" t="str">
        <f t="shared" si="676"/>
        <v>USD</v>
      </c>
      <c r="K7192" s="158" t="str">
        <f t="shared" si="677"/>
        <v>CAD</v>
      </c>
      <c r="L7192" s="158" t="str">
        <f t="shared" si="674"/>
        <v>USDCAD45757</v>
      </c>
      <c r="M7192" s="160">
        <f t="shared" si="678"/>
        <v>45757</v>
      </c>
      <c r="N7192" s="158">
        <v>0.90236419418877456</v>
      </c>
      <c r="O7192" s="158">
        <v>1.5607</v>
      </c>
      <c r="P7192" s="161">
        <f t="shared" si="675"/>
        <v>1.4083000000000001</v>
      </c>
    </row>
    <row r="7193" spans="9:16" x14ac:dyDescent="0.2">
      <c r="I7193" s="158">
        <f t="shared" si="673"/>
        <v>17</v>
      </c>
      <c r="J7193" s="158" t="str">
        <f t="shared" si="676"/>
        <v>USD</v>
      </c>
      <c r="K7193" s="158" t="str">
        <f t="shared" si="677"/>
        <v>CAD</v>
      </c>
      <c r="L7193" s="158" t="str">
        <f t="shared" si="674"/>
        <v>USDCAD45758</v>
      </c>
      <c r="M7193" s="160">
        <f t="shared" si="678"/>
        <v>45758</v>
      </c>
      <c r="N7193" s="158">
        <v>0.88136788295434509</v>
      </c>
      <c r="O7193" s="158">
        <v>1.5736000000000001</v>
      </c>
      <c r="P7193" s="161">
        <f t="shared" si="675"/>
        <v>1.3869</v>
      </c>
    </row>
    <row r="7194" spans="9:16" x14ac:dyDescent="0.2">
      <c r="I7194" s="158">
        <f t="shared" si="673"/>
        <v>17</v>
      </c>
      <c r="J7194" s="158" t="str">
        <f t="shared" si="676"/>
        <v>USD</v>
      </c>
      <c r="K7194" s="158" t="str">
        <f t="shared" si="677"/>
        <v>CAD</v>
      </c>
      <c r="L7194" s="158" t="str">
        <f t="shared" si="674"/>
        <v>USDCAD45759</v>
      </c>
      <c r="M7194" s="160">
        <f t="shared" si="678"/>
        <v>45759</v>
      </c>
      <c r="N7194" s="158">
        <v>0.88136788295434509</v>
      </c>
      <c r="O7194" s="158">
        <v>1.5736000000000001</v>
      </c>
      <c r="P7194" s="161">
        <f t="shared" si="675"/>
        <v>1.3869</v>
      </c>
    </row>
    <row r="7195" spans="9:16" x14ac:dyDescent="0.2">
      <c r="I7195" s="158">
        <f t="shared" si="673"/>
        <v>17</v>
      </c>
      <c r="J7195" s="158" t="str">
        <f t="shared" si="676"/>
        <v>USD</v>
      </c>
      <c r="K7195" s="158" t="str">
        <f t="shared" si="677"/>
        <v>CAD</v>
      </c>
      <c r="L7195" s="158" t="str">
        <f t="shared" si="674"/>
        <v>USDCAD45760</v>
      </c>
      <c r="M7195" s="160">
        <f t="shared" si="678"/>
        <v>45760</v>
      </c>
      <c r="N7195" s="158">
        <v>0.88136788295434509</v>
      </c>
      <c r="O7195" s="158">
        <v>1.5736000000000001</v>
      </c>
      <c r="P7195" s="161">
        <f t="shared" si="675"/>
        <v>1.3869</v>
      </c>
    </row>
    <row r="7196" spans="9:16" x14ac:dyDescent="0.2">
      <c r="I7196" s="158">
        <f t="shared" si="673"/>
        <v>17</v>
      </c>
      <c r="J7196" s="158" t="str">
        <f t="shared" si="676"/>
        <v>USD</v>
      </c>
      <c r="K7196" s="158" t="str">
        <f t="shared" si="677"/>
        <v>CAD</v>
      </c>
      <c r="L7196" s="158" t="str">
        <f t="shared" si="674"/>
        <v>USDCAD45761</v>
      </c>
      <c r="M7196" s="160">
        <f t="shared" si="678"/>
        <v>45761</v>
      </c>
      <c r="N7196" s="158">
        <v>0.878966335589347</v>
      </c>
      <c r="O7196" s="158">
        <v>1.5786</v>
      </c>
      <c r="P7196" s="161">
        <f t="shared" si="675"/>
        <v>1.3875</v>
      </c>
    </row>
    <row r="7197" spans="9:16" x14ac:dyDescent="0.2">
      <c r="I7197" s="158">
        <f t="shared" si="673"/>
        <v>17</v>
      </c>
      <c r="J7197" s="158" t="str">
        <f t="shared" si="676"/>
        <v>USD</v>
      </c>
      <c r="K7197" s="158" t="str">
        <f t="shared" si="677"/>
        <v>CAD</v>
      </c>
      <c r="L7197" s="158" t="str">
        <f t="shared" si="674"/>
        <v>USDCAD45762</v>
      </c>
      <c r="M7197" s="160">
        <f t="shared" si="678"/>
        <v>45762</v>
      </c>
      <c r="N7197" s="158">
        <v>0.8830801836806782</v>
      </c>
      <c r="O7197" s="158">
        <v>1.5710999999999999</v>
      </c>
      <c r="P7197" s="161">
        <f t="shared" si="675"/>
        <v>1.3874</v>
      </c>
    </row>
    <row r="7198" spans="9:16" x14ac:dyDescent="0.2">
      <c r="I7198" s="158">
        <f t="shared" si="673"/>
        <v>17</v>
      </c>
      <c r="J7198" s="158" t="str">
        <f t="shared" si="676"/>
        <v>USD</v>
      </c>
      <c r="K7198" s="158" t="str">
        <f t="shared" si="677"/>
        <v>CAD</v>
      </c>
      <c r="L7198" s="158" t="str">
        <f t="shared" si="674"/>
        <v>USDCAD45763</v>
      </c>
      <c r="M7198" s="160">
        <f t="shared" si="678"/>
        <v>45763</v>
      </c>
      <c r="N7198" s="158">
        <v>0.8806693086745927</v>
      </c>
      <c r="O7198" s="158">
        <v>1.5807</v>
      </c>
      <c r="P7198" s="161">
        <f t="shared" si="675"/>
        <v>1.3920999999999999</v>
      </c>
    </row>
    <row r="7199" spans="9:16" x14ac:dyDescent="0.2">
      <c r="I7199" s="158">
        <f t="shared" si="673"/>
        <v>17</v>
      </c>
      <c r="J7199" s="158" t="str">
        <f t="shared" si="676"/>
        <v>USD</v>
      </c>
      <c r="K7199" s="158" t="str">
        <f t="shared" si="677"/>
        <v>CAD</v>
      </c>
      <c r="L7199" s="158" t="str">
        <f t="shared" si="674"/>
        <v>USDCAD45764</v>
      </c>
      <c r="M7199" s="160">
        <f t="shared" si="678"/>
        <v>45764</v>
      </c>
      <c r="N7199" s="158">
        <v>0.88028169014084512</v>
      </c>
      <c r="O7199" s="158">
        <v>1.5772999999999999</v>
      </c>
      <c r="P7199" s="161">
        <f t="shared" si="675"/>
        <v>1.3885000000000001</v>
      </c>
    </row>
    <row r="7200" spans="9:16" x14ac:dyDescent="0.2">
      <c r="I7200" s="158">
        <f t="shared" si="673"/>
        <v>17</v>
      </c>
      <c r="J7200" s="158" t="str">
        <f t="shared" si="676"/>
        <v>USD</v>
      </c>
      <c r="K7200" s="158" t="str">
        <f t="shared" si="677"/>
        <v>CAD</v>
      </c>
      <c r="L7200" s="158" t="str">
        <f t="shared" si="674"/>
        <v>USDCAD45765</v>
      </c>
      <c r="M7200" s="160">
        <f t="shared" si="678"/>
        <v>45765</v>
      </c>
      <c r="N7200" s="158">
        <v>0.88028169014084512</v>
      </c>
      <c r="O7200" s="158">
        <v>1.5772999999999999</v>
      </c>
      <c r="P7200" s="161">
        <f t="shared" si="675"/>
        <v>1.3885000000000001</v>
      </c>
    </row>
    <row r="7201" spans="9:16" x14ac:dyDescent="0.2">
      <c r="I7201" s="158">
        <f t="shared" si="673"/>
        <v>17</v>
      </c>
      <c r="J7201" s="158" t="str">
        <f t="shared" si="676"/>
        <v>USD</v>
      </c>
      <c r="K7201" s="158" t="str">
        <f t="shared" si="677"/>
        <v>CAD</v>
      </c>
      <c r="L7201" s="158" t="str">
        <f t="shared" si="674"/>
        <v>USDCAD45766</v>
      </c>
      <c r="M7201" s="160">
        <f t="shared" si="678"/>
        <v>45766</v>
      </c>
      <c r="N7201" s="158">
        <v>0.88028169014084512</v>
      </c>
      <c r="O7201" s="158">
        <v>1.5772999999999999</v>
      </c>
      <c r="P7201" s="161">
        <f t="shared" si="675"/>
        <v>1.3885000000000001</v>
      </c>
    </row>
    <row r="7202" spans="9:16" x14ac:dyDescent="0.2">
      <c r="I7202" s="158">
        <f t="shared" si="673"/>
        <v>17</v>
      </c>
      <c r="J7202" s="158" t="str">
        <f t="shared" si="676"/>
        <v>USD</v>
      </c>
      <c r="K7202" s="158" t="str">
        <f t="shared" si="677"/>
        <v>CAD</v>
      </c>
      <c r="L7202" s="158" t="str">
        <f t="shared" si="674"/>
        <v>USDCAD45767</v>
      </c>
      <c r="M7202" s="160">
        <f t="shared" si="678"/>
        <v>45767</v>
      </c>
      <c r="N7202" s="158">
        <v>0.88028169014084512</v>
      </c>
      <c r="O7202" s="158">
        <v>1.5772999999999999</v>
      </c>
      <c r="P7202" s="161">
        <f t="shared" si="675"/>
        <v>1.3885000000000001</v>
      </c>
    </row>
    <row r="7203" spans="9:16" x14ac:dyDescent="0.2">
      <c r="I7203" s="158">
        <f t="shared" si="673"/>
        <v>17</v>
      </c>
      <c r="J7203" s="158" t="str">
        <f t="shared" si="676"/>
        <v>USD</v>
      </c>
      <c r="K7203" s="158" t="str">
        <f t="shared" si="677"/>
        <v>CAD</v>
      </c>
      <c r="L7203" s="158" t="str">
        <f t="shared" si="674"/>
        <v>USDCAD45768</v>
      </c>
      <c r="M7203" s="160">
        <f t="shared" si="678"/>
        <v>45768</v>
      </c>
      <c r="N7203" s="158">
        <v>0.88028169014084512</v>
      </c>
      <c r="O7203" s="158">
        <v>1.5772999999999999</v>
      </c>
      <c r="P7203" s="161">
        <f t="shared" si="675"/>
        <v>1.3885000000000001</v>
      </c>
    </row>
    <row r="7204" spans="9:16" x14ac:dyDescent="0.2">
      <c r="I7204" s="158">
        <f t="shared" si="673"/>
        <v>17</v>
      </c>
      <c r="J7204" s="158" t="str">
        <f t="shared" si="676"/>
        <v>USD</v>
      </c>
      <c r="K7204" s="158" t="str">
        <f t="shared" si="677"/>
        <v>CAD</v>
      </c>
      <c r="L7204" s="158" t="str">
        <f t="shared" si="674"/>
        <v>USDCAD45769</v>
      </c>
      <c r="M7204" s="160">
        <f t="shared" si="678"/>
        <v>45769</v>
      </c>
      <c r="N7204" s="158">
        <v>0.87138375740676199</v>
      </c>
      <c r="O7204" s="158">
        <v>1.5891</v>
      </c>
      <c r="P7204" s="161">
        <f t="shared" si="675"/>
        <v>1.3847</v>
      </c>
    </row>
    <row r="7205" spans="9:16" x14ac:dyDescent="0.2">
      <c r="I7205" s="158">
        <f t="shared" si="673"/>
        <v>17</v>
      </c>
      <c r="J7205" s="158" t="str">
        <f t="shared" si="676"/>
        <v>USD</v>
      </c>
      <c r="K7205" s="158" t="str">
        <f t="shared" si="677"/>
        <v>CAD</v>
      </c>
      <c r="L7205" s="158" t="str">
        <f t="shared" si="674"/>
        <v>USDCAD45770</v>
      </c>
      <c r="M7205" s="160">
        <f t="shared" si="678"/>
        <v>45770</v>
      </c>
      <c r="N7205" s="158">
        <v>0.8760402978537013</v>
      </c>
      <c r="O7205" s="158">
        <v>1.5789</v>
      </c>
      <c r="P7205" s="161">
        <f t="shared" si="675"/>
        <v>1.3832</v>
      </c>
    </row>
    <row r="7206" spans="9:16" x14ac:dyDescent="0.2">
      <c r="I7206" s="158">
        <f t="shared" si="673"/>
        <v>17</v>
      </c>
      <c r="J7206" s="158" t="str">
        <f t="shared" si="676"/>
        <v>USD</v>
      </c>
      <c r="K7206" s="158" t="str">
        <f t="shared" si="677"/>
        <v>CAD</v>
      </c>
      <c r="L7206" s="158" t="str">
        <f t="shared" si="674"/>
        <v>USDCAD45771</v>
      </c>
      <c r="M7206" s="160">
        <f t="shared" si="678"/>
        <v>45771</v>
      </c>
      <c r="N7206" s="158">
        <v>0.8790436005625879</v>
      </c>
      <c r="O7206" s="158">
        <v>1.5769</v>
      </c>
      <c r="P7206" s="161">
        <f t="shared" si="675"/>
        <v>1.3862000000000001</v>
      </c>
    </row>
    <row r="7207" spans="9:16" x14ac:dyDescent="0.2">
      <c r="I7207" s="158">
        <f t="shared" si="673"/>
        <v>17</v>
      </c>
      <c r="J7207" s="158" t="str">
        <f t="shared" si="676"/>
        <v>USD</v>
      </c>
      <c r="K7207" s="158" t="str">
        <f t="shared" si="677"/>
        <v>CAD</v>
      </c>
      <c r="L7207" s="158" t="str">
        <f t="shared" si="674"/>
        <v>USDCAD45772</v>
      </c>
      <c r="M7207" s="160">
        <f t="shared" si="678"/>
        <v>45772</v>
      </c>
      <c r="N7207" s="158">
        <v>0.88051422030465798</v>
      </c>
      <c r="O7207" s="158">
        <v>1.5753999999999999</v>
      </c>
      <c r="P7207" s="161">
        <f t="shared" si="675"/>
        <v>1.3872</v>
      </c>
    </row>
    <row r="7208" spans="9:16" x14ac:dyDescent="0.2">
      <c r="I7208" s="158">
        <f t="shared" si="673"/>
        <v>17</v>
      </c>
      <c r="J7208" s="158" t="str">
        <f t="shared" si="676"/>
        <v>USD</v>
      </c>
      <c r="K7208" s="158" t="str">
        <f t="shared" si="677"/>
        <v>CAD</v>
      </c>
      <c r="L7208" s="158" t="str">
        <f t="shared" si="674"/>
        <v>USDCAD45773</v>
      </c>
      <c r="M7208" s="160">
        <f t="shared" si="678"/>
        <v>45773</v>
      </c>
      <c r="N7208" s="158">
        <v>0.88051422030465798</v>
      </c>
      <c r="O7208" s="158">
        <v>1.5753999999999999</v>
      </c>
      <c r="P7208" s="161">
        <f t="shared" si="675"/>
        <v>1.3872</v>
      </c>
    </row>
    <row r="7209" spans="9:16" x14ac:dyDescent="0.2">
      <c r="I7209" s="158">
        <f t="shared" si="673"/>
        <v>17</v>
      </c>
      <c r="J7209" s="158" t="str">
        <f t="shared" si="676"/>
        <v>USD</v>
      </c>
      <c r="K7209" s="158" t="str">
        <f t="shared" si="677"/>
        <v>CAD</v>
      </c>
      <c r="L7209" s="158" t="str">
        <f t="shared" si="674"/>
        <v>USDCAD45774</v>
      </c>
      <c r="M7209" s="160">
        <f t="shared" si="678"/>
        <v>45774</v>
      </c>
      <c r="N7209" s="158">
        <v>0.88051422030465798</v>
      </c>
      <c r="O7209" s="158">
        <v>1.5753999999999999</v>
      </c>
      <c r="P7209" s="161">
        <f t="shared" si="675"/>
        <v>1.3872</v>
      </c>
    </row>
    <row r="7210" spans="9:16" x14ac:dyDescent="0.2">
      <c r="I7210" s="158">
        <f t="shared" ref="I7210:I7273" si="679">IF(M7209=$G$2,I7209+1,I7209)</f>
        <v>17</v>
      </c>
      <c r="J7210" s="158" t="str">
        <f t="shared" si="676"/>
        <v>USD</v>
      </c>
      <c r="K7210" s="158" t="str">
        <f t="shared" si="677"/>
        <v>CAD</v>
      </c>
      <c r="L7210" s="158" t="str">
        <f t="shared" si="674"/>
        <v>USDCAD45775</v>
      </c>
      <c r="M7210" s="160">
        <f t="shared" si="678"/>
        <v>45775</v>
      </c>
      <c r="N7210" s="158">
        <v>0.88043669660151447</v>
      </c>
      <c r="O7210" s="158">
        <v>1.5744</v>
      </c>
      <c r="P7210" s="161">
        <f t="shared" si="675"/>
        <v>1.3862000000000001</v>
      </c>
    </row>
    <row r="7211" spans="9:16" x14ac:dyDescent="0.2">
      <c r="I7211" s="158">
        <f t="shared" si="679"/>
        <v>17</v>
      </c>
      <c r="J7211" s="158" t="str">
        <f t="shared" si="676"/>
        <v>USD</v>
      </c>
      <c r="K7211" s="158" t="str">
        <f t="shared" si="677"/>
        <v>CAD</v>
      </c>
      <c r="L7211" s="158" t="str">
        <f t="shared" si="674"/>
        <v>USDCAD45776</v>
      </c>
      <c r="M7211" s="160">
        <f t="shared" si="678"/>
        <v>45776</v>
      </c>
      <c r="N7211" s="158">
        <v>0.8792754770069463</v>
      </c>
      <c r="O7211" s="158">
        <v>1.5746</v>
      </c>
      <c r="P7211" s="161">
        <f t="shared" si="675"/>
        <v>1.3845000000000001</v>
      </c>
    </row>
    <row r="7212" spans="9:16" x14ac:dyDescent="0.2">
      <c r="I7212" s="158">
        <f t="shared" si="679"/>
        <v>17</v>
      </c>
      <c r="J7212" s="158" t="str">
        <f t="shared" si="676"/>
        <v>USD</v>
      </c>
      <c r="K7212" s="158" t="str">
        <f t="shared" si="677"/>
        <v>CAD</v>
      </c>
      <c r="L7212" s="158" t="str">
        <f t="shared" si="674"/>
        <v>USDCAD45777</v>
      </c>
      <c r="M7212" s="160">
        <f t="shared" si="678"/>
        <v>45777</v>
      </c>
      <c r="N7212" s="158">
        <v>0.8792754770069463</v>
      </c>
      <c r="O7212" s="158">
        <v>1.5728</v>
      </c>
      <c r="P7212" s="161">
        <f t="shared" si="675"/>
        <v>1.3829</v>
      </c>
    </row>
    <row r="7213" spans="9:16" x14ac:dyDescent="0.2">
      <c r="I7213" s="158">
        <f t="shared" si="679"/>
        <v>17</v>
      </c>
      <c r="J7213" s="158" t="str">
        <f t="shared" si="676"/>
        <v>USD</v>
      </c>
      <c r="K7213" s="158" t="str">
        <f t="shared" si="677"/>
        <v>CAD</v>
      </c>
      <c r="L7213" s="158" t="str">
        <f t="shared" si="674"/>
        <v>USDCAD45778</v>
      </c>
      <c r="M7213" s="160">
        <f t="shared" si="678"/>
        <v>45778</v>
      </c>
      <c r="N7213" s="158">
        <v>0.8792754770069463</v>
      </c>
      <c r="O7213" s="158">
        <v>1.5728</v>
      </c>
      <c r="P7213" s="161">
        <f t="shared" si="675"/>
        <v>1.3829</v>
      </c>
    </row>
    <row r="7214" spans="9:16" x14ac:dyDescent="0.2">
      <c r="I7214" s="158">
        <f t="shared" si="679"/>
        <v>17</v>
      </c>
      <c r="J7214" s="158" t="str">
        <f t="shared" si="676"/>
        <v>USD</v>
      </c>
      <c r="K7214" s="158" t="str">
        <f t="shared" si="677"/>
        <v>CAD</v>
      </c>
      <c r="L7214" s="158" t="str">
        <f t="shared" si="674"/>
        <v>USDCAD45779</v>
      </c>
      <c r="M7214" s="160">
        <f t="shared" si="678"/>
        <v>45779</v>
      </c>
      <c r="N7214" s="158">
        <v>0.88160098739310577</v>
      </c>
      <c r="O7214" s="158">
        <v>1.5674999999999999</v>
      </c>
      <c r="P7214" s="161">
        <f t="shared" si="675"/>
        <v>1.3818999999999999</v>
      </c>
    </row>
    <row r="7215" spans="9:16" x14ac:dyDescent="0.2">
      <c r="I7215" s="158">
        <f t="shared" si="679"/>
        <v>17</v>
      </c>
      <c r="J7215" s="158" t="str">
        <f t="shared" si="676"/>
        <v>USD</v>
      </c>
      <c r="K7215" s="158" t="str">
        <f t="shared" si="677"/>
        <v>CAD</v>
      </c>
      <c r="L7215" s="158" t="str">
        <f t="shared" si="674"/>
        <v>USDCAD45780</v>
      </c>
      <c r="M7215" s="160">
        <f t="shared" si="678"/>
        <v>45780</v>
      </c>
      <c r="N7215" s="158">
        <v>0.88160098739310577</v>
      </c>
      <c r="O7215" s="158">
        <v>1.5674999999999999</v>
      </c>
      <c r="P7215" s="161">
        <f t="shared" si="675"/>
        <v>1.3818999999999999</v>
      </c>
    </row>
    <row r="7216" spans="9:16" x14ac:dyDescent="0.2">
      <c r="I7216" s="158">
        <f t="shared" si="679"/>
        <v>17</v>
      </c>
      <c r="J7216" s="158" t="str">
        <f t="shared" si="676"/>
        <v>USD</v>
      </c>
      <c r="K7216" s="158" t="str">
        <f t="shared" si="677"/>
        <v>CAD</v>
      </c>
      <c r="L7216" s="158" t="str">
        <f t="shared" si="674"/>
        <v>USDCAD45781</v>
      </c>
      <c r="M7216" s="160">
        <f t="shared" si="678"/>
        <v>45781</v>
      </c>
      <c r="N7216" s="158">
        <v>0.88160098739310577</v>
      </c>
      <c r="O7216" s="158">
        <v>1.5674999999999999</v>
      </c>
      <c r="P7216" s="161">
        <f t="shared" si="675"/>
        <v>1.3818999999999999</v>
      </c>
    </row>
    <row r="7217" spans="9:16" x14ac:dyDescent="0.2">
      <c r="I7217" s="158">
        <f t="shared" si="679"/>
        <v>17</v>
      </c>
      <c r="J7217" s="158" t="str">
        <f t="shared" si="676"/>
        <v>USD</v>
      </c>
      <c r="K7217" s="158" t="str">
        <f t="shared" si="677"/>
        <v>CAD</v>
      </c>
      <c r="L7217" s="158" t="str">
        <f t="shared" si="674"/>
        <v>USDCAD45782</v>
      </c>
      <c r="M7217" s="160">
        <f t="shared" si="678"/>
        <v>45782</v>
      </c>
      <c r="N7217" s="158">
        <v>0.88160098739310577</v>
      </c>
      <c r="O7217" s="158">
        <v>1.5660000000000001</v>
      </c>
      <c r="P7217" s="161">
        <f t="shared" si="675"/>
        <v>1.3806</v>
      </c>
    </row>
    <row r="7218" spans="9:16" x14ac:dyDescent="0.2">
      <c r="I7218" s="158">
        <f t="shared" si="679"/>
        <v>17</v>
      </c>
      <c r="J7218" s="158" t="str">
        <f t="shared" si="676"/>
        <v>USD</v>
      </c>
      <c r="K7218" s="158" t="str">
        <f t="shared" si="677"/>
        <v>CAD</v>
      </c>
      <c r="L7218" s="158" t="str">
        <f t="shared" si="674"/>
        <v>USDCAD45783</v>
      </c>
      <c r="M7218" s="160">
        <f t="shared" si="678"/>
        <v>45783</v>
      </c>
      <c r="N7218" s="158">
        <v>0.88300220750551872</v>
      </c>
      <c r="O7218" s="158">
        <v>1.5629</v>
      </c>
      <c r="P7218" s="161">
        <f t="shared" si="675"/>
        <v>1.38</v>
      </c>
    </row>
    <row r="7219" spans="9:16" x14ac:dyDescent="0.2">
      <c r="I7219" s="158">
        <f t="shared" si="679"/>
        <v>17</v>
      </c>
      <c r="J7219" s="158" t="str">
        <f t="shared" si="676"/>
        <v>USD</v>
      </c>
      <c r="K7219" s="158" t="str">
        <f t="shared" si="677"/>
        <v>CAD</v>
      </c>
      <c r="L7219" s="158" t="str">
        <f t="shared" si="674"/>
        <v>USDCAD45784</v>
      </c>
      <c r="M7219" s="160">
        <f t="shared" si="678"/>
        <v>45784</v>
      </c>
      <c r="N7219" s="158">
        <v>0.88028169014084512</v>
      </c>
      <c r="O7219" s="158">
        <v>1.5672999999999999</v>
      </c>
      <c r="P7219" s="161">
        <f t="shared" si="675"/>
        <v>1.3796999999999999</v>
      </c>
    </row>
    <row r="7220" spans="9:16" x14ac:dyDescent="0.2">
      <c r="I7220" s="158">
        <f t="shared" si="679"/>
        <v>17</v>
      </c>
      <c r="J7220" s="158" t="str">
        <f t="shared" si="676"/>
        <v>USD</v>
      </c>
      <c r="K7220" s="158" t="str">
        <f t="shared" si="677"/>
        <v>CAD</v>
      </c>
      <c r="L7220" s="158" t="str">
        <f t="shared" si="674"/>
        <v>USDCAD45785</v>
      </c>
      <c r="M7220" s="160">
        <f t="shared" si="678"/>
        <v>45785</v>
      </c>
      <c r="N7220" s="158">
        <v>0.88519075860848018</v>
      </c>
      <c r="O7220" s="158">
        <v>1.5693999999999999</v>
      </c>
      <c r="P7220" s="161">
        <f t="shared" si="675"/>
        <v>1.3892</v>
      </c>
    </row>
    <row r="7221" spans="9:16" x14ac:dyDescent="0.2">
      <c r="I7221" s="158">
        <f t="shared" si="679"/>
        <v>17</v>
      </c>
      <c r="J7221" s="158" t="str">
        <f t="shared" si="676"/>
        <v>USD</v>
      </c>
      <c r="K7221" s="158" t="str">
        <f t="shared" si="677"/>
        <v>CAD</v>
      </c>
      <c r="L7221" s="158" t="str">
        <f t="shared" si="674"/>
        <v>USDCAD45786</v>
      </c>
      <c r="M7221" s="160">
        <f t="shared" si="678"/>
        <v>45786</v>
      </c>
      <c r="N7221" s="158">
        <v>0.88873089228581592</v>
      </c>
      <c r="O7221" s="158">
        <v>1.5658000000000001</v>
      </c>
      <c r="P7221" s="161">
        <f t="shared" si="675"/>
        <v>1.3915999999999999</v>
      </c>
    </row>
    <row r="7222" spans="9:16" x14ac:dyDescent="0.2">
      <c r="I7222" s="158">
        <f t="shared" si="679"/>
        <v>17</v>
      </c>
      <c r="J7222" s="158" t="str">
        <f t="shared" si="676"/>
        <v>USD</v>
      </c>
      <c r="K7222" s="158" t="str">
        <f t="shared" si="677"/>
        <v>CAD</v>
      </c>
      <c r="L7222" s="158" t="str">
        <f t="shared" si="674"/>
        <v>USDCAD45787</v>
      </c>
      <c r="M7222" s="160">
        <f t="shared" si="678"/>
        <v>45787</v>
      </c>
      <c r="N7222" s="158">
        <v>0.88873089228581592</v>
      </c>
      <c r="O7222" s="158">
        <v>1.5658000000000001</v>
      </c>
      <c r="P7222" s="161">
        <f t="shared" si="675"/>
        <v>1.3915999999999999</v>
      </c>
    </row>
    <row r="7223" spans="9:16" x14ac:dyDescent="0.2">
      <c r="I7223" s="158">
        <f t="shared" si="679"/>
        <v>17</v>
      </c>
      <c r="J7223" s="158" t="str">
        <f t="shared" si="676"/>
        <v>USD</v>
      </c>
      <c r="K7223" s="158" t="str">
        <f t="shared" si="677"/>
        <v>CAD</v>
      </c>
      <c r="L7223" s="158" t="str">
        <f t="shared" si="674"/>
        <v>USDCAD45788</v>
      </c>
      <c r="M7223" s="160">
        <f t="shared" si="678"/>
        <v>45788</v>
      </c>
      <c r="N7223" s="158">
        <v>0.88873089228581592</v>
      </c>
      <c r="O7223" s="158">
        <v>1.5658000000000001</v>
      </c>
      <c r="P7223" s="161">
        <f t="shared" si="675"/>
        <v>1.3915999999999999</v>
      </c>
    </row>
    <row r="7224" spans="9:16" x14ac:dyDescent="0.2">
      <c r="I7224" s="158">
        <f t="shared" si="679"/>
        <v>17</v>
      </c>
      <c r="J7224" s="158" t="str">
        <f t="shared" si="676"/>
        <v>USD</v>
      </c>
      <c r="K7224" s="158" t="str">
        <f t="shared" si="677"/>
        <v>CAD</v>
      </c>
      <c r="L7224" s="158" t="str">
        <f t="shared" si="674"/>
        <v>USDCAD45789</v>
      </c>
      <c r="M7224" s="160">
        <f t="shared" si="678"/>
        <v>45789</v>
      </c>
      <c r="N7224" s="158">
        <v>0.90041419052764271</v>
      </c>
      <c r="O7224" s="158">
        <v>1.5530999999999999</v>
      </c>
      <c r="P7224" s="161">
        <f t="shared" si="675"/>
        <v>1.3984000000000001</v>
      </c>
    </row>
    <row r="7225" spans="9:16" x14ac:dyDescent="0.2">
      <c r="I7225" s="158">
        <f t="shared" si="679"/>
        <v>17</v>
      </c>
      <c r="J7225" s="158" t="str">
        <f t="shared" si="676"/>
        <v>USD</v>
      </c>
      <c r="K7225" s="158" t="str">
        <f t="shared" si="677"/>
        <v>CAD</v>
      </c>
      <c r="L7225" s="158" t="str">
        <f t="shared" si="674"/>
        <v>USDCAD45790</v>
      </c>
      <c r="M7225" s="160">
        <f t="shared" si="678"/>
        <v>45790</v>
      </c>
      <c r="N7225" s="158">
        <v>0.89992800575953924</v>
      </c>
      <c r="O7225" s="158">
        <v>1.5551999999999999</v>
      </c>
      <c r="P7225" s="161">
        <f t="shared" si="675"/>
        <v>1.3996</v>
      </c>
    </row>
    <row r="7226" spans="9:16" x14ac:dyDescent="0.2">
      <c r="I7226" s="158">
        <f t="shared" si="679"/>
        <v>17</v>
      </c>
      <c r="J7226" s="158" t="str">
        <f t="shared" si="676"/>
        <v>USD</v>
      </c>
      <c r="K7226" s="158" t="str">
        <f t="shared" si="677"/>
        <v>CAD</v>
      </c>
      <c r="L7226" s="158" t="str">
        <f t="shared" si="674"/>
        <v>USDCAD45791</v>
      </c>
      <c r="M7226" s="160">
        <f t="shared" si="678"/>
        <v>45791</v>
      </c>
      <c r="N7226" s="158">
        <v>0.89174246477617269</v>
      </c>
      <c r="O7226" s="158">
        <v>1.5631999999999999</v>
      </c>
      <c r="P7226" s="161">
        <f t="shared" si="675"/>
        <v>1.3939999999999999</v>
      </c>
    </row>
    <row r="7227" spans="9:16" x14ac:dyDescent="0.2">
      <c r="I7227" s="158">
        <f t="shared" si="679"/>
        <v>17</v>
      </c>
      <c r="J7227" s="158" t="str">
        <f t="shared" si="676"/>
        <v>USD</v>
      </c>
      <c r="K7227" s="158" t="str">
        <f t="shared" si="677"/>
        <v>CAD</v>
      </c>
      <c r="L7227" s="158" t="str">
        <f t="shared" si="674"/>
        <v>USDCAD45792</v>
      </c>
      <c r="M7227" s="160">
        <f t="shared" si="678"/>
        <v>45792</v>
      </c>
      <c r="N7227" s="158">
        <v>0.89405453732677687</v>
      </c>
      <c r="O7227" s="158">
        <v>1.5645</v>
      </c>
      <c r="P7227" s="161">
        <f t="shared" si="675"/>
        <v>1.3987000000000001</v>
      </c>
    </row>
    <row r="7228" spans="9:16" x14ac:dyDescent="0.2">
      <c r="I7228" s="158">
        <f t="shared" si="679"/>
        <v>17</v>
      </c>
      <c r="J7228" s="158" t="str">
        <f t="shared" si="676"/>
        <v>USD</v>
      </c>
      <c r="K7228" s="158" t="str">
        <f t="shared" si="677"/>
        <v>CAD</v>
      </c>
      <c r="L7228" s="158" t="str">
        <f t="shared" si="674"/>
        <v>USDCAD45793</v>
      </c>
      <c r="M7228" s="160">
        <f t="shared" si="678"/>
        <v>45793</v>
      </c>
      <c r="N7228" s="158">
        <v>0.89333571556190816</v>
      </c>
      <c r="O7228" s="158">
        <v>1.5640000000000001</v>
      </c>
      <c r="P7228" s="161">
        <f t="shared" si="675"/>
        <v>1.3972</v>
      </c>
    </row>
    <row r="7229" spans="9:16" x14ac:dyDescent="0.2">
      <c r="I7229" s="158">
        <f t="shared" si="679"/>
        <v>17</v>
      </c>
      <c r="J7229" s="158" t="str">
        <f t="shared" si="676"/>
        <v>USD</v>
      </c>
      <c r="K7229" s="158" t="str">
        <f t="shared" si="677"/>
        <v>CAD</v>
      </c>
      <c r="L7229" s="158" t="str">
        <f t="shared" si="674"/>
        <v>USDCAD45794</v>
      </c>
      <c r="M7229" s="160">
        <f t="shared" si="678"/>
        <v>45794</v>
      </c>
      <c r="N7229" s="158">
        <v>0.89333571556190816</v>
      </c>
      <c r="O7229" s="158">
        <v>1.5640000000000001</v>
      </c>
      <c r="P7229" s="161">
        <f t="shared" si="675"/>
        <v>1.3972</v>
      </c>
    </row>
    <row r="7230" spans="9:16" x14ac:dyDescent="0.2">
      <c r="I7230" s="158">
        <f t="shared" si="679"/>
        <v>17</v>
      </c>
      <c r="J7230" s="158" t="str">
        <f t="shared" si="676"/>
        <v>USD</v>
      </c>
      <c r="K7230" s="158" t="str">
        <f t="shared" si="677"/>
        <v>CAD</v>
      </c>
      <c r="L7230" s="158" t="str">
        <f t="shared" si="674"/>
        <v>USDCAD45795</v>
      </c>
      <c r="M7230" s="160">
        <f t="shared" si="678"/>
        <v>45795</v>
      </c>
      <c r="N7230" s="158">
        <v>0.89333571556190816</v>
      </c>
      <c r="O7230" s="158">
        <v>1.5640000000000001</v>
      </c>
      <c r="P7230" s="161">
        <f t="shared" si="675"/>
        <v>1.3972</v>
      </c>
    </row>
    <row r="7231" spans="9:16" x14ac:dyDescent="0.2">
      <c r="I7231" s="158">
        <f t="shared" si="679"/>
        <v>17</v>
      </c>
      <c r="J7231" s="158" t="str">
        <f t="shared" si="676"/>
        <v>USD</v>
      </c>
      <c r="K7231" s="158" t="str">
        <f t="shared" si="677"/>
        <v>CAD</v>
      </c>
      <c r="L7231" s="158" t="str">
        <f t="shared" si="674"/>
        <v>USDCAD45796</v>
      </c>
      <c r="M7231" s="160">
        <f t="shared" si="678"/>
        <v>45796</v>
      </c>
      <c r="N7231" s="158">
        <v>0.88794175102113293</v>
      </c>
      <c r="O7231" s="158">
        <v>1.5707</v>
      </c>
      <c r="P7231" s="161">
        <f t="shared" si="675"/>
        <v>1.3947000000000001</v>
      </c>
    </row>
    <row r="7232" spans="9:16" x14ac:dyDescent="0.2">
      <c r="I7232" s="158">
        <f t="shared" si="679"/>
        <v>17</v>
      </c>
      <c r="J7232" s="158" t="str">
        <f t="shared" si="676"/>
        <v>USD</v>
      </c>
      <c r="K7232" s="158" t="str">
        <f t="shared" si="677"/>
        <v>CAD</v>
      </c>
      <c r="L7232" s="158" t="str">
        <f t="shared" si="674"/>
        <v>USDCAD45797</v>
      </c>
      <c r="M7232" s="160">
        <f t="shared" si="678"/>
        <v>45797</v>
      </c>
      <c r="N7232" s="158">
        <v>0.88960056934436427</v>
      </c>
      <c r="O7232" s="158">
        <v>1.5683</v>
      </c>
      <c r="P7232" s="161">
        <f t="shared" si="675"/>
        <v>1.3952</v>
      </c>
    </row>
    <row r="7233" spans="9:16" x14ac:dyDescent="0.2">
      <c r="I7233" s="158">
        <f t="shared" si="679"/>
        <v>17</v>
      </c>
      <c r="J7233" s="158" t="str">
        <f t="shared" si="676"/>
        <v>USD</v>
      </c>
      <c r="K7233" s="158" t="str">
        <f t="shared" si="677"/>
        <v>CAD</v>
      </c>
      <c r="L7233" s="158" t="str">
        <f t="shared" si="674"/>
        <v>USDCAD45798</v>
      </c>
      <c r="M7233" s="160">
        <f t="shared" si="678"/>
        <v>45798</v>
      </c>
      <c r="N7233" s="158">
        <v>0.88331419485911133</v>
      </c>
      <c r="O7233" s="158">
        <v>1.5721000000000001</v>
      </c>
      <c r="P7233" s="161">
        <f t="shared" si="675"/>
        <v>1.3887</v>
      </c>
    </row>
    <row r="7234" spans="9:16" x14ac:dyDescent="0.2">
      <c r="I7234" s="158">
        <f t="shared" si="679"/>
        <v>17</v>
      </c>
      <c r="J7234" s="158" t="str">
        <f t="shared" si="676"/>
        <v>USD</v>
      </c>
      <c r="K7234" s="158" t="str">
        <f t="shared" si="677"/>
        <v>CAD</v>
      </c>
      <c r="L7234" s="158" t="str">
        <f t="shared" si="674"/>
        <v>USDCAD45799</v>
      </c>
      <c r="M7234" s="160">
        <f t="shared" si="678"/>
        <v>45799</v>
      </c>
      <c r="N7234" s="158">
        <v>0.88425148112123086</v>
      </c>
      <c r="O7234" s="158">
        <v>1.5680000000000001</v>
      </c>
      <c r="P7234" s="161">
        <f t="shared" si="675"/>
        <v>1.3865000000000001</v>
      </c>
    </row>
    <row r="7235" spans="9:16" x14ac:dyDescent="0.2">
      <c r="I7235" s="158">
        <f t="shared" si="679"/>
        <v>17</v>
      </c>
      <c r="J7235" s="158" t="str">
        <f t="shared" si="676"/>
        <v>USD</v>
      </c>
      <c r="K7235" s="158" t="str">
        <f t="shared" si="677"/>
        <v>CAD</v>
      </c>
      <c r="L7235" s="158" t="str">
        <f t="shared" ref="L7235:L7298" si="680">J7235&amp;K7235&amp;M7235</f>
        <v>USDCAD45800</v>
      </c>
      <c r="M7235" s="160">
        <f t="shared" si="678"/>
        <v>45800</v>
      </c>
      <c r="N7235" s="158">
        <v>0.88487744447394023</v>
      </c>
      <c r="O7235" s="158">
        <v>1.5629999999999999</v>
      </c>
      <c r="P7235" s="161">
        <f t="shared" ref="P7235:P7298" si="681">ROUND(N7235*O7235,4)</f>
        <v>1.3831</v>
      </c>
    </row>
    <row r="7236" spans="9:16" x14ac:dyDescent="0.2">
      <c r="I7236" s="158">
        <f t="shared" si="679"/>
        <v>17</v>
      </c>
      <c r="J7236" s="158" t="str">
        <f t="shared" ref="J7236:J7299" si="682">VLOOKUP($I7236,$A:$C,2,FALSE)</f>
        <v>USD</v>
      </c>
      <c r="K7236" s="158" t="str">
        <f t="shared" ref="K7236:K7299" si="683">VLOOKUP($I7236,$A:$C,3,FALSE)</f>
        <v>CAD</v>
      </c>
      <c r="L7236" s="158" t="str">
        <f t="shared" si="680"/>
        <v>USDCAD45801</v>
      </c>
      <c r="M7236" s="160">
        <f t="shared" ref="M7236:M7299" si="684">IF(I7236=I7235,M7235+1,$G$1)</f>
        <v>45801</v>
      </c>
      <c r="N7236" s="158">
        <v>0.88487744447394023</v>
      </c>
      <c r="O7236" s="158">
        <v>1.5629999999999999</v>
      </c>
      <c r="P7236" s="161">
        <f t="shared" si="681"/>
        <v>1.3831</v>
      </c>
    </row>
    <row r="7237" spans="9:16" x14ac:dyDescent="0.2">
      <c r="I7237" s="158">
        <f t="shared" si="679"/>
        <v>17</v>
      </c>
      <c r="J7237" s="158" t="str">
        <f t="shared" si="682"/>
        <v>USD</v>
      </c>
      <c r="K7237" s="158" t="str">
        <f t="shared" si="683"/>
        <v>CAD</v>
      </c>
      <c r="L7237" s="158" t="str">
        <f t="shared" si="680"/>
        <v>USDCAD45802</v>
      </c>
      <c r="M7237" s="160">
        <f t="shared" si="684"/>
        <v>45802</v>
      </c>
      <c r="N7237" s="158">
        <v>0.88487744447394023</v>
      </c>
      <c r="O7237" s="158">
        <v>1.5629999999999999</v>
      </c>
      <c r="P7237" s="161">
        <f t="shared" si="681"/>
        <v>1.3831</v>
      </c>
    </row>
    <row r="7238" spans="9:16" x14ac:dyDescent="0.2">
      <c r="I7238" s="158">
        <f t="shared" si="679"/>
        <v>17</v>
      </c>
      <c r="J7238" s="158" t="str">
        <f t="shared" si="682"/>
        <v>USD</v>
      </c>
      <c r="K7238" s="158" t="str">
        <f t="shared" si="683"/>
        <v>CAD</v>
      </c>
      <c r="L7238" s="158" t="str">
        <f t="shared" si="680"/>
        <v>USDCAD45803</v>
      </c>
      <c r="M7238" s="160">
        <f t="shared" si="684"/>
        <v>45803</v>
      </c>
      <c r="N7238" s="158">
        <v>0.87865741147526588</v>
      </c>
      <c r="O7238" s="158">
        <v>1.5613999999999999</v>
      </c>
      <c r="P7238" s="161">
        <f t="shared" si="681"/>
        <v>1.3718999999999999</v>
      </c>
    </row>
    <row r="7239" spans="9:16" x14ac:dyDescent="0.2">
      <c r="I7239" s="158">
        <f t="shared" si="679"/>
        <v>17</v>
      </c>
      <c r="J7239" s="158" t="str">
        <f t="shared" si="682"/>
        <v>USD</v>
      </c>
      <c r="K7239" s="158" t="str">
        <f t="shared" si="683"/>
        <v>CAD</v>
      </c>
      <c r="L7239" s="158" t="str">
        <f t="shared" si="680"/>
        <v>USDCAD45804</v>
      </c>
      <c r="M7239" s="160">
        <f t="shared" si="684"/>
        <v>45804</v>
      </c>
      <c r="N7239" s="158">
        <v>0.88059175766114839</v>
      </c>
      <c r="O7239" s="158">
        <v>1.5642</v>
      </c>
      <c r="P7239" s="161">
        <f t="shared" si="681"/>
        <v>1.3774</v>
      </c>
    </row>
    <row r="7240" spans="9:16" x14ac:dyDescent="0.2">
      <c r="I7240" s="158">
        <f t="shared" si="679"/>
        <v>17</v>
      </c>
      <c r="J7240" s="158" t="str">
        <f t="shared" si="682"/>
        <v>USD</v>
      </c>
      <c r="K7240" s="158" t="str">
        <f t="shared" si="683"/>
        <v>CAD</v>
      </c>
      <c r="L7240" s="158" t="str">
        <f t="shared" si="680"/>
        <v>USDCAD45805</v>
      </c>
      <c r="M7240" s="160">
        <f t="shared" si="684"/>
        <v>45805</v>
      </c>
      <c r="N7240" s="158">
        <v>0.8836264027569144</v>
      </c>
      <c r="O7240" s="158">
        <v>1.5649</v>
      </c>
      <c r="P7240" s="161">
        <f t="shared" si="681"/>
        <v>1.3828</v>
      </c>
    </row>
    <row r="7241" spans="9:16" x14ac:dyDescent="0.2">
      <c r="I7241" s="158">
        <f t="shared" si="679"/>
        <v>17</v>
      </c>
      <c r="J7241" s="158" t="str">
        <f t="shared" si="682"/>
        <v>USD</v>
      </c>
      <c r="K7241" s="158" t="str">
        <f t="shared" si="683"/>
        <v>CAD</v>
      </c>
      <c r="L7241" s="158" t="str">
        <f t="shared" si="680"/>
        <v>USDCAD45806</v>
      </c>
      <c r="M7241" s="160">
        <f t="shared" si="684"/>
        <v>45806</v>
      </c>
      <c r="N7241" s="158">
        <v>0.88644623703572367</v>
      </c>
      <c r="O7241" s="158">
        <v>1.5593999999999999</v>
      </c>
      <c r="P7241" s="161">
        <f t="shared" si="681"/>
        <v>1.3823000000000001</v>
      </c>
    </row>
    <row r="7242" spans="9:16" x14ac:dyDescent="0.2">
      <c r="I7242" s="158">
        <f t="shared" si="679"/>
        <v>17</v>
      </c>
      <c r="J7242" s="158" t="str">
        <f t="shared" si="682"/>
        <v>USD</v>
      </c>
      <c r="K7242" s="158" t="str">
        <f t="shared" si="683"/>
        <v>CAD</v>
      </c>
      <c r="L7242" s="158" t="str">
        <f t="shared" si="680"/>
        <v>USDCAD45807</v>
      </c>
      <c r="M7242" s="160">
        <f t="shared" si="684"/>
        <v>45807</v>
      </c>
      <c r="N7242" s="158">
        <v>0.8819119851838787</v>
      </c>
      <c r="O7242" s="158">
        <v>1.5656000000000001</v>
      </c>
      <c r="P7242" s="161">
        <f t="shared" si="681"/>
        <v>1.3807</v>
      </c>
    </row>
    <row r="7243" spans="9:16" x14ac:dyDescent="0.2">
      <c r="I7243" s="158">
        <f t="shared" si="679"/>
        <v>17</v>
      </c>
      <c r="J7243" s="158" t="str">
        <f t="shared" si="682"/>
        <v>USD</v>
      </c>
      <c r="K7243" s="158" t="str">
        <f t="shared" si="683"/>
        <v>CAD</v>
      </c>
      <c r="L7243" s="158" t="str">
        <f t="shared" si="680"/>
        <v>USDCAD45808</v>
      </c>
      <c r="M7243" s="160">
        <f t="shared" si="684"/>
        <v>45808</v>
      </c>
      <c r="N7243" s="158">
        <v>0.8819119851838787</v>
      </c>
      <c r="O7243" s="158">
        <v>1.5656000000000001</v>
      </c>
      <c r="P7243" s="161">
        <f t="shared" si="681"/>
        <v>1.3807</v>
      </c>
    </row>
    <row r="7244" spans="9:16" x14ac:dyDescent="0.2">
      <c r="I7244" s="158">
        <f t="shared" si="679"/>
        <v>18</v>
      </c>
      <c r="J7244" s="158" t="str">
        <f t="shared" si="682"/>
        <v>USD</v>
      </c>
      <c r="K7244" s="158" t="str">
        <f t="shared" si="683"/>
        <v>HKD</v>
      </c>
      <c r="L7244" s="158" t="str">
        <f t="shared" si="680"/>
        <v>USDHKD45383</v>
      </c>
      <c r="M7244" s="160">
        <f t="shared" si="684"/>
        <v>45383</v>
      </c>
      <c r="N7244" s="158">
        <v>0.92498381278327635</v>
      </c>
      <c r="O7244" s="158">
        <v>8.4594000000000005</v>
      </c>
      <c r="P7244" s="161">
        <f t="shared" si="681"/>
        <v>7.8247999999999998</v>
      </c>
    </row>
    <row r="7245" spans="9:16" x14ac:dyDescent="0.2">
      <c r="I7245" s="158">
        <f t="shared" si="679"/>
        <v>18</v>
      </c>
      <c r="J7245" s="158" t="str">
        <f t="shared" si="682"/>
        <v>USD</v>
      </c>
      <c r="K7245" s="158" t="str">
        <f t="shared" si="683"/>
        <v>HKD</v>
      </c>
      <c r="L7245" s="158" t="str">
        <f t="shared" si="680"/>
        <v>USDHKD45384</v>
      </c>
      <c r="M7245" s="160">
        <f t="shared" si="684"/>
        <v>45384</v>
      </c>
      <c r="N7245" s="158">
        <v>0.9303190994511118</v>
      </c>
      <c r="O7245" s="158">
        <v>8.4147999999999996</v>
      </c>
      <c r="P7245" s="161">
        <f t="shared" si="681"/>
        <v>7.8284000000000002</v>
      </c>
    </row>
    <row r="7246" spans="9:16" x14ac:dyDescent="0.2">
      <c r="I7246" s="158">
        <f t="shared" si="679"/>
        <v>18</v>
      </c>
      <c r="J7246" s="158" t="str">
        <f t="shared" si="682"/>
        <v>USD</v>
      </c>
      <c r="K7246" s="158" t="str">
        <f t="shared" si="683"/>
        <v>HKD</v>
      </c>
      <c r="L7246" s="158" t="str">
        <f t="shared" si="680"/>
        <v>USDHKD45385</v>
      </c>
      <c r="M7246" s="160">
        <f t="shared" si="684"/>
        <v>45385</v>
      </c>
      <c r="N7246" s="158">
        <v>0.92738569971251039</v>
      </c>
      <c r="O7246" s="158">
        <v>8.4420999999999999</v>
      </c>
      <c r="P7246" s="161">
        <f t="shared" si="681"/>
        <v>7.8291000000000004</v>
      </c>
    </row>
    <row r="7247" spans="9:16" x14ac:dyDescent="0.2">
      <c r="I7247" s="158">
        <f t="shared" si="679"/>
        <v>18</v>
      </c>
      <c r="J7247" s="158" t="str">
        <f t="shared" si="682"/>
        <v>USD</v>
      </c>
      <c r="K7247" s="158" t="str">
        <f t="shared" si="683"/>
        <v>HKD</v>
      </c>
      <c r="L7247" s="158" t="str">
        <f t="shared" si="680"/>
        <v>USDHKD45386</v>
      </c>
      <c r="M7247" s="160">
        <f t="shared" si="684"/>
        <v>45386</v>
      </c>
      <c r="N7247" s="158">
        <v>0.92148912642830816</v>
      </c>
      <c r="O7247" s="158">
        <v>8.4956999999999994</v>
      </c>
      <c r="P7247" s="161">
        <f t="shared" si="681"/>
        <v>7.8287000000000004</v>
      </c>
    </row>
    <row r="7248" spans="9:16" x14ac:dyDescent="0.2">
      <c r="I7248" s="158">
        <f t="shared" si="679"/>
        <v>18</v>
      </c>
      <c r="J7248" s="158" t="str">
        <f t="shared" si="682"/>
        <v>USD</v>
      </c>
      <c r="K7248" s="158" t="str">
        <f t="shared" si="683"/>
        <v>HKD</v>
      </c>
      <c r="L7248" s="158" t="str">
        <f t="shared" si="680"/>
        <v>USDHKD45387</v>
      </c>
      <c r="M7248" s="160">
        <f t="shared" si="684"/>
        <v>45387</v>
      </c>
      <c r="N7248" s="158">
        <v>0.92242413061525685</v>
      </c>
      <c r="O7248" s="158">
        <v>8.4868000000000006</v>
      </c>
      <c r="P7248" s="161">
        <f t="shared" si="681"/>
        <v>7.8284000000000002</v>
      </c>
    </row>
    <row r="7249" spans="9:16" x14ac:dyDescent="0.2">
      <c r="I7249" s="158">
        <f t="shared" si="679"/>
        <v>18</v>
      </c>
      <c r="J7249" s="158" t="str">
        <f t="shared" si="682"/>
        <v>USD</v>
      </c>
      <c r="K7249" s="158" t="str">
        <f t="shared" si="683"/>
        <v>HKD</v>
      </c>
      <c r="L7249" s="158" t="str">
        <f t="shared" si="680"/>
        <v>USDHKD45388</v>
      </c>
      <c r="M7249" s="160">
        <f t="shared" si="684"/>
        <v>45388</v>
      </c>
      <c r="N7249" s="158">
        <v>0.92242413061525685</v>
      </c>
      <c r="O7249" s="158">
        <v>8.4868000000000006</v>
      </c>
      <c r="P7249" s="161">
        <f t="shared" si="681"/>
        <v>7.8284000000000002</v>
      </c>
    </row>
    <row r="7250" spans="9:16" x14ac:dyDescent="0.2">
      <c r="I7250" s="158">
        <f t="shared" si="679"/>
        <v>18</v>
      </c>
      <c r="J7250" s="158" t="str">
        <f t="shared" si="682"/>
        <v>USD</v>
      </c>
      <c r="K7250" s="158" t="str">
        <f t="shared" si="683"/>
        <v>HKD</v>
      </c>
      <c r="L7250" s="158" t="str">
        <f t="shared" si="680"/>
        <v>USDHKD45389</v>
      </c>
      <c r="M7250" s="160">
        <f t="shared" si="684"/>
        <v>45389</v>
      </c>
      <c r="N7250" s="158">
        <v>0.92242413061525685</v>
      </c>
      <c r="O7250" s="158">
        <v>8.4868000000000006</v>
      </c>
      <c r="P7250" s="161">
        <f t="shared" si="681"/>
        <v>7.8284000000000002</v>
      </c>
    </row>
    <row r="7251" spans="9:16" x14ac:dyDescent="0.2">
      <c r="I7251" s="158">
        <f t="shared" si="679"/>
        <v>18</v>
      </c>
      <c r="J7251" s="158" t="str">
        <f t="shared" si="682"/>
        <v>USD</v>
      </c>
      <c r="K7251" s="158" t="str">
        <f t="shared" si="683"/>
        <v>HKD</v>
      </c>
      <c r="L7251" s="158" t="str">
        <f t="shared" si="680"/>
        <v>USDHKD45390</v>
      </c>
      <c r="M7251" s="160">
        <f t="shared" si="684"/>
        <v>45390</v>
      </c>
      <c r="N7251" s="158">
        <v>0.92395823708768365</v>
      </c>
      <c r="O7251" s="158">
        <v>8.4761000000000006</v>
      </c>
      <c r="P7251" s="161">
        <f t="shared" si="681"/>
        <v>7.8315999999999999</v>
      </c>
    </row>
    <row r="7252" spans="9:16" x14ac:dyDescent="0.2">
      <c r="I7252" s="158">
        <f t="shared" si="679"/>
        <v>18</v>
      </c>
      <c r="J7252" s="158" t="str">
        <f t="shared" si="682"/>
        <v>USD</v>
      </c>
      <c r="K7252" s="158" t="str">
        <f t="shared" si="683"/>
        <v>HKD</v>
      </c>
      <c r="L7252" s="158" t="str">
        <f t="shared" si="680"/>
        <v>USDHKD45391</v>
      </c>
      <c r="M7252" s="160">
        <f t="shared" si="684"/>
        <v>45391</v>
      </c>
      <c r="N7252" s="158">
        <v>0.92021717125241553</v>
      </c>
      <c r="O7252" s="158">
        <v>8.5096000000000007</v>
      </c>
      <c r="P7252" s="161">
        <f t="shared" si="681"/>
        <v>7.8307000000000002</v>
      </c>
    </row>
    <row r="7253" spans="9:16" x14ac:dyDescent="0.2">
      <c r="I7253" s="158">
        <f t="shared" si="679"/>
        <v>18</v>
      </c>
      <c r="J7253" s="158" t="str">
        <f t="shared" si="682"/>
        <v>USD</v>
      </c>
      <c r="K7253" s="158" t="str">
        <f t="shared" si="683"/>
        <v>HKD</v>
      </c>
      <c r="L7253" s="158" t="str">
        <f t="shared" si="680"/>
        <v>USDHKD45392</v>
      </c>
      <c r="M7253" s="160">
        <f t="shared" si="684"/>
        <v>45392</v>
      </c>
      <c r="N7253" s="158">
        <v>0.92081031307550643</v>
      </c>
      <c r="O7253" s="158">
        <v>8.5060000000000002</v>
      </c>
      <c r="P7253" s="161">
        <f t="shared" si="681"/>
        <v>7.8323999999999998</v>
      </c>
    </row>
    <row r="7254" spans="9:16" x14ac:dyDescent="0.2">
      <c r="I7254" s="158">
        <f t="shared" si="679"/>
        <v>18</v>
      </c>
      <c r="J7254" s="158" t="str">
        <f t="shared" si="682"/>
        <v>USD</v>
      </c>
      <c r="K7254" s="158" t="str">
        <f t="shared" si="683"/>
        <v>HKD</v>
      </c>
      <c r="L7254" s="158" t="str">
        <f t="shared" si="680"/>
        <v>USDHKD45393</v>
      </c>
      <c r="M7254" s="160">
        <f t="shared" si="684"/>
        <v>45393</v>
      </c>
      <c r="N7254" s="158">
        <v>0.93205331344952935</v>
      </c>
      <c r="O7254" s="158">
        <v>8.4057999999999993</v>
      </c>
      <c r="P7254" s="161">
        <f t="shared" si="681"/>
        <v>7.8346999999999998</v>
      </c>
    </row>
    <row r="7255" spans="9:16" x14ac:dyDescent="0.2">
      <c r="I7255" s="158">
        <f t="shared" si="679"/>
        <v>18</v>
      </c>
      <c r="J7255" s="158" t="str">
        <f t="shared" si="682"/>
        <v>USD</v>
      </c>
      <c r="K7255" s="158" t="str">
        <f t="shared" si="683"/>
        <v>HKD</v>
      </c>
      <c r="L7255" s="158" t="str">
        <f t="shared" si="680"/>
        <v>USDHKD45394</v>
      </c>
      <c r="M7255" s="160">
        <f t="shared" si="684"/>
        <v>45394</v>
      </c>
      <c r="N7255" s="158">
        <v>0.93879083740142699</v>
      </c>
      <c r="O7255" s="158">
        <v>8.3477999999999994</v>
      </c>
      <c r="P7255" s="161">
        <f t="shared" si="681"/>
        <v>7.8368000000000002</v>
      </c>
    </row>
    <row r="7256" spans="9:16" x14ac:dyDescent="0.2">
      <c r="I7256" s="158">
        <f t="shared" si="679"/>
        <v>18</v>
      </c>
      <c r="J7256" s="158" t="str">
        <f t="shared" si="682"/>
        <v>USD</v>
      </c>
      <c r="K7256" s="158" t="str">
        <f t="shared" si="683"/>
        <v>HKD</v>
      </c>
      <c r="L7256" s="158" t="str">
        <f t="shared" si="680"/>
        <v>USDHKD45395</v>
      </c>
      <c r="M7256" s="160">
        <f t="shared" si="684"/>
        <v>45395</v>
      </c>
      <c r="N7256" s="158">
        <v>0.93879083740142699</v>
      </c>
      <c r="O7256" s="158">
        <v>8.3477999999999994</v>
      </c>
      <c r="P7256" s="161">
        <f t="shared" si="681"/>
        <v>7.8368000000000002</v>
      </c>
    </row>
    <row r="7257" spans="9:16" x14ac:dyDescent="0.2">
      <c r="I7257" s="158">
        <f t="shared" si="679"/>
        <v>18</v>
      </c>
      <c r="J7257" s="158" t="str">
        <f t="shared" si="682"/>
        <v>USD</v>
      </c>
      <c r="K7257" s="158" t="str">
        <f t="shared" si="683"/>
        <v>HKD</v>
      </c>
      <c r="L7257" s="158" t="str">
        <f t="shared" si="680"/>
        <v>USDHKD45396</v>
      </c>
      <c r="M7257" s="160">
        <f t="shared" si="684"/>
        <v>45396</v>
      </c>
      <c r="N7257" s="158">
        <v>0.93879083740142699</v>
      </c>
      <c r="O7257" s="158">
        <v>8.3477999999999994</v>
      </c>
      <c r="P7257" s="161">
        <f t="shared" si="681"/>
        <v>7.8368000000000002</v>
      </c>
    </row>
    <row r="7258" spans="9:16" x14ac:dyDescent="0.2">
      <c r="I7258" s="158">
        <f t="shared" si="679"/>
        <v>18</v>
      </c>
      <c r="J7258" s="158" t="str">
        <f t="shared" si="682"/>
        <v>USD</v>
      </c>
      <c r="K7258" s="158" t="str">
        <f t="shared" si="683"/>
        <v>HKD</v>
      </c>
      <c r="L7258" s="158" t="str">
        <f t="shared" si="680"/>
        <v>USDHKD45397</v>
      </c>
      <c r="M7258" s="160">
        <f t="shared" si="684"/>
        <v>45397</v>
      </c>
      <c r="N7258" s="158">
        <v>0.93843843843843833</v>
      </c>
      <c r="O7258" s="158">
        <v>8.3419000000000008</v>
      </c>
      <c r="P7258" s="161">
        <f t="shared" si="681"/>
        <v>7.8284000000000002</v>
      </c>
    </row>
    <row r="7259" spans="9:16" x14ac:dyDescent="0.2">
      <c r="I7259" s="158">
        <f t="shared" si="679"/>
        <v>18</v>
      </c>
      <c r="J7259" s="158" t="str">
        <f t="shared" si="682"/>
        <v>USD</v>
      </c>
      <c r="K7259" s="158" t="str">
        <f t="shared" si="683"/>
        <v>HKD</v>
      </c>
      <c r="L7259" s="158" t="str">
        <f t="shared" si="680"/>
        <v>USDHKD45398</v>
      </c>
      <c r="M7259" s="160">
        <f t="shared" si="684"/>
        <v>45398</v>
      </c>
      <c r="N7259" s="158">
        <v>0.94011469399266701</v>
      </c>
      <c r="O7259" s="158">
        <v>8.3303999999999991</v>
      </c>
      <c r="P7259" s="161">
        <f t="shared" si="681"/>
        <v>7.8315000000000001</v>
      </c>
    </row>
    <row r="7260" spans="9:16" x14ac:dyDescent="0.2">
      <c r="I7260" s="158">
        <f t="shared" si="679"/>
        <v>18</v>
      </c>
      <c r="J7260" s="158" t="str">
        <f t="shared" si="682"/>
        <v>USD</v>
      </c>
      <c r="K7260" s="158" t="str">
        <f t="shared" si="683"/>
        <v>HKD</v>
      </c>
      <c r="L7260" s="158" t="str">
        <f t="shared" si="680"/>
        <v>USDHKD45399</v>
      </c>
      <c r="M7260" s="160">
        <f t="shared" si="684"/>
        <v>45399</v>
      </c>
      <c r="N7260" s="158">
        <v>0.94002632073698056</v>
      </c>
      <c r="O7260" s="158">
        <v>8.3307000000000002</v>
      </c>
      <c r="P7260" s="161">
        <f t="shared" si="681"/>
        <v>7.8311000000000002</v>
      </c>
    </row>
    <row r="7261" spans="9:16" x14ac:dyDescent="0.2">
      <c r="I7261" s="158">
        <f t="shared" si="679"/>
        <v>18</v>
      </c>
      <c r="J7261" s="158" t="str">
        <f t="shared" si="682"/>
        <v>USD</v>
      </c>
      <c r="K7261" s="158" t="str">
        <f t="shared" si="683"/>
        <v>HKD</v>
      </c>
      <c r="L7261" s="158" t="str">
        <f t="shared" si="680"/>
        <v>USDHKD45400</v>
      </c>
      <c r="M7261" s="160">
        <f t="shared" si="684"/>
        <v>45400</v>
      </c>
      <c r="N7261" s="158">
        <v>0.93641726753441323</v>
      </c>
      <c r="O7261" s="158">
        <v>8.3635000000000002</v>
      </c>
      <c r="P7261" s="161">
        <f t="shared" si="681"/>
        <v>7.8316999999999997</v>
      </c>
    </row>
    <row r="7262" spans="9:16" x14ac:dyDescent="0.2">
      <c r="I7262" s="158">
        <f t="shared" si="679"/>
        <v>18</v>
      </c>
      <c r="J7262" s="158" t="str">
        <f t="shared" si="682"/>
        <v>USD</v>
      </c>
      <c r="K7262" s="158" t="str">
        <f t="shared" si="683"/>
        <v>HKD</v>
      </c>
      <c r="L7262" s="158" t="str">
        <f t="shared" si="680"/>
        <v>USDHKD45401</v>
      </c>
      <c r="M7262" s="160">
        <f t="shared" si="684"/>
        <v>45401</v>
      </c>
      <c r="N7262" s="158">
        <v>0.93870271285084017</v>
      </c>
      <c r="O7262" s="158">
        <v>8.3443000000000005</v>
      </c>
      <c r="P7262" s="161">
        <f t="shared" si="681"/>
        <v>7.8327999999999998</v>
      </c>
    </row>
    <row r="7263" spans="9:16" x14ac:dyDescent="0.2">
      <c r="I7263" s="158">
        <f t="shared" si="679"/>
        <v>18</v>
      </c>
      <c r="J7263" s="158" t="str">
        <f t="shared" si="682"/>
        <v>USD</v>
      </c>
      <c r="K7263" s="158" t="str">
        <f t="shared" si="683"/>
        <v>HKD</v>
      </c>
      <c r="L7263" s="158" t="str">
        <f t="shared" si="680"/>
        <v>USDHKD45402</v>
      </c>
      <c r="M7263" s="160">
        <f t="shared" si="684"/>
        <v>45402</v>
      </c>
      <c r="N7263" s="158">
        <v>0.93870271285084017</v>
      </c>
      <c r="O7263" s="158">
        <v>8.3443000000000005</v>
      </c>
      <c r="P7263" s="161">
        <f t="shared" si="681"/>
        <v>7.8327999999999998</v>
      </c>
    </row>
    <row r="7264" spans="9:16" x14ac:dyDescent="0.2">
      <c r="I7264" s="158">
        <f t="shared" si="679"/>
        <v>18</v>
      </c>
      <c r="J7264" s="158" t="str">
        <f t="shared" si="682"/>
        <v>USD</v>
      </c>
      <c r="K7264" s="158" t="str">
        <f t="shared" si="683"/>
        <v>HKD</v>
      </c>
      <c r="L7264" s="158" t="str">
        <f t="shared" si="680"/>
        <v>USDHKD45403</v>
      </c>
      <c r="M7264" s="160">
        <f t="shared" si="684"/>
        <v>45403</v>
      </c>
      <c r="N7264" s="158">
        <v>0.93870271285084017</v>
      </c>
      <c r="O7264" s="158">
        <v>8.3443000000000005</v>
      </c>
      <c r="P7264" s="161">
        <f t="shared" si="681"/>
        <v>7.8327999999999998</v>
      </c>
    </row>
    <row r="7265" spans="9:16" x14ac:dyDescent="0.2">
      <c r="I7265" s="158">
        <f t="shared" si="679"/>
        <v>18</v>
      </c>
      <c r="J7265" s="158" t="str">
        <f t="shared" si="682"/>
        <v>USD</v>
      </c>
      <c r="K7265" s="158" t="str">
        <f t="shared" si="683"/>
        <v>HKD</v>
      </c>
      <c r="L7265" s="158" t="str">
        <f t="shared" si="680"/>
        <v>USDHKD45404</v>
      </c>
      <c r="M7265" s="160">
        <f t="shared" si="684"/>
        <v>45404</v>
      </c>
      <c r="N7265" s="158">
        <v>0.94055680963130184</v>
      </c>
      <c r="O7265" s="158">
        <v>8.3315999999999999</v>
      </c>
      <c r="P7265" s="161">
        <f t="shared" si="681"/>
        <v>7.8362999999999996</v>
      </c>
    </row>
    <row r="7266" spans="9:16" x14ac:dyDescent="0.2">
      <c r="I7266" s="158">
        <f t="shared" si="679"/>
        <v>18</v>
      </c>
      <c r="J7266" s="158" t="str">
        <f t="shared" si="682"/>
        <v>USD</v>
      </c>
      <c r="K7266" s="158" t="str">
        <f t="shared" si="683"/>
        <v>HKD</v>
      </c>
      <c r="L7266" s="158" t="str">
        <f t="shared" si="680"/>
        <v>USDHKD45405</v>
      </c>
      <c r="M7266" s="160">
        <f t="shared" si="684"/>
        <v>45405</v>
      </c>
      <c r="N7266" s="158">
        <v>0.93685591156080206</v>
      </c>
      <c r="O7266" s="158">
        <v>8.3640000000000008</v>
      </c>
      <c r="P7266" s="161">
        <f t="shared" si="681"/>
        <v>7.8358999999999996</v>
      </c>
    </row>
    <row r="7267" spans="9:16" x14ac:dyDescent="0.2">
      <c r="I7267" s="158">
        <f t="shared" si="679"/>
        <v>18</v>
      </c>
      <c r="J7267" s="158" t="str">
        <f t="shared" si="682"/>
        <v>USD</v>
      </c>
      <c r="K7267" s="158" t="str">
        <f t="shared" si="683"/>
        <v>HKD</v>
      </c>
      <c r="L7267" s="158" t="str">
        <f t="shared" si="680"/>
        <v>USDHKD45406</v>
      </c>
      <c r="M7267" s="160">
        <f t="shared" si="684"/>
        <v>45406</v>
      </c>
      <c r="N7267" s="158">
        <v>0.93580385551188472</v>
      </c>
      <c r="O7267" s="158">
        <v>8.3699999999999992</v>
      </c>
      <c r="P7267" s="161">
        <f t="shared" si="681"/>
        <v>7.8327</v>
      </c>
    </row>
    <row r="7268" spans="9:16" x14ac:dyDescent="0.2">
      <c r="I7268" s="158">
        <f t="shared" si="679"/>
        <v>18</v>
      </c>
      <c r="J7268" s="158" t="str">
        <f t="shared" si="682"/>
        <v>USD</v>
      </c>
      <c r="K7268" s="158" t="str">
        <f t="shared" si="683"/>
        <v>HKD</v>
      </c>
      <c r="L7268" s="158" t="str">
        <f t="shared" si="680"/>
        <v>USDHKD45407</v>
      </c>
      <c r="M7268" s="160">
        <f t="shared" si="684"/>
        <v>45407</v>
      </c>
      <c r="N7268" s="158">
        <v>0.93283582089552231</v>
      </c>
      <c r="O7268" s="158">
        <v>8.3919999999999995</v>
      </c>
      <c r="P7268" s="161">
        <f t="shared" si="681"/>
        <v>7.8284000000000002</v>
      </c>
    </row>
    <row r="7269" spans="9:16" x14ac:dyDescent="0.2">
      <c r="I7269" s="158">
        <f t="shared" si="679"/>
        <v>18</v>
      </c>
      <c r="J7269" s="158" t="str">
        <f t="shared" si="682"/>
        <v>USD</v>
      </c>
      <c r="K7269" s="158" t="str">
        <f t="shared" si="683"/>
        <v>HKD</v>
      </c>
      <c r="L7269" s="158" t="str">
        <f t="shared" si="680"/>
        <v>USDHKD45408</v>
      </c>
      <c r="M7269" s="160">
        <f t="shared" si="684"/>
        <v>45408</v>
      </c>
      <c r="N7269" s="158">
        <v>0.93335822288594372</v>
      </c>
      <c r="O7269" s="158">
        <v>8.3872999999999998</v>
      </c>
      <c r="P7269" s="161">
        <f t="shared" si="681"/>
        <v>7.8284000000000002</v>
      </c>
    </row>
    <row r="7270" spans="9:16" x14ac:dyDescent="0.2">
      <c r="I7270" s="158">
        <f t="shared" si="679"/>
        <v>18</v>
      </c>
      <c r="J7270" s="158" t="str">
        <f t="shared" si="682"/>
        <v>USD</v>
      </c>
      <c r="K7270" s="158" t="str">
        <f t="shared" si="683"/>
        <v>HKD</v>
      </c>
      <c r="L7270" s="158" t="str">
        <f t="shared" si="680"/>
        <v>USDHKD45409</v>
      </c>
      <c r="M7270" s="160">
        <f t="shared" si="684"/>
        <v>45409</v>
      </c>
      <c r="N7270" s="158">
        <v>0.93335822288594372</v>
      </c>
      <c r="O7270" s="158">
        <v>8.3872999999999998</v>
      </c>
      <c r="P7270" s="161">
        <f t="shared" si="681"/>
        <v>7.8284000000000002</v>
      </c>
    </row>
    <row r="7271" spans="9:16" x14ac:dyDescent="0.2">
      <c r="I7271" s="158">
        <f t="shared" si="679"/>
        <v>18</v>
      </c>
      <c r="J7271" s="158" t="str">
        <f t="shared" si="682"/>
        <v>USD</v>
      </c>
      <c r="K7271" s="158" t="str">
        <f t="shared" si="683"/>
        <v>HKD</v>
      </c>
      <c r="L7271" s="158" t="str">
        <f t="shared" si="680"/>
        <v>USDHKD45410</v>
      </c>
      <c r="M7271" s="160">
        <f t="shared" si="684"/>
        <v>45410</v>
      </c>
      <c r="N7271" s="158">
        <v>0.93335822288594372</v>
      </c>
      <c r="O7271" s="158">
        <v>8.3872999999999998</v>
      </c>
      <c r="P7271" s="161">
        <f t="shared" si="681"/>
        <v>7.8284000000000002</v>
      </c>
    </row>
    <row r="7272" spans="9:16" x14ac:dyDescent="0.2">
      <c r="I7272" s="158">
        <f t="shared" si="679"/>
        <v>18</v>
      </c>
      <c r="J7272" s="158" t="str">
        <f t="shared" si="682"/>
        <v>USD</v>
      </c>
      <c r="K7272" s="158" t="str">
        <f t="shared" si="683"/>
        <v>HKD</v>
      </c>
      <c r="L7272" s="158" t="str">
        <f t="shared" si="680"/>
        <v>USDHKD45411</v>
      </c>
      <c r="M7272" s="160">
        <f t="shared" si="684"/>
        <v>45411</v>
      </c>
      <c r="N7272" s="158">
        <v>0.93283582089552231</v>
      </c>
      <c r="O7272" s="158">
        <v>8.3903999999999996</v>
      </c>
      <c r="P7272" s="161">
        <f t="shared" si="681"/>
        <v>7.8269000000000002</v>
      </c>
    </row>
    <row r="7273" spans="9:16" x14ac:dyDescent="0.2">
      <c r="I7273" s="158">
        <f t="shared" si="679"/>
        <v>18</v>
      </c>
      <c r="J7273" s="158" t="str">
        <f t="shared" si="682"/>
        <v>USD</v>
      </c>
      <c r="K7273" s="158" t="str">
        <f t="shared" si="683"/>
        <v>HKD</v>
      </c>
      <c r="L7273" s="158" t="str">
        <f t="shared" si="680"/>
        <v>USDHKD45412</v>
      </c>
      <c r="M7273" s="160">
        <f t="shared" si="684"/>
        <v>45412</v>
      </c>
      <c r="N7273" s="158">
        <v>0.93300988990483291</v>
      </c>
      <c r="O7273" s="158">
        <v>8.3817000000000004</v>
      </c>
      <c r="P7273" s="161">
        <f t="shared" si="681"/>
        <v>7.8201999999999998</v>
      </c>
    </row>
    <row r="7274" spans="9:16" x14ac:dyDescent="0.2">
      <c r="I7274" s="158">
        <f t="shared" ref="I7274:I7337" si="685">IF(M7273=$G$2,I7273+1,I7273)</f>
        <v>18</v>
      </c>
      <c r="J7274" s="158" t="str">
        <f t="shared" si="682"/>
        <v>USD</v>
      </c>
      <c r="K7274" s="158" t="str">
        <f t="shared" si="683"/>
        <v>HKD</v>
      </c>
      <c r="L7274" s="158" t="str">
        <f t="shared" si="680"/>
        <v>USDHKD45413</v>
      </c>
      <c r="M7274" s="160">
        <f t="shared" si="684"/>
        <v>45413</v>
      </c>
      <c r="N7274" s="158">
        <v>0.93300988990483291</v>
      </c>
      <c r="O7274" s="158">
        <v>8.3817000000000004</v>
      </c>
      <c r="P7274" s="161">
        <f t="shared" si="681"/>
        <v>7.8201999999999998</v>
      </c>
    </row>
    <row r="7275" spans="9:16" x14ac:dyDescent="0.2">
      <c r="I7275" s="158">
        <f t="shared" si="685"/>
        <v>18</v>
      </c>
      <c r="J7275" s="158" t="str">
        <f t="shared" si="682"/>
        <v>USD</v>
      </c>
      <c r="K7275" s="158" t="str">
        <f t="shared" si="683"/>
        <v>HKD</v>
      </c>
      <c r="L7275" s="158" t="str">
        <f t="shared" si="680"/>
        <v>USDHKD45414</v>
      </c>
      <c r="M7275" s="160">
        <f t="shared" si="684"/>
        <v>45414</v>
      </c>
      <c r="N7275" s="158">
        <v>0.93475415965601039</v>
      </c>
      <c r="O7275" s="158">
        <v>8.3633000000000006</v>
      </c>
      <c r="P7275" s="161">
        <f t="shared" si="681"/>
        <v>7.8175999999999997</v>
      </c>
    </row>
    <row r="7276" spans="9:16" x14ac:dyDescent="0.2">
      <c r="I7276" s="158">
        <f t="shared" si="685"/>
        <v>18</v>
      </c>
      <c r="J7276" s="158" t="str">
        <f t="shared" si="682"/>
        <v>USD</v>
      </c>
      <c r="K7276" s="158" t="str">
        <f t="shared" si="683"/>
        <v>HKD</v>
      </c>
      <c r="L7276" s="158" t="str">
        <f t="shared" si="680"/>
        <v>USDHKD45415</v>
      </c>
      <c r="M7276" s="160">
        <f t="shared" si="684"/>
        <v>45415</v>
      </c>
      <c r="N7276" s="158">
        <v>0.93075204765450481</v>
      </c>
      <c r="O7276" s="158">
        <v>8.3961000000000006</v>
      </c>
      <c r="P7276" s="161">
        <f t="shared" si="681"/>
        <v>7.8147000000000002</v>
      </c>
    </row>
    <row r="7277" spans="9:16" x14ac:dyDescent="0.2">
      <c r="I7277" s="158">
        <f t="shared" si="685"/>
        <v>18</v>
      </c>
      <c r="J7277" s="158" t="str">
        <f t="shared" si="682"/>
        <v>USD</v>
      </c>
      <c r="K7277" s="158" t="str">
        <f t="shared" si="683"/>
        <v>HKD</v>
      </c>
      <c r="L7277" s="158" t="str">
        <f t="shared" si="680"/>
        <v>USDHKD45416</v>
      </c>
      <c r="M7277" s="160">
        <f t="shared" si="684"/>
        <v>45416</v>
      </c>
      <c r="N7277" s="158">
        <v>0.93075204765450481</v>
      </c>
      <c r="O7277" s="158">
        <v>8.3961000000000006</v>
      </c>
      <c r="P7277" s="161">
        <f t="shared" si="681"/>
        <v>7.8147000000000002</v>
      </c>
    </row>
    <row r="7278" spans="9:16" x14ac:dyDescent="0.2">
      <c r="I7278" s="158">
        <f t="shared" si="685"/>
        <v>18</v>
      </c>
      <c r="J7278" s="158" t="str">
        <f t="shared" si="682"/>
        <v>USD</v>
      </c>
      <c r="K7278" s="158" t="str">
        <f t="shared" si="683"/>
        <v>HKD</v>
      </c>
      <c r="L7278" s="158" t="str">
        <f t="shared" si="680"/>
        <v>USDHKD45417</v>
      </c>
      <c r="M7278" s="160">
        <f t="shared" si="684"/>
        <v>45417</v>
      </c>
      <c r="N7278" s="158">
        <v>0.93075204765450481</v>
      </c>
      <c r="O7278" s="158">
        <v>8.3961000000000006</v>
      </c>
      <c r="P7278" s="161">
        <f t="shared" si="681"/>
        <v>7.8147000000000002</v>
      </c>
    </row>
    <row r="7279" spans="9:16" x14ac:dyDescent="0.2">
      <c r="I7279" s="158">
        <f t="shared" si="685"/>
        <v>18</v>
      </c>
      <c r="J7279" s="158" t="str">
        <f t="shared" si="682"/>
        <v>USD</v>
      </c>
      <c r="K7279" s="158" t="str">
        <f t="shared" si="683"/>
        <v>HKD</v>
      </c>
      <c r="L7279" s="158" t="str">
        <f t="shared" si="680"/>
        <v>USDHKD45418</v>
      </c>
      <c r="M7279" s="160">
        <f t="shared" si="684"/>
        <v>45418</v>
      </c>
      <c r="N7279" s="158">
        <v>0.92798812175204171</v>
      </c>
      <c r="O7279" s="158">
        <v>8.4222999999999999</v>
      </c>
      <c r="P7279" s="161">
        <f t="shared" si="681"/>
        <v>7.8158000000000003</v>
      </c>
    </row>
    <row r="7280" spans="9:16" x14ac:dyDescent="0.2">
      <c r="I7280" s="158">
        <f t="shared" si="685"/>
        <v>18</v>
      </c>
      <c r="J7280" s="158" t="str">
        <f t="shared" si="682"/>
        <v>USD</v>
      </c>
      <c r="K7280" s="158" t="str">
        <f t="shared" si="683"/>
        <v>HKD</v>
      </c>
      <c r="L7280" s="158" t="str">
        <f t="shared" si="680"/>
        <v>USDHKD45419</v>
      </c>
      <c r="M7280" s="160">
        <f t="shared" si="684"/>
        <v>45419</v>
      </c>
      <c r="N7280" s="158">
        <v>0.92885008359650756</v>
      </c>
      <c r="O7280" s="158">
        <v>8.4197000000000006</v>
      </c>
      <c r="P7280" s="161">
        <f t="shared" si="681"/>
        <v>7.8205999999999998</v>
      </c>
    </row>
    <row r="7281" spans="9:16" x14ac:dyDescent="0.2">
      <c r="I7281" s="158">
        <f t="shared" si="685"/>
        <v>18</v>
      </c>
      <c r="J7281" s="158" t="str">
        <f t="shared" si="682"/>
        <v>USD</v>
      </c>
      <c r="K7281" s="158" t="str">
        <f t="shared" si="683"/>
        <v>HKD</v>
      </c>
      <c r="L7281" s="158" t="str">
        <f t="shared" si="680"/>
        <v>USDHKD45420</v>
      </c>
      <c r="M7281" s="160">
        <f t="shared" si="684"/>
        <v>45420</v>
      </c>
      <c r="N7281" s="158">
        <v>0.93083868565577588</v>
      </c>
      <c r="O7281" s="158">
        <v>8.3988999999999994</v>
      </c>
      <c r="P7281" s="161">
        <f t="shared" si="681"/>
        <v>7.8179999999999996</v>
      </c>
    </row>
    <row r="7282" spans="9:16" x14ac:dyDescent="0.2">
      <c r="I7282" s="158">
        <f t="shared" si="685"/>
        <v>18</v>
      </c>
      <c r="J7282" s="158" t="str">
        <f t="shared" si="682"/>
        <v>USD</v>
      </c>
      <c r="K7282" s="158" t="str">
        <f t="shared" si="683"/>
        <v>HKD</v>
      </c>
      <c r="L7282" s="158" t="str">
        <f t="shared" si="680"/>
        <v>USDHKD45421</v>
      </c>
      <c r="M7282" s="160">
        <f t="shared" si="684"/>
        <v>45421</v>
      </c>
      <c r="N7282" s="158">
        <v>0.93179276928811039</v>
      </c>
      <c r="O7282" s="158">
        <v>8.3880999999999997</v>
      </c>
      <c r="P7282" s="161">
        <f t="shared" si="681"/>
        <v>7.8159999999999998</v>
      </c>
    </row>
    <row r="7283" spans="9:16" x14ac:dyDescent="0.2">
      <c r="I7283" s="158">
        <f t="shared" si="685"/>
        <v>18</v>
      </c>
      <c r="J7283" s="158" t="str">
        <f t="shared" si="682"/>
        <v>USD</v>
      </c>
      <c r="K7283" s="158" t="str">
        <f t="shared" si="683"/>
        <v>HKD</v>
      </c>
      <c r="L7283" s="158" t="str">
        <f t="shared" si="680"/>
        <v>USDHKD45422</v>
      </c>
      <c r="M7283" s="160">
        <f t="shared" si="684"/>
        <v>45422</v>
      </c>
      <c r="N7283" s="158">
        <v>0.92772984506911582</v>
      </c>
      <c r="O7283" s="158">
        <v>8.4228000000000005</v>
      </c>
      <c r="P7283" s="161">
        <f t="shared" si="681"/>
        <v>7.8140999999999998</v>
      </c>
    </row>
    <row r="7284" spans="9:16" x14ac:dyDescent="0.2">
      <c r="I7284" s="158">
        <f t="shared" si="685"/>
        <v>18</v>
      </c>
      <c r="J7284" s="158" t="str">
        <f t="shared" si="682"/>
        <v>USD</v>
      </c>
      <c r="K7284" s="158" t="str">
        <f t="shared" si="683"/>
        <v>HKD</v>
      </c>
      <c r="L7284" s="158" t="str">
        <f t="shared" si="680"/>
        <v>USDHKD45423</v>
      </c>
      <c r="M7284" s="160">
        <f t="shared" si="684"/>
        <v>45423</v>
      </c>
      <c r="N7284" s="158">
        <v>0.92772984506911582</v>
      </c>
      <c r="O7284" s="158">
        <v>8.4228000000000005</v>
      </c>
      <c r="P7284" s="161">
        <f t="shared" si="681"/>
        <v>7.8140999999999998</v>
      </c>
    </row>
    <row r="7285" spans="9:16" x14ac:dyDescent="0.2">
      <c r="I7285" s="158">
        <f t="shared" si="685"/>
        <v>18</v>
      </c>
      <c r="J7285" s="158" t="str">
        <f t="shared" si="682"/>
        <v>USD</v>
      </c>
      <c r="K7285" s="158" t="str">
        <f t="shared" si="683"/>
        <v>HKD</v>
      </c>
      <c r="L7285" s="158" t="str">
        <f t="shared" si="680"/>
        <v>USDHKD45424</v>
      </c>
      <c r="M7285" s="160">
        <f t="shared" si="684"/>
        <v>45424</v>
      </c>
      <c r="N7285" s="158">
        <v>0.92772984506911582</v>
      </c>
      <c r="O7285" s="158">
        <v>8.4228000000000005</v>
      </c>
      <c r="P7285" s="161">
        <f t="shared" si="681"/>
        <v>7.8140999999999998</v>
      </c>
    </row>
    <row r="7286" spans="9:16" x14ac:dyDescent="0.2">
      <c r="I7286" s="158">
        <f t="shared" si="685"/>
        <v>18</v>
      </c>
      <c r="J7286" s="158" t="str">
        <f t="shared" si="682"/>
        <v>USD</v>
      </c>
      <c r="K7286" s="158" t="str">
        <f t="shared" si="683"/>
        <v>HKD</v>
      </c>
      <c r="L7286" s="158" t="str">
        <f t="shared" si="680"/>
        <v>USDHKD45425</v>
      </c>
      <c r="M7286" s="160">
        <f t="shared" si="684"/>
        <v>45425</v>
      </c>
      <c r="N7286" s="158">
        <v>0.92635479388605846</v>
      </c>
      <c r="O7286" s="158">
        <v>8.4329000000000001</v>
      </c>
      <c r="P7286" s="161">
        <f t="shared" si="681"/>
        <v>7.8118999999999996</v>
      </c>
    </row>
    <row r="7287" spans="9:16" x14ac:dyDescent="0.2">
      <c r="I7287" s="158">
        <f t="shared" si="685"/>
        <v>18</v>
      </c>
      <c r="J7287" s="158" t="str">
        <f t="shared" si="682"/>
        <v>USD</v>
      </c>
      <c r="K7287" s="158" t="str">
        <f t="shared" si="683"/>
        <v>HKD</v>
      </c>
      <c r="L7287" s="158" t="str">
        <f t="shared" si="680"/>
        <v>USDHKD45426</v>
      </c>
      <c r="M7287" s="160">
        <f t="shared" si="684"/>
        <v>45426</v>
      </c>
      <c r="N7287" s="158">
        <v>0.92626898851426465</v>
      </c>
      <c r="O7287" s="158">
        <v>8.4341000000000008</v>
      </c>
      <c r="P7287" s="161">
        <f t="shared" si="681"/>
        <v>7.8121999999999998</v>
      </c>
    </row>
    <row r="7288" spans="9:16" x14ac:dyDescent="0.2">
      <c r="I7288" s="158">
        <f t="shared" si="685"/>
        <v>18</v>
      </c>
      <c r="J7288" s="158" t="str">
        <f t="shared" si="682"/>
        <v>USD</v>
      </c>
      <c r="K7288" s="158" t="str">
        <f t="shared" si="683"/>
        <v>HKD</v>
      </c>
      <c r="L7288" s="158" t="str">
        <f t="shared" si="680"/>
        <v>USDHKD45427</v>
      </c>
      <c r="M7288" s="160">
        <f t="shared" si="684"/>
        <v>45427</v>
      </c>
      <c r="N7288" s="158">
        <v>0.92319054652880361</v>
      </c>
      <c r="O7288" s="158">
        <v>8.4578000000000007</v>
      </c>
      <c r="P7288" s="161">
        <f t="shared" si="681"/>
        <v>7.8082000000000003</v>
      </c>
    </row>
    <row r="7289" spans="9:16" x14ac:dyDescent="0.2">
      <c r="I7289" s="158">
        <f t="shared" si="685"/>
        <v>18</v>
      </c>
      <c r="J7289" s="158" t="str">
        <f t="shared" si="682"/>
        <v>USD</v>
      </c>
      <c r="K7289" s="158" t="str">
        <f t="shared" si="683"/>
        <v>HKD</v>
      </c>
      <c r="L7289" s="158" t="str">
        <f t="shared" si="680"/>
        <v>USDHKD45428</v>
      </c>
      <c r="M7289" s="160">
        <f t="shared" si="684"/>
        <v>45428</v>
      </c>
      <c r="N7289" s="158">
        <v>0.92030185900975514</v>
      </c>
      <c r="O7289" s="158">
        <v>8.4797999999999991</v>
      </c>
      <c r="P7289" s="161">
        <f t="shared" si="681"/>
        <v>7.8040000000000003</v>
      </c>
    </row>
    <row r="7290" spans="9:16" x14ac:dyDescent="0.2">
      <c r="I7290" s="158">
        <f t="shared" si="685"/>
        <v>18</v>
      </c>
      <c r="J7290" s="158" t="str">
        <f t="shared" si="682"/>
        <v>USD</v>
      </c>
      <c r="K7290" s="158" t="str">
        <f t="shared" si="683"/>
        <v>HKD</v>
      </c>
      <c r="L7290" s="158" t="str">
        <f t="shared" si="680"/>
        <v>USDHKD45429</v>
      </c>
      <c r="M7290" s="160">
        <f t="shared" si="684"/>
        <v>45429</v>
      </c>
      <c r="N7290" s="158">
        <v>0.92216894135005534</v>
      </c>
      <c r="O7290" s="158">
        <v>8.4600000000000009</v>
      </c>
      <c r="P7290" s="161">
        <f t="shared" si="681"/>
        <v>7.8014999999999999</v>
      </c>
    </row>
    <row r="7291" spans="9:16" x14ac:dyDescent="0.2">
      <c r="I7291" s="158">
        <f t="shared" si="685"/>
        <v>18</v>
      </c>
      <c r="J7291" s="158" t="str">
        <f t="shared" si="682"/>
        <v>USD</v>
      </c>
      <c r="K7291" s="158" t="str">
        <f t="shared" si="683"/>
        <v>HKD</v>
      </c>
      <c r="L7291" s="158" t="str">
        <f t="shared" si="680"/>
        <v>USDHKD45430</v>
      </c>
      <c r="M7291" s="160">
        <f t="shared" si="684"/>
        <v>45430</v>
      </c>
      <c r="N7291" s="158">
        <v>0.92216894135005534</v>
      </c>
      <c r="O7291" s="158">
        <v>8.4600000000000009</v>
      </c>
      <c r="P7291" s="161">
        <f t="shared" si="681"/>
        <v>7.8014999999999999</v>
      </c>
    </row>
    <row r="7292" spans="9:16" x14ac:dyDescent="0.2">
      <c r="I7292" s="158">
        <f t="shared" si="685"/>
        <v>18</v>
      </c>
      <c r="J7292" s="158" t="str">
        <f t="shared" si="682"/>
        <v>USD</v>
      </c>
      <c r="K7292" s="158" t="str">
        <f t="shared" si="683"/>
        <v>HKD</v>
      </c>
      <c r="L7292" s="158" t="str">
        <f t="shared" si="680"/>
        <v>USDHKD45431</v>
      </c>
      <c r="M7292" s="160">
        <f t="shared" si="684"/>
        <v>45431</v>
      </c>
      <c r="N7292" s="158">
        <v>0.92216894135005534</v>
      </c>
      <c r="O7292" s="158">
        <v>8.4600000000000009</v>
      </c>
      <c r="P7292" s="161">
        <f t="shared" si="681"/>
        <v>7.8014999999999999</v>
      </c>
    </row>
    <row r="7293" spans="9:16" x14ac:dyDescent="0.2">
      <c r="I7293" s="158">
        <f t="shared" si="685"/>
        <v>18</v>
      </c>
      <c r="J7293" s="158" t="str">
        <f t="shared" si="682"/>
        <v>USD</v>
      </c>
      <c r="K7293" s="158" t="str">
        <f t="shared" si="683"/>
        <v>HKD</v>
      </c>
      <c r="L7293" s="158" t="str">
        <f t="shared" si="680"/>
        <v>USDHKD45432</v>
      </c>
      <c r="M7293" s="160">
        <f t="shared" si="684"/>
        <v>45432</v>
      </c>
      <c r="N7293" s="158">
        <v>0.92072553171899452</v>
      </c>
      <c r="O7293" s="158">
        <v>8.4711999999999996</v>
      </c>
      <c r="P7293" s="161">
        <f t="shared" si="681"/>
        <v>7.7996999999999996</v>
      </c>
    </row>
    <row r="7294" spans="9:16" x14ac:dyDescent="0.2">
      <c r="I7294" s="158">
        <f t="shared" si="685"/>
        <v>18</v>
      </c>
      <c r="J7294" s="158" t="str">
        <f t="shared" si="682"/>
        <v>USD</v>
      </c>
      <c r="K7294" s="158" t="str">
        <f t="shared" si="683"/>
        <v>HKD</v>
      </c>
      <c r="L7294" s="158" t="str">
        <f t="shared" si="680"/>
        <v>USDHKD45433</v>
      </c>
      <c r="M7294" s="160">
        <f t="shared" si="684"/>
        <v>45433</v>
      </c>
      <c r="N7294" s="158">
        <v>0.92047128129602351</v>
      </c>
      <c r="O7294" s="158">
        <v>8.4778000000000002</v>
      </c>
      <c r="P7294" s="161">
        <f t="shared" si="681"/>
        <v>7.8036000000000003</v>
      </c>
    </row>
    <row r="7295" spans="9:16" x14ac:dyDescent="0.2">
      <c r="I7295" s="158">
        <f t="shared" si="685"/>
        <v>18</v>
      </c>
      <c r="J7295" s="158" t="str">
        <f t="shared" si="682"/>
        <v>USD</v>
      </c>
      <c r="K7295" s="158" t="str">
        <f t="shared" si="683"/>
        <v>HKD</v>
      </c>
      <c r="L7295" s="158" t="str">
        <f t="shared" si="680"/>
        <v>USDHKD45434</v>
      </c>
      <c r="M7295" s="160">
        <f t="shared" si="684"/>
        <v>45434</v>
      </c>
      <c r="N7295" s="158">
        <v>0.92336103416435833</v>
      </c>
      <c r="O7295" s="158">
        <v>8.4537999999999993</v>
      </c>
      <c r="P7295" s="161">
        <f t="shared" si="681"/>
        <v>7.8059000000000003</v>
      </c>
    </row>
    <row r="7296" spans="9:16" x14ac:dyDescent="0.2">
      <c r="I7296" s="158">
        <f t="shared" si="685"/>
        <v>18</v>
      </c>
      <c r="J7296" s="158" t="str">
        <f t="shared" si="682"/>
        <v>USD</v>
      </c>
      <c r="K7296" s="158" t="str">
        <f t="shared" si="683"/>
        <v>HKD</v>
      </c>
      <c r="L7296" s="158" t="str">
        <f t="shared" si="680"/>
        <v>USDHKD45435</v>
      </c>
      <c r="M7296" s="160">
        <f t="shared" si="684"/>
        <v>45435</v>
      </c>
      <c r="N7296" s="158">
        <v>0.92131932927952831</v>
      </c>
      <c r="O7296" s="158">
        <v>8.4748999999999999</v>
      </c>
      <c r="P7296" s="161">
        <f t="shared" si="681"/>
        <v>7.8080999999999996</v>
      </c>
    </row>
    <row r="7297" spans="9:16" x14ac:dyDescent="0.2">
      <c r="I7297" s="158">
        <f t="shared" si="685"/>
        <v>18</v>
      </c>
      <c r="J7297" s="158" t="str">
        <f t="shared" si="682"/>
        <v>USD</v>
      </c>
      <c r="K7297" s="158" t="str">
        <f t="shared" si="683"/>
        <v>HKD</v>
      </c>
      <c r="L7297" s="158" t="str">
        <f t="shared" si="680"/>
        <v>USDHKD45436</v>
      </c>
      <c r="M7297" s="160">
        <f t="shared" si="684"/>
        <v>45436</v>
      </c>
      <c r="N7297" s="158">
        <v>0.92250922509225086</v>
      </c>
      <c r="O7297" s="158">
        <v>8.468</v>
      </c>
      <c r="P7297" s="161">
        <f t="shared" si="681"/>
        <v>7.8117999999999999</v>
      </c>
    </row>
    <row r="7298" spans="9:16" x14ac:dyDescent="0.2">
      <c r="I7298" s="158">
        <f t="shared" si="685"/>
        <v>18</v>
      </c>
      <c r="J7298" s="158" t="str">
        <f t="shared" si="682"/>
        <v>USD</v>
      </c>
      <c r="K7298" s="158" t="str">
        <f t="shared" si="683"/>
        <v>HKD</v>
      </c>
      <c r="L7298" s="158" t="str">
        <f t="shared" si="680"/>
        <v>USDHKD45437</v>
      </c>
      <c r="M7298" s="160">
        <f t="shared" si="684"/>
        <v>45437</v>
      </c>
      <c r="N7298" s="158">
        <v>0.92250922509225086</v>
      </c>
      <c r="O7298" s="158">
        <v>8.468</v>
      </c>
      <c r="P7298" s="161">
        <f t="shared" si="681"/>
        <v>7.8117999999999999</v>
      </c>
    </row>
    <row r="7299" spans="9:16" x14ac:dyDescent="0.2">
      <c r="I7299" s="158">
        <f t="shared" si="685"/>
        <v>18</v>
      </c>
      <c r="J7299" s="158" t="str">
        <f t="shared" si="682"/>
        <v>USD</v>
      </c>
      <c r="K7299" s="158" t="str">
        <f t="shared" si="683"/>
        <v>HKD</v>
      </c>
      <c r="L7299" s="158" t="str">
        <f t="shared" ref="L7299:L7362" si="686">J7299&amp;K7299&amp;M7299</f>
        <v>USDHKD45438</v>
      </c>
      <c r="M7299" s="160">
        <f t="shared" si="684"/>
        <v>45438</v>
      </c>
      <c r="N7299" s="158">
        <v>0.92250922509225086</v>
      </c>
      <c r="O7299" s="158">
        <v>8.468</v>
      </c>
      <c r="P7299" s="161">
        <f t="shared" ref="P7299:P7362" si="687">ROUND(N7299*O7299,4)</f>
        <v>7.8117999999999999</v>
      </c>
    </row>
    <row r="7300" spans="9:16" x14ac:dyDescent="0.2">
      <c r="I7300" s="158">
        <f t="shared" si="685"/>
        <v>18</v>
      </c>
      <c r="J7300" s="158" t="str">
        <f t="shared" ref="J7300:J7363" si="688">VLOOKUP($I7300,$A:$C,2,FALSE)</f>
        <v>USD</v>
      </c>
      <c r="K7300" s="158" t="str">
        <f t="shared" ref="K7300:K7363" si="689">VLOOKUP($I7300,$A:$C,3,FALSE)</f>
        <v>HKD</v>
      </c>
      <c r="L7300" s="158" t="str">
        <f t="shared" si="686"/>
        <v>USDHKD45439</v>
      </c>
      <c r="M7300" s="160">
        <f t="shared" ref="M7300:M7363" si="690">IF(I7300=I7299,M7299+1,$G$1)</f>
        <v>45439</v>
      </c>
      <c r="N7300" s="158">
        <v>0.92225398874850129</v>
      </c>
      <c r="O7300" s="158">
        <v>8.4663000000000004</v>
      </c>
      <c r="P7300" s="161">
        <f t="shared" si="687"/>
        <v>7.8080999999999996</v>
      </c>
    </row>
    <row r="7301" spans="9:16" x14ac:dyDescent="0.2">
      <c r="I7301" s="158">
        <f t="shared" si="685"/>
        <v>18</v>
      </c>
      <c r="J7301" s="158" t="str">
        <f t="shared" si="688"/>
        <v>USD</v>
      </c>
      <c r="K7301" s="158" t="str">
        <f t="shared" si="689"/>
        <v>HKD</v>
      </c>
      <c r="L7301" s="158" t="str">
        <f t="shared" si="686"/>
        <v>USDHKD45440</v>
      </c>
      <c r="M7301" s="160">
        <f t="shared" si="690"/>
        <v>45440</v>
      </c>
      <c r="N7301" s="158">
        <v>0.91894872266127547</v>
      </c>
      <c r="O7301" s="158">
        <v>8.4993999999999996</v>
      </c>
      <c r="P7301" s="161">
        <f t="shared" si="687"/>
        <v>7.8105000000000002</v>
      </c>
    </row>
    <row r="7302" spans="9:16" x14ac:dyDescent="0.2">
      <c r="I7302" s="158">
        <f t="shared" si="685"/>
        <v>18</v>
      </c>
      <c r="J7302" s="158" t="str">
        <f t="shared" si="688"/>
        <v>USD</v>
      </c>
      <c r="K7302" s="158" t="str">
        <f t="shared" si="689"/>
        <v>HKD</v>
      </c>
      <c r="L7302" s="158" t="str">
        <f t="shared" si="686"/>
        <v>USDHKD45441</v>
      </c>
      <c r="M7302" s="160">
        <f t="shared" si="690"/>
        <v>45441</v>
      </c>
      <c r="N7302" s="158">
        <v>0.9210647508519848</v>
      </c>
      <c r="O7302" s="158">
        <v>8.4810999999999996</v>
      </c>
      <c r="P7302" s="161">
        <f t="shared" si="687"/>
        <v>7.8116000000000003</v>
      </c>
    </row>
    <row r="7303" spans="9:16" x14ac:dyDescent="0.2">
      <c r="I7303" s="158">
        <f t="shared" si="685"/>
        <v>18</v>
      </c>
      <c r="J7303" s="158" t="str">
        <f t="shared" si="688"/>
        <v>USD</v>
      </c>
      <c r="K7303" s="158" t="str">
        <f t="shared" si="689"/>
        <v>HKD</v>
      </c>
      <c r="L7303" s="158" t="str">
        <f t="shared" si="686"/>
        <v>USDHKD45442</v>
      </c>
      <c r="M7303" s="160">
        <f t="shared" si="690"/>
        <v>45442</v>
      </c>
      <c r="N7303" s="158">
        <v>0.92464170134073054</v>
      </c>
      <c r="O7303" s="158">
        <v>8.4556000000000004</v>
      </c>
      <c r="P7303" s="161">
        <f t="shared" si="687"/>
        <v>7.8183999999999996</v>
      </c>
    </row>
    <row r="7304" spans="9:16" x14ac:dyDescent="0.2">
      <c r="I7304" s="158">
        <f t="shared" si="685"/>
        <v>18</v>
      </c>
      <c r="J7304" s="158" t="str">
        <f t="shared" si="688"/>
        <v>USD</v>
      </c>
      <c r="K7304" s="158" t="str">
        <f t="shared" si="689"/>
        <v>HKD</v>
      </c>
      <c r="L7304" s="158" t="str">
        <f t="shared" si="686"/>
        <v>USDHKD45443</v>
      </c>
      <c r="M7304" s="160">
        <f t="shared" si="690"/>
        <v>45443</v>
      </c>
      <c r="N7304" s="158">
        <v>0.92148912642830816</v>
      </c>
      <c r="O7304" s="158">
        <v>8.4838000000000005</v>
      </c>
      <c r="P7304" s="161">
        <f t="shared" si="687"/>
        <v>7.8177000000000003</v>
      </c>
    </row>
    <row r="7305" spans="9:16" x14ac:dyDescent="0.2">
      <c r="I7305" s="158">
        <f t="shared" si="685"/>
        <v>18</v>
      </c>
      <c r="J7305" s="158" t="str">
        <f t="shared" si="688"/>
        <v>USD</v>
      </c>
      <c r="K7305" s="158" t="str">
        <f t="shared" si="689"/>
        <v>HKD</v>
      </c>
      <c r="L7305" s="158" t="str">
        <f t="shared" si="686"/>
        <v>USDHKD45444</v>
      </c>
      <c r="M7305" s="160">
        <f t="shared" si="690"/>
        <v>45444</v>
      </c>
      <c r="N7305" s="158">
        <v>0.92148912642830816</v>
      </c>
      <c r="O7305" s="158">
        <v>8.4838000000000005</v>
      </c>
      <c r="P7305" s="161">
        <f t="shared" si="687"/>
        <v>7.8177000000000003</v>
      </c>
    </row>
    <row r="7306" spans="9:16" x14ac:dyDescent="0.2">
      <c r="I7306" s="158">
        <f t="shared" si="685"/>
        <v>18</v>
      </c>
      <c r="J7306" s="158" t="str">
        <f t="shared" si="688"/>
        <v>USD</v>
      </c>
      <c r="K7306" s="158" t="str">
        <f t="shared" si="689"/>
        <v>HKD</v>
      </c>
      <c r="L7306" s="158" t="str">
        <f t="shared" si="686"/>
        <v>USDHKD45445</v>
      </c>
      <c r="M7306" s="160">
        <f t="shared" si="690"/>
        <v>45445</v>
      </c>
      <c r="N7306" s="158">
        <v>0.92148912642830816</v>
      </c>
      <c r="O7306" s="158">
        <v>8.4838000000000005</v>
      </c>
      <c r="P7306" s="161">
        <f t="shared" si="687"/>
        <v>7.8177000000000003</v>
      </c>
    </row>
    <row r="7307" spans="9:16" x14ac:dyDescent="0.2">
      <c r="I7307" s="158">
        <f t="shared" si="685"/>
        <v>18</v>
      </c>
      <c r="J7307" s="158" t="str">
        <f t="shared" si="688"/>
        <v>USD</v>
      </c>
      <c r="K7307" s="158" t="str">
        <f t="shared" si="689"/>
        <v>HKD</v>
      </c>
      <c r="L7307" s="158" t="str">
        <f t="shared" si="686"/>
        <v>USDHKD45446</v>
      </c>
      <c r="M7307" s="160">
        <f t="shared" si="690"/>
        <v>45446</v>
      </c>
      <c r="N7307" s="158">
        <v>0.92233905183545462</v>
      </c>
      <c r="O7307" s="158">
        <v>8.4796999999999993</v>
      </c>
      <c r="P7307" s="161">
        <f t="shared" si="687"/>
        <v>7.8212000000000002</v>
      </c>
    </row>
    <row r="7308" spans="9:16" x14ac:dyDescent="0.2">
      <c r="I7308" s="158">
        <f t="shared" si="685"/>
        <v>18</v>
      </c>
      <c r="J7308" s="158" t="str">
        <f t="shared" si="688"/>
        <v>USD</v>
      </c>
      <c r="K7308" s="158" t="str">
        <f t="shared" si="689"/>
        <v>HKD</v>
      </c>
      <c r="L7308" s="158" t="str">
        <f t="shared" si="686"/>
        <v>USDHKD45447</v>
      </c>
      <c r="M7308" s="160">
        <f t="shared" si="690"/>
        <v>45447</v>
      </c>
      <c r="N7308" s="158">
        <v>0.92038656235618954</v>
      </c>
      <c r="O7308" s="158">
        <v>8.4901</v>
      </c>
      <c r="P7308" s="161">
        <f t="shared" si="687"/>
        <v>7.8141999999999996</v>
      </c>
    </row>
    <row r="7309" spans="9:16" x14ac:dyDescent="0.2">
      <c r="I7309" s="158">
        <f t="shared" si="685"/>
        <v>18</v>
      </c>
      <c r="J7309" s="158" t="str">
        <f t="shared" si="688"/>
        <v>USD</v>
      </c>
      <c r="K7309" s="158" t="str">
        <f t="shared" si="689"/>
        <v>HKD</v>
      </c>
      <c r="L7309" s="158" t="str">
        <f t="shared" si="686"/>
        <v>USDHKD45448</v>
      </c>
      <c r="M7309" s="160">
        <f t="shared" si="690"/>
        <v>45448</v>
      </c>
      <c r="N7309" s="158">
        <v>0.91979396615158204</v>
      </c>
      <c r="O7309" s="158">
        <v>8.4903999999999993</v>
      </c>
      <c r="P7309" s="161">
        <f t="shared" si="687"/>
        <v>7.8094000000000001</v>
      </c>
    </row>
    <row r="7310" spans="9:16" x14ac:dyDescent="0.2">
      <c r="I7310" s="158">
        <f t="shared" si="685"/>
        <v>18</v>
      </c>
      <c r="J7310" s="158" t="str">
        <f t="shared" si="688"/>
        <v>USD</v>
      </c>
      <c r="K7310" s="158" t="str">
        <f t="shared" si="689"/>
        <v>HKD</v>
      </c>
      <c r="L7310" s="158" t="str">
        <f t="shared" si="686"/>
        <v>USDHKD45449</v>
      </c>
      <c r="M7310" s="160">
        <f t="shared" si="690"/>
        <v>45449</v>
      </c>
      <c r="N7310" s="158">
        <v>0.92038656235618954</v>
      </c>
      <c r="O7310" s="158">
        <v>8.4853000000000005</v>
      </c>
      <c r="P7310" s="161">
        <f t="shared" si="687"/>
        <v>7.8098000000000001</v>
      </c>
    </row>
    <row r="7311" spans="9:16" x14ac:dyDescent="0.2">
      <c r="I7311" s="158">
        <f t="shared" si="685"/>
        <v>18</v>
      </c>
      <c r="J7311" s="158" t="str">
        <f t="shared" si="688"/>
        <v>USD</v>
      </c>
      <c r="K7311" s="158" t="str">
        <f t="shared" si="689"/>
        <v>HKD</v>
      </c>
      <c r="L7311" s="158" t="str">
        <f t="shared" si="686"/>
        <v>USDHKD45450</v>
      </c>
      <c r="M7311" s="160">
        <f t="shared" si="690"/>
        <v>45450</v>
      </c>
      <c r="N7311" s="158">
        <v>0.91759955955221129</v>
      </c>
      <c r="O7311" s="158">
        <v>8.5094999999999992</v>
      </c>
      <c r="P7311" s="161">
        <f t="shared" si="687"/>
        <v>7.8083</v>
      </c>
    </row>
    <row r="7312" spans="9:16" x14ac:dyDescent="0.2">
      <c r="I7312" s="158">
        <f t="shared" si="685"/>
        <v>18</v>
      </c>
      <c r="J7312" s="158" t="str">
        <f t="shared" si="688"/>
        <v>USD</v>
      </c>
      <c r="K7312" s="158" t="str">
        <f t="shared" si="689"/>
        <v>HKD</v>
      </c>
      <c r="L7312" s="158" t="str">
        <f t="shared" si="686"/>
        <v>USDHKD45451</v>
      </c>
      <c r="M7312" s="160">
        <f t="shared" si="690"/>
        <v>45451</v>
      </c>
      <c r="N7312" s="158">
        <v>0.91759955955221129</v>
      </c>
      <c r="O7312" s="158">
        <v>8.5094999999999992</v>
      </c>
      <c r="P7312" s="161">
        <f t="shared" si="687"/>
        <v>7.8083</v>
      </c>
    </row>
    <row r="7313" spans="9:16" x14ac:dyDescent="0.2">
      <c r="I7313" s="158">
        <f t="shared" si="685"/>
        <v>18</v>
      </c>
      <c r="J7313" s="158" t="str">
        <f t="shared" si="688"/>
        <v>USD</v>
      </c>
      <c r="K7313" s="158" t="str">
        <f t="shared" si="689"/>
        <v>HKD</v>
      </c>
      <c r="L7313" s="158" t="str">
        <f t="shared" si="686"/>
        <v>USDHKD45452</v>
      </c>
      <c r="M7313" s="160">
        <f t="shared" si="690"/>
        <v>45452</v>
      </c>
      <c r="N7313" s="158">
        <v>0.91759955955221129</v>
      </c>
      <c r="O7313" s="158">
        <v>8.5094999999999992</v>
      </c>
      <c r="P7313" s="161">
        <f t="shared" si="687"/>
        <v>7.8083</v>
      </c>
    </row>
    <row r="7314" spans="9:16" x14ac:dyDescent="0.2">
      <c r="I7314" s="158">
        <f t="shared" si="685"/>
        <v>18</v>
      </c>
      <c r="J7314" s="158" t="str">
        <f t="shared" si="688"/>
        <v>USD</v>
      </c>
      <c r="K7314" s="158" t="str">
        <f t="shared" si="689"/>
        <v>HKD</v>
      </c>
      <c r="L7314" s="158" t="str">
        <f t="shared" si="686"/>
        <v>USDHKD45453</v>
      </c>
      <c r="M7314" s="160">
        <f t="shared" si="690"/>
        <v>45453</v>
      </c>
      <c r="N7314" s="158">
        <v>0.9297136481963556</v>
      </c>
      <c r="O7314" s="158">
        <v>8.4042999999999992</v>
      </c>
      <c r="P7314" s="161">
        <f t="shared" si="687"/>
        <v>7.8136000000000001</v>
      </c>
    </row>
    <row r="7315" spans="9:16" x14ac:dyDescent="0.2">
      <c r="I7315" s="158">
        <f t="shared" si="685"/>
        <v>18</v>
      </c>
      <c r="J7315" s="158" t="str">
        <f t="shared" si="688"/>
        <v>USD</v>
      </c>
      <c r="K7315" s="158" t="str">
        <f t="shared" si="689"/>
        <v>HKD</v>
      </c>
      <c r="L7315" s="158" t="str">
        <f t="shared" si="686"/>
        <v>USDHKD45454</v>
      </c>
      <c r="M7315" s="160">
        <f t="shared" si="690"/>
        <v>45454</v>
      </c>
      <c r="N7315" s="158">
        <v>0.93196644920782856</v>
      </c>
      <c r="O7315" s="158">
        <v>8.3802000000000003</v>
      </c>
      <c r="P7315" s="161">
        <f t="shared" si="687"/>
        <v>7.8101000000000003</v>
      </c>
    </row>
    <row r="7316" spans="9:16" x14ac:dyDescent="0.2">
      <c r="I7316" s="158">
        <f t="shared" si="685"/>
        <v>18</v>
      </c>
      <c r="J7316" s="158" t="str">
        <f t="shared" si="688"/>
        <v>USD</v>
      </c>
      <c r="K7316" s="158" t="str">
        <f t="shared" si="689"/>
        <v>HKD</v>
      </c>
      <c r="L7316" s="158" t="str">
        <f t="shared" si="686"/>
        <v>USDHKD45455</v>
      </c>
      <c r="M7316" s="160">
        <f t="shared" si="690"/>
        <v>45455</v>
      </c>
      <c r="N7316" s="158">
        <v>0.92893636785880163</v>
      </c>
      <c r="O7316" s="158">
        <v>8.4082000000000008</v>
      </c>
      <c r="P7316" s="161">
        <f t="shared" si="687"/>
        <v>7.8106999999999998</v>
      </c>
    </row>
    <row r="7317" spans="9:16" x14ac:dyDescent="0.2">
      <c r="I7317" s="158">
        <f t="shared" si="685"/>
        <v>18</v>
      </c>
      <c r="J7317" s="158" t="str">
        <f t="shared" si="688"/>
        <v>USD</v>
      </c>
      <c r="K7317" s="158" t="str">
        <f t="shared" si="689"/>
        <v>HKD</v>
      </c>
      <c r="L7317" s="158" t="str">
        <f t="shared" si="686"/>
        <v>USDHKD45456</v>
      </c>
      <c r="M7317" s="160">
        <f t="shared" si="690"/>
        <v>45456</v>
      </c>
      <c r="N7317" s="158">
        <v>0.92729970326409494</v>
      </c>
      <c r="O7317" s="158">
        <v>8.4223999999999997</v>
      </c>
      <c r="P7317" s="161">
        <f t="shared" si="687"/>
        <v>7.8101000000000003</v>
      </c>
    </row>
    <row r="7318" spans="9:16" x14ac:dyDescent="0.2">
      <c r="I7318" s="158">
        <f t="shared" si="685"/>
        <v>18</v>
      </c>
      <c r="J7318" s="158" t="str">
        <f t="shared" si="688"/>
        <v>USD</v>
      </c>
      <c r="K7318" s="158" t="str">
        <f t="shared" si="689"/>
        <v>HKD</v>
      </c>
      <c r="L7318" s="158" t="str">
        <f t="shared" si="686"/>
        <v>USDHKD45457</v>
      </c>
      <c r="M7318" s="160">
        <f t="shared" si="690"/>
        <v>45457</v>
      </c>
      <c r="N7318" s="158">
        <v>0.93580385551188472</v>
      </c>
      <c r="O7318" s="158">
        <v>8.3469999999999995</v>
      </c>
      <c r="P7318" s="161">
        <f t="shared" si="687"/>
        <v>7.8112000000000004</v>
      </c>
    </row>
    <row r="7319" spans="9:16" x14ac:dyDescent="0.2">
      <c r="I7319" s="158">
        <f t="shared" si="685"/>
        <v>18</v>
      </c>
      <c r="J7319" s="158" t="str">
        <f t="shared" si="688"/>
        <v>USD</v>
      </c>
      <c r="K7319" s="158" t="str">
        <f t="shared" si="689"/>
        <v>HKD</v>
      </c>
      <c r="L7319" s="158" t="str">
        <f t="shared" si="686"/>
        <v>USDHKD45458</v>
      </c>
      <c r="M7319" s="160">
        <f t="shared" si="690"/>
        <v>45458</v>
      </c>
      <c r="N7319" s="158">
        <v>0.93580385551188472</v>
      </c>
      <c r="O7319" s="158">
        <v>8.3469999999999995</v>
      </c>
      <c r="P7319" s="161">
        <f t="shared" si="687"/>
        <v>7.8112000000000004</v>
      </c>
    </row>
    <row r="7320" spans="9:16" x14ac:dyDescent="0.2">
      <c r="I7320" s="158">
        <f t="shared" si="685"/>
        <v>18</v>
      </c>
      <c r="J7320" s="158" t="str">
        <f t="shared" si="688"/>
        <v>USD</v>
      </c>
      <c r="K7320" s="158" t="str">
        <f t="shared" si="689"/>
        <v>HKD</v>
      </c>
      <c r="L7320" s="158" t="str">
        <f t="shared" si="686"/>
        <v>USDHKD45459</v>
      </c>
      <c r="M7320" s="160">
        <f t="shared" si="690"/>
        <v>45459</v>
      </c>
      <c r="N7320" s="158">
        <v>0.93580385551188472</v>
      </c>
      <c r="O7320" s="158">
        <v>8.3469999999999995</v>
      </c>
      <c r="P7320" s="161">
        <f t="shared" si="687"/>
        <v>7.8112000000000004</v>
      </c>
    </row>
    <row r="7321" spans="9:16" x14ac:dyDescent="0.2">
      <c r="I7321" s="158">
        <f t="shared" si="685"/>
        <v>18</v>
      </c>
      <c r="J7321" s="158" t="str">
        <f t="shared" si="688"/>
        <v>USD</v>
      </c>
      <c r="K7321" s="158" t="str">
        <f t="shared" si="689"/>
        <v>HKD</v>
      </c>
      <c r="L7321" s="158" t="str">
        <f t="shared" si="686"/>
        <v>USDHKD45460</v>
      </c>
      <c r="M7321" s="160">
        <f t="shared" si="690"/>
        <v>45460</v>
      </c>
      <c r="N7321" s="158">
        <v>0.93353248693054525</v>
      </c>
      <c r="O7321" s="158">
        <v>8.3666999999999998</v>
      </c>
      <c r="P7321" s="161">
        <f t="shared" si="687"/>
        <v>7.8106</v>
      </c>
    </row>
    <row r="7322" spans="9:16" x14ac:dyDescent="0.2">
      <c r="I7322" s="158">
        <f t="shared" si="685"/>
        <v>18</v>
      </c>
      <c r="J7322" s="158" t="str">
        <f t="shared" si="688"/>
        <v>USD</v>
      </c>
      <c r="K7322" s="158" t="str">
        <f t="shared" si="689"/>
        <v>HKD</v>
      </c>
      <c r="L7322" s="158" t="str">
        <f t="shared" si="686"/>
        <v>USDHKD45461</v>
      </c>
      <c r="M7322" s="160">
        <f t="shared" si="690"/>
        <v>45461</v>
      </c>
      <c r="N7322" s="158">
        <v>0.93327111525898288</v>
      </c>
      <c r="O7322" s="158">
        <v>8.3664000000000005</v>
      </c>
      <c r="P7322" s="161">
        <f t="shared" si="687"/>
        <v>7.8080999999999996</v>
      </c>
    </row>
    <row r="7323" spans="9:16" x14ac:dyDescent="0.2">
      <c r="I7323" s="158">
        <f t="shared" si="685"/>
        <v>18</v>
      </c>
      <c r="J7323" s="158" t="str">
        <f t="shared" si="688"/>
        <v>USD</v>
      </c>
      <c r="K7323" s="158" t="str">
        <f t="shared" si="689"/>
        <v>HKD</v>
      </c>
      <c r="L7323" s="158" t="str">
        <f t="shared" si="686"/>
        <v>USDHKD45462</v>
      </c>
      <c r="M7323" s="160">
        <f t="shared" si="690"/>
        <v>45462</v>
      </c>
      <c r="N7323" s="158">
        <v>0.9303190994511118</v>
      </c>
      <c r="O7323" s="158">
        <v>8.3904999999999994</v>
      </c>
      <c r="P7323" s="161">
        <f t="shared" si="687"/>
        <v>7.8057999999999996</v>
      </c>
    </row>
    <row r="7324" spans="9:16" x14ac:dyDescent="0.2">
      <c r="I7324" s="158">
        <f t="shared" si="685"/>
        <v>18</v>
      </c>
      <c r="J7324" s="158" t="str">
        <f t="shared" si="688"/>
        <v>USD</v>
      </c>
      <c r="K7324" s="158" t="str">
        <f t="shared" si="689"/>
        <v>HKD</v>
      </c>
      <c r="L7324" s="158" t="str">
        <f t="shared" si="686"/>
        <v>USDHKD45463</v>
      </c>
      <c r="M7324" s="160">
        <f t="shared" si="690"/>
        <v>45463</v>
      </c>
      <c r="N7324" s="158">
        <v>0.93292284728052988</v>
      </c>
      <c r="O7324" s="158">
        <v>8.3653999999999993</v>
      </c>
      <c r="P7324" s="161">
        <f t="shared" si="687"/>
        <v>7.8042999999999996</v>
      </c>
    </row>
    <row r="7325" spans="9:16" x14ac:dyDescent="0.2">
      <c r="I7325" s="158">
        <f t="shared" si="685"/>
        <v>18</v>
      </c>
      <c r="J7325" s="158" t="str">
        <f t="shared" si="688"/>
        <v>USD</v>
      </c>
      <c r="K7325" s="158" t="str">
        <f t="shared" si="689"/>
        <v>HKD</v>
      </c>
      <c r="L7325" s="158" t="str">
        <f t="shared" si="686"/>
        <v>USDHKD45464</v>
      </c>
      <c r="M7325" s="160">
        <f t="shared" si="690"/>
        <v>45464</v>
      </c>
      <c r="N7325" s="158">
        <v>0.93562874251497008</v>
      </c>
      <c r="O7325" s="158">
        <v>8.3400999999999996</v>
      </c>
      <c r="P7325" s="161">
        <f t="shared" si="687"/>
        <v>7.8032000000000004</v>
      </c>
    </row>
    <row r="7326" spans="9:16" x14ac:dyDescent="0.2">
      <c r="I7326" s="158">
        <f t="shared" si="685"/>
        <v>18</v>
      </c>
      <c r="J7326" s="158" t="str">
        <f t="shared" si="688"/>
        <v>USD</v>
      </c>
      <c r="K7326" s="158" t="str">
        <f t="shared" si="689"/>
        <v>HKD</v>
      </c>
      <c r="L7326" s="158" t="str">
        <f t="shared" si="686"/>
        <v>USDHKD45465</v>
      </c>
      <c r="M7326" s="160">
        <f t="shared" si="690"/>
        <v>45465</v>
      </c>
      <c r="N7326" s="158">
        <v>0.93562874251497008</v>
      </c>
      <c r="O7326" s="158">
        <v>8.3400999999999996</v>
      </c>
      <c r="P7326" s="161">
        <f t="shared" si="687"/>
        <v>7.8032000000000004</v>
      </c>
    </row>
    <row r="7327" spans="9:16" x14ac:dyDescent="0.2">
      <c r="I7327" s="158">
        <f t="shared" si="685"/>
        <v>18</v>
      </c>
      <c r="J7327" s="158" t="str">
        <f t="shared" si="688"/>
        <v>USD</v>
      </c>
      <c r="K7327" s="158" t="str">
        <f t="shared" si="689"/>
        <v>HKD</v>
      </c>
      <c r="L7327" s="158" t="str">
        <f t="shared" si="686"/>
        <v>USDHKD45466</v>
      </c>
      <c r="M7327" s="160">
        <f t="shared" si="690"/>
        <v>45466</v>
      </c>
      <c r="N7327" s="158">
        <v>0.93562874251497008</v>
      </c>
      <c r="O7327" s="158">
        <v>8.3400999999999996</v>
      </c>
      <c r="P7327" s="161">
        <f t="shared" si="687"/>
        <v>7.8032000000000004</v>
      </c>
    </row>
    <row r="7328" spans="9:16" x14ac:dyDescent="0.2">
      <c r="I7328" s="158">
        <f t="shared" si="685"/>
        <v>18</v>
      </c>
      <c r="J7328" s="158" t="str">
        <f t="shared" si="688"/>
        <v>USD</v>
      </c>
      <c r="K7328" s="158" t="str">
        <f t="shared" si="689"/>
        <v>HKD</v>
      </c>
      <c r="L7328" s="158" t="str">
        <f t="shared" si="686"/>
        <v>USDHKD45467</v>
      </c>
      <c r="M7328" s="160">
        <f t="shared" si="690"/>
        <v>45467</v>
      </c>
      <c r="N7328" s="158">
        <v>0.93196644920782856</v>
      </c>
      <c r="O7328" s="158">
        <v>8.3772000000000002</v>
      </c>
      <c r="P7328" s="161">
        <f t="shared" si="687"/>
        <v>7.8072999999999997</v>
      </c>
    </row>
    <row r="7329" spans="9:16" x14ac:dyDescent="0.2">
      <c r="I7329" s="158">
        <f t="shared" si="685"/>
        <v>18</v>
      </c>
      <c r="J7329" s="158" t="str">
        <f t="shared" si="688"/>
        <v>USD</v>
      </c>
      <c r="K7329" s="158" t="str">
        <f t="shared" si="689"/>
        <v>HKD</v>
      </c>
      <c r="L7329" s="158" t="str">
        <f t="shared" si="686"/>
        <v>USDHKD45468</v>
      </c>
      <c r="M7329" s="160">
        <f t="shared" si="690"/>
        <v>45468</v>
      </c>
      <c r="N7329" s="158">
        <v>0.93335822288594372</v>
      </c>
      <c r="O7329" s="158">
        <v>8.3651999999999997</v>
      </c>
      <c r="P7329" s="161">
        <f t="shared" si="687"/>
        <v>7.8076999999999996</v>
      </c>
    </row>
    <row r="7330" spans="9:16" x14ac:dyDescent="0.2">
      <c r="I7330" s="158">
        <f t="shared" si="685"/>
        <v>18</v>
      </c>
      <c r="J7330" s="158" t="str">
        <f t="shared" si="688"/>
        <v>USD</v>
      </c>
      <c r="K7330" s="158" t="str">
        <f t="shared" si="689"/>
        <v>HKD</v>
      </c>
      <c r="L7330" s="158" t="str">
        <f t="shared" si="686"/>
        <v>USDHKD45469</v>
      </c>
      <c r="M7330" s="160">
        <f t="shared" si="690"/>
        <v>45469</v>
      </c>
      <c r="N7330" s="158">
        <v>0.93554121059032658</v>
      </c>
      <c r="O7330" s="158">
        <v>8.3459000000000003</v>
      </c>
      <c r="P7330" s="161">
        <f t="shared" si="687"/>
        <v>7.8079000000000001</v>
      </c>
    </row>
    <row r="7331" spans="9:16" x14ac:dyDescent="0.2">
      <c r="I7331" s="158">
        <f t="shared" si="685"/>
        <v>18</v>
      </c>
      <c r="J7331" s="158" t="str">
        <f t="shared" si="688"/>
        <v>USD</v>
      </c>
      <c r="K7331" s="158" t="str">
        <f t="shared" si="689"/>
        <v>HKD</v>
      </c>
      <c r="L7331" s="158" t="str">
        <f t="shared" si="686"/>
        <v>USDHKD45470</v>
      </c>
      <c r="M7331" s="160">
        <f t="shared" si="690"/>
        <v>45470</v>
      </c>
      <c r="N7331" s="158">
        <v>0.93492894540014948</v>
      </c>
      <c r="O7331" s="158">
        <v>8.3521000000000001</v>
      </c>
      <c r="P7331" s="161">
        <f t="shared" si="687"/>
        <v>7.8086000000000002</v>
      </c>
    </row>
    <row r="7332" spans="9:16" x14ac:dyDescent="0.2">
      <c r="I7332" s="158">
        <f t="shared" si="685"/>
        <v>18</v>
      </c>
      <c r="J7332" s="158" t="str">
        <f t="shared" si="688"/>
        <v>USD</v>
      </c>
      <c r="K7332" s="158" t="str">
        <f t="shared" si="689"/>
        <v>HKD</v>
      </c>
      <c r="L7332" s="158" t="str">
        <f t="shared" si="686"/>
        <v>USDHKD45471</v>
      </c>
      <c r="M7332" s="160">
        <f t="shared" si="690"/>
        <v>45471</v>
      </c>
      <c r="N7332" s="158">
        <v>0.93414292386735165</v>
      </c>
      <c r="O7332" s="158">
        <v>8.3594000000000008</v>
      </c>
      <c r="P7332" s="161">
        <f t="shared" si="687"/>
        <v>7.8089000000000004</v>
      </c>
    </row>
    <row r="7333" spans="9:16" x14ac:dyDescent="0.2">
      <c r="I7333" s="158">
        <f t="shared" si="685"/>
        <v>18</v>
      </c>
      <c r="J7333" s="158" t="str">
        <f t="shared" si="688"/>
        <v>USD</v>
      </c>
      <c r="K7333" s="158" t="str">
        <f t="shared" si="689"/>
        <v>HKD</v>
      </c>
      <c r="L7333" s="158" t="str">
        <f t="shared" si="686"/>
        <v>USDHKD45472</v>
      </c>
      <c r="M7333" s="160">
        <f t="shared" si="690"/>
        <v>45472</v>
      </c>
      <c r="N7333" s="158">
        <v>0.93414292386735165</v>
      </c>
      <c r="O7333" s="158">
        <v>8.3594000000000008</v>
      </c>
      <c r="P7333" s="161">
        <f t="shared" si="687"/>
        <v>7.8089000000000004</v>
      </c>
    </row>
    <row r="7334" spans="9:16" x14ac:dyDescent="0.2">
      <c r="I7334" s="158">
        <f t="shared" si="685"/>
        <v>18</v>
      </c>
      <c r="J7334" s="158" t="str">
        <f t="shared" si="688"/>
        <v>USD</v>
      </c>
      <c r="K7334" s="158" t="str">
        <f t="shared" si="689"/>
        <v>HKD</v>
      </c>
      <c r="L7334" s="158" t="str">
        <f t="shared" si="686"/>
        <v>USDHKD45473</v>
      </c>
      <c r="M7334" s="160">
        <f t="shared" si="690"/>
        <v>45473</v>
      </c>
      <c r="N7334" s="158">
        <v>0.93414292386735165</v>
      </c>
      <c r="O7334" s="158">
        <v>8.3594000000000008</v>
      </c>
      <c r="P7334" s="161">
        <f t="shared" si="687"/>
        <v>7.8089000000000004</v>
      </c>
    </row>
    <row r="7335" spans="9:16" x14ac:dyDescent="0.2">
      <c r="I7335" s="158">
        <f t="shared" si="685"/>
        <v>18</v>
      </c>
      <c r="J7335" s="158" t="str">
        <f t="shared" si="688"/>
        <v>USD</v>
      </c>
      <c r="K7335" s="158" t="str">
        <f t="shared" si="689"/>
        <v>HKD</v>
      </c>
      <c r="L7335" s="158" t="str">
        <f t="shared" si="686"/>
        <v>USDHKD45474</v>
      </c>
      <c r="M7335" s="160">
        <f t="shared" si="690"/>
        <v>45474</v>
      </c>
      <c r="N7335" s="158">
        <v>0.93066542577943223</v>
      </c>
      <c r="O7335" s="158">
        <v>8.3945000000000007</v>
      </c>
      <c r="P7335" s="161">
        <f t="shared" si="687"/>
        <v>7.8125</v>
      </c>
    </row>
    <row r="7336" spans="9:16" x14ac:dyDescent="0.2">
      <c r="I7336" s="158">
        <f t="shared" si="685"/>
        <v>18</v>
      </c>
      <c r="J7336" s="158" t="str">
        <f t="shared" si="688"/>
        <v>USD</v>
      </c>
      <c r="K7336" s="158" t="str">
        <f t="shared" si="689"/>
        <v>HKD</v>
      </c>
      <c r="L7336" s="158" t="str">
        <f t="shared" si="686"/>
        <v>USDHKD45475</v>
      </c>
      <c r="M7336" s="160">
        <f t="shared" si="690"/>
        <v>45475</v>
      </c>
      <c r="N7336" s="158">
        <v>0.93205331344952935</v>
      </c>
      <c r="O7336" s="158">
        <v>8.3828999999999994</v>
      </c>
      <c r="P7336" s="161">
        <f t="shared" si="687"/>
        <v>7.8132999999999999</v>
      </c>
    </row>
    <row r="7337" spans="9:16" x14ac:dyDescent="0.2">
      <c r="I7337" s="158">
        <f t="shared" si="685"/>
        <v>18</v>
      </c>
      <c r="J7337" s="158" t="str">
        <f t="shared" si="688"/>
        <v>USD</v>
      </c>
      <c r="K7337" s="158" t="str">
        <f t="shared" si="689"/>
        <v>HKD</v>
      </c>
      <c r="L7337" s="158" t="str">
        <f t="shared" si="686"/>
        <v>USDHKD45476</v>
      </c>
      <c r="M7337" s="160">
        <f t="shared" si="690"/>
        <v>45476</v>
      </c>
      <c r="N7337" s="158">
        <v>0.92954080684142026</v>
      </c>
      <c r="O7337" s="158">
        <v>8.4032999999999998</v>
      </c>
      <c r="P7337" s="161">
        <f t="shared" si="687"/>
        <v>7.8112000000000004</v>
      </c>
    </row>
    <row r="7338" spans="9:16" x14ac:dyDescent="0.2">
      <c r="I7338" s="158">
        <f t="shared" ref="I7338:I7401" si="691">IF(M7337=$G$2,I7337+1,I7337)</f>
        <v>18</v>
      </c>
      <c r="J7338" s="158" t="str">
        <f t="shared" si="688"/>
        <v>USD</v>
      </c>
      <c r="K7338" s="158" t="str">
        <f t="shared" si="689"/>
        <v>HKD</v>
      </c>
      <c r="L7338" s="158" t="str">
        <f t="shared" si="686"/>
        <v>USDHKD45477</v>
      </c>
      <c r="M7338" s="160">
        <f t="shared" si="690"/>
        <v>45477</v>
      </c>
      <c r="N7338" s="158">
        <v>0.92592592592592582</v>
      </c>
      <c r="O7338" s="158">
        <v>8.4339999999999993</v>
      </c>
      <c r="P7338" s="161">
        <f t="shared" si="687"/>
        <v>7.8093000000000004</v>
      </c>
    </row>
    <row r="7339" spans="9:16" x14ac:dyDescent="0.2">
      <c r="I7339" s="158">
        <f t="shared" si="691"/>
        <v>18</v>
      </c>
      <c r="J7339" s="158" t="str">
        <f t="shared" si="688"/>
        <v>USD</v>
      </c>
      <c r="K7339" s="158" t="str">
        <f t="shared" si="689"/>
        <v>HKD</v>
      </c>
      <c r="L7339" s="158" t="str">
        <f t="shared" si="686"/>
        <v>USDHKD45478</v>
      </c>
      <c r="M7339" s="160">
        <f t="shared" si="690"/>
        <v>45478</v>
      </c>
      <c r="N7339" s="158">
        <v>0.92387287509238725</v>
      </c>
      <c r="O7339" s="158">
        <v>8.4543999999999997</v>
      </c>
      <c r="P7339" s="161">
        <f t="shared" si="687"/>
        <v>7.8108000000000004</v>
      </c>
    </row>
    <row r="7340" spans="9:16" x14ac:dyDescent="0.2">
      <c r="I7340" s="158">
        <f t="shared" si="691"/>
        <v>18</v>
      </c>
      <c r="J7340" s="158" t="str">
        <f t="shared" si="688"/>
        <v>USD</v>
      </c>
      <c r="K7340" s="158" t="str">
        <f t="shared" si="689"/>
        <v>HKD</v>
      </c>
      <c r="L7340" s="158" t="str">
        <f t="shared" si="686"/>
        <v>USDHKD45479</v>
      </c>
      <c r="M7340" s="160">
        <f t="shared" si="690"/>
        <v>45479</v>
      </c>
      <c r="N7340" s="158">
        <v>0.92387287509238725</v>
      </c>
      <c r="O7340" s="158">
        <v>8.4543999999999997</v>
      </c>
      <c r="P7340" s="161">
        <f t="shared" si="687"/>
        <v>7.8108000000000004</v>
      </c>
    </row>
    <row r="7341" spans="9:16" x14ac:dyDescent="0.2">
      <c r="I7341" s="158">
        <f t="shared" si="691"/>
        <v>18</v>
      </c>
      <c r="J7341" s="158" t="str">
        <f t="shared" si="688"/>
        <v>USD</v>
      </c>
      <c r="K7341" s="158" t="str">
        <f t="shared" si="689"/>
        <v>HKD</v>
      </c>
      <c r="L7341" s="158" t="str">
        <f t="shared" si="686"/>
        <v>USDHKD45480</v>
      </c>
      <c r="M7341" s="160">
        <f t="shared" si="690"/>
        <v>45480</v>
      </c>
      <c r="N7341" s="158">
        <v>0.92387287509238725</v>
      </c>
      <c r="O7341" s="158">
        <v>8.4543999999999997</v>
      </c>
      <c r="P7341" s="161">
        <f t="shared" si="687"/>
        <v>7.8108000000000004</v>
      </c>
    </row>
    <row r="7342" spans="9:16" x14ac:dyDescent="0.2">
      <c r="I7342" s="158">
        <f t="shared" si="691"/>
        <v>18</v>
      </c>
      <c r="J7342" s="158" t="str">
        <f t="shared" si="688"/>
        <v>USD</v>
      </c>
      <c r="K7342" s="158" t="str">
        <f t="shared" si="689"/>
        <v>HKD</v>
      </c>
      <c r="L7342" s="158" t="str">
        <f t="shared" si="686"/>
        <v>USDHKD45481</v>
      </c>
      <c r="M7342" s="160">
        <f t="shared" si="690"/>
        <v>45481</v>
      </c>
      <c r="N7342" s="158">
        <v>0.92293493308721741</v>
      </c>
      <c r="O7342" s="158">
        <v>8.4631000000000007</v>
      </c>
      <c r="P7342" s="161">
        <f t="shared" si="687"/>
        <v>7.8109000000000002</v>
      </c>
    </row>
    <row r="7343" spans="9:16" x14ac:dyDescent="0.2">
      <c r="I7343" s="158">
        <f t="shared" si="691"/>
        <v>18</v>
      </c>
      <c r="J7343" s="158" t="str">
        <f t="shared" si="688"/>
        <v>USD</v>
      </c>
      <c r="K7343" s="158" t="str">
        <f t="shared" si="689"/>
        <v>HKD</v>
      </c>
      <c r="L7343" s="158" t="str">
        <f t="shared" si="686"/>
        <v>USDHKD45482</v>
      </c>
      <c r="M7343" s="160">
        <f t="shared" si="690"/>
        <v>45482</v>
      </c>
      <c r="N7343" s="158">
        <v>0.92472720547438514</v>
      </c>
      <c r="O7343" s="158">
        <v>8.4476999999999993</v>
      </c>
      <c r="P7343" s="161">
        <f t="shared" si="687"/>
        <v>7.8117999999999999</v>
      </c>
    </row>
    <row r="7344" spans="9:16" x14ac:dyDescent="0.2">
      <c r="I7344" s="158">
        <f t="shared" si="691"/>
        <v>18</v>
      </c>
      <c r="J7344" s="158" t="str">
        <f t="shared" si="688"/>
        <v>USD</v>
      </c>
      <c r="K7344" s="158" t="str">
        <f t="shared" si="689"/>
        <v>HKD</v>
      </c>
      <c r="L7344" s="158" t="str">
        <f t="shared" si="686"/>
        <v>USDHKD45483</v>
      </c>
      <c r="M7344" s="160">
        <f t="shared" si="690"/>
        <v>45483</v>
      </c>
      <c r="N7344" s="158">
        <v>0.92378752886836024</v>
      </c>
      <c r="O7344" s="158">
        <v>8.4553999999999991</v>
      </c>
      <c r="P7344" s="161">
        <f t="shared" si="687"/>
        <v>7.8109999999999999</v>
      </c>
    </row>
    <row r="7345" spans="9:16" x14ac:dyDescent="0.2">
      <c r="I7345" s="158">
        <f t="shared" si="691"/>
        <v>18</v>
      </c>
      <c r="J7345" s="158" t="str">
        <f t="shared" si="688"/>
        <v>USD</v>
      </c>
      <c r="K7345" s="158" t="str">
        <f t="shared" si="689"/>
        <v>HKD</v>
      </c>
      <c r="L7345" s="158" t="str">
        <f t="shared" si="686"/>
        <v>USDHKD45484</v>
      </c>
      <c r="M7345" s="160">
        <f t="shared" si="690"/>
        <v>45484</v>
      </c>
      <c r="N7345" s="158">
        <v>0.92123445416858596</v>
      </c>
      <c r="O7345" s="158">
        <v>8.4766999999999992</v>
      </c>
      <c r="P7345" s="161">
        <f t="shared" si="687"/>
        <v>7.8090000000000002</v>
      </c>
    </row>
    <row r="7346" spans="9:16" x14ac:dyDescent="0.2">
      <c r="I7346" s="158">
        <f t="shared" si="691"/>
        <v>18</v>
      </c>
      <c r="J7346" s="158" t="str">
        <f t="shared" si="688"/>
        <v>USD</v>
      </c>
      <c r="K7346" s="158" t="str">
        <f t="shared" si="689"/>
        <v>HKD</v>
      </c>
      <c r="L7346" s="158" t="str">
        <f t="shared" si="686"/>
        <v>USDHKD45485</v>
      </c>
      <c r="M7346" s="160">
        <f t="shared" si="690"/>
        <v>45485</v>
      </c>
      <c r="N7346" s="158">
        <v>0.91827364554637281</v>
      </c>
      <c r="O7346" s="158">
        <v>8.5018999999999991</v>
      </c>
      <c r="P7346" s="161">
        <f t="shared" si="687"/>
        <v>7.8071000000000002</v>
      </c>
    </row>
    <row r="7347" spans="9:16" x14ac:dyDescent="0.2">
      <c r="I7347" s="158">
        <f t="shared" si="691"/>
        <v>18</v>
      </c>
      <c r="J7347" s="158" t="str">
        <f t="shared" si="688"/>
        <v>USD</v>
      </c>
      <c r="K7347" s="158" t="str">
        <f t="shared" si="689"/>
        <v>HKD</v>
      </c>
      <c r="L7347" s="158" t="str">
        <f t="shared" si="686"/>
        <v>USDHKD45486</v>
      </c>
      <c r="M7347" s="160">
        <f t="shared" si="690"/>
        <v>45486</v>
      </c>
      <c r="N7347" s="158">
        <v>0.91827364554637281</v>
      </c>
      <c r="O7347" s="158">
        <v>8.5018999999999991</v>
      </c>
      <c r="P7347" s="161">
        <f t="shared" si="687"/>
        <v>7.8071000000000002</v>
      </c>
    </row>
    <row r="7348" spans="9:16" x14ac:dyDescent="0.2">
      <c r="I7348" s="158">
        <f t="shared" si="691"/>
        <v>18</v>
      </c>
      <c r="J7348" s="158" t="str">
        <f t="shared" si="688"/>
        <v>USD</v>
      </c>
      <c r="K7348" s="158" t="str">
        <f t="shared" si="689"/>
        <v>HKD</v>
      </c>
      <c r="L7348" s="158" t="str">
        <f t="shared" si="686"/>
        <v>USDHKD45487</v>
      </c>
      <c r="M7348" s="160">
        <f t="shared" si="690"/>
        <v>45487</v>
      </c>
      <c r="N7348" s="158">
        <v>0.91827364554637281</v>
      </c>
      <c r="O7348" s="158">
        <v>8.5018999999999991</v>
      </c>
      <c r="P7348" s="161">
        <f t="shared" si="687"/>
        <v>7.8071000000000002</v>
      </c>
    </row>
    <row r="7349" spans="9:16" x14ac:dyDescent="0.2">
      <c r="I7349" s="158">
        <f t="shared" si="691"/>
        <v>18</v>
      </c>
      <c r="J7349" s="158" t="str">
        <f t="shared" si="688"/>
        <v>USD</v>
      </c>
      <c r="K7349" s="158" t="str">
        <f t="shared" si="689"/>
        <v>HKD</v>
      </c>
      <c r="L7349" s="158" t="str">
        <f t="shared" si="686"/>
        <v>USDHKD45488</v>
      </c>
      <c r="M7349" s="160">
        <f t="shared" si="690"/>
        <v>45488</v>
      </c>
      <c r="N7349" s="158">
        <v>0.9168423947923352</v>
      </c>
      <c r="O7349" s="158">
        <v>8.5132999999999992</v>
      </c>
      <c r="P7349" s="161">
        <f t="shared" si="687"/>
        <v>7.8053999999999997</v>
      </c>
    </row>
    <row r="7350" spans="9:16" x14ac:dyDescent="0.2">
      <c r="I7350" s="158">
        <f t="shared" si="691"/>
        <v>18</v>
      </c>
      <c r="J7350" s="158" t="str">
        <f t="shared" si="688"/>
        <v>USD</v>
      </c>
      <c r="K7350" s="158" t="str">
        <f t="shared" si="689"/>
        <v>HKD</v>
      </c>
      <c r="L7350" s="158" t="str">
        <f t="shared" si="686"/>
        <v>USDHKD45489</v>
      </c>
      <c r="M7350" s="160">
        <f t="shared" si="690"/>
        <v>45489</v>
      </c>
      <c r="N7350" s="158">
        <v>0.91726288754356999</v>
      </c>
      <c r="O7350" s="158">
        <v>8.5082000000000004</v>
      </c>
      <c r="P7350" s="161">
        <f t="shared" si="687"/>
        <v>7.8042999999999996</v>
      </c>
    </row>
    <row r="7351" spans="9:16" x14ac:dyDescent="0.2">
      <c r="I7351" s="158">
        <f t="shared" si="691"/>
        <v>18</v>
      </c>
      <c r="J7351" s="158" t="str">
        <f t="shared" si="688"/>
        <v>USD</v>
      </c>
      <c r="K7351" s="158" t="str">
        <f t="shared" si="689"/>
        <v>HKD</v>
      </c>
      <c r="L7351" s="158" t="str">
        <f t="shared" si="686"/>
        <v>USDHKD45490</v>
      </c>
      <c r="M7351" s="160">
        <f t="shared" si="690"/>
        <v>45490</v>
      </c>
      <c r="N7351" s="158">
        <v>0.91457837936711184</v>
      </c>
      <c r="O7351" s="158">
        <v>8.5367999999999995</v>
      </c>
      <c r="P7351" s="161">
        <f t="shared" si="687"/>
        <v>7.8075999999999999</v>
      </c>
    </row>
    <row r="7352" spans="9:16" x14ac:dyDescent="0.2">
      <c r="I7352" s="158">
        <f t="shared" si="691"/>
        <v>18</v>
      </c>
      <c r="J7352" s="158" t="str">
        <f t="shared" si="688"/>
        <v>USD</v>
      </c>
      <c r="K7352" s="158" t="str">
        <f t="shared" si="689"/>
        <v>HKD</v>
      </c>
      <c r="L7352" s="158" t="str">
        <f t="shared" si="686"/>
        <v>USDHKD45491</v>
      </c>
      <c r="M7352" s="160">
        <f t="shared" si="690"/>
        <v>45491</v>
      </c>
      <c r="N7352" s="158">
        <v>0.91491308325709064</v>
      </c>
      <c r="O7352" s="158">
        <v>8.5350000000000001</v>
      </c>
      <c r="P7352" s="161">
        <f t="shared" si="687"/>
        <v>7.8087999999999997</v>
      </c>
    </row>
    <row r="7353" spans="9:16" x14ac:dyDescent="0.2">
      <c r="I7353" s="158">
        <f t="shared" si="691"/>
        <v>18</v>
      </c>
      <c r="J7353" s="158" t="str">
        <f t="shared" si="688"/>
        <v>USD</v>
      </c>
      <c r="K7353" s="158" t="str">
        <f t="shared" si="689"/>
        <v>HKD</v>
      </c>
      <c r="L7353" s="158" t="str">
        <f t="shared" si="686"/>
        <v>USDHKD45492</v>
      </c>
      <c r="M7353" s="160">
        <f t="shared" si="690"/>
        <v>45492</v>
      </c>
      <c r="N7353" s="158">
        <v>0.91827364554637281</v>
      </c>
      <c r="O7353" s="158">
        <v>8.5048999999999992</v>
      </c>
      <c r="P7353" s="161">
        <f t="shared" si="687"/>
        <v>7.8098000000000001</v>
      </c>
    </row>
    <row r="7354" spans="9:16" x14ac:dyDescent="0.2">
      <c r="I7354" s="158">
        <f t="shared" si="691"/>
        <v>18</v>
      </c>
      <c r="J7354" s="158" t="str">
        <f t="shared" si="688"/>
        <v>USD</v>
      </c>
      <c r="K7354" s="158" t="str">
        <f t="shared" si="689"/>
        <v>HKD</v>
      </c>
      <c r="L7354" s="158" t="str">
        <f t="shared" si="686"/>
        <v>USDHKD45493</v>
      </c>
      <c r="M7354" s="160">
        <f t="shared" si="690"/>
        <v>45493</v>
      </c>
      <c r="N7354" s="158">
        <v>0.91827364554637281</v>
      </c>
      <c r="O7354" s="158">
        <v>8.5048999999999992</v>
      </c>
      <c r="P7354" s="161">
        <f t="shared" si="687"/>
        <v>7.8098000000000001</v>
      </c>
    </row>
    <row r="7355" spans="9:16" x14ac:dyDescent="0.2">
      <c r="I7355" s="158">
        <f t="shared" si="691"/>
        <v>18</v>
      </c>
      <c r="J7355" s="158" t="str">
        <f t="shared" si="688"/>
        <v>USD</v>
      </c>
      <c r="K7355" s="158" t="str">
        <f t="shared" si="689"/>
        <v>HKD</v>
      </c>
      <c r="L7355" s="158" t="str">
        <f t="shared" si="686"/>
        <v>USDHKD45494</v>
      </c>
      <c r="M7355" s="160">
        <f t="shared" si="690"/>
        <v>45494</v>
      </c>
      <c r="N7355" s="158">
        <v>0.91827364554637281</v>
      </c>
      <c r="O7355" s="158">
        <v>8.5048999999999992</v>
      </c>
      <c r="P7355" s="161">
        <f t="shared" si="687"/>
        <v>7.8098000000000001</v>
      </c>
    </row>
    <row r="7356" spans="9:16" x14ac:dyDescent="0.2">
      <c r="I7356" s="158">
        <f t="shared" si="691"/>
        <v>18</v>
      </c>
      <c r="J7356" s="158" t="str">
        <f t="shared" si="688"/>
        <v>USD</v>
      </c>
      <c r="K7356" s="158" t="str">
        <f t="shared" si="689"/>
        <v>HKD</v>
      </c>
      <c r="L7356" s="158" t="str">
        <f t="shared" si="686"/>
        <v>USDHKD45495</v>
      </c>
      <c r="M7356" s="160">
        <f t="shared" si="690"/>
        <v>45495</v>
      </c>
      <c r="N7356" s="158">
        <v>0.91844232182218954</v>
      </c>
      <c r="O7356" s="158">
        <v>8.5006000000000004</v>
      </c>
      <c r="P7356" s="161">
        <f t="shared" si="687"/>
        <v>7.8072999999999997</v>
      </c>
    </row>
    <row r="7357" spans="9:16" x14ac:dyDescent="0.2">
      <c r="I7357" s="158">
        <f t="shared" si="691"/>
        <v>18</v>
      </c>
      <c r="J7357" s="158" t="str">
        <f t="shared" si="688"/>
        <v>USD</v>
      </c>
      <c r="K7357" s="158" t="str">
        <f t="shared" si="689"/>
        <v>HKD</v>
      </c>
      <c r="L7357" s="158" t="str">
        <f t="shared" si="686"/>
        <v>USDHKD45496</v>
      </c>
      <c r="M7357" s="160">
        <f t="shared" si="690"/>
        <v>45496</v>
      </c>
      <c r="N7357" s="158">
        <v>0.92081031307550643</v>
      </c>
      <c r="O7357" s="158">
        <v>8.4787999999999997</v>
      </c>
      <c r="P7357" s="161">
        <f t="shared" si="687"/>
        <v>7.8074000000000003</v>
      </c>
    </row>
    <row r="7358" spans="9:16" x14ac:dyDescent="0.2">
      <c r="I7358" s="158">
        <f t="shared" si="691"/>
        <v>18</v>
      </c>
      <c r="J7358" s="158" t="str">
        <f t="shared" si="688"/>
        <v>USD</v>
      </c>
      <c r="K7358" s="158" t="str">
        <f t="shared" si="689"/>
        <v>HKD</v>
      </c>
      <c r="L7358" s="158" t="str">
        <f t="shared" si="686"/>
        <v>USDHKD45497</v>
      </c>
      <c r="M7358" s="160">
        <f t="shared" si="690"/>
        <v>45497</v>
      </c>
      <c r="N7358" s="158">
        <v>0.92182890855457233</v>
      </c>
      <c r="O7358" s="158">
        <v>8.4716000000000005</v>
      </c>
      <c r="P7358" s="161">
        <f t="shared" si="687"/>
        <v>7.8094000000000001</v>
      </c>
    </row>
    <row r="7359" spans="9:16" x14ac:dyDescent="0.2">
      <c r="I7359" s="158">
        <f t="shared" si="691"/>
        <v>18</v>
      </c>
      <c r="J7359" s="158" t="str">
        <f t="shared" si="688"/>
        <v>USD</v>
      </c>
      <c r="K7359" s="158" t="str">
        <f t="shared" si="689"/>
        <v>HKD</v>
      </c>
      <c r="L7359" s="158" t="str">
        <f t="shared" si="686"/>
        <v>USDHKD45498</v>
      </c>
      <c r="M7359" s="160">
        <f t="shared" si="690"/>
        <v>45498</v>
      </c>
      <c r="N7359" s="158">
        <v>0.92157404847479496</v>
      </c>
      <c r="O7359" s="158">
        <v>8.4681999999999995</v>
      </c>
      <c r="P7359" s="161">
        <f t="shared" si="687"/>
        <v>7.8041</v>
      </c>
    </row>
    <row r="7360" spans="9:16" x14ac:dyDescent="0.2">
      <c r="I7360" s="158">
        <f t="shared" si="691"/>
        <v>18</v>
      </c>
      <c r="J7360" s="158" t="str">
        <f t="shared" si="688"/>
        <v>USD</v>
      </c>
      <c r="K7360" s="158" t="str">
        <f t="shared" si="689"/>
        <v>HKD</v>
      </c>
      <c r="L7360" s="158" t="str">
        <f t="shared" si="686"/>
        <v>USDHKD45499</v>
      </c>
      <c r="M7360" s="160">
        <f t="shared" si="690"/>
        <v>45499</v>
      </c>
      <c r="N7360" s="158">
        <v>0.92081031307550643</v>
      </c>
      <c r="O7360" s="158">
        <v>8.4781999999999993</v>
      </c>
      <c r="P7360" s="161">
        <f t="shared" si="687"/>
        <v>7.8068</v>
      </c>
    </row>
    <row r="7361" spans="9:16" x14ac:dyDescent="0.2">
      <c r="I7361" s="158">
        <f t="shared" si="691"/>
        <v>18</v>
      </c>
      <c r="J7361" s="158" t="str">
        <f t="shared" si="688"/>
        <v>USD</v>
      </c>
      <c r="K7361" s="158" t="str">
        <f t="shared" si="689"/>
        <v>HKD</v>
      </c>
      <c r="L7361" s="158" t="str">
        <f t="shared" si="686"/>
        <v>USDHKD45500</v>
      </c>
      <c r="M7361" s="160">
        <f t="shared" si="690"/>
        <v>45500</v>
      </c>
      <c r="N7361" s="158">
        <v>0.92081031307550643</v>
      </c>
      <c r="O7361" s="158">
        <v>8.4781999999999993</v>
      </c>
      <c r="P7361" s="161">
        <f t="shared" si="687"/>
        <v>7.8068</v>
      </c>
    </row>
    <row r="7362" spans="9:16" x14ac:dyDescent="0.2">
      <c r="I7362" s="158">
        <f t="shared" si="691"/>
        <v>18</v>
      </c>
      <c r="J7362" s="158" t="str">
        <f t="shared" si="688"/>
        <v>USD</v>
      </c>
      <c r="K7362" s="158" t="str">
        <f t="shared" si="689"/>
        <v>HKD</v>
      </c>
      <c r="L7362" s="158" t="str">
        <f t="shared" si="686"/>
        <v>USDHKD45501</v>
      </c>
      <c r="M7362" s="160">
        <f t="shared" si="690"/>
        <v>45501</v>
      </c>
      <c r="N7362" s="158">
        <v>0.92081031307550643</v>
      </c>
      <c r="O7362" s="158">
        <v>8.4781999999999993</v>
      </c>
      <c r="P7362" s="161">
        <f t="shared" si="687"/>
        <v>7.8068</v>
      </c>
    </row>
    <row r="7363" spans="9:16" x14ac:dyDescent="0.2">
      <c r="I7363" s="158">
        <f t="shared" si="691"/>
        <v>18</v>
      </c>
      <c r="J7363" s="158" t="str">
        <f t="shared" si="688"/>
        <v>USD</v>
      </c>
      <c r="K7363" s="158" t="str">
        <f t="shared" si="689"/>
        <v>HKD</v>
      </c>
      <c r="L7363" s="158" t="str">
        <f t="shared" ref="L7363:L7426" si="692">J7363&amp;K7363&amp;M7363</f>
        <v>USDHKD45502</v>
      </c>
      <c r="M7363" s="160">
        <f t="shared" si="690"/>
        <v>45502</v>
      </c>
      <c r="N7363" s="158">
        <v>0.92447074050106304</v>
      </c>
      <c r="O7363" s="158">
        <v>8.4489999999999998</v>
      </c>
      <c r="P7363" s="161">
        <f t="shared" ref="P7363:P7426" si="693">ROUND(N7363*O7363,4)</f>
        <v>7.8109000000000002</v>
      </c>
    </row>
    <row r="7364" spans="9:16" x14ac:dyDescent="0.2">
      <c r="I7364" s="158">
        <f t="shared" si="691"/>
        <v>18</v>
      </c>
      <c r="J7364" s="158" t="str">
        <f t="shared" ref="J7364:J7427" si="694">VLOOKUP($I7364,$A:$C,2,FALSE)</f>
        <v>USD</v>
      </c>
      <c r="K7364" s="158" t="str">
        <f t="shared" ref="K7364:K7427" si="695">VLOOKUP($I7364,$A:$C,3,FALSE)</f>
        <v>HKD</v>
      </c>
      <c r="L7364" s="158" t="str">
        <f t="shared" si="692"/>
        <v>USDHKD45503</v>
      </c>
      <c r="M7364" s="160">
        <f t="shared" ref="M7364:M7427" si="696">IF(I7364=I7363,M7363+1,$G$1)</f>
        <v>45503</v>
      </c>
      <c r="N7364" s="158">
        <v>0.92387287509238725</v>
      </c>
      <c r="O7364" s="158">
        <v>8.4558</v>
      </c>
      <c r="P7364" s="161">
        <f t="shared" si="693"/>
        <v>7.8121</v>
      </c>
    </row>
    <row r="7365" spans="9:16" x14ac:dyDescent="0.2">
      <c r="I7365" s="158">
        <f t="shared" si="691"/>
        <v>18</v>
      </c>
      <c r="J7365" s="158" t="str">
        <f t="shared" si="694"/>
        <v>USD</v>
      </c>
      <c r="K7365" s="158" t="str">
        <f t="shared" si="695"/>
        <v>HKD</v>
      </c>
      <c r="L7365" s="158" t="str">
        <f t="shared" si="692"/>
        <v>USDHKD45504</v>
      </c>
      <c r="M7365" s="160">
        <f t="shared" si="696"/>
        <v>45504</v>
      </c>
      <c r="N7365" s="158">
        <v>0.92353158478019948</v>
      </c>
      <c r="O7365" s="158">
        <v>8.4588999999999999</v>
      </c>
      <c r="P7365" s="161">
        <f t="shared" si="693"/>
        <v>7.8121</v>
      </c>
    </row>
    <row r="7366" spans="9:16" x14ac:dyDescent="0.2">
      <c r="I7366" s="158">
        <f t="shared" si="691"/>
        <v>18</v>
      </c>
      <c r="J7366" s="158" t="str">
        <f t="shared" si="694"/>
        <v>USD</v>
      </c>
      <c r="K7366" s="158" t="str">
        <f t="shared" si="695"/>
        <v>HKD</v>
      </c>
      <c r="L7366" s="158" t="str">
        <f t="shared" si="692"/>
        <v>USDHKD45505</v>
      </c>
      <c r="M7366" s="160">
        <f t="shared" si="696"/>
        <v>45505</v>
      </c>
      <c r="N7366" s="158">
        <v>0.92686996014459178</v>
      </c>
      <c r="O7366" s="158">
        <v>8.4320000000000004</v>
      </c>
      <c r="P7366" s="161">
        <f t="shared" si="693"/>
        <v>7.8154000000000003</v>
      </c>
    </row>
    <row r="7367" spans="9:16" x14ac:dyDescent="0.2">
      <c r="I7367" s="158">
        <f t="shared" si="691"/>
        <v>18</v>
      </c>
      <c r="J7367" s="158" t="str">
        <f t="shared" si="694"/>
        <v>USD</v>
      </c>
      <c r="K7367" s="158" t="str">
        <f t="shared" si="695"/>
        <v>HKD</v>
      </c>
      <c r="L7367" s="158" t="str">
        <f t="shared" si="692"/>
        <v>USDHKD45506</v>
      </c>
      <c r="M7367" s="160">
        <f t="shared" si="696"/>
        <v>45506</v>
      </c>
      <c r="N7367" s="158">
        <v>0.92293493308721741</v>
      </c>
      <c r="O7367" s="158">
        <v>8.4625000000000004</v>
      </c>
      <c r="P7367" s="161">
        <f t="shared" si="693"/>
        <v>7.8102999999999998</v>
      </c>
    </row>
    <row r="7368" spans="9:16" x14ac:dyDescent="0.2">
      <c r="I7368" s="158">
        <f t="shared" si="691"/>
        <v>18</v>
      </c>
      <c r="J7368" s="158" t="str">
        <f t="shared" si="694"/>
        <v>USD</v>
      </c>
      <c r="K7368" s="158" t="str">
        <f t="shared" si="695"/>
        <v>HKD</v>
      </c>
      <c r="L7368" s="158" t="str">
        <f t="shared" si="692"/>
        <v>USDHKD45507</v>
      </c>
      <c r="M7368" s="160">
        <f t="shared" si="696"/>
        <v>45507</v>
      </c>
      <c r="N7368" s="158">
        <v>0.92293493308721741</v>
      </c>
      <c r="O7368" s="158">
        <v>8.4625000000000004</v>
      </c>
      <c r="P7368" s="161">
        <f t="shared" si="693"/>
        <v>7.8102999999999998</v>
      </c>
    </row>
    <row r="7369" spans="9:16" x14ac:dyDescent="0.2">
      <c r="I7369" s="158">
        <f t="shared" si="691"/>
        <v>18</v>
      </c>
      <c r="J7369" s="158" t="str">
        <f t="shared" si="694"/>
        <v>USD</v>
      </c>
      <c r="K7369" s="158" t="str">
        <f t="shared" si="695"/>
        <v>HKD</v>
      </c>
      <c r="L7369" s="158" t="str">
        <f t="shared" si="692"/>
        <v>USDHKD45508</v>
      </c>
      <c r="M7369" s="160">
        <f t="shared" si="696"/>
        <v>45508</v>
      </c>
      <c r="N7369" s="158">
        <v>0.92293493308721741</v>
      </c>
      <c r="O7369" s="158">
        <v>8.4625000000000004</v>
      </c>
      <c r="P7369" s="161">
        <f t="shared" si="693"/>
        <v>7.8102999999999998</v>
      </c>
    </row>
    <row r="7370" spans="9:16" x14ac:dyDescent="0.2">
      <c r="I7370" s="158">
        <f t="shared" si="691"/>
        <v>18</v>
      </c>
      <c r="J7370" s="158" t="str">
        <f t="shared" si="694"/>
        <v>USD</v>
      </c>
      <c r="K7370" s="158" t="str">
        <f t="shared" si="695"/>
        <v>HKD</v>
      </c>
      <c r="L7370" s="158" t="str">
        <f t="shared" si="692"/>
        <v>USDHKD45509</v>
      </c>
      <c r="M7370" s="160">
        <f t="shared" si="696"/>
        <v>45509</v>
      </c>
      <c r="N7370" s="158">
        <v>0.91190953857377344</v>
      </c>
      <c r="O7370" s="158">
        <v>8.5335000000000001</v>
      </c>
      <c r="P7370" s="161">
        <f t="shared" si="693"/>
        <v>7.7817999999999996</v>
      </c>
    </row>
    <row r="7371" spans="9:16" x14ac:dyDescent="0.2">
      <c r="I7371" s="158">
        <f t="shared" si="691"/>
        <v>18</v>
      </c>
      <c r="J7371" s="158" t="str">
        <f t="shared" si="694"/>
        <v>USD</v>
      </c>
      <c r="K7371" s="158" t="str">
        <f t="shared" si="695"/>
        <v>HKD</v>
      </c>
      <c r="L7371" s="158" t="str">
        <f t="shared" si="692"/>
        <v>USDHKD45510</v>
      </c>
      <c r="M7371" s="160">
        <f t="shared" si="696"/>
        <v>45510</v>
      </c>
      <c r="N7371" s="158">
        <v>0.91617040769583147</v>
      </c>
      <c r="O7371" s="158">
        <v>8.5054999999999996</v>
      </c>
      <c r="P7371" s="161">
        <f t="shared" si="693"/>
        <v>7.7925000000000004</v>
      </c>
    </row>
    <row r="7372" spans="9:16" x14ac:dyDescent="0.2">
      <c r="I7372" s="158">
        <f t="shared" si="691"/>
        <v>18</v>
      </c>
      <c r="J7372" s="158" t="str">
        <f t="shared" si="694"/>
        <v>USD</v>
      </c>
      <c r="K7372" s="158" t="str">
        <f t="shared" si="695"/>
        <v>HKD</v>
      </c>
      <c r="L7372" s="158" t="str">
        <f t="shared" si="692"/>
        <v>USDHKD45511</v>
      </c>
      <c r="M7372" s="160">
        <f t="shared" si="696"/>
        <v>45511</v>
      </c>
      <c r="N7372" s="158">
        <v>0.91558322651529023</v>
      </c>
      <c r="O7372" s="158">
        <v>8.5161999999999995</v>
      </c>
      <c r="P7372" s="161">
        <f t="shared" si="693"/>
        <v>7.7972999999999999</v>
      </c>
    </row>
    <row r="7373" spans="9:16" x14ac:dyDescent="0.2">
      <c r="I7373" s="158">
        <f t="shared" si="691"/>
        <v>18</v>
      </c>
      <c r="J7373" s="158" t="str">
        <f t="shared" si="694"/>
        <v>USD</v>
      </c>
      <c r="K7373" s="158" t="str">
        <f t="shared" si="695"/>
        <v>HKD</v>
      </c>
      <c r="L7373" s="158" t="str">
        <f t="shared" si="692"/>
        <v>USDHKD45512</v>
      </c>
      <c r="M7373" s="160">
        <f t="shared" si="696"/>
        <v>45512</v>
      </c>
      <c r="N7373" s="158">
        <v>0.91491308325709064</v>
      </c>
      <c r="O7373" s="158">
        <v>8.5167999999999999</v>
      </c>
      <c r="P7373" s="161">
        <f t="shared" si="693"/>
        <v>7.7920999999999996</v>
      </c>
    </row>
    <row r="7374" spans="9:16" x14ac:dyDescent="0.2">
      <c r="I7374" s="158">
        <f t="shared" si="691"/>
        <v>18</v>
      </c>
      <c r="J7374" s="158" t="str">
        <f t="shared" si="694"/>
        <v>USD</v>
      </c>
      <c r="K7374" s="158" t="str">
        <f t="shared" si="695"/>
        <v>HKD</v>
      </c>
      <c r="L7374" s="158" t="str">
        <f t="shared" si="692"/>
        <v>USDHKD45513</v>
      </c>
      <c r="M7374" s="160">
        <f t="shared" si="696"/>
        <v>45513</v>
      </c>
      <c r="N7374" s="158">
        <v>0.91600256480718156</v>
      </c>
      <c r="O7374" s="158">
        <v>8.5139999999999993</v>
      </c>
      <c r="P7374" s="161">
        <f t="shared" si="693"/>
        <v>7.7988</v>
      </c>
    </row>
    <row r="7375" spans="9:16" x14ac:dyDescent="0.2">
      <c r="I7375" s="158">
        <f t="shared" si="691"/>
        <v>18</v>
      </c>
      <c r="J7375" s="158" t="str">
        <f t="shared" si="694"/>
        <v>USD</v>
      </c>
      <c r="K7375" s="158" t="str">
        <f t="shared" si="695"/>
        <v>HKD</v>
      </c>
      <c r="L7375" s="158" t="str">
        <f t="shared" si="692"/>
        <v>USDHKD45514</v>
      </c>
      <c r="M7375" s="160">
        <f t="shared" si="696"/>
        <v>45514</v>
      </c>
      <c r="N7375" s="158">
        <v>0.91600256480718156</v>
      </c>
      <c r="O7375" s="158">
        <v>8.5139999999999993</v>
      </c>
      <c r="P7375" s="161">
        <f t="shared" si="693"/>
        <v>7.7988</v>
      </c>
    </row>
    <row r="7376" spans="9:16" x14ac:dyDescent="0.2">
      <c r="I7376" s="158">
        <f t="shared" si="691"/>
        <v>18</v>
      </c>
      <c r="J7376" s="158" t="str">
        <f t="shared" si="694"/>
        <v>USD</v>
      </c>
      <c r="K7376" s="158" t="str">
        <f t="shared" si="695"/>
        <v>HKD</v>
      </c>
      <c r="L7376" s="158" t="str">
        <f t="shared" si="692"/>
        <v>USDHKD45515</v>
      </c>
      <c r="M7376" s="160">
        <f t="shared" si="696"/>
        <v>45515</v>
      </c>
      <c r="N7376" s="158">
        <v>0.91600256480718156</v>
      </c>
      <c r="O7376" s="158">
        <v>8.5139999999999993</v>
      </c>
      <c r="P7376" s="161">
        <f t="shared" si="693"/>
        <v>7.7988</v>
      </c>
    </row>
    <row r="7377" spans="9:16" x14ac:dyDescent="0.2">
      <c r="I7377" s="158">
        <f t="shared" si="691"/>
        <v>18</v>
      </c>
      <c r="J7377" s="158" t="str">
        <f t="shared" si="694"/>
        <v>USD</v>
      </c>
      <c r="K7377" s="158" t="str">
        <f t="shared" si="695"/>
        <v>HKD</v>
      </c>
      <c r="L7377" s="158" t="str">
        <f t="shared" si="692"/>
        <v>USDHKD45516</v>
      </c>
      <c r="M7377" s="160">
        <f t="shared" si="696"/>
        <v>45516</v>
      </c>
      <c r="N7377" s="158">
        <v>0.91533180778032031</v>
      </c>
      <c r="O7377" s="158">
        <v>8.5157000000000007</v>
      </c>
      <c r="P7377" s="161">
        <f t="shared" si="693"/>
        <v>7.7946999999999997</v>
      </c>
    </row>
    <row r="7378" spans="9:16" x14ac:dyDescent="0.2">
      <c r="I7378" s="158">
        <f t="shared" si="691"/>
        <v>18</v>
      </c>
      <c r="J7378" s="158" t="str">
        <f t="shared" si="694"/>
        <v>USD</v>
      </c>
      <c r="K7378" s="158" t="str">
        <f t="shared" si="695"/>
        <v>HKD</v>
      </c>
      <c r="L7378" s="158" t="str">
        <f t="shared" si="692"/>
        <v>USDHKD45517</v>
      </c>
      <c r="M7378" s="160">
        <f t="shared" si="696"/>
        <v>45517</v>
      </c>
      <c r="N7378" s="158">
        <v>0.91482938431982441</v>
      </c>
      <c r="O7378" s="158">
        <v>8.5143000000000004</v>
      </c>
      <c r="P7378" s="161">
        <f t="shared" si="693"/>
        <v>7.7891000000000004</v>
      </c>
    </row>
    <row r="7379" spans="9:16" x14ac:dyDescent="0.2">
      <c r="I7379" s="158">
        <f t="shared" si="691"/>
        <v>18</v>
      </c>
      <c r="J7379" s="158" t="str">
        <f t="shared" si="694"/>
        <v>USD</v>
      </c>
      <c r="K7379" s="158" t="str">
        <f t="shared" si="695"/>
        <v>HKD</v>
      </c>
      <c r="L7379" s="158" t="str">
        <f t="shared" si="692"/>
        <v>USDHKD45518</v>
      </c>
      <c r="M7379" s="160">
        <f t="shared" si="696"/>
        <v>45518</v>
      </c>
      <c r="N7379" s="158">
        <v>0.90752336872674466</v>
      </c>
      <c r="O7379" s="158">
        <v>8.5823999999999998</v>
      </c>
      <c r="P7379" s="161">
        <f t="shared" si="693"/>
        <v>7.7887000000000004</v>
      </c>
    </row>
    <row r="7380" spans="9:16" x14ac:dyDescent="0.2">
      <c r="I7380" s="158">
        <f t="shared" si="691"/>
        <v>18</v>
      </c>
      <c r="J7380" s="158" t="str">
        <f t="shared" si="694"/>
        <v>USD</v>
      </c>
      <c r="K7380" s="158" t="str">
        <f t="shared" si="695"/>
        <v>HKD</v>
      </c>
      <c r="L7380" s="158" t="str">
        <f t="shared" si="692"/>
        <v>USDHKD45519</v>
      </c>
      <c r="M7380" s="160">
        <f t="shared" si="696"/>
        <v>45519</v>
      </c>
      <c r="N7380" s="158">
        <v>0.90818272636454456</v>
      </c>
      <c r="O7380" s="158">
        <v>8.58</v>
      </c>
      <c r="P7380" s="161">
        <f t="shared" si="693"/>
        <v>7.7922000000000002</v>
      </c>
    </row>
    <row r="7381" spans="9:16" x14ac:dyDescent="0.2">
      <c r="I7381" s="158">
        <f t="shared" si="691"/>
        <v>18</v>
      </c>
      <c r="J7381" s="158" t="str">
        <f t="shared" si="694"/>
        <v>USD</v>
      </c>
      <c r="K7381" s="158" t="str">
        <f t="shared" si="695"/>
        <v>HKD</v>
      </c>
      <c r="L7381" s="158" t="str">
        <f t="shared" si="692"/>
        <v>USDHKD45520</v>
      </c>
      <c r="M7381" s="160">
        <f t="shared" si="696"/>
        <v>45520</v>
      </c>
      <c r="N7381" s="158">
        <v>0.90958704748044394</v>
      </c>
      <c r="O7381" s="158">
        <v>8.5704999999999991</v>
      </c>
      <c r="P7381" s="161">
        <f t="shared" si="693"/>
        <v>7.7956000000000003</v>
      </c>
    </row>
    <row r="7382" spans="9:16" x14ac:dyDescent="0.2">
      <c r="I7382" s="158">
        <f t="shared" si="691"/>
        <v>18</v>
      </c>
      <c r="J7382" s="158" t="str">
        <f t="shared" si="694"/>
        <v>USD</v>
      </c>
      <c r="K7382" s="158" t="str">
        <f t="shared" si="695"/>
        <v>HKD</v>
      </c>
      <c r="L7382" s="158" t="str">
        <f t="shared" si="692"/>
        <v>USDHKD45521</v>
      </c>
      <c r="M7382" s="160">
        <f t="shared" si="696"/>
        <v>45521</v>
      </c>
      <c r="N7382" s="158">
        <v>0.90958704748044394</v>
      </c>
      <c r="O7382" s="158">
        <v>8.5704999999999991</v>
      </c>
      <c r="P7382" s="161">
        <f t="shared" si="693"/>
        <v>7.7956000000000003</v>
      </c>
    </row>
    <row r="7383" spans="9:16" x14ac:dyDescent="0.2">
      <c r="I7383" s="158">
        <f t="shared" si="691"/>
        <v>18</v>
      </c>
      <c r="J7383" s="158" t="str">
        <f t="shared" si="694"/>
        <v>USD</v>
      </c>
      <c r="K7383" s="158" t="str">
        <f t="shared" si="695"/>
        <v>HKD</v>
      </c>
      <c r="L7383" s="158" t="str">
        <f t="shared" si="692"/>
        <v>USDHKD45522</v>
      </c>
      <c r="M7383" s="160">
        <f t="shared" si="696"/>
        <v>45522</v>
      </c>
      <c r="N7383" s="158">
        <v>0.90958704748044394</v>
      </c>
      <c r="O7383" s="158">
        <v>8.5704999999999991</v>
      </c>
      <c r="P7383" s="161">
        <f t="shared" si="693"/>
        <v>7.7956000000000003</v>
      </c>
    </row>
    <row r="7384" spans="9:16" x14ac:dyDescent="0.2">
      <c r="I7384" s="158">
        <f t="shared" si="691"/>
        <v>18</v>
      </c>
      <c r="J7384" s="158" t="str">
        <f t="shared" si="694"/>
        <v>USD</v>
      </c>
      <c r="K7384" s="158" t="str">
        <f t="shared" si="695"/>
        <v>HKD</v>
      </c>
      <c r="L7384" s="158" t="str">
        <f t="shared" si="692"/>
        <v>USDHKD45523</v>
      </c>
      <c r="M7384" s="160">
        <f t="shared" si="696"/>
        <v>45523</v>
      </c>
      <c r="N7384" s="158">
        <v>0.90571506204148167</v>
      </c>
      <c r="O7384" s="158">
        <v>8.6039999999999992</v>
      </c>
      <c r="P7384" s="161">
        <f t="shared" si="693"/>
        <v>7.7927999999999997</v>
      </c>
    </row>
    <row r="7385" spans="9:16" x14ac:dyDescent="0.2">
      <c r="I7385" s="158">
        <f t="shared" si="691"/>
        <v>18</v>
      </c>
      <c r="J7385" s="158" t="str">
        <f t="shared" si="694"/>
        <v>USD</v>
      </c>
      <c r="K7385" s="158" t="str">
        <f t="shared" si="695"/>
        <v>HKD</v>
      </c>
      <c r="L7385" s="158" t="str">
        <f t="shared" si="692"/>
        <v>USDHKD45524</v>
      </c>
      <c r="M7385" s="160">
        <f t="shared" si="696"/>
        <v>45524</v>
      </c>
      <c r="N7385" s="158">
        <v>0.90220137134608436</v>
      </c>
      <c r="O7385" s="158">
        <v>8.6344999999999992</v>
      </c>
      <c r="P7385" s="161">
        <f t="shared" si="693"/>
        <v>7.7900999999999998</v>
      </c>
    </row>
    <row r="7386" spans="9:16" x14ac:dyDescent="0.2">
      <c r="I7386" s="158">
        <f t="shared" si="691"/>
        <v>18</v>
      </c>
      <c r="J7386" s="158" t="str">
        <f t="shared" si="694"/>
        <v>USD</v>
      </c>
      <c r="K7386" s="158" t="str">
        <f t="shared" si="695"/>
        <v>HKD</v>
      </c>
      <c r="L7386" s="158" t="str">
        <f t="shared" si="692"/>
        <v>USDHKD45525</v>
      </c>
      <c r="M7386" s="160">
        <f t="shared" si="696"/>
        <v>45525</v>
      </c>
      <c r="N7386" s="158">
        <v>0.89960417416336813</v>
      </c>
      <c r="O7386" s="158">
        <v>8.6633999999999993</v>
      </c>
      <c r="P7386" s="161">
        <f t="shared" si="693"/>
        <v>7.7935999999999996</v>
      </c>
    </row>
    <row r="7387" spans="9:16" x14ac:dyDescent="0.2">
      <c r="I7387" s="158">
        <f t="shared" si="691"/>
        <v>18</v>
      </c>
      <c r="J7387" s="158" t="str">
        <f t="shared" si="694"/>
        <v>USD</v>
      </c>
      <c r="K7387" s="158" t="str">
        <f t="shared" si="695"/>
        <v>HKD</v>
      </c>
      <c r="L7387" s="158" t="str">
        <f t="shared" si="692"/>
        <v>USDHKD45526</v>
      </c>
      <c r="M7387" s="160">
        <f t="shared" si="696"/>
        <v>45526</v>
      </c>
      <c r="N7387" s="158">
        <v>0.89806915132465204</v>
      </c>
      <c r="O7387" s="158">
        <v>8.6814</v>
      </c>
      <c r="P7387" s="161">
        <f t="shared" si="693"/>
        <v>7.7965</v>
      </c>
    </row>
    <row r="7388" spans="9:16" x14ac:dyDescent="0.2">
      <c r="I7388" s="158">
        <f t="shared" si="691"/>
        <v>18</v>
      </c>
      <c r="J7388" s="158" t="str">
        <f t="shared" si="694"/>
        <v>USD</v>
      </c>
      <c r="K7388" s="158" t="str">
        <f t="shared" si="695"/>
        <v>HKD</v>
      </c>
      <c r="L7388" s="158" t="str">
        <f t="shared" si="692"/>
        <v>USDHKD45527</v>
      </c>
      <c r="M7388" s="160">
        <f t="shared" si="696"/>
        <v>45527</v>
      </c>
      <c r="N7388" s="158">
        <v>0.89919971225609197</v>
      </c>
      <c r="O7388" s="158">
        <v>8.6728000000000005</v>
      </c>
      <c r="P7388" s="161">
        <f t="shared" si="693"/>
        <v>7.7986000000000004</v>
      </c>
    </row>
    <row r="7389" spans="9:16" x14ac:dyDescent="0.2">
      <c r="I7389" s="158">
        <f t="shared" si="691"/>
        <v>18</v>
      </c>
      <c r="J7389" s="158" t="str">
        <f t="shared" si="694"/>
        <v>USD</v>
      </c>
      <c r="K7389" s="158" t="str">
        <f t="shared" si="695"/>
        <v>HKD</v>
      </c>
      <c r="L7389" s="158" t="str">
        <f t="shared" si="692"/>
        <v>USDHKD45528</v>
      </c>
      <c r="M7389" s="160">
        <f t="shared" si="696"/>
        <v>45528</v>
      </c>
      <c r="N7389" s="158">
        <v>0.89919971225609197</v>
      </c>
      <c r="O7389" s="158">
        <v>8.6728000000000005</v>
      </c>
      <c r="P7389" s="161">
        <f t="shared" si="693"/>
        <v>7.7986000000000004</v>
      </c>
    </row>
    <row r="7390" spans="9:16" x14ac:dyDescent="0.2">
      <c r="I7390" s="158">
        <f t="shared" si="691"/>
        <v>18</v>
      </c>
      <c r="J7390" s="158" t="str">
        <f t="shared" si="694"/>
        <v>USD</v>
      </c>
      <c r="K7390" s="158" t="str">
        <f t="shared" si="695"/>
        <v>HKD</v>
      </c>
      <c r="L7390" s="158" t="str">
        <f t="shared" si="692"/>
        <v>USDHKD45529</v>
      </c>
      <c r="M7390" s="160">
        <f t="shared" si="696"/>
        <v>45529</v>
      </c>
      <c r="N7390" s="158">
        <v>0.89919971225609197</v>
      </c>
      <c r="O7390" s="158">
        <v>8.6728000000000005</v>
      </c>
      <c r="P7390" s="161">
        <f t="shared" si="693"/>
        <v>7.7986000000000004</v>
      </c>
    </row>
    <row r="7391" spans="9:16" x14ac:dyDescent="0.2">
      <c r="I7391" s="158">
        <f t="shared" si="691"/>
        <v>18</v>
      </c>
      <c r="J7391" s="158" t="str">
        <f t="shared" si="694"/>
        <v>USD</v>
      </c>
      <c r="K7391" s="158" t="str">
        <f t="shared" si="695"/>
        <v>HKD</v>
      </c>
      <c r="L7391" s="158" t="str">
        <f t="shared" si="692"/>
        <v>USDHKD45530</v>
      </c>
      <c r="M7391" s="160">
        <f t="shared" si="696"/>
        <v>45530</v>
      </c>
      <c r="N7391" s="158">
        <v>0.89581653677326878</v>
      </c>
      <c r="O7391" s="158">
        <v>8.7022999999999993</v>
      </c>
      <c r="P7391" s="161">
        <f t="shared" si="693"/>
        <v>7.7957000000000001</v>
      </c>
    </row>
    <row r="7392" spans="9:16" x14ac:dyDescent="0.2">
      <c r="I7392" s="158">
        <f t="shared" si="691"/>
        <v>18</v>
      </c>
      <c r="J7392" s="158" t="str">
        <f t="shared" si="694"/>
        <v>USD</v>
      </c>
      <c r="K7392" s="158" t="str">
        <f t="shared" si="695"/>
        <v>HKD</v>
      </c>
      <c r="L7392" s="158" t="str">
        <f t="shared" si="692"/>
        <v>USDHKD45531</v>
      </c>
      <c r="M7392" s="160">
        <f t="shared" si="696"/>
        <v>45531</v>
      </c>
      <c r="N7392" s="158">
        <v>0.89589679268948208</v>
      </c>
      <c r="O7392" s="158">
        <v>8.7073</v>
      </c>
      <c r="P7392" s="161">
        <f t="shared" si="693"/>
        <v>7.8007999999999997</v>
      </c>
    </row>
    <row r="7393" spans="9:16" x14ac:dyDescent="0.2">
      <c r="I7393" s="158">
        <f t="shared" si="691"/>
        <v>18</v>
      </c>
      <c r="J7393" s="158" t="str">
        <f t="shared" si="694"/>
        <v>USD</v>
      </c>
      <c r="K7393" s="158" t="str">
        <f t="shared" si="695"/>
        <v>HKD</v>
      </c>
      <c r="L7393" s="158" t="str">
        <f t="shared" si="692"/>
        <v>USDHKD45532</v>
      </c>
      <c r="M7393" s="160">
        <f t="shared" si="696"/>
        <v>45532</v>
      </c>
      <c r="N7393" s="158">
        <v>0.8995232526760818</v>
      </c>
      <c r="O7393" s="158">
        <v>8.6710999999999991</v>
      </c>
      <c r="P7393" s="161">
        <f t="shared" si="693"/>
        <v>7.7999000000000001</v>
      </c>
    </row>
    <row r="7394" spans="9:16" x14ac:dyDescent="0.2">
      <c r="I7394" s="158">
        <f t="shared" si="691"/>
        <v>18</v>
      </c>
      <c r="J7394" s="158" t="str">
        <f t="shared" si="694"/>
        <v>USD</v>
      </c>
      <c r="K7394" s="158" t="str">
        <f t="shared" si="695"/>
        <v>HKD</v>
      </c>
      <c r="L7394" s="158" t="str">
        <f t="shared" si="692"/>
        <v>USDHKD45533</v>
      </c>
      <c r="M7394" s="160">
        <f t="shared" si="696"/>
        <v>45533</v>
      </c>
      <c r="N7394" s="158">
        <v>0.90187590187590183</v>
      </c>
      <c r="O7394" s="158">
        <v>8.6422000000000008</v>
      </c>
      <c r="P7394" s="161">
        <f t="shared" si="693"/>
        <v>7.7942</v>
      </c>
    </row>
    <row r="7395" spans="9:16" x14ac:dyDescent="0.2">
      <c r="I7395" s="158">
        <f t="shared" si="691"/>
        <v>18</v>
      </c>
      <c r="J7395" s="158" t="str">
        <f t="shared" si="694"/>
        <v>USD</v>
      </c>
      <c r="K7395" s="158" t="str">
        <f t="shared" si="695"/>
        <v>HKD</v>
      </c>
      <c r="L7395" s="158" t="str">
        <f t="shared" si="692"/>
        <v>USDHKD45534</v>
      </c>
      <c r="M7395" s="160">
        <f t="shared" si="696"/>
        <v>45534</v>
      </c>
      <c r="N7395" s="158">
        <v>0.90195724722648141</v>
      </c>
      <c r="O7395" s="158">
        <v>8.6455000000000002</v>
      </c>
      <c r="P7395" s="161">
        <f t="shared" si="693"/>
        <v>7.7979000000000003</v>
      </c>
    </row>
    <row r="7396" spans="9:16" x14ac:dyDescent="0.2">
      <c r="I7396" s="158">
        <f t="shared" si="691"/>
        <v>18</v>
      </c>
      <c r="J7396" s="158" t="str">
        <f t="shared" si="694"/>
        <v>USD</v>
      </c>
      <c r="K7396" s="158" t="str">
        <f t="shared" si="695"/>
        <v>HKD</v>
      </c>
      <c r="L7396" s="158" t="str">
        <f t="shared" si="692"/>
        <v>USDHKD45535</v>
      </c>
      <c r="M7396" s="160">
        <f t="shared" si="696"/>
        <v>45535</v>
      </c>
      <c r="N7396" s="158">
        <v>0.90195724722648141</v>
      </c>
      <c r="O7396" s="158">
        <v>8.6455000000000002</v>
      </c>
      <c r="P7396" s="161">
        <f t="shared" si="693"/>
        <v>7.7979000000000003</v>
      </c>
    </row>
    <row r="7397" spans="9:16" x14ac:dyDescent="0.2">
      <c r="I7397" s="158">
        <f t="shared" si="691"/>
        <v>18</v>
      </c>
      <c r="J7397" s="158" t="str">
        <f t="shared" si="694"/>
        <v>USD</v>
      </c>
      <c r="K7397" s="158" t="str">
        <f t="shared" si="695"/>
        <v>HKD</v>
      </c>
      <c r="L7397" s="158" t="str">
        <f t="shared" si="692"/>
        <v>USDHKD45536</v>
      </c>
      <c r="M7397" s="160">
        <f t="shared" si="696"/>
        <v>45536</v>
      </c>
      <c r="N7397" s="158">
        <v>0.90195724722648141</v>
      </c>
      <c r="O7397" s="158">
        <v>8.6455000000000002</v>
      </c>
      <c r="P7397" s="161">
        <f t="shared" si="693"/>
        <v>7.7979000000000003</v>
      </c>
    </row>
    <row r="7398" spans="9:16" x14ac:dyDescent="0.2">
      <c r="I7398" s="158">
        <f t="shared" si="691"/>
        <v>18</v>
      </c>
      <c r="J7398" s="158" t="str">
        <f t="shared" si="694"/>
        <v>USD</v>
      </c>
      <c r="K7398" s="158" t="str">
        <f t="shared" si="695"/>
        <v>HKD</v>
      </c>
      <c r="L7398" s="158" t="str">
        <f t="shared" si="692"/>
        <v>USDHKD45537</v>
      </c>
      <c r="M7398" s="160">
        <f t="shared" si="696"/>
        <v>45537</v>
      </c>
      <c r="N7398" s="158">
        <v>0.90407738902450041</v>
      </c>
      <c r="O7398" s="158">
        <v>8.6239000000000008</v>
      </c>
      <c r="P7398" s="161">
        <f t="shared" si="693"/>
        <v>7.7967000000000004</v>
      </c>
    </row>
    <row r="7399" spans="9:16" x14ac:dyDescent="0.2">
      <c r="I7399" s="158">
        <f t="shared" si="691"/>
        <v>18</v>
      </c>
      <c r="J7399" s="158" t="str">
        <f t="shared" si="694"/>
        <v>USD</v>
      </c>
      <c r="K7399" s="158" t="str">
        <f t="shared" si="695"/>
        <v>HKD</v>
      </c>
      <c r="L7399" s="158" t="str">
        <f t="shared" si="692"/>
        <v>USDHKD45538</v>
      </c>
      <c r="M7399" s="160">
        <f t="shared" si="696"/>
        <v>45538</v>
      </c>
      <c r="N7399" s="158">
        <v>0.90620752152242867</v>
      </c>
      <c r="O7399" s="158">
        <v>8.6050000000000004</v>
      </c>
      <c r="P7399" s="161">
        <f t="shared" si="693"/>
        <v>7.7979000000000003</v>
      </c>
    </row>
    <row r="7400" spans="9:16" x14ac:dyDescent="0.2">
      <c r="I7400" s="158">
        <f t="shared" si="691"/>
        <v>18</v>
      </c>
      <c r="J7400" s="158" t="str">
        <f t="shared" si="694"/>
        <v>USD</v>
      </c>
      <c r="K7400" s="158" t="str">
        <f t="shared" si="695"/>
        <v>HKD</v>
      </c>
      <c r="L7400" s="158" t="str">
        <f t="shared" si="692"/>
        <v>USDHKD45539</v>
      </c>
      <c r="M7400" s="160">
        <f t="shared" si="696"/>
        <v>45539</v>
      </c>
      <c r="N7400" s="158">
        <v>0.90497737556561086</v>
      </c>
      <c r="O7400" s="158">
        <v>8.6173999999999999</v>
      </c>
      <c r="P7400" s="161">
        <f t="shared" si="693"/>
        <v>7.7986000000000004</v>
      </c>
    </row>
    <row r="7401" spans="9:16" x14ac:dyDescent="0.2">
      <c r="I7401" s="158">
        <f t="shared" si="691"/>
        <v>18</v>
      </c>
      <c r="J7401" s="158" t="str">
        <f t="shared" si="694"/>
        <v>USD</v>
      </c>
      <c r="K7401" s="158" t="str">
        <f t="shared" si="695"/>
        <v>HKD</v>
      </c>
      <c r="L7401" s="158" t="str">
        <f t="shared" si="692"/>
        <v>USDHKD45540</v>
      </c>
      <c r="M7401" s="160">
        <f t="shared" si="696"/>
        <v>45540</v>
      </c>
      <c r="N7401" s="158">
        <v>0.90114445345588901</v>
      </c>
      <c r="O7401" s="158">
        <v>8.6493000000000002</v>
      </c>
      <c r="P7401" s="161">
        <f t="shared" si="693"/>
        <v>7.7942999999999998</v>
      </c>
    </row>
    <row r="7402" spans="9:16" x14ac:dyDescent="0.2">
      <c r="I7402" s="158">
        <f t="shared" ref="I7402:I7465" si="697">IF(M7401=$G$2,I7401+1,I7401)</f>
        <v>18</v>
      </c>
      <c r="J7402" s="158" t="str">
        <f t="shared" si="694"/>
        <v>USD</v>
      </c>
      <c r="K7402" s="158" t="str">
        <f t="shared" si="695"/>
        <v>HKD</v>
      </c>
      <c r="L7402" s="158" t="str">
        <f t="shared" si="692"/>
        <v>USDHKD45541</v>
      </c>
      <c r="M7402" s="160">
        <f t="shared" si="696"/>
        <v>45541</v>
      </c>
      <c r="N7402" s="158">
        <v>0.90065747996037104</v>
      </c>
      <c r="O7402" s="158">
        <v>8.6525999999999996</v>
      </c>
      <c r="P7402" s="161">
        <f t="shared" si="693"/>
        <v>7.7930000000000001</v>
      </c>
    </row>
    <row r="7403" spans="9:16" x14ac:dyDescent="0.2">
      <c r="I7403" s="158">
        <f t="shared" si="697"/>
        <v>18</v>
      </c>
      <c r="J7403" s="158" t="str">
        <f t="shared" si="694"/>
        <v>USD</v>
      </c>
      <c r="K7403" s="158" t="str">
        <f t="shared" si="695"/>
        <v>HKD</v>
      </c>
      <c r="L7403" s="158" t="str">
        <f t="shared" si="692"/>
        <v>USDHKD45542</v>
      </c>
      <c r="M7403" s="160">
        <f t="shared" si="696"/>
        <v>45542</v>
      </c>
      <c r="N7403" s="158">
        <v>0.90065747996037104</v>
      </c>
      <c r="O7403" s="158">
        <v>8.6525999999999996</v>
      </c>
      <c r="P7403" s="161">
        <f t="shared" si="693"/>
        <v>7.7930000000000001</v>
      </c>
    </row>
    <row r="7404" spans="9:16" x14ac:dyDescent="0.2">
      <c r="I7404" s="158">
        <f t="shared" si="697"/>
        <v>18</v>
      </c>
      <c r="J7404" s="158" t="str">
        <f t="shared" si="694"/>
        <v>USD</v>
      </c>
      <c r="K7404" s="158" t="str">
        <f t="shared" si="695"/>
        <v>HKD</v>
      </c>
      <c r="L7404" s="158" t="str">
        <f t="shared" si="692"/>
        <v>USDHKD45543</v>
      </c>
      <c r="M7404" s="160">
        <f t="shared" si="696"/>
        <v>45543</v>
      </c>
      <c r="N7404" s="158">
        <v>0.90065747996037104</v>
      </c>
      <c r="O7404" s="158">
        <v>8.6525999999999996</v>
      </c>
      <c r="P7404" s="161">
        <f t="shared" si="693"/>
        <v>7.7930000000000001</v>
      </c>
    </row>
    <row r="7405" spans="9:16" x14ac:dyDescent="0.2">
      <c r="I7405" s="158">
        <f t="shared" si="697"/>
        <v>18</v>
      </c>
      <c r="J7405" s="158" t="str">
        <f t="shared" si="694"/>
        <v>USD</v>
      </c>
      <c r="K7405" s="158" t="str">
        <f t="shared" si="695"/>
        <v>HKD</v>
      </c>
      <c r="L7405" s="158" t="str">
        <f t="shared" si="692"/>
        <v>USDHKD45544</v>
      </c>
      <c r="M7405" s="160">
        <f t="shared" si="696"/>
        <v>45544</v>
      </c>
      <c r="N7405" s="158">
        <v>0.90555102780041652</v>
      </c>
      <c r="O7405" s="158">
        <v>8.6100999999999992</v>
      </c>
      <c r="P7405" s="161">
        <f t="shared" si="693"/>
        <v>7.7968999999999999</v>
      </c>
    </row>
    <row r="7406" spans="9:16" x14ac:dyDescent="0.2">
      <c r="I7406" s="158">
        <f t="shared" si="697"/>
        <v>18</v>
      </c>
      <c r="J7406" s="158" t="str">
        <f t="shared" si="694"/>
        <v>USD</v>
      </c>
      <c r="K7406" s="158" t="str">
        <f t="shared" si="695"/>
        <v>HKD</v>
      </c>
      <c r="L7406" s="158" t="str">
        <f t="shared" si="692"/>
        <v>USDHKD45545</v>
      </c>
      <c r="M7406" s="160">
        <f t="shared" si="696"/>
        <v>45545</v>
      </c>
      <c r="N7406" s="158">
        <v>0.90653612546459983</v>
      </c>
      <c r="O7406" s="158">
        <v>8.6004000000000005</v>
      </c>
      <c r="P7406" s="161">
        <f t="shared" si="693"/>
        <v>7.7965999999999998</v>
      </c>
    </row>
    <row r="7407" spans="9:16" x14ac:dyDescent="0.2">
      <c r="I7407" s="158">
        <f t="shared" si="697"/>
        <v>18</v>
      </c>
      <c r="J7407" s="158" t="str">
        <f t="shared" si="694"/>
        <v>USD</v>
      </c>
      <c r="K7407" s="158" t="str">
        <f t="shared" si="695"/>
        <v>HKD</v>
      </c>
      <c r="L7407" s="158" t="str">
        <f t="shared" si="692"/>
        <v>USDHKD45546</v>
      </c>
      <c r="M7407" s="160">
        <f t="shared" si="696"/>
        <v>45546</v>
      </c>
      <c r="N7407" s="158">
        <v>0.90555102780041652</v>
      </c>
      <c r="O7407" s="158">
        <v>8.6105999999999998</v>
      </c>
      <c r="P7407" s="161">
        <f t="shared" si="693"/>
        <v>7.7972999999999999</v>
      </c>
    </row>
    <row r="7408" spans="9:16" x14ac:dyDescent="0.2">
      <c r="I7408" s="158">
        <f t="shared" si="697"/>
        <v>18</v>
      </c>
      <c r="J7408" s="158" t="str">
        <f t="shared" si="694"/>
        <v>USD</v>
      </c>
      <c r="K7408" s="158" t="str">
        <f t="shared" si="695"/>
        <v>HKD</v>
      </c>
      <c r="L7408" s="158" t="str">
        <f t="shared" si="692"/>
        <v>USDHKD45547</v>
      </c>
      <c r="M7408" s="160">
        <f t="shared" si="696"/>
        <v>45547</v>
      </c>
      <c r="N7408" s="158">
        <v>0.90777051561365296</v>
      </c>
      <c r="O7408" s="158">
        <v>8.5945</v>
      </c>
      <c r="P7408" s="161">
        <f t="shared" si="693"/>
        <v>7.8018000000000001</v>
      </c>
    </row>
    <row r="7409" spans="9:16" x14ac:dyDescent="0.2">
      <c r="I7409" s="158">
        <f t="shared" si="697"/>
        <v>18</v>
      </c>
      <c r="J7409" s="158" t="str">
        <f t="shared" si="694"/>
        <v>USD</v>
      </c>
      <c r="K7409" s="158" t="str">
        <f t="shared" si="695"/>
        <v>HKD</v>
      </c>
      <c r="L7409" s="158" t="str">
        <f t="shared" si="692"/>
        <v>USDHKD45548</v>
      </c>
      <c r="M7409" s="160">
        <f t="shared" si="696"/>
        <v>45548</v>
      </c>
      <c r="N7409" s="158">
        <v>0.90244562765093395</v>
      </c>
      <c r="O7409" s="158">
        <v>8.6410999999999998</v>
      </c>
      <c r="P7409" s="161">
        <f t="shared" si="693"/>
        <v>7.7980999999999998</v>
      </c>
    </row>
    <row r="7410" spans="9:16" x14ac:dyDescent="0.2">
      <c r="I7410" s="158">
        <f t="shared" si="697"/>
        <v>18</v>
      </c>
      <c r="J7410" s="158" t="str">
        <f t="shared" si="694"/>
        <v>USD</v>
      </c>
      <c r="K7410" s="158" t="str">
        <f t="shared" si="695"/>
        <v>HKD</v>
      </c>
      <c r="L7410" s="158" t="str">
        <f t="shared" si="692"/>
        <v>USDHKD45549</v>
      </c>
      <c r="M7410" s="160">
        <f t="shared" si="696"/>
        <v>45549</v>
      </c>
      <c r="N7410" s="158">
        <v>0.90244562765093395</v>
      </c>
      <c r="O7410" s="158">
        <v>8.6410999999999998</v>
      </c>
      <c r="P7410" s="161">
        <f t="shared" si="693"/>
        <v>7.7980999999999998</v>
      </c>
    </row>
    <row r="7411" spans="9:16" x14ac:dyDescent="0.2">
      <c r="I7411" s="158">
        <f t="shared" si="697"/>
        <v>18</v>
      </c>
      <c r="J7411" s="158" t="str">
        <f t="shared" si="694"/>
        <v>USD</v>
      </c>
      <c r="K7411" s="158" t="str">
        <f t="shared" si="695"/>
        <v>HKD</v>
      </c>
      <c r="L7411" s="158" t="str">
        <f t="shared" si="692"/>
        <v>USDHKD45550</v>
      </c>
      <c r="M7411" s="160">
        <f t="shared" si="696"/>
        <v>45550</v>
      </c>
      <c r="N7411" s="158">
        <v>0.90244562765093395</v>
      </c>
      <c r="O7411" s="158">
        <v>8.6410999999999998</v>
      </c>
      <c r="P7411" s="161">
        <f t="shared" si="693"/>
        <v>7.7980999999999998</v>
      </c>
    </row>
    <row r="7412" spans="9:16" x14ac:dyDescent="0.2">
      <c r="I7412" s="158">
        <f t="shared" si="697"/>
        <v>18</v>
      </c>
      <c r="J7412" s="158" t="str">
        <f t="shared" si="694"/>
        <v>USD</v>
      </c>
      <c r="K7412" s="158" t="str">
        <f t="shared" si="695"/>
        <v>HKD</v>
      </c>
      <c r="L7412" s="158" t="str">
        <f t="shared" si="692"/>
        <v>USDHKD45551</v>
      </c>
      <c r="M7412" s="160">
        <f t="shared" si="696"/>
        <v>45551</v>
      </c>
      <c r="N7412" s="158">
        <v>0.89879561387740425</v>
      </c>
      <c r="O7412" s="158">
        <v>8.6722999999999999</v>
      </c>
      <c r="P7412" s="161">
        <f t="shared" si="693"/>
        <v>7.7946</v>
      </c>
    </row>
    <row r="7413" spans="9:16" x14ac:dyDescent="0.2">
      <c r="I7413" s="158">
        <f t="shared" si="697"/>
        <v>18</v>
      </c>
      <c r="J7413" s="158" t="str">
        <f t="shared" si="694"/>
        <v>USD</v>
      </c>
      <c r="K7413" s="158" t="str">
        <f t="shared" si="695"/>
        <v>HKD</v>
      </c>
      <c r="L7413" s="158" t="str">
        <f t="shared" si="692"/>
        <v>USDHKD45552</v>
      </c>
      <c r="M7413" s="160">
        <f t="shared" si="696"/>
        <v>45552</v>
      </c>
      <c r="N7413" s="158">
        <v>0.89774665589370684</v>
      </c>
      <c r="O7413" s="158">
        <v>8.6796000000000006</v>
      </c>
      <c r="P7413" s="161">
        <f t="shared" si="693"/>
        <v>7.7920999999999996</v>
      </c>
    </row>
    <row r="7414" spans="9:16" x14ac:dyDescent="0.2">
      <c r="I7414" s="158">
        <f t="shared" si="697"/>
        <v>18</v>
      </c>
      <c r="J7414" s="158" t="str">
        <f t="shared" si="694"/>
        <v>USD</v>
      </c>
      <c r="K7414" s="158" t="str">
        <f t="shared" si="695"/>
        <v>HKD</v>
      </c>
      <c r="L7414" s="158" t="str">
        <f t="shared" si="692"/>
        <v>USDHKD45553</v>
      </c>
      <c r="M7414" s="160">
        <f t="shared" si="696"/>
        <v>45553</v>
      </c>
      <c r="N7414" s="158">
        <v>0.89895720963682124</v>
      </c>
      <c r="O7414" s="158">
        <v>8.6692</v>
      </c>
      <c r="P7414" s="161">
        <f t="shared" si="693"/>
        <v>7.7931999999999997</v>
      </c>
    </row>
    <row r="7415" spans="9:16" x14ac:dyDescent="0.2">
      <c r="I7415" s="158">
        <f t="shared" si="697"/>
        <v>18</v>
      </c>
      <c r="J7415" s="158" t="str">
        <f t="shared" si="694"/>
        <v>USD</v>
      </c>
      <c r="K7415" s="158" t="str">
        <f t="shared" si="695"/>
        <v>HKD</v>
      </c>
      <c r="L7415" s="158" t="str">
        <f t="shared" si="692"/>
        <v>USDHKD45554</v>
      </c>
      <c r="M7415" s="160">
        <f t="shared" si="696"/>
        <v>45554</v>
      </c>
      <c r="N7415" s="158">
        <v>0.89637863033345289</v>
      </c>
      <c r="O7415" s="158">
        <v>8.6951999999999998</v>
      </c>
      <c r="P7415" s="161">
        <f t="shared" si="693"/>
        <v>7.7942</v>
      </c>
    </row>
    <row r="7416" spans="9:16" x14ac:dyDescent="0.2">
      <c r="I7416" s="158">
        <f t="shared" si="697"/>
        <v>18</v>
      </c>
      <c r="J7416" s="158" t="str">
        <f t="shared" si="694"/>
        <v>USD</v>
      </c>
      <c r="K7416" s="158" t="str">
        <f t="shared" si="695"/>
        <v>HKD</v>
      </c>
      <c r="L7416" s="158" t="str">
        <f t="shared" si="692"/>
        <v>USDHKD45555</v>
      </c>
      <c r="M7416" s="160">
        <f t="shared" si="696"/>
        <v>45555</v>
      </c>
      <c r="N7416" s="158">
        <v>0.89557585527494177</v>
      </c>
      <c r="O7416" s="158">
        <v>8.7021999999999995</v>
      </c>
      <c r="P7416" s="161">
        <f t="shared" si="693"/>
        <v>7.7934999999999999</v>
      </c>
    </row>
    <row r="7417" spans="9:16" x14ac:dyDescent="0.2">
      <c r="I7417" s="158">
        <f t="shared" si="697"/>
        <v>18</v>
      </c>
      <c r="J7417" s="158" t="str">
        <f t="shared" si="694"/>
        <v>USD</v>
      </c>
      <c r="K7417" s="158" t="str">
        <f t="shared" si="695"/>
        <v>HKD</v>
      </c>
      <c r="L7417" s="158" t="str">
        <f t="shared" si="692"/>
        <v>USDHKD45556</v>
      </c>
      <c r="M7417" s="160">
        <f t="shared" si="696"/>
        <v>45556</v>
      </c>
      <c r="N7417" s="158">
        <v>0.89557585527494177</v>
      </c>
      <c r="O7417" s="158">
        <v>8.7021999999999995</v>
      </c>
      <c r="P7417" s="161">
        <f t="shared" si="693"/>
        <v>7.7934999999999999</v>
      </c>
    </row>
    <row r="7418" spans="9:16" x14ac:dyDescent="0.2">
      <c r="I7418" s="158">
        <f t="shared" si="697"/>
        <v>18</v>
      </c>
      <c r="J7418" s="158" t="str">
        <f t="shared" si="694"/>
        <v>USD</v>
      </c>
      <c r="K7418" s="158" t="str">
        <f t="shared" si="695"/>
        <v>HKD</v>
      </c>
      <c r="L7418" s="158" t="str">
        <f t="shared" si="692"/>
        <v>USDHKD45557</v>
      </c>
      <c r="M7418" s="160">
        <f t="shared" si="696"/>
        <v>45557</v>
      </c>
      <c r="N7418" s="158">
        <v>0.89557585527494177</v>
      </c>
      <c r="O7418" s="158">
        <v>8.7021999999999995</v>
      </c>
      <c r="P7418" s="161">
        <f t="shared" si="693"/>
        <v>7.7934999999999999</v>
      </c>
    </row>
    <row r="7419" spans="9:16" x14ac:dyDescent="0.2">
      <c r="I7419" s="158">
        <f t="shared" si="697"/>
        <v>18</v>
      </c>
      <c r="J7419" s="158" t="str">
        <f t="shared" si="694"/>
        <v>USD</v>
      </c>
      <c r="K7419" s="158" t="str">
        <f t="shared" si="695"/>
        <v>HKD</v>
      </c>
      <c r="L7419" s="158" t="str">
        <f t="shared" si="692"/>
        <v>USDHKD45558</v>
      </c>
      <c r="M7419" s="160">
        <f t="shared" si="696"/>
        <v>45558</v>
      </c>
      <c r="N7419" s="158">
        <v>0.89936145336810858</v>
      </c>
      <c r="O7419" s="158">
        <v>8.6576000000000004</v>
      </c>
      <c r="P7419" s="161">
        <f t="shared" si="693"/>
        <v>7.7862999999999998</v>
      </c>
    </row>
    <row r="7420" spans="9:16" x14ac:dyDescent="0.2">
      <c r="I7420" s="158">
        <f t="shared" si="697"/>
        <v>18</v>
      </c>
      <c r="J7420" s="158" t="str">
        <f t="shared" si="694"/>
        <v>USD</v>
      </c>
      <c r="K7420" s="158" t="str">
        <f t="shared" si="695"/>
        <v>HKD</v>
      </c>
      <c r="L7420" s="158" t="str">
        <f t="shared" si="692"/>
        <v>USDHKD45559</v>
      </c>
      <c r="M7420" s="160">
        <f t="shared" si="696"/>
        <v>45559</v>
      </c>
      <c r="N7420" s="158">
        <v>0.89823048594269295</v>
      </c>
      <c r="O7420" s="158">
        <v>8.6668000000000003</v>
      </c>
      <c r="P7420" s="161">
        <f t="shared" si="693"/>
        <v>7.7847999999999997</v>
      </c>
    </row>
    <row r="7421" spans="9:16" x14ac:dyDescent="0.2">
      <c r="I7421" s="158">
        <f t="shared" si="697"/>
        <v>18</v>
      </c>
      <c r="J7421" s="158" t="str">
        <f t="shared" si="694"/>
        <v>USD</v>
      </c>
      <c r="K7421" s="158" t="str">
        <f t="shared" si="695"/>
        <v>HKD</v>
      </c>
      <c r="L7421" s="158" t="str">
        <f t="shared" si="692"/>
        <v>USDHKD45560</v>
      </c>
      <c r="M7421" s="160">
        <f t="shared" si="696"/>
        <v>45560</v>
      </c>
      <c r="N7421" s="158">
        <v>0.89333571556190816</v>
      </c>
      <c r="O7421" s="158">
        <v>8.7159999999999993</v>
      </c>
      <c r="P7421" s="161">
        <f t="shared" si="693"/>
        <v>7.7862999999999998</v>
      </c>
    </row>
    <row r="7422" spans="9:16" x14ac:dyDescent="0.2">
      <c r="I7422" s="158">
        <f t="shared" si="697"/>
        <v>18</v>
      </c>
      <c r="J7422" s="158" t="str">
        <f t="shared" si="694"/>
        <v>USD</v>
      </c>
      <c r="K7422" s="158" t="str">
        <f t="shared" si="695"/>
        <v>HKD</v>
      </c>
      <c r="L7422" s="158" t="str">
        <f t="shared" si="692"/>
        <v>USDHKD45561</v>
      </c>
      <c r="M7422" s="160">
        <f t="shared" si="696"/>
        <v>45561</v>
      </c>
      <c r="N7422" s="158">
        <v>0.89645898700134474</v>
      </c>
      <c r="O7422" s="158">
        <v>8.6773000000000007</v>
      </c>
      <c r="P7422" s="161">
        <f t="shared" si="693"/>
        <v>7.7788000000000004</v>
      </c>
    </row>
    <row r="7423" spans="9:16" x14ac:dyDescent="0.2">
      <c r="I7423" s="158">
        <f t="shared" si="697"/>
        <v>18</v>
      </c>
      <c r="J7423" s="158" t="str">
        <f t="shared" si="694"/>
        <v>USD</v>
      </c>
      <c r="K7423" s="158" t="str">
        <f t="shared" si="695"/>
        <v>HKD</v>
      </c>
      <c r="L7423" s="158" t="str">
        <f t="shared" si="692"/>
        <v>USDHKD45562</v>
      </c>
      <c r="M7423" s="160">
        <f t="shared" si="696"/>
        <v>45562</v>
      </c>
      <c r="N7423" s="158">
        <v>0.89621796020792266</v>
      </c>
      <c r="O7423" s="158">
        <v>8.6737000000000002</v>
      </c>
      <c r="P7423" s="161">
        <f t="shared" si="693"/>
        <v>7.7735000000000003</v>
      </c>
    </row>
    <row r="7424" spans="9:16" x14ac:dyDescent="0.2">
      <c r="I7424" s="158">
        <f t="shared" si="697"/>
        <v>18</v>
      </c>
      <c r="J7424" s="158" t="str">
        <f t="shared" si="694"/>
        <v>USD</v>
      </c>
      <c r="K7424" s="158" t="str">
        <f t="shared" si="695"/>
        <v>HKD</v>
      </c>
      <c r="L7424" s="158" t="str">
        <f t="shared" si="692"/>
        <v>USDHKD45563</v>
      </c>
      <c r="M7424" s="160">
        <f t="shared" si="696"/>
        <v>45563</v>
      </c>
      <c r="N7424" s="158">
        <v>0.89621796020792266</v>
      </c>
      <c r="O7424" s="158">
        <v>8.6737000000000002</v>
      </c>
      <c r="P7424" s="161">
        <f t="shared" si="693"/>
        <v>7.7735000000000003</v>
      </c>
    </row>
    <row r="7425" spans="9:16" x14ac:dyDescent="0.2">
      <c r="I7425" s="158">
        <f t="shared" si="697"/>
        <v>18</v>
      </c>
      <c r="J7425" s="158" t="str">
        <f t="shared" si="694"/>
        <v>USD</v>
      </c>
      <c r="K7425" s="158" t="str">
        <f t="shared" si="695"/>
        <v>HKD</v>
      </c>
      <c r="L7425" s="158" t="str">
        <f t="shared" si="692"/>
        <v>USDHKD45564</v>
      </c>
      <c r="M7425" s="160">
        <f t="shared" si="696"/>
        <v>45564</v>
      </c>
      <c r="N7425" s="158">
        <v>0.89621796020792266</v>
      </c>
      <c r="O7425" s="158">
        <v>8.6737000000000002</v>
      </c>
      <c r="P7425" s="161">
        <f t="shared" si="693"/>
        <v>7.7735000000000003</v>
      </c>
    </row>
    <row r="7426" spans="9:16" x14ac:dyDescent="0.2">
      <c r="I7426" s="158">
        <f t="shared" si="697"/>
        <v>18</v>
      </c>
      <c r="J7426" s="158" t="str">
        <f t="shared" si="694"/>
        <v>USD</v>
      </c>
      <c r="K7426" s="158" t="str">
        <f t="shared" si="695"/>
        <v>HKD</v>
      </c>
      <c r="L7426" s="158" t="str">
        <f t="shared" si="692"/>
        <v>USDHKD45565</v>
      </c>
      <c r="M7426" s="160">
        <f t="shared" si="696"/>
        <v>45565</v>
      </c>
      <c r="N7426" s="158">
        <v>0.8931761343336907</v>
      </c>
      <c r="O7426" s="158">
        <v>8.6933000000000007</v>
      </c>
      <c r="P7426" s="161">
        <f t="shared" si="693"/>
        <v>7.7645999999999997</v>
      </c>
    </row>
    <row r="7427" spans="9:16" x14ac:dyDescent="0.2">
      <c r="I7427" s="158">
        <f t="shared" si="697"/>
        <v>18</v>
      </c>
      <c r="J7427" s="158" t="str">
        <f t="shared" si="694"/>
        <v>USD</v>
      </c>
      <c r="K7427" s="158" t="str">
        <f t="shared" si="695"/>
        <v>HKD</v>
      </c>
      <c r="L7427" s="158" t="str">
        <f t="shared" ref="L7427:L7490" si="698">J7427&amp;K7427&amp;M7427</f>
        <v>USDHKD45566</v>
      </c>
      <c r="M7427" s="160">
        <f t="shared" si="696"/>
        <v>45566</v>
      </c>
      <c r="N7427" s="158">
        <v>0.90203860725239038</v>
      </c>
      <c r="O7427" s="158">
        <v>8.6181000000000001</v>
      </c>
      <c r="P7427" s="161">
        <f t="shared" ref="P7427:P7490" si="699">ROUND(N7427*O7427,4)</f>
        <v>7.7739000000000003</v>
      </c>
    </row>
    <row r="7428" spans="9:16" x14ac:dyDescent="0.2">
      <c r="I7428" s="158">
        <f t="shared" si="697"/>
        <v>18</v>
      </c>
      <c r="J7428" s="158" t="str">
        <f t="shared" ref="J7428:J7491" si="700">VLOOKUP($I7428,$A:$C,2,FALSE)</f>
        <v>USD</v>
      </c>
      <c r="K7428" s="158" t="str">
        <f t="shared" ref="K7428:K7491" si="701">VLOOKUP($I7428,$A:$C,3,FALSE)</f>
        <v>HKD</v>
      </c>
      <c r="L7428" s="158" t="str">
        <f t="shared" si="698"/>
        <v>USDHKD45567</v>
      </c>
      <c r="M7428" s="160">
        <f t="shared" ref="M7428:M7491" si="702">IF(I7428=I7427,M7427+1,$G$1)</f>
        <v>45567</v>
      </c>
      <c r="N7428" s="158">
        <v>0.90326077138469874</v>
      </c>
      <c r="O7428" s="158">
        <v>8.5946999999999996</v>
      </c>
      <c r="P7428" s="161">
        <f t="shared" si="699"/>
        <v>7.7633000000000001</v>
      </c>
    </row>
    <row r="7429" spans="9:16" x14ac:dyDescent="0.2">
      <c r="I7429" s="158">
        <f t="shared" si="697"/>
        <v>18</v>
      </c>
      <c r="J7429" s="158" t="str">
        <f t="shared" si="700"/>
        <v>USD</v>
      </c>
      <c r="K7429" s="158" t="str">
        <f t="shared" si="701"/>
        <v>HKD</v>
      </c>
      <c r="L7429" s="158" t="str">
        <f t="shared" si="698"/>
        <v>USDHKD45568</v>
      </c>
      <c r="M7429" s="160">
        <f t="shared" si="702"/>
        <v>45568</v>
      </c>
      <c r="N7429" s="158">
        <v>0.90587915572062683</v>
      </c>
      <c r="O7429" s="158">
        <v>8.5733999999999995</v>
      </c>
      <c r="P7429" s="161">
        <f t="shared" si="699"/>
        <v>7.7664999999999997</v>
      </c>
    </row>
    <row r="7430" spans="9:16" x14ac:dyDescent="0.2">
      <c r="I7430" s="158">
        <f t="shared" si="697"/>
        <v>18</v>
      </c>
      <c r="J7430" s="158" t="str">
        <f t="shared" si="700"/>
        <v>USD</v>
      </c>
      <c r="K7430" s="158" t="str">
        <f t="shared" si="701"/>
        <v>HKD</v>
      </c>
      <c r="L7430" s="158" t="str">
        <f t="shared" si="698"/>
        <v>USDHKD45569</v>
      </c>
      <c r="M7430" s="160">
        <f t="shared" si="702"/>
        <v>45569</v>
      </c>
      <c r="N7430" s="158">
        <v>0.90670051681929464</v>
      </c>
      <c r="O7430" s="158">
        <v>8.5629000000000008</v>
      </c>
      <c r="P7430" s="161">
        <f t="shared" si="699"/>
        <v>7.7640000000000002</v>
      </c>
    </row>
    <row r="7431" spans="9:16" x14ac:dyDescent="0.2">
      <c r="I7431" s="158">
        <f t="shared" si="697"/>
        <v>18</v>
      </c>
      <c r="J7431" s="158" t="str">
        <f t="shared" si="700"/>
        <v>USD</v>
      </c>
      <c r="K7431" s="158" t="str">
        <f t="shared" si="701"/>
        <v>HKD</v>
      </c>
      <c r="L7431" s="158" t="str">
        <f t="shared" si="698"/>
        <v>USDHKD45570</v>
      </c>
      <c r="M7431" s="160">
        <f t="shared" si="702"/>
        <v>45570</v>
      </c>
      <c r="N7431" s="158">
        <v>0.90670051681929464</v>
      </c>
      <c r="O7431" s="158">
        <v>8.5629000000000008</v>
      </c>
      <c r="P7431" s="161">
        <f t="shared" si="699"/>
        <v>7.7640000000000002</v>
      </c>
    </row>
    <row r="7432" spans="9:16" x14ac:dyDescent="0.2">
      <c r="I7432" s="158">
        <f t="shared" si="697"/>
        <v>18</v>
      </c>
      <c r="J7432" s="158" t="str">
        <f t="shared" si="700"/>
        <v>USD</v>
      </c>
      <c r="K7432" s="158" t="str">
        <f t="shared" si="701"/>
        <v>HKD</v>
      </c>
      <c r="L7432" s="158" t="str">
        <f t="shared" si="698"/>
        <v>USDHKD45571</v>
      </c>
      <c r="M7432" s="160">
        <f t="shared" si="702"/>
        <v>45571</v>
      </c>
      <c r="N7432" s="158">
        <v>0.90670051681929464</v>
      </c>
      <c r="O7432" s="158">
        <v>8.5629000000000008</v>
      </c>
      <c r="P7432" s="161">
        <f t="shared" si="699"/>
        <v>7.7640000000000002</v>
      </c>
    </row>
    <row r="7433" spans="9:16" x14ac:dyDescent="0.2">
      <c r="I7433" s="158">
        <f t="shared" si="697"/>
        <v>18</v>
      </c>
      <c r="J7433" s="158" t="str">
        <f t="shared" si="700"/>
        <v>USD</v>
      </c>
      <c r="K7433" s="158" t="str">
        <f t="shared" si="701"/>
        <v>HKD</v>
      </c>
      <c r="L7433" s="158" t="str">
        <f t="shared" si="698"/>
        <v>USDHKD45572</v>
      </c>
      <c r="M7433" s="160">
        <f t="shared" si="702"/>
        <v>45572</v>
      </c>
      <c r="N7433" s="158">
        <v>0.91058095064651245</v>
      </c>
      <c r="O7433" s="158">
        <v>8.5290999999999997</v>
      </c>
      <c r="P7433" s="161">
        <f t="shared" si="699"/>
        <v>7.7664</v>
      </c>
    </row>
    <row r="7434" spans="9:16" x14ac:dyDescent="0.2">
      <c r="I7434" s="158">
        <f t="shared" si="697"/>
        <v>18</v>
      </c>
      <c r="J7434" s="158" t="str">
        <f t="shared" si="700"/>
        <v>USD</v>
      </c>
      <c r="K7434" s="158" t="str">
        <f t="shared" si="701"/>
        <v>HKD</v>
      </c>
      <c r="L7434" s="158" t="str">
        <f t="shared" si="698"/>
        <v>USDHKD45573</v>
      </c>
      <c r="M7434" s="160">
        <f t="shared" si="702"/>
        <v>45573</v>
      </c>
      <c r="N7434" s="158">
        <v>0.91058095064651245</v>
      </c>
      <c r="O7434" s="158">
        <v>8.5370000000000008</v>
      </c>
      <c r="P7434" s="161">
        <f t="shared" si="699"/>
        <v>7.7736000000000001</v>
      </c>
    </row>
    <row r="7435" spans="9:16" x14ac:dyDescent="0.2">
      <c r="I7435" s="158">
        <f t="shared" si="697"/>
        <v>18</v>
      </c>
      <c r="J7435" s="158" t="str">
        <f t="shared" si="700"/>
        <v>USD</v>
      </c>
      <c r="K7435" s="158" t="str">
        <f t="shared" si="701"/>
        <v>HKD</v>
      </c>
      <c r="L7435" s="158" t="str">
        <f t="shared" si="698"/>
        <v>USDHKD45574</v>
      </c>
      <c r="M7435" s="160">
        <f t="shared" si="702"/>
        <v>45574</v>
      </c>
      <c r="N7435" s="158">
        <v>0.9126585744273068</v>
      </c>
      <c r="O7435" s="158">
        <v>8.5175999999999998</v>
      </c>
      <c r="P7435" s="161">
        <f t="shared" si="699"/>
        <v>7.7736999999999998</v>
      </c>
    </row>
    <row r="7436" spans="9:16" x14ac:dyDescent="0.2">
      <c r="I7436" s="158">
        <f t="shared" si="697"/>
        <v>18</v>
      </c>
      <c r="J7436" s="158" t="str">
        <f t="shared" si="700"/>
        <v>USD</v>
      </c>
      <c r="K7436" s="158" t="str">
        <f t="shared" si="701"/>
        <v>HKD</v>
      </c>
      <c r="L7436" s="158" t="str">
        <f t="shared" si="698"/>
        <v>USDHKD45575</v>
      </c>
      <c r="M7436" s="160">
        <f t="shared" si="702"/>
        <v>45575</v>
      </c>
      <c r="N7436" s="158">
        <v>0.91474570069520678</v>
      </c>
      <c r="O7436" s="158">
        <v>8.4960000000000004</v>
      </c>
      <c r="P7436" s="161">
        <f t="shared" si="699"/>
        <v>7.7717000000000001</v>
      </c>
    </row>
    <row r="7437" spans="9:16" x14ac:dyDescent="0.2">
      <c r="I7437" s="158">
        <f t="shared" si="697"/>
        <v>18</v>
      </c>
      <c r="J7437" s="158" t="str">
        <f t="shared" si="700"/>
        <v>USD</v>
      </c>
      <c r="K7437" s="158" t="str">
        <f t="shared" si="701"/>
        <v>HKD</v>
      </c>
      <c r="L7437" s="158" t="str">
        <f t="shared" si="698"/>
        <v>USDHKD45576</v>
      </c>
      <c r="M7437" s="160">
        <f t="shared" si="702"/>
        <v>45576</v>
      </c>
      <c r="N7437" s="158">
        <v>0.91424392027793011</v>
      </c>
      <c r="O7437" s="158">
        <v>8.5000999999999998</v>
      </c>
      <c r="P7437" s="161">
        <f t="shared" si="699"/>
        <v>7.7712000000000003</v>
      </c>
    </row>
    <row r="7438" spans="9:16" x14ac:dyDescent="0.2">
      <c r="I7438" s="158">
        <f t="shared" si="697"/>
        <v>18</v>
      </c>
      <c r="J7438" s="158" t="str">
        <f t="shared" si="700"/>
        <v>USD</v>
      </c>
      <c r="K7438" s="158" t="str">
        <f t="shared" si="701"/>
        <v>HKD</v>
      </c>
      <c r="L7438" s="158" t="str">
        <f t="shared" si="698"/>
        <v>USDHKD45577</v>
      </c>
      <c r="M7438" s="160">
        <f t="shared" si="702"/>
        <v>45577</v>
      </c>
      <c r="N7438" s="158">
        <v>0.91424392027793011</v>
      </c>
      <c r="O7438" s="158">
        <v>8.5000999999999998</v>
      </c>
      <c r="P7438" s="161">
        <f t="shared" si="699"/>
        <v>7.7712000000000003</v>
      </c>
    </row>
    <row r="7439" spans="9:16" x14ac:dyDescent="0.2">
      <c r="I7439" s="158">
        <f t="shared" si="697"/>
        <v>18</v>
      </c>
      <c r="J7439" s="158" t="str">
        <f t="shared" si="700"/>
        <v>USD</v>
      </c>
      <c r="K7439" s="158" t="str">
        <f t="shared" si="701"/>
        <v>HKD</v>
      </c>
      <c r="L7439" s="158" t="str">
        <f t="shared" si="698"/>
        <v>USDHKD45578</v>
      </c>
      <c r="M7439" s="160">
        <f t="shared" si="702"/>
        <v>45578</v>
      </c>
      <c r="N7439" s="158">
        <v>0.91424392027793011</v>
      </c>
      <c r="O7439" s="158">
        <v>8.5000999999999998</v>
      </c>
      <c r="P7439" s="161">
        <f t="shared" si="699"/>
        <v>7.7712000000000003</v>
      </c>
    </row>
    <row r="7440" spans="9:16" x14ac:dyDescent="0.2">
      <c r="I7440" s="158">
        <f t="shared" si="697"/>
        <v>18</v>
      </c>
      <c r="J7440" s="158" t="str">
        <f t="shared" si="700"/>
        <v>USD</v>
      </c>
      <c r="K7440" s="158" t="str">
        <f t="shared" si="701"/>
        <v>HKD</v>
      </c>
      <c r="L7440" s="158" t="str">
        <f t="shared" si="698"/>
        <v>USDHKD45579</v>
      </c>
      <c r="M7440" s="160">
        <f t="shared" si="702"/>
        <v>45579</v>
      </c>
      <c r="N7440" s="158">
        <v>0.91617040769583147</v>
      </c>
      <c r="O7440" s="158">
        <v>8.4718</v>
      </c>
      <c r="P7440" s="161">
        <f t="shared" si="699"/>
        <v>7.7615999999999996</v>
      </c>
    </row>
    <row r="7441" spans="9:16" x14ac:dyDescent="0.2">
      <c r="I7441" s="158">
        <f t="shared" si="697"/>
        <v>18</v>
      </c>
      <c r="J7441" s="158" t="str">
        <f t="shared" si="700"/>
        <v>USD</v>
      </c>
      <c r="K7441" s="158" t="str">
        <f t="shared" si="701"/>
        <v>HKD</v>
      </c>
      <c r="L7441" s="158" t="str">
        <f t="shared" si="698"/>
        <v>USDHKD45580</v>
      </c>
      <c r="M7441" s="160">
        <f t="shared" si="702"/>
        <v>45580</v>
      </c>
      <c r="N7441" s="158">
        <v>0.91717875813996141</v>
      </c>
      <c r="O7441" s="158">
        <v>8.4689999999999994</v>
      </c>
      <c r="P7441" s="161">
        <f t="shared" si="699"/>
        <v>7.7675999999999998</v>
      </c>
    </row>
    <row r="7442" spans="9:16" x14ac:dyDescent="0.2">
      <c r="I7442" s="158">
        <f t="shared" si="697"/>
        <v>18</v>
      </c>
      <c r="J7442" s="158" t="str">
        <f t="shared" si="700"/>
        <v>USD</v>
      </c>
      <c r="K7442" s="158" t="str">
        <f t="shared" si="701"/>
        <v>HKD</v>
      </c>
      <c r="L7442" s="158" t="str">
        <f t="shared" si="698"/>
        <v>USDHKD45581</v>
      </c>
      <c r="M7442" s="160">
        <f t="shared" si="702"/>
        <v>45581</v>
      </c>
      <c r="N7442" s="158">
        <v>0.91768376617417646</v>
      </c>
      <c r="O7442" s="158">
        <v>8.4675999999999991</v>
      </c>
      <c r="P7442" s="161">
        <f t="shared" si="699"/>
        <v>7.7706</v>
      </c>
    </row>
    <row r="7443" spans="9:16" x14ac:dyDescent="0.2">
      <c r="I7443" s="158">
        <f t="shared" si="697"/>
        <v>18</v>
      </c>
      <c r="J7443" s="158" t="str">
        <f t="shared" si="700"/>
        <v>USD</v>
      </c>
      <c r="K7443" s="158" t="str">
        <f t="shared" si="701"/>
        <v>HKD</v>
      </c>
      <c r="L7443" s="158" t="str">
        <f t="shared" si="698"/>
        <v>USDHKD45582</v>
      </c>
      <c r="M7443" s="160">
        <f t="shared" si="702"/>
        <v>45582</v>
      </c>
      <c r="N7443" s="158">
        <v>0.92030185900975514</v>
      </c>
      <c r="O7443" s="158">
        <v>8.4476999999999993</v>
      </c>
      <c r="P7443" s="161">
        <f t="shared" si="699"/>
        <v>7.7744</v>
      </c>
    </row>
    <row r="7444" spans="9:16" x14ac:dyDescent="0.2">
      <c r="I7444" s="158">
        <f t="shared" si="697"/>
        <v>18</v>
      </c>
      <c r="J7444" s="158" t="str">
        <f t="shared" si="700"/>
        <v>USD</v>
      </c>
      <c r="K7444" s="158" t="str">
        <f t="shared" si="701"/>
        <v>HKD</v>
      </c>
      <c r="L7444" s="158" t="str">
        <f t="shared" si="698"/>
        <v>USDHKD45583</v>
      </c>
      <c r="M7444" s="160">
        <f t="shared" si="702"/>
        <v>45583</v>
      </c>
      <c r="N7444" s="158">
        <v>0.92191389324237116</v>
      </c>
      <c r="O7444" s="158">
        <v>8.4269999999999996</v>
      </c>
      <c r="P7444" s="161">
        <f t="shared" si="699"/>
        <v>7.7690000000000001</v>
      </c>
    </row>
    <row r="7445" spans="9:16" x14ac:dyDescent="0.2">
      <c r="I7445" s="158">
        <f t="shared" si="697"/>
        <v>18</v>
      </c>
      <c r="J7445" s="158" t="str">
        <f t="shared" si="700"/>
        <v>USD</v>
      </c>
      <c r="K7445" s="158" t="str">
        <f t="shared" si="701"/>
        <v>HKD</v>
      </c>
      <c r="L7445" s="158" t="str">
        <f t="shared" si="698"/>
        <v>USDHKD45584</v>
      </c>
      <c r="M7445" s="160">
        <f t="shared" si="702"/>
        <v>45584</v>
      </c>
      <c r="N7445" s="158">
        <v>0.92191389324237116</v>
      </c>
      <c r="O7445" s="158">
        <v>8.4269999999999996</v>
      </c>
      <c r="P7445" s="161">
        <f t="shared" si="699"/>
        <v>7.7690000000000001</v>
      </c>
    </row>
    <row r="7446" spans="9:16" x14ac:dyDescent="0.2">
      <c r="I7446" s="158">
        <f t="shared" si="697"/>
        <v>18</v>
      </c>
      <c r="J7446" s="158" t="str">
        <f t="shared" si="700"/>
        <v>USD</v>
      </c>
      <c r="K7446" s="158" t="str">
        <f t="shared" si="701"/>
        <v>HKD</v>
      </c>
      <c r="L7446" s="158" t="str">
        <f t="shared" si="698"/>
        <v>USDHKD45585</v>
      </c>
      <c r="M7446" s="160">
        <f t="shared" si="702"/>
        <v>45585</v>
      </c>
      <c r="N7446" s="158">
        <v>0.92191389324237116</v>
      </c>
      <c r="O7446" s="158">
        <v>8.4269999999999996</v>
      </c>
      <c r="P7446" s="161">
        <f t="shared" si="699"/>
        <v>7.7690000000000001</v>
      </c>
    </row>
    <row r="7447" spans="9:16" x14ac:dyDescent="0.2">
      <c r="I7447" s="158">
        <f t="shared" si="697"/>
        <v>18</v>
      </c>
      <c r="J7447" s="158" t="str">
        <f t="shared" si="700"/>
        <v>USD</v>
      </c>
      <c r="K7447" s="158" t="str">
        <f t="shared" si="701"/>
        <v>HKD</v>
      </c>
      <c r="L7447" s="158" t="str">
        <f t="shared" si="698"/>
        <v>USDHKD45586</v>
      </c>
      <c r="M7447" s="160">
        <f t="shared" si="702"/>
        <v>45586</v>
      </c>
      <c r="N7447" s="158">
        <v>0.92140422003132783</v>
      </c>
      <c r="O7447" s="158">
        <v>8.4351000000000003</v>
      </c>
      <c r="P7447" s="161">
        <f t="shared" si="699"/>
        <v>7.7721</v>
      </c>
    </row>
    <row r="7448" spans="9:16" x14ac:dyDescent="0.2">
      <c r="I7448" s="158">
        <f t="shared" si="697"/>
        <v>18</v>
      </c>
      <c r="J7448" s="158" t="str">
        <f t="shared" si="700"/>
        <v>USD</v>
      </c>
      <c r="K7448" s="158" t="str">
        <f t="shared" si="701"/>
        <v>HKD</v>
      </c>
      <c r="L7448" s="158" t="str">
        <f t="shared" si="698"/>
        <v>USDHKD45587</v>
      </c>
      <c r="M7448" s="160">
        <f t="shared" si="702"/>
        <v>45587</v>
      </c>
      <c r="N7448" s="158">
        <v>0.9241290084095739</v>
      </c>
      <c r="O7448" s="158">
        <v>8.4109999999999996</v>
      </c>
      <c r="P7448" s="161">
        <f t="shared" si="699"/>
        <v>7.7728000000000002</v>
      </c>
    </row>
    <row r="7449" spans="9:16" x14ac:dyDescent="0.2">
      <c r="I7449" s="158">
        <f t="shared" si="697"/>
        <v>18</v>
      </c>
      <c r="J7449" s="158" t="str">
        <f t="shared" si="700"/>
        <v>USD</v>
      </c>
      <c r="K7449" s="158" t="str">
        <f t="shared" si="701"/>
        <v>HKD</v>
      </c>
      <c r="L7449" s="158" t="str">
        <f t="shared" si="698"/>
        <v>USDHKD45588</v>
      </c>
      <c r="M7449" s="160">
        <f t="shared" si="702"/>
        <v>45588</v>
      </c>
      <c r="N7449" s="158">
        <v>0.92876381536175356</v>
      </c>
      <c r="O7449" s="158">
        <v>8.3656000000000006</v>
      </c>
      <c r="P7449" s="161">
        <f t="shared" si="699"/>
        <v>7.7697000000000003</v>
      </c>
    </row>
    <row r="7450" spans="9:16" x14ac:dyDescent="0.2">
      <c r="I7450" s="158">
        <f t="shared" si="697"/>
        <v>18</v>
      </c>
      <c r="J7450" s="158" t="str">
        <f t="shared" si="700"/>
        <v>USD</v>
      </c>
      <c r="K7450" s="158" t="str">
        <f t="shared" si="701"/>
        <v>HKD</v>
      </c>
      <c r="L7450" s="158" t="str">
        <f t="shared" si="698"/>
        <v>USDHKD45589</v>
      </c>
      <c r="M7450" s="160">
        <f t="shared" si="702"/>
        <v>45589</v>
      </c>
      <c r="N7450" s="158">
        <v>0.92584019998148315</v>
      </c>
      <c r="O7450" s="158">
        <v>8.3925999999999998</v>
      </c>
      <c r="P7450" s="161">
        <f t="shared" si="699"/>
        <v>7.7702</v>
      </c>
    </row>
    <row r="7451" spans="9:16" x14ac:dyDescent="0.2">
      <c r="I7451" s="158">
        <f t="shared" si="697"/>
        <v>18</v>
      </c>
      <c r="J7451" s="158" t="str">
        <f t="shared" si="700"/>
        <v>USD</v>
      </c>
      <c r="K7451" s="158" t="str">
        <f t="shared" si="701"/>
        <v>HKD</v>
      </c>
      <c r="L7451" s="158" t="str">
        <f t="shared" si="698"/>
        <v>USDHKD45590</v>
      </c>
      <c r="M7451" s="160">
        <f t="shared" si="702"/>
        <v>45590</v>
      </c>
      <c r="N7451" s="158">
        <v>0.92378752886836024</v>
      </c>
      <c r="O7451" s="158">
        <v>8.4109999999999996</v>
      </c>
      <c r="P7451" s="161">
        <f t="shared" si="699"/>
        <v>7.77</v>
      </c>
    </row>
    <row r="7452" spans="9:16" x14ac:dyDescent="0.2">
      <c r="I7452" s="158">
        <f t="shared" si="697"/>
        <v>18</v>
      </c>
      <c r="J7452" s="158" t="str">
        <f t="shared" si="700"/>
        <v>USD</v>
      </c>
      <c r="K7452" s="158" t="str">
        <f t="shared" si="701"/>
        <v>HKD</v>
      </c>
      <c r="L7452" s="158" t="str">
        <f t="shared" si="698"/>
        <v>USDHKD45591</v>
      </c>
      <c r="M7452" s="160">
        <f t="shared" si="702"/>
        <v>45591</v>
      </c>
      <c r="N7452" s="158">
        <v>0.92378752886836024</v>
      </c>
      <c r="O7452" s="158">
        <v>8.4109999999999996</v>
      </c>
      <c r="P7452" s="161">
        <f t="shared" si="699"/>
        <v>7.77</v>
      </c>
    </row>
    <row r="7453" spans="9:16" x14ac:dyDescent="0.2">
      <c r="I7453" s="158">
        <f t="shared" si="697"/>
        <v>18</v>
      </c>
      <c r="J7453" s="158" t="str">
        <f t="shared" si="700"/>
        <v>USD</v>
      </c>
      <c r="K7453" s="158" t="str">
        <f t="shared" si="701"/>
        <v>HKD</v>
      </c>
      <c r="L7453" s="158" t="str">
        <f t="shared" si="698"/>
        <v>USDHKD45592</v>
      </c>
      <c r="M7453" s="160">
        <f t="shared" si="702"/>
        <v>45592</v>
      </c>
      <c r="N7453" s="158">
        <v>0.92378752886836024</v>
      </c>
      <c r="O7453" s="158">
        <v>8.4109999999999996</v>
      </c>
      <c r="P7453" s="161">
        <f t="shared" si="699"/>
        <v>7.77</v>
      </c>
    </row>
    <row r="7454" spans="9:16" x14ac:dyDescent="0.2">
      <c r="I7454" s="158">
        <f t="shared" si="697"/>
        <v>18</v>
      </c>
      <c r="J7454" s="158" t="str">
        <f t="shared" si="700"/>
        <v>USD</v>
      </c>
      <c r="K7454" s="158" t="str">
        <f t="shared" si="701"/>
        <v>HKD</v>
      </c>
      <c r="L7454" s="158" t="str">
        <f t="shared" si="698"/>
        <v>USDHKD45593</v>
      </c>
      <c r="M7454" s="160">
        <f t="shared" si="702"/>
        <v>45593</v>
      </c>
      <c r="N7454" s="158">
        <v>0.92438528378628204</v>
      </c>
      <c r="O7454" s="158">
        <v>8.4071999999999996</v>
      </c>
      <c r="P7454" s="161">
        <f t="shared" si="699"/>
        <v>7.7714999999999996</v>
      </c>
    </row>
    <row r="7455" spans="9:16" x14ac:dyDescent="0.2">
      <c r="I7455" s="158">
        <f t="shared" si="697"/>
        <v>18</v>
      </c>
      <c r="J7455" s="158" t="str">
        <f t="shared" si="700"/>
        <v>USD</v>
      </c>
      <c r="K7455" s="158" t="str">
        <f t="shared" si="701"/>
        <v>HKD</v>
      </c>
      <c r="L7455" s="158" t="str">
        <f t="shared" si="698"/>
        <v>USDHKD45594</v>
      </c>
      <c r="M7455" s="160">
        <f t="shared" si="702"/>
        <v>45594</v>
      </c>
      <c r="N7455" s="158">
        <v>0.92816038611472074</v>
      </c>
      <c r="O7455" s="158">
        <v>8.3716000000000008</v>
      </c>
      <c r="P7455" s="161">
        <f t="shared" si="699"/>
        <v>7.7702</v>
      </c>
    </row>
    <row r="7456" spans="9:16" x14ac:dyDescent="0.2">
      <c r="I7456" s="158">
        <f t="shared" si="697"/>
        <v>18</v>
      </c>
      <c r="J7456" s="158" t="str">
        <f t="shared" si="700"/>
        <v>USD</v>
      </c>
      <c r="K7456" s="158" t="str">
        <f t="shared" si="701"/>
        <v>HKD</v>
      </c>
      <c r="L7456" s="158" t="str">
        <f t="shared" si="698"/>
        <v>USDHKD45595</v>
      </c>
      <c r="M7456" s="160">
        <f t="shared" si="702"/>
        <v>45595</v>
      </c>
      <c r="N7456" s="158">
        <v>0.92464170134073054</v>
      </c>
      <c r="O7456" s="158">
        <v>8.4049999999999994</v>
      </c>
      <c r="P7456" s="161">
        <f t="shared" si="699"/>
        <v>7.7716000000000003</v>
      </c>
    </row>
    <row r="7457" spans="9:16" x14ac:dyDescent="0.2">
      <c r="I7457" s="158">
        <f t="shared" si="697"/>
        <v>18</v>
      </c>
      <c r="J7457" s="158" t="str">
        <f t="shared" si="700"/>
        <v>USD</v>
      </c>
      <c r="K7457" s="158" t="str">
        <f t="shared" si="701"/>
        <v>HKD</v>
      </c>
      <c r="L7457" s="158" t="str">
        <f t="shared" si="698"/>
        <v>USDHKD45596</v>
      </c>
      <c r="M7457" s="160">
        <f t="shared" si="702"/>
        <v>45596</v>
      </c>
      <c r="N7457" s="158">
        <v>0.91894872266127547</v>
      </c>
      <c r="O7457" s="158">
        <v>8.4597999999999995</v>
      </c>
      <c r="P7457" s="161">
        <f t="shared" si="699"/>
        <v>7.7740999999999998</v>
      </c>
    </row>
    <row r="7458" spans="9:16" x14ac:dyDescent="0.2">
      <c r="I7458" s="158">
        <f t="shared" si="697"/>
        <v>18</v>
      </c>
      <c r="J7458" s="158" t="str">
        <f t="shared" si="700"/>
        <v>USD</v>
      </c>
      <c r="K7458" s="158" t="str">
        <f t="shared" si="701"/>
        <v>HKD</v>
      </c>
      <c r="L7458" s="158" t="str">
        <f t="shared" si="698"/>
        <v>USDHKD45597</v>
      </c>
      <c r="M7458" s="160">
        <f t="shared" si="702"/>
        <v>45597</v>
      </c>
      <c r="N7458" s="158">
        <v>0.91869545245751028</v>
      </c>
      <c r="O7458" s="158">
        <v>8.4659999999999993</v>
      </c>
      <c r="P7458" s="161">
        <f t="shared" si="699"/>
        <v>7.7777000000000003</v>
      </c>
    </row>
    <row r="7459" spans="9:16" x14ac:dyDescent="0.2">
      <c r="I7459" s="158">
        <f t="shared" si="697"/>
        <v>18</v>
      </c>
      <c r="J7459" s="158" t="str">
        <f t="shared" si="700"/>
        <v>USD</v>
      </c>
      <c r="K7459" s="158" t="str">
        <f t="shared" si="701"/>
        <v>HKD</v>
      </c>
      <c r="L7459" s="158" t="str">
        <f t="shared" si="698"/>
        <v>USDHKD45598</v>
      </c>
      <c r="M7459" s="160">
        <f t="shared" si="702"/>
        <v>45598</v>
      </c>
      <c r="N7459" s="158">
        <v>0.91869545245751028</v>
      </c>
      <c r="O7459" s="158">
        <v>8.4659999999999993</v>
      </c>
      <c r="P7459" s="161">
        <f t="shared" si="699"/>
        <v>7.7777000000000003</v>
      </c>
    </row>
    <row r="7460" spans="9:16" x14ac:dyDescent="0.2">
      <c r="I7460" s="158">
        <f t="shared" si="697"/>
        <v>18</v>
      </c>
      <c r="J7460" s="158" t="str">
        <f t="shared" si="700"/>
        <v>USD</v>
      </c>
      <c r="K7460" s="158" t="str">
        <f t="shared" si="701"/>
        <v>HKD</v>
      </c>
      <c r="L7460" s="158" t="str">
        <f t="shared" si="698"/>
        <v>USDHKD45599</v>
      </c>
      <c r="M7460" s="160">
        <f t="shared" si="702"/>
        <v>45599</v>
      </c>
      <c r="N7460" s="158">
        <v>0.91869545245751028</v>
      </c>
      <c r="O7460" s="158">
        <v>8.4659999999999993</v>
      </c>
      <c r="P7460" s="161">
        <f t="shared" si="699"/>
        <v>7.7777000000000003</v>
      </c>
    </row>
    <row r="7461" spans="9:16" x14ac:dyDescent="0.2">
      <c r="I7461" s="158">
        <f t="shared" si="697"/>
        <v>18</v>
      </c>
      <c r="J7461" s="158" t="str">
        <f t="shared" si="700"/>
        <v>USD</v>
      </c>
      <c r="K7461" s="158" t="str">
        <f t="shared" si="701"/>
        <v>HKD</v>
      </c>
      <c r="L7461" s="158" t="str">
        <f t="shared" si="698"/>
        <v>USDHKD45600</v>
      </c>
      <c r="M7461" s="160">
        <f t="shared" si="702"/>
        <v>45600</v>
      </c>
      <c r="N7461" s="158">
        <v>0.91709464416727804</v>
      </c>
      <c r="O7461" s="158">
        <v>8.4761000000000006</v>
      </c>
      <c r="P7461" s="161">
        <f t="shared" si="699"/>
        <v>7.7733999999999996</v>
      </c>
    </row>
    <row r="7462" spans="9:16" x14ac:dyDescent="0.2">
      <c r="I7462" s="158">
        <f t="shared" si="697"/>
        <v>18</v>
      </c>
      <c r="J7462" s="158" t="str">
        <f t="shared" si="700"/>
        <v>USD</v>
      </c>
      <c r="K7462" s="158" t="str">
        <f t="shared" si="701"/>
        <v>HKD</v>
      </c>
      <c r="L7462" s="158" t="str">
        <f t="shared" si="698"/>
        <v>USDHKD45601</v>
      </c>
      <c r="M7462" s="160">
        <f t="shared" si="702"/>
        <v>45601</v>
      </c>
      <c r="N7462" s="158">
        <v>0.91768376617417646</v>
      </c>
      <c r="O7462" s="158">
        <v>8.4687000000000001</v>
      </c>
      <c r="P7462" s="161">
        <f t="shared" si="699"/>
        <v>7.7716000000000003</v>
      </c>
    </row>
    <row r="7463" spans="9:16" x14ac:dyDescent="0.2">
      <c r="I7463" s="158">
        <f t="shared" si="697"/>
        <v>18</v>
      </c>
      <c r="J7463" s="158" t="str">
        <f t="shared" si="700"/>
        <v>USD</v>
      </c>
      <c r="K7463" s="158" t="str">
        <f t="shared" si="701"/>
        <v>HKD</v>
      </c>
      <c r="L7463" s="158" t="str">
        <f t="shared" si="698"/>
        <v>USDHKD45602</v>
      </c>
      <c r="M7463" s="160">
        <f t="shared" si="702"/>
        <v>45602</v>
      </c>
      <c r="N7463" s="158">
        <v>0.93501636278634881</v>
      </c>
      <c r="O7463" s="158">
        <v>8.3167000000000009</v>
      </c>
      <c r="P7463" s="161">
        <f t="shared" si="699"/>
        <v>7.7763</v>
      </c>
    </row>
    <row r="7464" spans="9:16" x14ac:dyDescent="0.2">
      <c r="I7464" s="158">
        <f t="shared" si="697"/>
        <v>18</v>
      </c>
      <c r="J7464" s="158" t="str">
        <f t="shared" si="700"/>
        <v>USD</v>
      </c>
      <c r="K7464" s="158" t="str">
        <f t="shared" si="701"/>
        <v>HKD</v>
      </c>
      <c r="L7464" s="158" t="str">
        <f t="shared" si="698"/>
        <v>USDHKD45603</v>
      </c>
      <c r="M7464" s="160">
        <f t="shared" si="702"/>
        <v>45603</v>
      </c>
      <c r="N7464" s="158">
        <v>0.92721372276309688</v>
      </c>
      <c r="O7464" s="158">
        <v>8.3818000000000001</v>
      </c>
      <c r="P7464" s="161">
        <f t="shared" si="699"/>
        <v>7.7717000000000001</v>
      </c>
    </row>
    <row r="7465" spans="9:16" x14ac:dyDescent="0.2">
      <c r="I7465" s="158">
        <f t="shared" si="697"/>
        <v>18</v>
      </c>
      <c r="J7465" s="158" t="str">
        <f t="shared" si="700"/>
        <v>USD</v>
      </c>
      <c r="K7465" s="158" t="str">
        <f t="shared" si="701"/>
        <v>HKD</v>
      </c>
      <c r="L7465" s="158" t="str">
        <f t="shared" si="698"/>
        <v>USDHKD45604</v>
      </c>
      <c r="M7465" s="160">
        <f t="shared" si="702"/>
        <v>45604</v>
      </c>
      <c r="N7465" s="158">
        <v>0.9283327144448571</v>
      </c>
      <c r="O7465" s="158">
        <v>8.3744999999999994</v>
      </c>
      <c r="P7465" s="161">
        <f t="shared" si="699"/>
        <v>7.7743000000000002</v>
      </c>
    </row>
    <row r="7466" spans="9:16" x14ac:dyDescent="0.2">
      <c r="I7466" s="158">
        <f t="shared" ref="I7466:I7529" si="703">IF(M7465=$G$2,I7465+1,I7465)</f>
        <v>18</v>
      </c>
      <c r="J7466" s="158" t="str">
        <f t="shared" si="700"/>
        <v>USD</v>
      </c>
      <c r="K7466" s="158" t="str">
        <f t="shared" si="701"/>
        <v>HKD</v>
      </c>
      <c r="L7466" s="158" t="str">
        <f t="shared" si="698"/>
        <v>USDHKD45605</v>
      </c>
      <c r="M7466" s="160">
        <f t="shared" si="702"/>
        <v>45605</v>
      </c>
      <c r="N7466" s="158">
        <v>0.9283327144448571</v>
      </c>
      <c r="O7466" s="158">
        <v>8.3744999999999994</v>
      </c>
      <c r="P7466" s="161">
        <f t="shared" si="699"/>
        <v>7.7743000000000002</v>
      </c>
    </row>
    <row r="7467" spans="9:16" x14ac:dyDescent="0.2">
      <c r="I7467" s="158">
        <f t="shared" si="703"/>
        <v>18</v>
      </c>
      <c r="J7467" s="158" t="str">
        <f t="shared" si="700"/>
        <v>USD</v>
      </c>
      <c r="K7467" s="158" t="str">
        <f t="shared" si="701"/>
        <v>HKD</v>
      </c>
      <c r="L7467" s="158" t="str">
        <f t="shared" si="698"/>
        <v>USDHKD45606</v>
      </c>
      <c r="M7467" s="160">
        <f t="shared" si="702"/>
        <v>45606</v>
      </c>
      <c r="N7467" s="158">
        <v>0.9283327144448571</v>
      </c>
      <c r="O7467" s="158">
        <v>8.3744999999999994</v>
      </c>
      <c r="P7467" s="161">
        <f t="shared" si="699"/>
        <v>7.7743000000000002</v>
      </c>
    </row>
    <row r="7468" spans="9:16" x14ac:dyDescent="0.2">
      <c r="I7468" s="158">
        <f t="shared" si="703"/>
        <v>18</v>
      </c>
      <c r="J7468" s="158" t="str">
        <f t="shared" si="700"/>
        <v>USD</v>
      </c>
      <c r="K7468" s="158" t="str">
        <f t="shared" si="701"/>
        <v>HKD</v>
      </c>
      <c r="L7468" s="158" t="str">
        <f t="shared" si="698"/>
        <v>USDHKD45607</v>
      </c>
      <c r="M7468" s="160">
        <f t="shared" si="702"/>
        <v>45607</v>
      </c>
      <c r="N7468" s="158">
        <v>0.9388789784996715</v>
      </c>
      <c r="O7468" s="158">
        <v>8.2812000000000001</v>
      </c>
      <c r="P7468" s="161">
        <f t="shared" si="699"/>
        <v>7.7750000000000004</v>
      </c>
    </row>
    <row r="7469" spans="9:16" x14ac:dyDescent="0.2">
      <c r="I7469" s="158">
        <f t="shared" si="703"/>
        <v>18</v>
      </c>
      <c r="J7469" s="158" t="str">
        <f t="shared" si="700"/>
        <v>USD</v>
      </c>
      <c r="K7469" s="158" t="str">
        <f t="shared" si="701"/>
        <v>HKD</v>
      </c>
      <c r="L7469" s="158" t="str">
        <f t="shared" si="698"/>
        <v>USDHKD45608</v>
      </c>
      <c r="M7469" s="160">
        <f t="shared" si="702"/>
        <v>45608</v>
      </c>
      <c r="N7469" s="158">
        <v>0.94188565508147304</v>
      </c>
      <c r="O7469" s="158">
        <v>8.2585999999999995</v>
      </c>
      <c r="P7469" s="161">
        <f t="shared" si="699"/>
        <v>7.7786999999999997</v>
      </c>
    </row>
    <row r="7470" spans="9:16" x14ac:dyDescent="0.2">
      <c r="I7470" s="158">
        <f t="shared" si="703"/>
        <v>18</v>
      </c>
      <c r="J7470" s="158" t="str">
        <f t="shared" si="700"/>
        <v>USD</v>
      </c>
      <c r="K7470" s="158" t="str">
        <f t="shared" si="701"/>
        <v>HKD</v>
      </c>
      <c r="L7470" s="158" t="str">
        <f t="shared" si="698"/>
        <v>USDHKD45609</v>
      </c>
      <c r="M7470" s="160">
        <f t="shared" si="702"/>
        <v>45609</v>
      </c>
      <c r="N7470" s="158">
        <v>0.94082227867155899</v>
      </c>
      <c r="O7470" s="158">
        <v>8.2682000000000002</v>
      </c>
      <c r="P7470" s="161">
        <f t="shared" si="699"/>
        <v>7.7789000000000001</v>
      </c>
    </row>
    <row r="7471" spans="9:16" x14ac:dyDescent="0.2">
      <c r="I7471" s="158">
        <f t="shared" si="703"/>
        <v>18</v>
      </c>
      <c r="J7471" s="158" t="str">
        <f t="shared" si="700"/>
        <v>USD</v>
      </c>
      <c r="K7471" s="158" t="str">
        <f t="shared" si="701"/>
        <v>HKD</v>
      </c>
      <c r="L7471" s="158" t="str">
        <f t="shared" si="698"/>
        <v>USDHKD45610</v>
      </c>
      <c r="M7471" s="160">
        <f t="shared" si="702"/>
        <v>45610</v>
      </c>
      <c r="N7471" s="158">
        <v>0.94939713282065896</v>
      </c>
      <c r="O7471" s="158">
        <v>8.1974999999999998</v>
      </c>
      <c r="P7471" s="161">
        <f t="shared" si="699"/>
        <v>7.7827000000000002</v>
      </c>
    </row>
    <row r="7472" spans="9:16" x14ac:dyDescent="0.2">
      <c r="I7472" s="158">
        <f t="shared" si="703"/>
        <v>18</v>
      </c>
      <c r="J7472" s="158" t="str">
        <f t="shared" si="700"/>
        <v>USD</v>
      </c>
      <c r="K7472" s="158" t="str">
        <f t="shared" si="701"/>
        <v>HKD</v>
      </c>
      <c r="L7472" s="158" t="str">
        <f t="shared" si="698"/>
        <v>USDHKD45611</v>
      </c>
      <c r="M7472" s="160">
        <f t="shared" si="702"/>
        <v>45611</v>
      </c>
      <c r="N7472" s="158">
        <v>0.94491165076065387</v>
      </c>
      <c r="O7472" s="158">
        <v>8.2385000000000002</v>
      </c>
      <c r="P7472" s="161">
        <f t="shared" si="699"/>
        <v>7.7847</v>
      </c>
    </row>
    <row r="7473" spans="9:16" x14ac:dyDescent="0.2">
      <c r="I7473" s="158">
        <f t="shared" si="703"/>
        <v>18</v>
      </c>
      <c r="J7473" s="158" t="str">
        <f t="shared" si="700"/>
        <v>USD</v>
      </c>
      <c r="K7473" s="158" t="str">
        <f t="shared" si="701"/>
        <v>HKD</v>
      </c>
      <c r="L7473" s="158" t="str">
        <f t="shared" si="698"/>
        <v>USDHKD45612</v>
      </c>
      <c r="M7473" s="160">
        <f t="shared" si="702"/>
        <v>45612</v>
      </c>
      <c r="N7473" s="158">
        <v>0.94491165076065387</v>
      </c>
      <c r="O7473" s="158">
        <v>8.2385000000000002</v>
      </c>
      <c r="P7473" s="161">
        <f t="shared" si="699"/>
        <v>7.7847</v>
      </c>
    </row>
    <row r="7474" spans="9:16" x14ac:dyDescent="0.2">
      <c r="I7474" s="158">
        <f t="shared" si="703"/>
        <v>18</v>
      </c>
      <c r="J7474" s="158" t="str">
        <f t="shared" si="700"/>
        <v>USD</v>
      </c>
      <c r="K7474" s="158" t="str">
        <f t="shared" si="701"/>
        <v>HKD</v>
      </c>
      <c r="L7474" s="158" t="str">
        <f t="shared" si="698"/>
        <v>USDHKD45613</v>
      </c>
      <c r="M7474" s="160">
        <f t="shared" si="702"/>
        <v>45613</v>
      </c>
      <c r="N7474" s="158">
        <v>0.94491165076065387</v>
      </c>
      <c r="O7474" s="158">
        <v>8.2385000000000002</v>
      </c>
      <c r="P7474" s="161">
        <f t="shared" si="699"/>
        <v>7.7847</v>
      </c>
    </row>
    <row r="7475" spans="9:16" x14ac:dyDescent="0.2">
      <c r="I7475" s="158">
        <f t="shared" si="703"/>
        <v>18</v>
      </c>
      <c r="J7475" s="158" t="str">
        <f t="shared" si="700"/>
        <v>USD</v>
      </c>
      <c r="K7475" s="158" t="str">
        <f t="shared" si="701"/>
        <v>HKD</v>
      </c>
      <c r="L7475" s="158" t="str">
        <f t="shared" si="698"/>
        <v>USDHKD45614</v>
      </c>
      <c r="M7475" s="160">
        <f t="shared" si="702"/>
        <v>45614</v>
      </c>
      <c r="N7475" s="158">
        <v>0.94768764215314638</v>
      </c>
      <c r="O7475" s="158">
        <v>8.2140000000000004</v>
      </c>
      <c r="P7475" s="161">
        <f t="shared" si="699"/>
        <v>7.7843</v>
      </c>
    </row>
    <row r="7476" spans="9:16" x14ac:dyDescent="0.2">
      <c r="I7476" s="158">
        <f t="shared" si="703"/>
        <v>18</v>
      </c>
      <c r="J7476" s="158" t="str">
        <f t="shared" si="700"/>
        <v>USD</v>
      </c>
      <c r="K7476" s="158" t="str">
        <f t="shared" si="701"/>
        <v>HKD</v>
      </c>
      <c r="L7476" s="158" t="str">
        <f t="shared" si="698"/>
        <v>USDHKD45615</v>
      </c>
      <c r="M7476" s="160">
        <f t="shared" si="702"/>
        <v>45615</v>
      </c>
      <c r="N7476" s="158">
        <v>0.94535829079221023</v>
      </c>
      <c r="O7476" s="158">
        <v>8.2334999999999994</v>
      </c>
      <c r="P7476" s="161">
        <f t="shared" si="699"/>
        <v>7.7835999999999999</v>
      </c>
    </row>
    <row r="7477" spans="9:16" x14ac:dyDescent="0.2">
      <c r="I7477" s="158">
        <f t="shared" si="703"/>
        <v>18</v>
      </c>
      <c r="J7477" s="158" t="str">
        <f t="shared" si="700"/>
        <v>USD</v>
      </c>
      <c r="K7477" s="158" t="str">
        <f t="shared" si="701"/>
        <v>HKD</v>
      </c>
      <c r="L7477" s="158" t="str">
        <f t="shared" si="698"/>
        <v>USDHKD45616</v>
      </c>
      <c r="M7477" s="160">
        <f t="shared" si="702"/>
        <v>45616</v>
      </c>
      <c r="N7477" s="158">
        <v>0.94679038060973297</v>
      </c>
      <c r="O7477" s="158">
        <v>8.2208000000000006</v>
      </c>
      <c r="P7477" s="161">
        <f t="shared" si="699"/>
        <v>7.7834000000000003</v>
      </c>
    </row>
    <row r="7478" spans="9:16" x14ac:dyDescent="0.2">
      <c r="I7478" s="158">
        <f t="shared" si="703"/>
        <v>18</v>
      </c>
      <c r="J7478" s="158" t="str">
        <f t="shared" si="700"/>
        <v>USD</v>
      </c>
      <c r="K7478" s="158" t="str">
        <f t="shared" si="701"/>
        <v>HKD</v>
      </c>
      <c r="L7478" s="158" t="str">
        <f t="shared" si="698"/>
        <v>USDHKD45617</v>
      </c>
      <c r="M7478" s="160">
        <f t="shared" si="702"/>
        <v>45617</v>
      </c>
      <c r="N7478" s="158">
        <v>0.95002850085502566</v>
      </c>
      <c r="O7478" s="158">
        <v>8.1920999999999999</v>
      </c>
      <c r="P7478" s="161">
        <f t="shared" si="699"/>
        <v>7.7827000000000002</v>
      </c>
    </row>
    <row r="7479" spans="9:16" x14ac:dyDescent="0.2">
      <c r="I7479" s="158">
        <f t="shared" si="703"/>
        <v>18</v>
      </c>
      <c r="J7479" s="158" t="str">
        <f t="shared" si="700"/>
        <v>USD</v>
      </c>
      <c r="K7479" s="158" t="str">
        <f t="shared" si="701"/>
        <v>HKD</v>
      </c>
      <c r="L7479" s="158" t="str">
        <f t="shared" si="698"/>
        <v>USDHKD45618</v>
      </c>
      <c r="M7479" s="160">
        <f t="shared" si="702"/>
        <v>45618</v>
      </c>
      <c r="N7479" s="158">
        <v>0.9604302727621975</v>
      </c>
      <c r="O7479" s="158">
        <v>8.1052</v>
      </c>
      <c r="P7479" s="161">
        <f t="shared" si="699"/>
        <v>7.7845000000000004</v>
      </c>
    </row>
    <row r="7480" spans="9:16" x14ac:dyDescent="0.2">
      <c r="I7480" s="158">
        <f t="shared" si="703"/>
        <v>18</v>
      </c>
      <c r="J7480" s="158" t="str">
        <f t="shared" si="700"/>
        <v>USD</v>
      </c>
      <c r="K7480" s="158" t="str">
        <f t="shared" si="701"/>
        <v>HKD</v>
      </c>
      <c r="L7480" s="158" t="str">
        <f t="shared" si="698"/>
        <v>USDHKD45619</v>
      </c>
      <c r="M7480" s="160">
        <f t="shared" si="702"/>
        <v>45619</v>
      </c>
      <c r="N7480" s="158">
        <v>0.9604302727621975</v>
      </c>
      <c r="O7480" s="158">
        <v>8.1052</v>
      </c>
      <c r="P7480" s="161">
        <f t="shared" si="699"/>
        <v>7.7845000000000004</v>
      </c>
    </row>
    <row r="7481" spans="9:16" x14ac:dyDescent="0.2">
      <c r="I7481" s="158">
        <f t="shared" si="703"/>
        <v>18</v>
      </c>
      <c r="J7481" s="158" t="str">
        <f t="shared" si="700"/>
        <v>USD</v>
      </c>
      <c r="K7481" s="158" t="str">
        <f t="shared" si="701"/>
        <v>HKD</v>
      </c>
      <c r="L7481" s="158" t="str">
        <f t="shared" si="698"/>
        <v>USDHKD45620</v>
      </c>
      <c r="M7481" s="160">
        <f t="shared" si="702"/>
        <v>45620</v>
      </c>
      <c r="N7481" s="158">
        <v>0.9604302727621975</v>
      </c>
      <c r="O7481" s="158">
        <v>8.1052</v>
      </c>
      <c r="P7481" s="161">
        <f t="shared" si="699"/>
        <v>7.7845000000000004</v>
      </c>
    </row>
    <row r="7482" spans="9:16" x14ac:dyDescent="0.2">
      <c r="I7482" s="158">
        <f t="shared" si="703"/>
        <v>18</v>
      </c>
      <c r="J7482" s="158" t="str">
        <f t="shared" si="700"/>
        <v>USD</v>
      </c>
      <c r="K7482" s="158" t="str">
        <f t="shared" si="701"/>
        <v>HKD</v>
      </c>
      <c r="L7482" s="158" t="str">
        <f t="shared" si="698"/>
        <v>USDHKD45621</v>
      </c>
      <c r="M7482" s="160">
        <f t="shared" si="702"/>
        <v>45621</v>
      </c>
      <c r="N7482" s="158">
        <v>0.95283468318246778</v>
      </c>
      <c r="O7482" s="158">
        <v>8.1659000000000006</v>
      </c>
      <c r="P7482" s="161">
        <f t="shared" si="699"/>
        <v>7.7808000000000002</v>
      </c>
    </row>
    <row r="7483" spans="9:16" x14ac:dyDescent="0.2">
      <c r="I7483" s="158">
        <f t="shared" si="703"/>
        <v>18</v>
      </c>
      <c r="J7483" s="158" t="str">
        <f t="shared" si="700"/>
        <v>USD</v>
      </c>
      <c r="K7483" s="158" t="str">
        <f t="shared" si="701"/>
        <v>HKD</v>
      </c>
      <c r="L7483" s="158" t="str">
        <f t="shared" si="698"/>
        <v>USDHKD45622</v>
      </c>
      <c r="M7483" s="160">
        <f t="shared" si="702"/>
        <v>45622</v>
      </c>
      <c r="N7483" s="158">
        <v>0.95038965976050183</v>
      </c>
      <c r="O7483" s="158">
        <v>8.1869999999999994</v>
      </c>
      <c r="P7483" s="161">
        <f t="shared" si="699"/>
        <v>7.7808000000000002</v>
      </c>
    </row>
    <row r="7484" spans="9:16" x14ac:dyDescent="0.2">
      <c r="I7484" s="158">
        <f t="shared" si="703"/>
        <v>18</v>
      </c>
      <c r="J7484" s="158" t="str">
        <f t="shared" si="700"/>
        <v>USD</v>
      </c>
      <c r="K7484" s="158" t="str">
        <f t="shared" si="701"/>
        <v>HKD</v>
      </c>
      <c r="L7484" s="158" t="str">
        <f t="shared" si="698"/>
        <v>USDHKD45623</v>
      </c>
      <c r="M7484" s="160">
        <f t="shared" si="702"/>
        <v>45623</v>
      </c>
      <c r="N7484" s="158">
        <v>0.94957743804007222</v>
      </c>
      <c r="O7484" s="158">
        <v>8.1949000000000005</v>
      </c>
      <c r="P7484" s="161">
        <f t="shared" si="699"/>
        <v>7.7816999999999998</v>
      </c>
    </row>
    <row r="7485" spans="9:16" x14ac:dyDescent="0.2">
      <c r="I7485" s="158">
        <f t="shared" si="703"/>
        <v>18</v>
      </c>
      <c r="J7485" s="158" t="str">
        <f t="shared" si="700"/>
        <v>USD</v>
      </c>
      <c r="K7485" s="158" t="str">
        <f t="shared" si="701"/>
        <v>HKD</v>
      </c>
      <c r="L7485" s="158" t="str">
        <f t="shared" si="698"/>
        <v>USDHKD45624</v>
      </c>
      <c r="M7485" s="160">
        <f t="shared" si="702"/>
        <v>45624</v>
      </c>
      <c r="N7485" s="158">
        <v>0.94858660595712385</v>
      </c>
      <c r="O7485" s="158">
        <v>8.2045999999999992</v>
      </c>
      <c r="P7485" s="161">
        <f t="shared" si="699"/>
        <v>7.7827999999999999</v>
      </c>
    </row>
    <row r="7486" spans="9:16" x14ac:dyDescent="0.2">
      <c r="I7486" s="158">
        <f t="shared" si="703"/>
        <v>18</v>
      </c>
      <c r="J7486" s="158" t="str">
        <f t="shared" si="700"/>
        <v>USD</v>
      </c>
      <c r="K7486" s="158" t="str">
        <f t="shared" si="701"/>
        <v>HKD</v>
      </c>
      <c r="L7486" s="158" t="str">
        <f t="shared" si="698"/>
        <v>USDHKD45625</v>
      </c>
      <c r="M7486" s="160">
        <f t="shared" si="702"/>
        <v>45625</v>
      </c>
      <c r="N7486" s="158">
        <v>0.94679038060973297</v>
      </c>
      <c r="O7486" s="158">
        <v>8.2210999999999999</v>
      </c>
      <c r="P7486" s="161">
        <f t="shared" si="699"/>
        <v>7.7836999999999996</v>
      </c>
    </row>
    <row r="7487" spans="9:16" x14ac:dyDescent="0.2">
      <c r="I7487" s="158">
        <f t="shared" si="703"/>
        <v>18</v>
      </c>
      <c r="J7487" s="158" t="str">
        <f t="shared" si="700"/>
        <v>USD</v>
      </c>
      <c r="K7487" s="158" t="str">
        <f t="shared" si="701"/>
        <v>HKD</v>
      </c>
      <c r="L7487" s="158" t="str">
        <f t="shared" si="698"/>
        <v>USDHKD45626</v>
      </c>
      <c r="M7487" s="160">
        <f t="shared" si="702"/>
        <v>45626</v>
      </c>
      <c r="N7487" s="158">
        <v>0.94679038060973297</v>
      </c>
      <c r="O7487" s="158">
        <v>8.2210999999999999</v>
      </c>
      <c r="P7487" s="161">
        <f t="shared" si="699"/>
        <v>7.7836999999999996</v>
      </c>
    </row>
    <row r="7488" spans="9:16" x14ac:dyDescent="0.2">
      <c r="I7488" s="158">
        <f t="shared" si="703"/>
        <v>18</v>
      </c>
      <c r="J7488" s="158" t="str">
        <f t="shared" si="700"/>
        <v>USD</v>
      </c>
      <c r="K7488" s="158" t="str">
        <f t="shared" si="701"/>
        <v>HKD</v>
      </c>
      <c r="L7488" s="158" t="str">
        <f t="shared" si="698"/>
        <v>USDHKD45627</v>
      </c>
      <c r="M7488" s="160">
        <f t="shared" si="702"/>
        <v>45627</v>
      </c>
      <c r="N7488" s="158">
        <v>0.94679038060973297</v>
      </c>
      <c r="O7488" s="158">
        <v>8.2210999999999999</v>
      </c>
      <c r="P7488" s="161">
        <f t="shared" si="699"/>
        <v>7.7836999999999996</v>
      </c>
    </row>
    <row r="7489" spans="9:16" x14ac:dyDescent="0.2">
      <c r="I7489" s="158">
        <f t="shared" si="703"/>
        <v>18</v>
      </c>
      <c r="J7489" s="158" t="str">
        <f t="shared" si="700"/>
        <v>USD</v>
      </c>
      <c r="K7489" s="158" t="str">
        <f t="shared" si="701"/>
        <v>HKD</v>
      </c>
      <c r="L7489" s="158" t="str">
        <f t="shared" si="698"/>
        <v>USDHKD45628</v>
      </c>
      <c r="M7489" s="160">
        <f t="shared" si="702"/>
        <v>45628</v>
      </c>
      <c r="N7489" s="158">
        <v>0.95174645474445607</v>
      </c>
      <c r="O7489" s="158">
        <v>8.1753</v>
      </c>
      <c r="P7489" s="161">
        <f t="shared" si="699"/>
        <v>7.7808000000000002</v>
      </c>
    </row>
    <row r="7490" spans="9:16" x14ac:dyDescent="0.2">
      <c r="I7490" s="158">
        <f t="shared" si="703"/>
        <v>18</v>
      </c>
      <c r="J7490" s="158" t="str">
        <f t="shared" si="700"/>
        <v>USD</v>
      </c>
      <c r="K7490" s="158" t="str">
        <f t="shared" si="701"/>
        <v>HKD</v>
      </c>
      <c r="L7490" s="158" t="str">
        <f t="shared" si="698"/>
        <v>USDHKD45629</v>
      </c>
      <c r="M7490" s="160">
        <f t="shared" si="702"/>
        <v>45629</v>
      </c>
      <c r="N7490" s="158">
        <v>0.95129375951293771</v>
      </c>
      <c r="O7490" s="158">
        <v>8.1818000000000008</v>
      </c>
      <c r="P7490" s="161">
        <f t="shared" si="699"/>
        <v>7.7832999999999997</v>
      </c>
    </row>
    <row r="7491" spans="9:16" x14ac:dyDescent="0.2">
      <c r="I7491" s="158">
        <f t="shared" si="703"/>
        <v>18</v>
      </c>
      <c r="J7491" s="158" t="str">
        <f t="shared" si="700"/>
        <v>USD</v>
      </c>
      <c r="K7491" s="158" t="str">
        <f t="shared" si="701"/>
        <v>HKD</v>
      </c>
      <c r="L7491" s="158" t="str">
        <f t="shared" ref="L7491:L7554" si="704">J7491&amp;K7491&amp;M7491</f>
        <v>USDHKD45630</v>
      </c>
      <c r="M7491" s="160">
        <f t="shared" si="702"/>
        <v>45630</v>
      </c>
      <c r="N7491" s="158">
        <v>0.95310712924132679</v>
      </c>
      <c r="O7491" s="158">
        <v>8.1669999999999998</v>
      </c>
      <c r="P7491" s="161">
        <f t="shared" ref="P7491:P7554" si="705">ROUND(N7491*O7491,4)</f>
        <v>7.7839999999999998</v>
      </c>
    </row>
    <row r="7492" spans="9:16" x14ac:dyDescent="0.2">
      <c r="I7492" s="158">
        <f t="shared" si="703"/>
        <v>18</v>
      </c>
      <c r="J7492" s="158" t="str">
        <f t="shared" ref="J7492:J7555" si="706">VLOOKUP($I7492,$A:$C,2,FALSE)</f>
        <v>USD</v>
      </c>
      <c r="K7492" s="158" t="str">
        <f t="shared" ref="K7492:K7555" si="707">VLOOKUP($I7492,$A:$C,3,FALSE)</f>
        <v>HKD</v>
      </c>
      <c r="L7492" s="158" t="str">
        <f t="shared" si="704"/>
        <v>USDHKD45631</v>
      </c>
      <c r="M7492" s="160">
        <f t="shared" ref="M7492:M7555" si="708">IF(I7492=I7491,M7491+1,$G$1)</f>
        <v>45631</v>
      </c>
      <c r="N7492" s="158">
        <v>0.94876660341555974</v>
      </c>
      <c r="O7492" s="158">
        <v>8.2027000000000001</v>
      </c>
      <c r="P7492" s="161">
        <f t="shared" si="705"/>
        <v>7.7824</v>
      </c>
    </row>
    <row r="7493" spans="9:16" x14ac:dyDescent="0.2">
      <c r="I7493" s="158">
        <f t="shared" si="703"/>
        <v>18</v>
      </c>
      <c r="J7493" s="158" t="str">
        <f t="shared" si="706"/>
        <v>USD</v>
      </c>
      <c r="K7493" s="158" t="str">
        <f t="shared" si="707"/>
        <v>HKD</v>
      </c>
      <c r="L7493" s="158" t="str">
        <f t="shared" si="704"/>
        <v>USDHKD45632</v>
      </c>
      <c r="M7493" s="160">
        <f t="shared" si="708"/>
        <v>45632</v>
      </c>
      <c r="N7493" s="158">
        <v>0.9450902561194594</v>
      </c>
      <c r="O7493" s="158">
        <v>8.2314000000000007</v>
      </c>
      <c r="P7493" s="161">
        <f t="shared" si="705"/>
        <v>7.7793999999999999</v>
      </c>
    </row>
    <row r="7494" spans="9:16" x14ac:dyDescent="0.2">
      <c r="I7494" s="158">
        <f t="shared" si="703"/>
        <v>18</v>
      </c>
      <c r="J7494" s="158" t="str">
        <f t="shared" si="706"/>
        <v>USD</v>
      </c>
      <c r="K7494" s="158" t="str">
        <f t="shared" si="707"/>
        <v>HKD</v>
      </c>
      <c r="L7494" s="158" t="str">
        <f t="shared" si="704"/>
        <v>USDHKD45633</v>
      </c>
      <c r="M7494" s="160">
        <f t="shared" si="708"/>
        <v>45633</v>
      </c>
      <c r="N7494" s="158">
        <v>0.9450902561194594</v>
      </c>
      <c r="O7494" s="158">
        <v>8.2314000000000007</v>
      </c>
      <c r="P7494" s="161">
        <f t="shared" si="705"/>
        <v>7.7793999999999999</v>
      </c>
    </row>
    <row r="7495" spans="9:16" x14ac:dyDescent="0.2">
      <c r="I7495" s="158">
        <f t="shared" si="703"/>
        <v>18</v>
      </c>
      <c r="J7495" s="158" t="str">
        <f t="shared" si="706"/>
        <v>USD</v>
      </c>
      <c r="K7495" s="158" t="str">
        <f t="shared" si="707"/>
        <v>HKD</v>
      </c>
      <c r="L7495" s="158" t="str">
        <f t="shared" si="704"/>
        <v>USDHKD45634</v>
      </c>
      <c r="M7495" s="160">
        <f t="shared" si="708"/>
        <v>45634</v>
      </c>
      <c r="N7495" s="158">
        <v>0.9450902561194594</v>
      </c>
      <c r="O7495" s="158">
        <v>8.2314000000000007</v>
      </c>
      <c r="P7495" s="161">
        <f t="shared" si="705"/>
        <v>7.7793999999999999</v>
      </c>
    </row>
    <row r="7496" spans="9:16" x14ac:dyDescent="0.2">
      <c r="I7496" s="158">
        <f t="shared" si="703"/>
        <v>18</v>
      </c>
      <c r="J7496" s="158" t="str">
        <f t="shared" si="706"/>
        <v>USD</v>
      </c>
      <c r="K7496" s="158" t="str">
        <f t="shared" si="707"/>
        <v>HKD</v>
      </c>
      <c r="L7496" s="158" t="str">
        <f t="shared" si="704"/>
        <v>USDHKD45635</v>
      </c>
      <c r="M7496" s="160">
        <f t="shared" si="708"/>
        <v>45635</v>
      </c>
      <c r="N7496" s="158">
        <v>0.94625283875851629</v>
      </c>
      <c r="O7496" s="158">
        <v>8.2164000000000001</v>
      </c>
      <c r="P7496" s="161">
        <f t="shared" si="705"/>
        <v>7.7747999999999999</v>
      </c>
    </row>
    <row r="7497" spans="9:16" x14ac:dyDescent="0.2">
      <c r="I7497" s="158">
        <f t="shared" si="703"/>
        <v>18</v>
      </c>
      <c r="J7497" s="158" t="str">
        <f t="shared" si="706"/>
        <v>USD</v>
      </c>
      <c r="K7497" s="158" t="str">
        <f t="shared" si="707"/>
        <v>HKD</v>
      </c>
      <c r="L7497" s="158" t="str">
        <f t="shared" si="704"/>
        <v>USDHKD45636</v>
      </c>
      <c r="M7497" s="160">
        <f t="shared" si="708"/>
        <v>45636</v>
      </c>
      <c r="N7497" s="158">
        <v>0.94993825401348919</v>
      </c>
      <c r="O7497" s="158">
        <v>8.1858000000000004</v>
      </c>
      <c r="P7497" s="161">
        <f t="shared" si="705"/>
        <v>7.7759999999999998</v>
      </c>
    </row>
    <row r="7498" spans="9:16" x14ac:dyDescent="0.2">
      <c r="I7498" s="158">
        <f t="shared" si="703"/>
        <v>18</v>
      </c>
      <c r="J7498" s="158" t="str">
        <f t="shared" si="706"/>
        <v>USD</v>
      </c>
      <c r="K7498" s="158" t="str">
        <f t="shared" si="707"/>
        <v>HKD</v>
      </c>
      <c r="L7498" s="158" t="str">
        <f t="shared" si="704"/>
        <v>USDHKD45637</v>
      </c>
      <c r="M7498" s="160">
        <f t="shared" si="708"/>
        <v>45637</v>
      </c>
      <c r="N7498" s="158">
        <v>0.95174645474445607</v>
      </c>
      <c r="O7498" s="158">
        <v>8.1677</v>
      </c>
      <c r="P7498" s="161">
        <f t="shared" si="705"/>
        <v>7.7736000000000001</v>
      </c>
    </row>
    <row r="7499" spans="9:16" x14ac:dyDescent="0.2">
      <c r="I7499" s="158">
        <f t="shared" si="703"/>
        <v>18</v>
      </c>
      <c r="J7499" s="158" t="str">
        <f t="shared" si="706"/>
        <v>USD</v>
      </c>
      <c r="K7499" s="158" t="str">
        <f t="shared" si="707"/>
        <v>HKD</v>
      </c>
      <c r="L7499" s="158" t="str">
        <f t="shared" si="704"/>
        <v>USDHKD45638</v>
      </c>
      <c r="M7499" s="160">
        <f t="shared" si="708"/>
        <v>45638</v>
      </c>
      <c r="N7499" s="158">
        <v>0.95319797922028415</v>
      </c>
      <c r="O7499" s="158">
        <v>8.1575000000000006</v>
      </c>
      <c r="P7499" s="161">
        <f t="shared" si="705"/>
        <v>7.7756999999999996</v>
      </c>
    </row>
    <row r="7500" spans="9:16" x14ac:dyDescent="0.2">
      <c r="I7500" s="158">
        <f t="shared" si="703"/>
        <v>18</v>
      </c>
      <c r="J7500" s="158" t="str">
        <f t="shared" si="706"/>
        <v>USD</v>
      </c>
      <c r="K7500" s="158" t="str">
        <f t="shared" si="707"/>
        <v>HKD</v>
      </c>
      <c r="L7500" s="158" t="str">
        <f t="shared" si="704"/>
        <v>USDHKD45639</v>
      </c>
      <c r="M7500" s="160">
        <f t="shared" si="708"/>
        <v>45639</v>
      </c>
      <c r="N7500" s="158">
        <v>0.95075109336375729</v>
      </c>
      <c r="O7500" s="158">
        <v>8.1776999999999997</v>
      </c>
      <c r="P7500" s="161">
        <f t="shared" si="705"/>
        <v>7.7750000000000004</v>
      </c>
    </row>
    <row r="7501" spans="9:16" x14ac:dyDescent="0.2">
      <c r="I7501" s="158">
        <f t="shared" si="703"/>
        <v>18</v>
      </c>
      <c r="J7501" s="158" t="str">
        <f t="shared" si="706"/>
        <v>USD</v>
      </c>
      <c r="K7501" s="158" t="str">
        <f t="shared" si="707"/>
        <v>HKD</v>
      </c>
      <c r="L7501" s="158" t="str">
        <f t="shared" si="704"/>
        <v>USDHKD45640</v>
      </c>
      <c r="M7501" s="160">
        <f t="shared" si="708"/>
        <v>45640</v>
      </c>
      <c r="N7501" s="158">
        <v>0.95075109336375729</v>
      </c>
      <c r="O7501" s="158">
        <v>8.1776999999999997</v>
      </c>
      <c r="P7501" s="161">
        <f t="shared" si="705"/>
        <v>7.7750000000000004</v>
      </c>
    </row>
    <row r="7502" spans="9:16" x14ac:dyDescent="0.2">
      <c r="I7502" s="158">
        <f t="shared" si="703"/>
        <v>18</v>
      </c>
      <c r="J7502" s="158" t="str">
        <f t="shared" si="706"/>
        <v>USD</v>
      </c>
      <c r="K7502" s="158" t="str">
        <f t="shared" si="707"/>
        <v>HKD</v>
      </c>
      <c r="L7502" s="158" t="str">
        <f t="shared" si="704"/>
        <v>USDHKD45641</v>
      </c>
      <c r="M7502" s="160">
        <f t="shared" si="708"/>
        <v>45641</v>
      </c>
      <c r="N7502" s="158">
        <v>0.95075109336375729</v>
      </c>
      <c r="O7502" s="158">
        <v>8.1776999999999997</v>
      </c>
      <c r="P7502" s="161">
        <f t="shared" si="705"/>
        <v>7.7750000000000004</v>
      </c>
    </row>
    <row r="7503" spans="9:16" x14ac:dyDescent="0.2">
      <c r="I7503" s="158">
        <f t="shared" si="703"/>
        <v>18</v>
      </c>
      <c r="J7503" s="158" t="str">
        <f t="shared" si="706"/>
        <v>USD</v>
      </c>
      <c r="K7503" s="158" t="str">
        <f t="shared" si="707"/>
        <v>HKD</v>
      </c>
      <c r="L7503" s="158" t="str">
        <f t="shared" si="704"/>
        <v>USDHKD45642</v>
      </c>
      <c r="M7503" s="160">
        <f t="shared" si="708"/>
        <v>45642</v>
      </c>
      <c r="N7503" s="158">
        <v>0.95256239283673072</v>
      </c>
      <c r="O7503" s="158">
        <v>8.1624999999999996</v>
      </c>
      <c r="P7503" s="161">
        <f t="shared" si="705"/>
        <v>7.7752999999999997</v>
      </c>
    </row>
    <row r="7504" spans="9:16" x14ac:dyDescent="0.2">
      <c r="I7504" s="158">
        <f t="shared" si="703"/>
        <v>18</v>
      </c>
      <c r="J7504" s="158" t="str">
        <f t="shared" si="706"/>
        <v>USD</v>
      </c>
      <c r="K7504" s="158" t="str">
        <f t="shared" si="707"/>
        <v>HKD</v>
      </c>
      <c r="L7504" s="158" t="str">
        <f t="shared" si="704"/>
        <v>USDHKD45643</v>
      </c>
      <c r="M7504" s="160">
        <f t="shared" si="708"/>
        <v>45643</v>
      </c>
      <c r="N7504" s="158">
        <v>0.95265313899209292</v>
      </c>
      <c r="O7504" s="158">
        <v>8.1570999999999998</v>
      </c>
      <c r="P7504" s="161">
        <f t="shared" si="705"/>
        <v>7.7709000000000001</v>
      </c>
    </row>
    <row r="7505" spans="9:16" x14ac:dyDescent="0.2">
      <c r="I7505" s="158">
        <f t="shared" si="703"/>
        <v>18</v>
      </c>
      <c r="J7505" s="158" t="str">
        <f t="shared" si="706"/>
        <v>USD</v>
      </c>
      <c r="K7505" s="158" t="str">
        <f t="shared" si="707"/>
        <v>HKD</v>
      </c>
      <c r="L7505" s="158" t="str">
        <f t="shared" si="704"/>
        <v>USDHKD45644</v>
      </c>
      <c r="M7505" s="160">
        <f t="shared" si="708"/>
        <v>45644</v>
      </c>
      <c r="N7505" s="158">
        <v>0.95274390243902429</v>
      </c>
      <c r="O7505" s="158">
        <v>8.1562999999999999</v>
      </c>
      <c r="P7505" s="161">
        <f t="shared" si="705"/>
        <v>7.7709000000000001</v>
      </c>
    </row>
    <row r="7506" spans="9:16" x14ac:dyDescent="0.2">
      <c r="I7506" s="158">
        <f t="shared" si="703"/>
        <v>18</v>
      </c>
      <c r="J7506" s="158" t="str">
        <f t="shared" si="706"/>
        <v>USD</v>
      </c>
      <c r="K7506" s="158" t="str">
        <f t="shared" si="707"/>
        <v>HKD</v>
      </c>
      <c r="L7506" s="158" t="str">
        <f t="shared" si="704"/>
        <v>USDHKD45645</v>
      </c>
      <c r="M7506" s="160">
        <f t="shared" si="708"/>
        <v>45645</v>
      </c>
      <c r="N7506" s="158">
        <v>0.96200096200096197</v>
      </c>
      <c r="O7506" s="158">
        <v>8.0785</v>
      </c>
      <c r="P7506" s="161">
        <f t="shared" si="705"/>
        <v>7.7714999999999996</v>
      </c>
    </row>
    <row r="7507" spans="9:16" x14ac:dyDescent="0.2">
      <c r="I7507" s="158">
        <f t="shared" si="703"/>
        <v>18</v>
      </c>
      <c r="J7507" s="158" t="str">
        <f t="shared" si="706"/>
        <v>USD</v>
      </c>
      <c r="K7507" s="158" t="str">
        <f t="shared" si="707"/>
        <v>HKD</v>
      </c>
      <c r="L7507" s="158" t="str">
        <f t="shared" si="704"/>
        <v>USDHKD45646</v>
      </c>
      <c r="M7507" s="160">
        <f t="shared" si="708"/>
        <v>45646</v>
      </c>
      <c r="N7507" s="158">
        <v>0.9624639076034649</v>
      </c>
      <c r="O7507" s="158">
        <v>8.0754999999999999</v>
      </c>
      <c r="P7507" s="161">
        <f t="shared" si="705"/>
        <v>7.7724000000000002</v>
      </c>
    </row>
    <row r="7508" spans="9:16" x14ac:dyDescent="0.2">
      <c r="I7508" s="158">
        <f t="shared" si="703"/>
        <v>18</v>
      </c>
      <c r="J7508" s="158" t="str">
        <f t="shared" si="706"/>
        <v>USD</v>
      </c>
      <c r="K7508" s="158" t="str">
        <f t="shared" si="707"/>
        <v>HKD</v>
      </c>
      <c r="L7508" s="158" t="str">
        <f t="shared" si="704"/>
        <v>USDHKD45647</v>
      </c>
      <c r="M7508" s="160">
        <f t="shared" si="708"/>
        <v>45647</v>
      </c>
      <c r="N7508" s="158">
        <v>0.9624639076034649</v>
      </c>
      <c r="O7508" s="158">
        <v>8.0754999999999999</v>
      </c>
      <c r="P7508" s="161">
        <f t="shared" si="705"/>
        <v>7.7724000000000002</v>
      </c>
    </row>
    <row r="7509" spans="9:16" x14ac:dyDescent="0.2">
      <c r="I7509" s="158">
        <f t="shared" si="703"/>
        <v>18</v>
      </c>
      <c r="J7509" s="158" t="str">
        <f t="shared" si="706"/>
        <v>USD</v>
      </c>
      <c r="K7509" s="158" t="str">
        <f t="shared" si="707"/>
        <v>HKD</v>
      </c>
      <c r="L7509" s="158" t="str">
        <f t="shared" si="704"/>
        <v>USDHKD45648</v>
      </c>
      <c r="M7509" s="160">
        <f t="shared" si="708"/>
        <v>45648</v>
      </c>
      <c r="N7509" s="158">
        <v>0.9624639076034649</v>
      </c>
      <c r="O7509" s="158">
        <v>8.0754999999999999</v>
      </c>
      <c r="P7509" s="161">
        <f t="shared" si="705"/>
        <v>7.7724000000000002</v>
      </c>
    </row>
    <row r="7510" spans="9:16" x14ac:dyDescent="0.2">
      <c r="I7510" s="158">
        <f t="shared" si="703"/>
        <v>18</v>
      </c>
      <c r="J7510" s="158" t="str">
        <f t="shared" si="706"/>
        <v>USD</v>
      </c>
      <c r="K7510" s="158" t="str">
        <f t="shared" si="707"/>
        <v>HKD</v>
      </c>
      <c r="L7510" s="158" t="str">
        <f t="shared" si="704"/>
        <v>USDHKD45649</v>
      </c>
      <c r="M7510" s="160">
        <f t="shared" si="708"/>
        <v>45649</v>
      </c>
      <c r="N7510" s="158">
        <v>0.96218608678918516</v>
      </c>
      <c r="O7510" s="158">
        <v>8.0756999999999994</v>
      </c>
      <c r="P7510" s="161">
        <f t="shared" si="705"/>
        <v>7.7702999999999998</v>
      </c>
    </row>
    <row r="7511" spans="9:16" x14ac:dyDescent="0.2">
      <c r="I7511" s="158">
        <f t="shared" si="703"/>
        <v>18</v>
      </c>
      <c r="J7511" s="158" t="str">
        <f t="shared" si="706"/>
        <v>USD</v>
      </c>
      <c r="K7511" s="158" t="str">
        <f t="shared" si="707"/>
        <v>HKD</v>
      </c>
      <c r="L7511" s="158" t="str">
        <f t="shared" si="704"/>
        <v>USDHKD45650</v>
      </c>
      <c r="M7511" s="160">
        <f t="shared" si="708"/>
        <v>45650</v>
      </c>
      <c r="N7511" s="158">
        <v>0.96200096200096197</v>
      </c>
      <c r="O7511" s="158">
        <v>8.0742999999999991</v>
      </c>
      <c r="P7511" s="161">
        <f t="shared" si="705"/>
        <v>7.7675000000000001</v>
      </c>
    </row>
    <row r="7512" spans="9:16" x14ac:dyDescent="0.2">
      <c r="I7512" s="158">
        <f t="shared" si="703"/>
        <v>18</v>
      </c>
      <c r="J7512" s="158" t="str">
        <f t="shared" si="706"/>
        <v>USD</v>
      </c>
      <c r="K7512" s="158" t="str">
        <f t="shared" si="707"/>
        <v>HKD</v>
      </c>
      <c r="L7512" s="158" t="str">
        <f t="shared" si="704"/>
        <v>USDHKD45651</v>
      </c>
      <c r="M7512" s="160">
        <f t="shared" si="708"/>
        <v>45651</v>
      </c>
      <c r="N7512" s="158">
        <v>0.96200096200096197</v>
      </c>
      <c r="O7512" s="158">
        <v>8.0742999999999991</v>
      </c>
      <c r="P7512" s="161">
        <f t="shared" si="705"/>
        <v>7.7675000000000001</v>
      </c>
    </row>
    <row r="7513" spans="9:16" x14ac:dyDescent="0.2">
      <c r="I7513" s="158">
        <f t="shared" si="703"/>
        <v>18</v>
      </c>
      <c r="J7513" s="158" t="str">
        <f t="shared" si="706"/>
        <v>USD</v>
      </c>
      <c r="K7513" s="158" t="str">
        <f t="shared" si="707"/>
        <v>HKD</v>
      </c>
      <c r="L7513" s="158" t="str">
        <f t="shared" si="704"/>
        <v>USDHKD45652</v>
      </c>
      <c r="M7513" s="160">
        <f t="shared" si="708"/>
        <v>45652</v>
      </c>
      <c r="N7513" s="158">
        <v>0.96200096200096197</v>
      </c>
      <c r="O7513" s="158">
        <v>8.0742999999999991</v>
      </c>
      <c r="P7513" s="161">
        <f t="shared" si="705"/>
        <v>7.7675000000000001</v>
      </c>
    </row>
    <row r="7514" spans="9:16" x14ac:dyDescent="0.2">
      <c r="I7514" s="158">
        <f t="shared" si="703"/>
        <v>18</v>
      </c>
      <c r="J7514" s="158" t="str">
        <f t="shared" si="706"/>
        <v>USD</v>
      </c>
      <c r="K7514" s="158" t="str">
        <f t="shared" si="707"/>
        <v>HKD</v>
      </c>
      <c r="L7514" s="158" t="str">
        <f t="shared" si="704"/>
        <v>USDHKD45653</v>
      </c>
      <c r="M7514" s="160">
        <f t="shared" si="708"/>
        <v>45653</v>
      </c>
      <c r="N7514" s="158">
        <v>0.95831336847149007</v>
      </c>
      <c r="O7514" s="158">
        <v>8.0990000000000002</v>
      </c>
      <c r="P7514" s="161">
        <f t="shared" si="705"/>
        <v>7.7614000000000001</v>
      </c>
    </row>
    <row r="7515" spans="9:16" x14ac:dyDescent="0.2">
      <c r="I7515" s="158">
        <f t="shared" si="703"/>
        <v>18</v>
      </c>
      <c r="J7515" s="158" t="str">
        <f t="shared" si="706"/>
        <v>USD</v>
      </c>
      <c r="K7515" s="158" t="str">
        <f t="shared" si="707"/>
        <v>HKD</v>
      </c>
      <c r="L7515" s="158" t="str">
        <f t="shared" si="704"/>
        <v>USDHKD45654</v>
      </c>
      <c r="M7515" s="160">
        <f t="shared" si="708"/>
        <v>45654</v>
      </c>
      <c r="N7515" s="158">
        <v>0.95831336847149007</v>
      </c>
      <c r="O7515" s="158">
        <v>8.0990000000000002</v>
      </c>
      <c r="P7515" s="161">
        <f t="shared" si="705"/>
        <v>7.7614000000000001</v>
      </c>
    </row>
    <row r="7516" spans="9:16" x14ac:dyDescent="0.2">
      <c r="I7516" s="158">
        <f t="shared" si="703"/>
        <v>18</v>
      </c>
      <c r="J7516" s="158" t="str">
        <f t="shared" si="706"/>
        <v>USD</v>
      </c>
      <c r="K7516" s="158" t="str">
        <f t="shared" si="707"/>
        <v>HKD</v>
      </c>
      <c r="L7516" s="158" t="str">
        <f t="shared" si="704"/>
        <v>USDHKD45655</v>
      </c>
      <c r="M7516" s="160">
        <f t="shared" si="708"/>
        <v>45655</v>
      </c>
      <c r="N7516" s="158">
        <v>0.95831336847149007</v>
      </c>
      <c r="O7516" s="158">
        <v>8.0990000000000002</v>
      </c>
      <c r="P7516" s="161">
        <f t="shared" si="705"/>
        <v>7.7614000000000001</v>
      </c>
    </row>
    <row r="7517" spans="9:16" x14ac:dyDescent="0.2">
      <c r="I7517" s="158">
        <f t="shared" si="703"/>
        <v>18</v>
      </c>
      <c r="J7517" s="158" t="str">
        <f t="shared" si="706"/>
        <v>USD</v>
      </c>
      <c r="K7517" s="158" t="str">
        <f t="shared" si="707"/>
        <v>HKD</v>
      </c>
      <c r="L7517" s="158" t="str">
        <f t="shared" si="704"/>
        <v>USDHKD45656</v>
      </c>
      <c r="M7517" s="160">
        <f t="shared" si="708"/>
        <v>45656</v>
      </c>
      <c r="N7517" s="158">
        <v>0.9574875526618154</v>
      </c>
      <c r="O7517" s="158">
        <v>8.1065000000000005</v>
      </c>
      <c r="P7517" s="161">
        <f t="shared" si="705"/>
        <v>7.7618999999999998</v>
      </c>
    </row>
    <row r="7518" spans="9:16" x14ac:dyDescent="0.2">
      <c r="I7518" s="158">
        <f t="shared" si="703"/>
        <v>18</v>
      </c>
      <c r="J7518" s="158" t="str">
        <f t="shared" si="706"/>
        <v>USD</v>
      </c>
      <c r="K7518" s="158" t="str">
        <f t="shared" si="707"/>
        <v>HKD</v>
      </c>
      <c r="L7518" s="158" t="str">
        <f t="shared" si="704"/>
        <v>USDHKD45657</v>
      </c>
      <c r="M7518" s="160">
        <f t="shared" si="708"/>
        <v>45657</v>
      </c>
      <c r="N7518" s="158">
        <v>0.96255655019732411</v>
      </c>
      <c r="O7518" s="158">
        <v>8.0686</v>
      </c>
      <c r="P7518" s="161">
        <f t="shared" si="705"/>
        <v>7.7664999999999997</v>
      </c>
    </row>
    <row r="7519" spans="9:16" x14ac:dyDescent="0.2">
      <c r="I7519" s="158">
        <f t="shared" si="703"/>
        <v>18</v>
      </c>
      <c r="J7519" s="158" t="str">
        <f t="shared" si="706"/>
        <v>USD</v>
      </c>
      <c r="K7519" s="158" t="str">
        <f t="shared" si="707"/>
        <v>HKD</v>
      </c>
      <c r="L7519" s="158" t="str">
        <f t="shared" si="704"/>
        <v>USDHKD45658</v>
      </c>
      <c r="M7519" s="160">
        <f t="shared" si="708"/>
        <v>45658</v>
      </c>
      <c r="N7519" s="158">
        <v>0.96255655019732411</v>
      </c>
      <c r="O7519" s="158">
        <v>8.0686</v>
      </c>
      <c r="P7519" s="161">
        <f t="shared" si="705"/>
        <v>7.7664999999999997</v>
      </c>
    </row>
    <row r="7520" spans="9:16" x14ac:dyDescent="0.2">
      <c r="I7520" s="158">
        <f t="shared" si="703"/>
        <v>18</v>
      </c>
      <c r="J7520" s="158" t="str">
        <f t="shared" si="706"/>
        <v>USD</v>
      </c>
      <c r="K7520" s="158" t="str">
        <f t="shared" si="707"/>
        <v>HKD</v>
      </c>
      <c r="L7520" s="158" t="str">
        <f t="shared" si="704"/>
        <v>USDHKD45659</v>
      </c>
      <c r="M7520" s="160">
        <f t="shared" si="708"/>
        <v>45659</v>
      </c>
      <c r="N7520" s="158">
        <v>0.9688983625617672</v>
      </c>
      <c r="O7520" s="158">
        <v>8.0260999999999996</v>
      </c>
      <c r="P7520" s="161">
        <f t="shared" si="705"/>
        <v>7.7765000000000004</v>
      </c>
    </row>
    <row r="7521" spans="9:16" x14ac:dyDescent="0.2">
      <c r="I7521" s="158">
        <f t="shared" si="703"/>
        <v>18</v>
      </c>
      <c r="J7521" s="158" t="str">
        <f t="shared" si="706"/>
        <v>USD</v>
      </c>
      <c r="K7521" s="158" t="str">
        <f t="shared" si="707"/>
        <v>HKD</v>
      </c>
      <c r="L7521" s="158" t="str">
        <f t="shared" si="704"/>
        <v>USDHKD45660</v>
      </c>
      <c r="M7521" s="160">
        <f t="shared" si="708"/>
        <v>45660</v>
      </c>
      <c r="N7521" s="158">
        <v>0.9709680551509855</v>
      </c>
      <c r="O7521" s="158">
        <v>8.0122</v>
      </c>
      <c r="P7521" s="161">
        <f t="shared" si="705"/>
        <v>7.7796000000000003</v>
      </c>
    </row>
    <row r="7522" spans="9:16" x14ac:dyDescent="0.2">
      <c r="I7522" s="158">
        <f t="shared" si="703"/>
        <v>18</v>
      </c>
      <c r="J7522" s="158" t="str">
        <f t="shared" si="706"/>
        <v>USD</v>
      </c>
      <c r="K7522" s="158" t="str">
        <f t="shared" si="707"/>
        <v>HKD</v>
      </c>
      <c r="L7522" s="158" t="str">
        <f t="shared" si="704"/>
        <v>USDHKD45661</v>
      </c>
      <c r="M7522" s="160">
        <f t="shared" si="708"/>
        <v>45661</v>
      </c>
      <c r="N7522" s="158">
        <v>0.9709680551509855</v>
      </c>
      <c r="O7522" s="158">
        <v>8.0122</v>
      </c>
      <c r="P7522" s="161">
        <f t="shared" si="705"/>
        <v>7.7796000000000003</v>
      </c>
    </row>
    <row r="7523" spans="9:16" x14ac:dyDescent="0.2">
      <c r="I7523" s="158">
        <f t="shared" si="703"/>
        <v>18</v>
      </c>
      <c r="J7523" s="158" t="str">
        <f t="shared" si="706"/>
        <v>USD</v>
      </c>
      <c r="K7523" s="158" t="str">
        <f t="shared" si="707"/>
        <v>HKD</v>
      </c>
      <c r="L7523" s="158" t="str">
        <f t="shared" si="704"/>
        <v>USDHKD45662</v>
      </c>
      <c r="M7523" s="160">
        <f t="shared" si="708"/>
        <v>45662</v>
      </c>
      <c r="N7523" s="158">
        <v>0.9709680551509855</v>
      </c>
      <c r="O7523" s="158">
        <v>8.0122</v>
      </c>
      <c r="P7523" s="161">
        <f t="shared" si="705"/>
        <v>7.7796000000000003</v>
      </c>
    </row>
    <row r="7524" spans="9:16" x14ac:dyDescent="0.2">
      <c r="I7524" s="158">
        <f t="shared" si="703"/>
        <v>18</v>
      </c>
      <c r="J7524" s="158" t="str">
        <f t="shared" si="706"/>
        <v>USD</v>
      </c>
      <c r="K7524" s="158" t="str">
        <f t="shared" si="707"/>
        <v>HKD</v>
      </c>
      <c r="L7524" s="158" t="str">
        <f t="shared" si="704"/>
        <v>USDHKD45663</v>
      </c>
      <c r="M7524" s="160">
        <f t="shared" si="708"/>
        <v>45663</v>
      </c>
      <c r="N7524" s="158">
        <v>0.95914061001342799</v>
      </c>
      <c r="O7524" s="158">
        <v>8.1035000000000004</v>
      </c>
      <c r="P7524" s="161">
        <f t="shared" si="705"/>
        <v>7.7724000000000002</v>
      </c>
    </row>
    <row r="7525" spans="9:16" x14ac:dyDescent="0.2">
      <c r="I7525" s="158">
        <f t="shared" si="703"/>
        <v>18</v>
      </c>
      <c r="J7525" s="158" t="str">
        <f t="shared" si="706"/>
        <v>USD</v>
      </c>
      <c r="K7525" s="158" t="str">
        <f t="shared" si="707"/>
        <v>HKD</v>
      </c>
      <c r="L7525" s="158" t="str">
        <f t="shared" si="704"/>
        <v>USDHKD45664</v>
      </c>
      <c r="M7525" s="160">
        <f t="shared" si="708"/>
        <v>45664</v>
      </c>
      <c r="N7525" s="158">
        <v>0.96218608678918516</v>
      </c>
      <c r="O7525" s="158">
        <v>8.0823999999999998</v>
      </c>
      <c r="P7525" s="161">
        <f t="shared" si="705"/>
        <v>7.7767999999999997</v>
      </c>
    </row>
    <row r="7526" spans="9:16" x14ac:dyDescent="0.2">
      <c r="I7526" s="158">
        <f t="shared" si="703"/>
        <v>18</v>
      </c>
      <c r="J7526" s="158" t="str">
        <f t="shared" si="706"/>
        <v>USD</v>
      </c>
      <c r="K7526" s="158" t="str">
        <f t="shared" si="707"/>
        <v>HKD</v>
      </c>
      <c r="L7526" s="158" t="str">
        <f t="shared" si="704"/>
        <v>USDHKD45665</v>
      </c>
      <c r="M7526" s="160">
        <f t="shared" si="708"/>
        <v>45665</v>
      </c>
      <c r="N7526" s="158">
        <v>0.97219521679953336</v>
      </c>
      <c r="O7526" s="158">
        <v>8.0017999999999994</v>
      </c>
      <c r="P7526" s="161">
        <f t="shared" si="705"/>
        <v>7.7793000000000001</v>
      </c>
    </row>
    <row r="7527" spans="9:16" x14ac:dyDescent="0.2">
      <c r="I7527" s="158">
        <f t="shared" si="703"/>
        <v>18</v>
      </c>
      <c r="J7527" s="158" t="str">
        <f t="shared" si="706"/>
        <v>USD</v>
      </c>
      <c r="K7527" s="158" t="str">
        <f t="shared" si="707"/>
        <v>HKD</v>
      </c>
      <c r="L7527" s="158" t="str">
        <f t="shared" si="704"/>
        <v>USDHKD45666</v>
      </c>
      <c r="M7527" s="160">
        <f t="shared" si="708"/>
        <v>45666</v>
      </c>
      <c r="N7527" s="158">
        <v>0.97040271712760795</v>
      </c>
      <c r="O7527" s="158">
        <v>8.0189000000000004</v>
      </c>
      <c r="P7527" s="161">
        <f t="shared" si="705"/>
        <v>7.7816000000000001</v>
      </c>
    </row>
    <row r="7528" spans="9:16" x14ac:dyDescent="0.2">
      <c r="I7528" s="158">
        <f t="shared" si="703"/>
        <v>18</v>
      </c>
      <c r="J7528" s="158" t="str">
        <f t="shared" si="706"/>
        <v>USD</v>
      </c>
      <c r="K7528" s="158" t="str">
        <f t="shared" si="707"/>
        <v>HKD</v>
      </c>
      <c r="L7528" s="158" t="str">
        <f t="shared" si="704"/>
        <v>USDHKD45667</v>
      </c>
      <c r="M7528" s="160">
        <f t="shared" si="708"/>
        <v>45667</v>
      </c>
      <c r="N7528" s="158">
        <v>0.97049689440993792</v>
      </c>
      <c r="O7528" s="158">
        <v>8.0223999999999993</v>
      </c>
      <c r="P7528" s="161">
        <f t="shared" si="705"/>
        <v>7.7857000000000003</v>
      </c>
    </row>
    <row r="7529" spans="9:16" x14ac:dyDescent="0.2">
      <c r="I7529" s="158">
        <f t="shared" si="703"/>
        <v>18</v>
      </c>
      <c r="J7529" s="158" t="str">
        <f t="shared" si="706"/>
        <v>USD</v>
      </c>
      <c r="K7529" s="158" t="str">
        <f t="shared" si="707"/>
        <v>HKD</v>
      </c>
      <c r="L7529" s="158" t="str">
        <f t="shared" si="704"/>
        <v>USDHKD45668</v>
      </c>
      <c r="M7529" s="160">
        <f t="shared" si="708"/>
        <v>45668</v>
      </c>
      <c r="N7529" s="158">
        <v>0.97049689440993792</v>
      </c>
      <c r="O7529" s="158">
        <v>8.0223999999999993</v>
      </c>
      <c r="P7529" s="161">
        <f t="shared" si="705"/>
        <v>7.7857000000000003</v>
      </c>
    </row>
    <row r="7530" spans="9:16" x14ac:dyDescent="0.2">
      <c r="I7530" s="158">
        <f t="shared" ref="I7530:I7593" si="709">IF(M7529=$G$2,I7529+1,I7529)</f>
        <v>18</v>
      </c>
      <c r="J7530" s="158" t="str">
        <f t="shared" si="706"/>
        <v>USD</v>
      </c>
      <c r="K7530" s="158" t="str">
        <f t="shared" si="707"/>
        <v>HKD</v>
      </c>
      <c r="L7530" s="158" t="str">
        <f t="shared" si="704"/>
        <v>USDHKD45669</v>
      </c>
      <c r="M7530" s="160">
        <f t="shared" si="708"/>
        <v>45669</v>
      </c>
      <c r="N7530" s="158">
        <v>0.97049689440993792</v>
      </c>
      <c r="O7530" s="158">
        <v>8.0223999999999993</v>
      </c>
      <c r="P7530" s="161">
        <f t="shared" si="705"/>
        <v>7.7857000000000003</v>
      </c>
    </row>
    <row r="7531" spans="9:16" x14ac:dyDescent="0.2">
      <c r="I7531" s="158">
        <f t="shared" si="709"/>
        <v>18</v>
      </c>
      <c r="J7531" s="158" t="str">
        <f t="shared" si="706"/>
        <v>USD</v>
      </c>
      <c r="K7531" s="158" t="str">
        <f t="shared" si="707"/>
        <v>HKD</v>
      </c>
      <c r="L7531" s="158" t="str">
        <f t="shared" si="704"/>
        <v>USDHKD45670</v>
      </c>
      <c r="M7531" s="160">
        <f t="shared" si="708"/>
        <v>45670</v>
      </c>
      <c r="N7531" s="158">
        <v>0.98058442831927828</v>
      </c>
      <c r="O7531" s="158">
        <v>7.9412000000000003</v>
      </c>
      <c r="P7531" s="161">
        <f t="shared" si="705"/>
        <v>7.7869999999999999</v>
      </c>
    </row>
    <row r="7532" spans="9:16" x14ac:dyDescent="0.2">
      <c r="I7532" s="158">
        <f t="shared" si="709"/>
        <v>18</v>
      </c>
      <c r="J7532" s="158" t="str">
        <f t="shared" si="706"/>
        <v>USD</v>
      </c>
      <c r="K7532" s="158" t="str">
        <f t="shared" si="707"/>
        <v>HKD</v>
      </c>
      <c r="L7532" s="158" t="str">
        <f t="shared" si="704"/>
        <v>USDHKD45671</v>
      </c>
      <c r="M7532" s="160">
        <f t="shared" si="708"/>
        <v>45671</v>
      </c>
      <c r="N7532" s="158">
        <v>0.9760858955588092</v>
      </c>
      <c r="O7532" s="158">
        <v>7.9760999999999997</v>
      </c>
      <c r="P7532" s="161">
        <f t="shared" si="705"/>
        <v>7.7854000000000001</v>
      </c>
    </row>
    <row r="7533" spans="9:16" x14ac:dyDescent="0.2">
      <c r="I7533" s="158">
        <f t="shared" si="709"/>
        <v>18</v>
      </c>
      <c r="J7533" s="158" t="str">
        <f t="shared" si="706"/>
        <v>USD</v>
      </c>
      <c r="K7533" s="158" t="str">
        <f t="shared" si="707"/>
        <v>HKD</v>
      </c>
      <c r="L7533" s="158" t="str">
        <f t="shared" si="704"/>
        <v>USDHKD45672</v>
      </c>
      <c r="M7533" s="160">
        <f t="shared" si="708"/>
        <v>45672</v>
      </c>
      <c r="N7533" s="158">
        <v>0.970873786407767</v>
      </c>
      <c r="O7533" s="158">
        <v>8.0200999999999993</v>
      </c>
      <c r="P7533" s="161">
        <f t="shared" si="705"/>
        <v>7.7865000000000002</v>
      </c>
    </row>
    <row r="7534" spans="9:16" x14ac:dyDescent="0.2">
      <c r="I7534" s="158">
        <f t="shared" si="709"/>
        <v>18</v>
      </c>
      <c r="J7534" s="158" t="str">
        <f t="shared" si="706"/>
        <v>USD</v>
      </c>
      <c r="K7534" s="158" t="str">
        <f t="shared" si="707"/>
        <v>HKD</v>
      </c>
      <c r="L7534" s="158" t="str">
        <f t="shared" si="704"/>
        <v>USDHKD45673</v>
      </c>
      <c r="M7534" s="160">
        <f t="shared" si="708"/>
        <v>45673</v>
      </c>
      <c r="N7534" s="158">
        <v>0.97352024922118385</v>
      </c>
      <c r="O7534" s="158">
        <v>8.0007000000000001</v>
      </c>
      <c r="P7534" s="161">
        <f t="shared" si="705"/>
        <v>7.7888000000000002</v>
      </c>
    </row>
    <row r="7535" spans="9:16" x14ac:dyDescent="0.2">
      <c r="I7535" s="158">
        <f t="shared" si="709"/>
        <v>18</v>
      </c>
      <c r="J7535" s="158" t="str">
        <f t="shared" si="706"/>
        <v>USD</v>
      </c>
      <c r="K7535" s="158" t="str">
        <f t="shared" si="707"/>
        <v>HKD</v>
      </c>
      <c r="L7535" s="158" t="str">
        <f t="shared" si="704"/>
        <v>USDHKD45674</v>
      </c>
      <c r="M7535" s="160">
        <f t="shared" si="708"/>
        <v>45674</v>
      </c>
      <c r="N7535" s="158">
        <v>0.97106234220236931</v>
      </c>
      <c r="O7535" s="158">
        <v>8.0193999999999992</v>
      </c>
      <c r="P7535" s="161">
        <f t="shared" si="705"/>
        <v>7.7873000000000001</v>
      </c>
    </row>
    <row r="7536" spans="9:16" x14ac:dyDescent="0.2">
      <c r="I7536" s="158">
        <f t="shared" si="709"/>
        <v>18</v>
      </c>
      <c r="J7536" s="158" t="str">
        <f t="shared" si="706"/>
        <v>USD</v>
      </c>
      <c r="K7536" s="158" t="str">
        <f t="shared" si="707"/>
        <v>HKD</v>
      </c>
      <c r="L7536" s="158" t="str">
        <f t="shared" si="704"/>
        <v>USDHKD45675</v>
      </c>
      <c r="M7536" s="160">
        <f t="shared" si="708"/>
        <v>45675</v>
      </c>
      <c r="N7536" s="158">
        <v>0.97106234220236931</v>
      </c>
      <c r="O7536" s="158">
        <v>8.0193999999999992</v>
      </c>
      <c r="P7536" s="161">
        <f t="shared" si="705"/>
        <v>7.7873000000000001</v>
      </c>
    </row>
    <row r="7537" spans="9:16" x14ac:dyDescent="0.2">
      <c r="I7537" s="158">
        <f t="shared" si="709"/>
        <v>18</v>
      </c>
      <c r="J7537" s="158" t="str">
        <f t="shared" si="706"/>
        <v>USD</v>
      </c>
      <c r="K7537" s="158" t="str">
        <f t="shared" si="707"/>
        <v>HKD</v>
      </c>
      <c r="L7537" s="158" t="str">
        <f t="shared" si="704"/>
        <v>USDHKD45676</v>
      </c>
      <c r="M7537" s="160">
        <f t="shared" si="708"/>
        <v>45676</v>
      </c>
      <c r="N7537" s="158">
        <v>0.97106234220236931</v>
      </c>
      <c r="O7537" s="158">
        <v>8.0193999999999992</v>
      </c>
      <c r="P7537" s="161">
        <f t="shared" si="705"/>
        <v>7.7873000000000001</v>
      </c>
    </row>
    <row r="7538" spans="9:16" x14ac:dyDescent="0.2">
      <c r="I7538" s="158">
        <f t="shared" si="709"/>
        <v>18</v>
      </c>
      <c r="J7538" s="158" t="str">
        <f t="shared" si="706"/>
        <v>USD</v>
      </c>
      <c r="K7538" s="158" t="str">
        <f t="shared" si="707"/>
        <v>HKD</v>
      </c>
      <c r="L7538" s="158" t="str">
        <f t="shared" si="704"/>
        <v>USDHKD45677</v>
      </c>
      <c r="M7538" s="160">
        <f t="shared" si="708"/>
        <v>45677</v>
      </c>
      <c r="N7538" s="158">
        <v>0.96936797208220238</v>
      </c>
      <c r="O7538" s="158">
        <v>8.0300999999999991</v>
      </c>
      <c r="P7538" s="161">
        <f t="shared" si="705"/>
        <v>7.7840999999999996</v>
      </c>
    </row>
    <row r="7539" spans="9:16" x14ac:dyDescent="0.2">
      <c r="I7539" s="158">
        <f t="shared" si="709"/>
        <v>18</v>
      </c>
      <c r="J7539" s="158" t="str">
        <f t="shared" si="706"/>
        <v>USD</v>
      </c>
      <c r="K7539" s="158" t="str">
        <f t="shared" si="707"/>
        <v>HKD</v>
      </c>
      <c r="L7539" s="158" t="str">
        <f t="shared" si="704"/>
        <v>USDHKD45678</v>
      </c>
      <c r="M7539" s="160">
        <f t="shared" si="708"/>
        <v>45678</v>
      </c>
      <c r="N7539" s="158">
        <v>0.96553055904219365</v>
      </c>
      <c r="O7539" s="158">
        <v>8.0635999999999992</v>
      </c>
      <c r="P7539" s="161">
        <f t="shared" si="705"/>
        <v>7.7857000000000003</v>
      </c>
    </row>
    <row r="7540" spans="9:16" x14ac:dyDescent="0.2">
      <c r="I7540" s="158">
        <f t="shared" si="709"/>
        <v>18</v>
      </c>
      <c r="J7540" s="158" t="str">
        <f t="shared" si="706"/>
        <v>USD</v>
      </c>
      <c r="K7540" s="158" t="str">
        <f t="shared" si="707"/>
        <v>HKD</v>
      </c>
      <c r="L7540" s="158" t="str">
        <f t="shared" si="704"/>
        <v>USDHKD45679</v>
      </c>
      <c r="M7540" s="160">
        <f t="shared" si="708"/>
        <v>45679</v>
      </c>
      <c r="N7540" s="158">
        <v>0.95757923968208369</v>
      </c>
      <c r="O7540" s="158">
        <v>8.1321999999999992</v>
      </c>
      <c r="P7540" s="161">
        <f t="shared" si="705"/>
        <v>7.7872000000000003</v>
      </c>
    </row>
    <row r="7541" spans="9:16" x14ac:dyDescent="0.2">
      <c r="I7541" s="158">
        <f t="shared" si="709"/>
        <v>18</v>
      </c>
      <c r="J7541" s="158" t="str">
        <f t="shared" si="706"/>
        <v>USD</v>
      </c>
      <c r="K7541" s="158" t="str">
        <f t="shared" si="707"/>
        <v>HKD</v>
      </c>
      <c r="L7541" s="158" t="str">
        <f t="shared" si="704"/>
        <v>USDHKD45680</v>
      </c>
      <c r="M7541" s="160">
        <f t="shared" si="708"/>
        <v>45680</v>
      </c>
      <c r="N7541" s="158">
        <v>0.96116878123798544</v>
      </c>
      <c r="O7541" s="158">
        <v>8.1044999999999998</v>
      </c>
      <c r="P7541" s="161">
        <f t="shared" si="705"/>
        <v>7.7897999999999996</v>
      </c>
    </row>
    <row r="7542" spans="9:16" x14ac:dyDescent="0.2">
      <c r="I7542" s="158">
        <f t="shared" si="709"/>
        <v>18</v>
      </c>
      <c r="J7542" s="158" t="str">
        <f t="shared" si="706"/>
        <v>USD</v>
      </c>
      <c r="K7542" s="158" t="str">
        <f t="shared" si="707"/>
        <v>HKD</v>
      </c>
      <c r="L7542" s="158" t="str">
        <f t="shared" si="704"/>
        <v>USDHKD45681</v>
      </c>
      <c r="M7542" s="160">
        <f t="shared" si="708"/>
        <v>45681</v>
      </c>
      <c r="N7542" s="158">
        <v>0.9549274255156609</v>
      </c>
      <c r="O7542" s="158">
        <v>8.1559000000000008</v>
      </c>
      <c r="P7542" s="161">
        <f t="shared" si="705"/>
        <v>7.7882999999999996</v>
      </c>
    </row>
    <row r="7543" spans="9:16" x14ac:dyDescent="0.2">
      <c r="I7543" s="158">
        <f t="shared" si="709"/>
        <v>18</v>
      </c>
      <c r="J7543" s="158" t="str">
        <f t="shared" si="706"/>
        <v>USD</v>
      </c>
      <c r="K7543" s="158" t="str">
        <f t="shared" si="707"/>
        <v>HKD</v>
      </c>
      <c r="L7543" s="158" t="str">
        <f t="shared" si="704"/>
        <v>USDHKD45682</v>
      </c>
      <c r="M7543" s="160">
        <f t="shared" si="708"/>
        <v>45682</v>
      </c>
      <c r="N7543" s="158">
        <v>0.9549274255156609</v>
      </c>
      <c r="O7543" s="158">
        <v>8.1559000000000008</v>
      </c>
      <c r="P7543" s="161">
        <f t="shared" si="705"/>
        <v>7.7882999999999996</v>
      </c>
    </row>
    <row r="7544" spans="9:16" x14ac:dyDescent="0.2">
      <c r="I7544" s="158">
        <f t="shared" si="709"/>
        <v>18</v>
      </c>
      <c r="J7544" s="158" t="str">
        <f t="shared" si="706"/>
        <v>USD</v>
      </c>
      <c r="K7544" s="158" t="str">
        <f t="shared" si="707"/>
        <v>HKD</v>
      </c>
      <c r="L7544" s="158" t="str">
        <f t="shared" si="704"/>
        <v>USDHKD45683</v>
      </c>
      <c r="M7544" s="160">
        <f t="shared" si="708"/>
        <v>45683</v>
      </c>
      <c r="N7544" s="158">
        <v>0.9549274255156609</v>
      </c>
      <c r="O7544" s="158">
        <v>8.1559000000000008</v>
      </c>
      <c r="P7544" s="161">
        <f t="shared" si="705"/>
        <v>7.7882999999999996</v>
      </c>
    </row>
    <row r="7545" spans="9:16" x14ac:dyDescent="0.2">
      <c r="I7545" s="158">
        <f t="shared" si="709"/>
        <v>18</v>
      </c>
      <c r="J7545" s="158" t="str">
        <f t="shared" si="706"/>
        <v>USD</v>
      </c>
      <c r="K7545" s="158" t="str">
        <f t="shared" si="707"/>
        <v>HKD</v>
      </c>
      <c r="L7545" s="158" t="str">
        <f t="shared" si="704"/>
        <v>USDHKD45684</v>
      </c>
      <c r="M7545" s="160">
        <f t="shared" si="708"/>
        <v>45684</v>
      </c>
      <c r="N7545" s="158">
        <v>0.94966761633428309</v>
      </c>
      <c r="O7545" s="158">
        <v>8.1987000000000005</v>
      </c>
      <c r="P7545" s="161">
        <f t="shared" si="705"/>
        <v>7.7859999999999996</v>
      </c>
    </row>
    <row r="7546" spans="9:16" x14ac:dyDescent="0.2">
      <c r="I7546" s="158">
        <f t="shared" si="709"/>
        <v>18</v>
      </c>
      <c r="J7546" s="158" t="str">
        <f t="shared" si="706"/>
        <v>USD</v>
      </c>
      <c r="K7546" s="158" t="str">
        <f t="shared" si="707"/>
        <v>HKD</v>
      </c>
      <c r="L7546" s="158" t="str">
        <f t="shared" si="704"/>
        <v>USDHKD45685</v>
      </c>
      <c r="M7546" s="160">
        <f t="shared" si="708"/>
        <v>45685</v>
      </c>
      <c r="N7546" s="158">
        <v>0.95960080606467713</v>
      </c>
      <c r="O7546" s="158">
        <v>8.1189</v>
      </c>
      <c r="P7546" s="161">
        <f t="shared" si="705"/>
        <v>7.7908999999999997</v>
      </c>
    </row>
    <row r="7547" spans="9:16" x14ac:dyDescent="0.2">
      <c r="I7547" s="158">
        <f t="shared" si="709"/>
        <v>18</v>
      </c>
      <c r="J7547" s="158" t="str">
        <f t="shared" si="706"/>
        <v>USD</v>
      </c>
      <c r="K7547" s="158" t="str">
        <f t="shared" si="707"/>
        <v>HKD</v>
      </c>
      <c r="L7547" s="158" t="str">
        <f t="shared" si="704"/>
        <v>USDHKD45686</v>
      </c>
      <c r="M7547" s="160">
        <f t="shared" si="708"/>
        <v>45686</v>
      </c>
      <c r="N7547" s="158">
        <v>0.96190842631781448</v>
      </c>
      <c r="O7547" s="158">
        <v>8.0991999999999997</v>
      </c>
      <c r="P7547" s="161">
        <f t="shared" si="705"/>
        <v>7.7907000000000002</v>
      </c>
    </row>
    <row r="7548" spans="9:16" x14ac:dyDescent="0.2">
      <c r="I7548" s="158">
        <f t="shared" si="709"/>
        <v>18</v>
      </c>
      <c r="J7548" s="158" t="str">
        <f t="shared" si="706"/>
        <v>USD</v>
      </c>
      <c r="K7548" s="158" t="str">
        <f t="shared" si="707"/>
        <v>HKD</v>
      </c>
      <c r="L7548" s="158" t="str">
        <f t="shared" si="704"/>
        <v>USDHKD45687</v>
      </c>
      <c r="M7548" s="160">
        <f t="shared" si="708"/>
        <v>45687</v>
      </c>
      <c r="N7548" s="158">
        <v>0.96126117466115546</v>
      </c>
      <c r="O7548" s="158">
        <v>8.1050000000000004</v>
      </c>
      <c r="P7548" s="161">
        <f t="shared" si="705"/>
        <v>7.7910000000000004</v>
      </c>
    </row>
    <row r="7549" spans="9:16" x14ac:dyDescent="0.2">
      <c r="I7549" s="158">
        <f t="shared" si="709"/>
        <v>18</v>
      </c>
      <c r="J7549" s="158" t="str">
        <f t="shared" si="706"/>
        <v>USD</v>
      </c>
      <c r="K7549" s="158" t="str">
        <f t="shared" si="707"/>
        <v>HKD</v>
      </c>
      <c r="L7549" s="158" t="str">
        <f t="shared" si="704"/>
        <v>USDHKD45688</v>
      </c>
      <c r="M7549" s="160">
        <f t="shared" si="708"/>
        <v>45688</v>
      </c>
      <c r="N7549" s="158">
        <v>0.96218608678918516</v>
      </c>
      <c r="O7549" s="158">
        <v>8.0990000000000002</v>
      </c>
      <c r="P7549" s="161">
        <f t="shared" si="705"/>
        <v>7.7927</v>
      </c>
    </row>
    <row r="7550" spans="9:16" x14ac:dyDescent="0.2">
      <c r="I7550" s="158">
        <f t="shared" si="709"/>
        <v>18</v>
      </c>
      <c r="J7550" s="158" t="str">
        <f t="shared" si="706"/>
        <v>USD</v>
      </c>
      <c r="K7550" s="158" t="str">
        <f t="shared" si="707"/>
        <v>HKD</v>
      </c>
      <c r="L7550" s="158" t="str">
        <f t="shared" si="704"/>
        <v>USDHKD45689</v>
      </c>
      <c r="M7550" s="160">
        <f t="shared" si="708"/>
        <v>45689</v>
      </c>
      <c r="N7550" s="158">
        <v>0.96218608678918516</v>
      </c>
      <c r="O7550" s="158">
        <v>8.0990000000000002</v>
      </c>
      <c r="P7550" s="161">
        <f t="shared" si="705"/>
        <v>7.7927</v>
      </c>
    </row>
    <row r="7551" spans="9:16" x14ac:dyDescent="0.2">
      <c r="I7551" s="158">
        <f t="shared" si="709"/>
        <v>18</v>
      </c>
      <c r="J7551" s="158" t="str">
        <f t="shared" si="706"/>
        <v>USD</v>
      </c>
      <c r="K7551" s="158" t="str">
        <f t="shared" si="707"/>
        <v>HKD</v>
      </c>
      <c r="L7551" s="158" t="str">
        <f t="shared" si="704"/>
        <v>USDHKD45690</v>
      </c>
      <c r="M7551" s="160">
        <f t="shared" si="708"/>
        <v>45690</v>
      </c>
      <c r="N7551" s="158">
        <v>0.96218608678918516</v>
      </c>
      <c r="O7551" s="158">
        <v>8.0990000000000002</v>
      </c>
      <c r="P7551" s="161">
        <f t="shared" si="705"/>
        <v>7.7927</v>
      </c>
    </row>
    <row r="7552" spans="9:16" x14ac:dyDescent="0.2">
      <c r="I7552" s="158">
        <f t="shared" si="709"/>
        <v>18</v>
      </c>
      <c r="J7552" s="158" t="str">
        <f t="shared" si="706"/>
        <v>USD</v>
      </c>
      <c r="K7552" s="158" t="str">
        <f t="shared" si="707"/>
        <v>HKD</v>
      </c>
      <c r="L7552" s="158" t="str">
        <f t="shared" si="704"/>
        <v>USDHKD45691</v>
      </c>
      <c r="M7552" s="160">
        <f t="shared" si="708"/>
        <v>45691</v>
      </c>
      <c r="N7552" s="158">
        <v>0.97333073778469914</v>
      </c>
      <c r="O7552" s="158">
        <v>8.0071999999999992</v>
      </c>
      <c r="P7552" s="161">
        <f t="shared" si="705"/>
        <v>7.7937000000000003</v>
      </c>
    </row>
    <row r="7553" spans="9:16" x14ac:dyDescent="0.2">
      <c r="I7553" s="158">
        <f t="shared" si="709"/>
        <v>18</v>
      </c>
      <c r="J7553" s="158" t="str">
        <f t="shared" si="706"/>
        <v>USD</v>
      </c>
      <c r="K7553" s="158" t="str">
        <f t="shared" si="707"/>
        <v>HKD</v>
      </c>
      <c r="L7553" s="158" t="str">
        <f t="shared" si="704"/>
        <v>USDHKD45692</v>
      </c>
      <c r="M7553" s="160">
        <f t="shared" si="708"/>
        <v>45692</v>
      </c>
      <c r="N7553" s="158">
        <v>0.96758587324625056</v>
      </c>
      <c r="O7553" s="158">
        <v>8.0488999999999997</v>
      </c>
      <c r="P7553" s="161">
        <f t="shared" si="705"/>
        <v>7.7880000000000003</v>
      </c>
    </row>
    <row r="7554" spans="9:16" x14ac:dyDescent="0.2">
      <c r="I7554" s="158">
        <f t="shared" si="709"/>
        <v>18</v>
      </c>
      <c r="J7554" s="158" t="str">
        <f t="shared" si="706"/>
        <v>USD</v>
      </c>
      <c r="K7554" s="158" t="str">
        <f t="shared" si="707"/>
        <v>HKD</v>
      </c>
      <c r="L7554" s="158" t="str">
        <f t="shared" si="704"/>
        <v>USDHKD45693</v>
      </c>
      <c r="M7554" s="160">
        <f t="shared" si="708"/>
        <v>45693</v>
      </c>
      <c r="N7554" s="158">
        <v>0.95950873152945693</v>
      </c>
      <c r="O7554" s="158">
        <v>8.1161999999999992</v>
      </c>
      <c r="P7554" s="161">
        <f t="shared" si="705"/>
        <v>7.7876000000000003</v>
      </c>
    </row>
    <row r="7555" spans="9:16" x14ac:dyDescent="0.2">
      <c r="I7555" s="158">
        <f t="shared" si="709"/>
        <v>18</v>
      </c>
      <c r="J7555" s="158" t="str">
        <f t="shared" si="706"/>
        <v>USD</v>
      </c>
      <c r="K7555" s="158" t="str">
        <f t="shared" si="707"/>
        <v>HKD</v>
      </c>
      <c r="L7555" s="158" t="str">
        <f t="shared" ref="L7555:L7618" si="710">J7555&amp;K7555&amp;M7555</f>
        <v>USDHKD45694</v>
      </c>
      <c r="M7555" s="160">
        <f t="shared" si="708"/>
        <v>45694</v>
      </c>
      <c r="N7555" s="158">
        <v>0.96525096525096521</v>
      </c>
      <c r="O7555" s="158">
        <v>8.0668000000000006</v>
      </c>
      <c r="P7555" s="161">
        <f t="shared" ref="P7555:P7618" si="711">ROUND(N7555*O7555,4)</f>
        <v>7.7865000000000002</v>
      </c>
    </row>
    <row r="7556" spans="9:16" x14ac:dyDescent="0.2">
      <c r="I7556" s="158">
        <f t="shared" si="709"/>
        <v>18</v>
      </c>
      <c r="J7556" s="158" t="str">
        <f t="shared" ref="J7556:J7619" si="712">VLOOKUP($I7556,$A:$C,2,FALSE)</f>
        <v>USD</v>
      </c>
      <c r="K7556" s="158" t="str">
        <f t="shared" ref="K7556:K7619" si="713">VLOOKUP($I7556,$A:$C,3,FALSE)</f>
        <v>HKD</v>
      </c>
      <c r="L7556" s="158" t="str">
        <f t="shared" si="710"/>
        <v>USDHKD45695</v>
      </c>
      <c r="M7556" s="160">
        <f t="shared" ref="M7556:M7619" si="714">IF(I7556=I7555,M7555+1,$G$1)</f>
        <v>45695</v>
      </c>
      <c r="N7556" s="158">
        <v>0.96366965404259408</v>
      </c>
      <c r="O7556" s="158">
        <v>8.0828000000000007</v>
      </c>
      <c r="P7556" s="161">
        <f t="shared" si="711"/>
        <v>7.7891000000000004</v>
      </c>
    </row>
    <row r="7557" spans="9:16" x14ac:dyDescent="0.2">
      <c r="I7557" s="158">
        <f t="shared" si="709"/>
        <v>18</v>
      </c>
      <c r="J7557" s="158" t="str">
        <f t="shared" si="712"/>
        <v>USD</v>
      </c>
      <c r="K7557" s="158" t="str">
        <f t="shared" si="713"/>
        <v>HKD</v>
      </c>
      <c r="L7557" s="158" t="str">
        <f t="shared" si="710"/>
        <v>USDHKD45696</v>
      </c>
      <c r="M7557" s="160">
        <f t="shared" si="714"/>
        <v>45696</v>
      </c>
      <c r="N7557" s="158">
        <v>0.96366965404259408</v>
      </c>
      <c r="O7557" s="158">
        <v>8.0828000000000007</v>
      </c>
      <c r="P7557" s="161">
        <f t="shared" si="711"/>
        <v>7.7891000000000004</v>
      </c>
    </row>
    <row r="7558" spans="9:16" x14ac:dyDescent="0.2">
      <c r="I7558" s="158">
        <f t="shared" si="709"/>
        <v>18</v>
      </c>
      <c r="J7558" s="158" t="str">
        <f t="shared" si="712"/>
        <v>USD</v>
      </c>
      <c r="K7558" s="158" t="str">
        <f t="shared" si="713"/>
        <v>HKD</v>
      </c>
      <c r="L7558" s="158" t="str">
        <f t="shared" si="710"/>
        <v>USDHKD45697</v>
      </c>
      <c r="M7558" s="160">
        <f t="shared" si="714"/>
        <v>45697</v>
      </c>
      <c r="N7558" s="158">
        <v>0.96366965404259408</v>
      </c>
      <c r="O7558" s="158">
        <v>8.0828000000000007</v>
      </c>
      <c r="P7558" s="161">
        <f t="shared" si="711"/>
        <v>7.7891000000000004</v>
      </c>
    </row>
    <row r="7559" spans="9:16" x14ac:dyDescent="0.2">
      <c r="I7559" s="158">
        <f t="shared" si="709"/>
        <v>18</v>
      </c>
      <c r="J7559" s="158" t="str">
        <f t="shared" si="712"/>
        <v>USD</v>
      </c>
      <c r="K7559" s="158" t="str">
        <f t="shared" si="713"/>
        <v>HKD</v>
      </c>
      <c r="L7559" s="158" t="str">
        <f t="shared" si="710"/>
        <v>USDHKD45698</v>
      </c>
      <c r="M7559" s="160">
        <f t="shared" si="714"/>
        <v>45698</v>
      </c>
      <c r="N7559" s="158">
        <v>0.96899224806201545</v>
      </c>
      <c r="O7559" s="158">
        <v>8.0399999999999991</v>
      </c>
      <c r="P7559" s="161">
        <f t="shared" si="711"/>
        <v>7.7907000000000002</v>
      </c>
    </row>
    <row r="7560" spans="9:16" x14ac:dyDescent="0.2">
      <c r="I7560" s="158">
        <f t="shared" si="709"/>
        <v>18</v>
      </c>
      <c r="J7560" s="158" t="str">
        <f t="shared" si="712"/>
        <v>USD</v>
      </c>
      <c r="K7560" s="158" t="str">
        <f t="shared" si="713"/>
        <v>HKD</v>
      </c>
      <c r="L7560" s="158" t="str">
        <f t="shared" si="710"/>
        <v>USDHKD45699</v>
      </c>
      <c r="M7560" s="160">
        <f t="shared" si="714"/>
        <v>45699</v>
      </c>
      <c r="N7560" s="158">
        <v>0.96861681518791165</v>
      </c>
      <c r="O7560" s="158">
        <v>8.0451999999999995</v>
      </c>
      <c r="P7560" s="161">
        <f t="shared" si="711"/>
        <v>7.7927</v>
      </c>
    </row>
    <row r="7561" spans="9:16" x14ac:dyDescent="0.2">
      <c r="I7561" s="158">
        <f t="shared" si="709"/>
        <v>18</v>
      </c>
      <c r="J7561" s="158" t="str">
        <f t="shared" si="712"/>
        <v>USD</v>
      </c>
      <c r="K7561" s="158" t="str">
        <f t="shared" si="713"/>
        <v>HKD</v>
      </c>
      <c r="L7561" s="158" t="str">
        <f t="shared" si="710"/>
        <v>USDHKD45700</v>
      </c>
      <c r="M7561" s="160">
        <f t="shared" si="714"/>
        <v>45700</v>
      </c>
      <c r="N7561" s="158">
        <v>0.96432015429122475</v>
      </c>
      <c r="O7561" s="158">
        <v>8.0769000000000002</v>
      </c>
      <c r="P7561" s="161">
        <f t="shared" si="711"/>
        <v>7.7887000000000004</v>
      </c>
    </row>
    <row r="7562" spans="9:16" x14ac:dyDescent="0.2">
      <c r="I7562" s="158">
        <f t="shared" si="709"/>
        <v>18</v>
      </c>
      <c r="J7562" s="158" t="str">
        <f t="shared" si="712"/>
        <v>USD</v>
      </c>
      <c r="K7562" s="158" t="str">
        <f t="shared" si="713"/>
        <v>HKD</v>
      </c>
      <c r="L7562" s="158" t="str">
        <f t="shared" si="710"/>
        <v>USDHKD45701</v>
      </c>
      <c r="M7562" s="160">
        <f t="shared" si="714"/>
        <v>45701</v>
      </c>
      <c r="N7562" s="158">
        <v>0.9624639076034649</v>
      </c>
      <c r="O7562" s="158">
        <v>8.0925999999999991</v>
      </c>
      <c r="P7562" s="161">
        <f t="shared" si="711"/>
        <v>7.7888000000000002</v>
      </c>
    </row>
    <row r="7563" spans="9:16" x14ac:dyDescent="0.2">
      <c r="I7563" s="158">
        <f t="shared" si="709"/>
        <v>18</v>
      </c>
      <c r="J7563" s="158" t="str">
        <f t="shared" si="712"/>
        <v>USD</v>
      </c>
      <c r="K7563" s="158" t="str">
        <f t="shared" si="713"/>
        <v>HKD</v>
      </c>
      <c r="L7563" s="158" t="str">
        <f t="shared" si="710"/>
        <v>USDHKD45702</v>
      </c>
      <c r="M7563" s="160">
        <f t="shared" si="714"/>
        <v>45702</v>
      </c>
      <c r="N7563" s="158">
        <v>0.95438060698606597</v>
      </c>
      <c r="O7563" s="158">
        <v>8.1554000000000002</v>
      </c>
      <c r="P7563" s="161">
        <f t="shared" si="711"/>
        <v>7.7834000000000003</v>
      </c>
    </row>
    <row r="7564" spans="9:16" x14ac:dyDescent="0.2">
      <c r="I7564" s="158">
        <f t="shared" si="709"/>
        <v>18</v>
      </c>
      <c r="J7564" s="158" t="str">
        <f t="shared" si="712"/>
        <v>USD</v>
      </c>
      <c r="K7564" s="158" t="str">
        <f t="shared" si="713"/>
        <v>HKD</v>
      </c>
      <c r="L7564" s="158" t="str">
        <f t="shared" si="710"/>
        <v>USDHKD45703</v>
      </c>
      <c r="M7564" s="160">
        <f t="shared" si="714"/>
        <v>45703</v>
      </c>
      <c r="N7564" s="158">
        <v>0.95438060698606597</v>
      </c>
      <c r="O7564" s="158">
        <v>8.1554000000000002</v>
      </c>
      <c r="P7564" s="161">
        <f t="shared" si="711"/>
        <v>7.7834000000000003</v>
      </c>
    </row>
    <row r="7565" spans="9:16" x14ac:dyDescent="0.2">
      <c r="I7565" s="158">
        <f t="shared" si="709"/>
        <v>18</v>
      </c>
      <c r="J7565" s="158" t="str">
        <f t="shared" si="712"/>
        <v>USD</v>
      </c>
      <c r="K7565" s="158" t="str">
        <f t="shared" si="713"/>
        <v>HKD</v>
      </c>
      <c r="L7565" s="158" t="str">
        <f t="shared" si="710"/>
        <v>USDHKD45704</v>
      </c>
      <c r="M7565" s="160">
        <f t="shared" si="714"/>
        <v>45704</v>
      </c>
      <c r="N7565" s="158">
        <v>0.95438060698606597</v>
      </c>
      <c r="O7565" s="158">
        <v>8.1554000000000002</v>
      </c>
      <c r="P7565" s="161">
        <f t="shared" si="711"/>
        <v>7.7834000000000003</v>
      </c>
    </row>
    <row r="7566" spans="9:16" x14ac:dyDescent="0.2">
      <c r="I7566" s="158">
        <f t="shared" si="709"/>
        <v>18</v>
      </c>
      <c r="J7566" s="158" t="str">
        <f t="shared" si="712"/>
        <v>USD</v>
      </c>
      <c r="K7566" s="158" t="str">
        <f t="shared" si="713"/>
        <v>HKD</v>
      </c>
      <c r="L7566" s="158" t="str">
        <f t="shared" si="710"/>
        <v>USDHKD45705</v>
      </c>
      <c r="M7566" s="160">
        <f t="shared" si="714"/>
        <v>45705</v>
      </c>
      <c r="N7566" s="158">
        <v>0.95483624558388247</v>
      </c>
      <c r="O7566" s="158">
        <v>8.1480999999999995</v>
      </c>
      <c r="P7566" s="161">
        <f t="shared" si="711"/>
        <v>7.7801</v>
      </c>
    </row>
    <row r="7567" spans="9:16" x14ac:dyDescent="0.2">
      <c r="I7567" s="158">
        <f t="shared" si="709"/>
        <v>18</v>
      </c>
      <c r="J7567" s="158" t="str">
        <f t="shared" si="712"/>
        <v>USD</v>
      </c>
      <c r="K7567" s="158" t="str">
        <f t="shared" si="713"/>
        <v>HKD</v>
      </c>
      <c r="L7567" s="158" t="str">
        <f t="shared" si="710"/>
        <v>USDHKD45706</v>
      </c>
      <c r="M7567" s="160">
        <f t="shared" si="714"/>
        <v>45706</v>
      </c>
      <c r="N7567" s="158">
        <v>0.95721259691777549</v>
      </c>
      <c r="O7567" s="158">
        <v>8.1234999999999999</v>
      </c>
      <c r="P7567" s="161">
        <f t="shared" si="711"/>
        <v>7.7759</v>
      </c>
    </row>
    <row r="7568" spans="9:16" x14ac:dyDescent="0.2">
      <c r="I7568" s="158">
        <f t="shared" si="709"/>
        <v>18</v>
      </c>
      <c r="J7568" s="158" t="str">
        <f t="shared" si="712"/>
        <v>USD</v>
      </c>
      <c r="K7568" s="158" t="str">
        <f t="shared" si="713"/>
        <v>HKD</v>
      </c>
      <c r="L7568" s="158" t="str">
        <f t="shared" si="710"/>
        <v>USDHKD45707</v>
      </c>
      <c r="M7568" s="160">
        <f t="shared" si="714"/>
        <v>45707</v>
      </c>
      <c r="N7568" s="158">
        <v>0.9584052137243626</v>
      </c>
      <c r="O7568" s="158">
        <v>8.1148000000000007</v>
      </c>
      <c r="P7568" s="161">
        <f t="shared" si="711"/>
        <v>7.7773000000000003</v>
      </c>
    </row>
    <row r="7569" spans="9:16" x14ac:dyDescent="0.2">
      <c r="I7569" s="158">
        <f t="shared" si="709"/>
        <v>18</v>
      </c>
      <c r="J7569" s="158" t="str">
        <f t="shared" si="712"/>
        <v>USD</v>
      </c>
      <c r="K7569" s="158" t="str">
        <f t="shared" si="713"/>
        <v>HKD</v>
      </c>
      <c r="L7569" s="158" t="str">
        <f t="shared" si="710"/>
        <v>USDHKD45708</v>
      </c>
      <c r="M7569" s="160">
        <f t="shared" si="714"/>
        <v>45708</v>
      </c>
      <c r="N7569" s="158">
        <v>0.95757923968208369</v>
      </c>
      <c r="O7569" s="158">
        <v>8.1211000000000002</v>
      </c>
      <c r="P7569" s="161">
        <f t="shared" si="711"/>
        <v>7.7766000000000002</v>
      </c>
    </row>
    <row r="7570" spans="9:16" x14ac:dyDescent="0.2">
      <c r="I7570" s="158">
        <f t="shared" si="709"/>
        <v>18</v>
      </c>
      <c r="J7570" s="158" t="str">
        <f t="shared" si="712"/>
        <v>USD</v>
      </c>
      <c r="K7570" s="158" t="str">
        <f t="shared" si="713"/>
        <v>HKD</v>
      </c>
      <c r="L7570" s="158" t="str">
        <f t="shared" si="710"/>
        <v>USDHKD45709</v>
      </c>
      <c r="M7570" s="160">
        <f t="shared" si="714"/>
        <v>45709</v>
      </c>
      <c r="N7570" s="158">
        <v>0.95556617295747737</v>
      </c>
      <c r="O7570" s="158">
        <v>8.1326999999999998</v>
      </c>
      <c r="P7570" s="161">
        <f t="shared" si="711"/>
        <v>7.7713000000000001</v>
      </c>
    </row>
    <row r="7571" spans="9:16" x14ac:dyDescent="0.2">
      <c r="I7571" s="158">
        <f t="shared" si="709"/>
        <v>18</v>
      </c>
      <c r="J7571" s="158" t="str">
        <f t="shared" si="712"/>
        <v>USD</v>
      </c>
      <c r="K7571" s="158" t="str">
        <f t="shared" si="713"/>
        <v>HKD</v>
      </c>
      <c r="L7571" s="158" t="str">
        <f t="shared" si="710"/>
        <v>USDHKD45710</v>
      </c>
      <c r="M7571" s="160">
        <f t="shared" si="714"/>
        <v>45710</v>
      </c>
      <c r="N7571" s="158">
        <v>0.95556617295747737</v>
      </c>
      <c r="O7571" s="158">
        <v>8.1326999999999998</v>
      </c>
      <c r="P7571" s="161">
        <f t="shared" si="711"/>
        <v>7.7713000000000001</v>
      </c>
    </row>
    <row r="7572" spans="9:16" x14ac:dyDescent="0.2">
      <c r="I7572" s="158">
        <f t="shared" si="709"/>
        <v>18</v>
      </c>
      <c r="J7572" s="158" t="str">
        <f t="shared" si="712"/>
        <v>USD</v>
      </c>
      <c r="K7572" s="158" t="str">
        <f t="shared" si="713"/>
        <v>HKD</v>
      </c>
      <c r="L7572" s="158" t="str">
        <f t="shared" si="710"/>
        <v>USDHKD45711</v>
      </c>
      <c r="M7572" s="160">
        <f t="shared" si="714"/>
        <v>45711</v>
      </c>
      <c r="N7572" s="158">
        <v>0.95556617295747737</v>
      </c>
      <c r="O7572" s="158">
        <v>8.1326999999999998</v>
      </c>
      <c r="P7572" s="161">
        <f t="shared" si="711"/>
        <v>7.7713000000000001</v>
      </c>
    </row>
    <row r="7573" spans="9:16" x14ac:dyDescent="0.2">
      <c r="I7573" s="158">
        <f t="shared" si="709"/>
        <v>18</v>
      </c>
      <c r="J7573" s="158" t="str">
        <f t="shared" si="712"/>
        <v>USD</v>
      </c>
      <c r="K7573" s="158" t="str">
        <f t="shared" si="713"/>
        <v>HKD</v>
      </c>
      <c r="L7573" s="158" t="str">
        <f t="shared" si="710"/>
        <v>USDHKD45712</v>
      </c>
      <c r="M7573" s="160">
        <f t="shared" si="714"/>
        <v>45712</v>
      </c>
      <c r="N7573" s="158">
        <v>0.95547487101089246</v>
      </c>
      <c r="O7573" s="158">
        <v>8.1356000000000002</v>
      </c>
      <c r="P7573" s="161">
        <f t="shared" si="711"/>
        <v>7.7733999999999996</v>
      </c>
    </row>
    <row r="7574" spans="9:16" x14ac:dyDescent="0.2">
      <c r="I7574" s="158">
        <f t="shared" si="709"/>
        <v>18</v>
      </c>
      <c r="J7574" s="158" t="str">
        <f t="shared" si="712"/>
        <v>USD</v>
      </c>
      <c r="K7574" s="158" t="str">
        <f t="shared" si="713"/>
        <v>HKD</v>
      </c>
      <c r="L7574" s="158" t="str">
        <f t="shared" si="710"/>
        <v>USDHKD45713</v>
      </c>
      <c r="M7574" s="160">
        <f t="shared" si="714"/>
        <v>45713</v>
      </c>
      <c r="N7574" s="158">
        <v>0.95265313899209292</v>
      </c>
      <c r="O7574" s="158">
        <v>8.1608999999999998</v>
      </c>
      <c r="P7574" s="161">
        <f t="shared" si="711"/>
        <v>7.7744999999999997</v>
      </c>
    </row>
    <row r="7575" spans="9:16" x14ac:dyDescent="0.2">
      <c r="I7575" s="158">
        <f t="shared" si="709"/>
        <v>18</v>
      </c>
      <c r="J7575" s="158" t="str">
        <f t="shared" si="712"/>
        <v>USD</v>
      </c>
      <c r="K7575" s="158" t="str">
        <f t="shared" si="713"/>
        <v>HKD</v>
      </c>
      <c r="L7575" s="158" t="str">
        <f t="shared" si="710"/>
        <v>USDHKD45714</v>
      </c>
      <c r="M7575" s="160">
        <f t="shared" si="714"/>
        <v>45714</v>
      </c>
      <c r="N7575" s="158">
        <v>0.95356155239820739</v>
      </c>
      <c r="O7575" s="158">
        <v>8.1516000000000002</v>
      </c>
      <c r="P7575" s="161">
        <f t="shared" si="711"/>
        <v>7.7731000000000003</v>
      </c>
    </row>
    <row r="7576" spans="9:16" x14ac:dyDescent="0.2">
      <c r="I7576" s="158">
        <f t="shared" si="709"/>
        <v>18</v>
      </c>
      <c r="J7576" s="158" t="str">
        <f t="shared" si="712"/>
        <v>USD</v>
      </c>
      <c r="K7576" s="158" t="str">
        <f t="shared" si="713"/>
        <v>HKD</v>
      </c>
      <c r="L7576" s="158" t="str">
        <f t="shared" si="710"/>
        <v>USDHKD45715</v>
      </c>
      <c r="M7576" s="160">
        <f t="shared" si="714"/>
        <v>45715</v>
      </c>
      <c r="N7576" s="158">
        <v>0.95447169991409753</v>
      </c>
      <c r="O7576" s="158">
        <v>8.1446000000000005</v>
      </c>
      <c r="P7576" s="161">
        <f t="shared" si="711"/>
        <v>7.7737999999999996</v>
      </c>
    </row>
    <row r="7577" spans="9:16" x14ac:dyDescent="0.2">
      <c r="I7577" s="158">
        <f t="shared" si="709"/>
        <v>18</v>
      </c>
      <c r="J7577" s="158" t="str">
        <f t="shared" si="712"/>
        <v>USD</v>
      </c>
      <c r="K7577" s="158" t="str">
        <f t="shared" si="713"/>
        <v>HKD</v>
      </c>
      <c r="L7577" s="158" t="str">
        <f t="shared" si="710"/>
        <v>USDHKD45716</v>
      </c>
      <c r="M7577" s="160">
        <f t="shared" si="714"/>
        <v>45716</v>
      </c>
      <c r="N7577" s="158">
        <v>0.96052252425319384</v>
      </c>
      <c r="O7577" s="158">
        <v>8.0980000000000008</v>
      </c>
      <c r="P7577" s="161">
        <f t="shared" si="711"/>
        <v>7.7782999999999998</v>
      </c>
    </row>
    <row r="7578" spans="9:16" x14ac:dyDescent="0.2">
      <c r="I7578" s="158">
        <f t="shared" si="709"/>
        <v>18</v>
      </c>
      <c r="J7578" s="158" t="str">
        <f t="shared" si="712"/>
        <v>USD</v>
      </c>
      <c r="K7578" s="158" t="str">
        <f t="shared" si="713"/>
        <v>HKD</v>
      </c>
      <c r="L7578" s="158" t="str">
        <f t="shared" si="710"/>
        <v>USDHKD45717</v>
      </c>
      <c r="M7578" s="160">
        <f t="shared" si="714"/>
        <v>45717</v>
      </c>
      <c r="N7578" s="158">
        <v>0.96052252425319384</v>
      </c>
      <c r="O7578" s="158">
        <v>8.0980000000000008</v>
      </c>
      <c r="P7578" s="161">
        <f t="shared" si="711"/>
        <v>7.7782999999999998</v>
      </c>
    </row>
    <row r="7579" spans="9:16" x14ac:dyDescent="0.2">
      <c r="I7579" s="158">
        <f t="shared" si="709"/>
        <v>18</v>
      </c>
      <c r="J7579" s="158" t="str">
        <f t="shared" si="712"/>
        <v>USD</v>
      </c>
      <c r="K7579" s="158" t="str">
        <f t="shared" si="713"/>
        <v>HKD</v>
      </c>
      <c r="L7579" s="158" t="str">
        <f t="shared" si="710"/>
        <v>USDHKD45718</v>
      </c>
      <c r="M7579" s="160">
        <f t="shared" si="714"/>
        <v>45718</v>
      </c>
      <c r="N7579" s="158">
        <v>0.96052252425319384</v>
      </c>
      <c r="O7579" s="158">
        <v>8.0980000000000008</v>
      </c>
      <c r="P7579" s="161">
        <f t="shared" si="711"/>
        <v>7.7782999999999998</v>
      </c>
    </row>
    <row r="7580" spans="9:16" x14ac:dyDescent="0.2">
      <c r="I7580" s="158">
        <f t="shared" si="709"/>
        <v>18</v>
      </c>
      <c r="J7580" s="158" t="str">
        <f t="shared" si="712"/>
        <v>USD</v>
      </c>
      <c r="K7580" s="158" t="str">
        <f t="shared" si="713"/>
        <v>HKD</v>
      </c>
      <c r="L7580" s="158" t="str">
        <f t="shared" si="710"/>
        <v>USDHKD45719</v>
      </c>
      <c r="M7580" s="160">
        <f t="shared" si="714"/>
        <v>45719</v>
      </c>
      <c r="N7580" s="158">
        <v>0.95556617295747737</v>
      </c>
      <c r="O7580" s="158">
        <v>8.1386000000000003</v>
      </c>
      <c r="P7580" s="161">
        <f t="shared" si="711"/>
        <v>7.7770000000000001</v>
      </c>
    </row>
    <row r="7581" spans="9:16" x14ac:dyDescent="0.2">
      <c r="I7581" s="158">
        <f t="shared" si="709"/>
        <v>18</v>
      </c>
      <c r="J7581" s="158" t="str">
        <f t="shared" si="712"/>
        <v>USD</v>
      </c>
      <c r="K7581" s="158" t="str">
        <f t="shared" si="713"/>
        <v>HKD</v>
      </c>
      <c r="L7581" s="158" t="str">
        <f t="shared" si="710"/>
        <v>USDHKD45720</v>
      </c>
      <c r="M7581" s="160">
        <f t="shared" si="714"/>
        <v>45720</v>
      </c>
      <c r="N7581" s="158">
        <v>0.94723879890120288</v>
      </c>
      <c r="O7581" s="158">
        <v>8.2056000000000004</v>
      </c>
      <c r="P7581" s="161">
        <f t="shared" si="711"/>
        <v>7.7727000000000004</v>
      </c>
    </row>
    <row r="7582" spans="9:16" x14ac:dyDescent="0.2">
      <c r="I7582" s="158">
        <f t="shared" si="709"/>
        <v>18</v>
      </c>
      <c r="J7582" s="158" t="str">
        <f t="shared" si="712"/>
        <v>USD</v>
      </c>
      <c r="K7582" s="158" t="str">
        <f t="shared" si="713"/>
        <v>HKD</v>
      </c>
      <c r="L7582" s="158" t="str">
        <f t="shared" si="710"/>
        <v>USDHKD45721</v>
      </c>
      <c r="M7582" s="160">
        <f t="shared" si="714"/>
        <v>45721</v>
      </c>
      <c r="N7582" s="158">
        <v>0.93510379652141395</v>
      </c>
      <c r="O7582" s="158">
        <v>8.3106000000000009</v>
      </c>
      <c r="P7582" s="161">
        <f t="shared" si="711"/>
        <v>7.7713000000000001</v>
      </c>
    </row>
    <row r="7583" spans="9:16" x14ac:dyDescent="0.2">
      <c r="I7583" s="158">
        <f t="shared" si="709"/>
        <v>18</v>
      </c>
      <c r="J7583" s="158" t="str">
        <f t="shared" si="712"/>
        <v>USD</v>
      </c>
      <c r="K7583" s="158" t="str">
        <f t="shared" si="713"/>
        <v>HKD</v>
      </c>
      <c r="L7583" s="158" t="str">
        <f t="shared" si="710"/>
        <v>USDHKD45722</v>
      </c>
      <c r="M7583" s="160">
        <f t="shared" si="714"/>
        <v>45722</v>
      </c>
      <c r="N7583" s="158">
        <v>0.92626898851426465</v>
      </c>
      <c r="O7583" s="158">
        <v>8.3922000000000008</v>
      </c>
      <c r="P7583" s="161">
        <f t="shared" si="711"/>
        <v>7.7733999999999996</v>
      </c>
    </row>
    <row r="7584" spans="9:16" x14ac:dyDescent="0.2">
      <c r="I7584" s="158">
        <f t="shared" si="709"/>
        <v>18</v>
      </c>
      <c r="J7584" s="158" t="str">
        <f t="shared" si="712"/>
        <v>USD</v>
      </c>
      <c r="K7584" s="158" t="str">
        <f t="shared" si="713"/>
        <v>HKD</v>
      </c>
      <c r="L7584" s="158" t="str">
        <f t="shared" si="710"/>
        <v>USDHKD45723</v>
      </c>
      <c r="M7584" s="160">
        <f t="shared" si="714"/>
        <v>45723</v>
      </c>
      <c r="N7584" s="158">
        <v>0.9210647508519848</v>
      </c>
      <c r="O7584" s="158">
        <v>8.4357000000000006</v>
      </c>
      <c r="P7584" s="161">
        <f t="shared" si="711"/>
        <v>7.7698</v>
      </c>
    </row>
    <row r="7585" spans="9:16" x14ac:dyDescent="0.2">
      <c r="I7585" s="158">
        <f t="shared" si="709"/>
        <v>18</v>
      </c>
      <c r="J7585" s="158" t="str">
        <f t="shared" si="712"/>
        <v>USD</v>
      </c>
      <c r="K7585" s="158" t="str">
        <f t="shared" si="713"/>
        <v>HKD</v>
      </c>
      <c r="L7585" s="158" t="str">
        <f t="shared" si="710"/>
        <v>USDHKD45724</v>
      </c>
      <c r="M7585" s="160">
        <f t="shared" si="714"/>
        <v>45724</v>
      </c>
      <c r="N7585" s="158">
        <v>0.9210647508519848</v>
      </c>
      <c r="O7585" s="158">
        <v>8.4357000000000006</v>
      </c>
      <c r="P7585" s="161">
        <f t="shared" si="711"/>
        <v>7.7698</v>
      </c>
    </row>
    <row r="7586" spans="9:16" x14ac:dyDescent="0.2">
      <c r="I7586" s="158">
        <f t="shared" si="709"/>
        <v>18</v>
      </c>
      <c r="J7586" s="158" t="str">
        <f t="shared" si="712"/>
        <v>USD</v>
      </c>
      <c r="K7586" s="158" t="str">
        <f t="shared" si="713"/>
        <v>HKD</v>
      </c>
      <c r="L7586" s="158" t="str">
        <f t="shared" si="710"/>
        <v>USDHKD45725</v>
      </c>
      <c r="M7586" s="160">
        <f t="shared" si="714"/>
        <v>45725</v>
      </c>
      <c r="N7586" s="158">
        <v>0.9210647508519848</v>
      </c>
      <c r="O7586" s="158">
        <v>8.4357000000000006</v>
      </c>
      <c r="P7586" s="161">
        <f t="shared" si="711"/>
        <v>7.7698</v>
      </c>
    </row>
    <row r="7587" spans="9:16" x14ac:dyDescent="0.2">
      <c r="I7587" s="158">
        <f t="shared" si="709"/>
        <v>18</v>
      </c>
      <c r="J7587" s="158" t="str">
        <f t="shared" si="712"/>
        <v>USD</v>
      </c>
      <c r="K7587" s="158" t="str">
        <f t="shared" si="713"/>
        <v>HKD</v>
      </c>
      <c r="L7587" s="158" t="str">
        <f t="shared" si="710"/>
        <v>USDHKD45726</v>
      </c>
      <c r="M7587" s="160">
        <f t="shared" si="714"/>
        <v>45726</v>
      </c>
      <c r="N7587" s="158">
        <v>0.9220839096357768</v>
      </c>
      <c r="O7587" s="158">
        <v>8.4240999999999993</v>
      </c>
      <c r="P7587" s="161">
        <f t="shared" si="711"/>
        <v>7.7676999999999996</v>
      </c>
    </row>
    <row r="7588" spans="9:16" x14ac:dyDescent="0.2">
      <c r="I7588" s="158">
        <f t="shared" si="709"/>
        <v>18</v>
      </c>
      <c r="J7588" s="158" t="str">
        <f t="shared" si="712"/>
        <v>USD</v>
      </c>
      <c r="K7588" s="158" t="str">
        <f t="shared" si="713"/>
        <v>HKD</v>
      </c>
      <c r="L7588" s="158" t="str">
        <f t="shared" si="710"/>
        <v>USDHKD45727</v>
      </c>
      <c r="M7588" s="160">
        <f t="shared" si="714"/>
        <v>45727</v>
      </c>
      <c r="N7588" s="158">
        <v>0.9164222873900294</v>
      </c>
      <c r="O7588" s="158">
        <v>8.4784000000000006</v>
      </c>
      <c r="P7588" s="161">
        <f t="shared" si="711"/>
        <v>7.7698</v>
      </c>
    </row>
    <row r="7589" spans="9:16" x14ac:dyDescent="0.2">
      <c r="I7589" s="158">
        <f t="shared" si="709"/>
        <v>18</v>
      </c>
      <c r="J7589" s="158" t="str">
        <f t="shared" si="712"/>
        <v>USD</v>
      </c>
      <c r="K7589" s="158" t="str">
        <f t="shared" si="713"/>
        <v>HKD</v>
      </c>
      <c r="L7589" s="158" t="str">
        <f t="shared" si="710"/>
        <v>USDHKD45728</v>
      </c>
      <c r="M7589" s="160">
        <f t="shared" si="714"/>
        <v>45728</v>
      </c>
      <c r="N7589" s="158">
        <v>0.91861106007716331</v>
      </c>
      <c r="O7589" s="158">
        <v>8.4579000000000004</v>
      </c>
      <c r="P7589" s="161">
        <f t="shared" si="711"/>
        <v>7.7694999999999999</v>
      </c>
    </row>
    <row r="7590" spans="9:16" x14ac:dyDescent="0.2">
      <c r="I7590" s="158">
        <f t="shared" si="709"/>
        <v>18</v>
      </c>
      <c r="J7590" s="158" t="str">
        <f t="shared" si="712"/>
        <v>USD</v>
      </c>
      <c r="K7590" s="158" t="str">
        <f t="shared" si="713"/>
        <v>HKD</v>
      </c>
      <c r="L7590" s="158" t="str">
        <f t="shared" si="710"/>
        <v>USDHKD45729</v>
      </c>
      <c r="M7590" s="160">
        <f t="shared" si="714"/>
        <v>45729</v>
      </c>
      <c r="N7590" s="158">
        <v>0.92336103416435833</v>
      </c>
      <c r="O7590" s="158">
        <v>8.4175000000000004</v>
      </c>
      <c r="P7590" s="161">
        <f t="shared" si="711"/>
        <v>7.7724000000000002</v>
      </c>
    </row>
    <row r="7591" spans="9:16" x14ac:dyDescent="0.2">
      <c r="I7591" s="158">
        <f t="shared" si="709"/>
        <v>18</v>
      </c>
      <c r="J7591" s="158" t="str">
        <f t="shared" si="712"/>
        <v>USD</v>
      </c>
      <c r="K7591" s="158" t="str">
        <f t="shared" si="713"/>
        <v>HKD</v>
      </c>
      <c r="L7591" s="158" t="str">
        <f t="shared" si="710"/>
        <v>USDHKD45730</v>
      </c>
      <c r="M7591" s="160">
        <f t="shared" si="714"/>
        <v>45730</v>
      </c>
      <c r="N7591" s="158">
        <v>0.91835797593902102</v>
      </c>
      <c r="O7591" s="158">
        <v>8.4634999999999998</v>
      </c>
      <c r="P7591" s="161">
        <f t="shared" si="711"/>
        <v>7.7725</v>
      </c>
    </row>
    <row r="7592" spans="9:16" x14ac:dyDescent="0.2">
      <c r="I7592" s="158">
        <f t="shared" si="709"/>
        <v>18</v>
      </c>
      <c r="J7592" s="158" t="str">
        <f t="shared" si="712"/>
        <v>USD</v>
      </c>
      <c r="K7592" s="158" t="str">
        <f t="shared" si="713"/>
        <v>HKD</v>
      </c>
      <c r="L7592" s="158" t="str">
        <f t="shared" si="710"/>
        <v>USDHKD45731</v>
      </c>
      <c r="M7592" s="160">
        <f t="shared" si="714"/>
        <v>45731</v>
      </c>
      <c r="N7592" s="158">
        <v>0.91835797593902102</v>
      </c>
      <c r="O7592" s="158">
        <v>8.4634999999999998</v>
      </c>
      <c r="P7592" s="161">
        <f t="shared" si="711"/>
        <v>7.7725</v>
      </c>
    </row>
    <row r="7593" spans="9:16" x14ac:dyDescent="0.2">
      <c r="I7593" s="158">
        <f t="shared" si="709"/>
        <v>18</v>
      </c>
      <c r="J7593" s="158" t="str">
        <f t="shared" si="712"/>
        <v>USD</v>
      </c>
      <c r="K7593" s="158" t="str">
        <f t="shared" si="713"/>
        <v>HKD</v>
      </c>
      <c r="L7593" s="158" t="str">
        <f t="shared" si="710"/>
        <v>USDHKD45732</v>
      </c>
      <c r="M7593" s="160">
        <f t="shared" si="714"/>
        <v>45732</v>
      </c>
      <c r="N7593" s="158">
        <v>0.91835797593902102</v>
      </c>
      <c r="O7593" s="158">
        <v>8.4634999999999998</v>
      </c>
      <c r="P7593" s="161">
        <f t="shared" si="711"/>
        <v>7.7725</v>
      </c>
    </row>
    <row r="7594" spans="9:16" x14ac:dyDescent="0.2">
      <c r="I7594" s="158">
        <f t="shared" ref="I7594:I7657" si="715">IF(M7593=$G$2,I7593+1,I7593)</f>
        <v>18</v>
      </c>
      <c r="J7594" s="158" t="str">
        <f t="shared" si="712"/>
        <v>USD</v>
      </c>
      <c r="K7594" s="158" t="str">
        <f t="shared" si="713"/>
        <v>HKD</v>
      </c>
      <c r="L7594" s="158" t="str">
        <f t="shared" si="710"/>
        <v>USDHKD45733</v>
      </c>
      <c r="M7594" s="160">
        <f t="shared" si="714"/>
        <v>45733</v>
      </c>
      <c r="N7594" s="158">
        <v>0.91717875813996141</v>
      </c>
      <c r="O7594" s="158">
        <v>8.4718999999999998</v>
      </c>
      <c r="P7594" s="161">
        <f t="shared" si="711"/>
        <v>7.7702</v>
      </c>
    </row>
    <row r="7595" spans="9:16" x14ac:dyDescent="0.2">
      <c r="I7595" s="158">
        <f t="shared" si="715"/>
        <v>18</v>
      </c>
      <c r="J7595" s="158" t="str">
        <f t="shared" si="712"/>
        <v>USD</v>
      </c>
      <c r="K7595" s="158" t="str">
        <f t="shared" si="713"/>
        <v>HKD</v>
      </c>
      <c r="L7595" s="158" t="str">
        <f t="shared" si="710"/>
        <v>USDHKD45734</v>
      </c>
      <c r="M7595" s="160">
        <f t="shared" si="714"/>
        <v>45734</v>
      </c>
      <c r="N7595" s="158">
        <v>0.91591866642242159</v>
      </c>
      <c r="O7595" s="158">
        <v>8.4832999999999998</v>
      </c>
      <c r="P7595" s="161">
        <f t="shared" si="711"/>
        <v>7.77</v>
      </c>
    </row>
    <row r="7596" spans="9:16" x14ac:dyDescent="0.2">
      <c r="I7596" s="158">
        <f t="shared" si="715"/>
        <v>18</v>
      </c>
      <c r="J7596" s="158" t="str">
        <f t="shared" si="712"/>
        <v>USD</v>
      </c>
      <c r="K7596" s="158" t="str">
        <f t="shared" si="713"/>
        <v>HKD</v>
      </c>
      <c r="L7596" s="158" t="str">
        <f t="shared" si="710"/>
        <v>USDHKD45735</v>
      </c>
      <c r="M7596" s="160">
        <f t="shared" si="714"/>
        <v>45735</v>
      </c>
      <c r="N7596" s="158">
        <v>0.91768376617417646</v>
      </c>
      <c r="O7596" s="158">
        <v>8.4673999999999996</v>
      </c>
      <c r="P7596" s="161">
        <f t="shared" si="711"/>
        <v>7.7704000000000004</v>
      </c>
    </row>
    <row r="7597" spans="9:16" x14ac:dyDescent="0.2">
      <c r="I7597" s="158">
        <f t="shared" si="715"/>
        <v>18</v>
      </c>
      <c r="J7597" s="158" t="str">
        <f t="shared" si="712"/>
        <v>USD</v>
      </c>
      <c r="K7597" s="158" t="str">
        <f t="shared" si="713"/>
        <v>HKD</v>
      </c>
      <c r="L7597" s="158" t="str">
        <f t="shared" si="710"/>
        <v>USDHKD45736</v>
      </c>
      <c r="M7597" s="160">
        <f t="shared" si="714"/>
        <v>45736</v>
      </c>
      <c r="N7597" s="158">
        <v>0.9231053263177329</v>
      </c>
      <c r="O7597" s="158">
        <v>8.4189000000000007</v>
      </c>
      <c r="P7597" s="161">
        <f t="shared" si="711"/>
        <v>7.7714999999999996</v>
      </c>
    </row>
    <row r="7598" spans="9:16" x14ac:dyDescent="0.2">
      <c r="I7598" s="158">
        <f t="shared" si="715"/>
        <v>18</v>
      </c>
      <c r="J7598" s="158" t="str">
        <f t="shared" si="712"/>
        <v>USD</v>
      </c>
      <c r="K7598" s="158" t="str">
        <f t="shared" si="713"/>
        <v>HKD</v>
      </c>
      <c r="L7598" s="158" t="str">
        <f t="shared" si="710"/>
        <v>USDHKD45737</v>
      </c>
      <c r="M7598" s="160">
        <f t="shared" si="714"/>
        <v>45737</v>
      </c>
      <c r="N7598" s="158">
        <v>0.92361688371663431</v>
      </c>
      <c r="O7598" s="158">
        <v>8.4166000000000007</v>
      </c>
      <c r="P7598" s="161">
        <f t="shared" si="711"/>
        <v>7.7736999999999998</v>
      </c>
    </row>
    <row r="7599" spans="9:16" x14ac:dyDescent="0.2">
      <c r="I7599" s="158">
        <f t="shared" si="715"/>
        <v>18</v>
      </c>
      <c r="J7599" s="158" t="str">
        <f t="shared" si="712"/>
        <v>USD</v>
      </c>
      <c r="K7599" s="158" t="str">
        <f t="shared" si="713"/>
        <v>HKD</v>
      </c>
      <c r="L7599" s="158" t="str">
        <f t="shared" si="710"/>
        <v>USDHKD45738</v>
      </c>
      <c r="M7599" s="160">
        <f t="shared" si="714"/>
        <v>45738</v>
      </c>
      <c r="N7599" s="158">
        <v>0.92361688371663431</v>
      </c>
      <c r="O7599" s="158">
        <v>8.4166000000000007</v>
      </c>
      <c r="P7599" s="161">
        <f t="shared" si="711"/>
        <v>7.7736999999999998</v>
      </c>
    </row>
    <row r="7600" spans="9:16" x14ac:dyDescent="0.2">
      <c r="I7600" s="158">
        <f t="shared" si="715"/>
        <v>18</v>
      </c>
      <c r="J7600" s="158" t="str">
        <f t="shared" si="712"/>
        <v>USD</v>
      </c>
      <c r="K7600" s="158" t="str">
        <f t="shared" si="713"/>
        <v>HKD</v>
      </c>
      <c r="L7600" s="158" t="str">
        <f t="shared" si="710"/>
        <v>USDHKD45739</v>
      </c>
      <c r="M7600" s="160">
        <f t="shared" si="714"/>
        <v>45739</v>
      </c>
      <c r="N7600" s="158">
        <v>0.92361688371663431</v>
      </c>
      <c r="O7600" s="158">
        <v>8.4166000000000007</v>
      </c>
      <c r="P7600" s="161">
        <f t="shared" si="711"/>
        <v>7.7736999999999998</v>
      </c>
    </row>
    <row r="7601" spans="9:16" x14ac:dyDescent="0.2">
      <c r="I7601" s="158">
        <f t="shared" si="715"/>
        <v>18</v>
      </c>
      <c r="J7601" s="158" t="str">
        <f t="shared" si="712"/>
        <v>USD</v>
      </c>
      <c r="K7601" s="158" t="str">
        <f t="shared" si="713"/>
        <v>HKD</v>
      </c>
      <c r="L7601" s="158" t="str">
        <f t="shared" si="710"/>
        <v>USDHKD45740</v>
      </c>
      <c r="M7601" s="160">
        <f t="shared" si="714"/>
        <v>45740</v>
      </c>
      <c r="N7601" s="158">
        <v>0.92387287509238725</v>
      </c>
      <c r="O7601" s="158">
        <v>8.4140999999999995</v>
      </c>
      <c r="P7601" s="161">
        <f t="shared" si="711"/>
        <v>7.7736000000000001</v>
      </c>
    </row>
    <row r="7602" spans="9:16" x14ac:dyDescent="0.2">
      <c r="I7602" s="158">
        <f t="shared" si="715"/>
        <v>18</v>
      </c>
      <c r="J7602" s="158" t="str">
        <f t="shared" si="712"/>
        <v>USD</v>
      </c>
      <c r="K7602" s="158" t="str">
        <f t="shared" si="713"/>
        <v>HKD</v>
      </c>
      <c r="L7602" s="158" t="str">
        <f t="shared" si="710"/>
        <v>USDHKD45741</v>
      </c>
      <c r="M7602" s="160">
        <f t="shared" si="714"/>
        <v>45741</v>
      </c>
      <c r="N7602" s="158">
        <v>0.92378752886836024</v>
      </c>
      <c r="O7602" s="158">
        <v>8.4160000000000004</v>
      </c>
      <c r="P7602" s="161">
        <f t="shared" si="711"/>
        <v>7.7746000000000004</v>
      </c>
    </row>
    <row r="7603" spans="9:16" x14ac:dyDescent="0.2">
      <c r="I7603" s="158">
        <f t="shared" si="715"/>
        <v>18</v>
      </c>
      <c r="J7603" s="158" t="str">
        <f t="shared" si="712"/>
        <v>USD</v>
      </c>
      <c r="K7603" s="158" t="str">
        <f t="shared" si="713"/>
        <v>HKD</v>
      </c>
      <c r="L7603" s="158" t="str">
        <f t="shared" si="710"/>
        <v>USDHKD45742</v>
      </c>
      <c r="M7603" s="160">
        <f t="shared" si="714"/>
        <v>45742</v>
      </c>
      <c r="N7603" s="158">
        <v>0.9269558769002596</v>
      </c>
      <c r="O7603" s="158">
        <v>8.3886000000000003</v>
      </c>
      <c r="P7603" s="161">
        <f t="shared" si="711"/>
        <v>7.7759</v>
      </c>
    </row>
    <row r="7604" spans="9:16" x14ac:dyDescent="0.2">
      <c r="I7604" s="158">
        <f t="shared" si="715"/>
        <v>18</v>
      </c>
      <c r="J7604" s="158" t="str">
        <f t="shared" si="712"/>
        <v>USD</v>
      </c>
      <c r="K7604" s="158" t="str">
        <f t="shared" si="713"/>
        <v>HKD</v>
      </c>
      <c r="L7604" s="158" t="str">
        <f t="shared" si="710"/>
        <v>USDHKD45743</v>
      </c>
      <c r="M7604" s="160">
        <f t="shared" si="714"/>
        <v>45743</v>
      </c>
      <c r="N7604" s="158">
        <v>0.92721372276309688</v>
      </c>
      <c r="O7604" s="158">
        <v>8.3866999999999994</v>
      </c>
      <c r="P7604" s="161">
        <f t="shared" si="711"/>
        <v>7.7763</v>
      </c>
    </row>
    <row r="7605" spans="9:16" x14ac:dyDescent="0.2">
      <c r="I7605" s="158">
        <f t="shared" si="715"/>
        <v>18</v>
      </c>
      <c r="J7605" s="158" t="str">
        <f t="shared" si="712"/>
        <v>USD</v>
      </c>
      <c r="K7605" s="158" t="str">
        <f t="shared" si="713"/>
        <v>HKD</v>
      </c>
      <c r="L7605" s="158" t="str">
        <f t="shared" si="710"/>
        <v>USDHKD45744</v>
      </c>
      <c r="M7605" s="160">
        <f t="shared" si="714"/>
        <v>45744</v>
      </c>
      <c r="N7605" s="158">
        <v>0.92618319903676938</v>
      </c>
      <c r="O7605" s="158">
        <v>8.3987999999999996</v>
      </c>
      <c r="P7605" s="161">
        <f t="shared" si="711"/>
        <v>7.7788000000000004</v>
      </c>
    </row>
    <row r="7606" spans="9:16" x14ac:dyDescent="0.2">
      <c r="I7606" s="158">
        <f t="shared" si="715"/>
        <v>18</v>
      </c>
      <c r="J7606" s="158" t="str">
        <f t="shared" si="712"/>
        <v>USD</v>
      </c>
      <c r="K7606" s="158" t="str">
        <f t="shared" si="713"/>
        <v>HKD</v>
      </c>
      <c r="L7606" s="158" t="str">
        <f t="shared" si="710"/>
        <v>USDHKD45745</v>
      </c>
      <c r="M7606" s="160">
        <f t="shared" si="714"/>
        <v>45745</v>
      </c>
      <c r="N7606" s="158">
        <v>0.92618319903676938</v>
      </c>
      <c r="O7606" s="158">
        <v>8.3987999999999996</v>
      </c>
      <c r="P7606" s="161">
        <f t="shared" si="711"/>
        <v>7.7788000000000004</v>
      </c>
    </row>
    <row r="7607" spans="9:16" x14ac:dyDescent="0.2">
      <c r="I7607" s="158">
        <f t="shared" si="715"/>
        <v>18</v>
      </c>
      <c r="J7607" s="158" t="str">
        <f t="shared" si="712"/>
        <v>USD</v>
      </c>
      <c r="K7607" s="158" t="str">
        <f t="shared" si="713"/>
        <v>HKD</v>
      </c>
      <c r="L7607" s="158" t="str">
        <f t="shared" si="710"/>
        <v>USDHKD45746</v>
      </c>
      <c r="M7607" s="160">
        <f t="shared" si="714"/>
        <v>45746</v>
      </c>
      <c r="N7607" s="158">
        <v>0.92618319903676938</v>
      </c>
      <c r="O7607" s="158">
        <v>8.3987999999999996</v>
      </c>
      <c r="P7607" s="161">
        <f t="shared" si="711"/>
        <v>7.7788000000000004</v>
      </c>
    </row>
    <row r="7608" spans="9:16" x14ac:dyDescent="0.2">
      <c r="I7608" s="158">
        <f t="shared" si="715"/>
        <v>18</v>
      </c>
      <c r="J7608" s="158" t="str">
        <f t="shared" si="712"/>
        <v>USD</v>
      </c>
      <c r="K7608" s="158" t="str">
        <f t="shared" si="713"/>
        <v>HKD</v>
      </c>
      <c r="L7608" s="158" t="str">
        <f t="shared" si="710"/>
        <v>USDHKD45747</v>
      </c>
      <c r="M7608" s="160">
        <f t="shared" si="714"/>
        <v>45747</v>
      </c>
      <c r="N7608" s="158">
        <v>0.92464170134073054</v>
      </c>
      <c r="O7608" s="158">
        <v>8.4130000000000003</v>
      </c>
      <c r="P7608" s="161">
        <f t="shared" si="711"/>
        <v>7.7789999999999999</v>
      </c>
    </row>
    <row r="7609" spans="9:16" x14ac:dyDescent="0.2">
      <c r="I7609" s="158">
        <f t="shared" si="715"/>
        <v>18</v>
      </c>
      <c r="J7609" s="158" t="str">
        <f t="shared" si="712"/>
        <v>USD</v>
      </c>
      <c r="K7609" s="158" t="str">
        <f t="shared" si="713"/>
        <v>HKD</v>
      </c>
      <c r="L7609" s="158" t="str">
        <f t="shared" si="710"/>
        <v>USDHKD45748</v>
      </c>
      <c r="M7609" s="160">
        <f t="shared" si="714"/>
        <v>45748</v>
      </c>
      <c r="N7609" s="158">
        <v>0.9269558769002596</v>
      </c>
      <c r="O7609" s="158">
        <v>8.3942999999999994</v>
      </c>
      <c r="P7609" s="161">
        <f t="shared" si="711"/>
        <v>7.7811000000000003</v>
      </c>
    </row>
    <row r="7610" spans="9:16" x14ac:dyDescent="0.2">
      <c r="I7610" s="158">
        <f t="shared" si="715"/>
        <v>18</v>
      </c>
      <c r="J7610" s="158" t="str">
        <f t="shared" si="712"/>
        <v>USD</v>
      </c>
      <c r="K7610" s="158" t="str">
        <f t="shared" si="713"/>
        <v>HKD</v>
      </c>
      <c r="L7610" s="158" t="str">
        <f t="shared" si="710"/>
        <v>USDHKD45749</v>
      </c>
      <c r="M7610" s="160">
        <f t="shared" si="714"/>
        <v>45749</v>
      </c>
      <c r="N7610" s="158">
        <v>0.9256687957048968</v>
      </c>
      <c r="O7610" s="158">
        <v>8.4067000000000007</v>
      </c>
      <c r="P7610" s="161">
        <f t="shared" si="711"/>
        <v>7.7817999999999996</v>
      </c>
    </row>
    <row r="7611" spans="9:16" x14ac:dyDescent="0.2">
      <c r="I7611" s="158">
        <f t="shared" si="715"/>
        <v>18</v>
      </c>
      <c r="J7611" s="158" t="str">
        <f t="shared" si="712"/>
        <v>USD</v>
      </c>
      <c r="K7611" s="158" t="str">
        <f t="shared" si="713"/>
        <v>HKD</v>
      </c>
      <c r="L7611" s="158" t="str">
        <f t="shared" si="710"/>
        <v>USDHKD45750</v>
      </c>
      <c r="M7611" s="160">
        <f t="shared" si="714"/>
        <v>45750</v>
      </c>
      <c r="N7611" s="158">
        <v>0.90114445345588901</v>
      </c>
      <c r="O7611" s="158">
        <v>8.6311</v>
      </c>
      <c r="P7611" s="161">
        <f t="shared" si="711"/>
        <v>7.7778999999999998</v>
      </c>
    </row>
    <row r="7612" spans="9:16" x14ac:dyDescent="0.2">
      <c r="I7612" s="158">
        <f t="shared" si="715"/>
        <v>18</v>
      </c>
      <c r="J7612" s="158" t="str">
        <f t="shared" si="712"/>
        <v>USD</v>
      </c>
      <c r="K7612" s="158" t="str">
        <f t="shared" si="713"/>
        <v>HKD</v>
      </c>
      <c r="L7612" s="158" t="str">
        <f t="shared" si="710"/>
        <v>USDHKD45751</v>
      </c>
      <c r="M7612" s="160">
        <f t="shared" si="714"/>
        <v>45751</v>
      </c>
      <c r="N7612" s="158">
        <v>0.90440444966989242</v>
      </c>
      <c r="O7612" s="158">
        <v>8.5932999999999993</v>
      </c>
      <c r="P7612" s="161">
        <f t="shared" si="711"/>
        <v>7.7717999999999998</v>
      </c>
    </row>
    <row r="7613" spans="9:16" x14ac:dyDescent="0.2">
      <c r="I7613" s="158">
        <f t="shared" si="715"/>
        <v>18</v>
      </c>
      <c r="J7613" s="158" t="str">
        <f t="shared" si="712"/>
        <v>USD</v>
      </c>
      <c r="K7613" s="158" t="str">
        <f t="shared" si="713"/>
        <v>HKD</v>
      </c>
      <c r="L7613" s="158" t="str">
        <f t="shared" si="710"/>
        <v>USDHKD45752</v>
      </c>
      <c r="M7613" s="160">
        <f t="shared" si="714"/>
        <v>45752</v>
      </c>
      <c r="N7613" s="158">
        <v>0.90440444966989242</v>
      </c>
      <c r="O7613" s="158">
        <v>8.5932999999999993</v>
      </c>
      <c r="P7613" s="161">
        <f t="shared" si="711"/>
        <v>7.7717999999999998</v>
      </c>
    </row>
    <row r="7614" spans="9:16" x14ac:dyDescent="0.2">
      <c r="I7614" s="158">
        <f t="shared" si="715"/>
        <v>18</v>
      </c>
      <c r="J7614" s="158" t="str">
        <f t="shared" si="712"/>
        <v>USD</v>
      </c>
      <c r="K7614" s="158" t="str">
        <f t="shared" si="713"/>
        <v>HKD</v>
      </c>
      <c r="L7614" s="158" t="str">
        <f t="shared" si="710"/>
        <v>USDHKD45753</v>
      </c>
      <c r="M7614" s="160">
        <f t="shared" si="714"/>
        <v>45753</v>
      </c>
      <c r="N7614" s="158">
        <v>0.90440444966989242</v>
      </c>
      <c r="O7614" s="158">
        <v>8.5932999999999993</v>
      </c>
      <c r="P7614" s="161">
        <f t="shared" si="711"/>
        <v>7.7717999999999998</v>
      </c>
    </row>
    <row r="7615" spans="9:16" x14ac:dyDescent="0.2">
      <c r="I7615" s="158">
        <f t="shared" si="715"/>
        <v>18</v>
      </c>
      <c r="J7615" s="158" t="str">
        <f t="shared" si="712"/>
        <v>USD</v>
      </c>
      <c r="K7615" s="158" t="str">
        <f t="shared" si="713"/>
        <v>HKD</v>
      </c>
      <c r="L7615" s="158" t="str">
        <f t="shared" si="710"/>
        <v>USDHKD45754</v>
      </c>
      <c r="M7615" s="160">
        <f t="shared" si="714"/>
        <v>45754</v>
      </c>
      <c r="N7615" s="158">
        <v>0.91182638825567608</v>
      </c>
      <c r="O7615" s="158">
        <v>8.5198</v>
      </c>
      <c r="P7615" s="161">
        <f t="shared" si="711"/>
        <v>7.7686000000000002</v>
      </c>
    </row>
    <row r="7616" spans="9:16" x14ac:dyDescent="0.2">
      <c r="I7616" s="158">
        <f t="shared" si="715"/>
        <v>18</v>
      </c>
      <c r="J7616" s="158" t="str">
        <f t="shared" si="712"/>
        <v>USD</v>
      </c>
      <c r="K7616" s="158" t="str">
        <f t="shared" si="713"/>
        <v>HKD</v>
      </c>
      <c r="L7616" s="158" t="str">
        <f t="shared" si="710"/>
        <v>USDHKD45755</v>
      </c>
      <c r="M7616" s="160">
        <f t="shared" si="714"/>
        <v>45755</v>
      </c>
      <c r="N7616" s="158">
        <v>0.91324200913242015</v>
      </c>
      <c r="O7616" s="158">
        <v>8.5059000000000005</v>
      </c>
      <c r="P7616" s="161">
        <f t="shared" si="711"/>
        <v>7.7679</v>
      </c>
    </row>
    <row r="7617" spans="9:16" x14ac:dyDescent="0.2">
      <c r="I7617" s="158">
        <f t="shared" si="715"/>
        <v>18</v>
      </c>
      <c r="J7617" s="158" t="str">
        <f t="shared" si="712"/>
        <v>USD</v>
      </c>
      <c r="K7617" s="158" t="str">
        <f t="shared" si="713"/>
        <v>HKD</v>
      </c>
      <c r="L7617" s="158" t="str">
        <f t="shared" si="710"/>
        <v>USDHKD45756</v>
      </c>
      <c r="M7617" s="160">
        <f t="shared" si="714"/>
        <v>45756</v>
      </c>
      <c r="N7617" s="158">
        <v>0.90538705296514255</v>
      </c>
      <c r="O7617" s="158">
        <v>8.5645000000000007</v>
      </c>
      <c r="P7617" s="161">
        <f t="shared" si="711"/>
        <v>7.7542</v>
      </c>
    </row>
    <row r="7618" spans="9:16" x14ac:dyDescent="0.2">
      <c r="I7618" s="158">
        <f t="shared" si="715"/>
        <v>18</v>
      </c>
      <c r="J7618" s="158" t="str">
        <f t="shared" si="712"/>
        <v>USD</v>
      </c>
      <c r="K7618" s="158" t="str">
        <f t="shared" si="713"/>
        <v>HKD</v>
      </c>
      <c r="L7618" s="158" t="str">
        <f t="shared" si="710"/>
        <v>USDHKD45757</v>
      </c>
      <c r="M7618" s="160">
        <f t="shared" si="714"/>
        <v>45757</v>
      </c>
      <c r="N7618" s="158">
        <v>0.90236419418877456</v>
      </c>
      <c r="O7618" s="158">
        <v>8.6004000000000005</v>
      </c>
      <c r="P7618" s="161">
        <f t="shared" si="711"/>
        <v>7.7606999999999999</v>
      </c>
    </row>
    <row r="7619" spans="9:16" x14ac:dyDescent="0.2">
      <c r="I7619" s="158">
        <f t="shared" si="715"/>
        <v>18</v>
      </c>
      <c r="J7619" s="158" t="str">
        <f t="shared" si="712"/>
        <v>USD</v>
      </c>
      <c r="K7619" s="158" t="str">
        <f t="shared" si="713"/>
        <v>HKD</v>
      </c>
      <c r="L7619" s="158" t="str">
        <f t="shared" ref="L7619:L7682" si="716">J7619&amp;K7619&amp;M7619</f>
        <v>USDHKD45758</v>
      </c>
      <c r="M7619" s="160">
        <f t="shared" si="714"/>
        <v>45758</v>
      </c>
      <c r="N7619" s="158">
        <v>0.88136788295434509</v>
      </c>
      <c r="O7619" s="158">
        <v>8.7989999999999995</v>
      </c>
      <c r="P7619" s="161">
        <f t="shared" ref="P7619:P7682" si="717">ROUND(N7619*O7619,4)</f>
        <v>7.7552000000000003</v>
      </c>
    </row>
    <row r="7620" spans="9:16" x14ac:dyDescent="0.2">
      <c r="I7620" s="158">
        <f t="shared" si="715"/>
        <v>18</v>
      </c>
      <c r="J7620" s="158" t="str">
        <f t="shared" ref="J7620:J7683" si="718">VLOOKUP($I7620,$A:$C,2,FALSE)</f>
        <v>USD</v>
      </c>
      <c r="K7620" s="158" t="str">
        <f t="shared" ref="K7620:K7683" si="719">VLOOKUP($I7620,$A:$C,3,FALSE)</f>
        <v>HKD</v>
      </c>
      <c r="L7620" s="158" t="str">
        <f t="shared" si="716"/>
        <v>USDHKD45759</v>
      </c>
      <c r="M7620" s="160">
        <f t="shared" ref="M7620:M7683" si="720">IF(I7620=I7619,M7619+1,$G$1)</f>
        <v>45759</v>
      </c>
      <c r="N7620" s="158">
        <v>0.88136788295434509</v>
      </c>
      <c r="O7620" s="158">
        <v>8.7989999999999995</v>
      </c>
      <c r="P7620" s="161">
        <f t="shared" si="717"/>
        <v>7.7552000000000003</v>
      </c>
    </row>
    <row r="7621" spans="9:16" x14ac:dyDescent="0.2">
      <c r="I7621" s="158">
        <f t="shared" si="715"/>
        <v>18</v>
      </c>
      <c r="J7621" s="158" t="str">
        <f t="shared" si="718"/>
        <v>USD</v>
      </c>
      <c r="K7621" s="158" t="str">
        <f t="shared" si="719"/>
        <v>HKD</v>
      </c>
      <c r="L7621" s="158" t="str">
        <f t="shared" si="716"/>
        <v>USDHKD45760</v>
      </c>
      <c r="M7621" s="160">
        <f t="shared" si="720"/>
        <v>45760</v>
      </c>
      <c r="N7621" s="158">
        <v>0.88136788295434509</v>
      </c>
      <c r="O7621" s="158">
        <v>8.7989999999999995</v>
      </c>
      <c r="P7621" s="161">
        <f t="shared" si="717"/>
        <v>7.7552000000000003</v>
      </c>
    </row>
    <row r="7622" spans="9:16" x14ac:dyDescent="0.2">
      <c r="I7622" s="158">
        <f t="shared" si="715"/>
        <v>18</v>
      </c>
      <c r="J7622" s="158" t="str">
        <f t="shared" si="718"/>
        <v>USD</v>
      </c>
      <c r="K7622" s="158" t="str">
        <f t="shared" si="719"/>
        <v>HKD</v>
      </c>
      <c r="L7622" s="158" t="str">
        <f t="shared" si="716"/>
        <v>USDHKD45761</v>
      </c>
      <c r="M7622" s="160">
        <f t="shared" si="720"/>
        <v>45761</v>
      </c>
      <c r="N7622" s="158">
        <v>0.878966335589347</v>
      </c>
      <c r="O7622" s="158">
        <v>8.8221000000000007</v>
      </c>
      <c r="P7622" s="161">
        <f t="shared" si="717"/>
        <v>7.7542999999999997</v>
      </c>
    </row>
    <row r="7623" spans="9:16" x14ac:dyDescent="0.2">
      <c r="I7623" s="158">
        <f t="shared" si="715"/>
        <v>18</v>
      </c>
      <c r="J7623" s="158" t="str">
        <f t="shared" si="718"/>
        <v>USD</v>
      </c>
      <c r="K7623" s="158" t="str">
        <f t="shared" si="719"/>
        <v>HKD</v>
      </c>
      <c r="L7623" s="158" t="str">
        <f t="shared" si="716"/>
        <v>USDHKD45762</v>
      </c>
      <c r="M7623" s="160">
        <f t="shared" si="720"/>
        <v>45762</v>
      </c>
      <c r="N7623" s="158">
        <v>0.8830801836806782</v>
      </c>
      <c r="O7623" s="158">
        <v>8.8238000000000003</v>
      </c>
      <c r="P7623" s="161">
        <f t="shared" si="717"/>
        <v>7.7920999999999996</v>
      </c>
    </row>
    <row r="7624" spans="9:16" x14ac:dyDescent="0.2">
      <c r="I7624" s="158">
        <f t="shared" si="715"/>
        <v>18</v>
      </c>
      <c r="J7624" s="158" t="str">
        <f t="shared" si="718"/>
        <v>USD</v>
      </c>
      <c r="K7624" s="158" t="str">
        <f t="shared" si="719"/>
        <v>HKD</v>
      </c>
      <c r="L7624" s="158" t="str">
        <f t="shared" si="716"/>
        <v>USDHKD45763</v>
      </c>
      <c r="M7624" s="160">
        <f t="shared" si="720"/>
        <v>45763</v>
      </c>
      <c r="N7624" s="158">
        <v>0.8806693086745927</v>
      </c>
      <c r="O7624" s="158">
        <v>8.8124000000000002</v>
      </c>
      <c r="P7624" s="161">
        <f t="shared" si="717"/>
        <v>7.7607999999999997</v>
      </c>
    </row>
    <row r="7625" spans="9:16" x14ac:dyDescent="0.2">
      <c r="I7625" s="158">
        <f t="shared" si="715"/>
        <v>18</v>
      </c>
      <c r="J7625" s="158" t="str">
        <f t="shared" si="718"/>
        <v>USD</v>
      </c>
      <c r="K7625" s="158" t="str">
        <f t="shared" si="719"/>
        <v>HKD</v>
      </c>
      <c r="L7625" s="158" t="str">
        <f t="shared" si="716"/>
        <v>USDHKD45764</v>
      </c>
      <c r="M7625" s="160">
        <f t="shared" si="720"/>
        <v>45764</v>
      </c>
      <c r="N7625" s="158">
        <v>0.88028169014084512</v>
      </c>
      <c r="O7625" s="158">
        <v>8.8194999999999997</v>
      </c>
      <c r="P7625" s="161">
        <f t="shared" si="717"/>
        <v>7.7636000000000003</v>
      </c>
    </row>
    <row r="7626" spans="9:16" x14ac:dyDescent="0.2">
      <c r="I7626" s="158">
        <f t="shared" si="715"/>
        <v>18</v>
      </c>
      <c r="J7626" s="158" t="str">
        <f t="shared" si="718"/>
        <v>USD</v>
      </c>
      <c r="K7626" s="158" t="str">
        <f t="shared" si="719"/>
        <v>HKD</v>
      </c>
      <c r="L7626" s="158" t="str">
        <f t="shared" si="716"/>
        <v>USDHKD45765</v>
      </c>
      <c r="M7626" s="160">
        <f t="shared" si="720"/>
        <v>45765</v>
      </c>
      <c r="N7626" s="158">
        <v>0.88028169014084512</v>
      </c>
      <c r="O7626" s="158">
        <v>8.8194999999999997</v>
      </c>
      <c r="P7626" s="161">
        <f t="shared" si="717"/>
        <v>7.7636000000000003</v>
      </c>
    </row>
    <row r="7627" spans="9:16" x14ac:dyDescent="0.2">
      <c r="I7627" s="158">
        <f t="shared" si="715"/>
        <v>18</v>
      </c>
      <c r="J7627" s="158" t="str">
        <f t="shared" si="718"/>
        <v>USD</v>
      </c>
      <c r="K7627" s="158" t="str">
        <f t="shared" si="719"/>
        <v>HKD</v>
      </c>
      <c r="L7627" s="158" t="str">
        <f t="shared" si="716"/>
        <v>USDHKD45766</v>
      </c>
      <c r="M7627" s="160">
        <f t="shared" si="720"/>
        <v>45766</v>
      </c>
      <c r="N7627" s="158">
        <v>0.88028169014084512</v>
      </c>
      <c r="O7627" s="158">
        <v>8.8194999999999997</v>
      </c>
      <c r="P7627" s="161">
        <f t="shared" si="717"/>
        <v>7.7636000000000003</v>
      </c>
    </row>
    <row r="7628" spans="9:16" x14ac:dyDescent="0.2">
      <c r="I7628" s="158">
        <f t="shared" si="715"/>
        <v>18</v>
      </c>
      <c r="J7628" s="158" t="str">
        <f t="shared" si="718"/>
        <v>USD</v>
      </c>
      <c r="K7628" s="158" t="str">
        <f t="shared" si="719"/>
        <v>HKD</v>
      </c>
      <c r="L7628" s="158" t="str">
        <f t="shared" si="716"/>
        <v>USDHKD45767</v>
      </c>
      <c r="M7628" s="160">
        <f t="shared" si="720"/>
        <v>45767</v>
      </c>
      <c r="N7628" s="158">
        <v>0.88028169014084512</v>
      </c>
      <c r="O7628" s="158">
        <v>8.8194999999999997</v>
      </c>
      <c r="P7628" s="161">
        <f t="shared" si="717"/>
        <v>7.7636000000000003</v>
      </c>
    </row>
    <row r="7629" spans="9:16" x14ac:dyDescent="0.2">
      <c r="I7629" s="158">
        <f t="shared" si="715"/>
        <v>18</v>
      </c>
      <c r="J7629" s="158" t="str">
        <f t="shared" si="718"/>
        <v>USD</v>
      </c>
      <c r="K7629" s="158" t="str">
        <f t="shared" si="719"/>
        <v>HKD</v>
      </c>
      <c r="L7629" s="158" t="str">
        <f t="shared" si="716"/>
        <v>USDHKD45768</v>
      </c>
      <c r="M7629" s="160">
        <f t="shared" si="720"/>
        <v>45768</v>
      </c>
      <c r="N7629" s="158">
        <v>0.88028169014084512</v>
      </c>
      <c r="O7629" s="158">
        <v>8.8194999999999997</v>
      </c>
      <c r="P7629" s="161">
        <f t="shared" si="717"/>
        <v>7.7636000000000003</v>
      </c>
    </row>
    <row r="7630" spans="9:16" x14ac:dyDescent="0.2">
      <c r="I7630" s="158">
        <f t="shared" si="715"/>
        <v>18</v>
      </c>
      <c r="J7630" s="158" t="str">
        <f t="shared" si="718"/>
        <v>USD</v>
      </c>
      <c r="K7630" s="158" t="str">
        <f t="shared" si="719"/>
        <v>HKD</v>
      </c>
      <c r="L7630" s="158" t="str">
        <f t="shared" si="716"/>
        <v>USDHKD45769</v>
      </c>
      <c r="M7630" s="160">
        <f t="shared" si="720"/>
        <v>45769</v>
      </c>
      <c r="N7630" s="158">
        <v>0.87138375740676199</v>
      </c>
      <c r="O7630" s="158">
        <v>8.9026999999999994</v>
      </c>
      <c r="P7630" s="161">
        <f t="shared" si="717"/>
        <v>7.7576999999999998</v>
      </c>
    </row>
    <row r="7631" spans="9:16" x14ac:dyDescent="0.2">
      <c r="I7631" s="158">
        <f t="shared" si="715"/>
        <v>18</v>
      </c>
      <c r="J7631" s="158" t="str">
        <f t="shared" si="718"/>
        <v>USD</v>
      </c>
      <c r="K7631" s="158" t="str">
        <f t="shared" si="719"/>
        <v>HKD</v>
      </c>
      <c r="L7631" s="158" t="str">
        <f t="shared" si="716"/>
        <v>USDHKD45770</v>
      </c>
      <c r="M7631" s="160">
        <f t="shared" si="720"/>
        <v>45770</v>
      </c>
      <c r="N7631" s="158">
        <v>0.8760402978537013</v>
      </c>
      <c r="O7631" s="158">
        <v>8.8567</v>
      </c>
      <c r="P7631" s="161">
        <f t="shared" si="717"/>
        <v>7.7587999999999999</v>
      </c>
    </row>
    <row r="7632" spans="9:16" x14ac:dyDescent="0.2">
      <c r="I7632" s="158">
        <f t="shared" si="715"/>
        <v>18</v>
      </c>
      <c r="J7632" s="158" t="str">
        <f t="shared" si="718"/>
        <v>USD</v>
      </c>
      <c r="K7632" s="158" t="str">
        <f t="shared" si="719"/>
        <v>HKD</v>
      </c>
      <c r="L7632" s="158" t="str">
        <f t="shared" si="716"/>
        <v>USDHKD45771</v>
      </c>
      <c r="M7632" s="160">
        <f t="shared" si="720"/>
        <v>45771</v>
      </c>
      <c r="N7632" s="158">
        <v>0.8790436005625879</v>
      </c>
      <c r="O7632" s="158">
        <v>8.8260000000000005</v>
      </c>
      <c r="P7632" s="161">
        <f t="shared" si="717"/>
        <v>7.7584</v>
      </c>
    </row>
    <row r="7633" spans="9:16" x14ac:dyDescent="0.2">
      <c r="I7633" s="158">
        <f t="shared" si="715"/>
        <v>18</v>
      </c>
      <c r="J7633" s="158" t="str">
        <f t="shared" si="718"/>
        <v>USD</v>
      </c>
      <c r="K7633" s="158" t="str">
        <f t="shared" si="719"/>
        <v>HKD</v>
      </c>
      <c r="L7633" s="158" t="str">
        <f t="shared" si="716"/>
        <v>USDHKD45772</v>
      </c>
      <c r="M7633" s="160">
        <f t="shared" si="720"/>
        <v>45772</v>
      </c>
      <c r="N7633" s="158">
        <v>0.88051422030465798</v>
      </c>
      <c r="O7633" s="158">
        <v>8.8088999999999995</v>
      </c>
      <c r="P7633" s="161">
        <f t="shared" si="717"/>
        <v>7.7564000000000002</v>
      </c>
    </row>
    <row r="7634" spans="9:16" x14ac:dyDescent="0.2">
      <c r="I7634" s="158">
        <f t="shared" si="715"/>
        <v>18</v>
      </c>
      <c r="J7634" s="158" t="str">
        <f t="shared" si="718"/>
        <v>USD</v>
      </c>
      <c r="K7634" s="158" t="str">
        <f t="shared" si="719"/>
        <v>HKD</v>
      </c>
      <c r="L7634" s="158" t="str">
        <f t="shared" si="716"/>
        <v>USDHKD45773</v>
      </c>
      <c r="M7634" s="160">
        <f t="shared" si="720"/>
        <v>45773</v>
      </c>
      <c r="N7634" s="158">
        <v>0.88051422030465798</v>
      </c>
      <c r="O7634" s="158">
        <v>8.8088999999999995</v>
      </c>
      <c r="P7634" s="161">
        <f t="shared" si="717"/>
        <v>7.7564000000000002</v>
      </c>
    </row>
    <row r="7635" spans="9:16" x14ac:dyDescent="0.2">
      <c r="I7635" s="158">
        <f t="shared" si="715"/>
        <v>18</v>
      </c>
      <c r="J7635" s="158" t="str">
        <f t="shared" si="718"/>
        <v>USD</v>
      </c>
      <c r="K7635" s="158" t="str">
        <f t="shared" si="719"/>
        <v>HKD</v>
      </c>
      <c r="L7635" s="158" t="str">
        <f t="shared" si="716"/>
        <v>USDHKD45774</v>
      </c>
      <c r="M7635" s="160">
        <f t="shared" si="720"/>
        <v>45774</v>
      </c>
      <c r="N7635" s="158">
        <v>0.88051422030465798</v>
      </c>
      <c r="O7635" s="158">
        <v>8.8088999999999995</v>
      </c>
      <c r="P7635" s="161">
        <f t="shared" si="717"/>
        <v>7.7564000000000002</v>
      </c>
    </row>
    <row r="7636" spans="9:16" x14ac:dyDescent="0.2">
      <c r="I7636" s="158">
        <f t="shared" si="715"/>
        <v>18</v>
      </c>
      <c r="J7636" s="158" t="str">
        <f t="shared" si="718"/>
        <v>USD</v>
      </c>
      <c r="K7636" s="158" t="str">
        <f t="shared" si="719"/>
        <v>HKD</v>
      </c>
      <c r="L7636" s="158" t="str">
        <f t="shared" si="716"/>
        <v>USDHKD45775</v>
      </c>
      <c r="M7636" s="160">
        <f t="shared" si="720"/>
        <v>45775</v>
      </c>
      <c r="N7636" s="158">
        <v>0.88043669660151447</v>
      </c>
      <c r="O7636" s="158">
        <v>8.8104999999999993</v>
      </c>
      <c r="P7636" s="161">
        <f t="shared" si="717"/>
        <v>7.7571000000000003</v>
      </c>
    </row>
    <row r="7637" spans="9:16" x14ac:dyDescent="0.2">
      <c r="I7637" s="158">
        <f t="shared" si="715"/>
        <v>18</v>
      </c>
      <c r="J7637" s="158" t="str">
        <f t="shared" si="718"/>
        <v>USD</v>
      </c>
      <c r="K7637" s="158" t="str">
        <f t="shared" si="719"/>
        <v>HKD</v>
      </c>
      <c r="L7637" s="158" t="str">
        <f t="shared" si="716"/>
        <v>USDHKD45776</v>
      </c>
      <c r="M7637" s="160">
        <f t="shared" si="720"/>
        <v>45776</v>
      </c>
      <c r="N7637" s="158">
        <v>0.8792754770069463</v>
      </c>
      <c r="O7637" s="158">
        <v>8.8237000000000005</v>
      </c>
      <c r="P7637" s="161">
        <f t="shared" si="717"/>
        <v>7.7584999999999997</v>
      </c>
    </row>
    <row r="7638" spans="9:16" x14ac:dyDescent="0.2">
      <c r="I7638" s="158">
        <f t="shared" si="715"/>
        <v>18</v>
      </c>
      <c r="J7638" s="158" t="str">
        <f t="shared" si="718"/>
        <v>USD</v>
      </c>
      <c r="K7638" s="158" t="str">
        <f t="shared" si="719"/>
        <v>HKD</v>
      </c>
      <c r="L7638" s="158" t="str">
        <f t="shared" si="716"/>
        <v>USDHKD45777</v>
      </c>
      <c r="M7638" s="160">
        <f t="shared" si="720"/>
        <v>45777</v>
      </c>
      <c r="N7638" s="158">
        <v>0.8792754770069463</v>
      </c>
      <c r="O7638" s="158">
        <v>8.8214000000000006</v>
      </c>
      <c r="P7638" s="161">
        <f t="shared" si="717"/>
        <v>7.7564000000000002</v>
      </c>
    </row>
    <row r="7639" spans="9:16" x14ac:dyDescent="0.2">
      <c r="I7639" s="158">
        <f t="shared" si="715"/>
        <v>18</v>
      </c>
      <c r="J7639" s="158" t="str">
        <f t="shared" si="718"/>
        <v>USD</v>
      </c>
      <c r="K7639" s="158" t="str">
        <f t="shared" si="719"/>
        <v>HKD</v>
      </c>
      <c r="L7639" s="158" t="str">
        <f t="shared" si="716"/>
        <v>USDHKD45778</v>
      </c>
      <c r="M7639" s="160">
        <f t="shared" si="720"/>
        <v>45778</v>
      </c>
      <c r="N7639" s="158">
        <v>0.8792754770069463</v>
      </c>
      <c r="O7639" s="158">
        <v>8.8214000000000006</v>
      </c>
      <c r="P7639" s="161">
        <f t="shared" si="717"/>
        <v>7.7564000000000002</v>
      </c>
    </row>
    <row r="7640" spans="9:16" x14ac:dyDescent="0.2">
      <c r="I7640" s="158">
        <f t="shared" si="715"/>
        <v>18</v>
      </c>
      <c r="J7640" s="158" t="str">
        <f t="shared" si="718"/>
        <v>USD</v>
      </c>
      <c r="K7640" s="158" t="str">
        <f t="shared" si="719"/>
        <v>HKD</v>
      </c>
      <c r="L7640" s="158" t="str">
        <f t="shared" si="716"/>
        <v>USDHKD45779</v>
      </c>
      <c r="M7640" s="160">
        <f t="shared" si="720"/>
        <v>45779</v>
      </c>
      <c r="N7640" s="158">
        <v>0.88160098739310577</v>
      </c>
      <c r="O7640" s="158">
        <v>8.7908000000000008</v>
      </c>
      <c r="P7640" s="161">
        <f t="shared" si="717"/>
        <v>7.75</v>
      </c>
    </row>
    <row r="7641" spans="9:16" x14ac:dyDescent="0.2">
      <c r="I7641" s="158">
        <f t="shared" si="715"/>
        <v>18</v>
      </c>
      <c r="J7641" s="158" t="str">
        <f t="shared" si="718"/>
        <v>USD</v>
      </c>
      <c r="K7641" s="158" t="str">
        <f t="shared" si="719"/>
        <v>HKD</v>
      </c>
      <c r="L7641" s="158" t="str">
        <f t="shared" si="716"/>
        <v>USDHKD45780</v>
      </c>
      <c r="M7641" s="160">
        <f t="shared" si="720"/>
        <v>45780</v>
      </c>
      <c r="N7641" s="158">
        <v>0.88160098739310577</v>
      </c>
      <c r="O7641" s="158">
        <v>8.7908000000000008</v>
      </c>
      <c r="P7641" s="161">
        <f t="shared" si="717"/>
        <v>7.75</v>
      </c>
    </row>
    <row r="7642" spans="9:16" x14ac:dyDescent="0.2">
      <c r="I7642" s="158">
        <f t="shared" si="715"/>
        <v>18</v>
      </c>
      <c r="J7642" s="158" t="str">
        <f t="shared" si="718"/>
        <v>USD</v>
      </c>
      <c r="K7642" s="158" t="str">
        <f t="shared" si="719"/>
        <v>HKD</v>
      </c>
      <c r="L7642" s="158" t="str">
        <f t="shared" si="716"/>
        <v>USDHKD45781</v>
      </c>
      <c r="M7642" s="160">
        <f t="shared" si="720"/>
        <v>45781</v>
      </c>
      <c r="N7642" s="158">
        <v>0.88160098739310577</v>
      </c>
      <c r="O7642" s="158">
        <v>8.7908000000000008</v>
      </c>
      <c r="P7642" s="161">
        <f t="shared" si="717"/>
        <v>7.75</v>
      </c>
    </row>
    <row r="7643" spans="9:16" x14ac:dyDescent="0.2">
      <c r="I7643" s="158">
        <f t="shared" si="715"/>
        <v>18</v>
      </c>
      <c r="J7643" s="158" t="str">
        <f t="shared" si="718"/>
        <v>USD</v>
      </c>
      <c r="K7643" s="158" t="str">
        <f t="shared" si="719"/>
        <v>HKD</v>
      </c>
      <c r="L7643" s="158" t="str">
        <f t="shared" si="716"/>
        <v>USDHKD45782</v>
      </c>
      <c r="M7643" s="160">
        <f t="shared" si="720"/>
        <v>45782</v>
      </c>
      <c r="N7643" s="158">
        <v>0.88160098739310577</v>
      </c>
      <c r="O7643" s="158">
        <v>8.7909000000000006</v>
      </c>
      <c r="P7643" s="161">
        <f t="shared" si="717"/>
        <v>7.7500999999999998</v>
      </c>
    </row>
    <row r="7644" spans="9:16" x14ac:dyDescent="0.2">
      <c r="I7644" s="158">
        <f t="shared" si="715"/>
        <v>18</v>
      </c>
      <c r="J7644" s="158" t="str">
        <f t="shared" si="718"/>
        <v>USD</v>
      </c>
      <c r="K7644" s="158" t="str">
        <f t="shared" si="719"/>
        <v>HKD</v>
      </c>
      <c r="L7644" s="158" t="str">
        <f t="shared" si="716"/>
        <v>USDHKD45783</v>
      </c>
      <c r="M7644" s="160">
        <f t="shared" si="720"/>
        <v>45783</v>
      </c>
      <c r="N7644" s="158">
        <v>0.88300220750551872</v>
      </c>
      <c r="O7644" s="158">
        <v>8.7768999999999995</v>
      </c>
      <c r="P7644" s="161">
        <f t="shared" si="717"/>
        <v>7.75</v>
      </c>
    </row>
    <row r="7645" spans="9:16" x14ac:dyDescent="0.2">
      <c r="I7645" s="158">
        <f t="shared" si="715"/>
        <v>18</v>
      </c>
      <c r="J7645" s="158" t="str">
        <f t="shared" si="718"/>
        <v>USD</v>
      </c>
      <c r="K7645" s="158" t="str">
        <f t="shared" si="719"/>
        <v>HKD</v>
      </c>
      <c r="L7645" s="158" t="str">
        <f t="shared" si="716"/>
        <v>USDHKD45784</v>
      </c>
      <c r="M7645" s="160">
        <f t="shared" si="720"/>
        <v>45784</v>
      </c>
      <c r="N7645" s="158">
        <v>0.88028169014084512</v>
      </c>
      <c r="O7645" s="158">
        <v>8.8139000000000003</v>
      </c>
      <c r="P7645" s="161">
        <f t="shared" si="717"/>
        <v>7.7587000000000002</v>
      </c>
    </row>
    <row r="7646" spans="9:16" x14ac:dyDescent="0.2">
      <c r="I7646" s="158">
        <f t="shared" si="715"/>
        <v>18</v>
      </c>
      <c r="J7646" s="158" t="str">
        <f t="shared" si="718"/>
        <v>USD</v>
      </c>
      <c r="K7646" s="158" t="str">
        <f t="shared" si="719"/>
        <v>HKD</v>
      </c>
      <c r="L7646" s="158" t="str">
        <f t="shared" si="716"/>
        <v>USDHKD45785</v>
      </c>
      <c r="M7646" s="160">
        <f t="shared" si="720"/>
        <v>45785</v>
      </c>
      <c r="N7646" s="158">
        <v>0.88519075860848018</v>
      </c>
      <c r="O7646" s="158">
        <v>8.7796000000000003</v>
      </c>
      <c r="P7646" s="161">
        <f t="shared" si="717"/>
        <v>7.7716000000000003</v>
      </c>
    </row>
    <row r="7647" spans="9:16" x14ac:dyDescent="0.2">
      <c r="I7647" s="158">
        <f t="shared" si="715"/>
        <v>18</v>
      </c>
      <c r="J7647" s="158" t="str">
        <f t="shared" si="718"/>
        <v>USD</v>
      </c>
      <c r="K7647" s="158" t="str">
        <f t="shared" si="719"/>
        <v>HKD</v>
      </c>
      <c r="L7647" s="158" t="str">
        <f t="shared" si="716"/>
        <v>USDHKD45786</v>
      </c>
      <c r="M7647" s="160">
        <f t="shared" si="720"/>
        <v>45786</v>
      </c>
      <c r="N7647" s="158">
        <v>0.88873089228581592</v>
      </c>
      <c r="O7647" s="158">
        <v>8.7518999999999991</v>
      </c>
      <c r="P7647" s="161">
        <f t="shared" si="717"/>
        <v>7.7781000000000002</v>
      </c>
    </row>
    <row r="7648" spans="9:16" x14ac:dyDescent="0.2">
      <c r="I7648" s="158">
        <f t="shared" si="715"/>
        <v>18</v>
      </c>
      <c r="J7648" s="158" t="str">
        <f t="shared" si="718"/>
        <v>USD</v>
      </c>
      <c r="K7648" s="158" t="str">
        <f t="shared" si="719"/>
        <v>HKD</v>
      </c>
      <c r="L7648" s="158" t="str">
        <f t="shared" si="716"/>
        <v>USDHKD45787</v>
      </c>
      <c r="M7648" s="160">
        <f t="shared" si="720"/>
        <v>45787</v>
      </c>
      <c r="N7648" s="158">
        <v>0.88873089228581592</v>
      </c>
      <c r="O7648" s="158">
        <v>8.7518999999999991</v>
      </c>
      <c r="P7648" s="161">
        <f t="shared" si="717"/>
        <v>7.7781000000000002</v>
      </c>
    </row>
    <row r="7649" spans="9:16" x14ac:dyDescent="0.2">
      <c r="I7649" s="158">
        <f t="shared" si="715"/>
        <v>18</v>
      </c>
      <c r="J7649" s="158" t="str">
        <f t="shared" si="718"/>
        <v>USD</v>
      </c>
      <c r="K7649" s="158" t="str">
        <f t="shared" si="719"/>
        <v>HKD</v>
      </c>
      <c r="L7649" s="158" t="str">
        <f t="shared" si="716"/>
        <v>USDHKD45788</v>
      </c>
      <c r="M7649" s="160">
        <f t="shared" si="720"/>
        <v>45788</v>
      </c>
      <c r="N7649" s="158">
        <v>0.88873089228581592</v>
      </c>
      <c r="O7649" s="158">
        <v>8.7518999999999991</v>
      </c>
      <c r="P7649" s="161">
        <f t="shared" si="717"/>
        <v>7.7781000000000002</v>
      </c>
    </row>
    <row r="7650" spans="9:16" x14ac:dyDescent="0.2">
      <c r="I7650" s="158">
        <f t="shared" si="715"/>
        <v>18</v>
      </c>
      <c r="J7650" s="158" t="str">
        <f t="shared" si="718"/>
        <v>USD</v>
      </c>
      <c r="K7650" s="158" t="str">
        <f t="shared" si="719"/>
        <v>HKD</v>
      </c>
      <c r="L7650" s="158" t="str">
        <f t="shared" si="716"/>
        <v>USDHKD45789</v>
      </c>
      <c r="M7650" s="160">
        <f t="shared" si="720"/>
        <v>45789</v>
      </c>
      <c r="N7650" s="158">
        <v>0.90041419052764271</v>
      </c>
      <c r="O7650" s="158">
        <v>8.6533999999999995</v>
      </c>
      <c r="P7650" s="161">
        <f t="shared" si="717"/>
        <v>7.7915999999999999</v>
      </c>
    </row>
    <row r="7651" spans="9:16" x14ac:dyDescent="0.2">
      <c r="I7651" s="158">
        <f t="shared" si="715"/>
        <v>18</v>
      </c>
      <c r="J7651" s="158" t="str">
        <f t="shared" si="718"/>
        <v>USD</v>
      </c>
      <c r="K7651" s="158" t="str">
        <f t="shared" si="719"/>
        <v>HKD</v>
      </c>
      <c r="L7651" s="158" t="str">
        <f t="shared" si="716"/>
        <v>USDHKD45790</v>
      </c>
      <c r="M7651" s="160">
        <f t="shared" si="720"/>
        <v>45790</v>
      </c>
      <c r="N7651" s="158">
        <v>0.89992800575953924</v>
      </c>
      <c r="O7651" s="158">
        <v>8.6621000000000006</v>
      </c>
      <c r="P7651" s="161">
        <f t="shared" si="717"/>
        <v>7.7953000000000001</v>
      </c>
    </row>
    <row r="7652" spans="9:16" x14ac:dyDescent="0.2">
      <c r="I7652" s="158">
        <f t="shared" si="715"/>
        <v>18</v>
      </c>
      <c r="J7652" s="158" t="str">
        <f t="shared" si="718"/>
        <v>USD</v>
      </c>
      <c r="K7652" s="158" t="str">
        <f t="shared" si="719"/>
        <v>HKD</v>
      </c>
      <c r="L7652" s="158" t="str">
        <f t="shared" si="716"/>
        <v>USDHKD45791</v>
      </c>
      <c r="M7652" s="160">
        <f t="shared" si="720"/>
        <v>45791</v>
      </c>
      <c r="N7652" s="158">
        <v>0.89174246477617269</v>
      </c>
      <c r="O7652" s="158">
        <v>8.7518999999999991</v>
      </c>
      <c r="P7652" s="161">
        <f t="shared" si="717"/>
        <v>7.8044000000000002</v>
      </c>
    </row>
    <row r="7653" spans="9:16" x14ac:dyDescent="0.2">
      <c r="I7653" s="158">
        <f t="shared" si="715"/>
        <v>18</v>
      </c>
      <c r="J7653" s="158" t="str">
        <f t="shared" si="718"/>
        <v>USD</v>
      </c>
      <c r="K7653" s="158" t="str">
        <f t="shared" si="719"/>
        <v>HKD</v>
      </c>
      <c r="L7653" s="158" t="str">
        <f t="shared" si="716"/>
        <v>USDHKD45792</v>
      </c>
      <c r="M7653" s="160">
        <f t="shared" si="720"/>
        <v>45792</v>
      </c>
      <c r="N7653" s="158">
        <v>0.89405453732677687</v>
      </c>
      <c r="O7653" s="158">
        <v>8.7324999999999999</v>
      </c>
      <c r="P7653" s="161">
        <f t="shared" si="717"/>
        <v>7.8072999999999997</v>
      </c>
    </row>
    <row r="7654" spans="9:16" x14ac:dyDescent="0.2">
      <c r="I7654" s="158">
        <f t="shared" si="715"/>
        <v>18</v>
      </c>
      <c r="J7654" s="158" t="str">
        <f t="shared" si="718"/>
        <v>USD</v>
      </c>
      <c r="K7654" s="158" t="str">
        <f t="shared" si="719"/>
        <v>HKD</v>
      </c>
      <c r="L7654" s="158" t="str">
        <f t="shared" si="716"/>
        <v>USDHKD45793</v>
      </c>
      <c r="M7654" s="160">
        <f t="shared" si="720"/>
        <v>45793</v>
      </c>
      <c r="N7654" s="158">
        <v>0.89333571556190816</v>
      </c>
      <c r="O7654" s="158">
        <v>8.7477999999999998</v>
      </c>
      <c r="P7654" s="161">
        <f t="shared" si="717"/>
        <v>7.8147000000000002</v>
      </c>
    </row>
    <row r="7655" spans="9:16" x14ac:dyDescent="0.2">
      <c r="I7655" s="158">
        <f t="shared" si="715"/>
        <v>18</v>
      </c>
      <c r="J7655" s="158" t="str">
        <f t="shared" si="718"/>
        <v>USD</v>
      </c>
      <c r="K7655" s="158" t="str">
        <f t="shared" si="719"/>
        <v>HKD</v>
      </c>
      <c r="L7655" s="158" t="str">
        <f t="shared" si="716"/>
        <v>USDHKD45794</v>
      </c>
      <c r="M7655" s="160">
        <f t="shared" si="720"/>
        <v>45794</v>
      </c>
      <c r="N7655" s="158">
        <v>0.89333571556190816</v>
      </c>
      <c r="O7655" s="158">
        <v>8.7477999999999998</v>
      </c>
      <c r="P7655" s="161">
        <f t="shared" si="717"/>
        <v>7.8147000000000002</v>
      </c>
    </row>
    <row r="7656" spans="9:16" x14ac:dyDescent="0.2">
      <c r="I7656" s="158">
        <f t="shared" si="715"/>
        <v>18</v>
      </c>
      <c r="J7656" s="158" t="str">
        <f t="shared" si="718"/>
        <v>USD</v>
      </c>
      <c r="K7656" s="158" t="str">
        <f t="shared" si="719"/>
        <v>HKD</v>
      </c>
      <c r="L7656" s="158" t="str">
        <f t="shared" si="716"/>
        <v>USDHKD45795</v>
      </c>
      <c r="M7656" s="160">
        <f t="shared" si="720"/>
        <v>45795</v>
      </c>
      <c r="N7656" s="158">
        <v>0.89333571556190816</v>
      </c>
      <c r="O7656" s="158">
        <v>8.7477999999999998</v>
      </c>
      <c r="P7656" s="161">
        <f t="shared" si="717"/>
        <v>7.8147000000000002</v>
      </c>
    </row>
    <row r="7657" spans="9:16" x14ac:dyDescent="0.2">
      <c r="I7657" s="158">
        <f t="shared" si="715"/>
        <v>18</v>
      </c>
      <c r="J7657" s="158" t="str">
        <f t="shared" si="718"/>
        <v>USD</v>
      </c>
      <c r="K7657" s="158" t="str">
        <f t="shared" si="719"/>
        <v>HKD</v>
      </c>
      <c r="L7657" s="158" t="str">
        <f t="shared" si="716"/>
        <v>USDHKD45796</v>
      </c>
      <c r="M7657" s="160">
        <f t="shared" si="720"/>
        <v>45796</v>
      </c>
      <c r="N7657" s="158">
        <v>0.88794175102113293</v>
      </c>
      <c r="O7657" s="158">
        <v>8.8062000000000005</v>
      </c>
      <c r="P7657" s="161">
        <f t="shared" si="717"/>
        <v>7.8193999999999999</v>
      </c>
    </row>
    <row r="7658" spans="9:16" x14ac:dyDescent="0.2">
      <c r="I7658" s="158">
        <f t="shared" ref="I7658:I7721" si="721">IF(M7657=$G$2,I7657+1,I7657)</f>
        <v>18</v>
      </c>
      <c r="J7658" s="158" t="str">
        <f t="shared" si="718"/>
        <v>USD</v>
      </c>
      <c r="K7658" s="158" t="str">
        <f t="shared" si="719"/>
        <v>HKD</v>
      </c>
      <c r="L7658" s="158" t="str">
        <f t="shared" si="716"/>
        <v>USDHKD45797</v>
      </c>
      <c r="M7658" s="160">
        <f t="shared" si="720"/>
        <v>45797</v>
      </c>
      <c r="N7658" s="158">
        <v>0.88960056934436427</v>
      </c>
      <c r="O7658" s="158">
        <v>8.7967999999999993</v>
      </c>
      <c r="P7658" s="161">
        <f t="shared" si="717"/>
        <v>7.8255999999999997</v>
      </c>
    </row>
    <row r="7659" spans="9:16" x14ac:dyDescent="0.2">
      <c r="I7659" s="158">
        <f t="shared" si="721"/>
        <v>18</v>
      </c>
      <c r="J7659" s="158" t="str">
        <f t="shared" si="718"/>
        <v>USD</v>
      </c>
      <c r="K7659" s="158" t="str">
        <f t="shared" si="719"/>
        <v>HKD</v>
      </c>
      <c r="L7659" s="158" t="str">
        <f t="shared" si="716"/>
        <v>USDHKD45798</v>
      </c>
      <c r="M7659" s="160">
        <f t="shared" si="720"/>
        <v>45798</v>
      </c>
      <c r="N7659" s="158">
        <v>0.88331419485911133</v>
      </c>
      <c r="O7659" s="158">
        <v>8.8655000000000008</v>
      </c>
      <c r="P7659" s="161">
        <f t="shared" si="717"/>
        <v>7.8310000000000004</v>
      </c>
    </row>
    <row r="7660" spans="9:16" x14ac:dyDescent="0.2">
      <c r="I7660" s="158">
        <f t="shared" si="721"/>
        <v>18</v>
      </c>
      <c r="J7660" s="158" t="str">
        <f t="shared" si="718"/>
        <v>USD</v>
      </c>
      <c r="K7660" s="158" t="str">
        <f t="shared" si="719"/>
        <v>HKD</v>
      </c>
      <c r="L7660" s="158" t="str">
        <f t="shared" si="716"/>
        <v>USDHKD45799</v>
      </c>
      <c r="M7660" s="160">
        <f t="shared" si="720"/>
        <v>45799</v>
      </c>
      <c r="N7660" s="158">
        <v>0.88425148112123086</v>
      </c>
      <c r="O7660" s="158">
        <v>8.8496000000000006</v>
      </c>
      <c r="P7660" s="161">
        <f t="shared" si="717"/>
        <v>7.8253000000000004</v>
      </c>
    </row>
    <row r="7661" spans="9:16" x14ac:dyDescent="0.2">
      <c r="I7661" s="158">
        <f t="shared" si="721"/>
        <v>18</v>
      </c>
      <c r="J7661" s="158" t="str">
        <f t="shared" si="718"/>
        <v>USD</v>
      </c>
      <c r="K7661" s="158" t="str">
        <f t="shared" si="719"/>
        <v>HKD</v>
      </c>
      <c r="L7661" s="158" t="str">
        <f t="shared" si="716"/>
        <v>USDHKD45800</v>
      </c>
      <c r="M7661" s="160">
        <f t="shared" si="720"/>
        <v>45800</v>
      </c>
      <c r="N7661" s="158">
        <v>0.88487744447394023</v>
      </c>
      <c r="O7661" s="158">
        <v>8.8507999999999996</v>
      </c>
      <c r="P7661" s="161">
        <f t="shared" si="717"/>
        <v>7.8319000000000001</v>
      </c>
    </row>
    <row r="7662" spans="9:16" x14ac:dyDescent="0.2">
      <c r="I7662" s="158">
        <f t="shared" si="721"/>
        <v>18</v>
      </c>
      <c r="J7662" s="158" t="str">
        <f t="shared" si="718"/>
        <v>USD</v>
      </c>
      <c r="K7662" s="158" t="str">
        <f t="shared" si="719"/>
        <v>HKD</v>
      </c>
      <c r="L7662" s="158" t="str">
        <f t="shared" si="716"/>
        <v>USDHKD45801</v>
      </c>
      <c r="M7662" s="160">
        <f t="shared" si="720"/>
        <v>45801</v>
      </c>
      <c r="N7662" s="158">
        <v>0.88487744447394023</v>
      </c>
      <c r="O7662" s="158">
        <v>8.8507999999999996</v>
      </c>
      <c r="P7662" s="161">
        <f t="shared" si="717"/>
        <v>7.8319000000000001</v>
      </c>
    </row>
    <row r="7663" spans="9:16" x14ac:dyDescent="0.2">
      <c r="I7663" s="158">
        <f t="shared" si="721"/>
        <v>18</v>
      </c>
      <c r="J7663" s="158" t="str">
        <f t="shared" si="718"/>
        <v>USD</v>
      </c>
      <c r="K7663" s="158" t="str">
        <f t="shared" si="719"/>
        <v>HKD</v>
      </c>
      <c r="L7663" s="158" t="str">
        <f t="shared" si="716"/>
        <v>USDHKD45802</v>
      </c>
      <c r="M7663" s="160">
        <f t="shared" si="720"/>
        <v>45802</v>
      </c>
      <c r="N7663" s="158">
        <v>0.88487744447394023</v>
      </c>
      <c r="O7663" s="158">
        <v>8.8507999999999996</v>
      </c>
      <c r="P7663" s="161">
        <f t="shared" si="717"/>
        <v>7.8319000000000001</v>
      </c>
    </row>
    <row r="7664" spans="9:16" x14ac:dyDescent="0.2">
      <c r="I7664" s="158">
        <f t="shared" si="721"/>
        <v>18</v>
      </c>
      <c r="J7664" s="158" t="str">
        <f t="shared" si="718"/>
        <v>USD</v>
      </c>
      <c r="K7664" s="158" t="str">
        <f t="shared" si="719"/>
        <v>HKD</v>
      </c>
      <c r="L7664" s="158" t="str">
        <f t="shared" si="716"/>
        <v>USDHKD45803</v>
      </c>
      <c r="M7664" s="160">
        <f t="shared" si="720"/>
        <v>45803</v>
      </c>
      <c r="N7664" s="158">
        <v>0.87865741147526588</v>
      </c>
      <c r="O7664" s="158">
        <v>8.9184000000000001</v>
      </c>
      <c r="P7664" s="161">
        <f t="shared" si="717"/>
        <v>7.8361999999999998</v>
      </c>
    </row>
    <row r="7665" spans="9:16" x14ac:dyDescent="0.2">
      <c r="I7665" s="158">
        <f t="shared" si="721"/>
        <v>18</v>
      </c>
      <c r="J7665" s="158" t="str">
        <f t="shared" si="718"/>
        <v>USD</v>
      </c>
      <c r="K7665" s="158" t="str">
        <f t="shared" si="719"/>
        <v>HKD</v>
      </c>
      <c r="L7665" s="158" t="str">
        <f t="shared" si="716"/>
        <v>USDHKD45804</v>
      </c>
      <c r="M7665" s="160">
        <f t="shared" si="720"/>
        <v>45804</v>
      </c>
      <c r="N7665" s="158">
        <v>0.88059175766114839</v>
      </c>
      <c r="O7665" s="158">
        <v>8.9009</v>
      </c>
      <c r="P7665" s="161">
        <f t="shared" si="717"/>
        <v>7.8380999999999998</v>
      </c>
    </row>
    <row r="7666" spans="9:16" x14ac:dyDescent="0.2">
      <c r="I7666" s="158">
        <f t="shared" si="721"/>
        <v>18</v>
      </c>
      <c r="J7666" s="158" t="str">
        <f t="shared" si="718"/>
        <v>USD</v>
      </c>
      <c r="K7666" s="158" t="str">
        <f t="shared" si="719"/>
        <v>HKD</v>
      </c>
      <c r="L7666" s="158" t="str">
        <f t="shared" si="716"/>
        <v>USDHKD45805</v>
      </c>
      <c r="M7666" s="160">
        <f t="shared" si="720"/>
        <v>45805</v>
      </c>
      <c r="N7666" s="158">
        <v>0.8836264027569144</v>
      </c>
      <c r="O7666" s="158">
        <v>8.8704000000000001</v>
      </c>
      <c r="P7666" s="161">
        <f t="shared" si="717"/>
        <v>7.8380999999999998</v>
      </c>
    </row>
    <row r="7667" spans="9:16" x14ac:dyDescent="0.2">
      <c r="I7667" s="158">
        <f t="shared" si="721"/>
        <v>18</v>
      </c>
      <c r="J7667" s="158" t="str">
        <f t="shared" si="718"/>
        <v>USD</v>
      </c>
      <c r="K7667" s="158" t="str">
        <f t="shared" si="719"/>
        <v>HKD</v>
      </c>
      <c r="L7667" s="158" t="str">
        <f t="shared" si="716"/>
        <v>USDHKD45806</v>
      </c>
      <c r="M7667" s="160">
        <f t="shared" si="720"/>
        <v>45806</v>
      </c>
      <c r="N7667" s="158">
        <v>0.88644623703572367</v>
      </c>
      <c r="O7667" s="158">
        <v>8.8425999999999991</v>
      </c>
      <c r="P7667" s="161">
        <f t="shared" si="717"/>
        <v>7.8384999999999998</v>
      </c>
    </row>
    <row r="7668" spans="9:16" x14ac:dyDescent="0.2">
      <c r="I7668" s="158">
        <f t="shared" si="721"/>
        <v>18</v>
      </c>
      <c r="J7668" s="158" t="str">
        <f t="shared" si="718"/>
        <v>USD</v>
      </c>
      <c r="K7668" s="158" t="str">
        <f t="shared" si="719"/>
        <v>HKD</v>
      </c>
      <c r="L7668" s="158" t="str">
        <f t="shared" si="716"/>
        <v>USDHKD45807</v>
      </c>
      <c r="M7668" s="160">
        <f t="shared" si="720"/>
        <v>45807</v>
      </c>
      <c r="N7668" s="158">
        <v>0.8819119851838787</v>
      </c>
      <c r="O7668" s="158">
        <v>8.8925999999999998</v>
      </c>
      <c r="P7668" s="161">
        <f t="shared" si="717"/>
        <v>7.8425000000000002</v>
      </c>
    </row>
    <row r="7669" spans="9:16" x14ac:dyDescent="0.2">
      <c r="I7669" s="158">
        <f t="shared" si="721"/>
        <v>18</v>
      </c>
      <c r="J7669" s="158" t="str">
        <f t="shared" si="718"/>
        <v>USD</v>
      </c>
      <c r="K7669" s="158" t="str">
        <f t="shared" si="719"/>
        <v>HKD</v>
      </c>
      <c r="L7669" s="158" t="str">
        <f t="shared" si="716"/>
        <v>USDHKD45808</v>
      </c>
      <c r="M7669" s="160">
        <f t="shared" si="720"/>
        <v>45808</v>
      </c>
      <c r="N7669" s="158">
        <v>0.8819119851838787</v>
      </c>
      <c r="O7669" s="158">
        <v>8.8925999999999998</v>
      </c>
      <c r="P7669" s="161">
        <f t="shared" si="717"/>
        <v>7.8425000000000002</v>
      </c>
    </row>
    <row r="7670" spans="9:16" x14ac:dyDescent="0.2">
      <c r="I7670" s="158">
        <f t="shared" si="721"/>
        <v>19</v>
      </c>
      <c r="J7670" s="158" t="str">
        <f t="shared" si="718"/>
        <v>USD</v>
      </c>
      <c r="K7670" s="158" t="str">
        <f t="shared" si="719"/>
        <v>CNY</v>
      </c>
      <c r="L7670" s="158" t="str">
        <f t="shared" si="716"/>
        <v>USDCNY45383</v>
      </c>
      <c r="M7670" s="160">
        <f t="shared" si="720"/>
        <v>45383</v>
      </c>
      <c r="N7670" s="158">
        <v>0.92498381278327635</v>
      </c>
      <c r="O7670" s="158">
        <v>7.8144</v>
      </c>
      <c r="P7670" s="161">
        <f t="shared" si="717"/>
        <v>7.2282000000000002</v>
      </c>
    </row>
    <row r="7671" spans="9:16" x14ac:dyDescent="0.2">
      <c r="I7671" s="158">
        <f t="shared" si="721"/>
        <v>19</v>
      </c>
      <c r="J7671" s="158" t="str">
        <f t="shared" si="718"/>
        <v>USD</v>
      </c>
      <c r="K7671" s="158" t="str">
        <f t="shared" si="719"/>
        <v>CNY</v>
      </c>
      <c r="L7671" s="158" t="str">
        <f t="shared" si="716"/>
        <v>USDCNY45384</v>
      </c>
      <c r="M7671" s="160">
        <f t="shared" si="720"/>
        <v>45384</v>
      </c>
      <c r="N7671" s="158">
        <v>0.9303190994511118</v>
      </c>
      <c r="O7671" s="158">
        <v>7.7778999999999998</v>
      </c>
      <c r="P7671" s="161">
        <f t="shared" si="717"/>
        <v>7.2359</v>
      </c>
    </row>
    <row r="7672" spans="9:16" x14ac:dyDescent="0.2">
      <c r="I7672" s="158">
        <f t="shared" si="721"/>
        <v>19</v>
      </c>
      <c r="J7672" s="158" t="str">
        <f t="shared" si="718"/>
        <v>USD</v>
      </c>
      <c r="K7672" s="158" t="str">
        <f t="shared" si="719"/>
        <v>CNY</v>
      </c>
      <c r="L7672" s="158" t="str">
        <f t="shared" si="716"/>
        <v>USDCNY45385</v>
      </c>
      <c r="M7672" s="160">
        <f t="shared" si="720"/>
        <v>45385</v>
      </c>
      <c r="N7672" s="158">
        <v>0.92738569971251039</v>
      </c>
      <c r="O7672" s="158">
        <v>7.8022999999999998</v>
      </c>
      <c r="P7672" s="161">
        <f t="shared" si="717"/>
        <v>7.2356999999999996</v>
      </c>
    </row>
    <row r="7673" spans="9:16" x14ac:dyDescent="0.2">
      <c r="I7673" s="158">
        <f t="shared" si="721"/>
        <v>19</v>
      </c>
      <c r="J7673" s="158" t="str">
        <f t="shared" si="718"/>
        <v>USD</v>
      </c>
      <c r="K7673" s="158" t="str">
        <f t="shared" si="719"/>
        <v>CNY</v>
      </c>
      <c r="L7673" s="158" t="str">
        <f t="shared" si="716"/>
        <v>USDCNY45386</v>
      </c>
      <c r="M7673" s="160">
        <f t="shared" si="720"/>
        <v>45386</v>
      </c>
      <c r="N7673" s="158">
        <v>0.92148912642830816</v>
      </c>
      <c r="O7673" s="158">
        <v>7.8501000000000003</v>
      </c>
      <c r="P7673" s="161">
        <f t="shared" si="717"/>
        <v>7.2337999999999996</v>
      </c>
    </row>
    <row r="7674" spans="9:16" x14ac:dyDescent="0.2">
      <c r="I7674" s="158">
        <f t="shared" si="721"/>
        <v>19</v>
      </c>
      <c r="J7674" s="158" t="str">
        <f t="shared" si="718"/>
        <v>USD</v>
      </c>
      <c r="K7674" s="158" t="str">
        <f t="shared" si="719"/>
        <v>CNY</v>
      </c>
      <c r="L7674" s="158" t="str">
        <f t="shared" si="716"/>
        <v>USDCNY45387</v>
      </c>
      <c r="M7674" s="160">
        <f t="shared" si="720"/>
        <v>45387</v>
      </c>
      <c r="N7674" s="158">
        <v>0.92242413061525685</v>
      </c>
      <c r="O7674" s="158">
        <v>7.8421000000000003</v>
      </c>
      <c r="P7674" s="161">
        <f t="shared" si="717"/>
        <v>7.2336999999999998</v>
      </c>
    </row>
    <row r="7675" spans="9:16" x14ac:dyDescent="0.2">
      <c r="I7675" s="158">
        <f t="shared" si="721"/>
        <v>19</v>
      </c>
      <c r="J7675" s="158" t="str">
        <f t="shared" si="718"/>
        <v>USD</v>
      </c>
      <c r="K7675" s="158" t="str">
        <f t="shared" si="719"/>
        <v>CNY</v>
      </c>
      <c r="L7675" s="158" t="str">
        <f t="shared" si="716"/>
        <v>USDCNY45388</v>
      </c>
      <c r="M7675" s="160">
        <f t="shared" si="720"/>
        <v>45388</v>
      </c>
      <c r="N7675" s="158">
        <v>0.92242413061525685</v>
      </c>
      <c r="O7675" s="158">
        <v>7.8421000000000003</v>
      </c>
      <c r="P7675" s="161">
        <f t="shared" si="717"/>
        <v>7.2336999999999998</v>
      </c>
    </row>
    <row r="7676" spans="9:16" x14ac:dyDescent="0.2">
      <c r="I7676" s="158">
        <f t="shared" si="721"/>
        <v>19</v>
      </c>
      <c r="J7676" s="158" t="str">
        <f t="shared" si="718"/>
        <v>USD</v>
      </c>
      <c r="K7676" s="158" t="str">
        <f t="shared" si="719"/>
        <v>CNY</v>
      </c>
      <c r="L7676" s="158" t="str">
        <f t="shared" si="716"/>
        <v>USDCNY45389</v>
      </c>
      <c r="M7676" s="160">
        <f t="shared" si="720"/>
        <v>45389</v>
      </c>
      <c r="N7676" s="158">
        <v>0.92242413061525685</v>
      </c>
      <c r="O7676" s="158">
        <v>7.8421000000000003</v>
      </c>
      <c r="P7676" s="161">
        <f t="shared" si="717"/>
        <v>7.2336999999999998</v>
      </c>
    </row>
    <row r="7677" spans="9:16" x14ac:dyDescent="0.2">
      <c r="I7677" s="158">
        <f t="shared" si="721"/>
        <v>19</v>
      </c>
      <c r="J7677" s="158" t="str">
        <f t="shared" si="718"/>
        <v>USD</v>
      </c>
      <c r="K7677" s="158" t="str">
        <f t="shared" si="719"/>
        <v>CNY</v>
      </c>
      <c r="L7677" s="158" t="str">
        <f t="shared" si="716"/>
        <v>USDCNY45390</v>
      </c>
      <c r="M7677" s="160">
        <f t="shared" si="720"/>
        <v>45390</v>
      </c>
      <c r="N7677" s="158">
        <v>0.92395823708768365</v>
      </c>
      <c r="O7677" s="158">
        <v>7.8281999999999998</v>
      </c>
      <c r="P7677" s="161">
        <f t="shared" si="717"/>
        <v>7.2328999999999999</v>
      </c>
    </row>
    <row r="7678" spans="9:16" x14ac:dyDescent="0.2">
      <c r="I7678" s="158">
        <f t="shared" si="721"/>
        <v>19</v>
      </c>
      <c r="J7678" s="158" t="str">
        <f t="shared" si="718"/>
        <v>USD</v>
      </c>
      <c r="K7678" s="158" t="str">
        <f t="shared" si="719"/>
        <v>CNY</v>
      </c>
      <c r="L7678" s="158" t="str">
        <f t="shared" si="716"/>
        <v>USDCNY45391</v>
      </c>
      <c r="M7678" s="160">
        <f t="shared" si="720"/>
        <v>45391</v>
      </c>
      <c r="N7678" s="158">
        <v>0.92021717125241553</v>
      </c>
      <c r="O7678" s="158">
        <v>7.8602999999999996</v>
      </c>
      <c r="P7678" s="161">
        <f t="shared" si="717"/>
        <v>7.2332000000000001</v>
      </c>
    </row>
    <row r="7679" spans="9:16" x14ac:dyDescent="0.2">
      <c r="I7679" s="158">
        <f t="shared" si="721"/>
        <v>19</v>
      </c>
      <c r="J7679" s="158" t="str">
        <f t="shared" si="718"/>
        <v>USD</v>
      </c>
      <c r="K7679" s="158" t="str">
        <f t="shared" si="719"/>
        <v>CNY</v>
      </c>
      <c r="L7679" s="158" t="str">
        <f t="shared" si="716"/>
        <v>USDCNY45392</v>
      </c>
      <c r="M7679" s="160">
        <f t="shared" si="720"/>
        <v>45392</v>
      </c>
      <c r="N7679" s="158">
        <v>0.92081031307550643</v>
      </c>
      <c r="O7679" s="158">
        <v>7.8548</v>
      </c>
      <c r="P7679" s="161">
        <f t="shared" si="717"/>
        <v>7.2328000000000001</v>
      </c>
    </row>
    <row r="7680" spans="9:16" x14ac:dyDescent="0.2">
      <c r="I7680" s="158">
        <f t="shared" si="721"/>
        <v>19</v>
      </c>
      <c r="J7680" s="158" t="str">
        <f t="shared" si="718"/>
        <v>USD</v>
      </c>
      <c r="K7680" s="158" t="str">
        <f t="shared" si="719"/>
        <v>CNY</v>
      </c>
      <c r="L7680" s="158" t="str">
        <f t="shared" si="716"/>
        <v>USDCNY45393</v>
      </c>
      <c r="M7680" s="160">
        <f t="shared" si="720"/>
        <v>45393</v>
      </c>
      <c r="N7680" s="158">
        <v>0.93205331344952935</v>
      </c>
      <c r="O7680" s="158">
        <v>7.7645999999999997</v>
      </c>
      <c r="P7680" s="161">
        <f t="shared" si="717"/>
        <v>7.2370000000000001</v>
      </c>
    </row>
    <row r="7681" spans="9:16" x14ac:dyDescent="0.2">
      <c r="I7681" s="158">
        <f t="shared" si="721"/>
        <v>19</v>
      </c>
      <c r="J7681" s="158" t="str">
        <f t="shared" si="718"/>
        <v>USD</v>
      </c>
      <c r="K7681" s="158" t="str">
        <f t="shared" si="719"/>
        <v>CNY</v>
      </c>
      <c r="L7681" s="158" t="str">
        <f t="shared" si="716"/>
        <v>USDCNY45394</v>
      </c>
      <c r="M7681" s="160">
        <f t="shared" si="720"/>
        <v>45394</v>
      </c>
      <c r="N7681" s="158">
        <v>0.93879083740142699</v>
      </c>
      <c r="O7681" s="158">
        <v>7.7093999999999996</v>
      </c>
      <c r="P7681" s="161">
        <f t="shared" si="717"/>
        <v>7.2374999999999998</v>
      </c>
    </row>
    <row r="7682" spans="9:16" x14ac:dyDescent="0.2">
      <c r="I7682" s="158">
        <f t="shared" si="721"/>
        <v>19</v>
      </c>
      <c r="J7682" s="158" t="str">
        <f t="shared" si="718"/>
        <v>USD</v>
      </c>
      <c r="K7682" s="158" t="str">
        <f t="shared" si="719"/>
        <v>CNY</v>
      </c>
      <c r="L7682" s="158" t="str">
        <f t="shared" si="716"/>
        <v>USDCNY45395</v>
      </c>
      <c r="M7682" s="160">
        <f t="shared" si="720"/>
        <v>45395</v>
      </c>
      <c r="N7682" s="158">
        <v>0.93879083740142699</v>
      </c>
      <c r="O7682" s="158">
        <v>7.7093999999999996</v>
      </c>
      <c r="P7682" s="161">
        <f t="shared" si="717"/>
        <v>7.2374999999999998</v>
      </c>
    </row>
    <row r="7683" spans="9:16" x14ac:dyDescent="0.2">
      <c r="I7683" s="158">
        <f t="shared" si="721"/>
        <v>19</v>
      </c>
      <c r="J7683" s="158" t="str">
        <f t="shared" si="718"/>
        <v>USD</v>
      </c>
      <c r="K7683" s="158" t="str">
        <f t="shared" si="719"/>
        <v>CNY</v>
      </c>
      <c r="L7683" s="158" t="str">
        <f t="shared" ref="L7683:L7746" si="722">J7683&amp;K7683&amp;M7683</f>
        <v>USDCNY45396</v>
      </c>
      <c r="M7683" s="160">
        <f t="shared" si="720"/>
        <v>45396</v>
      </c>
      <c r="N7683" s="158">
        <v>0.93879083740142699</v>
      </c>
      <c r="O7683" s="158">
        <v>7.7093999999999996</v>
      </c>
      <c r="P7683" s="161">
        <f t="shared" ref="P7683:P7746" si="723">ROUND(N7683*O7683,4)</f>
        <v>7.2374999999999998</v>
      </c>
    </row>
    <row r="7684" spans="9:16" x14ac:dyDescent="0.2">
      <c r="I7684" s="158">
        <f t="shared" si="721"/>
        <v>19</v>
      </c>
      <c r="J7684" s="158" t="str">
        <f t="shared" ref="J7684:J7747" si="724">VLOOKUP($I7684,$A:$C,2,FALSE)</f>
        <v>USD</v>
      </c>
      <c r="K7684" s="158" t="str">
        <f t="shared" ref="K7684:K7747" si="725">VLOOKUP($I7684,$A:$C,3,FALSE)</f>
        <v>CNY</v>
      </c>
      <c r="L7684" s="158" t="str">
        <f t="shared" si="722"/>
        <v>USDCNY45397</v>
      </c>
      <c r="M7684" s="160">
        <f t="shared" ref="M7684:M7747" si="726">IF(I7684=I7683,M7683+1,$G$1)</f>
        <v>45397</v>
      </c>
      <c r="N7684" s="158">
        <v>0.93843843843843833</v>
      </c>
      <c r="O7684" s="158">
        <v>7.7134</v>
      </c>
      <c r="P7684" s="161">
        <f t="shared" si="723"/>
        <v>7.2385999999999999</v>
      </c>
    </row>
    <row r="7685" spans="9:16" x14ac:dyDescent="0.2">
      <c r="I7685" s="158">
        <f t="shared" si="721"/>
        <v>19</v>
      </c>
      <c r="J7685" s="158" t="str">
        <f t="shared" si="724"/>
        <v>USD</v>
      </c>
      <c r="K7685" s="158" t="str">
        <f t="shared" si="725"/>
        <v>CNY</v>
      </c>
      <c r="L7685" s="158" t="str">
        <f t="shared" si="722"/>
        <v>USDCNY45398</v>
      </c>
      <c r="M7685" s="160">
        <f t="shared" si="726"/>
        <v>45398</v>
      </c>
      <c r="N7685" s="158">
        <v>0.94011469399266701</v>
      </c>
      <c r="O7685" s="158">
        <v>7.6994999999999996</v>
      </c>
      <c r="P7685" s="161">
        <f t="shared" si="723"/>
        <v>7.2384000000000004</v>
      </c>
    </row>
    <row r="7686" spans="9:16" x14ac:dyDescent="0.2">
      <c r="I7686" s="158">
        <f t="shared" si="721"/>
        <v>19</v>
      </c>
      <c r="J7686" s="158" t="str">
        <f t="shared" si="724"/>
        <v>USD</v>
      </c>
      <c r="K7686" s="158" t="str">
        <f t="shared" si="725"/>
        <v>CNY</v>
      </c>
      <c r="L7686" s="158" t="str">
        <f t="shared" si="722"/>
        <v>USDCNY45399</v>
      </c>
      <c r="M7686" s="160">
        <f t="shared" si="726"/>
        <v>45399</v>
      </c>
      <c r="N7686" s="158">
        <v>0.94002632073698056</v>
      </c>
      <c r="O7686" s="158">
        <v>7.7005999999999997</v>
      </c>
      <c r="P7686" s="161">
        <f t="shared" si="723"/>
        <v>7.2388000000000003</v>
      </c>
    </row>
    <row r="7687" spans="9:16" x14ac:dyDescent="0.2">
      <c r="I7687" s="158">
        <f t="shared" si="721"/>
        <v>19</v>
      </c>
      <c r="J7687" s="158" t="str">
        <f t="shared" si="724"/>
        <v>USD</v>
      </c>
      <c r="K7687" s="158" t="str">
        <f t="shared" si="725"/>
        <v>CNY</v>
      </c>
      <c r="L7687" s="158" t="str">
        <f t="shared" si="722"/>
        <v>USDCNY45400</v>
      </c>
      <c r="M7687" s="160">
        <f t="shared" si="726"/>
        <v>45400</v>
      </c>
      <c r="N7687" s="158">
        <v>0.93641726753441323</v>
      </c>
      <c r="O7687" s="158">
        <v>7.7294</v>
      </c>
      <c r="P7687" s="161">
        <f t="shared" si="723"/>
        <v>7.2378999999999998</v>
      </c>
    </row>
    <row r="7688" spans="9:16" x14ac:dyDescent="0.2">
      <c r="I7688" s="158">
        <f t="shared" si="721"/>
        <v>19</v>
      </c>
      <c r="J7688" s="158" t="str">
        <f t="shared" si="724"/>
        <v>USD</v>
      </c>
      <c r="K7688" s="158" t="str">
        <f t="shared" si="725"/>
        <v>CNY</v>
      </c>
      <c r="L7688" s="158" t="str">
        <f t="shared" si="722"/>
        <v>USDCNY45401</v>
      </c>
      <c r="M7688" s="160">
        <f t="shared" si="726"/>
        <v>45401</v>
      </c>
      <c r="N7688" s="158">
        <v>0.93870271285084017</v>
      </c>
      <c r="O7688" s="158">
        <v>7.7138999999999998</v>
      </c>
      <c r="P7688" s="161">
        <f t="shared" si="723"/>
        <v>7.2411000000000003</v>
      </c>
    </row>
    <row r="7689" spans="9:16" x14ac:dyDescent="0.2">
      <c r="I7689" s="158">
        <f t="shared" si="721"/>
        <v>19</v>
      </c>
      <c r="J7689" s="158" t="str">
        <f t="shared" si="724"/>
        <v>USD</v>
      </c>
      <c r="K7689" s="158" t="str">
        <f t="shared" si="725"/>
        <v>CNY</v>
      </c>
      <c r="L7689" s="158" t="str">
        <f t="shared" si="722"/>
        <v>USDCNY45402</v>
      </c>
      <c r="M7689" s="160">
        <f t="shared" si="726"/>
        <v>45402</v>
      </c>
      <c r="N7689" s="158">
        <v>0.93870271285084017</v>
      </c>
      <c r="O7689" s="158">
        <v>7.7138999999999998</v>
      </c>
      <c r="P7689" s="161">
        <f t="shared" si="723"/>
        <v>7.2411000000000003</v>
      </c>
    </row>
    <row r="7690" spans="9:16" x14ac:dyDescent="0.2">
      <c r="I7690" s="158">
        <f t="shared" si="721"/>
        <v>19</v>
      </c>
      <c r="J7690" s="158" t="str">
        <f t="shared" si="724"/>
        <v>USD</v>
      </c>
      <c r="K7690" s="158" t="str">
        <f t="shared" si="725"/>
        <v>CNY</v>
      </c>
      <c r="L7690" s="158" t="str">
        <f t="shared" si="722"/>
        <v>USDCNY45403</v>
      </c>
      <c r="M7690" s="160">
        <f t="shared" si="726"/>
        <v>45403</v>
      </c>
      <c r="N7690" s="158">
        <v>0.93870271285084017</v>
      </c>
      <c r="O7690" s="158">
        <v>7.7138999999999998</v>
      </c>
      <c r="P7690" s="161">
        <f t="shared" si="723"/>
        <v>7.2411000000000003</v>
      </c>
    </row>
    <row r="7691" spans="9:16" x14ac:dyDescent="0.2">
      <c r="I7691" s="158">
        <f t="shared" si="721"/>
        <v>19</v>
      </c>
      <c r="J7691" s="158" t="str">
        <f t="shared" si="724"/>
        <v>USD</v>
      </c>
      <c r="K7691" s="158" t="str">
        <f t="shared" si="725"/>
        <v>CNY</v>
      </c>
      <c r="L7691" s="158" t="str">
        <f t="shared" si="722"/>
        <v>USDCNY45404</v>
      </c>
      <c r="M7691" s="160">
        <f t="shared" si="726"/>
        <v>45404</v>
      </c>
      <c r="N7691" s="158">
        <v>0.94055680963130184</v>
      </c>
      <c r="O7691" s="158">
        <v>7.7012</v>
      </c>
      <c r="P7691" s="161">
        <f t="shared" si="723"/>
        <v>7.2434000000000003</v>
      </c>
    </row>
    <row r="7692" spans="9:16" x14ac:dyDescent="0.2">
      <c r="I7692" s="158">
        <f t="shared" si="721"/>
        <v>19</v>
      </c>
      <c r="J7692" s="158" t="str">
        <f t="shared" si="724"/>
        <v>USD</v>
      </c>
      <c r="K7692" s="158" t="str">
        <f t="shared" si="725"/>
        <v>CNY</v>
      </c>
      <c r="L7692" s="158" t="str">
        <f t="shared" si="722"/>
        <v>USDCNY45405</v>
      </c>
      <c r="M7692" s="160">
        <f t="shared" si="726"/>
        <v>45405</v>
      </c>
      <c r="N7692" s="158">
        <v>0.93685591156080206</v>
      </c>
      <c r="O7692" s="158">
        <v>7.7352999999999996</v>
      </c>
      <c r="P7692" s="161">
        <f t="shared" si="723"/>
        <v>7.2469000000000001</v>
      </c>
    </row>
    <row r="7693" spans="9:16" x14ac:dyDescent="0.2">
      <c r="I7693" s="158">
        <f t="shared" si="721"/>
        <v>19</v>
      </c>
      <c r="J7693" s="158" t="str">
        <f t="shared" si="724"/>
        <v>USD</v>
      </c>
      <c r="K7693" s="158" t="str">
        <f t="shared" si="725"/>
        <v>CNY</v>
      </c>
      <c r="L7693" s="158" t="str">
        <f t="shared" si="722"/>
        <v>USDCNY45406</v>
      </c>
      <c r="M7693" s="160">
        <f t="shared" si="726"/>
        <v>45406</v>
      </c>
      <c r="N7693" s="158">
        <v>0.93580385551188472</v>
      </c>
      <c r="O7693" s="158">
        <v>7.7431000000000001</v>
      </c>
      <c r="P7693" s="161">
        <f t="shared" si="723"/>
        <v>7.2460000000000004</v>
      </c>
    </row>
    <row r="7694" spans="9:16" x14ac:dyDescent="0.2">
      <c r="I7694" s="158">
        <f t="shared" si="721"/>
        <v>19</v>
      </c>
      <c r="J7694" s="158" t="str">
        <f t="shared" si="724"/>
        <v>USD</v>
      </c>
      <c r="K7694" s="158" t="str">
        <f t="shared" si="725"/>
        <v>CNY</v>
      </c>
      <c r="L7694" s="158" t="str">
        <f t="shared" si="722"/>
        <v>USDCNY45407</v>
      </c>
      <c r="M7694" s="160">
        <f t="shared" si="726"/>
        <v>45407</v>
      </c>
      <c r="N7694" s="158">
        <v>0.93283582089552231</v>
      </c>
      <c r="O7694" s="158">
        <v>7.7682000000000002</v>
      </c>
      <c r="P7694" s="161">
        <f t="shared" si="723"/>
        <v>7.2465000000000002</v>
      </c>
    </row>
    <row r="7695" spans="9:16" x14ac:dyDescent="0.2">
      <c r="I7695" s="158">
        <f t="shared" si="721"/>
        <v>19</v>
      </c>
      <c r="J7695" s="158" t="str">
        <f t="shared" si="724"/>
        <v>USD</v>
      </c>
      <c r="K7695" s="158" t="str">
        <f t="shared" si="725"/>
        <v>CNY</v>
      </c>
      <c r="L7695" s="158" t="str">
        <f t="shared" si="722"/>
        <v>USDCNY45408</v>
      </c>
      <c r="M7695" s="160">
        <f t="shared" si="726"/>
        <v>45408</v>
      </c>
      <c r="N7695" s="158">
        <v>0.93335822288594372</v>
      </c>
      <c r="O7695" s="158">
        <v>7.7637999999999998</v>
      </c>
      <c r="P7695" s="161">
        <f t="shared" si="723"/>
        <v>7.2464000000000004</v>
      </c>
    </row>
    <row r="7696" spans="9:16" x14ac:dyDescent="0.2">
      <c r="I7696" s="158">
        <f t="shared" si="721"/>
        <v>19</v>
      </c>
      <c r="J7696" s="158" t="str">
        <f t="shared" si="724"/>
        <v>USD</v>
      </c>
      <c r="K7696" s="158" t="str">
        <f t="shared" si="725"/>
        <v>CNY</v>
      </c>
      <c r="L7696" s="158" t="str">
        <f t="shared" si="722"/>
        <v>USDCNY45409</v>
      </c>
      <c r="M7696" s="160">
        <f t="shared" si="726"/>
        <v>45409</v>
      </c>
      <c r="N7696" s="158">
        <v>0.93335822288594372</v>
      </c>
      <c r="O7696" s="158">
        <v>7.7637999999999998</v>
      </c>
      <c r="P7696" s="161">
        <f t="shared" si="723"/>
        <v>7.2464000000000004</v>
      </c>
    </row>
    <row r="7697" spans="9:16" x14ac:dyDescent="0.2">
      <c r="I7697" s="158">
        <f t="shared" si="721"/>
        <v>19</v>
      </c>
      <c r="J7697" s="158" t="str">
        <f t="shared" si="724"/>
        <v>USD</v>
      </c>
      <c r="K7697" s="158" t="str">
        <f t="shared" si="725"/>
        <v>CNY</v>
      </c>
      <c r="L7697" s="158" t="str">
        <f t="shared" si="722"/>
        <v>USDCNY45410</v>
      </c>
      <c r="M7697" s="160">
        <f t="shared" si="726"/>
        <v>45410</v>
      </c>
      <c r="N7697" s="158">
        <v>0.93335822288594372</v>
      </c>
      <c r="O7697" s="158">
        <v>7.7637999999999998</v>
      </c>
      <c r="P7697" s="161">
        <f t="shared" si="723"/>
        <v>7.2464000000000004</v>
      </c>
    </row>
    <row r="7698" spans="9:16" x14ac:dyDescent="0.2">
      <c r="I7698" s="158">
        <f t="shared" si="721"/>
        <v>19</v>
      </c>
      <c r="J7698" s="158" t="str">
        <f t="shared" si="724"/>
        <v>USD</v>
      </c>
      <c r="K7698" s="158" t="str">
        <f t="shared" si="725"/>
        <v>CNY</v>
      </c>
      <c r="L7698" s="158" t="str">
        <f t="shared" si="722"/>
        <v>USDCNY45411</v>
      </c>
      <c r="M7698" s="160">
        <f t="shared" si="726"/>
        <v>45411</v>
      </c>
      <c r="N7698" s="158">
        <v>0.93283582089552231</v>
      </c>
      <c r="O7698" s="158">
        <v>7.7626999999999997</v>
      </c>
      <c r="P7698" s="161">
        <f t="shared" si="723"/>
        <v>7.2412999999999998</v>
      </c>
    </row>
    <row r="7699" spans="9:16" x14ac:dyDescent="0.2">
      <c r="I7699" s="158">
        <f t="shared" si="721"/>
        <v>19</v>
      </c>
      <c r="J7699" s="158" t="str">
        <f t="shared" si="724"/>
        <v>USD</v>
      </c>
      <c r="K7699" s="158" t="str">
        <f t="shared" si="725"/>
        <v>CNY</v>
      </c>
      <c r="L7699" s="158" t="str">
        <f t="shared" si="722"/>
        <v>USDCNY45412</v>
      </c>
      <c r="M7699" s="160">
        <f t="shared" si="726"/>
        <v>45412</v>
      </c>
      <c r="N7699" s="158">
        <v>0.93300988990483291</v>
      </c>
      <c r="O7699" s="158">
        <v>7.7609000000000004</v>
      </c>
      <c r="P7699" s="161">
        <f t="shared" si="723"/>
        <v>7.2409999999999997</v>
      </c>
    </row>
    <row r="7700" spans="9:16" x14ac:dyDescent="0.2">
      <c r="I7700" s="158">
        <f t="shared" si="721"/>
        <v>19</v>
      </c>
      <c r="J7700" s="158" t="str">
        <f t="shared" si="724"/>
        <v>USD</v>
      </c>
      <c r="K7700" s="158" t="str">
        <f t="shared" si="725"/>
        <v>CNY</v>
      </c>
      <c r="L7700" s="158" t="str">
        <f t="shared" si="722"/>
        <v>USDCNY45413</v>
      </c>
      <c r="M7700" s="160">
        <f t="shared" si="726"/>
        <v>45413</v>
      </c>
      <c r="N7700" s="158">
        <v>0.93300988990483291</v>
      </c>
      <c r="O7700" s="158">
        <v>7.7609000000000004</v>
      </c>
      <c r="P7700" s="161">
        <f t="shared" si="723"/>
        <v>7.2409999999999997</v>
      </c>
    </row>
    <row r="7701" spans="9:16" x14ac:dyDescent="0.2">
      <c r="I7701" s="158">
        <f t="shared" si="721"/>
        <v>19</v>
      </c>
      <c r="J7701" s="158" t="str">
        <f t="shared" si="724"/>
        <v>USD</v>
      </c>
      <c r="K7701" s="158" t="str">
        <f t="shared" si="725"/>
        <v>CNY</v>
      </c>
      <c r="L7701" s="158" t="str">
        <f t="shared" si="722"/>
        <v>USDCNY45414</v>
      </c>
      <c r="M7701" s="160">
        <f t="shared" si="726"/>
        <v>45414</v>
      </c>
      <c r="N7701" s="158">
        <v>0.93475415965601039</v>
      </c>
      <c r="O7701" s="158">
        <v>7.7465000000000002</v>
      </c>
      <c r="P7701" s="161">
        <f t="shared" si="723"/>
        <v>7.2411000000000003</v>
      </c>
    </row>
    <row r="7702" spans="9:16" x14ac:dyDescent="0.2">
      <c r="I7702" s="158">
        <f t="shared" si="721"/>
        <v>19</v>
      </c>
      <c r="J7702" s="158" t="str">
        <f t="shared" si="724"/>
        <v>USD</v>
      </c>
      <c r="K7702" s="158" t="str">
        <f t="shared" si="725"/>
        <v>CNY</v>
      </c>
      <c r="L7702" s="158" t="str">
        <f t="shared" si="722"/>
        <v>USDCNY45415</v>
      </c>
      <c r="M7702" s="160">
        <f t="shared" si="726"/>
        <v>45415</v>
      </c>
      <c r="N7702" s="158">
        <v>0.93075204765450481</v>
      </c>
      <c r="O7702" s="158">
        <v>7.7797999999999998</v>
      </c>
      <c r="P7702" s="161">
        <f t="shared" si="723"/>
        <v>7.2411000000000003</v>
      </c>
    </row>
    <row r="7703" spans="9:16" x14ac:dyDescent="0.2">
      <c r="I7703" s="158">
        <f t="shared" si="721"/>
        <v>19</v>
      </c>
      <c r="J7703" s="158" t="str">
        <f t="shared" si="724"/>
        <v>USD</v>
      </c>
      <c r="K7703" s="158" t="str">
        <f t="shared" si="725"/>
        <v>CNY</v>
      </c>
      <c r="L7703" s="158" t="str">
        <f t="shared" si="722"/>
        <v>USDCNY45416</v>
      </c>
      <c r="M7703" s="160">
        <f t="shared" si="726"/>
        <v>45416</v>
      </c>
      <c r="N7703" s="158">
        <v>0.93075204765450481</v>
      </c>
      <c r="O7703" s="158">
        <v>7.7797999999999998</v>
      </c>
      <c r="P7703" s="161">
        <f t="shared" si="723"/>
        <v>7.2411000000000003</v>
      </c>
    </row>
    <row r="7704" spans="9:16" x14ac:dyDescent="0.2">
      <c r="I7704" s="158">
        <f t="shared" si="721"/>
        <v>19</v>
      </c>
      <c r="J7704" s="158" t="str">
        <f t="shared" si="724"/>
        <v>USD</v>
      </c>
      <c r="K7704" s="158" t="str">
        <f t="shared" si="725"/>
        <v>CNY</v>
      </c>
      <c r="L7704" s="158" t="str">
        <f t="shared" si="722"/>
        <v>USDCNY45417</v>
      </c>
      <c r="M7704" s="160">
        <f t="shared" si="726"/>
        <v>45417</v>
      </c>
      <c r="N7704" s="158">
        <v>0.93075204765450481</v>
      </c>
      <c r="O7704" s="158">
        <v>7.7797999999999998</v>
      </c>
      <c r="P7704" s="161">
        <f t="shared" si="723"/>
        <v>7.2411000000000003</v>
      </c>
    </row>
    <row r="7705" spans="9:16" x14ac:dyDescent="0.2">
      <c r="I7705" s="158">
        <f t="shared" si="721"/>
        <v>19</v>
      </c>
      <c r="J7705" s="158" t="str">
        <f t="shared" si="724"/>
        <v>USD</v>
      </c>
      <c r="K7705" s="158" t="str">
        <f t="shared" si="725"/>
        <v>CNY</v>
      </c>
      <c r="L7705" s="158" t="str">
        <f t="shared" si="722"/>
        <v>USDCNY45418</v>
      </c>
      <c r="M7705" s="160">
        <f t="shared" si="726"/>
        <v>45418</v>
      </c>
      <c r="N7705" s="158">
        <v>0.92798812175204171</v>
      </c>
      <c r="O7705" s="158">
        <v>7.7662000000000004</v>
      </c>
      <c r="P7705" s="161">
        <f t="shared" si="723"/>
        <v>7.2069000000000001</v>
      </c>
    </row>
    <row r="7706" spans="9:16" x14ac:dyDescent="0.2">
      <c r="I7706" s="158">
        <f t="shared" si="721"/>
        <v>19</v>
      </c>
      <c r="J7706" s="158" t="str">
        <f t="shared" si="724"/>
        <v>USD</v>
      </c>
      <c r="K7706" s="158" t="str">
        <f t="shared" si="725"/>
        <v>CNY</v>
      </c>
      <c r="L7706" s="158" t="str">
        <f t="shared" si="722"/>
        <v>USDCNY45419</v>
      </c>
      <c r="M7706" s="160">
        <f t="shared" si="726"/>
        <v>45419</v>
      </c>
      <c r="N7706" s="158">
        <v>0.92885008359650756</v>
      </c>
      <c r="O7706" s="158">
        <v>7.7706999999999997</v>
      </c>
      <c r="P7706" s="161">
        <f t="shared" si="723"/>
        <v>7.2178000000000004</v>
      </c>
    </row>
    <row r="7707" spans="9:16" x14ac:dyDescent="0.2">
      <c r="I7707" s="158">
        <f t="shared" si="721"/>
        <v>19</v>
      </c>
      <c r="J7707" s="158" t="str">
        <f t="shared" si="724"/>
        <v>USD</v>
      </c>
      <c r="K7707" s="158" t="str">
        <f t="shared" si="725"/>
        <v>CNY</v>
      </c>
      <c r="L7707" s="158" t="str">
        <f t="shared" si="722"/>
        <v>USDCNY45420</v>
      </c>
      <c r="M7707" s="160">
        <f t="shared" si="726"/>
        <v>45420</v>
      </c>
      <c r="N7707" s="158">
        <v>0.93083868565577588</v>
      </c>
      <c r="O7707" s="158">
        <v>7.7651000000000003</v>
      </c>
      <c r="P7707" s="161">
        <f t="shared" si="723"/>
        <v>7.2281000000000004</v>
      </c>
    </row>
    <row r="7708" spans="9:16" x14ac:dyDescent="0.2">
      <c r="I7708" s="158">
        <f t="shared" si="721"/>
        <v>19</v>
      </c>
      <c r="J7708" s="158" t="str">
        <f t="shared" si="724"/>
        <v>USD</v>
      </c>
      <c r="K7708" s="158" t="str">
        <f t="shared" si="725"/>
        <v>CNY</v>
      </c>
      <c r="L7708" s="158" t="str">
        <f t="shared" si="722"/>
        <v>USDCNY45421</v>
      </c>
      <c r="M7708" s="160">
        <f t="shared" si="726"/>
        <v>45421</v>
      </c>
      <c r="N7708" s="158">
        <v>0.93179276928811039</v>
      </c>
      <c r="O7708" s="158">
        <v>7.7553999999999998</v>
      </c>
      <c r="P7708" s="161">
        <f t="shared" si="723"/>
        <v>7.2263999999999999</v>
      </c>
    </row>
    <row r="7709" spans="9:16" x14ac:dyDescent="0.2">
      <c r="I7709" s="158">
        <f t="shared" si="721"/>
        <v>19</v>
      </c>
      <c r="J7709" s="158" t="str">
        <f t="shared" si="724"/>
        <v>USD</v>
      </c>
      <c r="K7709" s="158" t="str">
        <f t="shared" si="725"/>
        <v>CNY</v>
      </c>
      <c r="L7709" s="158" t="str">
        <f t="shared" si="722"/>
        <v>USDCNY45422</v>
      </c>
      <c r="M7709" s="160">
        <f t="shared" si="726"/>
        <v>45422</v>
      </c>
      <c r="N7709" s="158">
        <v>0.92772984506911582</v>
      </c>
      <c r="O7709" s="158">
        <v>7.7877000000000001</v>
      </c>
      <c r="P7709" s="161">
        <f t="shared" si="723"/>
        <v>7.2248999999999999</v>
      </c>
    </row>
    <row r="7710" spans="9:16" x14ac:dyDescent="0.2">
      <c r="I7710" s="158">
        <f t="shared" si="721"/>
        <v>19</v>
      </c>
      <c r="J7710" s="158" t="str">
        <f t="shared" si="724"/>
        <v>USD</v>
      </c>
      <c r="K7710" s="158" t="str">
        <f t="shared" si="725"/>
        <v>CNY</v>
      </c>
      <c r="L7710" s="158" t="str">
        <f t="shared" si="722"/>
        <v>USDCNY45423</v>
      </c>
      <c r="M7710" s="160">
        <f t="shared" si="726"/>
        <v>45423</v>
      </c>
      <c r="N7710" s="158">
        <v>0.92772984506911582</v>
      </c>
      <c r="O7710" s="158">
        <v>7.7877000000000001</v>
      </c>
      <c r="P7710" s="161">
        <f t="shared" si="723"/>
        <v>7.2248999999999999</v>
      </c>
    </row>
    <row r="7711" spans="9:16" x14ac:dyDescent="0.2">
      <c r="I7711" s="158">
        <f t="shared" si="721"/>
        <v>19</v>
      </c>
      <c r="J7711" s="158" t="str">
        <f t="shared" si="724"/>
        <v>USD</v>
      </c>
      <c r="K7711" s="158" t="str">
        <f t="shared" si="725"/>
        <v>CNY</v>
      </c>
      <c r="L7711" s="158" t="str">
        <f t="shared" si="722"/>
        <v>USDCNY45424</v>
      </c>
      <c r="M7711" s="160">
        <f t="shared" si="726"/>
        <v>45424</v>
      </c>
      <c r="N7711" s="158">
        <v>0.92772984506911582</v>
      </c>
      <c r="O7711" s="158">
        <v>7.7877000000000001</v>
      </c>
      <c r="P7711" s="161">
        <f t="shared" si="723"/>
        <v>7.2248999999999999</v>
      </c>
    </row>
    <row r="7712" spans="9:16" x14ac:dyDescent="0.2">
      <c r="I7712" s="158">
        <f t="shared" si="721"/>
        <v>19</v>
      </c>
      <c r="J7712" s="158" t="str">
        <f t="shared" si="724"/>
        <v>USD</v>
      </c>
      <c r="K7712" s="158" t="str">
        <f t="shared" si="725"/>
        <v>CNY</v>
      </c>
      <c r="L7712" s="158" t="str">
        <f t="shared" si="722"/>
        <v>USDCNY45425</v>
      </c>
      <c r="M7712" s="160">
        <f t="shared" si="726"/>
        <v>45425</v>
      </c>
      <c r="N7712" s="158">
        <v>0.92635479388605846</v>
      </c>
      <c r="O7712" s="158">
        <v>7.8094999999999999</v>
      </c>
      <c r="P7712" s="161">
        <f t="shared" si="723"/>
        <v>7.2343999999999999</v>
      </c>
    </row>
    <row r="7713" spans="9:16" x14ac:dyDescent="0.2">
      <c r="I7713" s="158">
        <f t="shared" si="721"/>
        <v>19</v>
      </c>
      <c r="J7713" s="158" t="str">
        <f t="shared" si="724"/>
        <v>USD</v>
      </c>
      <c r="K7713" s="158" t="str">
        <f t="shared" si="725"/>
        <v>CNY</v>
      </c>
      <c r="L7713" s="158" t="str">
        <f t="shared" si="722"/>
        <v>USDCNY45426</v>
      </c>
      <c r="M7713" s="160">
        <f t="shared" si="726"/>
        <v>45426</v>
      </c>
      <c r="N7713" s="158">
        <v>0.92626898851426465</v>
      </c>
      <c r="O7713" s="158">
        <v>7.8102999999999998</v>
      </c>
      <c r="P7713" s="161">
        <f t="shared" si="723"/>
        <v>7.2343999999999999</v>
      </c>
    </row>
    <row r="7714" spans="9:16" x14ac:dyDescent="0.2">
      <c r="I7714" s="158">
        <f t="shared" si="721"/>
        <v>19</v>
      </c>
      <c r="J7714" s="158" t="str">
        <f t="shared" si="724"/>
        <v>USD</v>
      </c>
      <c r="K7714" s="158" t="str">
        <f t="shared" si="725"/>
        <v>CNY</v>
      </c>
      <c r="L7714" s="158" t="str">
        <f t="shared" si="722"/>
        <v>USDCNY45427</v>
      </c>
      <c r="M7714" s="160">
        <f t="shared" si="726"/>
        <v>45427</v>
      </c>
      <c r="N7714" s="158">
        <v>0.92319054652880361</v>
      </c>
      <c r="O7714" s="158">
        <v>7.8212000000000002</v>
      </c>
      <c r="P7714" s="161">
        <f t="shared" si="723"/>
        <v>7.2205000000000004</v>
      </c>
    </row>
    <row r="7715" spans="9:16" x14ac:dyDescent="0.2">
      <c r="I7715" s="158">
        <f t="shared" si="721"/>
        <v>19</v>
      </c>
      <c r="J7715" s="158" t="str">
        <f t="shared" si="724"/>
        <v>USD</v>
      </c>
      <c r="K7715" s="158" t="str">
        <f t="shared" si="725"/>
        <v>CNY</v>
      </c>
      <c r="L7715" s="158" t="str">
        <f t="shared" si="722"/>
        <v>USDCNY45428</v>
      </c>
      <c r="M7715" s="160">
        <f t="shared" si="726"/>
        <v>45428</v>
      </c>
      <c r="N7715" s="158">
        <v>0.92030185900975514</v>
      </c>
      <c r="O7715" s="158">
        <v>7.843</v>
      </c>
      <c r="P7715" s="161">
        <f t="shared" si="723"/>
        <v>7.2179000000000002</v>
      </c>
    </row>
    <row r="7716" spans="9:16" x14ac:dyDescent="0.2">
      <c r="I7716" s="158">
        <f t="shared" si="721"/>
        <v>19</v>
      </c>
      <c r="J7716" s="158" t="str">
        <f t="shared" si="724"/>
        <v>USD</v>
      </c>
      <c r="K7716" s="158" t="str">
        <f t="shared" si="725"/>
        <v>CNY</v>
      </c>
      <c r="L7716" s="158" t="str">
        <f t="shared" si="722"/>
        <v>USDCNY45429</v>
      </c>
      <c r="M7716" s="160">
        <f t="shared" si="726"/>
        <v>45429</v>
      </c>
      <c r="N7716" s="158">
        <v>0.92216894135005534</v>
      </c>
      <c r="O7716" s="158">
        <v>7.8369999999999997</v>
      </c>
      <c r="P7716" s="161">
        <f t="shared" si="723"/>
        <v>7.2270000000000003</v>
      </c>
    </row>
    <row r="7717" spans="9:16" x14ac:dyDescent="0.2">
      <c r="I7717" s="158">
        <f t="shared" si="721"/>
        <v>19</v>
      </c>
      <c r="J7717" s="158" t="str">
        <f t="shared" si="724"/>
        <v>USD</v>
      </c>
      <c r="K7717" s="158" t="str">
        <f t="shared" si="725"/>
        <v>CNY</v>
      </c>
      <c r="L7717" s="158" t="str">
        <f t="shared" si="722"/>
        <v>USDCNY45430</v>
      </c>
      <c r="M7717" s="160">
        <f t="shared" si="726"/>
        <v>45430</v>
      </c>
      <c r="N7717" s="158">
        <v>0.92216894135005534</v>
      </c>
      <c r="O7717" s="158">
        <v>7.8369999999999997</v>
      </c>
      <c r="P7717" s="161">
        <f t="shared" si="723"/>
        <v>7.2270000000000003</v>
      </c>
    </row>
    <row r="7718" spans="9:16" x14ac:dyDescent="0.2">
      <c r="I7718" s="158">
        <f t="shared" si="721"/>
        <v>19</v>
      </c>
      <c r="J7718" s="158" t="str">
        <f t="shared" si="724"/>
        <v>USD</v>
      </c>
      <c r="K7718" s="158" t="str">
        <f t="shared" si="725"/>
        <v>CNY</v>
      </c>
      <c r="L7718" s="158" t="str">
        <f t="shared" si="722"/>
        <v>USDCNY45431</v>
      </c>
      <c r="M7718" s="160">
        <f t="shared" si="726"/>
        <v>45431</v>
      </c>
      <c r="N7718" s="158">
        <v>0.92216894135005534</v>
      </c>
      <c r="O7718" s="158">
        <v>7.8369999999999997</v>
      </c>
      <c r="P7718" s="161">
        <f t="shared" si="723"/>
        <v>7.2270000000000003</v>
      </c>
    </row>
    <row r="7719" spans="9:16" x14ac:dyDescent="0.2">
      <c r="I7719" s="158">
        <f t="shared" si="721"/>
        <v>19</v>
      </c>
      <c r="J7719" s="158" t="str">
        <f t="shared" si="724"/>
        <v>USD</v>
      </c>
      <c r="K7719" s="158" t="str">
        <f t="shared" si="725"/>
        <v>CNY</v>
      </c>
      <c r="L7719" s="158" t="str">
        <f t="shared" si="722"/>
        <v>USDCNY45432</v>
      </c>
      <c r="M7719" s="160">
        <f t="shared" si="726"/>
        <v>45432</v>
      </c>
      <c r="N7719" s="158">
        <v>0.92072553171899452</v>
      </c>
      <c r="O7719" s="158">
        <v>7.8559999999999999</v>
      </c>
      <c r="P7719" s="161">
        <f t="shared" si="723"/>
        <v>7.2332000000000001</v>
      </c>
    </row>
    <row r="7720" spans="9:16" x14ac:dyDescent="0.2">
      <c r="I7720" s="158">
        <f t="shared" si="721"/>
        <v>19</v>
      </c>
      <c r="J7720" s="158" t="str">
        <f t="shared" si="724"/>
        <v>USD</v>
      </c>
      <c r="K7720" s="158" t="str">
        <f t="shared" si="725"/>
        <v>CNY</v>
      </c>
      <c r="L7720" s="158" t="str">
        <f t="shared" si="722"/>
        <v>USDCNY45433</v>
      </c>
      <c r="M7720" s="160">
        <f t="shared" si="726"/>
        <v>45433</v>
      </c>
      <c r="N7720" s="158">
        <v>0.92047128129602351</v>
      </c>
      <c r="O7720" s="158">
        <v>7.8609999999999998</v>
      </c>
      <c r="P7720" s="161">
        <f t="shared" si="723"/>
        <v>7.2358000000000002</v>
      </c>
    </row>
    <row r="7721" spans="9:16" x14ac:dyDescent="0.2">
      <c r="I7721" s="158">
        <f t="shared" si="721"/>
        <v>19</v>
      </c>
      <c r="J7721" s="158" t="str">
        <f t="shared" si="724"/>
        <v>USD</v>
      </c>
      <c r="K7721" s="158" t="str">
        <f t="shared" si="725"/>
        <v>CNY</v>
      </c>
      <c r="L7721" s="158" t="str">
        <f t="shared" si="722"/>
        <v>USDCNY45434</v>
      </c>
      <c r="M7721" s="160">
        <f t="shared" si="726"/>
        <v>45434</v>
      </c>
      <c r="N7721" s="158">
        <v>0.92336103416435833</v>
      </c>
      <c r="O7721" s="158">
        <v>7.8414000000000001</v>
      </c>
      <c r="P7721" s="161">
        <f t="shared" si="723"/>
        <v>7.2404000000000002</v>
      </c>
    </row>
    <row r="7722" spans="9:16" x14ac:dyDescent="0.2">
      <c r="I7722" s="158">
        <f t="shared" ref="I7722:I7785" si="727">IF(M7721=$G$2,I7721+1,I7721)</f>
        <v>19</v>
      </c>
      <c r="J7722" s="158" t="str">
        <f t="shared" si="724"/>
        <v>USD</v>
      </c>
      <c r="K7722" s="158" t="str">
        <f t="shared" si="725"/>
        <v>CNY</v>
      </c>
      <c r="L7722" s="158" t="str">
        <f t="shared" si="722"/>
        <v>USDCNY45435</v>
      </c>
      <c r="M7722" s="160">
        <f t="shared" si="726"/>
        <v>45435</v>
      </c>
      <c r="N7722" s="158">
        <v>0.92131932927952831</v>
      </c>
      <c r="O7722" s="158">
        <v>7.8578000000000001</v>
      </c>
      <c r="P7722" s="161">
        <f t="shared" si="723"/>
        <v>7.2394999999999996</v>
      </c>
    </row>
    <row r="7723" spans="9:16" x14ac:dyDescent="0.2">
      <c r="I7723" s="158">
        <f t="shared" si="727"/>
        <v>19</v>
      </c>
      <c r="J7723" s="158" t="str">
        <f t="shared" si="724"/>
        <v>USD</v>
      </c>
      <c r="K7723" s="158" t="str">
        <f t="shared" si="725"/>
        <v>CNY</v>
      </c>
      <c r="L7723" s="158" t="str">
        <f t="shared" si="722"/>
        <v>USDCNY45436</v>
      </c>
      <c r="M7723" s="160">
        <f t="shared" si="726"/>
        <v>45436</v>
      </c>
      <c r="N7723" s="158">
        <v>0.92250922509225086</v>
      </c>
      <c r="O7723" s="158">
        <v>7.8521999999999998</v>
      </c>
      <c r="P7723" s="161">
        <f t="shared" si="723"/>
        <v>7.2436999999999996</v>
      </c>
    </row>
    <row r="7724" spans="9:16" x14ac:dyDescent="0.2">
      <c r="I7724" s="158">
        <f t="shared" si="727"/>
        <v>19</v>
      </c>
      <c r="J7724" s="158" t="str">
        <f t="shared" si="724"/>
        <v>USD</v>
      </c>
      <c r="K7724" s="158" t="str">
        <f t="shared" si="725"/>
        <v>CNY</v>
      </c>
      <c r="L7724" s="158" t="str">
        <f t="shared" si="722"/>
        <v>USDCNY45437</v>
      </c>
      <c r="M7724" s="160">
        <f t="shared" si="726"/>
        <v>45437</v>
      </c>
      <c r="N7724" s="158">
        <v>0.92250922509225086</v>
      </c>
      <c r="O7724" s="158">
        <v>7.8521999999999998</v>
      </c>
      <c r="P7724" s="161">
        <f t="shared" si="723"/>
        <v>7.2436999999999996</v>
      </c>
    </row>
    <row r="7725" spans="9:16" x14ac:dyDescent="0.2">
      <c r="I7725" s="158">
        <f t="shared" si="727"/>
        <v>19</v>
      </c>
      <c r="J7725" s="158" t="str">
        <f t="shared" si="724"/>
        <v>USD</v>
      </c>
      <c r="K7725" s="158" t="str">
        <f t="shared" si="725"/>
        <v>CNY</v>
      </c>
      <c r="L7725" s="158" t="str">
        <f t="shared" si="722"/>
        <v>USDCNY45438</v>
      </c>
      <c r="M7725" s="160">
        <f t="shared" si="726"/>
        <v>45438</v>
      </c>
      <c r="N7725" s="158">
        <v>0.92250922509225086</v>
      </c>
      <c r="O7725" s="158">
        <v>7.8521999999999998</v>
      </c>
      <c r="P7725" s="161">
        <f t="shared" si="723"/>
        <v>7.2436999999999996</v>
      </c>
    </row>
    <row r="7726" spans="9:16" x14ac:dyDescent="0.2">
      <c r="I7726" s="158">
        <f t="shared" si="727"/>
        <v>19</v>
      </c>
      <c r="J7726" s="158" t="str">
        <f t="shared" si="724"/>
        <v>USD</v>
      </c>
      <c r="K7726" s="158" t="str">
        <f t="shared" si="725"/>
        <v>CNY</v>
      </c>
      <c r="L7726" s="158" t="str">
        <f t="shared" si="722"/>
        <v>USDCNY45439</v>
      </c>
      <c r="M7726" s="160">
        <f t="shared" si="726"/>
        <v>45439</v>
      </c>
      <c r="N7726" s="158">
        <v>0.92225398874850129</v>
      </c>
      <c r="O7726" s="158">
        <v>7.8544999999999998</v>
      </c>
      <c r="P7726" s="161">
        <f t="shared" si="723"/>
        <v>7.2438000000000002</v>
      </c>
    </row>
    <row r="7727" spans="9:16" x14ac:dyDescent="0.2">
      <c r="I7727" s="158">
        <f t="shared" si="727"/>
        <v>19</v>
      </c>
      <c r="J7727" s="158" t="str">
        <f t="shared" si="724"/>
        <v>USD</v>
      </c>
      <c r="K7727" s="158" t="str">
        <f t="shared" si="725"/>
        <v>CNY</v>
      </c>
      <c r="L7727" s="158" t="str">
        <f t="shared" si="722"/>
        <v>USDCNY45440</v>
      </c>
      <c r="M7727" s="160">
        <f t="shared" si="726"/>
        <v>45440</v>
      </c>
      <c r="N7727" s="158">
        <v>0.91894872266127547</v>
      </c>
      <c r="O7727" s="158">
        <v>7.8841999999999999</v>
      </c>
      <c r="P7727" s="161">
        <f t="shared" si="723"/>
        <v>7.2451999999999996</v>
      </c>
    </row>
    <row r="7728" spans="9:16" x14ac:dyDescent="0.2">
      <c r="I7728" s="158">
        <f t="shared" si="727"/>
        <v>19</v>
      </c>
      <c r="J7728" s="158" t="str">
        <f t="shared" si="724"/>
        <v>USD</v>
      </c>
      <c r="K7728" s="158" t="str">
        <f t="shared" si="725"/>
        <v>CNY</v>
      </c>
      <c r="L7728" s="158" t="str">
        <f t="shared" si="722"/>
        <v>USDCNY45441</v>
      </c>
      <c r="M7728" s="160">
        <f t="shared" si="726"/>
        <v>45441</v>
      </c>
      <c r="N7728" s="158">
        <v>0.9210647508519848</v>
      </c>
      <c r="O7728" s="158">
        <v>7.8705999999999996</v>
      </c>
      <c r="P7728" s="161">
        <f t="shared" si="723"/>
        <v>7.2492999999999999</v>
      </c>
    </row>
    <row r="7729" spans="9:16" x14ac:dyDescent="0.2">
      <c r="I7729" s="158">
        <f t="shared" si="727"/>
        <v>19</v>
      </c>
      <c r="J7729" s="158" t="str">
        <f t="shared" si="724"/>
        <v>USD</v>
      </c>
      <c r="K7729" s="158" t="str">
        <f t="shared" si="725"/>
        <v>CNY</v>
      </c>
      <c r="L7729" s="158" t="str">
        <f t="shared" si="722"/>
        <v>USDCNY45442</v>
      </c>
      <c r="M7729" s="160">
        <f t="shared" si="726"/>
        <v>45442</v>
      </c>
      <c r="N7729" s="158">
        <v>0.92464170134073054</v>
      </c>
      <c r="O7729" s="158">
        <v>7.8261000000000003</v>
      </c>
      <c r="P7729" s="161">
        <f t="shared" si="723"/>
        <v>7.2363</v>
      </c>
    </row>
    <row r="7730" spans="9:16" x14ac:dyDescent="0.2">
      <c r="I7730" s="158">
        <f t="shared" si="727"/>
        <v>19</v>
      </c>
      <c r="J7730" s="158" t="str">
        <f t="shared" si="724"/>
        <v>USD</v>
      </c>
      <c r="K7730" s="158" t="str">
        <f t="shared" si="725"/>
        <v>CNY</v>
      </c>
      <c r="L7730" s="158" t="str">
        <f t="shared" si="722"/>
        <v>USDCNY45443</v>
      </c>
      <c r="M7730" s="160">
        <f t="shared" si="726"/>
        <v>45443</v>
      </c>
      <c r="N7730" s="158">
        <v>0.92148912642830816</v>
      </c>
      <c r="O7730" s="158">
        <v>7.8577000000000004</v>
      </c>
      <c r="P7730" s="161">
        <f t="shared" si="723"/>
        <v>7.2408000000000001</v>
      </c>
    </row>
    <row r="7731" spans="9:16" x14ac:dyDescent="0.2">
      <c r="I7731" s="158">
        <f t="shared" si="727"/>
        <v>19</v>
      </c>
      <c r="J7731" s="158" t="str">
        <f t="shared" si="724"/>
        <v>USD</v>
      </c>
      <c r="K7731" s="158" t="str">
        <f t="shared" si="725"/>
        <v>CNY</v>
      </c>
      <c r="L7731" s="158" t="str">
        <f t="shared" si="722"/>
        <v>USDCNY45444</v>
      </c>
      <c r="M7731" s="160">
        <f t="shared" si="726"/>
        <v>45444</v>
      </c>
      <c r="N7731" s="158">
        <v>0.92148912642830816</v>
      </c>
      <c r="O7731" s="158">
        <v>7.8577000000000004</v>
      </c>
      <c r="P7731" s="161">
        <f t="shared" si="723"/>
        <v>7.2408000000000001</v>
      </c>
    </row>
    <row r="7732" spans="9:16" x14ac:dyDescent="0.2">
      <c r="I7732" s="158">
        <f t="shared" si="727"/>
        <v>19</v>
      </c>
      <c r="J7732" s="158" t="str">
        <f t="shared" si="724"/>
        <v>USD</v>
      </c>
      <c r="K7732" s="158" t="str">
        <f t="shared" si="725"/>
        <v>CNY</v>
      </c>
      <c r="L7732" s="158" t="str">
        <f t="shared" si="722"/>
        <v>USDCNY45445</v>
      </c>
      <c r="M7732" s="160">
        <f t="shared" si="726"/>
        <v>45445</v>
      </c>
      <c r="N7732" s="158">
        <v>0.92148912642830816</v>
      </c>
      <c r="O7732" s="158">
        <v>7.8577000000000004</v>
      </c>
      <c r="P7732" s="161">
        <f t="shared" si="723"/>
        <v>7.2408000000000001</v>
      </c>
    </row>
    <row r="7733" spans="9:16" x14ac:dyDescent="0.2">
      <c r="I7733" s="158">
        <f t="shared" si="727"/>
        <v>19</v>
      </c>
      <c r="J7733" s="158" t="str">
        <f t="shared" si="724"/>
        <v>USD</v>
      </c>
      <c r="K7733" s="158" t="str">
        <f t="shared" si="725"/>
        <v>CNY</v>
      </c>
      <c r="L7733" s="158" t="str">
        <f t="shared" si="722"/>
        <v>USDCNY45446</v>
      </c>
      <c r="M7733" s="160">
        <f t="shared" si="726"/>
        <v>45446</v>
      </c>
      <c r="N7733" s="158">
        <v>0.92233905183545462</v>
      </c>
      <c r="O7733" s="158">
        <v>7.8562000000000003</v>
      </c>
      <c r="P7733" s="161">
        <f t="shared" si="723"/>
        <v>7.2461000000000002</v>
      </c>
    </row>
    <row r="7734" spans="9:16" x14ac:dyDescent="0.2">
      <c r="I7734" s="158">
        <f t="shared" si="727"/>
        <v>19</v>
      </c>
      <c r="J7734" s="158" t="str">
        <f t="shared" si="724"/>
        <v>USD</v>
      </c>
      <c r="K7734" s="158" t="str">
        <f t="shared" si="725"/>
        <v>CNY</v>
      </c>
      <c r="L7734" s="158" t="str">
        <f t="shared" si="722"/>
        <v>USDCNY45447</v>
      </c>
      <c r="M7734" s="160">
        <f t="shared" si="726"/>
        <v>45447</v>
      </c>
      <c r="N7734" s="158">
        <v>0.92038656235618954</v>
      </c>
      <c r="O7734" s="158">
        <v>7.8630000000000004</v>
      </c>
      <c r="P7734" s="161">
        <f t="shared" si="723"/>
        <v>7.2370000000000001</v>
      </c>
    </row>
    <row r="7735" spans="9:16" x14ac:dyDescent="0.2">
      <c r="I7735" s="158">
        <f t="shared" si="727"/>
        <v>19</v>
      </c>
      <c r="J7735" s="158" t="str">
        <f t="shared" si="724"/>
        <v>USD</v>
      </c>
      <c r="K7735" s="158" t="str">
        <f t="shared" si="725"/>
        <v>CNY</v>
      </c>
      <c r="L7735" s="158" t="str">
        <f t="shared" si="722"/>
        <v>USDCNY45448</v>
      </c>
      <c r="M7735" s="160">
        <f t="shared" si="726"/>
        <v>45448</v>
      </c>
      <c r="N7735" s="158">
        <v>0.91979396615158204</v>
      </c>
      <c r="O7735" s="158">
        <v>7.8795000000000002</v>
      </c>
      <c r="P7735" s="161">
        <f t="shared" si="723"/>
        <v>7.2474999999999996</v>
      </c>
    </row>
    <row r="7736" spans="9:16" x14ac:dyDescent="0.2">
      <c r="I7736" s="158">
        <f t="shared" si="727"/>
        <v>19</v>
      </c>
      <c r="J7736" s="158" t="str">
        <f t="shared" si="724"/>
        <v>USD</v>
      </c>
      <c r="K7736" s="158" t="str">
        <f t="shared" si="725"/>
        <v>CNY</v>
      </c>
      <c r="L7736" s="158" t="str">
        <f t="shared" si="722"/>
        <v>USDCNY45449</v>
      </c>
      <c r="M7736" s="160">
        <f t="shared" si="726"/>
        <v>45449</v>
      </c>
      <c r="N7736" s="158">
        <v>0.92038656235618954</v>
      </c>
      <c r="O7736" s="158">
        <v>7.8715000000000002</v>
      </c>
      <c r="P7736" s="161">
        <f t="shared" si="723"/>
        <v>7.2447999999999997</v>
      </c>
    </row>
    <row r="7737" spans="9:16" x14ac:dyDescent="0.2">
      <c r="I7737" s="158">
        <f t="shared" si="727"/>
        <v>19</v>
      </c>
      <c r="J7737" s="158" t="str">
        <f t="shared" si="724"/>
        <v>USD</v>
      </c>
      <c r="K7737" s="158" t="str">
        <f t="shared" si="725"/>
        <v>CNY</v>
      </c>
      <c r="L7737" s="158" t="str">
        <f t="shared" si="722"/>
        <v>USDCNY45450</v>
      </c>
      <c r="M7737" s="160">
        <f t="shared" si="726"/>
        <v>45450</v>
      </c>
      <c r="N7737" s="158">
        <v>0.91759955955221129</v>
      </c>
      <c r="O7737" s="158">
        <v>7.8916000000000004</v>
      </c>
      <c r="P7737" s="161">
        <f t="shared" si="723"/>
        <v>7.2412999999999998</v>
      </c>
    </row>
    <row r="7738" spans="9:16" x14ac:dyDescent="0.2">
      <c r="I7738" s="158">
        <f t="shared" si="727"/>
        <v>19</v>
      </c>
      <c r="J7738" s="158" t="str">
        <f t="shared" si="724"/>
        <v>USD</v>
      </c>
      <c r="K7738" s="158" t="str">
        <f t="shared" si="725"/>
        <v>CNY</v>
      </c>
      <c r="L7738" s="158" t="str">
        <f t="shared" si="722"/>
        <v>USDCNY45451</v>
      </c>
      <c r="M7738" s="160">
        <f t="shared" si="726"/>
        <v>45451</v>
      </c>
      <c r="N7738" s="158">
        <v>0.91759955955221129</v>
      </c>
      <c r="O7738" s="158">
        <v>7.8916000000000004</v>
      </c>
      <c r="P7738" s="161">
        <f t="shared" si="723"/>
        <v>7.2412999999999998</v>
      </c>
    </row>
    <row r="7739" spans="9:16" x14ac:dyDescent="0.2">
      <c r="I7739" s="158">
        <f t="shared" si="727"/>
        <v>19</v>
      </c>
      <c r="J7739" s="158" t="str">
        <f t="shared" si="724"/>
        <v>USD</v>
      </c>
      <c r="K7739" s="158" t="str">
        <f t="shared" si="725"/>
        <v>CNY</v>
      </c>
      <c r="L7739" s="158" t="str">
        <f t="shared" si="722"/>
        <v>USDCNY45452</v>
      </c>
      <c r="M7739" s="160">
        <f t="shared" si="726"/>
        <v>45452</v>
      </c>
      <c r="N7739" s="158">
        <v>0.91759955955221129</v>
      </c>
      <c r="O7739" s="158">
        <v>7.8916000000000004</v>
      </c>
      <c r="P7739" s="161">
        <f t="shared" si="723"/>
        <v>7.2412999999999998</v>
      </c>
    </row>
    <row r="7740" spans="9:16" x14ac:dyDescent="0.2">
      <c r="I7740" s="158">
        <f t="shared" si="727"/>
        <v>19</v>
      </c>
      <c r="J7740" s="158" t="str">
        <f t="shared" si="724"/>
        <v>USD</v>
      </c>
      <c r="K7740" s="158" t="str">
        <f t="shared" si="725"/>
        <v>CNY</v>
      </c>
      <c r="L7740" s="158" t="str">
        <f t="shared" si="722"/>
        <v>USDCNY45453</v>
      </c>
      <c r="M7740" s="160">
        <f t="shared" si="726"/>
        <v>45453</v>
      </c>
      <c r="N7740" s="158">
        <v>0.9297136481963556</v>
      </c>
      <c r="O7740" s="158">
        <v>7.7957000000000001</v>
      </c>
      <c r="P7740" s="161">
        <f t="shared" si="723"/>
        <v>7.2477999999999998</v>
      </c>
    </row>
    <row r="7741" spans="9:16" x14ac:dyDescent="0.2">
      <c r="I7741" s="158">
        <f t="shared" si="727"/>
        <v>19</v>
      </c>
      <c r="J7741" s="158" t="str">
        <f t="shared" si="724"/>
        <v>USD</v>
      </c>
      <c r="K7741" s="158" t="str">
        <f t="shared" si="725"/>
        <v>CNY</v>
      </c>
      <c r="L7741" s="158" t="str">
        <f t="shared" si="722"/>
        <v>USDCNY45454</v>
      </c>
      <c r="M7741" s="160">
        <f t="shared" si="726"/>
        <v>45454</v>
      </c>
      <c r="N7741" s="158">
        <v>0.93196644920782856</v>
      </c>
      <c r="O7741" s="158">
        <v>7.7839</v>
      </c>
      <c r="P7741" s="161">
        <f t="shared" si="723"/>
        <v>7.2542999999999997</v>
      </c>
    </row>
    <row r="7742" spans="9:16" x14ac:dyDescent="0.2">
      <c r="I7742" s="158">
        <f t="shared" si="727"/>
        <v>19</v>
      </c>
      <c r="J7742" s="158" t="str">
        <f t="shared" si="724"/>
        <v>USD</v>
      </c>
      <c r="K7742" s="158" t="str">
        <f t="shared" si="725"/>
        <v>CNY</v>
      </c>
      <c r="L7742" s="158" t="str">
        <f t="shared" si="722"/>
        <v>USDCNY45455</v>
      </c>
      <c r="M7742" s="160">
        <f t="shared" si="726"/>
        <v>45455</v>
      </c>
      <c r="N7742" s="158">
        <v>0.92893636785880163</v>
      </c>
      <c r="O7742" s="158">
        <v>7.8086000000000002</v>
      </c>
      <c r="P7742" s="161">
        <f t="shared" si="723"/>
        <v>7.2537000000000003</v>
      </c>
    </row>
    <row r="7743" spans="9:16" x14ac:dyDescent="0.2">
      <c r="I7743" s="158">
        <f t="shared" si="727"/>
        <v>19</v>
      </c>
      <c r="J7743" s="158" t="str">
        <f t="shared" si="724"/>
        <v>USD</v>
      </c>
      <c r="K7743" s="158" t="str">
        <f t="shared" si="725"/>
        <v>CNY</v>
      </c>
      <c r="L7743" s="158" t="str">
        <f t="shared" si="722"/>
        <v>USDCNY45456</v>
      </c>
      <c r="M7743" s="160">
        <f t="shared" si="726"/>
        <v>45456</v>
      </c>
      <c r="N7743" s="158">
        <v>0.92729970326409494</v>
      </c>
      <c r="O7743" s="158">
        <v>7.8211000000000004</v>
      </c>
      <c r="P7743" s="161">
        <f t="shared" si="723"/>
        <v>7.2525000000000004</v>
      </c>
    </row>
    <row r="7744" spans="9:16" x14ac:dyDescent="0.2">
      <c r="I7744" s="158">
        <f t="shared" si="727"/>
        <v>19</v>
      </c>
      <c r="J7744" s="158" t="str">
        <f t="shared" si="724"/>
        <v>USD</v>
      </c>
      <c r="K7744" s="158" t="str">
        <f t="shared" si="725"/>
        <v>CNY</v>
      </c>
      <c r="L7744" s="158" t="str">
        <f t="shared" si="722"/>
        <v>USDCNY45457</v>
      </c>
      <c r="M7744" s="160">
        <f t="shared" si="726"/>
        <v>45457</v>
      </c>
      <c r="N7744" s="158">
        <v>0.93580385551188472</v>
      </c>
      <c r="O7744" s="158">
        <v>7.7529000000000003</v>
      </c>
      <c r="P7744" s="161">
        <f t="shared" si="723"/>
        <v>7.2552000000000003</v>
      </c>
    </row>
    <row r="7745" spans="9:16" x14ac:dyDescent="0.2">
      <c r="I7745" s="158">
        <f t="shared" si="727"/>
        <v>19</v>
      </c>
      <c r="J7745" s="158" t="str">
        <f t="shared" si="724"/>
        <v>USD</v>
      </c>
      <c r="K7745" s="158" t="str">
        <f t="shared" si="725"/>
        <v>CNY</v>
      </c>
      <c r="L7745" s="158" t="str">
        <f t="shared" si="722"/>
        <v>USDCNY45458</v>
      </c>
      <c r="M7745" s="160">
        <f t="shared" si="726"/>
        <v>45458</v>
      </c>
      <c r="N7745" s="158">
        <v>0.93580385551188472</v>
      </c>
      <c r="O7745" s="158">
        <v>7.7529000000000003</v>
      </c>
      <c r="P7745" s="161">
        <f t="shared" si="723"/>
        <v>7.2552000000000003</v>
      </c>
    </row>
    <row r="7746" spans="9:16" x14ac:dyDescent="0.2">
      <c r="I7746" s="158">
        <f t="shared" si="727"/>
        <v>19</v>
      </c>
      <c r="J7746" s="158" t="str">
        <f t="shared" si="724"/>
        <v>USD</v>
      </c>
      <c r="K7746" s="158" t="str">
        <f t="shared" si="725"/>
        <v>CNY</v>
      </c>
      <c r="L7746" s="158" t="str">
        <f t="shared" si="722"/>
        <v>USDCNY45459</v>
      </c>
      <c r="M7746" s="160">
        <f t="shared" si="726"/>
        <v>45459</v>
      </c>
      <c r="N7746" s="158">
        <v>0.93580385551188472</v>
      </c>
      <c r="O7746" s="158">
        <v>7.7529000000000003</v>
      </c>
      <c r="P7746" s="161">
        <f t="shared" si="723"/>
        <v>7.2552000000000003</v>
      </c>
    </row>
    <row r="7747" spans="9:16" x14ac:dyDescent="0.2">
      <c r="I7747" s="158">
        <f t="shared" si="727"/>
        <v>19</v>
      </c>
      <c r="J7747" s="158" t="str">
        <f t="shared" si="724"/>
        <v>USD</v>
      </c>
      <c r="K7747" s="158" t="str">
        <f t="shared" si="725"/>
        <v>CNY</v>
      </c>
      <c r="L7747" s="158" t="str">
        <f t="shared" ref="L7747:L7810" si="728">J7747&amp;K7747&amp;M7747</f>
        <v>USDCNY45460</v>
      </c>
      <c r="M7747" s="160">
        <f t="shared" si="726"/>
        <v>45460</v>
      </c>
      <c r="N7747" s="158">
        <v>0.93353248693054525</v>
      </c>
      <c r="O7747" s="158">
        <v>7.7728000000000002</v>
      </c>
      <c r="P7747" s="161">
        <f t="shared" ref="P7747:P7810" si="729">ROUND(N7747*O7747,4)</f>
        <v>7.2561999999999998</v>
      </c>
    </row>
    <row r="7748" spans="9:16" x14ac:dyDescent="0.2">
      <c r="I7748" s="158">
        <f t="shared" si="727"/>
        <v>19</v>
      </c>
      <c r="J7748" s="158" t="str">
        <f t="shared" ref="J7748:J7811" si="730">VLOOKUP($I7748,$A:$C,2,FALSE)</f>
        <v>USD</v>
      </c>
      <c r="K7748" s="158" t="str">
        <f t="shared" ref="K7748:K7811" si="731">VLOOKUP($I7748,$A:$C,3,FALSE)</f>
        <v>CNY</v>
      </c>
      <c r="L7748" s="158" t="str">
        <f t="shared" si="728"/>
        <v>USDCNY45461</v>
      </c>
      <c r="M7748" s="160">
        <f t="shared" ref="M7748:M7811" si="732">IF(I7748=I7747,M7747+1,$G$1)</f>
        <v>45461</v>
      </c>
      <c r="N7748" s="158">
        <v>0.93327111525898288</v>
      </c>
      <c r="O7748" s="158">
        <v>7.7747999999999999</v>
      </c>
      <c r="P7748" s="161">
        <f t="shared" si="729"/>
        <v>7.2560000000000002</v>
      </c>
    </row>
    <row r="7749" spans="9:16" x14ac:dyDescent="0.2">
      <c r="I7749" s="158">
        <f t="shared" si="727"/>
        <v>19</v>
      </c>
      <c r="J7749" s="158" t="str">
        <f t="shared" si="730"/>
        <v>USD</v>
      </c>
      <c r="K7749" s="158" t="str">
        <f t="shared" si="731"/>
        <v>CNY</v>
      </c>
      <c r="L7749" s="158" t="str">
        <f t="shared" si="728"/>
        <v>USDCNY45462</v>
      </c>
      <c r="M7749" s="160">
        <f t="shared" si="732"/>
        <v>45462</v>
      </c>
      <c r="N7749" s="158">
        <v>0.9303190994511118</v>
      </c>
      <c r="O7749" s="158">
        <v>7.8005000000000004</v>
      </c>
      <c r="P7749" s="161">
        <f t="shared" si="729"/>
        <v>7.2569999999999997</v>
      </c>
    </row>
    <row r="7750" spans="9:16" x14ac:dyDescent="0.2">
      <c r="I7750" s="158">
        <f t="shared" si="727"/>
        <v>19</v>
      </c>
      <c r="J7750" s="158" t="str">
        <f t="shared" si="730"/>
        <v>USD</v>
      </c>
      <c r="K7750" s="158" t="str">
        <f t="shared" si="731"/>
        <v>CNY</v>
      </c>
      <c r="L7750" s="158" t="str">
        <f t="shared" si="728"/>
        <v>USDCNY45463</v>
      </c>
      <c r="M7750" s="160">
        <f t="shared" si="732"/>
        <v>45463</v>
      </c>
      <c r="N7750" s="158">
        <v>0.93292284728052988</v>
      </c>
      <c r="O7750" s="158">
        <v>7.7824999999999998</v>
      </c>
      <c r="P7750" s="161">
        <f t="shared" si="729"/>
        <v>7.2605000000000004</v>
      </c>
    </row>
    <row r="7751" spans="9:16" x14ac:dyDescent="0.2">
      <c r="I7751" s="158">
        <f t="shared" si="727"/>
        <v>19</v>
      </c>
      <c r="J7751" s="158" t="str">
        <f t="shared" si="730"/>
        <v>USD</v>
      </c>
      <c r="K7751" s="158" t="str">
        <f t="shared" si="731"/>
        <v>CNY</v>
      </c>
      <c r="L7751" s="158" t="str">
        <f t="shared" si="728"/>
        <v>USDCNY45464</v>
      </c>
      <c r="M7751" s="160">
        <f t="shared" si="732"/>
        <v>45464</v>
      </c>
      <c r="N7751" s="158">
        <v>0.93562874251497008</v>
      </c>
      <c r="O7751" s="158">
        <v>7.7602000000000002</v>
      </c>
      <c r="P7751" s="161">
        <f t="shared" si="729"/>
        <v>7.2606999999999999</v>
      </c>
    </row>
    <row r="7752" spans="9:16" x14ac:dyDescent="0.2">
      <c r="I7752" s="158">
        <f t="shared" si="727"/>
        <v>19</v>
      </c>
      <c r="J7752" s="158" t="str">
        <f t="shared" si="730"/>
        <v>USD</v>
      </c>
      <c r="K7752" s="158" t="str">
        <f t="shared" si="731"/>
        <v>CNY</v>
      </c>
      <c r="L7752" s="158" t="str">
        <f t="shared" si="728"/>
        <v>USDCNY45465</v>
      </c>
      <c r="M7752" s="160">
        <f t="shared" si="732"/>
        <v>45465</v>
      </c>
      <c r="N7752" s="158">
        <v>0.93562874251497008</v>
      </c>
      <c r="O7752" s="158">
        <v>7.7602000000000002</v>
      </c>
      <c r="P7752" s="161">
        <f t="shared" si="729"/>
        <v>7.2606999999999999</v>
      </c>
    </row>
    <row r="7753" spans="9:16" x14ac:dyDescent="0.2">
      <c r="I7753" s="158">
        <f t="shared" si="727"/>
        <v>19</v>
      </c>
      <c r="J7753" s="158" t="str">
        <f t="shared" si="730"/>
        <v>USD</v>
      </c>
      <c r="K7753" s="158" t="str">
        <f t="shared" si="731"/>
        <v>CNY</v>
      </c>
      <c r="L7753" s="158" t="str">
        <f t="shared" si="728"/>
        <v>USDCNY45466</v>
      </c>
      <c r="M7753" s="160">
        <f t="shared" si="732"/>
        <v>45466</v>
      </c>
      <c r="N7753" s="158">
        <v>0.93562874251497008</v>
      </c>
      <c r="O7753" s="158">
        <v>7.7602000000000002</v>
      </c>
      <c r="P7753" s="161">
        <f t="shared" si="729"/>
        <v>7.2606999999999999</v>
      </c>
    </row>
    <row r="7754" spans="9:16" x14ac:dyDescent="0.2">
      <c r="I7754" s="158">
        <f t="shared" si="727"/>
        <v>19</v>
      </c>
      <c r="J7754" s="158" t="str">
        <f t="shared" si="730"/>
        <v>USD</v>
      </c>
      <c r="K7754" s="158" t="str">
        <f t="shared" si="731"/>
        <v>CNY</v>
      </c>
      <c r="L7754" s="158" t="str">
        <f t="shared" si="728"/>
        <v>USDCNY45467</v>
      </c>
      <c r="M7754" s="160">
        <f t="shared" si="732"/>
        <v>45467</v>
      </c>
      <c r="N7754" s="158">
        <v>0.93196644920782856</v>
      </c>
      <c r="O7754" s="158">
        <v>7.7891000000000004</v>
      </c>
      <c r="P7754" s="161">
        <f t="shared" si="729"/>
        <v>7.2591999999999999</v>
      </c>
    </row>
    <row r="7755" spans="9:16" x14ac:dyDescent="0.2">
      <c r="I7755" s="158">
        <f t="shared" si="727"/>
        <v>19</v>
      </c>
      <c r="J7755" s="158" t="str">
        <f t="shared" si="730"/>
        <v>USD</v>
      </c>
      <c r="K7755" s="158" t="str">
        <f t="shared" si="731"/>
        <v>CNY</v>
      </c>
      <c r="L7755" s="158" t="str">
        <f t="shared" si="728"/>
        <v>USDCNY45468</v>
      </c>
      <c r="M7755" s="160">
        <f t="shared" si="732"/>
        <v>45468</v>
      </c>
      <c r="N7755" s="158">
        <v>0.93335822288594372</v>
      </c>
      <c r="O7755" s="158">
        <v>7.7811000000000003</v>
      </c>
      <c r="P7755" s="161">
        <f t="shared" si="729"/>
        <v>7.2625999999999999</v>
      </c>
    </row>
    <row r="7756" spans="9:16" x14ac:dyDescent="0.2">
      <c r="I7756" s="158">
        <f t="shared" si="727"/>
        <v>19</v>
      </c>
      <c r="J7756" s="158" t="str">
        <f t="shared" si="730"/>
        <v>USD</v>
      </c>
      <c r="K7756" s="158" t="str">
        <f t="shared" si="731"/>
        <v>CNY</v>
      </c>
      <c r="L7756" s="158" t="str">
        <f t="shared" si="728"/>
        <v>USDCNY45469</v>
      </c>
      <c r="M7756" s="160">
        <f t="shared" si="732"/>
        <v>45469</v>
      </c>
      <c r="N7756" s="158">
        <v>0.93554121059032658</v>
      </c>
      <c r="O7756" s="158">
        <v>7.7672999999999996</v>
      </c>
      <c r="P7756" s="161">
        <f t="shared" si="729"/>
        <v>7.2666000000000004</v>
      </c>
    </row>
    <row r="7757" spans="9:16" x14ac:dyDescent="0.2">
      <c r="I7757" s="158">
        <f t="shared" si="727"/>
        <v>19</v>
      </c>
      <c r="J7757" s="158" t="str">
        <f t="shared" si="730"/>
        <v>USD</v>
      </c>
      <c r="K7757" s="158" t="str">
        <f t="shared" si="731"/>
        <v>CNY</v>
      </c>
      <c r="L7757" s="158" t="str">
        <f t="shared" si="728"/>
        <v>USDCNY45470</v>
      </c>
      <c r="M7757" s="160">
        <f t="shared" si="732"/>
        <v>45470</v>
      </c>
      <c r="N7757" s="158">
        <v>0.93492894540014948</v>
      </c>
      <c r="O7757" s="158">
        <v>7.7744999999999997</v>
      </c>
      <c r="P7757" s="161">
        <f t="shared" si="729"/>
        <v>7.2686000000000002</v>
      </c>
    </row>
    <row r="7758" spans="9:16" x14ac:dyDescent="0.2">
      <c r="I7758" s="158">
        <f t="shared" si="727"/>
        <v>19</v>
      </c>
      <c r="J7758" s="158" t="str">
        <f t="shared" si="730"/>
        <v>USD</v>
      </c>
      <c r="K7758" s="158" t="str">
        <f t="shared" si="731"/>
        <v>CNY</v>
      </c>
      <c r="L7758" s="158" t="str">
        <f t="shared" si="728"/>
        <v>USDCNY45471</v>
      </c>
      <c r="M7758" s="160">
        <f t="shared" si="732"/>
        <v>45471</v>
      </c>
      <c r="N7758" s="158">
        <v>0.93414292386735165</v>
      </c>
      <c r="O7758" s="158">
        <v>7.7747999999999999</v>
      </c>
      <c r="P7758" s="161">
        <f t="shared" si="729"/>
        <v>7.2628000000000004</v>
      </c>
    </row>
    <row r="7759" spans="9:16" x14ac:dyDescent="0.2">
      <c r="I7759" s="158">
        <f t="shared" si="727"/>
        <v>19</v>
      </c>
      <c r="J7759" s="158" t="str">
        <f t="shared" si="730"/>
        <v>USD</v>
      </c>
      <c r="K7759" s="158" t="str">
        <f t="shared" si="731"/>
        <v>CNY</v>
      </c>
      <c r="L7759" s="158" t="str">
        <f t="shared" si="728"/>
        <v>USDCNY45472</v>
      </c>
      <c r="M7759" s="160">
        <f t="shared" si="732"/>
        <v>45472</v>
      </c>
      <c r="N7759" s="158">
        <v>0.93414292386735165</v>
      </c>
      <c r="O7759" s="158">
        <v>7.7747999999999999</v>
      </c>
      <c r="P7759" s="161">
        <f t="shared" si="729"/>
        <v>7.2628000000000004</v>
      </c>
    </row>
    <row r="7760" spans="9:16" x14ac:dyDescent="0.2">
      <c r="I7760" s="158">
        <f t="shared" si="727"/>
        <v>19</v>
      </c>
      <c r="J7760" s="158" t="str">
        <f t="shared" si="730"/>
        <v>USD</v>
      </c>
      <c r="K7760" s="158" t="str">
        <f t="shared" si="731"/>
        <v>CNY</v>
      </c>
      <c r="L7760" s="158" t="str">
        <f t="shared" si="728"/>
        <v>USDCNY45473</v>
      </c>
      <c r="M7760" s="160">
        <f t="shared" si="732"/>
        <v>45473</v>
      </c>
      <c r="N7760" s="158">
        <v>0.93414292386735165</v>
      </c>
      <c r="O7760" s="158">
        <v>7.7747999999999999</v>
      </c>
      <c r="P7760" s="161">
        <f t="shared" si="729"/>
        <v>7.2628000000000004</v>
      </c>
    </row>
    <row r="7761" spans="9:16" x14ac:dyDescent="0.2">
      <c r="I7761" s="158">
        <f t="shared" si="727"/>
        <v>19</v>
      </c>
      <c r="J7761" s="158" t="str">
        <f t="shared" si="730"/>
        <v>USD</v>
      </c>
      <c r="K7761" s="158" t="str">
        <f t="shared" si="731"/>
        <v>CNY</v>
      </c>
      <c r="L7761" s="158" t="str">
        <f t="shared" si="728"/>
        <v>USDCNY45474</v>
      </c>
      <c r="M7761" s="160">
        <f t="shared" si="732"/>
        <v>45474</v>
      </c>
      <c r="N7761" s="158">
        <v>0.93066542577943223</v>
      </c>
      <c r="O7761" s="158">
        <v>7.8097000000000003</v>
      </c>
      <c r="P7761" s="161">
        <f t="shared" si="729"/>
        <v>7.2682000000000002</v>
      </c>
    </row>
    <row r="7762" spans="9:16" x14ac:dyDescent="0.2">
      <c r="I7762" s="158">
        <f t="shared" si="727"/>
        <v>19</v>
      </c>
      <c r="J7762" s="158" t="str">
        <f t="shared" si="730"/>
        <v>USD</v>
      </c>
      <c r="K7762" s="158" t="str">
        <f t="shared" si="731"/>
        <v>CNY</v>
      </c>
      <c r="L7762" s="158" t="str">
        <f t="shared" si="728"/>
        <v>USDCNY45475</v>
      </c>
      <c r="M7762" s="160">
        <f t="shared" si="732"/>
        <v>45475</v>
      </c>
      <c r="N7762" s="158">
        <v>0.93205331344952935</v>
      </c>
      <c r="O7762" s="158">
        <v>7.8014000000000001</v>
      </c>
      <c r="P7762" s="161">
        <f t="shared" si="729"/>
        <v>7.2713000000000001</v>
      </c>
    </row>
    <row r="7763" spans="9:16" x14ac:dyDescent="0.2">
      <c r="I7763" s="158">
        <f t="shared" si="727"/>
        <v>19</v>
      </c>
      <c r="J7763" s="158" t="str">
        <f t="shared" si="730"/>
        <v>USD</v>
      </c>
      <c r="K7763" s="158" t="str">
        <f t="shared" si="731"/>
        <v>CNY</v>
      </c>
      <c r="L7763" s="158" t="str">
        <f t="shared" si="728"/>
        <v>USDCNY45476</v>
      </c>
      <c r="M7763" s="160">
        <f t="shared" si="732"/>
        <v>45476</v>
      </c>
      <c r="N7763" s="158">
        <v>0.92954080684142026</v>
      </c>
      <c r="O7763" s="158">
        <v>7.8247</v>
      </c>
      <c r="P7763" s="161">
        <f t="shared" si="729"/>
        <v>7.2733999999999996</v>
      </c>
    </row>
    <row r="7764" spans="9:16" x14ac:dyDescent="0.2">
      <c r="I7764" s="158">
        <f t="shared" si="727"/>
        <v>19</v>
      </c>
      <c r="J7764" s="158" t="str">
        <f t="shared" si="730"/>
        <v>USD</v>
      </c>
      <c r="K7764" s="158" t="str">
        <f t="shared" si="731"/>
        <v>CNY</v>
      </c>
      <c r="L7764" s="158" t="str">
        <f t="shared" si="728"/>
        <v>USDCNY45477</v>
      </c>
      <c r="M7764" s="160">
        <f t="shared" si="732"/>
        <v>45477</v>
      </c>
      <c r="N7764" s="158">
        <v>0.92592592592592582</v>
      </c>
      <c r="O7764" s="158">
        <v>7.8514999999999997</v>
      </c>
      <c r="P7764" s="161">
        <f t="shared" si="729"/>
        <v>7.2698999999999998</v>
      </c>
    </row>
    <row r="7765" spans="9:16" x14ac:dyDescent="0.2">
      <c r="I7765" s="158">
        <f t="shared" si="727"/>
        <v>19</v>
      </c>
      <c r="J7765" s="158" t="str">
        <f t="shared" si="730"/>
        <v>USD</v>
      </c>
      <c r="K7765" s="158" t="str">
        <f t="shared" si="731"/>
        <v>CNY</v>
      </c>
      <c r="L7765" s="158" t="str">
        <f t="shared" si="728"/>
        <v>USDCNY45478</v>
      </c>
      <c r="M7765" s="160">
        <f t="shared" si="732"/>
        <v>45478</v>
      </c>
      <c r="N7765" s="158">
        <v>0.92387287509238725</v>
      </c>
      <c r="O7765" s="158">
        <v>7.8654999999999999</v>
      </c>
      <c r="P7765" s="161">
        <f t="shared" si="729"/>
        <v>7.2667000000000002</v>
      </c>
    </row>
    <row r="7766" spans="9:16" x14ac:dyDescent="0.2">
      <c r="I7766" s="158">
        <f t="shared" si="727"/>
        <v>19</v>
      </c>
      <c r="J7766" s="158" t="str">
        <f t="shared" si="730"/>
        <v>USD</v>
      </c>
      <c r="K7766" s="158" t="str">
        <f t="shared" si="731"/>
        <v>CNY</v>
      </c>
      <c r="L7766" s="158" t="str">
        <f t="shared" si="728"/>
        <v>USDCNY45479</v>
      </c>
      <c r="M7766" s="160">
        <f t="shared" si="732"/>
        <v>45479</v>
      </c>
      <c r="N7766" s="158">
        <v>0.92387287509238725</v>
      </c>
      <c r="O7766" s="158">
        <v>7.8654999999999999</v>
      </c>
      <c r="P7766" s="161">
        <f t="shared" si="729"/>
        <v>7.2667000000000002</v>
      </c>
    </row>
    <row r="7767" spans="9:16" x14ac:dyDescent="0.2">
      <c r="I7767" s="158">
        <f t="shared" si="727"/>
        <v>19</v>
      </c>
      <c r="J7767" s="158" t="str">
        <f t="shared" si="730"/>
        <v>USD</v>
      </c>
      <c r="K7767" s="158" t="str">
        <f t="shared" si="731"/>
        <v>CNY</v>
      </c>
      <c r="L7767" s="158" t="str">
        <f t="shared" si="728"/>
        <v>USDCNY45480</v>
      </c>
      <c r="M7767" s="160">
        <f t="shared" si="732"/>
        <v>45480</v>
      </c>
      <c r="N7767" s="158">
        <v>0.92387287509238725</v>
      </c>
      <c r="O7767" s="158">
        <v>7.8654999999999999</v>
      </c>
      <c r="P7767" s="161">
        <f t="shared" si="729"/>
        <v>7.2667000000000002</v>
      </c>
    </row>
    <row r="7768" spans="9:16" x14ac:dyDescent="0.2">
      <c r="I7768" s="158">
        <f t="shared" si="727"/>
        <v>19</v>
      </c>
      <c r="J7768" s="158" t="str">
        <f t="shared" si="730"/>
        <v>USD</v>
      </c>
      <c r="K7768" s="158" t="str">
        <f t="shared" si="731"/>
        <v>CNY</v>
      </c>
      <c r="L7768" s="158" t="str">
        <f t="shared" si="728"/>
        <v>USDCNY45481</v>
      </c>
      <c r="M7768" s="160">
        <f t="shared" si="732"/>
        <v>45481</v>
      </c>
      <c r="N7768" s="158">
        <v>0.92293493308721741</v>
      </c>
      <c r="O7768" s="158">
        <v>7.8765999999999998</v>
      </c>
      <c r="P7768" s="161">
        <f t="shared" si="729"/>
        <v>7.2695999999999996</v>
      </c>
    </row>
    <row r="7769" spans="9:16" x14ac:dyDescent="0.2">
      <c r="I7769" s="158">
        <f t="shared" si="727"/>
        <v>19</v>
      </c>
      <c r="J7769" s="158" t="str">
        <f t="shared" si="730"/>
        <v>USD</v>
      </c>
      <c r="K7769" s="158" t="str">
        <f t="shared" si="731"/>
        <v>CNY</v>
      </c>
      <c r="L7769" s="158" t="str">
        <f t="shared" si="728"/>
        <v>USDCNY45482</v>
      </c>
      <c r="M7769" s="160">
        <f t="shared" si="732"/>
        <v>45482</v>
      </c>
      <c r="N7769" s="158">
        <v>0.92472720547438514</v>
      </c>
      <c r="O7769" s="158">
        <v>7.8639000000000001</v>
      </c>
      <c r="P7769" s="161">
        <f t="shared" si="729"/>
        <v>7.2720000000000002</v>
      </c>
    </row>
    <row r="7770" spans="9:16" x14ac:dyDescent="0.2">
      <c r="I7770" s="158">
        <f t="shared" si="727"/>
        <v>19</v>
      </c>
      <c r="J7770" s="158" t="str">
        <f t="shared" si="730"/>
        <v>USD</v>
      </c>
      <c r="K7770" s="158" t="str">
        <f t="shared" si="731"/>
        <v>CNY</v>
      </c>
      <c r="L7770" s="158" t="str">
        <f t="shared" si="728"/>
        <v>USDCNY45483</v>
      </c>
      <c r="M7770" s="160">
        <f t="shared" si="732"/>
        <v>45483</v>
      </c>
      <c r="N7770" s="158">
        <v>0.92378752886836024</v>
      </c>
      <c r="O7770" s="158">
        <v>7.8762999999999996</v>
      </c>
      <c r="P7770" s="161">
        <f t="shared" si="729"/>
        <v>7.2759999999999998</v>
      </c>
    </row>
    <row r="7771" spans="9:16" x14ac:dyDescent="0.2">
      <c r="I7771" s="158">
        <f t="shared" si="727"/>
        <v>19</v>
      </c>
      <c r="J7771" s="158" t="str">
        <f t="shared" si="730"/>
        <v>USD</v>
      </c>
      <c r="K7771" s="158" t="str">
        <f t="shared" si="731"/>
        <v>CNY</v>
      </c>
      <c r="L7771" s="158" t="str">
        <f t="shared" si="728"/>
        <v>USDCNY45484</v>
      </c>
      <c r="M7771" s="160">
        <f t="shared" si="732"/>
        <v>45484</v>
      </c>
      <c r="N7771" s="158">
        <v>0.92123445416858596</v>
      </c>
      <c r="O7771" s="158">
        <v>7.8861999999999997</v>
      </c>
      <c r="P7771" s="161">
        <f t="shared" si="729"/>
        <v>7.2649999999999997</v>
      </c>
    </row>
    <row r="7772" spans="9:16" x14ac:dyDescent="0.2">
      <c r="I7772" s="158">
        <f t="shared" si="727"/>
        <v>19</v>
      </c>
      <c r="J7772" s="158" t="str">
        <f t="shared" si="730"/>
        <v>USD</v>
      </c>
      <c r="K7772" s="158" t="str">
        <f t="shared" si="731"/>
        <v>CNY</v>
      </c>
      <c r="L7772" s="158" t="str">
        <f t="shared" si="728"/>
        <v>USDCNY45485</v>
      </c>
      <c r="M7772" s="160">
        <f t="shared" si="732"/>
        <v>45485</v>
      </c>
      <c r="N7772" s="158">
        <v>0.91827364554637281</v>
      </c>
      <c r="O7772" s="158">
        <v>7.8983999999999996</v>
      </c>
      <c r="P7772" s="161">
        <f t="shared" si="729"/>
        <v>7.2529000000000003</v>
      </c>
    </row>
    <row r="7773" spans="9:16" x14ac:dyDescent="0.2">
      <c r="I7773" s="158">
        <f t="shared" si="727"/>
        <v>19</v>
      </c>
      <c r="J7773" s="158" t="str">
        <f t="shared" si="730"/>
        <v>USD</v>
      </c>
      <c r="K7773" s="158" t="str">
        <f t="shared" si="731"/>
        <v>CNY</v>
      </c>
      <c r="L7773" s="158" t="str">
        <f t="shared" si="728"/>
        <v>USDCNY45486</v>
      </c>
      <c r="M7773" s="160">
        <f t="shared" si="732"/>
        <v>45486</v>
      </c>
      <c r="N7773" s="158">
        <v>0.91827364554637281</v>
      </c>
      <c r="O7773" s="158">
        <v>7.8983999999999996</v>
      </c>
      <c r="P7773" s="161">
        <f t="shared" si="729"/>
        <v>7.2529000000000003</v>
      </c>
    </row>
    <row r="7774" spans="9:16" x14ac:dyDescent="0.2">
      <c r="I7774" s="158">
        <f t="shared" si="727"/>
        <v>19</v>
      </c>
      <c r="J7774" s="158" t="str">
        <f t="shared" si="730"/>
        <v>USD</v>
      </c>
      <c r="K7774" s="158" t="str">
        <f t="shared" si="731"/>
        <v>CNY</v>
      </c>
      <c r="L7774" s="158" t="str">
        <f t="shared" si="728"/>
        <v>USDCNY45487</v>
      </c>
      <c r="M7774" s="160">
        <f t="shared" si="732"/>
        <v>45487</v>
      </c>
      <c r="N7774" s="158">
        <v>0.91827364554637281</v>
      </c>
      <c r="O7774" s="158">
        <v>7.8983999999999996</v>
      </c>
      <c r="P7774" s="161">
        <f t="shared" si="729"/>
        <v>7.2529000000000003</v>
      </c>
    </row>
    <row r="7775" spans="9:16" x14ac:dyDescent="0.2">
      <c r="I7775" s="158">
        <f t="shared" si="727"/>
        <v>19</v>
      </c>
      <c r="J7775" s="158" t="str">
        <f t="shared" si="730"/>
        <v>USD</v>
      </c>
      <c r="K7775" s="158" t="str">
        <f t="shared" si="731"/>
        <v>CNY</v>
      </c>
      <c r="L7775" s="158" t="str">
        <f t="shared" si="728"/>
        <v>USDCNY45488</v>
      </c>
      <c r="M7775" s="160">
        <f t="shared" si="732"/>
        <v>45488</v>
      </c>
      <c r="N7775" s="158">
        <v>0.9168423947923352</v>
      </c>
      <c r="O7775" s="158">
        <v>7.9206000000000003</v>
      </c>
      <c r="P7775" s="161">
        <f t="shared" si="729"/>
        <v>7.2618999999999998</v>
      </c>
    </row>
    <row r="7776" spans="9:16" x14ac:dyDescent="0.2">
      <c r="I7776" s="158">
        <f t="shared" si="727"/>
        <v>19</v>
      </c>
      <c r="J7776" s="158" t="str">
        <f t="shared" si="730"/>
        <v>USD</v>
      </c>
      <c r="K7776" s="158" t="str">
        <f t="shared" si="731"/>
        <v>CNY</v>
      </c>
      <c r="L7776" s="158" t="str">
        <f t="shared" si="728"/>
        <v>USDCNY45489</v>
      </c>
      <c r="M7776" s="160">
        <f t="shared" si="732"/>
        <v>45489</v>
      </c>
      <c r="N7776" s="158">
        <v>0.91726288754356999</v>
      </c>
      <c r="O7776" s="158">
        <v>7.9222999999999999</v>
      </c>
      <c r="P7776" s="161">
        <f t="shared" si="729"/>
        <v>7.2667999999999999</v>
      </c>
    </row>
    <row r="7777" spans="9:16" x14ac:dyDescent="0.2">
      <c r="I7777" s="158">
        <f t="shared" si="727"/>
        <v>19</v>
      </c>
      <c r="J7777" s="158" t="str">
        <f t="shared" si="730"/>
        <v>USD</v>
      </c>
      <c r="K7777" s="158" t="str">
        <f t="shared" si="731"/>
        <v>CNY</v>
      </c>
      <c r="L7777" s="158" t="str">
        <f t="shared" si="728"/>
        <v>USDCNY45490</v>
      </c>
      <c r="M7777" s="160">
        <f t="shared" si="732"/>
        <v>45490</v>
      </c>
      <c r="N7777" s="158">
        <v>0.91457837936711184</v>
      </c>
      <c r="O7777" s="158">
        <v>7.9371999999999998</v>
      </c>
      <c r="P7777" s="161">
        <f t="shared" si="729"/>
        <v>7.2591999999999999</v>
      </c>
    </row>
    <row r="7778" spans="9:16" x14ac:dyDescent="0.2">
      <c r="I7778" s="158">
        <f t="shared" si="727"/>
        <v>19</v>
      </c>
      <c r="J7778" s="158" t="str">
        <f t="shared" si="730"/>
        <v>USD</v>
      </c>
      <c r="K7778" s="158" t="str">
        <f t="shared" si="731"/>
        <v>CNY</v>
      </c>
      <c r="L7778" s="158" t="str">
        <f t="shared" si="728"/>
        <v>USDCNY45491</v>
      </c>
      <c r="M7778" s="160">
        <f t="shared" si="732"/>
        <v>45491</v>
      </c>
      <c r="N7778" s="158">
        <v>0.91491308325709064</v>
      </c>
      <c r="O7778" s="158">
        <v>7.9326999999999996</v>
      </c>
      <c r="P7778" s="161">
        <f t="shared" si="729"/>
        <v>7.2576999999999998</v>
      </c>
    </row>
    <row r="7779" spans="9:16" x14ac:dyDescent="0.2">
      <c r="I7779" s="158">
        <f t="shared" si="727"/>
        <v>19</v>
      </c>
      <c r="J7779" s="158" t="str">
        <f t="shared" si="730"/>
        <v>USD</v>
      </c>
      <c r="K7779" s="158" t="str">
        <f t="shared" si="731"/>
        <v>CNY</v>
      </c>
      <c r="L7779" s="158" t="str">
        <f t="shared" si="728"/>
        <v>USDCNY45492</v>
      </c>
      <c r="M7779" s="160">
        <f t="shared" si="732"/>
        <v>45492</v>
      </c>
      <c r="N7779" s="158">
        <v>0.91827364554637281</v>
      </c>
      <c r="O7779" s="158">
        <v>7.9165000000000001</v>
      </c>
      <c r="P7779" s="161">
        <f t="shared" si="729"/>
        <v>7.2694999999999999</v>
      </c>
    </row>
    <row r="7780" spans="9:16" x14ac:dyDescent="0.2">
      <c r="I7780" s="158">
        <f t="shared" si="727"/>
        <v>19</v>
      </c>
      <c r="J7780" s="158" t="str">
        <f t="shared" si="730"/>
        <v>USD</v>
      </c>
      <c r="K7780" s="158" t="str">
        <f t="shared" si="731"/>
        <v>CNY</v>
      </c>
      <c r="L7780" s="158" t="str">
        <f t="shared" si="728"/>
        <v>USDCNY45493</v>
      </c>
      <c r="M7780" s="160">
        <f t="shared" si="732"/>
        <v>45493</v>
      </c>
      <c r="N7780" s="158">
        <v>0.91827364554637281</v>
      </c>
      <c r="O7780" s="158">
        <v>7.9165000000000001</v>
      </c>
      <c r="P7780" s="161">
        <f t="shared" si="729"/>
        <v>7.2694999999999999</v>
      </c>
    </row>
    <row r="7781" spans="9:16" x14ac:dyDescent="0.2">
      <c r="I7781" s="158">
        <f t="shared" si="727"/>
        <v>19</v>
      </c>
      <c r="J7781" s="158" t="str">
        <f t="shared" si="730"/>
        <v>USD</v>
      </c>
      <c r="K7781" s="158" t="str">
        <f t="shared" si="731"/>
        <v>CNY</v>
      </c>
      <c r="L7781" s="158" t="str">
        <f t="shared" si="728"/>
        <v>USDCNY45494</v>
      </c>
      <c r="M7781" s="160">
        <f t="shared" si="732"/>
        <v>45494</v>
      </c>
      <c r="N7781" s="158">
        <v>0.91827364554637281</v>
      </c>
      <c r="O7781" s="158">
        <v>7.9165000000000001</v>
      </c>
      <c r="P7781" s="161">
        <f t="shared" si="729"/>
        <v>7.2694999999999999</v>
      </c>
    </row>
    <row r="7782" spans="9:16" x14ac:dyDescent="0.2">
      <c r="I7782" s="158">
        <f t="shared" si="727"/>
        <v>19</v>
      </c>
      <c r="J7782" s="158" t="str">
        <f t="shared" si="730"/>
        <v>USD</v>
      </c>
      <c r="K7782" s="158" t="str">
        <f t="shared" si="731"/>
        <v>CNY</v>
      </c>
      <c r="L7782" s="158" t="str">
        <f t="shared" si="728"/>
        <v>USDCNY45495</v>
      </c>
      <c r="M7782" s="160">
        <f t="shared" si="732"/>
        <v>45495</v>
      </c>
      <c r="N7782" s="158">
        <v>0.91844232182218954</v>
      </c>
      <c r="O7782" s="158">
        <v>7.9191000000000003</v>
      </c>
      <c r="P7782" s="161">
        <f t="shared" si="729"/>
        <v>7.2732000000000001</v>
      </c>
    </row>
    <row r="7783" spans="9:16" x14ac:dyDescent="0.2">
      <c r="I7783" s="158">
        <f t="shared" si="727"/>
        <v>19</v>
      </c>
      <c r="J7783" s="158" t="str">
        <f t="shared" si="730"/>
        <v>USD</v>
      </c>
      <c r="K7783" s="158" t="str">
        <f t="shared" si="731"/>
        <v>CNY</v>
      </c>
      <c r="L7783" s="158" t="str">
        <f t="shared" si="728"/>
        <v>USDCNY45496</v>
      </c>
      <c r="M7783" s="160">
        <f t="shared" si="732"/>
        <v>45496</v>
      </c>
      <c r="N7783" s="158">
        <v>0.92081031307550643</v>
      </c>
      <c r="O7783" s="158">
        <v>7.9002999999999997</v>
      </c>
      <c r="P7783" s="161">
        <f t="shared" si="729"/>
        <v>7.2747000000000002</v>
      </c>
    </row>
    <row r="7784" spans="9:16" x14ac:dyDescent="0.2">
      <c r="I7784" s="158">
        <f t="shared" si="727"/>
        <v>19</v>
      </c>
      <c r="J7784" s="158" t="str">
        <f t="shared" si="730"/>
        <v>USD</v>
      </c>
      <c r="K7784" s="158" t="str">
        <f t="shared" si="731"/>
        <v>CNY</v>
      </c>
      <c r="L7784" s="158" t="str">
        <f t="shared" si="728"/>
        <v>USDCNY45497</v>
      </c>
      <c r="M7784" s="160">
        <f t="shared" si="732"/>
        <v>45497</v>
      </c>
      <c r="N7784" s="158">
        <v>0.92182890855457233</v>
      </c>
      <c r="O7784" s="158">
        <v>7.8933999999999997</v>
      </c>
      <c r="P7784" s="161">
        <f t="shared" si="729"/>
        <v>7.2763999999999998</v>
      </c>
    </row>
    <row r="7785" spans="9:16" x14ac:dyDescent="0.2">
      <c r="I7785" s="158">
        <f t="shared" si="727"/>
        <v>19</v>
      </c>
      <c r="J7785" s="158" t="str">
        <f t="shared" si="730"/>
        <v>USD</v>
      </c>
      <c r="K7785" s="158" t="str">
        <f t="shared" si="731"/>
        <v>CNY</v>
      </c>
      <c r="L7785" s="158" t="str">
        <f t="shared" si="728"/>
        <v>USDCNY45498</v>
      </c>
      <c r="M7785" s="160">
        <f t="shared" si="732"/>
        <v>45498</v>
      </c>
      <c r="N7785" s="158">
        <v>0.92157404847479496</v>
      </c>
      <c r="O7785" s="158">
        <v>7.8331</v>
      </c>
      <c r="P7785" s="161">
        <f t="shared" si="729"/>
        <v>7.2187999999999999</v>
      </c>
    </row>
    <row r="7786" spans="9:16" x14ac:dyDescent="0.2">
      <c r="I7786" s="158">
        <f t="shared" ref="I7786:I7849" si="733">IF(M7785=$G$2,I7785+1,I7785)</f>
        <v>19</v>
      </c>
      <c r="J7786" s="158" t="str">
        <f t="shared" si="730"/>
        <v>USD</v>
      </c>
      <c r="K7786" s="158" t="str">
        <f t="shared" si="731"/>
        <v>CNY</v>
      </c>
      <c r="L7786" s="158" t="str">
        <f t="shared" si="728"/>
        <v>USDCNY45499</v>
      </c>
      <c r="M7786" s="160">
        <f t="shared" si="732"/>
        <v>45499</v>
      </c>
      <c r="N7786" s="158">
        <v>0.92081031307550643</v>
      </c>
      <c r="O7786" s="158">
        <v>7.875</v>
      </c>
      <c r="P7786" s="161">
        <f t="shared" si="729"/>
        <v>7.2514000000000003</v>
      </c>
    </row>
    <row r="7787" spans="9:16" x14ac:dyDescent="0.2">
      <c r="I7787" s="158">
        <f t="shared" si="733"/>
        <v>19</v>
      </c>
      <c r="J7787" s="158" t="str">
        <f t="shared" si="730"/>
        <v>USD</v>
      </c>
      <c r="K7787" s="158" t="str">
        <f t="shared" si="731"/>
        <v>CNY</v>
      </c>
      <c r="L7787" s="158" t="str">
        <f t="shared" si="728"/>
        <v>USDCNY45500</v>
      </c>
      <c r="M7787" s="160">
        <f t="shared" si="732"/>
        <v>45500</v>
      </c>
      <c r="N7787" s="158">
        <v>0.92081031307550643</v>
      </c>
      <c r="O7787" s="158">
        <v>7.875</v>
      </c>
      <c r="P7787" s="161">
        <f t="shared" si="729"/>
        <v>7.2514000000000003</v>
      </c>
    </row>
    <row r="7788" spans="9:16" x14ac:dyDescent="0.2">
      <c r="I7788" s="158">
        <f t="shared" si="733"/>
        <v>19</v>
      </c>
      <c r="J7788" s="158" t="str">
        <f t="shared" si="730"/>
        <v>USD</v>
      </c>
      <c r="K7788" s="158" t="str">
        <f t="shared" si="731"/>
        <v>CNY</v>
      </c>
      <c r="L7788" s="158" t="str">
        <f t="shared" si="728"/>
        <v>USDCNY45501</v>
      </c>
      <c r="M7788" s="160">
        <f t="shared" si="732"/>
        <v>45501</v>
      </c>
      <c r="N7788" s="158">
        <v>0.92081031307550643</v>
      </c>
      <c r="O7788" s="158">
        <v>7.875</v>
      </c>
      <c r="P7788" s="161">
        <f t="shared" si="729"/>
        <v>7.2514000000000003</v>
      </c>
    </row>
    <row r="7789" spans="9:16" x14ac:dyDescent="0.2">
      <c r="I7789" s="158">
        <f t="shared" si="733"/>
        <v>19</v>
      </c>
      <c r="J7789" s="158" t="str">
        <f t="shared" si="730"/>
        <v>USD</v>
      </c>
      <c r="K7789" s="158" t="str">
        <f t="shared" si="731"/>
        <v>CNY</v>
      </c>
      <c r="L7789" s="158" t="str">
        <f t="shared" si="728"/>
        <v>USDCNY45502</v>
      </c>
      <c r="M7789" s="160">
        <f t="shared" si="732"/>
        <v>45502</v>
      </c>
      <c r="N7789" s="158">
        <v>0.92447074050106304</v>
      </c>
      <c r="O7789" s="158">
        <v>7.8517999999999999</v>
      </c>
      <c r="P7789" s="161">
        <f t="shared" si="729"/>
        <v>7.2587999999999999</v>
      </c>
    </row>
    <row r="7790" spans="9:16" x14ac:dyDescent="0.2">
      <c r="I7790" s="158">
        <f t="shared" si="733"/>
        <v>19</v>
      </c>
      <c r="J7790" s="158" t="str">
        <f t="shared" si="730"/>
        <v>USD</v>
      </c>
      <c r="K7790" s="158" t="str">
        <f t="shared" si="731"/>
        <v>CNY</v>
      </c>
      <c r="L7790" s="158" t="str">
        <f t="shared" si="728"/>
        <v>USDCNY45503</v>
      </c>
      <c r="M7790" s="160">
        <f t="shared" si="732"/>
        <v>45503</v>
      </c>
      <c r="N7790" s="158">
        <v>0.92387287509238725</v>
      </c>
      <c r="O7790" s="158">
        <v>7.8489000000000004</v>
      </c>
      <c r="P7790" s="161">
        <f t="shared" si="729"/>
        <v>7.2514000000000003</v>
      </c>
    </row>
    <row r="7791" spans="9:16" x14ac:dyDescent="0.2">
      <c r="I7791" s="158">
        <f t="shared" si="733"/>
        <v>19</v>
      </c>
      <c r="J7791" s="158" t="str">
        <f t="shared" si="730"/>
        <v>USD</v>
      </c>
      <c r="K7791" s="158" t="str">
        <f t="shared" si="731"/>
        <v>CNY</v>
      </c>
      <c r="L7791" s="158" t="str">
        <f t="shared" si="728"/>
        <v>USDCNY45504</v>
      </c>
      <c r="M7791" s="160">
        <f t="shared" si="732"/>
        <v>45504</v>
      </c>
      <c r="N7791" s="158">
        <v>0.92353158478019948</v>
      </c>
      <c r="O7791" s="158">
        <v>7.8193999999999999</v>
      </c>
      <c r="P7791" s="161">
        <f t="shared" si="729"/>
        <v>7.2214999999999998</v>
      </c>
    </row>
    <row r="7792" spans="9:16" x14ac:dyDescent="0.2">
      <c r="I7792" s="158">
        <f t="shared" si="733"/>
        <v>19</v>
      </c>
      <c r="J7792" s="158" t="str">
        <f t="shared" si="730"/>
        <v>USD</v>
      </c>
      <c r="K7792" s="158" t="str">
        <f t="shared" si="731"/>
        <v>CNY</v>
      </c>
      <c r="L7792" s="158" t="str">
        <f t="shared" si="728"/>
        <v>USDCNY45505</v>
      </c>
      <c r="M7792" s="160">
        <f t="shared" si="732"/>
        <v>45505</v>
      </c>
      <c r="N7792" s="158">
        <v>0.92686996014459178</v>
      </c>
      <c r="O7792" s="158">
        <v>7.8202999999999996</v>
      </c>
      <c r="P7792" s="161">
        <f t="shared" si="729"/>
        <v>7.2484000000000002</v>
      </c>
    </row>
    <row r="7793" spans="9:16" x14ac:dyDescent="0.2">
      <c r="I7793" s="158">
        <f t="shared" si="733"/>
        <v>19</v>
      </c>
      <c r="J7793" s="158" t="str">
        <f t="shared" si="730"/>
        <v>USD</v>
      </c>
      <c r="K7793" s="158" t="str">
        <f t="shared" si="731"/>
        <v>CNY</v>
      </c>
      <c r="L7793" s="158" t="str">
        <f t="shared" si="728"/>
        <v>USDCNY45506</v>
      </c>
      <c r="M7793" s="160">
        <f t="shared" si="732"/>
        <v>45506</v>
      </c>
      <c r="N7793" s="158">
        <v>0.92293493308721741</v>
      </c>
      <c r="O7793" s="158">
        <v>7.8075000000000001</v>
      </c>
      <c r="P7793" s="161">
        <f t="shared" si="729"/>
        <v>7.2058</v>
      </c>
    </row>
    <row r="7794" spans="9:16" x14ac:dyDescent="0.2">
      <c r="I7794" s="158">
        <f t="shared" si="733"/>
        <v>19</v>
      </c>
      <c r="J7794" s="158" t="str">
        <f t="shared" si="730"/>
        <v>USD</v>
      </c>
      <c r="K7794" s="158" t="str">
        <f t="shared" si="731"/>
        <v>CNY</v>
      </c>
      <c r="L7794" s="158" t="str">
        <f t="shared" si="728"/>
        <v>USDCNY45507</v>
      </c>
      <c r="M7794" s="160">
        <f t="shared" si="732"/>
        <v>45507</v>
      </c>
      <c r="N7794" s="158">
        <v>0.92293493308721741</v>
      </c>
      <c r="O7794" s="158">
        <v>7.8075000000000001</v>
      </c>
      <c r="P7794" s="161">
        <f t="shared" si="729"/>
        <v>7.2058</v>
      </c>
    </row>
    <row r="7795" spans="9:16" x14ac:dyDescent="0.2">
      <c r="I7795" s="158">
        <f t="shared" si="733"/>
        <v>19</v>
      </c>
      <c r="J7795" s="158" t="str">
        <f t="shared" si="730"/>
        <v>USD</v>
      </c>
      <c r="K7795" s="158" t="str">
        <f t="shared" si="731"/>
        <v>CNY</v>
      </c>
      <c r="L7795" s="158" t="str">
        <f t="shared" si="728"/>
        <v>USDCNY45508</v>
      </c>
      <c r="M7795" s="160">
        <f t="shared" si="732"/>
        <v>45508</v>
      </c>
      <c r="N7795" s="158">
        <v>0.92293493308721741</v>
      </c>
      <c r="O7795" s="158">
        <v>7.8075000000000001</v>
      </c>
      <c r="P7795" s="161">
        <f t="shared" si="729"/>
        <v>7.2058</v>
      </c>
    </row>
    <row r="7796" spans="9:16" x14ac:dyDescent="0.2">
      <c r="I7796" s="158">
        <f t="shared" si="733"/>
        <v>19</v>
      </c>
      <c r="J7796" s="158" t="str">
        <f t="shared" si="730"/>
        <v>USD</v>
      </c>
      <c r="K7796" s="158" t="str">
        <f t="shared" si="731"/>
        <v>CNY</v>
      </c>
      <c r="L7796" s="158" t="str">
        <f t="shared" si="728"/>
        <v>USDCNY45509</v>
      </c>
      <c r="M7796" s="160">
        <f t="shared" si="732"/>
        <v>45509</v>
      </c>
      <c r="N7796" s="158">
        <v>0.91190953857377344</v>
      </c>
      <c r="O7796" s="158">
        <v>7.8045999999999998</v>
      </c>
      <c r="P7796" s="161">
        <f t="shared" si="729"/>
        <v>7.1170999999999998</v>
      </c>
    </row>
    <row r="7797" spans="9:16" x14ac:dyDescent="0.2">
      <c r="I7797" s="158">
        <f t="shared" si="733"/>
        <v>19</v>
      </c>
      <c r="J7797" s="158" t="str">
        <f t="shared" si="730"/>
        <v>USD</v>
      </c>
      <c r="K7797" s="158" t="str">
        <f t="shared" si="731"/>
        <v>CNY</v>
      </c>
      <c r="L7797" s="158" t="str">
        <f t="shared" si="728"/>
        <v>USDCNY45510</v>
      </c>
      <c r="M7797" s="160">
        <f t="shared" si="732"/>
        <v>45510</v>
      </c>
      <c r="N7797" s="158">
        <v>0.91617040769583147</v>
      </c>
      <c r="O7797" s="158">
        <v>7.8071000000000002</v>
      </c>
      <c r="P7797" s="161">
        <f t="shared" si="729"/>
        <v>7.1525999999999996</v>
      </c>
    </row>
    <row r="7798" spans="9:16" x14ac:dyDescent="0.2">
      <c r="I7798" s="158">
        <f t="shared" si="733"/>
        <v>19</v>
      </c>
      <c r="J7798" s="158" t="str">
        <f t="shared" si="730"/>
        <v>USD</v>
      </c>
      <c r="K7798" s="158" t="str">
        <f t="shared" si="731"/>
        <v>CNY</v>
      </c>
      <c r="L7798" s="158" t="str">
        <f t="shared" si="728"/>
        <v>USDCNY45511</v>
      </c>
      <c r="M7798" s="160">
        <f t="shared" si="732"/>
        <v>45511</v>
      </c>
      <c r="N7798" s="158">
        <v>0.91558322651529023</v>
      </c>
      <c r="O7798" s="158">
        <v>7.8425000000000002</v>
      </c>
      <c r="P7798" s="161">
        <f t="shared" si="729"/>
        <v>7.1805000000000003</v>
      </c>
    </row>
    <row r="7799" spans="9:16" x14ac:dyDescent="0.2">
      <c r="I7799" s="158">
        <f t="shared" si="733"/>
        <v>19</v>
      </c>
      <c r="J7799" s="158" t="str">
        <f t="shared" si="730"/>
        <v>USD</v>
      </c>
      <c r="K7799" s="158" t="str">
        <f t="shared" si="731"/>
        <v>CNY</v>
      </c>
      <c r="L7799" s="158" t="str">
        <f t="shared" si="728"/>
        <v>USDCNY45512</v>
      </c>
      <c r="M7799" s="160">
        <f t="shared" si="732"/>
        <v>45512</v>
      </c>
      <c r="N7799" s="158">
        <v>0.91491308325709064</v>
      </c>
      <c r="O7799" s="158">
        <v>7.8392999999999997</v>
      </c>
      <c r="P7799" s="161">
        <f t="shared" si="729"/>
        <v>7.1722999999999999</v>
      </c>
    </row>
    <row r="7800" spans="9:16" x14ac:dyDescent="0.2">
      <c r="I7800" s="158">
        <f t="shared" si="733"/>
        <v>19</v>
      </c>
      <c r="J7800" s="158" t="str">
        <f t="shared" si="730"/>
        <v>USD</v>
      </c>
      <c r="K7800" s="158" t="str">
        <f t="shared" si="731"/>
        <v>CNY</v>
      </c>
      <c r="L7800" s="158" t="str">
        <f t="shared" si="728"/>
        <v>USDCNY45513</v>
      </c>
      <c r="M7800" s="160">
        <f t="shared" si="732"/>
        <v>45513</v>
      </c>
      <c r="N7800" s="158">
        <v>0.91600256480718156</v>
      </c>
      <c r="O7800" s="158">
        <v>7.8280000000000003</v>
      </c>
      <c r="P7800" s="161">
        <f t="shared" si="729"/>
        <v>7.1704999999999997</v>
      </c>
    </row>
    <row r="7801" spans="9:16" x14ac:dyDescent="0.2">
      <c r="I7801" s="158">
        <f t="shared" si="733"/>
        <v>19</v>
      </c>
      <c r="J7801" s="158" t="str">
        <f t="shared" si="730"/>
        <v>USD</v>
      </c>
      <c r="K7801" s="158" t="str">
        <f t="shared" si="731"/>
        <v>CNY</v>
      </c>
      <c r="L7801" s="158" t="str">
        <f t="shared" si="728"/>
        <v>USDCNY45514</v>
      </c>
      <c r="M7801" s="160">
        <f t="shared" si="732"/>
        <v>45514</v>
      </c>
      <c r="N7801" s="158">
        <v>0.91600256480718156</v>
      </c>
      <c r="O7801" s="158">
        <v>7.8280000000000003</v>
      </c>
      <c r="P7801" s="161">
        <f t="shared" si="729"/>
        <v>7.1704999999999997</v>
      </c>
    </row>
    <row r="7802" spans="9:16" x14ac:dyDescent="0.2">
      <c r="I7802" s="158">
        <f t="shared" si="733"/>
        <v>19</v>
      </c>
      <c r="J7802" s="158" t="str">
        <f t="shared" si="730"/>
        <v>USD</v>
      </c>
      <c r="K7802" s="158" t="str">
        <f t="shared" si="731"/>
        <v>CNY</v>
      </c>
      <c r="L7802" s="158" t="str">
        <f t="shared" si="728"/>
        <v>USDCNY45515</v>
      </c>
      <c r="M7802" s="160">
        <f t="shared" si="732"/>
        <v>45515</v>
      </c>
      <c r="N7802" s="158">
        <v>0.91600256480718156</v>
      </c>
      <c r="O7802" s="158">
        <v>7.8280000000000003</v>
      </c>
      <c r="P7802" s="161">
        <f t="shared" si="729"/>
        <v>7.1704999999999997</v>
      </c>
    </row>
    <row r="7803" spans="9:16" x14ac:dyDescent="0.2">
      <c r="I7803" s="158">
        <f t="shared" si="733"/>
        <v>19</v>
      </c>
      <c r="J7803" s="158" t="str">
        <f t="shared" si="730"/>
        <v>USD</v>
      </c>
      <c r="K7803" s="158" t="str">
        <f t="shared" si="731"/>
        <v>CNY</v>
      </c>
      <c r="L7803" s="158" t="str">
        <f t="shared" si="728"/>
        <v>USDCNY45516</v>
      </c>
      <c r="M7803" s="160">
        <f t="shared" si="732"/>
        <v>45516</v>
      </c>
      <c r="N7803" s="158">
        <v>0.91533180778032031</v>
      </c>
      <c r="O7803" s="158">
        <v>7.8438999999999997</v>
      </c>
      <c r="P7803" s="161">
        <f t="shared" si="729"/>
        <v>7.1798000000000002</v>
      </c>
    </row>
    <row r="7804" spans="9:16" x14ac:dyDescent="0.2">
      <c r="I7804" s="158">
        <f t="shared" si="733"/>
        <v>19</v>
      </c>
      <c r="J7804" s="158" t="str">
        <f t="shared" si="730"/>
        <v>USD</v>
      </c>
      <c r="K7804" s="158" t="str">
        <f t="shared" si="731"/>
        <v>CNY</v>
      </c>
      <c r="L7804" s="158" t="str">
        <f t="shared" si="728"/>
        <v>USDCNY45517</v>
      </c>
      <c r="M7804" s="160">
        <f t="shared" si="732"/>
        <v>45517</v>
      </c>
      <c r="N7804" s="158">
        <v>0.91482938431982441</v>
      </c>
      <c r="O7804" s="158">
        <v>7.8300999999999998</v>
      </c>
      <c r="P7804" s="161">
        <f t="shared" si="729"/>
        <v>7.1631999999999998</v>
      </c>
    </row>
    <row r="7805" spans="9:16" x14ac:dyDescent="0.2">
      <c r="I7805" s="158">
        <f t="shared" si="733"/>
        <v>19</v>
      </c>
      <c r="J7805" s="158" t="str">
        <f t="shared" si="730"/>
        <v>USD</v>
      </c>
      <c r="K7805" s="158" t="str">
        <f t="shared" si="731"/>
        <v>CNY</v>
      </c>
      <c r="L7805" s="158" t="str">
        <f t="shared" si="728"/>
        <v>USDCNY45518</v>
      </c>
      <c r="M7805" s="160">
        <f t="shared" si="732"/>
        <v>45518</v>
      </c>
      <c r="N7805" s="158">
        <v>0.90752336872674466</v>
      </c>
      <c r="O7805" s="158">
        <v>7.8627000000000002</v>
      </c>
      <c r="P7805" s="161">
        <f t="shared" si="729"/>
        <v>7.1356000000000002</v>
      </c>
    </row>
    <row r="7806" spans="9:16" x14ac:dyDescent="0.2">
      <c r="I7806" s="158">
        <f t="shared" si="733"/>
        <v>19</v>
      </c>
      <c r="J7806" s="158" t="str">
        <f t="shared" si="730"/>
        <v>USD</v>
      </c>
      <c r="K7806" s="158" t="str">
        <f t="shared" si="731"/>
        <v>CNY</v>
      </c>
      <c r="L7806" s="158" t="str">
        <f t="shared" si="728"/>
        <v>USDCNY45519</v>
      </c>
      <c r="M7806" s="160">
        <f t="shared" si="732"/>
        <v>45519</v>
      </c>
      <c r="N7806" s="158">
        <v>0.90818272636454456</v>
      </c>
      <c r="O7806" s="158">
        <v>7.8815999999999997</v>
      </c>
      <c r="P7806" s="161">
        <f t="shared" si="729"/>
        <v>7.1578999999999997</v>
      </c>
    </row>
    <row r="7807" spans="9:16" x14ac:dyDescent="0.2">
      <c r="I7807" s="158">
        <f t="shared" si="733"/>
        <v>19</v>
      </c>
      <c r="J7807" s="158" t="str">
        <f t="shared" si="730"/>
        <v>USD</v>
      </c>
      <c r="K7807" s="158" t="str">
        <f t="shared" si="731"/>
        <v>CNY</v>
      </c>
      <c r="L7807" s="158" t="str">
        <f t="shared" si="728"/>
        <v>USDCNY45520</v>
      </c>
      <c r="M7807" s="160">
        <f t="shared" si="732"/>
        <v>45520</v>
      </c>
      <c r="N7807" s="158">
        <v>0.90958704748044394</v>
      </c>
      <c r="O7807" s="158">
        <v>7.8757999999999999</v>
      </c>
      <c r="P7807" s="161">
        <f t="shared" si="729"/>
        <v>7.1637000000000004</v>
      </c>
    </row>
    <row r="7808" spans="9:16" x14ac:dyDescent="0.2">
      <c r="I7808" s="158">
        <f t="shared" si="733"/>
        <v>19</v>
      </c>
      <c r="J7808" s="158" t="str">
        <f t="shared" si="730"/>
        <v>USD</v>
      </c>
      <c r="K7808" s="158" t="str">
        <f t="shared" si="731"/>
        <v>CNY</v>
      </c>
      <c r="L7808" s="158" t="str">
        <f t="shared" si="728"/>
        <v>USDCNY45521</v>
      </c>
      <c r="M7808" s="160">
        <f t="shared" si="732"/>
        <v>45521</v>
      </c>
      <c r="N7808" s="158">
        <v>0.90958704748044394</v>
      </c>
      <c r="O7808" s="158">
        <v>7.8757999999999999</v>
      </c>
      <c r="P7808" s="161">
        <f t="shared" si="729"/>
        <v>7.1637000000000004</v>
      </c>
    </row>
    <row r="7809" spans="9:16" x14ac:dyDescent="0.2">
      <c r="I7809" s="158">
        <f t="shared" si="733"/>
        <v>19</v>
      </c>
      <c r="J7809" s="158" t="str">
        <f t="shared" si="730"/>
        <v>USD</v>
      </c>
      <c r="K7809" s="158" t="str">
        <f t="shared" si="731"/>
        <v>CNY</v>
      </c>
      <c r="L7809" s="158" t="str">
        <f t="shared" si="728"/>
        <v>USDCNY45522</v>
      </c>
      <c r="M7809" s="160">
        <f t="shared" si="732"/>
        <v>45522</v>
      </c>
      <c r="N7809" s="158">
        <v>0.90958704748044394</v>
      </c>
      <c r="O7809" s="158">
        <v>7.8757999999999999</v>
      </c>
      <c r="P7809" s="161">
        <f t="shared" si="729"/>
        <v>7.1637000000000004</v>
      </c>
    </row>
    <row r="7810" spans="9:16" x14ac:dyDescent="0.2">
      <c r="I7810" s="158">
        <f t="shared" si="733"/>
        <v>19</v>
      </c>
      <c r="J7810" s="158" t="str">
        <f t="shared" si="730"/>
        <v>USD</v>
      </c>
      <c r="K7810" s="158" t="str">
        <f t="shared" si="731"/>
        <v>CNY</v>
      </c>
      <c r="L7810" s="158" t="str">
        <f t="shared" si="728"/>
        <v>USDCNY45523</v>
      </c>
      <c r="M7810" s="160">
        <f t="shared" si="732"/>
        <v>45523</v>
      </c>
      <c r="N7810" s="158">
        <v>0.90571506204148167</v>
      </c>
      <c r="O7810" s="158">
        <v>7.8848000000000003</v>
      </c>
      <c r="P7810" s="161">
        <f t="shared" si="729"/>
        <v>7.1414</v>
      </c>
    </row>
    <row r="7811" spans="9:16" x14ac:dyDescent="0.2">
      <c r="I7811" s="158">
        <f t="shared" si="733"/>
        <v>19</v>
      </c>
      <c r="J7811" s="158" t="str">
        <f t="shared" si="730"/>
        <v>USD</v>
      </c>
      <c r="K7811" s="158" t="str">
        <f t="shared" si="731"/>
        <v>CNY</v>
      </c>
      <c r="L7811" s="158" t="str">
        <f t="shared" ref="L7811:L7874" si="734">J7811&amp;K7811&amp;M7811</f>
        <v>USDCNY45524</v>
      </c>
      <c r="M7811" s="160">
        <f t="shared" si="732"/>
        <v>45524</v>
      </c>
      <c r="N7811" s="158">
        <v>0.90220137134608436</v>
      </c>
      <c r="O7811" s="158">
        <v>7.9192</v>
      </c>
      <c r="P7811" s="161">
        <f t="shared" ref="P7811:P7874" si="735">ROUND(N7811*O7811,4)</f>
        <v>7.1447000000000003</v>
      </c>
    </row>
    <row r="7812" spans="9:16" x14ac:dyDescent="0.2">
      <c r="I7812" s="158">
        <f t="shared" si="733"/>
        <v>19</v>
      </c>
      <c r="J7812" s="158" t="str">
        <f t="shared" ref="J7812:J7875" si="736">VLOOKUP($I7812,$A:$C,2,FALSE)</f>
        <v>USD</v>
      </c>
      <c r="K7812" s="158" t="str">
        <f t="shared" ref="K7812:K7875" si="737">VLOOKUP($I7812,$A:$C,3,FALSE)</f>
        <v>CNY</v>
      </c>
      <c r="L7812" s="158" t="str">
        <f t="shared" si="734"/>
        <v>USDCNY45525</v>
      </c>
      <c r="M7812" s="160">
        <f t="shared" ref="M7812:M7875" si="738">IF(I7812=I7811,M7811+1,$G$1)</f>
        <v>45525</v>
      </c>
      <c r="N7812" s="158">
        <v>0.89960417416336813</v>
      </c>
      <c r="O7812" s="158">
        <v>7.9306000000000001</v>
      </c>
      <c r="P7812" s="161">
        <f t="shared" si="735"/>
        <v>7.1344000000000003</v>
      </c>
    </row>
    <row r="7813" spans="9:16" x14ac:dyDescent="0.2">
      <c r="I7813" s="158">
        <f t="shared" si="733"/>
        <v>19</v>
      </c>
      <c r="J7813" s="158" t="str">
        <f t="shared" si="736"/>
        <v>USD</v>
      </c>
      <c r="K7813" s="158" t="str">
        <f t="shared" si="737"/>
        <v>CNY</v>
      </c>
      <c r="L7813" s="158" t="str">
        <f t="shared" si="734"/>
        <v>USDCNY45526</v>
      </c>
      <c r="M7813" s="160">
        <f t="shared" si="738"/>
        <v>45526</v>
      </c>
      <c r="N7813" s="158">
        <v>0.89806915132465204</v>
      </c>
      <c r="O7813" s="158">
        <v>7.9490999999999996</v>
      </c>
      <c r="P7813" s="161">
        <f t="shared" si="735"/>
        <v>7.1387999999999998</v>
      </c>
    </row>
    <row r="7814" spans="9:16" x14ac:dyDescent="0.2">
      <c r="I7814" s="158">
        <f t="shared" si="733"/>
        <v>19</v>
      </c>
      <c r="J7814" s="158" t="str">
        <f t="shared" si="736"/>
        <v>USD</v>
      </c>
      <c r="K7814" s="158" t="str">
        <f t="shared" si="737"/>
        <v>CNY</v>
      </c>
      <c r="L7814" s="158" t="str">
        <f t="shared" si="734"/>
        <v>USDCNY45527</v>
      </c>
      <c r="M7814" s="160">
        <f t="shared" si="738"/>
        <v>45527</v>
      </c>
      <c r="N7814" s="158">
        <v>0.89919971225609197</v>
      </c>
      <c r="O7814" s="158">
        <v>7.9363999999999999</v>
      </c>
      <c r="P7814" s="161">
        <f t="shared" si="735"/>
        <v>7.1364000000000001</v>
      </c>
    </row>
    <row r="7815" spans="9:16" x14ac:dyDescent="0.2">
      <c r="I7815" s="158">
        <f t="shared" si="733"/>
        <v>19</v>
      </c>
      <c r="J7815" s="158" t="str">
        <f t="shared" si="736"/>
        <v>USD</v>
      </c>
      <c r="K7815" s="158" t="str">
        <f t="shared" si="737"/>
        <v>CNY</v>
      </c>
      <c r="L7815" s="158" t="str">
        <f t="shared" si="734"/>
        <v>USDCNY45528</v>
      </c>
      <c r="M7815" s="160">
        <f t="shared" si="738"/>
        <v>45528</v>
      </c>
      <c r="N7815" s="158">
        <v>0.89919971225609197</v>
      </c>
      <c r="O7815" s="158">
        <v>7.9363999999999999</v>
      </c>
      <c r="P7815" s="161">
        <f t="shared" si="735"/>
        <v>7.1364000000000001</v>
      </c>
    </row>
    <row r="7816" spans="9:16" x14ac:dyDescent="0.2">
      <c r="I7816" s="158">
        <f t="shared" si="733"/>
        <v>19</v>
      </c>
      <c r="J7816" s="158" t="str">
        <f t="shared" si="736"/>
        <v>USD</v>
      </c>
      <c r="K7816" s="158" t="str">
        <f t="shared" si="737"/>
        <v>CNY</v>
      </c>
      <c r="L7816" s="158" t="str">
        <f t="shared" si="734"/>
        <v>USDCNY45529</v>
      </c>
      <c r="M7816" s="160">
        <f t="shared" si="738"/>
        <v>45529</v>
      </c>
      <c r="N7816" s="158">
        <v>0.89919971225609197</v>
      </c>
      <c r="O7816" s="158">
        <v>7.9363999999999999</v>
      </c>
      <c r="P7816" s="161">
        <f t="shared" si="735"/>
        <v>7.1364000000000001</v>
      </c>
    </row>
    <row r="7817" spans="9:16" x14ac:dyDescent="0.2">
      <c r="I7817" s="158">
        <f t="shared" si="733"/>
        <v>19</v>
      </c>
      <c r="J7817" s="158" t="str">
        <f t="shared" si="736"/>
        <v>USD</v>
      </c>
      <c r="K7817" s="158" t="str">
        <f t="shared" si="737"/>
        <v>CNY</v>
      </c>
      <c r="L7817" s="158" t="str">
        <f t="shared" si="734"/>
        <v>USDCNY45530</v>
      </c>
      <c r="M7817" s="160">
        <f t="shared" si="738"/>
        <v>45530</v>
      </c>
      <c r="N7817" s="158">
        <v>0.89581653677326878</v>
      </c>
      <c r="O7817" s="158">
        <v>7.9512</v>
      </c>
      <c r="P7817" s="161">
        <f t="shared" si="735"/>
        <v>7.1227999999999998</v>
      </c>
    </row>
    <row r="7818" spans="9:16" x14ac:dyDescent="0.2">
      <c r="I7818" s="158">
        <f t="shared" si="733"/>
        <v>19</v>
      </c>
      <c r="J7818" s="158" t="str">
        <f t="shared" si="736"/>
        <v>USD</v>
      </c>
      <c r="K7818" s="158" t="str">
        <f t="shared" si="737"/>
        <v>CNY</v>
      </c>
      <c r="L7818" s="158" t="str">
        <f t="shared" si="734"/>
        <v>USDCNY45531</v>
      </c>
      <c r="M7818" s="160">
        <f t="shared" si="738"/>
        <v>45531</v>
      </c>
      <c r="N7818" s="158">
        <v>0.89589679268948208</v>
      </c>
      <c r="O7818" s="158">
        <v>7.9546999999999999</v>
      </c>
      <c r="P7818" s="161">
        <f t="shared" si="735"/>
        <v>7.1265999999999998</v>
      </c>
    </row>
    <row r="7819" spans="9:16" x14ac:dyDescent="0.2">
      <c r="I7819" s="158">
        <f t="shared" si="733"/>
        <v>19</v>
      </c>
      <c r="J7819" s="158" t="str">
        <f t="shared" si="736"/>
        <v>USD</v>
      </c>
      <c r="K7819" s="158" t="str">
        <f t="shared" si="737"/>
        <v>CNY</v>
      </c>
      <c r="L7819" s="158" t="str">
        <f t="shared" si="734"/>
        <v>USDCNY45532</v>
      </c>
      <c r="M7819" s="160">
        <f t="shared" si="738"/>
        <v>45532</v>
      </c>
      <c r="N7819" s="158">
        <v>0.8995232526760818</v>
      </c>
      <c r="O7819" s="158">
        <v>7.9253</v>
      </c>
      <c r="P7819" s="161">
        <f t="shared" si="735"/>
        <v>7.1289999999999996</v>
      </c>
    </row>
    <row r="7820" spans="9:16" x14ac:dyDescent="0.2">
      <c r="I7820" s="158">
        <f t="shared" si="733"/>
        <v>19</v>
      </c>
      <c r="J7820" s="158" t="str">
        <f t="shared" si="736"/>
        <v>USD</v>
      </c>
      <c r="K7820" s="158" t="str">
        <f t="shared" si="737"/>
        <v>CNY</v>
      </c>
      <c r="L7820" s="158" t="str">
        <f t="shared" si="734"/>
        <v>USDCNY45533</v>
      </c>
      <c r="M7820" s="160">
        <f t="shared" si="738"/>
        <v>45533</v>
      </c>
      <c r="N7820" s="158">
        <v>0.90187590187590183</v>
      </c>
      <c r="O7820" s="158">
        <v>7.8653000000000004</v>
      </c>
      <c r="P7820" s="161">
        <f t="shared" si="735"/>
        <v>7.0934999999999997</v>
      </c>
    </row>
    <row r="7821" spans="9:16" x14ac:dyDescent="0.2">
      <c r="I7821" s="158">
        <f t="shared" si="733"/>
        <v>19</v>
      </c>
      <c r="J7821" s="158" t="str">
        <f t="shared" si="736"/>
        <v>USD</v>
      </c>
      <c r="K7821" s="158" t="str">
        <f t="shared" si="737"/>
        <v>CNY</v>
      </c>
      <c r="L7821" s="158" t="str">
        <f t="shared" si="734"/>
        <v>USDCNY45534</v>
      </c>
      <c r="M7821" s="160">
        <f t="shared" si="738"/>
        <v>45534</v>
      </c>
      <c r="N7821" s="158">
        <v>0.90195724722648141</v>
      </c>
      <c r="O7821" s="158">
        <v>7.8585000000000003</v>
      </c>
      <c r="P7821" s="161">
        <f t="shared" si="735"/>
        <v>7.0880000000000001</v>
      </c>
    </row>
    <row r="7822" spans="9:16" x14ac:dyDescent="0.2">
      <c r="I7822" s="158">
        <f t="shared" si="733"/>
        <v>19</v>
      </c>
      <c r="J7822" s="158" t="str">
        <f t="shared" si="736"/>
        <v>USD</v>
      </c>
      <c r="K7822" s="158" t="str">
        <f t="shared" si="737"/>
        <v>CNY</v>
      </c>
      <c r="L7822" s="158" t="str">
        <f t="shared" si="734"/>
        <v>USDCNY45535</v>
      </c>
      <c r="M7822" s="160">
        <f t="shared" si="738"/>
        <v>45535</v>
      </c>
      <c r="N7822" s="158">
        <v>0.90195724722648141</v>
      </c>
      <c r="O7822" s="158">
        <v>7.8585000000000003</v>
      </c>
      <c r="P7822" s="161">
        <f t="shared" si="735"/>
        <v>7.0880000000000001</v>
      </c>
    </row>
    <row r="7823" spans="9:16" x14ac:dyDescent="0.2">
      <c r="I7823" s="158">
        <f t="shared" si="733"/>
        <v>19</v>
      </c>
      <c r="J7823" s="158" t="str">
        <f t="shared" si="736"/>
        <v>USD</v>
      </c>
      <c r="K7823" s="158" t="str">
        <f t="shared" si="737"/>
        <v>CNY</v>
      </c>
      <c r="L7823" s="158" t="str">
        <f t="shared" si="734"/>
        <v>USDCNY45536</v>
      </c>
      <c r="M7823" s="160">
        <f t="shared" si="738"/>
        <v>45536</v>
      </c>
      <c r="N7823" s="158">
        <v>0.90195724722648141</v>
      </c>
      <c r="O7823" s="158">
        <v>7.8585000000000003</v>
      </c>
      <c r="P7823" s="161">
        <f t="shared" si="735"/>
        <v>7.0880000000000001</v>
      </c>
    </row>
    <row r="7824" spans="9:16" x14ac:dyDescent="0.2">
      <c r="I7824" s="158">
        <f t="shared" si="733"/>
        <v>19</v>
      </c>
      <c r="J7824" s="158" t="str">
        <f t="shared" si="736"/>
        <v>USD</v>
      </c>
      <c r="K7824" s="158" t="str">
        <f t="shared" si="737"/>
        <v>CNY</v>
      </c>
      <c r="L7824" s="158" t="str">
        <f t="shared" si="734"/>
        <v>USDCNY45537</v>
      </c>
      <c r="M7824" s="160">
        <f t="shared" si="738"/>
        <v>45537</v>
      </c>
      <c r="N7824" s="158">
        <v>0.90407738902450041</v>
      </c>
      <c r="O7824" s="158">
        <v>7.8677000000000001</v>
      </c>
      <c r="P7824" s="161">
        <f t="shared" si="735"/>
        <v>7.1130000000000004</v>
      </c>
    </row>
    <row r="7825" spans="9:16" x14ac:dyDescent="0.2">
      <c r="I7825" s="158">
        <f t="shared" si="733"/>
        <v>19</v>
      </c>
      <c r="J7825" s="158" t="str">
        <f t="shared" si="736"/>
        <v>USD</v>
      </c>
      <c r="K7825" s="158" t="str">
        <f t="shared" si="737"/>
        <v>CNY</v>
      </c>
      <c r="L7825" s="158" t="str">
        <f t="shared" si="734"/>
        <v>USDCNY45538</v>
      </c>
      <c r="M7825" s="160">
        <f t="shared" si="738"/>
        <v>45538</v>
      </c>
      <c r="N7825" s="158">
        <v>0.90620752152242867</v>
      </c>
      <c r="O7825" s="158">
        <v>7.8613999999999997</v>
      </c>
      <c r="P7825" s="161">
        <f t="shared" si="735"/>
        <v>7.1241000000000003</v>
      </c>
    </row>
    <row r="7826" spans="9:16" x14ac:dyDescent="0.2">
      <c r="I7826" s="158">
        <f t="shared" si="733"/>
        <v>19</v>
      </c>
      <c r="J7826" s="158" t="str">
        <f t="shared" si="736"/>
        <v>USD</v>
      </c>
      <c r="K7826" s="158" t="str">
        <f t="shared" si="737"/>
        <v>CNY</v>
      </c>
      <c r="L7826" s="158" t="str">
        <f t="shared" si="734"/>
        <v>USDCNY45539</v>
      </c>
      <c r="M7826" s="160">
        <f t="shared" si="738"/>
        <v>45539</v>
      </c>
      <c r="N7826" s="158">
        <v>0.90497737556561086</v>
      </c>
      <c r="O7826" s="158">
        <v>7.8647999999999998</v>
      </c>
      <c r="P7826" s="161">
        <f t="shared" si="735"/>
        <v>7.1174999999999997</v>
      </c>
    </row>
    <row r="7827" spans="9:16" x14ac:dyDescent="0.2">
      <c r="I7827" s="158">
        <f t="shared" si="733"/>
        <v>19</v>
      </c>
      <c r="J7827" s="158" t="str">
        <f t="shared" si="736"/>
        <v>USD</v>
      </c>
      <c r="K7827" s="158" t="str">
        <f t="shared" si="737"/>
        <v>CNY</v>
      </c>
      <c r="L7827" s="158" t="str">
        <f t="shared" si="734"/>
        <v>USDCNY45540</v>
      </c>
      <c r="M7827" s="160">
        <f t="shared" si="738"/>
        <v>45540</v>
      </c>
      <c r="N7827" s="158">
        <v>0.90114445345588901</v>
      </c>
      <c r="O7827" s="158">
        <v>7.8738999999999999</v>
      </c>
      <c r="P7827" s="161">
        <f t="shared" si="735"/>
        <v>7.0955000000000004</v>
      </c>
    </row>
    <row r="7828" spans="9:16" x14ac:dyDescent="0.2">
      <c r="I7828" s="158">
        <f t="shared" si="733"/>
        <v>19</v>
      </c>
      <c r="J7828" s="158" t="str">
        <f t="shared" si="736"/>
        <v>USD</v>
      </c>
      <c r="K7828" s="158" t="str">
        <f t="shared" si="737"/>
        <v>CNY</v>
      </c>
      <c r="L7828" s="158" t="str">
        <f t="shared" si="734"/>
        <v>USDCNY45541</v>
      </c>
      <c r="M7828" s="160">
        <f t="shared" si="738"/>
        <v>45541</v>
      </c>
      <c r="N7828" s="158">
        <v>0.90065747996037104</v>
      </c>
      <c r="O7828" s="158">
        <v>7.8650000000000002</v>
      </c>
      <c r="P7828" s="161">
        <f t="shared" si="735"/>
        <v>7.0837000000000003</v>
      </c>
    </row>
    <row r="7829" spans="9:16" x14ac:dyDescent="0.2">
      <c r="I7829" s="158">
        <f t="shared" si="733"/>
        <v>19</v>
      </c>
      <c r="J7829" s="158" t="str">
        <f t="shared" si="736"/>
        <v>USD</v>
      </c>
      <c r="K7829" s="158" t="str">
        <f t="shared" si="737"/>
        <v>CNY</v>
      </c>
      <c r="L7829" s="158" t="str">
        <f t="shared" si="734"/>
        <v>USDCNY45542</v>
      </c>
      <c r="M7829" s="160">
        <f t="shared" si="738"/>
        <v>45542</v>
      </c>
      <c r="N7829" s="158">
        <v>0.90065747996037104</v>
      </c>
      <c r="O7829" s="158">
        <v>7.8650000000000002</v>
      </c>
      <c r="P7829" s="161">
        <f t="shared" si="735"/>
        <v>7.0837000000000003</v>
      </c>
    </row>
    <row r="7830" spans="9:16" x14ac:dyDescent="0.2">
      <c r="I7830" s="158">
        <f t="shared" si="733"/>
        <v>19</v>
      </c>
      <c r="J7830" s="158" t="str">
        <f t="shared" si="736"/>
        <v>USD</v>
      </c>
      <c r="K7830" s="158" t="str">
        <f t="shared" si="737"/>
        <v>CNY</v>
      </c>
      <c r="L7830" s="158" t="str">
        <f t="shared" si="734"/>
        <v>USDCNY45543</v>
      </c>
      <c r="M7830" s="160">
        <f t="shared" si="738"/>
        <v>45543</v>
      </c>
      <c r="N7830" s="158">
        <v>0.90065747996037104</v>
      </c>
      <c r="O7830" s="158">
        <v>7.8650000000000002</v>
      </c>
      <c r="P7830" s="161">
        <f t="shared" si="735"/>
        <v>7.0837000000000003</v>
      </c>
    </row>
    <row r="7831" spans="9:16" x14ac:dyDescent="0.2">
      <c r="I7831" s="158">
        <f t="shared" si="733"/>
        <v>19</v>
      </c>
      <c r="J7831" s="158" t="str">
        <f t="shared" si="736"/>
        <v>USD</v>
      </c>
      <c r="K7831" s="158" t="str">
        <f t="shared" si="737"/>
        <v>CNY</v>
      </c>
      <c r="L7831" s="158" t="str">
        <f t="shared" si="734"/>
        <v>USDCNY45544</v>
      </c>
      <c r="M7831" s="160">
        <f t="shared" si="738"/>
        <v>45544</v>
      </c>
      <c r="N7831" s="158">
        <v>0.90555102780041652</v>
      </c>
      <c r="O7831" s="158">
        <v>7.8589000000000002</v>
      </c>
      <c r="P7831" s="161">
        <f t="shared" si="735"/>
        <v>7.1166</v>
      </c>
    </row>
    <row r="7832" spans="9:16" x14ac:dyDescent="0.2">
      <c r="I7832" s="158">
        <f t="shared" si="733"/>
        <v>19</v>
      </c>
      <c r="J7832" s="158" t="str">
        <f t="shared" si="736"/>
        <v>USD</v>
      </c>
      <c r="K7832" s="158" t="str">
        <f t="shared" si="737"/>
        <v>CNY</v>
      </c>
      <c r="L7832" s="158" t="str">
        <f t="shared" si="734"/>
        <v>USDCNY45545</v>
      </c>
      <c r="M7832" s="160">
        <f t="shared" si="738"/>
        <v>45545</v>
      </c>
      <c r="N7832" s="158">
        <v>0.90653612546459983</v>
      </c>
      <c r="O7832" s="158">
        <v>7.8529999999999998</v>
      </c>
      <c r="P7832" s="161">
        <f t="shared" si="735"/>
        <v>7.1189999999999998</v>
      </c>
    </row>
    <row r="7833" spans="9:16" x14ac:dyDescent="0.2">
      <c r="I7833" s="158">
        <f t="shared" si="733"/>
        <v>19</v>
      </c>
      <c r="J7833" s="158" t="str">
        <f t="shared" si="736"/>
        <v>USD</v>
      </c>
      <c r="K7833" s="158" t="str">
        <f t="shared" si="737"/>
        <v>CNY</v>
      </c>
      <c r="L7833" s="158" t="str">
        <f t="shared" si="734"/>
        <v>USDCNY45546</v>
      </c>
      <c r="M7833" s="160">
        <f t="shared" si="738"/>
        <v>45546</v>
      </c>
      <c r="N7833" s="158">
        <v>0.90555102780041652</v>
      </c>
      <c r="O7833" s="158">
        <v>7.8533999999999997</v>
      </c>
      <c r="P7833" s="161">
        <f t="shared" si="735"/>
        <v>7.1116999999999999</v>
      </c>
    </row>
    <row r="7834" spans="9:16" x14ac:dyDescent="0.2">
      <c r="I7834" s="158">
        <f t="shared" si="733"/>
        <v>19</v>
      </c>
      <c r="J7834" s="158" t="str">
        <f t="shared" si="736"/>
        <v>USD</v>
      </c>
      <c r="K7834" s="158" t="str">
        <f t="shared" si="737"/>
        <v>CNY</v>
      </c>
      <c r="L7834" s="158" t="str">
        <f t="shared" si="734"/>
        <v>USDCNY45547</v>
      </c>
      <c r="M7834" s="160">
        <f t="shared" si="738"/>
        <v>45547</v>
      </c>
      <c r="N7834" s="158">
        <v>0.90777051561365296</v>
      </c>
      <c r="O7834" s="158">
        <v>7.8441000000000001</v>
      </c>
      <c r="P7834" s="161">
        <f t="shared" si="735"/>
        <v>7.1205999999999996</v>
      </c>
    </row>
    <row r="7835" spans="9:16" x14ac:dyDescent="0.2">
      <c r="I7835" s="158">
        <f t="shared" si="733"/>
        <v>19</v>
      </c>
      <c r="J7835" s="158" t="str">
        <f t="shared" si="736"/>
        <v>USD</v>
      </c>
      <c r="K7835" s="158" t="str">
        <f t="shared" si="737"/>
        <v>CNY</v>
      </c>
      <c r="L7835" s="158" t="str">
        <f t="shared" si="734"/>
        <v>USDCNY45548</v>
      </c>
      <c r="M7835" s="160">
        <f t="shared" si="738"/>
        <v>45548</v>
      </c>
      <c r="N7835" s="158">
        <v>0.90244562765093395</v>
      </c>
      <c r="O7835" s="158">
        <v>7.8634000000000004</v>
      </c>
      <c r="P7835" s="161">
        <f t="shared" si="735"/>
        <v>7.0963000000000003</v>
      </c>
    </row>
    <row r="7836" spans="9:16" x14ac:dyDescent="0.2">
      <c r="I7836" s="158">
        <f t="shared" si="733"/>
        <v>19</v>
      </c>
      <c r="J7836" s="158" t="str">
        <f t="shared" si="736"/>
        <v>USD</v>
      </c>
      <c r="K7836" s="158" t="str">
        <f t="shared" si="737"/>
        <v>CNY</v>
      </c>
      <c r="L7836" s="158" t="str">
        <f t="shared" si="734"/>
        <v>USDCNY45549</v>
      </c>
      <c r="M7836" s="160">
        <f t="shared" si="738"/>
        <v>45549</v>
      </c>
      <c r="N7836" s="158">
        <v>0.90244562765093395</v>
      </c>
      <c r="O7836" s="158">
        <v>7.8634000000000004</v>
      </c>
      <c r="P7836" s="161">
        <f t="shared" si="735"/>
        <v>7.0963000000000003</v>
      </c>
    </row>
    <row r="7837" spans="9:16" x14ac:dyDescent="0.2">
      <c r="I7837" s="158">
        <f t="shared" si="733"/>
        <v>19</v>
      </c>
      <c r="J7837" s="158" t="str">
        <f t="shared" si="736"/>
        <v>USD</v>
      </c>
      <c r="K7837" s="158" t="str">
        <f t="shared" si="737"/>
        <v>CNY</v>
      </c>
      <c r="L7837" s="158" t="str">
        <f t="shared" si="734"/>
        <v>USDCNY45550</v>
      </c>
      <c r="M7837" s="160">
        <f t="shared" si="738"/>
        <v>45550</v>
      </c>
      <c r="N7837" s="158">
        <v>0.90244562765093395</v>
      </c>
      <c r="O7837" s="158">
        <v>7.8634000000000004</v>
      </c>
      <c r="P7837" s="161">
        <f t="shared" si="735"/>
        <v>7.0963000000000003</v>
      </c>
    </row>
    <row r="7838" spans="9:16" x14ac:dyDescent="0.2">
      <c r="I7838" s="158">
        <f t="shared" si="733"/>
        <v>19</v>
      </c>
      <c r="J7838" s="158" t="str">
        <f t="shared" si="736"/>
        <v>USD</v>
      </c>
      <c r="K7838" s="158" t="str">
        <f t="shared" si="737"/>
        <v>CNY</v>
      </c>
      <c r="L7838" s="158" t="str">
        <f t="shared" si="734"/>
        <v>USDCNY45551</v>
      </c>
      <c r="M7838" s="160">
        <f t="shared" si="738"/>
        <v>45551</v>
      </c>
      <c r="N7838" s="158">
        <v>0.89879561387740425</v>
      </c>
      <c r="O7838" s="158">
        <v>7.8952999999999998</v>
      </c>
      <c r="P7838" s="161">
        <f t="shared" si="735"/>
        <v>7.0963000000000003</v>
      </c>
    </row>
    <row r="7839" spans="9:16" x14ac:dyDescent="0.2">
      <c r="I7839" s="158">
        <f t="shared" si="733"/>
        <v>19</v>
      </c>
      <c r="J7839" s="158" t="str">
        <f t="shared" si="736"/>
        <v>USD</v>
      </c>
      <c r="K7839" s="158" t="str">
        <f t="shared" si="737"/>
        <v>CNY</v>
      </c>
      <c r="L7839" s="158" t="str">
        <f t="shared" si="734"/>
        <v>USDCNY45552</v>
      </c>
      <c r="M7839" s="160">
        <f t="shared" si="738"/>
        <v>45552</v>
      </c>
      <c r="N7839" s="158">
        <v>0.89774665589370684</v>
      </c>
      <c r="O7839" s="158">
        <v>7.9046000000000003</v>
      </c>
      <c r="P7839" s="161">
        <f t="shared" si="735"/>
        <v>7.0963000000000003</v>
      </c>
    </row>
    <row r="7840" spans="9:16" x14ac:dyDescent="0.2">
      <c r="I7840" s="158">
        <f t="shared" si="733"/>
        <v>19</v>
      </c>
      <c r="J7840" s="158" t="str">
        <f t="shared" si="736"/>
        <v>USD</v>
      </c>
      <c r="K7840" s="158" t="str">
        <f t="shared" si="737"/>
        <v>CNY</v>
      </c>
      <c r="L7840" s="158" t="str">
        <f t="shared" si="734"/>
        <v>USDCNY45553</v>
      </c>
      <c r="M7840" s="160">
        <f t="shared" si="738"/>
        <v>45553</v>
      </c>
      <c r="N7840" s="158">
        <v>0.89895720963682124</v>
      </c>
      <c r="O7840" s="158">
        <v>7.8796999999999997</v>
      </c>
      <c r="P7840" s="161">
        <f t="shared" si="735"/>
        <v>7.0834999999999999</v>
      </c>
    </row>
    <row r="7841" spans="9:16" x14ac:dyDescent="0.2">
      <c r="I7841" s="158">
        <f t="shared" si="733"/>
        <v>19</v>
      </c>
      <c r="J7841" s="158" t="str">
        <f t="shared" si="736"/>
        <v>USD</v>
      </c>
      <c r="K7841" s="158" t="str">
        <f t="shared" si="737"/>
        <v>CNY</v>
      </c>
      <c r="L7841" s="158" t="str">
        <f t="shared" si="734"/>
        <v>USDCNY45554</v>
      </c>
      <c r="M7841" s="160">
        <f t="shared" si="738"/>
        <v>45554</v>
      </c>
      <c r="N7841" s="158">
        <v>0.89637863033345289</v>
      </c>
      <c r="O7841" s="158">
        <v>7.8826999999999998</v>
      </c>
      <c r="P7841" s="161">
        <f t="shared" si="735"/>
        <v>7.0659000000000001</v>
      </c>
    </row>
    <row r="7842" spans="9:16" x14ac:dyDescent="0.2">
      <c r="I7842" s="158">
        <f t="shared" si="733"/>
        <v>19</v>
      </c>
      <c r="J7842" s="158" t="str">
        <f t="shared" si="736"/>
        <v>USD</v>
      </c>
      <c r="K7842" s="158" t="str">
        <f t="shared" si="737"/>
        <v>CNY</v>
      </c>
      <c r="L7842" s="158" t="str">
        <f t="shared" si="734"/>
        <v>USDCNY45555</v>
      </c>
      <c r="M7842" s="160">
        <f t="shared" si="738"/>
        <v>45555</v>
      </c>
      <c r="N7842" s="158">
        <v>0.89557585527494177</v>
      </c>
      <c r="O7842" s="158">
        <v>7.8776000000000002</v>
      </c>
      <c r="P7842" s="161">
        <f t="shared" si="735"/>
        <v>7.0549999999999997</v>
      </c>
    </row>
    <row r="7843" spans="9:16" x14ac:dyDescent="0.2">
      <c r="I7843" s="158">
        <f t="shared" si="733"/>
        <v>19</v>
      </c>
      <c r="J7843" s="158" t="str">
        <f t="shared" si="736"/>
        <v>USD</v>
      </c>
      <c r="K7843" s="158" t="str">
        <f t="shared" si="737"/>
        <v>CNY</v>
      </c>
      <c r="L7843" s="158" t="str">
        <f t="shared" si="734"/>
        <v>USDCNY45556</v>
      </c>
      <c r="M7843" s="160">
        <f t="shared" si="738"/>
        <v>45556</v>
      </c>
      <c r="N7843" s="158">
        <v>0.89557585527494177</v>
      </c>
      <c r="O7843" s="158">
        <v>7.8776000000000002</v>
      </c>
      <c r="P7843" s="161">
        <f t="shared" si="735"/>
        <v>7.0549999999999997</v>
      </c>
    </row>
    <row r="7844" spans="9:16" x14ac:dyDescent="0.2">
      <c r="I7844" s="158">
        <f t="shared" si="733"/>
        <v>19</v>
      </c>
      <c r="J7844" s="158" t="str">
        <f t="shared" si="736"/>
        <v>USD</v>
      </c>
      <c r="K7844" s="158" t="str">
        <f t="shared" si="737"/>
        <v>CNY</v>
      </c>
      <c r="L7844" s="158" t="str">
        <f t="shared" si="734"/>
        <v>USDCNY45557</v>
      </c>
      <c r="M7844" s="160">
        <f t="shared" si="738"/>
        <v>45557</v>
      </c>
      <c r="N7844" s="158">
        <v>0.89557585527494177</v>
      </c>
      <c r="O7844" s="158">
        <v>7.8776000000000002</v>
      </c>
      <c r="P7844" s="161">
        <f t="shared" si="735"/>
        <v>7.0549999999999997</v>
      </c>
    </row>
    <row r="7845" spans="9:16" x14ac:dyDescent="0.2">
      <c r="I7845" s="158">
        <f t="shared" si="733"/>
        <v>19</v>
      </c>
      <c r="J7845" s="158" t="str">
        <f t="shared" si="736"/>
        <v>USD</v>
      </c>
      <c r="K7845" s="158" t="str">
        <f t="shared" si="737"/>
        <v>CNY</v>
      </c>
      <c r="L7845" s="158" t="str">
        <f t="shared" si="734"/>
        <v>USDCNY45558</v>
      </c>
      <c r="M7845" s="160">
        <f t="shared" si="738"/>
        <v>45558</v>
      </c>
      <c r="N7845" s="158">
        <v>0.89936145336810858</v>
      </c>
      <c r="O7845" s="158">
        <v>7.8437999999999999</v>
      </c>
      <c r="P7845" s="161">
        <f t="shared" si="735"/>
        <v>7.0544000000000002</v>
      </c>
    </row>
    <row r="7846" spans="9:16" x14ac:dyDescent="0.2">
      <c r="I7846" s="158">
        <f t="shared" si="733"/>
        <v>19</v>
      </c>
      <c r="J7846" s="158" t="str">
        <f t="shared" si="736"/>
        <v>USD</v>
      </c>
      <c r="K7846" s="158" t="str">
        <f t="shared" si="737"/>
        <v>CNY</v>
      </c>
      <c r="L7846" s="158" t="str">
        <f t="shared" si="734"/>
        <v>USDCNY45559</v>
      </c>
      <c r="M7846" s="160">
        <f t="shared" si="738"/>
        <v>45559</v>
      </c>
      <c r="N7846" s="158">
        <v>0.89823048594269295</v>
      </c>
      <c r="O7846" s="158">
        <v>7.8289999999999997</v>
      </c>
      <c r="P7846" s="161">
        <f t="shared" si="735"/>
        <v>7.0321999999999996</v>
      </c>
    </row>
    <row r="7847" spans="9:16" x14ac:dyDescent="0.2">
      <c r="I7847" s="158">
        <f t="shared" si="733"/>
        <v>19</v>
      </c>
      <c r="J7847" s="158" t="str">
        <f t="shared" si="736"/>
        <v>USD</v>
      </c>
      <c r="K7847" s="158" t="str">
        <f t="shared" si="737"/>
        <v>CNY</v>
      </c>
      <c r="L7847" s="158" t="str">
        <f t="shared" si="734"/>
        <v>USDCNY45560</v>
      </c>
      <c r="M7847" s="160">
        <f t="shared" si="738"/>
        <v>45560</v>
      </c>
      <c r="N7847" s="158">
        <v>0.89333571556190816</v>
      </c>
      <c r="O7847" s="158">
        <v>7.8692000000000002</v>
      </c>
      <c r="P7847" s="161">
        <f t="shared" si="735"/>
        <v>7.0297999999999998</v>
      </c>
    </row>
    <row r="7848" spans="9:16" x14ac:dyDescent="0.2">
      <c r="I7848" s="158">
        <f t="shared" si="733"/>
        <v>19</v>
      </c>
      <c r="J7848" s="158" t="str">
        <f t="shared" si="736"/>
        <v>USD</v>
      </c>
      <c r="K7848" s="158" t="str">
        <f t="shared" si="737"/>
        <v>CNY</v>
      </c>
      <c r="L7848" s="158" t="str">
        <f t="shared" si="734"/>
        <v>USDCNY45561</v>
      </c>
      <c r="M7848" s="160">
        <f t="shared" si="738"/>
        <v>45561</v>
      </c>
      <c r="N7848" s="158">
        <v>0.89645898700134474</v>
      </c>
      <c r="O7848" s="158">
        <v>7.8212999999999999</v>
      </c>
      <c r="P7848" s="161">
        <f t="shared" si="735"/>
        <v>7.0114999999999998</v>
      </c>
    </row>
    <row r="7849" spans="9:16" x14ac:dyDescent="0.2">
      <c r="I7849" s="158">
        <f t="shared" si="733"/>
        <v>19</v>
      </c>
      <c r="J7849" s="158" t="str">
        <f t="shared" si="736"/>
        <v>USD</v>
      </c>
      <c r="K7849" s="158" t="str">
        <f t="shared" si="737"/>
        <v>CNY</v>
      </c>
      <c r="L7849" s="158" t="str">
        <f t="shared" si="734"/>
        <v>USDCNY45562</v>
      </c>
      <c r="M7849" s="160">
        <f t="shared" si="738"/>
        <v>45562</v>
      </c>
      <c r="N7849" s="158">
        <v>0.89621796020792266</v>
      </c>
      <c r="O7849" s="158">
        <v>7.8230000000000004</v>
      </c>
      <c r="P7849" s="161">
        <f t="shared" si="735"/>
        <v>7.0110999999999999</v>
      </c>
    </row>
    <row r="7850" spans="9:16" x14ac:dyDescent="0.2">
      <c r="I7850" s="158">
        <f t="shared" ref="I7850:I7913" si="739">IF(M7849=$G$2,I7849+1,I7849)</f>
        <v>19</v>
      </c>
      <c r="J7850" s="158" t="str">
        <f t="shared" si="736"/>
        <v>USD</v>
      </c>
      <c r="K7850" s="158" t="str">
        <f t="shared" si="737"/>
        <v>CNY</v>
      </c>
      <c r="L7850" s="158" t="str">
        <f t="shared" si="734"/>
        <v>USDCNY45563</v>
      </c>
      <c r="M7850" s="160">
        <f t="shared" si="738"/>
        <v>45563</v>
      </c>
      <c r="N7850" s="158">
        <v>0.89621796020792266</v>
      </c>
      <c r="O7850" s="158">
        <v>7.8230000000000004</v>
      </c>
      <c r="P7850" s="161">
        <f t="shared" si="735"/>
        <v>7.0110999999999999</v>
      </c>
    </row>
    <row r="7851" spans="9:16" x14ac:dyDescent="0.2">
      <c r="I7851" s="158">
        <f t="shared" si="739"/>
        <v>19</v>
      </c>
      <c r="J7851" s="158" t="str">
        <f t="shared" si="736"/>
        <v>USD</v>
      </c>
      <c r="K7851" s="158" t="str">
        <f t="shared" si="737"/>
        <v>CNY</v>
      </c>
      <c r="L7851" s="158" t="str">
        <f t="shared" si="734"/>
        <v>USDCNY45564</v>
      </c>
      <c r="M7851" s="160">
        <f t="shared" si="738"/>
        <v>45564</v>
      </c>
      <c r="N7851" s="158">
        <v>0.89621796020792266</v>
      </c>
      <c r="O7851" s="158">
        <v>7.8230000000000004</v>
      </c>
      <c r="P7851" s="161">
        <f t="shared" si="735"/>
        <v>7.0110999999999999</v>
      </c>
    </row>
    <row r="7852" spans="9:16" x14ac:dyDescent="0.2">
      <c r="I7852" s="158">
        <f t="shared" si="739"/>
        <v>19</v>
      </c>
      <c r="J7852" s="158" t="str">
        <f t="shared" si="736"/>
        <v>USD</v>
      </c>
      <c r="K7852" s="158" t="str">
        <f t="shared" si="737"/>
        <v>CNY</v>
      </c>
      <c r="L7852" s="158" t="str">
        <f t="shared" si="734"/>
        <v>USDCNY45565</v>
      </c>
      <c r="M7852" s="160">
        <f t="shared" si="738"/>
        <v>45565</v>
      </c>
      <c r="N7852" s="158">
        <v>0.8931761343336907</v>
      </c>
      <c r="O7852" s="158">
        <v>7.8510999999999997</v>
      </c>
      <c r="P7852" s="161">
        <f t="shared" si="735"/>
        <v>7.0124000000000004</v>
      </c>
    </row>
    <row r="7853" spans="9:16" x14ac:dyDescent="0.2">
      <c r="I7853" s="158">
        <f t="shared" si="739"/>
        <v>19</v>
      </c>
      <c r="J7853" s="158" t="str">
        <f t="shared" si="736"/>
        <v>USD</v>
      </c>
      <c r="K7853" s="158" t="str">
        <f t="shared" si="737"/>
        <v>CNY</v>
      </c>
      <c r="L7853" s="158" t="str">
        <f t="shared" si="734"/>
        <v>USDCNY45566</v>
      </c>
      <c r="M7853" s="160">
        <f t="shared" si="738"/>
        <v>45566</v>
      </c>
      <c r="N7853" s="158">
        <v>0.90203860725239038</v>
      </c>
      <c r="O7853" s="158">
        <v>7.7807000000000004</v>
      </c>
      <c r="P7853" s="161">
        <f t="shared" si="735"/>
        <v>7.0185000000000004</v>
      </c>
    </row>
    <row r="7854" spans="9:16" x14ac:dyDescent="0.2">
      <c r="I7854" s="158">
        <f t="shared" si="739"/>
        <v>19</v>
      </c>
      <c r="J7854" s="158" t="str">
        <f t="shared" si="736"/>
        <v>USD</v>
      </c>
      <c r="K7854" s="158" t="str">
        <f t="shared" si="737"/>
        <v>CNY</v>
      </c>
      <c r="L7854" s="158" t="str">
        <f t="shared" si="734"/>
        <v>USDCNY45567</v>
      </c>
      <c r="M7854" s="160">
        <f t="shared" si="738"/>
        <v>45567</v>
      </c>
      <c r="N7854" s="158">
        <v>0.90326077138469874</v>
      </c>
      <c r="O7854" s="158">
        <v>7.7702</v>
      </c>
      <c r="P7854" s="161">
        <f t="shared" si="735"/>
        <v>7.0185000000000004</v>
      </c>
    </row>
    <row r="7855" spans="9:16" x14ac:dyDescent="0.2">
      <c r="I7855" s="158">
        <f t="shared" si="739"/>
        <v>19</v>
      </c>
      <c r="J7855" s="158" t="str">
        <f t="shared" si="736"/>
        <v>USD</v>
      </c>
      <c r="K7855" s="158" t="str">
        <f t="shared" si="737"/>
        <v>CNY</v>
      </c>
      <c r="L7855" s="158" t="str">
        <f t="shared" si="734"/>
        <v>USDCNY45568</v>
      </c>
      <c r="M7855" s="160">
        <f t="shared" si="738"/>
        <v>45568</v>
      </c>
      <c r="N7855" s="158">
        <v>0.90587915572062683</v>
      </c>
      <c r="O7855" s="158">
        <v>7.7477</v>
      </c>
      <c r="P7855" s="161">
        <f t="shared" si="735"/>
        <v>7.0185000000000004</v>
      </c>
    </row>
    <row r="7856" spans="9:16" x14ac:dyDescent="0.2">
      <c r="I7856" s="158">
        <f t="shared" si="739"/>
        <v>19</v>
      </c>
      <c r="J7856" s="158" t="str">
        <f t="shared" si="736"/>
        <v>USD</v>
      </c>
      <c r="K7856" s="158" t="str">
        <f t="shared" si="737"/>
        <v>CNY</v>
      </c>
      <c r="L7856" s="158" t="str">
        <f t="shared" si="734"/>
        <v>USDCNY45569</v>
      </c>
      <c r="M7856" s="160">
        <f t="shared" si="738"/>
        <v>45569</v>
      </c>
      <c r="N7856" s="158">
        <v>0.90670051681929464</v>
      </c>
      <c r="O7856" s="158">
        <v>7.7407000000000004</v>
      </c>
      <c r="P7856" s="161">
        <f t="shared" si="735"/>
        <v>7.0185000000000004</v>
      </c>
    </row>
    <row r="7857" spans="9:16" x14ac:dyDescent="0.2">
      <c r="I7857" s="158">
        <f t="shared" si="739"/>
        <v>19</v>
      </c>
      <c r="J7857" s="158" t="str">
        <f t="shared" si="736"/>
        <v>USD</v>
      </c>
      <c r="K7857" s="158" t="str">
        <f t="shared" si="737"/>
        <v>CNY</v>
      </c>
      <c r="L7857" s="158" t="str">
        <f t="shared" si="734"/>
        <v>USDCNY45570</v>
      </c>
      <c r="M7857" s="160">
        <f t="shared" si="738"/>
        <v>45570</v>
      </c>
      <c r="N7857" s="158">
        <v>0.90670051681929464</v>
      </c>
      <c r="O7857" s="158">
        <v>7.7407000000000004</v>
      </c>
      <c r="P7857" s="161">
        <f t="shared" si="735"/>
        <v>7.0185000000000004</v>
      </c>
    </row>
    <row r="7858" spans="9:16" x14ac:dyDescent="0.2">
      <c r="I7858" s="158">
        <f t="shared" si="739"/>
        <v>19</v>
      </c>
      <c r="J7858" s="158" t="str">
        <f t="shared" si="736"/>
        <v>USD</v>
      </c>
      <c r="K7858" s="158" t="str">
        <f t="shared" si="737"/>
        <v>CNY</v>
      </c>
      <c r="L7858" s="158" t="str">
        <f t="shared" si="734"/>
        <v>USDCNY45571</v>
      </c>
      <c r="M7858" s="160">
        <f t="shared" si="738"/>
        <v>45571</v>
      </c>
      <c r="N7858" s="158">
        <v>0.90670051681929464</v>
      </c>
      <c r="O7858" s="158">
        <v>7.7407000000000004</v>
      </c>
      <c r="P7858" s="161">
        <f t="shared" si="735"/>
        <v>7.0185000000000004</v>
      </c>
    </row>
    <row r="7859" spans="9:16" x14ac:dyDescent="0.2">
      <c r="I7859" s="158">
        <f t="shared" si="739"/>
        <v>19</v>
      </c>
      <c r="J7859" s="158" t="str">
        <f t="shared" si="736"/>
        <v>USD</v>
      </c>
      <c r="K7859" s="158" t="str">
        <f t="shared" si="737"/>
        <v>CNY</v>
      </c>
      <c r="L7859" s="158" t="str">
        <f t="shared" si="734"/>
        <v>USDCNY45572</v>
      </c>
      <c r="M7859" s="160">
        <f t="shared" si="738"/>
        <v>45572</v>
      </c>
      <c r="N7859" s="158">
        <v>0.91058095064651245</v>
      </c>
      <c r="O7859" s="158">
        <v>7.7077</v>
      </c>
      <c r="P7859" s="161">
        <f t="shared" si="735"/>
        <v>7.0185000000000004</v>
      </c>
    </row>
    <row r="7860" spans="9:16" x14ac:dyDescent="0.2">
      <c r="I7860" s="158">
        <f t="shared" si="739"/>
        <v>19</v>
      </c>
      <c r="J7860" s="158" t="str">
        <f t="shared" si="736"/>
        <v>USD</v>
      </c>
      <c r="K7860" s="158" t="str">
        <f t="shared" si="737"/>
        <v>CNY</v>
      </c>
      <c r="L7860" s="158" t="str">
        <f t="shared" si="734"/>
        <v>USDCNY45573</v>
      </c>
      <c r="M7860" s="160">
        <f t="shared" si="738"/>
        <v>45573</v>
      </c>
      <c r="N7860" s="158">
        <v>0.91058095064651245</v>
      </c>
      <c r="O7860" s="158">
        <v>7.7449000000000003</v>
      </c>
      <c r="P7860" s="161">
        <f t="shared" si="735"/>
        <v>7.0523999999999996</v>
      </c>
    </row>
    <row r="7861" spans="9:16" x14ac:dyDescent="0.2">
      <c r="I7861" s="158">
        <f t="shared" si="739"/>
        <v>19</v>
      </c>
      <c r="J7861" s="158" t="str">
        <f t="shared" si="736"/>
        <v>USD</v>
      </c>
      <c r="K7861" s="158" t="str">
        <f t="shared" si="737"/>
        <v>CNY</v>
      </c>
      <c r="L7861" s="158" t="str">
        <f t="shared" si="734"/>
        <v>USDCNY45574</v>
      </c>
      <c r="M7861" s="160">
        <f t="shared" si="738"/>
        <v>45574</v>
      </c>
      <c r="N7861" s="158">
        <v>0.9126585744273068</v>
      </c>
      <c r="O7861" s="158">
        <v>7.7435</v>
      </c>
      <c r="P7861" s="161">
        <f t="shared" si="735"/>
        <v>7.0671999999999997</v>
      </c>
    </row>
    <row r="7862" spans="9:16" x14ac:dyDescent="0.2">
      <c r="I7862" s="158">
        <f t="shared" si="739"/>
        <v>19</v>
      </c>
      <c r="J7862" s="158" t="str">
        <f t="shared" si="736"/>
        <v>USD</v>
      </c>
      <c r="K7862" s="158" t="str">
        <f t="shared" si="737"/>
        <v>CNY</v>
      </c>
      <c r="L7862" s="158" t="str">
        <f t="shared" si="734"/>
        <v>USDCNY45575</v>
      </c>
      <c r="M7862" s="160">
        <f t="shared" si="738"/>
        <v>45575</v>
      </c>
      <c r="N7862" s="158">
        <v>0.91474570069520678</v>
      </c>
      <c r="O7862" s="158">
        <v>7.7375999999999996</v>
      </c>
      <c r="P7862" s="161">
        <f t="shared" si="735"/>
        <v>7.0778999999999996</v>
      </c>
    </row>
    <row r="7863" spans="9:16" x14ac:dyDescent="0.2">
      <c r="I7863" s="158">
        <f t="shared" si="739"/>
        <v>19</v>
      </c>
      <c r="J7863" s="158" t="str">
        <f t="shared" si="736"/>
        <v>USD</v>
      </c>
      <c r="K7863" s="158" t="str">
        <f t="shared" si="737"/>
        <v>CNY</v>
      </c>
      <c r="L7863" s="158" t="str">
        <f t="shared" si="734"/>
        <v>USDCNY45576</v>
      </c>
      <c r="M7863" s="160">
        <f t="shared" si="738"/>
        <v>45576</v>
      </c>
      <c r="N7863" s="158">
        <v>0.91424392027793011</v>
      </c>
      <c r="O7863" s="158">
        <v>7.7282000000000002</v>
      </c>
      <c r="P7863" s="161">
        <f t="shared" si="735"/>
        <v>7.0655000000000001</v>
      </c>
    </row>
    <row r="7864" spans="9:16" x14ac:dyDescent="0.2">
      <c r="I7864" s="158">
        <f t="shared" si="739"/>
        <v>19</v>
      </c>
      <c r="J7864" s="158" t="str">
        <f t="shared" si="736"/>
        <v>USD</v>
      </c>
      <c r="K7864" s="158" t="str">
        <f t="shared" si="737"/>
        <v>CNY</v>
      </c>
      <c r="L7864" s="158" t="str">
        <f t="shared" si="734"/>
        <v>USDCNY45577</v>
      </c>
      <c r="M7864" s="160">
        <f t="shared" si="738"/>
        <v>45577</v>
      </c>
      <c r="N7864" s="158">
        <v>0.91424392027793011</v>
      </c>
      <c r="O7864" s="158">
        <v>7.7282000000000002</v>
      </c>
      <c r="P7864" s="161">
        <f t="shared" si="735"/>
        <v>7.0655000000000001</v>
      </c>
    </row>
    <row r="7865" spans="9:16" x14ac:dyDescent="0.2">
      <c r="I7865" s="158">
        <f t="shared" si="739"/>
        <v>19</v>
      </c>
      <c r="J7865" s="158" t="str">
        <f t="shared" si="736"/>
        <v>USD</v>
      </c>
      <c r="K7865" s="158" t="str">
        <f t="shared" si="737"/>
        <v>CNY</v>
      </c>
      <c r="L7865" s="158" t="str">
        <f t="shared" si="734"/>
        <v>USDCNY45578</v>
      </c>
      <c r="M7865" s="160">
        <f t="shared" si="738"/>
        <v>45578</v>
      </c>
      <c r="N7865" s="158">
        <v>0.91424392027793011</v>
      </c>
      <c r="O7865" s="158">
        <v>7.7282000000000002</v>
      </c>
      <c r="P7865" s="161">
        <f t="shared" si="735"/>
        <v>7.0655000000000001</v>
      </c>
    </row>
    <row r="7866" spans="9:16" x14ac:dyDescent="0.2">
      <c r="I7866" s="158">
        <f t="shared" si="739"/>
        <v>19</v>
      </c>
      <c r="J7866" s="158" t="str">
        <f t="shared" si="736"/>
        <v>USD</v>
      </c>
      <c r="K7866" s="158" t="str">
        <f t="shared" si="737"/>
        <v>CNY</v>
      </c>
      <c r="L7866" s="158" t="str">
        <f t="shared" si="734"/>
        <v>USDCNY45579</v>
      </c>
      <c r="M7866" s="160">
        <f t="shared" si="738"/>
        <v>45579</v>
      </c>
      <c r="N7866" s="158">
        <v>0.91617040769583147</v>
      </c>
      <c r="O7866" s="158">
        <v>7.7332000000000001</v>
      </c>
      <c r="P7866" s="161">
        <f t="shared" si="735"/>
        <v>7.0849000000000002</v>
      </c>
    </row>
    <row r="7867" spans="9:16" x14ac:dyDescent="0.2">
      <c r="I7867" s="158">
        <f t="shared" si="739"/>
        <v>19</v>
      </c>
      <c r="J7867" s="158" t="str">
        <f t="shared" si="736"/>
        <v>USD</v>
      </c>
      <c r="K7867" s="158" t="str">
        <f t="shared" si="737"/>
        <v>CNY</v>
      </c>
      <c r="L7867" s="158" t="str">
        <f t="shared" si="734"/>
        <v>USDCNY45580</v>
      </c>
      <c r="M7867" s="160">
        <f t="shared" si="738"/>
        <v>45580</v>
      </c>
      <c r="N7867" s="158">
        <v>0.91717875813996141</v>
      </c>
      <c r="O7867" s="158">
        <v>7.7573999999999996</v>
      </c>
      <c r="P7867" s="161">
        <f t="shared" si="735"/>
        <v>7.1148999999999996</v>
      </c>
    </row>
    <row r="7868" spans="9:16" x14ac:dyDescent="0.2">
      <c r="I7868" s="158">
        <f t="shared" si="739"/>
        <v>19</v>
      </c>
      <c r="J7868" s="158" t="str">
        <f t="shared" si="736"/>
        <v>USD</v>
      </c>
      <c r="K7868" s="158" t="str">
        <f t="shared" si="737"/>
        <v>CNY</v>
      </c>
      <c r="L7868" s="158" t="str">
        <f t="shared" si="734"/>
        <v>USDCNY45581</v>
      </c>
      <c r="M7868" s="160">
        <f t="shared" si="738"/>
        <v>45581</v>
      </c>
      <c r="N7868" s="158">
        <v>0.91768376617417646</v>
      </c>
      <c r="O7868" s="158">
        <v>7.7511000000000001</v>
      </c>
      <c r="P7868" s="161">
        <f t="shared" si="735"/>
        <v>7.1131000000000002</v>
      </c>
    </row>
    <row r="7869" spans="9:16" x14ac:dyDescent="0.2">
      <c r="I7869" s="158">
        <f t="shared" si="739"/>
        <v>19</v>
      </c>
      <c r="J7869" s="158" t="str">
        <f t="shared" si="736"/>
        <v>USD</v>
      </c>
      <c r="K7869" s="158" t="str">
        <f t="shared" si="737"/>
        <v>CNY</v>
      </c>
      <c r="L7869" s="158" t="str">
        <f t="shared" si="734"/>
        <v>USDCNY45582</v>
      </c>
      <c r="M7869" s="160">
        <f t="shared" si="738"/>
        <v>45582</v>
      </c>
      <c r="N7869" s="158">
        <v>0.92030185900975514</v>
      </c>
      <c r="O7869" s="158">
        <v>7.7385000000000002</v>
      </c>
      <c r="P7869" s="161">
        <f t="shared" si="735"/>
        <v>7.1218000000000004</v>
      </c>
    </row>
    <row r="7870" spans="9:16" x14ac:dyDescent="0.2">
      <c r="I7870" s="158">
        <f t="shared" si="739"/>
        <v>19</v>
      </c>
      <c r="J7870" s="158" t="str">
        <f t="shared" si="736"/>
        <v>USD</v>
      </c>
      <c r="K7870" s="158" t="str">
        <f t="shared" si="737"/>
        <v>CNY</v>
      </c>
      <c r="L7870" s="158" t="str">
        <f t="shared" si="734"/>
        <v>USDCNY45583</v>
      </c>
      <c r="M7870" s="160">
        <f t="shared" si="738"/>
        <v>45583</v>
      </c>
      <c r="N7870" s="158">
        <v>0.92191389324237116</v>
      </c>
      <c r="O7870" s="158">
        <v>7.7065000000000001</v>
      </c>
      <c r="P7870" s="161">
        <f t="shared" si="735"/>
        <v>7.1047000000000002</v>
      </c>
    </row>
    <row r="7871" spans="9:16" x14ac:dyDescent="0.2">
      <c r="I7871" s="158">
        <f t="shared" si="739"/>
        <v>19</v>
      </c>
      <c r="J7871" s="158" t="str">
        <f t="shared" si="736"/>
        <v>USD</v>
      </c>
      <c r="K7871" s="158" t="str">
        <f t="shared" si="737"/>
        <v>CNY</v>
      </c>
      <c r="L7871" s="158" t="str">
        <f t="shared" si="734"/>
        <v>USDCNY45584</v>
      </c>
      <c r="M7871" s="160">
        <f t="shared" si="738"/>
        <v>45584</v>
      </c>
      <c r="N7871" s="158">
        <v>0.92191389324237116</v>
      </c>
      <c r="O7871" s="158">
        <v>7.7065000000000001</v>
      </c>
      <c r="P7871" s="161">
        <f t="shared" si="735"/>
        <v>7.1047000000000002</v>
      </c>
    </row>
    <row r="7872" spans="9:16" x14ac:dyDescent="0.2">
      <c r="I7872" s="158">
        <f t="shared" si="739"/>
        <v>19</v>
      </c>
      <c r="J7872" s="158" t="str">
        <f t="shared" si="736"/>
        <v>USD</v>
      </c>
      <c r="K7872" s="158" t="str">
        <f t="shared" si="737"/>
        <v>CNY</v>
      </c>
      <c r="L7872" s="158" t="str">
        <f t="shared" si="734"/>
        <v>USDCNY45585</v>
      </c>
      <c r="M7872" s="160">
        <f t="shared" si="738"/>
        <v>45585</v>
      </c>
      <c r="N7872" s="158">
        <v>0.92191389324237116</v>
      </c>
      <c r="O7872" s="158">
        <v>7.7065000000000001</v>
      </c>
      <c r="P7872" s="161">
        <f t="shared" si="735"/>
        <v>7.1047000000000002</v>
      </c>
    </row>
    <row r="7873" spans="9:16" x14ac:dyDescent="0.2">
      <c r="I7873" s="158">
        <f t="shared" si="739"/>
        <v>19</v>
      </c>
      <c r="J7873" s="158" t="str">
        <f t="shared" si="736"/>
        <v>USD</v>
      </c>
      <c r="K7873" s="158" t="str">
        <f t="shared" si="737"/>
        <v>CNY</v>
      </c>
      <c r="L7873" s="158" t="str">
        <f t="shared" si="734"/>
        <v>USDCNY45586</v>
      </c>
      <c r="M7873" s="160">
        <f t="shared" si="738"/>
        <v>45586</v>
      </c>
      <c r="N7873" s="158">
        <v>0.92140422003132783</v>
      </c>
      <c r="O7873" s="158">
        <v>7.7198000000000002</v>
      </c>
      <c r="P7873" s="161">
        <f t="shared" si="735"/>
        <v>7.1131000000000002</v>
      </c>
    </row>
    <row r="7874" spans="9:16" x14ac:dyDescent="0.2">
      <c r="I7874" s="158">
        <f t="shared" si="739"/>
        <v>19</v>
      </c>
      <c r="J7874" s="158" t="str">
        <f t="shared" si="736"/>
        <v>USD</v>
      </c>
      <c r="K7874" s="158" t="str">
        <f t="shared" si="737"/>
        <v>CNY</v>
      </c>
      <c r="L7874" s="158" t="str">
        <f t="shared" si="734"/>
        <v>USDCNY45587</v>
      </c>
      <c r="M7874" s="160">
        <f t="shared" si="738"/>
        <v>45587</v>
      </c>
      <c r="N7874" s="158">
        <v>0.9241290084095739</v>
      </c>
      <c r="O7874" s="158">
        <v>7.7051999999999996</v>
      </c>
      <c r="P7874" s="161">
        <f t="shared" si="735"/>
        <v>7.1205999999999996</v>
      </c>
    </row>
    <row r="7875" spans="9:16" x14ac:dyDescent="0.2">
      <c r="I7875" s="158">
        <f t="shared" si="739"/>
        <v>19</v>
      </c>
      <c r="J7875" s="158" t="str">
        <f t="shared" si="736"/>
        <v>USD</v>
      </c>
      <c r="K7875" s="158" t="str">
        <f t="shared" si="737"/>
        <v>CNY</v>
      </c>
      <c r="L7875" s="158" t="str">
        <f t="shared" ref="L7875:L7938" si="740">J7875&amp;K7875&amp;M7875</f>
        <v>USDCNY45588</v>
      </c>
      <c r="M7875" s="160">
        <f t="shared" si="738"/>
        <v>45588</v>
      </c>
      <c r="N7875" s="158">
        <v>0.92876381536175356</v>
      </c>
      <c r="O7875" s="158">
        <v>7.6759000000000004</v>
      </c>
      <c r="P7875" s="161">
        <f t="shared" ref="P7875:P7938" si="741">ROUND(N7875*O7875,4)</f>
        <v>7.1291000000000002</v>
      </c>
    </row>
    <row r="7876" spans="9:16" x14ac:dyDescent="0.2">
      <c r="I7876" s="158">
        <f t="shared" si="739"/>
        <v>19</v>
      </c>
      <c r="J7876" s="158" t="str">
        <f t="shared" ref="J7876:J7939" si="742">VLOOKUP($I7876,$A:$C,2,FALSE)</f>
        <v>USD</v>
      </c>
      <c r="K7876" s="158" t="str">
        <f t="shared" ref="K7876:K7939" si="743">VLOOKUP($I7876,$A:$C,3,FALSE)</f>
        <v>CNY</v>
      </c>
      <c r="L7876" s="158" t="str">
        <f t="shared" si="740"/>
        <v>USDCNY45589</v>
      </c>
      <c r="M7876" s="160">
        <f t="shared" ref="M7876:M7939" si="744">IF(I7876=I7875,M7875+1,$G$1)</f>
        <v>45589</v>
      </c>
      <c r="N7876" s="158">
        <v>0.92584019998148315</v>
      </c>
      <c r="O7876" s="158">
        <v>7.6848000000000001</v>
      </c>
      <c r="P7876" s="161">
        <f t="shared" si="741"/>
        <v>7.1148999999999996</v>
      </c>
    </row>
    <row r="7877" spans="9:16" x14ac:dyDescent="0.2">
      <c r="I7877" s="158">
        <f t="shared" si="739"/>
        <v>19</v>
      </c>
      <c r="J7877" s="158" t="str">
        <f t="shared" si="742"/>
        <v>USD</v>
      </c>
      <c r="K7877" s="158" t="str">
        <f t="shared" si="743"/>
        <v>CNY</v>
      </c>
      <c r="L7877" s="158" t="str">
        <f t="shared" si="740"/>
        <v>USDCNY45590</v>
      </c>
      <c r="M7877" s="160">
        <f t="shared" si="744"/>
        <v>45590</v>
      </c>
      <c r="N7877" s="158">
        <v>0.92378752886836024</v>
      </c>
      <c r="O7877" s="158">
        <v>7.7122999999999999</v>
      </c>
      <c r="P7877" s="161">
        <f t="shared" si="741"/>
        <v>7.1245000000000003</v>
      </c>
    </row>
    <row r="7878" spans="9:16" x14ac:dyDescent="0.2">
      <c r="I7878" s="158">
        <f t="shared" si="739"/>
        <v>19</v>
      </c>
      <c r="J7878" s="158" t="str">
        <f t="shared" si="742"/>
        <v>USD</v>
      </c>
      <c r="K7878" s="158" t="str">
        <f t="shared" si="743"/>
        <v>CNY</v>
      </c>
      <c r="L7878" s="158" t="str">
        <f t="shared" si="740"/>
        <v>USDCNY45591</v>
      </c>
      <c r="M7878" s="160">
        <f t="shared" si="744"/>
        <v>45591</v>
      </c>
      <c r="N7878" s="158">
        <v>0.92378752886836024</v>
      </c>
      <c r="O7878" s="158">
        <v>7.7122999999999999</v>
      </c>
      <c r="P7878" s="161">
        <f t="shared" si="741"/>
        <v>7.1245000000000003</v>
      </c>
    </row>
    <row r="7879" spans="9:16" x14ac:dyDescent="0.2">
      <c r="I7879" s="158">
        <f t="shared" si="739"/>
        <v>19</v>
      </c>
      <c r="J7879" s="158" t="str">
        <f t="shared" si="742"/>
        <v>USD</v>
      </c>
      <c r="K7879" s="158" t="str">
        <f t="shared" si="743"/>
        <v>CNY</v>
      </c>
      <c r="L7879" s="158" t="str">
        <f t="shared" si="740"/>
        <v>USDCNY45592</v>
      </c>
      <c r="M7879" s="160">
        <f t="shared" si="744"/>
        <v>45592</v>
      </c>
      <c r="N7879" s="158">
        <v>0.92378752886836024</v>
      </c>
      <c r="O7879" s="158">
        <v>7.7122999999999999</v>
      </c>
      <c r="P7879" s="161">
        <f t="shared" si="741"/>
        <v>7.1245000000000003</v>
      </c>
    </row>
    <row r="7880" spans="9:16" x14ac:dyDescent="0.2">
      <c r="I7880" s="158">
        <f t="shared" si="739"/>
        <v>19</v>
      </c>
      <c r="J7880" s="158" t="str">
        <f t="shared" si="742"/>
        <v>USD</v>
      </c>
      <c r="K7880" s="158" t="str">
        <f t="shared" si="743"/>
        <v>CNY</v>
      </c>
      <c r="L7880" s="158" t="str">
        <f t="shared" si="740"/>
        <v>USDCNY45593</v>
      </c>
      <c r="M7880" s="160">
        <f t="shared" si="744"/>
        <v>45593</v>
      </c>
      <c r="N7880" s="158">
        <v>0.92438528378628204</v>
      </c>
      <c r="O7880" s="158">
        <v>7.7099000000000002</v>
      </c>
      <c r="P7880" s="161">
        <f t="shared" si="741"/>
        <v>7.1269</v>
      </c>
    </row>
    <row r="7881" spans="9:16" x14ac:dyDescent="0.2">
      <c r="I7881" s="158">
        <f t="shared" si="739"/>
        <v>19</v>
      </c>
      <c r="J7881" s="158" t="str">
        <f t="shared" si="742"/>
        <v>USD</v>
      </c>
      <c r="K7881" s="158" t="str">
        <f t="shared" si="743"/>
        <v>CNY</v>
      </c>
      <c r="L7881" s="158" t="str">
        <f t="shared" si="740"/>
        <v>USDCNY45594</v>
      </c>
      <c r="M7881" s="160">
        <f t="shared" si="744"/>
        <v>45594</v>
      </c>
      <c r="N7881" s="158">
        <v>0.92816038611472074</v>
      </c>
      <c r="O7881" s="158">
        <v>7.6894999999999998</v>
      </c>
      <c r="P7881" s="161">
        <f t="shared" si="741"/>
        <v>7.1371000000000002</v>
      </c>
    </row>
    <row r="7882" spans="9:16" x14ac:dyDescent="0.2">
      <c r="I7882" s="158">
        <f t="shared" si="739"/>
        <v>19</v>
      </c>
      <c r="J7882" s="158" t="str">
        <f t="shared" si="742"/>
        <v>USD</v>
      </c>
      <c r="K7882" s="158" t="str">
        <f t="shared" si="743"/>
        <v>CNY</v>
      </c>
      <c r="L7882" s="158" t="str">
        <f t="shared" si="740"/>
        <v>USDCNY45595</v>
      </c>
      <c r="M7882" s="160">
        <f t="shared" si="744"/>
        <v>45595</v>
      </c>
      <c r="N7882" s="158">
        <v>0.92464170134073054</v>
      </c>
      <c r="O7882" s="158">
        <v>7.7054</v>
      </c>
      <c r="P7882" s="161">
        <f t="shared" si="741"/>
        <v>7.1246999999999998</v>
      </c>
    </row>
    <row r="7883" spans="9:16" x14ac:dyDescent="0.2">
      <c r="I7883" s="158">
        <f t="shared" si="739"/>
        <v>19</v>
      </c>
      <c r="J7883" s="158" t="str">
        <f t="shared" si="742"/>
        <v>USD</v>
      </c>
      <c r="K7883" s="158" t="str">
        <f t="shared" si="743"/>
        <v>CNY</v>
      </c>
      <c r="L7883" s="158" t="str">
        <f t="shared" si="740"/>
        <v>USDCNY45596</v>
      </c>
      <c r="M7883" s="160">
        <f t="shared" si="744"/>
        <v>45596</v>
      </c>
      <c r="N7883" s="158">
        <v>0.91894872266127547</v>
      </c>
      <c r="O7883" s="158">
        <v>7.7435999999999998</v>
      </c>
      <c r="P7883" s="161">
        <f t="shared" si="741"/>
        <v>7.1159999999999997</v>
      </c>
    </row>
    <row r="7884" spans="9:16" x14ac:dyDescent="0.2">
      <c r="I7884" s="158">
        <f t="shared" si="739"/>
        <v>19</v>
      </c>
      <c r="J7884" s="158" t="str">
        <f t="shared" si="742"/>
        <v>USD</v>
      </c>
      <c r="K7884" s="158" t="str">
        <f t="shared" si="743"/>
        <v>CNY</v>
      </c>
      <c r="L7884" s="158" t="str">
        <f t="shared" si="740"/>
        <v>USDCNY45597</v>
      </c>
      <c r="M7884" s="160">
        <f t="shared" si="744"/>
        <v>45597</v>
      </c>
      <c r="N7884" s="158">
        <v>0.91869545245751028</v>
      </c>
      <c r="O7884" s="158">
        <v>7.7403000000000004</v>
      </c>
      <c r="P7884" s="161">
        <f t="shared" si="741"/>
        <v>7.1109999999999998</v>
      </c>
    </row>
    <row r="7885" spans="9:16" x14ac:dyDescent="0.2">
      <c r="I7885" s="158">
        <f t="shared" si="739"/>
        <v>19</v>
      </c>
      <c r="J7885" s="158" t="str">
        <f t="shared" si="742"/>
        <v>USD</v>
      </c>
      <c r="K7885" s="158" t="str">
        <f t="shared" si="743"/>
        <v>CNY</v>
      </c>
      <c r="L7885" s="158" t="str">
        <f t="shared" si="740"/>
        <v>USDCNY45598</v>
      </c>
      <c r="M7885" s="160">
        <f t="shared" si="744"/>
        <v>45598</v>
      </c>
      <c r="N7885" s="158">
        <v>0.91869545245751028</v>
      </c>
      <c r="O7885" s="158">
        <v>7.7403000000000004</v>
      </c>
      <c r="P7885" s="161">
        <f t="shared" si="741"/>
        <v>7.1109999999999998</v>
      </c>
    </row>
    <row r="7886" spans="9:16" x14ac:dyDescent="0.2">
      <c r="I7886" s="158">
        <f t="shared" si="739"/>
        <v>19</v>
      </c>
      <c r="J7886" s="158" t="str">
        <f t="shared" si="742"/>
        <v>USD</v>
      </c>
      <c r="K7886" s="158" t="str">
        <f t="shared" si="743"/>
        <v>CNY</v>
      </c>
      <c r="L7886" s="158" t="str">
        <f t="shared" si="740"/>
        <v>USDCNY45599</v>
      </c>
      <c r="M7886" s="160">
        <f t="shared" si="744"/>
        <v>45599</v>
      </c>
      <c r="N7886" s="158">
        <v>0.91869545245751028</v>
      </c>
      <c r="O7886" s="158">
        <v>7.7403000000000004</v>
      </c>
      <c r="P7886" s="161">
        <f t="shared" si="741"/>
        <v>7.1109999999999998</v>
      </c>
    </row>
    <row r="7887" spans="9:16" x14ac:dyDescent="0.2">
      <c r="I7887" s="158">
        <f t="shared" si="739"/>
        <v>19</v>
      </c>
      <c r="J7887" s="158" t="str">
        <f t="shared" si="742"/>
        <v>USD</v>
      </c>
      <c r="K7887" s="158" t="str">
        <f t="shared" si="743"/>
        <v>CNY</v>
      </c>
      <c r="L7887" s="158" t="str">
        <f t="shared" si="740"/>
        <v>USDCNY45600</v>
      </c>
      <c r="M7887" s="160">
        <f t="shared" si="744"/>
        <v>45600</v>
      </c>
      <c r="N7887" s="158">
        <v>0.91709464416727804</v>
      </c>
      <c r="O7887" s="158">
        <v>7.7363</v>
      </c>
      <c r="P7887" s="161">
        <f t="shared" si="741"/>
        <v>7.0949</v>
      </c>
    </row>
    <row r="7888" spans="9:16" x14ac:dyDescent="0.2">
      <c r="I7888" s="158">
        <f t="shared" si="739"/>
        <v>19</v>
      </c>
      <c r="J7888" s="158" t="str">
        <f t="shared" si="742"/>
        <v>USD</v>
      </c>
      <c r="K7888" s="158" t="str">
        <f t="shared" si="743"/>
        <v>CNY</v>
      </c>
      <c r="L7888" s="158" t="str">
        <f t="shared" si="740"/>
        <v>USDCNY45601</v>
      </c>
      <c r="M7888" s="160">
        <f t="shared" si="744"/>
        <v>45601</v>
      </c>
      <c r="N7888" s="158">
        <v>0.91768376617417646</v>
      </c>
      <c r="O7888" s="158">
        <v>7.7404999999999999</v>
      </c>
      <c r="P7888" s="161">
        <f t="shared" si="741"/>
        <v>7.1032999999999999</v>
      </c>
    </row>
    <row r="7889" spans="9:16" x14ac:dyDescent="0.2">
      <c r="I7889" s="158">
        <f t="shared" si="739"/>
        <v>19</v>
      </c>
      <c r="J7889" s="158" t="str">
        <f t="shared" si="742"/>
        <v>USD</v>
      </c>
      <c r="K7889" s="158" t="str">
        <f t="shared" si="743"/>
        <v>CNY</v>
      </c>
      <c r="L7889" s="158" t="str">
        <f t="shared" si="740"/>
        <v>USDCNY45602</v>
      </c>
      <c r="M7889" s="160">
        <f t="shared" si="744"/>
        <v>45602</v>
      </c>
      <c r="N7889" s="158">
        <v>0.93501636278634881</v>
      </c>
      <c r="O7889" s="158">
        <v>7.6779000000000002</v>
      </c>
      <c r="P7889" s="161">
        <f t="shared" si="741"/>
        <v>7.1790000000000003</v>
      </c>
    </row>
    <row r="7890" spans="9:16" x14ac:dyDescent="0.2">
      <c r="I7890" s="158">
        <f t="shared" si="739"/>
        <v>19</v>
      </c>
      <c r="J7890" s="158" t="str">
        <f t="shared" si="742"/>
        <v>USD</v>
      </c>
      <c r="K7890" s="158" t="str">
        <f t="shared" si="743"/>
        <v>CNY</v>
      </c>
      <c r="L7890" s="158" t="str">
        <f t="shared" si="740"/>
        <v>USDCNY45603</v>
      </c>
      <c r="M7890" s="160">
        <f t="shared" si="744"/>
        <v>45603</v>
      </c>
      <c r="N7890" s="158">
        <v>0.92721372276309688</v>
      </c>
      <c r="O7890" s="158">
        <v>7.7159000000000004</v>
      </c>
      <c r="P7890" s="161">
        <f t="shared" si="741"/>
        <v>7.1543000000000001</v>
      </c>
    </row>
    <row r="7891" spans="9:16" x14ac:dyDescent="0.2">
      <c r="I7891" s="158">
        <f t="shared" si="739"/>
        <v>19</v>
      </c>
      <c r="J7891" s="158" t="str">
        <f t="shared" si="742"/>
        <v>USD</v>
      </c>
      <c r="K7891" s="158" t="str">
        <f t="shared" si="743"/>
        <v>CNY</v>
      </c>
      <c r="L7891" s="158" t="str">
        <f t="shared" si="740"/>
        <v>USDCNY45604</v>
      </c>
      <c r="M7891" s="160">
        <f t="shared" si="744"/>
        <v>45604</v>
      </c>
      <c r="N7891" s="158">
        <v>0.9283327144448571</v>
      </c>
      <c r="O7891" s="158">
        <v>7.7233000000000001</v>
      </c>
      <c r="P7891" s="161">
        <f t="shared" si="741"/>
        <v>7.1698000000000004</v>
      </c>
    </row>
    <row r="7892" spans="9:16" x14ac:dyDescent="0.2">
      <c r="I7892" s="158">
        <f t="shared" si="739"/>
        <v>19</v>
      </c>
      <c r="J7892" s="158" t="str">
        <f t="shared" si="742"/>
        <v>USD</v>
      </c>
      <c r="K7892" s="158" t="str">
        <f t="shared" si="743"/>
        <v>CNY</v>
      </c>
      <c r="L7892" s="158" t="str">
        <f t="shared" si="740"/>
        <v>USDCNY45605</v>
      </c>
      <c r="M7892" s="160">
        <f t="shared" si="744"/>
        <v>45605</v>
      </c>
      <c r="N7892" s="158">
        <v>0.9283327144448571</v>
      </c>
      <c r="O7892" s="158">
        <v>7.7233000000000001</v>
      </c>
      <c r="P7892" s="161">
        <f t="shared" si="741"/>
        <v>7.1698000000000004</v>
      </c>
    </row>
    <row r="7893" spans="9:16" x14ac:dyDescent="0.2">
      <c r="I7893" s="158">
        <f t="shared" si="739"/>
        <v>19</v>
      </c>
      <c r="J7893" s="158" t="str">
        <f t="shared" si="742"/>
        <v>USD</v>
      </c>
      <c r="K7893" s="158" t="str">
        <f t="shared" si="743"/>
        <v>CNY</v>
      </c>
      <c r="L7893" s="158" t="str">
        <f t="shared" si="740"/>
        <v>USDCNY45606</v>
      </c>
      <c r="M7893" s="160">
        <f t="shared" si="744"/>
        <v>45606</v>
      </c>
      <c r="N7893" s="158">
        <v>0.9283327144448571</v>
      </c>
      <c r="O7893" s="158">
        <v>7.7233000000000001</v>
      </c>
      <c r="P7893" s="161">
        <f t="shared" si="741"/>
        <v>7.1698000000000004</v>
      </c>
    </row>
    <row r="7894" spans="9:16" x14ac:dyDescent="0.2">
      <c r="I7894" s="158">
        <f t="shared" si="739"/>
        <v>19</v>
      </c>
      <c r="J7894" s="158" t="str">
        <f t="shared" si="742"/>
        <v>USD</v>
      </c>
      <c r="K7894" s="158" t="str">
        <f t="shared" si="743"/>
        <v>CNY</v>
      </c>
      <c r="L7894" s="158" t="str">
        <f t="shared" si="740"/>
        <v>USDCNY45607</v>
      </c>
      <c r="M7894" s="160">
        <f t="shared" si="744"/>
        <v>45607</v>
      </c>
      <c r="N7894" s="158">
        <v>0.9388789784996715</v>
      </c>
      <c r="O7894" s="158">
        <v>7.6718999999999999</v>
      </c>
      <c r="P7894" s="161">
        <f t="shared" si="741"/>
        <v>7.2030000000000003</v>
      </c>
    </row>
    <row r="7895" spans="9:16" x14ac:dyDescent="0.2">
      <c r="I7895" s="158">
        <f t="shared" si="739"/>
        <v>19</v>
      </c>
      <c r="J7895" s="158" t="str">
        <f t="shared" si="742"/>
        <v>USD</v>
      </c>
      <c r="K7895" s="158" t="str">
        <f t="shared" si="743"/>
        <v>CNY</v>
      </c>
      <c r="L7895" s="158" t="str">
        <f t="shared" si="740"/>
        <v>USDCNY45608</v>
      </c>
      <c r="M7895" s="160">
        <f t="shared" si="744"/>
        <v>45608</v>
      </c>
      <c r="N7895" s="158">
        <v>0.94188565508147304</v>
      </c>
      <c r="O7895" s="158">
        <v>7.6780999999999997</v>
      </c>
      <c r="P7895" s="161">
        <f t="shared" si="741"/>
        <v>7.2319000000000004</v>
      </c>
    </row>
    <row r="7896" spans="9:16" x14ac:dyDescent="0.2">
      <c r="I7896" s="158">
        <f t="shared" si="739"/>
        <v>19</v>
      </c>
      <c r="J7896" s="158" t="str">
        <f t="shared" si="742"/>
        <v>USD</v>
      </c>
      <c r="K7896" s="158" t="str">
        <f t="shared" si="743"/>
        <v>CNY</v>
      </c>
      <c r="L7896" s="158" t="str">
        <f t="shared" si="740"/>
        <v>USDCNY45609</v>
      </c>
      <c r="M7896" s="160">
        <f t="shared" si="744"/>
        <v>45609</v>
      </c>
      <c r="N7896" s="158">
        <v>0.94082227867155899</v>
      </c>
      <c r="O7896" s="158">
        <v>7.6626000000000003</v>
      </c>
      <c r="P7896" s="161">
        <f t="shared" si="741"/>
        <v>7.2091000000000003</v>
      </c>
    </row>
    <row r="7897" spans="9:16" x14ac:dyDescent="0.2">
      <c r="I7897" s="158">
        <f t="shared" si="739"/>
        <v>19</v>
      </c>
      <c r="J7897" s="158" t="str">
        <f t="shared" si="742"/>
        <v>USD</v>
      </c>
      <c r="K7897" s="158" t="str">
        <f t="shared" si="743"/>
        <v>CNY</v>
      </c>
      <c r="L7897" s="158" t="str">
        <f t="shared" si="740"/>
        <v>USDCNY45610</v>
      </c>
      <c r="M7897" s="160">
        <f t="shared" si="744"/>
        <v>45610</v>
      </c>
      <c r="N7897" s="158">
        <v>0.94939713282065896</v>
      </c>
      <c r="O7897" s="158">
        <v>7.6266999999999996</v>
      </c>
      <c r="P7897" s="161">
        <f t="shared" si="741"/>
        <v>7.2408000000000001</v>
      </c>
    </row>
    <row r="7898" spans="9:16" x14ac:dyDescent="0.2">
      <c r="I7898" s="158">
        <f t="shared" si="739"/>
        <v>19</v>
      </c>
      <c r="J7898" s="158" t="str">
        <f t="shared" si="742"/>
        <v>USD</v>
      </c>
      <c r="K7898" s="158" t="str">
        <f t="shared" si="743"/>
        <v>CNY</v>
      </c>
      <c r="L7898" s="158" t="str">
        <f t="shared" si="740"/>
        <v>USDCNY45611</v>
      </c>
      <c r="M7898" s="160">
        <f t="shared" si="744"/>
        <v>45611</v>
      </c>
      <c r="N7898" s="158">
        <v>0.94491165076065387</v>
      </c>
      <c r="O7898" s="158">
        <v>7.6492000000000004</v>
      </c>
      <c r="P7898" s="161">
        <f t="shared" si="741"/>
        <v>7.2278000000000002</v>
      </c>
    </row>
    <row r="7899" spans="9:16" x14ac:dyDescent="0.2">
      <c r="I7899" s="158">
        <f t="shared" si="739"/>
        <v>19</v>
      </c>
      <c r="J7899" s="158" t="str">
        <f t="shared" si="742"/>
        <v>USD</v>
      </c>
      <c r="K7899" s="158" t="str">
        <f t="shared" si="743"/>
        <v>CNY</v>
      </c>
      <c r="L7899" s="158" t="str">
        <f t="shared" si="740"/>
        <v>USDCNY45612</v>
      </c>
      <c r="M7899" s="160">
        <f t="shared" si="744"/>
        <v>45612</v>
      </c>
      <c r="N7899" s="158">
        <v>0.94491165076065387</v>
      </c>
      <c r="O7899" s="158">
        <v>7.6492000000000004</v>
      </c>
      <c r="P7899" s="161">
        <f t="shared" si="741"/>
        <v>7.2278000000000002</v>
      </c>
    </row>
    <row r="7900" spans="9:16" x14ac:dyDescent="0.2">
      <c r="I7900" s="158">
        <f t="shared" si="739"/>
        <v>19</v>
      </c>
      <c r="J7900" s="158" t="str">
        <f t="shared" si="742"/>
        <v>USD</v>
      </c>
      <c r="K7900" s="158" t="str">
        <f t="shared" si="743"/>
        <v>CNY</v>
      </c>
      <c r="L7900" s="158" t="str">
        <f t="shared" si="740"/>
        <v>USDCNY45613</v>
      </c>
      <c r="M7900" s="160">
        <f t="shared" si="744"/>
        <v>45613</v>
      </c>
      <c r="N7900" s="158">
        <v>0.94491165076065387</v>
      </c>
      <c r="O7900" s="158">
        <v>7.6492000000000004</v>
      </c>
      <c r="P7900" s="161">
        <f t="shared" si="741"/>
        <v>7.2278000000000002</v>
      </c>
    </row>
    <row r="7901" spans="9:16" x14ac:dyDescent="0.2">
      <c r="I7901" s="158">
        <f t="shared" si="739"/>
        <v>19</v>
      </c>
      <c r="J7901" s="158" t="str">
        <f t="shared" si="742"/>
        <v>USD</v>
      </c>
      <c r="K7901" s="158" t="str">
        <f t="shared" si="743"/>
        <v>CNY</v>
      </c>
      <c r="L7901" s="158" t="str">
        <f t="shared" si="740"/>
        <v>USDCNY45614</v>
      </c>
      <c r="M7901" s="160">
        <f t="shared" si="744"/>
        <v>45614</v>
      </c>
      <c r="N7901" s="158">
        <v>0.94768764215314638</v>
      </c>
      <c r="O7901" s="158">
        <v>7.6441999999999997</v>
      </c>
      <c r="P7901" s="161">
        <f t="shared" si="741"/>
        <v>7.2443</v>
      </c>
    </row>
    <row r="7902" spans="9:16" x14ac:dyDescent="0.2">
      <c r="I7902" s="158">
        <f t="shared" si="739"/>
        <v>19</v>
      </c>
      <c r="J7902" s="158" t="str">
        <f t="shared" si="742"/>
        <v>USD</v>
      </c>
      <c r="K7902" s="158" t="str">
        <f t="shared" si="743"/>
        <v>CNY</v>
      </c>
      <c r="L7902" s="158" t="str">
        <f t="shared" si="740"/>
        <v>USDCNY45615</v>
      </c>
      <c r="M7902" s="160">
        <f t="shared" si="744"/>
        <v>45615</v>
      </c>
      <c r="N7902" s="158">
        <v>0.94535829079221023</v>
      </c>
      <c r="O7902" s="158">
        <v>7.6577999999999999</v>
      </c>
      <c r="P7902" s="161">
        <f t="shared" si="741"/>
        <v>7.2393999999999998</v>
      </c>
    </row>
    <row r="7903" spans="9:16" x14ac:dyDescent="0.2">
      <c r="I7903" s="158">
        <f t="shared" si="739"/>
        <v>19</v>
      </c>
      <c r="J7903" s="158" t="str">
        <f t="shared" si="742"/>
        <v>USD</v>
      </c>
      <c r="K7903" s="158" t="str">
        <f t="shared" si="743"/>
        <v>CNY</v>
      </c>
      <c r="L7903" s="158" t="str">
        <f t="shared" si="740"/>
        <v>USDCNY45616</v>
      </c>
      <c r="M7903" s="160">
        <f t="shared" si="744"/>
        <v>45616</v>
      </c>
      <c r="N7903" s="158">
        <v>0.94679038060973297</v>
      </c>
      <c r="O7903" s="158">
        <v>7.6528</v>
      </c>
      <c r="P7903" s="161">
        <f t="shared" si="741"/>
        <v>7.2455999999999996</v>
      </c>
    </row>
    <row r="7904" spans="9:16" x14ac:dyDescent="0.2">
      <c r="I7904" s="158">
        <f t="shared" si="739"/>
        <v>19</v>
      </c>
      <c r="J7904" s="158" t="str">
        <f t="shared" si="742"/>
        <v>USD</v>
      </c>
      <c r="K7904" s="158" t="str">
        <f t="shared" si="743"/>
        <v>CNY</v>
      </c>
      <c r="L7904" s="158" t="str">
        <f t="shared" si="740"/>
        <v>USDCNY45617</v>
      </c>
      <c r="M7904" s="160">
        <f t="shared" si="744"/>
        <v>45617</v>
      </c>
      <c r="N7904" s="158">
        <v>0.95002850085502566</v>
      </c>
      <c r="O7904" s="158">
        <v>7.6204000000000001</v>
      </c>
      <c r="P7904" s="161">
        <f t="shared" si="741"/>
        <v>7.2396000000000003</v>
      </c>
    </row>
    <row r="7905" spans="9:16" x14ac:dyDescent="0.2">
      <c r="I7905" s="158">
        <f t="shared" si="739"/>
        <v>19</v>
      </c>
      <c r="J7905" s="158" t="str">
        <f t="shared" si="742"/>
        <v>USD</v>
      </c>
      <c r="K7905" s="158" t="str">
        <f t="shared" si="743"/>
        <v>CNY</v>
      </c>
      <c r="L7905" s="158" t="str">
        <f t="shared" si="740"/>
        <v>USDCNY45618</v>
      </c>
      <c r="M7905" s="160">
        <f t="shared" si="744"/>
        <v>45618</v>
      </c>
      <c r="N7905" s="158">
        <v>0.9604302727621975</v>
      </c>
      <c r="O7905" s="158">
        <v>7.5457999999999998</v>
      </c>
      <c r="P7905" s="161">
        <f t="shared" si="741"/>
        <v>7.2472000000000003</v>
      </c>
    </row>
    <row r="7906" spans="9:16" x14ac:dyDescent="0.2">
      <c r="I7906" s="158">
        <f t="shared" si="739"/>
        <v>19</v>
      </c>
      <c r="J7906" s="158" t="str">
        <f t="shared" si="742"/>
        <v>USD</v>
      </c>
      <c r="K7906" s="158" t="str">
        <f t="shared" si="743"/>
        <v>CNY</v>
      </c>
      <c r="L7906" s="158" t="str">
        <f t="shared" si="740"/>
        <v>USDCNY45619</v>
      </c>
      <c r="M7906" s="160">
        <f t="shared" si="744"/>
        <v>45619</v>
      </c>
      <c r="N7906" s="158">
        <v>0.9604302727621975</v>
      </c>
      <c r="O7906" s="158">
        <v>7.5457999999999998</v>
      </c>
      <c r="P7906" s="161">
        <f t="shared" si="741"/>
        <v>7.2472000000000003</v>
      </c>
    </row>
    <row r="7907" spans="9:16" x14ac:dyDescent="0.2">
      <c r="I7907" s="158">
        <f t="shared" si="739"/>
        <v>19</v>
      </c>
      <c r="J7907" s="158" t="str">
        <f t="shared" si="742"/>
        <v>USD</v>
      </c>
      <c r="K7907" s="158" t="str">
        <f t="shared" si="743"/>
        <v>CNY</v>
      </c>
      <c r="L7907" s="158" t="str">
        <f t="shared" si="740"/>
        <v>USDCNY45620</v>
      </c>
      <c r="M7907" s="160">
        <f t="shared" si="744"/>
        <v>45620</v>
      </c>
      <c r="N7907" s="158">
        <v>0.9604302727621975</v>
      </c>
      <c r="O7907" s="158">
        <v>7.5457999999999998</v>
      </c>
      <c r="P7907" s="161">
        <f t="shared" si="741"/>
        <v>7.2472000000000003</v>
      </c>
    </row>
    <row r="7908" spans="9:16" x14ac:dyDescent="0.2">
      <c r="I7908" s="158">
        <f t="shared" si="739"/>
        <v>19</v>
      </c>
      <c r="J7908" s="158" t="str">
        <f t="shared" si="742"/>
        <v>USD</v>
      </c>
      <c r="K7908" s="158" t="str">
        <f t="shared" si="743"/>
        <v>CNY</v>
      </c>
      <c r="L7908" s="158" t="str">
        <f t="shared" si="740"/>
        <v>USDCNY45621</v>
      </c>
      <c r="M7908" s="160">
        <f t="shared" si="744"/>
        <v>45621</v>
      </c>
      <c r="N7908" s="158">
        <v>0.95283468318246778</v>
      </c>
      <c r="O7908" s="158">
        <v>7.6017999999999999</v>
      </c>
      <c r="P7908" s="161">
        <f t="shared" si="741"/>
        <v>7.2432999999999996</v>
      </c>
    </row>
    <row r="7909" spans="9:16" x14ac:dyDescent="0.2">
      <c r="I7909" s="158">
        <f t="shared" si="739"/>
        <v>19</v>
      </c>
      <c r="J7909" s="158" t="str">
        <f t="shared" si="742"/>
        <v>USD</v>
      </c>
      <c r="K7909" s="158" t="str">
        <f t="shared" si="743"/>
        <v>CNY</v>
      </c>
      <c r="L7909" s="158" t="str">
        <f t="shared" si="740"/>
        <v>USDCNY45622</v>
      </c>
      <c r="M7909" s="160">
        <f t="shared" si="744"/>
        <v>45622</v>
      </c>
      <c r="N7909" s="158">
        <v>0.95038965976050183</v>
      </c>
      <c r="O7909" s="158">
        <v>7.6265000000000001</v>
      </c>
      <c r="P7909" s="161">
        <f t="shared" si="741"/>
        <v>7.2481</v>
      </c>
    </row>
    <row r="7910" spans="9:16" x14ac:dyDescent="0.2">
      <c r="I7910" s="158">
        <f t="shared" si="739"/>
        <v>19</v>
      </c>
      <c r="J7910" s="158" t="str">
        <f t="shared" si="742"/>
        <v>USD</v>
      </c>
      <c r="K7910" s="158" t="str">
        <f t="shared" si="743"/>
        <v>CNY</v>
      </c>
      <c r="L7910" s="158" t="str">
        <f t="shared" si="740"/>
        <v>USDCNY45623</v>
      </c>
      <c r="M7910" s="160">
        <f t="shared" si="744"/>
        <v>45623</v>
      </c>
      <c r="N7910" s="158">
        <v>0.94957743804007222</v>
      </c>
      <c r="O7910" s="158">
        <v>7.6346999999999996</v>
      </c>
      <c r="P7910" s="161">
        <f t="shared" si="741"/>
        <v>7.2496999999999998</v>
      </c>
    </row>
    <row r="7911" spans="9:16" x14ac:dyDescent="0.2">
      <c r="I7911" s="158">
        <f t="shared" si="739"/>
        <v>19</v>
      </c>
      <c r="J7911" s="158" t="str">
        <f t="shared" si="742"/>
        <v>USD</v>
      </c>
      <c r="K7911" s="158" t="str">
        <f t="shared" si="743"/>
        <v>CNY</v>
      </c>
      <c r="L7911" s="158" t="str">
        <f t="shared" si="740"/>
        <v>USDCNY45624</v>
      </c>
      <c r="M7911" s="160">
        <f t="shared" si="744"/>
        <v>45624</v>
      </c>
      <c r="N7911" s="158">
        <v>0.94858660595712385</v>
      </c>
      <c r="O7911" s="158">
        <v>7.6402999999999999</v>
      </c>
      <c r="P7911" s="161">
        <f t="shared" si="741"/>
        <v>7.2474999999999996</v>
      </c>
    </row>
    <row r="7912" spans="9:16" x14ac:dyDescent="0.2">
      <c r="I7912" s="158">
        <f t="shared" si="739"/>
        <v>19</v>
      </c>
      <c r="J7912" s="158" t="str">
        <f t="shared" si="742"/>
        <v>USD</v>
      </c>
      <c r="K7912" s="158" t="str">
        <f t="shared" si="743"/>
        <v>CNY</v>
      </c>
      <c r="L7912" s="158" t="str">
        <f t="shared" si="740"/>
        <v>USDCNY45625</v>
      </c>
      <c r="M7912" s="160">
        <f t="shared" si="744"/>
        <v>45625</v>
      </c>
      <c r="N7912" s="158">
        <v>0.94679038060973297</v>
      </c>
      <c r="O7912" s="158">
        <v>7.6483999999999996</v>
      </c>
      <c r="P7912" s="161">
        <f t="shared" si="741"/>
        <v>7.2413999999999996</v>
      </c>
    </row>
    <row r="7913" spans="9:16" x14ac:dyDescent="0.2">
      <c r="I7913" s="158">
        <f t="shared" si="739"/>
        <v>19</v>
      </c>
      <c r="J7913" s="158" t="str">
        <f t="shared" si="742"/>
        <v>USD</v>
      </c>
      <c r="K7913" s="158" t="str">
        <f t="shared" si="743"/>
        <v>CNY</v>
      </c>
      <c r="L7913" s="158" t="str">
        <f t="shared" si="740"/>
        <v>USDCNY45626</v>
      </c>
      <c r="M7913" s="160">
        <f t="shared" si="744"/>
        <v>45626</v>
      </c>
      <c r="N7913" s="158">
        <v>0.94679038060973297</v>
      </c>
      <c r="O7913" s="158">
        <v>7.6483999999999996</v>
      </c>
      <c r="P7913" s="161">
        <f t="shared" si="741"/>
        <v>7.2413999999999996</v>
      </c>
    </row>
    <row r="7914" spans="9:16" x14ac:dyDescent="0.2">
      <c r="I7914" s="158">
        <f t="shared" ref="I7914:I7977" si="745">IF(M7913=$G$2,I7913+1,I7913)</f>
        <v>19</v>
      </c>
      <c r="J7914" s="158" t="str">
        <f t="shared" si="742"/>
        <v>USD</v>
      </c>
      <c r="K7914" s="158" t="str">
        <f t="shared" si="743"/>
        <v>CNY</v>
      </c>
      <c r="L7914" s="158" t="str">
        <f t="shared" si="740"/>
        <v>USDCNY45627</v>
      </c>
      <c r="M7914" s="160">
        <f t="shared" si="744"/>
        <v>45627</v>
      </c>
      <c r="N7914" s="158">
        <v>0.94679038060973297</v>
      </c>
      <c r="O7914" s="158">
        <v>7.6483999999999996</v>
      </c>
      <c r="P7914" s="161">
        <f t="shared" si="741"/>
        <v>7.2413999999999996</v>
      </c>
    </row>
    <row r="7915" spans="9:16" x14ac:dyDescent="0.2">
      <c r="I7915" s="158">
        <f t="shared" si="745"/>
        <v>19</v>
      </c>
      <c r="J7915" s="158" t="str">
        <f t="shared" si="742"/>
        <v>USD</v>
      </c>
      <c r="K7915" s="158" t="str">
        <f t="shared" si="743"/>
        <v>CNY</v>
      </c>
      <c r="L7915" s="158" t="str">
        <f t="shared" si="740"/>
        <v>USDCNY45628</v>
      </c>
      <c r="M7915" s="160">
        <f t="shared" si="744"/>
        <v>45628</v>
      </c>
      <c r="N7915" s="158">
        <v>0.95174645474445607</v>
      </c>
      <c r="O7915" s="158">
        <v>7.6421000000000001</v>
      </c>
      <c r="P7915" s="161">
        <f t="shared" si="741"/>
        <v>7.2732999999999999</v>
      </c>
    </row>
    <row r="7916" spans="9:16" x14ac:dyDescent="0.2">
      <c r="I7916" s="158">
        <f t="shared" si="745"/>
        <v>19</v>
      </c>
      <c r="J7916" s="158" t="str">
        <f t="shared" si="742"/>
        <v>USD</v>
      </c>
      <c r="K7916" s="158" t="str">
        <f t="shared" si="743"/>
        <v>CNY</v>
      </c>
      <c r="L7916" s="158" t="str">
        <f t="shared" si="740"/>
        <v>USDCNY45629</v>
      </c>
      <c r="M7916" s="160">
        <f t="shared" si="744"/>
        <v>45629</v>
      </c>
      <c r="N7916" s="158">
        <v>0.95129375951293771</v>
      </c>
      <c r="O7916" s="158">
        <v>7.6589</v>
      </c>
      <c r="P7916" s="161">
        <f t="shared" si="741"/>
        <v>7.2858999999999998</v>
      </c>
    </row>
    <row r="7917" spans="9:16" x14ac:dyDescent="0.2">
      <c r="I7917" s="158">
        <f t="shared" si="745"/>
        <v>19</v>
      </c>
      <c r="J7917" s="158" t="str">
        <f t="shared" si="742"/>
        <v>USD</v>
      </c>
      <c r="K7917" s="158" t="str">
        <f t="shared" si="743"/>
        <v>CNY</v>
      </c>
      <c r="L7917" s="158" t="str">
        <f t="shared" si="740"/>
        <v>USDCNY45630</v>
      </c>
      <c r="M7917" s="160">
        <f t="shared" si="744"/>
        <v>45630</v>
      </c>
      <c r="N7917" s="158">
        <v>0.95310712924132679</v>
      </c>
      <c r="O7917" s="158">
        <v>7.6284999999999998</v>
      </c>
      <c r="P7917" s="161">
        <f t="shared" si="741"/>
        <v>7.2708000000000004</v>
      </c>
    </row>
    <row r="7918" spans="9:16" x14ac:dyDescent="0.2">
      <c r="I7918" s="158">
        <f t="shared" si="745"/>
        <v>19</v>
      </c>
      <c r="J7918" s="158" t="str">
        <f t="shared" si="742"/>
        <v>USD</v>
      </c>
      <c r="K7918" s="158" t="str">
        <f t="shared" si="743"/>
        <v>CNY</v>
      </c>
      <c r="L7918" s="158" t="str">
        <f t="shared" si="740"/>
        <v>USDCNY45631</v>
      </c>
      <c r="M7918" s="160">
        <f t="shared" si="744"/>
        <v>45631</v>
      </c>
      <c r="N7918" s="158">
        <v>0.94876660341555974</v>
      </c>
      <c r="O7918" s="158">
        <v>7.6577000000000002</v>
      </c>
      <c r="P7918" s="161">
        <f t="shared" si="741"/>
        <v>7.2653999999999996</v>
      </c>
    </row>
    <row r="7919" spans="9:16" x14ac:dyDescent="0.2">
      <c r="I7919" s="158">
        <f t="shared" si="745"/>
        <v>19</v>
      </c>
      <c r="J7919" s="158" t="str">
        <f t="shared" si="742"/>
        <v>USD</v>
      </c>
      <c r="K7919" s="158" t="str">
        <f t="shared" si="743"/>
        <v>CNY</v>
      </c>
      <c r="L7919" s="158" t="str">
        <f t="shared" si="740"/>
        <v>USDCNY45632</v>
      </c>
      <c r="M7919" s="160">
        <f t="shared" si="744"/>
        <v>45632</v>
      </c>
      <c r="N7919" s="158">
        <v>0.9450902561194594</v>
      </c>
      <c r="O7919" s="158">
        <v>7.6852</v>
      </c>
      <c r="P7919" s="161">
        <f t="shared" si="741"/>
        <v>7.2632000000000003</v>
      </c>
    </row>
    <row r="7920" spans="9:16" x14ac:dyDescent="0.2">
      <c r="I7920" s="158">
        <f t="shared" si="745"/>
        <v>19</v>
      </c>
      <c r="J7920" s="158" t="str">
        <f t="shared" si="742"/>
        <v>USD</v>
      </c>
      <c r="K7920" s="158" t="str">
        <f t="shared" si="743"/>
        <v>CNY</v>
      </c>
      <c r="L7920" s="158" t="str">
        <f t="shared" si="740"/>
        <v>USDCNY45633</v>
      </c>
      <c r="M7920" s="160">
        <f t="shared" si="744"/>
        <v>45633</v>
      </c>
      <c r="N7920" s="158">
        <v>0.9450902561194594</v>
      </c>
      <c r="O7920" s="158">
        <v>7.6852</v>
      </c>
      <c r="P7920" s="161">
        <f t="shared" si="741"/>
        <v>7.2632000000000003</v>
      </c>
    </row>
    <row r="7921" spans="9:16" x14ac:dyDescent="0.2">
      <c r="I7921" s="158">
        <f t="shared" si="745"/>
        <v>19</v>
      </c>
      <c r="J7921" s="158" t="str">
        <f t="shared" si="742"/>
        <v>USD</v>
      </c>
      <c r="K7921" s="158" t="str">
        <f t="shared" si="743"/>
        <v>CNY</v>
      </c>
      <c r="L7921" s="158" t="str">
        <f t="shared" si="740"/>
        <v>USDCNY45634</v>
      </c>
      <c r="M7921" s="160">
        <f t="shared" si="744"/>
        <v>45634</v>
      </c>
      <c r="N7921" s="158">
        <v>0.9450902561194594</v>
      </c>
      <c r="O7921" s="158">
        <v>7.6852</v>
      </c>
      <c r="P7921" s="161">
        <f t="shared" si="741"/>
        <v>7.2632000000000003</v>
      </c>
    </row>
    <row r="7922" spans="9:16" x14ac:dyDescent="0.2">
      <c r="I7922" s="158">
        <f t="shared" si="745"/>
        <v>19</v>
      </c>
      <c r="J7922" s="158" t="str">
        <f t="shared" si="742"/>
        <v>USD</v>
      </c>
      <c r="K7922" s="158" t="str">
        <f t="shared" si="743"/>
        <v>CNY</v>
      </c>
      <c r="L7922" s="158" t="str">
        <f t="shared" si="740"/>
        <v>USDCNY45635</v>
      </c>
      <c r="M7922" s="160">
        <f t="shared" si="744"/>
        <v>45635</v>
      </c>
      <c r="N7922" s="158">
        <v>0.94625283875851629</v>
      </c>
      <c r="O7922" s="158">
        <v>7.6769999999999996</v>
      </c>
      <c r="P7922" s="161">
        <f t="shared" si="741"/>
        <v>7.2644000000000002</v>
      </c>
    </row>
    <row r="7923" spans="9:16" x14ac:dyDescent="0.2">
      <c r="I7923" s="158">
        <f t="shared" si="745"/>
        <v>19</v>
      </c>
      <c r="J7923" s="158" t="str">
        <f t="shared" si="742"/>
        <v>USD</v>
      </c>
      <c r="K7923" s="158" t="str">
        <f t="shared" si="743"/>
        <v>CNY</v>
      </c>
      <c r="L7923" s="158" t="str">
        <f t="shared" si="740"/>
        <v>USDCNY45636</v>
      </c>
      <c r="M7923" s="160">
        <f t="shared" si="744"/>
        <v>45636</v>
      </c>
      <c r="N7923" s="158">
        <v>0.94993825401348919</v>
      </c>
      <c r="O7923" s="158">
        <v>7.6353999999999997</v>
      </c>
      <c r="P7923" s="161">
        <f t="shared" si="741"/>
        <v>7.2531999999999996</v>
      </c>
    </row>
    <row r="7924" spans="9:16" x14ac:dyDescent="0.2">
      <c r="I7924" s="158">
        <f t="shared" si="745"/>
        <v>19</v>
      </c>
      <c r="J7924" s="158" t="str">
        <f t="shared" si="742"/>
        <v>USD</v>
      </c>
      <c r="K7924" s="158" t="str">
        <f t="shared" si="743"/>
        <v>CNY</v>
      </c>
      <c r="L7924" s="158" t="str">
        <f t="shared" si="740"/>
        <v>USDCNY45637</v>
      </c>
      <c r="M7924" s="160">
        <f t="shared" si="744"/>
        <v>45637</v>
      </c>
      <c r="N7924" s="158">
        <v>0.95174645474445607</v>
      </c>
      <c r="O7924" s="158">
        <v>7.6318000000000001</v>
      </c>
      <c r="P7924" s="161">
        <f t="shared" si="741"/>
        <v>7.2634999999999996</v>
      </c>
    </row>
    <row r="7925" spans="9:16" x14ac:dyDescent="0.2">
      <c r="I7925" s="158">
        <f t="shared" si="745"/>
        <v>19</v>
      </c>
      <c r="J7925" s="158" t="str">
        <f t="shared" si="742"/>
        <v>USD</v>
      </c>
      <c r="K7925" s="158" t="str">
        <f t="shared" si="743"/>
        <v>CNY</v>
      </c>
      <c r="L7925" s="158" t="str">
        <f t="shared" si="740"/>
        <v>USDCNY45638</v>
      </c>
      <c r="M7925" s="160">
        <f t="shared" si="744"/>
        <v>45638</v>
      </c>
      <c r="N7925" s="158">
        <v>0.95319797922028415</v>
      </c>
      <c r="O7925" s="158">
        <v>7.6272000000000002</v>
      </c>
      <c r="P7925" s="161">
        <f t="shared" si="741"/>
        <v>7.2702</v>
      </c>
    </row>
    <row r="7926" spans="9:16" x14ac:dyDescent="0.2">
      <c r="I7926" s="158">
        <f t="shared" si="745"/>
        <v>19</v>
      </c>
      <c r="J7926" s="158" t="str">
        <f t="shared" si="742"/>
        <v>USD</v>
      </c>
      <c r="K7926" s="158" t="str">
        <f t="shared" si="743"/>
        <v>CNY</v>
      </c>
      <c r="L7926" s="158" t="str">
        <f t="shared" si="740"/>
        <v>USDCNY45639</v>
      </c>
      <c r="M7926" s="160">
        <f t="shared" si="744"/>
        <v>45639</v>
      </c>
      <c r="N7926" s="158">
        <v>0.95075109336375729</v>
      </c>
      <c r="O7926" s="158">
        <v>7.6509999999999998</v>
      </c>
      <c r="P7926" s="161">
        <f t="shared" si="741"/>
        <v>7.2742000000000004</v>
      </c>
    </row>
    <row r="7927" spans="9:16" x14ac:dyDescent="0.2">
      <c r="I7927" s="158">
        <f t="shared" si="745"/>
        <v>19</v>
      </c>
      <c r="J7927" s="158" t="str">
        <f t="shared" si="742"/>
        <v>USD</v>
      </c>
      <c r="K7927" s="158" t="str">
        <f t="shared" si="743"/>
        <v>CNY</v>
      </c>
      <c r="L7927" s="158" t="str">
        <f t="shared" si="740"/>
        <v>USDCNY45640</v>
      </c>
      <c r="M7927" s="160">
        <f t="shared" si="744"/>
        <v>45640</v>
      </c>
      <c r="N7927" s="158">
        <v>0.95075109336375729</v>
      </c>
      <c r="O7927" s="158">
        <v>7.6509999999999998</v>
      </c>
      <c r="P7927" s="161">
        <f t="shared" si="741"/>
        <v>7.2742000000000004</v>
      </c>
    </row>
    <row r="7928" spans="9:16" x14ac:dyDescent="0.2">
      <c r="I7928" s="158">
        <f t="shared" si="745"/>
        <v>19</v>
      </c>
      <c r="J7928" s="158" t="str">
        <f t="shared" si="742"/>
        <v>USD</v>
      </c>
      <c r="K7928" s="158" t="str">
        <f t="shared" si="743"/>
        <v>CNY</v>
      </c>
      <c r="L7928" s="158" t="str">
        <f t="shared" si="740"/>
        <v>USDCNY45641</v>
      </c>
      <c r="M7928" s="160">
        <f t="shared" si="744"/>
        <v>45641</v>
      </c>
      <c r="N7928" s="158">
        <v>0.95075109336375729</v>
      </c>
      <c r="O7928" s="158">
        <v>7.6509999999999998</v>
      </c>
      <c r="P7928" s="161">
        <f t="shared" si="741"/>
        <v>7.2742000000000004</v>
      </c>
    </row>
    <row r="7929" spans="9:16" x14ac:dyDescent="0.2">
      <c r="I7929" s="158">
        <f t="shared" si="745"/>
        <v>19</v>
      </c>
      <c r="J7929" s="158" t="str">
        <f t="shared" si="742"/>
        <v>USD</v>
      </c>
      <c r="K7929" s="158" t="str">
        <f t="shared" si="743"/>
        <v>CNY</v>
      </c>
      <c r="L7929" s="158" t="str">
        <f t="shared" si="740"/>
        <v>USDCNY45642</v>
      </c>
      <c r="M7929" s="160">
        <f t="shared" si="744"/>
        <v>45642</v>
      </c>
      <c r="N7929" s="158">
        <v>0.95256239283673072</v>
      </c>
      <c r="O7929" s="158">
        <v>7.6463000000000001</v>
      </c>
      <c r="P7929" s="161">
        <f t="shared" si="741"/>
        <v>7.2835999999999999</v>
      </c>
    </row>
    <row r="7930" spans="9:16" x14ac:dyDescent="0.2">
      <c r="I7930" s="158">
        <f t="shared" si="745"/>
        <v>19</v>
      </c>
      <c r="J7930" s="158" t="str">
        <f t="shared" si="742"/>
        <v>USD</v>
      </c>
      <c r="K7930" s="158" t="str">
        <f t="shared" si="743"/>
        <v>CNY</v>
      </c>
      <c r="L7930" s="158" t="str">
        <f t="shared" si="740"/>
        <v>USDCNY45643</v>
      </c>
      <c r="M7930" s="160">
        <f t="shared" si="744"/>
        <v>45643</v>
      </c>
      <c r="N7930" s="158">
        <v>0.95265313899209292</v>
      </c>
      <c r="O7930" s="158">
        <v>7.6463999999999999</v>
      </c>
      <c r="P7930" s="161">
        <f t="shared" si="741"/>
        <v>7.2843999999999998</v>
      </c>
    </row>
    <row r="7931" spans="9:16" x14ac:dyDescent="0.2">
      <c r="I7931" s="158">
        <f t="shared" si="745"/>
        <v>19</v>
      </c>
      <c r="J7931" s="158" t="str">
        <f t="shared" si="742"/>
        <v>USD</v>
      </c>
      <c r="K7931" s="158" t="str">
        <f t="shared" si="743"/>
        <v>CNY</v>
      </c>
      <c r="L7931" s="158" t="str">
        <f t="shared" si="740"/>
        <v>USDCNY45644</v>
      </c>
      <c r="M7931" s="160">
        <f t="shared" si="744"/>
        <v>45644</v>
      </c>
      <c r="N7931" s="158">
        <v>0.95274390243902429</v>
      </c>
      <c r="O7931" s="158">
        <v>7.6463000000000001</v>
      </c>
      <c r="P7931" s="161">
        <f t="shared" si="741"/>
        <v>7.2850000000000001</v>
      </c>
    </row>
    <row r="7932" spans="9:16" x14ac:dyDescent="0.2">
      <c r="I7932" s="158">
        <f t="shared" si="745"/>
        <v>19</v>
      </c>
      <c r="J7932" s="158" t="str">
        <f t="shared" si="742"/>
        <v>USD</v>
      </c>
      <c r="K7932" s="158" t="str">
        <f t="shared" si="743"/>
        <v>CNY</v>
      </c>
      <c r="L7932" s="158" t="str">
        <f t="shared" si="740"/>
        <v>USDCNY45645</v>
      </c>
      <c r="M7932" s="160">
        <f t="shared" si="744"/>
        <v>45645</v>
      </c>
      <c r="N7932" s="158">
        <v>0.96200096200096197</v>
      </c>
      <c r="O7932" s="158">
        <v>7.5857999999999999</v>
      </c>
      <c r="P7932" s="161">
        <f t="shared" si="741"/>
        <v>7.2975000000000003</v>
      </c>
    </row>
    <row r="7933" spans="9:16" x14ac:dyDescent="0.2">
      <c r="I7933" s="158">
        <f t="shared" si="745"/>
        <v>19</v>
      </c>
      <c r="J7933" s="158" t="str">
        <f t="shared" si="742"/>
        <v>USD</v>
      </c>
      <c r="K7933" s="158" t="str">
        <f t="shared" si="743"/>
        <v>CNY</v>
      </c>
      <c r="L7933" s="158" t="str">
        <f t="shared" si="740"/>
        <v>USDCNY45646</v>
      </c>
      <c r="M7933" s="160">
        <f t="shared" si="744"/>
        <v>45646</v>
      </c>
      <c r="N7933" s="158">
        <v>0.9624639076034649</v>
      </c>
      <c r="O7933" s="158">
        <v>7.5831</v>
      </c>
      <c r="P7933" s="161">
        <f t="shared" si="741"/>
        <v>7.2984999999999998</v>
      </c>
    </row>
    <row r="7934" spans="9:16" x14ac:dyDescent="0.2">
      <c r="I7934" s="158">
        <f t="shared" si="745"/>
        <v>19</v>
      </c>
      <c r="J7934" s="158" t="str">
        <f t="shared" si="742"/>
        <v>USD</v>
      </c>
      <c r="K7934" s="158" t="str">
        <f t="shared" si="743"/>
        <v>CNY</v>
      </c>
      <c r="L7934" s="158" t="str">
        <f t="shared" si="740"/>
        <v>USDCNY45647</v>
      </c>
      <c r="M7934" s="160">
        <f t="shared" si="744"/>
        <v>45647</v>
      </c>
      <c r="N7934" s="158">
        <v>0.9624639076034649</v>
      </c>
      <c r="O7934" s="158">
        <v>7.5831</v>
      </c>
      <c r="P7934" s="161">
        <f t="shared" si="741"/>
        <v>7.2984999999999998</v>
      </c>
    </row>
    <row r="7935" spans="9:16" x14ac:dyDescent="0.2">
      <c r="I7935" s="158">
        <f t="shared" si="745"/>
        <v>19</v>
      </c>
      <c r="J7935" s="158" t="str">
        <f t="shared" si="742"/>
        <v>USD</v>
      </c>
      <c r="K7935" s="158" t="str">
        <f t="shared" si="743"/>
        <v>CNY</v>
      </c>
      <c r="L7935" s="158" t="str">
        <f t="shared" si="740"/>
        <v>USDCNY45648</v>
      </c>
      <c r="M7935" s="160">
        <f t="shared" si="744"/>
        <v>45648</v>
      </c>
      <c r="N7935" s="158">
        <v>0.9624639076034649</v>
      </c>
      <c r="O7935" s="158">
        <v>7.5831</v>
      </c>
      <c r="P7935" s="161">
        <f t="shared" si="741"/>
        <v>7.2984999999999998</v>
      </c>
    </row>
    <row r="7936" spans="9:16" x14ac:dyDescent="0.2">
      <c r="I7936" s="158">
        <f t="shared" si="745"/>
        <v>19</v>
      </c>
      <c r="J7936" s="158" t="str">
        <f t="shared" si="742"/>
        <v>USD</v>
      </c>
      <c r="K7936" s="158" t="str">
        <f t="shared" si="743"/>
        <v>CNY</v>
      </c>
      <c r="L7936" s="158" t="str">
        <f t="shared" si="740"/>
        <v>USDCNY45649</v>
      </c>
      <c r="M7936" s="160">
        <f t="shared" si="744"/>
        <v>45649</v>
      </c>
      <c r="N7936" s="158">
        <v>0.96218608678918516</v>
      </c>
      <c r="O7936" s="158">
        <v>7.5861000000000001</v>
      </c>
      <c r="P7936" s="161">
        <f t="shared" si="741"/>
        <v>7.2991999999999999</v>
      </c>
    </row>
    <row r="7937" spans="9:16" x14ac:dyDescent="0.2">
      <c r="I7937" s="158">
        <f t="shared" si="745"/>
        <v>19</v>
      </c>
      <c r="J7937" s="158" t="str">
        <f t="shared" si="742"/>
        <v>USD</v>
      </c>
      <c r="K7937" s="158" t="str">
        <f t="shared" si="743"/>
        <v>CNY</v>
      </c>
      <c r="L7937" s="158" t="str">
        <f t="shared" si="740"/>
        <v>USDCNY45650</v>
      </c>
      <c r="M7937" s="160">
        <f t="shared" si="744"/>
        <v>45650</v>
      </c>
      <c r="N7937" s="158">
        <v>0.96200096200096197</v>
      </c>
      <c r="O7937" s="158">
        <v>7.5842999999999998</v>
      </c>
      <c r="P7937" s="161">
        <f t="shared" si="741"/>
        <v>7.2961</v>
      </c>
    </row>
    <row r="7938" spans="9:16" x14ac:dyDescent="0.2">
      <c r="I7938" s="158">
        <f t="shared" si="745"/>
        <v>19</v>
      </c>
      <c r="J7938" s="158" t="str">
        <f t="shared" si="742"/>
        <v>USD</v>
      </c>
      <c r="K7938" s="158" t="str">
        <f t="shared" si="743"/>
        <v>CNY</v>
      </c>
      <c r="L7938" s="158" t="str">
        <f t="shared" si="740"/>
        <v>USDCNY45651</v>
      </c>
      <c r="M7938" s="160">
        <f t="shared" si="744"/>
        <v>45651</v>
      </c>
      <c r="N7938" s="158">
        <v>0.96200096200096197</v>
      </c>
      <c r="O7938" s="158">
        <v>7.5842999999999998</v>
      </c>
      <c r="P7938" s="161">
        <f t="shared" si="741"/>
        <v>7.2961</v>
      </c>
    </row>
    <row r="7939" spans="9:16" x14ac:dyDescent="0.2">
      <c r="I7939" s="158">
        <f t="shared" si="745"/>
        <v>19</v>
      </c>
      <c r="J7939" s="158" t="str">
        <f t="shared" si="742"/>
        <v>USD</v>
      </c>
      <c r="K7939" s="158" t="str">
        <f t="shared" si="743"/>
        <v>CNY</v>
      </c>
      <c r="L7939" s="158" t="str">
        <f t="shared" ref="L7939:L8002" si="746">J7939&amp;K7939&amp;M7939</f>
        <v>USDCNY45652</v>
      </c>
      <c r="M7939" s="160">
        <f t="shared" si="744"/>
        <v>45652</v>
      </c>
      <c r="N7939" s="158">
        <v>0.96200096200096197</v>
      </c>
      <c r="O7939" s="158">
        <v>7.5842999999999998</v>
      </c>
      <c r="P7939" s="161">
        <f t="shared" ref="P7939:P8002" si="747">ROUND(N7939*O7939,4)</f>
        <v>7.2961</v>
      </c>
    </row>
    <row r="7940" spans="9:16" x14ac:dyDescent="0.2">
      <c r="I7940" s="158">
        <f t="shared" si="745"/>
        <v>19</v>
      </c>
      <c r="J7940" s="158" t="str">
        <f t="shared" ref="J7940:J8003" si="748">VLOOKUP($I7940,$A:$C,2,FALSE)</f>
        <v>USD</v>
      </c>
      <c r="K7940" s="158" t="str">
        <f t="shared" ref="K7940:K8003" si="749">VLOOKUP($I7940,$A:$C,3,FALSE)</f>
        <v>CNY</v>
      </c>
      <c r="L7940" s="158" t="str">
        <f t="shared" si="746"/>
        <v>USDCNY45653</v>
      </c>
      <c r="M7940" s="160">
        <f t="shared" ref="M7940:M8003" si="750">IF(I7940=I7939,M7939+1,$G$1)</f>
        <v>45653</v>
      </c>
      <c r="N7940" s="158">
        <v>0.95831336847149007</v>
      </c>
      <c r="O7940" s="158">
        <v>7.6169000000000002</v>
      </c>
      <c r="P7940" s="161">
        <f t="shared" si="747"/>
        <v>7.2994000000000003</v>
      </c>
    </row>
    <row r="7941" spans="9:16" x14ac:dyDescent="0.2">
      <c r="I7941" s="158">
        <f t="shared" si="745"/>
        <v>19</v>
      </c>
      <c r="J7941" s="158" t="str">
        <f t="shared" si="748"/>
        <v>USD</v>
      </c>
      <c r="K7941" s="158" t="str">
        <f t="shared" si="749"/>
        <v>CNY</v>
      </c>
      <c r="L7941" s="158" t="str">
        <f t="shared" si="746"/>
        <v>USDCNY45654</v>
      </c>
      <c r="M7941" s="160">
        <f t="shared" si="750"/>
        <v>45654</v>
      </c>
      <c r="N7941" s="158">
        <v>0.95831336847149007</v>
      </c>
      <c r="O7941" s="158">
        <v>7.6169000000000002</v>
      </c>
      <c r="P7941" s="161">
        <f t="shared" si="747"/>
        <v>7.2994000000000003</v>
      </c>
    </row>
    <row r="7942" spans="9:16" x14ac:dyDescent="0.2">
      <c r="I7942" s="158">
        <f t="shared" si="745"/>
        <v>19</v>
      </c>
      <c r="J7942" s="158" t="str">
        <f t="shared" si="748"/>
        <v>USD</v>
      </c>
      <c r="K7942" s="158" t="str">
        <f t="shared" si="749"/>
        <v>CNY</v>
      </c>
      <c r="L7942" s="158" t="str">
        <f t="shared" si="746"/>
        <v>USDCNY45655</v>
      </c>
      <c r="M7942" s="160">
        <f t="shared" si="750"/>
        <v>45655</v>
      </c>
      <c r="N7942" s="158">
        <v>0.95831336847149007</v>
      </c>
      <c r="O7942" s="158">
        <v>7.6169000000000002</v>
      </c>
      <c r="P7942" s="161">
        <f t="shared" si="747"/>
        <v>7.2994000000000003</v>
      </c>
    </row>
    <row r="7943" spans="9:16" x14ac:dyDescent="0.2">
      <c r="I7943" s="158">
        <f t="shared" si="745"/>
        <v>19</v>
      </c>
      <c r="J7943" s="158" t="str">
        <f t="shared" si="748"/>
        <v>USD</v>
      </c>
      <c r="K7943" s="158" t="str">
        <f t="shared" si="749"/>
        <v>CNY</v>
      </c>
      <c r="L7943" s="158" t="str">
        <f t="shared" si="746"/>
        <v>USDCNY45656</v>
      </c>
      <c r="M7943" s="160">
        <f t="shared" si="750"/>
        <v>45656</v>
      </c>
      <c r="N7943" s="158">
        <v>0.9574875526618154</v>
      </c>
      <c r="O7943" s="158">
        <v>7.6234000000000002</v>
      </c>
      <c r="P7943" s="161">
        <f t="shared" si="747"/>
        <v>7.2992999999999997</v>
      </c>
    </row>
    <row r="7944" spans="9:16" x14ac:dyDescent="0.2">
      <c r="I7944" s="158">
        <f t="shared" si="745"/>
        <v>19</v>
      </c>
      <c r="J7944" s="158" t="str">
        <f t="shared" si="748"/>
        <v>USD</v>
      </c>
      <c r="K7944" s="158" t="str">
        <f t="shared" si="749"/>
        <v>CNY</v>
      </c>
      <c r="L7944" s="158" t="str">
        <f t="shared" si="746"/>
        <v>USDCNY45657</v>
      </c>
      <c r="M7944" s="160">
        <f t="shared" si="750"/>
        <v>45657</v>
      </c>
      <c r="N7944" s="158">
        <v>0.96255655019732411</v>
      </c>
      <c r="O7944" s="158">
        <v>7.5833000000000004</v>
      </c>
      <c r="P7944" s="161">
        <f t="shared" si="747"/>
        <v>7.2994000000000003</v>
      </c>
    </row>
    <row r="7945" spans="9:16" x14ac:dyDescent="0.2">
      <c r="I7945" s="158">
        <f t="shared" si="745"/>
        <v>19</v>
      </c>
      <c r="J7945" s="158" t="str">
        <f t="shared" si="748"/>
        <v>USD</v>
      </c>
      <c r="K7945" s="158" t="str">
        <f t="shared" si="749"/>
        <v>CNY</v>
      </c>
      <c r="L7945" s="158" t="str">
        <f t="shared" si="746"/>
        <v>USDCNY45658</v>
      </c>
      <c r="M7945" s="160">
        <f t="shared" si="750"/>
        <v>45658</v>
      </c>
      <c r="N7945" s="158">
        <v>0.96255655019732411</v>
      </c>
      <c r="O7945" s="158">
        <v>7.5833000000000004</v>
      </c>
      <c r="P7945" s="161">
        <f t="shared" si="747"/>
        <v>7.2994000000000003</v>
      </c>
    </row>
    <row r="7946" spans="9:16" x14ac:dyDescent="0.2">
      <c r="I7946" s="158">
        <f t="shared" si="745"/>
        <v>19</v>
      </c>
      <c r="J7946" s="158" t="str">
        <f t="shared" si="748"/>
        <v>USD</v>
      </c>
      <c r="K7946" s="158" t="str">
        <f t="shared" si="749"/>
        <v>CNY</v>
      </c>
      <c r="L7946" s="158" t="str">
        <f t="shared" si="746"/>
        <v>USDCNY45659</v>
      </c>
      <c r="M7946" s="160">
        <f t="shared" si="750"/>
        <v>45659</v>
      </c>
      <c r="N7946" s="158">
        <v>0.9688983625617672</v>
      </c>
      <c r="O7946" s="158">
        <v>7.5338000000000003</v>
      </c>
      <c r="P7946" s="161">
        <f t="shared" si="747"/>
        <v>7.2995000000000001</v>
      </c>
    </row>
    <row r="7947" spans="9:16" x14ac:dyDescent="0.2">
      <c r="I7947" s="158">
        <f t="shared" si="745"/>
        <v>19</v>
      </c>
      <c r="J7947" s="158" t="str">
        <f t="shared" si="748"/>
        <v>USD</v>
      </c>
      <c r="K7947" s="158" t="str">
        <f t="shared" si="749"/>
        <v>CNY</v>
      </c>
      <c r="L7947" s="158" t="str">
        <f t="shared" si="746"/>
        <v>USDCNY45660</v>
      </c>
      <c r="M7947" s="160">
        <f t="shared" si="750"/>
        <v>45660</v>
      </c>
      <c r="N7947" s="158">
        <v>0.9709680551509855</v>
      </c>
      <c r="O7947" s="158">
        <v>7.5370999999999997</v>
      </c>
      <c r="P7947" s="161">
        <f t="shared" si="747"/>
        <v>7.3182999999999998</v>
      </c>
    </row>
    <row r="7948" spans="9:16" x14ac:dyDescent="0.2">
      <c r="I7948" s="158">
        <f t="shared" si="745"/>
        <v>19</v>
      </c>
      <c r="J7948" s="158" t="str">
        <f t="shared" si="748"/>
        <v>USD</v>
      </c>
      <c r="K7948" s="158" t="str">
        <f t="shared" si="749"/>
        <v>CNY</v>
      </c>
      <c r="L7948" s="158" t="str">
        <f t="shared" si="746"/>
        <v>USDCNY45661</v>
      </c>
      <c r="M7948" s="160">
        <f t="shared" si="750"/>
        <v>45661</v>
      </c>
      <c r="N7948" s="158">
        <v>0.9709680551509855</v>
      </c>
      <c r="O7948" s="158">
        <v>7.5370999999999997</v>
      </c>
      <c r="P7948" s="161">
        <f t="shared" si="747"/>
        <v>7.3182999999999998</v>
      </c>
    </row>
    <row r="7949" spans="9:16" x14ac:dyDescent="0.2">
      <c r="I7949" s="158">
        <f t="shared" si="745"/>
        <v>19</v>
      </c>
      <c r="J7949" s="158" t="str">
        <f t="shared" si="748"/>
        <v>USD</v>
      </c>
      <c r="K7949" s="158" t="str">
        <f t="shared" si="749"/>
        <v>CNY</v>
      </c>
      <c r="L7949" s="158" t="str">
        <f t="shared" si="746"/>
        <v>USDCNY45662</v>
      </c>
      <c r="M7949" s="160">
        <f t="shared" si="750"/>
        <v>45662</v>
      </c>
      <c r="N7949" s="158">
        <v>0.9709680551509855</v>
      </c>
      <c r="O7949" s="158">
        <v>7.5370999999999997</v>
      </c>
      <c r="P7949" s="161">
        <f t="shared" si="747"/>
        <v>7.3182999999999998</v>
      </c>
    </row>
    <row r="7950" spans="9:16" x14ac:dyDescent="0.2">
      <c r="I7950" s="158">
        <f t="shared" si="745"/>
        <v>19</v>
      </c>
      <c r="J7950" s="158" t="str">
        <f t="shared" si="748"/>
        <v>USD</v>
      </c>
      <c r="K7950" s="158" t="str">
        <f t="shared" si="749"/>
        <v>CNY</v>
      </c>
      <c r="L7950" s="158" t="str">
        <f t="shared" si="746"/>
        <v>USDCNY45663</v>
      </c>
      <c r="M7950" s="160">
        <f t="shared" si="750"/>
        <v>45663</v>
      </c>
      <c r="N7950" s="158">
        <v>0.95914061001342799</v>
      </c>
      <c r="O7950" s="158">
        <v>7.6284000000000001</v>
      </c>
      <c r="P7950" s="161">
        <f t="shared" si="747"/>
        <v>7.3167</v>
      </c>
    </row>
    <row r="7951" spans="9:16" x14ac:dyDescent="0.2">
      <c r="I7951" s="158">
        <f t="shared" si="745"/>
        <v>19</v>
      </c>
      <c r="J7951" s="158" t="str">
        <f t="shared" si="748"/>
        <v>USD</v>
      </c>
      <c r="K7951" s="158" t="str">
        <f t="shared" si="749"/>
        <v>CNY</v>
      </c>
      <c r="L7951" s="158" t="str">
        <f t="shared" si="746"/>
        <v>USDCNY45664</v>
      </c>
      <c r="M7951" s="160">
        <f t="shared" si="750"/>
        <v>45664</v>
      </c>
      <c r="N7951" s="158">
        <v>0.96218608678918516</v>
      </c>
      <c r="O7951" s="158">
        <v>7.6142000000000003</v>
      </c>
      <c r="P7951" s="161">
        <f t="shared" si="747"/>
        <v>7.3262999999999998</v>
      </c>
    </row>
    <row r="7952" spans="9:16" x14ac:dyDescent="0.2">
      <c r="I7952" s="158">
        <f t="shared" si="745"/>
        <v>19</v>
      </c>
      <c r="J7952" s="158" t="str">
        <f t="shared" si="748"/>
        <v>USD</v>
      </c>
      <c r="K7952" s="158" t="str">
        <f t="shared" si="749"/>
        <v>CNY</v>
      </c>
      <c r="L7952" s="158" t="str">
        <f t="shared" si="746"/>
        <v>USDCNY45665</v>
      </c>
      <c r="M7952" s="160">
        <f t="shared" si="750"/>
        <v>45665</v>
      </c>
      <c r="N7952" s="158">
        <v>0.97219521679953336</v>
      </c>
      <c r="O7952" s="158">
        <v>7.5412999999999997</v>
      </c>
      <c r="P7952" s="161">
        <f t="shared" si="747"/>
        <v>7.3315999999999999</v>
      </c>
    </row>
    <row r="7953" spans="9:16" x14ac:dyDescent="0.2">
      <c r="I7953" s="158">
        <f t="shared" si="745"/>
        <v>19</v>
      </c>
      <c r="J7953" s="158" t="str">
        <f t="shared" si="748"/>
        <v>USD</v>
      </c>
      <c r="K7953" s="158" t="str">
        <f t="shared" si="749"/>
        <v>CNY</v>
      </c>
      <c r="L7953" s="158" t="str">
        <f t="shared" si="746"/>
        <v>USDCNY45666</v>
      </c>
      <c r="M7953" s="160">
        <f t="shared" si="750"/>
        <v>45666</v>
      </c>
      <c r="N7953" s="158">
        <v>0.97040271712760795</v>
      </c>
      <c r="O7953" s="158">
        <v>7.5557999999999996</v>
      </c>
      <c r="P7953" s="161">
        <f t="shared" si="747"/>
        <v>7.3322000000000003</v>
      </c>
    </row>
    <row r="7954" spans="9:16" x14ac:dyDescent="0.2">
      <c r="I7954" s="158">
        <f t="shared" si="745"/>
        <v>19</v>
      </c>
      <c r="J7954" s="158" t="str">
        <f t="shared" si="748"/>
        <v>USD</v>
      </c>
      <c r="K7954" s="158" t="str">
        <f t="shared" si="749"/>
        <v>CNY</v>
      </c>
      <c r="L7954" s="158" t="str">
        <f t="shared" si="746"/>
        <v>USDCNY45667</v>
      </c>
      <c r="M7954" s="160">
        <f t="shared" si="750"/>
        <v>45667</v>
      </c>
      <c r="N7954" s="158">
        <v>0.97049689440993792</v>
      </c>
      <c r="O7954" s="158">
        <v>7.5541999999999998</v>
      </c>
      <c r="P7954" s="161">
        <f t="shared" si="747"/>
        <v>7.3312999999999997</v>
      </c>
    </row>
    <row r="7955" spans="9:16" x14ac:dyDescent="0.2">
      <c r="I7955" s="158">
        <f t="shared" si="745"/>
        <v>19</v>
      </c>
      <c r="J7955" s="158" t="str">
        <f t="shared" si="748"/>
        <v>USD</v>
      </c>
      <c r="K7955" s="158" t="str">
        <f t="shared" si="749"/>
        <v>CNY</v>
      </c>
      <c r="L7955" s="158" t="str">
        <f t="shared" si="746"/>
        <v>USDCNY45668</v>
      </c>
      <c r="M7955" s="160">
        <f t="shared" si="750"/>
        <v>45668</v>
      </c>
      <c r="N7955" s="158">
        <v>0.97049689440993792</v>
      </c>
      <c r="O7955" s="158">
        <v>7.5541999999999998</v>
      </c>
      <c r="P7955" s="161">
        <f t="shared" si="747"/>
        <v>7.3312999999999997</v>
      </c>
    </row>
    <row r="7956" spans="9:16" x14ac:dyDescent="0.2">
      <c r="I7956" s="158">
        <f t="shared" si="745"/>
        <v>19</v>
      </c>
      <c r="J7956" s="158" t="str">
        <f t="shared" si="748"/>
        <v>USD</v>
      </c>
      <c r="K7956" s="158" t="str">
        <f t="shared" si="749"/>
        <v>CNY</v>
      </c>
      <c r="L7956" s="158" t="str">
        <f t="shared" si="746"/>
        <v>USDCNY45669</v>
      </c>
      <c r="M7956" s="160">
        <f t="shared" si="750"/>
        <v>45669</v>
      </c>
      <c r="N7956" s="158">
        <v>0.97049689440993792</v>
      </c>
      <c r="O7956" s="158">
        <v>7.5541999999999998</v>
      </c>
      <c r="P7956" s="161">
        <f t="shared" si="747"/>
        <v>7.3312999999999997</v>
      </c>
    </row>
    <row r="7957" spans="9:16" x14ac:dyDescent="0.2">
      <c r="I7957" s="158">
        <f t="shared" si="745"/>
        <v>19</v>
      </c>
      <c r="J7957" s="158" t="str">
        <f t="shared" si="748"/>
        <v>USD</v>
      </c>
      <c r="K7957" s="158" t="str">
        <f t="shared" si="749"/>
        <v>CNY</v>
      </c>
      <c r="L7957" s="158" t="str">
        <f t="shared" si="746"/>
        <v>USDCNY45670</v>
      </c>
      <c r="M7957" s="160">
        <f t="shared" si="750"/>
        <v>45670</v>
      </c>
      <c r="N7957" s="158">
        <v>0.98058442831927828</v>
      </c>
      <c r="O7957" s="158">
        <v>7.4771000000000001</v>
      </c>
      <c r="P7957" s="161">
        <f t="shared" si="747"/>
        <v>7.3319000000000001</v>
      </c>
    </row>
    <row r="7958" spans="9:16" x14ac:dyDescent="0.2">
      <c r="I7958" s="158">
        <f t="shared" si="745"/>
        <v>19</v>
      </c>
      <c r="J7958" s="158" t="str">
        <f t="shared" si="748"/>
        <v>USD</v>
      </c>
      <c r="K7958" s="158" t="str">
        <f t="shared" si="749"/>
        <v>CNY</v>
      </c>
      <c r="L7958" s="158" t="str">
        <f t="shared" si="746"/>
        <v>USDCNY45671</v>
      </c>
      <c r="M7958" s="160">
        <f t="shared" si="750"/>
        <v>45671</v>
      </c>
      <c r="N7958" s="158">
        <v>0.9760858955588092</v>
      </c>
      <c r="O7958" s="158">
        <v>7.5107999999999997</v>
      </c>
      <c r="P7958" s="161">
        <f t="shared" si="747"/>
        <v>7.3311999999999999</v>
      </c>
    </row>
    <row r="7959" spans="9:16" x14ac:dyDescent="0.2">
      <c r="I7959" s="158">
        <f t="shared" si="745"/>
        <v>19</v>
      </c>
      <c r="J7959" s="158" t="str">
        <f t="shared" si="748"/>
        <v>USD</v>
      </c>
      <c r="K7959" s="158" t="str">
        <f t="shared" si="749"/>
        <v>CNY</v>
      </c>
      <c r="L7959" s="158" t="str">
        <f t="shared" si="746"/>
        <v>USDCNY45672</v>
      </c>
      <c r="M7959" s="160">
        <f t="shared" si="750"/>
        <v>45672</v>
      </c>
      <c r="N7959" s="158">
        <v>0.970873786407767</v>
      </c>
      <c r="O7959" s="158">
        <v>7.5514999999999999</v>
      </c>
      <c r="P7959" s="161">
        <f t="shared" si="747"/>
        <v>7.3315999999999999</v>
      </c>
    </row>
    <row r="7960" spans="9:16" x14ac:dyDescent="0.2">
      <c r="I7960" s="158">
        <f t="shared" si="745"/>
        <v>19</v>
      </c>
      <c r="J7960" s="158" t="str">
        <f t="shared" si="748"/>
        <v>USD</v>
      </c>
      <c r="K7960" s="158" t="str">
        <f t="shared" si="749"/>
        <v>CNY</v>
      </c>
      <c r="L7960" s="158" t="str">
        <f t="shared" si="746"/>
        <v>USDCNY45673</v>
      </c>
      <c r="M7960" s="160">
        <f t="shared" si="750"/>
        <v>45673</v>
      </c>
      <c r="N7960" s="158">
        <v>0.97352024922118385</v>
      </c>
      <c r="O7960" s="158">
        <v>7.5311000000000003</v>
      </c>
      <c r="P7960" s="161">
        <f t="shared" si="747"/>
        <v>7.3316999999999997</v>
      </c>
    </row>
    <row r="7961" spans="9:16" x14ac:dyDescent="0.2">
      <c r="I7961" s="158">
        <f t="shared" si="745"/>
        <v>19</v>
      </c>
      <c r="J7961" s="158" t="str">
        <f t="shared" si="748"/>
        <v>USD</v>
      </c>
      <c r="K7961" s="158" t="str">
        <f t="shared" si="749"/>
        <v>CNY</v>
      </c>
      <c r="L7961" s="158" t="str">
        <f t="shared" si="746"/>
        <v>USDCNY45674</v>
      </c>
      <c r="M7961" s="160">
        <f t="shared" si="750"/>
        <v>45674</v>
      </c>
      <c r="N7961" s="158">
        <v>0.97106234220236931</v>
      </c>
      <c r="O7961" s="158">
        <v>7.5473999999999997</v>
      </c>
      <c r="P7961" s="161">
        <f t="shared" si="747"/>
        <v>7.3289999999999997</v>
      </c>
    </row>
    <row r="7962" spans="9:16" x14ac:dyDescent="0.2">
      <c r="I7962" s="158">
        <f t="shared" si="745"/>
        <v>19</v>
      </c>
      <c r="J7962" s="158" t="str">
        <f t="shared" si="748"/>
        <v>USD</v>
      </c>
      <c r="K7962" s="158" t="str">
        <f t="shared" si="749"/>
        <v>CNY</v>
      </c>
      <c r="L7962" s="158" t="str">
        <f t="shared" si="746"/>
        <v>USDCNY45675</v>
      </c>
      <c r="M7962" s="160">
        <f t="shared" si="750"/>
        <v>45675</v>
      </c>
      <c r="N7962" s="158">
        <v>0.97106234220236931</v>
      </c>
      <c r="O7962" s="158">
        <v>7.5473999999999997</v>
      </c>
      <c r="P7962" s="161">
        <f t="shared" si="747"/>
        <v>7.3289999999999997</v>
      </c>
    </row>
    <row r="7963" spans="9:16" x14ac:dyDescent="0.2">
      <c r="I7963" s="158">
        <f t="shared" si="745"/>
        <v>19</v>
      </c>
      <c r="J7963" s="158" t="str">
        <f t="shared" si="748"/>
        <v>USD</v>
      </c>
      <c r="K7963" s="158" t="str">
        <f t="shared" si="749"/>
        <v>CNY</v>
      </c>
      <c r="L7963" s="158" t="str">
        <f t="shared" si="746"/>
        <v>USDCNY45676</v>
      </c>
      <c r="M7963" s="160">
        <f t="shared" si="750"/>
        <v>45676</v>
      </c>
      <c r="N7963" s="158">
        <v>0.97106234220236931</v>
      </c>
      <c r="O7963" s="158">
        <v>7.5473999999999997</v>
      </c>
      <c r="P7963" s="161">
        <f t="shared" si="747"/>
        <v>7.3289999999999997</v>
      </c>
    </row>
    <row r="7964" spans="9:16" x14ac:dyDescent="0.2">
      <c r="I7964" s="158">
        <f t="shared" si="745"/>
        <v>19</v>
      </c>
      <c r="J7964" s="158" t="str">
        <f t="shared" si="748"/>
        <v>USD</v>
      </c>
      <c r="K7964" s="158" t="str">
        <f t="shared" si="749"/>
        <v>CNY</v>
      </c>
      <c r="L7964" s="158" t="str">
        <f t="shared" si="746"/>
        <v>USDCNY45677</v>
      </c>
      <c r="M7964" s="160">
        <f t="shared" si="750"/>
        <v>45677</v>
      </c>
      <c r="N7964" s="158">
        <v>0.96936797208220238</v>
      </c>
      <c r="O7964" s="158">
        <v>7.5430999999999999</v>
      </c>
      <c r="P7964" s="161">
        <f t="shared" si="747"/>
        <v>7.3120000000000003</v>
      </c>
    </row>
    <row r="7965" spans="9:16" x14ac:dyDescent="0.2">
      <c r="I7965" s="158">
        <f t="shared" si="745"/>
        <v>19</v>
      </c>
      <c r="J7965" s="158" t="str">
        <f t="shared" si="748"/>
        <v>USD</v>
      </c>
      <c r="K7965" s="158" t="str">
        <f t="shared" si="749"/>
        <v>CNY</v>
      </c>
      <c r="L7965" s="158" t="str">
        <f t="shared" si="746"/>
        <v>USDCNY45678</v>
      </c>
      <c r="M7965" s="160">
        <f t="shared" si="750"/>
        <v>45678</v>
      </c>
      <c r="N7965" s="158">
        <v>0.96553055904219365</v>
      </c>
      <c r="O7965" s="158">
        <v>7.5442999999999998</v>
      </c>
      <c r="P7965" s="161">
        <f t="shared" si="747"/>
        <v>7.2843</v>
      </c>
    </row>
    <row r="7966" spans="9:16" x14ac:dyDescent="0.2">
      <c r="I7966" s="158">
        <f t="shared" si="745"/>
        <v>19</v>
      </c>
      <c r="J7966" s="158" t="str">
        <f t="shared" si="748"/>
        <v>USD</v>
      </c>
      <c r="K7966" s="158" t="str">
        <f t="shared" si="749"/>
        <v>CNY</v>
      </c>
      <c r="L7966" s="158" t="str">
        <f t="shared" si="746"/>
        <v>USDCNY45679</v>
      </c>
      <c r="M7966" s="160">
        <f t="shared" si="750"/>
        <v>45679</v>
      </c>
      <c r="N7966" s="158">
        <v>0.95757923968208369</v>
      </c>
      <c r="O7966" s="158">
        <v>7.5891999999999999</v>
      </c>
      <c r="P7966" s="161">
        <f t="shared" si="747"/>
        <v>7.2672999999999996</v>
      </c>
    </row>
    <row r="7967" spans="9:16" x14ac:dyDescent="0.2">
      <c r="I7967" s="158">
        <f t="shared" si="745"/>
        <v>19</v>
      </c>
      <c r="J7967" s="158" t="str">
        <f t="shared" si="748"/>
        <v>USD</v>
      </c>
      <c r="K7967" s="158" t="str">
        <f t="shared" si="749"/>
        <v>CNY</v>
      </c>
      <c r="L7967" s="158" t="str">
        <f t="shared" si="746"/>
        <v>USDCNY45680</v>
      </c>
      <c r="M7967" s="160">
        <f t="shared" si="750"/>
        <v>45680</v>
      </c>
      <c r="N7967" s="158">
        <v>0.96116878123798544</v>
      </c>
      <c r="O7967" s="158">
        <v>7.5829000000000004</v>
      </c>
      <c r="P7967" s="161">
        <f t="shared" si="747"/>
        <v>7.2884000000000002</v>
      </c>
    </row>
    <row r="7968" spans="9:16" x14ac:dyDescent="0.2">
      <c r="I7968" s="158">
        <f t="shared" si="745"/>
        <v>19</v>
      </c>
      <c r="J7968" s="158" t="str">
        <f t="shared" si="748"/>
        <v>USD</v>
      </c>
      <c r="K7968" s="158" t="str">
        <f t="shared" si="749"/>
        <v>CNY</v>
      </c>
      <c r="L7968" s="158" t="str">
        <f t="shared" si="746"/>
        <v>USDCNY45681</v>
      </c>
      <c r="M7968" s="160">
        <f t="shared" si="750"/>
        <v>45681</v>
      </c>
      <c r="N7968" s="158">
        <v>0.9549274255156609</v>
      </c>
      <c r="O7968" s="158">
        <v>7.5891000000000002</v>
      </c>
      <c r="P7968" s="161">
        <f t="shared" si="747"/>
        <v>7.2469999999999999</v>
      </c>
    </row>
    <row r="7969" spans="9:16" x14ac:dyDescent="0.2">
      <c r="I7969" s="158">
        <f t="shared" si="745"/>
        <v>19</v>
      </c>
      <c r="J7969" s="158" t="str">
        <f t="shared" si="748"/>
        <v>USD</v>
      </c>
      <c r="K7969" s="158" t="str">
        <f t="shared" si="749"/>
        <v>CNY</v>
      </c>
      <c r="L7969" s="158" t="str">
        <f t="shared" si="746"/>
        <v>USDCNY45682</v>
      </c>
      <c r="M7969" s="160">
        <f t="shared" si="750"/>
        <v>45682</v>
      </c>
      <c r="N7969" s="158">
        <v>0.9549274255156609</v>
      </c>
      <c r="O7969" s="158">
        <v>7.5891000000000002</v>
      </c>
      <c r="P7969" s="161">
        <f t="shared" si="747"/>
        <v>7.2469999999999999</v>
      </c>
    </row>
    <row r="7970" spans="9:16" x14ac:dyDescent="0.2">
      <c r="I7970" s="158">
        <f t="shared" si="745"/>
        <v>19</v>
      </c>
      <c r="J7970" s="158" t="str">
        <f t="shared" si="748"/>
        <v>USD</v>
      </c>
      <c r="K7970" s="158" t="str">
        <f t="shared" si="749"/>
        <v>CNY</v>
      </c>
      <c r="L7970" s="158" t="str">
        <f t="shared" si="746"/>
        <v>USDCNY45683</v>
      </c>
      <c r="M7970" s="160">
        <f t="shared" si="750"/>
        <v>45683</v>
      </c>
      <c r="N7970" s="158">
        <v>0.9549274255156609</v>
      </c>
      <c r="O7970" s="158">
        <v>7.5891000000000002</v>
      </c>
      <c r="P7970" s="161">
        <f t="shared" si="747"/>
        <v>7.2469999999999999</v>
      </c>
    </row>
    <row r="7971" spans="9:16" x14ac:dyDescent="0.2">
      <c r="I7971" s="158">
        <f t="shared" si="745"/>
        <v>19</v>
      </c>
      <c r="J7971" s="158" t="str">
        <f t="shared" si="748"/>
        <v>USD</v>
      </c>
      <c r="K7971" s="158" t="str">
        <f t="shared" si="749"/>
        <v>CNY</v>
      </c>
      <c r="L7971" s="158" t="str">
        <f t="shared" si="746"/>
        <v>USDCNY45684</v>
      </c>
      <c r="M7971" s="160">
        <f t="shared" si="750"/>
        <v>45684</v>
      </c>
      <c r="N7971" s="158">
        <v>0.94966761633428309</v>
      </c>
      <c r="O7971" s="158">
        <v>7.6306000000000003</v>
      </c>
      <c r="P7971" s="161">
        <f t="shared" si="747"/>
        <v>7.2465000000000002</v>
      </c>
    </row>
    <row r="7972" spans="9:16" x14ac:dyDescent="0.2">
      <c r="I7972" s="158">
        <f t="shared" si="745"/>
        <v>19</v>
      </c>
      <c r="J7972" s="158" t="str">
        <f t="shared" si="748"/>
        <v>USD</v>
      </c>
      <c r="K7972" s="158" t="str">
        <f t="shared" si="749"/>
        <v>CNY</v>
      </c>
      <c r="L7972" s="158" t="str">
        <f t="shared" si="746"/>
        <v>USDCNY45685</v>
      </c>
      <c r="M7972" s="160">
        <f t="shared" si="750"/>
        <v>45685</v>
      </c>
      <c r="N7972" s="158">
        <v>0.95960080606467713</v>
      </c>
      <c r="O7972" s="158">
        <v>7.5517000000000003</v>
      </c>
      <c r="P7972" s="161">
        <f t="shared" si="747"/>
        <v>7.2465999999999999</v>
      </c>
    </row>
    <row r="7973" spans="9:16" x14ac:dyDescent="0.2">
      <c r="I7973" s="158">
        <f t="shared" si="745"/>
        <v>19</v>
      </c>
      <c r="J7973" s="158" t="str">
        <f t="shared" si="748"/>
        <v>USD</v>
      </c>
      <c r="K7973" s="158" t="str">
        <f t="shared" si="749"/>
        <v>CNY</v>
      </c>
      <c r="L7973" s="158" t="str">
        <f t="shared" si="746"/>
        <v>USDCNY45686</v>
      </c>
      <c r="M7973" s="160">
        <f t="shared" si="750"/>
        <v>45686</v>
      </c>
      <c r="N7973" s="158">
        <v>0.96190842631781448</v>
      </c>
      <c r="O7973" s="158">
        <v>7.5385</v>
      </c>
      <c r="P7973" s="161">
        <f t="shared" si="747"/>
        <v>7.2512999999999996</v>
      </c>
    </row>
    <row r="7974" spans="9:16" x14ac:dyDescent="0.2">
      <c r="I7974" s="158">
        <f t="shared" si="745"/>
        <v>19</v>
      </c>
      <c r="J7974" s="158" t="str">
        <f t="shared" si="748"/>
        <v>USD</v>
      </c>
      <c r="K7974" s="158" t="str">
        <f t="shared" si="749"/>
        <v>CNY</v>
      </c>
      <c r="L7974" s="158" t="str">
        <f t="shared" si="746"/>
        <v>USDCNY45687</v>
      </c>
      <c r="M7974" s="160">
        <f t="shared" si="750"/>
        <v>45687</v>
      </c>
      <c r="N7974" s="158">
        <v>0.96126117466115546</v>
      </c>
      <c r="O7974" s="158">
        <v>7.5435999999999996</v>
      </c>
      <c r="P7974" s="161">
        <f t="shared" si="747"/>
        <v>7.2514000000000003</v>
      </c>
    </row>
    <row r="7975" spans="9:16" x14ac:dyDescent="0.2">
      <c r="I7975" s="158">
        <f t="shared" si="745"/>
        <v>19</v>
      </c>
      <c r="J7975" s="158" t="str">
        <f t="shared" si="748"/>
        <v>USD</v>
      </c>
      <c r="K7975" s="158" t="str">
        <f t="shared" si="749"/>
        <v>CNY</v>
      </c>
      <c r="L7975" s="158" t="str">
        <f t="shared" si="746"/>
        <v>USDCNY45688</v>
      </c>
      <c r="M7975" s="160">
        <f t="shared" si="750"/>
        <v>45688</v>
      </c>
      <c r="N7975" s="158">
        <v>0.96218608678918516</v>
      </c>
      <c r="O7975" s="158">
        <v>7.5362999999999998</v>
      </c>
      <c r="P7975" s="161">
        <f t="shared" si="747"/>
        <v>7.2512999999999996</v>
      </c>
    </row>
    <row r="7976" spans="9:16" x14ac:dyDescent="0.2">
      <c r="I7976" s="158">
        <f t="shared" si="745"/>
        <v>19</v>
      </c>
      <c r="J7976" s="158" t="str">
        <f t="shared" si="748"/>
        <v>USD</v>
      </c>
      <c r="K7976" s="158" t="str">
        <f t="shared" si="749"/>
        <v>CNY</v>
      </c>
      <c r="L7976" s="158" t="str">
        <f t="shared" si="746"/>
        <v>USDCNY45689</v>
      </c>
      <c r="M7976" s="160">
        <f t="shared" si="750"/>
        <v>45689</v>
      </c>
      <c r="N7976" s="158">
        <v>0.96218608678918516</v>
      </c>
      <c r="O7976" s="158">
        <v>7.5362999999999998</v>
      </c>
      <c r="P7976" s="161">
        <f t="shared" si="747"/>
        <v>7.2512999999999996</v>
      </c>
    </row>
    <row r="7977" spans="9:16" x14ac:dyDescent="0.2">
      <c r="I7977" s="158">
        <f t="shared" si="745"/>
        <v>19</v>
      </c>
      <c r="J7977" s="158" t="str">
        <f t="shared" si="748"/>
        <v>USD</v>
      </c>
      <c r="K7977" s="158" t="str">
        <f t="shared" si="749"/>
        <v>CNY</v>
      </c>
      <c r="L7977" s="158" t="str">
        <f t="shared" si="746"/>
        <v>USDCNY45690</v>
      </c>
      <c r="M7977" s="160">
        <f t="shared" si="750"/>
        <v>45690</v>
      </c>
      <c r="N7977" s="158">
        <v>0.96218608678918516</v>
      </c>
      <c r="O7977" s="158">
        <v>7.5362999999999998</v>
      </c>
      <c r="P7977" s="161">
        <f t="shared" si="747"/>
        <v>7.2512999999999996</v>
      </c>
    </row>
    <row r="7978" spans="9:16" x14ac:dyDescent="0.2">
      <c r="I7978" s="158">
        <f t="shared" ref="I7978:I8041" si="751">IF(M7977=$G$2,I7977+1,I7977)</f>
        <v>19</v>
      </c>
      <c r="J7978" s="158" t="str">
        <f t="shared" si="748"/>
        <v>USD</v>
      </c>
      <c r="K7978" s="158" t="str">
        <f t="shared" si="749"/>
        <v>CNY</v>
      </c>
      <c r="L7978" s="158" t="str">
        <f t="shared" si="746"/>
        <v>USDCNY45691</v>
      </c>
      <c r="M7978" s="160">
        <f t="shared" si="750"/>
        <v>45691</v>
      </c>
      <c r="N7978" s="158">
        <v>0.97333073778469914</v>
      </c>
      <c r="O7978" s="158">
        <v>7.45</v>
      </c>
      <c r="P7978" s="161">
        <f t="shared" si="747"/>
        <v>7.2512999999999996</v>
      </c>
    </row>
    <row r="7979" spans="9:16" x14ac:dyDescent="0.2">
      <c r="I7979" s="158">
        <f t="shared" si="751"/>
        <v>19</v>
      </c>
      <c r="J7979" s="158" t="str">
        <f t="shared" si="748"/>
        <v>USD</v>
      </c>
      <c r="K7979" s="158" t="str">
        <f t="shared" si="749"/>
        <v>CNY</v>
      </c>
      <c r="L7979" s="158" t="str">
        <f t="shared" si="746"/>
        <v>USDCNY45692</v>
      </c>
      <c r="M7979" s="160">
        <f t="shared" si="750"/>
        <v>45692</v>
      </c>
      <c r="N7979" s="158">
        <v>0.96758587324625056</v>
      </c>
      <c r="O7979" s="158">
        <v>7.4943</v>
      </c>
      <c r="P7979" s="161">
        <f t="shared" si="747"/>
        <v>7.2514000000000003</v>
      </c>
    </row>
    <row r="7980" spans="9:16" x14ac:dyDescent="0.2">
      <c r="I7980" s="158">
        <f t="shared" si="751"/>
        <v>19</v>
      </c>
      <c r="J7980" s="158" t="str">
        <f t="shared" si="748"/>
        <v>USD</v>
      </c>
      <c r="K7980" s="158" t="str">
        <f t="shared" si="749"/>
        <v>CNY</v>
      </c>
      <c r="L7980" s="158" t="str">
        <f t="shared" si="746"/>
        <v>USDCNY45693</v>
      </c>
      <c r="M7980" s="160">
        <f t="shared" si="750"/>
        <v>45693</v>
      </c>
      <c r="N7980" s="158">
        <v>0.95950873152945693</v>
      </c>
      <c r="O7980" s="158">
        <v>7.5796999999999999</v>
      </c>
      <c r="P7980" s="161">
        <f t="shared" si="747"/>
        <v>7.2728000000000002</v>
      </c>
    </row>
    <row r="7981" spans="9:16" x14ac:dyDescent="0.2">
      <c r="I7981" s="158">
        <f t="shared" si="751"/>
        <v>19</v>
      </c>
      <c r="J7981" s="158" t="str">
        <f t="shared" si="748"/>
        <v>USD</v>
      </c>
      <c r="K7981" s="158" t="str">
        <f t="shared" si="749"/>
        <v>CNY</v>
      </c>
      <c r="L7981" s="158" t="str">
        <f t="shared" si="746"/>
        <v>USDCNY45694</v>
      </c>
      <c r="M7981" s="160">
        <f t="shared" si="750"/>
        <v>45694</v>
      </c>
      <c r="N7981" s="158">
        <v>0.96525096525096521</v>
      </c>
      <c r="O7981" s="158">
        <v>7.5510999999999999</v>
      </c>
      <c r="P7981" s="161">
        <f t="shared" si="747"/>
        <v>7.2887000000000004</v>
      </c>
    </row>
    <row r="7982" spans="9:16" x14ac:dyDescent="0.2">
      <c r="I7982" s="158">
        <f t="shared" si="751"/>
        <v>19</v>
      </c>
      <c r="J7982" s="158" t="str">
        <f t="shared" si="748"/>
        <v>USD</v>
      </c>
      <c r="K7982" s="158" t="str">
        <f t="shared" si="749"/>
        <v>CNY</v>
      </c>
      <c r="L7982" s="158" t="str">
        <f t="shared" si="746"/>
        <v>USDCNY45695</v>
      </c>
      <c r="M7982" s="160">
        <f t="shared" si="750"/>
        <v>45695</v>
      </c>
      <c r="N7982" s="158">
        <v>0.96366965404259408</v>
      </c>
      <c r="O7982" s="158">
        <v>7.5633999999999997</v>
      </c>
      <c r="P7982" s="161">
        <f t="shared" si="747"/>
        <v>7.2885999999999997</v>
      </c>
    </row>
    <row r="7983" spans="9:16" x14ac:dyDescent="0.2">
      <c r="I7983" s="158">
        <f t="shared" si="751"/>
        <v>19</v>
      </c>
      <c r="J7983" s="158" t="str">
        <f t="shared" si="748"/>
        <v>USD</v>
      </c>
      <c r="K7983" s="158" t="str">
        <f t="shared" si="749"/>
        <v>CNY</v>
      </c>
      <c r="L7983" s="158" t="str">
        <f t="shared" si="746"/>
        <v>USDCNY45696</v>
      </c>
      <c r="M7983" s="160">
        <f t="shared" si="750"/>
        <v>45696</v>
      </c>
      <c r="N7983" s="158">
        <v>0.96366965404259408</v>
      </c>
      <c r="O7983" s="158">
        <v>7.5633999999999997</v>
      </c>
      <c r="P7983" s="161">
        <f t="shared" si="747"/>
        <v>7.2885999999999997</v>
      </c>
    </row>
    <row r="7984" spans="9:16" x14ac:dyDescent="0.2">
      <c r="I7984" s="158">
        <f t="shared" si="751"/>
        <v>19</v>
      </c>
      <c r="J7984" s="158" t="str">
        <f t="shared" si="748"/>
        <v>USD</v>
      </c>
      <c r="K7984" s="158" t="str">
        <f t="shared" si="749"/>
        <v>CNY</v>
      </c>
      <c r="L7984" s="158" t="str">
        <f t="shared" si="746"/>
        <v>USDCNY45697</v>
      </c>
      <c r="M7984" s="160">
        <f t="shared" si="750"/>
        <v>45697</v>
      </c>
      <c r="N7984" s="158">
        <v>0.96366965404259408</v>
      </c>
      <c r="O7984" s="158">
        <v>7.5633999999999997</v>
      </c>
      <c r="P7984" s="161">
        <f t="shared" si="747"/>
        <v>7.2885999999999997</v>
      </c>
    </row>
    <row r="7985" spans="9:16" x14ac:dyDescent="0.2">
      <c r="I7985" s="158">
        <f t="shared" si="751"/>
        <v>19</v>
      </c>
      <c r="J7985" s="158" t="str">
        <f t="shared" si="748"/>
        <v>USD</v>
      </c>
      <c r="K7985" s="158" t="str">
        <f t="shared" si="749"/>
        <v>CNY</v>
      </c>
      <c r="L7985" s="158" t="str">
        <f t="shared" si="746"/>
        <v>USDCNY45698</v>
      </c>
      <c r="M7985" s="160">
        <f t="shared" si="750"/>
        <v>45698</v>
      </c>
      <c r="N7985" s="158">
        <v>0.96899224806201545</v>
      </c>
      <c r="O7985" s="158">
        <v>7.5395000000000003</v>
      </c>
      <c r="P7985" s="161">
        <f t="shared" si="747"/>
        <v>7.3056999999999999</v>
      </c>
    </row>
    <row r="7986" spans="9:16" x14ac:dyDescent="0.2">
      <c r="I7986" s="158">
        <f t="shared" si="751"/>
        <v>19</v>
      </c>
      <c r="J7986" s="158" t="str">
        <f t="shared" si="748"/>
        <v>USD</v>
      </c>
      <c r="K7986" s="158" t="str">
        <f t="shared" si="749"/>
        <v>CNY</v>
      </c>
      <c r="L7986" s="158" t="str">
        <f t="shared" si="746"/>
        <v>USDCNY45699</v>
      </c>
      <c r="M7986" s="160">
        <f t="shared" si="750"/>
        <v>45699</v>
      </c>
      <c r="N7986" s="158">
        <v>0.96861681518791165</v>
      </c>
      <c r="O7986" s="158">
        <v>7.5439999999999996</v>
      </c>
      <c r="P7986" s="161">
        <f t="shared" si="747"/>
        <v>7.3071999999999999</v>
      </c>
    </row>
    <row r="7987" spans="9:16" x14ac:dyDescent="0.2">
      <c r="I7987" s="158">
        <f t="shared" si="751"/>
        <v>19</v>
      </c>
      <c r="J7987" s="158" t="str">
        <f t="shared" si="748"/>
        <v>USD</v>
      </c>
      <c r="K7987" s="158" t="str">
        <f t="shared" si="749"/>
        <v>CNY</v>
      </c>
      <c r="L7987" s="158" t="str">
        <f t="shared" si="746"/>
        <v>USDCNY45700</v>
      </c>
      <c r="M7987" s="160">
        <f t="shared" si="750"/>
        <v>45700</v>
      </c>
      <c r="N7987" s="158">
        <v>0.96432015429122475</v>
      </c>
      <c r="O7987" s="158">
        <v>7.5793999999999997</v>
      </c>
      <c r="P7987" s="161">
        <f t="shared" si="747"/>
        <v>7.3090000000000002</v>
      </c>
    </row>
    <row r="7988" spans="9:16" x14ac:dyDescent="0.2">
      <c r="I7988" s="158">
        <f t="shared" si="751"/>
        <v>19</v>
      </c>
      <c r="J7988" s="158" t="str">
        <f t="shared" si="748"/>
        <v>USD</v>
      </c>
      <c r="K7988" s="158" t="str">
        <f t="shared" si="749"/>
        <v>CNY</v>
      </c>
      <c r="L7988" s="158" t="str">
        <f t="shared" si="746"/>
        <v>USDCNY45701</v>
      </c>
      <c r="M7988" s="160">
        <f t="shared" si="750"/>
        <v>45701</v>
      </c>
      <c r="N7988" s="158">
        <v>0.9624639076034649</v>
      </c>
      <c r="O7988" s="158">
        <v>7.5816999999999997</v>
      </c>
      <c r="P7988" s="161">
        <f t="shared" si="747"/>
        <v>7.2971000000000004</v>
      </c>
    </row>
    <row r="7989" spans="9:16" x14ac:dyDescent="0.2">
      <c r="I7989" s="158">
        <f t="shared" si="751"/>
        <v>19</v>
      </c>
      <c r="J7989" s="158" t="str">
        <f t="shared" si="748"/>
        <v>USD</v>
      </c>
      <c r="K7989" s="158" t="str">
        <f t="shared" si="749"/>
        <v>CNY</v>
      </c>
      <c r="L7989" s="158" t="str">
        <f t="shared" si="746"/>
        <v>USDCNY45702</v>
      </c>
      <c r="M7989" s="160">
        <f t="shared" si="750"/>
        <v>45702</v>
      </c>
      <c r="N7989" s="158">
        <v>0.95438060698606597</v>
      </c>
      <c r="O7989" s="158">
        <v>7.6140999999999996</v>
      </c>
      <c r="P7989" s="161">
        <f t="shared" si="747"/>
        <v>7.2667000000000002</v>
      </c>
    </row>
    <row r="7990" spans="9:16" x14ac:dyDescent="0.2">
      <c r="I7990" s="158">
        <f t="shared" si="751"/>
        <v>19</v>
      </c>
      <c r="J7990" s="158" t="str">
        <f t="shared" si="748"/>
        <v>USD</v>
      </c>
      <c r="K7990" s="158" t="str">
        <f t="shared" si="749"/>
        <v>CNY</v>
      </c>
      <c r="L7990" s="158" t="str">
        <f t="shared" si="746"/>
        <v>USDCNY45703</v>
      </c>
      <c r="M7990" s="160">
        <f t="shared" si="750"/>
        <v>45703</v>
      </c>
      <c r="N7990" s="158">
        <v>0.95438060698606597</v>
      </c>
      <c r="O7990" s="158">
        <v>7.6140999999999996</v>
      </c>
      <c r="P7990" s="161">
        <f t="shared" si="747"/>
        <v>7.2667000000000002</v>
      </c>
    </row>
    <row r="7991" spans="9:16" x14ac:dyDescent="0.2">
      <c r="I7991" s="158">
        <f t="shared" si="751"/>
        <v>19</v>
      </c>
      <c r="J7991" s="158" t="str">
        <f t="shared" si="748"/>
        <v>USD</v>
      </c>
      <c r="K7991" s="158" t="str">
        <f t="shared" si="749"/>
        <v>CNY</v>
      </c>
      <c r="L7991" s="158" t="str">
        <f t="shared" si="746"/>
        <v>USDCNY45704</v>
      </c>
      <c r="M7991" s="160">
        <f t="shared" si="750"/>
        <v>45704</v>
      </c>
      <c r="N7991" s="158">
        <v>0.95438060698606597</v>
      </c>
      <c r="O7991" s="158">
        <v>7.6140999999999996</v>
      </c>
      <c r="P7991" s="161">
        <f t="shared" si="747"/>
        <v>7.2667000000000002</v>
      </c>
    </row>
    <row r="7992" spans="9:16" x14ac:dyDescent="0.2">
      <c r="I7992" s="158">
        <f t="shared" si="751"/>
        <v>19</v>
      </c>
      <c r="J7992" s="158" t="str">
        <f t="shared" si="748"/>
        <v>USD</v>
      </c>
      <c r="K7992" s="158" t="str">
        <f t="shared" si="749"/>
        <v>CNY</v>
      </c>
      <c r="L7992" s="158" t="str">
        <f t="shared" si="746"/>
        <v>USDCNY45705</v>
      </c>
      <c r="M7992" s="160">
        <f t="shared" si="750"/>
        <v>45705</v>
      </c>
      <c r="N7992" s="158">
        <v>0.95483624558388247</v>
      </c>
      <c r="O7992" s="158">
        <v>7.6066000000000003</v>
      </c>
      <c r="P7992" s="161">
        <f t="shared" si="747"/>
        <v>7.2630999999999997</v>
      </c>
    </row>
    <row r="7993" spans="9:16" x14ac:dyDescent="0.2">
      <c r="I7993" s="158">
        <f t="shared" si="751"/>
        <v>19</v>
      </c>
      <c r="J7993" s="158" t="str">
        <f t="shared" si="748"/>
        <v>USD</v>
      </c>
      <c r="K7993" s="158" t="str">
        <f t="shared" si="749"/>
        <v>CNY</v>
      </c>
      <c r="L7993" s="158" t="str">
        <f t="shared" si="746"/>
        <v>USDCNY45706</v>
      </c>
      <c r="M7993" s="160">
        <f t="shared" si="750"/>
        <v>45706</v>
      </c>
      <c r="N7993" s="158">
        <v>0.95721259691777549</v>
      </c>
      <c r="O7993" s="158">
        <v>7.6055999999999999</v>
      </c>
      <c r="P7993" s="161">
        <f t="shared" si="747"/>
        <v>7.2801999999999998</v>
      </c>
    </row>
    <row r="7994" spans="9:16" x14ac:dyDescent="0.2">
      <c r="I7994" s="158">
        <f t="shared" si="751"/>
        <v>19</v>
      </c>
      <c r="J7994" s="158" t="str">
        <f t="shared" si="748"/>
        <v>USD</v>
      </c>
      <c r="K7994" s="158" t="str">
        <f t="shared" si="749"/>
        <v>CNY</v>
      </c>
      <c r="L7994" s="158" t="str">
        <f t="shared" si="746"/>
        <v>USDCNY45707</v>
      </c>
      <c r="M7994" s="160">
        <f t="shared" si="750"/>
        <v>45707</v>
      </c>
      <c r="N7994" s="158">
        <v>0.9584052137243626</v>
      </c>
      <c r="O7994" s="158">
        <v>7.6017000000000001</v>
      </c>
      <c r="P7994" s="161">
        <f t="shared" si="747"/>
        <v>7.2854999999999999</v>
      </c>
    </row>
    <row r="7995" spans="9:16" x14ac:dyDescent="0.2">
      <c r="I7995" s="158">
        <f t="shared" si="751"/>
        <v>19</v>
      </c>
      <c r="J7995" s="158" t="str">
        <f t="shared" si="748"/>
        <v>USD</v>
      </c>
      <c r="K7995" s="158" t="str">
        <f t="shared" si="749"/>
        <v>CNY</v>
      </c>
      <c r="L7995" s="158" t="str">
        <f t="shared" si="746"/>
        <v>USDCNY45708</v>
      </c>
      <c r="M7995" s="160">
        <f t="shared" si="750"/>
        <v>45708</v>
      </c>
      <c r="N7995" s="158">
        <v>0.95757923968208369</v>
      </c>
      <c r="O7995" s="158">
        <v>7.5807000000000002</v>
      </c>
      <c r="P7995" s="161">
        <f t="shared" si="747"/>
        <v>7.2591000000000001</v>
      </c>
    </row>
    <row r="7996" spans="9:16" x14ac:dyDescent="0.2">
      <c r="I7996" s="158">
        <f t="shared" si="751"/>
        <v>19</v>
      </c>
      <c r="J7996" s="158" t="str">
        <f t="shared" si="748"/>
        <v>USD</v>
      </c>
      <c r="K7996" s="158" t="str">
        <f t="shared" si="749"/>
        <v>CNY</v>
      </c>
      <c r="L7996" s="158" t="str">
        <f t="shared" si="746"/>
        <v>USDCNY45709</v>
      </c>
      <c r="M7996" s="160">
        <f t="shared" si="750"/>
        <v>45709</v>
      </c>
      <c r="N7996" s="158">
        <v>0.95556617295747737</v>
      </c>
      <c r="O7996" s="158">
        <v>7.5933000000000002</v>
      </c>
      <c r="P7996" s="161">
        <f t="shared" si="747"/>
        <v>7.2558999999999996</v>
      </c>
    </row>
    <row r="7997" spans="9:16" x14ac:dyDescent="0.2">
      <c r="I7997" s="158">
        <f t="shared" si="751"/>
        <v>19</v>
      </c>
      <c r="J7997" s="158" t="str">
        <f t="shared" si="748"/>
        <v>USD</v>
      </c>
      <c r="K7997" s="158" t="str">
        <f t="shared" si="749"/>
        <v>CNY</v>
      </c>
      <c r="L7997" s="158" t="str">
        <f t="shared" si="746"/>
        <v>USDCNY45710</v>
      </c>
      <c r="M7997" s="160">
        <f t="shared" si="750"/>
        <v>45710</v>
      </c>
      <c r="N7997" s="158">
        <v>0.95556617295747737</v>
      </c>
      <c r="O7997" s="158">
        <v>7.5933000000000002</v>
      </c>
      <c r="P7997" s="161">
        <f t="shared" si="747"/>
        <v>7.2558999999999996</v>
      </c>
    </row>
    <row r="7998" spans="9:16" x14ac:dyDescent="0.2">
      <c r="I7998" s="158">
        <f t="shared" si="751"/>
        <v>19</v>
      </c>
      <c r="J7998" s="158" t="str">
        <f t="shared" si="748"/>
        <v>USD</v>
      </c>
      <c r="K7998" s="158" t="str">
        <f t="shared" si="749"/>
        <v>CNY</v>
      </c>
      <c r="L7998" s="158" t="str">
        <f t="shared" si="746"/>
        <v>USDCNY45711</v>
      </c>
      <c r="M7998" s="160">
        <f t="shared" si="750"/>
        <v>45711</v>
      </c>
      <c r="N7998" s="158">
        <v>0.95556617295747737</v>
      </c>
      <c r="O7998" s="158">
        <v>7.5933000000000002</v>
      </c>
      <c r="P7998" s="161">
        <f t="shared" si="747"/>
        <v>7.2558999999999996</v>
      </c>
    </row>
    <row r="7999" spans="9:16" x14ac:dyDescent="0.2">
      <c r="I7999" s="158">
        <f t="shared" si="751"/>
        <v>19</v>
      </c>
      <c r="J7999" s="158" t="str">
        <f t="shared" si="748"/>
        <v>USD</v>
      </c>
      <c r="K7999" s="158" t="str">
        <f t="shared" si="749"/>
        <v>CNY</v>
      </c>
      <c r="L7999" s="158" t="str">
        <f t="shared" si="746"/>
        <v>USDCNY45712</v>
      </c>
      <c r="M7999" s="160">
        <f t="shared" si="750"/>
        <v>45712</v>
      </c>
      <c r="N7999" s="158">
        <v>0.95547487101089246</v>
      </c>
      <c r="O7999" s="158">
        <v>7.5879000000000003</v>
      </c>
      <c r="P7999" s="161">
        <f t="shared" si="747"/>
        <v>7.25</v>
      </c>
    </row>
    <row r="8000" spans="9:16" x14ac:dyDescent="0.2">
      <c r="I8000" s="158">
        <f t="shared" si="751"/>
        <v>19</v>
      </c>
      <c r="J8000" s="158" t="str">
        <f t="shared" si="748"/>
        <v>USD</v>
      </c>
      <c r="K8000" s="158" t="str">
        <f t="shared" si="749"/>
        <v>CNY</v>
      </c>
      <c r="L8000" s="158" t="str">
        <f t="shared" si="746"/>
        <v>USDCNY45713</v>
      </c>
      <c r="M8000" s="160">
        <f t="shared" si="750"/>
        <v>45713</v>
      </c>
      <c r="N8000" s="158">
        <v>0.95265313899209292</v>
      </c>
      <c r="O8000" s="158">
        <v>7.6219000000000001</v>
      </c>
      <c r="P8000" s="161">
        <f t="shared" si="747"/>
        <v>7.2610000000000001</v>
      </c>
    </row>
    <row r="8001" spans="9:16" x14ac:dyDescent="0.2">
      <c r="I8001" s="158">
        <f t="shared" si="751"/>
        <v>19</v>
      </c>
      <c r="J8001" s="158" t="str">
        <f t="shared" si="748"/>
        <v>USD</v>
      </c>
      <c r="K8001" s="158" t="str">
        <f t="shared" si="749"/>
        <v>CNY</v>
      </c>
      <c r="L8001" s="158" t="str">
        <f t="shared" si="746"/>
        <v>USDCNY45714</v>
      </c>
      <c r="M8001" s="160">
        <f t="shared" si="750"/>
        <v>45714</v>
      </c>
      <c r="N8001" s="158">
        <v>0.95356155239820739</v>
      </c>
      <c r="O8001" s="158">
        <v>7.6124999999999998</v>
      </c>
      <c r="P8001" s="161">
        <f t="shared" si="747"/>
        <v>7.2590000000000003</v>
      </c>
    </row>
    <row r="8002" spans="9:16" x14ac:dyDescent="0.2">
      <c r="I8002" s="158">
        <f t="shared" si="751"/>
        <v>19</v>
      </c>
      <c r="J8002" s="158" t="str">
        <f t="shared" si="748"/>
        <v>USD</v>
      </c>
      <c r="K8002" s="158" t="str">
        <f t="shared" si="749"/>
        <v>CNY</v>
      </c>
      <c r="L8002" s="158" t="str">
        <f t="shared" si="746"/>
        <v>USDCNY45715</v>
      </c>
      <c r="M8002" s="160">
        <f t="shared" si="750"/>
        <v>45715</v>
      </c>
      <c r="N8002" s="158">
        <v>0.95447169991409753</v>
      </c>
      <c r="O8002" s="158">
        <v>7.6127000000000002</v>
      </c>
      <c r="P8002" s="161">
        <f t="shared" si="747"/>
        <v>7.2660999999999998</v>
      </c>
    </row>
    <row r="8003" spans="9:16" x14ac:dyDescent="0.2">
      <c r="I8003" s="158">
        <f t="shared" si="751"/>
        <v>19</v>
      </c>
      <c r="J8003" s="158" t="str">
        <f t="shared" si="748"/>
        <v>USD</v>
      </c>
      <c r="K8003" s="158" t="str">
        <f t="shared" si="749"/>
        <v>CNY</v>
      </c>
      <c r="L8003" s="158" t="str">
        <f t="shared" ref="L8003:L8066" si="752">J8003&amp;K8003&amp;M8003</f>
        <v>USDCNY45716</v>
      </c>
      <c r="M8003" s="160">
        <f t="shared" si="750"/>
        <v>45716</v>
      </c>
      <c r="N8003" s="158">
        <v>0.96052252425319384</v>
      </c>
      <c r="O8003" s="158">
        <v>7.5781999999999998</v>
      </c>
      <c r="P8003" s="161">
        <f t="shared" ref="P8003:P8066" si="753">ROUND(N8003*O8003,4)</f>
        <v>7.2789999999999999</v>
      </c>
    </row>
    <row r="8004" spans="9:16" x14ac:dyDescent="0.2">
      <c r="I8004" s="158">
        <f t="shared" si="751"/>
        <v>19</v>
      </c>
      <c r="J8004" s="158" t="str">
        <f t="shared" ref="J8004:J8067" si="754">VLOOKUP($I8004,$A:$C,2,FALSE)</f>
        <v>USD</v>
      </c>
      <c r="K8004" s="158" t="str">
        <f t="shared" ref="K8004:K8067" si="755">VLOOKUP($I8004,$A:$C,3,FALSE)</f>
        <v>CNY</v>
      </c>
      <c r="L8004" s="158" t="str">
        <f t="shared" si="752"/>
        <v>USDCNY45717</v>
      </c>
      <c r="M8004" s="160">
        <f t="shared" ref="M8004:M8067" si="756">IF(I8004=I8003,M8003+1,$G$1)</f>
        <v>45717</v>
      </c>
      <c r="N8004" s="158">
        <v>0.96052252425319384</v>
      </c>
      <c r="O8004" s="158">
        <v>7.5781999999999998</v>
      </c>
      <c r="P8004" s="161">
        <f t="shared" si="753"/>
        <v>7.2789999999999999</v>
      </c>
    </row>
    <row r="8005" spans="9:16" x14ac:dyDescent="0.2">
      <c r="I8005" s="158">
        <f t="shared" si="751"/>
        <v>19</v>
      </c>
      <c r="J8005" s="158" t="str">
        <f t="shared" si="754"/>
        <v>USD</v>
      </c>
      <c r="K8005" s="158" t="str">
        <f t="shared" si="755"/>
        <v>CNY</v>
      </c>
      <c r="L8005" s="158" t="str">
        <f t="shared" si="752"/>
        <v>USDCNY45718</v>
      </c>
      <c r="M8005" s="160">
        <f t="shared" si="756"/>
        <v>45718</v>
      </c>
      <c r="N8005" s="158">
        <v>0.96052252425319384</v>
      </c>
      <c r="O8005" s="158">
        <v>7.5781999999999998</v>
      </c>
      <c r="P8005" s="161">
        <f t="shared" si="753"/>
        <v>7.2789999999999999</v>
      </c>
    </row>
    <row r="8006" spans="9:16" x14ac:dyDescent="0.2">
      <c r="I8006" s="158">
        <f t="shared" si="751"/>
        <v>19</v>
      </c>
      <c r="J8006" s="158" t="str">
        <f t="shared" si="754"/>
        <v>USD</v>
      </c>
      <c r="K8006" s="158" t="str">
        <f t="shared" si="755"/>
        <v>CNY</v>
      </c>
      <c r="L8006" s="158" t="str">
        <f t="shared" si="752"/>
        <v>USDCNY45719</v>
      </c>
      <c r="M8006" s="160">
        <f t="shared" si="756"/>
        <v>45719</v>
      </c>
      <c r="N8006" s="158">
        <v>0.95556617295747737</v>
      </c>
      <c r="O8006" s="158">
        <v>7.6281999999999996</v>
      </c>
      <c r="P8006" s="161">
        <f t="shared" si="753"/>
        <v>7.2892000000000001</v>
      </c>
    </row>
    <row r="8007" spans="9:16" x14ac:dyDescent="0.2">
      <c r="I8007" s="158">
        <f t="shared" si="751"/>
        <v>19</v>
      </c>
      <c r="J8007" s="158" t="str">
        <f t="shared" si="754"/>
        <v>USD</v>
      </c>
      <c r="K8007" s="158" t="str">
        <f t="shared" si="755"/>
        <v>CNY</v>
      </c>
      <c r="L8007" s="158" t="str">
        <f t="shared" si="752"/>
        <v>USDCNY45720</v>
      </c>
      <c r="M8007" s="160">
        <f t="shared" si="756"/>
        <v>45720</v>
      </c>
      <c r="N8007" s="158">
        <v>0.94723879890120288</v>
      </c>
      <c r="O8007" s="158">
        <v>7.6614000000000004</v>
      </c>
      <c r="P8007" s="161">
        <f t="shared" si="753"/>
        <v>7.2572000000000001</v>
      </c>
    </row>
    <row r="8008" spans="9:16" x14ac:dyDescent="0.2">
      <c r="I8008" s="158">
        <f t="shared" si="751"/>
        <v>19</v>
      </c>
      <c r="J8008" s="158" t="str">
        <f t="shared" si="754"/>
        <v>USD</v>
      </c>
      <c r="K8008" s="158" t="str">
        <f t="shared" si="755"/>
        <v>CNY</v>
      </c>
      <c r="L8008" s="158" t="str">
        <f t="shared" si="752"/>
        <v>USDCNY45721</v>
      </c>
      <c r="M8008" s="160">
        <f t="shared" si="756"/>
        <v>45721</v>
      </c>
      <c r="N8008" s="158">
        <v>0.93510379652141395</v>
      </c>
      <c r="O8008" s="158">
        <v>7.7675000000000001</v>
      </c>
      <c r="P8008" s="161">
        <f t="shared" si="753"/>
        <v>7.2633999999999999</v>
      </c>
    </row>
    <row r="8009" spans="9:16" x14ac:dyDescent="0.2">
      <c r="I8009" s="158">
        <f t="shared" si="751"/>
        <v>19</v>
      </c>
      <c r="J8009" s="158" t="str">
        <f t="shared" si="754"/>
        <v>USD</v>
      </c>
      <c r="K8009" s="158" t="str">
        <f t="shared" si="755"/>
        <v>CNY</v>
      </c>
      <c r="L8009" s="158" t="str">
        <f t="shared" si="752"/>
        <v>USDCNY45722</v>
      </c>
      <c r="M8009" s="160">
        <f t="shared" si="756"/>
        <v>45722</v>
      </c>
      <c r="N8009" s="158">
        <v>0.92626898851426465</v>
      </c>
      <c r="O8009" s="158">
        <v>7.8247</v>
      </c>
      <c r="P8009" s="161">
        <f t="shared" si="753"/>
        <v>7.2477999999999998</v>
      </c>
    </row>
    <row r="8010" spans="9:16" x14ac:dyDescent="0.2">
      <c r="I8010" s="158">
        <f t="shared" si="751"/>
        <v>19</v>
      </c>
      <c r="J8010" s="158" t="str">
        <f t="shared" si="754"/>
        <v>USD</v>
      </c>
      <c r="K8010" s="158" t="str">
        <f t="shared" si="755"/>
        <v>CNY</v>
      </c>
      <c r="L8010" s="158" t="str">
        <f t="shared" si="752"/>
        <v>USDCNY45723</v>
      </c>
      <c r="M8010" s="160">
        <f t="shared" si="756"/>
        <v>45723</v>
      </c>
      <c r="N8010" s="158">
        <v>0.9210647508519848</v>
      </c>
      <c r="O8010" s="158">
        <v>7.8560999999999996</v>
      </c>
      <c r="P8010" s="161">
        <f t="shared" si="753"/>
        <v>7.2359999999999998</v>
      </c>
    </row>
    <row r="8011" spans="9:16" x14ac:dyDescent="0.2">
      <c r="I8011" s="158">
        <f t="shared" si="751"/>
        <v>19</v>
      </c>
      <c r="J8011" s="158" t="str">
        <f t="shared" si="754"/>
        <v>USD</v>
      </c>
      <c r="K8011" s="158" t="str">
        <f t="shared" si="755"/>
        <v>CNY</v>
      </c>
      <c r="L8011" s="158" t="str">
        <f t="shared" si="752"/>
        <v>USDCNY45724</v>
      </c>
      <c r="M8011" s="160">
        <f t="shared" si="756"/>
        <v>45724</v>
      </c>
      <c r="N8011" s="158">
        <v>0.9210647508519848</v>
      </c>
      <c r="O8011" s="158">
        <v>7.8560999999999996</v>
      </c>
      <c r="P8011" s="161">
        <f t="shared" si="753"/>
        <v>7.2359999999999998</v>
      </c>
    </row>
    <row r="8012" spans="9:16" x14ac:dyDescent="0.2">
      <c r="I8012" s="158">
        <f t="shared" si="751"/>
        <v>19</v>
      </c>
      <c r="J8012" s="158" t="str">
        <f t="shared" si="754"/>
        <v>USD</v>
      </c>
      <c r="K8012" s="158" t="str">
        <f t="shared" si="755"/>
        <v>CNY</v>
      </c>
      <c r="L8012" s="158" t="str">
        <f t="shared" si="752"/>
        <v>USDCNY45725</v>
      </c>
      <c r="M8012" s="160">
        <f t="shared" si="756"/>
        <v>45725</v>
      </c>
      <c r="N8012" s="158">
        <v>0.9210647508519848</v>
      </c>
      <c r="O8012" s="158">
        <v>7.8560999999999996</v>
      </c>
      <c r="P8012" s="161">
        <f t="shared" si="753"/>
        <v>7.2359999999999998</v>
      </c>
    </row>
    <row r="8013" spans="9:16" x14ac:dyDescent="0.2">
      <c r="I8013" s="158">
        <f t="shared" si="751"/>
        <v>19</v>
      </c>
      <c r="J8013" s="158" t="str">
        <f t="shared" si="754"/>
        <v>USD</v>
      </c>
      <c r="K8013" s="158" t="str">
        <f t="shared" si="755"/>
        <v>CNY</v>
      </c>
      <c r="L8013" s="158" t="str">
        <f t="shared" si="752"/>
        <v>USDCNY45726</v>
      </c>
      <c r="M8013" s="160">
        <f t="shared" si="756"/>
        <v>45726</v>
      </c>
      <c r="N8013" s="158">
        <v>0.9220839096357768</v>
      </c>
      <c r="O8013" s="158">
        <v>7.8718000000000004</v>
      </c>
      <c r="P8013" s="161">
        <f t="shared" si="753"/>
        <v>7.2584999999999997</v>
      </c>
    </row>
    <row r="8014" spans="9:16" x14ac:dyDescent="0.2">
      <c r="I8014" s="158">
        <f t="shared" si="751"/>
        <v>19</v>
      </c>
      <c r="J8014" s="158" t="str">
        <f t="shared" si="754"/>
        <v>USD</v>
      </c>
      <c r="K8014" s="158" t="str">
        <f t="shared" si="755"/>
        <v>CNY</v>
      </c>
      <c r="L8014" s="158" t="str">
        <f t="shared" si="752"/>
        <v>USDCNY45727</v>
      </c>
      <c r="M8014" s="160">
        <f t="shared" si="756"/>
        <v>45727</v>
      </c>
      <c r="N8014" s="158">
        <v>0.9164222873900294</v>
      </c>
      <c r="O8014" s="158">
        <v>7.8929</v>
      </c>
      <c r="P8014" s="161">
        <f t="shared" si="753"/>
        <v>7.2332000000000001</v>
      </c>
    </row>
    <row r="8015" spans="9:16" x14ac:dyDescent="0.2">
      <c r="I8015" s="158">
        <f t="shared" si="751"/>
        <v>19</v>
      </c>
      <c r="J8015" s="158" t="str">
        <f t="shared" si="754"/>
        <v>USD</v>
      </c>
      <c r="K8015" s="158" t="str">
        <f t="shared" si="755"/>
        <v>CNY</v>
      </c>
      <c r="L8015" s="158" t="str">
        <f t="shared" si="752"/>
        <v>USDCNY45728</v>
      </c>
      <c r="M8015" s="160">
        <f t="shared" si="756"/>
        <v>45728</v>
      </c>
      <c r="N8015" s="158">
        <v>0.91861106007716331</v>
      </c>
      <c r="O8015" s="158">
        <v>7.8848000000000003</v>
      </c>
      <c r="P8015" s="161">
        <f t="shared" si="753"/>
        <v>7.2431000000000001</v>
      </c>
    </row>
    <row r="8016" spans="9:16" x14ac:dyDescent="0.2">
      <c r="I8016" s="158">
        <f t="shared" si="751"/>
        <v>19</v>
      </c>
      <c r="J8016" s="158" t="str">
        <f t="shared" si="754"/>
        <v>USD</v>
      </c>
      <c r="K8016" s="158" t="str">
        <f t="shared" si="755"/>
        <v>CNY</v>
      </c>
      <c r="L8016" s="158" t="str">
        <f t="shared" si="752"/>
        <v>USDCNY45729</v>
      </c>
      <c r="M8016" s="160">
        <f t="shared" si="756"/>
        <v>45729</v>
      </c>
      <c r="N8016" s="158">
        <v>0.92336103416435833</v>
      </c>
      <c r="O8016" s="158">
        <v>7.8493000000000004</v>
      </c>
      <c r="P8016" s="161">
        <f t="shared" si="753"/>
        <v>7.2477</v>
      </c>
    </row>
    <row r="8017" spans="9:16" x14ac:dyDescent="0.2">
      <c r="I8017" s="158">
        <f t="shared" si="751"/>
        <v>19</v>
      </c>
      <c r="J8017" s="158" t="str">
        <f t="shared" si="754"/>
        <v>USD</v>
      </c>
      <c r="K8017" s="158" t="str">
        <f t="shared" si="755"/>
        <v>CNY</v>
      </c>
      <c r="L8017" s="158" t="str">
        <f t="shared" si="752"/>
        <v>USDCNY45730</v>
      </c>
      <c r="M8017" s="160">
        <f t="shared" si="756"/>
        <v>45730</v>
      </c>
      <c r="N8017" s="158">
        <v>0.91835797593902102</v>
      </c>
      <c r="O8017" s="158">
        <v>7.8822000000000001</v>
      </c>
      <c r="P8017" s="161">
        <f t="shared" si="753"/>
        <v>7.2386999999999997</v>
      </c>
    </row>
    <row r="8018" spans="9:16" x14ac:dyDescent="0.2">
      <c r="I8018" s="158">
        <f t="shared" si="751"/>
        <v>19</v>
      </c>
      <c r="J8018" s="158" t="str">
        <f t="shared" si="754"/>
        <v>USD</v>
      </c>
      <c r="K8018" s="158" t="str">
        <f t="shared" si="755"/>
        <v>CNY</v>
      </c>
      <c r="L8018" s="158" t="str">
        <f t="shared" si="752"/>
        <v>USDCNY45731</v>
      </c>
      <c r="M8018" s="160">
        <f t="shared" si="756"/>
        <v>45731</v>
      </c>
      <c r="N8018" s="158">
        <v>0.91835797593902102</v>
      </c>
      <c r="O8018" s="158">
        <v>7.8822000000000001</v>
      </c>
      <c r="P8018" s="161">
        <f t="shared" si="753"/>
        <v>7.2386999999999997</v>
      </c>
    </row>
    <row r="8019" spans="9:16" x14ac:dyDescent="0.2">
      <c r="I8019" s="158">
        <f t="shared" si="751"/>
        <v>19</v>
      </c>
      <c r="J8019" s="158" t="str">
        <f t="shared" si="754"/>
        <v>USD</v>
      </c>
      <c r="K8019" s="158" t="str">
        <f t="shared" si="755"/>
        <v>CNY</v>
      </c>
      <c r="L8019" s="158" t="str">
        <f t="shared" si="752"/>
        <v>USDCNY45732</v>
      </c>
      <c r="M8019" s="160">
        <f t="shared" si="756"/>
        <v>45732</v>
      </c>
      <c r="N8019" s="158">
        <v>0.91835797593902102</v>
      </c>
      <c r="O8019" s="158">
        <v>7.8822000000000001</v>
      </c>
      <c r="P8019" s="161">
        <f t="shared" si="753"/>
        <v>7.2386999999999997</v>
      </c>
    </row>
    <row r="8020" spans="9:16" x14ac:dyDescent="0.2">
      <c r="I8020" s="158">
        <f t="shared" si="751"/>
        <v>19</v>
      </c>
      <c r="J8020" s="158" t="str">
        <f t="shared" si="754"/>
        <v>USD</v>
      </c>
      <c r="K8020" s="158" t="str">
        <f t="shared" si="755"/>
        <v>CNY</v>
      </c>
      <c r="L8020" s="158" t="str">
        <f t="shared" si="752"/>
        <v>USDCNY45733</v>
      </c>
      <c r="M8020" s="160">
        <f t="shared" si="756"/>
        <v>45733</v>
      </c>
      <c r="N8020" s="158">
        <v>0.91717875813996141</v>
      </c>
      <c r="O8020" s="158">
        <v>7.8868999999999998</v>
      </c>
      <c r="P8020" s="161">
        <f t="shared" si="753"/>
        <v>7.2336999999999998</v>
      </c>
    </row>
    <row r="8021" spans="9:16" x14ac:dyDescent="0.2">
      <c r="I8021" s="158">
        <f t="shared" si="751"/>
        <v>19</v>
      </c>
      <c r="J8021" s="158" t="str">
        <f t="shared" si="754"/>
        <v>USD</v>
      </c>
      <c r="K8021" s="158" t="str">
        <f t="shared" si="755"/>
        <v>CNY</v>
      </c>
      <c r="L8021" s="158" t="str">
        <f t="shared" si="752"/>
        <v>USDCNY45734</v>
      </c>
      <c r="M8021" s="160">
        <f t="shared" si="756"/>
        <v>45734</v>
      </c>
      <c r="N8021" s="158">
        <v>0.91591866642242159</v>
      </c>
      <c r="O8021" s="158">
        <v>7.8906999999999998</v>
      </c>
      <c r="P8021" s="161">
        <f t="shared" si="753"/>
        <v>7.2271999999999998</v>
      </c>
    </row>
    <row r="8022" spans="9:16" x14ac:dyDescent="0.2">
      <c r="I8022" s="158">
        <f t="shared" si="751"/>
        <v>19</v>
      </c>
      <c r="J8022" s="158" t="str">
        <f t="shared" si="754"/>
        <v>USD</v>
      </c>
      <c r="K8022" s="158" t="str">
        <f t="shared" si="755"/>
        <v>CNY</v>
      </c>
      <c r="L8022" s="158" t="str">
        <f t="shared" si="752"/>
        <v>USDCNY45735</v>
      </c>
      <c r="M8022" s="160">
        <f t="shared" si="756"/>
        <v>45735</v>
      </c>
      <c r="N8022" s="158">
        <v>0.91768376617417646</v>
      </c>
      <c r="O8022" s="158">
        <v>7.8785999999999996</v>
      </c>
      <c r="P8022" s="161">
        <f t="shared" si="753"/>
        <v>7.2301000000000002</v>
      </c>
    </row>
    <row r="8023" spans="9:16" x14ac:dyDescent="0.2">
      <c r="I8023" s="158">
        <f t="shared" si="751"/>
        <v>19</v>
      </c>
      <c r="J8023" s="158" t="str">
        <f t="shared" si="754"/>
        <v>USD</v>
      </c>
      <c r="K8023" s="158" t="str">
        <f t="shared" si="755"/>
        <v>CNY</v>
      </c>
      <c r="L8023" s="158" t="str">
        <f t="shared" si="752"/>
        <v>USDCNY45736</v>
      </c>
      <c r="M8023" s="160">
        <f t="shared" si="756"/>
        <v>45736</v>
      </c>
      <c r="N8023" s="158">
        <v>0.9231053263177329</v>
      </c>
      <c r="O8023" s="158">
        <v>7.8480999999999996</v>
      </c>
      <c r="P8023" s="161">
        <f t="shared" si="753"/>
        <v>7.2446000000000002</v>
      </c>
    </row>
    <row r="8024" spans="9:16" x14ac:dyDescent="0.2">
      <c r="I8024" s="158">
        <f t="shared" si="751"/>
        <v>19</v>
      </c>
      <c r="J8024" s="158" t="str">
        <f t="shared" si="754"/>
        <v>USD</v>
      </c>
      <c r="K8024" s="158" t="str">
        <f t="shared" si="755"/>
        <v>CNY</v>
      </c>
      <c r="L8024" s="158" t="str">
        <f t="shared" si="752"/>
        <v>USDCNY45737</v>
      </c>
      <c r="M8024" s="160">
        <f t="shared" si="756"/>
        <v>45737</v>
      </c>
      <c r="N8024" s="158">
        <v>0.92361688371663431</v>
      </c>
      <c r="O8024" s="158">
        <v>7.8476999999999997</v>
      </c>
      <c r="P8024" s="161">
        <f t="shared" si="753"/>
        <v>7.2483000000000004</v>
      </c>
    </row>
    <row r="8025" spans="9:16" x14ac:dyDescent="0.2">
      <c r="I8025" s="158">
        <f t="shared" si="751"/>
        <v>19</v>
      </c>
      <c r="J8025" s="158" t="str">
        <f t="shared" si="754"/>
        <v>USD</v>
      </c>
      <c r="K8025" s="158" t="str">
        <f t="shared" si="755"/>
        <v>CNY</v>
      </c>
      <c r="L8025" s="158" t="str">
        <f t="shared" si="752"/>
        <v>USDCNY45738</v>
      </c>
      <c r="M8025" s="160">
        <f t="shared" si="756"/>
        <v>45738</v>
      </c>
      <c r="N8025" s="158">
        <v>0.92361688371663431</v>
      </c>
      <c r="O8025" s="158">
        <v>7.8476999999999997</v>
      </c>
      <c r="P8025" s="161">
        <f t="shared" si="753"/>
        <v>7.2483000000000004</v>
      </c>
    </row>
    <row r="8026" spans="9:16" x14ac:dyDescent="0.2">
      <c r="I8026" s="158">
        <f t="shared" si="751"/>
        <v>19</v>
      </c>
      <c r="J8026" s="158" t="str">
        <f t="shared" si="754"/>
        <v>USD</v>
      </c>
      <c r="K8026" s="158" t="str">
        <f t="shared" si="755"/>
        <v>CNY</v>
      </c>
      <c r="L8026" s="158" t="str">
        <f t="shared" si="752"/>
        <v>USDCNY45739</v>
      </c>
      <c r="M8026" s="160">
        <f t="shared" si="756"/>
        <v>45739</v>
      </c>
      <c r="N8026" s="158">
        <v>0.92361688371663431</v>
      </c>
      <c r="O8026" s="158">
        <v>7.8476999999999997</v>
      </c>
      <c r="P8026" s="161">
        <f t="shared" si="753"/>
        <v>7.2483000000000004</v>
      </c>
    </row>
    <row r="8027" spans="9:16" x14ac:dyDescent="0.2">
      <c r="I8027" s="158">
        <f t="shared" si="751"/>
        <v>19</v>
      </c>
      <c r="J8027" s="158" t="str">
        <f t="shared" si="754"/>
        <v>USD</v>
      </c>
      <c r="K8027" s="158" t="str">
        <f t="shared" si="755"/>
        <v>CNY</v>
      </c>
      <c r="L8027" s="158" t="str">
        <f t="shared" si="752"/>
        <v>USDCNY45740</v>
      </c>
      <c r="M8027" s="160">
        <f t="shared" si="756"/>
        <v>45740</v>
      </c>
      <c r="N8027" s="158">
        <v>0.92387287509238725</v>
      </c>
      <c r="O8027" s="158">
        <v>7.8513000000000002</v>
      </c>
      <c r="P8027" s="161">
        <f t="shared" si="753"/>
        <v>7.2535999999999996</v>
      </c>
    </row>
    <row r="8028" spans="9:16" x14ac:dyDescent="0.2">
      <c r="I8028" s="158">
        <f t="shared" si="751"/>
        <v>19</v>
      </c>
      <c r="J8028" s="158" t="str">
        <f t="shared" si="754"/>
        <v>USD</v>
      </c>
      <c r="K8028" s="158" t="str">
        <f t="shared" si="755"/>
        <v>CNY</v>
      </c>
      <c r="L8028" s="158" t="str">
        <f t="shared" si="752"/>
        <v>USDCNY45741</v>
      </c>
      <c r="M8028" s="160">
        <f t="shared" si="756"/>
        <v>45741</v>
      </c>
      <c r="N8028" s="158">
        <v>0.92378752886836024</v>
      </c>
      <c r="O8028" s="158">
        <v>7.8571</v>
      </c>
      <c r="P8028" s="161">
        <f t="shared" si="753"/>
        <v>7.2583000000000002</v>
      </c>
    </row>
    <row r="8029" spans="9:16" x14ac:dyDescent="0.2">
      <c r="I8029" s="158">
        <f t="shared" si="751"/>
        <v>19</v>
      </c>
      <c r="J8029" s="158" t="str">
        <f t="shared" si="754"/>
        <v>USD</v>
      </c>
      <c r="K8029" s="158" t="str">
        <f t="shared" si="755"/>
        <v>CNY</v>
      </c>
      <c r="L8029" s="158" t="str">
        <f t="shared" si="752"/>
        <v>USDCNY45742</v>
      </c>
      <c r="M8029" s="160">
        <f t="shared" si="756"/>
        <v>45742</v>
      </c>
      <c r="N8029" s="158">
        <v>0.9269558769002596</v>
      </c>
      <c r="O8029" s="158">
        <v>7.8380999999999998</v>
      </c>
      <c r="P8029" s="161">
        <f t="shared" si="753"/>
        <v>7.2656000000000001</v>
      </c>
    </row>
    <row r="8030" spans="9:16" x14ac:dyDescent="0.2">
      <c r="I8030" s="158">
        <f t="shared" si="751"/>
        <v>19</v>
      </c>
      <c r="J8030" s="158" t="str">
        <f t="shared" si="754"/>
        <v>USD</v>
      </c>
      <c r="K8030" s="158" t="str">
        <f t="shared" si="755"/>
        <v>CNY</v>
      </c>
      <c r="L8030" s="158" t="str">
        <f t="shared" si="752"/>
        <v>USDCNY45743</v>
      </c>
      <c r="M8030" s="160">
        <f t="shared" si="756"/>
        <v>45743</v>
      </c>
      <c r="N8030" s="158">
        <v>0.92721372276309688</v>
      </c>
      <c r="O8030" s="158">
        <v>7.8361000000000001</v>
      </c>
      <c r="P8030" s="161">
        <f t="shared" si="753"/>
        <v>7.2656999999999998</v>
      </c>
    </row>
    <row r="8031" spans="9:16" x14ac:dyDescent="0.2">
      <c r="I8031" s="158">
        <f t="shared" si="751"/>
        <v>19</v>
      </c>
      <c r="J8031" s="158" t="str">
        <f t="shared" si="754"/>
        <v>USD</v>
      </c>
      <c r="K8031" s="158" t="str">
        <f t="shared" si="755"/>
        <v>CNY</v>
      </c>
      <c r="L8031" s="158" t="str">
        <f t="shared" si="752"/>
        <v>USDCNY45744</v>
      </c>
      <c r="M8031" s="160">
        <f t="shared" si="756"/>
        <v>45744</v>
      </c>
      <c r="N8031" s="158">
        <v>0.92618319903676938</v>
      </c>
      <c r="O8031" s="158">
        <v>7.8445</v>
      </c>
      <c r="P8031" s="161">
        <f t="shared" si="753"/>
        <v>7.2653999999999996</v>
      </c>
    </row>
    <row r="8032" spans="9:16" x14ac:dyDescent="0.2">
      <c r="I8032" s="158">
        <f t="shared" si="751"/>
        <v>19</v>
      </c>
      <c r="J8032" s="158" t="str">
        <f t="shared" si="754"/>
        <v>USD</v>
      </c>
      <c r="K8032" s="158" t="str">
        <f t="shared" si="755"/>
        <v>CNY</v>
      </c>
      <c r="L8032" s="158" t="str">
        <f t="shared" si="752"/>
        <v>USDCNY45745</v>
      </c>
      <c r="M8032" s="160">
        <f t="shared" si="756"/>
        <v>45745</v>
      </c>
      <c r="N8032" s="158">
        <v>0.92618319903676938</v>
      </c>
      <c r="O8032" s="158">
        <v>7.8445</v>
      </c>
      <c r="P8032" s="161">
        <f t="shared" si="753"/>
        <v>7.2653999999999996</v>
      </c>
    </row>
    <row r="8033" spans="9:16" x14ac:dyDescent="0.2">
      <c r="I8033" s="158">
        <f t="shared" si="751"/>
        <v>19</v>
      </c>
      <c r="J8033" s="158" t="str">
        <f t="shared" si="754"/>
        <v>USD</v>
      </c>
      <c r="K8033" s="158" t="str">
        <f t="shared" si="755"/>
        <v>CNY</v>
      </c>
      <c r="L8033" s="158" t="str">
        <f t="shared" si="752"/>
        <v>USDCNY45746</v>
      </c>
      <c r="M8033" s="160">
        <f t="shared" si="756"/>
        <v>45746</v>
      </c>
      <c r="N8033" s="158">
        <v>0.92618319903676938</v>
      </c>
      <c r="O8033" s="158">
        <v>7.8445</v>
      </c>
      <c r="P8033" s="161">
        <f t="shared" si="753"/>
        <v>7.2653999999999996</v>
      </c>
    </row>
    <row r="8034" spans="9:16" x14ac:dyDescent="0.2">
      <c r="I8034" s="158">
        <f t="shared" si="751"/>
        <v>19</v>
      </c>
      <c r="J8034" s="158" t="str">
        <f t="shared" si="754"/>
        <v>USD</v>
      </c>
      <c r="K8034" s="158" t="str">
        <f t="shared" si="755"/>
        <v>CNY</v>
      </c>
      <c r="L8034" s="158" t="str">
        <f t="shared" si="752"/>
        <v>USDCNY45747</v>
      </c>
      <c r="M8034" s="160">
        <f t="shared" si="756"/>
        <v>45747</v>
      </c>
      <c r="N8034" s="158">
        <v>0.92464170134073054</v>
      </c>
      <c r="O8034" s="158">
        <v>7.8441999999999998</v>
      </c>
      <c r="P8034" s="161">
        <f t="shared" si="753"/>
        <v>7.2530999999999999</v>
      </c>
    </row>
    <row r="8035" spans="9:16" x14ac:dyDescent="0.2">
      <c r="I8035" s="158">
        <f t="shared" si="751"/>
        <v>19</v>
      </c>
      <c r="J8035" s="158" t="str">
        <f t="shared" si="754"/>
        <v>USD</v>
      </c>
      <c r="K8035" s="158" t="str">
        <f t="shared" si="755"/>
        <v>CNY</v>
      </c>
      <c r="L8035" s="158" t="str">
        <f t="shared" si="752"/>
        <v>USDCNY45748</v>
      </c>
      <c r="M8035" s="160">
        <f t="shared" si="756"/>
        <v>45748</v>
      </c>
      <c r="N8035" s="158">
        <v>0.9269558769002596</v>
      </c>
      <c r="O8035" s="158">
        <v>7.8430999999999997</v>
      </c>
      <c r="P8035" s="161">
        <f t="shared" si="753"/>
        <v>7.2702</v>
      </c>
    </row>
    <row r="8036" spans="9:16" x14ac:dyDescent="0.2">
      <c r="I8036" s="158">
        <f t="shared" si="751"/>
        <v>19</v>
      </c>
      <c r="J8036" s="158" t="str">
        <f t="shared" si="754"/>
        <v>USD</v>
      </c>
      <c r="K8036" s="158" t="str">
        <f t="shared" si="755"/>
        <v>CNY</v>
      </c>
      <c r="L8036" s="158" t="str">
        <f t="shared" si="752"/>
        <v>USDCNY45749</v>
      </c>
      <c r="M8036" s="160">
        <f t="shared" si="756"/>
        <v>45749</v>
      </c>
      <c r="N8036" s="158">
        <v>0.9256687957048968</v>
      </c>
      <c r="O8036" s="158">
        <v>7.8529</v>
      </c>
      <c r="P8036" s="161">
        <f t="shared" si="753"/>
        <v>7.2691999999999997</v>
      </c>
    </row>
    <row r="8037" spans="9:16" x14ac:dyDescent="0.2">
      <c r="I8037" s="158">
        <f t="shared" si="751"/>
        <v>19</v>
      </c>
      <c r="J8037" s="158" t="str">
        <f t="shared" si="754"/>
        <v>USD</v>
      </c>
      <c r="K8037" s="158" t="str">
        <f t="shared" si="755"/>
        <v>CNY</v>
      </c>
      <c r="L8037" s="158" t="str">
        <f t="shared" si="752"/>
        <v>USDCNY45750</v>
      </c>
      <c r="M8037" s="160">
        <f t="shared" si="756"/>
        <v>45750</v>
      </c>
      <c r="N8037" s="158">
        <v>0.90114445345588901</v>
      </c>
      <c r="O8037" s="158">
        <v>8.0919000000000008</v>
      </c>
      <c r="P8037" s="161">
        <f t="shared" si="753"/>
        <v>7.2919999999999998</v>
      </c>
    </row>
    <row r="8038" spans="9:16" x14ac:dyDescent="0.2">
      <c r="I8038" s="158">
        <f t="shared" si="751"/>
        <v>19</v>
      </c>
      <c r="J8038" s="158" t="str">
        <f t="shared" si="754"/>
        <v>USD</v>
      </c>
      <c r="K8038" s="158" t="str">
        <f t="shared" si="755"/>
        <v>CNY</v>
      </c>
      <c r="L8038" s="158" t="str">
        <f t="shared" si="752"/>
        <v>USDCNY45751</v>
      </c>
      <c r="M8038" s="160">
        <f t="shared" si="756"/>
        <v>45751</v>
      </c>
      <c r="N8038" s="158">
        <v>0.90440444966989242</v>
      </c>
      <c r="O8038" s="158">
        <v>8.0518000000000001</v>
      </c>
      <c r="P8038" s="161">
        <f t="shared" si="753"/>
        <v>7.2820999999999998</v>
      </c>
    </row>
    <row r="8039" spans="9:16" x14ac:dyDescent="0.2">
      <c r="I8039" s="158">
        <f t="shared" si="751"/>
        <v>19</v>
      </c>
      <c r="J8039" s="158" t="str">
        <f t="shared" si="754"/>
        <v>USD</v>
      </c>
      <c r="K8039" s="158" t="str">
        <f t="shared" si="755"/>
        <v>CNY</v>
      </c>
      <c r="L8039" s="158" t="str">
        <f t="shared" si="752"/>
        <v>USDCNY45752</v>
      </c>
      <c r="M8039" s="160">
        <f t="shared" si="756"/>
        <v>45752</v>
      </c>
      <c r="N8039" s="158">
        <v>0.90440444966989242</v>
      </c>
      <c r="O8039" s="158">
        <v>8.0518000000000001</v>
      </c>
      <c r="P8039" s="161">
        <f t="shared" si="753"/>
        <v>7.2820999999999998</v>
      </c>
    </row>
    <row r="8040" spans="9:16" x14ac:dyDescent="0.2">
      <c r="I8040" s="158">
        <f t="shared" si="751"/>
        <v>19</v>
      </c>
      <c r="J8040" s="158" t="str">
        <f t="shared" si="754"/>
        <v>USD</v>
      </c>
      <c r="K8040" s="158" t="str">
        <f t="shared" si="755"/>
        <v>CNY</v>
      </c>
      <c r="L8040" s="158" t="str">
        <f t="shared" si="752"/>
        <v>USDCNY45753</v>
      </c>
      <c r="M8040" s="160">
        <f t="shared" si="756"/>
        <v>45753</v>
      </c>
      <c r="N8040" s="158">
        <v>0.90440444966989242</v>
      </c>
      <c r="O8040" s="158">
        <v>8.0518000000000001</v>
      </c>
      <c r="P8040" s="161">
        <f t="shared" si="753"/>
        <v>7.2820999999999998</v>
      </c>
    </row>
    <row r="8041" spans="9:16" x14ac:dyDescent="0.2">
      <c r="I8041" s="158">
        <f t="shared" si="751"/>
        <v>19</v>
      </c>
      <c r="J8041" s="158" t="str">
        <f t="shared" si="754"/>
        <v>USD</v>
      </c>
      <c r="K8041" s="158" t="str">
        <f t="shared" si="755"/>
        <v>CNY</v>
      </c>
      <c r="L8041" s="158" t="str">
        <f t="shared" si="752"/>
        <v>USDCNY45754</v>
      </c>
      <c r="M8041" s="160">
        <f t="shared" si="756"/>
        <v>45754</v>
      </c>
      <c r="N8041" s="158">
        <v>0.91182638825567608</v>
      </c>
      <c r="O8041" s="158">
        <v>8.0154999999999994</v>
      </c>
      <c r="P8041" s="161">
        <f t="shared" si="753"/>
        <v>7.3087</v>
      </c>
    </row>
    <row r="8042" spans="9:16" x14ac:dyDescent="0.2">
      <c r="I8042" s="158">
        <f t="shared" ref="I8042:I8105" si="757">IF(M8041=$G$2,I8041+1,I8041)</f>
        <v>19</v>
      </c>
      <c r="J8042" s="158" t="str">
        <f t="shared" si="754"/>
        <v>USD</v>
      </c>
      <c r="K8042" s="158" t="str">
        <f t="shared" si="755"/>
        <v>CNY</v>
      </c>
      <c r="L8042" s="158" t="str">
        <f t="shared" si="752"/>
        <v>USDCNY45755</v>
      </c>
      <c r="M8042" s="160">
        <f t="shared" si="756"/>
        <v>45755</v>
      </c>
      <c r="N8042" s="158">
        <v>0.91324200913242015</v>
      </c>
      <c r="O8042" s="158">
        <v>8.0358999999999998</v>
      </c>
      <c r="P8042" s="161">
        <f t="shared" si="753"/>
        <v>7.3387000000000002</v>
      </c>
    </row>
    <row r="8043" spans="9:16" x14ac:dyDescent="0.2">
      <c r="I8043" s="158">
        <f t="shared" si="757"/>
        <v>19</v>
      </c>
      <c r="J8043" s="158" t="str">
        <f t="shared" si="754"/>
        <v>USD</v>
      </c>
      <c r="K8043" s="158" t="str">
        <f t="shared" si="755"/>
        <v>CNY</v>
      </c>
      <c r="L8043" s="158" t="str">
        <f t="shared" si="752"/>
        <v>USDCNY45756</v>
      </c>
      <c r="M8043" s="160">
        <f t="shared" si="756"/>
        <v>45756</v>
      </c>
      <c r="N8043" s="158">
        <v>0.90538705296514255</v>
      </c>
      <c r="O8043" s="158">
        <v>8.1179000000000006</v>
      </c>
      <c r="P8043" s="161">
        <f t="shared" si="753"/>
        <v>7.3498000000000001</v>
      </c>
    </row>
    <row r="8044" spans="9:16" x14ac:dyDescent="0.2">
      <c r="I8044" s="158">
        <f t="shared" si="757"/>
        <v>19</v>
      </c>
      <c r="J8044" s="158" t="str">
        <f t="shared" si="754"/>
        <v>USD</v>
      </c>
      <c r="K8044" s="158" t="str">
        <f t="shared" si="755"/>
        <v>CNY</v>
      </c>
      <c r="L8044" s="158" t="str">
        <f t="shared" si="752"/>
        <v>USDCNY45757</v>
      </c>
      <c r="M8044" s="160">
        <f t="shared" si="756"/>
        <v>45757</v>
      </c>
      <c r="N8044" s="158">
        <v>0.90236419418877456</v>
      </c>
      <c r="O8044" s="158">
        <v>8.1136999999999997</v>
      </c>
      <c r="P8044" s="161">
        <f t="shared" si="753"/>
        <v>7.3215000000000003</v>
      </c>
    </row>
    <row r="8045" spans="9:16" x14ac:dyDescent="0.2">
      <c r="I8045" s="158">
        <f t="shared" si="757"/>
        <v>19</v>
      </c>
      <c r="J8045" s="158" t="str">
        <f t="shared" si="754"/>
        <v>USD</v>
      </c>
      <c r="K8045" s="158" t="str">
        <f t="shared" si="755"/>
        <v>CNY</v>
      </c>
      <c r="L8045" s="158" t="str">
        <f t="shared" si="752"/>
        <v>USDCNY45758</v>
      </c>
      <c r="M8045" s="160">
        <f t="shared" si="756"/>
        <v>45758</v>
      </c>
      <c r="N8045" s="158">
        <v>0.88136788295434509</v>
      </c>
      <c r="O8045" s="158">
        <v>8.2819000000000003</v>
      </c>
      <c r="P8045" s="161">
        <f t="shared" si="753"/>
        <v>7.2994000000000003</v>
      </c>
    </row>
    <row r="8046" spans="9:16" x14ac:dyDescent="0.2">
      <c r="I8046" s="158">
        <f t="shared" si="757"/>
        <v>19</v>
      </c>
      <c r="J8046" s="158" t="str">
        <f t="shared" si="754"/>
        <v>USD</v>
      </c>
      <c r="K8046" s="158" t="str">
        <f t="shared" si="755"/>
        <v>CNY</v>
      </c>
      <c r="L8046" s="158" t="str">
        <f t="shared" si="752"/>
        <v>USDCNY45759</v>
      </c>
      <c r="M8046" s="160">
        <f t="shared" si="756"/>
        <v>45759</v>
      </c>
      <c r="N8046" s="158">
        <v>0.88136788295434509</v>
      </c>
      <c r="O8046" s="158">
        <v>8.2819000000000003</v>
      </c>
      <c r="P8046" s="161">
        <f t="shared" si="753"/>
        <v>7.2994000000000003</v>
      </c>
    </row>
    <row r="8047" spans="9:16" x14ac:dyDescent="0.2">
      <c r="I8047" s="158">
        <f t="shared" si="757"/>
        <v>19</v>
      </c>
      <c r="J8047" s="158" t="str">
        <f t="shared" si="754"/>
        <v>USD</v>
      </c>
      <c r="K8047" s="158" t="str">
        <f t="shared" si="755"/>
        <v>CNY</v>
      </c>
      <c r="L8047" s="158" t="str">
        <f t="shared" si="752"/>
        <v>USDCNY45760</v>
      </c>
      <c r="M8047" s="160">
        <f t="shared" si="756"/>
        <v>45760</v>
      </c>
      <c r="N8047" s="158">
        <v>0.88136788295434509</v>
      </c>
      <c r="O8047" s="158">
        <v>8.2819000000000003</v>
      </c>
      <c r="P8047" s="161">
        <f t="shared" si="753"/>
        <v>7.2994000000000003</v>
      </c>
    </row>
    <row r="8048" spans="9:16" x14ac:dyDescent="0.2">
      <c r="I8048" s="158">
        <f t="shared" si="757"/>
        <v>19</v>
      </c>
      <c r="J8048" s="158" t="str">
        <f t="shared" si="754"/>
        <v>USD</v>
      </c>
      <c r="K8048" s="158" t="str">
        <f t="shared" si="755"/>
        <v>CNY</v>
      </c>
      <c r="L8048" s="158" t="str">
        <f t="shared" si="752"/>
        <v>USDCNY45761</v>
      </c>
      <c r="M8048" s="160">
        <f t="shared" si="756"/>
        <v>45761</v>
      </c>
      <c r="N8048" s="158">
        <v>0.878966335589347</v>
      </c>
      <c r="O8048" s="158">
        <v>8.3195999999999994</v>
      </c>
      <c r="P8048" s="161">
        <f t="shared" si="753"/>
        <v>7.3125999999999998</v>
      </c>
    </row>
    <row r="8049" spans="9:16" x14ac:dyDescent="0.2">
      <c r="I8049" s="158">
        <f t="shared" si="757"/>
        <v>19</v>
      </c>
      <c r="J8049" s="158" t="str">
        <f t="shared" si="754"/>
        <v>USD</v>
      </c>
      <c r="K8049" s="158" t="str">
        <f t="shared" si="755"/>
        <v>CNY</v>
      </c>
      <c r="L8049" s="158" t="str">
        <f t="shared" si="752"/>
        <v>USDCNY45762</v>
      </c>
      <c r="M8049" s="160">
        <f t="shared" si="756"/>
        <v>45762</v>
      </c>
      <c r="N8049" s="158">
        <v>0.8830801836806782</v>
      </c>
      <c r="O8049" s="158">
        <v>8.2835000000000001</v>
      </c>
      <c r="P8049" s="161">
        <f t="shared" si="753"/>
        <v>7.3150000000000004</v>
      </c>
    </row>
    <row r="8050" spans="9:16" x14ac:dyDescent="0.2">
      <c r="I8050" s="158">
        <f t="shared" si="757"/>
        <v>19</v>
      </c>
      <c r="J8050" s="158" t="str">
        <f t="shared" si="754"/>
        <v>USD</v>
      </c>
      <c r="K8050" s="158" t="str">
        <f t="shared" si="755"/>
        <v>CNY</v>
      </c>
      <c r="L8050" s="158" t="str">
        <f t="shared" si="752"/>
        <v>USDCNY45763</v>
      </c>
      <c r="M8050" s="160">
        <f t="shared" si="756"/>
        <v>45763</v>
      </c>
      <c r="N8050" s="158">
        <v>0.8806693086745927</v>
      </c>
      <c r="O8050" s="158">
        <v>8.2960999999999991</v>
      </c>
      <c r="P8050" s="161">
        <f t="shared" si="753"/>
        <v>7.3060999999999998</v>
      </c>
    </row>
    <row r="8051" spans="9:16" x14ac:dyDescent="0.2">
      <c r="I8051" s="158">
        <f t="shared" si="757"/>
        <v>19</v>
      </c>
      <c r="J8051" s="158" t="str">
        <f t="shared" si="754"/>
        <v>USD</v>
      </c>
      <c r="K8051" s="158" t="str">
        <f t="shared" si="755"/>
        <v>CNY</v>
      </c>
      <c r="L8051" s="158" t="str">
        <f t="shared" si="752"/>
        <v>USDCNY45764</v>
      </c>
      <c r="M8051" s="160">
        <f t="shared" si="756"/>
        <v>45764</v>
      </c>
      <c r="N8051" s="158">
        <v>0.88028169014084512</v>
      </c>
      <c r="O8051" s="158">
        <v>8.2899999999999991</v>
      </c>
      <c r="P8051" s="161">
        <f t="shared" si="753"/>
        <v>7.2975000000000003</v>
      </c>
    </row>
    <row r="8052" spans="9:16" x14ac:dyDescent="0.2">
      <c r="I8052" s="158">
        <f t="shared" si="757"/>
        <v>19</v>
      </c>
      <c r="J8052" s="158" t="str">
        <f t="shared" si="754"/>
        <v>USD</v>
      </c>
      <c r="K8052" s="158" t="str">
        <f t="shared" si="755"/>
        <v>CNY</v>
      </c>
      <c r="L8052" s="158" t="str">
        <f t="shared" si="752"/>
        <v>USDCNY45765</v>
      </c>
      <c r="M8052" s="160">
        <f t="shared" si="756"/>
        <v>45765</v>
      </c>
      <c r="N8052" s="158">
        <v>0.88028169014084512</v>
      </c>
      <c r="O8052" s="158">
        <v>8.2899999999999991</v>
      </c>
      <c r="P8052" s="161">
        <f t="shared" si="753"/>
        <v>7.2975000000000003</v>
      </c>
    </row>
    <row r="8053" spans="9:16" x14ac:dyDescent="0.2">
      <c r="I8053" s="158">
        <f t="shared" si="757"/>
        <v>19</v>
      </c>
      <c r="J8053" s="158" t="str">
        <f t="shared" si="754"/>
        <v>USD</v>
      </c>
      <c r="K8053" s="158" t="str">
        <f t="shared" si="755"/>
        <v>CNY</v>
      </c>
      <c r="L8053" s="158" t="str">
        <f t="shared" si="752"/>
        <v>USDCNY45766</v>
      </c>
      <c r="M8053" s="160">
        <f t="shared" si="756"/>
        <v>45766</v>
      </c>
      <c r="N8053" s="158">
        <v>0.88028169014084512</v>
      </c>
      <c r="O8053" s="158">
        <v>8.2899999999999991</v>
      </c>
      <c r="P8053" s="161">
        <f t="shared" si="753"/>
        <v>7.2975000000000003</v>
      </c>
    </row>
    <row r="8054" spans="9:16" x14ac:dyDescent="0.2">
      <c r="I8054" s="158">
        <f t="shared" si="757"/>
        <v>19</v>
      </c>
      <c r="J8054" s="158" t="str">
        <f t="shared" si="754"/>
        <v>USD</v>
      </c>
      <c r="K8054" s="158" t="str">
        <f t="shared" si="755"/>
        <v>CNY</v>
      </c>
      <c r="L8054" s="158" t="str">
        <f t="shared" si="752"/>
        <v>USDCNY45767</v>
      </c>
      <c r="M8054" s="160">
        <f t="shared" si="756"/>
        <v>45767</v>
      </c>
      <c r="N8054" s="158">
        <v>0.88028169014084512</v>
      </c>
      <c r="O8054" s="158">
        <v>8.2899999999999991</v>
      </c>
      <c r="P8054" s="161">
        <f t="shared" si="753"/>
        <v>7.2975000000000003</v>
      </c>
    </row>
    <row r="8055" spans="9:16" x14ac:dyDescent="0.2">
      <c r="I8055" s="158">
        <f t="shared" si="757"/>
        <v>19</v>
      </c>
      <c r="J8055" s="158" t="str">
        <f t="shared" si="754"/>
        <v>USD</v>
      </c>
      <c r="K8055" s="158" t="str">
        <f t="shared" si="755"/>
        <v>CNY</v>
      </c>
      <c r="L8055" s="158" t="str">
        <f t="shared" si="752"/>
        <v>USDCNY45768</v>
      </c>
      <c r="M8055" s="160">
        <f t="shared" si="756"/>
        <v>45768</v>
      </c>
      <c r="N8055" s="158">
        <v>0.88028169014084512</v>
      </c>
      <c r="O8055" s="158">
        <v>8.2899999999999991</v>
      </c>
      <c r="P8055" s="161">
        <f t="shared" si="753"/>
        <v>7.2975000000000003</v>
      </c>
    </row>
    <row r="8056" spans="9:16" x14ac:dyDescent="0.2">
      <c r="I8056" s="158">
        <f t="shared" si="757"/>
        <v>19</v>
      </c>
      <c r="J8056" s="158" t="str">
        <f t="shared" si="754"/>
        <v>USD</v>
      </c>
      <c r="K8056" s="158" t="str">
        <f t="shared" si="755"/>
        <v>CNY</v>
      </c>
      <c r="L8056" s="158" t="str">
        <f t="shared" si="752"/>
        <v>USDCNY45769</v>
      </c>
      <c r="M8056" s="160">
        <f t="shared" si="756"/>
        <v>45769</v>
      </c>
      <c r="N8056" s="158">
        <v>0.87138375740676199</v>
      </c>
      <c r="O8056" s="158">
        <v>8.3928999999999991</v>
      </c>
      <c r="P8056" s="161">
        <f t="shared" si="753"/>
        <v>7.3133999999999997</v>
      </c>
    </row>
    <row r="8057" spans="9:16" x14ac:dyDescent="0.2">
      <c r="I8057" s="158">
        <f t="shared" si="757"/>
        <v>19</v>
      </c>
      <c r="J8057" s="158" t="str">
        <f t="shared" si="754"/>
        <v>USD</v>
      </c>
      <c r="K8057" s="158" t="str">
        <f t="shared" si="755"/>
        <v>CNY</v>
      </c>
      <c r="L8057" s="158" t="str">
        <f t="shared" si="752"/>
        <v>USDCNY45770</v>
      </c>
      <c r="M8057" s="160">
        <f t="shared" si="756"/>
        <v>45770</v>
      </c>
      <c r="N8057" s="158">
        <v>0.8760402978537013</v>
      </c>
      <c r="O8057" s="158">
        <v>8.3199000000000005</v>
      </c>
      <c r="P8057" s="161">
        <f t="shared" si="753"/>
        <v>7.2885999999999997</v>
      </c>
    </row>
    <row r="8058" spans="9:16" x14ac:dyDescent="0.2">
      <c r="I8058" s="158">
        <f t="shared" si="757"/>
        <v>19</v>
      </c>
      <c r="J8058" s="158" t="str">
        <f t="shared" si="754"/>
        <v>USD</v>
      </c>
      <c r="K8058" s="158" t="str">
        <f t="shared" si="755"/>
        <v>CNY</v>
      </c>
      <c r="L8058" s="158" t="str">
        <f t="shared" si="752"/>
        <v>USDCNY45771</v>
      </c>
      <c r="M8058" s="160">
        <f t="shared" si="756"/>
        <v>45771</v>
      </c>
      <c r="N8058" s="158">
        <v>0.8790436005625879</v>
      </c>
      <c r="O8058" s="158">
        <v>8.2925000000000004</v>
      </c>
      <c r="P8058" s="161">
        <f t="shared" si="753"/>
        <v>7.2895000000000003</v>
      </c>
    </row>
    <row r="8059" spans="9:16" x14ac:dyDescent="0.2">
      <c r="I8059" s="158">
        <f t="shared" si="757"/>
        <v>19</v>
      </c>
      <c r="J8059" s="158" t="str">
        <f t="shared" si="754"/>
        <v>USD</v>
      </c>
      <c r="K8059" s="158" t="str">
        <f t="shared" si="755"/>
        <v>CNY</v>
      </c>
      <c r="L8059" s="158" t="str">
        <f t="shared" si="752"/>
        <v>USDCNY45772</v>
      </c>
      <c r="M8059" s="160">
        <f t="shared" si="756"/>
        <v>45772</v>
      </c>
      <c r="N8059" s="158">
        <v>0.88051422030465798</v>
      </c>
      <c r="O8059" s="158">
        <v>8.2773000000000003</v>
      </c>
      <c r="P8059" s="161">
        <f t="shared" si="753"/>
        <v>7.2882999999999996</v>
      </c>
    </row>
    <row r="8060" spans="9:16" x14ac:dyDescent="0.2">
      <c r="I8060" s="158">
        <f t="shared" si="757"/>
        <v>19</v>
      </c>
      <c r="J8060" s="158" t="str">
        <f t="shared" si="754"/>
        <v>USD</v>
      </c>
      <c r="K8060" s="158" t="str">
        <f t="shared" si="755"/>
        <v>CNY</v>
      </c>
      <c r="L8060" s="158" t="str">
        <f t="shared" si="752"/>
        <v>USDCNY45773</v>
      </c>
      <c r="M8060" s="160">
        <f t="shared" si="756"/>
        <v>45773</v>
      </c>
      <c r="N8060" s="158">
        <v>0.88051422030465798</v>
      </c>
      <c r="O8060" s="158">
        <v>8.2773000000000003</v>
      </c>
      <c r="P8060" s="161">
        <f t="shared" si="753"/>
        <v>7.2882999999999996</v>
      </c>
    </row>
    <row r="8061" spans="9:16" x14ac:dyDescent="0.2">
      <c r="I8061" s="158">
        <f t="shared" si="757"/>
        <v>19</v>
      </c>
      <c r="J8061" s="158" t="str">
        <f t="shared" si="754"/>
        <v>USD</v>
      </c>
      <c r="K8061" s="158" t="str">
        <f t="shared" si="755"/>
        <v>CNY</v>
      </c>
      <c r="L8061" s="158" t="str">
        <f t="shared" si="752"/>
        <v>USDCNY45774</v>
      </c>
      <c r="M8061" s="160">
        <f t="shared" si="756"/>
        <v>45774</v>
      </c>
      <c r="N8061" s="158">
        <v>0.88051422030465798</v>
      </c>
      <c r="O8061" s="158">
        <v>8.2773000000000003</v>
      </c>
      <c r="P8061" s="161">
        <f t="shared" si="753"/>
        <v>7.2882999999999996</v>
      </c>
    </row>
    <row r="8062" spans="9:16" x14ac:dyDescent="0.2">
      <c r="I8062" s="158">
        <f t="shared" si="757"/>
        <v>19</v>
      </c>
      <c r="J8062" s="158" t="str">
        <f t="shared" si="754"/>
        <v>USD</v>
      </c>
      <c r="K8062" s="158" t="str">
        <f t="shared" si="755"/>
        <v>CNY</v>
      </c>
      <c r="L8062" s="158" t="str">
        <f t="shared" si="752"/>
        <v>USDCNY45775</v>
      </c>
      <c r="M8062" s="160">
        <f t="shared" si="756"/>
        <v>45775</v>
      </c>
      <c r="N8062" s="158">
        <v>0.88043669660151447</v>
      </c>
      <c r="O8062" s="158">
        <v>8.2890999999999995</v>
      </c>
      <c r="P8062" s="161">
        <f t="shared" si="753"/>
        <v>7.298</v>
      </c>
    </row>
    <row r="8063" spans="9:16" x14ac:dyDescent="0.2">
      <c r="I8063" s="158">
        <f t="shared" si="757"/>
        <v>19</v>
      </c>
      <c r="J8063" s="158" t="str">
        <f t="shared" si="754"/>
        <v>USD</v>
      </c>
      <c r="K8063" s="158" t="str">
        <f t="shared" si="755"/>
        <v>CNY</v>
      </c>
      <c r="L8063" s="158" t="str">
        <f t="shared" si="752"/>
        <v>USDCNY45776</v>
      </c>
      <c r="M8063" s="160">
        <f t="shared" si="756"/>
        <v>45776</v>
      </c>
      <c r="N8063" s="158">
        <v>0.8792754770069463</v>
      </c>
      <c r="O8063" s="158">
        <v>8.2714999999999996</v>
      </c>
      <c r="P8063" s="161">
        <f t="shared" si="753"/>
        <v>7.2728999999999999</v>
      </c>
    </row>
    <row r="8064" spans="9:16" x14ac:dyDescent="0.2">
      <c r="I8064" s="158">
        <f t="shared" si="757"/>
        <v>19</v>
      </c>
      <c r="J8064" s="158" t="str">
        <f t="shared" si="754"/>
        <v>USD</v>
      </c>
      <c r="K8064" s="158" t="str">
        <f t="shared" si="755"/>
        <v>CNY</v>
      </c>
      <c r="L8064" s="158" t="str">
        <f t="shared" si="752"/>
        <v>USDCNY45777</v>
      </c>
      <c r="M8064" s="160">
        <f t="shared" si="756"/>
        <v>45777</v>
      </c>
      <c r="N8064" s="158">
        <v>0.8792754770069463</v>
      </c>
      <c r="O8064" s="158">
        <v>8.2635000000000005</v>
      </c>
      <c r="P8064" s="161">
        <f t="shared" si="753"/>
        <v>7.2659000000000002</v>
      </c>
    </row>
    <row r="8065" spans="9:16" x14ac:dyDescent="0.2">
      <c r="I8065" s="158">
        <f t="shared" si="757"/>
        <v>19</v>
      </c>
      <c r="J8065" s="158" t="str">
        <f t="shared" si="754"/>
        <v>USD</v>
      </c>
      <c r="K8065" s="158" t="str">
        <f t="shared" si="755"/>
        <v>CNY</v>
      </c>
      <c r="L8065" s="158" t="str">
        <f t="shared" si="752"/>
        <v>USDCNY45778</v>
      </c>
      <c r="M8065" s="160">
        <f t="shared" si="756"/>
        <v>45778</v>
      </c>
      <c r="N8065" s="158">
        <v>0.8792754770069463</v>
      </c>
      <c r="O8065" s="158">
        <v>8.2635000000000005</v>
      </c>
      <c r="P8065" s="161">
        <f t="shared" si="753"/>
        <v>7.2659000000000002</v>
      </c>
    </row>
    <row r="8066" spans="9:16" x14ac:dyDescent="0.2">
      <c r="I8066" s="158">
        <f t="shared" si="757"/>
        <v>19</v>
      </c>
      <c r="J8066" s="158" t="str">
        <f t="shared" si="754"/>
        <v>USD</v>
      </c>
      <c r="K8066" s="158" t="str">
        <f t="shared" si="755"/>
        <v>CNY</v>
      </c>
      <c r="L8066" s="158" t="str">
        <f t="shared" si="752"/>
        <v>USDCNY45779</v>
      </c>
      <c r="M8066" s="160">
        <f t="shared" si="756"/>
        <v>45779</v>
      </c>
      <c r="N8066" s="158">
        <v>0.88160098739310577</v>
      </c>
      <c r="O8066" s="158">
        <v>8.2478999999999996</v>
      </c>
      <c r="P8066" s="161">
        <f t="shared" si="753"/>
        <v>7.2713999999999999</v>
      </c>
    </row>
    <row r="8067" spans="9:16" x14ac:dyDescent="0.2">
      <c r="I8067" s="158">
        <f t="shared" si="757"/>
        <v>19</v>
      </c>
      <c r="J8067" s="158" t="str">
        <f t="shared" si="754"/>
        <v>USD</v>
      </c>
      <c r="K8067" s="158" t="str">
        <f t="shared" si="755"/>
        <v>CNY</v>
      </c>
      <c r="L8067" s="158" t="str">
        <f t="shared" ref="L8067:L8130" si="758">J8067&amp;K8067&amp;M8067</f>
        <v>USDCNY45780</v>
      </c>
      <c r="M8067" s="160">
        <f t="shared" si="756"/>
        <v>45780</v>
      </c>
      <c r="N8067" s="158">
        <v>0.88160098739310577</v>
      </c>
      <c r="O8067" s="158">
        <v>8.2478999999999996</v>
      </c>
      <c r="P8067" s="161">
        <f t="shared" ref="P8067:P8130" si="759">ROUND(N8067*O8067,4)</f>
        <v>7.2713999999999999</v>
      </c>
    </row>
    <row r="8068" spans="9:16" x14ac:dyDescent="0.2">
      <c r="I8068" s="158">
        <f t="shared" si="757"/>
        <v>19</v>
      </c>
      <c r="J8068" s="158" t="str">
        <f t="shared" ref="J8068:J8131" si="760">VLOOKUP($I8068,$A:$C,2,FALSE)</f>
        <v>USD</v>
      </c>
      <c r="K8068" s="158" t="str">
        <f t="shared" ref="K8068:K8131" si="761">VLOOKUP($I8068,$A:$C,3,FALSE)</f>
        <v>CNY</v>
      </c>
      <c r="L8068" s="158" t="str">
        <f t="shared" si="758"/>
        <v>USDCNY45781</v>
      </c>
      <c r="M8068" s="160">
        <f t="shared" ref="M8068:M8131" si="762">IF(I8068=I8067,M8067+1,$G$1)</f>
        <v>45781</v>
      </c>
      <c r="N8068" s="158">
        <v>0.88160098739310577</v>
      </c>
      <c r="O8068" s="158">
        <v>8.2478999999999996</v>
      </c>
      <c r="P8068" s="161">
        <f t="shared" si="759"/>
        <v>7.2713999999999999</v>
      </c>
    </row>
    <row r="8069" spans="9:16" x14ac:dyDescent="0.2">
      <c r="I8069" s="158">
        <f t="shared" si="757"/>
        <v>19</v>
      </c>
      <c r="J8069" s="158" t="str">
        <f t="shared" si="760"/>
        <v>USD</v>
      </c>
      <c r="K8069" s="158" t="str">
        <f t="shared" si="761"/>
        <v>CNY</v>
      </c>
      <c r="L8069" s="158" t="str">
        <f t="shared" si="758"/>
        <v>USDCNY45782</v>
      </c>
      <c r="M8069" s="160">
        <f t="shared" si="762"/>
        <v>45782</v>
      </c>
      <c r="N8069" s="158">
        <v>0.88160098739310577</v>
      </c>
      <c r="O8069" s="158">
        <v>8.2478999999999996</v>
      </c>
      <c r="P8069" s="161">
        <f t="shared" si="759"/>
        <v>7.2713999999999999</v>
      </c>
    </row>
    <row r="8070" spans="9:16" x14ac:dyDescent="0.2">
      <c r="I8070" s="158">
        <f t="shared" si="757"/>
        <v>19</v>
      </c>
      <c r="J8070" s="158" t="str">
        <f t="shared" si="760"/>
        <v>USD</v>
      </c>
      <c r="K8070" s="158" t="str">
        <f t="shared" si="761"/>
        <v>CNY</v>
      </c>
      <c r="L8070" s="158" t="str">
        <f t="shared" si="758"/>
        <v>USDCNY45783</v>
      </c>
      <c r="M8070" s="160">
        <f t="shared" si="762"/>
        <v>45783</v>
      </c>
      <c r="N8070" s="158">
        <v>0.88300220750551872</v>
      </c>
      <c r="O8070" s="158">
        <v>8.1735000000000007</v>
      </c>
      <c r="P8070" s="161">
        <f t="shared" si="759"/>
        <v>7.2172000000000001</v>
      </c>
    </row>
    <row r="8071" spans="9:16" x14ac:dyDescent="0.2">
      <c r="I8071" s="158">
        <f t="shared" si="757"/>
        <v>19</v>
      </c>
      <c r="J8071" s="158" t="str">
        <f t="shared" si="760"/>
        <v>USD</v>
      </c>
      <c r="K8071" s="158" t="str">
        <f t="shared" si="761"/>
        <v>CNY</v>
      </c>
      <c r="L8071" s="158" t="str">
        <f t="shared" si="758"/>
        <v>USDCNY45784</v>
      </c>
      <c r="M8071" s="160">
        <f t="shared" si="762"/>
        <v>45784</v>
      </c>
      <c r="N8071" s="158">
        <v>0.88028169014084512</v>
      </c>
      <c r="O8071" s="158">
        <v>8.2079000000000004</v>
      </c>
      <c r="P8071" s="161">
        <f t="shared" si="759"/>
        <v>7.2252999999999998</v>
      </c>
    </row>
    <row r="8072" spans="9:16" x14ac:dyDescent="0.2">
      <c r="I8072" s="158">
        <f t="shared" si="757"/>
        <v>19</v>
      </c>
      <c r="J8072" s="158" t="str">
        <f t="shared" si="760"/>
        <v>USD</v>
      </c>
      <c r="K8072" s="158" t="str">
        <f t="shared" si="761"/>
        <v>CNY</v>
      </c>
      <c r="L8072" s="158" t="str">
        <f t="shared" si="758"/>
        <v>USDCNY45785</v>
      </c>
      <c r="M8072" s="160">
        <f t="shared" si="762"/>
        <v>45785</v>
      </c>
      <c r="N8072" s="158">
        <v>0.88519075860848018</v>
      </c>
      <c r="O8072" s="158">
        <v>8.1763999999999992</v>
      </c>
      <c r="P8072" s="161">
        <f t="shared" si="759"/>
        <v>7.2377000000000002</v>
      </c>
    </row>
    <row r="8073" spans="9:16" x14ac:dyDescent="0.2">
      <c r="I8073" s="158">
        <f t="shared" si="757"/>
        <v>19</v>
      </c>
      <c r="J8073" s="158" t="str">
        <f t="shared" si="760"/>
        <v>USD</v>
      </c>
      <c r="K8073" s="158" t="str">
        <f t="shared" si="761"/>
        <v>CNY</v>
      </c>
      <c r="L8073" s="158" t="str">
        <f t="shared" si="758"/>
        <v>USDCNY45786</v>
      </c>
      <c r="M8073" s="160">
        <f t="shared" si="762"/>
        <v>45786</v>
      </c>
      <c r="N8073" s="158">
        <v>0.88873089228581592</v>
      </c>
      <c r="O8073" s="158">
        <v>8.1470000000000002</v>
      </c>
      <c r="P8073" s="161">
        <f t="shared" si="759"/>
        <v>7.2404999999999999</v>
      </c>
    </row>
    <row r="8074" spans="9:16" x14ac:dyDescent="0.2">
      <c r="I8074" s="158">
        <f t="shared" si="757"/>
        <v>19</v>
      </c>
      <c r="J8074" s="158" t="str">
        <f t="shared" si="760"/>
        <v>USD</v>
      </c>
      <c r="K8074" s="158" t="str">
        <f t="shared" si="761"/>
        <v>CNY</v>
      </c>
      <c r="L8074" s="158" t="str">
        <f t="shared" si="758"/>
        <v>USDCNY45787</v>
      </c>
      <c r="M8074" s="160">
        <f t="shared" si="762"/>
        <v>45787</v>
      </c>
      <c r="N8074" s="158">
        <v>0.88873089228581592</v>
      </c>
      <c r="O8074" s="158">
        <v>8.1470000000000002</v>
      </c>
      <c r="P8074" s="161">
        <f t="shared" si="759"/>
        <v>7.2404999999999999</v>
      </c>
    </row>
    <row r="8075" spans="9:16" x14ac:dyDescent="0.2">
      <c r="I8075" s="158">
        <f t="shared" si="757"/>
        <v>19</v>
      </c>
      <c r="J8075" s="158" t="str">
        <f t="shared" si="760"/>
        <v>USD</v>
      </c>
      <c r="K8075" s="158" t="str">
        <f t="shared" si="761"/>
        <v>CNY</v>
      </c>
      <c r="L8075" s="158" t="str">
        <f t="shared" si="758"/>
        <v>USDCNY45788</v>
      </c>
      <c r="M8075" s="160">
        <f t="shared" si="762"/>
        <v>45788</v>
      </c>
      <c r="N8075" s="158">
        <v>0.88873089228581592</v>
      </c>
      <c r="O8075" s="158">
        <v>8.1470000000000002</v>
      </c>
      <c r="P8075" s="161">
        <f t="shared" si="759"/>
        <v>7.2404999999999999</v>
      </c>
    </row>
    <row r="8076" spans="9:16" x14ac:dyDescent="0.2">
      <c r="I8076" s="158">
        <f t="shared" si="757"/>
        <v>19</v>
      </c>
      <c r="J8076" s="158" t="str">
        <f t="shared" si="760"/>
        <v>USD</v>
      </c>
      <c r="K8076" s="158" t="str">
        <f t="shared" si="761"/>
        <v>CNY</v>
      </c>
      <c r="L8076" s="158" t="str">
        <f t="shared" si="758"/>
        <v>USDCNY45789</v>
      </c>
      <c r="M8076" s="160">
        <f t="shared" si="762"/>
        <v>45789</v>
      </c>
      <c r="N8076" s="158">
        <v>0.90041419052764271</v>
      </c>
      <c r="O8076" s="158">
        <v>7.9999000000000002</v>
      </c>
      <c r="P8076" s="161">
        <f t="shared" si="759"/>
        <v>7.2031999999999998</v>
      </c>
    </row>
    <row r="8077" spans="9:16" x14ac:dyDescent="0.2">
      <c r="I8077" s="158">
        <f t="shared" si="757"/>
        <v>19</v>
      </c>
      <c r="J8077" s="158" t="str">
        <f t="shared" si="760"/>
        <v>USD</v>
      </c>
      <c r="K8077" s="158" t="str">
        <f t="shared" si="761"/>
        <v>CNY</v>
      </c>
      <c r="L8077" s="158" t="str">
        <f t="shared" si="758"/>
        <v>USDCNY45790</v>
      </c>
      <c r="M8077" s="160">
        <f t="shared" si="762"/>
        <v>45790</v>
      </c>
      <c r="N8077" s="158">
        <v>0.89992800575953924</v>
      </c>
      <c r="O8077" s="158">
        <v>8.0021000000000004</v>
      </c>
      <c r="P8077" s="161">
        <f t="shared" si="759"/>
        <v>7.2012999999999998</v>
      </c>
    </row>
    <row r="8078" spans="9:16" x14ac:dyDescent="0.2">
      <c r="I8078" s="158">
        <f t="shared" si="757"/>
        <v>19</v>
      </c>
      <c r="J8078" s="158" t="str">
        <f t="shared" si="760"/>
        <v>USD</v>
      </c>
      <c r="K8078" s="158" t="str">
        <f t="shared" si="761"/>
        <v>CNY</v>
      </c>
      <c r="L8078" s="158" t="str">
        <f t="shared" si="758"/>
        <v>USDCNY45791</v>
      </c>
      <c r="M8078" s="160">
        <f t="shared" si="762"/>
        <v>45791</v>
      </c>
      <c r="N8078" s="158">
        <v>0.89174246477617269</v>
      </c>
      <c r="O8078" s="158">
        <v>8.0793999999999997</v>
      </c>
      <c r="P8078" s="161">
        <f t="shared" si="759"/>
        <v>7.2046999999999999</v>
      </c>
    </row>
    <row r="8079" spans="9:16" x14ac:dyDescent="0.2">
      <c r="I8079" s="158">
        <f t="shared" si="757"/>
        <v>19</v>
      </c>
      <c r="J8079" s="158" t="str">
        <f t="shared" si="760"/>
        <v>USD</v>
      </c>
      <c r="K8079" s="158" t="str">
        <f t="shared" si="761"/>
        <v>CNY</v>
      </c>
      <c r="L8079" s="158" t="str">
        <f t="shared" si="758"/>
        <v>USDCNY45792</v>
      </c>
      <c r="M8079" s="160">
        <f t="shared" si="762"/>
        <v>45792</v>
      </c>
      <c r="N8079" s="158">
        <v>0.89405453732677687</v>
      </c>
      <c r="O8079" s="158">
        <v>8.0661000000000005</v>
      </c>
      <c r="P8079" s="161">
        <f t="shared" si="759"/>
        <v>7.2115</v>
      </c>
    </row>
    <row r="8080" spans="9:16" x14ac:dyDescent="0.2">
      <c r="I8080" s="158">
        <f t="shared" si="757"/>
        <v>19</v>
      </c>
      <c r="J8080" s="158" t="str">
        <f t="shared" si="760"/>
        <v>USD</v>
      </c>
      <c r="K8080" s="158" t="str">
        <f t="shared" si="761"/>
        <v>CNY</v>
      </c>
      <c r="L8080" s="158" t="str">
        <f t="shared" si="758"/>
        <v>USDCNY45793</v>
      </c>
      <c r="M8080" s="160">
        <f t="shared" si="762"/>
        <v>45793</v>
      </c>
      <c r="N8080" s="158">
        <v>0.89333571556190816</v>
      </c>
      <c r="O8080" s="158">
        <v>8.0658999999999992</v>
      </c>
      <c r="P8080" s="161">
        <f t="shared" si="759"/>
        <v>7.2055999999999996</v>
      </c>
    </row>
    <row r="8081" spans="9:16" x14ac:dyDescent="0.2">
      <c r="I8081" s="158">
        <f t="shared" si="757"/>
        <v>19</v>
      </c>
      <c r="J8081" s="158" t="str">
        <f t="shared" si="760"/>
        <v>USD</v>
      </c>
      <c r="K8081" s="158" t="str">
        <f t="shared" si="761"/>
        <v>CNY</v>
      </c>
      <c r="L8081" s="158" t="str">
        <f t="shared" si="758"/>
        <v>USDCNY45794</v>
      </c>
      <c r="M8081" s="160">
        <f t="shared" si="762"/>
        <v>45794</v>
      </c>
      <c r="N8081" s="158">
        <v>0.89333571556190816</v>
      </c>
      <c r="O8081" s="158">
        <v>8.0658999999999992</v>
      </c>
      <c r="P8081" s="161">
        <f t="shared" si="759"/>
        <v>7.2055999999999996</v>
      </c>
    </row>
    <row r="8082" spans="9:16" x14ac:dyDescent="0.2">
      <c r="I8082" s="158">
        <f t="shared" si="757"/>
        <v>19</v>
      </c>
      <c r="J8082" s="158" t="str">
        <f t="shared" si="760"/>
        <v>USD</v>
      </c>
      <c r="K8082" s="158" t="str">
        <f t="shared" si="761"/>
        <v>CNY</v>
      </c>
      <c r="L8082" s="158" t="str">
        <f t="shared" si="758"/>
        <v>USDCNY45795</v>
      </c>
      <c r="M8082" s="160">
        <f t="shared" si="762"/>
        <v>45795</v>
      </c>
      <c r="N8082" s="158">
        <v>0.89333571556190816</v>
      </c>
      <c r="O8082" s="158">
        <v>8.0658999999999992</v>
      </c>
      <c r="P8082" s="161">
        <f t="shared" si="759"/>
        <v>7.2055999999999996</v>
      </c>
    </row>
    <row r="8083" spans="9:16" x14ac:dyDescent="0.2">
      <c r="I8083" s="158">
        <f t="shared" si="757"/>
        <v>19</v>
      </c>
      <c r="J8083" s="158" t="str">
        <f t="shared" si="760"/>
        <v>USD</v>
      </c>
      <c r="K8083" s="158" t="str">
        <f t="shared" si="761"/>
        <v>CNY</v>
      </c>
      <c r="L8083" s="158" t="str">
        <f t="shared" si="758"/>
        <v>USDCNY45796</v>
      </c>
      <c r="M8083" s="160">
        <f t="shared" si="762"/>
        <v>45796</v>
      </c>
      <c r="N8083" s="158">
        <v>0.88794175102113293</v>
      </c>
      <c r="O8083" s="158">
        <v>8.1225000000000005</v>
      </c>
      <c r="P8083" s="161">
        <f t="shared" si="759"/>
        <v>7.2122999999999999</v>
      </c>
    </row>
    <row r="8084" spans="9:16" x14ac:dyDescent="0.2">
      <c r="I8084" s="158">
        <f t="shared" si="757"/>
        <v>19</v>
      </c>
      <c r="J8084" s="158" t="str">
        <f t="shared" si="760"/>
        <v>USD</v>
      </c>
      <c r="K8084" s="158" t="str">
        <f t="shared" si="761"/>
        <v>CNY</v>
      </c>
      <c r="L8084" s="158" t="str">
        <f t="shared" si="758"/>
        <v>USDCNY45797</v>
      </c>
      <c r="M8084" s="160">
        <f t="shared" si="762"/>
        <v>45797</v>
      </c>
      <c r="N8084" s="158">
        <v>0.88960056934436427</v>
      </c>
      <c r="O8084" s="158">
        <v>8.1153999999999993</v>
      </c>
      <c r="P8084" s="161">
        <f t="shared" si="759"/>
        <v>7.2195</v>
      </c>
    </row>
    <row r="8085" spans="9:16" x14ac:dyDescent="0.2">
      <c r="I8085" s="158">
        <f t="shared" si="757"/>
        <v>19</v>
      </c>
      <c r="J8085" s="158" t="str">
        <f t="shared" si="760"/>
        <v>USD</v>
      </c>
      <c r="K8085" s="158" t="str">
        <f t="shared" si="761"/>
        <v>CNY</v>
      </c>
      <c r="L8085" s="158" t="str">
        <f t="shared" si="758"/>
        <v>USDCNY45798</v>
      </c>
      <c r="M8085" s="160">
        <f t="shared" si="762"/>
        <v>45798</v>
      </c>
      <c r="N8085" s="158">
        <v>0.88331419485911133</v>
      </c>
      <c r="O8085" s="158">
        <v>8.1549999999999994</v>
      </c>
      <c r="P8085" s="161">
        <f t="shared" si="759"/>
        <v>7.2034000000000002</v>
      </c>
    </row>
    <row r="8086" spans="9:16" x14ac:dyDescent="0.2">
      <c r="I8086" s="158">
        <f t="shared" si="757"/>
        <v>19</v>
      </c>
      <c r="J8086" s="158" t="str">
        <f t="shared" si="760"/>
        <v>USD</v>
      </c>
      <c r="K8086" s="158" t="str">
        <f t="shared" si="761"/>
        <v>CNY</v>
      </c>
      <c r="L8086" s="158" t="str">
        <f t="shared" si="758"/>
        <v>USDCNY45799</v>
      </c>
      <c r="M8086" s="160">
        <f t="shared" si="762"/>
        <v>45799</v>
      </c>
      <c r="N8086" s="158">
        <v>0.88425148112123086</v>
      </c>
      <c r="O8086" s="158">
        <v>8.1477000000000004</v>
      </c>
      <c r="P8086" s="161">
        <f t="shared" si="759"/>
        <v>7.2046000000000001</v>
      </c>
    </row>
    <row r="8087" spans="9:16" x14ac:dyDescent="0.2">
      <c r="I8087" s="158">
        <f t="shared" si="757"/>
        <v>19</v>
      </c>
      <c r="J8087" s="158" t="str">
        <f t="shared" si="760"/>
        <v>USD</v>
      </c>
      <c r="K8087" s="158" t="str">
        <f t="shared" si="761"/>
        <v>CNY</v>
      </c>
      <c r="L8087" s="158" t="str">
        <f t="shared" si="758"/>
        <v>USDCNY45800</v>
      </c>
      <c r="M8087" s="160">
        <f t="shared" si="762"/>
        <v>45800</v>
      </c>
      <c r="N8087" s="158">
        <v>0.88487744447394023</v>
      </c>
      <c r="O8087" s="158">
        <v>8.1196999999999999</v>
      </c>
      <c r="P8087" s="161">
        <f t="shared" si="759"/>
        <v>7.1848999999999998</v>
      </c>
    </row>
    <row r="8088" spans="9:16" x14ac:dyDescent="0.2">
      <c r="I8088" s="158">
        <f t="shared" si="757"/>
        <v>19</v>
      </c>
      <c r="J8088" s="158" t="str">
        <f t="shared" si="760"/>
        <v>USD</v>
      </c>
      <c r="K8088" s="158" t="str">
        <f t="shared" si="761"/>
        <v>CNY</v>
      </c>
      <c r="L8088" s="158" t="str">
        <f t="shared" si="758"/>
        <v>USDCNY45801</v>
      </c>
      <c r="M8088" s="160">
        <f t="shared" si="762"/>
        <v>45801</v>
      </c>
      <c r="N8088" s="158">
        <v>0.88487744447394023</v>
      </c>
      <c r="O8088" s="158">
        <v>8.1196999999999999</v>
      </c>
      <c r="P8088" s="161">
        <f t="shared" si="759"/>
        <v>7.1848999999999998</v>
      </c>
    </row>
    <row r="8089" spans="9:16" x14ac:dyDescent="0.2">
      <c r="I8089" s="158">
        <f t="shared" si="757"/>
        <v>19</v>
      </c>
      <c r="J8089" s="158" t="str">
        <f t="shared" si="760"/>
        <v>USD</v>
      </c>
      <c r="K8089" s="158" t="str">
        <f t="shared" si="761"/>
        <v>CNY</v>
      </c>
      <c r="L8089" s="158" t="str">
        <f t="shared" si="758"/>
        <v>USDCNY45802</v>
      </c>
      <c r="M8089" s="160">
        <f t="shared" si="762"/>
        <v>45802</v>
      </c>
      <c r="N8089" s="158">
        <v>0.88487744447394023</v>
      </c>
      <c r="O8089" s="158">
        <v>8.1196999999999999</v>
      </c>
      <c r="P8089" s="161">
        <f t="shared" si="759"/>
        <v>7.1848999999999998</v>
      </c>
    </row>
    <row r="8090" spans="9:16" x14ac:dyDescent="0.2">
      <c r="I8090" s="158">
        <f t="shared" si="757"/>
        <v>19</v>
      </c>
      <c r="J8090" s="158" t="str">
        <f t="shared" si="760"/>
        <v>USD</v>
      </c>
      <c r="K8090" s="158" t="str">
        <f t="shared" si="761"/>
        <v>CNY</v>
      </c>
      <c r="L8090" s="158" t="str">
        <f t="shared" si="758"/>
        <v>USDCNY45803</v>
      </c>
      <c r="M8090" s="160">
        <f t="shared" si="762"/>
        <v>45803</v>
      </c>
      <c r="N8090" s="158">
        <v>0.87865741147526588</v>
      </c>
      <c r="O8090" s="158">
        <v>8.1795000000000009</v>
      </c>
      <c r="P8090" s="161">
        <f t="shared" si="759"/>
        <v>7.1870000000000003</v>
      </c>
    </row>
    <row r="8091" spans="9:16" x14ac:dyDescent="0.2">
      <c r="I8091" s="158">
        <f t="shared" si="757"/>
        <v>19</v>
      </c>
      <c r="J8091" s="158" t="str">
        <f t="shared" si="760"/>
        <v>USD</v>
      </c>
      <c r="K8091" s="158" t="str">
        <f t="shared" si="761"/>
        <v>CNY</v>
      </c>
      <c r="L8091" s="158" t="str">
        <f t="shared" si="758"/>
        <v>USDCNY45804</v>
      </c>
      <c r="M8091" s="160">
        <f t="shared" si="762"/>
        <v>45804</v>
      </c>
      <c r="N8091" s="158">
        <v>0.88059175766114839</v>
      </c>
      <c r="O8091" s="158">
        <v>8.1708999999999996</v>
      </c>
      <c r="P8091" s="161">
        <f t="shared" si="759"/>
        <v>7.1951999999999998</v>
      </c>
    </row>
    <row r="8092" spans="9:16" x14ac:dyDescent="0.2">
      <c r="I8092" s="158">
        <f t="shared" si="757"/>
        <v>19</v>
      </c>
      <c r="J8092" s="158" t="str">
        <f t="shared" si="760"/>
        <v>USD</v>
      </c>
      <c r="K8092" s="158" t="str">
        <f t="shared" si="761"/>
        <v>CNY</v>
      </c>
      <c r="L8092" s="158" t="str">
        <f t="shared" si="758"/>
        <v>USDCNY45805</v>
      </c>
      <c r="M8092" s="160">
        <f t="shared" si="762"/>
        <v>45805</v>
      </c>
      <c r="N8092" s="158">
        <v>0.8836264027569144</v>
      </c>
      <c r="O8092" s="158">
        <v>8.1402000000000001</v>
      </c>
      <c r="P8092" s="161">
        <f t="shared" si="759"/>
        <v>7.1928999999999998</v>
      </c>
    </row>
    <row r="8093" spans="9:16" x14ac:dyDescent="0.2">
      <c r="I8093" s="158">
        <f t="shared" si="757"/>
        <v>19</v>
      </c>
      <c r="J8093" s="158" t="str">
        <f t="shared" si="760"/>
        <v>USD</v>
      </c>
      <c r="K8093" s="158" t="str">
        <f t="shared" si="761"/>
        <v>CNY</v>
      </c>
      <c r="L8093" s="158" t="str">
        <f t="shared" si="758"/>
        <v>USDCNY45806</v>
      </c>
      <c r="M8093" s="160">
        <f t="shared" si="762"/>
        <v>45806</v>
      </c>
      <c r="N8093" s="158">
        <v>0.88644623703572367</v>
      </c>
      <c r="O8093" s="158">
        <v>8.1092999999999993</v>
      </c>
      <c r="P8093" s="161">
        <f t="shared" si="759"/>
        <v>7.1885000000000003</v>
      </c>
    </row>
    <row r="8094" spans="9:16" x14ac:dyDescent="0.2">
      <c r="I8094" s="158">
        <f t="shared" si="757"/>
        <v>19</v>
      </c>
      <c r="J8094" s="158" t="str">
        <f t="shared" si="760"/>
        <v>USD</v>
      </c>
      <c r="K8094" s="158" t="str">
        <f t="shared" si="761"/>
        <v>CNY</v>
      </c>
      <c r="L8094" s="158" t="str">
        <f t="shared" si="758"/>
        <v>USDCNY45807</v>
      </c>
      <c r="M8094" s="160">
        <f t="shared" si="762"/>
        <v>45807</v>
      </c>
      <c r="N8094" s="158">
        <v>0.8819119851838787</v>
      </c>
      <c r="O8094" s="158">
        <v>8.1576000000000004</v>
      </c>
      <c r="P8094" s="161">
        <f t="shared" si="759"/>
        <v>7.1943000000000001</v>
      </c>
    </row>
    <row r="8095" spans="9:16" x14ac:dyDescent="0.2">
      <c r="I8095" s="158">
        <f t="shared" si="757"/>
        <v>19</v>
      </c>
      <c r="J8095" s="158" t="str">
        <f t="shared" si="760"/>
        <v>USD</v>
      </c>
      <c r="K8095" s="158" t="str">
        <f t="shared" si="761"/>
        <v>CNY</v>
      </c>
      <c r="L8095" s="158" t="str">
        <f t="shared" si="758"/>
        <v>USDCNY45808</v>
      </c>
      <c r="M8095" s="160">
        <f t="shared" si="762"/>
        <v>45808</v>
      </c>
      <c r="N8095" s="158">
        <v>0.8819119851838787</v>
      </c>
      <c r="O8095" s="158">
        <v>8.1576000000000004</v>
      </c>
      <c r="P8095" s="161">
        <f t="shared" si="759"/>
        <v>7.1943000000000001</v>
      </c>
    </row>
    <row r="8096" spans="9:16" x14ac:dyDescent="0.2">
      <c r="I8096" s="158">
        <f t="shared" si="757"/>
        <v>20</v>
      </c>
      <c r="J8096" s="158" t="str">
        <f t="shared" si="760"/>
        <v>EUR</v>
      </c>
      <c r="K8096" s="158" t="str">
        <f t="shared" si="761"/>
        <v>GBP</v>
      </c>
      <c r="L8096" s="158" t="str">
        <f t="shared" si="758"/>
        <v>EURGBP45383</v>
      </c>
      <c r="M8096" s="160">
        <f t="shared" si="762"/>
        <v>45383</v>
      </c>
      <c r="N8096" s="158">
        <v>1</v>
      </c>
      <c r="O8096" s="158">
        <v>0.85509999999999997</v>
      </c>
      <c r="P8096" s="161">
        <f t="shared" si="759"/>
        <v>0.85509999999999997</v>
      </c>
    </row>
    <row r="8097" spans="9:16" x14ac:dyDescent="0.2">
      <c r="I8097" s="158">
        <f t="shared" si="757"/>
        <v>20</v>
      </c>
      <c r="J8097" s="158" t="str">
        <f t="shared" si="760"/>
        <v>EUR</v>
      </c>
      <c r="K8097" s="158" t="str">
        <f t="shared" si="761"/>
        <v>GBP</v>
      </c>
      <c r="L8097" s="158" t="str">
        <f t="shared" si="758"/>
        <v>EURGBP45384</v>
      </c>
      <c r="M8097" s="160">
        <f t="shared" si="762"/>
        <v>45384</v>
      </c>
      <c r="N8097" s="158">
        <v>1</v>
      </c>
      <c r="O8097" s="158">
        <v>0.85509999999999997</v>
      </c>
      <c r="P8097" s="161">
        <f t="shared" si="759"/>
        <v>0.85509999999999997</v>
      </c>
    </row>
    <row r="8098" spans="9:16" x14ac:dyDescent="0.2">
      <c r="I8098" s="158">
        <f t="shared" si="757"/>
        <v>20</v>
      </c>
      <c r="J8098" s="158" t="str">
        <f t="shared" si="760"/>
        <v>EUR</v>
      </c>
      <c r="K8098" s="158" t="str">
        <f t="shared" si="761"/>
        <v>GBP</v>
      </c>
      <c r="L8098" s="158" t="str">
        <f t="shared" si="758"/>
        <v>EURGBP45385</v>
      </c>
      <c r="M8098" s="160">
        <f t="shared" si="762"/>
        <v>45385</v>
      </c>
      <c r="N8098" s="158">
        <v>1</v>
      </c>
      <c r="O8098" s="158">
        <v>0.85712999999999995</v>
      </c>
      <c r="P8098" s="161">
        <f t="shared" si="759"/>
        <v>0.85709999999999997</v>
      </c>
    </row>
    <row r="8099" spans="9:16" x14ac:dyDescent="0.2">
      <c r="I8099" s="158">
        <f t="shared" si="757"/>
        <v>20</v>
      </c>
      <c r="J8099" s="158" t="str">
        <f t="shared" si="760"/>
        <v>EUR</v>
      </c>
      <c r="K8099" s="158" t="str">
        <f t="shared" si="761"/>
        <v>GBP</v>
      </c>
      <c r="L8099" s="158" t="str">
        <f t="shared" si="758"/>
        <v>EURGBP45386</v>
      </c>
      <c r="M8099" s="160">
        <f t="shared" si="762"/>
        <v>45386</v>
      </c>
      <c r="N8099" s="158">
        <v>1</v>
      </c>
      <c r="O8099" s="158">
        <v>0.85787999999999998</v>
      </c>
      <c r="P8099" s="161">
        <f t="shared" si="759"/>
        <v>0.8579</v>
      </c>
    </row>
    <row r="8100" spans="9:16" x14ac:dyDescent="0.2">
      <c r="I8100" s="158">
        <f t="shared" si="757"/>
        <v>20</v>
      </c>
      <c r="J8100" s="158" t="str">
        <f t="shared" si="760"/>
        <v>EUR</v>
      </c>
      <c r="K8100" s="158" t="str">
        <f t="shared" si="761"/>
        <v>GBP</v>
      </c>
      <c r="L8100" s="158" t="str">
        <f t="shared" si="758"/>
        <v>EURGBP45387</v>
      </c>
      <c r="M8100" s="160">
        <f t="shared" si="762"/>
        <v>45387</v>
      </c>
      <c r="N8100" s="158">
        <v>1</v>
      </c>
      <c r="O8100" s="158">
        <v>0.85772999999999999</v>
      </c>
      <c r="P8100" s="161">
        <f t="shared" si="759"/>
        <v>0.85770000000000002</v>
      </c>
    </row>
    <row r="8101" spans="9:16" x14ac:dyDescent="0.2">
      <c r="I8101" s="158">
        <f t="shared" si="757"/>
        <v>20</v>
      </c>
      <c r="J8101" s="158" t="str">
        <f t="shared" si="760"/>
        <v>EUR</v>
      </c>
      <c r="K8101" s="158" t="str">
        <f t="shared" si="761"/>
        <v>GBP</v>
      </c>
      <c r="L8101" s="158" t="str">
        <f t="shared" si="758"/>
        <v>EURGBP45388</v>
      </c>
      <c r="M8101" s="160">
        <f t="shared" si="762"/>
        <v>45388</v>
      </c>
      <c r="N8101" s="158">
        <v>1</v>
      </c>
      <c r="O8101" s="158">
        <v>0.85772999999999999</v>
      </c>
      <c r="P8101" s="161">
        <f t="shared" si="759"/>
        <v>0.85770000000000002</v>
      </c>
    </row>
    <row r="8102" spans="9:16" x14ac:dyDescent="0.2">
      <c r="I8102" s="158">
        <f t="shared" si="757"/>
        <v>20</v>
      </c>
      <c r="J8102" s="158" t="str">
        <f t="shared" si="760"/>
        <v>EUR</v>
      </c>
      <c r="K8102" s="158" t="str">
        <f t="shared" si="761"/>
        <v>GBP</v>
      </c>
      <c r="L8102" s="158" t="str">
        <f t="shared" si="758"/>
        <v>EURGBP45389</v>
      </c>
      <c r="M8102" s="160">
        <f t="shared" si="762"/>
        <v>45389</v>
      </c>
      <c r="N8102" s="158">
        <v>1</v>
      </c>
      <c r="O8102" s="158">
        <v>0.85772999999999999</v>
      </c>
      <c r="P8102" s="161">
        <f t="shared" si="759"/>
        <v>0.85770000000000002</v>
      </c>
    </row>
    <row r="8103" spans="9:16" x14ac:dyDescent="0.2">
      <c r="I8103" s="158">
        <f t="shared" si="757"/>
        <v>20</v>
      </c>
      <c r="J8103" s="158" t="str">
        <f t="shared" si="760"/>
        <v>EUR</v>
      </c>
      <c r="K8103" s="158" t="str">
        <f t="shared" si="761"/>
        <v>GBP</v>
      </c>
      <c r="L8103" s="158" t="str">
        <f t="shared" si="758"/>
        <v>EURGBP45390</v>
      </c>
      <c r="M8103" s="160">
        <f t="shared" si="762"/>
        <v>45390</v>
      </c>
      <c r="N8103" s="158">
        <v>1</v>
      </c>
      <c r="O8103" s="158">
        <v>0.85794999999999999</v>
      </c>
      <c r="P8103" s="161">
        <f t="shared" si="759"/>
        <v>0.85799999999999998</v>
      </c>
    </row>
    <row r="8104" spans="9:16" x14ac:dyDescent="0.2">
      <c r="I8104" s="158">
        <f t="shared" si="757"/>
        <v>20</v>
      </c>
      <c r="J8104" s="158" t="str">
        <f t="shared" si="760"/>
        <v>EUR</v>
      </c>
      <c r="K8104" s="158" t="str">
        <f t="shared" si="761"/>
        <v>GBP</v>
      </c>
      <c r="L8104" s="158" t="str">
        <f t="shared" si="758"/>
        <v>EURGBP45391</v>
      </c>
      <c r="M8104" s="160">
        <f t="shared" si="762"/>
        <v>45391</v>
      </c>
      <c r="N8104" s="158">
        <v>1</v>
      </c>
      <c r="O8104" s="158">
        <v>0.85663</v>
      </c>
      <c r="P8104" s="161">
        <f t="shared" si="759"/>
        <v>0.85660000000000003</v>
      </c>
    </row>
    <row r="8105" spans="9:16" x14ac:dyDescent="0.2">
      <c r="I8105" s="158">
        <f t="shared" si="757"/>
        <v>20</v>
      </c>
      <c r="J8105" s="158" t="str">
        <f t="shared" si="760"/>
        <v>EUR</v>
      </c>
      <c r="K8105" s="158" t="str">
        <f t="shared" si="761"/>
        <v>GBP</v>
      </c>
      <c r="L8105" s="158" t="str">
        <f t="shared" si="758"/>
        <v>EURGBP45392</v>
      </c>
      <c r="M8105" s="160">
        <f t="shared" si="762"/>
        <v>45392</v>
      </c>
      <c r="N8105" s="158">
        <v>1</v>
      </c>
      <c r="O8105" s="158">
        <v>0.85514999999999997</v>
      </c>
      <c r="P8105" s="161">
        <f t="shared" si="759"/>
        <v>0.85519999999999996</v>
      </c>
    </row>
    <row r="8106" spans="9:16" x14ac:dyDescent="0.2">
      <c r="I8106" s="158">
        <f t="shared" ref="I8106:I8169" si="763">IF(M8105=$G$2,I8105+1,I8105)</f>
        <v>20</v>
      </c>
      <c r="J8106" s="158" t="str">
        <f t="shared" si="760"/>
        <v>EUR</v>
      </c>
      <c r="K8106" s="158" t="str">
        <f t="shared" si="761"/>
        <v>GBP</v>
      </c>
      <c r="L8106" s="158" t="str">
        <f t="shared" si="758"/>
        <v>EURGBP45393</v>
      </c>
      <c r="M8106" s="160">
        <f t="shared" si="762"/>
        <v>45393</v>
      </c>
      <c r="N8106" s="158">
        <v>1</v>
      </c>
      <c r="O8106" s="158">
        <v>0.85524999999999995</v>
      </c>
      <c r="P8106" s="161">
        <f t="shared" si="759"/>
        <v>0.85529999999999995</v>
      </c>
    </row>
    <row r="8107" spans="9:16" x14ac:dyDescent="0.2">
      <c r="I8107" s="158">
        <f t="shared" si="763"/>
        <v>20</v>
      </c>
      <c r="J8107" s="158" t="str">
        <f t="shared" si="760"/>
        <v>EUR</v>
      </c>
      <c r="K8107" s="158" t="str">
        <f t="shared" si="761"/>
        <v>GBP</v>
      </c>
      <c r="L8107" s="158" t="str">
        <f t="shared" si="758"/>
        <v>EURGBP45394</v>
      </c>
      <c r="M8107" s="160">
        <f t="shared" si="762"/>
        <v>45394</v>
      </c>
      <c r="N8107" s="158">
        <v>1</v>
      </c>
      <c r="O8107" s="158">
        <v>0.85424</v>
      </c>
      <c r="P8107" s="161">
        <f t="shared" si="759"/>
        <v>0.85419999999999996</v>
      </c>
    </row>
    <row r="8108" spans="9:16" x14ac:dyDescent="0.2">
      <c r="I8108" s="158">
        <f t="shared" si="763"/>
        <v>20</v>
      </c>
      <c r="J8108" s="158" t="str">
        <f t="shared" si="760"/>
        <v>EUR</v>
      </c>
      <c r="K8108" s="158" t="str">
        <f t="shared" si="761"/>
        <v>GBP</v>
      </c>
      <c r="L8108" s="158" t="str">
        <f t="shared" si="758"/>
        <v>EURGBP45395</v>
      </c>
      <c r="M8108" s="160">
        <f t="shared" si="762"/>
        <v>45395</v>
      </c>
      <c r="N8108" s="158">
        <v>1</v>
      </c>
      <c r="O8108" s="158">
        <v>0.85424</v>
      </c>
      <c r="P8108" s="161">
        <f t="shared" si="759"/>
        <v>0.85419999999999996</v>
      </c>
    </row>
    <row r="8109" spans="9:16" x14ac:dyDescent="0.2">
      <c r="I8109" s="158">
        <f t="shared" si="763"/>
        <v>20</v>
      </c>
      <c r="J8109" s="158" t="str">
        <f t="shared" si="760"/>
        <v>EUR</v>
      </c>
      <c r="K8109" s="158" t="str">
        <f t="shared" si="761"/>
        <v>GBP</v>
      </c>
      <c r="L8109" s="158" t="str">
        <f t="shared" si="758"/>
        <v>EURGBP45396</v>
      </c>
      <c r="M8109" s="160">
        <f t="shared" si="762"/>
        <v>45396</v>
      </c>
      <c r="N8109" s="158">
        <v>1</v>
      </c>
      <c r="O8109" s="158">
        <v>0.85424</v>
      </c>
      <c r="P8109" s="161">
        <f t="shared" si="759"/>
        <v>0.85419999999999996</v>
      </c>
    </row>
    <row r="8110" spans="9:16" x14ac:dyDescent="0.2">
      <c r="I8110" s="158">
        <f t="shared" si="763"/>
        <v>20</v>
      </c>
      <c r="J8110" s="158" t="str">
        <f t="shared" si="760"/>
        <v>EUR</v>
      </c>
      <c r="K8110" s="158" t="str">
        <f t="shared" si="761"/>
        <v>GBP</v>
      </c>
      <c r="L8110" s="158" t="str">
        <f t="shared" si="758"/>
        <v>EURGBP45397</v>
      </c>
      <c r="M8110" s="160">
        <f t="shared" si="762"/>
        <v>45397</v>
      </c>
      <c r="N8110" s="158">
        <v>1</v>
      </c>
      <c r="O8110" s="158">
        <v>0.85404999999999998</v>
      </c>
      <c r="P8110" s="161">
        <f t="shared" si="759"/>
        <v>0.85409999999999997</v>
      </c>
    </row>
    <row r="8111" spans="9:16" x14ac:dyDescent="0.2">
      <c r="I8111" s="158">
        <f t="shared" si="763"/>
        <v>20</v>
      </c>
      <c r="J8111" s="158" t="str">
        <f t="shared" si="760"/>
        <v>EUR</v>
      </c>
      <c r="K8111" s="158" t="str">
        <f t="shared" si="761"/>
        <v>GBP</v>
      </c>
      <c r="L8111" s="158" t="str">
        <f t="shared" si="758"/>
        <v>EURGBP45398</v>
      </c>
      <c r="M8111" s="160">
        <f t="shared" si="762"/>
        <v>45398</v>
      </c>
      <c r="N8111" s="158">
        <v>1</v>
      </c>
      <c r="O8111" s="158">
        <v>0.85440000000000005</v>
      </c>
      <c r="P8111" s="161">
        <f t="shared" si="759"/>
        <v>0.85440000000000005</v>
      </c>
    </row>
    <row r="8112" spans="9:16" x14ac:dyDescent="0.2">
      <c r="I8112" s="158">
        <f t="shared" si="763"/>
        <v>20</v>
      </c>
      <c r="J8112" s="158" t="str">
        <f t="shared" si="760"/>
        <v>EUR</v>
      </c>
      <c r="K8112" s="158" t="str">
        <f t="shared" si="761"/>
        <v>GBP</v>
      </c>
      <c r="L8112" s="158" t="str">
        <f t="shared" si="758"/>
        <v>EURGBP45399</v>
      </c>
      <c r="M8112" s="160">
        <f t="shared" si="762"/>
        <v>45399</v>
      </c>
      <c r="N8112" s="158">
        <v>1</v>
      </c>
      <c r="O8112" s="158">
        <v>0.85399999999999998</v>
      </c>
      <c r="P8112" s="161">
        <f t="shared" si="759"/>
        <v>0.85399999999999998</v>
      </c>
    </row>
    <row r="8113" spans="9:16" x14ac:dyDescent="0.2">
      <c r="I8113" s="158">
        <f t="shared" si="763"/>
        <v>20</v>
      </c>
      <c r="J8113" s="158" t="str">
        <f t="shared" si="760"/>
        <v>EUR</v>
      </c>
      <c r="K8113" s="158" t="str">
        <f t="shared" si="761"/>
        <v>GBP</v>
      </c>
      <c r="L8113" s="158" t="str">
        <f t="shared" si="758"/>
        <v>EURGBP45400</v>
      </c>
      <c r="M8113" s="160">
        <f t="shared" si="762"/>
        <v>45400</v>
      </c>
      <c r="N8113" s="158">
        <v>1</v>
      </c>
      <c r="O8113" s="158">
        <v>0.85628000000000004</v>
      </c>
      <c r="P8113" s="161">
        <f t="shared" si="759"/>
        <v>0.85629999999999995</v>
      </c>
    </row>
    <row r="8114" spans="9:16" x14ac:dyDescent="0.2">
      <c r="I8114" s="158">
        <f t="shared" si="763"/>
        <v>20</v>
      </c>
      <c r="J8114" s="158" t="str">
        <f t="shared" si="760"/>
        <v>EUR</v>
      </c>
      <c r="K8114" s="158" t="str">
        <f t="shared" si="761"/>
        <v>GBP</v>
      </c>
      <c r="L8114" s="158" t="str">
        <f t="shared" si="758"/>
        <v>EURGBP45401</v>
      </c>
      <c r="M8114" s="160">
        <f t="shared" si="762"/>
        <v>45401</v>
      </c>
      <c r="N8114" s="158">
        <v>1</v>
      </c>
      <c r="O8114" s="158">
        <v>0.85619999999999996</v>
      </c>
      <c r="P8114" s="161">
        <f t="shared" si="759"/>
        <v>0.85619999999999996</v>
      </c>
    </row>
    <row r="8115" spans="9:16" x14ac:dyDescent="0.2">
      <c r="I8115" s="158">
        <f t="shared" si="763"/>
        <v>20</v>
      </c>
      <c r="J8115" s="158" t="str">
        <f t="shared" si="760"/>
        <v>EUR</v>
      </c>
      <c r="K8115" s="158" t="str">
        <f t="shared" si="761"/>
        <v>GBP</v>
      </c>
      <c r="L8115" s="158" t="str">
        <f t="shared" si="758"/>
        <v>EURGBP45402</v>
      </c>
      <c r="M8115" s="160">
        <f t="shared" si="762"/>
        <v>45402</v>
      </c>
      <c r="N8115" s="158">
        <v>1</v>
      </c>
      <c r="O8115" s="158">
        <v>0.85619999999999996</v>
      </c>
      <c r="P8115" s="161">
        <f t="shared" si="759"/>
        <v>0.85619999999999996</v>
      </c>
    </row>
    <row r="8116" spans="9:16" x14ac:dyDescent="0.2">
      <c r="I8116" s="158">
        <f t="shared" si="763"/>
        <v>20</v>
      </c>
      <c r="J8116" s="158" t="str">
        <f t="shared" si="760"/>
        <v>EUR</v>
      </c>
      <c r="K8116" s="158" t="str">
        <f t="shared" si="761"/>
        <v>GBP</v>
      </c>
      <c r="L8116" s="158" t="str">
        <f t="shared" si="758"/>
        <v>EURGBP45403</v>
      </c>
      <c r="M8116" s="160">
        <f t="shared" si="762"/>
        <v>45403</v>
      </c>
      <c r="N8116" s="158">
        <v>1</v>
      </c>
      <c r="O8116" s="158">
        <v>0.85619999999999996</v>
      </c>
      <c r="P8116" s="161">
        <f t="shared" si="759"/>
        <v>0.85619999999999996</v>
      </c>
    </row>
    <row r="8117" spans="9:16" x14ac:dyDescent="0.2">
      <c r="I8117" s="158">
        <f t="shared" si="763"/>
        <v>20</v>
      </c>
      <c r="J8117" s="158" t="str">
        <f t="shared" si="760"/>
        <v>EUR</v>
      </c>
      <c r="K8117" s="158" t="str">
        <f t="shared" si="761"/>
        <v>GBP</v>
      </c>
      <c r="L8117" s="158" t="str">
        <f t="shared" si="758"/>
        <v>EURGBP45404</v>
      </c>
      <c r="M8117" s="160">
        <f t="shared" si="762"/>
        <v>45404</v>
      </c>
      <c r="N8117" s="158">
        <v>1</v>
      </c>
      <c r="O8117" s="158">
        <v>0.86328000000000005</v>
      </c>
      <c r="P8117" s="161">
        <f t="shared" si="759"/>
        <v>0.86329999999999996</v>
      </c>
    </row>
    <row r="8118" spans="9:16" x14ac:dyDescent="0.2">
      <c r="I8118" s="158">
        <f t="shared" si="763"/>
        <v>20</v>
      </c>
      <c r="J8118" s="158" t="str">
        <f t="shared" si="760"/>
        <v>EUR</v>
      </c>
      <c r="K8118" s="158" t="str">
        <f t="shared" si="761"/>
        <v>GBP</v>
      </c>
      <c r="L8118" s="158" t="str">
        <f t="shared" si="758"/>
        <v>EURGBP45405</v>
      </c>
      <c r="M8118" s="160">
        <f t="shared" si="762"/>
        <v>45405</v>
      </c>
      <c r="N8118" s="158">
        <v>1</v>
      </c>
      <c r="O8118" s="158">
        <v>0.86050000000000004</v>
      </c>
      <c r="P8118" s="161">
        <f t="shared" si="759"/>
        <v>0.86050000000000004</v>
      </c>
    </row>
    <row r="8119" spans="9:16" x14ac:dyDescent="0.2">
      <c r="I8119" s="158">
        <f t="shared" si="763"/>
        <v>20</v>
      </c>
      <c r="J8119" s="158" t="str">
        <f t="shared" si="760"/>
        <v>EUR</v>
      </c>
      <c r="K8119" s="158" t="str">
        <f t="shared" si="761"/>
        <v>GBP</v>
      </c>
      <c r="L8119" s="158" t="str">
        <f t="shared" si="758"/>
        <v>EURGBP45406</v>
      </c>
      <c r="M8119" s="160">
        <f t="shared" si="762"/>
        <v>45406</v>
      </c>
      <c r="N8119" s="158">
        <v>1</v>
      </c>
      <c r="O8119" s="158">
        <v>0.85945000000000005</v>
      </c>
      <c r="P8119" s="161">
        <f t="shared" si="759"/>
        <v>0.85950000000000004</v>
      </c>
    </row>
    <row r="8120" spans="9:16" x14ac:dyDescent="0.2">
      <c r="I8120" s="158">
        <f t="shared" si="763"/>
        <v>20</v>
      </c>
      <c r="J8120" s="158" t="str">
        <f t="shared" si="760"/>
        <v>EUR</v>
      </c>
      <c r="K8120" s="158" t="str">
        <f t="shared" si="761"/>
        <v>GBP</v>
      </c>
      <c r="L8120" s="158" t="str">
        <f t="shared" si="758"/>
        <v>EURGBP45407</v>
      </c>
      <c r="M8120" s="160">
        <f t="shared" si="762"/>
        <v>45407</v>
      </c>
      <c r="N8120" s="158">
        <v>1</v>
      </c>
      <c r="O8120" s="158">
        <v>0.85675000000000001</v>
      </c>
      <c r="P8120" s="161">
        <f t="shared" si="759"/>
        <v>0.85680000000000001</v>
      </c>
    </row>
    <row r="8121" spans="9:16" x14ac:dyDescent="0.2">
      <c r="I8121" s="158">
        <f t="shared" si="763"/>
        <v>20</v>
      </c>
      <c r="J8121" s="158" t="str">
        <f t="shared" si="760"/>
        <v>EUR</v>
      </c>
      <c r="K8121" s="158" t="str">
        <f t="shared" si="761"/>
        <v>GBP</v>
      </c>
      <c r="L8121" s="158" t="str">
        <f t="shared" si="758"/>
        <v>EURGBP45408</v>
      </c>
      <c r="M8121" s="160">
        <f t="shared" si="762"/>
        <v>45408</v>
      </c>
      <c r="N8121" s="158">
        <v>1</v>
      </c>
      <c r="O8121" s="158">
        <v>0.85643000000000002</v>
      </c>
      <c r="P8121" s="161">
        <f t="shared" si="759"/>
        <v>0.85640000000000005</v>
      </c>
    </row>
    <row r="8122" spans="9:16" x14ac:dyDescent="0.2">
      <c r="I8122" s="158">
        <f t="shared" si="763"/>
        <v>20</v>
      </c>
      <c r="J8122" s="158" t="str">
        <f t="shared" si="760"/>
        <v>EUR</v>
      </c>
      <c r="K8122" s="158" t="str">
        <f t="shared" si="761"/>
        <v>GBP</v>
      </c>
      <c r="L8122" s="158" t="str">
        <f t="shared" si="758"/>
        <v>EURGBP45409</v>
      </c>
      <c r="M8122" s="160">
        <f t="shared" si="762"/>
        <v>45409</v>
      </c>
      <c r="N8122" s="158">
        <v>1</v>
      </c>
      <c r="O8122" s="158">
        <v>0.85643000000000002</v>
      </c>
      <c r="P8122" s="161">
        <f t="shared" si="759"/>
        <v>0.85640000000000005</v>
      </c>
    </row>
    <row r="8123" spans="9:16" x14ac:dyDescent="0.2">
      <c r="I8123" s="158">
        <f t="shared" si="763"/>
        <v>20</v>
      </c>
      <c r="J8123" s="158" t="str">
        <f t="shared" si="760"/>
        <v>EUR</v>
      </c>
      <c r="K8123" s="158" t="str">
        <f t="shared" si="761"/>
        <v>GBP</v>
      </c>
      <c r="L8123" s="158" t="str">
        <f t="shared" si="758"/>
        <v>EURGBP45410</v>
      </c>
      <c r="M8123" s="160">
        <f t="shared" si="762"/>
        <v>45410</v>
      </c>
      <c r="N8123" s="158">
        <v>1</v>
      </c>
      <c r="O8123" s="158">
        <v>0.85643000000000002</v>
      </c>
      <c r="P8123" s="161">
        <f t="shared" si="759"/>
        <v>0.85640000000000005</v>
      </c>
    </row>
    <row r="8124" spans="9:16" x14ac:dyDescent="0.2">
      <c r="I8124" s="158">
        <f t="shared" si="763"/>
        <v>20</v>
      </c>
      <c r="J8124" s="158" t="str">
        <f t="shared" si="760"/>
        <v>EUR</v>
      </c>
      <c r="K8124" s="158" t="str">
        <f t="shared" si="761"/>
        <v>GBP</v>
      </c>
      <c r="L8124" s="158" t="str">
        <f t="shared" si="758"/>
        <v>EURGBP45411</v>
      </c>
      <c r="M8124" s="160">
        <f t="shared" si="762"/>
        <v>45411</v>
      </c>
      <c r="N8124" s="158">
        <v>1</v>
      </c>
      <c r="O8124" s="158">
        <v>0.85492999999999997</v>
      </c>
      <c r="P8124" s="161">
        <f t="shared" si="759"/>
        <v>0.85489999999999999</v>
      </c>
    </row>
    <row r="8125" spans="9:16" x14ac:dyDescent="0.2">
      <c r="I8125" s="158">
        <f t="shared" si="763"/>
        <v>20</v>
      </c>
      <c r="J8125" s="158" t="str">
        <f t="shared" si="760"/>
        <v>EUR</v>
      </c>
      <c r="K8125" s="158" t="str">
        <f t="shared" si="761"/>
        <v>GBP</v>
      </c>
      <c r="L8125" s="158" t="str">
        <f t="shared" si="758"/>
        <v>EURGBP45412</v>
      </c>
      <c r="M8125" s="160">
        <f t="shared" si="762"/>
        <v>45412</v>
      </c>
      <c r="N8125" s="158">
        <v>1</v>
      </c>
      <c r="O8125" s="158">
        <v>0.85477999999999998</v>
      </c>
      <c r="P8125" s="161">
        <f t="shared" si="759"/>
        <v>0.8548</v>
      </c>
    </row>
    <row r="8126" spans="9:16" x14ac:dyDescent="0.2">
      <c r="I8126" s="158">
        <f t="shared" si="763"/>
        <v>20</v>
      </c>
      <c r="J8126" s="158" t="str">
        <f t="shared" si="760"/>
        <v>EUR</v>
      </c>
      <c r="K8126" s="158" t="str">
        <f t="shared" si="761"/>
        <v>GBP</v>
      </c>
      <c r="L8126" s="158" t="str">
        <f t="shared" si="758"/>
        <v>EURGBP45413</v>
      </c>
      <c r="M8126" s="160">
        <f t="shared" si="762"/>
        <v>45413</v>
      </c>
      <c r="N8126" s="158">
        <v>1</v>
      </c>
      <c r="O8126" s="158">
        <v>0.85477999999999998</v>
      </c>
      <c r="P8126" s="161">
        <f t="shared" si="759"/>
        <v>0.8548</v>
      </c>
    </row>
    <row r="8127" spans="9:16" x14ac:dyDescent="0.2">
      <c r="I8127" s="158">
        <f t="shared" si="763"/>
        <v>20</v>
      </c>
      <c r="J8127" s="158" t="str">
        <f t="shared" si="760"/>
        <v>EUR</v>
      </c>
      <c r="K8127" s="158" t="str">
        <f t="shared" si="761"/>
        <v>GBP</v>
      </c>
      <c r="L8127" s="158" t="str">
        <f t="shared" si="758"/>
        <v>EURGBP45414</v>
      </c>
      <c r="M8127" s="160">
        <f t="shared" si="762"/>
        <v>45414</v>
      </c>
      <c r="N8127" s="158">
        <v>1</v>
      </c>
      <c r="O8127" s="158">
        <v>0.85538000000000003</v>
      </c>
      <c r="P8127" s="161">
        <f t="shared" si="759"/>
        <v>0.85540000000000005</v>
      </c>
    </row>
    <row r="8128" spans="9:16" x14ac:dyDescent="0.2">
      <c r="I8128" s="158">
        <f t="shared" si="763"/>
        <v>20</v>
      </c>
      <c r="J8128" s="158" t="str">
        <f t="shared" si="760"/>
        <v>EUR</v>
      </c>
      <c r="K8128" s="158" t="str">
        <f t="shared" si="761"/>
        <v>GBP</v>
      </c>
      <c r="L8128" s="158" t="str">
        <f t="shared" si="758"/>
        <v>EURGBP45415</v>
      </c>
      <c r="M8128" s="160">
        <f t="shared" si="762"/>
        <v>45415</v>
      </c>
      <c r="N8128" s="158">
        <v>1</v>
      </c>
      <c r="O8128" s="158">
        <v>0.85572999999999999</v>
      </c>
      <c r="P8128" s="161">
        <f t="shared" si="759"/>
        <v>0.85570000000000002</v>
      </c>
    </row>
    <row r="8129" spans="9:16" x14ac:dyDescent="0.2">
      <c r="I8129" s="158">
        <f t="shared" si="763"/>
        <v>20</v>
      </c>
      <c r="J8129" s="158" t="str">
        <f t="shared" si="760"/>
        <v>EUR</v>
      </c>
      <c r="K8129" s="158" t="str">
        <f t="shared" si="761"/>
        <v>GBP</v>
      </c>
      <c r="L8129" s="158" t="str">
        <f t="shared" si="758"/>
        <v>EURGBP45416</v>
      </c>
      <c r="M8129" s="160">
        <f t="shared" si="762"/>
        <v>45416</v>
      </c>
      <c r="N8129" s="158">
        <v>1</v>
      </c>
      <c r="O8129" s="158">
        <v>0.85572999999999999</v>
      </c>
      <c r="P8129" s="161">
        <f t="shared" si="759"/>
        <v>0.85570000000000002</v>
      </c>
    </row>
    <row r="8130" spans="9:16" x14ac:dyDescent="0.2">
      <c r="I8130" s="158">
        <f t="shared" si="763"/>
        <v>20</v>
      </c>
      <c r="J8130" s="158" t="str">
        <f t="shared" si="760"/>
        <v>EUR</v>
      </c>
      <c r="K8130" s="158" t="str">
        <f t="shared" si="761"/>
        <v>GBP</v>
      </c>
      <c r="L8130" s="158" t="str">
        <f t="shared" si="758"/>
        <v>EURGBP45417</v>
      </c>
      <c r="M8130" s="160">
        <f t="shared" si="762"/>
        <v>45417</v>
      </c>
      <c r="N8130" s="158">
        <v>1</v>
      </c>
      <c r="O8130" s="158">
        <v>0.85572999999999999</v>
      </c>
      <c r="P8130" s="161">
        <f t="shared" si="759"/>
        <v>0.85570000000000002</v>
      </c>
    </row>
    <row r="8131" spans="9:16" x14ac:dyDescent="0.2">
      <c r="I8131" s="158">
        <f t="shared" si="763"/>
        <v>20</v>
      </c>
      <c r="J8131" s="158" t="str">
        <f t="shared" si="760"/>
        <v>EUR</v>
      </c>
      <c r="K8131" s="158" t="str">
        <f t="shared" si="761"/>
        <v>GBP</v>
      </c>
      <c r="L8131" s="158" t="str">
        <f t="shared" ref="L8131:L8194" si="764">J8131&amp;K8131&amp;M8131</f>
        <v>EURGBP45418</v>
      </c>
      <c r="M8131" s="160">
        <f t="shared" si="762"/>
        <v>45418</v>
      </c>
      <c r="N8131" s="158">
        <v>1</v>
      </c>
      <c r="O8131" s="158">
        <v>0.85660000000000003</v>
      </c>
      <c r="P8131" s="161">
        <f t="shared" ref="P8131:P8194" si="765">ROUND(N8131*O8131,4)</f>
        <v>0.85660000000000003</v>
      </c>
    </row>
    <row r="8132" spans="9:16" x14ac:dyDescent="0.2">
      <c r="I8132" s="158">
        <f t="shared" si="763"/>
        <v>20</v>
      </c>
      <c r="J8132" s="158" t="str">
        <f t="shared" ref="J8132:J8195" si="766">VLOOKUP($I8132,$A:$C,2,FALSE)</f>
        <v>EUR</v>
      </c>
      <c r="K8132" s="158" t="str">
        <f t="shared" ref="K8132:K8195" si="767">VLOOKUP($I8132,$A:$C,3,FALSE)</f>
        <v>GBP</v>
      </c>
      <c r="L8132" s="158" t="str">
        <f t="shared" si="764"/>
        <v>EURGBP45419</v>
      </c>
      <c r="M8132" s="160">
        <f t="shared" ref="M8132:M8195" si="768">IF(I8132=I8131,M8131+1,$G$1)</f>
        <v>45419</v>
      </c>
      <c r="N8132" s="158">
        <v>1</v>
      </c>
      <c r="O8132" s="158">
        <v>0.85804999999999998</v>
      </c>
      <c r="P8132" s="161">
        <f t="shared" si="765"/>
        <v>0.85809999999999997</v>
      </c>
    </row>
    <row r="8133" spans="9:16" x14ac:dyDescent="0.2">
      <c r="I8133" s="158">
        <f t="shared" si="763"/>
        <v>20</v>
      </c>
      <c r="J8133" s="158" t="str">
        <f t="shared" si="766"/>
        <v>EUR</v>
      </c>
      <c r="K8133" s="158" t="str">
        <f t="shared" si="767"/>
        <v>GBP</v>
      </c>
      <c r="L8133" s="158" t="str">
        <f t="shared" si="764"/>
        <v>EURGBP45420</v>
      </c>
      <c r="M8133" s="160">
        <f t="shared" si="768"/>
        <v>45420</v>
      </c>
      <c r="N8133" s="158">
        <v>1</v>
      </c>
      <c r="O8133" s="158">
        <v>0.86082999999999998</v>
      </c>
      <c r="P8133" s="161">
        <f t="shared" si="765"/>
        <v>0.86080000000000001</v>
      </c>
    </row>
    <row r="8134" spans="9:16" x14ac:dyDescent="0.2">
      <c r="I8134" s="158">
        <f t="shared" si="763"/>
        <v>20</v>
      </c>
      <c r="J8134" s="158" t="str">
        <f t="shared" si="766"/>
        <v>EUR</v>
      </c>
      <c r="K8134" s="158" t="str">
        <f t="shared" si="767"/>
        <v>GBP</v>
      </c>
      <c r="L8134" s="158" t="str">
        <f t="shared" si="764"/>
        <v>EURGBP45421</v>
      </c>
      <c r="M8134" s="160">
        <f t="shared" si="768"/>
        <v>45421</v>
      </c>
      <c r="N8134" s="158">
        <v>1</v>
      </c>
      <c r="O8134" s="158">
        <v>0.85994999999999999</v>
      </c>
      <c r="P8134" s="161">
        <f t="shared" si="765"/>
        <v>0.86</v>
      </c>
    </row>
    <row r="8135" spans="9:16" x14ac:dyDescent="0.2">
      <c r="I8135" s="158">
        <f t="shared" si="763"/>
        <v>20</v>
      </c>
      <c r="J8135" s="158" t="str">
        <f t="shared" si="766"/>
        <v>EUR</v>
      </c>
      <c r="K8135" s="158" t="str">
        <f t="shared" si="767"/>
        <v>GBP</v>
      </c>
      <c r="L8135" s="158" t="str">
        <f t="shared" si="764"/>
        <v>EURGBP45422</v>
      </c>
      <c r="M8135" s="160">
        <f t="shared" si="768"/>
        <v>45422</v>
      </c>
      <c r="N8135" s="158">
        <v>1</v>
      </c>
      <c r="O8135" s="158">
        <v>0.86055000000000004</v>
      </c>
      <c r="P8135" s="161">
        <f t="shared" si="765"/>
        <v>0.86060000000000003</v>
      </c>
    </row>
    <row r="8136" spans="9:16" x14ac:dyDescent="0.2">
      <c r="I8136" s="158">
        <f t="shared" si="763"/>
        <v>20</v>
      </c>
      <c r="J8136" s="158" t="str">
        <f t="shared" si="766"/>
        <v>EUR</v>
      </c>
      <c r="K8136" s="158" t="str">
        <f t="shared" si="767"/>
        <v>GBP</v>
      </c>
      <c r="L8136" s="158" t="str">
        <f t="shared" si="764"/>
        <v>EURGBP45423</v>
      </c>
      <c r="M8136" s="160">
        <f t="shared" si="768"/>
        <v>45423</v>
      </c>
      <c r="N8136" s="158">
        <v>1</v>
      </c>
      <c r="O8136" s="158">
        <v>0.86055000000000004</v>
      </c>
      <c r="P8136" s="161">
        <f t="shared" si="765"/>
        <v>0.86060000000000003</v>
      </c>
    </row>
    <row r="8137" spans="9:16" x14ac:dyDescent="0.2">
      <c r="I8137" s="158">
        <f t="shared" si="763"/>
        <v>20</v>
      </c>
      <c r="J8137" s="158" t="str">
        <f t="shared" si="766"/>
        <v>EUR</v>
      </c>
      <c r="K8137" s="158" t="str">
        <f t="shared" si="767"/>
        <v>GBP</v>
      </c>
      <c r="L8137" s="158" t="str">
        <f t="shared" si="764"/>
        <v>EURGBP45424</v>
      </c>
      <c r="M8137" s="160">
        <f t="shared" si="768"/>
        <v>45424</v>
      </c>
      <c r="N8137" s="158">
        <v>1</v>
      </c>
      <c r="O8137" s="158">
        <v>0.86055000000000004</v>
      </c>
      <c r="P8137" s="161">
        <f t="shared" si="765"/>
        <v>0.86060000000000003</v>
      </c>
    </row>
    <row r="8138" spans="9:16" x14ac:dyDescent="0.2">
      <c r="I8138" s="158">
        <f t="shared" si="763"/>
        <v>20</v>
      </c>
      <c r="J8138" s="158" t="str">
        <f t="shared" si="766"/>
        <v>EUR</v>
      </c>
      <c r="K8138" s="158" t="str">
        <f t="shared" si="767"/>
        <v>GBP</v>
      </c>
      <c r="L8138" s="158" t="str">
        <f t="shared" si="764"/>
        <v>EURGBP45425</v>
      </c>
      <c r="M8138" s="160">
        <f t="shared" si="768"/>
        <v>45425</v>
      </c>
      <c r="N8138" s="158">
        <v>1</v>
      </c>
      <c r="O8138" s="158">
        <v>0.86023000000000005</v>
      </c>
      <c r="P8138" s="161">
        <f t="shared" si="765"/>
        <v>0.86019999999999996</v>
      </c>
    </row>
    <row r="8139" spans="9:16" x14ac:dyDescent="0.2">
      <c r="I8139" s="158">
        <f t="shared" si="763"/>
        <v>20</v>
      </c>
      <c r="J8139" s="158" t="str">
        <f t="shared" si="766"/>
        <v>EUR</v>
      </c>
      <c r="K8139" s="158" t="str">
        <f t="shared" si="767"/>
        <v>GBP</v>
      </c>
      <c r="L8139" s="158" t="str">
        <f t="shared" si="764"/>
        <v>EURGBP45426</v>
      </c>
      <c r="M8139" s="160">
        <f t="shared" si="768"/>
        <v>45426</v>
      </c>
      <c r="N8139" s="158">
        <v>1</v>
      </c>
      <c r="O8139" s="158">
        <v>0.85982999999999998</v>
      </c>
      <c r="P8139" s="161">
        <f t="shared" si="765"/>
        <v>0.85980000000000001</v>
      </c>
    </row>
    <row r="8140" spans="9:16" x14ac:dyDescent="0.2">
      <c r="I8140" s="158">
        <f t="shared" si="763"/>
        <v>20</v>
      </c>
      <c r="J8140" s="158" t="str">
        <f t="shared" si="766"/>
        <v>EUR</v>
      </c>
      <c r="K8140" s="158" t="str">
        <f t="shared" si="767"/>
        <v>GBP</v>
      </c>
      <c r="L8140" s="158" t="str">
        <f t="shared" si="764"/>
        <v>EURGBP45427</v>
      </c>
      <c r="M8140" s="160">
        <f t="shared" si="768"/>
        <v>45427</v>
      </c>
      <c r="N8140" s="158">
        <v>1</v>
      </c>
      <c r="O8140" s="158">
        <v>0.85840000000000005</v>
      </c>
      <c r="P8140" s="161">
        <f t="shared" si="765"/>
        <v>0.85840000000000005</v>
      </c>
    </row>
    <row r="8141" spans="9:16" x14ac:dyDescent="0.2">
      <c r="I8141" s="158">
        <f t="shared" si="763"/>
        <v>20</v>
      </c>
      <c r="J8141" s="158" t="str">
        <f t="shared" si="766"/>
        <v>EUR</v>
      </c>
      <c r="K8141" s="158" t="str">
        <f t="shared" si="767"/>
        <v>GBP</v>
      </c>
      <c r="L8141" s="158" t="str">
        <f t="shared" si="764"/>
        <v>EURGBP45428</v>
      </c>
      <c r="M8141" s="160">
        <f t="shared" si="768"/>
        <v>45428</v>
      </c>
      <c r="N8141" s="158">
        <v>1</v>
      </c>
      <c r="O8141" s="158">
        <v>0.85850000000000004</v>
      </c>
      <c r="P8141" s="161">
        <f t="shared" si="765"/>
        <v>0.85850000000000004</v>
      </c>
    </row>
    <row r="8142" spans="9:16" x14ac:dyDescent="0.2">
      <c r="I8142" s="158">
        <f t="shared" si="763"/>
        <v>20</v>
      </c>
      <c r="J8142" s="158" t="str">
        <f t="shared" si="766"/>
        <v>EUR</v>
      </c>
      <c r="K8142" s="158" t="str">
        <f t="shared" si="767"/>
        <v>GBP</v>
      </c>
      <c r="L8142" s="158" t="str">
        <f t="shared" si="764"/>
        <v>EURGBP45429</v>
      </c>
      <c r="M8142" s="160">
        <f t="shared" si="768"/>
        <v>45429</v>
      </c>
      <c r="N8142" s="158">
        <v>1</v>
      </c>
      <c r="O8142" s="158">
        <v>0.85685</v>
      </c>
      <c r="P8142" s="161">
        <f t="shared" si="765"/>
        <v>0.8569</v>
      </c>
    </row>
    <row r="8143" spans="9:16" x14ac:dyDescent="0.2">
      <c r="I8143" s="158">
        <f t="shared" si="763"/>
        <v>20</v>
      </c>
      <c r="J8143" s="158" t="str">
        <f t="shared" si="766"/>
        <v>EUR</v>
      </c>
      <c r="K8143" s="158" t="str">
        <f t="shared" si="767"/>
        <v>GBP</v>
      </c>
      <c r="L8143" s="158" t="str">
        <f t="shared" si="764"/>
        <v>EURGBP45430</v>
      </c>
      <c r="M8143" s="160">
        <f t="shared" si="768"/>
        <v>45430</v>
      </c>
      <c r="N8143" s="158">
        <v>1</v>
      </c>
      <c r="O8143" s="158">
        <v>0.85685</v>
      </c>
      <c r="P8143" s="161">
        <f t="shared" si="765"/>
        <v>0.8569</v>
      </c>
    </row>
    <row r="8144" spans="9:16" x14ac:dyDescent="0.2">
      <c r="I8144" s="158">
        <f t="shared" si="763"/>
        <v>20</v>
      </c>
      <c r="J8144" s="158" t="str">
        <f t="shared" si="766"/>
        <v>EUR</v>
      </c>
      <c r="K8144" s="158" t="str">
        <f t="shared" si="767"/>
        <v>GBP</v>
      </c>
      <c r="L8144" s="158" t="str">
        <f t="shared" si="764"/>
        <v>EURGBP45431</v>
      </c>
      <c r="M8144" s="160">
        <f t="shared" si="768"/>
        <v>45431</v>
      </c>
      <c r="N8144" s="158">
        <v>1</v>
      </c>
      <c r="O8144" s="158">
        <v>0.85685</v>
      </c>
      <c r="P8144" s="161">
        <f t="shared" si="765"/>
        <v>0.8569</v>
      </c>
    </row>
    <row r="8145" spans="9:16" x14ac:dyDescent="0.2">
      <c r="I8145" s="158">
        <f t="shared" si="763"/>
        <v>20</v>
      </c>
      <c r="J8145" s="158" t="str">
        <f t="shared" si="766"/>
        <v>EUR</v>
      </c>
      <c r="K8145" s="158" t="str">
        <f t="shared" si="767"/>
        <v>GBP</v>
      </c>
      <c r="L8145" s="158" t="str">
        <f t="shared" si="764"/>
        <v>EURGBP45432</v>
      </c>
      <c r="M8145" s="160">
        <f t="shared" si="768"/>
        <v>45432</v>
      </c>
      <c r="N8145" s="158">
        <v>1</v>
      </c>
      <c r="O8145" s="158">
        <v>0.85548000000000002</v>
      </c>
      <c r="P8145" s="161">
        <f t="shared" si="765"/>
        <v>0.85550000000000004</v>
      </c>
    </row>
    <row r="8146" spans="9:16" x14ac:dyDescent="0.2">
      <c r="I8146" s="158">
        <f t="shared" si="763"/>
        <v>20</v>
      </c>
      <c r="J8146" s="158" t="str">
        <f t="shared" si="766"/>
        <v>EUR</v>
      </c>
      <c r="K8146" s="158" t="str">
        <f t="shared" si="767"/>
        <v>GBP</v>
      </c>
      <c r="L8146" s="158" t="str">
        <f t="shared" si="764"/>
        <v>EURGBP45433</v>
      </c>
      <c r="M8146" s="160">
        <f t="shared" si="768"/>
        <v>45433</v>
      </c>
      <c r="N8146" s="158">
        <v>1</v>
      </c>
      <c r="O8146" s="158">
        <v>0.85440000000000005</v>
      </c>
      <c r="P8146" s="161">
        <f t="shared" si="765"/>
        <v>0.85440000000000005</v>
      </c>
    </row>
    <row r="8147" spans="9:16" x14ac:dyDescent="0.2">
      <c r="I8147" s="158">
        <f t="shared" si="763"/>
        <v>20</v>
      </c>
      <c r="J8147" s="158" t="str">
        <f t="shared" si="766"/>
        <v>EUR</v>
      </c>
      <c r="K8147" s="158" t="str">
        <f t="shared" si="767"/>
        <v>GBP</v>
      </c>
      <c r="L8147" s="158" t="str">
        <f t="shared" si="764"/>
        <v>EURGBP45434</v>
      </c>
      <c r="M8147" s="160">
        <f t="shared" si="768"/>
        <v>45434</v>
      </c>
      <c r="N8147" s="158">
        <v>1</v>
      </c>
      <c r="O8147" s="158">
        <v>0.85165000000000002</v>
      </c>
      <c r="P8147" s="161">
        <f t="shared" si="765"/>
        <v>0.85170000000000001</v>
      </c>
    </row>
    <row r="8148" spans="9:16" x14ac:dyDescent="0.2">
      <c r="I8148" s="158">
        <f t="shared" si="763"/>
        <v>20</v>
      </c>
      <c r="J8148" s="158" t="str">
        <f t="shared" si="766"/>
        <v>EUR</v>
      </c>
      <c r="K8148" s="158" t="str">
        <f t="shared" si="767"/>
        <v>GBP</v>
      </c>
      <c r="L8148" s="158" t="str">
        <f t="shared" si="764"/>
        <v>EURGBP45435</v>
      </c>
      <c r="M8148" s="160">
        <f t="shared" si="768"/>
        <v>45435</v>
      </c>
      <c r="N8148" s="158">
        <v>1</v>
      </c>
      <c r="O8148" s="158">
        <v>0.85175000000000001</v>
      </c>
      <c r="P8148" s="161">
        <f t="shared" si="765"/>
        <v>0.8518</v>
      </c>
    </row>
    <row r="8149" spans="9:16" x14ac:dyDescent="0.2">
      <c r="I8149" s="158">
        <f t="shared" si="763"/>
        <v>20</v>
      </c>
      <c r="J8149" s="158" t="str">
        <f t="shared" si="766"/>
        <v>EUR</v>
      </c>
      <c r="K8149" s="158" t="str">
        <f t="shared" si="767"/>
        <v>GBP</v>
      </c>
      <c r="L8149" s="158" t="str">
        <f t="shared" si="764"/>
        <v>EURGBP45436</v>
      </c>
      <c r="M8149" s="160">
        <f t="shared" si="768"/>
        <v>45436</v>
      </c>
      <c r="N8149" s="158">
        <v>1</v>
      </c>
      <c r="O8149" s="158">
        <v>0.85241</v>
      </c>
      <c r="P8149" s="161">
        <f t="shared" si="765"/>
        <v>0.85240000000000005</v>
      </c>
    </row>
    <row r="8150" spans="9:16" x14ac:dyDescent="0.2">
      <c r="I8150" s="158">
        <f t="shared" si="763"/>
        <v>20</v>
      </c>
      <c r="J8150" s="158" t="str">
        <f t="shared" si="766"/>
        <v>EUR</v>
      </c>
      <c r="K8150" s="158" t="str">
        <f t="shared" si="767"/>
        <v>GBP</v>
      </c>
      <c r="L8150" s="158" t="str">
        <f t="shared" si="764"/>
        <v>EURGBP45437</v>
      </c>
      <c r="M8150" s="160">
        <f t="shared" si="768"/>
        <v>45437</v>
      </c>
      <c r="N8150" s="158">
        <v>1</v>
      </c>
      <c r="O8150" s="158">
        <v>0.85241</v>
      </c>
      <c r="P8150" s="161">
        <f t="shared" si="765"/>
        <v>0.85240000000000005</v>
      </c>
    </row>
    <row r="8151" spans="9:16" x14ac:dyDescent="0.2">
      <c r="I8151" s="158">
        <f t="shared" si="763"/>
        <v>20</v>
      </c>
      <c r="J8151" s="158" t="str">
        <f t="shared" si="766"/>
        <v>EUR</v>
      </c>
      <c r="K8151" s="158" t="str">
        <f t="shared" si="767"/>
        <v>GBP</v>
      </c>
      <c r="L8151" s="158" t="str">
        <f t="shared" si="764"/>
        <v>EURGBP45438</v>
      </c>
      <c r="M8151" s="160">
        <f t="shared" si="768"/>
        <v>45438</v>
      </c>
      <c r="N8151" s="158">
        <v>1</v>
      </c>
      <c r="O8151" s="158">
        <v>0.85241</v>
      </c>
      <c r="P8151" s="161">
        <f t="shared" si="765"/>
        <v>0.85240000000000005</v>
      </c>
    </row>
    <row r="8152" spans="9:16" x14ac:dyDescent="0.2">
      <c r="I8152" s="158">
        <f t="shared" si="763"/>
        <v>20</v>
      </c>
      <c r="J8152" s="158" t="str">
        <f t="shared" si="766"/>
        <v>EUR</v>
      </c>
      <c r="K8152" s="158" t="str">
        <f t="shared" si="767"/>
        <v>GBP</v>
      </c>
      <c r="L8152" s="158" t="str">
        <f t="shared" si="764"/>
        <v>EURGBP45439</v>
      </c>
      <c r="M8152" s="160">
        <f t="shared" si="768"/>
        <v>45439</v>
      </c>
      <c r="N8152" s="158">
        <v>1</v>
      </c>
      <c r="O8152" s="158">
        <v>0.85070000000000001</v>
      </c>
      <c r="P8152" s="161">
        <f t="shared" si="765"/>
        <v>0.85070000000000001</v>
      </c>
    </row>
    <row r="8153" spans="9:16" x14ac:dyDescent="0.2">
      <c r="I8153" s="158">
        <f t="shared" si="763"/>
        <v>20</v>
      </c>
      <c r="J8153" s="158" t="str">
        <f t="shared" si="766"/>
        <v>EUR</v>
      </c>
      <c r="K8153" s="158" t="str">
        <f t="shared" si="767"/>
        <v>GBP</v>
      </c>
      <c r="L8153" s="158" t="str">
        <f t="shared" si="764"/>
        <v>EURGBP45440</v>
      </c>
      <c r="M8153" s="160">
        <f t="shared" si="768"/>
        <v>45440</v>
      </c>
      <c r="N8153" s="158">
        <v>1</v>
      </c>
      <c r="O8153" s="158">
        <v>0.8508</v>
      </c>
      <c r="P8153" s="161">
        <f t="shared" si="765"/>
        <v>0.8508</v>
      </c>
    </row>
    <row r="8154" spans="9:16" x14ac:dyDescent="0.2">
      <c r="I8154" s="158">
        <f t="shared" si="763"/>
        <v>20</v>
      </c>
      <c r="J8154" s="158" t="str">
        <f t="shared" si="766"/>
        <v>EUR</v>
      </c>
      <c r="K8154" s="158" t="str">
        <f t="shared" si="767"/>
        <v>GBP</v>
      </c>
      <c r="L8154" s="158" t="str">
        <f t="shared" si="764"/>
        <v>EURGBP45441</v>
      </c>
      <c r="M8154" s="160">
        <f t="shared" si="768"/>
        <v>45441</v>
      </c>
      <c r="N8154" s="158">
        <v>1</v>
      </c>
      <c r="O8154" s="158">
        <v>0.85129999999999995</v>
      </c>
      <c r="P8154" s="161">
        <f t="shared" si="765"/>
        <v>0.85129999999999995</v>
      </c>
    </row>
    <row r="8155" spans="9:16" x14ac:dyDescent="0.2">
      <c r="I8155" s="158">
        <f t="shared" si="763"/>
        <v>20</v>
      </c>
      <c r="J8155" s="158" t="str">
        <f t="shared" si="766"/>
        <v>EUR</v>
      </c>
      <c r="K8155" s="158" t="str">
        <f t="shared" si="767"/>
        <v>GBP</v>
      </c>
      <c r="L8155" s="158" t="str">
        <f t="shared" si="764"/>
        <v>EURGBP45442</v>
      </c>
      <c r="M8155" s="160">
        <f t="shared" si="768"/>
        <v>45442</v>
      </c>
      <c r="N8155" s="158">
        <v>1</v>
      </c>
      <c r="O8155" s="158">
        <v>0.85104999999999997</v>
      </c>
      <c r="P8155" s="161">
        <f t="shared" si="765"/>
        <v>0.85109999999999997</v>
      </c>
    </row>
    <row r="8156" spans="9:16" x14ac:dyDescent="0.2">
      <c r="I8156" s="158">
        <f t="shared" si="763"/>
        <v>20</v>
      </c>
      <c r="J8156" s="158" t="str">
        <f t="shared" si="766"/>
        <v>EUR</v>
      </c>
      <c r="K8156" s="158" t="str">
        <f t="shared" si="767"/>
        <v>GBP</v>
      </c>
      <c r="L8156" s="158" t="str">
        <f t="shared" si="764"/>
        <v>EURGBP45443</v>
      </c>
      <c r="M8156" s="160">
        <f t="shared" si="768"/>
        <v>45443</v>
      </c>
      <c r="N8156" s="158">
        <v>1</v>
      </c>
      <c r="O8156" s="158">
        <v>0.85365000000000002</v>
      </c>
      <c r="P8156" s="161">
        <f t="shared" si="765"/>
        <v>0.85370000000000001</v>
      </c>
    </row>
    <row r="8157" spans="9:16" x14ac:dyDescent="0.2">
      <c r="I8157" s="158">
        <f t="shared" si="763"/>
        <v>20</v>
      </c>
      <c r="J8157" s="158" t="str">
        <f t="shared" si="766"/>
        <v>EUR</v>
      </c>
      <c r="K8157" s="158" t="str">
        <f t="shared" si="767"/>
        <v>GBP</v>
      </c>
      <c r="L8157" s="158" t="str">
        <f t="shared" si="764"/>
        <v>EURGBP45444</v>
      </c>
      <c r="M8157" s="160">
        <f t="shared" si="768"/>
        <v>45444</v>
      </c>
      <c r="N8157" s="158">
        <v>1</v>
      </c>
      <c r="O8157" s="158">
        <v>0.85365000000000002</v>
      </c>
      <c r="P8157" s="161">
        <f t="shared" si="765"/>
        <v>0.85370000000000001</v>
      </c>
    </row>
    <row r="8158" spans="9:16" x14ac:dyDescent="0.2">
      <c r="I8158" s="158">
        <f t="shared" si="763"/>
        <v>20</v>
      </c>
      <c r="J8158" s="158" t="str">
        <f t="shared" si="766"/>
        <v>EUR</v>
      </c>
      <c r="K8158" s="158" t="str">
        <f t="shared" si="767"/>
        <v>GBP</v>
      </c>
      <c r="L8158" s="158" t="str">
        <f t="shared" si="764"/>
        <v>EURGBP45445</v>
      </c>
      <c r="M8158" s="160">
        <f t="shared" si="768"/>
        <v>45445</v>
      </c>
      <c r="N8158" s="158">
        <v>1</v>
      </c>
      <c r="O8158" s="158">
        <v>0.85365000000000002</v>
      </c>
      <c r="P8158" s="161">
        <f t="shared" si="765"/>
        <v>0.85370000000000001</v>
      </c>
    </row>
    <row r="8159" spans="9:16" x14ac:dyDescent="0.2">
      <c r="I8159" s="158">
        <f t="shared" si="763"/>
        <v>20</v>
      </c>
      <c r="J8159" s="158" t="str">
        <f t="shared" si="766"/>
        <v>EUR</v>
      </c>
      <c r="K8159" s="158" t="str">
        <f t="shared" si="767"/>
        <v>GBP</v>
      </c>
      <c r="L8159" s="158" t="str">
        <f t="shared" si="764"/>
        <v>EURGBP45446</v>
      </c>
      <c r="M8159" s="160">
        <f t="shared" si="768"/>
        <v>45446</v>
      </c>
      <c r="N8159" s="158">
        <v>1</v>
      </c>
      <c r="O8159" s="158">
        <v>0.85175000000000001</v>
      </c>
      <c r="P8159" s="161">
        <f t="shared" si="765"/>
        <v>0.8518</v>
      </c>
    </row>
    <row r="8160" spans="9:16" x14ac:dyDescent="0.2">
      <c r="I8160" s="158">
        <f t="shared" si="763"/>
        <v>20</v>
      </c>
      <c r="J8160" s="158" t="str">
        <f t="shared" si="766"/>
        <v>EUR</v>
      </c>
      <c r="K8160" s="158" t="str">
        <f t="shared" si="767"/>
        <v>GBP</v>
      </c>
      <c r="L8160" s="158" t="str">
        <f t="shared" si="764"/>
        <v>EURGBP45447</v>
      </c>
      <c r="M8160" s="160">
        <f t="shared" si="768"/>
        <v>45447</v>
      </c>
      <c r="N8160" s="158">
        <v>1</v>
      </c>
      <c r="O8160" s="158">
        <v>0.85143000000000002</v>
      </c>
      <c r="P8160" s="161">
        <f t="shared" si="765"/>
        <v>0.85140000000000005</v>
      </c>
    </row>
    <row r="8161" spans="9:16" x14ac:dyDescent="0.2">
      <c r="I8161" s="158">
        <f t="shared" si="763"/>
        <v>20</v>
      </c>
      <c r="J8161" s="158" t="str">
        <f t="shared" si="766"/>
        <v>EUR</v>
      </c>
      <c r="K8161" s="158" t="str">
        <f t="shared" si="767"/>
        <v>GBP</v>
      </c>
      <c r="L8161" s="158" t="str">
        <f t="shared" si="764"/>
        <v>EURGBP45448</v>
      </c>
      <c r="M8161" s="160">
        <f t="shared" si="768"/>
        <v>45448</v>
      </c>
      <c r="N8161" s="158">
        <v>1</v>
      </c>
      <c r="O8161" s="158">
        <v>0.85048000000000001</v>
      </c>
      <c r="P8161" s="161">
        <f t="shared" si="765"/>
        <v>0.85050000000000003</v>
      </c>
    </row>
    <row r="8162" spans="9:16" x14ac:dyDescent="0.2">
      <c r="I8162" s="158">
        <f t="shared" si="763"/>
        <v>20</v>
      </c>
      <c r="J8162" s="158" t="str">
        <f t="shared" si="766"/>
        <v>EUR</v>
      </c>
      <c r="K8162" s="158" t="str">
        <f t="shared" si="767"/>
        <v>GBP</v>
      </c>
      <c r="L8162" s="158" t="str">
        <f t="shared" si="764"/>
        <v>EURGBP45449</v>
      </c>
      <c r="M8162" s="160">
        <f t="shared" si="768"/>
        <v>45449</v>
      </c>
      <c r="N8162" s="158">
        <v>1</v>
      </c>
      <c r="O8162" s="158">
        <v>0.85087999999999997</v>
      </c>
      <c r="P8162" s="161">
        <f t="shared" si="765"/>
        <v>0.85089999999999999</v>
      </c>
    </row>
    <row r="8163" spans="9:16" x14ac:dyDescent="0.2">
      <c r="I8163" s="158">
        <f t="shared" si="763"/>
        <v>20</v>
      </c>
      <c r="J8163" s="158" t="str">
        <f t="shared" si="766"/>
        <v>EUR</v>
      </c>
      <c r="K8163" s="158" t="str">
        <f t="shared" si="767"/>
        <v>GBP</v>
      </c>
      <c r="L8163" s="158" t="str">
        <f t="shared" si="764"/>
        <v>EURGBP45450</v>
      </c>
      <c r="M8163" s="160">
        <f t="shared" si="768"/>
        <v>45450</v>
      </c>
      <c r="N8163" s="158">
        <v>1</v>
      </c>
      <c r="O8163" s="158">
        <v>0.85119999999999996</v>
      </c>
      <c r="P8163" s="161">
        <f t="shared" si="765"/>
        <v>0.85119999999999996</v>
      </c>
    </row>
    <row r="8164" spans="9:16" x14ac:dyDescent="0.2">
      <c r="I8164" s="158">
        <f t="shared" si="763"/>
        <v>20</v>
      </c>
      <c r="J8164" s="158" t="str">
        <f t="shared" si="766"/>
        <v>EUR</v>
      </c>
      <c r="K8164" s="158" t="str">
        <f t="shared" si="767"/>
        <v>GBP</v>
      </c>
      <c r="L8164" s="158" t="str">
        <f t="shared" si="764"/>
        <v>EURGBP45451</v>
      </c>
      <c r="M8164" s="160">
        <f t="shared" si="768"/>
        <v>45451</v>
      </c>
      <c r="N8164" s="158">
        <v>1</v>
      </c>
      <c r="O8164" s="158">
        <v>0.85119999999999996</v>
      </c>
      <c r="P8164" s="161">
        <f t="shared" si="765"/>
        <v>0.85119999999999996</v>
      </c>
    </row>
    <row r="8165" spans="9:16" x14ac:dyDescent="0.2">
      <c r="I8165" s="158">
        <f t="shared" si="763"/>
        <v>20</v>
      </c>
      <c r="J8165" s="158" t="str">
        <f t="shared" si="766"/>
        <v>EUR</v>
      </c>
      <c r="K8165" s="158" t="str">
        <f t="shared" si="767"/>
        <v>GBP</v>
      </c>
      <c r="L8165" s="158" t="str">
        <f t="shared" si="764"/>
        <v>EURGBP45452</v>
      </c>
      <c r="M8165" s="160">
        <f t="shared" si="768"/>
        <v>45452</v>
      </c>
      <c r="N8165" s="158">
        <v>1</v>
      </c>
      <c r="O8165" s="158">
        <v>0.85119999999999996</v>
      </c>
      <c r="P8165" s="161">
        <f t="shared" si="765"/>
        <v>0.85119999999999996</v>
      </c>
    </row>
    <row r="8166" spans="9:16" x14ac:dyDescent="0.2">
      <c r="I8166" s="158">
        <f t="shared" si="763"/>
        <v>20</v>
      </c>
      <c r="J8166" s="158" t="str">
        <f t="shared" si="766"/>
        <v>EUR</v>
      </c>
      <c r="K8166" s="158" t="str">
        <f t="shared" si="767"/>
        <v>GBP</v>
      </c>
      <c r="L8166" s="158" t="str">
        <f t="shared" si="764"/>
        <v>EURGBP45453</v>
      </c>
      <c r="M8166" s="160">
        <f t="shared" si="768"/>
        <v>45453</v>
      </c>
      <c r="N8166" s="158">
        <v>1</v>
      </c>
      <c r="O8166" s="158">
        <v>0.84565000000000001</v>
      </c>
      <c r="P8166" s="161">
        <f t="shared" si="765"/>
        <v>0.84570000000000001</v>
      </c>
    </row>
    <row r="8167" spans="9:16" x14ac:dyDescent="0.2">
      <c r="I8167" s="158">
        <f t="shared" si="763"/>
        <v>20</v>
      </c>
      <c r="J8167" s="158" t="str">
        <f t="shared" si="766"/>
        <v>EUR</v>
      </c>
      <c r="K8167" s="158" t="str">
        <f t="shared" si="767"/>
        <v>GBP</v>
      </c>
      <c r="L8167" s="158" t="str">
        <f t="shared" si="764"/>
        <v>EURGBP45454</v>
      </c>
      <c r="M8167" s="160">
        <f t="shared" si="768"/>
        <v>45454</v>
      </c>
      <c r="N8167" s="158">
        <v>1</v>
      </c>
      <c r="O8167" s="158">
        <v>0.84197999999999995</v>
      </c>
      <c r="P8167" s="161">
        <f t="shared" si="765"/>
        <v>0.84199999999999997</v>
      </c>
    </row>
    <row r="8168" spans="9:16" x14ac:dyDescent="0.2">
      <c r="I8168" s="158">
        <f t="shared" si="763"/>
        <v>20</v>
      </c>
      <c r="J8168" s="158" t="str">
        <f t="shared" si="766"/>
        <v>EUR</v>
      </c>
      <c r="K8168" s="158" t="str">
        <f t="shared" si="767"/>
        <v>GBP</v>
      </c>
      <c r="L8168" s="158" t="str">
        <f t="shared" si="764"/>
        <v>EURGBP45455</v>
      </c>
      <c r="M8168" s="160">
        <f t="shared" si="768"/>
        <v>45455</v>
      </c>
      <c r="N8168" s="158">
        <v>1</v>
      </c>
      <c r="O8168" s="158">
        <v>0.84365000000000001</v>
      </c>
      <c r="P8168" s="161">
        <f t="shared" si="765"/>
        <v>0.84370000000000001</v>
      </c>
    </row>
    <row r="8169" spans="9:16" x14ac:dyDescent="0.2">
      <c r="I8169" s="158">
        <f t="shared" si="763"/>
        <v>20</v>
      </c>
      <c r="J8169" s="158" t="str">
        <f t="shared" si="766"/>
        <v>EUR</v>
      </c>
      <c r="K8169" s="158" t="str">
        <f t="shared" si="767"/>
        <v>GBP</v>
      </c>
      <c r="L8169" s="158" t="str">
        <f t="shared" si="764"/>
        <v>EURGBP45456</v>
      </c>
      <c r="M8169" s="160">
        <f t="shared" si="768"/>
        <v>45456</v>
      </c>
      <c r="N8169" s="158">
        <v>1</v>
      </c>
      <c r="O8169" s="158">
        <v>0.84467999999999999</v>
      </c>
      <c r="P8169" s="161">
        <f t="shared" si="765"/>
        <v>0.84470000000000001</v>
      </c>
    </row>
    <row r="8170" spans="9:16" x14ac:dyDescent="0.2">
      <c r="I8170" s="158">
        <f t="shared" ref="I8170:I8233" si="769">IF(M8169=$G$2,I8169+1,I8169)</f>
        <v>20</v>
      </c>
      <c r="J8170" s="158" t="str">
        <f t="shared" si="766"/>
        <v>EUR</v>
      </c>
      <c r="K8170" s="158" t="str">
        <f t="shared" si="767"/>
        <v>GBP</v>
      </c>
      <c r="L8170" s="158" t="str">
        <f t="shared" si="764"/>
        <v>EURGBP45457</v>
      </c>
      <c r="M8170" s="160">
        <f t="shared" si="768"/>
        <v>45457</v>
      </c>
      <c r="N8170" s="158">
        <v>1</v>
      </c>
      <c r="O8170" s="158">
        <v>0.84204999999999997</v>
      </c>
      <c r="P8170" s="161">
        <f t="shared" si="765"/>
        <v>0.84209999999999996</v>
      </c>
    </row>
    <row r="8171" spans="9:16" x14ac:dyDescent="0.2">
      <c r="I8171" s="158">
        <f t="shared" si="769"/>
        <v>20</v>
      </c>
      <c r="J8171" s="158" t="str">
        <f t="shared" si="766"/>
        <v>EUR</v>
      </c>
      <c r="K8171" s="158" t="str">
        <f t="shared" si="767"/>
        <v>GBP</v>
      </c>
      <c r="L8171" s="158" t="str">
        <f t="shared" si="764"/>
        <v>EURGBP45458</v>
      </c>
      <c r="M8171" s="160">
        <f t="shared" si="768"/>
        <v>45458</v>
      </c>
      <c r="N8171" s="158">
        <v>1</v>
      </c>
      <c r="O8171" s="158">
        <v>0.84204999999999997</v>
      </c>
      <c r="P8171" s="161">
        <f t="shared" si="765"/>
        <v>0.84209999999999996</v>
      </c>
    </row>
    <row r="8172" spans="9:16" x14ac:dyDescent="0.2">
      <c r="I8172" s="158">
        <f t="shared" si="769"/>
        <v>20</v>
      </c>
      <c r="J8172" s="158" t="str">
        <f t="shared" si="766"/>
        <v>EUR</v>
      </c>
      <c r="K8172" s="158" t="str">
        <f t="shared" si="767"/>
        <v>GBP</v>
      </c>
      <c r="L8172" s="158" t="str">
        <f t="shared" si="764"/>
        <v>EURGBP45459</v>
      </c>
      <c r="M8172" s="160">
        <f t="shared" si="768"/>
        <v>45459</v>
      </c>
      <c r="N8172" s="158">
        <v>1</v>
      </c>
      <c r="O8172" s="158">
        <v>0.84204999999999997</v>
      </c>
      <c r="P8172" s="161">
        <f t="shared" si="765"/>
        <v>0.84209999999999996</v>
      </c>
    </row>
    <row r="8173" spans="9:16" x14ac:dyDescent="0.2">
      <c r="I8173" s="158">
        <f t="shared" si="769"/>
        <v>20</v>
      </c>
      <c r="J8173" s="158" t="str">
        <f t="shared" si="766"/>
        <v>EUR</v>
      </c>
      <c r="K8173" s="158" t="str">
        <f t="shared" si="767"/>
        <v>GBP</v>
      </c>
      <c r="L8173" s="158" t="str">
        <f t="shared" si="764"/>
        <v>EURGBP45460</v>
      </c>
      <c r="M8173" s="160">
        <f t="shared" si="768"/>
        <v>45460</v>
      </c>
      <c r="N8173" s="158">
        <v>1</v>
      </c>
      <c r="O8173" s="158">
        <v>0.84572999999999998</v>
      </c>
      <c r="P8173" s="161">
        <f t="shared" si="765"/>
        <v>0.84570000000000001</v>
      </c>
    </row>
    <row r="8174" spans="9:16" x14ac:dyDescent="0.2">
      <c r="I8174" s="158">
        <f t="shared" si="769"/>
        <v>20</v>
      </c>
      <c r="J8174" s="158" t="str">
        <f t="shared" si="766"/>
        <v>EUR</v>
      </c>
      <c r="K8174" s="158" t="str">
        <f t="shared" si="767"/>
        <v>GBP</v>
      </c>
      <c r="L8174" s="158" t="str">
        <f t="shared" si="764"/>
        <v>EURGBP45461</v>
      </c>
      <c r="M8174" s="160">
        <f t="shared" si="768"/>
        <v>45461</v>
      </c>
      <c r="N8174" s="158">
        <v>1</v>
      </c>
      <c r="O8174" s="158">
        <v>0.84540000000000004</v>
      </c>
      <c r="P8174" s="161">
        <f t="shared" si="765"/>
        <v>0.84540000000000004</v>
      </c>
    </row>
    <row r="8175" spans="9:16" x14ac:dyDescent="0.2">
      <c r="I8175" s="158">
        <f t="shared" si="769"/>
        <v>20</v>
      </c>
      <c r="J8175" s="158" t="str">
        <f t="shared" si="766"/>
        <v>EUR</v>
      </c>
      <c r="K8175" s="158" t="str">
        <f t="shared" si="767"/>
        <v>GBP</v>
      </c>
      <c r="L8175" s="158" t="str">
        <f t="shared" si="764"/>
        <v>EURGBP45462</v>
      </c>
      <c r="M8175" s="160">
        <f t="shared" si="768"/>
        <v>45462</v>
      </c>
      <c r="N8175" s="158">
        <v>1</v>
      </c>
      <c r="O8175" s="158">
        <v>0.84455000000000002</v>
      </c>
      <c r="P8175" s="161">
        <f t="shared" si="765"/>
        <v>0.84460000000000002</v>
      </c>
    </row>
    <row r="8176" spans="9:16" x14ac:dyDescent="0.2">
      <c r="I8176" s="158">
        <f t="shared" si="769"/>
        <v>20</v>
      </c>
      <c r="J8176" s="158" t="str">
        <f t="shared" si="766"/>
        <v>EUR</v>
      </c>
      <c r="K8176" s="158" t="str">
        <f t="shared" si="767"/>
        <v>GBP</v>
      </c>
      <c r="L8176" s="158" t="str">
        <f t="shared" si="764"/>
        <v>EURGBP45463</v>
      </c>
      <c r="M8176" s="160">
        <f t="shared" si="768"/>
        <v>45463</v>
      </c>
      <c r="N8176" s="158">
        <v>1</v>
      </c>
      <c r="O8176" s="158">
        <v>0.84513000000000005</v>
      </c>
      <c r="P8176" s="161">
        <f t="shared" si="765"/>
        <v>0.84509999999999996</v>
      </c>
    </row>
    <row r="8177" spans="9:16" x14ac:dyDescent="0.2">
      <c r="I8177" s="158">
        <f t="shared" si="769"/>
        <v>20</v>
      </c>
      <c r="J8177" s="158" t="str">
        <f t="shared" si="766"/>
        <v>EUR</v>
      </c>
      <c r="K8177" s="158" t="str">
        <f t="shared" si="767"/>
        <v>GBP</v>
      </c>
      <c r="L8177" s="158" t="str">
        <f t="shared" si="764"/>
        <v>EURGBP45464</v>
      </c>
      <c r="M8177" s="160">
        <f t="shared" si="768"/>
        <v>45464</v>
      </c>
      <c r="N8177" s="158">
        <v>1</v>
      </c>
      <c r="O8177" s="158">
        <v>0.84531000000000001</v>
      </c>
      <c r="P8177" s="161">
        <f t="shared" si="765"/>
        <v>0.84530000000000005</v>
      </c>
    </row>
    <row r="8178" spans="9:16" x14ac:dyDescent="0.2">
      <c r="I8178" s="158">
        <f t="shared" si="769"/>
        <v>20</v>
      </c>
      <c r="J8178" s="158" t="str">
        <f t="shared" si="766"/>
        <v>EUR</v>
      </c>
      <c r="K8178" s="158" t="str">
        <f t="shared" si="767"/>
        <v>GBP</v>
      </c>
      <c r="L8178" s="158" t="str">
        <f t="shared" si="764"/>
        <v>EURGBP45465</v>
      </c>
      <c r="M8178" s="160">
        <f t="shared" si="768"/>
        <v>45465</v>
      </c>
      <c r="N8178" s="158">
        <v>1</v>
      </c>
      <c r="O8178" s="158">
        <v>0.84531000000000001</v>
      </c>
      <c r="P8178" s="161">
        <f t="shared" si="765"/>
        <v>0.84530000000000005</v>
      </c>
    </row>
    <row r="8179" spans="9:16" x14ac:dyDescent="0.2">
      <c r="I8179" s="158">
        <f t="shared" si="769"/>
        <v>20</v>
      </c>
      <c r="J8179" s="158" t="str">
        <f t="shared" si="766"/>
        <v>EUR</v>
      </c>
      <c r="K8179" s="158" t="str">
        <f t="shared" si="767"/>
        <v>GBP</v>
      </c>
      <c r="L8179" s="158" t="str">
        <f t="shared" si="764"/>
        <v>EURGBP45466</v>
      </c>
      <c r="M8179" s="160">
        <f t="shared" si="768"/>
        <v>45466</v>
      </c>
      <c r="N8179" s="158">
        <v>1</v>
      </c>
      <c r="O8179" s="158">
        <v>0.84531000000000001</v>
      </c>
      <c r="P8179" s="161">
        <f t="shared" si="765"/>
        <v>0.84530000000000005</v>
      </c>
    </row>
    <row r="8180" spans="9:16" x14ac:dyDescent="0.2">
      <c r="I8180" s="158">
        <f t="shared" si="769"/>
        <v>20</v>
      </c>
      <c r="J8180" s="158" t="str">
        <f t="shared" si="766"/>
        <v>EUR</v>
      </c>
      <c r="K8180" s="158" t="str">
        <f t="shared" si="767"/>
        <v>GBP</v>
      </c>
      <c r="L8180" s="158" t="str">
        <f t="shared" si="764"/>
        <v>EURGBP45467</v>
      </c>
      <c r="M8180" s="160">
        <f t="shared" si="768"/>
        <v>45467</v>
      </c>
      <c r="N8180" s="158">
        <v>1</v>
      </c>
      <c r="O8180" s="158">
        <v>0.84730000000000005</v>
      </c>
      <c r="P8180" s="161">
        <f t="shared" si="765"/>
        <v>0.84730000000000005</v>
      </c>
    </row>
    <row r="8181" spans="9:16" x14ac:dyDescent="0.2">
      <c r="I8181" s="158">
        <f t="shared" si="769"/>
        <v>20</v>
      </c>
      <c r="J8181" s="158" t="str">
        <f t="shared" si="766"/>
        <v>EUR</v>
      </c>
      <c r="K8181" s="158" t="str">
        <f t="shared" si="767"/>
        <v>GBP</v>
      </c>
      <c r="L8181" s="158" t="str">
        <f t="shared" si="764"/>
        <v>EURGBP45468</v>
      </c>
      <c r="M8181" s="160">
        <f t="shared" si="768"/>
        <v>45468</v>
      </c>
      <c r="N8181" s="158">
        <v>1</v>
      </c>
      <c r="O8181" s="158">
        <v>0.84465000000000001</v>
      </c>
      <c r="P8181" s="161">
        <f t="shared" si="765"/>
        <v>0.84470000000000001</v>
      </c>
    </row>
    <row r="8182" spans="9:16" x14ac:dyDescent="0.2">
      <c r="I8182" s="158">
        <f t="shared" si="769"/>
        <v>20</v>
      </c>
      <c r="J8182" s="158" t="str">
        <f t="shared" si="766"/>
        <v>EUR</v>
      </c>
      <c r="K8182" s="158" t="str">
        <f t="shared" si="767"/>
        <v>GBP</v>
      </c>
      <c r="L8182" s="158" t="str">
        <f t="shared" si="764"/>
        <v>EURGBP45469</v>
      </c>
      <c r="M8182" s="160">
        <f t="shared" si="768"/>
        <v>45469</v>
      </c>
      <c r="N8182" s="158">
        <v>1</v>
      </c>
      <c r="O8182" s="158">
        <v>0.84453</v>
      </c>
      <c r="P8182" s="161">
        <f t="shared" si="765"/>
        <v>0.84450000000000003</v>
      </c>
    </row>
    <row r="8183" spans="9:16" x14ac:dyDescent="0.2">
      <c r="I8183" s="158">
        <f t="shared" si="769"/>
        <v>20</v>
      </c>
      <c r="J8183" s="158" t="str">
        <f t="shared" si="766"/>
        <v>EUR</v>
      </c>
      <c r="K8183" s="158" t="str">
        <f t="shared" si="767"/>
        <v>GBP</v>
      </c>
      <c r="L8183" s="158" t="str">
        <f t="shared" si="764"/>
        <v>EURGBP45470</v>
      </c>
      <c r="M8183" s="160">
        <f t="shared" si="768"/>
        <v>45470</v>
      </c>
      <c r="N8183" s="158">
        <v>1</v>
      </c>
      <c r="O8183" s="158">
        <v>0.84589999999999999</v>
      </c>
      <c r="P8183" s="161">
        <f t="shared" si="765"/>
        <v>0.84589999999999999</v>
      </c>
    </row>
    <row r="8184" spans="9:16" x14ac:dyDescent="0.2">
      <c r="I8184" s="158">
        <f t="shared" si="769"/>
        <v>20</v>
      </c>
      <c r="J8184" s="158" t="str">
        <f t="shared" si="766"/>
        <v>EUR</v>
      </c>
      <c r="K8184" s="158" t="str">
        <f t="shared" si="767"/>
        <v>GBP</v>
      </c>
      <c r="L8184" s="158" t="str">
        <f t="shared" si="764"/>
        <v>EURGBP45471</v>
      </c>
      <c r="M8184" s="160">
        <f t="shared" si="768"/>
        <v>45471</v>
      </c>
      <c r="N8184" s="158">
        <v>1</v>
      </c>
      <c r="O8184" s="158">
        <v>0.84638000000000002</v>
      </c>
      <c r="P8184" s="161">
        <f t="shared" si="765"/>
        <v>0.84640000000000004</v>
      </c>
    </row>
    <row r="8185" spans="9:16" x14ac:dyDescent="0.2">
      <c r="I8185" s="158">
        <f t="shared" si="769"/>
        <v>20</v>
      </c>
      <c r="J8185" s="158" t="str">
        <f t="shared" si="766"/>
        <v>EUR</v>
      </c>
      <c r="K8185" s="158" t="str">
        <f t="shared" si="767"/>
        <v>GBP</v>
      </c>
      <c r="L8185" s="158" t="str">
        <f t="shared" si="764"/>
        <v>EURGBP45472</v>
      </c>
      <c r="M8185" s="160">
        <f t="shared" si="768"/>
        <v>45472</v>
      </c>
      <c r="N8185" s="158">
        <v>1</v>
      </c>
      <c r="O8185" s="158">
        <v>0.84638000000000002</v>
      </c>
      <c r="P8185" s="161">
        <f t="shared" si="765"/>
        <v>0.84640000000000004</v>
      </c>
    </row>
    <row r="8186" spans="9:16" x14ac:dyDescent="0.2">
      <c r="I8186" s="158">
        <f t="shared" si="769"/>
        <v>20</v>
      </c>
      <c r="J8186" s="158" t="str">
        <f t="shared" si="766"/>
        <v>EUR</v>
      </c>
      <c r="K8186" s="158" t="str">
        <f t="shared" si="767"/>
        <v>GBP</v>
      </c>
      <c r="L8186" s="158" t="str">
        <f t="shared" si="764"/>
        <v>EURGBP45473</v>
      </c>
      <c r="M8186" s="160">
        <f t="shared" si="768"/>
        <v>45473</v>
      </c>
      <c r="N8186" s="158">
        <v>1</v>
      </c>
      <c r="O8186" s="158">
        <v>0.84638000000000002</v>
      </c>
      <c r="P8186" s="161">
        <f t="shared" si="765"/>
        <v>0.84640000000000004</v>
      </c>
    </row>
    <row r="8187" spans="9:16" x14ac:dyDescent="0.2">
      <c r="I8187" s="158">
        <f t="shared" si="769"/>
        <v>20</v>
      </c>
      <c r="J8187" s="158" t="str">
        <f t="shared" si="766"/>
        <v>EUR</v>
      </c>
      <c r="K8187" s="158" t="str">
        <f t="shared" si="767"/>
        <v>GBP</v>
      </c>
      <c r="L8187" s="158" t="str">
        <f t="shared" si="764"/>
        <v>EURGBP45474</v>
      </c>
      <c r="M8187" s="160">
        <f t="shared" si="768"/>
        <v>45474</v>
      </c>
      <c r="N8187" s="158">
        <v>1</v>
      </c>
      <c r="O8187" s="158">
        <v>0.84789999999999999</v>
      </c>
      <c r="P8187" s="161">
        <f t="shared" si="765"/>
        <v>0.84789999999999999</v>
      </c>
    </row>
    <row r="8188" spans="9:16" x14ac:dyDescent="0.2">
      <c r="I8188" s="158">
        <f t="shared" si="769"/>
        <v>20</v>
      </c>
      <c r="J8188" s="158" t="str">
        <f t="shared" si="766"/>
        <v>EUR</v>
      </c>
      <c r="K8188" s="158" t="str">
        <f t="shared" si="767"/>
        <v>GBP</v>
      </c>
      <c r="L8188" s="158" t="str">
        <f t="shared" si="764"/>
        <v>EURGBP45475</v>
      </c>
      <c r="M8188" s="160">
        <f t="shared" si="768"/>
        <v>45475</v>
      </c>
      <c r="N8188" s="158">
        <v>1</v>
      </c>
      <c r="O8188" s="158">
        <v>0.84755000000000003</v>
      </c>
      <c r="P8188" s="161">
        <f t="shared" si="765"/>
        <v>0.84760000000000002</v>
      </c>
    </row>
    <row r="8189" spans="9:16" x14ac:dyDescent="0.2">
      <c r="I8189" s="158">
        <f t="shared" si="769"/>
        <v>20</v>
      </c>
      <c r="J8189" s="158" t="str">
        <f t="shared" si="766"/>
        <v>EUR</v>
      </c>
      <c r="K8189" s="158" t="str">
        <f t="shared" si="767"/>
        <v>GBP</v>
      </c>
      <c r="L8189" s="158" t="str">
        <f t="shared" si="764"/>
        <v>EURGBP45476</v>
      </c>
      <c r="M8189" s="160">
        <f t="shared" si="768"/>
        <v>45476</v>
      </c>
      <c r="N8189" s="158">
        <v>1</v>
      </c>
      <c r="O8189" s="158">
        <v>0.8468</v>
      </c>
      <c r="P8189" s="161">
        <f t="shared" si="765"/>
        <v>0.8468</v>
      </c>
    </row>
    <row r="8190" spans="9:16" x14ac:dyDescent="0.2">
      <c r="I8190" s="158">
        <f t="shared" si="769"/>
        <v>20</v>
      </c>
      <c r="J8190" s="158" t="str">
        <f t="shared" si="766"/>
        <v>EUR</v>
      </c>
      <c r="K8190" s="158" t="str">
        <f t="shared" si="767"/>
        <v>GBP</v>
      </c>
      <c r="L8190" s="158" t="str">
        <f t="shared" si="764"/>
        <v>EURGBP45477</v>
      </c>
      <c r="M8190" s="160">
        <f t="shared" si="768"/>
        <v>45477</v>
      </c>
      <c r="N8190" s="158">
        <v>1</v>
      </c>
      <c r="O8190" s="158">
        <v>0.84662999999999999</v>
      </c>
      <c r="P8190" s="161">
        <f t="shared" si="765"/>
        <v>0.84660000000000002</v>
      </c>
    </row>
    <row r="8191" spans="9:16" x14ac:dyDescent="0.2">
      <c r="I8191" s="158">
        <f t="shared" si="769"/>
        <v>20</v>
      </c>
      <c r="J8191" s="158" t="str">
        <f t="shared" si="766"/>
        <v>EUR</v>
      </c>
      <c r="K8191" s="158" t="str">
        <f t="shared" si="767"/>
        <v>GBP</v>
      </c>
      <c r="L8191" s="158" t="str">
        <f t="shared" si="764"/>
        <v>EURGBP45478</v>
      </c>
      <c r="M8191" s="160">
        <f t="shared" si="768"/>
        <v>45478</v>
      </c>
      <c r="N8191" s="158">
        <v>1</v>
      </c>
      <c r="O8191" s="158">
        <v>0.84613000000000005</v>
      </c>
      <c r="P8191" s="161">
        <f t="shared" si="765"/>
        <v>0.84609999999999996</v>
      </c>
    </row>
    <row r="8192" spans="9:16" x14ac:dyDescent="0.2">
      <c r="I8192" s="158">
        <f t="shared" si="769"/>
        <v>20</v>
      </c>
      <c r="J8192" s="158" t="str">
        <f t="shared" si="766"/>
        <v>EUR</v>
      </c>
      <c r="K8192" s="158" t="str">
        <f t="shared" si="767"/>
        <v>GBP</v>
      </c>
      <c r="L8192" s="158" t="str">
        <f t="shared" si="764"/>
        <v>EURGBP45479</v>
      </c>
      <c r="M8192" s="160">
        <f t="shared" si="768"/>
        <v>45479</v>
      </c>
      <c r="N8192" s="158">
        <v>1</v>
      </c>
      <c r="O8192" s="158">
        <v>0.84613000000000005</v>
      </c>
      <c r="P8192" s="161">
        <f t="shared" si="765"/>
        <v>0.84609999999999996</v>
      </c>
    </row>
    <row r="8193" spans="9:16" x14ac:dyDescent="0.2">
      <c r="I8193" s="158">
        <f t="shared" si="769"/>
        <v>20</v>
      </c>
      <c r="J8193" s="158" t="str">
        <f t="shared" si="766"/>
        <v>EUR</v>
      </c>
      <c r="K8193" s="158" t="str">
        <f t="shared" si="767"/>
        <v>GBP</v>
      </c>
      <c r="L8193" s="158" t="str">
        <f t="shared" si="764"/>
        <v>EURGBP45480</v>
      </c>
      <c r="M8193" s="160">
        <f t="shared" si="768"/>
        <v>45480</v>
      </c>
      <c r="N8193" s="158">
        <v>1</v>
      </c>
      <c r="O8193" s="158">
        <v>0.84613000000000005</v>
      </c>
      <c r="P8193" s="161">
        <f t="shared" si="765"/>
        <v>0.84609999999999996</v>
      </c>
    </row>
    <row r="8194" spans="9:16" x14ac:dyDescent="0.2">
      <c r="I8194" s="158">
        <f t="shared" si="769"/>
        <v>20</v>
      </c>
      <c r="J8194" s="158" t="str">
        <f t="shared" si="766"/>
        <v>EUR</v>
      </c>
      <c r="K8194" s="158" t="str">
        <f t="shared" si="767"/>
        <v>GBP</v>
      </c>
      <c r="L8194" s="158" t="str">
        <f t="shared" si="764"/>
        <v>EURGBP45481</v>
      </c>
      <c r="M8194" s="160">
        <f t="shared" si="768"/>
        <v>45481</v>
      </c>
      <c r="N8194" s="158">
        <v>1</v>
      </c>
      <c r="O8194" s="158">
        <v>0.84409999999999996</v>
      </c>
      <c r="P8194" s="161">
        <f t="shared" si="765"/>
        <v>0.84409999999999996</v>
      </c>
    </row>
    <row r="8195" spans="9:16" x14ac:dyDescent="0.2">
      <c r="I8195" s="158">
        <f t="shared" si="769"/>
        <v>20</v>
      </c>
      <c r="J8195" s="158" t="str">
        <f t="shared" si="766"/>
        <v>EUR</v>
      </c>
      <c r="K8195" s="158" t="str">
        <f t="shared" si="767"/>
        <v>GBP</v>
      </c>
      <c r="L8195" s="158" t="str">
        <f t="shared" ref="L8195:L8258" si="770">J8195&amp;K8195&amp;M8195</f>
        <v>EURGBP45482</v>
      </c>
      <c r="M8195" s="160">
        <f t="shared" si="768"/>
        <v>45482</v>
      </c>
      <c r="N8195" s="158">
        <v>1</v>
      </c>
      <c r="O8195" s="158">
        <v>0.84491000000000005</v>
      </c>
      <c r="P8195" s="161">
        <f t="shared" ref="P8195:P8258" si="771">ROUND(N8195*O8195,4)</f>
        <v>0.84489999999999998</v>
      </c>
    </row>
    <row r="8196" spans="9:16" x14ac:dyDescent="0.2">
      <c r="I8196" s="158">
        <f t="shared" si="769"/>
        <v>20</v>
      </c>
      <c r="J8196" s="158" t="str">
        <f t="shared" ref="J8196:J8259" si="772">VLOOKUP($I8196,$A:$C,2,FALSE)</f>
        <v>EUR</v>
      </c>
      <c r="K8196" s="158" t="str">
        <f t="shared" ref="K8196:K8259" si="773">VLOOKUP($I8196,$A:$C,3,FALSE)</f>
        <v>GBP</v>
      </c>
      <c r="L8196" s="158" t="str">
        <f t="shared" si="770"/>
        <v>EURGBP45483</v>
      </c>
      <c r="M8196" s="160">
        <f t="shared" ref="M8196:M8259" si="774">IF(I8196=I8195,M8195+1,$G$1)</f>
        <v>45483</v>
      </c>
      <c r="N8196" s="158">
        <v>1</v>
      </c>
      <c r="O8196" s="158">
        <v>0.84518000000000004</v>
      </c>
      <c r="P8196" s="161">
        <f t="shared" si="771"/>
        <v>0.84519999999999995</v>
      </c>
    </row>
    <row r="8197" spans="9:16" x14ac:dyDescent="0.2">
      <c r="I8197" s="158">
        <f t="shared" si="769"/>
        <v>20</v>
      </c>
      <c r="J8197" s="158" t="str">
        <f t="shared" si="772"/>
        <v>EUR</v>
      </c>
      <c r="K8197" s="158" t="str">
        <f t="shared" si="773"/>
        <v>GBP</v>
      </c>
      <c r="L8197" s="158" t="str">
        <f t="shared" si="770"/>
        <v>EURGBP45484</v>
      </c>
      <c r="M8197" s="160">
        <f t="shared" si="774"/>
        <v>45484</v>
      </c>
      <c r="N8197" s="158">
        <v>1</v>
      </c>
      <c r="O8197" s="158">
        <v>0.84304999999999997</v>
      </c>
      <c r="P8197" s="161">
        <f t="shared" si="771"/>
        <v>0.84309999999999996</v>
      </c>
    </row>
    <row r="8198" spans="9:16" x14ac:dyDescent="0.2">
      <c r="I8198" s="158">
        <f t="shared" si="769"/>
        <v>20</v>
      </c>
      <c r="J8198" s="158" t="str">
        <f t="shared" si="772"/>
        <v>EUR</v>
      </c>
      <c r="K8198" s="158" t="str">
        <f t="shared" si="773"/>
        <v>GBP</v>
      </c>
      <c r="L8198" s="158" t="str">
        <f t="shared" si="770"/>
        <v>EURGBP45485</v>
      </c>
      <c r="M8198" s="160">
        <f t="shared" si="774"/>
        <v>45485</v>
      </c>
      <c r="N8198" s="158">
        <v>1</v>
      </c>
      <c r="O8198" s="158">
        <v>0.84028999999999998</v>
      </c>
      <c r="P8198" s="161">
        <f t="shared" si="771"/>
        <v>0.84030000000000005</v>
      </c>
    </row>
    <row r="8199" spans="9:16" x14ac:dyDescent="0.2">
      <c r="I8199" s="158">
        <f t="shared" si="769"/>
        <v>20</v>
      </c>
      <c r="J8199" s="158" t="str">
        <f t="shared" si="772"/>
        <v>EUR</v>
      </c>
      <c r="K8199" s="158" t="str">
        <f t="shared" si="773"/>
        <v>GBP</v>
      </c>
      <c r="L8199" s="158" t="str">
        <f t="shared" si="770"/>
        <v>EURGBP45486</v>
      </c>
      <c r="M8199" s="160">
        <f t="shared" si="774"/>
        <v>45486</v>
      </c>
      <c r="N8199" s="158">
        <v>1</v>
      </c>
      <c r="O8199" s="158">
        <v>0.84028999999999998</v>
      </c>
      <c r="P8199" s="161">
        <f t="shared" si="771"/>
        <v>0.84030000000000005</v>
      </c>
    </row>
    <row r="8200" spans="9:16" x14ac:dyDescent="0.2">
      <c r="I8200" s="158">
        <f t="shared" si="769"/>
        <v>20</v>
      </c>
      <c r="J8200" s="158" t="str">
        <f t="shared" si="772"/>
        <v>EUR</v>
      </c>
      <c r="K8200" s="158" t="str">
        <f t="shared" si="773"/>
        <v>GBP</v>
      </c>
      <c r="L8200" s="158" t="str">
        <f t="shared" si="770"/>
        <v>EURGBP45487</v>
      </c>
      <c r="M8200" s="160">
        <f t="shared" si="774"/>
        <v>45487</v>
      </c>
      <c r="N8200" s="158">
        <v>1</v>
      </c>
      <c r="O8200" s="158">
        <v>0.84028999999999998</v>
      </c>
      <c r="P8200" s="161">
        <f t="shared" si="771"/>
        <v>0.84030000000000005</v>
      </c>
    </row>
    <row r="8201" spans="9:16" x14ac:dyDescent="0.2">
      <c r="I8201" s="158">
        <f t="shared" si="769"/>
        <v>20</v>
      </c>
      <c r="J8201" s="158" t="str">
        <f t="shared" si="772"/>
        <v>EUR</v>
      </c>
      <c r="K8201" s="158" t="str">
        <f t="shared" si="773"/>
        <v>GBP</v>
      </c>
      <c r="L8201" s="158" t="str">
        <f t="shared" si="770"/>
        <v>EURGBP45488</v>
      </c>
      <c r="M8201" s="160">
        <f t="shared" si="774"/>
        <v>45488</v>
      </c>
      <c r="N8201" s="158">
        <v>1</v>
      </c>
      <c r="O8201" s="158">
        <v>0.84045000000000003</v>
      </c>
      <c r="P8201" s="161">
        <f t="shared" si="771"/>
        <v>0.84050000000000002</v>
      </c>
    </row>
    <row r="8202" spans="9:16" x14ac:dyDescent="0.2">
      <c r="I8202" s="158">
        <f t="shared" si="769"/>
        <v>20</v>
      </c>
      <c r="J8202" s="158" t="str">
        <f t="shared" si="772"/>
        <v>EUR</v>
      </c>
      <c r="K8202" s="158" t="str">
        <f t="shared" si="773"/>
        <v>GBP</v>
      </c>
      <c r="L8202" s="158" t="str">
        <f t="shared" si="770"/>
        <v>EURGBP45489</v>
      </c>
      <c r="M8202" s="160">
        <f t="shared" si="774"/>
        <v>45489</v>
      </c>
      <c r="N8202" s="158">
        <v>1</v>
      </c>
      <c r="O8202" s="158">
        <v>0.84057999999999999</v>
      </c>
      <c r="P8202" s="161">
        <f t="shared" si="771"/>
        <v>0.84060000000000001</v>
      </c>
    </row>
    <row r="8203" spans="9:16" x14ac:dyDescent="0.2">
      <c r="I8203" s="158">
        <f t="shared" si="769"/>
        <v>20</v>
      </c>
      <c r="J8203" s="158" t="str">
        <f t="shared" si="772"/>
        <v>EUR</v>
      </c>
      <c r="K8203" s="158" t="str">
        <f t="shared" si="773"/>
        <v>GBP</v>
      </c>
      <c r="L8203" s="158" t="str">
        <f t="shared" si="770"/>
        <v>EURGBP45490</v>
      </c>
      <c r="M8203" s="160">
        <f t="shared" si="774"/>
        <v>45490</v>
      </c>
      <c r="N8203" s="158">
        <v>1</v>
      </c>
      <c r="O8203" s="158">
        <v>0.83914999999999995</v>
      </c>
      <c r="P8203" s="161">
        <f t="shared" si="771"/>
        <v>0.83919999999999995</v>
      </c>
    </row>
    <row r="8204" spans="9:16" x14ac:dyDescent="0.2">
      <c r="I8204" s="158">
        <f t="shared" si="769"/>
        <v>20</v>
      </c>
      <c r="J8204" s="158" t="str">
        <f t="shared" si="772"/>
        <v>EUR</v>
      </c>
      <c r="K8204" s="158" t="str">
        <f t="shared" si="773"/>
        <v>GBP</v>
      </c>
      <c r="L8204" s="158" t="str">
        <f t="shared" si="770"/>
        <v>EURGBP45491</v>
      </c>
      <c r="M8204" s="160">
        <f t="shared" si="774"/>
        <v>45491</v>
      </c>
      <c r="N8204" s="158">
        <v>1</v>
      </c>
      <c r="O8204" s="158">
        <v>0.84175</v>
      </c>
      <c r="P8204" s="161">
        <f t="shared" si="771"/>
        <v>0.84179999999999999</v>
      </c>
    </row>
    <row r="8205" spans="9:16" x14ac:dyDescent="0.2">
      <c r="I8205" s="158">
        <f t="shared" si="769"/>
        <v>20</v>
      </c>
      <c r="J8205" s="158" t="str">
        <f t="shared" si="772"/>
        <v>EUR</v>
      </c>
      <c r="K8205" s="158" t="str">
        <f t="shared" si="773"/>
        <v>GBP</v>
      </c>
      <c r="L8205" s="158" t="str">
        <f t="shared" si="770"/>
        <v>EURGBP45492</v>
      </c>
      <c r="M8205" s="160">
        <f t="shared" si="774"/>
        <v>45492</v>
      </c>
      <c r="N8205" s="158">
        <v>1</v>
      </c>
      <c r="O8205" s="158">
        <v>0.84279999999999999</v>
      </c>
      <c r="P8205" s="161">
        <f t="shared" si="771"/>
        <v>0.84279999999999999</v>
      </c>
    </row>
    <row r="8206" spans="9:16" x14ac:dyDescent="0.2">
      <c r="I8206" s="158">
        <f t="shared" si="769"/>
        <v>20</v>
      </c>
      <c r="J8206" s="158" t="str">
        <f t="shared" si="772"/>
        <v>EUR</v>
      </c>
      <c r="K8206" s="158" t="str">
        <f t="shared" si="773"/>
        <v>GBP</v>
      </c>
      <c r="L8206" s="158" t="str">
        <f t="shared" si="770"/>
        <v>EURGBP45493</v>
      </c>
      <c r="M8206" s="160">
        <f t="shared" si="774"/>
        <v>45493</v>
      </c>
      <c r="N8206" s="158">
        <v>1</v>
      </c>
      <c r="O8206" s="158">
        <v>0.84279999999999999</v>
      </c>
      <c r="P8206" s="161">
        <f t="shared" si="771"/>
        <v>0.84279999999999999</v>
      </c>
    </row>
    <row r="8207" spans="9:16" x14ac:dyDescent="0.2">
      <c r="I8207" s="158">
        <f t="shared" si="769"/>
        <v>20</v>
      </c>
      <c r="J8207" s="158" t="str">
        <f t="shared" si="772"/>
        <v>EUR</v>
      </c>
      <c r="K8207" s="158" t="str">
        <f t="shared" si="773"/>
        <v>GBP</v>
      </c>
      <c r="L8207" s="158" t="str">
        <f t="shared" si="770"/>
        <v>EURGBP45494</v>
      </c>
      <c r="M8207" s="160">
        <f t="shared" si="774"/>
        <v>45494</v>
      </c>
      <c r="N8207" s="158">
        <v>1</v>
      </c>
      <c r="O8207" s="158">
        <v>0.84279999999999999</v>
      </c>
      <c r="P8207" s="161">
        <f t="shared" si="771"/>
        <v>0.84279999999999999</v>
      </c>
    </row>
    <row r="8208" spans="9:16" x14ac:dyDescent="0.2">
      <c r="I8208" s="158">
        <f t="shared" si="769"/>
        <v>20</v>
      </c>
      <c r="J8208" s="158" t="str">
        <f t="shared" si="772"/>
        <v>EUR</v>
      </c>
      <c r="K8208" s="158" t="str">
        <f t="shared" si="773"/>
        <v>GBP</v>
      </c>
      <c r="L8208" s="158" t="str">
        <f t="shared" si="770"/>
        <v>EURGBP45495</v>
      </c>
      <c r="M8208" s="160">
        <f t="shared" si="774"/>
        <v>45495</v>
      </c>
      <c r="N8208" s="158">
        <v>1</v>
      </c>
      <c r="O8208" s="158">
        <v>0.84214999999999995</v>
      </c>
      <c r="P8208" s="161">
        <f t="shared" si="771"/>
        <v>0.84219999999999995</v>
      </c>
    </row>
    <row r="8209" spans="9:16" x14ac:dyDescent="0.2">
      <c r="I8209" s="158">
        <f t="shared" si="769"/>
        <v>20</v>
      </c>
      <c r="J8209" s="158" t="str">
        <f t="shared" si="772"/>
        <v>EUR</v>
      </c>
      <c r="K8209" s="158" t="str">
        <f t="shared" si="773"/>
        <v>GBP</v>
      </c>
      <c r="L8209" s="158" t="str">
        <f t="shared" si="770"/>
        <v>EURGBP45496</v>
      </c>
      <c r="M8209" s="160">
        <f t="shared" si="774"/>
        <v>45496</v>
      </c>
      <c r="N8209" s="158">
        <v>1</v>
      </c>
      <c r="O8209" s="158">
        <v>0.84072999999999998</v>
      </c>
      <c r="P8209" s="161">
        <f t="shared" si="771"/>
        <v>0.8407</v>
      </c>
    </row>
    <row r="8210" spans="9:16" x14ac:dyDescent="0.2">
      <c r="I8210" s="158">
        <f t="shared" si="769"/>
        <v>20</v>
      </c>
      <c r="J8210" s="158" t="str">
        <f t="shared" si="772"/>
        <v>EUR</v>
      </c>
      <c r="K8210" s="158" t="str">
        <f t="shared" si="773"/>
        <v>GBP</v>
      </c>
      <c r="L8210" s="158" t="str">
        <f t="shared" si="770"/>
        <v>EURGBP45497</v>
      </c>
      <c r="M8210" s="160">
        <f t="shared" si="774"/>
        <v>45497</v>
      </c>
      <c r="N8210" s="158">
        <v>1</v>
      </c>
      <c r="O8210" s="158">
        <v>0.83972999999999998</v>
      </c>
      <c r="P8210" s="161">
        <f t="shared" si="771"/>
        <v>0.8397</v>
      </c>
    </row>
    <row r="8211" spans="9:16" x14ac:dyDescent="0.2">
      <c r="I8211" s="158">
        <f t="shared" si="769"/>
        <v>20</v>
      </c>
      <c r="J8211" s="158" t="str">
        <f t="shared" si="772"/>
        <v>EUR</v>
      </c>
      <c r="K8211" s="158" t="str">
        <f t="shared" si="773"/>
        <v>GBP</v>
      </c>
      <c r="L8211" s="158" t="str">
        <f t="shared" si="770"/>
        <v>EURGBP45498</v>
      </c>
      <c r="M8211" s="160">
        <f t="shared" si="774"/>
        <v>45498</v>
      </c>
      <c r="N8211" s="158">
        <v>1</v>
      </c>
      <c r="O8211" s="158">
        <v>0.84279999999999999</v>
      </c>
      <c r="P8211" s="161">
        <f t="shared" si="771"/>
        <v>0.84279999999999999</v>
      </c>
    </row>
    <row r="8212" spans="9:16" x14ac:dyDescent="0.2">
      <c r="I8212" s="158">
        <f t="shared" si="769"/>
        <v>20</v>
      </c>
      <c r="J8212" s="158" t="str">
        <f t="shared" si="772"/>
        <v>EUR</v>
      </c>
      <c r="K8212" s="158" t="str">
        <f t="shared" si="773"/>
        <v>GBP</v>
      </c>
      <c r="L8212" s="158" t="str">
        <f t="shared" si="770"/>
        <v>EURGBP45499</v>
      </c>
      <c r="M8212" s="160">
        <f t="shared" si="774"/>
        <v>45499</v>
      </c>
      <c r="N8212" s="158">
        <v>1</v>
      </c>
      <c r="O8212" s="158">
        <v>0.84377999999999997</v>
      </c>
      <c r="P8212" s="161">
        <f t="shared" si="771"/>
        <v>0.84379999999999999</v>
      </c>
    </row>
    <row r="8213" spans="9:16" x14ac:dyDescent="0.2">
      <c r="I8213" s="158">
        <f t="shared" si="769"/>
        <v>20</v>
      </c>
      <c r="J8213" s="158" t="str">
        <f t="shared" si="772"/>
        <v>EUR</v>
      </c>
      <c r="K8213" s="158" t="str">
        <f t="shared" si="773"/>
        <v>GBP</v>
      </c>
      <c r="L8213" s="158" t="str">
        <f t="shared" si="770"/>
        <v>EURGBP45500</v>
      </c>
      <c r="M8213" s="160">
        <f t="shared" si="774"/>
        <v>45500</v>
      </c>
      <c r="N8213" s="158">
        <v>1</v>
      </c>
      <c r="O8213" s="158">
        <v>0.84377999999999997</v>
      </c>
      <c r="P8213" s="161">
        <f t="shared" si="771"/>
        <v>0.84379999999999999</v>
      </c>
    </row>
    <row r="8214" spans="9:16" x14ac:dyDescent="0.2">
      <c r="I8214" s="158">
        <f t="shared" si="769"/>
        <v>20</v>
      </c>
      <c r="J8214" s="158" t="str">
        <f t="shared" si="772"/>
        <v>EUR</v>
      </c>
      <c r="K8214" s="158" t="str">
        <f t="shared" si="773"/>
        <v>GBP</v>
      </c>
      <c r="L8214" s="158" t="str">
        <f t="shared" si="770"/>
        <v>EURGBP45501</v>
      </c>
      <c r="M8214" s="160">
        <f t="shared" si="774"/>
        <v>45501</v>
      </c>
      <c r="N8214" s="158">
        <v>1</v>
      </c>
      <c r="O8214" s="158">
        <v>0.84377999999999997</v>
      </c>
      <c r="P8214" s="161">
        <f t="shared" si="771"/>
        <v>0.84379999999999999</v>
      </c>
    </row>
    <row r="8215" spans="9:16" x14ac:dyDescent="0.2">
      <c r="I8215" s="158">
        <f t="shared" si="769"/>
        <v>20</v>
      </c>
      <c r="J8215" s="158" t="str">
        <f t="shared" si="772"/>
        <v>EUR</v>
      </c>
      <c r="K8215" s="158" t="str">
        <f t="shared" si="773"/>
        <v>GBP</v>
      </c>
      <c r="L8215" s="158" t="str">
        <f t="shared" si="770"/>
        <v>EURGBP45502</v>
      </c>
      <c r="M8215" s="160">
        <f t="shared" si="774"/>
        <v>45502</v>
      </c>
      <c r="N8215" s="158">
        <v>1</v>
      </c>
      <c r="O8215" s="158">
        <v>0.84345000000000003</v>
      </c>
      <c r="P8215" s="161">
        <f t="shared" si="771"/>
        <v>0.84350000000000003</v>
      </c>
    </row>
    <row r="8216" spans="9:16" x14ac:dyDescent="0.2">
      <c r="I8216" s="158">
        <f t="shared" si="769"/>
        <v>20</v>
      </c>
      <c r="J8216" s="158" t="str">
        <f t="shared" si="772"/>
        <v>EUR</v>
      </c>
      <c r="K8216" s="158" t="str">
        <f t="shared" si="773"/>
        <v>GBP</v>
      </c>
      <c r="L8216" s="158" t="str">
        <f t="shared" si="770"/>
        <v>EURGBP45503</v>
      </c>
      <c r="M8216" s="160">
        <f t="shared" si="774"/>
        <v>45503</v>
      </c>
      <c r="N8216" s="158">
        <v>1</v>
      </c>
      <c r="O8216" s="158">
        <v>0.84260000000000002</v>
      </c>
      <c r="P8216" s="161">
        <f t="shared" si="771"/>
        <v>0.84260000000000002</v>
      </c>
    </row>
    <row r="8217" spans="9:16" x14ac:dyDescent="0.2">
      <c r="I8217" s="158">
        <f t="shared" si="769"/>
        <v>20</v>
      </c>
      <c r="J8217" s="158" t="str">
        <f t="shared" si="772"/>
        <v>EUR</v>
      </c>
      <c r="K8217" s="158" t="str">
        <f t="shared" si="773"/>
        <v>GBP</v>
      </c>
      <c r="L8217" s="158" t="str">
        <f t="shared" si="770"/>
        <v>EURGBP45504</v>
      </c>
      <c r="M8217" s="160">
        <f t="shared" si="774"/>
        <v>45504</v>
      </c>
      <c r="N8217" s="158">
        <v>1</v>
      </c>
      <c r="O8217" s="158">
        <v>0.84379999999999999</v>
      </c>
      <c r="P8217" s="161">
        <f t="shared" si="771"/>
        <v>0.84379999999999999</v>
      </c>
    </row>
    <row r="8218" spans="9:16" x14ac:dyDescent="0.2">
      <c r="I8218" s="158">
        <f t="shared" si="769"/>
        <v>20</v>
      </c>
      <c r="J8218" s="158" t="str">
        <f t="shared" si="772"/>
        <v>EUR</v>
      </c>
      <c r="K8218" s="158" t="str">
        <f t="shared" si="773"/>
        <v>GBP</v>
      </c>
      <c r="L8218" s="158" t="str">
        <f t="shared" si="770"/>
        <v>EURGBP45505</v>
      </c>
      <c r="M8218" s="160">
        <f t="shared" si="774"/>
        <v>45505</v>
      </c>
      <c r="N8218" s="158">
        <v>1</v>
      </c>
      <c r="O8218" s="158">
        <v>0.84328000000000003</v>
      </c>
      <c r="P8218" s="161">
        <f t="shared" si="771"/>
        <v>0.84330000000000005</v>
      </c>
    </row>
    <row r="8219" spans="9:16" x14ac:dyDescent="0.2">
      <c r="I8219" s="158">
        <f t="shared" si="769"/>
        <v>20</v>
      </c>
      <c r="J8219" s="158" t="str">
        <f t="shared" si="772"/>
        <v>EUR</v>
      </c>
      <c r="K8219" s="158" t="str">
        <f t="shared" si="773"/>
        <v>GBP</v>
      </c>
      <c r="L8219" s="158" t="str">
        <f t="shared" si="770"/>
        <v>EURGBP45506</v>
      </c>
      <c r="M8219" s="160">
        <f t="shared" si="774"/>
        <v>45506</v>
      </c>
      <c r="N8219" s="158">
        <v>1</v>
      </c>
      <c r="O8219" s="158">
        <v>0.85</v>
      </c>
      <c r="P8219" s="161">
        <f t="shared" si="771"/>
        <v>0.85</v>
      </c>
    </row>
    <row r="8220" spans="9:16" x14ac:dyDescent="0.2">
      <c r="I8220" s="158">
        <f t="shared" si="769"/>
        <v>20</v>
      </c>
      <c r="J8220" s="158" t="str">
        <f t="shared" si="772"/>
        <v>EUR</v>
      </c>
      <c r="K8220" s="158" t="str">
        <f t="shared" si="773"/>
        <v>GBP</v>
      </c>
      <c r="L8220" s="158" t="str">
        <f t="shared" si="770"/>
        <v>EURGBP45507</v>
      </c>
      <c r="M8220" s="160">
        <f t="shared" si="774"/>
        <v>45507</v>
      </c>
      <c r="N8220" s="158">
        <v>1</v>
      </c>
      <c r="O8220" s="158">
        <v>0.85</v>
      </c>
      <c r="P8220" s="161">
        <f t="shared" si="771"/>
        <v>0.85</v>
      </c>
    </row>
    <row r="8221" spans="9:16" x14ac:dyDescent="0.2">
      <c r="I8221" s="158">
        <f t="shared" si="769"/>
        <v>20</v>
      </c>
      <c r="J8221" s="158" t="str">
        <f t="shared" si="772"/>
        <v>EUR</v>
      </c>
      <c r="K8221" s="158" t="str">
        <f t="shared" si="773"/>
        <v>GBP</v>
      </c>
      <c r="L8221" s="158" t="str">
        <f t="shared" si="770"/>
        <v>EURGBP45508</v>
      </c>
      <c r="M8221" s="160">
        <f t="shared" si="774"/>
        <v>45508</v>
      </c>
      <c r="N8221" s="158">
        <v>1</v>
      </c>
      <c r="O8221" s="158">
        <v>0.85</v>
      </c>
      <c r="P8221" s="161">
        <f t="shared" si="771"/>
        <v>0.85</v>
      </c>
    </row>
    <row r="8222" spans="9:16" x14ac:dyDescent="0.2">
      <c r="I8222" s="158">
        <f t="shared" si="769"/>
        <v>20</v>
      </c>
      <c r="J8222" s="158" t="str">
        <f t="shared" si="772"/>
        <v>EUR</v>
      </c>
      <c r="K8222" s="158" t="str">
        <f t="shared" si="773"/>
        <v>GBP</v>
      </c>
      <c r="L8222" s="158" t="str">
        <f t="shared" si="770"/>
        <v>EURGBP45509</v>
      </c>
      <c r="M8222" s="160">
        <f t="shared" si="774"/>
        <v>45509</v>
      </c>
      <c r="N8222" s="158">
        <v>1</v>
      </c>
      <c r="O8222" s="158">
        <v>0.85877999999999999</v>
      </c>
      <c r="P8222" s="161">
        <f t="shared" si="771"/>
        <v>0.85880000000000001</v>
      </c>
    </row>
    <row r="8223" spans="9:16" x14ac:dyDescent="0.2">
      <c r="I8223" s="158">
        <f t="shared" si="769"/>
        <v>20</v>
      </c>
      <c r="J8223" s="158" t="str">
        <f t="shared" si="772"/>
        <v>EUR</v>
      </c>
      <c r="K8223" s="158" t="str">
        <f t="shared" si="773"/>
        <v>GBP</v>
      </c>
      <c r="L8223" s="158" t="str">
        <f t="shared" si="770"/>
        <v>EURGBP45510</v>
      </c>
      <c r="M8223" s="160">
        <f t="shared" si="774"/>
        <v>45510</v>
      </c>
      <c r="N8223" s="158">
        <v>1</v>
      </c>
      <c r="O8223" s="158">
        <v>0.85997999999999997</v>
      </c>
      <c r="P8223" s="161">
        <f t="shared" si="771"/>
        <v>0.86</v>
      </c>
    </row>
    <row r="8224" spans="9:16" x14ac:dyDescent="0.2">
      <c r="I8224" s="158">
        <f t="shared" si="769"/>
        <v>20</v>
      </c>
      <c r="J8224" s="158" t="str">
        <f t="shared" si="772"/>
        <v>EUR</v>
      </c>
      <c r="K8224" s="158" t="str">
        <f t="shared" si="773"/>
        <v>GBP</v>
      </c>
      <c r="L8224" s="158" t="str">
        <f t="shared" si="770"/>
        <v>EURGBP45511</v>
      </c>
      <c r="M8224" s="160">
        <f t="shared" si="774"/>
        <v>45511</v>
      </c>
      <c r="N8224" s="158">
        <v>1</v>
      </c>
      <c r="O8224" s="158">
        <v>0.85807999999999995</v>
      </c>
      <c r="P8224" s="161">
        <f t="shared" si="771"/>
        <v>0.85809999999999997</v>
      </c>
    </row>
    <row r="8225" spans="9:16" x14ac:dyDescent="0.2">
      <c r="I8225" s="158">
        <f t="shared" si="769"/>
        <v>20</v>
      </c>
      <c r="J8225" s="158" t="str">
        <f t="shared" si="772"/>
        <v>EUR</v>
      </c>
      <c r="K8225" s="158" t="str">
        <f t="shared" si="773"/>
        <v>GBP</v>
      </c>
      <c r="L8225" s="158" t="str">
        <f t="shared" si="770"/>
        <v>EURGBP45512</v>
      </c>
      <c r="M8225" s="160">
        <f t="shared" si="774"/>
        <v>45512</v>
      </c>
      <c r="N8225" s="158">
        <v>1</v>
      </c>
      <c r="O8225" s="158">
        <v>0.86092999999999997</v>
      </c>
      <c r="P8225" s="161">
        <f t="shared" si="771"/>
        <v>0.8609</v>
      </c>
    </row>
    <row r="8226" spans="9:16" x14ac:dyDescent="0.2">
      <c r="I8226" s="158">
        <f t="shared" si="769"/>
        <v>20</v>
      </c>
      <c r="J8226" s="158" t="str">
        <f t="shared" si="772"/>
        <v>EUR</v>
      </c>
      <c r="K8226" s="158" t="str">
        <f t="shared" si="773"/>
        <v>GBP</v>
      </c>
      <c r="L8226" s="158" t="str">
        <f t="shared" si="770"/>
        <v>EURGBP45513</v>
      </c>
      <c r="M8226" s="160">
        <f t="shared" si="774"/>
        <v>45513</v>
      </c>
      <c r="N8226" s="158">
        <v>1</v>
      </c>
      <c r="O8226" s="158">
        <v>0.85707999999999995</v>
      </c>
      <c r="P8226" s="161">
        <f t="shared" si="771"/>
        <v>0.85709999999999997</v>
      </c>
    </row>
    <row r="8227" spans="9:16" x14ac:dyDescent="0.2">
      <c r="I8227" s="158">
        <f t="shared" si="769"/>
        <v>20</v>
      </c>
      <c r="J8227" s="158" t="str">
        <f t="shared" si="772"/>
        <v>EUR</v>
      </c>
      <c r="K8227" s="158" t="str">
        <f t="shared" si="773"/>
        <v>GBP</v>
      </c>
      <c r="L8227" s="158" t="str">
        <f t="shared" si="770"/>
        <v>EURGBP45514</v>
      </c>
      <c r="M8227" s="160">
        <f t="shared" si="774"/>
        <v>45514</v>
      </c>
      <c r="N8227" s="158">
        <v>1</v>
      </c>
      <c r="O8227" s="158">
        <v>0.85707999999999995</v>
      </c>
      <c r="P8227" s="161">
        <f t="shared" si="771"/>
        <v>0.85709999999999997</v>
      </c>
    </row>
    <row r="8228" spans="9:16" x14ac:dyDescent="0.2">
      <c r="I8228" s="158">
        <f t="shared" si="769"/>
        <v>20</v>
      </c>
      <c r="J8228" s="158" t="str">
        <f t="shared" si="772"/>
        <v>EUR</v>
      </c>
      <c r="K8228" s="158" t="str">
        <f t="shared" si="773"/>
        <v>GBP</v>
      </c>
      <c r="L8228" s="158" t="str">
        <f t="shared" si="770"/>
        <v>EURGBP45515</v>
      </c>
      <c r="M8228" s="160">
        <f t="shared" si="774"/>
        <v>45515</v>
      </c>
      <c r="N8228" s="158">
        <v>1</v>
      </c>
      <c r="O8228" s="158">
        <v>0.85707999999999995</v>
      </c>
      <c r="P8228" s="161">
        <f t="shared" si="771"/>
        <v>0.85709999999999997</v>
      </c>
    </row>
    <row r="8229" spans="9:16" x14ac:dyDescent="0.2">
      <c r="I8229" s="158">
        <f t="shared" si="769"/>
        <v>20</v>
      </c>
      <c r="J8229" s="158" t="str">
        <f t="shared" si="772"/>
        <v>EUR</v>
      </c>
      <c r="K8229" s="158" t="str">
        <f t="shared" si="773"/>
        <v>GBP</v>
      </c>
      <c r="L8229" s="158" t="str">
        <f t="shared" si="770"/>
        <v>EURGBP45516</v>
      </c>
      <c r="M8229" s="160">
        <f t="shared" si="774"/>
        <v>45516</v>
      </c>
      <c r="N8229" s="158">
        <v>1</v>
      </c>
      <c r="O8229" s="158">
        <v>0.85553999999999997</v>
      </c>
      <c r="P8229" s="161">
        <f t="shared" si="771"/>
        <v>0.85550000000000004</v>
      </c>
    </row>
    <row r="8230" spans="9:16" x14ac:dyDescent="0.2">
      <c r="I8230" s="158">
        <f t="shared" si="769"/>
        <v>20</v>
      </c>
      <c r="J8230" s="158" t="str">
        <f t="shared" si="772"/>
        <v>EUR</v>
      </c>
      <c r="K8230" s="158" t="str">
        <f t="shared" si="773"/>
        <v>GBP</v>
      </c>
      <c r="L8230" s="158" t="str">
        <f t="shared" si="770"/>
        <v>EURGBP45517</v>
      </c>
      <c r="M8230" s="160">
        <f t="shared" si="774"/>
        <v>45517</v>
      </c>
      <c r="N8230" s="158">
        <v>1</v>
      </c>
      <c r="O8230" s="158">
        <v>0.85458000000000001</v>
      </c>
      <c r="P8230" s="161">
        <f t="shared" si="771"/>
        <v>0.85460000000000003</v>
      </c>
    </row>
    <row r="8231" spans="9:16" x14ac:dyDescent="0.2">
      <c r="I8231" s="158">
        <f t="shared" si="769"/>
        <v>20</v>
      </c>
      <c r="J8231" s="158" t="str">
        <f t="shared" si="772"/>
        <v>EUR</v>
      </c>
      <c r="K8231" s="158" t="str">
        <f t="shared" si="773"/>
        <v>GBP</v>
      </c>
      <c r="L8231" s="158" t="str">
        <f t="shared" si="770"/>
        <v>EURGBP45518</v>
      </c>
      <c r="M8231" s="160">
        <f t="shared" si="774"/>
        <v>45518</v>
      </c>
      <c r="N8231" s="158">
        <v>1</v>
      </c>
      <c r="O8231" s="158">
        <v>0.85782999999999998</v>
      </c>
      <c r="P8231" s="161">
        <f t="shared" si="771"/>
        <v>0.85780000000000001</v>
      </c>
    </row>
    <row r="8232" spans="9:16" x14ac:dyDescent="0.2">
      <c r="I8232" s="158">
        <f t="shared" si="769"/>
        <v>20</v>
      </c>
      <c r="J8232" s="158" t="str">
        <f t="shared" si="772"/>
        <v>EUR</v>
      </c>
      <c r="K8232" s="158" t="str">
        <f t="shared" si="773"/>
        <v>GBP</v>
      </c>
      <c r="L8232" s="158" t="str">
        <f t="shared" si="770"/>
        <v>EURGBP45519</v>
      </c>
      <c r="M8232" s="160">
        <f t="shared" si="774"/>
        <v>45519</v>
      </c>
      <c r="N8232" s="158">
        <v>1</v>
      </c>
      <c r="O8232" s="158">
        <v>0.85614999999999997</v>
      </c>
      <c r="P8232" s="161">
        <f t="shared" si="771"/>
        <v>0.85619999999999996</v>
      </c>
    </row>
    <row r="8233" spans="9:16" x14ac:dyDescent="0.2">
      <c r="I8233" s="158">
        <f t="shared" si="769"/>
        <v>20</v>
      </c>
      <c r="J8233" s="158" t="str">
        <f t="shared" si="772"/>
        <v>EUR</v>
      </c>
      <c r="K8233" s="158" t="str">
        <f t="shared" si="773"/>
        <v>GBP</v>
      </c>
      <c r="L8233" s="158" t="str">
        <f t="shared" si="770"/>
        <v>EURGBP45520</v>
      </c>
      <c r="M8233" s="160">
        <f t="shared" si="774"/>
        <v>45520</v>
      </c>
      <c r="N8233" s="158">
        <v>1</v>
      </c>
      <c r="O8233" s="158">
        <v>0.85128000000000004</v>
      </c>
      <c r="P8233" s="161">
        <f t="shared" si="771"/>
        <v>0.85129999999999995</v>
      </c>
    </row>
    <row r="8234" spans="9:16" x14ac:dyDescent="0.2">
      <c r="I8234" s="158">
        <f t="shared" ref="I8234:I8297" si="775">IF(M8233=$G$2,I8233+1,I8233)</f>
        <v>20</v>
      </c>
      <c r="J8234" s="158" t="str">
        <f t="shared" si="772"/>
        <v>EUR</v>
      </c>
      <c r="K8234" s="158" t="str">
        <f t="shared" si="773"/>
        <v>GBP</v>
      </c>
      <c r="L8234" s="158" t="str">
        <f t="shared" si="770"/>
        <v>EURGBP45521</v>
      </c>
      <c r="M8234" s="160">
        <f t="shared" si="774"/>
        <v>45521</v>
      </c>
      <c r="N8234" s="158">
        <v>1</v>
      </c>
      <c r="O8234" s="158">
        <v>0.85128000000000004</v>
      </c>
      <c r="P8234" s="161">
        <f t="shared" si="771"/>
        <v>0.85129999999999995</v>
      </c>
    </row>
    <row r="8235" spans="9:16" x14ac:dyDescent="0.2">
      <c r="I8235" s="158">
        <f t="shared" si="775"/>
        <v>20</v>
      </c>
      <c r="J8235" s="158" t="str">
        <f t="shared" si="772"/>
        <v>EUR</v>
      </c>
      <c r="K8235" s="158" t="str">
        <f t="shared" si="773"/>
        <v>GBP</v>
      </c>
      <c r="L8235" s="158" t="str">
        <f t="shared" si="770"/>
        <v>EURGBP45522</v>
      </c>
      <c r="M8235" s="160">
        <f t="shared" si="774"/>
        <v>45522</v>
      </c>
      <c r="N8235" s="158">
        <v>1</v>
      </c>
      <c r="O8235" s="158">
        <v>0.85128000000000004</v>
      </c>
      <c r="P8235" s="161">
        <f t="shared" si="771"/>
        <v>0.85129999999999995</v>
      </c>
    </row>
    <row r="8236" spans="9:16" x14ac:dyDescent="0.2">
      <c r="I8236" s="158">
        <f t="shared" si="775"/>
        <v>20</v>
      </c>
      <c r="J8236" s="158" t="str">
        <f t="shared" si="772"/>
        <v>EUR</v>
      </c>
      <c r="K8236" s="158" t="str">
        <f t="shared" si="773"/>
        <v>GBP</v>
      </c>
      <c r="L8236" s="158" t="str">
        <f t="shared" si="770"/>
        <v>EURGBP45523</v>
      </c>
      <c r="M8236" s="160">
        <f t="shared" si="774"/>
        <v>45523</v>
      </c>
      <c r="N8236" s="158">
        <v>1</v>
      </c>
      <c r="O8236" s="158">
        <v>0.85243000000000002</v>
      </c>
      <c r="P8236" s="161">
        <f t="shared" si="771"/>
        <v>0.85240000000000005</v>
      </c>
    </row>
    <row r="8237" spans="9:16" x14ac:dyDescent="0.2">
      <c r="I8237" s="158">
        <f t="shared" si="775"/>
        <v>20</v>
      </c>
      <c r="J8237" s="158" t="str">
        <f t="shared" si="772"/>
        <v>EUR</v>
      </c>
      <c r="K8237" s="158" t="str">
        <f t="shared" si="773"/>
        <v>GBP</v>
      </c>
      <c r="L8237" s="158" t="str">
        <f t="shared" si="770"/>
        <v>EURGBP45524</v>
      </c>
      <c r="M8237" s="160">
        <f t="shared" si="774"/>
        <v>45524</v>
      </c>
      <c r="N8237" s="158">
        <v>1</v>
      </c>
      <c r="O8237" s="158">
        <v>0.85194000000000003</v>
      </c>
      <c r="P8237" s="161">
        <f t="shared" si="771"/>
        <v>0.85189999999999999</v>
      </c>
    </row>
    <row r="8238" spans="9:16" x14ac:dyDescent="0.2">
      <c r="I8238" s="158">
        <f t="shared" si="775"/>
        <v>20</v>
      </c>
      <c r="J8238" s="158" t="str">
        <f t="shared" si="772"/>
        <v>EUR</v>
      </c>
      <c r="K8238" s="158" t="str">
        <f t="shared" si="773"/>
        <v>GBP</v>
      </c>
      <c r="L8238" s="158" t="str">
        <f t="shared" si="770"/>
        <v>EURGBP45525</v>
      </c>
      <c r="M8238" s="160">
        <f t="shared" si="774"/>
        <v>45525</v>
      </c>
      <c r="N8238" s="158">
        <v>1</v>
      </c>
      <c r="O8238" s="158">
        <v>0.85302999999999995</v>
      </c>
      <c r="P8238" s="161">
        <f t="shared" si="771"/>
        <v>0.85299999999999998</v>
      </c>
    </row>
    <row r="8239" spans="9:16" x14ac:dyDescent="0.2">
      <c r="I8239" s="158">
        <f t="shared" si="775"/>
        <v>20</v>
      </c>
      <c r="J8239" s="158" t="str">
        <f t="shared" si="772"/>
        <v>EUR</v>
      </c>
      <c r="K8239" s="158" t="str">
        <f t="shared" si="773"/>
        <v>GBP</v>
      </c>
      <c r="L8239" s="158" t="str">
        <f t="shared" si="770"/>
        <v>EURGBP45526</v>
      </c>
      <c r="M8239" s="160">
        <f t="shared" si="774"/>
        <v>45526</v>
      </c>
      <c r="N8239" s="158">
        <v>1</v>
      </c>
      <c r="O8239" s="158">
        <v>0.84943000000000002</v>
      </c>
      <c r="P8239" s="161">
        <f t="shared" si="771"/>
        <v>0.84940000000000004</v>
      </c>
    </row>
    <row r="8240" spans="9:16" x14ac:dyDescent="0.2">
      <c r="I8240" s="158">
        <f t="shared" si="775"/>
        <v>20</v>
      </c>
      <c r="J8240" s="158" t="str">
        <f t="shared" si="772"/>
        <v>EUR</v>
      </c>
      <c r="K8240" s="158" t="str">
        <f t="shared" si="773"/>
        <v>GBP</v>
      </c>
      <c r="L8240" s="158" t="str">
        <f t="shared" si="770"/>
        <v>EURGBP45527</v>
      </c>
      <c r="M8240" s="160">
        <f t="shared" si="774"/>
        <v>45527</v>
      </c>
      <c r="N8240" s="158">
        <v>1</v>
      </c>
      <c r="O8240" s="158">
        <v>0.84733000000000003</v>
      </c>
      <c r="P8240" s="161">
        <f t="shared" si="771"/>
        <v>0.84730000000000005</v>
      </c>
    </row>
    <row r="8241" spans="9:16" x14ac:dyDescent="0.2">
      <c r="I8241" s="158">
        <f t="shared" si="775"/>
        <v>20</v>
      </c>
      <c r="J8241" s="158" t="str">
        <f t="shared" si="772"/>
        <v>EUR</v>
      </c>
      <c r="K8241" s="158" t="str">
        <f t="shared" si="773"/>
        <v>GBP</v>
      </c>
      <c r="L8241" s="158" t="str">
        <f t="shared" si="770"/>
        <v>EURGBP45528</v>
      </c>
      <c r="M8241" s="160">
        <f t="shared" si="774"/>
        <v>45528</v>
      </c>
      <c r="N8241" s="158">
        <v>1</v>
      </c>
      <c r="O8241" s="158">
        <v>0.84733000000000003</v>
      </c>
      <c r="P8241" s="161">
        <f t="shared" si="771"/>
        <v>0.84730000000000005</v>
      </c>
    </row>
    <row r="8242" spans="9:16" x14ac:dyDescent="0.2">
      <c r="I8242" s="158">
        <f t="shared" si="775"/>
        <v>20</v>
      </c>
      <c r="J8242" s="158" t="str">
        <f t="shared" si="772"/>
        <v>EUR</v>
      </c>
      <c r="K8242" s="158" t="str">
        <f t="shared" si="773"/>
        <v>GBP</v>
      </c>
      <c r="L8242" s="158" t="str">
        <f t="shared" si="770"/>
        <v>EURGBP45529</v>
      </c>
      <c r="M8242" s="160">
        <f t="shared" si="774"/>
        <v>45529</v>
      </c>
      <c r="N8242" s="158">
        <v>1</v>
      </c>
      <c r="O8242" s="158">
        <v>0.84733000000000003</v>
      </c>
      <c r="P8242" s="161">
        <f t="shared" si="771"/>
        <v>0.84730000000000005</v>
      </c>
    </row>
    <row r="8243" spans="9:16" x14ac:dyDescent="0.2">
      <c r="I8243" s="158">
        <f t="shared" si="775"/>
        <v>20</v>
      </c>
      <c r="J8243" s="158" t="str">
        <f t="shared" si="772"/>
        <v>EUR</v>
      </c>
      <c r="K8243" s="158" t="str">
        <f t="shared" si="773"/>
        <v>GBP</v>
      </c>
      <c r="L8243" s="158" t="str">
        <f t="shared" si="770"/>
        <v>EURGBP45530</v>
      </c>
      <c r="M8243" s="160">
        <f t="shared" si="774"/>
        <v>45530</v>
      </c>
      <c r="N8243" s="158">
        <v>1</v>
      </c>
      <c r="O8243" s="158">
        <v>0.84645000000000004</v>
      </c>
      <c r="P8243" s="161">
        <f t="shared" si="771"/>
        <v>0.84650000000000003</v>
      </c>
    </row>
    <row r="8244" spans="9:16" x14ac:dyDescent="0.2">
      <c r="I8244" s="158">
        <f t="shared" si="775"/>
        <v>20</v>
      </c>
      <c r="J8244" s="158" t="str">
        <f t="shared" si="772"/>
        <v>EUR</v>
      </c>
      <c r="K8244" s="158" t="str">
        <f t="shared" si="773"/>
        <v>GBP</v>
      </c>
      <c r="L8244" s="158" t="str">
        <f t="shared" si="770"/>
        <v>EURGBP45531</v>
      </c>
      <c r="M8244" s="160">
        <f t="shared" si="774"/>
        <v>45531</v>
      </c>
      <c r="N8244" s="158">
        <v>1</v>
      </c>
      <c r="O8244" s="158">
        <v>0.84438000000000002</v>
      </c>
      <c r="P8244" s="161">
        <f t="shared" si="771"/>
        <v>0.84440000000000004</v>
      </c>
    </row>
    <row r="8245" spans="9:16" x14ac:dyDescent="0.2">
      <c r="I8245" s="158">
        <f t="shared" si="775"/>
        <v>20</v>
      </c>
      <c r="J8245" s="158" t="str">
        <f t="shared" si="772"/>
        <v>EUR</v>
      </c>
      <c r="K8245" s="158" t="str">
        <f t="shared" si="773"/>
        <v>GBP</v>
      </c>
      <c r="L8245" s="158" t="str">
        <f t="shared" si="770"/>
        <v>EURGBP45532</v>
      </c>
      <c r="M8245" s="160">
        <f t="shared" si="774"/>
        <v>45532</v>
      </c>
      <c r="N8245" s="158">
        <v>1</v>
      </c>
      <c r="O8245" s="158">
        <v>0.84162999999999999</v>
      </c>
      <c r="P8245" s="161">
        <f t="shared" si="771"/>
        <v>0.84160000000000001</v>
      </c>
    </row>
    <row r="8246" spans="9:16" x14ac:dyDescent="0.2">
      <c r="I8246" s="158">
        <f t="shared" si="775"/>
        <v>20</v>
      </c>
      <c r="J8246" s="158" t="str">
        <f t="shared" si="772"/>
        <v>EUR</v>
      </c>
      <c r="K8246" s="158" t="str">
        <f t="shared" si="773"/>
        <v>GBP</v>
      </c>
      <c r="L8246" s="158" t="str">
        <f t="shared" si="770"/>
        <v>EURGBP45533</v>
      </c>
      <c r="M8246" s="160">
        <f t="shared" si="774"/>
        <v>45533</v>
      </c>
      <c r="N8246" s="158">
        <v>1</v>
      </c>
      <c r="O8246" s="158">
        <v>0.84175</v>
      </c>
      <c r="P8246" s="161">
        <f t="shared" si="771"/>
        <v>0.84179999999999999</v>
      </c>
    </row>
    <row r="8247" spans="9:16" x14ac:dyDescent="0.2">
      <c r="I8247" s="158">
        <f t="shared" si="775"/>
        <v>20</v>
      </c>
      <c r="J8247" s="158" t="str">
        <f t="shared" si="772"/>
        <v>EUR</v>
      </c>
      <c r="K8247" s="158" t="str">
        <f t="shared" si="773"/>
        <v>GBP</v>
      </c>
      <c r="L8247" s="158" t="str">
        <f t="shared" si="770"/>
        <v>EURGBP45534</v>
      </c>
      <c r="M8247" s="160">
        <f t="shared" si="774"/>
        <v>45534</v>
      </c>
      <c r="N8247" s="158">
        <v>1</v>
      </c>
      <c r="O8247" s="158">
        <v>0.84119999999999995</v>
      </c>
      <c r="P8247" s="161">
        <f t="shared" si="771"/>
        <v>0.84119999999999995</v>
      </c>
    </row>
    <row r="8248" spans="9:16" x14ac:dyDescent="0.2">
      <c r="I8248" s="158">
        <f t="shared" si="775"/>
        <v>20</v>
      </c>
      <c r="J8248" s="158" t="str">
        <f t="shared" si="772"/>
        <v>EUR</v>
      </c>
      <c r="K8248" s="158" t="str">
        <f t="shared" si="773"/>
        <v>GBP</v>
      </c>
      <c r="L8248" s="158" t="str">
        <f t="shared" si="770"/>
        <v>EURGBP45535</v>
      </c>
      <c r="M8248" s="160">
        <f t="shared" si="774"/>
        <v>45535</v>
      </c>
      <c r="N8248" s="158">
        <v>1</v>
      </c>
      <c r="O8248" s="158">
        <v>0.84119999999999995</v>
      </c>
      <c r="P8248" s="161">
        <f t="shared" si="771"/>
        <v>0.84119999999999995</v>
      </c>
    </row>
    <row r="8249" spans="9:16" x14ac:dyDescent="0.2">
      <c r="I8249" s="158">
        <f t="shared" si="775"/>
        <v>20</v>
      </c>
      <c r="J8249" s="158" t="str">
        <f t="shared" si="772"/>
        <v>EUR</v>
      </c>
      <c r="K8249" s="158" t="str">
        <f t="shared" si="773"/>
        <v>GBP</v>
      </c>
      <c r="L8249" s="158" t="str">
        <f t="shared" si="770"/>
        <v>EURGBP45536</v>
      </c>
      <c r="M8249" s="160">
        <f t="shared" si="774"/>
        <v>45536</v>
      </c>
      <c r="N8249" s="158">
        <v>1</v>
      </c>
      <c r="O8249" s="158">
        <v>0.84119999999999995</v>
      </c>
      <c r="P8249" s="161">
        <f t="shared" si="771"/>
        <v>0.84119999999999995</v>
      </c>
    </row>
    <row r="8250" spans="9:16" x14ac:dyDescent="0.2">
      <c r="I8250" s="158">
        <f t="shared" si="775"/>
        <v>20</v>
      </c>
      <c r="J8250" s="158" t="str">
        <f t="shared" si="772"/>
        <v>EUR</v>
      </c>
      <c r="K8250" s="158" t="str">
        <f t="shared" si="773"/>
        <v>GBP</v>
      </c>
      <c r="L8250" s="158" t="str">
        <f t="shared" si="770"/>
        <v>EURGBP45537</v>
      </c>
      <c r="M8250" s="160">
        <f t="shared" si="774"/>
        <v>45537</v>
      </c>
      <c r="N8250" s="158">
        <v>1</v>
      </c>
      <c r="O8250" s="158">
        <v>0.84218000000000004</v>
      </c>
      <c r="P8250" s="161">
        <f t="shared" si="771"/>
        <v>0.84219999999999995</v>
      </c>
    </row>
    <row r="8251" spans="9:16" x14ac:dyDescent="0.2">
      <c r="I8251" s="158">
        <f t="shared" si="775"/>
        <v>20</v>
      </c>
      <c r="J8251" s="158" t="str">
        <f t="shared" si="772"/>
        <v>EUR</v>
      </c>
      <c r="K8251" s="158" t="str">
        <f t="shared" si="773"/>
        <v>GBP</v>
      </c>
      <c r="L8251" s="158" t="str">
        <f t="shared" si="770"/>
        <v>EURGBP45538</v>
      </c>
      <c r="M8251" s="160">
        <f t="shared" si="774"/>
        <v>45538</v>
      </c>
      <c r="N8251" s="158">
        <v>1</v>
      </c>
      <c r="O8251" s="158">
        <v>0.84084999999999999</v>
      </c>
      <c r="P8251" s="161">
        <f t="shared" si="771"/>
        <v>0.84089999999999998</v>
      </c>
    </row>
    <row r="8252" spans="9:16" x14ac:dyDescent="0.2">
      <c r="I8252" s="158">
        <f t="shared" si="775"/>
        <v>20</v>
      </c>
      <c r="J8252" s="158" t="str">
        <f t="shared" si="772"/>
        <v>EUR</v>
      </c>
      <c r="K8252" s="158" t="str">
        <f t="shared" si="773"/>
        <v>GBP</v>
      </c>
      <c r="L8252" s="158" t="str">
        <f t="shared" si="770"/>
        <v>EURGBP45539</v>
      </c>
      <c r="M8252" s="160">
        <f t="shared" si="774"/>
        <v>45539</v>
      </c>
      <c r="N8252" s="158">
        <v>1</v>
      </c>
      <c r="O8252" s="158">
        <v>0.84248000000000001</v>
      </c>
      <c r="P8252" s="161">
        <f t="shared" si="771"/>
        <v>0.84250000000000003</v>
      </c>
    </row>
    <row r="8253" spans="9:16" x14ac:dyDescent="0.2">
      <c r="I8253" s="158">
        <f t="shared" si="775"/>
        <v>20</v>
      </c>
      <c r="J8253" s="158" t="str">
        <f t="shared" si="772"/>
        <v>EUR</v>
      </c>
      <c r="K8253" s="158" t="str">
        <f t="shared" si="773"/>
        <v>GBP</v>
      </c>
      <c r="L8253" s="158" t="str">
        <f t="shared" si="770"/>
        <v>EURGBP45540</v>
      </c>
      <c r="M8253" s="160">
        <f t="shared" si="774"/>
        <v>45540</v>
      </c>
      <c r="N8253" s="158">
        <v>1</v>
      </c>
      <c r="O8253" s="158">
        <v>0.84318000000000004</v>
      </c>
      <c r="P8253" s="161">
        <f t="shared" si="771"/>
        <v>0.84319999999999995</v>
      </c>
    </row>
    <row r="8254" spans="9:16" x14ac:dyDescent="0.2">
      <c r="I8254" s="158">
        <f t="shared" si="775"/>
        <v>20</v>
      </c>
      <c r="J8254" s="158" t="str">
        <f t="shared" si="772"/>
        <v>EUR</v>
      </c>
      <c r="K8254" s="158" t="str">
        <f t="shared" si="773"/>
        <v>GBP</v>
      </c>
      <c r="L8254" s="158" t="str">
        <f t="shared" si="770"/>
        <v>EURGBP45541</v>
      </c>
      <c r="M8254" s="160">
        <f t="shared" si="774"/>
        <v>45541</v>
      </c>
      <c r="N8254" s="158">
        <v>1</v>
      </c>
      <c r="O8254" s="158">
        <v>0.84292999999999996</v>
      </c>
      <c r="P8254" s="161">
        <f t="shared" si="771"/>
        <v>0.84289999999999998</v>
      </c>
    </row>
    <row r="8255" spans="9:16" x14ac:dyDescent="0.2">
      <c r="I8255" s="158">
        <f t="shared" si="775"/>
        <v>20</v>
      </c>
      <c r="J8255" s="158" t="str">
        <f t="shared" si="772"/>
        <v>EUR</v>
      </c>
      <c r="K8255" s="158" t="str">
        <f t="shared" si="773"/>
        <v>GBP</v>
      </c>
      <c r="L8255" s="158" t="str">
        <f t="shared" si="770"/>
        <v>EURGBP45542</v>
      </c>
      <c r="M8255" s="160">
        <f t="shared" si="774"/>
        <v>45542</v>
      </c>
      <c r="N8255" s="158">
        <v>1</v>
      </c>
      <c r="O8255" s="158">
        <v>0.84292999999999996</v>
      </c>
      <c r="P8255" s="161">
        <f t="shared" si="771"/>
        <v>0.84289999999999998</v>
      </c>
    </row>
    <row r="8256" spans="9:16" x14ac:dyDescent="0.2">
      <c r="I8256" s="158">
        <f t="shared" si="775"/>
        <v>20</v>
      </c>
      <c r="J8256" s="158" t="str">
        <f t="shared" si="772"/>
        <v>EUR</v>
      </c>
      <c r="K8256" s="158" t="str">
        <f t="shared" si="773"/>
        <v>GBP</v>
      </c>
      <c r="L8256" s="158" t="str">
        <f t="shared" si="770"/>
        <v>EURGBP45543</v>
      </c>
      <c r="M8256" s="160">
        <f t="shared" si="774"/>
        <v>45543</v>
      </c>
      <c r="N8256" s="158">
        <v>1</v>
      </c>
      <c r="O8256" s="158">
        <v>0.84292999999999996</v>
      </c>
      <c r="P8256" s="161">
        <f t="shared" si="771"/>
        <v>0.84289999999999998</v>
      </c>
    </row>
    <row r="8257" spans="9:16" x14ac:dyDescent="0.2">
      <c r="I8257" s="158">
        <f t="shared" si="775"/>
        <v>20</v>
      </c>
      <c r="J8257" s="158" t="str">
        <f t="shared" si="772"/>
        <v>EUR</v>
      </c>
      <c r="K8257" s="158" t="str">
        <f t="shared" si="773"/>
        <v>GBP</v>
      </c>
      <c r="L8257" s="158" t="str">
        <f t="shared" si="770"/>
        <v>EURGBP45544</v>
      </c>
      <c r="M8257" s="160">
        <f t="shared" si="774"/>
        <v>45544</v>
      </c>
      <c r="N8257" s="158">
        <v>1</v>
      </c>
      <c r="O8257" s="158">
        <v>0.84365000000000001</v>
      </c>
      <c r="P8257" s="161">
        <f t="shared" si="771"/>
        <v>0.84370000000000001</v>
      </c>
    </row>
    <row r="8258" spans="9:16" x14ac:dyDescent="0.2">
      <c r="I8258" s="158">
        <f t="shared" si="775"/>
        <v>20</v>
      </c>
      <c r="J8258" s="158" t="str">
        <f t="shared" si="772"/>
        <v>EUR</v>
      </c>
      <c r="K8258" s="158" t="str">
        <f t="shared" si="773"/>
        <v>GBP</v>
      </c>
      <c r="L8258" s="158" t="str">
        <f t="shared" si="770"/>
        <v>EURGBP45545</v>
      </c>
      <c r="M8258" s="160">
        <f t="shared" si="774"/>
        <v>45545</v>
      </c>
      <c r="N8258" s="158">
        <v>1</v>
      </c>
      <c r="O8258" s="158">
        <v>0.84265000000000001</v>
      </c>
      <c r="P8258" s="161">
        <f t="shared" si="771"/>
        <v>0.8427</v>
      </c>
    </row>
    <row r="8259" spans="9:16" x14ac:dyDescent="0.2">
      <c r="I8259" s="158">
        <f t="shared" si="775"/>
        <v>20</v>
      </c>
      <c r="J8259" s="158" t="str">
        <f t="shared" si="772"/>
        <v>EUR</v>
      </c>
      <c r="K8259" s="158" t="str">
        <f t="shared" si="773"/>
        <v>GBP</v>
      </c>
      <c r="L8259" s="158" t="str">
        <f t="shared" ref="L8259:L8322" si="776">J8259&amp;K8259&amp;M8259</f>
        <v>EURGBP45546</v>
      </c>
      <c r="M8259" s="160">
        <f t="shared" si="774"/>
        <v>45546</v>
      </c>
      <c r="N8259" s="158">
        <v>1</v>
      </c>
      <c r="O8259" s="158">
        <v>0.84375</v>
      </c>
      <c r="P8259" s="161">
        <f t="shared" ref="P8259:P8322" si="777">ROUND(N8259*O8259,4)</f>
        <v>0.84379999999999999</v>
      </c>
    </row>
    <row r="8260" spans="9:16" x14ac:dyDescent="0.2">
      <c r="I8260" s="158">
        <f t="shared" si="775"/>
        <v>20</v>
      </c>
      <c r="J8260" s="158" t="str">
        <f t="shared" ref="J8260:J8323" si="778">VLOOKUP($I8260,$A:$C,2,FALSE)</f>
        <v>EUR</v>
      </c>
      <c r="K8260" s="158" t="str">
        <f t="shared" ref="K8260:K8323" si="779">VLOOKUP($I8260,$A:$C,3,FALSE)</f>
        <v>GBP</v>
      </c>
      <c r="L8260" s="158" t="str">
        <f t="shared" si="776"/>
        <v>EURGBP45547</v>
      </c>
      <c r="M8260" s="160">
        <f t="shared" ref="M8260:M8323" si="780">IF(I8260=I8259,M8259+1,$G$1)</f>
        <v>45547</v>
      </c>
      <c r="N8260" s="158">
        <v>1</v>
      </c>
      <c r="O8260" s="158">
        <v>0.84460000000000002</v>
      </c>
      <c r="P8260" s="161">
        <f t="shared" si="777"/>
        <v>0.84460000000000002</v>
      </c>
    </row>
    <row r="8261" spans="9:16" x14ac:dyDescent="0.2">
      <c r="I8261" s="158">
        <f t="shared" si="775"/>
        <v>20</v>
      </c>
      <c r="J8261" s="158" t="str">
        <f t="shared" si="778"/>
        <v>EUR</v>
      </c>
      <c r="K8261" s="158" t="str">
        <f t="shared" si="779"/>
        <v>GBP</v>
      </c>
      <c r="L8261" s="158" t="str">
        <f t="shared" si="776"/>
        <v>EURGBP45548</v>
      </c>
      <c r="M8261" s="160">
        <f t="shared" si="780"/>
        <v>45548</v>
      </c>
      <c r="N8261" s="158">
        <v>1</v>
      </c>
      <c r="O8261" s="158">
        <v>0.84475</v>
      </c>
      <c r="P8261" s="161">
        <f t="shared" si="777"/>
        <v>0.8448</v>
      </c>
    </row>
    <row r="8262" spans="9:16" x14ac:dyDescent="0.2">
      <c r="I8262" s="158">
        <f t="shared" si="775"/>
        <v>20</v>
      </c>
      <c r="J8262" s="158" t="str">
        <f t="shared" si="778"/>
        <v>EUR</v>
      </c>
      <c r="K8262" s="158" t="str">
        <f t="shared" si="779"/>
        <v>GBP</v>
      </c>
      <c r="L8262" s="158" t="str">
        <f t="shared" si="776"/>
        <v>EURGBP45549</v>
      </c>
      <c r="M8262" s="160">
        <f t="shared" si="780"/>
        <v>45549</v>
      </c>
      <c r="N8262" s="158">
        <v>1</v>
      </c>
      <c r="O8262" s="158">
        <v>0.84475</v>
      </c>
      <c r="P8262" s="161">
        <f t="shared" si="777"/>
        <v>0.8448</v>
      </c>
    </row>
    <row r="8263" spans="9:16" x14ac:dyDescent="0.2">
      <c r="I8263" s="158">
        <f t="shared" si="775"/>
        <v>20</v>
      </c>
      <c r="J8263" s="158" t="str">
        <f t="shared" si="778"/>
        <v>EUR</v>
      </c>
      <c r="K8263" s="158" t="str">
        <f t="shared" si="779"/>
        <v>GBP</v>
      </c>
      <c r="L8263" s="158" t="str">
        <f t="shared" si="776"/>
        <v>EURGBP45550</v>
      </c>
      <c r="M8263" s="160">
        <f t="shared" si="780"/>
        <v>45550</v>
      </c>
      <c r="N8263" s="158">
        <v>1</v>
      </c>
      <c r="O8263" s="158">
        <v>0.84475</v>
      </c>
      <c r="P8263" s="161">
        <f t="shared" si="777"/>
        <v>0.8448</v>
      </c>
    </row>
    <row r="8264" spans="9:16" x14ac:dyDescent="0.2">
      <c r="I8264" s="158">
        <f t="shared" si="775"/>
        <v>20</v>
      </c>
      <c r="J8264" s="158" t="str">
        <f t="shared" si="778"/>
        <v>EUR</v>
      </c>
      <c r="K8264" s="158" t="str">
        <f t="shared" si="779"/>
        <v>GBP</v>
      </c>
      <c r="L8264" s="158" t="str">
        <f t="shared" si="776"/>
        <v>EURGBP45551</v>
      </c>
      <c r="M8264" s="160">
        <f t="shared" si="780"/>
        <v>45551</v>
      </c>
      <c r="N8264" s="158">
        <v>1</v>
      </c>
      <c r="O8264" s="158">
        <v>0.84277999999999997</v>
      </c>
      <c r="P8264" s="161">
        <f t="shared" si="777"/>
        <v>0.84279999999999999</v>
      </c>
    </row>
    <row r="8265" spans="9:16" x14ac:dyDescent="0.2">
      <c r="I8265" s="158">
        <f t="shared" si="775"/>
        <v>20</v>
      </c>
      <c r="J8265" s="158" t="str">
        <f t="shared" si="778"/>
        <v>EUR</v>
      </c>
      <c r="K8265" s="158" t="str">
        <f t="shared" si="779"/>
        <v>GBP</v>
      </c>
      <c r="L8265" s="158" t="str">
        <f t="shared" si="776"/>
        <v>EURGBP45552</v>
      </c>
      <c r="M8265" s="160">
        <f t="shared" si="780"/>
        <v>45552</v>
      </c>
      <c r="N8265" s="158">
        <v>1</v>
      </c>
      <c r="O8265" s="158">
        <v>0.84277999999999997</v>
      </c>
      <c r="P8265" s="161">
        <f t="shared" si="777"/>
        <v>0.84279999999999999</v>
      </c>
    </row>
    <row r="8266" spans="9:16" x14ac:dyDescent="0.2">
      <c r="I8266" s="158">
        <f t="shared" si="775"/>
        <v>20</v>
      </c>
      <c r="J8266" s="158" t="str">
        <f t="shared" si="778"/>
        <v>EUR</v>
      </c>
      <c r="K8266" s="158" t="str">
        <f t="shared" si="779"/>
        <v>GBP</v>
      </c>
      <c r="L8266" s="158" t="str">
        <f t="shared" si="776"/>
        <v>EURGBP45553</v>
      </c>
      <c r="M8266" s="160">
        <f t="shared" si="780"/>
        <v>45553</v>
      </c>
      <c r="N8266" s="158">
        <v>1</v>
      </c>
      <c r="O8266" s="158">
        <v>0.84225000000000005</v>
      </c>
      <c r="P8266" s="161">
        <f t="shared" si="777"/>
        <v>0.84230000000000005</v>
      </c>
    </row>
    <row r="8267" spans="9:16" x14ac:dyDescent="0.2">
      <c r="I8267" s="158">
        <f t="shared" si="775"/>
        <v>20</v>
      </c>
      <c r="J8267" s="158" t="str">
        <f t="shared" si="778"/>
        <v>EUR</v>
      </c>
      <c r="K8267" s="158" t="str">
        <f t="shared" si="779"/>
        <v>GBP</v>
      </c>
      <c r="L8267" s="158" t="str">
        <f t="shared" si="776"/>
        <v>EURGBP45554</v>
      </c>
      <c r="M8267" s="160">
        <f t="shared" si="780"/>
        <v>45554</v>
      </c>
      <c r="N8267" s="158">
        <v>1</v>
      </c>
      <c r="O8267" s="158">
        <v>0.83953</v>
      </c>
      <c r="P8267" s="161">
        <f t="shared" si="777"/>
        <v>0.83950000000000002</v>
      </c>
    </row>
    <row r="8268" spans="9:16" x14ac:dyDescent="0.2">
      <c r="I8268" s="158">
        <f t="shared" si="775"/>
        <v>20</v>
      </c>
      <c r="J8268" s="158" t="str">
        <f t="shared" si="778"/>
        <v>EUR</v>
      </c>
      <c r="K8268" s="158" t="str">
        <f t="shared" si="779"/>
        <v>GBP</v>
      </c>
      <c r="L8268" s="158" t="str">
        <f t="shared" si="776"/>
        <v>EURGBP45555</v>
      </c>
      <c r="M8268" s="160">
        <f t="shared" si="780"/>
        <v>45555</v>
      </c>
      <c r="N8268" s="158">
        <v>1</v>
      </c>
      <c r="O8268" s="158">
        <v>0.83909999999999996</v>
      </c>
      <c r="P8268" s="161">
        <f t="shared" si="777"/>
        <v>0.83909999999999996</v>
      </c>
    </row>
    <row r="8269" spans="9:16" x14ac:dyDescent="0.2">
      <c r="I8269" s="158">
        <f t="shared" si="775"/>
        <v>20</v>
      </c>
      <c r="J8269" s="158" t="str">
        <f t="shared" si="778"/>
        <v>EUR</v>
      </c>
      <c r="K8269" s="158" t="str">
        <f t="shared" si="779"/>
        <v>GBP</v>
      </c>
      <c r="L8269" s="158" t="str">
        <f t="shared" si="776"/>
        <v>EURGBP45556</v>
      </c>
      <c r="M8269" s="160">
        <f t="shared" si="780"/>
        <v>45556</v>
      </c>
      <c r="N8269" s="158">
        <v>1</v>
      </c>
      <c r="O8269" s="158">
        <v>0.83909999999999996</v>
      </c>
      <c r="P8269" s="161">
        <f t="shared" si="777"/>
        <v>0.83909999999999996</v>
      </c>
    </row>
    <row r="8270" spans="9:16" x14ac:dyDescent="0.2">
      <c r="I8270" s="158">
        <f t="shared" si="775"/>
        <v>20</v>
      </c>
      <c r="J8270" s="158" t="str">
        <f t="shared" si="778"/>
        <v>EUR</v>
      </c>
      <c r="K8270" s="158" t="str">
        <f t="shared" si="779"/>
        <v>GBP</v>
      </c>
      <c r="L8270" s="158" t="str">
        <f t="shared" si="776"/>
        <v>EURGBP45557</v>
      </c>
      <c r="M8270" s="160">
        <f t="shared" si="780"/>
        <v>45557</v>
      </c>
      <c r="N8270" s="158">
        <v>1</v>
      </c>
      <c r="O8270" s="158">
        <v>0.83909999999999996</v>
      </c>
      <c r="P8270" s="161">
        <f t="shared" si="777"/>
        <v>0.83909999999999996</v>
      </c>
    </row>
    <row r="8271" spans="9:16" x14ac:dyDescent="0.2">
      <c r="I8271" s="158">
        <f t="shared" si="775"/>
        <v>20</v>
      </c>
      <c r="J8271" s="158" t="str">
        <f t="shared" si="778"/>
        <v>EUR</v>
      </c>
      <c r="K8271" s="158" t="str">
        <f t="shared" si="779"/>
        <v>GBP</v>
      </c>
      <c r="L8271" s="158" t="str">
        <f t="shared" si="776"/>
        <v>EURGBP45558</v>
      </c>
      <c r="M8271" s="160">
        <f t="shared" si="780"/>
        <v>45558</v>
      </c>
      <c r="N8271" s="158">
        <v>1</v>
      </c>
      <c r="O8271" s="158">
        <v>0.83518000000000003</v>
      </c>
      <c r="P8271" s="161">
        <f t="shared" si="777"/>
        <v>0.83520000000000005</v>
      </c>
    </row>
    <row r="8272" spans="9:16" x14ac:dyDescent="0.2">
      <c r="I8272" s="158">
        <f t="shared" si="775"/>
        <v>20</v>
      </c>
      <c r="J8272" s="158" t="str">
        <f t="shared" si="778"/>
        <v>EUR</v>
      </c>
      <c r="K8272" s="158" t="str">
        <f t="shared" si="779"/>
        <v>GBP</v>
      </c>
      <c r="L8272" s="158" t="str">
        <f t="shared" si="776"/>
        <v>EURGBP45559</v>
      </c>
      <c r="M8272" s="160">
        <f t="shared" si="780"/>
        <v>45559</v>
      </c>
      <c r="N8272" s="158">
        <v>1</v>
      </c>
      <c r="O8272" s="158">
        <v>0.83220000000000005</v>
      </c>
      <c r="P8272" s="161">
        <f t="shared" si="777"/>
        <v>0.83220000000000005</v>
      </c>
    </row>
    <row r="8273" spans="9:16" x14ac:dyDescent="0.2">
      <c r="I8273" s="158">
        <f t="shared" si="775"/>
        <v>20</v>
      </c>
      <c r="J8273" s="158" t="str">
        <f t="shared" si="778"/>
        <v>EUR</v>
      </c>
      <c r="K8273" s="158" t="str">
        <f t="shared" si="779"/>
        <v>GBP</v>
      </c>
      <c r="L8273" s="158" t="str">
        <f t="shared" si="776"/>
        <v>EURGBP45560</v>
      </c>
      <c r="M8273" s="160">
        <f t="shared" si="780"/>
        <v>45560</v>
      </c>
      <c r="N8273" s="158">
        <v>1</v>
      </c>
      <c r="O8273" s="158">
        <v>0.83653</v>
      </c>
      <c r="P8273" s="161">
        <f t="shared" si="777"/>
        <v>0.83650000000000002</v>
      </c>
    </row>
    <row r="8274" spans="9:16" x14ac:dyDescent="0.2">
      <c r="I8274" s="158">
        <f t="shared" si="775"/>
        <v>20</v>
      </c>
      <c r="J8274" s="158" t="str">
        <f t="shared" si="778"/>
        <v>EUR</v>
      </c>
      <c r="K8274" s="158" t="str">
        <f t="shared" si="779"/>
        <v>GBP</v>
      </c>
      <c r="L8274" s="158" t="str">
        <f t="shared" si="776"/>
        <v>EURGBP45561</v>
      </c>
      <c r="M8274" s="160">
        <f t="shared" si="780"/>
        <v>45561</v>
      </c>
      <c r="N8274" s="158">
        <v>1</v>
      </c>
      <c r="O8274" s="158">
        <v>0.83428000000000002</v>
      </c>
      <c r="P8274" s="161">
        <f t="shared" si="777"/>
        <v>0.83430000000000004</v>
      </c>
    </row>
    <row r="8275" spans="9:16" x14ac:dyDescent="0.2">
      <c r="I8275" s="158">
        <f t="shared" si="775"/>
        <v>20</v>
      </c>
      <c r="J8275" s="158" t="str">
        <f t="shared" si="778"/>
        <v>EUR</v>
      </c>
      <c r="K8275" s="158" t="str">
        <f t="shared" si="779"/>
        <v>GBP</v>
      </c>
      <c r="L8275" s="158" t="str">
        <f t="shared" si="776"/>
        <v>EURGBP45562</v>
      </c>
      <c r="M8275" s="160">
        <f t="shared" si="780"/>
        <v>45562</v>
      </c>
      <c r="N8275" s="158">
        <v>1</v>
      </c>
      <c r="O8275" s="158">
        <v>0.83338000000000001</v>
      </c>
      <c r="P8275" s="161">
        <f t="shared" si="777"/>
        <v>0.83340000000000003</v>
      </c>
    </row>
    <row r="8276" spans="9:16" x14ac:dyDescent="0.2">
      <c r="I8276" s="158">
        <f t="shared" si="775"/>
        <v>20</v>
      </c>
      <c r="J8276" s="158" t="str">
        <f t="shared" si="778"/>
        <v>EUR</v>
      </c>
      <c r="K8276" s="158" t="str">
        <f t="shared" si="779"/>
        <v>GBP</v>
      </c>
      <c r="L8276" s="158" t="str">
        <f t="shared" si="776"/>
        <v>EURGBP45563</v>
      </c>
      <c r="M8276" s="160">
        <f t="shared" si="780"/>
        <v>45563</v>
      </c>
      <c r="N8276" s="158">
        <v>1</v>
      </c>
      <c r="O8276" s="158">
        <v>0.83338000000000001</v>
      </c>
      <c r="P8276" s="161">
        <f t="shared" si="777"/>
        <v>0.83340000000000003</v>
      </c>
    </row>
    <row r="8277" spans="9:16" x14ac:dyDescent="0.2">
      <c r="I8277" s="158">
        <f t="shared" si="775"/>
        <v>20</v>
      </c>
      <c r="J8277" s="158" t="str">
        <f t="shared" si="778"/>
        <v>EUR</v>
      </c>
      <c r="K8277" s="158" t="str">
        <f t="shared" si="779"/>
        <v>GBP</v>
      </c>
      <c r="L8277" s="158" t="str">
        <f t="shared" si="776"/>
        <v>EURGBP45564</v>
      </c>
      <c r="M8277" s="160">
        <f t="shared" si="780"/>
        <v>45564</v>
      </c>
      <c r="N8277" s="158">
        <v>1</v>
      </c>
      <c r="O8277" s="158">
        <v>0.83338000000000001</v>
      </c>
      <c r="P8277" s="161">
        <f t="shared" si="777"/>
        <v>0.83340000000000003</v>
      </c>
    </row>
    <row r="8278" spans="9:16" x14ac:dyDescent="0.2">
      <c r="I8278" s="158">
        <f t="shared" si="775"/>
        <v>20</v>
      </c>
      <c r="J8278" s="158" t="str">
        <f t="shared" si="778"/>
        <v>EUR</v>
      </c>
      <c r="K8278" s="158" t="str">
        <f t="shared" si="779"/>
        <v>GBP</v>
      </c>
      <c r="L8278" s="158" t="str">
        <f t="shared" si="776"/>
        <v>EURGBP45565</v>
      </c>
      <c r="M8278" s="160">
        <f t="shared" si="780"/>
        <v>45565</v>
      </c>
      <c r="N8278" s="158">
        <v>1</v>
      </c>
      <c r="O8278" s="158">
        <v>0.83543000000000001</v>
      </c>
      <c r="P8278" s="161">
        <f t="shared" si="777"/>
        <v>0.83540000000000003</v>
      </c>
    </row>
    <row r="8279" spans="9:16" x14ac:dyDescent="0.2">
      <c r="I8279" s="158">
        <f t="shared" si="775"/>
        <v>20</v>
      </c>
      <c r="J8279" s="158" t="str">
        <f t="shared" si="778"/>
        <v>EUR</v>
      </c>
      <c r="K8279" s="158" t="str">
        <f t="shared" si="779"/>
        <v>GBP</v>
      </c>
      <c r="L8279" s="158" t="str">
        <f t="shared" si="776"/>
        <v>EURGBP45566</v>
      </c>
      <c r="M8279" s="160">
        <f t="shared" si="780"/>
        <v>45566</v>
      </c>
      <c r="N8279" s="158">
        <v>1</v>
      </c>
      <c r="O8279" s="158">
        <v>0.83192999999999995</v>
      </c>
      <c r="P8279" s="161">
        <f t="shared" si="777"/>
        <v>0.83189999999999997</v>
      </c>
    </row>
    <row r="8280" spans="9:16" x14ac:dyDescent="0.2">
      <c r="I8280" s="158">
        <f t="shared" si="775"/>
        <v>20</v>
      </c>
      <c r="J8280" s="158" t="str">
        <f t="shared" si="778"/>
        <v>EUR</v>
      </c>
      <c r="K8280" s="158" t="str">
        <f t="shared" si="779"/>
        <v>GBP</v>
      </c>
      <c r="L8280" s="158" t="str">
        <f t="shared" si="776"/>
        <v>EURGBP45567</v>
      </c>
      <c r="M8280" s="160">
        <f t="shared" si="780"/>
        <v>45567</v>
      </c>
      <c r="N8280" s="158">
        <v>1</v>
      </c>
      <c r="O8280" s="158">
        <v>0.83287999999999995</v>
      </c>
      <c r="P8280" s="161">
        <f t="shared" si="777"/>
        <v>0.83289999999999997</v>
      </c>
    </row>
    <row r="8281" spans="9:16" x14ac:dyDescent="0.2">
      <c r="I8281" s="158">
        <f t="shared" si="775"/>
        <v>20</v>
      </c>
      <c r="J8281" s="158" t="str">
        <f t="shared" si="778"/>
        <v>EUR</v>
      </c>
      <c r="K8281" s="158" t="str">
        <f t="shared" si="779"/>
        <v>GBP</v>
      </c>
      <c r="L8281" s="158" t="str">
        <f t="shared" si="776"/>
        <v>EURGBP45568</v>
      </c>
      <c r="M8281" s="160">
        <f t="shared" si="780"/>
        <v>45568</v>
      </c>
      <c r="N8281" s="158">
        <v>1</v>
      </c>
      <c r="O8281" s="158">
        <v>0.84258</v>
      </c>
      <c r="P8281" s="161">
        <f t="shared" si="777"/>
        <v>0.84260000000000002</v>
      </c>
    </row>
    <row r="8282" spans="9:16" x14ac:dyDescent="0.2">
      <c r="I8282" s="158">
        <f t="shared" si="775"/>
        <v>20</v>
      </c>
      <c r="J8282" s="158" t="str">
        <f t="shared" si="778"/>
        <v>EUR</v>
      </c>
      <c r="K8282" s="158" t="str">
        <f t="shared" si="779"/>
        <v>GBP</v>
      </c>
      <c r="L8282" s="158" t="str">
        <f t="shared" si="776"/>
        <v>EURGBP45569</v>
      </c>
      <c r="M8282" s="160">
        <f t="shared" si="780"/>
        <v>45569</v>
      </c>
      <c r="N8282" s="158">
        <v>1</v>
      </c>
      <c r="O8282" s="158">
        <v>0.83735000000000004</v>
      </c>
      <c r="P8282" s="161">
        <f t="shared" si="777"/>
        <v>0.83740000000000003</v>
      </c>
    </row>
    <row r="8283" spans="9:16" x14ac:dyDescent="0.2">
      <c r="I8283" s="158">
        <f t="shared" si="775"/>
        <v>20</v>
      </c>
      <c r="J8283" s="158" t="str">
        <f t="shared" si="778"/>
        <v>EUR</v>
      </c>
      <c r="K8283" s="158" t="str">
        <f t="shared" si="779"/>
        <v>GBP</v>
      </c>
      <c r="L8283" s="158" t="str">
        <f t="shared" si="776"/>
        <v>EURGBP45570</v>
      </c>
      <c r="M8283" s="160">
        <f t="shared" si="780"/>
        <v>45570</v>
      </c>
      <c r="N8283" s="158">
        <v>1</v>
      </c>
      <c r="O8283" s="158">
        <v>0.83735000000000004</v>
      </c>
      <c r="P8283" s="161">
        <f t="shared" si="777"/>
        <v>0.83740000000000003</v>
      </c>
    </row>
    <row r="8284" spans="9:16" x14ac:dyDescent="0.2">
      <c r="I8284" s="158">
        <f t="shared" si="775"/>
        <v>20</v>
      </c>
      <c r="J8284" s="158" t="str">
        <f t="shared" si="778"/>
        <v>EUR</v>
      </c>
      <c r="K8284" s="158" t="str">
        <f t="shared" si="779"/>
        <v>GBP</v>
      </c>
      <c r="L8284" s="158" t="str">
        <f t="shared" si="776"/>
        <v>EURGBP45571</v>
      </c>
      <c r="M8284" s="160">
        <f t="shared" si="780"/>
        <v>45571</v>
      </c>
      <c r="N8284" s="158">
        <v>1</v>
      </c>
      <c r="O8284" s="158">
        <v>0.83735000000000004</v>
      </c>
      <c r="P8284" s="161">
        <f t="shared" si="777"/>
        <v>0.83740000000000003</v>
      </c>
    </row>
    <row r="8285" spans="9:16" x14ac:dyDescent="0.2">
      <c r="I8285" s="158">
        <f t="shared" si="775"/>
        <v>20</v>
      </c>
      <c r="J8285" s="158" t="str">
        <f t="shared" si="778"/>
        <v>EUR</v>
      </c>
      <c r="K8285" s="158" t="str">
        <f t="shared" si="779"/>
        <v>GBP</v>
      </c>
      <c r="L8285" s="158" t="str">
        <f t="shared" si="776"/>
        <v>EURGBP45572</v>
      </c>
      <c r="M8285" s="160">
        <f t="shared" si="780"/>
        <v>45572</v>
      </c>
      <c r="N8285" s="158">
        <v>1</v>
      </c>
      <c r="O8285" s="158">
        <v>0.83918000000000004</v>
      </c>
      <c r="P8285" s="161">
        <f t="shared" si="777"/>
        <v>0.83919999999999995</v>
      </c>
    </row>
    <row r="8286" spans="9:16" x14ac:dyDescent="0.2">
      <c r="I8286" s="158">
        <f t="shared" si="775"/>
        <v>20</v>
      </c>
      <c r="J8286" s="158" t="str">
        <f t="shared" si="778"/>
        <v>EUR</v>
      </c>
      <c r="K8286" s="158" t="str">
        <f t="shared" si="779"/>
        <v>GBP</v>
      </c>
      <c r="L8286" s="158" t="str">
        <f t="shared" si="776"/>
        <v>EURGBP45573</v>
      </c>
      <c r="M8286" s="160">
        <f t="shared" si="780"/>
        <v>45573</v>
      </c>
      <c r="N8286" s="158">
        <v>1</v>
      </c>
      <c r="O8286" s="158">
        <v>0.83777999999999997</v>
      </c>
      <c r="P8286" s="161">
        <f t="shared" si="777"/>
        <v>0.83779999999999999</v>
      </c>
    </row>
    <row r="8287" spans="9:16" x14ac:dyDescent="0.2">
      <c r="I8287" s="158">
        <f t="shared" si="775"/>
        <v>20</v>
      </c>
      <c r="J8287" s="158" t="str">
        <f t="shared" si="778"/>
        <v>EUR</v>
      </c>
      <c r="K8287" s="158" t="str">
        <f t="shared" si="779"/>
        <v>GBP</v>
      </c>
      <c r="L8287" s="158" t="str">
        <f t="shared" si="776"/>
        <v>EURGBP45574</v>
      </c>
      <c r="M8287" s="160">
        <f t="shared" si="780"/>
        <v>45574</v>
      </c>
      <c r="N8287" s="158">
        <v>1</v>
      </c>
      <c r="O8287" s="158">
        <v>0.83740000000000003</v>
      </c>
      <c r="P8287" s="161">
        <f t="shared" si="777"/>
        <v>0.83740000000000003</v>
      </c>
    </row>
    <row r="8288" spans="9:16" x14ac:dyDescent="0.2">
      <c r="I8288" s="158">
        <f t="shared" si="775"/>
        <v>20</v>
      </c>
      <c r="J8288" s="158" t="str">
        <f t="shared" si="778"/>
        <v>EUR</v>
      </c>
      <c r="K8288" s="158" t="str">
        <f t="shared" si="779"/>
        <v>GBP</v>
      </c>
      <c r="L8288" s="158" t="str">
        <f t="shared" si="776"/>
        <v>EURGBP45575</v>
      </c>
      <c r="M8288" s="160">
        <f t="shared" si="780"/>
        <v>45575</v>
      </c>
      <c r="N8288" s="158">
        <v>1</v>
      </c>
      <c r="O8288" s="158">
        <v>0.83686000000000005</v>
      </c>
      <c r="P8288" s="161">
        <f t="shared" si="777"/>
        <v>0.83689999999999998</v>
      </c>
    </row>
    <row r="8289" spans="9:16" x14ac:dyDescent="0.2">
      <c r="I8289" s="158">
        <f t="shared" si="775"/>
        <v>20</v>
      </c>
      <c r="J8289" s="158" t="str">
        <f t="shared" si="778"/>
        <v>EUR</v>
      </c>
      <c r="K8289" s="158" t="str">
        <f t="shared" si="779"/>
        <v>GBP</v>
      </c>
      <c r="L8289" s="158" t="str">
        <f t="shared" si="776"/>
        <v>EURGBP45576</v>
      </c>
      <c r="M8289" s="160">
        <f t="shared" si="780"/>
        <v>45576</v>
      </c>
      <c r="N8289" s="158">
        <v>1</v>
      </c>
      <c r="O8289" s="158">
        <v>0.83704999999999996</v>
      </c>
      <c r="P8289" s="161">
        <f t="shared" si="777"/>
        <v>0.83709999999999996</v>
      </c>
    </row>
    <row r="8290" spans="9:16" x14ac:dyDescent="0.2">
      <c r="I8290" s="158">
        <f t="shared" si="775"/>
        <v>20</v>
      </c>
      <c r="J8290" s="158" t="str">
        <f t="shared" si="778"/>
        <v>EUR</v>
      </c>
      <c r="K8290" s="158" t="str">
        <f t="shared" si="779"/>
        <v>GBP</v>
      </c>
      <c r="L8290" s="158" t="str">
        <f t="shared" si="776"/>
        <v>EURGBP45577</v>
      </c>
      <c r="M8290" s="160">
        <f t="shared" si="780"/>
        <v>45577</v>
      </c>
      <c r="N8290" s="158">
        <v>1</v>
      </c>
      <c r="O8290" s="158">
        <v>0.83704999999999996</v>
      </c>
      <c r="P8290" s="161">
        <f t="shared" si="777"/>
        <v>0.83709999999999996</v>
      </c>
    </row>
    <row r="8291" spans="9:16" x14ac:dyDescent="0.2">
      <c r="I8291" s="158">
        <f t="shared" si="775"/>
        <v>20</v>
      </c>
      <c r="J8291" s="158" t="str">
        <f t="shared" si="778"/>
        <v>EUR</v>
      </c>
      <c r="K8291" s="158" t="str">
        <f t="shared" si="779"/>
        <v>GBP</v>
      </c>
      <c r="L8291" s="158" t="str">
        <f t="shared" si="776"/>
        <v>EURGBP45578</v>
      </c>
      <c r="M8291" s="160">
        <f t="shared" si="780"/>
        <v>45578</v>
      </c>
      <c r="N8291" s="158">
        <v>1</v>
      </c>
      <c r="O8291" s="158">
        <v>0.83704999999999996</v>
      </c>
      <c r="P8291" s="161">
        <f t="shared" si="777"/>
        <v>0.83709999999999996</v>
      </c>
    </row>
    <row r="8292" spans="9:16" x14ac:dyDescent="0.2">
      <c r="I8292" s="158">
        <f t="shared" si="775"/>
        <v>20</v>
      </c>
      <c r="J8292" s="158" t="str">
        <f t="shared" si="778"/>
        <v>EUR</v>
      </c>
      <c r="K8292" s="158" t="str">
        <f t="shared" si="779"/>
        <v>GBP</v>
      </c>
      <c r="L8292" s="158" t="str">
        <f t="shared" si="776"/>
        <v>EURGBP45579</v>
      </c>
      <c r="M8292" s="160">
        <f t="shared" si="780"/>
        <v>45579</v>
      </c>
      <c r="N8292" s="158">
        <v>1</v>
      </c>
      <c r="O8292" s="158">
        <v>0.83665</v>
      </c>
      <c r="P8292" s="161">
        <f t="shared" si="777"/>
        <v>0.8367</v>
      </c>
    </row>
    <row r="8293" spans="9:16" x14ac:dyDescent="0.2">
      <c r="I8293" s="158">
        <f t="shared" si="775"/>
        <v>20</v>
      </c>
      <c r="J8293" s="158" t="str">
        <f t="shared" si="778"/>
        <v>EUR</v>
      </c>
      <c r="K8293" s="158" t="str">
        <f t="shared" si="779"/>
        <v>GBP</v>
      </c>
      <c r="L8293" s="158" t="str">
        <f t="shared" si="776"/>
        <v>EURGBP45580</v>
      </c>
      <c r="M8293" s="160">
        <f t="shared" si="780"/>
        <v>45580</v>
      </c>
      <c r="N8293" s="158">
        <v>1</v>
      </c>
      <c r="O8293" s="158">
        <v>0.83355000000000001</v>
      </c>
      <c r="P8293" s="161">
        <f t="shared" si="777"/>
        <v>0.83360000000000001</v>
      </c>
    </row>
    <row r="8294" spans="9:16" x14ac:dyDescent="0.2">
      <c r="I8294" s="158">
        <f t="shared" si="775"/>
        <v>20</v>
      </c>
      <c r="J8294" s="158" t="str">
        <f t="shared" si="778"/>
        <v>EUR</v>
      </c>
      <c r="K8294" s="158" t="str">
        <f t="shared" si="779"/>
        <v>GBP</v>
      </c>
      <c r="L8294" s="158" t="str">
        <f t="shared" si="776"/>
        <v>EURGBP45581</v>
      </c>
      <c r="M8294" s="160">
        <f t="shared" si="780"/>
        <v>45581</v>
      </c>
      <c r="N8294" s="158">
        <v>1</v>
      </c>
      <c r="O8294" s="158">
        <v>0.83604999999999996</v>
      </c>
      <c r="P8294" s="161">
        <f t="shared" si="777"/>
        <v>0.83609999999999995</v>
      </c>
    </row>
    <row r="8295" spans="9:16" x14ac:dyDescent="0.2">
      <c r="I8295" s="158">
        <f t="shared" si="775"/>
        <v>20</v>
      </c>
      <c r="J8295" s="158" t="str">
        <f t="shared" si="778"/>
        <v>EUR</v>
      </c>
      <c r="K8295" s="158" t="str">
        <f t="shared" si="779"/>
        <v>GBP</v>
      </c>
      <c r="L8295" s="158" t="str">
        <f t="shared" si="776"/>
        <v>EURGBP45582</v>
      </c>
      <c r="M8295" s="160">
        <f t="shared" si="780"/>
        <v>45582</v>
      </c>
      <c r="N8295" s="158">
        <v>1</v>
      </c>
      <c r="O8295" s="158">
        <v>0.83455000000000001</v>
      </c>
      <c r="P8295" s="161">
        <f t="shared" si="777"/>
        <v>0.83460000000000001</v>
      </c>
    </row>
    <row r="8296" spans="9:16" x14ac:dyDescent="0.2">
      <c r="I8296" s="158">
        <f t="shared" si="775"/>
        <v>20</v>
      </c>
      <c r="J8296" s="158" t="str">
        <f t="shared" si="778"/>
        <v>EUR</v>
      </c>
      <c r="K8296" s="158" t="str">
        <f t="shared" si="779"/>
        <v>GBP</v>
      </c>
      <c r="L8296" s="158" t="str">
        <f t="shared" si="776"/>
        <v>EURGBP45583</v>
      </c>
      <c r="M8296" s="160">
        <f t="shared" si="780"/>
        <v>45583</v>
      </c>
      <c r="N8296" s="158">
        <v>1</v>
      </c>
      <c r="O8296" s="158">
        <v>0.83165</v>
      </c>
      <c r="P8296" s="161">
        <f t="shared" si="777"/>
        <v>0.83169999999999999</v>
      </c>
    </row>
    <row r="8297" spans="9:16" x14ac:dyDescent="0.2">
      <c r="I8297" s="158">
        <f t="shared" si="775"/>
        <v>20</v>
      </c>
      <c r="J8297" s="158" t="str">
        <f t="shared" si="778"/>
        <v>EUR</v>
      </c>
      <c r="K8297" s="158" t="str">
        <f t="shared" si="779"/>
        <v>GBP</v>
      </c>
      <c r="L8297" s="158" t="str">
        <f t="shared" si="776"/>
        <v>EURGBP45584</v>
      </c>
      <c r="M8297" s="160">
        <f t="shared" si="780"/>
        <v>45584</v>
      </c>
      <c r="N8297" s="158">
        <v>1</v>
      </c>
      <c r="O8297" s="158">
        <v>0.83165</v>
      </c>
      <c r="P8297" s="161">
        <f t="shared" si="777"/>
        <v>0.83169999999999999</v>
      </c>
    </row>
    <row r="8298" spans="9:16" x14ac:dyDescent="0.2">
      <c r="I8298" s="158">
        <f t="shared" ref="I8298:I8361" si="781">IF(M8297=$G$2,I8297+1,I8297)</f>
        <v>20</v>
      </c>
      <c r="J8298" s="158" t="str">
        <f t="shared" si="778"/>
        <v>EUR</v>
      </c>
      <c r="K8298" s="158" t="str">
        <f t="shared" si="779"/>
        <v>GBP</v>
      </c>
      <c r="L8298" s="158" t="str">
        <f t="shared" si="776"/>
        <v>EURGBP45585</v>
      </c>
      <c r="M8298" s="160">
        <f t="shared" si="780"/>
        <v>45585</v>
      </c>
      <c r="N8298" s="158">
        <v>1</v>
      </c>
      <c r="O8298" s="158">
        <v>0.83165</v>
      </c>
      <c r="P8298" s="161">
        <f t="shared" si="777"/>
        <v>0.83169999999999999</v>
      </c>
    </row>
    <row r="8299" spans="9:16" x14ac:dyDescent="0.2">
      <c r="I8299" s="158">
        <f t="shared" si="781"/>
        <v>20</v>
      </c>
      <c r="J8299" s="158" t="str">
        <f t="shared" si="778"/>
        <v>EUR</v>
      </c>
      <c r="K8299" s="158" t="str">
        <f t="shared" si="779"/>
        <v>GBP</v>
      </c>
      <c r="L8299" s="158" t="str">
        <f t="shared" si="776"/>
        <v>EURGBP45586</v>
      </c>
      <c r="M8299" s="160">
        <f t="shared" si="780"/>
        <v>45586</v>
      </c>
      <c r="N8299" s="158">
        <v>1</v>
      </c>
      <c r="O8299" s="158">
        <v>0.83314999999999995</v>
      </c>
      <c r="P8299" s="161">
        <f t="shared" si="777"/>
        <v>0.83320000000000005</v>
      </c>
    </row>
    <row r="8300" spans="9:16" x14ac:dyDescent="0.2">
      <c r="I8300" s="158">
        <f t="shared" si="781"/>
        <v>20</v>
      </c>
      <c r="J8300" s="158" t="str">
        <f t="shared" si="778"/>
        <v>EUR</v>
      </c>
      <c r="K8300" s="158" t="str">
        <f t="shared" si="779"/>
        <v>GBP</v>
      </c>
      <c r="L8300" s="158" t="str">
        <f t="shared" si="776"/>
        <v>EURGBP45587</v>
      </c>
      <c r="M8300" s="160">
        <f t="shared" si="780"/>
        <v>45587</v>
      </c>
      <c r="N8300" s="158">
        <v>1</v>
      </c>
      <c r="O8300" s="158">
        <v>0.83340000000000003</v>
      </c>
      <c r="P8300" s="161">
        <f t="shared" si="777"/>
        <v>0.83340000000000003</v>
      </c>
    </row>
    <row r="8301" spans="9:16" x14ac:dyDescent="0.2">
      <c r="I8301" s="158">
        <f t="shared" si="781"/>
        <v>20</v>
      </c>
      <c r="J8301" s="158" t="str">
        <f t="shared" si="778"/>
        <v>EUR</v>
      </c>
      <c r="K8301" s="158" t="str">
        <f t="shared" si="779"/>
        <v>GBP</v>
      </c>
      <c r="L8301" s="158" t="str">
        <f t="shared" si="776"/>
        <v>EURGBP45588</v>
      </c>
      <c r="M8301" s="160">
        <f t="shared" si="780"/>
        <v>45588</v>
      </c>
      <c r="N8301" s="158">
        <v>1</v>
      </c>
      <c r="O8301" s="158">
        <v>0.83148</v>
      </c>
      <c r="P8301" s="161">
        <f t="shared" si="777"/>
        <v>0.83150000000000002</v>
      </c>
    </row>
    <row r="8302" spans="9:16" x14ac:dyDescent="0.2">
      <c r="I8302" s="158">
        <f t="shared" si="781"/>
        <v>20</v>
      </c>
      <c r="J8302" s="158" t="str">
        <f t="shared" si="778"/>
        <v>EUR</v>
      </c>
      <c r="K8302" s="158" t="str">
        <f t="shared" si="779"/>
        <v>GBP</v>
      </c>
      <c r="L8302" s="158" t="str">
        <f t="shared" si="776"/>
        <v>EURGBP45589</v>
      </c>
      <c r="M8302" s="160">
        <f t="shared" si="780"/>
        <v>45589</v>
      </c>
      <c r="N8302" s="158">
        <v>1</v>
      </c>
      <c r="O8302" s="158">
        <v>0.83209999999999995</v>
      </c>
      <c r="P8302" s="161">
        <f t="shared" si="777"/>
        <v>0.83209999999999995</v>
      </c>
    </row>
    <row r="8303" spans="9:16" x14ac:dyDescent="0.2">
      <c r="I8303" s="158">
        <f t="shared" si="781"/>
        <v>20</v>
      </c>
      <c r="J8303" s="158" t="str">
        <f t="shared" si="778"/>
        <v>EUR</v>
      </c>
      <c r="K8303" s="158" t="str">
        <f t="shared" si="779"/>
        <v>GBP</v>
      </c>
      <c r="L8303" s="158" t="str">
        <f t="shared" si="776"/>
        <v>EURGBP45590</v>
      </c>
      <c r="M8303" s="160">
        <f t="shared" si="780"/>
        <v>45590</v>
      </c>
      <c r="N8303" s="158">
        <v>1</v>
      </c>
      <c r="O8303" s="158">
        <v>0.83357999999999999</v>
      </c>
      <c r="P8303" s="161">
        <f t="shared" si="777"/>
        <v>0.83360000000000001</v>
      </c>
    </row>
    <row r="8304" spans="9:16" x14ac:dyDescent="0.2">
      <c r="I8304" s="158">
        <f t="shared" si="781"/>
        <v>20</v>
      </c>
      <c r="J8304" s="158" t="str">
        <f t="shared" si="778"/>
        <v>EUR</v>
      </c>
      <c r="K8304" s="158" t="str">
        <f t="shared" si="779"/>
        <v>GBP</v>
      </c>
      <c r="L8304" s="158" t="str">
        <f t="shared" si="776"/>
        <v>EURGBP45591</v>
      </c>
      <c r="M8304" s="160">
        <f t="shared" si="780"/>
        <v>45591</v>
      </c>
      <c r="N8304" s="158">
        <v>1</v>
      </c>
      <c r="O8304" s="158">
        <v>0.83357999999999999</v>
      </c>
      <c r="P8304" s="161">
        <f t="shared" si="777"/>
        <v>0.83360000000000001</v>
      </c>
    </row>
    <row r="8305" spans="9:16" x14ac:dyDescent="0.2">
      <c r="I8305" s="158">
        <f t="shared" si="781"/>
        <v>20</v>
      </c>
      <c r="J8305" s="158" t="str">
        <f t="shared" si="778"/>
        <v>EUR</v>
      </c>
      <c r="K8305" s="158" t="str">
        <f t="shared" si="779"/>
        <v>GBP</v>
      </c>
      <c r="L8305" s="158" t="str">
        <f t="shared" si="776"/>
        <v>EURGBP45592</v>
      </c>
      <c r="M8305" s="160">
        <f t="shared" si="780"/>
        <v>45592</v>
      </c>
      <c r="N8305" s="158">
        <v>1</v>
      </c>
      <c r="O8305" s="158">
        <v>0.83357999999999999</v>
      </c>
      <c r="P8305" s="161">
        <f t="shared" si="777"/>
        <v>0.83360000000000001</v>
      </c>
    </row>
    <row r="8306" spans="9:16" x14ac:dyDescent="0.2">
      <c r="I8306" s="158">
        <f t="shared" si="781"/>
        <v>20</v>
      </c>
      <c r="J8306" s="158" t="str">
        <f t="shared" si="778"/>
        <v>EUR</v>
      </c>
      <c r="K8306" s="158" t="str">
        <f t="shared" si="779"/>
        <v>GBP</v>
      </c>
      <c r="L8306" s="158" t="str">
        <f t="shared" si="776"/>
        <v>EURGBP45593</v>
      </c>
      <c r="M8306" s="160">
        <f t="shared" si="780"/>
        <v>45593</v>
      </c>
      <c r="N8306" s="158">
        <v>1</v>
      </c>
      <c r="O8306" s="158">
        <v>0.83289999999999997</v>
      </c>
      <c r="P8306" s="161">
        <f t="shared" si="777"/>
        <v>0.83289999999999997</v>
      </c>
    </row>
    <row r="8307" spans="9:16" x14ac:dyDescent="0.2">
      <c r="I8307" s="158">
        <f t="shared" si="781"/>
        <v>20</v>
      </c>
      <c r="J8307" s="158" t="str">
        <f t="shared" si="778"/>
        <v>EUR</v>
      </c>
      <c r="K8307" s="158" t="str">
        <f t="shared" si="779"/>
        <v>GBP</v>
      </c>
      <c r="L8307" s="158" t="str">
        <f t="shared" si="776"/>
        <v>EURGBP45594</v>
      </c>
      <c r="M8307" s="160">
        <f t="shared" si="780"/>
        <v>45594</v>
      </c>
      <c r="N8307" s="158">
        <v>1</v>
      </c>
      <c r="O8307" s="158">
        <v>0.83020000000000005</v>
      </c>
      <c r="P8307" s="161">
        <f t="shared" si="777"/>
        <v>0.83020000000000005</v>
      </c>
    </row>
    <row r="8308" spans="9:16" x14ac:dyDescent="0.2">
      <c r="I8308" s="158">
        <f t="shared" si="781"/>
        <v>20</v>
      </c>
      <c r="J8308" s="158" t="str">
        <f t="shared" si="778"/>
        <v>EUR</v>
      </c>
      <c r="K8308" s="158" t="str">
        <f t="shared" si="779"/>
        <v>GBP</v>
      </c>
      <c r="L8308" s="158" t="str">
        <f t="shared" si="776"/>
        <v>EURGBP45595</v>
      </c>
      <c r="M8308" s="160">
        <f t="shared" si="780"/>
        <v>45595</v>
      </c>
      <c r="N8308" s="158">
        <v>1</v>
      </c>
      <c r="O8308" s="158">
        <v>0.83425000000000005</v>
      </c>
      <c r="P8308" s="161">
        <f t="shared" si="777"/>
        <v>0.83430000000000004</v>
      </c>
    </row>
    <row r="8309" spans="9:16" x14ac:dyDescent="0.2">
      <c r="I8309" s="158">
        <f t="shared" si="781"/>
        <v>20</v>
      </c>
      <c r="J8309" s="158" t="str">
        <f t="shared" si="778"/>
        <v>EUR</v>
      </c>
      <c r="K8309" s="158" t="str">
        <f t="shared" si="779"/>
        <v>GBP</v>
      </c>
      <c r="L8309" s="158" t="str">
        <f t="shared" si="776"/>
        <v>EURGBP45596</v>
      </c>
      <c r="M8309" s="160">
        <f t="shared" si="780"/>
        <v>45596</v>
      </c>
      <c r="N8309" s="158">
        <v>1</v>
      </c>
      <c r="O8309" s="158">
        <v>0.83753</v>
      </c>
      <c r="P8309" s="161">
        <f t="shared" si="777"/>
        <v>0.83750000000000002</v>
      </c>
    </row>
    <row r="8310" spans="9:16" x14ac:dyDescent="0.2">
      <c r="I8310" s="158">
        <f t="shared" si="781"/>
        <v>20</v>
      </c>
      <c r="J8310" s="158" t="str">
        <f t="shared" si="778"/>
        <v>EUR</v>
      </c>
      <c r="K8310" s="158" t="str">
        <f t="shared" si="779"/>
        <v>GBP</v>
      </c>
      <c r="L8310" s="158" t="str">
        <f t="shared" si="776"/>
        <v>EURGBP45597</v>
      </c>
      <c r="M8310" s="160">
        <f t="shared" si="780"/>
        <v>45597</v>
      </c>
      <c r="N8310" s="158">
        <v>1</v>
      </c>
      <c r="O8310" s="158">
        <v>0.83997999999999995</v>
      </c>
      <c r="P8310" s="161">
        <f t="shared" si="777"/>
        <v>0.84</v>
      </c>
    </row>
    <row r="8311" spans="9:16" x14ac:dyDescent="0.2">
      <c r="I8311" s="158">
        <f t="shared" si="781"/>
        <v>20</v>
      </c>
      <c r="J8311" s="158" t="str">
        <f t="shared" si="778"/>
        <v>EUR</v>
      </c>
      <c r="K8311" s="158" t="str">
        <f t="shared" si="779"/>
        <v>GBP</v>
      </c>
      <c r="L8311" s="158" t="str">
        <f t="shared" si="776"/>
        <v>EURGBP45598</v>
      </c>
      <c r="M8311" s="160">
        <f t="shared" si="780"/>
        <v>45598</v>
      </c>
      <c r="N8311" s="158">
        <v>1</v>
      </c>
      <c r="O8311" s="158">
        <v>0.83997999999999995</v>
      </c>
      <c r="P8311" s="161">
        <f t="shared" si="777"/>
        <v>0.84</v>
      </c>
    </row>
    <row r="8312" spans="9:16" x14ac:dyDescent="0.2">
      <c r="I8312" s="158">
        <f t="shared" si="781"/>
        <v>20</v>
      </c>
      <c r="J8312" s="158" t="str">
        <f t="shared" si="778"/>
        <v>EUR</v>
      </c>
      <c r="K8312" s="158" t="str">
        <f t="shared" si="779"/>
        <v>GBP</v>
      </c>
      <c r="L8312" s="158" t="str">
        <f t="shared" si="776"/>
        <v>EURGBP45599</v>
      </c>
      <c r="M8312" s="160">
        <f t="shared" si="780"/>
        <v>45599</v>
      </c>
      <c r="N8312" s="158">
        <v>1</v>
      </c>
      <c r="O8312" s="158">
        <v>0.83997999999999995</v>
      </c>
      <c r="P8312" s="161">
        <f t="shared" si="777"/>
        <v>0.84</v>
      </c>
    </row>
    <row r="8313" spans="9:16" x14ac:dyDescent="0.2">
      <c r="I8313" s="158">
        <f t="shared" si="781"/>
        <v>20</v>
      </c>
      <c r="J8313" s="158" t="str">
        <f t="shared" si="778"/>
        <v>EUR</v>
      </c>
      <c r="K8313" s="158" t="str">
        <f t="shared" si="779"/>
        <v>GBP</v>
      </c>
      <c r="L8313" s="158" t="str">
        <f t="shared" si="776"/>
        <v>EURGBP45600</v>
      </c>
      <c r="M8313" s="160">
        <f t="shared" si="780"/>
        <v>45600</v>
      </c>
      <c r="N8313" s="158">
        <v>1</v>
      </c>
      <c r="O8313" s="158">
        <v>0.84062999999999999</v>
      </c>
      <c r="P8313" s="161">
        <f t="shared" si="777"/>
        <v>0.84060000000000001</v>
      </c>
    </row>
    <row r="8314" spans="9:16" x14ac:dyDescent="0.2">
      <c r="I8314" s="158">
        <f t="shared" si="781"/>
        <v>20</v>
      </c>
      <c r="J8314" s="158" t="str">
        <f t="shared" si="778"/>
        <v>EUR</v>
      </c>
      <c r="K8314" s="158" t="str">
        <f t="shared" si="779"/>
        <v>GBP</v>
      </c>
      <c r="L8314" s="158" t="str">
        <f t="shared" si="776"/>
        <v>EURGBP45601</v>
      </c>
      <c r="M8314" s="160">
        <f t="shared" si="780"/>
        <v>45601</v>
      </c>
      <c r="N8314" s="158">
        <v>1</v>
      </c>
      <c r="O8314" s="158">
        <v>0.83919999999999995</v>
      </c>
      <c r="P8314" s="161">
        <f t="shared" si="777"/>
        <v>0.83919999999999995</v>
      </c>
    </row>
    <row r="8315" spans="9:16" x14ac:dyDescent="0.2">
      <c r="I8315" s="158">
        <f t="shared" si="781"/>
        <v>20</v>
      </c>
      <c r="J8315" s="158" t="str">
        <f t="shared" si="778"/>
        <v>EUR</v>
      </c>
      <c r="K8315" s="158" t="str">
        <f t="shared" si="779"/>
        <v>GBP</v>
      </c>
      <c r="L8315" s="158" t="str">
        <f t="shared" si="776"/>
        <v>EURGBP45602</v>
      </c>
      <c r="M8315" s="160">
        <f t="shared" si="780"/>
        <v>45602</v>
      </c>
      <c r="N8315" s="158">
        <v>1</v>
      </c>
      <c r="O8315" s="158">
        <v>0.83223000000000003</v>
      </c>
      <c r="P8315" s="161">
        <f t="shared" si="777"/>
        <v>0.83220000000000005</v>
      </c>
    </row>
    <row r="8316" spans="9:16" x14ac:dyDescent="0.2">
      <c r="I8316" s="158">
        <f t="shared" si="781"/>
        <v>20</v>
      </c>
      <c r="J8316" s="158" t="str">
        <f t="shared" si="778"/>
        <v>EUR</v>
      </c>
      <c r="K8316" s="158" t="str">
        <f t="shared" si="779"/>
        <v>GBP</v>
      </c>
      <c r="L8316" s="158" t="str">
        <f t="shared" si="776"/>
        <v>EURGBP45603</v>
      </c>
      <c r="M8316" s="160">
        <f t="shared" si="780"/>
        <v>45603</v>
      </c>
      <c r="N8316" s="158">
        <v>1</v>
      </c>
      <c r="O8316" s="158">
        <v>0.83184999999999998</v>
      </c>
      <c r="P8316" s="161">
        <f t="shared" si="777"/>
        <v>0.83189999999999997</v>
      </c>
    </row>
    <row r="8317" spans="9:16" x14ac:dyDescent="0.2">
      <c r="I8317" s="158">
        <f t="shared" si="781"/>
        <v>20</v>
      </c>
      <c r="J8317" s="158" t="str">
        <f t="shared" si="778"/>
        <v>EUR</v>
      </c>
      <c r="K8317" s="158" t="str">
        <f t="shared" si="779"/>
        <v>GBP</v>
      </c>
      <c r="L8317" s="158" t="str">
        <f t="shared" si="776"/>
        <v>EURGBP45604</v>
      </c>
      <c r="M8317" s="160">
        <f t="shared" si="780"/>
        <v>45604</v>
      </c>
      <c r="N8317" s="158">
        <v>1</v>
      </c>
      <c r="O8317" s="158">
        <v>0.83187999999999995</v>
      </c>
      <c r="P8317" s="161">
        <f t="shared" si="777"/>
        <v>0.83189999999999997</v>
      </c>
    </row>
    <row r="8318" spans="9:16" x14ac:dyDescent="0.2">
      <c r="I8318" s="158">
        <f t="shared" si="781"/>
        <v>20</v>
      </c>
      <c r="J8318" s="158" t="str">
        <f t="shared" si="778"/>
        <v>EUR</v>
      </c>
      <c r="K8318" s="158" t="str">
        <f t="shared" si="779"/>
        <v>GBP</v>
      </c>
      <c r="L8318" s="158" t="str">
        <f t="shared" si="776"/>
        <v>EURGBP45605</v>
      </c>
      <c r="M8318" s="160">
        <f t="shared" si="780"/>
        <v>45605</v>
      </c>
      <c r="N8318" s="158">
        <v>1</v>
      </c>
      <c r="O8318" s="158">
        <v>0.83187999999999995</v>
      </c>
      <c r="P8318" s="161">
        <f t="shared" si="777"/>
        <v>0.83189999999999997</v>
      </c>
    </row>
    <row r="8319" spans="9:16" x14ac:dyDescent="0.2">
      <c r="I8319" s="158">
        <f t="shared" si="781"/>
        <v>20</v>
      </c>
      <c r="J8319" s="158" t="str">
        <f t="shared" si="778"/>
        <v>EUR</v>
      </c>
      <c r="K8319" s="158" t="str">
        <f t="shared" si="779"/>
        <v>GBP</v>
      </c>
      <c r="L8319" s="158" t="str">
        <f t="shared" si="776"/>
        <v>EURGBP45606</v>
      </c>
      <c r="M8319" s="160">
        <f t="shared" si="780"/>
        <v>45606</v>
      </c>
      <c r="N8319" s="158">
        <v>1</v>
      </c>
      <c r="O8319" s="158">
        <v>0.83187999999999995</v>
      </c>
      <c r="P8319" s="161">
        <f t="shared" si="777"/>
        <v>0.83189999999999997</v>
      </c>
    </row>
    <row r="8320" spans="9:16" x14ac:dyDescent="0.2">
      <c r="I8320" s="158">
        <f t="shared" si="781"/>
        <v>20</v>
      </c>
      <c r="J8320" s="158" t="str">
        <f t="shared" si="778"/>
        <v>EUR</v>
      </c>
      <c r="K8320" s="158" t="str">
        <f t="shared" si="779"/>
        <v>GBP</v>
      </c>
      <c r="L8320" s="158" t="str">
        <f t="shared" si="776"/>
        <v>EURGBP45607</v>
      </c>
      <c r="M8320" s="160">
        <f t="shared" si="780"/>
        <v>45607</v>
      </c>
      <c r="N8320" s="158">
        <v>1</v>
      </c>
      <c r="O8320" s="158">
        <v>0.82679999999999998</v>
      </c>
      <c r="P8320" s="161">
        <f t="shared" si="777"/>
        <v>0.82679999999999998</v>
      </c>
    </row>
    <row r="8321" spans="9:16" x14ac:dyDescent="0.2">
      <c r="I8321" s="158">
        <f t="shared" si="781"/>
        <v>20</v>
      </c>
      <c r="J8321" s="158" t="str">
        <f t="shared" si="778"/>
        <v>EUR</v>
      </c>
      <c r="K8321" s="158" t="str">
        <f t="shared" si="779"/>
        <v>GBP</v>
      </c>
      <c r="L8321" s="158" t="str">
        <f t="shared" si="776"/>
        <v>EURGBP45608</v>
      </c>
      <c r="M8321" s="160">
        <f t="shared" si="780"/>
        <v>45608</v>
      </c>
      <c r="N8321" s="158">
        <v>1</v>
      </c>
      <c r="O8321" s="158">
        <v>0.82835000000000003</v>
      </c>
      <c r="P8321" s="161">
        <f t="shared" si="777"/>
        <v>0.82840000000000003</v>
      </c>
    </row>
    <row r="8322" spans="9:16" x14ac:dyDescent="0.2">
      <c r="I8322" s="158">
        <f t="shared" si="781"/>
        <v>20</v>
      </c>
      <c r="J8322" s="158" t="str">
        <f t="shared" si="778"/>
        <v>EUR</v>
      </c>
      <c r="K8322" s="158" t="str">
        <f t="shared" si="779"/>
        <v>GBP</v>
      </c>
      <c r="L8322" s="158" t="str">
        <f t="shared" si="776"/>
        <v>EURGBP45609</v>
      </c>
      <c r="M8322" s="160">
        <f t="shared" si="780"/>
        <v>45609</v>
      </c>
      <c r="N8322" s="158">
        <v>1</v>
      </c>
      <c r="O8322" s="158">
        <v>0.83413000000000004</v>
      </c>
      <c r="P8322" s="161">
        <f t="shared" si="777"/>
        <v>0.83409999999999995</v>
      </c>
    </row>
    <row r="8323" spans="9:16" x14ac:dyDescent="0.2">
      <c r="I8323" s="158">
        <f t="shared" si="781"/>
        <v>20</v>
      </c>
      <c r="J8323" s="158" t="str">
        <f t="shared" si="778"/>
        <v>EUR</v>
      </c>
      <c r="K8323" s="158" t="str">
        <f t="shared" si="779"/>
        <v>GBP</v>
      </c>
      <c r="L8323" s="158" t="str">
        <f t="shared" ref="L8323:L8386" si="782">J8323&amp;K8323&amp;M8323</f>
        <v>EURGBP45610</v>
      </c>
      <c r="M8323" s="160">
        <f t="shared" si="780"/>
        <v>45610</v>
      </c>
      <c r="N8323" s="158">
        <v>1</v>
      </c>
      <c r="O8323" s="158">
        <v>0.83157999999999999</v>
      </c>
      <c r="P8323" s="161">
        <f t="shared" ref="P8323:P8386" si="783">ROUND(N8323*O8323,4)</f>
        <v>0.83160000000000001</v>
      </c>
    </row>
    <row r="8324" spans="9:16" x14ac:dyDescent="0.2">
      <c r="I8324" s="158">
        <f t="shared" si="781"/>
        <v>20</v>
      </c>
      <c r="J8324" s="158" t="str">
        <f t="shared" ref="J8324:J8387" si="784">VLOOKUP($I8324,$A:$C,2,FALSE)</f>
        <v>EUR</v>
      </c>
      <c r="K8324" s="158" t="str">
        <f t="shared" ref="K8324:K8387" si="785">VLOOKUP($I8324,$A:$C,3,FALSE)</f>
        <v>GBP</v>
      </c>
      <c r="L8324" s="158" t="str">
        <f t="shared" si="782"/>
        <v>EURGBP45611</v>
      </c>
      <c r="M8324" s="160">
        <f t="shared" ref="M8324:M8387" si="786">IF(I8324=I8323,M8323+1,$G$1)</f>
        <v>45611</v>
      </c>
      <c r="N8324" s="158">
        <v>1</v>
      </c>
      <c r="O8324" s="158">
        <v>0.83455000000000001</v>
      </c>
      <c r="P8324" s="161">
        <f t="shared" si="783"/>
        <v>0.83460000000000001</v>
      </c>
    </row>
    <row r="8325" spans="9:16" x14ac:dyDescent="0.2">
      <c r="I8325" s="158">
        <f t="shared" si="781"/>
        <v>20</v>
      </c>
      <c r="J8325" s="158" t="str">
        <f t="shared" si="784"/>
        <v>EUR</v>
      </c>
      <c r="K8325" s="158" t="str">
        <f t="shared" si="785"/>
        <v>GBP</v>
      </c>
      <c r="L8325" s="158" t="str">
        <f t="shared" si="782"/>
        <v>EURGBP45612</v>
      </c>
      <c r="M8325" s="160">
        <f t="shared" si="786"/>
        <v>45612</v>
      </c>
      <c r="N8325" s="158">
        <v>1</v>
      </c>
      <c r="O8325" s="158">
        <v>0.83455000000000001</v>
      </c>
      <c r="P8325" s="161">
        <f t="shared" si="783"/>
        <v>0.83460000000000001</v>
      </c>
    </row>
    <row r="8326" spans="9:16" x14ac:dyDescent="0.2">
      <c r="I8326" s="158">
        <f t="shared" si="781"/>
        <v>20</v>
      </c>
      <c r="J8326" s="158" t="str">
        <f t="shared" si="784"/>
        <v>EUR</v>
      </c>
      <c r="K8326" s="158" t="str">
        <f t="shared" si="785"/>
        <v>GBP</v>
      </c>
      <c r="L8326" s="158" t="str">
        <f t="shared" si="782"/>
        <v>EURGBP45613</v>
      </c>
      <c r="M8326" s="160">
        <f t="shared" si="786"/>
        <v>45613</v>
      </c>
      <c r="N8326" s="158">
        <v>1</v>
      </c>
      <c r="O8326" s="158">
        <v>0.83455000000000001</v>
      </c>
      <c r="P8326" s="161">
        <f t="shared" si="783"/>
        <v>0.83460000000000001</v>
      </c>
    </row>
    <row r="8327" spans="9:16" x14ac:dyDescent="0.2">
      <c r="I8327" s="158">
        <f t="shared" si="781"/>
        <v>20</v>
      </c>
      <c r="J8327" s="158" t="str">
        <f t="shared" si="784"/>
        <v>EUR</v>
      </c>
      <c r="K8327" s="158" t="str">
        <f t="shared" si="785"/>
        <v>GBP</v>
      </c>
      <c r="L8327" s="158" t="str">
        <f t="shared" si="782"/>
        <v>EURGBP45614</v>
      </c>
      <c r="M8327" s="160">
        <f t="shared" si="786"/>
        <v>45614</v>
      </c>
      <c r="N8327" s="158">
        <v>1</v>
      </c>
      <c r="O8327" s="158">
        <v>0.83560000000000001</v>
      </c>
      <c r="P8327" s="161">
        <f t="shared" si="783"/>
        <v>0.83560000000000001</v>
      </c>
    </row>
    <row r="8328" spans="9:16" x14ac:dyDescent="0.2">
      <c r="I8328" s="158">
        <f t="shared" si="781"/>
        <v>20</v>
      </c>
      <c r="J8328" s="158" t="str">
        <f t="shared" si="784"/>
        <v>EUR</v>
      </c>
      <c r="K8328" s="158" t="str">
        <f t="shared" si="785"/>
        <v>GBP</v>
      </c>
      <c r="L8328" s="158" t="str">
        <f t="shared" si="782"/>
        <v>EURGBP45615</v>
      </c>
      <c r="M8328" s="160">
        <f t="shared" si="786"/>
        <v>45615</v>
      </c>
      <c r="N8328" s="158">
        <v>1</v>
      </c>
      <c r="O8328" s="158">
        <v>0.83638000000000001</v>
      </c>
      <c r="P8328" s="161">
        <f t="shared" si="783"/>
        <v>0.83640000000000003</v>
      </c>
    </row>
    <row r="8329" spans="9:16" x14ac:dyDescent="0.2">
      <c r="I8329" s="158">
        <f t="shared" si="781"/>
        <v>20</v>
      </c>
      <c r="J8329" s="158" t="str">
        <f t="shared" si="784"/>
        <v>EUR</v>
      </c>
      <c r="K8329" s="158" t="str">
        <f t="shared" si="785"/>
        <v>GBP</v>
      </c>
      <c r="L8329" s="158" t="str">
        <f t="shared" si="782"/>
        <v>EURGBP45616</v>
      </c>
      <c r="M8329" s="160">
        <f t="shared" si="786"/>
        <v>45616</v>
      </c>
      <c r="N8329" s="158">
        <v>1</v>
      </c>
      <c r="O8329" s="158">
        <v>0.83379999999999999</v>
      </c>
      <c r="P8329" s="161">
        <f t="shared" si="783"/>
        <v>0.83379999999999999</v>
      </c>
    </row>
    <row r="8330" spans="9:16" x14ac:dyDescent="0.2">
      <c r="I8330" s="158">
        <f t="shared" si="781"/>
        <v>20</v>
      </c>
      <c r="J8330" s="158" t="str">
        <f t="shared" si="784"/>
        <v>EUR</v>
      </c>
      <c r="K8330" s="158" t="str">
        <f t="shared" si="785"/>
        <v>GBP</v>
      </c>
      <c r="L8330" s="158" t="str">
        <f t="shared" si="782"/>
        <v>EURGBP45617</v>
      </c>
      <c r="M8330" s="160">
        <f t="shared" si="786"/>
        <v>45617</v>
      </c>
      <c r="N8330" s="158">
        <v>1</v>
      </c>
      <c r="O8330" s="158">
        <v>0.83272999999999997</v>
      </c>
      <c r="P8330" s="161">
        <f t="shared" si="783"/>
        <v>0.8327</v>
      </c>
    </row>
    <row r="8331" spans="9:16" x14ac:dyDescent="0.2">
      <c r="I8331" s="158">
        <f t="shared" si="781"/>
        <v>20</v>
      </c>
      <c r="J8331" s="158" t="str">
        <f t="shared" si="784"/>
        <v>EUR</v>
      </c>
      <c r="K8331" s="158" t="str">
        <f t="shared" si="785"/>
        <v>GBP</v>
      </c>
      <c r="L8331" s="158" t="str">
        <f t="shared" si="782"/>
        <v>EURGBP45618</v>
      </c>
      <c r="M8331" s="160">
        <f t="shared" si="786"/>
        <v>45618</v>
      </c>
      <c r="N8331" s="158">
        <v>1</v>
      </c>
      <c r="O8331" s="158">
        <v>0.83204999999999996</v>
      </c>
      <c r="P8331" s="161">
        <f t="shared" si="783"/>
        <v>0.83209999999999995</v>
      </c>
    </row>
    <row r="8332" spans="9:16" x14ac:dyDescent="0.2">
      <c r="I8332" s="158">
        <f t="shared" si="781"/>
        <v>20</v>
      </c>
      <c r="J8332" s="158" t="str">
        <f t="shared" si="784"/>
        <v>EUR</v>
      </c>
      <c r="K8332" s="158" t="str">
        <f t="shared" si="785"/>
        <v>GBP</v>
      </c>
      <c r="L8332" s="158" t="str">
        <f t="shared" si="782"/>
        <v>EURGBP45619</v>
      </c>
      <c r="M8332" s="160">
        <f t="shared" si="786"/>
        <v>45619</v>
      </c>
      <c r="N8332" s="158">
        <v>1</v>
      </c>
      <c r="O8332" s="158">
        <v>0.83204999999999996</v>
      </c>
      <c r="P8332" s="161">
        <f t="shared" si="783"/>
        <v>0.83209999999999995</v>
      </c>
    </row>
    <row r="8333" spans="9:16" x14ac:dyDescent="0.2">
      <c r="I8333" s="158">
        <f t="shared" si="781"/>
        <v>20</v>
      </c>
      <c r="J8333" s="158" t="str">
        <f t="shared" si="784"/>
        <v>EUR</v>
      </c>
      <c r="K8333" s="158" t="str">
        <f t="shared" si="785"/>
        <v>GBP</v>
      </c>
      <c r="L8333" s="158" t="str">
        <f t="shared" si="782"/>
        <v>EURGBP45620</v>
      </c>
      <c r="M8333" s="160">
        <f t="shared" si="786"/>
        <v>45620</v>
      </c>
      <c r="N8333" s="158">
        <v>1</v>
      </c>
      <c r="O8333" s="158">
        <v>0.83204999999999996</v>
      </c>
      <c r="P8333" s="161">
        <f t="shared" si="783"/>
        <v>0.83209999999999995</v>
      </c>
    </row>
    <row r="8334" spans="9:16" x14ac:dyDescent="0.2">
      <c r="I8334" s="158">
        <f t="shared" si="781"/>
        <v>20</v>
      </c>
      <c r="J8334" s="158" t="str">
        <f t="shared" si="784"/>
        <v>EUR</v>
      </c>
      <c r="K8334" s="158" t="str">
        <f t="shared" si="785"/>
        <v>GBP</v>
      </c>
      <c r="L8334" s="158" t="str">
        <f t="shared" si="782"/>
        <v>EURGBP45621</v>
      </c>
      <c r="M8334" s="160">
        <f t="shared" si="786"/>
        <v>45621</v>
      </c>
      <c r="N8334" s="158">
        <v>1</v>
      </c>
      <c r="O8334" s="158">
        <v>0.83465</v>
      </c>
      <c r="P8334" s="161">
        <f t="shared" si="783"/>
        <v>0.8347</v>
      </c>
    </row>
    <row r="8335" spans="9:16" x14ac:dyDescent="0.2">
      <c r="I8335" s="158">
        <f t="shared" si="781"/>
        <v>20</v>
      </c>
      <c r="J8335" s="158" t="str">
        <f t="shared" si="784"/>
        <v>EUR</v>
      </c>
      <c r="K8335" s="158" t="str">
        <f t="shared" si="785"/>
        <v>GBP</v>
      </c>
      <c r="L8335" s="158" t="str">
        <f t="shared" si="782"/>
        <v>EURGBP45622</v>
      </c>
      <c r="M8335" s="160">
        <f t="shared" si="786"/>
        <v>45622</v>
      </c>
      <c r="N8335" s="158">
        <v>1</v>
      </c>
      <c r="O8335" s="158">
        <v>0.83479999999999999</v>
      </c>
      <c r="P8335" s="161">
        <f t="shared" si="783"/>
        <v>0.83479999999999999</v>
      </c>
    </row>
    <row r="8336" spans="9:16" x14ac:dyDescent="0.2">
      <c r="I8336" s="158">
        <f t="shared" si="781"/>
        <v>20</v>
      </c>
      <c r="J8336" s="158" t="str">
        <f t="shared" si="784"/>
        <v>EUR</v>
      </c>
      <c r="K8336" s="158" t="str">
        <f t="shared" si="785"/>
        <v>GBP</v>
      </c>
      <c r="L8336" s="158" t="str">
        <f t="shared" si="782"/>
        <v>EURGBP45623</v>
      </c>
      <c r="M8336" s="160">
        <f t="shared" si="786"/>
        <v>45623</v>
      </c>
      <c r="N8336" s="158">
        <v>1</v>
      </c>
      <c r="O8336" s="158">
        <v>0.83399999999999996</v>
      </c>
      <c r="P8336" s="161">
        <f t="shared" si="783"/>
        <v>0.83399999999999996</v>
      </c>
    </row>
    <row r="8337" spans="9:16" x14ac:dyDescent="0.2">
      <c r="I8337" s="158">
        <f t="shared" si="781"/>
        <v>20</v>
      </c>
      <c r="J8337" s="158" t="str">
        <f t="shared" si="784"/>
        <v>EUR</v>
      </c>
      <c r="K8337" s="158" t="str">
        <f t="shared" si="785"/>
        <v>GBP</v>
      </c>
      <c r="L8337" s="158" t="str">
        <f t="shared" si="782"/>
        <v>EURGBP45624</v>
      </c>
      <c r="M8337" s="160">
        <f t="shared" si="786"/>
        <v>45624</v>
      </c>
      <c r="N8337" s="158">
        <v>1</v>
      </c>
      <c r="O8337" s="158">
        <v>0.83230000000000004</v>
      </c>
      <c r="P8337" s="161">
        <f t="shared" si="783"/>
        <v>0.83230000000000004</v>
      </c>
    </row>
    <row r="8338" spans="9:16" x14ac:dyDescent="0.2">
      <c r="I8338" s="158">
        <f t="shared" si="781"/>
        <v>20</v>
      </c>
      <c r="J8338" s="158" t="str">
        <f t="shared" si="784"/>
        <v>EUR</v>
      </c>
      <c r="K8338" s="158" t="str">
        <f t="shared" si="785"/>
        <v>GBP</v>
      </c>
      <c r="L8338" s="158" t="str">
        <f t="shared" si="782"/>
        <v>EURGBP45625</v>
      </c>
      <c r="M8338" s="160">
        <f t="shared" si="786"/>
        <v>45625</v>
      </c>
      <c r="N8338" s="158">
        <v>1</v>
      </c>
      <c r="O8338" s="158">
        <v>0.83204999999999996</v>
      </c>
      <c r="P8338" s="161">
        <f t="shared" si="783"/>
        <v>0.83209999999999995</v>
      </c>
    </row>
    <row r="8339" spans="9:16" x14ac:dyDescent="0.2">
      <c r="I8339" s="158">
        <f t="shared" si="781"/>
        <v>20</v>
      </c>
      <c r="J8339" s="158" t="str">
        <f t="shared" si="784"/>
        <v>EUR</v>
      </c>
      <c r="K8339" s="158" t="str">
        <f t="shared" si="785"/>
        <v>GBP</v>
      </c>
      <c r="L8339" s="158" t="str">
        <f t="shared" si="782"/>
        <v>EURGBP45626</v>
      </c>
      <c r="M8339" s="160">
        <f t="shared" si="786"/>
        <v>45626</v>
      </c>
      <c r="N8339" s="158">
        <v>1</v>
      </c>
      <c r="O8339" s="158">
        <v>0.83204999999999996</v>
      </c>
      <c r="P8339" s="161">
        <f t="shared" si="783"/>
        <v>0.83209999999999995</v>
      </c>
    </row>
    <row r="8340" spans="9:16" x14ac:dyDescent="0.2">
      <c r="I8340" s="158">
        <f t="shared" si="781"/>
        <v>20</v>
      </c>
      <c r="J8340" s="158" t="str">
        <f t="shared" si="784"/>
        <v>EUR</v>
      </c>
      <c r="K8340" s="158" t="str">
        <f t="shared" si="785"/>
        <v>GBP</v>
      </c>
      <c r="L8340" s="158" t="str">
        <f t="shared" si="782"/>
        <v>EURGBP45627</v>
      </c>
      <c r="M8340" s="160">
        <f t="shared" si="786"/>
        <v>45627</v>
      </c>
      <c r="N8340" s="158">
        <v>1</v>
      </c>
      <c r="O8340" s="158">
        <v>0.83204999999999996</v>
      </c>
      <c r="P8340" s="161">
        <f t="shared" si="783"/>
        <v>0.83209999999999995</v>
      </c>
    </row>
    <row r="8341" spans="9:16" x14ac:dyDescent="0.2">
      <c r="I8341" s="158">
        <f t="shared" si="781"/>
        <v>20</v>
      </c>
      <c r="J8341" s="158" t="str">
        <f t="shared" si="784"/>
        <v>EUR</v>
      </c>
      <c r="K8341" s="158" t="str">
        <f t="shared" si="785"/>
        <v>GBP</v>
      </c>
      <c r="L8341" s="158" t="str">
        <f t="shared" si="782"/>
        <v>EURGBP45628</v>
      </c>
      <c r="M8341" s="160">
        <f t="shared" si="786"/>
        <v>45628</v>
      </c>
      <c r="N8341" s="158">
        <v>1</v>
      </c>
      <c r="O8341" s="158">
        <v>0.82898000000000005</v>
      </c>
      <c r="P8341" s="161">
        <f t="shared" si="783"/>
        <v>0.82899999999999996</v>
      </c>
    </row>
    <row r="8342" spans="9:16" x14ac:dyDescent="0.2">
      <c r="I8342" s="158">
        <f t="shared" si="781"/>
        <v>20</v>
      </c>
      <c r="J8342" s="158" t="str">
        <f t="shared" si="784"/>
        <v>EUR</v>
      </c>
      <c r="K8342" s="158" t="str">
        <f t="shared" si="785"/>
        <v>GBP</v>
      </c>
      <c r="L8342" s="158" t="str">
        <f t="shared" si="782"/>
        <v>EURGBP45629</v>
      </c>
      <c r="M8342" s="160">
        <f t="shared" si="786"/>
        <v>45629</v>
      </c>
      <c r="N8342" s="158">
        <v>1</v>
      </c>
      <c r="O8342" s="158">
        <v>0.83123000000000002</v>
      </c>
      <c r="P8342" s="161">
        <f t="shared" si="783"/>
        <v>0.83120000000000005</v>
      </c>
    </row>
    <row r="8343" spans="9:16" x14ac:dyDescent="0.2">
      <c r="I8343" s="158">
        <f t="shared" si="781"/>
        <v>20</v>
      </c>
      <c r="J8343" s="158" t="str">
        <f t="shared" si="784"/>
        <v>EUR</v>
      </c>
      <c r="K8343" s="158" t="str">
        <f t="shared" si="785"/>
        <v>GBP</v>
      </c>
      <c r="L8343" s="158" t="str">
        <f t="shared" si="782"/>
        <v>EURGBP45630</v>
      </c>
      <c r="M8343" s="160">
        <f t="shared" si="786"/>
        <v>45630</v>
      </c>
      <c r="N8343" s="158">
        <v>1</v>
      </c>
      <c r="O8343" s="158">
        <v>0.82830000000000004</v>
      </c>
      <c r="P8343" s="161">
        <f t="shared" si="783"/>
        <v>0.82830000000000004</v>
      </c>
    </row>
    <row r="8344" spans="9:16" x14ac:dyDescent="0.2">
      <c r="I8344" s="158">
        <f t="shared" si="781"/>
        <v>20</v>
      </c>
      <c r="J8344" s="158" t="str">
        <f t="shared" si="784"/>
        <v>EUR</v>
      </c>
      <c r="K8344" s="158" t="str">
        <f t="shared" si="785"/>
        <v>GBP</v>
      </c>
      <c r="L8344" s="158" t="str">
        <f t="shared" si="782"/>
        <v>EURGBP45631</v>
      </c>
      <c r="M8344" s="160">
        <f t="shared" si="786"/>
        <v>45631</v>
      </c>
      <c r="N8344" s="158">
        <v>1</v>
      </c>
      <c r="O8344" s="158">
        <v>0.82799999999999996</v>
      </c>
      <c r="P8344" s="161">
        <f t="shared" si="783"/>
        <v>0.82799999999999996</v>
      </c>
    </row>
    <row r="8345" spans="9:16" x14ac:dyDescent="0.2">
      <c r="I8345" s="158">
        <f t="shared" si="781"/>
        <v>20</v>
      </c>
      <c r="J8345" s="158" t="str">
        <f t="shared" si="784"/>
        <v>EUR</v>
      </c>
      <c r="K8345" s="158" t="str">
        <f t="shared" si="785"/>
        <v>GBP</v>
      </c>
      <c r="L8345" s="158" t="str">
        <f t="shared" si="782"/>
        <v>EURGBP45632</v>
      </c>
      <c r="M8345" s="160">
        <f t="shared" si="786"/>
        <v>45632</v>
      </c>
      <c r="N8345" s="158">
        <v>1</v>
      </c>
      <c r="O8345" s="158">
        <v>0.82855000000000001</v>
      </c>
      <c r="P8345" s="161">
        <f t="shared" si="783"/>
        <v>0.8286</v>
      </c>
    </row>
    <row r="8346" spans="9:16" x14ac:dyDescent="0.2">
      <c r="I8346" s="158">
        <f t="shared" si="781"/>
        <v>20</v>
      </c>
      <c r="J8346" s="158" t="str">
        <f t="shared" si="784"/>
        <v>EUR</v>
      </c>
      <c r="K8346" s="158" t="str">
        <f t="shared" si="785"/>
        <v>GBP</v>
      </c>
      <c r="L8346" s="158" t="str">
        <f t="shared" si="782"/>
        <v>EURGBP45633</v>
      </c>
      <c r="M8346" s="160">
        <f t="shared" si="786"/>
        <v>45633</v>
      </c>
      <c r="N8346" s="158">
        <v>1</v>
      </c>
      <c r="O8346" s="158">
        <v>0.82855000000000001</v>
      </c>
      <c r="P8346" s="161">
        <f t="shared" si="783"/>
        <v>0.8286</v>
      </c>
    </row>
    <row r="8347" spans="9:16" x14ac:dyDescent="0.2">
      <c r="I8347" s="158">
        <f t="shared" si="781"/>
        <v>20</v>
      </c>
      <c r="J8347" s="158" t="str">
        <f t="shared" si="784"/>
        <v>EUR</v>
      </c>
      <c r="K8347" s="158" t="str">
        <f t="shared" si="785"/>
        <v>GBP</v>
      </c>
      <c r="L8347" s="158" t="str">
        <f t="shared" si="782"/>
        <v>EURGBP45634</v>
      </c>
      <c r="M8347" s="160">
        <f t="shared" si="786"/>
        <v>45634</v>
      </c>
      <c r="N8347" s="158">
        <v>1</v>
      </c>
      <c r="O8347" s="158">
        <v>0.82855000000000001</v>
      </c>
      <c r="P8347" s="161">
        <f t="shared" si="783"/>
        <v>0.8286</v>
      </c>
    </row>
    <row r="8348" spans="9:16" x14ac:dyDescent="0.2">
      <c r="I8348" s="158">
        <f t="shared" si="781"/>
        <v>20</v>
      </c>
      <c r="J8348" s="158" t="str">
        <f t="shared" si="784"/>
        <v>EUR</v>
      </c>
      <c r="K8348" s="158" t="str">
        <f t="shared" si="785"/>
        <v>GBP</v>
      </c>
      <c r="L8348" s="158" t="str">
        <f t="shared" si="782"/>
        <v>EURGBP45635</v>
      </c>
      <c r="M8348" s="160">
        <f t="shared" si="786"/>
        <v>45635</v>
      </c>
      <c r="N8348" s="158">
        <v>1</v>
      </c>
      <c r="O8348" s="158">
        <v>0.82804999999999995</v>
      </c>
      <c r="P8348" s="161">
        <f t="shared" si="783"/>
        <v>0.82809999999999995</v>
      </c>
    </row>
    <row r="8349" spans="9:16" x14ac:dyDescent="0.2">
      <c r="I8349" s="158">
        <f t="shared" si="781"/>
        <v>20</v>
      </c>
      <c r="J8349" s="158" t="str">
        <f t="shared" si="784"/>
        <v>EUR</v>
      </c>
      <c r="K8349" s="158" t="str">
        <f t="shared" si="785"/>
        <v>GBP</v>
      </c>
      <c r="L8349" s="158" t="str">
        <f t="shared" si="782"/>
        <v>EURGBP45636</v>
      </c>
      <c r="M8349" s="160">
        <f t="shared" si="786"/>
        <v>45636</v>
      </c>
      <c r="N8349" s="158">
        <v>1</v>
      </c>
      <c r="O8349" s="158">
        <v>0.82555000000000001</v>
      </c>
      <c r="P8349" s="161">
        <f t="shared" si="783"/>
        <v>0.8256</v>
      </c>
    </row>
    <row r="8350" spans="9:16" x14ac:dyDescent="0.2">
      <c r="I8350" s="158">
        <f t="shared" si="781"/>
        <v>20</v>
      </c>
      <c r="J8350" s="158" t="str">
        <f t="shared" si="784"/>
        <v>EUR</v>
      </c>
      <c r="K8350" s="158" t="str">
        <f t="shared" si="785"/>
        <v>GBP</v>
      </c>
      <c r="L8350" s="158" t="str">
        <f t="shared" si="782"/>
        <v>EURGBP45637</v>
      </c>
      <c r="M8350" s="160">
        <f t="shared" si="786"/>
        <v>45637</v>
      </c>
      <c r="N8350" s="158">
        <v>1</v>
      </c>
      <c r="O8350" s="158">
        <v>0.82457999999999998</v>
      </c>
      <c r="P8350" s="161">
        <f t="shared" si="783"/>
        <v>0.8246</v>
      </c>
    </row>
    <row r="8351" spans="9:16" x14ac:dyDescent="0.2">
      <c r="I8351" s="158">
        <f t="shared" si="781"/>
        <v>20</v>
      </c>
      <c r="J8351" s="158" t="str">
        <f t="shared" si="784"/>
        <v>EUR</v>
      </c>
      <c r="K8351" s="158" t="str">
        <f t="shared" si="785"/>
        <v>GBP</v>
      </c>
      <c r="L8351" s="158" t="str">
        <f t="shared" si="782"/>
        <v>EURGBP45638</v>
      </c>
      <c r="M8351" s="160">
        <f t="shared" si="786"/>
        <v>45638</v>
      </c>
      <c r="N8351" s="158">
        <v>1</v>
      </c>
      <c r="O8351" s="158">
        <v>0.82428000000000001</v>
      </c>
      <c r="P8351" s="161">
        <f t="shared" si="783"/>
        <v>0.82430000000000003</v>
      </c>
    </row>
    <row r="8352" spans="9:16" x14ac:dyDescent="0.2">
      <c r="I8352" s="158">
        <f t="shared" si="781"/>
        <v>20</v>
      </c>
      <c r="J8352" s="158" t="str">
        <f t="shared" si="784"/>
        <v>EUR</v>
      </c>
      <c r="K8352" s="158" t="str">
        <f t="shared" si="785"/>
        <v>GBP</v>
      </c>
      <c r="L8352" s="158" t="str">
        <f t="shared" si="782"/>
        <v>EURGBP45639</v>
      </c>
      <c r="M8352" s="160">
        <f t="shared" si="786"/>
        <v>45639</v>
      </c>
      <c r="N8352" s="158">
        <v>1</v>
      </c>
      <c r="O8352" s="158">
        <v>0.83043</v>
      </c>
      <c r="P8352" s="161">
        <f t="shared" si="783"/>
        <v>0.83040000000000003</v>
      </c>
    </row>
    <row r="8353" spans="9:16" x14ac:dyDescent="0.2">
      <c r="I8353" s="158">
        <f t="shared" si="781"/>
        <v>20</v>
      </c>
      <c r="J8353" s="158" t="str">
        <f t="shared" si="784"/>
        <v>EUR</v>
      </c>
      <c r="K8353" s="158" t="str">
        <f t="shared" si="785"/>
        <v>GBP</v>
      </c>
      <c r="L8353" s="158" t="str">
        <f t="shared" si="782"/>
        <v>EURGBP45640</v>
      </c>
      <c r="M8353" s="160">
        <f t="shared" si="786"/>
        <v>45640</v>
      </c>
      <c r="N8353" s="158">
        <v>1</v>
      </c>
      <c r="O8353" s="158">
        <v>0.83043</v>
      </c>
      <c r="P8353" s="161">
        <f t="shared" si="783"/>
        <v>0.83040000000000003</v>
      </c>
    </row>
    <row r="8354" spans="9:16" x14ac:dyDescent="0.2">
      <c r="I8354" s="158">
        <f t="shared" si="781"/>
        <v>20</v>
      </c>
      <c r="J8354" s="158" t="str">
        <f t="shared" si="784"/>
        <v>EUR</v>
      </c>
      <c r="K8354" s="158" t="str">
        <f t="shared" si="785"/>
        <v>GBP</v>
      </c>
      <c r="L8354" s="158" t="str">
        <f t="shared" si="782"/>
        <v>EURGBP45641</v>
      </c>
      <c r="M8354" s="160">
        <f t="shared" si="786"/>
        <v>45641</v>
      </c>
      <c r="N8354" s="158">
        <v>1</v>
      </c>
      <c r="O8354" s="158">
        <v>0.83043</v>
      </c>
      <c r="P8354" s="161">
        <f t="shared" si="783"/>
        <v>0.83040000000000003</v>
      </c>
    </row>
    <row r="8355" spans="9:16" x14ac:dyDescent="0.2">
      <c r="I8355" s="158">
        <f t="shared" si="781"/>
        <v>20</v>
      </c>
      <c r="J8355" s="158" t="str">
        <f t="shared" si="784"/>
        <v>EUR</v>
      </c>
      <c r="K8355" s="158" t="str">
        <f t="shared" si="785"/>
        <v>GBP</v>
      </c>
      <c r="L8355" s="158" t="str">
        <f t="shared" si="782"/>
        <v>EURGBP45642</v>
      </c>
      <c r="M8355" s="160">
        <f t="shared" si="786"/>
        <v>45642</v>
      </c>
      <c r="N8355" s="158">
        <v>1</v>
      </c>
      <c r="O8355" s="158">
        <v>0.82945000000000002</v>
      </c>
      <c r="P8355" s="161">
        <f t="shared" si="783"/>
        <v>0.82950000000000002</v>
      </c>
    </row>
    <row r="8356" spans="9:16" x14ac:dyDescent="0.2">
      <c r="I8356" s="158">
        <f t="shared" si="781"/>
        <v>20</v>
      </c>
      <c r="J8356" s="158" t="str">
        <f t="shared" si="784"/>
        <v>EUR</v>
      </c>
      <c r="K8356" s="158" t="str">
        <f t="shared" si="785"/>
        <v>GBP</v>
      </c>
      <c r="L8356" s="158" t="str">
        <f t="shared" si="782"/>
        <v>EURGBP45643</v>
      </c>
      <c r="M8356" s="160">
        <f t="shared" si="786"/>
        <v>45643</v>
      </c>
      <c r="N8356" s="158">
        <v>1</v>
      </c>
      <c r="O8356" s="158">
        <v>0.82647999999999999</v>
      </c>
      <c r="P8356" s="161">
        <f t="shared" si="783"/>
        <v>0.82650000000000001</v>
      </c>
    </row>
    <row r="8357" spans="9:16" x14ac:dyDescent="0.2">
      <c r="I8357" s="158">
        <f t="shared" si="781"/>
        <v>20</v>
      </c>
      <c r="J8357" s="158" t="str">
        <f t="shared" si="784"/>
        <v>EUR</v>
      </c>
      <c r="K8357" s="158" t="str">
        <f t="shared" si="785"/>
        <v>GBP</v>
      </c>
      <c r="L8357" s="158" t="str">
        <f t="shared" si="782"/>
        <v>EURGBP45644</v>
      </c>
      <c r="M8357" s="160">
        <f t="shared" si="786"/>
        <v>45644</v>
      </c>
      <c r="N8357" s="158">
        <v>1</v>
      </c>
      <c r="O8357" s="158">
        <v>0.82520000000000004</v>
      </c>
      <c r="P8357" s="161">
        <f t="shared" si="783"/>
        <v>0.82520000000000004</v>
      </c>
    </row>
    <row r="8358" spans="9:16" x14ac:dyDescent="0.2">
      <c r="I8358" s="158">
        <f t="shared" si="781"/>
        <v>20</v>
      </c>
      <c r="J8358" s="158" t="str">
        <f t="shared" si="784"/>
        <v>EUR</v>
      </c>
      <c r="K8358" s="158" t="str">
        <f t="shared" si="785"/>
        <v>GBP</v>
      </c>
      <c r="L8358" s="158" t="str">
        <f t="shared" si="782"/>
        <v>EURGBP45645</v>
      </c>
      <c r="M8358" s="160">
        <f t="shared" si="786"/>
        <v>45645</v>
      </c>
      <c r="N8358" s="158">
        <v>1</v>
      </c>
      <c r="O8358" s="158">
        <v>0.82445000000000002</v>
      </c>
      <c r="P8358" s="161">
        <f t="shared" si="783"/>
        <v>0.82450000000000001</v>
      </c>
    </row>
    <row r="8359" spans="9:16" x14ac:dyDescent="0.2">
      <c r="I8359" s="158">
        <f t="shared" si="781"/>
        <v>20</v>
      </c>
      <c r="J8359" s="158" t="str">
        <f t="shared" si="784"/>
        <v>EUR</v>
      </c>
      <c r="K8359" s="158" t="str">
        <f t="shared" si="785"/>
        <v>GBP</v>
      </c>
      <c r="L8359" s="158" t="str">
        <f t="shared" si="782"/>
        <v>EURGBP45646</v>
      </c>
      <c r="M8359" s="160">
        <f t="shared" si="786"/>
        <v>45646</v>
      </c>
      <c r="N8359" s="158">
        <v>1</v>
      </c>
      <c r="O8359" s="158">
        <v>0.82965</v>
      </c>
      <c r="P8359" s="161">
        <f t="shared" si="783"/>
        <v>0.82969999999999999</v>
      </c>
    </row>
    <row r="8360" spans="9:16" x14ac:dyDescent="0.2">
      <c r="I8360" s="158">
        <f t="shared" si="781"/>
        <v>20</v>
      </c>
      <c r="J8360" s="158" t="str">
        <f t="shared" si="784"/>
        <v>EUR</v>
      </c>
      <c r="K8360" s="158" t="str">
        <f t="shared" si="785"/>
        <v>GBP</v>
      </c>
      <c r="L8360" s="158" t="str">
        <f t="shared" si="782"/>
        <v>EURGBP45647</v>
      </c>
      <c r="M8360" s="160">
        <f t="shared" si="786"/>
        <v>45647</v>
      </c>
      <c r="N8360" s="158">
        <v>1</v>
      </c>
      <c r="O8360" s="158">
        <v>0.82965</v>
      </c>
      <c r="P8360" s="161">
        <f t="shared" si="783"/>
        <v>0.82969999999999999</v>
      </c>
    </row>
    <row r="8361" spans="9:16" x14ac:dyDescent="0.2">
      <c r="I8361" s="158">
        <f t="shared" si="781"/>
        <v>20</v>
      </c>
      <c r="J8361" s="158" t="str">
        <f t="shared" si="784"/>
        <v>EUR</v>
      </c>
      <c r="K8361" s="158" t="str">
        <f t="shared" si="785"/>
        <v>GBP</v>
      </c>
      <c r="L8361" s="158" t="str">
        <f t="shared" si="782"/>
        <v>EURGBP45648</v>
      </c>
      <c r="M8361" s="160">
        <f t="shared" si="786"/>
        <v>45648</v>
      </c>
      <c r="N8361" s="158">
        <v>1</v>
      </c>
      <c r="O8361" s="158">
        <v>0.82965</v>
      </c>
      <c r="P8361" s="161">
        <f t="shared" si="783"/>
        <v>0.82969999999999999</v>
      </c>
    </row>
    <row r="8362" spans="9:16" x14ac:dyDescent="0.2">
      <c r="I8362" s="158">
        <f t="shared" ref="I8362:I8425" si="787">IF(M8361=$G$2,I8361+1,I8361)</f>
        <v>20</v>
      </c>
      <c r="J8362" s="158" t="str">
        <f t="shared" si="784"/>
        <v>EUR</v>
      </c>
      <c r="K8362" s="158" t="str">
        <f t="shared" si="785"/>
        <v>GBP</v>
      </c>
      <c r="L8362" s="158" t="str">
        <f t="shared" si="782"/>
        <v>EURGBP45649</v>
      </c>
      <c r="M8362" s="160">
        <f t="shared" si="786"/>
        <v>45649</v>
      </c>
      <c r="N8362" s="158">
        <v>1</v>
      </c>
      <c r="O8362" s="158">
        <v>0.82994999999999997</v>
      </c>
      <c r="P8362" s="161">
        <f t="shared" si="783"/>
        <v>0.83</v>
      </c>
    </row>
    <row r="8363" spans="9:16" x14ac:dyDescent="0.2">
      <c r="I8363" s="158">
        <f t="shared" si="787"/>
        <v>20</v>
      </c>
      <c r="J8363" s="158" t="str">
        <f t="shared" si="784"/>
        <v>EUR</v>
      </c>
      <c r="K8363" s="158" t="str">
        <f t="shared" si="785"/>
        <v>GBP</v>
      </c>
      <c r="L8363" s="158" t="str">
        <f t="shared" si="782"/>
        <v>EURGBP45650</v>
      </c>
      <c r="M8363" s="160">
        <f t="shared" si="786"/>
        <v>45650</v>
      </c>
      <c r="N8363" s="158">
        <v>1</v>
      </c>
      <c r="O8363" s="158">
        <v>0.82804999999999995</v>
      </c>
      <c r="P8363" s="161">
        <f t="shared" si="783"/>
        <v>0.82809999999999995</v>
      </c>
    </row>
    <row r="8364" spans="9:16" x14ac:dyDescent="0.2">
      <c r="I8364" s="158">
        <f t="shared" si="787"/>
        <v>20</v>
      </c>
      <c r="J8364" s="158" t="str">
        <f t="shared" si="784"/>
        <v>EUR</v>
      </c>
      <c r="K8364" s="158" t="str">
        <f t="shared" si="785"/>
        <v>GBP</v>
      </c>
      <c r="L8364" s="158" t="str">
        <f t="shared" si="782"/>
        <v>EURGBP45651</v>
      </c>
      <c r="M8364" s="160">
        <f t="shared" si="786"/>
        <v>45651</v>
      </c>
      <c r="N8364" s="158">
        <v>1</v>
      </c>
      <c r="O8364" s="158">
        <v>0.82804999999999995</v>
      </c>
      <c r="P8364" s="161">
        <f t="shared" si="783"/>
        <v>0.82809999999999995</v>
      </c>
    </row>
    <row r="8365" spans="9:16" x14ac:dyDescent="0.2">
      <c r="I8365" s="158">
        <f t="shared" si="787"/>
        <v>20</v>
      </c>
      <c r="J8365" s="158" t="str">
        <f t="shared" si="784"/>
        <v>EUR</v>
      </c>
      <c r="K8365" s="158" t="str">
        <f t="shared" si="785"/>
        <v>GBP</v>
      </c>
      <c r="L8365" s="158" t="str">
        <f t="shared" si="782"/>
        <v>EURGBP45652</v>
      </c>
      <c r="M8365" s="160">
        <f t="shared" si="786"/>
        <v>45652</v>
      </c>
      <c r="N8365" s="158">
        <v>1</v>
      </c>
      <c r="O8365" s="158">
        <v>0.82804999999999995</v>
      </c>
      <c r="P8365" s="161">
        <f t="shared" si="783"/>
        <v>0.82809999999999995</v>
      </c>
    </row>
    <row r="8366" spans="9:16" x14ac:dyDescent="0.2">
      <c r="I8366" s="158">
        <f t="shared" si="787"/>
        <v>20</v>
      </c>
      <c r="J8366" s="158" t="str">
        <f t="shared" si="784"/>
        <v>EUR</v>
      </c>
      <c r="K8366" s="158" t="str">
        <f t="shared" si="785"/>
        <v>GBP</v>
      </c>
      <c r="L8366" s="158" t="str">
        <f t="shared" si="782"/>
        <v>EURGBP45653</v>
      </c>
      <c r="M8366" s="160">
        <f t="shared" si="786"/>
        <v>45653</v>
      </c>
      <c r="N8366" s="158">
        <v>1</v>
      </c>
      <c r="O8366" s="158">
        <v>0.83098000000000005</v>
      </c>
      <c r="P8366" s="161">
        <f t="shared" si="783"/>
        <v>0.83099999999999996</v>
      </c>
    </row>
    <row r="8367" spans="9:16" x14ac:dyDescent="0.2">
      <c r="I8367" s="158">
        <f t="shared" si="787"/>
        <v>20</v>
      </c>
      <c r="J8367" s="158" t="str">
        <f t="shared" si="784"/>
        <v>EUR</v>
      </c>
      <c r="K8367" s="158" t="str">
        <f t="shared" si="785"/>
        <v>GBP</v>
      </c>
      <c r="L8367" s="158" t="str">
        <f t="shared" si="782"/>
        <v>EURGBP45654</v>
      </c>
      <c r="M8367" s="160">
        <f t="shared" si="786"/>
        <v>45654</v>
      </c>
      <c r="N8367" s="158">
        <v>1</v>
      </c>
      <c r="O8367" s="158">
        <v>0.83098000000000005</v>
      </c>
      <c r="P8367" s="161">
        <f t="shared" si="783"/>
        <v>0.83099999999999996</v>
      </c>
    </row>
    <row r="8368" spans="9:16" x14ac:dyDescent="0.2">
      <c r="I8368" s="158">
        <f t="shared" si="787"/>
        <v>20</v>
      </c>
      <c r="J8368" s="158" t="str">
        <f t="shared" si="784"/>
        <v>EUR</v>
      </c>
      <c r="K8368" s="158" t="str">
        <f t="shared" si="785"/>
        <v>GBP</v>
      </c>
      <c r="L8368" s="158" t="str">
        <f t="shared" si="782"/>
        <v>EURGBP45655</v>
      </c>
      <c r="M8368" s="160">
        <f t="shared" si="786"/>
        <v>45655</v>
      </c>
      <c r="N8368" s="158">
        <v>1</v>
      </c>
      <c r="O8368" s="158">
        <v>0.83098000000000005</v>
      </c>
      <c r="P8368" s="161">
        <f t="shared" si="783"/>
        <v>0.83099999999999996</v>
      </c>
    </row>
    <row r="8369" spans="9:16" x14ac:dyDescent="0.2">
      <c r="I8369" s="158">
        <f t="shared" si="787"/>
        <v>20</v>
      </c>
      <c r="J8369" s="158" t="str">
        <f t="shared" si="784"/>
        <v>EUR</v>
      </c>
      <c r="K8369" s="158" t="str">
        <f t="shared" si="785"/>
        <v>GBP</v>
      </c>
      <c r="L8369" s="158" t="str">
        <f t="shared" si="782"/>
        <v>EURGBP45656</v>
      </c>
      <c r="M8369" s="160">
        <f t="shared" si="786"/>
        <v>45656</v>
      </c>
      <c r="N8369" s="158">
        <v>1</v>
      </c>
      <c r="O8369" s="158">
        <v>0.82950000000000002</v>
      </c>
      <c r="P8369" s="161">
        <f t="shared" si="783"/>
        <v>0.82950000000000002</v>
      </c>
    </row>
    <row r="8370" spans="9:16" x14ac:dyDescent="0.2">
      <c r="I8370" s="158">
        <f t="shared" si="787"/>
        <v>20</v>
      </c>
      <c r="J8370" s="158" t="str">
        <f t="shared" si="784"/>
        <v>EUR</v>
      </c>
      <c r="K8370" s="158" t="str">
        <f t="shared" si="785"/>
        <v>GBP</v>
      </c>
      <c r="L8370" s="158" t="str">
        <f t="shared" si="782"/>
        <v>EURGBP45657</v>
      </c>
      <c r="M8370" s="160">
        <f t="shared" si="786"/>
        <v>45657</v>
      </c>
      <c r="N8370" s="158">
        <v>1</v>
      </c>
      <c r="O8370" s="158">
        <v>0.82918000000000003</v>
      </c>
      <c r="P8370" s="161">
        <f t="shared" si="783"/>
        <v>0.82920000000000005</v>
      </c>
    </row>
    <row r="8371" spans="9:16" x14ac:dyDescent="0.2">
      <c r="I8371" s="158">
        <f t="shared" si="787"/>
        <v>20</v>
      </c>
      <c r="J8371" s="158" t="str">
        <f t="shared" si="784"/>
        <v>EUR</v>
      </c>
      <c r="K8371" s="158" t="str">
        <f t="shared" si="785"/>
        <v>GBP</v>
      </c>
      <c r="L8371" s="158" t="str">
        <f t="shared" si="782"/>
        <v>EURGBP45658</v>
      </c>
      <c r="M8371" s="160">
        <f t="shared" si="786"/>
        <v>45658</v>
      </c>
      <c r="N8371" s="158">
        <v>1</v>
      </c>
      <c r="O8371" s="158">
        <v>0.82918000000000003</v>
      </c>
      <c r="P8371" s="161">
        <f t="shared" si="783"/>
        <v>0.82920000000000005</v>
      </c>
    </row>
    <row r="8372" spans="9:16" x14ac:dyDescent="0.2">
      <c r="I8372" s="158">
        <f t="shared" si="787"/>
        <v>20</v>
      </c>
      <c r="J8372" s="158" t="str">
        <f t="shared" si="784"/>
        <v>EUR</v>
      </c>
      <c r="K8372" s="158" t="str">
        <f t="shared" si="785"/>
        <v>GBP</v>
      </c>
      <c r="L8372" s="158" t="str">
        <f t="shared" si="782"/>
        <v>EURGBP45659</v>
      </c>
      <c r="M8372" s="160">
        <f t="shared" si="786"/>
        <v>45659</v>
      </c>
      <c r="N8372" s="158">
        <v>1</v>
      </c>
      <c r="O8372" s="158">
        <v>0.83118000000000003</v>
      </c>
      <c r="P8372" s="161">
        <f t="shared" si="783"/>
        <v>0.83120000000000005</v>
      </c>
    </row>
    <row r="8373" spans="9:16" x14ac:dyDescent="0.2">
      <c r="I8373" s="158">
        <f t="shared" si="787"/>
        <v>20</v>
      </c>
      <c r="J8373" s="158" t="str">
        <f t="shared" si="784"/>
        <v>EUR</v>
      </c>
      <c r="K8373" s="158" t="str">
        <f t="shared" si="785"/>
        <v>GBP</v>
      </c>
      <c r="L8373" s="158" t="str">
        <f t="shared" si="782"/>
        <v>EURGBP45660</v>
      </c>
      <c r="M8373" s="160">
        <f t="shared" si="786"/>
        <v>45660</v>
      </c>
      <c r="N8373" s="158">
        <v>1</v>
      </c>
      <c r="O8373" s="158">
        <v>0.82992999999999995</v>
      </c>
      <c r="P8373" s="161">
        <f t="shared" si="783"/>
        <v>0.82989999999999997</v>
      </c>
    </row>
    <row r="8374" spans="9:16" x14ac:dyDescent="0.2">
      <c r="I8374" s="158">
        <f t="shared" si="787"/>
        <v>20</v>
      </c>
      <c r="J8374" s="158" t="str">
        <f t="shared" si="784"/>
        <v>EUR</v>
      </c>
      <c r="K8374" s="158" t="str">
        <f t="shared" si="785"/>
        <v>GBP</v>
      </c>
      <c r="L8374" s="158" t="str">
        <f t="shared" si="782"/>
        <v>EURGBP45661</v>
      </c>
      <c r="M8374" s="160">
        <f t="shared" si="786"/>
        <v>45661</v>
      </c>
      <c r="N8374" s="158">
        <v>1</v>
      </c>
      <c r="O8374" s="158">
        <v>0.82992999999999995</v>
      </c>
      <c r="P8374" s="161">
        <f t="shared" si="783"/>
        <v>0.82989999999999997</v>
      </c>
    </row>
    <row r="8375" spans="9:16" x14ac:dyDescent="0.2">
      <c r="I8375" s="158">
        <f t="shared" si="787"/>
        <v>20</v>
      </c>
      <c r="J8375" s="158" t="str">
        <f t="shared" si="784"/>
        <v>EUR</v>
      </c>
      <c r="K8375" s="158" t="str">
        <f t="shared" si="785"/>
        <v>GBP</v>
      </c>
      <c r="L8375" s="158" t="str">
        <f t="shared" si="782"/>
        <v>EURGBP45662</v>
      </c>
      <c r="M8375" s="160">
        <f t="shared" si="786"/>
        <v>45662</v>
      </c>
      <c r="N8375" s="158">
        <v>1</v>
      </c>
      <c r="O8375" s="158">
        <v>0.82992999999999995</v>
      </c>
      <c r="P8375" s="161">
        <f t="shared" si="783"/>
        <v>0.82989999999999997</v>
      </c>
    </row>
    <row r="8376" spans="9:16" x14ac:dyDescent="0.2">
      <c r="I8376" s="158">
        <f t="shared" si="787"/>
        <v>20</v>
      </c>
      <c r="J8376" s="158" t="str">
        <f t="shared" si="784"/>
        <v>EUR</v>
      </c>
      <c r="K8376" s="158" t="str">
        <f t="shared" si="785"/>
        <v>GBP</v>
      </c>
      <c r="L8376" s="158" t="str">
        <f t="shared" si="782"/>
        <v>EURGBP45663</v>
      </c>
      <c r="M8376" s="160">
        <f t="shared" si="786"/>
        <v>45663</v>
      </c>
      <c r="N8376" s="158">
        <v>1</v>
      </c>
      <c r="O8376" s="158">
        <v>0.83098000000000005</v>
      </c>
      <c r="P8376" s="161">
        <f t="shared" si="783"/>
        <v>0.83099999999999996</v>
      </c>
    </row>
    <row r="8377" spans="9:16" x14ac:dyDescent="0.2">
      <c r="I8377" s="158">
        <f t="shared" si="787"/>
        <v>20</v>
      </c>
      <c r="J8377" s="158" t="str">
        <f t="shared" si="784"/>
        <v>EUR</v>
      </c>
      <c r="K8377" s="158" t="str">
        <f t="shared" si="785"/>
        <v>GBP</v>
      </c>
      <c r="L8377" s="158" t="str">
        <f t="shared" si="782"/>
        <v>EURGBP45664</v>
      </c>
      <c r="M8377" s="160">
        <f t="shared" si="786"/>
        <v>45664</v>
      </c>
      <c r="N8377" s="158">
        <v>1</v>
      </c>
      <c r="O8377" s="158">
        <v>0.82915000000000005</v>
      </c>
      <c r="P8377" s="161">
        <f t="shared" si="783"/>
        <v>0.82920000000000005</v>
      </c>
    </row>
    <row r="8378" spans="9:16" x14ac:dyDescent="0.2">
      <c r="I8378" s="158">
        <f t="shared" si="787"/>
        <v>20</v>
      </c>
      <c r="J8378" s="158" t="str">
        <f t="shared" si="784"/>
        <v>EUR</v>
      </c>
      <c r="K8378" s="158" t="str">
        <f t="shared" si="785"/>
        <v>GBP</v>
      </c>
      <c r="L8378" s="158" t="str">
        <f t="shared" si="782"/>
        <v>EURGBP45665</v>
      </c>
      <c r="M8378" s="160">
        <f t="shared" si="786"/>
        <v>45665</v>
      </c>
      <c r="N8378" s="158">
        <v>1</v>
      </c>
      <c r="O8378" s="158">
        <v>0.83403000000000005</v>
      </c>
      <c r="P8378" s="161">
        <f t="shared" si="783"/>
        <v>0.83399999999999996</v>
      </c>
    </row>
    <row r="8379" spans="9:16" x14ac:dyDescent="0.2">
      <c r="I8379" s="158">
        <f t="shared" si="787"/>
        <v>20</v>
      </c>
      <c r="J8379" s="158" t="str">
        <f t="shared" si="784"/>
        <v>EUR</v>
      </c>
      <c r="K8379" s="158" t="str">
        <f t="shared" si="785"/>
        <v>GBP</v>
      </c>
      <c r="L8379" s="158" t="str">
        <f t="shared" si="782"/>
        <v>EURGBP45666</v>
      </c>
      <c r="M8379" s="160">
        <f t="shared" si="786"/>
        <v>45666</v>
      </c>
      <c r="N8379" s="158">
        <v>1</v>
      </c>
      <c r="O8379" s="158">
        <v>0.83808000000000005</v>
      </c>
      <c r="P8379" s="161">
        <f t="shared" si="783"/>
        <v>0.83809999999999996</v>
      </c>
    </row>
    <row r="8380" spans="9:16" x14ac:dyDescent="0.2">
      <c r="I8380" s="158">
        <f t="shared" si="787"/>
        <v>20</v>
      </c>
      <c r="J8380" s="158" t="str">
        <f t="shared" si="784"/>
        <v>EUR</v>
      </c>
      <c r="K8380" s="158" t="str">
        <f t="shared" si="785"/>
        <v>GBP</v>
      </c>
      <c r="L8380" s="158" t="str">
        <f t="shared" si="782"/>
        <v>EURGBP45667</v>
      </c>
      <c r="M8380" s="160">
        <f t="shared" si="786"/>
        <v>45667</v>
      </c>
      <c r="N8380" s="158">
        <v>1</v>
      </c>
      <c r="O8380" s="158">
        <v>0.83692999999999995</v>
      </c>
      <c r="P8380" s="161">
        <f t="shared" si="783"/>
        <v>0.83689999999999998</v>
      </c>
    </row>
    <row r="8381" spans="9:16" x14ac:dyDescent="0.2">
      <c r="I8381" s="158">
        <f t="shared" si="787"/>
        <v>20</v>
      </c>
      <c r="J8381" s="158" t="str">
        <f t="shared" si="784"/>
        <v>EUR</v>
      </c>
      <c r="K8381" s="158" t="str">
        <f t="shared" si="785"/>
        <v>GBP</v>
      </c>
      <c r="L8381" s="158" t="str">
        <f t="shared" si="782"/>
        <v>EURGBP45668</v>
      </c>
      <c r="M8381" s="160">
        <f t="shared" si="786"/>
        <v>45668</v>
      </c>
      <c r="N8381" s="158">
        <v>1</v>
      </c>
      <c r="O8381" s="158">
        <v>0.83692999999999995</v>
      </c>
      <c r="P8381" s="161">
        <f t="shared" si="783"/>
        <v>0.83689999999999998</v>
      </c>
    </row>
    <row r="8382" spans="9:16" x14ac:dyDescent="0.2">
      <c r="I8382" s="158">
        <f t="shared" si="787"/>
        <v>20</v>
      </c>
      <c r="J8382" s="158" t="str">
        <f t="shared" si="784"/>
        <v>EUR</v>
      </c>
      <c r="K8382" s="158" t="str">
        <f t="shared" si="785"/>
        <v>GBP</v>
      </c>
      <c r="L8382" s="158" t="str">
        <f t="shared" si="782"/>
        <v>EURGBP45669</v>
      </c>
      <c r="M8382" s="160">
        <f t="shared" si="786"/>
        <v>45669</v>
      </c>
      <c r="N8382" s="158">
        <v>1</v>
      </c>
      <c r="O8382" s="158">
        <v>0.83692999999999995</v>
      </c>
      <c r="P8382" s="161">
        <f t="shared" si="783"/>
        <v>0.83689999999999998</v>
      </c>
    </row>
    <row r="8383" spans="9:16" x14ac:dyDescent="0.2">
      <c r="I8383" s="158">
        <f t="shared" si="787"/>
        <v>20</v>
      </c>
      <c r="J8383" s="158" t="str">
        <f t="shared" si="784"/>
        <v>EUR</v>
      </c>
      <c r="K8383" s="158" t="str">
        <f t="shared" si="785"/>
        <v>GBP</v>
      </c>
      <c r="L8383" s="158" t="str">
        <f t="shared" si="782"/>
        <v>EURGBP45670</v>
      </c>
      <c r="M8383" s="160">
        <f t="shared" si="786"/>
        <v>45670</v>
      </c>
      <c r="N8383" s="158">
        <v>1</v>
      </c>
      <c r="O8383" s="158">
        <v>0.84160000000000001</v>
      </c>
      <c r="P8383" s="161">
        <f t="shared" si="783"/>
        <v>0.84160000000000001</v>
      </c>
    </row>
    <row r="8384" spans="9:16" x14ac:dyDescent="0.2">
      <c r="I8384" s="158">
        <f t="shared" si="787"/>
        <v>20</v>
      </c>
      <c r="J8384" s="158" t="str">
        <f t="shared" si="784"/>
        <v>EUR</v>
      </c>
      <c r="K8384" s="158" t="str">
        <f t="shared" si="785"/>
        <v>GBP</v>
      </c>
      <c r="L8384" s="158" t="str">
        <f t="shared" si="782"/>
        <v>EURGBP45671</v>
      </c>
      <c r="M8384" s="160">
        <f t="shared" si="786"/>
        <v>45671</v>
      </c>
      <c r="N8384" s="158">
        <v>1</v>
      </c>
      <c r="O8384" s="158">
        <v>0.84287999999999996</v>
      </c>
      <c r="P8384" s="161">
        <f t="shared" si="783"/>
        <v>0.84289999999999998</v>
      </c>
    </row>
    <row r="8385" spans="9:16" x14ac:dyDescent="0.2">
      <c r="I8385" s="158">
        <f t="shared" si="787"/>
        <v>20</v>
      </c>
      <c r="J8385" s="158" t="str">
        <f t="shared" si="784"/>
        <v>EUR</v>
      </c>
      <c r="K8385" s="158" t="str">
        <f t="shared" si="785"/>
        <v>GBP</v>
      </c>
      <c r="L8385" s="158" t="str">
        <f t="shared" si="782"/>
        <v>EURGBP45672</v>
      </c>
      <c r="M8385" s="160">
        <f t="shared" si="786"/>
        <v>45672</v>
      </c>
      <c r="N8385" s="158">
        <v>1</v>
      </c>
      <c r="O8385" s="158">
        <v>0.84313000000000005</v>
      </c>
      <c r="P8385" s="161">
        <f t="shared" si="783"/>
        <v>0.84309999999999996</v>
      </c>
    </row>
    <row r="8386" spans="9:16" x14ac:dyDescent="0.2">
      <c r="I8386" s="158">
        <f t="shared" si="787"/>
        <v>20</v>
      </c>
      <c r="J8386" s="158" t="str">
        <f t="shared" si="784"/>
        <v>EUR</v>
      </c>
      <c r="K8386" s="158" t="str">
        <f t="shared" si="785"/>
        <v>GBP</v>
      </c>
      <c r="L8386" s="158" t="str">
        <f t="shared" si="782"/>
        <v>EURGBP45673</v>
      </c>
      <c r="M8386" s="160">
        <f t="shared" si="786"/>
        <v>45673</v>
      </c>
      <c r="N8386" s="158">
        <v>1</v>
      </c>
      <c r="O8386" s="158">
        <v>0.84258</v>
      </c>
      <c r="P8386" s="161">
        <f t="shared" si="783"/>
        <v>0.84260000000000002</v>
      </c>
    </row>
    <row r="8387" spans="9:16" x14ac:dyDescent="0.2">
      <c r="I8387" s="158">
        <f t="shared" si="787"/>
        <v>20</v>
      </c>
      <c r="J8387" s="158" t="str">
        <f t="shared" si="784"/>
        <v>EUR</v>
      </c>
      <c r="K8387" s="158" t="str">
        <f t="shared" si="785"/>
        <v>GBP</v>
      </c>
      <c r="L8387" s="158" t="str">
        <f t="shared" ref="L8387:L8450" si="788">J8387&amp;K8387&amp;M8387</f>
        <v>EURGBP45674</v>
      </c>
      <c r="M8387" s="160">
        <f t="shared" si="786"/>
        <v>45674</v>
      </c>
      <c r="N8387" s="158">
        <v>1</v>
      </c>
      <c r="O8387" s="158">
        <v>0.84453</v>
      </c>
      <c r="P8387" s="161">
        <f t="shared" ref="P8387:P8450" si="789">ROUND(N8387*O8387,4)</f>
        <v>0.84450000000000003</v>
      </c>
    </row>
    <row r="8388" spans="9:16" x14ac:dyDescent="0.2">
      <c r="I8388" s="158">
        <f t="shared" si="787"/>
        <v>20</v>
      </c>
      <c r="J8388" s="158" t="str">
        <f t="shared" ref="J8388:J8451" si="790">VLOOKUP($I8388,$A:$C,2,FALSE)</f>
        <v>EUR</v>
      </c>
      <c r="K8388" s="158" t="str">
        <f t="shared" ref="K8388:K8451" si="791">VLOOKUP($I8388,$A:$C,3,FALSE)</f>
        <v>GBP</v>
      </c>
      <c r="L8388" s="158" t="str">
        <f t="shared" si="788"/>
        <v>EURGBP45675</v>
      </c>
      <c r="M8388" s="160">
        <f t="shared" ref="M8388:M8451" si="792">IF(I8388=I8387,M8387+1,$G$1)</f>
        <v>45675</v>
      </c>
      <c r="N8388" s="158">
        <v>1</v>
      </c>
      <c r="O8388" s="158">
        <v>0.84453</v>
      </c>
      <c r="P8388" s="161">
        <f t="shared" si="789"/>
        <v>0.84450000000000003</v>
      </c>
    </row>
    <row r="8389" spans="9:16" x14ac:dyDescent="0.2">
      <c r="I8389" s="158">
        <f t="shared" si="787"/>
        <v>20</v>
      </c>
      <c r="J8389" s="158" t="str">
        <f t="shared" si="790"/>
        <v>EUR</v>
      </c>
      <c r="K8389" s="158" t="str">
        <f t="shared" si="791"/>
        <v>GBP</v>
      </c>
      <c r="L8389" s="158" t="str">
        <f t="shared" si="788"/>
        <v>EURGBP45676</v>
      </c>
      <c r="M8389" s="160">
        <f t="shared" si="792"/>
        <v>45676</v>
      </c>
      <c r="N8389" s="158">
        <v>1</v>
      </c>
      <c r="O8389" s="158">
        <v>0.84453</v>
      </c>
      <c r="P8389" s="161">
        <f t="shared" si="789"/>
        <v>0.84450000000000003</v>
      </c>
    </row>
    <row r="8390" spans="9:16" x14ac:dyDescent="0.2">
      <c r="I8390" s="158">
        <f t="shared" si="787"/>
        <v>20</v>
      </c>
      <c r="J8390" s="158" t="str">
        <f t="shared" si="790"/>
        <v>EUR</v>
      </c>
      <c r="K8390" s="158" t="str">
        <f t="shared" si="791"/>
        <v>GBP</v>
      </c>
      <c r="L8390" s="158" t="str">
        <f t="shared" si="788"/>
        <v>EURGBP45677</v>
      </c>
      <c r="M8390" s="160">
        <f t="shared" si="792"/>
        <v>45677</v>
      </c>
      <c r="N8390" s="158">
        <v>1</v>
      </c>
      <c r="O8390" s="158">
        <v>0.84587999999999997</v>
      </c>
      <c r="P8390" s="161">
        <f t="shared" si="789"/>
        <v>0.84589999999999999</v>
      </c>
    </row>
    <row r="8391" spans="9:16" x14ac:dyDescent="0.2">
      <c r="I8391" s="158">
        <f t="shared" si="787"/>
        <v>20</v>
      </c>
      <c r="J8391" s="158" t="str">
        <f t="shared" si="790"/>
        <v>EUR</v>
      </c>
      <c r="K8391" s="158" t="str">
        <f t="shared" si="791"/>
        <v>GBP</v>
      </c>
      <c r="L8391" s="158" t="str">
        <f t="shared" si="788"/>
        <v>EURGBP45678</v>
      </c>
      <c r="M8391" s="160">
        <f t="shared" si="792"/>
        <v>45678</v>
      </c>
      <c r="N8391" s="158">
        <v>1</v>
      </c>
      <c r="O8391" s="158">
        <v>0.84553</v>
      </c>
      <c r="P8391" s="161">
        <f t="shared" si="789"/>
        <v>0.84550000000000003</v>
      </c>
    </row>
    <row r="8392" spans="9:16" x14ac:dyDescent="0.2">
      <c r="I8392" s="158">
        <f t="shared" si="787"/>
        <v>20</v>
      </c>
      <c r="J8392" s="158" t="str">
        <f t="shared" si="790"/>
        <v>EUR</v>
      </c>
      <c r="K8392" s="158" t="str">
        <f t="shared" si="791"/>
        <v>GBP</v>
      </c>
      <c r="L8392" s="158" t="str">
        <f t="shared" si="788"/>
        <v>EURGBP45679</v>
      </c>
      <c r="M8392" s="160">
        <f t="shared" si="792"/>
        <v>45679</v>
      </c>
      <c r="N8392" s="158">
        <v>1</v>
      </c>
      <c r="O8392" s="158">
        <v>0.84465999999999997</v>
      </c>
      <c r="P8392" s="161">
        <f t="shared" si="789"/>
        <v>0.84470000000000001</v>
      </c>
    </row>
    <row r="8393" spans="9:16" x14ac:dyDescent="0.2">
      <c r="I8393" s="158">
        <f t="shared" si="787"/>
        <v>20</v>
      </c>
      <c r="J8393" s="158" t="str">
        <f t="shared" si="790"/>
        <v>EUR</v>
      </c>
      <c r="K8393" s="158" t="str">
        <f t="shared" si="791"/>
        <v>GBP</v>
      </c>
      <c r="L8393" s="158" t="str">
        <f t="shared" si="788"/>
        <v>EURGBP45680</v>
      </c>
      <c r="M8393" s="160">
        <f t="shared" si="792"/>
        <v>45680</v>
      </c>
      <c r="N8393" s="158">
        <v>1</v>
      </c>
      <c r="O8393" s="158">
        <v>0.84467999999999999</v>
      </c>
      <c r="P8393" s="161">
        <f t="shared" si="789"/>
        <v>0.84470000000000001</v>
      </c>
    </row>
    <row r="8394" spans="9:16" x14ac:dyDescent="0.2">
      <c r="I8394" s="158">
        <f t="shared" si="787"/>
        <v>20</v>
      </c>
      <c r="J8394" s="158" t="str">
        <f t="shared" si="790"/>
        <v>EUR</v>
      </c>
      <c r="K8394" s="158" t="str">
        <f t="shared" si="791"/>
        <v>GBP</v>
      </c>
      <c r="L8394" s="158" t="str">
        <f t="shared" si="788"/>
        <v>EURGBP45681</v>
      </c>
      <c r="M8394" s="160">
        <f t="shared" si="792"/>
        <v>45681</v>
      </c>
      <c r="N8394" s="158">
        <v>1</v>
      </c>
      <c r="O8394" s="158">
        <v>0.84413000000000005</v>
      </c>
      <c r="P8394" s="161">
        <f t="shared" si="789"/>
        <v>0.84409999999999996</v>
      </c>
    </row>
    <row r="8395" spans="9:16" x14ac:dyDescent="0.2">
      <c r="I8395" s="158">
        <f t="shared" si="787"/>
        <v>20</v>
      </c>
      <c r="J8395" s="158" t="str">
        <f t="shared" si="790"/>
        <v>EUR</v>
      </c>
      <c r="K8395" s="158" t="str">
        <f t="shared" si="791"/>
        <v>GBP</v>
      </c>
      <c r="L8395" s="158" t="str">
        <f t="shared" si="788"/>
        <v>EURGBP45682</v>
      </c>
      <c r="M8395" s="160">
        <f t="shared" si="792"/>
        <v>45682</v>
      </c>
      <c r="N8395" s="158">
        <v>1</v>
      </c>
      <c r="O8395" s="158">
        <v>0.84413000000000005</v>
      </c>
      <c r="P8395" s="161">
        <f t="shared" si="789"/>
        <v>0.84409999999999996</v>
      </c>
    </row>
    <row r="8396" spans="9:16" x14ac:dyDescent="0.2">
      <c r="I8396" s="158">
        <f t="shared" si="787"/>
        <v>20</v>
      </c>
      <c r="J8396" s="158" t="str">
        <f t="shared" si="790"/>
        <v>EUR</v>
      </c>
      <c r="K8396" s="158" t="str">
        <f t="shared" si="791"/>
        <v>GBP</v>
      </c>
      <c r="L8396" s="158" t="str">
        <f t="shared" si="788"/>
        <v>EURGBP45683</v>
      </c>
      <c r="M8396" s="160">
        <f t="shared" si="792"/>
        <v>45683</v>
      </c>
      <c r="N8396" s="158">
        <v>1</v>
      </c>
      <c r="O8396" s="158">
        <v>0.84413000000000005</v>
      </c>
      <c r="P8396" s="161">
        <f t="shared" si="789"/>
        <v>0.84409999999999996</v>
      </c>
    </row>
    <row r="8397" spans="9:16" x14ac:dyDescent="0.2">
      <c r="I8397" s="158">
        <f t="shared" si="787"/>
        <v>20</v>
      </c>
      <c r="J8397" s="158" t="str">
        <f t="shared" si="790"/>
        <v>EUR</v>
      </c>
      <c r="K8397" s="158" t="str">
        <f t="shared" si="791"/>
        <v>GBP</v>
      </c>
      <c r="L8397" s="158" t="str">
        <f t="shared" si="788"/>
        <v>EURGBP45684</v>
      </c>
      <c r="M8397" s="160">
        <f t="shared" si="792"/>
        <v>45684</v>
      </c>
      <c r="N8397" s="158">
        <v>1</v>
      </c>
      <c r="O8397" s="158">
        <v>0.84106000000000003</v>
      </c>
      <c r="P8397" s="161">
        <f t="shared" si="789"/>
        <v>0.84109999999999996</v>
      </c>
    </row>
    <row r="8398" spans="9:16" x14ac:dyDescent="0.2">
      <c r="I8398" s="158">
        <f t="shared" si="787"/>
        <v>20</v>
      </c>
      <c r="J8398" s="158" t="str">
        <f t="shared" si="790"/>
        <v>EUR</v>
      </c>
      <c r="K8398" s="158" t="str">
        <f t="shared" si="791"/>
        <v>GBP</v>
      </c>
      <c r="L8398" s="158" t="str">
        <f t="shared" si="788"/>
        <v>EURGBP45685</v>
      </c>
      <c r="M8398" s="160">
        <f t="shared" si="792"/>
        <v>45685</v>
      </c>
      <c r="N8398" s="158">
        <v>1</v>
      </c>
      <c r="O8398" s="158">
        <v>0.83867999999999998</v>
      </c>
      <c r="P8398" s="161">
        <f t="shared" si="789"/>
        <v>0.8387</v>
      </c>
    </row>
    <row r="8399" spans="9:16" x14ac:dyDescent="0.2">
      <c r="I8399" s="158">
        <f t="shared" si="787"/>
        <v>20</v>
      </c>
      <c r="J8399" s="158" t="str">
        <f t="shared" si="790"/>
        <v>EUR</v>
      </c>
      <c r="K8399" s="158" t="str">
        <f t="shared" si="791"/>
        <v>GBP</v>
      </c>
      <c r="L8399" s="158" t="str">
        <f t="shared" si="788"/>
        <v>EURGBP45686</v>
      </c>
      <c r="M8399" s="160">
        <f t="shared" si="792"/>
        <v>45686</v>
      </c>
      <c r="N8399" s="158">
        <v>1</v>
      </c>
      <c r="O8399" s="158">
        <v>0.83723000000000003</v>
      </c>
      <c r="P8399" s="161">
        <f t="shared" si="789"/>
        <v>0.83720000000000006</v>
      </c>
    </row>
    <row r="8400" spans="9:16" x14ac:dyDescent="0.2">
      <c r="I8400" s="158">
        <f t="shared" si="787"/>
        <v>20</v>
      </c>
      <c r="J8400" s="158" t="str">
        <f t="shared" si="790"/>
        <v>EUR</v>
      </c>
      <c r="K8400" s="158" t="str">
        <f t="shared" si="791"/>
        <v>GBP</v>
      </c>
      <c r="L8400" s="158" t="str">
        <f t="shared" si="788"/>
        <v>EURGBP45687</v>
      </c>
      <c r="M8400" s="160">
        <f t="shared" si="792"/>
        <v>45687</v>
      </c>
      <c r="N8400" s="158">
        <v>1</v>
      </c>
      <c r="O8400" s="158">
        <v>0.83684999999999998</v>
      </c>
      <c r="P8400" s="161">
        <f t="shared" si="789"/>
        <v>0.83689999999999998</v>
      </c>
    </row>
    <row r="8401" spans="9:16" x14ac:dyDescent="0.2">
      <c r="I8401" s="158">
        <f t="shared" si="787"/>
        <v>20</v>
      </c>
      <c r="J8401" s="158" t="str">
        <f t="shared" si="790"/>
        <v>EUR</v>
      </c>
      <c r="K8401" s="158" t="str">
        <f t="shared" si="791"/>
        <v>GBP</v>
      </c>
      <c r="L8401" s="158" t="str">
        <f t="shared" si="788"/>
        <v>EURGBP45688</v>
      </c>
      <c r="M8401" s="160">
        <f t="shared" si="792"/>
        <v>45688</v>
      </c>
      <c r="N8401" s="158">
        <v>1</v>
      </c>
      <c r="O8401" s="158">
        <v>0.83608000000000005</v>
      </c>
      <c r="P8401" s="161">
        <f t="shared" si="789"/>
        <v>0.83609999999999995</v>
      </c>
    </row>
    <row r="8402" spans="9:16" x14ac:dyDescent="0.2">
      <c r="I8402" s="158">
        <f t="shared" si="787"/>
        <v>20</v>
      </c>
      <c r="J8402" s="158" t="str">
        <f t="shared" si="790"/>
        <v>EUR</v>
      </c>
      <c r="K8402" s="158" t="str">
        <f t="shared" si="791"/>
        <v>GBP</v>
      </c>
      <c r="L8402" s="158" t="str">
        <f t="shared" si="788"/>
        <v>EURGBP45689</v>
      </c>
      <c r="M8402" s="160">
        <f t="shared" si="792"/>
        <v>45689</v>
      </c>
      <c r="N8402" s="158">
        <v>1</v>
      </c>
      <c r="O8402" s="158">
        <v>0.83608000000000005</v>
      </c>
      <c r="P8402" s="161">
        <f t="shared" si="789"/>
        <v>0.83609999999999995</v>
      </c>
    </row>
    <row r="8403" spans="9:16" x14ac:dyDescent="0.2">
      <c r="I8403" s="158">
        <f t="shared" si="787"/>
        <v>20</v>
      </c>
      <c r="J8403" s="158" t="str">
        <f t="shared" si="790"/>
        <v>EUR</v>
      </c>
      <c r="K8403" s="158" t="str">
        <f t="shared" si="791"/>
        <v>GBP</v>
      </c>
      <c r="L8403" s="158" t="str">
        <f t="shared" si="788"/>
        <v>EURGBP45690</v>
      </c>
      <c r="M8403" s="160">
        <f t="shared" si="792"/>
        <v>45690</v>
      </c>
      <c r="N8403" s="158">
        <v>1</v>
      </c>
      <c r="O8403" s="158">
        <v>0.83608000000000005</v>
      </c>
      <c r="P8403" s="161">
        <f t="shared" si="789"/>
        <v>0.83609999999999995</v>
      </c>
    </row>
    <row r="8404" spans="9:16" x14ac:dyDescent="0.2">
      <c r="I8404" s="158">
        <f t="shared" si="787"/>
        <v>20</v>
      </c>
      <c r="J8404" s="158" t="str">
        <f t="shared" si="790"/>
        <v>EUR</v>
      </c>
      <c r="K8404" s="158" t="str">
        <f t="shared" si="791"/>
        <v>GBP</v>
      </c>
      <c r="L8404" s="158" t="str">
        <f t="shared" si="788"/>
        <v>EURGBP45691</v>
      </c>
      <c r="M8404" s="160">
        <f t="shared" si="792"/>
        <v>45691</v>
      </c>
      <c r="N8404" s="158">
        <v>1</v>
      </c>
      <c r="O8404" s="158">
        <v>0.83135999999999999</v>
      </c>
      <c r="P8404" s="161">
        <f t="shared" si="789"/>
        <v>0.83140000000000003</v>
      </c>
    </row>
    <row r="8405" spans="9:16" x14ac:dyDescent="0.2">
      <c r="I8405" s="158">
        <f t="shared" si="787"/>
        <v>20</v>
      </c>
      <c r="J8405" s="158" t="str">
        <f t="shared" si="790"/>
        <v>EUR</v>
      </c>
      <c r="K8405" s="158" t="str">
        <f t="shared" si="791"/>
        <v>GBP</v>
      </c>
      <c r="L8405" s="158" t="str">
        <f t="shared" si="788"/>
        <v>EURGBP45692</v>
      </c>
      <c r="M8405" s="160">
        <f t="shared" si="792"/>
        <v>45692</v>
      </c>
      <c r="N8405" s="158">
        <v>1</v>
      </c>
      <c r="O8405" s="158">
        <v>0.83187999999999995</v>
      </c>
      <c r="P8405" s="161">
        <f t="shared" si="789"/>
        <v>0.83189999999999997</v>
      </c>
    </row>
    <row r="8406" spans="9:16" x14ac:dyDescent="0.2">
      <c r="I8406" s="158">
        <f t="shared" si="787"/>
        <v>20</v>
      </c>
      <c r="J8406" s="158" t="str">
        <f t="shared" si="790"/>
        <v>EUR</v>
      </c>
      <c r="K8406" s="158" t="str">
        <f t="shared" si="791"/>
        <v>GBP</v>
      </c>
      <c r="L8406" s="158" t="str">
        <f t="shared" si="788"/>
        <v>EURGBP45693</v>
      </c>
      <c r="M8406" s="160">
        <f t="shared" si="792"/>
        <v>45693</v>
      </c>
      <c r="N8406" s="158">
        <v>1</v>
      </c>
      <c r="O8406" s="158">
        <v>0.83084999999999998</v>
      </c>
      <c r="P8406" s="161">
        <f t="shared" si="789"/>
        <v>0.83089999999999997</v>
      </c>
    </row>
    <row r="8407" spans="9:16" x14ac:dyDescent="0.2">
      <c r="I8407" s="158">
        <f t="shared" si="787"/>
        <v>20</v>
      </c>
      <c r="J8407" s="158" t="str">
        <f t="shared" si="790"/>
        <v>EUR</v>
      </c>
      <c r="K8407" s="158" t="str">
        <f t="shared" si="791"/>
        <v>GBP</v>
      </c>
      <c r="L8407" s="158" t="str">
        <f t="shared" si="788"/>
        <v>EURGBP45694</v>
      </c>
      <c r="M8407" s="160">
        <f t="shared" si="792"/>
        <v>45694</v>
      </c>
      <c r="N8407" s="158">
        <v>1</v>
      </c>
      <c r="O8407" s="158">
        <v>0.83687999999999996</v>
      </c>
      <c r="P8407" s="161">
        <f t="shared" si="789"/>
        <v>0.83689999999999998</v>
      </c>
    </row>
    <row r="8408" spans="9:16" x14ac:dyDescent="0.2">
      <c r="I8408" s="158">
        <f t="shared" si="787"/>
        <v>20</v>
      </c>
      <c r="J8408" s="158" t="str">
        <f t="shared" si="790"/>
        <v>EUR</v>
      </c>
      <c r="K8408" s="158" t="str">
        <f t="shared" si="791"/>
        <v>GBP</v>
      </c>
      <c r="L8408" s="158" t="str">
        <f t="shared" si="788"/>
        <v>EURGBP45695</v>
      </c>
      <c r="M8408" s="160">
        <f t="shared" si="792"/>
        <v>45695</v>
      </c>
      <c r="N8408" s="158">
        <v>1</v>
      </c>
      <c r="O8408" s="158">
        <v>0.83352999999999999</v>
      </c>
      <c r="P8408" s="161">
        <f t="shared" si="789"/>
        <v>0.83350000000000002</v>
      </c>
    </row>
    <row r="8409" spans="9:16" x14ac:dyDescent="0.2">
      <c r="I8409" s="158">
        <f t="shared" si="787"/>
        <v>20</v>
      </c>
      <c r="J8409" s="158" t="str">
        <f t="shared" si="790"/>
        <v>EUR</v>
      </c>
      <c r="K8409" s="158" t="str">
        <f t="shared" si="791"/>
        <v>GBP</v>
      </c>
      <c r="L8409" s="158" t="str">
        <f t="shared" si="788"/>
        <v>EURGBP45696</v>
      </c>
      <c r="M8409" s="160">
        <f t="shared" si="792"/>
        <v>45696</v>
      </c>
      <c r="N8409" s="158">
        <v>1</v>
      </c>
      <c r="O8409" s="158">
        <v>0.83352999999999999</v>
      </c>
      <c r="P8409" s="161">
        <f t="shared" si="789"/>
        <v>0.83350000000000002</v>
      </c>
    </row>
    <row r="8410" spans="9:16" x14ac:dyDescent="0.2">
      <c r="I8410" s="158">
        <f t="shared" si="787"/>
        <v>20</v>
      </c>
      <c r="J8410" s="158" t="str">
        <f t="shared" si="790"/>
        <v>EUR</v>
      </c>
      <c r="K8410" s="158" t="str">
        <f t="shared" si="791"/>
        <v>GBP</v>
      </c>
      <c r="L8410" s="158" t="str">
        <f t="shared" si="788"/>
        <v>EURGBP45697</v>
      </c>
      <c r="M8410" s="160">
        <f t="shared" si="792"/>
        <v>45697</v>
      </c>
      <c r="N8410" s="158">
        <v>1</v>
      </c>
      <c r="O8410" s="158">
        <v>0.83352999999999999</v>
      </c>
      <c r="P8410" s="161">
        <f t="shared" si="789"/>
        <v>0.83350000000000002</v>
      </c>
    </row>
    <row r="8411" spans="9:16" x14ac:dyDescent="0.2">
      <c r="I8411" s="158">
        <f t="shared" si="787"/>
        <v>20</v>
      </c>
      <c r="J8411" s="158" t="str">
        <f t="shared" si="790"/>
        <v>EUR</v>
      </c>
      <c r="K8411" s="158" t="str">
        <f t="shared" si="791"/>
        <v>GBP</v>
      </c>
      <c r="L8411" s="158" t="str">
        <f t="shared" si="788"/>
        <v>EURGBP45698</v>
      </c>
      <c r="M8411" s="160">
        <f t="shared" si="792"/>
        <v>45698</v>
      </c>
      <c r="N8411" s="158">
        <v>1</v>
      </c>
      <c r="O8411" s="158">
        <v>0.83282999999999996</v>
      </c>
      <c r="P8411" s="161">
        <f t="shared" si="789"/>
        <v>0.83279999999999998</v>
      </c>
    </row>
    <row r="8412" spans="9:16" x14ac:dyDescent="0.2">
      <c r="I8412" s="158">
        <f t="shared" si="787"/>
        <v>20</v>
      </c>
      <c r="J8412" s="158" t="str">
        <f t="shared" si="790"/>
        <v>EUR</v>
      </c>
      <c r="K8412" s="158" t="str">
        <f t="shared" si="791"/>
        <v>GBP</v>
      </c>
      <c r="L8412" s="158" t="str">
        <f t="shared" si="788"/>
        <v>EURGBP45699</v>
      </c>
      <c r="M8412" s="160">
        <f t="shared" si="792"/>
        <v>45699</v>
      </c>
      <c r="N8412" s="158">
        <v>1</v>
      </c>
      <c r="O8412" s="158">
        <v>0.83355000000000001</v>
      </c>
      <c r="P8412" s="161">
        <f t="shared" si="789"/>
        <v>0.83360000000000001</v>
      </c>
    </row>
    <row r="8413" spans="9:16" x14ac:dyDescent="0.2">
      <c r="I8413" s="158">
        <f t="shared" si="787"/>
        <v>20</v>
      </c>
      <c r="J8413" s="158" t="str">
        <f t="shared" si="790"/>
        <v>EUR</v>
      </c>
      <c r="K8413" s="158" t="str">
        <f t="shared" si="791"/>
        <v>GBP</v>
      </c>
      <c r="L8413" s="158" t="str">
        <f t="shared" si="788"/>
        <v>EURGBP45700</v>
      </c>
      <c r="M8413" s="160">
        <f t="shared" si="792"/>
        <v>45700</v>
      </c>
      <c r="N8413" s="158">
        <v>1</v>
      </c>
      <c r="O8413" s="158">
        <v>0.83338000000000001</v>
      </c>
      <c r="P8413" s="161">
        <f t="shared" si="789"/>
        <v>0.83340000000000003</v>
      </c>
    </row>
    <row r="8414" spans="9:16" x14ac:dyDescent="0.2">
      <c r="I8414" s="158">
        <f t="shared" si="787"/>
        <v>20</v>
      </c>
      <c r="J8414" s="158" t="str">
        <f t="shared" si="790"/>
        <v>EUR</v>
      </c>
      <c r="K8414" s="158" t="str">
        <f t="shared" si="791"/>
        <v>GBP</v>
      </c>
      <c r="L8414" s="158" t="str">
        <f t="shared" si="788"/>
        <v>EURGBP45701</v>
      </c>
      <c r="M8414" s="160">
        <f t="shared" si="792"/>
        <v>45701</v>
      </c>
      <c r="N8414" s="158">
        <v>1</v>
      </c>
      <c r="O8414" s="158">
        <v>0.83313000000000004</v>
      </c>
      <c r="P8414" s="161">
        <f t="shared" si="789"/>
        <v>0.83309999999999995</v>
      </c>
    </row>
    <row r="8415" spans="9:16" x14ac:dyDescent="0.2">
      <c r="I8415" s="158">
        <f t="shared" si="787"/>
        <v>20</v>
      </c>
      <c r="J8415" s="158" t="str">
        <f t="shared" si="790"/>
        <v>EUR</v>
      </c>
      <c r="K8415" s="158" t="str">
        <f t="shared" si="791"/>
        <v>GBP</v>
      </c>
      <c r="L8415" s="158" t="str">
        <f t="shared" si="788"/>
        <v>EURGBP45702</v>
      </c>
      <c r="M8415" s="160">
        <f t="shared" si="792"/>
        <v>45702</v>
      </c>
      <c r="N8415" s="158">
        <v>1</v>
      </c>
      <c r="O8415" s="158">
        <v>0.83214999999999995</v>
      </c>
      <c r="P8415" s="161">
        <f t="shared" si="789"/>
        <v>0.83220000000000005</v>
      </c>
    </row>
    <row r="8416" spans="9:16" x14ac:dyDescent="0.2">
      <c r="I8416" s="158">
        <f t="shared" si="787"/>
        <v>20</v>
      </c>
      <c r="J8416" s="158" t="str">
        <f t="shared" si="790"/>
        <v>EUR</v>
      </c>
      <c r="K8416" s="158" t="str">
        <f t="shared" si="791"/>
        <v>GBP</v>
      </c>
      <c r="L8416" s="158" t="str">
        <f t="shared" si="788"/>
        <v>EURGBP45703</v>
      </c>
      <c r="M8416" s="160">
        <f t="shared" si="792"/>
        <v>45703</v>
      </c>
      <c r="N8416" s="158">
        <v>1</v>
      </c>
      <c r="O8416" s="158">
        <v>0.83214999999999995</v>
      </c>
      <c r="P8416" s="161">
        <f t="shared" si="789"/>
        <v>0.83220000000000005</v>
      </c>
    </row>
    <row r="8417" spans="9:16" x14ac:dyDescent="0.2">
      <c r="I8417" s="158">
        <f t="shared" si="787"/>
        <v>20</v>
      </c>
      <c r="J8417" s="158" t="str">
        <f t="shared" si="790"/>
        <v>EUR</v>
      </c>
      <c r="K8417" s="158" t="str">
        <f t="shared" si="791"/>
        <v>GBP</v>
      </c>
      <c r="L8417" s="158" t="str">
        <f t="shared" si="788"/>
        <v>EURGBP45704</v>
      </c>
      <c r="M8417" s="160">
        <f t="shared" si="792"/>
        <v>45704</v>
      </c>
      <c r="N8417" s="158">
        <v>1</v>
      </c>
      <c r="O8417" s="158">
        <v>0.83214999999999995</v>
      </c>
      <c r="P8417" s="161">
        <f t="shared" si="789"/>
        <v>0.83220000000000005</v>
      </c>
    </row>
    <row r="8418" spans="9:16" x14ac:dyDescent="0.2">
      <c r="I8418" s="158">
        <f t="shared" si="787"/>
        <v>20</v>
      </c>
      <c r="J8418" s="158" t="str">
        <f t="shared" si="790"/>
        <v>EUR</v>
      </c>
      <c r="K8418" s="158" t="str">
        <f t="shared" si="791"/>
        <v>GBP</v>
      </c>
      <c r="L8418" s="158" t="str">
        <f t="shared" si="788"/>
        <v>EURGBP45705</v>
      </c>
      <c r="M8418" s="160">
        <f t="shared" si="792"/>
        <v>45705</v>
      </c>
      <c r="N8418" s="158">
        <v>1</v>
      </c>
      <c r="O8418" s="158">
        <v>0.83133000000000001</v>
      </c>
      <c r="P8418" s="161">
        <f t="shared" si="789"/>
        <v>0.83130000000000004</v>
      </c>
    </row>
    <row r="8419" spans="9:16" x14ac:dyDescent="0.2">
      <c r="I8419" s="158">
        <f t="shared" si="787"/>
        <v>20</v>
      </c>
      <c r="J8419" s="158" t="str">
        <f t="shared" si="790"/>
        <v>EUR</v>
      </c>
      <c r="K8419" s="158" t="str">
        <f t="shared" si="791"/>
        <v>GBP</v>
      </c>
      <c r="L8419" s="158" t="str">
        <f t="shared" si="788"/>
        <v>EURGBP45706</v>
      </c>
      <c r="M8419" s="160">
        <f t="shared" si="792"/>
        <v>45706</v>
      </c>
      <c r="N8419" s="158">
        <v>1</v>
      </c>
      <c r="O8419" s="158">
        <v>0.83025000000000004</v>
      </c>
      <c r="P8419" s="161">
        <f t="shared" si="789"/>
        <v>0.83030000000000004</v>
      </c>
    </row>
    <row r="8420" spans="9:16" x14ac:dyDescent="0.2">
      <c r="I8420" s="158">
        <f t="shared" si="787"/>
        <v>20</v>
      </c>
      <c r="J8420" s="158" t="str">
        <f t="shared" si="790"/>
        <v>EUR</v>
      </c>
      <c r="K8420" s="158" t="str">
        <f t="shared" si="791"/>
        <v>GBP</v>
      </c>
      <c r="L8420" s="158" t="str">
        <f t="shared" si="788"/>
        <v>EURGBP45707</v>
      </c>
      <c r="M8420" s="160">
        <f t="shared" si="792"/>
        <v>45707</v>
      </c>
      <c r="N8420" s="158">
        <v>1</v>
      </c>
      <c r="O8420" s="158">
        <v>0.82838000000000001</v>
      </c>
      <c r="P8420" s="161">
        <f t="shared" si="789"/>
        <v>0.82840000000000003</v>
      </c>
    </row>
    <row r="8421" spans="9:16" x14ac:dyDescent="0.2">
      <c r="I8421" s="158">
        <f t="shared" si="787"/>
        <v>20</v>
      </c>
      <c r="J8421" s="158" t="str">
        <f t="shared" si="790"/>
        <v>EUR</v>
      </c>
      <c r="K8421" s="158" t="str">
        <f t="shared" si="791"/>
        <v>GBP</v>
      </c>
      <c r="L8421" s="158" t="str">
        <f t="shared" si="788"/>
        <v>EURGBP45708</v>
      </c>
      <c r="M8421" s="160">
        <f t="shared" si="792"/>
        <v>45708</v>
      </c>
      <c r="N8421" s="158">
        <v>1</v>
      </c>
      <c r="O8421" s="158">
        <v>0.82823000000000002</v>
      </c>
      <c r="P8421" s="161">
        <f t="shared" si="789"/>
        <v>0.82820000000000005</v>
      </c>
    </row>
    <row r="8422" spans="9:16" x14ac:dyDescent="0.2">
      <c r="I8422" s="158">
        <f t="shared" si="787"/>
        <v>20</v>
      </c>
      <c r="J8422" s="158" t="str">
        <f t="shared" si="790"/>
        <v>EUR</v>
      </c>
      <c r="K8422" s="158" t="str">
        <f t="shared" si="791"/>
        <v>GBP</v>
      </c>
      <c r="L8422" s="158" t="str">
        <f t="shared" si="788"/>
        <v>EURGBP45709</v>
      </c>
      <c r="M8422" s="160">
        <f t="shared" si="792"/>
        <v>45709</v>
      </c>
      <c r="N8422" s="158">
        <v>1</v>
      </c>
      <c r="O8422" s="158">
        <v>0.8276</v>
      </c>
      <c r="P8422" s="161">
        <f t="shared" si="789"/>
        <v>0.8276</v>
      </c>
    </row>
    <row r="8423" spans="9:16" x14ac:dyDescent="0.2">
      <c r="I8423" s="158">
        <f t="shared" si="787"/>
        <v>20</v>
      </c>
      <c r="J8423" s="158" t="str">
        <f t="shared" si="790"/>
        <v>EUR</v>
      </c>
      <c r="K8423" s="158" t="str">
        <f t="shared" si="791"/>
        <v>GBP</v>
      </c>
      <c r="L8423" s="158" t="str">
        <f t="shared" si="788"/>
        <v>EURGBP45710</v>
      </c>
      <c r="M8423" s="160">
        <f t="shared" si="792"/>
        <v>45710</v>
      </c>
      <c r="N8423" s="158">
        <v>1</v>
      </c>
      <c r="O8423" s="158">
        <v>0.8276</v>
      </c>
      <c r="P8423" s="161">
        <f t="shared" si="789"/>
        <v>0.8276</v>
      </c>
    </row>
    <row r="8424" spans="9:16" x14ac:dyDescent="0.2">
      <c r="I8424" s="158">
        <f t="shared" si="787"/>
        <v>20</v>
      </c>
      <c r="J8424" s="158" t="str">
        <f t="shared" si="790"/>
        <v>EUR</v>
      </c>
      <c r="K8424" s="158" t="str">
        <f t="shared" si="791"/>
        <v>GBP</v>
      </c>
      <c r="L8424" s="158" t="str">
        <f t="shared" si="788"/>
        <v>EURGBP45711</v>
      </c>
      <c r="M8424" s="160">
        <f t="shared" si="792"/>
        <v>45711</v>
      </c>
      <c r="N8424" s="158">
        <v>1</v>
      </c>
      <c r="O8424" s="158">
        <v>0.8276</v>
      </c>
      <c r="P8424" s="161">
        <f t="shared" si="789"/>
        <v>0.8276</v>
      </c>
    </row>
    <row r="8425" spans="9:16" x14ac:dyDescent="0.2">
      <c r="I8425" s="158">
        <f t="shared" si="787"/>
        <v>20</v>
      </c>
      <c r="J8425" s="158" t="str">
        <f t="shared" si="790"/>
        <v>EUR</v>
      </c>
      <c r="K8425" s="158" t="str">
        <f t="shared" si="791"/>
        <v>GBP</v>
      </c>
      <c r="L8425" s="158" t="str">
        <f t="shared" si="788"/>
        <v>EURGBP45712</v>
      </c>
      <c r="M8425" s="160">
        <f t="shared" si="792"/>
        <v>45712</v>
      </c>
      <c r="N8425" s="158">
        <v>1</v>
      </c>
      <c r="O8425" s="158">
        <v>0.82830000000000004</v>
      </c>
      <c r="P8425" s="161">
        <f t="shared" si="789"/>
        <v>0.82830000000000004</v>
      </c>
    </row>
    <row r="8426" spans="9:16" x14ac:dyDescent="0.2">
      <c r="I8426" s="158">
        <f t="shared" ref="I8426:I8489" si="793">IF(M8425=$G$2,I8425+1,I8425)</f>
        <v>20</v>
      </c>
      <c r="J8426" s="158" t="str">
        <f t="shared" si="790"/>
        <v>EUR</v>
      </c>
      <c r="K8426" s="158" t="str">
        <f t="shared" si="791"/>
        <v>GBP</v>
      </c>
      <c r="L8426" s="158" t="str">
        <f t="shared" si="788"/>
        <v>EURGBP45713</v>
      </c>
      <c r="M8426" s="160">
        <f t="shared" si="792"/>
        <v>45713</v>
      </c>
      <c r="N8426" s="158">
        <v>1</v>
      </c>
      <c r="O8426" s="158">
        <v>0.82908000000000004</v>
      </c>
      <c r="P8426" s="161">
        <f t="shared" si="789"/>
        <v>0.82909999999999995</v>
      </c>
    </row>
    <row r="8427" spans="9:16" x14ac:dyDescent="0.2">
      <c r="I8427" s="158">
        <f t="shared" si="793"/>
        <v>20</v>
      </c>
      <c r="J8427" s="158" t="str">
        <f t="shared" si="790"/>
        <v>EUR</v>
      </c>
      <c r="K8427" s="158" t="str">
        <f t="shared" si="791"/>
        <v>GBP</v>
      </c>
      <c r="L8427" s="158" t="str">
        <f t="shared" si="788"/>
        <v>EURGBP45714</v>
      </c>
      <c r="M8427" s="160">
        <f t="shared" si="792"/>
        <v>45714</v>
      </c>
      <c r="N8427" s="158">
        <v>1</v>
      </c>
      <c r="O8427" s="158">
        <v>0.82867999999999997</v>
      </c>
      <c r="P8427" s="161">
        <f t="shared" si="789"/>
        <v>0.82869999999999999</v>
      </c>
    </row>
    <row r="8428" spans="9:16" x14ac:dyDescent="0.2">
      <c r="I8428" s="158">
        <f t="shared" si="793"/>
        <v>20</v>
      </c>
      <c r="J8428" s="158" t="str">
        <f t="shared" si="790"/>
        <v>EUR</v>
      </c>
      <c r="K8428" s="158" t="str">
        <f t="shared" si="791"/>
        <v>GBP</v>
      </c>
      <c r="L8428" s="158" t="str">
        <f t="shared" si="788"/>
        <v>EURGBP45715</v>
      </c>
      <c r="M8428" s="160">
        <f t="shared" si="792"/>
        <v>45715</v>
      </c>
      <c r="N8428" s="158">
        <v>1</v>
      </c>
      <c r="O8428" s="158">
        <v>0.82672999999999996</v>
      </c>
      <c r="P8428" s="161">
        <f t="shared" si="789"/>
        <v>0.82669999999999999</v>
      </c>
    </row>
    <row r="8429" spans="9:16" x14ac:dyDescent="0.2">
      <c r="I8429" s="158">
        <f t="shared" si="793"/>
        <v>20</v>
      </c>
      <c r="J8429" s="158" t="str">
        <f t="shared" si="790"/>
        <v>EUR</v>
      </c>
      <c r="K8429" s="158" t="str">
        <f t="shared" si="791"/>
        <v>GBP</v>
      </c>
      <c r="L8429" s="158" t="str">
        <f t="shared" si="788"/>
        <v>EURGBP45716</v>
      </c>
      <c r="M8429" s="160">
        <f t="shared" si="792"/>
        <v>45716</v>
      </c>
      <c r="N8429" s="158">
        <v>1</v>
      </c>
      <c r="O8429" s="158">
        <v>0.82608000000000004</v>
      </c>
      <c r="P8429" s="161">
        <f t="shared" si="789"/>
        <v>0.82609999999999995</v>
      </c>
    </row>
    <row r="8430" spans="9:16" x14ac:dyDescent="0.2">
      <c r="I8430" s="158">
        <f t="shared" si="793"/>
        <v>20</v>
      </c>
      <c r="J8430" s="158" t="str">
        <f t="shared" si="790"/>
        <v>EUR</v>
      </c>
      <c r="K8430" s="158" t="str">
        <f t="shared" si="791"/>
        <v>GBP</v>
      </c>
      <c r="L8430" s="158" t="str">
        <f t="shared" si="788"/>
        <v>EURGBP45717</v>
      </c>
      <c r="M8430" s="160">
        <f t="shared" si="792"/>
        <v>45717</v>
      </c>
      <c r="N8430" s="158">
        <v>1</v>
      </c>
      <c r="O8430" s="158">
        <v>0.82608000000000004</v>
      </c>
      <c r="P8430" s="161">
        <f t="shared" si="789"/>
        <v>0.82609999999999995</v>
      </c>
    </row>
    <row r="8431" spans="9:16" x14ac:dyDescent="0.2">
      <c r="I8431" s="158">
        <f t="shared" si="793"/>
        <v>20</v>
      </c>
      <c r="J8431" s="158" t="str">
        <f t="shared" si="790"/>
        <v>EUR</v>
      </c>
      <c r="K8431" s="158" t="str">
        <f t="shared" si="791"/>
        <v>GBP</v>
      </c>
      <c r="L8431" s="158" t="str">
        <f t="shared" si="788"/>
        <v>EURGBP45718</v>
      </c>
      <c r="M8431" s="160">
        <f t="shared" si="792"/>
        <v>45718</v>
      </c>
      <c r="N8431" s="158">
        <v>1</v>
      </c>
      <c r="O8431" s="158">
        <v>0.82608000000000004</v>
      </c>
      <c r="P8431" s="161">
        <f t="shared" si="789"/>
        <v>0.82609999999999995</v>
      </c>
    </row>
    <row r="8432" spans="9:16" x14ac:dyDescent="0.2">
      <c r="I8432" s="158">
        <f t="shared" si="793"/>
        <v>20</v>
      </c>
      <c r="J8432" s="158" t="str">
        <f t="shared" si="790"/>
        <v>EUR</v>
      </c>
      <c r="K8432" s="158" t="str">
        <f t="shared" si="791"/>
        <v>GBP</v>
      </c>
      <c r="L8432" s="158" t="str">
        <f t="shared" si="788"/>
        <v>EURGBP45719</v>
      </c>
      <c r="M8432" s="160">
        <f t="shared" si="792"/>
        <v>45719</v>
      </c>
      <c r="N8432" s="158">
        <v>1</v>
      </c>
      <c r="O8432" s="158">
        <v>0.82530000000000003</v>
      </c>
      <c r="P8432" s="161">
        <f t="shared" si="789"/>
        <v>0.82530000000000003</v>
      </c>
    </row>
    <row r="8433" spans="9:16" x14ac:dyDescent="0.2">
      <c r="I8433" s="158">
        <f t="shared" si="793"/>
        <v>20</v>
      </c>
      <c r="J8433" s="158" t="str">
        <f t="shared" si="790"/>
        <v>EUR</v>
      </c>
      <c r="K8433" s="158" t="str">
        <f t="shared" si="791"/>
        <v>GBP</v>
      </c>
      <c r="L8433" s="158" t="str">
        <f t="shared" si="788"/>
        <v>EURGBP45720</v>
      </c>
      <c r="M8433" s="160">
        <f t="shared" si="792"/>
        <v>45720</v>
      </c>
      <c r="N8433" s="158">
        <v>1</v>
      </c>
      <c r="O8433" s="158">
        <v>0.82787999999999995</v>
      </c>
      <c r="P8433" s="161">
        <f t="shared" si="789"/>
        <v>0.82789999999999997</v>
      </c>
    </row>
    <row r="8434" spans="9:16" x14ac:dyDescent="0.2">
      <c r="I8434" s="158">
        <f t="shared" si="793"/>
        <v>20</v>
      </c>
      <c r="J8434" s="158" t="str">
        <f t="shared" si="790"/>
        <v>EUR</v>
      </c>
      <c r="K8434" s="158" t="str">
        <f t="shared" si="791"/>
        <v>GBP</v>
      </c>
      <c r="L8434" s="158" t="str">
        <f t="shared" si="788"/>
        <v>EURGBP45721</v>
      </c>
      <c r="M8434" s="160">
        <f t="shared" si="792"/>
        <v>45721</v>
      </c>
      <c r="N8434" s="158">
        <v>1</v>
      </c>
      <c r="O8434" s="158">
        <v>0.83499999999999996</v>
      </c>
      <c r="P8434" s="161">
        <f t="shared" si="789"/>
        <v>0.83499999999999996</v>
      </c>
    </row>
    <row r="8435" spans="9:16" x14ac:dyDescent="0.2">
      <c r="I8435" s="158">
        <f t="shared" si="793"/>
        <v>20</v>
      </c>
      <c r="J8435" s="158" t="str">
        <f t="shared" si="790"/>
        <v>EUR</v>
      </c>
      <c r="K8435" s="158" t="str">
        <f t="shared" si="791"/>
        <v>GBP</v>
      </c>
      <c r="L8435" s="158" t="str">
        <f t="shared" si="788"/>
        <v>EURGBP45722</v>
      </c>
      <c r="M8435" s="160">
        <f t="shared" si="792"/>
        <v>45722</v>
      </c>
      <c r="N8435" s="158">
        <v>1</v>
      </c>
      <c r="O8435" s="158">
        <v>0.83789999999999998</v>
      </c>
      <c r="P8435" s="161">
        <f t="shared" si="789"/>
        <v>0.83789999999999998</v>
      </c>
    </row>
    <row r="8436" spans="9:16" x14ac:dyDescent="0.2">
      <c r="I8436" s="158">
        <f t="shared" si="793"/>
        <v>20</v>
      </c>
      <c r="J8436" s="158" t="str">
        <f t="shared" si="790"/>
        <v>EUR</v>
      </c>
      <c r="K8436" s="158" t="str">
        <f t="shared" si="791"/>
        <v>GBP</v>
      </c>
      <c r="L8436" s="158" t="str">
        <f t="shared" si="788"/>
        <v>EURGBP45723</v>
      </c>
      <c r="M8436" s="160">
        <f t="shared" si="792"/>
        <v>45723</v>
      </c>
      <c r="N8436" s="158">
        <v>1</v>
      </c>
      <c r="O8436" s="158">
        <v>0.84087999999999996</v>
      </c>
      <c r="P8436" s="161">
        <f t="shared" si="789"/>
        <v>0.84089999999999998</v>
      </c>
    </row>
    <row r="8437" spans="9:16" x14ac:dyDescent="0.2">
      <c r="I8437" s="158">
        <f t="shared" si="793"/>
        <v>20</v>
      </c>
      <c r="J8437" s="158" t="str">
        <f t="shared" si="790"/>
        <v>EUR</v>
      </c>
      <c r="K8437" s="158" t="str">
        <f t="shared" si="791"/>
        <v>GBP</v>
      </c>
      <c r="L8437" s="158" t="str">
        <f t="shared" si="788"/>
        <v>EURGBP45724</v>
      </c>
      <c r="M8437" s="160">
        <f t="shared" si="792"/>
        <v>45724</v>
      </c>
      <c r="N8437" s="158">
        <v>1</v>
      </c>
      <c r="O8437" s="158">
        <v>0.84087999999999996</v>
      </c>
      <c r="P8437" s="161">
        <f t="shared" si="789"/>
        <v>0.84089999999999998</v>
      </c>
    </row>
    <row r="8438" spans="9:16" x14ac:dyDescent="0.2">
      <c r="I8438" s="158">
        <f t="shared" si="793"/>
        <v>20</v>
      </c>
      <c r="J8438" s="158" t="str">
        <f t="shared" si="790"/>
        <v>EUR</v>
      </c>
      <c r="K8438" s="158" t="str">
        <f t="shared" si="791"/>
        <v>GBP</v>
      </c>
      <c r="L8438" s="158" t="str">
        <f t="shared" si="788"/>
        <v>EURGBP45725</v>
      </c>
      <c r="M8438" s="160">
        <f t="shared" si="792"/>
        <v>45725</v>
      </c>
      <c r="N8438" s="158">
        <v>1</v>
      </c>
      <c r="O8438" s="158">
        <v>0.84087999999999996</v>
      </c>
      <c r="P8438" s="161">
        <f t="shared" si="789"/>
        <v>0.84089999999999998</v>
      </c>
    </row>
    <row r="8439" spans="9:16" x14ac:dyDescent="0.2">
      <c r="I8439" s="158">
        <f t="shared" si="793"/>
        <v>20</v>
      </c>
      <c r="J8439" s="158" t="str">
        <f t="shared" si="790"/>
        <v>EUR</v>
      </c>
      <c r="K8439" s="158" t="str">
        <f t="shared" si="791"/>
        <v>GBP</v>
      </c>
      <c r="L8439" s="158" t="str">
        <f t="shared" si="788"/>
        <v>EURGBP45726</v>
      </c>
      <c r="M8439" s="160">
        <f t="shared" si="792"/>
        <v>45726</v>
      </c>
      <c r="N8439" s="158">
        <v>1</v>
      </c>
      <c r="O8439" s="158">
        <v>0.83848999999999996</v>
      </c>
      <c r="P8439" s="161">
        <f t="shared" si="789"/>
        <v>0.83850000000000002</v>
      </c>
    </row>
    <row r="8440" spans="9:16" x14ac:dyDescent="0.2">
      <c r="I8440" s="158">
        <f t="shared" si="793"/>
        <v>20</v>
      </c>
      <c r="J8440" s="158" t="str">
        <f t="shared" si="790"/>
        <v>EUR</v>
      </c>
      <c r="K8440" s="158" t="str">
        <f t="shared" si="791"/>
        <v>GBP</v>
      </c>
      <c r="L8440" s="158" t="str">
        <f t="shared" si="788"/>
        <v>EURGBP45727</v>
      </c>
      <c r="M8440" s="160">
        <f t="shared" si="792"/>
        <v>45727</v>
      </c>
      <c r="N8440" s="158">
        <v>1</v>
      </c>
      <c r="O8440" s="158">
        <v>0.84374000000000005</v>
      </c>
      <c r="P8440" s="161">
        <f t="shared" si="789"/>
        <v>0.84370000000000001</v>
      </c>
    </row>
    <row r="8441" spans="9:16" x14ac:dyDescent="0.2">
      <c r="I8441" s="158">
        <f t="shared" si="793"/>
        <v>20</v>
      </c>
      <c r="J8441" s="158" t="str">
        <f t="shared" si="790"/>
        <v>EUR</v>
      </c>
      <c r="K8441" s="158" t="str">
        <f t="shared" si="791"/>
        <v>GBP</v>
      </c>
      <c r="L8441" s="158" t="str">
        <f t="shared" si="788"/>
        <v>EURGBP45728</v>
      </c>
      <c r="M8441" s="160">
        <f t="shared" si="792"/>
        <v>45728</v>
      </c>
      <c r="N8441" s="158">
        <v>1</v>
      </c>
      <c r="O8441" s="158">
        <v>0.84077999999999997</v>
      </c>
      <c r="P8441" s="161">
        <f t="shared" si="789"/>
        <v>0.84079999999999999</v>
      </c>
    </row>
    <row r="8442" spans="9:16" x14ac:dyDescent="0.2">
      <c r="I8442" s="158">
        <f t="shared" si="793"/>
        <v>20</v>
      </c>
      <c r="J8442" s="158" t="str">
        <f t="shared" si="790"/>
        <v>EUR</v>
      </c>
      <c r="K8442" s="158" t="str">
        <f t="shared" si="791"/>
        <v>GBP</v>
      </c>
      <c r="L8442" s="158" t="str">
        <f t="shared" si="788"/>
        <v>EURGBP45729</v>
      </c>
      <c r="M8442" s="160">
        <f t="shared" si="792"/>
        <v>45729</v>
      </c>
      <c r="N8442" s="158">
        <v>1</v>
      </c>
      <c r="O8442" s="158">
        <v>0.83777999999999997</v>
      </c>
      <c r="P8442" s="161">
        <f t="shared" si="789"/>
        <v>0.83779999999999999</v>
      </c>
    </row>
    <row r="8443" spans="9:16" x14ac:dyDescent="0.2">
      <c r="I8443" s="158">
        <f t="shared" si="793"/>
        <v>20</v>
      </c>
      <c r="J8443" s="158" t="str">
        <f t="shared" si="790"/>
        <v>EUR</v>
      </c>
      <c r="K8443" s="158" t="str">
        <f t="shared" si="791"/>
        <v>GBP</v>
      </c>
      <c r="L8443" s="158" t="str">
        <f t="shared" si="788"/>
        <v>EURGBP45730</v>
      </c>
      <c r="M8443" s="160">
        <f t="shared" si="792"/>
        <v>45730</v>
      </c>
      <c r="N8443" s="158">
        <v>1</v>
      </c>
      <c r="O8443" s="158">
        <v>0.84182999999999997</v>
      </c>
      <c r="P8443" s="161">
        <f t="shared" si="789"/>
        <v>0.84179999999999999</v>
      </c>
    </row>
    <row r="8444" spans="9:16" x14ac:dyDescent="0.2">
      <c r="I8444" s="158">
        <f t="shared" si="793"/>
        <v>20</v>
      </c>
      <c r="J8444" s="158" t="str">
        <f t="shared" si="790"/>
        <v>EUR</v>
      </c>
      <c r="K8444" s="158" t="str">
        <f t="shared" si="791"/>
        <v>GBP</v>
      </c>
      <c r="L8444" s="158" t="str">
        <f t="shared" si="788"/>
        <v>EURGBP45731</v>
      </c>
      <c r="M8444" s="160">
        <f t="shared" si="792"/>
        <v>45731</v>
      </c>
      <c r="N8444" s="158">
        <v>1</v>
      </c>
      <c r="O8444" s="158">
        <v>0.84182999999999997</v>
      </c>
      <c r="P8444" s="161">
        <f t="shared" si="789"/>
        <v>0.84179999999999999</v>
      </c>
    </row>
    <row r="8445" spans="9:16" x14ac:dyDescent="0.2">
      <c r="I8445" s="158">
        <f t="shared" si="793"/>
        <v>20</v>
      </c>
      <c r="J8445" s="158" t="str">
        <f t="shared" si="790"/>
        <v>EUR</v>
      </c>
      <c r="K8445" s="158" t="str">
        <f t="shared" si="791"/>
        <v>GBP</v>
      </c>
      <c r="L8445" s="158" t="str">
        <f t="shared" si="788"/>
        <v>EURGBP45732</v>
      </c>
      <c r="M8445" s="160">
        <f t="shared" si="792"/>
        <v>45732</v>
      </c>
      <c r="N8445" s="158">
        <v>1</v>
      </c>
      <c r="O8445" s="158">
        <v>0.84182999999999997</v>
      </c>
      <c r="P8445" s="161">
        <f t="shared" si="789"/>
        <v>0.84179999999999999</v>
      </c>
    </row>
    <row r="8446" spans="9:16" x14ac:dyDescent="0.2">
      <c r="I8446" s="158">
        <f t="shared" si="793"/>
        <v>20</v>
      </c>
      <c r="J8446" s="158" t="str">
        <f t="shared" si="790"/>
        <v>EUR</v>
      </c>
      <c r="K8446" s="158" t="str">
        <f t="shared" si="791"/>
        <v>GBP</v>
      </c>
      <c r="L8446" s="158" t="str">
        <f t="shared" si="788"/>
        <v>EURGBP45733</v>
      </c>
      <c r="M8446" s="160">
        <f t="shared" si="792"/>
        <v>45733</v>
      </c>
      <c r="N8446" s="158">
        <v>1</v>
      </c>
      <c r="O8446" s="158">
        <v>0.84026000000000001</v>
      </c>
      <c r="P8446" s="161">
        <f t="shared" si="789"/>
        <v>0.84030000000000005</v>
      </c>
    </row>
    <row r="8447" spans="9:16" x14ac:dyDescent="0.2">
      <c r="I8447" s="158">
        <f t="shared" si="793"/>
        <v>20</v>
      </c>
      <c r="J8447" s="158" t="str">
        <f t="shared" si="790"/>
        <v>EUR</v>
      </c>
      <c r="K8447" s="158" t="str">
        <f t="shared" si="791"/>
        <v>GBP</v>
      </c>
      <c r="L8447" s="158" t="str">
        <f t="shared" si="788"/>
        <v>EURGBP45734</v>
      </c>
      <c r="M8447" s="160">
        <f t="shared" si="792"/>
        <v>45734</v>
      </c>
      <c r="N8447" s="158">
        <v>1</v>
      </c>
      <c r="O8447" s="158">
        <v>0.84172999999999998</v>
      </c>
      <c r="P8447" s="161">
        <f t="shared" si="789"/>
        <v>0.8417</v>
      </c>
    </row>
    <row r="8448" spans="9:16" x14ac:dyDescent="0.2">
      <c r="I8448" s="158">
        <f t="shared" si="793"/>
        <v>20</v>
      </c>
      <c r="J8448" s="158" t="str">
        <f t="shared" si="790"/>
        <v>EUR</v>
      </c>
      <c r="K8448" s="158" t="str">
        <f t="shared" si="791"/>
        <v>GBP</v>
      </c>
      <c r="L8448" s="158" t="str">
        <f t="shared" si="788"/>
        <v>EURGBP45735</v>
      </c>
      <c r="M8448" s="160">
        <f t="shared" si="792"/>
        <v>45735</v>
      </c>
      <c r="N8448" s="158">
        <v>1</v>
      </c>
      <c r="O8448" s="158">
        <v>0.84077999999999997</v>
      </c>
      <c r="P8448" s="161">
        <f t="shared" si="789"/>
        <v>0.84079999999999999</v>
      </c>
    </row>
    <row r="8449" spans="9:16" x14ac:dyDescent="0.2">
      <c r="I8449" s="158">
        <f t="shared" si="793"/>
        <v>20</v>
      </c>
      <c r="J8449" s="158" t="str">
        <f t="shared" si="790"/>
        <v>EUR</v>
      </c>
      <c r="K8449" s="158" t="str">
        <f t="shared" si="791"/>
        <v>GBP</v>
      </c>
      <c r="L8449" s="158" t="str">
        <f t="shared" si="788"/>
        <v>EURGBP45736</v>
      </c>
      <c r="M8449" s="160">
        <f t="shared" si="792"/>
        <v>45736</v>
      </c>
      <c r="N8449" s="158">
        <v>1</v>
      </c>
      <c r="O8449" s="158">
        <v>0.83689999999999998</v>
      </c>
      <c r="P8449" s="161">
        <f t="shared" si="789"/>
        <v>0.83689999999999998</v>
      </c>
    </row>
    <row r="8450" spans="9:16" x14ac:dyDescent="0.2">
      <c r="I8450" s="158">
        <f t="shared" si="793"/>
        <v>20</v>
      </c>
      <c r="J8450" s="158" t="str">
        <f t="shared" si="790"/>
        <v>EUR</v>
      </c>
      <c r="K8450" s="158" t="str">
        <f t="shared" si="791"/>
        <v>GBP</v>
      </c>
      <c r="L8450" s="158" t="str">
        <f t="shared" si="788"/>
        <v>EURGBP45737</v>
      </c>
      <c r="M8450" s="160">
        <f t="shared" si="792"/>
        <v>45737</v>
      </c>
      <c r="N8450" s="158">
        <v>1</v>
      </c>
      <c r="O8450" s="158">
        <v>0.83765000000000001</v>
      </c>
      <c r="P8450" s="161">
        <f t="shared" si="789"/>
        <v>0.8377</v>
      </c>
    </row>
    <row r="8451" spans="9:16" x14ac:dyDescent="0.2">
      <c r="I8451" s="158">
        <f t="shared" si="793"/>
        <v>20</v>
      </c>
      <c r="J8451" s="158" t="str">
        <f t="shared" si="790"/>
        <v>EUR</v>
      </c>
      <c r="K8451" s="158" t="str">
        <f t="shared" si="791"/>
        <v>GBP</v>
      </c>
      <c r="L8451" s="158" t="str">
        <f t="shared" ref="L8451:L8514" si="794">J8451&amp;K8451&amp;M8451</f>
        <v>EURGBP45738</v>
      </c>
      <c r="M8451" s="160">
        <f t="shared" si="792"/>
        <v>45738</v>
      </c>
      <c r="N8451" s="158">
        <v>1</v>
      </c>
      <c r="O8451" s="158">
        <v>0.83765000000000001</v>
      </c>
      <c r="P8451" s="161">
        <f t="shared" ref="P8451:P8514" si="795">ROUND(N8451*O8451,4)</f>
        <v>0.8377</v>
      </c>
    </row>
    <row r="8452" spans="9:16" x14ac:dyDescent="0.2">
      <c r="I8452" s="158">
        <f t="shared" si="793"/>
        <v>20</v>
      </c>
      <c r="J8452" s="158" t="str">
        <f t="shared" ref="J8452:J8515" si="796">VLOOKUP($I8452,$A:$C,2,FALSE)</f>
        <v>EUR</v>
      </c>
      <c r="K8452" s="158" t="str">
        <f t="shared" ref="K8452:K8515" si="797">VLOOKUP($I8452,$A:$C,3,FALSE)</f>
        <v>GBP</v>
      </c>
      <c r="L8452" s="158" t="str">
        <f t="shared" si="794"/>
        <v>EURGBP45739</v>
      </c>
      <c r="M8452" s="160">
        <f t="shared" ref="M8452:M8515" si="798">IF(I8452=I8451,M8451+1,$G$1)</f>
        <v>45739</v>
      </c>
      <c r="N8452" s="158">
        <v>1</v>
      </c>
      <c r="O8452" s="158">
        <v>0.83765000000000001</v>
      </c>
      <c r="P8452" s="161">
        <f t="shared" si="795"/>
        <v>0.8377</v>
      </c>
    </row>
    <row r="8453" spans="9:16" x14ac:dyDescent="0.2">
      <c r="I8453" s="158">
        <f t="shared" si="793"/>
        <v>20</v>
      </c>
      <c r="J8453" s="158" t="str">
        <f t="shared" si="796"/>
        <v>EUR</v>
      </c>
      <c r="K8453" s="158" t="str">
        <f t="shared" si="797"/>
        <v>GBP</v>
      </c>
      <c r="L8453" s="158" t="str">
        <f t="shared" si="794"/>
        <v>EURGBP45740</v>
      </c>
      <c r="M8453" s="160">
        <f t="shared" si="798"/>
        <v>45740</v>
      </c>
      <c r="N8453" s="158">
        <v>1</v>
      </c>
      <c r="O8453" s="158">
        <v>0.83662999999999998</v>
      </c>
      <c r="P8453" s="161">
        <f t="shared" si="795"/>
        <v>0.83660000000000001</v>
      </c>
    </row>
    <row r="8454" spans="9:16" x14ac:dyDescent="0.2">
      <c r="I8454" s="158">
        <f t="shared" si="793"/>
        <v>20</v>
      </c>
      <c r="J8454" s="158" t="str">
        <f t="shared" si="796"/>
        <v>EUR</v>
      </c>
      <c r="K8454" s="158" t="str">
        <f t="shared" si="797"/>
        <v>GBP</v>
      </c>
      <c r="L8454" s="158" t="str">
        <f t="shared" si="794"/>
        <v>EURGBP45741</v>
      </c>
      <c r="M8454" s="160">
        <f t="shared" si="798"/>
        <v>45741</v>
      </c>
      <c r="N8454" s="158">
        <v>1</v>
      </c>
      <c r="O8454" s="158">
        <v>0.83565</v>
      </c>
      <c r="P8454" s="161">
        <f t="shared" si="795"/>
        <v>0.8357</v>
      </c>
    </row>
    <row r="8455" spans="9:16" x14ac:dyDescent="0.2">
      <c r="I8455" s="158">
        <f t="shared" si="793"/>
        <v>20</v>
      </c>
      <c r="J8455" s="158" t="str">
        <f t="shared" si="796"/>
        <v>EUR</v>
      </c>
      <c r="K8455" s="158" t="str">
        <f t="shared" si="797"/>
        <v>GBP</v>
      </c>
      <c r="L8455" s="158" t="str">
        <f t="shared" si="794"/>
        <v>EURGBP45742</v>
      </c>
      <c r="M8455" s="160">
        <f t="shared" si="798"/>
        <v>45742</v>
      </c>
      <c r="N8455" s="158">
        <v>1</v>
      </c>
      <c r="O8455" s="158">
        <v>0.83623000000000003</v>
      </c>
      <c r="P8455" s="161">
        <f t="shared" si="795"/>
        <v>0.83620000000000005</v>
      </c>
    </row>
    <row r="8456" spans="9:16" x14ac:dyDescent="0.2">
      <c r="I8456" s="158">
        <f t="shared" si="793"/>
        <v>20</v>
      </c>
      <c r="J8456" s="158" t="str">
        <f t="shared" si="796"/>
        <v>EUR</v>
      </c>
      <c r="K8456" s="158" t="str">
        <f t="shared" si="797"/>
        <v>GBP</v>
      </c>
      <c r="L8456" s="158" t="str">
        <f t="shared" si="794"/>
        <v>EURGBP45743</v>
      </c>
      <c r="M8456" s="160">
        <f t="shared" si="798"/>
        <v>45743</v>
      </c>
      <c r="N8456" s="158">
        <v>1</v>
      </c>
      <c r="O8456" s="158">
        <v>0.83318000000000003</v>
      </c>
      <c r="P8456" s="161">
        <f t="shared" si="795"/>
        <v>0.83320000000000005</v>
      </c>
    </row>
    <row r="8457" spans="9:16" x14ac:dyDescent="0.2">
      <c r="I8457" s="158">
        <f t="shared" si="793"/>
        <v>20</v>
      </c>
      <c r="J8457" s="158" t="str">
        <f t="shared" si="796"/>
        <v>EUR</v>
      </c>
      <c r="K8457" s="158" t="str">
        <f t="shared" si="797"/>
        <v>GBP</v>
      </c>
      <c r="L8457" s="158" t="str">
        <f t="shared" si="794"/>
        <v>EURGBP45744</v>
      </c>
      <c r="M8457" s="160">
        <f t="shared" si="798"/>
        <v>45744</v>
      </c>
      <c r="N8457" s="158">
        <v>1</v>
      </c>
      <c r="O8457" s="158">
        <v>0.83357999999999999</v>
      </c>
      <c r="P8457" s="161">
        <f t="shared" si="795"/>
        <v>0.83360000000000001</v>
      </c>
    </row>
    <row r="8458" spans="9:16" x14ac:dyDescent="0.2">
      <c r="I8458" s="158">
        <f t="shared" si="793"/>
        <v>20</v>
      </c>
      <c r="J8458" s="158" t="str">
        <f t="shared" si="796"/>
        <v>EUR</v>
      </c>
      <c r="K8458" s="158" t="str">
        <f t="shared" si="797"/>
        <v>GBP</v>
      </c>
      <c r="L8458" s="158" t="str">
        <f t="shared" si="794"/>
        <v>EURGBP45745</v>
      </c>
      <c r="M8458" s="160">
        <f t="shared" si="798"/>
        <v>45745</v>
      </c>
      <c r="N8458" s="158">
        <v>1</v>
      </c>
      <c r="O8458" s="158">
        <v>0.83357999999999999</v>
      </c>
      <c r="P8458" s="161">
        <f t="shared" si="795"/>
        <v>0.83360000000000001</v>
      </c>
    </row>
    <row r="8459" spans="9:16" x14ac:dyDescent="0.2">
      <c r="I8459" s="158">
        <f t="shared" si="793"/>
        <v>20</v>
      </c>
      <c r="J8459" s="158" t="str">
        <f t="shared" si="796"/>
        <v>EUR</v>
      </c>
      <c r="K8459" s="158" t="str">
        <f t="shared" si="797"/>
        <v>GBP</v>
      </c>
      <c r="L8459" s="158" t="str">
        <f t="shared" si="794"/>
        <v>EURGBP45746</v>
      </c>
      <c r="M8459" s="160">
        <f t="shared" si="798"/>
        <v>45746</v>
      </c>
      <c r="N8459" s="158">
        <v>1</v>
      </c>
      <c r="O8459" s="158">
        <v>0.83357999999999999</v>
      </c>
      <c r="P8459" s="161">
        <f t="shared" si="795"/>
        <v>0.83360000000000001</v>
      </c>
    </row>
    <row r="8460" spans="9:16" x14ac:dyDescent="0.2">
      <c r="I8460" s="158">
        <f t="shared" si="793"/>
        <v>20</v>
      </c>
      <c r="J8460" s="158" t="str">
        <f t="shared" si="796"/>
        <v>EUR</v>
      </c>
      <c r="K8460" s="158" t="str">
        <f t="shared" si="797"/>
        <v>GBP</v>
      </c>
      <c r="L8460" s="158" t="str">
        <f t="shared" si="794"/>
        <v>EURGBP45747</v>
      </c>
      <c r="M8460" s="160">
        <f t="shared" si="798"/>
        <v>45747</v>
      </c>
      <c r="N8460" s="158">
        <v>1</v>
      </c>
      <c r="O8460" s="158">
        <v>0.83535999999999999</v>
      </c>
      <c r="P8460" s="161">
        <f t="shared" si="795"/>
        <v>0.83540000000000003</v>
      </c>
    </row>
    <row r="8461" spans="9:16" x14ac:dyDescent="0.2">
      <c r="I8461" s="158">
        <f t="shared" si="793"/>
        <v>20</v>
      </c>
      <c r="J8461" s="158" t="str">
        <f t="shared" si="796"/>
        <v>EUR</v>
      </c>
      <c r="K8461" s="158" t="str">
        <f t="shared" si="797"/>
        <v>GBP</v>
      </c>
      <c r="L8461" s="158" t="str">
        <f t="shared" si="794"/>
        <v>EURGBP45748</v>
      </c>
      <c r="M8461" s="160">
        <f t="shared" si="798"/>
        <v>45748</v>
      </c>
      <c r="N8461" s="158">
        <v>1</v>
      </c>
      <c r="O8461" s="158">
        <v>0.83665</v>
      </c>
      <c r="P8461" s="161">
        <f t="shared" si="795"/>
        <v>0.8367</v>
      </c>
    </row>
    <row r="8462" spans="9:16" x14ac:dyDescent="0.2">
      <c r="I8462" s="158">
        <f t="shared" si="793"/>
        <v>20</v>
      </c>
      <c r="J8462" s="158" t="str">
        <f t="shared" si="796"/>
        <v>EUR</v>
      </c>
      <c r="K8462" s="158" t="str">
        <f t="shared" si="797"/>
        <v>GBP</v>
      </c>
      <c r="L8462" s="158" t="str">
        <f t="shared" si="794"/>
        <v>EURGBP45749</v>
      </c>
      <c r="M8462" s="160">
        <f t="shared" si="798"/>
        <v>45749</v>
      </c>
      <c r="N8462" s="158">
        <v>1</v>
      </c>
      <c r="O8462" s="158">
        <v>0.83455000000000001</v>
      </c>
      <c r="P8462" s="161">
        <f t="shared" si="795"/>
        <v>0.83460000000000001</v>
      </c>
    </row>
    <row r="8463" spans="9:16" x14ac:dyDescent="0.2">
      <c r="I8463" s="158">
        <f t="shared" si="793"/>
        <v>20</v>
      </c>
      <c r="J8463" s="158" t="str">
        <f t="shared" si="796"/>
        <v>EUR</v>
      </c>
      <c r="K8463" s="158" t="str">
        <f t="shared" si="797"/>
        <v>GBP</v>
      </c>
      <c r="L8463" s="158" t="str">
        <f t="shared" si="794"/>
        <v>EURGBP45750</v>
      </c>
      <c r="M8463" s="160">
        <f t="shared" si="798"/>
        <v>45750</v>
      </c>
      <c r="N8463" s="158">
        <v>1</v>
      </c>
      <c r="O8463" s="158">
        <v>0.84162999999999999</v>
      </c>
      <c r="P8463" s="161">
        <f t="shared" si="795"/>
        <v>0.84160000000000001</v>
      </c>
    </row>
    <row r="8464" spans="9:16" x14ac:dyDescent="0.2">
      <c r="I8464" s="158">
        <f t="shared" si="793"/>
        <v>20</v>
      </c>
      <c r="J8464" s="158" t="str">
        <f t="shared" si="796"/>
        <v>EUR</v>
      </c>
      <c r="K8464" s="158" t="str">
        <f t="shared" si="797"/>
        <v>GBP</v>
      </c>
      <c r="L8464" s="158" t="str">
        <f t="shared" si="794"/>
        <v>EURGBP45751</v>
      </c>
      <c r="M8464" s="160">
        <f t="shared" si="798"/>
        <v>45751</v>
      </c>
      <c r="N8464" s="158">
        <v>1</v>
      </c>
      <c r="O8464" s="158">
        <v>0.84984999999999999</v>
      </c>
      <c r="P8464" s="161">
        <f t="shared" si="795"/>
        <v>0.84989999999999999</v>
      </c>
    </row>
    <row r="8465" spans="9:16" x14ac:dyDescent="0.2">
      <c r="I8465" s="158">
        <f t="shared" si="793"/>
        <v>20</v>
      </c>
      <c r="J8465" s="158" t="str">
        <f t="shared" si="796"/>
        <v>EUR</v>
      </c>
      <c r="K8465" s="158" t="str">
        <f t="shared" si="797"/>
        <v>GBP</v>
      </c>
      <c r="L8465" s="158" t="str">
        <f t="shared" si="794"/>
        <v>EURGBP45752</v>
      </c>
      <c r="M8465" s="160">
        <f t="shared" si="798"/>
        <v>45752</v>
      </c>
      <c r="N8465" s="158">
        <v>1</v>
      </c>
      <c r="O8465" s="158">
        <v>0.84984999999999999</v>
      </c>
      <c r="P8465" s="161">
        <f t="shared" si="795"/>
        <v>0.84989999999999999</v>
      </c>
    </row>
    <row r="8466" spans="9:16" x14ac:dyDescent="0.2">
      <c r="I8466" s="158">
        <f t="shared" si="793"/>
        <v>20</v>
      </c>
      <c r="J8466" s="158" t="str">
        <f t="shared" si="796"/>
        <v>EUR</v>
      </c>
      <c r="K8466" s="158" t="str">
        <f t="shared" si="797"/>
        <v>GBP</v>
      </c>
      <c r="L8466" s="158" t="str">
        <f t="shared" si="794"/>
        <v>EURGBP45753</v>
      </c>
      <c r="M8466" s="160">
        <f t="shared" si="798"/>
        <v>45753</v>
      </c>
      <c r="N8466" s="158">
        <v>1</v>
      </c>
      <c r="O8466" s="158">
        <v>0.84984999999999999</v>
      </c>
      <c r="P8466" s="161">
        <f t="shared" si="795"/>
        <v>0.84989999999999999</v>
      </c>
    </row>
    <row r="8467" spans="9:16" x14ac:dyDescent="0.2">
      <c r="I8467" s="158">
        <f t="shared" si="793"/>
        <v>20</v>
      </c>
      <c r="J8467" s="158" t="str">
        <f t="shared" si="796"/>
        <v>EUR</v>
      </c>
      <c r="K8467" s="158" t="str">
        <f t="shared" si="797"/>
        <v>GBP</v>
      </c>
      <c r="L8467" s="158" t="str">
        <f t="shared" si="794"/>
        <v>EURGBP45754</v>
      </c>
      <c r="M8467" s="160">
        <f t="shared" si="798"/>
        <v>45754</v>
      </c>
      <c r="N8467" s="158">
        <v>1</v>
      </c>
      <c r="O8467" s="158">
        <v>0.85587999999999997</v>
      </c>
      <c r="P8467" s="161">
        <f t="shared" si="795"/>
        <v>0.85589999999999999</v>
      </c>
    </row>
    <row r="8468" spans="9:16" x14ac:dyDescent="0.2">
      <c r="I8468" s="158">
        <f t="shared" si="793"/>
        <v>20</v>
      </c>
      <c r="J8468" s="158" t="str">
        <f t="shared" si="796"/>
        <v>EUR</v>
      </c>
      <c r="K8468" s="158" t="str">
        <f t="shared" si="797"/>
        <v>GBP</v>
      </c>
      <c r="L8468" s="158" t="str">
        <f t="shared" si="794"/>
        <v>EURGBP45755</v>
      </c>
      <c r="M8468" s="160">
        <f t="shared" si="798"/>
        <v>45755</v>
      </c>
      <c r="N8468" s="158">
        <v>1</v>
      </c>
      <c r="O8468" s="158">
        <v>0.85643999999999998</v>
      </c>
      <c r="P8468" s="161">
        <f t="shared" si="795"/>
        <v>0.85640000000000005</v>
      </c>
    </row>
    <row r="8469" spans="9:16" x14ac:dyDescent="0.2">
      <c r="I8469" s="158">
        <f t="shared" si="793"/>
        <v>20</v>
      </c>
      <c r="J8469" s="158" t="str">
        <f t="shared" si="796"/>
        <v>EUR</v>
      </c>
      <c r="K8469" s="158" t="str">
        <f t="shared" si="797"/>
        <v>GBP</v>
      </c>
      <c r="L8469" s="158" t="str">
        <f t="shared" si="794"/>
        <v>EURGBP45756</v>
      </c>
      <c r="M8469" s="160">
        <f t="shared" si="798"/>
        <v>45756</v>
      </c>
      <c r="N8469" s="158">
        <v>1</v>
      </c>
      <c r="O8469" s="158">
        <v>0.86434999999999995</v>
      </c>
      <c r="P8469" s="161">
        <f t="shared" si="795"/>
        <v>0.86439999999999995</v>
      </c>
    </row>
    <row r="8470" spans="9:16" x14ac:dyDescent="0.2">
      <c r="I8470" s="158">
        <f t="shared" si="793"/>
        <v>20</v>
      </c>
      <c r="J8470" s="158" t="str">
        <f t="shared" si="796"/>
        <v>EUR</v>
      </c>
      <c r="K8470" s="158" t="str">
        <f t="shared" si="797"/>
        <v>GBP</v>
      </c>
      <c r="L8470" s="158" t="str">
        <f t="shared" si="794"/>
        <v>EURGBP45757</v>
      </c>
      <c r="M8470" s="160">
        <f t="shared" si="798"/>
        <v>45757</v>
      </c>
      <c r="N8470" s="158">
        <v>1</v>
      </c>
      <c r="O8470" s="158">
        <v>0.85755000000000003</v>
      </c>
      <c r="P8470" s="161">
        <f t="shared" si="795"/>
        <v>0.85760000000000003</v>
      </c>
    </row>
    <row r="8471" spans="9:16" x14ac:dyDescent="0.2">
      <c r="I8471" s="158">
        <f t="shared" si="793"/>
        <v>20</v>
      </c>
      <c r="J8471" s="158" t="str">
        <f t="shared" si="796"/>
        <v>EUR</v>
      </c>
      <c r="K8471" s="158" t="str">
        <f t="shared" si="797"/>
        <v>GBP</v>
      </c>
      <c r="L8471" s="158" t="str">
        <f t="shared" si="794"/>
        <v>EURGBP45758</v>
      </c>
      <c r="M8471" s="160">
        <f t="shared" si="798"/>
        <v>45758</v>
      </c>
      <c r="N8471" s="158">
        <v>1</v>
      </c>
      <c r="O8471" s="158">
        <v>0.86677999999999999</v>
      </c>
      <c r="P8471" s="161">
        <f t="shared" si="795"/>
        <v>0.86680000000000001</v>
      </c>
    </row>
    <row r="8472" spans="9:16" x14ac:dyDescent="0.2">
      <c r="I8472" s="158">
        <f t="shared" si="793"/>
        <v>20</v>
      </c>
      <c r="J8472" s="158" t="str">
        <f t="shared" si="796"/>
        <v>EUR</v>
      </c>
      <c r="K8472" s="158" t="str">
        <f t="shared" si="797"/>
        <v>GBP</v>
      </c>
      <c r="L8472" s="158" t="str">
        <f t="shared" si="794"/>
        <v>EURGBP45759</v>
      </c>
      <c r="M8472" s="160">
        <f t="shared" si="798"/>
        <v>45759</v>
      </c>
      <c r="N8472" s="158">
        <v>1</v>
      </c>
      <c r="O8472" s="158">
        <v>0.86677999999999999</v>
      </c>
      <c r="P8472" s="161">
        <f t="shared" si="795"/>
        <v>0.86680000000000001</v>
      </c>
    </row>
    <row r="8473" spans="9:16" x14ac:dyDescent="0.2">
      <c r="I8473" s="158">
        <f t="shared" si="793"/>
        <v>20</v>
      </c>
      <c r="J8473" s="158" t="str">
        <f t="shared" si="796"/>
        <v>EUR</v>
      </c>
      <c r="K8473" s="158" t="str">
        <f t="shared" si="797"/>
        <v>GBP</v>
      </c>
      <c r="L8473" s="158" t="str">
        <f t="shared" si="794"/>
        <v>EURGBP45760</v>
      </c>
      <c r="M8473" s="160">
        <f t="shared" si="798"/>
        <v>45760</v>
      </c>
      <c r="N8473" s="158">
        <v>1</v>
      </c>
      <c r="O8473" s="158">
        <v>0.86677999999999999</v>
      </c>
      <c r="P8473" s="161">
        <f t="shared" si="795"/>
        <v>0.86680000000000001</v>
      </c>
    </row>
    <row r="8474" spans="9:16" x14ac:dyDescent="0.2">
      <c r="I8474" s="158">
        <f t="shared" si="793"/>
        <v>20</v>
      </c>
      <c r="J8474" s="158" t="str">
        <f t="shared" si="796"/>
        <v>EUR</v>
      </c>
      <c r="K8474" s="158" t="str">
        <f t="shared" si="797"/>
        <v>GBP</v>
      </c>
      <c r="L8474" s="158" t="str">
        <f t="shared" si="794"/>
        <v>EURGBP45761</v>
      </c>
      <c r="M8474" s="160">
        <f t="shared" si="798"/>
        <v>45761</v>
      </c>
      <c r="N8474" s="158">
        <v>1</v>
      </c>
      <c r="O8474" s="158">
        <v>0.86382999999999999</v>
      </c>
      <c r="P8474" s="161">
        <f t="shared" si="795"/>
        <v>0.86380000000000001</v>
      </c>
    </row>
    <row r="8475" spans="9:16" x14ac:dyDescent="0.2">
      <c r="I8475" s="158">
        <f t="shared" si="793"/>
        <v>20</v>
      </c>
      <c r="J8475" s="158" t="str">
        <f t="shared" si="796"/>
        <v>EUR</v>
      </c>
      <c r="K8475" s="158" t="str">
        <f t="shared" si="797"/>
        <v>GBP</v>
      </c>
      <c r="L8475" s="158" t="str">
        <f t="shared" si="794"/>
        <v>EURGBP45762</v>
      </c>
      <c r="M8475" s="160">
        <f t="shared" si="798"/>
        <v>45762</v>
      </c>
      <c r="N8475" s="158">
        <v>1</v>
      </c>
      <c r="O8475" s="158">
        <v>0.85570000000000002</v>
      </c>
      <c r="P8475" s="161">
        <f t="shared" si="795"/>
        <v>0.85570000000000002</v>
      </c>
    </row>
    <row r="8476" spans="9:16" x14ac:dyDescent="0.2">
      <c r="I8476" s="158">
        <f t="shared" si="793"/>
        <v>20</v>
      </c>
      <c r="J8476" s="158" t="str">
        <f t="shared" si="796"/>
        <v>EUR</v>
      </c>
      <c r="K8476" s="158" t="str">
        <f t="shared" si="797"/>
        <v>GBP</v>
      </c>
      <c r="L8476" s="158" t="str">
        <f t="shared" si="794"/>
        <v>EURGBP45763</v>
      </c>
      <c r="M8476" s="160">
        <f t="shared" si="798"/>
        <v>45763</v>
      </c>
      <c r="N8476" s="158">
        <v>1</v>
      </c>
      <c r="O8476" s="158">
        <v>0.85618000000000005</v>
      </c>
      <c r="P8476" s="161">
        <f t="shared" si="795"/>
        <v>0.85619999999999996</v>
      </c>
    </row>
    <row r="8477" spans="9:16" x14ac:dyDescent="0.2">
      <c r="I8477" s="158">
        <f t="shared" si="793"/>
        <v>20</v>
      </c>
      <c r="J8477" s="158" t="str">
        <f t="shared" si="796"/>
        <v>EUR</v>
      </c>
      <c r="K8477" s="158" t="str">
        <f t="shared" si="797"/>
        <v>GBP</v>
      </c>
      <c r="L8477" s="158" t="str">
        <f t="shared" si="794"/>
        <v>EURGBP45764</v>
      </c>
      <c r="M8477" s="160">
        <f t="shared" si="798"/>
        <v>45764</v>
      </c>
      <c r="N8477" s="158">
        <v>1</v>
      </c>
      <c r="O8477" s="158">
        <v>0.85872999999999999</v>
      </c>
      <c r="P8477" s="161">
        <f t="shared" si="795"/>
        <v>0.85870000000000002</v>
      </c>
    </row>
    <row r="8478" spans="9:16" x14ac:dyDescent="0.2">
      <c r="I8478" s="158">
        <f t="shared" si="793"/>
        <v>20</v>
      </c>
      <c r="J8478" s="158" t="str">
        <f t="shared" si="796"/>
        <v>EUR</v>
      </c>
      <c r="K8478" s="158" t="str">
        <f t="shared" si="797"/>
        <v>GBP</v>
      </c>
      <c r="L8478" s="158" t="str">
        <f t="shared" si="794"/>
        <v>EURGBP45765</v>
      </c>
      <c r="M8478" s="160">
        <f t="shared" si="798"/>
        <v>45765</v>
      </c>
      <c r="N8478" s="158">
        <v>1</v>
      </c>
      <c r="O8478" s="158">
        <v>0.85872999999999999</v>
      </c>
      <c r="P8478" s="161">
        <f t="shared" si="795"/>
        <v>0.85870000000000002</v>
      </c>
    </row>
    <row r="8479" spans="9:16" x14ac:dyDescent="0.2">
      <c r="I8479" s="158">
        <f t="shared" si="793"/>
        <v>20</v>
      </c>
      <c r="J8479" s="158" t="str">
        <f t="shared" si="796"/>
        <v>EUR</v>
      </c>
      <c r="K8479" s="158" t="str">
        <f t="shared" si="797"/>
        <v>GBP</v>
      </c>
      <c r="L8479" s="158" t="str">
        <f t="shared" si="794"/>
        <v>EURGBP45766</v>
      </c>
      <c r="M8479" s="160">
        <f t="shared" si="798"/>
        <v>45766</v>
      </c>
      <c r="N8479" s="158">
        <v>1</v>
      </c>
      <c r="O8479" s="158">
        <v>0.85872999999999999</v>
      </c>
      <c r="P8479" s="161">
        <f t="shared" si="795"/>
        <v>0.85870000000000002</v>
      </c>
    </row>
    <row r="8480" spans="9:16" x14ac:dyDescent="0.2">
      <c r="I8480" s="158">
        <f t="shared" si="793"/>
        <v>20</v>
      </c>
      <c r="J8480" s="158" t="str">
        <f t="shared" si="796"/>
        <v>EUR</v>
      </c>
      <c r="K8480" s="158" t="str">
        <f t="shared" si="797"/>
        <v>GBP</v>
      </c>
      <c r="L8480" s="158" t="str">
        <f t="shared" si="794"/>
        <v>EURGBP45767</v>
      </c>
      <c r="M8480" s="160">
        <f t="shared" si="798"/>
        <v>45767</v>
      </c>
      <c r="N8480" s="158">
        <v>1</v>
      </c>
      <c r="O8480" s="158">
        <v>0.85872999999999999</v>
      </c>
      <c r="P8480" s="161">
        <f t="shared" si="795"/>
        <v>0.85870000000000002</v>
      </c>
    </row>
    <row r="8481" spans="9:16" x14ac:dyDescent="0.2">
      <c r="I8481" s="158">
        <f t="shared" si="793"/>
        <v>20</v>
      </c>
      <c r="J8481" s="158" t="str">
        <f t="shared" si="796"/>
        <v>EUR</v>
      </c>
      <c r="K8481" s="158" t="str">
        <f t="shared" si="797"/>
        <v>GBP</v>
      </c>
      <c r="L8481" s="158" t="str">
        <f t="shared" si="794"/>
        <v>EURGBP45768</v>
      </c>
      <c r="M8481" s="160">
        <f t="shared" si="798"/>
        <v>45768</v>
      </c>
      <c r="N8481" s="158">
        <v>1</v>
      </c>
      <c r="O8481" s="158">
        <v>0.85872999999999999</v>
      </c>
      <c r="P8481" s="161">
        <f t="shared" si="795"/>
        <v>0.85870000000000002</v>
      </c>
    </row>
    <row r="8482" spans="9:16" x14ac:dyDescent="0.2">
      <c r="I8482" s="158">
        <f t="shared" si="793"/>
        <v>20</v>
      </c>
      <c r="J8482" s="158" t="str">
        <f t="shared" si="796"/>
        <v>EUR</v>
      </c>
      <c r="K8482" s="158" t="str">
        <f t="shared" si="797"/>
        <v>GBP</v>
      </c>
      <c r="L8482" s="158" t="str">
        <f t="shared" si="794"/>
        <v>EURGBP45769</v>
      </c>
      <c r="M8482" s="160">
        <f t="shared" si="798"/>
        <v>45769</v>
      </c>
      <c r="N8482" s="158">
        <v>1</v>
      </c>
      <c r="O8482" s="158">
        <v>0.85858000000000001</v>
      </c>
      <c r="P8482" s="161">
        <f t="shared" si="795"/>
        <v>0.85860000000000003</v>
      </c>
    </row>
    <row r="8483" spans="9:16" x14ac:dyDescent="0.2">
      <c r="I8483" s="158">
        <f t="shared" si="793"/>
        <v>20</v>
      </c>
      <c r="J8483" s="158" t="str">
        <f t="shared" si="796"/>
        <v>EUR</v>
      </c>
      <c r="K8483" s="158" t="str">
        <f t="shared" si="797"/>
        <v>GBP</v>
      </c>
      <c r="L8483" s="158" t="str">
        <f t="shared" si="794"/>
        <v>EURGBP45770</v>
      </c>
      <c r="M8483" s="160">
        <f t="shared" si="798"/>
        <v>45770</v>
      </c>
      <c r="N8483" s="158">
        <v>1</v>
      </c>
      <c r="O8483" s="158">
        <v>0.85792999999999997</v>
      </c>
      <c r="P8483" s="161">
        <f t="shared" si="795"/>
        <v>0.8579</v>
      </c>
    </row>
    <row r="8484" spans="9:16" x14ac:dyDescent="0.2">
      <c r="I8484" s="158">
        <f t="shared" si="793"/>
        <v>20</v>
      </c>
      <c r="J8484" s="158" t="str">
        <f t="shared" si="796"/>
        <v>EUR</v>
      </c>
      <c r="K8484" s="158" t="str">
        <f t="shared" si="797"/>
        <v>GBP</v>
      </c>
      <c r="L8484" s="158" t="str">
        <f t="shared" si="794"/>
        <v>EURGBP45771</v>
      </c>
      <c r="M8484" s="160">
        <f t="shared" si="798"/>
        <v>45771</v>
      </c>
      <c r="N8484" s="158">
        <v>1</v>
      </c>
      <c r="O8484" s="158">
        <v>0.85499999999999998</v>
      </c>
      <c r="P8484" s="161">
        <f t="shared" si="795"/>
        <v>0.85499999999999998</v>
      </c>
    </row>
    <row r="8485" spans="9:16" x14ac:dyDescent="0.2">
      <c r="I8485" s="158">
        <f t="shared" si="793"/>
        <v>20</v>
      </c>
      <c r="J8485" s="158" t="str">
        <f t="shared" si="796"/>
        <v>EUR</v>
      </c>
      <c r="K8485" s="158" t="str">
        <f t="shared" si="797"/>
        <v>GBP</v>
      </c>
      <c r="L8485" s="158" t="str">
        <f t="shared" si="794"/>
        <v>EURGBP45772</v>
      </c>
      <c r="M8485" s="160">
        <f t="shared" si="798"/>
        <v>45772</v>
      </c>
      <c r="N8485" s="158">
        <v>1</v>
      </c>
      <c r="O8485" s="158">
        <v>0.85309999999999997</v>
      </c>
      <c r="P8485" s="161">
        <f t="shared" si="795"/>
        <v>0.85309999999999997</v>
      </c>
    </row>
    <row r="8486" spans="9:16" x14ac:dyDescent="0.2">
      <c r="I8486" s="158">
        <f t="shared" si="793"/>
        <v>20</v>
      </c>
      <c r="J8486" s="158" t="str">
        <f t="shared" si="796"/>
        <v>EUR</v>
      </c>
      <c r="K8486" s="158" t="str">
        <f t="shared" si="797"/>
        <v>GBP</v>
      </c>
      <c r="L8486" s="158" t="str">
        <f t="shared" si="794"/>
        <v>EURGBP45773</v>
      </c>
      <c r="M8486" s="160">
        <f t="shared" si="798"/>
        <v>45773</v>
      </c>
      <c r="N8486" s="158">
        <v>1</v>
      </c>
      <c r="O8486" s="158">
        <v>0.85309999999999997</v>
      </c>
      <c r="P8486" s="161">
        <f t="shared" si="795"/>
        <v>0.85309999999999997</v>
      </c>
    </row>
    <row r="8487" spans="9:16" x14ac:dyDescent="0.2">
      <c r="I8487" s="158">
        <f t="shared" si="793"/>
        <v>20</v>
      </c>
      <c r="J8487" s="158" t="str">
        <f t="shared" si="796"/>
        <v>EUR</v>
      </c>
      <c r="K8487" s="158" t="str">
        <f t="shared" si="797"/>
        <v>GBP</v>
      </c>
      <c r="L8487" s="158" t="str">
        <f t="shared" si="794"/>
        <v>EURGBP45774</v>
      </c>
      <c r="M8487" s="160">
        <f t="shared" si="798"/>
        <v>45774</v>
      </c>
      <c r="N8487" s="158">
        <v>1</v>
      </c>
      <c r="O8487" s="158">
        <v>0.85309999999999997</v>
      </c>
      <c r="P8487" s="161">
        <f t="shared" si="795"/>
        <v>0.85309999999999997</v>
      </c>
    </row>
    <row r="8488" spans="9:16" x14ac:dyDescent="0.2">
      <c r="I8488" s="158">
        <f t="shared" si="793"/>
        <v>20</v>
      </c>
      <c r="J8488" s="158" t="str">
        <f t="shared" si="796"/>
        <v>EUR</v>
      </c>
      <c r="K8488" s="158" t="str">
        <f t="shared" si="797"/>
        <v>GBP</v>
      </c>
      <c r="L8488" s="158" t="str">
        <f t="shared" si="794"/>
        <v>EURGBP45775</v>
      </c>
      <c r="M8488" s="160">
        <f t="shared" si="798"/>
        <v>45775</v>
      </c>
      <c r="N8488" s="158">
        <v>1</v>
      </c>
      <c r="O8488" s="158">
        <v>0.85140000000000005</v>
      </c>
      <c r="P8488" s="161">
        <f t="shared" si="795"/>
        <v>0.85140000000000005</v>
      </c>
    </row>
    <row r="8489" spans="9:16" x14ac:dyDescent="0.2">
      <c r="I8489" s="158">
        <f t="shared" si="793"/>
        <v>20</v>
      </c>
      <c r="J8489" s="158" t="str">
        <f t="shared" si="796"/>
        <v>EUR</v>
      </c>
      <c r="K8489" s="158" t="str">
        <f t="shared" si="797"/>
        <v>GBP</v>
      </c>
      <c r="L8489" s="158" t="str">
        <f t="shared" si="794"/>
        <v>EURGBP45776</v>
      </c>
      <c r="M8489" s="160">
        <f t="shared" si="798"/>
        <v>45776</v>
      </c>
      <c r="N8489" s="158">
        <v>1</v>
      </c>
      <c r="O8489" s="158">
        <v>0.8498</v>
      </c>
      <c r="P8489" s="161">
        <f t="shared" si="795"/>
        <v>0.8498</v>
      </c>
    </row>
    <row r="8490" spans="9:16" x14ac:dyDescent="0.2">
      <c r="I8490" s="158">
        <f t="shared" ref="I8490:I8553" si="799">IF(M8489=$G$2,I8489+1,I8489)</f>
        <v>20</v>
      </c>
      <c r="J8490" s="158" t="str">
        <f t="shared" si="796"/>
        <v>EUR</v>
      </c>
      <c r="K8490" s="158" t="str">
        <f t="shared" si="797"/>
        <v>GBP</v>
      </c>
      <c r="L8490" s="158" t="str">
        <f t="shared" si="794"/>
        <v>EURGBP45777</v>
      </c>
      <c r="M8490" s="160">
        <f t="shared" si="798"/>
        <v>45777</v>
      </c>
      <c r="N8490" s="158">
        <v>1</v>
      </c>
      <c r="O8490" s="158">
        <v>0.8518</v>
      </c>
      <c r="P8490" s="161">
        <f t="shared" si="795"/>
        <v>0.8518</v>
      </c>
    </row>
    <row r="8491" spans="9:16" x14ac:dyDescent="0.2">
      <c r="I8491" s="158">
        <f t="shared" si="799"/>
        <v>20</v>
      </c>
      <c r="J8491" s="158" t="str">
        <f t="shared" si="796"/>
        <v>EUR</v>
      </c>
      <c r="K8491" s="158" t="str">
        <f t="shared" si="797"/>
        <v>GBP</v>
      </c>
      <c r="L8491" s="158" t="str">
        <f t="shared" si="794"/>
        <v>EURGBP45778</v>
      </c>
      <c r="M8491" s="160">
        <f t="shared" si="798"/>
        <v>45778</v>
      </c>
      <c r="N8491" s="158">
        <v>1</v>
      </c>
      <c r="O8491" s="158">
        <v>0.8518</v>
      </c>
      <c r="P8491" s="161">
        <f t="shared" si="795"/>
        <v>0.8518</v>
      </c>
    </row>
    <row r="8492" spans="9:16" x14ac:dyDescent="0.2">
      <c r="I8492" s="158">
        <f t="shared" si="799"/>
        <v>20</v>
      </c>
      <c r="J8492" s="158" t="str">
        <f t="shared" si="796"/>
        <v>EUR</v>
      </c>
      <c r="K8492" s="158" t="str">
        <f t="shared" si="797"/>
        <v>GBP</v>
      </c>
      <c r="L8492" s="158" t="str">
        <f t="shared" si="794"/>
        <v>EURGBP45779</v>
      </c>
      <c r="M8492" s="160">
        <f t="shared" si="798"/>
        <v>45779</v>
      </c>
      <c r="N8492" s="158">
        <v>1</v>
      </c>
      <c r="O8492" s="158">
        <v>0.85329999999999995</v>
      </c>
      <c r="P8492" s="161">
        <f t="shared" si="795"/>
        <v>0.85329999999999995</v>
      </c>
    </row>
    <row r="8493" spans="9:16" x14ac:dyDescent="0.2">
      <c r="I8493" s="158">
        <f t="shared" si="799"/>
        <v>20</v>
      </c>
      <c r="J8493" s="158" t="str">
        <f t="shared" si="796"/>
        <v>EUR</v>
      </c>
      <c r="K8493" s="158" t="str">
        <f t="shared" si="797"/>
        <v>GBP</v>
      </c>
      <c r="L8493" s="158" t="str">
        <f t="shared" si="794"/>
        <v>EURGBP45780</v>
      </c>
      <c r="M8493" s="160">
        <f t="shared" si="798"/>
        <v>45780</v>
      </c>
      <c r="N8493" s="158">
        <v>1</v>
      </c>
      <c r="O8493" s="158">
        <v>0.85329999999999995</v>
      </c>
      <c r="P8493" s="161">
        <f t="shared" si="795"/>
        <v>0.85329999999999995</v>
      </c>
    </row>
    <row r="8494" spans="9:16" x14ac:dyDescent="0.2">
      <c r="I8494" s="158">
        <f t="shared" si="799"/>
        <v>20</v>
      </c>
      <c r="J8494" s="158" t="str">
        <f t="shared" si="796"/>
        <v>EUR</v>
      </c>
      <c r="K8494" s="158" t="str">
        <f t="shared" si="797"/>
        <v>GBP</v>
      </c>
      <c r="L8494" s="158" t="str">
        <f t="shared" si="794"/>
        <v>EURGBP45781</v>
      </c>
      <c r="M8494" s="160">
        <f t="shared" si="798"/>
        <v>45781</v>
      </c>
      <c r="N8494" s="158">
        <v>1</v>
      </c>
      <c r="O8494" s="158">
        <v>0.85329999999999995</v>
      </c>
      <c r="P8494" s="161">
        <f t="shared" si="795"/>
        <v>0.85329999999999995</v>
      </c>
    </row>
    <row r="8495" spans="9:16" x14ac:dyDescent="0.2">
      <c r="I8495" s="158">
        <f t="shared" si="799"/>
        <v>20</v>
      </c>
      <c r="J8495" s="158" t="str">
        <f t="shared" si="796"/>
        <v>EUR</v>
      </c>
      <c r="K8495" s="158" t="str">
        <f t="shared" si="797"/>
        <v>GBP</v>
      </c>
      <c r="L8495" s="158" t="str">
        <f t="shared" si="794"/>
        <v>EURGBP45782</v>
      </c>
      <c r="M8495" s="160">
        <f t="shared" si="798"/>
        <v>45782</v>
      </c>
      <c r="N8495" s="158">
        <v>1</v>
      </c>
      <c r="O8495" s="158">
        <v>0.85150000000000003</v>
      </c>
      <c r="P8495" s="161">
        <f t="shared" si="795"/>
        <v>0.85150000000000003</v>
      </c>
    </row>
    <row r="8496" spans="9:16" x14ac:dyDescent="0.2">
      <c r="I8496" s="158">
        <f t="shared" si="799"/>
        <v>20</v>
      </c>
      <c r="J8496" s="158" t="str">
        <f t="shared" si="796"/>
        <v>EUR</v>
      </c>
      <c r="K8496" s="158" t="str">
        <f t="shared" si="797"/>
        <v>GBP</v>
      </c>
      <c r="L8496" s="158" t="str">
        <f t="shared" si="794"/>
        <v>EURGBP45783</v>
      </c>
      <c r="M8496" s="160">
        <f t="shared" si="798"/>
        <v>45783</v>
      </c>
      <c r="N8496" s="158">
        <v>1</v>
      </c>
      <c r="O8496" s="158">
        <v>0.84689999999999999</v>
      </c>
      <c r="P8496" s="161">
        <f t="shared" si="795"/>
        <v>0.84689999999999999</v>
      </c>
    </row>
    <row r="8497" spans="9:16" x14ac:dyDescent="0.2">
      <c r="I8497" s="158">
        <f t="shared" si="799"/>
        <v>20</v>
      </c>
      <c r="J8497" s="158" t="str">
        <f t="shared" si="796"/>
        <v>EUR</v>
      </c>
      <c r="K8497" s="158" t="str">
        <f t="shared" si="797"/>
        <v>GBP</v>
      </c>
      <c r="L8497" s="158" t="str">
        <f t="shared" si="794"/>
        <v>EURGBP45784</v>
      </c>
      <c r="M8497" s="160">
        <f t="shared" si="798"/>
        <v>45784</v>
      </c>
      <c r="N8497" s="158">
        <v>1</v>
      </c>
      <c r="O8497" s="158">
        <v>0.85109999999999997</v>
      </c>
      <c r="P8497" s="161">
        <f t="shared" si="795"/>
        <v>0.85109999999999997</v>
      </c>
    </row>
    <row r="8498" spans="9:16" x14ac:dyDescent="0.2">
      <c r="I8498" s="158">
        <f t="shared" si="799"/>
        <v>20</v>
      </c>
      <c r="J8498" s="158" t="str">
        <f t="shared" si="796"/>
        <v>EUR</v>
      </c>
      <c r="K8498" s="158" t="str">
        <f t="shared" si="797"/>
        <v>GBP</v>
      </c>
      <c r="L8498" s="158" t="str">
        <f t="shared" si="794"/>
        <v>EURGBP45785</v>
      </c>
      <c r="M8498" s="160">
        <f t="shared" si="798"/>
        <v>45785</v>
      </c>
      <c r="N8498" s="158">
        <v>1</v>
      </c>
      <c r="O8498" s="158">
        <v>0.84760000000000002</v>
      </c>
      <c r="P8498" s="161">
        <f t="shared" si="795"/>
        <v>0.84760000000000002</v>
      </c>
    </row>
    <row r="8499" spans="9:16" x14ac:dyDescent="0.2">
      <c r="I8499" s="158">
        <f t="shared" si="799"/>
        <v>20</v>
      </c>
      <c r="J8499" s="158" t="str">
        <f t="shared" si="796"/>
        <v>EUR</v>
      </c>
      <c r="K8499" s="158" t="str">
        <f t="shared" si="797"/>
        <v>GBP</v>
      </c>
      <c r="L8499" s="158" t="str">
        <f t="shared" si="794"/>
        <v>EURGBP45786</v>
      </c>
      <c r="M8499" s="160">
        <f t="shared" si="798"/>
        <v>45786</v>
      </c>
      <c r="N8499" s="158">
        <v>1</v>
      </c>
      <c r="O8499" s="158">
        <v>0.84770000000000001</v>
      </c>
      <c r="P8499" s="161">
        <f t="shared" si="795"/>
        <v>0.84770000000000001</v>
      </c>
    </row>
    <row r="8500" spans="9:16" x14ac:dyDescent="0.2">
      <c r="I8500" s="158">
        <f t="shared" si="799"/>
        <v>20</v>
      </c>
      <c r="J8500" s="158" t="str">
        <f t="shared" si="796"/>
        <v>EUR</v>
      </c>
      <c r="K8500" s="158" t="str">
        <f t="shared" si="797"/>
        <v>GBP</v>
      </c>
      <c r="L8500" s="158" t="str">
        <f t="shared" si="794"/>
        <v>EURGBP45787</v>
      </c>
      <c r="M8500" s="160">
        <f t="shared" si="798"/>
        <v>45787</v>
      </c>
      <c r="N8500" s="158">
        <v>1</v>
      </c>
      <c r="O8500" s="158">
        <v>0.84770000000000001</v>
      </c>
      <c r="P8500" s="161">
        <f t="shared" si="795"/>
        <v>0.84770000000000001</v>
      </c>
    </row>
    <row r="8501" spans="9:16" x14ac:dyDescent="0.2">
      <c r="I8501" s="158">
        <f t="shared" si="799"/>
        <v>20</v>
      </c>
      <c r="J8501" s="158" t="str">
        <f t="shared" si="796"/>
        <v>EUR</v>
      </c>
      <c r="K8501" s="158" t="str">
        <f t="shared" si="797"/>
        <v>GBP</v>
      </c>
      <c r="L8501" s="158" t="str">
        <f t="shared" si="794"/>
        <v>EURGBP45788</v>
      </c>
      <c r="M8501" s="160">
        <f t="shared" si="798"/>
        <v>45788</v>
      </c>
      <c r="N8501" s="158">
        <v>1</v>
      </c>
      <c r="O8501" s="158">
        <v>0.84770000000000001</v>
      </c>
      <c r="P8501" s="161">
        <f t="shared" si="795"/>
        <v>0.84770000000000001</v>
      </c>
    </row>
    <row r="8502" spans="9:16" x14ac:dyDescent="0.2">
      <c r="I8502" s="158">
        <f t="shared" si="799"/>
        <v>20</v>
      </c>
      <c r="J8502" s="158" t="str">
        <f t="shared" si="796"/>
        <v>EUR</v>
      </c>
      <c r="K8502" s="158" t="str">
        <f t="shared" si="797"/>
        <v>GBP</v>
      </c>
      <c r="L8502" s="158" t="str">
        <f t="shared" si="794"/>
        <v>EURGBP45789</v>
      </c>
      <c r="M8502" s="160">
        <f t="shared" si="798"/>
        <v>45789</v>
      </c>
      <c r="N8502" s="158">
        <v>1</v>
      </c>
      <c r="O8502" s="158">
        <v>0.84289999999999998</v>
      </c>
      <c r="P8502" s="161">
        <f t="shared" si="795"/>
        <v>0.84289999999999998</v>
      </c>
    </row>
    <row r="8503" spans="9:16" x14ac:dyDescent="0.2">
      <c r="I8503" s="158">
        <f t="shared" si="799"/>
        <v>20</v>
      </c>
      <c r="J8503" s="158" t="str">
        <f t="shared" si="796"/>
        <v>EUR</v>
      </c>
      <c r="K8503" s="158" t="str">
        <f t="shared" si="797"/>
        <v>GBP</v>
      </c>
      <c r="L8503" s="158" t="str">
        <f t="shared" si="794"/>
        <v>EURGBP45790</v>
      </c>
      <c r="M8503" s="160">
        <f t="shared" si="798"/>
        <v>45790</v>
      </c>
      <c r="N8503" s="158">
        <v>1</v>
      </c>
      <c r="O8503" s="158">
        <v>0.84060000000000001</v>
      </c>
      <c r="P8503" s="161">
        <f t="shared" si="795"/>
        <v>0.84060000000000001</v>
      </c>
    </row>
    <row r="8504" spans="9:16" x14ac:dyDescent="0.2">
      <c r="I8504" s="158">
        <f t="shared" si="799"/>
        <v>20</v>
      </c>
      <c r="J8504" s="158" t="str">
        <f t="shared" si="796"/>
        <v>EUR</v>
      </c>
      <c r="K8504" s="158" t="str">
        <f t="shared" si="797"/>
        <v>GBP</v>
      </c>
      <c r="L8504" s="158" t="str">
        <f t="shared" si="794"/>
        <v>EURGBP45791</v>
      </c>
      <c r="M8504" s="160">
        <f t="shared" si="798"/>
        <v>45791</v>
      </c>
      <c r="N8504" s="158">
        <v>1</v>
      </c>
      <c r="O8504" s="158">
        <v>0.84150000000000003</v>
      </c>
      <c r="P8504" s="161">
        <f t="shared" si="795"/>
        <v>0.84150000000000003</v>
      </c>
    </row>
    <row r="8505" spans="9:16" x14ac:dyDescent="0.2">
      <c r="I8505" s="158">
        <f t="shared" si="799"/>
        <v>20</v>
      </c>
      <c r="J8505" s="158" t="str">
        <f t="shared" si="796"/>
        <v>EUR</v>
      </c>
      <c r="K8505" s="158" t="str">
        <f t="shared" si="797"/>
        <v>GBP</v>
      </c>
      <c r="L8505" s="158" t="str">
        <f t="shared" si="794"/>
        <v>EURGBP45792</v>
      </c>
      <c r="M8505" s="160">
        <f t="shared" si="798"/>
        <v>45792</v>
      </c>
      <c r="N8505" s="158">
        <v>1</v>
      </c>
      <c r="O8505" s="158">
        <v>0.84240000000000004</v>
      </c>
      <c r="P8505" s="161">
        <f t="shared" si="795"/>
        <v>0.84240000000000004</v>
      </c>
    </row>
    <row r="8506" spans="9:16" x14ac:dyDescent="0.2">
      <c r="I8506" s="158">
        <f t="shared" si="799"/>
        <v>20</v>
      </c>
      <c r="J8506" s="158" t="str">
        <f t="shared" si="796"/>
        <v>EUR</v>
      </c>
      <c r="K8506" s="158" t="str">
        <f t="shared" si="797"/>
        <v>GBP</v>
      </c>
      <c r="L8506" s="158" t="str">
        <f t="shared" si="794"/>
        <v>EURGBP45793</v>
      </c>
      <c r="M8506" s="160">
        <f t="shared" si="798"/>
        <v>45793</v>
      </c>
      <c r="N8506" s="158">
        <v>1</v>
      </c>
      <c r="O8506" s="158">
        <v>0.8427</v>
      </c>
      <c r="P8506" s="161">
        <f t="shared" si="795"/>
        <v>0.8427</v>
      </c>
    </row>
    <row r="8507" spans="9:16" x14ac:dyDescent="0.2">
      <c r="I8507" s="158">
        <f t="shared" si="799"/>
        <v>20</v>
      </c>
      <c r="J8507" s="158" t="str">
        <f t="shared" si="796"/>
        <v>EUR</v>
      </c>
      <c r="K8507" s="158" t="str">
        <f t="shared" si="797"/>
        <v>GBP</v>
      </c>
      <c r="L8507" s="158" t="str">
        <f t="shared" si="794"/>
        <v>EURGBP45794</v>
      </c>
      <c r="M8507" s="160">
        <f t="shared" si="798"/>
        <v>45794</v>
      </c>
      <c r="N8507" s="158">
        <v>1</v>
      </c>
      <c r="O8507" s="158">
        <v>0.8427</v>
      </c>
      <c r="P8507" s="161">
        <f t="shared" si="795"/>
        <v>0.8427</v>
      </c>
    </row>
    <row r="8508" spans="9:16" x14ac:dyDescent="0.2">
      <c r="I8508" s="158">
        <f t="shared" si="799"/>
        <v>20</v>
      </c>
      <c r="J8508" s="158" t="str">
        <f t="shared" si="796"/>
        <v>EUR</v>
      </c>
      <c r="K8508" s="158" t="str">
        <f t="shared" si="797"/>
        <v>GBP</v>
      </c>
      <c r="L8508" s="158" t="str">
        <f t="shared" si="794"/>
        <v>EURGBP45795</v>
      </c>
      <c r="M8508" s="160">
        <f t="shared" si="798"/>
        <v>45795</v>
      </c>
      <c r="N8508" s="158">
        <v>1</v>
      </c>
      <c r="O8508" s="158">
        <v>0.8427</v>
      </c>
      <c r="P8508" s="161">
        <f t="shared" si="795"/>
        <v>0.8427</v>
      </c>
    </row>
    <row r="8509" spans="9:16" x14ac:dyDescent="0.2">
      <c r="I8509" s="158">
        <f t="shared" si="799"/>
        <v>20</v>
      </c>
      <c r="J8509" s="158" t="str">
        <f t="shared" si="796"/>
        <v>EUR</v>
      </c>
      <c r="K8509" s="158" t="str">
        <f t="shared" si="797"/>
        <v>GBP</v>
      </c>
      <c r="L8509" s="158" t="str">
        <f t="shared" si="794"/>
        <v>EURGBP45796</v>
      </c>
      <c r="M8509" s="160">
        <f t="shared" si="798"/>
        <v>45796</v>
      </c>
      <c r="N8509" s="158">
        <v>1</v>
      </c>
      <c r="O8509" s="158">
        <v>0.84189999999999998</v>
      </c>
      <c r="P8509" s="161">
        <f t="shared" si="795"/>
        <v>0.84189999999999998</v>
      </c>
    </row>
    <row r="8510" spans="9:16" x14ac:dyDescent="0.2">
      <c r="I8510" s="158">
        <f t="shared" si="799"/>
        <v>20</v>
      </c>
      <c r="J8510" s="158" t="str">
        <f t="shared" si="796"/>
        <v>EUR</v>
      </c>
      <c r="K8510" s="158" t="str">
        <f t="shared" si="797"/>
        <v>GBP</v>
      </c>
      <c r="L8510" s="158" t="str">
        <f t="shared" si="794"/>
        <v>EURGBP45797</v>
      </c>
      <c r="M8510" s="160">
        <f t="shared" si="798"/>
        <v>45797</v>
      </c>
      <c r="N8510" s="158">
        <v>1</v>
      </c>
      <c r="O8510" s="158">
        <v>0.84179999999999999</v>
      </c>
      <c r="P8510" s="161">
        <f t="shared" si="795"/>
        <v>0.84179999999999999</v>
      </c>
    </row>
    <row r="8511" spans="9:16" x14ac:dyDescent="0.2">
      <c r="I8511" s="158">
        <f t="shared" si="799"/>
        <v>20</v>
      </c>
      <c r="J8511" s="158" t="str">
        <f t="shared" si="796"/>
        <v>EUR</v>
      </c>
      <c r="K8511" s="158" t="str">
        <f t="shared" si="797"/>
        <v>GBP</v>
      </c>
      <c r="L8511" s="158" t="str">
        <f t="shared" si="794"/>
        <v>EURGBP45798</v>
      </c>
      <c r="M8511" s="160">
        <f t="shared" si="798"/>
        <v>45798</v>
      </c>
      <c r="N8511" s="158">
        <v>1</v>
      </c>
      <c r="O8511" s="158">
        <v>0.84460000000000002</v>
      </c>
      <c r="P8511" s="161">
        <f t="shared" si="795"/>
        <v>0.84460000000000002</v>
      </c>
    </row>
    <row r="8512" spans="9:16" x14ac:dyDescent="0.2">
      <c r="I8512" s="158">
        <f t="shared" si="799"/>
        <v>20</v>
      </c>
      <c r="J8512" s="158" t="str">
        <f t="shared" si="796"/>
        <v>EUR</v>
      </c>
      <c r="K8512" s="158" t="str">
        <f t="shared" si="797"/>
        <v>GBP</v>
      </c>
      <c r="L8512" s="158" t="str">
        <f t="shared" si="794"/>
        <v>EURGBP45799</v>
      </c>
      <c r="M8512" s="160">
        <f t="shared" si="798"/>
        <v>45799</v>
      </c>
      <c r="N8512" s="158">
        <v>1</v>
      </c>
      <c r="O8512" s="158">
        <v>0.8427</v>
      </c>
      <c r="P8512" s="161">
        <f t="shared" si="795"/>
        <v>0.8427</v>
      </c>
    </row>
    <row r="8513" spans="9:16" x14ac:dyDescent="0.2">
      <c r="I8513" s="158">
        <f t="shared" si="799"/>
        <v>20</v>
      </c>
      <c r="J8513" s="158" t="str">
        <f t="shared" si="796"/>
        <v>EUR</v>
      </c>
      <c r="K8513" s="158" t="str">
        <f t="shared" si="797"/>
        <v>GBP</v>
      </c>
      <c r="L8513" s="158" t="str">
        <f t="shared" si="794"/>
        <v>EURGBP45800</v>
      </c>
      <c r="M8513" s="160">
        <f t="shared" si="798"/>
        <v>45800</v>
      </c>
      <c r="N8513" s="158">
        <v>1</v>
      </c>
      <c r="O8513" s="158">
        <v>0.83819999999999995</v>
      </c>
      <c r="P8513" s="161">
        <f t="shared" si="795"/>
        <v>0.83819999999999995</v>
      </c>
    </row>
    <row r="8514" spans="9:16" x14ac:dyDescent="0.2">
      <c r="I8514" s="158">
        <f t="shared" si="799"/>
        <v>20</v>
      </c>
      <c r="J8514" s="158" t="str">
        <f t="shared" si="796"/>
        <v>EUR</v>
      </c>
      <c r="K8514" s="158" t="str">
        <f t="shared" si="797"/>
        <v>GBP</v>
      </c>
      <c r="L8514" s="158" t="str">
        <f t="shared" si="794"/>
        <v>EURGBP45801</v>
      </c>
      <c r="M8514" s="160">
        <f t="shared" si="798"/>
        <v>45801</v>
      </c>
      <c r="N8514" s="158">
        <v>1</v>
      </c>
      <c r="O8514" s="158">
        <v>0.83819999999999995</v>
      </c>
      <c r="P8514" s="161">
        <f t="shared" si="795"/>
        <v>0.83819999999999995</v>
      </c>
    </row>
    <row r="8515" spans="9:16" x14ac:dyDescent="0.2">
      <c r="I8515" s="158">
        <f t="shared" si="799"/>
        <v>20</v>
      </c>
      <c r="J8515" s="158" t="str">
        <f t="shared" si="796"/>
        <v>EUR</v>
      </c>
      <c r="K8515" s="158" t="str">
        <f t="shared" si="797"/>
        <v>GBP</v>
      </c>
      <c r="L8515" s="158" t="str">
        <f t="shared" ref="L8515:L8578" si="800">J8515&amp;K8515&amp;M8515</f>
        <v>EURGBP45802</v>
      </c>
      <c r="M8515" s="160">
        <f t="shared" si="798"/>
        <v>45802</v>
      </c>
      <c r="N8515" s="158">
        <v>1</v>
      </c>
      <c r="O8515" s="158">
        <v>0.83819999999999995</v>
      </c>
      <c r="P8515" s="161">
        <f t="shared" ref="P8515:P8578" si="801">ROUND(N8515*O8515,4)</f>
        <v>0.83819999999999995</v>
      </c>
    </row>
    <row r="8516" spans="9:16" x14ac:dyDescent="0.2">
      <c r="I8516" s="158">
        <f t="shared" si="799"/>
        <v>20</v>
      </c>
      <c r="J8516" s="158" t="str">
        <f t="shared" ref="J8516:J8579" si="802">VLOOKUP($I8516,$A:$C,2,FALSE)</f>
        <v>EUR</v>
      </c>
      <c r="K8516" s="158" t="str">
        <f t="shared" ref="K8516:K8579" si="803">VLOOKUP($I8516,$A:$C,3,FALSE)</f>
        <v>GBP</v>
      </c>
      <c r="L8516" s="158" t="str">
        <f t="shared" si="800"/>
        <v>EURGBP45803</v>
      </c>
      <c r="M8516" s="160">
        <f t="shared" ref="M8516:M8579" si="804">IF(I8516=I8515,M8515+1,$G$1)</f>
        <v>45803</v>
      </c>
      <c r="N8516" s="158">
        <v>1</v>
      </c>
      <c r="O8516" s="158">
        <v>0.83919999999999995</v>
      </c>
      <c r="P8516" s="161">
        <f t="shared" si="801"/>
        <v>0.83919999999999995</v>
      </c>
    </row>
    <row r="8517" spans="9:16" x14ac:dyDescent="0.2">
      <c r="I8517" s="158">
        <f t="shared" si="799"/>
        <v>20</v>
      </c>
      <c r="J8517" s="158" t="str">
        <f t="shared" si="802"/>
        <v>EUR</v>
      </c>
      <c r="K8517" s="158" t="str">
        <f t="shared" si="803"/>
        <v>GBP</v>
      </c>
      <c r="L8517" s="158" t="str">
        <f t="shared" si="800"/>
        <v>EURGBP45804</v>
      </c>
      <c r="M8517" s="160">
        <f t="shared" si="804"/>
        <v>45804</v>
      </c>
      <c r="N8517" s="158">
        <v>1</v>
      </c>
      <c r="O8517" s="158">
        <v>0.83809999999999996</v>
      </c>
      <c r="P8517" s="161">
        <f t="shared" si="801"/>
        <v>0.83809999999999996</v>
      </c>
    </row>
    <row r="8518" spans="9:16" x14ac:dyDescent="0.2">
      <c r="I8518" s="158">
        <f t="shared" si="799"/>
        <v>20</v>
      </c>
      <c r="J8518" s="158" t="str">
        <f t="shared" si="802"/>
        <v>EUR</v>
      </c>
      <c r="K8518" s="158" t="str">
        <f t="shared" si="803"/>
        <v>GBP</v>
      </c>
      <c r="L8518" s="158" t="str">
        <f t="shared" si="800"/>
        <v>EURGBP45805</v>
      </c>
      <c r="M8518" s="160">
        <f t="shared" si="804"/>
        <v>45805</v>
      </c>
      <c r="N8518" s="158">
        <v>1</v>
      </c>
      <c r="O8518" s="158">
        <v>0.83979999999999999</v>
      </c>
      <c r="P8518" s="161">
        <f t="shared" si="801"/>
        <v>0.83979999999999999</v>
      </c>
    </row>
    <row r="8519" spans="9:16" x14ac:dyDescent="0.2">
      <c r="I8519" s="158">
        <f t="shared" si="799"/>
        <v>20</v>
      </c>
      <c r="J8519" s="158" t="str">
        <f t="shared" si="802"/>
        <v>EUR</v>
      </c>
      <c r="K8519" s="158" t="str">
        <f t="shared" si="803"/>
        <v>GBP</v>
      </c>
      <c r="L8519" s="158" t="str">
        <f t="shared" si="800"/>
        <v>EURGBP45806</v>
      </c>
      <c r="M8519" s="160">
        <f t="shared" si="804"/>
        <v>45806</v>
      </c>
      <c r="N8519" s="158">
        <v>1</v>
      </c>
      <c r="O8519" s="158">
        <v>0.8377</v>
      </c>
      <c r="P8519" s="161">
        <f t="shared" si="801"/>
        <v>0.8377</v>
      </c>
    </row>
    <row r="8520" spans="9:16" x14ac:dyDescent="0.2">
      <c r="I8520" s="158">
        <f t="shared" si="799"/>
        <v>20</v>
      </c>
      <c r="J8520" s="158" t="str">
        <f t="shared" si="802"/>
        <v>EUR</v>
      </c>
      <c r="K8520" s="158" t="str">
        <f t="shared" si="803"/>
        <v>GBP</v>
      </c>
      <c r="L8520" s="158" t="str">
        <f t="shared" si="800"/>
        <v>EURGBP45807</v>
      </c>
      <c r="M8520" s="160">
        <f t="shared" si="804"/>
        <v>45807</v>
      </c>
      <c r="N8520" s="158">
        <v>1</v>
      </c>
      <c r="O8520" s="158">
        <v>0.84119999999999995</v>
      </c>
      <c r="P8520" s="161">
        <f t="shared" si="801"/>
        <v>0.84119999999999995</v>
      </c>
    </row>
    <row r="8521" spans="9:16" x14ac:dyDescent="0.2">
      <c r="I8521" s="158">
        <f t="shared" si="799"/>
        <v>20</v>
      </c>
      <c r="J8521" s="158" t="str">
        <f t="shared" si="802"/>
        <v>EUR</v>
      </c>
      <c r="K8521" s="158" t="str">
        <f t="shared" si="803"/>
        <v>GBP</v>
      </c>
      <c r="L8521" s="158" t="str">
        <f t="shared" si="800"/>
        <v>EURGBP45808</v>
      </c>
      <c r="M8521" s="160">
        <f t="shared" si="804"/>
        <v>45808</v>
      </c>
      <c r="N8521" s="158">
        <v>1</v>
      </c>
      <c r="O8521" s="158">
        <v>0.84119999999999995</v>
      </c>
      <c r="P8521" s="161">
        <f t="shared" si="801"/>
        <v>0.84119999999999995</v>
      </c>
    </row>
    <row r="8522" spans="9:16" x14ac:dyDescent="0.2">
      <c r="I8522" s="158">
        <f t="shared" si="799"/>
        <v>21</v>
      </c>
      <c r="J8522" s="158" t="str">
        <f t="shared" si="802"/>
        <v>EUR</v>
      </c>
      <c r="K8522" s="158" t="str">
        <f t="shared" si="803"/>
        <v>CHF</v>
      </c>
      <c r="L8522" s="158" t="str">
        <f t="shared" si="800"/>
        <v>EURCHF45383</v>
      </c>
      <c r="M8522" s="160">
        <f t="shared" si="804"/>
        <v>45383</v>
      </c>
      <c r="N8522" s="158">
        <v>1</v>
      </c>
      <c r="O8522" s="158">
        <v>0.97660000000000002</v>
      </c>
      <c r="P8522" s="161">
        <f t="shared" si="801"/>
        <v>0.97660000000000002</v>
      </c>
    </row>
    <row r="8523" spans="9:16" x14ac:dyDescent="0.2">
      <c r="I8523" s="158">
        <f t="shared" si="799"/>
        <v>21</v>
      </c>
      <c r="J8523" s="158" t="str">
        <f t="shared" si="802"/>
        <v>EUR</v>
      </c>
      <c r="K8523" s="158" t="str">
        <f t="shared" si="803"/>
        <v>CHF</v>
      </c>
      <c r="L8523" s="158" t="str">
        <f t="shared" si="800"/>
        <v>EURCHF45384</v>
      </c>
      <c r="M8523" s="160">
        <f t="shared" si="804"/>
        <v>45384</v>
      </c>
      <c r="N8523" s="158">
        <v>1</v>
      </c>
      <c r="O8523" s="158">
        <v>0.97650000000000003</v>
      </c>
      <c r="P8523" s="161">
        <f t="shared" si="801"/>
        <v>0.97650000000000003</v>
      </c>
    </row>
    <row r="8524" spans="9:16" x14ac:dyDescent="0.2">
      <c r="I8524" s="158">
        <f t="shared" si="799"/>
        <v>21</v>
      </c>
      <c r="J8524" s="158" t="str">
        <f t="shared" si="802"/>
        <v>EUR</v>
      </c>
      <c r="K8524" s="158" t="str">
        <f t="shared" si="803"/>
        <v>CHF</v>
      </c>
      <c r="L8524" s="158" t="str">
        <f t="shared" si="800"/>
        <v>EURCHF45385</v>
      </c>
      <c r="M8524" s="160">
        <f t="shared" si="804"/>
        <v>45385</v>
      </c>
      <c r="N8524" s="158">
        <v>1</v>
      </c>
      <c r="O8524" s="158">
        <v>0.97919999999999996</v>
      </c>
      <c r="P8524" s="161">
        <f t="shared" si="801"/>
        <v>0.97919999999999996</v>
      </c>
    </row>
    <row r="8525" spans="9:16" x14ac:dyDescent="0.2">
      <c r="I8525" s="158">
        <f t="shared" si="799"/>
        <v>21</v>
      </c>
      <c r="J8525" s="158" t="str">
        <f t="shared" si="802"/>
        <v>EUR</v>
      </c>
      <c r="K8525" s="158" t="str">
        <f t="shared" si="803"/>
        <v>CHF</v>
      </c>
      <c r="L8525" s="158" t="str">
        <f t="shared" si="800"/>
        <v>EURCHF45386</v>
      </c>
      <c r="M8525" s="160">
        <f t="shared" si="804"/>
        <v>45386</v>
      </c>
      <c r="N8525" s="158">
        <v>1</v>
      </c>
      <c r="O8525" s="158">
        <v>0.98460000000000003</v>
      </c>
      <c r="P8525" s="161">
        <f t="shared" si="801"/>
        <v>0.98460000000000003</v>
      </c>
    </row>
    <row r="8526" spans="9:16" x14ac:dyDescent="0.2">
      <c r="I8526" s="158">
        <f t="shared" si="799"/>
        <v>21</v>
      </c>
      <c r="J8526" s="158" t="str">
        <f t="shared" si="802"/>
        <v>EUR</v>
      </c>
      <c r="K8526" s="158" t="str">
        <f t="shared" si="803"/>
        <v>CHF</v>
      </c>
      <c r="L8526" s="158" t="str">
        <f t="shared" si="800"/>
        <v>EURCHF45387</v>
      </c>
      <c r="M8526" s="160">
        <f t="shared" si="804"/>
        <v>45387</v>
      </c>
      <c r="N8526" s="158">
        <v>1</v>
      </c>
      <c r="O8526" s="158">
        <v>0.97929999999999995</v>
      </c>
      <c r="P8526" s="161">
        <f t="shared" si="801"/>
        <v>0.97929999999999995</v>
      </c>
    </row>
    <row r="8527" spans="9:16" x14ac:dyDescent="0.2">
      <c r="I8527" s="158">
        <f t="shared" si="799"/>
        <v>21</v>
      </c>
      <c r="J8527" s="158" t="str">
        <f t="shared" si="802"/>
        <v>EUR</v>
      </c>
      <c r="K8527" s="158" t="str">
        <f t="shared" si="803"/>
        <v>CHF</v>
      </c>
      <c r="L8527" s="158" t="str">
        <f t="shared" si="800"/>
        <v>EURCHF45388</v>
      </c>
      <c r="M8527" s="160">
        <f t="shared" si="804"/>
        <v>45388</v>
      </c>
      <c r="N8527" s="158">
        <v>1</v>
      </c>
      <c r="O8527" s="158">
        <v>0.97929999999999995</v>
      </c>
      <c r="P8527" s="161">
        <f t="shared" si="801"/>
        <v>0.97929999999999995</v>
      </c>
    </row>
    <row r="8528" spans="9:16" x14ac:dyDescent="0.2">
      <c r="I8528" s="158">
        <f t="shared" si="799"/>
        <v>21</v>
      </c>
      <c r="J8528" s="158" t="str">
        <f t="shared" si="802"/>
        <v>EUR</v>
      </c>
      <c r="K8528" s="158" t="str">
        <f t="shared" si="803"/>
        <v>CHF</v>
      </c>
      <c r="L8528" s="158" t="str">
        <f t="shared" si="800"/>
        <v>EURCHF45389</v>
      </c>
      <c r="M8528" s="160">
        <f t="shared" si="804"/>
        <v>45389</v>
      </c>
      <c r="N8528" s="158">
        <v>1</v>
      </c>
      <c r="O8528" s="158">
        <v>0.97929999999999995</v>
      </c>
      <c r="P8528" s="161">
        <f t="shared" si="801"/>
        <v>0.97929999999999995</v>
      </c>
    </row>
    <row r="8529" spans="9:16" x14ac:dyDescent="0.2">
      <c r="I8529" s="158">
        <f t="shared" si="799"/>
        <v>21</v>
      </c>
      <c r="J8529" s="158" t="str">
        <f t="shared" si="802"/>
        <v>EUR</v>
      </c>
      <c r="K8529" s="158" t="str">
        <f t="shared" si="803"/>
        <v>CHF</v>
      </c>
      <c r="L8529" s="158" t="str">
        <f t="shared" si="800"/>
        <v>EURCHF45390</v>
      </c>
      <c r="M8529" s="160">
        <f t="shared" si="804"/>
        <v>45390</v>
      </c>
      <c r="N8529" s="158">
        <v>1</v>
      </c>
      <c r="O8529" s="158">
        <v>0.98070000000000002</v>
      </c>
      <c r="P8529" s="161">
        <f t="shared" si="801"/>
        <v>0.98070000000000002</v>
      </c>
    </row>
    <row r="8530" spans="9:16" x14ac:dyDescent="0.2">
      <c r="I8530" s="158">
        <f t="shared" si="799"/>
        <v>21</v>
      </c>
      <c r="J8530" s="158" t="str">
        <f t="shared" si="802"/>
        <v>EUR</v>
      </c>
      <c r="K8530" s="158" t="str">
        <f t="shared" si="803"/>
        <v>CHF</v>
      </c>
      <c r="L8530" s="158" t="str">
        <f t="shared" si="800"/>
        <v>EURCHF45391</v>
      </c>
      <c r="M8530" s="160">
        <f t="shared" si="804"/>
        <v>45391</v>
      </c>
      <c r="N8530" s="158">
        <v>1</v>
      </c>
      <c r="O8530" s="158">
        <v>0.9819</v>
      </c>
      <c r="P8530" s="161">
        <f t="shared" si="801"/>
        <v>0.9819</v>
      </c>
    </row>
    <row r="8531" spans="9:16" x14ac:dyDescent="0.2">
      <c r="I8531" s="158">
        <f t="shared" si="799"/>
        <v>21</v>
      </c>
      <c r="J8531" s="158" t="str">
        <f t="shared" si="802"/>
        <v>EUR</v>
      </c>
      <c r="K8531" s="158" t="str">
        <f t="shared" si="803"/>
        <v>CHF</v>
      </c>
      <c r="L8531" s="158" t="str">
        <f t="shared" si="800"/>
        <v>EURCHF45392</v>
      </c>
      <c r="M8531" s="160">
        <f t="shared" si="804"/>
        <v>45392</v>
      </c>
      <c r="N8531" s="158">
        <v>1</v>
      </c>
      <c r="O8531" s="158">
        <v>0.98099999999999998</v>
      </c>
      <c r="P8531" s="161">
        <f t="shared" si="801"/>
        <v>0.98099999999999998</v>
      </c>
    </row>
    <row r="8532" spans="9:16" x14ac:dyDescent="0.2">
      <c r="I8532" s="158">
        <f t="shared" si="799"/>
        <v>21</v>
      </c>
      <c r="J8532" s="158" t="str">
        <f t="shared" si="802"/>
        <v>EUR</v>
      </c>
      <c r="K8532" s="158" t="str">
        <f t="shared" si="803"/>
        <v>CHF</v>
      </c>
      <c r="L8532" s="158" t="str">
        <f t="shared" si="800"/>
        <v>EURCHF45393</v>
      </c>
      <c r="M8532" s="160">
        <f t="shared" si="804"/>
        <v>45393</v>
      </c>
      <c r="N8532" s="158">
        <v>1</v>
      </c>
      <c r="O8532" s="158">
        <v>0.97870000000000001</v>
      </c>
      <c r="P8532" s="161">
        <f t="shared" si="801"/>
        <v>0.97870000000000001</v>
      </c>
    </row>
    <row r="8533" spans="9:16" x14ac:dyDescent="0.2">
      <c r="I8533" s="158">
        <f t="shared" si="799"/>
        <v>21</v>
      </c>
      <c r="J8533" s="158" t="str">
        <f t="shared" si="802"/>
        <v>EUR</v>
      </c>
      <c r="K8533" s="158" t="str">
        <f t="shared" si="803"/>
        <v>CHF</v>
      </c>
      <c r="L8533" s="158" t="str">
        <f t="shared" si="800"/>
        <v>EURCHF45394</v>
      </c>
      <c r="M8533" s="160">
        <f t="shared" si="804"/>
        <v>45394</v>
      </c>
      <c r="N8533" s="158">
        <v>1</v>
      </c>
      <c r="O8533" s="158">
        <v>0.97160000000000002</v>
      </c>
      <c r="P8533" s="161">
        <f t="shared" si="801"/>
        <v>0.97160000000000002</v>
      </c>
    </row>
    <row r="8534" spans="9:16" x14ac:dyDescent="0.2">
      <c r="I8534" s="158">
        <f t="shared" si="799"/>
        <v>21</v>
      </c>
      <c r="J8534" s="158" t="str">
        <f t="shared" si="802"/>
        <v>EUR</v>
      </c>
      <c r="K8534" s="158" t="str">
        <f t="shared" si="803"/>
        <v>CHF</v>
      </c>
      <c r="L8534" s="158" t="str">
        <f t="shared" si="800"/>
        <v>EURCHF45395</v>
      </c>
      <c r="M8534" s="160">
        <f t="shared" si="804"/>
        <v>45395</v>
      </c>
      <c r="N8534" s="158">
        <v>1</v>
      </c>
      <c r="O8534" s="158">
        <v>0.97160000000000002</v>
      </c>
      <c r="P8534" s="161">
        <f t="shared" si="801"/>
        <v>0.97160000000000002</v>
      </c>
    </row>
    <row r="8535" spans="9:16" x14ac:dyDescent="0.2">
      <c r="I8535" s="158">
        <f t="shared" si="799"/>
        <v>21</v>
      </c>
      <c r="J8535" s="158" t="str">
        <f t="shared" si="802"/>
        <v>EUR</v>
      </c>
      <c r="K8535" s="158" t="str">
        <f t="shared" si="803"/>
        <v>CHF</v>
      </c>
      <c r="L8535" s="158" t="str">
        <f t="shared" si="800"/>
        <v>EURCHF45396</v>
      </c>
      <c r="M8535" s="160">
        <f t="shared" si="804"/>
        <v>45396</v>
      </c>
      <c r="N8535" s="158">
        <v>1</v>
      </c>
      <c r="O8535" s="158">
        <v>0.97160000000000002</v>
      </c>
      <c r="P8535" s="161">
        <f t="shared" si="801"/>
        <v>0.97160000000000002</v>
      </c>
    </row>
    <row r="8536" spans="9:16" x14ac:dyDescent="0.2">
      <c r="I8536" s="158">
        <f t="shared" si="799"/>
        <v>21</v>
      </c>
      <c r="J8536" s="158" t="str">
        <f t="shared" si="802"/>
        <v>EUR</v>
      </c>
      <c r="K8536" s="158" t="str">
        <f t="shared" si="803"/>
        <v>CHF</v>
      </c>
      <c r="L8536" s="158" t="str">
        <f t="shared" si="800"/>
        <v>EURCHF45397</v>
      </c>
      <c r="M8536" s="160">
        <f t="shared" si="804"/>
        <v>45397</v>
      </c>
      <c r="N8536" s="158">
        <v>1</v>
      </c>
      <c r="O8536" s="158">
        <v>0.97250000000000003</v>
      </c>
      <c r="P8536" s="161">
        <f t="shared" si="801"/>
        <v>0.97250000000000003</v>
      </c>
    </row>
    <row r="8537" spans="9:16" x14ac:dyDescent="0.2">
      <c r="I8537" s="158">
        <f t="shared" si="799"/>
        <v>21</v>
      </c>
      <c r="J8537" s="158" t="str">
        <f t="shared" si="802"/>
        <v>EUR</v>
      </c>
      <c r="K8537" s="158" t="str">
        <f t="shared" si="803"/>
        <v>CHF</v>
      </c>
      <c r="L8537" s="158" t="str">
        <f t="shared" si="800"/>
        <v>EURCHF45398</v>
      </c>
      <c r="M8537" s="160">
        <f t="shared" si="804"/>
        <v>45398</v>
      </c>
      <c r="N8537" s="158">
        <v>1</v>
      </c>
      <c r="O8537" s="158">
        <v>0.97119999999999995</v>
      </c>
      <c r="P8537" s="161">
        <f t="shared" si="801"/>
        <v>0.97119999999999995</v>
      </c>
    </row>
    <row r="8538" spans="9:16" x14ac:dyDescent="0.2">
      <c r="I8538" s="158">
        <f t="shared" si="799"/>
        <v>21</v>
      </c>
      <c r="J8538" s="158" t="str">
        <f t="shared" si="802"/>
        <v>EUR</v>
      </c>
      <c r="K8538" s="158" t="str">
        <f t="shared" si="803"/>
        <v>CHF</v>
      </c>
      <c r="L8538" s="158" t="str">
        <f t="shared" si="800"/>
        <v>EURCHF45399</v>
      </c>
      <c r="M8538" s="160">
        <f t="shared" si="804"/>
        <v>45399</v>
      </c>
      <c r="N8538" s="158">
        <v>1</v>
      </c>
      <c r="O8538" s="158">
        <v>0.96930000000000005</v>
      </c>
      <c r="P8538" s="161">
        <f t="shared" si="801"/>
        <v>0.96930000000000005</v>
      </c>
    </row>
    <row r="8539" spans="9:16" x14ac:dyDescent="0.2">
      <c r="I8539" s="158">
        <f t="shared" si="799"/>
        <v>21</v>
      </c>
      <c r="J8539" s="158" t="str">
        <f t="shared" si="802"/>
        <v>EUR</v>
      </c>
      <c r="K8539" s="158" t="str">
        <f t="shared" si="803"/>
        <v>CHF</v>
      </c>
      <c r="L8539" s="158" t="str">
        <f t="shared" si="800"/>
        <v>EURCHF45400</v>
      </c>
      <c r="M8539" s="160">
        <f t="shared" si="804"/>
        <v>45400</v>
      </c>
      <c r="N8539" s="158">
        <v>1</v>
      </c>
      <c r="O8539" s="158">
        <v>0.97040000000000004</v>
      </c>
      <c r="P8539" s="161">
        <f t="shared" si="801"/>
        <v>0.97040000000000004</v>
      </c>
    </row>
    <row r="8540" spans="9:16" x14ac:dyDescent="0.2">
      <c r="I8540" s="158">
        <f t="shared" si="799"/>
        <v>21</v>
      </c>
      <c r="J8540" s="158" t="str">
        <f t="shared" si="802"/>
        <v>EUR</v>
      </c>
      <c r="K8540" s="158" t="str">
        <f t="shared" si="803"/>
        <v>CHF</v>
      </c>
      <c r="L8540" s="158" t="str">
        <f t="shared" si="800"/>
        <v>EURCHF45401</v>
      </c>
      <c r="M8540" s="160">
        <f t="shared" si="804"/>
        <v>45401</v>
      </c>
      <c r="N8540" s="158">
        <v>1</v>
      </c>
      <c r="O8540" s="158">
        <v>0.96799999999999997</v>
      </c>
      <c r="P8540" s="161">
        <f t="shared" si="801"/>
        <v>0.96799999999999997</v>
      </c>
    </row>
    <row r="8541" spans="9:16" x14ac:dyDescent="0.2">
      <c r="I8541" s="158">
        <f t="shared" si="799"/>
        <v>21</v>
      </c>
      <c r="J8541" s="158" t="str">
        <f t="shared" si="802"/>
        <v>EUR</v>
      </c>
      <c r="K8541" s="158" t="str">
        <f t="shared" si="803"/>
        <v>CHF</v>
      </c>
      <c r="L8541" s="158" t="str">
        <f t="shared" si="800"/>
        <v>EURCHF45402</v>
      </c>
      <c r="M8541" s="160">
        <f t="shared" si="804"/>
        <v>45402</v>
      </c>
      <c r="N8541" s="158">
        <v>1</v>
      </c>
      <c r="O8541" s="158">
        <v>0.96799999999999997</v>
      </c>
      <c r="P8541" s="161">
        <f t="shared" si="801"/>
        <v>0.96799999999999997</v>
      </c>
    </row>
    <row r="8542" spans="9:16" x14ac:dyDescent="0.2">
      <c r="I8542" s="158">
        <f t="shared" si="799"/>
        <v>21</v>
      </c>
      <c r="J8542" s="158" t="str">
        <f t="shared" si="802"/>
        <v>EUR</v>
      </c>
      <c r="K8542" s="158" t="str">
        <f t="shared" si="803"/>
        <v>CHF</v>
      </c>
      <c r="L8542" s="158" t="str">
        <f t="shared" si="800"/>
        <v>EURCHF45403</v>
      </c>
      <c r="M8542" s="160">
        <f t="shared" si="804"/>
        <v>45403</v>
      </c>
      <c r="N8542" s="158">
        <v>1</v>
      </c>
      <c r="O8542" s="158">
        <v>0.96799999999999997</v>
      </c>
      <c r="P8542" s="161">
        <f t="shared" si="801"/>
        <v>0.96799999999999997</v>
      </c>
    </row>
    <row r="8543" spans="9:16" x14ac:dyDescent="0.2">
      <c r="I8543" s="158">
        <f t="shared" si="799"/>
        <v>21</v>
      </c>
      <c r="J8543" s="158" t="str">
        <f t="shared" si="802"/>
        <v>EUR</v>
      </c>
      <c r="K8543" s="158" t="str">
        <f t="shared" si="803"/>
        <v>CHF</v>
      </c>
      <c r="L8543" s="158" t="str">
        <f t="shared" si="800"/>
        <v>EURCHF45404</v>
      </c>
      <c r="M8543" s="160">
        <f t="shared" si="804"/>
        <v>45404</v>
      </c>
      <c r="N8543" s="158">
        <v>1</v>
      </c>
      <c r="O8543" s="158">
        <v>0.96930000000000005</v>
      </c>
      <c r="P8543" s="161">
        <f t="shared" si="801"/>
        <v>0.96930000000000005</v>
      </c>
    </row>
    <row r="8544" spans="9:16" x14ac:dyDescent="0.2">
      <c r="I8544" s="158">
        <f t="shared" si="799"/>
        <v>21</v>
      </c>
      <c r="J8544" s="158" t="str">
        <f t="shared" si="802"/>
        <v>EUR</v>
      </c>
      <c r="K8544" s="158" t="str">
        <f t="shared" si="803"/>
        <v>CHF</v>
      </c>
      <c r="L8544" s="158" t="str">
        <f t="shared" si="800"/>
        <v>EURCHF45405</v>
      </c>
      <c r="M8544" s="160">
        <f t="shared" si="804"/>
        <v>45405</v>
      </c>
      <c r="N8544" s="158">
        <v>1</v>
      </c>
      <c r="O8544" s="158">
        <v>0.97240000000000004</v>
      </c>
      <c r="P8544" s="161">
        <f t="shared" si="801"/>
        <v>0.97240000000000004</v>
      </c>
    </row>
    <row r="8545" spans="9:16" x14ac:dyDescent="0.2">
      <c r="I8545" s="158">
        <f t="shared" si="799"/>
        <v>21</v>
      </c>
      <c r="J8545" s="158" t="str">
        <f t="shared" si="802"/>
        <v>EUR</v>
      </c>
      <c r="K8545" s="158" t="str">
        <f t="shared" si="803"/>
        <v>CHF</v>
      </c>
      <c r="L8545" s="158" t="str">
        <f t="shared" si="800"/>
        <v>EURCHF45406</v>
      </c>
      <c r="M8545" s="160">
        <f t="shared" si="804"/>
        <v>45406</v>
      </c>
      <c r="N8545" s="158">
        <v>1</v>
      </c>
      <c r="O8545" s="158">
        <v>0.97740000000000005</v>
      </c>
      <c r="P8545" s="161">
        <f t="shared" si="801"/>
        <v>0.97740000000000005</v>
      </c>
    </row>
    <row r="8546" spans="9:16" x14ac:dyDescent="0.2">
      <c r="I8546" s="158">
        <f t="shared" si="799"/>
        <v>21</v>
      </c>
      <c r="J8546" s="158" t="str">
        <f t="shared" si="802"/>
        <v>EUR</v>
      </c>
      <c r="K8546" s="158" t="str">
        <f t="shared" si="803"/>
        <v>CHF</v>
      </c>
      <c r="L8546" s="158" t="str">
        <f t="shared" si="800"/>
        <v>EURCHF45407</v>
      </c>
      <c r="M8546" s="160">
        <f t="shared" si="804"/>
        <v>45407</v>
      </c>
      <c r="N8546" s="158">
        <v>1</v>
      </c>
      <c r="O8546" s="158">
        <v>0.97919999999999996</v>
      </c>
      <c r="P8546" s="161">
        <f t="shared" si="801"/>
        <v>0.97919999999999996</v>
      </c>
    </row>
    <row r="8547" spans="9:16" x14ac:dyDescent="0.2">
      <c r="I8547" s="158">
        <f t="shared" si="799"/>
        <v>21</v>
      </c>
      <c r="J8547" s="158" t="str">
        <f t="shared" si="802"/>
        <v>EUR</v>
      </c>
      <c r="K8547" s="158" t="str">
        <f t="shared" si="803"/>
        <v>CHF</v>
      </c>
      <c r="L8547" s="158" t="str">
        <f t="shared" si="800"/>
        <v>EURCHF45408</v>
      </c>
      <c r="M8547" s="160">
        <f t="shared" si="804"/>
        <v>45408</v>
      </c>
      <c r="N8547" s="158">
        <v>1</v>
      </c>
      <c r="O8547" s="158">
        <v>0.97789999999999999</v>
      </c>
      <c r="P8547" s="161">
        <f t="shared" si="801"/>
        <v>0.97789999999999999</v>
      </c>
    </row>
    <row r="8548" spans="9:16" x14ac:dyDescent="0.2">
      <c r="I8548" s="158">
        <f t="shared" si="799"/>
        <v>21</v>
      </c>
      <c r="J8548" s="158" t="str">
        <f t="shared" si="802"/>
        <v>EUR</v>
      </c>
      <c r="K8548" s="158" t="str">
        <f t="shared" si="803"/>
        <v>CHF</v>
      </c>
      <c r="L8548" s="158" t="str">
        <f t="shared" si="800"/>
        <v>EURCHF45409</v>
      </c>
      <c r="M8548" s="160">
        <f t="shared" si="804"/>
        <v>45409</v>
      </c>
      <c r="N8548" s="158">
        <v>1</v>
      </c>
      <c r="O8548" s="158">
        <v>0.97789999999999999</v>
      </c>
      <c r="P8548" s="161">
        <f t="shared" si="801"/>
        <v>0.97789999999999999</v>
      </c>
    </row>
    <row r="8549" spans="9:16" x14ac:dyDescent="0.2">
      <c r="I8549" s="158">
        <f t="shared" si="799"/>
        <v>21</v>
      </c>
      <c r="J8549" s="158" t="str">
        <f t="shared" si="802"/>
        <v>EUR</v>
      </c>
      <c r="K8549" s="158" t="str">
        <f t="shared" si="803"/>
        <v>CHF</v>
      </c>
      <c r="L8549" s="158" t="str">
        <f t="shared" si="800"/>
        <v>EURCHF45410</v>
      </c>
      <c r="M8549" s="160">
        <f t="shared" si="804"/>
        <v>45410</v>
      </c>
      <c r="N8549" s="158">
        <v>1</v>
      </c>
      <c r="O8549" s="158">
        <v>0.97789999999999999</v>
      </c>
      <c r="P8549" s="161">
        <f t="shared" si="801"/>
        <v>0.97789999999999999</v>
      </c>
    </row>
    <row r="8550" spans="9:16" x14ac:dyDescent="0.2">
      <c r="I8550" s="158">
        <f t="shared" si="799"/>
        <v>21</v>
      </c>
      <c r="J8550" s="158" t="str">
        <f t="shared" si="802"/>
        <v>EUR</v>
      </c>
      <c r="K8550" s="158" t="str">
        <f t="shared" si="803"/>
        <v>CHF</v>
      </c>
      <c r="L8550" s="158" t="str">
        <f t="shared" si="800"/>
        <v>EURCHF45411</v>
      </c>
      <c r="M8550" s="160">
        <f t="shared" si="804"/>
        <v>45411</v>
      </c>
      <c r="N8550" s="158">
        <v>1</v>
      </c>
      <c r="O8550" s="158">
        <v>0.97760000000000002</v>
      </c>
      <c r="P8550" s="161">
        <f t="shared" si="801"/>
        <v>0.97760000000000002</v>
      </c>
    </row>
    <row r="8551" spans="9:16" x14ac:dyDescent="0.2">
      <c r="I8551" s="158">
        <f t="shared" si="799"/>
        <v>21</v>
      </c>
      <c r="J8551" s="158" t="str">
        <f t="shared" si="802"/>
        <v>EUR</v>
      </c>
      <c r="K8551" s="158" t="str">
        <f t="shared" si="803"/>
        <v>CHF</v>
      </c>
      <c r="L8551" s="158" t="str">
        <f t="shared" si="800"/>
        <v>EURCHF45412</v>
      </c>
      <c r="M8551" s="160">
        <f t="shared" si="804"/>
        <v>45412</v>
      </c>
      <c r="N8551" s="158">
        <v>1</v>
      </c>
      <c r="O8551" s="158">
        <v>0.97870000000000001</v>
      </c>
      <c r="P8551" s="161">
        <f t="shared" si="801"/>
        <v>0.97870000000000001</v>
      </c>
    </row>
    <row r="8552" spans="9:16" x14ac:dyDescent="0.2">
      <c r="I8552" s="158">
        <f t="shared" si="799"/>
        <v>21</v>
      </c>
      <c r="J8552" s="158" t="str">
        <f t="shared" si="802"/>
        <v>EUR</v>
      </c>
      <c r="K8552" s="158" t="str">
        <f t="shared" si="803"/>
        <v>CHF</v>
      </c>
      <c r="L8552" s="158" t="str">
        <f t="shared" si="800"/>
        <v>EURCHF45413</v>
      </c>
      <c r="M8552" s="160">
        <f t="shared" si="804"/>
        <v>45413</v>
      </c>
      <c r="N8552" s="158">
        <v>1</v>
      </c>
      <c r="O8552" s="158">
        <v>0.97870000000000001</v>
      </c>
      <c r="P8552" s="161">
        <f t="shared" si="801"/>
        <v>0.97870000000000001</v>
      </c>
    </row>
    <row r="8553" spans="9:16" x14ac:dyDescent="0.2">
      <c r="I8553" s="158">
        <f t="shared" si="799"/>
        <v>21</v>
      </c>
      <c r="J8553" s="158" t="str">
        <f t="shared" si="802"/>
        <v>EUR</v>
      </c>
      <c r="K8553" s="158" t="str">
        <f t="shared" si="803"/>
        <v>CHF</v>
      </c>
      <c r="L8553" s="158" t="str">
        <f t="shared" si="800"/>
        <v>EURCHF45414</v>
      </c>
      <c r="M8553" s="160">
        <f t="shared" si="804"/>
        <v>45414</v>
      </c>
      <c r="N8553" s="158">
        <v>1</v>
      </c>
      <c r="O8553" s="158">
        <v>0.97589999999999999</v>
      </c>
      <c r="P8553" s="161">
        <f t="shared" si="801"/>
        <v>0.97589999999999999</v>
      </c>
    </row>
    <row r="8554" spans="9:16" x14ac:dyDescent="0.2">
      <c r="I8554" s="158">
        <f t="shared" ref="I8554:I8617" si="805">IF(M8553=$G$2,I8553+1,I8553)</f>
        <v>21</v>
      </c>
      <c r="J8554" s="158" t="str">
        <f t="shared" si="802"/>
        <v>EUR</v>
      </c>
      <c r="K8554" s="158" t="str">
        <f t="shared" si="803"/>
        <v>CHF</v>
      </c>
      <c r="L8554" s="158" t="str">
        <f t="shared" si="800"/>
        <v>EURCHF45415</v>
      </c>
      <c r="M8554" s="160">
        <f t="shared" si="804"/>
        <v>45415</v>
      </c>
      <c r="N8554" s="158">
        <v>1</v>
      </c>
      <c r="O8554" s="158">
        <v>0.97440000000000004</v>
      </c>
      <c r="P8554" s="161">
        <f t="shared" si="801"/>
        <v>0.97440000000000004</v>
      </c>
    </row>
    <row r="8555" spans="9:16" x14ac:dyDescent="0.2">
      <c r="I8555" s="158">
        <f t="shared" si="805"/>
        <v>21</v>
      </c>
      <c r="J8555" s="158" t="str">
        <f t="shared" si="802"/>
        <v>EUR</v>
      </c>
      <c r="K8555" s="158" t="str">
        <f t="shared" si="803"/>
        <v>CHF</v>
      </c>
      <c r="L8555" s="158" t="str">
        <f t="shared" si="800"/>
        <v>EURCHF45416</v>
      </c>
      <c r="M8555" s="160">
        <f t="shared" si="804"/>
        <v>45416</v>
      </c>
      <c r="N8555" s="158">
        <v>1</v>
      </c>
      <c r="O8555" s="158">
        <v>0.97440000000000004</v>
      </c>
      <c r="P8555" s="161">
        <f t="shared" si="801"/>
        <v>0.97440000000000004</v>
      </c>
    </row>
    <row r="8556" spans="9:16" x14ac:dyDescent="0.2">
      <c r="I8556" s="158">
        <f t="shared" si="805"/>
        <v>21</v>
      </c>
      <c r="J8556" s="158" t="str">
        <f t="shared" si="802"/>
        <v>EUR</v>
      </c>
      <c r="K8556" s="158" t="str">
        <f t="shared" si="803"/>
        <v>CHF</v>
      </c>
      <c r="L8556" s="158" t="str">
        <f t="shared" si="800"/>
        <v>EURCHF45417</v>
      </c>
      <c r="M8556" s="160">
        <f t="shared" si="804"/>
        <v>45417</v>
      </c>
      <c r="N8556" s="158">
        <v>1</v>
      </c>
      <c r="O8556" s="158">
        <v>0.97440000000000004</v>
      </c>
      <c r="P8556" s="161">
        <f t="shared" si="801"/>
        <v>0.97440000000000004</v>
      </c>
    </row>
    <row r="8557" spans="9:16" x14ac:dyDescent="0.2">
      <c r="I8557" s="158">
        <f t="shared" si="805"/>
        <v>21</v>
      </c>
      <c r="J8557" s="158" t="str">
        <f t="shared" si="802"/>
        <v>EUR</v>
      </c>
      <c r="K8557" s="158" t="str">
        <f t="shared" si="803"/>
        <v>CHF</v>
      </c>
      <c r="L8557" s="158" t="str">
        <f t="shared" si="800"/>
        <v>EURCHF45418</v>
      </c>
      <c r="M8557" s="160">
        <f t="shared" si="804"/>
        <v>45418</v>
      </c>
      <c r="N8557" s="158">
        <v>1</v>
      </c>
      <c r="O8557" s="158">
        <v>0.97540000000000004</v>
      </c>
      <c r="P8557" s="161">
        <f t="shared" si="801"/>
        <v>0.97540000000000004</v>
      </c>
    </row>
    <row r="8558" spans="9:16" x14ac:dyDescent="0.2">
      <c r="I8558" s="158">
        <f t="shared" si="805"/>
        <v>21</v>
      </c>
      <c r="J8558" s="158" t="str">
        <f t="shared" si="802"/>
        <v>EUR</v>
      </c>
      <c r="K8558" s="158" t="str">
        <f t="shared" si="803"/>
        <v>CHF</v>
      </c>
      <c r="L8558" s="158" t="str">
        <f t="shared" si="800"/>
        <v>EURCHF45419</v>
      </c>
      <c r="M8558" s="160">
        <f t="shared" si="804"/>
        <v>45419</v>
      </c>
      <c r="N8558" s="158">
        <v>1</v>
      </c>
      <c r="O8558" s="158">
        <v>0.97699999999999998</v>
      </c>
      <c r="P8558" s="161">
        <f t="shared" si="801"/>
        <v>0.97699999999999998</v>
      </c>
    </row>
    <row r="8559" spans="9:16" x14ac:dyDescent="0.2">
      <c r="I8559" s="158">
        <f t="shared" si="805"/>
        <v>21</v>
      </c>
      <c r="J8559" s="158" t="str">
        <f t="shared" si="802"/>
        <v>EUR</v>
      </c>
      <c r="K8559" s="158" t="str">
        <f t="shared" si="803"/>
        <v>CHF</v>
      </c>
      <c r="L8559" s="158" t="str">
        <f t="shared" si="800"/>
        <v>EURCHF45420</v>
      </c>
      <c r="M8559" s="160">
        <f t="shared" si="804"/>
        <v>45420</v>
      </c>
      <c r="N8559" s="158">
        <v>1</v>
      </c>
      <c r="O8559" s="158">
        <v>0.97699999999999998</v>
      </c>
      <c r="P8559" s="161">
        <f t="shared" si="801"/>
        <v>0.97699999999999998</v>
      </c>
    </row>
    <row r="8560" spans="9:16" x14ac:dyDescent="0.2">
      <c r="I8560" s="158">
        <f t="shared" si="805"/>
        <v>21</v>
      </c>
      <c r="J8560" s="158" t="str">
        <f t="shared" si="802"/>
        <v>EUR</v>
      </c>
      <c r="K8560" s="158" t="str">
        <f t="shared" si="803"/>
        <v>CHF</v>
      </c>
      <c r="L8560" s="158" t="str">
        <f t="shared" si="800"/>
        <v>EURCHF45421</v>
      </c>
      <c r="M8560" s="160">
        <f t="shared" si="804"/>
        <v>45421</v>
      </c>
      <c r="N8560" s="158">
        <v>1</v>
      </c>
      <c r="O8560" s="158">
        <v>0.97599999999999998</v>
      </c>
      <c r="P8560" s="161">
        <f t="shared" si="801"/>
        <v>0.97599999999999998</v>
      </c>
    </row>
    <row r="8561" spans="9:16" x14ac:dyDescent="0.2">
      <c r="I8561" s="158">
        <f t="shared" si="805"/>
        <v>21</v>
      </c>
      <c r="J8561" s="158" t="str">
        <f t="shared" si="802"/>
        <v>EUR</v>
      </c>
      <c r="K8561" s="158" t="str">
        <f t="shared" si="803"/>
        <v>CHF</v>
      </c>
      <c r="L8561" s="158" t="str">
        <f t="shared" si="800"/>
        <v>EURCHF45422</v>
      </c>
      <c r="M8561" s="160">
        <f t="shared" si="804"/>
        <v>45422</v>
      </c>
      <c r="N8561" s="158">
        <v>1</v>
      </c>
      <c r="O8561" s="158">
        <v>0.97789999999999999</v>
      </c>
      <c r="P8561" s="161">
        <f t="shared" si="801"/>
        <v>0.97789999999999999</v>
      </c>
    </row>
    <row r="8562" spans="9:16" x14ac:dyDescent="0.2">
      <c r="I8562" s="158">
        <f t="shared" si="805"/>
        <v>21</v>
      </c>
      <c r="J8562" s="158" t="str">
        <f t="shared" si="802"/>
        <v>EUR</v>
      </c>
      <c r="K8562" s="158" t="str">
        <f t="shared" si="803"/>
        <v>CHF</v>
      </c>
      <c r="L8562" s="158" t="str">
        <f t="shared" si="800"/>
        <v>EURCHF45423</v>
      </c>
      <c r="M8562" s="160">
        <f t="shared" si="804"/>
        <v>45423</v>
      </c>
      <c r="N8562" s="158">
        <v>1</v>
      </c>
      <c r="O8562" s="158">
        <v>0.97789999999999999</v>
      </c>
      <c r="P8562" s="161">
        <f t="shared" si="801"/>
        <v>0.97789999999999999</v>
      </c>
    </row>
    <row r="8563" spans="9:16" x14ac:dyDescent="0.2">
      <c r="I8563" s="158">
        <f t="shared" si="805"/>
        <v>21</v>
      </c>
      <c r="J8563" s="158" t="str">
        <f t="shared" si="802"/>
        <v>EUR</v>
      </c>
      <c r="K8563" s="158" t="str">
        <f t="shared" si="803"/>
        <v>CHF</v>
      </c>
      <c r="L8563" s="158" t="str">
        <f t="shared" si="800"/>
        <v>EURCHF45424</v>
      </c>
      <c r="M8563" s="160">
        <f t="shared" si="804"/>
        <v>45424</v>
      </c>
      <c r="N8563" s="158">
        <v>1</v>
      </c>
      <c r="O8563" s="158">
        <v>0.97789999999999999</v>
      </c>
      <c r="P8563" s="161">
        <f t="shared" si="801"/>
        <v>0.97789999999999999</v>
      </c>
    </row>
    <row r="8564" spans="9:16" x14ac:dyDescent="0.2">
      <c r="I8564" s="158">
        <f t="shared" si="805"/>
        <v>21</v>
      </c>
      <c r="J8564" s="158" t="str">
        <f t="shared" si="802"/>
        <v>EUR</v>
      </c>
      <c r="K8564" s="158" t="str">
        <f t="shared" si="803"/>
        <v>CHF</v>
      </c>
      <c r="L8564" s="158" t="str">
        <f t="shared" si="800"/>
        <v>EURCHF45425</v>
      </c>
      <c r="M8564" s="160">
        <f t="shared" si="804"/>
        <v>45425</v>
      </c>
      <c r="N8564" s="158">
        <v>1</v>
      </c>
      <c r="O8564" s="158">
        <v>0.97840000000000005</v>
      </c>
      <c r="P8564" s="161">
        <f t="shared" si="801"/>
        <v>0.97840000000000005</v>
      </c>
    </row>
    <row r="8565" spans="9:16" x14ac:dyDescent="0.2">
      <c r="I8565" s="158">
        <f t="shared" si="805"/>
        <v>21</v>
      </c>
      <c r="J8565" s="158" t="str">
        <f t="shared" si="802"/>
        <v>EUR</v>
      </c>
      <c r="K8565" s="158" t="str">
        <f t="shared" si="803"/>
        <v>CHF</v>
      </c>
      <c r="L8565" s="158" t="str">
        <f t="shared" si="800"/>
        <v>EURCHF45426</v>
      </c>
      <c r="M8565" s="160">
        <f t="shared" si="804"/>
        <v>45426</v>
      </c>
      <c r="N8565" s="158">
        <v>1</v>
      </c>
      <c r="O8565" s="158">
        <v>0.98009999999999997</v>
      </c>
      <c r="P8565" s="161">
        <f t="shared" si="801"/>
        <v>0.98009999999999997</v>
      </c>
    </row>
    <row r="8566" spans="9:16" x14ac:dyDescent="0.2">
      <c r="I8566" s="158">
        <f t="shared" si="805"/>
        <v>21</v>
      </c>
      <c r="J8566" s="158" t="str">
        <f t="shared" si="802"/>
        <v>EUR</v>
      </c>
      <c r="K8566" s="158" t="str">
        <f t="shared" si="803"/>
        <v>CHF</v>
      </c>
      <c r="L8566" s="158" t="str">
        <f t="shared" si="800"/>
        <v>EURCHF45427</v>
      </c>
      <c r="M8566" s="160">
        <f t="shared" si="804"/>
        <v>45427</v>
      </c>
      <c r="N8566" s="158">
        <v>1</v>
      </c>
      <c r="O8566" s="158">
        <v>0.98</v>
      </c>
      <c r="P8566" s="161">
        <f t="shared" si="801"/>
        <v>0.98</v>
      </c>
    </row>
    <row r="8567" spans="9:16" x14ac:dyDescent="0.2">
      <c r="I8567" s="158">
        <f t="shared" si="805"/>
        <v>21</v>
      </c>
      <c r="J8567" s="158" t="str">
        <f t="shared" si="802"/>
        <v>EUR</v>
      </c>
      <c r="K8567" s="158" t="str">
        <f t="shared" si="803"/>
        <v>CHF</v>
      </c>
      <c r="L8567" s="158" t="str">
        <f t="shared" si="800"/>
        <v>EURCHF45428</v>
      </c>
      <c r="M8567" s="160">
        <f t="shared" si="804"/>
        <v>45428</v>
      </c>
      <c r="N8567" s="158">
        <v>1</v>
      </c>
      <c r="O8567" s="158">
        <v>0.98219999999999996</v>
      </c>
      <c r="P8567" s="161">
        <f t="shared" si="801"/>
        <v>0.98219999999999996</v>
      </c>
    </row>
    <row r="8568" spans="9:16" x14ac:dyDescent="0.2">
      <c r="I8568" s="158">
        <f t="shared" si="805"/>
        <v>21</v>
      </c>
      <c r="J8568" s="158" t="str">
        <f t="shared" si="802"/>
        <v>EUR</v>
      </c>
      <c r="K8568" s="158" t="str">
        <f t="shared" si="803"/>
        <v>CHF</v>
      </c>
      <c r="L8568" s="158" t="str">
        <f t="shared" si="800"/>
        <v>EURCHF45429</v>
      </c>
      <c r="M8568" s="160">
        <f t="shared" si="804"/>
        <v>45429</v>
      </c>
      <c r="N8568" s="158">
        <v>1</v>
      </c>
      <c r="O8568" s="158">
        <v>0.98550000000000004</v>
      </c>
      <c r="P8568" s="161">
        <f t="shared" si="801"/>
        <v>0.98550000000000004</v>
      </c>
    </row>
    <row r="8569" spans="9:16" x14ac:dyDescent="0.2">
      <c r="I8569" s="158">
        <f t="shared" si="805"/>
        <v>21</v>
      </c>
      <c r="J8569" s="158" t="str">
        <f t="shared" si="802"/>
        <v>EUR</v>
      </c>
      <c r="K8569" s="158" t="str">
        <f t="shared" si="803"/>
        <v>CHF</v>
      </c>
      <c r="L8569" s="158" t="str">
        <f t="shared" si="800"/>
        <v>EURCHF45430</v>
      </c>
      <c r="M8569" s="160">
        <f t="shared" si="804"/>
        <v>45430</v>
      </c>
      <c r="N8569" s="158">
        <v>1</v>
      </c>
      <c r="O8569" s="158">
        <v>0.98550000000000004</v>
      </c>
      <c r="P8569" s="161">
        <f t="shared" si="801"/>
        <v>0.98550000000000004</v>
      </c>
    </row>
    <row r="8570" spans="9:16" x14ac:dyDescent="0.2">
      <c r="I8570" s="158">
        <f t="shared" si="805"/>
        <v>21</v>
      </c>
      <c r="J8570" s="158" t="str">
        <f t="shared" si="802"/>
        <v>EUR</v>
      </c>
      <c r="K8570" s="158" t="str">
        <f t="shared" si="803"/>
        <v>CHF</v>
      </c>
      <c r="L8570" s="158" t="str">
        <f t="shared" si="800"/>
        <v>EURCHF45431</v>
      </c>
      <c r="M8570" s="160">
        <f t="shared" si="804"/>
        <v>45431</v>
      </c>
      <c r="N8570" s="158">
        <v>1</v>
      </c>
      <c r="O8570" s="158">
        <v>0.98550000000000004</v>
      </c>
      <c r="P8570" s="161">
        <f t="shared" si="801"/>
        <v>0.98550000000000004</v>
      </c>
    </row>
    <row r="8571" spans="9:16" x14ac:dyDescent="0.2">
      <c r="I8571" s="158">
        <f t="shared" si="805"/>
        <v>21</v>
      </c>
      <c r="J8571" s="158" t="str">
        <f t="shared" si="802"/>
        <v>EUR</v>
      </c>
      <c r="K8571" s="158" t="str">
        <f t="shared" si="803"/>
        <v>CHF</v>
      </c>
      <c r="L8571" s="158" t="str">
        <f t="shared" si="800"/>
        <v>EURCHF45432</v>
      </c>
      <c r="M8571" s="160">
        <f t="shared" si="804"/>
        <v>45432</v>
      </c>
      <c r="N8571" s="158">
        <v>1</v>
      </c>
      <c r="O8571" s="158">
        <v>0.98799999999999999</v>
      </c>
      <c r="P8571" s="161">
        <f t="shared" si="801"/>
        <v>0.98799999999999999</v>
      </c>
    </row>
    <row r="8572" spans="9:16" x14ac:dyDescent="0.2">
      <c r="I8572" s="158">
        <f t="shared" si="805"/>
        <v>21</v>
      </c>
      <c r="J8572" s="158" t="str">
        <f t="shared" si="802"/>
        <v>EUR</v>
      </c>
      <c r="K8572" s="158" t="str">
        <f t="shared" si="803"/>
        <v>CHF</v>
      </c>
      <c r="L8572" s="158" t="str">
        <f t="shared" si="800"/>
        <v>EURCHF45433</v>
      </c>
      <c r="M8572" s="160">
        <f t="shared" si="804"/>
        <v>45433</v>
      </c>
      <c r="N8572" s="158">
        <v>1</v>
      </c>
      <c r="O8572" s="158">
        <v>0.98839999999999995</v>
      </c>
      <c r="P8572" s="161">
        <f t="shared" si="801"/>
        <v>0.98839999999999995</v>
      </c>
    </row>
    <row r="8573" spans="9:16" x14ac:dyDescent="0.2">
      <c r="I8573" s="158">
        <f t="shared" si="805"/>
        <v>21</v>
      </c>
      <c r="J8573" s="158" t="str">
        <f t="shared" si="802"/>
        <v>EUR</v>
      </c>
      <c r="K8573" s="158" t="str">
        <f t="shared" si="803"/>
        <v>CHF</v>
      </c>
      <c r="L8573" s="158" t="str">
        <f t="shared" si="800"/>
        <v>EURCHF45434</v>
      </c>
      <c r="M8573" s="160">
        <f t="shared" si="804"/>
        <v>45434</v>
      </c>
      <c r="N8573" s="158">
        <v>1</v>
      </c>
      <c r="O8573" s="158">
        <v>0.99050000000000005</v>
      </c>
      <c r="P8573" s="161">
        <f t="shared" si="801"/>
        <v>0.99050000000000005</v>
      </c>
    </row>
    <row r="8574" spans="9:16" x14ac:dyDescent="0.2">
      <c r="I8574" s="158">
        <f t="shared" si="805"/>
        <v>21</v>
      </c>
      <c r="J8574" s="158" t="str">
        <f t="shared" si="802"/>
        <v>EUR</v>
      </c>
      <c r="K8574" s="158" t="str">
        <f t="shared" si="803"/>
        <v>CHF</v>
      </c>
      <c r="L8574" s="158" t="str">
        <f t="shared" si="800"/>
        <v>EURCHF45435</v>
      </c>
      <c r="M8574" s="160">
        <f t="shared" si="804"/>
        <v>45435</v>
      </c>
      <c r="N8574" s="158">
        <v>1</v>
      </c>
      <c r="O8574" s="158">
        <v>0.99070000000000003</v>
      </c>
      <c r="P8574" s="161">
        <f t="shared" si="801"/>
        <v>0.99070000000000003</v>
      </c>
    </row>
    <row r="8575" spans="9:16" x14ac:dyDescent="0.2">
      <c r="I8575" s="158">
        <f t="shared" si="805"/>
        <v>21</v>
      </c>
      <c r="J8575" s="158" t="str">
        <f t="shared" si="802"/>
        <v>EUR</v>
      </c>
      <c r="K8575" s="158" t="str">
        <f t="shared" si="803"/>
        <v>CHF</v>
      </c>
      <c r="L8575" s="158" t="str">
        <f t="shared" si="800"/>
        <v>EURCHF45436</v>
      </c>
      <c r="M8575" s="160">
        <f t="shared" si="804"/>
        <v>45436</v>
      </c>
      <c r="N8575" s="158">
        <v>1</v>
      </c>
      <c r="O8575" s="158">
        <v>0.99239999999999995</v>
      </c>
      <c r="P8575" s="161">
        <f t="shared" si="801"/>
        <v>0.99239999999999995</v>
      </c>
    </row>
    <row r="8576" spans="9:16" x14ac:dyDescent="0.2">
      <c r="I8576" s="158">
        <f t="shared" si="805"/>
        <v>21</v>
      </c>
      <c r="J8576" s="158" t="str">
        <f t="shared" si="802"/>
        <v>EUR</v>
      </c>
      <c r="K8576" s="158" t="str">
        <f t="shared" si="803"/>
        <v>CHF</v>
      </c>
      <c r="L8576" s="158" t="str">
        <f t="shared" si="800"/>
        <v>EURCHF45437</v>
      </c>
      <c r="M8576" s="160">
        <f t="shared" si="804"/>
        <v>45437</v>
      </c>
      <c r="N8576" s="158">
        <v>1</v>
      </c>
      <c r="O8576" s="158">
        <v>0.99239999999999995</v>
      </c>
      <c r="P8576" s="161">
        <f t="shared" si="801"/>
        <v>0.99239999999999995</v>
      </c>
    </row>
    <row r="8577" spans="9:16" x14ac:dyDescent="0.2">
      <c r="I8577" s="158">
        <f t="shared" si="805"/>
        <v>21</v>
      </c>
      <c r="J8577" s="158" t="str">
        <f t="shared" si="802"/>
        <v>EUR</v>
      </c>
      <c r="K8577" s="158" t="str">
        <f t="shared" si="803"/>
        <v>CHF</v>
      </c>
      <c r="L8577" s="158" t="str">
        <f t="shared" si="800"/>
        <v>EURCHF45438</v>
      </c>
      <c r="M8577" s="160">
        <f t="shared" si="804"/>
        <v>45438</v>
      </c>
      <c r="N8577" s="158">
        <v>1</v>
      </c>
      <c r="O8577" s="158">
        <v>0.99239999999999995</v>
      </c>
      <c r="P8577" s="161">
        <f t="shared" si="801"/>
        <v>0.99239999999999995</v>
      </c>
    </row>
    <row r="8578" spans="9:16" x14ac:dyDescent="0.2">
      <c r="I8578" s="158">
        <f t="shared" si="805"/>
        <v>21</v>
      </c>
      <c r="J8578" s="158" t="str">
        <f t="shared" si="802"/>
        <v>EUR</v>
      </c>
      <c r="K8578" s="158" t="str">
        <f t="shared" si="803"/>
        <v>CHF</v>
      </c>
      <c r="L8578" s="158" t="str">
        <f t="shared" si="800"/>
        <v>EURCHF45439</v>
      </c>
      <c r="M8578" s="160">
        <f t="shared" si="804"/>
        <v>45439</v>
      </c>
      <c r="N8578" s="158">
        <v>1</v>
      </c>
      <c r="O8578" s="158">
        <v>0.99219999999999997</v>
      </c>
      <c r="P8578" s="161">
        <f t="shared" si="801"/>
        <v>0.99219999999999997</v>
      </c>
    </row>
    <row r="8579" spans="9:16" x14ac:dyDescent="0.2">
      <c r="I8579" s="158">
        <f t="shared" si="805"/>
        <v>21</v>
      </c>
      <c r="J8579" s="158" t="str">
        <f t="shared" si="802"/>
        <v>EUR</v>
      </c>
      <c r="K8579" s="158" t="str">
        <f t="shared" si="803"/>
        <v>CHF</v>
      </c>
      <c r="L8579" s="158" t="str">
        <f t="shared" ref="L8579:L8642" si="806">J8579&amp;K8579&amp;M8579</f>
        <v>EURCHF45440</v>
      </c>
      <c r="M8579" s="160">
        <f t="shared" si="804"/>
        <v>45440</v>
      </c>
      <c r="N8579" s="158">
        <v>1</v>
      </c>
      <c r="O8579" s="158">
        <v>0.99080000000000001</v>
      </c>
      <c r="P8579" s="161">
        <f t="shared" ref="P8579:P8642" si="807">ROUND(N8579*O8579,4)</f>
        <v>0.99080000000000001</v>
      </c>
    </row>
    <row r="8580" spans="9:16" x14ac:dyDescent="0.2">
      <c r="I8580" s="158">
        <f t="shared" si="805"/>
        <v>21</v>
      </c>
      <c r="J8580" s="158" t="str">
        <f t="shared" ref="J8580:J8643" si="808">VLOOKUP($I8580,$A:$C,2,FALSE)</f>
        <v>EUR</v>
      </c>
      <c r="K8580" s="158" t="str">
        <f t="shared" ref="K8580:K8643" si="809">VLOOKUP($I8580,$A:$C,3,FALSE)</f>
        <v>CHF</v>
      </c>
      <c r="L8580" s="158" t="str">
        <f t="shared" si="806"/>
        <v>EURCHF45441</v>
      </c>
      <c r="M8580" s="160">
        <f t="shared" ref="M8580:M8643" si="810">IF(I8580=I8579,M8579+1,$G$1)</f>
        <v>45441</v>
      </c>
      <c r="N8580" s="158">
        <v>1</v>
      </c>
      <c r="O8580" s="158">
        <v>0.99070000000000003</v>
      </c>
      <c r="P8580" s="161">
        <f t="shared" si="807"/>
        <v>0.99070000000000003</v>
      </c>
    </row>
    <row r="8581" spans="9:16" x14ac:dyDescent="0.2">
      <c r="I8581" s="158">
        <f t="shared" si="805"/>
        <v>21</v>
      </c>
      <c r="J8581" s="158" t="str">
        <f t="shared" si="808"/>
        <v>EUR</v>
      </c>
      <c r="K8581" s="158" t="str">
        <f t="shared" si="809"/>
        <v>CHF</v>
      </c>
      <c r="L8581" s="158" t="str">
        <f t="shared" si="806"/>
        <v>EURCHF45442</v>
      </c>
      <c r="M8581" s="160">
        <f t="shared" si="810"/>
        <v>45442</v>
      </c>
      <c r="N8581" s="158">
        <v>1</v>
      </c>
      <c r="O8581" s="158">
        <v>0.98080000000000001</v>
      </c>
      <c r="P8581" s="161">
        <f t="shared" si="807"/>
        <v>0.98080000000000001</v>
      </c>
    </row>
    <row r="8582" spans="9:16" x14ac:dyDescent="0.2">
      <c r="I8582" s="158">
        <f t="shared" si="805"/>
        <v>21</v>
      </c>
      <c r="J8582" s="158" t="str">
        <f t="shared" si="808"/>
        <v>EUR</v>
      </c>
      <c r="K8582" s="158" t="str">
        <f t="shared" si="809"/>
        <v>CHF</v>
      </c>
      <c r="L8582" s="158" t="str">
        <f t="shared" si="806"/>
        <v>EURCHF45443</v>
      </c>
      <c r="M8582" s="160">
        <f t="shared" si="810"/>
        <v>45443</v>
      </c>
      <c r="N8582" s="158">
        <v>1</v>
      </c>
      <c r="O8582" s="158">
        <v>0.98180000000000001</v>
      </c>
      <c r="P8582" s="161">
        <f t="shared" si="807"/>
        <v>0.98180000000000001</v>
      </c>
    </row>
    <row r="8583" spans="9:16" x14ac:dyDescent="0.2">
      <c r="I8583" s="158">
        <f t="shared" si="805"/>
        <v>21</v>
      </c>
      <c r="J8583" s="158" t="str">
        <f t="shared" si="808"/>
        <v>EUR</v>
      </c>
      <c r="K8583" s="158" t="str">
        <f t="shared" si="809"/>
        <v>CHF</v>
      </c>
      <c r="L8583" s="158" t="str">
        <f t="shared" si="806"/>
        <v>EURCHF45444</v>
      </c>
      <c r="M8583" s="160">
        <f t="shared" si="810"/>
        <v>45444</v>
      </c>
      <c r="N8583" s="158">
        <v>1</v>
      </c>
      <c r="O8583" s="158">
        <v>0.98180000000000001</v>
      </c>
      <c r="P8583" s="161">
        <f t="shared" si="807"/>
        <v>0.98180000000000001</v>
      </c>
    </row>
    <row r="8584" spans="9:16" x14ac:dyDescent="0.2">
      <c r="I8584" s="158">
        <f t="shared" si="805"/>
        <v>21</v>
      </c>
      <c r="J8584" s="158" t="str">
        <f t="shared" si="808"/>
        <v>EUR</v>
      </c>
      <c r="K8584" s="158" t="str">
        <f t="shared" si="809"/>
        <v>CHF</v>
      </c>
      <c r="L8584" s="158" t="str">
        <f t="shared" si="806"/>
        <v>EURCHF45445</v>
      </c>
      <c r="M8584" s="160">
        <f t="shared" si="810"/>
        <v>45445</v>
      </c>
      <c r="N8584" s="158">
        <v>1</v>
      </c>
      <c r="O8584" s="158">
        <v>0.98180000000000001</v>
      </c>
      <c r="P8584" s="161">
        <f t="shared" si="807"/>
        <v>0.98180000000000001</v>
      </c>
    </row>
    <row r="8585" spans="9:16" x14ac:dyDescent="0.2">
      <c r="I8585" s="158">
        <f t="shared" si="805"/>
        <v>21</v>
      </c>
      <c r="J8585" s="158" t="str">
        <f t="shared" si="808"/>
        <v>EUR</v>
      </c>
      <c r="K8585" s="158" t="str">
        <f t="shared" si="809"/>
        <v>CHF</v>
      </c>
      <c r="L8585" s="158" t="str">
        <f t="shared" si="806"/>
        <v>EURCHF45446</v>
      </c>
      <c r="M8585" s="160">
        <f t="shared" si="810"/>
        <v>45446</v>
      </c>
      <c r="N8585" s="158">
        <v>1</v>
      </c>
      <c r="O8585" s="158">
        <v>0.97719999999999996</v>
      </c>
      <c r="P8585" s="161">
        <f t="shared" si="807"/>
        <v>0.97719999999999996</v>
      </c>
    </row>
    <row r="8586" spans="9:16" x14ac:dyDescent="0.2">
      <c r="I8586" s="158">
        <f t="shared" si="805"/>
        <v>21</v>
      </c>
      <c r="J8586" s="158" t="str">
        <f t="shared" si="808"/>
        <v>EUR</v>
      </c>
      <c r="K8586" s="158" t="str">
        <f t="shared" si="809"/>
        <v>CHF</v>
      </c>
      <c r="L8586" s="158" t="str">
        <f t="shared" si="806"/>
        <v>EURCHF45447</v>
      </c>
      <c r="M8586" s="160">
        <f t="shared" si="810"/>
        <v>45447</v>
      </c>
      <c r="N8586" s="158">
        <v>1</v>
      </c>
      <c r="O8586" s="158">
        <v>0.97030000000000005</v>
      </c>
      <c r="P8586" s="161">
        <f t="shared" si="807"/>
        <v>0.97030000000000005</v>
      </c>
    </row>
    <row r="8587" spans="9:16" x14ac:dyDescent="0.2">
      <c r="I8587" s="158">
        <f t="shared" si="805"/>
        <v>21</v>
      </c>
      <c r="J8587" s="158" t="str">
        <f t="shared" si="808"/>
        <v>EUR</v>
      </c>
      <c r="K8587" s="158" t="str">
        <f t="shared" si="809"/>
        <v>CHF</v>
      </c>
      <c r="L8587" s="158" t="str">
        <f t="shared" si="806"/>
        <v>EURCHF45448</v>
      </c>
      <c r="M8587" s="160">
        <f t="shared" si="810"/>
        <v>45448</v>
      </c>
      <c r="N8587" s="158">
        <v>1</v>
      </c>
      <c r="O8587" s="158">
        <v>0.97040000000000004</v>
      </c>
      <c r="P8587" s="161">
        <f t="shared" si="807"/>
        <v>0.97040000000000004</v>
      </c>
    </row>
    <row r="8588" spans="9:16" x14ac:dyDescent="0.2">
      <c r="I8588" s="158">
        <f t="shared" si="805"/>
        <v>21</v>
      </c>
      <c r="J8588" s="158" t="str">
        <f t="shared" si="808"/>
        <v>EUR</v>
      </c>
      <c r="K8588" s="158" t="str">
        <f t="shared" si="809"/>
        <v>CHF</v>
      </c>
      <c r="L8588" s="158" t="str">
        <f t="shared" si="806"/>
        <v>EURCHF45449</v>
      </c>
      <c r="M8588" s="160">
        <f t="shared" si="810"/>
        <v>45449</v>
      </c>
      <c r="N8588" s="158">
        <v>1</v>
      </c>
      <c r="O8588" s="158">
        <v>0.96870000000000001</v>
      </c>
      <c r="P8588" s="161">
        <f t="shared" si="807"/>
        <v>0.96870000000000001</v>
      </c>
    </row>
    <row r="8589" spans="9:16" x14ac:dyDescent="0.2">
      <c r="I8589" s="158">
        <f t="shared" si="805"/>
        <v>21</v>
      </c>
      <c r="J8589" s="158" t="str">
        <f t="shared" si="808"/>
        <v>EUR</v>
      </c>
      <c r="K8589" s="158" t="str">
        <f t="shared" si="809"/>
        <v>CHF</v>
      </c>
      <c r="L8589" s="158" t="str">
        <f t="shared" si="806"/>
        <v>EURCHF45450</v>
      </c>
      <c r="M8589" s="160">
        <f t="shared" si="810"/>
        <v>45450</v>
      </c>
      <c r="N8589" s="158">
        <v>1</v>
      </c>
      <c r="O8589" s="158">
        <v>0.96960000000000002</v>
      </c>
      <c r="P8589" s="161">
        <f t="shared" si="807"/>
        <v>0.96960000000000002</v>
      </c>
    </row>
    <row r="8590" spans="9:16" x14ac:dyDescent="0.2">
      <c r="I8590" s="158">
        <f t="shared" si="805"/>
        <v>21</v>
      </c>
      <c r="J8590" s="158" t="str">
        <f t="shared" si="808"/>
        <v>EUR</v>
      </c>
      <c r="K8590" s="158" t="str">
        <f t="shared" si="809"/>
        <v>CHF</v>
      </c>
      <c r="L8590" s="158" t="str">
        <f t="shared" si="806"/>
        <v>EURCHF45451</v>
      </c>
      <c r="M8590" s="160">
        <f t="shared" si="810"/>
        <v>45451</v>
      </c>
      <c r="N8590" s="158">
        <v>1</v>
      </c>
      <c r="O8590" s="158">
        <v>0.96960000000000002</v>
      </c>
      <c r="P8590" s="161">
        <f t="shared" si="807"/>
        <v>0.96960000000000002</v>
      </c>
    </row>
    <row r="8591" spans="9:16" x14ac:dyDescent="0.2">
      <c r="I8591" s="158">
        <f t="shared" si="805"/>
        <v>21</v>
      </c>
      <c r="J8591" s="158" t="str">
        <f t="shared" si="808"/>
        <v>EUR</v>
      </c>
      <c r="K8591" s="158" t="str">
        <f t="shared" si="809"/>
        <v>CHF</v>
      </c>
      <c r="L8591" s="158" t="str">
        <f t="shared" si="806"/>
        <v>EURCHF45452</v>
      </c>
      <c r="M8591" s="160">
        <f t="shared" si="810"/>
        <v>45452</v>
      </c>
      <c r="N8591" s="158">
        <v>1</v>
      </c>
      <c r="O8591" s="158">
        <v>0.96960000000000002</v>
      </c>
      <c r="P8591" s="161">
        <f t="shared" si="807"/>
        <v>0.96960000000000002</v>
      </c>
    </row>
    <row r="8592" spans="9:16" x14ac:dyDescent="0.2">
      <c r="I8592" s="158">
        <f t="shared" si="805"/>
        <v>21</v>
      </c>
      <c r="J8592" s="158" t="str">
        <f t="shared" si="808"/>
        <v>EUR</v>
      </c>
      <c r="K8592" s="158" t="str">
        <f t="shared" si="809"/>
        <v>CHF</v>
      </c>
      <c r="L8592" s="158" t="str">
        <f t="shared" si="806"/>
        <v>EURCHF45453</v>
      </c>
      <c r="M8592" s="160">
        <f t="shared" si="810"/>
        <v>45453</v>
      </c>
      <c r="N8592" s="158">
        <v>1</v>
      </c>
      <c r="O8592" s="158">
        <v>0.9637</v>
      </c>
      <c r="P8592" s="161">
        <f t="shared" si="807"/>
        <v>0.9637</v>
      </c>
    </row>
    <row r="8593" spans="9:16" x14ac:dyDescent="0.2">
      <c r="I8593" s="158">
        <f t="shared" si="805"/>
        <v>21</v>
      </c>
      <c r="J8593" s="158" t="str">
        <f t="shared" si="808"/>
        <v>EUR</v>
      </c>
      <c r="K8593" s="158" t="str">
        <f t="shared" si="809"/>
        <v>CHF</v>
      </c>
      <c r="L8593" s="158" t="str">
        <f t="shared" si="806"/>
        <v>EURCHF45454</v>
      </c>
      <c r="M8593" s="160">
        <f t="shared" si="810"/>
        <v>45454</v>
      </c>
      <c r="N8593" s="158">
        <v>1</v>
      </c>
      <c r="O8593" s="158">
        <v>0.96220000000000006</v>
      </c>
      <c r="P8593" s="161">
        <f t="shared" si="807"/>
        <v>0.96220000000000006</v>
      </c>
    </row>
    <row r="8594" spans="9:16" x14ac:dyDescent="0.2">
      <c r="I8594" s="158">
        <f t="shared" si="805"/>
        <v>21</v>
      </c>
      <c r="J8594" s="158" t="str">
        <f t="shared" si="808"/>
        <v>EUR</v>
      </c>
      <c r="K8594" s="158" t="str">
        <f t="shared" si="809"/>
        <v>CHF</v>
      </c>
      <c r="L8594" s="158" t="str">
        <f t="shared" si="806"/>
        <v>EURCHF45455</v>
      </c>
      <c r="M8594" s="160">
        <f t="shared" si="810"/>
        <v>45455</v>
      </c>
      <c r="N8594" s="158">
        <v>1</v>
      </c>
      <c r="O8594" s="158">
        <v>0.96409999999999996</v>
      </c>
      <c r="P8594" s="161">
        <f t="shared" si="807"/>
        <v>0.96409999999999996</v>
      </c>
    </row>
    <row r="8595" spans="9:16" x14ac:dyDescent="0.2">
      <c r="I8595" s="158">
        <f t="shared" si="805"/>
        <v>21</v>
      </c>
      <c r="J8595" s="158" t="str">
        <f t="shared" si="808"/>
        <v>EUR</v>
      </c>
      <c r="K8595" s="158" t="str">
        <f t="shared" si="809"/>
        <v>CHF</v>
      </c>
      <c r="L8595" s="158" t="str">
        <f t="shared" si="806"/>
        <v>EURCHF45456</v>
      </c>
      <c r="M8595" s="160">
        <f t="shared" si="810"/>
        <v>45456</v>
      </c>
      <c r="N8595" s="158">
        <v>1</v>
      </c>
      <c r="O8595" s="158">
        <v>0.96679999999999999</v>
      </c>
      <c r="P8595" s="161">
        <f t="shared" si="807"/>
        <v>0.96679999999999999</v>
      </c>
    </row>
    <row r="8596" spans="9:16" x14ac:dyDescent="0.2">
      <c r="I8596" s="158">
        <f t="shared" si="805"/>
        <v>21</v>
      </c>
      <c r="J8596" s="158" t="str">
        <f t="shared" si="808"/>
        <v>EUR</v>
      </c>
      <c r="K8596" s="158" t="str">
        <f t="shared" si="809"/>
        <v>CHF</v>
      </c>
      <c r="L8596" s="158" t="str">
        <f t="shared" si="806"/>
        <v>EURCHF45457</v>
      </c>
      <c r="M8596" s="160">
        <f t="shared" si="810"/>
        <v>45457</v>
      </c>
      <c r="N8596" s="158">
        <v>1</v>
      </c>
      <c r="O8596" s="158">
        <v>0.95340000000000003</v>
      </c>
      <c r="P8596" s="161">
        <f t="shared" si="807"/>
        <v>0.95340000000000003</v>
      </c>
    </row>
    <row r="8597" spans="9:16" x14ac:dyDescent="0.2">
      <c r="I8597" s="158">
        <f t="shared" si="805"/>
        <v>21</v>
      </c>
      <c r="J8597" s="158" t="str">
        <f t="shared" si="808"/>
        <v>EUR</v>
      </c>
      <c r="K8597" s="158" t="str">
        <f t="shared" si="809"/>
        <v>CHF</v>
      </c>
      <c r="L8597" s="158" t="str">
        <f t="shared" si="806"/>
        <v>EURCHF45458</v>
      </c>
      <c r="M8597" s="160">
        <f t="shared" si="810"/>
        <v>45458</v>
      </c>
      <c r="N8597" s="158">
        <v>1</v>
      </c>
      <c r="O8597" s="158">
        <v>0.95340000000000003</v>
      </c>
      <c r="P8597" s="161">
        <f t="shared" si="807"/>
        <v>0.95340000000000003</v>
      </c>
    </row>
    <row r="8598" spans="9:16" x14ac:dyDescent="0.2">
      <c r="I8598" s="158">
        <f t="shared" si="805"/>
        <v>21</v>
      </c>
      <c r="J8598" s="158" t="str">
        <f t="shared" si="808"/>
        <v>EUR</v>
      </c>
      <c r="K8598" s="158" t="str">
        <f t="shared" si="809"/>
        <v>CHF</v>
      </c>
      <c r="L8598" s="158" t="str">
        <f t="shared" si="806"/>
        <v>EURCHF45459</v>
      </c>
      <c r="M8598" s="160">
        <f t="shared" si="810"/>
        <v>45459</v>
      </c>
      <c r="N8598" s="158">
        <v>1</v>
      </c>
      <c r="O8598" s="158">
        <v>0.95340000000000003</v>
      </c>
      <c r="P8598" s="161">
        <f t="shared" si="807"/>
        <v>0.95340000000000003</v>
      </c>
    </row>
    <row r="8599" spans="9:16" x14ac:dyDescent="0.2">
      <c r="I8599" s="158">
        <f t="shared" si="805"/>
        <v>21</v>
      </c>
      <c r="J8599" s="158" t="str">
        <f t="shared" si="808"/>
        <v>EUR</v>
      </c>
      <c r="K8599" s="158" t="str">
        <f t="shared" si="809"/>
        <v>CHF</v>
      </c>
      <c r="L8599" s="158" t="str">
        <f t="shared" si="806"/>
        <v>EURCHF45460</v>
      </c>
      <c r="M8599" s="160">
        <f t="shared" si="810"/>
        <v>45460</v>
      </c>
      <c r="N8599" s="158">
        <v>1</v>
      </c>
      <c r="O8599" s="158">
        <v>0.95609999999999995</v>
      </c>
      <c r="P8599" s="161">
        <f t="shared" si="807"/>
        <v>0.95609999999999995</v>
      </c>
    </row>
    <row r="8600" spans="9:16" x14ac:dyDescent="0.2">
      <c r="I8600" s="158">
        <f t="shared" si="805"/>
        <v>21</v>
      </c>
      <c r="J8600" s="158" t="str">
        <f t="shared" si="808"/>
        <v>EUR</v>
      </c>
      <c r="K8600" s="158" t="str">
        <f t="shared" si="809"/>
        <v>CHF</v>
      </c>
      <c r="L8600" s="158" t="str">
        <f t="shared" si="806"/>
        <v>EURCHF45461</v>
      </c>
      <c r="M8600" s="160">
        <f t="shared" si="810"/>
        <v>45461</v>
      </c>
      <c r="N8600" s="158">
        <v>1</v>
      </c>
      <c r="O8600" s="158">
        <v>0.95120000000000005</v>
      </c>
      <c r="P8600" s="161">
        <f t="shared" si="807"/>
        <v>0.95120000000000005</v>
      </c>
    </row>
    <row r="8601" spans="9:16" x14ac:dyDescent="0.2">
      <c r="I8601" s="158">
        <f t="shared" si="805"/>
        <v>21</v>
      </c>
      <c r="J8601" s="158" t="str">
        <f t="shared" si="808"/>
        <v>EUR</v>
      </c>
      <c r="K8601" s="158" t="str">
        <f t="shared" si="809"/>
        <v>CHF</v>
      </c>
      <c r="L8601" s="158" t="str">
        <f t="shared" si="806"/>
        <v>EURCHF45462</v>
      </c>
      <c r="M8601" s="160">
        <f t="shared" si="810"/>
        <v>45462</v>
      </c>
      <c r="N8601" s="158">
        <v>1</v>
      </c>
      <c r="O8601" s="158">
        <v>0.9506</v>
      </c>
      <c r="P8601" s="161">
        <f t="shared" si="807"/>
        <v>0.9506</v>
      </c>
    </row>
    <row r="8602" spans="9:16" x14ac:dyDescent="0.2">
      <c r="I8602" s="158">
        <f t="shared" si="805"/>
        <v>21</v>
      </c>
      <c r="J8602" s="158" t="str">
        <f t="shared" si="808"/>
        <v>EUR</v>
      </c>
      <c r="K8602" s="158" t="str">
        <f t="shared" si="809"/>
        <v>CHF</v>
      </c>
      <c r="L8602" s="158" t="str">
        <f t="shared" si="806"/>
        <v>EURCHF45463</v>
      </c>
      <c r="M8602" s="160">
        <f t="shared" si="810"/>
        <v>45463</v>
      </c>
      <c r="N8602" s="158">
        <v>1</v>
      </c>
      <c r="O8602" s="158">
        <v>0.9546</v>
      </c>
      <c r="P8602" s="161">
        <f t="shared" si="807"/>
        <v>0.9546</v>
      </c>
    </row>
    <row r="8603" spans="9:16" x14ac:dyDescent="0.2">
      <c r="I8603" s="158">
        <f t="shared" si="805"/>
        <v>21</v>
      </c>
      <c r="J8603" s="158" t="str">
        <f t="shared" si="808"/>
        <v>EUR</v>
      </c>
      <c r="K8603" s="158" t="str">
        <f t="shared" si="809"/>
        <v>CHF</v>
      </c>
      <c r="L8603" s="158" t="str">
        <f t="shared" si="806"/>
        <v>EURCHF45464</v>
      </c>
      <c r="M8603" s="160">
        <f t="shared" si="810"/>
        <v>45464</v>
      </c>
      <c r="N8603" s="158">
        <v>1</v>
      </c>
      <c r="O8603" s="158">
        <v>0.95369999999999999</v>
      </c>
      <c r="P8603" s="161">
        <f t="shared" si="807"/>
        <v>0.95369999999999999</v>
      </c>
    </row>
    <row r="8604" spans="9:16" x14ac:dyDescent="0.2">
      <c r="I8604" s="158">
        <f t="shared" si="805"/>
        <v>21</v>
      </c>
      <c r="J8604" s="158" t="str">
        <f t="shared" si="808"/>
        <v>EUR</v>
      </c>
      <c r="K8604" s="158" t="str">
        <f t="shared" si="809"/>
        <v>CHF</v>
      </c>
      <c r="L8604" s="158" t="str">
        <f t="shared" si="806"/>
        <v>EURCHF45465</v>
      </c>
      <c r="M8604" s="160">
        <f t="shared" si="810"/>
        <v>45465</v>
      </c>
      <c r="N8604" s="158">
        <v>1</v>
      </c>
      <c r="O8604" s="158">
        <v>0.95369999999999999</v>
      </c>
      <c r="P8604" s="161">
        <f t="shared" si="807"/>
        <v>0.95369999999999999</v>
      </c>
    </row>
    <row r="8605" spans="9:16" x14ac:dyDescent="0.2">
      <c r="I8605" s="158">
        <f t="shared" si="805"/>
        <v>21</v>
      </c>
      <c r="J8605" s="158" t="str">
        <f t="shared" si="808"/>
        <v>EUR</v>
      </c>
      <c r="K8605" s="158" t="str">
        <f t="shared" si="809"/>
        <v>CHF</v>
      </c>
      <c r="L8605" s="158" t="str">
        <f t="shared" si="806"/>
        <v>EURCHF45466</v>
      </c>
      <c r="M8605" s="160">
        <f t="shared" si="810"/>
        <v>45466</v>
      </c>
      <c r="N8605" s="158">
        <v>1</v>
      </c>
      <c r="O8605" s="158">
        <v>0.95369999999999999</v>
      </c>
      <c r="P8605" s="161">
        <f t="shared" si="807"/>
        <v>0.95369999999999999</v>
      </c>
    </row>
    <row r="8606" spans="9:16" x14ac:dyDescent="0.2">
      <c r="I8606" s="158">
        <f t="shared" si="805"/>
        <v>21</v>
      </c>
      <c r="J8606" s="158" t="str">
        <f t="shared" si="808"/>
        <v>EUR</v>
      </c>
      <c r="K8606" s="158" t="str">
        <f t="shared" si="809"/>
        <v>CHF</v>
      </c>
      <c r="L8606" s="158" t="str">
        <f t="shared" si="806"/>
        <v>EURCHF45467</v>
      </c>
      <c r="M8606" s="160">
        <f t="shared" si="810"/>
        <v>45467</v>
      </c>
      <c r="N8606" s="158">
        <v>1</v>
      </c>
      <c r="O8606" s="158">
        <v>0.95860000000000001</v>
      </c>
      <c r="P8606" s="161">
        <f t="shared" si="807"/>
        <v>0.95860000000000001</v>
      </c>
    </row>
    <row r="8607" spans="9:16" x14ac:dyDescent="0.2">
      <c r="I8607" s="158">
        <f t="shared" si="805"/>
        <v>21</v>
      </c>
      <c r="J8607" s="158" t="str">
        <f t="shared" si="808"/>
        <v>EUR</v>
      </c>
      <c r="K8607" s="158" t="str">
        <f t="shared" si="809"/>
        <v>CHF</v>
      </c>
      <c r="L8607" s="158" t="str">
        <f t="shared" si="806"/>
        <v>EURCHF45468</v>
      </c>
      <c r="M8607" s="160">
        <f t="shared" si="810"/>
        <v>45468</v>
      </c>
      <c r="N8607" s="158">
        <v>1</v>
      </c>
      <c r="O8607" s="158">
        <v>0.95750000000000002</v>
      </c>
      <c r="P8607" s="161">
        <f t="shared" si="807"/>
        <v>0.95750000000000002</v>
      </c>
    </row>
    <row r="8608" spans="9:16" x14ac:dyDescent="0.2">
      <c r="I8608" s="158">
        <f t="shared" si="805"/>
        <v>21</v>
      </c>
      <c r="J8608" s="158" t="str">
        <f t="shared" si="808"/>
        <v>EUR</v>
      </c>
      <c r="K8608" s="158" t="str">
        <f t="shared" si="809"/>
        <v>CHF</v>
      </c>
      <c r="L8608" s="158" t="str">
        <f t="shared" si="806"/>
        <v>EURCHF45469</v>
      </c>
      <c r="M8608" s="160">
        <f t="shared" si="810"/>
        <v>45469</v>
      </c>
      <c r="N8608" s="158">
        <v>1</v>
      </c>
      <c r="O8608" s="158">
        <v>0.95850000000000002</v>
      </c>
      <c r="P8608" s="161">
        <f t="shared" si="807"/>
        <v>0.95850000000000002</v>
      </c>
    </row>
    <row r="8609" spans="9:16" x14ac:dyDescent="0.2">
      <c r="I8609" s="158">
        <f t="shared" si="805"/>
        <v>21</v>
      </c>
      <c r="J8609" s="158" t="str">
        <f t="shared" si="808"/>
        <v>EUR</v>
      </c>
      <c r="K8609" s="158" t="str">
        <f t="shared" si="809"/>
        <v>CHF</v>
      </c>
      <c r="L8609" s="158" t="str">
        <f t="shared" si="806"/>
        <v>EURCHF45470</v>
      </c>
      <c r="M8609" s="160">
        <f t="shared" si="810"/>
        <v>45470</v>
      </c>
      <c r="N8609" s="158">
        <v>1</v>
      </c>
      <c r="O8609" s="158">
        <v>0.96040000000000003</v>
      </c>
      <c r="P8609" s="161">
        <f t="shared" si="807"/>
        <v>0.96040000000000003</v>
      </c>
    </row>
    <row r="8610" spans="9:16" x14ac:dyDescent="0.2">
      <c r="I8610" s="158">
        <f t="shared" si="805"/>
        <v>21</v>
      </c>
      <c r="J8610" s="158" t="str">
        <f t="shared" si="808"/>
        <v>EUR</v>
      </c>
      <c r="K8610" s="158" t="str">
        <f t="shared" si="809"/>
        <v>CHF</v>
      </c>
      <c r="L8610" s="158" t="str">
        <f t="shared" si="806"/>
        <v>EURCHF45471</v>
      </c>
      <c r="M8610" s="160">
        <f t="shared" si="810"/>
        <v>45471</v>
      </c>
      <c r="N8610" s="158">
        <v>1</v>
      </c>
      <c r="O8610" s="158">
        <v>0.96340000000000003</v>
      </c>
      <c r="P8610" s="161">
        <f t="shared" si="807"/>
        <v>0.96340000000000003</v>
      </c>
    </row>
    <row r="8611" spans="9:16" x14ac:dyDescent="0.2">
      <c r="I8611" s="158">
        <f t="shared" si="805"/>
        <v>21</v>
      </c>
      <c r="J8611" s="158" t="str">
        <f t="shared" si="808"/>
        <v>EUR</v>
      </c>
      <c r="K8611" s="158" t="str">
        <f t="shared" si="809"/>
        <v>CHF</v>
      </c>
      <c r="L8611" s="158" t="str">
        <f t="shared" si="806"/>
        <v>EURCHF45472</v>
      </c>
      <c r="M8611" s="160">
        <f t="shared" si="810"/>
        <v>45472</v>
      </c>
      <c r="N8611" s="158">
        <v>1</v>
      </c>
      <c r="O8611" s="158">
        <v>0.96340000000000003</v>
      </c>
      <c r="P8611" s="161">
        <f t="shared" si="807"/>
        <v>0.96340000000000003</v>
      </c>
    </row>
    <row r="8612" spans="9:16" x14ac:dyDescent="0.2">
      <c r="I8612" s="158">
        <f t="shared" si="805"/>
        <v>21</v>
      </c>
      <c r="J8612" s="158" t="str">
        <f t="shared" si="808"/>
        <v>EUR</v>
      </c>
      <c r="K8612" s="158" t="str">
        <f t="shared" si="809"/>
        <v>CHF</v>
      </c>
      <c r="L8612" s="158" t="str">
        <f t="shared" si="806"/>
        <v>EURCHF45473</v>
      </c>
      <c r="M8612" s="160">
        <f t="shared" si="810"/>
        <v>45473</v>
      </c>
      <c r="N8612" s="158">
        <v>1</v>
      </c>
      <c r="O8612" s="158">
        <v>0.96340000000000003</v>
      </c>
      <c r="P8612" s="161">
        <f t="shared" si="807"/>
        <v>0.96340000000000003</v>
      </c>
    </row>
    <row r="8613" spans="9:16" x14ac:dyDescent="0.2">
      <c r="I8613" s="158">
        <f t="shared" si="805"/>
        <v>21</v>
      </c>
      <c r="J8613" s="158" t="str">
        <f t="shared" si="808"/>
        <v>EUR</v>
      </c>
      <c r="K8613" s="158" t="str">
        <f t="shared" si="809"/>
        <v>CHF</v>
      </c>
      <c r="L8613" s="158" t="str">
        <f t="shared" si="806"/>
        <v>EURCHF45474</v>
      </c>
      <c r="M8613" s="160">
        <f t="shared" si="810"/>
        <v>45474</v>
      </c>
      <c r="N8613" s="158">
        <v>1</v>
      </c>
      <c r="O8613" s="158">
        <v>0.96889999999999998</v>
      </c>
      <c r="P8613" s="161">
        <f t="shared" si="807"/>
        <v>0.96889999999999998</v>
      </c>
    </row>
    <row r="8614" spans="9:16" x14ac:dyDescent="0.2">
      <c r="I8614" s="158">
        <f t="shared" si="805"/>
        <v>21</v>
      </c>
      <c r="J8614" s="158" t="str">
        <f t="shared" si="808"/>
        <v>EUR</v>
      </c>
      <c r="K8614" s="158" t="str">
        <f t="shared" si="809"/>
        <v>CHF</v>
      </c>
      <c r="L8614" s="158" t="str">
        <f t="shared" si="806"/>
        <v>EURCHF45475</v>
      </c>
      <c r="M8614" s="160">
        <f t="shared" si="810"/>
        <v>45475</v>
      </c>
      <c r="N8614" s="158">
        <v>1</v>
      </c>
      <c r="O8614" s="158">
        <v>0.96970000000000001</v>
      </c>
      <c r="P8614" s="161">
        <f t="shared" si="807"/>
        <v>0.96970000000000001</v>
      </c>
    </row>
    <row r="8615" spans="9:16" x14ac:dyDescent="0.2">
      <c r="I8615" s="158">
        <f t="shared" si="805"/>
        <v>21</v>
      </c>
      <c r="J8615" s="158" t="str">
        <f t="shared" si="808"/>
        <v>EUR</v>
      </c>
      <c r="K8615" s="158" t="str">
        <f t="shared" si="809"/>
        <v>CHF</v>
      </c>
      <c r="L8615" s="158" t="str">
        <f t="shared" si="806"/>
        <v>EURCHF45476</v>
      </c>
      <c r="M8615" s="160">
        <f t="shared" si="810"/>
        <v>45476</v>
      </c>
      <c r="N8615" s="158">
        <v>1</v>
      </c>
      <c r="O8615" s="158">
        <v>0.9718</v>
      </c>
      <c r="P8615" s="161">
        <f t="shared" si="807"/>
        <v>0.9718</v>
      </c>
    </row>
    <row r="8616" spans="9:16" x14ac:dyDescent="0.2">
      <c r="I8616" s="158">
        <f t="shared" si="805"/>
        <v>21</v>
      </c>
      <c r="J8616" s="158" t="str">
        <f t="shared" si="808"/>
        <v>EUR</v>
      </c>
      <c r="K8616" s="158" t="str">
        <f t="shared" si="809"/>
        <v>CHF</v>
      </c>
      <c r="L8616" s="158" t="str">
        <f t="shared" si="806"/>
        <v>EURCHF45477</v>
      </c>
      <c r="M8616" s="160">
        <f t="shared" si="810"/>
        <v>45477</v>
      </c>
      <c r="N8616" s="158">
        <v>1</v>
      </c>
      <c r="O8616" s="158">
        <v>0.97170000000000001</v>
      </c>
      <c r="P8616" s="161">
        <f t="shared" si="807"/>
        <v>0.97170000000000001</v>
      </c>
    </row>
    <row r="8617" spans="9:16" x14ac:dyDescent="0.2">
      <c r="I8617" s="158">
        <f t="shared" si="805"/>
        <v>21</v>
      </c>
      <c r="J8617" s="158" t="str">
        <f t="shared" si="808"/>
        <v>EUR</v>
      </c>
      <c r="K8617" s="158" t="str">
        <f t="shared" si="809"/>
        <v>CHF</v>
      </c>
      <c r="L8617" s="158" t="str">
        <f t="shared" si="806"/>
        <v>EURCHF45478</v>
      </c>
      <c r="M8617" s="160">
        <f t="shared" si="810"/>
        <v>45478</v>
      </c>
      <c r="N8617" s="158">
        <v>1</v>
      </c>
      <c r="O8617" s="158">
        <v>0.97299999999999998</v>
      </c>
      <c r="P8617" s="161">
        <f t="shared" si="807"/>
        <v>0.97299999999999998</v>
      </c>
    </row>
    <row r="8618" spans="9:16" x14ac:dyDescent="0.2">
      <c r="I8618" s="158">
        <f t="shared" ref="I8618:I8681" si="811">IF(M8617=$G$2,I8617+1,I8617)</f>
        <v>21</v>
      </c>
      <c r="J8618" s="158" t="str">
        <f t="shared" si="808"/>
        <v>EUR</v>
      </c>
      <c r="K8618" s="158" t="str">
        <f t="shared" si="809"/>
        <v>CHF</v>
      </c>
      <c r="L8618" s="158" t="str">
        <f t="shared" si="806"/>
        <v>EURCHF45479</v>
      </c>
      <c r="M8618" s="160">
        <f t="shared" si="810"/>
        <v>45479</v>
      </c>
      <c r="N8618" s="158">
        <v>1</v>
      </c>
      <c r="O8618" s="158">
        <v>0.97299999999999998</v>
      </c>
      <c r="P8618" s="161">
        <f t="shared" si="807"/>
        <v>0.97299999999999998</v>
      </c>
    </row>
    <row r="8619" spans="9:16" x14ac:dyDescent="0.2">
      <c r="I8619" s="158">
        <f t="shared" si="811"/>
        <v>21</v>
      </c>
      <c r="J8619" s="158" t="str">
        <f t="shared" si="808"/>
        <v>EUR</v>
      </c>
      <c r="K8619" s="158" t="str">
        <f t="shared" si="809"/>
        <v>CHF</v>
      </c>
      <c r="L8619" s="158" t="str">
        <f t="shared" si="806"/>
        <v>EURCHF45480</v>
      </c>
      <c r="M8619" s="160">
        <f t="shared" si="810"/>
        <v>45480</v>
      </c>
      <c r="N8619" s="158">
        <v>1</v>
      </c>
      <c r="O8619" s="158">
        <v>0.97299999999999998</v>
      </c>
      <c r="P8619" s="161">
        <f t="shared" si="807"/>
        <v>0.97299999999999998</v>
      </c>
    </row>
    <row r="8620" spans="9:16" x14ac:dyDescent="0.2">
      <c r="I8620" s="158">
        <f t="shared" si="811"/>
        <v>21</v>
      </c>
      <c r="J8620" s="158" t="str">
        <f t="shared" si="808"/>
        <v>EUR</v>
      </c>
      <c r="K8620" s="158" t="str">
        <f t="shared" si="809"/>
        <v>CHF</v>
      </c>
      <c r="L8620" s="158" t="str">
        <f t="shared" si="806"/>
        <v>EURCHF45481</v>
      </c>
      <c r="M8620" s="160">
        <f t="shared" si="810"/>
        <v>45481</v>
      </c>
      <c r="N8620" s="158">
        <v>1</v>
      </c>
      <c r="O8620" s="158">
        <v>0.97109999999999996</v>
      </c>
      <c r="P8620" s="161">
        <f t="shared" si="807"/>
        <v>0.97109999999999996</v>
      </c>
    </row>
    <row r="8621" spans="9:16" x14ac:dyDescent="0.2">
      <c r="I8621" s="158">
        <f t="shared" si="811"/>
        <v>21</v>
      </c>
      <c r="J8621" s="158" t="str">
        <f t="shared" si="808"/>
        <v>EUR</v>
      </c>
      <c r="K8621" s="158" t="str">
        <f t="shared" si="809"/>
        <v>CHF</v>
      </c>
      <c r="L8621" s="158" t="str">
        <f t="shared" si="806"/>
        <v>EURCHF45482</v>
      </c>
      <c r="M8621" s="160">
        <f t="shared" si="810"/>
        <v>45482</v>
      </c>
      <c r="N8621" s="158">
        <v>1</v>
      </c>
      <c r="O8621" s="158">
        <v>0.97119999999999995</v>
      </c>
      <c r="P8621" s="161">
        <f t="shared" si="807"/>
        <v>0.97119999999999995</v>
      </c>
    </row>
    <row r="8622" spans="9:16" x14ac:dyDescent="0.2">
      <c r="I8622" s="158">
        <f t="shared" si="811"/>
        <v>21</v>
      </c>
      <c r="J8622" s="158" t="str">
        <f t="shared" si="808"/>
        <v>EUR</v>
      </c>
      <c r="K8622" s="158" t="str">
        <f t="shared" si="809"/>
        <v>CHF</v>
      </c>
      <c r="L8622" s="158" t="str">
        <f t="shared" si="806"/>
        <v>EURCHF45483</v>
      </c>
      <c r="M8622" s="160">
        <f t="shared" si="810"/>
        <v>45483</v>
      </c>
      <c r="N8622" s="158">
        <v>1</v>
      </c>
      <c r="O8622" s="158">
        <v>0.97230000000000005</v>
      </c>
      <c r="P8622" s="161">
        <f t="shared" si="807"/>
        <v>0.97230000000000005</v>
      </c>
    </row>
    <row r="8623" spans="9:16" x14ac:dyDescent="0.2">
      <c r="I8623" s="158">
        <f t="shared" si="811"/>
        <v>21</v>
      </c>
      <c r="J8623" s="158" t="str">
        <f t="shared" si="808"/>
        <v>EUR</v>
      </c>
      <c r="K8623" s="158" t="str">
        <f t="shared" si="809"/>
        <v>CHF</v>
      </c>
      <c r="L8623" s="158" t="str">
        <f t="shared" si="806"/>
        <v>EURCHF45484</v>
      </c>
      <c r="M8623" s="160">
        <f t="shared" si="810"/>
        <v>45484</v>
      </c>
      <c r="N8623" s="158">
        <v>1</v>
      </c>
      <c r="O8623" s="158">
        <v>0.97489999999999999</v>
      </c>
      <c r="P8623" s="161">
        <f t="shared" si="807"/>
        <v>0.97489999999999999</v>
      </c>
    </row>
    <row r="8624" spans="9:16" x14ac:dyDescent="0.2">
      <c r="I8624" s="158">
        <f t="shared" si="811"/>
        <v>21</v>
      </c>
      <c r="J8624" s="158" t="str">
        <f t="shared" si="808"/>
        <v>EUR</v>
      </c>
      <c r="K8624" s="158" t="str">
        <f t="shared" si="809"/>
        <v>CHF</v>
      </c>
      <c r="L8624" s="158" t="str">
        <f t="shared" si="806"/>
        <v>EURCHF45485</v>
      </c>
      <c r="M8624" s="160">
        <f t="shared" si="810"/>
        <v>45485</v>
      </c>
      <c r="N8624" s="158">
        <v>1</v>
      </c>
      <c r="O8624" s="158">
        <v>0.97470000000000001</v>
      </c>
      <c r="P8624" s="161">
        <f t="shared" si="807"/>
        <v>0.97470000000000001</v>
      </c>
    </row>
    <row r="8625" spans="9:16" x14ac:dyDescent="0.2">
      <c r="I8625" s="158">
        <f t="shared" si="811"/>
        <v>21</v>
      </c>
      <c r="J8625" s="158" t="str">
        <f t="shared" si="808"/>
        <v>EUR</v>
      </c>
      <c r="K8625" s="158" t="str">
        <f t="shared" si="809"/>
        <v>CHF</v>
      </c>
      <c r="L8625" s="158" t="str">
        <f t="shared" si="806"/>
        <v>EURCHF45486</v>
      </c>
      <c r="M8625" s="160">
        <f t="shared" si="810"/>
        <v>45486</v>
      </c>
      <c r="N8625" s="158">
        <v>1</v>
      </c>
      <c r="O8625" s="158">
        <v>0.97470000000000001</v>
      </c>
      <c r="P8625" s="161">
        <f t="shared" si="807"/>
        <v>0.97470000000000001</v>
      </c>
    </row>
    <row r="8626" spans="9:16" x14ac:dyDescent="0.2">
      <c r="I8626" s="158">
        <f t="shared" si="811"/>
        <v>21</v>
      </c>
      <c r="J8626" s="158" t="str">
        <f t="shared" si="808"/>
        <v>EUR</v>
      </c>
      <c r="K8626" s="158" t="str">
        <f t="shared" si="809"/>
        <v>CHF</v>
      </c>
      <c r="L8626" s="158" t="str">
        <f t="shared" si="806"/>
        <v>EURCHF45487</v>
      </c>
      <c r="M8626" s="160">
        <f t="shared" si="810"/>
        <v>45487</v>
      </c>
      <c r="N8626" s="158">
        <v>1</v>
      </c>
      <c r="O8626" s="158">
        <v>0.97470000000000001</v>
      </c>
      <c r="P8626" s="161">
        <f t="shared" si="807"/>
        <v>0.97470000000000001</v>
      </c>
    </row>
    <row r="8627" spans="9:16" x14ac:dyDescent="0.2">
      <c r="I8627" s="158">
        <f t="shared" si="811"/>
        <v>21</v>
      </c>
      <c r="J8627" s="158" t="str">
        <f t="shared" si="808"/>
        <v>EUR</v>
      </c>
      <c r="K8627" s="158" t="str">
        <f t="shared" si="809"/>
        <v>CHF</v>
      </c>
      <c r="L8627" s="158" t="str">
        <f t="shared" si="806"/>
        <v>EURCHF45488</v>
      </c>
      <c r="M8627" s="160">
        <f t="shared" si="810"/>
        <v>45488</v>
      </c>
      <c r="N8627" s="158">
        <v>1</v>
      </c>
      <c r="O8627" s="158">
        <v>0.97550000000000003</v>
      </c>
      <c r="P8627" s="161">
        <f t="shared" si="807"/>
        <v>0.97550000000000003</v>
      </c>
    </row>
    <row r="8628" spans="9:16" x14ac:dyDescent="0.2">
      <c r="I8628" s="158">
        <f t="shared" si="811"/>
        <v>21</v>
      </c>
      <c r="J8628" s="158" t="str">
        <f t="shared" si="808"/>
        <v>EUR</v>
      </c>
      <c r="K8628" s="158" t="str">
        <f t="shared" si="809"/>
        <v>CHF</v>
      </c>
      <c r="L8628" s="158" t="str">
        <f t="shared" si="806"/>
        <v>EURCHF45489</v>
      </c>
      <c r="M8628" s="160">
        <f t="shared" si="810"/>
        <v>45489</v>
      </c>
      <c r="N8628" s="158">
        <v>1</v>
      </c>
      <c r="O8628" s="158">
        <v>0.97609999999999997</v>
      </c>
      <c r="P8628" s="161">
        <f t="shared" si="807"/>
        <v>0.97609999999999997</v>
      </c>
    </row>
    <row r="8629" spans="9:16" x14ac:dyDescent="0.2">
      <c r="I8629" s="158">
        <f t="shared" si="811"/>
        <v>21</v>
      </c>
      <c r="J8629" s="158" t="str">
        <f t="shared" si="808"/>
        <v>EUR</v>
      </c>
      <c r="K8629" s="158" t="str">
        <f t="shared" si="809"/>
        <v>CHF</v>
      </c>
      <c r="L8629" s="158" t="str">
        <f t="shared" si="806"/>
        <v>EURCHF45490</v>
      </c>
      <c r="M8629" s="160">
        <f t="shared" si="810"/>
        <v>45490</v>
      </c>
      <c r="N8629" s="158">
        <v>1</v>
      </c>
      <c r="O8629" s="158">
        <v>0.96930000000000005</v>
      </c>
      <c r="P8629" s="161">
        <f t="shared" si="807"/>
        <v>0.96930000000000005</v>
      </c>
    </row>
    <row r="8630" spans="9:16" x14ac:dyDescent="0.2">
      <c r="I8630" s="158">
        <f t="shared" si="811"/>
        <v>21</v>
      </c>
      <c r="J8630" s="158" t="str">
        <f t="shared" si="808"/>
        <v>EUR</v>
      </c>
      <c r="K8630" s="158" t="str">
        <f t="shared" si="809"/>
        <v>CHF</v>
      </c>
      <c r="L8630" s="158" t="str">
        <f t="shared" si="806"/>
        <v>EURCHF45491</v>
      </c>
      <c r="M8630" s="160">
        <f t="shared" si="810"/>
        <v>45491</v>
      </c>
      <c r="N8630" s="158">
        <v>1</v>
      </c>
      <c r="O8630" s="158">
        <v>0.96660000000000001</v>
      </c>
      <c r="P8630" s="161">
        <f t="shared" si="807"/>
        <v>0.96660000000000001</v>
      </c>
    </row>
    <row r="8631" spans="9:16" x14ac:dyDescent="0.2">
      <c r="I8631" s="158">
        <f t="shared" si="811"/>
        <v>21</v>
      </c>
      <c r="J8631" s="158" t="str">
        <f t="shared" si="808"/>
        <v>EUR</v>
      </c>
      <c r="K8631" s="158" t="str">
        <f t="shared" si="809"/>
        <v>CHF</v>
      </c>
      <c r="L8631" s="158" t="str">
        <f t="shared" si="806"/>
        <v>EURCHF45492</v>
      </c>
      <c r="M8631" s="160">
        <f t="shared" si="810"/>
        <v>45492</v>
      </c>
      <c r="N8631" s="158">
        <v>1</v>
      </c>
      <c r="O8631" s="158">
        <v>0.96879999999999999</v>
      </c>
      <c r="P8631" s="161">
        <f t="shared" si="807"/>
        <v>0.96879999999999999</v>
      </c>
    </row>
    <row r="8632" spans="9:16" x14ac:dyDescent="0.2">
      <c r="I8632" s="158">
        <f t="shared" si="811"/>
        <v>21</v>
      </c>
      <c r="J8632" s="158" t="str">
        <f t="shared" si="808"/>
        <v>EUR</v>
      </c>
      <c r="K8632" s="158" t="str">
        <f t="shared" si="809"/>
        <v>CHF</v>
      </c>
      <c r="L8632" s="158" t="str">
        <f t="shared" si="806"/>
        <v>EURCHF45493</v>
      </c>
      <c r="M8632" s="160">
        <f t="shared" si="810"/>
        <v>45493</v>
      </c>
      <c r="N8632" s="158">
        <v>1</v>
      </c>
      <c r="O8632" s="158">
        <v>0.96879999999999999</v>
      </c>
      <c r="P8632" s="161">
        <f t="shared" si="807"/>
        <v>0.96879999999999999</v>
      </c>
    </row>
    <row r="8633" spans="9:16" x14ac:dyDescent="0.2">
      <c r="I8633" s="158">
        <f t="shared" si="811"/>
        <v>21</v>
      </c>
      <c r="J8633" s="158" t="str">
        <f t="shared" si="808"/>
        <v>EUR</v>
      </c>
      <c r="K8633" s="158" t="str">
        <f t="shared" si="809"/>
        <v>CHF</v>
      </c>
      <c r="L8633" s="158" t="str">
        <f t="shared" si="806"/>
        <v>EURCHF45494</v>
      </c>
      <c r="M8633" s="160">
        <f t="shared" si="810"/>
        <v>45494</v>
      </c>
      <c r="N8633" s="158">
        <v>1</v>
      </c>
      <c r="O8633" s="158">
        <v>0.96879999999999999</v>
      </c>
      <c r="P8633" s="161">
        <f t="shared" si="807"/>
        <v>0.96879999999999999</v>
      </c>
    </row>
    <row r="8634" spans="9:16" x14ac:dyDescent="0.2">
      <c r="I8634" s="158">
        <f t="shared" si="811"/>
        <v>21</v>
      </c>
      <c r="J8634" s="158" t="str">
        <f t="shared" si="808"/>
        <v>EUR</v>
      </c>
      <c r="K8634" s="158" t="str">
        <f t="shared" si="809"/>
        <v>CHF</v>
      </c>
      <c r="L8634" s="158" t="str">
        <f t="shared" si="806"/>
        <v>EURCHF45495</v>
      </c>
      <c r="M8634" s="160">
        <f t="shared" si="810"/>
        <v>45495</v>
      </c>
      <c r="N8634" s="158">
        <v>1</v>
      </c>
      <c r="O8634" s="158">
        <v>0.96709999999999996</v>
      </c>
      <c r="P8634" s="161">
        <f t="shared" si="807"/>
        <v>0.96709999999999996</v>
      </c>
    </row>
    <row r="8635" spans="9:16" x14ac:dyDescent="0.2">
      <c r="I8635" s="158">
        <f t="shared" si="811"/>
        <v>21</v>
      </c>
      <c r="J8635" s="158" t="str">
        <f t="shared" si="808"/>
        <v>EUR</v>
      </c>
      <c r="K8635" s="158" t="str">
        <f t="shared" si="809"/>
        <v>CHF</v>
      </c>
      <c r="L8635" s="158" t="str">
        <f t="shared" si="806"/>
        <v>EURCHF45496</v>
      </c>
      <c r="M8635" s="160">
        <f t="shared" si="810"/>
        <v>45496</v>
      </c>
      <c r="N8635" s="158">
        <v>1</v>
      </c>
      <c r="O8635" s="158">
        <v>0.96809999999999996</v>
      </c>
      <c r="P8635" s="161">
        <f t="shared" si="807"/>
        <v>0.96809999999999996</v>
      </c>
    </row>
    <row r="8636" spans="9:16" x14ac:dyDescent="0.2">
      <c r="I8636" s="158">
        <f t="shared" si="811"/>
        <v>21</v>
      </c>
      <c r="J8636" s="158" t="str">
        <f t="shared" si="808"/>
        <v>EUR</v>
      </c>
      <c r="K8636" s="158" t="str">
        <f t="shared" si="809"/>
        <v>CHF</v>
      </c>
      <c r="L8636" s="158" t="str">
        <f t="shared" si="806"/>
        <v>EURCHF45497</v>
      </c>
      <c r="M8636" s="160">
        <f t="shared" si="810"/>
        <v>45497</v>
      </c>
      <c r="N8636" s="158">
        <v>1</v>
      </c>
      <c r="O8636" s="158">
        <v>0.96089999999999998</v>
      </c>
      <c r="P8636" s="161">
        <f t="shared" si="807"/>
        <v>0.96089999999999998</v>
      </c>
    </row>
    <row r="8637" spans="9:16" x14ac:dyDescent="0.2">
      <c r="I8637" s="158">
        <f t="shared" si="811"/>
        <v>21</v>
      </c>
      <c r="J8637" s="158" t="str">
        <f t="shared" si="808"/>
        <v>EUR</v>
      </c>
      <c r="K8637" s="158" t="str">
        <f t="shared" si="809"/>
        <v>CHF</v>
      </c>
      <c r="L8637" s="158" t="str">
        <f t="shared" si="806"/>
        <v>EURCHF45498</v>
      </c>
      <c r="M8637" s="160">
        <f t="shared" si="810"/>
        <v>45498</v>
      </c>
      <c r="N8637" s="158">
        <v>1</v>
      </c>
      <c r="O8637" s="158">
        <v>0.95340000000000003</v>
      </c>
      <c r="P8637" s="161">
        <f t="shared" si="807"/>
        <v>0.95340000000000003</v>
      </c>
    </row>
    <row r="8638" spans="9:16" x14ac:dyDescent="0.2">
      <c r="I8638" s="158">
        <f t="shared" si="811"/>
        <v>21</v>
      </c>
      <c r="J8638" s="158" t="str">
        <f t="shared" si="808"/>
        <v>EUR</v>
      </c>
      <c r="K8638" s="158" t="str">
        <f t="shared" si="809"/>
        <v>CHF</v>
      </c>
      <c r="L8638" s="158" t="str">
        <f t="shared" si="806"/>
        <v>EURCHF45499</v>
      </c>
      <c r="M8638" s="160">
        <f t="shared" si="810"/>
        <v>45499</v>
      </c>
      <c r="N8638" s="158">
        <v>1</v>
      </c>
      <c r="O8638" s="158">
        <v>0.95940000000000003</v>
      </c>
      <c r="P8638" s="161">
        <f t="shared" si="807"/>
        <v>0.95940000000000003</v>
      </c>
    </row>
    <row r="8639" spans="9:16" x14ac:dyDescent="0.2">
      <c r="I8639" s="158">
        <f t="shared" si="811"/>
        <v>21</v>
      </c>
      <c r="J8639" s="158" t="str">
        <f t="shared" si="808"/>
        <v>EUR</v>
      </c>
      <c r="K8639" s="158" t="str">
        <f t="shared" si="809"/>
        <v>CHF</v>
      </c>
      <c r="L8639" s="158" t="str">
        <f t="shared" si="806"/>
        <v>EURCHF45500</v>
      </c>
      <c r="M8639" s="160">
        <f t="shared" si="810"/>
        <v>45500</v>
      </c>
      <c r="N8639" s="158">
        <v>1</v>
      </c>
      <c r="O8639" s="158">
        <v>0.95940000000000003</v>
      </c>
      <c r="P8639" s="161">
        <f t="shared" si="807"/>
        <v>0.95940000000000003</v>
      </c>
    </row>
    <row r="8640" spans="9:16" x14ac:dyDescent="0.2">
      <c r="I8640" s="158">
        <f t="shared" si="811"/>
        <v>21</v>
      </c>
      <c r="J8640" s="158" t="str">
        <f t="shared" si="808"/>
        <v>EUR</v>
      </c>
      <c r="K8640" s="158" t="str">
        <f t="shared" si="809"/>
        <v>CHF</v>
      </c>
      <c r="L8640" s="158" t="str">
        <f t="shared" si="806"/>
        <v>EURCHF45501</v>
      </c>
      <c r="M8640" s="160">
        <f t="shared" si="810"/>
        <v>45501</v>
      </c>
      <c r="N8640" s="158">
        <v>1</v>
      </c>
      <c r="O8640" s="158">
        <v>0.95940000000000003</v>
      </c>
      <c r="P8640" s="161">
        <f t="shared" si="807"/>
        <v>0.95940000000000003</v>
      </c>
    </row>
    <row r="8641" spans="9:16" x14ac:dyDescent="0.2">
      <c r="I8641" s="158">
        <f t="shared" si="811"/>
        <v>21</v>
      </c>
      <c r="J8641" s="158" t="str">
        <f t="shared" si="808"/>
        <v>EUR</v>
      </c>
      <c r="K8641" s="158" t="str">
        <f t="shared" si="809"/>
        <v>CHF</v>
      </c>
      <c r="L8641" s="158" t="str">
        <f t="shared" si="806"/>
        <v>EURCHF45502</v>
      </c>
      <c r="M8641" s="160">
        <f t="shared" si="810"/>
        <v>45502</v>
      </c>
      <c r="N8641" s="158">
        <v>1</v>
      </c>
      <c r="O8641" s="158">
        <v>0.95779999999999998</v>
      </c>
      <c r="P8641" s="161">
        <f t="shared" si="807"/>
        <v>0.95779999999999998</v>
      </c>
    </row>
    <row r="8642" spans="9:16" x14ac:dyDescent="0.2">
      <c r="I8642" s="158">
        <f t="shared" si="811"/>
        <v>21</v>
      </c>
      <c r="J8642" s="158" t="str">
        <f t="shared" si="808"/>
        <v>EUR</v>
      </c>
      <c r="K8642" s="158" t="str">
        <f t="shared" si="809"/>
        <v>CHF</v>
      </c>
      <c r="L8642" s="158" t="str">
        <f t="shared" si="806"/>
        <v>EURCHF45503</v>
      </c>
      <c r="M8642" s="160">
        <f t="shared" si="810"/>
        <v>45503</v>
      </c>
      <c r="N8642" s="158">
        <v>1</v>
      </c>
      <c r="O8642" s="158">
        <v>0.95920000000000005</v>
      </c>
      <c r="P8642" s="161">
        <f t="shared" si="807"/>
        <v>0.95920000000000005</v>
      </c>
    </row>
    <row r="8643" spans="9:16" x14ac:dyDescent="0.2">
      <c r="I8643" s="158">
        <f t="shared" si="811"/>
        <v>21</v>
      </c>
      <c r="J8643" s="158" t="str">
        <f t="shared" si="808"/>
        <v>EUR</v>
      </c>
      <c r="K8643" s="158" t="str">
        <f t="shared" si="809"/>
        <v>CHF</v>
      </c>
      <c r="L8643" s="158" t="str">
        <f t="shared" ref="L8643:L8706" si="812">J8643&amp;K8643&amp;M8643</f>
        <v>EURCHF45504</v>
      </c>
      <c r="M8643" s="160">
        <f t="shared" si="810"/>
        <v>45504</v>
      </c>
      <c r="N8643" s="158">
        <v>1</v>
      </c>
      <c r="O8643" s="158">
        <v>0.95330000000000004</v>
      </c>
      <c r="P8643" s="161">
        <f t="shared" ref="P8643:P8706" si="813">ROUND(N8643*O8643,4)</f>
        <v>0.95330000000000004</v>
      </c>
    </row>
    <row r="8644" spans="9:16" x14ac:dyDescent="0.2">
      <c r="I8644" s="158">
        <f t="shared" si="811"/>
        <v>21</v>
      </c>
      <c r="J8644" s="158" t="str">
        <f t="shared" ref="J8644:J8707" si="814">VLOOKUP($I8644,$A:$C,2,FALSE)</f>
        <v>EUR</v>
      </c>
      <c r="K8644" s="158" t="str">
        <f t="shared" ref="K8644:K8707" si="815">VLOOKUP($I8644,$A:$C,3,FALSE)</f>
        <v>CHF</v>
      </c>
      <c r="L8644" s="158" t="str">
        <f t="shared" si="812"/>
        <v>EURCHF45505</v>
      </c>
      <c r="M8644" s="160">
        <f t="shared" ref="M8644:M8707" si="816">IF(I8644=I8643,M8643+1,$G$1)</f>
        <v>45505</v>
      </c>
      <c r="N8644" s="158">
        <v>1</v>
      </c>
      <c r="O8644" s="158">
        <v>0.94669999999999999</v>
      </c>
      <c r="P8644" s="161">
        <f t="shared" si="813"/>
        <v>0.94669999999999999</v>
      </c>
    </row>
    <row r="8645" spans="9:16" x14ac:dyDescent="0.2">
      <c r="I8645" s="158">
        <f t="shared" si="811"/>
        <v>21</v>
      </c>
      <c r="J8645" s="158" t="str">
        <f t="shared" si="814"/>
        <v>EUR</v>
      </c>
      <c r="K8645" s="158" t="str">
        <f t="shared" si="815"/>
        <v>CHF</v>
      </c>
      <c r="L8645" s="158" t="str">
        <f t="shared" si="812"/>
        <v>EURCHF45506</v>
      </c>
      <c r="M8645" s="160">
        <f t="shared" si="816"/>
        <v>45506</v>
      </c>
      <c r="N8645" s="158">
        <v>1</v>
      </c>
      <c r="O8645" s="158">
        <v>0.94330000000000003</v>
      </c>
      <c r="P8645" s="161">
        <f t="shared" si="813"/>
        <v>0.94330000000000003</v>
      </c>
    </row>
    <row r="8646" spans="9:16" x14ac:dyDescent="0.2">
      <c r="I8646" s="158">
        <f t="shared" si="811"/>
        <v>21</v>
      </c>
      <c r="J8646" s="158" t="str">
        <f t="shared" si="814"/>
        <v>EUR</v>
      </c>
      <c r="K8646" s="158" t="str">
        <f t="shared" si="815"/>
        <v>CHF</v>
      </c>
      <c r="L8646" s="158" t="str">
        <f t="shared" si="812"/>
        <v>EURCHF45507</v>
      </c>
      <c r="M8646" s="160">
        <f t="shared" si="816"/>
        <v>45507</v>
      </c>
      <c r="N8646" s="158">
        <v>1</v>
      </c>
      <c r="O8646" s="158">
        <v>0.94330000000000003</v>
      </c>
      <c r="P8646" s="161">
        <f t="shared" si="813"/>
        <v>0.94330000000000003</v>
      </c>
    </row>
    <row r="8647" spans="9:16" x14ac:dyDescent="0.2">
      <c r="I8647" s="158">
        <f t="shared" si="811"/>
        <v>21</v>
      </c>
      <c r="J8647" s="158" t="str">
        <f t="shared" si="814"/>
        <v>EUR</v>
      </c>
      <c r="K8647" s="158" t="str">
        <f t="shared" si="815"/>
        <v>CHF</v>
      </c>
      <c r="L8647" s="158" t="str">
        <f t="shared" si="812"/>
        <v>EURCHF45508</v>
      </c>
      <c r="M8647" s="160">
        <f t="shared" si="816"/>
        <v>45508</v>
      </c>
      <c r="N8647" s="158">
        <v>1</v>
      </c>
      <c r="O8647" s="158">
        <v>0.94330000000000003</v>
      </c>
      <c r="P8647" s="161">
        <f t="shared" si="813"/>
        <v>0.94330000000000003</v>
      </c>
    </row>
    <row r="8648" spans="9:16" x14ac:dyDescent="0.2">
      <c r="I8648" s="158">
        <f t="shared" si="811"/>
        <v>21</v>
      </c>
      <c r="J8648" s="158" t="str">
        <f t="shared" si="814"/>
        <v>EUR</v>
      </c>
      <c r="K8648" s="158" t="str">
        <f t="shared" si="815"/>
        <v>CHF</v>
      </c>
      <c r="L8648" s="158" t="str">
        <f t="shared" si="812"/>
        <v>EURCHF45509</v>
      </c>
      <c r="M8648" s="160">
        <f t="shared" si="816"/>
        <v>45509</v>
      </c>
      <c r="N8648" s="158">
        <v>1</v>
      </c>
      <c r="O8648" s="158">
        <v>0.9304</v>
      </c>
      <c r="P8648" s="161">
        <f t="shared" si="813"/>
        <v>0.9304</v>
      </c>
    </row>
    <row r="8649" spans="9:16" x14ac:dyDescent="0.2">
      <c r="I8649" s="158">
        <f t="shared" si="811"/>
        <v>21</v>
      </c>
      <c r="J8649" s="158" t="str">
        <f t="shared" si="814"/>
        <v>EUR</v>
      </c>
      <c r="K8649" s="158" t="str">
        <f t="shared" si="815"/>
        <v>CHF</v>
      </c>
      <c r="L8649" s="158" t="str">
        <f t="shared" si="812"/>
        <v>EURCHF45510</v>
      </c>
      <c r="M8649" s="160">
        <f t="shared" si="816"/>
        <v>45510</v>
      </c>
      <c r="N8649" s="158">
        <v>1</v>
      </c>
      <c r="O8649" s="158">
        <v>0.9325</v>
      </c>
      <c r="P8649" s="161">
        <f t="shared" si="813"/>
        <v>0.9325</v>
      </c>
    </row>
    <row r="8650" spans="9:16" x14ac:dyDescent="0.2">
      <c r="I8650" s="158">
        <f t="shared" si="811"/>
        <v>21</v>
      </c>
      <c r="J8650" s="158" t="str">
        <f t="shared" si="814"/>
        <v>EUR</v>
      </c>
      <c r="K8650" s="158" t="str">
        <f t="shared" si="815"/>
        <v>CHF</v>
      </c>
      <c r="L8650" s="158" t="str">
        <f t="shared" si="812"/>
        <v>EURCHF45511</v>
      </c>
      <c r="M8650" s="160">
        <f t="shared" si="816"/>
        <v>45511</v>
      </c>
      <c r="N8650" s="158">
        <v>1</v>
      </c>
      <c r="O8650" s="158">
        <v>0.94089999999999996</v>
      </c>
      <c r="P8650" s="161">
        <f t="shared" si="813"/>
        <v>0.94089999999999996</v>
      </c>
    </row>
    <row r="8651" spans="9:16" x14ac:dyDescent="0.2">
      <c r="I8651" s="158">
        <f t="shared" si="811"/>
        <v>21</v>
      </c>
      <c r="J8651" s="158" t="str">
        <f t="shared" si="814"/>
        <v>EUR</v>
      </c>
      <c r="K8651" s="158" t="str">
        <f t="shared" si="815"/>
        <v>CHF</v>
      </c>
      <c r="L8651" s="158" t="str">
        <f t="shared" si="812"/>
        <v>EURCHF45512</v>
      </c>
      <c r="M8651" s="160">
        <f t="shared" si="816"/>
        <v>45512</v>
      </c>
      <c r="N8651" s="158">
        <v>1</v>
      </c>
      <c r="O8651" s="158">
        <v>0.93679999999999997</v>
      </c>
      <c r="P8651" s="161">
        <f t="shared" si="813"/>
        <v>0.93679999999999997</v>
      </c>
    </row>
    <row r="8652" spans="9:16" x14ac:dyDescent="0.2">
      <c r="I8652" s="158">
        <f t="shared" si="811"/>
        <v>21</v>
      </c>
      <c r="J8652" s="158" t="str">
        <f t="shared" si="814"/>
        <v>EUR</v>
      </c>
      <c r="K8652" s="158" t="str">
        <f t="shared" si="815"/>
        <v>CHF</v>
      </c>
      <c r="L8652" s="158" t="str">
        <f t="shared" si="812"/>
        <v>EURCHF45513</v>
      </c>
      <c r="M8652" s="160">
        <f t="shared" si="816"/>
        <v>45513</v>
      </c>
      <c r="N8652" s="158">
        <v>1</v>
      </c>
      <c r="O8652" s="158">
        <v>0.94350000000000001</v>
      </c>
      <c r="P8652" s="161">
        <f t="shared" si="813"/>
        <v>0.94350000000000001</v>
      </c>
    </row>
    <row r="8653" spans="9:16" x14ac:dyDescent="0.2">
      <c r="I8653" s="158">
        <f t="shared" si="811"/>
        <v>21</v>
      </c>
      <c r="J8653" s="158" t="str">
        <f t="shared" si="814"/>
        <v>EUR</v>
      </c>
      <c r="K8653" s="158" t="str">
        <f t="shared" si="815"/>
        <v>CHF</v>
      </c>
      <c r="L8653" s="158" t="str">
        <f t="shared" si="812"/>
        <v>EURCHF45514</v>
      </c>
      <c r="M8653" s="160">
        <f t="shared" si="816"/>
        <v>45514</v>
      </c>
      <c r="N8653" s="158">
        <v>1</v>
      </c>
      <c r="O8653" s="158">
        <v>0.94350000000000001</v>
      </c>
      <c r="P8653" s="161">
        <f t="shared" si="813"/>
        <v>0.94350000000000001</v>
      </c>
    </row>
    <row r="8654" spans="9:16" x14ac:dyDescent="0.2">
      <c r="I8654" s="158">
        <f t="shared" si="811"/>
        <v>21</v>
      </c>
      <c r="J8654" s="158" t="str">
        <f t="shared" si="814"/>
        <v>EUR</v>
      </c>
      <c r="K8654" s="158" t="str">
        <f t="shared" si="815"/>
        <v>CHF</v>
      </c>
      <c r="L8654" s="158" t="str">
        <f t="shared" si="812"/>
        <v>EURCHF45515</v>
      </c>
      <c r="M8654" s="160">
        <f t="shared" si="816"/>
        <v>45515</v>
      </c>
      <c r="N8654" s="158">
        <v>1</v>
      </c>
      <c r="O8654" s="158">
        <v>0.94350000000000001</v>
      </c>
      <c r="P8654" s="161">
        <f t="shared" si="813"/>
        <v>0.94350000000000001</v>
      </c>
    </row>
    <row r="8655" spans="9:16" x14ac:dyDescent="0.2">
      <c r="I8655" s="158">
        <f t="shared" si="811"/>
        <v>21</v>
      </c>
      <c r="J8655" s="158" t="str">
        <f t="shared" si="814"/>
        <v>EUR</v>
      </c>
      <c r="K8655" s="158" t="str">
        <f t="shared" si="815"/>
        <v>CHF</v>
      </c>
      <c r="L8655" s="158" t="str">
        <f t="shared" si="812"/>
        <v>EURCHF45516</v>
      </c>
      <c r="M8655" s="160">
        <f t="shared" si="816"/>
        <v>45516</v>
      </c>
      <c r="N8655" s="158">
        <v>1</v>
      </c>
      <c r="O8655" s="158">
        <v>0.94910000000000005</v>
      </c>
      <c r="P8655" s="161">
        <f t="shared" si="813"/>
        <v>0.94910000000000005</v>
      </c>
    </row>
    <row r="8656" spans="9:16" x14ac:dyDescent="0.2">
      <c r="I8656" s="158">
        <f t="shared" si="811"/>
        <v>21</v>
      </c>
      <c r="J8656" s="158" t="str">
        <f t="shared" si="814"/>
        <v>EUR</v>
      </c>
      <c r="K8656" s="158" t="str">
        <f t="shared" si="815"/>
        <v>CHF</v>
      </c>
      <c r="L8656" s="158" t="str">
        <f t="shared" si="812"/>
        <v>EURCHF45517</v>
      </c>
      <c r="M8656" s="160">
        <f t="shared" si="816"/>
        <v>45517</v>
      </c>
      <c r="N8656" s="158">
        <v>1</v>
      </c>
      <c r="O8656" s="158">
        <v>0.94799999999999995</v>
      </c>
      <c r="P8656" s="161">
        <f t="shared" si="813"/>
        <v>0.94799999999999995</v>
      </c>
    </row>
    <row r="8657" spans="9:16" x14ac:dyDescent="0.2">
      <c r="I8657" s="158">
        <f t="shared" si="811"/>
        <v>21</v>
      </c>
      <c r="J8657" s="158" t="str">
        <f t="shared" si="814"/>
        <v>EUR</v>
      </c>
      <c r="K8657" s="158" t="str">
        <f t="shared" si="815"/>
        <v>CHF</v>
      </c>
      <c r="L8657" s="158" t="str">
        <f t="shared" si="812"/>
        <v>EURCHF45518</v>
      </c>
      <c r="M8657" s="160">
        <f t="shared" si="816"/>
        <v>45518</v>
      </c>
      <c r="N8657" s="158">
        <v>1</v>
      </c>
      <c r="O8657" s="158">
        <v>0.95150000000000001</v>
      </c>
      <c r="P8657" s="161">
        <f t="shared" si="813"/>
        <v>0.95150000000000001</v>
      </c>
    </row>
    <row r="8658" spans="9:16" x14ac:dyDescent="0.2">
      <c r="I8658" s="158">
        <f t="shared" si="811"/>
        <v>21</v>
      </c>
      <c r="J8658" s="158" t="str">
        <f t="shared" si="814"/>
        <v>EUR</v>
      </c>
      <c r="K8658" s="158" t="str">
        <f t="shared" si="815"/>
        <v>CHF</v>
      </c>
      <c r="L8658" s="158" t="str">
        <f t="shared" si="812"/>
        <v>EURCHF45519</v>
      </c>
      <c r="M8658" s="160">
        <f t="shared" si="816"/>
        <v>45519</v>
      </c>
      <c r="N8658" s="158">
        <v>1</v>
      </c>
      <c r="O8658" s="158">
        <v>0.95409999999999995</v>
      </c>
      <c r="P8658" s="161">
        <f t="shared" si="813"/>
        <v>0.95409999999999995</v>
      </c>
    </row>
    <row r="8659" spans="9:16" x14ac:dyDescent="0.2">
      <c r="I8659" s="158">
        <f t="shared" si="811"/>
        <v>21</v>
      </c>
      <c r="J8659" s="158" t="str">
        <f t="shared" si="814"/>
        <v>EUR</v>
      </c>
      <c r="K8659" s="158" t="str">
        <f t="shared" si="815"/>
        <v>CHF</v>
      </c>
      <c r="L8659" s="158" t="str">
        <f t="shared" si="812"/>
        <v>EURCHF45520</v>
      </c>
      <c r="M8659" s="160">
        <f t="shared" si="816"/>
        <v>45520</v>
      </c>
      <c r="N8659" s="158">
        <v>1</v>
      </c>
      <c r="O8659" s="158">
        <v>0.95399999999999996</v>
      </c>
      <c r="P8659" s="161">
        <f t="shared" si="813"/>
        <v>0.95399999999999996</v>
      </c>
    </row>
    <row r="8660" spans="9:16" x14ac:dyDescent="0.2">
      <c r="I8660" s="158">
        <f t="shared" si="811"/>
        <v>21</v>
      </c>
      <c r="J8660" s="158" t="str">
        <f t="shared" si="814"/>
        <v>EUR</v>
      </c>
      <c r="K8660" s="158" t="str">
        <f t="shared" si="815"/>
        <v>CHF</v>
      </c>
      <c r="L8660" s="158" t="str">
        <f t="shared" si="812"/>
        <v>EURCHF45521</v>
      </c>
      <c r="M8660" s="160">
        <f t="shared" si="816"/>
        <v>45521</v>
      </c>
      <c r="N8660" s="158">
        <v>1</v>
      </c>
      <c r="O8660" s="158">
        <v>0.95399999999999996</v>
      </c>
      <c r="P8660" s="161">
        <f t="shared" si="813"/>
        <v>0.95399999999999996</v>
      </c>
    </row>
    <row r="8661" spans="9:16" x14ac:dyDescent="0.2">
      <c r="I8661" s="158">
        <f t="shared" si="811"/>
        <v>21</v>
      </c>
      <c r="J8661" s="158" t="str">
        <f t="shared" si="814"/>
        <v>EUR</v>
      </c>
      <c r="K8661" s="158" t="str">
        <f t="shared" si="815"/>
        <v>CHF</v>
      </c>
      <c r="L8661" s="158" t="str">
        <f t="shared" si="812"/>
        <v>EURCHF45522</v>
      </c>
      <c r="M8661" s="160">
        <f t="shared" si="816"/>
        <v>45522</v>
      </c>
      <c r="N8661" s="158">
        <v>1</v>
      </c>
      <c r="O8661" s="158">
        <v>0.95399999999999996</v>
      </c>
      <c r="P8661" s="161">
        <f t="shared" si="813"/>
        <v>0.95399999999999996</v>
      </c>
    </row>
    <row r="8662" spans="9:16" x14ac:dyDescent="0.2">
      <c r="I8662" s="158">
        <f t="shared" si="811"/>
        <v>21</v>
      </c>
      <c r="J8662" s="158" t="str">
        <f t="shared" si="814"/>
        <v>EUR</v>
      </c>
      <c r="K8662" s="158" t="str">
        <f t="shared" si="815"/>
        <v>CHF</v>
      </c>
      <c r="L8662" s="158" t="str">
        <f t="shared" si="812"/>
        <v>EURCHF45523</v>
      </c>
      <c r="M8662" s="160">
        <f t="shared" si="816"/>
        <v>45523</v>
      </c>
      <c r="N8662" s="158">
        <v>1</v>
      </c>
      <c r="O8662" s="158">
        <v>0.95430000000000004</v>
      </c>
      <c r="P8662" s="161">
        <f t="shared" si="813"/>
        <v>0.95430000000000004</v>
      </c>
    </row>
    <row r="8663" spans="9:16" x14ac:dyDescent="0.2">
      <c r="I8663" s="158">
        <f t="shared" si="811"/>
        <v>21</v>
      </c>
      <c r="J8663" s="158" t="str">
        <f t="shared" si="814"/>
        <v>EUR</v>
      </c>
      <c r="K8663" s="158" t="str">
        <f t="shared" si="815"/>
        <v>CHF</v>
      </c>
      <c r="L8663" s="158" t="str">
        <f t="shared" si="812"/>
        <v>EURCHF45524</v>
      </c>
      <c r="M8663" s="160">
        <f t="shared" si="816"/>
        <v>45524</v>
      </c>
      <c r="N8663" s="158">
        <v>1</v>
      </c>
      <c r="O8663" s="158">
        <v>0.95269999999999999</v>
      </c>
      <c r="P8663" s="161">
        <f t="shared" si="813"/>
        <v>0.95269999999999999</v>
      </c>
    </row>
    <row r="8664" spans="9:16" x14ac:dyDescent="0.2">
      <c r="I8664" s="158">
        <f t="shared" si="811"/>
        <v>21</v>
      </c>
      <c r="J8664" s="158" t="str">
        <f t="shared" si="814"/>
        <v>EUR</v>
      </c>
      <c r="K8664" s="158" t="str">
        <f t="shared" si="815"/>
        <v>CHF</v>
      </c>
      <c r="L8664" s="158" t="str">
        <f t="shared" si="812"/>
        <v>EURCHF45525</v>
      </c>
      <c r="M8664" s="160">
        <f t="shared" si="816"/>
        <v>45525</v>
      </c>
      <c r="N8664" s="158">
        <v>1</v>
      </c>
      <c r="O8664" s="158">
        <v>0.95030000000000003</v>
      </c>
      <c r="P8664" s="161">
        <f t="shared" si="813"/>
        <v>0.95030000000000003</v>
      </c>
    </row>
    <row r="8665" spans="9:16" x14ac:dyDescent="0.2">
      <c r="I8665" s="158">
        <f t="shared" si="811"/>
        <v>21</v>
      </c>
      <c r="J8665" s="158" t="str">
        <f t="shared" si="814"/>
        <v>EUR</v>
      </c>
      <c r="K8665" s="158" t="str">
        <f t="shared" si="815"/>
        <v>CHF</v>
      </c>
      <c r="L8665" s="158" t="str">
        <f t="shared" si="812"/>
        <v>EURCHF45526</v>
      </c>
      <c r="M8665" s="160">
        <f t="shared" si="816"/>
        <v>45526</v>
      </c>
      <c r="N8665" s="158">
        <v>1</v>
      </c>
      <c r="O8665" s="158">
        <v>0.94899999999999995</v>
      </c>
      <c r="P8665" s="161">
        <f t="shared" si="813"/>
        <v>0.94899999999999995</v>
      </c>
    </row>
    <row r="8666" spans="9:16" x14ac:dyDescent="0.2">
      <c r="I8666" s="158">
        <f t="shared" si="811"/>
        <v>21</v>
      </c>
      <c r="J8666" s="158" t="str">
        <f t="shared" si="814"/>
        <v>EUR</v>
      </c>
      <c r="K8666" s="158" t="str">
        <f t="shared" si="815"/>
        <v>CHF</v>
      </c>
      <c r="L8666" s="158" t="str">
        <f t="shared" si="812"/>
        <v>EURCHF45527</v>
      </c>
      <c r="M8666" s="160">
        <f t="shared" si="816"/>
        <v>45527</v>
      </c>
      <c r="N8666" s="158">
        <v>1</v>
      </c>
      <c r="O8666" s="158">
        <v>0.9476</v>
      </c>
      <c r="P8666" s="161">
        <f t="shared" si="813"/>
        <v>0.9476</v>
      </c>
    </row>
    <row r="8667" spans="9:16" x14ac:dyDescent="0.2">
      <c r="I8667" s="158">
        <f t="shared" si="811"/>
        <v>21</v>
      </c>
      <c r="J8667" s="158" t="str">
        <f t="shared" si="814"/>
        <v>EUR</v>
      </c>
      <c r="K8667" s="158" t="str">
        <f t="shared" si="815"/>
        <v>CHF</v>
      </c>
      <c r="L8667" s="158" t="str">
        <f t="shared" si="812"/>
        <v>EURCHF45528</v>
      </c>
      <c r="M8667" s="160">
        <f t="shared" si="816"/>
        <v>45528</v>
      </c>
      <c r="N8667" s="158">
        <v>1</v>
      </c>
      <c r="O8667" s="158">
        <v>0.9476</v>
      </c>
      <c r="P8667" s="161">
        <f t="shared" si="813"/>
        <v>0.9476</v>
      </c>
    </row>
    <row r="8668" spans="9:16" x14ac:dyDescent="0.2">
      <c r="I8668" s="158">
        <f t="shared" si="811"/>
        <v>21</v>
      </c>
      <c r="J8668" s="158" t="str">
        <f t="shared" si="814"/>
        <v>EUR</v>
      </c>
      <c r="K8668" s="158" t="str">
        <f t="shared" si="815"/>
        <v>CHF</v>
      </c>
      <c r="L8668" s="158" t="str">
        <f t="shared" si="812"/>
        <v>EURCHF45529</v>
      </c>
      <c r="M8668" s="160">
        <f t="shared" si="816"/>
        <v>45529</v>
      </c>
      <c r="N8668" s="158">
        <v>1</v>
      </c>
      <c r="O8668" s="158">
        <v>0.9476</v>
      </c>
      <c r="P8668" s="161">
        <f t="shared" si="813"/>
        <v>0.9476</v>
      </c>
    </row>
    <row r="8669" spans="9:16" x14ac:dyDescent="0.2">
      <c r="I8669" s="158">
        <f t="shared" si="811"/>
        <v>21</v>
      </c>
      <c r="J8669" s="158" t="str">
        <f t="shared" si="814"/>
        <v>EUR</v>
      </c>
      <c r="K8669" s="158" t="str">
        <f t="shared" si="815"/>
        <v>CHF</v>
      </c>
      <c r="L8669" s="158" t="str">
        <f t="shared" si="812"/>
        <v>EURCHF45530</v>
      </c>
      <c r="M8669" s="160">
        <f t="shared" si="816"/>
        <v>45530</v>
      </c>
      <c r="N8669" s="158">
        <v>1</v>
      </c>
      <c r="O8669" s="158">
        <v>0.94599999999999995</v>
      </c>
      <c r="P8669" s="161">
        <f t="shared" si="813"/>
        <v>0.94599999999999995</v>
      </c>
    </row>
    <row r="8670" spans="9:16" x14ac:dyDescent="0.2">
      <c r="I8670" s="158">
        <f t="shared" si="811"/>
        <v>21</v>
      </c>
      <c r="J8670" s="158" t="str">
        <f t="shared" si="814"/>
        <v>EUR</v>
      </c>
      <c r="K8670" s="158" t="str">
        <f t="shared" si="815"/>
        <v>CHF</v>
      </c>
      <c r="L8670" s="158" t="str">
        <f t="shared" si="812"/>
        <v>EURCHF45531</v>
      </c>
      <c r="M8670" s="160">
        <f t="shared" si="816"/>
        <v>45531</v>
      </c>
      <c r="N8670" s="158">
        <v>1</v>
      </c>
      <c r="O8670" s="158">
        <v>0.94399999999999995</v>
      </c>
      <c r="P8670" s="161">
        <f t="shared" si="813"/>
        <v>0.94399999999999995</v>
      </c>
    </row>
    <row r="8671" spans="9:16" x14ac:dyDescent="0.2">
      <c r="I8671" s="158">
        <f t="shared" si="811"/>
        <v>21</v>
      </c>
      <c r="J8671" s="158" t="str">
        <f t="shared" si="814"/>
        <v>EUR</v>
      </c>
      <c r="K8671" s="158" t="str">
        <f t="shared" si="815"/>
        <v>CHF</v>
      </c>
      <c r="L8671" s="158" t="str">
        <f t="shared" si="812"/>
        <v>EURCHF45532</v>
      </c>
      <c r="M8671" s="160">
        <f t="shared" si="816"/>
        <v>45532</v>
      </c>
      <c r="N8671" s="158">
        <v>1</v>
      </c>
      <c r="O8671" s="158">
        <v>0.9375</v>
      </c>
      <c r="P8671" s="161">
        <f t="shared" si="813"/>
        <v>0.9375</v>
      </c>
    </row>
    <row r="8672" spans="9:16" x14ac:dyDescent="0.2">
      <c r="I8672" s="158">
        <f t="shared" si="811"/>
        <v>21</v>
      </c>
      <c r="J8672" s="158" t="str">
        <f t="shared" si="814"/>
        <v>EUR</v>
      </c>
      <c r="K8672" s="158" t="str">
        <f t="shared" si="815"/>
        <v>CHF</v>
      </c>
      <c r="L8672" s="158" t="str">
        <f t="shared" si="812"/>
        <v>EURCHF45533</v>
      </c>
      <c r="M8672" s="160">
        <f t="shared" si="816"/>
        <v>45533</v>
      </c>
      <c r="N8672" s="158">
        <v>1</v>
      </c>
      <c r="O8672" s="158">
        <v>0.93640000000000001</v>
      </c>
      <c r="P8672" s="161">
        <f t="shared" si="813"/>
        <v>0.93640000000000001</v>
      </c>
    </row>
    <row r="8673" spans="9:16" x14ac:dyDescent="0.2">
      <c r="I8673" s="158">
        <f t="shared" si="811"/>
        <v>21</v>
      </c>
      <c r="J8673" s="158" t="str">
        <f t="shared" si="814"/>
        <v>EUR</v>
      </c>
      <c r="K8673" s="158" t="str">
        <f t="shared" si="815"/>
        <v>CHF</v>
      </c>
      <c r="L8673" s="158" t="str">
        <f t="shared" si="812"/>
        <v>EURCHF45534</v>
      </c>
      <c r="M8673" s="160">
        <f t="shared" si="816"/>
        <v>45534</v>
      </c>
      <c r="N8673" s="158">
        <v>1</v>
      </c>
      <c r="O8673" s="158">
        <v>0.94159999999999999</v>
      </c>
      <c r="P8673" s="161">
        <f t="shared" si="813"/>
        <v>0.94159999999999999</v>
      </c>
    </row>
    <row r="8674" spans="9:16" x14ac:dyDescent="0.2">
      <c r="I8674" s="158">
        <f t="shared" si="811"/>
        <v>21</v>
      </c>
      <c r="J8674" s="158" t="str">
        <f t="shared" si="814"/>
        <v>EUR</v>
      </c>
      <c r="K8674" s="158" t="str">
        <f t="shared" si="815"/>
        <v>CHF</v>
      </c>
      <c r="L8674" s="158" t="str">
        <f t="shared" si="812"/>
        <v>EURCHF45535</v>
      </c>
      <c r="M8674" s="160">
        <f t="shared" si="816"/>
        <v>45535</v>
      </c>
      <c r="N8674" s="158">
        <v>1</v>
      </c>
      <c r="O8674" s="158">
        <v>0.94159999999999999</v>
      </c>
      <c r="P8674" s="161">
        <f t="shared" si="813"/>
        <v>0.94159999999999999</v>
      </c>
    </row>
    <row r="8675" spans="9:16" x14ac:dyDescent="0.2">
      <c r="I8675" s="158">
        <f t="shared" si="811"/>
        <v>21</v>
      </c>
      <c r="J8675" s="158" t="str">
        <f t="shared" si="814"/>
        <v>EUR</v>
      </c>
      <c r="K8675" s="158" t="str">
        <f t="shared" si="815"/>
        <v>CHF</v>
      </c>
      <c r="L8675" s="158" t="str">
        <f t="shared" si="812"/>
        <v>EURCHF45536</v>
      </c>
      <c r="M8675" s="160">
        <f t="shared" si="816"/>
        <v>45536</v>
      </c>
      <c r="N8675" s="158">
        <v>1</v>
      </c>
      <c r="O8675" s="158">
        <v>0.94159999999999999</v>
      </c>
      <c r="P8675" s="161">
        <f t="shared" si="813"/>
        <v>0.94159999999999999</v>
      </c>
    </row>
    <row r="8676" spans="9:16" x14ac:dyDescent="0.2">
      <c r="I8676" s="158">
        <f t="shared" si="811"/>
        <v>21</v>
      </c>
      <c r="J8676" s="158" t="str">
        <f t="shared" si="814"/>
        <v>EUR</v>
      </c>
      <c r="K8676" s="158" t="str">
        <f t="shared" si="815"/>
        <v>CHF</v>
      </c>
      <c r="L8676" s="158" t="str">
        <f t="shared" si="812"/>
        <v>EURCHF45537</v>
      </c>
      <c r="M8676" s="160">
        <f t="shared" si="816"/>
        <v>45537</v>
      </c>
      <c r="N8676" s="158">
        <v>1</v>
      </c>
      <c r="O8676" s="158">
        <v>0.9415</v>
      </c>
      <c r="P8676" s="161">
        <f t="shared" si="813"/>
        <v>0.9415</v>
      </c>
    </row>
    <row r="8677" spans="9:16" x14ac:dyDescent="0.2">
      <c r="I8677" s="158">
        <f t="shared" si="811"/>
        <v>21</v>
      </c>
      <c r="J8677" s="158" t="str">
        <f t="shared" si="814"/>
        <v>EUR</v>
      </c>
      <c r="K8677" s="158" t="str">
        <f t="shared" si="815"/>
        <v>CHF</v>
      </c>
      <c r="L8677" s="158" t="str">
        <f t="shared" si="812"/>
        <v>EURCHF45538</v>
      </c>
      <c r="M8677" s="160">
        <f t="shared" si="816"/>
        <v>45538</v>
      </c>
      <c r="N8677" s="158">
        <v>1</v>
      </c>
      <c r="O8677" s="158">
        <v>0.94089999999999996</v>
      </c>
      <c r="P8677" s="161">
        <f t="shared" si="813"/>
        <v>0.94089999999999996</v>
      </c>
    </row>
    <row r="8678" spans="9:16" x14ac:dyDescent="0.2">
      <c r="I8678" s="158">
        <f t="shared" si="811"/>
        <v>21</v>
      </c>
      <c r="J8678" s="158" t="str">
        <f t="shared" si="814"/>
        <v>EUR</v>
      </c>
      <c r="K8678" s="158" t="str">
        <f t="shared" si="815"/>
        <v>CHF</v>
      </c>
      <c r="L8678" s="158" t="str">
        <f t="shared" si="812"/>
        <v>EURCHF45539</v>
      </c>
      <c r="M8678" s="160">
        <f t="shared" si="816"/>
        <v>45539</v>
      </c>
      <c r="N8678" s="158">
        <v>1</v>
      </c>
      <c r="O8678" s="158">
        <v>0.93959999999999999</v>
      </c>
      <c r="P8678" s="161">
        <f t="shared" si="813"/>
        <v>0.93959999999999999</v>
      </c>
    </row>
    <row r="8679" spans="9:16" x14ac:dyDescent="0.2">
      <c r="I8679" s="158">
        <f t="shared" si="811"/>
        <v>21</v>
      </c>
      <c r="J8679" s="158" t="str">
        <f t="shared" si="814"/>
        <v>EUR</v>
      </c>
      <c r="K8679" s="158" t="str">
        <f t="shared" si="815"/>
        <v>CHF</v>
      </c>
      <c r="L8679" s="158" t="str">
        <f t="shared" si="812"/>
        <v>EURCHF45540</v>
      </c>
      <c r="M8679" s="160">
        <f t="shared" si="816"/>
        <v>45540</v>
      </c>
      <c r="N8679" s="158">
        <v>1</v>
      </c>
      <c r="O8679" s="158">
        <v>0.93899999999999995</v>
      </c>
      <c r="P8679" s="161">
        <f t="shared" si="813"/>
        <v>0.93899999999999995</v>
      </c>
    </row>
    <row r="8680" spans="9:16" x14ac:dyDescent="0.2">
      <c r="I8680" s="158">
        <f t="shared" si="811"/>
        <v>21</v>
      </c>
      <c r="J8680" s="158" t="str">
        <f t="shared" si="814"/>
        <v>EUR</v>
      </c>
      <c r="K8680" s="158" t="str">
        <f t="shared" si="815"/>
        <v>CHF</v>
      </c>
      <c r="L8680" s="158" t="str">
        <f t="shared" si="812"/>
        <v>EURCHF45541</v>
      </c>
      <c r="M8680" s="160">
        <f t="shared" si="816"/>
        <v>45541</v>
      </c>
      <c r="N8680" s="158">
        <v>1</v>
      </c>
      <c r="O8680" s="158">
        <v>0.9365</v>
      </c>
      <c r="P8680" s="161">
        <f t="shared" si="813"/>
        <v>0.9365</v>
      </c>
    </row>
    <row r="8681" spans="9:16" x14ac:dyDescent="0.2">
      <c r="I8681" s="158">
        <f t="shared" si="811"/>
        <v>21</v>
      </c>
      <c r="J8681" s="158" t="str">
        <f t="shared" si="814"/>
        <v>EUR</v>
      </c>
      <c r="K8681" s="158" t="str">
        <f t="shared" si="815"/>
        <v>CHF</v>
      </c>
      <c r="L8681" s="158" t="str">
        <f t="shared" si="812"/>
        <v>EURCHF45542</v>
      </c>
      <c r="M8681" s="160">
        <f t="shared" si="816"/>
        <v>45542</v>
      </c>
      <c r="N8681" s="158">
        <v>1</v>
      </c>
      <c r="O8681" s="158">
        <v>0.9365</v>
      </c>
      <c r="P8681" s="161">
        <f t="shared" si="813"/>
        <v>0.9365</v>
      </c>
    </row>
    <row r="8682" spans="9:16" x14ac:dyDescent="0.2">
      <c r="I8682" s="158">
        <f t="shared" ref="I8682:I8745" si="817">IF(M8681=$G$2,I8681+1,I8681)</f>
        <v>21</v>
      </c>
      <c r="J8682" s="158" t="str">
        <f t="shared" si="814"/>
        <v>EUR</v>
      </c>
      <c r="K8682" s="158" t="str">
        <f t="shared" si="815"/>
        <v>CHF</v>
      </c>
      <c r="L8682" s="158" t="str">
        <f t="shared" si="812"/>
        <v>EURCHF45543</v>
      </c>
      <c r="M8682" s="160">
        <f t="shared" si="816"/>
        <v>45543</v>
      </c>
      <c r="N8682" s="158">
        <v>1</v>
      </c>
      <c r="O8682" s="158">
        <v>0.9365</v>
      </c>
      <c r="P8682" s="161">
        <f t="shared" si="813"/>
        <v>0.9365</v>
      </c>
    </row>
    <row r="8683" spans="9:16" x14ac:dyDescent="0.2">
      <c r="I8683" s="158">
        <f t="shared" si="817"/>
        <v>21</v>
      </c>
      <c r="J8683" s="158" t="str">
        <f t="shared" si="814"/>
        <v>EUR</v>
      </c>
      <c r="K8683" s="158" t="str">
        <f t="shared" si="815"/>
        <v>CHF</v>
      </c>
      <c r="L8683" s="158" t="str">
        <f t="shared" si="812"/>
        <v>EURCHF45544</v>
      </c>
      <c r="M8683" s="160">
        <f t="shared" si="816"/>
        <v>45544</v>
      </c>
      <c r="N8683" s="158">
        <v>1</v>
      </c>
      <c r="O8683" s="158">
        <v>0.93759999999999999</v>
      </c>
      <c r="P8683" s="161">
        <f t="shared" si="813"/>
        <v>0.93759999999999999</v>
      </c>
    </row>
    <row r="8684" spans="9:16" x14ac:dyDescent="0.2">
      <c r="I8684" s="158">
        <f t="shared" si="817"/>
        <v>21</v>
      </c>
      <c r="J8684" s="158" t="str">
        <f t="shared" si="814"/>
        <v>EUR</v>
      </c>
      <c r="K8684" s="158" t="str">
        <f t="shared" si="815"/>
        <v>CHF</v>
      </c>
      <c r="L8684" s="158" t="str">
        <f t="shared" si="812"/>
        <v>EURCHF45545</v>
      </c>
      <c r="M8684" s="160">
        <f t="shared" si="816"/>
        <v>45545</v>
      </c>
      <c r="N8684" s="158">
        <v>1</v>
      </c>
      <c r="O8684" s="158">
        <v>0.93489999999999995</v>
      </c>
      <c r="P8684" s="161">
        <f t="shared" si="813"/>
        <v>0.93489999999999995</v>
      </c>
    </row>
    <row r="8685" spans="9:16" x14ac:dyDescent="0.2">
      <c r="I8685" s="158">
        <f t="shared" si="817"/>
        <v>21</v>
      </c>
      <c r="J8685" s="158" t="str">
        <f t="shared" si="814"/>
        <v>EUR</v>
      </c>
      <c r="K8685" s="158" t="str">
        <f t="shared" si="815"/>
        <v>CHF</v>
      </c>
      <c r="L8685" s="158" t="str">
        <f t="shared" si="812"/>
        <v>EURCHF45546</v>
      </c>
      <c r="M8685" s="160">
        <f t="shared" si="816"/>
        <v>45546</v>
      </c>
      <c r="N8685" s="158">
        <v>1</v>
      </c>
      <c r="O8685" s="158">
        <v>0.93579999999999997</v>
      </c>
      <c r="P8685" s="161">
        <f t="shared" si="813"/>
        <v>0.93579999999999997</v>
      </c>
    </row>
    <row r="8686" spans="9:16" x14ac:dyDescent="0.2">
      <c r="I8686" s="158">
        <f t="shared" si="817"/>
        <v>21</v>
      </c>
      <c r="J8686" s="158" t="str">
        <f t="shared" si="814"/>
        <v>EUR</v>
      </c>
      <c r="K8686" s="158" t="str">
        <f t="shared" si="815"/>
        <v>CHF</v>
      </c>
      <c r="L8686" s="158" t="str">
        <f t="shared" si="812"/>
        <v>EURCHF45547</v>
      </c>
      <c r="M8686" s="160">
        <f t="shared" si="816"/>
        <v>45547</v>
      </c>
      <c r="N8686" s="158">
        <v>1</v>
      </c>
      <c r="O8686" s="158">
        <v>0.94140000000000001</v>
      </c>
      <c r="P8686" s="161">
        <f t="shared" si="813"/>
        <v>0.94140000000000001</v>
      </c>
    </row>
    <row r="8687" spans="9:16" x14ac:dyDescent="0.2">
      <c r="I8687" s="158">
        <f t="shared" si="817"/>
        <v>21</v>
      </c>
      <c r="J8687" s="158" t="str">
        <f t="shared" si="814"/>
        <v>EUR</v>
      </c>
      <c r="K8687" s="158" t="str">
        <f t="shared" si="815"/>
        <v>CHF</v>
      </c>
      <c r="L8687" s="158" t="str">
        <f t="shared" si="812"/>
        <v>EURCHF45548</v>
      </c>
      <c r="M8687" s="160">
        <f t="shared" si="816"/>
        <v>45548</v>
      </c>
      <c r="N8687" s="158">
        <v>1</v>
      </c>
      <c r="O8687" s="158">
        <v>0.93869999999999998</v>
      </c>
      <c r="P8687" s="161">
        <f t="shared" si="813"/>
        <v>0.93869999999999998</v>
      </c>
    </row>
    <row r="8688" spans="9:16" x14ac:dyDescent="0.2">
      <c r="I8688" s="158">
        <f t="shared" si="817"/>
        <v>21</v>
      </c>
      <c r="J8688" s="158" t="str">
        <f t="shared" si="814"/>
        <v>EUR</v>
      </c>
      <c r="K8688" s="158" t="str">
        <f t="shared" si="815"/>
        <v>CHF</v>
      </c>
      <c r="L8688" s="158" t="str">
        <f t="shared" si="812"/>
        <v>EURCHF45549</v>
      </c>
      <c r="M8688" s="160">
        <f t="shared" si="816"/>
        <v>45549</v>
      </c>
      <c r="N8688" s="158">
        <v>1</v>
      </c>
      <c r="O8688" s="158">
        <v>0.93869999999999998</v>
      </c>
      <c r="P8688" s="161">
        <f t="shared" si="813"/>
        <v>0.93869999999999998</v>
      </c>
    </row>
    <row r="8689" spans="9:16" x14ac:dyDescent="0.2">
      <c r="I8689" s="158">
        <f t="shared" si="817"/>
        <v>21</v>
      </c>
      <c r="J8689" s="158" t="str">
        <f t="shared" si="814"/>
        <v>EUR</v>
      </c>
      <c r="K8689" s="158" t="str">
        <f t="shared" si="815"/>
        <v>CHF</v>
      </c>
      <c r="L8689" s="158" t="str">
        <f t="shared" si="812"/>
        <v>EURCHF45550</v>
      </c>
      <c r="M8689" s="160">
        <f t="shared" si="816"/>
        <v>45550</v>
      </c>
      <c r="N8689" s="158">
        <v>1</v>
      </c>
      <c r="O8689" s="158">
        <v>0.93869999999999998</v>
      </c>
      <c r="P8689" s="161">
        <f t="shared" si="813"/>
        <v>0.93869999999999998</v>
      </c>
    </row>
    <row r="8690" spans="9:16" x14ac:dyDescent="0.2">
      <c r="I8690" s="158">
        <f t="shared" si="817"/>
        <v>21</v>
      </c>
      <c r="J8690" s="158" t="str">
        <f t="shared" si="814"/>
        <v>EUR</v>
      </c>
      <c r="K8690" s="158" t="str">
        <f t="shared" si="815"/>
        <v>CHF</v>
      </c>
      <c r="L8690" s="158" t="str">
        <f t="shared" si="812"/>
        <v>EURCHF45551</v>
      </c>
      <c r="M8690" s="160">
        <f t="shared" si="816"/>
        <v>45551</v>
      </c>
      <c r="N8690" s="158">
        <v>1</v>
      </c>
      <c r="O8690" s="158">
        <v>0.93940000000000001</v>
      </c>
      <c r="P8690" s="161">
        <f t="shared" si="813"/>
        <v>0.93940000000000001</v>
      </c>
    </row>
    <row r="8691" spans="9:16" x14ac:dyDescent="0.2">
      <c r="I8691" s="158">
        <f t="shared" si="817"/>
        <v>21</v>
      </c>
      <c r="J8691" s="158" t="str">
        <f t="shared" si="814"/>
        <v>EUR</v>
      </c>
      <c r="K8691" s="158" t="str">
        <f t="shared" si="815"/>
        <v>CHF</v>
      </c>
      <c r="L8691" s="158" t="str">
        <f t="shared" si="812"/>
        <v>EURCHF45552</v>
      </c>
      <c r="M8691" s="160">
        <f t="shared" si="816"/>
        <v>45552</v>
      </c>
      <c r="N8691" s="158">
        <v>1</v>
      </c>
      <c r="O8691" s="158">
        <v>0.9405</v>
      </c>
      <c r="P8691" s="161">
        <f t="shared" si="813"/>
        <v>0.9405</v>
      </c>
    </row>
    <row r="8692" spans="9:16" x14ac:dyDescent="0.2">
      <c r="I8692" s="158">
        <f t="shared" si="817"/>
        <v>21</v>
      </c>
      <c r="J8692" s="158" t="str">
        <f t="shared" si="814"/>
        <v>EUR</v>
      </c>
      <c r="K8692" s="158" t="str">
        <f t="shared" si="815"/>
        <v>CHF</v>
      </c>
      <c r="L8692" s="158" t="str">
        <f t="shared" si="812"/>
        <v>EURCHF45553</v>
      </c>
      <c r="M8692" s="160">
        <f t="shared" si="816"/>
        <v>45553</v>
      </c>
      <c r="N8692" s="158">
        <v>1</v>
      </c>
      <c r="O8692" s="158">
        <v>0.93879999999999997</v>
      </c>
      <c r="P8692" s="161">
        <f t="shared" si="813"/>
        <v>0.93879999999999997</v>
      </c>
    </row>
    <row r="8693" spans="9:16" x14ac:dyDescent="0.2">
      <c r="I8693" s="158">
        <f t="shared" si="817"/>
        <v>21</v>
      </c>
      <c r="J8693" s="158" t="str">
        <f t="shared" si="814"/>
        <v>EUR</v>
      </c>
      <c r="K8693" s="158" t="str">
        <f t="shared" si="815"/>
        <v>CHF</v>
      </c>
      <c r="L8693" s="158" t="str">
        <f t="shared" si="812"/>
        <v>EURCHF45554</v>
      </c>
      <c r="M8693" s="160">
        <f t="shared" si="816"/>
        <v>45554</v>
      </c>
      <c r="N8693" s="158">
        <v>1</v>
      </c>
      <c r="O8693" s="158">
        <v>0.94599999999999995</v>
      </c>
      <c r="P8693" s="161">
        <f t="shared" si="813"/>
        <v>0.94599999999999995</v>
      </c>
    </row>
    <row r="8694" spans="9:16" x14ac:dyDescent="0.2">
      <c r="I8694" s="158">
        <f t="shared" si="817"/>
        <v>21</v>
      </c>
      <c r="J8694" s="158" t="str">
        <f t="shared" si="814"/>
        <v>EUR</v>
      </c>
      <c r="K8694" s="158" t="str">
        <f t="shared" si="815"/>
        <v>CHF</v>
      </c>
      <c r="L8694" s="158" t="str">
        <f t="shared" si="812"/>
        <v>EURCHF45555</v>
      </c>
      <c r="M8694" s="160">
        <f t="shared" si="816"/>
        <v>45555</v>
      </c>
      <c r="N8694" s="158">
        <v>1</v>
      </c>
      <c r="O8694" s="158">
        <v>0.9486</v>
      </c>
      <c r="P8694" s="161">
        <f t="shared" si="813"/>
        <v>0.9486</v>
      </c>
    </row>
    <row r="8695" spans="9:16" x14ac:dyDescent="0.2">
      <c r="I8695" s="158">
        <f t="shared" si="817"/>
        <v>21</v>
      </c>
      <c r="J8695" s="158" t="str">
        <f t="shared" si="814"/>
        <v>EUR</v>
      </c>
      <c r="K8695" s="158" t="str">
        <f t="shared" si="815"/>
        <v>CHF</v>
      </c>
      <c r="L8695" s="158" t="str">
        <f t="shared" si="812"/>
        <v>EURCHF45556</v>
      </c>
      <c r="M8695" s="160">
        <f t="shared" si="816"/>
        <v>45556</v>
      </c>
      <c r="N8695" s="158">
        <v>1</v>
      </c>
      <c r="O8695" s="158">
        <v>0.9486</v>
      </c>
      <c r="P8695" s="161">
        <f t="shared" si="813"/>
        <v>0.9486</v>
      </c>
    </row>
    <row r="8696" spans="9:16" x14ac:dyDescent="0.2">
      <c r="I8696" s="158">
        <f t="shared" si="817"/>
        <v>21</v>
      </c>
      <c r="J8696" s="158" t="str">
        <f t="shared" si="814"/>
        <v>EUR</v>
      </c>
      <c r="K8696" s="158" t="str">
        <f t="shared" si="815"/>
        <v>CHF</v>
      </c>
      <c r="L8696" s="158" t="str">
        <f t="shared" si="812"/>
        <v>EURCHF45557</v>
      </c>
      <c r="M8696" s="160">
        <f t="shared" si="816"/>
        <v>45557</v>
      </c>
      <c r="N8696" s="158">
        <v>1</v>
      </c>
      <c r="O8696" s="158">
        <v>0.9486</v>
      </c>
      <c r="P8696" s="161">
        <f t="shared" si="813"/>
        <v>0.9486</v>
      </c>
    </row>
    <row r="8697" spans="9:16" x14ac:dyDescent="0.2">
      <c r="I8697" s="158">
        <f t="shared" si="817"/>
        <v>21</v>
      </c>
      <c r="J8697" s="158" t="str">
        <f t="shared" si="814"/>
        <v>EUR</v>
      </c>
      <c r="K8697" s="158" t="str">
        <f t="shared" si="815"/>
        <v>CHF</v>
      </c>
      <c r="L8697" s="158" t="str">
        <f t="shared" si="812"/>
        <v>EURCHF45558</v>
      </c>
      <c r="M8697" s="160">
        <f t="shared" si="816"/>
        <v>45558</v>
      </c>
      <c r="N8697" s="158">
        <v>1</v>
      </c>
      <c r="O8697" s="158">
        <v>0.94479999999999997</v>
      </c>
      <c r="P8697" s="161">
        <f t="shared" si="813"/>
        <v>0.94479999999999997</v>
      </c>
    </row>
    <row r="8698" spans="9:16" x14ac:dyDescent="0.2">
      <c r="I8698" s="158">
        <f t="shared" si="817"/>
        <v>21</v>
      </c>
      <c r="J8698" s="158" t="str">
        <f t="shared" si="814"/>
        <v>EUR</v>
      </c>
      <c r="K8698" s="158" t="str">
        <f t="shared" si="815"/>
        <v>CHF</v>
      </c>
      <c r="L8698" s="158" t="str">
        <f t="shared" si="812"/>
        <v>EURCHF45559</v>
      </c>
      <c r="M8698" s="160">
        <f t="shared" si="816"/>
        <v>45559</v>
      </c>
      <c r="N8698" s="158">
        <v>1</v>
      </c>
      <c r="O8698" s="158">
        <v>0.94389999999999996</v>
      </c>
      <c r="P8698" s="161">
        <f t="shared" si="813"/>
        <v>0.94389999999999996</v>
      </c>
    </row>
    <row r="8699" spans="9:16" x14ac:dyDescent="0.2">
      <c r="I8699" s="158">
        <f t="shared" si="817"/>
        <v>21</v>
      </c>
      <c r="J8699" s="158" t="str">
        <f t="shared" si="814"/>
        <v>EUR</v>
      </c>
      <c r="K8699" s="158" t="str">
        <f t="shared" si="815"/>
        <v>CHF</v>
      </c>
      <c r="L8699" s="158" t="str">
        <f t="shared" si="812"/>
        <v>EURCHF45560</v>
      </c>
      <c r="M8699" s="160">
        <f t="shared" si="816"/>
        <v>45560</v>
      </c>
      <c r="N8699" s="158">
        <v>1</v>
      </c>
      <c r="O8699" s="158">
        <v>0.94950000000000001</v>
      </c>
      <c r="P8699" s="161">
        <f t="shared" si="813"/>
        <v>0.94950000000000001</v>
      </c>
    </row>
    <row r="8700" spans="9:16" x14ac:dyDescent="0.2">
      <c r="I8700" s="158">
        <f t="shared" si="817"/>
        <v>21</v>
      </c>
      <c r="J8700" s="158" t="str">
        <f t="shared" si="814"/>
        <v>EUR</v>
      </c>
      <c r="K8700" s="158" t="str">
        <f t="shared" si="815"/>
        <v>CHF</v>
      </c>
      <c r="L8700" s="158" t="str">
        <f t="shared" si="812"/>
        <v>EURCHF45561</v>
      </c>
      <c r="M8700" s="160">
        <f t="shared" si="816"/>
        <v>45561</v>
      </c>
      <c r="N8700" s="158">
        <v>1</v>
      </c>
      <c r="O8700" s="158">
        <v>0.94520000000000004</v>
      </c>
      <c r="P8700" s="161">
        <f t="shared" si="813"/>
        <v>0.94520000000000004</v>
      </c>
    </row>
    <row r="8701" spans="9:16" x14ac:dyDescent="0.2">
      <c r="I8701" s="158">
        <f t="shared" si="817"/>
        <v>21</v>
      </c>
      <c r="J8701" s="158" t="str">
        <f t="shared" si="814"/>
        <v>EUR</v>
      </c>
      <c r="K8701" s="158" t="str">
        <f t="shared" si="815"/>
        <v>CHF</v>
      </c>
      <c r="L8701" s="158" t="str">
        <f t="shared" si="812"/>
        <v>EURCHF45562</v>
      </c>
      <c r="M8701" s="160">
        <f t="shared" si="816"/>
        <v>45562</v>
      </c>
      <c r="N8701" s="158">
        <v>1</v>
      </c>
      <c r="O8701" s="158">
        <v>0.94199999999999995</v>
      </c>
      <c r="P8701" s="161">
        <f t="shared" si="813"/>
        <v>0.94199999999999995</v>
      </c>
    </row>
    <row r="8702" spans="9:16" x14ac:dyDescent="0.2">
      <c r="I8702" s="158">
        <f t="shared" si="817"/>
        <v>21</v>
      </c>
      <c r="J8702" s="158" t="str">
        <f t="shared" si="814"/>
        <v>EUR</v>
      </c>
      <c r="K8702" s="158" t="str">
        <f t="shared" si="815"/>
        <v>CHF</v>
      </c>
      <c r="L8702" s="158" t="str">
        <f t="shared" si="812"/>
        <v>EURCHF45563</v>
      </c>
      <c r="M8702" s="160">
        <f t="shared" si="816"/>
        <v>45563</v>
      </c>
      <c r="N8702" s="158">
        <v>1</v>
      </c>
      <c r="O8702" s="158">
        <v>0.94199999999999995</v>
      </c>
      <c r="P8702" s="161">
        <f t="shared" si="813"/>
        <v>0.94199999999999995</v>
      </c>
    </row>
    <row r="8703" spans="9:16" x14ac:dyDescent="0.2">
      <c r="I8703" s="158">
        <f t="shared" si="817"/>
        <v>21</v>
      </c>
      <c r="J8703" s="158" t="str">
        <f t="shared" si="814"/>
        <v>EUR</v>
      </c>
      <c r="K8703" s="158" t="str">
        <f t="shared" si="815"/>
        <v>CHF</v>
      </c>
      <c r="L8703" s="158" t="str">
        <f t="shared" si="812"/>
        <v>EURCHF45564</v>
      </c>
      <c r="M8703" s="160">
        <f t="shared" si="816"/>
        <v>45564</v>
      </c>
      <c r="N8703" s="158">
        <v>1</v>
      </c>
      <c r="O8703" s="158">
        <v>0.94199999999999995</v>
      </c>
      <c r="P8703" s="161">
        <f t="shared" si="813"/>
        <v>0.94199999999999995</v>
      </c>
    </row>
    <row r="8704" spans="9:16" x14ac:dyDescent="0.2">
      <c r="I8704" s="158">
        <f t="shared" si="817"/>
        <v>21</v>
      </c>
      <c r="J8704" s="158" t="str">
        <f t="shared" si="814"/>
        <v>EUR</v>
      </c>
      <c r="K8704" s="158" t="str">
        <f t="shared" si="815"/>
        <v>CHF</v>
      </c>
      <c r="L8704" s="158" t="str">
        <f t="shared" si="812"/>
        <v>EURCHF45565</v>
      </c>
      <c r="M8704" s="160">
        <f t="shared" si="816"/>
        <v>45565</v>
      </c>
      <c r="N8704" s="158">
        <v>1</v>
      </c>
      <c r="O8704" s="158">
        <v>0.94389999999999996</v>
      </c>
      <c r="P8704" s="161">
        <f t="shared" si="813"/>
        <v>0.94389999999999996</v>
      </c>
    </row>
    <row r="8705" spans="9:16" x14ac:dyDescent="0.2">
      <c r="I8705" s="158">
        <f t="shared" si="817"/>
        <v>21</v>
      </c>
      <c r="J8705" s="158" t="str">
        <f t="shared" si="814"/>
        <v>EUR</v>
      </c>
      <c r="K8705" s="158" t="str">
        <f t="shared" si="815"/>
        <v>CHF</v>
      </c>
      <c r="L8705" s="158" t="str">
        <f t="shared" si="812"/>
        <v>EURCHF45566</v>
      </c>
      <c r="M8705" s="160">
        <f t="shared" si="816"/>
        <v>45566</v>
      </c>
      <c r="N8705" s="158">
        <v>1</v>
      </c>
      <c r="O8705" s="158">
        <v>0.93940000000000001</v>
      </c>
      <c r="P8705" s="161">
        <f t="shared" si="813"/>
        <v>0.93940000000000001</v>
      </c>
    </row>
    <row r="8706" spans="9:16" x14ac:dyDescent="0.2">
      <c r="I8706" s="158">
        <f t="shared" si="817"/>
        <v>21</v>
      </c>
      <c r="J8706" s="158" t="str">
        <f t="shared" si="814"/>
        <v>EUR</v>
      </c>
      <c r="K8706" s="158" t="str">
        <f t="shared" si="815"/>
        <v>CHF</v>
      </c>
      <c r="L8706" s="158" t="str">
        <f t="shared" si="812"/>
        <v>EURCHF45567</v>
      </c>
      <c r="M8706" s="160">
        <f t="shared" si="816"/>
        <v>45567</v>
      </c>
      <c r="N8706" s="158">
        <v>1</v>
      </c>
      <c r="O8706" s="158">
        <v>0.93879999999999997</v>
      </c>
      <c r="P8706" s="161">
        <f t="shared" si="813"/>
        <v>0.93879999999999997</v>
      </c>
    </row>
    <row r="8707" spans="9:16" x14ac:dyDescent="0.2">
      <c r="I8707" s="158">
        <f t="shared" si="817"/>
        <v>21</v>
      </c>
      <c r="J8707" s="158" t="str">
        <f t="shared" si="814"/>
        <v>EUR</v>
      </c>
      <c r="K8707" s="158" t="str">
        <f t="shared" si="815"/>
        <v>CHF</v>
      </c>
      <c r="L8707" s="158" t="str">
        <f t="shared" ref="L8707:L8770" si="818">J8707&amp;K8707&amp;M8707</f>
        <v>EURCHF45568</v>
      </c>
      <c r="M8707" s="160">
        <f t="shared" si="816"/>
        <v>45568</v>
      </c>
      <c r="N8707" s="158">
        <v>1</v>
      </c>
      <c r="O8707" s="158">
        <v>0.93869999999999998</v>
      </c>
      <c r="P8707" s="161">
        <f t="shared" ref="P8707:P8770" si="819">ROUND(N8707*O8707,4)</f>
        <v>0.93869999999999998</v>
      </c>
    </row>
    <row r="8708" spans="9:16" x14ac:dyDescent="0.2">
      <c r="I8708" s="158">
        <f t="shared" si="817"/>
        <v>21</v>
      </c>
      <c r="J8708" s="158" t="str">
        <f t="shared" ref="J8708:J8771" si="820">VLOOKUP($I8708,$A:$C,2,FALSE)</f>
        <v>EUR</v>
      </c>
      <c r="K8708" s="158" t="str">
        <f t="shared" ref="K8708:K8771" si="821">VLOOKUP($I8708,$A:$C,3,FALSE)</f>
        <v>CHF</v>
      </c>
      <c r="L8708" s="158" t="str">
        <f t="shared" si="818"/>
        <v>EURCHF45569</v>
      </c>
      <c r="M8708" s="160">
        <f t="shared" ref="M8708:M8771" si="822">IF(I8708=I8707,M8707+1,$G$1)</f>
        <v>45569</v>
      </c>
      <c r="N8708" s="158">
        <v>1</v>
      </c>
      <c r="O8708" s="158">
        <v>0.93940000000000001</v>
      </c>
      <c r="P8708" s="161">
        <f t="shared" si="819"/>
        <v>0.93940000000000001</v>
      </c>
    </row>
    <row r="8709" spans="9:16" x14ac:dyDescent="0.2">
      <c r="I8709" s="158">
        <f t="shared" si="817"/>
        <v>21</v>
      </c>
      <c r="J8709" s="158" t="str">
        <f t="shared" si="820"/>
        <v>EUR</v>
      </c>
      <c r="K8709" s="158" t="str">
        <f t="shared" si="821"/>
        <v>CHF</v>
      </c>
      <c r="L8709" s="158" t="str">
        <f t="shared" si="818"/>
        <v>EURCHF45570</v>
      </c>
      <c r="M8709" s="160">
        <f t="shared" si="822"/>
        <v>45570</v>
      </c>
      <c r="N8709" s="158">
        <v>1</v>
      </c>
      <c r="O8709" s="158">
        <v>0.93940000000000001</v>
      </c>
      <c r="P8709" s="161">
        <f t="shared" si="819"/>
        <v>0.93940000000000001</v>
      </c>
    </row>
    <row r="8710" spans="9:16" x14ac:dyDescent="0.2">
      <c r="I8710" s="158">
        <f t="shared" si="817"/>
        <v>21</v>
      </c>
      <c r="J8710" s="158" t="str">
        <f t="shared" si="820"/>
        <v>EUR</v>
      </c>
      <c r="K8710" s="158" t="str">
        <f t="shared" si="821"/>
        <v>CHF</v>
      </c>
      <c r="L8710" s="158" t="str">
        <f t="shared" si="818"/>
        <v>EURCHF45571</v>
      </c>
      <c r="M8710" s="160">
        <f t="shared" si="822"/>
        <v>45571</v>
      </c>
      <c r="N8710" s="158">
        <v>1</v>
      </c>
      <c r="O8710" s="158">
        <v>0.93940000000000001</v>
      </c>
      <c r="P8710" s="161">
        <f t="shared" si="819"/>
        <v>0.93940000000000001</v>
      </c>
    </row>
    <row r="8711" spans="9:16" x14ac:dyDescent="0.2">
      <c r="I8711" s="158">
        <f t="shared" si="817"/>
        <v>21</v>
      </c>
      <c r="J8711" s="158" t="str">
        <f t="shared" si="820"/>
        <v>EUR</v>
      </c>
      <c r="K8711" s="158" t="str">
        <f t="shared" si="821"/>
        <v>CHF</v>
      </c>
      <c r="L8711" s="158" t="str">
        <f t="shared" si="818"/>
        <v>EURCHF45572</v>
      </c>
      <c r="M8711" s="160">
        <f t="shared" si="822"/>
        <v>45572</v>
      </c>
      <c r="N8711" s="158">
        <v>1</v>
      </c>
      <c r="O8711" s="158">
        <v>0.93879999999999997</v>
      </c>
      <c r="P8711" s="161">
        <f t="shared" si="819"/>
        <v>0.93879999999999997</v>
      </c>
    </row>
    <row r="8712" spans="9:16" x14ac:dyDescent="0.2">
      <c r="I8712" s="158">
        <f t="shared" si="817"/>
        <v>21</v>
      </c>
      <c r="J8712" s="158" t="str">
        <f t="shared" si="820"/>
        <v>EUR</v>
      </c>
      <c r="K8712" s="158" t="str">
        <f t="shared" si="821"/>
        <v>CHF</v>
      </c>
      <c r="L8712" s="158" t="str">
        <f t="shared" si="818"/>
        <v>EURCHF45573</v>
      </c>
      <c r="M8712" s="160">
        <f t="shared" si="822"/>
        <v>45573</v>
      </c>
      <c r="N8712" s="158">
        <v>1</v>
      </c>
      <c r="O8712" s="158">
        <v>0.94099999999999995</v>
      </c>
      <c r="P8712" s="161">
        <f t="shared" si="819"/>
        <v>0.94099999999999995</v>
      </c>
    </row>
    <row r="8713" spans="9:16" x14ac:dyDescent="0.2">
      <c r="I8713" s="158">
        <f t="shared" si="817"/>
        <v>21</v>
      </c>
      <c r="J8713" s="158" t="str">
        <f t="shared" si="820"/>
        <v>EUR</v>
      </c>
      <c r="K8713" s="158" t="str">
        <f t="shared" si="821"/>
        <v>CHF</v>
      </c>
      <c r="L8713" s="158" t="str">
        <f t="shared" si="818"/>
        <v>EURCHF45574</v>
      </c>
      <c r="M8713" s="160">
        <f t="shared" si="822"/>
        <v>45574</v>
      </c>
      <c r="N8713" s="158">
        <v>1</v>
      </c>
      <c r="O8713" s="158">
        <v>0.93969999999999998</v>
      </c>
      <c r="P8713" s="161">
        <f t="shared" si="819"/>
        <v>0.93969999999999998</v>
      </c>
    </row>
    <row r="8714" spans="9:16" x14ac:dyDescent="0.2">
      <c r="I8714" s="158">
        <f t="shared" si="817"/>
        <v>21</v>
      </c>
      <c r="J8714" s="158" t="str">
        <f t="shared" si="820"/>
        <v>EUR</v>
      </c>
      <c r="K8714" s="158" t="str">
        <f t="shared" si="821"/>
        <v>CHF</v>
      </c>
      <c r="L8714" s="158" t="str">
        <f t="shared" si="818"/>
        <v>EURCHF45575</v>
      </c>
      <c r="M8714" s="160">
        <f t="shared" si="822"/>
        <v>45575</v>
      </c>
      <c r="N8714" s="158">
        <v>1</v>
      </c>
      <c r="O8714" s="158">
        <v>0.93930000000000002</v>
      </c>
      <c r="P8714" s="161">
        <f t="shared" si="819"/>
        <v>0.93930000000000002</v>
      </c>
    </row>
    <row r="8715" spans="9:16" x14ac:dyDescent="0.2">
      <c r="I8715" s="158">
        <f t="shared" si="817"/>
        <v>21</v>
      </c>
      <c r="J8715" s="158" t="str">
        <f t="shared" si="820"/>
        <v>EUR</v>
      </c>
      <c r="K8715" s="158" t="str">
        <f t="shared" si="821"/>
        <v>CHF</v>
      </c>
      <c r="L8715" s="158" t="str">
        <f t="shared" si="818"/>
        <v>EURCHF45576</v>
      </c>
      <c r="M8715" s="160">
        <f t="shared" si="822"/>
        <v>45576</v>
      </c>
      <c r="N8715" s="158">
        <v>1</v>
      </c>
      <c r="O8715" s="158">
        <v>0.93779999999999997</v>
      </c>
      <c r="P8715" s="161">
        <f t="shared" si="819"/>
        <v>0.93779999999999997</v>
      </c>
    </row>
    <row r="8716" spans="9:16" x14ac:dyDescent="0.2">
      <c r="I8716" s="158">
        <f t="shared" si="817"/>
        <v>21</v>
      </c>
      <c r="J8716" s="158" t="str">
        <f t="shared" si="820"/>
        <v>EUR</v>
      </c>
      <c r="K8716" s="158" t="str">
        <f t="shared" si="821"/>
        <v>CHF</v>
      </c>
      <c r="L8716" s="158" t="str">
        <f t="shared" si="818"/>
        <v>EURCHF45577</v>
      </c>
      <c r="M8716" s="160">
        <f t="shared" si="822"/>
        <v>45577</v>
      </c>
      <c r="N8716" s="158">
        <v>1</v>
      </c>
      <c r="O8716" s="158">
        <v>0.93779999999999997</v>
      </c>
      <c r="P8716" s="161">
        <f t="shared" si="819"/>
        <v>0.93779999999999997</v>
      </c>
    </row>
    <row r="8717" spans="9:16" x14ac:dyDescent="0.2">
      <c r="I8717" s="158">
        <f t="shared" si="817"/>
        <v>21</v>
      </c>
      <c r="J8717" s="158" t="str">
        <f t="shared" si="820"/>
        <v>EUR</v>
      </c>
      <c r="K8717" s="158" t="str">
        <f t="shared" si="821"/>
        <v>CHF</v>
      </c>
      <c r="L8717" s="158" t="str">
        <f t="shared" si="818"/>
        <v>EURCHF45578</v>
      </c>
      <c r="M8717" s="160">
        <f t="shared" si="822"/>
        <v>45578</v>
      </c>
      <c r="N8717" s="158">
        <v>1</v>
      </c>
      <c r="O8717" s="158">
        <v>0.93779999999999997</v>
      </c>
      <c r="P8717" s="161">
        <f t="shared" si="819"/>
        <v>0.93779999999999997</v>
      </c>
    </row>
    <row r="8718" spans="9:16" x14ac:dyDescent="0.2">
      <c r="I8718" s="158">
        <f t="shared" si="817"/>
        <v>21</v>
      </c>
      <c r="J8718" s="158" t="str">
        <f t="shared" si="820"/>
        <v>EUR</v>
      </c>
      <c r="K8718" s="158" t="str">
        <f t="shared" si="821"/>
        <v>CHF</v>
      </c>
      <c r="L8718" s="158" t="str">
        <f t="shared" si="818"/>
        <v>EURCHF45579</v>
      </c>
      <c r="M8718" s="160">
        <f t="shared" si="822"/>
        <v>45579</v>
      </c>
      <c r="N8718" s="158">
        <v>1</v>
      </c>
      <c r="O8718" s="158">
        <v>0.94089999999999996</v>
      </c>
      <c r="P8718" s="161">
        <f t="shared" si="819"/>
        <v>0.94089999999999996</v>
      </c>
    </row>
    <row r="8719" spans="9:16" x14ac:dyDescent="0.2">
      <c r="I8719" s="158">
        <f t="shared" si="817"/>
        <v>21</v>
      </c>
      <c r="J8719" s="158" t="str">
        <f t="shared" si="820"/>
        <v>EUR</v>
      </c>
      <c r="K8719" s="158" t="str">
        <f t="shared" si="821"/>
        <v>CHF</v>
      </c>
      <c r="L8719" s="158" t="str">
        <f t="shared" si="818"/>
        <v>EURCHF45580</v>
      </c>
      <c r="M8719" s="160">
        <f t="shared" si="822"/>
        <v>45580</v>
      </c>
      <c r="N8719" s="158">
        <v>1</v>
      </c>
      <c r="O8719" s="158">
        <v>0.94010000000000005</v>
      </c>
      <c r="P8719" s="161">
        <f t="shared" si="819"/>
        <v>0.94010000000000005</v>
      </c>
    </row>
    <row r="8720" spans="9:16" x14ac:dyDescent="0.2">
      <c r="I8720" s="158">
        <f t="shared" si="817"/>
        <v>21</v>
      </c>
      <c r="J8720" s="158" t="str">
        <f t="shared" si="820"/>
        <v>EUR</v>
      </c>
      <c r="K8720" s="158" t="str">
        <f t="shared" si="821"/>
        <v>CHF</v>
      </c>
      <c r="L8720" s="158" t="str">
        <f t="shared" si="818"/>
        <v>EURCHF45581</v>
      </c>
      <c r="M8720" s="160">
        <f t="shared" si="822"/>
        <v>45581</v>
      </c>
      <c r="N8720" s="158">
        <v>1</v>
      </c>
      <c r="O8720" s="158">
        <v>0.93969999999999998</v>
      </c>
      <c r="P8720" s="161">
        <f t="shared" si="819"/>
        <v>0.93969999999999998</v>
      </c>
    </row>
    <row r="8721" spans="9:16" x14ac:dyDescent="0.2">
      <c r="I8721" s="158">
        <f t="shared" si="817"/>
        <v>21</v>
      </c>
      <c r="J8721" s="158" t="str">
        <f t="shared" si="820"/>
        <v>EUR</v>
      </c>
      <c r="K8721" s="158" t="str">
        <f t="shared" si="821"/>
        <v>CHF</v>
      </c>
      <c r="L8721" s="158" t="str">
        <f t="shared" si="818"/>
        <v>EURCHF45582</v>
      </c>
      <c r="M8721" s="160">
        <f t="shared" si="822"/>
        <v>45582</v>
      </c>
      <c r="N8721" s="158">
        <v>1</v>
      </c>
      <c r="O8721" s="158">
        <v>0.93799999999999994</v>
      </c>
      <c r="P8721" s="161">
        <f t="shared" si="819"/>
        <v>0.93799999999999994</v>
      </c>
    </row>
    <row r="8722" spans="9:16" x14ac:dyDescent="0.2">
      <c r="I8722" s="158">
        <f t="shared" si="817"/>
        <v>21</v>
      </c>
      <c r="J8722" s="158" t="str">
        <f t="shared" si="820"/>
        <v>EUR</v>
      </c>
      <c r="K8722" s="158" t="str">
        <f t="shared" si="821"/>
        <v>CHF</v>
      </c>
      <c r="L8722" s="158" t="str">
        <f t="shared" si="818"/>
        <v>EURCHF45583</v>
      </c>
      <c r="M8722" s="160">
        <f t="shared" si="822"/>
        <v>45583</v>
      </c>
      <c r="N8722" s="158">
        <v>1</v>
      </c>
      <c r="O8722" s="158">
        <v>0.94010000000000005</v>
      </c>
      <c r="P8722" s="161">
        <f t="shared" si="819"/>
        <v>0.94010000000000005</v>
      </c>
    </row>
    <row r="8723" spans="9:16" x14ac:dyDescent="0.2">
      <c r="I8723" s="158">
        <f t="shared" si="817"/>
        <v>21</v>
      </c>
      <c r="J8723" s="158" t="str">
        <f t="shared" si="820"/>
        <v>EUR</v>
      </c>
      <c r="K8723" s="158" t="str">
        <f t="shared" si="821"/>
        <v>CHF</v>
      </c>
      <c r="L8723" s="158" t="str">
        <f t="shared" si="818"/>
        <v>EURCHF45584</v>
      </c>
      <c r="M8723" s="160">
        <f t="shared" si="822"/>
        <v>45584</v>
      </c>
      <c r="N8723" s="158">
        <v>1</v>
      </c>
      <c r="O8723" s="158">
        <v>0.94010000000000005</v>
      </c>
      <c r="P8723" s="161">
        <f t="shared" si="819"/>
        <v>0.94010000000000005</v>
      </c>
    </row>
    <row r="8724" spans="9:16" x14ac:dyDescent="0.2">
      <c r="I8724" s="158">
        <f t="shared" si="817"/>
        <v>21</v>
      </c>
      <c r="J8724" s="158" t="str">
        <f t="shared" si="820"/>
        <v>EUR</v>
      </c>
      <c r="K8724" s="158" t="str">
        <f t="shared" si="821"/>
        <v>CHF</v>
      </c>
      <c r="L8724" s="158" t="str">
        <f t="shared" si="818"/>
        <v>EURCHF45585</v>
      </c>
      <c r="M8724" s="160">
        <f t="shared" si="822"/>
        <v>45585</v>
      </c>
      <c r="N8724" s="158">
        <v>1</v>
      </c>
      <c r="O8724" s="158">
        <v>0.94010000000000005</v>
      </c>
      <c r="P8724" s="161">
        <f t="shared" si="819"/>
        <v>0.94010000000000005</v>
      </c>
    </row>
    <row r="8725" spans="9:16" x14ac:dyDescent="0.2">
      <c r="I8725" s="158">
        <f t="shared" si="817"/>
        <v>21</v>
      </c>
      <c r="J8725" s="158" t="str">
        <f t="shared" si="820"/>
        <v>EUR</v>
      </c>
      <c r="K8725" s="158" t="str">
        <f t="shared" si="821"/>
        <v>CHF</v>
      </c>
      <c r="L8725" s="158" t="str">
        <f t="shared" si="818"/>
        <v>EURCHF45586</v>
      </c>
      <c r="M8725" s="160">
        <f t="shared" si="822"/>
        <v>45586</v>
      </c>
      <c r="N8725" s="158">
        <v>1</v>
      </c>
      <c r="O8725" s="158">
        <v>0.93799999999999994</v>
      </c>
      <c r="P8725" s="161">
        <f t="shared" si="819"/>
        <v>0.93799999999999994</v>
      </c>
    </row>
    <row r="8726" spans="9:16" x14ac:dyDescent="0.2">
      <c r="I8726" s="158">
        <f t="shared" si="817"/>
        <v>21</v>
      </c>
      <c r="J8726" s="158" t="str">
        <f t="shared" si="820"/>
        <v>EUR</v>
      </c>
      <c r="K8726" s="158" t="str">
        <f t="shared" si="821"/>
        <v>CHF</v>
      </c>
      <c r="L8726" s="158" t="str">
        <f t="shared" si="818"/>
        <v>EURCHF45587</v>
      </c>
      <c r="M8726" s="160">
        <f t="shared" si="822"/>
        <v>45587</v>
      </c>
      <c r="N8726" s="158">
        <v>1</v>
      </c>
      <c r="O8726" s="158">
        <v>0.9365</v>
      </c>
      <c r="P8726" s="161">
        <f t="shared" si="819"/>
        <v>0.9365</v>
      </c>
    </row>
    <row r="8727" spans="9:16" x14ac:dyDescent="0.2">
      <c r="I8727" s="158">
        <f t="shared" si="817"/>
        <v>21</v>
      </c>
      <c r="J8727" s="158" t="str">
        <f t="shared" si="820"/>
        <v>EUR</v>
      </c>
      <c r="K8727" s="158" t="str">
        <f t="shared" si="821"/>
        <v>CHF</v>
      </c>
      <c r="L8727" s="158" t="str">
        <f t="shared" si="818"/>
        <v>EURCHF45588</v>
      </c>
      <c r="M8727" s="160">
        <f t="shared" si="822"/>
        <v>45588</v>
      </c>
      <c r="N8727" s="158">
        <v>1</v>
      </c>
      <c r="O8727" s="158">
        <v>0.93400000000000005</v>
      </c>
      <c r="P8727" s="161">
        <f t="shared" si="819"/>
        <v>0.93400000000000005</v>
      </c>
    </row>
    <row r="8728" spans="9:16" x14ac:dyDescent="0.2">
      <c r="I8728" s="158">
        <f t="shared" si="817"/>
        <v>21</v>
      </c>
      <c r="J8728" s="158" t="str">
        <f t="shared" si="820"/>
        <v>EUR</v>
      </c>
      <c r="K8728" s="158" t="str">
        <f t="shared" si="821"/>
        <v>CHF</v>
      </c>
      <c r="L8728" s="158" t="str">
        <f t="shared" si="818"/>
        <v>EURCHF45589</v>
      </c>
      <c r="M8728" s="160">
        <f t="shared" si="822"/>
        <v>45589</v>
      </c>
      <c r="N8728" s="158">
        <v>1</v>
      </c>
      <c r="O8728" s="158">
        <v>0.93489999999999995</v>
      </c>
      <c r="P8728" s="161">
        <f t="shared" si="819"/>
        <v>0.93489999999999995</v>
      </c>
    </row>
    <row r="8729" spans="9:16" x14ac:dyDescent="0.2">
      <c r="I8729" s="158">
        <f t="shared" si="817"/>
        <v>21</v>
      </c>
      <c r="J8729" s="158" t="str">
        <f t="shared" si="820"/>
        <v>EUR</v>
      </c>
      <c r="K8729" s="158" t="str">
        <f t="shared" si="821"/>
        <v>CHF</v>
      </c>
      <c r="L8729" s="158" t="str">
        <f t="shared" si="818"/>
        <v>EURCHF45590</v>
      </c>
      <c r="M8729" s="160">
        <f t="shared" si="822"/>
        <v>45590</v>
      </c>
      <c r="N8729" s="158">
        <v>1</v>
      </c>
      <c r="O8729" s="158">
        <v>0.93820000000000003</v>
      </c>
      <c r="P8729" s="161">
        <f t="shared" si="819"/>
        <v>0.93820000000000003</v>
      </c>
    </row>
    <row r="8730" spans="9:16" x14ac:dyDescent="0.2">
      <c r="I8730" s="158">
        <f t="shared" si="817"/>
        <v>21</v>
      </c>
      <c r="J8730" s="158" t="str">
        <f t="shared" si="820"/>
        <v>EUR</v>
      </c>
      <c r="K8730" s="158" t="str">
        <f t="shared" si="821"/>
        <v>CHF</v>
      </c>
      <c r="L8730" s="158" t="str">
        <f t="shared" si="818"/>
        <v>EURCHF45591</v>
      </c>
      <c r="M8730" s="160">
        <f t="shared" si="822"/>
        <v>45591</v>
      </c>
      <c r="N8730" s="158">
        <v>1</v>
      </c>
      <c r="O8730" s="158">
        <v>0.93820000000000003</v>
      </c>
      <c r="P8730" s="161">
        <f t="shared" si="819"/>
        <v>0.93820000000000003</v>
      </c>
    </row>
    <row r="8731" spans="9:16" x14ac:dyDescent="0.2">
      <c r="I8731" s="158">
        <f t="shared" si="817"/>
        <v>21</v>
      </c>
      <c r="J8731" s="158" t="str">
        <f t="shared" si="820"/>
        <v>EUR</v>
      </c>
      <c r="K8731" s="158" t="str">
        <f t="shared" si="821"/>
        <v>CHF</v>
      </c>
      <c r="L8731" s="158" t="str">
        <f t="shared" si="818"/>
        <v>EURCHF45592</v>
      </c>
      <c r="M8731" s="160">
        <f t="shared" si="822"/>
        <v>45592</v>
      </c>
      <c r="N8731" s="158">
        <v>1</v>
      </c>
      <c r="O8731" s="158">
        <v>0.93820000000000003</v>
      </c>
      <c r="P8731" s="161">
        <f t="shared" si="819"/>
        <v>0.93820000000000003</v>
      </c>
    </row>
    <row r="8732" spans="9:16" x14ac:dyDescent="0.2">
      <c r="I8732" s="158">
        <f t="shared" si="817"/>
        <v>21</v>
      </c>
      <c r="J8732" s="158" t="str">
        <f t="shared" si="820"/>
        <v>EUR</v>
      </c>
      <c r="K8732" s="158" t="str">
        <f t="shared" si="821"/>
        <v>CHF</v>
      </c>
      <c r="L8732" s="158" t="str">
        <f t="shared" si="818"/>
        <v>EURCHF45593</v>
      </c>
      <c r="M8732" s="160">
        <f t="shared" si="822"/>
        <v>45593</v>
      </c>
      <c r="N8732" s="158">
        <v>1</v>
      </c>
      <c r="O8732" s="158">
        <v>0.93669999999999998</v>
      </c>
      <c r="P8732" s="161">
        <f t="shared" si="819"/>
        <v>0.93669999999999998</v>
      </c>
    </row>
    <row r="8733" spans="9:16" x14ac:dyDescent="0.2">
      <c r="I8733" s="158">
        <f t="shared" si="817"/>
        <v>21</v>
      </c>
      <c r="J8733" s="158" t="str">
        <f t="shared" si="820"/>
        <v>EUR</v>
      </c>
      <c r="K8733" s="158" t="str">
        <f t="shared" si="821"/>
        <v>CHF</v>
      </c>
      <c r="L8733" s="158" t="str">
        <f t="shared" si="818"/>
        <v>EURCHF45594</v>
      </c>
      <c r="M8733" s="160">
        <f t="shared" si="822"/>
        <v>45594</v>
      </c>
      <c r="N8733" s="158">
        <v>1</v>
      </c>
      <c r="O8733" s="158">
        <v>0.93689999999999996</v>
      </c>
      <c r="P8733" s="161">
        <f t="shared" si="819"/>
        <v>0.93689999999999996</v>
      </c>
    </row>
    <row r="8734" spans="9:16" x14ac:dyDescent="0.2">
      <c r="I8734" s="158">
        <f t="shared" si="817"/>
        <v>21</v>
      </c>
      <c r="J8734" s="158" t="str">
        <f t="shared" si="820"/>
        <v>EUR</v>
      </c>
      <c r="K8734" s="158" t="str">
        <f t="shared" si="821"/>
        <v>CHF</v>
      </c>
      <c r="L8734" s="158" t="str">
        <f t="shared" si="818"/>
        <v>EURCHF45595</v>
      </c>
      <c r="M8734" s="160">
        <f t="shared" si="822"/>
        <v>45595</v>
      </c>
      <c r="N8734" s="158">
        <v>1</v>
      </c>
      <c r="O8734" s="158">
        <v>0.93930000000000002</v>
      </c>
      <c r="P8734" s="161">
        <f t="shared" si="819"/>
        <v>0.93930000000000002</v>
      </c>
    </row>
    <row r="8735" spans="9:16" x14ac:dyDescent="0.2">
      <c r="I8735" s="158">
        <f t="shared" si="817"/>
        <v>21</v>
      </c>
      <c r="J8735" s="158" t="str">
        <f t="shared" si="820"/>
        <v>EUR</v>
      </c>
      <c r="K8735" s="158" t="str">
        <f t="shared" si="821"/>
        <v>CHF</v>
      </c>
      <c r="L8735" s="158" t="str">
        <f t="shared" si="818"/>
        <v>EURCHF45596</v>
      </c>
      <c r="M8735" s="160">
        <f t="shared" si="822"/>
        <v>45596</v>
      </c>
      <c r="N8735" s="158">
        <v>1</v>
      </c>
      <c r="O8735" s="158">
        <v>0.94120000000000004</v>
      </c>
      <c r="P8735" s="161">
        <f t="shared" si="819"/>
        <v>0.94120000000000004</v>
      </c>
    </row>
    <row r="8736" spans="9:16" x14ac:dyDescent="0.2">
      <c r="I8736" s="158">
        <f t="shared" si="817"/>
        <v>21</v>
      </c>
      <c r="J8736" s="158" t="str">
        <f t="shared" si="820"/>
        <v>EUR</v>
      </c>
      <c r="K8736" s="158" t="str">
        <f t="shared" si="821"/>
        <v>CHF</v>
      </c>
      <c r="L8736" s="158" t="str">
        <f t="shared" si="818"/>
        <v>EURCHF45597</v>
      </c>
      <c r="M8736" s="160">
        <f t="shared" si="822"/>
        <v>45597</v>
      </c>
      <c r="N8736" s="158">
        <v>1</v>
      </c>
      <c r="O8736" s="158">
        <v>0.94269999999999998</v>
      </c>
      <c r="P8736" s="161">
        <f t="shared" si="819"/>
        <v>0.94269999999999998</v>
      </c>
    </row>
    <row r="8737" spans="9:16" x14ac:dyDescent="0.2">
      <c r="I8737" s="158">
        <f t="shared" si="817"/>
        <v>21</v>
      </c>
      <c r="J8737" s="158" t="str">
        <f t="shared" si="820"/>
        <v>EUR</v>
      </c>
      <c r="K8737" s="158" t="str">
        <f t="shared" si="821"/>
        <v>CHF</v>
      </c>
      <c r="L8737" s="158" t="str">
        <f t="shared" si="818"/>
        <v>EURCHF45598</v>
      </c>
      <c r="M8737" s="160">
        <f t="shared" si="822"/>
        <v>45598</v>
      </c>
      <c r="N8737" s="158">
        <v>1</v>
      </c>
      <c r="O8737" s="158">
        <v>0.94269999999999998</v>
      </c>
      <c r="P8737" s="161">
        <f t="shared" si="819"/>
        <v>0.94269999999999998</v>
      </c>
    </row>
    <row r="8738" spans="9:16" x14ac:dyDescent="0.2">
      <c r="I8738" s="158">
        <f t="shared" si="817"/>
        <v>21</v>
      </c>
      <c r="J8738" s="158" t="str">
        <f t="shared" si="820"/>
        <v>EUR</v>
      </c>
      <c r="K8738" s="158" t="str">
        <f t="shared" si="821"/>
        <v>CHF</v>
      </c>
      <c r="L8738" s="158" t="str">
        <f t="shared" si="818"/>
        <v>EURCHF45599</v>
      </c>
      <c r="M8738" s="160">
        <f t="shared" si="822"/>
        <v>45599</v>
      </c>
      <c r="N8738" s="158">
        <v>1</v>
      </c>
      <c r="O8738" s="158">
        <v>0.94269999999999998</v>
      </c>
      <c r="P8738" s="161">
        <f t="shared" si="819"/>
        <v>0.94269999999999998</v>
      </c>
    </row>
    <row r="8739" spans="9:16" x14ac:dyDescent="0.2">
      <c r="I8739" s="158">
        <f t="shared" si="817"/>
        <v>21</v>
      </c>
      <c r="J8739" s="158" t="str">
        <f t="shared" si="820"/>
        <v>EUR</v>
      </c>
      <c r="K8739" s="158" t="str">
        <f t="shared" si="821"/>
        <v>CHF</v>
      </c>
      <c r="L8739" s="158" t="str">
        <f t="shared" si="818"/>
        <v>EURCHF45600</v>
      </c>
      <c r="M8739" s="160">
        <f t="shared" si="822"/>
        <v>45600</v>
      </c>
      <c r="N8739" s="158">
        <v>1</v>
      </c>
      <c r="O8739" s="158">
        <v>0.94099999999999995</v>
      </c>
      <c r="P8739" s="161">
        <f t="shared" si="819"/>
        <v>0.94099999999999995</v>
      </c>
    </row>
    <row r="8740" spans="9:16" x14ac:dyDescent="0.2">
      <c r="I8740" s="158">
        <f t="shared" si="817"/>
        <v>21</v>
      </c>
      <c r="J8740" s="158" t="str">
        <f t="shared" si="820"/>
        <v>EUR</v>
      </c>
      <c r="K8740" s="158" t="str">
        <f t="shared" si="821"/>
        <v>CHF</v>
      </c>
      <c r="L8740" s="158" t="str">
        <f t="shared" si="818"/>
        <v>EURCHF45601</v>
      </c>
      <c r="M8740" s="160">
        <f t="shared" si="822"/>
        <v>45601</v>
      </c>
      <c r="N8740" s="158">
        <v>1</v>
      </c>
      <c r="O8740" s="158">
        <v>0.94020000000000004</v>
      </c>
      <c r="P8740" s="161">
        <f t="shared" si="819"/>
        <v>0.94020000000000004</v>
      </c>
    </row>
    <row r="8741" spans="9:16" x14ac:dyDescent="0.2">
      <c r="I8741" s="158">
        <f t="shared" si="817"/>
        <v>21</v>
      </c>
      <c r="J8741" s="158" t="str">
        <f t="shared" si="820"/>
        <v>EUR</v>
      </c>
      <c r="K8741" s="158" t="str">
        <f t="shared" si="821"/>
        <v>CHF</v>
      </c>
      <c r="L8741" s="158" t="str">
        <f t="shared" si="818"/>
        <v>EURCHF45602</v>
      </c>
      <c r="M8741" s="160">
        <f t="shared" si="822"/>
        <v>45602</v>
      </c>
      <c r="N8741" s="158">
        <v>1</v>
      </c>
      <c r="O8741" s="158">
        <v>0.93679999999999997</v>
      </c>
      <c r="P8741" s="161">
        <f t="shared" si="819"/>
        <v>0.93679999999999997</v>
      </c>
    </row>
    <row r="8742" spans="9:16" x14ac:dyDescent="0.2">
      <c r="I8742" s="158">
        <f t="shared" si="817"/>
        <v>21</v>
      </c>
      <c r="J8742" s="158" t="str">
        <f t="shared" si="820"/>
        <v>EUR</v>
      </c>
      <c r="K8742" s="158" t="str">
        <f t="shared" si="821"/>
        <v>CHF</v>
      </c>
      <c r="L8742" s="158" t="str">
        <f t="shared" si="818"/>
        <v>EURCHF45603</v>
      </c>
      <c r="M8742" s="160">
        <f t="shared" si="822"/>
        <v>45603</v>
      </c>
      <c r="N8742" s="158">
        <v>1</v>
      </c>
      <c r="O8742" s="158">
        <v>0.94320000000000004</v>
      </c>
      <c r="P8742" s="161">
        <f t="shared" si="819"/>
        <v>0.94320000000000004</v>
      </c>
    </row>
    <row r="8743" spans="9:16" x14ac:dyDescent="0.2">
      <c r="I8743" s="158">
        <f t="shared" si="817"/>
        <v>21</v>
      </c>
      <c r="J8743" s="158" t="str">
        <f t="shared" si="820"/>
        <v>EUR</v>
      </c>
      <c r="K8743" s="158" t="str">
        <f t="shared" si="821"/>
        <v>CHF</v>
      </c>
      <c r="L8743" s="158" t="str">
        <f t="shared" si="818"/>
        <v>EURCHF45604</v>
      </c>
      <c r="M8743" s="160">
        <f t="shared" si="822"/>
        <v>45604</v>
      </c>
      <c r="N8743" s="158">
        <v>1</v>
      </c>
      <c r="O8743" s="158">
        <v>0.93930000000000002</v>
      </c>
      <c r="P8743" s="161">
        <f t="shared" si="819"/>
        <v>0.93930000000000002</v>
      </c>
    </row>
    <row r="8744" spans="9:16" x14ac:dyDescent="0.2">
      <c r="I8744" s="158">
        <f t="shared" si="817"/>
        <v>21</v>
      </c>
      <c r="J8744" s="158" t="str">
        <f t="shared" si="820"/>
        <v>EUR</v>
      </c>
      <c r="K8744" s="158" t="str">
        <f t="shared" si="821"/>
        <v>CHF</v>
      </c>
      <c r="L8744" s="158" t="str">
        <f t="shared" si="818"/>
        <v>EURCHF45605</v>
      </c>
      <c r="M8744" s="160">
        <f t="shared" si="822"/>
        <v>45605</v>
      </c>
      <c r="N8744" s="158">
        <v>1</v>
      </c>
      <c r="O8744" s="158">
        <v>0.93930000000000002</v>
      </c>
      <c r="P8744" s="161">
        <f t="shared" si="819"/>
        <v>0.93930000000000002</v>
      </c>
    </row>
    <row r="8745" spans="9:16" x14ac:dyDescent="0.2">
      <c r="I8745" s="158">
        <f t="shared" si="817"/>
        <v>21</v>
      </c>
      <c r="J8745" s="158" t="str">
        <f t="shared" si="820"/>
        <v>EUR</v>
      </c>
      <c r="K8745" s="158" t="str">
        <f t="shared" si="821"/>
        <v>CHF</v>
      </c>
      <c r="L8745" s="158" t="str">
        <f t="shared" si="818"/>
        <v>EURCHF45606</v>
      </c>
      <c r="M8745" s="160">
        <f t="shared" si="822"/>
        <v>45606</v>
      </c>
      <c r="N8745" s="158">
        <v>1</v>
      </c>
      <c r="O8745" s="158">
        <v>0.93930000000000002</v>
      </c>
      <c r="P8745" s="161">
        <f t="shared" si="819"/>
        <v>0.93930000000000002</v>
      </c>
    </row>
    <row r="8746" spans="9:16" x14ac:dyDescent="0.2">
      <c r="I8746" s="158">
        <f t="shared" ref="I8746:I8809" si="823">IF(M8745=$G$2,I8745+1,I8745)</f>
        <v>21</v>
      </c>
      <c r="J8746" s="158" t="str">
        <f t="shared" si="820"/>
        <v>EUR</v>
      </c>
      <c r="K8746" s="158" t="str">
        <f t="shared" si="821"/>
        <v>CHF</v>
      </c>
      <c r="L8746" s="158" t="str">
        <f t="shared" si="818"/>
        <v>EURCHF45607</v>
      </c>
      <c r="M8746" s="160">
        <f t="shared" si="822"/>
        <v>45607</v>
      </c>
      <c r="N8746" s="158">
        <v>1</v>
      </c>
      <c r="O8746" s="158">
        <v>0.93689999999999996</v>
      </c>
      <c r="P8746" s="161">
        <f t="shared" si="819"/>
        <v>0.93689999999999996</v>
      </c>
    </row>
    <row r="8747" spans="9:16" x14ac:dyDescent="0.2">
      <c r="I8747" s="158">
        <f t="shared" si="823"/>
        <v>21</v>
      </c>
      <c r="J8747" s="158" t="str">
        <f t="shared" si="820"/>
        <v>EUR</v>
      </c>
      <c r="K8747" s="158" t="str">
        <f t="shared" si="821"/>
        <v>CHF</v>
      </c>
      <c r="L8747" s="158" t="str">
        <f t="shared" si="818"/>
        <v>EURCHF45608</v>
      </c>
      <c r="M8747" s="160">
        <f t="shared" si="822"/>
        <v>45608</v>
      </c>
      <c r="N8747" s="158">
        <v>1</v>
      </c>
      <c r="O8747" s="158">
        <v>0.93540000000000001</v>
      </c>
      <c r="P8747" s="161">
        <f t="shared" si="819"/>
        <v>0.93540000000000001</v>
      </c>
    </row>
    <row r="8748" spans="9:16" x14ac:dyDescent="0.2">
      <c r="I8748" s="158">
        <f t="shared" si="823"/>
        <v>21</v>
      </c>
      <c r="J8748" s="158" t="str">
        <f t="shared" si="820"/>
        <v>EUR</v>
      </c>
      <c r="K8748" s="158" t="str">
        <f t="shared" si="821"/>
        <v>CHF</v>
      </c>
      <c r="L8748" s="158" t="str">
        <f t="shared" si="818"/>
        <v>EURCHF45609</v>
      </c>
      <c r="M8748" s="160">
        <f t="shared" si="822"/>
        <v>45609</v>
      </c>
      <c r="N8748" s="158">
        <v>1</v>
      </c>
      <c r="O8748" s="158">
        <v>0.93789999999999996</v>
      </c>
      <c r="P8748" s="161">
        <f t="shared" si="819"/>
        <v>0.93789999999999996</v>
      </c>
    </row>
    <row r="8749" spans="9:16" x14ac:dyDescent="0.2">
      <c r="I8749" s="158">
        <f t="shared" si="823"/>
        <v>21</v>
      </c>
      <c r="J8749" s="158" t="str">
        <f t="shared" si="820"/>
        <v>EUR</v>
      </c>
      <c r="K8749" s="158" t="str">
        <f t="shared" si="821"/>
        <v>CHF</v>
      </c>
      <c r="L8749" s="158" t="str">
        <f t="shared" si="818"/>
        <v>EURCHF45610</v>
      </c>
      <c r="M8749" s="160">
        <f t="shared" si="822"/>
        <v>45610</v>
      </c>
      <c r="N8749" s="158">
        <v>1</v>
      </c>
      <c r="O8749" s="158">
        <v>0.93689999999999996</v>
      </c>
      <c r="P8749" s="161">
        <f t="shared" si="819"/>
        <v>0.93689999999999996</v>
      </c>
    </row>
    <row r="8750" spans="9:16" x14ac:dyDescent="0.2">
      <c r="I8750" s="158">
        <f t="shared" si="823"/>
        <v>21</v>
      </c>
      <c r="J8750" s="158" t="str">
        <f t="shared" si="820"/>
        <v>EUR</v>
      </c>
      <c r="K8750" s="158" t="str">
        <f t="shared" si="821"/>
        <v>CHF</v>
      </c>
      <c r="L8750" s="158" t="str">
        <f t="shared" si="818"/>
        <v>EURCHF45611</v>
      </c>
      <c r="M8750" s="160">
        <f t="shared" si="822"/>
        <v>45611</v>
      </c>
      <c r="N8750" s="158">
        <v>1</v>
      </c>
      <c r="O8750" s="158">
        <v>0.93889999999999996</v>
      </c>
      <c r="P8750" s="161">
        <f t="shared" si="819"/>
        <v>0.93889999999999996</v>
      </c>
    </row>
    <row r="8751" spans="9:16" x14ac:dyDescent="0.2">
      <c r="I8751" s="158">
        <f t="shared" si="823"/>
        <v>21</v>
      </c>
      <c r="J8751" s="158" t="str">
        <f t="shared" si="820"/>
        <v>EUR</v>
      </c>
      <c r="K8751" s="158" t="str">
        <f t="shared" si="821"/>
        <v>CHF</v>
      </c>
      <c r="L8751" s="158" t="str">
        <f t="shared" si="818"/>
        <v>EURCHF45612</v>
      </c>
      <c r="M8751" s="160">
        <f t="shared" si="822"/>
        <v>45612</v>
      </c>
      <c r="N8751" s="158">
        <v>1</v>
      </c>
      <c r="O8751" s="158">
        <v>0.93889999999999996</v>
      </c>
      <c r="P8751" s="161">
        <f t="shared" si="819"/>
        <v>0.93889999999999996</v>
      </c>
    </row>
    <row r="8752" spans="9:16" x14ac:dyDescent="0.2">
      <c r="I8752" s="158">
        <f t="shared" si="823"/>
        <v>21</v>
      </c>
      <c r="J8752" s="158" t="str">
        <f t="shared" si="820"/>
        <v>EUR</v>
      </c>
      <c r="K8752" s="158" t="str">
        <f t="shared" si="821"/>
        <v>CHF</v>
      </c>
      <c r="L8752" s="158" t="str">
        <f t="shared" si="818"/>
        <v>EURCHF45613</v>
      </c>
      <c r="M8752" s="160">
        <f t="shared" si="822"/>
        <v>45613</v>
      </c>
      <c r="N8752" s="158">
        <v>1</v>
      </c>
      <c r="O8752" s="158">
        <v>0.93889999999999996</v>
      </c>
      <c r="P8752" s="161">
        <f t="shared" si="819"/>
        <v>0.93889999999999996</v>
      </c>
    </row>
    <row r="8753" spans="9:16" x14ac:dyDescent="0.2">
      <c r="I8753" s="158">
        <f t="shared" si="823"/>
        <v>21</v>
      </c>
      <c r="J8753" s="158" t="str">
        <f t="shared" si="820"/>
        <v>EUR</v>
      </c>
      <c r="K8753" s="158" t="str">
        <f t="shared" si="821"/>
        <v>CHF</v>
      </c>
      <c r="L8753" s="158" t="str">
        <f t="shared" si="818"/>
        <v>EURCHF45614</v>
      </c>
      <c r="M8753" s="160">
        <f t="shared" si="822"/>
        <v>45614</v>
      </c>
      <c r="N8753" s="158">
        <v>1</v>
      </c>
      <c r="O8753" s="158">
        <v>0.93640000000000001</v>
      </c>
      <c r="P8753" s="161">
        <f t="shared" si="819"/>
        <v>0.93640000000000001</v>
      </c>
    </row>
    <row r="8754" spans="9:16" x14ac:dyDescent="0.2">
      <c r="I8754" s="158">
        <f t="shared" si="823"/>
        <v>21</v>
      </c>
      <c r="J8754" s="158" t="str">
        <f t="shared" si="820"/>
        <v>EUR</v>
      </c>
      <c r="K8754" s="158" t="str">
        <f t="shared" si="821"/>
        <v>CHF</v>
      </c>
      <c r="L8754" s="158" t="str">
        <f t="shared" si="818"/>
        <v>EURCHF45615</v>
      </c>
      <c r="M8754" s="160">
        <f t="shared" si="822"/>
        <v>45615</v>
      </c>
      <c r="N8754" s="158">
        <v>1</v>
      </c>
      <c r="O8754" s="158">
        <v>0.93289999999999995</v>
      </c>
      <c r="P8754" s="161">
        <f t="shared" si="819"/>
        <v>0.93289999999999995</v>
      </c>
    </row>
    <row r="8755" spans="9:16" x14ac:dyDescent="0.2">
      <c r="I8755" s="158">
        <f t="shared" si="823"/>
        <v>21</v>
      </c>
      <c r="J8755" s="158" t="str">
        <f t="shared" si="820"/>
        <v>EUR</v>
      </c>
      <c r="K8755" s="158" t="str">
        <f t="shared" si="821"/>
        <v>CHF</v>
      </c>
      <c r="L8755" s="158" t="str">
        <f t="shared" si="818"/>
        <v>EURCHF45616</v>
      </c>
      <c r="M8755" s="160">
        <f t="shared" si="822"/>
        <v>45616</v>
      </c>
      <c r="N8755" s="158">
        <v>1</v>
      </c>
      <c r="O8755" s="158">
        <v>0.93420000000000003</v>
      </c>
      <c r="P8755" s="161">
        <f t="shared" si="819"/>
        <v>0.93420000000000003</v>
      </c>
    </row>
    <row r="8756" spans="9:16" x14ac:dyDescent="0.2">
      <c r="I8756" s="158">
        <f t="shared" si="823"/>
        <v>21</v>
      </c>
      <c r="J8756" s="158" t="str">
        <f t="shared" si="820"/>
        <v>EUR</v>
      </c>
      <c r="K8756" s="158" t="str">
        <f t="shared" si="821"/>
        <v>CHF</v>
      </c>
      <c r="L8756" s="158" t="str">
        <f t="shared" si="818"/>
        <v>EURCHF45617</v>
      </c>
      <c r="M8756" s="160">
        <f t="shared" si="822"/>
        <v>45617</v>
      </c>
      <c r="N8756" s="158">
        <v>1</v>
      </c>
      <c r="O8756" s="158">
        <v>0.9294</v>
      </c>
      <c r="P8756" s="161">
        <f t="shared" si="819"/>
        <v>0.9294</v>
      </c>
    </row>
    <row r="8757" spans="9:16" x14ac:dyDescent="0.2">
      <c r="I8757" s="158">
        <f t="shared" si="823"/>
        <v>21</v>
      </c>
      <c r="J8757" s="158" t="str">
        <f t="shared" si="820"/>
        <v>EUR</v>
      </c>
      <c r="K8757" s="158" t="str">
        <f t="shared" si="821"/>
        <v>CHF</v>
      </c>
      <c r="L8757" s="158" t="str">
        <f t="shared" si="818"/>
        <v>EURCHF45618</v>
      </c>
      <c r="M8757" s="160">
        <f t="shared" si="822"/>
        <v>45618</v>
      </c>
      <c r="N8757" s="158">
        <v>1</v>
      </c>
      <c r="O8757" s="158">
        <v>0.92720000000000002</v>
      </c>
      <c r="P8757" s="161">
        <f t="shared" si="819"/>
        <v>0.92720000000000002</v>
      </c>
    </row>
    <row r="8758" spans="9:16" x14ac:dyDescent="0.2">
      <c r="I8758" s="158">
        <f t="shared" si="823"/>
        <v>21</v>
      </c>
      <c r="J8758" s="158" t="str">
        <f t="shared" si="820"/>
        <v>EUR</v>
      </c>
      <c r="K8758" s="158" t="str">
        <f t="shared" si="821"/>
        <v>CHF</v>
      </c>
      <c r="L8758" s="158" t="str">
        <f t="shared" si="818"/>
        <v>EURCHF45619</v>
      </c>
      <c r="M8758" s="160">
        <f t="shared" si="822"/>
        <v>45619</v>
      </c>
      <c r="N8758" s="158">
        <v>1</v>
      </c>
      <c r="O8758" s="158">
        <v>0.92720000000000002</v>
      </c>
      <c r="P8758" s="161">
        <f t="shared" si="819"/>
        <v>0.92720000000000002</v>
      </c>
    </row>
    <row r="8759" spans="9:16" x14ac:dyDescent="0.2">
      <c r="I8759" s="158">
        <f t="shared" si="823"/>
        <v>21</v>
      </c>
      <c r="J8759" s="158" t="str">
        <f t="shared" si="820"/>
        <v>EUR</v>
      </c>
      <c r="K8759" s="158" t="str">
        <f t="shared" si="821"/>
        <v>CHF</v>
      </c>
      <c r="L8759" s="158" t="str">
        <f t="shared" si="818"/>
        <v>EURCHF45620</v>
      </c>
      <c r="M8759" s="160">
        <f t="shared" si="822"/>
        <v>45620</v>
      </c>
      <c r="N8759" s="158">
        <v>1</v>
      </c>
      <c r="O8759" s="158">
        <v>0.92720000000000002</v>
      </c>
      <c r="P8759" s="161">
        <f t="shared" si="819"/>
        <v>0.92720000000000002</v>
      </c>
    </row>
    <row r="8760" spans="9:16" x14ac:dyDescent="0.2">
      <c r="I8760" s="158">
        <f t="shared" si="823"/>
        <v>21</v>
      </c>
      <c r="J8760" s="158" t="str">
        <f t="shared" si="820"/>
        <v>EUR</v>
      </c>
      <c r="K8760" s="158" t="str">
        <f t="shared" si="821"/>
        <v>CHF</v>
      </c>
      <c r="L8760" s="158" t="str">
        <f t="shared" si="818"/>
        <v>EURCHF45621</v>
      </c>
      <c r="M8760" s="160">
        <f t="shared" si="822"/>
        <v>45621</v>
      </c>
      <c r="N8760" s="158">
        <v>1</v>
      </c>
      <c r="O8760" s="158">
        <v>0.93240000000000001</v>
      </c>
      <c r="P8760" s="161">
        <f t="shared" si="819"/>
        <v>0.93240000000000001</v>
      </c>
    </row>
    <row r="8761" spans="9:16" x14ac:dyDescent="0.2">
      <c r="I8761" s="158">
        <f t="shared" si="823"/>
        <v>21</v>
      </c>
      <c r="J8761" s="158" t="str">
        <f t="shared" si="820"/>
        <v>EUR</v>
      </c>
      <c r="K8761" s="158" t="str">
        <f t="shared" si="821"/>
        <v>CHF</v>
      </c>
      <c r="L8761" s="158" t="str">
        <f t="shared" si="818"/>
        <v>EURCHF45622</v>
      </c>
      <c r="M8761" s="160">
        <f t="shared" si="822"/>
        <v>45622</v>
      </c>
      <c r="N8761" s="158">
        <v>1</v>
      </c>
      <c r="O8761" s="158">
        <v>0.93140000000000001</v>
      </c>
      <c r="P8761" s="161">
        <f t="shared" si="819"/>
        <v>0.93140000000000001</v>
      </c>
    </row>
    <row r="8762" spans="9:16" x14ac:dyDescent="0.2">
      <c r="I8762" s="158">
        <f t="shared" si="823"/>
        <v>21</v>
      </c>
      <c r="J8762" s="158" t="str">
        <f t="shared" si="820"/>
        <v>EUR</v>
      </c>
      <c r="K8762" s="158" t="str">
        <f t="shared" si="821"/>
        <v>CHF</v>
      </c>
      <c r="L8762" s="158" t="str">
        <f t="shared" si="818"/>
        <v>EURCHF45623</v>
      </c>
      <c r="M8762" s="160">
        <f t="shared" si="822"/>
        <v>45623</v>
      </c>
      <c r="N8762" s="158">
        <v>1</v>
      </c>
      <c r="O8762" s="158">
        <v>0.93089999999999995</v>
      </c>
      <c r="P8762" s="161">
        <f t="shared" si="819"/>
        <v>0.93089999999999995</v>
      </c>
    </row>
    <row r="8763" spans="9:16" x14ac:dyDescent="0.2">
      <c r="I8763" s="158">
        <f t="shared" si="823"/>
        <v>21</v>
      </c>
      <c r="J8763" s="158" t="str">
        <f t="shared" si="820"/>
        <v>EUR</v>
      </c>
      <c r="K8763" s="158" t="str">
        <f t="shared" si="821"/>
        <v>CHF</v>
      </c>
      <c r="L8763" s="158" t="str">
        <f t="shared" si="818"/>
        <v>EURCHF45624</v>
      </c>
      <c r="M8763" s="160">
        <f t="shared" si="822"/>
        <v>45624</v>
      </c>
      <c r="N8763" s="158">
        <v>1</v>
      </c>
      <c r="O8763" s="158">
        <v>0.93140000000000001</v>
      </c>
      <c r="P8763" s="161">
        <f t="shared" si="819"/>
        <v>0.93140000000000001</v>
      </c>
    </row>
    <row r="8764" spans="9:16" x14ac:dyDescent="0.2">
      <c r="I8764" s="158">
        <f t="shared" si="823"/>
        <v>21</v>
      </c>
      <c r="J8764" s="158" t="str">
        <f t="shared" si="820"/>
        <v>EUR</v>
      </c>
      <c r="K8764" s="158" t="str">
        <f t="shared" si="821"/>
        <v>CHF</v>
      </c>
      <c r="L8764" s="158" t="str">
        <f t="shared" si="818"/>
        <v>EURCHF45625</v>
      </c>
      <c r="M8764" s="160">
        <f t="shared" si="822"/>
        <v>45625</v>
      </c>
      <c r="N8764" s="158">
        <v>1</v>
      </c>
      <c r="O8764" s="158">
        <v>0.93089999999999995</v>
      </c>
      <c r="P8764" s="161">
        <f t="shared" si="819"/>
        <v>0.93089999999999995</v>
      </c>
    </row>
    <row r="8765" spans="9:16" x14ac:dyDescent="0.2">
      <c r="I8765" s="158">
        <f t="shared" si="823"/>
        <v>21</v>
      </c>
      <c r="J8765" s="158" t="str">
        <f t="shared" si="820"/>
        <v>EUR</v>
      </c>
      <c r="K8765" s="158" t="str">
        <f t="shared" si="821"/>
        <v>CHF</v>
      </c>
      <c r="L8765" s="158" t="str">
        <f t="shared" si="818"/>
        <v>EURCHF45626</v>
      </c>
      <c r="M8765" s="160">
        <f t="shared" si="822"/>
        <v>45626</v>
      </c>
      <c r="N8765" s="158">
        <v>1</v>
      </c>
      <c r="O8765" s="158">
        <v>0.93089999999999995</v>
      </c>
      <c r="P8765" s="161">
        <f t="shared" si="819"/>
        <v>0.93089999999999995</v>
      </c>
    </row>
    <row r="8766" spans="9:16" x14ac:dyDescent="0.2">
      <c r="I8766" s="158">
        <f t="shared" si="823"/>
        <v>21</v>
      </c>
      <c r="J8766" s="158" t="str">
        <f t="shared" si="820"/>
        <v>EUR</v>
      </c>
      <c r="K8766" s="158" t="str">
        <f t="shared" si="821"/>
        <v>CHF</v>
      </c>
      <c r="L8766" s="158" t="str">
        <f t="shared" si="818"/>
        <v>EURCHF45627</v>
      </c>
      <c r="M8766" s="160">
        <f t="shared" si="822"/>
        <v>45627</v>
      </c>
      <c r="N8766" s="158">
        <v>1</v>
      </c>
      <c r="O8766" s="158">
        <v>0.93089999999999995</v>
      </c>
      <c r="P8766" s="161">
        <f t="shared" si="819"/>
        <v>0.93089999999999995</v>
      </c>
    </row>
    <row r="8767" spans="9:16" x14ac:dyDescent="0.2">
      <c r="I8767" s="158">
        <f t="shared" si="823"/>
        <v>21</v>
      </c>
      <c r="J8767" s="158" t="str">
        <f t="shared" si="820"/>
        <v>EUR</v>
      </c>
      <c r="K8767" s="158" t="str">
        <f t="shared" si="821"/>
        <v>CHF</v>
      </c>
      <c r="L8767" s="158" t="str">
        <f t="shared" si="818"/>
        <v>EURCHF45628</v>
      </c>
      <c r="M8767" s="160">
        <f t="shared" si="822"/>
        <v>45628</v>
      </c>
      <c r="N8767" s="158">
        <v>1</v>
      </c>
      <c r="O8767" s="158">
        <v>0.93159999999999998</v>
      </c>
      <c r="P8767" s="161">
        <f t="shared" si="819"/>
        <v>0.93159999999999998</v>
      </c>
    </row>
    <row r="8768" spans="9:16" x14ac:dyDescent="0.2">
      <c r="I8768" s="158">
        <f t="shared" si="823"/>
        <v>21</v>
      </c>
      <c r="J8768" s="158" t="str">
        <f t="shared" si="820"/>
        <v>EUR</v>
      </c>
      <c r="K8768" s="158" t="str">
        <f t="shared" si="821"/>
        <v>CHF</v>
      </c>
      <c r="L8768" s="158" t="str">
        <f t="shared" si="818"/>
        <v>EURCHF45629</v>
      </c>
      <c r="M8768" s="160">
        <f t="shared" si="822"/>
        <v>45629</v>
      </c>
      <c r="N8768" s="158">
        <v>1</v>
      </c>
      <c r="O8768" s="158">
        <v>0.93089999999999995</v>
      </c>
      <c r="P8768" s="161">
        <f t="shared" si="819"/>
        <v>0.93089999999999995</v>
      </c>
    </row>
    <row r="8769" spans="9:16" x14ac:dyDescent="0.2">
      <c r="I8769" s="158">
        <f t="shared" si="823"/>
        <v>21</v>
      </c>
      <c r="J8769" s="158" t="str">
        <f t="shared" si="820"/>
        <v>EUR</v>
      </c>
      <c r="K8769" s="158" t="str">
        <f t="shared" si="821"/>
        <v>CHF</v>
      </c>
      <c r="L8769" s="158" t="str">
        <f t="shared" si="818"/>
        <v>EURCHF45630</v>
      </c>
      <c r="M8769" s="160">
        <f t="shared" si="822"/>
        <v>45630</v>
      </c>
      <c r="N8769" s="158">
        <v>1</v>
      </c>
      <c r="O8769" s="158">
        <v>0.93049999999999999</v>
      </c>
      <c r="P8769" s="161">
        <f t="shared" si="819"/>
        <v>0.93049999999999999</v>
      </c>
    </row>
    <row r="8770" spans="9:16" x14ac:dyDescent="0.2">
      <c r="I8770" s="158">
        <f t="shared" si="823"/>
        <v>21</v>
      </c>
      <c r="J8770" s="158" t="str">
        <f t="shared" si="820"/>
        <v>EUR</v>
      </c>
      <c r="K8770" s="158" t="str">
        <f t="shared" si="821"/>
        <v>CHF</v>
      </c>
      <c r="L8770" s="158" t="str">
        <f t="shared" si="818"/>
        <v>EURCHF45631</v>
      </c>
      <c r="M8770" s="160">
        <f t="shared" si="822"/>
        <v>45631</v>
      </c>
      <c r="N8770" s="158">
        <v>1</v>
      </c>
      <c r="O8770" s="158">
        <v>0.93049999999999999</v>
      </c>
      <c r="P8770" s="161">
        <f t="shared" si="819"/>
        <v>0.93049999999999999</v>
      </c>
    </row>
    <row r="8771" spans="9:16" x14ac:dyDescent="0.2">
      <c r="I8771" s="158">
        <f t="shared" si="823"/>
        <v>21</v>
      </c>
      <c r="J8771" s="158" t="str">
        <f t="shared" si="820"/>
        <v>EUR</v>
      </c>
      <c r="K8771" s="158" t="str">
        <f t="shared" si="821"/>
        <v>CHF</v>
      </c>
      <c r="L8771" s="158" t="str">
        <f t="shared" ref="L8771:L8834" si="824">J8771&amp;K8771&amp;M8771</f>
        <v>EURCHF45632</v>
      </c>
      <c r="M8771" s="160">
        <f t="shared" si="822"/>
        <v>45632</v>
      </c>
      <c r="N8771" s="158">
        <v>1</v>
      </c>
      <c r="O8771" s="158">
        <v>0.9284</v>
      </c>
      <c r="P8771" s="161">
        <f t="shared" ref="P8771:P8834" si="825">ROUND(N8771*O8771,4)</f>
        <v>0.9284</v>
      </c>
    </row>
    <row r="8772" spans="9:16" x14ac:dyDescent="0.2">
      <c r="I8772" s="158">
        <f t="shared" si="823"/>
        <v>21</v>
      </c>
      <c r="J8772" s="158" t="str">
        <f t="shared" ref="J8772:J8835" si="826">VLOOKUP($I8772,$A:$C,2,FALSE)</f>
        <v>EUR</v>
      </c>
      <c r="K8772" s="158" t="str">
        <f t="shared" ref="K8772:K8835" si="827">VLOOKUP($I8772,$A:$C,3,FALSE)</f>
        <v>CHF</v>
      </c>
      <c r="L8772" s="158" t="str">
        <f t="shared" si="824"/>
        <v>EURCHF45633</v>
      </c>
      <c r="M8772" s="160">
        <f t="shared" ref="M8772:M8835" si="828">IF(I8772=I8771,M8771+1,$G$1)</f>
        <v>45633</v>
      </c>
      <c r="N8772" s="158">
        <v>1</v>
      </c>
      <c r="O8772" s="158">
        <v>0.9284</v>
      </c>
      <c r="P8772" s="161">
        <f t="shared" si="825"/>
        <v>0.9284</v>
      </c>
    </row>
    <row r="8773" spans="9:16" x14ac:dyDescent="0.2">
      <c r="I8773" s="158">
        <f t="shared" si="823"/>
        <v>21</v>
      </c>
      <c r="J8773" s="158" t="str">
        <f t="shared" si="826"/>
        <v>EUR</v>
      </c>
      <c r="K8773" s="158" t="str">
        <f t="shared" si="827"/>
        <v>CHF</v>
      </c>
      <c r="L8773" s="158" t="str">
        <f t="shared" si="824"/>
        <v>EURCHF45634</v>
      </c>
      <c r="M8773" s="160">
        <f t="shared" si="828"/>
        <v>45634</v>
      </c>
      <c r="N8773" s="158">
        <v>1</v>
      </c>
      <c r="O8773" s="158">
        <v>0.9284</v>
      </c>
      <c r="P8773" s="161">
        <f t="shared" si="825"/>
        <v>0.9284</v>
      </c>
    </row>
    <row r="8774" spans="9:16" x14ac:dyDescent="0.2">
      <c r="I8774" s="158">
        <f t="shared" si="823"/>
        <v>21</v>
      </c>
      <c r="J8774" s="158" t="str">
        <f t="shared" si="826"/>
        <v>EUR</v>
      </c>
      <c r="K8774" s="158" t="str">
        <f t="shared" si="827"/>
        <v>CHF</v>
      </c>
      <c r="L8774" s="158" t="str">
        <f t="shared" si="824"/>
        <v>EURCHF45635</v>
      </c>
      <c r="M8774" s="160">
        <f t="shared" si="828"/>
        <v>45635</v>
      </c>
      <c r="N8774" s="158">
        <v>1</v>
      </c>
      <c r="O8774" s="158">
        <v>0.92949999999999999</v>
      </c>
      <c r="P8774" s="161">
        <f t="shared" si="825"/>
        <v>0.92949999999999999</v>
      </c>
    </row>
    <row r="8775" spans="9:16" x14ac:dyDescent="0.2">
      <c r="I8775" s="158">
        <f t="shared" si="823"/>
        <v>21</v>
      </c>
      <c r="J8775" s="158" t="str">
        <f t="shared" si="826"/>
        <v>EUR</v>
      </c>
      <c r="K8775" s="158" t="str">
        <f t="shared" si="827"/>
        <v>CHF</v>
      </c>
      <c r="L8775" s="158" t="str">
        <f t="shared" si="824"/>
        <v>EURCHF45636</v>
      </c>
      <c r="M8775" s="160">
        <f t="shared" si="828"/>
        <v>45636</v>
      </c>
      <c r="N8775" s="158">
        <v>1</v>
      </c>
      <c r="O8775" s="158">
        <v>0.92669999999999997</v>
      </c>
      <c r="P8775" s="161">
        <f t="shared" si="825"/>
        <v>0.92669999999999997</v>
      </c>
    </row>
    <row r="8776" spans="9:16" x14ac:dyDescent="0.2">
      <c r="I8776" s="158">
        <f t="shared" si="823"/>
        <v>21</v>
      </c>
      <c r="J8776" s="158" t="str">
        <f t="shared" si="826"/>
        <v>EUR</v>
      </c>
      <c r="K8776" s="158" t="str">
        <f t="shared" si="827"/>
        <v>CHF</v>
      </c>
      <c r="L8776" s="158" t="str">
        <f t="shared" si="824"/>
        <v>EURCHF45637</v>
      </c>
      <c r="M8776" s="160">
        <f t="shared" si="828"/>
        <v>45637</v>
      </c>
      <c r="N8776" s="158">
        <v>1</v>
      </c>
      <c r="O8776" s="158">
        <v>0.92800000000000005</v>
      </c>
      <c r="P8776" s="161">
        <f t="shared" si="825"/>
        <v>0.92800000000000005</v>
      </c>
    </row>
    <row r="8777" spans="9:16" x14ac:dyDescent="0.2">
      <c r="I8777" s="158">
        <f t="shared" si="823"/>
        <v>21</v>
      </c>
      <c r="J8777" s="158" t="str">
        <f t="shared" si="826"/>
        <v>EUR</v>
      </c>
      <c r="K8777" s="158" t="str">
        <f t="shared" si="827"/>
        <v>CHF</v>
      </c>
      <c r="L8777" s="158" t="str">
        <f t="shared" si="824"/>
        <v>EURCHF45638</v>
      </c>
      <c r="M8777" s="160">
        <f t="shared" si="828"/>
        <v>45638</v>
      </c>
      <c r="N8777" s="158">
        <v>1</v>
      </c>
      <c r="O8777" s="158">
        <v>0.93189999999999995</v>
      </c>
      <c r="P8777" s="161">
        <f t="shared" si="825"/>
        <v>0.93189999999999995</v>
      </c>
    </row>
    <row r="8778" spans="9:16" x14ac:dyDescent="0.2">
      <c r="I8778" s="158">
        <f t="shared" si="823"/>
        <v>21</v>
      </c>
      <c r="J8778" s="158" t="str">
        <f t="shared" si="826"/>
        <v>EUR</v>
      </c>
      <c r="K8778" s="158" t="str">
        <f t="shared" si="827"/>
        <v>CHF</v>
      </c>
      <c r="L8778" s="158" t="str">
        <f t="shared" si="824"/>
        <v>EURCHF45639</v>
      </c>
      <c r="M8778" s="160">
        <f t="shared" si="828"/>
        <v>45639</v>
      </c>
      <c r="N8778" s="158">
        <v>1</v>
      </c>
      <c r="O8778" s="158">
        <v>0.9385</v>
      </c>
      <c r="P8778" s="161">
        <f t="shared" si="825"/>
        <v>0.9385</v>
      </c>
    </row>
    <row r="8779" spans="9:16" x14ac:dyDescent="0.2">
      <c r="I8779" s="158">
        <f t="shared" si="823"/>
        <v>21</v>
      </c>
      <c r="J8779" s="158" t="str">
        <f t="shared" si="826"/>
        <v>EUR</v>
      </c>
      <c r="K8779" s="158" t="str">
        <f t="shared" si="827"/>
        <v>CHF</v>
      </c>
      <c r="L8779" s="158" t="str">
        <f t="shared" si="824"/>
        <v>EURCHF45640</v>
      </c>
      <c r="M8779" s="160">
        <f t="shared" si="828"/>
        <v>45640</v>
      </c>
      <c r="N8779" s="158">
        <v>1</v>
      </c>
      <c r="O8779" s="158">
        <v>0.9385</v>
      </c>
      <c r="P8779" s="161">
        <f t="shared" si="825"/>
        <v>0.9385</v>
      </c>
    </row>
    <row r="8780" spans="9:16" x14ac:dyDescent="0.2">
      <c r="I8780" s="158">
        <f t="shared" si="823"/>
        <v>21</v>
      </c>
      <c r="J8780" s="158" t="str">
        <f t="shared" si="826"/>
        <v>EUR</v>
      </c>
      <c r="K8780" s="158" t="str">
        <f t="shared" si="827"/>
        <v>CHF</v>
      </c>
      <c r="L8780" s="158" t="str">
        <f t="shared" si="824"/>
        <v>EURCHF45641</v>
      </c>
      <c r="M8780" s="160">
        <f t="shared" si="828"/>
        <v>45641</v>
      </c>
      <c r="N8780" s="158">
        <v>1</v>
      </c>
      <c r="O8780" s="158">
        <v>0.9385</v>
      </c>
      <c r="P8780" s="161">
        <f t="shared" si="825"/>
        <v>0.9385</v>
      </c>
    </row>
    <row r="8781" spans="9:16" x14ac:dyDescent="0.2">
      <c r="I8781" s="158">
        <f t="shared" si="823"/>
        <v>21</v>
      </c>
      <c r="J8781" s="158" t="str">
        <f t="shared" si="826"/>
        <v>EUR</v>
      </c>
      <c r="K8781" s="158" t="str">
        <f t="shared" si="827"/>
        <v>CHF</v>
      </c>
      <c r="L8781" s="158" t="str">
        <f t="shared" si="824"/>
        <v>EURCHF45642</v>
      </c>
      <c r="M8781" s="160">
        <f t="shared" si="828"/>
        <v>45642</v>
      </c>
      <c r="N8781" s="158">
        <v>1</v>
      </c>
      <c r="O8781" s="158">
        <v>0.93720000000000003</v>
      </c>
      <c r="P8781" s="161">
        <f t="shared" si="825"/>
        <v>0.93720000000000003</v>
      </c>
    </row>
    <row r="8782" spans="9:16" x14ac:dyDescent="0.2">
      <c r="I8782" s="158">
        <f t="shared" si="823"/>
        <v>21</v>
      </c>
      <c r="J8782" s="158" t="str">
        <f t="shared" si="826"/>
        <v>EUR</v>
      </c>
      <c r="K8782" s="158" t="str">
        <f t="shared" si="827"/>
        <v>CHF</v>
      </c>
      <c r="L8782" s="158" t="str">
        <f t="shared" si="824"/>
        <v>EURCHF45643</v>
      </c>
      <c r="M8782" s="160">
        <f t="shared" si="828"/>
        <v>45643</v>
      </c>
      <c r="N8782" s="158">
        <v>1</v>
      </c>
      <c r="O8782" s="158">
        <v>0.94130000000000003</v>
      </c>
      <c r="P8782" s="161">
        <f t="shared" si="825"/>
        <v>0.94130000000000003</v>
      </c>
    </row>
    <row r="8783" spans="9:16" x14ac:dyDescent="0.2">
      <c r="I8783" s="158">
        <f t="shared" si="823"/>
        <v>21</v>
      </c>
      <c r="J8783" s="158" t="str">
        <f t="shared" si="826"/>
        <v>EUR</v>
      </c>
      <c r="K8783" s="158" t="str">
        <f t="shared" si="827"/>
        <v>CHF</v>
      </c>
      <c r="L8783" s="158" t="str">
        <f t="shared" si="824"/>
        <v>EURCHF45644</v>
      </c>
      <c r="M8783" s="160">
        <f t="shared" si="828"/>
        <v>45644</v>
      </c>
      <c r="N8783" s="158">
        <v>1</v>
      </c>
      <c r="O8783" s="158">
        <v>0.93820000000000003</v>
      </c>
      <c r="P8783" s="161">
        <f t="shared" si="825"/>
        <v>0.93820000000000003</v>
      </c>
    </row>
    <row r="8784" spans="9:16" x14ac:dyDescent="0.2">
      <c r="I8784" s="158">
        <f t="shared" si="823"/>
        <v>21</v>
      </c>
      <c r="J8784" s="158" t="str">
        <f t="shared" si="826"/>
        <v>EUR</v>
      </c>
      <c r="K8784" s="158" t="str">
        <f t="shared" si="827"/>
        <v>CHF</v>
      </c>
      <c r="L8784" s="158" t="str">
        <f t="shared" si="824"/>
        <v>EURCHF45645</v>
      </c>
      <c r="M8784" s="160">
        <f t="shared" si="828"/>
        <v>45645</v>
      </c>
      <c r="N8784" s="158">
        <v>1</v>
      </c>
      <c r="O8784" s="158">
        <v>0.93189999999999995</v>
      </c>
      <c r="P8784" s="161">
        <f t="shared" si="825"/>
        <v>0.93189999999999995</v>
      </c>
    </row>
    <row r="8785" spans="9:16" x14ac:dyDescent="0.2">
      <c r="I8785" s="158">
        <f t="shared" si="823"/>
        <v>21</v>
      </c>
      <c r="J8785" s="158" t="str">
        <f t="shared" si="826"/>
        <v>EUR</v>
      </c>
      <c r="K8785" s="158" t="str">
        <f t="shared" si="827"/>
        <v>CHF</v>
      </c>
      <c r="L8785" s="158" t="str">
        <f t="shared" si="824"/>
        <v>EURCHF45646</v>
      </c>
      <c r="M8785" s="160">
        <f t="shared" si="828"/>
        <v>45646</v>
      </c>
      <c r="N8785" s="158">
        <v>1</v>
      </c>
      <c r="O8785" s="158">
        <v>0.92969999999999997</v>
      </c>
      <c r="P8785" s="161">
        <f t="shared" si="825"/>
        <v>0.92969999999999997</v>
      </c>
    </row>
    <row r="8786" spans="9:16" x14ac:dyDescent="0.2">
      <c r="I8786" s="158">
        <f t="shared" si="823"/>
        <v>21</v>
      </c>
      <c r="J8786" s="158" t="str">
        <f t="shared" si="826"/>
        <v>EUR</v>
      </c>
      <c r="K8786" s="158" t="str">
        <f t="shared" si="827"/>
        <v>CHF</v>
      </c>
      <c r="L8786" s="158" t="str">
        <f t="shared" si="824"/>
        <v>EURCHF45647</v>
      </c>
      <c r="M8786" s="160">
        <f t="shared" si="828"/>
        <v>45647</v>
      </c>
      <c r="N8786" s="158">
        <v>1</v>
      </c>
      <c r="O8786" s="158">
        <v>0.92969999999999997</v>
      </c>
      <c r="P8786" s="161">
        <f t="shared" si="825"/>
        <v>0.92969999999999997</v>
      </c>
    </row>
    <row r="8787" spans="9:16" x14ac:dyDescent="0.2">
      <c r="I8787" s="158">
        <f t="shared" si="823"/>
        <v>21</v>
      </c>
      <c r="J8787" s="158" t="str">
        <f t="shared" si="826"/>
        <v>EUR</v>
      </c>
      <c r="K8787" s="158" t="str">
        <f t="shared" si="827"/>
        <v>CHF</v>
      </c>
      <c r="L8787" s="158" t="str">
        <f t="shared" si="824"/>
        <v>EURCHF45648</v>
      </c>
      <c r="M8787" s="160">
        <f t="shared" si="828"/>
        <v>45648</v>
      </c>
      <c r="N8787" s="158">
        <v>1</v>
      </c>
      <c r="O8787" s="158">
        <v>0.92969999999999997</v>
      </c>
      <c r="P8787" s="161">
        <f t="shared" si="825"/>
        <v>0.92969999999999997</v>
      </c>
    </row>
    <row r="8788" spans="9:16" x14ac:dyDescent="0.2">
      <c r="I8788" s="158">
        <f t="shared" si="823"/>
        <v>21</v>
      </c>
      <c r="J8788" s="158" t="str">
        <f t="shared" si="826"/>
        <v>EUR</v>
      </c>
      <c r="K8788" s="158" t="str">
        <f t="shared" si="827"/>
        <v>CHF</v>
      </c>
      <c r="L8788" s="158" t="str">
        <f t="shared" si="824"/>
        <v>EURCHF45649</v>
      </c>
      <c r="M8788" s="160">
        <f t="shared" si="828"/>
        <v>45649</v>
      </c>
      <c r="N8788" s="158">
        <v>1</v>
      </c>
      <c r="O8788" s="158">
        <v>0.93359999999999999</v>
      </c>
      <c r="P8788" s="161">
        <f t="shared" si="825"/>
        <v>0.93359999999999999</v>
      </c>
    </row>
    <row r="8789" spans="9:16" x14ac:dyDescent="0.2">
      <c r="I8789" s="158">
        <f t="shared" si="823"/>
        <v>21</v>
      </c>
      <c r="J8789" s="158" t="str">
        <f t="shared" si="826"/>
        <v>EUR</v>
      </c>
      <c r="K8789" s="158" t="str">
        <f t="shared" si="827"/>
        <v>CHF</v>
      </c>
      <c r="L8789" s="158" t="str">
        <f t="shared" si="824"/>
        <v>EURCHF45650</v>
      </c>
      <c r="M8789" s="160">
        <f t="shared" si="828"/>
        <v>45650</v>
      </c>
      <c r="N8789" s="158">
        <v>1</v>
      </c>
      <c r="O8789" s="158">
        <v>0.93579999999999997</v>
      </c>
      <c r="P8789" s="161">
        <f t="shared" si="825"/>
        <v>0.93579999999999997</v>
      </c>
    </row>
    <row r="8790" spans="9:16" x14ac:dyDescent="0.2">
      <c r="I8790" s="158">
        <f t="shared" si="823"/>
        <v>21</v>
      </c>
      <c r="J8790" s="158" t="str">
        <f t="shared" si="826"/>
        <v>EUR</v>
      </c>
      <c r="K8790" s="158" t="str">
        <f t="shared" si="827"/>
        <v>CHF</v>
      </c>
      <c r="L8790" s="158" t="str">
        <f t="shared" si="824"/>
        <v>EURCHF45651</v>
      </c>
      <c r="M8790" s="160">
        <f t="shared" si="828"/>
        <v>45651</v>
      </c>
      <c r="N8790" s="158">
        <v>1</v>
      </c>
      <c r="O8790" s="158">
        <v>0.93579999999999997</v>
      </c>
      <c r="P8790" s="161">
        <f t="shared" si="825"/>
        <v>0.93579999999999997</v>
      </c>
    </row>
    <row r="8791" spans="9:16" x14ac:dyDescent="0.2">
      <c r="I8791" s="158">
        <f t="shared" si="823"/>
        <v>21</v>
      </c>
      <c r="J8791" s="158" t="str">
        <f t="shared" si="826"/>
        <v>EUR</v>
      </c>
      <c r="K8791" s="158" t="str">
        <f t="shared" si="827"/>
        <v>CHF</v>
      </c>
      <c r="L8791" s="158" t="str">
        <f t="shared" si="824"/>
        <v>EURCHF45652</v>
      </c>
      <c r="M8791" s="160">
        <f t="shared" si="828"/>
        <v>45652</v>
      </c>
      <c r="N8791" s="158">
        <v>1</v>
      </c>
      <c r="O8791" s="158">
        <v>0.93579999999999997</v>
      </c>
      <c r="P8791" s="161">
        <f t="shared" si="825"/>
        <v>0.93579999999999997</v>
      </c>
    </row>
    <row r="8792" spans="9:16" x14ac:dyDescent="0.2">
      <c r="I8792" s="158">
        <f t="shared" si="823"/>
        <v>21</v>
      </c>
      <c r="J8792" s="158" t="str">
        <f t="shared" si="826"/>
        <v>EUR</v>
      </c>
      <c r="K8792" s="158" t="str">
        <f t="shared" si="827"/>
        <v>CHF</v>
      </c>
      <c r="L8792" s="158" t="str">
        <f t="shared" si="824"/>
        <v>EURCHF45653</v>
      </c>
      <c r="M8792" s="160">
        <f t="shared" si="828"/>
        <v>45653</v>
      </c>
      <c r="N8792" s="158">
        <v>1</v>
      </c>
      <c r="O8792" s="158">
        <v>0.93959999999999999</v>
      </c>
      <c r="P8792" s="161">
        <f t="shared" si="825"/>
        <v>0.93959999999999999</v>
      </c>
    </row>
    <row r="8793" spans="9:16" x14ac:dyDescent="0.2">
      <c r="I8793" s="158">
        <f t="shared" si="823"/>
        <v>21</v>
      </c>
      <c r="J8793" s="158" t="str">
        <f t="shared" si="826"/>
        <v>EUR</v>
      </c>
      <c r="K8793" s="158" t="str">
        <f t="shared" si="827"/>
        <v>CHF</v>
      </c>
      <c r="L8793" s="158" t="str">
        <f t="shared" si="824"/>
        <v>EURCHF45654</v>
      </c>
      <c r="M8793" s="160">
        <f t="shared" si="828"/>
        <v>45654</v>
      </c>
      <c r="N8793" s="158">
        <v>1</v>
      </c>
      <c r="O8793" s="158">
        <v>0.93959999999999999</v>
      </c>
      <c r="P8793" s="161">
        <f t="shared" si="825"/>
        <v>0.93959999999999999</v>
      </c>
    </row>
    <row r="8794" spans="9:16" x14ac:dyDescent="0.2">
      <c r="I8794" s="158">
        <f t="shared" si="823"/>
        <v>21</v>
      </c>
      <c r="J8794" s="158" t="str">
        <f t="shared" si="826"/>
        <v>EUR</v>
      </c>
      <c r="K8794" s="158" t="str">
        <f t="shared" si="827"/>
        <v>CHF</v>
      </c>
      <c r="L8794" s="158" t="str">
        <f t="shared" si="824"/>
        <v>EURCHF45655</v>
      </c>
      <c r="M8794" s="160">
        <f t="shared" si="828"/>
        <v>45655</v>
      </c>
      <c r="N8794" s="158">
        <v>1</v>
      </c>
      <c r="O8794" s="158">
        <v>0.93959999999999999</v>
      </c>
      <c r="P8794" s="161">
        <f t="shared" si="825"/>
        <v>0.93959999999999999</v>
      </c>
    </row>
    <row r="8795" spans="9:16" x14ac:dyDescent="0.2">
      <c r="I8795" s="158">
        <f t="shared" si="823"/>
        <v>21</v>
      </c>
      <c r="J8795" s="158" t="str">
        <f t="shared" si="826"/>
        <v>EUR</v>
      </c>
      <c r="K8795" s="158" t="str">
        <f t="shared" si="827"/>
        <v>CHF</v>
      </c>
      <c r="L8795" s="158" t="str">
        <f t="shared" si="824"/>
        <v>EURCHF45656</v>
      </c>
      <c r="M8795" s="160">
        <f t="shared" si="828"/>
        <v>45656</v>
      </c>
      <c r="N8795" s="158">
        <v>1</v>
      </c>
      <c r="O8795" s="158">
        <v>0.94350000000000001</v>
      </c>
      <c r="P8795" s="161">
        <f t="shared" si="825"/>
        <v>0.94350000000000001</v>
      </c>
    </row>
    <row r="8796" spans="9:16" x14ac:dyDescent="0.2">
      <c r="I8796" s="158">
        <f t="shared" si="823"/>
        <v>21</v>
      </c>
      <c r="J8796" s="158" t="str">
        <f t="shared" si="826"/>
        <v>EUR</v>
      </c>
      <c r="K8796" s="158" t="str">
        <f t="shared" si="827"/>
        <v>CHF</v>
      </c>
      <c r="L8796" s="158" t="str">
        <f t="shared" si="824"/>
        <v>EURCHF45657</v>
      </c>
      <c r="M8796" s="160">
        <f t="shared" si="828"/>
        <v>45657</v>
      </c>
      <c r="N8796" s="158">
        <v>1</v>
      </c>
      <c r="O8796" s="158">
        <v>0.94120000000000004</v>
      </c>
      <c r="P8796" s="161">
        <f t="shared" si="825"/>
        <v>0.94120000000000004</v>
      </c>
    </row>
    <row r="8797" spans="9:16" x14ac:dyDescent="0.2">
      <c r="I8797" s="158">
        <f t="shared" si="823"/>
        <v>21</v>
      </c>
      <c r="J8797" s="158" t="str">
        <f t="shared" si="826"/>
        <v>EUR</v>
      </c>
      <c r="K8797" s="158" t="str">
        <f t="shared" si="827"/>
        <v>CHF</v>
      </c>
      <c r="L8797" s="158" t="str">
        <f t="shared" si="824"/>
        <v>EURCHF45658</v>
      </c>
      <c r="M8797" s="160">
        <f t="shared" si="828"/>
        <v>45658</v>
      </c>
      <c r="N8797" s="158">
        <v>1</v>
      </c>
      <c r="O8797" s="158">
        <v>0.94120000000000004</v>
      </c>
      <c r="P8797" s="161">
        <f t="shared" si="825"/>
        <v>0.94120000000000004</v>
      </c>
    </row>
    <row r="8798" spans="9:16" x14ac:dyDescent="0.2">
      <c r="I8798" s="158">
        <f t="shared" si="823"/>
        <v>21</v>
      </c>
      <c r="J8798" s="158" t="str">
        <f t="shared" si="826"/>
        <v>EUR</v>
      </c>
      <c r="K8798" s="158" t="str">
        <f t="shared" si="827"/>
        <v>CHF</v>
      </c>
      <c r="L8798" s="158" t="str">
        <f t="shared" si="824"/>
        <v>EURCHF45659</v>
      </c>
      <c r="M8798" s="160">
        <f t="shared" si="828"/>
        <v>45659</v>
      </c>
      <c r="N8798" s="158">
        <v>1</v>
      </c>
      <c r="O8798" s="158">
        <v>0.93710000000000004</v>
      </c>
      <c r="P8798" s="161">
        <f t="shared" si="825"/>
        <v>0.93710000000000004</v>
      </c>
    </row>
    <row r="8799" spans="9:16" x14ac:dyDescent="0.2">
      <c r="I8799" s="158">
        <f t="shared" si="823"/>
        <v>21</v>
      </c>
      <c r="J8799" s="158" t="str">
        <f t="shared" si="826"/>
        <v>EUR</v>
      </c>
      <c r="K8799" s="158" t="str">
        <f t="shared" si="827"/>
        <v>CHF</v>
      </c>
      <c r="L8799" s="158" t="str">
        <f t="shared" si="824"/>
        <v>EURCHF45660</v>
      </c>
      <c r="M8799" s="160">
        <f t="shared" si="828"/>
        <v>45660</v>
      </c>
      <c r="N8799" s="158">
        <v>1</v>
      </c>
      <c r="O8799" s="158">
        <v>0.93620000000000003</v>
      </c>
      <c r="P8799" s="161">
        <f t="shared" si="825"/>
        <v>0.93620000000000003</v>
      </c>
    </row>
    <row r="8800" spans="9:16" x14ac:dyDescent="0.2">
      <c r="I8800" s="158">
        <f t="shared" si="823"/>
        <v>21</v>
      </c>
      <c r="J8800" s="158" t="str">
        <f t="shared" si="826"/>
        <v>EUR</v>
      </c>
      <c r="K8800" s="158" t="str">
        <f t="shared" si="827"/>
        <v>CHF</v>
      </c>
      <c r="L8800" s="158" t="str">
        <f t="shared" si="824"/>
        <v>EURCHF45661</v>
      </c>
      <c r="M8800" s="160">
        <f t="shared" si="828"/>
        <v>45661</v>
      </c>
      <c r="N8800" s="158">
        <v>1</v>
      </c>
      <c r="O8800" s="158">
        <v>0.93620000000000003</v>
      </c>
      <c r="P8800" s="161">
        <f t="shared" si="825"/>
        <v>0.93620000000000003</v>
      </c>
    </row>
    <row r="8801" spans="9:16" x14ac:dyDescent="0.2">
      <c r="I8801" s="158">
        <f t="shared" si="823"/>
        <v>21</v>
      </c>
      <c r="J8801" s="158" t="str">
        <f t="shared" si="826"/>
        <v>EUR</v>
      </c>
      <c r="K8801" s="158" t="str">
        <f t="shared" si="827"/>
        <v>CHF</v>
      </c>
      <c r="L8801" s="158" t="str">
        <f t="shared" si="824"/>
        <v>EURCHF45662</v>
      </c>
      <c r="M8801" s="160">
        <f t="shared" si="828"/>
        <v>45662</v>
      </c>
      <c r="N8801" s="158">
        <v>1</v>
      </c>
      <c r="O8801" s="158">
        <v>0.93620000000000003</v>
      </c>
      <c r="P8801" s="161">
        <f t="shared" si="825"/>
        <v>0.93620000000000003</v>
      </c>
    </row>
    <row r="8802" spans="9:16" x14ac:dyDescent="0.2">
      <c r="I8802" s="158">
        <f t="shared" si="823"/>
        <v>21</v>
      </c>
      <c r="J8802" s="158" t="str">
        <f t="shared" si="826"/>
        <v>EUR</v>
      </c>
      <c r="K8802" s="158" t="str">
        <f t="shared" si="827"/>
        <v>CHF</v>
      </c>
      <c r="L8802" s="158" t="str">
        <f t="shared" si="824"/>
        <v>EURCHF45663</v>
      </c>
      <c r="M8802" s="160">
        <f t="shared" si="828"/>
        <v>45663</v>
      </c>
      <c r="N8802" s="158">
        <v>1</v>
      </c>
      <c r="O8802" s="158">
        <v>0.93959999999999999</v>
      </c>
      <c r="P8802" s="161">
        <f t="shared" si="825"/>
        <v>0.93959999999999999</v>
      </c>
    </row>
    <row r="8803" spans="9:16" x14ac:dyDescent="0.2">
      <c r="I8803" s="158">
        <f t="shared" si="823"/>
        <v>21</v>
      </c>
      <c r="J8803" s="158" t="str">
        <f t="shared" si="826"/>
        <v>EUR</v>
      </c>
      <c r="K8803" s="158" t="str">
        <f t="shared" si="827"/>
        <v>CHF</v>
      </c>
      <c r="L8803" s="158" t="str">
        <f t="shared" si="824"/>
        <v>EURCHF45664</v>
      </c>
      <c r="M8803" s="160">
        <f t="shared" si="828"/>
        <v>45664</v>
      </c>
      <c r="N8803" s="158">
        <v>1</v>
      </c>
      <c r="O8803" s="158">
        <v>0.94259999999999999</v>
      </c>
      <c r="P8803" s="161">
        <f t="shared" si="825"/>
        <v>0.94259999999999999</v>
      </c>
    </row>
    <row r="8804" spans="9:16" x14ac:dyDescent="0.2">
      <c r="I8804" s="158">
        <f t="shared" si="823"/>
        <v>21</v>
      </c>
      <c r="J8804" s="158" t="str">
        <f t="shared" si="826"/>
        <v>EUR</v>
      </c>
      <c r="K8804" s="158" t="str">
        <f t="shared" si="827"/>
        <v>CHF</v>
      </c>
      <c r="L8804" s="158" t="str">
        <f t="shared" si="824"/>
        <v>EURCHF45665</v>
      </c>
      <c r="M8804" s="160">
        <f t="shared" si="828"/>
        <v>45665</v>
      </c>
      <c r="N8804" s="158">
        <v>1</v>
      </c>
      <c r="O8804" s="158">
        <v>0.93789999999999996</v>
      </c>
      <c r="P8804" s="161">
        <f t="shared" si="825"/>
        <v>0.93789999999999996</v>
      </c>
    </row>
    <row r="8805" spans="9:16" x14ac:dyDescent="0.2">
      <c r="I8805" s="158">
        <f t="shared" si="823"/>
        <v>21</v>
      </c>
      <c r="J8805" s="158" t="str">
        <f t="shared" si="826"/>
        <v>EUR</v>
      </c>
      <c r="K8805" s="158" t="str">
        <f t="shared" si="827"/>
        <v>CHF</v>
      </c>
      <c r="L8805" s="158" t="str">
        <f t="shared" si="824"/>
        <v>EURCHF45666</v>
      </c>
      <c r="M8805" s="160">
        <f t="shared" si="828"/>
        <v>45666</v>
      </c>
      <c r="N8805" s="158">
        <v>1</v>
      </c>
      <c r="O8805" s="158">
        <v>0.93969999999999998</v>
      </c>
      <c r="P8805" s="161">
        <f t="shared" si="825"/>
        <v>0.93969999999999998</v>
      </c>
    </row>
    <row r="8806" spans="9:16" x14ac:dyDescent="0.2">
      <c r="I8806" s="158">
        <f t="shared" si="823"/>
        <v>21</v>
      </c>
      <c r="J8806" s="158" t="str">
        <f t="shared" si="826"/>
        <v>EUR</v>
      </c>
      <c r="K8806" s="158" t="str">
        <f t="shared" si="827"/>
        <v>CHF</v>
      </c>
      <c r="L8806" s="158" t="str">
        <f t="shared" si="824"/>
        <v>EURCHF45667</v>
      </c>
      <c r="M8806" s="160">
        <f t="shared" si="828"/>
        <v>45667</v>
      </c>
      <c r="N8806" s="158">
        <v>1</v>
      </c>
      <c r="O8806" s="158">
        <v>0.94159999999999999</v>
      </c>
      <c r="P8806" s="161">
        <f t="shared" si="825"/>
        <v>0.94159999999999999</v>
      </c>
    </row>
    <row r="8807" spans="9:16" x14ac:dyDescent="0.2">
      <c r="I8807" s="158">
        <f t="shared" si="823"/>
        <v>21</v>
      </c>
      <c r="J8807" s="158" t="str">
        <f t="shared" si="826"/>
        <v>EUR</v>
      </c>
      <c r="K8807" s="158" t="str">
        <f t="shared" si="827"/>
        <v>CHF</v>
      </c>
      <c r="L8807" s="158" t="str">
        <f t="shared" si="824"/>
        <v>EURCHF45668</v>
      </c>
      <c r="M8807" s="160">
        <f t="shared" si="828"/>
        <v>45668</v>
      </c>
      <c r="N8807" s="158">
        <v>1</v>
      </c>
      <c r="O8807" s="158">
        <v>0.94159999999999999</v>
      </c>
      <c r="P8807" s="161">
        <f t="shared" si="825"/>
        <v>0.94159999999999999</v>
      </c>
    </row>
    <row r="8808" spans="9:16" x14ac:dyDescent="0.2">
      <c r="I8808" s="158">
        <f t="shared" si="823"/>
        <v>21</v>
      </c>
      <c r="J8808" s="158" t="str">
        <f t="shared" si="826"/>
        <v>EUR</v>
      </c>
      <c r="K8808" s="158" t="str">
        <f t="shared" si="827"/>
        <v>CHF</v>
      </c>
      <c r="L8808" s="158" t="str">
        <f t="shared" si="824"/>
        <v>EURCHF45669</v>
      </c>
      <c r="M8808" s="160">
        <f t="shared" si="828"/>
        <v>45669</v>
      </c>
      <c r="N8808" s="158">
        <v>1</v>
      </c>
      <c r="O8808" s="158">
        <v>0.94159999999999999</v>
      </c>
      <c r="P8808" s="161">
        <f t="shared" si="825"/>
        <v>0.94159999999999999</v>
      </c>
    </row>
    <row r="8809" spans="9:16" x14ac:dyDescent="0.2">
      <c r="I8809" s="158">
        <f t="shared" si="823"/>
        <v>21</v>
      </c>
      <c r="J8809" s="158" t="str">
        <f t="shared" si="826"/>
        <v>EUR</v>
      </c>
      <c r="K8809" s="158" t="str">
        <f t="shared" si="827"/>
        <v>CHF</v>
      </c>
      <c r="L8809" s="158" t="str">
        <f t="shared" si="824"/>
        <v>EURCHF45670</v>
      </c>
      <c r="M8809" s="160">
        <f t="shared" si="828"/>
        <v>45670</v>
      </c>
      <c r="N8809" s="158">
        <v>1</v>
      </c>
      <c r="O8809" s="158">
        <v>0.93459999999999999</v>
      </c>
      <c r="P8809" s="161">
        <f t="shared" si="825"/>
        <v>0.93459999999999999</v>
      </c>
    </row>
    <row r="8810" spans="9:16" x14ac:dyDescent="0.2">
      <c r="I8810" s="158">
        <f t="shared" ref="I8810:I8873" si="829">IF(M8809=$G$2,I8809+1,I8809)</f>
        <v>21</v>
      </c>
      <c r="J8810" s="158" t="str">
        <f t="shared" si="826"/>
        <v>EUR</v>
      </c>
      <c r="K8810" s="158" t="str">
        <f t="shared" si="827"/>
        <v>CHF</v>
      </c>
      <c r="L8810" s="158" t="str">
        <f t="shared" si="824"/>
        <v>EURCHF45671</v>
      </c>
      <c r="M8810" s="160">
        <f t="shared" si="828"/>
        <v>45671</v>
      </c>
      <c r="N8810" s="158">
        <v>1</v>
      </c>
      <c r="O8810" s="158">
        <v>0.9395</v>
      </c>
      <c r="P8810" s="161">
        <f t="shared" si="825"/>
        <v>0.9395</v>
      </c>
    </row>
    <row r="8811" spans="9:16" x14ac:dyDescent="0.2">
      <c r="I8811" s="158">
        <f t="shared" si="829"/>
        <v>21</v>
      </c>
      <c r="J8811" s="158" t="str">
        <f t="shared" si="826"/>
        <v>EUR</v>
      </c>
      <c r="K8811" s="158" t="str">
        <f t="shared" si="827"/>
        <v>CHF</v>
      </c>
      <c r="L8811" s="158" t="str">
        <f t="shared" si="824"/>
        <v>EURCHF45672</v>
      </c>
      <c r="M8811" s="160">
        <f t="shared" si="828"/>
        <v>45672</v>
      </c>
      <c r="N8811" s="158">
        <v>1</v>
      </c>
      <c r="O8811" s="158">
        <v>0.93940000000000001</v>
      </c>
      <c r="P8811" s="161">
        <f t="shared" si="825"/>
        <v>0.93940000000000001</v>
      </c>
    </row>
    <row r="8812" spans="9:16" x14ac:dyDescent="0.2">
      <c r="I8812" s="158">
        <f t="shared" si="829"/>
        <v>21</v>
      </c>
      <c r="J8812" s="158" t="str">
        <f t="shared" si="826"/>
        <v>EUR</v>
      </c>
      <c r="K8812" s="158" t="str">
        <f t="shared" si="827"/>
        <v>CHF</v>
      </c>
      <c r="L8812" s="158" t="str">
        <f t="shared" si="824"/>
        <v>EURCHF45673</v>
      </c>
      <c r="M8812" s="160">
        <f t="shared" si="828"/>
        <v>45673</v>
      </c>
      <c r="N8812" s="158">
        <v>1</v>
      </c>
      <c r="O8812" s="158">
        <v>0.93759999999999999</v>
      </c>
      <c r="P8812" s="161">
        <f t="shared" si="825"/>
        <v>0.93759999999999999</v>
      </c>
    </row>
    <row r="8813" spans="9:16" x14ac:dyDescent="0.2">
      <c r="I8813" s="158">
        <f t="shared" si="829"/>
        <v>21</v>
      </c>
      <c r="J8813" s="158" t="str">
        <f t="shared" si="826"/>
        <v>EUR</v>
      </c>
      <c r="K8813" s="158" t="str">
        <f t="shared" si="827"/>
        <v>CHF</v>
      </c>
      <c r="L8813" s="158" t="str">
        <f t="shared" si="824"/>
        <v>EURCHF45674</v>
      </c>
      <c r="M8813" s="160">
        <f t="shared" si="828"/>
        <v>45674</v>
      </c>
      <c r="N8813" s="158">
        <v>1</v>
      </c>
      <c r="O8813" s="158">
        <v>0.93940000000000001</v>
      </c>
      <c r="P8813" s="161">
        <f t="shared" si="825"/>
        <v>0.93940000000000001</v>
      </c>
    </row>
    <row r="8814" spans="9:16" x14ac:dyDescent="0.2">
      <c r="I8814" s="158">
        <f t="shared" si="829"/>
        <v>21</v>
      </c>
      <c r="J8814" s="158" t="str">
        <f t="shared" si="826"/>
        <v>EUR</v>
      </c>
      <c r="K8814" s="158" t="str">
        <f t="shared" si="827"/>
        <v>CHF</v>
      </c>
      <c r="L8814" s="158" t="str">
        <f t="shared" si="824"/>
        <v>EURCHF45675</v>
      </c>
      <c r="M8814" s="160">
        <f t="shared" si="828"/>
        <v>45675</v>
      </c>
      <c r="N8814" s="158">
        <v>1</v>
      </c>
      <c r="O8814" s="158">
        <v>0.93940000000000001</v>
      </c>
      <c r="P8814" s="161">
        <f t="shared" si="825"/>
        <v>0.93940000000000001</v>
      </c>
    </row>
    <row r="8815" spans="9:16" x14ac:dyDescent="0.2">
      <c r="I8815" s="158">
        <f t="shared" si="829"/>
        <v>21</v>
      </c>
      <c r="J8815" s="158" t="str">
        <f t="shared" si="826"/>
        <v>EUR</v>
      </c>
      <c r="K8815" s="158" t="str">
        <f t="shared" si="827"/>
        <v>CHF</v>
      </c>
      <c r="L8815" s="158" t="str">
        <f t="shared" si="824"/>
        <v>EURCHF45676</v>
      </c>
      <c r="M8815" s="160">
        <f t="shared" si="828"/>
        <v>45676</v>
      </c>
      <c r="N8815" s="158">
        <v>1</v>
      </c>
      <c r="O8815" s="158">
        <v>0.93940000000000001</v>
      </c>
      <c r="P8815" s="161">
        <f t="shared" si="825"/>
        <v>0.93940000000000001</v>
      </c>
    </row>
    <row r="8816" spans="9:16" x14ac:dyDescent="0.2">
      <c r="I8816" s="158">
        <f t="shared" si="829"/>
        <v>21</v>
      </c>
      <c r="J8816" s="158" t="str">
        <f t="shared" si="826"/>
        <v>EUR</v>
      </c>
      <c r="K8816" s="158" t="str">
        <f t="shared" si="827"/>
        <v>CHF</v>
      </c>
      <c r="L8816" s="158" t="str">
        <f t="shared" si="824"/>
        <v>EURCHF45677</v>
      </c>
      <c r="M8816" s="160">
        <f t="shared" si="828"/>
        <v>45677</v>
      </c>
      <c r="N8816" s="158">
        <v>1</v>
      </c>
      <c r="O8816" s="158">
        <v>0.94289999999999996</v>
      </c>
      <c r="P8816" s="161">
        <f t="shared" si="825"/>
        <v>0.94289999999999996</v>
      </c>
    </row>
    <row r="8817" spans="9:16" x14ac:dyDescent="0.2">
      <c r="I8817" s="158">
        <f t="shared" si="829"/>
        <v>21</v>
      </c>
      <c r="J8817" s="158" t="str">
        <f t="shared" si="826"/>
        <v>EUR</v>
      </c>
      <c r="K8817" s="158" t="str">
        <f t="shared" si="827"/>
        <v>CHF</v>
      </c>
      <c r="L8817" s="158" t="str">
        <f t="shared" si="824"/>
        <v>EURCHF45678</v>
      </c>
      <c r="M8817" s="160">
        <f t="shared" si="828"/>
        <v>45678</v>
      </c>
      <c r="N8817" s="158">
        <v>1</v>
      </c>
      <c r="O8817" s="158">
        <v>0.94269999999999998</v>
      </c>
      <c r="P8817" s="161">
        <f t="shared" si="825"/>
        <v>0.94269999999999998</v>
      </c>
    </row>
    <row r="8818" spans="9:16" x14ac:dyDescent="0.2">
      <c r="I8818" s="158">
        <f t="shared" si="829"/>
        <v>21</v>
      </c>
      <c r="J8818" s="158" t="str">
        <f t="shared" si="826"/>
        <v>EUR</v>
      </c>
      <c r="K8818" s="158" t="str">
        <f t="shared" si="827"/>
        <v>CHF</v>
      </c>
      <c r="L8818" s="158" t="str">
        <f t="shared" si="824"/>
        <v>EURCHF45679</v>
      </c>
      <c r="M8818" s="160">
        <f t="shared" si="828"/>
        <v>45679</v>
      </c>
      <c r="N8818" s="158">
        <v>1</v>
      </c>
      <c r="O8818" s="158">
        <v>0.94489999999999996</v>
      </c>
      <c r="P8818" s="161">
        <f t="shared" si="825"/>
        <v>0.94489999999999996</v>
      </c>
    </row>
    <row r="8819" spans="9:16" x14ac:dyDescent="0.2">
      <c r="I8819" s="158">
        <f t="shared" si="829"/>
        <v>21</v>
      </c>
      <c r="J8819" s="158" t="str">
        <f t="shared" si="826"/>
        <v>EUR</v>
      </c>
      <c r="K8819" s="158" t="str">
        <f t="shared" si="827"/>
        <v>CHF</v>
      </c>
      <c r="L8819" s="158" t="str">
        <f t="shared" si="824"/>
        <v>EURCHF45680</v>
      </c>
      <c r="M8819" s="160">
        <f t="shared" si="828"/>
        <v>45680</v>
      </c>
      <c r="N8819" s="158">
        <v>1</v>
      </c>
      <c r="O8819" s="158">
        <v>0.94420000000000004</v>
      </c>
      <c r="P8819" s="161">
        <f t="shared" si="825"/>
        <v>0.94420000000000004</v>
      </c>
    </row>
    <row r="8820" spans="9:16" x14ac:dyDescent="0.2">
      <c r="I8820" s="158">
        <f t="shared" si="829"/>
        <v>21</v>
      </c>
      <c r="J8820" s="158" t="str">
        <f t="shared" si="826"/>
        <v>EUR</v>
      </c>
      <c r="K8820" s="158" t="str">
        <f t="shared" si="827"/>
        <v>CHF</v>
      </c>
      <c r="L8820" s="158" t="str">
        <f t="shared" si="824"/>
        <v>EURCHF45681</v>
      </c>
      <c r="M8820" s="160">
        <f t="shared" si="828"/>
        <v>45681</v>
      </c>
      <c r="N8820" s="158">
        <v>1</v>
      </c>
      <c r="O8820" s="158">
        <v>0.94940000000000002</v>
      </c>
      <c r="P8820" s="161">
        <f t="shared" si="825"/>
        <v>0.94940000000000002</v>
      </c>
    </row>
    <row r="8821" spans="9:16" x14ac:dyDescent="0.2">
      <c r="I8821" s="158">
        <f t="shared" si="829"/>
        <v>21</v>
      </c>
      <c r="J8821" s="158" t="str">
        <f t="shared" si="826"/>
        <v>EUR</v>
      </c>
      <c r="K8821" s="158" t="str">
        <f t="shared" si="827"/>
        <v>CHF</v>
      </c>
      <c r="L8821" s="158" t="str">
        <f t="shared" si="824"/>
        <v>EURCHF45682</v>
      </c>
      <c r="M8821" s="160">
        <f t="shared" si="828"/>
        <v>45682</v>
      </c>
      <c r="N8821" s="158">
        <v>1</v>
      </c>
      <c r="O8821" s="158">
        <v>0.94940000000000002</v>
      </c>
      <c r="P8821" s="161">
        <f t="shared" si="825"/>
        <v>0.94940000000000002</v>
      </c>
    </row>
    <row r="8822" spans="9:16" x14ac:dyDescent="0.2">
      <c r="I8822" s="158">
        <f t="shared" si="829"/>
        <v>21</v>
      </c>
      <c r="J8822" s="158" t="str">
        <f t="shared" si="826"/>
        <v>EUR</v>
      </c>
      <c r="K8822" s="158" t="str">
        <f t="shared" si="827"/>
        <v>CHF</v>
      </c>
      <c r="L8822" s="158" t="str">
        <f t="shared" si="824"/>
        <v>EURCHF45683</v>
      </c>
      <c r="M8822" s="160">
        <f t="shared" si="828"/>
        <v>45683</v>
      </c>
      <c r="N8822" s="158">
        <v>1</v>
      </c>
      <c r="O8822" s="158">
        <v>0.94940000000000002</v>
      </c>
      <c r="P8822" s="161">
        <f t="shared" si="825"/>
        <v>0.94940000000000002</v>
      </c>
    </row>
    <row r="8823" spans="9:16" x14ac:dyDescent="0.2">
      <c r="I8823" s="158">
        <f t="shared" si="829"/>
        <v>21</v>
      </c>
      <c r="J8823" s="158" t="str">
        <f t="shared" si="826"/>
        <v>EUR</v>
      </c>
      <c r="K8823" s="158" t="str">
        <f t="shared" si="827"/>
        <v>CHF</v>
      </c>
      <c r="L8823" s="158" t="str">
        <f t="shared" si="824"/>
        <v>EURCHF45684</v>
      </c>
      <c r="M8823" s="160">
        <f t="shared" si="828"/>
        <v>45684</v>
      </c>
      <c r="N8823" s="158">
        <v>1</v>
      </c>
      <c r="O8823" s="158">
        <v>0.94530000000000003</v>
      </c>
      <c r="P8823" s="161">
        <f t="shared" si="825"/>
        <v>0.94530000000000003</v>
      </c>
    </row>
    <row r="8824" spans="9:16" x14ac:dyDescent="0.2">
      <c r="I8824" s="158">
        <f t="shared" si="829"/>
        <v>21</v>
      </c>
      <c r="J8824" s="158" t="str">
        <f t="shared" si="826"/>
        <v>EUR</v>
      </c>
      <c r="K8824" s="158" t="str">
        <f t="shared" si="827"/>
        <v>CHF</v>
      </c>
      <c r="L8824" s="158" t="str">
        <f t="shared" si="824"/>
        <v>EURCHF45685</v>
      </c>
      <c r="M8824" s="160">
        <f t="shared" si="828"/>
        <v>45685</v>
      </c>
      <c r="N8824" s="158">
        <v>1</v>
      </c>
      <c r="O8824" s="158">
        <v>0.94410000000000005</v>
      </c>
      <c r="P8824" s="161">
        <f t="shared" si="825"/>
        <v>0.94410000000000005</v>
      </c>
    </row>
    <row r="8825" spans="9:16" x14ac:dyDescent="0.2">
      <c r="I8825" s="158">
        <f t="shared" si="829"/>
        <v>21</v>
      </c>
      <c r="J8825" s="158" t="str">
        <f t="shared" si="826"/>
        <v>EUR</v>
      </c>
      <c r="K8825" s="158" t="str">
        <f t="shared" si="827"/>
        <v>CHF</v>
      </c>
      <c r="L8825" s="158" t="str">
        <f t="shared" si="824"/>
        <v>EURCHF45686</v>
      </c>
      <c r="M8825" s="160">
        <f t="shared" si="828"/>
        <v>45686</v>
      </c>
      <c r="N8825" s="158">
        <v>1</v>
      </c>
      <c r="O8825" s="158">
        <v>0.94299999999999995</v>
      </c>
      <c r="P8825" s="161">
        <f t="shared" si="825"/>
        <v>0.94299999999999995</v>
      </c>
    </row>
    <row r="8826" spans="9:16" x14ac:dyDescent="0.2">
      <c r="I8826" s="158">
        <f t="shared" si="829"/>
        <v>21</v>
      </c>
      <c r="J8826" s="158" t="str">
        <f t="shared" si="826"/>
        <v>EUR</v>
      </c>
      <c r="K8826" s="158" t="str">
        <f t="shared" si="827"/>
        <v>CHF</v>
      </c>
      <c r="L8826" s="158" t="str">
        <f t="shared" si="824"/>
        <v>EURCHF45687</v>
      </c>
      <c r="M8826" s="160">
        <f t="shared" si="828"/>
        <v>45687</v>
      </c>
      <c r="N8826" s="158">
        <v>1</v>
      </c>
      <c r="O8826" s="158">
        <v>0.94410000000000005</v>
      </c>
      <c r="P8826" s="161">
        <f t="shared" si="825"/>
        <v>0.94410000000000005</v>
      </c>
    </row>
    <row r="8827" spans="9:16" x14ac:dyDescent="0.2">
      <c r="I8827" s="158">
        <f t="shared" si="829"/>
        <v>21</v>
      </c>
      <c r="J8827" s="158" t="str">
        <f t="shared" si="826"/>
        <v>EUR</v>
      </c>
      <c r="K8827" s="158" t="str">
        <f t="shared" si="827"/>
        <v>CHF</v>
      </c>
      <c r="L8827" s="158" t="str">
        <f t="shared" si="824"/>
        <v>EURCHF45688</v>
      </c>
      <c r="M8827" s="160">
        <f t="shared" si="828"/>
        <v>45688</v>
      </c>
      <c r="N8827" s="158">
        <v>1</v>
      </c>
      <c r="O8827" s="158">
        <v>0.94489999999999996</v>
      </c>
      <c r="P8827" s="161">
        <f t="shared" si="825"/>
        <v>0.94489999999999996</v>
      </c>
    </row>
    <row r="8828" spans="9:16" x14ac:dyDescent="0.2">
      <c r="I8828" s="158">
        <f t="shared" si="829"/>
        <v>21</v>
      </c>
      <c r="J8828" s="158" t="str">
        <f t="shared" si="826"/>
        <v>EUR</v>
      </c>
      <c r="K8828" s="158" t="str">
        <f t="shared" si="827"/>
        <v>CHF</v>
      </c>
      <c r="L8828" s="158" t="str">
        <f t="shared" si="824"/>
        <v>EURCHF45689</v>
      </c>
      <c r="M8828" s="160">
        <f t="shared" si="828"/>
        <v>45689</v>
      </c>
      <c r="N8828" s="158">
        <v>1</v>
      </c>
      <c r="O8828" s="158">
        <v>0.94489999999999996</v>
      </c>
      <c r="P8828" s="161">
        <f t="shared" si="825"/>
        <v>0.94489999999999996</v>
      </c>
    </row>
    <row r="8829" spans="9:16" x14ac:dyDescent="0.2">
      <c r="I8829" s="158">
        <f t="shared" si="829"/>
        <v>21</v>
      </c>
      <c r="J8829" s="158" t="str">
        <f t="shared" si="826"/>
        <v>EUR</v>
      </c>
      <c r="K8829" s="158" t="str">
        <f t="shared" si="827"/>
        <v>CHF</v>
      </c>
      <c r="L8829" s="158" t="str">
        <f t="shared" si="824"/>
        <v>EURCHF45690</v>
      </c>
      <c r="M8829" s="160">
        <f t="shared" si="828"/>
        <v>45690</v>
      </c>
      <c r="N8829" s="158">
        <v>1</v>
      </c>
      <c r="O8829" s="158">
        <v>0.94489999999999996</v>
      </c>
      <c r="P8829" s="161">
        <f t="shared" si="825"/>
        <v>0.94489999999999996</v>
      </c>
    </row>
    <row r="8830" spans="9:16" x14ac:dyDescent="0.2">
      <c r="I8830" s="158">
        <f t="shared" si="829"/>
        <v>21</v>
      </c>
      <c r="J8830" s="158" t="str">
        <f t="shared" si="826"/>
        <v>EUR</v>
      </c>
      <c r="K8830" s="158" t="str">
        <f t="shared" si="827"/>
        <v>CHF</v>
      </c>
      <c r="L8830" s="158" t="str">
        <f t="shared" si="824"/>
        <v>EURCHF45691</v>
      </c>
      <c r="M8830" s="160">
        <f t="shared" si="828"/>
        <v>45691</v>
      </c>
      <c r="N8830" s="158">
        <v>1</v>
      </c>
      <c r="O8830" s="158">
        <v>0.93930000000000002</v>
      </c>
      <c r="P8830" s="161">
        <f t="shared" si="825"/>
        <v>0.93930000000000002</v>
      </c>
    </row>
    <row r="8831" spans="9:16" x14ac:dyDescent="0.2">
      <c r="I8831" s="158">
        <f t="shared" si="829"/>
        <v>21</v>
      </c>
      <c r="J8831" s="158" t="str">
        <f t="shared" si="826"/>
        <v>EUR</v>
      </c>
      <c r="K8831" s="158" t="str">
        <f t="shared" si="827"/>
        <v>CHF</v>
      </c>
      <c r="L8831" s="158" t="str">
        <f t="shared" si="824"/>
        <v>EURCHF45692</v>
      </c>
      <c r="M8831" s="160">
        <f t="shared" si="828"/>
        <v>45692</v>
      </c>
      <c r="N8831" s="158">
        <v>1</v>
      </c>
      <c r="O8831" s="158">
        <v>0.93959999999999999</v>
      </c>
      <c r="P8831" s="161">
        <f t="shared" si="825"/>
        <v>0.93959999999999999</v>
      </c>
    </row>
    <row r="8832" spans="9:16" x14ac:dyDescent="0.2">
      <c r="I8832" s="158">
        <f t="shared" si="829"/>
        <v>21</v>
      </c>
      <c r="J8832" s="158" t="str">
        <f t="shared" si="826"/>
        <v>EUR</v>
      </c>
      <c r="K8832" s="158" t="str">
        <f t="shared" si="827"/>
        <v>CHF</v>
      </c>
      <c r="L8832" s="158" t="str">
        <f t="shared" si="824"/>
        <v>EURCHF45693</v>
      </c>
      <c r="M8832" s="160">
        <f t="shared" si="828"/>
        <v>45693</v>
      </c>
      <c r="N8832" s="158">
        <v>1</v>
      </c>
      <c r="O8832" s="158">
        <v>0.9395</v>
      </c>
      <c r="P8832" s="161">
        <f t="shared" si="825"/>
        <v>0.9395</v>
      </c>
    </row>
    <row r="8833" spans="9:16" x14ac:dyDescent="0.2">
      <c r="I8833" s="158">
        <f t="shared" si="829"/>
        <v>21</v>
      </c>
      <c r="J8833" s="158" t="str">
        <f t="shared" si="826"/>
        <v>EUR</v>
      </c>
      <c r="K8833" s="158" t="str">
        <f t="shared" si="827"/>
        <v>CHF</v>
      </c>
      <c r="L8833" s="158" t="str">
        <f t="shared" si="824"/>
        <v>EURCHF45694</v>
      </c>
      <c r="M8833" s="160">
        <f t="shared" si="828"/>
        <v>45694</v>
      </c>
      <c r="N8833" s="158">
        <v>1</v>
      </c>
      <c r="O8833" s="158">
        <v>0.9385</v>
      </c>
      <c r="P8833" s="161">
        <f t="shared" si="825"/>
        <v>0.9385</v>
      </c>
    </row>
    <row r="8834" spans="9:16" x14ac:dyDescent="0.2">
      <c r="I8834" s="158">
        <f t="shared" si="829"/>
        <v>21</v>
      </c>
      <c r="J8834" s="158" t="str">
        <f t="shared" si="826"/>
        <v>EUR</v>
      </c>
      <c r="K8834" s="158" t="str">
        <f t="shared" si="827"/>
        <v>CHF</v>
      </c>
      <c r="L8834" s="158" t="str">
        <f t="shared" si="824"/>
        <v>EURCHF45695</v>
      </c>
      <c r="M8834" s="160">
        <f t="shared" si="828"/>
        <v>45695</v>
      </c>
      <c r="N8834" s="158">
        <v>1</v>
      </c>
      <c r="O8834" s="158">
        <v>0.94179999999999997</v>
      </c>
      <c r="P8834" s="161">
        <f t="shared" si="825"/>
        <v>0.94179999999999997</v>
      </c>
    </row>
    <row r="8835" spans="9:16" x14ac:dyDescent="0.2">
      <c r="I8835" s="158">
        <f t="shared" si="829"/>
        <v>21</v>
      </c>
      <c r="J8835" s="158" t="str">
        <f t="shared" si="826"/>
        <v>EUR</v>
      </c>
      <c r="K8835" s="158" t="str">
        <f t="shared" si="827"/>
        <v>CHF</v>
      </c>
      <c r="L8835" s="158" t="str">
        <f t="shared" ref="L8835:L8898" si="830">J8835&amp;K8835&amp;M8835</f>
        <v>EURCHF45696</v>
      </c>
      <c r="M8835" s="160">
        <f t="shared" si="828"/>
        <v>45696</v>
      </c>
      <c r="N8835" s="158">
        <v>1</v>
      </c>
      <c r="O8835" s="158">
        <v>0.94179999999999997</v>
      </c>
      <c r="P8835" s="161">
        <f t="shared" ref="P8835:P8898" si="831">ROUND(N8835*O8835,4)</f>
        <v>0.94179999999999997</v>
      </c>
    </row>
    <row r="8836" spans="9:16" x14ac:dyDescent="0.2">
      <c r="I8836" s="158">
        <f t="shared" si="829"/>
        <v>21</v>
      </c>
      <c r="J8836" s="158" t="str">
        <f t="shared" ref="J8836:J8899" si="832">VLOOKUP($I8836,$A:$C,2,FALSE)</f>
        <v>EUR</v>
      </c>
      <c r="K8836" s="158" t="str">
        <f t="shared" ref="K8836:K8899" si="833">VLOOKUP($I8836,$A:$C,3,FALSE)</f>
        <v>CHF</v>
      </c>
      <c r="L8836" s="158" t="str">
        <f t="shared" si="830"/>
        <v>EURCHF45697</v>
      </c>
      <c r="M8836" s="160">
        <f t="shared" ref="M8836:M8899" si="834">IF(I8836=I8835,M8835+1,$G$1)</f>
        <v>45697</v>
      </c>
      <c r="N8836" s="158">
        <v>1</v>
      </c>
      <c r="O8836" s="158">
        <v>0.94179999999999997</v>
      </c>
      <c r="P8836" s="161">
        <f t="shared" si="831"/>
        <v>0.94179999999999997</v>
      </c>
    </row>
    <row r="8837" spans="9:16" x14ac:dyDescent="0.2">
      <c r="I8837" s="158">
        <f t="shared" si="829"/>
        <v>21</v>
      </c>
      <c r="J8837" s="158" t="str">
        <f t="shared" si="832"/>
        <v>EUR</v>
      </c>
      <c r="K8837" s="158" t="str">
        <f t="shared" si="833"/>
        <v>CHF</v>
      </c>
      <c r="L8837" s="158" t="str">
        <f t="shared" si="830"/>
        <v>EURCHF45698</v>
      </c>
      <c r="M8837" s="160">
        <f t="shared" si="834"/>
        <v>45698</v>
      </c>
      <c r="N8837" s="158">
        <v>1</v>
      </c>
      <c r="O8837" s="158">
        <v>0.93959999999999999</v>
      </c>
      <c r="P8837" s="161">
        <f t="shared" si="831"/>
        <v>0.93959999999999999</v>
      </c>
    </row>
    <row r="8838" spans="9:16" x14ac:dyDescent="0.2">
      <c r="I8838" s="158">
        <f t="shared" si="829"/>
        <v>21</v>
      </c>
      <c r="J8838" s="158" t="str">
        <f t="shared" si="832"/>
        <v>EUR</v>
      </c>
      <c r="K8838" s="158" t="str">
        <f t="shared" si="833"/>
        <v>CHF</v>
      </c>
      <c r="L8838" s="158" t="str">
        <f t="shared" si="830"/>
        <v>EURCHF45699</v>
      </c>
      <c r="M8838" s="160">
        <f t="shared" si="834"/>
        <v>45699</v>
      </c>
      <c r="N8838" s="158">
        <v>1</v>
      </c>
      <c r="O8838" s="158">
        <v>0.94289999999999996</v>
      </c>
      <c r="P8838" s="161">
        <f t="shared" si="831"/>
        <v>0.94289999999999996</v>
      </c>
    </row>
    <row r="8839" spans="9:16" x14ac:dyDescent="0.2">
      <c r="I8839" s="158">
        <f t="shared" si="829"/>
        <v>21</v>
      </c>
      <c r="J8839" s="158" t="str">
        <f t="shared" si="832"/>
        <v>EUR</v>
      </c>
      <c r="K8839" s="158" t="str">
        <f t="shared" si="833"/>
        <v>CHF</v>
      </c>
      <c r="L8839" s="158" t="str">
        <f t="shared" si="830"/>
        <v>EURCHF45700</v>
      </c>
      <c r="M8839" s="160">
        <f t="shared" si="834"/>
        <v>45700</v>
      </c>
      <c r="N8839" s="158">
        <v>1</v>
      </c>
      <c r="O8839" s="158">
        <v>0.94569999999999999</v>
      </c>
      <c r="P8839" s="161">
        <f t="shared" si="831"/>
        <v>0.94569999999999999</v>
      </c>
    </row>
    <row r="8840" spans="9:16" x14ac:dyDescent="0.2">
      <c r="I8840" s="158">
        <f t="shared" si="829"/>
        <v>21</v>
      </c>
      <c r="J8840" s="158" t="str">
        <f t="shared" si="832"/>
        <v>EUR</v>
      </c>
      <c r="K8840" s="158" t="str">
        <f t="shared" si="833"/>
        <v>CHF</v>
      </c>
      <c r="L8840" s="158" t="str">
        <f t="shared" si="830"/>
        <v>EURCHF45701</v>
      </c>
      <c r="M8840" s="160">
        <f t="shared" si="834"/>
        <v>45701</v>
      </c>
      <c r="N8840" s="158">
        <v>1</v>
      </c>
      <c r="O8840" s="158">
        <v>0.94210000000000005</v>
      </c>
      <c r="P8840" s="161">
        <f t="shared" si="831"/>
        <v>0.94210000000000005</v>
      </c>
    </row>
    <row r="8841" spans="9:16" x14ac:dyDescent="0.2">
      <c r="I8841" s="158">
        <f t="shared" si="829"/>
        <v>21</v>
      </c>
      <c r="J8841" s="158" t="str">
        <f t="shared" si="832"/>
        <v>EUR</v>
      </c>
      <c r="K8841" s="158" t="str">
        <f t="shared" si="833"/>
        <v>CHF</v>
      </c>
      <c r="L8841" s="158" t="str">
        <f t="shared" si="830"/>
        <v>EURCHF45702</v>
      </c>
      <c r="M8841" s="160">
        <f t="shared" si="834"/>
        <v>45702</v>
      </c>
      <c r="N8841" s="158">
        <v>1</v>
      </c>
      <c r="O8841" s="158">
        <v>0.94420000000000004</v>
      </c>
      <c r="P8841" s="161">
        <f t="shared" si="831"/>
        <v>0.94420000000000004</v>
      </c>
    </row>
    <row r="8842" spans="9:16" x14ac:dyDescent="0.2">
      <c r="I8842" s="158">
        <f t="shared" si="829"/>
        <v>21</v>
      </c>
      <c r="J8842" s="158" t="str">
        <f t="shared" si="832"/>
        <v>EUR</v>
      </c>
      <c r="K8842" s="158" t="str">
        <f t="shared" si="833"/>
        <v>CHF</v>
      </c>
      <c r="L8842" s="158" t="str">
        <f t="shared" si="830"/>
        <v>EURCHF45703</v>
      </c>
      <c r="M8842" s="160">
        <f t="shared" si="834"/>
        <v>45703</v>
      </c>
      <c r="N8842" s="158">
        <v>1</v>
      </c>
      <c r="O8842" s="158">
        <v>0.94420000000000004</v>
      </c>
      <c r="P8842" s="161">
        <f t="shared" si="831"/>
        <v>0.94420000000000004</v>
      </c>
    </row>
    <row r="8843" spans="9:16" x14ac:dyDescent="0.2">
      <c r="I8843" s="158">
        <f t="shared" si="829"/>
        <v>21</v>
      </c>
      <c r="J8843" s="158" t="str">
        <f t="shared" si="832"/>
        <v>EUR</v>
      </c>
      <c r="K8843" s="158" t="str">
        <f t="shared" si="833"/>
        <v>CHF</v>
      </c>
      <c r="L8843" s="158" t="str">
        <f t="shared" si="830"/>
        <v>EURCHF45704</v>
      </c>
      <c r="M8843" s="160">
        <f t="shared" si="834"/>
        <v>45704</v>
      </c>
      <c r="N8843" s="158">
        <v>1</v>
      </c>
      <c r="O8843" s="158">
        <v>0.94420000000000004</v>
      </c>
      <c r="P8843" s="161">
        <f t="shared" si="831"/>
        <v>0.94420000000000004</v>
      </c>
    </row>
    <row r="8844" spans="9:16" x14ac:dyDescent="0.2">
      <c r="I8844" s="158">
        <f t="shared" si="829"/>
        <v>21</v>
      </c>
      <c r="J8844" s="158" t="str">
        <f t="shared" si="832"/>
        <v>EUR</v>
      </c>
      <c r="K8844" s="158" t="str">
        <f t="shared" si="833"/>
        <v>CHF</v>
      </c>
      <c r="L8844" s="158" t="str">
        <f t="shared" si="830"/>
        <v>EURCHF45705</v>
      </c>
      <c r="M8844" s="160">
        <f t="shared" si="834"/>
        <v>45705</v>
      </c>
      <c r="N8844" s="158">
        <v>1</v>
      </c>
      <c r="O8844" s="158">
        <v>0.94399999999999995</v>
      </c>
      <c r="P8844" s="161">
        <f t="shared" si="831"/>
        <v>0.94399999999999995</v>
      </c>
    </row>
    <row r="8845" spans="9:16" x14ac:dyDescent="0.2">
      <c r="I8845" s="158">
        <f t="shared" si="829"/>
        <v>21</v>
      </c>
      <c r="J8845" s="158" t="str">
        <f t="shared" si="832"/>
        <v>EUR</v>
      </c>
      <c r="K8845" s="158" t="str">
        <f t="shared" si="833"/>
        <v>CHF</v>
      </c>
      <c r="L8845" s="158" t="str">
        <f t="shared" si="830"/>
        <v>EURCHF45706</v>
      </c>
      <c r="M8845" s="160">
        <f t="shared" si="834"/>
        <v>45706</v>
      </c>
      <c r="N8845" s="158">
        <v>1</v>
      </c>
      <c r="O8845" s="158">
        <v>0.9425</v>
      </c>
      <c r="P8845" s="161">
        <f t="shared" si="831"/>
        <v>0.9425</v>
      </c>
    </row>
    <row r="8846" spans="9:16" x14ac:dyDescent="0.2">
      <c r="I8846" s="158">
        <f t="shared" si="829"/>
        <v>21</v>
      </c>
      <c r="J8846" s="158" t="str">
        <f t="shared" si="832"/>
        <v>EUR</v>
      </c>
      <c r="K8846" s="158" t="str">
        <f t="shared" si="833"/>
        <v>CHF</v>
      </c>
      <c r="L8846" s="158" t="str">
        <f t="shared" si="830"/>
        <v>EURCHF45707</v>
      </c>
      <c r="M8846" s="160">
        <f t="shared" si="834"/>
        <v>45707</v>
      </c>
      <c r="N8846" s="158">
        <v>1</v>
      </c>
      <c r="O8846" s="158">
        <v>0.94350000000000001</v>
      </c>
      <c r="P8846" s="161">
        <f t="shared" si="831"/>
        <v>0.94350000000000001</v>
      </c>
    </row>
    <row r="8847" spans="9:16" x14ac:dyDescent="0.2">
      <c r="I8847" s="158">
        <f t="shared" si="829"/>
        <v>21</v>
      </c>
      <c r="J8847" s="158" t="str">
        <f t="shared" si="832"/>
        <v>EUR</v>
      </c>
      <c r="K8847" s="158" t="str">
        <f t="shared" si="833"/>
        <v>CHF</v>
      </c>
      <c r="L8847" s="158" t="str">
        <f t="shared" si="830"/>
        <v>EURCHF45708</v>
      </c>
      <c r="M8847" s="160">
        <f t="shared" si="834"/>
        <v>45708</v>
      </c>
      <c r="N8847" s="158">
        <v>1</v>
      </c>
      <c r="O8847" s="158">
        <v>0.94230000000000003</v>
      </c>
      <c r="P8847" s="161">
        <f t="shared" si="831"/>
        <v>0.94230000000000003</v>
      </c>
    </row>
    <row r="8848" spans="9:16" x14ac:dyDescent="0.2">
      <c r="I8848" s="158">
        <f t="shared" si="829"/>
        <v>21</v>
      </c>
      <c r="J8848" s="158" t="str">
        <f t="shared" si="832"/>
        <v>EUR</v>
      </c>
      <c r="K8848" s="158" t="str">
        <f t="shared" si="833"/>
        <v>CHF</v>
      </c>
      <c r="L8848" s="158" t="str">
        <f t="shared" si="830"/>
        <v>EURCHF45709</v>
      </c>
      <c r="M8848" s="160">
        <f t="shared" si="834"/>
        <v>45709</v>
      </c>
      <c r="N8848" s="158">
        <v>1</v>
      </c>
      <c r="O8848" s="158">
        <v>0.94199999999999995</v>
      </c>
      <c r="P8848" s="161">
        <f t="shared" si="831"/>
        <v>0.94199999999999995</v>
      </c>
    </row>
    <row r="8849" spans="9:16" x14ac:dyDescent="0.2">
      <c r="I8849" s="158">
        <f t="shared" si="829"/>
        <v>21</v>
      </c>
      <c r="J8849" s="158" t="str">
        <f t="shared" si="832"/>
        <v>EUR</v>
      </c>
      <c r="K8849" s="158" t="str">
        <f t="shared" si="833"/>
        <v>CHF</v>
      </c>
      <c r="L8849" s="158" t="str">
        <f t="shared" si="830"/>
        <v>EURCHF45710</v>
      </c>
      <c r="M8849" s="160">
        <f t="shared" si="834"/>
        <v>45710</v>
      </c>
      <c r="N8849" s="158">
        <v>1</v>
      </c>
      <c r="O8849" s="158">
        <v>0.94199999999999995</v>
      </c>
      <c r="P8849" s="161">
        <f t="shared" si="831"/>
        <v>0.94199999999999995</v>
      </c>
    </row>
    <row r="8850" spans="9:16" x14ac:dyDescent="0.2">
      <c r="I8850" s="158">
        <f t="shared" si="829"/>
        <v>21</v>
      </c>
      <c r="J8850" s="158" t="str">
        <f t="shared" si="832"/>
        <v>EUR</v>
      </c>
      <c r="K8850" s="158" t="str">
        <f t="shared" si="833"/>
        <v>CHF</v>
      </c>
      <c r="L8850" s="158" t="str">
        <f t="shared" si="830"/>
        <v>EURCHF45711</v>
      </c>
      <c r="M8850" s="160">
        <f t="shared" si="834"/>
        <v>45711</v>
      </c>
      <c r="N8850" s="158">
        <v>1</v>
      </c>
      <c r="O8850" s="158">
        <v>0.94199999999999995</v>
      </c>
      <c r="P8850" s="161">
        <f t="shared" si="831"/>
        <v>0.94199999999999995</v>
      </c>
    </row>
    <row r="8851" spans="9:16" x14ac:dyDescent="0.2">
      <c r="I8851" s="158">
        <f t="shared" si="829"/>
        <v>21</v>
      </c>
      <c r="J8851" s="158" t="str">
        <f t="shared" si="832"/>
        <v>EUR</v>
      </c>
      <c r="K8851" s="158" t="str">
        <f t="shared" si="833"/>
        <v>CHF</v>
      </c>
      <c r="L8851" s="158" t="str">
        <f t="shared" si="830"/>
        <v>EURCHF45712</v>
      </c>
      <c r="M8851" s="160">
        <f t="shared" si="834"/>
        <v>45712</v>
      </c>
      <c r="N8851" s="158">
        <v>1</v>
      </c>
      <c r="O8851" s="158">
        <v>0.9415</v>
      </c>
      <c r="P8851" s="161">
        <f t="shared" si="831"/>
        <v>0.9415</v>
      </c>
    </row>
    <row r="8852" spans="9:16" x14ac:dyDescent="0.2">
      <c r="I8852" s="158">
        <f t="shared" si="829"/>
        <v>21</v>
      </c>
      <c r="J8852" s="158" t="str">
        <f t="shared" si="832"/>
        <v>EUR</v>
      </c>
      <c r="K8852" s="158" t="str">
        <f t="shared" si="833"/>
        <v>CHF</v>
      </c>
      <c r="L8852" s="158" t="str">
        <f t="shared" si="830"/>
        <v>EURCHF45713</v>
      </c>
      <c r="M8852" s="160">
        <f t="shared" si="834"/>
        <v>45713</v>
      </c>
      <c r="N8852" s="158">
        <v>1</v>
      </c>
      <c r="O8852" s="158">
        <v>0.93859999999999999</v>
      </c>
      <c r="P8852" s="161">
        <f t="shared" si="831"/>
        <v>0.93859999999999999</v>
      </c>
    </row>
    <row r="8853" spans="9:16" x14ac:dyDescent="0.2">
      <c r="I8853" s="158">
        <f t="shared" si="829"/>
        <v>21</v>
      </c>
      <c r="J8853" s="158" t="str">
        <f t="shared" si="832"/>
        <v>EUR</v>
      </c>
      <c r="K8853" s="158" t="str">
        <f t="shared" si="833"/>
        <v>CHF</v>
      </c>
      <c r="L8853" s="158" t="str">
        <f t="shared" si="830"/>
        <v>EURCHF45714</v>
      </c>
      <c r="M8853" s="160">
        <f t="shared" si="834"/>
        <v>45714</v>
      </c>
      <c r="N8853" s="158">
        <v>1</v>
      </c>
      <c r="O8853" s="158">
        <v>0.93920000000000003</v>
      </c>
      <c r="P8853" s="161">
        <f t="shared" si="831"/>
        <v>0.93920000000000003</v>
      </c>
    </row>
    <row r="8854" spans="9:16" x14ac:dyDescent="0.2">
      <c r="I8854" s="158">
        <f t="shared" si="829"/>
        <v>21</v>
      </c>
      <c r="J8854" s="158" t="str">
        <f t="shared" si="832"/>
        <v>EUR</v>
      </c>
      <c r="K8854" s="158" t="str">
        <f t="shared" si="833"/>
        <v>CHF</v>
      </c>
      <c r="L8854" s="158" t="str">
        <f t="shared" si="830"/>
        <v>EURCHF45715</v>
      </c>
      <c r="M8854" s="160">
        <f t="shared" si="834"/>
        <v>45715</v>
      </c>
      <c r="N8854" s="158">
        <v>1</v>
      </c>
      <c r="O8854" s="158">
        <v>0.94069999999999998</v>
      </c>
      <c r="P8854" s="161">
        <f t="shared" si="831"/>
        <v>0.94069999999999998</v>
      </c>
    </row>
    <row r="8855" spans="9:16" x14ac:dyDescent="0.2">
      <c r="I8855" s="158">
        <f t="shared" si="829"/>
        <v>21</v>
      </c>
      <c r="J8855" s="158" t="str">
        <f t="shared" si="832"/>
        <v>EUR</v>
      </c>
      <c r="K8855" s="158" t="str">
        <f t="shared" si="833"/>
        <v>CHF</v>
      </c>
      <c r="L8855" s="158" t="str">
        <f t="shared" si="830"/>
        <v>EURCHF45716</v>
      </c>
      <c r="M8855" s="160">
        <f t="shared" si="834"/>
        <v>45716</v>
      </c>
      <c r="N8855" s="158">
        <v>1</v>
      </c>
      <c r="O8855" s="158">
        <v>0.93940000000000001</v>
      </c>
      <c r="P8855" s="161">
        <f t="shared" si="831"/>
        <v>0.93940000000000001</v>
      </c>
    </row>
    <row r="8856" spans="9:16" x14ac:dyDescent="0.2">
      <c r="I8856" s="158">
        <f t="shared" si="829"/>
        <v>21</v>
      </c>
      <c r="J8856" s="158" t="str">
        <f t="shared" si="832"/>
        <v>EUR</v>
      </c>
      <c r="K8856" s="158" t="str">
        <f t="shared" si="833"/>
        <v>CHF</v>
      </c>
      <c r="L8856" s="158" t="str">
        <f t="shared" si="830"/>
        <v>EURCHF45717</v>
      </c>
      <c r="M8856" s="160">
        <f t="shared" si="834"/>
        <v>45717</v>
      </c>
      <c r="N8856" s="158">
        <v>1</v>
      </c>
      <c r="O8856" s="158">
        <v>0.93940000000000001</v>
      </c>
      <c r="P8856" s="161">
        <f t="shared" si="831"/>
        <v>0.93940000000000001</v>
      </c>
    </row>
    <row r="8857" spans="9:16" x14ac:dyDescent="0.2">
      <c r="I8857" s="158">
        <f t="shared" si="829"/>
        <v>21</v>
      </c>
      <c r="J8857" s="158" t="str">
        <f t="shared" si="832"/>
        <v>EUR</v>
      </c>
      <c r="K8857" s="158" t="str">
        <f t="shared" si="833"/>
        <v>CHF</v>
      </c>
      <c r="L8857" s="158" t="str">
        <f t="shared" si="830"/>
        <v>EURCHF45718</v>
      </c>
      <c r="M8857" s="160">
        <f t="shared" si="834"/>
        <v>45718</v>
      </c>
      <c r="N8857" s="158">
        <v>1</v>
      </c>
      <c r="O8857" s="158">
        <v>0.93940000000000001</v>
      </c>
      <c r="P8857" s="161">
        <f t="shared" si="831"/>
        <v>0.93940000000000001</v>
      </c>
    </row>
    <row r="8858" spans="9:16" x14ac:dyDescent="0.2">
      <c r="I8858" s="158">
        <f t="shared" si="829"/>
        <v>21</v>
      </c>
      <c r="J8858" s="158" t="str">
        <f t="shared" si="832"/>
        <v>EUR</v>
      </c>
      <c r="K8858" s="158" t="str">
        <f t="shared" si="833"/>
        <v>CHF</v>
      </c>
      <c r="L8858" s="158" t="str">
        <f t="shared" si="830"/>
        <v>EURCHF45719</v>
      </c>
      <c r="M8858" s="160">
        <f t="shared" si="834"/>
        <v>45719</v>
      </c>
      <c r="N8858" s="158">
        <v>1</v>
      </c>
      <c r="O8858" s="158">
        <v>0.94279999999999997</v>
      </c>
      <c r="P8858" s="161">
        <f t="shared" si="831"/>
        <v>0.94279999999999997</v>
      </c>
    </row>
    <row r="8859" spans="9:16" x14ac:dyDescent="0.2">
      <c r="I8859" s="158">
        <f t="shared" si="829"/>
        <v>21</v>
      </c>
      <c r="J8859" s="158" t="str">
        <f t="shared" si="832"/>
        <v>EUR</v>
      </c>
      <c r="K8859" s="158" t="str">
        <f t="shared" si="833"/>
        <v>CHF</v>
      </c>
      <c r="L8859" s="158" t="str">
        <f t="shared" si="830"/>
        <v>EURCHF45720</v>
      </c>
      <c r="M8859" s="160">
        <f t="shared" si="834"/>
        <v>45720</v>
      </c>
      <c r="N8859" s="158">
        <v>1</v>
      </c>
      <c r="O8859" s="158">
        <v>0.93710000000000004</v>
      </c>
      <c r="P8859" s="161">
        <f t="shared" si="831"/>
        <v>0.93710000000000004</v>
      </c>
    </row>
    <row r="8860" spans="9:16" x14ac:dyDescent="0.2">
      <c r="I8860" s="158">
        <f t="shared" si="829"/>
        <v>21</v>
      </c>
      <c r="J8860" s="158" t="str">
        <f t="shared" si="832"/>
        <v>EUR</v>
      </c>
      <c r="K8860" s="158" t="str">
        <f t="shared" si="833"/>
        <v>CHF</v>
      </c>
      <c r="L8860" s="158" t="str">
        <f t="shared" si="830"/>
        <v>EURCHF45721</v>
      </c>
      <c r="M8860" s="160">
        <f t="shared" si="834"/>
        <v>45721</v>
      </c>
      <c r="N8860" s="158">
        <v>1</v>
      </c>
      <c r="O8860" s="158">
        <v>0.95140000000000002</v>
      </c>
      <c r="P8860" s="161">
        <f t="shared" si="831"/>
        <v>0.95140000000000002</v>
      </c>
    </row>
    <row r="8861" spans="9:16" x14ac:dyDescent="0.2">
      <c r="I8861" s="158">
        <f t="shared" si="829"/>
        <v>21</v>
      </c>
      <c r="J8861" s="158" t="str">
        <f t="shared" si="832"/>
        <v>EUR</v>
      </c>
      <c r="K8861" s="158" t="str">
        <f t="shared" si="833"/>
        <v>CHF</v>
      </c>
      <c r="L8861" s="158" t="str">
        <f t="shared" si="830"/>
        <v>EURCHF45722</v>
      </c>
      <c r="M8861" s="160">
        <f t="shared" si="834"/>
        <v>45722</v>
      </c>
      <c r="N8861" s="158">
        <v>1</v>
      </c>
      <c r="O8861" s="158">
        <v>0.95650000000000002</v>
      </c>
      <c r="P8861" s="161">
        <f t="shared" si="831"/>
        <v>0.95650000000000002</v>
      </c>
    </row>
    <row r="8862" spans="9:16" x14ac:dyDescent="0.2">
      <c r="I8862" s="158">
        <f t="shared" si="829"/>
        <v>21</v>
      </c>
      <c r="J8862" s="158" t="str">
        <f t="shared" si="832"/>
        <v>EUR</v>
      </c>
      <c r="K8862" s="158" t="str">
        <f t="shared" si="833"/>
        <v>CHF</v>
      </c>
      <c r="L8862" s="158" t="str">
        <f t="shared" si="830"/>
        <v>EURCHF45723</v>
      </c>
      <c r="M8862" s="160">
        <f t="shared" si="834"/>
        <v>45723</v>
      </c>
      <c r="N8862" s="158">
        <v>1</v>
      </c>
      <c r="O8862" s="158">
        <v>0.95569999999999999</v>
      </c>
      <c r="P8862" s="161">
        <f t="shared" si="831"/>
        <v>0.95569999999999999</v>
      </c>
    </row>
    <row r="8863" spans="9:16" x14ac:dyDescent="0.2">
      <c r="I8863" s="158">
        <f t="shared" si="829"/>
        <v>21</v>
      </c>
      <c r="J8863" s="158" t="str">
        <f t="shared" si="832"/>
        <v>EUR</v>
      </c>
      <c r="K8863" s="158" t="str">
        <f t="shared" si="833"/>
        <v>CHF</v>
      </c>
      <c r="L8863" s="158" t="str">
        <f t="shared" si="830"/>
        <v>EURCHF45724</v>
      </c>
      <c r="M8863" s="160">
        <f t="shared" si="834"/>
        <v>45724</v>
      </c>
      <c r="N8863" s="158">
        <v>1</v>
      </c>
      <c r="O8863" s="158">
        <v>0.95569999999999999</v>
      </c>
      <c r="P8863" s="161">
        <f t="shared" si="831"/>
        <v>0.95569999999999999</v>
      </c>
    </row>
    <row r="8864" spans="9:16" x14ac:dyDescent="0.2">
      <c r="I8864" s="158">
        <f t="shared" si="829"/>
        <v>21</v>
      </c>
      <c r="J8864" s="158" t="str">
        <f t="shared" si="832"/>
        <v>EUR</v>
      </c>
      <c r="K8864" s="158" t="str">
        <f t="shared" si="833"/>
        <v>CHF</v>
      </c>
      <c r="L8864" s="158" t="str">
        <f t="shared" si="830"/>
        <v>EURCHF45725</v>
      </c>
      <c r="M8864" s="160">
        <f t="shared" si="834"/>
        <v>45725</v>
      </c>
      <c r="N8864" s="158">
        <v>1</v>
      </c>
      <c r="O8864" s="158">
        <v>0.95569999999999999</v>
      </c>
      <c r="P8864" s="161">
        <f t="shared" si="831"/>
        <v>0.95569999999999999</v>
      </c>
    </row>
    <row r="8865" spans="9:16" x14ac:dyDescent="0.2">
      <c r="I8865" s="158">
        <f t="shared" si="829"/>
        <v>21</v>
      </c>
      <c r="J8865" s="158" t="str">
        <f t="shared" si="832"/>
        <v>EUR</v>
      </c>
      <c r="K8865" s="158" t="str">
        <f t="shared" si="833"/>
        <v>CHF</v>
      </c>
      <c r="L8865" s="158" t="str">
        <f t="shared" si="830"/>
        <v>EURCHF45726</v>
      </c>
      <c r="M8865" s="160">
        <f t="shared" si="834"/>
        <v>45726</v>
      </c>
      <c r="N8865" s="158">
        <v>1</v>
      </c>
      <c r="O8865" s="158">
        <v>0.95120000000000005</v>
      </c>
      <c r="P8865" s="161">
        <f t="shared" si="831"/>
        <v>0.95120000000000005</v>
      </c>
    </row>
    <row r="8866" spans="9:16" x14ac:dyDescent="0.2">
      <c r="I8866" s="158">
        <f t="shared" si="829"/>
        <v>21</v>
      </c>
      <c r="J8866" s="158" t="str">
        <f t="shared" si="832"/>
        <v>EUR</v>
      </c>
      <c r="K8866" s="158" t="str">
        <f t="shared" si="833"/>
        <v>CHF</v>
      </c>
      <c r="L8866" s="158" t="str">
        <f t="shared" si="830"/>
        <v>EURCHF45727</v>
      </c>
      <c r="M8866" s="160">
        <f t="shared" si="834"/>
        <v>45727</v>
      </c>
      <c r="N8866" s="158">
        <v>1</v>
      </c>
      <c r="O8866" s="158">
        <v>0.96079999999999999</v>
      </c>
      <c r="P8866" s="161">
        <f t="shared" si="831"/>
        <v>0.96079999999999999</v>
      </c>
    </row>
    <row r="8867" spans="9:16" x14ac:dyDescent="0.2">
      <c r="I8867" s="158">
        <f t="shared" si="829"/>
        <v>21</v>
      </c>
      <c r="J8867" s="158" t="str">
        <f t="shared" si="832"/>
        <v>EUR</v>
      </c>
      <c r="K8867" s="158" t="str">
        <f t="shared" si="833"/>
        <v>CHF</v>
      </c>
      <c r="L8867" s="158" t="str">
        <f t="shared" si="830"/>
        <v>EURCHF45728</v>
      </c>
      <c r="M8867" s="160">
        <f t="shared" si="834"/>
        <v>45728</v>
      </c>
      <c r="N8867" s="158">
        <v>1</v>
      </c>
      <c r="O8867" s="158">
        <v>0.96189999999999998</v>
      </c>
      <c r="P8867" s="161">
        <f t="shared" si="831"/>
        <v>0.96189999999999998</v>
      </c>
    </row>
    <row r="8868" spans="9:16" x14ac:dyDescent="0.2">
      <c r="I8868" s="158">
        <f t="shared" si="829"/>
        <v>21</v>
      </c>
      <c r="J8868" s="158" t="str">
        <f t="shared" si="832"/>
        <v>EUR</v>
      </c>
      <c r="K8868" s="158" t="str">
        <f t="shared" si="833"/>
        <v>CHF</v>
      </c>
      <c r="L8868" s="158" t="str">
        <f t="shared" si="830"/>
        <v>EURCHF45729</v>
      </c>
      <c r="M8868" s="160">
        <f t="shared" si="834"/>
        <v>45729</v>
      </c>
      <c r="N8868" s="158">
        <v>1</v>
      </c>
      <c r="O8868" s="158">
        <v>0.95789999999999997</v>
      </c>
      <c r="P8868" s="161">
        <f t="shared" si="831"/>
        <v>0.95789999999999997</v>
      </c>
    </row>
    <row r="8869" spans="9:16" x14ac:dyDescent="0.2">
      <c r="I8869" s="158">
        <f t="shared" si="829"/>
        <v>21</v>
      </c>
      <c r="J8869" s="158" t="str">
        <f t="shared" si="832"/>
        <v>EUR</v>
      </c>
      <c r="K8869" s="158" t="str">
        <f t="shared" si="833"/>
        <v>CHF</v>
      </c>
      <c r="L8869" s="158" t="str">
        <f t="shared" si="830"/>
        <v>EURCHF45730</v>
      </c>
      <c r="M8869" s="160">
        <f t="shared" si="834"/>
        <v>45730</v>
      </c>
      <c r="N8869" s="158">
        <v>1</v>
      </c>
      <c r="O8869" s="158">
        <v>0.96409999999999996</v>
      </c>
      <c r="P8869" s="161">
        <f t="shared" si="831"/>
        <v>0.96409999999999996</v>
      </c>
    </row>
    <row r="8870" spans="9:16" x14ac:dyDescent="0.2">
      <c r="I8870" s="158">
        <f t="shared" si="829"/>
        <v>21</v>
      </c>
      <c r="J8870" s="158" t="str">
        <f t="shared" si="832"/>
        <v>EUR</v>
      </c>
      <c r="K8870" s="158" t="str">
        <f t="shared" si="833"/>
        <v>CHF</v>
      </c>
      <c r="L8870" s="158" t="str">
        <f t="shared" si="830"/>
        <v>EURCHF45731</v>
      </c>
      <c r="M8870" s="160">
        <f t="shared" si="834"/>
        <v>45731</v>
      </c>
      <c r="N8870" s="158">
        <v>1</v>
      </c>
      <c r="O8870" s="158">
        <v>0.96409999999999996</v>
      </c>
      <c r="P8870" s="161">
        <f t="shared" si="831"/>
        <v>0.96409999999999996</v>
      </c>
    </row>
    <row r="8871" spans="9:16" x14ac:dyDescent="0.2">
      <c r="I8871" s="158">
        <f t="shared" si="829"/>
        <v>21</v>
      </c>
      <c r="J8871" s="158" t="str">
        <f t="shared" si="832"/>
        <v>EUR</v>
      </c>
      <c r="K8871" s="158" t="str">
        <f t="shared" si="833"/>
        <v>CHF</v>
      </c>
      <c r="L8871" s="158" t="str">
        <f t="shared" si="830"/>
        <v>EURCHF45732</v>
      </c>
      <c r="M8871" s="160">
        <f t="shared" si="834"/>
        <v>45732</v>
      </c>
      <c r="N8871" s="158">
        <v>1</v>
      </c>
      <c r="O8871" s="158">
        <v>0.96409999999999996</v>
      </c>
      <c r="P8871" s="161">
        <f t="shared" si="831"/>
        <v>0.96409999999999996</v>
      </c>
    </row>
    <row r="8872" spans="9:16" x14ac:dyDescent="0.2">
      <c r="I8872" s="158">
        <f t="shared" si="829"/>
        <v>21</v>
      </c>
      <c r="J8872" s="158" t="str">
        <f t="shared" si="832"/>
        <v>EUR</v>
      </c>
      <c r="K8872" s="158" t="str">
        <f t="shared" si="833"/>
        <v>CHF</v>
      </c>
      <c r="L8872" s="158" t="str">
        <f t="shared" si="830"/>
        <v>EURCHF45733</v>
      </c>
      <c r="M8872" s="160">
        <f t="shared" si="834"/>
        <v>45733</v>
      </c>
      <c r="N8872" s="158">
        <v>1</v>
      </c>
      <c r="O8872" s="158">
        <v>0.96160000000000001</v>
      </c>
      <c r="P8872" s="161">
        <f t="shared" si="831"/>
        <v>0.96160000000000001</v>
      </c>
    </row>
    <row r="8873" spans="9:16" x14ac:dyDescent="0.2">
      <c r="I8873" s="158">
        <f t="shared" si="829"/>
        <v>21</v>
      </c>
      <c r="J8873" s="158" t="str">
        <f t="shared" si="832"/>
        <v>EUR</v>
      </c>
      <c r="K8873" s="158" t="str">
        <f t="shared" si="833"/>
        <v>CHF</v>
      </c>
      <c r="L8873" s="158" t="str">
        <f t="shared" si="830"/>
        <v>EURCHF45734</v>
      </c>
      <c r="M8873" s="160">
        <f t="shared" si="834"/>
        <v>45734</v>
      </c>
      <c r="N8873" s="158">
        <v>1</v>
      </c>
      <c r="O8873" s="158">
        <v>0.96009999999999995</v>
      </c>
      <c r="P8873" s="161">
        <f t="shared" si="831"/>
        <v>0.96009999999999995</v>
      </c>
    </row>
    <row r="8874" spans="9:16" x14ac:dyDescent="0.2">
      <c r="I8874" s="158">
        <f t="shared" ref="I8874:I8937" si="835">IF(M8873=$G$2,I8873+1,I8873)</f>
        <v>21</v>
      </c>
      <c r="J8874" s="158" t="str">
        <f t="shared" si="832"/>
        <v>EUR</v>
      </c>
      <c r="K8874" s="158" t="str">
        <f t="shared" si="833"/>
        <v>CHF</v>
      </c>
      <c r="L8874" s="158" t="str">
        <f t="shared" si="830"/>
        <v>EURCHF45735</v>
      </c>
      <c r="M8874" s="160">
        <f t="shared" si="834"/>
        <v>45735</v>
      </c>
      <c r="N8874" s="158">
        <v>1</v>
      </c>
      <c r="O8874" s="158">
        <v>0.95830000000000004</v>
      </c>
      <c r="P8874" s="161">
        <f t="shared" si="831"/>
        <v>0.95830000000000004</v>
      </c>
    </row>
    <row r="8875" spans="9:16" x14ac:dyDescent="0.2">
      <c r="I8875" s="158">
        <f t="shared" si="835"/>
        <v>21</v>
      </c>
      <c r="J8875" s="158" t="str">
        <f t="shared" si="832"/>
        <v>EUR</v>
      </c>
      <c r="K8875" s="158" t="str">
        <f t="shared" si="833"/>
        <v>CHF</v>
      </c>
      <c r="L8875" s="158" t="str">
        <f t="shared" si="830"/>
        <v>EURCHF45736</v>
      </c>
      <c r="M8875" s="160">
        <f t="shared" si="834"/>
        <v>45736</v>
      </c>
      <c r="N8875" s="158">
        <v>1</v>
      </c>
      <c r="O8875" s="158">
        <v>0.95640000000000003</v>
      </c>
      <c r="P8875" s="161">
        <f t="shared" si="831"/>
        <v>0.95640000000000003</v>
      </c>
    </row>
    <row r="8876" spans="9:16" x14ac:dyDescent="0.2">
      <c r="I8876" s="158">
        <f t="shared" si="835"/>
        <v>21</v>
      </c>
      <c r="J8876" s="158" t="str">
        <f t="shared" si="832"/>
        <v>EUR</v>
      </c>
      <c r="K8876" s="158" t="str">
        <f t="shared" si="833"/>
        <v>CHF</v>
      </c>
      <c r="L8876" s="158" t="str">
        <f t="shared" si="830"/>
        <v>EURCHF45737</v>
      </c>
      <c r="M8876" s="160">
        <f t="shared" si="834"/>
        <v>45737</v>
      </c>
      <c r="N8876" s="158">
        <v>1</v>
      </c>
      <c r="O8876" s="158">
        <v>0.95469999999999999</v>
      </c>
      <c r="P8876" s="161">
        <f t="shared" si="831"/>
        <v>0.95469999999999999</v>
      </c>
    </row>
    <row r="8877" spans="9:16" x14ac:dyDescent="0.2">
      <c r="I8877" s="158">
        <f t="shared" si="835"/>
        <v>21</v>
      </c>
      <c r="J8877" s="158" t="str">
        <f t="shared" si="832"/>
        <v>EUR</v>
      </c>
      <c r="K8877" s="158" t="str">
        <f t="shared" si="833"/>
        <v>CHF</v>
      </c>
      <c r="L8877" s="158" t="str">
        <f t="shared" si="830"/>
        <v>EURCHF45738</v>
      </c>
      <c r="M8877" s="160">
        <f t="shared" si="834"/>
        <v>45738</v>
      </c>
      <c r="N8877" s="158">
        <v>1</v>
      </c>
      <c r="O8877" s="158">
        <v>0.95469999999999999</v>
      </c>
      <c r="P8877" s="161">
        <f t="shared" si="831"/>
        <v>0.95469999999999999</v>
      </c>
    </row>
    <row r="8878" spans="9:16" x14ac:dyDescent="0.2">
      <c r="I8878" s="158">
        <f t="shared" si="835"/>
        <v>21</v>
      </c>
      <c r="J8878" s="158" t="str">
        <f t="shared" si="832"/>
        <v>EUR</v>
      </c>
      <c r="K8878" s="158" t="str">
        <f t="shared" si="833"/>
        <v>CHF</v>
      </c>
      <c r="L8878" s="158" t="str">
        <f t="shared" si="830"/>
        <v>EURCHF45739</v>
      </c>
      <c r="M8878" s="160">
        <f t="shared" si="834"/>
        <v>45739</v>
      </c>
      <c r="N8878" s="158">
        <v>1</v>
      </c>
      <c r="O8878" s="158">
        <v>0.95469999999999999</v>
      </c>
      <c r="P8878" s="161">
        <f t="shared" si="831"/>
        <v>0.95469999999999999</v>
      </c>
    </row>
    <row r="8879" spans="9:16" x14ac:dyDescent="0.2">
      <c r="I8879" s="158">
        <f t="shared" si="835"/>
        <v>21</v>
      </c>
      <c r="J8879" s="158" t="str">
        <f t="shared" si="832"/>
        <v>EUR</v>
      </c>
      <c r="K8879" s="158" t="str">
        <f t="shared" si="833"/>
        <v>CHF</v>
      </c>
      <c r="L8879" s="158" t="str">
        <f t="shared" si="830"/>
        <v>EURCHF45740</v>
      </c>
      <c r="M8879" s="160">
        <f t="shared" si="834"/>
        <v>45740</v>
      </c>
      <c r="N8879" s="158">
        <v>1</v>
      </c>
      <c r="O8879" s="158">
        <v>0.95440000000000003</v>
      </c>
      <c r="P8879" s="161">
        <f t="shared" si="831"/>
        <v>0.95440000000000003</v>
      </c>
    </row>
    <row r="8880" spans="9:16" x14ac:dyDescent="0.2">
      <c r="I8880" s="158">
        <f t="shared" si="835"/>
        <v>21</v>
      </c>
      <c r="J8880" s="158" t="str">
        <f t="shared" si="832"/>
        <v>EUR</v>
      </c>
      <c r="K8880" s="158" t="str">
        <f t="shared" si="833"/>
        <v>CHF</v>
      </c>
      <c r="L8880" s="158" t="str">
        <f t="shared" si="830"/>
        <v>EURCHF45741</v>
      </c>
      <c r="M8880" s="160">
        <f t="shared" si="834"/>
        <v>45741</v>
      </c>
      <c r="N8880" s="158">
        <v>1</v>
      </c>
      <c r="O8880" s="158">
        <v>0.95389999999999997</v>
      </c>
      <c r="P8880" s="161">
        <f t="shared" si="831"/>
        <v>0.95389999999999997</v>
      </c>
    </row>
    <row r="8881" spans="9:16" x14ac:dyDescent="0.2">
      <c r="I8881" s="158">
        <f t="shared" si="835"/>
        <v>21</v>
      </c>
      <c r="J8881" s="158" t="str">
        <f t="shared" si="832"/>
        <v>EUR</v>
      </c>
      <c r="K8881" s="158" t="str">
        <f t="shared" si="833"/>
        <v>CHF</v>
      </c>
      <c r="L8881" s="158" t="str">
        <f t="shared" si="830"/>
        <v>EURCHF45742</v>
      </c>
      <c r="M8881" s="160">
        <f t="shared" si="834"/>
        <v>45742</v>
      </c>
      <c r="N8881" s="158">
        <v>1</v>
      </c>
      <c r="O8881" s="158">
        <v>0.95320000000000005</v>
      </c>
      <c r="P8881" s="161">
        <f t="shared" si="831"/>
        <v>0.95320000000000005</v>
      </c>
    </row>
    <row r="8882" spans="9:16" x14ac:dyDescent="0.2">
      <c r="I8882" s="158">
        <f t="shared" si="835"/>
        <v>21</v>
      </c>
      <c r="J8882" s="158" t="str">
        <f t="shared" si="832"/>
        <v>EUR</v>
      </c>
      <c r="K8882" s="158" t="str">
        <f t="shared" si="833"/>
        <v>CHF</v>
      </c>
      <c r="L8882" s="158" t="str">
        <f t="shared" si="830"/>
        <v>EURCHF45743</v>
      </c>
      <c r="M8882" s="160">
        <f t="shared" si="834"/>
        <v>45743</v>
      </c>
      <c r="N8882" s="158">
        <v>1</v>
      </c>
      <c r="O8882" s="158">
        <v>0.95240000000000002</v>
      </c>
      <c r="P8882" s="161">
        <f t="shared" si="831"/>
        <v>0.95240000000000002</v>
      </c>
    </row>
    <row r="8883" spans="9:16" x14ac:dyDescent="0.2">
      <c r="I8883" s="158">
        <f t="shared" si="835"/>
        <v>21</v>
      </c>
      <c r="J8883" s="158" t="str">
        <f t="shared" si="832"/>
        <v>EUR</v>
      </c>
      <c r="K8883" s="158" t="str">
        <f t="shared" si="833"/>
        <v>CHF</v>
      </c>
      <c r="L8883" s="158" t="str">
        <f t="shared" si="830"/>
        <v>EURCHF45744</v>
      </c>
      <c r="M8883" s="160">
        <f t="shared" si="834"/>
        <v>45744</v>
      </c>
      <c r="N8883" s="158">
        <v>1</v>
      </c>
      <c r="O8883" s="158">
        <v>0.95250000000000001</v>
      </c>
      <c r="P8883" s="161">
        <f t="shared" si="831"/>
        <v>0.95250000000000001</v>
      </c>
    </row>
    <row r="8884" spans="9:16" x14ac:dyDescent="0.2">
      <c r="I8884" s="158">
        <f t="shared" si="835"/>
        <v>21</v>
      </c>
      <c r="J8884" s="158" t="str">
        <f t="shared" si="832"/>
        <v>EUR</v>
      </c>
      <c r="K8884" s="158" t="str">
        <f t="shared" si="833"/>
        <v>CHF</v>
      </c>
      <c r="L8884" s="158" t="str">
        <f t="shared" si="830"/>
        <v>EURCHF45745</v>
      </c>
      <c r="M8884" s="160">
        <f t="shared" si="834"/>
        <v>45745</v>
      </c>
      <c r="N8884" s="158">
        <v>1</v>
      </c>
      <c r="O8884" s="158">
        <v>0.95250000000000001</v>
      </c>
      <c r="P8884" s="161">
        <f t="shared" si="831"/>
        <v>0.95250000000000001</v>
      </c>
    </row>
    <row r="8885" spans="9:16" x14ac:dyDescent="0.2">
      <c r="I8885" s="158">
        <f t="shared" si="835"/>
        <v>21</v>
      </c>
      <c r="J8885" s="158" t="str">
        <f t="shared" si="832"/>
        <v>EUR</v>
      </c>
      <c r="K8885" s="158" t="str">
        <f t="shared" si="833"/>
        <v>CHF</v>
      </c>
      <c r="L8885" s="158" t="str">
        <f t="shared" si="830"/>
        <v>EURCHF45746</v>
      </c>
      <c r="M8885" s="160">
        <f t="shared" si="834"/>
        <v>45746</v>
      </c>
      <c r="N8885" s="158">
        <v>1</v>
      </c>
      <c r="O8885" s="158">
        <v>0.95250000000000001</v>
      </c>
      <c r="P8885" s="161">
        <f t="shared" si="831"/>
        <v>0.95250000000000001</v>
      </c>
    </row>
    <row r="8886" spans="9:16" x14ac:dyDescent="0.2">
      <c r="I8886" s="158">
        <f t="shared" si="835"/>
        <v>21</v>
      </c>
      <c r="J8886" s="158" t="str">
        <f t="shared" si="832"/>
        <v>EUR</v>
      </c>
      <c r="K8886" s="158" t="str">
        <f t="shared" si="833"/>
        <v>CHF</v>
      </c>
      <c r="L8886" s="158" t="str">
        <f t="shared" si="830"/>
        <v>EURCHF45747</v>
      </c>
      <c r="M8886" s="160">
        <f t="shared" si="834"/>
        <v>45747</v>
      </c>
      <c r="N8886" s="158">
        <v>1</v>
      </c>
      <c r="O8886" s="158">
        <v>0.95309999999999995</v>
      </c>
      <c r="P8886" s="161">
        <f t="shared" si="831"/>
        <v>0.95309999999999995</v>
      </c>
    </row>
    <row r="8887" spans="9:16" x14ac:dyDescent="0.2">
      <c r="I8887" s="158">
        <f t="shared" si="835"/>
        <v>21</v>
      </c>
      <c r="J8887" s="158" t="str">
        <f t="shared" si="832"/>
        <v>EUR</v>
      </c>
      <c r="K8887" s="158" t="str">
        <f t="shared" si="833"/>
        <v>CHF</v>
      </c>
      <c r="L8887" s="158" t="str">
        <f t="shared" si="830"/>
        <v>EURCHF45748</v>
      </c>
      <c r="M8887" s="160">
        <f t="shared" si="834"/>
        <v>45748</v>
      </c>
      <c r="N8887" s="158">
        <v>1</v>
      </c>
      <c r="O8887" s="158">
        <v>0.95199999999999996</v>
      </c>
      <c r="P8887" s="161">
        <f t="shared" si="831"/>
        <v>0.95199999999999996</v>
      </c>
    </row>
    <row r="8888" spans="9:16" x14ac:dyDescent="0.2">
      <c r="I8888" s="158">
        <f t="shared" si="835"/>
        <v>21</v>
      </c>
      <c r="J8888" s="158" t="str">
        <f t="shared" si="832"/>
        <v>EUR</v>
      </c>
      <c r="K8888" s="158" t="str">
        <f t="shared" si="833"/>
        <v>CHF</v>
      </c>
      <c r="L8888" s="158" t="str">
        <f t="shared" si="830"/>
        <v>EURCHF45749</v>
      </c>
      <c r="M8888" s="160">
        <f t="shared" si="834"/>
        <v>45749</v>
      </c>
      <c r="N8888" s="158">
        <v>1</v>
      </c>
      <c r="O8888" s="158">
        <v>0.95430000000000004</v>
      </c>
      <c r="P8888" s="161">
        <f t="shared" si="831"/>
        <v>0.95430000000000004</v>
      </c>
    </row>
    <row r="8889" spans="9:16" x14ac:dyDescent="0.2">
      <c r="I8889" s="158">
        <f t="shared" si="835"/>
        <v>21</v>
      </c>
      <c r="J8889" s="158" t="str">
        <f t="shared" si="832"/>
        <v>EUR</v>
      </c>
      <c r="K8889" s="158" t="str">
        <f t="shared" si="833"/>
        <v>CHF</v>
      </c>
      <c r="L8889" s="158" t="str">
        <f t="shared" si="830"/>
        <v>EURCHF45750</v>
      </c>
      <c r="M8889" s="160">
        <f t="shared" si="834"/>
        <v>45750</v>
      </c>
      <c r="N8889" s="158">
        <v>1</v>
      </c>
      <c r="O8889" s="158">
        <v>0.95379999999999998</v>
      </c>
      <c r="P8889" s="161">
        <f t="shared" si="831"/>
        <v>0.95379999999999998</v>
      </c>
    </row>
    <row r="8890" spans="9:16" x14ac:dyDescent="0.2">
      <c r="I8890" s="158">
        <f t="shared" si="835"/>
        <v>21</v>
      </c>
      <c r="J8890" s="158" t="str">
        <f t="shared" si="832"/>
        <v>EUR</v>
      </c>
      <c r="K8890" s="158" t="str">
        <f t="shared" si="833"/>
        <v>CHF</v>
      </c>
      <c r="L8890" s="158" t="str">
        <f t="shared" si="830"/>
        <v>EURCHF45751</v>
      </c>
      <c r="M8890" s="160">
        <f t="shared" si="834"/>
        <v>45751</v>
      </c>
      <c r="N8890" s="158">
        <v>1</v>
      </c>
      <c r="O8890" s="158">
        <v>0.94069999999999998</v>
      </c>
      <c r="P8890" s="161">
        <f t="shared" si="831"/>
        <v>0.94069999999999998</v>
      </c>
    </row>
    <row r="8891" spans="9:16" x14ac:dyDescent="0.2">
      <c r="I8891" s="158">
        <f t="shared" si="835"/>
        <v>21</v>
      </c>
      <c r="J8891" s="158" t="str">
        <f t="shared" si="832"/>
        <v>EUR</v>
      </c>
      <c r="K8891" s="158" t="str">
        <f t="shared" si="833"/>
        <v>CHF</v>
      </c>
      <c r="L8891" s="158" t="str">
        <f t="shared" si="830"/>
        <v>EURCHF45752</v>
      </c>
      <c r="M8891" s="160">
        <f t="shared" si="834"/>
        <v>45752</v>
      </c>
      <c r="N8891" s="158">
        <v>1</v>
      </c>
      <c r="O8891" s="158">
        <v>0.94069999999999998</v>
      </c>
      <c r="P8891" s="161">
        <f t="shared" si="831"/>
        <v>0.94069999999999998</v>
      </c>
    </row>
    <row r="8892" spans="9:16" x14ac:dyDescent="0.2">
      <c r="I8892" s="158">
        <f t="shared" si="835"/>
        <v>21</v>
      </c>
      <c r="J8892" s="158" t="str">
        <f t="shared" si="832"/>
        <v>EUR</v>
      </c>
      <c r="K8892" s="158" t="str">
        <f t="shared" si="833"/>
        <v>CHF</v>
      </c>
      <c r="L8892" s="158" t="str">
        <f t="shared" si="830"/>
        <v>EURCHF45753</v>
      </c>
      <c r="M8892" s="160">
        <f t="shared" si="834"/>
        <v>45753</v>
      </c>
      <c r="N8892" s="158">
        <v>1</v>
      </c>
      <c r="O8892" s="158">
        <v>0.94069999999999998</v>
      </c>
      <c r="P8892" s="161">
        <f t="shared" si="831"/>
        <v>0.94069999999999998</v>
      </c>
    </row>
    <row r="8893" spans="9:16" x14ac:dyDescent="0.2">
      <c r="I8893" s="158">
        <f t="shared" si="835"/>
        <v>21</v>
      </c>
      <c r="J8893" s="158" t="str">
        <f t="shared" si="832"/>
        <v>EUR</v>
      </c>
      <c r="K8893" s="158" t="str">
        <f t="shared" si="833"/>
        <v>CHF</v>
      </c>
      <c r="L8893" s="158" t="str">
        <f t="shared" si="830"/>
        <v>EURCHF45754</v>
      </c>
      <c r="M8893" s="160">
        <f t="shared" si="834"/>
        <v>45754</v>
      </c>
      <c r="N8893" s="158">
        <v>1</v>
      </c>
      <c r="O8893" s="158">
        <v>0.93769999999999998</v>
      </c>
      <c r="P8893" s="161">
        <f t="shared" si="831"/>
        <v>0.93769999999999998</v>
      </c>
    </row>
    <row r="8894" spans="9:16" x14ac:dyDescent="0.2">
      <c r="I8894" s="158">
        <f t="shared" si="835"/>
        <v>21</v>
      </c>
      <c r="J8894" s="158" t="str">
        <f t="shared" si="832"/>
        <v>EUR</v>
      </c>
      <c r="K8894" s="158" t="str">
        <f t="shared" si="833"/>
        <v>CHF</v>
      </c>
      <c r="L8894" s="158" t="str">
        <f t="shared" si="830"/>
        <v>EURCHF45755</v>
      </c>
      <c r="M8894" s="160">
        <f t="shared" si="834"/>
        <v>45755</v>
      </c>
      <c r="N8894" s="158">
        <v>1</v>
      </c>
      <c r="O8894" s="158">
        <v>0.93489999999999995</v>
      </c>
      <c r="P8894" s="161">
        <f t="shared" si="831"/>
        <v>0.93489999999999995</v>
      </c>
    </row>
    <row r="8895" spans="9:16" x14ac:dyDescent="0.2">
      <c r="I8895" s="158">
        <f t="shared" si="835"/>
        <v>21</v>
      </c>
      <c r="J8895" s="158" t="str">
        <f t="shared" si="832"/>
        <v>EUR</v>
      </c>
      <c r="K8895" s="158" t="str">
        <f t="shared" si="833"/>
        <v>CHF</v>
      </c>
      <c r="L8895" s="158" t="str">
        <f t="shared" si="830"/>
        <v>EURCHF45756</v>
      </c>
      <c r="M8895" s="160">
        <f t="shared" si="834"/>
        <v>45756</v>
      </c>
      <c r="N8895" s="158">
        <v>1</v>
      </c>
      <c r="O8895" s="158">
        <v>0.92779999999999996</v>
      </c>
      <c r="P8895" s="161">
        <f t="shared" si="831"/>
        <v>0.92779999999999996</v>
      </c>
    </row>
    <row r="8896" spans="9:16" x14ac:dyDescent="0.2">
      <c r="I8896" s="158">
        <f t="shared" si="835"/>
        <v>21</v>
      </c>
      <c r="J8896" s="158" t="str">
        <f t="shared" si="832"/>
        <v>EUR</v>
      </c>
      <c r="K8896" s="158" t="str">
        <f t="shared" si="833"/>
        <v>CHF</v>
      </c>
      <c r="L8896" s="158" t="str">
        <f t="shared" si="830"/>
        <v>EURCHF45757</v>
      </c>
      <c r="M8896" s="160">
        <f t="shared" si="834"/>
        <v>45757</v>
      </c>
      <c r="N8896" s="158">
        <v>1</v>
      </c>
      <c r="O8896" s="158">
        <v>0.92989999999999995</v>
      </c>
      <c r="P8896" s="161">
        <f t="shared" si="831"/>
        <v>0.92989999999999995</v>
      </c>
    </row>
    <row r="8897" spans="9:16" x14ac:dyDescent="0.2">
      <c r="I8897" s="158">
        <f t="shared" si="835"/>
        <v>21</v>
      </c>
      <c r="J8897" s="158" t="str">
        <f t="shared" si="832"/>
        <v>EUR</v>
      </c>
      <c r="K8897" s="158" t="str">
        <f t="shared" si="833"/>
        <v>CHF</v>
      </c>
      <c r="L8897" s="158" t="str">
        <f t="shared" si="830"/>
        <v>EURCHF45758</v>
      </c>
      <c r="M8897" s="160">
        <f t="shared" si="834"/>
        <v>45758</v>
      </c>
      <c r="N8897" s="158">
        <v>1</v>
      </c>
      <c r="O8897" s="158">
        <v>0.92520000000000002</v>
      </c>
      <c r="P8897" s="161">
        <f t="shared" si="831"/>
        <v>0.92520000000000002</v>
      </c>
    </row>
    <row r="8898" spans="9:16" x14ac:dyDescent="0.2">
      <c r="I8898" s="158">
        <f t="shared" si="835"/>
        <v>21</v>
      </c>
      <c r="J8898" s="158" t="str">
        <f t="shared" si="832"/>
        <v>EUR</v>
      </c>
      <c r="K8898" s="158" t="str">
        <f t="shared" si="833"/>
        <v>CHF</v>
      </c>
      <c r="L8898" s="158" t="str">
        <f t="shared" si="830"/>
        <v>EURCHF45759</v>
      </c>
      <c r="M8898" s="160">
        <f t="shared" si="834"/>
        <v>45759</v>
      </c>
      <c r="N8898" s="158">
        <v>1</v>
      </c>
      <c r="O8898" s="158">
        <v>0.92520000000000002</v>
      </c>
      <c r="P8898" s="161">
        <f t="shared" si="831"/>
        <v>0.92520000000000002</v>
      </c>
    </row>
    <row r="8899" spans="9:16" x14ac:dyDescent="0.2">
      <c r="I8899" s="158">
        <f t="shared" si="835"/>
        <v>21</v>
      </c>
      <c r="J8899" s="158" t="str">
        <f t="shared" si="832"/>
        <v>EUR</v>
      </c>
      <c r="K8899" s="158" t="str">
        <f t="shared" si="833"/>
        <v>CHF</v>
      </c>
      <c r="L8899" s="158" t="str">
        <f t="shared" ref="L8899:L8962" si="836">J8899&amp;K8899&amp;M8899</f>
        <v>EURCHF45760</v>
      </c>
      <c r="M8899" s="160">
        <f t="shared" si="834"/>
        <v>45760</v>
      </c>
      <c r="N8899" s="158">
        <v>1</v>
      </c>
      <c r="O8899" s="158">
        <v>0.92520000000000002</v>
      </c>
      <c r="P8899" s="161">
        <f t="shared" ref="P8899:P8962" si="837">ROUND(N8899*O8899,4)</f>
        <v>0.92520000000000002</v>
      </c>
    </row>
    <row r="8900" spans="9:16" x14ac:dyDescent="0.2">
      <c r="I8900" s="158">
        <f t="shared" si="835"/>
        <v>21</v>
      </c>
      <c r="J8900" s="158" t="str">
        <f t="shared" ref="J8900:J8963" si="838">VLOOKUP($I8900,$A:$C,2,FALSE)</f>
        <v>EUR</v>
      </c>
      <c r="K8900" s="158" t="str">
        <f t="shared" ref="K8900:K8963" si="839">VLOOKUP($I8900,$A:$C,3,FALSE)</f>
        <v>CHF</v>
      </c>
      <c r="L8900" s="158" t="str">
        <f t="shared" si="836"/>
        <v>EURCHF45761</v>
      </c>
      <c r="M8900" s="160">
        <f t="shared" ref="M8900:M8963" si="840">IF(I8900=I8899,M8899+1,$G$1)</f>
        <v>45761</v>
      </c>
      <c r="N8900" s="158">
        <v>1</v>
      </c>
      <c r="O8900" s="158">
        <v>0.93289999999999995</v>
      </c>
      <c r="P8900" s="161">
        <f t="shared" si="837"/>
        <v>0.93289999999999995</v>
      </c>
    </row>
    <row r="8901" spans="9:16" x14ac:dyDescent="0.2">
      <c r="I8901" s="158">
        <f t="shared" si="835"/>
        <v>21</v>
      </c>
      <c r="J8901" s="158" t="str">
        <f t="shared" si="838"/>
        <v>EUR</v>
      </c>
      <c r="K8901" s="158" t="str">
        <f t="shared" si="839"/>
        <v>CHF</v>
      </c>
      <c r="L8901" s="158" t="str">
        <f t="shared" si="836"/>
        <v>EURCHF45762</v>
      </c>
      <c r="M8901" s="160">
        <f t="shared" si="840"/>
        <v>45762</v>
      </c>
      <c r="N8901" s="158">
        <v>1</v>
      </c>
      <c r="O8901" s="158">
        <v>0.92420000000000002</v>
      </c>
      <c r="P8901" s="161">
        <f t="shared" si="837"/>
        <v>0.92420000000000002</v>
      </c>
    </row>
    <row r="8902" spans="9:16" x14ac:dyDescent="0.2">
      <c r="I8902" s="158">
        <f t="shared" si="835"/>
        <v>21</v>
      </c>
      <c r="J8902" s="158" t="str">
        <f t="shared" si="838"/>
        <v>EUR</v>
      </c>
      <c r="K8902" s="158" t="str">
        <f t="shared" si="839"/>
        <v>CHF</v>
      </c>
      <c r="L8902" s="158" t="str">
        <f t="shared" si="836"/>
        <v>EURCHF45763</v>
      </c>
      <c r="M8902" s="160">
        <f t="shared" si="840"/>
        <v>45763</v>
      </c>
      <c r="N8902" s="158">
        <v>1</v>
      </c>
      <c r="O8902" s="158">
        <v>0.92600000000000005</v>
      </c>
      <c r="P8902" s="161">
        <f t="shared" si="837"/>
        <v>0.92600000000000005</v>
      </c>
    </row>
    <row r="8903" spans="9:16" x14ac:dyDescent="0.2">
      <c r="I8903" s="158">
        <f t="shared" si="835"/>
        <v>21</v>
      </c>
      <c r="J8903" s="158" t="str">
        <f t="shared" si="838"/>
        <v>EUR</v>
      </c>
      <c r="K8903" s="158" t="str">
        <f t="shared" si="839"/>
        <v>CHF</v>
      </c>
      <c r="L8903" s="158" t="str">
        <f t="shared" si="836"/>
        <v>EURCHF45764</v>
      </c>
      <c r="M8903" s="160">
        <f t="shared" si="840"/>
        <v>45764</v>
      </c>
      <c r="N8903" s="158">
        <v>1</v>
      </c>
      <c r="O8903" s="158">
        <v>0.92910000000000004</v>
      </c>
      <c r="P8903" s="161">
        <f t="shared" si="837"/>
        <v>0.92910000000000004</v>
      </c>
    </row>
    <row r="8904" spans="9:16" x14ac:dyDescent="0.2">
      <c r="I8904" s="158">
        <f t="shared" si="835"/>
        <v>21</v>
      </c>
      <c r="J8904" s="158" t="str">
        <f t="shared" si="838"/>
        <v>EUR</v>
      </c>
      <c r="K8904" s="158" t="str">
        <f t="shared" si="839"/>
        <v>CHF</v>
      </c>
      <c r="L8904" s="158" t="str">
        <f t="shared" si="836"/>
        <v>EURCHF45765</v>
      </c>
      <c r="M8904" s="160">
        <f t="shared" si="840"/>
        <v>45765</v>
      </c>
      <c r="N8904" s="158">
        <v>1</v>
      </c>
      <c r="O8904" s="158">
        <v>0.92910000000000004</v>
      </c>
      <c r="P8904" s="161">
        <f t="shared" si="837"/>
        <v>0.92910000000000004</v>
      </c>
    </row>
    <row r="8905" spans="9:16" x14ac:dyDescent="0.2">
      <c r="I8905" s="158">
        <f t="shared" si="835"/>
        <v>21</v>
      </c>
      <c r="J8905" s="158" t="str">
        <f t="shared" si="838"/>
        <v>EUR</v>
      </c>
      <c r="K8905" s="158" t="str">
        <f t="shared" si="839"/>
        <v>CHF</v>
      </c>
      <c r="L8905" s="158" t="str">
        <f t="shared" si="836"/>
        <v>EURCHF45766</v>
      </c>
      <c r="M8905" s="160">
        <f t="shared" si="840"/>
        <v>45766</v>
      </c>
      <c r="N8905" s="158">
        <v>1</v>
      </c>
      <c r="O8905" s="158">
        <v>0.92910000000000004</v>
      </c>
      <c r="P8905" s="161">
        <f t="shared" si="837"/>
        <v>0.92910000000000004</v>
      </c>
    </row>
    <row r="8906" spans="9:16" x14ac:dyDescent="0.2">
      <c r="I8906" s="158">
        <f t="shared" si="835"/>
        <v>21</v>
      </c>
      <c r="J8906" s="158" t="str">
        <f t="shared" si="838"/>
        <v>EUR</v>
      </c>
      <c r="K8906" s="158" t="str">
        <f t="shared" si="839"/>
        <v>CHF</v>
      </c>
      <c r="L8906" s="158" t="str">
        <f t="shared" si="836"/>
        <v>EURCHF45767</v>
      </c>
      <c r="M8906" s="160">
        <f t="shared" si="840"/>
        <v>45767</v>
      </c>
      <c r="N8906" s="158">
        <v>1</v>
      </c>
      <c r="O8906" s="158">
        <v>0.92910000000000004</v>
      </c>
      <c r="P8906" s="161">
        <f t="shared" si="837"/>
        <v>0.92910000000000004</v>
      </c>
    </row>
    <row r="8907" spans="9:16" x14ac:dyDescent="0.2">
      <c r="I8907" s="158">
        <f t="shared" si="835"/>
        <v>21</v>
      </c>
      <c r="J8907" s="158" t="str">
        <f t="shared" si="838"/>
        <v>EUR</v>
      </c>
      <c r="K8907" s="158" t="str">
        <f t="shared" si="839"/>
        <v>CHF</v>
      </c>
      <c r="L8907" s="158" t="str">
        <f t="shared" si="836"/>
        <v>EURCHF45768</v>
      </c>
      <c r="M8907" s="160">
        <f t="shared" si="840"/>
        <v>45768</v>
      </c>
      <c r="N8907" s="158">
        <v>1</v>
      </c>
      <c r="O8907" s="158">
        <v>0.92910000000000004</v>
      </c>
      <c r="P8907" s="161">
        <f t="shared" si="837"/>
        <v>0.92910000000000004</v>
      </c>
    </row>
    <row r="8908" spans="9:16" x14ac:dyDescent="0.2">
      <c r="I8908" s="158">
        <f t="shared" si="835"/>
        <v>21</v>
      </c>
      <c r="J8908" s="158" t="str">
        <f t="shared" si="838"/>
        <v>EUR</v>
      </c>
      <c r="K8908" s="158" t="str">
        <f t="shared" si="839"/>
        <v>CHF</v>
      </c>
      <c r="L8908" s="158" t="str">
        <f t="shared" si="836"/>
        <v>EURCHF45769</v>
      </c>
      <c r="M8908" s="160">
        <f t="shared" si="840"/>
        <v>45769</v>
      </c>
      <c r="N8908" s="158">
        <v>1</v>
      </c>
      <c r="O8908" s="158">
        <v>0.93179999999999996</v>
      </c>
      <c r="P8908" s="161">
        <f t="shared" si="837"/>
        <v>0.93179999999999996</v>
      </c>
    </row>
    <row r="8909" spans="9:16" x14ac:dyDescent="0.2">
      <c r="I8909" s="158">
        <f t="shared" si="835"/>
        <v>21</v>
      </c>
      <c r="J8909" s="158" t="str">
        <f t="shared" si="838"/>
        <v>EUR</v>
      </c>
      <c r="K8909" s="158" t="str">
        <f t="shared" si="839"/>
        <v>CHF</v>
      </c>
      <c r="L8909" s="158" t="str">
        <f t="shared" si="836"/>
        <v>EURCHF45770</v>
      </c>
      <c r="M8909" s="160">
        <f t="shared" si="840"/>
        <v>45770</v>
      </c>
      <c r="N8909" s="158">
        <v>1</v>
      </c>
      <c r="O8909" s="158">
        <v>0.93820000000000003</v>
      </c>
      <c r="P8909" s="161">
        <f t="shared" si="837"/>
        <v>0.93820000000000003</v>
      </c>
    </row>
    <row r="8910" spans="9:16" x14ac:dyDescent="0.2">
      <c r="I8910" s="158">
        <f t="shared" si="835"/>
        <v>21</v>
      </c>
      <c r="J8910" s="158" t="str">
        <f t="shared" si="838"/>
        <v>EUR</v>
      </c>
      <c r="K8910" s="158" t="str">
        <f t="shared" si="839"/>
        <v>CHF</v>
      </c>
      <c r="L8910" s="158" t="str">
        <f t="shared" si="836"/>
        <v>EURCHF45771</v>
      </c>
      <c r="M8910" s="160">
        <f t="shared" si="840"/>
        <v>45771</v>
      </c>
      <c r="N8910" s="158">
        <v>1</v>
      </c>
      <c r="O8910" s="158">
        <v>0.93920000000000003</v>
      </c>
      <c r="P8910" s="161">
        <f t="shared" si="837"/>
        <v>0.93920000000000003</v>
      </c>
    </row>
    <row r="8911" spans="9:16" x14ac:dyDescent="0.2">
      <c r="I8911" s="158">
        <f t="shared" si="835"/>
        <v>21</v>
      </c>
      <c r="J8911" s="158" t="str">
        <f t="shared" si="838"/>
        <v>EUR</v>
      </c>
      <c r="K8911" s="158" t="str">
        <f t="shared" si="839"/>
        <v>CHF</v>
      </c>
      <c r="L8911" s="158" t="str">
        <f t="shared" si="836"/>
        <v>EURCHF45772</v>
      </c>
      <c r="M8911" s="160">
        <f t="shared" si="840"/>
        <v>45772</v>
      </c>
      <c r="N8911" s="158">
        <v>1</v>
      </c>
      <c r="O8911" s="158">
        <v>0.94210000000000005</v>
      </c>
      <c r="P8911" s="161">
        <f t="shared" si="837"/>
        <v>0.94210000000000005</v>
      </c>
    </row>
    <row r="8912" spans="9:16" x14ac:dyDescent="0.2">
      <c r="I8912" s="158">
        <f t="shared" si="835"/>
        <v>21</v>
      </c>
      <c r="J8912" s="158" t="str">
        <f t="shared" si="838"/>
        <v>EUR</v>
      </c>
      <c r="K8912" s="158" t="str">
        <f t="shared" si="839"/>
        <v>CHF</v>
      </c>
      <c r="L8912" s="158" t="str">
        <f t="shared" si="836"/>
        <v>EURCHF45773</v>
      </c>
      <c r="M8912" s="160">
        <f t="shared" si="840"/>
        <v>45773</v>
      </c>
      <c r="N8912" s="158">
        <v>1</v>
      </c>
      <c r="O8912" s="158">
        <v>0.94210000000000005</v>
      </c>
      <c r="P8912" s="161">
        <f t="shared" si="837"/>
        <v>0.94210000000000005</v>
      </c>
    </row>
    <row r="8913" spans="9:16" x14ac:dyDescent="0.2">
      <c r="I8913" s="158">
        <f t="shared" si="835"/>
        <v>21</v>
      </c>
      <c r="J8913" s="158" t="str">
        <f t="shared" si="838"/>
        <v>EUR</v>
      </c>
      <c r="K8913" s="158" t="str">
        <f t="shared" si="839"/>
        <v>CHF</v>
      </c>
      <c r="L8913" s="158" t="str">
        <f t="shared" si="836"/>
        <v>EURCHF45774</v>
      </c>
      <c r="M8913" s="160">
        <f t="shared" si="840"/>
        <v>45774</v>
      </c>
      <c r="N8913" s="158">
        <v>1</v>
      </c>
      <c r="O8913" s="158">
        <v>0.94210000000000005</v>
      </c>
      <c r="P8913" s="161">
        <f t="shared" si="837"/>
        <v>0.94210000000000005</v>
      </c>
    </row>
    <row r="8914" spans="9:16" x14ac:dyDescent="0.2">
      <c r="I8914" s="158">
        <f t="shared" si="835"/>
        <v>21</v>
      </c>
      <c r="J8914" s="158" t="str">
        <f t="shared" si="838"/>
        <v>EUR</v>
      </c>
      <c r="K8914" s="158" t="str">
        <f t="shared" si="839"/>
        <v>CHF</v>
      </c>
      <c r="L8914" s="158" t="str">
        <f t="shared" si="836"/>
        <v>EURCHF45775</v>
      </c>
      <c r="M8914" s="160">
        <f t="shared" si="840"/>
        <v>45775</v>
      </c>
      <c r="N8914" s="158">
        <v>1</v>
      </c>
      <c r="O8914" s="158">
        <v>0.94199999999999995</v>
      </c>
      <c r="P8914" s="161">
        <f t="shared" si="837"/>
        <v>0.94199999999999995</v>
      </c>
    </row>
    <row r="8915" spans="9:16" x14ac:dyDescent="0.2">
      <c r="I8915" s="158">
        <f t="shared" si="835"/>
        <v>21</v>
      </c>
      <c r="J8915" s="158" t="str">
        <f t="shared" si="838"/>
        <v>EUR</v>
      </c>
      <c r="K8915" s="158" t="str">
        <f t="shared" si="839"/>
        <v>CHF</v>
      </c>
      <c r="L8915" s="158" t="str">
        <f t="shared" si="836"/>
        <v>EURCHF45776</v>
      </c>
      <c r="M8915" s="160">
        <f t="shared" si="840"/>
        <v>45776</v>
      </c>
      <c r="N8915" s="158">
        <v>1</v>
      </c>
      <c r="O8915" s="158">
        <v>0.93920000000000003</v>
      </c>
      <c r="P8915" s="161">
        <f t="shared" si="837"/>
        <v>0.93920000000000003</v>
      </c>
    </row>
    <row r="8916" spans="9:16" x14ac:dyDescent="0.2">
      <c r="I8916" s="158">
        <f t="shared" si="835"/>
        <v>21</v>
      </c>
      <c r="J8916" s="158" t="str">
        <f t="shared" si="838"/>
        <v>EUR</v>
      </c>
      <c r="K8916" s="158" t="str">
        <f t="shared" si="839"/>
        <v>CHF</v>
      </c>
      <c r="L8916" s="158" t="str">
        <f t="shared" si="836"/>
        <v>EURCHF45777</v>
      </c>
      <c r="M8916" s="160">
        <f t="shared" si="840"/>
        <v>45777</v>
      </c>
      <c r="N8916" s="158">
        <v>1</v>
      </c>
      <c r="O8916" s="158">
        <v>0.93889999999999996</v>
      </c>
      <c r="P8916" s="161">
        <f t="shared" si="837"/>
        <v>0.93889999999999996</v>
      </c>
    </row>
    <row r="8917" spans="9:16" x14ac:dyDescent="0.2">
      <c r="I8917" s="158">
        <f t="shared" si="835"/>
        <v>21</v>
      </c>
      <c r="J8917" s="158" t="str">
        <f t="shared" si="838"/>
        <v>EUR</v>
      </c>
      <c r="K8917" s="158" t="str">
        <f t="shared" si="839"/>
        <v>CHF</v>
      </c>
      <c r="L8917" s="158" t="str">
        <f t="shared" si="836"/>
        <v>EURCHF45778</v>
      </c>
      <c r="M8917" s="160">
        <f t="shared" si="840"/>
        <v>45778</v>
      </c>
      <c r="N8917" s="158">
        <v>1</v>
      </c>
      <c r="O8917" s="158">
        <v>0.93889999999999996</v>
      </c>
      <c r="P8917" s="161">
        <f t="shared" si="837"/>
        <v>0.93889999999999996</v>
      </c>
    </row>
    <row r="8918" spans="9:16" x14ac:dyDescent="0.2">
      <c r="I8918" s="158">
        <f t="shared" si="835"/>
        <v>21</v>
      </c>
      <c r="J8918" s="158" t="str">
        <f t="shared" si="838"/>
        <v>EUR</v>
      </c>
      <c r="K8918" s="158" t="str">
        <f t="shared" si="839"/>
        <v>CHF</v>
      </c>
      <c r="L8918" s="158" t="str">
        <f t="shared" si="836"/>
        <v>EURCHF45779</v>
      </c>
      <c r="M8918" s="160">
        <f t="shared" si="840"/>
        <v>45779</v>
      </c>
      <c r="N8918" s="158">
        <v>1</v>
      </c>
      <c r="O8918" s="158">
        <v>0.93430000000000002</v>
      </c>
      <c r="P8918" s="161">
        <f t="shared" si="837"/>
        <v>0.93430000000000002</v>
      </c>
    </row>
    <row r="8919" spans="9:16" x14ac:dyDescent="0.2">
      <c r="I8919" s="158">
        <f t="shared" si="835"/>
        <v>21</v>
      </c>
      <c r="J8919" s="158" t="str">
        <f t="shared" si="838"/>
        <v>EUR</v>
      </c>
      <c r="K8919" s="158" t="str">
        <f t="shared" si="839"/>
        <v>CHF</v>
      </c>
      <c r="L8919" s="158" t="str">
        <f t="shared" si="836"/>
        <v>EURCHF45780</v>
      </c>
      <c r="M8919" s="160">
        <f t="shared" si="840"/>
        <v>45780</v>
      </c>
      <c r="N8919" s="158">
        <v>1</v>
      </c>
      <c r="O8919" s="158">
        <v>0.93430000000000002</v>
      </c>
      <c r="P8919" s="161">
        <f t="shared" si="837"/>
        <v>0.93430000000000002</v>
      </c>
    </row>
    <row r="8920" spans="9:16" x14ac:dyDescent="0.2">
      <c r="I8920" s="158">
        <f t="shared" si="835"/>
        <v>21</v>
      </c>
      <c r="J8920" s="158" t="str">
        <f t="shared" si="838"/>
        <v>EUR</v>
      </c>
      <c r="K8920" s="158" t="str">
        <f t="shared" si="839"/>
        <v>CHF</v>
      </c>
      <c r="L8920" s="158" t="str">
        <f t="shared" si="836"/>
        <v>EURCHF45781</v>
      </c>
      <c r="M8920" s="160">
        <f t="shared" si="840"/>
        <v>45781</v>
      </c>
      <c r="N8920" s="158">
        <v>1</v>
      </c>
      <c r="O8920" s="158">
        <v>0.93430000000000002</v>
      </c>
      <c r="P8920" s="161">
        <f t="shared" si="837"/>
        <v>0.93430000000000002</v>
      </c>
    </row>
    <row r="8921" spans="9:16" x14ac:dyDescent="0.2">
      <c r="I8921" s="158">
        <f t="shared" si="835"/>
        <v>21</v>
      </c>
      <c r="J8921" s="158" t="str">
        <f t="shared" si="838"/>
        <v>EUR</v>
      </c>
      <c r="K8921" s="158" t="str">
        <f t="shared" si="839"/>
        <v>CHF</v>
      </c>
      <c r="L8921" s="158" t="str">
        <f t="shared" si="836"/>
        <v>EURCHF45782</v>
      </c>
      <c r="M8921" s="160">
        <f t="shared" si="840"/>
        <v>45782</v>
      </c>
      <c r="N8921" s="158">
        <v>1</v>
      </c>
      <c r="O8921" s="158">
        <v>0.93359999999999999</v>
      </c>
      <c r="P8921" s="161">
        <f t="shared" si="837"/>
        <v>0.93359999999999999</v>
      </c>
    </row>
    <row r="8922" spans="9:16" x14ac:dyDescent="0.2">
      <c r="I8922" s="158">
        <f t="shared" si="835"/>
        <v>21</v>
      </c>
      <c r="J8922" s="158" t="str">
        <f t="shared" si="838"/>
        <v>EUR</v>
      </c>
      <c r="K8922" s="158" t="str">
        <f t="shared" si="839"/>
        <v>CHF</v>
      </c>
      <c r="L8922" s="158" t="str">
        <f t="shared" si="836"/>
        <v>EURCHF45783</v>
      </c>
      <c r="M8922" s="160">
        <f t="shared" si="840"/>
        <v>45783</v>
      </c>
      <c r="N8922" s="158">
        <v>1</v>
      </c>
      <c r="O8922" s="158">
        <v>0.93459999999999999</v>
      </c>
      <c r="P8922" s="161">
        <f t="shared" si="837"/>
        <v>0.93459999999999999</v>
      </c>
    </row>
    <row r="8923" spans="9:16" x14ac:dyDescent="0.2">
      <c r="I8923" s="158">
        <f t="shared" si="835"/>
        <v>21</v>
      </c>
      <c r="J8923" s="158" t="str">
        <f t="shared" si="838"/>
        <v>EUR</v>
      </c>
      <c r="K8923" s="158" t="str">
        <f t="shared" si="839"/>
        <v>CHF</v>
      </c>
      <c r="L8923" s="158" t="str">
        <f t="shared" si="836"/>
        <v>EURCHF45784</v>
      </c>
      <c r="M8923" s="160">
        <f t="shared" si="840"/>
        <v>45784</v>
      </c>
      <c r="N8923" s="158">
        <v>1</v>
      </c>
      <c r="O8923" s="158">
        <v>0.93589999999999995</v>
      </c>
      <c r="P8923" s="161">
        <f t="shared" si="837"/>
        <v>0.93589999999999995</v>
      </c>
    </row>
    <row r="8924" spans="9:16" x14ac:dyDescent="0.2">
      <c r="I8924" s="158">
        <f t="shared" si="835"/>
        <v>21</v>
      </c>
      <c r="J8924" s="158" t="str">
        <f t="shared" si="838"/>
        <v>EUR</v>
      </c>
      <c r="K8924" s="158" t="str">
        <f t="shared" si="839"/>
        <v>CHF</v>
      </c>
      <c r="L8924" s="158" t="str">
        <f t="shared" si="836"/>
        <v>EURCHF45785</v>
      </c>
      <c r="M8924" s="160">
        <f t="shared" si="840"/>
        <v>45785</v>
      </c>
      <c r="N8924" s="158">
        <v>1</v>
      </c>
      <c r="O8924" s="158">
        <v>0.9325</v>
      </c>
      <c r="P8924" s="161">
        <f t="shared" si="837"/>
        <v>0.9325</v>
      </c>
    </row>
    <row r="8925" spans="9:16" x14ac:dyDescent="0.2">
      <c r="I8925" s="158">
        <f t="shared" si="835"/>
        <v>21</v>
      </c>
      <c r="J8925" s="158" t="str">
        <f t="shared" si="838"/>
        <v>EUR</v>
      </c>
      <c r="K8925" s="158" t="str">
        <f t="shared" si="839"/>
        <v>CHF</v>
      </c>
      <c r="L8925" s="158" t="str">
        <f t="shared" si="836"/>
        <v>EURCHF45786</v>
      </c>
      <c r="M8925" s="160">
        <f t="shared" si="840"/>
        <v>45786</v>
      </c>
      <c r="N8925" s="158">
        <v>1</v>
      </c>
      <c r="O8925" s="158">
        <v>0.93530000000000002</v>
      </c>
      <c r="P8925" s="161">
        <f t="shared" si="837"/>
        <v>0.93530000000000002</v>
      </c>
    </row>
    <row r="8926" spans="9:16" x14ac:dyDescent="0.2">
      <c r="I8926" s="158">
        <f t="shared" si="835"/>
        <v>21</v>
      </c>
      <c r="J8926" s="158" t="str">
        <f t="shared" si="838"/>
        <v>EUR</v>
      </c>
      <c r="K8926" s="158" t="str">
        <f t="shared" si="839"/>
        <v>CHF</v>
      </c>
      <c r="L8926" s="158" t="str">
        <f t="shared" si="836"/>
        <v>EURCHF45787</v>
      </c>
      <c r="M8926" s="160">
        <f t="shared" si="840"/>
        <v>45787</v>
      </c>
      <c r="N8926" s="158">
        <v>1</v>
      </c>
      <c r="O8926" s="158">
        <v>0.93530000000000002</v>
      </c>
      <c r="P8926" s="161">
        <f t="shared" si="837"/>
        <v>0.93530000000000002</v>
      </c>
    </row>
    <row r="8927" spans="9:16" x14ac:dyDescent="0.2">
      <c r="I8927" s="158">
        <f t="shared" si="835"/>
        <v>21</v>
      </c>
      <c r="J8927" s="158" t="str">
        <f t="shared" si="838"/>
        <v>EUR</v>
      </c>
      <c r="K8927" s="158" t="str">
        <f t="shared" si="839"/>
        <v>CHF</v>
      </c>
      <c r="L8927" s="158" t="str">
        <f t="shared" si="836"/>
        <v>EURCHF45788</v>
      </c>
      <c r="M8927" s="160">
        <f t="shared" si="840"/>
        <v>45788</v>
      </c>
      <c r="N8927" s="158">
        <v>1</v>
      </c>
      <c r="O8927" s="158">
        <v>0.93530000000000002</v>
      </c>
      <c r="P8927" s="161">
        <f t="shared" si="837"/>
        <v>0.93530000000000002</v>
      </c>
    </row>
    <row r="8928" spans="9:16" x14ac:dyDescent="0.2">
      <c r="I8928" s="158">
        <f t="shared" si="835"/>
        <v>21</v>
      </c>
      <c r="J8928" s="158" t="str">
        <f t="shared" si="838"/>
        <v>EUR</v>
      </c>
      <c r="K8928" s="158" t="str">
        <f t="shared" si="839"/>
        <v>CHF</v>
      </c>
      <c r="L8928" s="158" t="str">
        <f t="shared" si="836"/>
        <v>EURCHF45789</v>
      </c>
      <c r="M8928" s="160">
        <f t="shared" si="840"/>
        <v>45789</v>
      </c>
      <c r="N8928" s="158">
        <v>1</v>
      </c>
      <c r="O8928" s="158">
        <v>0.93689999999999996</v>
      </c>
      <c r="P8928" s="161">
        <f t="shared" si="837"/>
        <v>0.93689999999999996</v>
      </c>
    </row>
    <row r="8929" spans="9:16" x14ac:dyDescent="0.2">
      <c r="I8929" s="158">
        <f t="shared" si="835"/>
        <v>21</v>
      </c>
      <c r="J8929" s="158" t="str">
        <f t="shared" si="838"/>
        <v>EUR</v>
      </c>
      <c r="K8929" s="158" t="str">
        <f t="shared" si="839"/>
        <v>CHF</v>
      </c>
      <c r="L8929" s="158" t="str">
        <f t="shared" si="836"/>
        <v>EURCHF45790</v>
      </c>
      <c r="M8929" s="160">
        <f t="shared" si="840"/>
        <v>45790</v>
      </c>
      <c r="N8929" s="158">
        <v>1</v>
      </c>
      <c r="O8929" s="158">
        <v>0.93579999999999997</v>
      </c>
      <c r="P8929" s="161">
        <f t="shared" si="837"/>
        <v>0.93579999999999997</v>
      </c>
    </row>
    <row r="8930" spans="9:16" x14ac:dyDescent="0.2">
      <c r="I8930" s="158">
        <f t="shared" si="835"/>
        <v>21</v>
      </c>
      <c r="J8930" s="158" t="str">
        <f t="shared" si="838"/>
        <v>EUR</v>
      </c>
      <c r="K8930" s="158" t="str">
        <f t="shared" si="839"/>
        <v>CHF</v>
      </c>
      <c r="L8930" s="158" t="str">
        <f t="shared" si="836"/>
        <v>EURCHF45791</v>
      </c>
      <c r="M8930" s="160">
        <f t="shared" si="840"/>
        <v>45791</v>
      </c>
      <c r="N8930" s="158">
        <v>1</v>
      </c>
      <c r="O8930" s="158">
        <v>0.93899999999999995</v>
      </c>
      <c r="P8930" s="161">
        <f t="shared" si="837"/>
        <v>0.93899999999999995</v>
      </c>
    </row>
    <row r="8931" spans="9:16" x14ac:dyDescent="0.2">
      <c r="I8931" s="158">
        <f t="shared" si="835"/>
        <v>21</v>
      </c>
      <c r="J8931" s="158" t="str">
        <f t="shared" si="838"/>
        <v>EUR</v>
      </c>
      <c r="K8931" s="158" t="str">
        <f t="shared" si="839"/>
        <v>CHF</v>
      </c>
      <c r="L8931" s="158" t="str">
        <f t="shared" si="836"/>
        <v>EURCHF45792</v>
      </c>
      <c r="M8931" s="160">
        <f t="shared" si="840"/>
        <v>45792</v>
      </c>
      <c r="N8931" s="158">
        <v>1</v>
      </c>
      <c r="O8931" s="158">
        <v>0.93769999999999998</v>
      </c>
      <c r="P8931" s="161">
        <f t="shared" si="837"/>
        <v>0.93769999999999998</v>
      </c>
    </row>
    <row r="8932" spans="9:16" x14ac:dyDescent="0.2">
      <c r="I8932" s="158">
        <f t="shared" si="835"/>
        <v>21</v>
      </c>
      <c r="J8932" s="158" t="str">
        <f t="shared" si="838"/>
        <v>EUR</v>
      </c>
      <c r="K8932" s="158" t="str">
        <f t="shared" si="839"/>
        <v>CHF</v>
      </c>
      <c r="L8932" s="158" t="str">
        <f t="shared" si="836"/>
        <v>EURCHF45793</v>
      </c>
      <c r="M8932" s="160">
        <f t="shared" si="840"/>
        <v>45793</v>
      </c>
      <c r="N8932" s="158">
        <v>1</v>
      </c>
      <c r="O8932" s="158">
        <v>0.93810000000000004</v>
      </c>
      <c r="P8932" s="161">
        <f t="shared" si="837"/>
        <v>0.93810000000000004</v>
      </c>
    </row>
    <row r="8933" spans="9:16" x14ac:dyDescent="0.2">
      <c r="I8933" s="158">
        <f t="shared" si="835"/>
        <v>21</v>
      </c>
      <c r="J8933" s="158" t="str">
        <f t="shared" si="838"/>
        <v>EUR</v>
      </c>
      <c r="K8933" s="158" t="str">
        <f t="shared" si="839"/>
        <v>CHF</v>
      </c>
      <c r="L8933" s="158" t="str">
        <f t="shared" si="836"/>
        <v>EURCHF45794</v>
      </c>
      <c r="M8933" s="160">
        <f t="shared" si="840"/>
        <v>45794</v>
      </c>
      <c r="N8933" s="158">
        <v>1</v>
      </c>
      <c r="O8933" s="158">
        <v>0.93810000000000004</v>
      </c>
      <c r="P8933" s="161">
        <f t="shared" si="837"/>
        <v>0.93810000000000004</v>
      </c>
    </row>
    <row r="8934" spans="9:16" x14ac:dyDescent="0.2">
      <c r="I8934" s="158">
        <f t="shared" si="835"/>
        <v>21</v>
      </c>
      <c r="J8934" s="158" t="str">
        <f t="shared" si="838"/>
        <v>EUR</v>
      </c>
      <c r="K8934" s="158" t="str">
        <f t="shared" si="839"/>
        <v>CHF</v>
      </c>
      <c r="L8934" s="158" t="str">
        <f t="shared" si="836"/>
        <v>EURCHF45795</v>
      </c>
      <c r="M8934" s="160">
        <f t="shared" si="840"/>
        <v>45795</v>
      </c>
      <c r="N8934" s="158">
        <v>1</v>
      </c>
      <c r="O8934" s="158">
        <v>0.93810000000000004</v>
      </c>
      <c r="P8934" s="161">
        <f t="shared" si="837"/>
        <v>0.93810000000000004</v>
      </c>
    </row>
    <row r="8935" spans="9:16" x14ac:dyDescent="0.2">
      <c r="I8935" s="158">
        <f t="shared" si="835"/>
        <v>21</v>
      </c>
      <c r="J8935" s="158" t="str">
        <f t="shared" si="838"/>
        <v>EUR</v>
      </c>
      <c r="K8935" s="158" t="str">
        <f t="shared" si="839"/>
        <v>CHF</v>
      </c>
      <c r="L8935" s="158" t="str">
        <f t="shared" si="836"/>
        <v>EURCHF45796</v>
      </c>
      <c r="M8935" s="160">
        <f t="shared" si="840"/>
        <v>45796</v>
      </c>
      <c r="N8935" s="158">
        <v>1</v>
      </c>
      <c r="O8935" s="158">
        <v>0.93940000000000001</v>
      </c>
      <c r="P8935" s="161">
        <f t="shared" si="837"/>
        <v>0.93940000000000001</v>
      </c>
    </row>
    <row r="8936" spans="9:16" x14ac:dyDescent="0.2">
      <c r="I8936" s="158">
        <f t="shared" si="835"/>
        <v>21</v>
      </c>
      <c r="J8936" s="158" t="str">
        <f t="shared" si="838"/>
        <v>EUR</v>
      </c>
      <c r="K8936" s="158" t="str">
        <f t="shared" si="839"/>
        <v>CHF</v>
      </c>
      <c r="L8936" s="158" t="str">
        <f t="shared" si="836"/>
        <v>EURCHF45797</v>
      </c>
      <c r="M8936" s="160">
        <f t="shared" si="840"/>
        <v>45797</v>
      </c>
      <c r="N8936" s="158">
        <v>1</v>
      </c>
      <c r="O8936" s="158">
        <v>0.93659999999999999</v>
      </c>
      <c r="P8936" s="161">
        <f t="shared" si="837"/>
        <v>0.93659999999999999</v>
      </c>
    </row>
    <row r="8937" spans="9:16" x14ac:dyDescent="0.2">
      <c r="I8937" s="158">
        <f t="shared" si="835"/>
        <v>21</v>
      </c>
      <c r="J8937" s="158" t="str">
        <f t="shared" si="838"/>
        <v>EUR</v>
      </c>
      <c r="K8937" s="158" t="str">
        <f t="shared" si="839"/>
        <v>CHF</v>
      </c>
      <c r="L8937" s="158" t="str">
        <f t="shared" si="836"/>
        <v>EURCHF45798</v>
      </c>
      <c r="M8937" s="160">
        <f t="shared" si="840"/>
        <v>45798</v>
      </c>
      <c r="N8937" s="158">
        <v>1</v>
      </c>
      <c r="O8937" s="158">
        <v>0.93520000000000003</v>
      </c>
      <c r="P8937" s="161">
        <f t="shared" si="837"/>
        <v>0.93520000000000003</v>
      </c>
    </row>
    <row r="8938" spans="9:16" x14ac:dyDescent="0.2">
      <c r="I8938" s="158">
        <f t="shared" ref="I8938:I9001" si="841">IF(M8937=$G$2,I8937+1,I8937)</f>
        <v>21</v>
      </c>
      <c r="J8938" s="158" t="str">
        <f t="shared" si="838"/>
        <v>EUR</v>
      </c>
      <c r="K8938" s="158" t="str">
        <f t="shared" si="839"/>
        <v>CHF</v>
      </c>
      <c r="L8938" s="158" t="str">
        <f t="shared" si="836"/>
        <v>EURCHF45799</v>
      </c>
      <c r="M8938" s="160">
        <f t="shared" si="840"/>
        <v>45799</v>
      </c>
      <c r="N8938" s="158">
        <v>1</v>
      </c>
      <c r="O8938" s="158">
        <v>0.93430000000000002</v>
      </c>
      <c r="P8938" s="161">
        <f t="shared" si="837"/>
        <v>0.93430000000000002</v>
      </c>
    </row>
    <row r="8939" spans="9:16" x14ac:dyDescent="0.2">
      <c r="I8939" s="158">
        <f t="shared" si="841"/>
        <v>21</v>
      </c>
      <c r="J8939" s="158" t="str">
        <f t="shared" si="838"/>
        <v>EUR</v>
      </c>
      <c r="K8939" s="158" t="str">
        <f t="shared" si="839"/>
        <v>CHF</v>
      </c>
      <c r="L8939" s="158" t="str">
        <f t="shared" si="836"/>
        <v>EURCHF45800</v>
      </c>
      <c r="M8939" s="160">
        <f t="shared" si="840"/>
        <v>45800</v>
      </c>
      <c r="N8939" s="158">
        <v>1</v>
      </c>
      <c r="O8939" s="158">
        <v>0.92989999999999995</v>
      </c>
      <c r="P8939" s="161">
        <f t="shared" si="837"/>
        <v>0.92989999999999995</v>
      </c>
    </row>
    <row r="8940" spans="9:16" x14ac:dyDescent="0.2">
      <c r="I8940" s="158">
        <f t="shared" si="841"/>
        <v>21</v>
      </c>
      <c r="J8940" s="158" t="str">
        <f t="shared" si="838"/>
        <v>EUR</v>
      </c>
      <c r="K8940" s="158" t="str">
        <f t="shared" si="839"/>
        <v>CHF</v>
      </c>
      <c r="L8940" s="158" t="str">
        <f t="shared" si="836"/>
        <v>EURCHF45801</v>
      </c>
      <c r="M8940" s="160">
        <f t="shared" si="840"/>
        <v>45801</v>
      </c>
      <c r="N8940" s="158">
        <v>1</v>
      </c>
      <c r="O8940" s="158">
        <v>0.92989999999999995</v>
      </c>
      <c r="P8940" s="161">
        <f t="shared" si="837"/>
        <v>0.92989999999999995</v>
      </c>
    </row>
    <row r="8941" spans="9:16" x14ac:dyDescent="0.2">
      <c r="I8941" s="158">
        <f t="shared" si="841"/>
        <v>21</v>
      </c>
      <c r="J8941" s="158" t="str">
        <f t="shared" si="838"/>
        <v>EUR</v>
      </c>
      <c r="K8941" s="158" t="str">
        <f t="shared" si="839"/>
        <v>CHF</v>
      </c>
      <c r="L8941" s="158" t="str">
        <f t="shared" si="836"/>
        <v>EURCHF45802</v>
      </c>
      <c r="M8941" s="160">
        <f t="shared" si="840"/>
        <v>45802</v>
      </c>
      <c r="N8941" s="158">
        <v>1</v>
      </c>
      <c r="O8941" s="158">
        <v>0.92989999999999995</v>
      </c>
      <c r="P8941" s="161">
        <f t="shared" si="837"/>
        <v>0.92989999999999995</v>
      </c>
    </row>
    <row r="8942" spans="9:16" x14ac:dyDescent="0.2">
      <c r="I8942" s="158">
        <f t="shared" si="841"/>
        <v>21</v>
      </c>
      <c r="J8942" s="158" t="str">
        <f t="shared" si="838"/>
        <v>EUR</v>
      </c>
      <c r="K8942" s="158" t="str">
        <f t="shared" si="839"/>
        <v>CHF</v>
      </c>
      <c r="L8942" s="158" t="str">
        <f t="shared" si="836"/>
        <v>EURCHF45803</v>
      </c>
      <c r="M8942" s="160">
        <f t="shared" si="840"/>
        <v>45803</v>
      </c>
      <c r="N8942" s="158">
        <v>1</v>
      </c>
      <c r="O8942" s="158">
        <v>0.93559999999999999</v>
      </c>
      <c r="P8942" s="161">
        <f t="shared" si="837"/>
        <v>0.93559999999999999</v>
      </c>
    </row>
    <row r="8943" spans="9:16" x14ac:dyDescent="0.2">
      <c r="I8943" s="158">
        <f t="shared" si="841"/>
        <v>21</v>
      </c>
      <c r="J8943" s="158" t="str">
        <f t="shared" si="838"/>
        <v>EUR</v>
      </c>
      <c r="K8943" s="158" t="str">
        <f t="shared" si="839"/>
        <v>CHF</v>
      </c>
      <c r="L8943" s="158" t="str">
        <f t="shared" si="836"/>
        <v>EURCHF45804</v>
      </c>
      <c r="M8943" s="160">
        <f t="shared" si="840"/>
        <v>45804</v>
      </c>
      <c r="N8943" s="158">
        <v>1</v>
      </c>
      <c r="O8943" s="158">
        <v>0.93859999999999999</v>
      </c>
      <c r="P8943" s="161">
        <f t="shared" si="837"/>
        <v>0.93859999999999999</v>
      </c>
    </row>
    <row r="8944" spans="9:16" x14ac:dyDescent="0.2">
      <c r="I8944" s="158">
        <f t="shared" si="841"/>
        <v>21</v>
      </c>
      <c r="J8944" s="158" t="str">
        <f t="shared" si="838"/>
        <v>EUR</v>
      </c>
      <c r="K8944" s="158" t="str">
        <f t="shared" si="839"/>
        <v>CHF</v>
      </c>
      <c r="L8944" s="158" t="str">
        <f t="shared" si="836"/>
        <v>EURCHF45805</v>
      </c>
      <c r="M8944" s="160">
        <f t="shared" si="840"/>
        <v>45805</v>
      </c>
      <c r="N8944" s="158">
        <v>1</v>
      </c>
      <c r="O8944" s="158">
        <v>0.93640000000000001</v>
      </c>
      <c r="P8944" s="161">
        <f t="shared" si="837"/>
        <v>0.93640000000000001</v>
      </c>
    </row>
    <row r="8945" spans="9:16" x14ac:dyDescent="0.2">
      <c r="I8945" s="158">
        <f t="shared" si="841"/>
        <v>21</v>
      </c>
      <c r="J8945" s="158" t="str">
        <f t="shared" si="838"/>
        <v>EUR</v>
      </c>
      <c r="K8945" s="158" t="str">
        <f t="shared" si="839"/>
        <v>CHF</v>
      </c>
      <c r="L8945" s="158" t="str">
        <f t="shared" si="836"/>
        <v>EURCHF45806</v>
      </c>
      <c r="M8945" s="160">
        <f t="shared" si="840"/>
        <v>45806</v>
      </c>
      <c r="N8945" s="158">
        <v>1</v>
      </c>
      <c r="O8945" s="158">
        <v>0.93389999999999995</v>
      </c>
      <c r="P8945" s="161">
        <f t="shared" si="837"/>
        <v>0.93389999999999995</v>
      </c>
    </row>
    <row r="8946" spans="9:16" x14ac:dyDescent="0.2">
      <c r="I8946" s="158">
        <f t="shared" si="841"/>
        <v>21</v>
      </c>
      <c r="J8946" s="158" t="str">
        <f t="shared" si="838"/>
        <v>EUR</v>
      </c>
      <c r="K8946" s="158" t="str">
        <f t="shared" si="839"/>
        <v>CHF</v>
      </c>
      <c r="L8946" s="158" t="str">
        <f t="shared" si="836"/>
        <v>EURCHF45807</v>
      </c>
      <c r="M8946" s="160">
        <f t="shared" si="840"/>
        <v>45807</v>
      </c>
      <c r="N8946" s="158">
        <v>1</v>
      </c>
      <c r="O8946" s="158">
        <v>0.93410000000000004</v>
      </c>
      <c r="P8946" s="161">
        <f t="shared" si="837"/>
        <v>0.93410000000000004</v>
      </c>
    </row>
    <row r="8947" spans="9:16" x14ac:dyDescent="0.2">
      <c r="I8947" s="158">
        <f t="shared" si="841"/>
        <v>21</v>
      </c>
      <c r="J8947" s="158" t="str">
        <f t="shared" si="838"/>
        <v>EUR</v>
      </c>
      <c r="K8947" s="158" t="str">
        <f t="shared" si="839"/>
        <v>CHF</v>
      </c>
      <c r="L8947" s="158" t="str">
        <f t="shared" si="836"/>
        <v>EURCHF45808</v>
      </c>
      <c r="M8947" s="160">
        <f t="shared" si="840"/>
        <v>45808</v>
      </c>
      <c r="N8947" s="158">
        <v>1</v>
      </c>
      <c r="O8947" s="158">
        <v>0.93410000000000004</v>
      </c>
      <c r="P8947" s="161">
        <f t="shared" si="837"/>
        <v>0.93410000000000004</v>
      </c>
    </row>
    <row r="8948" spans="9:16" x14ac:dyDescent="0.2">
      <c r="I8948" s="158">
        <f t="shared" si="841"/>
        <v>22</v>
      </c>
      <c r="J8948" s="158" t="str">
        <f t="shared" si="838"/>
        <v>EUR</v>
      </c>
      <c r="K8948" s="158" t="str">
        <f t="shared" si="839"/>
        <v>USD</v>
      </c>
      <c r="L8948" s="158" t="str">
        <f t="shared" si="836"/>
        <v>EURUSD45383</v>
      </c>
      <c r="M8948" s="160">
        <f t="shared" si="840"/>
        <v>45383</v>
      </c>
      <c r="N8948" s="158">
        <v>1</v>
      </c>
      <c r="O8948" s="158">
        <v>1.0810999999999999</v>
      </c>
      <c r="P8948" s="161">
        <f t="shared" si="837"/>
        <v>1.0810999999999999</v>
      </c>
    </row>
    <row r="8949" spans="9:16" x14ac:dyDescent="0.2">
      <c r="I8949" s="158">
        <f t="shared" si="841"/>
        <v>22</v>
      </c>
      <c r="J8949" s="158" t="str">
        <f t="shared" si="838"/>
        <v>EUR</v>
      </c>
      <c r="K8949" s="158" t="str">
        <f t="shared" si="839"/>
        <v>USD</v>
      </c>
      <c r="L8949" s="158" t="str">
        <f t="shared" si="836"/>
        <v>EURUSD45384</v>
      </c>
      <c r="M8949" s="160">
        <f t="shared" si="840"/>
        <v>45384</v>
      </c>
      <c r="N8949" s="158">
        <v>1</v>
      </c>
      <c r="O8949" s="158">
        <v>1.0749</v>
      </c>
      <c r="P8949" s="161">
        <f t="shared" si="837"/>
        <v>1.0749</v>
      </c>
    </row>
    <row r="8950" spans="9:16" x14ac:dyDescent="0.2">
      <c r="I8950" s="158">
        <f t="shared" si="841"/>
        <v>22</v>
      </c>
      <c r="J8950" s="158" t="str">
        <f t="shared" si="838"/>
        <v>EUR</v>
      </c>
      <c r="K8950" s="158" t="str">
        <f t="shared" si="839"/>
        <v>USD</v>
      </c>
      <c r="L8950" s="158" t="str">
        <f t="shared" si="836"/>
        <v>EURUSD45385</v>
      </c>
      <c r="M8950" s="160">
        <f t="shared" si="840"/>
        <v>45385</v>
      </c>
      <c r="N8950" s="158">
        <v>1</v>
      </c>
      <c r="O8950" s="158">
        <v>1.0783</v>
      </c>
      <c r="P8950" s="161">
        <f t="shared" si="837"/>
        <v>1.0783</v>
      </c>
    </row>
    <row r="8951" spans="9:16" x14ac:dyDescent="0.2">
      <c r="I8951" s="158">
        <f t="shared" si="841"/>
        <v>22</v>
      </c>
      <c r="J8951" s="158" t="str">
        <f t="shared" si="838"/>
        <v>EUR</v>
      </c>
      <c r="K8951" s="158" t="str">
        <f t="shared" si="839"/>
        <v>USD</v>
      </c>
      <c r="L8951" s="158" t="str">
        <f t="shared" si="836"/>
        <v>EURUSD45386</v>
      </c>
      <c r="M8951" s="160">
        <f t="shared" si="840"/>
        <v>45386</v>
      </c>
      <c r="N8951" s="158">
        <v>1</v>
      </c>
      <c r="O8951" s="158">
        <v>1.0851999999999999</v>
      </c>
      <c r="P8951" s="161">
        <f t="shared" si="837"/>
        <v>1.0851999999999999</v>
      </c>
    </row>
    <row r="8952" spans="9:16" x14ac:dyDescent="0.2">
      <c r="I8952" s="158">
        <f t="shared" si="841"/>
        <v>22</v>
      </c>
      <c r="J8952" s="158" t="str">
        <f t="shared" si="838"/>
        <v>EUR</v>
      </c>
      <c r="K8952" s="158" t="str">
        <f t="shared" si="839"/>
        <v>USD</v>
      </c>
      <c r="L8952" s="158" t="str">
        <f t="shared" si="836"/>
        <v>EURUSD45387</v>
      </c>
      <c r="M8952" s="160">
        <f t="shared" si="840"/>
        <v>45387</v>
      </c>
      <c r="N8952" s="158">
        <v>1</v>
      </c>
      <c r="O8952" s="158">
        <v>1.0841000000000001</v>
      </c>
      <c r="P8952" s="161">
        <f t="shared" si="837"/>
        <v>1.0841000000000001</v>
      </c>
    </row>
    <row r="8953" spans="9:16" x14ac:dyDescent="0.2">
      <c r="I8953" s="158">
        <f t="shared" si="841"/>
        <v>22</v>
      </c>
      <c r="J8953" s="158" t="str">
        <f t="shared" si="838"/>
        <v>EUR</v>
      </c>
      <c r="K8953" s="158" t="str">
        <f t="shared" si="839"/>
        <v>USD</v>
      </c>
      <c r="L8953" s="158" t="str">
        <f t="shared" si="836"/>
        <v>EURUSD45388</v>
      </c>
      <c r="M8953" s="160">
        <f t="shared" si="840"/>
        <v>45388</v>
      </c>
      <c r="N8953" s="158">
        <v>1</v>
      </c>
      <c r="O8953" s="158">
        <v>1.0841000000000001</v>
      </c>
      <c r="P8953" s="161">
        <f t="shared" si="837"/>
        <v>1.0841000000000001</v>
      </c>
    </row>
    <row r="8954" spans="9:16" x14ac:dyDescent="0.2">
      <c r="I8954" s="158">
        <f t="shared" si="841"/>
        <v>22</v>
      </c>
      <c r="J8954" s="158" t="str">
        <f t="shared" si="838"/>
        <v>EUR</v>
      </c>
      <c r="K8954" s="158" t="str">
        <f t="shared" si="839"/>
        <v>USD</v>
      </c>
      <c r="L8954" s="158" t="str">
        <f t="shared" si="836"/>
        <v>EURUSD45389</v>
      </c>
      <c r="M8954" s="160">
        <f t="shared" si="840"/>
        <v>45389</v>
      </c>
      <c r="N8954" s="158">
        <v>1</v>
      </c>
      <c r="O8954" s="158">
        <v>1.0841000000000001</v>
      </c>
      <c r="P8954" s="161">
        <f t="shared" si="837"/>
        <v>1.0841000000000001</v>
      </c>
    </row>
    <row r="8955" spans="9:16" x14ac:dyDescent="0.2">
      <c r="I8955" s="158">
        <f t="shared" si="841"/>
        <v>22</v>
      </c>
      <c r="J8955" s="158" t="str">
        <f t="shared" si="838"/>
        <v>EUR</v>
      </c>
      <c r="K8955" s="158" t="str">
        <f t="shared" si="839"/>
        <v>USD</v>
      </c>
      <c r="L8955" s="158" t="str">
        <f t="shared" si="836"/>
        <v>EURUSD45390</v>
      </c>
      <c r="M8955" s="160">
        <f t="shared" si="840"/>
        <v>45390</v>
      </c>
      <c r="N8955" s="158">
        <v>1</v>
      </c>
      <c r="O8955" s="158">
        <v>1.0823</v>
      </c>
      <c r="P8955" s="161">
        <f t="shared" si="837"/>
        <v>1.0823</v>
      </c>
    </row>
    <row r="8956" spans="9:16" x14ac:dyDescent="0.2">
      <c r="I8956" s="158">
        <f t="shared" si="841"/>
        <v>22</v>
      </c>
      <c r="J8956" s="158" t="str">
        <f t="shared" si="838"/>
        <v>EUR</v>
      </c>
      <c r="K8956" s="158" t="str">
        <f t="shared" si="839"/>
        <v>USD</v>
      </c>
      <c r="L8956" s="158" t="str">
        <f t="shared" si="836"/>
        <v>EURUSD45391</v>
      </c>
      <c r="M8956" s="160">
        <f t="shared" si="840"/>
        <v>45391</v>
      </c>
      <c r="N8956" s="158">
        <v>1</v>
      </c>
      <c r="O8956" s="158">
        <v>1.0867</v>
      </c>
      <c r="P8956" s="161">
        <f t="shared" si="837"/>
        <v>1.0867</v>
      </c>
    </row>
    <row r="8957" spans="9:16" x14ac:dyDescent="0.2">
      <c r="I8957" s="158">
        <f t="shared" si="841"/>
        <v>22</v>
      </c>
      <c r="J8957" s="158" t="str">
        <f t="shared" si="838"/>
        <v>EUR</v>
      </c>
      <c r="K8957" s="158" t="str">
        <f t="shared" si="839"/>
        <v>USD</v>
      </c>
      <c r="L8957" s="158" t="str">
        <f t="shared" si="836"/>
        <v>EURUSD45392</v>
      </c>
      <c r="M8957" s="160">
        <f t="shared" si="840"/>
        <v>45392</v>
      </c>
      <c r="N8957" s="158">
        <v>1</v>
      </c>
      <c r="O8957" s="158">
        <v>1.0860000000000001</v>
      </c>
      <c r="P8957" s="161">
        <f t="shared" si="837"/>
        <v>1.0860000000000001</v>
      </c>
    </row>
    <row r="8958" spans="9:16" x14ac:dyDescent="0.2">
      <c r="I8958" s="158">
        <f t="shared" si="841"/>
        <v>22</v>
      </c>
      <c r="J8958" s="158" t="str">
        <f t="shared" si="838"/>
        <v>EUR</v>
      </c>
      <c r="K8958" s="158" t="str">
        <f t="shared" si="839"/>
        <v>USD</v>
      </c>
      <c r="L8958" s="158" t="str">
        <f t="shared" si="836"/>
        <v>EURUSD45393</v>
      </c>
      <c r="M8958" s="160">
        <f t="shared" si="840"/>
        <v>45393</v>
      </c>
      <c r="N8958" s="158">
        <v>1</v>
      </c>
      <c r="O8958" s="158">
        <v>1.0729</v>
      </c>
      <c r="P8958" s="161">
        <f t="shared" si="837"/>
        <v>1.0729</v>
      </c>
    </row>
    <row r="8959" spans="9:16" x14ac:dyDescent="0.2">
      <c r="I8959" s="158">
        <f t="shared" si="841"/>
        <v>22</v>
      </c>
      <c r="J8959" s="158" t="str">
        <f t="shared" si="838"/>
        <v>EUR</v>
      </c>
      <c r="K8959" s="158" t="str">
        <f t="shared" si="839"/>
        <v>USD</v>
      </c>
      <c r="L8959" s="158" t="str">
        <f t="shared" si="836"/>
        <v>EURUSD45394</v>
      </c>
      <c r="M8959" s="160">
        <f t="shared" si="840"/>
        <v>45394</v>
      </c>
      <c r="N8959" s="158">
        <v>1</v>
      </c>
      <c r="O8959" s="158">
        <v>1.0651999999999999</v>
      </c>
      <c r="P8959" s="161">
        <f t="shared" si="837"/>
        <v>1.0651999999999999</v>
      </c>
    </row>
    <row r="8960" spans="9:16" x14ac:dyDescent="0.2">
      <c r="I8960" s="158">
        <f t="shared" si="841"/>
        <v>22</v>
      </c>
      <c r="J8960" s="158" t="str">
        <f t="shared" si="838"/>
        <v>EUR</v>
      </c>
      <c r="K8960" s="158" t="str">
        <f t="shared" si="839"/>
        <v>USD</v>
      </c>
      <c r="L8960" s="158" t="str">
        <f t="shared" si="836"/>
        <v>EURUSD45395</v>
      </c>
      <c r="M8960" s="160">
        <f t="shared" si="840"/>
        <v>45395</v>
      </c>
      <c r="N8960" s="158">
        <v>1</v>
      </c>
      <c r="O8960" s="158">
        <v>1.0651999999999999</v>
      </c>
      <c r="P8960" s="161">
        <f t="shared" si="837"/>
        <v>1.0651999999999999</v>
      </c>
    </row>
    <row r="8961" spans="9:16" x14ac:dyDescent="0.2">
      <c r="I8961" s="158">
        <f t="shared" si="841"/>
        <v>22</v>
      </c>
      <c r="J8961" s="158" t="str">
        <f t="shared" si="838"/>
        <v>EUR</v>
      </c>
      <c r="K8961" s="158" t="str">
        <f t="shared" si="839"/>
        <v>USD</v>
      </c>
      <c r="L8961" s="158" t="str">
        <f t="shared" si="836"/>
        <v>EURUSD45396</v>
      </c>
      <c r="M8961" s="160">
        <f t="shared" si="840"/>
        <v>45396</v>
      </c>
      <c r="N8961" s="158">
        <v>1</v>
      </c>
      <c r="O8961" s="158">
        <v>1.0651999999999999</v>
      </c>
      <c r="P8961" s="161">
        <f t="shared" si="837"/>
        <v>1.0651999999999999</v>
      </c>
    </row>
    <row r="8962" spans="9:16" x14ac:dyDescent="0.2">
      <c r="I8962" s="158">
        <f t="shared" si="841"/>
        <v>22</v>
      </c>
      <c r="J8962" s="158" t="str">
        <f t="shared" si="838"/>
        <v>EUR</v>
      </c>
      <c r="K8962" s="158" t="str">
        <f t="shared" si="839"/>
        <v>USD</v>
      </c>
      <c r="L8962" s="158" t="str">
        <f t="shared" si="836"/>
        <v>EURUSD45397</v>
      </c>
      <c r="M8962" s="160">
        <f t="shared" si="840"/>
        <v>45397</v>
      </c>
      <c r="N8962" s="158">
        <v>1</v>
      </c>
      <c r="O8962" s="158">
        <v>1.0656000000000001</v>
      </c>
      <c r="P8962" s="161">
        <f t="shared" si="837"/>
        <v>1.0656000000000001</v>
      </c>
    </row>
    <row r="8963" spans="9:16" x14ac:dyDescent="0.2">
      <c r="I8963" s="158">
        <f t="shared" si="841"/>
        <v>22</v>
      </c>
      <c r="J8963" s="158" t="str">
        <f t="shared" si="838"/>
        <v>EUR</v>
      </c>
      <c r="K8963" s="158" t="str">
        <f t="shared" si="839"/>
        <v>USD</v>
      </c>
      <c r="L8963" s="158" t="str">
        <f t="shared" ref="L8963:L9026" si="842">J8963&amp;K8963&amp;M8963</f>
        <v>EURUSD45398</v>
      </c>
      <c r="M8963" s="160">
        <f t="shared" si="840"/>
        <v>45398</v>
      </c>
      <c r="N8963" s="158">
        <v>1</v>
      </c>
      <c r="O8963" s="158">
        <v>1.0637000000000001</v>
      </c>
      <c r="P8963" s="161">
        <f t="shared" ref="P8963:P9026" si="843">ROUND(N8963*O8963,4)</f>
        <v>1.0637000000000001</v>
      </c>
    </row>
    <row r="8964" spans="9:16" x14ac:dyDescent="0.2">
      <c r="I8964" s="158">
        <f t="shared" si="841"/>
        <v>22</v>
      </c>
      <c r="J8964" s="158" t="str">
        <f t="shared" ref="J8964:J9027" si="844">VLOOKUP($I8964,$A:$C,2,FALSE)</f>
        <v>EUR</v>
      </c>
      <c r="K8964" s="158" t="str">
        <f t="shared" ref="K8964:K9027" si="845">VLOOKUP($I8964,$A:$C,3,FALSE)</f>
        <v>USD</v>
      </c>
      <c r="L8964" s="158" t="str">
        <f t="shared" si="842"/>
        <v>EURUSD45399</v>
      </c>
      <c r="M8964" s="160">
        <f t="shared" ref="M8964:M9027" si="846">IF(I8964=I8963,M8963+1,$G$1)</f>
        <v>45399</v>
      </c>
      <c r="N8964" s="158">
        <v>1</v>
      </c>
      <c r="O8964" s="158">
        <v>1.0638000000000001</v>
      </c>
      <c r="P8964" s="161">
        <f t="shared" si="843"/>
        <v>1.0638000000000001</v>
      </c>
    </row>
    <row r="8965" spans="9:16" x14ac:dyDescent="0.2">
      <c r="I8965" s="158">
        <f t="shared" si="841"/>
        <v>22</v>
      </c>
      <c r="J8965" s="158" t="str">
        <f t="shared" si="844"/>
        <v>EUR</v>
      </c>
      <c r="K8965" s="158" t="str">
        <f t="shared" si="845"/>
        <v>USD</v>
      </c>
      <c r="L8965" s="158" t="str">
        <f t="shared" si="842"/>
        <v>EURUSD45400</v>
      </c>
      <c r="M8965" s="160">
        <f t="shared" si="846"/>
        <v>45400</v>
      </c>
      <c r="N8965" s="158">
        <v>1</v>
      </c>
      <c r="O8965" s="158">
        <v>1.0679000000000001</v>
      </c>
      <c r="P8965" s="161">
        <f t="shared" si="843"/>
        <v>1.0679000000000001</v>
      </c>
    </row>
    <row r="8966" spans="9:16" x14ac:dyDescent="0.2">
      <c r="I8966" s="158">
        <f t="shared" si="841"/>
        <v>22</v>
      </c>
      <c r="J8966" s="158" t="str">
        <f t="shared" si="844"/>
        <v>EUR</v>
      </c>
      <c r="K8966" s="158" t="str">
        <f t="shared" si="845"/>
        <v>USD</v>
      </c>
      <c r="L8966" s="158" t="str">
        <f t="shared" si="842"/>
        <v>EURUSD45401</v>
      </c>
      <c r="M8966" s="160">
        <f t="shared" si="846"/>
        <v>45401</v>
      </c>
      <c r="N8966" s="158">
        <v>1</v>
      </c>
      <c r="O8966" s="158">
        <v>1.0652999999999999</v>
      </c>
      <c r="P8966" s="161">
        <f t="shared" si="843"/>
        <v>1.0652999999999999</v>
      </c>
    </row>
    <row r="8967" spans="9:16" x14ac:dyDescent="0.2">
      <c r="I8967" s="158">
        <f t="shared" si="841"/>
        <v>22</v>
      </c>
      <c r="J8967" s="158" t="str">
        <f t="shared" si="844"/>
        <v>EUR</v>
      </c>
      <c r="K8967" s="158" t="str">
        <f t="shared" si="845"/>
        <v>USD</v>
      </c>
      <c r="L8967" s="158" t="str">
        <f t="shared" si="842"/>
        <v>EURUSD45402</v>
      </c>
      <c r="M8967" s="160">
        <f t="shared" si="846"/>
        <v>45402</v>
      </c>
      <c r="N8967" s="158">
        <v>1</v>
      </c>
      <c r="O8967" s="158">
        <v>1.0652999999999999</v>
      </c>
      <c r="P8967" s="161">
        <f t="shared" si="843"/>
        <v>1.0652999999999999</v>
      </c>
    </row>
    <row r="8968" spans="9:16" x14ac:dyDescent="0.2">
      <c r="I8968" s="158">
        <f t="shared" si="841"/>
        <v>22</v>
      </c>
      <c r="J8968" s="158" t="str">
        <f t="shared" si="844"/>
        <v>EUR</v>
      </c>
      <c r="K8968" s="158" t="str">
        <f t="shared" si="845"/>
        <v>USD</v>
      </c>
      <c r="L8968" s="158" t="str">
        <f t="shared" si="842"/>
        <v>EURUSD45403</v>
      </c>
      <c r="M8968" s="160">
        <f t="shared" si="846"/>
        <v>45403</v>
      </c>
      <c r="N8968" s="158">
        <v>1</v>
      </c>
      <c r="O8968" s="158">
        <v>1.0652999999999999</v>
      </c>
      <c r="P8968" s="161">
        <f t="shared" si="843"/>
        <v>1.0652999999999999</v>
      </c>
    </row>
    <row r="8969" spans="9:16" x14ac:dyDescent="0.2">
      <c r="I8969" s="158">
        <f t="shared" si="841"/>
        <v>22</v>
      </c>
      <c r="J8969" s="158" t="str">
        <f t="shared" si="844"/>
        <v>EUR</v>
      </c>
      <c r="K8969" s="158" t="str">
        <f t="shared" si="845"/>
        <v>USD</v>
      </c>
      <c r="L8969" s="158" t="str">
        <f t="shared" si="842"/>
        <v>EURUSD45404</v>
      </c>
      <c r="M8969" s="160">
        <f t="shared" si="846"/>
        <v>45404</v>
      </c>
      <c r="N8969" s="158">
        <v>1</v>
      </c>
      <c r="O8969" s="158">
        <v>1.0631999999999999</v>
      </c>
      <c r="P8969" s="161">
        <f t="shared" si="843"/>
        <v>1.0631999999999999</v>
      </c>
    </row>
    <row r="8970" spans="9:16" x14ac:dyDescent="0.2">
      <c r="I8970" s="158">
        <f t="shared" si="841"/>
        <v>22</v>
      </c>
      <c r="J8970" s="158" t="str">
        <f t="shared" si="844"/>
        <v>EUR</v>
      </c>
      <c r="K8970" s="158" t="str">
        <f t="shared" si="845"/>
        <v>USD</v>
      </c>
      <c r="L8970" s="158" t="str">
        <f t="shared" si="842"/>
        <v>EURUSD45405</v>
      </c>
      <c r="M8970" s="160">
        <f t="shared" si="846"/>
        <v>45405</v>
      </c>
      <c r="N8970" s="158">
        <v>1</v>
      </c>
      <c r="O8970" s="158">
        <v>1.0673999999999999</v>
      </c>
      <c r="P8970" s="161">
        <f t="shared" si="843"/>
        <v>1.0673999999999999</v>
      </c>
    </row>
    <row r="8971" spans="9:16" x14ac:dyDescent="0.2">
      <c r="I8971" s="158">
        <f t="shared" si="841"/>
        <v>22</v>
      </c>
      <c r="J8971" s="158" t="str">
        <f t="shared" si="844"/>
        <v>EUR</v>
      </c>
      <c r="K8971" s="158" t="str">
        <f t="shared" si="845"/>
        <v>USD</v>
      </c>
      <c r="L8971" s="158" t="str">
        <f t="shared" si="842"/>
        <v>EURUSD45406</v>
      </c>
      <c r="M8971" s="160">
        <f t="shared" si="846"/>
        <v>45406</v>
      </c>
      <c r="N8971" s="158">
        <v>1</v>
      </c>
      <c r="O8971" s="158">
        <v>1.0686</v>
      </c>
      <c r="P8971" s="161">
        <f t="shared" si="843"/>
        <v>1.0686</v>
      </c>
    </row>
    <row r="8972" spans="9:16" x14ac:dyDescent="0.2">
      <c r="I8972" s="158">
        <f t="shared" si="841"/>
        <v>22</v>
      </c>
      <c r="J8972" s="158" t="str">
        <f t="shared" si="844"/>
        <v>EUR</v>
      </c>
      <c r="K8972" s="158" t="str">
        <f t="shared" si="845"/>
        <v>USD</v>
      </c>
      <c r="L8972" s="158" t="str">
        <f t="shared" si="842"/>
        <v>EURUSD45407</v>
      </c>
      <c r="M8972" s="160">
        <f t="shared" si="846"/>
        <v>45407</v>
      </c>
      <c r="N8972" s="158">
        <v>1</v>
      </c>
      <c r="O8972" s="158">
        <v>1.0720000000000001</v>
      </c>
      <c r="P8972" s="161">
        <f t="shared" si="843"/>
        <v>1.0720000000000001</v>
      </c>
    </row>
    <row r="8973" spans="9:16" x14ac:dyDescent="0.2">
      <c r="I8973" s="158">
        <f t="shared" si="841"/>
        <v>22</v>
      </c>
      <c r="J8973" s="158" t="str">
        <f t="shared" si="844"/>
        <v>EUR</v>
      </c>
      <c r="K8973" s="158" t="str">
        <f t="shared" si="845"/>
        <v>USD</v>
      </c>
      <c r="L8973" s="158" t="str">
        <f t="shared" si="842"/>
        <v>EURUSD45408</v>
      </c>
      <c r="M8973" s="160">
        <f t="shared" si="846"/>
        <v>45408</v>
      </c>
      <c r="N8973" s="158">
        <v>1</v>
      </c>
      <c r="O8973" s="158">
        <v>1.0713999999999999</v>
      </c>
      <c r="P8973" s="161">
        <f t="shared" si="843"/>
        <v>1.0713999999999999</v>
      </c>
    </row>
    <row r="8974" spans="9:16" x14ac:dyDescent="0.2">
      <c r="I8974" s="158">
        <f t="shared" si="841"/>
        <v>22</v>
      </c>
      <c r="J8974" s="158" t="str">
        <f t="shared" si="844"/>
        <v>EUR</v>
      </c>
      <c r="K8974" s="158" t="str">
        <f t="shared" si="845"/>
        <v>USD</v>
      </c>
      <c r="L8974" s="158" t="str">
        <f t="shared" si="842"/>
        <v>EURUSD45409</v>
      </c>
      <c r="M8974" s="160">
        <f t="shared" si="846"/>
        <v>45409</v>
      </c>
      <c r="N8974" s="158">
        <v>1</v>
      </c>
      <c r="O8974" s="158">
        <v>1.0713999999999999</v>
      </c>
      <c r="P8974" s="161">
        <f t="shared" si="843"/>
        <v>1.0713999999999999</v>
      </c>
    </row>
    <row r="8975" spans="9:16" x14ac:dyDescent="0.2">
      <c r="I8975" s="158">
        <f t="shared" si="841"/>
        <v>22</v>
      </c>
      <c r="J8975" s="158" t="str">
        <f t="shared" si="844"/>
        <v>EUR</v>
      </c>
      <c r="K8975" s="158" t="str">
        <f t="shared" si="845"/>
        <v>USD</v>
      </c>
      <c r="L8975" s="158" t="str">
        <f t="shared" si="842"/>
        <v>EURUSD45410</v>
      </c>
      <c r="M8975" s="160">
        <f t="shared" si="846"/>
        <v>45410</v>
      </c>
      <c r="N8975" s="158">
        <v>1</v>
      </c>
      <c r="O8975" s="158">
        <v>1.0713999999999999</v>
      </c>
      <c r="P8975" s="161">
        <f t="shared" si="843"/>
        <v>1.0713999999999999</v>
      </c>
    </row>
    <row r="8976" spans="9:16" x14ac:dyDescent="0.2">
      <c r="I8976" s="158">
        <f t="shared" si="841"/>
        <v>22</v>
      </c>
      <c r="J8976" s="158" t="str">
        <f t="shared" si="844"/>
        <v>EUR</v>
      </c>
      <c r="K8976" s="158" t="str">
        <f t="shared" si="845"/>
        <v>USD</v>
      </c>
      <c r="L8976" s="158" t="str">
        <f t="shared" si="842"/>
        <v>EURUSD45411</v>
      </c>
      <c r="M8976" s="160">
        <f t="shared" si="846"/>
        <v>45411</v>
      </c>
      <c r="N8976" s="158">
        <v>1</v>
      </c>
      <c r="O8976" s="158">
        <v>1.0720000000000001</v>
      </c>
      <c r="P8976" s="161">
        <f t="shared" si="843"/>
        <v>1.0720000000000001</v>
      </c>
    </row>
    <row r="8977" spans="9:16" x14ac:dyDescent="0.2">
      <c r="I8977" s="158">
        <f t="shared" si="841"/>
        <v>22</v>
      </c>
      <c r="J8977" s="158" t="str">
        <f t="shared" si="844"/>
        <v>EUR</v>
      </c>
      <c r="K8977" s="158" t="str">
        <f t="shared" si="845"/>
        <v>USD</v>
      </c>
      <c r="L8977" s="158" t="str">
        <f t="shared" si="842"/>
        <v>EURUSD45412</v>
      </c>
      <c r="M8977" s="160">
        <f t="shared" si="846"/>
        <v>45412</v>
      </c>
      <c r="N8977" s="158">
        <v>1</v>
      </c>
      <c r="O8977" s="158">
        <v>1.0718000000000001</v>
      </c>
      <c r="P8977" s="161">
        <f t="shared" si="843"/>
        <v>1.0718000000000001</v>
      </c>
    </row>
    <row r="8978" spans="9:16" x14ac:dyDescent="0.2">
      <c r="I8978" s="158">
        <f t="shared" si="841"/>
        <v>22</v>
      </c>
      <c r="J8978" s="158" t="str">
        <f t="shared" si="844"/>
        <v>EUR</v>
      </c>
      <c r="K8978" s="158" t="str">
        <f t="shared" si="845"/>
        <v>USD</v>
      </c>
      <c r="L8978" s="158" t="str">
        <f t="shared" si="842"/>
        <v>EURUSD45413</v>
      </c>
      <c r="M8978" s="160">
        <f t="shared" si="846"/>
        <v>45413</v>
      </c>
      <c r="N8978" s="158">
        <v>1</v>
      </c>
      <c r="O8978" s="158">
        <v>1.0718000000000001</v>
      </c>
      <c r="P8978" s="161">
        <f t="shared" si="843"/>
        <v>1.0718000000000001</v>
      </c>
    </row>
    <row r="8979" spans="9:16" x14ac:dyDescent="0.2">
      <c r="I8979" s="158">
        <f t="shared" si="841"/>
        <v>22</v>
      </c>
      <c r="J8979" s="158" t="str">
        <f t="shared" si="844"/>
        <v>EUR</v>
      </c>
      <c r="K8979" s="158" t="str">
        <f t="shared" si="845"/>
        <v>USD</v>
      </c>
      <c r="L8979" s="158" t="str">
        <f t="shared" si="842"/>
        <v>EURUSD45414</v>
      </c>
      <c r="M8979" s="160">
        <f t="shared" si="846"/>
        <v>45414</v>
      </c>
      <c r="N8979" s="158">
        <v>1</v>
      </c>
      <c r="O8979" s="158">
        <v>1.0698000000000001</v>
      </c>
      <c r="P8979" s="161">
        <f t="shared" si="843"/>
        <v>1.0698000000000001</v>
      </c>
    </row>
    <row r="8980" spans="9:16" x14ac:dyDescent="0.2">
      <c r="I8980" s="158">
        <f t="shared" si="841"/>
        <v>22</v>
      </c>
      <c r="J8980" s="158" t="str">
        <f t="shared" si="844"/>
        <v>EUR</v>
      </c>
      <c r="K8980" s="158" t="str">
        <f t="shared" si="845"/>
        <v>USD</v>
      </c>
      <c r="L8980" s="158" t="str">
        <f t="shared" si="842"/>
        <v>EURUSD45415</v>
      </c>
      <c r="M8980" s="160">
        <f t="shared" si="846"/>
        <v>45415</v>
      </c>
      <c r="N8980" s="158">
        <v>1</v>
      </c>
      <c r="O8980" s="158">
        <v>1.0744</v>
      </c>
      <c r="P8980" s="161">
        <f t="shared" si="843"/>
        <v>1.0744</v>
      </c>
    </row>
    <row r="8981" spans="9:16" x14ac:dyDescent="0.2">
      <c r="I8981" s="158">
        <f t="shared" si="841"/>
        <v>22</v>
      </c>
      <c r="J8981" s="158" t="str">
        <f t="shared" si="844"/>
        <v>EUR</v>
      </c>
      <c r="K8981" s="158" t="str">
        <f t="shared" si="845"/>
        <v>USD</v>
      </c>
      <c r="L8981" s="158" t="str">
        <f t="shared" si="842"/>
        <v>EURUSD45416</v>
      </c>
      <c r="M8981" s="160">
        <f t="shared" si="846"/>
        <v>45416</v>
      </c>
      <c r="N8981" s="158">
        <v>1</v>
      </c>
      <c r="O8981" s="158">
        <v>1.0744</v>
      </c>
      <c r="P8981" s="161">
        <f t="shared" si="843"/>
        <v>1.0744</v>
      </c>
    </row>
    <row r="8982" spans="9:16" x14ac:dyDescent="0.2">
      <c r="I8982" s="158">
        <f t="shared" si="841"/>
        <v>22</v>
      </c>
      <c r="J8982" s="158" t="str">
        <f t="shared" si="844"/>
        <v>EUR</v>
      </c>
      <c r="K8982" s="158" t="str">
        <f t="shared" si="845"/>
        <v>USD</v>
      </c>
      <c r="L8982" s="158" t="str">
        <f t="shared" si="842"/>
        <v>EURUSD45417</v>
      </c>
      <c r="M8982" s="160">
        <f t="shared" si="846"/>
        <v>45417</v>
      </c>
      <c r="N8982" s="158">
        <v>1</v>
      </c>
      <c r="O8982" s="158">
        <v>1.0744</v>
      </c>
      <c r="P8982" s="161">
        <f t="shared" si="843"/>
        <v>1.0744</v>
      </c>
    </row>
    <row r="8983" spans="9:16" x14ac:dyDescent="0.2">
      <c r="I8983" s="158">
        <f t="shared" si="841"/>
        <v>22</v>
      </c>
      <c r="J8983" s="158" t="str">
        <f t="shared" si="844"/>
        <v>EUR</v>
      </c>
      <c r="K8983" s="158" t="str">
        <f t="shared" si="845"/>
        <v>USD</v>
      </c>
      <c r="L8983" s="158" t="str">
        <f t="shared" si="842"/>
        <v>EURUSD45418</v>
      </c>
      <c r="M8983" s="160">
        <f t="shared" si="846"/>
        <v>45418</v>
      </c>
      <c r="N8983" s="158">
        <v>1</v>
      </c>
      <c r="O8983" s="158">
        <v>1.0775999999999999</v>
      </c>
      <c r="P8983" s="161">
        <f t="shared" si="843"/>
        <v>1.0775999999999999</v>
      </c>
    </row>
    <row r="8984" spans="9:16" x14ac:dyDescent="0.2">
      <c r="I8984" s="158">
        <f t="shared" si="841"/>
        <v>22</v>
      </c>
      <c r="J8984" s="158" t="str">
        <f t="shared" si="844"/>
        <v>EUR</v>
      </c>
      <c r="K8984" s="158" t="str">
        <f t="shared" si="845"/>
        <v>USD</v>
      </c>
      <c r="L8984" s="158" t="str">
        <f t="shared" si="842"/>
        <v>EURUSD45419</v>
      </c>
      <c r="M8984" s="160">
        <f t="shared" si="846"/>
        <v>45419</v>
      </c>
      <c r="N8984" s="158">
        <v>1</v>
      </c>
      <c r="O8984" s="158">
        <v>1.0766</v>
      </c>
      <c r="P8984" s="161">
        <f t="shared" si="843"/>
        <v>1.0766</v>
      </c>
    </row>
    <row r="8985" spans="9:16" x14ac:dyDescent="0.2">
      <c r="I8985" s="158">
        <f t="shared" si="841"/>
        <v>22</v>
      </c>
      <c r="J8985" s="158" t="str">
        <f t="shared" si="844"/>
        <v>EUR</v>
      </c>
      <c r="K8985" s="158" t="str">
        <f t="shared" si="845"/>
        <v>USD</v>
      </c>
      <c r="L8985" s="158" t="str">
        <f t="shared" si="842"/>
        <v>EURUSD45420</v>
      </c>
      <c r="M8985" s="160">
        <f t="shared" si="846"/>
        <v>45420</v>
      </c>
      <c r="N8985" s="158">
        <v>1</v>
      </c>
      <c r="O8985" s="158">
        <v>1.0743</v>
      </c>
      <c r="P8985" s="161">
        <f t="shared" si="843"/>
        <v>1.0743</v>
      </c>
    </row>
    <row r="8986" spans="9:16" x14ac:dyDescent="0.2">
      <c r="I8986" s="158">
        <f t="shared" si="841"/>
        <v>22</v>
      </c>
      <c r="J8986" s="158" t="str">
        <f t="shared" si="844"/>
        <v>EUR</v>
      </c>
      <c r="K8986" s="158" t="str">
        <f t="shared" si="845"/>
        <v>USD</v>
      </c>
      <c r="L8986" s="158" t="str">
        <f t="shared" si="842"/>
        <v>EURUSD45421</v>
      </c>
      <c r="M8986" s="160">
        <f t="shared" si="846"/>
        <v>45421</v>
      </c>
      <c r="N8986" s="158">
        <v>1</v>
      </c>
      <c r="O8986" s="158">
        <v>1.0731999999999999</v>
      </c>
      <c r="P8986" s="161">
        <f t="shared" si="843"/>
        <v>1.0731999999999999</v>
      </c>
    </row>
    <row r="8987" spans="9:16" x14ac:dyDescent="0.2">
      <c r="I8987" s="158">
        <f t="shared" si="841"/>
        <v>22</v>
      </c>
      <c r="J8987" s="158" t="str">
        <f t="shared" si="844"/>
        <v>EUR</v>
      </c>
      <c r="K8987" s="158" t="str">
        <f t="shared" si="845"/>
        <v>USD</v>
      </c>
      <c r="L8987" s="158" t="str">
        <f t="shared" si="842"/>
        <v>EURUSD45422</v>
      </c>
      <c r="M8987" s="160">
        <f t="shared" si="846"/>
        <v>45422</v>
      </c>
      <c r="N8987" s="158">
        <v>1</v>
      </c>
      <c r="O8987" s="158">
        <v>1.0779000000000001</v>
      </c>
      <c r="P8987" s="161">
        <f t="shared" si="843"/>
        <v>1.0779000000000001</v>
      </c>
    </row>
    <row r="8988" spans="9:16" x14ac:dyDescent="0.2">
      <c r="I8988" s="158">
        <f t="shared" si="841"/>
        <v>22</v>
      </c>
      <c r="J8988" s="158" t="str">
        <f t="shared" si="844"/>
        <v>EUR</v>
      </c>
      <c r="K8988" s="158" t="str">
        <f t="shared" si="845"/>
        <v>USD</v>
      </c>
      <c r="L8988" s="158" t="str">
        <f t="shared" si="842"/>
        <v>EURUSD45423</v>
      </c>
      <c r="M8988" s="160">
        <f t="shared" si="846"/>
        <v>45423</v>
      </c>
      <c r="N8988" s="158">
        <v>1</v>
      </c>
      <c r="O8988" s="158">
        <v>1.0779000000000001</v>
      </c>
      <c r="P8988" s="161">
        <f t="shared" si="843"/>
        <v>1.0779000000000001</v>
      </c>
    </row>
    <row r="8989" spans="9:16" x14ac:dyDescent="0.2">
      <c r="I8989" s="158">
        <f t="shared" si="841"/>
        <v>22</v>
      </c>
      <c r="J8989" s="158" t="str">
        <f t="shared" si="844"/>
        <v>EUR</v>
      </c>
      <c r="K8989" s="158" t="str">
        <f t="shared" si="845"/>
        <v>USD</v>
      </c>
      <c r="L8989" s="158" t="str">
        <f t="shared" si="842"/>
        <v>EURUSD45424</v>
      </c>
      <c r="M8989" s="160">
        <f t="shared" si="846"/>
        <v>45424</v>
      </c>
      <c r="N8989" s="158">
        <v>1</v>
      </c>
      <c r="O8989" s="158">
        <v>1.0779000000000001</v>
      </c>
      <c r="P8989" s="161">
        <f t="shared" si="843"/>
        <v>1.0779000000000001</v>
      </c>
    </row>
    <row r="8990" spans="9:16" x14ac:dyDescent="0.2">
      <c r="I8990" s="158">
        <f t="shared" si="841"/>
        <v>22</v>
      </c>
      <c r="J8990" s="158" t="str">
        <f t="shared" si="844"/>
        <v>EUR</v>
      </c>
      <c r="K8990" s="158" t="str">
        <f t="shared" si="845"/>
        <v>USD</v>
      </c>
      <c r="L8990" s="158" t="str">
        <f t="shared" si="842"/>
        <v>EURUSD45425</v>
      </c>
      <c r="M8990" s="160">
        <f t="shared" si="846"/>
        <v>45425</v>
      </c>
      <c r="N8990" s="158">
        <v>1</v>
      </c>
      <c r="O8990" s="158">
        <v>1.0794999999999999</v>
      </c>
      <c r="P8990" s="161">
        <f t="shared" si="843"/>
        <v>1.0794999999999999</v>
      </c>
    </row>
    <row r="8991" spans="9:16" x14ac:dyDescent="0.2">
      <c r="I8991" s="158">
        <f t="shared" si="841"/>
        <v>22</v>
      </c>
      <c r="J8991" s="158" t="str">
        <f t="shared" si="844"/>
        <v>EUR</v>
      </c>
      <c r="K8991" s="158" t="str">
        <f t="shared" si="845"/>
        <v>USD</v>
      </c>
      <c r="L8991" s="158" t="str">
        <f t="shared" si="842"/>
        <v>EURUSD45426</v>
      </c>
      <c r="M8991" s="160">
        <f t="shared" si="846"/>
        <v>45426</v>
      </c>
      <c r="N8991" s="158">
        <v>1</v>
      </c>
      <c r="O8991" s="158">
        <v>1.0795999999999999</v>
      </c>
      <c r="P8991" s="161">
        <f t="shared" si="843"/>
        <v>1.0795999999999999</v>
      </c>
    </row>
    <row r="8992" spans="9:16" x14ac:dyDescent="0.2">
      <c r="I8992" s="158">
        <f t="shared" si="841"/>
        <v>22</v>
      </c>
      <c r="J8992" s="158" t="str">
        <f t="shared" si="844"/>
        <v>EUR</v>
      </c>
      <c r="K8992" s="158" t="str">
        <f t="shared" si="845"/>
        <v>USD</v>
      </c>
      <c r="L8992" s="158" t="str">
        <f t="shared" si="842"/>
        <v>EURUSD45427</v>
      </c>
      <c r="M8992" s="160">
        <f t="shared" si="846"/>
        <v>45427</v>
      </c>
      <c r="N8992" s="158">
        <v>1</v>
      </c>
      <c r="O8992" s="158">
        <v>1.0831999999999999</v>
      </c>
      <c r="P8992" s="161">
        <f t="shared" si="843"/>
        <v>1.0831999999999999</v>
      </c>
    </row>
    <row r="8993" spans="9:16" x14ac:dyDescent="0.2">
      <c r="I8993" s="158">
        <f t="shared" si="841"/>
        <v>22</v>
      </c>
      <c r="J8993" s="158" t="str">
        <f t="shared" si="844"/>
        <v>EUR</v>
      </c>
      <c r="K8993" s="158" t="str">
        <f t="shared" si="845"/>
        <v>USD</v>
      </c>
      <c r="L8993" s="158" t="str">
        <f t="shared" si="842"/>
        <v>EURUSD45428</v>
      </c>
      <c r="M8993" s="160">
        <f t="shared" si="846"/>
        <v>45428</v>
      </c>
      <c r="N8993" s="158">
        <v>1</v>
      </c>
      <c r="O8993" s="158">
        <v>1.0866</v>
      </c>
      <c r="P8993" s="161">
        <f t="shared" si="843"/>
        <v>1.0866</v>
      </c>
    </row>
    <row r="8994" spans="9:16" x14ac:dyDescent="0.2">
      <c r="I8994" s="158">
        <f t="shared" si="841"/>
        <v>22</v>
      </c>
      <c r="J8994" s="158" t="str">
        <f t="shared" si="844"/>
        <v>EUR</v>
      </c>
      <c r="K8994" s="158" t="str">
        <f t="shared" si="845"/>
        <v>USD</v>
      </c>
      <c r="L8994" s="158" t="str">
        <f t="shared" si="842"/>
        <v>EURUSD45429</v>
      </c>
      <c r="M8994" s="160">
        <f t="shared" si="846"/>
        <v>45429</v>
      </c>
      <c r="N8994" s="158">
        <v>1</v>
      </c>
      <c r="O8994" s="158">
        <v>1.0844</v>
      </c>
      <c r="P8994" s="161">
        <f t="shared" si="843"/>
        <v>1.0844</v>
      </c>
    </row>
    <row r="8995" spans="9:16" x14ac:dyDescent="0.2">
      <c r="I8995" s="158">
        <f t="shared" si="841"/>
        <v>22</v>
      </c>
      <c r="J8995" s="158" t="str">
        <f t="shared" si="844"/>
        <v>EUR</v>
      </c>
      <c r="K8995" s="158" t="str">
        <f t="shared" si="845"/>
        <v>USD</v>
      </c>
      <c r="L8995" s="158" t="str">
        <f t="shared" si="842"/>
        <v>EURUSD45430</v>
      </c>
      <c r="M8995" s="160">
        <f t="shared" si="846"/>
        <v>45430</v>
      </c>
      <c r="N8995" s="158">
        <v>1</v>
      </c>
      <c r="O8995" s="158">
        <v>1.0844</v>
      </c>
      <c r="P8995" s="161">
        <f t="shared" si="843"/>
        <v>1.0844</v>
      </c>
    </row>
    <row r="8996" spans="9:16" x14ac:dyDescent="0.2">
      <c r="I8996" s="158">
        <f t="shared" si="841"/>
        <v>22</v>
      </c>
      <c r="J8996" s="158" t="str">
        <f t="shared" si="844"/>
        <v>EUR</v>
      </c>
      <c r="K8996" s="158" t="str">
        <f t="shared" si="845"/>
        <v>USD</v>
      </c>
      <c r="L8996" s="158" t="str">
        <f t="shared" si="842"/>
        <v>EURUSD45431</v>
      </c>
      <c r="M8996" s="160">
        <f t="shared" si="846"/>
        <v>45431</v>
      </c>
      <c r="N8996" s="158">
        <v>1</v>
      </c>
      <c r="O8996" s="158">
        <v>1.0844</v>
      </c>
      <c r="P8996" s="161">
        <f t="shared" si="843"/>
        <v>1.0844</v>
      </c>
    </row>
    <row r="8997" spans="9:16" x14ac:dyDescent="0.2">
      <c r="I8997" s="158">
        <f t="shared" si="841"/>
        <v>22</v>
      </c>
      <c r="J8997" s="158" t="str">
        <f t="shared" si="844"/>
        <v>EUR</v>
      </c>
      <c r="K8997" s="158" t="str">
        <f t="shared" si="845"/>
        <v>USD</v>
      </c>
      <c r="L8997" s="158" t="str">
        <f t="shared" si="842"/>
        <v>EURUSD45432</v>
      </c>
      <c r="M8997" s="160">
        <f t="shared" si="846"/>
        <v>45432</v>
      </c>
      <c r="N8997" s="158">
        <v>1</v>
      </c>
      <c r="O8997" s="158">
        <v>1.0861000000000001</v>
      </c>
      <c r="P8997" s="161">
        <f t="shared" si="843"/>
        <v>1.0861000000000001</v>
      </c>
    </row>
    <row r="8998" spans="9:16" x14ac:dyDescent="0.2">
      <c r="I8998" s="158">
        <f t="shared" si="841"/>
        <v>22</v>
      </c>
      <c r="J8998" s="158" t="str">
        <f t="shared" si="844"/>
        <v>EUR</v>
      </c>
      <c r="K8998" s="158" t="str">
        <f t="shared" si="845"/>
        <v>USD</v>
      </c>
      <c r="L8998" s="158" t="str">
        <f t="shared" si="842"/>
        <v>EURUSD45433</v>
      </c>
      <c r="M8998" s="160">
        <f t="shared" si="846"/>
        <v>45433</v>
      </c>
      <c r="N8998" s="158">
        <v>1</v>
      </c>
      <c r="O8998" s="158">
        <v>1.0864</v>
      </c>
      <c r="P8998" s="161">
        <f t="shared" si="843"/>
        <v>1.0864</v>
      </c>
    </row>
    <row r="8999" spans="9:16" x14ac:dyDescent="0.2">
      <c r="I8999" s="158">
        <f t="shared" si="841"/>
        <v>22</v>
      </c>
      <c r="J8999" s="158" t="str">
        <f t="shared" si="844"/>
        <v>EUR</v>
      </c>
      <c r="K8999" s="158" t="str">
        <f t="shared" si="845"/>
        <v>USD</v>
      </c>
      <c r="L8999" s="158" t="str">
        <f t="shared" si="842"/>
        <v>EURUSD45434</v>
      </c>
      <c r="M8999" s="160">
        <f t="shared" si="846"/>
        <v>45434</v>
      </c>
      <c r="N8999" s="158">
        <v>1</v>
      </c>
      <c r="O8999" s="158">
        <v>1.083</v>
      </c>
      <c r="P8999" s="161">
        <f t="shared" si="843"/>
        <v>1.083</v>
      </c>
    </row>
    <row r="9000" spans="9:16" x14ac:dyDescent="0.2">
      <c r="I9000" s="158">
        <f t="shared" si="841"/>
        <v>22</v>
      </c>
      <c r="J9000" s="158" t="str">
        <f t="shared" si="844"/>
        <v>EUR</v>
      </c>
      <c r="K9000" s="158" t="str">
        <f t="shared" si="845"/>
        <v>USD</v>
      </c>
      <c r="L9000" s="158" t="str">
        <f t="shared" si="842"/>
        <v>EURUSD45435</v>
      </c>
      <c r="M9000" s="160">
        <f t="shared" si="846"/>
        <v>45435</v>
      </c>
      <c r="N9000" s="158">
        <v>1</v>
      </c>
      <c r="O9000" s="158">
        <v>1.0853999999999999</v>
      </c>
      <c r="P9000" s="161">
        <f t="shared" si="843"/>
        <v>1.0853999999999999</v>
      </c>
    </row>
    <row r="9001" spans="9:16" x14ac:dyDescent="0.2">
      <c r="I9001" s="158">
        <f t="shared" si="841"/>
        <v>22</v>
      </c>
      <c r="J9001" s="158" t="str">
        <f t="shared" si="844"/>
        <v>EUR</v>
      </c>
      <c r="K9001" s="158" t="str">
        <f t="shared" si="845"/>
        <v>USD</v>
      </c>
      <c r="L9001" s="158" t="str">
        <f t="shared" si="842"/>
        <v>EURUSD45436</v>
      </c>
      <c r="M9001" s="160">
        <f t="shared" si="846"/>
        <v>45436</v>
      </c>
      <c r="N9001" s="158">
        <v>1</v>
      </c>
      <c r="O9001" s="158">
        <v>1.0840000000000001</v>
      </c>
      <c r="P9001" s="161">
        <f t="shared" si="843"/>
        <v>1.0840000000000001</v>
      </c>
    </row>
    <row r="9002" spans="9:16" x14ac:dyDescent="0.2">
      <c r="I9002" s="158">
        <f t="shared" ref="I9002:I9065" si="847">IF(M9001=$G$2,I9001+1,I9001)</f>
        <v>22</v>
      </c>
      <c r="J9002" s="158" t="str">
        <f t="shared" si="844"/>
        <v>EUR</v>
      </c>
      <c r="K9002" s="158" t="str">
        <f t="shared" si="845"/>
        <v>USD</v>
      </c>
      <c r="L9002" s="158" t="str">
        <f t="shared" si="842"/>
        <v>EURUSD45437</v>
      </c>
      <c r="M9002" s="160">
        <f t="shared" si="846"/>
        <v>45437</v>
      </c>
      <c r="N9002" s="158">
        <v>1</v>
      </c>
      <c r="O9002" s="158">
        <v>1.0840000000000001</v>
      </c>
      <c r="P9002" s="161">
        <f t="shared" si="843"/>
        <v>1.0840000000000001</v>
      </c>
    </row>
    <row r="9003" spans="9:16" x14ac:dyDescent="0.2">
      <c r="I9003" s="158">
        <f t="shared" si="847"/>
        <v>22</v>
      </c>
      <c r="J9003" s="158" t="str">
        <f t="shared" si="844"/>
        <v>EUR</v>
      </c>
      <c r="K9003" s="158" t="str">
        <f t="shared" si="845"/>
        <v>USD</v>
      </c>
      <c r="L9003" s="158" t="str">
        <f t="shared" si="842"/>
        <v>EURUSD45438</v>
      </c>
      <c r="M9003" s="160">
        <f t="shared" si="846"/>
        <v>45438</v>
      </c>
      <c r="N9003" s="158">
        <v>1</v>
      </c>
      <c r="O9003" s="158">
        <v>1.0840000000000001</v>
      </c>
      <c r="P9003" s="161">
        <f t="shared" si="843"/>
        <v>1.0840000000000001</v>
      </c>
    </row>
    <row r="9004" spans="9:16" x14ac:dyDescent="0.2">
      <c r="I9004" s="158">
        <f t="shared" si="847"/>
        <v>22</v>
      </c>
      <c r="J9004" s="158" t="str">
        <f t="shared" si="844"/>
        <v>EUR</v>
      </c>
      <c r="K9004" s="158" t="str">
        <f t="shared" si="845"/>
        <v>USD</v>
      </c>
      <c r="L9004" s="158" t="str">
        <f t="shared" si="842"/>
        <v>EURUSD45439</v>
      </c>
      <c r="M9004" s="160">
        <f t="shared" si="846"/>
        <v>45439</v>
      </c>
      <c r="N9004" s="158">
        <v>1</v>
      </c>
      <c r="O9004" s="158">
        <v>1.0843</v>
      </c>
      <c r="P9004" s="161">
        <f t="shared" si="843"/>
        <v>1.0843</v>
      </c>
    </row>
    <row r="9005" spans="9:16" x14ac:dyDescent="0.2">
      <c r="I9005" s="158">
        <f t="shared" si="847"/>
        <v>22</v>
      </c>
      <c r="J9005" s="158" t="str">
        <f t="shared" si="844"/>
        <v>EUR</v>
      </c>
      <c r="K9005" s="158" t="str">
        <f t="shared" si="845"/>
        <v>USD</v>
      </c>
      <c r="L9005" s="158" t="str">
        <f t="shared" si="842"/>
        <v>EURUSD45440</v>
      </c>
      <c r="M9005" s="160">
        <f t="shared" si="846"/>
        <v>45440</v>
      </c>
      <c r="N9005" s="158">
        <v>1</v>
      </c>
      <c r="O9005" s="158">
        <v>1.0882000000000001</v>
      </c>
      <c r="P9005" s="161">
        <f t="shared" si="843"/>
        <v>1.0882000000000001</v>
      </c>
    </row>
    <row r="9006" spans="9:16" x14ac:dyDescent="0.2">
      <c r="I9006" s="158">
        <f t="shared" si="847"/>
        <v>22</v>
      </c>
      <c r="J9006" s="158" t="str">
        <f t="shared" si="844"/>
        <v>EUR</v>
      </c>
      <c r="K9006" s="158" t="str">
        <f t="shared" si="845"/>
        <v>USD</v>
      </c>
      <c r="L9006" s="158" t="str">
        <f t="shared" si="842"/>
        <v>EURUSD45441</v>
      </c>
      <c r="M9006" s="160">
        <f t="shared" si="846"/>
        <v>45441</v>
      </c>
      <c r="N9006" s="158">
        <v>1</v>
      </c>
      <c r="O9006" s="158">
        <v>1.0857000000000001</v>
      </c>
      <c r="P9006" s="161">
        <f t="shared" si="843"/>
        <v>1.0857000000000001</v>
      </c>
    </row>
    <row r="9007" spans="9:16" x14ac:dyDescent="0.2">
      <c r="I9007" s="158">
        <f t="shared" si="847"/>
        <v>22</v>
      </c>
      <c r="J9007" s="158" t="str">
        <f t="shared" si="844"/>
        <v>EUR</v>
      </c>
      <c r="K9007" s="158" t="str">
        <f t="shared" si="845"/>
        <v>USD</v>
      </c>
      <c r="L9007" s="158" t="str">
        <f t="shared" si="842"/>
        <v>EURUSD45442</v>
      </c>
      <c r="M9007" s="160">
        <f t="shared" si="846"/>
        <v>45442</v>
      </c>
      <c r="N9007" s="158">
        <v>1</v>
      </c>
      <c r="O9007" s="158">
        <v>1.0814999999999999</v>
      </c>
      <c r="P9007" s="161">
        <f t="shared" si="843"/>
        <v>1.0814999999999999</v>
      </c>
    </row>
    <row r="9008" spans="9:16" x14ac:dyDescent="0.2">
      <c r="I9008" s="158">
        <f t="shared" si="847"/>
        <v>22</v>
      </c>
      <c r="J9008" s="158" t="str">
        <f t="shared" si="844"/>
        <v>EUR</v>
      </c>
      <c r="K9008" s="158" t="str">
        <f t="shared" si="845"/>
        <v>USD</v>
      </c>
      <c r="L9008" s="158" t="str">
        <f t="shared" si="842"/>
        <v>EURUSD45443</v>
      </c>
      <c r="M9008" s="160">
        <f t="shared" si="846"/>
        <v>45443</v>
      </c>
      <c r="N9008" s="158">
        <v>1</v>
      </c>
      <c r="O9008" s="158">
        <v>1.0851999999999999</v>
      </c>
      <c r="P9008" s="161">
        <f t="shared" si="843"/>
        <v>1.0851999999999999</v>
      </c>
    </row>
    <row r="9009" spans="9:16" x14ac:dyDescent="0.2">
      <c r="I9009" s="158">
        <f t="shared" si="847"/>
        <v>22</v>
      </c>
      <c r="J9009" s="158" t="str">
        <f t="shared" si="844"/>
        <v>EUR</v>
      </c>
      <c r="K9009" s="158" t="str">
        <f t="shared" si="845"/>
        <v>USD</v>
      </c>
      <c r="L9009" s="158" t="str">
        <f t="shared" si="842"/>
        <v>EURUSD45444</v>
      </c>
      <c r="M9009" s="160">
        <f t="shared" si="846"/>
        <v>45444</v>
      </c>
      <c r="N9009" s="158">
        <v>1</v>
      </c>
      <c r="O9009" s="158">
        <v>1.0851999999999999</v>
      </c>
      <c r="P9009" s="161">
        <f t="shared" si="843"/>
        <v>1.0851999999999999</v>
      </c>
    </row>
    <row r="9010" spans="9:16" x14ac:dyDescent="0.2">
      <c r="I9010" s="158">
        <f t="shared" si="847"/>
        <v>22</v>
      </c>
      <c r="J9010" s="158" t="str">
        <f t="shared" si="844"/>
        <v>EUR</v>
      </c>
      <c r="K9010" s="158" t="str">
        <f t="shared" si="845"/>
        <v>USD</v>
      </c>
      <c r="L9010" s="158" t="str">
        <f t="shared" si="842"/>
        <v>EURUSD45445</v>
      </c>
      <c r="M9010" s="160">
        <f t="shared" si="846"/>
        <v>45445</v>
      </c>
      <c r="N9010" s="158">
        <v>1</v>
      </c>
      <c r="O9010" s="158">
        <v>1.0851999999999999</v>
      </c>
      <c r="P9010" s="161">
        <f t="shared" si="843"/>
        <v>1.0851999999999999</v>
      </c>
    </row>
    <row r="9011" spans="9:16" x14ac:dyDescent="0.2">
      <c r="I9011" s="158">
        <f t="shared" si="847"/>
        <v>22</v>
      </c>
      <c r="J9011" s="158" t="str">
        <f t="shared" si="844"/>
        <v>EUR</v>
      </c>
      <c r="K9011" s="158" t="str">
        <f t="shared" si="845"/>
        <v>USD</v>
      </c>
      <c r="L9011" s="158" t="str">
        <f t="shared" si="842"/>
        <v>EURUSD45446</v>
      </c>
      <c r="M9011" s="160">
        <f t="shared" si="846"/>
        <v>45446</v>
      </c>
      <c r="N9011" s="158">
        <v>1</v>
      </c>
      <c r="O9011" s="158">
        <v>1.0842000000000001</v>
      </c>
      <c r="P9011" s="161">
        <f t="shared" si="843"/>
        <v>1.0842000000000001</v>
      </c>
    </row>
    <row r="9012" spans="9:16" x14ac:dyDescent="0.2">
      <c r="I9012" s="158">
        <f t="shared" si="847"/>
        <v>22</v>
      </c>
      <c r="J9012" s="158" t="str">
        <f t="shared" si="844"/>
        <v>EUR</v>
      </c>
      <c r="K9012" s="158" t="str">
        <f t="shared" si="845"/>
        <v>USD</v>
      </c>
      <c r="L9012" s="158" t="str">
        <f t="shared" si="842"/>
        <v>EURUSD45447</v>
      </c>
      <c r="M9012" s="160">
        <f t="shared" si="846"/>
        <v>45447</v>
      </c>
      <c r="N9012" s="158">
        <v>1</v>
      </c>
      <c r="O9012" s="158">
        <v>1.0865</v>
      </c>
      <c r="P9012" s="161">
        <f t="shared" si="843"/>
        <v>1.0865</v>
      </c>
    </row>
    <row r="9013" spans="9:16" x14ac:dyDescent="0.2">
      <c r="I9013" s="158">
        <f t="shared" si="847"/>
        <v>22</v>
      </c>
      <c r="J9013" s="158" t="str">
        <f t="shared" si="844"/>
        <v>EUR</v>
      </c>
      <c r="K9013" s="158" t="str">
        <f t="shared" si="845"/>
        <v>USD</v>
      </c>
      <c r="L9013" s="158" t="str">
        <f t="shared" si="842"/>
        <v>EURUSD45448</v>
      </c>
      <c r="M9013" s="160">
        <f t="shared" si="846"/>
        <v>45448</v>
      </c>
      <c r="N9013" s="158">
        <v>1</v>
      </c>
      <c r="O9013" s="158">
        <v>1.0871999999999999</v>
      </c>
      <c r="P9013" s="161">
        <f t="shared" si="843"/>
        <v>1.0871999999999999</v>
      </c>
    </row>
    <row r="9014" spans="9:16" x14ac:dyDescent="0.2">
      <c r="I9014" s="158">
        <f t="shared" si="847"/>
        <v>22</v>
      </c>
      <c r="J9014" s="158" t="str">
        <f t="shared" si="844"/>
        <v>EUR</v>
      </c>
      <c r="K9014" s="158" t="str">
        <f t="shared" si="845"/>
        <v>USD</v>
      </c>
      <c r="L9014" s="158" t="str">
        <f t="shared" si="842"/>
        <v>EURUSD45449</v>
      </c>
      <c r="M9014" s="160">
        <f t="shared" si="846"/>
        <v>45449</v>
      </c>
      <c r="N9014" s="158">
        <v>1</v>
      </c>
      <c r="O9014" s="158">
        <v>1.0865</v>
      </c>
      <c r="P9014" s="161">
        <f t="shared" si="843"/>
        <v>1.0865</v>
      </c>
    </row>
    <row r="9015" spans="9:16" x14ac:dyDescent="0.2">
      <c r="I9015" s="158">
        <f t="shared" si="847"/>
        <v>22</v>
      </c>
      <c r="J9015" s="158" t="str">
        <f t="shared" si="844"/>
        <v>EUR</v>
      </c>
      <c r="K9015" s="158" t="str">
        <f t="shared" si="845"/>
        <v>USD</v>
      </c>
      <c r="L9015" s="158" t="str">
        <f t="shared" si="842"/>
        <v>EURUSD45450</v>
      </c>
      <c r="M9015" s="160">
        <f t="shared" si="846"/>
        <v>45450</v>
      </c>
      <c r="N9015" s="158">
        <v>1</v>
      </c>
      <c r="O9015" s="158">
        <v>1.0898000000000001</v>
      </c>
      <c r="P9015" s="161">
        <f t="shared" si="843"/>
        <v>1.0898000000000001</v>
      </c>
    </row>
    <row r="9016" spans="9:16" x14ac:dyDescent="0.2">
      <c r="I9016" s="158">
        <f t="shared" si="847"/>
        <v>22</v>
      </c>
      <c r="J9016" s="158" t="str">
        <f t="shared" si="844"/>
        <v>EUR</v>
      </c>
      <c r="K9016" s="158" t="str">
        <f t="shared" si="845"/>
        <v>USD</v>
      </c>
      <c r="L9016" s="158" t="str">
        <f t="shared" si="842"/>
        <v>EURUSD45451</v>
      </c>
      <c r="M9016" s="160">
        <f t="shared" si="846"/>
        <v>45451</v>
      </c>
      <c r="N9016" s="158">
        <v>1</v>
      </c>
      <c r="O9016" s="158">
        <v>1.0898000000000001</v>
      </c>
      <c r="P9016" s="161">
        <f t="shared" si="843"/>
        <v>1.0898000000000001</v>
      </c>
    </row>
    <row r="9017" spans="9:16" x14ac:dyDescent="0.2">
      <c r="I9017" s="158">
        <f t="shared" si="847"/>
        <v>22</v>
      </c>
      <c r="J9017" s="158" t="str">
        <f t="shared" si="844"/>
        <v>EUR</v>
      </c>
      <c r="K9017" s="158" t="str">
        <f t="shared" si="845"/>
        <v>USD</v>
      </c>
      <c r="L9017" s="158" t="str">
        <f t="shared" si="842"/>
        <v>EURUSD45452</v>
      </c>
      <c r="M9017" s="160">
        <f t="shared" si="846"/>
        <v>45452</v>
      </c>
      <c r="N9017" s="158">
        <v>1</v>
      </c>
      <c r="O9017" s="158">
        <v>1.0898000000000001</v>
      </c>
      <c r="P9017" s="161">
        <f t="shared" si="843"/>
        <v>1.0898000000000001</v>
      </c>
    </row>
    <row r="9018" spans="9:16" x14ac:dyDescent="0.2">
      <c r="I9018" s="158">
        <f t="shared" si="847"/>
        <v>22</v>
      </c>
      <c r="J9018" s="158" t="str">
        <f t="shared" si="844"/>
        <v>EUR</v>
      </c>
      <c r="K9018" s="158" t="str">
        <f t="shared" si="845"/>
        <v>USD</v>
      </c>
      <c r="L9018" s="158" t="str">
        <f t="shared" si="842"/>
        <v>EURUSD45453</v>
      </c>
      <c r="M9018" s="160">
        <f t="shared" si="846"/>
        <v>45453</v>
      </c>
      <c r="N9018" s="158">
        <v>1</v>
      </c>
      <c r="O9018" s="158">
        <v>1.0755999999999999</v>
      </c>
      <c r="P9018" s="161">
        <f t="shared" si="843"/>
        <v>1.0755999999999999</v>
      </c>
    </row>
    <row r="9019" spans="9:16" x14ac:dyDescent="0.2">
      <c r="I9019" s="158">
        <f t="shared" si="847"/>
        <v>22</v>
      </c>
      <c r="J9019" s="158" t="str">
        <f t="shared" si="844"/>
        <v>EUR</v>
      </c>
      <c r="K9019" s="158" t="str">
        <f t="shared" si="845"/>
        <v>USD</v>
      </c>
      <c r="L9019" s="158" t="str">
        <f t="shared" si="842"/>
        <v>EURUSD45454</v>
      </c>
      <c r="M9019" s="160">
        <f t="shared" si="846"/>
        <v>45454</v>
      </c>
      <c r="N9019" s="158">
        <v>1</v>
      </c>
      <c r="O9019" s="158">
        <v>1.073</v>
      </c>
      <c r="P9019" s="161">
        <f t="shared" si="843"/>
        <v>1.073</v>
      </c>
    </row>
    <row r="9020" spans="9:16" x14ac:dyDescent="0.2">
      <c r="I9020" s="158">
        <f t="shared" si="847"/>
        <v>22</v>
      </c>
      <c r="J9020" s="158" t="str">
        <f t="shared" si="844"/>
        <v>EUR</v>
      </c>
      <c r="K9020" s="158" t="str">
        <f t="shared" si="845"/>
        <v>USD</v>
      </c>
      <c r="L9020" s="158" t="str">
        <f t="shared" si="842"/>
        <v>EURUSD45455</v>
      </c>
      <c r="M9020" s="160">
        <f t="shared" si="846"/>
        <v>45455</v>
      </c>
      <c r="N9020" s="158">
        <v>1</v>
      </c>
      <c r="O9020" s="158">
        <v>1.0765</v>
      </c>
      <c r="P9020" s="161">
        <f t="shared" si="843"/>
        <v>1.0765</v>
      </c>
    </row>
    <row r="9021" spans="9:16" x14ac:dyDescent="0.2">
      <c r="I9021" s="158">
        <f t="shared" si="847"/>
        <v>22</v>
      </c>
      <c r="J9021" s="158" t="str">
        <f t="shared" si="844"/>
        <v>EUR</v>
      </c>
      <c r="K9021" s="158" t="str">
        <f t="shared" si="845"/>
        <v>USD</v>
      </c>
      <c r="L9021" s="158" t="str">
        <f t="shared" si="842"/>
        <v>EURUSD45456</v>
      </c>
      <c r="M9021" s="160">
        <f t="shared" si="846"/>
        <v>45456</v>
      </c>
      <c r="N9021" s="158">
        <v>1</v>
      </c>
      <c r="O9021" s="158">
        <v>1.0784</v>
      </c>
      <c r="P9021" s="161">
        <f t="shared" si="843"/>
        <v>1.0784</v>
      </c>
    </row>
    <row r="9022" spans="9:16" x14ac:dyDescent="0.2">
      <c r="I9022" s="158">
        <f t="shared" si="847"/>
        <v>22</v>
      </c>
      <c r="J9022" s="158" t="str">
        <f t="shared" si="844"/>
        <v>EUR</v>
      </c>
      <c r="K9022" s="158" t="str">
        <f t="shared" si="845"/>
        <v>USD</v>
      </c>
      <c r="L9022" s="158" t="str">
        <f t="shared" si="842"/>
        <v>EURUSD45457</v>
      </c>
      <c r="M9022" s="160">
        <f t="shared" si="846"/>
        <v>45457</v>
      </c>
      <c r="N9022" s="158">
        <v>1</v>
      </c>
      <c r="O9022" s="158">
        <v>1.0686</v>
      </c>
      <c r="P9022" s="161">
        <f t="shared" si="843"/>
        <v>1.0686</v>
      </c>
    </row>
    <row r="9023" spans="9:16" x14ac:dyDescent="0.2">
      <c r="I9023" s="158">
        <f t="shared" si="847"/>
        <v>22</v>
      </c>
      <c r="J9023" s="158" t="str">
        <f t="shared" si="844"/>
        <v>EUR</v>
      </c>
      <c r="K9023" s="158" t="str">
        <f t="shared" si="845"/>
        <v>USD</v>
      </c>
      <c r="L9023" s="158" t="str">
        <f t="shared" si="842"/>
        <v>EURUSD45458</v>
      </c>
      <c r="M9023" s="160">
        <f t="shared" si="846"/>
        <v>45458</v>
      </c>
      <c r="N9023" s="158">
        <v>1</v>
      </c>
      <c r="O9023" s="158">
        <v>1.0686</v>
      </c>
      <c r="P9023" s="161">
        <f t="shared" si="843"/>
        <v>1.0686</v>
      </c>
    </row>
    <row r="9024" spans="9:16" x14ac:dyDescent="0.2">
      <c r="I9024" s="158">
        <f t="shared" si="847"/>
        <v>22</v>
      </c>
      <c r="J9024" s="158" t="str">
        <f t="shared" si="844"/>
        <v>EUR</v>
      </c>
      <c r="K9024" s="158" t="str">
        <f t="shared" si="845"/>
        <v>USD</v>
      </c>
      <c r="L9024" s="158" t="str">
        <f t="shared" si="842"/>
        <v>EURUSD45459</v>
      </c>
      <c r="M9024" s="160">
        <f t="shared" si="846"/>
        <v>45459</v>
      </c>
      <c r="N9024" s="158">
        <v>1</v>
      </c>
      <c r="O9024" s="158">
        <v>1.0686</v>
      </c>
      <c r="P9024" s="161">
        <f t="shared" si="843"/>
        <v>1.0686</v>
      </c>
    </row>
    <row r="9025" spans="9:16" x14ac:dyDescent="0.2">
      <c r="I9025" s="158">
        <f t="shared" si="847"/>
        <v>22</v>
      </c>
      <c r="J9025" s="158" t="str">
        <f t="shared" si="844"/>
        <v>EUR</v>
      </c>
      <c r="K9025" s="158" t="str">
        <f t="shared" si="845"/>
        <v>USD</v>
      </c>
      <c r="L9025" s="158" t="str">
        <f t="shared" si="842"/>
        <v>EURUSD45460</v>
      </c>
      <c r="M9025" s="160">
        <f t="shared" si="846"/>
        <v>45460</v>
      </c>
      <c r="N9025" s="158">
        <v>1</v>
      </c>
      <c r="O9025" s="158">
        <v>1.0711999999999999</v>
      </c>
      <c r="P9025" s="161">
        <f t="shared" si="843"/>
        <v>1.0711999999999999</v>
      </c>
    </row>
    <row r="9026" spans="9:16" x14ac:dyDescent="0.2">
      <c r="I9026" s="158">
        <f t="shared" si="847"/>
        <v>22</v>
      </c>
      <c r="J9026" s="158" t="str">
        <f t="shared" si="844"/>
        <v>EUR</v>
      </c>
      <c r="K9026" s="158" t="str">
        <f t="shared" si="845"/>
        <v>USD</v>
      </c>
      <c r="L9026" s="158" t="str">
        <f t="shared" si="842"/>
        <v>EURUSD45461</v>
      </c>
      <c r="M9026" s="160">
        <f t="shared" si="846"/>
        <v>45461</v>
      </c>
      <c r="N9026" s="158">
        <v>1</v>
      </c>
      <c r="O9026" s="158">
        <v>1.0714999999999999</v>
      </c>
      <c r="P9026" s="161">
        <f t="shared" si="843"/>
        <v>1.0714999999999999</v>
      </c>
    </row>
    <row r="9027" spans="9:16" x14ac:dyDescent="0.2">
      <c r="I9027" s="158">
        <f t="shared" si="847"/>
        <v>22</v>
      </c>
      <c r="J9027" s="158" t="str">
        <f t="shared" si="844"/>
        <v>EUR</v>
      </c>
      <c r="K9027" s="158" t="str">
        <f t="shared" si="845"/>
        <v>USD</v>
      </c>
      <c r="L9027" s="158" t="str">
        <f t="shared" ref="L9027:L9090" si="848">J9027&amp;K9027&amp;M9027</f>
        <v>EURUSD45462</v>
      </c>
      <c r="M9027" s="160">
        <f t="shared" si="846"/>
        <v>45462</v>
      </c>
      <c r="N9027" s="158">
        <v>1</v>
      </c>
      <c r="O9027" s="158">
        <v>1.0749</v>
      </c>
      <c r="P9027" s="161">
        <f t="shared" ref="P9027:P9090" si="849">ROUND(N9027*O9027,4)</f>
        <v>1.0749</v>
      </c>
    </row>
    <row r="9028" spans="9:16" x14ac:dyDescent="0.2">
      <c r="I9028" s="158">
        <f t="shared" si="847"/>
        <v>22</v>
      </c>
      <c r="J9028" s="158" t="str">
        <f t="shared" ref="J9028:J9091" si="850">VLOOKUP($I9028,$A:$C,2,FALSE)</f>
        <v>EUR</v>
      </c>
      <c r="K9028" s="158" t="str">
        <f t="shared" ref="K9028:K9091" si="851">VLOOKUP($I9028,$A:$C,3,FALSE)</f>
        <v>USD</v>
      </c>
      <c r="L9028" s="158" t="str">
        <f t="shared" si="848"/>
        <v>EURUSD45463</v>
      </c>
      <c r="M9028" s="160">
        <f t="shared" ref="M9028:M9091" si="852">IF(I9028=I9027,M9027+1,$G$1)</f>
        <v>45463</v>
      </c>
      <c r="N9028" s="158">
        <v>1</v>
      </c>
      <c r="O9028" s="158">
        <v>1.0719000000000001</v>
      </c>
      <c r="P9028" s="161">
        <f t="shared" si="849"/>
        <v>1.0719000000000001</v>
      </c>
    </row>
    <row r="9029" spans="9:16" x14ac:dyDescent="0.2">
      <c r="I9029" s="158">
        <f t="shared" si="847"/>
        <v>22</v>
      </c>
      <c r="J9029" s="158" t="str">
        <f t="shared" si="850"/>
        <v>EUR</v>
      </c>
      <c r="K9029" s="158" t="str">
        <f t="shared" si="851"/>
        <v>USD</v>
      </c>
      <c r="L9029" s="158" t="str">
        <f t="shared" si="848"/>
        <v>EURUSD45464</v>
      </c>
      <c r="M9029" s="160">
        <f t="shared" si="852"/>
        <v>45464</v>
      </c>
      <c r="N9029" s="158">
        <v>1</v>
      </c>
      <c r="O9029" s="158">
        <v>1.0688</v>
      </c>
      <c r="P9029" s="161">
        <f t="shared" si="849"/>
        <v>1.0688</v>
      </c>
    </row>
    <row r="9030" spans="9:16" x14ac:dyDescent="0.2">
      <c r="I9030" s="158">
        <f t="shared" si="847"/>
        <v>22</v>
      </c>
      <c r="J9030" s="158" t="str">
        <f t="shared" si="850"/>
        <v>EUR</v>
      </c>
      <c r="K9030" s="158" t="str">
        <f t="shared" si="851"/>
        <v>USD</v>
      </c>
      <c r="L9030" s="158" t="str">
        <f t="shared" si="848"/>
        <v>EURUSD45465</v>
      </c>
      <c r="M9030" s="160">
        <f t="shared" si="852"/>
        <v>45465</v>
      </c>
      <c r="N9030" s="158">
        <v>1</v>
      </c>
      <c r="O9030" s="158">
        <v>1.0688</v>
      </c>
      <c r="P9030" s="161">
        <f t="shared" si="849"/>
        <v>1.0688</v>
      </c>
    </row>
    <row r="9031" spans="9:16" x14ac:dyDescent="0.2">
      <c r="I9031" s="158">
        <f t="shared" si="847"/>
        <v>22</v>
      </c>
      <c r="J9031" s="158" t="str">
        <f t="shared" si="850"/>
        <v>EUR</v>
      </c>
      <c r="K9031" s="158" t="str">
        <f t="shared" si="851"/>
        <v>USD</v>
      </c>
      <c r="L9031" s="158" t="str">
        <f t="shared" si="848"/>
        <v>EURUSD45466</v>
      </c>
      <c r="M9031" s="160">
        <f t="shared" si="852"/>
        <v>45466</v>
      </c>
      <c r="N9031" s="158">
        <v>1</v>
      </c>
      <c r="O9031" s="158">
        <v>1.0688</v>
      </c>
      <c r="P9031" s="161">
        <f t="shared" si="849"/>
        <v>1.0688</v>
      </c>
    </row>
    <row r="9032" spans="9:16" x14ac:dyDescent="0.2">
      <c r="I9032" s="158">
        <f t="shared" si="847"/>
        <v>22</v>
      </c>
      <c r="J9032" s="158" t="str">
        <f t="shared" si="850"/>
        <v>EUR</v>
      </c>
      <c r="K9032" s="158" t="str">
        <f t="shared" si="851"/>
        <v>USD</v>
      </c>
      <c r="L9032" s="158" t="str">
        <f t="shared" si="848"/>
        <v>EURUSD45467</v>
      </c>
      <c r="M9032" s="160">
        <f t="shared" si="852"/>
        <v>45467</v>
      </c>
      <c r="N9032" s="158">
        <v>1</v>
      </c>
      <c r="O9032" s="158">
        <v>1.073</v>
      </c>
      <c r="P9032" s="161">
        <f t="shared" si="849"/>
        <v>1.073</v>
      </c>
    </row>
    <row r="9033" spans="9:16" x14ac:dyDescent="0.2">
      <c r="I9033" s="158">
        <f t="shared" si="847"/>
        <v>22</v>
      </c>
      <c r="J9033" s="158" t="str">
        <f t="shared" si="850"/>
        <v>EUR</v>
      </c>
      <c r="K9033" s="158" t="str">
        <f t="shared" si="851"/>
        <v>USD</v>
      </c>
      <c r="L9033" s="158" t="str">
        <f t="shared" si="848"/>
        <v>EURUSD45468</v>
      </c>
      <c r="M9033" s="160">
        <f t="shared" si="852"/>
        <v>45468</v>
      </c>
      <c r="N9033" s="158">
        <v>1</v>
      </c>
      <c r="O9033" s="158">
        <v>1.0713999999999999</v>
      </c>
      <c r="P9033" s="161">
        <f t="shared" si="849"/>
        <v>1.0713999999999999</v>
      </c>
    </row>
    <row r="9034" spans="9:16" x14ac:dyDescent="0.2">
      <c r="I9034" s="158">
        <f t="shared" si="847"/>
        <v>22</v>
      </c>
      <c r="J9034" s="158" t="str">
        <f t="shared" si="850"/>
        <v>EUR</v>
      </c>
      <c r="K9034" s="158" t="str">
        <f t="shared" si="851"/>
        <v>USD</v>
      </c>
      <c r="L9034" s="158" t="str">
        <f t="shared" si="848"/>
        <v>EURUSD45469</v>
      </c>
      <c r="M9034" s="160">
        <f t="shared" si="852"/>
        <v>45469</v>
      </c>
      <c r="N9034" s="158">
        <v>1</v>
      </c>
      <c r="O9034" s="158">
        <v>1.0689</v>
      </c>
      <c r="P9034" s="161">
        <f t="shared" si="849"/>
        <v>1.0689</v>
      </c>
    </row>
    <row r="9035" spans="9:16" x14ac:dyDescent="0.2">
      <c r="I9035" s="158">
        <f t="shared" si="847"/>
        <v>22</v>
      </c>
      <c r="J9035" s="158" t="str">
        <f t="shared" si="850"/>
        <v>EUR</v>
      </c>
      <c r="K9035" s="158" t="str">
        <f t="shared" si="851"/>
        <v>USD</v>
      </c>
      <c r="L9035" s="158" t="str">
        <f t="shared" si="848"/>
        <v>EURUSD45470</v>
      </c>
      <c r="M9035" s="160">
        <f t="shared" si="852"/>
        <v>45470</v>
      </c>
      <c r="N9035" s="158">
        <v>1</v>
      </c>
      <c r="O9035" s="158">
        <v>1.0696000000000001</v>
      </c>
      <c r="P9035" s="161">
        <f t="shared" si="849"/>
        <v>1.0696000000000001</v>
      </c>
    </row>
    <row r="9036" spans="9:16" x14ac:dyDescent="0.2">
      <c r="I9036" s="158">
        <f t="shared" si="847"/>
        <v>22</v>
      </c>
      <c r="J9036" s="158" t="str">
        <f t="shared" si="850"/>
        <v>EUR</v>
      </c>
      <c r="K9036" s="158" t="str">
        <f t="shared" si="851"/>
        <v>USD</v>
      </c>
      <c r="L9036" s="158" t="str">
        <f t="shared" si="848"/>
        <v>EURUSD45471</v>
      </c>
      <c r="M9036" s="160">
        <f t="shared" si="852"/>
        <v>45471</v>
      </c>
      <c r="N9036" s="158">
        <v>1</v>
      </c>
      <c r="O9036" s="158">
        <v>1.0705</v>
      </c>
      <c r="P9036" s="161">
        <f t="shared" si="849"/>
        <v>1.0705</v>
      </c>
    </row>
    <row r="9037" spans="9:16" x14ac:dyDescent="0.2">
      <c r="I9037" s="158">
        <f t="shared" si="847"/>
        <v>22</v>
      </c>
      <c r="J9037" s="158" t="str">
        <f t="shared" si="850"/>
        <v>EUR</v>
      </c>
      <c r="K9037" s="158" t="str">
        <f t="shared" si="851"/>
        <v>USD</v>
      </c>
      <c r="L9037" s="158" t="str">
        <f t="shared" si="848"/>
        <v>EURUSD45472</v>
      </c>
      <c r="M9037" s="160">
        <f t="shared" si="852"/>
        <v>45472</v>
      </c>
      <c r="N9037" s="158">
        <v>1</v>
      </c>
      <c r="O9037" s="158">
        <v>1.0705</v>
      </c>
      <c r="P9037" s="161">
        <f t="shared" si="849"/>
        <v>1.0705</v>
      </c>
    </row>
    <row r="9038" spans="9:16" x14ac:dyDescent="0.2">
      <c r="I9038" s="158">
        <f t="shared" si="847"/>
        <v>22</v>
      </c>
      <c r="J9038" s="158" t="str">
        <f t="shared" si="850"/>
        <v>EUR</v>
      </c>
      <c r="K9038" s="158" t="str">
        <f t="shared" si="851"/>
        <v>USD</v>
      </c>
      <c r="L9038" s="158" t="str">
        <f t="shared" si="848"/>
        <v>EURUSD45473</v>
      </c>
      <c r="M9038" s="160">
        <f t="shared" si="852"/>
        <v>45473</v>
      </c>
      <c r="N9038" s="158">
        <v>1</v>
      </c>
      <c r="O9038" s="158">
        <v>1.0705</v>
      </c>
      <c r="P9038" s="161">
        <f t="shared" si="849"/>
        <v>1.0705</v>
      </c>
    </row>
    <row r="9039" spans="9:16" x14ac:dyDescent="0.2">
      <c r="I9039" s="158">
        <f t="shared" si="847"/>
        <v>22</v>
      </c>
      <c r="J9039" s="158" t="str">
        <f t="shared" si="850"/>
        <v>EUR</v>
      </c>
      <c r="K9039" s="158" t="str">
        <f t="shared" si="851"/>
        <v>USD</v>
      </c>
      <c r="L9039" s="158" t="str">
        <f t="shared" si="848"/>
        <v>EURUSD45474</v>
      </c>
      <c r="M9039" s="160">
        <f t="shared" si="852"/>
        <v>45474</v>
      </c>
      <c r="N9039" s="158">
        <v>1</v>
      </c>
      <c r="O9039" s="158">
        <v>1.0745</v>
      </c>
      <c r="P9039" s="161">
        <f t="shared" si="849"/>
        <v>1.0745</v>
      </c>
    </row>
    <row r="9040" spans="9:16" x14ac:dyDescent="0.2">
      <c r="I9040" s="158">
        <f t="shared" si="847"/>
        <v>22</v>
      </c>
      <c r="J9040" s="158" t="str">
        <f t="shared" si="850"/>
        <v>EUR</v>
      </c>
      <c r="K9040" s="158" t="str">
        <f t="shared" si="851"/>
        <v>USD</v>
      </c>
      <c r="L9040" s="158" t="str">
        <f t="shared" si="848"/>
        <v>EURUSD45475</v>
      </c>
      <c r="M9040" s="160">
        <f t="shared" si="852"/>
        <v>45475</v>
      </c>
      <c r="N9040" s="158">
        <v>1</v>
      </c>
      <c r="O9040" s="158">
        <v>1.0729</v>
      </c>
      <c r="P9040" s="161">
        <f t="shared" si="849"/>
        <v>1.0729</v>
      </c>
    </row>
    <row r="9041" spans="9:16" x14ac:dyDescent="0.2">
      <c r="I9041" s="158">
        <f t="shared" si="847"/>
        <v>22</v>
      </c>
      <c r="J9041" s="158" t="str">
        <f t="shared" si="850"/>
        <v>EUR</v>
      </c>
      <c r="K9041" s="158" t="str">
        <f t="shared" si="851"/>
        <v>USD</v>
      </c>
      <c r="L9041" s="158" t="str">
        <f t="shared" si="848"/>
        <v>EURUSD45476</v>
      </c>
      <c r="M9041" s="160">
        <f t="shared" si="852"/>
        <v>45476</v>
      </c>
      <c r="N9041" s="158">
        <v>1</v>
      </c>
      <c r="O9041" s="158">
        <v>1.0758000000000001</v>
      </c>
      <c r="P9041" s="161">
        <f t="shared" si="849"/>
        <v>1.0758000000000001</v>
      </c>
    </row>
    <row r="9042" spans="9:16" x14ac:dyDescent="0.2">
      <c r="I9042" s="158">
        <f t="shared" si="847"/>
        <v>22</v>
      </c>
      <c r="J9042" s="158" t="str">
        <f t="shared" si="850"/>
        <v>EUR</v>
      </c>
      <c r="K9042" s="158" t="str">
        <f t="shared" si="851"/>
        <v>USD</v>
      </c>
      <c r="L9042" s="158" t="str">
        <f t="shared" si="848"/>
        <v>EURUSD45477</v>
      </c>
      <c r="M9042" s="160">
        <f t="shared" si="852"/>
        <v>45477</v>
      </c>
      <c r="N9042" s="158">
        <v>1</v>
      </c>
      <c r="O9042" s="158">
        <v>1.08</v>
      </c>
      <c r="P9042" s="161">
        <f t="shared" si="849"/>
        <v>1.08</v>
      </c>
    </row>
    <row r="9043" spans="9:16" x14ac:dyDescent="0.2">
      <c r="I9043" s="158">
        <f t="shared" si="847"/>
        <v>22</v>
      </c>
      <c r="J9043" s="158" t="str">
        <f t="shared" si="850"/>
        <v>EUR</v>
      </c>
      <c r="K9043" s="158" t="str">
        <f t="shared" si="851"/>
        <v>USD</v>
      </c>
      <c r="L9043" s="158" t="str">
        <f t="shared" si="848"/>
        <v>EURUSD45478</v>
      </c>
      <c r="M9043" s="160">
        <f t="shared" si="852"/>
        <v>45478</v>
      </c>
      <c r="N9043" s="158">
        <v>1</v>
      </c>
      <c r="O9043" s="158">
        <v>1.0824</v>
      </c>
      <c r="P9043" s="161">
        <f t="shared" si="849"/>
        <v>1.0824</v>
      </c>
    </row>
    <row r="9044" spans="9:16" x14ac:dyDescent="0.2">
      <c r="I9044" s="158">
        <f t="shared" si="847"/>
        <v>22</v>
      </c>
      <c r="J9044" s="158" t="str">
        <f t="shared" si="850"/>
        <v>EUR</v>
      </c>
      <c r="K9044" s="158" t="str">
        <f t="shared" si="851"/>
        <v>USD</v>
      </c>
      <c r="L9044" s="158" t="str">
        <f t="shared" si="848"/>
        <v>EURUSD45479</v>
      </c>
      <c r="M9044" s="160">
        <f t="shared" si="852"/>
        <v>45479</v>
      </c>
      <c r="N9044" s="158">
        <v>1</v>
      </c>
      <c r="O9044" s="158">
        <v>1.0824</v>
      </c>
      <c r="P9044" s="161">
        <f t="shared" si="849"/>
        <v>1.0824</v>
      </c>
    </row>
    <row r="9045" spans="9:16" x14ac:dyDescent="0.2">
      <c r="I9045" s="158">
        <f t="shared" si="847"/>
        <v>22</v>
      </c>
      <c r="J9045" s="158" t="str">
        <f t="shared" si="850"/>
        <v>EUR</v>
      </c>
      <c r="K9045" s="158" t="str">
        <f t="shared" si="851"/>
        <v>USD</v>
      </c>
      <c r="L9045" s="158" t="str">
        <f t="shared" si="848"/>
        <v>EURUSD45480</v>
      </c>
      <c r="M9045" s="160">
        <f t="shared" si="852"/>
        <v>45480</v>
      </c>
      <c r="N9045" s="158">
        <v>1</v>
      </c>
      <c r="O9045" s="158">
        <v>1.0824</v>
      </c>
      <c r="P9045" s="161">
        <f t="shared" si="849"/>
        <v>1.0824</v>
      </c>
    </row>
    <row r="9046" spans="9:16" x14ac:dyDescent="0.2">
      <c r="I9046" s="158">
        <f t="shared" si="847"/>
        <v>22</v>
      </c>
      <c r="J9046" s="158" t="str">
        <f t="shared" si="850"/>
        <v>EUR</v>
      </c>
      <c r="K9046" s="158" t="str">
        <f t="shared" si="851"/>
        <v>USD</v>
      </c>
      <c r="L9046" s="158" t="str">
        <f t="shared" si="848"/>
        <v>EURUSD45481</v>
      </c>
      <c r="M9046" s="160">
        <f t="shared" si="852"/>
        <v>45481</v>
      </c>
      <c r="N9046" s="158">
        <v>1</v>
      </c>
      <c r="O9046" s="158">
        <v>1.0834999999999999</v>
      </c>
      <c r="P9046" s="161">
        <f t="shared" si="849"/>
        <v>1.0834999999999999</v>
      </c>
    </row>
    <row r="9047" spans="9:16" x14ac:dyDescent="0.2">
      <c r="I9047" s="158">
        <f t="shared" si="847"/>
        <v>22</v>
      </c>
      <c r="J9047" s="158" t="str">
        <f t="shared" si="850"/>
        <v>EUR</v>
      </c>
      <c r="K9047" s="158" t="str">
        <f t="shared" si="851"/>
        <v>USD</v>
      </c>
      <c r="L9047" s="158" t="str">
        <f t="shared" si="848"/>
        <v>EURUSD45482</v>
      </c>
      <c r="M9047" s="160">
        <f t="shared" si="852"/>
        <v>45482</v>
      </c>
      <c r="N9047" s="158">
        <v>1</v>
      </c>
      <c r="O9047" s="158">
        <v>1.0813999999999999</v>
      </c>
      <c r="P9047" s="161">
        <f t="shared" si="849"/>
        <v>1.0813999999999999</v>
      </c>
    </row>
    <row r="9048" spans="9:16" x14ac:dyDescent="0.2">
      <c r="I9048" s="158">
        <f t="shared" si="847"/>
        <v>22</v>
      </c>
      <c r="J9048" s="158" t="str">
        <f t="shared" si="850"/>
        <v>EUR</v>
      </c>
      <c r="K9048" s="158" t="str">
        <f t="shared" si="851"/>
        <v>USD</v>
      </c>
      <c r="L9048" s="158" t="str">
        <f t="shared" si="848"/>
        <v>EURUSD45483</v>
      </c>
      <c r="M9048" s="160">
        <f t="shared" si="852"/>
        <v>45483</v>
      </c>
      <c r="N9048" s="158">
        <v>1</v>
      </c>
      <c r="O9048" s="158">
        <v>1.0825</v>
      </c>
      <c r="P9048" s="161">
        <f t="shared" si="849"/>
        <v>1.0825</v>
      </c>
    </row>
    <row r="9049" spans="9:16" x14ac:dyDescent="0.2">
      <c r="I9049" s="158">
        <f t="shared" si="847"/>
        <v>22</v>
      </c>
      <c r="J9049" s="158" t="str">
        <f t="shared" si="850"/>
        <v>EUR</v>
      </c>
      <c r="K9049" s="158" t="str">
        <f t="shared" si="851"/>
        <v>USD</v>
      </c>
      <c r="L9049" s="158" t="str">
        <f t="shared" si="848"/>
        <v>EURUSD45484</v>
      </c>
      <c r="M9049" s="160">
        <f t="shared" si="852"/>
        <v>45484</v>
      </c>
      <c r="N9049" s="158">
        <v>1</v>
      </c>
      <c r="O9049" s="158">
        <v>1.0854999999999999</v>
      </c>
      <c r="P9049" s="161">
        <f t="shared" si="849"/>
        <v>1.0854999999999999</v>
      </c>
    </row>
    <row r="9050" spans="9:16" x14ac:dyDescent="0.2">
      <c r="I9050" s="158">
        <f t="shared" si="847"/>
        <v>22</v>
      </c>
      <c r="J9050" s="158" t="str">
        <f t="shared" si="850"/>
        <v>EUR</v>
      </c>
      <c r="K9050" s="158" t="str">
        <f t="shared" si="851"/>
        <v>USD</v>
      </c>
      <c r="L9050" s="158" t="str">
        <f t="shared" si="848"/>
        <v>EURUSD45485</v>
      </c>
      <c r="M9050" s="160">
        <f t="shared" si="852"/>
        <v>45485</v>
      </c>
      <c r="N9050" s="158">
        <v>1</v>
      </c>
      <c r="O9050" s="158">
        <v>1.089</v>
      </c>
      <c r="P9050" s="161">
        <f t="shared" si="849"/>
        <v>1.089</v>
      </c>
    </row>
    <row r="9051" spans="9:16" x14ac:dyDescent="0.2">
      <c r="I9051" s="158">
        <f t="shared" si="847"/>
        <v>22</v>
      </c>
      <c r="J9051" s="158" t="str">
        <f t="shared" si="850"/>
        <v>EUR</v>
      </c>
      <c r="K9051" s="158" t="str">
        <f t="shared" si="851"/>
        <v>USD</v>
      </c>
      <c r="L9051" s="158" t="str">
        <f t="shared" si="848"/>
        <v>EURUSD45486</v>
      </c>
      <c r="M9051" s="160">
        <f t="shared" si="852"/>
        <v>45486</v>
      </c>
      <c r="N9051" s="158">
        <v>1</v>
      </c>
      <c r="O9051" s="158">
        <v>1.089</v>
      </c>
      <c r="P9051" s="161">
        <f t="shared" si="849"/>
        <v>1.089</v>
      </c>
    </row>
    <row r="9052" spans="9:16" x14ac:dyDescent="0.2">
      <c r="I9052" s="158">
        <f t="shared" si="847"/>
        <v>22</v>
      </c>
      <c r="J9052" s="158" t="str">
        <f t="shared" si="850"/>
        <v>EUR</v>
      </c>
      <c r="K9052" s="158" t="str">
        <f t="shared" si="851"/>
        <v>USD</v>
      </c>
      <c r="L9052" s="158" t="str">
        <f t="shared" si="848"/>
        <v>EURUSD45487</v>
      </c>
      <c r="M9052" s="160">
        <f t="shared" si="852"/>
        <v>45487</v>
      </c>
      <c r="N9052" s="158">
        <v>1</v>
      </c>
      <c r="O9052" s="158">
        <v>1.089</v>
      </c>
      <c r="P9052" s="161">
        <f t="shared" si="849"/>
        <v>1.089</v>
      </c>
    </row>
    <row r="9053" spans="9:16" x14ac:dyDescent="0.2">
      <c r="I9053" s="158">
        <f t="shared" si="847"/>
        <v>22</v>
      </c>
      <c r="J9053" s="158" t="str">
        <f t="shared" si="850"/>
        <v>EUR</v>
      </c>
      <c r="K9053" s="158" t="str">
        <f t="shared" si="851"/>
        <v>USD</v>
      </c>
      <c r="L9053" s="158" t="str">
        <f t="shared" si="848"/>
        <v>EURUSD45488</v>
      </c>
      <c r="M9053" s="160">
        <f t="shared" si="852"/>
        <v>45488</v>
      </c>
      <c r="N9053" s="158">
        <v>1</v>
      </c>
      <c r="O9053" s="158">
        <v>1.0907</v>
      </c>
      <c r="P9053" s="161">
        <f t="shared" si="849"/>
        <v>1.0907</v>
      </c>
    </row>
    <row r="9054" spans="9:16" x14ac:dyDescent="0.2">
      <c r="I9054" s="158">
        <f t="shared" si="847"/>
        <v>22</v>
      </c>
      <c r="J9054" s="158" t="str">
        <f t="shared" si="850"/>
        <v>EUR</v>
      </c>
      <c r="K9054" s="158" t="str">
        <f t="shared" si="851"/>
        <v>USD</v>
      </c>
      <c r="L9054" s="158" t="str">
        <f t="shared" si="848"/>
        <v>EURUSD45489</v>
      </c>
      <c r="M9054" s="160">
        <f t="shared" si="852"/>
        <v>45489</v>
      </c>
      <c r="N9054" s="158">
        <v>1</v>
      </c>
      <c r="O9054" s="158">
        <v>1.0902000000000001</v>
      </c>
      <c r="P9054" s="161">
        <f t="shared" si="849"/>
        <v>1.0902000000000001</v>
      </c>
    </row>
    <row r="9055" spans="9:16" x14ac:dyDescent="0.2">
      <c r="I9055" s="158">
        <f t="shared" si="847"/>
        <v>22</v>
      </c>
      <c r="J9055" s="158" t="str">
        <f t="shared" si="850"/>
        <v>EUR</v>
      </c>
      <c r="K9055" s="158" t="str">
        <f t="shared" si="851"/>
        <v>USD</v>
      </c>
      <c r="L9055" s="158" t="str">
        <f t="shared" si="848"/>
        <v>EURUSD45490</v>
      </c>
      <c r="M9055" s="160">
        <f t="shared" si="852"/>
        <v>45490</v>
      </c>
      <c r="N9055" s="158">
        <v>1</v>
      </c>
      <c r="O9055" s="158">
        <v>1.0933999999999999</v>
      </c>
      <c r="P9055" s="161">
        <f t="shared" si="849"/>
        <v>1.0933999999999999</v>
      </c>
    </row>
    <row r="9056" spans="9:16" x14ac:dyDescent="0.2">
      <c r="I9056" s="158">
        <f t="shared" si="847"/>
        <v>22</v>
      </c>
      <c r="J9056" s="158" t="str">
        <f t="shared" si="850"/>
        <v>EUR</v>
      </c>
      <c r="K9056" s="158" t="str">
        <f t="shared" si="851"/>
        <v>USD</v>
      </c>
      <c r="L9056" s="158" t="str">
        <f t="shared" si="848"/>
        <v>EURUSD45491</v>
      </c>
      <c r="M9056" s="160">
        <f t="shared" si="852"/>
        <v>45491</v>
      </c>
      <c r="N9056" s="158">
        <v>1</v>
      </c>
      <c r="O9056" s="158">
        <v>1.093</v>
      </c>
      <c r="P9056" s="161">
        <f t="shared" si="849"/>
        <v>1.093</v>
      </c>
    </row>
    <row r="9057" spans="9:16" x14ac:dyDescent="0.2">
      <c r="I9057" s="158">
        <f t="shared" si="847"/>
        <v>22</v>
      </c>
      <c r="J9057" s="158" t="str">
        <f t="shared" si="850"/>
        <v>EUR</v>
      </c>
      <c r="K9057" s="158" t="str">
        <f t="shared" si="851"/>
        <v>USD</v>
      </c>
      <c r="L9057" s="158" t="str">
        <f t="shared" si="848"/>
        <v>EURUSD45492</v>
      </c>
      <c r="M9057" s="160">
        <f t="shared" si="852"/>
        <v>45492</v>
      </c>
      <c r="N9057" s="158">
        <v>1</v>
      </c>
      <c r="O9057" s="158">
        <v>1.089</v>
      </c>
      <c r="P9057" s="161">
        <f t="shared" si="849"/>
        <v>1.089</v>
      </c>
    </row>
    <row r="9058" spans="9:16" x14ac:dyDescent="0.2">
      <c r="I9058" s="158">
        <f t="shared" si="847"/>
        <v>22</v>
      </c>
      <c r="J9058" s="158" t="str">
        <f t="shared" si="850"/>
        <v>EUR</v>
      </c>
      <c r="K9058" s="158" t="str">
        <f t="shared" si="851"/>
        <v>USD</v>
      </c>
      <c r="L9058" s="158" t="str">
        <f t="shared" si="848"/>
        <v>EURUSD45493</v>
      </c>
      <c r="M9058" s="160">
        <f t="shared" si="852"/>
        <v>45493</v>
      </c>
      <c r="N9058" s="158">
        <v>1</v>
      </c>
      <c r="O9058" s="158">
        <v>1.089</v>
      </c>
      <c r="P9058" s="161">
        <f t="shared" si="849"/>
        <v>1.089</v>
      </c>
    </row>
    <row r="9059" spans="9:16" x14ac:dyDescent="0.2">
      <c r="I9059" s="158">
        <f t="shared" si="847"/>
        <v>22</v>
      </c>
      <c r="J9059" s="158" t="str">
        <f t="shared" si="850"/>
        <v>EUR</v>
      </c>
      <c r="K9059" s="158" t="str">
        <f t="shared" si="851"/>
        <v>USD</v>
      </c>
      <c r="L9059" s="158" t="str">
        <f t="shared" si="848"/>
        <v>EURUSD45494</v>
      </c>
      <c r="M9059" s="160">
        <f t="shared" si="852"/>
        <v>45494</v>
      </c>
      <c r="N9059" s="158">
        <v>1</v>
      </c>
      <c r="O9059" s="158">
        <v>1.089</v>
      </c>
      <c r="P9059" s="161">
        <f t="shared" si="849"/>
        <v>1.089</v>
      </c>
    </row>
    <row r="9060" spans="9:16" x14ac:dyDescent="0.2">
      <c r="I9060" s="158">
        <f t="shared" si="847"/>
        <v>22</v>
      </c>
      <c r="J9060" s="158" t="str">
        <f t="shared" si="850"/>
        <v>EUR</v>
      </c>
      <c r="K9060" s="158" t="str">
        <f t="shared" si="851"/>
        <v>USD</v>
      </c>
      <c r="L9060" s="158" t="str">
        <f t="shared" si="848"/>
        <v>EURUSD45495</v>
      </c>
      <c r="M9060" s="160">
        <f t="shared" si="852"/>
        <v>45495</v>
      </c>
      <c r="N9060" s="158">
        <v>1</v>
      </c>
      <c r="O9060" s="158">
        <v>1.0888</v>
      </c>
      <c r="P9060" s="161">
        <f t="shared" si="849"/>
        <v>1.0888</v>
      </c>
    </row>
    <row r="9061" spans="9:16" x14ac:dyDescent="0.2">
      <c r="I9061" s="158">
        <f t="shared" si="847"/>
        <v>22</v>
      </c>
      <c r="J9061" s="158" t="str">
        <f t="shared" si="850"/>
        <v>EUR</v>
      </c>
      <c r="K9061" s="158" t="str">
        <f t="shared" si="851"/>
        <v>USD</v>
      </c>
      <c r="L9061" s="158" t="str">
        <f t="shared" si="848"/>
        <v>EURUSD45496</v>
      </c>
      <c r="M9061" s="160">
        <f t="shared" si="852"/>
        <v>45496</v>
      </c>
      <c r="N9061" s="158">
        <v>1</v>
      </c>
      <c r="O9061" s="158">
        <v>1.0860000000000001</v>
      </c>
      <c r="P9061" s="161">
        <f t="shared" si="849"/>
        <v>1.0860000000000001</v>
      </c>
    </row>
    <row r="9062" spans="9:16" x14ac:dyDescent="0.2">
      <c r="I9062" s="158">
        <f t="shared" si="847"/>
        <v>22</v>
      </c>
      <c r="J9062" s="158" t="str">
        <f t="shared" si="850"/>
        <v>EUR</v>
      </c>
      <c r="K9062" s="158" t="str">
        <f t="shared" si="851"/>
        <v>USD</v>
      </c>
      <c r="L9062" s="158" t="str">
        <f t="shared" si="848"/>
        <v>EURUSD45497</v>
      </c>
      <c r="M9062" s="160">
        <f t="shared" si="852"/>
        <v>45497</v>
      </c>
      <c r="N9062" s="158">
        <v>1</v>
      </c>
      <c r="O9062" s="158">
        <v>1.0848</v>
      </c>
      <c r="P9062" s="161">
        <f t="shared" si="849"/>
        <v>1.0848</v>
      </c>
    </row>
    <row r="9063" spans="9:16" x14ac:dyDescent="0.2">
      <c r="I9063" s="158">
        <f t="shared" si="847"/>
        <v>22</v>
      </c>
      <c r="J9063" s="158" t="str">
        <f t="shared" si="850"/>
        <v>EUR</v>
      </c>
      <c r="K9063" s="158" t="str">
        <f t="shared" si="851"/>
        <v>USD</v>
      </c>
      <c r="L9063" s="158" t="str">
        <f t="shared" si="848"/>
        <v>EURUSD45498</v>
      </c>
      <c r="M9063" s="160">
        <f t="shared" si="852"/>
        <v>45498</v>
      </c>
      <c r="N9063" s="158">
        <v>1</v>
      </c>
      <c r="O9063" s="158">
        <v>1.0851</v>
      </c>
      <c r="P9063" s="161">
        <f t="shared" si="849"/>
        <v>1.0851</v>
      </c>
    </row>
    <row r="9064" spans="9:16" x14ac:dyDescent="0.2">
      <c r="I9064" s="158">
        <f t="shared" si="847"/>
        <v>22</v>
      </c>
      <c r="J9064" s="158" t="str">
        <f t="shared" si="850"/>
        <v>EUR</v>
      </c>
      <c r="K9064" s="158" t="str">
        <f t="shared" si="851"/>
        <v>USD</v>
      </c>
      <c r="L9064" s="158" t="str">
        <f t="shared" si="848"/>
        <v>EURUSD45499</v>
      </c>
      <c r="M9064" s="160">
        <f t="shared" si="852"/>
        <v>45499</v>
      </c>
      <c r="N9064" s="158">
        <v>1</v>
      </c>
      <c r="O9064" s="158">
        <v>1.0860000000000001</v>
      </c>
      <c r="P9064" s="161">
        <f t="shared" si="849"/>
        <v>1.0860000000000001</v>
      </c>
    </row>
    <row r="9065" spans="9:16" x14ac:dyDescent="0.2">
      <c r="I9065" s="158">
        <f t="shared" si="847"/>
        <v>22</v>
      </c>
      <c r="J9065" s="158" t="str">
        <f t="shared" si="850"/>
        <v>EUR</v>
      </c>
      <c r="K9065" s="158" t="str">
        <f t="shared" si="851"/>
        <v>USD</v>
      </c>
      <c r="L9065" s="158" t="str">
        <f t="shared" si="848"/>
        <v>EURUSD45500</v>
      </c>
      <c r="M9065" s="160">
        <f t="shared" si="852"/>
        <v>45500</v>
      </c>
      <c r="N9065" s="158">
        <v>1</v>
      </c>
      <c r="O9065" s="158">
        <v>1.0860000000000001</v>
      </c>
      <c r="P9065" s="161">
        <f t="shared" si="849"/>
        <v>1.0860000000000001</v>
      </c>
    </row>
    <row r="9066" spans="9:16" x14ac:dyDescent="0.2">
      <c r="I9066" s="158">
        <f t="shared" ref="I9066:I9129" si="853">IF(M9065=$G$2,I9065+1,I9065)</f>
        <v>22</v>
      </c>
      <c r="J9066" s="158" t="str">
        <f t="shared" si="850"/>
        <v>EUR</v>
      </c>
      <c r="K9066" s="158" t="str">
        <f t="shared" si="851"/>
        <v>USD</v>
      </c>
      <c r="L9066" s="158" t="str">
        <f t="shared" si="848"/>
        <v>EURUSD45501</v>
      </c>
      <c r="M9066" s="160">
        <f t="shared" si="852"/>
        <v>45501</v>
      </c>
      <c r="N9066" s="158">
        <v>1</v>
      </c>
      <c r="O9066" s="158">
        <v>1.0860000000000001</v>
      </c>
      <c r="P9066" s="161">
        <f t="shared" si="849"/>
        <v>1.0860000000000001</v>
      </c>
    </row>
    <row r="9067" spans="9:16" x14ac:dyDescent="0.2">
      <c r="I9067" s="158">
        <f t="shared" si="853"/>
        <v>22</v>
      </c>
      <c r="J9067" s="158" t="str">
        <f t="shared" si="850"/>
        <v>EUR</v>
      </c>
      <c r="K9067" s="158" t="str">
        <f t="shared" si="851"/>
        <v>USD</v>
      </c>
      <c r="L9067" s="158" t="str">
        <f t="shared" si="848"/>
        <v>EURUSD45502</v>
      </c>
      <c r="M9067" s="160">
        <f t="shared" si="852"/>
        <v>45502</v>
      </c>
      <c r="N9067" s="158">
        <v>1</v>
      </c>
      <c r="O9067" s="158">
        <v>1.0817000000000001</v>
      </c>
      <c r="P9067" s="161">
        <f t="shared" si="849"/>
        <v>1.0817000000000001</v>
      </c>
    </row>
    <row r="9068" spans="9:16" x14ac:dyDescent="0.2">
      <c r="I9068" s="158">
        <f t="shared" si="853"/>
        <v>22</v>
      </c>
      <c r="J9068" s="158" t="str">
        <f t="shared" si="850"/>
        <v>EUR</v>
      </c>
      <c r="K9068" s="158" t="str">
        <f t="shared" si="851"/>
        <v>USD</v>
      </c>
      <c r="L9068" s="158" t="str">
        <f t="shared" si="848"/>
        <v>EURUSD45503</v>
      </c>
      <c r="M9068" s="160">
        <f t="shared" si="852"/>
        <v>45503</v>
      </c>
      <c r="N9068" s="158">
        <v>1</v>
      </c>
      <c r="O9068" s="158">
        <v>1.0824</v>
      </c>
      <c r="P9068" s="161">
        <f t="shared" si="849"/>
        <v>1.0824</v>
      </c>
    </row>
    <row r="9069" spans="9:16" x14ac:dyDescent="0.2">
      <c r="I9069" s="158">
        <f t="shared" si="853"/>
        <v>22</v>
      </c>
      <c r="J9069" s="158" t="str">
        <f t="shared" si="850"/>
        <v>EUR</v>
      </c>
      <c r="K9069" s="158" t="str">
        <f t="shared" si="851"/>
        <v>USD</v>
      </c>
      <c r="L9069" s="158" t="str">
        <f t="shared" si="848"/>
        <v>EURUSD45504</v>
      </c>
      <c r="M9069" s="160">
        <f t="shared" si="852"/>
        <v>45504</v>
      </c>
      <c r="N9069" s="158">
        <v>1</v>
      </c>
      <c r="O9069" s="158">
        <v>1.0828</v>
      </c>
      <c r="P9069" s="161">
        <f t="shared" si="849"/>
        <v>1.0828</v>
      </c>
    </row>
    <row r="9070" spans="9:16" x14ac:dyDescent="0.2">
      <c r="I9070" s="158">
        <f t="shared" si="853"/>
        <v>22</v>
      </c>
      <c r="J9070" s="158" t="str">
        <f t="shared" si="850"/>
        <v>EUR</v>
      </c>
      <c r="K9070" s="158" t="str">
        <f t="shared" si="851"/>
        <v>USD</v>
      </c>
      <c r="L9070" s="158" t="str">
        <f t="shared" si="848"/>
        <v>EURUSD45505</v>
      </c>
      <c r="M9070" s="160">
        <f t="shared" si="852"/>
        <v>45505</v>
      </c>
      <c r="N9070" s="158">
        <v>1</v>
      </c>
      <c r="O9070" s="158">
        <v>1.0789</v>
      </c>
      <c r="P9070" s="161">
        <f t="shared" si="849"/>
        <v>1.0789</v>
      </c>
    </row>
    <row r="9071" spans="9:16" x14ac:dyDescent="0.2">
      <c r="I9071" s="158">
        <f t="shared" si="853"/>
        <v>22</v>
      </c>
      <c r="J9071" s="158" t="str">
        <f t="shared" si="850"/>
        <v>EUR</v>
      </c>
      <c r="K9071" s="158" t="str">
        <f t="shared" si="851"/>
        <v>USD</v>
      </c>
      <c r="L9071" s="158" t="str">
        <f t="shared" si="848"/>
        <v>EURUSD45506</v>
      </c>
      <c r="M9071" s="160">
        <f t="shared" si="852"/>
        <v>45506</v>
      </c>
      <c r="N9071" s="158">
        <v>1</v>
      </c>
      <c r="O9071" s="158">
        <v>1.0834999999999999</v>
      </c>
      <c r="P9071" s="161">
        <f t="shared" si="849"/>
        <v>1.0834999999999999</v>
      </c>
    </row>
    <row r="9072" spans="9:16" x14ac:dyDescent="0.2">
      <c r="I9072" s="158">
        <f t="shared" si="853"/>
        <v>22</v>
      </c>
      <c r="J9072" s="158" t="str">
        <f t="shared" si="850"/>
        <v>EUR</v>
      </c>
      <c r="K9072" s="158" t="str">
        <f t="shared" si="851"/>
        <v>USD</v>
      </c>
      <c r="L9072" s="158" t="str">
        <f t="shared" si="848"/>
        <v>EURUSD45507</v>
      </c>
      <c r="M9072" s="160">
        <f t="shared" si="852"/>
        <v>45507</v>
      </c>
      <c r="N9072" s="158">
        <v>1</v>
      </c>
      <c r="O9072" s="158">
        <v>1.0834999999999999</v>
      </c>
      <c r="P9072" s="161">
        <f t="shared" si="849"/>
        <v>1.0834999999999999</v>
      </c>
    </row>
    <row r="9073" spans="9:16" x14ac:dyDescent="0.2">
      <c r="I9073" s="158">
        <f t="shared" si="853"/>
        <v>22</v>
      </c>
      <c r="J9073" s="158" t="str">
        <f t="shared" si="850"/>
        <v>EUR</v>
      </c>
      <c r="K9073" s="158" t="str">
        <f t="shared" si="851"/>
        <v>USD</v>
      </c>
      <c r="L9073" s="158" t="str">
        <f t="shared" si="848"/>
        <v>EURUSD45508</v>
      </c>
      <c r="M9073" s="160">
        <f t="shared" si="852"/>
        <v>45508</v>
      </c>
      <c r="N9073" s="158">
        <v>1</v>
      </c>
      <c r="O9073" s="158">
        <v>1.0834999999999999</v>
      </c>
      <c r="P9073" s="161">
        <f t="shared" si="849"/>
        <v>1.0834999999999999</v>
      </c>
    </row>
    <row r="9074" spans="9:16" x14ac:dyDescent="0.2">
      <c r="I9074" s="158">
        <f t="shared" si="853"/>
        <v>22</v>
      </c>
      <c r="J9074" s="158" t="str">
        <f t="shared" si="850"/>
        <v>EUR</v>
      </c>
      <c r="K9074" s="158" t="str">
        <f t="shared" si="851"/>
        <v>USD</v>
      </c>
      <c r="L9074" s="158" t="str">
        <f t="shared" si="848"/>
        <v>EURUSD45509</v>
      </c>
      <c r="M9074" s="160">
        <f t="shared" si="852"/>
        <v>45509</v>
      </c>
      <c r="N9074" s="158">
        <v>1</v>
      </c>
      <c r="O9074" s="158">
        <v>1.0966</v>
      </c>
      <c r="P9074" s="161">
        <f t="shared" si="849"/>
        <v>1.0966</v>
      </c>
    </row>
    <row r="9075" spans="9:16" x14ac:dyDescent="0.2">
      <c r="I9075" s="158">
        <f t="shared" si="853"/>
        <v>22</v>
      </c>
      <c r="J9075" s="158" t="str">
        <f t="shared" si="850"/>
        <v>EUR</v>
      </c>
      <c r="K9075" s="158" t="str">
        <f t="shared" si="851"/>
        <v>USD</v>
      </c>
      <c r="L9075" s="158" t="str">
        <f t="shared" si="848"/>
        <v>EURUSD45510</v>
      </c>
      <c r="M9075" s="160">
        <f t="shared" si="852"/>
        <v>45510</v>
      </c>
      <c r="N9075" s="158">
        <v>1</v>
      </c>
      <c r="O9075" s="158">
        <v>1.0914999999999999</v>
      </c>
      <c r="P9075" s="161">
        <f t="shared" si="849"/>
        <v>1.0914999999999999</v>
      </c>
    </row>
    <row r="9076" spans="9:16" x14ac:dyDescent="0.2">
      <c r="I9076" s="158">
        <f t="shared" si="853"/>
        <v>22</v>
      </c>
      <c r="J9076" s="158" t="str">
        <f t="shared" si="850"/>
        <v>EUR</v>
      </c>
      <c r="K9076" s="158" t="str">
        <f t="shared" si="851"/>
        <v>USD</v>
      </c>
      <c r="L9076" s="158" t="str">
        <f t="shared" si="848"/>
        <v>EURUSD45511</v>
      </c>
      <c r="M9076" s="160">
        <f t="shared" si="852"/>
        <v>45511</v>
      </c>
      <c r="N9076" s="158">
        <v>1</v>
      </c>
      <c r="O9076" s="158">
        <v>1.0922000000000001</v>
      </c>
      <c r="P9076" s="161">
        <f t="shared" si="849"/>
        <v>1.0922000000000001</v>
      </c>
    </row>
    <row r="9077" spans="9:16" x14ac:dyDescent="0.2">
      <c r="I9077" s="158">
        <f t="shared" si="853"/>
        <v>22</v>
      </c>
      <c r="J9077" s="158" t="str">
        <f t="shared" si="850"/>
        <v>EUR</v>
      </c>
      <c r="K9077" s="158" t="str">
        <f t="shared" si="851"/>
        <v>USD</v>
      </c>
      <c r="L9077" s="158" t="str">
        <f t="shared" si="848"/>
        <v>EURUSD45512</v>
      </c>
      <c r="M9077" s="160">
        <f t="shared" si="852"/>
        <v>45512</v>
      </c>
      <c r="N9077" s="158">
        <v>1</v>
      </c>
      <c r="O9077" s="158">
        <v>1.093</v>
      </c>
      <c r="P9077" s="161">
        <f t="shared" si="849"/>
        <v>1.093</v>
      </c>
    </row>
    <row r="9078" spans="9:16" x14ac:dyDescent="0.2">
      <c r="I9078" s="158">
        <f t="shared" si="853"/>
        <v>22</v>
      </c>
      <c r="J9078" s="158" t="str">
        <f t="shared" si="850"/>
        <v>EUR</v>
      </c>
      <c r="K9078" s="158" t="str">
        <f t="shared" si="851"/>
        <v>USD</v>
      </c>
      <c r="L9078" s="158" t="str">
        <f t="shared" si="848"/>
        <v>EURUSD45513</v>
      </c>
      <c r="M9078" s="160">
        <f t="shared" si="852"/>
        <v>45513</v>
      </c>
      <c r="N9078" s="158">
        <v>1</v>
      </c>
      <c r="O9078" s="158">
        <v>1.0916999999999999</v>
      </c>
      <c r="P9078" s="161">
        <f t="shared" si="849"/>
        <v>1.0916999999999999</v>
      </c>
    </row>
    <row r="9079" spans="9:16" x14ac:dyDescent="0.2">
      <c r="I9079" s="158">
        <f t="shared" si="853"/>
        <v>22</v>
      </c>
      <c r="J9079" s="158" t="str">
        <f t="shared" si="850"/>
        <v>EUR</v>
      </c>
      <c r="K9079" s="158" t="str">
        <f t="shared" si="851"/>
        <v>USD</v>
      </c>
      <c r="L9079" s="158" t="str">
        <f t="shared" si="848"/>
        <v>EURUSD45514</v>
      </c>
      <c r="M9079" s="160">
        <f t="shared" si="852"/>
        <v>45514</v>
      </c>
      <c r="N9079" s="158">
        <v>1</v>
      </c>
      <c r="O9079" s="158">
        <v>1.0916999999999999</v>
      </c>
      <c r="P9079" s="161">
        <f t="shared" si="849"/>
        <v>1.0916999999999999</v>
      </c>
    </row>
    <row r="9080" spans="9:16" x14ac:dyDescent="0.2">
      <c r="I9080" s="158">
        <f t="shared" si="853"/>
        <v>22</v>
      </c>
      <c r="J9080" s="158" t="str">
        <f t="shared" si="850"/>
        <v>EUR</v>
      </c>
      <c r="K9080" s="158" t="str">
        <f t="shared" si="851"/>
        <v>USD</v>
      </c>
      <c r="L9080" s="158" t="str">
        <f t="shared" si="848"/>
        <v>EURUSD45515</v>
      </c>
      <c r="M9080" s="160">
        <f t="shared" si="852"/>
        <v>45515</v>
      </c>
      <c r="N9080" s="158">
        <v>1</v>
      </c>
      <c r="O9080" s="158">
        <v>1.0916999999999999</v>
      </c>
      <c r="P9080" s="161">
        <f t="shared" si="849"/>
        <v>1.0916999999999999</v>
      </c>
    </row>
    <row r="9081" spans="9:16" x14ac:dyDescent="0.2">
      <c r="I9081" s="158">
        <f t="shared" si="853"/>
        <v>22</v>
      </c>
      <c r="J9081" s="158" t="str">
        <f t="shared" si="850"/>
        <v>EUR</v>
      </c>
      <c r="K9081" s="158" t="str">
        <f t="shared" si="851"/>
        <v>USD</v>
      </c>
      <c r="L9081" s="158" t="str">
        <f t="shared" si="848"/>
        <v>EURUSD45516</v>
      </c>
      <c r="M9081" s="160">
        <f t="shared" si="852"/>
        <v>45516</v>
      </c>
      <c r="N9081" s="158">
        <v>1</v>
      </c>
      <c r="O9081" s="158">
        <v>1.0925</v>
      </c>
      <c r="P9081" s="161">
        <f t="shared" si="849"/>
        <v>1.0925</v>
      </c>
    </row>
    <row r="9082" spans="9:16" x14ac:dyDescent="0.2">
      <c r="I9082" s="158">
        <f t="shared" si="853"/>
        <v>22</v>
      </c>
      <c r="J9082" s="158" t="str">
        <f t="shared" si="850"/>
        <v>EUR</v>
      </c>
      <c r="K9082" s="158" t="str">
        <f t="shared" si="851"/>
        <v>USD</v>
      </c>
      <c r="L9082" s="158" t="str">
        <f t="shared" si="848"/>
        <v>EURUSD45517</v>
      </c>
      <c r="M9082" s="160">
        <f t="shared" si="852"/>
        <v>45517</v>
      </c>
      <c r="N9082" s="158">
        <v>1</v>
      </c>
      <c r="O9082" s="158">
        <v>1.0931</v>
      </c>
      <c r="P9082" s="161">
        <f t="shared" si="849"/>
        <v>1.0931</v>
      </c>
    </row>
    <row r="9083" spans="9:16" x14ac:dyDescent="0.2">
      <c r="I9083" s="158">
        <f t="shared" si="853"/>
        <v>22</v>
      </c>
      <c r="J9083" s="158" t="str">
        <f t="shared" si="850"/>
        <v>EUR</v>
      </c>
      <c r="K9083" s="158" t="str">
        <f t="shared" si="851"/>
        <v>USD</v>
      </c>
      <c r="L9083" s="158" t="str">
        <f t="shared" si="848"/>
        <v>EURUSD45518</v>
      </c>
      <c r="M9083" s="160">
        <f t="shared" si="852"/>
        <v>45518</v>
      </c>
      <c r="N9083" s="158">
        <v>1</v>
      </c>
      <c r="O9083" s="158">
        <v>1.1019000000000001</v>
      </c>
      <c r="P9083" s="161">
        <f t="shared" si="849"/>
        <v>1.1019000000000001</v>
      </c>
    </row>
    <row r="9084" spans="9:16" x14ac:dyDescent="0.2">
      <c r="I9084" s="158">
        <f t="shared" si="853"/>
        <v>22</v>
      </c>
      <c r="J9084" s="158" t="str">
        <f t="shared" si="850"/>
        <v>EUR</v>
      </c>
      <c r="K9084" s="158" t="str">
        <f t="shared" si="851"/>
        <v>USD</v>
      </c>
      <c r="L9084" s="158" t="str">
        <f t="shared" si="848"/>
        <v>EURUSD45519</v>
      </c>
      <c r="M9084" s="160">
        <f t="shared" si="852"/>
        <v>45519</v>
      </c>
      <c r="N9084" s="158">
        <v>1</v>
      </c>
      <c r="O9084" s="158">
        <v>1.1011</v>
      </c>
      <c r="P9084" s="161">
        <f t="shared" si="849"/>
        <v>1.1011</v>
      </c>
    </row>
    <row r="9085" spans="9:16" x14ac:dyDescent="0.2">
      <c r="I9085" s="158">
        <f t="shared" si="853"/>
        <v>22</v>
      </c>
      <c r="J9085" s="158" t="str">
        <f t="shared" si="850"/>
        <v>EUR</v>
      </c>
      <c r="K9085" s="158" t="str">
        <f t="shared" si="851"/>
        <v>USD</v>
      </c>
      <c r="L9085" s="158" t="str">
        <f t="shared" si="848"/>
        <v>EURUSD45520</v>
      </c>
      <c r="M9085" s="160">
        <f t="shared" si="852"/>
        <v>45520</v>
      </c>
      <c r="N9085" s="158">
        <v>1</v>
      </c>
      <c r="O9085" s="158">
        <v>1.0993999999999999</v>
      </c>
      <c r="P9085" s="161">
        <f t="shared" si="849"/>
        <v>1.0993999999999999</v>
      </c>
    </row>
    <row r="9086" spans="9:16" x14ac:dyDescent="0.2">
      <c r="I9086" s="158">
        <f t="shared" si="853"/>
        <v>22</v>
      </c>
      <c r="J9086" s="158" t="str">
        <f t="shared" si="850"/>
        <v>EUR</v>
      </c>
      <c r="K9086" s="158" t="str">
        <f t="shared" si="851"/>
        <v>USD</v>
      </c>
      <c r="L9086" s="158" t="str">
        <f t="shared" si="848"/>
        <v>EURUSD45521</v>
      </c>
      <c r="M9086" s="160">
        <f t="shared" si="852"/>
        <v>45521</v>
      </c>
      <c r="N9086" s="158">
        <v>1</v>
      </c>
      <c r="O9086" s="158">
        <v>1.0993999999999999</v>
      </c>
      <c r="P9086" s="161">
        <f t="shared" si="849"/>
        <v>1.0993999999999999</v>
      </c>
    </row>
    <row r="9087" spans="9:16" x14ac:dyDescent="0.2">
      <c r="I9087" s="158">
        <f t="shared" si="853"/>
        <v>22</v>
      </c>
      <c r="J9087" s="158" t="str">
        <f t="shared" si="850"/>
        <v>EUR</v>
      </c>
      <c r="K9087" s="158" t="str">
        <f t="shared" si="851"/>
        <v>USD</v>
      </c>
      <c r="L9087" s="158" t="str">
        <f t="shared" si="848"/>
        <v>EURUSD45522</v>
      </c>
      <c r="M9087" s="160">
        <f t="shared" si="852"/>
        <v>45522</v>
      </c>
      <c r="N9087" s="158">
        <v>1</v>
      </c>
      <c r="O9087" s="158">
        <v>1.0993999999999999</v>
      </c>
      <c r="P9087" s="161">
        <f t="shared" si="849"/>
        <v>1.0993999999999999</v>
      </c>
    </row>
    <row r="9088" spans="9:16" x14ac:dyDescent="0.2">
      <c r="I9088" s="158">
        <f t="shared" si="853"/>
        <v>22</v>
      </c>
      <c r="J9088" s="158" t="str">
        <f t="shared" si="850"/>
        <v>EUR</v>
      </c>
      <c r="K9088" s="158" t="str">
        <f t="shared" si="851"/>
        <v>USD</v>
      </c>
      <c r="L9088" s="158" t="str">
        <f t="shared" si="848"/>
        <v>EURUSD45523</v>
      </c>
      <c r="M9088" s="160">
        <f t="shared" si="852"/>
        <v>45523</v>
      </c>
      <c r="N9088" s="158">
        <v>1</v>
      </c>
      <c r="O9088" s="158">
        <v>1.1041000000000001</v>
      </c>
      <c r="P9088" s="161">
        <f t="shared" si="849"/>
        <v>1.1041000000000001</v>
      </c>
    </row>
    <row r="9089" spans="9:16" x14ac:dyDescent="0.2">
      <c r="I9089" s="158">
        <f t="shared" si="853"/>
        <v>22</v>
      </c>
      <c r="J9089" s="158" t="str">
        <f t="shared" si="850"/>
        <v>EUR</v>
      </c>
      <c r="K9089" s="158" t="str">
        <f t="shared" si="851"/>
        <v>USD</v>
      </c>
      <c r="L9089" s="158" t="str">
        <f t="shared" si="848"/>
        <v>EURUSD45524</v>
      </c>
      <c r="M9089" s="160">
        <f t="shared" si="852"/>
        <v>45524</v>
      </c>
      <c r="N9089" s="158">
        <v>1</v>
      </c>
      <c r="O9089" s="158">
        <v>1.1084000000000001</v>
      </c>
      <c r="P9089" s="161">
        <f t="shared" si="849"/>
        <v>1.1084000000000001</v>
      </c>
    </row>
    <row r="9090" spans="9:16" x14ac:dyDescent="0.2">
      <c r="I9090" s="158">
        <f t="shared" si="853"/>
        <v>22</v>
      </c>
      <c r="J9090" s="158" t="str">
        <f t="shared" si="850"/>
        <v>EUR</v>
      </c>
      <c r="K9090" s="158" t="str">
        <f t="shared" si="851"/>
        <v>USD</v>
      </c>
      <c r="L9090" s="158" t="str">
        <f t="shared" si="848"/>
        <v>EURUSD45525</v>
      </c>
      <c r="M9090" s="160">
        <f t="shared" si="852"/>
        <v>45525</v>
      </c>
      <c r="N9090" s="158">
        <v>1</v>
      </c>
      <c r="O9090" s="158">
        <v>1.1115999999999999</v>
      </c>
      <c r="P9090" s="161">
        <f t="shared" si="849"/>
        <v>1.1115999999999999</v>
      </c>
    </row>
    <row r="9091" spans="9:16" x14ac:dyDescent="0.2">
      <c r="I9091" s="158">
        <f t="shared" si="853"/>
        <v>22</v>
      </c>
      <c r="J9091" s="158" t="str">
        <f t="shared" si="850"/>
        <v>EUR</v>
      </c>
      <c r="K9091" s="158" t="str">
        <f t="shared" si="851"/>
        <v>USD</v>
      </c>
      <c r="L9091" s="158" t="str">
        <f t="shared" ref="L9091:L9154" si="854">J9091&amp;K9091&amp;M9091</f>
        <v>EURUSD45526</v>
      </c>
      <c r="M9091" s="160">
        <f t="shared" si="852"/>
        <v>45526</v>
      </c>
      <c r="N9091" s="158">
        <v>1</v>
      </c>
      <c r="O9091" s="158">
        <v>1.1134999999999999</v>
      </c>
      <c r="P9091" s="161">
        <f t="shared" ref="P9091:P9154" si="855">ROUND(N9091*O9091,4)</f>
        <v>1.1134999999999999</v>
      </c>
    </row>
    <row r="9092" spans="9:16" x14ac:dyDescent="0.2">
      <c r="I9092" s="158">
        <f t="shared" si="853"/>
        <v>22</v>
      </c>
      <c r="J9092" s="158" t="str">
        <f t="shared" ref="J9092:J9155" si="856">VLOOKUP($I9092,$A:$C,2,FALSE)</f>
        <v>EUR</v>
      </c>
      <c r="K9092" s="158" t="str">
        <f t="shared" ref="K9092:K9155" si="857">VLOOKUP($I9092,$A:$C,3,FALSE)</f>
        <v>USD</v>
      </c>
      <c r="L9092" s="158" t="str">
        <f t="shared" si="854"/>
        <v>EURUSD45527</v>
      </c>
      <c r="M9092" s="160">
        <f t="shared" ref="M9092:M9155" si="858">IF(I9092=I9091,M9091+1,$G$1)</f>
        <v>45527</v>
      </c>
      <c r="N9092" s="158">
        <v>1</v>
      </c>
      <c r="O9092" s="158">
        <v>1.1121000000000001</v>
      </c>
      <c r="P9092" s="161">
        <f t="shared" si="855"/>
        <v>1.1121000000000001</v>
      </c>
    </row>
    <row r="9093" spans="9:16" x14ac:dyDescent="0.2">
      <c r="I9093" s="158">
        <f t="shared" si="853"/>
        <v>22</v>
      </c>
      <c r="J9093" s="158" t="str">
        <f t="shared" si="856"/>
        <v>EUR</v>
      </c>
      <c r="K9093" s="158" t="str">
        <f t="shared" si="857"/>
        <v>USD</v>
      </c>
      <c r="L9093" s="158" t="str">
        <f t="shared" si="854"/>
        <v>EURUSD45528</v>
      </c>
      <c r="M9093" s="160">
        <f t="shared" si="858"/>
        <v>45528</v>
      </c>
      <c r="N9093" s="158">
        <v>1</v>
      </c>
      <c r="O9093" s="158">
        <v>1.1121000000000001</v>
      </c>
      <c r="P9093" s="161">
        <f t="shared" si="855"/>
        <v>1.1121000000000001</v>
      </c>
    </row>
    <row r="9094" spans="9:16" x14ac:dyDescent="0.2">
      <c r="I9094" s="158">
        <f t="shared" si="853"/>
        <v>22</v>
      </c>
      <c r="J9094" s="158" t="str">
        <f t="shared" si="856"/>
        <v>EUR</v>
      </c>
      <c r="K9094" s="158" t="str">
        <f t="shared" si="857"/>
        <v>USD</v>
      </c>
      <c r="L9094" s="158" t="str">
        <f t="shared" si="854"/>
        <v>EURUSD45529</v>
      </c>
      <c r="M9094" s="160">
        <f t="shared" si="858"/>
        <v>45529</v>
      </c>
      <c r="N9094" s="158">
        <v>1</v>
      </c>
      <c r="O9094" s="158">
        <v>1.1121000000000001</v>
      </c>
      <c r="P9094" s="161">
        <f t="shared" si="855"/>
        <v>1.1121000000000001</v>
      </c>
    </row>
    <row r="9095" spans="9:16" x14ac:dyDescent="0.2">
      <c r="I9095" s="158">
        <f t="shared" si="853"/>
        <v>22</v>
      </c>
      <c r="J9095" s="158" t="str">
        <f t="shared" si="856"/>
        <v>EUR</v>
      </c>
      <c r="K9095" s="158" t="str">
        <f t="shared" si="857"/>
        <v>USD</v>
      </c>
      <c r="L9095" s="158" t="str">
        <f t="shared" si="854"/>
        <v>EURUSD45530</v>
      </c>
      <c r="M9095" s="160">
        <f t="shared" si="858"/>
        <v>45530</v>
      </c>
      <c r="N9095" s="158">
        <v>1</v>
      </c>
      <c r="O9095" s="158">
        <v>1.1163000000000001</v>
      </c>
      <c r="P9095" s="161">
        <f t="shared" si="855"/>
        <v>1.1163000000000001</v>
      </c>
    </row>
    <row r="9096" spans="9:16" x14ac:dyDescent="0.2">
      <c r="I9096" s="158">
        <f t="shared" si="853"/>
        <v>22</v>
      </c>
      <c r="J9096" s="158" t="str">
        <f t="shared" si="856"/>
        <v>EUR</v>
      </c>
      <c r="K9096" s="158" t="str">
        <f t="shared" si="857"/>
        <v>USD</v>
      </c>
      <c r="L9096" s="158" t="str">
        <f t="shared" si="854"/>
        <v>EURUSD45531</v>
      </c>
      <c r="M9096" s="160">
        <f t="shared" si="858"/>
        <v>45531</v>
      </c>
      <c r="N9096" s="158">
        <v>1</v>
      </c>
      <c r="O9096" s="158">
        <v>1.1162000000000001</v>
      </c>
      <c r="P9096" s="161">
        <f t="shared" si="855"/>
        <v>1.1162000000000001</v>
      </c>
    </row>
    <row r="9097" spans="9:16" x14ac:dyDescent="0.2">
      <c r="I9097" s="158">
        <f t="shared" si="853"/>
        <v>22</v>
      </c>
      <c r="J9097" s="158" t="str">
        <f t="shared" si="856"/>
        <v>EUR</v>
      </c>
      <c r="K9097" s="158" t="str">
        <f t="shared" si="857"/>
        <v>USD</v>
      </c>
      <c r="L9097" s="158" t="str">
        <f t="shared" si="854"/>
        <v>EURUSD45532</v>
      </c>
      <c r="M9097" s="160">
        <f t="shared" si="858"/>
        <v>45532</v>
      </c>
      <c r="N9097" s="158">
        <v>1</v>
      </c>
      <c r="O9097" s="158">
        <v>1.1116999999999999</v>
      </c>
      <c r="P9097" s="161">
        <f t="shared" si="855"/>
        <v>1.1116999999999999</v>
      </c>
    </row>
    <row r="9098" spans="9:16" x14ac:dyDescent="0.2">
      <c r="I9098" s="158">
        <f t="shared" si="853"/>
        <v>22</v>
      </c>
      <c r="J9098" s="158" t="str">
        <f t="shared" si="856"/>
        <v>EUR</v>
      </c>
      <c r="K9098" s="158" t="str">
        <f t="shared" si="857"/>
        <v>USD</v>
      </c>
      <c r="L9098" s="158" t="str">
        <f t="shared" si="854"/>
        <v>EURUSD45533</v>
      </c>
      <c r="M9098" s="160">
        <f t="shared" si="858"/>
        <v>45533</v>
      </c>
      <c r="N9098" s="158">
        <v>1</v>
      </c>
      <c r="O9098" s="158">
        <v>1.1088</v>
      </c>
      <c r="P9098" s="161">
        <f t="shared" si="855"/>
        <v>1.1088</v>
      </c>
    </row>
    <row r="9099" spans="9:16" x14ac:dyDescent="0.2">
      <c r="I9099" s="158">
        <f t="shared" si="853"/>
        <v>22</v>
      </c>
      <c r="J9099" s="158" t="str">
        <f t="shared" si="856"/>
        <v>EUR</v>
      </c>
      <c r="K9099" s="158" t="str">
        <f t="shared" si="857"/>
        <v>USD</v>
      </c>
      <c r="L9099" s="158" t="str">
        <f t="shared" si="854"/>
        <v>EURUSD45534</v>
      </c>
      <c r="M9099" s="160">
        <f t="shared" si="858"/>
        <v>45534</v>
      </c>
      <c r="N9099" s="158">
        <v>1</v>
      </c>
      <c r="O9099" s="158">
        <v>1.1087</v>
      </c>
      <c r="P9099" s="161">
        <f t="shared" si="855"/>
        <v>1.1087</v>
      </c>
    </row>
    <row r="9100" spans="9:16" x14ac:dyDescent="0.2">
      <c r="I9100" s="158">
        <f t="shared" si="853"/>
        <v>22</v>
      </c>
      <c r="J9100" s="158" t="str">
        <f t="shared" si="856"/>
        <v>EUR</v>
      </c>
      <c r="K9100" s="158" t="str">
        <f t="shared" si="857"/>
        <v>USD</v>
      </c>
      <c r="L9100" s="158" t="str">
        <f t="shared" si="854"/>
        <v>EURUSD45535</v>
      </c>
      <c r="M9100" s="160">
        <f t="shared" si="858"/>
        <v>45535</v>
      </c>
      <c r="N9100" s="158">
        <v>1</v>
      </c>
      <c r="O9100" s="158">
        <v>1.1087</v>
      </c>
      <c r="P9100" s="161">
        <f t="shared" si="855"/>
        <v>1.1087</v>
      </c>
    </row>
    <row r="9101" spans="9:16" x14ac:dyDescent="0.2">
      <c r="I9101" s="158">
        <f t="shared" si="853"/>
        <v>22</v>
      </c>
      <c r="J9101" s="158" t="str">
        <f t="shared" si="856"/>
        <v>EUR</v>
      </c>
      <c r="K9101" s="158" t="str">
        <f t="shared" si="857"/>
        <v>USD</v>
      </c>
      <c r="L9101" s="158" t="str">
        <f t="shared" si="854"/>
        <v>EURUSD45536</v>
      </c>
      <c r="M9101" s="160">
        <f t="shared" si="858"/>
        <v>45536</v>
      </c>
      <c r="N9101" s="158">
        <v>1</v>
      </c>
      <c r="O9101" s="158">
        <v>1.1087</v>
      </c>
      <c r="P9101" s="161">
        <f t="shared" si="855"/>
        <v>1.1087</v>
      </c>
    </row>
    <row r="9102" spans="9:16" x14ac:dyDescent="0.2">
      <c r="I9102" s="158">
        <f t="shared" si="853"/>
        <v>22</v>
      </c>
      <c r="J9102" s="158" t="str">
        <f t="shared" si="856"/>
        <v>EUR</v>
      </c>
      <c r="K9102" s="158" t="str">
        <f t="shared" si="857"/>
        <v>USD</v>
      </c>
      <c r="L9102" s="158" t="str">
        <f t="shared" si="854"/>
        <v>EURUSD45537</v>
      </c>
      <c r="M9102" s="160">
        <f t="shared" si="858"/>
        <v>45537</v>
      </c>
      <c r="N9102" s="158">
        <v>1</v>
      </c>
      <c r="O9102" s="158">
        <v>1.1061000000000001</v>
      </c>
      <c r="P9102" s="161">
        <f t="shared" si="855"/>
        <v>1.1061000000000001</v>
      </c>
    </row>
    <row r="9103" spans="9:16" x14ac:dyDescent="0.2">
      <c r="I9103" s="158">
        <f t="shared" si="853"/>
        <v>22</v>
      </c>
      <c r="J9103" s="158" t="str">
        <f t="shared" si="856"/>
        <v>EUR</v>
      </c>
      <c r="K9103" s="158" t="str">
        <f t="shared" si="857"/>
        <v>USD</v>
      </c>
      <c r="L9103" s="158" t="str">
        <f t="shared" si="854"/>
        <v>EURUSD45538</v>
      </c>
      <c r="M9103" s="160">
        <f t="shared" si="858"/>
        <v>45538</v>
      </c>
      <c r="N9103" s="158">
        <v>1</v>
      </c>
      <c r="O9103" s="158">
        <v>1.1034999999999999</v>
      </c>
      <c r="P9103" s="161">
        <f t="shared" si="855"/>
        <v>1.1034999999999999</v>
      </c>
    </row>
    <row r="9104" spans="9:16" x14ac:dyDescent="0.2">
      <c r="I9104" s="158">
        <f t="shared" si="853"/>
        <v>22</v>
      </c>
      <c r="J9104" s="158" t="str">
        <f t="shared" si="856"/>
        <v>EUR</v>
      </c>
      <c r="K9104" s="158" t="str">
        <f t="shared" si="857"/>
        <v>USD</v>
      </c>
      <c r="L9104" s="158" t="str">
        <f t="shared" si="854"/>
        <v>EURUSD45539</v>
      </c>
      <c r="M9104" s="160">
        <f t="shared" si="858"/>
        <v>45539</v>
      </c>
      <c r="N9104" s="158">
        <v>1</v>
      </c>
      <c r="O9104" s="158">
        <v>1.105</v>
      </c>
      <c r="P9104" s="161">
        <f t="shared" si="855"/>
        <v>1.105</v>
      </c>
    </row>
    <row r="9105" spans="9:16" x14ac:dyDescent="0.2">
      <c r="I9105" s="158">
        <f t="shared" si="853"/>
        <v>22</v>
      </c>
      <c r="J9105" s="158" t="str">
        <f t="shared" si="856"/>
        <v>EUR</v>
      </c>
      <c r="K9105" s="158" t="str">
        <f t="shared" si="857"/>
        <v>USD</v>
      </c>
      <c r="L9105" s="158" t="str">
        <f t="shared" si="854"/>
        <v>EURUSD45540</v>
      </c>
      <c r="M9105" s="160">
        <f t="shared" si="858"/>
        <v>45540</v>
      </c>
      <c r="N9105" s="158">
        <v>1</v>
      </c>
      <c r="O9105" s="158">
        <v>1.1096999999999999</v>
      </c>
      <c r="P9105" s="161">
        <f t="shared" si="855"/>
        <v>1.1096999999999999</v>
      </c>
    </row>
    <row r="9106" spans="9:16" x14ac:dyDescent="0.2">
      <c r="I9106" s="158">
        <f t="shared" si="853"/>
        <v>22</v>
      </c>
      <c r="J9106" s="158" t="str">
        <f t="shared" si="856"/>
        <v>EUR</v>
      </c>
      <c r="K9106" s="158" t="str">
        <f t="shared" si="857"/>
        <v>USD</v>
      </c>
      <c r="L9106" s="158" t="str">
        <f t="shared" si="854"/>
        <v>EURUSD45541</v>
      </c>
      <c r="M9106" s="160">
        <f t="shared" si="858"/>
        <v>45541</v>
      </c>
      <c r="N9106" s="158">
        <v>1</v>
      </c>
      <c r="O9106" s="158">
        <v>1.1103000000000001</v>
      </c>
      <c r="P9106" s="161">
        <f t="shared" si="855"/>
        <v>1.1103000000000001</v>
      </c>
    </row>
    <row r="9107" spans="9:16" x14ac:dyDescent="0.2">
      <c r="I9107" s="158">
        <f t="shared" si="853"/>
        <v>22</v>
      </c>
      <c r="J9107" s="158" t="str">
        <f t="shared" si="856"/>
        <v>EUR</v>
      </c>
      <c r="K9107" s="158" t="str">
        <f t="shared" si="857"/>
        <v>USD</v>
      </c>
      <c r="L9107" s="158" t="str">
        <f t="shared" si="854"/>
        <v>EURUSD45542</v>
      </c>
      <c r="M9107" s="160">
        <f t="shared" si="858"/>
        <v>45542</v>
      </c>
      <c r="N9107" s="158">
        <v>1</v>
      </c>
      <c r="O9107" s="158">
        <v>1.1103000000000001</v>
      </c>
      <c r="P9107" s="161">
        <f t="shared" si="855"/>
        <v>1.1103000000000001</v>
      </c>
    </row>
    <row r="9108" spans="9:16" x14ac:dyDescent="0.2">
      <c r="I9108" s="158">
        <f t="shared" si="853"/>
        <v>22</v>
      </c>
      <c r="J9108" s="158" t="str">
        <f t="shared" si="856"/>
        <v>EUR</v>
      </c>
      <c r="K9108" s="158" t="str">
        <f t="shared" si="857"/>
        <v>USD</v>
      </c>
      <c r="L9108" s="158" t="str">
        <f t="shared" si="854"/>
        <v>EURUSD45543</v>
      </c>
      <c r="M9108" s="160">
        <f t="shared" si="858"/>
        <v>45543</v>
      </c>
      <c r="N9108" s="158">
        <v>1</v>
      </c>
      <c r="O9108" s="158">
        <v>1.1103000000000001</v>
      </c>
      <c r="P9108" s="161">
        <f t="shared" si="855"/>
        <v>1.1103000000000001</v>
      </c>
    </row>
    <row r="9109" spans="9:16" x14ac:dyDescent="0.2">
      <c r="I9109" s="158">
        <f t="shared" si="853"/>
        <v>22</v>
      </c>
      <c r="J9109" s="158" t="str">
        <f t="shared" si="856"/>
        <v>EUR</v>
      </c>
      <c r="K9109" s="158" t="str">
        <f t="shared" si="857"/>
        <v>USD</v>
      </c>
      <c r="L9109" s="158" t="str">
        <f t="shared" si="854"/>
        <v>EURUSD45544</v>
      </c>
      <c r="M9109" s="160">
        <f t="shared" si="858"/>
        <v>45544</v>
      </c>
      <c r="N9109" s="158">
        <v>1</v>
      </c>
      <c r="O9109" s="158">
        <v>1.1043000000000001</v>
      </c>
      <c r="P9109" s="161">
        <f t="shared" si="855"/>
        <v>1.1043000000000001</v>
      </c>
    </row>
    <row r="9110" spans="9:16" x14ac:dyDescent="0.2">
      <c r="I9110" s="158">
        <f t="shared" si="853"/>
        <v>22</v>
      </c>
      <c r="J9110" s="158" t="str">
        <f t="shared" si="856"/>
        <v>EUR</v>
      </c>
      <c r="K9110" s="158" t="str">
        <f t="shared" si="857"/>
        <v>USD</v>
      </c>
      <c r="L9110" s="158" t="str">
        <f t="shared" si="854"/>
        <v>EURUSD45545</v>
      </c>
      <c r="M9110" s="160">
        <f t="shared" si="858"/>
        <v>45545</v>
      </c>
      <c r="N9110" s="158">
        <v>1</v>
      </c>
      <c r="O9110" s="158">
        <v>1.1031</v>
      </c>
      <c r="P9110" s="161">
        <f t="shared" si="855"/>
        <v>1.1031</v>
      </c>
    </row>
    <row r="9111" spans="9:16" x14ac:dyDescent="0.2">
      <c r="I9111" s="158">
        <f t="shared" si="853"/>
        <v>22</v>
      </c>
      <c r="J9111" s="158" t="str">
        <f t="shared" si="856"/>
        <v>EUR</v>
      </c>
      <c r="K9111" s="158" t="str">
        <f t="shared" si="857"/>
        <v>USD</v>
      </c>
      <c r="L9111" s="158" t="str">
        <f t="shared" si="854"/>
        <v>EURUSD45546</v>
      </c>
      <c r="M9111" s="160">
        <f t="shared" si="858"/>
        <v>45546</v>
      </c>
      <c r="N9111" s="158">
        <v>1</v>
      </c>
      <c r="O9111" s="158">
        <v>1.1043000000000001</v>
      </c>
      <c r="P9111" s="161">
        <f t="shared" si="855"/>
        <v>1.1043000000000001</v>
      </c>
    </row>
    <row r="9112" spans="9:16" x14ac:dyDescent="0.2">
      <c r="I9112" s="158">
        <f t="shared" si="853"/>
        <v>22</v>
      </c>
      <c r="J9112" s="158" t="str">
        <f t="shared" si="856"/>
        <v>EUR</v>
      </c>
      <c r="K9112" s="158" t="str">
        <f t="shared" si="857"/>
        <v>USD</v>
      </c>
      <c r="L9112" s="158" t="str">
        <f t="shared" si="854"/>
        <v>EURUSD45547</v>
      </c>
      <c r="M9112" s="160">
        <f t="shared" si="858"/>
        <v>45547</v>
      </c>
      <c r="N9112" s="158">
        <v>1</v>
      </c>
      <c r="O9112" s="158">
        <v>1.1015999999999999</v>
      </c>
      <c r="P9112" s="161">
        <f t="shared" si="855"/>
        <v>1.1015999999999999</v>
      </c>
    </row>
    <row r="9113" spans="9:16" x14ac:dyDescent="0.2">
      <c r="I9113" s="158">
        <f t="shared" si="853"/>
        <v>22</v>
      </c>
      <c r="J9113" s="158" t="str">
        <f t="shared" si="856"/>
        <v>EUR</v>
      </c>
      <c r="K9113" s="158" t="str">
        <f t="shared" si="857"/>
        <v>USD</v>
      </c>
      <c r="L9113" s="158" t="str">
        <f t="shared" si="854"/>
        <v>EURUSD45548</v>
      </c>
      <c r="M9113" s="160">
        <f t="shared" si="858"/>
        <v>45548</v>
      </c>
      <c r="N9113" s="158">
        <v>1</v>
      </c>
      <c r="O9113" s="158">
        <v>1.1081000000000001</v>
      </c>
      <c r="P9113" s="161">
        <f t="shared" si="855"/>
        <v>1.1081000000000001</v>
      </c>
    </row>
    <row r="9114" spans="9:16" x14ac:dyDescent="0.2">
      <c r="I9114" s="158">
        <f t="shared" si="853"/>
        <v>22</v>
      </c>
      <c r="J9114" s="158" t="str">
        <f t="shared" si="856"/>
        <v>EUR</v>
      </c>
      <c r="K9114" s="158" t="str">
        <f t="shared" si="857"/>
        <v>USD</v>
      </c>
      <c r="L9114" s="158" t="str">
        <f t="shared" si="854"/>
        <v>EURUSD45549</v>
      </c>
      <c r="M9114" s="160">
        <f t="shared" si="858"/>
        <v>45549</v>
      </c>
      <c r="N9114" s="158">
        <v>1</v>
      </c>
      <c r="O9114" s="158">
        <v>1.1081000000000001</v>
      </c>
      <c r="P9114" s="161">
        <f t="shared" si="855"/>
        <v>1.1081000000000001</v>
      </c>
    </row>
    <row r="9115" spans="9:16" x14ac:dyDescent="0.2">
      <c r="I9115" s="158">
        <f t="shared" si="853"/>
        <v>22</v>
      </c>
      <c r="J9115" s="158" t="str">
        <f t="shared" si="856"/>
        <v>EUR</v>
      </c>
      <c r="K9115" s="158" t="str">
        <f t="shared" si="857"/>
        <v>USD</v>
      </c>
      <c r="L9115" s="158" t="str">
        <f t="shared" si="854"/>
        <v>EURUSD45550</v>
      </c>
      <c r="M9115" s="160">
        <f t="shared" si="858"/>
        <v>45550</v>
      </c>
      <c r="N9115" s="158">
        <v>1</v>
      </c>
      <c r="O9115" s="158">
        <v>1.1081000000000001</v>
      </c>
      <c r="P9115" s="161">
        <f t="shared" si="855"/>
        <v>1.1081000000000001</v>
      </c>
    </row>
    <row r="9116" spans="9:16" x14ac:dyDescent="0.2">
      <c r="I9116" s="158">
        <f t="shared" si="853"/>
        <v>22</v>
      </c>
      <c r="J9116" s="158" t="str">
        <f t="shared" si="856"/>
        <v>EUR</v>
      </c>
      <c r="K9116" s="158" t="str">
        <f t="shared" si="857"/>
        <v>USD</v>
      </c>
      <c r="L9116" s="158" t="str">
        <f t="shared" si="854"/>
        <v>EURUSD45551</v>
      </c>
      <c r="M9116" s="160">
        <f t="shared" si="858"/>
        <v>45551</v>
      </c>
      <c r="N9116" s="158">
        <v>1</v>
      </c>
      <c r="O9116" s="158">
        <v>1.1126</v>
      </c>
      <c r="P9116" s="161">
        <f t="shared" si="855"/>
        <v>1.1126</v>
      </c>
    </row>
    <row r="9117" spans="9:16" x14ac:dyDescent="0.2">
      <c r="I9117" s="158">
        <f t="shared" si="853"/>
        <v>22</v>
      </c>
      <c r="J9117" s="158" t="str">
        <f t="shared" si="856"/>
        <v>EUR</v>
      </c>
      <c r="K9117" s="158" t="str">
        <f t="shared" si="857"/>
        <v>USD</v>
      </c>
      <c r="L9117" s="158" t="str">
        <f t="shared" si="854"/>
        <v>EURUSD45552</v>
      </c>
      <c r="M9117" s="160">
        <f t="shared" si="858"/>
        <v>45552</v>
      </c>
      <c r="N9117" s="158">
        <v>1</v>
      </c>
      <c r="O9117" s="158">
        <v>1.1138999999999999</v>
      </c>
      <c r="P9117" s="161">
        <f t="shared" si="855"/>
        <v>1.1138999999999999</v>
      </c>
    </row>
    <row r="9118" spans="9:16" x14ac:dyDescent="0.2">
      <c r="I9118" s="158">
        <f t="shared" si="853"/>
        <v>22</v>
      </c>
      <c r="J9118" s="158" t="str">
        <f t="shared" si="856"/>
        <v>EUR</v>
      </c>
      <c r="K9118" s="158" t="str">
        <f t="shared" si="857"/>
        <v>USD</v>
      </c>
      <c r="L9118" s="158" t="str">
        <f t="shared" si="854"/>
        <v>EURUSD45553</v>
      </c>
      <c r="M9118" s="160">
        <f t="shared" si="858"/>
        <v>45553</v>
      </c>
      <c r="N9118" s="158">
        <v>1</v>
      </c>
      <c r="O9118" s="158">
        <v>1.1124000000000001</v>
      </c>
      <c r="P9118" s="161">
        <f t="shared" si="855"/>
        <v>1.1124000000000001</v>
      </c>
    </row>
    <row r="9119" spans="9:16" x14ac:dyDescent="0.2">
      <c r="I9119" s="158">
        <f t="shared" si="853"/>
        <v>22</v>
      </c>
      <c r="J9119" s="158" t="str">
        <f t="shared" si="856"/>
        <v>EUR</v>
      </c>
      <c r="K9119" s="158" t="str">
        <f t="shared" si="857"/>
        <v>USD</v>
      </c>
      <c r="L9119" s="158" t="str">
        <f t="shared" si="854"/>
        <v>EURUSD45554</v>
      </c>
      <c r="M9119" s="160">
        <f t="shared" si="858"/>
        <v>45554</v>
      </c>
      <c r="N9119" s="158">
        <v>1</v>
      </c>
      <c r="O9119" s="158">
        <v>1.1155999999999999</v>
      </c>
      <c r="P9119" s="161">
        <f t="shared" si="855"/>
        <v>1.1155999999999999</v>
      </c>
    </row>
    <row r="9120" spans="9:16" x14ac:dyDescent="0.2">
      <c r="I9120" s="158">
        <f t="shared" si="853"/>
        <v>22</v>
      </c>
      <c r="J9120" s="158" t="str">
        <f t="shared" si="856"/>
        <v>EUR</v>
      </c>
      <c r="K9120" s="158" t="str">
        <f t="shared" si="857"/>
        <v>USD</v>
      </c>
      <c r="L9120" s="158" t="str">
        <f t="shared" si="854"/>
        <v>EURUSD45555</v>
      </c>
      <c r="M9120" s="160">
        <f t="shared" si="858"/>
        <v>45555</v>
      </c>
      <c r="N9120" s="158">
        <v>1</v>
      </c>
      <c r="O9120" s="158">
        <v>1.1166</v>
      </c>
      <c r="P9120" s="161">
        <f t="shared" si="855"/>
        <v>1.1166</v>
      </c>
    </row>
    <row r="9121" spans="9:16" x14ac:dyDescent="0.2">
      <c r="I9121" s="158">
        <f t="shared" si="853"/>
        <v>22</v>
      </c>
      <c r="J9121" s="158" t="str">
        <f t="shared" si="856"/>
        <v>EUR</v>
      </c>
      <c r="K9121" s="158" t="str">
        <f t="shared" si="857"/>
        <v>USD</v>
      </c>
      <c r="L9121" s="158" t="str">
        <f t="shared" si="854"/>
        <v>EURUSD45556</v>
      </c>
      <c r="M9121" s="160">
        <f t="shared" si="858"/>
        <v>45556</v>
      </c>
      <c r="N9121" s="158">
        <v>1</v>
      </c>
      <c r="O9121" s="158">
        <v>1.1166</v>
      </c>
      <c r="P9121" s="161">
        <f t="shared" si="855"/>
        <v>1.1166</v>
      </c>
    </row>
    <row r="9122" spans="9:16" x14ac:dyDescent="0.2">
      <c r="I9122" s="158">
        <f t="shared" si="853"/>
        <v>22</v>
      </c>
      <c r="J9122" s="158" t="str">
        <f t="shared" si="856"/>
        <v>EUR</v>
      </c>
      <c r="K9122" s="158" t="str">
        <f t="shared" si="857"/>
        <v>USD</v>
      </c>
      <c r="L9122" s="158" t="str">
        <f t="shared" si="854"/>
        <v>EURUSD45557</v>
      </c>
      <c r="M9122" s="160">
        <f t="shared" si="858"/>
        <v>45557</v>
      </c>
      <c r="N9122" s="158">
        <v>1</v>
      </c>
      <c r="O9122" s="158">
        <v>1.1166</v>
      </c>
      <c r="P9122" s="161">
        <f t="shared" si="855"/>
        <v>1.1166</v>
      </c>
    </row>
    <row r="9123" spans="9:16" x14ac:dyDescent="0.2">
      <c r="I9123" s="158">
        <f t="shared" si="853"/>
        <v>22</v>
      </c>
      <c r="J9123" s="158" t="str">
        <f t="shared" si="856"/>
        <v>EUR</v>
      </c>
      <c r="K9123" s="158" t="str">
        <f t="shared" si="857"/>
        <v>USD</v>
      </c>
      <c r="L9123" s="158" t="str">
        <f t="shared" si="854"/>
        <v>EURUSD45558</v>
      </c>
      <c r="M9123" s="160">
        <f t="shared" si="858"/>
        <v>45558</v>
      </c>
      <c r="N9123" s="158">
        <v>1</v>
      </c>
      <c r="O9123" s="158">
        <v>1.1119000000000001</v>
      </c>
      <c r="P9123" s="161">
        <f t="shared" si="855"/>
        <v>1.1119000000000001</v>
      </c>
    </row>
    <row r="9124" spans="9:16" x14ac:dyDescent="0.2">
      <c r="I9124" s="158">
        <f t="shared" si="853"/>
        <v>22</v>
      </c>
      <c r="J9124" s="158" t="str">
        <f t="shared" si="856"/>
        <v>EUR</v>
      </c>
      <c r="K9124" s="158" t="str">
        <f t="shared" si="857"/>
        <v>USD</v>
      </c>
      <c r="L9124" s="158" t="str">
        <f t="shared" si="854"/>
        <v>EURUSD45559</v>
      </c>
      <c r="M9124" s="160">
        <f t="shared" si="858"/>
        <v>45559</v>
      </c>
      <c r="N9124" s="158">
        <v>1</v>
      </c>
      <c r="O9124" s="158">
        <v>1.1133</v>
      </c>
      <c r="P9124" s="161">
        <f t="shared" si="855"/>
        <v>1.1133</v>
      </c>
    </row>
    <row r="9125" spans="9:16" x14ac:dyDescent="0.2">
      <c r="I9125" s="158">
        <f t="shared" si="853"/>
        <v>22</v>
      </c>
      <c r="J9125" s="158" t="str">
        <f t="shared" si="856"/>
        <v>EUR</v>
      </c>
      <c r="K9125" s="158" t="str">
        <f t="shared" si="857"/>
        <v>USD</v>
      </c>
      <c r="L9125" s="158" t="str">
        <f t="shared" si="854"/>
        <v>EURUSD45560</v>
      </c>
      <c r="M9125" s="160">
        <f t="shared" si="858"/>
        <v>45560</v>
      </c>
      <c r="N9125" s="158">
        <v>1</v>
      </c>
      <c r="O9125" s="158">
        <v>1.1194</v>
      </c>
      <c r="P9125" s="161">
        <f t="shared" si="855"/>
        <v>1.1194</v>
      </c>
    </row>
    <row r="9126" spans="9:16" x14ac:dyDescent="0.2">
      <c r="I9126" s="158">
        <f t="shared" si="853"/>
        <v>22</v>
      </c>
      <c r="J9126" s="158" t="str">
        <f t="shared" si="856"/>
        <v>EUR</v>
      </c>
      <c r="K9126" s="158" t="str">
        <f t="shared" si="857"/>
        <v>USD</v>
      </c>
      <c r="L9126" s="158" t="str">
        <f t="shared" si="854"/>
        <v>EURUSD45561</v>
      </c>
      <c r="M9126" s="160">
        <f t="shared" si="858"/>
        <v>45561</v>
      </c>
      <c r="N9126" s="158">
        <v>1</v>
      </c>
      <c r="O9126" s="158">
        <v>1.1154999999999999</v>
      </c>
      <c r="P9126" s="161">
        <f t="shared" si="855"/>
        <v>1.1154999999999999</v>
      </c>
    </row>
    <row r="9127" spans="9:16" x14ac:dyDescent="0.2">
      <c r="I9127" s="158">
        <f t="shared" si="853"/>
        <v>22</v>
      </c>
      <c r="J9127" s="158" t="str">
        <f t="shared" si="856"/>
        <v>EUR</v>
      </c>
      <c r="K9127" s="158" t="str">
        <f t="shared" si="857"/>
        <v>USD</v>
      </c>
      <c r="L9127" s="158" t="str">
        <f t="shared" si="854"/>
        <v>EURUSD45562</v>
      </c>
      <c r="M9127" s="160">
        <f t="shared" si="858"/>
        <v>45562</v>
      </c>
      <c r="N9127" s="158">
        <v>1</v>
      </c>
      <c r="O9127" s="158">
        <v>1.1157999999999999</v>
      </c>
      <c r="P9127" s="161">
        <f t="shared" si="855"/>
        <v>1.1157999999999999</v>
      </c>
    </row>
    <row r="9128" spans="9:16" x14ac:dyDescent="0.2">
      <c r="I9128" s="158">
        <f t="shared" si="853"/>
        <v>22</v>
      </c>
      <c r="J9128" s="158" t="str">
        <f t="shared" si="856"/>
        <v>EUR</v>
      </c>
      <c r="K9128" s="158" t="str">
        <f t="shared" si="857"/>
        <v>USD</v>
      </c>
      <c r="L9128" s="158" t="str">
        <f t="shared" si="854"/>
        <v>EURUSD45563</v>
      </c>
      <c r="M9128" s="160">
        <f t="shared" si="858"/>
        <v>45563</v>
      </c>
      <c r="N9128" s="158">
        <v>1</v>
      </c>
      <c r="O9128" s="158">
        <v>1.1157999999999999</v>
      </c>
      <c r="P9128" s="161">
        <f t="shared" si="855"/>
        <v>1.1157999999999999</v>
      </c>
    </row>
    <row r="9129" spans="9:16" x14ac:dyDescent="0.2">
      <c r="I9129" s="158">
        <f t="shared" si="853"/>
        <v>22</v>
      </c>
      <c r="J9129" s="158" t="str">
        <f t="shared" si="856"/>
        <v>EUR</v>
      </c>
      <c r="K9129" s="158" t="str">
        <f t="shared" si="857"/>
        <v>USD</v>
      </c>
      <c r="L9129" s="158" t="str">
        <f t="shared" si="854"/>
        <v>EURUSD45564</v>
      </c>
      <c r="M9129" s="160">
        <f t="shared" si="858"/>
        <v>45564</v>
      </c>
      <c r="N9129" s="158">
        <v>1</v>
      </c>
      <c r="O9129" s="158">
        <v>1.1157999999999999</v>
      </c>
      <c r="P9129" s="161">
        <f t="shared" si="855"/>
        <v>1.1157999999999999</v>
      </c>
    </row>
    <row r="9130" spans="9:16" x14ac:dyDescent="0.2">
      <c r="I9130" s="158">
        <f t="shared" ref="I9130:I9193" si="859">IF(M9129=$G$2,I9129+1,I9129)</f>
        <v>22</v>
      </c>
      <c r="J9130" s="158" t="str">
        <f t="shared" si="856"/>
        <v>EUR</v>
      </c>
      <c r="K9130" s="158" t="str">
        <f t="shared" si="857"/>
        <v>USD</v>
      </c>
      <c r="L9130" s="158" t="str">
        <f t="shared" si="854"/>
        <v>EURUSD45565</v>
      </c>
      <c r="M9130" s="160">
        <f t="shared" si="858"/>
        <v>45565</v>
      </c>
      <c r="N9130" s="158">
        <v>1</v>
      </c>
      <c r="O9130" s="158">
        <v>1.1195999999999999</v>
      </c>
      <c r="P9130" s="161">
        <f t="shared" si="855"/>
        <v>1.1195999999999999</v>
      </c>
    </row>
    <row r="9131" spans="9:16" x14ac:dyDescent="0.2">
      <c r="I9131" s="158">
        <f t="shared" si="859"/>
        <v>22</v>
      </c>
      <c r="J9131" s="158" t="str">
        <f t="shared" si="856"/>
        <v>EUR</v>
      </c>
      <c r="K9131" s="158" t="str">
        <f t="shared" si="857"/>
        <v>USD</v>
      </c>
      <c r="L9131" s="158" t="str">
        <f t="shared" si="854"/>
        <v>EURUSD45566</v>
      </c>
      <c r="M9131" s="160">
        <f t="shared" si="858"/>
        <v>45566</v>
      </c>
      <c r="N9131" s="158">
        <v>1</v>
      </c>
      <c r="O9131" s="158">
        <v>1.1086</v>
      </c>
      <c r="P9131" s="161">
        <f t="shared" si="855"/>
        <v>1.1086</v>
      </c>
    </row>
    <row r="9132" spans="9:16" x14ac:dyDescent="0.2">
      <c r="I9132" s="158">
        <f t="shared" si="859"/>
        <v>22</v>
      </c>
      <c r="J9132" s="158" t="str">
        <f t="shared" si="856"/>
        <v>EUR</v>
      </c>
      <c r="K9132" s="158" t="str">
        <f t="shared" si="857"/>
        <v>USD</v>
      </c>
      <c r="L9132" s="158" t="str">
        <f t="shared" si="854"/>
        <v>EURUSD45567</v>
      </c>
      <c r="M9132" s="160">
        <f t="shared" si="858"/>
        <v>45567</v>
      </c>
      <c r="N9132" s="158">
        <v>1</v>
      </c>
      <c r="O9132" s="158">
        <v>1.1071</v>
      </c>
      <c r="P9132" s="161">
        <f t="shared" si="855"/>
        <v>1.1071</v>
      </c>
    </row>
    <row r="9133" spans="9:16" x14ac:dyDescent="0.2">
      <c r="I9133" s="158">
        <f t="shared" si="859"/>
        <v>22</v>
      </c>
      <c r="J9133" s="158" t="str">
        <f t="shared" si="856"/>
        <v>EUR</v>
      </c>
      <c r="K9133" s="158" t="str">
        <f t="shared" si="857"/>
        <v>USD</v>
      </c>
      <c r="L9133" s="158" t="str">
        <f t="shared" si="854"/>
        <v>EURUSD45568</v>
      </c>
      <c r="M9133" s="160">
        <f t="shared" si="858"/>
        <v>45568</v>
      </c>
      <c r="N9133" s="158">
        <v>1</v>
      </c>
      <c r="O9133" s="158">
        <v>1.1039000000000001</v>
      </c>
      <c r="P9133" s="161">
        <f t="shared" si="855"/>
        <v>1.1039000000000001</v>
      </c>
    </row>
    <row r="9134" spans="9:16" x14ac:dyDescent="0.2">
      <c r="I9134" s="158">
        <f t="shared" si="859"/>
        <v>22</v>
      </c>
      <c r="J9134" s="158" t="str">
        <f t="shared" si="856"/>
        <v>EUR</v>
      </c>
      <c r="K9134" s="158" t="str">
        <f t="shared" si="857"/>
        <v>USD</v>
      </c>
      <c r="L9134" s="158" t="str">
        <f t="shared" si="854"/>
        <v>EURUSD45569</v>
      </c>
      <c r="M9134" s="160">
        <f t="shared" si="858"/>
        <v>45569</v>
      </c>
      <c r="N9134" s="158">
        <v>1</v>
      </c>
      <c r="O9134" s="158">
        <v>1.1029</v>
      </c>
      <c r="P9134" s="161">
        <f t="shared" si="855"/>
        <v>1.1029</v>
      </c>
    </row>
    <row r="9135" spans="9:16" x14ac:dyDescent="0.2">
      <c r="I9135" s="158">
        <f t="shared" si="859"/>
        <v>22</v>
      </c>
      <c r="J9135" s="158" t="str">
        <f t="shared" si="856"/>
        <v>EUR</v>
      </c>
      <c r="K9135" s="158" t="str">
        <f t="shared" si="857"/>
        <v>USD</v>
      </c>
      <c r="L9135" s="158" t="str">
        <f t="shared" si="854"/>
        <v>EURUSD45570</v>
      </c>
      <c r="M9135" s="160">
        <f t="shared" si="858"/>
        <v>45570</v>
      </c>
      <c r="N9135" s="158">
        <v>1</v>
      </c>
      <c r="O9135" s="158">
        <v>1.1029</v>
      </c>
      <c r="P9135" s="161">
        <f t="shared" si="855"/>
        <v>1.1029</v>
      </c>
    </row>
    <row r="9136" spans="9:16" x14ac:dyDescent="0.2">
      <c r="I9136" s="158">
        <f t="shared" si="859"/>
        <v>22</v>
      </c>
      <c r="J9136" s="158" t="str">
        <f t="shared" si="856"/>
        <v>EUR</v>
      </c>
      <c r="K9136" s="158" t="str">
        <f t="shared" si="857"/>
        <v>USD</v>
      </c>
      <c r="L9136" s="158" t="str">
        <f t="shared" si="854"/>
        <v>EURUSD45571</v>
      </c>
      <c r="M9136" s="160">
        <f t="shared" si="858"/>
        <v>45571</v>
      </c>
      <c r="N9136" s="158">
        <v>1</v>
      </c>
      <c r="O9136" s="158">
        <v>1.1029</v>
      </c>
      <c r="P9136" s="161">
        <f t="shared" si="855"/>
        <v>1.1029</v>
      </c>
    </row>
    <row r="9137" spans="9:16" x14ac:dyDescent="0.2">
      <c r="I9137" s="158">
        <f t="shared" si="859"/>
        <v>22</v>
      </c>
      <c r="J9137" s="158" t="str">
        <f t="shared" si="856"/>
        <v>EUR</v>
      </c>
      <c r="K9137" s="158" t="str">
        <f t="shared" si="857"/>
        <v>USD</v>
      </c>
      <c r="L9137" s="158" t="str">
        <f t="shared" si="854"/>
        <v>EURUSD45572</v>
      </c>
      <c r="M9137" s="160">
        <f t="shared" si="858"/>
        <v>45572</v>
      </c>
      <c r="N9137" s="158">
        <v>1</v>
      </c>
      <c r="O9137" s="158">
        <v>1.0982000000000001</v>
      </c>
      <c r="P9137" s="161">
        <f t="shared" si="855"/>
        <v>1.0982000000000001</v>
      </c>
    </row>
    <row r="9138" spans="9:16" x14ac:dyDescent="0.2">
      <c r="I9138" s="158">
        <f t="shared" si="859"/>
        <v>22</v>
      </c>
      <c r="J9138" s="158" t="str">
        <f t="shared" si="856"/>
        <v>EUR</v>
      </c>
      <c r="K9138" s="158" t="str">
        <f t="shared" si="857"/>
        <v>USD</v>
      </c>
      <c r="L9138" s="158" t="str">
        <f t="shared" si="854"/>
        <v>EURUSD45573</v>
      </c>
      <c r="M9138" s="160">
        <f t="shared" si="858"/>
        <v>45573</v>
      </c>
      <c r="N9138" s="158">
        <v>1</v>
      </c>
      <c r="O9138" s="158">
        <v>1.0982000000000001</v>
      </c>
      <c r="P9138" s="161">
        <f t="shared" si="855"/>
        <v>1.0982000000000001</v>
      </c>
    </row>
    <row r="9139" spans="9:16" x14ac:dyDescent="0.2">
      <c r="I9139" s="158">
        <f t="shared" si="859"/>
        <v>22</v>
      </c>
      <c r="J9139" s="158" t="str">
        <f t="shared" si="856"/>
        <v>EUR</v>
      </c>
      <c r="K9139" s="158" t="str">
        <f t="shared" si="857"/>
        <v>USD</v>
      </c>
      <c r="L9139" s="158" t="str">
        <f t="shared" si="854"/>
        <v>EURUSD45574</v>
      </c>
      <c r="M9139" s="160">
        <f t="shared" si="858"/>
        <v>45574</v>
      </c>
      <c r="N9139" s="158">
        <v>1</v>
      </c>
      <c r="O9139" s="158">
        <v>1.0956999999999999</v>
      </c>
      <c r="P9139" s="161">
        <f t="shared" si="855"/>
        <v>1.0956999999999999</v>
      </c>
    </row>
    <row r="9140" spans="9:16" x14ac:dyDescent="0.2">
      <c r="I9140" s="158">
        <f t="shared" si="859"/>
        <v>22</v>
      </c>
      <c r="J9140" s="158" t="str">
        <f t="shared" si="856"/>
        <v>EUR</v>
      </c>
      <c r="K9140" s="158" t="str">
        <f t="shared" si="857"/>
        <v>USD</v>
      </c>
      <c r="L9140" s="158" t="str">
        <f t="shared" si="854"/>
        <v>EURUSD45575</v>
      </c>
      <c r="M9140" s="160">
        <f t="shared" si="858"/>
        <v>45575</v>
      </c>
      <c r="N9140" s="158">
        <v>1</v>
      </c>
      <c r="O9140" s="158">
        <v>1.0931999999999999</v>
      </c>
      <c r="P9140" s="161">
        <f t="shared" si="855"/>
        <v>1.0931999999999999</v>
      </c>
    </row>
    <row r="9141" spans="9:16" x14ac:dyDescent="0.2">
      <c r="I9141" s="158">
        <f t="shared" si="859"/>
        <v>22</v>
      </c>
      <c r="J9141" s="158" t="str">
        <f t="shared" si="856"/>
        <v>EUR</v>
      </c>
      <c r="K9141" s="158" t="str">
        <f t="shared" si="857"/>
        <v>USD</v>
      </c>
      <c r="L9141" s="158" t="str">
        <f t="shared" si="854"/>
        <v>EURUSD45576</v>
      </c>
      <c r="M9141" s="160">
        <f t="shared" si="858"/>
        <v>45576</v>
      </c>
      <c r="N9141" s="158">
        <v>1</v>
      </c>
      <c r="O9141" s="158">
        <v>1.0938000000000001</v>
      </c>
      <c r="P9141" s="161">
        <f t="shared" si="855"/>
        <v>1.0938000000000001</v>
      </c>
    </row>
    <row r="9142" spans="9:16" x14ac:dyDescent="0.2">
      <c r="I9142" s="158">
        <f t="shared" si="859"/>
        <v>22</v>
      </c>
      <c r="J9142" s="158" t="str">
        <f t="shared" si="856"/>
        <v>EUR</v>
      </c>
      <c r="K9142" s="158" t="str">
        <f t="shared" si="857"/>
        <v>USD</v>
      </c>
      <c r="L9142" s="158" t="str">
        <f t="shared" si="854"/>
        <v>EURUSD45577</v>
      </c>
      <c r="M9142" s="160">
        <f t="shared" si="858"/>
        <v>45577</v>
      </c>
      <c r="N9142" s="158">
        <v>1</v>
      </c>
      <c r="O9142" s="158">
        <v>1.0938000000000001</v>
      </c>
      <c r="P9142" s="161">
        <f t="shared" si="855"/>
        <v>1.0938000000000001</v>
      </c>
    </row>
    <row r="9143" spans="9:16" x14ac:dyDescent="0.2">
      <c r="I9143" s="158">
        <f t="shared" si="859"/>
        <v>22</v>
      </c>
      <c r="J9143" s="158" t="str">
        <f t="shared" si="856"/>
        <v>EUR</v>
      </c>
      <c r="K9143" s="158" t="str">
        <f t="shared" si="857"/>
        <v>USD</v>
      </c>
      <c r="L9143" s="158" t="str">
        <f t="shared" si="854"/>
        <v>EURUSD45578</v>
      </c>
      <c r="M9143" s="160">
        <f t="shared" si="858"/>
        <v>45578</v>
      </c>
      <c r="N9143" s="158">
        <v>1</v>
      </c>
      <c r="O9143" s="158">
        <v>1.0938000000000001</v>
      </c>
      <c r="P9143" s="161">
        <f t="shared" si="855"/>
        <v>1.0938000000000001</v>
      </c>
    </row>
    <row r="9144" spans="9:16" x14ac:dyDescent="0.2">
      <c r="I9144" s="158">
        <f t="shared" si="859"/>
        <v>22</v>
      </c>
      <c r="J9144" s="158" t="str">
        <f t="shared" si="856"/>
        <v>EUR</v>
      </c>
      <c r="K9144" s="158" t="str">
        <f t="shared" si="857"/>
        <v>USD</v>
      </c>
      <c r="L9144" s="158" t="str">
        <f t="shared" si="854"/>
        <v>EURUSD45579</v>
      </c>
      <c r="M9144" s="160">
        <f t="shared" si="858"/>
        <v>45579</v>
      </c>
      <c r="N9144" s="158">
        <v>1</v>
      </c>
      <c r="O9144" s="158">
        <v>1.0914999999999999</v>
      </c>
      <c r="P9144" s="161">
        <f t="shared" si="855"/>
        <v>1.0914999999999999</v>
      </c>
    </row>
    <row r="9145" spans="9:16" x14ac:dyDescent="0.2">
      <c r="I9145" s="158">
        <f t="shared" si="859"/>
        <v>22</v>
      </c>
      <c r="J9145" s="158" t="str">
        <f t="shared" si="856"/>
        <v>EUR</v>
      </c>
      <c r="K9145" s="158" t="str">
        <f t="shared" si="857"/>
        <v>USD</v>
      </c>
      <c r="L9145" s="158" t="str">
        <f t="shared" si="854"/>
        <v>EURUSD45580</v>
      </c>
      <c r="M9145" s="160">
        <f t="shared" si="858"/>
        <v>45580</v>
      </c>
      <c r="N9145" s="158">
        <v>1</v>
      </c>
      <c r="O9145" s="158">
        <v>1.0903</v>
      </c>
      <c r="P9145" s="161">
        <f t="shared" si="855"/>
        <v>1.0903</v>
      </c>
    </row>
    <row r="9146" spans="9:16" x14ac:dyDescent="0.2">
      <c r="I9146" s="158">
        <f t="shared" si="859"/>
        <v>22</v>
      </c>
      <c r="J9146" s="158" t="str">
        <f t="shared" si="856"/>
        <v>EUR</v>
      </c>
      <c r="K9146" s="158" t="str">
        <f t="shared" si="857"/>
        <v>USD</v>
      </c>
      <c r="L9146" s="158" t="str">
        <f t="shared" si="854"/>
        <v>EURUSD45581</v>
      </c>
      <c r="M9146" s="160">
        <f t="shared" si="858"/>
        <v>45581</v>
      </c>
      <c r="N9146" s="158">
        <v>1</v>
      </c>
      <c r="O9146" s="158">
        <v>1.0896999999999999</v>
      </c>
      <c r="P9146" s="161">
        <f t="shared" si="855"/>
        <v>1.0896999999999999</v>
      </c>
    </row>
    <row r="9147" spans="9:16" x14ac:dyDescent="0.2">
      <c r="I9147" s="158">
        <f t="shared" si="859"/>
        <v>22</v>
      </c>
      <c r="J9147" s="158" t="str">
        <f t="shared" si="856"/>
        <v>EUR</v>
      </c>
      <c r="K9147" s="158" t="str">
        <f t="shared" si="857"/>
        <v>USD</v>
      </c>
      <c r="L9147" s="158" t="str">
        <f t="shared" si="854"/>
        <v>EURUSD45582</v>
      </c>
      <c r="M9147" s="160">
        <f t="shared" si="858"/>
        <v>45582</v>
      </c>
      <c r="N9147" s="158">
        <v>1</v>
      </c>
      <c r="O9147" s="158">
        <v>1.0866</v>
      </c>
      <c r="P9147" s="161">
        <f t="shared" si="855"/>
        <v>1.0866</v>
      </c>
    </row>
    <row r="9148" spans="9:16" x14ac:dyDescent="0.2">
      <c r="I9148" s="158">
        <f t="shared" si="859"/>
        <v>22</v>
      </c>
      <c r="J9148" s="158" t="str">
        <f t="shared" si="856"/>
        <v>EUR</v>
      </c>
      <c r="K9148" s="158" t="str">
        <f t="shared" si="857"/>
        <v>USD</v>
      </c>
      <c r="L9148" s="158" t="str">
        <f t="shared" si="854"/>
        <v>EURUSD45583</v>
      </c>
      <c r="M9148" s="160">
        <f t="shared" si="858"/>
        <v>45583</v>
      </c>
      <c r="N9148" s="158">
        <v>1</v>
      </c>
      <c r="O9148" s="158">
        <v>1.0847</v>
      </c>
      <c r="P9148" s="161">
        <f t="shared" si="855"/>
        <v>1.0847</v>
      </c>
    </row>
    <row r="9149" spans="9:16" x14ac:dyDescent="0.2">
      <c r="I9149" s="158">
        <f t="shared" si="859"/>
        <v>22</v>
      </c>
      <c r="J9149" s="158" t="str">
        <f t="shared" si="856"/>
        <v>EUR</v>
      </c>
      <c r="K9149" s="158" t="str">
        <f t="shared" si="857"/>
        <v>USD</v>
      </c>
      <c r="L9149" s="158" t="str">
        <f t="shared" si="854"/>
        <v>EURUSD45584</v>
      </c>
      <c r="M9149" s="160">
        <f t="shared" si="858"/>
        <v>45584</v>
      </c>
      <c r="N9149" s="158">
        <v>1</v>
      </c>
      <c r="O9149" s="158">
        <v>1.0847</v>
      </c>
      <c r="P9149" s="161">
        <f t="shared" si="855"/>
        <v>1.0847</v>
      </c>
    </row>
    <row r="9150" spans="9:16" x14ac:dyDescent="0.2">
      <c r="I9150" s="158">
        <f t="shared" si="859"/>
        <v>22</v>
      </c>
      <c r="J9150" s="158" t="str">
        <f t="shared" si="856"/>
        <v>EUR</v>
      </c>
      <c r="K9150" s="158" t="str">
        <f t="shared" si="857"/>
        <v>USD</v>
      </c>
      <c r="L9150" s="158" t="str">
        <f t="shared" si="854"/>
        <v>EURUSD45585</v>
      </c>
      <c r="M9150" s="160">
        <f t="shared" si="858"/>
        <v>45585</v>
      </c>
      <c r="N9150" s="158">
        <v>1</v>
      </c>
      <c r="O9150" s="158">
        <v>1.0847</v>
      </c>
      <c r="P9150" s="161">
        <f t="shared" si="855"/>
        <v>1.0847</v>
      </c>
    </row>
    <row r="9151" spans="9:16" x14ac:dyDescent="0.2">
      <c r="I9151" s="158">
        <f t="shared" si="859"/>
        <v>22</v>
      </c>
      <c r="J9151" s="158" t="str">
        <f t="shared" si="856"/>
        <v>EUR</v>
      </c>
      <c r="K9151" s="158" t="str">
        <f t="shared" si="857"/>
        <v>USD</v>
      </c>
      <c r="L9151" s="158" t="str">
        <f t="shared" si="854"/>
        <v>EURUSD45586</v>
      </c>
      <c r="M9151" s="160">
        <f t="shared" si="858"/>
        <v>45586</v>
      </c>
      <c r="N9151" s="158">
        <v>1</v>
      </c>
      <c r="O9151" s="158">
        <v>1.0852999999999999</v>
      </c>
      <c r="P9151" s="161">
        <f t="shared" si="855"/>
        <v>1.0852999999999999</v>
      </c>
    </row>
    <row r="9152" spans="9:16" x14ac:dyDescent="0.2">
      <c r="I9152" s="158">
        <f t="shared" si="859"/>
        <v>22</v>
      </c>
      <c r="J9152" s="158" t="str">
        <f t="shared" si="856"/>
        <v>EUR</v>
      </c>
      <c r="K9152" s="158" t="str">
        <f t="shared" si="857"/>
        <v>USD</v>
      </c>
      <c r="L9152" s="158" t="str">
        <f t="shared" si="854"/>
        <v>EURUSD45587</v>
      </c>
      <c r="M9152" s="160">
        <f t="shared" si="858"/>
        <v>45587</v>
      </c>
      <c r="N9152" s="158">
        <v>1</v>
      </c>
      <c r="O9152" s="158">
        <v>1.0821000000000001</v>
      </c>
      <c r="P9152" s="161">
        <f t="shared" si="855"/>
        <v>1.0821000000000001</v>
      </c>
    </row>
    <row r="9153" spans="9:16" x14ac:dyDescent="0.2">
      <c r="I9153" s="158">
        <f t="shared" si="859"/>
        <v>22</v>
      </c>
      <c r="J9153" s="158" t="str">
        <f t="shared" si="856"/>
        <v>EUR</v>
      </c>
      <c r="K9153" s="158" t="str">
        <f t="shared" si="857"/>
        <v>USD</v>
      </c>
      <c r="L9153" s="158" t="str">
        <f t="shared" si="854"/>
        <v>EURUSD45588</v>
      </c>
      <c r="M9153" s="160">
        <f t="shared" si="858"/>
        <v>45588</v>
      </c>
      <c r="N9153" s="158">
        <v>1</v>
      </c>
      <c r="O9153" s="158">
        <v>1.0767</v>
      </c>
      <c r="P9153" s="161">
        <f t="shared" si="855"/>
        <v>1.0767</v>
      </c>
    </row>
    <row r="9154" spans="9:16" x14ac:dyDescent="0.2">
      <c r="I9154" s="158">
        <f t="shared" si="859"/>
        <v>22</v>
      </c>
      <c r="J9154" s="158" t="str">
        <f t="shared" si="856"/>
        <v>EUR</v>
      </c>
      <c r="K9154" s="158" t="str">
        <f t="shared" si="857"/>
        <v>USD</v>
      </c>
      <c r="L9154" s="158" t="str">
        <f t="shared" si="854"/>
        <v>EURUSD45589</v>
      </c>
      <c r="M9154" s="160">
        <f t="shared" si="858"/>
        <v>45589</v>
      </c>
      <c r="N9154" s="158">
        <v>1</v>
      </c>
      <c r="O9154" s="158">
        <v>1.0801000000000001</v>
      </c>
      <c r="P9154" s="161">
        <f t="shared" si="855"/>
        <v>1.0801000000000001</v>
      </c>
    </row>
    <row r="9155" spans="9:16" x14ac:dyDescent="0.2">
      <c r="I9155" s="158">
        <f t="shared" si="859"/>
        <v>22</v>
      </c>
      <c r="J9155" s="158" t="str">
        <f t="shared" si="856"/>
        <v>EUR</v>
      </c>
      <c r="K9155" s="158" t="str">
        <f t="shared" si="857"/>
        <v>USD</v>
      </c>
      <c r="L9155" s="158" t="str">
        <f t="shared" ref="L9155:L9218" si="860">J9155&amp;K9155&amp;M9155</f>
        <v>EURUSD45590</v>
      </c>
      <c r="M9155" s="160">
        <f t="shared" si="858"/>
        <v>45590</v>
      </c>
      <c r="N9155" s="158">
        <v>1</v>
      </c>
      <c r="O9155" s="158">
        <v>1.0825</v>
      </c>
      <c r="P9155" s="161">
        <f t="shared" ref="P9155:P9218" si="861">ROUND(N9155*O9155,4)</f>
        <v>1.0825</v>
      </c>
    </row>
    <row r="9156" spans="9:16" x14ac:dyDescent="0.2">
      <c r="I9156" s="158">
        <f t="shared" si="859"/>
        <v>22</v>
      </c>
      <c r="J9156" s="158" t="str">
        <f t="shared" ref="J9156:J9219" si="862">VLOOKUP($I9156,$A:$C,2,FALSE)</f>
        <v>EUR</v>
      </c>
      <c r="K9156" s="158" t="str">
        <f t="shared" ref="K9156:K9219" si="863">VLOOKUP($I9156,$A:$C,3,FALSE)</f>
        <v>USD</v>
      </c>
      <c r="L9156" s="158" t="str">
        <f t="shared" si="860"/>
        <v>EURUSD45591</v>
      </c>
      <c r="M9156" s="160">
        <f t="shared" ref="M9156:M9219" si="864">IF(I9156=I9155,M9155+1,$G$1)</f>
        <v>45591</v>
      </c>
      <c r="N9156" s="158">
        <v>1</v>
      </c>
      <c r="O9156" s="158">
        <v>1.0825</v>
      </c>
      <c r="P9156" s="161">
        <f t="shared" si="861"/>
        <v>1.0825</v>
      </c>
    </row>
    <row r="9157" spans="9:16" x14ac:dyDescent="0.2">
      <c r="I9157" s="158">
        <f t="shared" si="859"/>
        <v>22</v>
      </c>
      <c r="J9157" s="158" t="str">
        <f t="shared" si="862"/>
        <v>EUR</v>
      </c>
      <c r="K9157" s="158" t="str">
        <f t="shared" si="863"/>
        <v>USD</v>
      </c>
      <c r="L9157" s="158" t="str">
        <f t="shared" si="860"/>
        <v>EURUSD45592</v>
      </c>
      <c r="M9157" s="160">
        <f t="shared" si="864"/>
        <v>45592</v>
      </c>
      <c r="N9157" s="158">
        <v>1</v>
      </c>
      <c r="O9157" s="158">
        <v>1.0825</v>
      </c>
      <c r="P9157" s="161">
        <f t="shared" si="861"/>
        <v>1.0825</v>
      </c>
    </row>
    <row r="9158" spans="9:16" x14ac:dyDescent="0.2">
      <c r="I9158" s="158">
        <f t="shared" si="859"/>
        <v>22</v>
      </c>
      <c r="J9158" s="158" t="str">
        <f t="shared" si="862"/>
        <v>EUR</v>
      </c>
      <c r="K9158" s="158" t="str">
        <f t="shared" si="863"/>
        <v>USD</v>
      </c>
      <c r="L9158" s="158" t="str">
        <f t="shared" si="860"/>
        <v>EURUSD45593</v>
      </c>
      <c r="M9158" s="160">
        <f t="shared" si="864"/>
        <v>45593</v>
      </c>
      <c r="N9158" s="158">
        <v>1</v>
      </c>
      <c r="O9158" s="158">
        <v>1.0818000000000001</v>
      </c>
      <c r="P9158" s="161">
        <f t="shared" si="861"/>
        <v>1.0818000000000001</v>
      </c>
    </row>
    <row r="9159" spans="9:16" x14ac:dyDescent="0.2">
      <c r="I9159" s="158">
        <f t="shared" si="859"/>
        <v>22</v>
      </c>
      <c r="J9159" s="158" t="str">
        <f t="shared" si="862"/>
        <v>EUR</v>
      </c>
      <c r="K9159" s="158" t="str">
        <f t="shared" si="863"/>
        <v>USD</v>
      </c>
      <c r="L9159" s="158" t="str">
        <f t="shared" si="860"/>
        <v>EURUSD45594</v>
      </c>
      <c r="M9159" s="160">
        <f t="shared" si="864"/>
        <v>45594</v>
      </c>
      <c r="N9159" s="158">
        <v>1</v>
      </c>
      <c r="O9159" s="158">
        <v>1.0773999999999999</v>
      </c>
      <c r="P9159" s="161">
        <f t="shared" si="861"/>
        <v>1.0773999999999999</v>
      </c>
    </row>
    <row r="9160" spans="9:16" x14ac:dyDescent="0.2">
      <c r="I9160" s="158">
        <f t="shared" si="859"/>
        <v>22</v>
      </c>
      <c r="J9160" s="158" t="str">
        <f t="shared" si="862"/>
        <v>EUR</v>
      </c>
      <c r="K9160" s="158" t="str">
        <f t="shared" si="863"/>
        <v>USD</v>
      </c>
      <c r="L9160" s="158" t="str">
        <f t="shared" si="860"/>
        <v>EURUSD45595</v>
      </c>
      <c r="M9160" s="160">
        <f t="shared" si="864"/>
        <v>45595</v>
      </c>
      <c r="N9160" s="158">
        <v>1</v>
      </c>
      <c r="O9160" s="158">
        <v>1.0814999999999999</v>
      </c>
      <c r="P9160" s="161">
        <f t="shared" si="861"/>
        <v>1.0814999999999999</v>
      </c>
    </row>
    <row r="9161" spans="9:16" x14ac:dyDescent="0.2">
      <c r="I9161" s="158">
        <f t="shared" si="859"/>
        <v>22</v>
      </c>
      <c r="J9161" s="158" t="str">
        <f t="shared" si="862"/>
        <v>EUR</v>
      </c>
      <c r="K9161" s="158" t="str">
        <f t="shared" si="863"/>
        <v>USD</v>
      </c>
      <c r="L9161" s="158" t="str">
        <f t="shared" si="860"/>
        <v>EURUSD45596</v>
      </c>
      <c r="M9161" s="160">
        <f t="shared" si="864"/>
        <v>45596</v>
      </c>
      <c r="N9161" s="158">
        <v>1</v>
      </c>
      <c r="O9161" s="158">
        <v>1.0882000000000001</v>
      </c>
      <c r="P9161" s="161">
        <f t="shared" si="861"/>
        <v>1.0882000000000001</v>
      </c>
    </row>
    <row r="9162" spans="9:16" x14ac:dyDescent="0.2">
      <c r="I9162" s="158">
        <f t="shared" si="859"/>
        <v>22</v>
      </c>
      <c r="J9162" s="158" t="str">
        <f t="shared" si="862"/>
        <v>EUR</v>
      </c>
      <c r="K9162" s="158" t="str">
        <f t="shared" si="863"/>
        <v>USD</v>
      </c>
      <c r="L9162" s="158" t="str">
        <f t="shared" si="860"/>
        <v>EURUSD45597</v>
      </c>
      <c r="M9162" s="160">
        <f t="shared" si="864"/>
        <v>45597</v>
      </c>
      <c r="N9162" s="158">
        <v>1</v>
      </c>
      <c r="O9162" s="158">
        <v>1.0885</v>
      </c>
      <c r="P9162" s="161">
        <f t="shared" si="861"/>
        <v>1.0885</v>
      </c>
    </row>
    <row r="9163" spans="9:16" x14ac:dyDescent="0.2">
      <c r="I9163" s="158">
        <f t="shared" si="859"/>
        <v>22</v>
      </c>
      <c r="J9163" s="158" t="str">
        <f t="shared" si="862"/>
        <v>EUR</v>
      </c>
      <c r="K9163" s="158" t="str">
        <f t="shared" si="863"/>
        <v>USD</v>
      </c>
      <c r="L9163" s="158" t="str">
        <f t="shared" si="860"/>
        <v>EURUSD45598</v>
      </c>
      <c r="M9163" s="160">
        <f t="shared" si="864"/>
        <v>45598</v>
      </c>
      <c r="N9163" s="158">
        <v>1</v>
      </c>
      <c r="O9163" s="158">
        <v>1.0885</v>
      </c>
      <c r="P9163" s="161">
        <f t="shared" si="861"/>
        <v>1.0885</v>
      </c>
    </row>
    <row r="9164" spans="9:16" x14ac:dyDescent="0.2">
      <c r="I9164" s="158">
        <f t="shared" si="859"/>
        <v>22</v>
      </c>
      <c r="J9164" s="158" t="str">
        <f t="shared" si="862"/>
        <v>EUR</v>
      </c>
      <c r="K9164" s="158" t="str">
        <f t="shared" si="863"/>
        <v>USD</v>
      </c>
      <c r="L9164" s="158" t="str">
        <f t="shared" si="860"/>
        <v>EURUSD45599</v>
      </c>
      <c r="M9164" s="160">
        <f t="shared" si="864"/>
        <v>45599</v>
      </c>
      <c r="N9164" s="158">
        <v>1</v>
      </c>
      <c r="O9164" s="158">
        <v>1.0885</v>
      </c>
      <c r="P9164" s="161">
        <f t="shared" si="861"/>
        <v>1.0885</v>
      </c>
    </row>
    <row r="9165" spans="9:16" x14ac:dyDescent="0.2">
      <c r="I9165" s="158">
        <f t="shared" si="859"/>
        <v>22</v>
      </c>
      <c r="J9165" s="158" t="str">
        <f t="shared" si="862"/>
        <v>EUR</v>
      </c>
      <c r="K9165" s="158" t="str">
        <f t="shared" si="863"/>
        <v>USD</v>
      </c>
      <c r="L9165" s="158" t="str">
        <f t="shared" si="860"/>
        <v>EURUSD45600</v>
      </c>
      <c r="M9165" s="160">
        <f t="shared" si="864"/>
        <v>45600</v>
      </c>
      <c r="N9165" s="158">
        <v>1</v>
      </c>
      <c r="O9165" s="158">
        <v>1.0904</v>
      </c>
      <c r="P9165" s="161">
        <f t="shared" si="861"/>
        <v>1.0904</v>
      </c>
    </row>
    <row r="9166" spans="9:16" x14ac:dyDescent="0.2">
      <c r="I9166" s="158">
        <f t="shared" si="859"/>
        <v>22</v>
      </c>
      <c r="J9166" s="158" t="str">
        <f t="shared" si="862"/>
        <v>EUR</v>
      </c>
      <c r="K9166" s="158" t="str">
        <f t="shared" si="863"/>
        <v>USD</v>
      </c>
      <c r="L9166" s="158" t="str">
        <f t="shared" si="860"/>
        <v>EURUSD45601</v>
      </c>
      <c r="M9166" s="160">
        <f t="shared" si="864"/>
        <v>45601</v>
      </c>
      <c r="N9166" s="158">
        <v>1</v>
      </c>
      <c r="O9166" s="158">
        <v>1.0896999999999999</v>
      </c>
      <c r="P9166" s="161">
        <f t="shared" si="861"/>
        <v>1.0896999999999999</v>
      </c>
    </row>
    <row r="9167" spans="9:16" x14ac:dyDescent="0.2">
      <c r="I9167" s="158">
        <f t="shared" si="859"/>
        <v>22</v>
      </c>
      <c r="J9167" s="158" t="str">
        <f t="shared" si="862"/>
        <v>EUR</v>
      </c>
      <c r="K9167" s="158" t="str">
        <f t="shared" si="863"/>
        <v>USD</v>
      </c>
      <c r="L9167" s="158" t="str">
        <f t="shared" si="860"/>
        <v>EURUSD45602</v>
      </c>
      <c r="M9167" s="160">
        <f t="shared" si="864"/>
        <v>45602</v>
      </c>
      <c r="N9167" s="158">
        <v>1</v>
      </c>
      <c r="O9167" s="158">
        <v>1.0694999999999999</v>
      </c>
      <c r="P9167" s="161">
        <f t="shared" si="861"/>
        <v>1.0694999999999999</v>
      </c>
    </row>
    <row r="9168" spans="9:16" x14ac:dyDescent="0.2">
      <c r="I9168" s="158">
        <f t="shared" si="859"/>
        <v>22</v>
      </c>
      <c r="J9168" s="158" t="str">
        <f t="shared" si="862"/>
        <v>EUR</v>
      </c>
      <c r="K9168" s="158" t="str">
        <f t="shared" si="863"/>
        <v>USD</v>
      </c>
      <c r="L9168" s="158" t="str">
        <f t="shared" si="860"/>
        <v>EURUSD45603</v>
      </c>
      <c r="M9168" s="160">
        <f t="shared" si="864"/>
        <v>45603</v>
      </c>
      <c r="N9168" s="158">
        <v>1</v>
      </c>
      <c r="O9168" s="158">
        <v>1.0785</v>
      </c>
      <c r="P9168" s="161">
        <f t="shared" si="861"/>
        <v>1.0785</v>
      </c>
    </row>
    <row r="9169" spans="9:16" x14ac:dyDescent="0.2">
      <c r="I9169" s="158">
        <f t="shared" si="859"/>
        <v>22</v>
      </c>
      <c r="J9169" s="158" t="str">
        <f t="shared" si="862"/>
        <v>EUR</v>
      </c>
      <c r="K9169" s="158" t="str">
        <f t="shared" si="863"/>
        <v>USD</v>
      </c>
      <c r="L9169" s="158" t="str">
        <f t="shared" si="860"/>
        <v>EURUSD45604</v>
      </c>
      <c r="M9169" s="160">
        <f t="shared" si="864"/>
        <v>45604</v>
      </c>
      <c r="N9169" s="158">
        <v>1</v>
      </c>
      <c r="O9169" s="158">
        <v>1.0771999999999999</v>
      </c>
      <c r="P9169" s="161">
        <f t="shared" si="861"/>
        <v>1.0771999999999999</v>
      </c>
    </row>
    <row r="9170" spans="9:16" x14ac:dyDescent="0.2">
      <c r="I9170" s="158">
        <f t="shared" si="859"/>
        <v>22</v>
      </c>
      <c r="J9170" s="158" t="str">
        <f t="shared" si="862"/>
        <v>EUR</v>
      </c>
      <c r="K9170" s="158" t="str">
        <f t="shared" si="863"/>
        <v>USD</v>
      </c>
      <c r="L9170" s="158" t="str">
        <f t="shared" si="860"/>
        <v>EURUSD45605</v>
      </c>
      <c r="M9170" s="160">
        <f t="shared" si="864"/>
        <v>45605</v>
      </c>
      <c r="N9170" s="158">
        <v>1</v>
      </c>
      <c r="O9170" s="158">
        <v>1.0771999999999999</v>
      </c>
      <c r="P9170" s="161">
        <f t="shared" si="861"/>
        <v>1.0771999999999999</v>
      </c>
    </row>
    <row r="9171" spans="9:16" x14ac:dyDescent="0.2">
      <c r="I9171" s="158">
        <f t="shared" si="859"/>
        <v>22</v>
      </c>
      <c r="J9171" s="158" t="str">
        <f t="shared" si="862"/>
        <v>EUR</v>
      </c>
      <c r="K9171" s="158" t="str">
        <f t="shared" si="863"/>
        <v>USD</v>
      </c>
      <c r="L9171" s="158" t="str">
        <f t="shared" si="860"/>
        <v>EURUSD45606</v>
      </c>
      <c r="M9171" s="160">
        <f t="shared" si="864"/>
        <v>45606</v>
      </c>
      <c r="N9171" s="158">
        <v>1</v>
      </c>
      <c r="O9171" s="158">
        <v>1.0771999999999999</v>
      </c>
      <c r="P9171" s="161">
        <f t="shared" si="861"/>
        <v>1.0771999999999999</v>
      </c>
    </row>
    <row r="9172" spans="9:16" x14ac:dyDescent="0.2">
      <c r="I9172" s="158">
        <f t="shared" si="859"/>
        <v>22</v>
      </c>
      <c r="J9172" s="158" t="str">
        <f t="shared" si="862"/>
        <v>EUR</v>
      </c>
      <c r="K9172" s="158" t="str">
        <f t="shared" si="863"/>
        <v>USD</v>
      </c>
      <c r="L9172" s="158" t="str">
        <f t="shared" si="860"/>
        <v>EURUSD45607</v>
      </c>
      <c r="M9172" s="160">
        <f t="shared" si="864"/>
        <v>45607</v>
      </c>
      <c r="N9172" s="158">
        <v>1</v>
      </c>
      <c r="O9172" s="158">
        <v>1.0650999999999999</v>
      </c>
      <c r="P9172" s="161">
        <f t="shared" si="861"/>
        <v>1.0650999999999999</v>
      </c>
    </row>
    <row r="9173" spans="9:16" x14ac:dyDescent="0.2">
      <c r="I9173" s="158">
        <f t="shared" si="859"/>
        <v>22</v>
      </c>
      <c r="J9173" s="158" t="str">
        <f t="shared" si="862"/>
        <v>EUR</v>
      </c>
      <c r="K9173" s="158" t="str">
        <f t="shared" si="863"/>
        <v>USD</v>
      </c>
      <c r="L9173" s="158" t="str">
        <f t="shared" si="860"/>
        <v>EURUSD45608</v>
      </c>
      <c r="M9173" s="160">
        <f t="shared" si="864"/>
        <v>45608</v>
      </c>
      <c r="N9173" s="158">
        <v>1</v>
      </c>
      <c r="O9173" s="158">
        <v>1.0617000000000001</v>
      </c>
      <c r="P9173" s="161">
        <f t="shared" si="861"/>
        <v>1.0617000000000001</v>
      </c>
    </row>
    <row r="9174" spans="9:16" x14ac:dyDescent="0.2">
      <c r="I9174" s="158">
        <f t="shared" si="859"/>
        <v>22</v>
      </c>
      <c r="J9174" s="158" t="str">
        <f t="shared" si="862"/>
        <v>EUR</v>
      </c>
      <c r="K9174" s="158" t="str">
        <f t="shared" si="863"/>
        <v>USD</v>
      </c>
      <c r="L9174" s="158" t="str">
        <f t="shared" si="860"/>
        <v>EURUSD45609</v>
      </c>
      <c r="M9174" s="160">
        <f t="shared" si="864"/>
        <v>45609</v>
      </c>
      <c r="N9174" s="158">
        <v>1</v>
      </c>
      <c r="O9174" s="158">
        <v>1.0629</v>
      </c>
      <c r="P9174" s="161">
        <f t="shared" si="861"/>
        <v>1.0629</v>
      </c>
    </row>
    <row r="9175" spans="9:16" x14ac:dyDescent="0.2">
      <c r="I9175" s="158">
        <f t="shared" si="859"/>
        <v>22</v>
      </c>
      <c r="J9175" s="158" t="str">
        <f t="shared" si="862"/>
        <v>EUR</v>
      </c>
      <c r="K9175" s="158" t="str">
        <f t="shared" si="863"/>
        <v>USD</v>
      </c>
      <c r="L9175" s="158" t="str">
        <f t="shared" si="860"/>
        <v>EURUSD45610</v>
      </c>
      <c r="M9175" s="160">
        <f t="shared" si="864"/>
        <v>45610</v>
      </c>
      <c r="N9175" s="158">
        <v>1</v>
      </c>
      <c r="O9175" s="158">
        <v>1.0532999999999999</v>
      </c>
      <c r="P9175" s="161">
        <f t="shared" si="861"/>
        <v>1.0532999999999999</v>
      </c>
    </row>
    <row r="9176" spans="9:16" x14ac:dyDescent="0.2">
      <c r="I9176" s="158">
        <f t="shared" si="859"/>
        <v>22</v>
      </c>
      <c r="J9176" s="158" t="str">
        <f t="shared" si="862"/>
        <v>EUR</v>
      </c>
      <c r="K9176" s="158" t="str">
        <f t="shared" si="863"/>
        <v>USD</v>
      </c>
      <c r="L9176" s="158" t="str">
        <f t="shared" si="860"/>
        <v>EURUSD45611</v>
      </c>
      <c r="M9176" s="160">
        <f t="shared" si="864"/>
        <v>45611</v>
      </c>
      <c r="N9176" s="158">
        <v>1</v>
      </c>
      <c r="O9176" s="158">
        <v>1.0583</v>
      </c>
      <c r="P9176" s="161">
        <f t="shared" si="861"/>
        <v>1.0583</v>
      </c>
    </row>
    <row r="9177" spans="9:16" x14ac:dyDescent="0.2">
      <c r="I9177" s="158">
        <f t="shared" si="859"/>
        <v>22</v>
      </c>
      <c r="J9177" s="158" t="str">
        <f t="shared" si="862"/>
        <v>EUR</v>
      </c>
      <c r="K9177" s="158" t="str">
        <f t="shared" si="863"/>
        <v>USD</v>
      </c>
      <c r="L9177" s="158" t="str">
        <f t="shared" si="860"/>
        <v>EURUSD45612</v>
      </c>
      <c r="M9177" s="160">
        <f t="shared" si="864"/>
        <v>45612</v>
      </c>
      <c r="N9177" s="158">
        <v>1</v>
      </c>
      <c r="O9177" s="158">
        <v>1.0583</v>
      </c>
      <c r="P9177" s="161">
        <f t="shared" si="861"/>
        <v>1.0583</v>
      </c>
    </row>
    <row r="9178" spans="9:16" x14ac:dyDescent="0.2">
      <c r="I9178" s="158">
        <f t="shared" si="859"/>
        <v>22</v>
      </c>
      <c r="J9178" s="158" t="str">
        <f t="shared" si="862"/>
        <v>EUR</v>
      </c>
      <c r="K9178" s="158" t="str">
        <f t="shared" si="863"/>
        <v>USD</v>
      </c>
      <c r="L9178" s="158" t="str">
        <f t="shared" si="860"/>
        <v>EURUSD45613</v>
      </c>
      <c r="M9178" s="160">
        <f t="shared" si="864"/>
        <v>45613</v>
      </c>
      <c r="N9178" s="158">
        <v>1</v>
      </c>
      <c r="O9178" s="158">
        <v>1.0583</v>
      </c>
      <c r="P9178" s="161">
        <f t="shared" si="861"/>
        <v>1.0583</v>
      </c>
    </row>
    <row r="9179" spans="9:16" x14ac:dyDescent="0.2">
      <c r="I9179" s="158">
        <f t="shared" si="859"/>
        <v>22</v>
      </c>
      <c r="J9179" s="158" t="str">
        <f t="shared" si="862"/>
        <v>EUR</v>
      </c>
      <c r="K9179" s="158" t="str">
        <f t="shared" si="863"/>
        <v>USD</v>
      </c>
      <c r="L9179" s="158" t="str">
        <f t="shared" si="860"/>
        <v>EURUSD45614</v>
      </c>
      <c r="M9179" s="160">
        <f t="shared" si="864"/>
        <v>45614</v>
      </c>
      <c r="N9179" s="158">
        <v>1</v>
      </c>
      <c r="O9179" s="158">
        <v>1.0551999999999999</v>
      </c>
      <c r="P9179" s="161">
        <f t="shared" si="861"/>
        <v>1.0551999999999999</v>
      </c>
    </row>
    <row r="9180" spans="9:16" x14ac:dyDescent="0.2">
      <c r="I9180" s="158">
        <f t="shared" si="859"/>
        <v>22</v>
      </c>
      <c r="J9180" s="158" t="str">
        <f t="shared" si="862"/>
        <v>EUR</v>
      </c>
      <c r="K9180" s="158" t="str">
        <f t="shared" si="863"/>
        <v>USD</v>
      </c>
      <c r="L9180" s="158" t="str">
        <f t="shared" si="860"/>
        <v>EURUSD45615</v>
      </c>
      <c r="M9180" s="160">
        <f t="shared" si="864"/>
        <v>45615</v>
      </c>
      <c r="N9180" s="158">
        <v>1</v>
      </c>
      <c r="O9180" s="158">
        <v>1.0578000000000001</v>
      </c>
      <c r="P9180" s="161">
        <f t="shared" si="861"/>
        <v>1.0578000000000001</v>
      </c>
    </row>
    <row r="9181" spans="9:16" x14ac:dyDescent="0.2">
      <c r="I9181" s="158">
        <f t="shared" si="859"/>
        <v>22</v>
      </c>
      <c r="J9181" s="158" t="str">
        <f t="shared" si="862"/>
        <v>EUR</v>
      </c>
      <c r="K9181" s="158" t="str">
        <f t="shared" si="863"/>
        <v>USD</v>
      </c>
      <c r="L9181" s="158" t="str">
        <f t="shared" si="860"/>
        <v>EURUSD45616</v>
      </c>
      <c r="M9181" s="160">
        <f t="shared" si="864"/>
        <v>45616</v>
      </c>
      <c r="N9181" s="158">
        <v>1</v>
      </c>
      <c r="O9181" s="158">
        <v>1.0562</v>
      </c>
      <c r="P9181" s="161">
        <f t="shared" si="861"/>
        <v>1.0562</v>
      </c>
    </row>
    <row r="9182" spans="9:16" x14ac:dyDescent="0.2">
      <c r="I9182" s="158">
        <f t="shared" si="859"/>
        <v>22</v>
      </c>
      <c r="J9182" s="158" t="str">
        <f t="shared" si="862"/>
        <v>EUR</v>
      </c>
      <c r="K9182" s="158" t="str">
        <f t="shared" si="863"/>
        <v>USD</v>
      </c>
      <c r="L9182" s="158" t="str">
        <f t="shared" si="860"/>
        <v>EURUSD45617</v>
      </c>
      <c r="M9182" s="160">
        <f t="shared" si="864"/>
        <v>45617</v>
      </c>
      <c r="N9182" s="158">
        <v>1</v>
      </c>
      <c r="O9182" s="158">
        <v>1.0526</v>
      </c>
      <c r="P9182" s="161">
        <f t="shared" si="861"/>
        <v>1.0526</v>
      </c>
    </row>
    <row r="9183" spans="9:16" x14ac:dyDescent="0.2">
      <c r="I9183" s="158">
        <f t="shared" si="859"/>
        <v>22</v>
      </c>
      <c r="J9183" s="158" t="str">
        <f t="shared" si="862"/>
        <v>EUR</v>
      </c>
      <c r="K9183" s="158" t="str">
        <f t="shared" si="863"/>
        <v>USD</v>
      </c>
      <c r="L9183" s="158" t="str">
        <f t="shared" si="860"/>
        <v>EURUSD45618</v>
      </c>
      <c r="M9183" s="160">
        <f t="shared" si="864"/>
        <v>45618</v>
      </c>
      <c r="N9183" s="158">
        <v>1</v>
      </c>
      <c r="O9183" s="158">
        <v>1.0411999999999999</v>
      </c>
      <c r="P9183" s="161">
        <f t="shared" si="861"/>
        <v>1.0411999999999999</v>
      </c>
    </row>
    <row r="9184" spans="9:16" x14ac:dyDescent="0.2">
      <c r="I9184" s="158">
        <f t="shared" si="859"/>
        <v>22</v>
      </c>
      <c r="J9184" s="158" t="str">
        <f t="shared" si="862"/>
        <v>EUR</v>
      </c>
      <c r="K9184" s="158" t="str">
        <f t="shared" si="863"/>
        <v>USD</v>
      </c>
      <c r="L9184" s="158" t="str">
        <f t="shared" si="860"/>
        <v>EURUSD45619</v>
      </c>
      <c r="M9184" s="160">
        <f t="shared" si="864"/>
        <v>45619</v>
      </c>
      <c r="N9184" s="158">
        <v>1</v>
      </c>
      <c r="O9184" s="158">
        <v>1.0411999999999999</v>
      </c>
      <c r="P9184" s="161">
        <f t="shared" si="861"/>
        <v>1.0411999999999999</v>
      </c>
    </row>
    <row r="9185" spans="9:16" x14ac:dyDescent="0.2">
      <c r="I9185" s="158">
        <f t="shared" si="859"/>
        <v>22</v>
      </c>
      <c r="J9185" s="158" t="str">
        <f t="shared" si="862"/>
        <v>EUR</v>
      </c>
      <c r="K9185" s="158" t="str">
        <f t="shared" si="863"/>
        <v>USD</v>
      </c>
      <c r="L9185" s="158" t="str">
        <f t="shared" si="860"/>
        <v>EURUSD45620</v>
      </c>
      <c r="M9185" s="160">
        <f t="shared" si="864"/>
        <v>45620</v>
      </c>
      <c r="N9185" s="158">
        <v>1</v>
      </c>
      <c r="O9185" s="158">
        <v>1.0411999999999999</v>
      </c>
      <c r="P9185" s="161">
        <f t="shared" si="861"/>
        <v>1.0411999999999999</v>
      </c>
    </row>
    <row r="9186" spans="9:16" x14ac:dyDescent="0.2">
      <c r="I9186" s="158">
        <f t="shared" si="859"/>
        <v>22</v>
      </c>
      <c r="J9186" s="158" t="str">
        <f t="shared" si="862"/>
        <v>EUR</v>
      </c>
      <c r="K9186" s="158" t="str">
        <f t="shared" si="863"/>
        <v>USD</v>
      </c>
      <c r="L9186" s="158" t="str">
        <f t="shared" si="860"/>
        <v>EURUSD45621</v>
      </c>
      <c r="M9186" s="160">
        <f t="shared" si="864"/>
        <v>45621</v>
      </c>
      <c r="N9186" s="158">
        <v>1</v>
      </c>
      <c r="O9186" s="158">
        <v>1.0495000000000001</v>
      </c>
      <c r="P9186" s="161">
        <f t="shared" si="861"/>
        <v>1.0495000000000001</v>
      </c>
    </row>
    <row r="9187" spans="9:16" x14ac:dyDescent="0.2">
      <c r="I9187" s="158">
        <f t="shared" si="859"/>
        <v>22</v>
      </c>
      <c r="J9187" s="158" t="str">
        <f t="shared" si="862"/>
        <v>EUR</v>
      </c>
      <c r="K9187" s="158" t="str">
        <f t="shared" si="863"/>
        <v>USD</v>
      </c>
      <c r="L9187" s="158" t="str">
        <f t="shared" si="860"/>
        <v>EURUSD45622</v>
      </c>
      <c r="M9187" s="160">
        <f t="shared" si="864"/>
        <v>45622</v>
      </c>
      <c r="N9187" s="158">
        <v>1</v>
      </c>
      <c r="O9187" s="158">
        <v>1.0522</v>
      </c>
      <c r="P9187" s="161">
        <f t="shared" si="861"/>
        <v>1.0522</v>
      </c>
    </row>
    <row r="9188" spans="9:16" x14ac:dyDescent="0.2">
      <c r="I9188" s="158">
        <f t="shared" si="859"/>
        <v>22</v>
      </c>
      <c r="J9188" s="158" t="str">
        <f t="shared" si="862"/>
        <v>EUR</v>
      </c>
      <c r="K9188" s="158" t="str">
        <f t="shared" si="863"/>
        <v>USD</v>
      </c>
      <c r="L9188" s="158" t="str">
        <f t="shared" si="860"/>
        <v>EURUSD45623</v>
      </c>
      <c r="M9188" s="160">
        <f t="shared" si="864"/>
        <v>45623</v>
      </c>
      <c r="N9188" s="158">
        <v>1</v>
      </c>
      <c r="O9188" s="158">
        <v>1.0530999999999999</v>
      </c>
      <c r="P9188" s="161">
        <f t="shared" si="861"/>
        <v>1.0530999999999999</v>
      </c>
    </row>
    <row r="9189" spans="9:16" x14ac:dyDescent="0.2">
      <c r="I9189" s="158">
        <f t="shared" si="859"/>
        <v>22</v>
      </c>
      <c r="J9189" s="158" t="str">
        <f t="shared" si="862"/>
        <v>EUR</v>
      </c>
      <c r="K9189" s="158" t="str">
        <f t="shared" si="863"/>
        <v>USD</v>
      </c>
      <c r="L9189" s="158" t="str">
        <f t="shared" si="860"/>
        <v>EURUSD45624</v>
      </c>
      <c r="M9189" s="160">
        <f t="shared" si="864"/>
        <v>45624</v>
      </c>
      <c r="N9189" s="158">
        <v>1</v>
      </c>
      <c r="O9189" s="158">
        <v>1.0542</v>
      </c>
      <c r="P9189" s="161">
        <f t="shared" si="861"/>
        <v>1.0542</v>
      </c>
    </row>
    <row r="9190" spans="9:16" x14ac:dyDescent="0.2">
      <c r="I9190" s="158">
        <f t="shared" si="859"/>
        <v>22</v>
      </c>
      <c r="J9190" s="158" t="str">
        <f t="shared" si="862"/>
        <v>EUR</v>
      </c>
      <c r="K9190" s="158" t="str">
        <f t="shared" si="863"/>
        <v>USD</v>
      </c>
      <c r="L9190" s="158" t="str">
        <f t="shared" si="860"/>
        <v>EURUSD45625</v>
      </c>
      <c r="M9190" s="160">
        <f t="shared" si="864"/>
        <v>45625</v>
      </c>
      <c r="N9190" s="158">
        <v>1</v>
      </c>
      <c r="O9190" s="158">
        <v>1.0562</v>
      </c>
      <c r="P9190" s="161">
        <f t="shared" si="861"/>
        <v>1.0562</v>
      </c>
    </row>
    <row r="9191" spans="9:16" x14ac:dyDescent="0.2">
      <c r="I9191" s="158">
        <f t="shared" si="859"/>
        <v>22</v>
      </c>
      <c r="J9191" s="158" t="str">
        <f t="shared" si="862"/>
        <v>EUR</v>
      </c>
      <c r="K9191" s="158" t="str">
        <f t="shared" si="863"/>
        <v>USD</v>
      </c>
      <c r="L9191" s="158" t="str">
        <f t="shared" si="860"/>
        <v>EURUSD45626</v>
      </c>
      <c r="M9191" s="160">
        <f t="shared" si="864"/>
        <v>45626</v>
      </c>
      <c r="N9191" s="158">
        <v>1</v>
      </c>
      <c r="O9191" s="158">
        <v>1.0562</v>
      </c>
      <c r="P9191" s="161">
        <f t="shared" si="861"/>
        <v>1.0562</v>
      </c>
    </row>
    <row r="9192" spans="9:16" x14ac:dyDescent="0.2">
      <c r="I9192" s="158">
        <f t="shared" si="859"/>
        <v>22</v>
      </c>
      <c r="J9192" s="158" t="str">
        <f t="shared" si="862"/>
        <v>EUR</v>
      </c>
      <c r="K9192" s="158" t="str">
        <f t="shared" si="863"/>
        <v>USD</v>
      </c>
      <c r="L9192" s="158" t="str">
        <f t="shared" si="860"/>
        <v>EURUSD45627</v>
      </c>
      <c r="M9192" s="160">
        <f t="shared" si="864"/>
        <v>45627</v>
      </c>
      <c r="N9192" s="158">
        <v>1</v>
      </c>
      <c r="O9192" s="158">
        <v>1.0562</v>
      </c>
      <c r="P9192" s="161">
        <f t="shared" si="861"/>
        <v>1.0562</v>
      </c>
    </row>
    <row r="9193" spans="9:16" x14ac:dyDescent="0.2">
      <c r="I9193" s="158">
        <f t="shared" si="859"/>
        <v>22</v>
      </c>
      <c r="J9193" s="158" t="str">
        <f t="shared" si="862"/>
        <v>EUR</v>
      </c>
      <c r="K9193" s="158" t="str">
        <f t="shared" si="863"/>
        <v>USD</v>
      </c>
      <c r="L9193" s="158" t="str">
        <f t="shared" si="860"/>
        <v>EURUSD45628</v>
      </c>
      <c r="M9193" s="160">
        <f t="shared" si="864"/>
        <v>45628</v>
      </c>
      <c r="N9193" s="158">
        <v>1</v>
      </c>
      <c r="O9193" s="158">
        <v>1.0507</v>
      </c>
      <c r="P9193" s="161">
        <f t="shared" si="861"/>
        <v>1.0507</v>
      </c>
    </row>
    <row r="9194" spans="9:16" x14ac:dyDescent="0.2">
      <c r="I9194" s="158">
        <f t="shared" ref="I9194:I9257" si="865">IF(M9193=$G$2,I9193+1,I9193)</f>
        <v>22</v>
      </c>
      <c r="J9194" s="158" t="str">
        <f t="shared" si="862"/>
        <v>EUR</v>
      </c>
      <c r="K9194" s="158" t="str">
        <f t="shared" si="863"/>
        <v>USD</v>
      </c>
      <c r="L9194" s="158" t="str">
        <f t="shared" si="860"/>
        <v>EURUSD45629</v>
      </c>
      <c r="M9194" s="160">
        <f t="shared" si="864"/>
        <v>45629</v>
      </c>
      <c r="N9194" s="158">
        <v>1</v>
      </c>
      <c r="O9194" s="158">
        <v>1.0511999999999999</v>
      </c>
      <c r="P9194" s="161">
        <f t="shared" si="861"/>
        <v>1.0511999999999999</v>
      </c>
    </row>
    <row r="9195" spans="9:16" x14ac:dyDescent="0.2">
      <c r="I9195" s="158">
        <f t="shared" si="865"/>
        <v>22</v>
      </c>
      <c r="J9195" s="158" t="str">
        <f t="shared" si="862"/>
        <v>EUR</v>
      </c>
      <c r="K9195" s="158" t="str">
        <f t="shared" si="863"/>
        <v>USD</v>
      </c>
      <c r="L9195" s="158" t="str">
        <f t="shared" si="860"/>
        <v>EURUSD45630</v>
      </c>
      <c r="M9195" s="160">
        <f t="shared" si="864"/>
        <v>45630</v>
      </c>
      <c r="N9195" s="158">
        <v>1</v>
      </c>
      <c r="O9195" s="158">
        <v>1.0491999999999999</v>
      </c>
      <c r="P9195" s="161">
        <f t="shared" si="861"/>
        <v>1.0491999999999999</v>
      </c>
    </row>
    <row r="9196" spans="9:16" x14ac:dyDescent="0.2">
      <c r="I9196" s="158">
        <f t="shared" si="865"/>
        <v>22</v>
      </c>
      <c r="J9196" s="158" t="str">
        <f t="shared" si="862"/>
        <v>EUR</v>
      </c>
      <c r="K9196" s="158" t="str">
        <f t="shared" si="863"/>
        <v>USD</v>
      </c>
      <c r="L9196" s="158" t="str">
        <f t="shared" si="860"/>
        <v>EURUSD45631</v>
      </c>
      <c r="M9196" s="160">
        <f t="shared" si="864"/>
        <v>45631</v>
      </c>
      <c r="N9196" s="158">
        <v>1</v>
      </c>
      <c r="O9196" s="158">
        <v>1.054</v>
      </c>
      <c r="P9196" s="161">
        <f t="shared" si="861"/>
        <v>1.054</v>
      </c>
    </row>
    <row r="9197" spans="9:16" x14ac:dyDescent="0.2">
      <c r="I9197" s="158">
        <f t="shared" si="865"/>
        <v>22</v>
      </c>
      <c r="J9197" s="158" t="str">
        <f t="shared" si="862"/>
        <v>EUR</v>
      </c>
      <c r="K9197" s="158" t="str">
        <f t="shared" si="863"/>
        <v>USD</v>
      </c>
      <c r="L9197" s="158" t="str">
        <f t="shared" si="860"/>
        <v>EURUSD45632</v>
      </c>
      <c r="M9197" s="160">
        <f t="shared" si="864"/>
        <v>45632</v>
      </c>
      <c r="N9197" s="158">
        <v>1</v>
      </c>
      <c r="O9197" s="158">
        <v>1.0581</v>
      </c>
      <c r="P9197" s="161">
        <f t="shared" si="861"/>
        <v>1.0581</v>
      </c>
    </row>
    <row r="9198" spans="9:16" x14ac:dyDescent="0.2">
      <c r="I9198" s="158">
        <f t="shared" si="865"/>
        <v>22</v>
      </c>
      <c r="J9198" s="158" t="str">
        <f t="shared" si="862"/>
        <v>EUR</v>
      </c>
      <c r="K9198" s="158" t="str">
        <f t="shared" si="863"/>
        <v>USD</v>
      </c>
      <c r="L9198" s="158" t="str">
        <f t="shared" si="860"/>
        <v>EURUSD45633</v>
      </c>
      <c r="M9198" s="160">
        <f t="shared" si="864"/>
        <v>45633</v>
      </c>
      <c r="N9198" s="158">
        <v>1</v>
      </c>
      <c r="O9198" s="158">
        <v>1.0581</v>
      </c>
      <c r="P9198" s="161">
        <f t="shared" si="861"/>
        <v>1.0581</v>
      </c>
    </row>
    <row r="9199" spans="9:16" x14ac:dyDescent="0.2">
      <c r="I9199" s="158">
        <f t="shared" si="865"/>
        <v>22</v>
      </c>
      <c r="J9199" s="158" t="str">
        <f t="shared" si="862"/>
        <v>EUR</v>
      </c>
      <c r="K9199" s="158" t="str">
        <f t="shared" si="863"/>
        <v>USD</v>
      </c>
      <c r="L9199" s="158" t="str">
        <f t="shared" si="860"/>
        <v>EURUSD45634</v>
      </c>
      <c r="M9199" s="160">
        <f t="shared" si="864"/>
        <v>45634</v>
      </c>
      <c r="N9199" s="158">
        <v>1</v>
      </c>
      <c r="O9199" s="158">
        <v>1.0581</v>
      </c>
      <c r="P9199" s="161">
        <f t="shared" si="861"/>
        <v>1.0581</v>
      </c>
    </row>
    <row r="9200" spans="9:16" x14ac:dyDescent="0.2">
      <c r="I9200" s="158">
        <f t="shared" si="865"/>
        <v>22</v>
      </c>
      <c r="J9200" s="158" t="str">
        <f t="shared" si="862"/>
        <v>EUR</v>
      </c>
      <c r="K9200" s="158" t="str">
        <f t="shared" si="863"/>
        <v>USD</v>
      </c>
      <c r="L9200" s="158" t="str">
        <f t="shared" si="860"/>
        <v>EURUSD45635</v>
      </c>
      <c r="M9200" s="160">
        <f t="shared" si="864"/>
        <v>45635</v>
      </c>
      <c r="N9200" s="158">
        <v>1</v>
      </c>
      <c r="O9200" s="158">
        <v>1.0568</v>
      </c>
      <c r="P9200" s="161">
        <f t="shared" si="861"/>
        <v>1.0568</v>
      </c>
    </row>
    <row r="9201" spans="9:16" x14ac:dyDescent="0.2">
      <c r="I9201" s="158">
        <f t="shared" si="865"/>
        <v>22</v>
      </c>
      <c r="J9201" s="158" t="str">
        <f t="shared" si="862"/>
        <v>EUR</v>
      </c>
      <c r="K9201" s="158" t="str">
        <f t="shared" si="863"/>
        <v>USD</v>
      </c>
      <c r="L9201" s="158" t="str">
        <f t="shared" si="860"/>
        <v>EURUSD45636</v>
      </c>
      <c r="M9201" s="160">
        <f t="shared" si="864"/>
        <v>45636</v>
      </c>
      <c r="N9201" s="158">
        <v>1</v>
      </c>
      <c r="O9201" s="158">
        <v>1.0527</v>
      </c>
      <c r="P9201" s="161">
        <f t="shared" si="861"/>
        <v>1.0527</v>
      </c>
    </row>
    <row r="9202" spans="9:16" x14ac:dyDescent="0.2">
      <c r="I9202" s="158">
        <f t="shared" si="865"/>
        <v>22</v>
      </c>
      <c r="J9202" s="158" t="str">
        <f t="shared" si="862"/>
        <v>EUR</v>
      </c>
      <c r="K9202" s="158" t="str">
        <f t="shared" si="863"/>
        <v>USD</v>
      </c>
      <c r="L9202" s="158" t="str">
        <f t="shared" si="860"/>
        <v>EURUSD45637</v>
      </c>
      <c r="M9202" s="160">
        <f t="shared" si="864"/>
        <v>45637</v>
      </c>
      <c r="N9202" s="158">
        <v>1</v>
      </c>
      <c r="O9202" s="158">
        <v>1.0507</v>
      </c>
      <c r="P9202" s="161">
        <f t="shared" si="861"/>
        <v>1.0507</v>
      </c>
    </row>
    <row r="9203" spans="9:16" x14ac:dyDescent="0.2">
      <c r="I9203" s="158">
        <f t="shared" si="865"/>
        <v>22</v>
      </c>
      <c r="J9203" s="158" t="str">
        <f t="shared" si="862"/>
        <v>EUR</v>
      </c>
      <c r="K9203" s="158" t="str">
        <f t="shared" si="863"/>
        <v>USD</v>
      </c>
      <c r="L9203" s="158" t="str">
        <f t="shared" si="860"/>
        <v>EURUSD45638</v>
      </c>
      <c r="M9203" s="160">
        <f t="shared" si="864"/>
        <v>45638</v>
      </c>
      <c r="N9203" s="158">
        <v>1</v>
      </c>
      <c r="O9203" s="158">
        <v>1.0490999999999999</v>
      </c>
      <c r="P9203" s="161">
        <f t="shared" si="861"/>
        <v>1.0490999999999999</v>
      </c>
    </row>
    <row r="9204" spans="9:16" x14ac:dyDescent="0.2">
      <c r="I9204" s="158">
        <f t="shared" si="865"/>
        <v>22</v>
      </c>
      <c r="J9204" s="158" t="str">
        <f t="shared" si="862"/>
        <v>EUR</v>
      </c>
      <c r="K9204" s="158" t="str">
        <f t="shared" si="863"/>
        <v>USD</v>
      </c>
      <c r="L9204" s="158" t="str">
        <f t="shared" si="860"/>
        <v>EURUSD45639</v>
      </c>
      <c r="M9204" s="160">
        <f t="shared" si="864"/>
        <v>45639</v>
      </c>
      <c r="N9204" s="158">
        <v>1</v>
      </c>
      <c r="O9204" s="158">
        <v>1.0518000000000001</v>
      </c>
      <c r="P9204" s="161">
        <f t="shared" si="861"/>
        <v>1.0518000000000001</v>
      </c>
    </row>
    <row r="9205" spans="9:16" x14ac:dyDescent="0.2">
      <c r="I9205" s="158">
        <f t="shared" si="865"/>
        <v>22</v>
      </c>
      <c r="J9205" s="158" t="str">
        <f t="shared" si="862"/>
        <v>EUR</v>
      </c>
      <c r="K9205" s="158" t="str">
        <f t="shared" si="863"/>
        <v>USD</v>
      </c>
      <c r="L9205" s="158" t="str">
        <f t="shared" si="860"/>
        <v>EURUSD45640</v>
      </c>
      <c r="M9205" s="160">
        <f t="shared" si="864"/>
        <v>45640</v>
      </c>
      <c r="N9205" s="158">
        <v>1</v>
      </c>
      <c r="O9205" s="158">
        <v>1.0518000000000001</v>
      </c>
      <c r="P9205" s="161">
        <f t="shared" si="861"/>
        <v>1.0518000000000001</v>
      </c>
    </row>
    <row r="9206" spans="9:16" x14ac:dyDescent="0.2">
      <c r="I9206" s="158">
        <f t="shared" si="865"/>
        <v>22</v>
      </c>
      <c r="J9206" s="158" t="str">
        <f t="shared" si="862"/>
        <v>EUR</v>
      </c>
      <c r="K9206" s="158" t="str">
        <f t="shared" si="863"/>
        <v>USD</v>
      </c>
      <c r="L9206" s="158" t="str">
        <f t="shared" si="860"/>
        <v>EURUSD45641</v>
      </c>
      <c r="M9206" s="160">
        <f t="shared" si="864"/>
        <v>45641</v>
      </c>
      <c r="N9206" s="158">
        <v>1</v>
      </c>
      <c r="O9206" s="158">
        <v>1.0518000000000001</v>
      </c>
      <c r="P9206" s="161">
        <f t="shared" si="861"/>
        <v>1.0518000000000001</v>
      </c>
    </row>
    <row r="9207" spans="9:16" x14ac:dyDescent="0.2">
      <c r="I9207" s="158">
        <f t="shared" si="865"/>
        <v>22</v>
      </c>
      <c r="J9207" s="158" t="str">
        <f t="shared" si="862"/>
        <v>EUR</v>
      </c>
      <c r="K9207" s="158" t="str">
        <f t="shared" si="863"/>
        <v>USD</v>
      </c>
      <c r="L9207" s="158" t="str">
        <f t="shared" si="860"/>
        <v>EURUSD45642</v>
      </c>
      <c r="M9207" s="160">
        <f t="shared" si="864"/>
        <v>45642</v>
      </c>
      <c r="N9207" s="158">
        <v>1</v>
      </c>
      <c r="O9207" s="158">
        <v>1.0498000000000001</v>
      </c>
      <c r="P9207" s="161">
        <f t="shared" si="861"/>
        <v>1.0498000000000001</v>
      </c>
    </row>
    <row r="9208" spans="9:16" x14ac:dyDescent="0.2">
      <c r="I9208" s="158">
        <f t="shared" si="865"/>
        <v>22</v>
      </c>
      <c r="J9208" s="158" t="str">
        <f t="shared" si="862"/>
        <v>EUR</v>
      </c>
      <c r="K9208" s="158" t="str">
        <f t="shared" si="863"/>
        <v>USD</v>
      </c>
      <c r="L9208" s="158" t="str">
        <f t="shared" si="860"/>
        <v>EURUSD45643</v>
      </c>
      <c r="M9208" s="160">
        <f t="shared" si="864"/>
        <v>45643</v>
      </c>
      <c r="N9208" s="158">
        <v>1</v>
      </c>
      <c r="O9208" s="158">
        <v>1.0497000000000001</v>
      </c>
      <c r="P9208" s="161">
        <f t="shared" si="861"/>
        <v>1.0497000000000001</v>
      </c>
    </row>
    <row r="9209" spans="9:16" x14ac:dyDescent="0.2">
      <c r="I9209" s="158">
        <f t="shared" si="865"/>
        <v>22</v>
      </c>
      <c r="J9209" s="158" t="str">
        <f t="shared" si="862"/>
        <v>EUR</v>
      </c>
      <c r="K9209" s="158" t="str">
        <f t="shared" si="863"/>
        <v>USD</v>
      </c>
      <c r="L9209" s="158" t="str">
        <f t="shared" si="860"/>
        <v>EURUSD45644</v>
      </c>
      <c r="M9209" s="160">
        <f t="shared" si="864"/>
        <v>45644</v>
      </c>
      <c r="N9209" s="158">
        <v>1</v>
      </c>
      <c r="O9209" s="158">
        <v>1.0496000000000001</v>
      </c>
      <c r="P9209" s="161">
        <f t="shared" si="861"/>
        <v>1.0496000000000001</v>
      </c>
    </row>
    <row r="9210" spans="9:16" x14ac:dyDescent="0.2">
      <c r="I9210" s="158">
        <f t="shared" si="865"/>
        <v>22</v>
      </c>
      <c r="J9210" s="158" t="str">
        <f t="shared" si="862"/>
        <v>EUR</v>
      </c>
      <c r="K9210" s="158" t="str">
        <f t="shared" si="863"/>
        <v>USD</v>
      </c>
      <c r="L9210" s="158" t="str">
        <f t="shared" si="860"/>
        <v>EURUSD45645</v>
      </c>
      <c r="M9210" s="160">
        <f t="shared" si="864"/>
        <v>45645</v>
      </c>
      <c r="N9210" s="158">
        <v>1</v>
      </c>
      <c r="O9210" s="158">
        <v>1.0395000000000001</v>
      </c>
      <c r="P9210" s="161">
        <f t="shared" si="861"/>
        <v>1.0395000000000001</v>
      </c>
    </row>
    <row r="9211" spans="9:16" x14ac:dyDescent="0.2">
      <c r="I9211" s="158">
        <f t="shared" si="865"/>
        <v>22</v>
      </c>
      <c r="J9211" s="158" t="str">
        <f t="shared" si="862"/>
        <v>EUR</v>
      </c>
      <c r="K9211" s="158" t="str">
        <f t="shared" si="863"/>
        <v>USD</v>
      </c>
      <c r="L9211" s="158" t="str">
        <f t="shared" si="860"/>
        <v>EURUSD45646</v>
      </c>
      <c r="M9211" s="160">
        <f t="shared" si="864"/>
        <v>45646</v>
      </c>
      <c r="N9211" s="158">
        <v>1</v>
      </c>
      <c r="O9211" s="158">
        <v>1.0389999999999999</v>
      </c>
      <c r="P9211" s="161">
        <f t="shared" si="861"/>
        <v>1.0389999999999999</v>
      </c>
    </row>
    <row r="9212" spans="9:16" x14ac:dyDescent="0.2">
      <c r="I9212" s="158">
        <f t="shared" si="865"/>
        <v>22</v>
      </c>
      <c r="J9212" s="158" t="str">
        <f t="shared" si="862"/>
        <v>EUR</v>
      </c>
      <c r="K9212" s="158" t="str">
        <f t="shared" si="863"/>
        <v>USD</v>
      </c>
      <c r="L9212" s="158" t="str">
        <f t="shared" si="860"/>
        <v>EURUSD45647</v>
      </c>
      <c r="M9212" s="160">
        <f t="shared" si="864"/>
        <v>45647</v>
      </c>
      <c r="N9212" s="158">
        <v>1</v>
      </c>
      <c r="O9212" s="158">
        <v>1.0389999999999999</v>
      </c>
      <c r="P9212" s="161">
        <f t="shared" si="861"/>
        <v>1.0389999999999999</v>
      </c>
    </row>
    <row r="9213" spans="9:16" x14ac:dyDescent="0.2">
      <c r="I9213" s="158">
        <f t="shared" si="865"/>
        <v>22</v>
      </c>
      <c r="J9213" s="158" t="str">
        <f t="shared" si="862"/>
        <v>EUR</v>
      </c>
      <c r="K9213" s="158" t="str">
        <f t="shared" si="863"/>
        <v>USD</v>
      </c>
      <c r="L9213" s="158" t="str">
        <f t="shared" si="860"/>
        <v>EURUSD45648</v>
      </c>
      <c r="M9213" s="160">
        <f t="shared" si="864"/>
        <v>45648</v>
      </c>
      <c r="N9213" s="158">
        <v>1</v>
      </c>
      <c r="O9213" s="158">
        <v>1.0389999999999999</v>
      </c>
      <c r="P9213" s="161">
        <f t="shared" si="861"/>
        <v>1.0389999999999999</v>
      </c>
    </row>
    <row r="9214" spans="9:16" x14ac:dyDescent="0.2">
      <c r="I9214" s="158">
        <f t="shared" si="865"/>
        <v>22</v>
      </c>
      <c r="J9214" s="158" t="str">
        <f t="shared" si="862"/>
        <v>EUR</v>
      </c>
      <c r="K9214" s="158" t="str">
        <f t="shared" si="863"/>
        <v>USD</v>
      </c>
      <c r="L9214" s="158" t="str">
        <f t="shared" si="860"/>
        <v>EURUSD45649</v>
      </c>
      <c r="M9214" s="160">
        <f t="shared" si="864"/>
        <v>45649</v>
      </c>
      <c r="N9214" s="158">
        <v>1</v>
      </c>
      <c r="O9214" s="158">
        <v>1.0392999999999999</v>
      </c>
      <c r="P9214" s="161">
        <f t="shared" si="861"/>
        <v>1.0392999999999999</v>
      </c>
    </row>
    <row r="9215" spans="9:16" x14ac:dyDescent="0.2">
      <c r="I9215" s="158">
        <f t="shared" si="865"/>
        <v>22</v>
      </c>
      <c r="J9215" s="158" t="str">
        <f t="shared" si="862"/>
        <v>EUR</v>
      </c>
      <c r="K9215" s="158" t="str">
        <f t="shared" si="863"/>
        <v>USD</v>
      </c>
      <c r="L9215" s="158" t="str">
        <f t="shared" si="860"/>
        <v>EURUSD45650</v>
      </c>
      <c r="M9215" s="160">
        <f t="shared" si="864"/>
        <v>45650</v>
      </c>
      <c r="N9215" s="158">
        <v>1</v>
      </c>
      <c r="O9215" s="158">
        <v>1.0395000000000001</v>
      </c>
      <c r="P9215" s="161">
        <f t="shared" si="861"/>
        <v>1.0395000000000001</v>
      </c>
    </row>
    <row r="9216" spans="9:16" x14ac:dyDescent="0.2">
      <c r="I9216" s="158">
        <f t="shared" si="865"/>
        <v>22</v>
      </c>
      <c r="J9216" s="158" t="str">
        <f t="shared" si="862"/>
        <v>EUR</v>
      </c>
      <c r="K9216" s="158" t="str">
        <f t="shared" si="863"/>
        <v>USD</v>
      </c>
      <c r="L9216" s="158" t="str">
        <f t="shared" si="860"/>
        <v>EURUSD45651</v>
      </c>
      <c r="M9216" s="160">
        <f t="shared" si="864"/>
        <v>45651</v>
      </c>
      <c r="N9216" s="158">
        <v>1</v>
      </c>
      <c r="O9216" s="158">
        <v>1.0395000000000001</v>
      </c>
      <c r="P9216" s="161">
        <f t="shared" si="861"/>
        <v>1.0395000000000001</v>
      </c>
    </row>
    <row r="9217" spans="9:16" x14ac:dyDescent="0.2">
      <c r="I9217" s="158">
        <f t="shared" si="865"/>
        <v>22</v>
      </c>
      <c r="J9217" s="158" t="str">
        <f t="shared" si="862"/>
        <v>EUR</v>
      </c>
      <c r="K9217" s="158" t="str">
        <f t="shared" si="863"/>
        <v>USD</v>
      </c>
      <c r="L9217" s="158" t="str">
        <f t="shared" si="860"/>
        <v>EURUSD45652</v>
      </c>
      <c r="M9217" s="160">
        <f t="shared" si="864"/>
        <v>45652</v>
      </c>
      <c r="N9217" s="158">
        <v>1</v>
      </c>
      <c r="O9217" s="158">
        <v>1.0395000000000001</v>
      </c>
      <c r="P9217" s="161">
        <f t="shared" si="861"/>
        <v>1.0395000000000001</v>
      </c>
    </row>
    <row r="9218" spans="9:16" x14ac:dyDescent="0.2">
      <c r="I9218" s="158">
        <f t="shared" si="865"/>
        <v>22</v>
      </c>
      <c r="J9218" s="158" t="str">
        <f t="shared" si="862"/>
        <v>EUR</v>
      </c>
      <c r="K9218" s="158" t="str">
        <f t="shared" si="863"/>
        <v>USD</v>
      </c>
      <c r="L9218" s="158" t="str">
        <f t="shared" si="860"/>
        <v>EURUSD45653</v>
      </c>
      <c r="M9218" s="160">
        <f t="shared" si="864"/>
        <v>45653</v>
      </c>
      <c r="N9218" s="158">
        <v>1</v>
      </c>
      <c r="O9218" s="158">
        <v>1.0435000000000001</v>
      </c>
      <c r="P9218" s="161">
        <f t="shared" si="861"/>
        <v>1.0435000000000001</v>
      </c>
    </row>
    <row r="9219" spans="9:16" x14ac:dyDescent="0.2">
      <c r="I9219" s="158">
        <f t="shared" si="865"/>
        <v>22</v>
      </c>
      <c r="J9219" s="158" t="str">
        <f t="shared" si="862"/>
        <v>EUR</v>
      </c>
      <c r="K9219" s="158" t="str">
        <f t="shared" si="863"/>
        <v>USD</v>
      </c>
      <c r="L9219" s="158" t="str">
        <f t="shared" ref="L9219:L9282" si="866">J9219&amp;K9219&amp;M9219</f>
        <v>EURUSD45654</v>
      </c>
      <c r="M9219" s="160">
        <f t="shared" si="864"/>
        <v>45654</v>
      </c>
      <c r="N9219" s="158">
        <v>1</v>
      </c>
      <c r="O9219" s="158">
        <v>1.0435000000000001</v>
      </c>
      <c r="P9219" s="161">
        <f t="shared" ref="P9219:P9282" si="867">ROUND(N9219*O9219,4)</f>
        <v>1.0435000000000001</v>
      </c>
    </row>
    <row r="9220" spans="9:16" x14ac:dyDescent="0.2">
      <c r="I9220" s="158">
        <f t="shared" si="865"/>
        <v>22</v>
      </c>
      <c r="J9220" s="158" t="str">
        <f t="shared" ref="J9220:J9283" si="868">VLOOKUP($I9220,$A:$C,2,FALSE)</f>
        <v>EUR</v>
      </c>
      <c r="K9220" s="158" t="str">
        <f t="shared" ref="K9220:K9283" si="869">VLOOKUP($I9220,$A:$C,3,FALSE)</f>
        <v>USD</v>
      </c>
      <c r="L9220" s="158" t="str">
        <f t="shared" si="866"/>
        <v>EURUSD45655</v>
      </c>
      <c r="M9220" s="160">
        <f t="shared" ref="M9220:M9283" si="870">IF(I9220=I9219,M9219+1,$G$1)</f>
        <v>45655</v>
      </c>
      <c r="N9220" s="158">
        <v>1</v>
      </c>
      <c r="O9220" s="158">
        <v>1.0435000000000001</v>
      </c>
      <c r="P9220" s="161">
        <f t="shared" si="867"/>
        <v>1.0435000000000001</v>
      </c>
    </row>
    <row r="9221" spans="9:16" x14ac:dyDescent="0.2">
      <c r="I9221" s="158">
        <f t="shared" si="865"/>
        <v>22</v>
      </c>
      <c r="J9221" s="158" t="str">
        <f t="shared" si="868"/>
        <v>EUR</v>
      </c>
      <c r="K9221" s="158" t="str">
        <f t="shared" si="869"/>
        <v>USD</v>
      </c>
      <c r="L9221" s="158" t="str">
        <f t="shared" si="866"/>
        <v>EURUSD45656</v>
      </c>
      <c r="M9221" s="160">
        <f t="shared" si="870"/>
        <v>45656</v>
      </c>
      <c r="N9221" s="158">
        <v>1</v>
      </c>
      <c r="O9221" s="158">
        <v>1.0444</v>
      </c>
      <c r="P9221" s="161">
        <f t="shared" si="867"/>
        <v>1.0444</v>
      </c>
    </row>
    <row r="9222" spans="9:16" x14ac:dyDescent="0.2">
      <c r="I9222" s="158">
        <f t="shared" si="865"/>
        <v>22</v>
      </c>
      <c r="J9222" s="158" t="str">
        <f t="shared" si="868"/>
        <v>EUR</v>
      </c>
      <c r="K9222" s="158" t="str">
        <f t="shared" si="869"/>
        <v>USD</v>
      </c>
      <c r="L9222" s="158" t="str">
        <f t="shared" si="866"/>
        <v>EURUSD45657</v>
      </c>
      <c r="M9222" s="160">
        <f t="shared" si="870"/>
        <v>45657</v>
      </c>
      <c r="N9222" s="158">
        <v>1</v>
      </c>
      <c r="O9222" s="158">
        <v>1.0388999999999999</v>
      </c>
      <c r="P9222" s="161">
        <f t="shared" si="867"/>
        <v>1.0388999999999999</v>
      </c>
    </row>
    <row r="9223" spans="9:16" x14ac:dyDescent="0.2">
      <c r="I9223" s="158">
        <f t="shared" si="865"/>
        <v>22</v>
      </c>
      <c r="J9223" s="158" t="str">
        <f t="shared" si="868"/>
        <v>EUR</v>
      </c>
      <c r="K9223" s="158" t="str">
        <f t="shared" si="869"/>
        <v>USD</v>
      </c>
      <c r="L9223" s="158" t="str">
        <f t="shared" si="866"/>
        <v>EURUSD45658</v>
      </c>
      <c r="M9223" s="160">
        <f t="shared" si="870"/>
        <v>45658</v>
      </c>
      <c r="N9223" s="158">
        <v>1</v>
      </c>
      <c r="O9223" s="158">
        <v>1.0388999999999999</v>
      </c>
      <c r="P9223" s="161">
        <f t="shared" si="867"/>
        <v>1.0388999999999999</v>
      </c>
    </row>
    <row r="9224" spans="9:16" x14ac:dyDescent="0.2">
      <c r="I9224" s="158">
        <f t="shared" si="865"/>
        <v>22</v>
      </c>
      <c r="J9224" s="158" t="str">
        <f t="shared" si="868"/>
        <v>EUR</v>
      </c>
      <c r="K9224" s="158" t="str">
        <f t="shared" si="869"/>
        <v>USD</v>
      </c>
      <c r="L9224" s="158" t="str">
        <f t="shared" si="866"/>
        <v>EURUSD45659</v>
      </c>
      <c r="M9224" s="160">
        <f t="shared" si="870"/>
        <v>45659</v>
      </c>
      <c r="N9224" s="158">
        <v>1</v>
      </c>
      <c r="O9224" s="158">
        <v>1.0321</v>
      </c>
      <c r="P9224" s="161">
        <f t="shared" si="867"/>
        <v>1.0321</v>
      </c>
    </row>
    <row r="9225" spans="9:16" x14ac:dyDescent="0.2">
      <c r="I9225" s="158">
        <f t="shared" si="865"/>
        <v>22</v>
      </c>
      <c r="J9225" s="158" t="str">
        <f t="shared" si="868"/>
        <v>EUR</v>
      </c>
      <c r="K9225" s="158" t="str">
        <f t="shared" si="869"/>
        <v>USD</v>
      </c>
      <c r="L9225" s="158" t="str">
        <f t="shared" si="866"/>
        <v>EURUSD45660</v>
      </c>
      <c r="M9225" s="160">
        <f t="shared" si="870"/>
        <v>45660</v>
      </c>
      <c r="N9225" s="158">
        <v>1</v>
      </c>
      <c r="O9225" s="158">
        <v>1.0299</v>
      </c>
      <c r="P9225" s="161">
        <f t="shared" si="867"/>
        <v>1.0299</v>
      </c>
    </row>
    <row r="9226" spans="9:16" x14ac:dyDescent="0.2">
      <c r="I9226" s="158">
        <f t="shared" si="865"/>
        <v>22</v>
      </c>
      <c r="J9226" s="158" t="str">
        <f t="shared" si="868"/>
        <v>EUR</v>
      </c>
      <c r="K9226" s="158" t="str">
        <f t="shared" si="869"/>
        <v>USD</v>
      </c>
      <c r="L9226" s="158" t="str">
        <f t="shared" si="866"/>
        <v>EURUSD45661</v>
      </c>
      <c r="M9226" s="160">
        <f t="shared" si="870"/>
        <v>45661</v>
      </c>
      <c r="N9226" s="158">
        <v>1</v>
      </c>
      <c r="O9226" s="158">
        <v>1.0299</v>
      </c>
      <c r="P9226" s="161">
        <f t="shared" si="867"/>
        <v>1.0299</v>
      </c>
    </row>
    <row r="9227" spans="9:16" x14ac:dyDescent="0.2">
      <c r="I9227" s="158">
        <f t="shared" si="865"/>
        <v>22</v>
      </c>
      <c r="J9227" s="158" t="str">
        <f t="shared" si="868"/>
        <v>EUR</v>
      </c>
      <c r="K9227" s="158" t="str">
        <f t="shared" si="869"/>
        <v>USD</v>
      </c>
      <c r="L9227" s="158" t="str">
        <f t="shared" si="866"/>
        <v>EURUSD45662</v>
      </c>
      <c r="M9227" s="160">
        <f t="shared" si="870"/>
        <v>45662</v>
      </c>
      <c r="N9227" s="158">
        <v>1</v>
      </c>
      <c r="O9227" s="158">
        <v>1.0299</v>
      </c>
      <c r="P9227" s="161">
        <f t="shared" si="867"/>
        <v>1.0299</v>
      </c>
    </row>
    <row r="9228" spans="9:16" x14ac:dyDescent="0.2">
      <c r="I9228" s="158">
        <f t="shared" si="865"/>
        <v>22</v>
      </c>
      <c r="J9228" s="158" t="str">
        <f t="shared" si="868"/>
        <v>EUR</v>
      </c>
      <c r="K9228" s="158" t="str">
        <f t="shared" si="869"/>
        <v>USD</v>
      </c>
      <c r="L9228" s="158" t="str">
        <f t="shared" si="866"/>
        <v>EURUSD45663</v>
      </c>
      <c r="M9228" s="160">
        <f t="shared" si="870"/>
        <v>45663</v>
      </c>
      <c r="N9228" s="158">
        <v>1</v>
      </c>
      <c r="O9228" s="158">
        <v>1.0426</v>
      </c>
      <c r="P9228" s="161">
        <f t="shared" si="867"/>
        <v>1.0426</v>
      </c>
    </row>
    <row r="9229" spans="9:16" x14ac:dyDescent="0.2">
      <c r="I9229" s="158">
        <f t="shared" si="865"/>
        <v>22</v>
      </c>
      <c r="J9229" s="158" t="str">
        <f t="shared" si="868"/>
        <v>EUR</v>
      </c>
      <c r="K9229" s="158" t="str">
        <f t="shared" si="869"/>
        <v>USD</v>
      </c>
      <c r="L9229" s="158" t="str">
        <f t="shared" si="866"/>
        <v>EURUSD45664</v>
      </c>
      <c r="M9229" s="160">
        <f t="shared" si="870"/>
        <v>45664</v>
      </c>
      <c r="N9229" s="158">
        <v>1</v>
      </c>
      <c r="O9229" s="158">
        <v>1.0392999999999999</v>
      </c>
      <c r="P9229" s="161">
        <f t="shared" si="867"/>
        <v>1.0392999999999999</v>
      </c>
    </row>
    <row r="9230" spans="9:16" x14ac:dyDescent="0.2">
      <c r="I9230" s="158">
        <f t="shared" si="865"/>
        <v>22</v>
      </c>
      <c r="J9230" s="158" t="str">
        <f t="shared" si="868"/>
        <v>EUR</v>
      </c>
      <c r="K9230" s="158" t="str">
        <f t="shared" si="869"/>
        <v>USD</v>
      </c>
      <c r="L9230" s="158" t="str">
        <f t="shared" si="866"/>
        <v>EURUSD45665</v>
      </c>
      <c r="M9230" s="160">
        <f t="shared" si="870"/>
        <v>45665</v>
      </c>
      <c r="N9230" s="158">
        <v>1</v>
      </c>
      <c r="O9230" s="158">
        <v>1.0286</v>
      </c>
      <c r="P9230" s="161">
        <f t="shared" si="867"/>
        <v>1.0286</v>
      </c>
    </row>
    <row r="9231" spans="9:16" x14ac:dyDescent="0.2">
      <c r="I9231" s="158">
        <f t="shared" si="865"/>
        <v>22</v>
      </c>
      <c r="J9231" s="158" t="str">
        <f t="shared" si="868"/>
        <v>EUR</v>
      </c>
      <c r="K9231" s="158" t="str">
        <f t="shared" si="869"/>
        <v>USD</v>
      </c>
      <c r="L9231" s="158" t="str">
        <f t="shared" si="866"/>
        <v>EURUSD45666</v>
      </c>
      <c r="M9231" s="160">
        <f t="shared" si="870"/>
        <v>45666</v>
      </c>
      <c r="N9231" s="158">
        <v>1</v>
      </c>
      <c r="O9231" s="158">
        <v>1.0305</v>
      </c>
      <c r="P9231" s="161">
        <f t="shared" si="867"/>
        <v>1.0305</v>
      </c>
    </row>
    <row r="9232" spans="9:16" x14ac:dyDescent="0.2">
      <c r="I9232" s="158">
        <f t="shared" si="865"/>
        <v>22</v>
      </c>
      <c r="J9232" s="158" t="str">
        <f t="shared" si="868"/>
        <v>EUR</v>
      </c>
      <c r="K9232" s="158" t="str">
        <f t="shared" si="869"/>
        <v>USD</v>
      </c>
      <c r="L9232" s="158" t="str">
        <f t="shared" si="866"/>
        <v>EURUSD45667</v>
      </c>
      <c r="M9232" s="160">
        <f t="shared" si="870"/>
        <v>45667</v>
      </c>
      <c r="N9232" s="158">
        <v>1</v>
      </c>
      <c r="O9232" s="158">
        <v>1.0304</v>
      </c>
      <c r="P9232" s="161">
        <f t="shared" si="867"/>
        <v>1.0304</v>
      </c>
    </row>
    <row r="9233" spans="9:16" x14ac:dyDescent="0.2">
      <c r="I9233" s="158">
        <f t="shared" si="865"/>
        <v>22</v>
      </c>
      <c r="J9233" s="158" t="str">
        <f t="shared" si="868"/>
        <v>EUR</v>
      </c>
      <c r="K9233" s="158" t="str">
        <f t="shared" si="869"/>
        <v>USD</v>
      </c>
      <c r="L9233" s="158" t="str">
        <f t="shared" si="866"/>
        <v>EURUSD45668</v>
      </c>
      <c r="M9233" s="160">
        <f t="shared" si="870"/>
        <v>45668</v>
      </c>
      <c r="N9233" s="158">
        <v>1</v>
      </c>
      <c r="O9233" s="158">
        <v>1.0304</v>
      </c>
      <c r="P9233" s="161">
        <f t="shared" si="867"/>
        <v>1.0304</v>
      </c>
    </row>
    <row r="9234" spans="9:16" x14ac:dyDescent="0.2">
      <c r="I9234" s="158">
        <f t="shared" si="865"/>
        <v>22</v>
      </c>
      <c r="J9234" s="158" t="str">
        <f t="shared" si="868"/>
        <v>EUR</v>
      </c>
      <c r="K9234" s="158" t="str">
        <f t="shared" si="869"/>
        <v>USD</v>
      </c>
      <c r="L9234" s="158" t="str">
        <f t="shared" si="866"/>
        <v>EURUSD45669</v>
      </c>
      <c r="M9234" s="160">
        <f t="shared" si="870"/>
        <v>45669</v>
      </c>
      <c r="N9234" s="158">
        <v>1</v>
      </c>
      <c r="O9234" s="158">
        <v>1.0304</v>
      </c>
      <c r="P9234" s="161">
        <f t="shared" si="867"/>
        <v>1.0304</v>
      </c>
    </row>
    <row r="9235" spans="9:16" x14ac:dyDescent="0.2">
      <c r="I9235" s="158">
        <f t="shared" si="865"/>
        <v>22</v>
      </c>
      <c r="J9235" s="158" t="str">
        <f t="shared" si="868"/>
        <v>EUR</v>
      </c>
      <c r="K9235" s="158" t="str">
        <f t="shared" si="869"/>
        <v>USD</v>
      </c>
      <c r="L9235" s="158" t="str">
        <f t="shared" si="866"/>
        <v>EURUSD45670</v>
      </c>
      <c r="M9235" s="160">
        <f t="shared" si="870"/>
        <v>45670</v>
      </c>
      <c r="N9235" s="158">
        <v>1</v>
      </c>
      <c r="O9235" s="158">
        <v>1.0198</v>
      </c>
      <c r="P9235" s="161">
        <f t="shared" si="867"/>
        <v>1.0198</v>
      </c>
    </row>
    <row r="9236" spans="9:16" x14ac:dyDescent="0.2">
      <c r="I9236" s="158">
        <f t="shared" si="865"/>
        <v>22</v>
      </c>
      <c r="J9236" s="158" t="str">
        <f t="shared" si="868"/>
        <v>EUR</v>
      </c>
      <c r="K9236" s="158" t="str">
        <f t="shared" si="869"/>
        <v>USD</v>
      </c>
      <c r="L9236" s="158" t="str">
        <f t="shared" si="866"/>
        <v>EURUSD45671</v>
      </c>
      <c r="M9236" s="160">
        <f t="shared" si="870"/>
        <v>45671</v>
      </c>
      <c r="N9236" s="158">
        <v>1</v>
      </c>
      <c r="O9236" s="158">
        <v>1.0245</v>
      </c>
      <c r="P9236" s="161">
        <f t="shared" si="867"/>
        <v>1.0245</v>
      </c>
    </row>
    <row r="9237" spans="9:16" x14ac:dyDescent="0.2">
      <c r="I9237" s="158">
        <f t="shared" si="865"/>
        <v>22</v>
      </c>
      <c r="J9237" s="158" t="str">
        <f t="shared" si="868"/>
        <v>EUR</v>
      </c>
      <c r="K9237" s="158" t="str">
        <f t="shared" si="869"/>
        <v>USD</v>
      </c>
      <c r="L9237" s="158" t="str">
        <f t="shared" si="866"/>
        <v>EURUSD45672</v>
      </c>
      <c r="M9237" s="160">
        <f t="shared" si="870"/>
        <v>45672</v>
      </c>
      <c r="N9237" s="158">
        <v>1</v>
      </c>
      <c r="O9237" s="158">
        <v>1.03</v>
      </c>
      <c r="P9237" s="161">
        <f t="shared" si="867"/>
        <v>1.03</v>
      </c>
    </row>
    <row r="9238" spans="9:16" x14ac:dyDescent="0.2">
      <c r="I9238" s="158">
        <f t="shared" si="865"/>
        <v>22</v>
      </c>
      <c r="J9238" s="158" t="str">
        <f t="shared" si="868"/>
        <v>EUR</v>
      </c>
      <c r="K9238" s="158" t="str">
        <f t="shared" si="869"/>
        <v>USD</v>
      </c>
      <c r="L9238" s="158" t="str">
        <f t="shared" si="866"/>
        <v>EURUSD45673</v>
      </c>
      <c r="M9238" s="160">
        <f t="shared" si="870"/>
        <v>45673</v>
      </c>
      <c r="N9238" s="158">
        <v>1</v>
      </c>
      <c r="O9238" s="158">
        <v>1.0271999999999999</v>
      </c>
      <c r="P9238" s="161">
        <f t="shared" si="867"/>
        <v>1.0271999999999999</v>
      </c>
    </row>
    <row r="9239" spans="9:16" x14ac:dyDescent="0.2">
      <c r="I9239" s="158">
        <f t="shared" si="865"/>
        <v>22</v>
      </c>
      <c r="J9239" s="158" t="str">
        <f t="shared" si="868"/>
        <v>EUR</v>
      </c>
      <c r="K9239" s="158" t="str">
        <f t="shared" si="869"/>
        <v>USD</v>
      </c>
      <c r="L9239" s="158" t="str">
        <f t="shared" si="866"/>
        <v>EURUSD45674</v>
      </c>
      <c r="M9239" s="160">
        <f t="shared" si="870"/>
        <v>45674</v>
      </c>
      <c r="N9239" s="158">
        <v>1</v>
      </c>
      <c r="O9239" s="158">
        <v>1.0298</v>
      </c>
      <c r="P9239" s="161">
        <f t="shared" si="867"/>
        <v>1.0298</v>
      </c>
    </row>
    <row r="9240" spans="9:16" x14ac:dyDescent="0.2">
      <c r="I9240" s="158">
        <f t="shared" si="865"/>
        <v>22</v>
      </c>
      <c r="J9240" s="158" t="str">
        <f t="shared" si="868"/>
        <v>EUR</v>
      </c>
      <c r="K9240" s="158" t="str">
        <f t="shared" si="869"/>
        <v>USD</v>
      </c>
      <c r="L9240" s="158" t="str">
        <f t="shared" si="866"/>
        <v>EURUSD45675</v>
      </c>
      <c r="M9240" s="160">
        <f t="shared" si="870"/>
        <v>45675</v>
      </c>
      <c r="N9240" s="158">
        <v>1</v>
      </c>
      <c r="O9240" s="158">
        <v>1.0298</v>
      </c>
      <c r="P9240" s="161">
        <f t="shared" si="867"/>
        <v>1.0298</v>
      </c>
    </row>
    <row r="9241" spans="9:16" x14ac:dyDescent="0.2">
      <c r="I9241" s="158">
        <f t="shared" si="865"/>
        <v>22</v>
      </c>
      <c r="J9241" s="158" t="str">
        <f t="shared" si="868"/>
        <v>EUR</v>
      </c>
      <c r="K9241" s="158" t="str">
        <f t="shared" si="869"/>
        <v>USD</v>
      </c>
      <c r="L9241" s="158" t="str">
        <f t="shared" si="866"/>
        <v>EURUSD45676</v>
      </c>
      <c r="M9241" s="160">
        <f t="shared" si="870"/>
        <v>45676</v>
      </c>
      <c r="N9241" s="158">
        <v>1</v>
      </c>
      <c r="O9241" s="158">
        <v>1.0298</v>
      </c>
      <c r="P9241" s="161">
        <f t="shared" si="867"/>
        <v>1.0298</v>
      </c>
    </row>
    <row r="9242" spans="9:16" x14ac:dyDescent="0.2">
      <c r="I9242" s="158">
        <f t="shared" si="865"/>
        <v>22</v>
      </c>
      <c r="J9242" s="158" t="str">
        <f t="shared" si="868"/>
        <v>EUR</v>
      </c>
      <c r="K9242" s="158" t="str">
        <f t="shared" si="869"/>
        <v>USD</v>
      </c>
      <c r="L9242" s="158" t="str">
        <f t="shared" si="866"/>
        <v>EURUSD45677</v>
      </c>
      <c r="M9242" s="160">
        <f t="shared" si="870"/>
        <v>45677</v>
      </c>
      <c r="N9242" s="158">
        <v>1</v>
      </c>
      <c r="O9242" s="158">
        <v>1.0316000000000001</v>
      </c>
      <c r="P9242" s="161">
        <f t="shared" si="867"/>
        <v>1.0316000000000001</v>
      </c>
    </row>
    <row r="9243" spans="9:16" x14ac:dyDescent="0.2">
      <c r="I9243" s="158">
        <f t="shared" si="865"/>
        <v>22</v>
      </c>
      <c r="J9243" s="158" t="str">
        <f t="shared" si="868"/>
        <v>EUR</v>
      </c>
      <c r="K9243" s="158" t="str">
        <f t="shared" si="869"/>
        <v>USD</v>
      </c>
      <c r="L9243" s="158" t="str">
        <f t="shared" si="866"/>
        <v>EURUSD45678</v>
      </c>
      <c r="M9243" s="160">
        <f t="shared" si="870"/>
        <v>45678</v>
      </c>
      <c r="N9243" s="158">
        <v>1</v>
      </c>
      <c r="O9243" s="158">
        <v>1.0357000000000001</v>
      </c>
      <c r="P9243" s="161">
        <f t="shared" si="867"/>
        <v>1.0357000000000001</v>
      </c>
    </row>
    <row r="9244" spans="9:16" x14ac:dyDescent="0.2">
      <c r="I9244" s="158">
        <f t="shared" si="865"/>
        <v>22</v>
      </c>
      <c r="J9244" s="158" t="str">
        <f t="shared" si="868"/>
        <v>EUR</v>
      </c>
      <c r="K9244" s="158" t="str">
        <f t="shared" si="869"/>
        <v>USD</v>
      </c>
      <c r="L9244" s="158" t="str">
        <f t="shared" si="866"/>
        <v>EURUSD45679</v>
      </c>
      <c r="M9244" s="160">
        <f t="shared" si="870"/>
        <v>45679</v>
      </c>
      <c r="N9244" s="158">
        <v>1</v>
      </c>
      <c r="O9244" s="158">
        <v>1.0443</v>
      </c>
      <c r="P9244" s="161">
        <f t="shared" si="867"/>
        <v>1.0443</v>
      </c>
    </row>
    <row r="9245" spans="9:16" x14ac:dyDescent="0.2">
      <c r="I9245" s="158">
        <f t="shared" si="865"/>
        <v>22</v>
      </c>
      <c r="J9245" s="158" t="str">
        <f t="shared" si="868"/>
        <v>EUR</v>
      </c>
      <c r="K9245" s="158" t="str">
        <f t="shared" si="869"/>
        <v>USD</v>
      </c>
      <c r="L9245" s="158" t="str">
        <f t="shared" si="866"/>
        <v>EURUSD45680</v>
      </c>
      <c r="M9245" s="160">
        <f t="shared" si="870"/>
        <v>45680</v>
      </c>
      <c r="N9245" s="158">
        <v>1</v>
      </c>
      <c r="O9245" s="158">
        <v>1.0404</v>
      </c>
      <c r="P9245" s="161">
        <f t="shared" si="867"/>
        <v>1.0404</v>
      </c>
    </row>
    <row r="9246" spans="9:16" x14ac:dyDescent="0.2">
      <c r="I9246" s="158">
        <f t="shared" si="865"/>
        <v>22</v>
      </c>
      <c r="J9246" s="158" t="str">
        <f t="shared" si="868"/>
        <v>EUR</v>
      </c>
      <c r="K9246" s="158" t="str">
        <f t="shared" si="869"/>
        <v>USD</v>
      </c>
      <c r="L9246" s="158" t="str">
        <f t="shared" si="866"/>
        <v>EURUSD45681</v>
      </c>
      <c r="M9246" s="160">
        <f t="shared" si="870"/>
        <v>45681</v>
      </c>
      <c r="N9246" s="158">
        <v>1</v>
      </c>
      <c r="O9246" s="158">
        <v>1.0471999999999999</v>
      </c>
      <c r="P9246" s="161">
        <f t="shared" si="867"/>
        <v>1.0471999999999999</v>
      </c>
    </row>
    <row r="9247" spans="9:16" x14ac:dyDescent="0.2">
      <c r="I9247" s="158">
        <f t="shared" si="865"/>
        <v>22</v>
      </c>
      <c r="J9247" s="158" t="str">
        <f t="shared" si="868"/>
        <v>EUR</v>
      </c>
      <c r="K9247" s="158" t="str">
        <f t="shared" si="869"/>
        <v>USD</v>
      </c>
      <c r="L9247" s="158" t="str">
        <f t="shared" si="866"/>
        <v>EURUSD45682</v>
      </c>
      <c r="M9247" s="160">
        <f t="shared" si="870"/>
        <v>45682</v>
      </c>
      <c r="N9247" s="158">
        <v>1</v>
      </c>
      <c r="O9247" s="158">
        <v>1.0471999999999999</v>
      </c>
      <c r="P9247" s="161">
        <f t="shared" si="867"/>
        <v>1.0471999999999999</v>
      </c>
    </row>
    <row r="9248" spans="9:16" x14ac:dyDescent="0.2">
      <c r="I9248" s="158">
        <f t="shared" si="865"/>
        <v>22</v>
      </c>
      <c r="J9248" s="158" t="str">
        <f t="shared" si="868"/>
        <v>EUR</v>
      </c>
      <c r="K9248" s="158" t="str">
        <f t="shared" si="869"/>
        <v>USD</v>
      </c>
      <c r="L9248" s="158" t="str">
        <f t="shared" si="866"/>
        <v>EURUSD45683</v>
      </c>
      <c r="M9248" s="160">
        <f t="shared" si="870"/>
        <v>45683</v>
      </c>
      <c r="N9248" s="158">
        <v>1</v>
      </c>
      <c r="O9248" s="158">
        <v>1.0471999999999999</v>
      </c>
      <c r="P9248" s="161">
        <f t="shared" si="867"/>
        <v>1.0471999999999999</v>
      </c>
    </row>
    <row r="9249" spans="9:16" x14ac:dyDescent="0.2">
      <c r="I9249" s="158">
        <f t="shared" si="865"/>
        <v>22</v>
      </c>
      <c r="J9249" s="158" t="str">
        <f t="shared" si="868"/>
        <v>EUR</v>
      </c>
      <c r="K9249" s="158" t="str">
        <f t="shared" si="869"/>
        <v>USD</v>
      </c>
      <c r="L9249" s="158" t="str">
        <f t="shared" si="866"/>
        <v>EURUSD45684</v>
      </c>
      <c r="M9249" s="160">
        <f t="shared" si="870"/>
        <v>45684</v>
      </c>
      <c r="N9249" s="158">
        <v>1</v>
      </c>
      <c r="O9249" s="158">
        <v>1.0529999999999999</v>
      </c>
      <c r="P9249" s="161">
        <f t="shared" si="867"/>
        <v>1.0529999999999999</v>
      </c>
    </row>
    <row r="9250" spans="9:16" x14ac:dyDescent="0.2">
      <c r="I9250" s="158">
        <f t="shared" si="865"/>
        <v>22</v>
      </c>
      <c r="J9250" s="158" t="str">
        <f t="shared" si="868"/>
        <v>EUR</v>
      </c>
      <c r="K9250" s="158" t="str">
        <f t="shared" si="869"/>
        <v>USD</v>
      </c>
      <c r="L9250" s="158" t="str">
        <f t="shared" si="866"/>
        <v>EURUSD45685</v>
      </c>
      <c r="M9250" s="160">
        <f t="shared" si="870"/>
        <v>45685</v>
      </c>
      <c r="N9250" s="158">
        <v>1</v>
      </c>
      <c r="O9250" s="158">
        <v>1.0421</v>
      </c>
      <c r="P9250" s="161">
        <f t="shared" si="867"/>
        <v>1.0421</v>
      </c>
    </row>
    <row r="9251" spans="9:16" x14ac:dyDescent="0.2">
      <c r="I9251" s="158">
        <f t="shared" si="865"/>
        <v>22</v>
      </c>
      <c r="J9251" s="158" t="str">
        <f t="shared" si="868"/>
        <v>EUR</v>
      </c>
      <c r="K9251" s="158" t="str">
        <f t="shared" si="869"/>
        <v>USD</v>
      </c>
      <c r="L9251" s="158" t="str">
        <f t="shared" si="866"/>
        <v>EURUSD45686</v>
      </c>
      <c r="M9251" s="160">
        <f t="shared" si="870"/>
        <v>45686</v>
      </c>
      <c r="N9251" s="158">
        <v>1</v>
      </c>
      <c r="O9251" s="158">
        <v>1.0396000000000001</v>
      </c>
      <c r="P9251" s="161">
        <f t="shared" si="867"/>
        <v>1.0396000000000001</v>
      </c>
    </row>
    <row r="9252" spans="9:16" x14ac:dyDescent="0.2">
      <c r="I9252" s="158">
        <f t="shared" si="865"/>
        <v>22</v>
      </c>
      <c r="J9252" s="158" t="str">
        <f t="shared" si="868"/>
        <v>EUR</v>
      </c>
      <c r="K9252" s="158" t="str">
        <f t="shared" si="869"/>
        <v>USD</v>
      </c>
      <c r="L9252" s="158" t="str">
        <f t="shared" si="866"/>
        <v>EURUSD45687</v>
      </c>
      <c r="M9252" s="160">
        <f t="shared" si="870"/>
        <v>45687</v>
      </c>
      <c r="N9252" s="158">
        <v>1</v>
      </c>
      <c r="O9252" s="158">
        <v>1.0403</v>
      </c>
      <c r="P9252" s="161">
        <f t="shared" si="867"/>
        <v>1.0403</v>
      </c>
    </row>
    <row r="9253" spans="9:16" x14ac:dyDescent="0.2">
      <c r="I9253" s="158">
        <f t="shared" si="865"/>
        <v>22</v>
      </c>
      <c r="J9253" s="158" t="str">
        <f t="shared" si="868"/>
        <v>EUR</v>
      </c>
      <c r="K9253" s="158" t="str">
        <f t="shared" si="869"/>
        <v>USD</v>
      </c>
      <c r="L9253" s="158" t="str">
        <f t="shared" si="866"/>
        <v>EURUSD45688</v>
      </c>
      <c r="M9253" s="160">
        <f t="shared" si="870"/>
        <v>45688</v>
      </c>
      <c r="N9253" s="158">
        <v>1</v>
      </c>
      <c r="O9253" s="158">
        <v>1.0392999999999999</v>
      </c>
      <c r="P9253" s="161">
        <f t="shared" si="867"/>
        <v>1.0392999999999999</v>
      </c>
    </row>
    <row r="9254" spans="9:16" x14ac:dyDescent="0.2">
      <c r="I9254" s="158">
        <f t="shared" si="865"/>
        <v>22</v>
      </c>
      <c r="J9254" s="158" t="str">
        <f t="shared" si="868"/>
        <v>EUR</v>
      </c>
      <c r="K9254" s="158" t="str">
        <f t="shared" si="869"/>
        <v>USD</v>
      </c>
      <c r="L9254" s="158" t="str">
        <f t="shared" si="866"/>
        <v>EURUSD45689</v>
      </c>
      <c r="M9254" s="160">
        <f t="shared" si="870"/>
        <v>45689</v>
      </c>
      <c r="N9254" s="158">
        <v>1</v>
      </c>
      <c r="O9254" s="158">
        <v>1.0392999999999999</v>
      </c>
      <c r="P9254" s="161">
        <f t="shared" si="867"/>
        <v>1.0392999999999999</v>
      </c>
    </row>
    <row r="9255" spans="9:16" x14ac:dyDescent="0.2">
      <c r="I9255" s="158">
        <f t="shared" si="865"/>
        <v>22</v>
      </c>
      <c r="J9255" s="158" t="str">
        <f t="shared" si="868"/>
        <v>EUR</v>
      </c>
      <c r="K9255" s="158" t="str">
        <f t="shared" si="869"/>
        <v>USD</v>
      </c>
      <c r="L9255" s="158" t="str">
        <f t="shared" si="866"/>
        <v>EURUSD45690</v>
      </c>
      <c r="M9255" s="160">
        <f t="shared" si="870"/>
        <v>45690</v>
      </c>
      <c r="N9255" s="158">
        <v>1</v>
      </c>
      <c r="O9255" s="158">
        <v>1.0392999999999999</v>
      </c>
      <c r="P9255" s="161">
        <f t="shared" si="867"/>
        <v>1.0392999999999999</v>
      </c>
    </row>
    <row r="9256" spans="9:16" x14ac:dyDescent="0.2">
      <c r="I9256" s="158">
        <f t="shared" si="865"/>
        <v>22</v>
      </c>
      <c r="J9256" s="158" t="str">
        <f t="shared" si="868"/>
        <v>EUR</v>
      </c>
      <c r="K9256" s="158" t="str">
        <f t="shared" si="869"/>
        <v>USD</v>
      </c>
      <c r="L9256" s="158" t="str">
        <f t="shared" si="866"/>
        <v>EURUSD45691</v>
      </c>
      <c r="M9256" s="160">
        <f t="shared" si="870"/>
        <v>45691</v>
      </c>
      <c r="N9256" s="158">
        <v>1</v>
      </c>
      <c r="O9256" s="158">
        <v>1.0274000000000001</v>
      </c>
      <c r="P9256" s="161">
        <f t="shared" si="867"/>
        <v>1.0274000000000001</v>
      </c>
    </row>
    <row r="9257" spans="9:16" x14ac:dyDescent="0.2">
      <c r="I9257" s="158">
        <f t="shared" si="865"/>
        <v>22</v>
      </c>
      <c r="J9257" s="158" t="str">
        <f t="shared" si="868"/>
        <v>EUR</v>
      </c>
      <c r="K9257" s="158" t="str">
        <f t="shared" si="869"/>
        <v>USD</v>
      </c>
      <c r="L9257" s="158" t="str">
        <f t="shared" si="866"/>
        <v>EURUSD45692</v>
      </c>
      <c r="M9257" s="160">
        <f t="shared" si="870"/>
        <v>45692</v>
      </c>
      <c r="N9257" s="158">
        <v>1</v>
      </c>
      <c r="O9257" s="158">
        <v>1.0335000000000001</v>
      </c>
      <c r="P9257" s="161">
        <f t="shared" si="867"/>
        <v>1.0335000000000001</v>
      </c>
    </row>
    <row r="9258" spans="9:16" x14ac:dyDescent="0.2">
      <c r="I9258" s="158">
        <f t="shared" ref="I9258:I9321" si="871">IF(M9257=$G$2,I9257+1,I9257)</f>
        <v>22</v>
      </c>
      <c r="J9258" s="158" t="str">
        <f t="shared" si="868"/>
        <v>EUR</v>
      </c>
      <c r="K9258" s="158" t="str">
        <f t="shared" si="869"/>
        <v>USD</v>
      </c>
      <c r="L9258" s="158" t="str">
        <f t="shared" si="866"/>
        <v>EURUSD45693</v>
      </c>
      <c r="M9258" s="160">
        <f t="shared" si="870"/>
        <v>45693</v>
      </c>
      <c r="N9258" s="158">
        <v>1</v>
      </c>
      <c r="O9258" s="158">
        <v>1.0422</v>
      </c>
      <c r="P9258" s="161">
        <f t="shared" si="867"/>
        <v>1.0422</v>
      </c>
    </row>
    <row r="9259" spans="9:16" x14ac:dyDescent="0.2">
      <c r="I9259" s="158">
        <f t="shared" si="871"/>
        <v>22</v>
      </c>
      <c r="J9259" s="158" t="str">
        <f t="shared" si="868"/>
        <v>EUR</v>
      </c>
      <c r="K9259" s="158" t="str">
        <f t="shared" si="869"/>
        <v>USD</v>
      </c>
      <c r="L9259" s="158" t="str">
        <f t="shared" si="866"/>
        <v>EURUSD45694</v>
      </c>
      <c r="M9259" s="160">
        <f t="shared" si="870"/>
        <v>45694</v>
      </c>
      <c r="N9259" s="158">
        <v>1</v>
      </c>
      <c r="O9259" s="158">
        <v>1.036</v>
      </c>
      <c r="P9259" s="161">
        <f t="shared" si="867"/>
        <v>1.036</v>
      </c>
    </row>
    <row r="9260" spans="9:16" x14ac:dyDescent="0.2">
      <c r="I9260" s="158">
        <f t="shared" si="871"/>
        <v>22</v>
      </c>
      <c r="J9260" s="158" t="str">
        <f t="shared" si="868"/>
        <v>EUR</v>
      </c>
      <c r="K9260" s="158" t="str">
        <f t="shared" si="869"/>
        <v>USD</v>
      </c>
      <c r="L9260" s="158" t="str">
        <f t="shared" si="866"/>
        <v>EURUSD45695</v>
      </c>
      <c r="M9260" s="160">
        <f t="shared" si="870"/>
        <v>45695</v>
      </c>
      <c r="N9260" s="158">
        <v>1</v>
      </c>
      <c r="O9260" s="158">
        <v>1.0377000000000001</v>
      </c>
      <c r="P9260" s="161">
        <f t="shared" si="867"/>
        <v>1.0377000000000001</v>
      </c>
    </row>
    <row r="9261" spans="9:16" x14ac:dyDescent="0.2">
      <c r="I9261" s="158">
        <f t="shared" si="871"/>
        <v>22</v>
      </c>
      <c r="J9261" s="158" t="str">
        <f t="shared" si="868"/>
        <v>EUR</v>
      </c>
      <c r="K9261" s="158" t="str">
        <f t="shared" si="869"/>
        <v>USD</v>
      </c>
      <c r="L9261" s="158" t="str">
        <f t="shared" si="866"/>
        <v>EURUSD45696</v>
      </c>
      <c r="M9261" s="160">
        <f t="shared" si="870"/>
        <v>45696</v>
      </c>
      <c r="N9261" s="158">
        <v>1</v>
      </c>
      <c r="O9261" s="158">
        <v>1.0377000000000001</v>
      </c>
      <c r="P9261" s="161">
        <f t="shared" si="867"/>
        <v>1.0377000000000001</v>
      </c>
    </row>
    <row r="9262" spans="9:16" x14ac:dyDescent="0.2">
      <c r="I9262" s="158">
        <f t="shared" si="871"/>
        <v>22</v>
      </c>
      <c r="J9262" s="158" t="str">
        <f t="shared" si="868"/>
        <v>EUR</v>
      </c>
      <c r="K9262" s="158" t="str">
        <f t="shared" si="869"/>
        <v>USD</v>
      </c>
      <c r="L9262" s="158" t="str">
        <f t="shared" si="866"/>
        <v>EURUSD45697</v>
      </c>
      <c r="M9262" s="160">
        <f t="shared" si="870"/>
        <v>45697</v>
      </c>
      <c r="N9262" s="158">
        <v>1</v>
      </c>
      <c r="O9262" s="158">
        <v>1.0377000000000001</v>
      </c>
      <c r="P9262" s="161">
        <f t="shared" si="867"/>
        <v>1.0377000000000001</v>
      </c>
    </row>
    <row r="9263" spans="9:16" x14ac:dyDescent="0.2">
      <c r="I9263" s="158">
        <f t="shared" si="871"/>
        <v>22</v>
      </c>
      <c r="J9263" s="158" t="str">
        <f t="shared" si="868"/>
        <v>EUR</v>
      </c>
      <c r="K9263" s="158" t="str">
        <f t="shared" si="869"/>
        <v>USD</v>
      </c>
      <c r="L9263" s="158" t="str">
        <f t="shared" si="866"/>
        <v>EURUSD45698</v>
      </c>
      <c r="M9263" s="160">
        <f t="shared" si="870"/>
        <v>45698</v>
      </c>
      <c r="N9263" s="158">
        <v>1</v>
      </c>
      <c r="O9263" s="158">
        <v>1.032</v>
      </c>
      <c r="P9263" s="161">
        <f t="shared" si="867"/>
        <v>1.032</v>
      </c>
    </row>
    <row r="9264" spans="9:16" x14ac:dyDescent="0.2">
      <c r="I9264" s="158">
        <f t="shared" si="871"/>
        <v>22</v>
      </c>
      <c r="J9264" s="158" t="str">
        <f t="shared" si="868"/>
        <v>EUR</v>
      </c>
      <c r="K9264" s="158" t="str">
        <f t="shared" si="869"/>
        <v>USD</v>
      </c>
      <c r="L9264" s="158" t="str">
        <f t="shared" si="866"/>
        <v>EURUSD45699</v>
      </c>
      <c r="M9264" s="160">
        <f t="shared" si="870"/>
        <v>45699</v>
      </c>
      <c r="N9264" s="158">
        <v>1</v>
      </c>
      <c r="O9264" s="158">
        <v>1.0324</v>
      </c>
      <c r="P9264" s="161">
        <f t="shared" si="867"/>
        <v>1.0324</v>
      </c>
    </row>
    <row r="9265" spans="9:16" x14ac:dyDescent="0.2">
      <c r="I9265" s="158">
        <f t="shared" si="871"/>
        <v>22</v>
      </c>
      <c r="J9265" s="158" t="str">
        <f t="shared" si="868"/>
        <v>EUR</v>
      </c>
      <c r="K9265" s="158" t="str">
        <f t="shared" si="869"/>
        <v>USD</v>
      </c>
      <c r="L9265" s="158" t="str">
        <f t="shared" si="866"/>
        <v>EURUSD45700</v>
      </c>
      <c r="M9265" s="160">
        <f t="shared" si="870"/>
        <v>45700</v>
      </c>
      <c r="N9265" s="158">
        <v>1</v>
      </c>
      <c r="O9265" s="158">
        <v>1.0369999999999999</v>
      </c>
      <c r="P9265" s="161">
        <f t="shared" si="867"/>
        <v>1.0369999999999999</v>
      </c>
    </row>
    <row r="9266" spans="9:16" x14ac:dyDescent="0.2">
      <c r="I9266" s="158">
        <f t="shared" si="871"/>
        <v>22</v>
      </c>
      <c r="J9266" s="158" t="str">
        <f t="shared" si="868"/>
        <v>EUR</v>
      </c>
      <c r="K9266" s="158" t="str">
        <f t="shared" si="869"/>
        <v>USD</v>
      </c>
      <c r="L9266" s="158" t="str">
        <f t="shared" si="866"/>
        <v>EURUSD45701</v>
      </c>
      <c r="M9266" s="160">
        <f t="shared" si="870"/>
        <v>45701</v>
      </c>
      <c r="N9266" s="158">
        <v>1</v>
      </c>
      <c r="O9266" s="158">
        <v>1.0389999999999999</v>
      </c>
      <c r="P9266" s="161">
        <f t="shared" si="867"/>
        <v>1.0389999999999999</v>
      </c>
    </row>
    <row r="9267" spans="9:16" x14ac:dyDescent="0.2">
      <c r="I9267" s="158">
        <f t="shared" si="871"/>
        <v>22</v>
      </c>
      <c r="J9267" s="158" t="str">
        <f t="shared" si="868"/>
        <v>EUR</v>
      </c>
      <c r="K9267" s="158" t="str">
        <f t="shared" si="869"/>
        <v>USD</v>
      </c>
      <c r="L9267" s="158" t="str">
        <f t="shared" si="866"/>
        <v>EURUSD45702</v>
      </c>
      <c r="M9267" s="160">
        <f t="shared" si="870"/>
        <v>45702</v>
      </c>
      <c r="N9267" s="158">
        <v>1</v>
      </c>
      <c r="O9267" s="158">
        <v>1.0478000000000001</v>
      </c>
      <c r="P9267" s="161">
        <f t="shared" si="867"/>
        <v>1.0478000000000001</v>
      </c>
    </row>
    <row r="9268" spans="9:16" x14ac:dyDescent="0.2">
      <c r="I9268" s="158">
        <f t="shared" si="871"/>
        <v>22</v>
      </c>
      <c r="J9268" s="158" t="str">
        <f t="shared" si="868"/>
        <v>EUR</v>
      </c>
      <c r="K9268" s="158" t="str">
        <f t="shared" si="869"/>
        <v>USD</v>
      </c>
      <c r="L9268" s="158" t="str">
        <f t="shared" si="866"/>
        <v>EURUSD45703</v>
      </c>
      <c r="M9268" s="160">
        <f t="shared" si="870"/>
        <v>45703</v>
      </c>
      <c r="N9268" s="158">
        <v>1</v>
      </c>
      <c r="O9268" s="158">
        <v>1.0478000000000001</v>
      </c>
      <c r="P9268" s="161">
        <f t="shared" si="867"/>
        <v>1.0478000000000001</v>
      </c>
    </row>
    <row r="9269" spans="9:16" x14ac:dyDescent="0.2">
      <c r="I9269" s="158">
        <f t="shared" si="871"/>
        <v>22</v>
      </c>
      <c r="J9269" s="158" t="str">
        <f t="shared" si="868"/>
        <v>EUR</v>
      </c>
      <c r="K9269" s="158" t="str">
        <f t="shared" si="869"/>
        <v>USD</v>
      </c>
      <c r="L9269" s="158" t="str">
        <f t="shared" si="866"/>
        <v>EURUSD45704</v>
      </c>
      <c r="M9269" s="160">
        <f t="shared" si="870"/>
        <v>45704</v>
      </c>
      <c r="N9269" s="158">
        <v>1</v>
      </c>
      <c r="O9269" s="158">
        <v>1.0478000000000001</v>
      </c>
      <c r="P9269" s="161">
        <f t="shared" si="867"/>
        <v>1.0478000000000001</v>
      </c>
    </row>
    <row r="9270" spans="9:16" x14ac:dyDescent="0.2">
      <c r="I9270" s="158">
        <f t="shared" si="871"/>
        <v>22</v>
      </c>
      <c r="J9270" s="158" t="str">
        <f t="shared" si="868"/>
        <v>EUR</v>
      </c>
      <c r="K9270" s="158" t="str">
        <f t="shared" si="869"/>
        <v>USD</v>
      </c>
      <c r="L9270" s="158" t="str">
        <f t="shared" si="866"/>
        <v>EURUSD45705</v>
      </c>
      <c r="M9270" s="160">
        <f t="shared" si="870"/>
        <v>45705</v>
      </c>
      <c r="N9270" s="158">
        <v>1</v>
      </c>
      <c r="O9270" s="158">
        <v>1.0472999999999999</v>
      </c>
      <c r="P9270" s="161">
        <f t="shared" si="867"/>
        <v>1.0472999999999999</v>
      </c>
    </row>
    <row r="9271" spans="9:16" x14ac:dyDescent="0.2">
      <c r="I9271" s="158">
        <f t="shared" si="871"/>
        <v>22</v>
      </c>
      <c r="J9271" s="158" t="str">
        <f t="shared" si="868"/>
        <v>EUR</v>
      </c>
      <c r="K9271" s="158" t="str">
        <f t="shared" si="869"/>
        <v>USD</v>
      </c>
      <c r="L9271" s="158" t="str">
        <f t="shared" si="866"/>
        <v>EURUSD45706</v>
      </c>
      <c r="M9271" s="160">
        <f t="shared" si="870"/>
        <v>45706</v>
      </c>
      <c r="N9271" s="158">
        <v>1</v>
      </c>
      <c r="O9271" s="158">
        <v>1.0447</v>
      </c>
      <c r="P9271" s="161">
        <f t="shared" si="867"/>
        <v>1.0447</v>
      </c>
    </row>
    <row r="9272" spans="9:16" x14ac:dyDescent="0.2">
      <c r="I9272" s="158">
        <f t="shared" si="871"/>
        <v>22</v>
      </c>
      <c r="J9272" s="158" t="str">
        <f t="shared" si="868"/>
        <v>EUR</v>
      </c>
      <c r="K9272" s="158" t="str">
        <f t="shared" si="869"/>
        <v>USD</v>
      </c>
      <c r="L9272" s="158" t="str">
        <f t="shared" si="866"/>
        <v>EURUSD45707</v>
      </c>
      <c r="M9272" s="160">
        <f t="shared" si="870"/>
        <v>45707</v>
      </c>
      <c r="N9272" s="158">
        <v>1</v>
      </c>
      <c r="O9272" s="158">
        <v>1.0434000000000001</v>
      </c>
      <c r="P9272" s="161">
        <f t="shared" si="867"/>
        <v>1.0434000000000001</v>
      </c>
    </row>
    <row r="9273" spans="9:16" x14ac:dyDescent="0.2">
      <c r="I9273" s="158">
        <f t="shared" si="871"/>
        <v>22</v>
      </c>
      <c r="J9273" s="158" t="str">
        <f t="shared" si="868"/>
        <v>EUR</v>
      </c>
      <c r="K9273" s="158" t="str">
        <f t="shared" si="869"/>
        <v>USD</v>
      </c>
      <c r="L9273" s="158" t="str">
        <f t="shared" si="866"/>
        <v>EURUSD45708</v>
      </c>
      <c r="M9273" s="160">
        <f t="shared" si="870"/>
        <v>45708</v>
      </c>
      <c r="N9273" s="158">
        <v>1</v>
      </c>
      <c r="O9273" s="158">
        <v>1.0443</v>
      </c>
      <c r="P9273" s="161">
        <f t="shared" si="867"/>
        <v>1.0443</v>
      </c>
    </row>
    <row r="9274" spans="9:16" x14ac:dyDescent="0.2">
      <c r="I9274" s="158">
        <f t="shared" si="871"/>
        <v>22</v>
      </c>
      <c r="J9274" s="158" t="str">
        <f t="shared" si="868"/>
        <v>EUR</v>
      </c>
      <c r="K9274" s="158" t="str">
        <f t="shared" si="869"/>
        <v>USD</v>
      </c>
      <c r="L9274" s="158" t="str">
        <f t="shared" si="866"/>
        <v>EURUSD45709</v>
      </c>
      <c r="M9274" s="160">
        <f t="shared" si="870"/>
        <v>45709</v>
      </c>
      <c r="N9274" s="158">
        <v>1</v>
      </c>
      <c r="O9274" s="158">
        <v>1.0465</v>
      </c>
      <c r="P9274" s="161">
        <f t="shared" si="867"/>
        <v>1.0465</v>
      </c>
    </row>
    <row r="9275" spans="9:16" x14ac:dyDescent="0.2">
      <c r="I9275" s="158">
        <f t="shared" si="871"/>
        <v>22</v>
      </c>
      <c r="J9275" s="158" t="str">
        <f t="shared" si="868"/>
        <v>EUR</v>
      </c>
      <c r="K9275" s="158" t="str">
        <f t="shared" si="869"/>
        <v>USD</v>
      </c>
      <c r="L9275" s="158" t="str">
        <f t="shared" si="866"/>
        <v>EURUSD45710</v>
      </c>
      <c r="M9275" s="160">
        <f t="shared" si="870"/>
        <v>45710</v>
      </c>
      <c r="N9275" s="158">
        <v>1</v>
      </c>
      <c r="O9275" s="158">
        <v>1.0465</v>
      </c>
      <c r="P9275" s="161">
        <f t="shared" si="867"/>
        <v>1.0465</v>
      </c>
    </row>
    <row r="9276" spans="9:16" x14ac:dyDescent="0.2">
      <c r="I9276" s="158">
        <f t="shared" si="871"/>
        <v>22</v>
      </c>
      <c r="J9276" s="158" t="str">
        <f t="shared" si="868"/>
        <v>EUR</v>
      </c>
      <c r="K9276" s="158" t="str">
        <f t="shared" si="869"/>
        <v>USD</v>
      </c>
      <c r="L9276" s="158" t="str">
        <f t="shared" si="866"/>
        <v>EURUSD45711</v>
      </c>
      <c r="M9276" s="160">
        <f t="shared" si="870"/>
        <v>45711</v>
      </c>
      <c r="N9276" s="158">
        <v>1</v>
      </c>
      <c r="O9276" s="158">
        <v>1.0465</v>
      </c>
      <c r="P9276" s="161">
        <f t="shared" si="867"/>
        <v>1.0465</v>
      </c>
    </row>
    <row r="9277" spans="9:16" x14ac:dyDescent="0.2">
      <c r="I9277" s="158">
        <f t="shared" si="871"/>
        <v>22</v>
      </c>
      <c r="J9277" s="158" t="str">
        <f t="shared" si="868"/>
        <v>EUR</v>
      </c>
      <c r="K9277" s="158" t="str">
        <f t="shared" si="869"/>
        <v>USD</v>
      </c>
      <c r="L9277" s="158" t="str">
        <f t="shared" si="866"/>
        <v>EURUSD45712</v>
      </c>
      <c r="M9277" s="160">
        <f t="shared" si="870"/>
        <v>45712</v>
      </c>
      <c r="N9277" s="158">
        <v>1</v>
      </c>
      <c r="O9277" s="158">
        <v>1.0466</v>
      </c>
      <c r="P9277" s="161">
        <f t="shared" si="867"/>
        <v>1.0466</v>
      </c>
    </row>
    <row r="9278" spans="9:16" x14ac:dyDescent="0.2">
      <c r="I9278" s="158">
        <f t="shared" si="871"/>
        <v>22</v>
      </c>
      <c r="J9278" s="158" t="str">
        <f t="shared" si="868"/>
        <v>EUR</v>
      </c>
      <c r="K9278" s="158" t="str">
        <f t="shared" si="869"/>
        <v>USD</v>
      </c>
      <c r="L9278" s="158" t="str">
        <f t="shared" si="866"/>
        <v>EURUSD45713</v>
      </c>
      <c r="M9278" s="160">
        <f t="shared" si="870"/>
        <v>45713</v>
      </c>
      <c r="N9278" s="158">
        <v>1</v>
      </c>
      <c r="O9278" s="158">
        <v>1.0497000000000001</v>
      </c>
      <c r="P9278" s="161">
        <f t="shared" si="867"/>
        <v>1.0497000000000001</v>
      </c>
    </row>
    <row r="9279" spans="9:16" x14ac:dyDescent="0.2">
      <c r="I9279" s="158">
        <f t="shared" si="871"/>
        <v>22</v>
      </c>
      <c r="J9279" s="158" t="str">
        <f t="shared" si="868"/>
        <v>EUR</v>
      </c>
      <c r="K9279" s="158" t="str">
        <f t="shared" si="869"/>
        <v>USD</v>
      </c>
      <c r="L9279" s="158" t="str">
        <f t="shared" si="866"/>
        <v>EURUSD45714</v>
      </c>
      <c r="M9279" s="160">
        <f t="shared" si="870"/>
        <v>45714</v>
      </c>
      <c r="N9279" s="158">
        <v>1</v>
      </c>
      <c r="O9279" s="158">
        <v>1.0487</v>
      </c>
      <c r="P9279" s="161">
        <f t="shared" si="867"/>
        <v>1.0487</v>
      </c>
    </row>
    <row r="9280" spans="9:16" x14ac:dyDescent="0.2">
      <c r="I9280" s="158">
        <f t="shared" si="871"/>
        <v>22</v>
      </c>
      <c r="J9280" s="158" t="str">
        <f t="shared" si="868"/>
        <v>EUR</v>
      </c>
      <c r="K9280" s="158" t="str">
        <f t="shared" si="869"/>
        <v>USD</v>
      </c>
      <c r="L9280" s="158" t="str">
        <f t="shared" si="866"/>
        <v>EURUSD45715</v>
      </c>
      <c r="M9280" s="160">
        <f t="shared" si="870"/>
        <v>45715</v>
      </c>
      <c r="N9280" s="158">
        <v>1</v>
      </c>
      <c r="O9280" s="158">
        <v>1.0477000000000001</v>
      </c>
      <c r="P9280" s="161">
        <f t="shared" si="867"/>
        <v>1.0477000000000001</v>
      </c>
    </row>
    <row r="9281" spans="9:16" x14ac:dyDescent="0.2">
      <c r="I9281" s="158">
        <f t="shared" si="871"/>
        <v>22</v>
      </c>
      <c r="J9281" s="158" t="str">
        <f t="shared" si="868"/>
        <v>EUR</v>
      </c>
      <c r="K9281" s="158" t="str">
        <f t="shared" si="869"/>
        <v>USD</v>
      </c>
      <c r="L9281" s="158" t="str">
        <f t="shared" si="866"/>
        <v>EURUSD45716</v>
      </c>
      <c r="M9281" s="160">
        <f t="shared" si="870"/>
        <v>45716</v>
      </c>
      <c r="N9281" s="158">
        <v>1</v>
      </c>
      <c r="O9281" s="158">
        <v>1.0410999999999999</v>
      </c>
      <c r="P9281" s="161">
        <f t="shared" si="867"/>
        <v>1.0410999999999999</v>
      </c>
    </row>
    <row r="9282" spans="9:16" x14ac:dyDescent="0.2">
      <c r="I9282" s="158">
        <f t="shared" si="871"/>
        <v>22</v>
      </c>
      <c r="J9282" s="158" t="str">
        <f t="shared" si="868"/>
        <v>EUR</v>
      </c>
      <c r="K9282" s="158" t="str">
        <f t="shared" si="869"/>
        <v>USD</v>
      </c>
      <c r="L9282" s="158" t="str">
        <f t="shared" si="866"/>
        <v>EURUSD45717</v>
      </c>
      <c r="M9282" s="160">
        <f t="shared" si="870"/>
        <v>45717</v>
      </c>
      <c r="N9282" s="158">
        <v>1</v>
      </c>
      <c r="O9282" s="158">
        <v>1.0410999999999999</v>
      </c>
      <c r="P9282" s="161">
        <f t="shared" si="867"/>
        <v>1.0410999999999999</v>
      </c>
    </row>
    <row r="9283" spans="9:16" x14ac:dyDescent="0.2">
      <c r="I9283" s="158">
        <f t="shared" si="871"/>
        <v>22</v>
      </c>
      <c r="J9283" s="158" t="str">
        <f t="shared" si="868"/>
        <v>EUR</v>
      </c>
      <c r="K9283" s="158" t="str">
        <f t="shared" si="869"/>
        <v>USD</v>
      </c>
      <c r="L9283" s="158" t="str">
        <f t="shared" ref="L9283:L9346" si="872">J9283&amp;K9283&amp;M9283</f>
        <v>EURUSD45718</v>
      </c>
      <c r="M9283" s="160">
        <f t="shared" si="870"/>
        <v>45718</v>
      </c>
      <c r="N9283" s="158">
        <v>1</v>
      </c>
      <c r="O9283" s="158">
        <v>1.0410999999999999</v>
      </c>
      <c r="P9283" s="161">
        <f t="shared" ref="P9283:P9346" si="873">ROUND(N9283*O9283,4)</f>
        <v>1.0410999999999999</v>
      </c>
    </row>
    <row r="9284" spans="9:16" x14ac:dyDescent="0.2">
      <c r="I9284" s="158">
        <f t="shared" si="871"/>
        <v>22</v>
      </c>
      <c r="J9284" s="158" t="str">
        <f t="shared" ref="J9284:J9347" si="874">VLOOKUP($I9284,$A:$C,2,FALSE)</f>
        <v>EUR</v>
      </c>
      <c r="K9284" s="158" t="str">
        <f t="shared" ref="K9284:K9347" si="875">VLOOKUP($I9284,$A:$C,3,FALSE)</f>
        <v>USD</v>
      </c>
      <c r="L9284" s="158" t="str">
        <f t="shared" si="872"/>
        <v>EURUSD45719</v>
      </c>
      <c r="M9284" s="160">
        <f t="shared" ref="M9284:M9347" si="876">IF(I9284=I9283,M9283+1,$G$1)</f>
        <v>45719</v>
      </c>
      <c r="N9284" s="158">
        <v>1</v>
      </c>
      <c r="O9284" s="158">
        <v>1.0465</v>
      </c>
      <c r="P9284" s="161">
        <f t="shared" si="873"/>
        <v>1.0465</v>
      </c>
    </row>
    <row r="9285" spans="9:16" x14ac:dyDescent="0.2">
      <c r="I9285" s="158">
        <f t="shared" si="871"/>
        <v>22</v>
      </c>
      <c r="J9285" s="158" t="str">
        <f t="shared" si="874"/>
        <v>EUR</v>
      </c>
      <c r="K9285" s="158" t="str">
        <f t="shared" si="875"/>
        <v>USD</v>
      </c>
      <c r="L9285" s="158" t="str">
        <f t="shared" si="872"/>
        <v>EURUSD45720</v>
      </c>
      <c r="M9285" s="160">
        <f t="shared" si="876"/>
        <v>45720</v>
      </c>
      <c r="N9285" s="158">
        <v>1</v>
      </c>
      <c r="O9285" s="158">
        <v>1.0557000000000001</v>
      </c>
      <c r="P9285" s="161">
        <f t="shared" si="873"/>
        <v>1.0557000000000001</v>
      </c>
    </row>
    <row r="9286" spans="9:16" x14ac:dyDescent="0.2">
      <c r="I9286" s="158">
        <f t="shared" si="871"/>
        <v>22</v>
      </c>
      <c r="J9286" s="158" t="str">
        <f t="shared" si="874"/>
        <v>EUR</v>
      </c>
      <c r="K9286" s="158" t="str">
        <f t="shared" si="875"/>
        <v>USD</v>
      </c>
      <c r="L9286" s="158" t="str">
        <f t="shared" si="872"/>
        <v>EURUSD45721</v>
      </c>
      <c r="M9286" s="160">
        <f t="shared" si="876"/>
        <v>45721</v>
      </c>
      <c r="N9286" s="158">
        <v>1</v>
      </c>
      <c r="O9286" s="158">
        <v>1.0693999999999999</v>
      </c>
      <c r="P9286" s="161">
        <f t="shared" si="873"/>
        <v>1.0693999999999999</v>
      </c>
    </row>
    <row r="9287" spans="9:16" x14ac:dyDescent="0.2">
      <c r="I9287" s="158">
        <f t="shared" si="871"/>
        <v>22</v>
      </c>
      <c r="J9287" s="158" t="str">
        <f t="shared" si="874"/>
        <v>EUR</v>
      </c>
      <c r="K9287" s="158" t="str">
        <f t="shared" si="875"/>
        <v>USD</v>
      </c>
      <c r="L9287" s="158" t="str">
        <f t="shared" si="872"/>
        <v>EURUSD45722</v>
      </c>
      <c r="M9287" s="160">
        <f t="shared" si="876"/>
        <v>45722</v>
      </c>
      <c r="N9287" s="158">
        <v>1</v>
      </c>
      <c r="O9287" s="158">
        <v>1.0795999999999999</v>
      </c>
      <c r="P9287" s="161">
        <f t="shared" si="873"/>
        <v>1.0795999999999999</v>
      </c>
    </row>
    <row r="9288" spans="9:16" x14ac:dyDescent="0.2">
      <c r="I9288" s="158">
        <f t="shared" si="871"/>
        <v>22</v>
      </c>
      <c r="J9288" s="158" t="str">
        <f t="shared" si="874"/>
        <v>EUR</v>
      </c>
      <c r="K9288" s="158" t="str">
        <f t="shared" si="875"/>
        <v>USD</v>
      </c>
      <c r="L9288" s="158" t="str">
        <f t="shared" si="872"/>
        <v>EURUSD45723</v>
      </c>
      <c r="M9288" s="160">
        <f t="shared" si="876"/>
        <v>45723</v>
      </c>
      <c r="N9288" s="158">
        <v>1</v>
      </c>
      <c r="O9288" s="158">
        <v>1.0857000000000001</v>
      </c>
      <c r="P9288" s="161">
        <f t="shared" si="873"/>
        <v>1.0857000000000001</v>
      </c>
    </row>
    <row r="9289" spans="9:16" x14ac:dyDescent="0.2">
      <c r="I9289" s="158">
        <f t="shared" si="871"/>
        <v>22</v>
      </c>
      <c r="J9289" s="158" t="str">
        <f t="shared" si="874"/>
        <v>EUR</v>
      </c>
      <c r="K9289" s="158" t="str">
        <f t="shared" si="875"/>
        <v>USD</v>
      </c>
      <c r="L9289" s="158" t="str">
        <f t="shared" si="872"/>
        <v>EURUSD45724</v>
      </c>
      <c r="M9289" s="160">
        <f t="shared" si="876"/>
        <v>45724</v>
      </c>
      <c r="N9289" s="158">
        <v>1</v>
      </c>
      <c r="O9289" s="158">
        <v>1.0857000000000001</v>
      </c>
      <c r="P9289" s="161">
        <f t="shared" si="873"/>
        <v>1.0857000000000001</v>
      </c>
    </row>
    <row r="9290" spans="9:16" x14ac:dyDescent="0.2">
      <c r="I9290" s="158">
        <f t="shared" si="871"/>
        <v>22</v>
      </c>
      <c r="J9290" s="158" t="str">
        <f t="shared" si="874"/>
        <v>EUR</v>
      </c>
      <c r="K9290" s="158" t="str">
        <f t="shared" si="875"/>
        <v>USD</v>
      </c>
      <c r="L9290" s="158" t="str">
        <f t="shared" si="872"/>
        <v>EURUSD45725</v>
      </c>
      <c r="M9290" s="160">
        <f t="shared" si="876"/>
        <v>45725</v>
      </c>
      <c r="N9290" s="158">
        <v>1</v>
      </c>
      <c r="O9290" s="158">
        <v>1.0857000000000001</v>
      </c>
      <c r="P9290" s="161">
        <f t="shared" si="873"/>
        <v>1.0857000000000001</v>
      </c>
    </row>
    <row r="9291" spans="9:16" x14ac:dyDescent="0.2">
      <c r="I9291" s="158">
        <f t="shared" si="871"/>
        <v>22</v>
      </c>
      <c r="J9291" s="158" t="str">
        <f t="shared" si="874"/>
        <v>EUR</v>
      </c>
      <c r="K9291" s="158" t="str">
        <f t="shared" si="875"/>
        <v>USD</v>
      </c>
      <c r="L9291" s="158" t="str">
        <f t="shared" si="872"/>
        <v>EURUSD45726</v>
      </c>
      <c r="M9291" s="160">
        <f t="shared" si="876"/>
        <v>45726</v>
      </c>
      <c r="N9291" s="158">
        <v>1</v>
      </c>
      <c r="O9291" s="158">
        <v>1.0845</v>
      </c>
      <c r="P9291" s="161">
        <f t="shared" si="873"/>
        <v>1.0845</v>
      </c>
    </row>
    <row r="9292" spans="9:16" x14ac:dyDescent="0.2">
      <c r="I9292" s="158">
        <f t="shared" si="871"/>
        <v>22</v>
      </c>
      <c r="J9292" s="158" t="str">
        <f t="shared" si="874"/>
        <v>EUR</v>
      </c>
      <c r="K9292" s="158" t="str">
        <f t="shared" si="875"/>
        <v>USD</v>
      </c>
      <c r="L9292" s="158" t="str">
        <f t="shared" si="872"/>
        <v>EURUSD45727</v>
      </c>
      <c r="M9292" s="160">
        <f t="shared" si="876"/>
        <v>45727</v>
      </c>
      <c r="N9292" s="158">
        <v>1</v>
      </c>
      <c r="O9292" s="158">
        <v>1.0911999999999999</v>
      </c>
      <c r="P9292" s="161">
        <f t="shared" si="873"/>
        <v>1.0911999999999999</v>
      </c>
    </row>
    <row r="9293" spans="9:16" x14ac:dyDescent="0.2">
      <c r="I9293" s="158">
        <f t="shared" si="871"/>
        <v>22</v>
      </c>
      <c r="J9293" s="158" t="str">
        <f t="shared" si="874"/>
        <v>EUR</v>
      </c>
      <c r="K9293" s="158" t="str">
        <f t="shared" si="875"/>
        <v>USD</v>
      </c>
      <c r="L9293" s="158" t="str">
        <f t="shared" si="872"/>
        <v>EURUSD45728</v>
      </c>
      <c r="M9293" s="160">
        <f t="shared" si="876"/>
        <v>45728</v>
      </c>
      <c r="N9293" s="158">
        <v>1</v>
      </c>
      <c r="O9293" s="158">
        <v>1.0886</v>
      </c>
      <c r="P9293" s="161">
        <f t="shared" si="873"/>
        <v>1.0886</v>
      </c>
    </row>
    <row r="9294" spans="9:16" x14ac:dyDescent="0.2">
      <c r="I9294" s="158">
        <f t="shared" si="871"/>
        <v>22</v>
      </c>
      <c r="J9294" s="158" t="str">
        <f t="shared" si="874"/>
        <v>EUR</v>
      </c>
      <c r="K9294" s="158" t="str">
        <f t="shared" si="875"/>
        <v>USD</v>
      </c>
      <c r="L9294" s="158" t="str">
        <f t="shared" si="872"/>
        <v>EURUSD45729</v>
      </c>
      <c r="M9294" s="160">
        <f t="shared" si="876"/>
        <v>45729</v>
      </c>
      <c r="N9294" s="158">
        <v>1</v>
      </c>
      <c r="O9294" s="158">
        <v>1.083</v>
      </c>
      <c r="P9294" s="161">
        <f t="shared" si="873"/>
        <v>1.083</v>
      </c>
    </row>
    <row r="9295" spans="9:16" x14ac:dyDescent="0.2">
      <c r="I9295" s="158">
        <f t="shared" si="871"/>
        <v>22</v>
      </c>
      <c r="J9295" s="158" t="str">
        <f t="shared" si="874"/>
        <v>EUR</v>
      </c>
      <c r="K9295" s="158" t="str">
        <f t="shared" si="875"/>
        <v>USD</v>
      </c>
      <c r="L9295" s="158" t="str">
        <f t="shared" si="872"/>
        <v>EURUSD45730</v>
      </c>
      <c r="M9295" s="160">
        <f t="shared" si="876"/>
        <v>45730</v>
      </c>
      <c r="N9295" s="158">
        <v>1</v>
      </c>
      <c r="O9295" s="158">
        <v>1.0889</v>
      </c>
      <c r="P9295" s="161">
        <f t="shared" si="873"/>
        <v>1.0889</v>
      </c>
    </row>
    <row r="9296" spans="9:16" x14ac:dyDescent="0.2">
      <c r="I9296" s="158">
        <f t="shared" si="871"/>
        <v>22</v>
      </c>
      <c r="J9296" s="158" t="str">
        <f t="shared" si="874"/>
        <v>EUR</v>
      </c>
      <c r="K9296" s="158" t="str">
        <f t="shared" si="875"/>
        <v>USD</v>
      </c>
      <c r="L9296" s="158" t="str">
        <f t="shared" si="872"/>
        <v>EURUSD45731</v>
      </c>
      <c r="M9296" s="160">
        <f t="shared" si="876"/>
        <v>45731</v>
      </c>
      <c r="N9296" s="158">
        <v>1</v>
      </c>
      <c r="O9296" s="158">
        <v>1.0889</v>
      </c>
      <c r="P9296" s="161">
        <f t="shared" si="873"/>
        <v>1.0889</v>
      </c>
    </row>
    <row r="9297" spans="9:16" x14ac:dyDescent="0.2">
      <c r="I9297" s="158">
        <f t="shared" si="871"/>
        <v>22</v>
      </c>
      <c r="J9297" s="158" t="str">
        <f t="shared" si="874"/>
        <v>EUR</v>
      </c>
      <c r="K9297" s="158" t="str">
        <f t="shared" si="875"/>
        <v>USD</v>
      </c>
      <c r="L9297" s="158" t="str">
        <f t="shared" si="872"/>
        <v>EURUSD45732</v>
      </c>
      <c r="M9297" s="160">
        <f t="shared" si="876"/>
        <v>45732</v>
      </c>
      <c r="N9297" s="158">
        <v>1</v>
      </c>
      <c r="O9297" s="158">
        <v>1.0889</v>
      </c>
      <c r="P9297" s="161">
        <f t="shared" si="873"/>
        <v>1.0889</v>
      </c>
    </row>
    <row r="9298" spans="9:16" x14ac:dyDescent="0.2">
      <c r="I9298" s="158">
        <f t="shared" si="871"/>
        <v>22</v>
      </c>
      <c r="J9298" s="158" t="str">
        <f t="shared" si="874"/>
        <v>EUR</v>
      </c>
      <c r="K9298" s="158" t="str">
        <f t="shared" si="875"/>
        <v>USD</v>
      </c>
      <c r="L9298" s="158" t="str">
        <f t="shared" si="872"/>
        <v>EURUSD45733</v>
      </c>
      <c r="M9298" s="160">
        <f t="shared" si="876"/>
        <v>45733</v>
      </c>
      <c r="N9298" s="158">
        <v>1</v>
      </c>
      <c r="O9298" s="158">
        <v>1.0903</v>
      </c>
      <c r="P9298" s="161">
        <f t="shared" si="873"/>
        <v>1.0903</v>
      </c>
    </row>
    <row r="9299" spans="9:16" x14ac:dyDescent="0.2">
      <c r="I9299" s="158">
        <f t="shared" si="871"/>
        <v>22</v>
      </c>
      <c r="J9299" s="158" t="str">
        <f t="shared" si="874"/>
        <v>EUR</v>
      </c>
      <c r="K9299" s="158" t="str">
        <f t="shared" si="875"/>
        <v>USD</v>
      </c>
      <c r="L9299" s="158" t="str">
        <f t="shared" si="872"/>
        <v>EURUSD45734</v>
      </c>
      <c r="M9299" s="160">
        <f t="shared" si="876"/>
        <v>45734</v>
      </c>
      <c r="N9299" s="158">
        <v>1</v>
      </c>
      <c r="O9299" s="158">
        <v>1.0918000000000001</v>
      </c>
      <c r="P9299" s="161">
        <f t="shared" si="873"/>
        <v>1.0918000000000001</v>
      </c>
    </row>
    <row r="9300" spans="9:16" x14ac:dyDescent="0.2">
      <c r="I9300" s="158">
        <f t="shared" si="871"/>
        <v>22</v>
      </c>
      <c r="J9300" s="158" t="str">
        <f t="shared" si="874"/>
        <v>EUR</v>
      </c>
      <c r="K9300" s="158" t="str">
        <f t="shared" si="875"/>
        <v>USD</v>
      </c>
      <c r="L9300" s="158" t="str">
        <f t="shared" si="872"/>
        <v>EURUSD45735</v>
      </c>
      <c r="M9300" s="160">
        <f t="shared" si="876"/>
        <v>45735</v>
      </c>
      <c r="N9300" s="158">
        <v>1</v>
      </c>
      <c r="O9300" s="158">
        <v>1.0896999999999999</v>
      </c>
      <c r="P9300" s="161">
        <f t="shared" si="873"/>
        <v>1.0896999999999999</v>
      </c>
    </row>
    <row r="9301" spans="9:16" x14ac:dyDescent="0.2">
      <c r="I9301" s="158">
        <f t="shared" si="871"/>
        <v>22</v>
      </c>
      <c r="J9301" s="158" t="str">
        <f t="shared" si="874"/>
        <v>EUR</v>
      </c>
      <c r="K9301" s="158" t="str">
        <f t="shared" si="875"/>
        <v>USD</v>
      </c>
      <c r="L9301" s="158" t="str">
        <f t="shared" si="872"/>
        <v>EURUSD45736</v>
      </c>
      <c r="M9301" s="160">
        <f t="shared" si="876"/>
        <v>45736</v>
      </c>
      <c r="N9301" s="158">
        <v>1</v>
      </c>
      <c r="O9301" s="158">
        <v>1.0832999999999999</v>
      </c>
      <c r="P9301" s="161">
        <f t="shared" si="873"/>
        <v>1.0832999999999999</v>
      </c>
    </row>
    <row r="9302" spans="9:16" x14ac:dyDescent="0.2">
      <c r="I9302" s="158">
        <f t="shared" si="871"/>
        <v>22</v>
      </c>
      <c r="J9302" s="158" t="str">
        <f t="shared" si="874"/>
        <v>EUR</v>
      </c>
      <c r="K9302" s="158" t="str">
        <f t="shared" si="875"/>
        <v>USD</v>
      </c>
      <c r="L9302" s="158" t="str">
        <f t="shared" si="872"/>
        <v>EURUSD45737</v>
      </c>
      <c r="M9302" s="160">
        <f t="shared" si="876"/>
        <v>45737</v>
      </c>
      <c r="N9302" s="158">
        <v>1</v>
      </c>
      <c r="O9302" s="158">
        <v>1.0827</v>
      </c>
      <c r="P9302" s="161">
        <f t="shared" si="873"/>
        <v>1.0827</v>
      </c>
    </row>
    <row r="9303" spans="9:16" x14ac:dyDescent="0.2">
      <c r="I9303" s="158">
        <f t="shared" si="871"/>
        <v>22</v>
      </c>
      <c r="J9303" s="158" t="str">
        <f t="shared" si="874"/>
        <v>EUR</v>
      </c>
      <c r="K9303" s="158" t="str">
        <f t="shared" si="875"/>
        <v>USD</v>
      </c>
      <c r="L9303" s="158" t="str">
        <f t="shared" si="872"/>
        <v>EURUSD45738</v>
      </c>
      <c r="M9303" s="160">
        <f t="shared" si="876"/>
        <v>45738</v>
      </c>
      <c r="N9303" s="158">
        <v>1</v>
      </c>
      <c r="O9303" s="158">
        <v>1.0827</v>
      </c>
      <c r="P9303" s="161">
        <f t="shared" si="873"/>
        <v>1.0827</v>
      </c>
    </row>
    <row r="9304" spans="9:16" x14ac:dyDescent="0.2">
      <c r="I9304" s="158">
        <f t="shared" si="871"/>
        <v>22</v>
      </c>
      <c r="J9304" s="158" t="str">
        <f t="shared" si="874"/>
        <v>EUR</v>
      </c>
      <c r="K9304" s="158" t="str">
        <f t="shared" si="875"/>
        <v>USD</v>
      </c>
      <c r="L9304" s="158" t="str">
        <f t="shared" si="872"/>
        <v>EURUSD45739</v>
      </c>
      <c r="M9304" s="160">
        <f t="shared" si="876"/>
        <v>45739</v>
      </c>
      <c r="N9304" s="158">
        <v>1</v>
      </c>
      <c r="O9304" s="158">
        <v>1.0827</v>
      </c>
      <c r="P9304" s="161">
        <f t="shared" si="873"/>
        <v>1.0827</v>
      </c>
    </row>
    <row r="9305" spans="9:16" x14ac:dyDescent="0.2">
      <c r="I9305" s="158">
        <f t="shared" si="871"/>
        <v>22</v>
      </c>
      <c r="J9305" s="158" t="str">
        <f t="shared" si="874"/>
        <v>EUR</v>
      </c>
      <c r="K9305" s="158" t="str">
        <f t="shared" si="875"/>
        <v>USD</v>
      </c>
      <c r="L9305" s="158" t="str">
        <f t="shared" si="872"/>
        <v>EURUSD45740</v>
      </c>
      <c r="M9305" s="160">
        <f t="shared" si="876"/>
        <v>45740</v>
      </c>
      <c r="N9305" s="158">
        <v>1</v>
      </c>
      <c r="O9305" s="158">
        <v>1.0824</v>
      </c>
      <c r="P9305" s="161">
        <f t="shared" si="873"/>
        <v>1.0824</v>
      </c>
    </row>
    <row r="9306" spans="9:16" x14ac:dyDescent="0.2">
      <c r="I9306" s="158">
        <f t="shared" si="871"/>
        <v>22</v>
      </c>
      <c r="J9306" s="158" t="str">
        <f t="shared" si="874"/>
        <v>EUR</v>
      </c>
      <c r="K9306" s="158" t="str">
        <f t="shared" si="875"/>
        <v>USD</v>
      </c>
      <c r="L9306" s="158" t="str">
        <f t="shared" si="872"/>
        <v>EURUSD45741</v>
      </c>
      <c r="M9306" s="160">
        <f t="shared" si="876"/>
        <v>45741</v>
      </c>
      <c r="N9306" s="158">
        <v>1</v>
      </c>
      <c r="O9306" s="158">
        <v>1.0825</v>
      </c>
      <c r="P9306" s="161">
        <f t="shared" si="873"/>
        <v>1.0825</v>
      </c>
    </row>
    <row r="9307" spans="9:16" x14ac:dyDescent="0.2">
      <c r="I9307" s="158">
        <f t="shared" si="871"/>
        <v>22</v>
      </c>
      <c r="J9307" s="158" t="str">
        <f t="shared" si="874"/>
        <v>EUR</v>
      </c>
      <c r="K9307" s="158" t="str">
        <f t="shared" si="875"/>
        <v>USD</v>
      </c>
      <c r="L9307" s="158" t="str">
        <f t="shared" si="872"/>
        <v>EURUSD45742</v>
      </c>
      <c r="M9307" s="160">
        <f t="shared" si="876"/>
        <v>45742</v>
      </c>
      <c r="N9307" s="158">
        <v>1</v>
      </c>
      <c r="O9307" s="158">
        <v>1.0788</v>
      </c>
      <c r="P9307" s="161">
        <f t="shared" si="873"/>
        <v>1.0788</v>
      </c>
    </row>
    <row r="9308" spans="9:16" x14ac:dyDescent="0.2">
      <c r="I9308" s="158">
        <f t="shared" si="871"/>
        <v>22</v>
      </c>
      <c r="J9308" s="158" t="str">
        <f t="shared" si="874"/>
        <v>EUR</v>
      </c>
      <c r="K9308" s="158" t="str">
        <f t="shared" si="875"/>
        <v>USD</v>
      </c>
      <c r="L9308" s="158" t="str">
        <f t="shared" si="872"/>
        <v>EURUSD45743</v>
      </c>
      <c r="M9308" s="160">
        <f t="shared" si="876"/>
        <v>45743</v>
      </c>
      <c r="N9308" s="158">
        <v>1</v>
      </c>
      <c r="O9308" s="158">
        <v>1.0785</v>
      </c>
      <c r="P9308" s="161">
        <f t="shared" si="873"/>
        <v>1.0785</v>
      </c>
    </row>
    <row r="9309" spans="9:16" x14ac:dyDescent="0.2">
      <c r="I9309" s="158">
        <f t="shared" si="871"/>
        <v>22</v>
      </c>
      <c r="J9309" s="158" t="str">
        <f t="shared" si="874"/>
        <v>EUR</v>
      </c>
      <c r="K9309" s="158" t="str">
        <f t="shared" si="875"/>
        <v>USD</v>
      </c>
      <c r="L9309" s="158" t="str">
        <f t="shared" si="872"/>
        <v>EURUSD45744</v>
      </c>
      <c r="M9309" s="160">
        <f t="shared" si="876"/>
        <v>45744</v>
      </c>
      <c r="N9309" s="158">
        <v>1</v>
      </c>
      <c r="O9309" s="158">
        <v>1.0797000000000001</v>
      </c>
      <c r="P9309" s="161">
        <f t="shared" si="873"/>
        <v>1.0797000000000001</v>
      </c>
    </row>
    <row r="9310" spans="9:16" x14ac:dyDescent="0.2">
      <c r="I9310" s="158">
        <f t="shared" si="871"/>
        <v>22</v>
      </c>
      <c r="J9310" s="158" t="str">
        <f t="shared" si="874"/>
        <v>EUR</v>
      </c>
      <c r="K9310" s="158" t="str">
        <f t="shared" si="875"/>
        <v>USD</v>
      </c>
      <c r="L9310" s="158" t="str">
        <f t="shared" si="872"/>
        <v>EURUSD45745</v>
      </c>
      <c r="M9310" s="160">
        <f t="shared" si="876"/>
        <v>45745</v>
      </c>
      <c r="N9310" s="158">
        <v>1</v>
      </c>
      <c r="O9310" s="158">
        <v>1.0797000000000001</v>
      </c>
      <c r="P9310" s="161">
        <f t="shared" si="873"/>
        <v>1.0797000000000001</v>
      </c>
    </row>
    <row r="9311" spans="9:16" x14ac:dyDescent="0.2">
      <c r="I9311" s="158">
        <f t="shared" si="871"/>
        <v>22</v>
      </c>
      <c r="J9311" s="158" t="str">
        <f t="shared" si="874"/>
        <v>EUR</v>
      </c>
      <c r="K9311" s="158" t="str">
        <f t="shared" si="875"/>
        <v>USD</v>
      </c>
      <c r="L9311" s="158" t="str">
        <f t="shared" si="872"/>
        <v>EURUSD45746</v>
      </c>
      <c r="M9311" s="160">
        <f t="shared" si="876"/>
        <v>45746</v>
      </c>
      <c r="N9311" s="158">
        <v>1</v>
      </c>
      <c r="O9311" s="158">
        <v>1.0797000000000001</v>
      </c>
      <c r="P9311" s="161">
        <f t="shared" si="873"/>
        <v>1.0797000000000001</v>
      </c>
    </row>
    <row r="9312" spans="9:16" x14ac:dyDescent="0.2">
      <c r="I9312" s="158">
        <f t="shared" si="871"/>
        <v>22</v>
      </c>
      <c r="J9312" s="158" t="str">
        <f t="shared" si="874"/>
        <v>EUR</v>
      </c>
      <c r="K9312" s="158" t="str">
        <f t="shared" si="875"/>
        <v>USD</v>
      </c>
      <c r="L9312" s="158" t="str">
        <f t="shared" si="872"/>
        <v>EURUSD45747</v>
      </c>
      <c r="M9312" s="160">
        <f t="shared" si="876"/>
        <v>45747</v>
      </c>
      <c r="N9312" s="158">
        <v>1</v>
      </c>
      <c r="O9312" s="158">
        <v>1.0814999999999999</v>
      </c>
      <c r="P9312" s="161">
        <f t="shared" si="873"/>
        <v>1.0814999999999999</v>
      </c>
    </row>
    <row r="9313" spans="9:16" x14ac:dyDescent="0.2">
      <c r="I9313" s="158">
        <f t="shared" si="871"/>
        <v>22</v>
      </c>
      <c r="J9313" s="158" t="str">
        <f t="shared" si="874"/>
        <v>EUR</v>
      </c>
      <c r="K9313" s="158" t="str">
        <f t="shared" si="875"/>
        <v>USD</v>
      </c>
      <c r="L9313" s="158" t="str">
        <f t="shared" si="872"/>
        <v>EURUSD45748</v>
      </c>
      <c r="M9313" s="160">
        <f t="shared" si="876"/>
        <v>45748</v>
      </c>
      <c r="N9313" s="158">
        <v>1</v>
      </c>
      <c r="O9313" s="158">
        <v>1.0788</v>
      </c>
      <c r="P9313" s="161">
        <f t="shared" si="873"/>
        <v>1.0788</v>
      </c>
    </row>
    <row r="9314" spans="9:16" x14ac:dyDescent="0.2">
      <c r="I9314" s="158">
        <f t="shared" si="871"/>
        <v>22</v>
      </c>
      <c r="J9314" s="158" t="str">
        <f t="shared" si="874"/>
        <v>EUR</v>
      </c>
      <c r="K9314" s="158" t="str">
        <f t="shared" si="875"/>
        <v>USD</v>
      </c>
      <c r="L9314" s="158" t="str">
        <f t="shared" si="872"/>
        <v>EURUSD45749</v>
      </c>
      <c r="M9314" s="160">
        <f t="shared" si="876"/>
        <v>45749</v>
      </c>
      <c r="N9314" s="158">
        <v>1</v>
      </c>
      <c r="O9314" s="158">
        <v>1.0803</v>
      </c>
      <c r="P9314" s="161">
        <f t="shared" si="873"/>
        <v>1.0803</v>
      </c>
    </row>
    <row r="9315" spans="9:16" x14ac:dyDescent="0.2">
      <c r="I9315" s="158">
        <f t="shared" si="871"/>
        <v>22</v>
      </c>
      <c r="J9315" s="158" t="str">
        <f t="shared" si="874"/>
        <v>EUR</v>
      </c>
      <c r="K9315" s="158" t="str">
        <f t="shared" si="875"/>
        <v>USD</v>
      </c>
      <c r="L9315" s="158" t="str">
        <f t="shared" si="872"/>
        <v>EURUSD45750</v>
      </c>
      <c r="M9315" s="160">
        <f t="shared" si="876"/>
        <v>45750</v>
      </c>
      <c r="N9315" s="158">
        <v>1</v>
      </c>
      <c r="O9315" s="158">
        <v>1.1096999999999999</v>
      </c>
      <c r="P9315" s="161">
        <f t="shared" si="873"/>
        <v>1.1096999999999999</v>
      </c>
    </row>
    <row r="9316" spans="9:16" x14ac:dyDescent="0.2">
      <c r="I9316" s="158">
        <f t="shared" si="871"/>
        <v>22</v>
      </c>
      <c r="J9316" s="158" t="str">
        <f t="shared" si="874"/>
        <v>EUR</v>
      </c>
      <c r="K9316" s="158" t="str">
        <f t="shared" si="875"/>
        <v>USD</v>
      </c>
      <c r="L9316" s="158" t="str">
        <f t="shared" si="872"/>
        <v>EURUSD45751</v>
      </c>
      <c r="M9316" s="160">
        <f t="shared" si="876"/>
        <v>45751</v>
      </c>
      <c r="N9316" s="158">
        <v>1</v>
      </c>
      <c r="O9316" s="158">
        <v>1.1056999999999999</v>
      </c>
      <c r="P9316" s="161">
        <f t="shared" si="873"/>
        <v>1.1056999999999999</v>
      </c>
    </row>
    <row r="9317" spans="9:16" x14ac:dyDescent="0.2">
      <c r="I9317" s="158">
        <f t="shared" si="871"/>
        <v>22</v>
      </c>
      <c r="J9317" s="158" t="str">
        <f t="shared" si="874"/>
        <v>EUR</v>
      </c>
      <c r="K9317" s="158" t="str">
        <f t="shared" si="875"/>
        <v>USD</v>
      </c>
      <c r="L9317" s="158" t="str">
        <f t="shared" si="872"/>
        <v>EURUSD45752</v>
      </c>
      <c r="M9317" s="160">
        <f t="shared" si="876"/>
        <v>45752</v>
      </c>
      <c r="N9317" s="158">
        <v>1</v>
      </c>
      <c r="O9317" s="158">
        <v>1.1056999999999999</v>
      </c>
      <c r="P9317" s="161">
        <f t="shared" si="873"/>
        <v>1.1056999999999999</v>
      </c>
    </row>
    <row r="9318" spans="9:16" x14ac:dyDescent="0.2">
      <c r="I9318" s="158">
        <f t="shared" si="871"/>
        <v>22</v>
      </c>
      <c r="J9318" s="158" t="str">
        <f t="shared" si="874"/>
        <v>EUR</v>
      </c>
      <c r="K9318" s="158" t="str">
        <f t="shared" si="875"/>
        <v>USD</v>
      </c>
      <c r="L9318" s="158" t="str">
        <f t="shared" si="872"/>
        <v>EURUSD45753</v>
      </c>
      <c r="M9318" s="160">
        <f t="shared" si="876"/>
        <v>45753</v>
      </c>
      <c r="N9318" s="158">
        <v>1</v>
      </c>
      <c r="O9318" s="158">
        <v>1.1056999999999999</v>
      </c>
      <c r="P9318" s="161">
        <f t="shared" si="873"/>
        <v>1.1056999999999999</v>
      </c>
    </row>
    <row r="9319" spans="9:16" x14ac:dyDescent="0.2">
      <c r="I9319" s="158">
        <f t="shared" si="871"/>
        <v>22</v>
      </c>
      <c r="J9319" s="158" t="str">
        <f t="shared" si="874"/>
        <v>EUR</v>
      </c>
      <c r="K9319" s="158" t="str">
        <f t="shared" si="875"/>
        <v>USD</v>
      </c>
      <c r="L9319" s="158" t="str">
        <f t="shared" si="872"/>
        <v>EURUSD45754</v>
      </c>
      <c r="M9319" s="160">
        <f t="shared" si="876"/>
        <v>45754</v>
      </c>
      <c r="N9319" s="158">
        <v>1</v>
      </c>
      <c r="O9319" s="158">
        <v>1.0967</v>
      </c>
      <c r="P9319" s="161">
        <f t="shared" si="873"/>
        <v>1.0967</v>
      </c>
    </row>
    <row r="9320" spans="9:16" x14ac:dyDescent="0.2">
      <c r="I9320" s="158">
        <f t="shared" si="871"/>
        <v>22</v>
      </c>
      <c r="J9320" s="158" t="str">
        <f t="shared" si="874"/>
        <v>EUR</v>
      </c>
      <c r="K9320" s="158" t="str">
        <f t="shared" si="875"/>
        <v>USD</v>
      </c>
      <c r="L9320" s="158" t="str">
        <f t="shared" si="872"/>
        <v>EURUSD45755</v>
      </c>
      <c r="M9320" s="160">
        <f t="shared" si="876"/>
        <v>45755</v>
      </c>
      <c r="N9320" s="158">
        <v>1</v>
      </c>
      <c r="O9320" s="158">
        <v>1.095</v>
      </c>
      <c r="P9320" s="161">
        <f t="shared" si="873"/>
        <v>1.095</v>
      </c>
    </row>
    <row r="9321" spans="9:16" x14ac:dyDescent="0.2">
      <c r="I9321" s="158">
        <f t="shared" si="871"/>
        <v>22</v>
      </c>
      <c r="J9321" s="158" t="str">
        <f t="shared" si="874"/>
        <v>EUR</v>
      </c>
      <c r="K9321" s="158" t="str">
        <f t="shared" si="875"/>
        <v>USD</v>
      </c>
      <c r="L9321" s="158" t="str">
        <f t="shared" si="872"/>
        <v>EURUSD45756</v>
      </c>
      <c r="M9321" s="160">
        <f t="shared" si="876"/>
        <v>45756</v>
      </c>
      <c r="N9321" s="158">
        <v>1</v>
      </c>
      <c r="O9321" s="158">
        <v>1.1045</v>
      </c>
      <c r="P9321" s="161">
        <f t="shared" si="873"/>
        <v>1.1045</v>
      </c>
    </row>
    <row r="9322" spans="9:16" x14ac:dyDescent="0.2">
      <c r="I9322" s="158">
        <f t="shared" ref="I9322:I9385" si="877">IF(M9321=$G$2,I9321+1,I9321)</f>
        <v>22</v>
      </c>
      <c r="J9322" s="158" t="str">
        <f t="shared" si="874"/>
        <v>EUR</v>
      </c>
      <c r="K9322" s="158" t="str">
        <f t="shared" si="875"/>
        <v>USD</v>
      </c>
      <c r="L9322" s="158" t="str">
        <f t="shared" si="872"/>
        <v>EURUSD45757</v>
      </c>
      <c r="M9322" s="160">
        <f t="shared" si="876"/>
        <v>45757</v>
      </c>
      <c r="N9322" s="158">
        <v>1</v>
      </c>
      <c r="O9322" s="158">
        <v>1.1082000000000001</v>
      </c>
      <c r="P9322" s="161">
        <f t="shared" si="873"/>
        <v>1.1082000000000001</v>
      </c>
    </row>
    <row r="9323" spans="9:16" x14ac:dyDescent="0.2">
      <c r="I9323" s="158">
        <f t="shared" si="877"/>
        <v>22</v>
      </c>
      <c r="J9323" s="158" t="str">
        <f t="shared" si="874"/>
        <v>EUR</v>
      </c>
      <c r="K9323" s="158" t="str">
        <f t="shared" si="875"/>
        <v>USD</v>
      </c>
      <c r="L9323" s="158" t="str">
        <f t="shared" si="872"/>
        <v>EURUSD45758</v>
      </c>
      <c r="M9323" s="160">
        <f t="shared" si="876"/>
        <v>45758</v>
      </c>
      <c r="N9323" s="158">
        <v>1</v>
      </c>
      <c r="O9323" s="158">
        <v>1.1346000000000001</v>
      </c>
      <c r="P9323" s="161">
        <f t="shared" si="873"/>
        <v>1.1346000000000001</v>
      </c>
    </row>
    <row r="9324" spans="9:16" x14ac:dyDescent="0.2">
      <c r="I9324" s="158">
        <f t="shared" si="877"/>
        <v>22</v>
      </c>
      <c r="J9324" s="158" t="str">
        <f t="shared" si="874"/>
        <v>EUR</v>
      </c>
      <c r="K9324" s="158" t="str">
        <f t="shared" si="875"/>
        <v>USD</v>
      </c>
      <c r="L9324" s="158" t="str">
        <f t="shared" si="872"/>
        <v>EURUSD45759</v>
      </c>
      <c r="M9324" s="160">
        <f t="shared" si="876"/>
        <v>45759</v>
      </c>
      <c r="N9324" s="158">
        <v>1</v>
      </c>
      <c r="O9324" s="158">
        <v>1.1346000000000001</v>
      </c>
      <c r="P9324" s="161">
        <f t="shared" si="873"/>
        <v>1.1346000000000001</v>
      </c>
    </row>
    <row r="9325" spans="9:16" x14ac:dyDescent="0.2">
      <c r="I9325" s="158">
        <f t="shared" si="877"/>
        <v>22</v>
      </c>
      <c r="J9325" s="158" t="str">
        <f t="shared" si="874"/>
        <v>EUR</v>
      </c>
      <c r="K9325" s="158" t="str">
        <f t="shared" si="875"/>
        <v>USD</v>
      </c>
      <c r="L9325" s="158" t="str">
        <f t="shared" si="872"/>
        <v>EURUSD45760</v>
      </c>
      <c r="M9325" s="160">
        <f t="shared" si="876"/>
        <v>45760</v>
      </c>
      <c r="N9325" s="158">
        <v>1</v>
      </c>
      <c r="O9325" s="158">
        <v>1.1346000000000001</v>
      </c>
      <c r="P9325" s="161">
        <f t="shared" si="873"/>
        <v>1.1346000000000001</v>
      </c>
    </row>
    <row r="9326" spans="9:16" x14ac:dyDescent="0.2">
      <c r="I9326" s="158">
        <f t="shared" si="877"/>
        <v>22</v>
      </c>
      <c r="J9326" s="158" t="str">
        <f t="shared" si="874"/>
        <v>EUR</v>
      </c>
      <c r="K9326" s="158" t="str">
        <f t="shared" si="875"/>
        <v>USD</v>
      </c>
      <c r="L9326" s="158" t="str">
        <f t="shared" si="872"/>
        <v>EURUSD45761</v>
      </c>
      <c r="M9326" s="160">
        <f t="shared" si="876"/>
        <v>45761</v>
      </c>
      <c r="N9326" s="158">
        <v>1</v>
      </c>
      <c r="O9326" s="158">
        <v>1.1376999999999999</v>
      </c>
      <c r="P9326" s="161">
        <f t="shared" si="873"/>
        <v>1.1376999999999999</v>
      </c>
    </row>
    <row r="9327" spans="9:16" x14ac:dyDescent="0.2">
      <c r="I9327" s="158">
        <f t="shared" si="877"/>
        <v>22</v>
      </c>
      <c r="J9327" s="158" t="str">
        <f t="shared" si="874"/>
        <v>EUR</v>
      </c>
      <c r="K9327" s="158" t="str">
        <f t="shared" si="875"/>
        <v>USD</v>
      </c>
      <c r="L9327" s="158" t="str">
        <f t="shared" si="872"/>
        <v>EURUSD45762</v>
      </c>
      <c r="M9327" s="160">
        <f t="shared" si="876"/>
        <v>45762</v>
      </c>
      <c r="N9327" s="158">
        <v>1</v>
      </c>
      <c r="O9327" s="158">
        <v>1.1324000000000001</v>
      </c>
      <c r="P9327" s="161">
        <f t="shared" si="873"/>
        <v>1.1324000000000001</v>
      </c>
    </row>
    <row r="9328" spans="9:16" x14ac:dyDescent="0.2">
      <c r="I9328" s="158">
        <f t="shared" si="877"/>
        <v>22</v>
      </c>
      <c r="J9328" s="158" t="str">
        <f t="shared" si="874"/>
        <v>EUR</v>
      </c>
      <c r="K9328" s="158" t="str">
        <f t="shared" si="875"/>
        <v>USD</v>
      </c>
      <c r="L9328" s="158" t="str">
        <f t="shared" si="872"/>
        <v>EURUSD45763</v>
      </c>
      <c r="M9328" s="160">
        <f t="shared" si="876"/>
        <v>45763</v>
      </c>
      <c r="N9328" s="158">
        <v>1</v>
      </c>
      <c r="O9328" s="158">
        <v>1.1355</v>
      </c>
      <c r="P9328" s="161">
        <f t="shared" si="873"/>
        <v>1.1355</v>
      </c>
    </row>
    <row r="9329" spans="9:16" x14ac:dyDescent="0.2">
      <c r="I9329" s="158">
        <f t="shared" si="877"/>
        <v>22</v>
      </c>
      <c r="J9329" s="158" t="str">
        <f t="shared" si="874"/>
        <v>EUR</v>
      </c>
      <c r="K9329" s="158" t="str">
        <f t="shared" si="875"/>
        <v>USD</v>
      </c>
      <c r="L9329" s="158" t="str">
        <f t="shared" si="872"/>
        <v>EURUSD45764</v>
      </c>
      <c r="M9329" s="160">
        <f t="shared" si="876"/>
        <v>45764</v>
      </c>
      <c r="N9329" s="158">
        <v>1</v>
      </c>
      <c r="O9329" s="158">
        <v>1.1359999999999999</v>
      </c>
      <c r="P9329" s="161">
        <f t="shared" si="873"/>
        <v>1.1359999999999999</v>
      </c>
    </row>
    <row r="9330" spans="9:16" x14ac:dyDescent="0.2">
      <c r="I9330" s="158">
        <f t="shared" si="877"/>
        <v>22</v>
      </c>
      <c r="J9330" s="158" t="str">
        <f t="shared" si="874"/>
        <v>EUR</v>
      </c>
      <c r="K9330" s="158" t="str">
        <f t="shared" si="875"/>
        <v>USD</v>
      </c>
      <c r="L9330" s="158" t="str">
        <f t="shared" si="872"/>
        <v>EURUSD45765</v>
      </c>
      <c r="M9330" s="160">
        <f t="shared" si="876"/>
        <v>45765</v>
      </c>
      <c r="N9330" s="158">
        <v>1</v>
      </c>
      <c r="O9330" s="158">
        <v>1.1359999999999999</v>
      </c>
      <c r="P9330" s="161">
        <f t="shared" si="873"/>
        <v>1.1359999999999999</v>
      </c>
    </row>
    <row r="9331" spans="9:16" x14ac:dyDescent="0.2">
      <c r="I9331" s="158">
        <f t="shared" si="877"/>
        <v>22</v>
      </c>
      <c r="J9331" s="158" t="str">
        <f t="shared" si="874"/>
        <v>EUR</v>
      </c>
      <c r="K9331" s="158" t="str">
        <f t="shared" si="875"/>
        <v>USD</v>
      </c>
      <c r="L9331" s="158" t="str">
        <f t="shared" si="872"/>
        <v>EURUSD45766</v>
      </c>
      <c r="M9331" s="160">
        <f t="shared" si="876"/>
        <v>45766</v>
      </c>
      <c r="N9331" s="158">
        <v>1</v>
      </c>
      <c r="O9331" s="158">
        <v>1.1359999999999999</v>
      </c>
      <c r="P9331" s="161">
        <f t="shared" si="873"/>
        <v>1.1359999999999999</v>
      </c>
    </row>
    <row r="9332" spans="9:16" x14ac:dyDescent="0.2">
      <c r="I9332" s="158">
        <f t="shared" si="877"/>
        <v>22</v>
      </c>
      <c r="J9332" s="158" t="str">
        <f t="shared" si="874"/>
        <v>EUR</v>
      </c>
      <c r="K9332" s="158" t="str">
        <f t="shared" si="875"/>
        <v>USD</v>
      </c>
      <c r="L9332" s="158" t="str">
        <f t="shared" si="872"/>
        <v>EURUSD45767</v>
      </c>
      <c r="M9332" s="160">
        <f t="shared" si="876"/>
        <v>45767</v>
      </c>
      <c r="N9332" s="158">
        <v>1</v>
      </c>
      <c r="O9332" s="158">
        <v>1.1359999999999999</v>
      </c>
      <c r="P9332" s="161">
        <f t="shared" si="873"/>
        <v>1.1359999999999999</v>
      </c>
    </row>
    <row r="9333" spans="9:16" x14ac:dyDescent="0.2">
      <c r="I9333" s="158">
        <f t="shared" si="877"/>
        <v>22</v>
      </c>
      <c r="J9333" s="158" t="str">
        <f t="shared" si="874"/>
        <v>EUR</v>
      </c>
      <c r="K9333" s="158" t="str">
        <f t="shared" si="875"/>
        <v>USD</v>
      </c>
      <c r="L9333" s="158" t="str">
        <f t="shared" si="872"/>
        <v>EURUSD45768</v>
      </c>
      <c r="M9333" s="160">
        <f t="shared" si="876"/>
        <v>45768</v>
      </c>
      <c r="N9333" s="158">
        <v>1</v>
      </c>
      <c r="O9333" s="158">
        <v>1.1359999999999999</v>
      </c>
      <c r="P9333" s="161">
        <f t="shared" si="873"/>
        <v>1.1359999999999999</v>
      </c>
    </row>
    <row r="9334" spans="9:16" x14ac:dyDescent="0.2">
      <c r="I9334" s="158">
        <f t="shared" si="877"/>
        <v>22</v>
      </c>
      <c r="J9334" s="158" t="str">
        <f t="shared" si="874"/>
        <v>EUR</v>
      </c>
      <c r="K9334" s="158" t="str">
        <f t="shared" si="875"/>
        <v>USD</v>
      </c>
      <c r="L9334" s="158" t="str">
        <f t="shared" si="872"/>
        <v>EURUSD45769</v>
      </c>
      <c r="M9334" s="160">
        <f t="shared" si="876"/>
        <v>45769</v>
      </c>
      <c r="N9334" s="158">
        <v>1</v>
      </c>
      <c r="O9334" s="158">
        <v>1.1476</v>
      </c>
      <c r="P9334" s="161">
        <f t="shared" si="873"/>
        <v>1.1476</v>
      </c>
    </row>
    <row r="9335" spans="9:16" x14ac:dyDescent="0.2">
      <c r="I9335" s="158">
        <f t="shared" si="877"/>
        <v>22</v>
      </c>
      <c r="J9335" s="158" t="str">
        <f t="shared" si="874"/>
        <v>EUR</v>
      </c>
      <c r="K9335" s="158" t="str">
        <f t="shared" si="875"/>
        <v>USD</v>
      </c>
      <c r="L9335" s="158" t="str">
        <f t="shared" si="872"/>
        <v>EURUSD45770</v>
      </c>
      <c r="M9335" s="160">
        <f t="shared" si="876"/>
        <v>45770</v>
      </c>
      <c r="N9335" s="158">
        <v>1</v>
      </c>
      <c r="O9335" s="158">
        <v>1.1415</v>
      </c>
      <c r="P9335" s="161">
        <f t="shared" si="873"/>
        <v>1.1415</v>
      </c>
    </row>
    <row r="9336" spans="9:16" x14ac:dyDescent="0.2">
      <c r="I9336" s="158">
        <f t="shared" si="877"/>
        <v>22</v>
      </c>
      <c r="J9336" s="158" t="str">
        <f t="shared" si="874"/>
        <v>EUR</v>
      </c>
      <c r="K9336" s="158" t="str">
        <f t="shared" si="875"/>
        <v>USD</v>
      </c>
      <c r="L9336" s="158" t="str">
        <f t="shared" si="872"/>
        <v>EURUSD45771</v>
      </c>
      <c r="M9336" s="160">
        <f t="shared" si="876"/>
        <v>45771</v>
      </c>
      <c r="N9336" s="158">
        <v>1</v>
      </c>
      <c r="O9336" s="158">
        <v>1.1375999999999999</v>
      </c>
      <c r="P9336" s="161">
        <f t="shared" si="873"/>
        <v>1.1375999999999999</v>
      </c>
    </row>
    <row r="9337" spans="9:16" x14ac:dyDescent="0.2">
      <c r="I9337" s="158">
        <f t="shared" si="877"/>
        <v>22</v>
      </c>
      <c r="J9337" s="158" t="str">
        <f t="shared" si="874"/>
        <v>EUR</v>
      </c>
      <c r="K9337" s="158" t="str">
        <f t="shared" si="875"/>
        <v>USD</v>
      </c>
      <c r="L9337" s="158" t="str">
        <f t="shared" si="872"/>
        <v>EURUSD45772</v>
      </c>
      <c r="M9337" s="160">
        <f t="shared" si="876"/>
        <v>45772</v>
      </c>
      <c r="N9337" s="158">
        <v>1</v>
      </c>
      <c r="O9337" s="158">
        <v>1.1356999999999999</v>
      </c>
      <c r="P9337" s="161">
        <f t="shared" si="873"/>
        <v>1.1356999999999999</v>
      </c>
    </row>
    <row r="9338" spans="9:16" x14ac:dyDescent="0.2">
      <c r="I9338" s="158">
        <f t="shared" si="877"/>
        <v>22</v>
      </c>
      <c r="J9338" s="158" t="str">
        <f t="shared" si="874"/>
        <v>EUR</v>
      </c>
      <c r="K9338" s="158" t="str">
        <f t="shared" si="875"/>
        <v>USD</v>
      </c>
      <c r="L9338" s="158" t="str">
        <f t="shared" si="872"/>
        <v>EURUSD45773</v>
      </c>
      <c r="M9338" s="160">
        <f t="shared" si="876"/>
        <v>45773</v>
      </c>
      <c r="N9338" s="158">
        <v>1</v>
      </c>
      <c r="O9338" s="158">
        <v>1.1356999999999999</v>
      </c>
      <c r="P9338" s="161">
        <f t="shared" si="873"/>
        <v>1.1356999999999999</v>
      </c>
    </row>
    <row r="9339" spans="9:16" x14ac:dyDescent="0.2">
      <c r="I9339" s="158">
        <f t="shared" si="877"/>
        <v>22</v>
      </c>
      <c r="J9339" s="158" t="str">
        <f t="shared" si="874"/>
        <v>EUR</v>
      </c>
      <c r="K9339" s="158" t="str">
        <f t="shared" si="875"/>
        <v>USD</v>
      </c>
      <c r="L9339" s="158" t="str">
        <f t="shared" si="872"/>
        <v>EURUSD45774</v>
      </c>
      <c r="M9339" s="160">
        <f t="shared" si="876"/>
        <v>45774</v>
      </c>
      <c r="N9339" s="158">
        <v>1</v>
      </c>
      <c r="O9339" s="158">
        <v>1.1356999999999999</v>
      </c>
      <c r="P9339" s="161">
        <f t="shared" si="873"/>
        <v>1.1356999999999999</v>
      </c>
    </row>
    <row r="9340" spans="9:16" x14ac:dyDescent="0.2">
      <c r="I9340" s="158">
        <f t="shared" si="877"/>
        <v>22</v>
      </c>
      <c r="J9340" s="158" t="str">
        <f t="shared" si="874"/>
        <v>EUR</v>
      </c>
      <c r="K9340" s="158" t="str">
        <f t="shared" si="875"/>
        <v>USD</v>
      </c>
      <c r="L9340" s="158" t="str">
        <f t="shared" si="872"/>
        <v>EURUSD45775</v>
      </c>
      <c r="M9340" s="160">
        <f t="shared" si="876"/>
        <v>45775</v>
      </c>
      <c r="N9340" s="158">
        <v>1</v>
      </c>
      <c r="O9340" s="158">
        <v>1.1357999999999999</v>
      </c>
      <c r="P9340" s="161">
        <f t="shared" si="873"/>
        <v>1.1357999999999999</v>
      </c>
    </row>
    <row r="9341" spans="9:16" x14ac:dyDescent="0.2">
      <c r="I9341" s="158">
        <f t="shared" si="877"/>
        <v>22</v>
      </c>
      <c r="J9341" s="158" t="str">
        <f t="shared" si="874"/>
        <v>EUR</v>
      </c>
      <c r="K9341" s="158" t="str">
        <f t="shared" si="875"/>
        <v>USD</v>
      </c>
      <c r="L9341" s="158" t="str">
        <f t="shared" si="872"/>
        <v>EURUSD45776</v>
      </c>
      <c r="M9341" s="160">
        <f t="shared" si="876"/>
        <v>45776</v>
      </c>
      <c r="N9341" s="158">
        <v>1</v>
      </c>
      <c r="O9341" s="158">
        <v>1.1373</v>
      </c>
      <c r="P9341" s="161">
        <f t="shared" si="873"/>
        <v>1.1373</v>
      </c>
    </row>
    <row r="9342" spans="9:16" x14ac:dyDescent="0.2">
      <c r="I9342" s="158">
        <f t="shared" si="877"/>
        <v>22</v>
      </c>
      <c r="J9342" s="158" t="str">
        <f t="shared" si="874"/>
        <v>EUR</v>
      </c>
      <c r="K9342" s="158" t="str">
        <f t="shared" si="875"/>
        <v>USD</v>
      </c>
      <c r="L9342" s="158" t="str">
        <f t="shared" si="872"/>
        <v>EURUSD45777</v>
      </c>
      <c r="M9342" s="160">
        <f t="shared" si="876"/>
        <v>45777</v>
      </c>
      <c r="N9342" s="158">
        <v>1</v>
      </c>
      <c r="O9342" s="158">
        <v>1.1373</v>
      </c>
      <c r="P9342" s="161">
        <f t="shared" si="873"/>
        <v>1.1373</v>
      </c>
    </row>
    <row r="9343" spans="9:16" x14ac:dyDescent="0.2">
      <c r="I9343" s="158">
        <f t="shared" si="877"/>
        <v>22</v>
      </c>
      <c r="J9343" s="158" t="str">
        <f t="shared" si="874"/>
        <v>EUR</v>
      </c>
      <c r="K9343" s="158" t="str">
        <f t="shared" si="875"/>
        <v>USD</v>
      </c>
      <c r="L9343" s="158" t="str">
        <f t="shared" si="872"/>
        <v>EURUSD45778</v>
      </c>
      <c r="M9343" s="160">
        <f t="shared" si="876"/>
        <v>45778</v>
      </c>
      <c r="N9343" s="158">
        <v>1</v>
      </c>
      <c r="O9343" s="158">
        <v>1.1373</v>
      </c>
      <c r="P9343" s="161">
        <f t="shared" si="873"/>
        <v>1.1373</v>
      </c>
    </row>
    <row r="9344" spans="9:16" x14ac:dyDescent="0.2">
      <c r="I9344" s="158">
        <f t="shared" si="877"/>
        <v>22</v>
      </c>
      <c r="J9344" s="158" t="str">
        <f t="shared" si="874"/>
        <v>EUR</v>
      </c>
      <c r="K9344" s="158" t="str">
        <f t="shared" si="875"/>
        <v>USD</v>
      </c>
      <c r="L9344" s="158" t="str">
        <f t="shared" si="872"/>
        <v>EURUSD45779</v>
      </c>
      <c r="M9344" s="160">
        <f t="shared" si="876"/>
        <v>45779</v>
      </c>
      <c r="N9344" s="158">
        <v>1</v>
      </c>
      <c r="O9344" s="158">
        <v>1.1343000000000001</v>
      </c>
      <c r="P9344" s="161">
        <f t="shared" si="873"/>
        <v>1.1343000000000001</v>
      </c>
    </row>
    <row r="9345" spans="9:16" x14ac:dyDescent="0.2">
      <c r="I9345" s="158">
        <f t="shared" si="877"/>
        <v>22</v>
      </c>
      <c r="J9345" s="158" t="str">
        <f t="shared" si="874"/>
        <v>EUR</v>
      </c>
      <c r="K9345" s="158" t="str">
        <f t="shared" si="875"/>
        <v>USD</v>
      </c>
      <c r="L9345" s="158" t="str">
        <f t="shared" si="872"/>
        <v>EURUSD45780</v>
      </c>
      <c r="M9345" s="160">
        <f t="shared" si="876"/>
        <v>45780</v>
      </c>
      <c r="N9345" s="158">
        <v>1</v>
      </c>
      <c r="O9345" s="158">
        <v>1.1343000000000001</v>
      </c>
      <c r="P9345" s="161">
        <f t="shared" si="873"/>
        <v>1.1343000000000001</v>
      </c>
    </row>
    <row r="9346" spans="9:16" x14ac:dyDescent="0.2">
      <c r="I9346" s="158">
        <f t="shared" si="877"/>
        <v>22</v>
      </c>
      <c r="J9346" s="158" t="str">
        <f t="shared" si="874"/>
        <v>EUR</v>
      </c>
      <c r="K9346" s="158" t="str">
        <f t="shared" si="875"/>
        <v>USD</v>
      </c>
      <c r="L9346" s="158" t="str">
        <f t="shared" si="872"/>
        <v>EURUSD45781</v>
      </c>
      <c r="M9346" s="160">
        <f t="shared" si="876"/>
        <v>45781</v>
      </c>
      <c r="N9346" s="158">
        <v>1</v>
      </c>
      <c r="O9346" s="158">
        <v>1.1343000000000001</v>
      </c>
      <c r="P9346" s="161">
        <f t="shared" si="873"/>
        <v>1.1343000000000001</v>
      </c>
    </row>
    <row r="9347" spans="9:16" x14ac:dyDescent="0.2">
      <c r="I9347" s="158">
        <f t="shared" si="877"/>
        <v>22</v>
      </c>
      <c r="J9347" s="158" t="str">
        <f t="shared" si="874"/>
        <v>EUR</v>
      </c>
      <c r="K9347" s="158" t="str">
        <f t="shared" si="875"/>
        <v>USD</v>
      </c>
      <c r="L9347" s="158" t="str">
        <f t="shared" ref="L9347:L9410" si="878">J9347&amp;K9347&amp;M9347</f>
        <v>EURUSD45782</v>
      </c>
      <c r="M9347" s="160">
        <f t="shared" si="876"/>
        <v>45782</v>
      </c>
      <c r="N9347" s="158">
        <v>1</v>
      </c>
      <c r="O9347" s="158">
        <v>1.1343000000000001</v>
      </c>
      <c r="P9347" s="161">
        <f t="shared" ref="P9347:P9410" si="879">ROUND(N9347*O9347,4)</f>
        <v>1.1343000000000001</v>
      </c>
    </row>
    <row r="9348" spans="9:16" x14ac:dyDescent="0.2">
      <c r="I9348" s="158">
        <f t="shared" si="877"/>
        <v>22</v>
      </c>
      <c r="J9348" s="158" t="str">
        <f t="shared" ref="J9348:J9411" si="880">VLOOKUP($I9348,$A:$C,2,FALSE)</f>
        <v>EUR</v>
      </c>
      <c r="K9348" s="158" t="str">
        <f t="shared" ref="K9348:K9411" si="881">VLOOKUP($I9348,$A:$C,3,FALSE)</f>
        <v>USD</v>
      </c>
      <c r="L9348" s="158" t="str">
        <f t="shared" si="878"/>
        <v>EURUSD45783</v>
      </c>
      <c r="M9348" s="160">
        <f t="shared" ref="M9348:M9411" si="882">IF(I9348=I9347,M9347+1,$G$1)</f>
        <v>45783</v>
      </c>
      <c r="N9348" s="158">
        <v>1</v>
      </c>
      <c r="O9348" s="158">
        <v>1.1325000000000001</v>
      </c>
      <c r="P9348" s="161">
        <f t="shared" si="879"/>
        <v>1.1325000000000001</v>
      </c>
    </row>
    <row r="9349" spans="9:16" x14ac:dyDescent="0.2">
      <c r="I9349" s="158">
        <f t="shared" si="877"/>
        <v>22</v>
      </c>
      <c r="J9349" s="158" t="str">
        <f t="shared" si="880"/>
        <v>EUR</v>
      </c>
      <c r="K9349" s="158" t="str">
        <f t="shared" si="881"/>
        <v>USD</v>
      </c>
      <c r="L9349" s="158" t="str">
        <f t="shared" si="878"/>
        <v>EURUSD45784</v>
      </c>
      <c r="M9349" s="160">
        <f t="shared" si="882"/>
        <v>45784</v>
      </c>
      <c r="N9349" s="158">
        <v>1</v>
      </c>
      <c r="O9349" s="158">
        <v>1.1359999999999999</v>
      </c>
      <c r="P9349" s="161">
        <f t="shared" si="879"/>
        <v>1.1359999999999999</v>
      </c>
    </row>
    <row r="9350" spans="9:16" x14ac:dyDescent="0.2">
      <c r="I9350" s="158">
        <f t="shared" si="877"/>
        <v>22</v>
      </c>
      <c r="J9350" s="158" t="str">
        <f t="shared" si="880"/>
        <v>EUR</v>
      </c>
      <c r="K9350" s="158" t="str">
        <f t="shared" si="881"/>
        <v>USD</v>
      </c>
      <c r="L9350" s="158" t="str">
        <f t="shared" si="878"/>
        <v>EURUSD45785</v>
      </c>
      <c r="M9350" s="160">
        <f t="shared" si="882"/>
        <v>45785</v>
      </c>
      <c r="N9350" s="158">
        <v>1</v>
      </c>
      <c r="O9350" s="158">
        <v>1.1296999999999999</v>
      </c>
      <c r="P9350" s="161">
        <f t="shared" si="879"/>
        <v>1.1296999999999999</v>
      </c>
    </row>
    <row r="9351" spans="9:16" x14ac:dyDescent="0.2">
      <c r="I9351" s="158">
        <f t="shared" si="877"/>
        <v>22</v>
      </c>
      <c r="J9351" s="158" t="str">
        <f t="shared" si="880"/>
        <v>EUR</v>
      </c>
      <c r="K9351" s="158" t="str">
        <f t="shared" si="881"/>
        <v>USD</v>
      </c>
      <c r="L9351" s="158" t="str">
        <f t="shared" si="878"/>
        <v>EURUSD45786</v>
      </c>
      <c r="M9351" s="160">
        <f t="shared" si="882"/>
        <v>45786</v>
      </c>
      <c r="N9351" s="158">
        <v>1</v>
      </c>
      <c r="O9351" s="158">
        <v>1.1252</v>
      </c>
      <c r="P9351" s="161">
        <f t="shared" si="879"/>
        <v>1.1252</v>
      </c>
    </row>
    <row r="9352" spans="9:16" x14ac:dyDescent="0.2">
      <c r="I9352" s="158">
        <f t="shared" si="877"/>
        <v>22</v>
      </c>
      <c r="J9352" s="158" t="str">
        <f t="shared" si="880"/>
        <v>EUR</v>
      </c>
      <c r="K9352" s="158" t="str">
        <f t="shared" si="881"/>
        <v>USD</v>
      </c>
      <c r="L9352" s="158" t="str">
        <f t="shared" si="878"/>
        <v>EURUSD45787</v>
      </c>
      <c r="M9352" s="160">
        <f t="shared" si="882"/>
        <v>45787</v>
      </c>
      <c r="N9352" s="158">
        <v>1</v>
      </c>
      <c r="O9352" s="158">
        <v>1.1252</v>
      </c>
      <c r="P9352" s="161">
        <f t="shared" si="879"/>
        <v>1.1252</v>
      </c>
    </row>
    <row r="9353" spans="9:16" x14ac:dyDescent="0.2">
      <c r="I9353" s="158">
        <f t="shared" si="877"/>
        <v>22</v>
      </c>
      <c r="J9353" s="158" t="str">
        <f t="shared" si="880"/>
        <v>EUR</v>
      </c>
      <c r="K9353" s="158" t="str">
        <f t="shared" si="881"/>
        <v>USD</v>
      </c>
      <c r="L9353" s="158" t="str">
        <f t="shared" si="878"/>
        <v>EURUSD45788</v>
      </c>
      <c r="M9353" s="160">
        <f t="shared" si="882"/>
        <v>45788</v>
      </c>
      <c r="N9353" s="158">
        <v>1</v>
      </c>
      <c r="O9353" s="158">
        <v>1.1252</v>
      </c>
      <c r="P9353" s="161">
        <f t="shared" si="879"/>
        <v>1.1252</v>
      </c>
    </row>
    <row r="9354" spans="9:16" x14ac:dyDescent="0.2">
      <c r="I9354" s="158">
        <f t="shared" si="877"/>
        <v>22</v>
      </c>
      <c r="J9354" s="158" t="str">
        <f t="shared" si="880"/>
        <v>EUR</v>
      </c>
      <c r="K9354" s="158" t="str">
        <f t="shared" si="881"/>
        <v>USD</v>
      </c>
      <c r="L9354" s="158" t="str">
        <f t="shared" si="878"/>
        <v>EURUSD45789</v>
      </c>
      <c r="M9354" s="160">
        <f t="shared" si="882"/>
        <v>45789</v>
      </c>
      <c r="N9354" s="158">
        <v>1</v>
      </c>
      <c r="O9354" s="158">
        <v>1.1106</v>
      </c>
      <c r="P9354" s="161">
        <f t="shared" si="879"/>
        <v>1.1106</v>
      </c>
    </row>
    <row r="9355" spans="9:16" x14ac:dyDescent="0.2">
      <c r="I9355" s="158">
        <f t="shared" si="877"/>
        <v>22</v>
      </c>
      <c r="J9355" s="158" t="str">
        <f t="shared" si="880"/>
        <v>EUR</v>
      </c>
      <c r="K9355" s="158" t="str">
        <f t="shared" si="881"/>
        <v>USD</v>
      </c>
      <c r="L9355" s="158" t="str">
        <f t="shared" si="878"/>
        <v>EURUSD45790</v>
      </c>
      <c r="M9355" s="160">
        <f t="shared" si="882"/>
        <v>45790</v>
      </c>
      <c r="N9355" s="158">
        <v>1</v>
      </c>
      <c r="O9355" s="158">
        <v>1.1112</v>
      </c>
      <c r="P9355" s="161">
        <f t="shared" si="879"/>
        <v>1.1112</v>
      </c>
    </row>
    <row r="9356" spans="9:16" x14ac:dyDescent="0.2">
      <c r="I9356" s="158">
        <f t="shared" si="877"/>
        <v>22</v>
      </c>
      <c r="J9356" s="158" t="str">
        <f t="shared" si="880"/>
        <v>EUR</v>
      </c>
      <c r="K9356" s="158" t="str">
        <f t="shared" si="881"/>
        <v>USD</v>
      </c>
      <c r="L9356" s="158" t="str">
        <f t="shared" si="878"/>
        <v>EURUSD45791</v>
      </c>
      <c r="M9356" s="160">
        <f t="shared" si="882"/>
        <v>45791</v>
      </c>
      <c r="N9356" s="158">
        <v>1</v>
      </c>
      <c r="O9356" s="158">
        <v>1.1214</v>
      </c>
      <c r="P9356" s="161">
        <f t="shared" si="879"/>
        <v>1.1214</v>
      </c>
    </row>
    <row r="9357" spans="9:16" x14ac:dyDescent="0.2">
      <c r="I9357" s="158">
        <f t="shared" si="877"/>
        <v>22</v>
      </c>
      <c r="J9357" s="158" t="str">
        <f t="shared" si="880"/>
        <v>EUR</v>
      </c>
      <c r="K9357" s="158" t="str">
        <f t="shared" si="881"/>
        <v>USD</v>
      </c>
      <c r="L9357" s="158" t="str">
        <f t="shared" si="878"/>
        <v>EURUSD45792</v>
      </c>
      <c r="M9357" s="160">
        <f t="shared" si="882"/>
        <v>45792</v>
      </c>
      <c r="N9357" s="158">
        <v>1</v>
      </c>
      <c r="O9357" s="158">
        <v>1.1185</v>
      </c>
      <c r="P9357" s="161">
        <f t="shared" si="879"/>
        <v>1.1185</v>
      </c>
    </row>
    <row r="9358" spans="9:16" x14ac:dyDescent="0.2">
      <c r="I9358" s="158">
        <f t="shared" si="877"/>
        <v>22</v>
      </c>
      <c r="J9358" s="158" t="str">
        <f t="shared" si="880"/>
        <v>EUR</v>
      </c>
      <c r="K9358" s="158" t="str">
        <f t="shared" si="881"/>
        <v>USD</v>
      </c>
      <c r="L9358" s="158" t="str">
        <f t="shared" si="878"/>
        <v>EURUSD45793</v>
      </c>
      <c r="M9358" s="160">
        <f t="shared" si="882"/>
        <v>45793</v>
      </c>
      <c r="N9358" s="158">
        <v>1</v>
      </c>
      <c r="O9358" s="158">
        <v>1.1194</v>
      </c>
      <c r="P9358" s="161">
        <f t="shared" si="879"/>
        <v>1.1194</v>
      </c>
    </row>
    <row r="9359" spans="9:16" x14ac:dyDescent="0.2">
      <c r="I9359" s="158">
        <f t="shared" si="877"/>
        <v>22</v>
      </c>
      <c r="J9359" s="158" t="str">
        <f t="shared" si="880"/>
        <v>EUR</v>
      </c>
      <c r="K9359" s="158" t="str">
        <f t="shared" si="881"/>
        <v>USD</v>
      </c>
      <c r="L9359" s="158" t="str">
        <f t="shared" si="878"/>
        <v>EURUSD45794</v>
      </c>
      <c r="M9359" s="160">
        <f t="shared" si="882"/>
        <v>45794</v>
      </c>
      <c r="N9359" s="158">
        <v>1</v>
      </c>
      <c r="O9359" s="158">
        <v>1.1194</v>
      </c>
      <c r="P9359" s="161">
        <f t="shared" si="879"/>
        <v>1.1194</v>
      </c>
    </row>
    <row r="9360" spans="9:16" x14ac:dyDescent="0.2">
      <c r="I9360" s="158">
        <f t="shared" si="877"/>
        <v>22</v>
      </c>
      <c r="J9360" s="158" t="str">
        <f t="shared" si="880"/>
        <v>EUR</v>
      </c>
      <c r="K9360" s="158" t="str">
        <f t="shared" si="881"/>
        <v>USD</v>
      </c>
      <c r="L9360" s="158" t="str">
        <f t="shared" si="878"/>
        <v>EURUSD45795</v>
      </c>
      <c r="M9360" s="160">
        <f t="shared" si="882"/>
        <v>45795</v>
      </c>
      <c r="N9360" s="158">
        <v>1</v>
      </c>
      <c r="O9360" s="158">
        <v>1.1194</v>
      </c>
      <c r="P9360" s="161">
        <f t="shared" si="879"/>
        <v>1.1194</v>
      </c>
    </row>
    <row r="9361" spans="9:16" x14ac:dyDescent="0.2">
      <c r="I9361" s="158">
        <f t="shared" si="877"/>
        <v>22</v>
      </c>
      <c r="J9361" s="158" t="str">
        <f t="shared" si="880"/>
        <v>EUR</v>
      </c>
      <c r="K9361" s="158" t="str">
        <f t="shared" si="881"/>
        <v>USD</v>
      </c>
      <c r="L9361" s="158" t="str">
        <f t="shared" si="878"/>
        <v>EURUSD45796</v>
      </c>
      <c r="M9361" s="160">
        <f t="shared" si="882"/>
        <v>45796</v>
      </c>
      <c r="N9361" s="158">
        <v>1</v>
      </c>
      <c r="O9361" s="158">
        <v>1.1262000000000001</v>
      </c>
      <c r="P9361" s="161">
        <f t="shared" si="879"/>
        <v>1.1262000000000001</v>
      </c>
    </row>
    <row r="9362" spans="9:16" x14ac:dyDescent="0.2">
      <c r="I9362" s="158">
        <f t="shared" si="877"/>
        <v>22</v>
      </c>
      <c r="J9362" s="158" t="str">
        <f t="shared" si="880"/>
        <v>EUR</v>
      </c>
      <c r="K9362" s="158" t="str">
        <f t="shared" si="881"/>
        <v>USD</v>
      </c>
      <c r="L9362" s="158" t="str">
        <f t="shared" si="878"/>
        <v>EURUSD45797</v>
      </c>
      <c r="M9362" s="160">
        <f t="shared" si="882"/>
        <v>45797</v>
      </c>
      <c r="N9362" s="158">
        <v>1</v>
      </c>
      <c r="O9362" s="158">
        <v>1.1241000000000001</v>
      </c>
      <c r="P9362" s="161">
        <f t="shared" si="879"/>
        <v>1.1241000000000001</v>
      </c>
    </row>
    <row r="9363" spans="9:16" x14ac:dyDescent="0.2">
      <c r="I9363" s="158">
        <f t="shared" si="877"/>
        <v>22</v>
      </c>
      <c r="J9363" s="158" t="str">
        <f t="shared" si="880"/>
        <v>EUR</v>
      </c>
      <c r="K9363" s="158" t="str">
        <f t="shared" si="881"/>
        <v>USD</v>
      </c>
      <c r="L9363" s="158" t="str">
        <f t="shared" si="878"/>
        <v>EURUSD45798</v>
      </c>
      <c r="M9363" s="160">
        <f t="shared" si="882"/>
        <v>45798</v>
      </c>
      <c r="N9363" s="158">
        <v>1</v>
      </c>
      <c r="O9363" s="158">
        <v>1.1321000000000001</v>
      </c>
      <c r="P9363" s="161">
        <f t="shared" si="879"/>
        <v>1.1321000000000001</v>
      </c>
    </row>
    <row r="9364" spans="9:16" x14ac:dyDescent="0.2">
      <c r="I9364" s="158">
        <f t="shared" si="877"/>
        <v>22</v>
      </c>
      <c r="J9364" s="158" t="str">
        <f t="shared" si="880"/>
        <v>EUR</v>
      </c>
      <c r="K9364" s="158" t="str">
        <f t="shared" si="881"/>
        <v>USD</v>
      </c>
      <c r="L9364" s="158" t="str">
        <f t="shared" si="878"/>
        <v>EURUSD45799</v>
      </c>
      <c r="M9364" s="160">
        <f t="shared" si="882"/>
        <v>45799</v>
      </c>
      <c r="N9364" s="158">
        <v>1</v>
      </c>
      <c r="O9364" s="158">
        <v>1.1309</v>
      </c>
      <c r="P9364" s="161">
        <f t="shared" si="879"/>
        <v>1.1309</v>
      </c>
    </row>
    <row r="9365" spans="9:16" x14ac:dyDescent="0.2">
      <c r="I9365" s="158">
        <f t="shared" si="877"/>
        <v>22</v>
      </c>
      <c r="J9365" s="158" t="str">
        <f t="shared" si="880"/>
        <v>EUR</v>
      </c>
      <c r="K9365" s="158" t="str">
        <f t="shared" si="881"/>
        <v>USD</v>
      </c>
      <c r="L9365" s="158" t="str">
        <f t="shared" si="878"/>
        <v>EURUSD45800</v>
      </c>
      <c r="M9365" s="160">
        <f t="shared" si="882"/>
        <v>45800</v>
      </c>
      <c r="N9365" s="158">
        <v>1</v>
      </c>
      <c r="O9365" s="158">
        <v>1.1301000000000001</v>
      </c>
      <c r="P9365" s="161">
        <f t="shared" si="879"/>
        <v>1.1301000000000001</v>
      </c>
    </row>
    <row r="9366" spans="9:16" x14ac:dyDescent="0.2">
      <c r="I9366" s="158">
        <f t="shared" si="877"/>
        <v>22</v>
      </c>
      <c r="J9366" s="158" t="str">
        <f t="shared" si="880"/>
        <v>EUR</v>
      </c>
      <c r="K9366" s="158" t="str">
        <f t="shared" si="881"/>
        <v>USD</v>
      </c>
      <c r="L9366" s="158" t="str">
        <f t="shared" si="878"/>
        <v>EURUSD45801</v>
      </c>
      <c r="M9366" s="160">
        <f t="shared" si="882"/>
        <v>45801</v>
      </c>
      <c r="N9366" s="158">
        <v>1</v>
      </c>
      <c r="O9366" s="158">
        <v>1.1301000000000001</v>
      </c>
      <c r="P9366" s="161">
        <f t="shared" si="879"/>
        <v>1.1301000000000001</v>
      </c>
    </row>
    <row r="9367" spans="9:16" x14ac:dyDescent="0.2">
      <c r="I9367" s="158">
        <f t="shared" si="877"/>
        <v>22</v>
      </c>
      <c r="J9367" s="158" t="str">
        <f t="shared" si="880"/>
        <v>EUR</v>
      </c>
      <c r="K9367" s="158" t="str">
        <f t="shared" si="881"/>
        <v>USD</v>
      </c>
      <c r="L9367" s="158" t="str">
        <f t="shared" si="878"/>
        <v>EURUSD45802</v>
      </c>
      <c r="M9367" s="160">
        <f t="shared" si="882"/>
        <v>45802</v>
      </c>
      <c r="N9367" s="158">
        <v>1</v>
      </c>
      <c r="O9367" s="158">
        <v>1.1301000000000001</v>
      </c>
      <c r="P9367" s="161">
        <f t="shared" si="879"/>
        <v>1.1301000000000001</v>
      </c>
    </row>
    <row r="9368" spans="9:16" x14ac:dyDescent="0.2">
      <c r="I9368" s="158">
        <f t="shared" si="877"/>
        <v>22</v>
      </c>
      <c r="J9368" s="158" t="str">
        <f t="shared" si="880"/>
        <v>EUR</v>
      </c>
      <c r="K9368" s="158" t="str">
        <f t="shared" si="881"/>
        <v>USD</v>
      </c>
      <c r="L9368" s="158" t="str">
        <f t="shared" si="878"/>
        <v>EURUSD45803</v>
      </c>
      <c r="M9368" s="160">
        <f t="shared" si="882"/>
        <v>45803</v>
      </c>
      <c r="N9368" s="158">
        <v>1</v>
      </c>
      <c r="O9368" s="158">
        <v>1.1380999999999999</v>
      </c>
      <c r="P9368" s="161">
        <f t="shared" si="879"/>
        <v>1.1380999999999999</v>
      </c>
    </row>
    <row r="9369" spans="9:16" x14ac:dyDescent="0.2">
      <c r="I9369" s="158">
        <f t="shared" si="877"/>
        <v>22</v>
      </c>
      <c r="J9369" s="158" t="str">
        <f t="shared" si="880"/>
        <v>EUR</v>
      </c>
      <c r="K9369" s="158" t="str">
        <f t="shared" si="881"/>
        <v>USD</v>
      </c>
      <c r="L9369" s="158" t="str">
        <f t="shared" si="878"/>
        <v>EURUSD45804</v>
      </c>
      <c r="M9369" s="160">
        <f t="shared" si="882"/>
        <v>45804</v>
      </c>
      <c r="N9369" s="158">
        <v>1</v>
      </c>
      <c r="O9369" s="158">
        <v>1.1355999999999999</v>
      </c>
      <c r="P9369" s="161">
        <f t="shared" si="879"/>
        <v>1.1355999999999999</v>
      </c>
    </row>
    <row r="9370" spans="9:16" x14ac:dyDescent="0.2">
      <c r="I9370" s="158">
        <f t="shared" si="877"/>
        <v>22</v>
      </c>
      <c r="J9370" s="158" t="str">
        <f t="shared" si="880"/>
        <v>EUR</v>
      </c>
      <c r="K9370" s="158" t="str">
        <f t="shared" si="881"/>
        <v>USD</v>
      </c>
      <c r="L9370" s="158" t="str">
        <f t="shared" si="878"/>
        <v>EURUSD45805</v>
      </c>
      <c r="M9370" s="160">
        <f t="shared" si="882"/>
        <v>45805</v>
      </c>
      <c r="N9370" s="158">
        <v>1</v>
      </c>
      <c r="O9370" s="158">
        <v>1.1316999999999999</v>
      </c>
      <c r="P9370" s="161">
        <f t="shared" si="879"/>
        <v>1.1316999999999999</v>
      </c>
    </row>
    <row r="9371" spans="9:16" x14ac:dyDescent="0.2">
      <c r="I9371" s="158">
        <f t="shared" si="877"/>
        <v>22</v>
      </c>
      <c r="J9371" s="158" t="str">
        <f t="shared" si="880"/>
        <v>EUR</v>
      </c>
      <c r="K9371" s="158" t="str">
        <f t="shared" si="881"/>
        <v>USD</v>
      </c>
      <c r="L9371" s="158" t="str">
        <f t="shared" si="878"/>
        <v>EURUSD45806</v>
      </c>
      <c r="M9371" s="160">
        <f t="shared" si="882"/>
        <v>45806</v>
      </c>
      <c r="N9371" s="158">
        <v>1</v>
      </c>
      <c r="O9371" s="158">
        <v>1.1281000000000001</v>
      </c>
      <c r="P9371" s="161">
        <f t="shared" si="879"/>
        <v>1.1281000000000001</v>
      </c>
    </row>
    <row r="9372" spans="9:16" x14ac:dyDescent="0.2">
      <c r="I9372" s="158">
        <f t="shared" si="877"/>
        <v>22</v>
      </c>
      <c r="J9372" s="158" t="str">
        <f t="shared" si="880"/>
        <v>EUR</v>
      </c>
      <c r="K9372" s="158" t="str">
        <f t="shared" si="881"/>
        <v>USD</v>
      </c>
      <c r="L9372" s="158" t="str">
        <f t="shared" si="878"/>
        <v>EURUSD45807</v>
      </c>
      <c r="M9372" s="160">
        <f t="shared" si="882"/>
        <v>45807</v>
      </c>
      <c r="N9372" s="158">
        <v>1</v>
      </c>
      <c r="O9372" s="158">
        <v>1.1338999999999999</v>
      </c>
      <c r="P9372" s="161">
        <f t="shared" si="879"/>
        <v>1.1338999999999999</v>
      </c>
    </row>
    <row r="9373" spans="9:16" x14ac:dyDescent="0.2">
      <c r="I9373" s="158">
        <f t="shared" si="877"/>
        <v>22</v>
      </c>
      <c r="J9373" s="158" t="str">
        <f t="shared" si="880"/>
        <v>EUR</v>
      </c>
      <c r="K9373" s="158" t="str">
        <f t="shared" si="881"/>
        <v>USD</v>
      </c>
      <c r="L9373" s="158" t="str">
        <f t="shared" si="878"/>
        <v>EURUSD45808</v>
      </c>
      <c r="M9373" s="160">
        <f t="shared" si="882"/>
        <v>45808</v>
      </c>
      <c r="N9373" s="158">
        <v>1</v>
      </c>
      <c r="O9373" s="158">
        <v>1.1338999999999999</v>
      </c>
      <c r="P9373" s="161">
        <f t="shared" si="879"/>
        <v>1.1338999999999999</v>
      </c>
    </row>
    <row r="9374" spans="9:16" x14ac:dyDescent="0.2">
      <c r="I9374" s="158">
        <f t="shared" si="877"/>
        <v>23</v>
      </c>
      <c r="J9374" s="158" t="str">
        <f t="shared" si="880"/>
        <v>EUR</v>
      </c>
      <c r="K9374" s="158" t="str">
        <f t="shared" si="881"/>
        <v>JPY</v>
      </c>
      <c r="L9374" s="158" t="str">
        <f t="shared" si="878"/>
        <v>EURJPY45383</v>
      </c>
      <c r="M9374" s="160">
        <f t="shared" si="882"/>
        <v>45383</v>
      </c>
      <c r="N9374" s="158">
        <v>1</v>
      </c>
      <c r="O9374" s="158">
        <v>163.44999999999999</v>
      </c>
      <c r="P9374" s="161">
        <f t="shared" si="879"/>
        <v>163.44999999999999</v>
      </c>
    </row>
    <row r="9375" spans="9:16" x14ac:dyDescent="0.2">
      <c r="I9375" s="158">
        <f t="shared" si="877"/>
        <v>23</v>
      </c>
      <c r="J9375" s="158" t="str">
        <f t="shared" si="880"/>
        <v>EUR</v>
      </c>
      <c r="K9375" s="158" t="str">
        <f t="shared" si="881"/>
        <v>JPY</v>
      </c>
      <c r="L9375" s="158" t="str">
        <f t="shared" si="878"/>
        <v>EURJPY45384</v>
      </c>
      <c r="M9375" s="160">
        <f t="shared" si="882"/>
        <v>45384</v>
      </c>
      <c r="N9375" s="158">
        <v>1</v>
      </c>
      <c r="O9375" s="158">
        <v>163.01</v>
      </c>
      <c r="P9375" s="161">
        <f t="shared" si="879"/>
        <v>163.01</v>
      </c>
    </row>
    <row r="9376" spans="9:16" x14ac:dyDescent="0.2">
      <c r="I9376" s="158">
        <f t="shared" si="877"/>
        <v>23</v>
      </c>
      <c r="J9376" s="158" t="str">
        <f t="shared" si="880"/>
        <v>EUR</v>
      </c>
      <c r="K9376" s="158" t="str">
        <f t="shared" si="881"/>
        <v>JPY</v>
      </c>
      <c r="L9376" s="158" t="str">
        <f t="shared" si="878"/>
        <v>EURJPY45385</v>
      </c>
      <c r="M9376" s="160">
        <f t="shared" si="882"/>
        <v>45385</v>
      </c>
      <c r="N9376" s="158">
        <v>1</v>
      </c>
      <c r="O9376" s="158">
        <v>163.66</v>
      </c>
      <c r="P9376" s="161">
        <f t="shared" si="879"/>
        <v>163.66</v>
      </c>
    </row>
    <row r="9377" spans="9:16" x14ac:dyDescent="0.2">
      <c r="I9377" s="158">
        <f t="shared" si="877"/>
        <v>23</v>
      </c>
      <c r="J9377" s="158" t="str">
        <f t="shared" si="880"/>
        <v>EUR</v>
      </c>
      <c r="K9377" s="158" t="str">
        <f t="shared" si="881"/>
        <v>JPY</v>
      </c>
      <c r="L9377" s="158" t="str">
        <f t="shared" si="878"/>
        <v>EURJPY45386</v>
      </c>
      <c r="M9377" s="160">
        <f t="shared" si="882"/>
        <v>45386</v>
      </c>
      <c r="N9377" s="158">
        <v>1</v>
      </c>
      <c r="O9377" s="158">
        <v>164.69</v>
      </c>
      <c r="P9377" s="161">
        <f t="shared" si="879"/>
        <v>164.69</v>
      </c>
    </row>
    <row r="9378" spans="9:16" x14ac:dyDescent="0.2">
      <c r="I9378" s="158">
        <f t="shared" si="877"/>
        <v>23</v>
      </c>
      <c r="J9378" s="158" t="str">
        <f t="shared" si="880"/>
        <v>EUR</v>
      </c>
      <c r="K9378" s="158" t="str">
        <f t="shared" si="881"/>
        <v>JPY</v>
      </c>
      <c r="L9378" s="158" t="str">
        <f t="shared" si="878"/>
        <v>EURJPY45387</v>
      </c>
      <c r="M9378" s="160">
        <f t="shared" si="882"/>
        <v>45387</v>
      </c>
      <c r="N9378" s="158">
        <v>1</v>
      </c>
      <c r="O9378" s="158">
        <v>164.1</v>
      </c>
      <c r="P9378" s="161">
        <f t="shared" si="879"/>
        <v>164.1</v>
      </c>
    </row>
    <row r="9379" spans="9:16" x14ac:dyDescent="0.2">
      <c r="I9379" s="158">
        <f t="shared" si="877"/>
        <v>23</v>
      </c>
      <c r="J9379" s="158" t="str">
        <f t="shared" si="880"/>
        <v>EUR</v>
      </c>
      <c r="K9379" s="158" t="str">
        <f t="shared" si="881"/>
        <v>JPY</v>
      </c>
      <c r="L9379" s="158" t="str">
        <f t="shared" si="878"/>
        <v>EURJPY45388</v>
      </c>
      <c r="M9379" s="160">
        <f t="shared" si="882"/>
        <v>45388</v>
      </c>
      <c r="N9379" s="158">
        <v>1</v>
      </c>
      <c r="O9379" s="158">
        <v>164.1</v>
      </c>
      <c r="P9379" s="161">
        <f t="shared" si="879"/>
        <v>164.1</v>
      </c>
    </row>
    <row r="9380" spans="9:16" x14ac:dyDescent="0.2">
      <c r="I9380" s="158">
        <f t="shared" si="877"/>
        <v>23</v>
      </c>
      <c r="J9380" s="158" t="str">
        <f t="shared" si="880"/>
        <v>EUR</v>
      </c>
      <c r="K9380" s="158" t="str">
        <f t="shared" si="881"/>
        <v>JPY</v>
      </c>
      <c r="L9380" s="158" t="str">
        <f t="shared" si="878"/>
        <v>EURJPY45389</v>
      </c>
      <c r="M9380" s="160">
        <f t="shared" si="882"/>
        <v>45389</v>
      </c>
      <c r="N9380" s="158">
        <v>1</v>
      </c>
      <c r="O9380" s="158">
        <v>164.1</v>
      </c>
      <c r="P9380" s="161">
        <f t="shared" si="879"/>
        <v>164.1</v>
      </c>
    </row>
    <row r="9381" spans="9:16" x14ac:dyDescent="0.2">
      <c r="I9381" s="158">
        <f t="shared" si="877"/>
        <v>23</v>
      </c>
      <c r="J9381" s="158" t="str">
        <f t="shared" si="880"/>
        <v>EUR</v>
      </c>
      <c r="K9381" s="158" t="str">
        <f t="shared" si="881"/>
        <v>JPY</v>
      </c>
      <c r="L9381" s="158" t="str">
        <f t="shared" si="878"/>
        <v>EURJPY45390</v>
      </c>
      <c r="M9381" s="160">
        <f t="shared" si="882"/>
        <v>45390</v>
      </c>
      <c r="N9381" s="158">
        <v>1</v>
      </c>
      <c r="O9381" s="158">
        <v>164.43</v>
      </c>
      <c r="P9381" s="161">
        <f t="shared" si="879"/>
        <v>164.43</v>
      </c>
    </row>
    <row r="9382" spans="9:16" x14ac:dyDescent="0.2">
      <c r="I9382" s="158">
        <f t="shared" si="877"/>
        <v>23</v>
      </c>
      <c r="J9382" s="158" t="str">
        <f t="shared" si="880"/>
        <v>EUR</v>
      </c>
      <c r="K9382" s="158" t="str">
        <f t="shared" si="881"/>
        <v>JPY</v>
      </c>
      <c r="L9382" s="158" t="str">
        <f t="shared" si="878"/>
        <v>EURJPY45391</v>
      </c>
      <c r="M9382" s="160">
        <f t="shared" si="882"/>
        <v>45391</v>
      </c>
      <c r="N9382" s="158">
        <v>1</v>
      </c>
      <c r="O9382" s="158">
        <v>164.97</v>
      </c>
      <c r="P9382" s="161">
        <f t="shared" si="879"/>
        <v>164.97</v>
      </c>
    </row>
    <row r="9383" spans="9:16" x14ac:dyDescent="0.2">
      <c r="I9383" s="158">
        <f t="shared" si="877"/>
        <v>23</v>
      </c>
      <c r="J9383" s="158" t="str">
        <f t="shared" si="880"/>
        <v>EUR</v>
      </c>
      <c r="K9383" s="158" t="str">
        <f t="shared" si="881"/>
        <v>JPY</v>
      </c>
      <c r="L9383" s="158" t="str">
        <f t="shared" si="878"/>
        <v>EURJPY45392</v>
      </c>
      <c r="M9383" s="160">
        <f t="shared" si="882"/>
        <v>45392</v>
      </c>
      <c r="N9383" s="158">
        <v>1</v>
      </c>
      <c r="O9383" s="158">
        <v>164.89</v>
      </c>
      <c r="P9383" s="161">
        <f t="shared" si="879"/>
        <v>164.89</v>
      </c>
    </row>
    <row r="9384" spans="9:16" x14ac:dyDescent="0.2">
      <c r="I9384" s="158">
        <f t="shared" si="877"/>
        <v>23</v>
      </c>
      <c r="J9384" s="158" t="str">
        <f t="shared" si="880"/>
        <v>EUR</v>
      </c>
      <c r="K9384" s="158" t="str">
        <f t="shared" si="881"/>
        <v>JPY</v>
      </c>
      <c r="L9384" s="158" t="str">
        <f t="shared" si="878"/>
        <v>EURJPY45393</v>
      </c>
      <c r="M9384" s="160">
        <f t="shared" si="882"/>
        <v>45393</v>
      </c>
      <c r="N9384" s="158">
        <v>1</v>
      </c>
      <c r="O9384" s="158">
        <v>164.18</v>
      </c>
      <c r="P9384" s="161">
        <f t="shared" si="879"/>
        <v>164.18</v>
      </c>
    </row>
    <row r="9385" spans="9:16" x14ac:dyDescent="0.2">
      <c r="I9385" s="158">
        <f t="shared" si="877"/>
        <v>23</v>
      </c>
      <c r="J9385" s="158" t="str">
        <f t="shared" si="880"/>
        <v>EUR</v>
      </c>
      <c r="K9385" s="158" t="str">
        <f t="shared" si="881"/>
        <v>JPY</v>
      </c>
      <c r="L9385" s="158" t="str">
        <f t="shared" si="878"/>
        <v>EURJPY45394</v>
      </c>
      <c r="M9385" s="160">
        <f t="shared" si="882"/>
        <v>45394</v>
      </c>
      <c r="N9385" s="158">
        <v>1</v>
      </c>
      <c r="O9385" s="158">
        <v>163.16</v>
      </c>
      <c r="P9385" s="161">
        <f t="shared" si="879"/>
        <v>163.16</v>
      </c>
    </row>
    <row r="9386" spans="9:16" x14ac:dyDescent="0.2">
      <c r="I9386" s="158">
        <f t="shared" ref="I9386:I9449" si="883">IF(M9385=$G$2,I9385+1,I9385)</f>
        <v>23</v>
      </c>
      <c r="J9386" s="158" t="str">
        <f t="shared" si="880"/>
        <v>EUR</v>
      </c>
      <c r="K9386" s="158" t="str">
        <f t="shared" si="881"/>
        <v>JPY</v>
      </c>
      <c r="L9386" s="158" t="str">
        <f t="shared" si="878"/>
        <v>EURJPY45395</v>
      </c>
      <c r="M9386" s="160">
        <f t="shared" si="882"/>
        <v>45395</v>
      </c>
      <c r="N9386" s="158">
        <v>1</v>
      </c>
      <c r="O9386" s="158">
        <v>163.16</v>
      </c>
      <c r="P9386" s="161">
        <f t="shared" si="879"/>
        <v>163.16</v>
      </c>
    </row>
    <row r="9387" spans="9:16" x14ac:dyDescent="0.2">
      <c r="I9387" s="158">
        <f t="shared" si="883"/>
        <v>23</v>
      </c>
      <c r="J9387" s="158" t="str">
        <f t="shared" si="880"/>
        <v>EUR</v>
      </c>
      <c r="K9387" s="158" t="str">
        <f t="shared" si="881"/>
        <v>JPY</v>
      </c>
      <c r="L9387" s="158" t="str">
        <f t="shared" si="878"/>
        <v>EURJPY45396</v>
      </c>
      <c r="M9387" s="160">
        <f t="shared" si="882"/>
        <v>45396</v>
      </c>
      <c r="N9387" s="158">
        <v>1</v>
      </c>
      <c r="O9387" s="158">
        <v>163.16</v>
      </c>
      <c r="P9387" s="161">
        <f t="shared" si="879"/>
        <v>163.16</v>
      </c>
    </row>
    <row r="9388" spans="9:16" x14ac:dyDescent="0.2">
      <c r="I9388" s="158">
        <f t="shared" si="883"/>
        <v>23</v>
      </c>
      <c r="J9388" s="158" t="str">
        <f t="shared" si="880"/>
        <v>EUR</v>
      </c>
      <c r="K9388" s="158" t="str">
        <f t="shared" si="881"/>
        <v>JPY</v>
      </c>
      <c r="L9388" s="158" t="str">
        <f t="shared" si="878"/>
        <v>EURJPY45397</v>
      </c>
      <c r="M9388" s="160">
        <f t="shared" si="882"/>
        <v>45397</v>
      </c>
      <c r="N9388" s="158">
        <v>1</v>
      </c>
      <c r="O9388" s="158">
        <v>164.05</v>
      </c>
      <c r="P9388" s="161">
        <f t="shared" si="879"/>
        <v>164.05</v>
      </c>
    </row>
    <row r="9389" spans="9:16" x14ac:dyDescent="0.2">
      <c r="I9389" s="158">
        <f t="shared" si="883"/>
        <v>23</v>
      </c>
      <c r="J9389" s="158" t="str">
        <f t="shared" si="880"/>
        <v>EUR</v>
      </c>
      <c r="K9389" s="158" t="str">
        <f t="shared" si="881"/>
        <v>JPY</v>
      </c>
      <c r="L9389" s="158" t="str">
        <f t="shared" si="878"/>
        <v>EURJPY45398</v>
      </c>
      <c r="M9389" s="160">
        <f t="shared" si="882"/>
        <v>45398</v>
      </c>
      <c r="N9389" s="158">
        <v>1</v>
      </c>
      <c r="O9389" s="158">
        <v>164.54</v>
      </c>
      <c r="P9389" s="161">
        <f t="shared" si="879"/>
        <v>164.54</v>
      </c>
    </row>
    <row r="9390" spans="9:16" x14ac:dyDescent="0.2">
      <c r="I9390" s="158">
        <f t="shared" si="883"/>
        <v>23</v>
      </c>
      <c r="J9390" s="158" t="str">
        <f t="shared" si="880"/>
        <v>EUR</v>
      </c>
      <c r="K9390" s="158" t="str">
        <f t="shared" si="881"/>
        <v>JPY</v>
      </c>
      <c r="L9390" s="158" t="str">
        <f t="shared" si="878"/>
        <v>EURJPY45399</v>
      </c>
      <c r="M9390" s="160">
        <f t="shared" si="882"/>
        <v>45399</v>
      </c>
      <c r="N9390" s="158">
        <v>1</v>
      </c>
      <c r="O9390" s="158">
        <v>164.54</v>
      </c>
      <c r="P9390" s="161">
        <f t="shared" si="879"/>
        <v>164.54</v>
      </c>
    </row>
    <row r="9391" spans="9:16" x14ac:dyDescent="0.2">
      <c r="I9391" s="158">
        <f t="shared" si="883"/>
        <v>23</v>
      </c>
      <c r="J9391" s="158" t="str">
        <f t="shared" si="880"/>
        <v>EUR</v>
      </c>
      <c r="K9391" s="158" t="str">
        <f t="shared" si="881"/>
        <v>JPY</v>
      </c>
      <c r="L9391" s="158" t="str">
        <f t="shared" si="878"/>
        <v>EURJPY45400</v>
      </c>
      <c r="M9391" s="160">
        <f t="shared" si="882"/>
        <v>45400</v>
      </c>
      <c r="N9391" s="158">
        <v>1</v>
      </c>
      <c r="O9391" s="158">
        <v>164.82</v>
      </c>
      <c r="P9391" s="161">
        <f t="shared" si="879"/>
        <v>164.82</v>
      </c>
    </row>
    <row r="9392" spans="9:16" x14ac:dyDescent="0.2">
      <c r="I9392" s="158">
        <f t="shared" si="883"/>
        <v>23</v>
      </c>
      <c r="J9392" s="158" t="str">
        <f t="shared" si="880"/>
        <v>EUR</v>
      </c>
      <c r="K9392" s="158" t="str">
        <f t="shared" si="881"/>
        <v>JPY</v>
      </c>
      <c r="L9392" s="158" t="str">
        <f t="shared" si="878"/>
        <v>EURJPY45401</v>
      </c>
      <c r="M9392" s="160">
        <f t="shared" si="882"/>
        <v>45401</v>
      </c>
      <c r="N9392" s="158">
        <v>1</v>
      </c>
      <c r="O9392" s="158">
        <v>164.68</v>
      </c>
      <c r="P9392" s="161">
        <f t="shared" si="879"/>
        <v>164.68</v>
      </c>
    </row>
    <row r="9393" spans="9:16" x14ac:dyDescent="0.2">
      <c r="I9393" s="158">
        <f t="shared" si="883"/>
        <v>23</v>
      </c>
      <c r="J9393" s="158" t="str">
        <f t="shared" si="880"/>
        <v>EUR</v>
      </c>
      <c r="K9393" s="158" t="str">
        <f t="shared" si="881"/>
        <v>JPY</v>
      </c>
      <c r="L9393" s="158" t="str">
        <f t="shared" si="878"/>
        <v>EURJPY45402</v>
      </c>
      <c r="M9393" s="160">
        <f t="shared" si="882"/>
        <v>45402</v>
      </c>
      <c r="N9393" s="158">
        <v>1</v>
      </c>
      <c r="O9393" s="158">
        <v>164.68</v>
      </c>
      <c r="P9393" s="161">
        <f t="shared" si="879"/>
        <v>164.68</v>
      </c>
    </row>
    <row r="9394" spans="9:16" x14ac:dyDescent="0.2">
      <c r="I9394" s="158">
        <f t="shared" si="883"/>
        <v>23</v>
      </c>
      <c r="J9394" s="158" t="str">
        <f t="shared" si="880"/>
        <v>EUR</v>
      </c>
      <c r="K9394" s="158" t="str">
        <f t="shared" si="881"/>
        <v>JPY</v>
      </c>
      <c r="L9394" s="158" t="str">
        <f t="shared" si="878"/>
        <v>EURJPY45403</v>
      </c>
      <c r="M9394" s="160">
        <f t="shared" si="882"/>
        <v>45403</v>
      </c>
      <c r="N9394" s="158">
        <v>1</v>
      </c>
      <c r="O9394" s="158">
        <v>164.68</v>
      </c>
      <c r="P9394" s="161">
        <f t="shared" si="879"/>
        <v>164.68</v>
      </c>
    </row>
    <row r="9395" spans="9:16" x14ac:dyDescent="0.2">
      <c r="I9395" s="158">
        <f t="shared" si="883"/>
        <v>23</v>
      </c>
      <c r="J9395" s="158" t="str">
        <f t="shared" si="880"/>
        <v>EUR</v>
      </c>
      <c r="K9395" s="158" t="str">
        <f t="shared" si="881"/>
        <v>JPY</v>
      </c>
      <c r="L9395" s="158" t="str">
        <f t="shared" si="878"/>
        <v>EURJPY45404</v>
      </c>
      <c r="M9395" s="160">
        <f t="shared" si="882"/>
        <v>45404</v>
      </c>
      <c r="N9395" s="158">
        <v>1</v>
      </c>
      <c r="O9395" s="158">
        <v>164.51</v>
      </c>
      <c r="P9395" s="161">
        <f t="shared" si="879"/>
        <v>164.51</v>
      </c>
    </row>
    <row r="9396" spans="9:16" x14ac:dyDescent="0.2">
      <c r="I9396" s="158">
        <f t="shared" si="883"/>
        <v>23</v>
      </c>
      <c r="J9396" s="158" t="str">
        <f t="shared" si="880"/>
        <v>EUR</v>
      </c>
      <c r="K9396" s="158" t="str">
        <f t="shared" si="881"/>
        <v>JPY</v>
      </c>
      <c r="L9396" s="158" t="str">
        <f t="shared" si="878"/>
        <v>EURJPY45405</v>
      </c>
      <c r="M9396" s="160">
        <f t="shared" si="882"/>
        <v>45405</v>
      </c>
      <c r="N9396" s="158">
        <v>1</v>
      </c>
      <c r="O9396" s="158">
        <v>165.23</v>
      </c>
      <c r="P9396" s="161">
        <f t="shared" si="879"/>
        <v>165.23</v>
      </c>
    </row>
    <row r="9397" spans="9:16" x14ac:dyDescent="0.2">
      <c r="I9397" s="158">
        <f t="shared" si="883"/>
        <v>23</v>
      </c>
      <c r="J9397" s="158" t="str">
        <f t="shared" si="880"/>
        <v>EUR</v>
      </c>
      <c r="K9397" s="158" t="str">
        <f t="shared" si="881"/>
        <v>JPY</v>
      </c>
      <c r="L9397" s="158" t="str">
        <f t="shared" si="878"/>
        <v>EURJPY45406</v>
      </c>
      <c r="M9397" s="160">
        <f t="shared" si="882"/>
        <v>45406</v>
      </c>
      <c r="N9397" s="158">
        <v>1</v>
      </c>
      <c r="O9397" s="158">
        <v>165.57</v>
      </c>
      <c r="P9397" s="161">
        <f t="shared" si="879"/>
        <v>165.57</v>
      </c>
    </row>
    <row r="9398" spans="9:16" x14ac:dyDescent="0.2">
      <c r="I9398" s="158">
        <f t="shared" si="883"/>
        <v>23</v>
      </c>
      <c r="J9398" s="158" t="str">
        <f t="shared" si="880"/>
        <v>EUR</v>
      </c>
      <c r="K9398" s="158" t="str">
        <f t="shared" si="881"/>
        <v>JPY</v>
      </c>
      <c r="L9398" s="158" t="str">
        <f t="shared" si="878"/>
        <v>EURJPY45407</v>
      </c>
      <c r="M9398" s="160">
        <f t="shared" si="882"/>
        <v>45407</v>
      </c>
      <c r="N9398" s="158">
        <v>1</v>
      </c>
      <c r="O9398" s="158">
        <v>166.76</v>
      </c>
      <c r="P9398" s="161">
        <f t="shared" si="879"/>
        <v>166.76</v>
      </c>
    </row>
    <row r="9399" spans="9:16" x14ac:dyDescent="0.2">
      <c r="I9399" s="158">
        <f t="shared" si="883"/>
        <v>23</v>
      </c>
      <c r="J9399" s="158" t="str">
        <f t="shared" si="880"/>
        <v>EUR</v>
      </c>
      <c r="K9399" s="158" t="str">
        <f t="shared" si="881"/>
        <v>JPY</v>
      </c>
      <c r="L9399" s="158" t="str">
        <f t="shared" si="878"/>
        <v>EURJPY45408</v>
      </c>
      <c r="M9399" s="160">
        <f t="shared" si="882"/>
        <v>45408</v>
      </c>
      <c r="N9399" s="158">
        <v>1</v>
      </c>
      <c r="O9399" s="158">
        <v>168.03</v>
      </c>
      <c r="P9399" s="161">
        <f t="shared" si="879"/>
        <v>168.03</v>
      </c>
    </row>
    <row r="9400" spans="9:16" x14ac:dyDescent="0.2">
      <c r="I9400" s="158">
        <f t="shared" si="883"/>
        <v>23</v>
      </c>
      <c r="J9400" s="158" t="str">
        <f t="shared" si="880"/>
        <v>EUR</v>
      </c>
      <c r="K9400" s="158" t="str">
        <f t="shared" si="881"/>
        <v>JPY</v>
      </c>
      <c r="L9400" s="158" t="str">
        <f t="shared" si="878"/>
        <v>EURJPY45409</v>
      </c>
      <c r="M9400" s="160">
        <f t="shared" si="882"/>
        <v>45409</v>
      </c>
      <c r="N9400" s="158">
        <v>1</v>
      </c>
      <c r="O9400" s="158">
        <v>168.03</v>
      </c>
      <c r="P9400" s="161">
        <f t="shared" si="879"/>
        <v>168.03</v>
      </c>
    </row>
    <row r="9401" spans="9:16" x14ac:dyDescent="0.2">
      <c r="I9401" s="158">
        <f t="shared" si="883"/>
        <v>23</v>
      </c>
      <c r="J9401" s="158" t="str">
        <f t="shared" si="880"/>
        <v>EUR</v>
      </c>
      <c r="K9401" s="158" t="str">
        <f t="shared" si="881"/>
        <v>JPY</v>
      </c>
      <c r="L9401" s="158" t="str">
        <f t="shared" si="878"/>
        <v>EURJPY45410</v>
      </c>
      <c r="M9401" s="160">
        <f t="shared" si="882"/>
        <v>45410</v>
      </c>
      <c r="N9401" s="158">
        <v>1</v>
      </c>
      <c r="O9401" s="158">
        <v>168.03</v>
      </c>
      <c r="P9401" s="161">
        <f t="shared" si="879"/>
        <v>168.03</v>
      </c>
    </row>
    <row r="9402" spans="9:16" x14ac:dyDescent="0.2">
      <c r="I9402" s="158">
        <f t="shared" si="883"/>
        <v>23</v>
      </c>
      <c r="J9402" s="158" t="str">
        <f t="shared" si="880"/>
        <v>EUR</v>
      </c>
      <c r="K9402" s="158" t="str">
        <f t="shared" si="881"/>
        <v>JPY</v>
      </c>
      <c r="L9402" s="158" t="str">
        <f t="shared" si="878"/>
        <v>EURJPY45411</v>
      </c>
      <c r="M9402" s="160">
        <f t="shared" si="882"/>
        <v>45411</v>
      </c>
      <c r="N9402" s="158">
        <v>1</v>
      </c>
      <c r="O9402" s="158">
        <v>167.53</v>
      </c>
      <c r="P9402" s="161">
        <f t="shared" si="879"/>
        <v>167.53</v>
      </c>
    </row>
    <row r="9403" spans="9:16" x14ac:dyDescent="0.2">
      <c r="I9403" s="158">
        <f t="shared" si="883"/>
        <v>23</v>
      </c>
      <c r="J9403" s="158" t="str">
        <f t="shared" si="880"/>
        <v>EUR</v>
      </c>
      <c r="K9403" s="158" t="str">
        <f t="shared" si="881"/>
        <v>JPY</v>
      </c>
      <c r="L9403" s="158" t="str">
        <f t="shared" si="878"/>
        <v>EURJPY45412</v>
      </c>
      <c r="M9403" s="160">
        <f t="shared" si="882"/>
        <v>45412</v>
      </c>
      <c r="N9403" s="158">
        <v>1</v>
      </c>
      <c r="O9403" s="158">
        <v>168.27</v>
      </c>
      <c r="P9403" s="161">
        <f t="shared" si="879"/>
        <v>168.27</v>
      </c>
    </row>
    <row r="9404" spans="9:16" x14ac:dyDescent="0.2">
      <c r="I9404" s="158">
        <f t="shared" si="883"/>
        <v>23</v>
      </c>
      <c r="J9404" s="158" t="str">
        <f t="shared" si="880"/>
        <v>EUR</v>
      </c>
      <c r="K9404" s="158" t="str">
        <f t="shared" si="881"/>
        <v>JPY</v>
      </c>
      <c r="L9404" s="158" t="str">
        <f t="shared" si="878"/>
        <v>EURJPY45413</v>
      </c>
      <c r="M9404" s="160">
        <f t="shared" si="882"/>
        <v>45413</v>
      </c>
      <c r="N9404" s="158">
        <v>1</v>
      </c>
      <c r="O9404" s="158">
        <v>168.27</v>
      </c>
      <c r="P9404" s="161">
        <f t="shared" si="879"/>
        <v>168.27</v>
      </c>
    </row>
    <row r="9405" spans="9:16" x14ac:dyDescent="0.2">
      <c r="I9405" s="158">
        <f t="shared" si="883"/>
        <v>23</v>
      </c>
      <c r="J9405" s="158" t="str">
        <f t="shared" si="880"/>
        <v>EUR</v>
      </c>
      <c r="K9405" s="158" t="str">
        <f t="shared" si="881"/>
        <v>JPY</v>
      </c>
      <c r="L9405" s="158" t="str">
        <f t="shared" si="878"/>
        <v>EURJPY45414</v>
      </c>
      <c r="M9405" s="160">
        <f t="shared" si="882"/>
        <v>45414</v>
      </c>
      <c r="N9405" s="158">
        <v>1</v>
      </c>
      <c r="O9405" s="158">
        <v>165.63</v>
      </c>
      <c r="P9405" s="161">
        <f t="shared" si="879"/>
        <v>165.63</v>
      </c>
    </row>
    <row r="9406" spans="9:16" x14ac:dyDescent="0.2">
      <c r="I9406" s="158">
        <f t="shared" si="883"/>
        <v>23</v>
      </c>
      <c r="J9406" s="158" t="str">
        <f t="shared" si="880"/>
        <v>EUR</v>
      </c>
      <c r="K9406" s="158" t="str">
        <f t="shared" si="881"/>
        <v>JPY</v>
      </c>
      <c r="L9406" s="158" t="str">
        <f t="shared" si="878"/>
        <v>EURJPY45415</v>
      </c>
      <c r="M9406" s="160">
        <f t="shared" si="882"/>
        <v>45415</v>
      </c>
      <c r="N9406" s="158">
        <v>1</v>
      </c>
      <c r="O9406" s="158">
        <v>164.62</v>
      </c>
      <c r="P9406" s="161">
        <f t="shared" si="879"/>
        <v>164.62</v>
      </c>
    </row>
    <row r="9407" spans="9:16" x14ac:dyDescent="0.2">
      <c r="I9407" s="158">
        <f t="shared" si="883"/>
        <v>23</v>
      </c>
      <c r="J9407" s="158" t="str">
        <f t="shared" si="880"/>
        <v>EUR</v>
      </c>
      <c r="K9407" s="158" t="str">
        <f t="shared" si="881"/>
        <v>JPY</v>
      </c>
      <c r="L9407" s="158" t="str">
        <f t="shared" si="878"/>
        <v>EURJPY45416</v>
      </c>
      <c r="M9407" s="160">
        <f t="shared" si="882"/>
        <v>45416</v>
      </c>
      <c r="N9407" s="158">
        <v>1</v>
      </c>
      <c r="O9407" s="158">
        <v>164.62</v>
      </c>
      <c r="P9407" s="161">
        <f t="shared" si="879"/>
        <v>164.62</v>
      </c>
    </row>
    <row r="9408" spans="9:16" x14ac:dyDescent="0.2">
      <c r="I9408" s="158">
        <f t="shared" si="883"/>
        <v>23</v>
      </c>
      <c r="J9408" s="158" t="str">
        <f t="shared" si="880"/>
        <v>EUR</v>
      </c>
      <c r="K9408" s="158" t="str">
        <f t="shared" si="881"/>
        <v>JPY</v>
      </c>
      <c r="L9408" s="158" t="str">
        <f t="shared" si="878"/>
        <v>EURJPY45417</v>
      </c>
      <c r="M9408" s="160">
        <f t="shared" si="882"/>
        <v>45417</v>
      </c>
      <c r="N9408" s="158">
        <v>1</v>
      </c>
      <c r="O9408" s="158">
        <v>164.62</v>
      </c>
      <c r="P9408" s="161">
        <f t="shared" si="879"/>
        <v>164.62</v>
      </c>
    </row>
    <row r="9409" spans="9:16" x14ac:dyDescent="0.2">
      <c r="I9409" s="158">
        <f t="shared" si="883"/>
        <v>23</v>
      </c>
      <c r="J9409" s="158" t="str">
        <f t="shared" si="880"/>
        <v>EUR</v>
      </c>
      <c r="K9409" s="158" t="str">
        <f t="shared" si="881"/>
        <v>JPY</v>
      </c>
      <c r="L9409" s="158" t="str">
        <f t="shared" si="878"/>
        <v>EURJPY45418</v>
      </c>
      <c r="M9409" s="160">
        <f t="shared" si="882"/>
        <v>45418</v>
      </c>
      <c r="N9409" s="158">
        <v>1</v>
      </c>
      <c r="O9409" s="158">
        <v>165.7</v>
      </c>
      <c r="P9409" s="161">
        <f t="shared" si="879"/>
        <v>165.7</v>
      </c>
    </row>
    <row r="9410" spans="9:16" x14ac:dyDescent="0.2">
      <c r="I9410" s="158">
        <f t="shared" si="883"/>
        <v>23</v>
      </c>
      <c r="J9410" s="158" t="str">
        <f t="shared" si="880"/>
        <v>EUR</v>
      </c>
      <c r="K9410" s="158" t="str">
        <f t="shared" si="881"/>
        <v>JPY</v>
      </c>
      <c r="L9410" s="158" t="str">
        <f t="shared" si="878"/>
        <v>EURJPY45419</v>
      </c>
      <c r="M9410" s="160">
        <f t="shared" si="882"/>
        <v>45419</v>
      </c>
      <c r="N9410" s="158">
        <v>1</v>
      </c>
      <c r="O9410" s="158">
        <v>166.45</v>
      </c>
      <c r="P9410" s="161">
        <f t="shared" si="879"/>
        <v>166.45</v>
      </c>
    </row>
    <row r="9411" spans="9:16" x14ac:dyDescent="0.2">
      <c r="I9411" s="158">
        <f t="shared" si="883"/>
        <v>23</v>
      </c>
      <c r="J9411" s="158" t="str">
        <f t="shared" si="880"/>
        <v>EUR</v>
      </c>
      <c r="K9411" s="158" t="str">
        <f t="shared" si="881"/>
        <v>JPY</v>
      </c>
      <c r="L9411" s="158" t="str">
        <f t="shared" ref="L9411:L9474" si="884">J9411&amp;K9411&amp;M9411</f>
        <v>EURJPY45420</v>
      </c>
      <c r="M9411" s="160">
        <f t="shared" si="882"/>
        <v>45420</v>
      </c>
      <c r="N9411" s="158">
        <v>1</v>
      </c>
      <c r="O9411" s="158">
        <v>167.15</v>
      </c>
      <c r="P9411" s="161">
        <f t="shared" ref="P9411:P9474" si="885">ROUND(N9411*O9411,4)</f>
        <v>167.15</v>
      </c>
    </row>
    <row r="9412" spans="9:16" x14ac:dyDescent="0.2">
      <c r="I9412" s="158">
        <f t="shared" si="883"/>
        <v>23</v>
      </c>
      <c r="J9412" s="158" t="str">
        <f t="shared" ref="J9412:J9475" si="886">VLOOKUP($I9412,$A:$C,2,FALSE)</f>
        <v>EUR</v>
      </c>
      <c r="K9412" s="158" t="str">
        <f t="shared" ref="K9412:K9475" si="887">VLOOKUP($I9412,$A:$C,3,FALSE)</f>
        <v>JPY</v>
      </c>
      <c r="L9412" s="158" t="str">
        <f t="shared" si="884"/>
        <v>EURJPY45421</v>
      </c>
      <c r="M9412" s="160">
        <f t="shared" ref="M9412:M9475" si="888">IF(I9412=I9411,M9411+1,$G$1)</f>
        <v>45421</v>
      </c>
      <c r="N9412" s="158">
        <v>1</v>
      </c>
      <c r="O9412" s="158">
        <v>167.32</v>
      </c>
      <c r="P9412" s="161">
        <f t="shared" si="885"/>
        <v>167.32</v>
      </c>
    </row>
    <row r="9413" spans="9:16" x14ac:dyDescent="0.2">
      <c r="I9413" s="158">
        <f t="shared" si="883"/>
        <v>23</v>
      </c>
      <c r="J9413" s="158" t="str">
        <f t="shared" si="886"/>
        <v>EUR</v>
      </c>
      <c r="K9413" s="158" t="str">
        <f t="shared" si="887"/>
        <v>JPY</v>
      </c>
      <c r="L9413" s="158" t="str">
        <f t="shared" si="884"/>
        <v>EURJPY45422</v>
      </c>
      <c r="M9413" s="160">
        <f t="shared" si="888"/>
        <v>45422</v>
      </c>
      <c r="N9413" s="158">
        <v>1</v>
      </c>
      <c r="O9413" s="158">
        <v>167.87</v>
      </c>
      <c r="P9413" s="161">
        <f t="shared" si="885"/>
        <v>167.87</v>
      </c>
    </row>
    <row r="9414" spans="9:16" x14ac:dyDescent="0.2">
      <c r="I9414" s="158">
        <f t="shared" si="883"/>
        <v>23</v>
      </c>
      <c r="J9414" s="158" t="str">
        <f t="shared" si="886"/>
        <v>EUR</v>
      </c>
      <c r="K9414" s="158" t="str">
        <f t="shared" si="887"/>
        <v>JPY</v>
      </c>
      <c r="L9414" s="158" t="str">
        <f t="shared" si="884"/>
        <v>EURJPY45423</v>
      </c>
      <c r="M9414" s="160">
        <f t="shared" si="888"/>
        <v>45423</v>
      </c>
      <c r="N9414" s="158">
        <v>1</v>
      </c>
      <c r="O9414" s="158">
        <v>167.87</v>
      </c>
      <c r="P9414" s="161">
        <f t="shared" si="885"/>
        <v>167.87</v>
      </c>
    </row>
    <row r="9415" spans="9:16" x14ac:dyDescent="0.2">
      <c r="I9415" s="158">
        <f t="shared" si="883"/>
        <v>23</v>
      </c>
      <c r="J9415" s="158" t="str">
        <f t="shared" si="886"/>
        <v>EUR</v>
      </c>
      <c r="K9415" s="158" t="str">
        <f t="shared" si="887"/>
        <v>JPY</v>
      </c>
      <c r="L9415" s="158" t="str">
        <f t="shared" si="884"/>
        <v>EURJPY45424</v>
      </c>
      <c r="M9415" s="160">
        <f t="shared" si="888"/>
        <v>45424</v>
      </c>
      <c r="N9415" s="158">
        <v>1</v>
      </c>
      <c r="O9415" s="158">
        <v>167.87</v>
      </c>
      <c r="P9415" s="161">
        <f t="shared" si="885"/>
        <v>167.87</v>
      </c>
    </row>
    <row r="9416" spans="9:16" x14ac:dyDescent="0.2">
      <c r="I9416" s="158">
        <f t="shared" si="883"/>
        <v>23</v>
      </c>
      <c r="J9416" s="158" t="str">
        <f t="shared" si="886"/>
        <v>EUR</v>
      </c>
      <c r="K9416" s="158" t="str">
        <f t="shared" si="887"/>
        <v>JPY</v>
      </c>
      <c r="L9416" s="158" t="str">
        <f t="shared" si="884"/>
        <v>EURJPY45425</v>
      </c>
      <c r="M9416" s="160">
        <f t="shared" si="888"/>
        <v>45425</v>
      </c>
      <c r="N9416" s="158">
        <v>1</v>
      </c>
      <c r="O9416" s="158">
        <v>168.25</v>
      </c>
      <c r="P9416" s="161">
        <f t="shared" si="885"/>
        <v>168.25</v>
      </c>
    </row>
    <row r="9417" spans="9:16" x14ac:dyDescent="0.2">
      <c r="I9417" s="158">
        <f t="shared" si="883"/>
        <v>23</v>
      </c>
      <c r="J9417" s="158" t="str">
        <f t="shared" si="886"/>
        <v>EUR</v>
      </c>
      <c r="K9417" s="158" t="str">
        <f t="shared" si="887"/>
        <v>JPY</v>
      </c>
      <c r="L9417" s="158" t="str">
        <f t="shared" si="884"/>
        <v>EURJPY45426</v>
      </c>
      <c r="M9417" s="160">
        <f t="shared" si="888"/>
        <v>45426</v>
      </c>
      <c r="N9417" s="158">
        <v>1</v>
      </c>
      <c r="O9417" s="158">
        <v>168.89</v>
      </c>
      <c r="P9417" s="161">
        <f t="shared" si="885"/>
        <v>168.89</v>
      </c>
    </row>
    <row r="9418" spans="9:16" x14ac:dyDescent="0.2">
      <c r="I9418" s="158">
        <f t="shared" si="883"/>
        <v>23</v>
      </c>
      <c r="J9418" s="158" t="str">
        <f t="shared" si="886"/>
        <v>EUR</v>
      </c>
      <c r="K9418" s="158" t="str">
        <f t="shared" si="887"/>
        <v>JPY</v>
      </c>
      <c r="L9418" s="158" t="str">
        <f t="shared" si="884"/>
        <v>EURJPY45427</v>
      </c>
      <c r="M9418" s="160">
        <f t="shared" si="888"/>
        <v>45427</v>
      </c>
      <c r="N9418" s="158">
        <v>1</v>
      </c>
      <c r="O9418" s="158">
        <v>168.43</v>
      </c>
      <c r="P9418" s="161">
        <f t="shared" si="885"/>
        <v>168.43</v>
      </c>
    </row>
    <row r="9419" spans="9:16" x14ac:dyDescent="0.2">
      <c r="I9419" s="158">
        <f t="shared" si="883"/>
        <v>23</v>
      </c>
      <c r="J9419" s="158" t="str">
        <f t="shared" si="886"/>
        <v>EUR</v>
      </c>
      <c r="K9419" s="158" t="str">
        <f t="shared" si="887"/>
        <v>JPY</v>
      </c>
      <c r="L9419" s="158" t="str">
        <f t="shared" si="884"/>
        <v>EURJPY45428</v>
      </c>
      <c r="M9419" s="160">
        <f t="shared" si="888"/>
        <v>45428</v>
      </c>
      <c r="N9419" s="158">
        <v>1</v>
      </c>
      <c r="O9419" s="158">
        <v>168.33</v>
      </c>
      <c r="P9419" s="161">
        <f t="shared" si="885"/>
        <v>168.33</v>
      </c>
    </row>
    <row r="9420" spans="9:16" x14ac:dyDescent="0.2">
      <c r="I9420" s="158">
        <f t="shared" si="883"/>
        <v>23</v>
      </c>
      <c r="J9420" s="158" t="str">
        <f t="shared" si="886"/>
        <v>EUR</v>
      </c>
      <c r="K9420" s="158" t="str">
        <f t="shared" si="887"/>
        <v>JPY</v>
      </c>
      <c r="L9420" s="158" t="str">
        <f t="shared" si="884"/>
        <v>EURJPY45429</v>
      </c>
      <c r="M9420" s="160">
        <f t="shared" si="888"/>
        <v>45429</v>
      </c>
      <c r="N9420" s="158">
        <v>1</v>
      </c>
      <c r="O9420" s="158">
        <v>168.96</v>
      </c>
      <c r="P9420" s="161">
        <f t="shared" si="885"/>
        <v>168.96</v>
      </c>
    </row>
    <row r="9421" spans="9:16" x14ac:dyDescent="0.2">
      <c r="I9421" s="158">
        <f t="shared" si="883"/>
        <v>23</v>
      </c>
      <c r="J9421" s="158" t="str">
        <f t="shared" si="886"/>
        <v>EUR</v>
      </c>
      <c r="K9421" s="158" t="str">
        <f t="shared" si="887"/>
        <v>JPY</v>
      </c>
      <c r="L9421" s="158" t="str">
        <f t="shared" si="884"/>
        <v>EURJPY45430</v>
      </c>
      <c r="M9421" s="160">
        <f t="shared" si="888"/>
        <v>45430</v>
      </c>
      <c r="N9421" s="158">
        <v>1</v>
      </c>
      <c r="O9421" s="158">
        <v>168.96</v>
      </c>
      <c r="P9421" s="161">
        <f t="shared" si="885"/>
        <v>168.96</v>
      </c>
    </row>
    <row r="9422" spans="9:16" x14ac:dyDescent="0.2">
      <c r="I9422" s="158">
        <f t="shared" si="883"/>
        <v>23</v>
      </c>
      <c r="J9422" s="158" t="str">
        <f t="shared" si="886"/>
        <v>EUR</v>
      </c>
      <c r="K9422" s="158" t="str">
        <f t="shared" si="887"/>
        <v>JPY</v>
      </c>
      <c r="L9422" s="158" t="str">
        <f t="shared" si="884"/>
        <v>EURJPY45431</v>
      </c>
      <c r="M9422" s="160">
        <f t="shared" si="888"/>
        <v>45431</v>
      </c>
      <c r="N9422" s="158">
        <v>1</v>
      </c>
      <c r="O9422" s="158">
        <v>168.96</v>
      </c>
      <c r="P9422" s="161">
        <f t="shared" si="885"/>
        <v>168.96</v>
      </c>
    </row>
    <row r="9423" spans="9:16" x14ac:dyDescent="0.2">
      <c r="I9423" s="158">
        <f t="shared" si="883"/>
        <v>23</v>
      </c>
      <c r="J9423" s="158" t="str">
        <f t="shared" si="886"/>
        <v>EUR</v>
      </c>
      <c r="K9423" s="158" t="str">
        <f t="shared" si="887"/>
        <v>JPY</v>
      </c>
      <c r="L9423" s="158" t="str">
        <f t="shared" si="884"/>
        <v>EURJPY45432</v>
      </c>
      <c r="M9423" s="160">
        <f t="shared" si="888"/>
        <v>45432</v>
      </c>
      <c r="N9423" s="158">
        <v>1</v>
      </c>
      <c r="O9423" s="158">
        <v>169.25</v>
      </c>
      <c r="P9423" s="161">
        <f t="shared" si="885"/>
        <v>169.25</v>
      </c>
    </row>
    <row r="9424" spans="9:16" x14ac:dyDescent="0.2">
      <c r="I9424" s="158">
        <f t="shared" si="883"/>
        <v>23</v>
      </c>
      <c r="J9424" s="158" t="str">
        <f t="shared" si="886"/>
        <v>EUR</v>
      </c>
      <c r="K9424" s="158" t="str">
        <f t="shared" si="887"/>
        <v>JPY</v>
      </c>
      <c r="L9424" s="158" t="str">
        <f t="shared" si="884"/>
        <v>EURJPY45433</v>
      </c>
      <c r="M9424" s="160">
        <f t="shared" si="888"/>
        <v>45433</v>
      </c>
      <c r="N9424" s="158">
        <v>1</v>
      </c>
      <c r="O9424" s="158">
        <v>169.86</v>
      </c>
      <c r="P9424" s="161">
        <f t="shared" si="885"/>
        <v>169.86</v>
      </c>
    </row>
    <row r="9425" spans="9:16" x14ac:dyDescent="0.2">
      <c r="I9425" s="158">
        <f t="shared" si="883"/>
        <v>23</v>
      </c>
      <c r="J9425" s="158" t="str">
        <f t="shared" si="886"/>
        <v>EUR</v>
      </c>
      <c r="K9425" s="158" t="str">
        <f t="shared" si="887"/>
        <v>JPY</v>
      </c>
      <c r="L9425" s="158" t="str">
        <f t="shared" si="884"/>
        <v>EURJPY45434</v>
      </c>
      <c r="M9425" s="160">
        <f t="shared" si="888"/>
        <v>45434</v>
      </c>
      <c r="N9425" s="158">
        <v>1</v>
      </c>
      <c r="O9425" s="158">
        <v>169.54</v>
      </c>
      <c r="P9425" s="161">
        <f t="shared" si="885"/>
        <v>169.54</v>
      </c>
    </row>
    <row r="9426" spans="9:16" x14ac:dyDescent="0.2">
      <c r="I9426" s="158">
        <f t="shared" si="883"/>
        <v>23</v>
      </c>
      <c r="J9426" s="158" t="str">
        <f t="shared" si="886"/>
        <v>EUR</v>
      </c>
      <c r="K9426" s="158" t="str">
        <f t="shared" si="887"/>
        <v>JPY</v>
      </c>
      <c r="L9426" s="158" t="str">
        <f t="shared" si="884"/>
        <v>EURJPY45435</v>
      </c>
      <c r="M9426" s="160">
        <f t="shared" si="888"/>
        <v>45435</v>
      </c>
      <c r="N9426" s="158">
        <v>1</v>
      </c>
      <c r="O9426" s="158">
        <v>169.9</v>
      </c>
      <c r="P9426" s="161">
        <f t="shared" si="885"/>
        <v>169.9</v>
      </c>
    </row>
    <row r="9427" spans="9:16" x14ac:dyDescent="0.2">
      <c r="I9427" s="158">
        <f t="shared" si="883"/>
        <v>23</v>
      </c>
      <c r="J9427" s="158" t="str">
        <f t="shared" si="886"/>
        <v>EUR</v>
      </c>
      <c r="K9427" s="158" t="str">
        <f t="shared" si="887"/>
        <v>JPY</v>
      </c>
      <c r="L9427" s="158" t="str">
        <f t="shared" si="884"/>
        <v>EURJPY45436</v>
      </c>
      <c r="M9427" s="160">
        <f t="shared" si="888"/>
        <v>45436</v>
      </c>
      <c r="N9427" s="158">
        <v>1</v>
      </c>
      <c r="O9427" s="158">
        <v>170.28</v>
      </c>
      <c r="P9427" s="161">
        <f t="shared" si="885"/>
        <v>170.28</v>
      </c>
    </row>
    <row r="9428" spans="9:16" x14ac:dyDescent="0.2">
      <c r="I9428" s="158">
        <f t="shared" si="883"/>
        <v>23</v>
      </c>
      <c r="J9428" s="158" t="str">
        <f t="shared" si="886"/>
        <v>EUR</v>
      </c>
      <c r="K9428" s="158" t="str">
        <f t="shared" si="887"/>
        <v>JPY</v>
      </c>
      <c r="L9428" s="158" t="str">
        <f t="shared" si="884"/>
        <v>EURJPY45437</v>
      </c>
      <c r="M9428" s="160">
        <f t="shared" si="888"/>
        <v>45437</v>
      </c>
      <c r="N9428" s="158">
        <v>1</v>
      </c>
      <c r="O9428" s="158">
        <v>170.28</v>
      </c>
      <c r="P9428" s="161">
        <f t="shared" si="885"/>
        <v>170.28</v>
      </c>
    </row>
    <row r="9429" spans="9:16" x14ac:dyDescent="0.2">
      <c r="I9429" s="158">
        <f t="shared" si="883"/>
        <v>23</v>
      </c>
      <c r="J9429" s="158" t="str">
        <f t="shared" si="886"/>
        <v>EUR</v>
      </c>
      <c r="K9429" s="158" t="str">
        <f t="shared" si="887"/>
        <v>JPY</v>
      </c>
      <c r="L9429" s="158" t="str">
        <f t="shared" si="884"/>
        <v>EURJPY45438</v>
      </c>
      <c r="M9429" s="160">
        <f t="shared" si="888"/>
        <v>45438</v>
      </c>
      <c r="N9429" s="158">
        <v>1</v>
      </c>
      <c r="O9429" s="158">
        <v>170.28</v>
      </c>
      <c r="P9429" s="161">
        <f t="shared" si="885"/>
        <v>170.28</v>
      </c>
    </row>
    <row r="9430" spans="9:16" x14ac:dyDescent="0.2">
      <c r="I9430" s="158">
        <f t="shared" si="883"/>
        <v>23</v>
      </c>
      <c r="J9430" s="158" t="str">
        <f t="shared" si="886"/>
        <v>EUR</v>
      </c>
      <c r="K9430" s="158" t="str">
        <f t="shared" si="887"/>
        <v>JPY</v>
      </c>
      <c r="L9430" s="158" t="str">
        <f t="shared" si="884"/>
        <v>EURJPY45439</v>
      </c>
      <c r="M9430" s="160">
        <f t="shared" si="888"/>
        <v>45439</v>
      </c>
      <c r="N9430" s="158">
        <v>1</v>
      </c>
      <c r="O9430" s="158">
        <v>170.07</v>
      </c>
      <c r="P9430" s="161">
        <f t="shared" si="885"/>
        <v>170.07</v>
      </c>
    </row>
    <row r="9431" spans="9:16" x14ac:dyDescent="0.2">
      <c r="I9431" s="158">
        <f t="shared" si="883"/>
        <v>23</v>
      </c>
      <c r="J9431" s="158" t="str">
        <f t="shared" si="886"/>
        <v>EUR</v>
      </c>
      <c r="K9431" s="158" t="str">
        <f t="shared" si="887"/>
        <v>JPY</v>
      </c>
      <c r="L9431" s="158" t="str">
        <f t="shared" si="884"/>
        <v>EURJPY45440</v>
      </c>
      <c r="M9431" s="160">
        <f t="shared" si="888"/>
        <v>45440</v>
      </c>
      <c r="N9431" s="158">
        <v>1</v>
      </c>
      <c r="O9431" s="158">
        <v>170.54</v>
      </c>
      <c r="P9431" s="161">
        <f t="shared" si="885"/>
        <v>170.54</v>
      </c>
    </row>
    <row r="9432" spans="9:16" x14ac:dyDescent="0.2">
      <c r="I9432" s="158">
        <f t="shared" si="883"/>
        <v>23</v>
      </c>
      <c r="J9432" s="158" t="str">
        <f t="shared" si="886"/>
        <v>EUR</v>
      </c>
      <c r="K9432" s="158" t="str">
        <f t="shared" si="887"/>
        <v>JPY</v>
      </c>
      <c r="L9432" s="158" t="str">
        <f t="shared" si="884"/>
        <v>EURJPY45441</v>
      </c>
      <c r="M9432" s="160">
        <f t="shared" si="888"/>
        <v>45441</v>
      </c>
      <c r="N9432" s="158">
        <v>1</v>
      </c>
      <c r="O9432" s="158">
        <v>170.74</v>
      </c>
      <c r="P9432" s="161">
        <f t="shared" si="885"/>
        <v>170.74</v>
      </c>
    </row>
    <row r="9433" spans="9:16" x14ac:dyDescent="0.2">
      <c r="I9433" s="158">
        <f t="shared" si="883"/>
        <v>23</v>
      </c>
      <c r="J9433" s="158" t="str">
        <f t="shared" si="886"/>
        <v>EUR</v>
      </c>
      <c r="K9433" s="158" t="str">
        <f t="shared" si="887"/>
        <v>JPY</v>
      </c>
      <c r="L9433" s="158" t="str">
        <f t="shared" si="884"/>
        <v>EURJPY45442</v>
      </c>
      <c r="M9433" s="160">
        <f t="shared" si="888"/>
        <v>45442</v>
      </c>
      <c r="N9433" s="158">
        <v>1</v>
      </c>
      <c r="O9433" s="158">
        <v>169.5</v>
      </c>
      <c r="P9433" s="161">
        <f t="shared" si="885"/>
        <v>169.5</v>
      </c>
    </row>
    <row r="9434" spans="9:16" x14ac:dyDescent="0.2">
      <c r="I9434" s="158">
        <f t="shared" si="883"/>
        <v>23</v>
      </c>
      <c r="J9434" s="158" t="str">
        <f t="shared" si="886"/>
        <v>EUR</v>
      </c>
      <c r="K9434" s="158" t="str">
        <f t="shared" si="887"/>
        <v>JPY</v>
      </c>
      <c r="L9434" s="158" t="str">
        <f t="shared" si="884"/>
        <v>EURJPY45443</v>
      </c>
      <c r="M9434" s="160">
        <f t="shared" si="888"/>
        <v>45443</v>
      </c>
      <c r="N9434" s="158">
        <v>1</v>
      </c>
      <c r="O9434" s="158">
        <v>170.52</v>
      </c>
      <c r="P9434" s="161">
        <f t="shared" si="885"/>
        <v>170.52</v>
      </c>
    </row>
    <row r="9435" spans="9:16" x14ac:dyDescent="0.2">
      <c r="I9435" s="158">
        <f t="shared" si="883"/>
        <v>23</v>
      </c>
      <c r="J9435" s="158" t="str">
        <f t="shared" si="886"/>
        <v>EUR</v>
      </c>
      <c r="K9435" s="158" t="str">
        <f t="shared" si="887"/>
        <v>JPY</v>
      </c>
      <c r="L9435" s="158" t="str">
        <f t="shared" si="884"/>
        <v>EURJPY45444</v>
      </c>
      <c r="M9435" s="160">
        <f t="shared" si="888"/>
        <v>45444</v>
      </c>
      <c r="N9435" s="158">
        <v>1</v>
      </c>
      <c r="O9435" s="158">
        <v>170.52</v>
      </c>
      <c r="P9435" s="161">
        <f t="shared" si="885"/>
        <v>170.52</v>
      </c>
    </row>
    <row r="9436" spans="9:16" x14ac:dyDescent="0.2">
      <c r="I9436" s="158">
        <f t="shared" si="883"/>
        <v>23</v>
      </c>
      <c r="J9436" s="158" t="str">
        <f t="shared" si="886"/>
        <v>EUR</v>
      </c>
      <c r="K9436" s="158" t="str">
        <f t="shared" si="887"/>
        <v>JPY</v>
      </c>
      <c r="L9436" s="158" t="str">
        <f t="shared" si="884"/>
        <v>EURJPY45445</v>
      </c>
      <c r="M9436" s="160">
        <f t="shared" si="888"/>
        <v>45445</v>
      </c>
      <c r="N9436" s="158">
        <v>1</v>
      </c>
      <c r="O9436" s="158">
        <v>170.52</v>
      </c>
      <c r="P9436" s="161">
        <f t="shared" si="885"/>
        <v>170.52</v>
      </c>
    </row>
    <row r="9437" spans="9:16" x14ac:dyDescent="0.2">
      <c r="I9437" s="158">
        <f t="shared" si="883"/>
        <v>23</v>
      </c>
      <c r="J9437" s="158" t="str">
        <f t="shared" si="886"/>
        <v>EUR</v>
      </c>
      <c r="K9437" s="158" t="str">
        <f t="shared" si="887"/>
        <v>JPY</v>
      </c>
      <c r="L9437" s="158" t="str">
        <f t="shared" si="884"/>
        <v>EURJPY45446</v>
      </c>
      <c r="M9437" s="160">
        <f t="shared" si="888"/>
        <v>45446</v>
      </c>
      <c r="N9437" s="158">
        <v>1</v>
      </c>
      <c r="O9437" s="158">
        <v>170.09</v>
      </c>
      <c r="P9437" s="161">
        <f t="shared" si="885"/>
        <v>170.09</v>
      </c>
    </row>
    <row r="9438" spans="9:16" x14ac:dyDescent="0.2">
      <c r="I9438" s="158">
        <f t="shared" si="883"/>
        <v>23</v>
      </c>
      <c r="J9438" s="158" t="str">
        <f t="shared" si="886"/>
        <v>EUR</v>
      </c>
      <c r="K9438" s="158" t="str">
        <f t="shared" si="887"/>
        <v>JPY</v>
      </c>
      <c r="L9438" s="158" t="str">
        <f t="shared" si="884"/>
        <v>EURJPY45447</v>
      </c>
      <c r="M9438" s="160">
        <f t="shared" si="888"/>
        <v>45447</v>
      </c>
      <c r="N9438" s="158">
        <v>1</v>
      </c>
      <c r="O9438" s="158">
        <v>168.29</v>
      </c>
      <c r="P9438" s="161">
        <f t="shared" si="885"/>
        <v>168.29</v>
      </c>
    </row>
    <row r="9439" spans="9:16" x14ac:dyDescent="0.2">
      <c r="I9439" s="158">
        <f t="shared" si="883"/>
        <v>23</v>
      </c>
      <c r="J9439" s="158" t="str">
        <f t="shared" si="886"/>
        <v>EUR</v>
      </c>
      <c r="K9439" s="158" t="str">
        <f t="shared" si="887"/>
        <v>JPY</v>
      </c>
      <c r="L9439" s="158" t="str">
        <f t="shared" si="884"/>
        <v>EURJPY45448</v>
      </c>
      <c r="M9439" s="160">
        <f t="shared" si="888"/>
        <v>45448</v>
      </c>
      <c r="N9439" s="158">
        <v>1</v>
      </c>
      <c r="O9439" s="158">
        <v>169.72</v>
      </c>
      <c r="P9439" s="161">
        <f t="shared" si="885"/>
        <v>169.72</v>
      </c>
    </row>
    <row r="9440" spans="9:16" x14ac:dyDescent="0.2">
      <c r="I9440" s="158">
        <f t="shared" si="883"/>
        <v>23</v>
      </c>
      <c r="J9440" s="158" t="str">
        <f t="shared" si="886"/>
        <v>EUR</v>
      </c>
      <c r="K9440" s="158" t="str">
        <f t="shared" si="887"/>
        <v>JPY</v>
      </c>
      <c r="L9440" s="158" t="str">
        <f t="shared" si="884"/>
        <v>EURJPY45449</v>
      </c>
      <c r="M9440" s="160">
        <f t="shared" si="888"/>
        <v>45449</v>
      </c>
      <c r="N9440" s="158">
        <v>1</v>
      </c>
      <c r="O9440" s="158">
        <v>169.74</v>
      </c>
      <c r="P9440" s="161">
        <f t="shared" si="885"/>
        <v>169.74</v>
      </c>
    </row>
    <row r="9441" spans="9:16" x14ac:dyDescent="0.2">
      <c r="I9441" s="158">
        <f t="shared" si="883"/>
        <v>23</v>
      </c>
      <c r="J9441" s="158" t="str">
        <f t="shared" si="886"/>
        <v>EUR</v>
      </c>
      <c r="K9441" s="158" t="str">
        <f t="shared" si="887"/>
        <v>JPY</v>
      </c>
      <c r="L9441" s="158" t="str">
        <f t="shared" si="884"/>
        <v>EURJPY45450</v>
      </c>
      <c r="M9441" s="160">
        <f t="shared" si="888"/>
        <v>45450</v>
      </c>
      <c r="N9441" s="158">
        <v>1</v>
      </c>
      <c r="O9441" s="158">
        <v>169.52</v>
      </c>
      <c r="P9441" s="161">
        <f t="shared" si="885"/>
        <v>169.52</v>
      </c>
    </row>
    <row r="9442" spans="9:16" x14ac:dyDescent="0.2">
      <c r="I9442" s="158">
        <f t="shared" si="883"/>
        <v>23</v>
      </c>
      <c r="J9442" s="158" t="str">
        <f t="shared" si="886"/>
        <v>EUR</v>
      </c>
      <c r="K9442" s="158" t="str">
        <f t="shared" si="887"/>
        <v>JPY</v>
      </c>
      <c r="L9442" s="158" t="str">
        <f t="shared" si="884"/>
        <v>EURJPY45451</v>
      </c>
      <c r="M9442" s="160">
        <f t="shared" si="888"/>
        <v>45451</v>
      </c>
      <c r="N9442" s="158">
        <v>1</v>
      </c>
      <c r="O9442" s="158">
        <v>169.52</v>
      </c>
      <c r="P9442" s="161">
        <f t="shared" si="885"/>
        <v>169.52</v>
      </c>
    </row>
    <row r="9443" spans="9:16" x14ac:dyDescent="0.2">
      <c r="I9443" s="158">
        <f t="shared" si="883"/>
        <v>23</v>
      </c>
      <c r="J9443" s="158" t="str">
        <f t="shared" si="886"/>
        <v>EUR</v>
      </c>
      <c r="K9443" s="158" t="str">
        <f t="shared" si="887"/>
        <v>JPY</v>
      </c>
      <c r="L9443" s="158" t="str">
        <f t="shared" si="884"/>
        <v>EURJPY45452</v>
      </c>
      <c r="M9443" s="160">
        <f t="shared" si="888"/>
        <v>45452</v>
      </c>
      <c r="N9443" s="158">
        <v>1</v>
      </c>
      <c r="O9443" s="158">
        <v>169.52</v>
      </c>
      <c r="P9443" s="161">
        <f t="shared" si="885"/>
        <v>169.52</v>
      </c>
    </row>
    <row r="9444" spans="9:16" x14ac:dyDescent="0.2">
      <c r="I9444" s="158">
        <f t="shared" si="883"/>
        <v>23</v>
      </c>
      <c r="J9444" s="158" t="str">
        <f t="shared" si="886"/>
        <v>EUR</v>
      </c>
      <c r="K9444" s="158" t="str">
        <f t="shared" si="887"/>
        <v>JPY</v>
      </c>
      <c r="L9444" s="158" t="str">
        <f t="shared" si="884"/>
        <v>EURJPY45453</v>
      </c>
      <c r="M9444" s="160">
        <f t="shared" si="888"/>
        <v>45453</v>
      </c>
      <c r="N9444" s="158">
        <v>1</v>
      </c>
      <c r="O9444" s="158">
        <v>168.74</v>
      </c>
      <c r="P9444" s="161">
        <f t="shared" si="885"/>
        <v>168.74</v>
      </c>
    </row>
    <row r="9445" spans="9:16" x14ac:dyDescent="0.2">
      <c r="I9445" s="158">
        <f t="shared" si="883"/>
        <v>23</v>
      </c>
      <c r="J9445" s="158" t="str">
        <f t="shared" si="886"/>
        <v>EUR</v>
      </c>
      <c r="K9445" s="158" t="str">
        <f t="shared" si="887"/>
        <v>JPY</v>
      </c>
      <c r="L9445" s="158" t="str">
        <f t="shared" si="884"/>
        <v>EURJPY45454</v>
      </c>
      <c r="M9445" s="160">
        <f t="shared" si="888"/>
        <v>45454</v>
      </c>
      <c r="N9445" s="158">
        <v>1</v>
      </c>
      <c r="O9445" s="158">
        <v>168.46</v>
      </c>
      <c r="P9445" s="161">
        <f t="shared" si="885"/>
        <v>168.46</v>
      </c>
    </row>
    <row r="9446" spans="9:16" x14ac:dyDescent="0.2">
      <c r="I9446" s="158">
        <f t="shared" si="883"/>
        <v>23</v>
      </c>
      <c r="J9446" s="158" t="str">
        <f t="shared" si="886"/>
        <v>EUR</v>
      </c>
      <c r="K9446" s="158" t="str">
        <f t="shared" si="887"/>
        <v>JPY</v>
      </c>
      <c r="L9446" s="158" t="str">
        <f t="shared" si="884"/>
        <v>EURJPY45455</v>
      </c>
      <c r="M9446" s="160">
        <f t="shared" si="888"/>
        <v>45455</v>
      </c>
      <c r="N9446" s="158">
        <v>1</v>
      </c>
      <c r="O9446" s="158">
        <v>169.35</v>
      </c>
      <c r="P9446" s="161">
        <f t="shared" si="885"/>
        <v>169.35</v>
      </c>
    </row>
    <row r="9447" spans="9:16" x14ac:dyDescent="0.2">
      <c r="I9447" s="158">
        <f t="shared" si="883"/>
        <v>23</v>
      </c>
      <c r="J9447" s="158" t="str">
        <f t="shared" si="886"/>
        <v>EUR</v>
      </c>
      <c r="K9447" s="158" t="str">
        <f t="shared" si="887"/>
        <v>JPY</v>
      </c>
      <c r="L9447" s="158" t="str">
        <f t="shared" si="884"/>
        <v>EURJPY45456</v>
      </c>
      <c r="M9447" s="160">
        <f t="shared" si="888"/>
        <v>45456</v>
      </c>
      <c r="N9447" s="158">
        <v>1</v>
      </c>
      <c r="O9447" s="158">
        <v>169.58</v>
      </c>
      <c r="P9447" s="161">
        <f t="shared" si="885"/>
        <v>169.58</v>
      </c>
    </row>
    <row r="9448" spans="9:16" x14ac:dyDescent="0.2">
      <c r="I9448" s="158">
        <f t="shared" si="883"/>
        <v>23</v>
      </c>
      <c r="J9448" s="158" t="str">
        <f t="shared" si="886"/>
        <v>EUR</v>
      </c>
      <c r="K9448" s="158" t="str">
        <f t="shared" si="887"/>
        <v>JPY</v>
      </c>
      <c r="L9448" s="158" t="str">
        <f t="shared" si="884"/>
        <v>EURJPY45457</v>
      </c>
      <c r="M9448" s="160">
        <f t="shared" si="888"/>
        <v>45457</v>
      </c>
      <c r="N9448" s="158">
        <v>1</v>
      </c>
      <c r="O9448" s="158">
        <v>167.8</v>
      </c>
      <c r="P9448" s="161">
        <f t="shared" si="885"/>
        <v>167.8</v>
      </c>
    </row>
    <row r="9449" spans="9:16" x14ac:dyDescent="0.2">
      <c r="I9449" s="158">
        <f t="shared" si="883"/>
        <v>23</v>
      </c>
      <c r="J9449" s="158" t="str">
        <f t="shared" si="886"/>
        <v>EUR</v>
      </c>
      <c r="K9449" s="158" t="str">
        <f t="shared" si="887"/>
        <v>JPY</v>
      </c>
      <c r="L9449" s="158" t="str">
        <f t="shared" si="884"/>
        <v>EURJPY45458</v>
      </c>
      <c r="M9449" s="160">
        <f t="shared" si="888"/>
        <v>45458</v>
      </c>
      <c r="N9449" s="158">
        <v>1</v>
      </c>
      <c r="O9449" s="158">
        <v>167.8</v>
      </c>
      <c r="P9449" s="161">
        <f t="shared" si="885"/>
        <v>167.8</v>
      </c>
    </row>
    <row r="9450" spans="9:16" x14ac:dyDescent="0.2">
      <c r="I9450" s="158">
        <f t="shared" ref="I9450:I9513" si="889">IF(M9449=$G$2,I9449+1,I9449)</f>
        <v>23</v>
      </c>
      <c r="J9450" s="158" t="str">
        <f t="shared" si="886"/>
        <v>EUR</v>
      </c>
      <c r="K9450" s="158" t="str">
        <f t="shared" si="887"/>
        <v>JPY</v>
      </c>
      <c r="L9450" s="158" t="str">
        <f t="shared" si="884"/>
        <v>EURJPY45459</v>
      </c>
      <c r="M9450" s="160">
        <f t="shared" si="888"/>
        <v>45459</v>
      </c>
      <c r="N9450" s="158">
        <v>1</v>
      </c>
      <c r="O9450" s="158">
        <v>167.8</v>
      </c>
      <c r="P9450" s="161">
        <f t="shared" si="885"/>
        <v>167.8</v>
      </c>
    </row>
    <row r="9451" spans="9:16" x14ac:dyDescent="0.2">
      <c r="I9451" s="158">
        <f t="shared" si="889"/>
        <v>23</v>
      </c>
      <c r="J9451" s="158" t="str">
        <f t="shared" si="886"/>
        <v>EUR</v>
      </c>
      <c r="K9451" s="158" t="str">
        <f t="shared" si="887"/>
        <v>JPY</v>
      </c>
      <c r="L9451" s="158" t="str">
        <f t="shared" si="884"/>
        <v>EURJPY45460</v>
      </c>
      <c r="M9451" s="160">
        <f t="shared" si="888"/>
        <v>45460</v>
      </c>
      <c r="N9451" s="158">
        <v>1</v>
      </c>
      <c r="O9451" s="158">
        <v>169.11</v>
      </c>
      <c r="P9451" s="161">
        <f t="shared" si="885"/>
        <v>169.11</v>
      </c>
    </row>
    <row r="9452" spans="9:16" x14ac:dyDescent="0.2">
      <c r="I9452" s="158">
        <f t="shared" si="889"/>
        <v>23</v>
      </c>
      <c r="J9452" s="158" t="str">
        <f t="shared" si="886"/>
        <v>EUR</v>
      </c>
      <c r="K9452" s="158" t="str">
        <f t="shared" si="887"/>
        <v>JPY</v>
      </c>
      <c r="L9452" s="158" t="str">
        <f t="shared" si="884"/>
        <v>EURJPY45461</v>
      </c>
      <c r="M9452" s="160">
        <f t="shared" si="888"/>
        <v>45461</v>
      </c>
      <c r="N9452" s="158">
        <v>1</v>
      </c>
      <c r="O9452" s="158">
        <v>169.41</v>
      </c>
      <c r="P9452" s="161">
        <f t="shared" si="885"/>
        <v>169.41</v>
      </c>
    </row>
    <row r="9453" spans="9:16" x14ac:dyDescent="0.2">
      <c r="I9453" s="158">
        <f t="shared" si="889"/>
        <v>23</v>
      </c>
      <c r="J9453" s="158" t="str">
        <f t="shared" si="886"/>
        <v>EUR</v>
      </c>
      <c r="K9453" s="158" t="str">
        <f t="shared" si="887"/>
        <v>JPY</v>
      </c>
      <c r="L9453" s="158" t="str">
        <f t="shared" si="884"/>
        <v>EURJPY45462</v>
      </c>
      <c r="M9453" s="160">
        <f t="shared" si="888"/>
        <v>45462</v>
      </c>
      <c r="N9453" s="158">
        <v>1</v>
      </c>
      <c r="O9453" s="158">
        <v>169.78</v>
      </c>
      <c r="P9453" s="161">
        <f t="shared" si="885"/>
        <v>169.78</v>
      </c>
    </row>
    <row r="9454" spans="9:16" x14ac:dyDescent="0.2">
      <c r="I9454" s="158">
        <f t="shared" si="889"/>
        <v>23</v>
      </c>
      <c r="J9454" s="158" t="str">
        <f t="shared" si="886"/>
        <v>EUR</v>
      </c>
      <c r="K9454" s="158" t="str">
        <f t="shared" si="887"/>
        <v>JPY</v>
      </c>
      <c r="L9454" s="158" t="str">
        <f t="shared" si="884"/>
        <v>EURJPY45463</v>
      </c>
      <c r="M9454" s="160">
        <f t="shared" si="888"/>
        <v>45463</v>
      </c>
      <c r="N9454" s="158">
        <v>1</v>
      </c>
      <c r="O9454" s="158">
        <v>169.82</v>
      </c>
      <c r="P9454" s="161">
        <f t="shared" si="885"/>
        <v>169.82</v>
      </c>
    </row>
    <row r="9455" spans="9:16" x14ac:dyDescent="0.2">
      <c r="I9455" s="158">
        <f t="shared" si="889"/>
        <v>23</v>
      </c>
      <c r="J9455" s="158" t="str">
        <f t="shared" si="886"/>
        <v>EUR</v>
      </c>
      <c r="K9455" s="158" t="str">
        <f t="shared" si="887"/>
        <v>JPY</v>
      </c>
      <c r="L9455" s="158" t="str">
        <f t="shared" si="884"/>
        <v>EURJPY45464</v>
      </c>
      <c r="M9455" s="160">
        <f t="shared" si="888"/>
        <v>45464</v>
      </c>
      <c r="N9455" s="158">
        <v>1</v>
      </c>
      <c r="O9455" s="158">
        <v>169.82</v>
      </c>
      <c r="P9455" s="161">
        <f t="shared" si="885"/>
        <v>169.82</v>
      </c>
    </row>
    <row r="9456" spans="9:16" x14ac:dyDescent="0.2">
      <c r="I9456" s="158">
        <f t="shared" si="889"/>
        <v>23</v>
      </c>
      <c r="J9456" s="158" t="str">
        <f t="shared" si="886"/>
        <v>EUR</v>
      </c>
      <c r="K9456" s="158" t="str">
        <f t="shared" si="887"/>
        <v>JPY</v>
      </c>
      <c r="L9456" s="158" t="str">
        <f t="shared" si="884"/>
        <v>EURJPY45465</v>
      </c>
      <c r="M9456" s="160">
        <f t="shared" si="888"/>
        <v>45465</v>
      </c>
      <c r="N9456" s="158">
        <v>1</v>
      </c>
      <c r="O9456" s="158">
        <v>169.82</v>
      </c>
      <c r="P9456" s="161">
        <f t="shared" si="885"/>
        <v>169.82</v>
      </c>
    </row>
    <row r="9457" spans="9:16" x14ac:dyDescent="0.2">
      <c r="I9457" s="158">
        <f t="shared" si="889"/>
        <v>23</v>
      </c>
      <c r="J9457" s="158" t="str">
        <f t="shared" si="886"/>
        <v>EUR</v>
      </c>
      <c r="K9457" s="158" t="str">
        <f t="shared" si="887"/>
        <v>JPY</v>
      </c>
      <c r="L9457" s="158" t="str">
        <f t="shared" si="884"/>
        <v>EURJPY45466</v>
      </c>
      <c r="M9457" s="160">
        <f t="shared" si="888"/>
        <v>45466</v>
      </c>
      <c r="N9457" s="158">
        <v>1</v>
      </c>
      <c r="O9457" s="158">
        <v>169.82</v>
      </c>
      <c r="P9457" s="161">
        <f t="shared" si="885"/>
        <v>169.82</v>
      </c>
    </row>
    <row r="9458" spans="9:16" x14ac:dyDescent="0.2">
      <c r="I9458" s="158">
        <f t="shared" si="889"/>
        <v>23</v>
      </c>
      <c r="J9458" s="158" t="str">
        <f t="shared" si="886"/>
        <v>EUR</v>
      </c>
      <c r="K9458" s="158" t="str">
        <f t="shared" si="887"/>
        <v>JPY</v>
      </c>
      <c r="L9458" s="158" t="str">
        <f t="shared" si="884"/>
        <v>EURJPY45467</v>
      </c>
      <c r="M9458" s="160">
        <f t="shared" si="888"/>
        <v>45467</v>
      </c>
      <c r="N9458" s="158">
        <v>1</v>
      </c>
      <c r="O9458" s="158">
        <v>171.17</v>
      </c>
      <c r="P9458" s="161">
        <f t="shared" si="885"/>
        <v>171.17</v>
      </c>
    </row>
    <row r="9459" spans="9:16" x14ac:dyDescent="0.2">
      <c r="I9459" s="158">
        <f t="shared" si="889"/>
        <v>23</v>
      </c>
      <c r="J9459" s="158" t="str">
        <f t="shared" si="886"/>
        <v>EUR</v>
      </c>
      <c r="K9459" s="158" t="str">
        <f t="shared" si="887"/>
        <v>JPY</v>
      </c>
      <c r="L9459" s="158" t="str">
        <f t="shared" si="884"/>
        <v>EURJPY45468</v>
      </c>
      <c r="M9459" s="160">
        <f t="shared" si="888"/>
        <v>45468</v>
      </c>
      <c r="N9459" s="158">
        <v>1</v>
      </c>
      <c r="O9459" s="158">
        <v>170.84</v>
      </c>
      <c r="P9459" s="161">
        <f t="shared" si="885"/>
        <v>170.84</v>
      </c>
    </row>
    <row r="9460" spans="9:16" x14ac:dyDescent="0.2">
      <c r="I9460" s="158">
        <f t="shared" si="889"/>
        <v>23</v>
      </c>
      <c r="J9460" s="158" t="str">
        <f t="shared" si="886"/>
        <v>EUR</v>
      </c>
      <c r="K9460" s="158" t="str">
        <f t="shared" si="887"/>
        <v>JPY</v>
      </c>
      <c r="L9460" s="158" t="str">
        <f t="shared" si="884"/>
        <v>EURJPY45469</v>
      </c>
      <c r="M9460" s="160">
        <f t="shared" si="888"/>
        <v>45469</v>
      </c>
      <c r="N9460" s="158">
        <v>1</v>
      </c>
      <c r="O9460" s="158">
        <v>171.42</v>
      </c>
      <c r="P9460" s="161">
        <f t="shared" si="885"/>
        <v>171.42</v>
      </c>
    </row>
    <row r="9461" spans="9:16" x14ac:dyDescent="0.2">
      <c r="I9461" s="158">
        <f t="shared" si="889"/>
        <v>23</v>
      </c>
      <c r="J9461" s="158" t="str">
        <f t="shared" si="886"/>
        <v>EUR</v>
      </c>
      <c r="K9461" s="158" t="str">
        <f t="shared" si="887"/>
        <v>JPY</v>
      </c>
      <c r="L9461" s="158" t="str">
        <f t="shared" si="884"/>
        <v>EURJPY45470</v>
      </c>
      <c r="M9461" s="160">
        <f t="shared" si="888"/>
        <v>45470</v>
      </c>
      <c r="N9461" s="158">
        <v>1</v>
      </c>
      <c r="O9461" s="158">
        <v>171.66</v>
      </c>
      <c r="P9461" s="161">
        <f t="shared" si="885"/>
        <v>171.66</v>
      </c>
    </row>
    <row r="9462" spans="9:16" x14ac:dyDescent="0.2">
      <c r="I9462" s="158">
        <f t="shared" si="889"/>
        <v>23</v>
      </c>
      <c r="J9462" s="158" t="str">
        <f t="shared" si="886"/>
        <v>EUR</v>
      </c>
      <c r="K9462" s="158" t="str">
        <f t="shared" si="887"/>
        <v>JPY</v>
      </c>
      <c r="L9462" s="158" t="str">
        <f t="shared" si="884"/>
        <v>EURJPY45471</v>
      </c>
      <c r="M9462" s="160">
        <f t="shared" si="888"/>
        <v>45471</v>
      </c>
      <c r="N9462" s="158">
        <v>1</v>
      </c>
      <c r="O9462" s="158">
        <v>171.94</v>
      </c>
      <c r="P9462" s="161">
        <f t="shared" si="885"/>
        <v>171.94</v>
      </c>
    </row>
    <row r="9463" spans="9:16" x14ac:dyDescent="0.2">
      <c r="I9463" s="158">
        <f t="shared" si="889"/>
        <v>23</v>
      </c>
      <c r="J9463" s="158" t="str">
        <f t="shared" si="886"/>
        <v>EUR</v>
      </c>
      <c r="K9463" s="158" t="str">
        <f t="shared" si="887"/>
        <v>JPY</v>
      </c>
      <c r="L9463" s="158" t="str">
        <f t="shared" si="884"/>
        <v>EURJPY45472</v>
      </c>
      <c r="M9463" s="160">
        <f t="shared" si="888"/>
        <v>45472</v>
      </c>
      <c r="N9463" s="158">
        <v>1</v>
      </c>
      <c r="O9463" s="158">
        <v>171.94</v>
      </c>
      <c r="P9463" s="161">
        <f t="shared" si="885"/>
        <v>171.94</v>
      </c>
    </row>
    <row r="9464" spans="9:16" x14ac:dyDescent="0.2">
      <c r="I9464" s="158">
        <f t="shared" si="889"/>
        <v>23</v>
      </c>
      <c r="J9464" s="158" t="str">
        <f t="shared" si="886"/>
        <v>EUR</v>
      </c>
      <c r="K9464" s="158" t="str">
        <f t="shared" si="887"/>
        <v>JPY</v>
      </c>
      <c r="L9464" s="158" t="str">
        <f t="shared" si="884"/>
        <v>EURJPY45473</v>
      </c>
      <c r="M9464" s="160">
        <f t="shared" si="888"/>
        <v>45473</v>
      </c>
      <c r="N9464" s="158">
        <v>1</v>
      </c>
      <c r="O9464" s="158">
        <v>171.94</v>
      </c>
      <c r="P9464" s="161">
        <f t="shared" si="885"/>
        <v>171.94</v>
      </c>
    </row>
    <row r="9465" spans="9:16" x14ac:dyDescent="0.2">
      <c r="I9465" s="158">
        <f t="shared" si="889"/>
        <v>23</v>
      </c>
      <c r="J9465" s="158" t="str">
        <f t="shared" si="886"/>
        <v>EUR</v>
      </c>
      <c r="K9465" s="158" t="str">
        <f t="shared" si="887"/>
        <v>JPY</v>
      </c>
      <c r="L9465" s="158" t="str">
        <f t="shared" si="884"/>
        <v>EURJPY45474</v>
      </c>
      <c r="M9465" s="160">
        <f t="shared" si="888"/>
        <v>45474</v>
      </c>
      <c r="N9465" s="158">
        <v>1</v>
      </c>
      <c r="O9465" s="158">
        <v>173.15</v>
      </c>
      <c r="P9465" s="161">
        <f t="shared" si="885"/>
        <v>173.15</v>
      </c>
    </row>
    <row r="9466" spans="9:16" x14ac:dyDescent="0.2">
      <c r="I9466" s="158">
        <f t="shared" si="889"/>
        <v>23</v>
      </c>
      <c r="J9466" s="158" t="str">
        <f t="shared" si="886"/>
        <v>EUR</v>
      </c>
      <c r="K9466" s="158" t="str">
        <f t="shared" si="887"/>
        <v>JPY</v>
      </c>
      <c r="L9466" s="158" t="str">
        <f t="shared" si="884"/>
        <v>EURJPY45475</v>
      </c>
      <c r="M9466" s="160">
        <f t="shared" si="888"/>
        <v>45475</v>
      </c>
      <c r="N9466" s="158">
        <v>1</v>
      </c>
      <c r="O9466" s="158">
        <v>173.31</v>
      </c>
      <c r="P9466" s="161">
        <f t="shared" si="885"/>
        <v>173.31</v>
      </c>
    </row>
    <row r="9467" spans="9:16" x14ac:dyDescent="0.2">
      <c r="I9467" s="158">
        <f t="shared" si="889"/>
        <v>23</v>
      </c>
      <c r="J9467" s="158" t="str">
        <f t="shared" si="886"/>
        <v>EUR</v>
      </c>
      <c r="K9467" s="158" t="str">
        <f t="shared" si="887"/>
        <v>JPY</v>
      </c>
      <c r="L9467" s="158" t="str">
        <f t="shared" si="884"/>
        <v>EURJPY45476</v>
      </c>
      <c r="M9467" s="160">
        <f t="shared" si="888"/>
        <v>45476</v>
      </c>
      <c r="N9467" s="158">
        <v>1</v>
      </c>
      <c r="O9467" s="158">
        <v>174.18</v>
      </c>
      <c r="P9467" s="161">
        <f t="shared" si="885"/>
        <v>174.18</v>
      </c>
    </row>
    <row r="9468" spans="9:16" x14ac:dyDescent="0.2">
      <c r="I9468" s="158">
        <f t="shared" si="889"/>
        <v>23</v>
      </c>
      <c r="J9468" s="158" t="str">
        <f t="shared" si="886"/>
        <v>EUR</v>
      </c>
      <c r="K9468" s="158" t="str">
        <f t="shared" si="887"/>
        <v>JPY</v>
      </c>
      <c r="L9468" s="158" t="str">
        <f t="shared" si="884"/>
        <v>EURJPY45477</v>
      </c>
      <c r="M9468" s="160">
        <f t="shared" si="888"/>
        <v>45477</v>
      </c>
      <c r="N9468" s="158">
        <v>1</v>
      </c>
      <c r="O9468" s="158">
        <v>173.84</v>
      </c>
      <c r="P9468" s="161">
        <f t="shared" si="885"/>
        <v>173.84</v>
      </c>
    </row>
    <row r="9469" spans="9:16" x14ac:dyDescent="0.2">
      <c r="I9469" s="158">
        <f t="shared" si="889"/>
        <v>23</v>
      </c>
      <c r="J9469" s="158" t="str">
        <f t="shared" si="886"/>
        <v>EUR</v>
      </c>
      <c r="K9469" s="158" t="str">
        <f t="shared" si="887"/>
        <v>JPY</v>
      </c>
      <c r="L9469" s="158" t="str">
        <f t="shared" si="884"/>
        <v>EURJPY45478</v>
      </c>
      <c r="M9469" s="160">
        <f t="shared" si="888"/>
        <v>45478</v>
      </c>
      <c r="N9469" s="158">
        <v>1</v>
      </c>
      <c r="O9469" s="158">
        <v>174.06</v>
      </c>
      <c r="P9469" s="161">
        <f t="shared" si="885"/>
        <v>174.06</v>
      </c>
    </row>
    <row r="9470" spans="9:16" x14ac:dyDescent="0.2">
      <c r="I9470" s="158">
        <f t="shared" si="889"/>
        <v>23</v>
      </c>
      <c r="J9470" s="158" t="str">
        <f t="shared" si="886"/>
        <v>EUR</v>
      </c>
      <c r="K9470" s="158" t="str">
        <f t="shared" si="887"/>
        <v>JPY</v>
      </c>
      <c r="L9470" s="158" t="str">
        <f t="shared" si="884"/>
        <v>EURJPY45479</v>
      </c>
      <c r="M9470" s="160">
        <f t="shared" si="888"/>
        <v>45479</v>
      </c>
      <c r="N9470" s="158">
        <v>1</v>
      </c>
      <c r="O9470" s="158">
        <v>174.06</v>
      </c>
      <c r="P9470" s="161">
        <f t="shared" si="885"/>
        <v>174.06</v>
      </c>
    </row>
    <row r="9471" spans="9:16" x14ac:dyDescent="0.2">
      <c r="I9471" s="158">
        <f t="shared" si="889"/>
        <v>23</v>
      </c>
      <c r="J9471" s="158" t="str">
        <f t="shared" si="886"/>
        <v>EUR</v>
      </c>
      <c r="K9471" s="158" t="str">
        <f t="shared" si="887"/>
        <v>JPY</v>
      </c>
      <c r="L9471" s="158" t="str">
        <f t="shared" si="884"/>
        <v>EURJPY45480</v>
      </c>
      <c r="M9471" s="160">
        <f t="shared" si="888"/>
        <v>45480</v>
      </c>
      <c r="N9471" s="158">
        <v>1</v>
      </c>
      <c r="O9471" s="158">
        <v>174.06</v>
      </c>
      <c r="P9471" s="161">
        <f t="shared" si="885"/>
        <v>174.06</v>
      </c>
    </row>
    <row r="9472" spans="9:16" x14ac:dyDescent="0.2">
      <c r="I9472" s="158">
        <f t="shared" si="889"/>
        <v>23</v>
      </c>
      <c r="J9472" s="158" t="str">
        <f t="shared" si="886"/>
        <v>EUR</v>
      </c>
      <c r="K9472" s="158" t="str">
        <f t="shared" si="887"/>
        <v>JPY</v>
      </c>
      <c r="L9472" s="158" t="str">
        <f t="shared" si="884"/>
        <v>EURJPY45481</v>
      </c>
      <c r="M9472" s="160">
        <f t="shared" si="888"/>
        <v>45481</v>
      </c>
      <c r="N9472" s="158">
        <v>1</v>
      </c>
      <c r="O9472" s="158">
        <v>174.37</v>
      </c>
      <c r="P9472" s="161">
        <f t="shared" si="885"/>
        <v>174.37</v>
      </c>
    </row>
    <row r="9473" spans="9:16" x14ac:dyDescent="0.2">
      <c r="I9473" s="158">
        <f t="shared" si="889"/>
        <v>23</v>
      </c>
      <c r="J9473" s="158" t="str">
        <f t="shared" si="886"/>
        <v>EUR</v>
      </c>
      <c r="K9473" s="158" t="str">
        <f t="shared" si="887"/>
        <v>JPY</v>
      </c>
      <c r="L9473" s="158" t="str">
        <f t="shared" si="884"/>
        <v>EURJPY45482</v>
      </c>
      <c r="M9473" s="160">
        <f t="shared" si="888"/>
        <v>45482</v>
      </c>
      <c r="N9473" s="158">
        <v>1</v>
      </c>
      <c r="O9473" s="158">
        <v>174.2</v>
      </c>
      <c r="P9473" s="161">
        <f t="shared" si="885"/>
        <v>174.2</v>
      </c>
    </row>
    <row r="9474" spans="9:16" x14ac:dyDescent="0.2">
      <c r="I9474" s="158">
        <f t="shared" si="889"/>
        <v>23</v>
      </c>
      <c r="J9474" s="158" t="str">
        <f t="shared" si="886"/>
        <v>EUR</v>
      </c>
      <c r="K9474" s="158" t="str">
        <f t="shared" si="887"/>
        <v>JPY</v>
      </c>
      <c r="L9474" s="158" t="str">
        <f t="shared" si="884"/>
        <v>EURJPY45483</v>
      </c>
      <c r="M9474" s="160">
        <f t="shared" si="888"/>
        <v>45483</v>
      </c>
      <c r="N9474" s="158">
        <v>1</v>
      </c>
      <c r="O9474" s="158">
        <v>174.79</v>
      </c>
      <c r="P9474" s="161">
        <f t="shared" si="885"/>
        <v>174.79</v>
      </c>
    </row>
    <row r="9475" spans="9:16" x14ac:dyDescent="0.2">
      <c r="I9475" s="158">
        <f t="shared" si="889"/>
        <v>23</v>
      </c>
      <c r="J9475" s="158" t="str">
        <f t="shared" si="886"/>
        <v>EUR</v>
      </c>
      <c r="K9475" s="158" t="str">
        <f t="shared" si="887"/>
        <v>JPY</v>
      </c>
      <c r="L9475" s="158" t="str">
        <f t="shared" ref="L9475:L9538" si="890">J9475&amp;K9475&amp;M9475</f>
        <v>EURJPY45484</v>
      </c>
      <c r="M9475" s="160">
        <f t="shared" si="888"/>
        <v>45484</v>
      </c>
      <c r="N9475" s="158">
        <v>1</v>
      </c>
      <c r="O9475" s="158">
        <v>175.39</v>
      </c>
      <c r="P9475" s="161">
        <f t="shared" ref="P9475:P9538" si="891">ROUND(N9475*O9475,4)</f>
        <v>175.39</v>
      </c>
    </row>
    <row r="9476" spans="9:16" x14ac:dyDescent="0.2">
      <c r="I9476" s="158">
        <f t="shared" si="889"/>
        <v>23</v>
      </c>
      <c r="J9476" s="158" t="str">
        <f t="shared" ref="J9476:J9539" si="892">VLOOKUP($I9476,$A:$C,2,FALSE)</f>
        <v>EUR</v>
      </c>
      <c r="K9476" s="158" t="str">
        <f t="shared" ref="K9476:K9539" si="893">VLOOKUP($I9476,$A:$C,3,FALSE)</f>
        <v>JPY</v>
      </c>
      <c r="L9476" s="158" t="str">
        <f t="shared" si="890"/>
        <v>EURJPY45485</v>
      </c>
      <c r="M9476" s="160">
        <f t="shared" ref="M9476:M9539" si="894">IF(I9476=I9475,M9475+1,$G$1)</f>
        <v>45485</v>
      </c>
      <c r="N9476" s="158">
        <v>1</v>
      </c>
      <c r="O9476" s="158">
        <v>172.87</v>
      </c>
      <c r="P9476" s="161">
        <f t="shared" si="891"/>
        <v>172.87</v>
      </c>
    </row>
    <row r="9477" spans="9:16" x14ac:dyDescent="0.2">
      <c r="I9477" s="158">
        <f t="shared" si="889"/>
        <v>23</v>
      </c>
      <c r="J9477" s="158" t="str">
        <f t="shared" si="892"/>
        <v>EUR</v>
      </c>
      <c r="K9477" s="158" t="str">
        <f t="shared" si="893"/>
        <v>JPY</v>
      </c>
      <c r="L9477" s="158" t="str">
        <f t="shared" si="890"/>
        <v>EURJPY45486</v>
      </c>
      <c r="M9477" s="160">
        <f t="shared" si="894"/>
        <v>45486</v>
      </c>
      <c r="N9477" s="158">
        <v>1</v>
      </c>
      <c r="O9477" s="158">
        <v>172.87</v>
      </c>
      <c r="P9477" s="161">
        <f t="shared" si="891"/>
        <v>172.87</v>
      </c>
    </row>
    <row r="9478" spans="9:16" x14ac:dyDescent="0.2">
      <c r="I9478" s="158">
        <f t="shared" si="889"/>
        <v>23</v>
      </c>
      <c r="J9478" s="158" t="str">
        <f t="shared" si="892"/>
        <v>EUR</v>
      </c>
      <c r="K9478" s="158" t="str">
        <f t="shared" si="893"/>
        <v>JPY</v>
      </c>
      <c r="L9478" s="158" t="str">
        <f t="shared" si="890"/>
        <v>EURJPY45487</v>
      </c>
      <c r="M9478" s="160">
        <f t="shared" si="894"/>
        <v>45487</v>
      </c>
      <c r="N9478" s="158">
        <v>1</v>
      </c>
      <c r="O9478" s="158">
        <v>172.87</v>
      </c>
      <c r="P9478" s="161">
        <f t="shared" si="891"/>
        <v>172.87</v>
      </c>
    </row>
    <row r="9479" spans="9:16" x14ac:dyDescent="0.2">
      <c r="I9479" s="158">
        <f t="shared" si="889"/>
        <v>23</v>
      </c>
      <c r="J9479" s="158" t="str">
        <f t="shared" si="892"/>
        <v>EUR</v>
      </c>
      <c r="K9479" s="158" t="str">
        <f t="shared" si="893"/>
        <v>JPY</v>
      </c>
      <c r="L9479" s="158" t="str">
        <f t="shared" si="890"/>
        <v>EURJPY45488</v>
      </c>
      <c r="M9479" s="160">
        <f t="shared" si="894"/>
        <v>45488</v>
      </c>
      <c r="N9479" s="158">
        <v>1</v>
      </c>
      <c r="O9479" s="158">
        <v>172.34</v>
      </c>
      <c r="P9479" s="161">
        <f t="shared" si="891"/>
        <v>172.34</v>
      </c>
    </row>
    <row r="9480" spans="9:16" x14ac:dyDescent="0.2">
      <c r="I9480" s="158">
        <f t="shared" si="889"/>
        <v>23</v>
      </c>
      <c r="J9480" s="158" t="str">
        <f t="shared" si="892"/>
        <v>EUR</v>
      </c>
      <c r="K9480" s="158" t="str">
        <f t="shared" si="893"/>
        <v>JPY</v>
      </c>
      <c r="L9480" s="158" t="str">
        <f t="shared" si="890"/>
        <v>EURJPY45489</v>
      </c>
      <c r="M9480" s="160">
        <f t="shared" si="894"/>
        <v>45489</v>
      </c>
      <c r="N9480" s="158">
        <v>1</v>
      </c>
      <c r="O9480" s="158">
        <v>172.65</v>
      </c>
      <c r="P9480" s="161">
        <f t="shared" si="891"/>
        <v>172.65</v>
      </c>
    </row>
    <row r="9481" spans="9:16" x14ac:dyDescent="0.2">
      <c r="I9481" s="158">
        <f t="shared" si="889"/>
        <v>23</v>
      </c>
      <c r="J9481" s="158" t="str">
        <f t="shared" si="892"/>
        <v>EUR</v>
      </c>
      <c r="K9481" s="158" t="str">
        <f t="shared" si="893"/>
        <v>JPY</v>
      </c>
      <c r="L9481" s="158" t="str">
        <f t="shared" si="890"/>
        <v>EURJPY45490</v>
      </c>
      <c r="M9481" s="160">
        <f t="shared" si="894"/>
        <v>45490</v>
      </c>
      <c r="N9481" s="158">
        <v>1</v>
      </c>
      <c r="O9481" s="158">
        <v>171.21</v>
      </c>
      <c r="P9481" s="161">
        <f t="shared" si="891"/>
        <v>171.21</v>
      </c>
    </row>
    <row r="9482" spans="9:16" x14ac:dyDescent="0.2">
      <c r="I9482" s="158">
        <f t="shared" si="889"/>
        <v>23</v>
      </c>
      <c r="J9482" s="158" t="str">
        <f t="shared" si="892"/>
        <v>EUR</v>
      </c>
      <c r="K9482" s="158" t="str">
        <f t="shared" si="893"/>
        <v>JPY</v>
      </c>
      <c r="L9482" s="158" t="str">
        <f t="shared" si="890"/>
        <v>EURJPY45491</v>
      </c>
      <c r="M9482" s="160">
        <f t="shared" si="894"/>
        <v>45491</v>
      </c>
      <c r="N9482" s="158">
        <v>1</v>
      </c>
      <c r="O9482" s="158">
        <v>171.02</v>
      </c>
      <c r="P9482" s="161">
        <f t="shared" si="891"/>
        <v>171.02</v>
      </c>
    </row>
    <row r="9483" spans="9:16" x14ac:dyDescent="0.2">
      <c r="I9483" s="158">
        <f t="shared" si="889"/>
        <v>23</v>
      </c>
      <c r="J9483" s="158" t="str">
        <f t="shared" si="892"/>
        <v>EUR</v>
      </c>
      <c r="K9483" s="158" t="str">
        <f t="shared" si="893"/>
        <v>JPY</v>
      </c>
      <c r="L9483" s="158" t="str">
        <f t="shared" si="890"/>
        <v>EURJPY45492</v>
      </c>
      <c r="M9483" s="160">
        <f t="shared" si="894"/>
        <v>45492</v>
      </c>
      <c r="N9483" s="158">
        <v>1</v>
      </c>
      <c r="O9483" s="158">
        <v>171.61</v>
      </c>
      <c r="P9483" s="161">
        <f t="shared" si="891"/>
        <v>171.61</v>
      </c>
    </row>
    <row r="9484" spans="9:16" x14ac:dyDescent="0.2">
      <c r="I9484" s="158">
        <f t="shared" si="889"/>
        <v>23</v>
      </c>
      <c r="J9484" s="158" t="str">
        <f t="shared" si="892"/>
        <v>EUR</v>
      </c>
      <c r="K9484" s="158" t="str">
        <f t="shared" si="893"/>
        <v>JPY</v>
      </c>
      <c r="L9484" s="158" t="str">
        <f t="shared" si="890"/>
        <v>EURJPY45493</v>
      </c>
      <c r="M9484" s="160">
        <f t="shared" si="894"/>
        <v>45493</v>
      </c>
      <c r="N9484" s="158">
        <v>1</v>
      </c>
      <c r="O9484" s="158">
        <v>171.61</v>
      </c>
      <c r="P9484" s="161">
        <f t="shared" si="891"/>
        <v>171.61</v>
      </c>
    </row>
    <row r="9485" spans="9:16" x14ac:dyDescent="0.2">
      <c r="I9485" s="158">
        <f t="shared" si="889"/>
        <v>23</v>
      </c>
      <c r="J9485" s="158" t="str">
        <f t="shared" si="892"/>
        <v>EUR</v>
      </c>
      <c r="K9485" s="158" t="str">
        <f t="shared" si="893"/>
        <v>JPY</v>
      </c>
      <c r="L9485" s="158" t="str">
        <f t="shared" si="890"/>
        <v>EURJPY45494</v>
      </c>
      <c r="M9485" s="160">
        <f t="shared" si="894"/>
        <v>45494</v>
      </c>
      <c r="N9485" s="158">
        <v>1</v>
      </c>
      <c r="O9485" s="158">
        <v>171.61</v>
      </c>
      <c r="P9485" s="161">
        <f t="shared" si="891"/>
        <v>171.61</v>
      </c>
    </row>
    <row r="9486" spans="9:16" x14ac:dyDescent="0.2">
      <c r="I9486" s="158">
        <f t="shared" si="889"/>
        <v>23</v>
      </c>
      <c r="J9486" s="158" t="str">
        <f t="shared" si="892"/>
        <v>EUR</v>
      </c>
      <c r="K9486" s="158" t="str">
        <f t="shared" si="893"/>
        <v>JPY</v>
      </c>
      <c r="L9486" s="158" t="str">
        <f t="shared" si="890"/>
        <v>EURJPY45495</v>
      </c>
      <c r="M9486" s="160">
        <f t="shared" si="894"/>
        <v>45495</v>
      </c>
      <c r="N9486" s="158">
        <v>1</v>
      </c>
      <c r="O9486" s="158">
        <v>170.8</v>
      </c>
      <c r="P9486" s="161">
        <f t="shared" si="891"/>
        <v>170.8</v>
      </c>
    </row>
    <row r="9487" spans="9:16" x14ac:dyDescent="0.2">
      <c r="I9487" s="158">
        <f t="shared" si="889"/>
        <v>23</v>
      </c>
      <c r="J9487" s="158" t="str">
        <f t="shared" si="892"/>
        <v>EUR</v>
      </c>
      <c r="K9487" s="158" t="str">
        <f t="shared" si="893"/>
        <v>JPY</v>
      </c>
      <c r="L9487" s="158" t="str">
        <f t="shared" si="890"/>
        <v>EURJPY45496</v>
      </c>
      <c r="M9487" s="160">
        <f t="shared" si="894"/>
        <v>45496</v>
      </c>
      <c r="N9487" s="158">
        <v>1</v>
      </c>
      <c r="O9487" s="158">
        <v>169.64</v>
      </c>
      <c r="P9487" s="161">
        <f t="shared" si="891"/>
        <v>169.64</v>
      </c>
    </row>
    <row r="9488" spans="9:16" x14ac:dyDescent="0.2">
      <c r="I9488" s="158">
        <f t="shared" si="889"/>
        <v>23</v>
      </c>
      <c r="J9488" s="158" t="str">
        <f t="shared" si="892"/>
        <v>EUR</v>
      </c>
      <c r="K9488" s="158" t="str">
        <f t="shared" si="893"/>
        <v>JPY</v>
      </c>
      <c r="L9488" s="158" t="str">
        <f t="shared" si="890"/>
        <v>EURJPY45497</v>
      </c>
      <c r="M9488" s="160">
        <f t="shared" si="894"/>
        <v>45497</v>
      </c>
      <c r="N9488" s="158">
        <v>1</v>
      </c>
      <c r="O9488" s="158">
        <v>167.23</v>
      </c>
      <c r="P9488" s="161">
        <f t="shared" si="891"/>
        <v>167.23</v>
      </c>
    </row>
    <row r="9489" spans="9:16" x14ac:dyDescent="0.2">
      <c r="I9489" s="158">
        <f t="shared" si="889"/>
        <v>23</v>
      </c>
      <c r="J9489" s="158" t="str">
        <f t="shared" si="892"/>
        <v>EUR</v>
      </c>
      <c r="K9489" s="158" t="str">
        <f t="shared" si="893"/>
        <v>JPY</v>
      </c>
      <c r="L9489" s="158" t="str">
        <f t="shared" si="890"/>
        <v>EURJPY45498</v>
      </c>
      <c r="M9489" s="160">
        <f t="shared" si="894"/>
        <v>45498</v>
      </c>
      <c r="N9489" s="158">
        <v>1</v>
      </c>
      <c r="O9489" s="158">
        <v>165.62</v>
      </c>
      <c r="P9489" s="161">
        <f t="shared" si="891"/>
        <v>165.62</v>
      </c>
    </row>
    <row r="9490" spans="9:16" x14ac:dyDescent="0.2">
      <c r="I9490" s="158">
        <f t="shared" si="889"/>
        <v>23</v>
      </c>
      <c r="J9490" s="158" t="str">
        <f t="shared" si="892"/>
        <v>EUR</v>
      </c>
      <c r="K9490" s="158" t="str">
        <f t="shared" si="893"/>
        <v>JPY</v>
      </c>
      <c r="L9490" s="158" t="str">
        <f t="shared" si="890"/>
        <v>EURJPY45499</v>
      </c>
      <c r="M9490" s="160">
        <f t="shared" si="894"/>
        <v>45499</v>
      </c>
      <c r="N9490" s="158">
        <v>1</v>
      </c>
      <c r="O9490" s="158">
        <v>167.84</v>
      </c>
      <c r="P9490" s="161">
        <f t="shared" si="891"/>
        <v>167.84</v>
      </c>
    </row>
    <row r="9491" spans="9:16" x14ac:dyDescent="0.2">
      <c r="I9491" s="158">
        <f t="shared" si="889"/>
        <v>23</v>
      </c>
      <c r="J9491" s="158" t="str">
        <f t="shared" si="892"/>
        <v>EUR</v>
      </c>
      <c r="K9491" s="158" t="str">
        <f t="shared" si="893"/>
        <v>JPY</v>
      </c>
      <c r="L9491" s="158" t="str">
        <f t="shared" si="890"/>
        <v>EURJPY45500</v>
      </c>
      <c r="M9491" s="160">
        <f t="shared" si="894"/>
        <v>45500</v>
      </c>
      <c r="N9491" s="158">
        <v>1</v>
      </c>
      <c r="O9491" s="158">
        <v>167.84</v>
      </c>
      <c r="P9491" s="161">
        <f t="shared" si="891"/>
        <v>167.84</v>
      </c>
    </row>
    <row r="9492" spans="9:16" x14ac:dyDescent="0.2">
      <c r="I9492" s="158">
        <f t="shared" si="889"/>
        <v>23</v>
      </c>
      <c r="J9492" s="158" t="str">
        <f t="shared" si="892"/>
        <v>EUR</v>
      </c>
      <c r="K9492" s="158" t="str">
        <f t="shared" si="893"/>
        <v>JPY</v>
      </c>
      <c r="L9492" s="158" t="str">
        <f t="shared" si="890"/>
        <v>EURJPY45501</v>
      </c>
      <c r="M9492" s="160">
        <f t="shared" si="894"/>
        <v>45501</v>
      </c>
      <c r="N9492" s="158">
        <v>1</v>
      </c>
      <c r="O9492" s="158">
        <v>167.84</v>
      </c>
      <c r="P9492" s="161">
        <f t="shared" si="891"/>
        <v>167.84</v>
      </c>
    </row>
    <row r="9493" spans="9:16" x14ac:dyDescent="0.2">
      <c r="I9493" s="158">
        <f t="shared" si="889"/>
        <v>23</v>
      </c>
      <c r="J9493" s="158" t="str">
        <f t="shared" si="892"/>
        <v>EUR</v>
      </c>
      <c r="K9493" s="158" t="str">
        <f t="shared" si="893"/>
        <v>JPY</v>
      </c>
      <c r="L9493" s="158" t="str">
        <f t="shared" si="890"/>
        <v>EURJPY45502</v>
      </c>
      <c r="M9493" s="160">
        <f t="shared" si="894"/>
        <v>45502</v>
      </c>
      <c r="N9493" s="158">
        <v>1</v>
      </c>
      <c r="O9493" s="158">
        <v>166.44</v>
      </c>
      <c r="P9493" s="161">
        <f t="shared" si="891"/>
        <v>166.44</v>
      </c>
    </row>
    <row r="9494" spans="9:16" x14ac:dyDescent="0.2">
      <c r="I9494" s="158">
        <f t="shared" si="889"/>
        <v>23</v>
      </c>
      <c r="J9494" s="158" t="str">
        <f t="shared" si="892"/>
        <v>EUR</v>
      </c>
      <c r="K9494" s="158" t="str">
        <f t="shared" si="893"/>
        <v>JPY</v>
      </c>
      <c r="L9494" s="158" t="str">
        <f t="shared" si="890"/>
        <v>EURJPY45503</v>
      </c>
      <c r="M9494" s="160">
        <f t="shared" si="894"/>
        <v>45503</v>
      </c>
      <c r="N9494" s="158">
        <v>1</v>
      </c>
      <c r="O9494" s="158">
        <v>167.61</v>
      </c>
      <c r="P9494" s="161">
        <f t="shared" si="891"/>
        <v>167.61</v>
      </c>
    </row>
    <row r="9495" spans="9:16" x14ac:dyDescent="0.2">
      <c r="I9495" s="158">
        <f t="shared" si="889"/>
        <v>23</v>
      </c>
      <c r="J9495" s="158" t="str">
        <f t="shared" si="892"/>
        <v>EUR</v>
      </c>
      <c r="K9495" s="158" t="str">
        <f t="shared" si="893"/>
        <v>JPY</v>
      </c>
      <c r="L9495" s="158" t="str">
        <f t="shared" si="890"/>
        <v>EURJPY45504</v>
      </c>
      <c r="M9495" s="160">
        <f t="shared" si="894"/>
        <v>45504</v>
      </c>
      <c r="N9495" s="158">
        <v>1</v>
      </c>
      <c r="O9495" s="158">
        <v>162.76</v>
      </c>
      <c r="P9495" s="161">
        <f t="shared" si="891"/>
        <v>162.76</v>
      </c>
    </row>
    <row r="9496" spans="9:16" x14ac:dyDescent="0.2">
      <c r="I9496" s="158">
        <f t="shared" si="889"/>
        <v>23</v>
      </c>
      <c r="J9496" s="158" t="str">
        <f t="shared" si="892"/>
        <v>EUR</v>
      </c>
      <c r="K9496" s="158" t="str">
        <f t="shared" si="893"/>
        <v>JPY</v>
      </c>
      <c r="L9496" s="158" t="str">
        <f t="shared" si="890"/>
        <v>EURJPY45505</v>
      </c>
      <c r="M9496" s="160">
        <f t="shared" si="894"/>
        <v>45505</v>
      </c>
      <c r="N9496" s="158">
        <v>1</v>
      </c>
      <c r="O9496" s="158">
        <v>162.66</v>
      </c>
      <c r="P9496" s="161">
        <f t="shared" si="891"/>
        <v>162.66</v>
      </c>
    </row>
    <row r="9497" spans="9:16" x14ac:dyDescent="0.2">
      <c r="I9497" s="158">
        <f t="shared" si="889"/>
        <v>23</v>
      </c>
      <c r="J9497" s="158" t="str">
        <f t="shared" si="892"/>
        <v>EUR</v>
      </c>
      <c r="K9497" s="158" t="str">
        <f t="shared" si="893"/>
        <v>JPY</v>
      </c>
      <c r="L9497" s="158" t="str">
        <f t="shared" si="890"/>
        <v>EURJPY45506</v>
      </c>
      <c r="M9497" s="160">
        <f t="shared" si="894"/>
        <v>45506</v>
      </c>
      <c r="N9497" s="158">
        <v>1</v>
      </c>
      <c r="O9497" s="158">
        <v>161.37</v>
      </c>
      <c r="P9497" s="161">
        <f t="shared" si="891"/>
        <v>161.37</v>
      </c>
    </row>
    <row r="9498" spans="9:16" x14ac:dyDescent="0.2">
      <c r="I9498" s="158">
        <f t="shared" si="889"/>
        <v>23</v>
      </c>
      <c r="J9498" s="158" t="str">
        <f t="shared" si="892"/>
        <v>EUR</v>
      </c>
      <c r="K9498" s="158" t="str">
        <f t="shared" si="893"/>
        <v>JPY</v>
      </c>
      <c r="L9498" s="158" t="str">
        <f t="shared" si="890"/>
        <v>EURJPY45507</v>
      </c>
      <c r="M9498" s="160">
        <f t="shared" si="894"/>
        <v>45507</v>
      </c>
      <c r="N9498" s="158">
        <v>1</v>
      </c>
      <c r="O9498" s="158">
        <v>161.37</v>
      </c>
      <c r="P9498" s="161">
        <f t="shared" si="891"/>
        <v>161.37</v>
      </c>
    </row>
    <row r="9499" spans="9:16" x14ac:dyDescent="0.2">
      <c r="I9499" s="158">
        <f t="shared" si="889"/>
        <v>23</v>
      </c>
      <c r="J9499" s="158" t="str">
        <f t="shared" si="892"/>
        <v>EUR</v>
      </c>
      <c r="K9499" s="158" t="str">
        <f t="shared" si="893"/>
        <v>JPY</v>
      </c>
      <c r="L9499" s="158" t="str">
        <f t="shared" si="890"/>
        <v>EURJPY45508</v>
      </c>
      <c r="M9499" s="160">
        <f t="shared" si="894"/>
        <v>45508</v>
      </c>
      <c r="N9499" s="158">
        <v>1</v>
      </c>
      <c r="O9499" s="158">
        <v>161.37</v>
      </c>
      <c r="P9499" s="161">
        <f t="shared" si="891"/>
        <v>161.37</v>
      </c>
    </row>
    <row r="9500" spans="9:16" x14ac:dyDescent="0.2">
      <c r="I9500" s="158">
        <f t="shared" si="889"/>
        <v>23</v>
      </c>
      <c r="J9500" s="158" t="str">
        <f t="shared" si="892"/>
        <v>EUR</v>
      </c>
      <c r="K9500" s="158" t="str">
        <f t="shared" si="893"/>
        <v>JPY</v>
      </c>
      <c r="L9500" s="158" t="str">
        <f t="shared" si="890"/>
        <v>EURJPY45509</v>
      </c>
      <c r="M9500" s="160">
        <f t="shared" si="894"/>
        <v>45509</v>
      </c>
      <c r="N9500" s="158">
        <v>1</v>
      </c>
      <c r="O9500" s="158">
        <v>155.97999999999999</v>
      </c>
      <c r="P9500" s="161">
        <f t="shared" si="891"/>
        <v>155.97999999999999</v>
      </c>
    </row>
    <row r="9501" spans="9:16" x14ac:dyDescent="0.2">
      <c r="I9501" s="158">
        <f t="shared" si="889"/>
        <v>23</v>
      </c>
      <c r="J9501" s="158" t="str">
        <f t="shared" si="892"/>
        <v>EUR</v>
      </c>
      <c r="K9501" s="158" t="str">
        <f t="shared" si="893"/>
        <v>JPY</v>
      </c>
      <c r="L9501" s="158" t="str">
        <f t="shared" si="890"/>
        <v>EURJPY45510</v>
      </c>
      <c r="M9501" s="160">
        <f t="shared" si="894"/>
        <v>45510</v>
      </c>
      <c r="N9501" s="158">
        <v>1</v>
      </c>
      <c r="O9501" s="158">
        <v>158.29</v>
      </c>
      <c r="P9501" s="161">
        <f t="shared" si="891"/>
        <v>158.29</v>
      </c>
    </row>
    <row r="9502" spans="9:16" x14ac:dyDescent="0.2">
      <c r="I9502" s="158">
        <f t="shared" si="889"/>
        <v>23</v>
      </c>
      <c r="J9502" s="158" t="str">
        <f t="shared" si="892"/>
        <v>EUR</v>
      </c>
      <c r="K9502" s="158" t="str">
        <f t="shared" si="893"/>
        <v>JPY</v>
      </c>
      <c r="L9502" s="158" t="str">
        <f t="shared" si="890"/>
        <v>EURJPY45511</v>
      </c>
      <c r="M9502" s="160">
        <f t="shared" si="894"/>
        <v>45511</v>
      </c>
      <c r="N9502" s="158">
        <v>1</v>
      </c>
      <c r="O9502" s="158">
        <v>160.62</v>
      </c>
      <c r="P9502" s="161">
        <f t="shared" si="891"/>
        <v>160.62</v>
      </c>
    </row>
    <row r="9503" spans="9:16" x14ac:dyDescent="0.2">
      <c r="I9503" s="158">
        <f t="shared" si="889"/>
        <v>23</v>
      </c>
      <c r="J9503" s="158" t="str">
        <f t="shared" si="892"/>
        <v>EUR</v>
      </c>
      <c r="K9503" s="158" t="str">
        <f t="shared" si="893"/>
        <v>JPY</v>
      </c>
      <c r="L9503" s="158" t="str">
        <f t="shared" si="890"/>
        <v>EURJPY45512</v>
      </c>
      <c r="M9503" s="160">
        <f t="shared" si="894"/>
        <v>45512</v>
      </c>
      <c r="N9503" s="158">
        <v>1</v>
      </c>
      <c r="O9503" s="158">
        <v>159.74</v>
      </c>
      <c r="P9503" s="161">
        <f t="shared" si="891"/>
        <v>159.74</v>
      </c>
    </row>
    <row r="9504" spans="9:16" x14ac:dyDescent="0.2">
      <c r="I9504" s="158">
        <f t="shared" si="889"/>
        <v>23</v>
      </c>
      <c r="J9504" s="158" t="str">
        <f t="shared" si="892"/>
        <v>EUR</v>
      </c>
      <c r="K9504" s="158" t="str">
        <f t="shared" si="893"/>
        <v>JPY</v>
      </c>
      <c r="L9504" s="158" t="str">
        <f t="shared" si="890"/>
        <v>EURJPY45513</v>
      </c>
      <c r="M9504" s="160">
        <f t="shared" si="894"/>
        <v>45513</v>
      </c>
      <c r="N9504" s="158">
        <v>1</v>
      </c>
      <c r="O9504" s="158">
        <v>160.33000000000001</v>
      </c>
      <c r="P9504" s="161">
        <f t="shared" si="891"/>
        <v>160.33000000000001</v>
      </c>
    </row>
    <row r="9505" spans="9:16" x14ac:dyDescent="0.2">
      <c r="I9505" s="158">
        <f t="shared" si="889"/>
        <v>23</v>
      </c>
      <c r="J9505" s="158" t="str">
        <f t="shared" si="892"/>
        <v>EUR</v>
      </c>
      <c r="K9505" s="158" t="str">
        <f t="shared" si="893"/>
        <v>JPY</v>
      </c>
      <c r="L9505" s="158" t="str">
        <f t="shared" si="890"/>
        <v>EURJPY45514</v>
      </c>
      <c r="M9505" s="160">
        <f t="shared" si="894"/>
        <v>45514</v>
      </c>
      <c r="N9505" s="158">
        <v>1</v>
      </c>
      <c r="O9505" s="158">
        <v>160.33000000000001</v>
      </c>
      <c r="P9505" s="161">
        <f t="shared" si="891"/>
        <v>160.33000000000001</v>
      </c>
    </row>
    <row r="9506" spans="9:16" x14ac:dyDescent="0.2">
      <c r="I9506" s="158">
        <f t="shared" si="889"/>
        <v>23</v>
      </c>
      <c r="J9506" s="158" t="str">
        <f t="shared" si="892"/>
        <v>EUR</v>
      </c>
      <c r="K9506" s="158" t="str">
        <f t="shared" si="893"/>
        <v>JPY</v>
      </c>
      <c r="L9506" s="158" t="str">
        <f t="shared" si="890"/>
        <v>EURJPY45515</v>
      </c>
      <c r="M9506" s="160">
        <f t="shared" si="894"/>
        <v>45515</v>
      </c>
      <c r="N9506" s="158">
        <v>1</v>
      </c>
      <c r="O9506" s="158">
        <v>160.33000000000001</v>
      </c>
      <c r="P9506" s="161">
        <f t="shared" si="891"/>
        <v>160.33000000000001</v>
      </c>
    </row>
    <row r="9507" spans="9:16" x14ac:dyDescent="0.2">
      <c r="I9507" s="158">
        <f t="shared" si="889"/>
        <v>23</v>
      </c>
      <c r="J9507" s="158" t="str">
        <f t="shared" si="892"/>
        <v>EUR</v>
      </c>
      <c r="K9507" s="158" t="str">
        <f t="shared" si="893"/>
        <v>JPY</v>
      </c>
      <c r="L9507" s="158" t="str">
        <f t="shared" si="890"/>
        <v>EURJPY45516</v>
      </c>
      <c r="M9507" s="160">
        <f t="shared" si="894"/>
        <v>45516</v>
      </c>
      <c r="N9507" s="158">
        <v>1</v>
      </c>
      <c r="O9507" s="158">
        <v>161.25</v>
      </c>
      <c r="P9507" s="161">
        <f t="shared" si="891"/>
        <v>161.25</v>
      </c>
    </row>
    <row r="9508" spans="9:16" x14ac:dyDescent="0.2">
      <c r="I9508" s="158">
        <f t="shared" si="889"/>
        <v>23</v>
      </c>
      <c r="J9508" s="158" t="str">
        <f t="shared" si="892"/>
        <v>EUR</v>
      </c>
      <c r="K9508" s="158" t="str">
        <f t="shared" si="893"/>
        <v>JPY</v>
      </c>
      <c r="L9508" s="158" t="str">
        <f t="shared" si="890"/>
        <v>EURJPY45517</v>
      </c>
      <c r="M9508" s="160">
        <f t="shared" si="894"/>
        <v>45517</v>
      </c>
      <c r="N9508" s="158">
        <v>1</v>
      </c>
      <c r="O9508" s="158">
        <v>161.16999999999999</v>
      </c>
      <c r="P9508" s="161">
        <f t="shared" si="891"/>
        <v>161.16999999999999</v>
      </c>
    </row>
    <row r="9509" spans="9:16" x14ac:dyDescent="0.2">
      <c r="I9509" s="158">
        <f t="shared" si="889"/>
        <v>23</v>
      </c>
      <c r="J9509" s="158" t="str">
        <f t="shared" si="892"/>
        <v>EUR</v>
      </c>
      <c r="K9509" s="158" t="str">
        <f t="shared" si="893"/>
        <v>JPY</v>
      </c>
      <c r="L9509" s="158" t="str">
        <f t="shared" si="890"/>
        <v>EURJPY45518</v>
      </c>
      <c r="M9509" s="160">
        <f t="shared" si="894"/>
        <v>45518</v>
      </c>
      <c r="N9509" s="158">
        <v>1</v>
      </c>
      <c r="O9509" s="158">
        <v>161.97999999999999</v>
      </c>
      <c r="P9509" s="161">
        <f t="shared" si="891"/>
        <v>161.97999999999999</v>
      </c>
    </row>
    <row r="9510" spans="9:16" x14ac:dyDescent="0.2">
      <c r="I9510" s="158">
        <f t="shared" si="889"/>
        <v>23</v>
      </c>
      <c r="J9510" s="158" t="str">
        <f t="shared" si="892"/>
        <v>EUR</v>
      </c>
      <c r="K9510" s="158" t="str">
        <f t="shared" si="893"/>
        <v>JPY</v>
      </c>
      <c r="L9510" s="158" t="str">
        <f t="shared" si="890"/>
        <v>EURJPY45519</v>
      </c>
      <c r="M9510" s="160">
        <f t="shared" si="894"/>
        <v>45519</v>
      </c>
      <c r="N9510" s="158">
        <v>1</v>
      </c>
      <c r="O9510" s="158">
        <v>162.13999999999999</v>
      </c>
      <c r="P9510" s="161">
        <f t="shared" si="891"/>
        <v>162.13999999999999</v>
      </c>
    </row>
    <row r="9511" spans="9:16" x14ac:dyDescent="0.2">
      <c r="I9511" s="158">
        <f t="shared" si="889"/>
        <v>23</v>
      </c>
      <c r="J9511" s="158" t="str">
        <f t="shared" si="892"/>
        <v>EUR</v>
      </c>
      <c r="K9511" s="158" t="str">
        <f t="shared" si="893"/>
        <v>JPY</v>
      </c>
      <c r="L9511" s="158" t="str">
        <f t="shared" si="890"/>
        <v>EURJPY45520</v>
      </c>
      <c r="M9511" s="160">
        <f t="shared" si="894"/>
        <v>45520</v>
      </c>
      <c r="N9511" s="158">
        <v>1</v>
      </c>
      <c r="O9511" s="158">
        <v>162.72</v>
      </c>
      <c r="P9511" s="161">
        <f t="shared" si="891"/>
        <v>162.72</v>
      </c>
    </row>
    <row r="9512" spans="9:16" x14ac:dyDescent="0.2">
      <c r="I9512" s="158">
        <f t="shared" si="889"/>
        <v>23</v>
      </c>
      <c r="J9512" s="158" t="str">
        <f t="shared" si="892"/>
        <v>EUR</v>
      </c>
      <c r="K9512" s="158" t="str">
        <f t="shared" si="893"/>
        <v>JPY</v>
      </c>
      <c r="L9512" s="158" t="str">
        <f t="shared" si="890"/>
        <v>EURJPY45521</v>
      </c>
      <c r="M9512" s="160">
        <f t="shared" si="894"/>
        <v>45521</v>
      </c>
      <c r="N9512" s="158">
        <v>1</v>
      </c>
      <c r="O9512" s="158">
        <v>162.72</v>
      </c>
      <c r="P9512" s="161">
        <f t="shared" si="891"/>
        <v>162.72</v>
      </c>
    </row>
    <row r="9513" spans="9:16" x14ac:dyDescent="0.2">
      <c r="I9513" s="158">
        <f t="shared" si="889"/>
        <v>23</v>
      </c>
      <c r="J9513" s="158" t="str">
        <f t="shared" si="892"/>
        <v>EUR</v>
      </c>
      <c r="K9513" s="158" t="str">
        <f t="shared" si="893"/>
        <v>JPY</v>
      </c>
      <c r="L9513" s="158" t="str">
        <f t="shared" si="890"/>
        <v>EURJPY45522</v>
      </c>
      <c r="M9513" s="160">
        <f t="shared" si="894"/>
        <v>45522</v>
      </c>
      <c r="N9513" s="158">
        <v>1</v>
      </c>
      <c r="O9513" s="158">
        <v>162.72</v>
      </c>
      <c r="P9513" s="161">
        <f t="shared" si="891"/>
        <v>162.72</v>
      </c>
    </row>
    <row r="9514" spans="9:16" x14ac:dyDescent="0.2">
      <c r="I9514" s="158">
        <f t="shared" ref="I9514:I9577" si="895">IF(M9513=$G$2,I9513+1,I9513)</f>
        <v>23</v>
      </c>
      <c r="J9514" s="158" t="str">
        <f t="shared" si="892"/>
        <v>EUR</v>
      </c>
      <c r="K9514" s="158" t="str">
        <f t="shared" si="893"/>
        <v>JPY</v>
      </c>
      <c r="L9514" s="158" t="str">
        <f t="shared" si="890"/>
        <v>EURJPY45523</v>
      </c>
      <c r="M9514" s="160">
        <f t="shared" si="894"/>
        <v>45523</v>
      </c>
      <c r="N9514" s="158">
        <v>1</v>
      </c>
      <c r="O9514" s="158">
        <v>161.22</v>
      </c>
      <c r="P9514" s="161">
        <f t="shared" si="891"/>
        <v>161.22</v>
      </c>
    </row>
    <row r="9515" spans="9:16" x14ac:dyDescent="0.2">
      <c r="I9515" s="158">
        <f t="shared" si="895"/>
        <v>23</v>
      </c>
      <c r="J9515" s="158" t="str">
        <f t="shared" si="892"/>
        <v>EUR</v>
      </c>
      <c r="K9515" s="158" t="str">
        <f t="shared" si="893"/>
        <v>JPY</v>
      </c>
      <c r="L9515" s="158" t="str">
        <f t="shared" si="890"/>
        <v>EURJPY45524</v>
      </c>
      <c r="M9515" s="160">
        <f t="shared" si="894"/>
        <v>45524</v>
      </c>
      <c r="N9515" s="158">
        <v>1</v>
      </c>
      <c r="O9515" s="158">
        <v>162.18</v>
      </c>
      <c r="P9515" s="161">
        <f t="shared" si="891"/>
        <v>162.18</v>
      </c>
    </row>
    <row r="9516" spans="9:16" x14ac:dyDescent="0.2">
      <c r="I9516" s="158">
        <f t="shared" si="895"/>
        <v>23</v>
      </c>
      <c r="J9516" s="158" t="str">
        <f t="shared" si="892"/>
        <v>EUR</v>
      </c>
      <c r="K9516" s="158" t="str">
        <f t="shared" si="893"/>
        <v>JPY</v>
      </c>
      <c r="L9516" s="158" t="str">
        <f t="shared" si="890"/>
        <v>EURJPY45525</v>
      </c>
      <c r="M9516" s="160">
        <f t="shared" si="894"/>
        <v>45525</v>
      </c>
      <c r="N9516" s="158">
        <v>1</v>
      </c>
      <c r="O9516" s="158">
        <v>162.26</v>
      </c>
      <c r="P9516" s="161">
        <f t="shared" si="891"/>
        <v>162.26</v>
      </c>
    </row>
    <row r="9517" spans="9:16" x14ac:dyDescent="0.2">
      <c r="I9517" s="158">
        <f t="shared" si="895"/>
        <v>23</v>
      </c>
      <c r="J9517" s="158" t="str">
        <f t="shared" si="892"/>
        <v>EUR</v>
      </c>
      <c r="K9517" s="158" t="str">
        <f t="shared" si="893"/>
        <v>JPY</v>
      </c>
      <c r="L9517" s="158" t="str">
        <f t="shared" si="890"/>
        <v>EURJPY45526</v>
      </c>
      <c r="M9517" s="160">
        <f t="shared" si="894"/>
        <v>45526</v>
      </c>
      <c r="N9517" s="158">
        <v>1</v>
      </c>
      <c r="O9517" s="158">
        <v>162.63999999999999</v>
      </c>
      <c r="P9517" s="161">
        <f t="shared" si="891"/>
        <v>162.63999999999999</v>
      </c>
    </row>
    <row r="9518" spans="9:16" x14ac:dyDescent="0.2">
      <c r="I9518" s="158">
        <f t="shared" si="895"/>
        <v>23</v>
      </c>
      <c r="J9518" s="158" t="str">
        <f t="shared" si="892"/>
        <v>EUR</v>
      </c>
      <c r="K9518" s="158" t="str">
        <f t="shared" si="893"/>
        <v>JPY</v>
      </c>
      <c r="L9518" s="158" t="str">
        <f t="shared" si="890"/>
        <v>EURJPY45527</v>
      </c>
      <c r="M9518" s="160">
        <f t="shared" si="894"/>
        <v>45527</v>
      </c>
      <c r="N9518" s="158">
        <v>1</v>
      </c>
      <c r="O9518" s="158">
        <v>162.37</v>
      </c>
      <c r="P9518" s="161">
        <f t="shared" si="891"/>
        <v>162.37</v>
      </c>
    </row>
    <row r="9519" spans="9:16" x14ac:dyDescent="0.2">
      <c r="I9519" s="158">
        <f t="shared" si="895"/>
        <v>23</v>
      </c>
      <c r="J9519" s="158" t="str">
        <f t="shared" si="892"/>
        <v>EUR</v>
      </c>
      <c r="K9519" s="158" t="str">
        <f t="shared" si="893"/>
        <v>JPY</v>
      </c>
      <c r="L9519" s="158" t="str">
        <f t="shared" si="890"/>
        <v>EURJPY45528</v>
      </c>
      <c r="M9519" s="160">
        <f t="shared" si="894"/>
        <v>45528</v>
      </c>
      <c r="N9519" s="158">
        <v>1</v>
      </c>
      <c r="O9519" s="158">
        <v>162.37</v>
      </c>
      <c r="P9519" s="161">
        <f t="shared" si="891"/>
        <v>162.37</v>
      </c>
    </row>
    <row r="9520" spans="9:16" x14ac:dyDescent="0.2">
      <c r="I9520" s="158">
        <f t="shared" si="895"/>
        <v>23</v>
      </c>
      <c r="J9520" s="158" t="str">
        <f t="shared" si="892"/>
        <v>EUR</v>
      </c>
      <c r="K9520" s="158" t="str">
        <f t="shared" si="893"/>
        <v>JPY</v>
      </c>
      <c r="L9520" s="158" t="str">
        <f t="shared" si="890"/>
        <v>EURJPY45529</v>
      </c>
      <c r="M9520" s="160">
        <f t="shared" si="894"/>
        <v>45529</v>
      </c>
      <c r="N9520" s="158">
        <v>1</v>
      </c>
      <c r="O9520" s="158">
        <v>162.37</v>
      </c>
      <c r="P9520" s="161">
        <f t="shared" si="891"/>
        <v>162.37</v>
      </c>
    </row>
    <row r="9521" spans="9:16" x14ac:dyDescent="0.2">
      <c r="I9521" s="158">
        <f t="shared" si="895"/>
        <v>23</v>
      </c>
      <c r="J9521" s="158" t="str">
        <f t="shared" si="892"/>
        <v>EUR</v>
      </c>
      <c r="K9521" s="158" t="str">
        <f t="shared" si="893"/>
        <v>JPY</v>
      </c>
      <c r="L9521" s="158" t="str">
        <f t="shared" si="890"/>
        <v>EURJPY45530</v>
      </c>
      <c r="M9521" s="160">
        <f t="shared" si="894"/>
        <v>45530</v>
      </c>
      <c r="N9521" s="158">
        <v>1</v>
      </c>
      <c r="O9521" s="158">
        <v>160.94</v>
      </c>
      <c r="P9521" s="161">
        <f t="shared" si="891"/>
        <v>160.94</v>
      </c>
    </row>
    <row r="9522" spans="9:16" x14ac:dyDescent="0.2">
      <c r="I9522" s="158">
        <f t="shared" si="895"/>
        <v>23</v>
      </c>
      <c r="J9522" s="158" t="str">
        <f t="shared" si="892"/>
        <v>EUR</v>
      </c>
      <c r="K9522" s="158" t="str">
        <f t="shared" si="893"/>
        <v>JPY</v>
      </c>
      <c r="L9522" s="158" t="str">
        <f t="shared" si="890"/>
        <v>EURJPY45531</v>
      </c>
      <c r="M9522" s="160">
        <f t="shared" si="894"/>
        <v>45531</v>
      </c>
      <c r="N9522" s="158">
        <v>1</v>
      </c>
      <c r="O9522" s="158">
        <v>161.24</v>
      </c>
      <c r="P9522" s="161">
        <f t="shared" si="891"/>
        <v>161.24</v>
      </c>
    </row>
    <row r="9523" spans="9:16" x14ac:dyDescent="0.2">
      <c r="I9523" s="158">
        <f t="shared" si="895"/>
        <v>23</v>
      </c>
      <c r="J9523" s="158" t="str">
        <f t="shared" si="892"/>
        <v>EUR</v>
      </c>
      <c r="K9523" s="158" t="str">
        <f t="shared" si="893"/>
        <v>JPY</v>
      </c>
      <c r="L9523" s="158" t="str">
        <f t="shared" si="890"/>
        <v>EURJPY45532</v>
      </c>
      <c r="M9523" s="160">
        <f t="shared" si="894"/>
        <v>45532</v>
      </c>
      <c r="N9523" s="158">
        <v>1</v>
      </c>
      <c r="O9523" s="158">
        <v>160.57</v>
      </c>
      <c r="P9523" s="161">
        <f t="shared" si="891"/>
        <v>160.57</v>
      </c>
    </row>
    <row r="9524" spans="9:16" x14ac:dyDescent="0.2">
      <c r="I9524" s="158">
        <f t="shared" si="895"/>
        <v>23</v>
      </c>
      <c r="J9524" s="158" t="str">
        <f t="shared" si="892"/>
        <v>EUR</v>
      </c>
      <c r="K9524" s="158" t="str">
        <f t="shared" si="893"/>
        <v>JPY</v>
      </c>
      <c r="L9524" s="158" t="str">
        <f t="shared" si="890"/>
        <v>EURJPY45533</v>
      </c>
      <c r="M9524" s="160">
        <f t="shared" si="894"/>
        <v>45533</v>
      </c>
      <c r="N9524" s="158">
        <v>1</v>
      </c>
      <c r="O9524" s="158">
        <v>160.36000000000001</v>
      </c>
      <c r="P9524" s="161">
        <f t="shared" si="891"/>
        <v>160.36000000000001</v>
      </c>
    </row>
    <row r="9525" spans="9:16" x14ac:dyDescent="0.2">
      <c r="I9525" s="158">
        <f t="shared" si="895"/>
        <v>23</v>
      </c>
      <c r="J9525" s="158" t="str">
        <f t="shared" si="892"/>
        <v>EUR</v>
      </c>
      <c r="K9525" s="158" t="str">
        <f t="shared" si="893"/>
        <v>JPY</v>
      </c>
      <c r="L9525" s="158" t="str">
        <f t="shared" si="890"/>
        <v>EURJPY45534</v>
      </c>
      <c r="M9525" s="160">
        <f t="shared" si="894"/>
        <v>45534</v>
      </c>
      <c r="N9525" s="158">
        <v>1</v>
      </c>
      <c r="O9525" s="158">
        <v>161.19</v>
      </c>
      <c r="P9525" s="161">
        <f t="shared" si="891"/>
        <v>161.19</v>
      </c>
    </row>
    <row r="9526" spans="9:16" x14ac:dyDescent="0.2">
      <c r="I9526" s="158">
        <f t="shared" si="895"/>
        <v>23</v>
      </c>
      <c r="J9526" s="158" t="str">
        <f t="shared" si="892"/>
        <v>EUR</v>
      </c>
      <c r="K9526" s="158" t="str">
        <f t="shared" si="893"/>
        <v>JPY</v>
      </c>
      <c r="L9526" s="158" t="str">
        <f t="shared" si="890"/>
        <v>EURJPY45535</v>
      </c>
      <c r="M9526" s="160">
        <f t="shared" si="894"/>
        <v>45535</v>
      </c>
      <c r="N9526" s="158">
        <v>1</v>
      </c>
      <c r="O9526" s="158">
        <v>161.19</v>
      </c>
      <c r="P9526" s="161">
        <f t="shared" si="891"/>
        <v>161.19</v>
      </c>
    </row>
    <row r="9527" spans="9:16" x14ac:dyDescent="0.2">
      <c r="I9527" s="158">
        <f t="shared" si="895"/>
        <v>23</v>
      </c>
      <c r="J9527" s="158" t="str">
        <f t="shared" si="892"/>
        <v>EUR</v>
      </c>
      <c r="K9527" s="158" t="str">
        <f t="shared" si="893"/>
        <v>JPY</v>
      </c>
      <c r="L9527" s="158" t="str">
        <f t="shared" si="890"/>
        <v>EURJPY45536</v>
      </c>
      <c r="M9527" s="160">
        <f t="shared" si="894"/>
        <v>45536</v>
      </c>
      <c r="N9527" s="158">
        <v>1</v>
      </c>
      <c r="O9527" s="158">
        <v>161.19</v>
      </c>
      <c r="P9527" s="161">
        <f t="shared" si="891"/>
        <v>161.19</v>
      </c>
    </row>
    <row r="9528" spans="9:16" x14ac:dyDescent="0.2">
      <c r="I9528" s="158">
        <f t="shared" si="895"/>
        <v>23</v>
      </c>
      <c r="J9528" s="158" t="str">
        <f t="shared" si="892"/>
        <v>EUR</v>
      </c>
      <c r="K9528" s="158" t="str">
        <f t="shared" si="893"/>
        <v>JPY</v>
      </c>
      <c r="L9528" s="158" t="str">
        <f t="shared" si="890"/>
        <v>EURJPY45537</v>
      </c>
      <c r="M9528" s="160">
        <f t="shared" si="894"/>
        <v>45537</v>
      </c>
      <c r="N9528" s="158">
        <v>1</v>
      </c>
      <c r="O9528" s="158">
        <v>162.56</v>
      </c>
      <c r="P9528" s="161">
        <f t="shared" si="891"/>
        <v>162.56</v>
      </c>
    </row>
    <row r="9529" spans="9:16" x14ac:dyDescent="0.2">
      <c r="I9529" s="158">
        <f t="shared" si="895"/>
        <v>23</v>
      </c>
      <c r="J9529" s="158" t="str">
        <f t="shared" si="892"/>
        <v>EUR</v>
      </c>
      <c r="K9529" s="158" t="str">
        <f t="shared" si="893"/>
        <v>JPY</v>
      </c>
      <c r="L9529" s="158" t="str">
        <f t="shared" si="890"/>
        <v>EURJPY45538</v>
      </c>
      <c r="M9529" s="160">
        <f t="shared" si="894"/>
        <v>45538</v>
      </c>
      <c r="N9529" s="158">
        <v>1</v>
      </c>
      <c r="O9529" s="158">
        <v>161.26</v>
      </c>
      <c r="P9529" s="161">
        <f t="shared" si="891"/>
        <v>161.26</v>
      </c>
    </row>
    <row r="9530" spans="9:16" x14ac:dyDescent="0.2">
      <c r="I9530" s="158">
        <f t="shared" si="895"/>
        <v>23</v>
      </c>
      <c r="J9530" s="158" t="str">
        <f t="shared" si="892"/>
        <v>EUR</v>
      </c>
      <c r="K9530" s="158" t="str">
        <f t="shared" si="893"/>
        <v>JPY</v>
      </c>
      <c r="L9530" s="158" t="str">
        <f t="shared" si="890"/>
        <v>EURJPY45539</v>
      </c>
      <c r="M9530" s="160">
        <f t="shared" si="894"/>
        <v>45539</v>
      </c>
      <c r="N9530" s="158">
        <v>1</v>
      </c>
      <c r="O9530" s="158">
        <v>160.26</v>
      </c>
      <c r="P9530" s="161">
        <f t="shared" si="891"/>
        <v>160.26</v>
      </c>
    </row>
    <row r="9531" spans="9:16" x14ac:dyDescent="0.2">
      <c r="I9531" s="158">
        <f t="shared" si="895"/>
        <v>23</v>
      </c>
      <c r="J9531" s="158" t="str">
        <f t="shared" si="892"/>
        <v>EUR</v>
      </c>
      <c r="K9531" s="158" t="str">
        <f t="shared" si="893"/>
        <v>JPY</v>
      </c>
      <c r="L9531" s="158" t="str">
        <f t="shared" si="890"/>
        <v>EURJPY45540</v>
      </c>
      <c r="M9531" s="160">
        <f t="shared" si="894"/>
        <v>45540</v>
      </c>
      <c r="N9531" s="158">
        <v>1</v>
      </c>
      <c r="O9531" s="158">
        <v>159.19999999999999</v>
      </c>
      <c r="P9531" s="161">
        <f t="shared" si="891"/>
        <v>159.19999999999999</v>
      </c>
    </row>
    <row r="9532" spans="9:16" x14ac:dyDescent="0.2">
      <c r="I9532" s="158">
        <f t="shared" si="895"/>
        <v>23</v>
      </c>
      <c r="J9532" s="158" t="str">
        <f t="shared" si="892"/>
        <v>EUR</v>
      </c>
      <c r="K9532" s="158" t="str">
        <f t="shared" si="893"/>
        <v>JPY</v>
      </c>
      <c r="L9532" s="158" t="str">
        <f t="shared" si="890"/>
        <v>EURJPY45541</v>
      </c>
      <c r="M9532" s="160">
        <f t="shared" si="894"/>
        <v>45541</v>
      </c>
      <c r="N9532" s="158">
        <v>1</v>
      </c>
      <c r="O9532" s="158">
        <v>158.93</v>
      </c>
      <c r="P9532" s="161">
        <f t="shared" si="891"/>
        <v>158.93</v>
      </c>
    </row>
    <row r="9533" spans="9:16" x14ac:dyDescent="0.2">
      <c r="I9533" s="158">
        <f t="shared" si="895"/>
        <v>23</v>
      </c>
      <c r="J9533" s="158" t="str">
        <f t="shared" si="892"/>
        <v>EUR</v>
      </c>
      <c r="K9533" s="158" t="str">
        <f t="shared" si="893"/>
        <v>JPY</v>
      </c>
      <c r="L9533" s="158" t="str">
        <f t="shared" si="890"/>
        <v>EURJPY45542</v>
      </c>
      <c r="M9533" s="160">
        <f t="shared" si="894"/>
        <v>45542</v>
      </c>
      <c r="N9533" s="158">
        <v>1</v>
      </c>
      <c r="O9533" s="158">
        <v>158.93</v>
      </c>
      <c r="P9533" s="161">
        <f t="shared" si="891"/>
        <v>158.93</v>
      </c>
    </row>
    <row r="9534" spans="9:16" x14ac:dyDescent="0.2">
      <c r="I9534" s="158">
        <f t="shared" si="895"/>
        <v>23</v>
      </c>
      <c r="J9534" s="158" t="str">
        <f t="shared" si="892"/>
        <v>EUR</v>
      </c>
      <c r="K9534" s="158" t="str">
        <f t="shared" si="893"/>
        <v>JPY</v>
      </c>
      <c r="L9534" s="158" t="str">
        <f t="shared" si="890"/>
        <v>EURJPY45543</v>
      </c>
      <c r="M9534" s="160">
        <f t="shared" si="894"/>
        <v>45543</v>
      </c>
      <c r="N9534" s="158">
        <v>1</v>
      </c>
      <c r="O9534" s="158">
        <v>158.93</v>
      </c>
      <c r="P9534" s="161">
        <f t="shared" si="891"/>
        <v>158.93</v>
      </c>
    </row>
    <row r="9535" spans="9:16" x14ac:dyDescent="0.2">
      <c r="I9535" s="158">
        <f t="shared" si="895"/>
        <v>23</v>
      </c>
      <c r="J9535" s="158" t="str">
        <f t="shared" si="892"/>
        <v>EUR</v>
      </c>
      <c r="K9535" s="158" t="str">
        <f t="shared" si="893"/>
        <v>JPY</v>
      </c>
      <c r="L9535" s="158" t="str">
        <f t="shared" si="890"/>
        <v>EURJPY45544</v>
      </c>
      <c r="M9535" s="160">
        <f t="shared" si="894"/>
        <v>45544</v>
      </c>
      <c r="N9535" s="158">
        <v>1</v>
      </c>
      <c r="O9535" s="158">
        <v>158.53</v>
      </c>
      <c r="P9535" s="161">
        <f t="shared" si="891"/>
        <v>158.53</v>
      </c>
    </row>
    <row r="9536" spans="9:16" x14ac:dyDescent="0.2">
      <c r="I9536" s="158">
        <f t="shared" si="895"/>
        <v>23</v>
      </c>
      <c r="J9536" s="158" t="str">
        <f t="shared" si="892"/>
        <v>EUR</v>
      </c>
      <c r="K9536" s="158" t="str">
        <f t="shared" si="893"/>
        <v>JPY</v>
      </c>
      <c r="L9536" s="158" t="str">
        <f t="shared" si="890"/>
        <v>EURJPY45545</v>
      </c>
      <c r="M9536" s="160">
        <f t="shared" si="894"/>
        <v>45545</v>
      </c>
      <c r="N9536" s="158">
        <v>1</v>
      </c>
      <c r="O9536" s="158">
        <v>157.81</v>
      </c>
      <c r="P9536" s="161">
        <f t="shared" si="891"/>
        <v>157.81</v>
      </c>
    </row>
    <row r="9537" spans="9:16" x14ac:dyDescent="0.2">
      <c r="I9537" s="158">
        <f t="shared" si="895"/>
        <v>23</v>
      </c>
      <c r="J9537" s="158" t="str">
        <f t="shared" si="892"/>
        <v>EUR</v>
      </c>
      <c r="K9537" s="158" t="str">
        <f t="shared" si="893"/>
        <v>JPY</v>
      </c>
      <c r="L9537" s="158" t="str">
        <f t="shared" si="890"/>
        <v>EURJPY45546</v>
      </c>
      <c r="M9537" s="160">
        <f t="shared" si="894"/>
        <v>45546</v>
      </c>
      <c r="N9537" s="158">
        <v>1</v>
      </c>
      <c r="O9537" s="158">
        <v>156.6</v>
      </c>
      <c r="P9537" s="161">
        <f t="shared" si="891"/>
        <v>156.6</v>
      </c>
    </row>
    <row r="9538" spans="9:16" x14ac:dyDescent="0.2">
      <c r="I9538" s="158">
        <f t="shared" si="895"/>
        <v>23</v>
      </c>
      <c r="J9538" s="158" t="str">
        <f t="shared" si="892"/>
        <v>EUR</v>
      </c>
      <c r="K9538" s="158" t="str">
        <f t="shared" si="893"/>
        <v>JPY</v>
      </c>
      <c r="L9538" s="158" t="str">
        <f t="shared" si="890"/>
        <v>EURJPY45547</v>
      </c>
      <c r="M9538" s="160">
        <f t="shared" si="894"/>
        <v>45547</v>
      </c>
      <c r="N9538" s="158">
        <v>1</v>
      </c>
      <c r="O9538" s="158">
        <v>157.02000000000001</v>
      </c>
      <c r="P9538" s="161">
        <f t="shared" si="891"/>
        <v>157.02000000000001</v>
      </c>
    </row>
    <row r="9539" spans="9:16" x14ac:dyDescent="0.2">
      <c r="I9539" s="158">
        <f t="shared" si="895"/>
        <v>23</v>
      </c>
      <c r="J9539" s="158" t="str">
        <f t="shared" si="892"/>
        <v>EUR</v>
      </c>
      <c r="K9539" s="158" t="str">
        <f t="shared" si="893"/>
        <v>JPY</v>
      </c>
      <c r="L9539" s="158" t="str">
        <f t="shared" ref="L9539:L9602" si="896">J9539&amp;K9539&amp;M9539</f>
        <v>EURJPY45548</v>
      </c>
      <c r="M9539" s="160">
        <f t="shared" si="894"/>
        <v>45548</v>
      </c>
      <c r="N9539" s="158">
        <v>1</v>
      </c>
      <c r="O9539" s="158">
        <v>156.16999999999999</v>
      </c>
      <c r="P9539" s="161">
        <f t="shared" ref="P9539:P9602" si="897">ROUND(N9539*O9539,4)</f>
        <v>156.16999999999999</v>
      </c>
    </row>
    <row r="9540" spans="9:16" x14ac:dyDescent="0.2">
      <c r="I9540" s="158">
        <f t="shared" si="895"/>
        <v>23</v>
      </c>
      <c r="J9540" s="158" t="str">
        <f t="shared" ref="J9540:J9603" si="898">VLOOKUP($I9540,$A:$C,2,FALSE)</f>
        <v>EUR</v>
      </c>
      <c r="K9540" s="158" t="str">
        <f t="shared" ref="K9540:K9603" si="899">VLOOKUP($I9540,$A:$C,3,FALSE)</f>
        <v>JPY</v>
      </c>
      <c r="L9540" s="158" t="str">
        <f t="shared" si="896"/>
        <v>EURJPY45549</v>
      </c>
      <c r="M9540" s="160">
        <f t="shared" ref="M9540:M9603" si="900">IF(I9540=I9539,M9539+1,$G$1)</f>
        <v>45549</v>
      </c>
      <c r="N9540" s="158">
        <v>1</v>
      </c>
      <c r="O9540" s="158">
        <v>156.16999999999999</v>
      </c>
      <c r="P9540" s="161">
        <f t="shared" si="897"/>
        <v>156.16999999999999</v>
      </c>
    </row>
    <row r="9541" spans="9:16" x14ac:dyDescent="0.2">
      <c r="I9541" s="158">
        <f t="shared" si="895"/>
        <v>23</v>
      </c>
      <c r="J9541" s="158" t="str">
        <f t="shared" si="898"/>
        <v>EUR</v>
      </c>
      <c r="K9541" s="158" t="str">
        <f t="shared" si="899"/>
        <v>JPY</v>
      </c>
      <c r="L9541" s="158" t="str">
        <f t="shared" si="896"/>
        <v>EURJPY45550</v>
      </c>
      <c r="M9541" s="160">
        <f t="shared" si="900"/>
        <v>45550</v>
      </c>
      <c r="N9541" s="158">
        <v>1</v>
      </c>
      <c r="O9541" s="158">
        <v>156.16999999999999</v>
      </c>
      <c r="P9541" s="161">
        <f t="shared" si="897"/>
        <v>156.16999999999999</v>
      </c>
    </row>
    <row r="9542" spans="9:16" x14ac:dyDescent="0.2">
      <c r="I9542" s="158">
        <f t="shared" si="895"/>
        <v>23</v>
      </c>
      <c r="J9542" s="158" t="str">
        <f t="shared" si="898"/>
        <v>EUR</v>
      </c>
      <c r="K9542" s="158" t="str">
        <f t="shared" si="899"/>
        <v>JPY</v>
      </c>
      <c r="L9542" s="158" t="str">
        <f t="shared" si="896"/>
        <v>EURJPY45551</v>
      </c>
      <c r="M9542" s="160">
        <f t="shared" si="900"/>
        <v>45551</v>
      </c>
      <c r="N9542" s="158">
        <v>1</v>
      </c>
      <c r="O9542" s="158">
        <v>155.66</v>
      </c>
      <c r="P9542" s="161">
        <f t="shared" si="897"/>
        <v>155.66</v>
      </c>
    </row>
    <row r="9543" spans="9:16" x14ac:dyDescent="0.2">
      <c r="I9543" s="158">
        <f t="shared" si="895"/>
        <v>23</v>
      </c>
      <c r="J9543" s="158" t="str">
        <f t="shared" si="898"/>
        <v>EUR</v>
      </c>
      <c r="K9543" s="158" t="str">
        <f t="shared" si="899"/>
        <v>JPY</v>
      </c>
      <c r="L9543" s="158" t="str">
        <f t="shared" si="896"/>
        <v>EURJPY45552</v>
      </c>
      <c r="M9543" s="160">
        <f t="shared" si="900"/>
        <v>45552</v>
      </c>
      <c r="N9543" s="158">
        <v>1</v>
      </c>
      <c r="O9543" s="158">
        <v>156.71</v>
      </c>
      <c r="P9543" s="161">
        <f t="shared" si="897"/>
        <v>156.71</v>
      </c>
    </row>
    <row r="9544" spans="9:16" x14ac:dyDescent="0.2">
      <c r="I9544" s="158">
        <f t="shared" si="895"/>
        <v>23</v>
      </c>
      <c r="J9544" s="158" t="str">
        <f t="shared" si="898"/>
        <v>EUR</v>
      </c>
      <c r="K9544" s="158" t="str">
        <f t="shared" si="899"/>
        <v>JPY</v>
      </c>
      <c r="L9544" s="158" t="str">
        <f t="shared" si="896"/>
        <v>EURJPY45553</v>
      </c>
      <c r="M9544" s="160">
        <f t="shared" si="900"/>
        <v>45553</v>
      </c>
      <c r="N9544" s="158">
        <v>1</v>
      </c>
      <c r="O9544" s="158">
        <v>157.94</v>
      </c>
      <c r="P9544" s="161">
        <f t="shared" si="897"/>
        <v>157.94</v>
      </c>
    </row>
    <row r="9545" spans="9:16" x14ac:dyDescent="0.2">
      <c r="I9545" s="158">
        <f t="shared" si="895"/>
        <v>23</v>
      </c>
      <c r="J9545" s="158" t="str">
        <f t="shared" si="898"/>
        <v>EUR</v>
      </c>
      <c r="K9545" s="158" t="str">
        <f t="shared" si="899"/>
        <v>JPY</v>
      </c>
      <c r="L9545" s="158" t="str">
        <f t="shared" si="896"/>
        <v>EURJPY45554</v>
      </c>
      <c r="M9545" s="160">
        <f t="shared" si="900"/>
        <v>45554</v>
      </c>
      <c r="N9545" s="158">
        <v>1</v>
      </c>
      <c r="O9545" s="158">
        <v>159.53</v>
      </c>
      <c r="P9545" s="161">
        <f t="shared" si="897"/>
        <v>159.53</v>
      </c>
    </row>
    <row r="9546" spans="9:16" x14ac:dyDescent="0.2">
      <c r="I9546" s="158">
        <f t="shared" si="895"/>
        <v>23</v>
      </c>
      <c r="J9546" s="158" t="str">
        <f t="shared" si="898"/>
        <v>EUR</v>
      </c>
      <c r="K9546" s="158" t="str">
        <f t="shared" si="899"/>
        <v>JPY</v>
      </c>
      <c r="L9546" s="158" t="str">
        <f t="shared" si="896"/>
        <v>EURJPY45555</v>
      </c>
      <c r="M9546" s="160">
        <f t="shared" si="900"/>
        <v>45555</v>
      </c>
      <c r="N9546" s="158">
        <v>1</v>
      </c>
      <c r="O9546" s="158">
        <v>161.08000000000001</v>
      </c>
      <c r="P9546" s="161">
        <f t="shared" si="897"/>
        <v>161.08000000000001</v>
      </c>
    </row>
    <row r="9547" spans="9:16" x14ac:dyDescent="0.2">
      <c r="I9547" s="158">
        <f t="shared" si="895"/>
        <v>23</v>
      </c>
      <c r="J9547" s="158" t="str">
        <f t="shared" si="898"/>
        <v>EUR</v>
      </c>
      <c r="K9547" s="158" t="str">
        <f t="shared" si="899"/>
        <v>JPY</v>
      </c>
      <c r="L9547" s="158" t="str">
        <f t="shared" si="896"/>
        <v>EURJPY45556</v>
      </c>
      <c r="M9547" s="160">
        <f t="shared" si="900"/>
        <v>45556</v>
      </c>
      <c r="N9547" s="158">
        <v>1</v>
      </c>
      <c r="O9547" s="158">
        <v>161.08000000000001</v>
      </c>
      <c r="P9547" s="161">
        <f t="shared" si="897"/>
        <v>161.08000000000001</v>
      </c>
    </row>
    <row r="9548" spans="9:16" x14ac:dyDescent="0.2">
      <c r="I9548" s="158">
        <f t="shared" si="895"/>
        <v>23</v>
      </c>
      <c r="J9548" s="158" t="str">
        <f t="shared" si="898"/>
        <v>EUR</v>
      </c>
      <c r="K9548" s="158" t="str">
        <f t="shared" si="899"/>
        <v>JPY</v>
      </c>
      <c r="L9548" s="158" t="str">
        <f t="shared" si="896"/>
        <v>EURJPY45557</v>
      </c>
      <c r="M9548" s="160">
        <f t="shared" si="900"/>
        <v>45557</v>
      </c>
      <c r="N9548" s="158">
        <v>1</v>
      </c>
      <c r="O9548" s="158">
        <v>161.08000000000001</v>
      </c>
      <c r="P9548" s="161">
        <f t="shared" si="897"/>
        <v>161.08000000000001</v>
      </c>
    </row>
    <row r="9549" spans="9:16" x14ac:dyDescent="0.2">
      <c r="I9549" s="158">
        <f t="shared" si="895"/>
        <v>23</v>
      </c>
      <c r="J9549" s="158" t="str">
        <f t="shared" si="898"/>
        <v>EUR</v>
      </c>
      <c r="K9549" s="158" t="str">
        <f t="shared" si="899"/>
        <v>JPY</v>
      </c>
      <c r="L9549" s="158" t="str">
        <f t="shared" si="896"/>
        <v>EURJPY45558</v>
      </c>
      <c r="M9549" s="160">
        <f t="shared" si="900"/>
        <v>45558</v>
      </c>
      <c r="N9549" s="158">
        <v>1</v>
      </c>
      <c r="O9549" s="158">
        <v>159.58000000000001</v>
      </c>
      <c r="P9549" s="161">
        <f t="shared" si="897"/>
        <v>159.58000000000001</v>
      </c>
    </row>
    <row r="9550" spans="9:16" x14ac:dyDescent="0.2">
      <c r="I9550" s="158">
        <f t="shared" si="895"/>
        <v>23</v>
      </c>
      <c r="J9550" s="158" t="str">
        <f t="shared" si="898"/>
        <v>EUR</v>
      </c>
      <c r="K9550" s="158" t="str">
        <f t="shared" si="899"/>
        <v>JPY</v>
      </c>
      <c r="L9550" s="158" t="str">
        <f t="shared" si="896"/>
        <v>EURJPY45559</v>
      </c>
      <c r="M9550" s="160">
        <f t="shared" si="900"/>
        <v>45559</v>
      </c>
      <c r="N9550" s="158">
        <v>1</v>
      </c>
      <c r="O9550" s="158">
        <v>160.13999999999999</v>
      </c>
      <c r="P9550" s="161">
        <f t="shared" si="897"/>
        <v>160.13999999999999</v>
      </c>
    </row>
    <row r="9551" spans="9:16" x14ac:dyDescent="0.2">
      <c r="I9551" s="158">
        <f t="shared" si="895"/>
        <v>23</v>
      </c>
      <c r="J9551" s="158" t="str">
        <f t="shared" si="898"/>
        <v>EUR</v>
      </c>
      <c r="K9551" s="158" t="str">
        <f t="shared" si="899"/>
        <v>JPY</v>
      </c>
      <c r="L9551" s="158" t="str">
        <f t="shared" si="896"/>
        <v>EURJPY45560</v>
      </c>
      <c r="M9551" s="160">
        <f t="shared" si="900"/>
        <v>45560</v>
      </c>
      <c r="N9551" s="158">
        <v>1</v>
      </c>
      <c r="O9551" s="158">
        <v>161.49</v>
      </c>
      <c r="P9551" s="161">
        <f t="shared" si="897"/>
        <v>161.49</v>
      </c>
    </row>
    <row r="9552" spans="9:16" x14ac:dyDescent="0.2">
      <c r="I9552" s="158">
        <f t="shared" si="895"/>
        <v>23</v>
      </c>
      <c r="J9552" s="158" t="str">
        <f t="shared" si="898"/>
        <v>EUR</v>
      </c>
      <c r="K9552" s="158" t="str">
        <f t="shared" si="899"/>
        <v>JPY</v>
      </c>
      <c r="L9552" s="158" t="str">
        <f t="shared" si="896"/>
        <v>EURJPY45561</v>
      </c>
      <c r="M9552" s="160">
        <f t="shared" si="900"/>
        <v>45561</v>
      </c>
      <c r="N9552" s="158">
        <v>1</v>
      </c>
      <c r="O9552" s="158">
        <v>160.78</v>
      </c>
      <c r="P9552" s="161">
        <f t="shared" si="897"/>
        <v>160.78</v>
      </c>
    </row>
    <row r="9553" spans="9:16" x14ac:dyDescent="0.2">
      <c r="I9553" s="158">
        <f t="shared" si="895"/>
        <v>23</v>
      </c>
      <c r="J9553" s="158" t="str">
        <f t="shared" si="898"/>
        <v>EUR</v>
      </c>
      <c r="K9553" s="158" t="str">
        <f t="shared" si="899"/>
        <v>JPY</v>
      </c>
      <c r="L9553" s="158" t="str">
        <f t="shared" si="896"/>
        <v>EURJPY45562</v>
      </c>
      <c r="M9553" s="160">
        <f t="shared" si="900"/>
        <v>45562</v>
      </c>
      <c r="N9553" s="158">
        <v>1</v>
      </c>
      <c r="O9553" s="158">
        <v>159.63</v>
      </c>
      <c r="P9553" s="161">
        <f t="shared" si="897"/>
        <v>159.63</v>
      </c>
    </row>
    <row r="9554" spans="9:16" x14ac:dyDescent="0.2">
      <c r="I9554" s="158">
        <f t="shared" si="895"/>
        <v>23</v>
      </c>
      <c r="J9554" s="158" t="str">
        <f t="shared" si="898"/>
        <v>EUR</v>
      </c>
      <c r="K9554" s="158" t="str">
        <f t="shared" si="899"/>
        <v>JPY</v>
      </c>
      <c r="L9554" s="158" t="str">
        <f t="shared" si="896"/>
        <v>EURJPY45563</v>
      </c>
      <c r="M9554" s="160">
        <f t="shared" si="900"/>
        <v>45563</v>
      </c>
      <c r="N9554" s="158">
        <v>1</v>
      </c>
      <c r="O9554" s="158">
        <v>159.63</v>
      </c>
      <c r="P9554" s="161">
        <f t="shared" si="897"/>
        <v>159.63</v>
      </c>
    </row>
    <row r="9555" spans="9:16" x14ac:dyDescent="0.2">
      <c r="I9555" s="158">
        <f t="shared" si="895"/>
        <v>23</v>
      </c>
      <c r="J9555" s="158" t="str">
        <f t="shared" si="898"/>
        <v>EUR</v>
      </c>
      <c r="K9555" s="158" t="str">
        <f t="shared" si="899"/>
        <v>JPY</v>
      </c>
      <c r="L9555" s="158" t="str">
        <f t="shared" si="896"/>
        <v>EURJPY45564</v>
      </c>
      <c r="M9555" s="160">
        <f t="shared" si="900"/>
        <v>45564</v>
      </c>
      <c r="N9555" s="158">
        <v>1</v>
      </c>
      <c r="O9555" s="158">
        <v>159.63</v>
      </c>
      <c r="P9555" s="161">
        <f t="shared" si="897"/>
        <v>159.63</v>
      </c>
    </row>
    <row r="9556" spans="9:16" x14ac:dyDescent="0.2">
      <c r="I9556" s="158">
        <f t="shared" si="895"/>
        <v>23</v>
      </c>
      <c r="J9556" s="158" t="str">
        <f t="shared" si="898"/>
        <v>EUR</v>
      </c>
      <c r="K9556" s="158" t="str">
        <f t="shared" si="899"/>
        <v>JPY</v>
      </c>
      <c r="L9556" s="158" t="str">
        <f t="shared" si="896"/>
        <v>EURJPY45565</v>
      </c>
      <c r="M9556" s="160">
        <f t="shared" si="900"/>
        <v>45565</v>
      </c>
      <c r="N9556" s="158">
        <v>1</v>
      </c>
      <c r="O9556" s="158">
        <v>159.82</v>
      </c>
      <c r="P9556" s="161">
        <f t="shared" si="897"/>
        <v>159.82</v>
      </c>
    </row>
    <row r="9557" spans="9:16" x14ac:dyDescent="0.2">
      <c r="I9557" s="158">
        <f t="shared" si="895"/>
        <v>23</v>
      </c>
      <c r="J9557" s="158" t="str">
        <f t="shared" si="898"/>
        <v>EUR</v>
      </c>
      <c r="K9557" s="158" t="str">
        <f t="shared" si="899"/>
        <v>JPY</v>
      </c>
      <c r="L9557" s="158" t="str">
        <f t="shared" si="896"/>
        <v>EURJPY45566</v>
      </c>
      <c r="M9557" s="160">
        <f t="shared" si="900"/>
        <v>45566</v>
      </c>
      <c r="N9557" s="158">
        <v>1</v>
      </c>
      <c r="O9557" s="158">
        <v>159.37</v>
      </c>
      <c r="P9557" s="161">
        <f t="shared" si="897"/>
        <v>159.37</v>
      </c>
    </row>
    <row r="9558" spans="9:16" x14ac:dyDescent="0.2">
      <c r="I9558" s="158">
        <f t="shared" si="895"/>
        <v>23</v>
      </c>
      <c r="J9558" s="158" t="str">
        <f t="shared" si="898"/>
        <v>EUR</v>
      </c>
      <c r="K9558" s="158" t="str">
        <f t="shared" si="899"/>
        <v>JPY</v>
      </c>
      <c r="L9558" s="158" t="str">
        <f t="shared" si="896"/>
        <v>EURJPY45567</v>
      </c>
      <c r="M9558" s="160">
        <f t="shared" si="900"/>
        <v>45567</v>
      </c>
      <c r="N9558" s="158">
        <v>1</v>
      </c>
      <c r="O9558" s="158">
        <v>160.26</v>
      </c>
      <c r="P9558" s="161">
        <f t="shared" si="897"/>
        <v>160.26</v>
      </c>
    </row>
    <row r="9559" spans="9:16" x14ac:dyDescent="0.2">
      <c r="I9559" s="158">
        <f t="shared" si="895"/>
        <v>23</v>
      </c>
      <c r="J9559" s="158" t="str">
        <f t="shared" si="898"/>
        <v>EUR</v>
      </c>
      <c r="K9559" s="158" t="str">
        <f t="shared" si="899"/>
        <v>JPY</v>
      </c>
      <c r="L9559" s="158" t="str">
        <f t="shared" si="896"/>
        <v>EURJPY45568</v>
      </c>
      <c r="M9559" s="160">
        <f t="shared" si="900"/>
        <v>45568</v>
      </c>
      <c r="N9559" s="158">
        <v>1</v>
      </c>
      <c r="O9559" s="158">
        <v>161.97999999999999</v>
      </c>
      <c r="P9559" s="161">
        <f t="shared" si="897"/>
        <v>161.97999999999999</v>
      </c>
    </row>
    <row r="9560" spans="9:16" x14ac:dyDescent="0.2">
      <c r="I9560" s="158">
        <f t="shared" si="895"/>
        <v>23</v>
      </c>
      <c r="J9560" s="158" t="str">
        <f t="shared" si="898"/>
        <v>EUR</v>
      </c>
      <c r="K9560" s="158" t="str">
        <f t="shared" si="899"/>
        <v>JPY</v>
      </c>
      <c r="L9560" s="158" t="str">
        <f t="shared" si="896"/>
        <v>EURJPY45569</v>
      </c>
      <c r="M9560" s="160">
        <f t="shared" si="900"/>
        <v>45569</v>
      </c>
      <c r="N9560" s="158">
        <v>1</v>
      </c>
      <c r="O9560" s="158">
        <v>161.69</v>
      </c>
      <c r="P9560" s="161">
        <f t="shared" si="897"/>
        <v>161.69</v>
      </c>
    </row>
    <row r="9561" spans="9:16" x14ac:dyDescent="0.2">
      <c r="I9561" s="158">
        <f t="shared" si="895"/>
        <v>23</v>
      </c>
      <c r="J9561" s="158" t="str">
        <f t="shared" si="898"/>
        <v>EUR</v>
      </c>
      <c r="K9561" s="158" t="str">
        <f t="shared" si="899"/>
        <v>JPY</v>
      </c>
      <c r="L9561" s="158" t="str">
        <f t="shared" si="896"/>
        <v>EURJPY45570</v>
      </c>
      <c r="M9561" s="160">
        <f t="shared" si="900"/>
        <v>45570</v>
      </c>
      <c r="N9561" s="158">
        <v>1</v>
      </c>
      <c r="O9561" s="158">
        <v>161.69</v>
      </c>
      <c r="P9561" s="161">
        <f t="shared" si="897"/>
        <v>161.69</v>
      </c>
    </row>
    <row r="9562" spans="9:16" x14ac:dyDescent="0.2">
      <c r="I9562" s="158">
        <f t="shared" si="895"/>
        <v>23</v>
      </c>
      <c r="J9562" s="158" t="str">
        <f t="shared" si="898"/>
        <v>EUR</v>
      </c>
      <c r="K9562" s="158" t="str">
        <f t="shared" si="899"/>
        <v>JPY</v>
      </c>
      <c r="L9562" s="158" t="str">
        <f t="shared" si="896"/>
        <v>EURJPY45571</v>
      </c>
      <c r="M9562" s="160">
        <f t="shared" si="900"/>
        <v>45571</v>
      </c>
      <c r="N9562" s="158">
        <v>1</v>
      </c>
      <c r="O9562" s="158">
        <v>161.69</v>
      </c>
      <c r="P9562" s="161">
        <f t="shared" si="897"/>
        <v>161.69</v>
      </c>
    </row>
    <row r="9563" spans="9:16" x14ac:dyDescent="0.2">
      <c r="I9563" s="158">
        <f t="shared" si="895"/>
        <v>23</v>
      </c>
      <c r="J9563" s="158" t="str">
        <f t="shared" si="898"/>
        <v>EUR</v>
      </c>
      <c r="K9563" s="158" t="str">
        <f t="shared" si="899"/>
        <v>JPY</v>
      </c>
      <c r="L9563" s="158" t="str">
        <f t="shared" si="896"/>
        <v>EURJPY45572</v>
      </c>
      <c r="M9563" s="160">
        <f t="shared" si="900"/>
        <v>45572</v>
      </c>
      <c r="N9563" s="158">
        <v>1</v>
      </c>
      <c r="O9563" s="158">
        <v>162.63</v>
      </c>
      <c r="P9563" s="161">
        <f t="shared" si="897"/>
        <v>162.63</v>
      </c>
    </row>
    <row r="9564" spans="9:16" x14ac:dyDescent="0.2">
      <c r="I9564" s="158">
        <f t="shared" si="895"/>
        <v>23</v>
      </c>
      <c r="J9564" s="158" t="str">
        <f t="shared" si="898"/>
        <v>EUR</v>
      </c>
      <c r="K9564" s="158" t="str">
        <f t="shared" si="899"/>
        <v>JPY</v>
      </c>
      <c r="L9564" s="158" t="str">
        <f t="shared" si="896"/>
        <v>EURJPY45573</v>
      </c>
      <c r="M9564" s="160">
        <f t="shared" si="900"/>
        <v>45573</v>
      </c>
      <c r="N9564" s="158">
        <v>1</v>
      </c>
      <c r="O9564" s="158">
        <v>162.49</v>
      </c>
      <c r="P9564" s="161">
        <f t="shared" si="897"/>
        <v>162.49</v>
      </c>
    </row>
    <row r="9565" spans="9:16" x14ac:dyDescent="0.2">
      <c r="I9565" s="158">
        <f t="shared" si="895"/>
        <v>23</v>
      </c>
      <c r="J9565" s="158" t="str">
        <f t="shared" si="898"/>
        <v>EUR</v>
      </c>
      <c r="K9565" s="158" t="str">
        <f t="shared" si="899"/>
        <v>JPY</v>
      </c>
      <c r="L9565" s="158" t="str">
        <f t="shared" si="896"/>
        <v>EURJPY45574</v>
      </c>
      <c r="M9565" s="160">
        <f t="shared" si="900"/>
        <v>45574</v>
      </c>
      <c r="N9565" s="158">
        <v>1</v>
      </c>
      <c r="O9565" s="158">
        <v>162.97</v>
      </c>
      <c r="P9565" s="161">
        <f t="shared" si="897"/>
        <v>162.97</v>
      </c>
    </row>
    <row r="9566" spans="9:16" x14ac:dyDescent="0.2">
      <c r="I9566" s="158">
        <f t="shared" si="895"/>
        <v>23</v>
      </c>
      <c r="J9566" s="158" t="str">
        <f t="shared" si="898"/>
        <v>EUR</v>
      </c>
      <c r="K9566" s="158" t="str">
        <f t="shared" si="899"/>
        <v>JPY</v>
      </c>
      <c r="L9566" s="158" t="str">
        <f t="shared" si="896"/>
        <v>EURJPY45575</v>
      </c>
      <c r="M9566" s="160">
        <f t="shared" si="900"/>
        <v>45575</v>
      </c>
      <c r="N9566" s="158">
        <v>1</v>
      </c>
      <c r="O9566" s="158">
        <v>162.85</v>
      </c>
      <c r="P9566" s="161">
        <f t="shared" si="897"/>
        <v>162.85</v>
      </c>
    </row>
    <row r="9567" spans="9:16" x14ac:dyDescent="0.2">
      <c r="I9567" s="158">
        <f t="shared" si="895"/>
        <v>23</v>
      </c>
      <c r="J9567" s="158" t="str">
        <f t="shared" si="898"/>
        <v>EUR</v>
      </c>
      <c r="K9567" s="158" t="str">
        <f t="shared" si="899"/>
        <v>JPY</v>
      </c>
      <c r="L9567" s="158" t="str">
        <f t="shared" si="896"/>
        <v>EURJPY45576</v>
      </c>
      <c r="M9567" s="160">
        <f t="shared" si="900"/>
        <v>45576</v>
      </c>
      <c r="N9567" s="158">
        <v>1</v>
      </c>
      <c r="O9567" s="158">
        <v>162.94</v>
      </c>
      <c r="P9567" s="161">
        <f t="shared" si="897"/>
        <v>162.94</v>
      </c>
    </row>
    <row r="9568" spans="9:16" x14ac:dyDescent="0.2">
      <c r="I9568" s="158">
        <f t="shared" si="895"/>
        <v>23</v>
      </c>
      <c r="J9568" s="158" t="str">
        <f t="shared" si="898"/>
        <v>EUR</v>
      </c>
      <c r="K9568" s="158" t="str">
        <f t="shared" si="899"/>
        <v>JPY</v>
      </c>
      <c r="L9568" s="158" t="str">
        <f t="shared" si="896"/>
        <v>EURJPY45577</v>
      </c>
      <c r="M9568" s="160">
        <f t="shared" si="900"/>
        <v>45577</v>
      </c>
      <c r="N9568" s="158">
        <v>1</v>
      </c>
      <c r="O9568" s="158">
        <v>162.94</v>
      </c>
      <c r="P9568" s="161">
        <f t="shared" si="897"/>
        <v>162.94</v>
      </c>
    </row>
    <row r="9569" spans="9:16" x14ac:dyDescent="0.2">
      <c r="I9569" s="158">
        <f t="shared" si="895"/>
        <v>23</v>
      </c>
      <c r="J9569" s="158" t="str">
        <f t="shared" si="898"/>
        <v>EUR</v>
      </c>
      <c r="K9569" s="158" t="str">
        <f t="shared" si="899"/>
        <v>JPY</v>
      </c>
      <c r="L9569" s="158" t="str">
        <f t="shared" si="896"/>
        <v>EURJPY45578</v>
      </c>
      <c r="M9569" s="160">
        <f t="shared" si="900"/>
        <v>45578</v>
      </c>
      <c r="N9569" s="158">
        <v>1</v>
      </c>
      <c r="O9569" s="158">
        <v>162.94</v>
      </c>
      <c r="P9569" s="161">
        <f t="shared" si="897"/>
        <v>162.94</v>
      </c>
    </row>
    <row r="9570" spans="9:16" x14ac:dyDescent="0.2">
      <c r="I9570" s="158">
        <f t="shared" si="895"/>
        <v>23</v>
      </c>
      <c r="J9570" s="158" t="str">
        <f t="shared" si="898"/>
        <v>EUR</v>
      </c>
      <c r="K9570" s="158" t="str">
        <f t="shared" si="899"/>
        <v>JPY</v>
      </c>
      <c r="L9570" s="158" t="str">
        <f t="shared" si="896"/>
        <v>EURJPY45579</v>
      </c>
      <c r="M9570" s="160">
        <f t="shared" si="900"/>
        <v>45579</v>
      </c>
      <c r="N9570" s="158">
        <v>1</v>
      </c>
      <c r="O9570" s="158">
        <v>163.38999999999999</v>
      </c>
      <c r="P9570" s="161">
        <f t="shared" si="897"/>
        <v>163.38999999999999</v>
      </c>
    </row>
    <row r="9571" spans="9:16" x14ac:dyDescent="0.2">
      <c r="I9571" s="158">
        <f t="shared" si="895"/>
        <v>23</v>
      </c>
      <c r="J9571" s="158" t="str">
        <f t="shared" si="898"/>
        <v>EUR</v>
      </c>
      <c r="K9571" s="158" t="str">
        <f t="shared" si="899"/>
        <v>JPY</v>
      </c>
      <c r="L9571" s="158" t="str">
        <f t="shared" si="896"/>
        <v>EURJPY45580</v>
      </c>
      <c r="M9571" s="160">
        <f t="shared" si="900"/>
        <v>45580</v>
      </c>
      <c r="N9571" s="158">
        <v>1</v>
      </c>
      <c r="O9571" s="158">
        <v>162.85</v>
      </c>
      <c r="P9571" s="161">
        <f t="shared" si="897"/>
        <v>162.85</v>
      </c>
    </row>
    <row r="9572" spans="9:16" x14ac:dyDescent="0.2">
      <c r="I9572" s="158">
        <f t="shared" si="895"/>
        <v>23</v>
      </c>
      <c r="J9572" s="158" t="str">
        <f t="shared" si="898"/>
        <v>EUR</v>
      </c>
      <c r="K9572" s="158" t="str">
        <f t="shared" si="899"/>
        <v>JPY</v>
      </c>
      <c r="L9572" s="158" t="str">
        <f t="shared" si="896"/>
        <v>EURJPY45581</v>
      </c>
      <c r="M9572" s="160">
        <f t="shared" si="900"/>
        <v>45581</v>
      </c>
      <c r="N9572" s="158">
        <v>1</v>
      </c>
      <c r="O9572" s="158">
        <v>162.57</v>
      </c>
      <c r="P9572" s="161">
        <f t="shared" si="897"/>
        <v>162.57</v>
      </c>
    </row>
    <row r="9573" spans="9:16" x14ac:dyDescent="0.2">
      <c r="I9573" s="158">
        <f t="shared" si="895"/>
        <v>23</v>
      </c>
      <c r="J9573" s="158" t="str">
        <f t="shared" si="898"/>
        <v>EUR</v>
      </c>
      <c r="K9573" s="158" t="str">
        <f t="shared" si="899"/>
        <v>JPY</v>
      </c>
      <c r="L9573" s="158" t="str">
        <f t="shared" si="896"/>
        <v>EURJPY45582</v>
      </c>
      <c r="M9573" s="160">
        <f t="shared" si="900"/>
        <v>45582</v>
      </c>
      <c r="N9573" s="158">
        <v>1</v>
      </c>
      <c r="O9573" s="158">
        <v>162.5</v>
      </c>
      <c r="P9573" s="161">
        <f t="shared" si="897"/>
        <v>162.5</v>
      </c>
    </row>
    <row r="9574" spans="9:16" x14ac:dyDescent="0.2">
      <c r="I9574" s="158">
        <f t="shared" si="895"/>
        <v>23</v>
      </c>
      <c r="J9574" s="158" t="str">
        <f t="shared" si="898"/>
        <v>EUR</v>
      </c>
      <c r="K9574" s="158" t="str">
        <f t="shared" si="899"/>
        <v>JPY</v>
      </c>
      <c r="L9574" s="158" t="str">
        <f t="shared" si="896"/>
        <v>EURJPY45583</v>
      </c>
      <c r="M9574" s="160">
        <f t="shared" si="900"/>
        <v>45583</v>
      </c>
      <c r="N9574" s="158">
        <v>1</v>
      </c>
      <c r="O9574" s="158">
        <v>162.75</v>
      </c>
      <c r="P9574" s="161">
        <f t="shared" si="897"/>
        <v>162.75</v>
      </c>
    </row>
    <row r="9575" spans="9:16" x14ac:dyDescent="0.2">
      <c r="I9575" s="158">
        <f t="shared" si="895"/>
        <v>23</v>
      </c>
      <c r="J9575" s="158" t="str">
        <f t="shared" si="898"/>
        <v>EUR</v>
      </c>
      <c r="K9575" s="158" t="str">
        <f t="shared" si="899"/>
        <v>JPY</v>
      </c>
      <c r="L9575" s="158" t="str">
        <f t="shared" si="896"/>
        <v>EURJPY45584</v>
      </c>
      <c r="M9575" s="160">
        <f t="shared" si="900"/>
        <v>45584</v>
      </c>
      <c r="N9575" s="158">
        <v>1</v>
      </c>
      <c r="O9575" s="158">
        <v>162.75</v>
      </c>
      <c r="P9575" s="161">
        <f t="shared" si="897"/>
        <v>162.75</v>
      </c>
    </row>
    <row r="9576" spans="9:16" x14ac:dyDescent="0.2">
      <c r="I9576" s="158">
        <f t="shared" si="895"/>
        <v>23</v>
      </c>
      <c r="J9576" s="158" t="str">
        <f t="shared" si="898"/>
        <v>EUR</v>
      </c>
      <c r="K9576" s="158" t="str">
        <f t="shared" si="899"/>
        <v>JPY</v>
      </c>
      <c r="L9576" s="158" t="str">
        <f t="shared" si="896"/>
        <v>EURJPY45585</v>
      </c>
      <c r="M9576" s="160">
        <f t="shared" si="900"/>
        <v>45585</v>
      </c>
      <c r="N9576" s="158">
        <v>1</v>
      </c>
      <c r="O9576" s="158">
        <v>162.75</v>
      </c>
      <c r="P9576" s="161">
        <f t="shared" si="897"/>
        <v>162.75</v>
      </c>
    </row>
    <row r="9577" spans="9:16" x14ac:dyDescent="0.2">
      <c r="I9577" s="158">
        <f t="shared" si="895"/>
        <v>23</v>
      </c>
      <c r="J9577" s="158" t="str">
        <f t="shared" si="898"/>
        <v>EUR</v>
      </c>
      <c r="K9577" s="158" t="str">
        <f t="shared" si="899"/>
        <v>JPY</v>
      </c>
      <c r="L9577" s="158" t="str">
        <f t="shared" si="896"/>
        <v>EURJPY45586</v>
      </c>
      <c r="M9577" s="160">
        <f t="shared" si="900"/>
        <v>45586</v>
      </c>
      <c r="N9577" s="158">
        <v>1</v>
      </c>
      <c r="O9577" s="158">
        <v>162.79</v>
      </c>
      <c r="P9577" s="161">
        <f t="shared" si="897"/>
        <v>162.79</v>
      </c>
    </row>
    <row r="9578" spans="9:16" x14ac:dyDescent="0.2">
      <c r="I9578" s="158">
        <f t="shared" ref="I9578:I9641" si="901">IF(M9577=$G$2,I9577+1,I9577)</f>
        <v>23</v>
      </c>
      <c r="J9578" s="158" t="str">
        <f t="shared" si="898"/>
        <v>EUR</v>
      </c>
      <c r="K9578" s="158" t="str">
        <f t="shared" si="899"/>
        <v>JPY</v>
      </c>
      <c r="L9578" s="158" t="str">
        <f t="shared" si="896"/>
        <v>EURJPY45587</v>
      </c>
      <c r="M9578" s="160">
        <f t="shared" si="900"/>
        <v>45587</v>
      </c>
      <c r="N9578" s="158">
        <v>1</v>
      </c>
      <c r="O9578" s="158">
        <v>163.22</v>
      </c>
      <c r="P9578" s="161">
        <f t="shared" si="897"/>
        <v>163.22</v>
      </c>
    </row>
    <row r="9579" spans="9:16" x14ac:dyDescent="0.2">
      <c r="I9579" s="158">
        <f t="shared" si="901"/>
        <v>23</v>
      </c>
      <c r="J9579" s="158" t="str">
        <f t="shared" si="898"/>
        <v>EUR</v>
      </c>
      <c r="K9579" s="158" t="str">
        <f t="shared" si="899"/>
        <v>JPY</v>
      </c>
      <c r="L9579" s="158" t="str">
        <f t="shared" si="896"/>
        <v>EURJPY45588</v>
      </c>
      <c r="M9579" s="160">
        <f t="shared" si="900"/>
        <v>45588</v>
      </c>
      <c r="N9579" s="158">
        <v>1</v>
      </c>
      <c r="O9579" s="158">
        <v>164.66</v>
      </c>
      <c r="P9579" s="161">
        <f t="shared" si="897"/>
        <v>164.66</v>
      </c>
    </row>
    <row r="9580" spans="9:16" x14ac:dyDescent="0.2">
      <c r="I9580" s="158">
        <f t="shared" si="901"/>
        <v>23</v>
      </c>
      <c r="J9580" s="158" t="str">
        <f t="shared" si="898"/>
        <v>EUR</v>
      </c>
      <c r="K9580" s="158" t="str">
        <f t="shared" si="899"/>
        <v>JPY</v>
      </c>
      <c r="L9580" s="158" t="str">
        <f t="shared" si="896"/>
        <v>EURJPY45589</v>
      </c>
      <c r="M9580" s="160">
        <f t="shared" si="900"/>
        <v>45589</v>
      </c>
      <c r="N9580" s="158">
        <v>1</v>
      </c>
      <c r="O9580" s="158">
        <v>164.12</v>
      </c>
      <c r="P9580" s="161">
        <f t="shared" si="897"/>
        <v>164.12</v>
      </c>
    </row>
    <row r="9581" spans="9:16" x14ac:dyDescent="0.2">
      <c r="I9581" s="158">
        <f t="shared" si="901"/>
        <v>23</v>
      </c>
      <c r="J9581" s="158" t="str">
        <f t="shared" si="898"/>
        <v>EUR</v>
      </c>
      <c r="K9581" s="158" t="str">
        <f t="shared" si="899"/>
        <v>JPY</v>
      </c>
      <c r="L9581" s="158" t="str">
        <f t="shared" si="896"/>
        <v>EURJPY45590</v>
      </c>
      <c r="M9581" s="160">
        <f t="shared" si="900"/>
        <v>45590</v>
      </c>
      <c r="N9581" s="158">
        <v>1</v>
      </c>
      <c r="O9581" s="158">
        <v>164.45</v>
      </c>
      <c r="P9581" s="161">
        <f t="shared" si="897"/>
        <v>164.45</v>
      </c>
    </row>
    <row r="9582" spans="9:16" x14ac:dyDescent="0.2">
      <c r="I9582" s="158">
        <f t="shared" si="901"/>
        <v>23</v>
      </c>
      <c r="J9582" s="158" t="str">
        <f t="shared" si="898"/>
        <v>EUR</v>
      </c>
      <c r="K9582" s="158" t="str">
        <f t="shared" si="899"/>
        <v>JPY</v>
      </c>
      <c r="L9582" s="158" t="str">
        <f t="shared" si="896"/>
        <v>EURJPY45591</v>
      </c>
      <c r="M9582" s="160">
        <f t="shared" si="900"/>
        <v>45591</v>
      </c>
      <c r="N9582" s="158">
        <v>1</v>
      </c>
      <c r="O9582" s="158">
        <v>164.45</v>
      </c>
      <c r="P9582" s="161">
        <f t="shared" si="897"/>
        <v>164.45</v>
      </c>
    </row>
    <row r="9583" spans="9:16" x14ac:dyDescent="0.2">
      <c r="I9583" s="158">
        <f t="shared" si="901"/>
        <v>23</v>
      </c>
      <c r="J9583" s="158" t="str">
        <f t="shared" si="898"/>
        <v>EUR</v>
      </c>
      <c r="K9583" s="158" t="str">
        <f t="shared" si="899"/>
        <v>JPY</v>
      </c>
      <c r="L9583" s="158" t="str">
        <f t="shared" si="896"/>
        <v>EURJPY45592</v>
      </c>
      <c r="M9583" s="160">
        <f t="shared" si="900"/>
        <v>45592</v>
      </c>
      <c r="N9583" s="158">
        <v>1</v>
      </c>
      <c r="O9583" s="158">
        <v>164.45</v>
      </c>
      <c r="P9583" s="161">
        <f t="shared" si="897"/>
        <v>164.45</v>
      </c>
    </row>
    <row r="9584" spans="9:16" x14ac:dyDescent="0.2">
      <c r="I9584" s="158">
        <f t="shared" si="901"/>
        <v>23</v>
      </c>
      <c r="J9584" s="158" t="str">
        <f t="shared" si="898"/>
        <v>EUR</v>
      </c>
      <c r="K9584" s="158" t="str">
        <f t="shared" si="899"/>
        <v>JPY</v>
      </c>
      <c r="L9584" s="158" t="str">
        <f t="shared" si="896"/>
        <v>EURJPY45593</v>
      </c>
      <c r="M9584" s="160">
        <f t="shared" si="900"/>
        <v>45593</v>
      </c>
      <c r="N9584" s="158">
        <v>1</v>
      </c>
      <c r="O9584" s="158">
        <v>165.18</v>
      </c>
      <c r="P9584" s="161">
        <f t="shared" si="897"/>
        <v>165.18</v>
      </c>
    </row>
    <row r="9585" spans="9:16" x14ac:dyDescent="0.2">
      <c r="I9585" s="158">
        <f t="shared" si="901"/>
        <v>23</v>
      </c>
      <c r="J9585" s="158" t="str">
        <f t="shared" si="898"/>
        <v>EUR</v>
      </c>
      <c r="K9585" s="158" t="str">
        <f t="shared" si="899"/>
        <v>JPY</v>
      </c>
      <c r="L9585" s="158" t="str">
        <f t="shared" si="896"/>
        <v>EURJPY45594</v>
      </c>
      <c r="M9585" s="160">
        <f t="shared" si="900"/>
        <v>45594</v>
      </c>
      <c r="N9585" s="158">
        <v>1</v>
      </c>
      <c r="O9585" s="158">
        <v>165.66</v>
      </c>
      <c r="P9585" s="161">
        <f t="shared" si="897"/>
        <v>165.66</v>
      </c>
    </row>
    <row r="9586" spans="9:16" x14ac:dyDescent="0.2">
      <c r="I9586" s="158">
        <f t="shared" si="901"/>
        <v>23</v>
      </c>
      <c r="J9586" s="158" t="str">
        <f t="shared" si="898"/>
        <v>EUR</v>
      </c>
      <c r="K9586" s="158" t="str">
        <f t="shared" si="899"/>
        <v>JPY</v>
      </c>
      <c r="L9586" s="158" t="str">
        <f t="shared" si="896"/>
        <v>EURJPY45595</v>
      </c>
      <c r="M9586" s="160">
        <f t="shared" si="900"/>
        <v>45595</v>
      </c>
      <c r="N9586" s="158">
        <v>1</v>
      </c>
      <c r="O9586" s="158">
        <v>165.91</v>
      </c>
      <c r="P9586" s="161">
        <f t="shared" si="897"/>
        <v>165.91</v>
      </c>
    </row>
    <row r="9587" spans="9:16" x14ac:dyDescent="0.2">
      <c r="I9587" s="158">
        <f t="shared" si="901"/>
        <v>23</v>
      </c>
      <c r="J9587" s="158" t="str">
        <f t="shared" si="898"/>
        <v>EUR</v>
      </c>
      <c r="K9587" s="158" t="str">
        <f t="shared" si="899"/>
        <v>JPY</v>
      </c>
      <c r="L9587" s="158" t="str">
        <f t="shared" si="896"/>
        <v>EURJPY45596</v>
      </c>
      <c r="M9587" s="160">
        <f t="shared" si="900"/>
        <v>45596</v>
      </c>
      <c r="N9587" s="158">
        <v>1</v>
      </c>
      <c r="O9587" s="158">
        <v>166.3</v>
      </c>
      <c r="P9587" s="161">
        <f t="shared" si="897"/>
        <v>166.3</v>
      </c>
    </row>
    <row r="9588" spans="9:16" x14ac:dyDescent="0.2">
      <c r="I9588" s="158">
        <f t="shared" si="901"/>
        <v>23</v>
      </c>
      <c r="J9588" s="158" t="str">
        <f t="shared" si="898"/>
        <v>EUR</v>
      </c>
      <c r="K9588" s="158" t="str">
        <f t="shared" si="899"/>
        <v>JPY</v>
      </c>
      <c r="L9588" s="158" t="str">
        <f t="shared" si="896"/>
        <v>EURJPY45597</v>
      </c>
      <c r="M9588" s="160">
        <f t="shared" si="900"/>
        <v>45597</v>
      </c>
      <c r="N9588" s="158">
        <v>1</v>
      </c>
      <c r="O9588" s="158">
        <v>165.54</v>
      </c>
      <c r="P9588" s="161">
        <f t="shared" si="897"/>
        <v>165.54</v>
      </c>
    </row>
    <row r="9589" spans="9:16" x14ac:dyDescent="0.2">
      <c r="I9589" s="158">
        <f t="shared" si="901"/>
        <v>23</v>
      </c>
      <c r="J9589" s="158" t="str">
        <f t="shared" si="898"/>
        <v>EUR</v>
      </c>
      <c r="K9589" s="158" t="str">
        <f t="shared" si="899"/>
        <v>JPY</v>
      </c>
      <c r="L9589" s="158" t="str">
        <f t="shared" si="896"/>
        <v>EURJPY45598</v>
      </c>
      <c r="M9589" s="160">
        <f t="shared" si="900"/>
        <v>45598</v>
      </c>
      <c r="N9589" s="158">
        <v>1</v>
      </c>
      <c r="O9589" s="158">
        <v>165.54</v>
      </c>
      <c r="P9589" s="161">
        <f t="shared" si="897"/>
        <v>165.54</v>
      </c>
    </row>
    <row r="9590" spans="9:16" x14ac:dyDescent="0.2">
      <c r="I9590" s="158">
        <f t="shared" si="901"/>
        <v>23</v>
      </c>
      <c r="J9590" s="158" t="str">
        <f t="shared" si="898"/>
        <v>EUR</v>
      </c>
      <c r="K9590" s="158" t="str">
        <f t="shared" si="899"/>
        <v>JPY</v>
      </c>
      <c r="L9590" s="158" t="str">
        <f t="shared" si="896"/>
        <v>EURJPY45599</v>
      </c>
      <c r="M9590" s="160">
        <f t="shared" si="900"/>
        <v>45599</v>
      </c>
      <c r="N9590" s="158">
        <v>1</v>
      </c>
      <c r="O9590" s="158">
        <v>165.54</v>
      </c>
      <c r="P9590" s="161">
        <f t="shared" si="897"/>
        <v>165.54</v>
      </c>
    </row>
    <row r="9591" spans="9:16" x14ac:dyDescent="0.2">
      <c r="I9591" s="158">
        <f t="shared" si="901"/>
        <v>23</v>
      </c>
      <c r="J9591" s="158" t="str">
        <f t="shared" si="898"/>
        <v>EUR</v>
      </c>
      <c r="K9591" s="158" t="str">
        <f t="shared" si="899"/>
        <v>JPY</v>
      </c>
      <c r="L9591" s="158" t="str">
        <f t="shared" si="896"/>
        <v>EURJPY45600</v>
      </c>
      <c r="M9591" s="160">
        <f t="shared" si="900"/>
        <v>45600</v>
      </c>
      <c r="N9591" s="158">
        <v>1</v>
      </c>
      <c r="O9591" s="158">
        <v>165.47</v>
      </c>
      <c r="P9591" s="161">
        <f t="shared" si="897"/>
        <v>165.47</v>
      </c>
    </row>
    <row r="9592" spans="9:16" x14ac:dyDescent="0.2">
      <c r="I9592" s="158">
        <f t="shared" si="901"/>
        <v>23</v>
      </c>
      <c r="J9592" s="158" t="str">
        <f t="shared" si="898"/>
        <v>EUR</v>
      </c>
      <c r="K9592" s="158" t="str">
        <f t="shared" si="899"/>
        <v>JPY</v>
      </c>
      <c r="L9592" s="158" t="str">
        <f t="shared" si="896"/>
        <v>EURJPY45601</v>
      </c>
      <c r="M9592" s="160">
        <f t="shared" si="900"/>
        <v>45601</v>
      </c>
      <c r="N9592" s="158">
        <v>1</v>
      </c>
      <c r="O9592" s="158">
        <v>165.93</v>
      </c>
      <c r="P9592" s="161">
        <f t="shared" si="897"/>
        <v>165.93</v>
      </c>
    </row>
    <row r="9593" spans="9:16" x14ac:dyDescent="0.2">
      <c r="I9593" s="158">
        <f t="shared" si="901"/>
        <v>23</v>
      </c>
      <c r="J9593" s="158" t="str">
        <f t="shared" si="898"/>
        <v>EUR</v>
      </c>
      <c r="K9593" s="158" t="str">
        <f t="shared" si="899"/>
        <v>JPY</v>
      </c>
      <c r="L9593" s="158" t="str">
        <f t="shared" si="896"/>
        <v>EURJPY45602</v>
      </c>
      <c r="M9593" s="160">
        <f t="shared" si="900"/>
        <v>45602</v>
      </c>
      <c r="N9593" s="158">
        <v>1</v>
      </c>
      <c r="O9593" s="158">
        <v>165.05</v>
      </c>
      <c r="P9593" s="161">
        <f t="shared" si="897"/>
        <v>165.05</v>
      </c>
    </row>
    <row r="9594" spans="9:16" x14ac:dyDescent="0.2">
      <c r="I9594" s="158">
        <f t="shared" si="901"/>
        <v>23</v>
      </c>
      <c r="J9594" s="158" t="str">
        <f t="shared" si="898"/>
        <v>EUR</v>
      </c>
      <c r="K9594" s="158" t="str">
        <f t="shared" si="899"/>
        <v>JPY</v>
      </c>
      <c r="L9594" s="158" t="str">
        <f t="shared" si="896"/>
        <v>EURJPY45603</v>
      </c>
      <c r="M9594" s="160">
        <f t="shared" si="900"/>
        <v>45603</v>
      </c>
      <c r="N9594" s="158">
        <v>1</v>
      </c>
      <c r="O9594" s="158">
        <v>165.71</v>
      </c>
      <c r="P9594" s="161">
        <f t="shared" si="897"/>
        <v>165.71</v>
      </c>
    </row>
    <row r="9595" spans="9:16" x14ac:dyDescent="0.2">
      <c r="I9595" s="158">
        <f t="shared" si="901"/>
        <v>23</v>
      </c>
      <c r="J9595" s="158" t="str">
        <f t="shared" si="898"/>
        <v>EUR</v>
      </c>
      <c r="K9595" s="158" t="str">
        <f t="shared" si="899"/>
        <v>JPY</v>
      </c>
      <c r="L9595" s="158" t="str">
        <f t="shared" si="896"/>
        <v>EURJPY45604</v>
      </c>
      <c r="M9595" s="160">
        <f t="shared" si="900"/>
        <v>45604</v>
      </c>
      <c r="N9595" s="158">
        <v>1</v>
      </c>
      <c r="O9595" s="158">
        <v>164.18</v>
      </c>
      <c r="P9595" s="161">
        <f t="shared" si="897"/>
        <v>164.18</v>
      </c>
    </row>
    <row r="9596" spans="9:16" x14ac:dyDescent="0.2">
      <c r="I9596" s="158">
        <f t="shared" si="901"/>
        <v>23</v>
      </c>
      <c r="J9596" s="158" t="str">
        <f t="shared" si="898"/>
        <v>EUR</v>
      </c>
      <c r="K9596" s="158" t="str">
        <f t="shared" si="899"/>
        <v>JPY</v>
      </c>
      <c r="L9596" s="158" t="str">
        <f t="shared" si="896"/>
        <v>EURJPY45605</v>
      </c>
      <c r="M9596" s="160">
        <f t="shared" si="900"/>
        <v>45605</v>
      </c>
      <c r="N9596" s="158">
        <v>1</v>
      </c>
      <c r="O9596" s="158">
        <v>164.18</v>
      </c>
      <c r="P9596" s="161">
        <f t="shared" si="897"/>
        <v>164.18</v>
      </c>
    </row>
    <row r="9597" spans="9:16" x14ac:dyDescent="0.2">
      <c r="I9597" s="158">
        <f t="shared" si="901"/>
        <v>23</v>
      </c>
      <c r="J9597" s="158" t="str">
        <f t="shared" si="898"/>
        <v>EUR</v>
      </c>
      <c r="K9597" s="158" t="str">
        <f t="shared" si="899"/>
        <v>JPY</v>
      </c>
      <c r="L9597" s="158" t="str">
        <f t="shared" si="896"/>
        <v>EURJPY45606</v>
      </c>
      <c r="M9597" s="160">
        <f t="shared" si="900"/>
        <v>45606</v>
      </c>
      <c r="N9597" s="158">
        <v>1</v>
      </c>
      <c r="O9597" s="158">
        <v>164.18</v>
      </c>
      <c r="P9597" s="161">
        <f t="shared" si="897"/>
        <v>164.18</v>
      </c>
    </row>
    <row r="9598" spans="9:16" x14ac:dyDescent="0.2">
      <c r="I9598" s="158">
        <f t="shared" si="901"/>
        <v>23</v>
      </c>
      <c r="J9598" s="158" t="str">
        <f t="shared" si="898"/>
        <v>EUR</v>
      </c>
      <c r="K9598" s="158" t="str">
        <f t="shared" si="899"/>
        <v>JPY</v>
      </c>
      <c r="L9598" s="158" t="str">
        <f t="shared" si="896"/>
        <v>EURJPY45607</v>
      </c>
      <c r="M9598" s="160">
        <f t="shared" si="900"/>
        <v>45607</v>
      </c>
      <c r="N9598" s="158">
        <v>1</v>
      </c>
      <c r="O9598" s="158">
        <v>163.82</v>
      </c>
      <c r="P9598" s="161">
        <f t="shared" si="897"/>
        <v>163.82</v>
      </c>
    </row>
    <row r="9599" spans="9:16" x14ac:dyDescent="0.2">
      <c r="I9599" s="158">
        <f t="shared" si="901"/>
        <v>23</v>
      </c>
      <c r="J9599" s="158" t="str">
        <f t="shared" si="898"/>
        <v>EUR</v>
      </c>
      <c r="K9599" s="158" t="str">
        <f t="shared" si="899"/>
        <v>JPY</v>
      </c>
      <c r="L9599" s="158" t="str">
        <f t="shared" si="896"/>
        <v>EURJPY45608</v>
      </c>
      <c r="M9599" s="160">
        <f t="shared" si="900"/>
        <v>45608</v>
      </c>
      <c r="N9599" s="158">
        <v>1</v>
      </c>
      <c r="O9599" s="158">
        <v>163.71</v>
      </c>
      <c r="P9599" s="161">
        <f t="shared" si="897"/>
        <v>163.71</v>
      </c>
    </row>
    <row r="9600" spans="9:16" x14ac:dyDescent="0.2">
      <c r="I9600" s="158">
        <f t="shared" si="901"/>
        <v>23</v>
      </c>
      <c r="J9600" s="158" t="str">
        <f t="shared" si="898"/>
        <v>EUR</v>
      </c>
      <c r="K9600" s="158" t="str">
        <f t="shared" si="899"/>
        <v>JPY</v>
      </c>
      <c r="L9600" s="158" t="str">
        <f t="shared" si="896"/>
        <v>EURJPY45609</v>
      </c>
      <c r="M9600" s="160">
        <f t="shared" si="900"/>
        <v>45609</v>
      </c>
      <c r="N9600" s="158">
        <v>1</v>
      </c>
      <c r="O9600" s="158">
        <v>164.71</v>
      </c>
      <c r="P9600" s="161">
        <f t="shared" si="897"/>
        <v>164.71</v>
      </c>
    </row>
    <row r="9601" spans="9:16" x14ac:dyDescent="0.2">
      <c r="I9601" s="158">
        <f t="shared" si="901"/>
        <v>23</v>
      </c>
      <c r="J9601" s="158" t="str">
        <f t="shared" si="898"/>
        <v>EUR</v>
      </c>
      <c r="K9601" s="158" t="str">
        <f t="shared" si="899"/>
        <v>JPY</v>
      </c>
      <c r="L9601" s="158" t="str">
        <f t="shared" si="896"/>
        <v>EURJPY45610</v>
      </c>
      <c r="M9601" s="160">
        <f t="shared" si="900"/>
        <v>45610</v>
      </c>
      <c r="N9601" s="158">
        <v>1</v>
      </c>
      <c r="O9601" s="158">
        <v>164.24</v>
      </c>
      <c r="P9601" s="161">
        <f t="shared" si="897"/>
        <v>164.24</v>
      </c>
    </row>
    <row r="9602" spans="9:16" x14ac:dyDescent="0.2">
      <c r="I9602" s="158">
        <f t="shared" si="901"/>
        <v>23</v>
      </c>
      <c r="J9602" s="158" t="str">
        <f t="shared" si="898"/>
        <v>EUR</v>
      </c>
      <c r="K9602" s="158" t="str">
        <f t="shared" si="899"/>
        <v>JPY</v>
      </c>
      <c r="L9602" s="158" t="str">
        <f t="shared" si="896"/>
        <v>EURJPY45611</v>
      </c>
      <c r="M9602" s="160">
        <f t="shared" si="900"/>
        <v>45611</v>
      </c>
      <c r="N9602" s="158">
        <v>1</v>
      </c>
      <c r="O9602" s="158">
        <v>164.36</v>
      </c>
      <c r="P9602" s="161">
        <f t="shared" si="897"/>
        <v>164.36</v>
      </c>
    </row>
    <row r="9603" spans="9:16" x14ac:dyDescent="0.2">
      <c r="I9603" s="158">
        <f t="shared" si="901"/>
        <v>23</v>
      </c>
      <c r="J9603" s="158" t="str">
        <f t="shared" si="898"/>
        <v>EUR</v>
      </c>
      <c r="K9603" s="158" t="str">
        <f t="shared" si="899"/>
        <v>JPY</v>
      </c>
      <c r="L9603" s="158" t="str">
        <f t="shared" ref="L9603:L9666" si="902">J9603&amp;K9603&amp;M9603</f>
        <v>EURJPY45612</v>
      </c>
      <c r="M9603" s="160">
        <f t="shared" si="900"/>
        <v>45612</v>
      </c>
      <c r="N9603" s="158">
        <v>1</v>
      </c>
      <c r="O9603" s="158">
        <v>164.36</v>
      </c>
      <c r="P9603" s="161">
        <f t="shared" ref="P9603:P9666" si="903">ROUND(N9603*O9603,4)</f>
        <v>164.36</v>
      </c>
    </row>
    <row r="9604" spans="9:16" x14ac:dyDescent="0.2">
      <c r="I9604" s="158">
        <f t="shared" si="901"/>
        <v>23</v>
      </c>
      <c r="J9604" s="158" t="str">
        <f t="shared" ref="J9604:J9667" si="904">VLOOKUP($I9604,$A:$C,2,FALSE)</f>
        <v>EUR</v>
      </c>
      <c r="K9604" s="158" t="str">
        <f t="shared" ref="K9604:K9667" si="905">VLOOKUP($I9604,$A:$C,3,FALSE)</f>
        <v>JPY</v>
      </c>
      <c r="L9604" s="158" t="str">
        <f t="shared" si="902"/>
        <v>EURJPY45613</v>
      </c>
      <c r="M9604" s="160">
        <f t="shared" ref="M9604:M9667" si="906">IF(I9604=I9603,M9603+1,$G$1)</f>
        <v>45613</v>
      </c>
      <c r="N9604" s="158">
        <v>1</v>
      </c>
      <c r="O9604" s="158">
        <v>164.36</v>
      </c>
      <c r="P9604" s="161">
        <f t="shared" si="903"/>
        <v>164.36</v>
      </c>
    </row>
    <row r="9605" spans="9:16" x14ac:dyDescent="0.2">
      <c r="I9605" s="158">
        <f t="shared" si="901"/>
        <v>23</v>
      </c>
      <c r="J9605" s="158" t="str">
        <f t="shared" si="904"/>
        <v>EUR</v>
      </c>
      <c r="K9605" s="158" t="str">
        <f t="shared" si="905"/>
        <v>JPY</v>
      </c>
      <c r="L9605" s="158" t="str">
        <f t="shared" si="902"/>
        <v>EURJPY45614</v>
      </c>
      <c r="M9605" s="160">
        <f t="shared" si="906"/>
        <v>45614</v>
      </c>
      <c r="N9605" s="158">
        <v>1</v>
      </c>
      <c r="O9605" s="158">
        <v>163.74</v>
      </c>
      <c r="P9605" s="161">
        <f t="shared" si="903"/>
        <v>163.74</v>
      </c>
    </row>
    <row r="9606" spans="9:16" x14ac:dyDescent="0.2">
      <c r="I9606" s="158">
        <f t="shared" si="901"/>
        <v>23</v>
      </c>
      <c r="J9606" s="158" t="str">
        <f t="shared" si="904"/>
        <v>EUR</v>
      </c>
      <c r="K9606" s="158" t="str">
        <f t="shared" si="905"/>
        <v>JPY</v>
      </c>
      <c r="L9606" s="158" t="str">
        <f t="shared" si="902"/>
        <v>EURJPY45615</v>
      </c>
      <c r="M9606" s="160">
        <f t="shared" si="906"/>
        <v>45615</v>
      </c>
      <c r="N9606" s="158">
        <v>1</v>
      </c>
      <c r="O9606" s="158">
        <v>162.71</v>
      </c>
      <c r="P9606" s="161">
        <f t="shared" si="903"/>
        <v>162.71</v>
      </c>
    </row>
    <row r="9607" spans="9:16" x14ac:dyDescent="0.2">
      <c r="I9607" s="158">
        <f t="shared" si="901"/>
        <v>23</v>
      </c>
      <c r="J9607" s="158" t="str">
        <f t="shared" si="904"/>
        <v>EUR</v>
      </c>
      <c r="K9607" s="158" t="str">
        <f t="shared" si="905"/>
        <v>JPY</v>
      </c>
      <c r="L9607" s="158" t="str">
        <f t="shared" si="902"/>
        <v>EURJPY45616</v>
      </c>
      <c r="M9607" s="160">
        <f t="shared" si="906"/>
        <v>45616</v>
      </c>
      <c r="N9607" s="158">
        <v>1</v>
      </c>
      <c r="O9607" s="158">
        <v>164.42</v>
      </c>
      <c r="P9607" s="161">
        <f t="shared" si="903"/>
        <v>164.42</v>
      </c>
    </row>
    <row r="9608" spans="9:16" x14ac:dyDescent="0.2">
      <c r="I9608" s="158">
        <f t="shared" si="901"/>
        <v>23</v>
      </c>
      <c r="J9608" s="158" t="str">
        <f t="shared" si="904"/>
        <v>EUR</v>
      </c>
      <c r="K9608" s="158" t="str">
        <f t="shared" si="905"/>
        <v>JPY</v>
      </c>
      <c r="L9608" s="158" t="str">
        <f t="shared" si="902"/>
        <v>EURJPY45617</v>
      </c>
      <c r="M9608" s="160">
        <f t="shared" si="906"/>
        <v>45617</v>
      </c>
      <c r="N9608" s="158">
        <v>1</v>
      </c>
      <c r="O9608" s="158">
        <v>162.53</v>
      </c>
      <c r="P9608" s="161">
        <f t="shared" si="903"/>
        <v>162.53</v>
      </c>
    </row>
    <row r="9609" spans="9:16" x14ac:dyDescent="0.2">
      <c r="I9609" s="158">
        <f t="shared" si="901"/>
        <v>23</v>
      </c>
      <c r="J9609" s="158" t="str">
        <f t="shared" si="904"/>
        <v>EUR</v>
      </c>
      <c r="K9609" s="158" t="str">
        <f t="shared" si="905"/>
        <v>JPY</v>
      </c>
      <c r="L9609" s="158" t="str">
        <f t="shared" si="902"/>
        <v>EURJPY45618</v>
      </c>
      <c r="M9609" s="160">
        <f t="shared" si="906"/>
        <v>45618</v>
      </c>
      <c r="N9609" s="158">
        <v>1</v>
      </c>
      <c r="O9609" s="158">
        <v>160.84</v>
      </c>
      <c r="P9609" s="161">
        <f t="shared" si="903"/>
        <v>160.84</v>
      </c>
    </row>
    <row r="9610" spans="9:16" x14ac:dyDescent="0.2">
      <c r="I9610" s="158">
        <f t="shared" si="901"/>
        <v>23</v>
      </c>
      <c r="J9610" s="158" t="str">
        <f t="shared" si="904"/>
        <v>EUR</v>
      </c>
      <c r="K9610" s="158" t="str">
        <f t="shared" si="905"/>
        <v>JPY</v>
      </c>
      <c r="L9610" s="158" t="str">
        <f t="shared" si="902"/>
        <v>EURJPY45619</v>
      </c>
      <c r="M9610" s="160">
        <f t="shared" si="906"/>
        <v>45619</v>
      </c>
      <c r="N9610" s="158">
        <v>1</v>
      </c>
      <c r="O9610" s="158">
        <v>160.84</v>
      </c>
      <c r="P9610" s="161">
        <f t="shared" si="903"/>
        <v>160.84</v>
      </c>
    </row>
    <row r="9611" spans="9:16" x14ac:dyDescent="0.2">
      <c r="I9611" s="158">
        <f t="shared" si="901"/>
        <v>23</v>
      </c>
      <c r="J9611" s="158" t="str">
        <f t="shared" si="904"/>
        <v>EUR</v>
      </c>
      <c r="K9611" s="158" t="str">
        <f t="shared" si="905"/>
        <v>JPY</v>
      </c>
      <c r="L9611" s="158" t="str">
        <f t="shared" si="902"/>
        <v>EURJPY45620</v>
      </c>
      <c r="M9611" s="160">
        <f t="shared" si="906"/>
        <v>45620</v>
      </c>
      <c r="N9611" s="158">
        <v>1</v>
      </c>
      <c r="O9611" s="158">
        <v>160.84</v>
      </c>
      <c r="P9611" s="161">
        <f t="shared" si="903"/>
        <v>160.84</v>
      </c>
    </row>
    <row r="9612" spans="9:16" x14ac:dyDescent="0.2">
      <c r="I9612" s="158">
        <f t="shared" si="901"/>
        <v>23</v>
      </c>
      <c r="J9612" s="158" t="str">
        <f t="shared" si="904"/>
        <v>EUR</v>
      </c>
      <c r="K9612" s="158" t="str">
        <f t="shared" si="905"/>
        <v>JPY</v>
      </c>
      <c r="L9612" s="158" t="str">
        <f t="shared" si="902"/>
        <v>EURJPY45621</v>
      </c>
      <c r="M9612" s="160">
        <f t="shared" si="906"/>
        <v>45621</v>
      </c>
      <c r="N9612" s="158">
        <v>1</v>
      </c>
      <c r="O9612" s="158">
        <v>161.63999999999999</v>
      </c>
      <c r="P9612" s="161">
        <f t="shared" si="903"/>
        <v>161.63999999999999</v>
      </c>
    </row>
    <row r="9613" spans="9:16" x14ac:dyDescent="0.2">
      <c r="I9613" s="158">
        <f t="shared" si="901"/>
        <v>23</v>
      </c>
      <c r="J9613" s="158" t="str">
        <f t="shared" si="904"/>
        <v>EUR</v>
      </c>
      <c r="K9613" s="158" t="str">
        <f t="shared" si="905"/>
        <v>JPY</v>
      </c>
      <c r="L9613" s="158" t="str">
        <f t="shared" si="902"/>
        <v>EURJPY45622</v>
      </c>
      <c r="M9613" s="160">
        <f t="shared" si="906"/>
        <v>45622</v>
      </c>
      <c r="N9613" s="158">
        <v>1</v>
      </c>
      <c r="O9613" s="158">
        <v>161.13</v>
      </c>
      <c r="P9613" s="161">
        <f t="shared" si="903"/>
        <v>161.13</v>
      </c>
    </row>
    <row r="9614" spans="9:16" x14ac:dyDescent="0.2">
      <c r="I9614" s="158">
        <f t="shared" si="901"/>
        <v>23</v>
      </c>
      <c r="J9614" s="158" t="str">
        <f t="shared" si="904"/>
        <v>EUR</v>
      </c>
      <c r="K9614" s="158" t="str">
        <f t="shared" si="905"/>
        <v>JPY</v>
      </c>
      <c r="L9614" s="158" t="str">
        <f t="shared" si="902"/>
        <v>EURJPY45623</v>
      </c>
      <c r="M9614" s="160">
        <f t="shared" si="906"/>
        <v>45623</v>
      </c>
      <c r="N9614" s="158">
        <v>1</v>
      </c>
      <c r="O9614" s="158">
        <v>159.65</v>
      </c>
      <c r="P9614" s="161">
        <f t="shared" si="903"/>
        <v>159.65</v>
      </c>
    </row>
    <row r="9615" spans="9:16" x14ac:dyDescent="0.2">
      <c r="I9615" s="158">
        <f t="shared" si="901"/>
        <v>23</v>
      </c>
      <c r="J9615" s="158" t="str">
        <f t="shared" si="904"/>
        <v>EUR</v>
      </c>
      <c r="K9615" s="158" t="str">
        <f t="shared" si="905"/>
        <v>JPY</v>
      </c>
      <c r="L9615" s="158" t="str">
        <f t="shared" si="902"/>
        <v>EURJPY45624</v>
      </c>
      <c r="M9615" s="160">
        <f t="shared" si="906"/>
        <v>45624</v>
      </c>
      <c r="N9615" s="158">
        <v>1</v>
      </c>
      <c r="O9615" s="158">
        <v>159.88999999999999</v>
      </c>
      <c r="P9615" s="161">
        <f t="shared" si="903"/>
        <v>159.88999999999999</v>
      </c>
    </row>
    <row r="9616" spans="9:16" x14ac:dyDescent="0.2">
      <c r="I9616" s="158">
        <f t="shared" si="901"/>
        <v>23</v>
      </c>
      <c r="J9616" s="158" t="str">
        <f t="shared" si="904"/>
        <v>EUR</v>
      </c>
      <c r="K9616" s="158" t="str">
        <f t="shared" si="905"/>
        <v>JPY</v>
      </c>
      <c r="L9616" s="158" t="str">
        <f t="shared" si="902"/>
        <v>EURJPY45625</v>
      </c>
      <c r="M9616" s="160">
        <f t="shared" si="906"/>
        <v>45625</v>
      </c>
      <c r="N9616" s="158">
        <v>1</v>
      </c>
      <c r="O9616" s="158">
        <v>158.63999999999999</v>
      </c>
      <c r="P9616" s="161">
        <f t="shared" si="903"/>
        <v>158.63999999999999</v>
      </c>
    </row>
    <row r="9617" spans="9:16" x14ac:dyDescent="0.2">
      <c r="I9617" s="158">
        <f t="shared" si="901"/>
        <v>23</v>
      </c>
      <c r="J9617" s="158" t="str">
        <f t="shared" si="904"/>
        <v>EUR</v>
      </c>
      <c r="K9617" s="158" t="str">
        <f t="shared" si="905"/>
        <v>JPY</v>
      </c>
      <c r="L9617" s="158" t="str">
        <f t="shared" si="902"/>
        <v>EURJPY45626</v>
      </c>
      <c r="M9617" s="160">
        <f t="shared" si="906"/>
        <v>45626</v>
      </c>
      <c r="N9617" s="158">
        <v>1</v>
      </c>
      <c r="O9617" s="158">
        <v>158.63999999999999</v>
      </c>
      <c r="P9617" s="161">
        <f t="shared" si="903"/>
        <v>158.63999999999999</v>
      </c>
    </row>
    <row r="9618" spans="9:16" x14ac:dyDescent="0.2">
      <c r="I9618" s="158">
        <f t="shared" si="901"/>
        <v>23</v>
      </c>
      <c r="J9618" s="158" t="str">
        <f t="shared" si="904"/>
        <v>EUR</v>
      </c>
      <c r="K9618" s="158" t="str">
        <f t="shared" si="905"/>
        <v>JPY</v>
      </c>
      <c r="L9618" s="158" t="str">
        <f t="shared" si="902"/>
        <v>EURJPY45627</v>
      </c>
      <c r="M9618" s="160">
        <f t="shared" si="906"/>
        <v>45627</v>
      </c>
      <c r="N9618" s="158">
        <v>1</v>
      </c>
      <c r="O9618" s="158">
        <v>158.63999999999999</v>
      </c>
      <c r="P9618" s="161">
        <f t="shared" si="903"/>
        <v>158.63999999999999</v>
      </c>
    </row>
    <row r="9619" spans="9:16" x14ac:dyDescent="0.2">
      <c r="I9619" s="158">
        <f t="shared" si="901"/>
        <v>23</v>
      </c>
      <c r="J9619" s="158" t="str">
        <f t="shared" si="904"/>
        <v>EUR</v>
      </c>
      <c r="K9619" s="158" t="str">
        <f t="shared" si="905"/>
        <v>JPY</v>
      </c>
      <c r="L9619" s="158" t="str">
        <f t="shared" si="902"/>
        <v>EURJPY45628</v>
      </c>
      <c r="M9619" s="160">
        <f t="shared" si="906"/>
        <v>45628</v>
      </c>
      <c r="N9619" s="158">
        <v>1</v>
      </c>
      <c r="O9619" s="158">
        <v>157.74</v>
      </c>
      <c r="P9619" s="161">
        <f t="shared" si="903"/>
        <v>157.74</v>
      </c>
    </row>
    <row r="9620" spans="9:16" x14ac:dyDescent="0.2">
      <c r="I9620" s="158">
        <f t="shared" si="901"/>
        <v>23</v>
      </c>
      <c r="J9620" s="158" t="str">
        <f t="shared" si="904"/>
        <v>EUR</v>
      </c>
      <c r="K9620" s="158" t="str">
        <f t="shared" si="905"/>
        <v>JPY</v>
      </c>
      <c r="L9620" s="158" t="str">
        <f t="shared" si="902"/>
        <v>EURJPY45629</v>
      </c>
      <c r="M9620" s="160">
        <f t="shared" si="906"/>
        <v>45629</v>
      </c>
      <c r="N9620" s="158">
        <v>1</v>
      </c>
      <c r="O9620" s="158">
        <v>157.30000000000001</v>
      </c>
      <c r="P9620" s="161">
        <f t="shared" si="903"/>
        <v>157.30000000000001</v>
      </c>
    </row>
    <row r="9621" spans="9:16" x14ac:dyDescent="0.2">
      <c r="I9621" s="158">
        <f t="shared" si="901"/>
        <v>23</v>
      </c>
      <c r="J9621" s="158" t="str">
        <f t="shared" si="904"/>
        <v>EUR</v>
      </c>
      <c r="K9621" s="158" t="str">
        <f t="shared" si="905"/>
        <v>JPY</v>
      </c>
      <c r="L9621" s="158" t="str">
        <f t="shared" si="902"/>
        <v>EURJPY45630</v>
      </c>
      <c r="M9621" s="160">
        <f t="shared" si="906"/>
        <v>45630</v>
      </c>
      <c r="N9621" s="158">
        <v>1</v>
      </c>
      <c r="O9621" s="158">
        <v>158.59</v>
      </c>
      <c r="P9621" s="161">
        <f t="shared" si="903"/>
        <v>158.59</v>
      </c>
    </row>
    <row r="9622" spans="9:16" x14ac:dyDescent="0.2">
      <c r="I9622" s="158">
        <f t="shared" si="901"/>
        <v>23</v>
      </c>
      <c r="J9622" s="158" t="str">
        <f t="shared" si="904"/>
        <v>EUR</v>
      </c>
      <c r="K9622" s="158" t="str">
        <f t="shared" si="905"/>
        <v>JPY</v>
      </c>
      <c r="L9622" s="158" t="str">
        <f t="shared" si="902"/>
        <v>EURJPY45631</v>
      </c>
      <c r="M9622" s="160">
        <f t="shared" si="906"/>
        <v>45631</v>
      </c>
      <c r="N9622" s="158">
        <v>1</v>
      </c>
      <c r="O9622" s="158">
        <v>158.52000000000001</v>
      </c>
      <c r="P9622" s="161">
        <f t="shared" si="903"/>
        <v>158.52000000000001</v>
      </c>
    </row>
    <row r="9623" spans="9:16" x14ac:dyDescent="0.2">
      <c r="I9623" s="158">
        <f t="shared" si="901"/>
        <v>23</v>
      </c>
      <c r="J9623" s="158" t="str">
        <f t="shared" si="904"/>
        <v>EUR</v>
      </c>
      <c r="K9623" s="158" t="str">
        <f t="shared" si="905"/>
        <v>JPY</v>
      </c>
      <c r="L9623" s="158" t="str">
        <f t="shared" si="902"/>
        <v>EURJPY45632</v>
      </c>
      <c r="M9623" s="160">
        <f t="shared" si="906"/>
        <v>45632</v>
      </c>
      <c r="N9623" s="158">
        <v>1</v>
      </c>
      <c r="O9623" s="158">
        <v>159.25</v>
      </c>
      <c r="P9623" s="161">
        <f t="shared" si="903"/>
        <v>159.25</v>
      </c>
    </row>
    <row r="9624" spans="9:16" x14ac:dyDescent="0.2">
      <c r="I9624" s="158">
        <f t="shared" si="901"/>
        <v>23</v>
      </c>
      <c r="J9624" s="158" t="str">
        <f t="shared" si="904"/>
        <v>EUR</v>
      </c>
      <c r="K9624" s="158" t="str">
        <f t="shared" si="905"/>
        <v>JPY</v>
      </c>
      <c r="L9624" s="158" t="str">
        <f t="shared" si="902"/>
        <v>EURJPY45633</v>
      </c>
      <c r="M9624" s="160">
        <f t="shared" si="906"/>
        <v>45633</v>
      </c>
      <c r="N9624" s="158">
        <v>1</v>
      </c>
      <c r="O9624" s="158">
        <v>159.25</v>
      </c>
      <c r="P9624" s="161">
        <f t="shared" si="903"/>
        <v>159.25</v>
      </c>
    </row>
    <row r="9625" spans="9:16" x14ac:dyDescent="0.2">
      <c r="I9625" s="158">
        <f t="shared" si="901"/>
        <v>23</v>
      </c>
      <c r="J9625" s="158" t="str">
        <f t="shared" si="904"/>
        <v>EUR</v>
      </c>
      <c r="K9625" s="158" t="str">
        <f t="shared" si="905"/>
        <v>JPY</v>
      </c>
      <c r="L9625" s="158" t="str">
        <f t="shared" si="902"/>
        <v>EURJPY45634</v>
      </c>
      <c r="M9625" s="160">
        <f t="shared" si="906"/>
        <v>45634</v>
      </c>
      <c r="N9625" s="158">
        <v>1</v>
      </c>
      <c r="O9625" s="158">
        <v>159.25</v>
      </c>
      <c r="P9625" s="161">
        <f t="shared" si="903"/>
        <v>159.25</v>
      </c>
    </row>
    <row r="9626" spans="9:16" x14ac:dyDescent="0.2">
      <c r="I9626" s="158">
        <f t="shared" si="901"/>
        <v>23</v>
      </c>
      <c r="J9626" s="158" t="str">
        <f t="shared" si="904"/>
        <v>EUR</v>
      </c>
      <c r="K9626" s="158" t="str">
        <f t="shared" si="905"/>
        <v>JPY</v>
      </c>
      <c r="L9626" s="158" t="str">
        <f t="shared" si="902"/>
        <v>EURJPY45635</v>
      </c>
      <c r="M9626" s="160">
        <f t="shared" si="906"/>
        <v>45635</v>
      </c>
      <c r="N9626" s="158">
        <v>1</v>
      </c>
      <c r="O9626" s="158">
        <v>159.4</v>
      </c>
      <c r="P9626" s="161">
        <f t="shared" si="903"/>
        <v>159.4</v>
      </c>
    </row>
    <row r="9627" spans="9:16" x14ac:dyDescent="0.2">
      <c r="I9627" s="158">
        <f t="shared" si="901"/>
        <v>23</v>
      </c>
      <c r="J9627" s="158" t="str">
        <f t="shared" si="904"/>
        <v>EUR</v>
      </c>
      <c r="K9627" s="158" t="str">
        <f t="shared" si="905"/>
        <v>JPY</v>
      </c>
      <c r="L9627" s="158" t="str">
        <f t="shared" si="902"/>
        <v>EURJPY45636</v>
      </c>
      <c r="M9627" s="160">
        <f t="shared" si="906"/>
        <v>45636</v>
      </c>
      <c r="N9627" s="158">
        <v>1</v>
      </c>
      <c r="O9627" s="158">
        <v>159.74</v>
      </c>
      <c r="P9627" s="161">
        <f t="shared" si="903"/>
        <v>159.74</v>
      </c>
    </row>
    <row r="9628" spans="9:16" x14ac:dyDescent="0.2">
      <c r="I9628" s="158">
        <f t="shared" si="901"/>
        <v>23</v>
      </c>
      <c r="J9628" s="158" t="str">
        <f t="shared" si="904"/>
        <v>EUR</v>
      </c>
      <c r="K9628" s="158" t="str">
        <f t="shared" si="905"/>
        <v>JPY</v>
      </c>
      <c r="L9628" s="158" t="str">
        <f t="shared" si="902"/>
        <v>EURJPY45637</v>
      </c>
      <c r="M9628" s="160">
        <f t="shared" si="906"/>
        <v>45637</v>
      </c>
      <c r="N9628" s="158">
        <v>1</v>
      </c>
      <c r="O9628" s="158">
        <v>160.35</v>
      </c>
      <c r="P9628" s="161">
        <f t="shared" si="903"/>
        <v>160.35</v>
      </c>
    </row>
    <row r="9629" spans="9:16" x14ac:dyDescent="0.2">
      <c r="I9629" s="158">
        <f t="shared" si="901"/>
        <v>23</v>
      </c>
      <c r="J9629" s="158" t="str">
        <f t="shared" si="904"/>
        <v>EUR</v>
      </c>
      <c r="K9629" s="158" t="str">
        <f t="shared" si="905"/>
        <v>JPY</v>
      </c>
      <c r="L9629" s="158" t="str">
        <f t="shared" si="902"/>
        <v>EURJPY45638</v>
      </c>
      <c r="M9629" s="160">
        <f t="shared" si="906"/>
        <v>45638</v>
      </c>
      <c r="N9629" s="158">
        <v>1</v>
      </c>
      <c r="O9629" s="158">
        <v>159.6</v>
      </c>
      <c r="P9629" s="161">
        <f t="shared" si="903"/>
        <v>159.6</v>
      </c>
    </row>
    <row r="9630" spans="9:16" x14ac:dyDescent="0.2">
      <c r="I9630" s="158">
        <f t="shared" si="901"/>
        <v>23</v>
      </c>
      <c r="J9630" s="158" t="str">
        <f t="shared" si="904"/>
        <v>EUR</v>
      </c>
      <c r="K9630" s="158" t="str">
        <f t="shared" si="905"/>
        <v>JPY</v>
      </c>
      <c r="L9630" s="158" t="str">
        <f t="shared" si="902"/>
        <v>EURJPY45639</v>
      </c>
      <c r="M9630" s="160">
        <f t="shared" si="906"/>
        <v>45639</v>
      </c>
      <c r="N9630" s="158">
        <v>1</v>
      </c>
      <c r="O9630" s="158">
        <v>161.44999999999999</v>
      </c>
      <c r="P9630" s="161">
        <f t="shared" si="903"/>
        <v>161.44999999999999</v>
      </c>
    </row>
    <row r="9631" spans="9:16" x14ac:dyDescent="0.2">
      <c r="I9631" s="158">
        <f t="shared" si="901"/>
        <v>23</v>
      </c>
      <c r="J9631" s="158" t="str">
        <f t="shared" si="904"/>
        <v>EUR</v>
      </c>
      <c r="K9631" s="158" t="str">
        <f t="shared" si="905"/>
        <v>JPY</v>
      </c>
      <c r="L9631" s="158" t="str">
        <f t="shared" si="902"/>
        <v>EURJPY45640</v>
      </c>
      <c r="M9631" s="160">
        <f t="shared" si="906"/>
        <v>45640</v>
      </c>
      <c r="N9631" s="158">
        <v>1</v>
      </c>
      <c r="O9631" s="158">
        <v>161.44999999999999</v>
      </c>
      <c r="P9631" s="161">
        <f t="shared" si="903"/>
        <v>161.44999999999999</v>
      </c>
    </row>
    <row r="9632" spans="9:16" x14ac:dyDescent="0.2">
      <c r="I9632" s="158">
        <f t="shared" si="901"/>
        <v>23</v>
      </c>
      <c r="J9632" s="158" t="str">
        <f t="shared" si="904"/>
        <v>EUR</v>
      </c>
      <c r="K9632" s="158" t="str">
        <f t="shared" si="905"/>
        <v>JPY</v>
      </c>
      <c r="L9632" s="158" t="str">
        <f t="shared" si="902"/>
        <v>EURJPY45641</v>
      </c>
      <c r="M9632" s="160">
        <f t="shared" si="906"/>
        <v>45641</v>
      </c>
      <c r="N9632" s="158">
        <v>1</v>
      </c>
      <c r="O9632" s="158">
        <v>161.44999999999999</v>
      </c>
      <c r="P9632" s="161">
        <f t="shared" si="903"/>
        <v>161.44999999999999</v>
      </c>
    </row>
    <row r="9633" spans="9:16" x14ac:dyDescent="0.2">
      <c r="I9633" s="158">
        <f t="shared" si="901"/>
        <v>23</v>
      </c>
      <c r="J9633" s="158" t="str">
        <f t="shared" si="904"/>
        <v>EUR</v>
      </c>
      <c r="K9633" s="158" t="str">
        <f t="shared" si="905"/>
        <v>JPY</v>
      </c>
      <c r="L9633" s="158" t="str">
        <f t="shared" si="902"/>
        <v>EURJPY45642</v>
      </c>
      <c r="M9633" s="160">
        <f t="shared" si="906"/>
        <v>45642</v>
      </c>
      <c r="N9633" s="158">
        <v>1</v>
      </c>
      <c r="O9633" s="158">
        <v>161.72999999999999</v>
      </c>
      <c r="P9633" s="161">
        <f t="shared" si="903"/>
        <v>161.72999999999999</v>
      </c>
    </row>
    <row r="9634" spans="9:16" x14ac:dyDescent="0.2">
      <c r="I9634" s="158">
        <f t="shared" si="901"/>
        <v>23</v>
      </c>
      <c r="J9634" s="158" t="str">
        <f t="shared" si="904"/>
        <v>EUR</v>
      </c>
      <c r="K9634" s="158" t="str">
        <f t="shared" si="905"/>
        <v>JPY</v>
      </c>
      <c r="L9634" s="158" t="str">
        <f t="shared" si="902"/>
        <v>EURJPY45643</v>
      </c>
      <c r="M9634" s="160">
        <f t="shared" si="906"/>
        <v>45643</v>
      </c>
      <c r="N9634" s="158">
        <v>1</v>
      </c>
      <c r="O9634" s="158">
        <v>161.63</v>
      </c>
      <c r="P9634" s="161">
        <f t="shared" si="903"/>
        <v>161.63</v>
      </c>
    </row>
    <row r="9635" spans="9:16" x14ac:dyDescent="0.2">
      <c r="I9635" s="158">
        <f t="shared" si="901"/>
        <v>23</v>
      </c>
      <c r="J9635" s="158" t="str">
        <f t="shared" si="904"/>
        <v>EUR</v>
      </c>
      <c r="K9635" s="158" t="str">
        <f t="shared" si="905"/>
        <v>JPY</v>
      </c>
      <c r="L9635" s="158" t="str">
        <f t="shared" si="902"/>
        <v>EURJPY45644</v>
      </c>
      <c r="M9635" s="160">
        <f t="shared" si="906"/>
        <v>45644</v>
      </c>
      <c r="N9635" s="158">
        <v>1</v>
      </c>
      <c r="O9635" s="158">
        <v>161.52000000000001</v>
      </c>
      <c r="P9635" s="161">
        <f t="shared" si="903"/>
        <v>161.52000000000001</v>
      </c>
    </row>
    <row r="9636" spans="9:16" x14ac:dyDescent="0.2">
      <c r="I9636" s="158">
        <f t="shared" si="901"/>
        <v>23</v>
      </c>
      <c r="J9636" s="158" t="str">
        <f t="shared" si="904"/>
        <v>EUR</v>
      </c>
      <c r="K9636" s="158" t="str">
        <f t="shared" si="905"/>
        <v>JPY</v>
      </c>
      <c r="L9636" s="158" t="str">
        <f t="shared" si="902"/>
        <v>EURJPY45645</v>
      </c>
      <c r="M9636" s="160">
        <f t="shared" si="906"/>
        <v>45645</v>
      </c>
      <c r="N9636" s="158">
        <v>1</v>
      </c>
      <c r="O9636" s="158">
        <v>163.07</v>
      </c>
      <c r="P9636" s="161">
        <f t="shared" si="903"/>
        <v>163.07</v>
      </c>
    </row>
    <row r="9637" spans="9:16" x14ac:dyDescent="0.2">
      <c r="I9637" s="158">
        <f t="shared" si="901"/>
        <v>23</v>
      </c>
      <c r="J9637" s="158" t="str">
        <f t="shared" si="904"/>
        <v>EUR</v>
      </c>
      <c r="K9637" s="158" t="str">
        <f t="shared" si="905"/>
        <v>JPY</v>
      </c>
      <c r="L9637" s="158" t="str">
        <f t="shared" si="902"/>
        <v>EURJPY45646</v>
      </c>
      <c r="M9637" s="160">
        <f t="shared" si="906"/>
        <v>45646</v>
      </c>
      <c r="N9637" s="158">
        <v>1</v>
      </c>
      <c r="O9637" s="158">
        <v>162.88999999999999</v>
      </c>
      <c r="P9637" s="161">
        <f t="shared" si="903"/>
        <v>162.88999999999999</v>
      </c>
    </row>
    <row r="9638" spans="9:16" x14ac:dyDescent="0.2">
      <c r="I9638" s="158">
        <f t="shared" si="901"/>
        <v>23</v>
      </c>
      <c r="J9638" s="158" t="str">
        <f t="shared" si="904"/>
        <v>EUR</v>
      </c>
      <c r="K9638" s="158" t="str">
        <f t="shared" si="905"/>
        <v>JPY</v>
      </c>
      <c r="L9638" s="158" t="str">
        <f t="shared" si="902"/>
        <v>EURJPY45647</v>
      </c>
      <c r="M9638" s="160">
        <f t="shared" si="906"/>
        <v>45647</v>
      </c>
      <c r="N9638" s="158">
        <v>1</v>
      </c>
      <c r="O9638" s="158">
        <v>162.88999999999999</v>
      </c>
      <c r="P9638" s="161">
        <f t="shared" si="903"/>
        <v>162.88999999999999</v>
      </c>
    </row>
    <row r="9639" spans="9:16" x14ac:dyDescent="0.2">
      <c r="I9639" s="158">
        <f t="shared" si="901"/>
        <v>23</v>
      </c>
      <c r="J9639" s="158" t="str">
        <f t="shared" si="904"/>
        <v>EUR</v>
      </c>
      <c r="K9639" s="158" t="str">
        <f t="shared" si="905"/>
        <v>JPY</v>
      </c>
      <c r="L9639" s="158" t="str">
        <f t="shared" si="902"/>
        <v>EURJPY45648</v>
      </c>
      <c r="M9639" s="160">
        <f t="shared" si="906"/>
        <v>45648</v>
      </c>
      <c r="N9639" s="158">
        <v>1</v>
      </c>
      <c r="O9639" s="158">
        <v>162.88999999999999</v>
      </c>
      <c r="P9639" s="161">
        <f t="shared" si="903"/>
        <v>162.88999999999999</v>
      </c>
    </row>
    <row r="9640" spans="9:16" x14ac:dyDescent="0.2">
      <c r="I9640" s="158">
        <f t="shared" si="901"/>
        <v>23</v>
      </c>
      <c r="J9640" s="158" t="str">
        <f t="shared" si="904"/>
        <v>EUR</v>
      </c>
      <c r="K9640" s="158" t="str">
        <f t="shared" si="905"/>
        <v>JPY</v>
      </c>
      <c r="L9640" s="158" t="str">
        <f t="shared" si="902"/>
        <v>EURJPY45649</v>
      </c>
      <c r="M9640" s="160">
        <f t="shared" si="906"/>
        <v>45649</v>
      </c>
      <c r="N9640" s="158">
        <v>1</v>
      </c>
      <c r="O9640" s="158">
        <v>163.36000000000001</v>
      </c>
      <c r="P9640" s="161">
        <f t="shared" si="903"/>
        <v>163.36000000000001</v>
      </c>
    </row>
    <row r="9641" spans="9:16" x14ac:dyDescent="0.2">
      <c r="I9641" s="158">
        <f t="shared" si="901"/>
        <v>23</v>
      </c>
      <c r="J9641" s="158" t="str">
        <f t="shared" si="904"/>
        <v>EUR</v>
      </c>
      <c r="K9641" s="158" t="str">
        <f t="shared" si="905"/>
        <v>JPY</v>
      </c>
      <c r="L9641" s="158" t="str">
        <f t="shared" si="902"/>
        <v>EURJPY45650</v>
      </c>
      <c r="M9641" s="160">
        <f t="shared" si="906"/>
        <v>45650</v>
      </c>
      <c r="N9641" s="158">
        <v>1</v>
      </c>
      <c r="O9641" s="158">
        <v>163.25</v>
      </c>
      <c r="P9641" s="161">
        <f t="shared" si="903"/>
        <v>163.25</v>
      </c>
    </row>
    <row r="9642" spans="9:16" x14ac:dyDescent="0.2">
      <c r="I9642" s="158">
        <f t="shared" ref="I9642:I9705" si="907">IF(M9641=$G$2,I9641+1,I9641)</f>
        <v>23</v>
      </c>
      <c r="J9642" s="158" t="str">
        <f t="shared" si="904"/>
        <v>EUR</v>
      </c>
      <c r="K9642" s="158" t="str">
        <f t="shared" si="905"/>
        <v>JPY</v>
      </c>
      <c r="L9642" s="158" t="str">
        <f t="shared" si="902"/>
        <v>EURJPY45651</v>
      </c>
      <c r="M9642" s="160">
        <f t="shared" si="906"/>
        <v>45651</v>
      </c>
      <c r="N9642" s="158">
        <v>1</v>
      </c>
      <c r="O9642" s="158">
        <v>163.25</v>
      </c>
      <c r="P9642" s="161">
        <f t="shared" si="903"/>
        <v>163.25</v>
      </c>
    </row>
    <row r="9643" spans="9:16" x14ac:dyDescent="0.2">
      <c r="I9643" s="158">
        <f t="shared" si="907"/>
        <v>23</v>
      </c>
      <c r="J9643" s="158" t="str">
        <f t="shared" si="904"/>
        <v>EUR</v>
      </c>
      <c r="K9643" s="158" t="str">
        <f t="shared" si="905"/>
        <v>JPY</v>
      </c>
      <c r="L9643" s="158" t="str">
        <f t="shared" si="902"/>
        <v>EURJPY45652</v>
      </c>
      <c r="M9643" s="160">
        <f t="shared" si="906"/>
        <v>45652</v>
      </c>
      <c r="N9643" s="158">
        <v>1</v>
      </c>
      <c r="O9643" s="158">
        <v>163.25</v>
      </c>
      <c r="P9643" s="161">
        <f t="shared" si="903"/>
        <v>163.25</v>
      </c>
    </row>
    <row r="9644" spans="9:16" x14ac:dyDescent="0.2">
      <c r="I9644" s="158">
        <f t="shared" si="907"/>
        <v>23</v>
      </c>
      <c r="J9644" s="158" t="str">
        <f t="shared" si="904"/>
        <v>EUR</v>
      </c>
      <c r="K9644" s="158" t="str">
        <f t="shared" si="905"/>
        <v>JPY</v>
      </c>
      <c r="L9644" s="158" t="str">
        <f t="shared" si="902"/>
        <v>EURJPY45653</v>
      </c>
      <c r="M9644" s="160">
        <f t="shared" si="906"/>
        <v>45653</v>
      </c>
      <c r="N9644" s="158">
        <v>1</v>
      </c>
      <c r="O9644" s="158">
        <v>164.65</v>
      </c>
      <c r="P9644" s="161">
        <f t="shared" si="903"/>
        <v>164.65</v>
      </c>
    </row>
    <row r="9645" spans="9:16" x14ac:dyDescent="0.2">
      <c r="I9645" s="158">
        <f t="shared" si="907"/>
        <v>23</v>
      </c>
      <c r="J9645" s="158" t="str">
        <f t="shared" si="904"/>
        <v>EUR</v>
      </c>
      <c r="K9645" s="158" t="str">
        <f t="shared" si="905"/>
        <v>JPY</v>
      </c>
      <c r="L9645" s="158" t="str">
        <f t="shared" si="902"/>
        <v>EURJPY45654</v>
      </c>
      <c r="M9645" s="160">
        <f t="shared" si="906"/>
        <v>45654</v>
      </c>
      <c r="N9645" s="158">
        <v>1</v>
      </c>
      <c r="O9645" s="158">
        <v>164.65</v>
      </c>
      <c r="P9645" s="161">
        <f t="shared" si="903"/>
        <v>164.65</v>
      </c>
    </row>
    <row r="9646" spans="9:16" x14ac:dyDescent="0.2">
      <c r="I9646" s="158">
        <f t="shared" si="907"/>
        <v>23</v>
      </c>
      <c r="J9646" s="158" t="str">
        <f t="shared" si="904"/>
        <v>EUR</v>
      </c>
      <c r="K9646" s="158" t="str">
        <f t="shared" si="905"/>
        <v>JPY</v>
      </c>
      <c r="L9646" s="158" t="str">
        <f t="shared" si="902"/>
        <v>EURJPY45655</v>
      </c>
      <c r="M9646" s="160">
        <f t="shared" si="906"/>
        <v>45655</v>
      </c>
      <c r="N9646" s="158">
        <v>1</v>
      </c>
      <c r="O9646" s="158">
        <v>164.65</v>
      </c>
      <c r="P9646" s="161">
        <f t="shared" si="903"/>
        <v>164.65</v>
      </c>
    </row>
    <row r="9647" spans="9:16" x14ac:dyDescent="0.2">
      <c r="I9647" s="158">
        <f t="shared" si="907"/>
        <v>23</v>
      </c>
      <c r="J9647" s="158" t="str">
        <f t="shared" si="904"/>
        <v>EUR</v>
      </c>
      <c r="K9647" s="158" t="str">
        <f t="shared" si="905"/>
        <v>JPY</v>
      </c>
      <c r="L9647" s="158" t="str">
        <f t="shared" si="902"/>
        <v>EURJPY45656</v>
      </c>
      <c r="M9647" s="160">
        <f t="shared" si="906"/>
        <v>45656</v>
      </c>
      <c r="N9647" s="158">
        <v>1</v>
      </c>
      <c r="O9647" s="158">
        <v>164.57</v>
      </c>
      <c r="P9647" s="161">
        <f t="shared" si="903"/>
        <v>164.57</v>
      </c>
    </row>
    <row r="9648" spans="9:16" x14ac:dyDescent="0.2">
      <c r="I9648" s="158">
        <f t="shared" si="907"/>
        <v>23</v>
      </c>
      <c r="J9648" s="158" t="str">
        <f t="shared" si="904"/>
        <v>EUR</v>
      </c>
      <c r="K9648" s="158" t="str">
        <f t="shared" si="905"/>
        <v>JPY</v>
      </c>
      <c r="L9648" s="158" t="str">
        <f t="shared" si="902"/>
        <v>EURJPY45657</v>
      </c>
      <c r="M9648" s="160">
        <f t="shared" si="906"/>
        <v>45657</v>
      </c>
      <c r="N9648" s="158">
        <v>1</v>
      </c>
      <c r="O9648" s="158">
        <v>163.06</v>
      </c>
      <c r="P9648" s="161">
        <f t="shared" si="903"/>
        <v>163.06</v>
      </c>
    </row>
    <row r="9649" spans="9:16" x14ac:dyDescent="0.2">
      <c r="I9649" s="158">
        <f t="shared" si="907"/>
        <v>23</v>
      </c>
      <c r="J9649" s="158" t="str">
        <f t="shared" si="904"/>
        <v>EUR</v>
      </c>
      <c r="K9649" s="158" t="str">
        <f t="shared" si="905"/>
        <v>JPY</v>
      </c>
      <c r="L9649" s="158" t="str">
        <f t="shared" si="902"/>
        <v>EURJPY45658</v>
      </c>
      <c r="M9649" s="160">
        <f t="shared" si="906"/>
        <v>45658</v>
      </c>
      <c r="N9649" s="158">
        <v>1</v>
      </c>
      <c r="O9649" s="158">
        <v>163.06</v>
      </c>
      <c r="P9649" s="161">
        <f t="shared" si="903"/>
        <v>163.06</v>
      </c>
    </row>
    <row r="9650" spans="9:16" x14ac:dyDescent="0.2">
      <c r="I9650" s="158">
        <f t="shared" si="907"/>
        <v>23</v>
      </c>
      <c r="J9650" s="158" t="str">
        <f t="shared" si="904"/>
        <v>EUR</v>
      </c>
      <c r="K9650" s="158" t="str">
        <f t="shared" si="905"/>
        <v>JPY</v>
      </c>
      <c r="L9650" s="158" t="str">
        <f t="shared" si="902"/>
        <v>EURJPY45659</v>
      </c>
      <c r="M9650" s="160">
        <f t="shared" si="906"/>
        <v>45659</v>
      </c>
      <c r="N9650" s="158">
        <v>1</v>
      </c>
      <c r="O9650" s="158">
        <v>162.04</v>
      </c>
      <c r="P9650" s="161">
        <f t="shared" si="903"/>
        <v>162.04</v>
      </c>
    </row>
    <row r="9651" spans="9:16" x14ac:dyDescent="0.2">
      <c r="I9651" s="158">
        <f t="shared" si="907"/>
        <v>23</v>
      </c>
      <c r="J9651" s="158" t="str">
        <f t="shared" si="904"/>
        <v>EUR</v>
      </c>
      <c r="K9651" s="158" t="str">
        <f t="shared" si="905"/>
        <v>JPY</v>
      </c>
      <c r="L9651" s="158" t="str">
        <f t="shared" si="902"/>
        <v>EURJPY45660</v>
      </c>
      <c r="M9651" s="160">
        <f t="shared" si="906"/>
        <v>45660</v>
      </c>
      <c r="N9651" s="158">
        <v>1</v>
      </c>
      <c r="O9651" s="158">
        <v>161.77000000000001</v>
      </c>
      <c r="P9651" s="161">
        <f t="shared" si="903"/>
        <v>161.77000000000001</v>
      </c>
    </row>
    <row r="9652" spans="9:16" x14ac:dyDescent="0.2">
      <c r="I9652" s="158">
        <f t="shared" si="907"/>
        <v>23</v>
      </c>
      <c r="J9652" s="158" t="str">
        <f t="shared" si="904"/>
        <v>EUR</v>
      </c>
      <c r="K9652" s="158" t="str">
        <f t="shared" si="905"/>
        <v>JPY</v>
      </c>
      <c r="L9652" s="158" t="str">
        <f t="shared" si="902"/>
        <v>EURJPY45661</v>
      </c>
      <c r="M9652" s="160">
        <f t="shared" si="906"/>
        <v>45661</v>
      </c>
      <c r="N9652" s="158">
        <v>1</v>
      </c>
      <c r="O9652" s="158">
        <v>161.77000000000001</v>
      </c>
      <c r="P9652" s="161">
        <f t="shared" si="903"/>
        <v>161.77000000000001</v>
      </c>
    </row>
    <row r="9653" spans="9:16" x14ac:dyDescent="0.2">
      <c r="I9653" s="158">
        <f t="shared" si="907"/>
        <v>23</v>
      </c>
      <c r="J9653" s="158" t="str">
        <f t="shared" si="904"/>
        <v>EUR</v>
      </c>
      <c r="K9653" s="158" t="str">
        <f t="shared" si="905"/>
        <v>JPY</v>
      </c>
      <c r="L9653" s="158" t="str">
        <f t="shared" si="902"/>
        <v>EURJPY45662</v>
      </c>
      <c r="M9653" s="160">
        <f t="shared" si="906"/>
        <v>45662</v>
      </c>
      <c r="N9653" s="158">
        <v>1</v>
      </c>
      <c r="O9653" s="158">
        <v>161.77000000000001</v>
      </c>
      <c r="P9653" s="161">
        <f t="shared" si="903"/>
        <v>161.77000000000001</v>
      </c>
    </row>
    <row r="9654" spans="9:16" x14ac:dyDescent="0.2">
      <c r="I9654" s="158">
        <f t="shared" si="907"/>
        <v>23</v>
      </c>
      <c r="J9654" s="158" t="str">
        <f t="shared" si="904"/>
        <v>EUR</v>
      </c>
      <c r="K9654" s="158" t="str">
        <f t="shared" si="905"/>
        <v>JPY</v>
      </c>
      <c r="L9654" s="158" t="str">
        <f t="shared" si="902"/>
        <v>EURJPY45663</v>
      </c>
      <c r="M9654" s="160">
        <f t="shared" si="906"/>
        <v>45663</v>
      </c>
      <c r="N9654" s="158">
        <v>1</v>
      </c>
      <c r="O9654" s="158">
        <v>163.25</v>
      </c>
      <c r="P9654" s="161">
        <f t="shared" si="903"/>
        <v>163.25</v>
      </c>
    </row>
    <row r="9655" spans="9:16" x14ac:dyDescent="0.2">
      <c r="I9655" s="158">
        <f t="shared" si="907"/>
        <v>23</v>
      </c>
      <c r="J9655" s="158" t="str">
        <f t="shared" si="904"/>
        <v>EUR</v>
      </c>
      <c r="K9655" s="158" t="str">
        <f t="shared" si="905"/>
        <v>JPY</v>
      </c>
      <c r="L9655" s="158" t="str">
        <f t="shared" si="902"/>
        <v>EURJPY45664</v>
      </c>
      <c r="M9655" s="160">
        <f t="shared" si="906"/>
        <v>45664</v>
      </c>
      <c r="N9655" s="158">
        <v>1</v>
      </c>
      <c r="O9655" s="158">
        <v>163.86</v>
      </c>
      <c r="P9655" s="161">
        <f t="shared" si="903"/>
        <v>163.86</v>
      </c>
    </row>
    <row r="9656" spans="9:16" x14ac:dyDescent="0.2">
      <c r="I9656" s="158">
        <f t="shared" si="907"/>
        <v>23</v>
      </c>
      <c r="J9656" s="158" t="str">
        <f t="shared" si="904"/>
        <v>EUR</v>
      </c>
      <c r="K9656" s="158" t="str">
        <f t="shared" si="905"/>
        <v>JPY</v>
      </c>
      <c r="L9656" s="158" t="str">
        <f t="shared" si="902"/>
        <v>EURJPY45665</v>
      </c>
      <c r="M9656" s="160">
        <f t="shared" si="906"/>
        <v>45665</v>
      </c>
      <c r="N9656" s="158">
        <v>1</v>
      </c>
      <c r="O9656" s="158">
        <v>162.94</v>
      </c>
      <c r="P9656" s="161">
        <f t="shared" si="903"/>
        <v>162.94</v>
      </c>
    </row>
    <row r="9657" spans="9:16" x14ac:dyDescent="0.2">
      <c r="I9657" s="158">
        <f t="shared" si="907"/>
        <v>23</v>
      </c>
      <c r="J9657" s="158" t="str">
        <f t="shared" si="904"/>
        <v>EUR</v>
      </c>
      <c r="K9657" s="158" t="str">
        <f t="shared" si="905"/>
        <v>JPY</v>
      </c>
      <c r="L9657" s="158" t="str">
        <f t="shared" si="902"/>
        <v>EURJPY45666</v>
      </c>
      <c r="M9657" s="160">
        <f t="shared" si="906"/>
        <v>45666</v>
      </c>
      <c r="N9657" s="158">
        <v>1</v>
      </c>
      <c r="O9657" s="158">
        <v>162.56</v>
      </c>
      <c r="P9657" s="161">
        <f t="shared" si="903"/>
        <v>162.56</v>
      </c>
    </row>
    <row r="9658" spans="9:16" x14ac:dyDescent="0.2">
      <c r="I9658" s="158">
        <f t="shared" si="907"/>
        <v>23</v>
      </c>
      <c r="J9658" s="158" t="str">
        <f t="shared" si="904"/>
        <v>EUR</v>
      </c>
      <c r="K9658" s="158" t="str">
        <f t="shared" si="905"/>
        <v>JPY</v>
      </c>
      <c r="L9658" s="158" t="str">
        <f t="shared" si="902"/>
        <v>EURJPY45667</v>
      </c>
      <c r="M9658" s="160">
        <f t="shared" si="906"/>
        <v>45667</v>
      </c>
      <c r="N9658" s="158">
        <v>1</v>
      </c>
      <c r="O9658" s="158">
        <v>162.86000000000001</v>
      </c>
      <c r="P9658" s="161">
        <f t="shared" si="903"/>
        <v>162.86000000000001</v>
      </c>
    </row>
    <row r="9659" spans="9:16" x14ac:dyDescent="0.2">
      <c r="I9659" s="158">
        <f t="shared" si="907"/>
        <v>23</v>
      </c>
      <c r="J9659" s="158" t="str">
        <f t="shared" si="904"/>
        <v>EUR</v>
      </c>
      <c r="K9659" s="158" t="str">
        <f t="shared" si="905"/>
        <v>JPY</v>
      </c>
      <c r="L9659" s="158" t="str">
        <f t="shared" si="902"/>
        <v>EURJPY45668</v>
      </c>
      <c r="M9659" s="160">
        <f t="shared" si="906"/>
        <v>45668</v>
      </c>
      <c r="N9659" s="158">
        <v>1</v>
      </c>
      <c r="O9659" s="158">
        <v>162.86000000000001</v>
      </c>
      <c r="P9659" s="161">
        <f t="shared" si="903"/>
        <v>162.86000000000001</v>
      </c>
    </row>
    <row r="9660" spans="9:16" x14ac:dyDescent="0.2">
      <c r="I9660" s="158">
        <f t="shared" si="907"/>
        <v>23</v>
      </c>
      <c r="J9660" s="158" t="str">
        <f t="shared" si="904"/>
        <v>EUR</v>
      </c>
      <c r="K9660" s="158" t="str">
        <f t="shared" si="905"/>
        <v>JPY</v>
      </c>
      <c r="L9660" s="158" t="str">
        <f t="shared" si="902"/>
        <v>EURJPY45669</v>
      </c>
      <c r="M9660" s="160">
        <f t="shared" si="906"/>
        <v>45669</v>
      </c>
      <c r="N9660" s="158">
        <v>1</v>
      </c>
      <c r="O9660" s="158">
        <v>162.86000000000001</v>
      </c>
      <c r="P9660" s="161">
        <f t="shared" si="903"/>
        <v>162.86000000000001</v>
      </c>
    </row>
    <row r="9661" spans="9:16" x14ac:dyDescent="0.2">
      <c r="I9661" s="158">
        <f t="shared" si="907"/>
        <v>23</v>
      </c>
      <c r="J9661" s="158" t="str">
        <f t="shared" si="904"/>
        <v>EUR</v>
      </c>
      <c r="K9661" s="158" t="str">
        <f t="shared" si="905"/>
        <v>JPY</v>
      </c>
      <c r="L9661" s="158" t="str">
        <f t="shared" si="902"/>
        <v>EURJPY45670</v>
      </c>
      <c r="M9661" s="160">
        <f t="shared" si="906"/>
        <v>45670</v>
      </c>
      <c r="N9661" s="158">
        <v>1</v>
      </c>
      <c r="O9661" s="158">
        <v>160.22</v>
      </c>
      <c r="P9661" s="161">
        <f t="shared" si="903"/>
        <v>160.22</v>
      </c>
    </row>
    <row r="9662" spans="9:16" x14ac:dyDescent="0.2">
      <c r="I9662" s="158">
        <f t="shared" si="907"/>
        <v>23</v>
      </c>
      <c r="J9662" s="158" t="str">
        <f t="shared" si="904"/>
        <v>EUR</v>
      </c>
      <c r="K9662" s="158" t="str">
        <f t="shared" si="905"/>
        <v>JPY</v>
      </c>
      <c r="L9662" s="158" t="str">
        <f t="shared" si="902"/>
        <v>EURJPY45671</v>
      </c>
      <c r="M9662" s="160">
        <f t="shared" si="906"/>
        <v>45671</v>
      </c>
      <c r="N9662" s="158">
        <v>1</v>
      </c>
      <c r="O9662" s="158">
        <v>161.63</v>
      </c>
      <c r="P9662" s="161">
        <f t="shared" si="903"/>
        <v>161.63</v>
      </c>
    </row>
    <row r="9663" spans="9:16" x14ac:dyDescent="0.2">
      <c r="I9663" s="158">
        <f t="shared" si="907"/>
        <v>23</v>
      </c>
      <c r="J9663" s="158" t="str">
        <f t="shared" si="904"/>
        <v>EUR</v>
      </c>
      <c r="K9663" s="158" t="str">
        <f t="shared" si="905"/>
        <v>JPY</v>
      </c>
      <c r="L9663" s="158" t="str">
        <f t="shared" si="902"/>
        <v>EURJPY45672</v>
      </c>
      <c r="M9663" s="160">
        <f t="shared" si="906"/>
        <v>45672</v>
      </c>
      <c r="N9663" s="158">
        <v>1</v>
      </c>
      <c r="O9663" s="158">
        <v>161.75</v>
      </c>
      <c r="P9663" s="161">
        <f t="shared" si="903"/>
        <v>161.75</v>
      </c>
    </row>
    <row r="9664" spans="9:16" x14ac:dyDescent="0.2">
      <c r="I9664" s="158">
        <f t="shared" si="907"/>
        <v>23</v>
      </c>
      <c r="J9664" s="158" t="str">
        <f t="shared" si="904"/>
        <v>EUR</v>
      </c>
      <c r="K9664" s="158" t="str">
        <f t="shared" si="905"/>
        <v>JPY</v>
      </c>
      <c r="L9664" s="158" t="str">
        <f t="shared" si="902"/>
        <v>EURJPY45673</v>
      </c>
      <c r="M9664" s="160">
        <f t="shared" si="906"/>
        <v>45673</v>
      </c>
      <c r="N9664" s="158">
        <v>1</v>
      </c>
      <c r="O9664" s="158">
        <v>160.46</v>
      </c>
      <c r="P9664" s="161">
        <f t="shared" si="903"/>
        <v>160.46</v>
      </c>
    </row>
    <row r="9665" spans="9:16" x14ac:dyDescent="0.2">
      <c r="I9665" s="158">
        <f t="shared" si="907"/>
        <v>23</v>
      </c>
      <c r="J9665" s="158" t="str">
        <f t="shared" si="904"/>
        <v>EUR</v>
      </c>
      <c r="K9665" s="158" t="str">
        <f t="shared" si="905"/>
        <v>JPY</v>
      </c>
      <c r="L9665" s="158" t="str">
        <f t="shared" si="902"/>
        <v>EURJPY45674</v>
      </c>
      <c r="M9665" s="160">
        <f t="shared" si="906"/>
        <v>45674</v>
      </c>
      <c r="N9665" s="158">
        <v>1</v>
      </c>
      <c r="O9665" s="158">
        <v>160.22999999999999</v>
      </c>
      <c r="P9665" s="161">
        <f t="shared" si="903"/>
        <v>160.22999999999999</v>
      </c>
    </row>
    <row r="9666" spans="9:16" x14ac:dyDescent="0.2">
      <c r="I9666" s="158">
        <f t="shared" si="907"/>
        <v>23</v>
      </c>
      <c r="J9666" s="158" t="str">
        <f t="shared" si="904"/>
        <v>EUR</v>
      </c>
      <c r="K9666" s="158" t="str">
        <f t="shared" si="905"/>
        <v>JPY</v>
      </c>
      <c r="L9666" s="158" t="str">
        <f t="shared" si="902"/>
        <v>EURJPY45675</v>
      </c>
      <c r="M9666" s="160">
        <f t="shared" si="906"/>
        <v>45675</v>
      </c>
      <c r="N9666" s="158">
        <v>1</v>
      </c>
      <c r="O9666" s="158">
        <v>160.22999999999999</v>
      </c>
      <c r="P9666" s="161">
        <f t="shared" si="903"/>
        <v>160.22999999999999</v>
      </c>
    </row>
    <row r="9667" spans="9:16" x14ac:dyDescent="0.2">
      <c r="I9667" s="158">
        <f t="shared" si="907"/>
        <v>23</v>
      </c>
      <c r="J9667" s="158" t="str">
        <f t="shared" si="904"/>
        <v>EUR</v>
      </c>
      <c r="K9667" s="158" t="str">
        <f t="shared" si="905"/>
        <v>JPY</v>
      </c>
      <c r="L9667" s="158" t="str">
        <f t="shared" ref="L9667:L9730" si="908">J9667&amp;K9667&amp;M9667</f>
        <v>EURJPY45676</v>
      </c>
      <c r="M9667" s="160">
        <f t="shared" si="906"/>
        <v>45676</v>
      </c>
      <c r="N9667" s="158">
        <v>1</v>
      </c>
      <c r="O9667" s="158">
        <v>160.22999999999999</v>
      </c>
      <c r="P9667" s="161">
        <f t="shared" ref="P9667:P9730" si="909">ROUND(N9667*O9667,4)</f>
        <v>160.22999999999999</v>
      </c>
    </row>
    <row r="9668" spans="9:16" x14ac:dyDescent="0.2">
      <c r="I9668" s="158">
        <f t="shared" si="907"/>
        <v>23</v>
      </c>
      <c r="J9668" s="158" t="str">
        <f t="shared" ref="J9668:J9731" si="910">VLOOKUP($I9668,$A:$C,2,FALSE)</f>
        <v>EUR</v>
      </c>
      <c r="K9668" s="158" t="str">
        <f t="shared" ref="K9668:K9731" si="911">VLOOKUP($I9668,$A:$C,3,FALSE)</f>
        <v>JPY</v>
      </c>
      <c r="L9668" s="158" t="str">
        <f t="shared" si="908"/>
        <v>EURJPY45677</v>
      </c>
      <c r="M9668" s="160">
        <f t="shared" ref="M9668:M9731" si="912">IF(I9668=I9667,M9667+1,$G$1)</f>
        <v>45677</v>
      </c>
      <c r="N9668" s="158">
        <v>1</v>
      </c>
      <c r="O9668" s="158">
        <v>161.36000000000001</v>
      </c>
      <c r="P9668" s="161">
        <f t="shared" si="909"/>
        <v>161.36000000000001</v>
      </c>
    </row>
    <row r="9669" spans="9:16" x14ac:dyDescent="0.2">
      <c r="I9669" s="158">
        <f t="shared" si="907"/>
        <v>23</v>
      </c>
      <c r="J9669" s="158" t="str">
        <f t="shared" si="910"/>
        <v>EUR</v>
      </c>
      <c r="K9669" s="158" t="str">
        <f t="shared" si="911"/>
        <v>JPY</v>
      </c>
      <c r="L9669" s="158" t="str">
        <f t="shared" si="908"/>
        <v>EURJPY45678</v>
      </c>
      <c r="M9669" s="160">
        <f t="shared" si="912"/>
        <v>45678</v>
      </c>
      <c r="N9669" s="158">
        <v>1</v>
      </c>
      <c r="O9669" s="158">
        <v>161.26</v>
      </c>
      <c r="P9669" s="161">
        <f t="shared" si="909"/>
        <v>161.26</v>
      </c>
    </row>
    <row r="9670" spans="9:16" x14ac:dyDescent="0.2">
      <c r="I9670" s="158">
        <f t="shared" si="907"/>
        <v>23</v>
      </c>
      <c r="J9670" s="158" t="str">
        <f t="shared" si="910"/>
        <v>EUR</v>
      </c>
      <c r="K9670" s="158" t="str">
        <f t="shared" si="911"/>
        <v>JPY</v>
      </c>
      <c r="L9670" s="158" t="str">
        <f t="shared" si="908"/>
        <v>EURJPY45679</v>
      </c>
      <c r="M9670" s="160">
        <f t="shared" si="912"/>
        <v>45679</v>
      </c>
      <c r="N9670" s="158">
        <v>1</v>
      </c>
      <c r="O9670" s="158">
        <v>162.72</v>
      </c>
      <c r="P9670" s="161">
        <f t="shared" si="909"/>
        <v>162.72</v>
      </c>
    </row>
    <row r="9671" spans="9:16" x14ac:dyDescent="0.2">
      <c r="I9671" s="158">
        <f t="shared" si="907"/>
        <v>23</v>
      </c>
      <c r="J9671" s="158" t="str">
        <f t="shared" si="910"/>
        <v>EUR</v>
      </c>
      <c r="K9671" s="158" t="str">
        <f t="shared" si="911"/>
        <v>JPY</v>
      </c>
      <c r="L9671" s="158" t="str">
        <f t="shared" si="908"/>
        <v>EURJPY45680</v>
      </c>
      <c r="M9671" s="160">
        <f t="shared" si="912"/>
        <v>45680</v>
      </c>
      <c r="N9671" s="158">
        <v>1</v>
      </c>
      <c r="O9671" s="158">
        <v>162.58000000000001</v>
      </c>
      <c r="P9671" s="161">
        <f t="shared" si="909"/>
        <v>162.58000000000001</v>
      </c>
    </row>
    <row r="9672" spans="9:16" x14ac:dyDescent="0.2">
      <c r="I9672" s="158">
        <f t="shared" si="907"/>
        <v>23</v>
      </c>
      <c r="J9672" s="158" t="str">
        <f t="shared" si="910"/>
        <v>EUR</v>
      </c>
      <c r="K9672" s="158" t="str">
        <f t="shared" si="911"/>
        <v>JPY</v>
      </c>
      <c r="L9672" s="158" t="str">
        <f t="shared" si="908"/>
        <v>EURJPY45681</v>
      </c>
      <c r="M9672" s="160">
        <f t="shared" si="912"/>
        <v>45681</v>
      </c>
      <c r="N9672" s="158">
        <v>1</v>
      </c>
      <c r="O9672" s="158">
        <v>163.9</v>
      </c>
      <c r="P9672" s="161">
        <f t="shared" si="909"/>
        <v>163.9</v>
      </c>
    </row>
    <row r="9673" spans="9:16" x14ac:dyDescent="0.2">
      <c r="I9673" s="158">
        <f t="shared" si="907"/>
        <v>23</v>
      </c>
      <c r="J9673" s="158" t="str">
        <f t="shared" si="910"/>
        <v>EUR</v>
      </c>
      <c r="K9673" s="158" t="str">
        <f t="shared" si="911"/>
        <v>JPY</v>
      </c>
      <c r="L9673" s="158" t="str">
        <f t="shared" si="908"/>
        <v>EURJPY45682</v>
      </c>
      <c r="M9673" s="160">
        <f t="shared" si="912"/>
        <v>45682</v>
      </c>
      <c r="N9673" s="158">
        <v>1</v>
      </c>
      <c r="O9673" s="158">
        <v>163.9</v>
      </c>
      <c r="P9673" s="161">
        <f t="shared" si="909"/>
        <v>163.9</v>
      </c>
    </row>
    <row r="9674" spans="9:16" x14ac:dyDescent="0.2">
      <c r="I9674" s="158">
        <f t="shared" si="907"/>
        <v>23</v>
      </c>
      <c r="J9674" s="158" t="str">
        <f t="shared" si="910"/>
        <v>EUR</v>
      </c>
      <c r="K9674" s="158" t="str">
        <f t="shared" si="911"/>
        <v>JPY</v>
      </c>
      <c r="L9674" s="158" t="str">
        <f t="shared" si="908"/>
        <v>EURJPY45683</v>
      </c>
      <c r="M9674" s="160">
        <f t="shared" si="912"/>
        <v>45683</v>
      </c>
      <c r="N9674" s="158">
        <v>1</v>
      </c>
      <c r="O9674" s="158">
        <v>163.9</v>
      </c>
      <c r="P9674" s="161">
        <f t="shared" si="909"/>
        <v>163.9</v>
      </c>
    </row>
    <row r="9675" spans="9:16" x14ac:dyDescent="0.2">
      <c r="I9675" s="158">
        <f t="shared" si="907"/>
        <v>23</v>
      </c>
      <c r="J9675" s="158" t="str">
        <f t="shared" si="910"/>
        <v>EUR</v>
      </c>
      <c r="K9675" s="158" t="str">
        <f t="shared" si="911"/>
        <v>JPY</v>
      </c>
      <c r="L9675" s="158" t="str">
        <f t="shared" si="908"/>
        <v>EURJPY45684</v>
      </c>
      <c r="M9675" s="160">
        <f t="shared" si="912"/>
        <v>45684</v>
      </c>
      <c r="N9675" s="158">
        <v>1</v>
      </c>
      <c r="O9675" s="158">
        <v>162.21</v>
      </c>
      <c r="P9675" s="161">
        <f t="shared" si="909"/>
        <v>162.21</v>
      </c>
    </row>
    <row r="9676" spans="9:16" x14ac:dyDescent="0.2">
      <c r="I9676" s="158">
        <f t="shared" si="907"/>
        <v>23</v>
      </c>
      <c r="J9676" s="158" t="str">
        <f t="shared" si="910"/>
        <v>EUR</v>
      </c>
      <c r="K9676" s="158" t="str">
        <f t="shared" si="911"/>
        <v>JPY</v>
      </c>
      <c r="L9676" s="158" t="str">
        <f t="shared" si="908"/>
        <v>EURJPY45685</v>
      </c>
      <c r="M9676" s="160">
        <f t="shared" si="912"/>
        <v>45685</v>
      </c>
      <c r="N9676" s="158">
        <v>1</v>
      </c>
      <c r="O9676" s="158">
        <v>161.86000000000001</v>
      </c>
      <c r="P9676" s="161">
        <f t="shared" si="909"/>
        <v>161.86000000000001</v>
      </c>
    </row>
    <row r="9677" spans="9:16" x14ac:dyDescent="0.2">
      <c r="I9677" s="158">
        <f t="shared" si="907"/>
        <v>23</v>
      </c>
      <c r="J9677" s="158" t="str">
        <f t="shared" si="910"/>
        <v>EUR</v>
      </c>
      <c r="K9677" s="158" t="str">
        <f t="shared" si="911"/>
        <v>JPY</v>
      </c>
      <c r="L9677" s="158" t="str">
        <f t="shared" si="908"/>
        <v>EURJPY45686</v>
      </c>
      <c r="M9677" s="160">
        <f t="shared" si="912"/>
        <v>45686</v>
      </c>
      <c r="N9677" s="158">
        <v>1</v>
      </c>
      <c r="O9677" s="158">
        <v>161.5</v>
      </c>
      <c r="P9677" s="161">
        <f t="shared" si="909"/>
        <v>161.5</v>
      </c>
    </row>
    <row r="9678" spans="9:16" x14ac:dyDescent="0.2">
      <c r="I9678" s="158">
        <f t="shared" si="907"/>
        <v>23</v>
      </c>
      <c r="J9678" s="158" t="str">
        <f t="shared" si="910"/>
        <v>EUR</v>
      </c>
      <c r="K9678" s="158" t="str">
        <f t="shared" si="911"/>
        <v>JPY</v>
      </c>
      <c r="L9678" s="158" t="str">
        <f t="shared" si="908"/>
        <v>EURJPY45687</v>
      </c>
      <c r="M9678" s="160">
        <f t="shared" si="912"/>
        <v>45687</v>
      </c>
      <c r="N9678" s="158">
        <v>1</v>
      </c>
      <c r="O9678" s="158">
        <v>160.32</v>
      </c>
      <c r="P9678" s="161">
        <f t="shared" si="909"/>
        <v>160.32</v>
      </c>
    </row>
    <row r="9679" spans="9:16" x14ac:dyDescent="0.2">
      <c r="I9679" s="158">
        <f t="shared" si="907"/>
        <v>23</v>
      </c>
      <c r="J9679" s="158" t="str">
        <f t="shared" si="910"/>
        <v>EUR</v>
      </c>
      <c r="K9679" s="158" t="str">
        <f t="shared" si="911"/>
        <v>JPY</v>
      </c>
      <c r="L9679" s="158" t="str">
        <f t="shared" si="908"/>
        <v>EURJPY45688</v>
      </c>
      <c r="M9679" s="160">
        <f t="shared" si="912"/>
        <v>45688</v>
      </c>
      <c r="N9679" s="158">
        <v>1</v>
      </c>
      <c r="O9679" s="158">
        <v>160.99</v>
      </c>
      <c r="P9679" s="161">
        <f t="shared" si="909"/>
        <v>160.99</v>
      </c>
    </row>
    <row r="9680" spans="9:16" x14ac:dyDescent="0.2">
      <c r="I9680" s="158">
        <f t="shared" si="907"/>
        <v>23</v>
      </c>
      <c r="J9680" s="158" t="str">
        <f t="shared" si="910"/>
        <v>EUR</v>
      </c>
      <c r="K9680" s="158" t="str">
        <f t="shared" si="911"/>
        <v>JPY</v>
      </c>
      <c r="L9680" s="158" t="str">
        <f t="shared" si="908"/>
        <v>EURJPY45689</v>
      </c>
      <c r="M9680" s="160">
        <f t="shared" si="912"/>
        <v>45689</v>
      </c>
      <c r="N9680" s="158">
        <v>1</v>
      </c>
      <c r="O9680" s="158">
        <v>160.99</v>
      </c>
      <c r="P9680" s="161">
        <f t="shared" si="909"/>
        <v>160.99</v>
      </c>
    </row>
    <row r="9681" spans="9:16" x14ac:dyDescent="0.2">
      <c r="I9681" s="158">
        <f t="shared" si="907"/>
        <v>23</v>
      </c>
      <c r="J9681" s="158" t="str">
        <f t="shared" si="910"/>
        <v>EUR</v>
      </c>
      <c r="K9681" s="158" t="str">
        <f t="shared" si="911"/>
        <v>JPY</v>
      </c>
      <c r="L9681" s="158" t="str">
        <f t="shared" si="908"/>
        <v>EURJPY45690</v>
      </c>
      <c r="M9681" s="160">
        <f t="shared" si="912"/>
        <v>45690</v>
      </c>
      <c r="N9681" s="158">
        <v>1</v>
      </c>
      <c r="O9681" s="158">
        <v>160.99</v>
      </c>
      <c r="P9681" s="161">
        <f t="shared" si="909"/>
        <v>160.99</v>
      </c>
    </row>
    <row r="9682" spans="9:16" x14ac:dyDescent="0.2">
      <c r="I9682" s="158">
        <f t="shared" si="907"/>
        <v>23</v>
      </c>
      <c r="J9682" s="158" t="str">
        <f t="shared" si="910"/>
        <v>EUR</v>
      </c>
      <c r="K9682" s="158" t="str">
        <f t="shared" si="911"/>
        <v>JPY</v>
      </c>
      <c r="L9682" s="158" t="str">
        <f t="shared" si="908"/>
        <v>EURJPY45691</v>
      </c>
      <c r="M9682" s="160">
        <f t="shared" si="912"/>
        <v>45691</v>
      </c>
      <c r="N9682" s="158">
        <v>1</v>
      </c>
      <c r="O9682" s="158">
        <v>158.87</v>
      </c>
      <c r="P9682" s="161">
        <f t="shared" si="909"/>
        <v>158.87</v>
      </c>
    </row>
    <row r="9683" spans="9:16" x14ac:dyDescent="0.2">
      <c r="I9683" s="158">
        <f t="shared" si="907"/>
        <v>23</v>
      </c>
      <c r="J9683" s="158" t="str">
        <f t="shared" si="910"/>
        <v>EUR</v>
      </c>
      <c r="K9683" s="158" t="str">
        <f t="shared" si="911"/>
        <v>JPY</v>
      </c>
      <c r="L9683" s="158" t="str">
        <f t="shared" si="908"/>
        <v>EURJPY45692</v>
      </c>
      <c r="M9683" s="160">
        <f t="shared" si="912"/>
        <v>45692</v>
      </c>
      <c r="N9683" s="158">
        <v>1</v>
      </c>
      <c r="O9683" s="158">
        <v>160.52000000000001</v>
      </c>
      <c r="P9683" s="161">
        <f t="shared" si="909"/>
        <v>160.52000000000001</v>
      </c>
    </row>
    <row r="9684" spans="9:16" x14ac:dyDescent="0.2">
      <c r="I9684" s="158">
        <f t="shared" si="907"/>
        <v>23</v>
      </c>
      <c r="J9684" s="158" t="str">
        <f t="shared" si="910"/>
        <v>EUR</v>
      </c>
      <c r="K9684" s="158" t="str">
        <f t="shared" si="911"/>
        <v>JPY</v>
      </c>
      <c r="L9684" s="158" t="str">
        <f t="shared" si="908"/>
        <v>EURJPY45693</v>
      </c>
      <c r="M9684" s="160">
        <f t="shared" si="912"/>
        <v>45693</v>
      </c>
      <c r="N9684" s="158">
        <v>1</v>
      </c>
      <c r="O9684" s="158">
        <v>159.25</v>
      </c>
      <c r="P9684" s="161">
        <f t="shared" si="909"/>
        <v>159.25</v>
      </c>
    </row>
    <row r="9685" spans="9:16" x14ac:dyDescent="0.2">
      <c r="I9685" s="158">
        <f t="shared" si="907"/>
        <v>23</v>
      </c>
      <c r="J9685" s="158" t="str">
        <f t="shared" si="910"/>
        <v>EUR</v>
      </c>
      <c r="K9685" s="158" t="str">
        <f t="shared" si="911"/>
        <v>JPY</v>
      </c>
      <c r="L9685" s="158" t="str">
        <f t="shared" si="908"/>
        <v>EURJPY45694</v>
      </c>
      <c r="M9685" s="160">
        <f t="shared" si="912"/>
        <v>45694</v>
      </c>
      <c r="N9685" s="158">
        <v>1</v>
      </c>
      <c r="O9685" s="158">
        <v>157.94999999999999</v>
      </c>
      <c r="P9685" s="161">
        <f t="shared" si="909"/>
        <v>157.94999999999999</v>
      </c>
    </row>
    <row r="9686" spans="9:16" x14ac:dyDescent="0.2">
      <c r="I9686" s="158">
        <f t="shared" si="907"/>
        <v>23</v>
      </c>
      <c r="J9686" s="158" t="str">
        <f t="shared" si="910"/>
        <v>EUR</v>
      </c>
      <c r="K9686" s="158" t="str">
        <f t="shared" si="911"/>
        <v>JPY</v>
      </c>
      <c r="L9686" s="158" t="str">
        <f t="shared" si="908"/>
        <v>EURJPY45695</v>
      </c>
      <c r="M9686" s="160">
        <f t="shared" si="912"/>
        <v>45695</v>
      </c>
      <c r="N9686" s="158">
        <v>1</v>
      </c>
      <c r="O9686" s="158">
        <v>157.77000000000001</v>
      </c>
      <c r="P9686" s="161">
        <f t="shared" si="909"/>
        <v>157.77000000000001</v>
      </c>
    </row>
    <row r="9687" spans="9:16" x14ac:dyDescent="0.2">
      <c r="I9687" s="158">
        <f t="shared" si="907"/>
        <v>23</v>
      </c>
      <c r="J9687" s="158" t="str">
        <f t="shared" si="910"/>
        <v>EUR</v>
      </c>
      <c r="K9687" s="158" t="str">
        <f t="shared" si="911"/>
        <v>JPY</v>
      </c>
      <c r="L9687" s="158" t="str">
        <f t="shared" si="908"/>
        <v>EURJPY45696</v>
      </c>
      <c r="M9687" s="160">
        <f t="shared" si="912"/>
        <v>45696</v>
      </c>
      <c r="N9687" s="158">
        <v>1</v>
      </c>
      <c r="O9687" s="158">
        <v>157.77000000000001</v>
      </c>
      <c r="P9687" s="161">
        <f t="shared" si="909"/>
        <v>157.77000000000001</v>
      </c>
    </row>
    <row r="9688" spans="9:16" x14ac:dyDescent="0.2">
      <c r="I9688" s="158">
        <f t="shared" si="907"/>
        <v>23</v>
      </c>
      <c r="J9688" s="158" t="str">
        <f t="shared" si="910"/>
        <v>EUR</v>
      </c>
      <c r="K9688" s="158" t="str">
        <f t="shared" si="911"/>
        <v>JPY</v>
      </c>
      <c r="L9688" s="158" t="str">
        <f t="shared" si="908"/>
        <v>EURJPY45697</v>
      </c>
      <c r="M9688" s="160">
        <f t="shared" si="912"/>
        <v>45697</v>
      </c>
      <c r="N9688" s="158">
        <v>1</v>
      </c>
      <c r="O9688" s="158">
        <v>157.77000000000001</v>
      </c>
      <c r="P9688" s="161">
        <f t="shared" si="909"/>
        <v>157.77000000000001</v>
      </c>
    </row>
    <row r="9689" spans="9:16" x14ac:dyDescent="0.2">
      <c r="I9689" s="158">
        <f t="shared" si="907"/>
        <v>23</v>
      </c>
      <c r="J9689" s="158" t="str">
        <f t="shared" si="910"/>
        <v>EUR</v>
      </c>
      <c r="K9689" s="158" t="str">
        <f t="shared" si="911"/>
        <v>JPY</v>
      </c>
      <c r="L9689" s="158" t="str">
        <f t="shared" si="908"/>
        <v>EURJPY45698</v>
      </c>
      <c r="M9689" s="160">
        <f t="shared" si="912"/>
        <v>45698</v>
      </c>
      <c r="N9689" s="158">
        <v>1</v>
      </c>
      <c r="O9689" s="158">
        <v>156.91999999999999</v>
      </c>
      <c r="P9689" s="161">
        <f t="shared" si="909"/>
        <v>156.91999999999999</v>
      </c>
    </row>
    <row r="9690" spans="9:16" x14ac:dyDescent="0.2">
      <c r="I9690" s="158">
        <f t="shared" si="907"/>
        <v>23</v>
      </c>
      <c r="J9690" s="158" t="str">
        <f t="shared" si="910"/>
        <v>EUR</v>
      </c>
      <c r="K9690" s="158" t="str">
        <f t="shared" si="911"/>
        <v>JPY</v>
      </c>
      <c r="L9690" s="158" t="str">
        <f t="shared" si="908"/>
        <v>EURJPY45699</v>
      </c>
      <c r="M9690" s="160">
        <f t="shared" si="912"/>
        <v>45699</v>
      </c>
      <c r="N9690" s="158">
        <v>1</v>
      </c>
      <c r="O9690" s="158">
        <v>157.28</v>
      </c>
      <c r="P9690" s="161">
        <f t="shared" si="909"/>
        <v>157.28</v>
      </c>
    </row>
    <row r="9691" spans="9:16" x14ac:dyDescent="0.2">
      <c r="I9691" s="158">
        <f t="shared" si="907"/>
        <v>23</v>
      </c>
      <c r="J9691" s="158" t="str">
        <f t="shared" si="910"/>
        <v>EUR</v>
      </c>
      <c r="K9691" s="158" t="str">
        <f t="shared" si="911"/>
        <v>JPY</v>
      </c>
      <c r="L9691" s="158" t="str">
        <f t="shared" si="908"/>
        <v>EURJPY45700</v>
      </c>
      <c r="M9691" s="160">
        <f t="shared" si="912"/>
        <v>45700</v>
      </c>
      <c r="N9691" s="158">
        <v>1</v>
      </c>
      <c r="O9691" s="158">
        <v>159.22</v>
      </c>
      <c r="P9691" s="161">
        <f t="shared" si="909"/>
        <v>159.22</v>
      </c>
    </row>
    <row r="9692" spans="9:16" x14ac:dyDescent="0.2">
      <c r="I9692" s="158">
        <f t="shared" si="907"/>
        <v>23</v>
      </c>
      <c r="J9692" s="158" t="str">
        <f t="shared" si="910"/>
        <v>EUR</v>
      </c>
      <c r="K9692" s="158" t="str">
        <f t="shared" si="911"/>
        <v>JPY</v>
      </c>
      <c r="L9692" s="158" t="str">
        <f t="shared" si="908"/>
        <v>EURJPY45701</v>
      </c>
      <c r="M9692" s="160">
        <f t="shared" si="912"/>
        <v>45701</v>
      </c>
      <c r="N9692" s="158">
        <v>1</v>
      </c>
      <c r="O9692" s="158">
        <v>159.79</v>
      </c>
      <c r="P9692" s="161">
        <f t="shared" si="909"/>
        <v>159.79</v>
      </c>
    </row>
    <row r="9693" spans="9:16" x14ac:dyDescent="0.2">
      <c r="I9693" s="158">
        <f t="shared" si="907"/>
        <v>23</v>
      </c>
      <c r="J9693" s="158" t="str">
        <f t="shared" si="910"/>
        <v>EUR</v>
      </c>
      <c r="K9693" s="158" t="str">
        <f t="shared" si="911"/>
        <v>JPY</v>
      </c>
      <c r="L9693" s="158" t="str">
        <f t="shared" si="908"/>
        <v>EURJPY45702</v>
      </c>
      <c r="M9693" s="160">
        <f t="shared" si="912"/>
        <v>45702</v>
      </c>
      <c r="N9693" s="158">
        <v>1</v>
      </c>
      <c r="O9693" s="158">
        <v>160.09</v>
      </c>
      <c r="P9693" s="161">
        <f t="shared" si="909"/>
        <v>160.09</v>
      </c>
    </row>
    <row r="9694" spans="9:16" x14ac:dyDescent="0.2">
      <c r="I9694" s="158">
        <f t="shared" si="907"/>
        <v>23</v>
      </c>
      <c r="J9694" s="158" t="str">
        <f t="shared" si="910"/>
        <v>EUR</v>
      </c>
      <c r="K9694" s="158" t="str">
        <f t="shared" si="911"/>
        <v>JPY</v>
      </c>
      <c r="L9694" s="158" t="str">
        <f t="shared" si="908"/>
        <v>EURJPY45703</v>
      </c>
      <c r="M9694" s="160">
        <f t="shared" si="912"/>
        <v>45703</v>
      </c>
      <c r="N9694" s="158">
        <v>1</v>
      </c>
      <c r="O9694" s="158">
        <v>160.09</v>
      </c>
      <c r="P9694" s="161">
        <f t="shared" si="909"/>
        <v>160.09</v>
      </c>
    </row>
    <row r="9695" spans="9:16" x14ac:dyDescent="0.2">
      <c r="I9695" s="158">
        <f t="shared" si="907"/>
        <v>23</v>
      </c>
      <c r="J9695" s="158" t="str">
        <f t="shared" si="910"/>
        <v>EUR</v>
      </c>
      <c r="K9695" s="158" t="str">
        <f t="shared" si="911"/>
        <v>JPY</v>
      </c>
      <c r="L9695" s="158" t="str">
        <f t="shared" si="908"/>
        <v>EURJPY45704</v>
      </c>
      <c r="M9695" s="160">
        <f t="shared" si="912"/>
        <v>45704</v>
      </c>
      <c r="N9695" s="158">
        <v>1</v>
      </c>
      <c r="O9695" s="158">
        <v>160.09</v>
      </c>
      <c r="P9695" s="161">
        <f t="shared" si="909"/>
        <v>160.09</v>
      </c>
    </row>
    <row r="9696" spans="9:16" x14ac:dyDescent="0.2">
      <c r="I9696" s="158">
        <f t="shared" si="907"/>
        <v>23</v>
      </c>
      <c r="J9696" s="158" t="str">
        <f t="shared" si="910"/>
        <v>EUR</v>
      </c>
      <c r="K9696" s="158" t="str">
        <f t="shared" si="911"/>
        <v>JPY</v>
      </c>
      <c r="L9696" s="158" t="str">
        <f t="shared" si="908"/>
        <v>EURJPY45705</v>
      </c>
      <c r="M9696" s="160">
        <f t="shared" si="912"/>
        <v>45705</v>
      </c>
      <c r="N9696" s="158">
        <v>1</v>
      </c>
      <c r="O9696" s="158">
        <v>158.66999999999999</v>
      </c>
      <c r="P9696" s="161">
        <f t="shared" si="909"/>
        <v>158.66999999999999</v>
      </c>
    </row>
    <row r="9697" spans="9:16" x14ac:dyDescent="0.2">
      <c r="I9697" s="158">
        <f t="shared" si="907"/>
        <v>23</v>
      </c>
      <c r="J9697" s="158" t="str">
        <f t="shared" si="910"/>
        <v>EUR</v>
      </c>
      <c r="K9697" s="158" t="str">
        <f t="shared" si="911"/>
        <v>JPY</v>
      </c>
      <c r="L9697" s="158" t="str">
        <f t="shared" si="908"/>
        <v>EURJPY45706</v>
      </c>
      <c r="M9697" s="160">
        <f t="shared" si="912"/>
        <v>45706</v>
      </c>
      <c r="N9697" s="158">
        <v>1</v>
      </c>
      <c r="O9697" s="158">
        <v>158.55000000000001</v>
      </c>
      <c r="P9697" s="161">
        <f t="shared" si="909"/>
        <v>158.55000000000001</v>
      </c>
    </row>
    <row r="9698" spans="9:16" x14ac:dyDescent="0.2">
      <c r="I9698" s="158">
        <f t="shared" si="907"/>
        <v>23</v>
      </c>
      <c r="J9698" s="158" t="str">
        <f t="shared" si="910"/>
        <v>EUR</v>
      </c>
      <c r="K9698" s="158" t="str">
        <f t="shared" si="911"/>
        <v>JPY</v>
      </c>
      <c r="L9698" s="158" t="str">
        <f t="shared" si="908"/>
        <v>EURJPY45707</v>
      </c>
      <c r="M9698" s="160">
        <f t="shared" si="912"/>
        <v>45707</v>
      </c>
      <c r="N9698" s="158">
        <v>1</v>
      </c>
      <c r="O9698" s="158">
        <v>158.41</v>
      </c>
      <c r="P9698" s="161">
        <f t="shared" si="909"/>
        <v>158.41</v>
      </c>
    </row>
    <row r="9699" spans="9:16" x14ac:dyDescent="0.2">
      <c r="I9699" s="158">
        <f t="shared" si="907"/>
        <v>23</v>
      </c>
      <c r="J9699" s="158" t="str">
        <f t="shared" si="910"/>
        <v>EUR</v>
      </c>
      <c r="K9699" s="158" t="str">
        <f t="shared" si="911"/>
        <v>JPY</v>
      </c>
      <c r="L9699" s="158" t="str">
        <f t="shared" si="908"/>
        <v>EURJPY45708</v>
      </c>
      <c r="M9699" s="160">
        <f t="shared" si="912"/>
        <v>45708</v>
      </c>
      <c r="N9699" s="158">
        <v>1</v>
      </c>
      <c r="O9699" s="158">
        <v>156.6</v>
      </c>
      <c r="P9699" s="161">
        <f t="shared" si="909"/>
        <v>156.6</v>
      </c>
    </row>
    <row r="9700" spans="9:16" x14ac:dyDescent="0.2">
      <c r="I9700" s="158">
        <f t="shared" si="907"/>
        <v>23</v>
      </c>
      <c r="J9700" s="158" t="str">
        <f t="shared" si="910"/>
        <v>EUR</v>
      </c>
      <c r="K9700" s="158" t="str">
        <f t="shared" si="911"/>
        <v>JPY</v>
      </c>
      <c r="L9700" s="158" t="str">
        <f t="shared" si="908"/>
        <v>EURJPY45709</v>
      </c>
      <c r="M9700" s="160">
        <f t="shared" si="912"/>
        <v>45709</v>
      </c>
      <c r="N9700" s="158">
        <v>1</v>
      </c>
      <c r="O9700" s="158">
        <v>157.46</v>
      </c>
      <c r="P9700" s="161">
        <f t="shared" si="909"/>
        <v>157.46</v>
      </c>
    </row>
    <row r="9701" spans="9:16" x14ac:dyDescent="0.2">
      <c r="I9701" s="158">
        <f t="shared" si="907"/>
        <v>23</v>
      </c>
      <c r="J9701" s="158" t="str">
        <f t="shared" si="910"/>
        <v>EUR</v>
      </c>
      <c r="K9701" s="158" t="str">
        <f t="shared" si="911"/>
        <v>JPY</v>
      </c>
      <c r="L9701" s="158" t="str">
        <f t="shared" si="908"/>
        <v>EURJPY45710</v>
      </c>
      <c r="M9701" s="160">
        <f t="shared" si="912"/>
        <v>45710</v>
      </c>
      <c r="N9701" s="158">
        <v>1</v>
      </c>
      <c r="O9701" s="158">
        <v>157.46</v>
      </c>
      <c r="P9701" s="161">
        <f t="shared" si="909"/>
        <v>157.46</v>
      </c>
    </row>
    <row r="9702" spans="9:16" x14ac:dyDescent="0.2">
      <c r="I9702" s="158">
        <f t="shared" si="907"/>
        <v>23</v>
      </c>
      <c r="J9702" s="158" t="str">
        <f t="shared" si="910"/>
        <v>EUR</v>
      </c>
      <c r="K9702" s="158" t="str">
        <f t="shared" si="911"/>
        <v>JPY</v>
      </c>
      <c r="L9702" s="158" t="str">
        <f t="shared" si="908"/>
        <v>EURJPY45711</v>
      </c>
      <c r="M9702" s="160">
        <f t="shared" si="912"/>
        <v>45711</v>
      </c>
      <c r="N9702" s="158">
        <v>1</v>
      </c>
      <c r="O9702" s="158">
        <v>157.46</v>
      </c>
      <c r="P9702" s="161">
        <f t="shared" si="909"/>
        <v>157.46</v>
      </c>
    </row>
    <row r="9703" spans="9:16" x14ac:dyDescent="0.2">
      <c r="I9703" s="158">
        <f t="shared" si="907"/>
        <v>23</v>
      </c>
      <c r="J9703" s="158" t="str">
        <f t="shared" si="910"/>
        <v>EUR</v>
      </c>
      <c r="K9703" s="158" t="str">
        <f t="shared" si="911"/>
        <v>JPY</v>
      </c>
      <c r="L9703" s="158" t="str">
        <f t="shared" si="908"/>
        <v>EURJPY45712</v>
      </c>
      <c r="M9703" s="160">
        <f t="shared" si="912"/>
        <v>45712</v>
      </c>
      <c r="N9703" s="158">
        <v>1</v>
      </c>
      <c r="O9703" s="158">
        <v>156.81</v>
      </c>
      <c r="P9703" s="161">
        <f t="shared" si="909"/>
        <v>156.81</v>
      </c>
    </row>
    <row r="9704" spans="9:16" x14ac:dyDescent="0.2">
      <c r="I9704" s="158">
        <f t="shared" si="907"/>
        <v>23</v>
      </c>
      <c r="J9704" s="158" t="str">
        <f t="shared" si="910"/>
        <v>EUR</v>
      </c>
      <c r="K9704" s="158" t="str">
        <f t="shared" si="911"/>
        <v>JPY</v>
      </c>
      <c r="L9704" s="158" t="str">
        <f t="shared" si="908"/>
        <v>EURJPY45713</v>
      </c>
      <c r="M9704" s="160">
        <f t="shared" si="912"/>
        <v>45713</v>
      </c>
      <c r="N9704" s="158">
        <v>1</v>
      </c>
      <c r="O9704" s="158">
        <v>157.19</v>
      </c>
      <c r="P9704" s="161">
        <f t="shared" si="909"/>
        <v>157.19</v>
      </c>
    </row>
    <row r="9705" spans="9:16" x14ac:dyDescent="0.2">
      <c r="I9705" s="158">
        <f t="shared" si="907"/>
        <v>23</v>
      </c>
      <c r="J9705" s="158" t="str">
        <f t="shared" si="910"/>
        <v>EUR</v>
      </c>
      <c r="K9705" s="158" t="str">
        <f t="shared" si="911"/>
        <v>JPY</v>
      </c>
      <c r="L9705" s="158" t="str">
        <f t="shared" si="908"/>
        <v>EURJPY45714</v>
      </c>
      <c r="M9705" s="160">
        <f t="shared" si="912"/>
        <v>45714</v>
      </c>
      <c r="N9705" s="158">
        <v>1</v>
      </c>
      <c r="O9705" s="158">
        <v>156.69999999999999</v>
      </c>
      <c r="P9705" s="161">
        <f t="shared" si="909"/>
        <v>156.69999999999999</v>
      </c>
    </row>
    <row r="9706" spans="9:16" x14ac:dyDescent="0.2">
      <c r="I9706" s="158">
        <f t="shared" ref="I9706:I9769" si="913">IF(M9705=$G$2,I9705+1,I9705)</f>
        <v>23</v>
      </c>
      <c r="J9706" s="158" t="str">
        <f t="shared" si="910"/>
        <v>EUR</v>
      </c>
      <c r="K9706" s="158" t="str">
        <f t="shared" si="911"/>
        <v>JPY</v>
      </c>
      <c r="L9706" s="158" t="str">
        <f t="shared" si="908"/>
        <v>EURJPY45715</v>
      </c>
      <c r="M9706" s="160">
        <f t="shared" si="912"/>
        <v>45715</v>
      </c>
      <c r="N9706" s="158">
        <v>1</v>
      </c>
      <c r="O9706" s="158">
        <v>156.72999999999999</v>
      </c>
      <c r="P9706" s="161">
        <f t="shared" si="909"/>
        <v>156.72999999999999</v>
      </c>
    </row>
    <row r="9707" spans="9:16" x14ac:dyDescent="0.2">
      <c r="I9707" s="158">
        <f t="shared" si="913"/>
        <v>23</v>
      </c>
      <c r="J9707" s="158" t="str">
        <f t="shared" si="910"/>
        <v>EUR</v>
      </c>
      <c r="K9707" s="158" t="str">
        <f t="shared" si="911"/>
        <v>JPY</v>
      </c>
      <c r="L9707" s="158" t="str">
        <f t="shared" si="908"/>
        <v>EURJPY45716</v>
      </c>
      <c r="M9707" s="160">
        <f t="shared" si="912"/>
        <v>45716</v>
      </c>
      <c r="N9707" s="158">
        <v>1</v>
      </c>
      <c r="O9707" s="158">
        <v>156.96</v>
      </c>
      <c r="P9707" s="161">
        <f t="shared" si="909"/>
        <v>156.96</v>
      </c>
    </row>
    <row r="9708" spans="9:16" x14ac:dyDescent="0.2">
      <c r="I9708" s="158">
        <f t="shared" si="913"/>
        <v>23</v>
      </c>
      <c r="J9708" s="158" t="str">
        <f t="shared" si="910"/>
        <v>EUR</v>
      </c>
      <c r="K9708" s="158" t="str">
        <f t="shared" si="911"/>
        <v>JPY</v>
      </c>
      <c r="L9708" s="158" t="str">
        <f t="shared" si="908"/>
        <v>EURJPY45717</v>
      </c>
      <c r="M9708" s="160">
        <f t="shared" si="912"/>
        <v>45717</v>
      </c>
      <c r="N9708" s="158">
        <v>1</v>
      </c>
      <c r="O9708" s="158">
        <v>156.96</v>
      </c>
      <c r="P9708" s="161">
        <f t="shared" si="909"/>
        <v>156.96</v>
      </c>
    </row>
    <row r="9709" spans="9:16" x14ac:dyDescent="0.2">
      <c r="I9709" s="158">
        <f t="shared" si="913"/>
        <v>23</v>
      </c>
      <c r="J9709" s="158" t="str">
        <f t="shared" si="910"/>
        <v>EUR</v>
      </c>
      <c r="K9709" s="158" t="str">
        <f t="shared" si="911"/>
        <v>JPY</v>
      </c>
      <c r="L9709" s="158" t="str">
        <f t="shared" si="908"/>
        <v>EURJPY45718</v>
      </c>
      <c r="M9709" s="160">
        <f t="shared" si="912"/>
        <v>45718</v>
      </c>
      <c r="N9709" s="158">
        <v>1</v>
      </c>
      <c r="O9709" s="158">
        <v>156.96</v>
      </c>
      <c r="P9709" s="161">
        <f t="shared" si="909"/>
        <v>156.96</v>
      </c>
    </row>
    <row r="9710" spans="9:16" x14ac:dyDescent="0.2">
      <c r="I9710" s="158">
        <f t="shared" si="913"/>
        <v>23</v>
      </c>
      <c r="J9710" s="158" t="str">
        <f t="shared" si="910"/>
        <v>EUR</v>
      </c>
      <c r="K9710" s="158" t="str">
        <f t="shared" si="911"/>
        <v>JPY</v>
      </c>
      <c r="L9710" s="158" t="str">
        <f t="shared" si="908"/>
        <v>EURJPY45719</v>
      </c>
      <c r="M9710" s="160">
        <f t="shared" si="912"/>
        <v>45719</v>
      </c>
      <c r="N9710" s="158">
        <v>1</v>
      </c>
      <c r="O9710" s="158">
        <v>158.33000000000001</v>
      </c>
      <c r="P9710" s="161">
        <f t="shared" si="909"/>
        <v>158.33000000000001</v>
      </c>
    </row>
    <row r="9711" spans="9:16" x14ac:dyDescent="0.2">
      <c r="I9711" s="158">
        <f t="shared" si="913"/>
        <v>23</v>
      </c>
      <c r="J9711" s="158" t="str">
        <f t="shared" si="910"/>
        <v>EUR</v>
      </c>
      <c r="K9711" s="158" t="str">
        <f t="shared" si="911"/>
        <v>JPY</v>
      </c>
      <c r="L9711" s="158" t="str">
        <f t="shared" si="908"/>
        <v>EURJPY45720</v>
      </c>
      <c r="M9711" s="160">
        <f t="shared" si="912"/>
        <v>45720</v>
      </c>
      <c r="N9711" s="158">
        <v>1</v>
      </c>
      <c r="O9711" s="158">
        <v>156.5</v>
      </c>
      <c r="P9711" s="161">
        <f t="shared" si="909"/>
        <v>156.5</v>
      </c>
    </row>
    <row r="9712" spans="9:16" x14ac:dyDescent="0.2">
      <c r="I9712" s="158">
        <f t="shared" si="913"/>
        <v>23</v>
      </c>
      <c r="J9712" s="158" t="str">
        <f t="shared" si="910"/>
        <v>EUR</v>
      </c>
      <c r="K9712" s="158" t="str">
        <f t="shared" si="911"/>
        <v>JPY</v>
      </c>
      <c r="L9712" s="158" t="str">
        <f t="shared" si="908"/>
        <v>EURJPY45721</v>
      </c>
      <c r="M9712" s="160">
        <f t="shared" si="912"/>
        <v>45721</v>
      </c>
      <c r="N9712" s="158">
        <v>1</v>
      </c>
      <c r="O9712" s="158">
        <v>160.09</v>
      </c>
      <c r="P9712" s="161">
        <f t="shared" si="909"/>
        <v>160.09</v>
      </c>
    </row>
    <row r="9713" spans="9:16" x14ac:dyDescent="0.2">
      <c r="I9713" s="158">
        <f t="shared" si="913"/>
        <v>23</v>
      </c>
      <c r="J9713" s="158" t="str">
        <f t="shared" si="910"/>
        <v>EUR</v>
      </c>
      <c r="K9713" s="158" t="str">
        <f t="shared" si="911"/>
        <v>JPY</v>
      </c>
      <c r="L9713" s="158" t="str">
        <f t="shared" si="908"/>
        <v>EURJPY45722</v>
      </c>
      <c r="M9713" s="160">
        <f t="shared" si="912"/>
        <v>45722</v>
      </c>
      <c r="N9713" s="158">
        <v>1</v>
      </c>
      <c r="O9713" s="158">
        <v>159.24</v>
      </c>
      <c r="P9713" s="161">
        <f t="shared" si="909"/>
        <v>159.24</v>
      </c>
    </row>
    <row r="9714" spans="9:16" x14ac:dyDescent="0.2">
      <c r="I9714" s="158">
        <f t="shared" si="913"/>
        <v>23</v>
      </c>
      <c r="J9714" s="158" t="str">
        <f t="shared" si="910"/>
        <v>EUR</v>
      </c>
      <c r="K9714" s="158" t="str">
        <f t="shared" si="911"/>
        <v>JPY</v>
      </c>
      <c r="L9714" s="158" t="str">
        <f t="shared" si="908"/>
        <v>EURJPY45723</v>
      </c>
      <c r="M9714" s="160">
        <f t="shared" si="912"/>
        <v>45723</v>
      </c>
      <c r="N9714" s="158">
        <v>1</v>
      </c>
      <c r="O9714" s="158">
        <v>160.35</v>
      </c>
      <c r="P9714" s="161">
        <f t="shared" si="909"/>
        <v>160.35</v>
      </c>
    </row>
    <row r="9715" spans="9:16" x14ac:dyDescent="0.2">
      <c r="I9715" s="158">
        <f t="shared" si="913"/>
        <v>23</v>
      </c>
      <c r="J9715" s="158" t="str">
        <f t="shared" si="910"/>
        <v>EUR</v>
      </c>
      <c r="K9715" s="158" t="str">
        <f t="shared" si="911"/>
        <v>JPY</v>
      </c>
      <c r="L9715" s="158" t="str">
        <f t="shared" si="908"/>
        <v>EURJPY45724</v>
      </c>
      <c r="M9715" s="160">
        <f t="shared" si="912"/>
        <v>45724</v>
      </c>
      <c r="N9715" s="158">
        <v>1</v>
      </c>
      <c r="O9715" s="158">
        <v>160.35</v>
      </c>
      <c r="P9715" s="161">
        <f t="shared" si="909"/>
        <v>160.35</v>
      </c>
    </row>
    <row r="9716" spans="9:16" x14ac:dyDescent="0.2">
      <c r="I9716" s="158">
        <f t="shared" si="913"/>
        <v>23</v>
      </c>
      <c r="J9716" s="158" t="str">
        <f t="shared" si="910"/>
        <v>EUR</v>
      </c>
      <c r="K9716" s="158" t="str">
        <f t="shared" si="911"/>
        <v>JPY</v>
      </c>
      <c r="L9716" s="158" t="str">
        <f t="shared" si="908"/>
        <v>EURJPY45725</v>
      </c>
      <c r="M9716" s="160">
        <f t="shared" si="912"/>
        <v>45725</v>
      </c>
      <c r="N9716" s="158">
        <v>1</v>
      </c>
      <c r="O9716" s="158">
        <v>160.35</v>
      </c>
      <c r="P9716" s="161">
        <f t="shared" si="909"/>
        <v>160.35</v>
      </c>
    </row>
    <row r="9717" spans="9:16" x14ac:dyDescent="0.2">
      <c r="I9717" s="158">
        <f t="shared" si="913"/>
        <v>23</v>
      </c>
      <c r="J9717" s="158" t="str">
        <f t="shared" si="910"/>
        <v>EUR</v>
      </c>
      <c r="K9717" s="158" t="str">
        <f t="shared" si="911"/>
        <v>JPY</v>
      </c>
      <c r="L9717" s="158" t="str">
        <f t="shared" si="908"/>
        <v>EURJPY45726</v>
      </c>
      <c r="M9717" s="160">
        <f t="shared" si="912"/>
        <v>45726</v>
      </c>
      <c r="N9717" s="158">
        <v>1</v>
      </c>
      <c r="O9717" s="158">
        <v>159.38999999999999</v>
      </c>
      <c r="P9717" s="161">
        <f t="shared" si="909"/>
        <v>159.38999999999999</v>
      </c>
    </row>
    <row r="9718" spans="9:16" x14ac:dyDescent="0.2">
      <c r="I9718" s="158">
        <f t="shared" si="913"/>
        <v>23</v>
      </c>
      <c r="J9718" s="158" t="str">
        <f t="shared" si="910"/>
        <v>EUR</v>
      </c>
      <c r="K9718" s="158" t="str">
        <f t="shared" si="911"/>
        <v>JPY</v>
      </c>
      <c r="L9718" s="158" t="str">
        <f t="shared" si="908"/>
        <v>EURJPY45727</v>
      </c>
      <c r="M9718" s="160">
        <f t="shared" si="912"/>
        <v>45727</v>
      </c>
      <c r="N9718" s="158">
        <v>1</v>
      </c>
      <c r="O9718" s="158">
        <v>161.52000000000001</v>
      </c>
      <c r="P9718" s="161">
        <f t="shared" si="909"/>
        <v>161.52000000000001</v>
      </c>
    </row>
    <row r="9719" spans="9:16" x14ac:dyDescent="0.2">
      <c r="I9719" s="158">
        <f t="shared" si="913"/>
        <v>23</v>
      </c>
      <c r="J9719" s="158" t="str">
        <f t="shared" si="910"/>
        <v>EUR</v>
      </c>
      <c r="K9719" s="158" t="str">
        <f t="shared" si="911"/>
        <v>JPY</v>
      </c>
      <c r="L9719" s="158" t="str">
        <f t="shared" si="908"/>
        <v>EURJPY45728</v>
      </c>
      <c r="M9719" s="160">
        <f t="shared" si="912"/>
        <v>45728</v>
      </c>
      <c r="N9719" s="158">
        <v>1</v>
      </c>
      <c r="O9719" s="158">
        <v>162.22999999999999</v>
      </c>
      <c r="P9719" s="161">
        <f t="shared" si="909"/>
        <v>162.22999999999999</v>
      </c>
    </row>
    <row r="9720" spans="9:16" x14ac:dyDescent="0.2">
      <c r="I9720" s="158">
        <f t="shared" si="913"/>
        <v>23</v>
      </c>
      <c r="J9720" s="158" t="str">
        <f t="shared" si="910"/>
        <v>EUR</v>
      </c>
      <c r="K9720" s="158" t="str">
        <f t="shared" si="911"/>
        <v>JPY</v>
      </c>
      <c r="L9720" s="158" t="str">
        <f t="shared" si="908"/>
        <v>EURJPY45729</v>
      </c>
      <c r="M9720" s="160">
        <f t="shared" si="912"/>
        <v>45729</v>
      </c>
      <c r="N9720" s="158">
        <v>1</v>
      </c>
      <c r="O9720" s="158">
        <v>160.63999999999999</v>
      </c>
      <c r="P9720" s="161">
        <f t="shared" si="909"/>
        <v>160.63999999999999</v>
      </c>
    </row>
    <row r="9721" spans="9:16" x14ac:dyDescent="0.2">
      <c r="I9721" s="158">
        <f t="shared" si="913"/>
        <v>23</v>
      </c>
      <c r="J9721" s="158" t="str">
        <f t="shared" si="910"/>
        <v>EUR</v>
      </c>
      <c r="K9721" s="158" t="str">
        <f t="shared" si="911"/>
        <v>JPY</v>
      </c>
      <c r="L9721" s="158" t="str">
        <f t="shared" si="908"/>
        <v>EURJPY45730</v>
      </c>
      <c r="M9721" s="160">
        <f t="shared" si="912"/>
        <v>45730</v>
      </c>
      <c r="N9721" s="158">
        <v>1</v>
      </c>
      <c r="O9721" s="158">
        <v>161.88</v>
      </c>
      <c r="P9721" s="161">
        <f t="shared" si="909"/>
        <v>161.88</v>
      </c>
    </row>
    <row r="9722" spans="9:16" x14ac:dyDescent="0.2">
      <c r="I9722" s="158">
        <f t="shared" si="913"/>
        <v>23</v>
      </c>
      <c r="J9722" s="158" t="str">
        <f t="shared" si="910"/>
        <v>EUR</v>
      </c>
      <c r="K9722" s="158" t="str">
        <f t="shared" si="911"/>
        <v>JPY</v>
      </c>
      <c r="L9722" s="158" t="str">
        <f t="shared" si="908"/>
        <v>EURJPY45731</v>
      </c>
      <c r="M9722" s="160">
        <f t="shared" si="912"/>
        <v>45731</v>
      </c>
      <c r="N9722" s="158">
        <v>1</v>
      </c>
      <c r="O9722" s="158">
        <v>161.88</v>
      </c>
      <c r="P9722" s="161">
        <f t="shared" si="909"/>
        <v>161.88</v>
      </c>
    </row>
    <row r="9723" spans="9:16" x14ac:dyDescent="0.2">
      <c r="I9723" s="158">
        <f t="shared" si="913"/>
        <v>23</v>
      </c>
      <c r="J9723" s="158" t="str">
        <f t="shared" si="910"/>
        <v>EUR</v>
      </c>
      <c r="K9723" s="158" t="str">
        <f t="shared" si="911"/>
        <v>JPY</v>
      </c>
      <c r="L9723" s="158" t="str">
        <f t="shared" si="908"/>
        <v>EURJPY45732</v>
      </c>
      <c r="M9723" s="160">
        <f t="shared" si="912"/>
        <v>45732</v>
      </c>
      <c r="N9723" s="158">
        <v>1</v>
      </c>
      <c r="O9723" s="158">
        <v>161.88</v>
      </c>
      <c r="P9723" s="161">
        <f t="shared" si="909"/>
        <v>161.88</v>
      </c>
    </row>
    <row r="9724" spans="9:16" x14ac:dyDescent="0.2">
      <c r="I9724" s="158">
        <f t="shared" si="913"/>
        <v>23</v>
      </c>
      <c r="J9724" s="158" t="str">
        <f t="shared" si="910"/>
        <v>EUR</v>
      </c>
      <c r="K9724" s="158" t="str">
        <f t="shared" si="911"/>
        <v>JPY</v>
      </c>
      <c r="L9724" s="158" t="str">
        <f t="shared" si="908"/>
        <v>EURJPY45733</v>
      </c>
      <c r="M9724" s="160">
        <f t="shared" si="912"/>
        <v>45733</v>
      </c>
      <c r="N9724" s="158">
        <v>1</v>
      </c>
      <c r="O9724" s="158">
        <v>162.26</v>
      </c>
      <c r="P9724" s="161">
        <f t="shared" si="909"/>
        <v>162.26</v>
      </c>
    </row>
    <row r="9725" spans="9:16" x14ac:dyDescent="0.2">
      <c r="I9725" s="158">
        <f t="shared" si="913"/>
        <v>23</v>
      </c>
      <c r="J9725" s="158" t="str">
        <f t="shared" si="910"/>
        <v>EUR</v>
      </c>
      <c r="K9725" s="158" t="str">
        <f t="shared" si="911"/>
        <v>JPY</v>
      </c>
      <c r="L9725" s="158" t="str">
        <f t="shared" si="908"/>
        <v>EURJPY45734</v>
      </c>
      <c r="M9725" s="160">
        <f t="shared" si="912"/>
        <v>45734</v>
      </c>
      <c r="N9725" s="158">
        <v>1</v>
      </c>
      <c r="O9725" s="158">
        <v>163.5</v>
      </c>
      <c r="P9725" s="161">
        <f t="shared" si="909"/>
        <v>163.5</v>
      </c>
    </row>
    <row r="9726" spans="9:16" x14ac:dyDescent="0.2">
      <c r="I9726" s="158">
        <f t="shared" si="913"/>
        <v>23</v>
      </c>
      <c r="J9726" s="158" t="str">
        <f t="shared" si="910"/>
        <v>EUR</v>
      </c>
      <c r="K9726" s="158" t="str">
        <f t="shared" si="911"/>
        <v>JPY</v>
      </c>
      <c r="L9726" s="158" t="str">
        <f t="shared" si="908"/>
        <v>EURJPY45735</v>
      </c>
      <c r="M9726" s="160">
        <f t="shared" si="912"/>
        <v>45735</v>
      </c>
      <c r="N9726" s="158">
        <v>1</v>
      </c>
      <c r="O9726" s="158">
        <v>163.27000000000001</v>
      </c>
      <c r="P9726" s="161">
        <f t="shared" si="909"/>
        <v>163.27000000000001</v>
      </c>
    </row>
    <row r="9727" spans="9:16" x14ac:dyDescent="0.2">
      <c r="I9727" s="158">
        <f t="shared" si="913"/>
        <v>23</v>
      </c>
      <c r="J9727" s="158" t="str">
        <f t="shared" si="910"/>
        <v>EUR</v>
      </c>
      <c r="K9727" s="158" t="str">
        <f t="shared" si="911"/>
        <v>JPY</v>
      </c>
      <c r="L9727" s="158" t="str">
        <f t="shared" si="908"/>
        <v>EURJPY45736</v>
      </c>
      <c r="M9727" s="160">
        <f t="shared" si="912"/>
        <v>45736</v>
      </c>
      <c r="N9727" s="158">
        <v>1</v>
      </c>
      <c r="O9727" s="158">
        <v>160.85</v>
      </c>
      <c r="P9727" s="161">
        <f t="shared" si="909"/>
        <v>160.85</v>
      </c>
    </row>
    <row r="9728" spans="9:16" x14ac:dyDescent="0.2">
      <c r="I9728" s="158">
        <f t="shared" si="913"/>
        <v>23</v>
      </c>
      <c r="J9728" s="158" t="str">
        <f t="shared" si="910"/>
        <v>EUR</v>
      </c>
      <c r="K9728" s="158" t="str">
        <f t="shared" si="911"/>
        <v>JPY</v>
      </c>
      <c r="L9728" s="158" t="str">
        <f t="shared" si="908"/>
        <v>EURJPY45737</v>
      </c>
      <c r="M9728" s="160">
        <f t="shared" si="912"/>
        <v>45737</v>
      </c>
      <c r="N9728" s="158">
        <v>1</v>
      </c>
      <c r="O9728" s="158">
        <v>160.99</v>
      </c>
      <c r="P9728" s="161">
        <f t="shared" si="909"/>
        <v>160.99</v>
      </c>
    </row>
    <row r="9729" spans="9:16" x14ac:dyDescent="0.2">
      <c r="I9729" s="158">
        <f t="shared" si="913"/>
        <v>23</v>
      </c>
      <c r="J9729" s="158" t="str">
        <f t="shared" si="910"/>
        <v>EUR</v>
      </c>
      <c r="K9729" s="158" t="str">
        <f t="shared" si="911"/>
        <v>JPY</v>
      </c>
      <c r="L9729" s="158" t="str">
        <f t="shared" si="908"/>
        <v>EURJPY45738</v>
      </c>
      <c r="M9729" s="160">
        <f t="shared" si="912"/>
        <v>45738</v>
      </c>
      <c r="N9729" s="158">
        <v>1</v>
      </c>
      <c r="O9729" s="158">
        <v>160.99</v>
      </c>
      <c r="P9729" s="161">
        <f t="shared" si="909"/>
        <v>160.99</v>
      </c>
    </row>
    <row r="9730" spans="9:16" x14ac:dyDescent="0.2">
      <c r="I9730" s="158">
        <f t="shared" si="913"/>
        <v>23</v>
      </c>
      <c r="J9730" s="158" t="str">
        <f t="shared" si="910"/>
        <v>EUR</v>
      </c>
      <c r="K9730" s="158" t="str">
        <f t="shared" si="911"/>
        <v>JPY</v>
      </c>
      <c r="L9730" s="158" t="str">
        <f t="shared" si="908"/>
        <v>EURJPY45739</v>
      </c>
      <c r="M9730" s="160">
        <f t="shared" si="912"/>
        <v>45739</v>
      </c>
      <c r="N9730" s="158">
        <v>1</v>
      </c>
      <c r="O9730" s="158">
        <v>160.99</v>
      </c>
      <c r="P9730" s="161">
        <f t="shared" si="909"/>
        <v>160.99</v>
      </c>
    </row>
    <row r="9731" spans="9:16" x14ac:dyDescent="0.2">
      <c r="I9731" s="158">
        <f t="shared" si="913"/>
        <v>23</v>
      </c>
      <c r="J9731" s="158" t="str">
        <f t="shared" si="910"/>
        <v>EUR</v>
      </c>
      <c r="K9731" s="158" t="str">
        <f t="shared" si="911"/>
        <v>JPY</v>
      </c>
      <c r="L9731" s="158" t="str">
        <f t="shared" ref="L9731:L9794" si="914">J9731&amp;K9731&amp;M9731</f>
        <v>EURJPY45740</v>
      </c>
      <c r="M9731" s="160">
        <f t="shared" si="912"/>
        <v>45740</v>
      </c>
      <c r="N9731" s="158">
        <v>1</v>
      </c>
      <c r="O9731" s="158">
        <v>162.15</v>
      </c>
      <c r="P9731" s="161">
        <f t="shared" ref="P9731:P9794" si="915">ROUND(N9731*O9731,4)</f>
        <v>162.15</v>
      </c>
    </row>
    <row r="9732" spans="9:16" x14ac:dyDescent="0.2">
      <c r="I9732" s="158">
        <f t="shared" si="913"/>
        <v>23</v>
      </c>
      <c r="J9732" s="158" t="str">
        <f t="shared" ref="J9732:J9795" si="916">VLOOKUP($I9732,$A:$C,2,FALSE)</f>
        <v>EUR</v>
      </c>
      <c r="K9732" s="158" t="str">
        <f t="shared" ref="K9732:K9795" si="917">VLOOKUP($I9732,$A:$C,3,FALSE)</f>
        <v>JPY</v>
      </c>
      <c r="L9732" s="158" t="str">
        <f t="shared" si="914"/>
        <v>EURJPY45741</v>
      </c>
      <c r="M9732" s="160">
        <f t="shared" ref="M9732:M9795" si="918">IF(I9732=I9731,M9731+1,$G$1)</f>
        <v>45741</v>
      </c>
      <c r="N9732" s="158">
        <v>1</v>
      </c>
      <c r="O9732" s="158">
        <v>162.32</v>
      </c>
      <c r="P9732" s="161">
        <f t="shared" si="915"/>
        <v>162.32</v>
      </c>
    </row>
    <row r="9733" spans="9:16" x14ac:dyDescent="0.2">
      <c r="I9733" s="158">
        <f t="shared" si="913"/>
        <v>23</v>
      </c>
      <c r="J9733" s="158" t="str">
        <f t="shared" si="916"/>
        <v>EUR</v>
      </c>
      <c r="K9733" s="158" t="str">
        <f t="shared" si="917"/>
        <v>JPY</v>
      </c>
      <c r="L9733" s="158" t="str">
        <f t="shared" si="914"/>
        <v>EURJPY45742</v>
      </c>
      <c r="M9733" s="160">
        <f t="shared" si="918"/>
        <v>45742</v>
      </c>
      <c r="N9733" s="158">
        <v>1</v>
      </c>
      <c r="O9733" s="158">
        <v>162.19999999999999</v>
      </c>
      <c r="P9733" s="161">
        <f t="shared" si="915"/>
        <v>162.19999999999999</v>
      </c>
    </row>
    <row r="9734" spans="9:16" x14ac:dyDescent="0.2">
      <c r="I9734" s="158">
        <f t="shared" si="913"/>
        <v>23</v>
      </c>
      <c r="J9734" s="158" t="str">
        <f t="shared" si="916"/>
        <v>EUR</v>
      </c>
      <c r="K9734" s="158" t="str">
        <f t="shared" si="917"/>
        <v>JPY</v>
      </c>
      <c r="L9734" s="158" t="str">
        <f t="shared" si="914"/>
        <v>EURJPY45743</v>
      </c>
      <c r="M9734" s="160">
        <f t="shared" si="918"/>
        <v>45743</v>
      </c>
      <c r="N9734" s="158">
        <v>1</v>
      </c>
      <c r="O9734" s="158">
        <v>162.55000000000001</v>
      </c>
      <c r="P9734" s="161">
        <f t="shared" si="915"/>
        <v>162.55000000000001</v>
      </c>
    </row>
    <row r="9735" spans="9:16" x14ac:dyDescent="0.2">
      <c r="I9735" s="158">
        <f t="shared" si="913"/>
        <v>23</v>
      </c>
      <c r="J9735" s="158" t="str">
        <f t="shared" si="916"/>
        <v>EUR</v>
      </c>
      <c r="K9735" s="158" t="str">
        <f t="shared" si="917"/>
        <v>JPY</v>
      </c>
      <c r="L9735" s="158" t="str">
        <f t="shared" si="914"/>
        <v>EURJPY45744</v>
      </c>
      <c r="M9735" s="160">
        <f t="shared" si="918"/>
        <v>45744</v>
      </c>
      <c r="N9735" s="158">
        <v>1</v>
      </c>
      <c r="O9735" s="158">
        <v>162.63999999999999</v>
      </c>
      <c r="P9735" s="161">
        <f t="shared" si="915"/>
        <v>162.63999999999999</v>
      </c>
    </row>
    <row r="9736" spans="9:16" x14ac:dyDescent="0.2">
      <c r="I9736" s="158">
        <f t="shared" si="913"/>
        <v>23</v>
      </c>
      <c r="J9736" s="158" t="str">
        <f t="shared" si="916"/>
        <v>EUR</v>
      </c>
      <c r="K9736" s="158" t="str">
        <f t="shared" si="917"/>
        <v>JPY</v>
      </c>
      <c r="L9736" s="158" t="str">
        <f t="shared" si="914"/>
        <v>EURJPY45745</v>
      </c>
      <c r="M9736" s="160">
        <f t="shared" si="918"/>
        <v>45745</v>
      </c>
      <c r="N9736" s="158">
        <v>1</v>
      </c>
      <c r="O9736" s="158">
        <v>162.63999999999999</v>
      </c>
      <c r="P9736" s="161">
        <f t="shared" si="915"/>
        <v>162.63999999999999</v>
      </c>
    </row>
    <row r="9737" spans="9:16" x14ac:dyDescent="0.2">
      <c r="I9737" s="158">
        <f t="shared" si="913"/>
        <v>23</v>
      </c>
      <c r="J9737" s="158" t="str">
        <f t="shared" si="916"/>
        <v>EUR</v>
      </c>
      <c r="K9737" s="158" t="str">
        <f t="shared" si="917"/>
        <v>JPY</v>
      </c>
      <c r="L9737" s="158" t="str">
        <f t="shared" si="914"/>
        <v>EURJPY45746</v>
      </c>
      <c r="M9737" s="160">
        <f t="shared" si="918"/>
        <v>45746</v>
      </c>
      <c r="N9737" s="158">
        <v>1</v>
      </c>
      <c r="O9737" s="158">
        <v>162.63999999999999</v>
      </c>
      <c r="P9737" s="161">
        <f t="shared" si="915"/>
        <v>162.63999999999999</v>
      </c>
    </row>
    <row r="9738" spans="9:16" x14ac:dyDescent="0.2">
      <c r="I9738" s="158">
        <f t="shared" si="913"/>
        <v>23</v>
      </c>
      <c r="J9738" s="158" t="str">
        <f t="shared" si="916"/>
        <v>EUR</v>
      </c>
      <c r="K9738" s="158" t="str">
        <f t="shared" si="917"/>
        <v>JPY</v>
      </c>
      <c r="L9738" s="158" t="str">
        <f t="shared" si="914"/>
        <v>EURJPY45747</v>
      </c>
      <c r="M9738" s="160">
        <f t="shared" si="918"/>
        <v>45747</v>
      </c>
      <c r="N9738" s="158">
        <v>1</v>
      </c>
      <c r="O9738" s="158">
        <v>161.6</v>
      </c>
      <c r="P9738" s="161">
        <f t="shared" si="915"/>
        <v>161.6</v>
      </c>
    </row>
    <row r="9739" spans="9:16" x14ac:dyDescent="0.2">
      <c r="I9739" s="158">
        <f t="shared" si="913"/>
        <v>23</v>
      </c>
      <c r="J9739" s="158" t="str">
        <f t="shared" si="916"/>
        <v>EUR</v>
      </c>
      <c r="K9739" s="158" t="str">
        <f t="shared" si="917"/>
        <v>JPY</v>
      </c>
      <c r="L9739" s="158" t="str">
        <f t="shared" si="914"/>
        <v>EURJPY45748</v>
      </c>
      <c r="M9739" s="160">
        <f t="shared" si="918"/>
        <v>45748</v>
      </c>
      <c r="N9739" s="158">
        <v>1</v>
      </c>
      <c r="O9739" s="158">
        <v>160.93</v>
      </c>
      <c r="P9739" s="161">
        <f t="shared" si="915"/>
        <v>160.93</v>
      </c>
    </row>
    <row r="9740" spans="9:16" x14ac:dyDescent="0.2">
      <c r="I9740" s="158">
        <f t="shared" si="913"/>
        <v>23</v>
      </c>
      <c r="J9740" s="158" t="str">
        <f t="shared" si="916"/>
        <v>EUR</v>
      </c>
      <c r="K9740" s="158" t="str">
        <f t="shared" si="917"/>
        <v>JPY</v>
      </c>
      <c r="L9740" s="158" t="str">
        <f t="shared" si="914"/>
        <v>EURJPY45749</v>
      </c>
      <c r="M9740" s="160">
        <f t="shared" si="918"/>
        <v>45749</v>
      </c>
      <c r="N9740" s="158">
        <v>1</v>
      </c>
      <c r="O9740" s="158">
        <v>161.22</v>
      </c>
      <c r="P9740" s="161">
        <f t="shared" si="915"/>
        <v>161.22</v>
      </c>
    </row>
    <row r="9741" spans="9:16" x14ac:dyDescent="0.2">
      <c r="I9741" s="158">
        <f t="shared" si="913"/>
        <v>23</v>
      </c>
      <c r="J9741" s="158" t="str">
        <f t="shared" si="916"/>
        <v>EUR</v>
      </c>
      <c r="K9741" s="158" t="str">
        <f t="shared" si="917"/>
        <v>JPY</v>
      </c>
      <c r="L9741" s="158" t="str">
        <f t="shared" si="914"/>
        <v>EURJPY45750</v>
      </c>
      <c r="M9741" s="160">
        <f t="shared" si="918"/>
        <v>45750</v>
      </c>
      <c r="N9741" s="158">
        <v>1</v>
      </c>
      <c r="O9741" s="158">
        <v>162.16999999999999</v>
      </c>
      <c r="P9741" s="161">
        <f t="shared" si="915"/>
        <v>162.16999999999999</v>
      </c>
    </row>
    <row r="9742" spans="9:16" x14ac:dyDescent="0.2">
      <c r="I9742" s="158">
        <f t="shared" si="913"/>
        <v>23</v>
      </c>
      <c r="J9742" s="158" t="str">
        <f t="shared" si="916"/>
        <v>EUR</v>
      </c>
      <c r="K9742" s="158" t="str">
        <f t="shared" si="917"/>
        <v>JPY</v>
      </c>
      <c r="L9742" s="158" t="str">
        <f t="shared" si="914"/>
        <v>EURJPY45751</v>
      </c>
      <c r="M9742" s="160">
        <f t="shared" si="918"/>
        <v>45751</v>
      </c>
      <c r="N9742" s="158">
        <v>1</v>
      </c>
      <c r="O9742" s="158">
        <v>160.56</v>
      </c>
      <c r="P9742" s="161">
        <f t="shared" si="915"/>
        <v>160.56</v>
      </c>
    </row>
    <row r="9743" spans="9:16" x14ac:dyDescent="0.2">
      <c r="I9743" s="158">
        <f t="shared" si="913"/>
        <v>23</v>
      </c>
      <c r="J9743" s="158" t="str">
        <f t="shared" si="916"/>
        <v>EUR</v>
      </c>
      <c r="K9743" s="158" t="str">
        <f t="shared" si="917"/>
        <v>JPY</v>
      </c>
      <c r="L9743" s="158" t="str">
        <f t="shared" si="914"/>
        <v>EURJPY45752</v>
      </c>
      <c r="M9743" s="160">
        <f t="shared" si="918"/>
        <v>45752</v>
      </c>
      <c r="N9743" s="158">
        <v>1</v>
      </c>
      <c r="O9743" s="158">
        <v>160.56</v>
      </c>
      <c r="P9743" s="161">
        <f t="shared" si="915"/>
        <v>160.56</v>
      </c>
    </row>
    <row r="9744" spans="9:16" x14ac:dyDescent="0.2">
      <c r="I9744" s="158">
        <f t="shared" si="913"/>
        <v>23</v>
      </c>
      <c r="J9744" s="158" t="str">
        <f t="shared" si="916"/>
        <v>EUR</v>
      </c>
      <c r="K9744" s="158" t="str">
        <f t="shared" si="917"/>
        <v>JPY</v>
      </c>
      <c r="L9744" s="158" t="str">
        <f t="shared" si="914"/>
        <v>EURJPY45753</v>
      </c>
      <c r="M9744" s="160">
        <f t="shared" si="918"/>
        <v>45753</v>
      </c>
      <c r="N9744" s="158">
        <v>1</v>
      </c>
      <c r="O9744" s="158">
        <v>160.56</v>
      </c>
      <c r="P9744" s="161">
        <f t="shared" si="915"/>
        <v>160.56</v>
      </c>
    </row>
    <row r="9745" spans="9:16" x14ac:dyDescent="0.2">
      <c r="I9745" s="158">
        <f t="shared" si="913"/>
        <v>23</v>
      </c>
      <c r="J9745" s="158" t="str">
        <f t="shared" si="916"/>
        <v>EUR</v>
      </c>
      <c r="K9745" s="158" t="str">
        <f t="shared" si="917"/>
        <v>JPY</v>
      </c>
      <c r="L9745" s="158" t="str">
        <f t="shared" si="914"/>
        <v>EURJPY45754</v>
      </c>
      <c r="M9745" s="160">
        <f t="shared" si="918"/>
        <v>45754</v>
      </c>
      <c r="N9745" s="158">
        <v>1</v>
      </c>
      <c r="O9745" s="158">
        <v>160.58000000000001</v>
      </c>
      <c r="P9745" s="161">
        <f t="shared" si="915"/>
        <v>160.58000000000001</v>
      </c>
    </row>
    <row r="9746" spans="9:16" x14ac:dyDescent="0.2">
      <c r="I9746" s="158">
        <f t="shared" si="913"/>
        <v>23</v>
      </c>
      <c r="J9746" s="158" t="str">
        <f t="shared" si="916"/>
        <v>EUR</v>
      </c>
      <c r="K9746" s="158" t="str">
        <f t="shared" si="917"/>
        <v>JPY</v>
      </c>
      <c r="L9746" s="158" t="str">
        <f t="shared" si="914"/>
        <v>EURJPY45755</v>
      </c>
      <c r="M9746" s="160">
        <f t="shared" si="918"/>
        <v>45755</v>
      </c>
      <c r="N9746" s="158">
        <v>1</v>
      </c>
      <c r="O9746" s="158">
        <v>160.65</v>
      </c>
      <c r="P9746" s="161">
        <f t="shared" si="915"/>
        <v>160.65</v>
      </c>
    </row>
    <row r="9747" spans="9:16" x14ac:dyDescent="0.2">
      <c r="I9747" s="158">
        <f t="shared" si="913"/>
        <v>23</v>
      </c>
      <c r="J9747" s="158" t="str">
        <f t="shared" si="916"/>
        <v>EUR</v>
      </c>
      <c r="K9747" s="158" t="str">
        <f t="shared" si="917"/>
        <v>JPY</v>
      </c>
      <c r="L9747" s="158" t="str">
        <f t="shared" si="914"/>
        <v>EURJPY45756</v>
      </c>
      <c r="M9747" s="160">
        <f t="shared" si="918"/>
        <v>45756</v>
      </c>
      <c r="N9747" s="158">
        <v>1</v>
      </c>
      <c r="O9747" s="158">
        <v>159.61000000000001</v>
      </c>
      <c r="P9747" s="161">
        <f t="shared" si="915"/>
        <v>159.61000000000001</v>
      </c>
    </row>
    <row r="9748" spans="9:16" x14ac:dyDescent="0.2">
      <c r="I9748" s="158">
        <f t="shared" si="913"/>
        <v>23</v>
      </c>
      <c r="J9748" s="158" t="str">
        <f t="shared" si="916"/>
        <v>EUR</v>
      </c>
      <c r="K9748" s="158" t="str">
        <f t="shared" si="917"/>
        <v>JPY</v>
      </c>
      <c r="L9748" s="158" t="str">
        <f t="shared" si="914"/>
        <v>EURJPY45757</v>
      </c>
      <c r="M9748" s="160">
        <f t="shared" si="918"/>
        <v>45757</v>
      </c>
      <c r="N9748" s="158">
        <v>1</v>
      </c>
      <c r="O9748" s="158">
        <v>161.28</v>
      </c>
      <c r="P9748" s="161">
        <f t="shared" si="915"/>
        <v>161.28</v>
      </c>
    </row>
    <row r="9749" spans="9:16" x14ac:dyDescent="0.2">
      <c r="I9749" s="158">
        <f t="shared" si="913"/>
        <v>23</v>
      </c>
      <c r="J9749" s="158" t="str">
        <f t="shared" si="916"/>
        <v>EUR</v>
      </c>
      <c r="K9749" s="158" t="str">
        <f t="shared" si="917"/>
        <v>JPY</v>
      </c>
      <c r="L9749" s="158" t="str">
        <f t="shared" si="914"/>
        <v>EURJPY45758</v>
      </c>
      <c r="M9749" s="160">
        <f t="shared" si="918"/>
        <v>45758</v>
      </c>
      <c r="N9749" s="158">
        <v>1</v>
      </c>
      <c r="O9749" s="158">
        <v>162.07</v>
      </c>
      <c r="P9749" s="161">
        <f t="shared" si="915"/>
        <v>162.07</v>
      </c>
    </row>
    <row r="9750" spans="9:16" x14ac:dyDescent="0.2">
      <c r="I9750" s="158">
        <f t="shared" si="913"/>
        <v>23</v>
      </c>
      <c r="J9750" s="158" t="str">
        <f t="shared" si="916"/>
        <v>EUR</v>
      </c>
      <c r="K9750" s="158" t="str">
        <f t="shared" si="917"/>
        <v>JPY</v>
      </c>
      <c r="L9750" s="158" t="str">
        <f t="shared" si="914"/>
        <v>EURJPY45759</v>
      </c>
      <c r="M9750" s="160">
        <f t="shared" si="918"/>
        <v>45759</v>
      </c>
      <c r="N9750" s="158">
        <v>1</v>
      </c>
      <c r="O9750" s="158">
        <v>162.07</v>
      </c>
      <c r="P9750" s="161">
        <f t="shared" si="915"/>
        <v>162.07</v>
      </c>
    </row>
    <row r="9751" spans="9:16" x14ac:dyDescent="0.2">
      <c r="I9751" s="158">
        <f t="shared" si="913"/>
        <v>23</v>
      </c>
      <c r="J9751" s="158" t="str">
        <f t="shared" si="916"/>
        <v>EUR</v>
      </c>
      <c r="K9751" s="158" t="str">
        <f t="shared" si="917"/>
        <v>JPY</v>
      </c>
      <c r="L9751" s="158" t="str">
        <f t="shared" si="914"/>
        <v>EURJPY45760</v>
      </c>
      <c r="M9751" s="160">
        <f t="shared" si="918"/>
        <v>45760</v>
      </c>
      <c r="N9751" s="158">
        <v>1</v>
      </c>
      <c r="O9751" s="158">
        <v>162.07</v>
      </c>
      <c r="P9751" s="161">
        <f t="shared" si="915"/>
        <v>162.07</v>
      </c>
    </row>
    <row r="9752" spans="9:16" x14ac:dyDescent="0.2">
      <c r="I9752" s="158">
        <f t="shared" si="913"/>
        <v>23</v>
      </c>
      <c r="J9752" s="158" t="str">
        <f t="shared" si="916"/>
        <v>EUR</v>
      </c>
      <c r="K9752" s="158" t="str">
        <f t="shared" si="917"/>
        <v>JPY</v>
      </c>
      <c r="L9752" s="158" t="str">
        <f t="shared" si="914"/>
        <v>EURJPY45761</v>
      </c>
      <c r="M9752" s="160">
        <f t="shared" si="918"/>
        <v>45761</v>
      </c>
      <c r="N9752" s="158">
        <v>1</v>
      </c>
      <c r="O9752" s="158">
        <v>162.97</v>
      </c>
      <c r="P9752" s="161">
        <f t="shared" si="915"/>
        <v>162.97</v>
      </c>
    </row>
    <row r="9753" spans="9:16" x14ac:dyDescent="0.2">
      <c r="I9753" s="158">
        <f t="shared" si="913"/>
        <v>23</v>
      </c>
      <c r="J9753" s="158" t="str">
        <f t="shared" si="916"/>
        <v>EUR</v>
      </c>
      <c r="K9753" s="158" t="str">
        <f t="shared" si="917"/>
        <v>JPY</v>
      </c>
      <c r="L9753" s="158" t="str">
        <f t="shared" si="914"/>
        <v>EURJPY45762</v>
      </c>
      <c r="M9753" s="160">
        <f t="shared" si="918"/>
        <v>45762</v>
      </c>
      <c r="N9753" s="158">
        <v>1</v>
      </c>
      <c r="O9753" s="158">
        <v>161.85</v>
      </c>
      <c r="P9753" s="161">
        <f t="shared" si="915"/>
        <v>161.85</v>
      </c>
    </row>
    <row r="9754" spans="9:16" x14ac:dyDescent="0.2">
      <c r="I9754" s="158">
        <f t="shared" si="913"/>
        <v>23</v>
      </c>
      <c r="J9754" s="158" t="str">
        <f t="shared" si="916"/>
        <v>EUR</v>
      </c>
      <c r="K9754" s="158" t="str">
        <f t="shared" si="917"/>
        <v>JPY</v>
      </c>
      <c r="L9754" s="158" t="str">
        <f t="shared" si="914"/>
        <v>EURJPY45763</v>
      </c>
      <c r="M9754" s="160">
        <f t="shared" si="918"/>
        <v>45763</v>
      </c>
      <c r="N9754" s="158">
        <v>1</v>
      </c>
      <c r="O9754" s="158">
        <v>162.09</v>
      </c>
      <c r="P9754" s="161">
        <f t="shared" si="915"/>
        <v>162.09</v>
      </c>
    </row>
    <row r="9755" spans="9:16" x14ac:dyDescent="0.2">
      <c r="I9755" s="158">
        <f t="shared" si="913"/>
        <v>23</v>
      </c>
      <c r="J9755" s="158" t="str">
        <f t="shared" si="916"/>
        <v>EUR</v>
      </c>
      <c r="K9755" s="158" t="str">
        <f t="shared" si="917"/>
        <v>JPY</v>
      </c>
      <c r="L9755" s="158" t="str">
        <f t="shared" si="914"/>
        <v>EURJPY45764</v>
      </c>
      <c r="M9755" s="160">
        <f t="shared" si="918"/>
        <v>45764</v>
      </c>
      <c r="N9755" s="158">
        <v>1</v>
      </c>
      <c r="O9755" s="158">
        <v>161.97999999999999</v>
      </c>
      <c r="P9755" s="161">
        <f t="shared" si="915"/>
        <v>161.97999999999999</v>
      </c>
    </row>
    <row r="9756" spans="9:16" x14ac:dyDescent="0.2">
      <c r="I9756" s="158">
        <f t="shared" si="913"/>
        <v>23</v>
      </c>
      <c r="J9756" s="158" t="str">
        <f t="shared" si="916"/>
        <v>EUR</v>
      </c>
      <c r="K9756" s="158" t="str">
        <f t="shared" si="917"/>
        <v>JPY</v>
      </c>
      <c r="L9756" s="158" t="str">
        <f t="shared" si="914"/>
        <v>EURJPY45765</v>
      </c>
      <c r="M9756" s="160">
        <f t="shared" si="918"/>
        <v>45765</v>
      </c>
      <c r="N9756" s="158">
        <v>1</v>
      </c>
      <c r="O9756" s="158">
        <v>161.97999999999999</v>
      </c>
      <c r="P9756" s="161">
        <f t="shared" si="915"/>
        <v>161.97999999999999</v>
      </c>
    </row>
    <row r="9757" spans="9:16" x14ac:dyDescent="0.2">
      <c r="I9757" s="158">
        <f t="shared" si="913"/>
        <v>23</v>
      </c>
      <c r="J9757" s="158" t="str">
        <f t="shared" si="916"/>
        <v>EUR</v>
      </c>
      <c r="K9757" s="158" t="str">
        <f t="shared" si="917"/>
        <v>JPY</v>
      </c>
      <c r="L9757" s="158" t="str">
        <f t="shared" si="914"/>
        <v>EURJPY45766</v>
      </c>
      <c r="M9757" s="160">
        <f t="shared" si="918"/>
        <v>45766</v>
      </c>
      <c r="N9757" s="158">
        <v>1</v>
      </c>
      <c r="O9757" s="158">
        <v>161.97999999999999</v>
      </c>
      <c r="P9757" s="161">
        <f t="shared" si="915"/>
        <v>161.97999999999999</v>
      </c>
    </row>
    <row r="9758" spans="9:16" x14ac:dyDescent="0.2">
      <c r="I9758" s="158">
        <f t="shared" si="913"/>
        <v>23</v>
      </c>
      <c r="J9758" s="158" t="str">
        <f t="shared" si="916"/>
        <v>EUR</v>
      </c>
      <c r="K9758" s="158" t="str">
        <f t="shared" si="917"/>
        <v>JPY</v>
      </c>
      <c r="L9758" s="158" t="str">
        <f t="shared" si="914"/>
        <v>EURJPY45767</v>
      </c>
      <c r="M9758" s="160">
        <f t="shared" si="918"/>
        <v>45767</v>
      </c>
      <c r="N9758" s="158">
        <v>1</v>
      </c>
      <c r="O9758" s="158">
        <v>161.97999999999999</v>
      </c>
      <c r="P9758" s="161">
        <f t="shared" si="915"/>
        <v>161.97999999999999</v>
      </c>
    </row>
    <row r="9759" spans="9:16" x14ac:dyDescent="0.2">
      <c r="I9759" s="158">
        <f t="shared" si="913"/>
        <v>23</v>
      </c>
      <c r="J9759" s="158" t="str">
        <f t="shared" si="916"/>
        <v>EUR</v>
      </c>
      <c r="K9759" s="158" t="str">
        <f t="shared" si="917"/>
        <v>JPY</v>
      </c>
      <c r="L9759" s="158" t="str">
        <f t="shared" si="914"/>
        <v>EURJPY45768</v>
      </c>
      <c r="M9759" s="160">
        <f t="shared" si="918"/>
        <v>45768</v>
      </c>
      <c r="N9759" s="158">
        <v>1</v>
      </c>
      <c r="O9759" s="158">
        <v>161.97999999999999</v>
      </c>
      <c r="P9759" s="161">
        <f t="shared" si="915"/>
        <v>161.97999999999999</v>
      </c>
    </row>
    <row r="9760" spans="9:16" x14ac:dyDescent="0.2">
      <c r="I9760" s="158">
        <f t="shared" si="913"/>
        <v>23</v>
      </c>
      <c r="J9760" s="158" t="str">
        <f t="shared" si="916"/>
        <v>EUR</v>
      </c>
      <c r="K9760" s="158" t="str">
        <f t="shared" si="917"/>
        <v>JPY</v>
      </c>
      <c r="L9760" s="158" t="str">
        <f t="shared" si="914"/>
        <v>EURJPY45769</v>
      </c>
      <c r="M9760" s="160">
        <f t="shared" si="918"/>
        <v>45769</v>
      </c>
      <c r="N9760" s="158">
        <v>1</v>
      </c>
      <c r="O9760" s="158">
        <v>161.05000000000001</v>
      </c>
      <c r="P9760" s="161">
        <f t="shared" si="915"/>
        <v>161.05000000000001</v>
      </c>
    </row>
    <row r="9761" spans="9:16" x14ac:dyDescent="0.2">
      <c r="I9761" s="158">
        <f t="shared" si="913"/>
        <v>23</v>
      </c>
      <c r="J9761" s="158" t="str">
        <f t="shared" si="916"/>
        <v>EUR</v>
      </c>
      <c r="K9761" s="158" t="str">
        <f t="shared" si="917"/>
        <v>JPY</v>
      </c>
      <c r="L9761" s="158" t="str">
        <f t="shared" si="914"/>
        <v>EURJPY45770</v>
      </c>
      <c r="M9761" s="160">
        <f t="shared" si="918"/>
        <v>45770</v>
      </c>
      <c r="N9761" s="158">
        <v>1</v>
      </c>
      <c r="O9761" s="158">
        <v>161.68</v>
      </c>
      <c r="P9761" s="161">
        <f t="shared" si="915"/>
        <v>161.68</v>
      </c>
    </row>
    <row r="9762" spans="9:16" x14ac:dyDescent="0.2">
      <c r="I9762" s="158">
        <f t="shared" si="913"/>
        <v>23</v>
      </c>
      <c r="J9762" s="158" t="str">
        <f t="shared" si="916"/>
        <v>EUR</v>
      </c>
      <c r="K9762" s="158" t="str">
        <f t="shared" si="917"/>
        <v>JPY</v>
      </c>
      <c r="L9762" s="158" t="str">
        <f t="shared" si="914"/>
        <v>EURJPY45771</v>
      </c>
      <c r="M9762" s="160">
        <f t="shared" si="918"/>
        <v>45771</v>
      </c>
      <c r="N9762" s="158">
        <v>1</v>
      </c>
      <c r="O9762" s="158">
        <v>162.16</v>
      </c>
      <c r="P9762" s="161">
        <f t="shared" si="915"/>
        <v>162.16</v>
      </c>
    </row>
    <row r="9763" spans="9:16" x14ac:dyDescent="0.2">
      <c r="I9763" s="158">
        <f t="shared" si="913"/>
        <v>23</v>
      </c>
      <c r="J9763" s="158" t="str">
        <f t="shared" si="916"/>
        <v>EUR</v>
      </c>
      <c r="K9763" s="158" t="str">
        <f t="shared" si="917"/>
        <v>JPY</v>
      </c>
      <c r="L9763" s="158" t="str">
        <f t="shared" si="914"/>
        <v>EURJPY45772</v>
      </c>
      <c r="M9763" s="160">
        <f t="shared" si="918"/>
        <v>45772</v>
      </c>
      <c r="N9763" s="158">
        <v>1</v>
      </c>
      <c r="O9763" s="158">
        <v>162.80000000000001</v>
      </c>
      <c r="P9763" s="161">
        <f t="shared" si="915"/>
        <v>162.80000000000001</v>
      </c>
    </row>
    <row r="9764" spans="9:16" x14ac:dyDescent="0.2">
      <c r="I9764" s="158">
        <f t="shared" si="913"/>
        <v>23</v>
      </c>
      <c r="J9764" s="158" t="str">
        <f t="shared" si="916"/>
        <v>EUR</v>
      </c>
      <c r="K9764" s="158" t="str">
        <f t="shared" si="917"/>
        <v>JPY</v>
      </c>
      <c r="L9764" s="158" t="str">
        <f t="shared" si="914"/>
        <v>EURJPY45773</v>
      </c>
      <c r="M9764" s="160">
        <f t="shared" si="918"/>
        <v>45773</v>
      </c>
      <c r="N9764" s="158">
        <v>1</v>
      </c>
      <c r="O9764" s="158">
        <v>162.80000000000001</v>
      </c>
      <c r="P9764" s="161">
        <f t="shared" si="915"/>
        <v>162.80000000000001</v>
      </c>
    </row>
    <row r="9765" spans="9:16" x14ac:dyDescent="0.2">
      <c r="I9765" s="158">
        <f t="shared" si="913"/>
        <v>23</v>
      </c>
      <c r="J9765" s="158" t="str">
        <f t="shared" si="916"/>
        <v>EUR</v>
      </c>
      <c r="K9765" s="158" t="str">
        <f t="shared" si="917"/>
        <v>JPY</v>
      </c>
      <c r="L9765" s="158" t="str">
        <f t="shared" si="914"/>
        <v>EURJPY45774</v>
      </c>
      <c r="M9765" s="160">
        <f t="shared" si="918"/>
        <v>45774</v>
      </c>
      <c r="N9765" s="158">
        <v>1</v>
      </c>
      <c r="O9765" s="158">
        <v>162.80000000000001</v>
      </c>
      <c r="P9765" s="161">
        <f t="shared" si="915"/>
        <v>162.80000000000001</v>
      </c>
    </row>
    <row r="9766" spans="9:16" x14ac:dyDescent="0.2">
      <c r="I9766" s="158">
        <f t="shared" si="913"/>
        <v>23</v>
      </c>
      <c r="J9766" s="158" t="str">
        <f t="shared" si="916"/>
        <v>EUR</v>
      </c>
      <c r="K9766" s="158" t="str">
        <f t="shared" si="917"/>
        <v>JPY</v>
      </c>
      <c r="L9766" s="158" t="str">
        <f t="shared" si="914"/>
        <v>EURJPY45775</v>
      </c>
      <c r="M9766" s="160">
        <f t="shared" si="918"/>
        <v>45775</v>
      </c>
      <c r="N9766" s="158">
        <v>1</v>
      </c>
      <c r="O9766" s="158">
        <v>162.80000000000001</v>
      </c>
      <c r="P9766" s="161">
        <f t="shared" si="915"/>
        <v>162.80000000000001</v>
      </c>
    </row>
    <row r="9767" spans="9:16" x14ac:dyDescent="0.2">
      <c r="I9767" s="158">
        <f t="shared" si="913"/>
        <v>23</v>
      </c>
      <c r="J9767" s="158" t="str">
        <f t="shared" si="916"/>
        <v>EUR</v>
      </c>
      <c r="K9767" s="158" t="str">
        <f t="shared" si="917"/>
        <v>JPY</v>
      </c>
      <c r="L9767" s="158" t="str">
        <f t="shared" si="914"/>
        <v>EURJPY45776</v>
      </c>
      <c r="M9767" s="160">
        <f t="shared" si="918"/>
        <v>45776</v>
      </c>
      <c r="N9767" s="158">
        <v>1</v>
      </c>
      <c r="O9767" s="158">
        <v>162.28</v>
      </c>
      <c r="P9767" s="161">
        <f t="shared" si="915"/>
        <v>162.28</v>
      </c>
    </row>
    <row r="9768" spans="9:16" x14ac:dyDescent="0.2">
      <c r="I9768" s="158">
        <f t="shared" si="913"/>
        <v>23</v>
      </c>
      <c r="J9768" s="158" t="str">
        <f t="shared" si="916"/>
        <v>EUR</v>
      </c>
      <c r="K9768" s="158" t="str">
        <f t="shared" si="917"/>
        <v>JPY</v>
      </c>
      <c r="L9768" s="158" t="str">
        <f t="shared" si="914"/>
        <v>EURJPY45777</v>
      </c>
      <c r="M9768" s="160">
        <f t="shared" si="918"/>
        <v>45777</v>
      </c>
      <c r="N9768" s="158">
        <v>1</v>
      </c>
      <c r="O9768" s="158">
        <v>162.68</v>
      </c>
      <c r="P9768" s="161">
        <f t="shared" si="915"/>
        <v>162.68</v>
      </c>
    </row>
    <row r="9769" spans="9:16" x14ac:dyDescent="0.2">
      <c r="I9769" s="158">
        <f t="shared" si="913"/>
        <v>23</v>
      </c>
      <c r="J9769" s="158" t="str">
        <f t="shared" si="916"/>
        <v>EUR</v>
      </c>
      <c r="K9769" s="158" t="str">
        <f t="shared" si="917"/>
        <v>JPY</v>
      </c>
      <c r="L9769" s="158" t="str">
        <f t="shared" si="914"/>
        <v>EURJPY45778</v>
      </c>
      <c r="M9769" s="160">
        <f t="shared" si="918"/>
        <v>45778</v>
      </c>
      <c r="N9769" s="158">
        <v>1</v>
      </c>
      <c r="O9769" s="158">
        <v>162.68</v>
      </c>
      <c r="P9769" s="161">
        <f t="shared" si="915"/>
        <v>162.68</v>
      </c>
    </row>
    <row r="9770" spans="9:16" x14ac:dyDescent="0.2">
      <c r="I9770" s="158">
        <f t="shared" ref="I9770:I9833" si="919">IF(M9769=$G$2,I9769+1,I9769)</f>
        <v>23</v>
      </c>
      <c r="J9770" s="158" t="str">
        <f t="shared" si="916"/>
        <v>EUR</v>
      </c>
      <c r="K9770" s="158" t="str">
        <f t="shared" si="917"/>
        <v>JPY</v>
      </c>
      <c r="L9770" s="158" t="str">
        <f t="shared" si="914"/>
        <v>EURJPY45779</v>
      </c>
      <c r="M9770" s="160">
        <f t="shared" si="918"/>
        <v>45779</v>
      </c>
      <c r="N9770" s="158">
        <v>1</v>
      </c>
      <c r="O9770" s="158">
        <v>163.93</v>
      </c>
      <c r="P9770" s="161">
        <f t="shared" si="915"/>
        <v>163.93</v>
      </c>
    </row>
    <row r="9771" spans="9:16" x14ac:dyDescent="0.2">
      <c r="I9771" s="158">
        <f t="shared" si="919"/>
        <v>23</v>
      </c>
      <c r="J9771" s="158" t="str">
        <f t="shared" si="916"/>
        <v>EUR</v>
      </c>
      <c r="K9771" s="158" t="str">
        <f t="shared" si="917"/>
        <v>JPY</v>
      </c>
      <c r="L9771" s="158" t="str">
        <f t="shared" si="914"/>
        <v>EURJPY45780</v>
      </c>
      <c r="M9771" s="160">
        <f t="shared" si="918"/>
        <v>45780</v>
      </c>
      <c r="N9771" s="158">
        <v>1</v>
      </c>
      <c r="O9771" s="158">
        <v>163.93</v>
      </c>
      <c r="P9771" s="161">
        <f t="shared" si="915"/>
        <v>163.93</v>
      </c>
    </row>
    <row r="9772" spans="9:16" x14ac:dyDescent="0.2">
      <c r="I9772" s="158">
        <f t="shared" si="919"/>
        <v>23</v>
      </c>
      <c r="J9772" s="158" t="str">
        <f t="shared" si="916"/>
        <v>EUR</v>
      </c>
      <c r="K9772" s="158" t="str">
        <f t="shared" si="917"/>
        <v>JPY</v>
      </c>
      <c r="L9772" s="158" t="str">
        <f t="shared" si="914"/>
        <v>EURJPY45781</v>
      </c>
      <c r="M9772" s="160">
        <f t="shared" si="918"/>
        <v>45781</v>
      </c>
      <c r="N9772" s="158">
        <v>1</v>
      </c>
      <c r="O9772" s="158">
        <v>163.93</v>
      </c>
      <c r="P9772" s="161">
        <f t="shared" si="915"/>
        <v>163.93</v>
      </c>
    </row>
    <row r="9773" spans="9:16" x14ac:dyDescent="0.2">
      <c r="I9773" s="158">
        <f t="shared" si="919"/>
        <v>23</v>
      </c>
      <c r="J9773" s="158" t="str">
        <f t="shared" si="916"/>
        <v>EUR</v>
      </c>
      <c r="K9773" s="158" t="str">
        <f t="shared" si="917"/>
        <v>JPY</v>
      </c>
      <c r="L9773" s="158" t="str">
        <f t="shared" si="914"/>
        <v>EURJPY45782</v>
      </c>
      <c r="M9773" s="160">
        <f t="shared" si="918"/>
        <v>45782</v>
      </c>
      <c r="N9773" s="158">
        <v>1</v>
      </c>
      <c r="O9773" s="158">
        <v>163.19</v>
      </c>
      <c r="P9773" s="161">
        <f t="shared" si="915"/>
        <v>163.19</v>
      </c>
    </row>
    <row r="9774" spans="9:16" x14ac:dyDescent="0.2">
      <c r="I9774" s="158">
        <f t="shared" si="919"/>
        <v>23</v>
      </c>
      <c r="J9774" s="158" t="str">
        <f t="shared" si="916"/>
        <v>EUR</v>
      </c>
      <c r="K9774" s="158" t="str">
        <f t="shared" si="917"/>
        <v>JPY</v>
      </c>
      <c r="L9774" s="158" t="str">
        <f t="shared" si="914"/>
        <v>EURJPY45783</v>
      </c>
      <c r="M9774" s="160">
        <f t="shared" si="918"/>
        <v>45783</v>
      </c>
      <c r="N9774" s="158">
        <v>1</v>
      </c>
      <c r="O9774" s="158">
        <v>161.63999999999999</v>
      </c>
      <c r="P9774" s="161">
        <f t="shared" si="915"/>
        <v>161.63999999999999</v>
      </c>
    </row>
    <row r="9775" spans="9:16" x14ac:dyDescent="0.2">
      <c r="I9775" s="158">
        <f t="shared" si="919"/>
        <v>23</v>
      </c>
      <c r="J9775" s="158" t="str">
        <f t="shared" si="916"/>
        <v>EUR</v>
      </c>
      <c r="K9775" s="158" t="str">
        <f t="shared" si="917"/>
        <v>JPY</v>
      </c>
      <c r="L9775" s="158" t="str">
        <f t="shared" si="914"/>
        <v>EURJPY45784</v>
      </c>
      <c r="M9775" s="160">
        <f t="shared" si="918"/>
        <v>45784</v>
      </c>
      <c r="N9775" s="158">
        <v>1</v>
      </c>
      <c r="O9775" s="158">
        <v>162.88999999999999</v>
      </c>
      <c r="P9775" s="161">
        <f t="shared" si="915"/>
        <v>162.88999999999999</v>
      </c>
    </row>
    <row r="9776" spans="9:16" x14ac:dyDescent="0.2">
      <c r="I9776" s="158">
        <f t="shared" si="919"/>
        <v>23</v>
      </c>
      <c r="J9776" s="158" t="str">
        <f t="shared" si="916"/>
        <v>EUR</v>
      </c>
      <c r="K9776" s="158" t="str">
        <f t="shared" si="917"/>
        <v>JPY</v>
      </c>
      <c r="L9776" s="158" t="str">
        <f t="shared" si="914"/>
        <v>EURJPY45785</v>
      </c>
      <c r="M9776" s="160">
        <f t="shared" si="918"/>
        <v>45785</v>
      </c>
      <c r="N9776" s="158">
        <v>1</v>
      </c>
      <c r="O9776" s="158">
        <v>163.44999999999999</v>
      </c>
      <c r="P9776" s="161">
        <f t="shared" si="915"/>
        <v>163.44999999999999</v>
      </c>
    </row>
    <row r="9777" spans="9:16" x14ac:dyDescent="0.2">
      <c r="I9777" s="158">
        <f t="shared" si="919"/>
        <v>23</v>
      </c>
      <c r="J9777" s="158" t="str">
        <f t="shared" si="916"/>
        <v>EUR</v>
      </c>
      <c r="K9777" s="158" t="str">
        <f t="shared" si="917"/>
        <v>JPY</v>
      </c>
      <c r="L9777" s="158" t="str">
        <f t="shared" si="914"/>
        <v>EURJPY45786</v>
      </c>
      <c r="M9777" s="160">
        <f t="shared" si="918"/>
        <v>45786</v>
      </c>
      <c r="N9777" s="158">
        <v>1</v>
      </c>
      <c r="O9777" s="158">
        <v>163.36000000000001</v>
      </c>
      <c r="P9777" s="161">
        <f t="shared" si="915"/>
        <v>163.36000000000001</v>
      </c>
    </row>
    <row r="9778" spans="9:16" x14ac:dyDescent="0.2">
      <c r="I9778" s="158">
        <f t="shared" si="919"/>
        <v>23</v>
      </c>
      <c r="J9778" s="158" t="str">
        <f t="shared" si="916"/>
        <v>EUR</v>
      </c>
      <c r="K9778" s="158" t="str">
        <f t="shared" si="917"/>
        <v>JPY</v>
      </c>
      <c r="L9778" s="158" t="str">
        <f t="shared" si="914"/>
        <v>EURJPY45787</v>
      </c>
      <c r="M9778" s="160">
        <f t="shared" si="918"/>
        <v>45787</v>
      </c>
      <c r="N9778" s="158">
        <v>1</v>
      </c>
      <c r="O9778" s="158">
        <v>163.36000000000001</v>
      </c>
      <c r="P9778" s="161">
        <f t="shared" si="915"/>
        <v>163.36000000000001</v>
      </c>
    </row>
    <row r="9779" spans="9:16" x14ac:dyDescent="0.2">
      <c r="I9779" s="158">
        <f t="shared" si="919"/>
        <v>23</v>
      </c>
      <c r="J9779" s="158" t="str">
        <f t="shared" si="916"/>
        <v>EUR</v>
      </c>
      <c r="K9779" s="158" t="str">
        <f t="shared" si="917"/>
        <v>JPY</v>
      </c>
      <c r="L9779" s="158" t="str">
        <f t="shared" si="914"/>
        <v>EURJPY45788</v>
      </c>
      <c r="M9779" s="160">
        <f t="shared" si="918"/>
        <v>45788</v>
      </c>
      <c r="N9779" s="158">
        <v>1</v>
      </c>
      <c r="O9779" s="158">
        <v>163.36000000000001</v>
      </c>
      <c r="P9779" s="161">
        <f t="shared" si="915"/>
        <v>163.36000000000001</v>
      </c>
    </row>
    <row r="9780" spans="9:16" x14ac:dyDescent="0.2">
      <c r="I9780" s="158">
        <f t="shared" si="919"/>
        <v>23</v>
      </c>
      <c r="J9780" s="158" t="str">
        <f t="shared" si="916"/>
        <v>EUR</v>
      </c>
      <c r="K9780" s="158" t="str">
        <f t="shared" si="917"/>
        <v>JPY</v>
      </c>
      <c r="L9780" s="158" t="str">
        <f t="shared" si="914"/>
        <v>EURJPY45789</v>
      </c>
      <c r="M9780" s="160">
        <f t="shared" si="918"/>
        <v>45789</v>
      </c>
      <c r="N9780" s="158">
        <v>1</v>
      </c>
      <c r="O9780" s="158">
        <v>164.46</v>
      </c>
      <c r="P9780" s="161">
        <f t="shared" si="915"/>
        <v>164.46</v>
      </c>
    </row>
    <row r="9781" spans="9:16" x14ac:dyDescent="0.2">
      <c r="I9781" s="158">
        <f t="shared" si="919"/>
        <v>23</v>
      </c>
      <c r="J9781" s="158" t="str">
        <f t="shared" si="916"/>
        <v>EUR</v>
      </c>
      <c r="K9781" s="158" t="str">
        <f t="shared" si="917"/>
        <v>JPY</v>
      </c>
      <c r="L9781" s="158" t="str">
        <f t="shared" si="914"/>
        <v>EURJPY45790</v>
      </c>
      <c r="M9781" s="160">
        <f t="shared" si="918"/>
        <v>45790</v>
      </c>
      <c r="N9781" s="158">
        <v>1</v>
      </c>
      <c r="O9781" s="158">
        <v>164.61</v>
      </c>
      <c r="P9781" s="161">
        <f t="shared" si="915"/>
        <v>164.61</v>
      </c>
    </row>
    <row r="9782" spans="9:16" x14ac:dyDescent="0.2">
      <c r="I9782" s="158">
        <f t="shared" si="919"/>
        <v>23</v>
      </c>
      <c r="J9782" s="158" t="str">
        <f t="shared" si="916"/>
        <v>EUR</v>
      </c>
      <c r="K9782" s="158" t="str">
        <f t="shared" si="917"/>
        <v>JPY</v>
      </c>
      <c r="L9782" s="158" t="str">
        <f t="shared" si="914"/>
        <v>EURJPY45791</v>
      </c>
      <c r="M9782" s="160">
        <f t="shared" si="918"/>
        <v>45791</v>
      </c>
      <c r="N9782" s="158">
        <v>1</v>
      </c>
      <c r="O9782" s="158">
        <v>164.01</v>
      </c>
      <c r="P9782" s="161">
        <f t="shared" si="915"/>
        <v>164.01</v>
      </c>
    </row>
    <row r="9783" spans="9:16" x14ac:dyDescent="0.2">
      <c r="I9783" s="158">
        <f t="shared" si="919"/>
        <v>23</v>
      </c>
      <c r="J9783" s="158" t="str">
        <f t="shared" si="916"/>
        <v>EUR</v>
      </c>
      <c r="K9783" s="158" t="str">
        <f t="shared" si="917"/>
        <v>JPY</v>
      </c>
      <c r="L9783" s="158" t="str">
        <f t="shared" si="914"/>
        <v>EURJPY45792</v>
      </c>
      <c r="M9783" s="160">
        <f t="shared" si="918"/>
        <v>45792</v>
      </c>
      <c r="N9783" s="158">
        <v>1</v>
      </c>
      <c r="O9783" s="158">
        <v>163.30000000000001</v>
      </c>
      <c r="P9783" s="161">
        <f t="shared" si="915"/>
        <v>163.30000000000001</v>
      </c>
    </row>
    <row r="9784" spans="9:16" x14ac:dyDescent="0.2">
      <c r="I9784" s="158">
        <f t="shared" si="919"/>
        <v>23</v>
      </c>
      <c r="J9784" s="158" t="str">
        <f t="shared" si="916"/>
        <v>EUR</v>
      </c>
      <c r="K9784" s="158" t="str">
        <f t="shared" si="917"/>
        <v>JPY</v>
      </c>
      <c r="L9784" s="158" t="str">
        <f t="shared" si="914"/>
        <v>EURJPY45793</v>
      </c>
      <c r="M9784" s="160">
        <f t="shared" si="918"/>
        <v>45793</v>
      </c>
      <c r="N9784" s="158">
        <v>1</v>
      </c>
      <c r="O9784" s="158">
        <v>163.05000000000001</v>
      </c>
      <c r="P9784" s="161">
        <f t="shared" si="915"/>
        <v>163.05000000000001</v>
      </c>
    </row>
    <row r="9785" spans="9:16" x14ac:dyDescent="0.2">
      <c r="I9785" s="158">
        <f t="shared" si="919"/>
        <v>23</v>
      </c>
      <c r="J9785" s="158" t="str">
        <f t="shared" si="916"/>
        <v>EUR</v>
      </c>
      <c r="K9785" s="158" t="str">
        <f t="shared" si="917"/>
        <v>JPY</v>
      </c>
      <c r="L9785" s="158" t="str">
        <f t="shared" si="914"/>
        <v>EURJPY45794</v>
      </c>
      <c r="M9785" s="160">
        <f t="shared" si="918"/>
        <v>45794</v>
      </c>
      <c r="N9785" s="158">
        <v>1</v>
      </c>
      <c r="O9785" s="158">
        <v>163.05000000000001</v>
      </c>
      <c r="P9785" s="161">
        <f t="shared" si="915"/>
        <v>163.05000000000001</v>
      </c>
    </row>
    <row r="9786" spans="9:16" x14ac:dyDescent="0.2">
      <c r="I9786" s="158">
        <f t="shared" si="919"/>
        <v>23</v>
      </c>
      <c r="J9786" s="158" t="str">
        <f t="shared" si="916"/>
        <v>EUR</v>
      </c>
      <c r="K9786" s="158" t="str">
        <f t="shared" si="917"/>
        <v>JPY</v>
      </c>
      <c r="L9786" s="158" t="str">
        <f t="shared" si="914"/>
        <v>EURJPY45795</v>
      </c>
      <c r="M9786" s="160">
        <f t="shared" si="918"/>
        <v>45795</v>
      </c>
      <c r="N9786" s="158">
        <v>1</v>
      </c>
      <c r="O9786" s="158">
        <v>163.05000000000001</v>
      </c>
      <c r="P9786" s="161">
        <f t="shared" si="915"/>
        <v>163.05000000000001</v>
      </c>
    </row>
    <row r="9787" spans="9:16" x14ac:dyDescent="0.2">
      <c r="I9787" s="158">
        <f t="shared" si="919"/>
        <v>23</v>
      </c>
      <c r="J9787" s="158" t="str">
        <f t="shared" si="916"/>
        <v>EUR</v>
      </c>
      <c r="K9787" s="158" t="str">
        <f t="shared" si="917"/>
        <v>JPY</v>
      </c>
      <c r="L9787" s="158" t="str">
        <f t="shared" si="914"/>
        <v>EURJPY45796</v>
      </c>
      <c r="M9787" s="160">
        <f t="shared" si="918"/>
        <v>45796</v>
      </c>
      <c r="N9787" s="158">
        <v>1</v>
      </c>
      <c r="O9787" s="158">
        <v>163.26</v>
      </c>
      <c r="P9787" s="161">
        <f t="shared" si="915"/>
        <v>163.26</v>
      </c>
    </row>
    <row r="9788" spans="9:16" x14ac:dyDescent="0.2">
      <c r="I9788" s="158">
        <f t="shared" si="919"/>
        <v>23</v>
      </c>
      <c r="J9788" s="158" t="str">
        <f t="shared" si="916"/>
        <v>EUR</v>
      </c>
      <c r="K9788" s="158" t="str">
        <f t="shared" si="917"/>
        <v>JPY</v>
      </c>
      <c r="L9788" s="158" t="str">
        <f t="shared" si="914"/>
        <v>EURJPY45797</v>
      </c>
      <c r="M9788" s="160">
        <f t="shared" si="918"/>
        <v>45797</v>
      </c>
      <c r="N9788" s="158">
        <v>1</v>
      </c>
      <c r="O9788" s="158">
        <v>162.59</v>
      </c>
      <c r="P9788" s="161">
        <f t="shared" si="915"/>
        <v>162.59</v>
      </c>
    </row>
    <row r="9789" spans="9:16" x14ac:dyDescent="0.2">
      <c r="I9789" s="158">
        <f t="shared" si="919"/>
        <v>23</v>
      </c>
      <c r="J9789" s="158" t="str">
        <f t="shared" si="916"/>
        <v>EUR</v>
      </c>
      <c r="K9789" s="158" t="str">
        <f t="shared" si="917"/>
        <v>JPY</v>
      </c>
      <c r="L9789" s="158" t="str">
        <f t="shared" si="914"/>
        <v>EURJPY45798</v>
      </c>
      <c r="M9789" s="160">
        <f t="shared" si="918"/>
        <v>45798</v>
      </c>
      <c r="N9789" s="158">
        <v>1</v>
      </c>
      <c r="O9789" s="158">
        <v>162.76</v>
      </c>
      <c r="P9789" s="161">
        <f t="shared" si="915"/>
        <v>162.76</v>
      </c>
    </row>
    <row r="9790" spans="9:16" x14ac:dyDescent="0.2">
      <c r="I9790" s="158">
        <f t="shared" si="919"/>
        <v>23</v>
      </c>
      <c r="J9790" s="158" t="str">
        <f t="shared" si="916"/>
        <v>EUR</v>
      </c>
      <c r="K9790" s="158" t="str">
        <f t="shared" si="917"/>
        <v>JPY</v>
      </c>
      <c r="L9790" s="158" t="str">
        <f t="shared" si="914"/>
        <v>EURJPY45799</v>
      </c>
      <c r="M9790" s="160">
        <f t="shared" si="918"/>
        <v>45799</v>
      </c>
      <c r="N9790" s="158">
        <v>1</v>
      </c>
      <c r="O9790" s="158">
        <v>162.19</v>
      </c>
      <c r="P9790" s="161">
        <f t="shared" si="915"/>
        <v>162.19</v>
      </c>
    </row>
    <row r="9791" spans="9:16" x14ac:dyDescent="0.2">
      <c r="I9791" s="158">
        <f t="shared" si="919"/>
        <v>23</v>
      </c>
      <c r="J9791" s="158" t="str">
        <f t="shared" si="916"/>
        <v>EUR</v>
      </c>
      <c r="K9791" s="158" t="str">
        <f t="shared" si="917"/>
        <v>JPY</v>
      </c>
      <c r="L9791" s="158" t="str">
        <f t="shared" si="914"/>
        <v>EURJPY45800</v>
      </c>
      <c r="M9791" s="160">
        <f t="shared" si="918"/>
        <v>45800</v>
      </c>
      <c r="N9791" s="158">
        <v>1</v>
      </c>
      <c r="O9791" s="158">
        <v>161.13</v>
      </c>
      <c r="P9791" s="161">
        <f t="shared" si="915"/>
        <v>161.13</v>
      </c>
    </row>
    <row r="9792" spans="9:16" x14ac:dyDescent="0.2">
      <c r="I9792" s="158">
        <f t="shared" si="919"/>
        <v>23</v>
      </c>
      <c r="J9792" s="158" t="str">
        <f t="shared" si="916"/>
        <v>EUR</v>
      </c>
      <c r="K9792" s="158" t="str">
        <f t="shared" si="917"/>
        <v>JPY</v>
      </c>
      <c r="L9792" s="158" t="str">
        <f t="shared" si="914"/>
        <v>EURJPY45801</v>
      </c>
      <c r="M9792" s="160">
        <f t="shared" si="918"/>
        <v>45801</v>
      </c>
      <c r="N9792" s="158">
        <v>1</v>
      </c>
      <c r="O9792" s="158">
        <v>161.13</v>
      </c>
      <c r="P9792" s="161">
        <f t="shared" si="915"/>
        <v>161.13</v>
      </c>
    </row>
    <row r="9793" spans="9:16" x14ac:dyDescent="0.2">
      <c r="I9793" s="158">
        <f t="shared" si="919"/>
        <v>23</v>
      </c>
      <c r="J9793" s="158" t="str">
        <f t="shared" si="916"/>
        <v>EUR</v>
      </c>
      <c r="K9793" s="158" t="str">
        <f t="shared" si="917"/>
        <v>JPY</v>
      </c>
      <c r="L9793" s="158" t="str">
        <f t="shared" si="914"/>
        <v>EURJPY45802</v>
      </c>
      <c r="M9793" s="160">
        <f t="shared" si="918"/>
        <v>45802</v>
      </c>
      <c r="N9793" s="158">
        <v>1</v>
      </c>
      <c r="O9793" s="158">
        <v>161.13</v>
      </c>
      <c r="P9793" s="161">
        <f t="shared" si="915"/>
        <v>161.13</v>
      </c>
    </row>
    <row r="9794" spans="9:16" x14ac:dyDescent="0.2">
      <c r="I9794" s="158">
        <f t="shared" si="919"/>
        <v>23</v>
      </c>
      <c r="J9794" s="158" t="str">
        <f t="shared" si="916"/>
        <v>EUR</v>
      </c>
      <c r="K9794" s="158" t="str">
        <f t="shared" si="917"/>
        <v>JPY</v>
      </c>
      <c r="L9794" s="158" t="str">
        <f t="shared" si="914"/>
        <v>EURJPY45803</v>
      </c>
      <c r="M9794" s="160">
        <f t="shared" si="918"/>
        <v>45803</v>
      </c>
      <c r="N9794" s="158">
        <v>1</v>
      </c>
      <c r="O9794" s="158">
        <v>162.63</v>
      </c>
      <c r="P9794" s="161">
        <f t="shared" si="915"/>
        <v>162.63</v>
      </c>
    </row>
    <row r="9795" spans="9:16" x14ac:dyDescent="0.2">
      <c r="I9795" s="158">
        <f t="shared" si="919"/>
        <v>23</v>
      </c>
      <c r="J9795" s="158" t="str">
        <f t="shared" si="916"/>
        <v>EUR</v>
      </c>
      <c r="K9795" s="158" t="str">
        <f t="shared" si="917"/>
        <v>JPY</v>
      </c>
      <c r="L9795" s="158" t="str">
        <f t="shared" ref="L9795:L9858" si="920">J9795&amp;K9795&amp;M9795</f>
        <v>EURJPY45804</v>
      </c>
      <c r="M9795" s="160">
        <f t="shared" si="918"/>
        <v>45804</v>
      </c>
      <c r="N9795" s="158">
        <v>1</v>
      </c>
      <c r="O9795" s="158">
        <v>163.72</v>
      </c>
      <c r="P9795" s="161">
        <f t="shared" ref="P9795:P9858" si="921">ROUND(N9795*O9795,4)</f>
        <v>163.72</v>
      </c>
    </row>
    <row r="9796" spans="9:16" x14ac:dyDescent="0.2">
      <c r="I9796" s="158">
        <f t="shared" si="919"/>
        <v>23</v>
      </c>
      <c r="J9796" s="158" t="str">
        <f t="shared" ref="J9796:J9859" si="922">VLOOKUP($I9796,$A:$C,2,FALSE)</f>
        <v>EUR</v>
      </c>
      <c r="K9796" s="158" t="str">
        <f t="shared" ref="K9796:K9859" si="923">VLOOKUP($I9796,$A:$C,3,FALSE)</f>
        <v>JPY</v>
      </c>
      <c r="L9796" s="158" t="str">
        <f t="shared" si="920"/>
        <v>EURJPY45805</v>
      </c>
      <c r="M9796" s="160">
        <f t="shared" ref="M9796:M9859" si="924">IF(I9796=I9795,M9795+1,$G$1)</f>
        <v>45805</v>
      </c>
      <c r="N9796" s="158">
        <v>1</v>
      </c>
      <c r="O9796" s="158">
        <v>163.43</v>
      </c>
      <c r="P9796" s="161">
        <f t="shared" si="921"/>
        <v>163.43</v>
      </c>
    </row>
    <row r="9797" spans="9:16" x14ac:dyDescent="0.2">
      <c r="I9797" s="158">
        <f t="shared" si="919"/>
        <v>23</v>
      </c>
      <c r="J9797" s="158" t="str">
        <f t="shared" si="922"/>
        <v>EUR</v>
      </c>
      <c r="K9797" s="158" t="str">
        <f t="shared" si="923"/>
        <v>JPY</v>
      </c>
      <c r="L9797" s="158" t="str">
        <f t="shared" si="920"/>
        <v>EURJPY45806</v>
      </c>
      <c r="M9797" s="160">
        <f t="shared" si="924"/>
        <v>45806</v>
      </c>
      <c r="N9797" s="158">
        <v>1</v>
      </c>
      <c r="O9797" s="158">
        <v>163.47</v>
      </c>
      <c r="P9797" s="161">
        <f t="shared" si="921"/>
        <v>163.47</v>
      </c>
    </row>
    <row r="9798" spans="9:16" x14ac:dyDescent="0.2">
      <c r="I9798" s="158">
        <f t="shared" si="919"/>
        <v>23</v>
      </c>
      <c r="J9798" s="158" t="str">
        <f t="shared" si="922"/>
        <v>EUR</v>
      </c>
      <c r="K9798" s="158" t="str">
        <f t="shared" si="923"/>
        <v>JPY</v>
      </c>
      <c r="L9798" s="158" t="str">
        <f t="shared" si="920"/>
        <v>EURJPY45807</v>
      </c>
      <c r="M9798" s="160">
        <f t="shared" si="924"/>
        <v>45807</v>
      </c>
      <c r="N9798" s="158">
        <v>1</v>
      </c>
      <c r="O9798" s="158">
        <v>162.96</v>
      </c>
      <c r="P9798" s="161">
        <f t="shared" si="921"/>
        <v>162.96</v>
      </c>
    </row>
    <row r="9799" spans="9:16" x14ac:dyDescent="0.2">
      <c r="I9799" s="158">
        <f t="shared" si="919"/>
        <v>23</v>
      </c>
      <c r="J9799" s="158" t="str">
        <f t="shared" si="922"/>
        <v>EUR</v>
      </c>
      <c r="K9799" s="158" t="str">
        <f t="shared" si="923"/>
        <v>JPY</v>
      </c>
      <c r="L9799" s="158" t="str">
        <f t="shared" si="920"/>
        <v>EURJPY45808</v>
      </c>
      <c r="M9799" s="160">
        <f t="shared" si="924"/>
        <v>45808</v>
      </c>
      <c r="N9799" s="158">
        <v>1</v>
      </c>
      <c r="O9799" s="158">
        <v>162.96</v>
      </c>
      <c r="P9799" s="161">
        <f t="shared" si="921"/>
        <v>162.96</v>
      </c>
    </row>
    <row r="9800" spans="9:16" x14ac:dyDescent="0.2">
      <c r="I9800" s="158">
        <f t="shared" si="919"/>
        <v>24</v>
      </c>
      <c r="J9800" s="158" t="str">
        <f t="shared" si="922"/>
        <v>EUR</v>
      </c>
      <c r="K9800" s="158" t="str">
        <f t="shared" si="923"/>
        <v>SEK</v>
      </c>
      <c r="L9800" s="158" t="str">
        <f t="shared" si="920"/>
        <v>EURSEK45383</v>
      </c>
      <c r="M9800" s="160">
        <f t="shared" si="924"/>
        <v>45383</v>
      </c>
      <c r="N9800" s="158">
        <v>1</v>
      </c>
      <c r="O9800" s="158">
        <v>11.525</v>
      </c>
      <c r="P9800" s="161">
        <f t="shared" si="921"/>
        <v>11.525</v>
      </c>
    </row>
    <row r="9801" spans="9:16" x14ac:dyDescent="0.2">
      <c r="I9801" s="158">
        <f t="shared" si="919"/>
        <v>24</v>
      </c>
      <c r="J9801" s="158" t="str">
        <f t="shared" si="922"/>
        <v>EUR</v>
      </c>
      <c r="K9801" s="158" t="str">
        <f t="shared" si="923"/>
        <v>SEK</v>
      </c>
      <c r="L9801" s="158" t="str">
        <f t="shared" si="920"/>
        <v>EURSEK45384</v>
      </c>
      <c r="M9801" s="160">
        <f t="shared" si="924"/>
        <v>45384</v>
      </c>
      <c r="N9801" s="158">
        <v>1</v>
      </c>
      <c r="O9801" s="158">
        <v>11.557499999999999</v>
      </c>
      <c r="P9801" s="161">
        <f t="shared" si="921"/>
        <v>11.557499999999999</v>
      </c>
    </row>
    <row r="9802" spans="9:16" x14ac:dyDescent="0.2">
      <c r="I9802" s="158">
        <f t="shared" si="919"/>
        <v>24</v>
      </c>
      <c r="J9802" s="158" t="str">
        <f t="shared" si="922"/>
        <v>EUR</v>
      </c>
      <c r="K9802" s="158" t="str">
        <f t="shared" si="923"/>
        <v>SEK</v>
      </c>
      <c r="L9802" s="158" t="str">
        <f t="shared" si="920"/>
        <v>EURSEK45385</v>
      </c>
      <c r="M9802" s="160">
        <f t="shared" si="924"/>
        <v>45385</v>
      </c>
      <c r="N9802" s="158">
        <v>1</v>
      </c>
      <c r="O9802" s="158">
        <v>11.574999999999999</v>
      </c>
      <c r="P9802" s="161">
        <f t="shared" si="921"/>
        <v>11.574999999999999</v>
      </c>
    </row>
    <row r="9803" spans="9:16" x14ac:dyDescent="0.2">
      <c r="I9803" s="158">
        <f t="shared" si="919"/>
        <v>24</v>
      </c>
      <c r="J9803" s="158" t="str">
        <f t="shared" si="922"/>
        <v>EUR</v>
      </c>
      <c r="K9803" s="158" t="str">
        <f t="shared" si="923"/>
        <v>SEK</v>
      </c>
      <c r="L9803" s="158" t="str">
        <f t="shared" si="920"/>
        <v>EURSEK45386</v>
      </c>
      <c r="M9803" s="160">
        <f t="shared" si="924"/>
        <v>45386</v>
      </c>
      <c r="N9803" s="158">
        <v>1</v>
      </c>
      <c r="O9803" s="158">
        <v>11.5105</v>
      </c>
      <c r="P9803" s="161">
        <f t="shared" si="921"/>
        <v>11.5105</v>
      </c>
    </row>
    <row r="9804" spans="9:16" x14ac:dyDescent="0.2">
      <c r="I9804" s="158">
        <f t="shared" si="919"/>
        <v>24</v>
      </c>
      <c r="J9804" s="158" t="str">
        <f t="shared" si="922"/>
        <v>EUR</v>
      </c>
      <c r="K9804" s="158" t="str">
        <f t="shared" si="923"/>
        <v>SEK</v>
      </c>
      <c r="L9804" s="158" t="str">
        <f t="shared" si="920"/>
        <v>EURSEK45387</v>
      </c>
      <c r="M9804" s="160">
        <f t="shared" si="924"/>
        <v>45387</v>
      </c>
      <c r="N9804" s="158">
        <v>1</v>
      </c>
      <c r="O9804" s="158">
        <v>11.526</v>
      </c>
      <c r="P9804" s="161">
        <f t="shared" si="921"/>
        <v>11.526</v>
      </c>
    </row>
    <row r="9805" spans="9:16" x14ac:dyDescent="0.2">
      <c r="I9805" s="158">
        <f t="shared" si="919"/>
        <v>24</v>
      </c>
      <c r="J9805" s="158" t="str">
        <f t="shared" si="922"/>
        <v>EUR</v>
      </c>
      <c r="K9805" s="158" t="str">
        <f t="shared" si="923"/>
        <v>SEK</v>
      </c>
      <c r="L9805" s="158" t="str">
        <f t="shared" si="920"/>
        <v>EURSEK45388</v>
      </c>
      <c r="M9805" s="160">
        <f t="shared" si="924"/>
        <v>45388</v>
      </c>
      <c r="N9805" s="158">
        <v>1</v>
      </c>
      <c r="O9805" s="158">
        <v>11.526</v>
      </c>
      <c r="P9805" s="161">
        <f t="shared" si="921"/>
        <v>11.526</v>
      </c>
    </row>
    <row r="9806" spans="9:16" x14ac:dyDescent="0.2">
      <c r="I9806" s="158">
        <f t="shared" si="919"/>
        <v>24</v>
      </c>
      <c r="J9806" s="158" t="str">
        <f t="shared" si="922"/>
        <v>EUR</v>
      </c>
      <c r="K9806" s="158" t="str">
        <f t="shared" si="923"/>
        <v>SEK</v>
      </c>
      <c r="L9806" s="158" t="str">
        <f t="shared" si="920"/>
        <v>EURSEK45389</v>
      </c>
      <c r="M9806" s="160">
        <f t="shared" si="924"/>
        <v>45389</v>
      </c>
      <c r="N9806" s="158">
        <v>1</v>
      </c>
      <c r="O9806" s="158">
        <v>11.526</v>
      </c>
      <c r="P9806" s="161">
        <f t="shared" si="921"/>
        <v>11.526</v>
      </c>
    </row>
    <row r="9807" spans="9:16" x14ac:dyDescent="0.2">
      <c r="I9807" s="158">
        <f t="shared" si="919"/>
        <v>24</v>
      </c>
      <c r="J9807" s="158" t="str">
        <f t="shared" si="922"/>
        <v>EUR</v>
      </c>
      <c r="K9807" s="158" t="str">
        <f t="shared" si="923"/>
        <v>SEK</v>
      </c>
      <c r="L9807" s="158" t="str">
        <f t="shared" si="920"/>
        <v>EURSEK45390</v>
      </c>
      <c r="M9807" s="160">
        <f t="shared" si="924"/>
        <v>45390</v>
      </c>
      <c r="N9807" s="158">
        <v>1</v>
      </c>
      <c r="O9807" s="158">
        <v>11.467499999999999</v>
      </c>
      <c r="P9807" s="161">
        <f t="shared" si="921"/>
        <v>11.467499999999999</v>
      </c>
    </row>
    <row r="9808" spans="9:16" x14ac:dyDescent="0.2">
      <c r="I9808" s="158">
        <f t="shared" si="919"/>
        <v>24</v>
      </c>
      <c r="J9808" s="158" t="str">
        <f t="shared" si="922"/>
        <v>EUR</v>
      </c>
      <c r="K9808" s="158" t="str">
        <f t="shared" si="923"/>
        <v>SEK</v>
      </c>
      <c r="L9808" s="158" t="str">
        <f t="shared" si="920"/>
        <v>EURSEK45391</v>
      </c>
      <c r="M9808" s="160">
        <f t="shared" si="924"/>
        <v>45391</v>
      </c>
      <c r="N9808" s="158">
        <v>1</v>
      </c>
      <c r="O9808" s="158">
        <v>11.455500000000001</v>
      </c>
      <c r="P9808" s="161">
        <f t="shared" si="921"/>
        <v>11.455500000000001</v>
      </c>
    </row>
    <row r="9809" spans="9:16" x14ac:dyDescent="0.2">
      <c r="I9809" s="158">
        <f t="shared" si="919"/>
        <v>24</v>
      </c>
      <c r="J9809" s="158" t="str">
        <f t="shared" si="922"/>
        <v>EUR</v>
      </c>
      <c r="K9809" s="158" t="str">
        <f t="shared" si="923"/>
        <v>SEK</v>
      </c>
      <c r="L9809" s="158" t="str">
        <f t="shared" si="920"/>
        <v>EURSEK45392</v>
      </c>
      <c r="M9809" s="160">
        <f t="shared" si="924"/>
        <v>45392</v>
      </c>
      <c r="N9809" s="158">
        <v>1</v>
      </c>
      <c r="O9809" s="158">
        <v>11.4345</v>
      </c>
      <c r="P9809" s="161">
        <f t="shared" si="921"/>
        <v>11.4345</v>
      </c>
    </row>
    <row r="9810" spans="9:16" x14ac:dyDescent="0.2">
      <c r="I9810" s="158">
        <f t="shared" si="919"/>
        <v>24</v>
      </c>
      <c r="J9810" s="158" t="str">
        <f t="shared" si="922"/>
        <v>EUR</v>
      </c>
      <c r="K9810" s="158" t="str">
        <f t="shared" si="923"/>
        <v>SEK</v>
      </c>
      <c r="L9810" s="158" t="str">
        <f t="shared" si="920"/>
        <v>EURSEK45393</v>
      </c>
      <c r="M9810" s="160">
        <f t="shared" si="924"/>
        <v>45393</v>
      </c>
      <c r="N9810" s="158">
        <v>1</v>
      </c>
      <c r="O9810" s="158">
        <v>11.531000000000001</v>
      </c>
      <c r="P9810" s="161">
        <f t="shared" si="921"/>
        <v>11.531000000000001</v>
      </c>
    </row>
    <row r="9811" spans="9:16" x14ac:dyDescent="0.2">
      <c r="I9811" s="158">
        <f t="shared" si="919"/>
        <v>24</v>
      </c>
      <c r="J9811" s="158" t="str">
        <f t="shared" si="922"/>
        <v>EUR</v>
      </c>
      <c r="K9811" s="158" t="str">
        <f t="shared" si="923"/>
        <v>SEK</v>
      </c>
      <c r="L9811" s="158" t="str">
        <f t="shared" si="920"/>
        <v>EURSEK45394</v>
      </c>
      <c r="M9811" s="160">
        <f t="shared" si="924"/>
        <v>45394</v>
      </c>
      <c r="N9811" s="158">
        <v>1</v>
      </c>
      <c r="O9811" s="158">
        <v>11.569900000000001</v>
      </c>
      <c r="P9811" s="161">
        <f t="shared" si="921"/>
        <v>11.569900000000001</v>
      </c>
    </row>
    <row r="9812" spans="9:16" x14ac:dyDescent="0.2">
      <c r="I9812" s="158">
        <f t="shared" si="919"/>
        <v>24</v>
      </c>
      <c r="J9812" s="158" t="str">
        <f t="shared" si="922"/>
        <v>EUR</v>
      </c>
      <c r="K9812" s="158" t="str">
        <f t="shared" si="923"/>
        <v>SEK</v>
      </c>
      <c r="L9812" s="158" t="str">
        <f t="shared" si="920"/>
        <v>EURSEK45395</v>
      </c>
      <c r="M9812" s="160">
        <f t="shared" si="924"/>
        <v>45395</v>
      </c>
      <c r="N9812" s="158">
        <v>1</v>
      </c>
      <c r="O9812" s="158">
        <v>11.569900000000001</v>
      </c>
      <c r="P9812" s="161">
        <f t="shared" si="921"/>
        <v>11.569900000000001</v>
      </c>
    </row>
    <row r="9813" spans="9:16" x14ac:dyDescent="0.2">
      <c r="I9813" s="158">
        <f t="shared" si="919"/>
        <v>24</v>
      </c>
      <c r="J9813" s="158" t="str">
        <f t="shared" si="922"/>
        <v>EUR</v>
      </c>
      <c r="K9813" s="158" t="str">
        <f t="shared" si="923"/>
        <v>SEK</v>
      </c>
      <c r="L9813" s="158" t="str">
        <f t="shared" si="920"/>
        <v>EURSEK45396</v>
      </c>
      <c r="M9813" s="160">
        <f t="shared" si="924"/>
        <v>45396</v>
      </c>
      <c r="N9813" s="158">
        <v>1</v>
      </c>
      <c r="O9813" s="158">
        <v>11.569900000000001</v>
      </c>
      <c r="P9813" s="161">
        <f t="shared" si="921"/>
        <v>11.569900000000001</v>
      </c>
    </row>
    <row r="9814" spans="9:16" x14ac:dyDescent="0.2">
      <c r="I9814" s="158">
        <f t="shared" si="919"/>
        <v>24</v>
      </c>
      <c r="J9814" s="158" t="str">
        <f t="shared" si="922"/>
        <v>EUR</v>
      </c>
      <c r="K9814" s="158" t="str">
        <f t="shared" si="923"/>
        <v>SEK</v>
      </c>
      <c r="L9814" s="158" t="str">
        <f t="shared" si="920"/>
        <v>EURSEK45397</v>
      </c>
      <c r="M9814" s="160">
        <f t="shared" si="924"/>
        <v>45397</v>
      </c>
      <c r="N9814" s="158">
        <v>1</v>
      </c>
      <c r="O9814" s="158">
        <v>11.558299999999999</v>
      </c>
      <c r="P9814" s="161">
        <f t="shared" si="921"/>
        <v>11.558299999999999</v>
      </c>
    </row>
    <row r="9815" spans="9:16" x14ac:dyDescent="0.2">
      <c r="I9815" s="158">
        <f t="shared" si="919"/>
        <v>24</v>
      </c>
      <c r="J9815" s="158" t="str">
        <f t="shared" si="922"/>
        <v>EUR</v>
      </c>
      <c r="K9815" s="158" t="str">
        <f t="shared" si="923"/>
        <v>SEK</v>
      </c>
      <c r="L9815" s="158" t="str">
        <f t="shared" si="920"/>
        <v>EURSEK45398</v>
      </c>
      <c r="M9815" s="160">
        <f t="shared" si="924"/>
        <v>45398</v>
      </c>
      <c r="N9815" s="158">
        <v>1</v>
      </c>
      <c r="O9815" s="158">
        <v>11.635</v>
      </c>
      <c r="P9815" s="161">
        <f t="shared" si="921"/>
        <v>11.635</v>
      </c>
    </row>
    <row r="9816" spans="9:16" x14ac:dyDescent="0.2">
      <c r="I9816" s="158">
        <f t="shared" si="919"/>
        <v>24</v>
      </c>
      <c r="J9816" s="158" t="str">
        <f t="shared" si="922"/>
        <v>EUR</v>
      </c>
      <c r="K9816" s="158" t="str">
        <f t="shared" si="923"/>
        <v>SEK</v>
      </c>
      <c r="L9816" s="158" t="str">
        <f t="shared" si="920"/>
        <v>EURSEK45399</v>
      </c>
      <c r="M9816" s="160">
        <f t="shared" si="924"/>
        <v>45399</v>
      </c>
      <c r="N9816" s="158">
        <v>1</v>
      </c>
      <c r="O9816" s="158">
        <v>11.6793</v>
      </c>
      <c r="P9816" s="161">
        <f t="shared" si="921"/>
        <v>11.6793</v>
      </c>
    </row>
    <row r="9817" spans="9:16" x14ac:dyDescent="0.2">
      <c r="I9817" s="158">
        <f t="shared" si="919"/>
        <v>24</v>
      </c>
      <c r="J9817" s="158" t="str">
        <f t="shared" si="922"/>
        <v>EUR</v>
      </c>
      <c r="K9817" s="158" t="str">
        <f t="shared" si="923"/>
        <v>SEK</v>
      </c>
      <c r="L9817" s="158" t="str">
        <f t="shared" si="920"/>
        <v>EURSEK45400</v>
      </c>
      <c r="M9817" s="160">
        <f t="shared" si="924"/>
        <v>45400</v>
      </c>
      <c r="N9817" s="158">
        <v>1</v>
      </c>
      <c r="O9817" s="158">
        <v>11.637</v>
      </c>
      <c r="P9817" s="161">
        <f t="shared" si="921"/>
        <v>11.637</v>
      </c>
    </row>
    <row r="9818" spans="9:16" x14ac:dyDescent="0.2">
      <c r="I9818" s="158">
        <f t="shared" si="919"/>
        <v>24</v>
      </c>
      <c r="J9818" s="158" t="str">
        <f t="shared" si="922"/>
        <v>EUR</v>
      </c>
      <c r="K9818" s="158" t="str">
        <f t="shared" si="923"/>
        <v>SEK</v>
      </c>
      <c r="L9818" s="158" t="str">
        <f t="shared" si="920"/>
        <v>EURSEK45401</v>
      </c>
      <c r="M9818" s="160">
        <f t="shared" si="924"/>
        <v>45401</v>
      </c>
      <c r="N9818" s="158">
        <v>1</v>
      </c>
      <c r="O9818" s="158">
        <v>11.664</v>
      </c>
      <c r="P9818" s="161">
        <f t="shared" si="921"/>
        <v>11.664</v>
      </c>
    </row>
    <row r="9819" spans="9:16" x14ac:dyDescent="0.2">
      <c r="I9819" s="158">
        <f t="shared" si="919"/>
        <v>24</v>
      </c>
      <c r="J9819" s="158" t="str">
        <f t="shared" si="922"/>
        <v>EUR</v>
      </c>
      <c r="K9819" s="158" t="str">
        <f t="shared" si="923"/>
        <v>SEK</v>
      </c>
      <c r="L9819" s="158" t="str">
        <f t="shared" si="920"/>
        <v>EURSEK45402</v>
      </c>
      <c r="M9819" s="160">
        <f t="shared" si="924"/>
        <v>45402</v>
      </c>
      <c r="N9819" s="158">
        <v>1</v>
      </c>
      <c r="O9819" s="158">
        <v>11.664</v>
      </c>
      <c r="P9819" s="161">
        <f t="shared" si="921"/>
        <v>11.664</v>
      </c>
    </row>
    <row r="9820" spans="9:16" x14ac:dyDescent="0.2">
      <c r="I9820" s="158">
        <f t="shared" si="919"/>
        <v>24</v>
      </c>
      <c r="J9820" s="158" t="str">
        <f t="shared" si="922"/>
        <v>EUR</v>
      </c>
      <c r="K9820" s="158" t="str">
        <f t="shared" si="923"/>
        <v>SEK</v>
      </c>
      <c r="L9820" s="158" t="str">
        <f t="shared" si="920"/>
        <v>EURSEK45403</v>
      </c>
      <c r="M9820" s="160">
        <f t="shared" si="924"/>
        <v>45403</v>
      </c>
      <c r="N9820" s="158">
        <v>1</v>
      </c>
      <c r="O9820" s="158">
        <v>11.664</v>
      </c>
      <c r="P9820" s="161">
        <f t="shared" si="921"/>
        <v>11.664</v>
      </c>
    </row>
    <row r="9821" spans="9:16" x14ac:dyDescent="0.2">
      <c r="I9821" s="158">
        <f t="shared" si="919"/>
        <v>24</v>
      </c>
      <c r="J9821" s="158" t="str">
        <f t="shared" si="922"/>
        <v>EUR</v>
      </c>
      <c r="K9821" s="158" t="str">
        <f t="shared" si="923"/>
        <v>SEK</v>
      </c>
      <c r="L9821" s="158" t="str">
        <f t="shared" si="920"/>
        <v>EURSEK45404</v>
      </c>
      <c r="M9821" s="160">
        <f t="shared" si="924"/>
        <v>45404</v>
      </c>
      <c r="N9821" s="158">
        <v>1</v>
      </c>
      <c r="O9821" s="158">
        <v>11.6015</v>
      </c>
      <c r="P9821" s="161">
        <f t="shared" si="921"/>
        <v>11.6015</v>
      </c>
    </row>
    <row r="9822" spans="9:16" x14ac:dyDescent="0.2">
      <c r="I9822" s="158">
        <f t="shared" si="919"/>
        <v>24</v>
      </c>
      <c r="J9822" s="158" t="str">
        <f t="shared" si="922"/>
        <v>EUR</v>
      </c>
      <c r="K9822" s="158" t="str">
        <f t="shared" si="923"/>
        <v>SEK</v>
      </c>
      <c r="L9822" s="158" t="str">
        <f t="shared" si="920"/>
        <v>EURSEK45405</v>
      </c>
      <c r="M9822" s="160">
        <f t="shared" si="924"/>
        <v>45405</v>
      </c>
      <c r="N9822" s="158">
        <v>1</v>
      </c>
      <c r="O9822" s="158">
        <v>11.603</v>
      </c>
      <c r="P9822" s="161">
        <f t="shared" si="921"/>
        <v>11.603</v>
      </c>
    </row>
    <row r="9823" spans="9:16" x14ac:dyDescent="0.2">
      <c r="I9823" s="158">
        <f t="shared" si="919"/>
        <v>24</v>
      </c>
      <c r="J9823" s="158" t="str">
        <f t="shared" si="922"/>
        <v>EUR</v>
      </c>
      <c r="K9823" s="158" t="str">
        <f t="shared" si="923"/>
        <v>SEK</v>
      </c>
      <c r="L9823" s="158" t="str">
        <f t="shared" si="920"/>
        <v>EURSEK45406</v>
      </c>
      <c r="M9823" s="160">
        <f t="shared" si="924"/>
        <v>45406</v>
      </c>
      <c r="N9823" s="158">
        <v>1</v>
      </c>
      <c r="O9823" s="158">
        <v>11.6225</v>
      </c>
      <c r="P9823" s="161">
        <f t="shared" si="921"/>
        <v>11.6225</v>
      </c>
    </row>
    <row r="9824" spans="9:16" x14ac:dyDescent="0.2">
      <c r="I9824" s="158">
        <f t="shared" si="919"/>
        <v>24</v>
      </c>
      <c r="J9824" s="158" t="str">
        <f t="shared" si="922"/>
        <v>EUR</v>
      </c>
      <c r="K9824" s="158" t="str">
        <f t="shared" si="923"/>
        <v>SEK</v>
      </c>
      <c r="L9824" s="158" t="str">
        <f t="shared" si="920"/>
        <v>EURSEK45407</v>
      </c>
      <c r="M9824" s="160">
        <f t="shared" si="924"/>
        <v>45407</v>
      </c>
      <c r="N9824" s="158">
        <v>1</v>
      </c>
      <c r="O9824" s="158">
        <v>11.638999999999999</v>
      </c>
      <c r="P9824" s="161">
        <f t="shared" si="921"/>
        <v>11.638999999999999</v>
      </c>
    </row>
    <row r="9825" spans="9:16" x14ac:dyDescent="0.2">
      <c r="I9825" s="158">
        <f t="shared" si="919"/>
        <v>24</v>
      </c>
      <c r="J9825" s="158" t="str">
        <f t="shared" si="922"/>
        <v>EUR</v>
      </c>
      <c r="K9825" s="158" t="str">
        <f t="shared" si="923"/>
        <v>SEK</v>
      </c>
      <c r="L9825" s="158" t="str">
        <f t="shared" si="920"/>
        <v>EURSEK45408</v>
      </c>
      <c r="M9825" s="160">
        <f t="shared" si="924"/>
        <v>45408</v>
      </c>
      <c r="N9825" s="158">
        <v>1</v>
      </c>
      <c r="O9825" s="158">
        <v>11.7052</v>
      </c>
      <c r="P9825" s="161">
        <f t="shared" si="921"/>
        <v>11.7052</v>
      </c>
    </row>
    <row r="9826" spans="9:16" x14ac:dyDescent="0.2">
      <c r="I9826" s="158">
        <f t="shared" si="919"/>
        <v>24</v>
      </c>
      <c r="J9826" s="158" t="str">
        <f t="shared" si="922"/>
        <v>EUR</v>
      </c>
      <c r="K9826" s="158" t="str">
        <f t="shared" si="923"/>
        <v>SEK</v>
      </c>
      <c r="L9826" s="158" t="str">
        <f t="shared" si="920"/>
        <v>EURSEK45409</v>
      </c>
      <c r="M9826" s="160">
        <f t="shared" si="924"/>
        <v>45409</v>
      </c>
      <c r="N9826" s="158">
        <v>1</v>
      </c>
      <c r="O9826" s="158">
        <v>11.7052</v>
      </c>
      <c r="P9826" s="161">
        <f t="shared" si="921"/>
        <v>11.7052</v>
      </c>
    </row>
    <row r="9827" spans="9:16" x14ac:dyDescent="0.2">
      <c r="I9827" s="158">
        <f t="shared" si="919"/>
        <v>24</v>
      </c>
      <c r="J9827" s="158" t="str">
        <f t="shared" si="922"/>
        <v>EUR</v>
      </c>
      <c r="K9827" s="158" t="str">
        <f t="shared" si="923"/>
        <v>SEK</v>
      </c>
      <c r="L9827" s="158" t="str">
        <f t="shared" si="920"/>
        <v>EURSEK45410</v>
      </c>
      <c r="M9827" s="160">
        <f t="shared" si="924"/>
        <v>45410</v>
      </c>
      <c r="N9827" s="158">
        <v>1</v>
      </c>
      <c r="O9827" s="158">
        <v>11.7052</v>
      </c>
      <c r="P9827" s="161">
        <f t="shared" si="921"/>
        <v>11.7052</v>
      </c>
    </row>
    <row r="9828" spans="9:16" x14ac:dyDescent="0.2">
      <c r="I9828" s="158">
        <f t="shared" si="919"/>
        <v>24</v>
      </c>
      <c r="J9828" s="158" t="str">
        <f t="shared" si="922"/>
        <v>EUR</v>
      </c>
      <c r="K9828" s="158" t="str">
        <f t="shared" si="923"/>
        <v>SEK</v>
      </c>
      <c r="L9828" s="158" t="str">
        <f t="shared" si="920"/>
        <v>EURSEK45411</v>
      </c>
      <c r="M9828" s="160">
        <f t="shared" si="924"/>
        <v>45411</v>
      </c>
      <c r="N9828" s="158">
        <v>1</v>
      </c>
      <c r="O9828" s="158">
        <v>11.685</v>
      </c>
      <c r="P9828" s="161">
        <f t="shared" si="921"/>
        <v>11.685</v>
      </c>
    </row>
    <row r="9829" spans="9:16" x14ac:dyDescent="0.2">
      <c r="I9829" s="158">
        <f t="shared" si="919"/>
        <v>24</v>
      </c>
      <c r="J9829" s="158" t="str">
        <f t="shared" si="922"/>
        <v>EUR</v>
      </c>
      <c r="K9829" s="158" t="str">
        <f t="shared" si="923"/>
        <v>SEK</v>
      </c>
      <c r="L9829" s="158" t="str">
        <f t="shared" si="920"/>
        <v>EURSEK45412</v>
      </c>
      <c r="M9829" s="160">
        <f t="shared" si="924"/>
        <v>45412</v>
      </c>
      <c r="N9829" s="158">
        <v>1</v>
      </c>
      <c r="O9829" s="158">
        <v>11.753</v>
      </c>
      <c r="P9829" s="161">
        <f t="shared" si="921"/>
        <v>11.753</v>
      </c>
    </row>
    <row r="9830" spans="9:16" x14ac:dyDescent="0.2">
      <c r="I9830" s="158">
        <f t="shared" si="919"/>
        <v>24</v>
      </c>
      <c r="J9830" s="158" t="str">
        <f t="shared" si="922"/>
        <v>EUR</v>
      </c>
      <c r="K9830" s="158" t="str">
        <f t="shared" si="923"/>
        <v>SEK</v>
      </c>
      <c r="L9830" s="158" t="str">
        <f t="shared" si="920"/>
        <v>EURSEK45413</v>
      </c>
      <c r="M9830" s="160">
        <f t="shared" si="924"/>
        <v>45413</v>
      </c>
      <c r="N9830" s="158">
        <v>1</v>
      </c>
      <c r="O9830" s="158">
        <v>11.753</v>
      </c>
      <c r="P9830" s="161">
        <f t="shared" si="921"/>
        <v>11.753</v>
      </c>
    </row>
    <row r="9831" spans="9:16" x14ac:dyDescent="0.2">
      <c r="I9831" s="158">
        <f t="shared" si="919"/>
        <v>24</v>
      </c>
      <c r="J9831" s="158" t="str">
        <f t="shared" si="922"/>
        <v>EUR</v>
      </c>
      <c r="K9831" s="158" t="str">
        <f t="shared" si="923"/>
        <v>SEK</v>
      </c>
      <c r="L9831" s="158" t="str">
        <f t="shared" si="920"/>
        <v>EURSEK45414</v>
      </c>
      <c r="M9831" s="160">
        <f t="shared" si="924"/>
        <v>45414</v>
      </c>
      <c r="N9831" s="158">
        <v>1</v>
      </c>
      <c r="O9831" s="158">
        <v>11.682</v>
      </c>
      <c r="P9831" s="161">
        <f t="shared" si="921"/>
        <v>11.682</v>
      </c>
    </row>
    <row r="9832" spans="9:16" x14ac:dyDescent="0.2">
      <c r="I9832" s="158">
        <f t="shared" si="919"/>
        <v>24</v>
      </c>
      <c r="J9832" s="158" t="str">
        <f t="shared" si="922"/>
        <v>EUR</v>
      </c>
      <c r="K9832" s="158" t="str">
        <f t="shared" si="923"/>
        <v>SEK</v>
      </c>
      <c r="L9832" s="158" t="str">
        <f t="shared" si="920"/>
        <v>EURSEK45415</v>
      </c>
      <c r="M9832" s="160">
        <f t="shared" si="924"/>
        <v>45415</v>
      </c>
      <c r="N9832" s="158">
        <v>1</v>
      </c>
      <c r="O9832" s="158">
        <v>11.639799999999999</v>
      </c>
      <c r="P9832" s="161">
        <f t="shared" si="921"/>
        <v>11.639799999999999</v>
      </c>
    </row>
    <row r="9833" spans="9:16" x14ac:dyDescent="0.2">
      <c r="I9833" s="158">
        <f t="shared" si="919"/>
        <v>24</v>
      </c>
      <c r="J9833" s="158" t="str">
        <f t="shared" si="922"/>
        <v>EUR</v>
      </c>
      <c r="K9833" s="158" t="str">
        <f t="shared" si="923"/>
        <v>SEK</v>
      </c>
      <c r="L9833" s="158" t="str">
        <f t="shared" si="920"/>
        <v>EURSEK45416</v>
      </c>
      <c r="M9833" s="160">
        <f t="shared" si="924"/>
        <v>45416</v>
      </c>
      <c r="N9833" s="158">
        <v>1</v>
      </c>
      <c r="O9833" s="158">
        <v>11.639799999999999</v>
      </c>
      <c r="P9833" s="161">
        <f t="shared" si="921"/>
        <v>11.639799999999999</v>
      </c>
    </row>
    <row r="9834" spans="9:16" x14ac:dyDescent="0.2">
      <c r="I9834" s="158">
        <f t="shared" ref="I9834:I9897" si="925">IF(M9833=$G$2,I9833+1,I9833)</f>
        <v>24</v>
      </c>
      <c r="J9834" s="158" t="str">
        <f t="shared" si="922"/>
        <v>EUR</v>
      </c>
      <c r="K9834" s="158" t="str">
        <f t="shared" si="923"/>
        <v>SEK</v>
      </c>
      <c r="L9834" s="158" t="str">
        <f t="shared" si="920"/>
        <v>EURSEK45417</v>
      </c>
      <c r="M9834" s="160">
        <f t="shared" si="924"/>
        <v>45417</v>
      </c>
      <c r="N9834" s="158">
        <v>1</v>
      </c>
      <c r="O9834" s="158">
        <v>11.639799999999999</v>
      </c>
      <c r="P9834" s="161">
        <f t="shared" si="921"/>
        <v>11.639799999999999</v>
      </c>
    </row>
    <row r="9835" spans="9:16" x14ac:dyDescent="0.2">
      <c r="I9835" s="158">
        <f t="shared" si="925"/>
        <v>24</v>
      </c>
      <c r="J9835" s="158" t="str">
        <f t="shared" si="922"/>
        <v>EUR</v>
      </c>
      <c r="K9835" s="158" t="str">
        <f t="shared" si="923"/>
        <v>SEK</v>
      </c>
      <c r="L9835" s="158" t="str">
        <f t="shared" si="920"/>
        <v>EURSEK45418</v>
      </c>
      <c r="M9835" s="160">
        <f t="shared" si="924"/>
        <v>45418</v>
      </c>
      <c r="N9835" s="158">
        <v>1</v>
      </c>
      <c r="O9835" s="158">
        <v>11.625</v>
      </c>
      <c r="P9835" s="161">
        <f t="shared" si="921"/>
        <v>11.625</v>
      </c>
    </row>
    <row r="9836" spans="9:16" x14ac:dyDescent="0.2">
      <c r="I9836" s="158">
        <f t="shared" si="925"/>
        <v>24</v>
      </c>
      <c r="J9836" s="158" t="str">
        <f t="shared" si="922"/>
        <v>EUR</v>
      </c>
      <c r="K9836" s="158" t="str">
        <f t="shared" si="923"/>
        <v>SEK</v>
      </c>
      <c r="L9836" s="158" t="str">
        <f t="shared" si="920"/>
        <v>EURSEK45419</v>
      </c>
      <c r="M9836" s="160">
        <f t="shared" si="924"/>
        <v>45419</v>
      </c>
      <c r="N9836" s="158">
        <v>1</v>
      </c>
      <c r="O9836" s="158">
        <v>11.680999999999999</v>
      </c>
      <c r="P9836" s="161">
        <f t="shared" si="921"/>
        <v>11.680999999999999</v>
      </c>
    </row>
    <row r="9837" spans="9:16" x14ac:dyDescent="0.2">
      <c r="I9837" s="158">
        <f t="shared" si="925"/>
        <v>24</v>
      </c>
      <c r="J9837" s="158" t="str">
        <f t="shared" si="922"/>
        <v>EUR</v>
      </c>
      <c r="K9837" s="158" t="str">
        <f t="shared" si="923"/>
        <v>SEK</v>
      </c>
      <c r="L9837" s="158" t="str">
        <f t="shared" si="920"/>
        <v>EURSEK45420</v>
      </c>
      <c r="M9837" s="160">
        <f t="shared" si="924"/>
        <v>45420</v>
      </c>
      <c r="N9837" s="158">
        <v>1</v>
      </c>
      <c r="O9837" s="158">
        <v>11.733000000000001</v>
      </c>
      <c r="P9837" s="161">
        <f t="shared" si="921"/>
        <v>11.733000000000001</v>
      </c>
    </row>
    <row r="9838" spans="9:16" x14ac:dyDescent="0.2">
      <c r="I9838" s="158">
        <f t="shared" si="925"/>
        <v>24</v>
      </c>
      <c r="J9838" s="158" t="str">
        <f t="shared" si="922"/>
        <v>EUR</v>
      </c>
      <c r="K9838" s="158" t="str">
        <f t="shared" si="923"/>
        <v>SEK</v>
      </c>
      <c r="L9838" s="158" t="str">
        <f t="shared" si="920"/>
        <v>EURSEK45421</v>
      </c>
      <c r="M9838" s="160">
        <f t="shared" si="924"/>
        <v>45421</v>
      </c>
      <c r="N9838" s="158">
        <v>1</v>
      </c>
      <c r="O9838" s="158">
        <v>11.720499999999999</v>
      </c>
      <c r="P9838" s="161">
        <f t="shared" si="921"/>
        <v>11.720499999999999</v>
      </c>
    </row>
    <row r="9839" spans="9:16" x14ac:dyDescent="0.2">
      <c r="I9839" s="158">
        <f t="shared" si="925"/>
        <v>24</v>
      </c>
      <c r="J9839" s="158" t="str">
        <f t="shared" si="922"/>
        <v>EUR</v>
      </c>
      <c r="K9839" s="158" t="str">
        <f t="shared" si="923"/>
        <v>SEK</v>
      </c>
      <c r="L9839" s="158" t="str">
        <f t="shared" si="920"/>
        <v>EURSEK45422</v>
      </c>
      <c r="M9839" s="160">
        <f t="shared" si="924"/>
        <v>45422</v>
      </c>
      <c r="N9839" s="158">
        <v>1</v>
      </c>
      <c r="O9839" s="158">
        <v>11.686500000000001</v>
      </c>
      <c r="P9839" s="161">
        <f t="shared" si="921"/>
        <v>11.686500000000001</v>
      </c>
    </row>
    <row r="9840" spans="9:16" x14ac:dyDescent="0.2">
      <c r="I9840" s="158">
        <f t="shared" si="925"/>
        <v>24</v>
      </c>
      <c r="J9840" s="158" t="str">
        <f t="shared" si="922"/>
        <v>EUR</v>
      </c>
      <c r="K9840" s="158" t="str">
        <f t="shared" si="923"/>
        <v>SEK</v>
      </c>
      <c r="L9840" s="158" t="str">
        <f t="shared" si="920"/>
        <v>EURSEK45423</v>
      </c>
      <c r="M9840" s="160">
        <f t="shared" si="924"/>
        <v>45423</v>
      </c>
      <c r="N9840" s="158">
        <v>1</v>
      </c>
      <c r="O9840" s="158">
        <v>11.686500000000001</v>
      </c>
      <c r="P9840" s="161">
        <f t="shared" si="921"/>
        <v>11.686500000000001</v>
      </c>
    </row>
    <row r="9841" spans="9:16" x14ac:dyDescent="0.2">
      <c r="I9841" s="158">
        <f t="shared" si="925"/>
        <v>24</v>
      </c>
      <c r="J9841" s="158" t="str">
        <f t="shared" si="922"/>
        <v>EUR</v>
      </c>
      <c r="K9841" s="158" t="str">
        <f t="shared" si="923"/>
        <v>SEK</v>
      </c>
      <c r="L9841" s="158" t="str">
        <f t="shared" si="920"/>
        <v>EURSEK45424</v>
      </c>
      <c r="M9841" s="160">
        <f t="shared" si="924"/>
        <v>45424</v>
      </c>
      <c r="N9841" s="158">
        <v>1</v>
      </c>
      <c r="O9841" s="158">
        <v>11.686500000000001</v>
      </c>
      <c r="P9841" s="161">
        <f t="shared" si="921"/>
        <v>11.686500000000001</v>
      </c>
    </row>
    <row r="9842" spans="9:16" x14ac:dyDescent="0.2">
      <c r="I9842" s="158">
        <f t="shared" si="925"/>
        <v>24</v>
      </c>
      <c r="J9842" s="158" t="str">
        <f t="shared" si="922"/>
        <v>EUR</v>
      </c>
      <c r="K9842" s="158" t="str">
        <f t="shared" si="923"/>
        <v>SEK</v>
      </c>
      <c r="L9842" s="158" t="str">
        <f t="shared" si="920"/>
        <v>EURSEK45425</v>
      </c>
      <c r="M9842" s="160">
        <f t="shared" si="924"/>
        <v>45425</v>
      </c>
      <c r="N9842" s="158">
        <v>1</v>
      </c>
      <c r="O9842" s="158">
        <v>11.7</v>
      </c>
      <c r="P9842" s="161">
        <f t="shared" si="921"/>
        <v>11.7</v>
      </c>
    </row>
    <row r="9843" spans="9:16" x14ac:dyDescent="0.2">
      <c r="I9843" s="158">
        <f t="shared" si="925"/>
        <v>24</v>
      </c>
      <c r="J9843" s="158" t="str">
        <f t="shared" si="922"/>
        <v>EUR</v>
      </c>
      <c r="K9843" s="158" t="str">
        <f t="shared" si="923"/>
        <v>SEK</v>
      </c>
      <c r="L9843" s="158" t="str">
        <f t="shared" si="920"/>
        <v>EURSEK45426</v>
      </c>
      <c r="M9843" s="160">
        <f t="shared" si="924"/>
        <v>45426</v>
      </c>
      <c r="N9843" s="158">
        <v>1</v>
      </c>
      <c r="O9843" s="158">
        <v>11.7285</v>
      </c>
      <c r="P9843" s="161">
        <f t="shared" si="921"/>
        <v>11.7285</v>
      </c>
    </row>
    <row r="9844" spans="9:16" x14ac:dyDescent="0.2">
      <c r="I9844" s="158">
        <f t="shared" si="925"/>
        <v>24</v>
      </c>
      <c r="J9844" s="158" t="str">
        <f t="shared" si="922"/>
        <v>EUR</v>
      </c>
      <c r="K9844" s="158" t="str">
        <f t="shared" si="923"/>
        <v>SEK</v>
      </c>
      <c r="L9844" s="158" t="str">
        <f t="shared" si="920"/>
        <v>EURSEK45427</v>
      </c>
      <c r="M9844" s="160">
        <f t="shared" si="924"/>
        <v>45427</v>
      </c>
      <c r="N9844" s="158">
        <v>1</v>
      </c>
      <c r="O9844" s="158">
        <v>11.6751</v>
      </c>
      <c r="P9844" s="161">
        <f t="shared" si="921"/>
        <v>11.6751</v>
      </c>
    </row>
    <row r="9845" spans="9:16" x14ac:dyDescent="0.2">
      <c r="I9845" s="158">
        <f t="shared" si="925"/>
        <v>24</v>
      </c>
      <c r="J9845" s="158" t="str">
        <f t="shared" si="922"/>
        <v>EUR</v>
      </c>
      <c r="K9845" s="158" t="str">
        <f t="shared" si="923"/>
        <v>SEK</v>
      </c>
      <c r="L9845" s="158" t="str">
        <f t="shared" si="920"/>
        <v>EURSEK45428</v>
      </c>
      <c r="M9845" s="160">
        <f t="shared" si="924"/>
        <v>45428</v>
      </c>
      <c r="N9845" s="158">
        <v>1</v>
      </c>
      <c r="O9845" s="158">
        <v>11.6172</v>
      </c>
      <c r="P9845" s="161">
        <f t="shared" si="921"/>
        <v>11.6172</v>
      </c>
    </row>
    <row r="9846" spans="9:16" x14ac:dyDescent="0.2">
      <c r="I9846" s="158">
        <f t="shared" si="925"/>
        <v>24</v>
      </c>
      <c r="J9846" s="158" t="str">
        <f t="shared" si="922"/>
        <v>EUR</v>
      </c>
      <c r="K9846" s="158" t="str">
        <f t="shared" si="923"/>
        <v>SEK</v>
      </c>
      <c r="L9846" s="158" t="str">
        <f t="shared" si="920"/>
        <v>EURSEK45429</v>
      </c>
      <c r="M9846" s="160">
        <f t="shared" si="924"/>
        <v>45429</v>
      </c>
      <c r="N9846" s="158">
        <v>1</v>
      </c>
      <c r="O9846" s="158">
        <v>11.654999999999999</v>
      </c>
      <c r="P9846" s="161">
        <f t="shared" si="921"/>
        <v>11.654999999999999</v>
      </c>
    </row>
    <row r="9847" spans="9:16" x14ac:dyDescent="0.2">
      <c r="I9847" s="158">
        <f t="shared" si="925"/>
        <v>24</v>
      </c>
      <c r="J9847" s="158" t="str">
        <f t="shared" si="922"/>
        <v>EUR</v>
      </c>
      <c r="K9847" s="158" t="str">
        <f t="shared" si="923"/>
        <v>SEK</v>
      </c>
      <c r="L9847" s="158" t="str">
        <f t="shared" si="920"/>
        <v>EURSEK45430</v>
      </c>
      <c r="M9847" s="160">
        <f t="shared" si="924"/>
        <v>45430</v>
      </c>
      <c r="N9847" s="158">
        <v>1</v>
      </c>
      <c r="O9847" s="158">
        <v>11.654999999999999</v>
      </c>
      <c r="P9847" s="161">
        <f t="shared" si="921"/>
        <v>11.654999999999999</v>
      </c>
    </row>
    <row r="9848" spans="9:16" x14ac:dyDescent="0.2">
      <c r="I9848" s="158">
        <f t="shared" si="925"/>
        <v>24</v>
      </c>
      <c r="J9848" s="158" t="str">
        <f t="shared" si="922"/>
        <v>EUR</v>
      </c>
      <c r="K9848" s="158" t="str">
        <f t="shared" si="923"/>
        <v>SEK</v>
      </c>
      <c r="L9848" s="158" t="str">
        <f t="shared" si="920"/>
        <v>EURSEK45431</v>
      </c>
      <c r="M9848" s="160">
        <f t="shared" si="924"/>
        <v>45431</v>
      </c>
      <c r="N9848" s="158">
        <v>1</v>
      </c>
      <c r="O9848" s="158">
        <v>11.654999999999999</v>
      </c>
      <c r="P9848" s="161">
        <f t="shared" si="921"/>
        <v>11.654999999999999</v>
      </c>
    </row>
    <row r="9849" spans="9:16" x14ac:dyDescent="0.2">
      <c r="I9849" s="158">
        <f t="shared" si="925"/>
        <v>24</v>
      </c>
      <c r="J9849" s="158" t="str">
        <f t="shared" si="922"/>
        <v>EUR</v>
      </c>
      <c r="K9849" s="158" t="str">
        <f t="shared" si="923"/>
        <v>SEK</v>
      </c>
      <c r="L9849" s="158" t="str">
        <f t="shared" si="920"/>
        <v>EURSEK45432</v>
      </c>
      <c r="M9849" s="160">
        <f t="shared" si="924"/>
        <v>45432</v>
      </c>
      <c r="N9849" s="158">
        <v>1</v>
      </c>
      <c r="O9849" s="158">
        <v>11.6127</v>
      </c>
      <c r="P9849" s="161">
        <f t="shared" si="921"/>
        <v>11.6127</v>
      </c>
    </row>
    <row r="9850" spans="9:16" x14ac:dyDescent="0.2">
      <c r="I9850" s="158">
        <f t="shared" si="925"/>
        <v>24</v>
      </c>
      <c r="J9850" s="158" t="str">
        <f t="shared" si="922"/>
        <v>EUR</v>
      </c>
      <c r="K9850" s="158" t="str">
        <f t="shared" si="923"/>
        <v>SEK</v>
      </c>
      <c r="L9850" s="158" t="str">
        <f t="shared" si="920"/>
        <v>EURSEK45433</v>
      </c>
      <c r="M9850" s="160">
        <f t="shared" si="924"/>
        <v>45433</v>
      </c>
      <c r="N9850" s="158">
        <v>1</v>
      </c>
      <c r="O9850" s="158">
        <v>11.581</v>
      </c>
      <c r="P9850" s="161">
        <f t="shared" si="921"/>
        <v>11.581</v>
      </c>
    </row>
    <row r="9851" spans="9:16" x14ac:dyDescent="0.2">
      <c r="I9851" s="158">
        <f t="shared" si="925"/>
        <v>24</v>
      </c>
      <c r="J9851" s="158" t="str">
        <f t="shared" si="922"/>
        <v>EUR</v>
      </c>
      <c r="K9851" s="158" t="str">
        <f t="shared" si="923"/>
        <v>SEK</v>
      </c>
      <c r="L9851" s="158" t="str">
        <f t="shared" si="920"/>
        <v>EURSEK45434</v>
      </c>
      <c r="M9851" s="160">
        <f t="shared" si="924"/>
        <v>45434</v>
      </c>
      <c r="N9851" s="158">
        <v>1</v>
      </c>
      <c r="O9851" s="158">
        <v>11.6325</v>
      </c>
      <c r="P9851" s="161">
        <f t="shared" si="921"/>
        <v>11.6325</v>
      </c>
    </row>
    <row r="9852" spans="9:16" x14ac:dyDescent="0.2">
      <c r="I9852" s="158">
        <f t="shared" si="925"/>
        <v>24</v>
      </c>
      <c r="J9852" s="158" t="str">
        <f t="shared" si="922"/>
        <v>EUR</v>
      </c>
      <c r="K9852" s="158" t="str">
        <f t="shared" si="923"/>
        <v>SEK</v>
      </c>
      <c r="L9852" s="158" t="str">
        <f t="shared" si="920"/>
        <v>EURSEK45435</v>
      </c>
      <c r="M9852" s="160">
        <f t="shared" si="924"/>
        <v>45435</v>
      </c>
      <c r="N9852" s="158">
        <v>1</v>
      </c>
      <c r="O9852" s="158">
        <v>11.592499999999999</v>
      </c>
      <c r="P9852" s="161">
        <f t="shared" si="921"/>
        <v>11.592499999999999</v>
      </c>
    </row>
    <row r="9853" spans="9:16" x14ac:dyDescent="0.2">
      <c r="I9853" s="158">
        <f t="shared" si="925"/>
        <v>24</v>
      </c>
      <c r="J9853" s="158" t="str">
        <f t="shared" si="922"/>
        <v>EUR</v>
      </c>
      <c r="K9853" s="158" t="str">
        <f t="shared" si="923"/>
        <v>SEK</v>
      </c>
      <c r="L9853" s="158" t="str">
        <f t="shared" si="920"/>
        <v>EURSEK45436</v>
      </c>
      <c r="M9853" s="160">
        <f t="shared" si="924"/>
        <v>45436</v>
      </c>
      <c r="N9853" s="158">
        <v>1</v>
      </c>
      <c r="O9853" s="158">
        <v>11.599</v>
      </c>
      <c r="P9853" s="161">
        <f t="shared" si="921"/>
        <v>11.599</v>
      </c>
    </row>
    <row r="9854" spans="9:16" x14ac:dyDescent="0.2">
      <c r="I9854" s="158">
        <f t="shared" si="925"/>
        <v>24</v>
      </c>
      <c r="J9854" s="158" t="str">
        <f t="shared" si="922"/>
        <v>EUR</v>
      </c>
      <c r="K9854" s="158" t="str">
        <f t="shared" si="923"/>
        <v>SEK</v>
      </c>
      <c r="L9854" s="158" t="str">
        <f t="shared" si="920"/>
        <v>EURSEK45437</v>
      </c>
      <c r="M9854" s="160">
        <f t="shared" si="924"/>
        <v>45437</v>
      </c>
      <c r="N9854" s="158">
        <v>1</v>
      </c>
      <c r="O9854" s="158">
        <v>11.599</v>
      </c>
      <c r="P9854" s="161">
        <f t="shared" si="921"/>
        <v>11.599</v>
      </c>
    </row>
    <row r="9855" spans="9:16" x14ac:dyDescent="0.2">
      <c r="I9855" s="158">
        <f t="shared" si="925"/>
        <v>24</v>
      </c>
      <c r="J9855" s="158" t="str">
        <f t="shared" si="922"/>
        <v>EUR</v>
      </c>
      <c r="K9855" s="158" t="str">
        <f t="shared" si="923"/>
        <v>SEK</v>
      </c>
      <c r="L9855" s="158" t="str">
        <f t="shared" si="920"/>
        <v>EURSEK45438</v>
      </c>
      <c r="M9855" s="160">
        <f t="shared" si="924"/>
        <v>45438</v>
      </c>
      <c r="N9855" s="158">
        <v>1</v>
      </c>
      <c r="O9855" s="158">
        <v>11.599</v>
      </c>
      <c r="P9855" s="161">
        <f t="shared" si="921"/>
        <v>11.599</v>
      </c>
    </row>
    <row r="9856" spans="9:16" x14ac:dyDescent="0.2">
      <c r="I9856" s="158">
        <f t="shared" si="925"/>
        <v>24</v>
      </c>
      <c r="J9856" s="158" t="str">
        <f t="shared" si="922"/>
        <v>EUR</v>
      </c>
      <c r="K9856" s="158" t="str">
        <f t="shared" si="923"/>
        <v>SEK</v>
      </c>
      <c r="L9856" s="158" t="str">
        <f t="shared" si="920"/>
        <v>EURSEK45439</v>
      </c>
      <c r="M9856" s="160">
        <f t="shared" si="924"/>
        <v>45439</v>
      </c>
      <c r="N9856" s="158">
        <v>1</v>
      </c>
      <c r="O9856" s="158">
        <v>11.54</v>
      </c>
      <c r="P9856" s="161">
        <f t="shared" si="921"/>
        <v>11.54</v>
      </c>
    </row>
    <row r="9857" spans="9:16" x14ac:dyDescent="0.2">
      <c r="I9857" s="158">
        <f t="shared" si="925"/>
        <v>24</v>
      </c>
      <c r="J9857" s="158" t="str">
        <f t="shared" si="922"/>
        <v>EUR</v>
      </c>
      <c r="K9857" s="158" t="str">
        <f t="shared" si="923"/>
        <v>SEK</v>
      </c>
      <c r="L9857" s="158" t="str">
        <f t="shared" si="920"/>
        <v>EURSEK45440</v>
      </c>
      <c r="M9857" s="160">
        <f t="shared" si="924"/>
        <v>45440</v>
      </c>
      <c r="N9857" s="158">
        <v>1</v>
      </c>
      <c r="O9857" s="158">
        <v>11.465999999999999</v>
      </c>
      <c r="P9857" s="161">
        <f t="shared" si="921"/>
        <v>11.465999999999999</v>
      </c>
    </row>
    <row r="9858" spans="9:16" x14ac:dyDescent="0.2">
      <c r="I9858" s="158">
        <f t="shared" si="925"/>
        <v>24</v>
      </c>
      <c r="J9858" s="158" t="str">
        <f t="shared" si="922"/>
        <v>EUR</v>
      </c>
      <c r="K9858" s="158" t="str">
        <f t="shared" si="923"/>
        <v>SEK</v>
      </c>
      <c r="L9858" s="158" t="str">
        <f t="shared" si="920"/>
        <v>EURSEK45441</v>
      </c>
      <c r="M9858" s="160">
        <f t="shared" si="924"/>
        <v>45441</v>
      </c>
      <c r="N9858" s="158">
        <v>1</v>
      </c>
      <c r="O9858" s="158">
        <v>11.5215</v>
      </c>
      <c r="P9858" s="161">
        <f t="shared" si="921"/>
        <v>11.5215</v>
      </c>
    </row>
    <row r="9859" spans="9:16" x14ac:dyDescent="0.2">
      <c r="I9859" s="158">
        <f t="shared" si="925"/>
        <v>24</v>
      </c>
      <c r="J9859" s="158" t="str">
        <f t="shared" si="922"/>
        <v>EUR</v>
      </c>
      <c r="K9859" s="158" t="str">
        <f t="shared" si="923"/>
        <v>SEK</v>
      </c>
      <c r="L9859" s="158" t="str">
        <f t="shared" ref="L9859:L9922" si="926">J9859&amp;K9859&amp;M9859</f>
        <v>EURSEK45442</v>
      </c>
      <c r="M9859" s="160">
        <f t="shared" si="924"/>
        <v>45442</v>
      </c>
      <c r="N9859" s="158">
        <v>1</v>
      </c>
      <c r="O9859" s="158">
        <v>11.499499999999999</v>
      </c>
      <c r="P9859" s="161">
        <f t="shared" ref="P9859:P9922" si="927">ROUND(N9859*O9859,4)</f>
        <v>11.499499999999999</v>
      </c>
    </row>
    <row r="9860" spans="9:16" x14ac:dyDescent="0.2">
      <c r="I9860" s="158">
        <f t="shared" si="925"/>
        <v>24</v>
      </c>
      <c r="J9860" s="158" t="str">
        <f t="shared" ref="J9860:J9923" si="928">VLOOKUP($I9860,$A:$C,2,FALSE)</f>
        <v>EUR</v>
      </c>
      <c r="K9860" s="158" t="str">
        <f t="shared" ref="K9860:K9923" si="929">VLOOKUP($I9860,$A:$C,3,FALSE)</f>
        <v>SEK</v>
      </c>
      <c r="L9860" s="158" t="str">
        <f t="shared" si="926"/>
        <v>EURSEK45443</v>
      </c>
      <c r="M9860" s="160">
        <f t="shared" ref="M9860:M9923" si="930">IF(I9860=I9859,M9859+1,$G$1)</f>
        <v>45443</v>
      </c>
      <c r="N9860" s="158">
        <v>1</v>
      </c>
      <c r="O9860" s="158">
        <v>11.420999999999999</v>
      </c>
      <c r="P9860" s="161">
        <f t="shared" si="927"/>
        <v>11.420999999999999</v>
      </c>
    </row>
    <row r="9861" spans="9:16" x14ac:dyDescent="0.2">
      <c r="I9861" s="158">
        <f t="shared" si="925"/>
        <v>24</v>
      </c>
      <c r="J9861" s="158" t="str">
        <f t="shared" si="928"/>
        <v>EUR</v>
      </c>
      <c r="K9861" s="158" t="str">
        <f t="shared" si="929"/>
        <v>SEK</v>
      </c>
      <c r="L9861" s="158" t="str">
        <f t="shared" si="926"/>
        <v>EURSEK45444</v>
      </c>
      <c r="M9861" s="160">
        <f t="shared" si="930"/>
        <v>45444</v>
      </c>
      <c r="N9861" s="158">
        <v>1</v>
      </c>
      <c r="O9861" s="158">
        <v>11.420999999999999</v>
      </c>
      <c r="P9861" s="161">
        <f t="shared" si="927"/>
        <v>11.420999999999999</v>
      </c>
    </row>
    <row r="9862" spans="9:16" x14ac:dyDescent="0.2">
      <c r="I9862" s="158">
        <f t="shared" si="925"/>
        <v>24</v>
      </c>
      <c r="J9862" s="158" t="str">
        <f t="shared" si="928"/>
        <v>EUR</v>
      </c>
      <c r="K9862" s="158" t="str">
        <f t="shared" si="929"/>
        <v>SEK</v>
      </c>
      <c r="L9862" s="158" t="str">
        <f t="shared" si="926"/>
        <v>EURSEK45445</v>
      </c>
      <c r="M9862" s="160">
        <f t="shared" si="930"/>
        <v>45445</v>
      </c>
      <c r="N9862" s="158">
        <v>1</v>
      </c>
      <c r="O9862" s="158">
        <v>11.420999999999999</v>
      </c>
      <c r="P9862" s="161">
        <f t="shared" si="927"/>
        <v>11.420999999999999</v>
      </c>
    </row>
    <row r="9863" spans="9:16" x14ac:dyDescent="0.2">
      <c r="I9863" s="158">
        <f t="shared" si="925"/>
        <v>24</v>
      </c>
      <c r="J9863" s="158" t="str">
        <f t="shared" si="928"/>
        <v>EUR</v>
      </c>
      <c r="K9863" s="158" t="str">
        <f t="shared" si="929"/>
        <v>SEK</v>
      </c>
      <c r="L9863" s="158" t="str">
        <f t="shared" si="926"/>
        <v>EURSEK45446</v>
      </c>
      <c r="M9863" s="160">
        <f t="shared" si="930"/>
        <v>45446</v>
      </c>
      <c r="N9863" s="158">
        <v>1</v>
      </c>
      <c r="O9863" s="158">
        <v>11.403499999999999</v>
      </c>
      <c r="P9863" s="161">
        <f t="shared" si="927"/>
        <v>11.403499999999999</v>
      </c>
    </row>
    <row r="9864" spans="9:16" x14ac:dyDescent="0.2">
      <c r="I9864" s="158">
        <f t="shared" si="925"/>
        <v>24</v>
      </c>
      <c r="J9864" s="158" t="str">
        <f t="shared" si="928"/>
        <v>EUR</v>
      </c>
      <c r="K9864" s="158" t="str">
        <f t="shared" si="929"/>
        <v>SEK</v>
      </c>
      <c r="L9864" s="158" t="str">
        <f t="shared" si="926"/>
        <v>EURSEK45447</v>
      </c>
      <c r="M9864" s="160">
        <f t="shared" si="930"/>
        <v>45447</v>
      </c>
      <c r="N9864" s="158">
        <v>1</v>
      </c>
      <c r="O9864" s="158">
        <v>11.375500000000001</v>
      </c>
      <c r="P9864" s="161">
        <f t="shared" si="927"/>
        <v>11.375500000000001</v>
      </c>
    </row>
    <row r="9865" spans="9:16" x14ac:dyDescent="0.2">
      <c r="I9865" s="158">
        <f t="shared" si="925"/>
        <v>24</v>
      </c>
      <c r="J9865" s="158" t="str">
        <f t="shared" si="928"/>
        <v>EUR</v>
      </c>
      <c r="K9865" s="158" t="str">
        <f t="shared" si="929"/>
        <v>SEK</v>
      </c>
      <c r="L9865" s="158" t="str">
        <f t="shared" si="926"/>
        <v>EURSEK45448</v>
      </c>
      <c r="M9865" s="160">
        <f t="shared" si="930"/>
        <v>45448</v>
      </c>
      <c r="N9865" s="158">
        <v>1</v>
      </c>
      <c r="O9865" s="158">
        <v>11.327500000000001</v>
      </c>
      <c r="P9865" s="161">
        <f t="shared" si="927"/>
        <v>11.327500000000001</v>
      </c>
    </row>
    <row r="9866" spans="9:16" x14ac:dyDescent="0.2">
      <c r="I9866" s="158">
        <f t="shared" si="925"/>
        <v>24</v>
      </c>
      <c r="J9866" s="158" t="str">
        <f t="shared" si="928"/>
        <v>EUR</v>
      </c>
      <c r="K9866" s="158" t="str">
        <f t="shared" si="929"/>
        <v>SEK</v>
      </c>
      <c r="L9866" s="158" t="str">
        <f t="shared" si="926"/>
        <v>EURSEK45449</v>
      </c>
      <c r="M9866" s="160">
        <f t="shared" si="930"/>
        <v>45449</v>
      </c>
      <c r="N9866" s="158">
        <v>1</v>
      </c>
      <c r="O9866" s="158">
        <v>11.292999999999999</v>
      </c>
      <c r="P9866" s="161">
        <f t="shared" si="927"/>
        <v>11.292999999999999</v>
      </c>
    </row>
    <row r="9867" spans="9:16" x14ac:dyDescent="0.2">
      <c r="I9867" s="158">
        <f t="shared" si="925"/>
        <v>24</v>
      </c>
      <c r="J9867" s="158" t="str">
        <f t="shared" si="928"/>
        <v>EUR</v>
      </c>
      <c r="K9867" s="158" t="str">
        <f t="shared" si="929"/>
        <v>SEK</v>
      </c>
      <c r="L9867" s="158" t="str">
        <f t="shared" si="926"/>
        <v>EURSEK45450</v>
      </c>
      <c r="M9867" s="160">
        <f t="shared" si="930"/>
        <v>45450</v>
      </c>
      <c r="N9867" s="158">
        <v>1</v>
      </c>
      <c r="O9867" s="158">
        <v>11.307499999999999</v>
      </c>
      <c r="P9867" s="161">
        <f t="shared" si="927"/>
        <v>11.307499999999999</v>
      </c>
    </row>
    <row r="9868" spans="9:16" x14ac:dyDescent="0.2">
      <c r="I9868" s="158">
        <f t="shared" si="925"/>
        <v>24</v>
      </c>
      <c r="J9868" s="158" t="str">
        <f t="shared" si="928"/>
        <v>EUR</v>
      </c>
      <c r="K9868" s="158" t="str">
        <f t="shared" si="929"/>
        <v>SEK</v>
      </c>
      <c r="L9868" s="158" t="str">
        <f t="shared" si="926"/>
        <v>EURSEK45451</v>
      </c>
      <c r="M9868" s="160">
        <f t="shared" si="930"/>
        <v>45451</v>
      </c>
      <c r="N9868" s="158">
        <v>1</v>
      </c>
      <c r="O9868" s="158">
        <v>11.307499999999999</v>
      </c>
      <c r="P9868" s="161">
        <f t="shared" si="927"/>
        <v>11.307499999999999</v>
      </c>
    </row>
    <row r="9869" spans="9:16" x14ac:dyDescent="0.2">
      <c r="I9869" s="158">
        <f t="shared" si="925"/>
        <v>24</v>
      </c>
      <c r="J9869" s="158" t="str">
        <f t="shared" si="928"/>
        <v>EUR</v>
      </c>
      <c r="K9869" s="158" t="str">
        <f t="shared" si="929"/>
        <v>SEK</v>
      </c>
      <c r="L9869" s="158" t="str">
        <f t="shared" si="926"/>
        <v>EURSEK45452</v>
      </c>
      <c r="M9869" s="160">
        <f t="shared" si="930"/>
        <v>45452</v>
      </c>
      <c r="N9869" s="158">
        <v>1</v>
      </c>
      <c r="O9869" s="158">
        <v>11.307499999999999</v>
      </c>
      <c r="P9869" s="161">
        <f t="shared" si="927"/>
        <v>11.307499999999999</v>
      </c>
    </row>
    <row r="9870" spans="9:16" x14ac:dyDescent="0.2">
      <c r="I9870" s="158">
        <f t="shared" si="925"/>
        <v>24</v>
      </c>
      <c r="J9870" s="158" t="str">
        <f t="shared" si="928"/>
        <v>EUR</v>
      </c>
      <c r="K9870" s="158" t="str">
        <f t="shared" si="929"/>
        <v>SEK</v>
      </c>
      <c r="L9870" s="158" t="str">
        <f t="shared" si="926"/>
        <v>EURSEK45453</v>
      </c>
      <c r="M9870" s="160">
        <f t="shared" si="930"/>
        <v>45453</v>
      </c>
      <c r="N9870" s="158">
        <v>1</v>
      </c>
      <c r="O9870" s="158">
        <v>11.333</v>
      </c>
      <c r="P9870" s="161">
        <f t="shared" si="927"/>
        <v>11.333</v>
      </c>
    </row>
    <row r="9871" spans="9:16" x14ac:dyDescent="0.2">
      <c r="I9871" s="158">
        <f t="shared" si="925"/>
        <v>24</v>
      </c>
      <c r="J9871" s="158" t="str">
        <f t="shared" si="928"/>
        <v>EUR</v>
      </c>
      <c r="K9871" s="158" t="str">
        <f t="shared" si="929"/>
        <v>SEK</v>
      </c>
      <c r="L9871" s="158" t="str">
        <f t="shared" si="926"/>
        <v>EURSEK45454</v>
      </c>
      <c r="M9871" s="160">
        <f t="shared" si="930"/>
        <v>45454</v>
      </c>
      <c r="N9871" s="158">
        <v>1</v>
      </c>
      <c r="O9871" s="158">
        <v>11.246700000000001</v>
      </c>
      <c r="P9871" s="161">
        <f t="shared" si="927"/>
        <v>11.246700000000001</v>
      </c>
    </row>
    <row r="9872" spans="9:16" x14ac:dyDescent="0.2">
      <c r="I9872" s="158">
        <f t="shared" si="925"/>
        <v>24</v>
      </c>
      <c r="J9872" s="158" t="str">
        <f t="shared" si="928"/>
        <v>EUR</v>
      </c>
      <c r="K9872" s="158" t="str">
        <f t="shared" si="929"/>
        <v>SEK</v>
      </c>
      <c r="L9872" s="158" t="str">
        <f t="shared" si="926"/>
        <v>EURSEK45455</v>
      </c>
      <c r="M9872" s="160">
        <f t="shared" si="930"/>
        <v>45455</v>
      </c>
      <c r="N9872" s="158">
        <v>1</v>
      </c>
      <c r="O9872" s="158">
        <v>11.234500000000001</v>
      </c>
      <c r="P9872" s="161">
        <f t="shared" si="927"/>
        <v>11.234500000000001</v>
      </c>
    </row>
    <row r="9873" spans="9:16" x14ac:dyDescent="0.2">
      <c r="I9873" s="158">
        <f t="shared" si="925"/>
        <v>24</v>
      </c>
      <c r="J9873" s="158" t="str">
        <f t="shared" si="928"/>
        <v>EUR</v>
      </c>
      <c r="K9873" s="158" t="str">
        <f t="shared" si="929"/>
        <v>SEK</v>
      </c>
      <c r="L9873" s="158" t="str">
        <f t="shared" si="926"/>
        <v>EURSEK45456</v>
      </c>
      <c r="M9873" s="160">
        <f t="shared" si="930"/>
        <v>45456</v>
      </c>
      <c r="N9873" s="158">
        <v>1</v>
      </c>
      <c r="O9873" s="158">
        <v>11.221</v>
      </c>
      <c r="P9873" s="161">
        <f t="shared" si="927"/>
        <v>11.221</v>
      </c>
    </row>
    <row r="9874" spans="9:16" x14ac:dyDescent="0.2">
      <c r="I9874" s="158">
        <f t="shared" si="925"/>
        <v>24</v>
      </c>
      <c r="J9874" s="158" t="str">
        <f t="shared" si="928"/>
        <v>EUR</v>
      </c>
      <c r="K9874" s="158" t="str">
        <f t="shared" si="929"/>
        <v>SEK</v>
      </c>
      <c r="L9874" s="158" t="str">
        <f t="shared" si="926"/>
        <v>EURSEK45457</v>
      </c>
      <c r="M9874" s="160">
        <f t="shared" si="930"/>
        <v>45457</v>
      </c>
      <c r="N9874" s="158">
        <v>1</v>
      </c>
      <c r="O9874" s="158">
        <v>11.273099999999999</v>
      </c>
      <c r="P9874" s="161">
        <f t="shared" si="927"/>
        <v>11.273099999999999</v>
      </c>
    </row>
    <row r="9875" spans="9:16" x14ac:dyDescent="0.2">
      <c r="I9875" s="158">
        <f t="shared" si="925"/>
        <v>24</v>
      </c>
      <c r="J9875" s="158" t="str">
        <f t="shared" si="928"/>
        <v>EUR</v>
      </c>
      <c r="K9875" s="158" t="str">
        <f t="shared" si="929"/>
        <v>SEK</v>
      </c>
      <c r="L9875" s="158" t="str">
        <f t="shared" si="926"/>
        <v>EURSEK45458</v>
      </c>
      <c r="M9875" s="160">
        <f t="shared" si="930"/>
        <v>45458</v>
      </c>
      <c r="N9875" s="158">
        <v>1</v>
      </c>
      <c r="O9875" s="158">
        <v>11.273099999999999</v>
      </c>
      <c r="P9875" s="161">
        <f t="shared" si="927"/>
        <v>11.273099999999999</v>
      </c>
    </row>
    <row r="9876" spans="9:16" x14ac:dyDescent="0.2">
      <c r="I9876" s="158">
        <f t="shared" si="925"/>
        <v>24</v>
      </c>
      <c r="J9876" s="158" t="str">
        <f t="shared" si="928"/>
        <v>EUR</v>
      </c>
      <c r="K9876" s="158" t="str">
        <f t="shared" si="929"/>
        <v>SEK</v>
      </c>
      <c r="L9876" s="158" t="str">
        <f t="shared" si="926"/>
        <v>EURSEK45459</v>
      </c>
      <c r="M9876" s="160">
        <f t="shared" si="930"/>
        <v>45459</v>
      </c>
      <c r="N9876" s="158">
        <v>1</v>
      </c>
      <c r="O9876" s="158">
        <v>11.273099999999999</v>
      </c>
      <c r="P9876" s="161">
        <f t="shared" si="927"/>
        <v>11.273099999999999</v>
      </c>
    </row>
    <row r="9877" spans="9:16" x14ac:dyDescent="0.2">
      <c r="I9877" s="158">
        <f t="shared" si="925"/>
        <v>24</v>
      </c>
      <c r="J9877" s="158" t="str">
        <f t="shared" si="928"/>
        <v>EUR</v>
      </c>
      <c r="K9877" s="158" t="str">
        <f t="shared" si="929"/>
        <v>SEK</v>
      </c>
      <c r="L9877" s="158" t="str">
        <f t="shared" si="926"/>
        <v>EURSEK45460</v>
      </c>
      <c r="M9877" s="160">
        <f t="shared" si="930"/>
        <v>45460</v>
      </c>
      <c r="N9877" s="158">
        <v>1</v>
      </c>
      <c r="O9877" s="158">
        <v>11.2933</v>
      </c>
      <c r="P9877" s="161">
        <f t="shared" si="927"/>
        <v>11.2933</v>
      </c>
    </row>
    <row r="9878" spans="9:16" x14ac:dyDescent="0.2">
      <c r="I9878" s="158">
        <f t="shared" si="925"/>
        <v>24</v>
      </c>
      <c r="J9878" s="158" t="str">
        <f t="shared" si="928"/>
        <v>EUR</v>
      </c>
      <c r="K9878" s="158" t="str">
        <f t="shared" si="929"/>
        <v>SEK</v>
      </c>
      <c r="L9878" s="158" t="str">
        <f t="shared" si="926"/>
        <v>EURSEK45461</v>
      </c>
      <c r="M9878" s="160">
        <f t="shared" si="930"/>
        <v>45461</v>
      </c>
      <c r="N9878" s="158">
        <v>1</v>
      </c>
      <c r="O9878" s="158">
        <v>11.255000000000001</v>
      </c>
      <c r="P9878" s="161">
        <f t="shared" si="927"/>
        <v>11.255000000000001</v>
      </c>
    </row>
    <row r="9879" spans="9:16" x14ac:dyDescent="0.2">
      <c r="I9879" s="158">
        <f t="shared" si="925"/>
        <v>24</v>
      </c>
      <c r="J9879" s="158" t="str">
        <f t="shared" si="928"/>
        <v>EUR</v>
      </c>
      <c r="K9879" s="158" t="str">
        <f t="shared" si="929"/>
        <v>SEK</v>
      </c>
      <c r="L9879" s="158" t="str">
        <f t="shared" si="926"/>
        <v>EURSEK45462</v>
      </c>
      <c r="M9879" s="160">
        <f t="shared" si="930"/>
        <v>45462</v>
      </c>
      <c r="N9879" s="158">
        <v>1</v>
      </c>
      <c r="O9879" s="158">
        <v>11.214</v>
      </c>
      <c r="P9879" s="161">
        <f t="shared" si="927"/>
        <v>11.214</v>
      </c>
    </row>
    <row r="9880" spans="9:16" x14ac:dyDescent="0.2">
      <c r="I9880" s="158">
        <f t="shared" si="925"/>
        <v>24</v>
      </c>
      <c r="J9880" s="158" t="str">
        <f t="shared" si="928"/>
        <v>EUR</v>
      </c>
      <c r="K9880" s="158" t="str">
        <f t="shared" si="929"/>
        <v>SEK</v>
      </c>
      <c r="L9880" s="158" t="str">
        <f t="shared" si="926"/>
        <v>EURSEK45463</v>
      </c>
      <c r="M9880" s="160">
        <f t="shared" si="930"/>
        <v>45463</v>
      </c>
      <c r="N9880" s="158">
        <v>1</v>
      </c>
      <c r="O9880" s="158">
        <v>11.198</v>
      </c>
      <c r="P9880" s="161">
        <f t="shared" si="927"/>
        <v>11.198</v>
      </c>
    </row>
    <row r="9881" spans="9:16" x14ac:dyDescent="0.2">
      <c r="I9881" s="158">
        <f t="shared" si="925"/>
        <v>24</v>
      </c>
      <c r="J9881" s="158" t="str">
        <f t="shared" si="928"/>
        <v>EUR</v>
      </c>
      <c r="K9881" s="158" t="str">
        <f t="shared" si="929"/>
        <v>SEK</v>
      </c>
      <c r="L9881" s="158" t="str">
        <f t="shared" si="926"/>
        <v>EURSEK45464</v>
      </c>
      <c r="M9881" s="160">
        <f t="shared" si="930"/>
        <v>45464</v>
      </c>
      <c r="N9881" s="158">
        <v>1</v>
      </c>
      <c r="O9881" s="158">
        <v>11.2445</v>
      </c>
      <c r="P9881" s="161">
        <f t="shared" si="927"/>
        <v>11.2445</v>
      </c>
    </row>
    <row r="9882" spans="9:16" x14ac:dyDescent="0.2">
      <c r="I9882" s="158">
        <f t="shared" si="925"/>
        <v>24</v>
      </c>
      <c r="J9882" s="158" t="str">
        <f t="shared" si="928"/>
        <v>EUR</v>
      </c>
      <c r="K9882" s="158" t="str">
        <f t="shared" si="929"/>
        <v>SEK</v>
      </c>
      <c r="L9882" s="158" t="str">
        <f t="shared" si="926"/>
        <v>EURSEK45465</v>
      </c>
      <c r="M9882" s="160">
        <f t="shared" si="930"/>
        <v>45465</v>
      </c>
      <c r="N9882" s="158">
        <v>1</v>
      </c>
      <c r="O9882" s="158">
        <v>11.2445</v>
      </c>
      <c r="P9882" s="161">
        <f t="shared" si="927"/>
        <v>11.2445</v>
      </c>
    </row>
    <row r="9883" spans="9:16" x14ac:dyDescent="0.2">
      <c r="I9883" s="158">
        <f t="shared" si="925"/>
        <v>24</v>
      </c>
      <c r="J9883" s="158" t="str">
        <f t="shared" si="928"/>
        <v>EUR</v>
      </c>
      <c r="K9883" s="158" t="str">
        <f t="shared" si="929"/>
        <v>SEK</v>
      </c>
      <c r="L9883" s="158" t="str">
        <f t="shared" si="926"/>
        <v>EURSEK45466</v>
      </c>
      <c r="M9883" s="160">
        <f t="shared" si="930"/>
        <v>45466</v>
      </c>
      <c r="N9883" s="158">
        <v>1</v>
      </c>
      <c r="O9883" s="158">
        <v>11.2445</v>
      </c>
      <c r="P9883" s="161">
        <f t="shared" si="927"/>
        <v>11.2445</v>
      </c>
    </row>
    <row r="9884" spans="9:16" x14ac:dyDescent="0.2">
      <c r="I9884" s="158">
        <f t="shared" si="925"/>
        <v>24</v>
      </c>
      <c r="J9884" s="158" t="str">
        <f t="shared" si="928"/>
        <v>EUR</v>
      </c>
      <c r="K9884" s="158" t="str">
        <f t="shared" si="929"/>
        <v>SEK</v>
      </c>
      <c r="L9884" s="158" t="str">
        <f t="shared" si="926"/>
        <v>EURSEK45467</v>
      </c>
      <c r="M9884" s="160">
        <f t="shared" si="930"/>
        <v>45467</v>
      </c>
      <c r="N9884" s="158">
        <v>1</v>
      </c>
      <c r="O9884" s="158">
        <v>11.2555</v>
      </c>
      <c r="P9884" s="161">
        <f t="shared" si="927"/>
        <v>11.2555</v>
      </c>
    </row>
    <row r="9885" spans="9:16" x14ac:dyDescent="0.2">
      <c r="I9885" s="158">
        <f t="shared" si="925"/>
        <v>24</v>
      </c>
      <c r="J9885" s="158" t="str">
        <f t="shared" si="928"/>
        <v>EUR</v>
      </c>
      <c r="K9885" s="158" t="str">
        <f t="shared" si="929"/>
        <v>SEK</v>
      </c>
      <c r="L9885" s="158" t="str">
        <f t="shared" si="926"/>
        <v>EURSEK45468</v>
      </c>
      <c r="M9885" s="160">
        <f t="shared" si="930"/>
        <v>45468</v>
      </c>
      <c r="N9885" s="158">
        <v>1</v>
      </c>
      <c r="O9885" s="158">
        <v>11.2255</v>
      </c>
      <c r="P9885" s="161">
        <f t="shared" si="927"/>
        <v>11.2255</v>
      </c>
    </row>
    <row r="9886" spans="9:16" x14ac:dyDescent="0.2">
      <c r="I9886" s="158">
        <f t="shared" si="925"/>
        <v>24</v>
      </c>
      <c r="J9886" s="158" t="str">
        <f t="shared" si="928"/>
        <v>EUR</v>
      </c>
      <c r="K9886" s="158" t="str">
        <f t="shared" si="929"/>
        <v>SEK</v>
      </c>
      <c r="L9886" s="158" t="str">
        <f t="shared" si="926"/>
        <v>EURSEK45469</v>
      </c>
      <c r="M9886" s="160">
        <f t="shared" si="930"/>
        <v>45469</v>
      </c>
      <c r="N9886" s="158">
        <v>1</v>
      </c>
      <c r="O9886" s="158">
        <v>11.303800000000001</v>
      </c>
      <c r="P9886" s="161">
        <f t="shared" si="927"/>
        <v>11.303800000000001</v>
      </c>
    </row>
    <row r="9887" spans="9:16" x14ac:dyDescent="0.2">
      <c r="I9887" s="158">
        <f t="shared" si="925"/>
        <v>24</v>
      </c>
      <c r="J9887" s="158" t="str">
        <f t="shared" si="928"/>
        <v>EUR</v>
      </c>
      <c r="K9887" s="158" t="str">
        <f t="shared" si="929"/>
        <v>SEK</v>
      </c>
      <c r="L9887" s="158" t="str">
        <f t="shared" si="926"/>
        <v>EURSEK45470</v>
      </c>
      <c r="M9887" s="160">
        <f t="shared" si="930"/>
        <v>45470</v>
      </c>
      <c r="N9887" s="158">
        <v>1</v>
      </c>
      <c r="O9887" s="158">
        <v>11.337999999999999</v>
      </c>
      <c r="P9887" s="161">
        <f t="shared" si="927"/>
        <v>11.337999999999999</v>
      </c>
    </row>
    <row r="9888" spans="9:16" x14ac:dyDescent="0.2">
      <c r="I9888" s="158">
        <f t="shared" si="925"/>
        <v>24</v>
      </c>
      <c r="J9888" s="158" t="str">
        <f t="shared" si="928"/>
        <v>EUR</v>
      </c>
      <c r="K9888" s="158" t="str">
        <f t="shared" si="929"/>
        <v>SEK</v>
      </c>
      <c r="L9888" s="158" t="str">
        <f t="shared" si="926"/>
        <v>EURSEK45471</v>
      </c>
      <c r="M9888" s="160">
        <f t="shared" si="930"/>
        <v>45471</v>
      </c>
      <c r="N9888" s="158">
        <v>1</v>
      </c>
      <c r="O9888" s="158">
        <v>11.359500000000001</v>
      </c>
      <c r="P9888" s="161">
        <f t="shared" si="927"/>
        <v>11.359500000000001</v>
      </c>
    </row>
    <row r="9889" spans="9:16" x14ac:dyDescent="0.2">
      <c r="I9889" s="158">
        <f t="shared" si="925"/>
        <v>24</v>
      </c>
      <c r="J9889" s="158" t="str">
        <f t="shared" si="928"/>
        <v>EUR</v>
      </c>
      <c r="K9889" s="158" t="str">
        <f t="shared" si="929"/>
        <v>SEK</v>
      </c>
      <c r="L9889" s="158" t="str">
        <f t="shared" si="926"/>
        <v>EURSEK45472</v>
      </c>
      <c r="M9889" s="160">
        <f t="shared" si="930"/>
        <v>45472</v>
      </c>
      <c r="N9889" s="158">
        <v>1</v>
      </c>
      <c r="O9889" s="158">
        <v>11.359500000000001</v>
      </c>
      <c r="P9889" s="161">
        <f t="shared" si="927"/>
        <v>11.359500000000001</v>
      </c>
    </row>
    <row r="9890" spans="9:16" x14ac:dyDescent="0.2">
      <c r="I9890" s="158">
        <f t="shared" si="925"/>
        <v>24</v>
      </c>
      <c r="J9890" s="158" t="str">
        <f t="shared" si="928"/>
        <v>EUR</v>
      </c>
      <c r="K9890" s="158" t="str">
        <f t="shared" si="929"/>
        <v>SEK</v>
      </c>
      <c r="L9890" s="158" t="str">
        <f t="shared" si="926"/>
        <v>EURSEK45473</v>
      </c>
      <c r="M9890" s="160">
        <f t="shared" si="930"/>
        <v>45473</v>
      </c>
      <c r="N9890" s="158">
        <v>1</v>
      </c>
      <c r="O9890" s="158">
        <v>11.359500000000001</v>
      </c>
      <c r="P9890" s="161">
        <f t="shared" si="927"/>
        <v>11.359500000000001</v>
      </c>
    </row>
    <row r="9891" spans="9:16" x14ac:dyDescent="0.2">
      <c r="I9891" s="158">
        <f t="shared" si="925"/>
        <v>24</v>
      </c>
      <c r="J9891" s="158" t="str">
        <f t="shared" si="928"/>
        <v>EUR</v>
      </c>
      <c r="K9891" s="158" t="str">
        <f t="shared" si="929"/>
        <v>SEK</v>
      </c>
      <c r="L9891" s="158" t="str">
        <f t="shared" si="926"/>
        <v>EURSEK45474</v>
      </c>
      <c r="M9891" s="160">
        <f t="shared" si="930"/>
        <v>45474</v>
      </c>
      <c r="N9891" s="158">
        <v>1</v>
      </c>
      <c r="O9891" s="158">
        <v>11.3675</v>
      </c>
      <c r="P9891" s="161">
        <f t="shared" si="927"/>
        <v>11.3675</v>
      </c>
    </row>
    <row r="9892" spans="9:16" x14ac:dyDescent="0.2">
      <c r="I9892" s="158">
        <f t="shared" si="925"/>
        <v>24</v>
      </c>
      <c r="J9892" s="158" t="str">
        <f t="shared" si="928"/>
        <v>EUR</v>
      </c>
      <c r="K9892" s="158" t="str">
        <f t="shared" si="929"/>
        <v>SEK</v>
      </c>
      <c r="L9892" s="158" t="str">
        <f t="shared" si="926"/>
        <v>EURSEK45475</v>
      </c>
      <c r="M9892" s="160">
        <f t="shared" si="930"/>
        <v>45475</v>
      </c>
      <c r="N9892" s="158">
        <v>1</v>
      </c>
      <c r="O9892" s="158">
        <v>11.417</v>
      </c>
      <c r="P9892" s="161">
        <f t="shared" si="927"/>
        <v>11.417</v>
      </c>
    </row>
    <row r="9893" spans="9:16" x14ac:dyDescent="0.2">
      <c r="I9893" s="158">
        <f t="shared" si="925"/>
        <v>24</v>
      </c>
      <c r="J9893" s="158" t="str">
        <f t="shared" si="928"/>
        <v>EUR</v>
      </c>
      <c r="K9893" s="158" t="str">
        <f t="shared" si="929"/>
        <v>SEK</v>
      </c>
      <c r="L9893" s="158" t="str">
        <f t="shared" si="926"/>
        <v>EURSEK45476</v>
      </c>
      <c r="M9893" s="160">
        <f t="shared" si="930"/>
        <v>45476</v>
      </c>
      <c r="N9893" s="158">
        <v>1</v>
      </c>
      <c r="O9893" s="158">
        <v>11.371</v>
      </c>
      <c r="P9893" s="161">
        <f t="shared" si="927"/>
        <v>11.371</v>
      </c>
    </row>
    <row r="9894" spans="9:16" x14ac:dyDescent="0.2">
      <c r="I9894" s="158">
        <f t="shared" si="925"/>
        <v>24</v>
      </c>
      <c r="J9894" s="158" t="str">
        <f t="shared" si="928"/>
        <v>EUR</v>
      </c>
      <c r="K9894" s="158" t="str">
        <f t="shared" si="929"/>
        <v>SEK</v>
      </c>
      <c r="L9894" s="158" t="str">
        <f t="shared" si="926"/>
        <v>EURSEK45477</v>
      </c>
      <c r="M9894" s="160">
        <f t="shared" si="930"/>
        <v>45477</v>
      </c>
      <c r="N9894" s="158">
        <v>1</v>
      </c>
      <c r="O9894" s="158">
        <v>11.3375</v>
      </c>
      <c r="P9894" s="161">
        <f t="shared" si="927"/>
        <v>11.3375</v>
      </c>
    </row>
    <row r="9895" spans="9:16" x14ac:dyDescent="0.2">
      <c r="I9895" s="158">
        <f t="shared" si="925"/>
        <v>24</v>
      </c>
      <c r="J9895" s="158" t="str">
        <f t="shared" si="928"/>
        <v>EUR</v>
      </c>
      <c r="K9895" s="158" t="str">
        <f t="shared" si="929"/>
        <v>SEK</v>
      </c>
      <c r="L9895" s="158" t="str">
        <f t="shared" si="926"/>
        <v>EURSEK45478</v>
      </c>
      <c r="M9895" s="160">
        <f t="shared" si="930"/>
        <v>45478</v>
      </c>
      <c r="N9895" s="158">
        <v>1</v>
      </c>
      <c r="O9895" s="158">
        <v>11.3605</v>
      </c>
      <c r="P9895" s="161">
        <f t="shared" si="927"/>
        <v>11.3605</v>
      </c>
    </row>
    <row r="9896" spans="9:16" x14ac:dyDescent="0.2">
      <c r="I9896" s="158">
        <f t="shared" si="925"/>
        <v>24</v>
      </c>
      <c r="J9896" s="158" t="str">
        <f t="shared" si="928"/>
        <v>EUR</v>
      </c>
      <c r="K9896" s="158" t="str">
        <f t="shared" si="929"/>
        <v>SEK</v>
      </c>
      <c r="L9896" s="158" t="str">
        <f t="shared" si="926"/>
        <v>EURSEK45479</v>
      </c>
      <c r="M9896" s="160">
        <f t="shared" si="930"/>
        <v>45479</v>
      </c>
      <c r="N9896" s="158">
        <v>1</v>
      </c>
      <c r="O9896" s="158">
        <v>11.3605</v>
      </c>
      <c r="P9896" s="161">
        <f t="shared" si="927"/>
        <v>11.3605</v>
      </c>
    </row>
    <row r="9897" spans="9:16" x14ac:dyDescent="0.2">
      <c r="I9897" s="158">
        <f t="shared" si="925"/>
        <v>24</v>
      </c>
      <c r="J9897" s="158" t="str">
        <f t="shared" si="928"/>
        <v>EUR</v>
      </c>
      <c r="K9897" s="158" t="str">
        <f t="shared" si="929"/>
        <v>SEK</v>
      </c>
      <c r="L9897" s="158" t="str">
        <f t="shared" si="926"/>
        <v>EURSEK45480</v>
      </c>
      <c r="M9897" s="160">
        <f t="shared" si="930"/>
        <v>45480</v>
      </c>
      <c r="N9897" s="158">
        <v>1</v>
      </c>
      <c r="O9897" s="158">
        <v>11.3605</v>
      </c>
      <c r="P9897" s="161">
        <f t="shared" si="927"/>
        <v>11.3605</v>
      </c>
    </row>
    <row r="9898" spans="9:16" x14ac:dyDescent="0.2">
      <c r="I9898" s="158">
        <f t="shared" ref="I9898:I9961" si="931">IF(M9897=$G$2,I9897+1,I9897)</f>
        <v>24</v>
      </c>
      <c r="J9898" s="158" t="str">
        <f t="shared" si="928"/>
        <v>EUR</v>
      </c>
      <c r="K9898" s="158" t="str">
        <f t="shared" si="929"/>
        <v>SEK</v>
      </c>
      <c r="L9898" s="158" t="str">
        <f t="shared" si="926"/>
        <v>EURSEK45481</v>
      </c>
      <c r="M9898" s="160">
        <f t="shared" si="930"/>
        <v>45481</v>
      </c>
      <c r="N9898" s="158">
        <v>1</v>
      </c>
      <c r="O9898" s="158">
        <v>11.3805</v>
      </c>
      <c r="P9898" s="161">
        <f t="shared" si="927"/>
        <v>11.3805</v>
      </c>
    </row>
    <row r="9899" spans="9:16" x14ac:dyDescent="0.2">
      <c r="I9899" s="158">
        <f t="shared" si="931"/>
        <v>24</v>
      </c>
      <c r="J9899" s="158" t="str">
        <f t="shared" si="928"/>
        <v>EUR</v>
      </c>
      <c r="K9899" s="158" t="str">
        <f t="shared" si="929"/>
        <v>SEK</v>
      </c>
      <c r="L9899" s="158" t="str">
        <f t="shared" si="926"/>
        <v>EURSEK45482</v>
      </c>
      <c r="M9899" s="160">
        <f t="shared" si="930"/>
        <v>45482</v>
      </c>
      <c r="N9899" s="158">
        <v>1</v>
      </c>
      <c r="O9899" s="158">
        <v>11.422000000000001</v>
      </c>
      <c r="P9899" s="161">
        <f t="shared" si="927"/>
        <v>11.422000000000001</v>
      </c>
    </row>
    <row r="9900" spans="9:16" x14ac:dyDescent="0.2">
      <c r="I9900" s="158">
        <f t="shared" si="931"/>
        <v>24</v>
      </c>
      <c r="J9900" s="158" t="str">
        <f t="shared" si="928"/>
        <v>EUR</v>
      </c>
      <c r="K9900" s="158" t="str">
        <f t="shared" si="929"/>
        <v>SEK</v>
      </c>
      <c r="L9900" s="158" t="str">
        <f t="shared" si="926"/>
        <v>EURSEK45483</v>
      </c>
      <c r="M9900" s="160">
        <f t="shared" si="930"/>
        <v>45483</v>
      </c>
      <c r="N9900" s="158">
        <v>1</v>
      </c>
      <c r="O9900" s="158">
        <v>11.407500000000001</v>
      </c>
      <c r="P9900" s="161">
        <f t="shared" si="927"/>
        <v>11.407500000000001</v>
      </c>
    </row>
    <row r="9901" spans="9:16" x14ac:dyDescent="0.2">
      <c r="I9901" s="158">
        <f t="shared" si="931"/>
        <v>24</v>
      </c>
      <c r="J9901" s="158" t="str">
        <f t="shared" si="928"/>
        <v>EUR</v>
      </c>
      <c r="K9901" s="158" t="str">
        <f t="shared" si="929"/>
        <v>SEK</v>
      </c>
      <c r="L9901" s="158" t="str">
        <f t="shared" si="926"/>
        <v>EURSEK45484</v>
      </c>
      <c r="M9901" s="160">
        <f t="shared" si="930"/>
        <v>45484</v>
      </c>
      <c r="N9901" s="158">
        <v>1</v>
      </c>
      <c r="O9901" s="158">
        <v>11.419</v>
      </c>
      <c r="P9901" s="161">
        <f t="shared" si="927"/>
        <v>11.419</v>
      </c>
    </row>
    <row r="9902" spans="9:16" x14ac:dyDescent="0.2">
      <c r="I9902" s="158">
        <f t="shared" si="931"/>
        <v>24</v>
      </c>
      <c r="J9902" s="158" t="str">
        <f t="shared" si="928"/>
        <v>EUR</v>
      </c>
      <c r="K9902" s="158" t="str">
        <f t="shared" si="929"/>
        <v>SEK</v>
      </c>
      <c r="L9902" s="158" t="str">
        <f t="shared" si="926"/>
        <v>EURSEK45485</v>
      </c>
      <c r="M9902" s="160">
        <f t="shared" si="930"/>
        <v>45485</v>
      </c>
      <c r="N9902" s="158">
        <v>1</v>
      </c>
      <c r="O9902" s="158">
        <v>11.496499999999999</v>
      </c>
      <c r="P9902" s="161">
        <f t="shared" si="927"/>
        <v>11.496499999999999</v>
      </c>
    </row>
    <row r="9903" spans="9:16" x14ac:dyDescent="0.2">
      <c r="I9903" s="158">
        <f t="shared" si="931"/>
        <v>24</v>
      </c>
      <c r="J9903" s="158" t="str">
        <f t="shared" si="928"/>
        <v>EUR</v>
      </c>
      <c r="K9903" s="158" t="str">
        <f t="shared" si="929"/>
        <v>SEK</v>
      </c>
      <c r="L9903" s="158" t="str">
        <f t="shared" si="926"/>
        <v>EURSEK45486</v>
      </c>
      <c r="M9903" s="160">
        <f t="shared" si="930"/>
        <v>45486</v>
      </c>
      <c r="N9903" s="158">
        <v>1</v>
      </c>
      <c r="O9903" s="158">
        <v>11.496499999999999</v>
      </c>
      <c r="P9903" s="161">
        <f t="shared" si="927"/>
        <v>11.496499999999999</v>
      </c>
    </row>
    <row r="9904" spans="9:16" x14ac:dyDescent="0.2">
      <c r="I9904" s="158">
        <f t="shared" si="931"/>
        <v>24</v>
      </c>
      <c r="J9904" s="158" t="str">
        <f t="shared" si="928"/>
        <v>EUR</v>
      </c>
      <c r="K9904" s="158" t="str">
        <f t="shared" si="929"/>
        <v>SEK</v>
      </c>
      <c r="L9904" s="158" t="str">
        <f t="shared" si="926"/>
        <v>EURSEK45487</v>
      </c>
      <c r="M9904" s="160">
        <f t="shared" si="930"/>
        <v>45487</v>
      </c>
      <c r="N9904" s="158">
        <v>1</v>
      </c>
      <c r="O9904" s="158">
        <v>11.496499999999999</v>
      </c>
      <c r="P9904" s="161">
        <f t="shared" si="927"/>
        <v>11.496499999999999</v>
      </c>
    </row>
    <row r="9905" spans="9:16" x14ac:dyDescent="0.2">
      <c r="I9905" s="158">
        <f t="shared" si="931"/>
        <v>24</v>
      </c>
      <c r="J9905" s="158" t="str">
        <f t="shared" si="928"/>
        <v>EUR</v>
      </c>
      <c r="K9905" s="158" t="str">
        <f t="shared" si="929"/>
        <v>SEK</v>
      </c>
      <c r="L9905" s="158" t="str">
        <f t="shared" si="926"/>
        <v>EURSEK45488</v>
      </c>
      <c r="M9905" s="160">
        <f t="shared" si="930"/>
        <v>45488</v>
      </c>
      <c r="N9905" s="158">
        <v>1</v>
      </c>
      <c r="O9905" s="158">
        <v>11.5375</v>
      </c>
      <c r="P9905" s="161">
        <f t="shared" si="927"/>
        <v>11.5375</v>
      </c>
    </row>
    <row r="9906" spans="9:16" x14ac:dyDescent="0.2">
      <c r="I9906" s="158">
        <f t="shared" si="931"/>
        <v>24</v>
      </c>
      <c r="J9906" s="158" t="str">
        <f t="shared" si="928"/>
        <v>EUR</v>
      </c>
      <c r="K9906" s="158" t="str">
        <f t="shared" si="929"/>
        <v>SEK</v>
      </c>
      <c r="L9906" s="158" t="str">
        <f t="shared" si="926"/>
        <v>EURSEK45489</v>
      </c>
      <c r="M9906" s="160">
        <f t="shared" si="930"/>
        <v>45489</v>
      </c>
      <c r="N9906" s="158">
        <v>1</v>
      </c>
      <c r="O9906" s="158">
        <v>11.554500000000001</v>
      </c>
      <c r="P9906" s="161">
        <f t="shared" si="927"/>
        <v>11.554500000000001</v>
      </c>
    </row>
    <row r="9907" spans="9:16" x14ac:dyDescent="0.2">
      <c r="I9907" s="158">
        <f t="shared" si="931"/>
        <v>24</v>
      </c>
      <c r="J9907" s="158" t="str">
        <f t="shared" si="928"/>
        <v>EUR</v>
      </c>
      <c r="K9907" s="158" t="str">
        <f t="shared" si="929"/>
        <v>SEK</v>
      </c>
      <c r="L9907" s="158" t="str">
        <f t="shared" si="926"/>
        <v>EURSEK45490</v>
      </c>
      <c r="M9907" s="160">
        <f t="shared" si="930"/>
        <v>45490</v>
      </c>
      <c r="N9907" s="158">
        <v>1</v>
      </c>
      <c r="O9907" s="158">
        <v>11.5085</v>
      </c>
      <c r="P9907" s="161">
        <f t="shared" si="927"/>
        <v>11.5085</v>
      </c>
    </row>
    <row r="9908" spans="9:16" x14ac:dyDescent="0.2">
      <c r="I9908" s="158">
        <f t="shared" si="931"/>
        <v>24</v>
      </c>
      <c r="J9908" s="158" t="str">
        <f t="shared" si="928"/>
        <v>EUR</v>
      </c>
      <c r="K9908" s="158" t="str">
        <f t="shared" si="929"/>
        <v>SEK</v>
      </c>
      <c r="L9908" s="158" t="str">
        <f t="shared" si="926"/>
        <v>EURSEK45491</v>
      </c>
      <c r="M9908" s="160">
        <f t="shared" si="930"/>
        <v>45491</v>
      </c>
      <c r="N9908" s="158">
        <v>1</v>
      </c>
      <c r="O9908" s="158">
        <v>11.533799999999999</v>
      </c>
      <c r="P9908" s="161">
        <f t="shared" si="927"/>
        <v>11.533799999999999</v>
      </c>
    </row>
    <row r="9909" spans="9:16" x14ac:dyDescent="0.2">
      <c r="I9909" s="158">
        <f t="shared" si="931"/>
        <v>24</v>
      </c>
      <c r="J9909" s="158" t="str">
        <f t="shared" si="928"/>
        <v>EUR</v>
      </c>
      <c r="K9909" s="158" t="str">
        <f t="shared" si="929"/>
        <v>SEK</v>
      </c>
      <c r="L9909" s="158" t="str">
        <f t="shared" si="926"/>
        <v>EURSEK45492</v>
      </c>
      <c r="M9909" s="160">
        <f t="shared" si="930"/>
        <v>45492</v>
      </c>
      <c r="N9909" s="158">
        <v>1</v>
      </c>
      <c r="O9909" s="158">
        <v>11.61</v>
      </c>
      <c r="P9909" s="161">
        <f t="shared" si="927"/>
        <v>11.61</v>
      </c>
    </row>
    <row r="9910" spans="9:16" x14ac:dyDescent="0.2">
      <c r="I9910" s="158">
        <f t="shared" si="931"/>
        <v>24</v>
      </c>
      <c r="J9910" s="158" t="str">
        <f t="shared" si="928"/>
        <v>EUR</v>
      </c>
      <c r="K9910" s="158" t="str">
        <f t="shared" si="929"/>
        <v>SEK</v>
      </c>
      <c r="L9910" s="158" t="str">
        <f t="shared" si="926"/>
        <v>EURSEK45493</v>
      </c>
      <c r="M9910" s="160">
        <f t="shared" si="930"/>
        <v>45493</v>
      </c>
      <c r="N9910" s="158">
        <v>1</v>
      </c>
      <c r="O9910" s="158">
        <v>11.61</v>
      </c>
      <c r="P9910" s="161">
        <f t="shared" si="927"/>
        <v>11.61</v>
      </c>
    </row>
    <row r="9911" spans="9:16" x14ac:dyDescent="0.2">
      <c r="I9911" s="158">
        <f t="shared" si="931"/>
        <v>24</v>
      </c>
      <c r="J9911" s="158" t="str">
        <f t="shared" si="928"/>
        <v>EUR</v>
      </c>
      <c r="K9911" s="158" t="str">
        <f t="shared" si="929"/>
        <v>SEK</v>
      </c>
      <c r="L9911" s="158" t="str">
        <f t="shared" si="926"/>
        <v>EURSEK45494</v>
      </c>
      <c r="M9911" s="160">
        <f t="shared" si="930"/>
        <v>45494</v>
      </c>
      <c r="N9911" s="158">
        <v>1</v>
      </c>
      <c r="O9911" s="158">
        <v>11.61</v>
      </c>
      <c r="P9911" s="161">
        <f t="shared" si="927"/>
        <v>11.61</v>
      </c>
    </row>
    <row r="9912" spans="9:16" x14ac:dyDescent="0.2">
      <c r="I9912" s="158">
        <f t="shared" si="931"/>
        <v>24</v>
      </c>
      <c r="J9912" s="158" t="str">
        <f t="shared" si="928"/>
        <v>EUR</v>
      </c>
      <c r="K9912" s="158" t="str">
        <f t="shared" si="929"/>
        <v>SEK</v>
      </c>
      <c r="L9912" s="158" t="str">
        <f t="shared" si="926"/>
        <v>EURSEK45495</v>
      </c>
      <c r="M9912" s="160">
        <f t="shared" si="930"/>
        <v>45495</v>
      </c>
      <c r="N9912" s="158">
        <v>1</v>
      </c>
      <c r="O9912" s="158">
        <v>11.6295</v>
      </c>
      <c r="P9912" s="161">
        <f t="shared" si="927"/>
        <v>11.6295</v>
      </c>
    </row>
    <row r="9913" spans="9:16" x14ac:dyDescent="0.2">
      <c r="I9913" s="158">
        <f t="shared" si="931"/>
        <v>24</v>
      </c>
      <c r="J9913" s="158" t="str">
        <f t="shared" si="928"/>
        <v>EUR</v>
      </c>
      <c r="K9913" s="158" t="str">
        <f t="shared" si="929"/>
        <v>SEK</v>
      </c>
      <c r="L9913" s="158" t="str">
        <f t="shared" si="926"/>
        <v>EURSEK45496</v>
      </c>
      <c r="M9913" s="160">
        <f t="shared" si="930"/>
        <v>45496</v>
      </c>
      <c r="N9913" s="158">
        <v>1</v>
      </c>
      <c r="O9913" s="158">
        <v>11.673500000000001</v>
      </c>
      <c r="P9913" s="161">
        <f t="shared" si="927"/>
        <v>11.673500000000001</v>
      </c>
    </row>
    <row r="9914" spans="9:16" x14ac:dyDescent="0.2">
      <c r="I9914" s="158">
        <f t="shared" si="931"/>
        <v>24</v>
      </c>
      <c r="J9914" s="158" t="str">
        <f t="shared" si="928"/>
        <v>EUR</v>
      </c>
      <c r="K9914" s="158" t="str">
        <f t="shared" si="929"/>
        <v>SEK</v>
      </c>
      <c r="L9914" s="158" t="str">
        <f t="shared" si="926"/>
        <v>EURSEK45497</v>
      </c>
      <c r="M9914" s="160">
        <f t="shared" si="930"/>
        <v>45497</v>
      </c>
      <c r="N9914" s="158">
        <v>1</v>
      </c>
      <c r="O9914" s="158">
        <v>11.6875</v>
      </c>
      <c r="P9914" s="161">
        <f t="shared" si="927"/>
        <v>11.6875</v>
      </c>
    </row>
    <row r="9915" spans="9:16" x14ac:dyDescent="0.2">
      <c r="I9915" s="158">
        <f t="shared" si="931"/>
        <v>24</v>
      </c>
      <c r="J9915" s="158" t="str">
        <f t="shared" si="928"/>
        <v>EUR</v>
      </c>
      <c r="K9915" s="158" t="str">
        <f t="shared" si="929"/>
        <v>SEK</v>
      </c>
      <c r="L9915" s="158" t="str">
        <f t="shared" si="926"/>
        <v>EURSEK45498</v>
      </c>
      <c r="M9915" s="160">
        <f t="shared" si="930"/>
        <v>45498</v>
      </c>
      <c r="N9915" s="158">
        <v>1</v>
      </c>
      <c r="O9915" s="158">
        <v>11.773999999999999</v>
      </c>
      <c r="P9915" s="161">
        <f t="shared" si="927"/>
        <v>11.773999999999999</v>
      </c>
    </row>
    <row r="9916" spans="9:16" x14ac:dyDescent="0.2">
      <c r="I9916" s="158">
        <f t="shared" si="931"/>
        <v>24</v>
      </c>
      <c r="J9916" s="158" t="str">
        <f t="shared" si="928"/>
        <v>EUR</v>
      </c>
      <c r="K9916" s="158" t="str">
        <f t="shared" si="929"/>
        <v>SEK</v>
      </c>
      <c r="L9916" s="158" t="str">
        <f t="shared" si="926"/>
        <v>EURSEK45499</v>
      </c>
      <c r="M9916" s="160">
        <f t="shared" si="930"/>
        <v>45499</v>
      </c>
      <c r="N9916" s="158">
        <v>1</v>
      </c>
      <c r="O9916" s="158">
        <v>11.7325</v>
      </c>
      <c r="P9916" s="161">
        <f t="shared" si="927"/>
        <v>11.7325</v>
      </c>
    </row>
    <row r="9917" spans="9:16" x14ac:dyDescent="0.2">
      <c r="I9917" s="158">
        <f t="shared" si="931"/>
        <v>24</v>
      </c>
      <c r="J9917" s="158" t="str">
        <f t="shared" si="928"/>
        <v>EUR</v>
      </c>
      <c r="K9917" s="158" t="str">
        <f t="shared" si="929"/>
        <v>SEK</v>
      </c>
      <c r="L9917" s="158" t="str">
        <f t="shared" si="926"/>
        <v>EURSEK45500</v>
      </c>
      <c r="M9917" s="160">
        <f t="shared" si="930"/>
        <v>45500</v>
      </c>
      <c r="N9917" s="158">
        <v>1</v>
      </c>
      <c r="O9917" s="158">
        <v>11.7325</v>
      </c>
      <c r="P9917" s="161">
        <f t="shared" si="927"/>
        <v>11.7325</v>
      </c>
    </row>
    <row r="9918" spans="9:16" x14ac:dyDescent="0.2">
      <c r="I9918" s="158">
        <f t="shared" si="931"/>
        <v>24</v>
      </c>
      <c r="J9918" s="158" t="str">
        <f t="shared" si="928"/>
        <v>EUR</v>
      </c>
      <c r="K9918" s="158" t="str">
        <f t="shared" si="929"/>
        <v>SEK</v>
      </c>
      <c r="L9918" s="158" t="str">
        <f t="shared" si="926"/>
        <v>EURSEK45501</v>
      </c>
      <c r="M9918" s="160">
        <f t="shared" si="930"/>
        <v>45501</v>
      </c>
      <c r="N9918" s="158">
        <v>1</v>
      </c>
      <c r="O9918" s="158">
        <v>11.7325</v>
      </c>
      <c r="P9918" s="161">
        <f t="shared" si="927"/>
        <v>11.7325</v>
      </c>
    </row>
    <row r="9919" spans="9:16" x14ac:dyDescent="0.2">
      <c r="I9919" s="158">
        <f t="shared" si="931"/>
        <v>24</v>
      </c>
      <c r="J9919" s="158" t="str">
        <f t="shared" si="928"/>
        <v>EUR</v>
      </c>
      <c r="K9919" s="158" t="str">
        <f t="shared" si="929"/>
        <v>SEK</v>
      </c>
      <c r="L9919" s="158" t="str">
        <f t="shared" si="926"/>
        <v>EURSEK45502</v>
      </c>
      <c r="M9919" s="160">
        <f t="shared" si="930"/>
        <v>45502</v>
      </c>
      <c r="N9919" s="158">
        <v>1</v>
      </c>
      <c r="O9919" s="158">
        <v>11.7265</v>
      </c>
      <c r="P9919" s="161">
        <f t="shared" si="927"/>
        <v>11.7265</v>
      </c>
    </row>
    <row r="9920" spans="9:16" x14ac:dyDescent="0.2">
      <c r="I9920" s="158">
        <f t="shared" si="931"/>
        <v>24</v>
      </c>
      <c r="J9920" s="158" t="str">
        <f t="shared" si="928"/>
        <v>EUR</v>
      </c>
      <c r="K9920" s="158" t="str">
        <f t="shared" si="929"/>
        <v>SEK</v>
      </c>
      <c r="L9920" s="158" t="str">
        <f t="shared" si="926"/>
        <v>EURSEK45503</v>
      </c>
      <c r="M9920" s="160">
        <f t="shared" si="930"/>
        <v>45503</v>
      </c>
      <c r="N9920" s="158">
        <v>1</v>
      </c>
      <c r="O9920" s="158">
        <v>11.686</v>
      </c>
      <c r="P9920" s="161">
        <f t="shared" si="927"/>
        <v>11.686</v>
      </c>
    </row>
    <row r="9921" spans="9:16" x14ac:dyDescent="0.2">
      <c r="I9921" s="158">
        <f t="shared" si="931"/>
        <v>24</v>
      </c>
      <c r="J9921" s="158" t="str">
        <f t="shared" si="928"/>
        <v>EUR</v>
      </c>
      <c r="K9921" s="158" t="str">
        <f t="shared" si="929"/>
        <v>SEK</v>
      </c>
      <c r="L9921" s="158" t="str">
        <f t="shared" si="926"/>
        <v>EURSEK45504</v>
      </c>
      <c r="M9921" s="160">
        <f t="shared" si="930"/>
        <v>45504</v>
      </c>
      <c r="N9921" s="158">
        <v>1</v>
      </c>
      <c r="O9921" s="158">
        <v>11.612500000000001</v>
      </c>
      <c r="P9921" s="161">
        <f t="shared" si="927"/>
        <v>11.612500000000001</v>
      </c>
    </row>
    <row r="9922" spans="9:16" x14ac:dyDescent="0.2">
      <c r="I9922" s="158">
        <f t="shared" si="931"/>
        <v>24</v>
      </c>
      <c r="J9922" s="158" t="str">
        <f t="shared" si="928"/>
        <v>EUR</v>
      </c>
      <c r="K9922" s="158" t="str">
        <f t="shared" si="929"/>
        <v>SEK</v>
      </c>
      <c r="L9922" s="158" t="str">
        <f t="shared" si="926"/>
        <v>EURSEK45505</v>
      </c>
      <c r="M9922" s="160">
        <f t="shared" si="930"/>
        <v>45505</v>
      </c>
      <c r="N9922" s="158">
        <v>1</v>
      </c>
      <c r="O9922" s="158">
        <v>11.522</v>
      </c>
      <c r="P9922" s="161">
        <f t="shared" si="927"/>
        <v>11.522</v>
      </c>
    </row>
    <row r="9923" spans="9:16" x14ac:dyDescent="0.2">
      <c r="I9923" s="158">
        <f t="shared" si="931"/>
        <v>24</v>
      </c>
      <c r="J9923" s="158" t="str">
        <f t="shared" si="928"/>
        <v>EUR</v>
      </c>
      <c r="K9923" s="158" t="str">
        <f t="shared" si="929"/>
        <v>SEK</v>
      </c>
      <c r="L9923" s="158" t="str">
        <f t="shared" ref="L9923:L9986" si="932">J9923&amp;K9923&amp;M9923</f>
        <v>EURSEK45506</v>
      </c>
      <c r="M9923" s="160">
        <f t="shared" si="930"/>
        <v>45506</v>
      </c>
      <c r="N9923" s="158">
        <v>1</v>
      </c>
      <c r="O9923" s="158">
        <v>11.584300000000001</v>
      </c>
      <c r="P9923" s="161">
        <f t="shared" ref="P9923:P9986" si="933">ROUND(N9923*O9923,4)</f>
        <v>11.584300000000001</v>
      </c>
    </row>
    <row r="9924" spans="9:16" x14ac:dyDescent="0.2">
      <c r="I9924" s="158">
        <f t="shared" si="931"/>
        <v>24</v>
      </c>
      <c r="J9924" s="158" t="str">
        <f t="shared" ref="J9924:J9987" si="934">VLOOKUP($I9924,$A:$C,2,FALSE)</f>
        <v>EUR</v>
      </c>
      <c r="K9924" s="158" t="str">
        <f t="shared" ref="K9924:K9987" si="935">VLOOKUP($I9924,$A:$C,3,FALSE)</f>
        <v>SEK</v>
      </c>
      <c r="L9924" s="158" t="str">
        <f t="shared" si="932"/>
        <v>EURSEK45507</v>
      </c>
      <c r="M9924" s="160">
        <f t="shared" ref="M9924:M9987" si="936">IF(I9924=I9923,M9923+1,$G$1)</f>
        <v>45507</v>
      </c>
      <c r="N9924" s="158">
        <v>1</v>
      </c>
      <c r="O9924" s="158">
        <v>11.584300000000001</v>
      </c>
      <c r="P9924" s="161">
        <f t="shared" si="933"/>
        <v>11.584300000000001</v>
      </c>
    </row>
    <row r="9925" spans="9:16" x14ac:dyDescent="0.2">
      <c r="I9925" s="158">
        <f t="shared" si="931"/>
        <v>24</v>
      </c>
      <c r="J9925" s="158" t="str">
        <f t="shared" si="934"/>
        <v>EUR</v>
      </c>
      <c r="K9925" s="158" t="str">
        <f t="shared" si="935"/>
        <v>SEK</v>
      </c>
      <c r="L9925" s="158" t="str">
        <f t="shared" si="932"/>
        <v>EURSEK45508</v>
      </c>
      <c r="M9925" s="160">
        <f t="shared" si="936"/>
        <v>45508</v>
      </c>
      <c r="N9925" s="158">
        <v>1</v>
      </c>
      <c r="O9925" s="158">
        <v>11.584300000000001</v>
      </c>
      <c r="P9925" s="161">
        <f t="shared" si="933"/>
        <v>11.584300000000001</v>
      </c>
    </row>
    <row r="9926" spans="9:16" x14ac:dyDescent="0.2">
      <c r="I9926" s="158">
        <f t="shared" si="931"/>
        <v>24</v>
      </c>
      <c r="J9926" s="158" t="str">
        <f t="shared" si="934"/>
        <v>EUR</v>
      </c>
      <c r="K9926" s="158" t="str">
        <f t="shared" si="935"/>
        <v>SEK</v>
      </c>
      <c r="L9926" s="158" t="str">
        <f t="shared" si="932"/>
        <v>EURSEK45509</v>
      </c>
      <c r="M9926" s="160">
        <f t="shared" si="936"/>
        <v>45509</v>
      </c>
      <c r="N9926" s="158">
        <v>1</v>
      </c>
      <c r="O9926" s="158">
        <v>11.534000000000001</v>
      </c>
      <c r="P9926" s="161">
        <f t="shared" si="933"/>
        <v>11.534000000000001</v>
      </c>
    </row>
    <row r="9927" spans="9:16" x14ac:dyDescent="0.2">
      <c r="I9927" s="158">
        <f t="shared" si="931"/>
        <v>24</v>
      </c>
      <c r="J9927" s="158" t="str">
        <f t="shared" si="934"/>
        <v>EUR</v>
      </c>
      <c r="K9927" s="158" t="str">
        <f t="shared" si="935"/>
        <v>SEK</v>
      </c>
      <c r="L9927" s="158" t="str">
        <f t="shared" si="932"/>
        <v>EURSEK45510</v>
      </c>
      <c r="M9927" s="160">
        <f t="shared" si="936"/>
        <v>45510</v>
      </c>
      <c r="N9927" s="158">
        <v>1</v>
      </c>
      <c r="O9927" s="158">
        <v>11.558999999999999</v>
      </c>
      <c r="P9927" s="161">
        <f t="shared" si="933"/>
        <v>11.558999999999999</v>
      </c>
    </row>
    <row r="9928" spans="9:16" x14ac:dyDescent="0.2">
      <c r="I9928" s="158">
        <f t="shared" si="931"/>
        <v>24</v>
      </c>
      <c r="J9928" s="158" t="str">
        <f t="shared" si="934"/>
        <v>EUR</v>
      </c>
      <c r="K9928" s="158" t="str">
        <f t="shared" si="935"/>
        <v>SEK</v>
      </c>
      <c r="L9928" s="158" t="str">
        <f t="shared" si="932"/>
        <v>EURSEK45511</v>
      </c>
      <c r="M9928" s="160">
        <f t="shared" si="936"/>
        <v>45511</v>
      </c>
      <c r="N9928" s="158">
        <v>1</v>
      </c>
      <c r="O9928" s="158">
        <v>11.423500000000001</v>
      </c>
      <c r="P9928" s="161">
        <f t="shared" si="933"/>
        <v>11.423500000000001</v>
      </c>
    </row>
    <row r="9929" spans="9:16" x14ac:dyDescent="0.2">
      <c r="I9929" s="158">
        <f t="shared" si="931"/>
        <v>24</v>
      </c>
      <c r="J9929" s="158" t="str">
        <f t="shared" si="934"/>
        <v>EUR</v>
      </c>
      <c r="K9929" s="158" t="str">
        <f t="shared" si="935"/>
        <v>SEK</v>
      </c>
      <c r="L9929" s="158" t="str">
        <f t="shared" si="932"/>
        <v>EURSEK45512</v>
      </c>
      <c r="M9929" s="160">
        <f t="shared" si="936"/>
        <v>45512</v>
      </c>
      <c r="N9929" s="158">
        <v>1</v>
      </c>
      <c r="O9929" s="158">
        <v>11.4955</v>
      </c>
      <c r="P9929" s="161">
        <f t="shared" si="933"/>
        <v>11.4955</v>
      </c>
    </row>
    <row r="9930" spans="9:16" x14ac:dyDescent="0.2">
      <c r="I9930" s="158">
        <f t="shared" si="931"/>
        <v>24</v>
      </c>
      <c r="J9930" s="158" t="str">
        <f t="shared" si="934"/>
        <v>EUR</v>
      </c>
      <c r="K9930" s="158" t="str">
        <f t="shared" si="935"/>
        <v>SEK</v>
      </c>
      <c r="L9930" s="158" t="str">
        <f t="shared" si="932"/>
        <v>EURSEK45513</v>
      </c>
      <c r="M9930" s="160">
        <f t="shared" si="936"/>
        <v>45513</v>
      </c>
      <c r="N9930" s="158">
        <v>1</v>
      </c>
      <c r="O9930" s="158">
        <v>11.4955</v>
      </c>
      <c r="P9930" s="161">
        <f t="shared" si="933"/>
        <v>11.4955</v>
      </c>
    </row>
    <row r="9931" spans="9:16" x14ac:dyDescent="0.2">
      <c r="I9931" s="158">
        <f t="shared" si="931"/>
        <v>24</v>
      </c>
      <c r="J9931" s="158" t="str">
        <f t="shared" si="934"/>
        <v>EUR</v>
      </c>
      <c r="K9931" s="158" t="str">
        <f t="shared" si="935"/>
        <v>SEK</v>
      </c>
      <c r="L9931" s="158" t="str">
        <f t="shared" si="932"/>
        <v>EURSEK45514</v>
      </c>
      <c r="M9931" s="160">
        <f t="shared" si="936"/>
        <v>45514</v>
      </c>
      <c r="N9931" s="158">
        <v>1</v>
      </c>
      <c r="O9931" s="158">
        <v>11.4955</v>
      </c>
      <c r="P9931" s="161">
        <f t="shared" si="933"/>
        <v>11.4955</v>
      </c>
    </row>
    <row r="9932" spans="9:16" x14ac:dyDescent="0.2">
      <c r="I9932" s="158">
        <f t="shared" si="931"/>
        <v>24</v>
      </c>
      <c r="J9932" s="158" t="str">
        <f t="shared" si="934"/>
        <v>EUR</v>
      </c>
      <c r="K9932" s="158" t="str">
        <f t="shared" si="935"/>
        <v>SEK</v>
      </c>
      <c r="L9932" s="158" t="str">
        <f t="shared" si="932"/>
        <v>EURSEK45515</v>
      </c>
      <c r="M9932" s="160">
        <f t="shared" si="936"/>
        <v>45515</v>
      </c>
      <c r="N9932" s="158">
        <v>1</v>
      </c>
      <c r="O9932" s="158">
        <v>11.4955</v>
      </c>
      <c r="P9932" s="161">
        <f t="shared" si="933"/>
        <v>11.4955</v>
      </c>
    </row>
    <row r="9933" spans="9:16" x14ac:dyDescent="0.2">
      <c r="I9933" s="158">
        <f t="shared" si="931"/>
        <v>24</v>
      </c>
      <c r="J9933" s="158" t="str">
        <f t="shared" si="934"/>
        <v>EUR</v>
      </c>
      <c r="K9933" s="158" t="str">
        <f t="shared" si="935"/>
        <v>SEK</v>
      </c>
      <c r="L9933" s="158" t="str">
        <f t="shared" si="932"/>
        <v>EURSEK45516</v>
      </c>
      <c r="M9933" s="160">
        <f t="shared" si="936"/>
        <v>45516</v>
      </c>
      <c r="N9933" s="158">
        <v>1</v>
      </c>
      <c r="O9933" s="158">
        <v>11.493499999999999</v>
      </c>
      <c r="P9933" s="161">
        <f t="shared" si="933"/>
        <v>11.493499999999999</v>
      </c>
    </row>
    <row r="9934" spans="9:16" x14ac:dyDescent="0.2">
      <c r="I9934" s="158">
        <f t="shared" si="931"/>
        <v>24</v>
      </c>
      <c r="J9934" s="158" t="str">
        <f t="shared" si="934"/>
        <v>EUR</v>
      </c>
      <c r="K9934" s="158" t="str">
        <f t="shared" si="935"/>
        <v>SEK</v>
      </c>
      <c r="L9934" s="158" t="str">
        <f t="shared" si="932"/>
        <v>EURSEK45517</v>
      </c>
      <c r="M9934" s="160">
        <f t="shared" si="936"/>
        <v>45517</v>
      </c>
      <c r="N9934" s="158">
        <v>1</v>
      </c>
      <c r="O9934" s="158">
        <v>11.506</v>
      </c>
      <c r="P9934" s="161">
        <f t="shared" si="933"/>
        <v>11.506</v>
      </c>
    </row>
    <row r="9935" spans="9:16" x14ac:dyDescent="0.2">
      <c r="I9935" s="158">
        <f t="shared" si="931"/>
        <v>24</v>
      </c>
      <c r="J9935" s="158" t="str">
        <f t="shared" si="934"/>
        <v>EUR</v>
      </c>
      <c r="K9935" s="158" t="str">
        <f t="shared" si="935"/>
        <v>SEK</v>
      </c>
      <c r="L9935" s="158" t="str">
        <f t="shared" si="932"/>
        <v>EURSEK45518</v>
      </c>
      <c r="M9935" s="160">
        <f t="shared" si="936"/>
        <v>45518</v>
      </c>
      <c r="N9935" s="158">
        <v>1</v>
      </c>
      <c r="O9935" s="158">
        <v>11.484299999999999</v>
      </c>
      <c r="P9935" s="161">
        <f t="shared" si="933"/>
        <v>11.484299999999999</v>
      </c>
    </row>
    <row r="9936" spans="9:16" x14ac:dyDescent="0.2">
      <c r="I9936" s="158">
        <f t="shared" si="931"/>
        <v>24</v>
      </c>
      <c r="J9936" s="158" t="str">
        <f t="shared" si="934"/>
        <v>EUR</v>
      </c>
      <c r="K9936" s="158" t="str">
        <f t="shared" si="935"/>
        <v>SEK</v>
      </c>
      <c r="L9936" s="158" t="str">
        <f t="shared" si="932"/>
        <v>EURSEK45519</v>
      </c>
      <c r="M9936" s="160">
        <f t="shared" si="936"/>
        <v>45519</v>
      </c>
      <c r="N9936" s="158">
        <v>1</v>
      </c>
      <c r="O9936" s="158">
        <v>11.513500000000001</v>
      </c>
      <c r="P9936" s="161">
        <f t="shared" si="933"/>
        <v>11.513500000000001</v>
      </c>
    </row>
    <row r="9937" spans="9:16" x14ac:dyDescent="0.2">
      <c r="I9937" s="158">
        <f t="shared" si="931"/>
        <v>24</v>
      </c>
      <c r="J9937" s="158" t="str">
        <f t="shared" si="934"/>
        <v>EUR</v>
      </c>
      <c r="K9937" s="158" t="str">
        <f t="shared" si="935"/>
        <v>SEK</v>
      </c>
      <c r="L9937" s="158" t="str">
        <f t="shared" si="932"/>
        <v>EURSEK45520</v>
      </c>
      <c r="M9937" s="160">
        <f t="shared" si="936"/>
        <v>45520</v>
      </c>
      <c r="N9937" s="158">
        <v>1</v>
      </c>
      <c r="O9937" s="158">
        <v>11.5435</v>
      </c>
      <c r="P9937" s="161">
        <f t="shared" si="933"/>
        <v>11.5435</v>
      </c>
    </row>
    <row r="9938" spans="9:16" x14ac:dyDescent="0.2">
      <c r="I9938" s="158">
        <f t="shared" si="931"/>
        <v>24</v>
      </c>
      <c r="J9938" s="158" t="str">
        <f t="shared" si="934"/>
        <v>EUR</v>
      </c>
      <c r="K9938" s="158" t="str">
        <f t="shared" si="935"/>
        <v>SEK</v>
      </c>
      <c r="L9938" s="158" t="str">
        <f t="shared" si="932"/>
        <v>EURSEK45521</v>
      </c>
      <c r="M9938" s="160">
        <f t="shared" si="936"/>
        <v>45521</v>
      </c>
      <c r="N9938" s="158">
        <v>1</v>
      </c>
      <c r="O9938" s="158">
        <v>11.5435</v>
      </c>
      <c r="P9938" s="161">
        <f t="shared" si="933"/>
        <v>11.5435</v>
      </c>
    </row>
    <row r="9939" spans="9:16" x14ac:dyDescent="0.2">
      <c r="I9939" s="158">
        <f t="shared" si="931"/>
        <v>24</v>
      </c>
      <c r="J9939" s="158" t="str">
        <f t="shared" si="934"/>
        <v>EUR</v>
      </c>
      <c r="K9939" s="158" t="str">
        <f t="shared" si="935"/>
        <v>SEK</v>
      </c>
      <c r="L9939" s="158" t="str">
        <f t="shared" si="932"/>
        <v>EURSEK45522</v>
      </c>
      <c r="M9939" s="160">
        <f t="shared" si="936"/>
        <v>45522</v>
      </c>
      <c r="N9939" s="158">
        <v>1</v>
      </c>
      <c r="O9939" s="158">
        <v>11.5435</v>
      </c>
      <c r="P9939" s="161">
        <f t="shared" si="933"/>
        <v>11.5435</v>
      </c>
    </row>
    <row r="9940" spans="9:16" x14ac:dyDescent="0.2">
      <c r="I9940" s="158">
        <f t="shared" si="931"/>
        <v>24</v>
      </c>
      <c r="J9940" s="158" t="str">
        <f t="shared" si="934"/>
        <v>EUR</v>
      </c>
      <c r="K9940" s="158" t="str">
        <f t="shared" si="935"/>
        <v>SEK</v>
      </c>
      <c r="L9940" s="158" t="str">
        <f t="shared" si="932"/>
        <v>EURSEK45523</v>
      </c>
      <c r="M9940" s="160">
        <f t="shared" si="936"/>
        <v>45523</v>
      </c>
      <c r="N9940" s="158">
        <v>1</v>
      </c>
      <c r="O9940" s="158">
        <v>11.4871</v>
      </c>
      <c r="P9940" s="161">
        <f t="shared" si="933"/>
        <v>11.4871</v>
      </c>
    </row>
    <row r="9941" spans="9:16" x14ac:dyDescent="0.2">
      <c r="I9941" s="158">
        <f t="shared" si="931"/>
        <v>24</v>
      </c>
      <c r="J9941" s="158" t="str">
        <f t="shared" si="934"/>
        <v>EUR</v>
      </c>
      <c r="K9941" s="158" t="str">
        <f t="shared" si="935"/>
        <v>SEK</v>
      </c>
      <c r="L9941" s="158" t="str">
        <f t="shared" si="932"/>
        <v>EURSEK45524</v>
      </c>
      <c r="M9941" s="160">
        <f t="shared" si="936"/>
        <v>45524</v>
      </c>
      <c r="N9941" s="158">
        <v>1</v>
      </c>
      <c r="O9941" s="158">
        <v>11.3825</v>
      </c>
      <c r="P9941" s="161">
        <f t="shared" si="933"/>
        <v>11.3825</v>
      </c>
    </row>
    <row r="9942" spans="9:16" x14ac:dyDescent="0.2">
      <c r="I9942" s="158">
        <f t="shared" si="931"/>
        <v>24</v>
      </c>
      <c r="J9942" s="158" t="str">
        <f t="shared" si="934"/>
        <v>EUR</v>
      </c>
      <c r="K9942" s="158" t="str">
        <f t="shared" si="935"/>
        <v>SEK</v>
      </c>
      <c r="L9942" s="158" t="str">
        <f t="shared" si="932"/>
        <v>EURSEK45525</v>
      </c>
      <c r="M9942" s="160">
        <f t="shared" si="936"/>
        <v>45525</v>
      </c>
      <c r="N9942" s="158">
        <v>1</v>
      </c>
      <c r="O9942" s="158">
        <v>11.378</v>
      </c>
      <c r="P9942" s="161">
        <f t="shared" si="933"/>
        <v>11.378</v>
      </c>
    </row>
    <row r="9943" spans="9:16" x14ac:dyDescent="0.2">
      <c r="I9943" s="158">
        <f t="shared" si="931"/>
        <v>24</v>
      </c>
      <c r="J9943" s="158" t="str">
        <f t="shared" si="934"/>
        <v>EUR</v>
      </c>
      <c r="K9943" s="158" t="str">
        <f t="shared" si="935"/>
        <v>SEK</v>
      </c>
      <c r="L9943" s="158" t="str">
        <f t="shared" si="932"/>
        <v>EURSEK45526</v>
      </c>
      <c r="M9943" s="160">
        <f t="shared" si="936"/>
        <v>45526</v>
      </c>
      <c r="N9943" s="158">
        <v>1</v>
      </c>
      <c r="O9943" s="158">
        <v>11.391999999999999</v>
      </c>
      <c r="P9943" s="161">
        <f t="shared" si="933"/>
        <v>11.391999999999999</v>
      </c>
    </row>
    <row r="9944" spans="9:16" x14ac:dyDescent="0.2">
      <c r="I9944" s="158">
        <f t="shared" si="931"/>
        <v>24</v>
      </c>
      <c r="J9944" s="158" t="str">
        <f t="shared" si="934"/>
        <v>EUR</v>
      </c>
      <c r="K9944" s="158" t="str">
        <f t="shared" si="935"/>
        <v>SEK</v>
      </c>
      <c r="L9944" s="158" t="str">
        <f t="shared" si="932"/>
        <v>EURSEK45527</v>
      </c>
      <c r="M9944" s="160">
        <f t="shared" si="936"/>
        <v>45527</v>
      </c>
      <c r="N9944" s="158">
        <v>1</v>
      </c>
      <c r="O9944" s="158">
        <v>11.435499999999999</v>
      </c>
      <c r="P9944" s="161">
        <f t="shared" si="933"/>
        <v>11.435499999999999</v>
      </c>
    </row>
    <row r="9945" spans="9:16" x14ac:dyDescent="0.2">
      <c r="I9945" s="158">
        <f t="shared" si="931"/>
        <v>24</v>
      </c>
      <c r="J9945" s="158" t="str">
        <f t="shared" si="934"/>
        <v>EUR</v>
      </c>
      <c r="K9945" s="158" t="str">
        <f t="shared" si="935"/>
        <v>SEK</v>
      </c>
      <c r="L9945" s="158" t="str">
        <f t="shared" si="932"/>
        <v>EURSEK45528</v>
      </c>
      <c r="M9945" s="160">
        <f t="shared" si="936"/>
        <v>45528</v>
      </c>
      <c r="N9945" s="158">
        <v>1</v>
      </c>
      <c r="O9945" s="158">
        <v>11.435499999999999</v>
      </c>
      <c r="P9945" s="161">
        <f t="shared" si="933"/>
        <v>11.435499999999999</v>
      </c>
    </row>
    <row r="9946" spans="9:16" x14ac:dyDescent="0.2">
      <c r="I9946" s="158">
        <f t="shared" si="931"/>
        <v>24</v>
      </c>
      <c r="J9946" s="158" t="str">
        <f t="shared" si="934"/>
        <v>EUR</v>
      </c>
      <c r="K9946" s="158" t="str">
        <f t="shared" si="935"/>
        <v>SEK</v>
      </c>
      <c r="L9946" s="158" t="str">
        <f t="shared" si="932"/>
        <v>EURSEK45529</v>
      </c>
      <c r="M9946" s="160">
        <f t="shared" si="936"/>
        <v>45529</v>
      </c>
      <c r="N9946" s="158">
        <v>1</v>
      </c>
      <c r="O9946" s="158">
        <v>11.435499999999999</v>
      </c>
      <c r="P9946" s="161">
        <f t="shared" si="933"/>
        <v>11.435499999999999</v>
      </c>
    </row>
    <row r="9947" spans="9:16" x14ac:dyDescent="0.2">
      <c r="I9947" s="158">
        <f t="shared" si="931"/>
        <v>24</v>
      </c>
      <c r="J9947" s="158" t="str">
        <f t="shared" si="934"/>
        <v>EUR</v>
      </c>
      <c r="K9947" s="158" t="str">
        <f t="shared" si="935"/>
        <v>SEK</v>
      </c>
      <c r="L9947" s="158" t="str">
        <f t="shared" si="932"/>
        <v>EURSEK45530</v>
      </c>
      <c r="M9947" s="160">
        <f t="shared" si="936"/>
        <v>45530</v>
      </c>
      <c r="N9947" s="158">
        <v>1</v>
      </c>
      <c r="O9947" s="158">
        <v>11.403</v>
      </c>
      <c r="P9947" s="161">
        <f t="shared" si="933"/>
        <v>11.403</v>
      </c>
    </row>
    <row r="9948" spans="9:16" x14ac:dyDescent="0.2">
      <c r="I9948" s="158">
        <f t="shared" si="931"/>
        <v>24</v>
      </c>
      <c r="J9948" s="158" t="str">
        <f t="shared" si="934"/>
        <v>EUR</v>
      </c>
      <c r="K9948" s="158" t="str">
        <f t="shared" si="935"/>
        <v>SEK</v>
      </c>
      <c r="L9948" s="158" t="str">
        <f t="shared" si="932"/>
        <v>EURSEK45531</v>
      </c>
      <c r="M9948" s="160">
        <f t="shared" si="936"/>
        <v>45531</v>
      </c>
      <c r="N9948" s="158">
        <v>1</v>
      </c>
      <c r="O9948" s="158">
        <v>11.3758</v>
      </c>
      <c r="P9948" s="161">
        <f t="shared" si="933"/>
        <v>11.3758</v>
      </c>
    </row>
    <row r="9949" spans="9:16" x14ac:dyDescent="0.2">
      <c r="I9949" s="158">
        <f t="shared" si="931"/>
        <v>24</v>
      </c>
      <c r="J9949" s="158" t="str">
        <f t="shared" si="934"/>
        <v>EUR</v>
      </c>
      <c r="K9949" s="158" t="str">
        <f t="shared" si="935"/>
        <v>SEK</v>
      </c>
      <c r="L9949" s="158" t="str">
        <f t="shared" si="932"/>
        <v>EURSEK45532</v>
      </c>
      <c r="M9949" s="160">
        <f t="shared" si="936"/>
        <v>45532</v>
      </c>
      <c r="N9949" s="158">
        <v>1</v>
      </c>
      <c r="O9949" s="158">
        <v>11.335000000000001</v>
      </c>
      <c r="P9949" s="161">
        <f t="shared" si="933"/>
        <v>11.335000000000001</v>
      </c>
    </row>
    <row r="9950" spans="9:16" x14ac:dyDescent="0.2">
      <c r="I9950" s="158">
        <f t="shared" si="931"/>
        <v>24</v>
      </c>
      <c r="J9950" s="158" t="str">
        <f t="shared" si="934"/>
        <v>EUR</v>
      </c>
      <c r="K9950" s="158" t="str">
        <f t="shared" si="935"/>
        <v>SEK</v>
      </c>
      <c r="L9950" s="158" t="str">
        <f t="shared" si="932"/>
        <v>EURSEK45533</v>
      </c>
      <c r="M9950" s="160">
        <f t="shared" si="936"/>
        <v>45533</v>
      </c>
      <c r="N9950" s="158">
        <v>1</v>
      </c>
      <c r="O9950" s="158">
        <v>11.345499999999999</v>
      </c>
      <c r="P9950" s="161">
        <f t="shared" si="933"/>
        <v>11.345499999999999</v>
      </c>
    </row>
    <row r="9951" spans="9:16" x14ac:dyDescent="0.2">
      <c r="I9951" s="158">
        <f t="shared" si="931"/>
        <v>24</v>
      </c>
      <c r="J9951" s="158" t="str">
        <f t="shared" si="934"/>
        <v>EUR</v>
      </c>
      <c r="K9951" s="158" t="str">
        <f t="shared" si="935"/>
        <v>SEK</v>
      </c>
      <c r="L9951" s="158" t="str">
        <f t="shared" si="932"/>
        <v>EURSEK45534</v>
      </c>
      <c r="M9951" s="160">
        <f t="shared" si="936"/>
        <v>45534</v>
      </c>
      <c r="N9951" s="158">
        <v>1</v>
      </c>
      <c r="O9951" s="158">
        <v>11.3355</v>
      </c>
      <c r="P9951" s="161">
        <f t="shared" si="933"/>
        <v>11.3355</v>
      </c>
    </row>
    <row r="9952" spans="9:16" x14ac:dyDescent="0.2">
      <c r="I9952" s="158">
        <f t="shared" si="931"/>
        <v>24</v>
      </c>
      <c r="J9952" s="158" t="str">
        <f t="shared" si="934"/>
        <v>EUR</v>
      </c>
      <c r="K9952" s="158" t="str">
        <f t="shared" si="935"/>
        <v>SEK</v>
      </c>
      <c r="L9952" s="158" t="str">
        <f t="shared" si="932"/>
        <v>EURSEK45535</v>
      </c>
      <c r="M9952" s="160">
        <f t="shared" si="936"/>
        <v>45535</v>
      </c>
      <c r="N9952" s="158">
        <v>1</v>
      </c>
      <c r="O9952" s="158">
        <v>11.3355</v>
      </c>
      <c r="P9952" s="161">
        <f t="shared" si="933"/>
        <v>11.3355</v>
      </c>
    </row>
    <row r="9953" spans="9:16" x14ac:dyDescent="0.2">
      <c r="I9953" s="158">
        <f t="shared" si="931"/>
        <v>24</v>
      </c>
      <c r="J9953" s="158" t="str">
        <f t="shared" si="934"/>
        <v>EUR</v>
      </c>
      <c r="K9953" s="158" t="str">
        <f t="shared" si="935"/>
        <v>SEK</v>
      </c>
      <c r="L9953" s="158" t="str">
        <f t="shared" si="932"/>
        <v>EURSEK45536</v>
      </c>
      <c r="M9953" s="160">
        <f t="shared" si="936"/>
        <v>45536</v>
      </c>
      <c r="N9953" s="158">
        <v>1</v>
      </c>
      <c r="O9953" s="158">
        <v>11.3355</v>
      </c>
      <c r="P9953" s="161">
        <f t="shared" si="933"/>
        <v>11.3355</v>
      </c>
    </row>
    <row r="9954" spans="9:16" x14ac:dyDescent="0.2">
      <c r="I9954" s="158">
        <f t="shared" si="931"/>
        <v>24</v>
      </c>
      <c r="J9954" s="158" t="str">
        <f t="shared" si="934"/>
        <v>EUR</v>
      </c>
      <c r="K9954" s="158" t="str">
        <f t="shared" si="935"/>
        <v>SEK</v>
      </c>
      <c r="L9954" s="158" t="str">
        <f t="shared" si="932"/>
        <v>EURSEK45537</v>
      </c>
      <c r="M9954" s="160">
        <f t="shared" si="936"/>
        <v>45537</v>
      </c>
      <c r="N9954" s="158">
        <v>1</v>
      </c>
      <c r="O9954" s="158">
        <v>11.351000000000001</v>
      </c>
      <c r="P9954" s="161">
        <f t="shared" si="933"/>
        <v>11.351000000000001</v>
      </c>
    </row>
    <row r="9955" spans="9:16" x14ac:dyDescent="0.2">
      <c r="I9955" s="158">
        <f t="shared" si="931"/>
        <v>24</v>
      </c>
      <c r="J9955" s="158" t="str">
        <f t="shared" si="934"/>
        <v>EUR</v>
      </c>
      <c r="K9955" s="158" t="str">
        <f t="shared" si="935"/>
        <v>SEK</v>
      </c>
      <c r="L9955" s="158" t="str">
        <f t="shared" si="932"/>
        <v>EURSEK45538</v>
      </c>
      <c r="M9955" s="160">
        <f t="shared" si="936"/>
        <v>45538</v>
      </c>
      <c r="N9955" s="158">
        <v>1</v>
      </c>
      <c r="O9955" s="158">
        <v>11.372</v>
      </c>
      <c r="P9955" s="161">
        <f t="shared" si="933"/>
        <v>11.372</v>
      </c>
    </row>
    <row r="9956" spans="9:16" x14ac:dyDescent="0.2">
      <c r="I9956" s="158">
        <f t="shared" si="931"/>
        <v>24</v>
      </c>
      <c r="J9956" s="158" t="str">
        <f t="shared" si="934"/>
        <v>EUR</v>
      </c>
      <c r="K9956" s="158" t="str">
        <f t="shared" si="935"/>
        <v>SEK</v>
      </c>
      <c r="L9956" s="158" t="str">
        <f t="shared" si="932"/>
        <v>EURSEK45539</v>
      </c>
      <c r="M9956" s="160">
        <f t="shared" si="936"/>
        <v>45539</v>
      </c>
      <c r="N9956" s="158">
        <v>1</v>
      </c>
      <c r="O9956" s="158">
        <v>11.411</v>
      </c>
      <c r="P9956" s="161">
        <f t="shared" si="933"/>
        <v>11.411</v>
      </c>
    </row>
    <row r="9957" spans="9:16" x14ac:dyDescent="0.2">
      <c r="I9957" s="158">
        <f t="shared" si="931"/>
        <v>24</v>
      </c>
      <c r="J9957" s="158" t="str">
        <f t="shared" si="934"/>
        <v>EUR</v>
      </c>
      <c r="K9957" s="158" t="str">
        <f t="shared" si="935"/>
        <v>SEK</v>
      </c>
      <c r="L9957" s="158" t="str">
        <f t="shared" si="932"/>
        <v>EURSEK45540</v>
      </c>
      <c r="M9957" s="160">
        <f t="shared" si="936"/>
        <v>45540</v>
      </c>
      <c r="N9957" s="158">
        <v>1</v>
      </c>
      <c r="O9957" s="158">
        <v>11.3995</v>
      </c>
      <c r="P9957" s="161">
        <f t="shared" si="933"/>
        <v>11.3995</v>
      </c>
    </row>
    <row r="9958" spans="9:16" x14ac:dyDescent="0.2">
      <c r="I9958" s="158">
        <f t="shared" si="931"/>
        <v>24</v>
      </c>
      <c r="J9958" s="158" t="str">
        <f t="shared" si="934"/>
        <v>EUR</v>
      </c>
      <c r="K9958" s="158" t="str">
        <f t="shared" si="935"/>
        <v>SEK</v>
      </c>
      <c r="L9958" s="158" t="str">
        <f t="shared" si="932"/>
        <v>EURSEK45541</v>
      </c>
      <c r="M9958" s="160">
        <f t="shared" si="936"/>
        <v>45541</v>
      </c>
      <c r="N9958" s="158">
        <v>1</v>
      </c>
      <c r="O9958" s="158">
        <v>11.3698</v>
      </c>
      <c r="P9958" s="161">
        <f t="shared" si="933"/>
        <v>11.3698</v>
      </c>
    </row>
    <row r="9959" spans="9:16" x14ac:dyDescent="0.2">
      <c r="I9959" s="158">
        <f t="shared" si="931"/>
        <v>24</v>
      </c>
      <c r="J9959" s="158" t="str">
        <f t="shared" si="934"/>
        <v>EUR</v>
      </c>
      <c r="K9959" s="158" t="str">
        <f t="shared" si="935"/>
        <v>SEK</v>
      </c>
      <c r="L9959" s="158" t="str">
        <f t="shared" si="932"/>
        <v>EURSEK45542</v>
      </c>
      <c r="M9959" s="160">
        <f t="shared" si="936"/>
        <v>45542</v>
      </c>
      <c r="N9959" s="158">
        <v>1</v>
      </c>
      <c r="O9959" s="158">
        <v>11.3698</v>
      </c>
      <c r="P9959" s="161">
        <f t="shared" si="933"/>
        <v>11.3698</v>
      </c>
    </row>
    <row r="9960" spans="9:16" x14ac:dyDescent="0.2">
      <c r="I9960" s="158">
        <f t="shared" si="931"/>
        <v>24</v>
      </c>
      <c r="J9960" s="158" t="str">
        <f t="shared" si="934"/>
        <v>EUR</v>
      </c>
      <c r="K9960" s="158" t="str">
        <f t="shared" si="935"/>
        <v>SEK</v>
      </c>
      <c r="L9960" s="158" t="str">
        <f t="shared" si="932"/>
        <v>EURSEK45543</v>
      </c>
      <c r="M9960" s="160">
        <f t="shared" si="936"/>
        <v>45543</v>
      </c>
      <c r="N9960" s="158">
        <v>1</v>
      </c>
      <c r="O9960" s="158">
        <v>11.3698</v>
      </c>
      <c r="P9960" s="161">
        <f t="shared" si="933"/>
        <v>11.3698</v>
      </c>
    </row>
    <row r="9961" spans="9:16" x14ac:dyDescent="0.2">
      <c r="I9961" s="158">
        <f t="shared" si="931"/>
        <v>24</v>
      </c>
      <c r="J9961" s="158" t="str">
        <f t="shared" si="934"/>
        <v>EUR</v>
      </c>
      <c r="K9961" s="158" t="str">
        <f t="shared" si="935"/>
        <v>SEK</v>
      </c>
      <c r="L9961" s="158" t="str">
        <f t="shared" si="932"/>
        <v>EURSEK45544</v>
      </c>
      <c r="M9961" s="160">
        <f t="shared" si="936"/>
        <v>45544</v>
      </c>
      <c r="N9961" s="158">
        <v>1</v>
      </c>
      <c r="O9961" s="158">
        <v>11.455</v>
      </c>
      <c r="P9961" s="161">
        <f t="shared" si="933"/>
        <v>11.455</v>
      </c>
    </row>
    <row r="9962" spans="9:16" x14ac:dyDescent="0.2">
      <c r="I9962" s="158">
        <f t="shared" ref="I9962:I10025" si="937">IF(M9961=$G$2,I9961+1,I9961)</f>
        <v>24</v>
      </c>
      <c r="J9962" s="158" t="str">
        <f t="shared" si="934"/>
        <v>EUR</v>
      </c>
      <c r="K9962" s="158" t="str">
        <f t="shared" si="935"/>
        <v>SEK</v>
      </c>
      <c r="L9962" s="158" t="str">
        <f t="shared" si="932"/>
        <v>EURSEK45545</v>
      </c>
      <c r="M9962" s="160">
        <f t="shared" si="936"/>
        <v>45545</v>
      </c>
      <c r="N9962" s="158">
        <v>1</v>
      </c>
      <c r="O9962" s="158">
        <v>11.435499999999999</v>
      </c>
      <c r="P9962" s="161">
        <f t="shared" si="933"/>
        <v>11.435499999999999</v>
      </c>
    </row>
    <row r="9963" spans="9:16" x14ac:dyDescent="0.2">
      <c r="I9963" s="158">
        <f t="shared" si="937"/>
        <v>24</v>
      </c>
      <c r="J9963" s="158" t="str">
        <f t="shared" si="934"/>
        <v>EUR</v>
      </c>
      <c r="K9963" s="158" t="str">
        <f t="shared" si="935"/>
        <v>SEK</v>
      </c>
      <c r="L9963" s="158" t="str">
        <f t="shared" si="932"/>
        <v>EURSEK45546</v>
      </c>
      <c r="M9963" s="160">
        <f t="shared" si="936"/>
        <v>45546</v>
      </c>
      <c r="N9963" s="158">
        <v>1</v>
      </c>
      <c r="O9963" s="158">
        <v>11.435</v>
      </c>
      <c r="P9963" s="161">
        <f t="shared" si="933"/>
        <v>11.435</v>
      </c>
    </row>
    <row r="9964" spans="9:16" x14ac:dyDescent="0.2">
      <c r="I9964" s="158">
        <f t="shared" si="937"/>
        <v>24</v>
      </c>
      <c r="J9964" s="158" t="str">
        <f t="shared" si="934"/>
        <v>EUR</v>
      </c>
      <c r="K9964" s="158" t="str">
        <f t="shared" si="935"/>
        <v>SEK</v>
      </c>
      <c r="L9964" s="158" t="str">
        <f t="shared" si="932"/>
        <v>EURSEK45547</v>
      </c>
      <c r="M9964" s="160">
        <f t="shared" si="936"/>
        <v>45547</v>
      </c>
      <c r="N9964" s="158">
        <v>1</v>
      </c>
      <c r="O9964" s="158">
        <v>11.414</v>
      </c>
      <c r="P9964" s="161">
        <f t="shared" si="933"/>
        <v>11.414</v>
      </c>
    </row>
    <row r="9965" spans="9:16" x14ac:dyDescent="0.2">
      <c r="I9965" s="158">
        <f t="shared" si="937"/>
        <v>24</v>
      </c>
      <c r="J9965" s="158" t="str">
        <f t="shared" si="934"/>
        <v>EUR</v>
      </c>
      <c r="K9965" s="158" t="str">
        <f t="shared" si="935"/>
        <v>SEK</v>
      </c>
      <c r="L9965" s="158" t="str">
        <f t="shared" si="932"/>
        <v>EURSEK45548</v>
      </c>
      <c r="M9965" s="160">
        <f t="shared" si="936"/>
        <v>45548</v>
      </c>
      <c r="N9965" s="158">
        <v>1</v>
      </c>
      <c r="O9965" s="158">
        <v>11.3635</v>
      </c>
      <c r="P9965" s="161">
        <f t="shared" si="933"/>
        <v>11.3635</v>
      </c>
    </row>
    <row r="9966" spans="9:16" x14ac:dyDescent="0.2">
      <c r="I9966" s="158">
        <f t="shared" si="937"/>
        <v>24</v>
      </c>
      <c r="J9966" s="158" t="str">
        <f t="shared" si="934"/>
        <v>EUR</v>
      </c>
      <c r="K9966" s="158" t="str">
        <f t="shared" si="935"/>
        <v>SEK</v>
      </c>
      <c r="L9966" s="158" t="str">
        <f t="shared" si="932"/>
        <v>EURSEK45549</v>
      </c>
      <c r="M9966" s="160">
        <f t="shared" si="936"/>
        <v>45549</v>
      </c>
      <c r="N9966" s="158">
        <v>1</v>
      </c>
      <c r="O9966" s="158">
        <v>11.3635</v>
      </c>
      <c r="P9966" s="161">
        <f t="shared" si="933"/>
        <v>11.3635</v>
      </c>
    </row>
    <row r="9967" spans="9:16" x14ac:dyDescent="0.2">
      <c r="I9967" s="158">
        <f t="shared" si="937"/>
        <v>24</v>
      </c>
      <c r="J9967" s="158" t="str">
        <f t="shared" si="934"/>
        <v>EUR</v>
      </c>
      <c r="K9967" s="158" t="str">
        <f t="shared" si="935"/>
        <v>SEK</v>
      </c>
      <c r="L9967" s="158" t="str">
        <f t="shared" si="932"/>
        <v>EURSEK45550</v>
      </c>
      <c r="M9967" s="160">
        <f t="shared" si="936"/>
        <v>45550</v>
      </c>
      <c r="N9967" s="158">
        <v>1</v>
      </c>
      <c r="O9967" s="158">
        <v>11.3635</v>
      </c>
      <c r="P9967" s="161">
        <f t="shared" si="933"/>
        <v>11.3635</v>
      </c>
    </row>
    <row r="9968" spans="9:16" x14ac:dyDescent="0.2">
      <c r="I9968" s="158">
        <f t="shared" si="937"/>
        <v>24</v>
      </c>
      <c r="J9968" s="158" t="str">
        <f t="shared" si="934"/>
        <v>EUR</v>
      </c>
      <c r="K9968" s="158" t="str">
        <f t="shared" si="935"/>
        <v>SEK</v>
      </c>
      <c r="L9968" s="158" t="str">
        <f t="shared" si="932"/>
        <v>EURSEK45551</v>
      </c>
      <c r="M9968" s="160">
        <f t="shared" si="936"/>
        <v>45551</v>
      </c>
      <c r="N9968" s="158">
        <v>1</v>
      </c>
      <c r="O9968" s="158">
        <v>11.3195</v>
      </c>
      <c r="P9968" s="161">
        <f t="shared" si="933"/>
        <v>11.3195</v>
      </c>
    </row>
    <row r="9969" spans="9:16" x14ac:dyDescent="0.2">
      <c r="I9969" s="158">
        <f t="shared" si="937"/>
        <v>24</v>
      </c>
      <c r="J9969" s="158" t="str">
        <f t="shared" si="934"/>
        <v>EUR</v>
      </c>
      <c r="K9969" s="158" t="str">
        <f t="shared" si="935"/>
        <v>SEK</v>
      </c>
      <c r="L9969" s="158" t="str">
        <f t="shared" si="932"/>
        <v>EURSEK45552</v>
      </c>
      <c r="M9969" s="160">
        <f t="shared" si="936"/>
        <v>45552</v>
      </c>
      <c r="N9969" s="158">
        <v>1</v>
      </c>
      <c r="O9969" s="158">
        <v>11.3245</v>
      </c>
      <c r="P9969" s="161">
        <f t="shared" si="933"/>
        <v>11.3245</v>
      </c>
    </row>
    <row r="9970" spans="9:16" x14ac:dyDescent="0.2">
      <c r="I9970" s="158">
        <f t="shared" si="937"/>
        <v>24</v>
      </c>
      <c r="J9970" s="158" t="str">
        <f t="shared" si="934"/>
        <v>EUR</v>
      </c>
      <c r="K9970" s="158" t="str">
        <f t="shared" si="935"/>
        <v>SEK</v>
      </c>
      <c r="L9970" s="158" t="str">
        <f t="shared" si="932"/>
        <v>EURSEK45553</v>
      </c>
      <c r="M9970" s="160">
        <f t="shared" si="936"/>
        <v>45553</v>
      </c>
      <c r="N9970" s="158">
        <v>1</v>
      </c>
      <c r="O9970" s="158">
        <v>11.324</v>
      </c>
      <c r="P9970" s="161">
        <f t="shared" si="933"/>
        <v>11.324</v>
      </c>
    </row>
    <row r="9971" spans="9:16" x14ac:dyDescent="0.2">
      <c r="I9971" s="158">
        <f t="shared" si="937"/>
        <v>24</v>
      </c>
      <c r="J9971" s="158" t="str">
        <f t="shared" si="934"/>
        <v>EUR</v>
      </c>
      <c r="K9971" s="158" t="str">
        <f t="shared" si="935"/>
        <v>SEK</v>
      </c>
      <c r="L9971" s="158" t="str">
        <f t="shared" si="932"/>
        <v>EURSEK45554</v>
      </c>
      <c r="M9971" s="160">
        <f t="shared" si="936"/>
        <v>45554</v>
      </c>
      <c r="N9971" s="158">
        <v>1</v>
      </c>
      <c r="O9971" s="158">
        <v>11.317500000000001</v>
      </c>
      <c r="P9971" s="161">
        <f t="shared" si="933"/>
        <v>11.317500000000001</v>
      </c>
    </row>
    <row r="9972" spans="9:16" x14ac:dyDescent="0.2">
      <c r="I9972" s="158">
        <f t="shared" si="937"/>
        <v>24</v>
      </c>
      <c r="J9972" s="158" t="str">
        <f t="shared" si="934"/>
        <v>EUR</v>
      </c>
      <c r="K9972" s="158" t="str">
        <f t="shared" si="935"/>
        <v>SEK</v>
      </c>
      <c r="L9972" s="158" t="str">
        <f t="shared" si="932"/>
        <v>EURSEK45555</v>
      </c>
      <c r="M9972" s="160">
        <f t="shared" si="936"/>
        <v>45555</v>
      </c>
      <c r="N9972" s="158">
        <v>1</v>
      </c>
      <c r="O9972" s="158">
        <v>11.381</v>
      </c>
      <c r="P9972" s="161">
        <f t="shared" si="933"/>
        <v>11.381</v>
      </c>
    </row>
    <row r="9973" spans="9:16" x14ac:dyDescent="0.2">
      <c r="I9973" s="158">
        <f t="shared" si="937"/>
        <v>24</v>
      </c>
      <c r="J9973" s="158" t="str">
        <f t="shared" si="934"/>
        <v>EUR</v>
      </c>
      <c r="K9973" s="158" t="str">
        <f t="shared" si="935"/>
        <v>SEK</v>
      </c>
      <c r="L9973" s="158" t="str">
        <f t="shared" si="932"/>
        <v>EURSEK45556</v>
      </c>
      <c r="M9973" s="160">
        <f t="shared" si="936"/>
        <v>45556</v>
      </c>
      <c r="N9973" s="158">
        <v>1</v>
      </c>
      <c r="O9973" s="158">
        <v>11.381</v>
      </c>
      <c r="P9973" s="161">
        <f t="shared" si="933"/>
        <v>11.381</v>
      </c>
    </row>
    <row r="9974" spans="9:16" x14ac:dyDescent="0.2">
      <c r="I9974" s="158">
        <f t="shared" si="937"/>
        <v>24</v>
      </c>
      <c r="J9974" s="158" t="str">
        <f t="shared" si="934"/>
        <v>EUR</v>
      </c>
      <c r="K9974" s="158" t="str">
        <f t="shared" si="935"/>
        <v>SEK</v>
      </c>
      <c r="L9974" s="158" t="str">
        <f t="shared" si="932"/>
        <v>EURSEK45557</v>
      </c>
      <c r="M9974" s="160">
        <f t="shared" si="936"/>
        <v>45557</v>
      </c>
      <c r="N9974" s="158">
        <v>1</v>
      </c>
      <c r="O9974" s="158">
        <v>11.381</v>
      </c>
      <c r="P9974" s="161">
        <f t="shared" si="933"/>
        <v>11.381</v>
      </c>
    </row>
    <row r="9975" spans="9:16" x14ac:dyDescent="0.2">
      <c r="I9975" s="158">
        <f t="shared" si="937"/>
        <v>24</v>
      </c>
      <c r="J9975" s="158" t="str">
        <f t="shared" si="934"/>
        <v>EUR</v>
      </c>
      <c r="K9975" s="158" t="str">
        <f t="shared" si="935"/>
        <v>SEK</v>
      </c>
      <c r="L9975" s="158" t="str">
        <f t="shared" si="932"/>
        <v>EURSEK45558</v>
      </c>
      <c r="M9975" s="160">
        <f t="shared" si="936"/>
        <v>45558</v>
      </c>
      <c r="N9975" s="158">
        <v>1</v>
      </c>
      <c r="O9975" s="158">
        <v>11.362</v>
      </c>
      <c r="P9975" s="161">
        <f t="shared" si="933"/>
        <v>11.362</v>
      </c>
    </row>
    <row r="9976" spans="9:16" x14ac:dyDescent="0.2">
      <c r="I9976" s="158">
        <f t="shared" si="937"/>
        <v>24</v>
      </c>
      <c r="J9976" s="158" t="str">
        <f t="shared" si="934"/>
        <v>EUR</v>
      </c>
      <c r="K9976" s="158" t="str">
        <f t="shared" si="935"/>
        <v>SEK</v>
      </c>
      <c r="L9976" s="158" t="str">
        <f t="shared" si="932"/>
        <v>EURSEK45559</v>
      </c>
      <c r="M9976" s="160">
        <f t="shared" si="936"/>
        <v>45559</v>
      </c>
      <c r="N9976" s="158">
        <v>1</v>
      </c>
      <c r="O9976" s="158">
        <v>11.2935</v>
      </c>
      <c r="P9976" s="161">
        <f t="shared" si="933"/>
        <v>11.2935</v>
      </c>
    </row>
    <row r="9977" spans="9:16" x14ac:dyDescent="0.2">
      <c r="I9977" s="158">
        <f t="shared" si="937"/>
        <v>24</v>
      </c>
      <c r="J9977" s="158" t="str">
        <f t="shared" si="934"/>
        <v>EUR</v>
      </c>
      <c r="K9977" s="158" t="str">
        <f t="shared" si="935"/>
        <v>SEK</v>
      </c>
      <c r="L9977" s="158" t="str">
        <f t="shared" si="932"/>
        <v>EURSEK45560</v>
      </c>
      <c r="M9977" s="160">
        <f t="shared" si="936"/>
        <v>45560</v>
      </c>
      <c r="N9977" s="158">
        <v>1</v>
      </c>
      <c r="O9977" s="158">
        <v>11.311</v>
      </c>
      <c r="P9977" s="161">
        <f t="shared" si="933"/>
        <v>11.311</v>
      </c>
    </row>
    <row r="9978" spans="9:16" x14ac:dyDescent="0.2">
      <c r="I9978" s="158">
        <f t="shared" si="937"/>
        <v>24</v>
      </c>
      <c r="J9978" s="158" t="str">
        <f t="shared" si="934"/>
        <v>EUR</v>
      </c>
      <c r="K9978" s="158" t="str">
        <f t="shared" si="935"/>
        <v>SEK</v>
      </c>
      <c r="L9978" s="158" t="str">
        <f t="shared" si="932"/>
        <v>EURSEK45561</v>
      </c>
      <c r="M9978" s="160">
        <f t="shared" si="936"/>
        <v>45561</v>
      </c>
      <c r="N9978" s="158">
        <v>1</v>
      </c>
      <c r="O9978" s="158">
        <v>11.3</v>
      </c>
      <c r="P9978" s="161">
        <f t="shared" si="933"/>
        <v>11.3</v>
      </c>
    </row>
    <row r="9979" spans="9:16" x14ac:dyDescent="0.2">
      <c r="I9979" s="158">
        <f t="shared" si="937"/>
        <v>24</v>
      </c>
      <c r="J9979" s="158" t="str">
        <f t="shared" si="934"/>
        <v>EUR</v>
      </c>
      <c r="K9979" s="158" t="str">
        <f t="shared" si="935"/>
        <v>SEK</v>
      </c>
      <c r="L9979" s="158" t="str">
        <f t="shared" si="932"/>
        <v>EURSEK45562</v>
      </c>
      <c r="M9979" s="160">
        <f t="shared" si="936"/>
        <v>45562</v>
      </c>
      <c r="N9979" s="158">
        <v>1</v>
      </c>
      <c r="O9979" s="158">
        <v>11.273</v>
      </c>
      <c r="P9979" s="161">
        <f t="shared" si="933"/>
        <v>11.273</v>
      </c>
    </row>
    <row r="9980" spans="9:16" x14ac:dyDescent="0.2">
      <c r="I9980" s="158">
        <f t="shared" si="937"/>
        <v>24</v>
      </c>
      <c r="J9980" s="158" t="str">
        <f t="shared" si="934"/>
        <v>EUR</v>
      </c>
      <c r="K9980" s="158" t="str">
        <f t="shared" si="935"/>
        <v>SEK</v>
      </c>
      <c r="L9980" s="158" t="str">
        <f t="shared" si="932"/>
        <v>EURSEK45563</v>
      </c>
      <c r="M9980" s="160">
        <f t="shared" si="936"/>
        <v>45563</v>
      </c>
      <c r="N9980" s="158">
        <v>1</v>
      </c>
      <c r="O9980" s="158">
        <v>11.273</v>
      </c>
      <c r="P9980" s="161">
        <f t="shared" si="933"/>
        <v>11.273</v>
      </c>
    </row>
    <row r="9981" spans="9:16" x14ac:dyDescent="0.2">
      <c r="I9981" s="158">
        <f t="shared" si="937"/>
        <v>24</v>
      </c>
      <c r="J9981" s="158" t="str">
        <f t="shared" si="934"/>
        <v>EUR</v>
      </c>
      <c r="K9981" s="158" t="str">
        <f t="shared" si="935"/>
        <v>SEK</v>
      </c>
      <c r="L9981" s="158" t="str">
        <f t="shared" si="932"/>
        <v>EURSEK45564</v>
      </c>
      <c r="M9981" s="160">
        <f t="shared" si="936"/>
        <v>45564</v>
      </c>
      <c r="N9981" s="158">
        <v>1</v>
      </c>
      <c r="O9981" s="158">
        <v>11.273</v>
      </c>
      <c r="P9981" s="161">
        <f t="shared" si="933"/>
        <v>11.273</v>
      </c>
    </row>
    <row r="9982" spans="9:16" x14ac:dyDescent="0.2">
      <c r="I9982" s="158">
        <f t="shared" si="937"/>
        <v>24</v>
      </c>
      <c r="J9982" s="158" t="str">
        <f t="shared" si="934"/>
        <v>EUR</v>
      </c>
      <c r="K9982" s="158" t="str">
        <f t="shared" si="935"/>
        <v>SEK</v>
      </c>
      <c r="L9982" s="158" t="str">
        <f t="shared" si="932"/>
        <v>EURSEK45565</v>
      </c>
      <c r="M9982" s="160">
        <f t="shared" si="936"/>
        <v>45565</v>
      </c>
      <c r="N9982" s="158">
        <v>1</v>
      </c>
      <c r="O9982" s="158">
        <v>11.3</v>
      </c>
      <c r="P9982" s="161">
        <f t="shared" si="933"/>
        <v>11.3</v>
      </c>
    </row>
    <row r="9983" spans="9:16" x14ac:dyDescent="0.2">
      <c r="I9983" s="158">
        <f t="shared" si="937"/>
        <v>24</v>
      </c>
      <c r="J9983" s="158" t="str">
        <f t="shared" si="934"/>
        <v>EUR</v>
      </c>
      <c r="K9983" s="158" t="str">
        <f t="shared" si="935"/>
        <v>SEK</v>
      </c>
      <c r="L9983" s="158" t="str">
        <f t="shared" si="932"/>
        <v>EURSEK45566</v>
      </c>
      <c r="M9983" s="160">
        <f t="shared" si="936"/>
        <v>45566</v>
      </c>
      <c r="N9983" s="158">
        <v>1</v>
      </c>
      <c r="O9983" s="158">
        <v>11.314500000000001</v>
      </c>
      <c r="P9983" s="161">
        <f t="shared" si="933"/>
        <v>11.314500000000001</v>
      </c>
    </row>
    <row r="9984" spans="9:16" x14ac:dyDescent="0.2">
      <c r="I9984" s="158">
        <f t="shared" si="937"/>
        <v>24</v>
      </c>
      <c r="J9984" s="158" t="str">
        <f t="shared" si="934"/>
        <v>EUR</v>
      </c>
      <c r="K9984" s="158" t="str">
        <f t="shared" si="935"/>
        <v>SEK</v>
      </c>
      <c r="L9984" s="158" t="str">
        <f t="shared" si="932"/>
        <v>EURSEK45567</v>
      </c>
      <c r="M9984" s="160">
        <f t="shared" si="936"/>
        <v>45567</v>
      </c>
      <c r="N9984" s="158">
        <v>1</v>
      </c>
      <c r="O9984" s="158">
        <v>11.349500000000001</v>
      </c>
      <c r="P9984" s="161">
        <f t="shared" si="933"/>
        <v>11.349500000000001</v>
      </c>
    </row>
    <row r="9985" spans="9:16" x14ac:dyDescent="0.2">
      <c r="I9985" s="158">
        <f t="shared" si="937"/>
        <v>24</v>
      </c>
      <c r="J9985" s="158" t="str">
        <f t="shared" si="934"/>
        <v>EUR</v>
      </c>
      <c r="K9985" s="158" t="str">
        <f t="shared" si="935"/>
        <v>SEK</v>
      </c>
      <c r="L9985" s="158" t="str">
        <f t="shared" si="932"/>
        <v>EURSEK45568</v>
      </c>
      <c r="M9985" s="160">
        <f t="shared" si="936"/>
        <v>45568</v>
      </c>
      <c r="N9985" s="158">
        <v>1</v>
      </c>
      <c r="O9985" s="158">
        <v>11.361000000000001</v>
      </c>
      <c r="P9985" s="161">
        <f t="shared" si="933"/>
        <v>11.361000000000001</v>
      </c>
    </row>
    <row r="9986" spans="9:16" x14ac:dyDescent="0.2">
      <c r="I9986" s="158">
        <f t="shared" si="937"/>
        <v>24</v>
      </c>
      <c r="J9986" s="158" t="str">
        <f t="shared" si="934"/>
        <v>EUR</v>
      </c>
      <c r="K9986" s="158" t="str">
        <f t="shared" si="935"/>
        <v>SEK</v>
      </c>
      <c r="L9986" s="158" t="str">
        <f t="shared" si="932"/>
        <v>EURSEK45569</v>
      </c>
      <c r="M9986" s="160">
        <f t="shared" si="936"/>
        <v>45569</v>
      </c>
      <c r="N9986" s="158">
        <v>1</v>
      </c>
      <c r="O9986" s="158">
        <v>11.3375</v>
      </c>
      <c r="P9986" s="161">
        <f t="shared" si="933"/>
        <v>11.3375</v>
      </c>
    </row>
    <row r="9987" spans="9:16" x14ac:dyDescent="0.2">
      <c r="I9987" s="158">
        <f t="shared" si="937"/>
        <v>24</v>
      </c>
      <c r="J9987" s="158" t="str">
        <f t="shared" si="934"/>
        <v>EUR</v>
      </c>
      <c r="K9987" s="158" t="str">
        <f t="shared" si="935"/>
        <v>SEK</v>
      </c>
      <c r="L9987" s="158" t="str">
        <f t="shared" ref="L9987:L10050" si="938">J9987&amp;K9987&amp;M9987</f>
        <v>EURSEK45570</v>
      </c>
      <c r="M9987" s="160">
        <f t="shared" si="936"/>
        <v>45570</v>
      </c>
      <c r="N9987" s="158">
        <v>1</v>
      </c>
      <c r="O9987" s="158">
        <v>11.3375</v>
      </c>
      <c r="P9987" s="161">
        <f t="shared" ref="P9987:P10050" si="939">ROUND(N9987*O9987,4)</f>
        <v>11.3375</v>
      </c>
    </row>
    <row r="9988" spans="9:16" x14ac:dyDescent="0.2">
      <c r="I9988" s="158">
        <f t="shared" si="937"/>
        <v>24</v>
      </c>
      <c r="J9988" s="158" t="str">
        <f t="shared" ref="J9988:J10051" si="940">VLOOKUP($I9988,$A:$C,2,FALSE)</f>
        <v>EUR</v>
      </c>
      <c r="K9988" s="158" t="str">
        <f t="shared" ref="K9988:K10051" si="941">VLOOKUP($I9988,$A:$C,3,FALSE)</f>
        <v>SEK</v>
      </c>
      <c r="L9988" s="158" t="str">
        <f t="shared" si="938"/>
        <v>EURSEK45571</v>
      </c>
      <c r="M9988" s="160">
        <f t="shared" ref="M9988:M10051" si="942">IF(I9988=I9987,M9987+1,$G$1)</f>
        <v>45571</v>
      </c>
      <c r="N9988" s="158">
        <v>1</v>
      </c>
      <c r="O9988" s="158">
        <v>11.3375</v>
      </c>
      <c r="P9988" s="161">
        <f t="shared" si="939"/>
        <v>11.3375</v>
      </c>
    </row>
    <row r="9989" spans="9:16" x14ac:dyDescent="0.2">
      <c r="I9989" s="158">
        <f t="shared" si="937"/>
        <v>24</v>
      </c>
      <c r="J9989" s="158" t="str">
        <f t="shared" si="940"/>
        <v>EUR</v>
      </c>
      <c r="K9989" s="158" t="str">
        <f t="shared" si="941"/>
        <v>SEK</v>
      </c>
      <c r="L9989" s="158" t="str">
        <f t="shared" si="938"/>
        <v>EURSEK45572</v>
      </c>
      <c r="M9989" s="160">
        <f t="shared" si="942"/>
        <v>45572</v>
      </c>
      <c r="N9989" s="158">
        <v>1</v>
      </c>
      <c r="O9989" s="158">
        <v>11.366</v>
      </c>
      <c r="P9989" s="161">
        <f t="shared" si="939"/>
        <v>11.366</v>
      </c>
    </row>
    <row r="9990" spans="9:16" x14ac:dyDescent="0.2">
      <c r="I9990" s="158">
        <f t="shared" si="937"/>
        <v>24</v>
      </c>
      <c r="J9990" s="158" t="str">
        <f t="shared" si="940"/>
        <v>EUR</v>
      </c>
      <c r="K9990" s="158" t="str">
        <f t="shared" si="941"/>
        <v>SEK</v>
      </c>
      <c r="L9990" s="158" t="str">
        <f t="shared" si="938"/>
        <v>EURSEK45573</v>
      </c>
      <c r="M9990" s="160">
        <f t="shared" si="942"/>
        <v>45573</v>
      </c>
      <c r="N9990" s="158">
        <v>1</v>
      </c>
      <c r="O9990" s="158">
        <v>11.349</v>
      </c>
      <c r="P9990" s="161">
        <f t="shared" si="939"/>
        <v>11.349</v>
      </c>
    </row>
    <row r="9991" spans="9:16" x14ac:dyDescent="0.2">
      <c r="I9991" s="158">
        <f t="shared" si="937"/>
        <v>24</v>
      </c>
      <c r="J9991" s="158" t="str">
        <f t="shared" si="940"/>
        <v>EUR</v>
      </c>
      <c r="K9991" s="158" t="str">
        <f t="shared" si="941"/>
        <v>SEK</v>
      </c>
      <c r="L9991" s="158" t="str">
        <f t="shared" si="938"/>
        <v>EURSEK45574</v>
      </c>
      <c r="M9991" s="160">
        <f t="shared" si="942"/>
        <v>45574</v>
      </c>
      <c r="N9991" s="158">
        <v>1</v>
      </c>
      <c r="O9991" s="158">
        <v>11.362</v>
      </c>
      <c r="P9991" s="161">
        <f t="shared" si="939"/>
        <v>11.362</v>
      </c>
    </row>
    <row r="9992" spans="9:16" x14ac:dyDescent="0.2">
      <c r="I9992" s="158">
        <f t="shared" si="937"/>
        <v>24</v>
      </c>
      <c r="J9992" s="158" t="str">
        <f t="shared" si="940"/>
        <v>EUR</v>
      </c>
      <c r="K9992" s="158" t="str">
        <f t="shared" si="941"/>
        <v>SEK</v>
      </c>
      <c r="L9992" s="158" t="str">
        <f t="shared" si="938"/>
        <v>EURSEK45575</v>
      </c>
      <c r="M9992" s="160">
        <f t="shared" si="942"/>
        <v>45575</v>
      </c>
      <c r="N9992" s="158">
        <v>1</v>
      </c>
      <c r="O9992" s="158">
        <v>11.365500000000001</v>
      </c>
      <c r="P9992" s="161">
        <f t="shared" si="939"/>
        <v>11.365500000000001</v>
      </c>
    </row>
    <row r="9993" spans="9:16" x14ac:dyDescent="0.2">
      <c r="I9993" s="158">
        <f t="shared" si="937"/>
        <v>24</v>
      </c>
      <c r="J9993" s="158" t="str">
        <f t="shared" si="940"/>
        <v>EUR</v>
      </c>
      <c r="K9993" s="158" t="str">
        <f t="shared" si="941"/>
        <v>SEK</v>
      </c>
      <c r="L9993" s="158" t="str">
        <f t="shared" si="938"/>
        <v>EURSEK45576</v>
      </c>
      <c r="M9993" s="160">
        <f t="shared" si="942"/>
        <v>45576</v>
      </c>
      <c r="N9993" s="158">
        <v>1</v>
      </c>
      <c r="O9993" s="158">
        <v>11.353999999999999</v>
      </c>
      <c r="P9993" s="161">
        <f t="shared" si="939"/>
        <v>11.353999999999999</v>
      </c>
    </row>
    <row r="9994" spans="9:16" x14ac:dyDescent="0.2">
      <c r="I9994" s="158">
        <f t="shared" si="937"/>
        <v>24</v>
      </c>
      <c r="J9994" s="158" t="str">
        <f t="shared" si="940"/>
        <v>EUR</v>
      </c>
      <c r="K9994" s="158" t="str">
        <f t="shared" si="941"/>
        <v>SEK</v>
      </c>
      <c r="L9994" s="158" t="str">
        <f t="shared" si="938"/>
        <v>EURSEK45577</v>
      </c>
      <c r="M9994" s="160">
        <f t="shared" si="942"/>
        <v>45577</v>
      </c>
      <c r="N9994" s="158">
        <v>1</v>
      </c>
      <c r="O9994" s="158">
        <v>11.353999999999999</v>
      </c>
      <c r="P9994" s="161">
        <f t="shared" si="939"/>
        <v>11.353999999999999</v>
      </c>
    </row>
    <row r="9995" spans="9:16" x14ac:dyDescent="0.2">
      <c r="I9995" s="158">
        <f t="shared" si="937"/>
        <v>24</v>
      </c>
      <c r="J9995" s="158" t="str">
        <f t="shared" si="940"/>
        <v>EUR</v>
      </c>
      <c r="K9995" s="158" t="str">
        <f t="shared" si="941"/>
        <v>SEK</v>
      </c>
      <c r="L9995" s="158" t="str">
        <f t="shared" si="938"/>
        <v>EURSEK45578</v>
      </c>
      <c r="M9995" s="160">
        <f t="shared" si="942"/>
        <v>45578</v>
      </c>
      <c r="N9995" s="158">
        <v>1</v>
      </c>
      <c r="O9995" s="158">
        <v>11.353999999999999</v>
      </c>
      <c r="P9995" s="161">
        <f t="shared" si="939"/>
        <v>11.353999999999999</v>
      </c>
    </row>
    <row r="9996" spans="9:16" x14ac:dyDescent="0.2">
      <c r="I9996" s="158">
        <f t="shared" si="937"/>
        <v>24</v>
      </c>
      <c r="J9996" s="158" t="str">
        <f t="shared" si="940"/>
        <v>EUR</v>
      </c>
      <c r="K9996" s="158" t="str">
        <f t="shared" si="941"/>
        <v>SEK</v>
      </c>
      <c r="L9996" s="158" t="str">
        <f t="shared" si="938"/>
        <v>EURSEK45579</v>
      </c>
      <c r="M9996" s="160">
        <f t="shared" si="942"/>
        <v>45579</v>
      </c>
      <c r="N9996" s="158">
        <v>1</v>
      </c>
      <c r="O9996" s="158">
        <v>11.3735</v>
      </c>
      <c r="P9996" s="161">
        <f t="shared" si="939"/>
        <v>11.3735</v>
      </c>
    </row>
    <row r="9997" spans="9:16" x14ac:dyDescent="0.2">
      <c r="I9997" s="158">
        <f t="shared" si="937"/>
        <v>24</v>
      </c>
      <c r="J9997" s="158" t="str">
        <f t="shared" si="940"/>
        <v>EUR</v>
      </c>
      <c r="K9997" s="158" t="str">
        <f t="shared" si="941"/>
        <v>SEK</v>
      </c>
      <c r="L9997" s="158" t="str">
        <f t="shared" si="938"/>
        <v>EURSEK45580</v>
      </c>
      <c r="M9997" s="160">
        <f t="shared" si="942"/>
        <v>45580</v>
      </c>
      <c r="N9997" s="158">
        <v>1</v>
      </c>
      <c r="O9997" s="158">
        <v>11.301</v>
      </c>
      <c r="P9997" s="161">
        <f t="shared" si="939"/>
        <v>11.301</v>
      </c>
    </row>
    <row r="9998" spans="9:16" x14ac:dyDescent="0.2">
      <c r="I9998" s="158">
        <f t="shared" si="937"/>
        <v>24</v>
      </c>
      <c r="J9998" s="158" t="str">
        <f t="shared" si="940"/>
        <v>EUR</v>
      </c>
      <c r="K9998" s="158" t="str">
        <f t="shared" si="941"/>
        <v>SEK</v>
      </c>
      <c r="L9998" s="158" t="str">
        <f t="shared" si="938"/>
        <v>EURSEK45581</v>
      </c>
      <c r="M9998" s="160">
        <f t="shared" si="942"/>
        <v>45581</v>
      </c>
      <c r="N9998" s="158">
        <v>1</v>
      </c>
      <c r="O9998" s="158">
        <v>11.346</v>
      </c>
      <c r="P9998" s="161">
        <f t="shared" si="939"/>
        <v>11.346</v>
      </c>
    </row>
    <row r="9999" spans="9:16" x14ac:dyDescent="0.2">
      <c r="I9999" s="158">
        <f t="shared" si="937"/>
        <v>24</v>
      </c>
      <c r="J9999" s="158" t="str">
        <f t="shared" si="940"/>
        <v>EUR</v>
      </c>
      <c r="K9999" s="158" t="str">
        <f t="shared" si="941"/>
        <v>SEK</v>
      </c>
      <c r="L9999" s="158" t="str">
        <f t="shared" si="938"/>
        <v>EURSEK45582</v>
      </c>
      <c r="M9999" s="160">
        <f t="shared" si="942"/>
        <v>45582</v>
      </c>
      <c r="N9999" s="158">
        <v>1</v>
      </c>
      <c r="O9999" s="158">
        <v>11.417999999999999</v>
      </c>
      <c r="P9999" s="161">
        <f t="shared" si="939"/>
        <v>11.417999999999999</v>
      </c>
    </row>
    <row r="10000" spans="9:16" x14ac:dyDescent="0.2">
      <c r="I10000" s="158">
        <f t="shared" si="937"/>
        <v>24</v>
      </c>
      <c r="J10000" s="158" t="str">
        <f t="shared" si="940"/>
        <v>EUR</v>
      </c>
      <c r="K10000" s="158" t="str">
        <f t="shared" si="941"/>
        <v>SEK</v>
      </c>
      <c r="L10000" s="158" t="str">
        <f t="shared" si="938"/>
        <v>EURSEK45583</v>
      </c>
      <c r="M10000" s="160">
        <f t="shared" si="942"/>
        <v>45583</v>
      </c>
      <c r="N10000" s="158">
        <v>1</v>
      </c>
      <c r="O10000" s="158">
        <v>11.420500000000001</v>
      </c>
      <c r="P10000" s="161">
        <f t="shared" si="939"/>
        <v>11.420500000000001</v>
      </c>
    </row>
    <row r="10001" spans="9:16" x14ac:dyDescent="0.2">
      <c r="I10001" s="158">
        <f t="shared" si="937"/>
        <v>24</v>
      </c>
      <c r="J10001" s="158" t="str">
        <f t="shared" si="940"/>
        <v>EUR</v>
      </c>
      <c r="K10001" s="158" t="str">
        <f t="shared" si="941"/>
        <v>SEK</v>
      </c>
      <c r="L10001" s="158" t="str">
        <f t="shared" si="938"/>
        <v>EURSEK45584</v>
      </c>
      <c r="M10001" s="160">
        <f t="shared" si="942"/>
        <v>45584</v>
      </c>
      <c r="N10001" s="158">
        <v>1</v>
      </c>
      <c r="O10001" s="158">
        <v>11.420500000000001</v>
      </c>
      <c r="P10001" s="161">
        <f t="shared" si="939"/>
        <v>11.420500000000001</v>
      </c>
    </row>
    <row r="10002" spans="9:16" x14ac:dyDescent="0.2">
      <c r="I10002" s="158">
        <f t="shared" si="937"/>
        <v>24</v>
      </c>
      <c r="J10002" s="158" t="str">
        <f t="shared" si="940"/>
        <v>EUR</v>
      </c>
      <c r="K10002" s="158" t="str">
        <f t="shared" si="941"/>
        <v>SEK</v>
      </c>
      <c r="L10002" s="158" t="str">
        <f t="shared" si="938"/>
        <v>EURSEK45585</v>
      </c>
      <c r="M10002" s="160">
        <f t="shared" si="942"/>
        <v>45585</v>
      </c>
      <c r="N10002" s="158">
        <v>1</v>
      </c>
      <c r="O10002" s="158">
        <v>11.420500000000001</v>
      </c>
      <c r="P10002" s="161">
        <f t="shared" si="939"/>
        <v>11.420500000000001</v>
      </c>
    </row>
    <row r="10003" spans="9:16" x14ac:dyDescent="0.2">
      <c r="I10003" s="158">
        <f t="shared" si="937"/>
        <v>24</v>
      </c>
      <c r="J10003" s="158" t="str">
        <f t="shared" si="940"/>
        <v>EUR</v>
      </c>
      <c r="K10003" s="158" t="str">
        <f t="shared" si="941"/>
        <v>SEK</v>
      </c>
      <c r="L10003" s="158" t="str">
        <f t="shared" si="938"/>
        <v>EURSEK45586</v>
      </c>
      <c r="M10003" s="160">
        <f t="shared" si="942"/>
        <v>45586</v>
      </c>
      <c r="N10003" s="158">
        <v>1</v>
      </c>
      <c r="O10003" s="158">
        <v>11.4275</v>
      </c>
      <c r="P10003" s="161">
        <f t="shared" si="939"/>
        <v>11.4275</v>
      </c>
    </row>
    <row r="10004" spans="9:16" x14ac:dyDescent="0.2">
      <c r="I10004" s="158">
        <f t="shared" si="937"/>
        <v>24</v>
      </c>
      <c r="J10004" s="158" t="str">
        <f t="shared" si="940"/>
        <v>EUR</v>
      </c>
      <c r="K10004" s="158" t="str">
        <f t="shared" si="941"/>
        <v>SEK</v>
      </c>
      <c r="L10004" s="158" t="str">
        <f t="shared" si="938"/>
        <v>EURSEK45587</v>
      </c>
      <c r="M10004" s="160">
        <f t="shared" si="942"/>
        <v>45587</v>
      </c>
      <c r="N10004" s="158">
        <v>1</v>
      </c>
      <c r="O10004" s="158">
        <v>11.400499999999999</v>
      </c>
      <c r="P10004" s="161">
        <f t="shared" si="939"/>
        <v>11.400499999999999</v>
      </c>
    </row>
    <row r="10005" spans="9:16" x14ac:dyDescent="0.2">
      <c r="I10005" s="158">
        <f t="shared" si="937"/>
        <v>24</v>
      </c>
      <c r="J10005" s="158" t="str">
        <f t="shared" si="940"/>
        <v>EUR</v>
      </c>
      <c r="K10005" s="158" t="str">
        <f t="shared" si="941"/>
        <v>SEK</v>
      </c>
      <c r="L10005" s="158" t="str">
        <f t="shared" si="938"/>
        <v>EURSEK45588</v>
      </c>
      <c r="M10005" s="160">
        <f t="shared" si="942"/>
        <v>45588</v>
      </c>
      <c r="N10005" s="158">
        <v>1</v>
      </c>
      <c r="O10005" s="158">
        <v>11.412000000000001</v>
      </c>
      <c r="P10005" s="161">
        <f t="shared" si="939"/>
        <v>11.412000000000001</v>
      </c>
    </row>
    <row r="10006" spans="9:16" x14ac:dyDescent="0.2">
      <c r="I10006" s="158">
        <f t="shared" si="937"/>
        <v>24</v>
      </c>
      <c r="J10006" s="158" t="str">
        <f t="shared" si="940"/>
        <v>EUR</v>
      </c>
      <c r="K10006" s="158" t="str">
        <f t="shared" si="941"/>
        <v>SEK</v>
      </c>
      <c r="L10006" s="158" t="str">
        <f t="shared" si="938"/>
        <v>EURSEK45589</v>
      </c>
      <c r="M10006" s="160">
        <f t="shared" si="942"/>
        <v>45589</v>
      </c>
      <c r="N10006" s="158">
        <v>1</v>
      </c>
      <c r="O10006" s="158">
        <v>11.419</v>
      </c>
      <c r="P10006" s="161">
        <f t="shared" si="939"/>
        <v>11.419</v>
      </c>
    </row>
    <row r="10007" spans="9:16" x14ac:dyDescent="0.2">
      <c r="I10007" s="158">
        <f t="shared" si="937"/>
        <v>24</v>
      </c>
      <c r="J10007" s="158" t="str">
        <f t="shared" si="940"/>
        <v>EUR</v>
      </c>
      <c r="K10007" s="158" t="str">
        <f t="shared" si="941"/>
        <v>SEK</v>
      </c>
      <c r="L10007" s="158" t="str">
        <f t="shared" si="938"/>
        <v>EURSEK45590</v>
      </c>
      <c r="M10007" s="160">
        <f t="shared" si="942"/>
        <v>45590</v>
      </c>
      <c r="N10007" s="158">
        <v>1</v>
      </c>
      <c r="O10007" s="158">
        <v>11.4475</v>
      </c>
      <c r="P10007" s="161">
        <f t="shared" si="939"/>
        <v>11.4475</v>
      </c>
    </row>
    <row r="10008" spans="9:16" x14ac:dyDescent="0.2">
      <c r="I10008" s="158">
        <f t="shared" si="937"/>
        <v>24</v>
      </c>
      <c r="J10008" s="158" t="str">
        <f t="shared" si="940"/>
        <v>EUR</v>
      </c>
      <c r="K10008" s="158" t="str">
        <f t="shared" si="941"/>
        <v>SEK</v>
      </c>
      <c r="L10008" s="158" t="str">
        <f t="shared" si="938"/>
        <v>EURSEK45591</v>
      </c>
      <c r="M10008" s="160">
        <f t="shared" si="942"/>
        <v>45591</v>
      </c>
      <c r="N10008" s="158">
        <v>1</v>
      </c>
      <c r="O10008" s="158">
        <v>11.4475</v>
      </c>
      <c r="P10008" s="161">
        <f t="shared" si="939"/>
        <v>11.4475</v>
      </c>
    </row>
    <row r="10009" spans="9:16" x14ac:dyDescent="0.2">
      <c r="I10009" s="158">
        <f t="shared" si="937"/>
        <v>24</v>
      </c>
      <c r="J10009" s="158" t="str">
        <f t="shared" si="940"/>
        <v>EUR</v>
      </c>
      <c r="K10009" s="158" t="str">
        <f t="shared" si="941"/>
        <v>SEK</v>
      </c>
      <c r="L10009" s="158" t="str">
        <f t="shared" si="938"/>
        <v>EURSEK45592</v>
      </c>
      <c r="M10009" s="160">
        <f t="shared" si="942"/>
        <v>45592</v>
      </c>
      <c r="N10009" s="158">
        <v>1</v>
      </c>
      <c r="O10009" s="158">
        <v>11.4475</v>
      </c>
      <c r="P10009" s="161">
        <f t="shared" si="939"/>
        <v>11.4475</v>
      </c>
    </row>
    <row r="10010" spans="9:16" x14ac:dyDescent="0.2">
      <c r="I10010" s="158">
        <f t="shared" si="937"/>
        <v>24</v>
      </c>
      <c r="J10010" s="158" t="str">
        <f t="shared" si="940"/>
        <v>EUR</v>
      </c>
      <c r="K10010" s="158" t="str">
        <f t="shared" si="941"/>
        <v>SEK</v>
      </c>
      <c r="L10010" s="158" t="str">
        <f t="shared" si="938"/>
        <v>EURSEK45593</v>
      </c>
      <c r="M10010" s="160">
        <f t="shared" si="942"/>
        <v>45593</v>
      </c>
      <c r="N10010" s="158">
        <v>1</v>
      </c>
      <c r="O10010" s="158">
        <v>11.471</v>
      </c>
      <c r="P10010" s="161">
        <f t="shared" si="939"/>
        <v>11.471</v>
      </c>
    </row>
    <row r="10011" spans="9:16" x14ac:dyDescent="0.2">
      <c r="I10011" s="158">
        <f t="shared" si="937"/>
        <v>24</v>
      </c>
      <c r="J10011" s="158" t="str">
        <f t="shared" si="940"/>
        <v>EUR</v>
      </c>
      <c r="K10011" s="158" t="str">
        <f t="shared" si="941"/>
        <v>SEK</v>
      </c>
      <c r="L10011" s="158" t="str">
        <f t="shared" si="938"/>
        <v>EURSEK45594</v>
      </c>
      <c r="M10011" s="160">
        <f t="shared" si="942"/>
        <v>45594</v>
      </c>
      <c r="N10011" s="158">
        <v>1</v>
      </c>
      <c r="O10011" s="158">
        <v>11.516999999999999</v>
      </c>
      <c r="P10011" s="161">
        <f t="shared" si="939"/>
        <v>11.516999999999999</v>
      </c>
    </row>
    <row r="10012" spans="9:16" x14ac:dyDescent="0.2">
      <c r="I10012" s="158">
        <f t="shared" si="937"/>
        <v>24</v>
      </c>
      <c r="J10012" s="158" t="str">
        <f t="shared" si="940"/>
        <v>EUR</v>
      </c>
      <c r="K10012" s="158" t="str">
        <f t="shared" si="941"/>
        <v>SEK</v>
      </c>
      <c r="L10012" s="158" t="str">
        <f t="shared" si="938"/>
        <v>EURSEK45595</v>
      </c>
      <c r="M10012" s="160">
        <f t="shared" si="942"/>
        <v>45595</v>
      </c>
      <c r="N10012" s="158">
        <v>1</v>
      </c>
      <c r="O10012" s="158">
        <v>11.566000000000001</v>
      </c>
      <c r="P10012" s="161">
        <f t="shared" si="939"/>
        <v>11.566000000000001</v>
      </c>
    </row>
    <row r="10013" spans="9:16" x14ac:dyDescent="0.2">
      <c r="I10013" s="158">
        <f t="shared" si="937"/>
        <v>24</v>
      </c>
      <c r="J10013" s="158" t="str">
        <f t="shared" si="940"/>
        <v>EUR</v>
      </c>
      <c r="K10013" s="158" t="str">
        <f t="shared" si="941"/>
        <v>SEK</v>
      </c>
      <c r="L10013" s="158" t="str">
        <f t="shared" si="938"/>
        <v>EURSEK45596</v>
      </c>
      <c r="M10013" s="160">
        <f t="shared" si="942"/>
        <v>45596</v>
      </c>
      <c r="N10013" s="158">
        <v>1</v>
      </c>
      <c r="O10013" s="158">
        <v>11.630800000000001</v>
      </c>
      <c r="P10013" s="161">
        <f t="shared" si="939"/>
        <v>11.630800000000001</v>
      </c>
    </row>
    <row r="10014" spans="9:16" x14ac:dyDescent="0.2">
      <c r="I10014" s="158">
        <f t="shared" si="937"/>
        <v>24</v>
      </c>
      <c r="J10014" s="158" t="str">
        <f t="shared" si="940"/>
        <v>EUR</v>
      </c>
      <c r="K10014" s="158" t="str">
        <f t="shared" si="941"/>
        <v>SEK</v>
      </c>
      <c r="L10014" s="158" t="str">
        <f t="shared" si="938"/>
        <v>EURSEK45597</v>
      </c>
      <c r="M10014" s="160">
        <f t="shared" si="942"/>
        <v>45597</v>
      </c>
      <c r="N10014" s="158">
        <v>1</v>
      </c>
      <c r="O10014" s="158">
        <v>11.611499999999999</v>
      </c>
      <c r="P10014" s="161">
        <f t="shared" si="939"/>
        <v>11.611499999999999</v>
      </c>
    </row>
    <row r="10015" spans="9:16" x14ac:dyDescent="0.2">
      <c r="I10015" s="158">
        <f t="shared" si="937"/>
        <v>24</v>
      </c>
      <c r="J10015" s="158" t="str">
        <f t="shared" si="940"/>
        <v>EUR</v>
      </c>
      <c r="K10015" s="158" t="str">
        <f t="shared" si="941"/>
        <v>SEK</v>
      </c>
      <c r="L10015" s="158" t="str">
        <f t="shared" si="938"/>
        <v>EURSEK45598</v>
      </c>
      <c r="M10015" s="160">
        <f t="shared" si="942"/>
        <v>45598</v>
      </c>
      <c r="N10015" s="158">
        <v>1</v>
      </c>
      <c r="O10015" s="158">
        <v>11.611499999999999</v>
      </c>
      <c r="P10015" s="161">
        <f t="shared" si="939"/>
        <v>11.611499999999999</v>
      </c>
    </row>
    <row r="10016" spans="9:16" x14ac:dyDescent="0.2">
      <c r="I10016" s="158">
        <f t="shared" si="937"/>
        <v>24</v>
      </c>
      <c r="J10016" s="158" t="str">
        <f t="shared" si="940"/>
        <v>EUR</v>
      </c>
      <c r="K10016" s="158" t="str">
        <f t="shared" si="941"/>
        <v>SEK</v>
      </c>
      <c r="L10016" s="158" t="str">
        <f t="shared" si="938"/>
        <v>EURSEK45599</v>
      </c>
      <c r="M10016" s="160">
        <f t="shared" si="942"/>
        <v>45599</v>
      </c>
      <c r="N10016" s="158">
        <v>1</v>
      </c>
      <c r="O10016" s="158">
        <v>11.611499999999999</v>
      </c>
      <c r="P10016" s="161">
        <f t="shared" si="939"/>
        <v>11.611499999999999</v>
      </c>
    </row>
    <row r="10017" spans="9:16" x14ac:dyDescent="0.2">
      <c r="I10017" s="158">
        <f t="shared" si="937"/>
        <v>24</v>
      </c>
      <c r="J10017" s="158" t="str">
        <f t="shared" si="940"/>
        <v>EUR</v>
      </c>
      <c r="K10017" s="158" t="str">
        <f t="shared" si="941"/>
        <v>SEK</v>
      </c>
      <c r="L10017" s="158" t="str">
        <f t="shared" si="938"/>
        <v>EURSEK45600</v>
      </c>
      <c r="M10017" s="160">
        <f t="shared" si="942"/>
        <v>45600</v>
      </c>
      <c r="N10017" s="158">
        <v>1</v>
      </c>
      <c r="O10017" s="158">
        <v>11.644500000000001</v>
      </c>
      <c r="P10017" s="161">
        <f t="shared" si="939"/>
        <v>11.644500000000001</v>
      </c>
    </row>
    <row r="10018" spans="9:16" x14ac:dyDescent="0.2">
      <c r="I10018" s="158">
        <f t="shared" si="937"/>
        <v>24</v>
      </c>
      <c r="J10018" s="158" t="str">
        <f t="shared" si="940"/>
        <v>EUR</v>
      </c>
      <c r="K10018" s="158" t="str">
        <f t="shared" si="941"/>
        <v>SEK</v>
      </c>
      <c r="L10018" s="158" t="str">
        <f t="shared" si="938"/>
        <v>EURSEK45601</v>
      </c>
      <c r="M10018" s="160">
        <f t="shared" si="942"/>
        <v>45601</v>
      </c>
      <c r="N10018" s="158">
        <v>1</v>
      </c>
      <c r="O10018" s="158">
        <v>11.666499999999999</v>
      </c>
      <c r="P10018" s="161">
        <f t="shared" si="939"/>
        <v>11.666499999999999</v>
      </c>
    </row>
    <row r="10019" spans="9:16" x14ac:dyDescent="0.2">
      <c r="I10019" s="158">
        <f t="shared" si="937"/>
        <v>24</v>
      </c>
      <c r="J10019" s="158" t="str">
        <f t="shared" si="940"/>
        <v>EUR</v>
      </c>
      <c r="K10019" s="158" t="str">
        <f t="shared" si="941"/>
        <v>SEK</v>
      </c>
      <c r="L10019" s="158" t="str">
        <f t="shared" si="938"/>
        <v>EURSEK45602</v>
      </c>
      <c r="M10019" s="160">
        <f t="shared" si="942"/>
        <v>45602</v>
      </c>
      <c r="N10019" s="158">
        <v>1</v>
      </c>
      <c r="O10019" s="158">
        <v>11.6515</v>
      </c>
      <c r="P10019" s="161">
        <f t="shared" si="939"/>
        <v>11.6515</v>
      </c>
    </row>
    <row r="10020" spans="9:16" x14ac:dyDescent="0.2">
      <c r="I10020" s="158">
        <f t="shared" si="937"/>
        <v>24</v>
      </c>
      <c r="J10020" s="158" t="str">
        <f t="shared" si="940"/>
        <v>EUR</v>
      </c>
      <c r="K10020" s="158" t="str">
        <f t="shared" si="941"/>
        <v>SEK</v>
      </c>
      <c r="L10020" s="158" t="str">
        <f t="shared" si="938"/>
        <v>EURSEK45603</v>
      </c>
      <c r="M10020" s="160">
        <f t="shared" si="942"/>
        <v>45603</v>
      </c>
      <c r="N10020" s="158">
        <v>1</v>
      </c>
      <c r="O10020" s="158">
        <v>11.599</v>
      </c>
      <c r="P10020" s="161">
        <f t="shared" si="939"/>
        <v>11.599</v>
      </c>
    </row>
    <row r="10021" spans="9:16" x14ac:dyDescent="0.2">
      <c r="I10021" s="158">
        <f t="shared" si="937"/>
        <v>24</v>
      </c>
      <c r="J10021" s="158" t="str">
        <f t="shared" si="940"/>
        <v>EUR</v>
      </c>
      <c r="K10021" s="158" t="str">
        <f t="shared" si="941"/>
        <v>SEK</v>
      </c>
      <c r="L10021" s="158" t="str">
        <f t="shared" si="938"/>
        <v>EURSEK45604</v>
      </c>
      <c r="M10021" s="160">
        <f t="shared" si="942"/>
        <v>45604</v>
      </c>
      <c r="N10021" s="158">
        <v>1</v>
      </c>
      <c r="O10021" s="158">
        <v>11.59</v>
      </c>
      <c r="P10021" s="161">
        <f t="shared" si="939"/>
        <v>11.59</v>
      </c>
    </row>
    <row r="10022" spans="9:16" x14ac:dyDescent="0.2">
      <c r="I10022" s="158">
        <f t="shared" si="937"/>
        <v>24</v>
      </c>
      <c r="J10022" s="158" t="str">
        <f t="shared" si="940"/>
        <v>EUR</v>
      </c>
      <c r="K10022" s="158" t="str">
        <f t="shared" si="941"/>
        <v>SEK</v>
      </c>
      <c r="L10022" s="158" t="str">
        <f t="shared" si="938"/>
        <v>EURSEK45605</v>
      </c>
      <c r="M10022" s="160">
        <f t="shared" si="942"/>
        <v>45605</v>
      </c>
      <c r="N10022" s="158">
        <v>1</v>
      </c>
      <c r="O10022" s="158">
        <v>11.59</v>
      </c>
      <c r="P10022" s="161">
        <f t="shared" si="939"/>
        <v>11.59</v>
      </c>
    </row>
    <row r="10023" spans="9:16" x14ac:dyDescent="0.2">
      <c r="I10023" s="158">
        <f t="shared" si="937"/>
        <v>24</v>
      </c>
      <c r="J10023" s="158" t="str">
        <f t="shared" si="940"/>
        <v>EUR</v>
      </c>
      <c r="K10023" s="158" t="str">
        <f t="shared" si="941"/>
        <v>SEK</v>
      </c>
      <c r="L10023" s="158" t="str">
        <f t="shared" si="938"/>
        <v>EURSEK45606</v>
      </c>
      <c r="M10023" s="160">
        <f t="shared" si="942"/>
        <v>45606</v>
      </c>
      <c r="N10023" s="158">
        <v>1</v>
      </c>
      <c r="O10023" s="158">
        <v>11.59</v>
      </c>
      <c r="P10023" s="161">
        <f t="shared" si="939"/>
        <v>11.59</v>
      </c>
    </row>
    <row r="10024" spans="9:16" x14ac:dyDescent="0.2">
      <c r="I10024" s="158">
        <f t="shared" si="937"/>
        <v>24</v>
      </c>
      <c r="J10024" s="158" t="str">
        <f t="shared" si="940"/>
        <v>EUR</v>
      </c>
      <c r="K10024" s="158" t="str">
        <f t="shared" si="941"/>
        <v>SEK</v>
      </c>
      <c r="L10024" s="158" t="str">
        <f t="shared" si="938"/>
        <v>EURSEK45607</v>
      </c>
      <c r="M10024" s="160">
        <f t="shared" si="942"/>
        <v>45607</v>
      </c>
      <c r="N10024" s="158">
        <v>1</v>
      </c>
      <c r="O10024" s="158">
        <v>11.592000000000001</v>
      </c>
      <c r="P10024" s="161">
        <f t="shared" si="939"/>
        <v>11.592000000000001</v>
      </c>
    </row>
    <row r="10025" spans="9:16" x14ac:dyDescent="0.2">
      <c r="I10025" s="158">
        <f t="shared" si="937"/>
        <v>24</v>
      </c>
      <c r="J10025" s="158" t="str">
        <f t="shared" si="940"/>
        <v>EUR</v>
      </c>
      <c r="K10025" s="158" t="str">
        <f t="shared" si="941"/>
        <v>SEK</v>
      </c>
      <c r="L10025" s="158" t="str">
        <f t="shared" si="938"/>
        <v>EURSEK45608</v>
      </c>
      <c r="M10025" s="160">
        <f t="shared" si="942"/>
        <v>45608</v>
      </c>
      <c r="N10025" s="158">
        <v>1</v>
      </c>
      <c r="O10025" s="158">
        <v>11.542</v>
      </c>
      <c r="P10025" s="161">
        <f t="shared" si="939"/>
        <v>11.542</v>
      </c>
    </row>
    <row r="10026" spans="9:16" x14ac:dyDescent="0.2">
      <c r="I10026" s="158">
        <f t="shared" ref="I10026:I10089" si="943">IF(M10025=$G$2,I10025+1,I10025)</f>
        <v>24</v>
      </c>
      <c r="J10026" s="158" t="str">
        <f t="shared" si="940"/>
        <v>EUR</v>
      </c>
      <c r="K10026" s="158" t="str">
        <f t="shared" si="941"/>
        <v>SEK</v>
      </c>
      <c r="L10026" s="158" t="str">
        <f t="shared" si="938"/>
        <v>EURSEK45609</v>
      </c>
      <c r="M10026" s="160">
        <f t="shared" si="942"/>
        <v>45609</v>
      </c>
      <c r="N10026" s="158">
        <v>1</v>
      </c>
      <c r="O10026" s="158">
        <v>11.589499999999999</v>
      </c>
      <c r="P10026" s="161">
        <f t="shared" si="939"/>
        <v>11.589499999999999</v>
      </c>
    </row>
    <row r="10027" spans="9:16" x14ac:dyDescent="0.2">
      <c r="I10027" s="158">
        <f t="shared" si="943"/>
        <v>24</v>
      </c>
      <c r="J10027" s="158" t="str">
        <f t="shared" si="940"/>
        <v>EUR</v>
      </c>
      <c r="K10027" s="158" t="str">
        <f t="shared" si="941"/>
        <v>SEK</v>
      </c>
      <c r="L10027" s="158" t="str">
        <f t="shared" si="938"/>
        <v>EURSEK45610</v>
      </c>
      <c r="M10027" s="160">
        <f t="shared" si="942"/>
        <v>45610</v>
      </c>
      <c r="N10027" s="158">
        <v>1</v>
      </c>
      <c r="O10027" s="158">
        <v>11.603</v>
      </c>
      <c r="P10027" s="161">
        <f t="shared" si="939"/>
        <v>11.603</v>
      </c>
    </row>
    <row r="10028" spans="9:16" x14ac:dyDescent="0.2">
      <c r="I10028" s="158">
        <f t="shared" si="943"/>
        <v>24</v>
      </c>
      <c r="J10028" s="158" t="str">
        <f t="shared" si="940"/>
        <v>EUR</v>
      </c>
      <c r="K10028" s="158" t="str">
        <f t="shared" si="941"/>
        <v>SEK</v>
      </c>
      <c r="L10028" s="158" t="str">
        <f t="shared" si="938"/>
        <v>EURSEK45611</v>
      </c>
      <c r="M10028" s="160">
        <f t="shared" si="942"/>
        <v>45611</v>
      </c>
      <c r="N10028" s="158">
        <v>1</v>
      </c>
      <c r="O10028" s="158">
        <v>11.5905</v>
      </c>
      <c r="P10028" s="161">
        <f t="shared" si="939"/>
        <v>11.5905</v>
      </c>
    </row>
    <row r="10029" spans="9:16" x14ac:dyDescent="0.2">
      <c r="I10029" s="158">
        <f t="shared" si="943"/>
        <v>24</v>
      </c>
      <c r="J10029" s="158" t="str">
        <f t="shared" si="940"/>
        <v>EUR</v>
      </c>
      <c r="K10029" s="158" t="str">
        <f t="shared" si="941"/>
        <v>SEK</v>
      </c>
      <c r="L10029" s="158" t="str">
        <f t="shared" si="938"/>
        <v>EURSEK45612</v>
      </c>
      <c r="M10029" s="160">
        <f t="shared" si="942"/>
        <v>45612</v>
      </c>
      <c r="N10029" s="158">
        <v>1</v>
      </c>
      <c r="O10029" s="158">
        <v>11.5905</v>
      </c>
      <c r="P10029" s="161">
        <f t="shared" si="939"/>
        <v>11.5905</v>
      </c>
    </row>
    <row r="10030" spans="9:16" x14ac:dyDescent="0.2">
      <c r="I10030" s="158">
        <f t="shared" si="943"/>
        <v>24</v>
      </c>
      <c r="J10030" s="158" t="str">
        <f t="shared" si="940"/>
        <v>EUR</v>
      </c>
      <c r="K10030" s="158" t="str">
        <f t="shared" si="941"/>
        <v>SEK</v>
      </c>
      <c r="L10030" s="158" t="str">
        <f t="shared" si="938"/>
        <v>EURSEK45613</v>
      </c>
      <c r="M10030" s="160">
        <f t="shared" si="942"/>
        <v>45613</v>
      </c>
      <c r="N10030" s="158">
        <v>1</v>
      </c>
      <c r="O10030" s="158">
        <v>11.5905</v>
      </c>
      <c r="P10030" s="161">
        <f t="shared" si="939"/>
        <v>11.5905</v>
      </c>
    </row>
    <row r="10031" spans="9:16" x14ac:dyDescent="0.2">
      <c r="I10031" s="158">
        <f t="shared" si="943"/>
        <v>24</v>
      </c>
      <c r="J10031" s="158" t="str">
        <f t="shared" si="940"/>
        <v>EUR</v>
      </c>
      <c r="K10031" s="158" t="str">
        <f t="shared" si="941"/>
        <v>SEK</v>
      </c>
      <c r="L10031" s="158" t="str">
        <f t="shared" si="938"/>
        <v>EURSEK45614</v>
      </c>
      <c r="M10031" s="160">
        <f t="shared" si="942"/>
        <v>45614</v>
      </c>
      <c r="N10031" s="158">
        <v>1</v>
      </c>
      <c r="O10031" s="158">
        <v>11.6</v>
      </c>
      <c r="P10031" s="161">
        <f t="shared" si="939"/>
        <v>11.6</v>
      </c>
    </row>
    <row r="10032" spans="9:16" x14ac:dyDescent="0.2">
      <c r="I10032" s="158">
        <f t="shared" si="943"/>
        <v>24</v>
      </c>
      <c r="J10032" s="158" t="str">
        <f t="shared" si="940"/>
        <v>EUR</v>
      </c>
      <c r="K10032" s="158" t="str">
        <f t="shared" si="941"/>
        <v>SEK</v>
      </c>
      <c r="L10032" s="158" t="str">
        <f t="shared" si="938"/>
        <v>EURSEK45615</v>
      </c>
      <c r="M10032" s="160">
        <f t="shared" si="942"/>
        <v>45615</v>
      </c>
      <c r="N10032" s="158">
        <v>1</v>
      </c>
      <c r="O10032" s="158">
        <v>11.584</v>
      </c>
      <c r="P10032" s="161">
        <f t="shared" si="939"/>
        <v>11.584</v>
      </c>
    </row>
    <row r="10033" spans="9:16" x14ac:dyDescent="0.2">
      <c r="I10033" s="158">
        <f t="shared" si="943"/>
        <v>24</v>
      </c>
      <c r="J10033" s="158" t="str">
        <f t="shared" si="940"/>
        <v>EUR</v>
      </c>
      <c r="K10033" s="158" t="str">
        <f t="shared" si="941"/>
        <v>SEK</v>
      </c>
      <c r="L10033" s="158" t="str">
        <f t="shared" si="938"/>
        <v>EURSEK45616</v>
      </c>
      <c r="M10033" s="160">
        <f t="shared" si="942"/>
        <v>45616</v>
      </c>
      <c r="N10033" s="158">
        <v>1</v>
      </c>
      <c r="O10033" s="158">
        <v>11.605</v>
      </c>
      <c r="P10033" s="161">
        <f t="shared" si="939"/>
        <v>11.605</v>
      </c>
    </row>
    <row r="10034" spans="9:16" x14ac:dyDescent="0.2">
      <c r="I10034" s="158">
        <f t="shared" si="943"/>
        <v>24</v>
      </c>
      <c r="J10034" s="158" t="str">
        <f t="shared" si="940"/>
        <v>EUR</v>
      </c>
      <c r="K10034" s="158" t="str">
        <f t="shared" si="941"/>
        <v>SEK</v>
      </c>
      <c r="L10034" s="158" t="str">
        <f t="shared" si="938"/>
        <v>EURSEK45617</v>
      </c>
      <c r="M10034" s="160">
        <f t="shared" si="942"/>
        <v>45617</v>
      </c>
      <c r="N10034" s="158">
        <v>1</v>
      </c>
      <c r="O10034" s="158">
        <v>11.606999999999999</v>
      </c>
      <c r="P10034" s="161">
        <f t="shared" si="939"/>
        <v>11.606999999999999</v>
      </c>
    </row>
    <row r="10035" spans="9:16" x14ac:dyDescent="0.2">
      <c r="I10035" s="158">
        <f t="shared" si="943"/>
        <v>24</v>
      </c>
      <c r="J10035" s="158" t="str">
        <f t="shared" si="940"/>
        <v>EUR</v>
      </c>
      <c r="K10035" s="158" t="str">
        <f t="shared" si="941"/>
        <v>SEK</v>
      </c>
      <c r="L10035" s="158" t="str">
        <f t="shared" si="938"/>
        <v>EURSEK45618</v>
      </c>
      <c r="M10035" s="160">
        <f t="shared" si="942"/>
        <v>45618</v>
      </c>
      <c r="N10035" s="158">
        <v>1</v>
      </c>
      <c r="O10035" s="158">
        <v>11.553000000000001</v>
      </c>
      <c r="P10035" s="161">
        <f t="shared" si="939"/>
        <v>11.553000000000001</v>
      </c>
    </row>
    <row r="10036" spans="9:16" x14ac:dyDescent="0.2">
      <c r="I10036" s="158">
        <f t="shared" si="943"/>
        <v>24</v>
      </c>
      <c r="J10036" s="158" t="str">
        <f t="shared" si="940"/>
        <v>EUR</v>
      </c>
      <c r="K10036" s="158" t="str">
        <f t="shared" si="941"/>
        <v>SEK</v>
      </c>
      <c r="L10036" s="158" t="str">
        <f t="shared" si="938"/>
        <v>EURSEK45619</v>
      </c>
      <c r="M10036" s="160">
        <f t="shared" si="942"/>
        <v>45619</v>
      </c>
      <c r="N10036" s="158">
        <v>1</v>
      </c>
      <c r="O10036" s="158">
        <v>11.553000000000001</v>
      </c>
      <c r="P10036" s="161">
        <f t="shared" si="939"/>
        <v>11.553000000000001</v>
      </c>
    </row>
    <row r="10037" spans="9:16" x14ac:dyDescent="0.2">
      <c r="I10037" s="158">
        <f t="shared" si="943"/>
        <v>24</v>
      </c>
      <c r="J10037" s="158" t="str">
        <f t="shared" si="940"/>
        <v>EUR</v>
      </c>
      <c r="K10037" s="158" t="str">
        <f t="shared" si="941"/>
        <v>SEK</v>
      </c>
      <c r="L10037" s="158" t="str">
        <f t="shared" si="938"/>
        <v>EURSEK45620</v>
      </c>
      <c r="M10037" s="160">
        <f t="shared" si="942"/>
        <v>45620</v>
      </c>
      <c r="N10037" s="158">
        <v>1</v>
      </c>
      <c r="O10037" s="158">
        <v>11.553000000000001</v>
      </c>
      <c r="P10037" s="161">
        <f t="shared" si="939"/>
        <v>11.553000000000001</v>
      </c>
    </row>
    <row r="10038" spans="9:16" x14ac:dyDescent="0.2">
      <c r="I10038" s="158">
        <f t="shared" si="943"/>
        <v>24</v>
      </c>
      <c r="J10038" s="158" t="str">
        <f t="shared" si="940"/>
        <v>EUR</v>
      </c>
      <c r="K10038" s="158" t="str">
        <f t="shared" si="941"/>
        <v>SEK</v>
      </c>
      <c r="L10038" s="158" t="str">
        <f t="shared" si="938"/>
        <v>EURSEK45621</v>
      </c>
      <c r="M10038" s="160">
        <f t="shared" si="942"/>
        <v>45621</v>
      </c>
      <c r="N10038" s="158">
        <v>1</v>
      </c>
      <c r="O10038" s="158">
        <v>11.503</v>
      </c>
      <c r="P10038" s="161">
        <f t="shared" si="939"/>
        <v>11.503</v>
      </c>
    </row>
    <row r="10039" spans="9:16" x14ac:dyDescent="0.2">
      <c r="I10039" s="158">
        <f t="shared" si="943"/>
        <v>24</v>
      </c>
      <c r="J10039" s="158" t="str">
        <f t="shared" si="940"/>
        <v>EUR</v>
      </c>
      <c r="K10039" s="158" t="str">
        <f t="shared" si="941"/>
        <v>SEK</v>
      </c>
      <c r="L10039" s="158" t="str">
        <f t="shared" si="938"/>
        <v>EURSEK45622</v>
      </c>
      <c r="M10039" s="160">
        <f t="shared" si="942"/>
        <v>45622</v>
      </c>
      <c r="N10039" s="158">
        <v>1</v>
      </c>
      <c r="O10039" s="158">
        <v>11.523</v>
      </c>
      <c r="P10039" s="161">
        <f t="shared" si="939"/>
        <v>11.523</v>
      </c>
    </row>
    <row r="10040" spans="9:16" x14ac:dyDescent="0.2">
      <c r="I10040" s="158">
        <f t="shared" si="943"/>
        <v>24</v>
      </c>
      <c r="J10040" s="158" t="str">
        <f t="shared" si="940"/>
        <v>EUR</v>
      </c>
      <c r="K10040" s="158" t="str">
        <f t="shared" si="941"/>
        <v>SEK</v>
      </c>
      <c r="L10040" s="158" t="str">
        <f t="shared" si="938"/>
        <v>EURSEK45623</v>
      </c>
      <c r="M10040" s="160">
        <f t="shared" si="942"/>
        <v>45623</v>
      </c>
      <c r="N10040" s="158">
        <v>1</v>
      </c>
      <c r="O10040" s="158">
        <v>11.529</v>
      </c>
      <c r="P10040" s="161">
        <f t="shared" si="939"/>
        <v>11.529</v>
      </c>
    </row>
    <row r="10041" spans="9:16" x14ac:dyDescent="0.2">
      <c r="I10041" s="158">
        <f t="shared" si="943"/>
        <v>24</v>
      </c>
      <c r="J10041" s="158" t="str">
        <f t="shared" si="940"/>
        <v>EUR</v>
      </c>
      <c r="K10041" s="158" t="str">
        <f t="shared" si="941"/>
        <v>SEK</v>
      </c>
      <c r="L10041" s="158" t="str">
        <f t="shared" si="938"/>
        <v>EURSEK45624</v>
      </c>
      <c r="M10041" s="160">
        <f t="shared" si="942"/>
        <v>45624</v>
      </c>
      <c r="N10041" s="158">
        <v>1</v>
      </c>
      <c r="O10041" s="158">
        <v>11.5375</v>
      </c>
      <c r="P10041" s="161">
        <f t="shared" si="939"/>
        <v>11.5375</v>
      </c>
    </row>
    <row r="10042" spans="9:16" x14ac:dyDescent="0.2">
      <c r="I10042" s="158">
        <f t="shared" si="943"/>
        <v>24</v>
      </c>
      <c r="J10042" s="158" t="str">
        <f t="shared" si="940"/>
        <v>EUR</v>
      </c>
      <c r="K10042" s="158" t="str">
        <f t="shared" si="941"/>
        <v>SEK</v>
      </c>
      <c r="L10042" s="158" t="str">
        <f t="shared" si="938"/>
        <v>EURSEK45625</v>
      </c>
      <c r="M10042" s="160">
        <f t="shared" si="942"/>
        <v>45625</v>
      </c>
      <c r="N10042" s="158">
        <v>1</v>
      </c>
      <c r="O10042" s="158">
        <v>11.518000000000001</v>
      </c>
      <c r="P10042" s="161">
        <f t="shared" si="939"/>
        <v>11.518000000000001</v>
      </c>
    </row>
    <row r="10043" spans="9:16" x14ac:dyDescent="0.2">
      <c r="I10043" s="158">
        <f t="shared" si="943"/>
        <v>24</v>
      </c>
      <c r="J10043" s="158" t="str">
        <f t="shared" si="940"/>
        <v>EUR</v>
      </c>
      <c r="K10043" s="158" t="str">
        <f t="shared" si="941"/>
        <v>SEK</v>
      </c>
      <c r="L10043" s="158" t="str">
        <f t="shared" si="938"/>
        <v>EURSEK45626</v>
      </c>
      <c r="M10043" s="160">
        <f t="shared" si="942"/>
        <v>45626</v>
      </c>
      <c r="N10043" s="158">
        <v>1</v>
      </c>
      <c r="O10043" s="158">
        <v>11.518000000000001</v>
      </c>
      <c r="P10043" s="161">
        <f t="shared" si="939"/>
        <v>11.518000000000001</v>
      </c>
    </row>
    <row r="10044" spans="9:16" x14ac:dyDescent="0.2">
      <c r="I10044" s="158">
        <f t="shared" si="943"/>
        <v>24</v>
      </c>
      <c r="J10044" s="158" t="str">
        <f t="shared" si="940"/>
        <v>EUR</v>
      </c>
      <c r="K10044" s="158" t="str">
        <f t="shared" si="941"/>
        <v>SEK</v>
      </c>
      <c r="L10044" s="158" t="str">
        <f t="shared" si="938"/>
        <v>EURSEK45627</v>
      </c>
      <c r="M10044" s="160">
        <f t="shared" si="942"/>
        <v>45627</v>
      </c>
      <c r="N10044" s="158">
        <v>1</v>
      </c>
      <c r="O10044" s="158">
        <v>11.518000000000001</v>
      </c>
      <c r="P10044" s="161">
        <f t="shared" si="939"/>
        <v>11.518000000000001</v>
      </c>
    </row>
    <row r="10045" spans="9:16" x14ac:dyDescent="0.2">
      <c r="I10045" s="158">
        <f t="shared" si="943"/>
        <v>24</v>
      </c>
      <c r="J10045" s="158" t="str">
        <f t="shared" si="940"/>
        <v>EUR</v>
      </c>
      <c r="K10045" s="158" t="str">
        <f t="shared" si="941"/>
        <v>SEK</v>
      </c>
      <c r="L10045" s="158" t="str">
        <f t="shared" si="938"/>
        <v>EURSEK45628</v>
      </c>
      <c r="M10045" s="160">
        <f t="shared" si="942"/>
        <v>45628</v>
      </c>
      <c r="N10045" s="158">
        <v>1</v>
      </c>
      <c r="O10045" s="158">
        <v>11.526999999999999</v>
      </c>
      <c r="P10045" s="161">
        <f t="shared" si="939"/>
        <v>11.526999999999999</v>
      </c>
    </row>
    <row r="10046" spans="9:16" x14ac:dyDescent="0.2">
      <c r="I10046" s="158">
        <f t="shared" si="943"/>
        <v>24</v>
      </c>
      <c r="J10046" s="158" t="str">
        <f t="shared" si="940"/>
        <v>EUR</v>
      </c>
      <c r="K10046" s="158" t="str">
        <f t="shared" si="941"/>
        <v>SEK</v>
      </c>
      <c r="L10046" s="158" t="str">
        <f t="shared" si="938"/>
        <v>EURSEK45629</v>
      </c>
      <c r="M10046" s="160">
        <f t="shared" si="942"/>
        <v>45629</v>
      </c>
      <c r="N10046" s="158">
        <v>1</v>
      </c>
      <c r="O10046" s="158">
        <v>11.5755</v>
      </c>
      <c r="P10046" s="161">
        <f t="shared" si="939"/>
        <v>11.5755</v>
      </c>
    </row>
    <row r="10047" spans="9:16" x14ac:dyDescent="0.2">
      <c r="I10047" s="158">
        <f t="shared" si="943"/>
        <v>24</v>
      </c>
      <c r="J10047" s="158" t="str">
        <f t="shared" si="940"/>
        <v>EUR</v>
      </c>
      <c r="K10047" s="158" t="str">
        <f t="shared" si="941"/>
        <v>SEK</v>
      </c>
      <c r="L10047" s="158" t="str">
        <f t="shared" si="938"/>
        <v>EURSEK45630</v>
      </c>
      <c r="M10047" s="160">
        <f t="shared" si="942"/>
        <v>45630</v>
      </c>
      <c r="N10047" s="158">
        <v>1</v>
      </c>
      <c r="O10047" s="158">
        <v>11.548</v>
      </c>
      <c r="P10047" s="161">
        <f t="shared" si="939"/>
        <v>11.548</v>
      </c>
    </row>
    <row r="10048" spans="9:16" x14ac:dyDescent="0.2">
      <c r="I10048" s="158">
        <f t="shared" si="943"/>
        <v>24</v>
      </c>
      <c r="J10048" s="158" t="str">
        <f t="shared" si="940"/>
        <v>EUR</v>
      </c>
      <c r="K10048" s="158" t="str">
        <f t="shared" si="941"/>
        <v>SEK</v>
      </c>
      <c r="L10048" s="158" t="str">
        <f t="shared" si="938"/>
        <v>EURSEK45631</v>
      </c>
      <c r="M10048" s="160">
        <f t="shared" si="942"/>
        <v>45631</v>
      </c>
      <c r="N10048" s="158">
        <v>1</v>
      </c>
      <c r="O10048" s="158">
        <v>11.509499999999999</v>
      </c>
      <c r="P10048" s="161">
        <f t="shared" si="939"/>
        <v>11.509499999999999</v>
      </c>
    </row>
    <row r="10049" spans="9:16" x14ac:dyDescent="0.2">
      <c r="I10049" s="158">
        <f t="shared" si="943"/>
        <v>24</v>
      </c>
      <c r="J10049" s="158" t="str">
        <f t="shared" si="940"/>
        <v>EUR</v>
      </c>
      <c r="K10049" s="158" t="str">
        <f t="shared" si="941"/>
        <v>SEK</v>
      </c>
      <c r="L10049" s="158" t="str">
        <f t="shared" si="938"/>
        <v>EURSEK45632</v>
      </c>
      <c r="M10049" s="160">
        <f t="shared" si="942"/>
        <v>45632</v>
      </c>
      <c r="N10049" s="158">
        <v>1</v>
      </c>
      <c r="O10049" s="158">
        <v>11.523</v>
      </c>
      <c r="P10049" s="161">
        <f t="shared" si="939"/>
        <v>11.523</v>
      </c>
    </row>
    <row r="10050" spans="9:16" x14ac:dyDescent="0.2">
      <c r="I10050" s="158">
        <f t="shared" si="943"/>
        <v>24</v>
      </c>
      <c r="J10050" s="158" t="str">
        <f t="shared" si="940"/>
        <v>EUR</v>
      </c>
      <c r="K10050" s="158" t="str">
        <f t="shared" si="941"/>
        <v>SEK</v>
      </c>
      <c r="L10050" s="158" t="str">
        <f t="shared" si="938"/>
        <v>EURSEK45633</v>
      </c>
      <c r="M10050" s="160">
        <f t="shared" si="942"/>
        <v>45633</v>
      </c>
      <c r="N10050" s="158">
        <v>1</v>
      </c>
      <c r="O10050" s="158">
        <v>11.523</v>
      </c>
      <c r="P10050" s="161">
        <f t="shared" si="939"/>
        <v>11.523</v>
      </c>
    </row>
    <row r="10051" spans="9:16" x14ac:dyDescent="0.2">
      <c r="I10051" s="158">
        <f t="shared" si="943"/>
        <v>24</v>
      </c>
      <c r="J10051" s="158" t="str">
        <f t="shared" si="940"/>
        <v>EUR</v>
      </c>
      <c r="K10051" s="158" t="str">
        <f t="shared" si="941"/>
        <v>SEK</v>
      </c>
      <c r="L10051" s="158" t="str">
        <f t="shared" ref="L10051:L10114" si="944">J10051&amp;K10051&amp;M10051</f>
        <v>EURSEK45634</v>
      </c>
      <c r="M10051" s="160">
        <f t="shared" si="942"/>
        <v>45634</v>
      </c>
      <c r="N10051" s="158">
        <v>1</v>
      </c>
      <c r="O10051" s="158">
        <v>11.523</v>
      </c>
      <c r="P10051" s="161">
        <f t="shared" ref="P10051:P10114" si="945">ROUND(N10051*O10051,4)</f>
        <v>11.523</v>
      </c>
    </row>
    <row r="10052" spans="9:16" x14ac:dyDescent="0.2">
      <c r="I10052" s="158">
        <f t="shared" si="943"/>
        <v>24</v>
      </c>
      <c r="J10052" s="158" t="str">
        <f t="shared" ref="J10052:J10115" si="946">VLOOKUP($I10052,$A:$C,2,FALSE)</f>
        <v>EUR</v>
      </c>
      <c r="K10052" s="158" t="str">
        <f t="shared" ref="K10052:K10115" si="947">VLOOKUP($I10052,$A:$C,3,FALSE)</f>
        <v>SEK</v>
      </c>
      <c r="L10052" s="158" t="str">
        <f t="shared" si="944"/>
        <v>EURSEK45635</v>
      </c>
      <c r="M10052" s="160">
        <f t="shared" ref="M10052:M10115" si="948">IF(I10052=I10051,M10051+1,$G$1)</f>
        <v>45635</v>
      </c>
      <c r="N10052" s="158">
        <v>1</v>
      </c>
      <c r="O10052" s="158">
        <v>11.536</v>
      </c>
      <c r="P10052" s="161">
        <f t="shared" si="945"/>
        <v>11.536</v>
      </c>
    </row>
    <row r="10053" spans="9:16" x14ac:dyDescent="0.2">
      <c r="I10053" s="158">
        <f t="shared" si="943"/>
        <v>24</v>
      </c>
      <c r="J10053" s="158" t="str">
        <f t="shared" si="946"/>
        <v>EUR</v>
      </c>
      <c r="K10053" s="158" t="str">
        <f t="shared" si="947"/>
        <v>SEK</v>
      </c>
      <c r="L10053" s="158" t="str">
        <f t="shared" si="944"/>
        <v>EURSEK45636</v>
      </c>
      <c r="M10053" s="160">
        <f t="shared" si="948"/>
        <v>45636</v>
      </c>
      <c r="N10053" s="158">
        <v>1</v>
      </c>
      <c r="O10053" s="158">
        <v>11.5335</v>
      </c>
      <c r="P10053" s="161">
        <f t="shared" si="945"/>
        <v>11.5335</v>
      </c>
    </row>
    <row r="10054" spans="9:16" x14ac:dyDescent="0.2">
      <c r="I10054" s="158">
        <f t="shared" si="943"/>
        <v>24</v>
      </c>
      <c r="J10054" s="158" t="str">
        <f t="shared" si="946"/>
        <v>EUR</v>
      </c>
      <c r="K10054" s="158" t="str">
        <f t="shared" si="947"/>
        <v>SEK</v>
      </c>
      <c r="L10054" s="158" t="str">
        <f t="shared" si="944"/>
        <v>EURSEK45637</v>
      </c>
      <c r="M10054" s="160">
        <f t="shared" si="948"/>
        <v>45637</v>
      </c>
      <c r="N10054" s="158">
        <v>1</v>
      </c>
      <c r="O10054" s="158">
        <v>11.516500000000001</v>
      </c>
      <c r="P10054" s="161">
        <f t="shared" si="945"/>
        <v>11.516500000000001</v>
      </c>
    </row>
    <row r="10055" spans="9:16" x14ac:dyDescent="0.2">
      <c r="I10055" s="158">
        <f t="shared" si="943"/>
        <v>24</v>
      </c>
      <c r="J10055" s="158" t="str">
        <f t="shared" si="946"/>
        <v>EUR</v>
      </c>
      <c r="K10055" s="158" t="str">
        <f t="shared" si="947"/>
        <v>SEK</v>
      </c>
      <c r="L10055" s="158" t="str">
        <f t="shared" si="944"/>
        <v>EURSEK45638</v>
      </c>
      <c r="M10055" s="160">
        <f t="shared" si="948"/>
        <v>45638</v>
      </c>
      <c r="N10055" s="158">
        <v>1</v>
      </c>
      <c r="O10055" s="158">
        <v>11.5</v>
      </c>
      <c r="P10055" s="161">
        <f t="shared" si="945"/>
        <v>11.5</v>
      </c>
    </row>
    <row r="10056" spans="9:16" x14ac:dyDescent="0.2">
      <c r="I10056" s="158">
        <f t="shared" si="943"/>
        <v>24</v>
      </c>
      <c r="J10056" s="158" t="str">
        <f t="shared" si="946"/>
        <v>EUR</v>
      </c>
      <c r="K10056" s="158" t="str">
        <f t="shared" si="947"/>
        <v>SEK</v>
      </c>
      <c r="L10056" s="158" t="str">
        <f t="shared" si="944"/>
        <v>EURSEK45639</v>
      </c>
      <c r="M10056" s="160">
        <f t="shared" si="948"/>
        <v>45639</v>
      </c>
      <c r="N10056" s="158">
        <v>1</v>
      </c>
      <c r="O10056" s="158">
        <v>11.515000000000001</v>
      </c>
      <c r="P10056" s="161">
        <f t="shared" si="945"/>
        <v>11.515000000000001</v>
      </c>
    </row>
    <row r="10057" spans="9:16" x14ac:dyDescent="0.2">
      <c r="I10057" s="158">
        <f t="shared" si="943"/>
        <v>24</v>
      </c>
      <c r="J10057" s="158" t="str">
        <f t="shared" si="946"/>
        <v>EUR</v>
      </c>
      <c r="K10057" s="158" t="str">
        <f t="shared" si="947"/>
        <v>SEK</v>
      </c>
      <c r="L10057" s="158" t="str">
        <f t="shared" si="944"/>
        <v>EURSEK45640</v>
      </c>
      <c r="M10057" s="160">
        <f t="shared" si="948"/>
        <v>45640</v>
      </c>
      <c r="N10057" s="158">
        <v>1</v>
      </c>
      <c r="O10057" s="158">
        <v>11.515000000000001</v>
      </c>
      <c r="P10057" s="161">
        <f t="shared" si="945"/>
        <v>11.515000000000001</v>
      </c>
    </row>
    <row r="10058" spans="9:16" x14ac:dyDescent="0.2">
      <c r="I10058" s="158">
        <f t="shared" si="943"/>
        <v>24</v>
      </c>
      <c r="J10058" s="158" t="str">
        <f t="shared" si="946"/>
        <v>EUR</v>
      </c>
      <c r="K10058" s="158" t="str">
        <f t="shared" si="947"/>
        <v>SEK</v>
      </c>
      <c r="L10058" s="158" t="str">
        <f t="shared" si="944"/>
        <v>EURSEK45641</v>
      </c>
      <c r="M10058" s="160">
        <f t="shared" si="948"/>
        <v>45641</v>
      </c>
      <c r="N10058" s="158">
        <v>1</v>
      </c>
      <c r="O10058" s="158">
        <v>11.515000000000001</v>
      </c>
      <c r="P10058" s="161">
        <f t="shared" si="945"/>
        <v>11.515000000000001</v>
      </c>
    </row>
    <row r="10059" spans="9:16" x14ac:dyDescent="0.2">
      <c r="I10059" s="158">
        <f t="shared" si="943"/>
        <v>24</v>
      </c>
      <c r="J10059" s="158" t="str">
        <f t="shared" si="946"/>
        <v>EUR</v>
      </c>
      <c r="K10059" s="158" t="str">
        <f t="shared" si="947"/>
        <v>SEK</v>
      </c>
      <c r="L10059" s="158" t="str">
        <f t="shared" si="944"/>
        <v>EURSEK45642</v>
      </c>
      <c r="M10059" s="160">
        <f t="shared" si="948"/>
        <v>45642</v>
      </c>
      <c r="N10059" s="158">
        <v>1</v>
      </c>
      <c r="O10059" s="158">
        <v>11.4541</v>
      </c>
      <c r="P10059" s="161">
        <f t="shared" si="945"/>
        <v>11.4541</v>
      </c>
    </row>
    <row r="10060" spans="9:16" x14ac:dyDescent="0.2">
      <c r="I10060" s="158">
        <f t="shared" si="943"/>
        <v>24</v>
      </c>
      <c r="J10060" s="158" t="str">
        <f t="shared" si="946"/>
        <v>EUR</v>
      </c>
      <c r="K10060" s="158" t="str">
        <f t="shared" si="947"/>
        <v>SEK</v>
      </c>
      <c r="L10060" s="158" t="str">
        <f t="shared" si="944"/>
        <v>EURSEK45643</v>
      </c>
      <c r="M10060" s="160">
        <f t="shared" si="948"/>
        <v>45643</v>
      </c>
      <c r="N10060" s="158">
        <v>1</v>
      </c>
      <c r="O10060" s="158">
        <v>11.472</v>
      </c>
      <c r="P10060" s="161">
        <f t="shared" si="945"/>
        <v>11.472</v>
      </c>
    </row>
    <row r="10061" spans="9:16" x14ac:dyDescent="0.2">
      <c r="I10061" s="158">
        <f t="shared" si="943"/>
        <v>24</v>
      </c>
      <c r="J10061" s="158" t="str">
        <f t="shared" si="946"/>
        <v>EUR</v>
      </c>
      <c r="K10061" s="158" t="str">
        <f t="shared" si="947"/>
        <v>SEK</v>
      </c>
      <c r="L10061" s="158" t="str">
        <f t="shared" si="944"/>
        <v>EURSEK45644</v>
      </c>
      <c r="M10061" s="160">
        <f t="shared" si="948"/>
        <v>45644</v>
      </c>
      <c r="N10061" s="158">
        <v>1</v>
      </c>
      <c r="O10061" s="158">
        <v>11.4895</v>
      </c>
      <c r="P10061" s="161">
        <f t="shared" si="945"/>
        <v>11.4895</v>
      </c>
    </row>
    <row r="10062" spans="9:16" x14ac:dyDescent="0.2">
      <c r="I10062" s="158">
        <f t="shared" si="943"/>
        <v>24</v>
      </c>
      <c r="J10062" s="158" t="str">
        <f t="shared" si="946"/>
        <v>EUR</v>
      </c>
      <c r="K10062" s="158" t="str">
        <f t="shared" si="947"/>
        <v>SEK</v>
      </c>
      <c r="L10062" s="158" t="str">
        <f t="shared" si="944"/>
        <v>EURSEK45645</v>
      </c>
      <c r="M10062" s="160">
        <f t="shared" si="948"/>
        <v>45645</v>
      </c>
      <c r="N10062" s="158">
        <v>1</v>
      </c>
      <c r="O10062" s="158">
        <v>11.4625</v>
      </c>
      <c r="P10062" s="161">
        <f t="shared" si="945"/>
        <v>11.4625</v>
      </c>
    </row>
    <row r="10063" spans="9:16" x14ac:dyDescent="0.2">
      <c r="I10063" s="158">
        <f t="shared" si="943"/>
        <v>24</v>
      </c>
      <c r="J10063" s="158" t="str">
        <f t="shared" si="946"/>
        <v>EUR</v>
      </c>
      <c r="K10063" s="158" t="str">
        <f t="shared" si="947"/>
        <v>SEK</v>
      </c>
      <c r="L10063" s="158" t="str">
        <f t="shared" si="944"/>
        <v>EURSEK45646</v>
      </c>
      <c r="M10063" s="160">
        <f t="shared" si="948"/>
        <v>45646</v>
      </c>
      <c r="N10063" s="158">
        <v>1</v>
      </c>
      <c r="O10063" s="158">
        <v>11.476000000000001</v>
      </c>
      <c r="P10063" s="161">
        <f t="shared" si="945"/>
        <v>11.476000000000001</v>
      </c>
    </row>
    <row r="10064" spans="9:16" x14ac:dyDescent="0.2">
      <c r="I10064" s="158">
        <f t="shared" si="943"/>
        <v>24</v>
      </c>
      <c r="J10064" s="158" t="str">
        <f t="shared" si="946"/>
        <v>EUR</v>
      </c>
      <c r="K10064" s="158" t="str">
        <f t="shared" si="947"/>
        <v>SEK</v>
      </c>
      <c r="L10064" s="158" t="str">
        <f t="shared" si="944"/>
        <v>EURSEK45647</v>
      </c>
      <c r="M10064" s="160">
        <f t="shared" si="948"/>
        <v>45647</v>
      </c>
      <c r="N10064" s="158">
        <v>1</v>
      </c>
      <c r="O10064" s="158">
        <v>11.476000000000001</v>
      </c>
      <c r="P10064" s="161">
        <f t="shared" si="945"/>
        <v>11.476000000000001</v>
      </c>
    </row>
    <row r="10065" spans="9:16" x14ac:dyDescent="0.2">
      <c r="I10065" s="158">
        <f t="shared" si="943"/>
        <v>24</v>
      </c>
      <c r="J10065" s="158" t="str">
        <f t="shared" si="946"/>
        <v>EUR</v>
      </c>
      <c r="K10065" s="158" t="str">
        <f t="shared" si="947"/>
        <v>SEK</v>
      </c>
      <c r="L10065" s="158" t="str">
        <f t="shared" si="944"/>
        <v>EURSEK45648</v>
      </c>
      <c r="M10065" s="160">
        <f t="shared" si="948"/>
        <v>45648</v>
      </c>
      <c r="N10065" s="158">
        <v>1</v>
      </c>
      <c r="O10065" s="158">
        <v>11.476000000000001</v>
      </c>
      <c r="P10065" s="161">
        <f t="shared" si="945"/>
        <v>11.476000000000001</v>
      </c>
    </row>
    <row r="10066" spans="9:16" x14ac:dyDescent="0.2">
      <c r="I10066" s="158">
        <f t="shared" si="943"/>
        <v>24</v>
      </c>
      <c r="J10066" s="158" t="str">
        <f t="shared" si="946"/>
        <v>EUR</v>
      </c>
      <c r="K10066" s="158" t="str">
        <f t="shared" si="947"/>
        <v>SEK</v>
      </c>
      <c r="L10066" s="158" t="str">
        <f t="shared" si="944"/>
        <v>EURSEK45649</v>
      </c>
      <c r="M10066" s="160">
        <f t="shared" si="948"/>
        <v>45649</v>
      </c>
      <c r="N10066" s="158">
        <v>1</v>
      </c>
      <c r="O10066" s="158">
        <v>11.484</v>
      </c>
      <c r="P10066" s="161">
        <f t="shared" si="945"/>
        <v>11.484</v>
      </c>
    </row>
    <row r="10067" spans="9:16" x14ac:dyDescent="0.2">
      <c r="I10067" s="158">
        <f t="shared" si="943"/>
        <v>24</v>
      </c>
      <c r="J10067" s="158" t="str">
        <f t="shared" si="946"/>
        <v>EUR</v>
      </c>
      <c r="K10067" s="158" t="str">
        <f t="shared" si="947"/>
        <v>SEK</v>
      </c>
      <c r="L10067" s="158" t="str">
        <f t="shared" si="944"/>
        <v>EURSEK45650</v>
      </c>
      <c r="M10067" s="160">
        <f t="shared" si="948"/>
        <v>45650</v>
      </c>
      <c r="N10067" s="158">
        <v>1</v>
      </c>
      <c r="O10067" s="158">
        <v>11.5335</v>
      </c>
      <c r="P10067" s="161">
        <f t="shared" si="945"/>
        <v>11.5335</v>
      </c>
    </row>
    <row r="10068" spans="9:16" x14ac:dyDescent="0.2">
      <c r="I10068" s="158">
        <f t="shared" si="943"/>
        <v>24</v>
      </c>
      <c r="J10068" s="158" t="str">
        <f t="shared" si="946"/>
        <v>EUR</v>
      </c>
      <c r="K10068" s="158" t="str">
        <f t="shared" si="947"/>
        <v>SEK</v>
      </c>
      <c r="L10068" s="158" t="str">
        <f t="shared" si="944"/>
        <v>EURSEK45651</v>
      </c>
      <c r="M10068" s="160">
        <f t="shared" si="948"/>
        <v>45651</v>
      </c>
      <c r="N10068" s="158">
        <v>1</v>
      </c>
      <c r="O10068" s="158">
        <v>11.5335</v>
      </c>
      <c r="P10068" s="161">
        <f t="shared" si="945"/>
        <v>11.5335</v>
      </c>
    </row>
    <row r="10069" spans="9:16" x14ac:dyDescent="0.2">
      <c r="I10069" s="158">
        <f t="shared" si="943"/>
        <v>24</v>
      </c>
      <c r="J10069" s="158" t="str">
        <f t="shared" si="946"/>
        <v>EUR</v>
      </c>
      <c r="K10069" s="158" t="str">
        <f t="shared" si="947"/>
        <v>SEK</v>
      </c>
      <c r="L10069" s="158" t="str">
        <f t="shared" si="944"/>
        <v>EURSEK45652</v>
      </c>
      <c r="M10069" s="160">
        <f t="shared" si="948"/>
        <v>45652</v>
      </c>
      <c r="N10069" s="158">
        <v>1</v>
      </c>
      <c r="O10069" s="158">
        <v>11.5335</v>
      </c>
      <c r="P10069" s="161">
        <f t="shared" si="945"/>
        <v>11.5335</v>
      </c>
    </row>
    <row r="10070" spans="9:16" x14ac:dyDescent="0.2">
      <c r="I10070" s="158">
        <f t="shared" si="943"/>
        <v>24</v>
      </c>
      <c r="J10070" s="158" t="str">
        <f t="shared" si="946"/>
        <v>EUR</v>
      </c>
      <c r="K10070" s="158" t="str">
        <f t="shared" si="947"/>
        <v>SEK</v>
      </c>
      <c r="L10070" s="158" t="str">
        <f t="shared" si="944"/>
        <v>EURSEK45653</v>
      </c>
      <c r="M10070" s="160">
        <f t="shared" si="948"/>
        <v>45653</v>
      </c>
      <c r="N10070" s="158">
        <v>1</v>
      </c>
      <c r="O10070" s="158">
        <v>11.4795</v>
      </c>
      <c r="P10070" s="161">
        <f t="shared" si="945"/>
        <v>11.4795</v>
      </c>
    </row>
    <row r="10071" spans="9:16" x14ac:dyDescent="0.2">
      <c r="I10071" s="158">
        <f t="shared" si="943"/>
        <v>24</v>
      </c>
      <c r="J10071" s="158" t="str">
        <f t="shared" si="946"/>
        <v>EUR</v>
      </c>
      <c r="K10071" s="158" t="str">
        <f t="shared" si="947"/>
        <v>SEK</v>
      </c>
      <c r="L10071" s="158" t="str">
        <f t="shared" si="944"/>
        <v>EURSEK45654</v>
      </c>
      <c r="M10071" s="160">
        <f t="shared" si="948"/>
        <v>45654</v>
      </c>
      <c r="N10071" s="158">
        <v>1</v>
      </c>
      <c r="O10071" s="158">
        <v>11.4795</v>
      </c>
      <c r="P10071" s="161">
        <f t="shared" si="945"/>
        <v>11.4795</v>
      </c>
    </row>
    <row r="10072" spans="9:16" x14ac:dyDescent="0.2">
      <c r="I10072" s="158">
        <f t="shared" si="943"/>
        <v>24</v>
      </c>
      <c r="J10072" s="158" t="str">
        <f t="shared" si="946"/>
        <v>EUR</v>
      </c>
      <c r="K10072" s="158" t="str">
        <f t="shared" si="947"/>
        <v>SEK</v>
      </c>
      <c r="L10072" s="158" t="str">
        <f t="shared" si="944"/>
        <v>EURSEK45655</v>
      </c>
      <c r="M10072" s="160">
        <f t="shared" si="948"/>
        <v>45655</v>
      </c>
      <c r="N10072" s="158">
        <v>1</v>
      </c>
      <c r="O10072" s="158">
        <v>11.4795</v>
      </c>
      <c r="P10072" s="161">
        <f t="shared" si="945"/>
        <v>11.4795</v>
      </c>
    </row>
    <row r="10073" spans="9:16" x14ac:dyDescent="0.2">
      <c r="I10073" s="158">
        <f t="shared" si="943"/>
        <v>24</v>
      </c>
      <c r="J10073" s="158" t="str">
        <f t="shared" si="946"/>
        <v>EUR</v>
      </c>
      <c r="K10073" s="158" t="str">
        <f t="shared" si="947"/>
        <v>SEK</v>
      </c>
      <c r="L10073" s="158" t="str">
        <f t="shared" si="944"/>
        <v>EURSEK45656</v>
      </c>
      <c r="M10073" s="160">
        <f t="shared" si="948"/>
        <v>45656</v>
      </c>
      <c r="N10073" s="158">
        <v>1</v>
      </c>
      <c r="O10073" s="158">
        <v>11.486499999999999</v>
      </c>
      <c r="P10073" s="161">
        <f t="shared" si="945"/>
        <v>11.486499999999999</v>
      </c>
    </row>
    <row r="10074" spans="9:16" x14ac:dyDescent="0.2">
      <c r="I10074" s="158">
        <f t="shared" si="943"/>
        <v>24</v>
      </c>
      <c r="J10074" s="158" t="str">
        <f t="shared" si="946"/>
        <v>EUR</v>
      </c>
      <c r="K10074" s="158" t="str">
        <f t="shared" si="947"/>
        <v>SEK</v>
      </c>
      <c r="L10074" s="158" t="str">
        <f t="shared" si="944"/>
        <v>EURSEK45657</v>
      </c>
      <c r="M10074" s="160">
        <f t="shared" si="948"/>
        <v>45657</v>
      </c>
      <c r="N10074" s="158">
        <v>1</v>
      </c>
      <c r="O10074" s="158">
        <v>11.459</v>
      </c>
      <c r="P10074" s="161">
        <f t="shared" si="945"/>
        <v>11.459</v>
      </c>
    </row>
    <row r="10075" spans="9:16" x14ac:dyDescent="0.2">
      <c r="I10075" s="158">
        <f t="shared" si="943"/>
        <v>24</v>
      </c>
      <c r="J10075" s="158" t="str">
        <f t="shared" si="946"/>
        <v>EUR</v>
      </c>
      <c r="K10075" s="158" t="str">
        <f t="shared" si="947"/>
        <v>SEK</v>
      </c>
      <c r="L10075" s="158" t="str">
        <f t="shared" si="944"/>
        <v>EURSEK45658</v>
      </c>
      <c r="M10075" s="160">
        <f t="shared" si="948"/>
        <v>45658</v>
      </c>
      <c r="N10075" s="158">
        <v>1</v>
      </c>
      <c r="O10075" s="158">
        <v>11.459</v>
      </c>
      <c r="P10075" s="161">
        <f t="shared" si="945"/>
        <v>11.459</v>
      </c>
    </row>
    <row r="10076" spans="9:16" x14ac:dyDescent="0.2">
      <c r="I10076" s="158">
        <f t="shared" si="943"/>
        <v>24</v>
      </c>
      <c r="J10076" s="158" t="str">
        <f t="shared" si="946"/>
        <v>EUR</v>
      </c>
      <c r="K10076" s="158" t="str">
        <f t="shared" si="947"/>
        <v>SEK</v>
      </c>
      <c r="L10076" s="158" t="str">
        <f t="shared" si="944"/>
        <v>EURSEK45659</v>
      </c>
      <c r="M10076" s="160">
        <f t="shared" si="948"/>
        <v>45659</v>
      </c>
      <c r="N10076" s="158">
        <v>1</v>
      </c>
      <c r="O10076" s="158">
        <v>11.4223</v>
      </c>
      <c r="P10076" s="161">
        <f t="shared" si="945"/>
        <v>11.4223</v>
      </c>
    </row>
    <row r="10077" spans="9:16" x14ac:dyDescent="0.2">
      <c r="I10077" s="158">
        <f t="shared" si="943"/>
        <v>24</v>
      </c>
      <c r="J10077" s="158" t="str">
        <f t="shared" si="946"/>
        <v>EUR</v>
      </c>
      <c r="K10077" s="158" t="str">
        <f t="shared" si="947"/>
        <v>SEK</v>
      </c>
      <c r="L10077" s="158" t="str">
        <f t="shared" si="944"/>
        <v>EURSEK45660</v>
      </c>
      <c r="M10077" s="160">
        <f t="shared" si="948"/>
        <v>45660</v>
      </c>
      <c r="N10077" s="158">
        <v>1</v>
      </c>
      <c r="O10077" s="158">
        <v>11.439500000000001</v>
      </c>
      <c r="P10077" s="161">
        <f t="shared" si="945"/>
        <v>11.439500000000001</v>
      </c>
    </row>
    <row r="10078" spans="9:16" x14ac:dyDescent="0.2">
      <c r="I10078" s="158">
        <f t="shared" si="943"/>
        <v>24</v>
      </c>
      <c r="J10078" s="158" t="str">
        <f t="shared" si="946"/>
        <v>EUR</v>
      </c>
      <c r="K10078" s="158" t="str">
        <f t="shared" si="947"/>
        <v>SEK</v>
      </c>
      <c r="L10078" s="158" t="str">
        <f t="shared" si="944"/>
        <v>EURSEK45661</v>
      </c>
      <c r="M10078" s="160">
        <f t="shared" si="948"/>
        <v>45661</v>
      </c>
      <c r="N10078" s="158">
        <v>1</v>
      </c>
      <c r="O10078" s="158">
        <v>11.439500000000001</v>
      </c>
      <c r="P10078" s="161">
        <f t="shared" si="945"/>
        <v>11.439500000000001</v>
      </c>
    </row>
    <row r="10079" spans="9:16" x14ac:dyDescent="0.2">
      <c r="I10079" s="158">
        <f t="shared" si="943"/>
        <v>24</v>
      </c>
      <c r="J10079" s="158" t="str">
        <f t="shared" si="946"/>
        <v>EUR</v>
      </c>
      <c r="K10079" s="158" t="str">
        <f t="shared" si="947"/>
        <v>SEK</v>
      </c>
      <c r="L10079" s="158" t="str">
        <f t="shared" si="944"/>
        <v>EURSEK45662</v>
      </c>
      <c r="M10079" s="160">
        <f t="shared" si="948"/>
        <v>45662</v>
      </c>
      <c r="N10079" s="158">
        <v>1</v>
      </c>
      <c r="O10079" s="158">
        <v>11.439500000000001</v>
      </c>
      <c r="P10079" s="161">
        <f t="shared" si="945"/>
        <v>11.439500000000001</v>
      </c>
    </row>
    <row r="10080" spans="9:16" x14ac:dyDescent="0.2">
      <c r="I10080" s="158">
        <f t="shared" si="943"/>
        <v>24</v>
      </c>
      <c r="J10080" s="158" t="str">
        <f t="shared" si="946"/>
        <v>EUR</v>
      </c>
      <c r="K10080" s="158" t="str">
        <f t="shared" si="947"/>
        <v>SEK</v>
      </c>
      <c r="L10080" s="158" t="str">
        <f t="shared" si="944"/>
        <v>EURSEK45663</v>
      </c>
      <c r="M10080" s="160">
        <f t="shared" si="948"/>
        <v>45663</v>
      </c>
      <c r="N10080" s="158">
        <v>1</v>
      </c>
      <c r="O10080" s="158">
        <v>11.464499999999999</v>
      </c>
      <c r="P10080" s="161">
        <f t="shared" si="945"/>
        <v>11.464499999999999</v>
      </c>
    </row>
    <row r="10081" spans="9:16" x14ac:dyDescent="0.2">
      <c r="I10081" s="158">
        <f t="shared" si="943"/>
        <v>24</v>
      </c>
      <c r="J10081" s="158" t="str">
        <f t="shared" si="946"/>
        <v>EUR</v>
      </c>
      <c r="K10081" s="158" t="str">
        <f t="shared" si="947"/>
        <v>SEK</v>
      </c>
      <c r="L10081" s="158" t="str">
        <f t="shared" si="944"/>
        <v>EURSEK45664</v>
      </c>
      <c r="M10081" s="160">
        <f t="shared" si="948"/>
        <v>45664</v>
      </c>
      <c r="N10081" s="158">
        <v>1</v>
      </c>
      <c r="O10081" s="158">
        <v>11.475</v>
      </c>
      <c r="P10081" s="161">
        <f t="shared" si="945"/>
        <v>11.475</v>
      </c>
    </row>
    <row r="10082" spans="9:16" x14ac:dyDescent="0.2">
      <c r="I10082" s="158">
        <f t="shared" si="943"/>
        <v>24</v>
      </c>
      <c r="J10082" s="158" t="str">
        <f t="shared" si="946"/>
        <v>EUR</v>
      </c>
      <c r="K10082" s="158" t="str">
        <f t="shared" si="947"/>
        <v>SEK</v>
      </c>
      <c r="L10082" s="158" t="str">
        <f t="shared" si="944"/>
        <v>EURSEK45665</v>
      </c>
      <c r="M10082" s="160">
        <f t="shared" si="948"/>
        <v>45665</v>
      </c>
      <c r="N10082" s="158">
        <v>1</v>
      </c>
      <c r="O10082" s="158">
        <v>11.512499999999999</v>
      </c>
      <c r="P10082" s="161">
        <f t="shared" si="945"/>
        <v>11.512499999999999</v>
      </c>
    </row>
    <row r="10083" spans="9:16" x14ac:dyDescent="0.2">
      <c r="I10083" s="158">
        <f t="shared" si="943"/>
        <v>24</v>
      </c>
      <c r="J10083" s="158" t="str">
        <f t="shared" si="946"/>
        <v>EUR</v>
      </c>
      <c r="K10083" s="158" t="str">
        <f t="shared" si="947"/>
        <v>SEK</v>
      </c>
      <c r="L10083" s="158" t="str">
        <f t="shared" si="944"/>
        <v>EURSEK45666</v>
      </c>
      <c r="M10083" s="160">
        <f t="shared" si="948"/>
        <v>45666</v>
      </c>
      <c r="N10083" s="158">
        <v>1</v>
      </c>
      <c r="O10083" s="158">
        <v>11.4945</v>
      </c>
      <c r="P10083" s="161">
        <f t="shared" si="945"/>
        <v>11.4945</v>
      </c>
    </row>
    <row r="10084" spans="9:16" x14ac:dyDescent="0.2">
      <c r="I10084" s="158">
        <f t="shared" si="943"/>
        <v>24</v>
      </c>
      <c r="J10084" s="158" t="str">
        <f t="shared" si="946"/>
        <v>EUR</v>
      </c>
      <c r="K10084" s="158" t="str">
        <f t="shared" si="947"/>
        <v>SEK</v>
      </c>
      <c r="L10084" s="158" t="str">
        <f t="shared" si="944"/>
        <v>EURSEK45667</v>
      </c>
      <c r="M10084" s="160">
        <f t="shared" si="948"/>
        <v>45667</v>
      </c>
      <c r="N10084" s="158">
        <v>1</v>
      </c>
      <c r="O10084" s="158">
        <v>11.497</v>
      </c>
      <c r="P10084" s="161">
        <f t="shared" si="945"/>
        <v>11.497</v>
      </c>
    </row>
    <row r="10085" spans="9:16" x14ac:dyDescent="0.2">
      <c r="I10085" s="158">
        <f t="shared" si="943"/>
        <v>24</v>
      </c>
      <c r="J10085" s="158" t="str">
        <f t="shared" si="946"/>
        <v>EUR</v>
      </c>
      <c r="K10085" s="158" t="str">
        <f t="shared" si="947"/>
        <v>SEK</v>
      </c>
      <c r="L10085" s="158" t="str">
        <f t="shared" si="944"/>
        <v>EURSEK45668</v>
      </c>
      <c r="M10085" s="160">
        <f t="shared" si="948"/>
        <v>45668</v>
      </c>
      <c r="N10085" s="158">
        <v>1</v>
      </c>
      <c r="O10085" s="158">
        <v>11.497</v>
      </c>
      <c r="P10085" s="161">
        <f t="shared" si="945"/>
        <v>11.497</v>
      </c>
    </row>
    <row r="10086" spans="9:16" x14ac:dyDescent="0.2">
      <c r="I10086" s="158">
        <f t="shared" si="943"/>
        <v>24</v>
      </c>
      <c r="J10086" s="158" t="str">
        <f t="shared" si="946"/>
        <v>EUR</v>
      </c>
      <c r="K10086" s="158" t="str">
        <f t="shared" si="947"/>
        <v>SEK</v>
      </c>
      <c r="L10086" s="158" t="str">
        <f t="shared" si="944"/>
        <v>EURSEK45669</v>
      </c>
      <c r="M10086" s="160">
        <f t="shared" si="948"/>
        <v>45669</v>
      </c>
      <c r="N10086" s="158">
        <v>1</v>
      </c>
      <c r="O10086" s="158">
        <v>11.497</v>
      </c>
      <c r="P10086" s="161">
        <f t="shared" si="945"/>
        <v>11.497</v>
      </c>
    </row>
    <row r="10087" spans="9:16" x14ac:dyDescent="0.2">
      <c r="I10087" s="158">
        <f t="shared" si="943"/>
        <v>24</v>
      </c>
      <c r="J10087" s="158" t="str">
        <f t="shared" si="946"/>
        <v>EUR</v>
      </c>
      <c r="K10087" s="158" t="str">
        <f t="shared" si="947"/>
        <v>SEK</v>
      </c>
      <c r="L10087" s="158" t="str">
        <f t="shared" si="944"/>
        <v>EURSEK45670</v>
      </c>
      <c r="M10087" s="160">
        <f t="shared" si="948"/>
        <v>45670</v>
      </c>
      <c r="N10087" s="158">
        <v>1</v>
      </c>
      <c r="O10087" s="158">
        <v>11.5055</v>
      </c>
      <c r="P10087" s="161">
        <f t="shared" si="945"/>
        <v>11.5055</v>
      </c>
    </row>
    <row r="10088" spans="9:16" x14ac:dyDescent="0.2">
      <c r="I10088" s="158">
        <f t="shared" si="943"/>
        <v>24</v>
      </c>
      <c r="J10088" s="158" t="str">
        <f t="shared" si="946"/>
        <v>EUR</v>
      </c>
      <c r="K10088" s="158" t="str">
        <f t="shared" si="947"/>
        <v>SEK</v>
      </c>
      <c r="L10088" s="158" t="str">
        <f t="shared" si="944"/>
        <v>EURSEK45671</v>
      </c>
      <c r="M10088" s="160">
        <f t="shared" si="948"/>
        <v>45671</v>
      </c>
      <c r="N10088" s="158">
        <v>1</v>
      </c>
      <c r="O10088" s="158">
        <v>11.512</v>
      </c>
      <c r="P10088" s="161">
        <f t="shared" si="945"/>
        <v>11.512</v>
      </c>
    </row>
    <row r="10089" spans="9:16" x14ac:dyDescent="0.2">
      <c r="I10089" s="158">
        <f t="shared" si="943"/>
        <v>24</v>
      </c>
      <c r="J10089" s="158" t="str">
        <f t="shared" si="946"/>
        <v>EUR</v>
      </c>
      <c r="K10089" s="158" t="str">
        <f t="shared" si="947"/>
        <v>SEK</v>
      </c>
      <c r="L10089" s="158" t="str">
        <f t="shared" si="944"/>
        <v>EURSEK45672</v>
      </c>
      <c r="M10089" s="160">
        <f t="shared" si="948"/>
        <v>45672</v>
      </c>
      <c r="N10089" s="158">
        <v>1</v>
      </c>
      <c r="O10089" s="158">
        <v>11.5015</v>
      </c>
      <c r="P10089" s="161">
        <f t="shared" si="945"/>
        <v>11.5015</v>
      </c>
    </row>
    <row r="10090" spans="9:16" x14ac:dyDescent="0.2">
      <c r="I10090" s="158">
        <f t="shared" ref="I10090:I10153" si="949">IF(M10089=$G$2,I10089+1,I10089)</f>
        <v>24</v>
      </c>
      <c r="J10090" s="158" t="str">
        <f t="shared" si="946"/>
        <v>EUR</v>
      </c>
      <c r="K10090" s="158" t="str">
        <f t="shared" si="947"/>
        <v>SEK</v>
      </c>
      <c r="L10090" s="158" t="str">
        <f t="shared" si="944"/>
        <v>EURSEK45673</v>
      </c>
      <c r="M10090" s="160">
        <f t="shared" si="948"/>
        <v>45673</v>
      </c>
      <c r="N10090" s="158">
        <v>1</v>
      </c>
      <c r="O10090" s="158">
        <v>11.484999999999999</v>
      </c>
      <c r="P10090" s="161">
        <f t="shared" si="945"/>
        <v>11.484999999999999</v>
      </c>
    </row>
    <row r="10091" spans="9:16" x14ac:dyDescent="0.2">
      <c r="I10091" s="158">
        <f t="shared" si="949"/>
        <v>24</v>
      </c>
      <c r="J10091" s="158" t="str">
        <f t="shared" si="946"/>
        <v>EUR</v>
      </c>
      <c r="K10091" s="158" t="str">
        <f t="shared" si="947"/>
        <v>SEK</v>
      </c>
      <c r="L10091" s="158" t="str">
        <f t="shared" si="944"/>
        <v>EURSEK45674</v>
      </c>
      <c r="M10091" s="160">
        <f t="shared" si="948"/>
        <v>45674</v>
      </c>
      <c r="N10091" s="158">
        <v>1</v>
      </c>
      <c r="O10091" s="158">
        <v>11.506</v>
      </c>
      <c r="P10091" s="161">
        <f t="shared" si="945"/>
        <v>11.506</v>
      </c>
    </row>
    <row r="10092" spans="9:16" x14ac:dyDescent="0.2">
      <c r="I10092" s="158">
        <f t="shared" si="949"/>
        <v>24</v>
      </c>
      <c r="J10092" s="158" t="str">
        <f t="shared" si="946"/>
        <v>EUR</v>
      </c>
      <c r="K10092" s="158" t="str">
        <f t="shared" si="947"/>
        <v>SEK</v>
      </c>
      <c r="L10092" s="158" t="str">
        <f t="shared" si="944"/>
        <v>EURSEK45675</v>
      </c>
      <c r="M10092" s="160">
        <f t="shared" si="948"/>
        <v>45675</v>
      </c>
      <c r="N10092" s="158">
        <v>1</v>
      </c>
      <c r="O10092" s="158">
        <v>11.506</v>
      </c>
      <c r="P10092" s="161">
        <f t="shared" si="945"/>
        <v>11.506</v>
      </c>
    </row>
    <row r="10093" spans="9:16" x14ac:dyDescent="0.2">
      <c r="I10093" s="158">
        <f t="shared" si="949"/>
        <v>24</v>
      </c>
      <c r="J10093" s="158" t="str">
        <f t="shared" si="946"/>
        <v>EUR</v>
      </c>
      <c r="K10093" s="158" t="str">
        <f t="shared" si="947"/>
        <v>SEK</v>
      </c>
      <c r="L10093" s="158" t="str">
        <f t="shared" si="944"/>
        <v>EURSEK45676</v>
      </c>
      <c r="M10093" s="160">
        <f t="shared" si="948"/>
        <v>45676</v>
      </c>
      <c r="N10093" s="158">
        <v>1</v>
      </c>
      <c r="O10093" s="158">
        <v>11.506</v>
      </c>
      <c r="P10093" s="161">
        <f t="shared" si="945"/>
        <v>11.506</v>
      </c>
    </row>
    <row r="10094" spans="9:16" x14ac:dyDescent="0.2">
      <c r="I10094" s="158">
        <f t="shared" si="949"/>
        <v>24</v>
      </c>
      <c r="J10094" s="158" t="str">
        <f t="shared" si="946"/>
        <v>EUR</v>
      </c>
      <c r="K10094" s="158" t="str">
        <f t="shared" si="947"/>
        <v>SEK</v>
      </c>
      <c r="L10094" s="158" t="str">
        <f t="shared" si="944"/>
        <v>EURSEK45677</v>
      </c>
      <c r="M10094" s="160">
        <f t="shared" si="948"/>
        <v>45677</v>
      </c>
      <c r="N10094" s="158">
        <v>1</v>
      </c>
      <c r="O10094" s="158">
        <v>11.4945</v>
      </c>
      <c r="P10094" s="161">
        <f t="shared" si="945"/>
        <v>11.4945</v>
      </c>
    </row>
    <row r="10095" spans="9:16" x14ac:dyDescent="0.2">
      <c r="I10095" s="158">
        <f t="shared" si="949"/>
        <v>24</v>
      </c>
      <c r="J10095" s="158" t="str">
        <f t="shared" si="946"/>
        <v>EUR</v>
      </c>
      <c r="K10095" s="158" t="str">
        <f t="shared" si="947"/>
        <v>SEK</v>
      </c>
      <c r="L10095" s="158" t="str">
        <f t="shared" si="944"/>
        <v>EURSEK45678</v>
      </c>
      <c r="M10095" s="160">
        <f t="shared" si="948"/>
        <v>45678</v>
      </c>
      <c r="N10095" s="158">
        <v>1</v>
      </c>
      <c r="O10095" s="158">
        <v>11.475</v>
      </c>
      <c r="P10095" s="161">
        <f t="shared" si="945"/>
        <v>11.475</v>
      </c>
    </row>
    <row r="10096" spans="9:16" x14ac:dyDescent="0.2">
      <c r="I10096" s="158">
        <f t="shared" si="949"/>
        <v>24</v>
      </c>
      <c r="J10096" s="158" t="str">
        <f t="shared" si="946"/>
        <v>EUR</v>
      </c>
      <c r="K10096" s="158" t="str">
        <f t="shared" si="947"/>
        <v>SEK</v>
      </c>
      <c r="L10096" s="158" t="str">
        <f t="shared" si="944"/>
        <v>EURSEK45679</v>
      </c>
      <c r="M10096" s="160">
        <f t="shared" si="948"/>
        <v>45679</v>
      </c>
      <c r="N10096" s="158">
        <v>1</v>
      </c>
      <c r="O10096" s="158">
        <v>11.467000000000001</v>
      </c>
      <c r="P10096" s="161">
        <f t="shared" si="945"/>
        <v>11.467000000000001</v>
      </c>
    </row>
    <row r="10097" spans="9:16" x14ac:dyDescent="0.2">
      <c r="I10097" s="158">
        <f t="shared" si="949"/>
        <v>24</v>
      </c>
      <c r="J10097" s="158" t="str">
        <f t="shared" si="946"/>
        <v>EUR</v>
      </c>
      <c r="K10097" s="158" t="str">
        <f t="shared" si="947"/>
        <v>SEK</v>
      </c>
      <c r="L10097" s="158" t="str">
        <f t="shared" si="944"/>
        <v>EURSEK45680</v>
      </c>
      <c r="M10097" s="160">
        <f t="shared" si="948"/>
        <v>45680</v>
      </c>
      <c r="N10097" s="158">
        <v>1</v>
      </c>
      <c r="O10097" s="158">
        <v>11.468500000000001</v>
      </c>
      <c r="P10097" s="161">
        <f t="shared" si="945"/>
        <v>11.468500000000001</v>
      </c>
    </row>
    <row r="10098" spans="9:16" x14ac:dyDescent="0.2">
      <c r="I10098" s="158">
        <f t="shared" si="949"/>
        <v>24</v>
      </c>
      <c r="J10098" s="158" t="str">
        <f t="shared" si="946"/>
        <v>EUR</v>
      </c>
      <c r="K10098" s="158" t="str">
        <f t="shared" si="947"/>
        <v>SEK</v>
      </c>
      <c r="L10098" s="158" t="str">
        <f t="shared" si="944"/>
        <v>EURSEK45681</v>
      </c>
      <c r="M10098" s="160">
        <f t="shared" si="948"/>
        <v>45681</v>
      </c>
      <c r="N10098" s="158">
        <v>1</v>
      </c>
      <c r="O10098" s="158">
        <v>11.459</v>
      </c>
      <c r="P10098" s="161">
        <f t="shared" si="945"/>
        <v>11.459</v>
      </c>
    </row>
    <row r="10099" spans="9:16" x14ac:dyDescent="0.2">
      <c r="I10099" s="158">
        <f t="shared" si="949"/>
        <v>24</v>
      </c>
      <c r="J10099" s="158" t="str">
        <f t="shared" si="946"/>
        <v>EUR</v>
      </c>
      <c r="K10099" s="158" t="str">
        <f t="shared" si="947"/>
        <v>SEK</v>
      </c>
      <c r="L10099" s="158" t="str">
        <f t="shared" si="944"/>
        <v>EURSEK45682</v>
      </c>
      <c r="M10099" s="160">
        <f t="shared" si="948"/>
        <v>45682</v>
      </c>
      <c r="N10099" s="158">
        <v>1</v>
      </c>
      <c r="O10099" s="158">
        <v>11.459</v>
      </c>
      <c r="P10099" s="161">
        <f t="shared" si="945"/>
        <v>11.459</v>
      </c>
    </row>
    <row r="10100" spans="9:16" x14ac:dyDescent="0.2">
      <c r="I10100" s="158">
        <f t="shared" si="949"/>
        <v>24</v>
      </c>
      <c r="J10100" s="158" t="str">
        <f t="shared" si="946"/>
        <v>EUR</v>
      </c>
      <c r="K10100" s="158" t="str">
        <f t="shared" si="947"/>
        <v>SEK</v>
      </c>
      <c r="L10100" s="158" t="str">
        <f t="shared" si="944"/>
        <v>EURSEK45683</v>
      </c>
      <c r="M10100" s="160">
        <f t="shared" si="948"/>
        <v>45683</v>
      </c>
      <c r="N10100" s="158">
        <v>1</v>
      </c>
      <c r="O10100" s="158">
        <v>11.459</v>
      </c>
      <c r="P10100" s="161">
        <f t="shared" si="945"/>
        <v>11.459</v>
      </c>
    </row>
    <row r="10101" spans="9:16" x14ac:dyDescent="0.2">
      <c r="I10101" s="158">
        <f t="shared" si="949"/>
        <v>24</v>
      </c>
      <c r="J10101" s="158" t="str">
        <f t="shared" si="946"/>
        <v>EUR</v>
      </c>
      <c r="K10101" s="158" t="str">
        <f t="shared" si="947"/>
        <v>SEK</v>
      </c>
      <c r="L10101" s="158" t="str">
        <f t="shared" si="944"/>
        <v>EURSEK45684</v>
      </c>
      <c r="M10101" s="160">
        <f t="shared" si="948"/>
        <v>45684</v>
      </c>
      <c r="N10101" s="158">
        <v>1</v>
      </c>
      <c r="O10101" s="158">
        <v>11.496</v>
      </c>
      <c r="P10101" s="161">
        <f t="shared" si="945"/>
        <v>11.496</v>
      </c>
    </row>
    <row r="10102" spans="9:16" x14ac:dyDescent="0.2">
      <c r="I10102" s="158">
        <f t="shared" si="949"/>
        <v>24</v>
      </c>
      <c r="J10102" s="158" t="str">
        <f t="shared" si="946"/>
        <v>EUR</v>
      </c>
      <c r="K10102" s="158" t="str">
        <f t="shared" si="947"/>
        <v>SEK</v>
      </c>
      <c r="L10102" s="158" t="str">
        <f t="shared" si="944"/>
        <v>EURSEK45685</v>
      </c>
      <c r="M10102" s="160">
        <f t="shared" si="948"/>
        <v>45685</v>
      </c>
      <c r="N10102" s="158">
        <v>1</v>
      </c>
      <c r="O10102" s="158">
        <v>11.478</v>
      </c>
      <c r="P10102" s="161">
        <f t="shared" si="945"/>
        <v>11.478</v>
      </c>
    </row>
    <row r="10103" spans="9:16" x14ac:dyDescent="0.2">
      <c r="I10103" s="158">
        <f t="shared" si="949"/>
        <v>24</v>
      </c>
      <c r="J10103" s="158" t="str">
        <f t="shared" si="946"/>
        <v>EUR</v>
      </c>
      <c r="K10103" s="158" t="str">
        <f t="shared" si="947"/>
        <v>SEK</v>
      </c>
      <c r="L10103" s="158" t="str">
        <f t="shared" si="944"/>
        <v>EURSEK45686</v>
      </c>
      <c r="M10103" s="160">
        <f t="shared" si="948"/>
        <v>45686</v>
      </c>
      <c r="N10103" s="158">
        <v>1</v>
      </c>
      <c r="O10103" s="158">
        <v>11.455500000000001</v>
      </c>
      <c r="P10103" s="161">
        <f t="shared" si="945"/>
        <v>11.455500000000001</v>
      </c>
    </row>
    <row r="10104" spans="9:16" x14ac:dyDescent="0.2">
      <c r="I10104" s="158">
        <f t="shared" si="949"/>
        <v>24</v>
      </c>
      <c r="J10104" s="158" t="str">
        <f t="shared" si="946"/>
        <v>EUR</v>
      </c>
      <c r="K10104" s="158" t="str">
        <f t="shared" si="947"/>
        <v>SEK</v>
      </c>
      <c r="L10104" s="158" t="str">
        <f t="shared" si="944"/>
        <v>EURSEK45687</v>
      </c>
      <c r="M10104" s="160">
        <f t="shared" si="948"/>
        <v>45687</v>
      </c>
      <c r="N10104" s="158">
        <v>1</v>
      </c>
      <c r="O10104" s="158">
        <v>11.47</v>
      </c>
      <c r="P10104" s="161">
        <f t="shared" si="945"/>
        <v>11.47</v>
      </c>
    </row>
    <row r="10105" spans="9:16" x14ac:dyDescent="0.2">
      <c r="I10105" s="158">
        <f t="shared" si="949"/>
        <v>24</v>
      </c>
      <c r="J10105" s="158" t="str">
        <f t="shared" si="946"/>
        <v>EUR</v>
      </c>
      <c r="K10105" s="158" t="str">
        <f t="shared" si="947"/>
        <v>SEK</v>
      </c>
      <c r="L10105" s="158" t="str">
        <f t="shared" si="944"/>
        <v>EURSEK45688</v>
      </c>
      <c r="M10105" s="160">
        <f t="shared" si="948"/>
        <v>45688</v>
      </c>
      <c r="N10105" s="158">
        <v>1</v>
      </c>
      <c r="O10105" s="158">
        <v>11.474</v>
      </c>
      <c r="P10105" s="161">
        <f t="shared" si="945"/>
        <v>11.474</v>
      </c>
    </row>
    <row r="10106" spans="9:16" x14ac:dyDescent="0.2">
      <c r="I10106" s="158">
        <f t="shared" si="949"/>
        <v>24</v>
      </c>
      <c r="J10106" s="158" t="str">
        <f t="shared" si="946"/>
        <v>EUR</v>
      </c>
      <c r="K10106" s="158" t="str">
        <f t="shared" si="947"/>
        <v>SEK</v>
      </c>
      <c r="L10106" s="158" t="str">
        <f t="shared" si="944"/>
        <v>EURSEK45689</v>
      </c>
      <c r="M10106" s="160">
        <f t="shared" si="948"/>
        <v>45689</v>
      </c>
      <c r="N10106" s="158">
        <v>1</v>
      </c>
      <c r="O10106" s="158">
        <v>11.474</v>
      </c>
      <c r="P10106" s="161">
        <f t="shared" si="945"/>
        <v>11.474</v>
      </c>
    </row>
    <row r="10107" spans="9:16" x14ac:dyDescent="0.2">
      <c r="I10107" s="158">
        <f t="shared" si="949"/>
        <v>24</v>
      </c>
      <c r="J10107" s="158" t="str">
        <f t="shared" si="946"/>
        <v>EUR</v>
      </c>
      <c r="K10107" s="158" t="str">
        <f t="shared" si="947"/>
        <v>SEK</v>
      </c>
      <c r="L10107" s="158" t="str">
        <f t="shared" si="944"/>
        <v>EURSEK45690</v>
      </c>
      <c r="M10107" s="160">
        <f t="shared" si="948"/>
        <v>45690</v>
      </c>
      <c r="N10107" s="158">
        <v>1</v>
      </c>
      <c r="O10107" s="158">
        <v>11.474</v>
      </c>
      <c r="P10107" s="161">
        <f t="shared" si="945"/>
        <v>11.474</v>
      </c>
    </row>
    <row r="10108" spans="9:16" x14ac:dyDescent="0.2">
      <c r="I10108" s="158">
        <f t="shared" si="949"/>
        <v>24</v>
      </c>
      <c r="J10108" s="158" t="str">
        <f t="shared" si="946"/>
        <v>EUR</v>
      </c>
      <c r="K10108" s="158" t="str">
        <f t="shared" si="947"/>
        <v>SEK</v>
      </c>
      <c r="L10108" s="158" t="str">
        <f t="shared" si="944"/>
        <v>EURSEK45691</v>
      </c>
      <c r="M10108" s="160">
        <f t="shared" si="948"/>
        <v>45691</v>
      </c>
      <c r="N10108" s="158">
        <v>1</v>
      </c>
      <c r="O10108" s="158">
        <v>11.481</v>
      </c>
      <c r="P10108" s="161">
        <f t="shared" si="945"/>
        <v>11.481</v>
      </c>
    </row>
    <row r="10109" spans="9:16" x14ac:dyDescent="0.2">
      <c r="I10109" s="158">
        <f t="shared" si="949"/>
        <v>24</v>
      </c>
      <c r="J10109" s="158" t="str">
        <f t="shared" si="946"/>
        <v>EUR</v>
      </c>
      <c r="K10109" s="158" t="str">
        <f t="shared" si="947"/>
        <v>SEK</v>
      </c>
      <c r="L10109" s="158" t="str">
        <f t="shared" si="944"/>
        <v>EURSEK45692</v>
      </c>
      <c r="M10109" s="160">
        <f t="shared" si="948"/>
        <v>45692</v>
      </c>
      <c r="N10109" s="158">
        <v>1</v>
      </c>
      <c r="O10109" s="158">
        <v>11.417999999999999</v>
      </c>
      <c r="P10109" s="161">
        <f t="shared" si="945"/>
        <v>11.417999999999999</v>
      </c>
    </row>
    <row r="10110" spans="9:16" x14ac:dyDescent="0.2">
      <c r="I10110" s="158">
        <f t="shared" si="949"/>
        <v>24</v>
      </c>
      <c r="J10110" s="158" t="str">
        <f t="shared" si="946"/>
        <v>EUR</v>
      </c>
      <c r="K10110" s="158" t="str">
        <f t="shared" si="947"/>
        <v>SEK</v>
      </c>
      <c r="L10110" s="158" t="str">
        <f t="shared" si="944"/>
        <v>EURSEK45693</v>
      </c>
      <c r="M10110" s="160">
        <f t="shared" si="948"/>
        <v>45693</v>
      </c>
      <c r="N10110" s="158">
        <v>1</v>
      </c>
      <c r="O10110" s="158">
        <v>11.3583</v>
      </c>
      <c r="P10110" s="161">
        <f t="shared" si="945"/>
        <v>11.3583</v>
      </c>
    </row>
    <row r="10111" spans="9:16" x14ac:dyDescent="0.2">
      <c r="I10111" s="158">
        <f t="shared" si="949"/>
        <v>24</v>
      </c>
      <c r="J10111" s="158" t="str">
        <f t="shared" si="946"/>
        <v>EUR</v>
      </c>
      <c r="K10111" s="158" t="str">
        <f t="shared" si="947"/>
        <v>SEK</v>
      </c>
      <c r="L10111" s="158" t="str">
        <f t="shared" si="944"/>
        <v>EURSEK45694</v>
      </c>
      <c r="M10111" s="160">
        <f t="shared" si="948"/>
        <v>45694</v>
      </c>
      <c r="N10111" s="158">
        <v>1</v>
      </c>
      <c r="O10111" s="158">
        <v>11.321</v>
      </c>
      <c r="P10111" s="161">
        <f t="shared" si="945"/>
        <v>11.321</v>
      </c>
    </row>
    <row r="10112" spans="9:16" x14ac:dyDescent="0.2">
      <c r="I10112" s="158">
        <f t="shared" si="949"/>
        <v>24</v>
      </c>
      <c r="J10112" s="158" t="str">
        <f t="shared" si="946"/>
        <v>EUR</v>
      </c>
      <c r="K10112" s="158" t="str">
        <f t="shared" si="947"/>
        <v>SEK</v>
      </c>
      <c r="L10112" s="158" t="str">
        <f t="shared" si="944"/>
        <v>EURSEK45695</v>
      </c>
      <c r="M10112" s="160">
        <f t="shared" si="948"/>
        <v>45695</v>
      </c>
      <c r="N10112" s="158">
        <v>1</v>
      </c>
      <c r="O10112" s="158">
        <v>11.2865</v>
      </c>
      <c r="P10112" s="161">
        <f t="shared" si="945"/>
        <v>11.2865</v>
      </c>
    </row>
    <row r="10113" spans="9:16" x14ac:dyDescent="0.2">
      <c r="I10113" s="158">
        <f t="shared" si="949"/>
        <v>24</v>
      </c>
      <c r="J10113" s="158" t="str">
        <f t="shared" si="946"/>
        <v>EUR</v>
      </c>
      <c r="K10113" s="158" t="str">
        <f t="shared" si="947"/>
        <v>SEK</v>
      </c>
      <c r="L10113" s="158" t="str">
        <f t="shared" si="944"/>
        <v>EURSEK45696</v>
      </c>
      <c r="M10113" s="160">
        <f t="shared" si="948"/>
        <v>45696</v>
      </c>
      <c r="N10113" s="158">
        <v>1</v>
      </c>
      <c r="O10113" s="158">
        <v>11.2865</v>
      </c>
      <c r="P10113" s="161">
        <f t="shared" si="945"/>
        <v>11.2865</v>
      </c>
    </row>
    <row r="10114" spans="9:16" x14ac:dyDescent="0.2">
      <c r="I10114" s="158">
        <f t="shared" si="949"/>
        <v>24</v>
      </c>
      <c r="J10114" s="158" t="str">
        <f t="shared" si="946"/>
        <v>EUR</v>
      </c>
      <c r="K10114" s="158" t="str">
        <f t="shared" si="947"/>
        <v>SEK</v>
      </c>
      <c r="L10114" s="158" t="str">
        <f t="shared" si="944"/>
        <v>EURSEK45697</v>
      </c>
      <c r="M10114" s="160">
        <f t="shared" si="948"/>
        <v>45697</v>
      </c>
      <c r="N10114" s="158">
        <v>1</v>
      </c>
      <c r="O10114" s="158">
        <v>11.2865</v>
      </c>
      <c r="P10114" s="161">
        <f t="shared" si="945"/>
        <v>11.2865</v>
      </c>
    </row>
    <row r="10115" spans="9:16" x14ac:dyDescent="0.2">
      <c r="I10115" s="158">
        <f t="shared" si="949"/>
        <v>24</v>
      </c>
      <c r="J10115" s="158" t="str">
        <f t="shared" si="946"/>
        <v>EUR</v>
      </c>
      <c r="K10115" s="158" t="str">
        <f t="shared" si="947"/>
        <v>SEK</v>
      </c>
      <c r="L10115" s="158" t="str">
        <f t="shared" ref="L10115:L10178" si="950">J10115&amp;K10115&amp;M10115</f>
        <v>EURSEK45698</v>
      </c>
      <c r="M10115" s="160">
        <f t="shared" si="948"/>
        <v>45698</v>
      </c>
      <c r="N10115" s="158">
        <v>1</v>
      </c>
      <c r="O10115" s="158">
        <v>11.2765</v>
      </c>
      <c r="P10115" s="161">
        <f t="shared" ref="P10115:P10178" si="951">ROUND(N10115*O10115,4)</f>
        <v>11.2765</v>
      </c>
    </row>
    <row r="10116" spans="9:16" x14ac:dyDescent="0.2">
      <c r="I10116" s="158">
        <f t="shared" si="949"/>
        <v>24</v>
      </c>
      <c r="J10116" s="158" t="str">
        <f t="shared" ref="J10116:J10179" si="952">VLOOKUP($I10116,$A:$C,2,FALSE)</f>
        <v>EUR</v>
      </c>
      <c r="K10116" s="158" t="str">
        <f t="shared" ref="K10116:K10179" si="953">VLOOKUP($I10116,$A:$C,3,FALSE)</f>
        <v>SEK</v>
      </c>
      <c r="L10116" s="158" t="str">
        <f t="shared" si="950"/>
        <v>EURSEK45699</v>
      </c>
      <c r="M10116" s="160">
        <f t="shared" ref="M10116:M10179" si="954">IF(I10116=I10115,M10115+1,$G$1)</f>
        <v>45699</v>
      </c>
      <c r="N10116" s="158">
        <v>1</v>
      </c>
      <c r="O10116" s="158">
        <v>11.2525</v>
      </c>
      <c r="P10116" s="161">
        <f t="shared" si="951"/>
        <v>11.2525</v>
      </c>
    </row>
    <row r="10117" spans="9:16" x14ac:dyDescent="0.2">
      <c r="I10117" s="158">
        <f t="shared" si="949"/>
        <v>24</v>
      </c>
      <c r="J10117" s="158" t="str">
        <f t="shared" si="952"/>
        <v>EUR</v>
      </c>
      <c r="K10117" s="158" t="str">
        <f t="shared" si="953"/>
        <v>SEK</v>
      </c>
      <c r="L10117" s="158" t="str">
        <f t="shared" si="950"/>
        <v>EURSEK45700</v>
      </c>
      <c r="M10117" s="160">
        <f t="shared" si="954"/>
        <v>45700</v>
      </c>
      <c r="N10117" s="158">
        <v>1</v>
      </c>
      <c r="O10117" s="158">
        <v>11.2895</v>
      </c>
      <c r="P10117" s="161">
        <f t="shared" si="951"/>
        <v>11.2895</v>
      </c>
    </row>
    <row r="10118" spans="9:16" x14ac:dyDescent="0.2">
      <c r="I10118" s="158">
        <f t="shared" si="949"/>
        <v>24</v>
      </c>
      <c r="J10118" s="158" t="str">
        <f t="shared" si="952"/>
        <v>EUR</v>
      </c>
      <c r="K10118" s="158" t="str">
        <f t="shared" si="953"/>
        <v>SEK</v>
      </c>
      <c r="L10118" s="158" t="str">
        <f t="shared" si="950"/>
        <v>EURSEK45701</v>
      </c>
      <c r="M10118" s="160">
        <f t="shared" si="954"/>
        <v>45701</v>
      </c>
      <c r="N10118" s="158">
        <v>1</v>
      </c>
      <c r="O10118" s="158">
        <v>11.281499999999999</v>
      </c>
      <c r="P10118" s="161">
        <f t="shared" si="951"/>
        <v>11.281499999999999</v>
      </c>
    </row>
    <row r="10119" spans="9:16" x14ac:dyDescent="0.2">
      <c r="I10119" s="158">
        <f t="shared" si="949"/>
        <v>24</v>
      </c>
      <c r="J10119" s="158" t="str">
        <f t="shared" si="952"/>
        <v>EUR</v>
      </c>
      <c r="K10119" s="158" t="str">
        <f t="shared" si="953"/>
        <v>SEK</v>
      </c>
      <c r="L10119" s="158" t="str">
        <f t="shared" si="950"/>
        <v>EURSEK45702</v>
      </c>
      <c r="M10119" s="160">
        <f t="shared" si="954"/>
        <v>45702</v>
      </c>
      <c r="N10119" s="158">
        <v>1</v>
      </c>
      <c r="O10119" s="158">
        <v>11.2445</v>
      </c>
      <c r="P10119" s="161">
        <f t="shared" si="951"/>
        <v>11.2445</v>
      </c>
    </row>
    <row r="10120" spans="9:16" x14ac:dyDescent="0.2">
      <c r="I10120" s="158">
        <f t="shared" si="949"/>
        <v>24</v>
      </c>
      <c r="J10120" s="158" t="str">
        <f t="shared" si="952"/>
        <v>EUR</v>
      </c>
      <c r="K10120" s="158" t="str">
        <f t="shared" si="953"/>
        <v>SEK</v>
      </c>
      <c r="L10120" s="158" t="str">
        <f t="shared" si="950"/>
        <v>EURSEK45703</v>
      </c>
      <c r="M10120" s="160">
        <f t="shared" si="954"/>
        <v>45703</v>
      </c>
      <c r="N10120" s="158">
        <v>1</v>
      </c>
      <c r="O10120" s="158">
        <v>11.2445</v>
      </c>
      <c r="P10120" s="161">
        <f t="shared" si="951"/>
        <v>11.2445</v>
      </c>
    </row>
    <row r="10121" spans="9:16" x14ac:dyDescent="0.2">
      <c r="I10121" s="158">
        <f t="shared" si="949"/>
        <v>24</v>
      </c>
      <c r="J10121" s="158" t="str">
        <f t="shared" si="952"/>
        <v>EUR</v>
      </c>
      <c r="K10121" s="158" t="str">
        <f t="shared" si="953"/>
        <v>SEK</v>
      </c>
      <c r="L10121" s="158" t="str">
        <f t="shared" si="950"/>
        <v>EURSEK45704</v>
      </c>
      <c r="M10121" s="160">
        <f t="shared" si="954"/>
        <v>45704</v>
      </c>
      <c r="N10121" s="158">
        <v>1</v>
      </c>
      <c r="O10121" s="158">
        <v>11.2445</v>
      </c>
      <c r="P10121" s="161">
        <f t="shared" si="951"/>
        <v>11.2445</v>
      </c>
    </row>
    <row r="10122" spans="9:16" x14ac:dyDescent="0.2">
      <c r="I10122" s="158">
        <f t="shared" si="949"/>
        <v>24</v>
      </c>
      <c r="J10122" s="158" t="str">
        <f t="shared" si="952"/>
        <v>EUR</v>
      </c>
      <c r="K10122" s="158" t="str">
        <f t="shared" si="953"/>
        <v>SEK</v>
      </c>
      <c r="L10122" s="158" t="str">
        <f t="shared" si="950"/>
        <v>EURSEK45705</v>
      </c>
      <c r="M10122" s="160">
        <f t="shared" si="954"/>
        <v>45705</v>
      </c>
      <c r="N10122" s="158">
        <v>1</v>
      </c>
      <c r="O10122" s="158">
        <v>11.215999999999999</v>
      </c>
      <c r="P10122" s="161">
        <f t="shared" si="951"/>
        <v>11.215999999999999</v>
      </c>
    </row>
    <row r="10123" spans="9:16" x14ac:dyDescent="0.2">
      <c r="I10123" s="158">
        <f t="shared" si="949"/>
        <v>24</v>
      </c>
      <c r="J10123" s="158" t="str">
        <f t="shared" si="952"/>
        <v>EUR</v>
      </c>
      <c r="K10123" s="158" t="str">
        <f t="shared" si="953"/>
        <v>SEK</v>
      </c>
      <c r="L10123" s="158" t="str">
        <f t="shared" si="950"/>
        <v>EURSEK45706</v>
      </c>
      <c r="M10123" s="160">
        <f t="shared" si="954"/>
        <v>45706</v>
      </c>
      <c r="N10123" s="158">
        <v>1</v>
      </c>
      <c r="O10123" s="158">
        <v>11.211499999999999</v>
      </c>
      <c r="P10123" s="161">
        <f t="shared" si="951"/>
        <v>11.211499999999999</v>
      </c>
    </row>
    <row r="10124" spans="9:16" x14ac:dyDescent="0.2">
      <c r="I10124" s="158">
        <f t="shared" si="949"/>
        <v>24</v>
      </c>
      <c r="J10124" s="158" t="str">
        <f t="shared" si="952"/>
        <v>EUR</v>
      </c>
      <c r="K10124" s="158" t="str">
        <f t="shared" si="953"/>
        <v>SEK</v>
      </c>
      <c r="L10124" s="158" t="str">
        <f t="shared" si="950"/>
        <v>EURSEK45707</v>
      </c>
      <c r="M10124" s="160">
        <f t="shared" si="954"/>
        <v>45707</v>
      </c>
      <c r="N10124" s="158">
        <v>1</v>
      </c>
      <c r="O10124" s="158">
        <v>11.214</v>
      </c>
      <c r="P10124" s="161">
        <f t="shared" si="951"/>
        <v>11.214</v>
      </c>
    </row>
    <row r="10125" spans="9:16" x14ac:dyDescent="0.2">
      <c r="I10125" s="158">
        <f t="shared" si="949"/>
        <v>24</v>
      </c>
      <c r="J10125" s="158" t="str">
        <f t="shared" si="952"/>
        <v>EUR</v>
      </c>
      <c r="K10125" s="158" t="str">
        <f t="shared" si="953"/>
        <v>SEK</v>
      </c>
      <c r="L10125" s="158" t="str">
        <f t="shared" si="950"/>
        <v>EURSEK45708</v>
      </c>
      <c r="M10125" s="160">
        <f t="shared" si="954"/>
        <v>45708</v>
      </c>
      <c r="N10125" s="158">
        <v>1</v>
      </c>
      <c r="O10125" s="158">
        <v>11.166</v>
      </c>
      <c r="P10125" s="161">
        <f t="shared" si="951"/>
        <v>11.166</v>
      </c>
    </row>
    <row r="10126" spans="9:16" x14ac:dyDescent="0.2">
      <c r="I10126" s="158">
        <f t="shared" si="949"/>
        <v>24</v>
      </c>
      <c r="J10126" s="158" t="str">
        <f t="shared" si="952"/>
        <v>EUR</v>
      </c>
      <c r="K10126" s="158" t="str">
        <f t="shared" si="953"/>
        <v>SEK</v>
      </c>
      <c r="L10126" s="158" t="str">
        <f t="shared" si="950"/>
        <v>EURSEK45709</v>
      </c>
      <c r="M10126" s="160">
        <f t="shared" si="954"/>
        <v>45709</v>
      </c>
      <c r="N10126" s="158">
        <v>1</v>
      </c>
      <c r="O10126" s="158">
        <v>11.1425</v>
      </c>
      <c r="P10126" s="161">
        <f t="shared" si="951"/>
        <v>11.1425</v>
      </c>
    </row>
    <row r="10127" spans="9:16" x14ac:dyDescent="0.2">
      <c r="I10127" s="158">
        <f t="shared" si="949"/>
        <v>24</v>
      </c>
      <c r="J10127" s="158" t="str">
        <f t="shared" si="952"/>
        <v>EUR</v>
      </c>
      <c r="K10127" s="158" t="str">
        <f t="shared" si="953"/>
        <v>SEK</v>
      </c>
      <c r="L10127" s="158" t="str">
        <f t="shared" si="950"/>
        <v>EURSEK45710</v>
      </c>
      <c r="M10127" s="160">
        <f t="shared" si="954"/>
        <v>45710</v>
      </c>
      <c r="N10127" s="158">
        <v>1</v>
      </c>
      <c r="O10127" s="158">
        <v>11.1425</v>
      </c>
      <c r="P10127" s="161">
        <f t="shared" si="951"/>
        <v>11.1425</v>
      </c>
    </row>
    <row r="10128" spans="9:16" x14ac:dyDescent="0.2">
      <c r="I10128" s="158">
        <f t="shared" si="949"/>
        <v>24</v>
      </c>
      <c r="J10128" s="158" t="str">
        <f t="shared" si="952"/>
        <v>EUR</v>
      </c>
      <c r="K10128" s="158" t="str">
        <f t="shared" si="953"/>
        <v>SEK</v>
      </c>
      <c r="L10128" s="158" t="str">
        <f t="shared" si="950"/>
        <v>EURSEK45711</v>
      </c>
      <c r="M10128" s="160">
        <f t="shared" si="954"/>
        <v>45711</v>
      </c>
      <c r="N10128" s="158">
        <v>1</v>
      </c>
      <c r="O10128" s="158">
        <v>11.1425</v>
      </c>
      <c r="P10128" s="161">
        <f t="shared" si="951"/>
        <v>11.1425</v>
      </c>
    </row>
    <row r="10129" spans="9:16" x14ac:dyDescent="0.2">
      <c r="I10129" s="158">
        <f t="shared" si="949"/>
        <v>24</v>
      </c>
      <c r="J10129" s="158" t="str">
        <f t="shared" si="952"/>
        <v>EUR</v>
      </c>
      <c r="K10129" s="158" t="str">
        <f t="shared" si="953"/>
        <v>SEK</v>
      </c>
      <c r="L10129" s="158" t="str">
        <f t="shared" si="950"/>
        <v>EURSEK45712</v>
      </c>
      <c r="M10129" s="160">
        <f t="shared" si="954"/>
        <v>45712</v>
      </c>
      <c r="N10129" s="158">
        <v>1</v>
      </c>
      <c r="O10129" s="158">
        <v>11.153</v>
      </c>
      <c r="P10129" s="161">
        <f t="shared" si="951"/>
        <v>11.153</v>
      </c>
    </row>
    <row r="10130" spans="9:16" x14ac:dyDescent="0.2">
      <c r="I10130" s="158">
        <f t="shared" si="949"/>
        <v>24</v>
      </c>
      <c r="J10130" s="158" t="str">
        <f t="shared" si="952"/>
        <v>EUR</v>
      </c>
      <c r="K10130" s="158" t="str">
        <f t="shared" si="953"/>
        <v>SEK</v>
      </c>
      <c r="L10130" s="158" t="str">
        <f t="shared" si="950"/>
        <v>EURSEK45713</v>
      </c>
      <c r="M10130" s="160">
        <f t="shared" si="954"/>
        <v>45713</v>
      </c>
      <c r="N10130" s="158">
        <v>1</v>
      </c>
      <c r="O10130" s="158">
        <v>11.1455</v>
      </c>
      <c r="P10130" s="161">
        <f t="shared" si="951"/>
        <v>11.1455</v>
      </c>
    </row>
    <row r="10131" spans="9:16" x14ac:dyDescent="0.2">
      <c r="I10131" s="158">
        <f t="shared" si="949"/>
        <v>24</v>
      </c>
      <c r="J10131" s="158" t="str">
        <f t="shared" si="952"/>
        <v>EUR</v>
      </c>
      <c r="K10131" s="158" t="str">
        <f t="shared" si="953"/>
        <v>SEK</v>
      </c>
      <c r="L10131" s="158" t="str">
        <f t="shared" si="950"/>
        <v>EURSEK45714</v>
      </c>
      <c r="M10131" s="160">
        <f t="shared" si="954"/>
        <v>45714</v>
      </c>
      <c r="N10131" s="158">
        <v>1</v>
      </c>
      <c r="O10131" s="158">
        <v>11.143000000000001</v>
      </c>
      <c r="P10131" s="161">
        <f t="shared" si="951"/>
        <v>11.143000000000001</v>
      </c>
    </row>
    <row r="10132" spans="9:16" x14ac:dyDescent="0.2">
      <c r="I10132" s="158">
        <f t="shared" si="949"/>
        <v>24</v>
      </c>
      <c r="J10132" s="158" t="str">
        <f t="shared" si="952"/>
        <v>EUR</v>
      </c>
      <c r="K10132" s="158" t="str">
        <f t="shared" si="953"/>
        <v>SEK</v>
      </c>
      <c r="L10132" s="158" t="str">
        <f t="shared" si="950"/>
        <v>EURSEK45715</v>
      </c>
      <c r="M10132" s="160">
        <f t="shared" si="954"/>
        <v>45715</v>
      </c>
      <c r="N10132" s="158">
        <v>1</v>
      </c>
      <c r="O10132" s="158">
        <v>11.159000000000001</v>
      </c>
      <c r="P10132" s="161">
        <f t="shared" si="951"/>
        <v>11.159000000000001</v>
      </c>
    </row>
    <row r="10133" spans="9:16" x14ac:dyDescent="0.2">
      <c r="I10133" s="158">
        <f t="shared" si="949"/>
        <v>24</v>
      </c>
      <c r="J10133" s="158" t="str">
        <f t="shared" si="952"/>
        <v>EUR</v>
      </c>
      <c r="K10133" s="158" t="str">
        <f t="shared" si="953"/>
        <v>SEK</v>
      </c>
      <c r="L10133" s="158" t="str">
        <f t="shared" si="950"/>
        <v>EURSEK45716</v>
      </c>
      <c r="M10133" s="160">
        <f t="shared" si="954"/>
        <v>45716</v>
      </c>
      <c r="N10133" s="158">
        <v>1</v>
      </c>
      <c r="O10133" s="158">
        <v>11.188000000000001</v>
      </c>
      <c r="P10133" s="161">
        <f t="shared" si="951"/>
        <v>11.188000000000001</v>
      </c>
    </row>
    <row r="10134" spans="9:16" x14ac:dyDescent="0.2">
      <c r="I10134" s="158">
        <f t="shared" si="949"/>
        <v>24</v>
      </c>
      <c r="J10134" s="158" t="str">
        <f t="shared" si="952"/>
        <v>EUR</v>
      </c>
      <c r="K10134" s="158" t="str">
        <f t="shared" si="953"/>
        <v>SEK</v>
      </c>
      <c r="L10134" s="158" t="str">
        <f t="shared" si="950"/>
        <v>EURSEK45717</v>
      </c>
      <c r="M10134" s="160">
        <f t="shared" si="954"/>
        <v>45717</v>
      </c>
      <c r="N10134" s="158">
        <v>1</v>
      </c>
      <c r="O10134" s="158">
        <v>11.188000000000001</v>
      </c>
      <c r="P10134" s="161">
        <f t="shared" si="951"/>
        <v>11.188000000000001</v>
      </c>
    </row>
    <row r="10135" spans="9:16" x14ac:dyDescent="0.2">
      <c r="I10135" s="158">
        <f t="shared" si="949"/>
        <v>24</v>
      </c>
      <c r="J10135" s="158" t="str">
        <f t="shared" si="952"/>
        <v>EUR</v>
      </c>
      <c r="K10135" s="158" t="str">
        <f t="shared" si="953"/>
        <v>SEK</v>
      </c>
      <c r="L10135" s="158" t="str">
        <f t="shared" si="950"/>
        <v>EURSEK45718</v>
      </c>
      <c r="M10135" s="160">
        <f t="shared" si="954"/>
        <v>45718</v>
      </c>
      <c r="N10135" s="158">
        <v>1</v>
      </c>
      <c r="O10135" s="158">
        <v>11.188000000000001</v>
      </c>
      <c r="P10135" s="161">
        <f t="shared" si="951"/>
        <v>11.188000000000001</v>
      </c>
    </row>
    <row r="10136" spans="9:16" x14ac:dyDescent="0.2">
      <c r="I10136" s="158">
        <f t="shared" si="949"/>
        <v>24</v>
      </c>
      <c r="J10136" s="158" t="str">
        <f t="shared" si="952"/>
        <v>EUR</v>
      </c>
      <c r="K10136" s="158" t="str">
        <f t="shared" si="953"/>
        <v>SEK</v>
      </c>
      <c r="L10136" s="158" t="str">
        <f t="shared" si="950"/>
        <v>EURSEK45719</v>
      </c>
      <c r="M10136" s="160">
        <f t="shared" si="954"/>
        <v>45719</v>
      </c>
      <c r="N10136" s="158">
        <v>1</v>
      </c>
      <c r="O10136" s="158">
        <v>11.15</v>
      </c>
      <c r="P10136" s="161">
        <f t="shared" si="951"/>
        <v>11.15</v>
      </c>
    </row>
    <row r="10137" spans="9:16" x14ac:dyDescent="0.2">
      <c r="I10137" s="158">
        <f t="shared" si="949"/>
        <v>24</v>
      </c>
      <c r="J10137" s="158" t="str">
        <f t="shared" si="952"/>
        <v>EUR</v>
      </c>
      <c r="K10137" s="158" t="str">
        <f t="shared" si="953"/>
        <v>SEK</v>
      </c>
      <c r="L10137" s="158" t="str">
        <f t="shared" si="950"/>
        <v>EURSEK45720</v>
      </c>
      <c r="M10137" s="160">
        <f t="shared" si="954"/>
        <v>45720</v>
      </c>
      <c r="N10137" s="158">
        <v>1</v>
      </c>
      <c r="O10137" s="158">
        <v>11.099500000000001</v>
      </c>
      <c r="P10137" s="161">
        <f t="shared" si="951"/>
        <v>11.099500000000001</v>
      </c>
    </row>
    <row r="10138" spans="9:16" x14ac:dyDescent="0.2">
      <c r="I10138" s="158">
        <f t="shared" si="949"/>
        <v>24</v>
      </c>
      <c r="J10138" s="158" t="str">
        <f t="shared" si="952"/>
        <v>EUR</v>
      </c>
      <c r="K10138" s="158" t="str">
        <f t="shared" si="953"/>
        <v>SEK</v>
      </c>
      <c r="L10138" s="158" t="str">
        <f t="shared" si="950"/>
        <v>EURSEK45721</v>
      </c>
      <c r="M10138" s="160">
        <f t="shared" si="954"/>
        <v>45721</v>
      </c>
      <c r="N10138" s="158">
        <v>1</v>
      </c>
      <c r="O10138" s="158">
        <v>11.012499999999999</v>
      </c>
      <c r="P10138" s="161">
        <f t="shared" si="951"/>
        <v>11.012499999999999</v>
      </c>
    </row>
    <row r="10139" spans="9:16" x14ac:dyDescent="0.2">
      <c r="I10139" s="158">
        <f t="shared" si="949"/>
        <v>24</v>
      </c>
      <c r="J10139" s="158" t="str">
        <f t="shared" si="952"/>
        <v>EUR</v>
      </c>
      <c r="K10139" s="158" t="str">
        <f t="shared" si="953"/>
        <v>SEK</v>
      </c>
      <c r="L10139" s="158" t="str">
        <f t="shared" si="950"/>
        <v>EURSEK45722</v>
      </c>
      <c r="M10139" s="160">
        <f t="shared" si="954"/>
        <v>45722</v>
      </c>
      <c r="N10139" s="158">
        <v>1</v>
      </c>
      <c r="O10139" s="158">
        <v>10.962</v>
      </c>
      <c r="P10139" s="161">
        <f t="shared" si="951"/>
        <v>10.962</v>
      </c>
    </row>
    <row r="10140" spans="9:16" x14ac:dyDescent="0.2">
      <c r="I10140" s="158">
        <f t="shared" si="949"/>
        <v>24</v>
      </c>
      <c r="J10140" s="158" t="str">
        <f t="shared" si="952"/>
        <v>EUR</v>
      </c>
      <c r="K10140" s="158" t="str">
        <f t="shared" si="953"/>
        <v>SEK</v>
      </c>
      <c r="L10140" s="158" t="str">
        <f t="shared" si="950"/>
        <v>EURSEK45723</v>
      </c>
      <c r="M10140" s="160">
        <f t="shared" si="954"/>
        <v>45723</v>
      </c>
      <c r="N10140" s="158">
        <v>1</v>
      </c>
      <c r="O10140" s="158">
        <v>10.971500000000001</v>
      </c>
      <c r="P10140" s="161">
        <f t="shared" si="951"/>
        <v>10.971500000000001</v>
      </c>
    </row>
    <row r="10141" spans="9:16" x14ac:dyDescent="0.2">
      <c r="I10141" s="158">
        <f t="shared" si="949"/>
        <v>24</v>
      </c>
      <c r="J10141" s="158" t="str">
        <f t="shared" si="952"/>
        <v>EUR</v>
      </c>
      <c r="K10141" s="158" t="str">
        <f t="shared" si="953"/>
        <v>SEK</v>
      </c>
      <c r="L10141" s="158" t="str">
        <f t="shared" si="950"/>
        <v>EURSEK45724</v>
      </c>
      <c r="M10141" s="160">
        <f t="shared" si="954"/>
        <v>45724</v>
      </c>
      <c r="N10141" s="158">
        <v>1</v>
      </c>
      <c r="O10141" s="158">
        <v>10.971500000000001</v>
      </c>
      <c r="P10141" s="161">
        <f t="shared" si="951"/>
        <v>10.971500000000001</v>
      </c>
    </row>
    <row r="10142" spans="9:16" x14ac:dyDescent="0.2">
      <c r="I10142" s="158">
        <f t="shared" si="949"/>
        <v>24</v>
      </c>
      <c r="J10142" s="158" t="str">
        <f t="shared" si="952"/>
        <v>EUR</v>
      </c>
      <c r="K10142" s="158" t="str">
        <f t="shared" si="953"/>
        <v>SEK</v>
      </c>
      <c r="L10142" s="158" t="str">
        <f t="shared" si="950"/>
        <v>EURSEK45725</v>
      </c>
      <c r="M10142" s="160">
        <f t="shared" si="954"/>
        <v>45725</v>
      </c>
      <c r="N10142" s="158">
        <v>1</v>
      </c>
      <c r="O10142" s="158">
        <v>10.971500000000001</v>
      </c>
      <c r="P10142" s="161">
        <f t="shared" si="951"/>
        <v>10.971500000000001</v>
      </c>
    </row>
    <row r="10143" spans="9:16" x14ac:dyDescent="0.2">
      <c r="I10143" s="158">
        <f t="shared" si="949"/>
        <v>24</v>
      </c>
      <c r="J10143" s="158" t="str">
        <f t="shared" si="952"/>
        <v>EUR</v>
      </c>
      <c r="K10143" s="158" t="str">
        <f t="shared" si="953"/>
        <v>SEK</v>
      </c>
      <c r="L10143" s="158" t="str">
        <f t="shared" si="950"/>
        <v>EURSEK45726</v>
      </c>
      <c r="M10143" s="160">
        <f t="shared" si="954"/>
        <v>45726</v>
      </c>
      <c r="N10143" s="158">
        <v>1</v>
      </c>
      <c r="O10143" s="158">
        <v>10.9695</v>
      </c>
      <c r="P10143" s="161">
        <f t="shared" si="951"/>
        <v>10.9695</v>
      </c>
    </row>
    <row r="10144" spans="9:16" x14ac:dyDescent="0.2">
      <c r="I10144" s="158">
        <f t="shared" si="949"/>
        <v>24</v>
      </c>
      <c r="J10144" s="158" t="str">
        <f t="shared" si="952"/>
        <v>EUR</v>
      </c>
      <c r="K10144" s="158" t="str">
        <f t="shared" si="953"/>
        <v>SEK</v>
      </c>
      <c r="L10144" s="158" t="str">
        <f t="shared" si="950"/>
        <v>EURSEK45727</v>
      </c>
      <c r="M10144" s="160">
        <f t="shared" si="954"/>
        <v>45727</v>
      </c>
      <c r="N10144" s="158">
        <v>1</v>
      </c>
      <c r="O10144" s="158">
        <v>10.9815</v>
      </c>
      <c r="P10144" s="161">
        <f t="shared" si="951"/>
        <v>10.9815</v>
      </c>
    </row>
    <row r="10145" spans="9:16" x14ac:dyDescent="0.2">
      <c r="I10145" s="158">
        <f t="shared" si="949"/>
        <v>24</v>
      </c>
      <c r="J10145" s="158" t="str">
        <f t="shared" si="952"/>
        <v>EUR</v>
      </c>
      <c r="K10145" s="158" t="str">
        <f t="shared" si="953"/>
        <v>SEK</v>
      </c>
      <c r="L10145" s="158" t="str">
        <f t="shared" si="950"/>
        <v>EURSEK45728</v>
      </c>
      <c r="M10145" s="160">
        <f t="shared" si="954"/>
        <v>45728</v>
      </c>
      <c r="N10145" s="158">
        <v>1</v>
      </c>
      <c r="O10145" s="158">
        <v>10.9765</v>
      </c>
      <c r="P10145" s="161">
        <f t="shared" si="951"/>
        <v>10.9765</v>
      </c>
    </row>
    <row r="10146" spans="9:16" x14ac:dyDescent="0.2">
      <c r="I10146" s="158">
        <f t="shared" si="949"/>
        <v>24</v>
      </c>
      <c r="J10146" s="158" t="str">
        <f t="shared" si="952"/>
        <v>EUR</v>
      </c>
      <c r="K10146" s="158" t="str">
        <f t="shared" si="953"/>
        <v>SEK</v>
      </c>
      <c r="L10146" s="158" t="str">
        <f t="shared" si="950"/>
        <v>EURSEK45729</v>
      </c>
      <c r="M10146" s="160">
        <f t="shared" si="954"/>
        <v>45729</v>
      </c>
      <c r="N10146" s="158">
        <v>1</v>
      </c>
      <c r="O10146" s="158">
        <v>11.07</v>
      </c>
      <c r="P10146" s="161">
        <f t="shared" si="951"/>
        <v>11.07</v>
      </c>
    </row>
    <row r="10147" spans="9:16" x14ac:dyDescent="0.2">
      <c r="I10147" s="158">
        <f t="shared" si="949"/>
        <v>24</v>
      </c>
      <c r="J10147" s="158" t="str">
        <f t="shared" si="952"/>
        <v>EUR</v>
      </c>
      <c r="K10147" s="158" t="str">
        <f t="shared" si="953"/>
        <v>SEK</v>
      </c>
      <c r="L10147" s="158" t="str">
        <f t="shared" si="950"/>
        <v>EURSEK45730</v>
      </c>
      <c r="M10147" s="160">
        <f t="shared" si="954"/>
        <v>45730</v>
      </c>
      <c r="N10147" s="158">
        <v>1</v>
      </c>
      <c r="O10147" s="158">
        <v>11.053800000000001</v>
      </c>
      <c r="P10147" s="161">
        <f t="shared" si="951"/>
        <v>11.053800000000001</v>
      </c>
    </row>
    <row r="10148" spans="9:16" x14ac:dyDescent="0.2">
      <c r="I10148" s="158">
        <f t="shared" si="949"/>
        <v>24</v>
      </c>
      <c r="J10148" s="158" t="str">
        <f t="shared" si="952"/>
        <v>EUR</v>
      </c>
      <c r="K10148" s="158" t="str">
        <f t="shared" si="953"/>
        <v>SEK</v>
      </c>
      <c r="L10148" s="158" t="str">
        <f t="shared" si="950"/>
        <v>EURSEK45731</v>
      </c>
      <c r="M10148" s="160">
        <f t="shared" si="954"/>
        <v>45731</v>
      </c>
      <c r="N10148" s="158">
        <v>1</v>
      </c>
      <c r="O10148" s="158">
        <v>11.053800000000001</v>
      </c>
      <c r="P10148" s="161">
        <f t="shared" si="951"/>
        <v>11.053800000000001</v>
      </c>
    </row>
    <row r="10149" spans="9:16" x14ac:dyDescent="0.2">
      <c r="I10149" s="158">
        <f t="shared" si="949"/>
        <v>24</v>
      </c>
      <c r="J10149" s="158" t="str">
        <f t="shared" si="952"/>
        <v>EUR</v>
      </c>
      <c r="K10149" s="158" t="str">
        <f t="shared" si="953"/>
        <v>SEK</v>
      </c>
      <c r="L10149" s="158" t="str">
        <f t="shared" si="950"/>
        <v>EURSEK45732</v>
      </c>
      <c r="M10149" s="160">
        <f t="shared" si="954"/>
        <v>45732</v>
      </c>
      <c r="N10149" s="158">
        <v>1</v>
      </c>
      <c r="O10149" s="158">
        <v>11.053800000000001</v>
      </c>
      <c r="P10149" s="161">
        <f t="shared" si="951"/>
        <v>11.053800000000001</v>
      </c>
    </row>
    <row r="10150" spans="9:16" x14ac:dyDescent="0.2">
      <c r="I10150" s="158">
        <f t="shared" si="949"/>
        <v>24</v>
      </c>
      <c r="J10150" s="158" t="str">
        <f t="shared" si="952"/>
        <v>EUR</v>
      </c>
      <c r="K10150" s="158" t="str">
        <f t="shared" si="953"/>
        <v>SEK</v>
      </c>
      <c r="L10150" s="158" t="str">
        <f t="shared" si="950"/>
        <v>EURSEK45733</v>
      </c>
      <c r="M10150" s="160">
        <f t="shared" si="954"/>
        <v>45733</v>
      </c>
      <c r="N10150" s="158">
        <v>1</v>
      </c>
      <c r="O10150" s="158">
        <v>11.022500000000001</v>
      </c>
      <c r="P10150" s="161">
        <f t="shared" si="951"/>
        <v>11.022500000000001</v>
      </c>
    </row>
    <row r="10151" spans="9:16" x14ac:dyDescent="0.2">
      <c r="I10151" s="158">
        <f t="shared" si="949"/>
        <v>24</v>
      </c>
      <c r="J10151" s="158" t="str">
        <f t="shared" si="952"/>
        <v>EUR</v>
      </c>
      <c r="K10151" s="158" t="str">
        <f t="shared" si="953"/>
        <v>SEK</v>
      </c>
      <c r="L10151" s="158" t="str">
        <f t="shared" si="950"/>
        <v>EURSEK45734</v>
      </c>
      <c r="M10151" s="160">
        <f t="shared" si="954"/>
        <v>45734</v>
      </c>
      <c r="N10151" s="158">
        <v>1</v>
      </c>
      <c r="O10151" s="158">
        <v>10.997</v>
      </c>
      <c r="P10151" s="161">
        <f t="shared" si="951"/>
        <v>10.997</v>
      </c>
    </row>
    <row r="10152" spans="9:16" x14ac:dyDescent="0.2">
      <c r="I10152" s="158">
        <f t="shared" si="949"/>
        <v>24</v>
      </c>
      <c r="J10152" s="158" t="str">
        <f t="shared" si="952"/>
        <v>EUR</v>
      </c>
      <c r="K10152" s="158" t="str">
        <f t="shared" si="953"/>
        <v>SEK</v>
      </c>
      <c r="L10152" s="158" t="str">
        <f t="shared" si="950"/>
        <v>EURSEK45735</v>
      </c>
      <c r="M10152" s="160">
        <f t="shared" si="954"/>
        <v>45735</v>
      </c>
      <c r="N10152" s="158">
        <v>1</v>
      </c>
      <c r="O10152" s="158">
        <v>11.0025</v>
      </c>
      <c r="P10152" s="161">
        <f t="shared" si="951"/>
        <v>11.0025</v>
      </c>
    </row>
    <row r="10153" spans="9:16" x14ac:dyDescent="0.2">
      <c r="I10153" s="158">
        <f t="shared" si="949"/>
        <v>24</v>
      </c>
      <c r="J10153" s="158" t="str">
        <f t="shared" si="952"/>
        <v>EUR</v>
      </c>
      <c r="K10153" s="158" t="str">
        <f t="shared" si="953"/>
        <v>SEK</v>
      </c>
      <c r="L10153" s="158" t="str">
        <f t="shared" si="950"/>
        <v>EURSEK45736</v>
      </c>
      <c r="M10153" s="160">
        <f t="shared" si="954"/>
        <v>45736</v>
      </c>
      <c r="N10153" s="158">
        <v>1</v>
      </c>
      <c r="O10153" s="158">
        <v>11.029500000000001</v>
      </c>
      <c r="P10153" s="161">
        <f t="shared" si="951"/>
        <v>11.029500000000001</v>
      </c>
    </row>
    <row r="10154" spans="9:16" x14ac:dyDescent="0.2">
      <c r="I10154" s="158">
        <f t="shared" ref="I10154:I10217" si="955">IF(M10153=$G$2,I10153+1,I10153)</f>
        <v>24</v>
      </c>
      <c r="J10154" s="158" t="str">
        <f t="shared" si="952"/>
        <v>EUR</v>
      </c>
      <c r="K10154" s="158" t="str">
        <f t="shared" si="953"/>
        <v>SEK</v>
      </c>
      <c r="L10154" s="158" t="str">
        <f t="shared" si="950"/>
        <v>EURSEK45737</v>
      </c>
      <c r="M10154" s="160">
        <f t="shared" si="954"/>
        <v>45737</v>
      </c>
      <c r="N10154" s="158">
        <v>1</v>
      </c>
      <c r="O10154" s="158">
        <v>10.933</v>
      </c>
      <c r="P10154" s="161">
        <f t="shared" si="951"/>
        <v>10.933</v>
      </c>
    </row>
    <row r="10155" spans="9:16" x14ac:dyDescent="0.2">
      <c r="I10155" s="158">
        <f t="shared" si="955"/>
        <v>24</v>
      </c>
      <c r="J10155" s="158" t="str">
        <f t="shared" si="952"/>
        <v>EUR</v>
      </c>
      <c r="K10155" s="158" t="str">
        <f t="shared" si="953"/>
        <v>SEK</v>
      </c>
      <c r="L10155" s="158" t="str">
        <f t="shared" si="950"/>
        <v>EURSEK45738</v>
      </c>
      <c r="M10155" s="160">
        <f t="shared" si="954"/>
        <v>45738</v>
      </c>
      <c r="N10155" s="158">
        <v>1</v>
      </c>
      <c r="O10155" s="158">
        <v>10.933</v>
      </c>
      <c r="P10155" s="161">
        <f t="shared" si="951"/>
        <v>10.933</v>
      </c>
    </row>
    <row r="10156" spans="9:16" x14ac:dyDescent="0.2">
      <c r="I10156" s="158">
        <f t="shared" si="955"/>
        <v>24</v>
      </c>
      <c r="J10156" s="158" t="str">
        <f t="shared" si="952"/>
        <v>EUR</v>
      </c>
      <c r="K10156" s="158" t="str">
        <f t="shared" si="953"/>
        <v>SEK</v>
      </c>
      <c r="L10156" s="158" t="str">
        <f t="shared" si="950"/>
        <v>EURSEK45739</v>
      </c>
      <c r="M10156" s="160">
        <f t="shared" si="954"/>
        <v>45739</v>
      </c>
      <c r="N10156" s="158">
        <v>1</v>
      </c>
      <c r="O10156" s="158">
        <v>10.933</v>
      </c>
      <c r="P10156" s="161">
        <f t="shared" si="951"/>
        <v>10.933</v>
      </c>
    </row>
    <row r="10157" spans="9:16" x14ac:dyDescent="0.2">
      <c r="I10157" s="158">
        <f t="shared" si="955"/>
        <v>24</v>
      </c>
      <c r="J10157" s="158" t="str">
        <f t="shared" si="952"/>
        <v>EUR</v>
      </c>
      <c r="K10157" s="158" t="str">
        <f t="shared" si="953"/>
        <v>SEK</v>
      </c>
      <c r="L10157" s="158" t="str">
        <f t="shared" si="950"/>
        <v>EURSEK45740</v>
      </c>
      <c r="M10157" s="160">
        <f t="shared" si="954"/>
        <v>45740</v>
      </c>
      <c r="N10157" s="158">
        <v>1</v>
      </c>
      <c r="O10157" s="158">
        <v>10.957000000000001</v>
      </c>
      <c r="P10157" s="161">
        <f t="shared" si="951"/>
        <v>10.957000000000001</v>
      </c>
    </row>
    <row r="10158" spans="9:16" x14ac:dyDescent="0.2">
      <c r="I10158" s="158">
        <f t="shared" si="955"/>
        <v>24</v>
      </c>
      <c r="J10158" s="158" t="str">
        <f t="shared" si="952"/>
        <v>EUR</v>
      </c>
      <c r="K10158" s="158" t="str">
        <f t="shared" si="953"/>
        <v>SEK</v>
      </c>
      <c r="L10158" s="158" t="str">
        <f t="shared" si="950"/>
        <v>EURSEK45741</v>
      </c>
      <c r="M10158" s="160">
        <f t="shared" si="954"/>
        <v>45741</v>
      </c>
      <c r="N10158" s="158">
        <v>1</v>
      </c>
      <c r="O10158" s="158">
        <v>10.797499999999999</v>
      </c>
      <c r="P10158" s="161">
        <f t="shared" si="951"/>
        <v>10.797499999999999</v>
      </c>
    </row>
    <row r="10159" spans="9:16" x14ac:dyDescent="0.2">
      <c r="I10159" s="158">
        <f t="shared" si="955"/>
        <v>24</v>
      </c>
      <c r="J10159" s="158" t="str">
        <f t="shared" si="952"/>
        <v>EUR</v>
      </c>
      <c r="K10159" s="158" t="str">
        <f t="shared" si="953"/>
        <v>SEK</v>
      </c>
      <c r="L10159" s="158" t="str">
        <f t="shared" si="950"/>
        <v>EURSEK45742</v>
      </c>
      <c r="M10159" s="160">
        <f t="shared" si="954"/>
        <v>45742</v>
      </c>
      <c r="N10159" s="158">
        <v>1</v>
      </c>
      <c r="O10159" s="158">
        <v>10.839499999999999</v>
      </c>
      <c r="P10159" s="161">
        <f t="shared" si="951"/>
        <v>10.839499999999999</v>
      </c>
    </row>
    <row r="10160" spans="9:16" x14ac:dyDescent="0.2">
      <c r="I10160" s="158">
        <f t="shared" si="955"/>
        <v>24</v>
      </c>
      <c r="J10160" s="158" t="str">
        <f t="shared" si="952"/>
        <v>EUR</v>
      </c>
      <c r="K10160" s="158" t="str">
        <f t="shared" si="953"/>
        <v>SEK</v>
      </c>
      <c r="L10160" s="158" t="str">
        <f t="shared" si="950"/>
        <v>EURSEK45743</v>
      </c>
      <c r="M10160" s="160">
        <f t="shared" si="954"/>
        <v>45743</v>
      </c>
      <c r="N10160" s="158">
        <v>1</v>
      </c>
      <c r="O10160" s="158">
        <v>10.823499999999999</v>
      </c>
      <c r="P10160" s="161">
        <f t="shared" si="951"/>
        <v>10.823499999999999</v>
      </c>
    </row>
    <row r="10161" spans="9:16" x14ac:dyDescent="0.2">
      <c r="I10161" s="158">
        <f t="shared" si="955"/>
        <v>24</v>
      </c>
      <c r="J10161" s="158" t="str">
        <f t="shared" si="952"/>
        <v>EUR</v>
      </c>
      <c r="K10161" s="158" t="str">
        <f t="shared" si="953"/>
        <v>SEK</v>
      </c>
      <c r="L10161" s="158" t="str">
        <f t="shared" si="950"/>
        <v>EURSEK45744</v>
      </c>
      <c r="M10161" s="160">
        <f t="shared" si="954"/>
        <v>45744</v>
      </c>
      <c r="N10161" s="158">
        <v>1</v>
      </c>
      <c r="O10161" s="158">
        <v>10.82</v>
      </c>
      <c r="P10161" s="161">
        <f t="shared" si="951"/>
        <v>10.82</v>
      </c>
    </row>
    <row r="10162" spans="9:16" x14ac:dyDescent="0.2">
      <c r="I10162" s="158">
        <f t="shared" si="955"/>
        <v>24</v>
      </c>
      <c r="J10162" s="158" t="str">
        <f t="shared" si="952"/>
        <v>EUR</v>
      </c>
      <c r="K10162" s="158" t="str">
        <f t="shared" si="953"/>
        <v>SEK</v>
      </c>
      <c r="L10162" s="158" t="str">
        <f t="shared" si="950"/>
        <v>EURSEK45745</v>
      </c>
      <c r="M10162" s="160">
        <f t="shared" si="954"/>
        <v>45745</v>
      </c>
      <c r="N10162" s="158">
        <v>1</v>
      </c>
      <c r="O10162" s="158">
        <v>10.82</v>
      </c>
      <c r="P10162" s="161">
        <f t="shared" si="951"/>
        <v>10.82</v>
      </c>
    </row>
    <row r="10163" spans="9:16" x14ac:dyDescent="0.2">
      <c r="I10163" s="158">
        <f t="shared" si="955"/>
        <v>24</v>
      </c>
      <c r="J10163" s="158" t="str">
        <f t="shared" si="952"/>
        <v>EUR</v>
      </c>
      <c r="K10163" s="158" t="str">
        <f t="shared" si="953"/>
        <v>SEK</v>
      </c>
      <c r="L10163" s="158" t="str">
        <f t="shared" si="950"/>
        <v>EURSEK45746</v>
      </c>
      <c r="M10163" s="160">
        <f t="shared" si="954"/>
        <v>45746</v>
      </c>
      <c r="N10163" s="158">
        <v>1</v>
      </c>
      <c r="O10163" s="158">
        <v>10.82</v>
      </c>
      <c r="P10163" s="161">
        <f t="shared" si="951"/>
        <v>10.82</v>
      </c>
    </row>
    <row r="10164" spans="9:16" x14ac:dyDescent="0.2">
      <c r="I10164" s="158">
        <f t="shared" si="955"/>
        <v>24</v>
      </c>
      <c r="J10164" s="158" t="str">
        <f t="shared" si="952"/>
        <v>EUR</v>
      </c>
      <c r="K10164" s="158" t="str">
        <f t="shared" si="953"/>
        <v>SEK</v>
      </c>
      <c r="L10164" s="158" t="str">
        <f t="shared" si="950"/>
        <v>EURSEK45747</v>
      </c>
      <c r="M10164" s="160">
        <f t="shared" si="954"/>
        <v>45747</v>
      </c>
      <c r="N10164" s="158">
        <v>1</v>
      </c>
      <c r="O10164" s="158">
        <v>10.849</v>
      </c>
      <c r="P10164" s="161">
        <f t="shared" si="951"/>
        <v>10.849</v>
      </c>
    </row>
    <row r="10165" spans="9:16" x14ac:dyDescent="0.2">
      <c r="I10165" s="158">
        <f t="shared" si="955"/>
        <v>24</v>
      </c>
      <c r="J10165" s="158" t="str">
        <f t="shared" si="952"/>
        <v>EUR</v>
      </c>
      <c r="K10165" s="158" t="str">
        <f t="shared" si="953"/>
        <v>SEK</v>
      </c>
      <c r="L10165" s="158" t="str">
        <f t="shared" si="950"/>
        <v>EURSEK45748</v>
      </c>
      <c r="M10165" s="160">
        <f t="shared" si="954"/>
        <v>45748</v>
      </c>
      <c r="N10165" s="158">
        <v>1</v>
      </c>
      <c r="O10165" s="158">
        <v>10.816000000000001</v>
      </c>
      <c r="P10165" s="161">
        <f t="shared" si="951"/>
        <v>10.816000000000001</v>
      </c>
    </row>
    <row r="10166" spans="9:16" x14ac:dyDescent="0.2">
      <c r="I10166" s="158">
        <f t="shared" si="955"/>
        <v>24</v>
      </c>
      <c r="J10166" s="158" t="str">
        <f t="shared" si="952"/>
        <v>EUR</v>
      </c>
      <c r="K10166" s="158" t="str">
        <f t="shared" si="953"/>
        <v>SEK</v>
      </c>
      <c r="L10166" s="158" t="str">
        <f t="shared" si="950"/>
        <v>EURSEK45749</v>
      </c>
      <c r="M10166" s="160">
        <f t="shared" si="954"/>
        <v>45749</v>
      </c>
      <c r="N10166" s="158">
        <v>1</v>
      </c>
      <c r="O10166" s="158">
        <v>10.763999999999999</v>
      </c>
      <c r="P10166" s="161">
        <f t="shared" si="951"/>
        <v>10.763999999999999</v>
      </c>
    </row>
    <row r="10167" spans="9:16" x14ac:dyDescent="0.2">
      <c r="I10167" s="158">
        <f t="shared" si="955"/>
        <v>24</v>
      </c>
      <c r="J10167" s="158" t="str">
        <f t="shared" si="952"/>
        <v>EUR</v>
      </c>
      <c r="K10167" s="158" t="str">
        <f t="shared" si="953"/>
        <v>SEK</v>
      </c>
      <c r="L10167" s="158" t="str">
        <f t="shared" si="950"/>
        <v>EURSEK45750</v>
      </c>
      <c r="M10167" s="160">
        <f t="shared" si="954"/>
        <v>45750</v>
      </c>
      <c r="N10167" s="158">
        <v>1</v>
      </c>
      <c r="O10167" s="158">
        <v>10.720499999999999</v>
      </c>
      <c r="P10167" s="161">
        <f t="shared" si="951"/>
        <v>10.720499999999999</v>
      </c>
    </row>
    <row r="10168" spans="9:16" x14ac:dyDescent="0.2">
      <c r="I10168" s="158">
        <f t="shared" si="955"/>
        <v>24</v>
      </c>
      <c r="J10168" s="158" t="str">
        <f t="shared" si="952"/>
        <v>EUR</v>
      </c>
      <c r="K10168" s="158" t="str">
        <f t="shared" si="953"/>
        <v>SEK</v>
      </c>
      <c r="L10168" s="158" t="str">
        <f t="shared" si="950"/>
        <v>EURSEK45751</v>
      </c>
      <c r="M10168" s="160">
        <f t="shared" si="954"/>
        <v>45751</v>
      </c>
      <c r="N10168" s="158">
        <v>1</v>
      </c>
      <c r="O10168" s="158">
        <v>10.974</v>
      </c>
      <c r="P10168" s="161">
        <f t="shared" si="951"/>
        <v>10.974</v>
      </c>
    </row>
    <row r="10169" spans="9:16" x14ac:dyDescent="0.2">
      <c r="I10169" s="158">
        <f t="shared" si="955"/>
        <v>24</v>
      </c>
      <c r="J10169" s="158" t="str">
        <f t="shared" si="952"/>
        <v>EUR</v>
      </c>
      <c r="K10169" s="158" t="str">
        <f t="shared" si="953"/>
        <v>SEK</v>
      </c>
      <c r="L10169" s="158" t="str">
        <f t="shared" si="950"/>
        <v>EURSEK45752</v>
      </c>
      <c r="M10169" s="160">
        <f t="shared" si="954"/>
        <v>45752</v>
      </c>
      <c r="N10169" s="158">
        <v>1</v>
      </c>
      <c r="O10169" s="158">
        <v>10.974</v>
      </c>
      <c r="P10169" s="161">
        <f t="shared" si="951"/>
        <v>10.974</v>
      </c>
    </row>
    <row r="10170" spans="9:16" x14ac:dyDescent="0.2">
      <c r="I10170" s="158">
        <f t="shared" si="955"/>
        <v>24</v>
      </c>
      <c r="J10170" s="158" t="str">
        <f t="shared" si="952"/>
        <v>EUR</v>
      </c>
      <c r="K10170" s="158" t="str">
        <f t="shared" si="953"/>
        <v>SEK</v>
      </c>
      <c r="L10170" s="158" t="str">
        <f t="shared" si="950"/>
        <v>EURSEK45753</v>
      </c>
      <c r="M10170" s="160">
        <f t="shared" si="954"/>
        <v>45753</v>
      </c>
      <c r="N10170" s="158">
        <v>1</v>
      </c>
      <c r="O10170" s="158">
        <v>10.974</v>
      </c>
      <c r="P10170" s="161">
        <f t="shared" si="951"/>
        <v>10.974</v>
      </c>
    </row>
    <row r="10171" spans="9:16" x14ac:dyDescent="0.2">
      <c r="I10171" s="158">
        <f t="shared" si="955"/>
        <v>24</v>
      </c>
      <c r="J10171" s="158" t="str">
        <f t="shared" si="952"/>
        <v>EUR</v>
      </c>
      <c r="K10171" s="158" t="str">
        <f t="shared" si="953"/>
        <v>SEK</v>
      </c>
      <c r="L10171" s="158" t="str">
        <f t="shared" si="950"/>
        <v>EURSEK45754</v>
      </c>
      <c r="M10171" s="160">
        <f t="shared" si="954"/>
        <v>45754</v>
      </c>
      <c r="N10171" s="158">
        <v>1</v>
      </c>
      <c r="O10171" s="158">
        <v>11.077999999999999</v>
      </c>
      <c r="P10171" s="161">
        <f t="shared" si="951"/>
        <v>11.077999999999999</v>
      </c>
    </row>
    <row r="10172" spans="9:16" x14ac:dyDescent="0.2">
      <c r="I10172" s="158">
        <f t="shared" si="955"/>
        <v>24</v>
      </c>
      <c r="J10172" s="158" t="str">
        <f t="shared" si="952"/>
        <v>EUR</v>
      </c>
      <c r="K10172" s="158" t="str">
        <f t="shared" si="953"/>
        <v>SEK</v>
      </c>
      <c r="L10172" s="158" t="str">
        <f t="shared" si="950"/>
        <v>EURSEK45755</v>
      </c>
      <c r="M10172" s="160">
        <f t="shared" si="954"/>
        <v>45755</v>
      </c>
      <c r="N10172" s="158">
        <v>1</v>
      </c>
      <c r="O10172" s="158">
        <v>10.977499999999999</v>
      </c>
      <c r="P10172" s="161">
        <f t="shared" si="951"/>
        <v>10.977499999999999</v>
      </c>
    </row>
    <row r="10173" spans="9:16" x14ac:dyDescent="0.2">
      <c r="I10173" s="158">
        <f t="shared" si="955"/>
        <v>24</v>
      </c>
      <c r="J10173" s="158" t="str">
        <f t="shared" si="952"/>
        <v>EUR</v>
      </c>
      <c r="K10173" s="158" t="str">
        <f t="shared" si="953"/>
        <v>SEK</v>
      </c>
      <c r="L10173" s="158" t="str">
        <f t="shared" si="950"/>
        <v>EURSEK45756</v>
      </c>
      <c r="M10173" s="160">
        <f t="shared" si="954"/>
        <v>45756</v>
      </c>
      <c r="N10173" s="158">
        <v>1</v>
      </c>
      <c r="O10173" s="158">
        <v>11.0715</v>
      </c>
      <c r="P10173" s="161">
        <f t="shared" si="951"/>
        <v>11.0715</v>
      </c>
    </row>
    <row r="10174" spans="9:16" x14ac:dyDescent="0.2">
      <c r="I10174" s="158">
        <f t="shared" si="955"/>
        <v>24</v>
      </c>
      <c r="J10174" s="158" t="str">
        <f t="shared" si="952"/>
        <v>EUR</v>
      </c>
      <c r="K10174" s="158" t="str">
        <f t="shared" si="953"/>
        <v>SEK</v>
      </c>
      <c r="L10174" s="158" t="str">
        <f t="shared" si="950"/>
        <v>EURSEK45757</v>
      </c>
      <c r="M10174" s="160">
        <f t="shared" si="954"/>
        <v>45757</v>
      </c>
      <c r="N10174" s="158">
        <v>1</v>
      </c>
      <c r="O10174" s="158">
        <v>11.019</v>
      </c>
      <c r="P10174" s="161">
        <f t="shared" si="951"/>
        <v>11.019</v>
      </c>
    </row>
    <row r="10175" spans="9:16" x14ac:dyDescent="0.2">
      <c r="I10175" s="158">
        <f t="shared" si="955"/>
        <v>24</v>
      </c>
      <c r="J10175" s="158" t="str">
        <f t="shared" si="952"/>
        <v>EUR</v>
      </c>
      <c r="K10175" s="158" t="str">
        <f t="shared" si="953"/>
        <v>SEK</v>
      </c>
      <c r="L10175" s="158" t="str">
        <f t="shared" si="950"/>
        <v>EURSEK45758</v>
      </c>
      <c r="M10175" s="160">
        <f t="shared" si="954"/>
        <v>45758</v>
      </c>
      <c r="N10175" s="158">
        <v>1</v>
      </c>
      <c r="O10175" s="158">
        <v>11.1198</v>
      </c>
      <c r="P10175" s="161">
        <f t="shared" si="951"/>
        <v>11.1198</v>
      </c>
    </row>
    <row r="10176" spans="9:16" x14ac:dyDescent="0.2">
      <c r="I10176" s="158">
        <f t="shared" si="955"/>
        <v>24</v>
      </c>
      <c r="J10176" s="158" t="str">
        <f t="shared" si="952"/>
        <v>EUR</v>
      </c>
      <c r="K10176" s="158" t="str">
        <f t="shared" si="953"/>
        <v>SEK</v>
      </c>
      <c r="L10176" s="158" t="str">
        <f t="shared" si="950"/>
        <v>EURSEK45759</v>
      </c>
      <c r="M10176" s="160">
        <f t="shared" si="954"/>
        <v>45759</v>
      </c>
      <c r="N10176" s="158">
        <v>1</v>
      </c>
      <c r="O10176" s="158">
        <v>11.1198</v>
      </c>
      <c r="P10176" s="161">
        <f t="shared" si="951"/>
        <v>11.1198</v>
      </c>
    </row>
    <row r="10177" spans="9:16" x14ac:dyDescent="0.2">
      <c r="I10177" s="158">
        <f t="shared" si="955"/>
        <v>24</v>
      </c>
      <c r="J10177" s="158" t="str">
        <f t="shared" si="952"/>
        <v>EUR</v>
      </c>
      <c r="K10177" s="158" t="str">
        <f t="shared" si="953"/>
        <v>SEK</v>
      </c>
      <c r="L10177" s="158" t="str">
        <f t="shared" si="950"/>
        <v>EURSEK45760</v>
      </c>
      <c r="M10177" s="160">
        <f t="shared" si="954"/>
        <v>45760</v>
      </c>
      <c r="N10177" s="158">
        <v>1</v>
      </c>
      <c r="O10177" s="158">
        <v>11.1198</v>
      </c>
      <c r="P10177" s="161">
        <f t="shared" si="951"/>
        <v>11.1198</v>
      </c>
    </row>
    <row r="10178" spans="9:16" x14ac:dyDescent="0.2">
      <c r="I10178" s="158">
        <f t="shared" si="955"/>
        <v>24</v>
      </c>
      <c r="J10178" s="158" t="str">
        <f t="shared" si="952"/>
        <v>EUR</v>
      </c>
      <c r="K10178" s="158" t="str">
        <f t="shared" si="953"/>
        <v>SEK</v>
      </c>
      <c r="L10178" s="158" t="str">
        <f t="shared" si="950"/>
        <v>EURSEK45761</v>
      </c>
      <c r="M10178" s="160">
        <f t="shared" si="954"/>
        <v>45761</v>
      </c>
      <c r="N10178" s="158">
        <v>1</v>
      </c>
      <c r="O10178" s="158">
        <v>11.006500000000001</v>
      </c>
      <c r="P10178" s="161">
        <f t="shared" si="951"/>
        <v>11.006500000000001</v>
      </c>
    </row>
    <row r="10179" spans="9:16" x14ac:dyDescent="0.2">
      <c r="I10179" s="158">
        <f t="shared" si="955"/>
        <v>24</v>
      </c>
      <c r="J10179" s="158" t="str">
        <f t="shared" si="952"/>
        <v>EUR</v>
      </c>
      <c r="K10179" s="158" t="str">
        <f t="shared" si="953"/>
        <v>SEK</v>
      </c>
      <c r="L10179" s="158" t="str">
        <f t="shared" ref="L10179:L10242" si="956">J10179&amp;K10179&amp;M10179</f>
        <v>EURSEK45762</v>
      </c>
      <c r="M10179" s="160">
        <f t="shared" si="954"/>
        <v>45762</v>
      </c>
      <c r="N10179" s="158">
        <v>1</v>
      </c>
      <c r="O10179" s="158">
        <v>11.0611</v>
      </c>
      <c r="P10179" s="161">
        <f t="shared" ref="P10179:P10242" si="957">ROUND(N10179*O10179,4)</f>
        <v>11.0611</v>
      </c>
    </row>
    <row r="10180" spans="9:16" x14ac:dyDescent="0.2">
      <c r="I10180" s="158">
        <f t="shared" si="955"/>
        <v>24</v>
      </c>
      <c r="J10180" s="158" t="str">
        <f t="shared" ref="J10180:J10243" si="958">VLOOKUP($I10180,$A:$C,2,FALSE)</f>
        <v>EUR</v>
      </c>
      <c r="K10180" s="158" t="str">
        <f t="shared" ref="K10180:K10243" si="959">VLOOKUP($I10180,$A:$C,3,FALSE)</f>
        <v>SEK</v>
      </c>
      <c r="L10180" s="158" t="str">
        <f t="shared" si="956"/>
        <v>EURSEK45763</v>
      </c>
      <c r="M10180" s="160">
        <f t="shared" ref="M10180:M10243" si="960">IF(I10180=I10179,M10179+1,$G$1)</f>
        <v>45763</v>
      </c>
      <c r="N10180" s="158">
        <v>1</v>
      </c>
      <c r="O10180" s="158">
        <v>11.154999999999999</v>
      </c>
      <c r="P10180" s="161">
        <f t="shared" si="957"/>
        <v>11.154999999999999</v>
      </c>
    </row>
    <row r="10181" spans="9:16" x14ac:dyDescent="0.2">
      <c r="I10181" s="158">
        <f t="shared" si="955"/>
        <v>24</v>
      </c>
      <c r="J10181" s="158" t="str">
        <f t="shared" si="958"/>
        <v>EUR</v>
      </c>
      <c r="K10181" s="158" t="str">
        <f t="shared" si="959"/>
        <v>SEK</v>
      </c>
      <c r="L10181" s="158" t="str">
        <f t="shared" si="956"/>
        <v>EURSEK45764</v>
      </c>
      <c r="M10181" s="160">
        <f t="shared" si="960"/>
        <v>45764</v>
      </c>
      <c r="N10181" s="158">
        <v>1</v>
      </c>
      <c r="O10181" s="158">
        <v>11.027799999999999</v>
      </c>
      <c r="P10181" s="161">
        <f t="shared" si="957"/>
        <v>11.027799999999999</v>
      </c>
    </row>
    <row r="10182" spans="9:16" x14ac:dyDescent="0.2">
      <c r="I10182" s="158">
        <f t="shared" si="955"/>
        <v>24</v>
      </c>
      <c r="J10182" s="158" t="str">
        <f t="shared" si="958"/>
        <v>EUR</v>
      </c>
      <c r="K10182" s="158" t="str">
        <f t="shared" si="959"/>
        <v>SEK</v>
      </c>
      <c r="L10182" s="158" t="str">
        <f t="shared" si="956"/>
        <v>EURSEK45765</v>
      </c>
      <c r="M10182" s="160">
        <f t="shared" si="960"/>
        <v>45765</v>
      </c>
      <c r="N10182" s="158">
        <v>1</v>
      </c>
      <c r="O10182" s="158">
        <v>11.027799999999999</v>
      </c>
      <c r="P10182" s="161">
        <f t="shared" si="957"/>
        <v>11.027799999999999</v>
      </c>
    </row>
    <row r="10183" spans="9:16" x14ac:dyDescent="0.2">
      <c r="I10183" s="158">
        <f t="shared" si="955"/>
        <v>24</v>
      </c>
      <c r="J10183" s="158" t="str">
        <f t="shared" si="958"/>
        <v>EUR</v>
      </c>
      <c r="K10183" s="158" t="str">
        <f t="shared" si="959"/>
        <v>SEK</v>
      </c>
      <c r="L10183" s="158" t="str">
        <f t="shared" si="956"/>
        <v>EURSEK45766</v>
      </c>
      <c r="M10183" s="160">
        <f t="shared" si="960"/>
        <v>45766</v>
      </c>
      <c r="N10183" s="158">
        <v>1</v>
      </c>
      <c r="O10183" s="158">
        <v>11.027799999999999</v>
      </c>
      <c r="P10183" s="161">
        <f t="shared" si="957"/>
        <v>11.027799999999999</v>
      </c>
    </row>
    <row r="10184" spans="9:16" x14ac:dyDescent="0.2">
      <c r="I10184" s="158">
        <f t="shared" si="955"/>
        <v>24</v>
      </c>
      <c r="J10184" s="158" t="str">
        <f t="shared" si="958"/>
        <v>EUR</v>
      </c>
      <c r="K10184" s="158" t="str">
        <f t="shared" si="959"/>
        <v>SEK</v>
      </c>
      <c r="L10184" s="158" t="str">
        <f t="shared" si="956"/>
        <v>EURSEK45767</v>
      </c>
      <c r="M10184" s="160">
        <f t="shared" si="960"/>
        <v>45767</v>
      </c>
      <c r="N10184" s="158">
        <v>1</v>
      </c>
      <c r="O10184" s="158">
        <v>11.027799999999999</v>
      </c>
      <c r="P10184" s="161">
        <f t="shared" si="957"/>
        <v>11.027799999999999</v>
      </c>
    </row>
    <row r="10185" spans="9:16" x14ac:dyDescent="0.2">
      <c r="I10185" s="158">
        <f t="shared" si="955"/>
        <v>24</v>
      </c>
      <c r="J10185" s="158" t="str">
        <f t="shared" si="958"/>
        <v>EUR</v>
      </c>
      <c r="K10185" s="158" t="str">
        <f t="shared" si="959"/>
        <v>SEK</v>
      </c>
      <c r="L10185" s="158" t="str">
        <f t="shared" si="956"/>
        <v>EURSEK45768</v>
      </c>
      <c r="M10185" s="160">
        <f t="shared" si="960"/>
        <v>45768</v>
      </c>
      <c r="N10185" s="158">
        <v>1</v>
      </c>
      <c r="O10185" s="158">
        <v>11.027799999999999</v>
      </c>
      <c r="P10185" s="161">
        <f t="shared" si="957"/>
        <v>11.027799999999999</v>
      </c>
    </row>
    <row r="10186" spans="9:16" x14ac:dyDescent="0.2">
      <c r="I10186" s="158">
        <f t="shared" si="955"/>
        <v>24</v>
      </c>
      <c r="J10186" s="158" t="str">
        <f t="shared" si="958"/>
        <v>EUR</v>
      </c>
      <c r="K10186" s="158" t="str">
        <f t="shared" si="959"/>
        <v>SEK</v>
      </c>
      <c r="L10186" s="158" t="str">
        <f t="shared" si="956"/>
        <v>EURSEK45769</v>
      </c>
      <c r="M10186" s="160">
        <f t="shared" si="960"/>
        <v>45769</v>
      </c>
      <c r="N10186" s="158">
        <v>1</v>
      </c>
      <c r="O10186" s="158">
        <v>10.9153</v>
      </c>
      <c r="P10186" s="161">
        <f t="shared" si="957"/>
        <v>10.9153</v>
      </c>
    </row>
    <row r="10187" spans="9:16" x14ac:dyDescent="0.2">
      <c r="I10187" s="158">
        <f t="shared" si="955"/>
        <v>24</v>
      </c>
      <c r="J10187" s="158" t="str">
        <f t="shared" si="958"/>
        <v>EUR</v>
      </c>
      <c r="K10187" s="158" t="str">
        <f t="shared" si="959"/>
        <v>SEK</v>
      </c>
      <c r="L10187" s="158" t="str">
        <f t="shared" si="956"/>
        <v>EURSEK45770</v>
      </c>
      <c r="M10187" s="160">
        <f t="shared" si="960"/>
        <v>45770</v>
      </c>
      <c r="N10187" s="158">
        <v>1</v>
      </c>
      <c r="O10187" s="158">
        <v>10.939500000000001</v>
      </c>
      <c r="P10187" s="161">
        <f t="shared" si="957"/>
        <v>10.939500000000001</v>
      </c>
    </row>
    <row r="10188" spans="9:16" x14ac:dyDescent="0.2">
      <c r="I10188" s="158">
        <f t="shared" si="955"/>
        <v>24</v>
      </c>
      <c r="J10188" s="158" t="str">
        <f t="shared" si="958"/>
        <v>EUR</v>
      </c>
      <c r="K10188" s="158" t="str">
        <f t="shared" si="959"/>
        <v>SEK</v>
      </c>
      <c r="L10188" s="158" t="str">
        <f t="shared" si="956"/>
        <v>EURSEK45771</v>
      </c>
      <c r="M10188" s="160">
        <f t="shared" si="960"/>
        <v>45771</v>
      </c>
      <c r="N10188" s="158">
        <v>1</v>
      </c>
      <c r="O10188" s="158">
        <v>10.911</v>
      </c>
      <c r="P10188" s="161">
        <f t="shared" si="957"/>
        <v>10.911</v>
      </c>
    </row>
    <row r="10189" spans="9:16" x14ac:dyDescent="0.2">
      <c r="I10189" s="158">
        <f t="shared" si="955"/>
        <v>24</v>
      </c>
      <c r="J10189" s="158" t="str">
        <f t="shared" si="958"/>
        <v>EUR</v>
      </c>
      <c r="K10189" s="158" t="str">
        <f t="shared" si="959"/>
        <v>SEK</v>
      </c>
      <c r="L10189" s="158" t="str">
        <f t="shared" si="956"/>
        <v>EURSEK45772</v>
      </c>
      <c r="M10189" s="160">
        <f t="shared" si="960"/>
        <v>45772</v>
      </c>
      <c r="N10189" s="158">
        <v>1</v>
      </c>
      <c r="O10189" s="158">
        <v>11.0015</v>
      </c>
      <c r="P10189" s="161">
        <f t="shared" si="957"/>
        <v>11.0015</v>
      </c>
    </row>
    <row r="10190" spans="9:16" x14ac:dyDescent="0.2">
      <c r="I10190" s="158">
        <f t="shared" si="955"/>
        <v>24</v>
      </c>
      <c r="J10190" s="158" t="str">
        <f t="shared" si="958"/>
        <v>EUR</v>
      </c>
      <c r="K10190" s="158" t="str">
        <f t="shared" si="959"/>
        <v>SEK</v>
      </c>
      <c r="L10190" s="158" t="str">
        <f t="shared" si="956"/>
        <v>EURSEK45773</v>
      </c>
      <c r="M10190" s="160">
        <f t="shared" si="960"/>
        <v>45773</v>
      </c>
      <c r="N10190" s="158">
        <v>1</v>
      </c>
      <c r="O10190" s="158">
        <v>11.0015</v>
      </c>
      <c r="P10190" s="161">
        <f t="shared" si="957"/>
        <v>11.0015</v>
      </c>
    </row>
    <row r="10191" spans="9:16" x14ac:dyDescent="0.2">
      <c r="I10191" s="158">
        <f t="shared" si="955"/>
        <v>24</v>
      </c>
      <c r="J10191" s="158" t="str">
        <f t="shared" si="958"/>
        <v>EUR</v>
      </c>
      <c r="K10191" s="158" t="str">
        <f t="shared" si="959"/>
        <v>SEK</v>
      </c>
      <c r="L10191" s="158" t="str">
        <f t="shared" si="956"/>
        <v>EURSEK45774</v>
      </c>
      <c r="M10191" s="160">
        <f t="shared" si="960"/>
        <v>45774</v>
      </c>
      <c r="N10191" s="158">
        <v>1</v>
      </c>
      <c r="O10191" s="158">
        <v>11.0015</v>
      </c>
      <c r="P10191" s="161">
        <f t="shared" si="957"/>
        <v>11.0015</v>
      </c>
    </row>
    <row r="10192" spans="9:16" x14ac:dyDescent="0.2">
      <c r="I10192" s="158">
        <f t="shared" si="955"/>
        <v>24</v>
      </c>
      <c r="J10192" s="158" t="str">
        <f t="shared" si="958"/>
        <v>EUR</v>
      </c>
      <c r="K10192" s="158" t="str">
        <f t="shared" si="959"/>
        <v>SEK</v>
      </c>
      <c r="L10192" s="158" t="str">
        <f t="shared" si="956"/>
        <v>EURSEK45775</v>
      </c>
      <c r="M10192" s="160">
        <f t="shared" si="960"/>
        <v>45775</v>
      </c>
      <c r="N10192" s="158">
        <v>1</v>
      </c>
      <c r="O10192" s="158">
        <v>10.997</v>
      </c>
      <c r="P10192" s="161">
        <f t="shared" si="957"/>
        <v>10.997</v>
      </c>
    </row>
    <row r="10193" spans="9:16" x14ac:dyDescent="0.2">
      <c r="I10193" s="158">
        <f t="shared" si="955"/>
        <v>24</v>
      </c>
      <c r="J10193" s="158" t="str">
        <f t="shared" si="958"/>
        <v>EUR</v>
      </c>
      <c r="K10193" s="158" t="str">
        <f t="shared" si="959"/>
        <v>SEK</v>
      </c>
      <c r="L10193" s="158" t="str">
        <f t="shared" si="956"/>
        <v>EURSEK45776</v>
      </c>
      <c r="M10193" s="160">
        <f t="shared" si="960"/>
        <v>45776</v>
      </c>
      <c r="N10193" s="158">
        <v>1</v>
      </c>
      <c r="O10193" s="158">
        <v>10.962</v>
      </c>
      <c r="P10193" s="161">
        <f t="shared" si="957"/>
        <v>10.962</v>
      </c>
    </row>
    <row r="10194" spans="9:16" x14ac:dyDescent="0.2">
      <c r="I10194" s="158">
        <f t="shared" si="955"/>
        <v>24</v>
      </c>
      <c r="J10194" s="158" t="str">
        <f t="shared" si="958"/>
        <v>EUR</v>
      </c>
      <c r="K10194" s="158" t="str">
        <f t="shared" si="959"/>
        <v>SEK</v>
      </c>
      <c r="L10194" s="158" t="str">
        <f t="shared" si="956"/>
        <v>EURSEK45777</v>
      </c>
      <c r="M10194" s="160">
        <f t="shared" si="960"/>
        <v>45777</v>
      </c>
      <c r="N10194" s="158">
        <v>1</v>
      </c>
      <c r="O10194" s="158">
        <v>10.971500000000001</v>
      </c>
      <c r="P10194" s="161">
        <f t="shared" si="957"/>
        <v>10.971500000000001</v>
      </c>
    </row>
    <row r="10195" spans="9:16" x14ac:dyDescent="0.2">
      <c r="I10195" s="158">
        <f t="shared" si="955"/>
        <v>24</v>
      </c>
      <c r="J10195" s="158" t="str">
        <f t="shared" si="958"/>
        <v>EUR</v>
      </c>
      <c r="K10195" s="158" t="str">
        <f t="shared" si="959"/>
        <v>SEK</v>
      </c>
      <c r="L10195" s="158" t="str">
        <f t="shared" si="956"/>
        <v>EURSEK45778</v>
      </c>
      <c r="M10195" s="160">
        <f t="shared" si="960"/>
        <v>45778</v>
      </c>
      <c r="N10195" s="158">
        <v>1</v>
      </c>
      <c r="O10195" s="158">
        <v>10.971500000000001</v>
      </c>
      <c r="P10195" s="161">
        <f t="shared" si="957"/>
        <v>10.971500000000001</v>
      </c>
    </row>
    <row r="10196" spans="9:16" x14ac:dyDescent="0.2">
      <c r="I10196" s="158">
        <f t="shared" si="955"/>
        <v>24</v>
      </c>
      <c r="J10196" s="158" t="str">
        <f t="shared" si="958"/>
        <v>EUR</v>
      </c>
      <c r="K10196" s="158" t="str">
        <f t="shared" si="959"/>
        <v>SEK</v>
      </c>
      <c r="L10196" s="158" t="str">
        <f t="shared" si="956"/>
        <v>EURSEK45779</v>
      </c>
      <c r="M10196" s="160">
        <f t="shared" si="960"/>
        <v>45779</v>
      </c>
      <c r="N10196" s="158">
        <v>1</v>
      </c>
      <c r="O10196" s="158">
        <v>10.9375</v>
      </c>
      <c r="P10196" s="161">
        <f t="shared" si="957"/>
        <v>10.9375</v>
      </c>
    </row>
    <row r="10197" spans="9:16" x14ac:dyDescent="0.2">
      <c r="I10197" s="158">
        <f t="shared" si="955"/>
        <v>24</v>
      </c>
      <c r="J10197" s="158" t="str">
        <f t="shared" si="958"/>
        <v>EUR</v>
      </c>
      <c r="K10197" s="158" t="str">
        <f t="shared" si="959"/>
        <v>SEK</v>
      </c>
      <c r="L10197" s="158" t="str">
        <f t="shared" si="956"/>
        <v>EURSEK45780</v>
      </c>
      <c r="M10197" s="160">
        <f t="shared" si="960"/>
        <v>45780</v>
      </c>
      <c r="N10197" s="158">
        <v>1</v>
      </c>
      <c r="O10197" s="158">
        <v>10.9375</v>
      </c>
      <c r="P10197" s="161">
        <f t="shared" si="957"/>
        <v>10.9375</v>
      </c>
    </row>
    <row r="10198" spans="9:16" x14ac:dyDescent="0.2">
      <c r="I10198" s="158">
        <f t="shared" si="955"/>
        <v>24</v>
      </c>
      <c r="J10198" s="158" t="str">
        <f t="shared" si="958"/>
        <v>EUR</v>
      </c>
      <c r="K10198" s="158" t="str">
        <f t="shared" si="959"/>
        <v>SEK</v>
      </c>
      <c r="L10198" s="158" t="str">
        <f t="shared" si="956"/>
        <v>EURSEK45781</v>
      </c>
      <c r="M10198" s="160">
        <f t="shared" si="960"/>
        <v>45781</v>
      </c>
      <c r="N10198" s="158">
        <v>1</v>
      </c>
      <c r="O10198" s="158">
        <v>10.9375</v>
      </c>
      <c r="P10198" s="161">
        <f t="shared" si="957"/>
        <v>10.9375</v>
      </c>
    </row>
    <row r="10199" spans="9:16" x14ac:dyDescent="0.2">
      <c r="I10199" s="158">
        <f t="shared" si="955"/>
        <v>24</v>
      </c>
      <c r="J10199" s="158" t="str">
        <f t="shared" si="958"/>
        <v>EUR</v>
      </c>
      <c r="K10199" s="158" t="str">
        <f t="shared" si="959"/>
        <v>SEK</v>
      </c>
      <c r="L10199" s="158" t="str">
        <f t="shared" si="956"/>
        <v>EURSEK45782</v>
      </c>
      <c r="M10199" s="160">
        <f t="shared" si="960"/>
        <v>45782</v>
      </c>
      <c r="N10199" s="158">
        <v>1</v>
      </c>
      <c r="O10199" s="158">
        <v>10.935499999999999</v>
      </c>
      <c r="P10199" s="161">
        <f t="shared" si="957"/>
        <v>10.935499999999999</v>
      </c>
    </row>
    <row r="10200" spans="9:16" x14ac:dyDescent="0.2">
      <c r="I10200" s="158">
        <f t="shared" si="955"/>
        <v>24</v>
      </c>
      <c r="J10200" s="158" t="str">
        <f t="shared" si="958"/>
        <v>EUR</v>
      </c>
      <c r="K10200" s="158" t="str">
        <f t="shared" si="959"/>
        <v>SEK</v>
      </c>
      <c r="L10200" s="158" t="str">
        <f t="shared" si="956"/>
        <v>EURSEK45783</v>
      </c>
      <c r="M10200" s="160">
        <f t="shared" si="960"/>
        <v>45783</v>
      </c>
      <c r="N10200" s="158">
        <v>1</v>
      </c>
      <c r="O10200" s="158">
        <v>10.88</v>
      </c>
      <c r="P10200" s="161">
        <f t="shared" si="957"/>
        <v>10.88</v>
      </c>
    </row>
    <row r="10201" spans="9:16" x14ac:dyDescent="0.2">
      <c r="I10201" s="158">
        <f t="shared" si="955"/>
        <v>24</v>
      </c>
      <c r="J10201" s="158" t="str">
        <f t="shared" si="958"/>
        <v>EUR</v>
      </c>
      <c r="K10201" s="158" t="str">
        <f t="shared" si="959"/>
        <v>SEK</v>
      </c>
      <c r="L10201" s="158" t="str">
        <f t="shared" si="956"/>
        <v>EURSEK45784</v>
      </c>
      <c r="M10201" s="160">
        <f t="shared" si="960"/>
        <v>45784</v>
      </c>
      <c r="N10201" s="158">
        <v>1</v>
      </c>
      <c r="O10201" s="158">
        <v>10.903</v>
      </c>
      <c r="P10201" s="161">
        <f t="shared" si="957"/>
        <v>10.903</v>
      </c>
    </row>
    <row r="10202" spans="9:16" x14ac:dyDescent="0.2">
      <c r="I10202" s="158">
        <f t="shared" si="955"/>
        <v>24</v>
      </c>
      <c r="J10202" s="158" t="str">
        <f t="shared" si="958"/>
        <v>EUR</v>
      </c>
      <c r="K10202" s="158" t="str">
        <f t="shared" si="959"/>
        <v>SEK</v>
      </c>
      <c r="L10202" s="158" t="str">
        <f t="shared" si="956"/>
        <v>EURSEK45785</v>
      </c>
      <c r="M10202" s="160">
        <f t="shared" si="960"/>
        <v>45785</v>
      </c>
      <c r="N10202" s="158">
        <v>1</v>
      </c>
      <c r="O10202" s="158">
        <v>10.903</v>
      </c>
      <c r="P10202" s="161">
        <f t="shared" si="957"/>
        <v>10.903</v>
      </c>
    </row>
    <row r="10203" spans="9:16" x14ac:dyDescent="0.2">
      <c r="I10203" s="158">
        <f t="shared" si="955"/>
        <v>24</v>
      </c>
      <c r="J10203" s="158" t="str">
        <f t="shared" si="958"/>
        <v>EUR</v>
      </c>
      <c r="K10203" s="158" t="str">
        <f t="shared" si="959"/>
        <v>SEK</v>
      </c>
      <c r="L10203" s="158" t="str">
        <f t="shared" si="956"/>
        <v>EURSEK45786</v>
      </c>
      <c r="M10203" s="160">
        <f t="shared" si="960"/>
        <v>45786</v>
      </c>
      <c r="N10203" s="158">
        <v>1</v>
      </c>
      <c r="O10203" s="158">
        <v>10.92</v>
      </c>
      <c r="P10203" s="161">
        <f t="shared" si="957"/>
        <v>10.92</v>
      </c>
    </row>
    <row r="10204" spans="9:16" x14ac:dyDescent="0.2">
      <c r="I10204" s="158">
        <f t="shared" si="955"/>
        <v>24</v>
      </c>
      <c r="J10204" s="158" t="str">
        <f t="shared" si="958"/>
        <v>EUR</v>
      </c>
      <c r="K10204" s="158" t="str">
        <f t="shared" si="959"/>
        <v>SEK</v>
      </c>
      <c r="L10204" s="158" t="str">
        <f t="shared" si="956"/>
        <v>EURSEK45787</v>
      </c>
      <c r="M10204" s="160">
        <f t="shared" si="960"/>
        <v>45787</v>
      </c>
      <c r="N10204" s="158">
        <v>1</v>
      </c>
      <c r="O10204" s="158">
        <v>10.92</v>
      </c>
      <c r="P10204" s="161">
        <f t="shared" si="957"/>
        <v>10.92</v>
      </c>
    </row>
    <row r="10205" spans="9:16" x14ac:dyDescent="0.2">
      <c r="I10205" s="158">
        <f t="shared" si="955"/>
        <v>24</v>
      </c>
      <c r="J10205" s="158" t="str">
        <f t="shared" si="958"/>
        <v>EUR</v>
      </c>
      <c r="K10205" s="158" t="str">
        <f t="shared" si="959"/>
        <v>SEK</v>
      </c>
      <c r="L10205" s="158" t="str">
        <f t="shared" si="956"/>
        <v>EURSEK45788</v>
      </c>
      <c r="M10205" s="160">
        <f t="shared" si="960"/>
        <v>45788</v>
      </c>
      <c r="N10205" s="158">
        <v>1</v>
      </c>
      <c r="O10205" s="158">
        <v>10.92</v>
      </c>
      <c r="P10205" s="161">
        <f t="shared" si="957"/>
        <v>10.92</v>
      </c>
    </row>
    <row r="10206" spans="9:16" x14ac:dyDescent="0.2">
      <c r="I10206" s="158">
        <f t="shared" si="955"/>
        <v>24</v>
      </c>
      <c r="J10206" s="158" t="str">
        <f t="shared" si="958"/>
        <v>EUR</v>
      </c>
      <c r="K10206" s="158" t="str">
        <f t="shared" si="959"/>
        <v>SEK</v>
      </c>
      <c r="L10206" s="158" t="str">
        <f t="shared" si="956"/>
        <v>EURSEK45789</v>
      </c>
      <c r="M10206" s="160">
        <f t="shared" si="960"/>
        <v>45789</v>
      </c>
      <c r="N10206" s="158">
        <v>1</v>
      </c>
      <c r="O10206" s="158">
        <v>10.884499999999999</v>
      </c>
      <c r="P10206" s="161">
        <f t="shared" si="957"/>
        <v>10.884499999999999</v>
      </c>
    </row>
    <row r="10207" spans="9:16" x14ac:dyDescent="0.2">
      <c r="I10207" s="158">
        <f t="shared" si="955"/>
        <v>24</v>
      </c>
      <c r="J10207" s="158" t="str">
        <f t="shared" si="958"/>
        <v>EUR</v>
      </c>
      <c r="K10207" s="158" t="str">
        <f t="shared" si="959"/>
        <v>SEK</v>
      </c>
      <c r="L10207" s="158" t="str">
        <f t="shared" si="956"/>
        <v>EURSEK45790</v>
      </c>
      <c r="M10207" s="160">
        <f t="shared" si="960"/>
        <v>45790</v>
      </c>
      <c r="N10207" s="158">
        <v>1</v>
      </c>
      <c r="O10207" s="158">
        <v>10.8255</v>
      </c>
      <c r="P10207" s="161">
        <f t="shared" si="957"/>
        <v>10.8255</v>
      </c>
    </row>
    <row r="10208" spans="9:16" x14ac:dyDescent="0.2">
      <c r="I10208" s="158">
        <f t="shared" si="955"/>
        <v>24</v>
      </c>
      <c r="J10208" s="158" t="str">
        <f t="shared" si="958"/>
        <v>EUR</v>
      </c>
      <c r="K10208" s="158" t="str">
        <f t="shared" si="959"/>
        <v>SEK</v>
      </c>
      <c r="L10208" s="158" t="str">
        <f t="shared" si="956"/>
        <v>EURSEK45791</v>
      </c>
      <c r="M10208" s="160">
        <f t="shared" si="960"/>
        <v>45791</v>
      </c>
      <c r="N10208" s="158">
        <v>1</v>
      </c>
      <c r="O10208" s="158">
        <v>10.853999999999999</v>
      </c>
      <c r="P10208" s="161">
        <f t="shared" si="957"/>
        <v>10.853999999999999</v>
      </c>
    </row>
    <row r="10209" spans="9:16" x14ac:dyDescent="0.2">
      <c r="I10209" s="158">
        <f t="shared" si="955"/>
        <v>24</v>
      </c>
      <c r="J10209" s="158" t="str">
        <f t="shared" si="958"/>
        <v>EUR</v>
      </c>
      <c r="K10209" s="158" t="str">
        <f t="shared" si="959"/>
        <v>SEK</v>
      </c>
      <c r="L10209" s="158" t="str">
        <f t="shared" si="956"/>
        <v>EURSEK45792</v>
      </c>
      <c r="M10209" s="160">
        <f t="shared" si="960"/>
        <v>45792</v>
      </c>
      <c r="N10209" s="158">
        <v>1</v>
      </c>
      <c r="O10209" s="158">
        <v>10.887499999999999</v>
      </c>
      <c r="P10209" s="161">
        <f t="shared" si="957"/>
        <v>10.887499999999999</v>
      </c>
    </row>
    <row r="10210" spans="9:16" x14ac:dyDescent="0.2">
      <c r="I10210" s="158">
        <f t="shared" si="955"/>
        <v>24</v>
      </c>
      <c r="J10210" s="158" t="str">
        <f t="shared" si="958"/>
        <v>EUR</v>
      </c>
      <c r="K10210" s="158" t="str">
        <f t="shared" si="959"/>
        <v>SEK</v>
      </c>
      <c r="L10210" s="158" t="str">
        <f t="shared" si="956"/>
        <v>EURSEK45793</v>
      </c>
      <c r="M10210" s="160">
        <f t="shared" si="960"/>
        <v>45793</v>
      </c>
      <c r="N10210" s="158">
        <v>1</v>
      </c>
      <c r="O10210" s="158">
        <v>10.932700000000001</v>
      </c>
      <c r="P10210" s="161">
        <f t="shared" si="957"/>
        <v>10.932700000000001</v>
      </c>
    </row>
    <row r="10211" spans="9:16" x14ac:dyDescent="0.2">
      <c r="I10211" s="158">
        <f t="shared" si="955"/>
        <v>24</v>
      </c>
      <c r="J10211" s="158" t="str">
        <f t="shared" si="958"/>
        <v>EUR</v>
      </c>
      <c r="K10211" s="158" t="str">
        <f t="shared" si="959"/>
        <v>SEK</v>
      </c>
      <c r="L10211" s="158" t="str">
        <f t="shared" si="956"/>
        <v>EURSEK45794</v>
      </c>
      <c r="M10211" s="160">
        <f t="shared" si="960"/>
        <v>45794</v>
      </c>
      <c r="N10211" s="158">
        <v>1</v>
      </c>
      <c r="O10211" s="158">
        <v>10.932700000000001</v>
      </c>
      <c r="P10211" s="161">
        <f t="shared" si="957"/>
        <v>10.932700000000001</v>
      </c>
    </row>
    <row r="10212" spans="9:16" x14ac:dyDescent="0.2">
      <c r="I10212" s="158">
        <f t="shared" si="955"/>
        <v>24</v>
      </c>
      <c r="J10212" s="158" t="str">
        <f t="shared" si="958"/>
        <v>EUR</v>
      </c>
      <c r="K10212" s="158" t="str">
        <f t="shared" si="959"/>
        <v>SEK</v>
      </c>
      <c r="L10212" s="158" t="str">
        <f t="shared" si="956"/>
        <v>EURSEK45795</v>
      </c>
      <c r="M10212" s="160">
        <f t="shared" si="960"/>
        <v>45795</v>
      </c>
      <c r="N10212" s="158">
        <v>1</v>
      </c>
      <c r="O10212" s="158">
        <v>10.932700000000001</v>
      </c>
      <c r="P10212" s="161">
        <f t="shared" si="957"/>
        <v>10.932700000000001</v>
      </c>
    </row>
    <row r="10213" spans="9:16" x14ac:dyDescent="0.2">
      <c r="I10213" s="158">
        <f t="shared" si="955"/>
        <v>24</v>
      </c>
      <c r="J10213" s="158" t="str">
        <f t="shared" si="958"/>
        <v>EUR</v>
      </c>
      <c r="K10213" s="158" t="str">
        <f t="shared" si="959"/>
        <v>SEK</v>
      </c>
      <c r="L10213" s="158" t="str">
        <f t="shared" si="956"/>
        <v>EURSEK45796</v>
      </c>
      <c r="M10213" s="160">
        <f t="shared" si="960"/>
        <v>45796</v>
      </c>
      <c r="N10213" s="158">
        <v>1</v>
      </c>
      <c r="O10213" s="158">
        <v>10.9015</v>
      </c>
      <c r="P10213" s="161">
        <f t="shared" si="957"/>
        <v>10.9015</v>
      </c>
    </row>
    <row r="10214" spans="9:16" x14ac:dyDescent="0.2">
      <c r="I10214" s="158">
        <f t="shared" si="955"/>
        <v>24</v>
      </c>
      <c r="J10214" s="158" t="str">
        <f t="shared" si="958"/>
        <v>EUR</v>
      </c>
      <c r="K10214" s="158" t="str">
        <f t="shared" si="959"/>
        <v>SEK</v>
      </c>
      <c r="L10214" s="158" t="str">
        <f t="shared" si="956"/>
        <v>EURSEK45797</v>
      </c>
      <c r="M10214" s="160">
        <f t="shared" si="960"/>
        <v>45797</v>
      </c>
      <c r="N10214" s="158">
        <v>1</v>
      </c>
      <c r="O10214" s="158">
        <v>10.8835</v>
      </c>
      <c r="P10214" s="161">
        <f t="shared" si="957"/>
        <v>10.8835</v>
      </c>
    </row>
    <row r="10215" spans="9:16" x14ac:dyDescent="0.2">
      <c r="I10215" s="158">
        <f t="shared" si="955"/>
        <v>24</v>
      </c>
      <c r="J10215" s="158" t="str">
        <f t="shared" si="958"/>
        <v>EUR</v>
      </c>
      <c r="K10215" s="158" t="str">
        <f t="shared" si="959"/>
        <v>SEK</v>
      </c>
      <c r="L10215" s="158" t="str">
        <f t="shared" si="956"/>
        <v>EURSEK45798</v>
      </c>
      <c r="M10215" s="160">
        <f t="shared" si="960"/>
        <v>45798</v>
      </c>
      <c r="N10215" s="158">
        <v>1</v>
      </c>
      <c r="O10215" s="158">
        <v>10.8445</v>
      </c>
      <c r="P10215" s="161">
        <f t="shared" si="957"/>
        <v>10.8445</v>
      </c>
    </row>
    <row r="10216" spans="9:16" x14ac:dyDescent="0.2">
      <c r="I10216" s="158">
        <f t="shared" si="955"/>
        <v>24</v>
      </c>
      <c r="J10216" s="158" t="str">
        <f t="shared" si="958"/>
        <v>EUR</v>
      </c>
      <c r="K10216" s="158" t="str">
        <f t="shared" si="959"/>
        <v>SEK</v>
      </c>
      <c r="L10216" s="158" t="str">
        <f t="shared" si="956"/>
        <v>EURSEK45799</v>
      </c>
      <c r="M10216" s="160">
        <f t="shared" si="960"/>
        <v>45799</v>
      </c>
      <c r="N10216" s="158">
        <v>1</v>
      </c>
      <c r="O10216" s="158">
        <v>10.8485</v>
      </c>
      <c r="P10216" s="161">
        <f t="shared" si="957"/>
        <v>10.8485</v>
      </c>
    </row>
    <row r="10217" spans="9:16" x14ac:dyDescent="0.2">
      <c r="I10217" s="158">
        <f t="shared" si="955"/>
        <v>24</v>
      </c>
      <c r="J10217" s="158" t="str">
        <f t="shared" si="958"/>
        <v>EUR</v>
      </c>
      <c r="K10217" s="158" t="str">
        <f t="shared" si="959"/>
        <v>SEK</v>
      </c>
      <c r="L10217" s="158" t="str">
        <f t="shared" si="956"/>
        <v>EURSEK45800</v>
      </c>
      <c r="M10217" s="160">
        <f t="shared" si="960"/>
        <v>45800</v>
      </c>
      <c r="N10217" s="158">
        <v>1</v>
      </c>
      <c r="O10217" s="158">
        <v>10.8348</v>
      </c>
      <c r="P10217" s="161">
        <f t="shared" si="957"/>
        <v>10.8348</v>
      </c>
    </row>
    <row r="10218" spans="9:16" x14ac:dyDescent="0.2">
      <c r="I10218" s="158">
        <f t="shared" ref="I10218:I10281" si="961">IF(M10217=$G$2,I10217+1,I10217)</f>
        <v>24</v>
      </c>
      <c r="J10218" s="158" t="str">
        <f t="shared" si="958"/>
        <v>EUR</v>
      </c>
      <c r="K10218" s="158" t="str">
        <f t="shared" si="959"/>
        <v>SEK</v>
      </c>
      <c r="L10218" s="158" t="str">
        <f t="shared" si="956"/>
        <v>EURSEK45801</v>
      </c>
      <c r="M10218" s="160">
        <f t="shared" si="960"/>
        <v>45801</v>
      </c>
      <c r="N10218" s="158">
        <v>1</v>
      </c>
      <c r="O10218" s="158">
        <v>10.8348</v>
      </c>
      <c r="P10218" s="161">
        <f t="shared" si="957"/>
        <v>10.8348</v>
      </c>
    </row>
    <row r="10219" spans="9:16" x14ac:dyDescent="0.2">
      <c r="I10219" s="158">
        <f t="shared" si="961"/>
        <v>24</v>
      </c>
      <c r="J10219" s="158" t="str">
        <f t="shared" si="958"/>
        <v>EUR</v>
      </c>
      <c r="K10219" s="158" t="str">
        <f t="shared" si="959"/>
        <v>SEK</v>
      </c>
      <c r="L10219" s="158" t="str">
        <f t="shared" si="956"/>
        <v>EURSEK45802</v>
      </c>
      <c r="M10219" s="160">
        <f t="shared" si="960"/>
        <v>45802</v>
      </c>
      <c r="N10219" s="158">
        <v>1</v>
      </c>
      <c r="O10219" s="158">
        <v>10.8348</v>
      </c>
      <c r="P10219" s="161">
        <f t="shared" si="957"/>
        <v>10.8348</v>
      </c>
    </row>
    <row r="10220" spans="9:16" x14ac:dyDescent="0.2">
      <c r="I10220" s="158">
        <f t="shared" si="961"/>
        <v>24</v>
      </c>
      <c r="J10220" s="158" t="str">
        <f t="shared" si="958"/>
        <v>EUR</v>
      </c>
      <c r="K10220" s="158" t="str">
        <f t="shared" si="959"/>
        <v>SEK</v>
      </c>
      <c r="L10220" s="158" t="str">
        <f t="shared" si="956"/>
        <v>EURSEK45803</v>
      </c>
      <c r="M10220" s="160">
        <f t="shared" si="960"/>
        <v>45803</v>
      </c>
      <c r="N10220" s="158">
        <v>1</v>
      </c>
      <c r="O10220" s="158">
        <v>10.833500000000001</v>
      </c>
      <c r="P10220" s="161">
        <f t="shared" si="957"/>
        <v>10.833500000000001</v>
      </c>
    </row>
    <row r="10221" spans="9:16" x14ac:dyDescent="0.2">
      <c r="I10221" s="158">
        <f t="shared" si="961"/>
        <v>24</v>
      </c>
      <c r="J10221" s="158" t="str">
        <f t="shared" si="958"/>
        <v>EUR</v>
      </c>
      <c r="K10221" s="158" t="str">
        <f t="shared" si="959"/>
        <v>SEK</v>
      </c>
      <c r="L10221" s="158" t="str">
        <f t="shared" si="956"/>
        <v>EURSEK45804</v>
      </c>
      <c r="M10221" s="160">
        <f t="shared" si="960"/>
        <v>45804</v>
      </c>
      <c r="N10221" s="158">
        <v>1</v>
      </c>
      <c r="O10221" s="158">
        <v>10.878500000000001</v>
      </c>
      <c r="P10221" s="161">
        <f t="shared" si="957"/>
        <v>10.878500000000001</v>
      </c>
    </row>
    <row r="10222" spans="9:16" x14ac:dyDescent="0.2">
      <c r="I10222" s="158">
        <f t="shared" si="961"/>
        <v>24</v>
      </c>
      <c r="J10222" s="158" t="str">
        <f t="shared" si="958"/>
        <v>EUR</v>
      </c>
      <c r="K10222" s="158" t="str">
        <f t="shared" si="959"/>
        <v>SEK</v>
      </c>
      <c r="L10222" s="158" t="str">
        <f t="shared" si="956"/>
        <v>EURSEK45805</v>
      </c>
      <c r="M10222" s="160">
        <f t="shared" si="960"/>
        <v>45805</v>
      </c>
      <c r="N10222" s="158">
        <v>1</v>
      </c>
      <c r="O10222" s="158">
        <v>10.8735</v>
      </c>
      <c r="P10222" s="161">
        <f t="shared" si="957"/>
        <v>10.8735</v>
      </c>
    </row>
    <row r="10223" spans="9:16" x14ac:dyDescent="0.2">
      <c r="I10223" s="158">
        <f t="shared" si="961"/>
        <v>24</v>
      </c>
      <c r="J10223" s="158" t="str">
        <f t="shared" si="958"/>
        <v>EUR</v>
      </c>
      <c r="K10223" s="158" t="str">
        <f t="shared" si="959"/>
        <v>SEK</v>
      </c>
      <c r="L10223" s="158" t="str">
        <f t="shared" si="956"/>
        <v>EURSEK45806</v>
      </c>
      <c r="M10223" s="160">
        <f t="shared" si="960"/>
        <v>45806</v>
      </c>
      <c r="N10223" s="158">
        <v>1</v>
      </c>
      <c r="O10223" s="158">
        <v>10.8695</v>
      </c>
      <c r="P10223" s="161">
        <f t="shared" si="957"/>
        <v>10.8695</v>
      </c>
    </row>
    <row r="10224" spans="9:16" x14ac:dyDescent="0.2">
      <c r="I10224" s="158">
        <f t="shared" si="961"/>
        <v>24</v>
      </c>
      <c r="J10224" s="158" t="str">
        <f t="shared" si="958"/>
        <v>EUR</v>
      </c>
      <c r="K10224" s="158" t="str">
        <f t="shared" si="959"/>
        <v>SEK</v>
      </c>
      <c r="L10224" s="158" t="str">
        <f t="shared" si="956"/>
        <v>EURSEK45807</v>
      </c>
      <c r="M10224" s="160">
        <f t="shared" si="960"/>
        <v>45807</v>
      </c>
      <c r="N10224" s="158">
        <v>1</v>
      </c>
      <c r="O10224" s="158">
        <v>10.8735</v>
      </c>
      <c r="P10224" s="161">
        <f t="shared" si="957"/>
        <v>10.8735</v>
      </c>
    </row>
    <row r="10225" spans="9:16" x14ac:dyDescent="0.2">
      <c r="I10225" s="158">
        <f t="shared" si="961"/>
        <v>24</v>
      </c>
      <c r="J10225" s="158" t="str">
        <f t="shared" si="958"/>
        <v>EUR</v>
      </c>
      <c r="K10225" s="158" t="str">
        <f t="shared" si="959"/>
        <v>SEK</v>
      </c>
      <c r="L10225" s="158" t="str">
        <f t="shared" si="956"/>
        <v>EURSEK45808</v>
      </c>
      <c r="M10225" s="160">
        <f t="shared" si="960"/>
        <v>45808</v>
      </c>
      <c r="N10225" s="158">
        <v>1</v>
      </c>
      <c r="O10225" s="158">
        <v>10.8735</v>
      </c>
      <c r="P10225" s="161">
        <f t="shared" si="957"/>
        <v>10.8735</v>
      </c>
    </row>
    <row r="10226" spans="9:16" x14ac:dyDescent="0.2">
      <c r="I10226" s="158">
        <f t="shared" si="961"/>
        <v>25</v>
      </c>
      <c r="J10226" s="158" t="str">
        <f t="shared" si="958"/>
        <v>EUR</v>
      </c>
      <c r="K10226" s="158" t="str">
        <f t="shared" si="959"/>
        <v>CAD</v>
      </c>
      <c r="L10226" s="158" t="str">
        <f t="shared" si="956"/>
        <v>EURCAD45383</v>
      </c>
      <c r="M10226" s="160">
        <f t="shared" si="960"/>
        <v>45383</v>
      </c>
      <c r="N10226" s="158">
        <v>1</v>
      </c>
      <c r="O10226" s="158">
        <v>1.4672000000000001</v>
      </c>
      <c r="P10226" s="161">
        <f t="shared" si="957"/>
        <v>1.4672000000000001</v>
      </c>
    </row>
    <row r="10227" spans="9:16" x14ac:dyDescent="0.2">
      <c r="I10227" s="158">
        <f t="shared" si="961"/>
        <v>25</v>
      </c>
      <c r="J10227" s="158" t="str">
        <f t="shared" si="958"/>
        <v>EUR</v>
      </c>
      <c r="K10227" s="158" t="str">
        <f t="shared" si="959"/>
        <v>CAD</v>
      </c>
      <c r="L10227" s="158" t="str">
        <f t="shared" si="956"/>
        <v>EURCAD45384</v>
      </c>
      <c r="M10227" s="160">
        <f t="shared" si="960"/>
        <v>45384</v>
      </c>
      <c r="N10227" s="158">
        <v>1</v>
      </c>
      <c r="O10227" s="158">
        <v>1.4577</v>
      </c>
      <c r="P10227" s="161">
        <f t="shared" si="957"/>
        <v>1.4577</v>
      </c>
    </row>
    <row r="10228" spans="9:16" x14ac:dyDescent="0.2">
      <c r="I10228" s="158">
        <f t="shared" si="961"/>
        <v>25</v>
      </c>
      <c r="J10228" s="158" t="str">
        <f t="shared" si="958"/>
        <v>EUR</v>
      </c>
      <c r="K10228" s="158" t="str">
        <f t="shared" si="959"/>
        <v>CAD</v>
      </c>
      <c r="L10228" s="158" t="str">
        <f t="shared" si="956"/>
        <v>EURCAD45385</v>
      </c>
      <c r="M10228" s="160">
        <f t="shared" si="960"/>
        <v>45385</v>
      </c>
      <c r="N10228" s="158">
        <v>1</v>
      </c>
      <c r="O10228" s="158">
        <v>1.4625999999999999</v>
      </c>
      <c r="P10228" s="161">
        <f t="shared" si="957"/>
        <v>1.4625999999999999</v>
      </c>
    </row>
    <row r="10229" spans="9:16" x14ac:dyDescent="0.2">
      <c r="I10229" s="158">
        <f t="shared" si="961"/>
        <v>25</v>
      </c>
      <c r="J10229" s="158" t="str">
        <f t="shared" si="958"/>
        <v>EUR</v>
      </c>
      <c r="K10229" s="158" t="str">
        <f t="shared" si="959"/>
        <v>CAD</v>
      </c>
      <c r="L10229" s="158" t="str">
        <f t="shared" si="956"/>
        <v>EURCAD45386</v>
      </c>
      <c r="M10229" s="160">
        <f t="shared" si="960"/>
        <v>45386</v>
      </c>
      <c r="N10229" s="158">
        <v>1</v>
      </c>
      <c r="O10229" s="158">
        <v>1.4652000000000001</v>
      </c>
      <c r="P10229" s="161">
        <f t="shared" si="957"/>
        <v>1.4652000000000001</v>
      </c>
    </row>
    <row r="10230" spans="9:16" x14ac:dyDescent="0.2">
      <c r="I10230" s="158">
        <f t="shared" si="961"/>
        <v>25</v>
      </c>
      <c r="J10230" s="158" t="str">
        <f t="shared" si="958"/>
        <v>EUR</v>
      </c>
      <c r="K10230" s="158" t="str">
        <f t="shared" si="959"/>
        <v>CAD</v>
      </c>
      <c r="L10230" s="158" t="str">
        <f t="shared" si="956"/>
        <v>EURCAD45387</v>
      </c>
      <c r="M10230" s="160">
        <f t="shared" si="960"/>
        <v>45387</v>
      </c>
      <c r="N10230" s="158">
        <v>1</v>
      </c>
      <c r="O10230" s="158">
        <v>1.4702</v>
      </c>
      <c r="P10230" s="161">
        <f t="shared" si="957"/>
        <v>1.4702</v>
      </c>
    </row>
    <row r="10231" spans="9:16" x14ac:dyDescent="0.2">
      <c r="I10231" s="158">
        <f t="shared" si="961"/>
        <v>25</v>
      </c>
      <c r="J10231" s="158" t="str">
        <f t="shared" si="958"/>
        <v>EUR</v>
      </c>
      <c r="K10231" s="158" t="str">
        <f t="shared" si="959"/>
        <v>CAD</v>
      </c>
      <c r="L10231" s="158" t="str">
        <f t="shared" si="956"/>
        <v>EURCAD45388</v>
      </c>
      <c r="M10231" s="160">
        <f t="shared" si="960"/>
        <v>45388</v>
      </c>
      <c r="N10231" s="158">
        <v>1</v>
      </c>
      <c r="O10231" s="158">
        <v>1.4702</v>
      </c>
      <c r="P10231" s="161">
        <f t="shared" si="957"/>
        <v>1.4702</v>
      </c>
    </row>
    <row r="10232" spans="9:16" x14ac:dyDescent="0.2">
      <c r="I10232" s="158">
        <f t="shared" si="961"/>
        <v>25</v>
      </c>
      <c r="J10232" s="158" t="str">
        <f t="shared" si="958"/>
        <v>EUR</v>
      </c>
      <c r="K10232" s="158" t="str">
        <f t="shared" si="959"/>
        <v>CAD</v>
      </c>
      <c r="L10232" s="158" t="str">
        <f t="shared" si="956"/>
        <v>EURCAD45389</v>
      </c>
      <c r="M10232" s="160">
        <f t="shared" si="960"/>
        <v>45389</v>
      </c>
      <c r="N10232" s="158">
        <v>1</v>
      </c>
      <c r="O10232" s="158">
        <v>1.4702</v>
      </c>
      <c r="P10232" s="161">
        <f t="shared" si="957"/>
        <v>1.4702</v>
      </c>
    </row>
    <row r="10233" spans="9:16" x14ac:dyDescent="0.2">
      <c r="I10233" s="158">
        <f t="shared" si="961"/>
        <v>25</v>
      </c>
      <c r="J10233" s="158" t="str">
        <f t="shared" si="958"/>
        <v>EUR</v>
      </c>
      <c r="K10233" s="158" t="str">
        <f t="shared" si="959"/>
        <v>CAD</v>
      </c>
      <c r="L10233" s="158" t="str">
        <f t="shared" si="956"/>
        <v>EURCAD45390</v>
      </c>
      <c r="M10233" s="160">
        <f t="shared" si="960"/>
        <v>45390</v>
      </c>
      <c r="N10233" s="158">
        <v>1</v>
      </c>
      <c r="O10233" s="158">
        <v>1.4715</v>
      </c>
      <c r="P10233" s="161">
        <f t="shared" si="957"/>
        <v>1.4715</v>
      </c>
    </row>
    <row r="10234" spans="9:16" x14ac:dyDescent="0.2">
      <c r="I10234" s="158">
        <f t="shared" si="961"/>
        <v>25</v>
      </c>
      <c r="J10234" s="158" t="str">
        <f t="shared" si="958"/>
        <v>EUR</v>
      </c>
      <c r="K10234" s="158" t="str">
        <f t="shared" si="959"/>
        <v>CAD</v>
      </c>
      <c r="L10234" s="158" t="str">
        <f t="shared" si="956"/>
        <v>EURCAD45391</v>
      </c>
      <c r="M10234" s="160">
        <f t="shared" si="960"/>
        <v>45391</v>
      </c>
      <c r="N10234" s="158">
        <v>1</v>
      </c>
      <c r="O10234" s="158">
        <v>1.4749000000000001</v>
      </c>
      <c r="P10234" s="161">
        <f t="shared" si="957"/>
        <v>1.4749000000000001</v>
      </c>
    </row>
    <row r="10235" spans="9:16" x14ac:dyDescent="0.2">
      <c r="I10235" s="158">
        <f t="shared" si="961"/>
        <v>25</v>
      </c>
      <c r="J10235" s="158" t="str">
        <f t="shared" si="958"/>
        <v>EUR</v>
      </c>
      <c r="K10235" s="158" t="str">
        <f t="shared" si="959"/>
        <v>CAD</v>
      </c>
      <c r="L10235" s="158" t="str">
        <f t="shared" si="956"/>
        <v>EURCAD45392</v>
      </c>
      <c r="M10235" s="160">
        <f t="shared" si="960"/>
        <v>45392</v>
      </c>
      <c r="N10235" s="158">
        <v>1</v>
      </c>
      <c r="O10235" s="158">
        <v>1.4728000000000001</v>
      </c>
      <c r="P10235" s="161">
        <f t="shared" si="957"/>
        <v>1.4728000000000001</v>
      </c>
    </row>
    <row r="10236" spans="9:16" x14ac:dyDescent="0.2">
      <c r="I10236" s="158">
        <f t="shared" si="961"/>
        <v>25</v>
      </c>
      <c r="J10236" s="158" t="str">
        <f t="shared" si="958"/>
        <v>EUR</v>
      </c>
      <c r="K10236" s="158" t="str">
        <f t="shared" si="959"/>
        <v>CAD</v>
      </c>
      <c r="L10236" s="158" t="str">
        <f t="shared" si="956"/>
        <v>EURCAD45393</v>
      </c>
      <c r="M10236" s="160">
        <f t="shared" si="960"/>
        <v>45393</v>
      </c>
      <c r="N10236" s="158">
        <v>1</v>
      </c>
      <c r="O10236" s="158">
        <v>1.4688000000000001</v>
      </c>
      <c r="P10236" s="161">
        <f t="shared" si="957"/>
        <v>1.4688000000000001</v>
      </c>
    </row>
    <row r="10237" spans="9:16" x14ac:dyDescent="0.2">
      <c r="I10237" s="158">
        <f t="shared" si="961"/>
        <v>25</v>
      </c>
      <c r="J10237" s="158" t="str">
        <f t="shared" si="958"/>
        <v>EUR</v>
      </c>
      <c r="K10237" s="158" t="str">
        <f t="shared" si="959"/>
        <v>CAD</v>
      </c>
      <c r="L10237" s="158" t="str">
        <f t="shared" si="956"/>
        <v>EURCAD45394</v>
      </c>
      <c r="M10237" s="160">
        <f t="shared" si="960"/>
        <v>45394</v>
      </c>
      <c r="N10237" s="158">
        <v>1</v>
      </c>
      <c r="O10237" s="158">
        <v>1.4642999999999999</v>
      </c>
      <c r="P10237" s="161">
        <f t="shared" si="957"/>
        <v>1.4642999999999999</v>
      </c>
    </row>
    <row r="10238" spans="9:16" x14ac:dyDescent="0.2">
      <c r="I10238" s="158">
        <f t="shared" si="961"/>
        <v>25</v>
      </c>
      <c r="J10238" s="158" t="str">
        <f t="shared" si="958"/>
        <v>EUR</v>
      </c>
      <c r="K10238" s="158" t="str">
        <f t="shared" si="959"/>
        <v>CAD</v>
      </c>
      <c r="L10238" s="158" t="str">
        <f t="shared" si="956"/>
        <v>EURCAD45395</v>
      </c>
      <c r="M10238" s="160">
        <f t="shared" si="960"/>
        <v>45395</v>
      </c>
      <c r="N10238" s="158">
        <v>1</v>
      </c>
      <c r="O10238" s="158">
        <v>1.4642999999999999</v>
      </c>
      <c r="P10238" s="161">
        <f t="shared" si="957"/>
        <v>1.4642999999999999</v>
      </c>
    </row>
    <row r="10239" spans="9:16" x14ac:dyDescent="0.2">
      <c r="I10239" s="158">
        <f t="shared" si="961"/>
        <v>25</v>
      </c>
      <c r="J10239" s="158" t="str">
        <f t="shared" si="958"/>
        <v>EUR</v>
      </c>
      <c r="K10239" s="158" t="str">
        <f t="shared" si="959"/>
        <v>CAD</v>
      </c>
      <c r="L10239" s="158" t="str">
        <f t="shared" si="956"/>
        <v>EURCAD45396</v>
      </c>
      <c r="M10239" s="160">
        <f t="shared" si="960"/>
        <v>45396</v>
      </c>
      <c r="N10239" s="158">
        <v>1</v>
      </c>
      <c r="O10239" s="158">
        <v>1.4642999999999999</v>
      </c>
      <c r="P10239" s="161">
        <f t="shared" si="957"/>
        <v>1.4642999999999999</v>
      </c>
    </row>
    <row r="10240" spans="9:16" x14ac:dyDescent="0.2">
      <c r="I10240" s="158">
        <f t="shared" si="961"/>
        <v>25</v>
      </c>
      <c r="J10240" s="158" t="str">
        <f t="shared" si="958"/>
        <v>EUR</v>
      </c>
      <c r="K10240" s="158" t="str">
        <f t="shared" si="959"/>
        <v>CAD</v>
      </c>
      <c r="L10240" s="158" t="str">
        <f t="shared" si="956"/>
        <v>EURCAD45397</v>
      </c>
      <c r="M10240" s="160">
        <f t="shared" si="960"/>
        <v>45397</v>
      </c>
      <c r="N10240" s="158">
        <v>1</v>
      </c>
      <c r="O10240" s="158">
        <v>1.4644999999999999</v>
      </c>
      <c r="P10240" s="161">
        <f t="shared" si="957"/>
        <v>1.4644999999999999</v>
      </c>
    </row>
    <row r="10241" spans="9:16" x14ac:dyDescent="0.2">
      <c r="I10241" s="158">
        <f t="shared" si="961"/>
        <v>25</v>
      </c>
      <c r="J10241" s="158" t="str">
        <f t="shared" si="958"/>
        <v>EUR</v>
      </c>
      <c r="K10241" s="158" t="str">
        <f t="shared" si="959"/>
        <v>CAD</v>
      </c>
      <c r="L10241" s="158" t="str">
        <f t="shared" si="956"/>
        <v>EURCAD45398</v>
      </c>
      <c r="M10241" s="160">
        <f t="shared" si="960"/>
        <v>45398</v>
      </c>
      <c r="N10241" s="158">
        <v>1</v>
      </c>
      <c r="O10241" s="158">
        <v>1.4668000000000001</v>
      </c>
      <c r="P10241" s="161">
        <f t="shared" si="957"/>
        <v>1.4668000000000001</v>
      </c>
    </row>
    <row r="10242" spans="9:16" x14ac:dyDescent="0.2">
      <c r="I10242" s="158">
        <f t="shared" si="961"/>
        <v>25</v>
      </c>
      <c r="J10242" s="158" t="str">
        <f t="shared" si="958"/>
        <v>EUR</v>
      </c>
      <c r="K10242" s="158" t="str">
        <f t="shared" si="959"/>
        <v>CAD</v>
      </c>
      <c r="L10242" s="158" t="str">
        <f t="shared" si="956"/>
        <v>EURCAD45399</v>
      </c>
      <c r="M10242" s="160">
        <f t="shared" si="960"/>
        <v>45399</v>
      </c>
      <c r="N10242" s="158">
        <v>1</v>
      </c>
      <c r="O10242" s="158">
        <v>1.4691000000000001</v>
      </c>
      <c r="P10242" s="161">
        <f t="shared" si="957"/>
        <v>1.4691000000000001</v>
      </c>
    </row>
    <row r="10243" spans="9:16" x14ac:dyDescent="0.2">
      <c r="I10243" s="158">
        <f t="shared" si="961"/>
        <v>25</v>
      </c>
      <c r="J10243" s="158" t="str">
        <f t="shared" si="958"/>
        <v>EUR</v>
      </c>
      <c r="K10243" s="158" t="str">
        <f t="shared" si="959"/>
        <v>CAD</v>
      </c>
      <c r="L10243" s="158" t="str">
        <f t="shared" ref="L10243:L10306" si="962">J10243&amp;K10243&amp;M10243</f>
        <v>EURCAD45400</v>
      </c>
      <c r="M10243" s="160">
        <f t="shared" si="960"/>
        <v>45400</v>
      </c>
      <c r="N10243" s="158">
        <v>1</v>
      </c>
      <c r="O10243" s="158">
        <v>1.4686999999999999</v>
      </c>
      <c r="P10243" s="161">
        <f t="shared" ref="P10243:P10306" si="963">ROUND(N10243*O10243,4)</f>
        <v>1.4686999999999999</v>
      </c>
    </row>
    <row r="10244" spans="9:16" x14ac:dyDescent="0.2">
      <c r="I10244" s="158">
        <f t="shared" si="961"/>
        <v>25</v>
      </c>
      <c r="J10244" s="158" t="str">
        <f t="shared" ref="J10244:J10307" si="964">VLOOKUP($I10244,$A:$C,2,FALSE)</f>
        <v>EUR</v>
      </c>
      <c r="K10244" s="158" t="str">
        <f t="shared" ref="K10244:K10307" si="965">VLOOKUP($I10244,$A:$C,3,FALSE)</f>
        <v>CAD</v>
      </c>
      <c r="L10244" s="158" t="str">
        <f t="shared" si="962"/>
        <v>EURCAD45401</v>
      </c>
      <c r="M10244" s="160">
        <f t="shared" ref="M10244:M10307" si="966">IF(I10244=I10243,M10243+1,$G$1)</f>
        <v>45401</v>
      </c>
      <c r="N10244" s="158">
        <v>1</v>
      </c>
      <c r="O10244" s="158">
        <v>1.4665999999999999</v>
      </c>
      <c r="P10244" s="161">
        <f t="shared" si="963"/>
        <v>1.4665999999999999</v>
      </c>
    </row>
    <row r="10245" spans="9:16" x14ac:dyDescent="0.2">
      <c r="I10245" s="158">
        <f t="shared" si="961"/>
        <v>25</v>
      </c>
      <c r="J10245" s="158" t="str">
        <f t="shared" si="964"/>
        <v>EUR</v>
      </c>
      <c r="K10245" s="158" t="str">
        <f t="shared" si="965"/>
        <v>CAD</v>
      </c>
      <c r="L10245" s="158" t="str">
        <f t="shared" si="962"/>
        <v>EURCAD45402</v>
      </c>
      <c r="M10245" s="160">
        <f t="shared" si="966"/>
        <v>45402</v>
      </c>
      <c r="N10245" s="158">
        <v>1</v>
      </c>
      <c r="O10245" s="158">
        <v>1.4665999999999999</v>
      </c>
      <c r="P10245" s="161">
        <f t="shared" si="963"/>
        <v>1.4665999999999999</v>
      </c>
    </row>
    <row r="10246" spans="9:16" x14ac:dyDescent="0.2">
      <c r="I10246" s="158">
        <f t="shared" si="961"/>
        <v>25</v>
      </c>
      <c r="J10246" s="158" t="str">
        <f t="shared" si="964"/>
        <v>EUR</v>
      </c>
      <c r="K10246" s="158" t="str">
        <f t="shared" si="965"/>
        <v>CAD</v>
      </c>
      <c r="L10246" s="158" t="str">
        <f t="shared" si="962"/>
        <v>EURCAD45403</v>
      </c>
      <c r="M10246" s="160">
        <f t="shared" si="966"/>
        <v>45403</v>
      </c>
      <c r="N10246" s="158">
        <v>1</v>
      </c>
      <c r="O10246" s="158">
        <v>1.4665999999999999</v>
      </c>
      <c r="P10246" s="161">
        <f t="shared" si="963"/>
        <v>1.4665999999999999</v>
      </c>
    </row>
    <row r="10247" spans="9:16" x14ac:dyDescent="0.2">
      <c r="I10247" s="158">
        <f t="shared" si="961"/>
        <v>25</v>
      </c>
      <c r="J10247" s="158" t="str">
        <f t="shared" si="964"/>
        <v>EUR</v>
      </c>
      <c r="K10247" s="158" t="str">
        <f t="shared" si="965"/>
        <v>CAD</v>
      </c>
      <c r="L10247" s="158" t="str">
        <f t="shared" si="962"/>
        <v>EURCAD45404</v>
      </c>
      <c r="M10247" s="160">
        <f t="shared" si="966"/>
        <v>45404</v>
      </c>
      <c r="N10247" s="158">
        <v>1</v>
      </c>
      <c r="O10247" s="158">
        <v>1.4592000000000001</v>
      </c>
      <c r="P10247" s="161">
        <f t="shared" si="963"/>
        <v>1.4592000000000001</v>
      </c>
    </row>
    <row r="10248" spans="9:16" x14ac:dyDescent="0.2">
      <c r="I10248" s="158">
        <f t="shared" si="961"/>
        <v>25</v>
      </c>
      <c r="J10248" s="158" t="str">
        <f t="shared" si="964"/>
        <v>EUR</v>
      </c>
      <c r="K10248" s="158" t="str">
        <f t="shared" si="965"/>
        <v>CAD</v>
      </c>
      <c r="L10248" s="158" t="str">
        <f t="shared" si="962"/>
        <v>EURCAD45405</v>
      </c>
      <c r="M10248" s="160">
        <f t="shared" si="966"/>
        <v>45405</v>
      </c>
      <c r="N10248" s="158">
        <v>1</v>
      </c>
      <c r="O10248" s="158">
        <v>1.4622999999999999</v>
      </c>
      <c r="P10248" s="161">
        <f t="shared" si="963"/>
        <v>1.4622999999999999</v>
      </c>
    </row>
    <row r="10249" spans="9:16" x14ac:dyDescent="0.2">
      <c r="I10249" s="158">
        <f t="shared" si="961"/>
        <v>25</v>
      </c>
      <c r="J10249" s="158" t="str">
        <f t="shared" si="964"/>
        <v>EUR</v>
      </c>
      <c r="K10249" s="158" t="str">
        <f t="shared" si="965"/>
        <v>CAD</v>
      </c>
      <c r="L10249" s="158" t="str">
        <f t="shared" si="962"/>
        <v>EURCAD45406</v>
      </c>
      <c r="M10249" s="160">
        <f t="shared" si="966"/>
        <v>45406</v>
      </c>
      <c r="N10249" s="158">
        <v>1</v>
      </c>
      <c r="O10249" s="158">
        <v>1.4628000000000001</v>
      </c>
      <c r="P10249" s="161">
        <f t="shared" si="963"/>
        <v>1.4628000000000001</v>
      </c>
    </row>
    <row r="10250" spans="9:16" x14ac:dyDescent="0.2">
      <c r="I10250" s="158">
        <f t="shared" si="961"/>
        <v>25</v>
      </c>
      <c r="J10250" s="158" t="str">
        <f t="shared" si="964"/>
        <v>EUR</v>
      </c>
      <c r="K10250" s="158" t="str">
        <f t="shared" si="965"/>
        <v>CAD</v>
      </c>
      <c r="L10250" s="158" t="str">
        <f t="shared" si="962"/>
        <v>EURCAD45407</v>
      </c>
      <c r="M10250" s="160">
        <f t="shared" si="966"/>
        <v>45407</v>
      </c>
      <c r="N10250" s="158">
        <v>1</v>
      </c>
      <c r="O10250" s="158">
        <v>1.4659</v>
      </c>
      <c r="P10250" s="161">
        <f t="shared" si="963"/>
        <v>1.4659</v>
      </c>
    </row>
    <row r="10251" spans="9:16" x14ac:dyDescent="0.2">
      <c r="I10251" s="158">
        <f t="shared" si="961"/>
        <v>25</v>
      </c>
      <c r="J10251" s="158" t="str">
        <f t="shared" si="964"/>
        <v>EUR</v>
      </c>
      <c r="K10251" s="158" t="str">
        <f t="shared" si="965"/>
        <v>CAD</v>
      </c>
      <c r="L10251" s="158" t="str">
        <f t="shared" si="962"/>
        <v>EURCAD45408</v>
      </c>
      <c r="M10251" s="160">
        <f t="shared" si="966"/>
        <v>45408</v>
      </c>
      <c r="N10251" s="158">
        <v>1</v>
      </c>
      <c r="O10251" s="158">
        <v>1.4632000000000001</v>
      </c>
      <c r="P10251" s="161">
        <f t="shared" si="963"/>
        <v>1.4632000000000001</v>
      </c>
    </row>
    <row r="10252" spans="9:16" x14ac:dyDescent="0.2">
      <c r="I10252" s="158">
        <f t="shared" si="961"/>
        <v>25</v>
      </c>
      <c r="J10252" s="158" t="str">
        <f t="shared" si="964"/>
        <v>EUR</v>
      </c>
      <c r="K10252" s="158" t="str">
        <f t="shared" si="965"/>
        <v>CAD</v>
      </c>
      <c r="L10252" s="158" t="str">
        <f t="shared" si="962"/>
        <v>EURCAD45409</v>
      </c>
      <c r="M10252" s="160">
        <f t="shared" si="966"/>
        <v>45409</v>
      </c>
      <c r="N10252" s="158">
        <v>1</v>
      </c>
      <c r="O10252" s="158">
        <v>1.4632000000000001</v>
      </c>
      <c r="P10252" s="161">
        <f t="shared" si="963"/>
        <v>1.4632000000000001</v>
      </c>
    </row>
    <row r="10253" spans="9:16" x14ac:dyDescent="0.2">
      <c r="I10253" s="158">
        <f t="shared" si="961"/>
        <v>25</v>
      </c>
      <c r="J10253" s="158" t="str">
        <f t="shared" si="964"/>
        <v>EUR</v>
      </c>
      <c r="K10253" s="158" t="str">
        <f t="shared" si="965"/>
        <v>CAD</v>
      </c>
      <c r="L10253" s="158" t="str">
        <f t="shared" si="962"/>
        <v>EURCAD45410</v>
      </c>
      <c r="M10253" s="160">
        <f t="shared" si="966"/>
        <v>45410</v>
      </c>
      <c r="N10253" s="158">
        <v>1</v>
      </c>
      <c r="O10253" s="158">
        <v>1.4632000000000001</v>
      </c>
      <c r="P10253" s="161">
        <f t="shared" si="963"/>
        <v>1.4632000000000001</v>
      </c>
    </row>
    <row r="10254" spans="9:16" x14ac:dyDescent="0.2">
      <c r="I10254" s="158">
        <f t="shared" si="961"/>
        <v>25</v>
      </c>
      <c r="J10254" s="158" t="str">
        <f t="shared" si="964"/>
        <v>EUR</v>
      </c>
      <c r="K10254" s="158" t="str">
        <f t="shared" si="965"/>
        <v>CAD</v>
      </c>
      <c r="L10254" s="158" t="str">
        <f t="shared" si="962"/>
        <v>EURCAD45411</v>
      </c>
      <c r="M10254" s="160">
        <f t="shared" si="966"/>
        <v>45411</v>
      </c>
      <c r="N10254" s="158">
        <v>1</v>
      </c>
      <c r="O10254" s="158">
        <v>1.4635</v>
      </c>
      <c r="P10254" s="161">
        <f t="shared" si="963"/>
        <v>1.4635</v>
      </c>
    </row>
    <row r="10255" spans="9:16" x14ac:dyDescent="0.2">
      <c r="I10255" s="158">
        <f t="shared" si="961"/>
        <v>25</v>
      </c>
      <c r="J10255" s="158" t="str">
        <f t="shared" si="964"/>
        <v>EUR</v>
      </c>
      <c r="K10255" s="158" t="str">
        <f t="shared" si="965"/>
        <v>CAD</v>
      </c>
      <c r="L10255" s="158" t="str">
        <f t="shared" si="962"/>
        <v>EURCAD45412</v>
      </c>
      <c r="M10255" s="160">
        <f t="shared" si="966"/>
        <v>45412</v>
      </c>
      <c r="N10255" s="158">
        <v>1</v>
      </c>
      <c r="O10255" s="158">
        <v>1.4672000000000001</v>
      </c>
      <c r="P10255" s="161">
        <f t="shared" si="963"/>
        <v>1.4672000000000001</v>
      </c>
    </row>
    <row r="10256" spans="9:16" x14ac:dyDescent="0.2">
      <c r="I10256" s="158">
        <f t="shared" si="961"/>
        <v>25</v>
      </c>
      <c r="J10256" s="158" t="str">
        <f t="shared" si="964"/>
        <v>EUR</v>
      </c>
      <c r="K10256" s="158" t="str">
        <f t="shared" si="965"/>
        <v>CAD</v>
      </c>
      <c r="L10256" s="158" t="str">
        <f t="shared" si="962"/>
        <v>EURCAD45413</v>
      </c>
      <c r="M10256" s="160">
        <f t="shared" si="966"/>
        <v>45413</v>
      </c>
      <c r="N10256" s="158">
        <v>1</v>
      </c>
      <c r="O10256" s="158">
        <v>1.4672000000000001</v>
      </c>
      <c r="P10256" s="161">
        <f t="shared" si="963"/>
        <v>1.4672000000000001</v>
      </c>
    </row>
    <row r="10257" spans="9:16" x14ac:dyDescent="0.2">
      <c r="I10257" s="158">
        <f t="shared" si="961"/>
        <v>25</v>
      </c>
      <c r="J10257" s="158" t="str">
        <f t="shared" si="964"/>
        <v>EUR</v>
      </c>
      <c r="K10257" s="158" t="str">
        <f t="shared" si="965"/>
        <v>CAD</v>
      </c>
      <c r="L10257" s="158" t="str">
        <f t="shared" si="962"/>
        <v>EURCAD45414</v>
      </c>
      <c r="M10257" s="160">
        <f t="shared" si="966"/>
        <v>45414</v>
      </c>
      <c r="N10257" s="158">
        <v>1</v>
      </c>
      <c r="O10257" s="158">
        <v>1.4678</v>
      </c>
      <c r="P10257" s="161">
        <f t="shared" si="963"/>
        <v>1.4678</v>
      </c>
    </row>
    <row r="10258" spans="9:16" x14ac:dyDescent="0.2">
      <c r="I10258" s="158">
        <f t="shared" si="961"/>
        <v>25</v>
      </c>
      <c r="J10258" s="158" t="str">
        <f t="shared" si="964"/>
        <v>EUR</v>
      </c>
      <c r="K10258" s="158" t="str">
        <f t="shared" si="965"/>
        <v>CAD</v>
      </c>
      <c r="L10258" s="158" t="str">
        <f t="shared" si="962"/>
        <v>EURCAD45415</v>
      </c>
      <c r="M10258" s="160">
        <f t="shared" si="966"/>
        <v>45415</v>
      </c>
      <c r="N10258" s="158">
        <v>1</v>
      </c>
      <c r="O10258" s="158">
        <v>1.4681999999999999</v>
      </c>
      <c r="P10258" s="161">
        <f t="shared" si="963"/>
        <v>1.4681999999999999</v>
      </c>
    </row>
    <row r="10259" spans="9:16" x14ac:dyDescent="0.2">
      <c r="I10259" s="158">
        <f t="shared" si="961"/>
        <v>25</v>
      </c>
      <c r="J10259" s="158" t="str">
        <f t="shared" si="964"/>
        <v>EUR</v>
      </c>
      <c r="K10259" s="158" t="str">
        <f t="shared" si="965"/>
        <v>CAD</v>
      </c>
      <c r="L10259" s="158" t="str">
        <f t="shared" si="962"/>
        <v>EURCAD45416</v>
      </c>
      <c r="M10259" s="160">
        <f t="shared" si="966"/>
        <v>45416</v>
      </c>
      <c r="N10259" s="158">
        <v>1</v>
      </c>
      <c r="O10259" s="158">
        <v>1.4681999999999999</v>
      </c>
      <c r="P10259" s="161">
        <f t="shared" si="963"/>
        <v>1.4681999999999999</v>
      </c>
    </row>
    <row r="10260" spans="9:16" x14ac:dyDescent="0.2">
      <c r="I10260" s="158">
        <f t="shared" si="961"/>
        <v>25</v>
      </c>
      <c r="J10260" s="158" t="str">
        <f t="shared" si="964"/>
        <v>EUR</v>
      </c>
      <c r="K10260" s="158" t="str">
        <f t="shared" si="965"/>
        <v>CAD</v>
      </c>
      <c r="L10260" s="158" t="str">
        <f t="shared" si="962"/>
        <v>EURCAD45417</v>
      </c>
      <c r="M10260" s="160">
        <f t="shared" si="966"/>
        <v>45417</v>
      </c>
      <c r="N10260" s="158">
        <v>1</v>
      </c>
      <c r="O10260" s="158">
        <v>1.4681999999999999</v>
      </c>
      <c r="P10260" s="161">
        <f t="shared" si="963"/>
        <v>1.4681999999999999</v>
      </c>
    </row>
    <row r="10261" spans="9:16" x14ac:dyDescent="0.2">
      <c r="I10261" s="158">
        <f t="shared" si="961"/>
        <v>25</v>
      </c>
      <c r="J10261" s="158" t="str">
        <f t="shared" si="964"/>
        <v>EUR</v>
      </c>
      <c r="K10261" s="158" t="str">
        <f t="shared" si="965"/>
        <v>CAD</v>
      </c>
      <c r="L10261" s="158" t="str">
        <f t="shared" si="962"/>
        <v>EURCAD45418</v>
      </c>
      <c r="M10261" s="160">
        <f t="shared" si="966"/>
        <v>45418</v>
      </c>
      <c r="N10261" s="158">
        <v>1</v>
      </c>
      <c r="O10261" s="158">
        <v>1.4731000000000001</v>
      </c>
      <c r="P10261" s="161">
        <f t="shared" si="963"/>
        <v>1.4731000000000001</v>
      </c>
    </row>
    <row r="10262" spans="9:16" x14ac:dyDescent="0.2">
      <c r="I10262" s="158">
        <f t="shared" si="961"/>
        <v>25</v>
      </c>
      <c r="J10262" s="158" t="str">
        <f t="shared" si="964"/>
        <v>EUR</v>
      </c>
      <c r="K10262" s="158" t="str">
        <f t="shared" si="965"/>
        <v>CAD</v>
      </c>
      <c r="L10262" s="158" t="str">
        <f t="shared" si="962"/>
        <v>EURCAD45419</v>
      </c>
      <c r="M10262" s="160">
        <f t="shared" si="966"/>
        <v>45419</v>
      </c>
      <c r="N10262" s="158">
        <v>1</v>
      </c>
      <c r="O10262" s="158">
        <v>1.4730000000000001</v>
      </c>
      <c r="P10262" s="161">
        <f t="shared" si="963"/>
        <v>1.4730000000000001</v>
      </c>
    </row>
    <row r="10263" spans="9:16" x14ac:dyDescent="0.2">
      <c r="I10263" s="158">
        <f t="shared" si="961"/>
        <v>25</v>
      </c>
      <c r="J10263" s="158" t="str">
        <f t="shared" si="964"/>
        <v>EUR</v>
      </c>
      <c r="K10263" s="158" t="str">
        <f t="shared" si="965"/>
        <v>CAD</v>
      </c>
      <c r="L10263" s="158" t="str">
        <f t="shared" si="962"/>
        <v>EURCAD45420</v>
      </c>
      <c r="M10263" s="160">
        <f t="shared" si="966"/>
        <v>45420</v>
      </c>
      <c r="N10263" s="158">
        <v>1</v>
      </c>
      <c r="O10263" s="158">
        <v>1.4783999999999999</v>
      </c>
      <c r="P10263" s="161">
        <f t="shared" si="963"/>
        <v>1.4783999999999999</v>
      </c>
    </row>
    <row r="10264" spans="9:16" x14ac:dyDescent="0.2">
      <c r="I10264" s="158">
        <f t="shared" si="961"/>
        <v>25</v>
      </c>
      <c r="J10264" s="158" t="str">
        <f t="shared" si="964"/>
        <v>EUR</v>
      </c>
      <c r="K10264" s="158" t="str">
        <f t="shared" si="965"/>
        <v>CAD</v>
      </c>
      <c r="L10264" s="158" t="str">
        <f t="shared" si="962"/>
        <v>EURCAD45421</v>
      </c>
      <c r="M10264" s="160">
        <f t="shared" si="966"/>
        <v>45421</v>
      </c>
      <c r="N10264" s="158">
        <v>1</v>
      </c>
      <c r="O10264" s="158">
        <v>1.4728000000000001</v>
      </c>
      <c r="P10264" s="161">
        <f t="shared" si="963"/>
        <v>1.4728000000000001</v>
      </c>
    </row>
    <row r="10265" spans="9:16" x14ac:dyDescent="0.2">
      <c r="I10265" s="158">
        <f t="shared" si="961"/>
        <v>25</v>
      </c>
      <c r="J10265" s="158" t="str">
        <f t="shared" si="964"/>
        <v>EUR</v>
      </c>
      <c r="K10265" s="158" t="str">
        <f t="shared" si="965"/>
        <v>CAD</v>
      </c>
      <c r="L10265" s="158" t="str">
        <f t="shared" si="962"/>
        <v>EURCAD45422</v>
      </c>
      <c r="M10265" s="160">
        <f t="shared" si="966"/>
        <v>45422</v>
      </c>
      <c r="N10265" s="158">
        <v>1</v>
      </c>
      <c r="O10265" s="158">
        <v>1.4746999999999999</v>
      </c>
      <c r="P10265" s="161">
        <f t="shared" si="963"/>
        <v>1.4746999999999999</v>
      </c>
    </row>
    <row r="10266" spans="9:16" x14ac:dyDescent="0.2">
      <c r="I10266" s="158">
        <f t="shared" si="961"/>
        <v>25</v>
      </c>
      <c r="J10266" s="158" t="str">
        <f t="shared" si="964"/>
        <v>EUR</v>
      </c>
      <c r="K10266" s="158" t="str">
        <f t="shared" si="965"/>
        <v>CAD</v>
      </c>
      <c r="L10266" s="158" t="str">
        <f t="shared" si="962"/>
        <v>EURCAD45423</v>
      </c>
      <c r="M10266" s="160">
        <f t="shared" si="966"/>
        <v>45423</v>
      </c>
      <c r="N10266" s="158">
        <v>1</v>
      </c>
      <c r="O10266" s="158">
        <v>1.4746999999999999</v>
      </c>
      <c r="P10266" s="161">
        <f t="shared" si="963"/>
        <v>1.4746999999999999</v>
      </c>
    </row>
    <row r="10267" spans="9:16" x14ac:dyDescent="0.2">
      <c r="I10267" s="158">
        <f t="shared" si="961"/>
        <v>25</v>
      </c>
      <c r="J10267" s="158" t="str">
        <f t="shared" si="964"/>
        <v>EUR</v>
      </c>
      <c r="K10267" s="158" t="str">
        <f t="shared" si="965"/>
        <v>CAD</v>
      </c>
      <c r="L10267" s="158" t="str">
        <f t="shared" si="962"/>
        <v>EURCAD45424</v>
      </c>
      <c r="M10267" s="160">
        <f t="shared" si="966"/>
        <v>45424</v>
      </c>
      <c r="N10267" s="158">
        <v>1</v>
      </c>
      <c r="O10267" s="158">
        <v>1.4746999999999999</v>
      </c>
      <c r="P10267" s="161">
        <f t="shared" si="963"/>
        <v>1.4746999999999999</v>
      </c>
    </row>
    <row r="10268" spans="9:16" x14ac:dyDescent="0.2">
      <c r="I10268" s="158">
        <f t="shared" si="961"/>
        <v>25</v>
      </c>
      <c r="J10268" s="158" t="str">
        <f t="shared" si="964"/>
        <v>EUR</v>
      </c>
      <c r="K10268" s="158" t="str">
        <f t="shared" si="965"/>
        <v>CAD</v>
      </c>
      <c r="L10268" s="158" t="str">
        <f t="shared" si="962"/>
        <v>EURCAD45425</v>
      </c>
      <c r="M10268" s="160">
        <f t="shared" si="966"/>
        <v>45425</v>
      </c>
      <c r="N10268" s="158">
        <v>1</v>
      </c>
      <c r="O10268" s="158">
        <v>1.4757</v>
      </c>
      <c r="P10268" s="161">
        <f t="shared" si="963"/>
        <v>1.4757</v>
      </c>
    </row>
    <row r="10269" spans="9:16" x14ac:dyDescent="0.2">
      <c r="I10269" s="158">
        <f t="shared" si="961"/>
        <v>25</v>
      </c>
      <c r="J10269" s="158" t="str">
        <f t="shared" si="964"/>
        <v>EUR</v>
      </c>
      <c r="K10269" s="158" t="str">
        <f t="shared" si="965"/>
        <v>CAD</v>
      </c>
      <c r="L10269" s="158" t="str">
        <f t="shared" si="962"/>
        <v>EURCAD45426</v>
      </c>
      <c r="M10269" s="160">
        <f t="shared" si="966"/>
        <v>45426</v>
      </c>
      <c r="N10269" s="158">
        <v>1</v>
      </c>
      <c r="O10269" s="158">
        <v>1.4753000000000001</v>
      </c>
      <c r="P10269" s="161">
        <f t="shared" si="963"/>
        <v>1.4753000000000001</v>
      </c>
    </row>
    <row r="10270" spans="9:16" x14ac:dyDescent="0.2">
      <c r="I10270" s="158">
        <f t="shared" si="961"/>
        <v>25</v>
      </c>
      <c r="J10270" s="158" t="str">
        <f t="shared" si="964"/>
        <v>EUR</v>
      </c>
      <c r="K10270" s="158" t="str">
        <f t="shared" si="965"/>
        <v>CAD</v>
      </c>
      <c r="L10270" s="158" t="str">
        <f t="shared" si="962"/>
        <v>EURCAD45427</v>
      </c>
      <c r="M10270" s="160">
        <f t="shared" si="966"/>
        <v>45427</v>
      </c>
      <c r="N10270" s="158">
        <v>1</v>
      </c>
      <c r="O10270" s="158">
        <v>1.4762999999999999</v>
      </c>
      <c r="P10270" s="161">
        <f t="shared" si="963"/>
        <v>1.4762999999999999</v>
      </c>
    </row>
    <row r="10271" spans="9:16" x14ac:dyDescent="0.2">
      <c r="I10271" s="158">
        <f t="shared" si="961"/>
        <v>25</v>
      </c>
      <c r="J10271" s="158" t="str">
        <f t="shared" si="964"/>
        <v>EUR</v>
      </c>
      <c r="K10271" s="158" t="str">
        <f t="shared" si="965"/>
        <v>CAD</v>
      </c>
      <c r="L10271" s="158" t="str">
        <f t="shared" si="962"/>
        <v>EURCAD45428</v>
      </c>
      <c r="M10271" s="160">
        <f t="shared" si="966"/>
        <v>45428</v>
      </c>
      <c r="N10271" s="158">
        <v>1</v>
      </c>
      <c r="O10271" s="158">
        <v>1.4810000000000001</v>
      </c>
      <c r="P10271" s="161">
        <f t="shared" si="963"/>
        <v>1.4810000000000001</v>
      </c>
    </row>
    <row r="10272" spans="9:16" x14ac:dyDescent="0.2">
      <c r="I10272" s="158">
        <f t="shared" si="961"/>
        <v>25</v>
      </c>
      <c r="J10272" s="158" t="str">
        <f t="shared" si="964"/>
        <v>EUR</v>
      </c>
      <c r="K10272" s="158" t="str">
        <f t="shared" si="965"/>
        <v>CAD</v>
      </c>
      <c r="L10272" s="158" t="str">
        <f t="shared" si="962"/>
        <v>EURCAD45429</v>
      </c>
      <c r="M10272" s="160">
        <f t="shared" si="966"/>
        <v>45429</v>
      </c>
      <c r="N10272" s="158">
        <v>1</v>
      </c>
      <c r="O10272" s="158">
        <v>1.4783999999999999</v>
      </c>
      <c r="P10272" s="161">
        <f t="shared" si="963"/>
        <v>1.4783999999999999</v>
      </c>
    </row>
    <row r="10273" spans="9:16" x14ac:dyDescent="0.2">
      <c r="I10273" s="158">
        <f t="shared" si="961"/>
        <v>25</v>
      </c>
      <c r="J10273" s="158" t="str">
        <f t="shared" si="964"/>
        <v>EUR</v>
      </c>
      <c r="K10273" s="158" t="str">
        <f t="shared" si="965"/>
        <v>CAD</v>
      </c>
      <c r="L10273" s="158" t="str">
        <f t="shared" si="962"/>
        <v>EURCAD45430</v>
      </c>
      <c r="M10273" s="160">
        <f t="shared" si="966"/>
        <v>45430</v>
      </c>
      <c r="N10273" s="158">
        <v>1</v>
      </c>
      <c r="O10273" s="158">
        <v>1.4783999999999999</v>
      </c>
      <c r="P10273" s="161">
        <f t="shared" si="963"/>
        <v>1.4783999999999999</v>
      </c>
    </row>
    <row r="10274" spans="9:16" x14ac:dyDescent="0.2">
      <c r="I10274" s="158">
        <f t="shared" si="961"/>
        <v>25</v>
      </c>
      <c r="J10274" s="158" t="str">
        <f t="shared" si="964"/>
        <v>EUR</v>
      </c>
      <c r="K10274" s="158" t="str">
        <f t="shared" si="965"/>
        <v>CAD</v>
      </c>
      <c r="L10274" s="158" t="str">
        <f t="shared" si="962"/>
        <v>EURCAD45431</v>
      </c>
      <c r="M10274" s="160">
        <f t="shared" si="966"/>
        <v>45431</v>
      </c>
      <c r="N10274" s="158">
        <v>1</v>
      </c>
      <c r="O10274" s="158">
        <v>1.4783999999999999</v>
      </c>
      <c r="P10274" s="161">
        <f t="shared" si="963"/>
        <v>1.4783999999999999</v>
      </c>
    </row>
    <row r="10275" spans="9:16" x14ac:dyDescent="0.2">
      <c r="I10275" s="158">
        <f t="shared" si="961"/>
        <v>25</v>
      </c>
      <c r="J10275" s="158" t="str">
        <f t="shared" si="964"/>
        <v>EUR</v>
      </c>
      <c r="K10275" s="158" t="str">
        <f t="shared" si="965"/>
        <v>CAD</v>
      </c>
      <c r="L10275" s="158" t="str">
        <f t="shared" si="962"/>
        <v>EURCAD45432</v>
      </c>
      <c r="M10275" s="160">
        <f t="shared" si="966"/>
        <v>45432</v>
      </c>
      <c r="N10275" s="158">
        <v>1</v>
      </c>
      <c r="O10275" s="158">
        <v>1.4798</v>
      </c>
      <c r="P10275" s="161">
        <f t="shared" si="963"/>
        <v>1.4798</v>
      </c>
    </row>
    <row r="10276" spans="9:16" x14ac:dyDescent="0.2">
      <c r="I10276" s="158">
        <f t="shared" si="961"/>
        <v>25</v>
      </c>
      <c r="J10276" s="158" t="str">
        <f t="shared" si="964"/>
        <v>EUR</v>
      </c>
      <c r="K10276" s="158" t="str">
        <f t="shared" si="965"/>
        <v>CAD</v>
      </c>
      <c r="L10276" s="158" t="str">
        <f t="shared" si="962"/>
        <v>EURCAD45433</v>
      </c>
      <c r="M10276" s="160">
        <f t="shared" si="966"/>
        <v>45433</v>
      </c>
      <c r="N10276" s="158">
        <v>1</v>
      </c>
      <c r="O10276" s="158">
        <v>1.4797</v>
      </c>
      <c r="P10276" s="161">
        <f t="shared" si="963"/>
        <v>1.4797</v>
      </c>
    </row>
    <row r="10277" spans="9:16" x14ac:dyDescent="0.2">
      <c r="I10277" s="158">
        <f t="shared" si="961"/>
        <v>25</v>
      </c>
      <c r="J10277" s="158" t="str">
        <f t="shared" si="964"/>
        <v>EUR</v>
      </c>
      <c r="K10277" s="158" t="str">
        <f t="shared" si="965"/>
        <v>CAD</v>
      </c>
      <c r="L10277" s="158" t="str">
        <f t="shared" si="962"/>
        <v>EURCAD45434</v>
      </c>
      <c r="M10277" s="160">
        <f t="shared" si="966"/>
        <v>45434</v>
      </c>
      <c r="N10277" s="158">
        <v>1</v>
      </c>
      <c r="O10277" s="158">
        <v>1.4810000000000001</v>
      </c>
      <c r="P10277" s="161">
        <f t="shared" si="963"/>
        <v>1.4810000000000001</v>
      </c>
    </row>
    <row r="10278" spans="9:16" x14ac:dyDescent="0.2">
      <c r="I10278" s="158">
        <f t="shared" si="961"/>
        <v>25</v>
      </c>
      <c r="J10278" s="158" t="str">
        <f t="shared" si="964"/>
        <v>EUR</v>
      </c>
      <c r="K10278" s="158" t="str">
        <f t="shared" si="965"/>
        <v>CAD</v>
      </c>
      <c r="L10278" s="158" t="str">
        <f t="shared" si="962"/>
        <v>EURCAD45435</v>
      </c>
      <c r="M10278" s="160">
        <f t="shared" si="966"/>
        <v>45435</v>
      </c>
      <c r="N10278" s="158">
        <v>1</v>
      </c>
      <c r="O10278" s="158">
        <v>1.4832000000000001</v>
      </c>
      <c r="P10278" s="161">
        <f t="shared" si="963"/>
        <v>1.4832000000000001</v>
      </c>
    </row>
    <row r="10279" spans="9:16" x14ac:dyDescent="0.2">
      <c r="I10279" s="158">
        <f t="shared" si="961"/>
        <v>25</v>
      </c>
      <c r="J10279" s="158" t="str">
        <f t="shared" si="964"/>
        <v>EUR</v>
      </c>
      <c r="K10279" s="158" t="str">
        <f t="shared" si="965"/>
        <v>CAD</v>
      </c>
      <c r="L10279" s="158" t="str">
        <f t="shared" si="962"/>
        <v>EURCAD45436</v>
      </c>
      <c r="M10279" s="160">
        <f t="shared" si="966"/>
        <v>45436</v>
      </c>
      <c r="N10279" s="158">
        <v>1</v>
      </c>
      <c r="O10279" s="158">
        <v>1.4864999999999999</v>
      </c>
      <c r="P10279" s="161">
        <f t="shared" si="963"/>
        <v>1.4864999999999999</v>
      </c>
    </row>
    <row r="10280" spans="9:16" x14ac:dyDescent="0.2">
      <c r="I10280" s="158">
        <f t="shared" si="961"/>
        <v>25</v>
      </c>
      <c r="J10280" s="158" t="str">
        <f t="shared" si="964"/>
        <v>EUR</v>
      </c>
      <c r="K10280" s="158" t="str">
        <f t="shared" si="965"/>
        <v>CAD</v>
      </c>
      <c r="L10280" s="158" t="str">
        <f t="shared" si="962"/>
        <v>EURCAD45437</v>
      </c>
      <c r="M10280" s="160">
        <f t="shared" si="966"/>
        <v>45437</v>
      </c>
      <c r="N10280" s="158">
        <v>1</v>
      </c>
      <c r="O10280" s="158">
        <v>1.4864999999999999</v>
      </c>
      <c r="P10280" s="161">
        <f t="shared" si="963"/>
        <v>1.4864999999999999</v>
      </c>
    </row>
    <row r="10281" spans="9:16" x14ac:dyDescent="0.2">
      <c r="I10281" s="158">
        <f t="shared" si="961"/>
        <v>25</v>
      </c>
      <c r="J10281" s="158" t="str">
        <f t="shared" si="964"/>
        <v>EUR</v>
      </c>
      <c r="K10281" s="158" t="str">
        <f t="shared" si="965"/>
        <v>CAD</v>
      </c>
      <c r="L10281" s="158" t="str">
        <f t="shared" si="962"/>
        <v>EURCAD45438</v>
      </c>
      <c r="M10281" s="160">
        <f t="shared" si="966"/>
        <v>45438</v>
      </c>
      <c r="N10281" s="158">
        <v>1</v>
      </c>
      <c r="O10281" s="158">
        <v>1.4864999999999999</v>
      </c>
      <c r="P10281" s="161">
        <f t="shared" si="963"/>
        <v>1.4864999999999999</v>
      </c>
    </row>
    <row r="10282" spans="9:16" x14ac:dyDescent="0.2">
      <c r="I10282" s="158">
        <f t="shared" ref="I10282:I10345" si="967">IF(M10281=$G$2,I10281+1,I10281)</f>
        <v>25</v>
      </c>
      <c r="J10282" s="158" t="str">
        <f t="shared" si="964"/>
        <v>EUR</v>
      </c>
      <c r="K10282" s="158" t="str">
        <f t="shared" si="965"/>
        <v>CAD</v>
      </c>
      <c r="L10282" s="158" t="str">
        <f t="shared" si="962"/>
        <v>EURCAD45439</v>
      </c>
      <c r="M10282" s="160">
        <f t="shared" si="966"/>
        <v>45439</v>
      </c>
      <c r="N10282" s="158">
        <v>1</v>
      </c>
      <c r="O10282" s="158">
        <v>1.4813000000000001</v>
      </c>
      <c r="P10282" s="161">
        <f t="shared" si="963"/>
        <v>1.4813000000000001</v>
      </c>
    </row>
    <row r="10283" spans="9:16" x14ac:dyDescent="0.2">
      <c r="I10283" s="158">
        <f t="shared" si="967"/>
        <v>25</v>
      </c>
      <c r="J10283" s="158" t="str">
        <f t="shared" si="964"/>
        <v>EUR</v>
      </c>
      <c r="K10283" s="158" t="str">
        <f t="shared" si="965"/>
        <v>CAD</v>
      </c>
      <c r="L10283" s="158" t="str">
        <f t="shared" si="962"/>
        <v>EURCAD45440</v>
      </c>
      <c r="M10283" s="160">
        <f t="shared" si="966"/>
        <v>45440</v>
      </c>
      <c r="N10283" s="158">
        <v>1</v>
      </c>
      <c r="O10283" s="158">
        <v>1.482</v>
      </c>
      <c r="P10283" s="161">
        <f t="shared" si="963"/>
        <v>1.482</v>
      </c>
    </row>
    <row r="10284" spans="9:16" x14ac:dyDescent="0.2">
      <c r="I10284" s="158">
        <f t="shared" si="967"/>
        <v>25</v>
      </c>
      <c r="J10284" s="158" t="str">
        <f t="shared" si="964"/>
        <v>EUR</v>
      </c>
      <c r="K10284" s="158" t="str">
        <f t="shared" si="965"/>
        <v>CAD</v>
      </c>
      <c r="L10284" s="158" t="str">
        <f t="shared" si="962"/>
        <v>EURCAD45441</v>
      </c>
      <c r="M10284" s="160">
        <f t="shared" si="966"/>
        <v>45441</v>
      </c>
      <c r="N10284" s="158">
        <v>1</v>
      </c>
      <c r="O10284" s="158">
        <v>1.4838</v>
      </c>
      <c r="P10284" s="161">
        <f t="shared" si="963"/>
        <v>1.4838</v>
      </c>
    </row>
    <row r="10285" spans="9:16" x14ac:dyDescent="0.2">
      <c r="I10285" s="158">
        <f t="shared" si="967"/>
        <v>25</v>
      </c>
      <c r="J10285" s="158" t="str">
        <f t="shared" si="964"/>
        <v>EUR</v>
      </c>
      <c r="K10285" s="158" t="str">
        <f t="shared" si="965"/>
        <v>CAD</v>
      </c>
      <c r="L10285" s="158" t="str">
        <f t="shared" si="962"/>
        <v>EURCAD45442</v>
      </c>
      <c r="M10285" s="160">
        <f t="shared" si="966"/>
        <v>45442</v>
      </c>
      <c r="N10285" s="158">
        <v>1</v>
      </c>
      <c r="O10285" s="158">
        <v>1.4827999999999999</v>
      </c>
      <c r="P10285" s="161">
        <f t="shared" si="963"/>
        <v>1.4827999999999999</v>
      </c>
    </row>
    <row r="10286" spans="9:16" x14ac:dyDescent="0.2">
      <c r="I10286" s="158">
        <f t="shared" si="967"/>
        <v>25</v>
      </c>
      <c r="J10286" s="158" t="str">
        <f t="shared" si="964"/>
        <v>EUR</v>
      </c>
      <c r="K10286" s="158" t="str">
        <f t="shared" si="965"/>
        <v>CAD</v>
      </c>
      <c r="L10286" s="158" t="str">
        <f t="shared" si="962"/>
        <v>EURCAD45443</v>
      </c>
      <c r="M10286" s="160">
        <f t="shared" si="966"/>
        <v>45443</v>
      </c>
      <c r="N10286" s="158">
        <v>1</v>
      </c>
      <c r="O10286" s="158">
        <v>1.4803999999999999</v>
      </c>
      <c r="P10286" s="161">
        <f t="shared" si="963"/>
        <v>1.4803999999999999</v>
      </c>
    </row>
    <row r="10287" spans="9:16" x14ac:dyDescent="0.2">
      <c r="I10287" s="158">
        <f t="shared" si="967"/>
        <v>25</v>
      </c>
      <c r="J10287" s="158" t="str">
        <f t="shared" si="964"/>
        <v>EUR</v>
      </c>
      <c r="K10287" s="158" t="str">
        <f t="shared" si="965"/>
        <v>CAD</v>
      </c>
      <c r="L10287" s="158" t="str">
        <f t="shared" si="962"/>
        <v>EURCAD45444</v>
      </c>
      <c r="M10287" s="160">
        <f t="shared" si="966"/>
        <v>45444</v>
      </c>
      <c r="N10287" s="158">
        <v>1</v>
      </c>
      <c r="O10287" s="158">
        <v>1.4803999999999999</v>
      </c>
      <c r="P10287" s="161">
        <f t="shared" si="963"/>
        <v>1.4803999999999999</v>
      </c>
    </row>
    <row r="10288" spans="9:16" x14ac:dyDescent="0.2">
      <c r="I10288" s="158">
        <f t="shared" si="967"/>
        <v>25</v>
      </c>
      <c r="J10288" s="158" t="str">
        <f t="shared" si="964"/>
        <v>EUR</v>
      </c>
      <c r="K10288" s="158" t="str">
        <f t="shared" si="965"/>
        <v>CAD</v>
      </c>
      <c r="L10288" s="158" t="str">
        <f t="shared" si="962"/>
        <v>EURCAD45445</v>
      </c>
      <c r="M10288" s="160">
        <f t="shared" si="966"/>
        <v>45445</v>
      </c>
      <c r="N10288" s="158">
        <v>1</v>
      </c>
      <c r="O10288" s="158">
        <v>1.4803999999999999</v>
      </c>
      <c r="P10288" s="161">
        <f t="shared" si="963"/>
        <v>1.4803999999999999</v>
      </c>
    </row>
    <row r="10289" spans="9:16" x14ac:dyDescent="0.2">
      <c r="I10289" s="158">
        <f t="shared" si="967"/>
        <v>25</v>
      </c>
      <c r="J10289" s="158" t="str">
        <f t="shared" si="964"/>
        <v>EUR</v>
      </c>
      <c r="K10289" s="158" t="str">
        <f t="shared" si="965"/>
        <v>CAD</v>
      </c>
      <c r="L10289" s="158" t="str">
        <f t="shared" si="962"/>
        <v>EURCAD45446</v>
      </c>
      <c r="M10289" s="160">
        <f t="shared" si="966"/>
        <v>45446</v>
      </c>
      <c r="N10289" s="158">
        <v>1</v>
      </c>
      <c r="O10289" s="158">
        <v>1.4783999999999999</v>
      </c>
      <c r="P10289" s="161">
        <f t="shared" si="963"/>
        <v>1.4783999999999999</v>
      </c>
    </row>
    <row r="10290" spans="9:16" x14ac:dyDescent="0.2">
      <c r="I10290" s="158">
        <f t="shared" si="967"/>
        <v>25</v>
      </c>
      <c r="J10290" s="158" t="str">
        <f t="shared" si="964"/>
        <v>EUR</v>
      </c>
      <c r="K10290" s="158" t="str">
        <f t="shared" si="965"/>
        <v>CAD</v>
      </c>
      <c r="L10290" s="158" t="str">
        <f t="shared" si="962"/>
        <v>EURCAD45447</v>
      </c>
      <c r="M10290" s="160">
        <f t="shared" si="966"/>
        <v>45447</v>
      </c>
      <c r="N10290" s="158">
        <v>1</v>
      </c>
      <c r="O10290" s="158">
        <v>1.486</v>
      </c>
      <c r="P10290" s="161">
        <f t="shared" si="963"/>
        <v>1.486</v>
      </c>
    </row>
    <row r="10291" spans="9:16" x14ac:dyDescent="0.2">
      <c r="I10291" s="158">
        <f t="shared" si="967"/>
        <v>25</v>
      </c>
      <c r="J10291" s="158" t="str">
        <f t="shared" si="964"/>
        <v>EUR</v>
      </c>
      <c r="K10291" s="158" t="str">
        <f t="shared" si="965"/>
        <v>CAD</v>
      </c>
      <c r="L10291" s="158" t="str">
        <f t="shared" si="962"/>
        <v>EURCAD45448</v>
      </c>
      <c r="M10291" s="160">
        <f t="shared" si="966"/>
        <v>45448</v>
      </c>
      <c r="N10291" s="158">
        <v>1</v>
      </c>
      <c r="O10291" s="158">
        <v>1.4866999999999999</v>
      </c>
      <c r="P10291" s="161">
        <f t="shared" si="963"/>
        <v>1.4866999999999999</v>
      </c>
    </row>
    <row r="10292" spans="9:16" x14ac:dyDescent="0.2">
      <c r="I10292" s="158">
        <f t="shared" si="967"/>
        <v>25</v>
      </c>
      <c r="J10292" s="158" t="str">
        <f t="shared" si="964"/>
        <v>EUR</v>
      </c>
      <c r="K10292" s="158" t="str">
        <f t="shared" si="965"/>
        <v>CAD</v>
      </c>
      <c r="L10292" s="158" t="str">
        <f t="shared" si="962"/>
        <v>EURCAD45449</v>
      </c>
      <c r="M10292" s="160">
        <f t="shared" si="966"/>
        <v>45449</v>
      </c>
      <c r="N10292" s="158">
        <v>1</v>
      </c>
      <c r="O10292" s="158">
        <v>1.4879</v>
      </c>
      <c r="P10292" s="161">
        <f t="shared" si="963"/>
        <v>1.4879</v>
      </c>
    </row>
    <row r="10293" spans="9:16" x14ac:dyDescent="0.2">
      <c r="I10293" s="158">
        <f t="shared" si="967"/>
        <v>25</v>
      </c>
      <c r="J10293" s="158" t="str">
        <f t="shared" si="964"/>
        <v>EUR</v>
      </c>
      <c r="K10293" s="158" t="str">
        <f t="shared" si="965"/>
        <v>CAD</v>
      </c>
      <c r="L10293" s="158" t="str">
        <f t="shared" si="962"/>
        <v>EURCAD45450</v>
      </c>
      <c r="M10293" s="160">
        <f t="shared" si="966"/>
        <v>45450</v>
      </c>
      <c r="N10293" s="158">
        <v>1</v>
      </c>
      <c r="O10293" s="158">
        <v>1.4902</v>
      </c>
      <c r="P10293" s="161">
        <f t="shared" si="963"/>
        <v>1.4902</v>
      </c>
    </row>
    <row r="10294" spans="9:16" x14ac:dyDescent="0.2">
      <c r="I10294" s="158">
        <f t="shared" si="967"/>
        <v>25</v>
      </c>
      <c r="J10294" s="158" t="str">
        <f t="shared" si="964"/>
        <v>EUR</v>
      </c>
      <c r="K10294" s="158" t="str">
        <f t="shared" si="965"/>
        <v>CAD</v>
      </c>
      <c r="L10294" s="158" t="str">
        <f t="shared" si="962"/>
        <v>EURCAD45451</v>
      </c>
      <c r="M10294" s="160">
        <f t="shared" si="966"/>
        <v>45451</v>
      </c>
      <c r="N10294" s="158">
        <v>1</v>
      </c>
      <c r="O10294" s="158">
        <v>1.4902</v>
      </c>
      <c r="P10294" s="161">
        <f t="shared" si="963"/>
        <v>1.4902</v>
      </c>
    </row>
    <row r="10295" spans="9:16" x14ac:dyDescent="0.2">
      <c r="I10295" s="158">
        <f t="shared" si="967"/>
        <v>25</v>
      </c>
      <c r="J10295" s="158" t="str">
        <f t="shared" si="964"/>
        <v>EUR</v>
      </c>
      <c r="K10295" s="158" t="str">
        <f t="shared" si="965"/>
        <v>CAD</v>
      </c>
      <c r="L10295" s="158" t="str">
        <f t="shared" si="962"/>
        <v>EURCAD45452</v>
      </c>
      <c r="M10295" s="160">
        <f t="shared" si="966"/>
        <v>45452</v>
      </c>
      <c r="N10295" s="158">
        <v>1</v>
      </c>
      <c r="O10295" s="158">
        <v>1.4902</v>
      </c>
      <c r="P10295" s="161">
        <f t="shared" si="963"/>
        <v>1.4902</v>
      </c>
    </row>
    <row r="10296" spans="9:16" x14ac:dyDescent="0.2">
      <c r="I10296" s="158">
        <f t="shared" si="967"/>
        <v>25</v>
      </c>
      <c r="J10296" s="158" t="str">
        <f t="shared" si="964"/>
        <v>EUR</v>
      </c>
      <c r="K10296" s="158" t="str">
        <f t="shared" si="965"/>
        <v>CAD</v>
      </c>
      <c r="L10296" s="158" t="str">
        <f t="shared" si="962"/>
        <v>EURCAD45453</v>
      </c>
      <c r="M10296" s="160">
        <f t="shared" si="966"/>
        <v>45453</v>
      </c>
      <c r="N10296" s="158">
        <v>1</v>
      </c>
      <c r="O10296" s="158">
        <v>1.4801</v>
      </c>
      <c r="P10296" s="161">
        <f t="shared" si="963"/>
        <v>1.4801</v>
      </c>
    </row>
    <row r="10297" spans="9:16" x14ac:dyDescent="0.2">
      <c r="I10297" s="158">
        <f t="shared" si="967"/>
        <v>25</v>
      </c>
      <c r="J10297" s="158" t="str">
        <f t="shared" si="964"/>
        <v>EUR</v>
      </c>
      <c r="K10297" s="158" t="str">
        <f t="shared" si="965"/>
        <v>CAD</v>
      </c>
      <c r="L10297" s="158" t="str">
        <f t="shared" si="962"/>
        <v>EURCAD45454</v>
      </c>
      <c r="M10297" s="160">
        <f t="shared" si="966"/>
        <v>45454</v>
      </c>
      <c r="N10297" s="158">
        <v>1</v>
      </c>
      <c r="O10297" s="158">
        <v>1.4781</v>
      </c>
      <c r="P10297" s="161">
        <f t="shared" si="963"/>
        <v>1.4781</v>
      </c>
    </row>
    <row r="10298" spans="9:16" x14ac:dyDescent="0.2">
      <c r="I10298" s="158">
        <f t="shared" si="967"/>
        <v>25</v>
      </c>
      <c r="J10298" s="158" t="str">
        <f t="shared" si="964"/>
        <v>EUR</v>
      </c>
      <c r="K10298" s="158" t="str">
        <f t="shared" si="965"/>
        <v>CAD</v>
      </c>
      <c r="L10298" s="158" t="str">
        <f t="shared" si="962"/>
        <v>EURCAD45455</v>
      </c>
      <c r="M10298" s="160">
        <f t="shared" si="966"/>
        <v>45455</v>
      </c>
      <c r="N10298" s="158">
        <v>1</v>
      </c>
      <c r="O10298" s="158">
        <v>1.4795</v>
      </c>
      <c r="P10298" s="161">
        <f t="shared" si="963"/>
        <v>1.4795</v>
      </c>
    </row>
    <row r="10299" spans="9:16" x14ac:dyDescent="0.2">
      <c r="I10299" s="158">
        <f t="shared" si="967"/>
        <v>25</v>
      </c>
      <c r="J10299" s="158" t="str">
        <f t="shared" si="964"/>
        <v>EUR</v>
      </c>
      <c r="K10299" s="158" t="str">
        <f t="shared" si="965"/>
        <v>CAD</v>
      </c>
      <c r="L10299" s="158" t="str">
        <f t="shared" si="962"/>
        <v>EURCAD45456</v>
      </c>
      <c r="M10299" s="160">
        <f t="shared" si="966"/>
        <v>45456</v>
      </c>
      <c r="N10299" s="158">
        <v>1</v>
      </c>
      <c r="O10299" s="158">
        <v>1.4823</v>
      </c>
      <c r="P10299" s="161">
        <f t="shared" si="963"/>
        <v>1.4823</v>
      </c>
    </row>
    <row r="10300" spans="9:16" x14ac:dyDescent="0.2">
      <c r="I10300" s="158">
        <f t="shared" si="967"/>
        <v>25</v>
      </c>
      <c r="J10300" s="158" t="str">
        <f t="shared" si="964"/>
        <v>EUR</v>
      </c>
      <c r="K10300" s="158" t="str">
        <f t="shared" si="965"/>
        <v>CAD</v>
      </c>
      <c r="L10300" s="158" t="str">
        <f t="shared" si="962"/>
        <v>EURCAD45457</v>
      </c>
      <c r="M10300" s="160">
        <f t="shared" si="966"/>
        <v>45457</v>
      </c>
      <c r="N10300" s="158">
        <v>1</v>
      </c>
      <c r="O10300" s="158">
        <v>1.4703999999999999</v>
      </c>
      <c r="P10300" s="161">
        <f t="shared" si="963"/>
        <v>1.4703999999999999</v>
      </c>
    </row>
    <row r="10301" spans="9:16" x14ac:dyDescent="0.2">
      <c r="I10301" s="158">
        <f t="shared" si="967"/>
        <v>25</v>
      </c>
      <c r="J10301" s="158" t="str">
        <f t="shared" si="964"/>
        <v>EUR</v>
      </c>
      <c r="K10301" s="158" t="str">
        <f t="shared" si="965"/>
        <v>CAD</v>
      </c>
      <c r="L10301" s="158" t="str">
        <f t="shared" si="962"/>
        <v>EURCAD45458</v>
      </c>
      <c r="M10301" s="160">
        <f t="shared" si="966"/>
        <v>45458</v>
      </c>
      <c r="N10301" s="158">
        <v>1</v>
      </c>
      <c r="O10301" s="158">
        <v>1.4703999999999999</v>
      </c>
      <c r="P10301" s="161">
        <f t="shared" si="963"/>
        <v>1.4703999999999999</v>
      </c>
    </row>
    <row r="10302" spans="9:16" x14ac:dyDescent="0.2">
      <c r="I10302" s="158">
        <f t="shared" si="967"/>
        <v>25</v>
      </c>
      <c r="J10302" s="158" t="str">
        <f t="shared" si="964"/>
        <v>EUR</v>
      </c>
      <c r="K10302" s="158" t="str">
        <f t="shared" si="965"/>
        <v>CAD</v>
      </c>
      <c r="L10302" s="158" t="str">
        <f t="shared" si="962"/>
        <v>EURCAD45459</v>
      </c>
      <c r="M10302" s="160">
        <f t="shared" si="966"/>
        <v>45459</v>
      </c>
      <c r="N10302" s="158">
        <v>1</v>
      </c>
      <c r="O10302" s="158">
        <v>1.4703999999999999</v>
      </c>
      <c r="P10302" s="161">
        <f t="shared" si="963"/>
        <v>1.4703999999999999</v>
      </c>
    </row>
    <row r="10303" spans="9:16" x14ac:dyDescent="0.2">
      <c r="I10303" s="158">
        <f t="shared" si="967"/>
        <v>25</v>
      </c>
      <c r="J10303" s="158" t="str">
        <f t="shared" si="964"/>
        <v>EUR</v>
      </c>
      <c r="K10303" s="158" t="str">
        <f t="shared" si="965"/>
        <v>CAD</v>
      </c>
      <c r="L10303" s="158" t="str">
        <f t="shared" si="962"/>
        <v>EURCAD45460</v>
      </c>
      <c r="M10303" s="160">
        <f t="shared" si="966"/>
        <v>45460</v>
      </c>
      <c r="N10303" s="158">
        <v>1</v>
      </c>
      <c r="O10303" s="158">
        <v>1.4725999999999999</v>
      </c>
      <c r="P10303" s="161">
        <f t="shared" si="963"/>
        <v>1.4725999999999999</v>
      </c>
    </row>
    <row r="10304" spans="9:16" x14ac:dyDescent="0.2">
      <c r="I10304" s="158">
        <f t="shared" si="967"/>
        <v>25</v>
      </c>
      <c r="J10304" s="158" t="str">
        <f t="shared" si="964"/>
        <v>EUR</v>
      </c>
      <c r="K10304" s="158" t="str">
        <f t="shared" si="965"/>
        <v>CAD</v>
      </c>
      <c r="L10304" s="158" t="str">
        <f t="shared" si="962"/>
        <v>EURCAD45461</v>
      </c>
      <c r="M10304" s="160">
        <f t="shared" si="966"/>
        <v>45461</v>
      </c>
      <c r="N10304" s="158">
        <v>1</v>
      </c>
      <c r="O10304" s="158">
        <v>1.4731000000000001</v>
      </c>
      <c r="P10304" s="161">
        <f t="shared" si="963"/>
        <v>1.4731000000000001</v>
      </c>
    </row>
    <row r="10305" spans="9:16" x14ac:dyDescent="0.2">
      <c r="I10305" s="158">
        <f t="shared" si="967"/>
        <v>25</v>
      </c>
      <c r="J10305" s="158" t="str">
        <f t="shared" si="964"/>
        <v>EUR</v>
      </c>
      <c r="K10305" s="158" t="str">
        <f t="shared" si="965"/>
        <v>CAD</v>
      </c>
      <c r="L10305" s="158" t="str">
        <f t="shared" si="962"/>
        <v>EURCAD45462</v>
      </c>
      <c r="M10305" s="160">
        <f t="shared" si="966"/>
        <v>45462</v>
      </c>
      <c r="N10305" s="158">
        <v>1</v>
      </c>
      <c r="O10305" s="158">
        <v>1.4737</v>
      </c>
      <c r="P10305" s="161">
        <f t="shared" si="963"/>
        <v>1.4737</v>
      </c>
    </row>
    <row r="10306" spans="9:16" x14ac:dyDescent="0.2">
      <c r="I10306" s="158">
        <f t="shared" si="967"/>
        <v>25</v>
      </c>
      <c r="J10306" s="158" t="str">
        <f t="shared" si="964"/>
        <v>EUR</v>
      </c>
      <c r="K10306" s="158" t="str">
        <f t="shared" si="965"/>
        <v>CAD</v>
      </c>
      <c r="L10306" s="158" t="str">
        <f t="shared" si="962"/>
        <v>EURCAD45463</v>
      </c>
      <c r="M10306" s="160">
        <f t="shared" si="966"/>
        <v>45463</v>
      </c>
      <c r="N10306" s="158">
        <v>1</v>
      </c>
      <c r="O10306" s="158">
        <v>1.4696</v>
      </c>
      <c r="P10306" s="161">
        <f t="shared" si="963"/>
        <v>1.4696</v>
      </c>
    </row>
    <row r="10307" spans="9:16" x14ac:dyDescent="0.2">
      <c r="I10307" s="158">
        <f t="shared" si="967"/>
        <v>25</v>
      </c>
      <c r="J10307" s="158" t="str">
        <f t="shared" si="964"/>
        <v>EUR</v>
      </c>
      <c r="K10307" s="158" t="str">
        <f t="shared" si="965"/>
        <v>CAD</v>
      </c>
      <c r="L10307" s="158" t="str">
        <f t="shared" ref="L10307:L10370" si="968">J10307&amp;K10307&amp;M10307</f>
        <v>EURCAD45464</v>
      </c>
      <c r="M10307" s="160">
        <f t="shared" si="966"/>
        <v>45464</v>
      </c>
      <c r="N10307" s="158">
        <v>1</v>
      </c>
      <c r="O10307" s="158">
        <v>1.4632000000000001</v>
      </c>
      <c r="P10307" s="161">
        <f t="shared" ref="P10307:P10370" si="969">ROUND(N10307*O10307,4)</f>
        <v>1.4632000000000001</v>
      </c>
    </row>
    <row r="10308" spans="9:16" x14ac:dyDescent="0.2">
      <c r="I10308" s="158">
        <f t="shared" si="967"/>
        <v>25</v>
      </c>
      <c r="J10308" s="158" t="str">
        <f t="shared" ref="J10308:J10371" si="970">VLOOKUP($I10308,$A:$C,2,FALSE)</f>
        <v>EUR</v>
      </c>
      <c r="K10308" s="158" t="str">
        <f t="shared" ref="K10308:K10371" si="971">VLOOKUP($I10308,$A:$C,3,FALSE)</f>
        <v>CAD</v>
      </c>
      <c r="L10308" s="158" t="str">
        <f t="shared" si="968"/>
        <v>EURCAD45465</v>
      </c>
      <c r="M10308" s="160">
        <f t="shared" ref="M10308:M10371" si="972">IF(I10308=I10307,M10307+1,$G$1)</f>
        <v>45465</v>
      </c>
      <c r="N10308" s="158">
        <v>1</v>
      </c>
      <c r="O10308" s="158">
        <v>1.4632000000000001</v>
      </c>
      <c r="P10308" s="161">
        <f t="shared" si="969"/>
        <v>1.4632000000000001</v>
      </c>
    </row>
    <row r="10309" spans="9:16" x14ac:dyDescent="0.2">
      <c r="I10309" s="158">
        <f t="shared" si="967"/>
        <v>25</v>
      </c>
      <c r="J10309" s="158" t="str">
        <f t="shared" si="970"/>
        <v>EUR</v>
      </c>
      <c r="K10309" s="158" t="str">
        <f t="shared" si="971"/>
        <v>CAD</v>
      </c>
      <c r="L10309" s="158" t="str">
        <f t="shared" si="968"/>
        <v>EURCAD45466</v>
      </c>
      <c r="M10309" s="160">
        <f t="shared" si="972"/>
        <v>45466</v>
      </c>
      <c r="N10309" s="158">
        <v>1</v>
      </c>
      <c r="O10309" s="158">
        <v>1.4632000000000001</v>
      </c>
      <c r="P10309" s="161">
        <f t="shared" si="969"/>
        <v>1.4632000000000001</v>
      </c>
    </row>
    <row r="10310" spans="9:16" x14ac:dyDescent="0.2">
      <c r="I10310" s="158">
        <f t="shared" si="967"/>
        <v>25</v>
      </c>
      <c r="J10310" s="158" t="str">
        <f t="shared" si="970"/>
        <v>EUR</v>
      </c>
      <c r="K10310" s="158" t="str">
        <f t="shared" si="971"/>
        <v>CAD</v>
      </c>
      <c r="L10310" s="158" t="str">
        <f t="shared" si="968"/>
        <v>EURCAD45467</v>
      </c>
      <c r="M10310" s="160">
        <f t="shared" si="972"/>
        <v>45467</v>
      </c>
      <c r="N10310" s="158">
        <v>1</v>
      </c>
      <c r="O10310" s="158">
        <v>1.4681999999999999</v>
      </c>
      <c r="P10310" s="161">
        <f t="shared" si="969"/>
        <v>1.4681999999999999</v>
      </c>
    </row>
    <row r="10311" spans="9:16" x14ac:dyDescent="0.2">
      <c r="I10311" s="158">
        <f t="shared" si="967"/>
        <v>25</v>
      </c>
      <c r="J10311" s="158" t="str">
        <f t="shared" si="970"/>
        <v>EUR</v>
      </c>
      <c r="K10311" s="158" t="str">
        <f t="shared" si="971"/>
        <v>CAD</v>
      </c>
      <c r="L10311" s="158" t="str">
        <f t="shared" si="968"/>
        <v>EURCAD45468</v>
      </c>
      <c r="M10311" s="160">
        <f t="shared" si="972"/>
        <v>45468</v>
      </c>
      <c r="N10311" s="158">
        <v>1</v>
      </c>
      <c r="O10311" s="158">
        <v>1.4650000000000001</v>
      </c>
      <c r="P10311" s="161">
        <f t="shared" si="969"/>
        <v>1.4650000000000001</v>
      </c>
    </row>
    <row r="10312" spans="9:16" x14ac:dyDescent="0.2">
      <c r="I10312" s="158">
        <f t="shared" si="967"/>
        <v>25</v>
      </c>
      <c r="J10312" s="158" t="str">
        <f t="shared" si="970"/>
        <v>EUR</v>
      </c>
      <c r="K10312" s="158" t="str">
        <f t="shared" si="971"/>
        <v>CAD</v>
      </c>
      <c r="L10312" s="158" t="str">
        <f t="shared" si="968"/>
        <v>EURCAD45469</v>
      </c>
      <c r="M10312" s="160">
        <f t="shared" si="972"/>
        <v>45469</v>
      </c>
      <c r="N10312" s="158">
        <v>1</v>
      </c>
      <c r="O10312" s="158">
        <v>1.4628000000000001</v>
      </c>
      <c r="P10312" s="161">
        <f t="shared" si="969"/>
        <v>1.4628000000000001</v>
      </c>
    </row>
    <row r="10313" spans="9:16" x14ac:dyDescent="0.2">
      <c r="I10313" s="158">
        <f t="shared" si="967"/>
        <v>25</v>
      </c>
      <c r="J10313" s="158" t="str">
        <f t="shared" si="970"/>
        <v>EUR</v>
      </c>
      <c r="K10313" s="158" t="str">
        <f t="shared" si="971"/>
        <v>CAD</v>
      </c>
      <c r="L10313" s="158" t="str">
        <f t="shared" si="968"/>
        <v>EURCAD45470</v>
      </c>
      <c r="M10313" s="160">
        <f t="shared" si="972"/>
        <v>45470</v>
      </c>
      <c r="N10313" s="158">
        <v>1</v>
      </c>
      <c r="O10313" s="158">
        <v>1.4646999999999999</v>
      </c>
      <c r="P10313" s="161">
        <f t="shared" si="969"/>
        <v>1.4646999999999999</v>
      </c>
    </row>
    <row r="10314" spans="9:16" x14ac:dyDescent="0.2">
      <c r="I10314" s="158">
        <f t="shared" si="967"/>
        <v>25</v>
      </c>
      <c r="J10314" s="158" t="str">
        <f t="shared" si="970"/>
        <v>EUR</v>
      </c>
      <c r="K10314" s="158" t="str">
        <f t="shared" si="971"/>
        <v>CAD</v>
      </c>
      <c r="L10314" s="158" t="str">
        <f t="shared" si="968"/>
        <v>EURCAD45471</v>
      </c>
      <c r="M10314" s="160">
        <f t="shared" si="972"/>
        <v>45471</v>
      </c>
      <c r="N10314" s="158">
        <v>1</v>
      </c>
      <c r="O10314" s="158">
        <v>1.4670000000000001</v>
      </c>
      <c r="P10314" s="161">
        <f t="shared" si="969"/>
        <v>1.4670000000000001</v>
      </c>
    </row>
    <row r="10315" spans="9:16" x14ac:dyDescent="0.2">
      <c r="I10315" s="158">
        <f t="shared" si="967"/>
        <v>25</v>
      </c>
      <c r="J10315" s="158" t="str">
        <f t="shared" si="970"/>
        <v>EUR</v>
      </c>
      <c r="K10315" s="158" t="str">
        <f t="shared" si="971"/>
        <v>CAD</v>
      </c>
      <c r="L10315" s="158" t="str">
        <f t="shared" si="968"/>
        <v>EURCAD45472</v>
      </c>
      <c r="M10315" s="160">
        <f t="shared" si="972"/>
        <v>45472</v>
      </c>
      <c r="N10315" s="158">
        <v>1</v>
      </c>
      <c r="O10315" s="158">
        <v>1.4670000000000001</v>
      </c>
      <c r="P10315" s="161">
        <f t="shared" si="969"/>
        <v>1.4670000000000001</v>
      </c>
    </row>
    <row r="10316" spans="9:16" x14ac:dyDescent="0.2">
      <c r="I10316" s="158">
        <f t="shared" si="967"/>
        <v>25</v>
      </c>
      <c r="J10316" s="158" t="str">
        <f t="shared" si="970"/>
        <v>EUR</v>
      </c>
      <c r="K10316" s="158" t="str">
        <f t="shared" si="971"/>
        <v>CAD</v>
      </c>
      <c r="L10316" s="158" t="str">
        <f t="shared" si="968"/>
        <v>EURCAD45473</v>
      </c>
      <c r="M10316" s="160">
        <f t="shared" si="972"/>
        <v>45473</v>
      </c>
      <c r="N10316" s="158">
        <v>1</v>
      </c>
      <c r="O10316" s="158">
        <v>1.4670000000000001</v>
      </c>
      <c r="P10316" s="161">
        <f t="shared" si="969"/>
        <v>1.4670000000000001</v>
      </c>
    </row>
    <row r="10317" spans="9:16" x14ac:dyDescent="0.2">
      <c r="I10317" s="158">
        <f t="shared" si="967"/>
        <v>25</v>
      </c>
      <c r="J10317" s="158" t="str">
        <f t="shared" si="970"/>
        <v>EUR</v>
      </c>
      <c r="K10317" s="158" t="str">
        <f t="shared" si="971"/>
        <v>CAD</v>
      </c>
      <c r="L10317" s="158" t="str">
        <f t="shared" si="968"/>
        <v>EURCAD45474</v>
      </c>
      <c r="M10317" s="160">
        <f t="shared" si="972"/>
        <v>45474</v>
      </c>
      <c r="N10317" s="158">
        <v>1</v>
      </c>
      <c r="O10317" s="158">
        <v>1.4711000000000001</v>
      </c>
      <c r="P10317" s="161">
        <f t="shared" si="969"/>
        <v>1.4711000000000001</v>
      </c>
    </row>
    <row r="10318" spans="9:16" x14ac:dyDescent="0.2">
      <c r="I10318" s="158">
        <f t="shared" si="967"/>
        <v>25</v>
      </c>
      <c r="J10318" s="158" t="str">
        <f t="shared" si="970"/>
        <v>EUR</v>
      </c>
      <c r="K10318" s="158" t="str">
        <f t="shared" si="971"/>
        <v>CAD</v>
      </c>
      <c r="L10318" s="158" t="str">
        <f t="shared" si="968"/>
        <v>EURCAD45475</v>
      </c>
      <c r="M10318" s="160">
        <f t="shared" si="972"/>
        <v>45475</v>
      </c>
      <c r="N10318" s="158">
        <v>1</v>
      </c>
      <c r="O10318" s="158">
        <v>1.4726999999999999</v>
      </c>
      <c r="P10318" s="161">
        <f t="shared" si="969"/>
        <v>1.4726999999999999</v>
      </c>
    </row>
    <row r="10319" spans="9:16" x14ac:dyDescent="0.2">
      <c r="I10319" s="158">
        <f t="shared" si="967"/>
        <v>25</v>
      </c>
      <c r="J10319" s="158" t="str">
        <f t="shared" si="970"/>
        <v>EUR</v>
      </c>
      <c r="K10319" s="158" t="str">
        <f t="shared" si="971"/>
        <v>CAD</v>
      </c>
      <c r="L10319" s="158" t="str">
        <f t="shared" si="968"/>
        <v>EURCAD45476</v>
      </c>
      <c r="M10319" s="160">
        <f t="shared" si="972"/>
        <v>45476</v>
      </c>
      <c r="N10319" s="158">
        <v>1</v>
      </c>
      <c r="O10319" s="158">
        <v>1.4702999999999999</v>
      </c>
      <c r="P10319" s="161">
        <f t="shared" si="969"/>
        <v>1.4702999999999999</v>
      </c>
    </row>
    <row r="10320" spans="9:16" x14ac:dyDescent="0.2">
      <c r="I10320" s="158">
        <f t="shared" si="967"/>
        <v>25</v>
      </c>
      <c r="J10320" s="158" t="str">
        <f t="shared" si="970"/>
        <v>EUR</v>
      </c>
      <c r="K10320" s="158" t="str">
        <f t="shared" si="971"/>
        <v>CAD</v>
      </c>
      <c r="L10320" s="158" t="str">
        <f t="shared" si="968"/>
        <v>EURCAD45477</v>
      </c>
      <c r="M10320" s="160">
        <f t="shared" si="972"/>
        <v>45477</v>
      </c>
      <c r="N10320" s="158">
        <v>1</v>
      </c>
      <c r="O10320" s="158">
        <v>1.4704999999999999</v>
      </c>
      <c r="P10320" s="161">
        <f t="shared" si="969"/>
        <v>1.4704999999999999</v>
      </c>
    </row>
    <row r="10321" spans="9:16" x14ac:dyDescent="0.2">
      <c r="I10321" s="158">
        <f t="shared" si="967"/>
        <v>25</v>
      </c>
      <c r="J10321" s="158" t="str">
        <f t="shared" si="970"/>
        <v>EUR</v>
      </c>
      <c r="K10321" s="158" t="str">
        <f t="shared" si="971"/>
        <v>CAD</v>
      </c>
      <c r="L10321" s="158" t="str">
        <f t="shared" si="968"/>
        <v>EURCAD45478</v>
      </c>
      <c r="M10321" s="160">
        <f t="shared" si="972"/>
        <v>45478</v>
      </c>
      <c r="N10321" s="158">
        <v>1</v>
      </c>
      <c r="O10321" s="158">
        <v>1.4736</v>
      </c>
      <c r="P10321" s="161">
        <f t="shared" si="969"/>
        <v>1.4736</v>
      </c>
    </row>
    <row r="10322" spans="9:16" x14ac:dyDescent="0.2">
      <c r="I10322" s="158">
        <f t="shared" si="967"/>
        <v>25</v>
      </c>
      <c r="J10322" s="158" t="str">
        <f t="shared" si="970"/>
        <v>EUR</v>
      </c>
      <c r="K10322" s="158" t="str">
        <f t="shared" si="971"/>
        <v>CAD</v>
      </c>
      <c r="L10322" s="158" t="str">
        <f t="shared" si="968"/>
        <v>EURCAD45479</v>
      </c>
      <c r="M10322" s="160">
        <f t="shared" si="972"/>
        <v>45479</v>
      </c>
      <c r="N10322" s="158">
        <v>1</v>
      </c>
      <c r="O10322" s="158">
        <v>1.4736</v>
      </c>
      <c r="P10322" s="161">
        <f t="shared" si="969"/>
        <v>1.4736</v>
      </c>
    </row>
    <row r="10323" spans="9:16" x14ac:dyDescent="0.2">
      <c r="I10323" s="158">
        <f t="shared" si="967"/>
        <v>25</v>
      </c>
      <c r="J10323" s="158" t="str">
        <f t="shared" si="970"/>
        <v>EUR</v>
      </c>
      <c r="K10323" s="158" t="str">
        <f t="shared" si="971"/>
        <v>CAD</v>
      </c>
      <c r="L10323" s="158" t="str">
        <f t="shared" si="968"/>
        <v>EURCAD45480</v>
      </c>
      <c r="M10323" s="160">
        <f t="shared" si="972"/>
        <v>45480</v>
      </c>
      <c r="N10323" s="158">
        <v>1</v>
      </c>
      <c r="O10323" s="158">
        <v>1.4736</v>
      </c>
      <c r="P10323" s="161">
        <f t="shared" si="969"/>
        <v>1.4736</v>
      </c>
    </row>
    <row r="10324" spans="9:16" x14ac:dyDescent="0.2">
      <c r="I10324" s="158">
        <f t="shared" si="967"/>
        <v>25</v>
      </c>
      <c r="J10324" s="158" t="str">
        <f t="shared" si="970"/>
        <v>EUR</v>
      </c>
      <c r="K10324" s="158" t="str">
        <f t="shared" si="971"/>
        <v>CAD</v>
      </c>
      <c r="L10324" s="158" t="str">
        <f t="shared" si="968"/>
        <v>EURCAD45481</v>
      </c>
      <c r="M10324" s="160">
        <f t="shared" si="972"/>
        <v>45481</v>
      </c>
      <c r="N10324" s="158">
        <v>1</v>
      </c>
      <c r="O10324" s="158">
        <v>1.4772000000000001</v>
      </c>
      <c r="P10324" s="161">
        <f t="shared" si="969"/>
        <v>1.4772000000000001</v>
      </c>
    </row>
    <row r="10325" spans="9:16" x14ac:dyDescent="0.2">
      <c r="I10325" s="158">
        <f t="shared" si="967"/>
        <v>25</v>
      </c>
      <c r="J10325" s="158" t="str">
        <f t="shared" si="970"/>
        <v>EUR</v>
      </c>
      <c r="K10325" s="158" t="str">
        <f t="shared" si="971"/>
        <v>CAD</v>
      </c>
      <c r="L10325" s="158" t="str">
        <f t="shared" si="968"/>
        <v>EURCAD45482</v>
      </c>
      <c r="M10325" s="160">
        <f t="shared" si="972"/>
        <v>45482</v>
      </c>
      <c r="N10325" s="158">
        <v>1</v>
      </c>
      <c r="O10325" s="158">
        <v>1.4752000000000001</v>
      </c>
      <c r="P10325" s="161">
        <f t="shared" si="969"/>
        <v>1.4752000000000001</v>
      </c>
    </row>
    <row r="10326" spans="9:16" x14ac:dyDescent="0.2">
      <c r="I10326" s="158">
        <f t="shared" si="967"/>
        <v>25</v>
      </c>
      <c r="J10326" s="158" t="str">
        <f t="shared" si="970"/>
        <v>EUR</v>
      </c>
      <c r="K10326" s="158" t="str">
        <f t="shared" si="971"/>
        <v>CAD</v>
      </c>
      <c r="L10326" s="158" t="str">
        <f t="shared" si="968"/>
        <v>EURCAD45483</v>
      </c>
      <c r="M10326" s="160">
        <f t="shared" si="972"/>
        <v>45483</v>
      </c>
      <c r="N10326" s="158">
        <v>1</v>
      </c>
      <c r="O10326" s="158">
        <v>1.4758</v>
      </c>
      <c r="P10326" s="161">
        <f t="shared" si="969"/>
        <v>1.4758</v>
      </c>
    </row>
    <row r="10327" spans="9:16" x14ac:dyDescent="0.2">
      <c r="I10327" s="158">
        <f t="shared" si="967"/>
        <v>25</v>
      </c>
      <c r="J10327" s="158" t="str">
        <f t="shared" si="970"/>
        <v>EUR</v>
      </c>
      <c r="K10327" s="158" t="str">
        <f t="shared" si="971"/>
        <v>CAD</v>
      </c>
      <c r="L10327" s="158" t="str">
        <f t="shared" si="968"/>
        <v>EURCAD45484</v>
      </c>
      <c r="M10327" s="160">
        <f t="shared" si="972"/>
        <v>45484</v>
      </c>
      <c r="N10327" s="158">
        <v>1</v>
      </c>
      <c r="O10327" s="158">
        <v>1.4796</v>
      </c>
      <c r="P10327" s="161">
        <f t="shared" si="969"/>
        <v>1.4796</v>
      </c>
    </row>
    <row r="10328" spans="9:16" x14ac:dyDescent="0.2">
      <c r="I10328" s="158">
        <f t="shared" si="967"/>
        <v>25</v>
      </c>
      <c r="J10328" s="158" t="str">
        <f t="shared" si="970"/>
        <v>EUR</v>
      </c>
      <c r="K10328" s="158" t="str">
        <f t="shared" si="971"/>
        <v>CAD</v>
      </c>
      <c r="L10328" s="158" t="str">
        <f t="shared" si="968"/>
        <v>EURCAD45485</v>
      </c>
      <c r="M10328" s="160">
        <f t="shared" si="972"/>
        <v>45485</v>
      </c>
      <c r="N10328" s="158">
        <v>1</v>
      </c>
      <c r="O10328" s="158">
        <v>1.4834000000000001</v>
      </c>
      <c r="P10328" s="161">
        <f t="shared" si="969"/>
        <v>1.4834000000000001</v>
      </c>
    </row>
    <row r="10329" spans="9:16" x14ac:dyDescent="0.2">
      <c r="I10329" s="158">
        <f t="shared" si="967"/>
        <v>25</v>
      </c>
      <c r="J10329" s="158" t="str">
        <f t="shared" si="970"/>
        <v>EUR</v>
      </c>
      <c r="K10329" s="158" t="str">
        <f t="shared" si="971"/>
        <v>CAD</v>
      </c>
      <c r="L10329" s="158" t="str">
        <f t="shared" si="968"/>
        <v>EURCAD45486</v>
      </c>
      <c r="M10329" s="160">
        <f t="shared" si="972"/>
        <v>45486</v>
      </c>
      <c r="N10329" s="158">
        <v>1</v>
      </c>
      <c r="O10329" s="158">
        <v>1.4834000000000001</v>
      </c>
      <c r="P10329" s="161">
        <f t="shared" si="969"/>
        <v>1.4834000000000001</v>
      </c>
    </row>
    <row r="10330" spans="9:16" x14ac:dyDescent="0.2">
      <c r="I10330" s="158">
        <f t="shared" si="967"/>
        <v>25</v>
      </c>
      <c r="J10330" s="158" t="str">
        <f t="shared" si="970"/>
        <v>EUR</v>
      </c>
      <c r="K10330" s="158" t="str">
        <f t="shared" si="971"/>
        <v>CAD</v>
      </c>
      <c r="L10330" s="158" t="str">
        <f t="shared" si="968"/>
        <v>EURCAD45487</v>
      </c>
      <c r="M10330" s="160">
        <f t="shared" si="972"/>
        <v>45487</v>
      </c>
      <c r="N10330" s="158">
        <v>1</v>
      </c>
      <c r="O10330" s="158">
        <v>1.4834000000000001</v>
      </c>
      <c r="P10330" s="161">
        <f t="shared" si="969"/>
        <v>1.4834000000000001</v>
      </c>
    </row>
    <row r="10331" spans="9:16" x14ac:dyDescent="0.2">
      <c r="I10331" s="158">
        <f t="shared" si="967"/>
        <v>25</v>
      </c>
      <c r="J10331" s="158" t="str">
        <f t="shared" si="970"/>
        <v>EUR</v>
      </c>
      <c r="K10331" s="158" t="str">
        <f t="shared" si="971"/>
        <v>CAD</v>
      </c>
      <c r="L10331" s="158" t="str">
        <f t="shared" si="968"/>
        <v>EURCAD45488</v>
      </c>
      <c r="M10331" s="160">
        <f t="shared" si="972"/>
        <v>45488</v>
      </c>
      <c r="N10331" s="158">
        <v>1</v>
      </c>
      <c r="O10331" s="158">
        <v>1.4879</v>
      </c>
      <c r="P10331" s="161">
        <f t="shared" si="969"/>
        <v>1.4879</v>
      </c>
    </row>
    <row r="10332" spans="9:16" x14ac:dyDescent="0.2">
      <c r="I10332" s="158">
        <f t="shared" si="967"/>
        <v>25</v>
      </c>
      <c r="J10332" s="158" t="str">
        <f t="shared" si="970"/>
        <v>EUR</v>
      </c>
      <c r="K10332" s="158" t="str">
        <f t="shared" si="971"/>
        <v>CAD</v>
      </c>
      <c r="L10332" s="158" t="str">
        <f t="shared" si="968"/>
        <v>EURCAD45489</v>
      </c>
      <c r="M10332" s="160">
        <f t="shared" si="972"/>
        <v>45489</v>
      </c>
      <c r="N10332" s="158">
        <v>1</v>
      </c>
      <c r="O10332" s="158">
        <v>1.4911000000000001</v>
      </c>
      <c r="P10332" s="161">
        <f t="shared" si="969"/>
        <v>1.4911000000000001</v>
      </c>
    </row>
    <row r="10333" spans="9:16" x14ac:dyDescent="0.2">
      <c r="I10333" s="158">
        <f t="shared" si="967"/>
        <v>25</v>
      </c>
      <c r="J10333" s="158" t="str">
        <f t="shared" si="970"/>
        <v>EUR</v>
      </c>
      <c r="K10333" s="158" t="str">
        <f t="shared" si="971"/>
        <v>CAD</v>
      </c>
      <c r="L10333" s="158" t="str">
        <f t="shared" si="968"/>
        <v>EURCAD45490</v>
      </c>
      <c r="M10333" s="160">
        <f t="shared" si="972"/>
        <v>45490</v>
      </c>
      <c r="N10333" s="158">
        <v>1</v>
      </c>
      <c r="O10333" s="158">
        <v>1.4948999999999999</v>
      </c>
      <c r="P10333" s="161">
        <f t="shared" si="969"/>
        <v>1.4948999999999999</v>
      </c>
    </row>
    <row r="10334" spans="9:16" x14ac:dyDescent="0.2">
      <c r="I10334" s="158">
        <f t="shared" si="967"/>
        <v>25</v>
      </c>
      <c r="J10334" s="158" t="str">
        <f t="shared" si="970"/>
        <v>EUR</v>
      </c>
      <c r="K10334" s="158" t="str">
        <f t="shared" si="971"/>
        <v>CAD</v>
      </c>
      <c r="L10334" s="158" t="str">
        <f t="shared" si="968"/>
        <v>EURCAD45491</v>
      </c>
      <c r="M10334" s="160">
        <f t="shared" si="972"/>
        <v>45491</v>
      </c>
      <c r="N10334" s="158">
        <v>1</v>
      </c>
      <c r="O10334" s="158">
        <v>1.4953000000000001</v>
      </c>
      <c r="P10334" s="161">
        <f t="shared" si="969"/>
        <v>1.4953000000000001</v>
      </c>
    </row>
    <row r="10335" spans="9:16" x14ac:dyDescent="0.2">
      <c r="I10335" s="158">
        <f t="shared" si="967"/>
        <v>25</v>
      </c>
      <c r="J10335" s="158" t="str">
        <f t="shared" si="970"/>
        <v>EUR</v>
      </c>
      <c r="K10335" s="158" t="str">
        <f t="shared" si="971"/>
        <v>CAD</v>
      </c>
      <c r="L10335" s="158" t="str">
        <f t="shared" si="968"/>
        <v>EURCAD45492</v>
      </c>
      <c r="M10335" s="160">
        <f t="shared" si="972"/>
        <v>45492</v>
      </c>
      <c r="N10335" s="158">
        <v>1</v>
      </c>
      <c r="O10335" s="158">
        <v>1.4938</v>
      </c>
      <c r="P10335" s="161">
        <f t="shared" si="969"/>
        <v>1.4938</v>
      </c>
    </row>
    <row r="10336" spans="9:16" x14ac:dyDescent="0.2">
      <c r="I10336" s="158">
        <f t="shared" si="967"/>
        <v>25</v>
      </c>
      <c r="J10336" s="158" t="str">
        <f t="shared" si="970"/>
        <v>EUR</v>
      </c>
      <c r="K10336" s="158" t="str">
        <f t="shared" si="971"/>
        <v>CAD</v>
      </c>
      <c r="L10336" s="158" t="str">
        <f t="shared" si="968"/>
        <v>EURCAD45493</v>
      </c>
      <c r="M10336" s="160">
        <f t="shared" si="972"/>
        <v>45493</v>
      </c>
      <c r="N10336" s="158">
        <v>1</v>
      </c>
      <c r="O10336" s="158">
        <v>1.4938</v>
      </c>
      <c r="P10336" s="161">
        <f t="shared" si="969"/>
        <v>1.4938</v>
      </c>
    </row>
    <row r="10337" spans="9:16" x14ac:dyDescent="0.2">
      <c r="I10337" s="158">
        <f t="shared" si="967"/>
        <v>25</v>
      </c>
      <c r="J10337" s="158" t="str">
        <f t="shared" si="970"/>
        <v>EUR</v>
      </c>
      <c r="K10337" s="158" t="str">
        <f t="shared" si="971"/>
        <v>CAD</v>
      </c>
      <c r="L10337" s="158" t="str">
        <f t="shared" si="968"/>
        <v>EURCAD45494</v>
      </c>
      <c r="M10337" s="160">
        <f t="shared" si="972"/>
        <v>45494</v>
      </c>
      <c r="N10337" s="158">
        <v>1</v>
      </c>
      <c r="O10337" s="158">
        <v>1.4938</v>
      </c>
      <c r="P10337" s="161">
        <f t="shared" si="969"/>
        <v>1.4938</v>
      </c>
    </row>
    <row r="10338" spans="9:16" x14ac:dyDescent="0.2">
      <c r="I10338" s="158">
        <f t="shared" si="967"/>
        <v>25</v>
      </c>
      <c r="J10338" s="158" t="str">
        <f t="shared" si="970"/>
        <v>EUR</v>
      </c>
      <c r="K10338" s="158" t="str">
        <f t="shared" si="971"/>
        <v>CAD</v>
      </c>
      <c r="L10338" s="158" t="str">
        <f t="shared" si="968"/>
        <v>EURCAD45495</v>
      </c>
      <c r="M10338" s="160">
        <f t="shared" si="972"/>
        <v>45495</v>
      </c>
      <c r="N10338" s="158">
        <v>1</v>
      </c>
      <c r="O10338" s="158">
        <v>1.4971000000000001</v>
      </c>
      <c r="P10338" s="161">
        <f t="shared" si="969"/>
        <v>1.4971000000000001</v>
      </c>
    </row>
    <row r="10339" spans="9:16" x14ac:dyDescent="0.2">
      <c r="I10339" s="158">
        <f t="shared" si="967"/>
        <v>25</v>
      </c>
      <c r="J10339" s="158" t="str">
        <f t="shared" si="970"/>
        <v>EUR</v>
      </c>
      <c r="K10339" s="158" t="str">
        <f t="shared" si="971"/>
        <v>CAD</v>
      </c>
      <c r="L10339" s="158" t="str">
        <f t="shared" si="968"/>
        <v>EURCAD45496</v>
      </c>
      <c r="M10339" s="160">
        <f t="shared" si="972"/>
        <v>45496</v>
      </c>
      <c r="N10339" s="158">
        <v>1</v>
      </c>
      <c r="O10339" s="158">
        <v>1.4944</v>
      </c>
      <c r="P10339" s="161">
        <f t="shared" si="969"/>
        <v>1.4944</v>
      </c>
    </row>
    <row r="10340" spans="9:16" x14ac:dyDescent="0.2">
      <c r="I10340" s="158">
        <f t="shared" si="967"/>
        <v>25</v>
      </c>
      <c r="J10340" s="158" t="str">
        <f t="shared" si="970"/>
        <v>EUR</v>
      </c>
      <c r="K10340" s="158" t="str">
        <f t="shared" si="971"/>
        <v>CAD</v>
      </c>
      <c r="L10340" s="158" t="str">
        <f t="shared" si="968"/>
        <v>EURCAD45497</v>
      </c>
      <c r="M10340" s="160">
        <f t="shared" si="972"/>
        <v>45497</v>
      </c>
      <c r="N10340" s="158">
        <v>1</v>
      </c>
      <c r="O10340" s="158">
        <v>1.4953000000000001</v>
      </c>
      <c r="P10340" s="161">
        <f t="shared" si="969"/>
        <v>1.4953000000000001</v>
      </c>
    </row>
    <row r="10341" spans="9:16" x14ac:dyDescent="0.2">
      <c r="I10341" s="158">
        <f t="shared" si="967"/>
        <v>25</v>
      </c>
      <c r="J10341" s="158" t="str">
        <f t="shared" si="970"/>
        <v>EUR</v>
      </c>
      <c r="K10341" s="158" t="str">
        <f t="shared" si="971"/>
        <v>CAD</v>
      </c>
      <c r="L10341" s="158" t="str">
        <f t="shared" si="968"/>
        <v>EURCAD45498</v>
      </c>
      <c r="M10341" s="160">
        <f t="shared" si="972"/>
        <v>45498</v>
      </c>
      <c r="N10341" s="158">
        <v>1</v>
      </c>
      <c r="O10341" s="158">
        <v>1.502</v>
      </c>
      <c r="P10341" s="161">
        <f t="shared" si="969"/>
        <v>1.502</v>
      </c>
    </row>
    <row r="10342" spans="9:16" x14ac:dyDescent="0.2">
      <c r="I10342" s="158">
        <f t="shared" si="967"/>
        <v>25</v>
      </c>
      <c r="J10342" s="158" t="str">
        <f t="shared" si="970"/>
        <v>EUR</v>
      </c>
      <c r="K10342" s="158" t="str">
        <f t="shared" si="971"/>
        <v>CAD</v>
      </c>
      <c r="L10342" s="158" t="str">
        <f t="shared" si="968"/>
        <v>EURCAD45499</v>
      </c>
      <c r="M10342" s="160">
        <f t="shared" si="972"/>
        <v>45499</v>
      </c>
      <c r="N10342" s="158">
        <v>1</v>
      </c>
      <c r="O10342" s="158">
        <v>1.5008999999999999</v>
      </c>
      <c r="P10342" s="161">
        <f t="shared" si="969"/>
        <v>1.5008999999999999</v>
      </c>
    </row>
    <row r="10343" spans="9:16" x14ac:dyDescent="0.2">
      <c r="I10343" s="158">
        <f t="shared" si="967"/>
        <v>25</v>
      </c>
      <c r="J10343" s="158" t="str">
        <f t="shared" si="970"/>
        <v>EUR</v>
      </c>
      <c r="K10343" s="158" t="str">
        <f t="shared" si="971"/>
        <v>CAD</v>
      </c>
      <c r="L10343" s="158" t="str">
        <f t="shared" si="968"/>
        <v>EURCAD45500</v>
      </c>
      <c r="M10343" s="160">
        <f t="shared" si="972"/>
        <v>45500</v>
      </c>
      <c r="N10343" s="158">
        <v>1</v>
      </c>
      <c r="O10343" s="158">
        <v>1.5008999999999999</v>
      </c>
      <c r="P10343" s="161">
        <f t="shared" si="969"/>
        <v>1.5008999999999999</v>
      </c>
    </row>
    <row r="10344" spans="9:16" x14ac:dyDescent="0.2">
      <c r="I10344" s="158">
        <f t="shared" si="967"/>
        <v>25</v>
      </c>
      <c r="J10344" s="158" t="str">
        <f t="shared" si="970"/>
        <v>EUR</v>
      </c>
      <c r="K10344" s="158" t="str">
        <f t="shared" si="971"/>
        <v>CAD</v>
      </c>
      <c r="L10344" s="158" t="str">
        <f t="shared" si="968"/>
        <v>EURCAD45501</v>
      </c>
      <c r="M10344" s="160">
        <f t="shared" si="972"/>
        <v>45501</v>
      </c>
      <c r="N10344" s="158">
        <v>1</v>
      </c>
      <c r="O10344" s="158">
        <v>1.5008999999999999</v>
      </c>
      <c r="P10344" s="161">
        <f t="shared" si="969"/>
        <v>1.5008999999999999</v>
      </c>
    </row>
    <row r="10345" spans="9:16" x14ac:dyDescent="0.2">
      <c r="I10345" s="158">
        <f t="shared" si="967"/>
        <v>25</v>
      </c>
      <c r="J10345" s="158" t="str">
        <f t="shared" si="970"/>
        <v>EUR</v>
      </c>
      <c r="K10345" s="158" t="str">
        <f t="shared" si="971"/>
        <v>CAD</v>
      </c>
      <c r="L10345" s="158" t="str">
        <f t="shared" si="968"/>
        <v>EURCAD45502</v>
      </c>
      <c r="M10345" s="160">
        <f t="shared" si="972"/>
        <v>45502</v>
      </c>
      <c r="N10345" s="158">
        <v>1</v>
      </c>
      <c r="O10345" s="158">
        <v>1.4976</v>
      </c>
      <c r="P10345" s="161">
        <f t="shared" si="969"/>
        <v>1.4976</v>
      </c>
    </row>
    <row r="10346" spans="9:16" x14ac:dyDescent="0.2">
      <c r="I10346" s="158">
        <f t="shared" ref="I10346:I10409" si="973">IF(M10345=$G$2,I10345+1,I10345)</f>
        <v>25</v>
      </c>
      <c r="J10346" s="158" t="str">
        <f t="shared" si="970"/>
        <v>EUR</v>
      </c>
      <c r="K10346" s="158" t="str">
        <f t="shared" si="971"/>
        <v>CAD</v>
      </c>
      <c r="L10346" s="158" t="str">
        <f t="shared" si="968"/>
        <v>EURCAD45503</v>
      </c>
      <c r="M10346" s="160">
        <f t="shared" si="972"/>
        <v>45503</v>
      </c>
      <c r="N10346" s="158">
        <v>1</v>
      </c>
      <c r="O10346" s="158">
        <v>1.4996</v>
      </c>
      <c r="P10346" s="161">
        <f t="shared" si="969"/>
        <v>1.4996</v>
      </c>
    </row>
    <row r="10347" spans="9:16" x14ac:dyDescent="0.2">
      <c r="I10347" s="158">
        <f t="shared" si="973"/>
        <v>25</v>
      </c>
      <c r="J10347" s="158" t="str">
        <f t="shared" si="970"/>
        <v>EUR</v>
      </c>
      <c r="K10347" s="158" t="str">
        <f t="shared" si="971"/>
        <v>CAD</v>
      </c>
      <c r="L10347" s="158" t="str">
        <f t="shared" si="968"/>
        <v>EURCAD45504</v>
      </c>
      <c r="M10347" s="160">
        <f t="shared" si="972"/>
        <v>45504</v>
      </c>
      <c r="N10347" s="158">
        <v>1</v>
      </c>
      <c r="O10347" s="158">
        <v>1.4977</v>
      </c>
      <c r="P10347" s="161">
        <f t="shared" si="969"/>
        <v>1.4977</v>
      </c>
    </row>
    <row r="10348" spans="9:16" x14ac:dyDescent="0.2">
      <c r="I10348" s="158">
        <f t="shared" si="973"/>
        <v>25</v>
      </c>
      <c r="J10348" s="158" t="str">
        <f t="shared" si="970"/>
        <v>EUR</v>
      </c>
      <c r="K10348" s="158" t="str">
        <f t="shared" si="971"/>
        <v>CAD</v>
      </c>
      <c r="L10348" s="158" t="str">
        <f t="shared" si="968"/>
        <v>EURCAD45505</v>
      </c>
      <c r="M10348" s="160">
        <f t="shared" si="972"/>
        <v>45505</v>
      </c>
      <c r="N10348" s="158">
        <v>1</v>
      </c>
      <c r="O10348" s="158">
        <v>1.4912000000000001</v>
      </c>
      <c r="P10348" s="161">
        <f t="shared" si="969"/>
        <v>1.4912000000000001</v>
      </c>
    </row>
    <row r="10349" spans="9:16" x14ac:dyDescent="0.2">
      <c r="I10349" s="158">
        <f t="shared" si="973"/>
        <v>25</v>
      </c>
      <c r="J10349" s="158" t="str">
        <f t="shared" si="970"/>
        <v>EUR</v>
      </c>
      <c r="K10349" s="158" t="str">
        <f t="shared" si="971"/>
        <v>CAD</v>
      </c>
      <c r="L10349" s="158" t="str">
        <f t="shared" si="968"/>
        <v>EURCAD45506</v>
      </c>
      <c r="M10349" s="160">
        <f t="shared" si="972"/>
        <v>45506</v>
      </c>
      <c r="N10349" s="158">
        <v>1</v>
      </c>
      <c r="O10349" s="158">
        <v>1.5035000000000001</v>
      </c>
      <c r="P10349" s="161">
        <f t="shared" si="969"/>
        <v>1.5035000000000001</v>
      </c>
    </row>
    <row r="10350" spans="9:16" x14ac:dyDescent="0.2">
      <c r="I10350" s="158">
        <f t="shared" si="973"/>
        <v>25</v>
      </c>
      <c r="J10350" s="158" t="str">
        <f t="shared" si="970"/>
        <v>EUR</v>
      </c>
      <c r="K10350" s="158" t="str">
        <f t="shared" si="971"/>
        <v>CAD</v>
      </c>
      <c r="L10350" s="158" t="str">
        <f t="shared" si="968"/>
        <v>EURCAD45507</v>
      </c>
      <c r="M10350" s="160">
        <f t="shared" si="972"/>
        <v>45507</v>
      </c>
      <c r="N10350" s="158">
        <v>1</v>
      </c>
      <c r="O10350" s="158">
        <v>1.5035000000000001</v>
      </c>
      <c r="P10350" s="161">
        <f t="shared" si="969"/>
        <v>1.5035000000000001</v>
      </c>
    </row>
    <row r="10351" spans="9:16" x14ac:dyDescent="0.2">
      <c r="I10351" s="158">
        <f t="shared" si="973"/>
        <v>25</v>
      </c>
      <c r="J10351" s="158" t="str">
        <f t="shared" si="970"/>
        <v>EUR</v>
      </c>
      <c r="K10351" s="158" t="str">
        <f t="shared" si="971"/>
        <v>CAD</v>
      </c>
      <c r="L10351" s="158" t="str">
        <f t="shared" si="968"/>
        <v>EURCAD45508</v>
      </c>
      <c r="M10351" s="160">
        <f t="shared" si="972"/>
        <v>45508</v>
      </c>
      <c r="N10351" s="158">
        <v>1</v>
      </c>
      <c r="O10351" s="158">
        <v>1.5035000000000001</v>
      </c>
      <c r="P10351" s="161">
        <f t="shared" si="969"/>
        <v>1.5035000000000001</v>
      </c>
    </row>
    <row r="10352" spans="9:16" x14ac:dyDescent="0.2">
      <c r="I10352" s="158">
        <f t="shared" si="973"/>
        <v>25</v>
      </c>
      <c r="J10352" s="158" t="str">
        <f t="shared" si="970"/>
        <v>EUR</v>
      </c>
      <c r="K10352" s="158" t="str">
        <f t="shared" si="971"/>
        <v>CAD</v>
      </c>
      <c r="L10352" s="158" t="str">
        <f t="shared" si="968"/>
        <v>EURCAD45509</v>
      </c>
      <c r="M10352" s="160">
        <f t="shared" si="972"/>
        <v>45509</v>
      </c>
      <c r="N10352" s="158">
        <v>1</v>
      </c>
      <c r="O10352" s="158">
        <v>1.5187999999999999</v>
      </c>
      <c r="P10352" s="161">
        <f t="shared" si="969"/>
        <v>1.5187999999999999</v>
      </c>
    </row>
    <row r="10353" spans="9:16" x14ac:dyDescent="0.2">
      <c r="I10353" s="158">
        <f t="shared" si="973"/>
        <v>25</v>
      </c>
      <c r="J10353" s="158" t="str">
        <f t="shared" si="970"/>
        <v>EUR</v>
      </c>
      <c r="K10353" s="158" t="str">
        <f t="shared" si="971"/>
        <v>CAD</v>
      </c>
      <c r="L10353" s="158" t="str">
        <f t="shared" si="968"/>
        <v>EURCAD45510</v>
      </c>
      <c r="M10353" s="160">
        <f t="shared" si="972"/>
        <v>45510</v>
      </c>
      <c r="N10353" s="158">
        <v>1</v>
      </c>
      <c r="O10353" s="158">
        <v>1.5097</v>
      </c>
      <c r="P10353" s="161">
        <f t="shared" si="969"/>
        <v>1.5097</v>
      </c>
    </row>
    <row r="10354" spans="9:16" x14ac:dyDescent="0.2">
      <c r="I10354" s="158">
        <f t="shared" si="973"/>
        <v>25</v>
      </c>
      <c r="J10354" s="158" t="str">
        <f t="shared" si="970"/>
        <v>EUR</v>
      </c>
      <c r="K10354" s="158" t="str">
        <f t="shared" si="971"/>
        <v>CAD</v>
      </c>
      <c r="L10354" s="158" t="str">
        <f t="shared" si="968"/>
        <v>EURCAD45511</v>
      </c>
      <c r="M10354" s="160">
        <f t="shared" si="972"/>
        <v>45511</v>
      </c>
      <c r="N10354" s="158">
        <v>1</v>
      </c>
      <c r="O10354" s="158">
        <v>1.5009999999999999</v>
      </c>
      <c r="P10354" s="161">
        <f t="shared" si="969"/>
        <v>1.5009999999999999</v>
      </c>
    </row>
    <row r="10355" spans="9:16" x14ac:dyDescent="0.2">
      <c r="I10355" s="158">
        <f t="shared" si="973"/>
        <v>25</v>
      </c>
      <c r="J10355" s="158" t="str">
        <f t="shared" si="970"/>
        <v>EUR</v>
      </c>
      <c r="K10355" s="158" t="str">
        <f t="shared" si="971"/>
        <v>CAD</v>
      </c>
      <c r="L10355" s="158" t="str">
        <f t="shared" si="968"/>
        <v>EURCAD45512</v>
      </c>
      <c r="M10355" s="160">
        <f t="shared" si="972"/>
        <v>45512</v>
      </c>
      <c r="N10355" s="158">
        <v>1</v>
      </c>
      <c r="O10355" s="158">
        <v>1.5021</v>
      </c>
      <c r="P10355" s="161">
        <f t="shared" si="969"/>
        <v>1.5021</v>
      </c>
    </row>
    <row r="10356" spans="9:16" x14ac:dyDescent="0.2">
      <c r="I10356" s="158">
        <f t="shared" si="973"/>
        <v>25</v>
      </c>
      <c r="J10356" s="158" t="str">
        <f t="shared" si="970"/>
        <v>EUR</v>
      </c>
      <c r="K10356" s="158" t="str">
        <f t="shared" si="971"/>
        <v>CAD</v>
      </c>
      <c r="L10356" s="158" t="str">
        <f t="shared" si="968"/>
        <v>EURCAD45513</v>
      </c>
      <c r="M10356" s="160">
        <f t="shared" si="972"/>
        <v>45513</v>
      </c>
      <c r="N10356" s="158">
        <v>1</v>
      </c>
      <c r="O10356" s="158">
        <v>1.5006999999999999</v>
      </c>
      <c r="P10356" s="161">
        <f t="shared" si="969"/>
        <v>1.5006999999999999</v>
      </c>
    </row>
    <row r="10357" spans="9:16" x14ac:dyDescent="0.2">
      <c r="I10357" s="158">
        <f t="shared" si="973"/>
        <v>25</v>
      </c>
      <c r="J10357" s="158" t="str">
        <f t="shared" si="970"/>
        <v>EUR</v>
      </c>
      <c r="K10357" s="158" t="str">
        <f t="shared" si="971"/>
        <v>CAD</v>
      </c>
      <c r="L10357" s="158" t="str">
        <f t="shared" si="968"/>
        <v>EURCAD45514</v>
      </c>
      <c r="M10357" s="160">
        <f t="shared" si="972"/>
        <v>45514</v>
      </c>
      <c r="N10357" s="158">
        <v>1</v>
      </c>
      <c r="O10357" s="158">
        <v>1.5006999999999999</v>
      </c>
      <c r="P10357" s="161">
        <f t="shared" si="969"/>
        <v>1.5006999999999999</v>
      </c>
    </row>
    <row r="10358" spans="9:16" x14ac:dyDescent="0.2">
      <c r="I10358" s="158">
        <f t="shared" si="973"/>
        <v>25</v>
      </c>
      <c r="J10358" s="158" t="str">
        <f t="shared" si="970"/>
        <v>EUR</v>
      </c>
      <c r="K10358" s="158" t="str">
        <f t="shared" si="971"/>
        <v>CAD</v>
      </c>
      <c r="L10358" s="158" t="str">
        <f t="shared" si="968"/>
        <v>EURCAD45515</v>
      </c>
      <c r="M10358" s="160">
        <f t="shared" si="972"/>
        <v>45515</v>
      </c>
      <c r="N10358" s="158">
        <v>1</v>
      </c>
      <c r="O10358" s="158">
        <v>1.5006999999999999</v>
      </c>
      <c r="P10358" s="161">
        <f t="shared" si="969"/>
        <v>1.5006999999999999</v>
      </c>
    </row>
    <row r="10359" spans="9:16" x14ac:dyDescent="0.2">
      <c r="I10359" s="158">
        <f t="shared" si="973"/>
        <v>25</v>
      </c>
      <c r="J10359" s="158" t="str">
        <f t="shared" si="970"/>
        <v>EUR</v>
      </c>
      <c r="K10359" s="158" t="str">
        <f t="shared" si="971"/>
        <v>CAD</v>
      </c>
      <c r="L10359" s="158" t="str">
        <f t="shared" si="968"/>
        <v>EURCAD45516</v>
      </c>
      <c r="M10359" s="160">
        <f t="shared" si="972"/>
        <v>45516</v>
      </c>
      <c r="N10359" s="158">
        <v>1</v>
      </c>
      <c r="O10359" s="158">
        <v>1.4998</v>
      </c>
      <c r="P10359" s="161">
        <f t="shared" si="969"/>
        <v>1.4998</v>
      </c>
    </row>
    <row r="10360" spans="9:16" x14ac:dyDescent="0.2">
      <c r="I10360" s="158">
        <f t="shared" si="973"/>
        <v>25</v>
      </c>
      <c r="J10360" s="158" t="str">
        <f t="shared" si="970"/>
        <v>EUR</v>
      </c>
      <c r="K10360" s="158" t="str">
        <f t="shared" si="971"/>
        <v>CAD</v>
      </c>
      <c r="L10360" s="158" t="str">
        <f t="shared" si="968"/>
        <v>EURCAD45517</v>
      </c>
      <c r="M10360" s="160">
        <f t="shared" si="972"/>
        <v>45517</v>
      </c>
      <c r="N10360" s="158">
        <v>1</v>
      </c>
      <c r="O10360" s="158">
        <v>1.5014000000000001</v>
      </c>
      <c r="P10360" s="161">
        <f t="shared" si="969"/>
        <v>1.5014000000000001</v>
      </c>
    </row>
    <row r="10361" spans="9:16" x14ac:dyDescent="0.2">
      <c r="I10361" s="158">
        <f t="shared" si="973"/>
        <v>25</v>
      </c>
      <c r="J10361" s="158" t="str">
        <f t="shared" si="970"/>
        <v>EUR</v>
      </c>
      <c r="K10361" s="158" t="str">
        <f t="shared" si="971"/>
        <v>CAD</v>
      </c>
      <c r="L10361" s="158" t="str">
        <f t="shared" si="968"/>
        <v>EURCAD45518</v>
      </c>
      <c r="M10361" s="160">
        <f t="shared" si="972"/>
        <v>45518</v>
      </c>
      <c r="N10361" s="158">
        <v>1</v>
      </c>
      <c r="O10361" s="158">
        <v>1.5115000000000001</v>
      </c>
      <c r="P10361" s="161">
        <f t="shared" si="969"/>
        <v>1.5115000000000001</v>
      </c>
    </row>
    <row r="10362" spans="9:16" x14ac:dyDescent="0.2">
      <c r="I10362" s="158">
        <f t="shared" si="973"/>
        <v>25</v>
      </c>
      <c r="J10362" s="158" t="str">
        <f t="shared" si="970"/>
        <v>EUR</v>
      </c>
      <c r="K10362" s="158" t="str">
        <f t="shared" si="971"/>
        <v>CAD</v>
      </c>
      <c r="L10362" s="158" t="str">
        <f t="shared" si="968"/>
        <v>EURCAD45519</v>
      </c>
      <c r="M10362" s="160">
        <f t="shared" si="972"/>
        <v>45519</v>
      </c>
      <c r="N10362" s="158">
        <v>1</v>
      </c>
      <c r="O10362" s="158">
        <v>1.5089999999999999</v>
      </c>
      <c r="P10362" s="161">
        <f t="shared" si="969"/>
        <v>1.5089999999999999</v>
      </c>
    </row>
    <row r="10363" spans="9:16" x14ac:dyDescent="0.2">
      <c r="I10363" s="158">
        <f t="shared" si="973"/>
        <v>25</v>
      </c>
      <c r="J10363" s="158" t="str">
        <f t="shared" si="970"/>
        <v>EUR</v>
      </c>
      <c r="K10363" s="158" t="str">
        <f t="shared" si="971"/>
        <v>CAD</v>
      </c>
      <c r="L10363" s="158" t="str">
        <f t="shared" si="968"/>
        <v>EURCAD45520</v>
      </c>
      <c r="M10363" s="160">
        <f t="shared" si="972"/>
        <v>45520</v>
      </c>
      <c r="N10363" s="158">
        <v>1</v>
      </c>
      <c r="O10363" s="158">
        <v>1.5095000000000001</v>
      </c>
      <c r="P10363" s="161">
        <f t="shared" si="969"/>
        <v>1.5095000000000001</v>
      </c>
    </row>
    <row r="10364" spans="9:16" x14ac:dyDescent="0.2">
      <c r="I10364" s="158">
        <f t="shared" si="973"/>
        <v>25</v>
      </c>
      <c r="J10364" s="158" t="str">
        <f t="shared" si="970"/>
        <v>EUR</v>
      </c>
      <c r="K10364" s="158" t="str">
        <f t="shared" si="971"/>
        <v>CAD</v>
      </c>
      <c r="L10364" s="158" t="str">
        <f t="shared" si="968"/>
        <v>EURCAD45521</v>
      </c>
      <c r="M10364" s="160">
        <f t="shared" si="972"/>
        <v>45521</v>
      </c>
      <c r="N10364" s="158">
        <v>1</v>
      </c>
      <c r="O10364" s="158">
        <v>1.5095000000000001</v>
      </c>
      <c r="P10364" s="161">
        <f t="shared" si="969"/>
        <v>1.5095000000000001</v>
      </c>
    </row>
    <row r="10365" spans="9:16" x14ac:dyDescent="0.2">
      <c r="I10365" s="158">
        <f t="shared" si="973"/>
        <v>25</v>
      </c>
      <c r="J10365" s="158" t="str">
        <f t="shared" si="970"/>
        <v>EUR</v>
      </c>
      <c r="K10365" s="158" t="str">
        <f t="shared" si="971"/>
        <v>CAD</v>
      </c>
      <c r="L10365" s="158" t="str">
        <f t="shared" si="968"/>
        <v>EURCAD45522</v>
      </c>
      <c r="M10365" s="160">
        <f t="shared" si="972"/>
        <v>45522</v>
      </c>
      <c r="N10365" s="158">
        <v>1</v>
      </c>
      <c r="O10365" s="158">
        <v>1.5095000000000001</v>
      </c>
      <c r="P10365" s="161">
        <f t="shared" si="969"/>
        <v>1.5095000000000001</v>
      </c>
    </row>
    <row r="10366" spans="9:16" x14ac:dyDescent="0.2">
      <c r="I10366" s="158">
        <f t="shared" si="973"/>
        <v>25</v>
      </c>
      <c r="J10366" s="158" t="str">
        <f t="shared" si="970"/>
        <v>EUR</v>
      </c>
      <c r="K10366" s="158" t="str">
        <f t="shared" si="971"/>
        <v>CAD</v>
      </c>
      <c r="L10366" s="158" t="str">
        <f t="shared" si="968"/>
        <v>EURCAD45523</v>
      </c>
      <c r="M10366" s="160">
        <f t="shared" si="972"/>
        <v>45523</v>
      </c>
      <c r="N10366" s="158">
        <v>1</v>
      </c>
      <c r="O10366" s="158">
        <v>1.5098</v>
      </c>
      <c r="P10366" s="161">
        <f t="shared" si="969"/>
        <v>1.5098</v>
      </c>
    </row>
    <row r="10367" spans="9:16" x14ac:dyDescent="0.2">
      <c r="I10367" s="158">
        <f t="shared" si="973"/>
        <v>25</v>
      </c>
      <c r="J10367" s="158" t="str">
        <f t="shared" si="970"/>
        <v>EUR</v>
      </c>
      <c r="K10367" s="158" t="str">
        <f t="shared" si="971"/>
        <v>CAD</v>
      </c>
      <c r="L10367" s="158" t="str">
        <f t="shared" si="968"/>
        <v>EURCAD45524</v>
      </c>
      <c r="M10367" s="160">
        <f t="shared" si="972"/>
        <v>45524</v>
      </c>
      <c r="N10367" s="158">
        <v>1</v>
      </c>
      <c r="O10367" s="158">
        <v>1.5085</v>
      </c>
      <c r="P10367" s="161">
        <f t="shared" si="969"/>
        <v>1.5085</v>
      </c>
    </row>
    <row r="10368" spans="9:16" x14ac:dyDescent="0.2">
      <c r="I10368" s="158">
        <f t="shared" si="973"/>
        <v>25</v>
      </c>
      <c r="J10368" s="158" t="str">
        <f t="shared" si="970"/>
        <v>EUR</v>
      </c>
      <c r="K10368" s="158" t="str">
        <f t="shared" si="971"/>
        <v>CAD</v>
      </c>
      <c r="L10368" s="158" t="str">
        <f t="shared" si="968"/>
        <v>EURCAD45525</v>
      </c>
      <c r="M10368" s="160">
        <f t="shared" si="972"/>
        <v>45525</v>
      </c>
      <c r="N10368" s="158">
        <v>1</v>
      </c>
      <c r="O10368" s="158">
        <v>1.5117</v>
      </c>
      <c r="P10368" s="161">
        <f t="shared" si="969"/>
        <v>1.5117</v>
      </c>
    </row>
    <row r="10369" spans="9:16" x14ac:dyDescent="0.2">
      <c r="I10369" s="158">
        <f t="shared" si="973"/>
        <v>25</v>
      </c>
      <c r="J10369" s="158" t="str">
        <f t="shared" si="970"/>
        <v>EUR</v>
      </c>
      <c r="K10369" s="158" t="str">
        <f t="shared" si="971"/>
        <v>CAD</v>
      </c>
      <c r="L10369" s="158" t="str">
        <f t="shared" si="968"/>
        <v>EURCAD45526</v>
      </c>
      <c r="M10369" s="160">
        <f t="shared" si="972"/>
        <v>45526</v>
      </c>
      <c r="N10369" s="158">
        <v>1</v>
      </c>
      <c r="O10369" s="158">
        <v>1.5129999999999999</v>
      </c>
      <c r="P10369" s="161">
        <f t="shared" si="969"/>
        <v>1.5129999999999999</v>
      </c>
    </row>
    <row r="10370" spans="9:16" x14ac:dyDescent="0.2">
      <c r="I10370" s="158">
        <f t="shared" si="973"/>
        <v>25</v>
      </c>
      <c r="J10370" s="158" t="str">
        <f t="shared" si="970"/>
        <v>EUR</v>
      </c>
      <c r="K10370" s="158" t="str">
        <f t="shared" si="971"/>
        <v>CAD</v>
      </c>
      <c r="L10370" s="158" t="str">
        <f t="shared" si="968"/>
        <v>EURCAD45527</v>
      </c>
      <c r="M10370" s="160">
        <f t="shared" si="972"/>
        <v>45527</v>
      </c>
      <c r="N10370" s="158">
        <v>1</v>
      </c>
      <c r="O10370" s="158">
        <v>1.5105999999999999</v>
      </c>
      <c r="P10370" s="161">
        <f t="shared" si="969"/>
        <v>1.5105999999999999</v>
      </c>
    </row>
    <row r="10371" spans="9:16" x14ac:dyDescent="0.2">
      <c r="I10371" s="158">
        <f t="shared" si="973"/>
        <v>25</v>
      </c>
      <c r="J10371" s="158" t="str">
        <f t="shared" si="970"/>
        <v>EUR</v>
      </c>
      <c r="K10371" s="158" t="str">
        <f t="shared" si="971"/>
        <v>CAD</v>
      </c>
      <c r="L10371" s="158" t="str">
        <f t="shared" ref="L10371:L10434" si="974">J10371&amp;K10371&amp;M10371</f>
        <v>EURCAD45528</v>
      </c>
      <c r="M10371" s="160">
        <f t="shared" si="972"/>
        <v>45528</v>
      </c>
      <c r="N10371" s="158">
        <v>1</v>
      </c>
      <c r="O10371" s="158">
        <v>1.5105999999999999</v>
      </c>
      <c r="P10371" s="161">
        <f t="shared" ref="P10371:P10434" si="975">ROUND(N10371*O10371,4)</f>
        <v>1.5105999999999999</v>
      </c>
    </row>
    <row r="10372" spans="9:16" x14ac:dyDescent="0.2">
      <c r="I10372" s="158">
        <f t="shared" si="973"/>
        <v>25</v>
      </c>
      <c r="J10372" s="158" t="str">
        <f t="shared" ref="J10372:J10435" si="976">VLOOKUP($I10372,$A:$C,2,FALSE)</f>
        <v>EUR</v>
      </c>
      <c r="K10372" s="158" t="str">
        <f t="shared" ref="K10372:K10435" si="977">VLOOKUP($I10372,$A:$C,3,FALSE)</f>
        <v>CAD</v>
      </c>
      <c r="L10372" s="158" t="str">
        <f t="shared" si="974"/>
        <v>EURCAD45529</v>
      </c>
      <c r="M10372" s="160">
        <f t="shared" ref="M10372:M10435" si="978">IF(I10372=I10371,M10371+1,$G$1)</f>
        <v>45529</v>
      </c>
      <c r="N10372" s="158">
        <v>1</v>
      </c>
      <c r="O10372" s="158">
        <v>1.5105999999999999</v>
      </c>
      <c r="P10372" s="161">
        <f t="shared" si="975"/>
        <v>1.5105999999999999</v>
      </c>
    </row>
    <row r="10373" spans="9:16" x14ac:dyDescent="0.2">
      <c r="I10373" s="158">
        <f t="shared" si="973"/>
        <v>25</v>
      </c>
      <c r="J10373" s="158" t="str">
        <f t="shared" si="976"/>
        <v>EUR</v>
      </c>
      <c r="K10373" s="158" t="str">
        <f t="shared" si="977"/>
        <v>CAD</v>
      </c>
      <c r="L10373" s="158" t="str">
        <f t="shared" si="974"/>
        <v>EURCAD45530</v>
      </c>
      <c r="M10373" s="160">
        <f t="shared" si="978"/>
        <v>45530</v>
      </c>
      <c r="N10373" s="158">
        <v>1</v>
      </c>
      <c r="O10373" s="158">
        <v>1.5076000000000001</v>
      </c>
      <c r="P10373" s="161">
        <f t="shared" si="975"/>
        <v>1.5076000000000001</v>
      </c>
    </row>
    <row r="10374" spans="9:16" x14ac:dyDescent="0.2">
      <c r="I10374" s="158">
        <f t="shared" si="973"/>
        <v>25</v>
      </c>
      <c r="J10374" s="158" t="str">
        <f t="shared" si="976"/>
        <v>EUR</v>
      </c>
      <c r="K10374" s="158" t="str">
        <f t="shared" si="977"/>
        <v>CAD</v>
      </c>
      <c r="L10374" s="158" t="str">
        <f t="shared" si="974"/>
        <v>EURCAD45531</v>
      </c>
      <c r="M10374" s="160">
        <f t="shared" si="978"/>
        <v>45531</v>
      </c>
      <c r="N10374" s="158">
        <v>1</v>
      </c>
      <c r="O10374" s="158">
        <v>1.5041</v>
      </c>
      <c r="P10374" s="161">
        <f t="shared" si="975"/>
        <v>1.5041</v>
      </c>
    </row>
    <row r="10375" spans="9:16" x14ac:dyDescent="0.2">
      <c r="I10375" s="158">
        <f t="shared" si="973"/>
        <v>25</v>
      </c>
      <c r="J10375" s="158" t="str">
        <f t="shared" si="976"/>
        <v>EUR</v>
      </c>
      <c r="K10375" s="158" t="str">
        <f t="shared" si="977"/>
        <v>CAD</v>
      </c>
      <c r="L10375" s="158" t="str">
        <f t="shared" si="974"/>
        <v>EURCAD45532</v>
      </c>
      <c r="M10375" s="160">
        <f t="shared" si="978"/>
        <v>45532</v>
      </c>
      <c r="N10375" s="158">
        <v>1</v>
      </c>
      <c r="O10375" s="158">
        <v>1.4982</v>
      </c>
      <c r="P10375" s="161">
        <f t="shared" si="975"/>
        <v>1.4982</v>
      </c>
    </row>
    <row r="10376" spans="9:16" x14ac:dyDescent="0.2">
      <c r="I10376" s="158">
        <f t="shared" si="973"/>
        <v>25</v>
      </c>
      <c r="J10376" s="158" t="str">
        <f t="shared" si="976"/>
        <v>EUR</v>
      </c>
      <c r="K10376" s="158" t="str">
        <f t="shared" si="977"/>
        <v>CAD</v>
      </c>
      <c r="L10376" s="158" t="str">
        <f t="shared" si="974"/>
        <v>EURCAD45533</v>
      </c>
      <c r="M10376" s="160">
        <f t="shared" si="978"/>
        <v>45533</v>
      </c>
      <c r="N10376" s="158">
        <v>1</v>
      </c>
      <c r="O10376" s="158">
        <v>1.4926999999999999</v>
      </c>
      <c r="P10376" s="161">
        <f t="shared" si="975"/>
        <v>1.4926999999999999</v>
      </c>
    </row>
    <row r="10377" spans="9:16" x14ac:dyDescent="0.2">
      <c r="I10377" s="158">
        <f t="shared" si="973"/>
        <v>25</v>
      </c>
      <c r="J10377" s="158" t="str">
        <f t="shared" si="976"/>
        <v>EUR</v>
      </c>
      <c r="K10377" s="158" t="str">
        <f t="shared" si="977"/>
        <v>CAD</v>
      </c>
      <c r="L10377" s="158" t="str">
        <f t="shared" si="974"/>
        <v>EURCAD45534</v>
      </c>
      <c r="M10377" s="160">
        <f t="shared" si="978"/>
        <v>45534</v>
      </c>
      <c r="N10377" s="158">
        <v>1</v>
      </c>
      <c r="O10377" s="158">
        <v>1.4941</v>
      </c>
      <c r="P10377" s="161">
        <f t="shared" si="975"/>
        <v>1.4941</v>
      </c>
    </row>
    <row r="10378" spans="9:16" x14ac:dyDescent="0.2">
      <c r="I10378" s="158">
        <f t="shared" si="973"/>
        <v>25</v>
      </c>
      <c r="J10378" s="158" t="str">
        <f t="shared" si="976"/>
        <v>EUR</v>
      </c>
      <c r="K10378" s="158" t="str">
        <f t="shared" si="977"/>
        <v>CAD</v>
      </c>
      <c r="L10378" s="158" t="str">
        <f t="shared" si="974"/>
        <v>EURCAD45535</v>
      </c>
      <c r="M10378" s="160">
        <f t="shared" si="978"/>
        <v>45535</v>
      </c>
      <c r="N10378" s="158">
        <v>1</v>
      </c>
      <c r="O10378" s="158">
        <v>1.4941</v>
      </c>
      <c r="P10378" s="161">
        <f t="shared" si="975"/>
        <v>1.4941</v>
      </c>
    </row>
    <row r="10379" spans="9:16" x14ac:dyDescent="0.2">
      <c r="I10379" s="158">
        <f t="shared" si="973"/>
        <v>25</v>
      </c>
      <c r="J10379" s="158" t="str">
        <f t="shared" si="976"/>
        <v>EUR</v>
      </c>
      <c r="K10379" s="158" t="str">
        <f t="shared" si="977"/>
        <v>CAD</v>
      </c>
      <c r="L10379" s="158" t="str">
        <f t="shared" si="974"/>
        <v>EURCAD45536</v>
      </c>
      <c r="M10379" s="160">
        <f t="shared" si="978"/>
        <v>45536</v>
      </c>
      <c r="N10379" s="158">
        <v>1</v>
      </c>
      <c r="O10379" s="158">
        <v>1.4941</v>
      </c>
      <c r="P10379" s="161">
        <f t="shared" si="975"/>
        <v>1.4941</v>
      </c>
    </row>
    <row r="10380" spans="9:16" x14ac:dyDescent="0.2">
      <c r="I10380" s="158">
        <f t="shared" si="973"/>
        <v>25</v>
      </c>
      <c r="J10380" s="158" t="str">
        <f t="shared" si="976"/>
        <v>EUR</v>
      </c>
      <c r="K10380" s="158" t="str">
        <f t="shared" si="977"/>
        <v>CAD</v>
      </c>
      <c r="L10380" s="158" t="str">
        <f t="shared" si="974"/>
        <v>EURCAD45537</v>
      </c>
      <c r="M10380" s="160">
        <f t="shared" si="978"/>
        <v>45537</v>
      </c>
      <c r="N10380" s="158">
        <v>1</v>
      </c>
      <c r="O10380" s="158">
        <v>1.4932000000000001</v>
      </c>
      <c r="P10380" s="161">
        <f t="shared" si="975"/>
        <v>1.4932000000000001</v>
      </c>
    </row>
    <row r="10381" spans="9:16" x14ac:dyDescent="0.2">
      <c r="I10381" s="158">
        <f t="shared" si="973"/>
        <v>25</v>
      </c>
      <c r="J10381" s="158" t="str">
        <f t="shared" si="976"/>
        <v>EUR</v>
      </c>
      <c r="K10381" s="158" t="str">
        <f t="shared" si="977"/>
        <v>CAD</v>
      </c>
      <c r="L10381" s="158" t="str">
        <f t="shared" si="974"/>
        <v>EURCAD45538</v>
      </c>
      <c r="M10381" s="160">
        <f t="shared" si="978"/>
        <v>45538</v>
      </c>
      <c r="N10381" s="158">
        <v>1</v>
      </c>
      <c r="O10381" s="158">
        <v>1.4951000000000001</v>
      </c>
      <c r="P10381" s="161">
        <f t="shared" si="975"/>
        <v>1.4951000000000001</v>
      </c>
    </row>
    <row r="10382" spans="9:16" x14ac:dyDescent="0.2">
      <c r="I10382" s="158">
        <f t="shared" si="973"/>
        <v>25</v>
      </c>
      <c r="J10382" s="158" t="str">
        <f t="shared" si="976"/>
        <v>EUR</v>
      </c>
      <c r="K10382" s="158" t="str">
        <f t="shared" si="977"/>
        <v>CAD</v>
      </c>
      <c r="L10382" s="158" t="str">
        <f t="shared" si="974"/>
        <v>EURCAD45539</v>
      </c>
      <c r="M10382" s="160">
        <f t="shared" si="978"/>
        <v>45539</v>
      </c>
      <c r="N10382" s="158">
        <v>1</v>
      </c>
      <c r="O10382" s="158">
        <v>1.498</v>
      </c>
      <c r="P10382" s="161">
        <f t="shared" si="975"/>
        <v>1.498</v>
      </c>
    </row>
    <row r="10383" spans="9:16" x14ac:dyDescent="0.2">
      <c r="I10383" s="158">
        <f t="shared" si="973"/>
        <v>25</v>
      </c>
      <c r="J10383" s="158" t="str">
        <f t="shared" si="976"/>
        <v>EUR</v>
      </c>
      <c r="K10383" s="158" t="str">
        <f t="shared" si="977"/>
        <v>CAD</v>
      </c>
      <c r="L10383" s="158" t="str">
        <f t="shared" si="974"/>
        <v>EURCAD45540</v>
      </c>
      <c r="M10383" s="160">
        <f t="shared" si="978"/>
        <v>45540</v>
      </c>
      <c r="N10383" s="158">
        <v>1</v>
      </c>
      <c r="O10383" s="158">
        <v>1.4996</v>
      </c>
      <c r="P10383" s="161">
        <f t="shared" si="975"/>
        <v>1.4996</v>
      </c>
    </row>
    <row r="10384" spans="9:16" x14ac:dyDescent="0.2">
      <c r="I10384" s="158">
        <f t="shared" si="973"/>
        <v>25</v>
      </c>
      <c r="J10384" s="158" t="str">
        <f t="shared" si="976"/>
        <v>EUR</v>
      </c>
      <c r="K10384" s="158" t="str">
        <f t="shared" si="977"/>
        <v>CAD</v>
      </c>
      <c r="L10384" s="158" t="str">
        <f t="shared" si="974"/>
        <v>EURCAD45541</v>
      </c>
      <c r="M10384" s="160">
        <f t="shared" si="978"/>
        <v>45541</v>
      </c>
      <c r="N10384" s="158">
        <v>1</v>
      </c>
      <c r="O10384" s="158">
        <v>1.4984</v>
      </c>
      <c r="P10384" s="161">
        <f t="shared" si="975"/>
        <v>1.4984</v>
      </c>
    </row>
    <row r="10385" spans="9:16" x14ac:dyDescent="0.2">
      <c r="I10385" s="158">
        <f t="shared" si="973"/>
        <v>25</v>
      </c>
      <c r="J10385" s="158" t="str">
        <f t="shared" si="976"/>
        <v>EUR</v>
      </c>
      <c r="K10385" s="158" t="str">
        <f t="shared" si="977"/>
        <v>CAD</v>
      </c>
      <c r="L10385" s="158" t="str">
        <f t="shared" si="974"/>
        <v>EURCAD45542</v>
      </c>
      <c r="M10385" s="160">
        <f t="shared" si="978"/>
        <v>45542</v>
      </c>
      <c r="N10385" s="158">
        <v>1</v>
      </c>
      <c r="O10385" s="158">
        <v>1.4984</v>
      </c>
      <c r="P10385" s="161">
        <f t="shared" si="975"/>
        <v>1.4984</v>
      </c>
    </row>
    <row r="10386" spans="9:16" x14ac:dyDescent="0.2">
      <c r="I10386" s="158">
        <f t="shared" si="973"/>
        <v>25</v>
      </c>
      <c r="J10386" s="158" t="str">
        <f t="shared" si="976"/>
        <v>EUR</v>
      </c>
      <c r="K10386" s="158" t="str">
        <f t="shared" si="977"/>
        <v>CAD</v>
      </c>
      <c r="L10386" s="158" t="str">
        <f t="shared" si="974"/>
        <v>EURCAD45543</v>
      </c>
      <c r="M10386" s="160">
        <f t="shared" si="978"/>
        <v>45543</v>
      </c>
      <c r="N10386" s="158">
        <v>1</v>
      </c>
      <c r="O10386" s="158">
        <v>1.4984</v>
      </c>
      <c r="P10386" s="161">
        <f t="shared" si="975"/>
        <v>1.4984</v>
      </c>
    </row>
    <row r="10387" spans="9:16" x14ac:dyDescent="0.2">
      <c r="I10387" s="158">
        <f t="shared" si="973"/>
        <v>25</v>
      </c>
      <c r="J10387" s="158" t="str">
        <f t="shared" si="976"/>
        <v>EUR</v>
      </c>
      <c r="K10387" s="158" t="str">
        <f t="shared" si="977"/>
        <v>CAD</v>
      </c>
      <c r="L10387" s="158" t="str">
        <f t="shared" si="974"/>
        <v>EURCAD45544</v>
      </c>
      <c r="M10387" s="160">
        <f t="shared" si="978"/>
        <v>45544</v>
      </c>
      <c r="N10387" s="158">
        <v>1</v>
      </c>
      <c r="O10387" s="158">
        <v>1.4979</v>
      </c>
      <c r="P10387" s="161">
        <f t="shared" si="975"/>
        <v>1.4979</v>
      </c>
    </row>
    <row r="10388" spans="9:16" x14ac:dyDescent="0.2">
      <c r="I10388" s="158">
        <f t="shared" si="973"/>
        <v>25</v>
      </c>
      <c r="J10388" s="158" t="str">
        <f t="shared" si="976"/>
        <v>EUR</v>
      </c>
      <c r="K10388" s="158" t="str">
        <f t="shared" si="977"/>
        <v>CAD</v>
      </c>
      <c r="L10388" s="158" t="str">
        <f t="shared" si="974"/>
        <v>EURCAD45545</v>
      </c>
      <c r="M10388" s="160">
        <f t="shared" si="978"/>
        <v>45545</v>
      </c>
      <c r="N10388" s="158">
        <v>1</v>
      </c>
      <c r="O10388" s="158">
        <v>1.4973000000000001</v>
      </c>
      <c r="P10388" s="161">
        <f t="shared" si="975"/>
        <v>1.4973000000000001</v>
      </c>
    </row>
    <row r="10389" spans="9:16" x14ac:dyDescent="0.2">
      <c r="I10389" s="158">
        <f t="shared" si="973"/>
        <v>25</v>
      </c>
      <c r="J10389" s="158" t="str">
        <f t="shared" si="976"/>
        <v>EUR</v>
      </c>
      <c r="K10389" s="158" t="str">
        <f t="shared" si="977"/>
        <v>CAD</v>
      </c>
      <c r="L10389" s="158" t="str">
        <f t="shared" si="974"/>
        <v>EURCAD45546</v>
      </c>
      <c r="M10389" s="160">
        <f t="shared" si="978"/>
        <v>45546</v>
      </c>
      <c r="N10389" s="158">
        <v>1</v>
      </c>
      <c r="O10389" s="158">
        <v>1.4997</v>
      </c>
      <c r="P10389" s="161">
        <f t="shared" si="975"/>
        <v>1.4997</v>
      </c>
    </row>
    <row r="10390" spans="9:16" x14ac:dyDescent="0.2">
      <c r="I10390" s="158">
        <f t="shared" si="973"/>
        <v>25</v>
      </c>
      <c r="J10390" s="158" t="str">
        <f t="shared" si="976"/>
        <v>EUR</v>
      </c>
      <c r="K10390" s="158" t="str">
        <f t="shared" si="977"/>
        <v>CAD</v>
      </c>
      <c r="L10390" s="158" t="str">
        <f t="shared" si="974"/>
        <v>EURCAD45547</v>
      </c>
      <c r="M10390" s="160">
        <f t="shared" si="978"/>
        <v>45547</v>
      </c>
      <c r="N10390" s="158">
        <v>1</v>
      </c>
      <c r="O10390" s="158">
        <v>1.4964</v>
      </c>
      <c r="P10390" s="161">
        <f t="shared" si="975"/>
        <v>1.4964</v>
      </c>
    </row>
    <row r="10391" spans="9:16" x14ac:dyDescent="0.2">
      <c r="I10391" s="158">
        <f t="shared" si="973"/>
        <v>25</v>
      </c>
      <c r="J10391" s="158" t="str">
        <f t="shared" si="976"/>
        <v>EUR</v>
      </c>
      <c r="K10391" s="158" t="str">
        <f t="shared" si="977"/>
        <v>CAD</v>
      </c>
      <c r="L10391" s="158" t="str">
        <f t="shared" si="974"/>
        <v>EURCAD45548</v>
      </c>
      <c r="M10391" s="160">
        <f t="shared" si="978"/>
        <v>45548</v>
      </c>
      <c r="N10391" s="158">
        <v>1</v>
      </c>
      <c r="O10391" s="158">
        <v>1.5061</v>
      </c>
      <c r="P10391" s="161">
        <f t="shared" si="975"/>
        <v>1.5061</v>
      </c>
    </row>
    <row r="10392" spans="9:16" x14ac:dyDescent="0.2">
      <c r="I10392" s="158">
        <f t="shared" si="973"/>
        <v>25</v>
      </c>
      <c r="J10392" s="158" t="str">
        <f t="shared" si="976"/>
        <v>EUR</v>
      </c>
      <c r="K10392" s="158" t="str">
        <f t="shared" si="977"/>
        <v>CAD</v>
      </c>
      <c r="L10392" s="158" t="str">
        <f t="shared" si="974"/>
        <v>EURCAD45549</v>
      </c>
      <c r="M10392" s="160">
        <f t="shared" si="978"/>
        <v>45549</v>
      </c>
      <c r="N10392" s="158">
        <v>1</v>
      </c>
      <c r="O10392" s="158">
        <v>1.5061</v>
      </c>
      <c r="P10392" s="161">
        <f t="shared" si="975"/>
        <v>1.5061</v>
      </c>
    </row>
    <row r="10393" spans="9:16" x14ac:dyDescent="0.2">
      <c r="I10393" s="158">
        <f t="shared" si="973"/>
        <v>25</v>
      </c>
      <c r="J10393" s="158" t="str">
        <f t="shared" si="976"/>
        <v>EUR</v>
      </c>
      <c r="K10393" s="158" t="str">
        <f t="shared" si="977"/>
        <v>CAD</v>
      </c>
      <c r="L10393" s="158" t="str">
        <f t="shared" si="974"/>
        <v>EURCAD45550</v>
      </c>
      <c r="M10393" s="160">
        <f t="shared" si="978"/>
        <v>45550</v>
      </c>
      <c r="N10393" s="158">
        <v>1</v>
      </c>
      <c r="O10393" s="158">
        <v>1.5061</v>
      </c>
      <c r="P10393" s="161">
        <f t="shared" si="975"/>
        <v>1.5061</v>
      </c>
    </row>
    <row r="10394" spans="9:16" x14ac:dyDescent="0.2">
      <c r="I10394" s="158">
        <f t="shared" si="973"/>
        <v>25</v>
      </c>
      <c r="J10394" s="158" t="str">
        <f t="shared" si="976"/>
        <v>EUR</v>
      </c>
      <c r="K10394" s="158" t="str">
        <f t="shared" si="977"/>
        <v>CAD</v>
      </c>
      <c r="L10394" s="158" t="str">
        <f t="shared" si="974"/>
        <v>EURCAD45551</v>
      </c>
      <c r="M10394" s="160">
        <f t="shared" si="978"/>
        <v>45551</v>
      </c>
      <c r="N10394" s="158">
        <v>1</v>
      </c>
      <c r="O10394" s="158">
        <v>1.5108999999999999</v>
      </c>
      <c r="P10394" s="161">
        <f t="shared" si="975"/>
        <v>1.5108999999999999</v>
      </c>
    </row>
    <row r="10395" spans="9:16" x14ac:dyDescent="0.2">
      <c r="I10395" s="158">
        <f t="shared" si="973"/>
        <v>25</v>
      </c>
      <c r="J10395" s="158" t="str">
        <f t="shared" si="976"/>
        <v>EUR</v>
      </c>
      <c r="K10395" s="158" t="str">
        <f t="shared" si="977"/>
        <v>CAD</v>
      </c>
      <c r="L10395" s="158" t="str">
        <f t="shared" si="974"/>
        <v>EURCAD45552</v>
      </c>
      <c r="M10395" s="160">
        <f t="shared" si="978"/>
        <v>45552</v>
      </c>
      <c r="N10395" s="158">
        <v>1</v>
      </c>
      <c r="O10395" s="158">
        <v>1.5134000000000001</v>
      </c>
      <c r="P10395" s="161">
        <f t="shared" si="975"/>
        <v>1.5134000000000001</v>
      </c>
    </row>
    <row r="10396" spans="9:16" x14ac:dyDescent="0.2">
      <c r="I10396" s="158">
        <f t="shared" si="973"/>
        <v>25</v>
      </c>
      <c r="J10396" s="158" t="str">
        <f t="shared" si="976"/>
        <v>EUR</v>
      </c>
      <c r="K10396" s="158" t="str">
        <f t="shared" si="977"/>
        <v>CAD</v>
      </c>
      <c r="L10396" s="158" t="str">
        <f t="shared" si="974"/>
        <v>EURCAD45553</v>
      </c>
      <c r="M10396" s="160">
        <f t="shared" si="978"/>
        <v>45553</v>
      </c>
      <c r="N10396" s="158">
        <v>1</v>
      </c>
      <c r="O10396" s="158">
        <v>1.5117</v>
      </c>
      <c r="P10396" s="161">
        <f t="shared" si="975"/>
        <v>1.5117</v>
      </c>
    </row>
    <row r="10397" spans="9:16" x14ac:dyDescent="0.2">
      <c r="I10397" s="158">
        <f t="shared" si="973"/>
        <v>25</v>
      </c>
      <c r="J10397" s="158" t="str">
        <f t="shared" si="976"/>
        <v>EUR</v>
      </c>
      <c r="K10397" s="158" t="str">
        <f t="shared" si="977"/>
        <v>CAD</v>
      </c>
      <c r="L10397" s="158" t="str">
        <f t="shared" si="974"/>
        <v>EURCAD45554</v>
      </c>
      <c r="M10397" s="160">
        <f t="shared" si="978"/>
        <v>45554</v>
      </c>
      <c r="N10397" s="158">
        <v>1</v>
      </c>
      <c r="O10397" s="158">
        <v>1.5109999999999999</v>
      </c>
      <c r="P10397" s="161">
        <f t="shared" si="975"/>
        <v>1.5109999999999999</v>
      </c>
    </row>
    <row r="10398" spans="9:16" x14ac:dyDescent="0.2">
      <c r="I10398" s="158">
        <f t="shared" si="973"/>
        <v>25</v>
      </c>
      <c r="J10398" s="158" t="str">
        <f t="shared" si="976"/>
        <v>EUR</v>
      </c>
      <c r="K10398" s="158" t="str">
        <f t="shared" si="977"/>
        <v>CAD</v>
      </c>
      <c r="L10398" s="158" t="str">
        <f t="shared" si="974"/>
        <v>EURCAD45555</v>
      </c>
      <c r="M10398" s="160">
        <f t="shared" si="978"/>
        <v>45555</v>
      </c>
      <c r="N10398" s="158">
        <v>1</v>
      </c>
      <c r="O10398" s="158">
        <v>1.5147999999999999</v>
      </c>
      <c r="P10398" s="161">
        <f t="shared" si="975"/>
        <v>1.5147999999999999</v>
      </c>
    </row>
    <row r="10399" spans="9:16" x14ac:dyDescent="0.2">
      <c r="I10399" s="158">
        <f t="shared" si="973"/>
        <v>25</v>
      </c>
      <c r="J10399" s="158" t="str">
        <f t="shared" si="976"/>
        <v>EUR</v>
      </c>
      <c r="K10399" s="158" t="str">
        <f t="shared" si="977"/>
        <v>CAD</v>
      </c>
      <c r="L10399" s="158" t="str">
        <f t="shared" si="974"/>
        <v>EURCAD45556</v>
      </c>
      <c r="M10399" s="160">
        <f t="shared" si="978"/>
        <v>45556</v>
      </c>
      <c r="N10399" s="158">
        <v>1</v>
      </c>
      <c r="O10399" s="158">
        <v>1.5147999999999999</v>
      </c>
      <c r="P10399" s="161">
        <f t="shared" si="975"/>
        <v>1.5147999999999999</v>
      </c>
    </row>
    <row r="10400" spans="9:16" x14ac:dyDescent="0.2">
      <c r="I10400" s="158">
        <f t="shared" si="973"/>
        <v>25</v>
      </c>
      <c r="J10400" s="158" t="str">
        <f t="shared" si="976"/>
        <v>EUR</v>
      </c>
      <c r="K10400" s="158" t="str">
        <f t="shared" si="977"/>
        <v>CAD</v>
      </c>
      <c r="L10400" s="158" t="str">
        <f t="shared" si="974"/>
        <v>EURCAD45557</v>
      </c>
      <c r="M10400" s="160">
        <f t="shared" si="978"/>
        <v>45557</v>
      </c>
      <c r="N10400" s="158">
        <v>1</v>
      </c>
      <c r="O10400" s="158">
        <v>1.5147999999999999</v>
      </c>
      <c r="P10400" s="161">
        <f t="shared" si="975"/>
        <v>1.5147999999999999</v>
      </c>
    </row>
    <row r="10401" spans="9:16" x14ac:dyDescent="0.2">
      <c r="I10401" s="158">
        <f t="shared" si="973"/>
        <v>25</v>
      </c>
      <c r="J10401" s="158" t="str">
        <f t="shared" si="976"/>
        <v>EUR</v>
      </c>
      <c r="K10401" s="158" t="str">
        <f t="shared" si="977"/>
        <v>CAD</v>
      </c>
      <c r="L10401" s="158" t="str">
        <f t="shared" si="974"/>
        <v>EURCAD45558</v>
      </c>
      <c r="M10401" s="160">
        <f t="shared" si="978"/>
        <v>45558</v>
      </c>
      <c r="N10401" s="158">
        <v>1</v>
      </c>
      <c r="O10401" s="158">
        <v>1.5065</v>
      </c>
      <c r="P10401" s="161">
        <f t="shared" si="975"/>
        <v>1.5065</v>
      </c>
    </row>
    <row r="10402" spans="9:16" x14ac:dyDescent="0.2">
      <c r="I10402" s="158">
        <f t="shared" si="973"/>
        <v>25</v>
      </c>
      <c r="J10402" s="158" t="str">
        <f t="shared" si="976"/>
        <v>EUR</v>
      </c>
      <c r="K10402" s="158" t="str">
        <f t="shared" si="977"/>
        <v>CAD</v>
      </c>
      <c r="L10402" s="158" t="str">
        <f t="shared" si="974"/>
        <v>EURCAD45559</v>
      </c>
      <c r="M10402" s="160">
        <f t="shared" si="978"/>
        <v>45559</v>
      </c>
      <c r="N10402" s="158">
        <v>1</v>
      </c>
      <c r="O10402" s="158">
        <v>1.5033000000000001</v>
      </c>
      <c r="P10402" s="161">
        <f t="shared" si="975"/>
        <v>1.5033000000000001</v>
      </c>
    </row>
    <row r="10403" spans="9:16" x14ac:dyDescent="0.2">
      <c r="I10403" s="158">
        <f t="shared" si="973"/>
        <v>25</v>
      </c>
      <c r="J10403" s="158" t="str">
        <f t="shared" si="976"/>
        <v>EUR</v>
      </c>
      <c r="K10403" s="158" t="str">
        <f t="shared" si="977"/>
        <v>CAD</v>
      </c>
      <c r="L10403" s="158" t="str">
        <f t="shared" si="974"/>
        <v>EURCAD45560</v>
      </c>
      <c r="M10403" s="160">
        <f t="shared" si="978"/>
        <v>45560</v>
      </c>
      <c r="N10403" s="158">
        <v>1</v>
      </c>
      <c r="O10403" s="158">
        <v>1.5044</v>
      </c>
      <c r="P10403" s="161">
        <f t="shared" si="975"/>
        <v>1.5044</v>
      </c>
    </row>
    <row r="10404" spans="9:16" x14ac:dyDescent="0.2">
      <c r="I10404" s="158">
        <f t="shared" si="973"/>
        <v>25</v>
      </c>
      <c r="J10404" s="158" t="str">
        <f t="shared" si="976"/>
        <v>EUR</v>
      </c>
      <c r="K10404" s="158" t="str">
        <f t="shared" si="977"/>
        <v>CAD</v>
      </c>
      <c r="L10404" s="158" t="str">
        <f t="shared" si="974"/>
        <v>EURCAD45561</v>
      </c>
      <c r="M10404" s="160">
        <f t="shared" si="978"/>
        <v>45561</v>
      </c>
      <c r="N10404" s="158">
        <v>1</v>
      </c>
      <c r="O10404" s="158">
        <v>1.5024999999999999</v>
      </c>
      <c r="P10404" s="161">
        <f t="shared" si="975"/>
        <v>1.5024999999999999</v>
      </c>
    </row>
    <row r="10405" spans="9:16" x14ac:dyDescent="0.2">
      <c r="I10405" s="158">
        <f t="shared" si="973"/>
        <v>25</v>
      </c>
      <c r="J10405" s="158" t="str">
        <f t="shared" si="976"/>
        <v>EUR</v>
      </c>
      <c r="K10405" s="158" t="str">
        <f t="shared" si="977"/>
        <v>CAD</v>
      </c>
      <c r="L10405" s="158" t="str">
        <f t="shared" si="974"/>
        <v>EURCAD45562</v>
      </c>
      <c r="M10405" s="160">
        <f t="shared" si="978"/>
        <v>45562</v>
      </c>
      <c r="N10405" s="158">
        <v>1</v>
      </c>
      <c r="O10405" s="158">
        <v>1.5036</v>
      </c>
      <c r="P10405" s="161">
        <f t="shared" si="975"/>
        <v>1.5036</v>
      </c>
    </row>
    <row r="10406" spans="9:16" x14ac:dyDescent="0.2">
      <c r="I10406" s="158">
        <f t="shared" si="973"/>
        <v>25</v>
      </c>
      <c r="J10406" s="158" t="str">
        <f t="shared" si="976"/>
        <v>EUR</v>
      </c>
      <c r="K10406" s="158" t="str">
        <f t="shared" si="977"/>
        <v>CAD</v>
      </c>
      <c r="L10406" s="158" t="str">
        <f t="shared" si="974"/>
        <v>EURCAD45563</v>
      </c>
      <c r="M10406" s="160">
        <f t="shared" si="978"/>
        <v>45563</v>
      </c>
      <c r="N10406" s="158">
        <v>1</v>
      </c>
      <c r="O10406" s="158">
        <v>1.5036</v>
      </c>
      <c r="P10406" s="161">
        <f t="shared" si="975"/>
        <v>1.5036</v>
      </c>
    </row>
    <row r="10407" spans="9:16" x14ac:dyDescent="0.2">
      <c r="I10407" s="158">
        <f t="shared" si="973"/>
        <v>25</v>
      </c>
      <c r="J10407" s="158" t="str">
        <f t="shared" si="976"/>
        <v>EUR</v>
      </c>
      <c r="K10407" s="158" t="str">
        <f t="shared" si="977"/>
        <v>CAD</v>
      </c>
      <c r="L10407" s="158" t="str">
        <f t="shared" si="974"/>
        <v>EURCAD45564</v>
      </c>
      <c r="M10407" s="160">
        <f t="shared" si="978"/>
        <v>45564</v>
      </c>
      <c r="N10407" s="158">
        <v>1</v>
      </c>
      <c r="O10407" s="158">
        <v>1.5036</v>
      </c>
      <c r="P10407" s="161">
        <f t="shared" si="975"/>
        <v>1.5036</v>
      </c>
    </row>
    <row r="10408" spans="9:16" x14ac:dyDescent="0.2">
      <c r="I10408" s="158">
        <f t="shared" si="973"/>
        <v>25</v>
      </c>
      <c r="J10408" s="158" t="str">
        <f t="shared" si="976"/>
        <v>EUR</v>
      </c>
      <c r="K10408" s="158" t="str">
        <f t="shared" si="977"/>
        <v>CAD</v>
      </c>
      <c r="L10408" s="158" t="str">
        <f t="shared" si="974"/>
        <v>EURCAD45565</v>
      </c>
      <c r="M10408" s="160">
        <f t="shared" si="978"/>
        <v>45565</v>
      </c>
      <c r="N10408" s="158">
        <v>1</v>
      </c>
      <c r="O10408" s="158">
        <v>1.5133000000000001</v>
      </c>
      <c r="P10408" s="161">
        <f t="shared" si="975"/>
        <v>1.5133000000000001</v>
      </c>
    </row>
    <row r="10409" spans="9:16" x14ac:dyDescent="0.2">
      <c r="I10409" s="158">
        <f t="shared" si="973"/>
        <v>25</v>
      </c>
      <c r="J10409" s="158" t="str">
        <f t="shared" si="976"/>
        <v>EUR</v>
      </c>
      <c r="K10409" s="158" t="str">
        <f t="shared" si="977"/>
        <v>CAD</v>
      </c>
      <c r="L10409" s="158" t="str">
        <f t="shared" si="974"/>
        <v>EURCAD45566</v>
      </c>
      <c r="M10409" s="160">
        <f t="shared" si="978"/>
        <v>45566</v>
      </c>
      <c r="N10409" s="158">
        <v>1</v>
      </c>
      <c r="O10409" s="158">
        <v>1.4985999999999999</v>
      </c>
      <c r="P10409" s="161">
        <f t="shared" si="975"/>
        <v>1.4985999999999999</v>
      </c>
    </row>
    <row r="10410" spans="9:16" x14ac:dyDescent="0.2">
      <c r="I10410" s="158">
        <f t="shared" ref="I10410:I10473" si="979">IF(M10409=$G$2,I10409+1,I10409)</f>
        <v>25</v>
      </c>
      <c r="J10410" s="158" t="str">
        <f t="shared" si="976"/>
        <v>EUR</v>
      </c>
      <c r="K10410" s="158" t="str">
        <f t="shared" si="977"/>
        <v>CAD</v>
      </c>
      <c r="L10410" s="158" t="str">
        <f t="shared" si="974"/>
        <v>EURCAD45567</v>
      </c>
      <c r="M10410" s="160">
        <f t="shared" si="978"/>
        <v>45567</v>
      </c>
      <c r="N10410" s="158">
        <v>1</v>
      </c>
      <c r="O10410" s="158">
        <v>1.4932000000000001</v>
      </c>
      <c r="P10410" s="161">
        <f t="shared" si="975"/>
        <v>1.4932000000000001</v>
      </c>
    </row>
    <row r="10411" spans="9:16" x14ac:dyDescent="0.2">
      <c r="I10411" s="158">
        <f t="shared" si="979"/>
        <v>25</v>
      </c>
      <c r="J10411" s="158" t="str">
        <f t="shared" si="976"/>
        <v>EUR</v>
      </c>
      <c r="K10411" s="158" t="str">
        <f t="shared" si="977"/>
        <v>CAD</v>
      </c>
      <c r="L10411" s="158" t="str">
        <f t="shared" si="974"/>
        <v>EURCAD45568</v>
      </c>
      <c r="M10411" s="160">
        <f t="shared" si="978"/>
        <v>45568</v>
      </c>
      <c r="N10411" s="158">
        <v>1</v>
      </c>
      <c r="O10411" s="158">
        <v>1.4944999999999999</v>
      </c>
      <c r="P10411" s="161">
        <f t="shared" si="975"/>
        <v>1.4944999999999999</v>
      </c>
    </row>
    <row r="10412" spans="9:16" x14ac:dyDescent="0.2">
      <c r="I10412" s="158">
        <f t="shared" si="979"/>
        <v>25</v>
      </c>
      <c r="J10412" s="158" t="str">
        <f t="shared" si="976"/>
        <v>EUR</v>
      </c>
      <c r="K10412" s="158" t="str">
        <f t="shared" si="977"/>
        <v>CAD</v>
      </c>
      <c r="L10412" s="158" t="str">
        <f t="shared" si="974"/>
        <v>EURCAD45569</v>
      </c>
      <c r="M10412" s="160">
        <f t="shared" si="978"/>
        <v>45569</v>
      </c>
      <c r="N10412" s="158">
        <v>1</v>
      </c>
      <c r="O10412" s="158">
        <v>1.4952000000000001</v>
      </c>
      <c r="P10412" s="161">
        <f t="shared" si="975"/>
        <v>1.4952000000000001</v>
      </c>
    </row>
    <row r="10413" spans="9:16" x14ac:dyDescent="0.2">
      <c r="I10413" s="158">
        <f t="shared" si="979"/>
        <v>25</v>
      </c>
      <c r="J10413" s="158" t="str">
        <f t="shared" si="976"/>
        <v>EUR</v>
      </c>
      <c r="K10413" s="158" t="str">
        <f t="shared" si="977"/>
        <v>CAD</v>
      </c>
      <c r="L10413" s="158" t="str">
        <f t="shared" si="974"/>
        <v>EURCAD45570</v>
      </c>
      <c r="M10413" s="160">
        <f t="shared" si="978"/>
        <v>45570</v>
      </c>
      <c r="N10413" s="158">
        <v>1</v>
      </c>
      <c r="O10413" s="158">
        <v>1.4952000000000001</v>
      </c>
      <c r="P10413" s="161">
        <f t="shared" si="975"/>
        <v>1.4952000000000001</v>
      </c>
    </row>
    <row r="10414" spans="9:16" x14ac:dyDescent="0.2">
      <c r="I10414" s="158">
        <f t="shared" si="979"/>
        <v>25</v>
      </c>
      <c r="J10414" s="158" t="str">
        <f t="shared" si="976"/>
        <v>EUR</v>
      </c>
      <c r="K10414" s="158" t="str">
        <f t="shared" si="977"/>
        <v>CAD</v>
      </c>
      <c r="L10414" s="158" t="str">
        <f t="shared" si="974"/>
        <v>EURCAD45571</v>
      </c>
      <c r="M10414" s="160">
        <f t="shared" si="978"/>
        <v>45571</v>
      </c>
      <c r="N10414" s="158">
        <v>1</v>
      </c>
      <c r="O10414" s="158">
        <v>1.4952000000000001</v>
      </c>
      <c r="P10414" s="161">
        <f t="shared" si="975"/>
        <v>1.4952000000000001</v>
      </c>
    </row>
    <row r="10415" spans="9:16" x14ac:dyDescent="0.2">
      <c r="I10415" s="158">
        <f t="shared" si="979"/>
        <v>25</v>
      </c>
      <c r="J10415" s="158" t="str">
        <f t="shared" si="976"/>
        <v>EUR</v>
      </c>
      <c r="K10415" s="158" t="str">
        <f t="shared" si="977"/>
        <v>CAD</v>
      </c>
      <c r="L10415" s="158" t="str">
        <f t="shared" si="974"/>
        <v>EURCAD45572</v>
      </c>
      <c r="M10415" s="160">
        <f t="shared" si="978"/>
        <v>45572</v>
      </c>
      <c r="N10415" s="158">
        <v>1</v>
      </c>
      <c r="O10415" s="158">
        <v>1.4914000000000001</v>
      </c>
      <c r="P10415" s="161">
        <f t="shared" si="975"/>
        <v>1.4914000000000001</v>
      </c>
    </row>
    <row r="10416" spans="9:16" x14ac:dyDescent="0.2">
      <c r="I10416" s="158">
        <f t="shared" si="979"/>
        <v>25</v>
      </c>
      <c r="J10416" s="158" t="str">
        <f t="shared" si="976"/>
        <v>EUR</v>
      </c>
      <c r="K10416" s="158" t="str">
        <f t="shared" si="977"/>
        <v>CAD</v>
      </c>
      <c r="L10416" s="158" t="str">
        <f t="shared" si="974"/>
        <v>EURCAD45573</v>
      </c>
      <c r="M10416" s="160">
        <f t="shared" si="978"/>
        <v>45573</v>
      </c>
      <c r="N10416" s="158">
        <v>1</v>
      </c>
      <c r="O10416" s="158">
        <v>1.4981</v>
      </c>
      <c r="P10416" s="161">
        <f t="shared" si="975"/>
        <v>1.4981</v>
      </c>
    </row>
    <row r="10417" spans="9:16" x14ac:dyDescent="0.2">
      <c r="I10417" s="158">
        <f t="shared" si="979"/>
        <v>25</v>
      </c>
      <c r="J10417" s="158" t="str">
        <f t="shared" si="976"/>
        <v>EUR</v>
      </c>
      <c r="K10417" s="158" t="str">
        <f t="shared" si="977"/>
        <v>CAD</v>
      </c>
      <c r="L10417" s="158" t="str">
        <f t="shared" si="974"/>
        <v>EURCAD45574</v>
      </c>
      <c r="M10417" s="160">
        <f t="shared" si="978"/>
        <v>45574</v>
      </c>
      <c r="N10417" s="158">
        <v>1</v>
      </c>
      <c r="O10417" s="158">
        <v>1.4984999999999999</v>
      </c>
      <c r="P10417" s="161">
        <f t="shared" si="975"/>
        <v>1.4984999999999999</v>
      </c>
    </row>
    <row r="10418" spans="9:16" x14ac:dyDescent="0.2">
      <c r="I10418" s="158">
        <f t="shared" si="979"/>
        <v>25</v>
      </c>
      <c r="J10418" s="158" t="str">
        <f t="shared" si="976"/>
        <v>EUR</v>
      </c>
      <c r="K10418" s="158" t="str">
        <f t="shared" si="977"/>
        <v>CAD</v>
      </c>
      <c r="L10418" s="158" t="str">
        <f t="shared" si="974"/>
        <v>EURCAD45575</v>
      </c>
      <c r="M10418" s="160">
        <f t="shared" si="978"/>
        <v>45575</v>
      </c>
      <c r="N10418" s="158">
        <v>1</v>
      </c>
      <c r="O10418" s="158">
        <v>1.5031000000000001</v>
      </c>
      <c r="P10418" s="161">
        <f t="shared" si="975"/>
        <v>1.5031000000000001</v>
      </c>
    </row>
    <row r="10419" spans="9:16" x14ac:dyDescent="0.2">
      <c r="I10419" s="158">
        <f t="shared" si="979"/>
        <v>25</v>
      </c>
      <c r="J10419" s="158" t="str">
        <f t="shared" si="976"/>
        <v>EUR</v>
      </c>
      <c r="K10419" s="158" t="str">
        <f t="shared" si="977"/>
        <v>CAD</v>
      </c>
      <c r="L10419" s="158" t="str">
        <f t="shared" si="974"/>
        <v>EURCAD45576</v>
      </c>
      <c r="M10419" s="160">
        <f t="shared" si="978"/>
        <v>45576</v>
      </c>
      <c r="N10419" s="158">
        <v>1</v>
      </c>
      <c r="O10419" s="158">
        <v>1.5063</v>
      </c>
      <c r="P10419" s="161">
        <f t="shared" si="975"/>
        <v>1.5063</v>
      </c>
    </row>
    <row r="10420" spans="9:16" x14ac:dyDescent="0.2">
      <c r="I10420" s="158">
        <f t="shared" si="979"/>
        <v>25</v>
      </c>
      <c r="J10420" s="158" t="str">
        <f t="shared" si="976"/>
        <v>EUR</v>
      </c>
      <c r="K10420" s="158" t="str">
        <f t="shared" si="977"/>
        <v>CAD</v>
      </c>
      <c r="L10420" s="158" t="str">
        <f t="shared" si="974"/>
        <v>EURCAD45577</v>
      </c>
      <c r="M10420" s="160">
        <f t="shared" si="978"/>
        <v>45577</v>
      </c>
      <c r="N10420" s="158">
        <v>1</v>
      </c>
      <c r="O10420" s="158">
        <v>1.5063</v>
      </c>
      <c r="P10420" s="161">
        <f t="shared" si="975"/>
        <v>1.5063</v>
      </c>
    </row>
    <row r="10421" spans="9:16" x14ac:dyDescent="0.2">
      <c r="I10421" s="158">
        <f t="shared" si="979"/>
        <v>25</v>
      </c>
      <c r="J10421" s="158" t="str">
        <f t="shared" si="976"/>
        <v>EUR</v>
      </c>
      <c r="K10421" s="158" t="str">
        <f t="shared" si="977"/>
        <v>CAD</v>
      </c>
      <c r="L10421" s="158" t="str">
        <f t="shared" si="974"/>
        <v>EURCAD45578</v>
      </c>
      <c r="M10421" s="160">
        <f t="shared" si="978"/>
        <v>45578</v>
      </c>
      <c r="N10421" s="158">
        <v>1</v>
      </c>
      <c r="O10421" s="158">
        <v>1.5063</v>
      </c>
      <c r="P10421" s="161">
        <f t="shared" si="975"/>
        <v>1.5063</v>
      </c>
    </row>
    <row r="10422" spans="9:16" x14ac:dyDescent="0.2">
      <c r="I10422" s="158">
        <f t="shared" si="979"/>
        <v>25</v>
      </c>
      <c r="J10422" s="158" t="str">
        <f t="shared" si="976"/>
        <v>EUR</v>
      </c>
      <c r="K10422" s="158" t="str">
        <f t="shared" si="977"/>
        <v>CAD</v>
      </c>
      <c r="L10422" s="158" t="str">
        <f t="shared" si="974"/>
        <v>EURCAD45579</v>
      </c>
      <c r="M10422" s="160">
        <f t="shared" si="978"/>
        <v>45579</v>
      </c>
      <c r="N10422" s="158">
        <v>1</v>
      </c>
      <c r="O10422" s="158">
        <v>1.5046999999999999</v>
      </c>
      <c r="P10422" s="161">
        <f t="shared" si="975"/>
        <v>1.5046999999999999</v>
      </c>
    </row>
    <row r="10423" spans="9:16" x14ac:dyDescent="0.2">
      <c r="I10423" s="158">
        <f t="shared" si="979"/>
        <v>25</v>
      </c>
      <c r="J10423" s="158" t="str">
        <f t="shared" si="976"/>
        <v>EUR</v>
      </c>
      <c r="K10423" s="158" t="str">
        <f t="shared" si="977"/>
        <v>CAD</v>
      </c>
      <c r="L10423" s="158" t="str">
        <f t="shared" si="974"/>
        <v>EURCAD45580</v>
      </c>
      <c r="M10423" s="160">
        <f t="shared" si="978"/>
        <v>45580</v>
      </c>
      <c r="N10423" s="158">
        <v>1</v>
      </c>
      <c r="O10423" s="158">
        <v>1.5063</v>
      </c>
      <c r="P10423" s="161">
        <f t="shared" si="975"/>
        <v>1.5063</v>
      </c>
    </row>
    <row r="10424" spans="9:16" x14ac:dyDescent="0.2">
      <c r="I10424" s="158">
        <f t="shared" si="979"/>
        <v>25</v>
      </c>
      <c r="J10424" s="158" t="str">
        <f t="shared" si="976"/>
        <v>EUR</v>
      </c>
      <c r="K10424" s="158" t="str">
        <f t="shared" si="977"/>
        <v>CAD</v>
      </c>
      <c r="L10424" s="158" t="str">
        <f t="shared" si="974"/>
        <v>EURCAD45581</v>
      </c>
      <c r="M10424" s="160">
        <f t="shared" si="978"/>
        <v>45581</v>
      </c>
      <c r="N10424" s="158">
        <v>1</v>
      </c>
      <c r="O10424" s="158">
        <v>1.5013000000000001</v>
      </c>
      <c r="P10424" s="161">
        <f t="shared" si="975"/>
        <v>1.5013000000000001</v>
      </c>
    </row>
    <row r="10425" spans="9:16" x14ac:dyDescent="0.2">
      <c r="I10425" s="158">
        <f t="shared" si="979"/>
        <v>25</v>
      </c>
      <c r="J10425" s="158" t="str">
        <f t="shared" si="976"/>
        <v>EUR</v>
      </c>
      <c r="K10425" s="158" t="str">
        <f t="shared" si="977"/>
        <v>CAD</v>
      </c>
      <c r="L10425" s="158" t="str">
        <f t="shared" si="974"/>
        <v>EURCAD45582</v>
      </c>
      <c r="M10425" s="160">
        <f t="shared" si="978"/>
        <v>45582</v>
      </c>
      <c r="N10425" s="158">
        <v>1</v>
      </c>
      <c r="O10425" s="158">
        <v>1.4975000000000001</v>
      </c>
      <c r="P10425" s="161">
        <f t="shared" si="975"/>
        <v>1.4975000000000001</v>
      </c>
    </row>
    <row r="10426" spans="9:16" x14ac:dyDescent="0.2">
      <c r="I10426" s="158">
        <f t="shared" si="979"/>
        <v>25</v>
      </c>
      <c r="J10426" s="158" t="str">
        <f t="shared" si="976"/>
        <v>EUR</v>
      </c>
      <c r="K10426" s="158" t="str">
        <f t="shared" si="977"/>
        <v>CAD</v>
      </c>
      <c r="L10426" s="158" t="str">
        <f t="shared" si="974"/>
        <v>EURCAD45583</v>
      </c>
      <c r="M10426" s="160">
        <f t="shared" si="978"/>
        <v>45583</v>
      </c>
      <c r="N10426" s="158">
        <v>1</v>
      </c>
      <c r="O10426" s="158">
        <v>1.496</v>
      </c>
      <c r="P10426" s="161">
        <f t="shared" si="975"/>
        <v>1.496</v>
      </c>
    </row>
    <row r="10427" spans="9:16" x14ac:dyDescent="0.2">
      <c r="I10427" s="158">
        <f t="shared" si="979"/>
        <v>25</v>
      </c>
      <c r="J10427" s="158" t="str">
        <f t="shared" si="976"/>
        <v>EUR</v>
      </c>
      <c r="K10427" s="158" t="str">
        <f t="shared" si="977"/>
        <v>CAD</v>
      </c>
      <c r="L10427" s="158" t="str">
        <f t="shared" si="974"/>
        <v>EURCAD45584</v>
      </c>
      <c r="M10427" s="160">
        <f t="shared" si="978"/>
        <v>45584</v>
      </c>
      <c r="N10427" s="158">
        <v>1</v>
      </c>
      <c r="O10427" s="158">
        <v>1.496</v>
      </c>
      <c r="P10427" s="161">
        <f t="shared" si="975"/>
        <v>1.496</v>
      </c>
    </row>
    <row r="10428" spans="9:16" x14ac:dyDescent="0.2">
      <c r="I10428" s="158">
        <f t="shared" si="979"/>
        <v>25</v>
      </c>
      <c r="J10428" s="158" t="str">
        <f t="shared" si="976"/>
        <v>EUR</v>
      </c>
      <c r="K10428" s="158" t="str">
        <f t="shared" si="977"/>
        <v>CAD</v>
      </c>
      <c r="L10428" s="158" t="str">
        <f t="shared" si="974"/>
        <v>EURCAD45585</v>
      </c>
      <c r="M10428" s="160">
        <f t="shared" si="978"/>
        <v>45585</v>
      </c>
      <c r="N10428" s="158">
        <v>1</v>
      </c>
      <c r="O10428" s="158">
        <v>1.496</v>
      </c>
      <c r="P10428" s="161">
        <f t="shared" si="975"/>
        <v>1.496</v>
      </c>
    </row>
    <row r="10429" spans="9:16" x14ac:dyDescent="0.2">
      <c r="I10429" s="158">
        <f t="shared" si="979"/>
        <v>25</v>
      </c>
      <c r="J10429" s="158" t="str">
        <f t="shared" si="976"/>
        <v>EUR</v>
      </c>
      <c r="K10429" s="158" t="str">
        <f t="shared" si="977"/>
        <v>CAD</v>
      </c>
      <c r="L10429" s="158" t="str">
        <f t="shared" si="974"/>
        <v>EURCAD45586</v>
      </c>
      <c r="M10429" s="160">
        <f t="shared" si="978"/>
        <v>45586</v>
      </c>
      <c r="N10429" s="158">
        <v>1</v>
      </c>
      <c r="O10429" s="158">
        <v>1.4998</v>
      </c>
      <c r="P10429" s="161">
        <f t="shared" si="975"/>
        <v>1.4998</v>
      </c>
    </row>
    <row r="10430" spans="9:16" x14ac:dyDescent="0.2">
      <c r="I10430" s="158">
        <f t="shared" si="979"/>
        <v>25</v>
      </c>
      <c r="J10430" s="158" t="str">
        <f t="shared" si="976"/>
        <v>EUR</v>
      </c>
      <c r="K10430" s="158" t="str">
        <f t="shared" si="977"/>
        <v>CAD</v>
      </c>
      <c r="L10430" s="158" t="str">
        <f t="shared" si="974"/>
        <v>EURCAD45587</v>
      </c>
      <c r="M10430" s="160">
        <f t="shared" si="978"/>
        <v>45587</v>
      </c>
      <c r="N10430" s="158">
        <v>1</v>
      </c>
      <c r="O10430" s="158">
        <v>1.4964</v>
      </c>
      <c r="P10430" s="161">
        <f t="shared" si="975"/>
        <v>1.4964</v>
      </c>
    </row>
    <row r="10431" spans="9:16" x14ac:dyDescent="0.2">
      <c r="I10431" s="158">
        <f t="shared" si="979"/>
        <v>25</v>
      </c>
      <c r="J10431" s="158" t="str">
        <f t="shared" si="976"/>
        <v>EUR</v>
      </c>
      <c r="K10431" s="158" t="str">
        <f t="shared" si="977"/>
        <v>CAD</v>
      </c>
      <c r="L10431" s="158" t="str">
        <f t="shared" si="974"/>
        <v>EURCAD45588</v>
      </c>
      <c r="M10431" s="160">
        <f t="shared" si="978"/>
        <v>45588</v>
      </c>
      <c r="N10431" s="158">
        <v>1</v>
      </c>
      <c r="O10431" s="158">
        <v>1.49</v>
      </c>
      <c r="P10431" s="161">
        <f t="shared" si="975"/>
        <v>1.49</v>
      </c>
    </row>
    <row r="10432" spans="9:16" x14ac:dyDescent="0.2">
      <c r="I10432" s="158">
        <f t="shared" si="979"/>
        <v>25</v>
      </c>
      <c r="J10432" s="158" t="str">
        <f t="shared" si="976"/>
        <v>EUR</v>
      </c>
      <c r="K10432" s="158" t="str">
        <f t="shared" si="977"/>
        <v>CAD</v>
      </c>
      <c r="L10432" s="158" t="str">
        <f t="shared" si="974"/>
        <v>EURCAD45589</v>
      </c>
      <c r="M10432" s="160">
        <f t="shared" si="978"/>
        <v>45589</v>
      </c>
      <c r="N10432" s="158">
        <v>1</v>
      </c>
      <c r="O10432" s="158">
        <v>1.4922</v>
      </c>
      <c r="P10432" s="161">
        <f t="shared" si="975"/>
        <v>1.4922</v>
      </c>
    </row>
    <row r="10433" spans="9:16" x14ac:dyDescent="0.2">
      <c r="I10433" s="158">
        <f t="shared" si="979"/>
        <v>25</v>
      </c>
      <c r="J10433" s="158" t="str">
        <f t="shared" si="976"/>
        <v>EUR</v>
      </c>
      <c r="K10433" s="158" t="str">
        <f t="shared" si="977"/>
        <v>CAD</v>
      </c>
      <c r="L10433" s="158" t="str">
        <f t="shared" si="974"/>
        <v>EURCAD45590</v>
      </c>
      <c r="M10433" s="160">
        <f t="shared" si="978"/>
        <v>45590</v>
      </c>
      <c r="N10433" s="158">
        <v>1</v>
      </c>
      <c r="O10433" s="158">
        <v>1.4988999999999999</v>
      </c>
      <c r="P10433" s="161">
        <f t="shared" si="975"/>
        <v>1.4988999999999999</v>
      </c>
    </row>
    <row r="10434" spans="9:16" x14ac:dyDescent="0.2">
      <c r="I10434" s="158">
        <f t="shared" si="979"/>
        <v>25</v>
      </c>
      <c r="J10434" s="158" t="str">
        <f t="shared" si="976"/>
        <v>EUR</v>
      </c>
      <c r="K10434" s="158" t="str">
        <f t="shared" si="977"/>
        <v>CAD</v>
      </c>
      <c r="L10434" s="158" t="str">
        <f t="shared" si="974"/>
        <v>EURCAD45591</v>
      </c>
      <c r="M10434" s="160">
        <f t="shared" si="978"/>
        <v>45591</v>
      </c>
      <c r="N10434" s="158">
        <v>1</v>
      </c>
      <c r="O10434" s="158">
        <v>1.4988999999999999</v>
      </c>
      <c r="P10434" s="161">
        <f t="shared" si="975"/>
        <v>1.4988999999999999</v>
      </c>
    </row>
    <row r="10435" spans="9:16" x14ac:dyDescent="0.2">
      <c r="I10435" s="158">
        <f t="shared" si="979"/>
        <v>25</v>
      </c>
      <c r="J10435" s="158" t="str">
        <f t="shared" si="976"/>
        <v>EUR</v>
      </c>
      <c r="K10435" s="158" t="str">
        <f t="shared" si="977"/>
        <v>CAD</v>
      </c>
      <c r="L10435" s="158" t="str">
        <f t="shared" ref="L10435:L10498" si="980">J10435&amp;K10435&amp;M10435</f>
        <v>EURCAD45592</v>
      </c>
      <c r="M10435" s="160">
        <f t="shared" si="978"/>
        <v>45592</v>
      </c>
      <c r="N10435" s="158">
        <v>1</v>
      </c>
      <c r="O10435" s="158">
        <v>1.4988999999999999</v>
      </c>
      <c r="P10435" s="161">
        <f t="shared" ref="P10435:P10498" si="981">ROUND(N10435*O10435,4)</f>
        <v>1.4988999999999999</v>
      </c>
    </row>
    <row r="10436" spans="9:16" x14ac:dyDescent="0.2">
      <c r="I10436" s="158">
        <f t="shared" si="979"/>
        <v>25</v>
      </c>
      <c r="J10436" s="158" t="str">
        <f t="shared" ref="J10436:J10499" si="982">VLOOKUP($I10436,$A:$C,2,FALSE)</f>
        <v>EUR</v>
      </c>
      <c r="K10436" s="158" t="str">
        <f t="shared" ref="K10436:K10499" si="983">VLOOKUP($I10436,$A:$C,3,FALSE)</f>
        <v>CAD</v>
      </c>
      <c r="L10436" s="158" t="str">
        <f t="shared" si="980"/>
        <v>EURCAD45593</v>
      </c>
      <c r="M10436" s="160">
        <f t="shared" ref="M10436:M10499" si="984">IF(I10436=I10435,M10435+1,$G$1)</f>
        <v>45593</v>
      </c>
      <c r="N10436" s="158">
        <v>1</v>
      </c>
      <c r="O10436" s="158">
        <v>1.5029999999999999</v>
      </c>
      <c r="P10436" s="161">
        <f t="shared" si="981"/>
        <v>1.5029999999999999</v>
      </c>
    </row>
    <row r="10437" spans="9:16" x14ac:dyDescent="0.2">
      <c r="I10437" s="158">
        <f t="shared" si="979"/>
        <v>25</v>
      </c>
      <c r="J10437" s="158" t="str">
        <f t="shared" si="982"/>
        <v>EUR</v>
      </c>
      <c r="K10437" s="158" t="str">
        <f t="shared" si="983"/>
        <v>CAD</v>
      </c>
      <c r="L10437" s="158" t="str">
        <f t="shared" si="980"/>
        <v>EURCAD45594</v>
      </c>
      <c r="M10437" s="160">
        <f t="shared" si="984"/>
        <v>45594</v>
      </c>
      <c r="N10437" s="158">
        <v>1</v>
      </c>
      <c r="O10437" s="158">
        <v>1.4981</v>
      </c>
      <c r="P10437" s="161">
        <f t="shared" si="981"/>
        <v>1.4981</v>
      </c>
    </row>
    <row r="10438" spans="9:16" x14ac:dyDescent="0.2">
      <c r="I10438" s="158">
        <f t="shared" si="979"/>
        <v>25</v>
      </c>
      <c r="J10438" s="158" t="str">
        <f t="shared" si="982"/>
        <v>EUR</v>
      </c>
      <c r="K10438" s="158" t="str">
        <f t="shared" si="983"/>
        <v>CAD</v>
      </c>
      <c r="L10438" s="158" t="str">
        <f t="shared" si="980"/>
        <v>EURCAD45595</v>
      </c>
      <c r="M10438" s="160">
        <f t="shared" si="984"/>
        <v>45595</v>
      </c>
      <c r="N10438" s="158">
        <v>1</v>
      </c>
      <c r="O10438" s="158">
        <v>1.5072000000000001</v>
      </c>
      <c r="P10438" s="161">
        <f t="shared" si="981"/>
        <v>1.5072000000000001</v>
      </c>
    </row>
    <row r="10439" spans="9:16" x14ac:dyDescent="0.2">
      <c r="I10439" s="158">
        <f t="shared" si="979"/>
        <v>25</v>
      </c>
      <c r="J10439" s="158" t="str">
        <f t="shared" si="982"/>
        <v>EUR</v>
      </c>
      <c r="K10439" s="158" t="str">
        <f t="shared" si="983"/>
        <v>CAD</v>
      </c>
      <c r="L10439" s="158" t="str">
        <f t="shared" si="980"/>
        <v>EURCAD45596</v>
      </c>
      <c r="M10439" s="160">
        <f t="shared" si="984"/>
        <v>45596</v>
      </c>
      <c r="N10439" s="158">
        <v>1</v>
      </c>
      <c r="O10439" s="158">
        <v>1.5134000000000001</v>
      </c>
      <c r="P10439" s="161">
        <f t="shared" si="981"/>
        <v>1.5134000000000001</v>
      </c>
    </row>
    <row r="10440" spans="9:16" x14ac:dyDescent="0.2">
      <c r="I10440" s="158">
        <f t="shared" si="979"/>
        <v>25</v>
      </c>
      <c r="J10440" s="158" t="str">
        <f t="shared" si="982"/>
        <v>EUR</v>
      </c>
      <c r="K10440" s="158" t="str">
        <f t="shared" si="983"/>
        <v>CAD</v>
      </c>
      <c r="L10440" s="158" t="str">
        <f t="shared" si="980"/>
        <v>EURCAD45597</v>
      </c>
      <c r="M10440" s="160">
        <f t="shared" si="984"/>
        <v>45597</v>
      </c>
      <c r="N10440" s="158">
        <v>1</v>
      </c>
      <c r="O10440" s="158">
        <v>1.5144</v>
      </c>
      <c r="P10440" s="161">
        <f t="shared" si="981"/>
        <v>1.5144</v>
      </c>
    </row>
    <row r="10441" spans="9:16" x14ac:dyDescent="0.2">
      <c r="I10441" s="158">
        <f t="shared" si="979"/>
        <v>25</v>
      </c>
      <c r="J10441" s="158" t="str">
        <f t="shared" si="982"/>
        <v>EUR</v>
      </c>
      <c r="K10441" s="158" t="str">
        <f t="shared" si="983"/>
        <v>CAD</v>
      </c>
      <c r="L10441" s="158" t="str">
        <f t="shared" si="980"/>
        <v>EURCAD45598</v>
      </c>
      <c r="M10441" s="160">
        <f t="shared" si="984"/>
        <v>45598</v>
      </c>
      <c r="N10441" s="158">
        <v>1</v>
      </c>
      <c r="O10441" s="158">
        <v>1.5144</v>
      </c>
      <c r="P10441" s="161">
        <f t="shared" si="981"/>
        <v>1.5144</v>
      </c>
    </row>
    <row r="10442" spans="9:16" x14ac:dyDescent="0.2">
      <c r="I10442" s="158">
        <f t="shared" si="979"/>
        <v>25</v>
      </c>
      <c r="J10442" s="158" t="str">
        <f t="shared" si="982"/>
        <v>EUR</v>
      </c>
      <c r="K10442" s="158" t="str">
        <f t="shared" si="983"/>
        <v>CAD</v>
      </c>
      <c r="L10442" s="158" t="str">
        <f t="shared" si="980"/>
        <v>EURCAD45599</v>
      </c>
      <c r="M10442" s="160">
        <f t="shared" si="984"/>
        <v>45599</v>
      </c>
      <c r="N10442" s="158">
        <v>1</v>
      </c>
      <c r="O10442" s="158">
        <v>1.5144</v>
      </c>
      <c r="P10442" s="161">
        <f t="shared" si="981"/>
        <v>1.5144</v>
      </c>
    </row>
    <row r="10443" spans="9:16" x14ac:dyDescent="0.2">
      <c r="I10443" s="158">
        <f t="shared" si="979"/>
        <v>25</v>
      </c>
      <c r="J10443" s="158" t="str">
        <f t="shared" si="982"/>
        <v>EUR</v>
      </c>
      <c r="K10443" s="158" t="str">
        <f t="shared" si="983"/>
        <v>CAD</v>
      </c>
      <c r="L10443" s="158" t="str">
        <f t="shared" si="980"/>
        <v>EURCAD45600</v>
      </c>
      <c r="M10443" s="160">
        <f t="shared" si="984"/>
        <v>45600</v>
      </c>
      <c r="N10443" s="158">
        <v>1</v>
      </c>
      <c r="O10443" s="158">
        <v>1.5155000000000001</v>
      </c>
      <c r="P10443" s="161">
        <f t="shared" si="981"/>
        <v>1.5155000000000001</v>
      </c>
    </row>
    <row r="10444" spans="9:16" x14ac:dyDescent="0.2">
      <c r="I10444" s="158">
        <f t="shared" si="979"/>
        <v>25</v>
      </c>
      <c r="J10444" s="158" t="str">
        <f t="shared" si="982"/>
        <v>EUR</v>
      </c>
      <c r="K10444" s="158" t="str">
        <f t="shared" si="983"/>
        <v>CAD</v>
      </c>
      <c r="L10444" s="158" t="str">
        <f t="shared" si="980"/>
        <v>EURCAD45601</v>
      </c>
      <c r="M10444" s="160">
        <f t="shared" si="984"/>
        <v>45601</v>
      </c>
      <c r="N10444" s="158">
        <v>1</v>
      </c>
      <c r="O10444" s="158">
        <v>1.5127999999999999</v>
      </c>
      <c r="P10444" s="161">
        <f t="shared" si="981"/>
        <v>1.5127999999999999</v>
      </c>
    </row>
    <row r="10445" spans="9:16" x14ac:dyDescent="0.2">
      <c r="I10445" s="158">
        <f t="shared" si="979"/>
        <v>25</v>
      </c>
      <c r="J10445" s="158" t="str">
        <f t="shared" si="982"/>
        <v>EUR</v>
      </c>
      <c r="K10445" s="158" t="str">
        <f t="shared" si="983"/>
        <v>CAD</v>
      </c>
      <c r="L10445" s="158" t="str">
        <f t="shared" si="980"/>
        <v>EURCAD45602</v>
      </c>
      <c r="M10445" s="160">
        <f t="shared" si="984"/>
        <v>45602</v>
      </c>
      <c r="N10445" s="158">
        <v>1</v>
      </c>
      <c r="O10445" s="158">
        <v>1.4893000000000001</v>
      </c>
      <c r="P10445" s="161">
        <f t="shared" si="981"/>
        <v>1.4893000000000001</v>
      </c>
    </row>
    <row r="10446" spans="9:16" x14ac:dyDescent="0.2">
      <c r="I10446" s="158">
        <f t="shared" si="979"/>
        <v>25</v>
      </c>
      <c r="J10446" s="158" t="str">
        <f t="shared" si="982"/>
        <v>EUR</v>
      </c>
      <c r="K10446" s="158" t="str">
        <f t="shared" si="983"/>
        <v>CAD</v>
      </c>
      <c r="L10446" s="158" t="str">
        <f t="shared" si="980"/>
        <v>EURCAD45603</v>
      </c>
      <c r="M10446" s="160">
        <f t="shared" si="984"/>
        <v>45603</v>
      </c>
      <c r="N10446" s="158">
        <v>1</v>
      </c>
      <c r="O10446" s="158">
        <v>1.496</v>
      </c>
      <c r="P10446" s="161">
        <f t="shared" si="981"/>
        <v>1.496</v>
      </c>
    </row>
    <row r="10447" spans="9:16" x14ac:dyDescent="0.2">
      <c r="I10447" s="158">
        <f t="shared" si="979"/>
        <v>25</v>
      </c>
      <c r="J10447" s="158" t="str">
        <f t="shared" si="982"/>
        <v>EUR</v>
      </c>
      <c r="K10447" s="158" t="str">
        <f t="shared" si="983"/>
        <v>CAD</v>
      </c>
      <c r="L10447" s="158" t="str">
        <f t="shared" si="980"/>
        <v>EURCAD45604</v>
      </c>
      <c r="M10447" s="160">
        <f t="shared" si="984"/>
        <v>45604</v>
      </c>
      <c r="N10447" s="158">
        <v>1</v>
      </c>
      <c r="O10447" s="158">
        <v>1.4983</v>
      </c>
      <c r="P10447" s="161">
        <f t="shared" si="981"/>
        <v>1.4983</v>
      </c>
    </row>
    <row r="10448" spans="9:16" x14ac:dyDescent="0.2">
      <c r="I10448" s="158">
        <f t="shared" si="979"/>
        <v>25</v>
      </c>
      <c r="J10448" s="158" t="str">
        <f t="shared" si="982"/>
        <v>EUR</v>
      </c>
      <c r="K10448" s="158" t="str">
        <f t="shared" si="983"/>
        <v>CAD</v>
      </c>
      <c r="L10448" s="158" t="str">
        <f t="shared" si="980"/>
        <v>EURCAD45605</v>
      </c>
      <c r="M10448" s="160">
        <f t="shared" si="984"/>
        <v>45605</v>
      </c>
      <c r="N10448" s="158">
        <v>1</v>
      </c>
      <c r="O10448" s="158">
        <v>1.4983</v>
      </c>
      <c r="P10448" s="161">
        <f t="shared" si="981"/>
        <v>1.4983</v>
      </c>
    </row>
    <row r="10449" spans="9:16" x14ac:dyDescent="0.2">
      <c r="I10449" s="158">
        <f t="shared" si="979"/>
        <v>25</v>
      </c>
      <c r="J10449" s="158" t="str">
        <f t="shared" si="982"/>
        <v>EUR</v>
      </c>
      <c r="K10449" s="158" t="str">
        <f t="shared" si="983"/>
        <v>CAD</v>
      </c>
      <c r="L10449" s="158" t="str">
        <f t="shared" si="980"/>
        <v>EURCAD45606</v>
      </c>
      <c r="M10449" s="160">
        <f t="shared" si="984"/>
        <v>45606</v>
      </c>
      <c r="N10449" s="158">
        <v>1</v>
      </c>
      <c r="O10449" s="158">
        <v>1.4983</v>
      </c>
      <c r="P10449" s="161">
        <f t="shared" si="981"/>
        <v>1.4983</v>
      </c>
    </row>
    <row r="10450" spans="9:16" x14ac:dyDescent="0.2">
      <c r="I10450" s="158">
        <f t="shared" si="979"/>
        <v>25</v>
      </c>
      <c r="J10450" s="158" t="str">
        <f t="shared" si="982"/>
        <v>EUR</v>
      </c>
      <c r="K10450" s="158" t="str">
        <f t="shared" si="983"/>
        <v>CAD</v>
      </c>
      <c r="L10450" s="158" t="str">
        <f t="shared" si="980"/>
        <v>EURCAD45607</v>
      </c>
      <c r="M10450" s="160">
        <f t="shared" si="984"/>
        <v>45607</v>
      </c>
      <c r="N10450" s="158">
        <v>1</v>
      </c>
      <c r="O10450" s="158">
        <v>1.4847999999999999</v>
      </c>
      <c r="P10450" s="161">
        <f t="shared" si="981"/>
        <v>1.4847999999999999</v>
      </c>
    </row>
    <row r="10451" spans="9:16" x14ac:dyDescent="0.2">
      <c r="I10451" s="158">
        <f t="shared" si="979"/>
        <v>25</v>
      </c>
      <c r="J10451" s="158" t="str">
        <f t="shared" si="982"/>
        <v>EUR</v>
      </c>
      <c r="K10451" s="158" t="str">
        <f t="shared" si="983"/>
        <v>CAD</v>
      </c>
      <c r="L10451" s="158" t="str">
        <f t="shared" si="980"/>
        <v>EURCAD45608</v>
      </c>
      <c r="M10451" s="160">
        <f t="shared" si="984"/>
        <v>45608</v>
      </c>
      <c r="N10451" s="158">
        <v>1</v>
      </c>
      <c r="O10451" s="158">
        <v>1.4799</v>
      </c>
      <c r="P10451" s="161">
        <f t="shared" si="981"/>
        <v>1.4799</v>
      </c>
    </row>
    <row r="10452" spans="9:16" x14ac:dyDescent="0.2">
      <c r="I10452" s="158">
        <f t="shared" si="979"/>
        <v>25</v>
      </c>
      <c r="J10452" s="158" t="str">
        <f t="shared" si="982"/>
        <v>EUR</v>
      </c>
      <c r="K10452" s="158" t="str">
        <f t="shared" si="983"/>
        <v>CAD</v>
      </c>
      <c r="L10452" s="158" t="str">
        <f t="shared" si="980"/>
        <v>EURCAD45609</v>
      </c>
      <c r="M10452" s="160">
        <f t="shared" si="984"/>
        <v>45609</v>
      </c>
      <c r="N10452" s="158">
        <v>1</v>
      </c>
      <c r="O10452" s="158">
        <v>1.484</v>
      </c>
      <c r="P10452" s="161">
        <f t="shared" si="981"/>
        <v>1.484</v>
      </c>
    </row>
    <row r="10453" spans="9:16" x14ac:dyDescent="0.2">
      <c r="I10453" s="158">
        <f t="shared" si="979"/>
        <v>25</v>
      </c>
      <c r="J10453" s="158" t="str">
        <f t="shared" si="982"/>
        <v>EUR</v>
      </c>
      <c r="K10453" s="158" t="str">
        <f t="shared" si="983"/>
        <v>CAD</v>
      </c>
      <c r="L10453" s="158" t="str">
        <f t="shared" si="980"/>
        <v>EURCAD45610</v>
      </c>
      <c r="M10453" s="160">
        <f t="shared" si="984"/>
        <v>45610</v>
      </c>
      <c r="N10453" s="158">
        <v>1</v>
      </c>
      <c r="O10453" s="158">
        <v>1.4759</v>
      </c>
      <c r="P10453" s="161">
        <f t="shared" si="981"/>
        <v>1.4759</v>
      </c>
    </row>
    <row r="10454" spans="9:16" x14ac:dyDescent="0.2">
      <c r="I10454" s="158">
        <f t="shared" si="979"/>
        <v>25</v>
      </c>
      <c r="J10454" s="158" t="str">
        <f t="shared" si="982"/>
        <v>EUR</v>
      </c>
      <c r="K10454" s="158" t="str">
        <f t="shared" si="983"/>
        <v>CAD</v>
      </c>
      <c r="L10454" s="158" t="str">
        <f t="shared" si="980"/>
        <v>EURCAD45611</v>
      </c>
      <c r="M10454" s="160">
        <f t="shared" si="984"/>
        <v>45611</v>
      </c>
      <c r="N10454" s="158">
        <v>1</v>
      </c>
      <c r="O10454" s="158">
        <v>1.4861</v>
      </c>
      <c r="P10454" s="161">
        <f t="shared" si="981"/>
        <v>1.4861</v>
      </c>
    </row>
    <row r="10455" spans="9:16" x14ac:dyDescent="0.2">
      <c r="I10455" s="158">
        <f t="shared" si="979"/>
        <v>25</v>
      </c>
      <c r="J10455" s="158" t="str">
        <f t="shared" si="982"/>
        <v>EUR</v>
      </c>
      <c r="K10455" s="158" t="str">
        <f t="shared" si="983"/>
        <v>CAD</v>
      </c>
      <c r="L10455" s="158" t="str">
        <f t="shared" si="980"/>
        <v>EURCAD45612</v>
      </c>
      <c r="M10455" s="160">
        <f t="shared" si="984"/>
        <v>45612</v>
      </c>
      <c r="N10455" s="158">
        <v>1</v>
      </c>
      <c r="O10455" s="158">
        <v>1.4861</v>
      </c>
      <c r="P10455" s="161">
        <f t="shared" si="981"/>
        <v>1.4861</v>
      </c>
    </row>
    <row r="10456" spans="9:16" x14ac:dyDescent="0.2">
      <c r="I10456" s="158">
        <f t="shared" si="979"/>
        <v>25</v>
      </c>
      <c r="J10456" s="158" t="str">
        <f t="shared" si="982"/>
        <v>EUR</v>
      </c>
      <c r="K10456" s="158" t="str">
        <f t="shared" si="983"/>
        <v>CAD</v>
      </c>
      <c r="L10456" s="158" t="str">
        <f t="shared" si="980"/>
        <v>EURCAD45613</v>
      </c>
      <c r="M10456" s="160">
        <f t="shared" si="984"/>
        <v>45613</v>
      </c>
      <c r="N10456" s="158">
        <v>1</v>
      </c>
      <c r="O10456" s="158">
        <v>1.4861</v>
      </c>
      <c r="P10456" s="161">
        <f t="shared" si="981"/>
        <v>1.4861</v>
      </c>
    </row>
    <row r="10457" spans="9:16" x14ac:dyDescent="0.2">
      <c r="I10457" s="158">
        <f t="shared" si="979"/>
        <v>25</v>
      </c>
      <c r="J10457" s="158" t="str">
        <f t="shared" si="982"/>
        <v>EUR</v>
      </c>
      <c r="K10457" s="158" t="str">
        <f t="shared" si="983"/>
        <v>CAD</v>
      </c>
      <c r="L10457" s="158" t="str">
        <f t="shared" si="980"/>
        <v>EURCAD45614</v>
      </c>
      <c r="M10457" s="160">
        <f t="shared" si="984"/>
        <v>45614</v>
      </c>
      <c r="N10457" s="158">
        <v>1</v>
      </c>
      <c r="O10457" s="158">
        <v>1.4873000000000001</v>
      </c>
      <c r="P10457" s="161">
        <f t="shared" si="981"/>
        <v>1.4873000000000001</v>
      </c>
    </row>
    <row r="10458" spans="9:16" x14ac:dyDescent="0.2">
      <c r="I10458" s="158">
        <f t="shared" si="979"/>
        <v>25</v>
      </c>
      <c r="J10458" s="158" t="str">
        <f t="shared" si="982"/>
        <v>EUR</v>
      </c>
      <c r="K10458" s="158" t="str">
        <f t="shared" si="983"/>
        <v>CAD</v>
      </c>
      <c r="L10458" s="158" t="str">
        <f t="shared" si="980"/>
        <v>EURCAD45615</v>
      </c>
      <c r="M10458" s="160">
        <f t="shared" si="984"/>
        <v>45615</v>
      </c>
      <c r="N10458" s="158">
        <v>1</v>
      </c>
      <c r="O10458" s="158">
        <v>1.4833000000000001</v>
      </c>
      <c r="P10458" s="161">
        <f t="shared" si="981"/>
        <v>1.4833000000000001</v>
      </c>
    </row>
    <row r="10459" spans="9:16" x14ac:dyDescent="0.2">
      <c r="I10459" s="158">
        <f t="shared" si="979"/>
        <v>25</v>
      </c>
      <c r="J10459" s="158" t="str">
        <f t="shared" si="982"/>
        <v>EUR</v>
      </c>
      <c r="K10459" s="158" t="str">
        <f t="shared" si="983"/>
        <v>CAD</v>
      </c>
      <c r="L10459" s="158" t="str">
        <f t="shared" si="980"/>
        <v>EURCAD45616</v>
      </c>
      <c r="M10459" s="160">
        <f t="shared" si="984"/>
        <v>45616</v>
      </c>
      <c r="N10459" s="158">
        <v>1</v>
      </c>
      <c r="O10459" s="158">
        <v>1.4766999999999999</v>
      </c>
      <c r="P10459" s="161">
        <f t="shared" si="981"/>
        <v>1.4766999999999999</v>
      </c>
    </row>
    <row r="10460" spans="9:16" x14ac:dyDescent="0.2">
      <c r="I10460" s="158">
        <f t="shared" si="979"/>
        <v>25</v>
      </c>
      <c r="J10460" s="158" t="str">
        <f t="shared" si="982"/>
        <v>EUR</v>
      </c>
      <c r="K10460" s="158" t="str">
        <f t="shared" si="983"/>
        <v>CAD</v>
      </c>
      <c r="L10460" s="158" t="str">
        <f t="shared" si="980"/>
        <v>EURCAD45617</v>
      </c>
      <c r="M10460" s="160">
        <f t="shared" si="984"/>
        <v>45617</v>
      </c>
      <c r="N10460" s="158">
        <v>1</v>
      </c>
      <c r="O10460" s="158">
        <v>1.47</v>
      </c>
      <c r="P10460" s="161">
        <f t="shared" si="981"/>
        <v>1.47</v>
      </c>
    </row>
    <row r="10461" spans="9:16" x14ac:dyDescent="0.2">
      <c r="I10461" s="158">
        <f t="shared" si="979"/>
        <v>25</v>
      </c>
      <c r="J10461" s="158" t="str">
        <f t="shared" si="982"/>
        <v>EUR</v>
      </c>
      <c r="K10461" s="158" t="str">
        <f t="shared" si="983"/>
        <v>CAD</v>
      </c>
      <c r="L10461" s="158" t="str">
        <f t="shared" si="980"/>
        <v>EURCAD45618</v>
      </c>
      <c r="M10461" s="160">
        <f t="shared" si="984"/>
        <v>45618</v>
      </c>
      <c r="N10461" s="158">
        <v>1</v>
      </c>
      <c r="O10461" s="158">
        <v>1.4560999999999999</v>
      </c>
      <c r="P10461" s="161">
        <f t="shared" si="981"/>
        <v>1.4560999999999999</v>
      </c>
    </row>
    <row r="10462" spans="9:16" x14ac:dyDescent="0.2">
      <c r="I10462" s="158">
        <f t="shared" si="979"/>
        <v>25</v>
      </c>
      <c r="J10462" s="158" t="str">
        <f t="shared" si="982"/>
        <v>EUR</v>
      </c>
      <c r="K10462" s="158" t="str">
        <f t="shared" si="983"/>
        <v>CAD</v>
      </c>
      <c r="L10462" s="158" t="str">
        <f t="shared" si="980"/>
        <v>EURCAD45619</v>
      </c>
      <c r="M10462" s="160">
        <f t="shared" si="984"/>
        <v>45619</v>
      </c>
      <c r="N10462" s="158">
        <v>1</v>
      </c>
      <c r="O10462" s="158">
        <v>1.4560999999999999</v>
      </c>
      <c r="P10462" s="161">
        <f t="shared" si="981"/>
        <v>1.4560999999999999</v>
      </c>
    </row>
    <row r="10463" spans="9:16" x14ac:dyDescent="0.2">
      <c r="I10463" s="158">
        <f t="shared" si="979"/>
        <v>25</v>
      </c>
      <c r="J10463" s="158" t="str">
        <f t="shared" si="982"/>
        <v>EUR</v>
      </c>
      <c r="K10463" s="158" t="str">
        <f t="shared" si="983"/>
        <v>CAD</v>
      </c>
      <c r="L10463" s="158" t="str">
        <f t="shared" si="980"/>
        <v>EURCAD45620</v>
      </c>
      <c r="M10463" s="160">
        <f t="shared" si="984"/>
        <v>45620</v>
      </c>
      <c r="N10463" s="158">
        <v>1</v>
      </c>
      <c r="O10463" s="158">
        <v>1.4560999999999999</v>
      </c>
      <c r="P10463" s="161">
        <f t="shared" si="981"/>
        <v>1.4560999999999999</v>
      </c>
    </row>
    <row r="10464" spans="9:16" x14ac:dyDescent="0.2">
      <c r="I10464" s="158">
        <f t="shared" si="979"/>
        <v>25</v>
      </c>
      <c r="J10464" s="158" t="str">
        <f t="shared" si="982"/>
        <v>EUR</v>
      </c>
      <c r="K10464" s="158" t="str">
        <f t="shared" si="983"/>
        <v>CAD</v>
      </c>
      <c r="L10464" s="158" t="str">
        <f t="shared" si="980"/>
        <v>EURCAD45621</v>
      </c>
      <c r="M10464" s="160">
        <f t="shared" si="984"/>
        <v>45621</v>
      </c>
      <c r="N10464" s="158">
        <v>1</v>
      </c>
      <c r="O10464" s="158">
        <v>1.4648000000000001</v>
      </c>
      <c r="P10464" s="161">
        <f t="shared" si="981"/>
        <v>1.4648000000000001</v>
      </c>
    </row>
    <row r="10465" spans="9:16" x14ac:dyDescent="0.2">
      <c r="I10465" s="158">
        <f t="shared" si="979"/>
        <v>25</v>
      </c>
      <c r="J10465" s="158" t="str">
        <f t="shared" si="982"/>
        <v>EUR</v>
      </c>
      <c r="K10465" s="158" t="str">
        <f t="shared" si="983"/>
        <v>CAD</v>
      </c>
      <c r="L10465" s="158" t="str">
        <f t="shared" si="980"/>
        <v>EURCAD45622</v>
      </c>
      <c r="M10465" s="160">
        <f t="shared" si="984"/>
        <v>45622</v>
      </c>
      <c r="N10465" s="158">
        <v>1</v>
      </c>
      <c r="O10465" s="158">
        <v>1.4833000000000001</v>
      </c>
      <c r="P10465" s="161">
        <f t="shared" si="981"/>
        <v>1.4833000000000001</v>
      </c>
    </row>
    <row r="10466" spans="9:16" x14ac:dyDescent="0.2">
      <c r="I10466" s="158">
        <f t="shared" si="979"/>
        <v>25</v>
      </c>
      <c r="J10466" s="158" t="str">
        <f t="shared" si="982"/>
        <v>EUR</v>
      </c>
      <c r="K10466" s="158" t="str">
        <f t="shared" si="983"/>
        <v>CAD</v>
      </c>
      <c r="L10466" s="158" t="str">
        <f t="shared" si="980"/>
        <v>EURCAD45623</v>
      </c>
      <c r="M10466" s="160">
        <f t="shared" si="984"/>
        <v>45623</v>
      </c>
      <c r="N10466" s="158">
        <v>1</v>
      </c>
      <c r="O10466" s="158">
        <v>1.4806999999999999</v>
      </c>
      <c r="P10466" s="161">
        <f t="shared" si="981"/>
        <v>1.4806999999999999</v>
      </c>
    </row>
    <row r="10467" spans="9:16" x14ac:dyDescent="0.2">
      <c r="I10467" s="158">
        <f t="shared" si="979"/>
        <v>25</v>
      </c>
      <c r="J10467" s="158" t="str">
        <f t="shared" si="982"/>
        <v>EUR</v>
      </c>
      <c r="K10467" s="158" t="str">
        <f t="shared" si="983"/>
        <v>CAD</v>
      </c>
      <c r="L10467" s="158" t="str">
        <f t="shared" si="980"/>
        <v>EURCAD45624</v>
      </c>
      <c r="M10467" s="160">
        <f t="shared" si="984"/>
        <v>45624</v>
      </c>
      <c r="N10467" s="158">
        <v>1</v>
      </c>
      <c r="O10467" s="158">
        <v>1.4770000000000001</v>
      </c>
      <c r="P10467" s="161">
        <f t="shared" si="981"/>
        <v>1.4770000000000001</v>
      </c>
    </row>
    <row r="10468" spans="9:16" x14ac:dyDescent="0.2">
      <c r="I10468" s="158">
        <f t="shared" si="979"/>
        <v>25</v>
      </c>
      <c r="J10468" s="158" t="str">
        <f t="shared" si="982"/>
        <v>EUR</v>
      </c>
      <c r="K10468" s="158" t="str">
        <f t="shared" si="983"/>
        <v>CAD</v>
      </c>
      <c r="L10468" s="158" t="str">
        <f t="shared" si="980"/>
        <v>EURCAD45625</v>
      </c>
      <c r="M10468" s="160">
        <f t="shared" si="984"/>
        <v>45625</v>
      </c>
      <c r="N10468" s="158">
        <v>1</v>
      </c>
      <c r="O10468" s="158">
        <v>1.4796</v>
      </c>
      <c r="P10468" s="161">
        <f t="shared" si="981"/>
        <v>1.4796</v>
      </c>
    </row>
    <row r="10469" spans="9:16" x14ac:dyDescent="0.2">
      <c r="I10469" s="158">
        <f t="shared" si="979"/>
        <v>25</v>
      </c>
      <c r="J10469" s="158" t="str">
        <f t="shared" si="982"/>
        <v>EUR</v>
      </c>
      <c r="K10469" s="158" t="str">
        <f t="shared" si="983"/>
        <v>CAD</v>
      </c>
      <c r="L10469" s="158" t="str">
        <f t="shared" si="980"/>
        <v>EURCAD45626</v>
      </c>
      <c r="M10469" s="160">
        <f t="shared" si="984"/>
        <v>45626</v>
      </c>
      <c r="N10469" s="158">
        <v>1</v>
      </c>
      <c r="O10469" s="158">
        <v>1.4796</v>
      </c>
      <c r="P10469" s="161">
        <f t="shared" si="981"/>
        <v>1.4796</v>
      </c>
    </row>
    <row r="10470" spans="9:16" x14ac:dyDescent="0.2">
      <c r="I10470" s="158">
        <f t="shared" si="979"/>
        <v>25</v>
      </c>
      <c r="J10470" s="158" t="str">
        <f t="shared" si="982"/>
        <v>EUR</v>
      </c>
      <c r="K10470" s="158" t="str">
        <f t="shared" si="983"/>
        <v>CAD</v>
      </c>
      <c r="L10470" s="158" t="str">
        <f t="shared" si="980"/>
        <v>EURCAD45627</v>
      </c>
      <c r="M10470" s="160">
        <f t="shared" si="984"/>
        <v>45627</v>
      </c>
      <c r="N10470" s="158">
        <v>1</v>
      </c>
      <c r="O10470" s="158">
        <v>1.4796</v>
      </c>
      <c r="P10470" s="161">
        <f t="shared" si="981"/>
        <v>1.4796</v>
      </c>
    </row>
    <row r="10471" spans="9:16" x14ac:dyDescent="0.2">
      <c r="I10471" s="158">
        <f t="shared" si="979"/>
        <v>25</v>
      </c>
      <c r="J10471" s="158" t="str">
        <f t="shared" si="982"/>
        <v>EUR</v>
      </c>
      <c r="K10471" s="158" t="str">
        <f t="shared" si="983"/>
        <v>CAD</v>
      </c>
      <c r="L10471" s="158" t="str">
        <f t="shared" si="980"/>
        <v>EURCAD45628</v>
      </c>
      <c r="M10471" s="160">
        <f t="shared" si="984"/>
        <v>45628</v>
      </c>
      <c r="N10471" s="158">
        <v>1</v>
      </c>
      <c r="O10471" s="158">
        <v>1.4748000000000001</v>
      </c>
      <c r="P10471" s="161">
        <f t="shared" si="981"/>
        <v>1.4748000000000001</v>
      </c>
    </row>
    <row r="10472" spans="9:16" x14ac:dyDescent="0.2">
      <c r="I10472" s="158">
        <f t="shared" si="979"/>
        <v>25</v>
      </c>
      <c r="J10472" s="158" t="str">
        <f t="shared" si="982"/>
        <v>EUR</v>
      </c>
      <c r="K10472" s="158" t="str">
        <f t="shared" si="983"/>
        <v>CAD</v>
      </c>
      <c r="L10472" s="158" t="str">
        <f t="shared" si="980"/>
        <v>EURCAD45629</v>
      </c>
      <c r="M10472" s="160">
        <f t="shared" si="984"/>
        <v>45629</v>
      </c>
      <c r="N10472" s="158">
        <v>1</v>
      </c>
      <c r="O10472" s="158">
        <v>1.4753000000000001</v>
      </c>
      <c r="P10472" s="161">
        <f t="shared" si="981"/>
        <v>1.4753000000000001</v>
      </c>
    </row>
    <row r="10473" spans="9:16" x14ac:dyDescent="0.2">
      <c r="I10473" s="158">
        <f t="shared" si="979"/>
        <v>25</v>
      </c>
      <c r="J10473" s="158" t="str">
        <f t="shared" si="982"/>
        <v>EUR</v>
      </c>
      <c r="K10473" s="158" t="str">
        <f t="shared" si="983"/>
        <v>CAD</v>
      </c>
      <c r="L10473" s="158" t="str">
        <f t="shared" si="980"/>
        <v>EURCAD45630</v>
      </c>
      <c r="M10473" s="160">
        <f t="shared" si="984"/>
        <v>45630</v>
      </c>
      <c r="N10473" s="158">
        <v>1</v>
      </c>
      <c r="O10473" s="158">
        <v>1.4755</v>
      </c>
      <c r="P10473" s="161">
        <f t="shared" si="981"/>
        <v>1.4755</v>
      </c>
    </row>
    <row r="10474" spans="9:16" x14ac:dyDescent="0.2">
      <c r="I10474" s="158">
        <f t="shared" ref="I10474:I10537" si="985">IF(M10473=$G$2,I10473+1,I10473)</f>
        <v>25</v>
      </c>
      <c r="J10474" s="158" t="str">
        <f t="shared" si="982"/>
        <v>EUR</v>
      </c>
      <c r="K10474" s="158" t="str">
        <f t="shared" si="983"/>
        <v>CAD</v>
      </c>
      <c r="L10474" s="158" t="str">
        <f t="shared" si="980"/>
        <v>EURCAD45631</v>
      </c>
      <c r="M10474" s="160">
        <f t="shared" si="984"/>
        <v>45631</v>
      </c>
      <c r="N10474" s="158">
        <v>1</v>
      </c>
      <c r="O10474" s="158">
        <v>1.4809000000000001</v>
      </c>
      <c r="P10474" s="161">
        <f t="shared" si="981"/>
        <v>1.4809000000000001</v>
      </c>
    </row>
    <row r="10475" spans="9:16" x14ac:dyDescent="0.2">
      <c r="I10475" s="158">
        <f t="shared" si="985"/>
        <v>25</v>
      </c>
      <c r="J10475" s="158" t="str">
        <f t="shared" si="982"/>
        <v>EUR</v>
      </c>
      <c r="K10475" s="158" t="str">
        <f t="shared" si="983"/>
        <v>CAD</v>
      </c>
      <c r="L10475" s="158" t="str">
        <f t="shared" si="980"/>
        <v>EURCAD45632</v>
      </c>
      <c r="M10475" s="160">
        <f t="shared" si="984"/>
        <v>45632</v>
      </c>
      <c r="N10475" s="158">
        <v>1</v>
      </c>
      <c r="O10475" s="158">
        <v>1.4882</v>
      </c>
      <c r="P10475" s="161">
        <f t="shared" si="981"/>
        <v>1.4882</v>
      </c>
    </row>
    <row r="10476" spans="9:16" x14ac:dyDescent="0.2">
      <c r="I10476" s="158">
        <f t="shared" si="985"/>
        <v>25</v>
      </c>
      <c r="J10476" s="158" t="str">
        <f t="shared" si="982"/>
        <v>EUR</v>
      </c>
      <c r="K10476" s="158" t="str">
        <f t="shared" si="983"/>
        <v>CAD</v>
      </c>
      <c r="L10476" s="158" t="str">
        <f t="shared" si="980"/>
        <v>EURCAD45633</v>
      </c>
      <c r="M10476" s="160">
        <f t="shared" si="984"/>
        <v>45633</v>
      </c>
      <c r="N10476" s="158">
        <v>1</v>
      </c>
      <c r="O10476" s="158">
        <v>1.4882</v>
      </c>
      <c r="P10476" s="161">
        <f t="shared" si="981"/>
        <v>1.4882</v>
      </c>
    </row>
    <row r="10477" spans="9:16" x14ac:dyDescent="0.2">
      <c r="I10477" s="158">
        <f t="shared" si="985"/>
        <v>25</v>
      </c>
      <c r="J10477" s="158" t="str">
        <f t="shared" si="982"/>
        <v>EUR</v>
      </c>
      <c r="K10477" s="158" t="str">
        <f t="shared" si="983"/>
        <v>CAD</v>
      </c>
      <c r="L10477" s="158" t="str">
        <f t="shared" si="980"/>
        <v>EURCAD45634</v>
      </c>
      <c r="M10477" s="160">
        <f t="shared" si="984"/>
        <v>45634</v>
      </c>
      <c r="N10477" s="158">
        <v>1</v>
      </c>
      <c r="O10477" s="158">
        <v>1.4882</v>
      </c>
      <c r="P10477" s="161">
        <f t="shared" si="981"/>
        <v>1.4882</v>
      </c>
    </row>
    <row r="10478" spans="9:16" x14ac:dyDescent="0.2">
      <c r="I10478" s="158">
        <f t="shared" si="985"/>
        <v>25</v>
      </c>
      <c r="J10478" s="158" t="str">
        <f t="shared" si="982"/>
        <v>EUR</v>
      </c>
      <c r="K10478" s="158" t="str">
        <f t="shared" si="983"/>
        <v>CAD</v>
      </c>
      <c r="L10478" s="158" t="str">
        <f t="shared" si="980"/>
        <v>EURCAD45635</v>
      </c>
      <c r="M10478" s="160">
        <f t="shared" si="984"/>
        <v>45635</v>
      </c>
      <c r="N10478" s="158">
        <v>1</v>
      </c>
      <c r="O10478" s="158">
        <v>1.4919</v>
      </c>
      <c r="P10478" s="161">
        <f t="shared" si="981"/>
        <v>1.4919</v>
      </c>
    </row>
    <row r="10479" spans="9:16" x14ac:dyDescent="0.2">
      <c r="I10479" s="158">
        <f t="shared" si="985"/>
        <v>25</v>
      </c>
      <c r="J10479" s="158" t="str">
        <f t="shared" si="982"/>
        <v>EUR</v>
      </c>
      <c r="K10479" s="158" t="str">
        <f t="shared" si="983"/>
        <v>CAD</v>
      </c>
      <c r="L10479" s="158" t="str">
        <f t="shared" si="980"/>
        <v>EURCAD45636</v>
      </c>
      <c r="M10479" s="160">
        <f t="shared" si="984"/>
        <v>45636</v>
      </c>
      <c r="N10479" s="158">
        <v>1</v>
      </c>
      <c r="O10479" s="158">
        <v>1.4907999999999999</v>
      </c>
      <c r="P10479" s="161">
        <f t="shared" si="981"/>
        <v>1.4907999999999999</v>
      </c>
    </row>
    <row r="10480" spans="9:16" x14ac:dyDescent="0.2">
      <c r="I10480" s="158">
        <f t="shared" si="985"/>
        <v>25</v>
      </c>
      <c r="J10480" s="158" t="str">
        <f t="shared" si="982"/>
        <v>EUR</v>
      </c>
      <c r="K10480" s="158" t="str">
        <f t="shared" si="983"/>
        <v>CAD</v>
      </c>
      <c r="L10480" s="158" t="str">
        <f t="shared" si="980"/>
        <v>EURCAD45637</v>
      </c>
      <c r="M10480" s="160">
        <f t="shared" si="984"/>
        <v>45637</v>
      </c>
      <c r="N10480" s="158">
        <v>1</v>
      </c>
      <c r="O10480" s="158">
        <v>1.4904999999999999</v>
      </c>
      <c r="P10480" s="161">
        <f t="shared" si="981"/>
        <v>1.4904999999999999</v>
      </c>
    </row>
    <row r="10481" spans="9:16" x14ac:dyDescent="0.2">
      <c r="I10481" s="158">
        <f t="shared" si="985"/>
        <v>25</v>
      </c>
      <c r="J10481" s="158" t="str">
        <f t="shared" si="982"/>
        <v>EUR</v>
      </c>
      <c r="K10481" s="158" t="str">
        <f t="shared" si="983"/>
        <v>CAD</v>
      </c>
      <c r="L10481" s="158" t="str">
        <f t="shared" si="980"/>
        <v>EURCAD45638</v>
      </c>
      <c r="M10481" s="160">
        <f t="shared" si="984"/>
        <v>45638</v>
      </c>
      <c r="N10481" s="158">
        <v>1</v>
      </c>
      <c r="O10481" s="158">
        <v>1.4864999999999999</v>
      </c>
      <c r="P10481" s="161">
        <f t="shared" si="981"/>
        <v>1.4864999999999999</v>
      </c>
    </row>
    <row r="10482" spans="9:16" x14ac:dyDescent="0.2">
      <c r="I10482" s="158">
        <f t="shared" si="985"/>
        <v>25</v>
      </c>
      <c r="J10482" s="158" t="str">
        <f t="shared" si="982"/>
        <v>EUR</v>
      </c>
      <c r="K10482" s="158" t="str">
        <f t="shared" si="983"/>
        <v>CAD</v>
      </c>
      <c r="L10482" s="158" t="str">
        <f t="shared" si="980"/>
        <v>EURCAD45639</v>
      </c>
      <c r="M10482" s="160">
        <f t="shared" si="984"/>
        <v>45639</v>
      </c>
      <c r="N10482" s="158">
        <v>1</v>
      </c>
      <c r="O10482" s="158">
        <v>1.4954000000000001</v>
      </c>
      <c r="P10482" s="161">
        <f t="shared" si="981"/>
        <v>1.4954000000000001</v>
      </c>
    </row>
    <row r="10483" spans="9:16" x14ac:dyDescent="0.2">
      <c r="I10483" s="158">
        <f t="shared" si="985"/>
        <v>25</v>
      </c>
      <c r="J10483" s="158" t="str">
        <f t="shared" si="982"/>
        <v>EUR</v>
      </c>
      <c r="K10483" s="158" t="str">
        <f t="shared" si="983"/>
        <v>CAD</v>
      </c>
      <c r="L10483" s="158" t="str">
        <f t="shared" si="980"/>
        <v>EURCAD45640</v>
      </c>
      <c r="M10483" s="160">
        <f t="shared" si="984"/>
        <v>45640</v>
      </c>
      <c r="N10483" s="158">
        <v>1</v>
      </c>
      <c r="O10483" s="158">
        <v>1.4954000000000001</v>
      </c>
      <c r="P10483" s="161">
        <f t="shared" si="981"/>
        <v>1.4954000000000001</v>
      </c>
    </row>
    <row r="10484" spans="9:16" x14ac:dyDescent="0.2">
      <c r="I10484" s="158">
        <f t="shared" si="985"/>
        <v>25</v>
      </c>
      <c r="J10484" s="158" t="str">
        <f t="shared" si="982"/>
        <v>EUR</v>
      </c>
      <c r="K10484" s="158" t="str">
        <f t="shared" si="983"/>
        <v>CAD</v>
      </c>
      <c r="L10484" s="158" t="str">
        <f t="shared" si="980"/>
        <v>EURCAD45641</v>
      </c>
      <c r="M10484" s="160">
        <f t="shared" si="984"/>
        <v>45641</v>
      </c>
      <c r="N10484" s="158">
        <v>1</v>
      </c>
      <c r="O10484" s="158">
        <v>1.4954000000000001</v>
      </c>
      <c r="P10484" s="161">
        <f t="shared" si="981"/>
        <v>1.4954000000000001</v>
      </c>
    </row>
    <row r="10485" spans="9:16" x14ac:dyDescent="0.2">
      <c r="I10485" s="158">
        <f t="shared" si="985"/>
        <v>25</v>
      </c>
      <c r="J10485" s="158" t="str">
        <f t="shared" si="982"/>
        <v>EUR</v>
      </c>
      <c r="K10485" s="158" t="str">
        <f t="shared" si="983"/>
        <v>CAD</v>
      </c>
      <c r="L10485" s="158" t="str">
        <f t="shared" si="980"/>
        <v>EURCAD45642</v>
      </c>
      <c r="M10485" s="160">
        <f t="shared" si="984"/>
        <v>45642</v>
      </c>
      <c r="N10485" s="158">
        <v>1</v>
      </c>
      <c r="O10485" s="158">
        <v>1.4959</v>
      </c>
      <c r="P10485" s="161">
        <f t="shared" si="981"/>
        <v>1.4959</v>
      </c>
    </row>
    <row r="10486" spans="9:16" x14ac:dyDescent="0.2">
      <c r="I10486" s="158">
        <f t="shared" si="985"/>
        <v>25</v>
      </c>
      <c r="J10486" s="158" t="str">
        <f t="shared" si="982"/>
        <v>EUR</v>
      </c>
      <c r="K10486" s="158" t="str">
        <f t="shared" si="983"/>
        <v>CAD</v>
      </c>
      <c r="L10486" s="158" t="str">
        <f t="shared" si="980"/>
        <v>EURCAD45643</v>
      </c>
      <c r="M10486" s="160">
        <f t="shared" si="984"/>
        <v>45643</v>
      </c>
      <c r="N10486" s="158">
        <v>1</v>
      </c>
      <c r="O10486" s="158">
        <v>1.4995000000000001</v>
      </c>
      <c r="P10486" s="161">
        <f t="shared" si="981"/>
        <v>1.4995000000000001</v>
      </c>
    </row>
    <row r="10487" spans="9:16" x14ac:dyDescent="0.2">
      <c r="I10487" s="158">
        <f t="shared" si="985"/>
        <v>25</v>
      </c>
      <c r="J10487" s="158" t="str">
        <f t="shared" si="982"/>
        <v>EUR</v>
      </c>
      <c r="K10487" s="158" t="str">
        <f t="shared" si="983"/>
        <v>CAD</v>
      </c>
      <c r="L10487" s="158" t="str">
        <f t="shared" si="980"/>
        <v>EURCAD45644</v>
      </c>
      <c r="M10487" s="160">
        <f t="shared" si="984"/>
        <v>45644</v>
      </c>
      <c r="N10487" s="158">
        <v>1</v>
      </c>
      <c r="O10487" s="158">
        <v>1.5022</v>
      </c>
      <c r="P10487" s="161">
        <f t="shared" si="981"/>
        <v>1.5022</v>
      </c>
    </row>
    <row r="10488" spans="9:16" x14ac:dyDescent="0.2">
      <c r="I10488" s="158">
        <f t="shared" si="985"/>
        <v>25</v>
      </c>
      <c r="J10488" s="158" t="str">
        <f t="shared" si="982"/>
        <v>EUR</v>
      </c>
      <c r="K10488" s="158" t="str">
        <f t="shared" si="983"/>
        <v>CAD</v>
      </c>
      <c r="L10488" s="158" t="str">
        <f t="shared" si="980"/>
        <v>EURCAD45645</v>
      </c>
      <c r="M10488" s="160">
        <f t="shared" si="984"/>
        <v>45645</v>
      </c>
      <c r="N10488" s="158">
        <v>1</v>
      </c>
      <c r="O10488" s="158">
        <v>1.4930000000000001</v>
      </c>
      <c r="P10488" s="161">
        <f t="shared" si="981"/>
        <v>1.4930000000000001</v>
      </c>
    </row>
    <row r="10489" spans="9:16" x14ac:dyDescent="0.2">
      <c r="I10489" s="158">
        <f t="shared" si="985"/>
        <v>25</v>
      </c>
      <c r="J10489" s="158" t="str">
        <f t="shared" si="982"/>
        <v>EUR</v>
      </c>
      <c r="K10489" s="158" t="str">
        <f t="shared" si="983"/>
        <v>CAD</v>
      </c>
      <c r="L10489" s="158" t="str">
        <f t="shared" si="980"/>
        <v>EURCAD45646</v>
      </c>
      <c r="M10489" s="160">
        <f t="shared" si="984"/>
        <v>45646</v>
      </c>
      <c r="N10489" s="158">
        <v>1</v>
      </c>
      <c r="O10489" s="158">
        <v>1.4945999999999999</v>
      </c>
      <c r="P10489" s="161">
        <f t="shared" si="981"/>
        <v>1.4945999999999999</v>
      </c>
    </row>
    <row r="10490" spans="9:16" x14ac:dyDescent="0.2">
      <c r="I10490" s="158">
        <f t="shared" si="985"/>
        <v>25</v>
      </c>
      <c r="J10490" s="158" t="str">
        <f t="shared" si="982"/>
        <v>EUR</v>
      </c>
      <c r="K10490" s="158" t="str">
        <f t="shared" si="983"/>
        <v>CAD</v>
      </c>
      <c r="L10490" s="158" t="str">
        <f t="shared" si="980"/>
        <v>EURCAD45647</v>
      </c>
      <c r="M10490" s="160">
        <f t="shared" si="984"/>
        <v>45647</v>
      </c>
      <c r="N10490" s="158">
        <v>1</v>
      </c>
      <c r="O10490" s="158">
        <v>1.4945999999999999</v>
      </c>
      <c r="P10490" s="161">
        <f t="shared" si="981"/>
        <v>1.4945999999999999</v>
      </c>
    </row>
    <row r="10491" spans="9:16" x14ac:dyDescent="0.2">
      <c r="I10491" s="158">
        <f t="shared" si="985"/>
        <v>25</v>
      </c>
      <c r="J10491" s="158" t="str">
        <f t="shared" si="982"/>
        <v>EUR</v>
      </c>
      <c r="K10491" s="158" t="str">
        <f t="shared" si="983"/>
        <v>CAD</v>
      </c>
      <c r="L10491" s="158" t="str">
        <f t="shared" si="980"/>
        <v>EURCAD45648</v>
      </c>
      <c r="M10491" s="160">
        <f t="shared" si="984"/>
        <v>45648</v>
      </c>
      <c r="N10491" s="158">
        <v>1</v>
      </c>
      <c r="O10491" s="158">
        <v>1.4945999999999999</v>
      </c>
      <c r="P10491" s="161">
        <f t="shared" si="981"/>
        <v>1.4945999999999999</v>
      </c>
    </row>
    <row r="10492" spans="9:16" x14ac:dyDescent="0.2">
      <c r="I10492" s="158">
        <f t="shared" si="985"/>
        <v>25</v>
      </c>
      <c r="J10492" s="158" t="str">
        <f t="shared" si="982"/>
        <v>EUR</v>
      </c>
      <c r="K10492" s="158" t="str">
        <f t="shared" si="983"/>
        <v>CAD</v>
      </c>
      <c r="L10492" s="158" t="str">
        <f t="shared" si="980"/>
        <v>EURCAD45649</v>
      </c>
      <c r="M10492" s="160">
        <f t="shared" si="984"/>
        <v>45649</v>
      </c>
      <c r="N10492" s="158">
        <v>1</v>
      </c>
      <c r="O10492" s="158">
        <v>1.4978</v>
      </c>
      <c r="P10492" s="161">
        <f t="shared" si="981"/>
        <v>1.4978</v>
      </c>
    </row>
    <row r="10493" spans="9:16" x14ac:dyDescent="0.2">
      <c r="I10493" s="158">
        <f t="shared" si="985"/>
        <v>25</v>
      </c>
      <c r="J10493" s="158" t="str">
        <f t="shared" si="982"/>
        <v>EUR</v>
      </c>
      <c r="K10493" s="158" t="str">
        <f t="shared" si="983"/>
        <v>CAD</v>
      </c>
      <c r="L10493" s="158" t="str">
        <f t="shared" si="980"/>
        <v>EURCAD45650</v>
      </c>
      <c r="M10493" s="160">
        <f t="shared" si="984"/>
        <v>45650</v>
      </c>
      <c r="N10493" s="158">
        <v>1</v>
      </c>
      <c r="O10493" s="158">
        <v>1.4987999999999999</v>
      </c>
      <c r="P10493" s="161">
        <f t="shared" si="981"/>
        <v>1.4987999999999999</v>
      </c>
    </row>
    <row r="10494" spans="9:16" x14ac:dyDescent="0.2">
      <c r="I10494" s="158">
        <f t="shared" si="985"/>
        <v>25</v>
      </c>
      <c r="J10494" s="158" t="str">
        <f t="shared" si="982"/>
        <v>EUR</v>
      </c>
      <c r="K10494" s="158" t="str">
        <f t="shared" si="983"/>
        <v>CAD</v>
      </c>
      <c r="L10494" s="158" t="str">
        <f t="shared" si="980"/>
        <v>EURCAD45651</v>
      </c>
      <c r="M10494" s="160">
        <f t="shared" si="984"/>
        <v>45651</v>
      </c>
      <c r="N10494" s="158">
        <v>1</v>
      </c>
      <c r="O10494" s="158">
        <v>1.4987999999999999</v>
      </c>
      <c r="P10494" s="161">
        <f t="shared" si="981"/>
        <v>1.4987999999999999</v>
      </c>
    </row>
    <row r="10495" spans="9:16" x14ac:dyDescent="0.2">
      <c r="I10495" s="158">
        <f t="shared" si="985"/>
        <v>25</v>
      </c>
      <c r="J10495" s="158" t="str">
        <f t="shared" si="982"/>
        <v>EUR</v>
      </c>
      <c r="K10495" s="158" t="str">
        <f t="shared" si="983"/>
        <v>CAD</v>
      </c>
      <c r="L10495" s="158" t="str">
        <f t="shared" si="980"/>
        <v>EURCAD45652</v>
      </c>
      <c r="M10495" s="160">
        <f t="shared" si="984"/>
        <v>45652</v>
      </c>
      <c r="N10495" s="158">
        <v>1</v>
      </c>
      <c r="O10495" s="158">
        <v>1.4987999999999999</v>
      </c>
      <c r="P10495" s="161">
        <f t="shared" si="981"/>
        <v>1.4987999999999999</v>
      </c>
    </row>
    <row r="10496" spans="9:16" x14ac:dyDescent="0.2">
      <c r="I10496" s="158">
        <f t="shared" si="985"/>
        <v>25</v>
      </c>
      <c r="J10496" s="158" t="str">
        <f t="shared" si="982"/>
        <v>EUR</v>
      </c>
      <c r="K10496" s="158" t="str">
        <f t="shared" si="983"/>
        <v>CAD</v>
      </c>
      <c r="L10496" s="158" t="str">
        <f t="shared" si="980"/>
        <v>EURCAD45653</v>
      </c>
      <c r="M10496" s="160">
        <f t="shared" si="984"/>
        <v>45653</v>
      </c>
      <c r="N10496" s="158">
        <v>1</v>
      </c>
      <c r="O10496" s="158">
        <v>1.5002</v>
      </c>
      <c r="P10496" s="161">
        <f t="shared" si="981"/>
        <v>1.5002</v>
      </c>
    </row>
    <row r="10497" spans="9:16" x14ac:dyDescent="0.2">
      <c r="I10497" s="158">
        <f t="shared" si="985"/>
        <v>25</v>
      </c>
      <c r="J10497" s="158" t="str">
        <f t="shared" si="982"/>
        <v>EUR</v>
      </c>
      <c r="K10497" s="158" t="str">
        <f t="shared" si="983"/>
        <v>CAD</v>
      </c>
      <c r="L10497" s="158" t="str">
        <f t="shared" si="980"/>
        <v>EURCAD45654</v>
      </c>
      <c r="M10497" s="160">
        <f t="shared" si="984"/>
        <v>45654</v>
      </c>
      <c r="N10497" s="158">
        <v>1</v>
      </c>
      <c r="O10497" s="158">
        <v>1.5002</v>
      </c>
      <c r="P10497" s="161">
        <f t="shared" si="981"/>
        <v>1.5002</v>
      </c>
    </row>
    <row r="10498" spans="9:16" x14ac:dyDescent="0.2">
      <c r="I10498" s="158">
        <f t="shared" si="985"/>
        <v>25</v>
      </c>
      <c r="J10498" s="158" t="str">
        <f t="shared" si="982"/>
        <v>EUR</v>
      </c>
      <c r="K10498" s="158" t="str">
        <f t="shared" si="983"/>
        <v>CAD</v>
      </c>
      <c r="L10498" s="158" t="str">
        <f t="shared" si="980"/>
        <v>EURCAD45655</v>
      </c>
      <c r="M10498" s="160">
        <f t="shared" si="984"/>
        <v>45655</v>
      </c>
      <c r="N10498" s="158">
        <v>1</v>
      </c>
      <c r="O10498" s="158">
        <v>1.5002</v>
      </c>
      <c r="P10498" s="161">
        <f t="shared" si="981"/>
        <v>1.5002</v>
      </c>
    </row>
    <row r="10499" spans="9:16" x14ac:dyDescent="0.2">
      <c r="I10499" s="158">
        <f t="shared" si="985"/>
        <v>25</v>
      </c>
      <c r="J10499" s="158" t="str">
        <f t="shared" si="982"/>
        <v>EUR</v>
      </c>
      <c r="K10499" s="158" t="str">
        <f t="shared" si="983"/>
        <v>CAD</v>
      </c>
      <c r="L10499" s="158" t="str">
        <f t="shared" ref="L10499:L10562" si="986">J10499&amp;K10499&amp;M10499</f>
        <v>EURCAD45656</v>
      </c>
      <c r="M10499" s="160">
        <f t="shared" si="984"/>
        <v>45656</v>
      </c>
      <c r="N10499" s="158">
        <v>1</v>
      </c>
      <c r="O10499" s="158">
        <v>1.5035000000000001</v>
      </c>
      <c r="P10499" s="161">
        <f t="shared" ref="P10499:P10562" si="987">ROUND(N10499*O10499,4)</f>
        <v>1.5035000000000001</v>
      </c>
    </row>
    <row r="10500" spans="9:16" x14ac:dyDescent="0.2">
      <c r="I10500" s="158">
        <f t="shared" si="985"/>
        <v>25</v>
      </c>
      <c r="J10500" s="158" t="str">
        <f t="shared" ref="J10500:J10563" si="988">VLOOKUP($I10500,$A:$C,2,FALSE)</f>
        <v>EUR</v>
      </c>
      <c r="K10500" s="158" t="str">
        <f t="shared" ref="K10500:K10563" si="989">VLOOKUP($I10500,$A:$C,3,FALSE)</f>
        <v>CAD</v>
      </c>
      <c r="L10500" s="158" t="str">
        <f t="shared" si="986"/>
        <v>EURCAD45657</v>
      </c>
      <c r="M10500" s="160">
        <f t="shared" ref="M10500:M10563" si="990">IF(I10500=I10499,M10499+1,$G$1)</f>
        <v>45657</v>
      </c>
      <c r="N10500" s="158">
        <v>1</v>
      </c>
      <c r="O10500" s="158">
        <v>1.4947999999999999</v>
      </c>
      <c r="P10500" s="161">
        <f t="shared" si="987"/>
        <v>1.4947999999999999</v>
      </c>
    </row>
    <row r="10501" spans="9:16" x14ac:dyDescent="0.2">
      <c r="I10501" s="158">
        <f t="shared" si="985"/>
        <v>25</v>
      </c>
      <c r="J10501" s="158" t="str">
        <f t="shared" si="988"/>
        <v>EUR</v>
      </c>
      <c r="K10501" s="158" t="str">
        <f t="shared" si="989"/>
        <v>CAD</v>
      </c>
      <c r="L10501" s="158" t="str">
        <f t="shared" si="986"/>
        <v>EURCAD45658</v>
      </c>
      <c r="M10501" s="160">
        <f t="shared" si="990"/>
        <v>45658</v>
      </c>
      <c r="N10501" s="158">
        <v>1</v>
      </c>
      <c r="O10501" s="158">
        <v>1.4947999999999999</v>
      </c>
      <c r="P10501" s="161">
        <f t="shared" si="987"/>
        <v>1.4947999999999999</v>
      </c>
    </row>
    <row r="10502" spans="9:16" x14ac:dyDescent="0.2">
      <c r="I10502" s="158">
        <f t="shared" si="985"/>
        <v>25</v>
      </c>
      <c r="J10502" s="158" t="str">
        <f t="shared" si="988"/>
        <v>EUR</v>
      </c>
      <c r="K10502" s="158" t="str">
        <f t="shared" si="989"/>
        <v>CAD</v>
      </c>
      <c r="L10502" s="158" t="str">
        <f t="shared" si="986"/>
        <v>EURCAD45659</v>
      </c>
      <c r="M10502" s="160">
        <f t="shared" si="990"/>
        <v>45659</v>
      </c>
      <c r="N10502" s="158">
        <v>1</v>
      </c>
      <c r="O10502" s="158">
        <v>1.4884999999999999</v>
      </c>
      <c r="P10502" s="161">
        <f t="shared" si="987"/>
        <v>1.4884999999999999</v>
      </c>
    </row>
    <row r="10503" spans="9:16" x14ac:dyDescent="0.2">
      <c r="I10503" s="158">
        <f t="shared" si="985"/>
        <v>25</v>
      </c>
      <c r="J10503" s="158" t="str">
        <f t="shared" si="988"/>
        <v>EUR</v>
      </c>
      <c r="K10503" s="158" t="str">
        <f t="shared" si="989"/>
        <v>CAD</v>
      </c>
      <c r="L10503" s="158" t="str">
        <f t="shared" si="986"/>
        <v>EURCAD45660</v>
      </c>
      <c r="M10503" s="160">
        <f t="shared" si="990"/>
        <v>45660</v>
      </c>
      <c r="N10503" s="158">
        <v>1</v>
      </c>
      <c r="O10503" s="158">
        <v>1.4842</v>
      </c>
      <c r="P10503" s="161">
        <f t="shared" si="987"/>
        <v>1.4842</v>
      </c>
    </row>
    <row r="10504" spans="9:16" x14ac:dyDescent="0.2">
      <c r="I10504" s="158">
        <f t="shared" si="985"/>
        <v>25</v>
      </c>
      <c r="J10504" s="158" t="str">
        <f t="shared" si="988"/>
        <v>EUR</v>
      </c>
      <c r="K10504" s="158" t="str">
        <f t="shared" si="989"/>
        <v>CAD</v>
      </c>
      <c r="L10504" s="158" t="str">
        <f t="shared" si="986"/>
        <v>EURCAD45661</v>
      </c>
      <c r="M10504" s="160">
        <f t="shared" si="990"/>
        <v>45661</v>
      </c>
      <c r="N10504" s="158">
        <v>1</v>
      </c>
      <c r="O10504" s="158">
        <v>1.4842</v>
      </c>
      <c r="P10504" s="161">
        <f t="shared" si="987"/>
        <v>1.4842</v>
      </c>
    </row>
    <row r="10505" spans="9:16" x14ac:dyDescent="0.2">
      <c r="I10505" s="158">
        <f t="shared" si="985"/>
        <v>25</v>
      </c>
      <c r="J10505" s="158" t="str">
        <f t="shared" si="988"/>
        <v>EUR</v>
      </c>
      <c r="K10505" s="158" t="str">
        <f t="shared" si="989"/>
        <v>CAD</v>
      </c>
      <c r="L10505" s="158" t="str">
        <f t="shared" si="986"/>
        <v>EURCAD45662</v>
      </c>
      <c r="M10505" s="160">
        <f t="shared" si="990"/>
        <v>45662</v>
      </c>
      <c r="N10505" s="158">
        <v>1</v>
      </c>
      <c r="O10505" s="158">
        <v>1.4842</v>
      </c>
      <c r="P10505" s="161">
        <f t="shared" si="987"/>
        <v>1.4842</v>
      </c>
    </row>
    <row r="10506" spans="9:16" x14ac:dyDescent="0.2">
      <c r="I10506" s="158">
        <f t="shared" si="985"/>
        <v>25</v>
      </c>
      <c r="J10506" s="158" t="str">
        <f t="shared" si="988"/>
        <v>EUR</v>
      </c>
      <c r="K10506" s="158" t="str">
        <f t="shared" si="989"/>
        <v>CAD</v>
      </c>
      <c r="L10506" s="158" t="str">
        <f t="shared" si="986"/>
        <v>EURCAD45663</v>
      </c>
      <c r="M10506" s="160">
        <f t="shared" si="990"/>
        <v>45663</v>
      </c>
      <c r="N10506" s="158">
        <v>1</v>
      </c>
      <c r="O10506" s="158">
        <v>1.4914000000000001</v>
      </c>
      <c r="P10506" s="161">
        <f t="shared" si="987"/>
        <v>1.4914000000000001</v>
      </c>
    </row>
    <row r="10507" spans="9:16" x14ac:dyDescent="0.2">
      <c r="I10507" s="158">
        <f t="shared" si="985"/>
        <v>25</v>
      </c>
      <c r="J10507" s="158" t="str">
        <f t="shared" si="988"/>
        <v>EUR</v>
      </c>
      <c r="K10507" s="158" t="str">
        <f t="shared" si="989"/>
        <v>CAD</v>
      </c>
      <c r="L10507" s="158" t="str">
        <f t="shared" si="986"/>
        <v>EURCAD45664</v>
      </c>
      <c r="M10507" s="160">
        <f t="shared" si="990"/>
        <v>45664</v>
      </c>
      <c r="N10507" s="158">
        <v>1</v>
      </c>
      <c r="O10507" s="158">
        <v>1.4878</v>
      </c>
      <c r="P10507" s="161">
        <f t="shared" si="987"/>
        <v>1.4878</v>
      </c>
    </row>
    <row r="10508" spans="9:16" x14ac:dyDescent="0.2">
      <c r="I10508" s="158">
        <f t="shared" si="985"/>
        <v>25</v>
      </c>
      <c r="J10508" s="158" t="str">
        <f t="shared" si="988"/>
        <v>EUR</v>
      </c>
      <c r="K10508" s="158" t="str">
        <f t="shared" si="989"/>
        <v>CAD</v>
      </c>
      <c r="L10508" s="158" t="str">
        <f t="shared" si="986"/>
        <v>EURCAD45665</v>
      </c>
      <c r="M10508" s="160">
        <f t="shared" si="990"/>
        <v>45665</v>
      </c>
      <c r="N10508" s="158">
        <v>1</v>
      </c>
      <c r="O10508" s="158">
        <v>1.4802999999999999</v>
      </c>
      <c r="P10508" s="161">
        <f t="shared" si="987"/>
        <v>1.4802999999999999</v>
      </c>
    </row>
    <row r="10509" spans="9:16" x14ac:dyDescent="0.2">
      <c r="I10509" s="158">
        <f t="shared" si="985"/>
        <v>25</v>
      </c>
      <c r="J10509" s="158" t="str">
        <f t="shared" si="988"/>
        <v>EUR</v>
      </c>
      <c r="K10509" s="158" t="str">
        <f t="shared" si="989"/>
        <v>CAD</v>
      </c>
      <c r="L10509" s="158" t="str">
        <f t="shared" si="986"/>
        <v>EURCAD45666</v>
      </c>
      <c r="M10509" s="160">
        <f t="shared" si="990"/>
        <v>45666</v>
      </c>
      <c r="N10509" s="158">
        <v>1</v>
      </c>
      <c r="O10509" s="158">
        <v>1.4831000000000001</v>
      </c>
      <c r="P10509" s="161">
        <f t="shared" si="987"/>
        <v>1.4831000000000001</v>
      </c>
    </row>
    <row r="10510" spans="9:16" x14ac:dyDescent="0.2">
      <c r="I10510" s="158">
        <f t="shared" si="985"/>
        <v>25</v>
      </c>
      <c r="J10510" s="158" t="str">
        <f t="shared" si="988"/>
        <v>EUR</v>
      </c>
      <c r="K10510" s="158" t="str">
        <f t="shared" si="989"/>
        <v>CAD</v>
      </c>
      <c r="L10510" s="158" t="str">
        <f t="shared" si="986"/>
        <v>EURCAD45667</v>
      </c>
      <c r="M10510" s="160">
        <f t="shared" si="990"/>
        <v>45667</v>
      </c>
      <c r="N10510" s="158">
        <v>1</v>
      </c>
      <c r="O10510" s="158">
        <v>1.4844999999999999</v>
      </c>
      <c r="P10510" s="161">
        <f t="shared" si="987"/>
        <v>1.4844999999999999</v>
      </c>
    </row>
    <row r="10511" spans="9:16" x14ac:dyDescent="0.2">
      <c r="I10511" s="158">
        <f t="shared" si="985"/>
        <v>25</v>
      </c>
      <c r="J10511" s="158" t="str">
        <f t="shared" si="988"/>
        <v>EUR</v>
      </c>
      <c r="K10511" s="158" t="str">
        <f t="shared" si="989"/>
        <v>CAD</v>
      </c>
      <c r="L10511" s="158" t="str">
        <f t="shared" si="986"/>
        <v>EURCAD45668</v>
      </c>
      <c r="M10511" s="160">
        <f t="shared" si="990"/>
        <v>45668</v>
      </c>
      <c r="N10511" s="158">
        <v>1</v>
      </c>
      <c r="O10511" s="158">
        <v>1.4844999999999999</v>
      </c>
      <c r="P10511" s="161">
        <f t="shared" si="987"/>
        <v>1.4844999999999999</v>
      </c>
    </row>
    <row r="10512" spans="9:16" x14ac:dyDescent="0.2">
      <c r="I10512" s="158">
        <f t="shared" si="985"/>
        <v>25</v>
      </c>
      <c r="J10512" s="158" t="str">
        <f t="shared" si="988"/>
        <v>EUR</v>
      </c>
      <c r="K10512" s="158" t="str">
        <f t="shared" si="989"/>
        <v>CAD</v>
      </c>
      <c r="L10512" s="158" t="str">
        <f t="shared" si="986"/>
        <v>EURCAD45669</v>
      </c>
      <c r="M10512" s="160">
        <f t="shared" si="990"/>
        <v>45669</v>
      </c>
      <c r="N10512" s="158">
        <v>1</v>
      </c>
      <c r="O10512" s="158">
        <v>1.4844999999999999</v>
      </c>
      <c r="P10512" s="161">
        <f t="shared" si="987"/>
        <v>1.4844999999999999</v>
      </c>
    </row>
    <row r="10513" spans="9:16" x14ac:dyDescent="0.2">
      <c r="I10513" s="158">
        <f t="shared" si="985"/>
        <v>25</v>
      </c>
      <c r="J10513" s="158" t="str">
        <f t="shared" si="988"/>
        <v>EUR</v>
      </c>
      <c r="K10513" s="158" t="str">
        <f t="shared" si="989"/>
        <v>CAD</v>
      </c>
      <c r="L10513" s="158" t="str">
        <f t="shared" si="986"/>
        <v>EURCAD45670</v>
      </c>
      <c r="M10513" s="160">
        <f t="shared" si="990"/>
        <v>45670</v>
      </c>
      <c r="N10513" s="158">
        <v>1</v>
      </c>
      <c r="O10513" s="158">
        <v>1.4699</v>
      </c>
      <c r="P10513" s="161">
        <f t="shared" si="987"/>
        <v>1.4699</v>
      </c>
    </row>
    <row r="10514" spans="9:16" x14ac:dyDescent="0.2">
      <c r="I10514" s="158">
        <f t="shared" si="985"/>
        <v>25</v>
      </c>
      <c r="J10514" s="158" t="str">
        <f t="shared" si="988"/>
        <v>EUR</v>
      </c>
      <c r="K10514" s="158" t="str">
        <f t="shared" si="989"/>
        <v>CAD</v>
      </c>
      <c r="L10514" s="158" t="str">
        <f t="shared" si="986"/>
        <v>EURCAD45671</v>
      </c>
      <c r="M10514" s="160">
        <f t="shared" si="990"/>
        <v>45671</v>
      </c>
      <c r="N10514" s="158">
        <v>1</v>
      </c>
      <c r="O10514" s="158">
        <v>1.4743999999999999</v>
      </c>
      <c r="P10514" s="161">
        <f t="shared" si="987"/>
        <v>1.4743999999999999</v>
      </c>
    </row>
    <row r="10515" spans="9:16" x14ac:dyDescent="0.2">
      <c r="I10515" s="158">
        <f t="shared" si="985"/>
        <v>25</v>
      </c>
      <c r="J10515" s="158" t="str">
        <f t="shared" si="988"/>
        <v>EUR</v>
      </c>
      <c r="K10515" s="158" t="str">
        <f t="shared" si="989"/>
        <v>CAD</v>
      </c>
      <c r="L10515" s="158" t="str">
        <f t="shared" si="986"/>
        <v>EURCAD45672</v>
      </c>
      <c r="M10515" s="160">
        <f t="shared" si="990"/>
        <v>45672</v>
      </c>
      <c r="N10515" s="158">
        <v>1</v>
      </c>
      <c r="O10515" s="158">
        <v>1.4783999999999999</v>
      </c>
      <c r="P10515" s="161">
        <f t="shared" si="987"/>
        <v>1.4783999999999999</v>
      </c>
    </row>
    <row r="10516" spans="9:16" x14ac:dyDescent="0.2">
      <c r="I10516" s="158">
        <f t="shared" si="985"/>
        <v>25</v>
      </c>
      <c r="J10516" s="158" t="str">
        <f t="shared" si="988"/>
        <v>EUR</v>
      </c>
      <c r="K10516" s="158" t="str">
        <f t="shared" si="989"/>
        <v>CAD</v>
      </c>
      <c r="L10516" s="158" t="str">
        <f t="shared" si="986"/>
        <v>EURCAD45673</v>
      </c>
      <c r="M10516" s="160">
        <f t="shared" si="990"/>
        <v>45673</v>
      </c>
      <c r="N10516" s="158">
        <v>1</v>
      </c>
      <c r="O10516" s="158">
        <v>1.4776</v>
      </c>
      <c r="P10516" s="161">
        <f t="shared" si="987"/>
        <v>1.4776</v>
      </c>
    </row>
    <row r="10517" spans="9:16" x14ac:dyDescent="0.2">
      <c r="I10517" s="158">
        <f t="shared" si="985"/>
        <v>25</v>
      </c>
      <c r="J10517" s="158" t="str">
        <f t="shared" si="988"/>
        <v>EUR</v>
      </c>
      <c r="K10517" s="158" t="str">
        <f t="shared" si="989"/>
        <v>CAD</v>
      </c>
      <c r="L10517" s="158" t="str">
        <f t="shared" si="986"/>
        <v>EURCAD45674</v>
      </c>
      <c r="M10517" s="160">
        <f t="shared" si="990"/>
        <v>45674</v>
      </c>
      <c r="N10517" s="158">
        <v>1</v>
      </c>
      <c r="O10517" s="158">
        <v>1.4863999999999999</v>
      </c>
      <c r="P10517" s="161">
        <f t="shared" si="987"/>
        <v>1.4863999999999999</v>
      </c>
    </row>
    <row r="10518" spans="9:16" x14ac:dyDescent="0.2">
      <c r="I10518" s="158">
        <f t="shared" si="985"/>
        <v>25</v>
      </c>
      <c r="J10518" s="158" t="str">
        <f t="shared" si="988"/>
        <v>EUR</v>
      </c>
      <c r="K10518" s="158" t="str">
        <f t="shared" si="989"/>
        <v>CAD</v>
      </c>
      <c r="L10518" s="158" t="str">
        <f t="shared" si="986"/>
        <v>EURCAD45675</v>
      </c>
      <c r="M10518" s="160">
        <f t="shared" si="990"/>
        <v>45675</v>
      </c>
      <c r="N10518" s="158">
        <v>1</v>
      </c>
      <c r="O10518" s="158">
        <v>1.4863999999999999</v>
      </c>
      <c r="P10518" s="161">
        <f t="shared" si="987"/>
        <v>1.4863999999999999</v>
      </c>
    </row>
    <row r="10519" spans="9:16" x14ac:dyDescent="0.2">
      <c r="I10519" s="158">
        <f t="shared" si="985"/>
        <v>25</v>
      </c>
      <c r="J10519" s="158" t="str">
        <f t="shared" si="988"/>
        <v>EUR</v>
      </c>
      <c r="K10519" s="158" t="str">
        <f t="shared" si="989"/>
        <v>CAD</v>
      </c>
      <c r="L10519" s="158" t="str">
        <f t="shared" si="986"/>
        <v>EURCAD45676</v>
      </c>
      <c r="M10519" s="160">
        <f t="shared" si="990"/>
        <v>45676</v>
      </c>
      <c r="N10519" s="158">
        <v>1</v>
      </c>
      <c r="O10519" s="158">
        <v>1.4863999999999999</v>
      </c>
      <c r="P10519" s="161">
        <f t="shared" si="987"/>
        <v>1.4863999999999999</v>
      </c>
    </row>
    <row r="10520" spans="9:16" x14ac:dyDescent="0.2">
      <c r="I10520" s="158">
        <f t="shared" si="985"/>
        <v>25</v>
      </c>
      <c r="J10520" s="158" t="str">
        <f t="shared" si="988"/>
        <v>EUR</v>
      </c>
      <c r="K10520" s="158" t="str">
        <f t="shared" si="989"/>
        <v>CAD</v>
      </c>
      <c r="L10520" s="158" t="str">
        <f t="shared" si="986"/>
        <v>EURCAD45677</v>
      </c>
      <c r="M10520" s="160">
        <f t="shared" si="990"/>
        <v>45677</v>
      </c>
      <c r="N10520" s="158">
        <v>1</v>
      </c>
      <c r="O10520" s="158">
        <v>1.4923999999999999</v>
      </c>
      <c r="P10520" s="161">
        <f t="shared" si="987"/>
        <v>1.4923999999999999</v>
      </c>
    </row>
    <row r="10521" spans="9:16" x14ac:dyDescent="0.2">
      <c r="I10521" s="158">
        <f t="shared" si="985"/>
        <v>25</v>
      </c>
      <c r="J10521" s="158" t="str">
        <f t="shared" si="988"/>
        <v>EUR</v>
      </c>
      <c r="K10521" s="158" t="str">
        <f t="shared" si="989"/>
        <v>CAD</v>
      </c>
      <c r="L10521" s="158" t="str">
        <f t="shared" si="986"/>
        <v>EURCAD45678</v>
      </c>
      <c r="M10521" s="160">
        <f t="shared" si="990"/>
        <v>45678</v>
      </c>
      <c r="N10521" s="158">
        <v>1</v>
      </c>
      <c r="O10521" s="158">
        <v>1.4963</v>
      </c>
      <c r="P10521" s="161">
        <f t="shared" si="987"/>
        <v>1.4963</v>
      </c>
    </row>
    <row r="10522" spans="9:16" x14ac:dyDescent="0.2">
      <c r="I10522" s="158">
        <f t="shared" si="985"/>
        <v>25</v>
      </c>
      <c r="J10522" s="158" t="str">
        <f t="shared" si="988"/>
        <v>EUR</v>
      </c>
      <c r="K10522" s="158" t="str">
        <f t="shared" si="989"/>
        <v>CAD</v>
      </c>
      <c r="L10522" s="158" t="str">
        <f t="shared" si="986"/>
        <v>EURCAD45679</v>
      </c>
      <c r="M10522" s="160">
        <f t="shared" si="990"/>
        <v>45679</v>
      </c>
      <c r="N10522" s="158">
        <v>1</v>
      </c>
      <c r="O10522" s="158">
        <v>1.4972000000000001</v>
      </c>
      <c r="P10522" s="161">
        <f t="shared" si="987"/>
        <v>1.4972000000000001</v>
      </c>
    </row>
    <row r="10523" spans="9:16" x14ac:dyDescent="0.2">
      <c r="I10523" s="158">
        <f t="shared" si="985"/>
        <v>25</v>
      </c>
      <c r="J10523" s="158" t="str">
        <f t="shared" si="988"/>
        <v>EUR</v>
      </c>
      <c r="K10523" s="158" t="str">
        <f t="shared" si="989"/>
        <v>CAD</v>
      </c>
      <c r="L10523" s="158" t="str">
        <f t="shared" si="986"/>
        <v>EURCAD45680</v>
      </c>
      <c r="M10523" s="160">
        <f t="shared" si="990"/>
        <v>45680</v>
      </c>
      <c r="N10523" s="158">
        <v>1</v>
      </c>
      <c r="O10523" s="158">
        <v>1.4984</v>
      </c>
      <c r="P10523" s="161">
        <f t="shared" si="987"/>
        <v>1.4984</v>
      </c>
    </row>
    <row r="10524" spans="9:16" x14ac:dyDescent="0.2">
      <c r="I10524" s="158">
        <f t="shared" si="985"/>
        <v>25</v>
      </c>
      <c r="J10524" s="158" t="str">
        <f t="shared" si="988"/>
        <v>EUR</v>
      </c>
      <c r="K10524" s="158" t="str">
        <f t="shared" si="989"/>
        <v>CAD</v>
      </c>
      <c r="L10524" s="158" t="str">
        <f t="shared" si="986"/>
        <v>EURCAD45681</v>
      </c>
      <c r="M10524" s="160">
        <f t="shared" si="990"/>
        <v>45681</v>
      </c>
      <c r="N10524" s="158">
        <v>1</v>
      </c>
      <c r="O10524" s="158">
        <v>1.5015000000000001</v>
      </c>
      <c r="P10524" s="161">
        <f t="shared" si="987"/>
        <v>1.5015000000000001</v>
      </c>
    </row>
    <row r="10525" spans="9:16" x14ac:dyDescent="0.2">
      <c r="I10525" s="158">
        <f t="shared" si="985"/>
        <v>25</v>
      </c>
      <c r="J10525" s="158" t="str">
        <f t="shared" si="988"/>
        <v>EUR</v>
      </c>
      <c r="K10525" s="158" t="str">
        <f t="shared" si="989"/>
        <v>CAD</v>
      </c>
      <c r="L10525" s="158" t="str">
        <f t="shared" si="986"/>
        <v>EURCAD45682</v>
      </c>
      <c r="M10525" s="160">
        <f t="shared" si="990"/>
        <v>45682</v>
      </c>
      <c r="N10525" s="158">
        <v>1</v>
      </c>
      <c r="O10525" s="158">
        <v>1.5015000000000001</v>
      </c>
      <c r="P10525" s="161">
        <f t="shared" si="987"/>
        <v>1.5015000000000001</v>
      </c>
    </row>
    <row r="10526" spans="9:16" x14ac:dyDescent="0.2">
      <c r="I10526" s="158">
        <f t="shared" si="985"/>
        <v>25</v>
      </c>
      <c r="J10526" s="158" t="str">
        <f t="shared" si="988"/>
        <v>EUR</v>
      </c>
      <c r="K10526" s="158" t="str">
        <f t="shared" si="989"/>
        <v>CAD</v>
      </c>
      <c r="L10526" s="158" t="str">
        <f t="shared" si="986"/>
        <v>EURCAD45683</v>
      </c>
      <c r="M10526" s="160">
        <f t="shared" si="990"/>
        <v>45683</v>
      </c>
      <c r="N10526" s="158">
        <v>1</v>
      </c>
      <c r="O10526" s="158">
        <v>1.5015000000000001</v>
      </c>
      <c r="P10526" s="161">
        <f t="shared" si="987"/>
        <v>1.5015000000000001</v>
      </c>
    </row>
    <row r="10527" spans="9:16" x14ac:dyDescent="0.2">
      <c r="I10527" s="158">
        <f t="shared" si="985"/>
        <v>25</v>
      </c>
      <c r="J10527" s="158" t="str">
        <f t="shared" si="988"/>
        <v>EUR</v>
      </c>
      <c r="K10527" s="158" t="str">
        <f t="shared" si="989"/>
        <v>CAD</v>
      </c>
      <c r="L10527" s="158" t="str">
        <f t="shared" si="986"/>
        <v>EURCAD45684</v>
      </c>
      <c r="M10527" s="160">
        <f t="shared" si="990"/>
        <v>45684</v>
      </c>
      <c r="N10527" s="158">
        <v>1</v>
      </c>
      <c r="O10527" s="158">
        <v>1.5096000000000001</v>
      </c>
      <c r="P10527" s="161">
        <f t="shared" si="987"/>
        <v>1.5096000000000001</v>
      </c>
    </row>
    <row r="10528" spans="9:16" x14ac:dyDescent="0.2">
      <c r="I10528" s="158">
        <f t="shared" si="985"/>
        <v>25</v>
      </c>
      <c r="J10528" s="158" t="str">
        <f t="shared" si="988"/>
        <v>EUR</v>
      </c>
      <c r="K10528" s="158" t="str">
        <f t="shared" si="989"/>
        <v>CAD</v>
      </c>
      <c r="L10528" s="158" t="str">
        <f t="shared" si="986"/>
        <v>EURCAD45685</v>
      </c>
      <c r="M10528" s="160">
        <f t="shared" si="990"/>
        <v>45685</v>
      </c>
      <c r="N10528" s="158">
        <v>1</v>
      </c>
      <c r="O10528" s="158">
        <v>1.5019</v>
      </c>
      <c r="P10528" s="161">
        <f t="shared" si="987"/>
        <v>1.5019</v>
      </c>
    </row>
    <row r="10529" spans="9:16" x14ac:dyDescent="0.2">
      <c r="I10529" s="158">
        <f t="shared" si="985"/>
        <v>25</v>
      </c>
      <c r="J10529" s="158" t="str">
        <f t="shared" si="988"/>
        <v>EUR</v>
      </c>
      <c r="K10529" s="158" t="str">
        <f t="shared" si="989"/>
        <v>CAD</v>
      </c>
      <c r="L10529" s="158" t="str">
        <f t="shared" si="986"/>
        <v>EURCAD45686</v>
      </c>
      <c r="M10529" s="160">
        <f t="shared" si="990"/>
        <v>45686</v>
      </c>
      <c r="N10529" s="158">
        <v>1</v>
      </c>
      <c r="O10529" s="158">
        <v>1.5011000000000001</v>
      </c>
      <c r="P10529" s="161">
        <f t="shared" si="987"/>
        <v>1.5011000000000001</v>
      </c>
    </row>
    <row r="10530" spans="9:16" x14ac:dyDescent="0.2">
      <c r="I10530" s="158">
        <f t="shared" si="985"/>
        <v>25</v>
      </c>
      <c r="J10530" s="158" t="str">
        <f t="shared" si="988"/>
        <v>EUR</v>
      </c>
      <c r="K10530" s="158" t="str">
        <f t="shared" si="989"/>
        <v>CAD</v>
      </c>
      <c r="L10530" s="158" t="str">
        <f t="shared" si="986"/>
        <v>EURCAD45687</v>
      </c>
      <c r="M10530" s="160">
        <f t="shared" si="990"/>
        <v>45687</v>
      </c>
      <c r="N10530" s="158">
        <v>1</v>
      </c>
      <c r="O10530" s="158">
        <v>1.4997</v>
      </c>
      <c r="P10530" s="161">
        <f t="shared" si="987"/>
        <v>1.4997</v>
      </c>
    </row>
    <row r="10531" spans="9:16" x14ac:dyDescent="0.2">
      <c r="I10531" s="158">
        <f t="shared" si="985"/>
        <v>25</v>
      </c>
      <c r="J10531" s="158" t="str">
        <f t="shared" si="988"/>
        <v>EUR</v>
      </c>
      <c r="K10531" s="158" t="str">
        <f t="shared" si="989"/>
        <v>CAD</v>
      </c>
      <c r="L10531" s="158" t="str">
        <f t="shared" si="986"/>
        <v>EURCAD45688</v>
      </c>
      <c r="M10531" s="160">
        <f t="shared" si="990"/>
        <v>45688</v>
      </c>
      <c r="N10531" s="158">
        <v>1</v>
      </c>
      <c r="O10531" s="158">
        <v>1.5035000000000001</v>
      </c>
      <c r="P10531" s="161">
        <f t="shared" si="987"/>
        <v>1.5035000000000001</v>
      </c>
    </row>
    <row r="10532" spans="9:16" x14ac:dyDescent="0.2">
      <c r="I10532" s="158">
        <f t="shared" si="985"/>
        <v>25</v>
      </c>
      <c r="J10532" s="158" t="str">
        <f t="shared" si="988"/>
        <v>EUR</v>
      </c>
      <c r="K10532" s="158" t="str">
        <f t="shared" si="989"/>
        <v>CAD</v>
      </c>
      <c r="L10532" s="158" t="str">
        <f t="shared" si="986"/>
        <v>EURCAD45689</v>
      </c>
      <c r="M10532" s="160">
        <f t="shared" si="990"/>
        <v>45689</v>
      </c>
      <c r="N10532" s="158">
        <v>1</v>
      </c>
      <c r="O10532" s="158">
        <v>1.5035000000000001</v>
      </c>
      <c r="P10532" s="161">
        <f t="shared" si="987"/>
        <v>1.5035000000000001</v>
      </c>
    </row>
    <row r="10533" spans="9:16" x14ac:dyDescent="0.2">
      <c r="I10533" s="158">
        <f t="shared" si="985"/>
        <v>25</v>
      </c>
      <c r="J10533" s="158" t="str">
        <f t="shared" si="988"/>
        <v>EUR</v>
      </c>
      <c r="K10533" s="158" t="str">
        <f t="shared" si="989"/>
        <v>CAD</v>
      </c>
      <c r="L10533" s="158" t="str">
        <f t="shared" si="986"/>
        <v>EURCAD45690</v>
      </c>
      <c r="M10533" s="160">
        <f t="shared" si="990"/>
        <v>45690</v>
      </c>
      <c r="N10533" s="158">
        <v>1</v>
      </c>
      <c r="O10533" s="158">
        <v>1.5035000000000001</v>
      </c>
      <c r="P10533" s="161">
        <f t="shared" si="987"/>
        <v>1.5035000000000001</v>
      </c>
    </row>
    <row r="10534" spans="9:16" x14ac:dyDescent="0.2">
      <c r="I10534" s="158">
        <f t="shared" si="985"/>
        <v>25</v>
      </c>
      <c r="J10534" s="158" t="str">
        <f t="shared" si="988"/>
        <v>EUR</v>
      </c>
      <c r="K10534" s="158" t="str">
        <f t="shared" si="989"/>
        <v>CAD</v>
      </c>
      <c r="L10534" s="158" t="str">
        <f t="shared" si="986"/>
        <v>EURCAD45691</v>
      </c>
      <c r="M10534" s="160">
        <f t="shared" si="990"/>
        <v>45691</v>
      </c>
      <c r="N10534" s="158">
        <v>1</v>
      </c>
      <c r="O10534" s="158">
        <v>1.5051000000000001</v>
      </c>
      <c r="P10534" s="161">
        <f t="shared" si="987"/>
        <v>1.5051000000000001</v>
      </c>
    </row>
    <row r="10535" spans="9:16" x14ac:dyDescent="0.2">
      <c r="I10535" s="158">
        <f t="shared" si="985"/>
        <v>25</v>
      </c>
      <c r="J10535" s="158" t="str">
        <f t="shared" si="988"/>
        <v>EUR</v>
      </c>
      <c r="K10535" s="158" t="str">
        <f t="shared" si="989"/>
        <v>CAD</v>
      </c>
      <c r="L10535" s="158" t="str">
        <f t="shared" si="986"/>
        <v>EURCAD45692</v>
      </c>
      <c r="M10535" s="160">
        <f t="shared" si="990"/>
        <v>45692</v>
      </c>
      <c r="N10535" s="158">
        <v>1</v>
      </c>
      <c r="O10535" s="158">
        <v>1.4894000000000001</v>
      </c>
      <c r="P10535" s="161">
        <f t="shared" si="987"/>
        <v>1.4894000000000001</v>
      </c>
    </row>
    <row r="10536" spans="9:16" x14ac:dyDescent="0.2">
      <c r="I10536" s="158">
        <f t="shared" si="985"/>
        <v>25</v>
      </c>
      <c r="J10536" s="158" t="str">
        <f t="shared" si="988"/>
        <v>EUR</v>
      </c>
      <c r="K10536" s="158" t="str">
        <f t="shared" si="989"/>
        <v>CAD</v>
      </c>
      <c r="L10536" s="158" t="str">
        <f t="shared" si="986"/>
        <v>EURCAD45693</v>
      </c>
      <c r="M10536" s="160">
        <f t="shared" si="990"/>
        <v>45693</v>
      </c>
      <c r="N10536" s="158">
        <v>1</v>
      </c>
      <c r="O10536" s="158">
        <v>1.4876</v>
      </c>
      <c r="P10536" s="161">
        <f t="shared" si="987"/>
        <v>1.4876</v>
      </c>
    </row>
    <row r="10537" spans="9:16" x14ac:dyDescent="0.2">
      <c r="I10537" s="158">
        <f t="shared" si="985"/>
        <v>25</v>
      </c>
      <c r="J10537" s="158" t="str">
        <f t="shared" si="988"/>
        <v>EUR</v>
      </c>
      <c r="K10537" s="158" t="str">
        <f t="shared" si="989"/>
        <v>CAD</v>
      </c>
      <c r="L10537" s="158" t="str">
        <f t="shared" si="986"/>
        <v>EURCAD45694</v>
      </c>
      <c r="M10537" s="160">
        <f t="shared" si="990"/>
        <v>45694</v>
      </c>
      <c r="N10537" s="158">
        <v>1</v>
      </c>
      <c r="O10537" s="158">
        <v>1.4864999999999999</v>
      </c>
      <c r="P10537" s="161">
        <f t="shared" si="987"/>
        <v>1.4864999999999999</v>
      </c>
    </row>
    <row r="10538" spans="9:16" x14ac:dyDescent="0.2">
      <c r="I10538" s="158">
        <f t="shared" ref="I10538:I10601" si="991">IF(M10537=$G$2,I10537+1,I10537)</f>
        <v>25</v>
      </c>
      <c r="J10538" s="158" t="str">
        <f t="shared" si="988"/>
        <v>EUR</v>
      </c>
      <c r="K10538" s="158" t="str">
        <f t="shared" si="989"/>
        <v>CAD</v>
      </c>
      <c r="L10538" s="158" t="str">
        <f t="shared" si="986"/>
        <v>EURCAD45695</v>
      </c>
      <c r="M10538" s="160">
        <f t="shared" si="990"/>
        <v>45695</v>
      </c>
      <c r="N10538" s="158">
        <v>1</v>
      </c>
      <c r="O10538" s="158">
        <v>1.4883</v>
      </c>
      <c r="P10538" s="161">
        <f t="shared" si="987"/>
        <v>1.4883</v>
      </c>
    </row>
    <row r="10539" spans="9:16" x14ac:dyDescent="0.2">
      <c r="I10539" s="158">
        <f t="shared" si="991"/>
        <v>25</v>
      </c>
      <c r="J10539" s="158" t="str">
        <f t="shared" si="988"/>
        <v>EUR</v>
      </c>
      <c r="K10539" s="158" t="str">
        <f t="shared" si="989"/>
        <v>CAD</v>
      </c>
      <c r="L10539" s="158" t="str">
        <f t="shared" si="986"/>
        <v>EURCAD45696</v>
      </c>
      <c r="M10539" s="160">
        <f t="shared" si="990"/>
        <v>45696</v>
      </c>
      <c r="N10539" s="158">
        <v>1</v>
      </c>
      <c r="O10539" s="158">
        <v>1.4883</v>
      </c>
      <c r="P10539" s="161">
        <f t="shared" si="987"/>
        <v>1.4883</v>
      </c>
    </row>
    <row r="10540" spans="9:16" x14ac:dyDescent="0.2">
      <c r="I10540" s="158">
        <f t="shared" si="991"/>
        <v>25</v>
      </c>
      <c r="J10540" s="158" t="str">
        <f t="shared" si="988"/>
        <v>EUR</v>
      </c>
      <c r="K10540" s="158" t="str">
        <f t="shared" si="989"/>
        <v>CAD</v>
      </c>
      <c r="L10540" s="158" t="str">
        <f t="shared" si="986"/>
        <v>EURCAD45697</v>
      </c>
      <c r="M10540" s="160">
        <f t="shared" si="990"/>
        <v>45697</v>
      </c>
      <c r="N10540" s="158">
        <v>1</v>
      </c>
      <c r="O10540" s="158">
        <v>1.4883</v>
      </c>
      <c r="P10540" s="161">
        <f t="shared" si="987"/>
        <v>1.4883</v>
      </c>
    </row>
    <row r="10541" spans="9:16" x14ac:dyDescent="0.2">
      <c r="I10541" s="158">
        <f t="shared" si="991"/>
        <v>25</v>
      </c>
      <c r="J10541" s="158" t="str">
        <f t="shared" si="988"/>
        <v>EUR</v>
      </c>
      <c r="K10541" s="158" t="str">
        <f t="shared" si="989"/>
        <v>CAD</v>
      </c>
      <c r="L10541" s="158" t="str">
        <f t="shared" si="986"/>
        <v>EURCAD45698</v>
      </c>
      <c r="M10541" s="160">
        <f t="shared" si="990"/>
        <v>45698</v>
      </c>
      <c r="N10541" s="158">
        <v>1</v>
      </c>
      <c r="O10541" s="158">
        <v>1.4798</v>
      </c>
      <c r="P10541" s="161">
        <f t="shared" si="987"/>
        <v>1.4798</v>
      </c>
    </row>
    <row r="10542" spans="9:16" x14ac:dyDescent="0.2">
      <c r="I10542" s="158">
        <f t="shared" si="991"/>
        <v>25</v>
      </c>
      <c r="J10542" s="158" t="str">
        <f t="shared" si="988"/>
        <v>EUR</v>
      </c>
      <c r="K10542" s="158" t="str">
        <f t="shared" si="989"/>
        <v>CAD</v>
      </c>
      <c r="L10542" s="158" t="str">
        <f t="shared" si="986"/>
        <v>EURCAD45699</v>
      </c>
      <c r="M10542" s="160">
        <f t="shared" si="990"/>
        <v>45699</v>
      </c>
      <c r="N10542" s="158">
        <v>1</v>
      </c>
      <c r="O10542" s="158">
        <v>1.4789000000000001</v>
      </c>
      <c r="P10542" s="161">
        <f t="shared" si="987"/>
        <v>1.4789000000000001</v>
      </c>
    </row>
    <row r="10543" spans="9:16" x14ac:dyDescent="0.2">
      <c r="I10543" s="158">
        <f t="shared" si="991"/>
        <v>25</v>
      </c>
      <c r="J10543" s="158" t="str">
        <f t="shared" si="988"/>
        <v>EUR</v>
      </c>
      <c r="K10543" s="158" t="str">
        <f t="shared" si="989"/>
        <v>CAD</v>
      </c>
      <c r="L10543" s="158" t="str">
        <f t="shared" si="986"/>
        <v>EURCAD45700</v>
      </c>
      <c r="M10543" s="160">
        <f t="shared" si="990"/>
        <v>45700</v>
      </c>
      <c r="N10543" s="158">
        <v>1</v>
      </c>
      <c r="O10543" s="158">
        <v>1.4830000000000001</v>
      </c>
      <c r="P10543" s="161">
        <f t="shared" si="987"/>
        <v>1.4830000000000001</v>
      </c>
    </row>
    <row r="10544" spans="9:16" x14ac:dyDescent="0.2">
      <c r="I10544" s="158">
        <f t="shared" si="991"/>
        <v>25</v>
      </c>
      <c r="J10544" s="158" t="str">
        <f t="shared" si="988"/>
        <v>EUR</v>
      </c>
      <c r="K10544" s="158" t="str">
        <f t="shared" si="989"/>
        <v>CAD</v>
      </c>
      <c r="L10544" s="158" t="str">
        <f t="shared" si="986"/>
        <v>EURCAD45701</v>
      </c>
      <c r="M10544" s="160">
        <f t="shared" si="990"/>
        <v>45701</v>
      </c>
      <c r="N10544" s="158">
        <v>1</v>
      </c>
      <c r="O10544" s="158">
        <v>1.4843999999999999</v>
      </c>
      <c r="P10544" s="161">
        <f t="shared" si="987"/>
        <v>1.4843999999999999</v>
      </c>
    </row>
    <row r="10545" spans="9:16" x14ac:dyDescent="0.2">
      <c r="I10545" s="158">
        <f t="shared" si="991"/>
        <v>25</v>
      </c>
      <c r="J10545" s="158" t="str">
        <f t="shared" si="988"/>
        <v>EUR</v>
      </c>
      <c r="K10545" s="158" t="str">
        <f t="shared" si="989"/>
        <v>CAD</v>
      </c>
      <c r="L10545" s="158" t="str">
        <f t="shared" si="986"/>
        <v>EURCAD45702</v>
      </c>
      <c r="M10545" s="160">
        <f t="shared" si="990"/>
        <v>45702</v>
      </c>
      <c r="N10545" s="158">
        <v>1</v>
      </c>
      <c r="O10545" s="158">
        <v>1.4856</v>
      </c>
      <c r="P10545" s="161">
        <f t="shared" si="987"/>
        <v>1.4856</v>
      </c>
    </row>
    <row r="10546" spans="9:16" x14ac:dyDescent="0.2">
      <c r="I10546" s="158">
        <f t="shared" si="991"/>
        <v>25</v>
      </c>
      <c r="J10546" s="158" t="str">
        <f t="shared" si="988"/>
        <v>EUR</v>
      </c>
      <c r="K10546" s="158" t="str">
        <f t="shared" si="989"/>
        <v>CAD</v>
      </c>
      <c r="L10546" s="158" t="str">
        <f t="shared" si="986"/>
        <v>EURCAD45703</v>
      </c>
      <c r="M10546" s="160">
        <f t="shared" si="990"/>
        <v>45703</v>
      </c>
      <c r="N10546" s="158">
        <v>1</v>
      </c>
      <c r="O10546" s="158">
        <v>1.4856</v>
      </c>
      <c r="P10546" s="161">
        <f t="shared" si="987"/>
        <v>1.4856</v>
      </c>
    </row>
    <row r="10547" spans="9:16" x14ac:dyDescent="0.2">
      <c r="I10547" s="158">
        <f t="shared" si="991"/>
        <v>25</v>
      </c>
      <c r="J10547" s="158" t="str">
        <f t="shared" si="988"/>
        <v>EUR</v>
      </c>
      <c r="K10547" s="158" t="str">
        <f t="shared" si="989"/>
        <v>CAD</v>
      </c>
      <c r="L10547" s="158" t="str">
        <f t="shared" si="986"/>
        <v>EURCAD45704</v>
      </c>
      <c r="M10547" s="160">
        <f t="shared" si="990"/>
        <v>45704</v>
      </c>
      <c r="N10547" s="158">
        <v>1</v>
      </c>
      <c r="O10547" s="158">
        <v>1.4856</v>
      </c>
      <c r="P10547" s="161">
        <f t="shared" si="987"/>
        <v>1.4856</v>
      </c>
    </row>
    <row r="10548" spans="9:16" x14ac:dyDescent="0.2">
      <c r="I10548" s="158">
        <f t="shared" si="991"/>
        <v>25</v>
      </c>
      <c r="J10548" s="158" t="str">
        <f t="shared" si="988"/>
        <v>EUR</v>
      </c>
      <c r="K10548" s="158" t="str">
        <f t="shared" si="989"/>
        <v>CAD</v>
      </c>
      <c r="L10548" s="158" t="str">
        <f t="shared" si="986"/>
        <v>EURCAD45705</v>
      </c>
      <c r="M10548" s="160">
        <f t="shared" si="990"/>
        <v>45705</v>
      </c>
      <c r="N10548" s="158">
        <v>1</v>
      </c>
      <c r="O10548" s="158">
        <v>1.4861</v>
      </c>
      <c r="P10548" s="161">
        <f t="shared" si="987"/>
        <v>1.4861</v>
      </c>
    </row>
    <row r="10549" spans="9:16" x14ac:dyDescent="0.2">
      <c r="I10549" s="158">
        <f t="shared" si="991"/>
        <v>25</v>
      </c>
      <c r="J10549" s="158" t="str">
        <f t="shared" si="988"/>
        <v>EUR</v>
      </c>
      <c r="K10549" s="158" t="str">
        <f t="shared" si="989"/>
        <v>CAD</v>
      </c>
      <c r="L10549" s="158" t="str">
        <f t="shared" si="986"/>
        <v>EURCAD45706</v>
      </c>
      <c r="M10549" s="160">
        <f t="shared" si="990"/>
        <v>45706</v>
      </c>
      <c r="N10549" s="158">
        <v>1</v>
      </c>
      <c r="O10549" s="158">
        <v>1.4843999999999999</v>
      </c>
      <c r="P10549" s="161">
        <f t="shared" si="987"/>
        <v>1.4843999999999999</v>
      </c>
    </row>
    <row r="10550" spans="9:16" x14ac:dyDescent="0.2">
      <c r="I10550" s="158">
        <f t="shared" si="991"/>
        <v>25</v>
      </c>
      <c r="J10550" s="158" t="str">
        <f t="shared" si="988"/>
        <v>EUR</v>
      </c>
      <c r="K10550" s="158" t="str">
        <f t="shared" si="989"/>
        <v>CAD</v>
      </c>
      <c r="L10550" s="158" t="str">
        <f t="shared" si="986"/>
        <v>EURCAD45707</v>
      </c>
      <c r="M10550" s="160">
        <f t="shared" si="990"/>
        <v>45707</v>
      </c>
      <c r="N10550" s="158">
        <v>1</v>
      </c>
      <c r="O10550" s="158">
        <v>1.4821</v>
      </c>
      <c r="P10550" s="161">
        <f t="shared" si="987"/>
        <v>1.4821</v>
      </c>
    </row>
    <row r="10551" spans="9:16" x14ac:dyDescent="0.2">
      <c r="I10551" s="158">
        <f t="shared" si="991"/>
        <v>25</v>
      </c>
      <c r="J10551" s="158" t="str">
        <f t="shared" si="988"/>
        <v>EUR</v>
      </c>
      <c r="K10551" s="158" t="str">
        <f t="shared" si="989"/>
        <v>CAD</v>
      </c>
      <c r="L10551" s="158" t="str">
        <f t="shared" si="986"/>
        <v>EURCAD45708</v>
      </c>
      <c r="M10551" s="160">
        <f t="shared" si="990"/>
        <v>45708</v>
      </c>
      <c r="N10551" s="158">
        <v>1</v>
      </c>
      <c r="O10551" s="158">
        <v>1.4841</v>
      </c>
      <c r="P10551" s="161">
        <f t="shared" si="987"/>
        <v>1.4841</v>
      </c>
    </row>
    <row r="10552" spans="9:16" x14ac:dyDescent="0.2">
      <c r="I10552" s="158">
        <f t="shared" si="991"/>
        <v>25</v>
      </c>
      <c r="J10552" s="158" t="str">
        <f t="shared" si="988"/>
        <v>EUR</v>
      </c>
      <c r="K10552" s="158" t="str">
        <f t="shared" si="989"/>
        <v>CAD</v>
      </c>
      <c r="L10552" s="158" t="str">
        <f t="shared" si="986"/>
        <v>EURCAD45709</v>
      </c>
      <c r="M10552" s="160">
        <f t="shared" si="990"/>
        <v>45709</v>
      </c>
      <c r="N10552" s="158">
        <v>1</v>
      </c>
      <c r="O10552" s="158">
        <v>1.4856</v>
      </c>
      <c r="P10552" s="161">
        <f t="shared" si="987"/>
        <v>1.4856</v>
      </c>
    </row>
    <row r="10553" spans="9:16" x14ac:dyDescent="0.2">
      <c r="I10553" s="158">
        <f t="shared" si="991"/>
        <v>25</v>
      </c>
      <c r="J10553" s="158" t="str">
        <f t="shared" si="988"/>
        <v>EUR</v>
      </c>
      <c r="K10553" s="158" t="str">
        <f t="shared" si="989"/>
        <v>CAD</v>
      </c>
      <c r="L10553" s="158" t="str">
        <f t="shared" si="986"/>
        <v>EURCAD45710</v>
      </c>
      <c r="M10553" s="160">
        <f t="shared" si="990"/>
        <v>45710</v>
      </c>
      <c r="N10553" s="158">
        <v>1</v>
      </c>
      <c r="O10553" s="158">
        <v>1.4856</v>
      </c>
      <c r="P10553" s="161">
        <f t="shared" si="987"/>
        <v>1.4856</v>
      </c>
    </row>
    <row r="10554" spans="9:16" x14ac:dyDescent="0.2">
      <c r="I10554" s="158">
        <f t="shared" si="991"/>
        <v>25</v>
      </c>
      <c r="J10554" s="158" t="str">
        <f t="shared" si="988"/>
        <v>EUR</v>
      </c>
      <c r="K10554" s="158" t="str">
        <f t="shared" si="989"/>
        <v>CAD</v>
      </c>
      <c r="L10554" s="158" t="str">
        <f t="shared" si="986"/>
        <v>EURCAD45711</v>
      </c>
      <c r="M10554" s="160">
        <f t="shared" si="990"/>
        <v>45711</v>
      </c>
      <c r="N10554" s="158">
        <v>1</v>
      </c>
      <c r="O10554" s="158">
        <v>1.4856</v>
      </c>
      <c r="P10554" s="161">
        <f t="shared" si="987"/>
        <v>1.4856</v>
      </c>
    </row>
    <row r="10555" spans="9:16" x14ac:dyDescent="0.2">
      <c r="I10555" s="158">
        <f t="shared" si="991"/>
        <v>25</v>
      </c>
      <c r="J10555" s="158" t="str">
        <f t="shared" si="988"/>
        <v>EUR</v>
      </c>
      <c r="K10555" s="158" t="str">
        <f t="shared" si="989"/>
        <v>CAD</v>
      </c>
      <c r="L10555" s="158" t="str">
        <f t="shared" si="986"/>
        <v>EURCAD45712</v>
      </c>
      <c r="M10555" s="160">
        <f t="shared" si="990"/>
        <v>45712</v>
      </c>
      <c r="N10555" s="158">
        <v>1</v>
      </c>
      <c r="O10555" s="158">
        <v>1.4876</v>
      </c>
      <c r="P10555" s="161">
        <f t="shared" si="987"/>
        <v>1.4876</v>
      </c>
    </row>
    <row r="10556" spans="9:16" x14ac:dyDescent="0.2">
      <c r="I10556" s="158">
        <f t="shared" si="991"/>
        <v>25</v>
      </c>
      <c r="J10556" s="158" t="str">
        <f t="shared" si="988"/>
        <v>EUR</v>
      </c>
      <c r="K10556" s="158" t="str">
        <f t="shared" si="989"/>
        <v>CAD</v>
      </c>
      <c r="L10556" s="158" t="str">
        <f t="shared" si="986"/>
        <v>EURCAD45713</v>
      </c>
      <c r="M10556" s="160">
        <f t="shared" si="990"/>
        <v>45713</v>
      </c>
      <c r="N10556" s="158">
        <v>1</v>
      </c>
      <c r="O10556" s="158">
        <v>1.4968999999999999</v>
      </c>
      <c r="P10556" s="161">
        <f t="shared" si="987"/>
        <v>1.4968999999999999</v>
      </c>
    </row>
    <row r="10557" spans="9:16" x14ac:dyDescent="0.2">
      <c r="I10557" s="158">
        <f t="shared" si="991"/>
        <v>25</v>
      </c>
      <c r="J10557" s="158" t="str">
        <f t="shared" si="988"/>
        <v>EUR</v>
      </c>
      <c r="K10557" s="158" t="str">
        <f t="shared" si="989"/>
        <v>CAD</v>
      </c>
      <c r="L10557" s="158" t="str">
        <f t="shared" si="986"/>
        <v>EURCAD45714</v>
      </c>
      <c r="M10557" s="160">
        <f t="shared" si="990"/>
        <v>45714</v>
      </c>
      <c r="N10557" s="158">
        <v>1</v>
      </c>
      <c r="O10557" s="158">
        <v>1.5054000000000001</v>
      </c>
      <c r="P10557" s="161">
        <f t="shared" si="987"/>
        <v>1.5054000000000001</v>
      </c>
    </row>
    <row r="10558" spans="9:16" x14ac:dyDescent="0.2">
      <c r="I10558" s="158">
        <f t="shared" si="991"/>
        <v>25</v>
      </c>
      <c r="J10558" s="158" t="str">
        <f t="shared" si="988"/>
        <v>EUR</v>
      </c>
      <c r="K10558" s="158" t="str">
        <f t="shared" si="989"/>
        <v>CAD</v>
      </c>
      <c r="L10558" s="158" t="str">
        <f t="shared" si="986"/>
        <v>EURCAD45715</v>
      </c>
      <c r="M10558" s="160">
        <f t="shared" si="990"/>
        <v>45715</v>
      </c>
      <c r="N10558" s="158">
        <v>1</v>
      </c>
      <c r="O10558" s="158">
        <v>1.504</v>
      </c>
      <c r="P10558" s="161">
        <f t="shared" si="987"/>
        <v>1.504</v>
      </c>
    </row>
    <row r="10559" spans="9:16" x14ac:dyDescent="0.2">
      <c r="I10559" s="158">
        <f t="shared" si="991"/>
        <v>25</v>
      </c>
      <c r="J10559" s="158" t="str">
        <f t="shared" si="988"/>
        <v>EUR</v>
      </c>
      <c r="K10559" s="158" t="str">
        <f t="shared" si="989"/>
        <v>CAD</v>
      </c>
      <c r="L10559" s="158" t="str">
        <f t="shared" si="986"/>
        <v>EURCAD45716</v>
      </c>
      <c r="M10559" s="160">
        <f t="shared" si="990"/>
        <v>45716</v>
      </c>
      <c r="N10559" s="158">
        <v>1</v>
      </c>
      <c r="O10559" s="158">
        <v>1.5019</v>
      </c>
      <c r="P10559" s="161">
        <f t="shared" si="987"/>
        <v>1.5019</v>
      </c>
    </row>
    <row r="10560" spans="9:16" x14ac:dyDescent="0.2">
      <c r="I10560" s="158">
        <f t="shared" si="991"/>
        <v>25</v>
      </c>
      <c r="J10560" s="158" t="str">
        <f t="shared" si="988"/>
        <v>EUR</v>
      </c>
      <c r="K10560" s="158" t="str">
        <f t="shared" si="989"/>
        <v>CAD</v>
      </c>
      <c r="L10560" s="158" t="str">
        <f t="shared" si="986"/>
        <v>EURCAD45717</v>
      </c>
      <c r="M10560" s="160">
        <f t="shared" si="990"/>
        <v>45717</v>
      </c>
      <c r="N10560" s="158">
        <v>1</v>
      </c>
      <c r="O10560" s="158">
        <v>1.5019</v>
      </c>
      <c r="P10560" s="161">
        <f t="shared" si="987"/>
        <v>1.5019</v>
      </c>
    </row>
    <row r="10561" spans="9:16" x14ac:dyDescent="0.2">
      <c r="I10561" s="158">
        <f t="shared" si="991"/>
        <v>25</v>
      </c>
      <c r="J10561" s="158" t="str">
        <f t="shared" si="988"/>
        <v>EUR</v>
      </c>
      <c r="K10561" s="158" t="str">
        <f t="shared" si="989"/>
        <v>CAD</v>
      </c>
      <c r="L10561" s="158" t="str">
        <f t="shared" si="986"/>
        <v>EURCAD45718</v>
      </c>
      <c r="M10561" s="160">
        <f t="shared" si="990"/>
        <v>45718</v>
      </c>
      <c r="N10561" s="158">
        <v>1</v>
      </c>
      <c r="O10561" s="158">
        <v>1.5019</v>
      </c>
      <c r="P10561" s="161">
        <f t="shared" si="987"/>
        <v>1.5019</v>
      </c>
    </row>
    <row r="10562" spans="9:16" x14ac:dyDescent="0.2">
      <c r="I10562" s="158">
        <f t="shared" si="991"/>
        <v>25</v>
      </c>
      <c r="J10562" s="158" t="str">
        <f t="shared" si="988"/>
        <v>EUR</v>
      </c>
      <c r="K10562" s="158" t="str">
        <f t="shared" si="989"/>
        <v>CAD</v>
      </c>
      <c r="L10562" s="158" t="str">
        <f t="shared" si="986"/>
        <v>EURCAD45719</v>
      </c>
      <c r="M10562" s="160">
        <f t="shared" si="990"/>
        <v>45719</v>
      </c>
      <c r="N10562" s="158">
        <v>1</v>
      </c>
      <c r="O10562" s="158">
        <v>1.5104</v>
      </c>
      <c r="P10562" s="161">
        <f t="shared" si="987"/>
        <v>1.5104</v>
      </c>
    </row>
    <row r="10563" spans="9:16" x14ac:dyDescent="0.2">
      <c r="I10563" s="158">
        <f t="shared" si="991"/>
        <v>25</v>
      </c>
      <c r="J10563" s="158" t="str">
        <f t="shared" si="988"/>
        <v>EUR</v>
      </c>
      <c r="K10563" s="158" t="str">
        <f t="shared" si="989"/>
        <v>CAD</v>
      </c>
      <c r="L10563" s="158" t="str">
        <f t="shared" ref="L10563:L10626" si="992">J10563&amp;K10563&amp;M10563</f>
        <v>EURCAD45720</v>
      </c>
      <c r="M10563" s="160">
        <f t="shared" si="990"/>
        <v>45720</v>
      </c>
      <c r="N10563" s="158">
        <v>1</v>
      </c>
      <c r="O10563" s="158">
        <v>1.5224</v>
      </c>
      <c r="P10563" s="161">
        <f t="shared" ref="P10563:P10626" si="993">ROUND(N10563*O10563,4)</f>
        <v>1.5224</v>
      </c>
    </row>
    <row r="10564" spans="9:16" x14ac:dyDescent="0.2">
      <c r="I10564" s="158">
        <f t="shared" si="991"/>
        <v>25</v>
      </c>
      <c r="J10564" s="158" t="str">
        <f t="shared" ref="J10564:J10627" si="994">VLOOKUP($I10564,$A:$C,2,FALSE)</f>
        <v>EUR</v>
      </c>
      <c r="K10564" s="158" t="str">
        <f t="shared" ref="K10564:K10627" si="995">VLOOKUP($I10564,$A:$C,3,FALSE)</f>
        <v>CAD</v>
      </c>
      <c r="L10564" s="158" t="str">
        <f t="shared" si="992"/>
        <v>EURCAD45721</v>
      </c>
      <c r="M10564" s="160">
        <f t="shared" ref="M10564:M10627" si="996">IF(I10564=I10563,M10563+1,$G$1)</f>
        <v>45721</v>
      </c>
      <c r="N10564" s="158">
        <v>1</v>
      </c>
      <c r="O10564" s="158">
        <v>1.5398000000000001</v>
      </c>
      <c r="P10564" s="161">
        <f t="shared" si="993"/>
        <v>1.5398000000000001</v>
      </c>
    </row>
    <row r="10565" spans="9:16" x14ac:dyDescent="0.2">
      <c r="I10565" s="158">
        <f t="shared" si="991"/>
        <v>25</v>
      </c>
      <c r="J10565" s="158" t="str">
        <f t="shared" si="994"/>
        <v>EUR</v>
      </c>
      <c r="K10565" s="158" t="str">
        <f t="shared" si="995"/>
        <v>CAD</v>
      </c>
      <c r="L10565" s="158" t="str">
        <f t="shared" si="992"/>
        <v>EURCAD45722</v>
      </c>
      <c r="M10565" s="160">
        <f t="shared" si="996"/>
        <v>45722</v>
      </c>
      <c r="N10565" s="158">
        <v>1</v>
      </c>
      <c r="O10565" s="158">
        <v>1.5508999999999999</v>
      </c>
      <c r="P10565" s="161">
        <f t="shared" si="993"/>
        <v>1.5508999999999999</v>
      </c>
    </row>
    <row r="10566" spans="9:16" x14ac:dyDescent="0.2">
      <c r="I10566" s="158">
        <f t="shared" si="991"/>
        <v>25</v>
      </c>
      <c r="J10566" s="158" t="str">
        <f t="shared" si="994"/>
        <v>EUR</v>
      </c>
      <c r="K10566" s="158" t="str">
        <f t="shared" si="995"/>
        <v>CAD</v>
      </c>
      <c r="L10566" s="158" t="str">
        <f t="shared" si="992"/>
        <v>EURCAD45723</v>
      </c>
      <c r="M10566" s="160">
        <f t="shared" si="996"/>
        <v>45723</v>
      </c>
      <c r="N10566" s="158">
        <v>1</v>
      </c>
      <c r="O10566" s="158">
        <v>1.5566</v>
      </c>
      <c r="P10566" s="161">
        <f t="shared" si="993"/>
        <v>1.5566</v>
      </c>
    </row>
    <row r="10567" spans="9:16" x14ac:dyDescent="0.2">
      <c r="I10567" s="158">
        <f t="shared" si="991"/>
        <v>25</v>
      </c>
      <c r="J10567" s="158" t="str">
        <f t="shared" si="994"/>
        <v>EUR</v>
      </c>
      <c r="K10567" s="158" t="str">
        <f t="shared" si="995"/>
        <v>CAD</v>
      </c>
      <c r="L10567" s="158" t="str">
        <f t="shared" si="992"/>
        <v>EURCAD45724</v>
      </c>
      <c r="M10567" s="160">
        <f t="shared" si="996"/>
        <v>45724</v>
      </c>
      <c r="N10567" s="158">
        <v>1</v>
      </c>
      <c r="O10567" s="158">
        <v>1.5566</v>
      </c>
      <c r="P10567" s="161">
        <f t="shared" si="993"/>
        <v>1.5566</v>
      </c>
    </row>
    <row r="10568" spans="9:16" x14ac:dyDescent="0.2">
      <c r="I10568" s="158">
        <f t="shared" si="991"/>
        <v>25</v>
      </c>
      <c r="J10568" s="158" t="str">
        <f t="shared" si="994"/>
        <v>EUR</v>
      </c>
      <c r="K10568" s="158" t="str">
        <f t="shared" si="995"/>
        <v>CAD</v>
      </c>
      <c r="L10568" s="158" t="str">
        <f t="shared" si="992"/>
        <v>EURCAD45725</v>
      </c>
      <c r="M10568" s="160">
        <f t="shared" si="996"/>
        <v>45725</v>
      </c>
      <c r="N10568" s="158">
        <v>1</v>
      </c>
      <c r="O10568" s="158">
        <v>1.5566</v>
      </c>
      <c r="P10568" s="161">
        <f t="shared" si="993"/>
        <v>1.5566</v>
      </c>
    </row>
    <row r="10569" spans="9:16" x14ac:dyDescent="0.2">
      <c r="I10569" s="158">
        <f t="shared" si="991"/>
        <v>25</v>
      </c>
      <c r="J10569" s="158" t="str">
        <f t="shared" si="994"/>
        <v>EUR</v>
      </c>
      <c r="K10569" s="158" t="str">
        <f t="shared" si="995"/>
        <v>CAD</v>
      </c>
      <c r="L10569" s="158" t="str">
        <f t="shared" si="992"/>
        <v>EURCAD45726</v>
      </c>
      <c r="M10569" s="160">
        <f t="shared" si="996"/>
        <v>45726</v>
      </c>
      <c r="N10569" s="158">
        <v>1</v>
      </c>
      <c r="O10569" s="158">
        <v>1.5642</v>
      </c>
      <c r="P10569" s="161">
        <f t="shared" si="993"/>
        <v>1.5642</v>
      </c>
    </row>
    <row r="10570" spans="9:16" x14ac:dyDescent="0.2">
      <c r="I10570" s="158">
        <f t="shared" si="991"/>
        <v>25</v>
      </c>
      <c r="J10570" s="158" t="str">
        <f t="shared" si="994"/>
        <v>EUR</v>
      </c>
      <c r="K10570" s="158" t="str">
        <f t="shared" si="995"/>
        <v>CAD</v>
      </c>
      <c r="L10570" s="158" t="str">
        <f t="shared" si="992"/>
        <v>EURCAD45727</v>
      </c>
      <c r="M10570" s="160">
        <f t="shared" si="996"/>
        <v>45727</v>
      </c>
      <c r="N10570" s="158">
        <v>1</v>
      </c>
      <c r="O10570" s="158">
        <v>1.5730999999999999</v>
      </c>
      <c r="P10570" s="161">
        <f t="shared" si="993"/>
        <v>1.5730999999999999</v>
      </c>
    </row>
    <row r="10571" spans="9:16" x14ac:dyDescent="0.2">
      <c r="I10571" s="158">
        <f t="shared" si="991"/>
        <v>25</v>
      </c>
      <c r="J10571" s="158" t="str">
        <f t="shared" si="994"/>
        <v>EUR</v>
      </c>
      <c r="K10571" s="158" t="str">
        <f t="shared" si="995"/>
        <v>CAD</v>
      </c>
      <c r="L10571" s="158" t="str">
        <f t="shared" si="992"/>
        <v>EURCAD45728</v>
      </c>
      <c r="M10571" s="160">
        <f t="shared" si="996"/>
        <v>45728</v>
      </c>
      <c r="N10571" s="158">
        <v>1</v>
      </c>
      <c r="O10571" s="158">
        <v>1.5684</v>
      </c>
      <c r="P10571" s="161">
        <f t="shared" si="993"/>
        <v>1.5684</v>
      </c>
    </row>
    <row r="10572" spans="9:16" x14ac:dyDescent="0.2">
      <c r="I10572" s="158">
        <f t="shared" si="991"/>
        <v>25</v>
      </c>
      <c r="J10572" s="158" t="str">
        <f t="shared" si="994"/>
        <v>EUR</v>
      </c>
      <c r="K10572" s="158" t="str">
        <f t="shared" si="995"/>
        <v>CAD</v>
      </c>
      <c r="L10572" s="158" t="str">
        <f t="shared" si="992"/>
        <v>EURCAD45729</v>
      </c>
      <c r="M10572" s="160">
        <f t="shared" si="996"/>
        <v>45729</v>
      </c>
      <c r="N10572" s="158">
        <v>1</v>
      </c>
      <c r="O10572" s="158">
        <v>1.5590999999999999</v>
      </c>
      <c r="P10572" s="161">
        <f t="shared" si="993"/>
        <v>1.5590999999999999</v>
      </c>
    </row>
    <row r="10573" spans="9:16" x14ac:dyDescent="0.2">
      <c r="I10573" s="158">
        <f t="shared" si="991"/>
        <v>25</v>
      </c>
      <c r="J10573" s="158" t="str">
        <f t="shared" si="994"/>
        <v>EUR</v>
      </c>
      <c r="K10573" s="158" t="str">
        <f t="shared" si="995"/>
        <v>CAD</v>
      </c>
      <c r="L10573" s="158" t="str">
        <f t="shared" si="992"/>
        <v>EURCAD45730</v>
      </c>
      <c r="M10573" s="160">
        <f t="shared" si="996"/>
        <v>45730</v>
      </c>
      <c r="N10573" s="158">
        <v>1</v>
      </c>
      <c r="O10573" s="158">
        <v>1.5690999999999999</v>
      </c>
      <c r="P10573" s="161">
        <f t="shared" si="993"/>
        <v>1.5690999999999999</v>
      </c>
    </row>
    <row r="10574" spans="9:16" x14ac:dyDescent="0.2">
      <c r="I10574" s="158">
        <f t="shared" si="991"/>
        <v>25</v>
      </c>
      <c r="J10574" s="158" t="str">
        <f t="shared" si="994"/>
        <v>EUR</v>
      </c>
      <c r="K10574" s="158" t="str">
        <f t="shared" si="995"/>
        <v>CAD</v>
      </c>
      <c r="L10574" s="158" t="str">
        <f t="shared" si="992"/>
        <v>EURCAD45731</v>
      </c>
      <c r="M10574" s="160">
        <f t="shared" si="996"/>
        <v>45731</v>
      </c>
      <c r="N10574" s="158">
        <v>1</v>
      </c>
      <c r="O10574" s="158">
        <v>1.5690999999999999</v>
      </c>
      <c r="P10574" s="161">
        <f t="shared" si="993"/>
        <v>1.5690999999999999</v>
      </c>
    </row>
    <row r="10575" spans="9:16" x14ac:dyDescent="0.2">
      <c r="I10575" s="158">
        <f t="shared" si="991"/>
        <v>25</v>
      </c>
      <c r="J10575" s="158" t="str">
        <f t="shared" si="994"/>
        <v>EUR</v>
      </c>
      <c r="K10575" s="158" t="str">
        <f t="shared" si="995"/>
        <v>CAD</v>
      </c>
      <c r="L10575" s="158" t="str">
        <f t="shared" si="992"/>
        <v>EURCAD45732</v>
      </c>
      <c r="M10575" s="160">
        <f t="shared" si="996"/>
        <v>45732</v>
      </c>
      <c r="N10575" s="158">
        <v>1</v>
      </c>
      <c r="O10575" s="158">
        <v>1.5690999999999999</v>
      </c>
      <c r="P10575" s="161">
        <f t="shared" si="993"/>
        <v>1.5690999999999999</v>
      </c>
    </row>
    <row r="10576" spans="9:16" x14ac:dyDescent="0.2">
      <c r="I10576" s="158">
        <f t="shared" si="991"/>
        <v>25</v>
      </c>
      <c r="J10576" s="158" t="str">
        <f t="shared" si="994"/>
        <v>EUR</v>
      </c>
      <c r="K10576" s="158" t="str">
        <f t="shared" si="995"/>
        <v>CAD</v>
      </c>
      <c r="L10576" s="158" t="str">
        <f t="shared" si="992"/>
        <v>EURCAD45733</v>
      </c>
      <c r="M10576" s="160">
        <f t="shared" si="996"/>
        <v>45733</v>
      </c>
      <c r="N10576" s="158">
        <v>1</v>
      </c>
      <c r="O10576" s="158">
        <v>1.5625</v>
      </c>
      <c r="P10576" s="161">
        <f t="shared" si="993"/>
        <v>1.5625</v>
      </c>
    </row>
    <row r="10577" spans="9:16" x14ac:dyDescent="0.2">
      <c r="I10577" s="158">
        <f t="shared" si="991"/>
        <v>25</v>
      </c>
      <c r="J10577" s="158" t="str">
        <f t="shared" si="994"/>
        <v>EUR</v>
      </c>
      <c r="K10577" s="158" t="str">
        <f t="shared" si="995"/>
        <v>CAD</v>
      </c>
      <c r="L10577" s="158" t="str">
        <f t="shared" si="992"/>
        <v>EURCAD45734</v>
      </c>
      <c r="M10577" s="160">
        <f t="shared" si="996"/>
        <v>45734</v>
      </c>
      <c r="N10577" s="158">
        <v>1</v>
      </c>
      <c r="O10577" s="158">
        <v>1.5599000000000001</v>
      </c>
      <c r="P10577" s="161">
        <f t="shared" si="993"/>
        <v>1.5599000000000001</v>
      </c>
    </row>
    <row r="10578" spans="9:16" x14ac:dyDescent="0.2">
      <c r="I10578" s="158">
        <f t="shared" si="991"/>
        <v>25</v>
      </c>
      <c r="J10578" s="158" t="str">
        <f t="shared" si="994"/>
        <v>EUR</v>
      </c>
      <c r="K10578" s="158" t="str">
        <f t="shared" si="995"/>
        <v>CAD</v>
      </c>
      <c r="L10578" s="158" t="str">
        <f t="shared" si="992"/>
        <v>EURCAD45735</v>
      </c>
      <c r="M10578" s="160">
        <f t="shared" si="996"/>
        <v>45735</v>
      </c>
      <c r="N10578" s="158">
        <v>1</v>
      </c>
      <c r="O10578" s="158">
        <v>1.5606</v>
      </c>
      <c r="P10578" s="161">
        <f t="shared" si="993"/>
        <v>1.5606</v>
      </c>
    </row>
    <row r="10579" spans="9:16" x14ac:dyDescent="0.2">
      <c r="I10579" s="158">
        <f t="shared" si="991"/>
        <v>25</v>
      </c>
      <c r="J10579" s="158" t="str">
        <f t="shared" si="994"/>
        <v>EUR</v>
      </c>
      <c r="K10579" s="158" t="str">
        <f t="shared" si="995"/>
        <v>CAD</v>
      </c>
      <c r="L10579" s="158" t="str">
        <f t="shared" si="992"/>
        <v>EURCAD45736</v>
      </c>
      <c r="M10579" s="160">
        <f t="shared" si="996"/>
        <v>45736</v>
      </c>
      <c r="N10579" s="158">
        <v>1</v>
      </c>
      <c r="O10579" s="158">
        <v>1.5591999999999999</v>
      </c>
      <c r="P10579" s="161">
        <f t="shared" si="993"/>
        <v>1.5591999999999999</v>
      </c>
    </row>
    <row r="10580" spans="9:16" x14ac:dyDescent="0.2">
      <c r="I10580" s="158">
        <f t="shared" si="991"/>
        <v>25</v>
      </c>
      <c r="J10580" s="158" t="str">
        <f t="shared" si="994"/>
        <v>EUR</v>
      </c>
      <c r="K10580" s="158" t="str">
        <f t="shared" si="995"/>
        <v>CAD</v>
      </c>
      <c r="L10580" s="158" t="str">
        <f t="shared" si="992"/>
        <v>EURCAD45737</v>
      </c>
      <c r="M10580" s="160">
        <f t="shared" si="996"/>
        <v>45737</v>
      </c>
      <c r="N10580" s="158">
        <v>1</v>
      </c>
      <c r="O10580" s="158">
        <v>1.5550999999999999</v>
      </c>
      <c r="P10580" s="161">
        <f t="shared" si="993"/>
        <v>1.5550999999999999</v>
      </c>
    </row>
    <row r="10581" spans="9:16" x14ac:dyDescent="0.2">
      <c r="I10581" s="158">
        <f t="shared" si="991"/>
        <v>25</v>
      </c>
      <c r="J10581" s="158" t="str">
        <f t="shared" si="994"/>
        <v>EUR</v>
      </c>
      <c r="K10581" s="158" t="str">
        <f t="shared" si="995"/>
        <v>CAD</v>
      </c>
      <c r="L10581" s="158" t="str">
        <f t="shared" si="992"/>
        <v>EURCAD45738</v>
      </c>
      <c r="M10581" s="160">
        <f t="shared" si="996"/>
        <v>45738</v>
      </c>
      <c r="N10581" s="158">
        <v>1</v>
      </c>
      <c r="O10581" s="158">
        <v>1.5550999999999999</v>
      </c>
      <c r="P10581" s="161">
        <f t="shared" si="993"/>
        <v>1.5550999999999999</v>
      </c>
    </row>
    <row r="10582" spans="9:16" x14ac:dyDescent="0.2">
      <c r="I10582" s="158">
        <f t="shared" si="991"/>
        <v>25</v>
      </c>
      <c r="J10582" s="158" t="str">
        <f t="shared" si="994"/>
        <v>EUR</v>
      </c>
      <c r="K10582" s="158" t="str">
        <f t="shared" si="995"/>
        <v>CAD</v>
      </c>
      <c r="L10582" s="158" t="str">
        <f t="shared" si="992"/>
        <v>EURCAD45739</v>
      </c>
      <c r="M10582" s="160">
        <f t="shared" si="996"/>
        <v>45739</v>
      </c>
      <c r="N10582" s="158">
        <v>1</v>
      </c>
      <c r="O10582" s="158">
        <v>1.5550999999999999</v>
      </c>
      <c r="P10582" s="161">
        <f t="shared" si="993"/>
        <v>1.5550999999999999</v>
      </c>
    </row>
    <row r="10583" spans="9:16" x14ac:dyDescent="0.2">
      <c r="I10583" s="158">
        <f t="shared" si="991"/>
        <v>25</v>
      </c>
      <c r="J10583" s="158" t="str">
        <f t="shared" si="994"/>
        <v>EUR</v>
      </c>
      <c r="K10583" s="158" t="str">
        <f t="shared" si="995"/>
        <v>CAD</v>
      </c>
      <c r="L10583" s="158" t="str">
        <f t="shared" si="992"/>
        <v>EURCAD45740</v>
      </c>
      <c r="M10583" s="160">
        <f t="shared" si="996"/>
        <v>45740</v>
      </c>
      <c r="N10583" s="158">
        <v>1</v>
      </c>
      <c r="O10583" s="158">
        <v>1.552</v>
      </c>
      <c r="P10583" s="161">
        <f t="shared" si="993"/>
        <v>1.552</v>
      </c>
    </row>
    <row r="10584" spans="9:16" x14ac:dyDescent="0.2">
      <c r="I10584" s="158">
        <f t="shared" si="991"/>
        <v>25</v>
      </c>
      <c r="J10584" s="158" t="str">
        <f t="shared" si="994"/>
        <v>EUR</v>
      </c>
      <c r="K10584" s="158" t="str">
        <f t="shared" si="995"/>
        <v>CAD</v>
      </c>
      <c r="L10584" s="158" t="str">
        <f t="shared" si="992"/>
        <v>EURCAD45741</v>
      </c>
      <c r="M10584" s="160">
        <f t="shared" si="996"/>
        <v>45741</v>
      </c>
      <c r="N10584" s="158">
        <v>1</v>
      </c>
      <c r="O10584" s="158">
        <v>1.5459000000000001</v>
      </c>
      <c r="P10584" s="161">
        <f t="shared" si="993"/>
        <v>1.5459000000000001</v>
      </c>
    </row>
    <row r="10585" spans="9:16" x14ac:dyDescent="0.2">
      <c r="I10585" s="158">
        <f t="shared" si="991"/>
        <v>25</v>
      </c>
      <c r="J10585" s="158" t="str">
        <f t="shared" si="994"/>
        <v>EUR</v>
      </c>
      <c r="K10585" s="158" t="str">
        <f t="shared" si="995"/>
        <v>CAD</v>
      </c>
      <c r="L10585" s="158" t="str">
        <f t="shared" si="992"/>
        <v>EURCAD45742</v>
      </c>
      <c r="M10585" s="160">
        <f t="shared" si="996"/>
        <v>45742</v>
      </c>
      <c r="N10585" s="158">
        <v>1</v>
      </c>
      <c r="O10585" s="158">
        <v>1.5387</v>
      </c>
      <c r="P10585" s="161">
        <f t="shared" si="993"/>
        <v>1.5387</v>
      </c>
    </row>
    <row r="10586" spans="9:16" x14ac:dyDescent="0.2">
      <c r="I10586" s="158">
        <f t="shared" si="991"/>
        <v>25</v>
      </c>
      <c r="J10586" s="158" t="str">
        <f t="shared" si="994"/>
        <v>EUR</v>
      </c>
      <c r="K10586" s="158" t="str">
        <f t="shared" si="995"/>
        <v>CAD</v>
      </c>
      <c r="L10586" s="158" t="str">
        <f t="shared" si="992"/>
        <v>EURCAD45743</v>
      </c>
      <c r="M10586" s="160">
        <f t="shared" si="996"/>
        <v>45743</v>
      </c>
      <c r="N10586" s="158">
        <v>1</v>
      </c>
      <c r="O10586" s="158">
        <v>1.5425</v>
      </c>
      <c r="P10586" s="161">
        <f t="shared" si="993"/>
        <v>1.5425</v>
      </c>
    </row>
    <row r="10587" spans="9:16" x14ac:dyDescent="0.2">
      <c r="I10587" s="158">
        <f t="shared" si="991"/>
        <v>25</v>
      </c>
      <c r="J10587" s="158" t="str">
        <f t="shared" si="994"/>
        <v>EUR</v>
      </c>
      <c r="K10587" s="158" t="str">
        <f t="shared" si="995"/>
        <v>CAD</v>
      </c>
      <c r="L10587" s="158" t="str">
        <f t="shared" si="992"/>
        <v>EURCAD45744</v>
      </c>
      <c r="M10587" s="160">
        <f t="shared" si="996"/>
        <v>45744</v>
      </c>
      <c r="N10587" s="158">
        <v>1</v>
      </c>
      <c r="O10587" s="158">
        <v>1.5444</v>
      </c>
      <c r="P10587" s="161">
        <f t="shared" si="993"/>
        <v>1.5444</v>
      </c>
    </row>
    <row r="10588" spans="9:16" x14ac:dyDescent="0.2">
      <c r="I10588" s="158">
        <f t="shared" si="991"/>
        <v>25</v>
      </c>
      <c r="J10588" s="158" t="str">
        <f t="shared" si="994"/>
        <v>EUR</v>
      </c>
      <c r="K10588" s="158" t="str">
        <f t="shared" si="995"/>
        <v>CAD</v>
      </c>
      <c r="L10588" s="158" t="str">
        <f t="shared" si="992"/>
        <v>EURCAD45745</v>
      </c>
      <c r="M10588" s="160">
        <f t="shared" si="996"/>
        <v>45745</v>
      </c>
      <c r="N10588" s="158">
        <v>1</v>
      </c>
      <c r="O10588" s="158">
        <v>1.5444</v>
      </c>
      <c r="P10588" s="161">
        <f t="shared" si="993"/>
        <v>1.5444</v>
      </c>
    </row>
    <row r="10589" spans="9:16" x14ac:dyDescent="0.2">
      <c r="I10589" s="158">
        <f t="shared" si="991"/>
        <v>25</v>
      </c>
      <c r="J10589" s="158" t="str">
        <f t="shared" si="994"/>
        <v>EUR</v>
      </c>
      <c r="K10589" s="158" t="str">
        <f t="shared" si="995"/>
        <v>CAD</v>
      </c>
      <c r="L10589" s="158" t="str">
        <f t="shared" si="992"/>
        <v>EURCAD45746</v>
      </c>
      <c r="M10589" s="160">
        <f t="shared" si="996"/>
        <v>45746</v>
      </c>
      <c r="N10589" s="158">
        <v>1</v>
      </c>
      <c r="O10589" s="158">
        <v>1.5444</v>
      </c>
      <c r="P10589" s="161">
        <f t="shared" si="993"/>
        <v>1.5444</v>
      </c>
    </row>
    <row r="10590" spans="9:16" x14ac:dyDescent="0.2">
      <c r="I10590" s="158">
        <f t="shared" si="991"/>
        <v>25</v>
      </c>
      <c r="J10590" s="158" t="str">
        <f t="shared" si="994"/>
        <v>EUR</v>
      </c>
      <c r="K10590" s="158" t="str">
        <f t="shared" si="995"/>
        <v>CAD</v>
      </c>
      <c r="L10590" s="158" t="str">
        <f t="shared" si="992"/>
        <v>EURCAD45747</v>
      </c>
      <c r="M10590" s="160">
        <f t="shared" si="996"/>
        <v>45747</v>
      </c>
      <c r="N10590" s="158">
        <v>1</v>
      </c>
      <c r="O10590" s="158">
        <v>1.5532999999999999</v>
      </c>
      <c r="P10590" s="161">
        <f t="shared" si="993"/>
        <v>1.5532999999999999</v>
      </c>
    </row>
    <row r="10591" spans="9:16" x14ac:dyDescent="0.2">
      <c r="I10591" s="158">
        <f t="shared" si="991"/>
        <v>25</v>
      </c>
      <c r="J10591" s="158" t="str">
        <f t="shared" si="994"/>
        <v>EUR</v>
      </c>
      <c r="K10591" s="158" t="str">
        <f t="shared" si="995"/>
        <v>CAD</v>
      </c>
      <c r="L10591" s="158" t="str">
        <f t="shared" si="992"/>
        <v>EURCAD45748</v>
      </c>
      <c r="M10591" s="160">
        <f t="shared" si="996"/>
        <v>45748</v>
      </c>
      <c r="N10591" s="158">
        <v>1</v>
      </c>
      <c r="O10591" s="158">
        <v>1.5528999999999999</v>
      </c>
      <c r="P10591" s="161">
        <f t="shared" si="993"/>
        <v>1.5528999999999999</v>
      </c>
    </row>
    <row r="10592" spans="9:16" x14ac:dyDescent="0.2">
      <c r="I10592" s="158">
        <f t="shared" si="991"/>
        <v>25</v>
      </c>
      <c r="J10592" s="158" t="str">
        <f t="shared" si="994"/>
        <v>EUR</v>
      </c>
      <c r="K10592" s="158" t="str">
        <f t="shared" si="995"/>
        <v>CAD</v>
      </c>
      <c r="L10592" s="158" t="str">
        <f t="shared" si="992"/>
        <v>EURCAD45749</v>
      </c>
      <c r="M10592" s="160">
        <f t="shared" si="996"/>
        <v>45749</v>
      </c>
      <c r="N10592" s="158">
        <v>1</v>
      </c>
      <c r="O10592" s="158">
        <v>1.5479000000000001</v>
      </c>
      <c r="P10592" s="161">
        <f t="shared" si="993"/>
        <v>1.5479000000000001</v>
      </c>
    </row>
    <row r="10593" spans="9:16" x14ac:dyDescent="0.2">
      <c r="I10593" s="158">
        <f t="shared" si="991"/>
        <v>25</v>
      </c>
      <c r="J10593" s="158" t="str">
        <f t="shared" si="994"/>
        <v>EUR</v>
      </c>
      <c r="K10593" s="158" t="str">
        <f t="shared" si="995"/>
        <v>CAD</v>
      </c>
      <c r="L10593" s="158" t="str">
        <f t="shared" si="992"/>
        <v>EURCAD45750</v>
      </c>
      <c r="M10593" s="160">
        <f t="shared" si="996"/>
        <v>45750</v>
      </c>
      <c r="N10593" s="158">
        <v>1</v>
      </c>
      <c r="O10593" s="158">
        <v>1.5636000000000001</v>
      </c>
      <c r="P10593" s="161">
        <f t="shared" si="993"/>
        <v>1.5636000000000001</v>
      </c>
    </row>
    <row r="10594" spans="9:16" x14ac:dyDescent="0.2">
      <c r="I10594" s="158">
        <f t="shared" si="991"/>
        <v>25</v>
      </c>
      <c r="J10594" s="158" t="str">
        <f t="shared" si="994"/>
        <v>EUR</v>
      </c>
      <c r="K10594" s="158" t="str">
        <f t="shared" si="995"/>
        <v>CAD</v>
      </c>
      <c r="L10594" s="158" t="str">
        <f t="shared" si="992"/>
        <v>EURCAD45751</v>
      </c>
      <c r="M10594" s="160">
        <f t="shared" si="996"/>
        <v>45751</v>
      </c>
      <c r="N10594" s="158">
        <v>1</v>
      </c>
      <c r="O10594" s="158">
        <v>1.5696000000000001</v>
      </c>
      <c r="P10594" s="161">
        <f t="shared" si="993"/>
        <v>1.5696000000000001</v>
      </c>
    </row>
    <row r="10595" spans="9:16" x14ac:dyDescent="0.2">
      <c r="I10595" s="158">
        <f t="shared" si="991"/>
        <v>25</v>
      </c>
      <c r="J10595" s="158" t="str">
        <f t="shared" si="994"/>
        <v>EUR</v>
      </c>
      <c r="K10595" s="158" t="str">
        <f t="shared" si="995"/>
        <v>CAD</v>
      </c>
      <c r="L10595" s="158" t="str">
        <f t="shared" si="992"/>
        <v>EURCAD45752</v>
      </c>
      <c r="M10595" s="160">
        <f t="shared" si="996"/>
        <v>45752</v>
      </c>
      <c r="N10595" s="158">
        <v>1</v>
      </c>
      <c r="O10595" s="158">
        <v>1.5696000000000001</v>
      </c>
      <c r="P10595" s="161">
        <f t="shared" si="993"/>
        <v>1.5696000000000001</v>
      </c>
    </row>
    <row r="10596" spans="9:16" x14ac:dyDescent="0.2">
      <c r="I10596" s="158">
        <f t="shared" si="991"/>
        <v>25</v>
      </c>
      <c r="J10596" s="158" t="str">
        <f t="shared" si="994"/>
        <v>EUR</v>
      </c>
      <c r="K10596" s="158" t="str">
        <f t="shared" si="995"/>
        <v>CAD</v>
      </c>
      <c r="L10596" s="158" t="str">
        <f t="shared" si="992"/>
        <v>EURCAD45753</v>
      </c>
      <c r="M10596" s="160">
        <f t="shared" si="996"/>
        <v>45753</v>
      </c>
      <c r="N10596" s="158">
        <v>1</v>
      </c>
      <c r="O10596" s="158">
        <v>1.5696000000000001</v>
      </c>
      <c r="P10596" s="161">
        <f t="shared" si="993"/>
        <v>1.5696000000000001</v>
      </c>
    </row>
    <row r="10597" spans="9:16" x14ac:dyDescent="0.2">
      <c r="I10597" s="158">
        <f t="shared" si="991"/>
        <v>25</v>
      </c>
      <c r="J10597" s="158" t="str">
        <f t="shared" si="994"/>
        <v>EUR</v>
      </c>
      <c r="K10597" s="158" t="str">
        <f t="shared" si="995"/>
        <v>CAD</v>
      </c>
      <c r="L10597" s="158" t="str">
        <f t="shared" si="992"/>
        <v>EURCAD45754</v>
      </c>
      <c r="M10597" s="160">
        <f t="shared" si="996"/>
        <v>45754</v>
      </c>
      <c r="N10597" s="158">
        <v>1</v>
      </c>
      <c r="O10597" s="158">
        <v>1.5657000000000001</v>
      </c>
      <c r="P10597" s="161">
        <f t="shared" si="993"/>
        <v>1.5657000000000001</v>
      </c>
    </row>
    <row r="10598" spans="9:16" x14ac:dyDescent="0.2">
      <c r="I10598" s="158">
        <f t="shared" si="991"/>
        <v>25</v>
      </c>
      <c r="J10598" s="158" t="str">
        <f t="shared" si="994"/>
        <v>EUR</v>
      </c>
      <c r="K10598" s="158" t="str">
        <f t="shared" si="995"/>
        <v>CAD</v>
      </c>
      <c r="L10598" s="158" t="str">
        <f t="shared" si="992"/>
        <v>EURCAD45755</v>
      </c>
      <c r="M10598" s="160">
        <f t="shared" si="996"/>
        <v>45755</v>
      </c>
      <c r="N10598" s="158">
        <v>1</v>
      </c>
      <c r="O10598" s="158">
        <v>1.5511999999999999</v>
      </c>
      <c r="P10598" s="161">
        <f t="shared" si="993"/>
        <v>1.5511999999999999</v>
      </c>
    </row>
    <row r="10599" spans="9:16" x14ac:dyDescent="0.2">
      <c r="I10599" s="158">
        <f t="shared" si="991"/>
        <v>25</v>
      </c>
      <c r="J10599" s="158" t="str">
        <f t="shared" si="994"/>
        <v>EUR</v>
      </c>
      <c r="K10599" s="158" t="str">
        <f t="shared" si="995"/>
        <v>CAD</v>
      </c>
      <c r="L10599" s="158" t="str">
        <f t="shared" si="992"/>
        <v>EURCAD45756</v>
      </c>
      <c r="M10599" s="160">
        <f t="shared" si="996"/>
        <v>45756</v>
      </c>
      <c r="N10599" s="158">
        <v>1</v>
      </c>
      <c r="O10599" s="158">
        <v>1.5670999999999999</v>
      </c>
      <c r="P10599" s="161">
        <f t="shared" si="993"/>
        <v>1.5670999999999999</v>
      </c>
    </row>
    <row r="10600" spans="9:16" x14ac:dyDescent="0.2">
      <c r="I10600" s="158">
        <f t="shared" si="991"/>
        <v>25</v>
      </c>
      <c r="J10600" s="158" t="str">
        <f t="shared" si="994"/>
        <v>EUR</v>
      </c>
      <c r="K10600" s="158" t="str">
        <f t="shared" si="995"/>
        <v>CAD</v>
      </c>
      <c r="L10600" s="158" t="str">
        <f t="shared" si="992"/>
        <v>EURCAD45757</v>
      </c>
      <c r="M10600" s="160">
        <f t="shared" si="996"/>
        <v>45757</v>
      </c>
      <c r="N10600" s="158">
        <v>1</v>
      </c>
      <c r="O10600" s="158">
        <v>1.5607</v>
      </c>
      <c r="P10600" s="161">
        <f t="shared" si="993"/>
        <v>1.5607</v>
      </c>
    </row>
    <row r="10601" spans="9:16" x14ac:dyDescent="0.2">
      <c r="I10601" s="158">
        <f t="shared" si="991"/>
        <v>25</v>
      </c>
      <c r="J10601" s="158" t="str">
        <f t="shared" si="994"/>
        <v>EUR</v>
      </c>
      <c r="K10601" s="158" t="str">
        <f t="shared" si="995"/>
        <v>CAD</v>
      </c>
      <c r="L10601" s="158" t="str">
        <f t="shared" si="992"/>
        <v>EURCAD45758</v>
      </c>
      <c r="M10601" s="160">
        <f t="shared" si="996"/>
        <v>45758</v>
      </c>
      <c r="N10601" s="158">
        <v>1</v>
      </c>
      <c r="O10601" s="158">
        <v>1.5736000000000001</v>
      </c>
      <c r="P10601" s="161">
        <f t="shared" si="993"/>
        <v>1.5736000000000001</v>
      </c>
    </row>
    <row r="10602" spans="9:16" x14ac:dyDescent="0.2">
      <c r="I10602" s="158">
        <f t="shared" ref="I10602:I10665" si="997">IF(M10601=$G$2,I10601+1,I10601)</f>
        <v>25</v>
      </c>
      <c r="J10602" s="158" t="str">
        <f t="shared" si="994"/>
        <v>EUR</v>
      </c>
      <c r="K10602" s="158" t="str">
        <f t="shared" si="995"/>
        <v>CAD</v>
      </c>
      <c r="L10602" s="158" t="str">
        <f t="shared" si="992"/>
        <v>EURCAD45759</v>
      </c>
      <c r="M10602" s="160">
        <f t="shared" si="996"/>
        <v>45759</v>
      </c>
      <c r="N10602" s="158">
        <v>1</v>
      </c>
      <c r="O10602" s="158">
        <v>1.5736000000000001</v>
      </c>
      <c r="P10602" s="161">
        <f t="shared" si="993"/>
        <v>1.5736000000000001</v>
      </c>
    </row>
    <row r="10603" spans="9:16" x14ac:dyDescent="0.2">
      <c r="I10603" s="158">
        <f t="shared" si="997"/>
        <v>25</v>
      </c>
      <c r="J10603" s="158" t="str">
        <f t="shared" si="994"/>
        <v>EUR</v>
      </c>
      <c r="K10603" s="158" t="str">
        <f t="shared" si="995"/>
        <v>CAD</v>
      </c>
      <c r="L10603" s="158" t="str">
        <f t="shared" si="992"/>
        <v>EURCAD45760</v>
      </c>
      <c r="M10603" s="160">
        <f t="shared" si="996"/>
        <v>45760</v>
      </c>
      <c r="N10603" s="158">
        <v>1</v>
      </c>
      <c r="O10603" s="158">
        <v>1.5736000000000001</v>
      </c>
      <c r="P10603" s="161">
        <f t="shared" si="993"/>
        <v>1.5736000000000001</v>
      </c>
    </row>
    <row r="10604" spans="9:16" x14ac:dyDescent="0.2">
      <c r="I10604" s="158">
        <f t="shared" si="997"/>
        <v>25</v>
      </c>
      <c r="J10604" s="158" t="str">
        <f t="shared" si="994"/>
        <v>EUR</v>
      </c>
      <c r="K10604" s="158" t="str">
        <f t="shared" si="995"/>
        <v>CAD</v>
      </c>
      <c r="L10604" s="158" t="str">
        <f t="shared" si="992"/>
        <v>EURCAD45761</v>
      </c>
      <c r="M10604" s="160">
        <f t="shared" si="996"/>
        <v>45761</v>
      </c>
      <c r="N10604" s="158">
        <v>1</v>
      </c>
      <c r="O10604" s="158">
        <v>1.5786</v>
      </c>
      <c r="P10604" s="161">
        <f t="shared" si="993"/>
        <v>1.5786</v>
      </c>
    </row>
    <row r="10605" spans="9:16" x14ac:dyDescent="0.2">
      <c r="I10605" s="158">
        <f t="shared" si="997"/>
        <v>25</v>
      </c>
      <c r="J10605" s="158" t="str">
        <f t="shared" si="994"/>
        <v>EUR</v>
      </c>
      <c r="K10605" s="158" t="str">
        <f t="shared" si="995"/>
        <v>CAD</v>
      </c>
      <c r="L10605" s="158" t="str">
        <f t="shared" si="992"/>
        <v>EURCAD45762</v>
      </c>
      <c r="M10605" s="160">
        <f t="shared" si="996"/>
        <v>45762</v>
      </c>
      <c r="N10605" s="158">
        <v>1</v>
      </c>
      <c r="O10605" s="158">
        <v>1.5710999999999999</v>
      </c>
      <c r="P10605" s="161">
        <f t="shared" si="993"/>
        <v>1.5710999999999999</v>
      </c>
    </row>
    <row r="10606" spans="9:16" x14ac:dyDescent="0.2">
      <c r="I10606" s="158">
        <f t="shared" si="997"/>
        <v>25</v>
      </c>
      <c r="J10606" s="158" t="str">
        <f t="shared" si="994"/>
        <v>EUR</v>
      </c>
      <c r="K10606" s="158" t="str">
        <f t="shared" si="995"/>
        <v>CAD</v>
      </c>
      <c r="L10606" s="158" t="str">
        <f t="shared" si="992"/>
        <v>EURCAD45763</v>
      </c>
      <c r="M10606" s="160">
        <f t="shared" si="996"/>
        <v>45763</v>
      </c>
      <c r="N10606" s="158">
        <v>1</v>
      </c>
      <c r="O10606" s="158">
        <v>1.5807</v>
      </c>
      <c r="P10606" s="161">
        <f t="shared" si="993"/>
        <v>1.5807</v>
      </c>
    </row>
    <row r="10607" spans="9:16" x14ac:dyDescent="0.2">
      <c r="I10607" s="158">
        <f t="shared" si="997"/>
        <v>25</v>
      </c>
      <c r="J10607" s="158" t="str">
        <f t="shared" si="994"/>
        <v>EUR</v>
      </c>
      <c r="K10607" s="158" t="str">
        <f t="shared" si="995"/>
        <v>CAD</v>
      </c>
      <c r="L10607" s="158" t="str">
        <f t="shared" si="992"/>
        <v>EURCAD45764</v>
      </c>
      <c r="M10607" s="160">
        <f t="shared" si="996"/>
        <v>45764</v>
      </c>
      <c r="N10607" s="158">
        <v>1</v>
      </c>
      <c r="O10607" s="158">
        <v>1.5772999999999999</v>
      </c>
      <c r="P10607" s="161">
        <f t="shared" si="993"/>
        <v>1.5772999999999999</v>
      </c>
    </row>
    <row r="10608" spans="9:16" x14ac:dyDescent="0.2">
      <c r="I10608" s="158">
        <f t="shared" si="997"/>
        <v>25</v>
      </c>
      <c r="J10608" s="158" t="str">
        <f t="shared" si="994"/>
        <v>EUR</v>
      </c>
      <c r="K10608" s="158" t="str">
        <f t="shared" si="995"/>
        <v>CAD</v>
      </c>
      <c r="L10608" s="158" t="str">
        <f t="shared" si="992"/>
        <v>EURCAD45765</v>
      </c>
      <c r="M10608" s="160">
        <f t="shared" si="996"/>
        <v>45765</v>
      </c>
      <c r="N10608" s="158">
        <v>1</v>
      </c>
      <c r="O10608" s="158">
        <v>1.5772999999999999</v>
      </c>
      <c r="P10608" s="161">
        <f t="shared" si="993"/>
        <v>1.5772999999999999</v>
      </c>
    </row>
    <row r="10609" spans="9:16" x14ac:dyDescent="0.2">
      <c r="I10609" s="158">
        <f t="shared" si="997"/>
        <v>25</v>
      </c>
      <c r="J10609" s="158" t="str">
        <f t="shared" si="994"/>
        <v>EUR</v>
      </c>
      <c r="K10609" s="158" t="str">
        <f t="shared" si="995"/>
        <v>CAD</v>
      </c>
      <c r="L10609" s="158" t="str">
        <f t="shared" si="992"/>
        <v>EURCAD45766</v>
      </c>
      <c r="M10609" s="160">
        <f t="shared" si="996"/>
        <v>45766</v>
      </c>
      <c r="N10609" s="158">
        <v>1</v>
      </c>
      <c r="O10609" s="158">
        <v>1.5772999999999999</v>
      </c>
      <c r="P10609" s="161">
        <f t="shared" si="993"/>
        <v>1.5772999999999999</v>
      </c>
    </row>
    <row r="10610" spans="9:16" x14ac:dyDescent="0.2">
      <c r="I10610" s="158">
        <f t="shared" si="997"/>
        <v>25</v>
      </c>
      <c r="J10610" s="158" t="str">
        <f t="shared" si="994"/>
        <v>EUR</v>
      </c>
      <c r="K10610" s="158" t="str">
        <f t="shared" si="995"/>
        <v>CAD</v>
      </c>
      <c r="L10610" s="158" t="str">
        <f t="shared" si="992"/>
        <v>EURCAD45767</v>
      </c>
      <c r="M10610" s="160">
        <f t="shared" si="996"/>
        <v>45767</v>
      </c>
      <c r="N10610" s="158">
        <v>1</v>
      </c>
      <c r="O10610" s="158">
        <v>1.5772999999999999</v>
      </c>
      <c r="P10610" s="161">
        <f t="shared" si="993"/>
        <v>1.5772999999999999</v>
      </c>
    </row>
    <row r="10611" spans="9:16" x14ac:dyDescent="0.2">
      <c r="I10611" s="158">
        <f t="shared" si="997"/>
        <v>25</v>
      </c>
      <c r="J10611" s="158" t="str">
        <f t="shared" si="994"/>
        <v>EUR</v>
      </c>
      <c r="K10611" s="158" t="str">
        <f t="shared" si="995"/>
        <v>CAD</v>
      </c>
      <c r="L10611" s="158" t="str">
        <f t="shared" si="992"/>
        <v>EURCAD45768</v>
      </c>
      <c r="M10611" s="160">
        <f t="shared" si="996"/>
        <v>45768</v>
      </c>
      <c r="N10611" s="158">
        <v>1</v>
      </c>
      <c r="O10611" s="158">
        <v>1.5772999999999999</v>
      </c>
      <c r="P10611" s="161">
        <f t="shared" si="993"/>
        <v>1.5772999999999999</v>
      </c>
    </row>
    <row r="10612" spans="9:16" x14ac:dyDescent="0.2">
      <c r="I10612" s="158">
        <f t="shared" si="997"/>
        <v>25</v>
      </c>
      <c r="J10612" s="158" t="str">
        <f t="shared" si="994"/>
        <v>EUR</v>
      </c>
      <c r="K10612" s="158" t="str">
        <f t="shared" si="995"/>
        <v>CAD</v>
      </c>
      <c r="L10612" s="158" t="str">
        <f t="shared" si="992"/>
        <v>EURCAD45769</v>
      </c>
      <c r="M10612" s="160">
        <f t="shared" si="996"/>
        <v>45769</v>
      </c>
      <c r="N10612" s="158">
        <v>1</v>
      </c>
      <c r="O10612" s="158">
        <v>1.5891</v>
      </c>
      <c r="P10612" s="161">
        <f t="shared" si="993"/>
        <v>1.5891</v>
      </c>
    </row>
    <row r="10613" spans="9:16" x14ac:dyDescent="0.2">
      <c r="I10613" s="158">
        <f t="shared" si="997"/>
        <v>25</v>
      </c>
      <c r="J10613" s="158" t="str">
        <f t="shared" si="994"/>
        <v>EUR</v>
      </c>
      <c r="K10613" s="158" t="str">
        <f t="shared" si="995"/>
        <v>CAD</v>
      </c>
      <c r="L10613" s="158" t="str">
        <f t="shared" si="992"/>
        <v>EURCAD45770</v>
      </c>
      <c r="M10613" s="160">
        <f t="shared" si="996"/>
        <v>45770</v>
      </c>
      <c r="N10613" s="158">
        <v>1</v>
      </c>
      <c r="O10613" s="158">
        <v>1.5789</v>
      </c>
      <c r="P10613" s="161">
        <f t="shared" si="993"/>
        <v>1.5789</v>
      </c>
    </row>
    <row r="10614" spans="9:16" x14ac:dyDescent="0.2">
      <c r="I10614" s="158">
        <f t="shared" si="997"/>
        <v>25</v>
      </c>
      <c r="J10614" s="158" t="str">
        <f t="shared" si="994"/>
        <v>EUR</v>
      </c>
      <c r="K10614" s="158" t="str">
        <f t="shared" si="995"/>
        <v>CAD</v>
      </c>
      <c r="L10614" s="158" t="str">
        <f t="shared" si="992"/>
        <v>EURCAD45771</v>
      </c>
      <c r="M10614" s="160">
        <f t="shared" si="996"/>
        <v>45771</v>
      </c>
      <c r="N10614" s="158">
        <v>1</v>
      </c>
      <c r="O10614" s="158">
        <v>1.5769</v>
      </c>
      <c r="P10614" s="161">
        <f t="shared" si="993"/>
        <v>1.5769</v>
      </c>
    </row>
    <row r="10615" spans="9:16" x14ac:dyDescent="0.2">
      <c r="I10615" s="158">
        <f t="shared" si="997"/>
        <v>25</v>
      </c>
      <c r="J10615" s="158" t="str">
        <f t="shared" si="994"/>
        <v>EUR</v>
      </c>
      <c r="K10615" s="158" t="str">
        <f t="shared" si="995"/>
        <v>CAD</v>
      </c>
      <c r="L10615" s="158" t="str">
        <f t="shared" si="992"/>
        <v>EURCAD45772</v>
      </c>
      <c r="M10615" s="160">
        <f t="shared" si="996"/>
        <v>45772</v>
      </c>
      <c r="N10615" s="158">
        <v>1</v>
      </c>
      <c r="O10615" s="158">
        <v>1.5753999999999999</v>
      </c>
      <c r="P10615" s="161">
        <f t="shared" si="993"/>
        <v>1.5753999999999999</v>
      </c>
    </row>
    <row r="10616" spans="9:16" x14ac:dyDescent="0.2">
      <c r="I10616" s="158">
        <f t="shared" si="997"/>
        <v>25</v>
      </c>
      <c r="J10616" s="158" t="str">
        <f t="shared" si="994"/>
        <v>EUR</v>
      </c>
      <c r="K10616" s="158" t="str">
        <f t="shared" si="995"/>
        <v>CAD</v>
      </c>
      <c r="L10616" s="158" t="str">
        <f t="shared" si="992"/>
        <v>EURCAD45773</v>
      </c>
      <c r="M10616" s="160">
        <f t="shared" si="996"/>
        <v>45773</v>
      </c>
      <c r="N10616" s="158">
        <v>1</v>
      </c>
      <c r="O10616" s="158">
        <v>1.5753999999999999</v>
      </c>
      <c r="P10616" s="161">
        <f t="shared" si="993"/>
        <v>1.5753999999999999</v>
      </c>
    </row>
    <row r="10617" spans="9:16" x14ac:dyDescent="0.2">
      <c r="I10617" s="158">
        <f t="shared" si="997"/>
        <v>25</v>
      </c>
      <c r="J10617" s="158" t="str">
        <f t="shared" si="994"/>
        <v>EUR</v>
      </c>
      <c r="K10617" s="158" t="str">
        <f t="shared" si="995"/>
        <v>CAD</v>
      </c>
      <c r="L10617" s="158" t="str">
        <f t="shared" si="992"/>
        <v>EURCAD45774</v>
      </c>
      <c r="M10617" s="160">
        <f t="shared" si="996"/>
        <v>45774</v>
      </c>
      <c r="N10617" s="158">
        <v>1</v>
      </c>
      <c r="O10617" s="158">
        <v>1.5753999999999999</v>
      </c>
      <c r="P10617" s="161">
        <f t="shared" si="993"/>
        <v>1.5753999999999999</v>
      </c>
    </row>
    <row r="10618" spans="9:16" x14ac:dyDescent="0.2">
      <c r="I10618" s="158">
        <f t="shared" si="997"/>
        <v>25</v>
      </c>
      <c r="J10618" s="158" t="str">
        <f t="shared" si="994"/>
        <v>EUR</v>
      </c>
      <c r="K10618" s="158" t="str">
        <f t="shared" si="995"/>
        <v>CAD</v>
      </c>
      <c r="L10618" s="158" t="str">
        <f t="shared" si="992"/>
        <v>EURCAD45775</v>
      </c>
      <c r="M10618" s="160">
        <f t="shared" si="996"/>
        <v>45775</v>
      </c>
      <c r="N10618" s="158">
        <v>1</v>
      </c>
      <c r="O10618" s="158">
        <v>1.5744</v>
      </c>
      <c r="P10618" s="161">
        <f t="shared" si="993"/>
        <v>1.5744</v>
      </c>
    </row>
    <row r="10619" spans="9:16" x14ac:dyDescent="0.2">
      <c r="I10619" s="158">
        <f t="shared" si="997"/>
        <v>25</v>
      </c>
      <c r="J10619" s="158" t="str">
        <f t="shared" si="994"/>
        <v>EUR</v>
      </c>
      <c r="K10619" s="158" t="str">
        <f t="shared" si="995"/>
        <v>CAD</v>
      </c>
      <c r="L10619" s="158" t="str">
        <f t="shared" si="992"/>
        <v>EURCAD45776</v>
      </c>
      <c r="M10619" s="160">
        <f t="shared" si="996"/>
        <v>45776</v>
      </c>
      <c r="N10619" s="158">
        <v>1</v>
      </c>
      <c r="O10619" s="158">
        <v>1.5746</v>
      </c>
      <c r="P10619" s="161">
        <f t="shared" si="993"/>
        <v>1.5746</v>
      </c>
    </row>
    <row r="10620" spans="9:16" x14ac:dyDescent="0.2">
      <c r="I10620" s="158">
        <f t="shared" si="997"/>
        <v>25</v>
      </c>
      <c r="J10620" s="158" t="str">
        <f t="shared" si="994"/>
        <v>EUR</v>
      </c>
      <c r="K10620" s="158" t="str">
        <f t="shared" si="995"/>
        <v>CAD</v>
      </c>
      <c r="L10620" s="158" t="str">
        <f t="shared" si="992"/>
        <v>EURCAD45777</v>
      </c>
      <c r="M10620" s="160">
        <f t="shared" si="996"/>
        <v>45777</v>
      </c>
      <c r="N10620" s="158">
        <v>1</v>
      </c>
      <c r="O10620" s="158">
        <v>1.5728</v>
      </c>
      <c r="P10620" s="161">
        <f t="shared" si="993"/>
        <v>1.5728</v>
      </c>
    </row>
    <row r="10621" spans="9:16" x14ac:dyDescent="0.2">
      <c r="I10621" s="158">
        <f t="shared" si="997"/>
        <v>25</v>
      </c>
      <c r="J10621" s="158" t="str">
        <f t="shared" si="994"/>
        <v>EUR</v>
      </c>
      <c r="K10621" s="158" t="str">
        <f t="shared" si="995"/>
        <v>CAD</v>
      </c>
      <c r="L10621" s="158" t="str">
        <f t="shared" si="992"/>
        <v>EURCAD45778</v>
      </c>
      <c r="M10621" s="160">
        <f t="shared" si="996"/>
        <v>45778</v>
      </c>
      <c r="N10621" s="158">
        <v>1</v>
      </c>
      <c r="O10621" s="158">
        <v>1.5728</v>
      </c>
      <c r="P10621" s="161">
        <f t="shared" si="993"/>
        <v>1.5728</v>
      </c>
    </row>
    <row r="10622" spans="9:16" x14ac:dyDescent="0.2">
      <c r="I10622" s="158">
        <f t="shared" si="997"/>
        <v>25</v>
      </c>
      <c r="J10622" s="158" t="str">
        <f t="shared" si="994"/>
        <v>EUR</v>
      </c>
      <c r="K10622" s="158" t="str">
        <f t="shared" si="995"/>
        <v>CAD</v>
      </c>
      <c r="L10622" s="158" t="str">
        <f t="shared" si="992"/>
        <v>EURCAD45779</v>
      </c>
      <c r="M10622" s="160">
        <f t="shared" si="996"/>
        <v>45779</v>
      </c>
      <c r="N10622" s="158">
        <v>1</v>
      </c>
      <c r="O10622" s="158">
        <v>1.5674999999999999</v>
      </c>
      <c r="P10622" s="161">
        <f t="shared" si="993"/>
        <v>1.5674999999999999</v>
      </c>
    </row>
    <row r="10623" spans="9:16" x14ac:dyDescent="0.2">
      <c r="I10623" s="158">
        <f t="shared" si="997"/>
        <v>25</v>
      </c>
      <c r="J10623" s="158" t="str">
        <f t="shared" si="994"/>
        <v>EUR</v>
      </c>
      <c r="K10623" s="158" t="str">
        <f t="shared" si="995"/>
        <v>CAD</v>
      </c>
      <c r="L10623" s="158" t="str">
        <f t="shared" si="992"/>
        <v>EURCAD45780</v>
      </c>
      <c r="M10623" s="160">
        <f t="shared" si="996"/>
        <v>45780</v>
      </c>
      <c r="N10623" s="158">
        <v>1</v>
      </c>
      <c r="O10623" s="158">
        <v>1.5674999999999999</v>
      </c>
      <c r="P10623" s="161">
        <f t="shared" si="993"/>
        <v>1.5674999999999999</v>
      </c>
    </row>
    <row r="10624" spans="9:16" x14ac:dyDescent="0.2">
      <c r="I10624" s="158">
        <f t="shared" si="997"/>
        <v>25</v>
      </c>
      <c r="J10624" s="158" t="str">
        <f t="shared" si="994"/>
        <v>EUR</v>
      </c>
      <c r="K10624" s="158" t="str">
        <f t="shared" si="995"/>
        <v>CAD</v>
      </c>
      <c r="L10624" s="158" t="str">
        <f t="shared" si="992"/>
        <v>EURCAD45781</v>
      </c>
      <c r="M10624" s="160">
        <f t="shared" si="996"/>
        <v>45781</v>
      </c>
      <c r="N10624" s="158">
        <v>1</v>
      </c>
      <c r="O10624" s="158">
        <v>1.5674999999999999</v>
      </c>
      <c r="P10624" s="161">
        <f t="shared" si="993"/>
        <v>1.5674999999999999</v>
      </c>
    </row>
    <row r="10625" spans="9:16" x14ac:dyDescent="0.2">
      <c r="I10625" s="158">
        <f t="shared" si="997"/>
        <v>25</v>
      </c>
      <c r="J10625" s="158" t="str">
        <f t="shared" si="994"/>
        <v>EUR</v>
      </c>
      <c r="K10625" s="158" t="str">
        <f t="shared" si="995"/>
        <v>CAD</v>
      </c>
      <c r="L10625" s="158" t="str">
        <f t="shared" si="992"/>
        <v>EURCAD45782</v>
      </c>
      <c r="M10625" s="160">
        <f t="shared" si="996"/>
        <v>45782</v>
      </c>
      <c r="N10625" s="158">
        <v>1</v>
      </c>
      <c r="O10625" s="158">
        <v>1.5660000000000001</v>
      </c>
      <c r="P10625" s="161">
        <f t="shared" si="993"/>
        <v>1.5660000000000001</v>
      </c>
    </row>
    <row r="10626" spans="9:16" x14ac:dyDescent="0.2">
      <c r="I10626" s="158">
        <f t="shared" si="997"/>
        <v>25</v>
      </c>
      <c r="J10626" s="158" t="str">
        <f t="shared" si="994"/>
        <v>EUR</v>
      </c>
      <c r="K10626" s="158" t="str">
        <f t="shared" si="995"/>
        <v>CAD</v>
      </c>
      <c r="L10626" s="158" t="str">
        <f t="shared" si="992"/>
        <v>EURCAD45783</v>
      </c>
      <c r="M10626" s="160">
        <f t="shared" si="996"/>
        <v>45783</v>
      </c>
      <c r="N10626" s="158">
        <v>1</v>
      </c>
      <c r="O10626" s="158">
        <v>1.5629</v>
      </c>
      <c r="P10626" s="161">
        <f t="shared" si="993"/>
        <v>1.5629</v>
      </c>
    </row>
    <row r="10627" spans="9:16" x14ac:dyDescent="0.2">
      <c r="I10627" s="158">
        <f t="shared" si="997"/>
        <v>25</v>
      </c>
      <c r="J10627" s="158" t="str">
        <f t="shared" si="994"/>
        <v>EUR</v>
      </c>
      <c r="K10627" s="158" t="str">
        <f t="shared" si="995"/>
        <v>CAD</v>
      </c>
      <c r="L10627" s="158" t="str">
        <f t="shared" ref="L10627:L10690" si="998">J10627&amp;K10627&amp;M10627</f>
        <v>EURCAD45784</v>
      </c>
      <c r="M10627" s="160">
        <f t="shared" si="996"/>
        <v>45784</v>
      </c>
      <c r="N10627" s="158">
        <v>1</v>
      </c>
      <c r="O10627" s="158">
        <v>1.5672999999999999</v>
      </c>
      <c r="P10627" s="161">
        <f t="shared" ref="P10627:P10690" si="999">ROUND(N10627*O10627,4)</f>
        <v>1.5672999999999999</v>
      </c>
    </row>
    <row r="10628" spans="9:16" x14ac:dyDescent="0.2">
      <c r="I10628" s="158">
        <f t="shared" si="997"/>
        <v>25</v>
      </c>
      <c r="J10628" s="158" t="str">
        <f t="shared" ref="J10628:J10691" si="1000">VLOOKUP($I10628,$A:$C,2,FALSE)</f>
        <v>EUR</v>
      </c>
      <c r="K10628" s="158" t="str">
        <f t="shared" ref="K10628:K10691" si="1001">VLOOKUP($I10628,$A:$C,3,FALSE)</f>
        <v>CAD</v>
      </c>
      <c r="L10628" s="158" t="str">
        <f t="shared" si="998"/>
        <v>EURCAD45785</v>
      </c>
      <c r="M10628" s="160">
        <f t="shared" ref="M10628:M10691" si="1002">IF(I10628=I10627,M10627+1,$G$1)</f>
        <v>45785</v>
      </c>
      <c r="N10628" s="158">
        <v>1</v>
      </c>
      <c r="O10628" s="158">
        <v>1.5693999999999999</v>
      </c>
      <c r="P10628" s="161">
        <f t="shared" si="999"/>
        <v>1.5693999999999999</v>
      </c>
    </row>
    <row r="10629" spans="9:16" x14ac:dyDescent="0.2">
      <c r="I10629" s="158">
        <f t="shared" si="997"/>
        <v>25</v>
      </c>
      <c r="J10629" s="158" t="str">
        <f t="shared" si="1000"/>
        <v>EUR</v>
      </c>
      <c r="K10629" s="158" t="str">
        <f t="shared" si="1001"/>
        <v>CAD</v>
      </c>
      <c r="L10629" s="158" t="str">
        <f t="shared" si="998"/>
        <v>EURCAD45786</v>
      </c>
      <c r="M10629" s="160">
        <f t="shared" si="1002"/>
        <v>45786</v>
      </c>
      <c r="N10629" s="158">
        <v>1</v>
      </c>
      <c r="O10629" s="158">
        <v>1.5658000000000001</v>
      </c>
      <c r="P10629" s="161">
        <f t="shared" si="999"/>
        <v>1.5658000000000001</v>
      </c>
    </row>
    <row r="10630" spans="9:16" x14ac:dyDescent="0.2">
      <c r="I10630" s="158">
        <f t="shared" si="997"/>
        <v>25</v>
      </c>
      <c r="J10630" s="158" t="str">
        <f t="shared" si="1000"/>
        <v>EUR</v>
      </c>
      <c r="K10630" s="158" t="str">
        <f t="shared" si="1001"/>
        <v>CAD</v>
      </c>
      <c r="L10630" s="158" t="str">
        <f t="shared" si="998"/>
        <v>EURCAD45787</v>
      </c>
      <c r="M10630" s="160">
        <f t="shared" si="1002"/>
        <v>45787</v>
      </c>
      <c r="N10630" s="158">
        <v>1</v>
      </c>
      <c r="O10630" s="158">
        <v>1.5658000000000001</v>
      </c>
      <c r="P10630" s="161">
        <f t="shared" si="999"/>
        <v>1.5658000000000001</v>
      </c>
    </row>
    <row r="10631" spans="9:16" x14ac:dyDescent="0.2">
      <c r="I10631" s="158">
        <f t="shared" si="997"/>
        <v>25</v>
      </c>
      <c r="J10631" s="158" t="str">
        <f t="shared" si="1000"/>
        <v>EUR</v>
      </c>
      <c r="K10631" s="158" t="str">
        <f t="shared" si="1001"/>
        <v>CAD</v>
      </c>
      <c r="L10631" s="158" t="str">
        <f t="shared" si="998"/>
        <v>EURCAD45788</v>
      </c>
      <c r="M10631" s="160">
        <f t="shared" si="1002"/>
        <v>45788</v>
      </c>
      <c r="N10631" s="158">
        <v>1</v>
      </c>
      <c r="O10631" s="158">
        <v>1.5658000000000001</v>
      </c>
      <c r="P10631" s="161">
        <f t="shared" si="999"/>
        <v>1.5658000000000001</v>
      </c>
    </row>
    <row r="10632" spans="9:16" x14ac:dyDescent="0.2">
      <c r="I10632" s="158">
        <f t="shared" si="997"/>
        <v>25</v>
      </c>
      <c r="J10632" s="158" t="str">
        <f t="shared" si="1000"/>
        <v>EUR</v>
      </c>
      <c r="K10632" s="158" t="str">
        <f t="shared" si="1001"/>
        <v>CAD</v>
      </c>
      <c r="L10632" s="158" t="str">
        <f t="shared" si="998"/>
        <v>EURCAD45789</v>
      </c>
      <c r="M10632" s="160">
        <f t="shared" si="1002"/>
        <v>45789</v>
      </c>
      <c r="N10632" s="158">
        <v>1</v>
      </c>
      <c r="O10632" s="158">
        <v>1.5530999999999999</v>
      </c>
      <c r="P10632" s="161">
        <f t="shared" si="999"/>
        <v>1.5530999999999999</v>
      </c>
    </row>
    <row r="10633" spans="9:16" x14ac:dyDescent="0.2">
      <c r="I10633" s="158">
        <f t="shared" si="997"/>
        <v>25</v>
      </c>
      <c r="J10633" s="158" t="str">
        <f t="shared" si="1000"/>
        <v>EUR</v>
      </c>
      <c r="K10633" s="158" t="str">
        <f t="shared" si="1001"/>
        <v>CAD</v>
      </c>
      <c r="L10633" s="158" t="str">
        <f t="shared" si="998"/>
        <v>EURCAD45790</v>
      </c>
      <c r="M10633" s="160">
        <f t="shared" si="1002"/>
        <v>45790</v>
      </c>
      <c r="N10633" s="158">
        <v>1</v>
      </c>
      <c r="O10633" s="158">
        <v>1.5551999999999999</v>
      </c>
      <c r="P10633" s="161">
        <f t="shared" si="999"/>
        <v>1.5551999999999999</v>
      </c>
    </row>
    <row r="10634" spans="9:16" x14ac:dyDescent="0.2">
      <c r="I10634" s="158">
        <f t="shared" si="997"/>
        <v>25</v>
      </c>
      <c r="J10634" s="158" t="str">
        <f t="shared" si="1000"/>
        <v>EUR</v>
      </c>
      <c r="K10634" s="158" t="str">
        <f t="shared" si="1001"/>
        <v>CAD</v>
      </c>
      <c r="L10634" s="158" t="str">
        <f t="shared" si="998"/>
        <v>EURCAD45791</v>
      </c>
      <c r="M10634" s="160">
        <f t="shared" si="1002"/>
        <v>45791</v>
      </c>
      <c r="N10634" s="158">
        <v>1</v>
      </c>
      <c r="O10634" s="158">
        <v>1.5631999999999999</v>
      </c>
      <c r="P10634" s="161">
        <f t="shared" si="999"/>
        <v>1.5631999999999999</v>
      </c>
    </row>
    <row r="10635" spans="9:16" x14ac:dyDescent="0.2">
      <c r="I10635" s="158">
        <f t="shared" si="997"/>
        <v>25</v>
      </c>
      <c r="J10635" s="158" t="str">
        <f t="shared" si="1000"/>
        <v>EUR</v>
      </c>
      <c r="K10635" s="158" t="str">
        <f t="shared" si="1001"/>
        <v>CAD</v>
      </c>
      <c r="L10635" s="158" t="str">
        <f t="shared" si="998"/>
        <v>EURCAD45792</v>
      </c>
      <c r="M10635" s="160">
        <f t="shared" si="1002"/>
        <v>45792</v>
      </c>
      <c r="N10635" s="158">
        <v>1</v>
      </c>
      <c r="O10635" s="158">
        <v>1.5645</v>
      </c>
      <c r="P10635" s="161">
        <f t="shared" si="999"/>
        <v>1.5645</v>
      </c>
    </row>
    <row r="10636" spans="9:16" x14ac:dyDescent="0.2">
      <c r="I10636" s="158">
        <f t="shared" si="997"/>
        <v>25</v>
      </c>
      <c r="J10636" s="158" t="str">
        <f t="shared" si="1000"/>
        <v>EUR</v>
      </c>
      <c r="K10636" s="158" t="str">
        <f t="shared" si="1001"/>
        <v>CAD</v>
      </c>
      <c r="L10636" s="158" t="str">
        <f t="shared" si="998"/>
        <v>EURCAD45793</v>
      </c>
      <c r="M10636" s="160">
        <f t="shared" si="1002"/>
        <v>45793</v>
      </c>
      <c r="N10636" s="158">
        <v>1</v>
      </c>
      <c r="O10636" s="158">
        <v>1.5640000000000001</v>
      </c>
      <c r="P10636" s="161">
        <f t="shared" si="999"/>
        <v>1.5640000000000001</v>
      </c>
    </row>
    <row r="10637" spans="9:16" x14ac:dyDescent="0.2">
      <c r="I10637" s="158">
        <f t="shared" si="997"/>
        <v>25</v>
      </c>
      <c r="J10637" s="158" t="str">
        <f t="shared" si="1000"/>
        <v>EUR</v>
      </c>
      <c r="K10637" s="158" t="str">
        <f t="shared" si="1001"/>
        <v>CAD</v>
      </c>
      <c r="L10637" s="158" t="str">
        <f t="shared" si="998"/>
        <v>EURCAD45794</v>
      </c>
      <c r="M10637" s="160">
        <f t="shared" si="1002"/>
        <v>45794</v>
      </c>
      <c r="N10637" s="158">
        <v>1</v>
      </c>
      <c r="O10637" s="158">
        <v>1.5640000000000001</v>
      </c>
      <c r="P10637" s="161">
        <f t="shared" si="999"/>
        <v>1.5640000000000001</v>
      </c>
    </row>
    <row r="10638" spans="9:16" x14ac:dyDescent="0.2">
      <c r="I10638" s="158">
        <f t="shared" si="997"/>
        <v>25</v>
      </c>
      <c r="J10638" s="158" t="str">
        <f t="shared" si="1000"/>
        <v>EUR</v>
      </c>
      <c r="K10638" s="158" t="str">
        <f t="shared" si="1001"/>
        <v>CAD</v>
      </c>
      <c r="L10638" s="158" t="str">
        <f t="shared" si="998"/>
        <v>EURCAD45795</v>
      </c>
      <c r="M10638" s="160">
        <f t="shared" si="1002"/>
        <v>45795</v>
      </c>
      <c r="N10638" s="158">
        <v>1</v>
      </c>
      <c r="O10638" s="158">
        <v>1.5640000000000001</v>
      </c>
      <c r="P10638" s="161">
        <f t="shared" si="999"/>
        <v>1.5640000000000001</v>
      </c>
    </row>
    <row r="10639" spans="9:16" x14ac:dyDescent="0.2">
      <c r="I10639" s="158">
        <f t="shared" si="997"/>
        <v>25</v>
      </c>
      <c r="J10639" s="158" t="str">
        <f t="shared" si="1000"/>
        <v>EUR</v>
      </c>
      <c r="K10639" s="158" t="str">
        <f t="shared" si="1001"/>
        <v>CAD</v>
      </c>
      <c r="L10639" s="158" t="str">
        <f t="shared" si="998"/>
        <v>EURCAD45796</v>
      </c>
      <c r="M10639" s="160">
        <f t="shared" si="1002"/>
        <v>45796</v>
      </c>
      <c r="N10639" s="158">
        <v>1</v>
      </c>
      <c r="O10639" s="158">
        <v>1.5707</v>
      </c>
      <c r="P10639" s="161">
        <f t="shared" si="999"/>
        <v>1.5707</v>
      </c>
    </row>
    <row r="10640" spans="9:16" x14ac:dyDescent="0.2">
      <c r="I10640" s="158">
        <f t="shared" si="997"/>
        <v>25</v>
      </c>
      <c r="J10640" s="158" t="str">
        <f t="shared" si="1000"/>
        <v>EUR</v>
      </c>
      <c r="K10640" s="158" t="str">
        <f t="shared" si="1001"/>
        <v>CAD</v>
      </c>
      <c r="L10640" s="158" t="str">
        <f t="shared" si="998"/>
        <v>EURCAD45797</v>
      </c>
      <c r="M10640" s="160">
        <f t="shared" si="1002"/>
        <v>45797</v>
      </c>
      <c r="N10640" s="158">
        <v>1</v>
      </c>
      <c r="O10640" s="158">
        <v>1.5683</v>
      </c>
      <c r="P10640" s="161">
        <f t="shared" si="999"/>
        <v>1.5683</v>
      </c>
    </row>
    <row r="10641" spans="9:16" x14ac:dyDescent="0.2">
      <c r="I10641" s="158">
        <f t="shared" si="997"/>
        <v>25</v>
      </c>
      <c r="J10641" s="158" t="str">
        <f t="shared" si="1000"/>
        <v>EUR</v>
      </c>
      <c r="K10641" s="158" t="str">
        <f t="shared" si="1001"/>
        <v>CAD</v>
      </c>
      <c r="L10641" s="158" t="str">
        <f t="shared" si="998"/>
        <v>EURCAD45798</v>
      </c>
      <c r="M10641" s="160">
        <f t="shared" si="1002"/>
        <v>45798</v>
      </c>
      <c r="N10641" s="158">
        <v>1</v>
      </c>
      <c r="O10641" s="158">
        <v>1.5721000000000001</v>
      </c>
      <c r="P10641" s="161">
        <f t="shared" si="999"/>
        <v>1.5721000000000001</v>
      </c>
    </row>
    <row r="10642" spans="9:16" x14ac:dyDescent="0.2">
      <c r="I10642" s="158">
        <f t="shared" si="997"/>
        <v>25</v>
      </c>
      <c r="J10642" s="158" t="str">
        <f t="shared" si="1000"/>
        <v>EUR</v>
      </c>
      <c r="K10642" s="158" t="str">
        <f t="shared" si="1001"/>
        <v>CAD</v>
      </c>
      <c r="L10642" s="158" t="str">
        <f t="shared" si="998"/>
        <v>EURCAD45799</v>
      </c>
      <c r="M10642" s="160">
        <f t="shared" si="1002"/>
        <v>45799</v>
      </c>
      <c r="N10642" s="158">
        <v>1</v>
      </c>
      <c r="O10642" s="158">
        <v>1.5680000000000001</v>
      </c>
      <c r="P10642" s="161">
        <f t="shared" si="999"/>
        <v>1.5680000000000001</v>
      </c>
    </row>
    <row r="10643" spans="9:16" x14ac:dyDescent="0.2">
      <c r="I10643" s="158">
        <f t="shared" si="997"/>
        <v>25</v>
      </c>
      <c r="J10643" s="158" t="str">
        <f t="shared" si="1000"/>
        <v>EUR</v>
      </c>
      <c r="K10643" s="158" t="str">
        <f t="shared" si="1001"/>
        <v>CAD</v>
      </c>
      <c r="L10643" s="158" t="str">
        <f t="shared" si="998"/>
        <v>EURCAD45800</v>
      </c>
      <c r="M10643" s="160">
        <f t="shared" si="1002"/>
        <v>45800</v>
      </c>
      <c r="N10643" s="158">
        <v>1</v>
      </c>
      <c r="O10643" s="158">
        <v>1.5629999999999999</v>
      </c>
      <c r="P10643" s="161">
        <f t="shared" si="999"/>
        <v>1.5629999999999999</v>
      </c>
    </row>
    <row r="10644" spans="9:16" x14ac:dyDescent="0.2">
      <c r="I10644" s="158">
        <f t="shared" si="997"/>
        <v>25</v>
      </c>
      <c r="J10644" s="158" t="str">
        <f t="shared" si="1000"/>
        <v>EUR</v>
      </c>
      <c r="K10644" s="158" t="str">
        <f t="shared" si="1001"/>
        <v>CAD</v>
      </c>
      <c r="L10644" s="158" t="str">
        <f t="shared" si="998"/>
        <v>EURCAD45801</v>
      </c>
      <c r="M10644" s="160">
        <f t="shared" si="1002"/>
        <v>45801</v>
      </c>
      <c r="N10644" s="158">
        <v>1</v>
      </c>
      <c r="O10644" s="158">
        <v>1.5629999999999999</v>
      </c>
      <c r="P10644" s="161">
        <f t="shared" si="999"/>
        <v>1.5629999999999999</v>
      </c>
    </row>
    <row r="10645" spans="9:16" x14ac:dyDescent="0.2">
      <c r="I10645" s="158">
        <f t="shared" si="997"/>
        <v>25</v>
      </c>
      <c r="J10645" s="158" t="str">
        <f t="shared" si="1000"/>
        <v>EUR</v>
      </c>
      <c r="K10645" s="158" t="str">
        <f t="shared" si="1001"/>
        <v>CAD</v>
      </c>
      <c r="L10645" s="158" t="str">
        <f t="shared" si="998"/>
        <v>EURCAD45802</v>
      </c>
      <c r="M10645" s="160">
        <f t="shared" si="1002"/>
        <v>45802</v>
      </c>
      <c r="N10645" s="158">
        <v>1</v>
      </c>
      <c r="O10645" s="158">
        <v>1.5629999999999999</v>
      </c>
      <c r="P10645" s="161">
        <f t="shared" si="999"/>
        <v>1.5629999999999999</v>
      </c>
    </row>
    <row r="10646" spans="9:16" x14ac:dyDescent="0.2">
      <c r="I10646" s="158">
        <f t="shared" si="997"/>
        <v>25</v>
      </c>
      <c r="J10646" s="158" t="str">
        <f t="shared" si="1000"/>
        <v>EUR</v>
      </c>
      <c r="K10646" s="158" t="str">
        <f t="shared" si="1001"/>
        <v>CAD</v>
      </c>
      <c r="L10646" s="158" t="str">
        <f t="shared" si="998"/>
        <v>EURCAD45803</v>
      </c>
      <c r="M10646" s="160">
        <f t="shared" si="1002"/>
        <v>45803</v>
      </c>
      <c r="N10646" s="158">
        <v>1</v>
      </c>
      <c r="O10646" s="158">
        <v>1.5613999999999999</v>
      </c>
      <c r="P10646" s="161">
        <f t="shared" si="999"/>
        <v>1.5613999999999999</v>
      </c>
    </row>
    <row r="10647" spans="9:16" x14ac:dyDescent="0.2">
      <c r="I10647" s="158">
        <f t="shared" si="997"/>
        <v>25</v>
      </c>
      <c r="J10647" s="158" t="str">
        <f t="shared" si="1000"/>
        <v>EUR</v>
      </c>
      <c r="K10647" s="158" t="str">
        <f t="shared" si="1001"/>
        <v>CAD</v>
      </c>
      <c r="L10647" s="158" t="str">
        <f t="shared" si="998"/>
        <v>EURCAD45804</v>
      </c>
      <c r="M10647" s="160">
        <f t="shared" si="1002"/>
        <v>45804</v>
      </c>
      <c r="N10647" s="158">
        <v>1</v>
      </c>
      <c r="O10647" s="158">
        <v>1.5642</v>
      </c>
      <c r="P10647" s="161">
        <f t="shared" si="999"/>
        <v>1.5642</v>
      </c>
    </row>
    <row r="10648" spans="9:16" x14ac:dyDescent="0.2">
      <c r="I10648" s="158">
        <f t="shared" si="997"/>
        <v>25</v>
      </c>
      <c r="J10648" s="158" t="str">
        <f t="shared" si="1000"/>
        <v>EUR</v>
      </c>
      <c r="K10648" s="158" t="str">
        <f t="shared" si="1001"/>
        <v>CAD</v>
      </c>
      <c r="L10648" s="158" t="str">
        <f t="shared" si="998"/>
        <v>EURCAD45805</v>
      </c>
      <c r="M10648" s="160">
        <f t="shared" si="1002"/>
        <v>45805</v>
      </c>
      <c r="N10648" s="158">
        <v>1</v>
      </c>
      <c r="O10648" s="158">
        <v>1.5649</v>
      </c>
      <c r="P10648" s="161">
        <f t="shared" si="999"/>
        <v>1.5649</v>
      </c>
    </row>
    <row r="10649" spans="9:16" x14ac:dyDescent="0.2">
      <c r="I10649" s="158">
        <f t="shared" si="997"/>
        <v>25</v>
      </c>
      <c r="J10649" s="158" t="str">
        <f t="shared" si="1000"/>
        <v>EUR</v>
      </c>
      <c r="K10649" s="158" t="str">
        <f t="shared" si="1001"/>
        <v>CAD</v>
      </c>
      <c r="L10649" s="158" t="str">
        <f t="shared" si="998"/>
        <v>EURCAD45806</v>
      </c>
      <c r="M10649" s="160">
        <f t="shared" si="1002"/>
        <v>45806</v>
      </c>
      <c r="N10649" s="158">
        <v>1</v>
      </c>
      <c r="O10649" s="158">
        <v>1.5593999999999999</v>
      </c>
      <c r="P10649" s="161">
        <f t="shared" si="999"/>
        <v>1.5593999999999999</v>
      </c>
    </row>
    <row r="10650" spans="9:16" x14ac:dyDescent="0.2">
      <c r="I10650" s="158">
        <f t="shared" si="997"/>
        <v>25</v>
      </c>
      <c r="J10650" s="158" t="str">
        <f t="shared" si="1000"/>
        <v>EUR</v>
      </c>
      <c r="K10650" s="158" t="str">
        <f t="shared" si="1001"/>
        <v>CAD</v>
      </c>
      <c r="L10650" s="158" t="str">
        <f t="shared" si="998"/>
        <v>EURCAD45807</v>
      </c>
      <c r="M10650" s="160">
        <f t="shared" si="1002"/>
        <v>45807</v>
      </c>
      <c r="N10650" s="158">
        <v>1</v>
      </c>
      <c r="O10650" s="158">
        <v>1.5656000000000001</v>
      </c>
      <c r="P10650" s="161">
        <f t="shared" si="999"/>
        <v>1.5656000000000001</v>
      </c>
    </row>
    <row r="10651" spans="9:16" x14ac:dyDescent="0.2">
      <c r="I10651" s="158">
        <f t="shared" si="997"/>
        <v>25</v>
      </c>
      <c r="J10651" s="158" t="str">
        <f t="shared" si="1000"/>
        <v>EUR</v>
      </c>
      <c r="K10651" s="158" t="str">
        <f t="shared" si="1001"/>
        <v>CAD</v>
      </c>
      <c r="L10651" s="158" t="str">
        <f t="shared" si="998"/>
        <v>EURCAD45808</v>
      </c>
      <c r="M10651" s="160">
        <f t="shared" si="1002"/>
        <v>45808</v>
      </c>
      <c r="N10651" s="158">
        <v>1</v>
      </c>
      <c r="O10651" s="158">
        <v>1.5656000000000001</v>
      </c>
      <c r="P10651" s="161">
        <f t="shared" si="999"/>
        <v>1.5656000000000001</v>
      </c>
    </row>
    <row r="10652" spans="9:16" x14ac:dyDescent="0.2">
      <c r="I10652" s="158">
        <f t="shared" si="997"/>
        <v>26</v>
      </c>
      <c r="J10652" s="158" t="str">
        <f t="shared" si="1000"/>
        <v>JPY</v>
      </c>
      <c r="K10652" s="158" t="str">
        <f t="shared" si="1001"/>
        <v>CHF</v>
      </c>
      <c r="L10652" s="158" t="str">
        <f t="shared" si="998"/>
        <v>JPYCHF45383</v>
      </c>
      <c r="M10652" s="160">
        <f t="shared" si="1002"/>
        <v>45383</v>
      </c>
      <c r="N10652" s="158">
        <v>6.1180789232181104E-3</v>
      </c>
      <c r="O10652" s="158">
        <v>0.97660000000000002</v>
      </c>
      <c r="P10652" s="161">
        <f t="shared" si="999"/>
        <v>6.0000000000000001E-3</v>
      </c>
    </row>
    <row r="10653" spans="9:16" x14ac:dyDescent="0.2">
      <c r="I10653" s="158">
        <f t="shared" si="997"/>
        <v>26</v>
      </c>
      <c r="J10653" s="158" t="str">
        <f t="shared" si="1000"/>
        <v>JPY</v>
      </c>
      <c r="K10653" s="158" t="str">
        <f t="shared" si="1001"/>
        <v>CHF</v>
      </c>
      <c r="L10653" s="158" t="str">
        <f t="shared" si="998"/>
        <v>JPYCHF45384</v>
      </c>
      <c r="M10653" s="160">
        <f t="shared" si="1002"/>
        <v>45384</v>
      </c>
      <c r="N10653" s="158">
        <v>6.1345929697564569E-3</v>
      </c>
      <c r="O10653" s="158">
        <v>0.97650000000000003</v>
      </c>
      <c r="P10653" s="161">
        <f t="shared" si="999"/>
        <v>6.0000000000000001E-3</v>
      </c>
    </row>
    <row r="10654" spans="9:16" x14ac:dyDescent="0.2">
      <c r="I10654" s="158">
        <f t="shared" si="997"/>
        <v>26</v>
      </c>
      <c r="J10654" s="158" t="str">
        <f t="shared" si="1000"/>
        <v>JPY</v>
      </c>
      <c r="K10654" s="158" t="str">
        <f t="shared" si="1001"/>
        <v>CHF</v>
      </c>
      <c r="L10654" s="158" t="str">
        <f t="shared" si="998"/>
        <v>JPYCHF45385</v>
      </c>
      <c r="M10654" s="160">
        <f t="shared" si="1002"/>
        <v>45385</v>
      </c>
      <c r="N10654" s="158">
        <v>6.1102285225467434E-3</v>
      </c>
      <c r="O10654" s="158">
        <v>0.97919999999999996</v>
      </c>
      <c r="P10654" s="161">
        <f t="shared" si="999"/>
        <v>6.0000000000000001E-3</v>
      </c>
    </row>
    <row r="10655" spans="9:16" x14ac:dyDescent="0.2">
      <c r="I10655" s="158">
        <f t="shared" si="997"/>
        <v>26</v>
      </c>
      <c r="J10655" s="158" t="str">
        <f t="shared" si="1000"/>
        <v>JPY</v>
      </c>
      <c r="K10655" s="158" t="str">
        <f t="shared" si="1001"/>
        <v>CHF</v>
      </c>
      <c r="L10655" s="158" t="str">
        <f t="shared" si="998"/>
        <v>JPYCHF45386</v>
      </c>
      <c r="M10655" s="160">
        <f t="shared" si="1002"/>
        <v>45386</v>
      </c>
      <c r="N10655" s="158">
        <v>6.0720140870726821E-3</v>
      </c>
      <c r="O10655" s="158">
        <v>0.98460000000000003</v>
      </c>
      <c r="P10655" s="161">
        <f t="shared" si="999"/>
        <v>6.0000000000000001E-3</v>
      </c>
    </row>
    <row r="10656" spans="9:16" x14ac:dyDescent="0.2">
      <c r="I10656" s="158">
        <f t="shared" si="997"/>
        <v>26</v>
      </c>
      <c r="J10656" s="158" t="str">
        <f t="shared" si="1000"/>
        <v>JPY</v>
      </c>
      <c r="K10656" s="158" t="str">
        <f t="shared" si="1001"/>
        <v>CHF</v>
      </c>
      <c r="L10656" s="158" t="str">
        <f t="shared" si="998"/>
        <v>JPYCHF45387</v>
      </c>
      <c r="M10656" s="160">
        <f t="shared" si="1002"/>
        <v>45387</v>
      </c>
      <c r="N10656" s="158">
        <v>6.0938452163315053E-3</v>
      </c>
      <c r="O10656" s="158">
        <v>0.97929999999999995</v>
      </c>
      <c r="P10656" s="161">
        <f t="shared" si="999"/>
        <v>6.0000000000000001E-3</v>
      </c>
    </row>
    <row r="10657" spans="9:16" x14ac:dyDescent="0.2">
      <c r="I10657" s="158">
        <f t="shared" si="997"/>
        <v>26</v>
      </c>
      <c r="J10657" s="158" t="str">
        <f t="shared" si="1000"/>
        <v>JPY</v>
      </c>
      <c r="K10657" s="158" t="str">
        <f t="shared" si="1001"/>
        <v>CHF</v>
      </c>
      <c r="L10657" s="158" t="str">
        <f t="shared" si="998"/>
        <v>JPYCHF45388</v>
      </c>
      <c r="M10657" s="160">
        <f t="shared" si="1002"/>
        <v>45388</v>
      </c>
      <c r="N10657" s="158">
        <v>6.0938452163315053E-3</v>
      </c>
      <c r="O10657" s="158">
        <v>0.97929999999999995</v>
      </c>
      <c r="P10657" s="161">
        <f t="shared" si="999"/>
        <v>6.0000000000000001E-3</v>
      </c>
    </row>
    <row r="10658" spans="9:16" x14ac:dyDescent="0.2">
      <c r="I10658" s="158">
        <f t="shared" si="997"/>
        <v>26</v>
      </c>
      <c r="J10658" s="158" t="str">
        <f t="shared" si="1000"/>
        <v>JPY</v>
      </c>
      <c r="K10658" s="158" t="str">
        <f t="shared" si="1001"/>
        <v>CHF</v>
      </c>
      <c r="L10658" s="158" t="str">
        <f t="shared" si="998"/>
        <v>JPYCHF45389</v>
      </c>
      <c r="M10658" s="160">
        <f t="shared" si="1002"/>
        <v>45389</v>
      </c>
      <c r="N10658" s="158">
        <v>6.0938452163315053E-3</v>
      </c>
      <c r="O10658" s="158">
        <v>0.97929999999999995</v>
      </c>
      <c r="P10658" s="161">
        <f t="shared" si="999"/>
        <v>6.0000000000000001E-3</v>
      </c>
    </row>
    <row r="10659" spans="9:16" x14ac:dyDescent="0.2">
      <c r="I10659" s="158">
        <f t="shared" si="997"/>
        <v>26</v>
      </c>
      <c r="J10659" s="158" t="str">
        <f t="shared" si="1000"/>
        <v>JPY</v>
      </c>
      <c r="K10659" s="158" t="str">
        <f t="shared" si="1001"/>
        <v>CHF</v>
      </c>
      <c r="L10659" s="158" t="str">
        <f t="shared" si="998"/>
        <v>JPYCHF45390</v>
      </c>
      <c r="M10659" s="160">
        <f t="shared" si="1002"/>
        <v>45390</v>
      </c>
      <c r="N10659" s="158">
        <v>6.0816152770175758E-3</v>
      </c>
      <c r="O10659" s="158">
        <v>0.98070000000000002</v>
      </c>
      <c r="P10659" s="161">
        <f t="shared" si="999"/>
        <v>6.0000000000000001E-3</v>
      </c>
    </row>
    <row r="10660" spans="9:16" x14ac:dyDescent="0.2">
      <c r="I10660" s="158">
        <f t="shared" si="997"/>
        <v>26</v>
      </c>
      <c r="J10660" s="158" t="str">
        <f t="shared" si="1000"/>
        <v>JPY</v>
      </c>
      <c r="K10660" s="158" t="str">
        <f t="shared" si="1001"/>
        <v>CHF</v>
      </c>
      <c r="L10660" s="158" t="str">
        <f t="shared" si="998"/>
        <v>JPYCHF45391</v>
      </c>
      <c r="M10660" s="160">
        <f t="shared" si="1002"/>
        <v>45391</v>
      </c>
      <c r="N10660" s="158">
        <v>6.0617081893677635E-3</v>
      </c>
      <c r="O10660" s="158">
        <v>0.9819</v>
      </c>
      <c r="P10660" s="161">
        <f t="shared" si="999"/>
        <v>6.0000000000000001E-3</v>
      </c>
    </row>
    <row r="10661" spans="9:16" x14ac:dyDescent="0.2">
      <c r="I10661" s="158">
        <f t="shared" si="997"/>
        <v>26</v>
      </c>
      <c r="J10661" s="158" t="str">
        <f t="shared" si="1000"/>
        <v>JPY</v>
      </c>
      <c r="K10661" s="158" t="str">
        <f t="shared" si="1001"/>
        <v>CHF</v>
      </c>
      <c r="L10661" s="158" t="str">
        <f t="shared" si="998"/>
        <v>JPYCHF45392</v>
      </c>
      <c r="M10661" s="160">
        <f t="shared" si="1002"/>
        <v>45392</v>
      </c>
      <c r="N10661" s="158">
        <v>6.0646491600460919E-3</v>
      </c>
      <c r="O10661" s="158">
        <v>0.98099999999999998</v>
      </c>
      <c r="P10661" s="161">
        <f t="shared" si="999"/>
        <v>5.8999999999999999E-3</v>
      </c>
    </row>
    <row r="10662" spans="9:16" x14ac:dyDescent="0.2">
      <c r="I10662" s="158">
        <f t="shared" si="997"/>
        <v>26</v>
      </c>
      <c r="J10662" s="158" t="str">
        <f t="shared" si="1000"/>
        <v>JPY</v>
      </c>
      <c r="K10662" s="158" t="str">
        <f t="shared" si="1001"/>
        <v>CHF</v>
      </c>
      <c r="L10662" s="158" t="str">
        <f t="shared" si="998"/>
        <v>JPYCHF45393</v>
      </c>
      <c r="M10662" s="160">
        <f t="shared" si="1002"/>
        <v>45393</v>
      </c>
      <c r="N10662" s="158">
        <v>6.0908758679498109E-3</v>
      </c>
      <c r="O10662" s="158">
        <v>0.97870000000000001</v>
      </c>
      <c r="P10662" s="161">
        <f t="shared" si="999"/>
        <v>6.0000000000000001E-3</v>
      </c>
    </row>
    <row r="10663" spans="9:16" x14ac:dyDescent="0.2">
      <c r="I10663" s="158">
        <f t="shared" si="997"/>
        <v>26</v>
      </c>
      <c r="J10663" s="158" t="str">
        <f t="shared" si="1000"/>
        <v>JPY</v>
      </c>
      <c r="K10663" s="158" t="str">
        <f t="shared" si="1001"/>
        <v>CHF</v>
      </c>
      <c r="L10663" s="158" t="str">
        <f t="shared" si="998"/>
        <v>JPYCHF45394</v>
      </c>
      <c r="M10663" s="160">
        <f t="shared" si="1002"/>
        <v>45394</v>
      </c>
      <c r="N10663" s="158">
        <v>6.1289531747977443E-3</v>
      </c>
      <c r="O10663" s="158">
        <v>0.97160000000000002</v>
      </c>
      <c r="P10663" s="161">
        <f t="shared" si="999"/>
        <v>6.0000000000000001E-3</v>
      </c>
    </row>
    <row r="10664" spans="9:16" x14ac:dyDescent="0.2">
      <c r="I10664" s="158">
        <f t="shared" si="997"/>
        <v>26</v>
      </c>
      <c r="J10664" s="158" t="str">
        <f t="shared" si="1000"/>
        <v>JPY</v>
      </c>
      <c r="K10664" s="158" t="str">
        <f t="shared" si="1001"/>
        <v>CHF</v>
      </c>
      <c r="L10664" s="158" t="str">
        <f t="shared" si="998"/>
        <v>JPYCHF45395</v>
      </c>
      <c r="M10664" s="160">
        <f t="shared" si="1002"/>
        <v>45395</v>
      </c>
      <c r="N10664" s="158">
        <v>6.1289531747977443E-3</v>
      </c>
      <c r="O10664" s="158">
        <v>0.97160000000000002</v>
      </c>
      <c r="P10664" s="161">
        <f t="shared" si="999"/>
        <v>6.0000000000000001E-3</v>
      </c>
    </row>
    <row r="10665" spans="9:16" x14ac:dyDescent="0.2">
      <c r="I10665" s="158">
        <f t="shared" si="997"/>
        <v>26</v>
      </c>
      <c r="J10665" s="158" t="str">
        <f t="shared" si="1000"/>
        <v>JPY</v>
      </c>
      <c r="K10665" s="158" t="str">
        <f t="shared" si="1001"/>
        <v>CHF</v>
      </c>
      <c r="L10665" s="158" t="str">
        <f t="shared" si="998"/>
        <v>JPYCHF45396</v>
      </c>
      <c r="M10665" s="160">
        <f t="shared" si="1002"/>
        <v>45396</v>
      </c>
      <c r="N10665" s="158">
        <v>6.1289531747977443E-3</v>
      </c>
      <c r="O10665" s="158">
        <v>0.97160000000000002</v>
      </c>
      <c r="P10665" s="161">
        <f t="shared" si="999"/>
        <v>6.0000000000000001E-3</v>
      </c>
    </row>
    <row r="10666" spans="9:16" x14ac:dyDescent="0.2">
      <c r="I10666" s="158">
        <f t="shared" ref="I10666:I10729" si="1003">IF(M10665=$G$2,I10665+1,I10665)</f>
        <v>26</v>
      </c>
      <c r="J10666" s="158" t="str">
        <f t="shared" si="1000"/>
        <v>JPY</v>
      </c>
      <c r="K10666" s="158" t="str">
        <f t="shared" si="1001"/>
        <v>CHF</v>
      </c>
      <c r="L10666" s="158" t="str">
        <f t="shared" si="998"/>
        <v>JPYCHF45397</v>
      </c>
      <c r="M10666" s="160">
        <f t="shared" si="1002"/>
        <v>45397</v>
      </c>
      <c r="N10666" s="158">
        <v>6.095702529716549E-3</v>
      </c>
      <c r="O10666" s="158">
        <v>0.97250000000000003</v>
      </c>
      <c r="P10666" s="161">
        <f t="shared" si="999"/>
        <v>5.8999999999999999E-3</v>
      </c>
    </row>
    <row r="10667" spans="9:16" x14ac:dyDescent="0.2">
      <c r="I10667" s="158">
        <f t="shared" si="1003"/>
        <v>26</v>
      </c>
      <c r="J10667" s="158" t="str">
        <f t="shared" si="1000"/>
        <v>JPY</v>
      </c>
      <c r="K10667" s="158" t="str">
        <f t="shared" si="1001"/>
        <v>CHF</v>
      </c>
      <c r="L10667" s="158" t="str">
        <f t="shared" si="998"/>
        <v>JPYCHF45398</v>
      </c>
      <c r="M10667" s="160">
        <f t="shared" si="1002"/>
        <v>45398</v>
      </c>
      <c r="N10667" s="158">
        <v>6.0775495320286865E-3</v>
      </c>
      <c r="O10667" s="158">
        <v>0.97119999999999995</v>
      </c>
      <c r="P10667" s="161">
        <f t="shared" si="999"/>
        <v>5.8999999999999999E-3</v>
      </c>
    </row>
    <row r="10668" spans="9:16" x14ac:dyDescent="0.2">
      <c r="I10668" s="158">
        <f t="shared" si="1003"/>
        <v>26</v>
      </c>
      <c r="J10668" s="158" t="str">
        <f t="shared" si="1000"/>
        <v>JPY</v>
      </c>
      <c r="K10668" s="158" t="str">
        <f t="shared" si="1001"/>
        <v>CHF</v>
      </c>
      <c r="L10668" s="158" t="str">
        <f t="shared" si="998"/>
        <v>JPYCHF45399</v>
      </c>
      <c r="M10668" s="160">
        <f t="shared" si="1002"/>
        <v>45399</v>
      </c>
      <c r="N10668" s="158">
        <v>6.0775495320286865E-3</v>
      </c>
      <c r="O10668" s="158">
        <v>0.96930000000000005</v>
      </c>
      <c r="P10668" s="161">
        <f t="shared" si="999"/>
        <v>5.8999999999999999E-3</v>
      </c>
    </row>
    <row r="10669" spans="9:16" x14ac:dyDescent="0.2">
      <c r="I10669" s="158">
        <f t="shared" si="1003"/>
        <v>26</v>
      </c>
      <c r="J10669" s="158" t="str">
        <f t="shared" si="1000"/>
        <v>JPY</v>
      </c>
      <c r="K10669" s="158" t="str">
        <f t="shared" si="1001"/>
        <v>CHF</v>
      </c>
      <c r="L10669" s="158" t="str">
        <f t="shared" si="998"/>
        <v>JPYCHF45400</v>
      </c>
      <c r="M10669" s="160">
        <f t="shared" si="1002"/>
        <v>45400</v>
      </c>
      <c r="N10669" s="158">
        <v>6.0672248513529911E-3</v>
      </c>
      <c r="O10669" s="158">
        <v>0.97040000000000004</v>
      </c>
      <c r="P10669" s="161">
        <f t="shared" si="999"/>
        <v>5.8999999999999999E-3</v>
      </c>
    </row>
    <row r="10670" spans="9:16" x14ac:dyDescent="0.2">
      <c r="I10670" s="158">
        <f t="shared" si="1003"/>
        <v>26</v>
      </c>
      <c r="J10670" s="158" t="str">
        <f t="shared" si="1000"/>
        <v>JPY</v>
      </c>
      <c r="K10670" s="158" t="str">
        <f t="shared" si="1001"/>
        <v>CHF</v>
      </c>
      <c r="L10670" s="158" t="str">
        <f t="shared" si="998"/>
        <v>JPYCHF45401</v>
      </c>
      <c r="M10670" s="160">
        <f t="shared" si="1002"/>
        <v>45401</v>
      </c>
      <c r="N10670" s="158">
        <v>6.0723828030119012E-3</v>
      </c>
      <c r="O10670" s="158">
        <v>0.96799999999999997</v>
      </c>
      <c r="P10670" s="161">
        <f t="shared" si="999"/>
        <v>5.8999999999999999E-3</v>
      </c>
    </row>
    <row r="10671" spans="9:16" x14ac:dyDescent="0.2">
      <c r="I10671" s="158">
        <f t="shared" si="1003"/>
        <v>26</v>
      </c>
      <c r="J10671" s="158" t="str">
        <f t="shared" si="1000"/>
        <v>JPY</v>
      </c>
      <c r="K10671" s="158" t="str">
        <f t="shared" si="1001"/>
        <v>CHF</v>
      </c>
      <c r="L10671" s="158" t="str">
        <f t="shared" si="998"/>
        <v>JPYCHF45402</v>
      </c>
      <c r="M10671" s="160">
        <f t="shared" si="1002"/>
        <v>45402</v>
      </c>
      <c r="N10671" s="158">
        <v>6.0723828030119012E-3</v>
      </c>
      <c r="O10671" s="158">
        <v>0.96799999999999997</v>
      </c>
      <c r="P10671" s="161">
        <f t="shared" si="999"/>
        <v>5.8999999999999999E-3</v>
      </c>
    </row>
    <row r="10672" spans="9:16" x14ac:dyDescent="0.2">
      <c r="I10672" s="158">
        <f t="shared" si="1003"/>
        <v>26</v>
      </c>
      <c r="J10672" s="158" t="str">
        <f t="shared" si="1000"/>
        <v>JPY</v>
      </c>
      <c r="K10672" s="158" t="str">
        <f t="shared" si="1001"/>
        <v>CHF</v>
      </c>
      <c r="L10672" s="158" t="str">
        <f t="shared" si="998"/>
        <v>JPYCHF45403</v>
      </c>
      <c r="M10672" s="160">
        <f t="shared" si="1002"/>
        <v>45403</v>
      </c>
      <c r="N10672" s="158">
        <v>6.0723828030119012E-3</v>
      </c>
      <c r="O10672" s="158">
        <v>0.96799999999999997</v>
      </c>
      <c r="P10672" s="161">
        <f t="shared" si="999"/>
        <v>5.8999999999999999E-3</v>
      </c>
    </row>
    <row r="10673" spans="9:16" x14ac:dyDescent="0.2">
      <c r="I10673" s="158">
        <f t="shared" si="1003"/>
        <v>26</v>
      </c>
      <c r="J10673" s="158" t="str">
        <f t="shared" si="1000"/>
        <v>JPY</v>
      </c>
      <c r="K10673" s="158" t="str">
        <f t="shared" si="1001"/>
        <v>CHF</v>
      </c>
      <c r="L10673" s="158" t="str">
        <f t="shared" si="998"/>
        <v>JPYCHF45404</v>
      </c>
      <c r="M10673" s="160">
        <f t="shared" si="1002"/>
        <v>45404</v>
      </c>
      <c r="N10673" s="158">
        <v>6.0786578323506176E-3</v>
      </c>
      <c r="O10673" s="158">
        <v>0.96930000000000005</v>
      </c>
      <c r="P10673" s="161">
        <f t="shared" si="999"/>
        <v>5.8999999999999999E-3</v>
      </c>
    </row>
    <row r="10674" spans="9:16" x14ac:dyDescent="0.2">
      <c r="I10674" s="158">
        <f t="shared" si="1003"/>
        <v>26</v>
      </c>
      <c r="J10674" s="158" t="str">
        <f t="shared" si="1000"/>
        <v>JPY</v>
      </c>
      <c r="K10674" s="158" t="str">
        <f t="shared" si="1001"/>
        <v>CHF</v>
      </c>
      <c r="L10674" s="158" t="str">
        <f t="shared" si="998"/>
        <v>JPYCHF45405</v>
      </c>
      <c r="M10674" s="160">
        <f t="shared" si="1002"/>
        <v>45405</v>
      </c>
      <c r="N10674" s="158">
        <v>6.0521697028384676E-3</v>
      </c>
      <c r="O10674" s="158">
        <v>0.97240000000000004</v>
      </c>
      <c r="P10674" s="161">
        <f t="shared" si="999"/>
        <v>5.8999999999999999E-3</v>
      </c>
    </row>
    <row r="10675" spans="9:16" x14ac:dyDescent="0.2">
      <c r="I10675" s="158">
        <f t="shared" si="1003"/>
        <v>26</v>
      </c>
      <c r="J10675" s="158" t="str">
        <f t="shared" si="1000"/>
        <v>JPY</v>
      </c>
      <c r="K10675" s="158" t="str">
        <f t="shared" si="1001"/>
        <v>CHF</v>
      </c>
      <c r="L10675" s="158" t="str">
        <f t="shared" si="998"/>
        <v>JPYCHF45406</v>
      </c>
      <c r="M10675" s="160">
        <f t="shared" si="1002"/>
        <v>45406</v>
      </c>
      <c r="N10675" s="158">
        <v>6.0397414990638401E-3</v>
      </c>
      <c r="O10675" s="158">
        <v>0.97740000000000005</v>
      </c>
      <c r="P10675" s="161">
        <f t="shared" si="999"/>
        <v>5.8999999999999999E-3</v>
      </c>
    </row>
    <row r="10676" spans="9:16" x14ac:dyDescent="0.2">
      <c r="I10676" s="158">
        <f t="shared" si="1003"/>
        <v>26</v>
      </c>
      <c r="J10676" s="158" t="str">
        <f t="shared" si="1000"/>
        <v>JPY</v>
      </c>
      <c r="K10676" s="158" t="str">
        <f t="shared" si="1001"/>
        <v>CHF</v>
      </c>
      <c r="L10676" s="158" t="str">
        <f t="shared" si="998"/>
        <v>JPYCHF45407</v>
      </c>
      <c r="M10676" s="160">
        <f t="shared" si="1002"/>
        <v>45407</v>
      </c>
      <c r="N10676" s="158">
        <v>5.9966418805468937E-3</v>
      </c>
      <c r="O10676" s="158">
        <v>0.97919999999999996</v>
      </c>
      <c r="P10676" s="161">
        <f t="shared" si="999"/>
        <v>5.8999999999999999E-3</v>
      </c>
    </row>
    <row r="10677" spans="9:16" x14ac:dyDescent="0.2">
      <c r="I10677" s="158">
        <f t="shared" si="1003"/>
        <v>26</v>
      </c>
      <c r="J10677" s="158" t="str">
        <f t="shared" si="1000"/>
        <v>JPY</v>
      </c>
      <c r="K10677" s="158" t="str">
        <f t="shared" si="1001"/>
        <v>CHF</v>
      </c>
      <c r="L10677" s="158" t="str">
        <f t="shared" si="998"/>
        <v>JPYCHF45408</v>
      </c>
      <c r="M10677" s="160">
        <f t="shared" si="1002"/>
        <v>45408</v>
      </c>
      <c r="N10677" s="158">
        <v>5.9513182169850624E-3</v>
      </c>
      <c r="O10677" s="158">
        <v>0.97789999999999999</v>
      </c>
      <c r="P10677" s="161">
        <f t="shared" si="999"/>
        <v>5.7999999999999996E-3</v>
      </c>
    </row>
    <row r="10678" spans="9:16" x14ac:dyDescent="0.2">
      <c r="I10678" s="158">
        <f t="shared" si="1003"/>
        <v>26</v>
      </c>
      <c r="J10678" s="158" t="str">
        <f t="shared" si="1000"/>
        <v>JPY</v>
      </c>
      <c r="K10678" s="158" t="str">
        <f t="shared" si="1001"/>
        <v>CHF</v>
      </c>
      <c r="L10678" s="158" t="str">
        <f t="shared" si="998"/>
        <v>JPYCHF45409</v>
      </c>
      <c r="M10678" s="160">
        <f t="shared" si="1002"/>
        <v>45409</v>
      </c>
      <c r="N10678" s="158">
        <v>5.9513182169850624E-3</v>
      </c>
      <c r="O10678" s="158">
        <v>0.97789999999999999</v>
      </c>
      <c r="P10678" s="161">
        <f t="shared" si="999"/>
        <v>5.7999999999999996E-3</v>
      </c>
    </row>
    <row r="10679" spans="9:16" x14ac:dyDescent="0.2">
      <c r="I10679" s="158">
        <f t="shared" si="1003"/>
        <v>26</v>
      </c>
      <c r="J10679" s="158" t="str">
        <f t="shared" si="1000"/>
        <v>JPY</v>
      </c>
      <c r="K10679" s="158" t="str">
        <f t="shared" si="1001"/>
        <v>CHF</v>
      </c>
      <c r="L10679" s="158" t="str">
        <f t="shared" si="998"/>
        <v>JPYCHF45410</v>
      </c>
      <c r="M10679" s="160">
        <f t="shared" si="1002"/>
        <v>45410</v>
      </c>
      <c r="N10679" s="158">
        <v>5.9513182169850624E-3</v>
      </c>
      <c r="O10679" s="158">
        <v>0.97789999999999999</v>
      </c>
      <c r="P10679" s="161">
        <f t="shared" si="999"/>
        <v>5.7999999999999996E-3</v>
      </c>
    </row>
    <row r="10680" spans="9:16" x14ac:dyDescent="0.2">
      <c r="I10680" s="158">
        <f t="shared" si="1003"/>
        <v>26</v>
      </c>
      <c r="J10680" s="158" t="str">
        <f t="shared" si="1000"/>
        <v>JPY</v>
      </c>
      <c r="K10680" s="158" t="str">
        <f t="shared" si="1001"/>
        <v>CHF</v>
      </c>
      <c r="L10680" s="158" t="str">
        <f t="shared" si="998"/>
        <v>JPYCHF45411</v>
      </c>
      <c r="M10680" s="160">
        <f t="shared" si="1002"/>
        <v>45411</v>
      </c>
      <c r="N10680" s="158">
        <v>5.9690801647466129E-3</v>
      </c>
      <c r="O10680" s="158">
        <v>0.97760000000000002</v>
      </c>
      <c r="P10680" s="161">
        <f t="shared" si="999"/>
        <v>5.7999999999999996E-3</v>
      </c>
    </row>
    <row r="10681" spans="9:16" x14ac:dyDescent="0.2">
      <c r="I10681" s="158">
        <f t="shared" si="1003"/>
        <v>26</v>
      </c>
      <c r="J10681" s="158" t="str">
        <f t="shared" si="1000"/>
        <v>JPY</v>
      </c>
      <c r="K10681" s="158" t="str">
        <f t="shared" si="1001"/>
        <v>CHF</v>
      </c>
      <c r="L10681" s="158" t="str">
        <f t="shared" si="998"/>
        <v>JPYCHF45412</v>
      </c>
      <c r="M10681" s="160">
        <f t="shared" si="1002"/>
        <v>45412</v>
      </c>
      <c r="N10681" s="158">
        <v>5.9428299756343964E-3</v>
      </c>
      <c r="O10681" s="158">
        <v>0.97870000000000001</v>
      </c>
      <c r="P10681" s="161">
        <f t="shared" si="999"/>
        <v>5.7999999999999996E-3</v>
      </c>
    </row>
    <row r="10682" spans="9:16" x14ac:dyDescent="0.2">
      <c r="I10682" s="158">
        <f t="shared" si="1003"/>
        <v>26</v>
      </c>
      <c r="J10682" s="158" t="str">
        <f t="shared" si="1000"/>
        <v>JPY</v>
      </c>
      <c r="K10682" s="158" t="str">
        <f t="shared" si="1001"/>
        <v>CHF</v>
      </c>
      <c r="L10682" s="158" t="str">
        <f t="shared" si="998"/>
        <v>JPYCHF45413</v>
      </c>
      <c r="M10682" s="160">
        <f t="shared" si="1002"/>
        <v>45413</v>
      </c>
      <c r="N10682" s="158">
        <v>5.9428299756343964E-3</v>
      </c>
      <c r="O10682" s="158">
        <v>0.97870000000000001</v>
      </c>
      <c r="P10682" s="161">
        <f t="shared" si="999"/>
        <v>5.7999999999999996E-3</v>
      </c>
    </row>
    <row r="10683" spans="9:16" x14ac:dyDescent="0.2">
      <c r="I10683" s="158">
        <f t="shared" si="1003"/>
        <v>26</v>
      </c>
      <c r="J10683" s="158" t="str">
        <f t="shared" si="1000"/>
        <v>JPY</v>
      </c>
      <c r="K10683" s="158" t="str">
        <f t="shared" si="1001"/>
        <v>CHF</v>
      </c>
      <c r="L10683" s="158" t="str">
        <f t="shared" si="998"/>
        <v>JPYCHF45414</v>
      </c>
      <c r="M10683" s="160">
        <f t="shared" si="1002"/>
        <v>45414</v>
      </c>
      <c r="N10683" s="158">
        <v>6.0375535832880517E-3</v>
      </c>
      <c r="O10683" s="158">
        <v>0.97589999999999999</v>
      </c>
      <c r="P10683" s="161">
        <f t="shared" si="999"/>
        <v>5.8999999999999999E-3</v>
      </c>
    </row>
    <row r="10684" spans="9:16" x14ac:dyDescent="0.2">
      <c r="I10684" s="158">
        <f t="shared" si="1003"/>
        <v>26</v>
      </c>
      <c r="J10684" s="158" t="str">
        <f t="shared" si="1000"/>
        <v>JPY</v>
      </c>
      <c r="K10684" s="158" t="str">
        <f t="shared" si="1001"/>
        <v>CHF</v>
      </c>
      <c r="L10684" s="158" t="str">
        <f t="shared" si="998"/>
        <v>JPYCHF45415</v>
      </c>
      <c r="M10684" s="160">
        <f t="shared" si="1002"/>
        <v>45415</v>
      </c>
      <c r="N10684" s="158">
        <v>6.0745960393633822E-3</v>
      </c>
      <c r="O10684" s="158">
        <v>0.97440000000000004</v>
      </c>
      <c r="P10684" s="161">
        <f t="shared" si="999"/>
        <v>5.8999999999999999E-3</v>
      </c>
    </row>
    <row r="10685" spans="9:16" x14ac:dyDescent="0.2">
      <c r="I10685" s="158">
        <f t="shared" si="1003"/>
        <v>26</v>
      </c>
      <c r="J10685" s="158" t="str">
        <f t="shared" si="1000"/>
        <v>JPY</v>
      </c>
      <c r="K10685" s="158" t="str">
        <f t="shared" si="1001"/>
        <v>CHF</v>
      </c>
      <c r="L10685" s="158" t="str">
        <f t="shared" si="998"/>
        <v>JPYCHF45416</v>
      </c>
      <c r="M10685" s="160">
        <f t="shared" si="1002"/>
        <v>45416</v>
      </c>
      <c r="N10685" s="158">
        <v>6.0745960393633822E-3</v>
      </c>
      <c r="O10685" s="158">
        <v>0.97440000000000004</v>
      </c>
      <c r="P10685" s="161">
        <f t="shared" si="999"/>
        <v>5.8999999999999999E-3</v>
      </c>
    </row>
    <row r="10686" spans="9:16" x14ac:dyDescent="0.2">
      <c r="I10686" s="158">
        <f t="shared" si="1003"/>
        <v>26</v>
      </c>
      <c r="J10686" s="158" t="str">
        <f t="shared" si="1000"/>
        <v>JPY</v>
      </c>
      <c r="K10686" s="158" t="str">
        <f t="shared" si="1001"/>
        <v>CHF</v>
      </c>
      <c r="L10686" s="158" t="str">
        <f t="shared" si="998"/>
        <v>JPYCHF45417</v>
      </c>
      <c r="M10686" s="160">
        <f t="shared" si="1002"/>
        <v>45417</v>
      </c>
      <c r="N10686" s="158">
        <v>6.0745960393633822E-3</v>
      </c>
      <c r="O10686" s="158">
        <v>0.97440000000000004</v>
      </c>
      <c r="P10686" s="161">
        <f t="shared" si="999"/>
        <v>5.8999999999999999E-3</v>
      </c>
    </row>
    <row r="10687" spans="9:16" x14ac:dyDescent="0.2">
      <c r="I10687" s="158">
        <f t="shared" si="1003"/>
        <v>26</v>
      </c>
      <c r="J10687" s="158" t="str">
        <f t="shared" si="1000"/>
        <v>JPY</v>
      </c>
      <c r="K10687" s="158" t="str">
        <f t="shared" si="1001"/>
        <v>CHF</v>
      </c>
      <c r="L10687" s="158" t="str">
        <f t="shared" si="998"/>
        <v>JPYCHF45418</v>
      </c>
      <c r="M10687" s="160">
        <f t="shared" si="1002"/>
        <v>45418</v>
      </c>
      <c r="N10687" s="158">
        <v>6.0350030175015095E-3</v>
      </c>
      <c r="O10687" s="158">
        <v>0.97540000000000004</v>
      </c>
      <c r="P10687" s="161">
        <f t="shared" si="999"/>
        <v>5.8999999999999999E-3</v>
      </c>
    </row>
    <row r="10688" spans="9:16" x14ac:dyDescent="0.2">
      <c r="I10688" s="158">
        <f t="shared" si="1003"/>
        <v>26</v>
      </c>
      <c r="J10688" s="158" t="str">
        <f t="shared" si="1000"/>
        <v>JPY</v>
      </c>
      <c r="K10688" s="158" t="str">
        <f t="shared" si="1001"/>
        <v>CHF</v>
      </c>
      <c r="L10688" s="158" t="str">
        <f t="shared" si="998"/>
        <v>JPYCHF45419</v>
      </c>
      <c r="M10688" s="160">
        <f t="shared" si="1002"/>
        <v>45419</v>
      </c>
      <c r="N10688" s="158">
        <v>6.0078101531991597E-3</v>
      </c>
      <c r="O10688" s="158">
        <v>0.97699999999999998</v>
      </c>
      <c r="P10688" s="161">
        <f t="shared" si="999"/>
        <v>5.8999999999999999E-3</v>
      </c>
    </row>
    <row r="10689" spans="9:16" x14ac:dyDescent="0.2">
      <c r="I10689" s="158">
        <f t="shared" si="1003"/>
        <v>26</v>
      </c>
      <c r="J10689" s="158" t="str">
        <f t="shared" si="1000"/>
        <v>JPY</v>
      </c>
      <c r="K10689" s="158" t="str">
        <f t="shared" si="1001"/>
        <v>CHF</v>
      </c>
      <c r="L10689" s="158" t="str">
        <f t="shared" si="998"/>
        <v>JPYCHF45420</v>
      </c>
      <c r="M10689" s="160">
        <f t="shared" si="1002"/>
        <v>45420</v>
      </c>
      <c r="N10689" s="158">
        <v>5.9826503140891409E-3</v>
      </c>
      <c r="O10689" s="158">
        <v>0.97699999999999998</v>
      </c>
      <c r="P10689" s="161">
        <f t="shared" si="999"/>
        <v>5.7999999999999996E-3</v>
      </c>
    </row>
    <row r="10690" spans="9:16" x14ac:dyDescent="0.2">
      <c r="I10690" s="158">
        <f t="shared" si="1003"/>
        <v>26</v>
      </c>
      <c r="J10690" s="158" t="str">
        <f t="shared" si="1000"/>
        <v>JPY</v>
      </c>
      <c r="K10690" s="158" t="str">
        <f t="shared" si="1001"/>
        <v>CHF</v>
      </c>
      <c r="L10690" s="158" t="str">
        <f t="shared" si="998"/>
        <v>JPYCHF45421</v>
      </c>
      <c r="M10690" s="160">
        <f t="shared" si="1002"/>
        <v>45421</v>
      </c>
      <c r="N10690" s="158">
        <v>5.9765718383934978E-3</v>
      </c>
      <c r="O10690" s="158">
        <v>0.97599999999999998</v>
      </c>
      <c r="P10690" s="161">
        <f t="shared" si="999"/>
        <v>5.7999999999999996E-3</v>
      </c>
    </row>
    <row r="10691" spans="9:16" x14ac:dyDescent="0.2">
      <c r="I10691" s="158">
        <f t="shared" si="1003"/>
        <v>26</v>
      </c>
      <c r="J10691" s="158" t="str">
        <f t="shared" si="1000"/>
        <v>JPY</v>
      </c>
      <c r="K10691" s="158" t="str">
        <f t="shared" si="1001"/>
        <v>CHF</v>
      </c>
      <c r="L10691" s="158" t="str">
        <f t="shared" ref="L10691:L10754" si="1004">J10691&amp;K10691&amp;M10691</f>
        <v>JPYCHF45422</v>
      </c>
      <c r="M10691" s="160">
        <f t="shared" si="1002"/>
        <v>45422</v>
      </c>
      <c r="N10691" s="158">
        <v>5.9569905283850593E-3</v>
      </c>
      <c r="O10691" s="158">
        <v>0.97789999999999999</v>
      </c>
      <c r="P10691" s="161">
        <f t="shared" ref="P10691:P10754" si="1005">ROUND(N10691*O10691,4)</f>
        <v>5.7999999999999996E-3</v>
      </c>
    </row>
    <row r="10692" spans="9:16" x14ac:dyDescent="0.2">
      <c r="I10692" s="158">
        <f t="shared" si="1003"/>
        <v>26</v>
      </c>
      <c r="J10692" s="158" t="str">
        <f t="shared" ref="J10692:J10755" si="1006">VLOOKUP($I10692,$A:$C,2,FALSE)</f>
        <v>JPY</v>
      </c>
      <c r="K10692" s="158" t="str">
        <f t="shared" ref="K10692:K10755" si="1007">VLOOKUP($I10692,$A:$C,3,FALSE)</f>
        <v>CHF</v>
      </c>
      <c r="L10692" s="158" t="str">
        <f t="shared" si="1004"/>
        <v>JPYCHF45423</v>
      </c>
      <c r="M10692" s="160">
        <f t="shared" ref="M10692:M10755" si="1008">IF(I10692=I10691,M10691+1,$G$1)</f>
        <v>45423</v>
      </c>
      <c r="N10692" s="158">
        <v>5.9569905283850593E-3</v>
      </c>
      <c r="O10692" s="158">
        <v>0.97789999999999999</v>
      </c>
      <c r="P10692" s="161">
        <f t="shared" si="1005"/>
        <v>5.7999999999999996E-3</v>
      </c>
    </row>
    <row r="10693" spans="9:16" x14ac:dyDescent="0.2">
      <c r="I10693" s="158">
        <f t="shared" si="1003"/>
        <v>26</v>
      </c>
      <c r="J10693" s="158" t="str">
        <f t="shared" si="1006"/>
        <v>JPY</v>
      </c>
      <c r="K10693" s="158" t="str">
        <f t="shared" si="1007"/>
        <v>CHF</v>
      </c>
      <c r="L10693" s="158" t="str">
        <f t="shared" si="1004"/>
        <v>JPYCHF45424</v>
      </c>
      <c r="M10693" s="160">
        <f t="shared" si="1008"/>
        <v>45424</v>
      </c>
      <c r="N10693" s="158">
        <v>5.9569905283850593E-3</v>
      </c>
      <c r="O10693" s="158">
        <v>0.97789999999999999</v>
      </c>
      <c r="P10693" s="161">
        <f t="shared" si="1005"/>
        <v>5.7999999999999996E-3</v>
      </c>
    </row>
    <row r="10694" spans="9:16" x14ac:dyDescent="0.2">
      <c r="I10694" s="158">
        <f t="shared" si="1003"/>
        <v>26</v>
      </c>
      <c r="J10694" s="158" t="str">
        <f t="shared" si="1006"/>
        <v>JPY</v>
      </c>
      <c r="K10694" s="158" t="str">
        <f t="shared" si="1007"/>
        <v>CHF</v>
      </c>
      <c r="L10694" s="158" t="str">
        <f t="shared" si="1004"/>
        <v>JPYCHF45425</v>
      </c>
      <c r="M10694" s="160">
        <f t="shared" si="1008"/>
        <v>45425</v>
      </c>
      <c r="N10694" s="158">
        <v>5.9435364041604752E-3</v>
      </c>
      <c r="O10694" s="158">
        <v>0.97840000000000005</v>
      </c>
      <c r="P10694" s="161">
        <f t="shared" si="1005"/>
        <v>5.7999999999999996E-3</v>
      </c>
    </row>
    <row r="10695" spans="9:16" x14ac:dyDescent="0.2">
      <c r="I10695" s="158">
        <f t="shared" si="1003"/>
        <v>26</v>
      </c>
      <c r="J10695" s="158" t="str">
        <f t="shared" si="1006"/>
        <v>JPY</v>
      </c>
      <c r="K10695" s="158" t="str">
        <f t="shared" si="1007"/>
        <v>CHF</v>
      </c>
      <c r="L10695" s="158" t="str">
        <f t="shared" si="1004"/>
        <v>JPYCHF45426</v>
      </c>
      <c r="M10695" s="160">
        <f t="shared" si="1008"/>
        <v>45426</v>
      </c>
      <c r="N10695" s="158">
        <v>5.9210136775415959E-3</v>
      </c>
      <c r="O10695" s="158">
        <v>0.98009999999999997</v>
      </c>
      <c r="P10695" s="161">
        <f t="shared" si="1005"/>
        <v>5.7999999999999996E-3</v>
      </c>
    </row>
    <row r="10696" spans="9:16" x14ac:dyDescent="0.2">
      <c r="I10696" s="158">
        <f t="shared" si="1003"/>
        <v>26</v>
      </c>
      <c r="J10696" s="158" t="str">
        <f t="shared" si="1006"/>
        <v>JPY</v>
      </c>
      <c r="K10696" s="158" t="str">
        <f t="shared" si="1007"/>
        <v>CHF</v>
      </c>
      <c r="L10696" s="158" t="str">
        <f t="shared" si="1004"/>
        <v>JPYCHF45427</v>
      </c>
      <c r="M10696" s="160">
        <f t="shared" si="1008"/>
        <v>45427</v>
      </c>
      <c r="N10696" s="158">
        <v>5.9371845870688118E-3</v>
      </c>
      <c r="O10696" s="158">
        <v>0.98</v>
      </c>
      <c r="P10696" s="161">
        <f t="shared" si="1005"/>
        <v>5.7999999999999996E-3</v>
      </c>
    </row>
    <row r="10697" spans="9:16" x14ac:dyDescent="0.2">
      <c r="I10697" s="158">
        <f t="shared" si="1003"/>
        <v>26</v>
      </c>
      <c r="J10697" s="158" t="str">
        <f t="shared" si="1006"/>
        <v>JPY</v>
      </c>
      <c r="K10697" s="158" t="str">
        <f t="shared" si="1007"/>
        <v>CHF</v>
      </c>
      <c r="L10697" s="158" t="str">
        <f t="shared" si="1004"/>
        <v>JPYCHF45428</v>
      </c>
      <c r="M10697" s="160">
        <f t="shared" si="1008"/>
        <v>45428</v>
      </c>
      <c r="N10697" s="158">
        <v>5.9407116972613316E-3</v>
      </c>
      <c r="O10697" s="158">
        <v>0.98219999999999996</v>
      </c>
      <c r="P10697" s="161">
        <f t="shared" si="1005"/>
        <v>5.7999999999999996E-3</v>
      </c>
    </row>
    <row r="10698" spans="9:16" x14ac:dyDescent="0.2">
      <c r="I10698" s="158">
        <f t="shared" si="1003"/>
        <v>26</v>
      </c>
      <c r="J10698" s="158" t="str">
        <f t="shared" si="1006"/>
        <v>JPY</v>
      </c>
      <c r="K10698" s="158" t="str">
        <f t="shared" si="1007"/>
        <v>CHF</v>
      </c>
      <c r="L10698" s="158" t="str">
        <f t="shared" si="1004"/>
        <v>JPYCHF45429</v>
      </c>
      <c r="M10698" s="160">
        <f t="shared" si="1008"/>
        <v>45429</v>
      </c>
      <c r="N10698" s="158">
        <v>5.918560606060606E-3</v>
      </c>
      <c r="O10698" s="158">
        <v>0.98550000000000004</v>
      </c>
      <c r="P10698" s="161">
        <f t="shared" si="1005"/>
        <v>5.7999999999999996E-3</v>
      </c>
    </row>
    <row r="10699" spans="9:16" x14ac:dyDescent="0.2">
      <c r="I10699" s="158">
        <f t="shared" si="1003"/>
        <v>26</v>
      </c>
      <c r="J10699" s="158" t="str">
        <f t="shared" si="1006"/>
        <v>JPY</v>
      </c>
      <c r="K10699" s="158" t="str">
        <f t="shared" si="1007"/>
        <v>CHF</v>
      </c>
      <c r="L10699" s="158" t="str">
        <f t="shared" si="1004"/>
        <v>JPYCHF45430</v>
      </c>
      <c r="M10699" s="160">
        <f t="shared" si="1008"/>
        <v>45430</v>
      </c>
      <c r="N10699" s="158">
        <v>5.918560606060606E-3</v>
      </c>
      <c r="O10699" s="158">
        <v>0.98550000000000004</v>
      </c>
      <c r="P10699" s="161">
        <f t="shared" si="1005"/>
        <v>5.7999999999999996E-3</v>
      </c>
    </row>
    <row r="10700" spans="9:16" x14ac:dyDescent="0.2">
      <c r="I10700" s="158">
        <f t="shared" si="1003"/>
        <v>26</v>
      </c>
      <c r="J10700" s="158" t="str">
        <f t="shared" si="1006"/>
        <v>JPY</v>
      </c>
      <c r="K10700" s="158" t="str">
        <f t="shared" si="1007"/>
        <v>CHF</v>
      </c>
      <c r="L10700" s="158" t="str">
        <f t="shared" si="1004"/>
        <v>JPYCHF45431</v>
      </c>
      <c r="M10700" s="160">
        <f t="shared" si="1008"/>
        <v>45431</v>
      </c>
      <c r="N10700" s="158">
        <v>5.918560606060606E-3</v>
      </c>
      <c r="O10700" s="158">
        <v>0.98550000000000004</v>
      </c>
      <c r="P10700" s="161">
        <f t="shared" si="1005"/>
        <v>5.7999999999999996E-3</v>
      </c>
    </row>
    <row r="10701" spans="9:16" x14ac:dyDescent="0.2">
      <c r="I10701" s="158">
        <f t="shared" si="1003"/>
        <v>26</v>
      </c>
      <c r="J10701" s="158" t="str">
        <f t="shared" si="1006"/>
        <v>JPY</v>
      </c>
      <c r="K10701" s="158" t="str">
        <f t="shared" si="1007"/>
        <v>CHF</v>
      </c>
      <c r="L10701" s="158" t="str">
        <f t="shared" si="1004"/>
        <v>JPYCHF45432</v>
      </c>
      <c r="M10701" s="160">
        <f t="shared" si="1008"/>
        <v>45432</v>
      </c>
      <c r="N10701" s="158">
        <v>5.9084194977843431E-3</v>
      </c>
      <c r="O10701" s="158">
        <v>0.98799999999999999</v>
      </c>
      <c r="P10701" s="161">
        <f t="shared" si="1005"/>
        <v>5.7999999999999996E-3</v>
      </c>
    </row>
    <row r="10702" spans="9:16" x14ac:dyDescent="0.2">
      <c r="I10702" s="158">
        <f t="shared" si="1003"/>
        <v>26</v>
      </c>
      <c r="J10702" s="158" t="str">
        <f t="shared" si="1006"/>
        <v>JPY</v>
      </c>
      <c r="K10702" s="158" t="str">
        <f t="shared" si="1007"/>
        <v>CHF</v>
      </c>
      <c r="L10702" s="158" t="str">
        <f t="shared" si="1004"/>
        <v>JPYCHF45433</v>
      </c>
      <c r="M10702" s="160">
        <f t="shared" si="1008"/>
        <v>45433</v>
      </c>
      <c r="N10702" s="158">
        <v>5.8872012245378543E-3</v>
      </c>
      <c r="O10702" s="158">
        <v>0.98839999999999995</v>
      </c>
      <c r="P10702" s="161">
        <f t="shared" si="1005"/>
        <v>5.7999999999999996E-3</v>
      </c>
    </row>
    <row r="10703" spans="9:16" x14ac:dyDescent="0.2">
      <c r="I10703" s="158">
        <f t="shared" si="1003"/>
        <v>26</v>
      </c>
      <c r="J10703" s="158" t="str">
        <f t="shared" si="1006"/>
        <v>JPY</v>
      </c>
      <c r="K10703" s="158" t="str">
        <f t="shared" si="1007"/>
        <v>CHF</v>
      </c>
      <c r="L10703" s="158" t="str">
        <f t="shared" si="1004"/>
        <v>JPYCHF45434</v>
      </c>
      <c r="M10703" s="160">
        <f t="shared" si="1008"/>
        <v>45434</v>
      </c>
      <c r="N10703" s="158">
        <v>5.8983130824584173E-3</v>
      </c>
      <c r="O10703" s="158">
        <v>0.99050000000000005</v>
      </c>
      <c r="P10703" s="161">
        <f t="shared" si="1005"/>
        <v>5.7999999999999996E-3</v>
      </c>
    </row>
    <row r="10704" spans="9:16" x14ac:dyDescent="0.2">
      <c r="I10704" s="158">
        <f t="shared" si="1003"/>
        <v>26</v>
      </c>
      <c r="J10704" s="158" t="str">
        <f t="shared" si="1006"/>
        <v>JPY</v>
      </c>
      <c r="K10704" s="158" t="str">
        <f t="shared" si="1007"/>
        <v>CHF</v>
      </c>
      <c r="L10704" s="158" t="str">
        <f t="shared" si="1004"/>
        <v>JPYCHF45435</v>
      </c>
      <c r="M10704" s="160">
        <f t="shared" si="1008"/>
        <v>45435</v>
      </c>
      <c r="N10704" s="158">
        <v>5.885815185403178E-3</v>
      </c>
      <c r="O10704" s="158">
        <v>0.99070000000000003</v>
      </c>
      <c r="P10704" s="161">
        <f t="shared" si="1005"/>
        <v>5.7999999999999996E-3</v>
      </c>
    </row>
    <row r="10705" spans="9:16" x14ac:dyDescent="0.2">
      <c r="I10705" s="158">
        <f t="shared" si="1003"/>
        <v>26</v>
      </c>
      <c r="J10705" s="158" t="str">
        <f t="shared" si="1006"/>
        <v>JPY</v>
      </c>
      <c r="K10705" s="158" t="str">
        <f t="shared" si="1007"/>
        <v>CHF</v>
      </c>
      <c r="L10705" s="158" t="str">
        <f t="shared" si="1004"/>
        <v>JPYCHF45436</v>
      </c>
      <c r="M10705" s="160">
        <f t="shared" si="1008"/>
        <v>45436</v>
      </c>
      <c r="N10705" s="158">
        <v>5.8726802912849423E-3</v>
      </c>
      <c r="O10705" s="158">
        <v>0.99239999999999995</v>
      </c>
      <c r="P10705" s="161">
        <f t="shared" si="1005"/>
        <v>5.7999999999999996E-3</v>
      </c>
    </row>
    <row r="10706" spans="9:16" x14ac:dyDescent="0.2">
      <c r="I10706" s="158">
        <f t="shared" si="1003"/>
        <v>26</v>
      </c>
      <c r="J10706" s="158" t="str">
        <f t="shared" si="1006"/>
        <v>JPY</v>
      </c>
      <c r="K10706" s="158" t="str">
        <f t="shared" si="1007"/>
        <v>CHF</v>
      </c>
      <c r="L10706" s="158" t="str">
        <f t="shared" si="1004"/>
        <v>JPYCHF45437</v>
      </c>
      <c r="M10706" s="160">
        <f t="shared" si="1008"/>
        <v>45437</v>
      </c>
      <c r="N10706" s="158">
        <v>5.8726802912849423E-3</v>
      </c>
      <c r="O10706" s="158">
        <v>0.99239999999999995</v>
      </c>
      <c r="P10706" s="161">
        <f t="shared" si="1005"/>
        <v>5.7999999999999996E-3</v>
      </c>
    </row>
    <row r="10707" spans="9:16" x14ac:dyDescent="0.2">
      <c r="I10707" s="158">
        <f t="shared" si="1003"/>
        <v>26</v>
      </c>
      <c r="J10707" s="158" t="str">
        <f t="shared" si="1006"/>
        <v>JPY</v>
      </c>
      <c r="K10707" s="158" t="str">
        <f t="shared" si="1007"/>
        <v>CHF</v>
      </c>
      <c r="L10707" s="158" t="str">
        <f t="shared" si="1004"/>
        <v>JPYCHF45438</v>
      </c>
      <c r="M10707" s="160">
        <f t="shared" si="1008"/>
        <v>45438</v>
      </c>
      <c r="N10707" s="158">
        <v>5.8726802912849423E-3</v>
      </c>
      <c r="O10707" s="158">
        <v>0.99239999999999995</v>
      </c>
      <c r="P10707" s="161">
        <f t="shared" si="1005"/>
        <v>5.7999999999999996E-3</v>
      </c>
    </row>
    <row r="10708" spans="9:16" x14ac:dyDescent="0.2">
      <c r="I10708" s="158">
        <f t="shared" si="1003"/>
        <v>26</v>
      </c>
      <c r="J10708" s="158" t="str">
        <f t="shared" si="1006"/>
        <v>JPY</v>
      </c>
      <c r="K10708" s="158" t="str">
        <f t="shared" si="1007"/>
        <v>CHF</v>
      </c>
      <c r="L10708" s="158" t="str">
        <f t="shared" si="1004"/>
        <v>JPYCHF45439</v>
      </c>
      <c r="M10708" s="160">
        <f t="shared" si="1008"/>
        <v>45439</v>
      </c>
      <c r="N10708" s="158">
        <v>5.8799317927912039E-3</v>
      </c>
      <c r="O10708" s="158">
        <v>0.99219999999999997</v>
      </c>
      <c r="P10708" s="161">
        <f t="shared" si="1005"/>
        <v>5.7999999999999996E-3</v>
      </c>
    </row>
    <row r="10709" spans="9:16" x14ac:dyDescent="0.2">
      <c r="I10709" s="158">
        <f t="shared" si="1003"/>
        <v>26</v>
      </c>
      <c r="J10709" s="158" t="str">
        <f t="shared" si="1006"/>
        <v>JPY</v>
      </c>
      <c r="K10709" s="158" t="str">
        <f t="shared" si="1007"/>
        <v>CHF</v>
      </c>
      <c r="L10709" s="158" t="str">
        <f t="shared" si="1004"/>
        <v>JPYCHF45440</v>
      </c>
      <c r="M10709" s="160">
        <f t="shared" si="1008"/>
        <v>45440</v>
      </c>
      <c r="N10709" s="158">
        <v>5.863726984871585E-3</v>
      </c>
      <c r="O10709" s="158">
        <v>0.99080000000000001</v>
      </c>
      <c r="P10709" s="161">
        <f t="shared" si="1005"/>
        <v>5.7999999999999996E-3</v>
      </c>
    </row>
    <row r="10710" spans="9:16" x14ac:dyDescent="0.2">
      <c r="I10710" s="158">
        <f t="shared" si="1003"/>
        <v>26</v>
      </c>
      <c r="J10710" s="158" t="str">
        <f t="shared" si="1006"/>
        <v>JPY</v>
      </c>
      <c r="K10710" s="158" t="str">
        <f t="shared" si="1007"/>
        <v>CHF</v>
      </c>
      <c r="L10710" s="158" t="str">
        <f t="shared" si="1004"/>
        <v>JPYCHF45441</v>
      </c>
      <c r="M10710" s="160">
        <f t="shared" si="1008"/>
        <v>45441</v>
      </c>
      <c r="N10710" s="158">
        <v>5.8568583811643435E-3</v>
      </c>
      <c r="O10710" s="158">
        <v>0.99070000000000003</v>
      </c>
      <c r="P10710" s="161">
        <f t="shared" si="1005"/>
        <v>5.7999999999999996E-3</v>
      </c>
    </row>
    <row r="10711" spans="9:16" x14ac:dyDescent="0.2">
      <c r="I10711" s="158">
        <f t="shared" si="1003"/>
        <v>26</v>
      </c>
      <c r="J10711" s="158" t="str">
        <f t="shared" si="1006"/>
        <v>JPY</v>
      </c>
      <c r="K10711" s="158" t="str">
        <f t="shared" si="1007"/>
        <v>CHF</v>
      </c>
      <c r="L10711" s="158" t="str">
        <f t="shared" si="1004"/>
        <v>JPYCHF45442</v>
      </c>
      <c r="M10711" s="160">
        <f t="shared" si="1008"/>
        <v>45442</v>
      </c>
      <c r="N10711" s="158">
        <v>5.8997050147492625E-3</v>
      </c>
      <c r="O10711" s="158">
        <v>0.98080000000000001</v>
      </c>
      <c r="P10711" s="161">
        <f t="shared" si="1005"/>
        <v>5.7999999999999996E-3</v>
      </c>
    </row>
    <row r="10712" spans="9:16" x14ac:dyDescent="0.2">
      <c r="I10712" s="158">
        <f t="shared" si="1003"/>
        <v>26</v>
      </c>
      <c r="J10712" s="158" t="str">
        <f t="shared" si="1006"/>
        <v>JPY</v>
      </c>
      <c r="K10712" s="158" t="str">
        <f t="shared" si="1007"/>
        <v>CHF</v>
      </c>
      <c r="L10712" s="158" t="str">
        <f t="shared" si="1004"/>
        <v>JPYCHF45443</v>
      </c>
      <c r="M10712" s="160">
        <f t="shared" si="1008"/>
        <v>45443</v>
      </c>
      <c r="N10712" s="158">
        <v>5.8644147314098052E-3</v>
      </c>
      <c r="O10712" s="158">
        <v>0.98180000000000001</v>
      </c>
      <c r="P10712" s="161">
        <f t="shared" si="1005"/>
        <v>5.7999999999999996E-3</v>
      </c>
    </row>
    <row r="10713" spans="9:16" x14ac:dyDescent="0.2">
      <c r="I10713" s="158">
        <f t="shared" si="1003"/>
        <v>26</v>
      </c>
      <c r="J10713" s="158" t="str">
        <f t="shared" si="1006"/>
        <v>JPY</v>
      </c>
      <c r="K10713" s="158" t="str">
        <f t="shared" si="1007"/>
        <v>CHF</v>
      </c>
      <c r="L10713" s="158" t="str">
        <f t="shared" si="1004"/>
        <v>JPYCHF45444</v>
      </c>
      <c r="M10713" s="160">
        <f t="shared" si="1008"/>
        <v>45444</v>
      </c>
      <c r="N10713" s="158">
        <v>5.8644147314098052E-3</v>
      </c>
      <c r="O10713" s="158">
        <v>0.98180000000000001</v>
      </c>
      <c r="P10713" s="161">
        <f t="shared" si="1005"/>
        <v>5.7999999999999996E-3</v>
      </c>
    </row>
    <row r="10714" spans="9:16" x14ac:dyDescent="0.2">
      <c r="I10714" s="158">
        <f t="shared" si="1003"/>
        <v>26</v>
      </c>
      <c r="J10714" s="158" t="str">
        <f t="shared" si="1006"/>
        <v>JPY</v>
      </c>
      <c r="K10714" s="158" t="str">
        <f t="shared" si="1007"/>
        <v>CHF</v>
      </c>
      <c r="L10714" s="158" t="str">
        <f t="shared" si="1004"/>
        <v>JPYCHF45445</v>
      </c>
      <c r="M10714" s="160">
        <f t="shared" si="1008"/>
        <v>45445</v>
      </c>
      <c r="N10714" s="158">
        <v>5.8644147314098052E-3</v>
      </c>
      <c r="O10714" s="158">
        <v>0.98180000000000001</v>
      </c>
      <c r="P10714" s="161">
        <f t="shared" si="1005"/>
        <v>5.7999999999999996E-3</v>
      </c>
    </row>
    <row r="10715" spans="9:16" x14ac:dyDescent="0.2">
      <c r="I10715" s="158">
        <f t="shared" si="1003"/>
        <v>26</v>
      </c>
      <c r="J10715" s="158" t="str">
        <f t="shared" si="1006"/>
        <v>JPY</v>
      </c>
      <c r="K10715" s="158" t="str">
        <f t="shared" si="1007"/>
        <v>CHF</v>
      </c>
      <c r="L10715" s="158" t="str">
        <f t="shared" si="1004"/>
        <v>JPYCHF45446</v>
      </c>
      <c r="M10715" s="160">
        <f t="shared" si="1008"/>
        <v>45446</v>
      </c>
      <c r="N10715" s="158">
        <v>5.8792404021400435E-3</v>
      </c>
      <c r="O10715" s="158">
        <v>0.97719999999999996</v>
      </c>
      <c r="P10715" s="161">
        <f t="shared" si="1005"/>
        <v>5.7000000000000002E-3</v>
      </c>
    </row>
    <row r="10716" spans="9:16" x14ac:dyDescent="0.2">
      <c r="I10716" s="158">
        <f t="shared" si="1003"/>
        <v>26</v>
      </c>
      <c r="J10716" s="158" t="str">
        <f t="shared" si="1006"/>
        <v>JPY</v>
      </c>
      <c r="K10716" s="158" t="str">
        <f t="shared" si="1007"/>
        <v>CHF</v>
      </c>
      <c r="L10716" s="158" t="str">
        <f t="shared" si="1004"/>
        <v>JPYCHF45447</v>
      </c>
      <c r="M10716" s="160">
        <f t="shared" si="1008"/>
        <v>45447</v>
      </c>
      <c r="N10716" s="158">
        <v>5.9421237150157468E-3</v>
      </c>
      <c r="O10716" s="158">
        <v>0.97030000000000005</v>
      </c>
      <c r="P10716" s="161">
        <f t="shared" si="1005"/>
        <v>5.7999999999999996E-3</v>
      </c>
    </row>
    <row r="10717" spans="9:16" x14ac:dyDescent="0.2">
      <c r="I10717" s="158">
        <f t="shared" si="1003"/>
        <v>26</v>
      </c>
      <c r="J10717" s="158" t="str">
        <f t="shared" si="1006"/>
        <v>JPY</v>
      </c>
      <c r="K10717" s="158" t="str">
        <f t="shared" si="1007"/>
        <v>CHF</v>
      </c>
      <c r="L10717" s="158" t="str">
        <f t="shared" si="1004"/>
        <v>JPYCHF45448</v>
      </c>
      <c r="M10717" s="160">
        <f t="shared" si="1008"/>
        <v>45448</v>
      </c>
      <c r="N10717" s="158">
        <v>5.8920575064812632E-3</v>
      </c>
      <c r="O10717" s="158">
        <v>0.97040000000000004</v>
      </c>
      <c r="P10717" s="161">
        <f t="shared" si="1005"/>
        <v>5.7000000000000002E-3</v>
      </c>
    </row>
    <row r="10718" spans="9:16" x14ac:dyDescent="0.2">
      <c r="I10718" s="158">
        <f t="shared" si="1003"/>
        <v>26</v>
      </c>
      <c r="J10718" s="158" t="str">
        <f t="shared" si="1006"/>
        <v>JPY</v>
      </c>
      <c r="K10718" s="158" t="str">
        <f t="shared" si="1007"/>
        <v>CHF</v>
      </c>
      <c r="L10718" s="158" t="str">
        <f t="shared" si="1004"/>
        <v>JPYCHF45449</v>
      </c>
      <c r="M10718" s="160">
        <f t="shared" si="1008"/>
        <v>45449</v>
      </c>
      <c r="N10718" s="158">
        <v>5.8913632614587012E-3</v>
      </c>
      <c r="O10718" s="158">
        <v>0.96870000000000001</v>
      </c>
      <c r="P10718" s="161">
        <f t="shared" si="1005"/>
        <v>5.7000000000000002E-3</v>
      </c>
    </row>
    <row r="10719" spans="9:16" x14ac:dyDescent="0.2">
      <c r="I10719" s="158">
        <f t="shared" si="1003"/>
        <v>26</v>
      </c>
      <c r="J10719" s="158" t="str">
        <f t="shared" si="1006"/>
        <v>JPY</v>
      </c>
      <c r="K10719" s="158" t="str">
        <f t="shared" si="1007"/>
        <v>CHF</v>
      </c>
      <c r="L10719" s="158" t="str">
        <f t="shared" si="1004"/>
        <v>JPYCHF45450</v>
      </c>
      <c r="M10719" s="160">
        <f t="shared" si="1008"/>
        <v>45450</v>
      </c>
      <c r="N10719" s="158">
        <v>5.8990089664936289E-3</v>
      </c>
      <c r="O10719" s="158">
        <v>0.96960000000000002</v>
      </c>
      <c r="P10719" s="161">
        <f t="shared" si="1005"/>
        <v>5.7000000000000002E-3</v>
      </c>
    </row>
    <row r="10720" spans="9:16" x14ac:dyDescent="0.2">
      <c r="I10720" s="158">
        <f t="shared" si="1003"/>
        <v>26</v>
      </c>
      <c r="J10720" s="158" t="str">
        <f t="shared" si="1006"/>
        <v>JPY</v>
      </c>
      <c r="K10720" s="158" t="str">
        <f t="shared" si="1007"/>
        <v>CHF</v>
      </c>
      <c r="L10720" s="158" t="str">
        <f t="shared" si="1004"/>
        <v>JPYCHF45451</v>
      </c>
      <c r="M10720" s="160">
        <f t="shared" si="1008"/>
        <v>45451</v>
      </c>
      <c r="N10720" s="158">
        <v>5.8990089664936289E-3</v>
      </c>
      <c r="O10720" s="158">
        <v>0.96960000000000002</v>
      </c>
      <c r="P10720" s="161">
        <f t="shared" si="1005"/>
        <v>5.7000000000000002E-3</v>
      </c>
    </row>
    <row r="10721" spans="9:16" x14ac:dyDescent="0.2">
      <c r="I10721" s="158">
        <f t="shared" si="1003"/>
        <v>26</v>
      </c>
      <c r="J10721" s="158" t="str">
        <f t="shared" si="1006"/>
        <v>JPY</v>
      </c>
      <c r="K10721" s="158" t="str">
        <f t="shared" si="1007"/>
        <v>CHF</v>
      </c>
      <c r="L10721" s="158" t="str">
        <f t="shared" si="1004"/>
        <v>JPYCHF45452</v>
      </c>
      <c r="M10721" s="160">
        <f t="shared" si="1008"/>
        <v>45452</v>
      </c>
      <c r="N10721" s="158">
        <v>5.8990089664936289E-3</v>
      </c>
      <c r="O10721" s="158">
        <v>0.96960000000000002</v>
      </c>
      <c r="P10721" s="161">
        <f t="shared" si="1005"/>
        <v>5.7000000000000002E-3</v>
      </c>
    </row>
    <row r="10722" spans="9:16" x14ac:dyDescent="0.2">
      <c r="I10722" s="158">
        <f t="shared" si="1003"/>
        <v>26</v>
      </c>
      <c r="J10722" s="158" t="str">
        <f t="shared" si="1006"/>
        <v>JPY</v>
      </c>
      <c r="K10722" s="158" t="str">
        <f t="shared" si="1007"/>
        <v>CHF</v>
      </c>
      <c r="L10722" s="158" t="str">
        <f t="shared" si="1004"/>
        <v>JPYCHF45453</v>
      </c>
      <c r="M10722" s="160">
        <f t="shared" si="1008"/>
        <v>45453</v>
      </c>
      <c r="N10722" s="158">
        <v>5.9262771127177906E-3</v>
      </c>
      <c r="O10722" s="158">
        <v>0.9637</v>
      </c>
      <c r="P10722" s="161">
        <f t="shared" si="1005"/>
        <v>5.7000000000000002E-3</v>
      </c>
    </row>
    <row r="10723" spans="9:16" x14ac:dyDescent="0.2">
      <c r="I10723" s="158">
        <f t="shared" si="1003"/>
        <v>26</v>
      </c>
      <c r="J10723" s="158" t="str">
        <f t="shared" si="1006"/>
        <v>JPY</v>
      </c>
      <c r="K10723" s="158" t="str">
        <f t="shared" si="1007"/>
        <v>CHF</v>
      </c>
      <c r="L10723" s="158" t="str">
        <f t="shared" si="1004"/>
        <v>JPYCHF45454</v>
      </c>
      <c r="M10723" s="160">
        <f t="shared" si="1008"/>
        <v>45454</v>
      </c>
      <c r="N10723" s="158">
        <v>5.9361272705686806E-3</v>
      </c>
      <c r="O10723" s="158">
        <v>0.96220000000000006</v>
      </c>
      <c r="P10723" s="161">
        <f t="shared" si="1005"/>
        <v>5.7000000000000002E-3</v>
      </c>
    </row>
    <row r="10724" spans="9:16" x14ac:dyDescent="0.2">
      <c r="I10724" s="158">
        <f t="shared" si="1003"/>
        <v>26</v>
      </c>
      <c r="J10724" s="158" t="str">
        <f t="shared" si="1006"/>
        <v>JPY</v>
      </c>
      <c r="K10724" s="158" t="str">
        <f t="shared" si="1007"/>
        <v>CHF</v>
      </c>
      <c r="L10724" s="158" t="str">
        <f t="shared" si="1004"/>
        <v>JPYCHF45455</v>
      </c>
      <c r="M10724" s="160">
        <f t="shared" si="1008"/>
        <v>45455</v>
      </c>
      <c r="N10724" s="158">
        <v>5.9049306170652497E-3</v>
      </c>
      <c r="O10724" s="158">
        <v>0.96409999999999996</v>
      </c>
      <c r="P10724" s="161">
        <f t="shared" si="1005"/>
        <v>5.7000000000000002E-3</v>
      </c>
    </row>
    <row r="10725" spans="9:16" x14ac:dyDescent="0.2">
      <c r="I10725" s="158">
        <f t="shared" si="1003"/>
        <v>26</v>
      </c>
      <c r="J10725" s="158" t="str">
        <f t="shared" si="1006"/>
        <v>JPY</v>
      </c>
      <c r="K10725" s="158" t="str">
        <f t="shared" si="1007"/>
        <v>CHF</v>
      </c>
      <c r="L10725" s="158" t="str">
        <f t="shared" si="1004"/>
        <v>JPYCHF45456</v>
      </c>
      <c r="M10725" s="160">
        <f t="shared" si="1008"/>
        <v>45456</v>
      </c>
      <c r="N10725" s="158">
        <v>5.896921806816841E-3</v>
      </c>
      <c r="O10725" s="158">
        <v>0.96679999999999999</v>
      </c>
      <c r="P10725" s="161">
        <f t="shared" si="1005"/>
        <v>5.7000000000000002E-3</v>
      </c>
    </row>
    <row r="10726" spans="9:16" x14ac:dyDescent="0.2">
      <c r="I10726" s="158">
        <f t="shared" si="1003"/>
        <v>26</v>
      </c>
      <c r="J10726" s="158" t="str">
        <f t="shared" si="1006"/>
        <v>JPY</v>
      </c>
      <c r="K10726" s="158" t="str">
        <f t="shared" si="1007"/>
        <v>CHF</v>
      </c>
      <c r="L10726" s="158" t="str">
        <f t="shared" si="1004"/>
        <v>JPYCHF45457</v>
      </c>
      <c r="M10726" s="160">
        <f t="shared" si="1008"/>
        <v>45457</v>
      </c>
      <c r="N10726" s="158">
        <v>5.9594755661501785E-3</v>
      </c>
      <c r="O10726" s="158">
        <v>0.95340000000000003</v>
      </c>
      <c r="P10726" s="161">
        <f t="shared" si="1005"/>
        <v>5.7000000000000002E-3</v>
      </c>
    </row>
    <row r="10727" spans="9:16" x14ac:dyDescent="0.2">
      <c r="I10727" s="158">
        <f t="shared" si="1003"/>
        <v>26</v>
      </c>
      <c r="J10727" s="158" t="str">
        <f t="shared" si="1006"/>
        <v>JPY</v>
      </c>
      <c r="K10727" s="158" t="str">
        <f t="shared" si="1007"/>
        <v>CHF</v>
      </c>
      <c r="L10727" s="158" t="str">
        <f t="shared" si="1004"/>
        <v>JPYCHF45458</v>
      </c>
      <c r="M10727" s="160">
        <f t="shared" si="1008"/>
        <v>45458</v>
      </c>
      <c r="N10727" s="158">
        <v>5.9594755661501785E-3</v>
      </c>
      <c r="O10727" s="158">
        <v>0.95340000000000003</v>
      </c>
      <c r="P10727" s="161">
        <f t="shared" si="1005"/>
        <v>5.7000000000000002E-3</v>
      </c>
    </row>
    <row r="10728" spans="9:16" x14ac:dyDescent="0.2">
      <c r="I10728" s="158">
        <f t="shared" si="1003"/>
        <v>26</v>
      </c>
      <c r="J10728" s="158" t="str">
        <f t="shared" si="1006"/>
        <v>JPY</v>
      </c>
      <c r="K10728" s="158" t="str">
        <f t="shared" si="1007"/>
        <v>CHF</v>
      </c>
      <c r="L10728" s="158" t="str">
        <f t="shared" si="1004"/>
        <v>JPYCHF45459</v>
      </c>
      <c r="M10728" s="160">
        <f t="shared" si="1008"/>
        <v>45459</v>
      </c>
      <c r="N10728" s="158">
        <v>5.9594755661501785E-3</v>
      </c>
      <c r="O10728" s="158">
        <v>0.95340000000000003</v>
      </c>
      <c r="P10728" s="161">
        <f t="shared" si="1005"/>
        <v>5.7000000000000002E-3</v>
      </c>
    </row>
    <row r="10729" spans="9:16" x14ac:dyDescent="0.2">
      <c r="I10729" s="158">
        <f t="shared" si="1003"/>
        <v>26</v>
      </c>
      <c r="J10729" s="158" t="str">
        <f t="shared" si="1006"/>
        <v>JPY</v>
      </c>
      <c r="K10729" s="158" t="str">
        <f t="shared" si="1007"/>
        <v>CHF</v>
      </c>
      <c r="L10729" s="158" t="str">
        <f t="shared" si="1004"/>
        <v>JPYCHF45460</v>
      </c>
      <c r="M10729" s="160">
        <f t="shared" si="1008"/>
        <v>45460</v>
      </c>
      <c r="N10729" s="158">
        <v>5.9133108627520544E-3</v>
      </c>
      <c r="O10729" s="158">
        <v>0.95609999999999995</v>
      </c>
      <c r="P10729" s="161">
        <f t="shared" si="1005"/>
        <v>5.7000000000000002E-3</v>
      </c>
    </row>
    <row r="10730" spans="9:16" x14ac:dyDescent="0.2">
      <c r="I10730" s="158">
        <f t="shared" ref="I10730:I10793" si="1009">IF(M10729=$G$2,I10729+1,I10729)</f>
        <v>26</v>
      </c>
      <c r="J10730" s="158" t="str">
        <f t="shared" si="1006"/>
        <v>JPY</v>
      </c>
      <c r="K10730" s="158" t="str">
        <f t="shared" si="1007"/>
        <v>CHF</v>
      </c>
      <c r="L10730" s="158" t="str">
        <f t="shared" si="1004"/>
        <v>JPYCHF45461</v>
      </c>
      <c r="M10730" s="160">
        <f t="shared" si="1008"/>
        <v>45461</v>
      </c>
      <c r="N10730" s="158">
        <v>5.9028392656867955E-3</v>
      </c>
      <c r="O10730" s="158">
        <v>0.95120000000000005</v>
      </c>
      <c r="P10730" s="161">
        <f t="shared" si="1005"/>
        <v>5.5999999999999999E-3</v>
      </c>
    </row>
    <row r="10731" spans="9:16" x14ac:dyDescent="0.2">
      <c r="I10731" s="158">
        <f t="shared" si="1009"/>
        <v>26</v>
      </c>
      <c r="J10731" s="158" t="str">
        <f t="shared" si="1006"/>
        <v>JPY</v>
      </c>
      <c r="K10731" s="158" t="str">
        <f t="shared" si="1007"/>
        <v>CHF</v>
      </c>
      <c r="L10731" s="158" t="str">
        <f t="shared" si="1004"/>
        <v>JPYCHF45462</v>
      </c>
      <c r="M10731" s="160">
        <f t="shared" si="1008"/>
        <v>45462</v>
      </c>
      <c r="N10731" s="158">
        <v>5.8899752621038989E-3</v>
      </c>
      <c r="O10731" s="158">
        <v>0.9506</v>
      </c>
      <c r="P10731" s="161">
        <f t="shared" si="1005"/>
        <v>5.5999999999999999E-3</v>
      </c>
    </row>
    <row r="10732" spans="9:16" x14ac:dyDescent="0.2">
      <c r="I10732" s="158">
        <f t="shared" si="1009"/>
        <v>26</v>
      </c>
      <c r="J10732" s="158" t="str">
        <f t="shared" si="1006"/>
        <v>JPY</v>
      </c>
      <c r="K10732" s="158" t="str">
        <f t="shared" si="1007"/>
        <v>CHF</v>
      </c>
      <c r="L10732" s="158" t="str">
        <f t="shared" si="1004"/>
        <v>JPYCHF45463</v>
      </c>
      <c r="M10732" s="160">
        <f t="shared" si="1008"/>
        <v>45463</v>
      </c>
      <c r="N10732" s="158">
        <v>5.888587916617595E-3</v>
      </c>
      <c r="O10732" s="158">
        <v>0.9546</v>
      </c>
      <c r="P10732" s="161">
        <f t="shared" si="1005"/>
        <v>5.5999999999999999E-3</v>
      </c>
    </row>
    <row r="10733" spans="9:16" x14ac:dyDescent="0.2">
      <c r="I10733" s="158">
        <f t="shared" si="1009"/>
        <v>26</v>
      </c>
      <c r="J10733" s="158" t="str">
        <f t="shared" si="1006"/>
        <v>JPY</v>
      </c>
      <c r="K10733" s="158" t="str">
        <f t="shared" si="1007"/>
        <v>CHF</v>
      </c>
      <c r="L10733" s="158" t="str">
        <f t="shared" si="1004"/>
        <v>JPYCHF45464</v>
      </c>
      <c r="M10733" s="160">
        <f t="shared" si="1008"/>
        <v>45464</v>
      </c>
      <c r="N10733" s="158">
        <v>5.888587916617595E-3</v>
      </c>
      <c r="O10733" s="158">
        <v>0.95369999999999999</v>
      </c>
      <c r="P10733" s="161">
        <f t="shared" si="1005"/>
        <v>5.5999999999999999E-3</v>
      </c>
    </row>
    <row r="10734" spans="9:16" x14ac:dyDescent="0.2">
      <c r="I10734" s="158">
        <f t="shared" si="1009"/>
        <v>26</v>
      </c>
      <c r="J10734" s="158" t="str">
        <f t="shared" si="1006"/>
        <v>JPY</v>
      </c>
      <c r="K10734" s="158" t="str">
        <f t="shared" si="1007"/>
        <v>CHF</v>
      </c>
      <c r="L10734" s="158" t="str">
        <f t="shared" si="1004"/>
        <v>JPYCHF45465</v>
      </c>
      <c r="M10734" s="160">
        <f t="shared" si="1008"/>
        <v>45465</v>
      </c>
      <c r="N10734" s="158">
        <v>5.888587916617595E-3</v>
      </c>
      <c r="O10734" s="158">
        <v>0.95369999999999999</v>
      </c>
      <c r="P10734" s="161">
        <f t="shared" si="1005"/>
        <v>5.5999999999999999E-3</v>
      </c>
    </row>
    <row r="10735" spans="9:16" x14ac:dyDescent="0.2">
      <c r="I10735" s="158">
        <f t="shared" si="1009"/>
        <v>26</v>
      </c>
      <c r="J10735" s="158" t="str">
        <f t="shared" si="1006"/>
        <v>JPY</v>
      </c>
      <c r="K10735" s="158" t="str">
        <f t="shared" si="1007"/>
        <v>CHF</v>
      </c>
      <c r="L10735" s="158" t="str">
        <f t="shared" si="1004"/>
        <v>JPYCHF45466</v>
      </c>
      <c r="M10735" s="160">
        <f t="shared" si="1008"/>
        <v>45466</v>
      </c>
      <c r="N10735" s="158">
        <v>5.888587916617595E-3</v>
      </c>
      <c r="O10735" s="158">
        <v>0.95369999999999999</v>
      </c>
      <c r="P10735" s="161">
        <f t="shared" si="1005"/>
        <v>5.5999999999999999E-3</v>
      </c>
    </row>
    <row r="10736" spans="9:16" x14ac:dyDescent="0.2">
      <c r="I10736" s="158">
        <f t="shared" si="1009"/>
        <v>26</v>
      </c>
      <c r="J10736" s="158" t="str">
        <f t="shared" si="1006"/>
        <v>JPY</v>
      </c>
      <c r="K10736" s="158" t="str">
        <f t="shared" si="1007"/>
        <v>CHF</v>
      </c>
      <c r="L10736" s="158" t="str">
        <f t="shared" si="1004"/>
        <v>JPYCHF45467</v>
      </c>
      <c r="M10736" s="160">
        <f t="shared" si="1008"/>
        <v>45467</v>
      </c>
      <c r="N10736" s="158">
        <v>5.8421452357305609E-3</v>
      </c>
      <c r="O10736" s="158">
        <v>0.95860000000000001</v>
      </c>
      <c r="P10736" s="161">
        <f t="shared" si="1005"/>
        <v>5.5999999999999999E-3</v>
      </c>
    </row>
    <row r="10737" spans="9:16" x14ac:dyDescent="0.2">
      <c r="I10737" s="158">
        <f t="shared" si="1009"/>
        <v>26</v>
      </c>
      <c r="J10737" s="158" t="str">
        <f t="shared" si="1006"/>
        <v>JPY</v>
      </c>
      <c r="K10737" s="158" t="str">
        <f t="shared" si="1007"/>
        <v>CHF</v>
      </c>
      <c r="L10737" s="158" t="str">
        <f t="shared" si="1004"/>
        <v>JPYCHF45468</v>
      </c>
      <c r="M10737" s="160">
        <f t="shared" si="1008"/>
        <v>45468</v>
      </c>
      <c r="N10737" s="158">
        <v>5.8534301100444863E-3</v>
      </c>
      <c r="O10737" s="158">
        <v>0.95750000000000002</v>
      </c>
      <c r="P10737" s="161">
        <f t="shared" si="1005"/>
        <v>5.5999999999999999E-3</v>
      </c>
    </row>
    <row r="10738" spans="9:16" x14ac:dyDescent="0.2">
      <c r="I10738" s="158">
        <f t="shared" si="1009"/>
        <v>26</v>
      </c>
      <c r="J10738" s="158" t="str">
        <f t="shared" si="1006"/>
        <v>JPY</v>
      </c>
      <c r="K10738" s="158" t="str">
        <f t="shared" si="1007"/>
        <v>CHF</v>
      </c>
      <c r="L10738" s="158" t="str">
        <f t="shared" si="1004"/>
        <v>JPYCHF45469</v>
      </c>
      <c r="M10738" s="160">
        <f t="shared" si="1008"/>
        <v>45469</v>
      </c>
      <c r="N10738" s="158">
        <v>5.8336250145840634E-3</v>
      </c>
      <c r="O10738" s="158">
        <v>0.95850000000000002</v>
      </c>
      <c r="P10738" s="161">
        <f t="shared" si="1005"/>
        <v>5.5999999999999999E-3</v>
      </c>
    </row>
    <row r="10739" spans="9:16" x14ac:dyDescent="0.2">
      <c r="I10739" s="158">
        <f t="shared" si="1009"/>
        <v>26</v>
      </c>
      <c r="J10739" s="158" t="str">
        <f t="shared" si="1006"/>
        <v>JPY</v>
      </c>
      <c r="K10739" s="158" t="str">
        <f t="shared" si="1007"/>
        <v>CHF</v>
      </c>
      <c r="L10739" s="158" t="str">
        <f t="shared" si="1004"/>
        <v>JPYCHF45470</v>
      </c>
      <c r="M10739" s="160">
        <f t="shared" si="1008"/>
        <v>45470</v>
      </c>
      <c r="N10739" s="158">
        <v>5.8254689502504949E-3</v>
      </c>
      <c r="O10739" s="158">
        <v>0.96040000000000003</v>
      </c>
      <c r="P10739" s="161">
        <f t="shared" si="1005"/>
        <v>5.5999999999999999E-3</v>
      </c>
    </row>
    <row r="10740" spans="9:16" x14ac:dyDescent="0.2">
      <c r="I10740" s="158">
        <f t="shared" si="1009"/>
        <v>26</v>
      </c>
      <c r="J10740" s="158" t="str">
        <f t="shared" si="1006"/>
        <v>JPY</v>
      </c>
      <c r="K10740" s="158" t="str">
        <f t="shared" si="1007"/>
        <v>CHF</v>
      </c>
      <c r="L10740" s="158" t="str">
        <f t="shared" si="1004"/>
        <v>JPYCHF45471</v>
      </c>
      <c r="M10740" s="160">
        <f t="shared" si="1008"/>
        <v>45471</v>
      </c>
      <c r="N10740" s="158">
        <v>5.8159823194137488E-3</v>
      </c>
      <c r="O10740" s="158">
        <v>0.96340000000000003</v>
      </c>
      <c r="P10740" s="161">
        <f t="shared" si="1005"/>
        <v>5.5999999999999999E-3</v>
      </c>
    </row>
    <row r="10741" spans="9:16" x14ac:dyDescent="0.2">
      <c r="I10741" s="158">
        <f t="shared" si="1009"/>
        <v>26</v>
      </c>
      <c r="J10741" s="158" t="str">
        <f t="shared" si="1006"/>
        <v>JPY</v>
      </c>
      <c r="K10741" s="158" t="str">
        <f t="shared" si="1007"/>
        <v>CHF</v>
      </c>
      <c r="L10741" s="158" t="str">
        <f t="shared" si="1004"/>
        <v>JPYCHF45472</v>
      </c>
      <c r="M10741" s="160">
        <f t="shared" si="1008"/>
        <v>45472</v>
      </c>
      <c r="N10741" s="158">
        <v>5.8159823194137488E-3</v>
      </c>
      <c r="O10741" s="158">
        <v>0.96340000000000003</v>
      </c>
      <c r="P10741" s="161">
        <f t="shared" si="1005"/>
        <v>5.5999999999999999E-3</v>
      </c>
    </row>
    <row r="10742" spans="9:16" x14ac:dyDescent="0.2">
      <c r="I10742" s="158">
        <f t="shared" si="1009"/>
        <v>26</v>
      </c>
      <c r="J10742" s="158" t="str">
        <f t="shared" si="1006"/>
        <v>JPY</v>
      </c>
      <c r="K10742" s="158" t="str">
        <f t="shared" si="1007"/>
        <v>CHF</v>
      </c>
      <c r="L10742" s="158" t="str">
        <f t="shared" si="1004"/>
        <v>JPYCHF45473</v>
      </c>
      <c r="M10742" s="160">
        <f t="shared" si="1008"/>
        <v>45473</v>
      </c>
      <c r="N10742" s="158">
        <v>5.8159823194137488E-3</v>
      </c>
      <c r="O10742" s="158">
        <v>0.96340000000000003</v>
      </c>
      <c r="P10742" s="161">
        <f t="shared" si="1005"/>
        <v>5.5999999999999999E-3</v>
      </c>
    </row>
    <row r="10743" spans="9:16" x14ac:dyDescent="0.2">
      <c r="I10743" s="158">
        <f t="shared" si="1009"/>
        <v>26</v>
      </c>
      <c r="J10743" s="158" t="str">
        <f t="shared" si="1006"/>
        <v>JPY</v>
      </c>
      <c r="K10743" s="158" t="str">
        <f t="shared" si="1007"/>
        <v>CHF</v>
      </c>
      <c r="L10743" s="158" t="str">
        <f t="shared" si="1004"/>
        <v>JPYCHF45474</v>
      </c>
      <c r="M10743" s="160">
        <f t="shared" si="1008"/>
        <v>45474</v>
      </c>
      <c r="N10743" s="158">
        <v>5.7753393011839441E-3</v>
      </c>
      <c r="O10743" s="158">
        <v>0.96889999999999998</v>
      </c>
      <c r="P10743" s="161">
        <f t="shared" si="1005"/>
        <v>5.5999999999999999E-3</v>
      </c>
    </row>
    <row r="10744" spans="9:16" x14ac:dyDescent="0.2">
      <c r="I10744" s="158">
        <f t="shared" si="1009"/>
        <v>26</v>
      </c>
      <c r="J10744" s="158" t="str">
        <f t="shared" si="1006"/>
        <v>JPY</v>
      </c>
      <c r="K10744" s="158" t="str">
        <f t="shared" si="1007"/>
        <v>CHF</v>
      </c>
      <c r="L10744" s="158" t="str">
        <f t="shared" si="1004"/>
        <v>JPYCHF45475</v>
      </c>
      <c r="M10744" s="160">
        <f t="shared" si="1008"/>
        <v>45475</v>
      </c>
      <c r="N10744" s="158">
        <v>5.7700075010097517E-3</v>
      </c>
      <c r="O10744" s="158">
        <v>0.96970000000000001</v>
      </c>
      <c r="P10744" s="161">
        <f t="shared" si="1005"/>
        <v>5.5999999999999999E-3</v>
      </c>
    </row>
    <row r="10745" spans="9:16" x14ac:dyDescent="0.2">
      <c r="I10745" s="158">
        <f t="shared" si="1009"/>
        <v>26</v>
      </c>
      <c r="J10745" s="158" t="str">
        <f t="shared" si="1006"/>
        <v>JPY</v>
      </c>
      <c r="K10745" s="158" t="str">
        <f t="shared" si="1007"/>
        <v>CHF</v>
      </c>
      <c r="L10745" s="158" t="str">
        <f t="shared" si="1004"/>
        <v>JPYCHF45476</v>
      </c>
      <c r="M10745" s="160">
        <f t="shared" si="1008"/>
        <v>45476</v>
      </c>
      <c r="N10745" s="158">
        <v>5.7411872775289929E-3</v>
      </c>
      <c r="O10745" s="158">
        <v>0.9718</v>
      </c>
      <c r="P10745" s="161">
        <f t="shared" si="1005"/>
        <v>5.5999999999999999E-3</v>
      </c>
    </row>
    <row r="10746" spans="9:16" x14ac:dyDescent="0.2">
      <c r="I10746" s="158">
        <f t="shared" si="1009"/>
        <v>26</v>
      </c>
      <c r="J10746" s="158" t="str">
        <f t="shared" si="1006"/>
        <v>JPY</v>
      </c>
      <c r="K10746" s="158" t="str">
        <f t="shared" si="1007"/>
        <v>CHF</v>
      </c>
      <c r="L10746" s="158" t="str">
        <f t="shared" si="1004"/>
        <v>JPYCHF45477</v>
      </c>
      <c r="M10746" s="160">
        <f t="shared" si="1008"/>
        <v>45477</v>
      </c>
      <c r="N10746" s="158">
        <v>5.7524160147261845E-3</v>
      </c>
      <c r="O10746" s="158">
        <v>0.97170000000000001</v>
      </c>
      <c r="P10746" s="161">
        <f t="shared" si="1005"/>
        <v>5.5999999999999999E-3</v>
      </c>
    </row>
    <row r="10747" spans="9:16" x14ac:dyDescent="0.2">
      <c r="I10747" s="158">
        <f t="shared" si="1009"/>
        <v>26</v>
      </c>
      <c r="J10747" s="158" t="str">
        <f t="shared" si="1006"/>
        <v>JPY</v>
      </c>
      <c r="K10747" s="158" t="str">
        <f t="shared" si="1007"/>
        <v>CHF</v>
      </c>
      <c r="L10747" s="158" t="str">
        <f t="shared" si="1004"/>
        <v>JPYCHF45478</v>
      </c>
      <c r="M10747" s="160">
        <f t="shared" si="1008"/>
        <v>45478</v>
      </c>
      <c r="N10747" s="158">
        <v>5.7451453521774097E-3</v>
      </c>
      <c r="O10747" s="158">
        <v>0.97299999999999998</v>
      </c>
      <c r="P10747" s="161">
        <f t="shared" si="1005"/>
        <v>5.5999999999999999E-3</v>
      </c>
    </row>
    <row r="10748" spans="9:16" x14ac:dyDescent="0.2">
      <c r="I10748" s="158">
        <f t="shared" si="1009"/>
        <v>26</v>
      </c>
      <c r="J10748" s="158" t="str">
        <f t="shared" si="1006"/>
        <v>JPY</v>
      </c>
      <c r="K10748" s="158" t="str">
        <f t="shared" si="1007"/>
        <v>CHF</v>
      </c>
      <c r="L10748" s="158" t="str">
        <f t="shared" si="1004"/>
        <v>JPYCHF45479</v>
      </c>
      <c r="M10748" s="160">
        <f t="shared" si="1008"/>
        <v>45479</v>
      </c>
      <c r="N10748" s="158">
        <v>5.7451453521774097E-3</v>
      </c>
      <c r="O10748" s="158">
        <v>0.97299999999999998</v>
      </c>
      <c r="P10748" s="161">
        <f t="shared" si="1005"/>
        <v>5.5999999999999999E-3</v>
      </c>
    </row>
    <row r="10749" spans="9:16" x14ac:dyDescent="0.2">
      <c r="I10749" s="158">
        <f t="shared" si="1009"/>
        <v>26</v>
      </c>
      <c r="J10749" s="158" t="str">
        <f t="shared" si="1006"/>
        <v>JPY</v>
      </c>
      <c r="K10749" s="158" t="str">
        <f t="shared" si="1007"/>
        <v>CHF</v>
      </c>
      <c r="L10749" s="158" t="str">
        <f t="shared" si="1004"/>
        <v>JPYCHF45480</v>
      </c>
      <c r="M10749" s="160">
        <f t="shared" si="1008"/>
        <v>45480</v>
      </c>
      <c r="N10749" s="158">
        <v>5.7451453521774097E-3</v>
      </c>
      <c r="O10749" s="158">
        <v>0.97299999999999998</v>
      </c>
      <c r="P10749" s="161">
        <f t="shared" si="1005"/>
        <v>5.5999999999999999E-3</v>
      </c>
    </row>
    <row r="10750" spans="9:16" x14ac:dyDescent="0.2">
      <c r="I10750" s="158">
        <f t="shared" si="1009"/>
        <v>26</v>
      </c>
      <c r="J10750" s="158" t="str">
        <f t="shared" si="1006"/>
        <v>JPY</v>
      </c>
      <c r="K10750" s="158" t="str">
        <f t="shared" si="1007"/>
        <v>CHF</v>
      </c>
      <c r="L10750" s="158" t="str">
        <f t="shared" si="1004"/>
        <v>JPYCHF45481</v>
      </c>
      <c r="M10750" s="160">
        <f t="shared" si="1008"/>
        <v>45481</v>
      </c>
      <c r="N10750" s="158">
        <v>5.7349314675689623E-3</v>
      </c>
      <c r="O10750" s="158">
        <v>0.97109999999999996</v>
      </c>
      <c r="P10750" s="161">
        <f t="shared" si="1005"/>
        <v>5.5999999999999999E-3</v>
      </c>
    </row>
    <row r="10751" spans="9:16" x14ac:dyDescent="0.2">
      <c r="I10751" s="158">
        <f t="shared" si="1009"/>
        <v>26</v>
      </c>
      <c r="J10751" s="158" t="str">
        <f t="shared" si="1006"/>
        <v>JPY</v>
      </c>
      <c r="K10751" s="158" t="str">
        <f t="shared" si="1007"/>
        <v>CHF</v>
      </c>
      <c r="L10751" s="158" t="str">
        <f t="shared" si="1004"/>
        <v>JPYCHF45482</v>
      </c>
      <c r="M10751" s="160">
        <f t="shared" si="1008"/>
        <v>45482</v>
      </c>
      <c r="N10751" s="158">
        <v>5.7405281285878304E-3</v>
      </c>
      <c r="O10751" s="158">
        <v>0.97119999999999995</v>
      </c>
      <c r="P10751" s="161">
        <f t="shared" si="1005"/>
        <v>5.5999999999999999E-3</v>
      </c>
    </row>
    <row r="10752" spans="9:16" x14ac:dyDescent="0.2">
      <c r="I10752" s="158">
        <f t="shared" si="1009"/>
        <v>26</v>
      </c>
      <c r="J10752" s="158" t="str">
        <f t="shared" si="1006"/>
        <v>JPY</v>
      </c>
      <c r="K10752" s="158" t="str">
        <f t="shared" si="1007"/>
        <v>CHF</v>
      </c>
      <c r="L10752" s="158" t="str">
        <f t="shared" si="1004"/>
        <v>JPYCHF45483</v>
      </c>
      <c r="M10752" s="160">
        <f t="shared" si="1008"/>
        <v>45483</v>
      </c>
      <c r="N10752" s="158">
        <v>5.7211510956004354E-3</v>
      </c>
      <c r="O10752" s="158">
        <v>0.97230000000000005</v>
      </c>
      <c r="P10752" s="161">
        <f t="shared" si="1005"/>
        <v>5.5999999999999999E-3</v>
      </c>
    </row>
    <row r="10753" spans="9:16" x14ac:dyDescent="0.2">
      <c r="I10753" s="158">
        <f t="shared" si="1009"/>
        <v>26</v>
      </c>
      <c r="J10753" s="158" t="str">
        <f t="shared" si="1006"/>
        <v>JPY</v>
      </c>
      <c r="K10753" s="158" t="str">
        <f t="shared" si="1007"/>
        <v>CHF</v>
      </c>
      <c r="L10753" s="158" t="str">
        <f t="shared" si="1004"/>
        <v>JPYCHF45484</v>
      </c>
      <c r="M10753" s="160">
        <f t="shared" si="1008"/>
        <v>45484</v>
      </c>
      <c r="N10753" s="158">
        <v>5.7015793374764817E-3</v>
      </c>
      <c r="O10753" s="158">
        <v>0.97489999999999999</v>
      </c>
      <c r="P10753" s="161">
        <f t="shared" si="1005"/>
        <v>5.5999999999999999E-3</v>
      </c>
    </row>
    <row r="10754" spans="9:16" x14ac:dyDescent="0.2">
      <c r="I10754" s="158">
        <f t="shared" si="1009"/>
        <v>26</v>
      </c>
      <c r="J10754" s="158" t="str">
        <f t="shared" si="1006"/>
        <v>JPY</v>
      </c>
      <c r="K10754" s="158" t="str">
        <f t="shared" si="1007"/>
        <v>CHF</v>
      </c>
      <c r="L10754" s="158" t="str">
        <f t="shared" si="1004"/>
        <v>JPYCHF45485</v>
      </c>
      <c r="M10754" s="160">
        <f t="shared" si="1008"/>
        <v>45485</v>
      </c>
      <c r="N10754" s="158">
        <v>5.7846937004685604E-3</v>
      </c>
      <c r="O10754" s="158">
        <v>0.97470000000000001</v>
      </c>
      <c r="P10754" s="161">
        <f t="shared" si="1005"/>
        <v>5.5999999999999999E-3</v>
      </c>
    </row>
    <row r="10755" spans="9:16" x14ac:dyDescent="0.2">
      <c r="I10755" s="158">
        <f t="shared" si="1009"/>
        <v>26</v>
      </c>
      <c r="J10755" s="158" t="str">
        <f t="shared" si="1006"/>
        <v>JPY</v>
      </c>
      <c r="K10755" s="158" t="str">
        <f t="shared" si="1007"/>
        <v>CHF</v>
      </c>
      <c r="L10755" s="158" t="str">
        <f t="shared" ref="L10755:L10818" si="1010">J10755&amp;K10755&amp;M10755</f>
        <v>JPYCHF45486</v>
      </c>
      <c r="M10755" s="160">
        <f t="shared" si="1008"/>
        <v>45486</v>
      </c>
      <c r="N10755" s="158">
        <v>5.7846937004685604E-3</v>
      </c>
      <c r="O10755" s="158">
        <v>0.97470000000000001</v>
      </c>
      <c r="P10755" s="161">
        <f t="shared" ref="P10755:P10818" si="1011">ROUND(N10755*O10755,4)</f>
        <v>5.5999999999999999E-3</v>
      </c>
    </row>
    <row r="10756" spans="9:16" x14ac:dyDescent="0.2">
      <c r="I10756" s="158">
        <f t="shared" si="1009"/>
        <v>26</v>
      </c>
      <c r="J10756" s="158" t="str">
        <f t="shared" ref="J10756:J10819" si="1012">VLOOKUP($I10756,$A:$C,2,FALSE)</f>
        <v>JPY</v>
      </c>
      <c r="K10756" s="158" t="str">
        <f t="shared" ref="K10756:K10819" si="1013">VLOOKUP($I10756,$A:$C,3,FALSE)</f>
        <v>CHF</v>
      </c>
      <c r="L10756" s="158" t="str">
        <f t="shared" si="1010"/>
        <v>JPYCHF45487</v>
      </c>
      <c r="M10756" s="160">
        <f t="shared" ref="M10756:M10819" si="1014">IF(I10756=I10755,M10755+1,$G$1)</f>
        <v>45487</v>
      </c>
      <c r="N10756" s="158">
        <v>5.7846937004685604E-3</v>
      </c>
      <c r="O10756" s="158">
        <v>0.97470000000000001</v>
      </c>
      <c r="P10756" s="161">
        <f t="shared" si="1011"/>
        <v>5.5999999999999999E-3</v>
      </c>
    </row>
    <row r="10757" spans="9:16" x14ac:dyDescent="0.2">
      <c r="I10757" s="158">
        <f t="shared" si="1009"/>
        <v>26</v>
      </c>
      <c r="J10757" s="158" t="str">
        <f t="shared" si="1012"/>
        <v>JPY</v>
      </c>
      <c r="K10757" s="158" t="str">
        <f t="shared" si="1013"/>
        <v>CHF</v>
      </c>
      <c r="L10757" s="158" t="str">
        <f t="shared" si="1010"/>
        <v>JPYCHF45488</v>
      </c>
      <c r="M10757" s="160">
        <f t="shared" si="1014"/>
        <v>45488</v>
      </c>
      <c r="N10757" s="158">
        <v>5.802483462922131E-3</v>
      </c>
      <c r="O10757" s="158">
        <v>0.97550000000000003</v>
      </c>
      <c r="P10757" s="161">
        <f t="shared" si="1011"/>
        <v>5.7000000000000002E-3</v>
      </c>
    </row>
    <row r="10758" spans="9:16" x14ac:dyDescent="0.2">
      <c r="I10758" s="158">
        <f t="shared" si="1009"/>
        <v>26</v>
      </c>
      <c r="J10758" s="158" t="str">
        <f t="shared" si="1012"/>
        <v>JPY</v>
      </c>
      <c r="K10758" s="158" t="str">
        <f t="shared" si="1013"/>
        <v>CHF</v>
      </c>
      <c r="L10758" s="158" t="str">
        <f t="shared" si="1010"/>
        <v>JPYCHF45489</v>
      </c>
      <c r="M10758" s="160">
        <f t="shared" si="1014"/>
        <v>45489</v>
      </c>
      <c r="N10758" s="158">
        <v>5.7920648711265567E-3</v>
      </c>
      <c r="O10758" s="158">
        <v>0.97609999999999997</v>
      </c>
      <c r="P10758" s="161">
        <f t="shared" si="1011"/>
        <v>5.7000000000000002E-3</v>
      </c>
    </row>
    <row r="10759" spans="9:16" x14ac:dyDescent="0.2">
      <c r="I10759" s="158">
        <f t="shared" si="1009"/>
        <v>26</v>
      </c>
      <c r="J10759" s="158" t="str">
        <f t="shared" si="1012"/>
        <v>JPY</v>
      </c>
      <c r="K10759" s="158" t="str">
        <f t="shared" si="1013"/>
        <v>CHF</v>
      </c>
      <c r="L10759" s="158" t="str">
        <f t="shared" si="1010"/>
        <v>JPYCHF45490</v>
      </c>
      <c r="M10759" s="160">
        <f t="shared" si="1014"/>
        <v>45490</v>
      </c>
      <c r="N10759" s="158">
        <v>5.8407803282518539E-3</v>
      </c>
      <c r="O10759" s="158">
        <v>0.96930000000000005</v>
      </c>
      <c r="P10759" s="161">
        <f t="shared" si="1011"/>
        <v>5.7000000000000002E-3</v>
      </c>
    </row>
    <row r="10760" spans="9:16" x14ac:dyDescent="0.2">
      <c r="I10760" s="158">
        <f t="shared" si="1009"/>
        <v>26</v>
      </c>
      <c r="J10760" s="158" t="str">
        <f t="shared" si="1012"/>
        <v>JPY</v>
      </c>
      <c r="K10760" s="158" t="str">
        <f t="shared" si="1013"/>
        <v>CHF</v>
      </c>
      <c r="L10760" s="158" t="str">
        <f t="shared" si="1010"/>
        <v>JPYCHF45491</v>
      </c>
      <c r="M10760" s="160">
        <f t="shared" si="1014"/>
        <v>45491</v>
      </c>
      <c r="N10760" s="158">
        <v>5.8472693252251198E-3</v>
      </c>
      <c r="O10760" s="158">
        <v>0.96660000000000001</v>
      </c>
      <c r="P10760" s="161">
        <f t="shared" si="1011"/>
        <v>5.7000000000000002E-3</v>
      </c>
    </row>
    <row r="10761" spans="9:16" x14ac:dyDescent="0.2">
      <c r="I10761" s="158">
        <f t="shared" si="1009"/>
        <v>26</v>
      </c>
      <c r="J10761" s="158" t="str">
        <f t="shared" si="1012"/>
        <v>JPY</v>
      </c>
      <c r="K10761" s="158" t="str">
        <f t="shared" si="1013"/>
        <v>CHF</v>
      </c>
      <c r="L10761" s="158" t="str">
        <f t="shared" si="1010"/>
        <v>JPYCHF45492</v>
      </c>
      <c r="M10761" s="160">
        <f t="shared" si="1014"/>
        <v>45492</v>
      </c>
      <c r="N10761" s="158">
        <v>5.8271662490530854E-3</v>
      </c>
      <c r="O10761" s="158">
        <v>0.96879999999999999</v>
      </c>
      <c r="P10761" s="161">
        <f t="shared" si="1011"/>
        <v>5.5999999999999999E-3</v>
      </c>
    </row>
    <row r="10762" spans="9:16" x14ac:dyDescent="0.2">
      <c r="I10762" s="158">
        <f t="shared" si="1009"/>
        <v>26</v>
      </c>
      <c r="J10762" s="158" t="str">
        <f t="shared" si="1012"/>
        <v>JPY</v>
      </c>
      <c r="K10762" s="158" t="str">
        <f t="shared" si="1013"/>
        <v>CHF</v>
      </c>
      <c r="L10762" s="158" t="str">
        <f t="shared" si="1010"/>
        <v>JPYCHF45493</v>
      </c>
      <c r="M10762" s="160">
        <f t="shared" si="1014"/>
        <v>45493</v>
      </c>
      <c r="N10762" s="158">
        <v>5.8271662490530854E-3</v>
      </c>
      <c r="O10762" s="158">
        <v>0.96879999999999999</v>
      </c>
      <c r="P10762" s="161">
        <f t="shared" si="1011"/>
        <v>5.5999999999999999E-3</v>
      </c>
    </row>
    <row r="10763" spans="9:16" x14ac:dyDescent="0.2">
      <c r="I10763" s="158">
        <f t="shared" si="1009"/>
        <v>26</v>
      </c>
      <c r="J10763" s="158" t="str">
        <f t="shared" si="1012"/>
        <v>JPY</v>
      </c>
      <c r="K10763" s="158" t="str">
        <f t="shared" si="1013"/>
        <v>CHF</v>
      </c>
      <c r="L10763" s="158" t="str">
        <f t="shared" si="1010"/>
        <v>JPYCHF45494</v>
      </c>
      <c r="M10763" s="160">
        <f t="shared" si="1014"/>
        <v>45494</v>
      </c>
      <c r="N10763" s="158">
        <v>5.8271662490530854E-3</v>
      </c>
      <c r="O10763" s="158">
        <v>0.96879999999999999</v>
      </c>
      <c r="P10763" s="161">
        <f t="shared" si="1011"/>
        <v>5.5999999999999999E-3</v>
      </c>
    </row>
    <row r="10764" spans="9:16" x14ac:dyDescent="0.2">
      <c r="I10764" s="158">
        <f t="shared" si="1009"/>
        <v>26</v>
      </c>
      <c r="J10764" s="158" t="str">
        <f t="shared" si="1012"/>
        <v>JPY</v>
      </c>
      <c r="K10764" s="158" t="str">
        <f t="shared" si="1013"/>
        <v>CHF</v>
      </c>
      <c r="L10764" s="158" t="str">
        <f t="shared" si="1010"/>
        <v>JPYCHF45495</v>
      </c>
      <c r="M10764" s="160">
        <f t="shared" si="1014"/>
        <v>45495</v>
      </c>
      <c r="N10764" s="158">
        <v>5.8548009367681494E-3</v>
      </c>
      <c r="O10764" s="158">
        <v>0.96709999999999996</v>
      </c>
      <c r="P10764" s="161">
        <f t="shared" si="1011"/>
        <v>5.7000000000000002E-3</v>
      </c>
    </row>
    <row r="10765" spans="9:16" x14ac:dyDescent="0.2">
      <c r="I10765" s="158">
        <f t="shared" si="1009"/>
        <v>26</v>
      </c>
      <c r="J10765" s="158" t="str">
        <f t="shared" si="1012"/>
        <v>JPY</v>
      </c>
      <c r="K10765" s="158" t="str">
        <f t="shared" si="1013"/>
        <v>CHF</v>
      </c>
      <c r="L10765" s="158" t="str">
        <f t="shared" si="1010"/>
        <v>JPYCHF45496</v>
      </c>
      <c r="M10765" s="160">
        <f t="shared" si="1014"/>
        <v>45496</v>
      </c>
      <c r="N10765" s="158">
        <v>5.894836123555766E-3</v>
      </c>
      <c r="O10765" s="158">
        <v>0.96809999999999996</v>
      </c>
      <c r="P10765" s="161">
        <f t="shared" si="1011"/>
        <v>5.7000000000000002E-3</v>
      </c>
    </row>
    <row r="10766" spans="9:16" x14ac:dyDescent="0.2">
      <c r="I10766" s="158">
        <f t="shared" si="1009"/>
        <v>26</v>
      </c>
      <c r="J10766" s="158" t="str">
        <f t="shared" si="1012"/>
        <v>JPY</v>
      </c>
      <c r="K10766" s="158" t="str">
        <f t="shared" si="1013"/>
        <v>CHF</v>
      </c>
      <c r="L10766" s="158" t="str">
        <f t="shared" si="1010"/>
        <v>JPYCHF45497</v>
      </c>
      <c r="M10766" s="160">
        <f t="shared" si="1014"/>
        <v>45497</v>
      </c>
      <c r="N10766" s="158">
        <v>5.9797883154936319E-3</v>
      </c>
      <c r="O10766" s="158">
        <v>0.96089999999999998</v>
      </c>
      <c r="P10766" s="161">
        <f t="shared" si="1011"/>
        <v>5.7000000000000002E-3</v>
      </c>
    </row>
    <row r="10767" spans="9:16" x14ac:dyDescent="0.2">
      <c r="I10767" s="158">
        <f t="shared" si="1009"/>
        <v>26</v>
      </c>
      <c r="J10767" s="158" t="str">
        <f t="shared" si="1012"/>
        <v>JPY</v>
      </c>
      <c r="K10767" s="158" t="str">
        <f t="shared" si="1013"/>
        <v>CHF</v>
      </c>
      <c r="L10767" s="158" t="str">
        <f t="shared" si="1010"/>
        <v>JPYCHF45498</v>
      </c>
      <c r="M10767" s="160">
        <f t="shared" si="1014"/>
        <v>45498</v>
      </c>
      <c r="N10767" s="158">
        <v>6.0379181258302132E-3</v>
      </c>
      <c r="O10767" s="158">
        <v>0.95340000000000003</v>
      </c>
      <c r="P10767" s="161">
        <f t="shared" si="1011"/>
        <v>5.7999999999999996E-3</v>
      </c>
    </row>
    <row r="10768" spans="9:16" x14ac:dyDescent="0.2">
      <c r="I10768" s="158">
        <f t="shared" si="1009"/>
        <v>26</v>
      </c>
      <c r="J10768" s="158" t="str">
        <f t="shared" si="1012"/>
        <v>JPY</v>
      </c>
      <c r="K10768" s="158" t="str">
        <f t="shared" si="1013"/>
        <v>CHF</v>
      </c>
      <c r="L10768" s="158" t="str">
        <f t="shared" si="1010"/>
        <v>JPYCHF45499</v>
      </c>
      <c r="M10768" s="160">
        <f t="shared" si="1014"/>
        <v>45499</v>
      </c>
      <c r="N10768" s="158">
        <v>5.9580552907530981E-3</v>
      </c>
      <c r="O10768" s="158">
        <v>0.95940000000000003</v>
      </c>
      <c r="P10768" s="161">
        <f t="shared" si="1011"/>
        <v>5.7000000000000002E-3</v>
      </c>
    </row>
    <row r="10769" spans="9:16" x14ac:dyDescent="0.2">
      <c r="I10769" s="158">
        <f t="shared" si="1009"/>
        <v>26</v>
      </c>
      <c r="J10769" s="158" t="str">
        <f t="shared" si="1012"/>
        <v>JPY</v>
      </c>
      <c r="K10769" s="158" t="str">
        <f t="shared" si="1013"/>
        <v>CHF</v>
      </c>
      <c r="L10769" s="158" t="str">
        <f t="shared" si="1010"/>
        <v>JPYCHF45500</v>
      </c>
      <c r="M10769" s="160">
        <f t="shared" si="1014"/>
        <v>45500</v>
      </c>
      <c r="N10769" s="158">
        <v>5.9580552907530981E-3</v>
      </c>
      <c r="O10769" s="158">
        <v>0.95940000000000003</v>
      </c>
      <c r="P10769" s="161">
        <f t="shared" si="1011"/>
        <v>5.7000000000000002E-3</v>
      </c>
    </row>
    <row r="10770" spans="9:16" x14ac:dyDescent="0.2">
      <c r="I10770" s="158">
        <f t="shared" si="1009"/>
        <v>26</v>
      </c>
      <c r="J10770" s="158" t="str">
        <f t="shared" si="1012"/>
        <v>JPY</v>
      </c>
      <c r="K10770" s="158" t="str">
        <f t="shared" si="1013"/>
        <v>CHF</v>
      </c>
      <c r="L10770" s="158" t="str">
        <f t="shared" si="1010"/>
        <v>JPYCHF45501</v>
      </c>
      <c r="M10770" s="160">
        <f t="shared" si="1014"/>
        <v>45501</v>
      </c>
      <c r="N10770" s="158">
        <v>5.9580552907530981E-3</v>
      </c>
      <c r="O10770" s="158">
        <v>0.95940000000000003</v>
      </c>
      <c r="P10770" s="161">
        <f t="shared" si="1011"/>
        <v>5.7000000000000002E-3</v>
      </c>
    </row>
    <row r="10771" spans="9:16" x14ac:dyDescent="0.2">
      <c r="I10771" s="158">
        <f t="shared" si="1009"/>
        <v>26</v>
      </c>
      <c r="J10771" s="158" t="str">
        <f t="shared" si="1012"/>
        <v>JPY</v>
      </c>
      <c r="K10771" s="158" t="str">
        <f t="shared" si="1013"/>
        <v>CHF</v>
      </c>
      <c r="L10771" s="158" t="str">
        <f t="shared" si="1010"/>
        <v>JPYCHF45502</v>
      </c>
      <c r="M10771" s="160">
        <f t="shared" si="1014"/>
        <v>45502</v>
      </c>
      <c r="N10771" s="158">
        <v>6.0081711127132897E-3</v>
      </c>
      <c r="O10771" s="158">
        <v>0.95779999999999998</v>
      </c>
      <c r="P10771" s="161">
        <f t="shared" si="1011"/>
        <v>5.7999999999999996E-3</v>
      </c>
    </row>
    <row r="10772" spans="9:16" x14ac:dyDescent="0.2">
      <c r="I10772" s="158">
        <f t="shared" si="1009"/>
        <v>26</v>
      </c>
      <c r="J10772" s="158" t="str">
        <f t="shared" si="1012"/>
        <v>JPY</v>
      </c>
      <c r="K10772" s="158" t="str">
        <f t="shared" si="1013"/>
        <v>CHF</v>
      </c>
      <c r="L10772" s="158" t="str">
        <f t="shared" si="1010"/>
        <v>JPYCHF45503</v>
      </c>
      <c r="M10772" s="160">
        <f t="shared" si="1014"/>
        <v>45503</v>
      </c>
      <c r="N10772" s="158">
        <v>5.9662311317940451E-3</v>
      </c>
      <c r="O10772" s="158">
        <v>0.95920000000000005</v>
      </c>
      <c r="P10772" s="161">
        <f t="shared" si="1011"/>
        <v>5.7000000000000002E-3</v>
      </c>
    </row>
    <row r="10773" spans="9:16" x14ac:dyDescent="0.2">
      <c r="I10773" s="158">
        <f t="shared" si="1009"/>
        <v>26</v>
      </c>
      <c r="J10773" s="158" t="str">
        <f t="shared" si="1012"/>
        <v>JPY</v>
      </c>
      <c r="K10773" s="158" t="str">
        <f t="shared" si="1013"/>
        <v>CHF</v>
      </c>
      <c r="L10773" s="158" t="str">
        <f t="shared" si="1010"/>
        <v>JPYCHF45504</v>
      </c>
      <c r="M10773" s="160">
        <f t="shared" si="1014"/>
        <v>45504</v>
      </c>
      <c r="N10773" s="158">
        <v>6.1440157286802655E-3</v>
      </c>
      <c r="O10773" s="158">
        <v>0.95330000000000004</v>
      </c>
      <c r="P10773" s="161">
        <f t="shared" si="1011"/>
        <v>5.8999999999999999E-3</v>
      </c>
    </row>
    <row r="10774" spans="9:16" x14ac:dyDescent="0.2">
      <c r="I10774" s="158">
        <f t="shared" si="1009"/>
        <v>26</v>
      </c>
      <c r="J10774" s="158" t="str">
        <f t="shared" si="1012"/>
        <v>JPY</v>
      </c>
      <c r="K10774" s="158" t="str">
        <f t="shared" si="1013"/>
        <v>CHF</v>
      </c>
      <c r="L10774" s="158" t="str">
        <f t="shared" si="1010"/>
        <v>JPYCHF45505</v>
      </c>
      <c r="M10774" s="160">
        <f t="shared" si="1014"/>
        <v>45505</v>
      </c>
      <c r="N10774" s="158">
        <v>6.1477929423337024E-3</v>
      </c>
      <c r="O10774" s="158">
        <v>0.94669999999999999</v>
      </c>
      <c r="P10774" s="161">
        <f t="shared" si="1011"/>
        <v>5.7999999999999996E-3</v>
      </c>
    </row>
    <row r="10775" spans="9:16" x14ac:dyDescent="0.2">
      <c r="I10775" s="158">
        <f t="shared" si="1009"/>
        <v>26</v>
      </c>
      <c r="J10775" s="158" t="str">
        <f t="shared" si="1012"/>
        <v>JPY</v>
      </c>
      <c r="K10775" s="158" t="str">
        <f t="shared" si="1013"/>
        <v>CHF</v>
      </c>
      <c r="L10775" s="158" t="str">
        <f t="shared" si="1010"/>
        <v>JPYCHF45506</v>
      </c>
      <c r="M10775" s="160">
        <f t="shared" si="1014"/>
        <v>45506</v>
      </c>
      <c r="N10775" s="158">
        <v>6.1969387122761356E-3</v>
      </c>
      <c r="O10775" s="158">
        <v>0.94330000000000003</v>
      </c>
      <c r="P10775" s="161">
        <f t="shared" si="1011"/>
        <v>5.7999999999999996E-3</v>
      </c>
    </row>
    <row r="10776" spans="9:16" x14ac:dyDescent="0.2">
      <c r="I10776" s="158">
        <f t="shared" si="1009"/>
        <v>26</v>
      </c>
      <c r="J10776" s="158" t="str">
        <f t="shared" si="1012"/>
        <v>JPY</v>
      </c>
      <c r="K10776" s="158" t="str">
        <f t="shared" si="1013"/>
        <v>CHF</v>
      </c>
      <c r="L10776" s="158" t="str">
        <f t="shared" si="1010"/>
        <v>JPYCHF45507</v>
      </c>
      <c r="M10776" s="160">
        <f t="shared" si="1014"/>
        <v>45507</v>
      </c>
      <c r="N10776" s="158">
        <v>6.1969387122761356E-3</v>
      </c>
      <c r="O10776" s="158">
        <v>0.94330000000000003</v>
      </c>
      <c r="P10776" s="161">
        <f t="shared" si="1011"/>
        <v>5.7999999999999996E-3</v>
      </c>
    </row>
    <row r="10777" spans="9:16" x14ac:dyDescent="0.2">
      <c r="I10777" s="158">
        <f t="shared" si="1009"/>
        <v>26</v>
      </c>
      <c r="J10777" s="158" t="str">
        <f t="shared" si="1012"/>
        <v>JPY</v>
      </c>
      <c r="K10777" s="158" t="str">
        <f t="shared" si="1013"/>
        <v>CHF</v>
      </c>
      <c r="L10777" s="158" t="str">
        <f t="shared" si="1010"/>
        <v>JPYCHF45508</v>
      </c>
      <c r="M10777" s="160">
        <f t="shared" si="1014"/>
        <v>45508</v>
      </c>
      <c r="N10777" s="158">
        <v>6.1969387122761356E-3</v>
      </c>
      <c r="O10777" s="158">
        <v>0.94330000000000003</v>
      </c>
      <c r="P10777" s="161">
        <f t="shared" si="1011"/>
        <v>5.7999999999999996E-3</v>
      </c>
    </row>
    <row r="10778" spans="9:16" x14ac:dyDescent="0.2">
      <c r="I10778" s="158">
        <f t="shared" si="1009"/>
        <v>26</v>
      </c>
      <c r="J10778" s="158" t="str">
        <f t="shared" si="1012"/>
        <v>JPY</v>
      </c>
      <c r="K10778" s="158" t="str">
        <f t="shared" si="1013"/>
        <v>CHF</v>
      </c>
      <c r="L10778" s="158" t="str">
        <f t="shared" si="1010"/>
        <v>JPYCHF45509</v>
      </c>
      <c r="M10778" s="160">
        <f t="shared" si="1014"/>
        <v>45509</v>
      </c>
      <c r="N10778" s="158">
        <v>6.4110783433773567E-3</v>
      </c>
      <c r="O10778" s="158">
        <v>0.9304</v>
      </c>
      <c r="P10778" s="161">
        <f t="shared" si="1011"/>
        <v>6.0000000000000001E-3</v>
      </c>
    </row>
    <row r="10779" spans="9:16" x14ac:dyDescent="0.2">
      <c r="I10779" s="158">
        <f t="shared" si="1009"/>
        <v>26</v>
      </c>
      <c r="J10779" s="158" t="str">
        <f t="shared" si="1012"/>
        <v>JPY</v>
      </c>
      <c r="K10779" s="158" t="str">
        <f t="shared" si="1013"/>
        <v>CHF</v>
      </c>
      <c r="L10779" s="158" t="str">
        <f t="shared" si="1010"/>
        <v>JPYCHF45510</v>
      </c>
      <c r="M10779" s="160">
        <f t="shared" si="1014"/>
        <v>45510</v>
      </c>
      <c r="N10779" s="158">
        <v>6.317518478741551E-3</v>
      </c>
      <c r="O10779" s="158">
        <v>0.9325</v>
      </c>
      <c r="P10779" s="161">
        <f t="shared" si="1011"/>
        <v>5.8999999999999999E-3</v>
      </c>
    </row>
    <row r="10780" spans="9:16" x14ac:dyDescent="0.2">
      <c r="I10780" s="158">
        <f t="shared" si="1009"/>
        <v>26</v>
      </c>
      <c r="J10780" s="158" t="str">
        <f t="shared" si="1012"/>
        <v>JPY</v>
      </c>
      <c r="K10780" s="158" t="str">
        <f t="shared" si="1013"/>
        <v>CHF</v>
      </c>
      <c r="L10780" s="158" t="str">
        <f t="shared" si="1010"/>
        <v>JPYCHF45511</v>
      </c>
      <c r="M10780" s="160">
        <f t="shared" si="1014"/>
        <v>45511</v>
      </c>
      <c r="N10780" s="158">
        <v>6.2258747354003233E-3</v>
      </c>
      <c r="O10780" s="158">
        <v>0.94089999999999996</v>
      </c>
      <c r="P10780" s="161">
        <f t="shared" si="1011"/>
        <v>5.8999999999999999E-3</v>
      </c>
    </row>
    <row r="10781" spans="9:16" x14ac:dyDescent="0.2">
      <c r="I10781" s="158">
        <f t="shared" si="1009"/>
        <v>26</v>
      </c>
      <c r="J10781" s="158" t="str">
        <f t="shared" si="1012"/>
        <v>JPY</v>
      </c>
      <c r="K10781" s="158" t="str">
        <f t="shared" si="1013"/>
        <v>CHF</v>
      </c>
      <c r="L10781" s="158" t="str">
        <f t="shared" si="1010"/>
        <v>JPYCHF45512</v>
      </c>
      <c r="M10781" s="160">
        <f t="shared" si="1014"/>
        <v>45512</v>
      </c>
      <c r="N10781" s="158">
        <v>6.2601727807687487E-3</v>
      </c>
      <c r="O10781" s="158">
        <v>0.93679999999999997</v>
      </c>
      <c r="P10781" s="161">
        <f t="shared" si="1011"/>
        <v>5.8999999999999999E-3</v>
      </c>
    </row>
    <row r="10782" spans="9:16" x14ac:dyDescent="0.2">
      <c r="I10782" s="158">
        <f t="shared" si="1009"/>
        <v>26</v>
      </c>
      <c r="J10782" s="158" t="str">
        <f t="shared" si="1012"/>
        <v>JPY</v>
      </c>
      <c r="K10782" s="158" t="str">
        <f t="shared" si="1013"/>
        <v>CHF</v>
      </c>
      <c r="L10782" s="158" t="str">
        <f t="shared" si="1010"/>
        <v>JPYCHF45513</v>
      </c>
      <c r="M10782" s="160">
        <f t="shared" si="1014"/>
        <v>45513</v>
      </c>
      <c r="N10782" s="158">
        <v>6.237135907191417E-3</v>
      </c>
      <c r="O10782" s="158">
        <v>0.94350000000000001</v>
      </c>
      <c r="P10782" s="161">
        <f t="shared" si="1011"/>
        <v>5.8999999999999999E-3</v>
      </c>
    </row>
    <row r="10783" spans="9:16" x14ac:dyDescent="0.2">
      <c r="I10783" s="158">
        <f t="shared" si="1009"/>
        <v>26</v>
      </c>
      <c r="J10783" s="158" t="str">
        <f t="shared" si="1012"/>
        <v>JPY</v>
      </c>
      <c r="K10783" s="158" t="str">
        <f t="shared" si="1013"/>
        <v>CHF</v>
      </c>
      <c r="L10783" s="158" t="str">
        <f t="shared" si="1010"/>
        <v>JPYCHF45514</v>
      </c>
      <c r="M10783" s="160">
        <f t="shared" si="1014"/>
        <v>45514</v>
      </c>
      <c r="N10783" s="158">
        <v>6.237135907191417E-3</v>
      </c>
      <c r="O10783" s="158">
        <v>0.94350000000000001</v>
      </c>
      <c r="P10783" s="161">
        <f t="shared" si="1011"/>
        <v>5.8999999999999999E-3</v>
      </c>
    </row>
    <row r="10784" spans="9:16" x14ac:dyDescent="0.2">
      <c r="I10784" s="158">
        <f t="shared" si="1009"/>
        <v>26</v>
      </c>
      <c r="J10784" s="158" t="str">
        <f t="shared" si="1012"/>
        <v>JPY</v>
      </c>
      <c r="K10784" s="158" t="str">
        <f t="shared" si="1013"/>
        <v>CHF</v>
      </c>
      <c r="L10784" s="158" t="str">
        <f t="shared" si="1010"/>
        <v>JPYCHF45515</v>
      </c>
      <c r="M10784" s="160">
        <f t="shared" si="1014"/>
        <v>45515</v>
      </c>
      <c r="N10784" s="158">
        <v>6.237135907191417E-3</v>
      </c>
      <c r="O10784" s="158">
        <v>0.94350000000000001</v>
      </c>
      <c r="P10784" s="161">
        <f t="shared" si="1011"/>
        <v>5.8999999999999999E-3</v>
      </c>
    </row>
    <row r="10785" spans="9:16" x14ac:dyDescent="0.2">
      <c r="I10785" s="158">
        <f t="shared" si="1009"/>
        <v>26</v>
      </c>
      <c r="J10785" s="158" t="str">
        <f t="shared" si="1012"/>
        <v>JPY</v>
      </c>
      <c r="K10785" s="158" t="str">
        <f t="shared" si="1013"/>
        <v>CHF</v>
      </c>
      <c r="L10785" s="158" t="str">
        <f t="shared" si="1010"/>
        <v>JPYCHF45516</v>
      </c>
      <c r="M10785" s="160">
        <f t="shared" si="1014"/>
        <v>45516</v>
      </c>
      <c r="N10785" s="158">
        <v>6.2015503875968991E-3</v>
      </c>
      <c r="O10785" s="158">
        <v>0.94910000000000005</v>
      </c>
      <c r="P10785" s="161">
        <f t="shared" si="1011"/>
        <v>5.8999999999999999E-3</v>
      </c>
    </row>
    <row r="10786" spans="9:16" x14ac:dyDescent="0.2">
      <c r="I10786" s="158">
        <f t="shared" si="1009"/>
        <v>26</v>
      </c>
      <c r="J10786" s="158" t="str">
        <f t="shared" si="1012"/>
        <v>JPY</v>
      </c>
      <c r="K10786" s="158" t="str">
        <f t="shared" si="1013"/>
        <v>CHF</v>
      </c>
      <c r="L10786" s="158" t="str">
        <f t="shared" si="1010"/>
        <v>JPYCHF45517</v>
      </c>
      <c r="M10786" s="160">
        <f t="shared" si="1014"/>
        <v>45517</v>
      </c>
      <c r="N10786" s="158">
        <v>6.2046286529751195E-3</v>
      </c>
      <c r="O10786" s="158">
        <v>0.94799999999999995</v>
      </c>
      <c r="P10786" s="161">
        <f t="shared" si="1011"/>
        <v>5.8999999999999999E-3</v>
      </c>
    </row>
    <row r="10787" spans="9:16" x14ac:dyDescent="0.2">
      <c r="I10787" s="158">
        <f t="shared" si="1009"/>
        <v>26</v>
      </c>
      <c r="J10787" s="158" t="str">
        <f t="shared" si="1012"/>
        <v>JPY</v>
      </c>
      <c r="K10787" s="158" t="str">
        <f t="shared" si="1013"/>
        <v>CHF</v>
      </c>
      <c r="L10787" s="158" t="str">
        <f t="shared" si="1010"/>
        <v>JPYCHF45518</v>
      </c>
      <c r="M10787" s="160">
        <f t="shared" si="1014"/>
        <v>45518</v>
      </c>
      <c r="N10787" s="158">
        <v>6.173601679219657E-3</v>
      </c>
      <c r="O10787" s="158">
        <v>0.95150000000000001</v>
      </c>
      <c r="P10787" s="161">
        <f t="shared" si="1011"/>
        <v>5.8999999999999999E-3</v>
      </c>
    </row>
    <row r="10788" spans="9:16" x14ac:dyDescent="0.2">
      <c r="I10788" s="158">
        <f t="shared" si="1009"/>
        <v>26</v>
      </c>
      <c r="J10788" s="158" t="str">
        <f t="shared" si="1012"/>
        <v>JPY</v>
      </c>
      <c r="K10788" s="158" t="str">
        <f t="shared" si="1013"/>
        <v>CHF</v>
      </c>
      <c r="L10788" s="158" t="str">
        <f t="shared" si="1010"/>
        <v>JPYCHF45519</v>
      </c>
      <c r="M10788" s="160">
        <f t="shared" si="1014"/>
        <v>45519</v>
      </c>
      <c r="N10788" s="158">
        <v>6.1675095596398178E-3</v>
      </c>
      <c r="O10788" s="158">
        <v>0.95409999999999995</v>
      </c>
      <c r="P10788" s="161">
        <f t="shared" si="1011"/>
        <v>5.8999999999999999E-3</v>
      </c>
    </row>
    <row r="10789" spans="9:16" x14ac:dyDescent="0.2">
      <c r="I10789" s="158">
        <f t="shared" si="1009"/>
        <v>26</v>
      </c>
      <c r="J10789" s="158" t="str">
        <f t="shared" si="1012"/>
        <v>JPY</v>
      </c>
      <c r="K10789" s="158" t="str">
        <f t="shared" si="1013"/>
        <v>CHF</v>
      </c>
      <c r="L10789" s="158" t="str">
        <f t="shared" si="1010"/>
        <v>JPYCHF45520</v>
      </c>
      <c r="M10789" s="160">
        <f t="shared" si="1014"/>
        <v>45520</v>
      </c>
      <c r="N10789" s="158">
        <v>6.145526057030482E-3</v>
      </c>
      <c r="O10789" s="158">
        <v>0.95399999999999996</v>
      </c>
      <c r="P10789" s="161">
        <f t="shared" si="1011"/>
        <v>5.8999999999999999E-3</v>
      </c>
    </row>
    <row r="10790" spans="9:16" x14ac:dyDescent="0.2">
      <c r="I10790" s="158">
        <f t="shared" si="1009"/>
        <v>26</v>
      </c>
      <c r="J10790" s="158" t="str">
        <f t="shared" si="1012"/>
        <v>JPY</v>
      </c>
      <c r="K10790" s="158" t="str">
        <f t="shared" si="1013"/>
        <v>CHF</v>
      </c>
      <c r="L10790" s="158" t="str">
        <f t="shared" si="1010"/>
        <v>JPYCHF45521</v>
      </c>
      <c r="M10790" s="160">
        <f t="shared" si="1014"/>
        <v>45521</v>
      </c>
      <c r="N10790" s="158">
        <v>6.145526057030482E-3</v>
      </c>
      <c r="O10790" s="158">
        <v>0.95399999999999996</v>
      </c>
      <c r="P10790" s="161">
        <f t="shared" si="1011"/>
        <v>5.8999999999999999E-3</v>
      </c>
    </row>
    <row r="10791" spans="9:16" x14ac:dyDescent="0.2">
      <c r="I10791" s="158">
        <f t="shared" si="1009"/>
        <v>26</v>
      </c>
      <c r="J10791" s="158" t="str">
        <f t="shared" si="1012"/>
        <v>JPY</v>
      </c>
      <c r="K10791" s="158" t="str">
        <f t="shared" si="1013"/>
        <v>CHF</v>
      </c>
      <c r="L10791" s="158" t="str">
        <f t="shared" si="1010"/>
        <v>JPYCHF45522</v>
      </c>
      <c r="M10791" s="160">
        <f t="shared" si="1014"/>
        <v>45522</v>
      </c>
      <c r="N10791" s="158">
        <v>6.145526057030482E-3</v>
      </c>
      <c r="O10791" s="158">
        <v>0.95399999999999996</v>
      </c>
      <c r="P10791" s="161">
        <f t="shared" si="1011"/>
        <v>5.8999999999999999E-3</v>
      </c>
    </row>
    <row r="10792" spans="9:16" x14ac:dyDescent="0.2">
      <c r="I10792" s="158">
        <f t="shared" si="1009"/>
        <v>26</v>
      </c>
      <c r="J10792" s="158" t="str">
        <f t="shared" si="1012"/>
        <v>JPY</v>
      </c>
      <c r="K10792" s="158" t="str">
        <f t="shared" si="1013"/>
        <v>CHF</v>
      </c>
      <c r="L10792" s="158" t="str">
        <f t="shared" si="1010"/>
        <v>JPYCHF45523</v>
      </c>
      <c r="M10792" s="160">
        <f t="shared" si="1014"/>
        <v>45523</v>
      </c>
      <c r="N10792" s="158">
        <v>6.2027043791092916E-3</v>
      </c>
      <c r="O10792" s="158">
        <v>0.95430000000000004</v>
      </c>
      <c r="P10792" s="161">
        <f t="shared" si="1011"/>
        <v>5.8999999999999999E-3</v>
      </c>
    </row>
    <row r="10793" spans="9:16" x14ac:dyDescent="0.2">
      <c r="I10793" s="158">
        <f t="shared" si="1009"/>
        <v>26</v>
      </c>
      <c r="J10793" s="158" t="str">
        <f t="shared" si="1012"/>
        <v>JPY</v>
      </c>
      <c r="K10793" s="158" t="str">
        <f t="shared" si="1013"/>
        <v>CHF</v>
      </c>
      <c r="L10793" s="158" t="str">
        <f t="shared" si="1010"/>
        <v>JPYCHF45524</v>
      </c>
      <c r="M10793" s="160">
        <f t="shared" si="1014"/>
        <v>45524</v>
      </c>
      <c r="N10793" s="158">
        <v>6.165988407941793E-3</v>
      </c>
      <c r="O10793" s="158">
        <v>0.95269999999999999</v>
      </c>
      <c r="P10793" s="161">
        <f t="shared" si="1011"/>
        <v>5.8999999999999999E-3</v>
      </c>
    </row>
    <row r="10794" spans="9:16" x14ac:dyDescent="0.2">
      <c r="I10794" s="158">
        <f t="shared" ref="I10794:I10857" si="1015">IF(M10793=$G$2,I10793+1,I10793)</f>
        <v>26</v>
      </c>
      <c r="J10794" s="158" t="str">
        <f t="shared" si="1012"/>
        <v>JPY</v>
      </c>
      <c r="K10794" s="158" t="str">
        <f t="shared" si="1013"/>
        <v>CHF</v>
      </c>
      <c r="L10794" s="158" t="str">
        <f t="shared" si="1010"/>
        <v>JPYCHF45525</v>
      </c>
      <c r="M10794" s="160">
        <f t="shared" si="1014"/>
        <v>45525</v>
      </c>
      <c r="N10794" s="158">
        <v>6.1629483544927898E-3</v>
      </c>
      <c r="O10794" s="158">
        <v>0.95030000000000003</v>
      </c>
      <c r="P10794" s="161">
        <f t="shared" si="1011"/>
        <v>5.8999999999999999E-3</v>
      </c>
    </row>
    <row r="10795" spans="9:16" x14ac:dyDescent="0.2">
      <c r="I10795" s="158">
        <f t="shared" si="1015"/>
        <v>26</v>
      </c>
      <c r="J10795" s="158" t="str">
        <f t="shared" si="1012"/>
        <v>JPY</v>
      </c>
      <c r="K10795" s="158" t="str">
        <f t="shared" si="1013"/>
        <v>CHF</v>
      </c>
      <c r="L10795" s="158" t="str">
        <f t="shared" si="1010"/>
        <v>JPYCHF45526</v>
      </c>
      <c r="M10795" s="160">
        <f t="shared" si="1014"/>
        <v>45526</v>
      </c>
      <c r="N10795" s="158">
        <v>6.1485489424495821E-3</v>
      </c>
      <c r="O10795" s="158">
        <v>0.94899999999999995</v>
      </c>
      <c r="P10795" s="161">
        <f t="shared" si="1011"/>
        <v>5.7999999999999996E-3</v>
      </c>
    </row>
    <row r="10796" spans="9:16" x14ac:dyDescent="0.2">
      <c r="I10796" s="158">
        <f t="shared" si="1015"/>
        <v>26</v>
      </c>
      <c r="J10796" s="158" t="str">
        <f t="shared" si="1012"/>
        <v>JPY</v>
      </c>
      <c r="K10796" s="158" t="str">
        <f t="shared" si="1013"/>
        <v>CHF</v>
      </c>
      <c r="L10796" s="158" t="str">
        <f t="shared" si="1010"/>
        <v>JPYCHF45527</v>
      </c>
      <c r="M10796" s="160">
        <f t="shared" si="1014"/>
        <v>45527</v>
      </c>
      <c r="N10796" s="158">
        <v>6.1587731723840612E-3</v>
      </c>
      <c r="O10796" s="158">
        <v>0.9476</v>
      </c>
      <c r="P10796" s="161">
        <f t="shared" si="1011"/>
        <v>5.7999999999999996E-3</v>
      </c>
    </row>
    <row r="10797" spans="9:16" x14ac:dyDescent="0.2">
      <c r="I10797" s="158">
        <f t="shared" si="1015"/>
        <v>26</v>
      </c>
      <c r="J10797" s="158" t="str">
        <f t="shared" si="1012"/>
        <v>JPY</v>
      </c>
      <c r="K10797" s="158" t="str">
        <f t="shared" si="1013"/>
        <v>CHF</v>
      </c>
      <c r="L10797" s="158" t="str">
        <f t="shared" si="1010"/>
        <v>JPYCHF45528</v>
      </c>
      <c r="M10797" s="160">
        <f t="shared" si="1014"/>
        <v>45528</v>
      </c>
      <c r="N10797" s="158">
        <v>6.1587731723840612E-3</v>
      </c>
      <c r="O10797" s="158">
        <v>0.9476</v>
      </c>
      <c r="P10797" s="161">
        <f t="shared" si="1011"/>
        <v>5.7999999999999996E-3</v>
      </c>
    </row>
    <row r="10798" spans="9:16" x14ac:dyDescent="0.2">
      <c r="I10798" s="158">
        <f t="shared" si="1015"/>
        <v>26</v>
      </c>
      <c r="J10798" s="158" t="str">
        <f t="shared" si="1012"/>
        <v>JPY</v>
      </c>
      <c r="K10798" s="158" t="str">
        <f t="shared" si="1013"/>
        <v>CHF</v>
      </c>
      <c r="L10798" s="158" t="str">
        <f t="shared" si="1010"/>
        <v>JPYCHF45529</v>
      </c>
      <c r="M10798" s="160">
        <f t="shared" si="1014"/>
        <v>45529</v>
      </c>
      <c r="N10798" s="158">
        <v>6.1587731723840612E-3</v>
      </c>
      <c r="O10798" s="158">
        <v>0.9476</v>
      </c>
      <c r="P10798" s="161">
        <f t="shared" si="1011"/>
        <v>5.7999999999999996E-3</v>
      </c>
    </row>
    <row r="10799" spans="9:16" x14ac:dyDescent="0.2">
      <c r="I10799" s="158">
        <f t="shared" si="1015"/>
        <v>26</v>
      </c>
      <c r="J10799" s="158" t="str">
        <f t="shared" si="1012"/>
        <v>JPY</v>
      </c>
      <c r="K10799" s="158" t="str">
        <f t="shared" si="1013"/>
        <v>CHF</v>
      </c>
      <c r="L10799" s="158" t="str">
        <f t="shared" si="1010"/>
        <v>JPYCHF45530</v>
      </c>
      <c r="M10799" s="160">
        <f t="shared" si="1014"/>
        <v>45530</v>
      </c>
      <c r="N10799" s="158">
        <v>6.2134957126879584E-3</v>
      </c>
      <c r="O10799" s="158">
        <v>0.94599999999999995</v>
      </c>
      <c r="P10799" s="161">
        <f t="shared" si="1011"/>
        <v>5.8999999999999999E-3</v>
      </c>
    </row>
    <row r="10800" spans="9:16" x14ac:dyDescent="0.2">
      <c r="I10800" s="158">
        <f t="shared" si="1015"/>
        <v>26</v>
      </c>
      <c r="J10800" s="158" t="str">
        <f t="shared" si="1012"/>
        <v>JPY</v>
      </c>
      <c r="K10800" s="158" t="str">
        <f t="shared" si="1013"/>
        <v>CHF</v>
      </c>
      <c r="L10800" s="158" t="str">
        <f t="shared" si="1010"/>
        <v>JPYCHF45531</v>
      </c>
      <c r="M10800" s="160">
        <f t="shared" si="1014"/>
        <v>45531</v>
      </c>
      <c r="N10800" s="158">
        <v>6.201935003721161E-3</v>
      </c>
      <c r="O10800" s="158">
        <v>0.94399999999999995</v>
      </c>
      <c r="P10800" s="161">
        <f t="shared" si="1011"/>
        <v>5.8999999999999999E-3</v>
      </c>
    </row>
    <row r="10801" spans="9:16" x14ac:dyDescent="0.2">
      <c r="I10801" s="158">
        <f t="shared" si="1015"/>
        <v>26</v>
      </c>
      <c r="J10801" s="158" t="str">
        <f t="shared" si="1012"/>
        <v>JPY</v>
      </c>
      <c r="K10801" s="158" t="str">
        <f t="shared" si="1013"/>
        <v>CHF</v>
      </c>
      <c r="L10801" s="158" t="str">
        <f t="shared" si="1010"/>
        <v>JPYCHF45532</v>
      </c>
      <c r="M10801" s="160">
        <f t="shared" si="1014"/>
        <v>45532</v>
      </c>
      <c r="N10801" s="158">
        <v>6.2278134147100957E-3</v>
      </c>
      <c r="O10801" s="158">
        <v>0.9375</v>
      </c>
      <c r="P10801" s="161">
        <f t="shared" si="1011"/>
        <v>5.7999999999999996E-3</v>
      </c>
    </row>
    <row r="10802" spans="9:16" x14ac:dyDescent="0.2">
      <c r="I10802" s="158">
        <f t="shared" si="1015"/>
        <v>26</v>
      </c>
      <c r="J10802" s="158" t="str">
        <f t="shared" si="1012"/>
        <v>JPY</v>
      </c>
      <c r="K10802" s="158" t="str">
        <f t="shared" si="1013"/>
        <v>CHF</v>
      </c>
      <c r="L10802" s="158" t="str">
        <f t="shared" si="1010"/>
        <v>JPYCHF45533</v>
      </c>
      <c r="M10802" s="160">
        <f t="shared" si="1014"/>
        <v>45533</v>
      </c>
      <c r="N10802" s="158">
        <v>6.2359690695934144E-3</v>
      </c>
      <c r="O10802" s="158">
        <v>0.93640000000000001</v>
      </c>
      <c r="P10802" s="161">
        <f t="shared" si="1011"/>
        <v>5.7999999999999996E-3</v>
      </c>
    </row>
    <row r="10803" spans="9:16" x14ac:dyDescent="0.2">
      <c r="I10803" s="158">
        <f t="shared" si="1015"/>
        <v>26</v>
      </c>
      <c r="J10803" s="158" t="str">
        <f t="shared" si="1012"/>
        <v>JPY</v>
      </c>
      <c r="K10803" s="158" t="str">
        <f t="shared" si="1013"/>
        <v>CHF</v>
      </c>
      <c r="L10803" s="158" t="str">
        <f t="shared" si="1010"/>
        <v>JPYCHF45534</v>
      </c>
      <c r="M10803" s="160">
        <f t="shared" si="1014"/>
        <v>45534</v>
      </c>
      <c r="N10803" s="158">
        <v>6.2038588001737081E-3</v>
      </c>
      <c r="O10803" s="158">
        <v>0.94159999999999999</v>
      </c>
      <c r="P10803" s="161">
        <f t="shared" si="1011"/>
        <v>5.7999999999999996E-3</v>
      </c>
    </row>
    <row r="10804" spans="9:16" x14ac:dyDescent="0.2">
      <c r="I10804" s="158">
        <f t="shared" si="1015"/>
        <v>26</v>
      </c>
      <c r="J10804" s="158" t="str">
        <f t="shared" si="1012"/>
        <v>JPY</v>
      </c>
      <c r="K10804" s="158" t="str">
        <f t="shared" si="1013"/>
        <v>CHF</v>
      </c>
      <c r="L10804" s="158" t="str">
        <f t="shared" si="1010"/>
        <v>JPYCHF45535</v>
      </c>
      <c r="M10804" s="160">
        <f t="shared" si="1014"/>
        <v>45535</v>
      </c>
      <c r="N10804" s="158">
        <v>6.2038588001737081E-3</v>
      </c>
      <c r="O10804" s="158">
        <v>0.94159999999999999</v>
      </c>
      <c r="P10804" s="161">
        <f t="shared" si="1011"/>
        <v>5.7999999999999996E-3</v>
      </c>
    </row>
    <row r="10805" spans="9:16" x14ac:dyDescent="0.2">
      <c r="I10805" s="158">
        <f t="shared" si="1015"/>
        <v>26</v>
      </c>
      <c r="J10805" s="158" t="str">
        <f t="shared" si="1012"/>
        <v>JPY</v>
      </c>
      <c r="K10805" s="158" t="str">
        <f t="shared" si="1013"/>
        <v>CHF</v>
      </c>
      <c r="L10805" s="158" t="str">
        <f t="shared" si="1010"/>
        <v>JPYCHF45536</v>
      </c>
      <c r="M10805" s="160">
        <f t="shared" si="1014"/>
        <v>45536</v>
      </c>
      <c r="N10805" s="158">
        <v>6.2038588001737081E-3</v>
      </c>
      <c r="O10805" s="158">
        <v>0.94159999999999999</v>
      </c>
      <c r="P10805" s="161">
        <f t="shared" si="1011"/>
        <v>5.7999999999999996E-3</v>
      </c>
    </row>
    <row r="10806" spans="9:16" x14ac:dyDescent="0.2">
      <c r="I10806" s="158">
        <f t="shared" si="1015"/>
        <v>26</v>
      </c>
      <c r="J10806" s="158" t="str">
        <f t="shared" si="1012"/>
        <v>JPY</v>
      </c>
      <c r="K10806" s="158" t="str">
        <f t="shared" si="1013"/>
        <v>CHF</v>
      </c>
      <c r="L10806" s="158" t="str">
        <f t="shared" si="1010"/>
        <v>JPYCHF45537</v>
      </c>
      <c r="M10806" s="160">
        <f t="shared" si="1014"/>
        <v>45537</v>
      </c>
      <c r="N10806" s="158">
        <v>6.1515748031496058E-3</v>
      </c>
      <c r="O10806" s="158">
        <v>0.9415</v>
      </c>
      <c r="P10806" s="161">
        <f t="shared" si="1011"/>
        <v>5.7999999999999996E-3</v>
      </c>
    </row>
    <row r="10807" spans="9:16" x14ac:dyDescent="0.2">
      <c r="I10807" s="158">
        <f t="shared" si="1015"/>
        <v>26</v>
      </c>
      <c r="J10807" s="158" t="str">
        <f t="shared" si="1012"/>
        <v>JPY</v>
      </c>
      <c r="K10807" s="158" t="str">
        <f t="shared" si="1013"/>
        <v>CHF</v>
      </c>
      <c r="L10807" s="158" t="str">
        <f t="shared" si="1010"/>
        <v>JPYCHF45538</v>
      </c>
      <c r="M10807" s="160">
        <f t="shared" si="1014"/>
        <v>45538</v>
      </c>
      <c r="N10807" s="158">
        <v>6.2011658191740053E-3</v>
      </c>
      <c r="O10807" s="158">
        <v>0.94089999999999996</v>
      </c>
      <c r="P10807" s="161">
        <f t="shared" si="1011"/>
        <v>5.7999999999999996E-3</v>
      </c>
    </row>
    <row r="10808" spans="9:16" x14ac:dyDescent="0.2">
      <c r="I10808" s="158">
        <f t="shared" si="1015"/>
        <v>26</v>
      </c>
      <c r="J10808" s="158" t="str">
        <f t="shared" si="1012"/>
        <v>JPY</v>
      </c>
      <c r="K10808" s="158" t="str">
        <f t="shared" si="1013"/>
        <v>CHF</v>
      </c>
      <c r="L10808" s="158" t="str">
        <f t="shared" si="1010"/>
        <v>JPYCHF45539</v>
      </c>
      <c r="M10808" s="160">
        <f t="shared" si="1014"/>
        <v>45539</v>
      </c>
      <c r="N10808" s="158">
        <v>6.2398602271309129E-3</v>
      </c>
      <c r="O10808" s="158">
        <v>0.93959999999999999</v>
      </c>
      <c r="P10808" s="161">
        <f t="shared" si="1011"/>
        <v>5.8999999999999999E-3</v>
      </c>
    </row>
    <row r="10809" spans="9:16" x14ac:dyDescent="0.2">
      <c r="I10809" s="158">
        <f t="shared" si="1015"/>
        <v>26</v>
      </c>
      <c r="J10809" s="158" t="str">
        <f t="shared" si="1012"/>
        <v>JPY</v>
      </c>
      <c r="K10809" s="158" t="str">
        <f t="shared" si="1013"/>
        <v>CHF</v>
      </c>
      <c r="L10809" s="158" t="str">
        <f t="shared" si="1010"/>
        <v>JPYCHF45540</v>
      </c>
      <c r="M10809" s="160">
        <f t="shared" si="1014"/>
        <v>45540</v>
      </c>
      <c r="N10809" s="158">
        <v>6.2814070351758797E-3</v>
      </c>
      <c r="O10809" s="158">
        <v>0.93899999999999995</v>
      </c>
      <c r="P10809" s="161">
        <f t="shared" si="1011"/>
        <v>5.8999999999999999E-3</v>
      </c>
    </row>
    <row r="10810" spans="9:16" x14ac:dyDescent="0.2">
      <c r="I10810" s="158">
        <f t="shared" si="1015"/>
        <v>26</v>
      </c>
      <c r="J10810" s="158" t="str">
        <f t="shared" si="1012"/>
        <v>JPY</v>
      </c>
      <c r="K10810" s="158" t="str">
        <f t="shared" si="1013"/>
        <v>CHF</v>
      </c>
      <c r="L10810" s="158" t="str">
        <f t="shared" si="1010"/>
        <v>JPYCHF45541</v>
      </c>
      <c r="M10810" s="160">
        <f t="shared" si="1014"/>
        <v>45541</v>
      </c>
      <c r="N10810" s="158">
        <v>6.2920782734537219E-3</v>
      </c>
      <c r="O10810" s="158">
        <v>0.9365</v>
      </c>
      <c r="P10810" s="161">
        <f t="shared" si="1011"/>
        <v>5.8999999999999999E-3</v>
      </c>
    </row>
    <row r="10811" spans="9:16" x14ac:dyDescent="0.2">
      <c r="I10811" s="158">
        <f t="shared" si="1015"/>
        <v>26</v>
      </c>
      <c r="J10811" s="158" t="str">
        <f t="shared" si="1012"/>
        <v>JPY</v>
      </c>
      <c r="K10811" s="158" t="str">
        <f t="shared" si="1013"/>
        <v>CHF</v>
      </c>
      <c r="L10811" s="158" t="str">
        <f t="shared" si="1010"/>
        <v>JPYCHF45542</v>
      </c>
      <c r="M10811" s="160">
        <f t="shared" si="1014"/>
        <v>45542</v>
      </c>
      <c r="N10811" s="158">
        <v>6.2920782734537219E-3</v>
      </c>
      <c r="O10811" s="158">
        <v>0.9365</v>
      </c>
      <c r="P10811" s="161">
        <f t="shared" si="1011"/>
        <v>5.8999999999999999E-3</v>
      </c>
    </row>
    <row r="10812" spans="9:16" x14ac:dyDescent="0.2">
      <c r="I10812" s="158">
        <f t="shared" si="1015"/>
        <v>26</v>
      </c>
      <c r="J10812" s="158" t="str">
        <f t="shared" si="1012"/>
        <v>JPY</v>
      </c>
      <c r="K10812" s="158" t="str">
        <f t="shared" si="1013"/>
        <v>CHF</v>
      </c>
      <c r="L10812" s="158" t="str">
        <f t="shared" si="1010"/>
        <v>JPYCHF45543</v>
      </c>
      <c r="M10812" s="160">
        <f t="shared" si="1014"/>
        <v>45543</v>
      </c>
      <c r="N10812" s="158">
        <v>6.2920782734537219E-3</v>
      </c>
      <c r="O10812" s="158">
        <v>0.9365</v>
      </c>
      <c r="P10812" s="161">
        <f t="shared" si="1011"/>
        <v>5.8999999999999999E-3</v>
      </c>
    </row>
    <row r="10813" spans="9:16" x14ac:dyDescent="0.2">
      <c r="I10813" s="158">
        <f t="shared" si="1015"/>
        <v>26</v>
      </c>
      <c r="J10813" s="158" t="str">
        <f t="shared" si="1012"/>
        <v>JPY</v>
      </c>
      <c r="K10813" s="158" t="str">
        <f t="shared" si="1013"/>
        <v>CHF</v>
      </c>
      <c r="L10813" s="158" t="str">
        <f t="shared" si="1010"/>
        <v>JPYCHF45544</v>
      </c>
      <c r="M10813" s="160">
        <f t="shared" si="1014"/>
        <v>45544</v>
      </c>
      <c r="N10813" s="158">
        <v>6.3079543304106478E-3</v>
      </c>
      <c r="O10813" s="158">
        <v>0.93759999999999999</v>
      </c>
      <c r="P10813" s="161">
        <f t="shared" si="1011"/>
        <v>5.8999999999999999E-3</v>
      </c>
    </row>
    <row r="10814" spans="9:16" x14ac:dyDescent="0.2">
      <c r="I10814" s="158">
        <f t="shared" si="1015"/>
        <v>26</v>
      </c>
      <c r="J10814" s="158" t="str">
        <f t="shared" si="1012"/>
        <v>JPY</v>
      </c>
      <c r="K10814" s="158" t="str">
        <f t="shared" si="1013"/>
        <v>CHF</v>
      </c>
      <c r="L10814" s="158" t="str">
        <f t="shared" si="1010"/>
        <v>JPYCHF45545</v>
      </c>
      <c r="M10814" s="160">
        <f t="shared" si="1014"/>
        <v>45545</v>
      </c>
      <c r="N10814" s="158">
        <v>6.3367340472720362E-3</v>
      </c>
      <c r="O10814" s="158">
        <v>0.93489999999999995</v>
      </c>
      <c r="P10814" s="161">
        <f t="shared" si="1011"/>
        <v>5.8999999999999999E-3</v>
      </c>
    </row>
    <row r="10815" spans="9:16" x14ac:dyDescent="0.2">
      <c r="I10815" s="158">
        <f t="shared" si="1015"/>
        <v>26</v>
      </c>
      <c r="J10815" s="158" t="str">
        <f t="shared" si="1012"/>
        <v>JPY</v>
      </c>
      <c r="K10815" s="158" t="str">
        <f t="shared" si="1013"/>
        <v>CHF</v>
      </c>
      <c r="L10815" s="158" t="str">
        <f t="shared" si="1010"/>
        <v>JPYCHF45546</v>
      </c>
      <c r="M10815" s="160">
        <f t="shared" si="1014"/>
        <v>45546</v>
      </c>
      <c r="N10815" s="158">
        <v>6.3856960408684551E-3</v>
      </c>
      <c r="O10815" s="158">
        <v>0.93579999999999997</v>
      </c>
      <c r="P10815" s="161">
        <f t="shared" si="1011"/>
        <v>6.0000000000000001E-3</v>
      </c>
    </row>
    <row r="10816" spans="9:16" x14ac:dyDescent="0.2">
      <c r="I10816" s="158">
        <f t="shared" si="1015"/>
        <v>26</v>
      </c>
      <c r="J10816" s="158" t="str">
        <f t="shared" si="1012"/>
        <v>JPY</v>
      </c>
      <c r="K10816" s="158" t="str">
        <f t="shared" si="1013"/>
        <v>CHF</v>
      </c>
      <c r="L10816" s="158" t="str">
        <f t="shared" si="1010"/>
        <v>JPYCHF45547</v>
      </c>
      <c r="M10816" s="160">
        <f t="shared" si="1014"/>
        <v>45547</v>
      </c>
      <c r="N10816" s="158">
        <v>6.3686154629983439E-3</v>
      </c>
      <c r="O10816" s="158">
        <v>0.94140000000000001</v>
      </c>
      <c r="P10816" s="161">
        <f t="shared" si="1011"/>
        <v>6.0000000000000001E-3</v>
      </c>
    </row>
    <row r="10817" spans="9:16" x14ac:dyDescent="0.2">
      <c r="I10817" s="158">
        <f t="shared" si="1015"/>
        <v>26</v>
      </c>
      <c r="J10817" s="158" t="str">
        <f t="shared" si="1012"/>
        <v>JPY</v>
      </c>
      <c r="K10817" s="158" t="str">
        <f t="shared" si="1013"/>
        <v>CHF</v>
      </c>
      <c r="L10817" s="158" t="str">
        <f t="shared" si="1010"/>
        <v>JPYCHF45548</v>
      </c>
      <c r="M10817" s="160">
        <f t="shared" si="1014"/>
        <v>45548</v>
      </c>
      <c r="N10817" s="158">
        <v>6.4032784785810343E-3</v>
      </c>
      <c r="O10817" s="158">
        <v>0.93869999999999998</v>
      </c>
      <c r="P10817" s="161">
        <f t="shared" si="1011"/>
        <v>6.0000000000000001E-3</v>
      </c>
    </row>
    <row r="10818" spans="9:16" x14ac:dyDescent="0.2">
      <c r="I10818" s="158">
        <f t="shared" si="1015"/>
        <v>26</v>
      </c>
      <c r="J10818" s="158" t="str">
        <f t="shared" si="1012"/>
        <v>JPY</v>
      </c>
      <c r="K10818" s="158" t="str">
        <f t="shared" si="1013"/>
        <v>CHF</v>
      </c>
      <c r="L10818" s="158" t="str">
        <f t="shared" si="1010"/>
        <v>JPYCHF45549</v>
      </c>
      <c r="M10818" s="160">
        <f t="shared" si="1014"/>
        <v>45549</v>
      </c>
      <c r="N10818" s="158">
        <v>6.4032784785810343E-3</v>
      </c>
      <c r="O10818" s="158">
        <v>0.93869999999999998</v>
      </c>
      <c r="P10818" s="161">
        <f t="shared" si="1011"/>
        <v>6.0000000000000001E-3</v>
      </c>
    </row>
    <row r="10819" spans="9:16" x14ac:dyDescent="0.2">
      <c r="I10819" s="158">
        <f t="shared" si="1015"/>
        <v>26</v>
      </c>
      <c r="J10819" s="158" t="str">
        <f t="shared" si="1012"/>
        <v>JPY</v>
      </c>
      <c r="K10819" s="158" t="str">
        <f t="shared" si="1013"/>
        <v>CHF</v>
      </c>
      <c r="L10819" s="158" t="str">
        <f t="shared" ref="L10819:L10882" si="1016">J10819&amp;K10819&amp;M10819</f>
        <v>JPYCHF45550</v>
      </c>
      <c r="M10819" s="160">
        <f t="shared" si="1014"/>
        <v>45550</v>
      </c>
      <c r="N10819" s="158">
        <v>6.4032784785810343E-3</v>
      </c>
      <c r="O10819" s="158">
        <v>0.93869999999999998</v>
      </c>
      <c r="P10819" s="161">
        <f t="shared" ref="P10819:P10882" si="1017">ROUND(N10819*O10819,4)</f>
        <v>6.0000000000000001E-3</v>
      </c>
    </row>
    <row r="10820" spans="9:16" x14ac:dyDescent="0.2">
      <c r="I10820" s="158">
        <f t="shared" si="1015"/>
        <v>26</v>
      </c>
      <c r="J10820" s="158" t="str">
        <f t="shared" ref="J10820:J10883" si="1018">VLOOKUP($I10820,$A:$C,2,FALSE)</f>
        <v>JPY</v>
      </c>
      <c r="K10820" s="158" t="str">
        <f t="shared" ref="K10820:K10883" si="1019">VLOOKUP($I10820,$A:$C,3,FALSE)</f>
        <v>CHF</v>
      </c>
      <c r="L10820" s="158" t="str">
        <f t="shared" si="1016"/>
        <v>JPYCHF45551</v>
      </c>
      <c r="M10820" s="160">
        <f t="shared" ref="M10820:M10883" si="1020">IF(I10820=I10819,M10819+1,$G$1)</f>
        <v>45551</v>
      </c>
      <c r="N10820" s="158">
        <v>6.4242579982012075E-3</v>
      </c>
      <c r="O10820" s="158">
        <v>0.93940000000000001</v>
      </c>
      <c r="P10820" s="161">
        <f t="shared" si="1017"/>
        <v>6.0000000000000001E-3</v>
      </c>
    </row>
    <row r="10821" spans="9:16" x14ac:dyDescent="0.2">
      <c r="I10821" s="158">
        <f t="shared" si="1015"/>
        <v>26</v>
      </c>
      <c r="J10821" s="158" t="str">
        <f t="shared" si="1018"/>
        <v>JPY</v>
      </c>
      <c r="K10821" s="158" t="str">
        <f t="shared" si="1019"/>
        <v>CHF</v>
      </c>
      <c r="L10821" s="158" t="str">
        <f t="shared" si="1016"/>
        <v>JPYCHF45552</v>
      </c>
      <c r="M10821" s="160">
        <f t="shared" si="1020"/>
        <v>45552</v>
      </c>
      <c r="N10821" s="158">
        <v>6.381213706847042E-3</v>
      </c>
      <c r="O10821" s="158">
        <v>0.9405</v>
      </c>
      <c r="P10821" s="161">
        <f t="shared" si="1017"/>
        <v>6.0000000000000001E-3</v>
      </c>
    </row>
    <row r="10822" spans="9:16" x14ac:dyDescent="0.2">
      <c r="I10822" s="158">
        <f t="shared" si="1015"/>
        <v>26</v>
      </c>
      <c r="J10822" s="158" t="str">
        <f t="shared" si="1018"/>
        <v>JPY</v>
      </c>
      <c r="K10822" s="158" t="str">
        <f t="shared" si="1019"/>
        <v>CHF</v>
      </c>
      <c r="L10822" s="158" t="str">
        <f t="shared" si="1016"/>
        <v>JPYCHF45553</v>
      </c>
      <c r="M10822" s="160">
        <f t="shared" si="1020"/>
        <v>45553</v>
      </c>
      <c r="N10822" s="158">
        <v>6.3315182980878812E-3</v>
      </c>
      <c r="O10822" s="158">
        <v>0.93879999999999997</v>
      </c>
      <c r="P10822" s="161">
        <f t="shared" si="1017"/>
        <v>5.8999999999999999E-3</v>
      </c>
    </row>
    <row r="10823" spans="9:16" x14ac:dyDescent="0.2">
      <c r="I10823" s="158">
        <f t="shared" si="1015"/>
        <v>26</v>
      </c>
      <c r="J10823" s="158" t="str">
        <f t="shared" si="1018"/>
        <v>JPY</v>
      </c>
      <c r="K10823" s="158" t="str">
        <f t="shared" si="1019"/>
        <v>CHF</v>
      </c>
      <c r="L10823" s="158" t="str">
        <f t="shared" si="1016"/>
        <v>JPYCHF45554</v>
      </c>
      <c r="M10823" s="160">
        <f t="shared" si="1020"/>
        <v>45554</v>
      </c>
      <c r="N10823" s="158">
        <v>6.2684134645521221E-3</v>
      </c>
      <c r="O10823" s="158">
        <v>0.94599999999999995</v>
      </c>
      <c r="P10823" s="161">
        <f t="shared" si="1017"/>
        <v>5.8999999999999999E-3</v>
      </c>
    </row>
    <row r="10824" spans="9:16" x14ac:dyDescent="0.2">
      <c r="I10824" s="158">
        <f t="shared" si="1015"/>
        <v>26</v>
      </c>
      <c r="J10824" s="158" t="str">
        <f t="shared" si="1018"/>
        <v>JPY</v>
      </c>
      <c r="K10824" s="158" t="str">
        <f t="shared" si="1019"/>
        <v>CHF</v>
      </c>
      <c r="L10824" s="158" t="str">
        <f t="shared" si="1016"/>
        <v>JPYCHF45555</v>
      </c>
      <c r="M10824" s="160">
        <f t="shared" si="1020"/>
        <v>45555</v>
      </c>
      <c r="N10824" s="158">
        <v>6.2080953563446728E-3</v>
      </c>
      <c r="O10824" s="158">
        <v>0.9486</v>
      </c>
      <c r="P10824" s="161">
        <f t="shared" si="1017"/>
        <v>5.8999999999999999E-3</v>
      </c>
    </row>
    <row r="10825" spans="9:16" x14ac:dyDescent="0.2">
      <c r="I10825" s="158">
        <f t="shared" si="1015"/>
        <v>26</v>
      </c>
      <c r="J10825" s="158" t="str">
        <f t="shared" si="1018"/>
        <v>JPY</v>
      </c>
      <c r="K10825" s="158" t="str">
        <f t="shared" si="1019"/>
        <v>CHF</v>
      </c>
      <c r="L10825" s="158" t="str">
        <f t="shared" si="1016"/>
        <v>JPYCHF45556</v>
      </c>
      <c r="M10825" s="160">
        <f t="shared" si="1020"/>
        <v>45556</v>
      </c>
      <c r="N10825" s="158">
        <v>6.2080953563446728E-3</v>
      </c>
      <c r="O10825" s="158">
        <v>0.9486</v>
      </c>
      <c r="P10825" s="161">
        <f t="shared" si="1017"/>
        <v>5.8999999999999999E-3</v>
      </c>
    </row>
    <row r="10826" spans="9:16" x14ac:dyDescent="0.2">
      <c r="I10826" s="158">
        <f t="shared" si="1015"/>
        <v>26</v>
      </c>
      <c r="J10826" s="158" t="str">
        <f t="shared" si="1018"/>
        <v>JPY</v>
      </c>
      <c r="K10826" s="158" t="str">
        <f t="shared" si="1019"/>
        <v>CHF</v>
      </c>
      <c r="L10826" s="158" t="str">
        <f t="shared" si="1016"/>
        <v>JPYCHF45557</v>
      </c>
      <c r="M10826" s="160">
        <f t="shared" si="1020"/>
        <v>45557</v>
      </c>
      <c r="N10826" s="158">
        <v>6.2080953563446728E-3</v>
      </c>
      <c r="O10826" s="158">
        <v>0.9486</v>
      </c>
      <c r="P10826" s="161">
        <f t="shared" si="1017"/>
        <v>5.8999999999999999E-3</v>
      </c>
    </row>
    <row r="10827" spans="9:16" x14ac:dyDescent="0.2">
      <c r="I10827" s="158">
        <f t="shared" si="1015"/>
        <v>26</v>
      </c>
      <c r="J10827" s="158" t="str">
        <f t="shared" si="1018"/>
        <v>JPY</v>
      </c>
      <c r="K10827" s="158" t="str">
        <f t="shared" si="1019"/>
        <v>CHF</v>
      </c>
      <c r="L10827" s="158" t="str">
        <f t="shared" si="1016"/>
        <v>JPYCHF45558</v>
      </c>
      <c r="M10827" s="160">
        <f t="shared" si="1020"/>
        <v>45558</v>
      </c>
      <c r="N10827" s="158">
        <v>6.2664494297531015E-3</v>
      </c>
      <c r="O10827" s="158">
        <v>0.94479999999999997</v>
      </c>
      <c r="P10827" s="161">
        <f t="shared" si="1017"/>
        <v>5.8999999999999999E-3</v>
      </c>
    </row>
    <row r="10828" spans="9:16" x14ac:dyDescent="0.2">
      <c r="I10828" s="158">
        <f t="shared" si="1015"/>
        <v>26</v>
      </c>
      <c r="J10828" s="158" t="str">
        <f t="shared" si="1018"/>
        <v>JPY</v>
      </c>
      <c r="K10828" s="158" t="str">
        <f t="shared" si="1019"/>
        <v>CHF</v>
      </c>
      <c r="L10828" s="158" t="str">
        <f t="shared" si="1016"/>
        <v>JPYCHF45559</v>
      </c>
      <c r="M10828" s="160">
        <f t="shared" si="1020"/>
        <v>45559</v>
      </c>
      <c r="N10828" s="158">
        <v>6.2445360309728989E-3</v>
      </c>
      <c r="O10828" s="158">
        <v>0.94389999999999996</v>
      </c>
      <c r="P10828" s="161">
        <f t="shared" si="1017"/>
        <v>5.8999999999999999E-3</v>
      </c>
    </row>
    <row r="10829" spans="9:16" x14ac:dyDescent="0.2">
      <c r="I10829" s="158">
        <f t="shared" si="1015"/>
        <v>26</v>
      </c>
      <c r="J10829" s="158" t="str">
        <f t="shared" si="1018"/>
        <v>JPY</v>
      </c>
      <c r="K10829" s="158" t="str">
        <f t="shared" si="1019"/>
        <v>CHF</v>
      </c>
      <c r="L10829" s="158" t="str">
        <f t="shared" si="1016"/>
        <v>JPYCHF45560</v>
      </c>
      <c r="M10829" s="160">
        <f t="shared" si="1020"/>
        <v>45560</v>
      </c>
      <c r="N10829" s="158">
        <v>6.1923338906433832E-3</v>
      </c>
      <c r="O10829" s="158">
        <v>0.94950000000000001</v>
      </c>
      <c r="P10829" s="161">
        <f t="shared" si="1017"/>
        <v>5.8999999999999999E-3</v>
      </c>
    </row>
    <row r="10830" spans="9:16" x14ac:dyDescent="0.2">
      <c r="I10830" s="158">
        <f t="shared" si="1015"/>
        <v>26</v>
      </c>
      <c r="J10830" s="158" t="str">
        <f t="shared" si="1018"/>
        <v>JPY</v>
      </c>
      <c r="K10830" s="158" t="str">
        <f t="shared" si="1019"/>
        <v>CHF</v>
      </c>
      <c r="L10830" s="158" t="str">
        <f t="shared" si="1016"/>
        <v>JPYCHF45561</v>
      </c>
      <c r="M10830" s="160">
        <f t="shared" si="1020"/>
        <v>45561</v>
      </c>
      <c r="N10830" s="158">
        <v>6.2196790645602682E-3</v>
      </c>
      <c r="O10830" s="158">
        <v>0.94520000000000004</v>
      </c>
      <c r="P10830" s="161">
        <f t="shared" si="1017"/>
        <v>5.8999999999999999E-3</v>
      </c>
    </row>
    <row r="10831" spans="9:16" x14ac:dyDescent="0.2">
      <c r="I10831" s="158">
        <f t="shared" si="1015"/>
        <v>26</v>
      </c>
      <c r="J10831" s="158" t="str">
        <f t="shared" si="1018"/>
        <v>JPY</v>
      </c>
      <c r="K10831" s="158" t="str">
        <f t="shared" si="1019"/>
        <v>CHF</v>
      </c>
      <c r="L10831" s="158" t="str">
        <f t="shared" si="1016"/>
        <v>JPYCHF45562</v>
      </c>
      <c r="M10831" s="160">
        <f t="shared" si="1020"/>
        <v>45562</v>
      </c>
      <c r="N10831" s="158">
        <v>6.264486625321055E-3</v>
      </c>
      <c r="O10831" s="158">
        <v>0.94199999999999995</v>
      </c>
      <c r="P10831" s="161">
        <f t="shared" si="1017"/>
        <v>5.8999999999999999E-3</v>
      </c>
    </row>
    <row r="10832" spans="9:16" x14ac:dyDescent="0.2">
      <c r="I10832" s="158">
        <f t="shared" si="1015"/>
        <v>26</v>
      </c>
      <c r="J10832" s="158" t="str">
        <f t="shared" si="1018"/>
        <v>JPY</v>
      </c>
      <c r="K10832" s="158" t="str">
        <f t="shared" si="1019"/>
        <v>CHF</v>
      </c>
      <c r="L10832" s="158" t="str">
        <f t="shared" si="1016"/>
        <v>JPYCHF45563</v>
      </c>
      <c r="M10832" s="160">
        <f t="shared" si="1020"/>
        <v>45563</v>
      </c>
      <c r="N10832" s="158">
        <v>6.264486625321055E-3</v>
      </c>
      <c r="O10832" s="158">
        <v>0.94199999999999995</v>
      </c>
      <c r="P10832" s="161">
        <f t="shared" si="1017"/>
        <v>5.8999999999999999E-3</v>
      </c>
    </row>
    <row r="10833" spans="9:16" x14ac:dyDescent="0.2">
      <c r="I10833" s="158">
        <f t="shared" si="1015"/>
        <v>26</v>
      </c>
      <c r="J10833" s="158" t="str">
        <f t="shared" si="1018"/>
        <v>JPY</v>
      </c>
      <c r="K10833" s="158" t="str">
        <f t="shared" si="1019"/>
        <v>CHF</v>
      </c>
      <c r="L10833" s="158" t="str">
        <f t="shared" si="1016"/>
        <v>JPYCHF45564</v>
      </c>
      <c r="M10833" s="160">
        <f t="shared" si="1020"/>
        <v>45564</v>
      </c>
      <c r="N10833" s="158">
        <v>6.264486625321055E-3</v>
      </c>
      <c r="O10833" s="158">
        <v>0.94199999999999995</v>
      </c>
      <c r="P10833" s="161">
        <f t="shared" si="1017"/>
        <v>5.8999999999999999E-3</v>
      </c>
    </row>
    <row r="10834" spans="9:16" x14ac:dyDescent="0.2">
      <c r="I10834" s="158">
        <f t="shared" si="1015"/>
        <v>26</v>
      </c>
      <c r="J10834" s="158" t="str">
        <f t="shared" si="1018"/>
        <v>JPY</v>
      </c>
      <c r="K10834" s="158" t="str">
        <f t="shared" si="1019"/>
        <v>CHF</v>
      </c>
      <c r="L10834" s="158" t="str">
        <f t="shared" si="1016"/>
        <v>JPYCHF45565</v>
      </c>
      <c r="M10834" s="160">
        <f t="shared" si="1020"/>
        <v>45565</v>
      </c>
      <c r="N10834" s="158">
        <v>6.2570391690651983E-3</v>
      </c>
      <c r="O10834" s="158">
        <v>0.94389999999999996</v>
      </c>
      <c r="P10834" s="161">
        <f t="shared" si="1017"/>
        <v>5.8999999999999999E-3</v>
      </c>
    </row>
    <row r="10835" spans="9:16" x14ac:dyDescent="0.2">
      <c r="I10835" s="158">
        <f t="shared" si="1015"/>
        <v>26</v>
      </c>
      <c r="J10835" s="158" t="str">
        <f t="shared" si="1018"/>
        <v>JPY</v>
      </c>
      <c r="K10835" s="158" t="str">
        <f t="shared" si="1019"/>
        <v>CHF</v>
      </c>
      <c r="L10835" s="158" t="str">
        <f t="shared" si="1016"/>
        <v>JPYCHF45566</v>
      </c>
      <c r="M10835" s="160">
        <f t="shared" si="1020"/>
        <v>45566</v>
      </c>
      <c r="N10835" s="158">
        <v>6.2747066574637637E-3</v>
      </c>
      <c r="O10835" s="158">
        <v>0.93940000000000001</v>
      </c>
      <c r="P10835" s="161">
        <f t="shared" si="1017"/>
        <v>5.8999999999999999E-3</v>
      </c>
    </row>
    <row r="10836" spans="9:16" x14ac:dyDescent="0.2">
      <c r="I10836" s="158">
        <f t="shared" si="1015"/>
        <v>26</v>
      </c>
      <c r="J10836" s="158" t="str">
        <f t="shared" si="1018"/>
        <v>JPY</v>
      </c>
      <c r="K10836" s="158" t="str">
        <f t="shared" si="1019"/>
        <v>CHF</v>
      </c>
      <c r="L10836" s="158" t="str">
        <f t="shared" si="1016"/>
        <v>JPYCHF45567</v>
      </c>
      <c r="M10836" s="160">
        <f t="shared" si="1020"/>
        <v>45567</v>
      </c>
      <c r="N10836" s="158">
        <v>6.2398602271309129E-3</v>
      </c>
      <c r="O10836" s="158">
        <v>0.93879999999999997</v>
      </c>
      <c r="P10836" s="161">
        <f t="shared" si="1017"/>
        <v>5.8999999999999999E-3</v>
      </c>
    </row>
    <row r="10837" spans="9:16" x14ac:dyDescent="0.2">
      <c r="I10837" s="158">
        <f t="shared" si="1015"/>
        <v>26</v>
      </c>
      <c r="J10837" s="158" t="str">
        <f t="shared" si="1018"/>
        <v>JPY</v>
      </c>
      <c r="K10837" s="158" t="str">
        <f t="shared" si="1019"/>
        <v>CHF</v>
      </c>
      <c r="L10837" s="158" t="str">
        <f t="shared" si="1016"/>
        <v>JPYCHF45568</v>
      </c>
      <c r="M10837" s="160">
        <f t="shared" si="1020"/>
        <v>45568</v>
      </c>
      <c r="N10837" s="158">
        <v>6.173601679219657E-3</v>
      </c>
      <c r="O10837" s="158">
        <v>0.93869999999999998</v>
      </c>
      <c r="P10837" s="161">
        <f t="shared" si="1017"/>
        <v>5.7999999999999996E-3</v>
      </c>
    </row>
    <row r="10838" spans="9:16" x14ac:dyDescent="0.2">
      <c r="I10838" s="158">
        <f t="shared" si="1015"/>
        <v>26</v>
      </c>
      <c r="J10838" s="158" t="str">
        <f t="shared" si="1018"/>
        <v>JPY</v>
      </c>
      <c r="K10838" s="158" t="str">
        <f t="shared" si="1019"/>
        <v>CHF</v>
      </c>
      <c r="L10838" s="158" t="str">
        <f t="shared" si="1016"/>
        <v>JPYCHF45569</v>
      </c>
      <c r="M10838" s="160">
        <f t="shared" si="1020"/>
        <v>45569</v>
      </c>
      <c r="N10838" s="158">
        <v>6.184674376894057E-3</v>
      </c>
      <c r="O10838" s="158">
        <v>0.93940000000000001</v>
      </c>
      <c r="P10838" s="161">
        <f t="shared" si="1017"/>
        <v>5.7999999999999996E-3</v>
      </c>
    </row>
    <row r="10839" spans="9:16" x14ac:dyDescent="0.2">
      <c r="I10839" s="158">
        <f t="shared" si="1015"/>
        <v>26</v>
      </c>
      <c r="J10839" s="158" t="str">
        <f t="shared" si="1018"/>
        <v>JPY</v>
      </c>
      <c r="K10839" s="158" t="str">
        <f t="shared" si="1019"/>
        <v>CHF</v>
      </c>
      <c r="L10839" s="158" t="str">
        <f t="shared" si="1016"/>
        <v>JPYCHF45570</v>
      </c>
      <c r="M10839" s="160">
        <f t="shared" si="1020"/>
        <v>45570</v>
      </c>
      <c r="N10839" s="158">
        <v>6.184674376894057E-3</v>
      </c>
      <c r="O10839" s="158">
        <v>0.93940000000000001</v>
      </c>
      <c r="P10839" s="161">
        <f t="shared" si="1017"/>
        <v>5.7999999999999996E-3</v>
      </c>
    </row>
    <row r="10840" spans="9:16" x14ac:dyDescent="0.2">
      <c r="I10840" s="158">
        <f t="shared" si="1015"/>
        <v>26</v>
      </c>
      <c r="J10840" s="158" t="str">
        <f t="shared" si="1018"/>
        <v>JPY</v>
      </c>
      <c r="K10840" s="158" t="str">
        <f t="shared" si="1019"/>
        <v>CHF</v>
      </c>
      <c r="L10840" s="158" t="str">
        <f t="shared" si="1016"/>
        <v>JPYCHF45571</v>
      </c>
      <c r="M10840" s="160">
        <f t="shared" si="1020"/>
        <v>45571</v>
      </c>
      <c r="N10840" s="158">
        <v>6.184674376894057E-3</v>
      </c>
      <c r="O10840" s="158">
        <v>0.93940000000000001</v>
      </c>
      <c r="P10840" s="161">
        <f t="shared" si="1017"/>
        <v>5.7999999999999996E-3</v>
      </c>
    </row>
    <row r="10841" spans="9:16" x14ac:dyDescent="0.2">
      <c r="I10841" s="158">
        <f t="shared" si="1015"/>
        <v>26</v>
      </c>
      <c r="J10841" s="158" t="str">
        <f t="shared" si="1018"/>
        <v>JPY</v>
      </c>
      <c r="K10841" s="158" t="str">
        <f t="shared" si="1019"/>
        <v>CHF</v>
      </c>
      <c r="L10841" s="158" t="str">
        <f t="shared" si="1016"/>
        <v>JPYCHF45572</v>
      </c>
      <c r="M10841" s="160">
        <f t="shared" si="1020"/>
        <v>45572</v>
      </c>
      <c r="N10841" s="158">
        <v>6.1489270122363649E-3</v>
      </c>
      <c r="O10841" s="158">
        <v>0.93879999999999997</v>
      </c>
      <c r="P10841" s="161">
        <f t="shared" si="1017"/>
        <v>5.7999999999999996E-3</v>
      </c>
    </row>
    <row r="10842" spans="9:16" x14ac:dyDescent="0.2">
      <c r="I10842" s="158">
        <f t="shared" si="1015"/>
        <v>26</v>
      </c>
      <c r="J10842" s="158" t="str">
        <f t="shared" si="1018"/>
        <v>JPY</v>
      </c>
      <c r="K10842" s="158" t="str">
        <f t="shared" si="1019"/>
        <v>CHF</v>
      </c>
      <c r="L10842" s="158" t="str">
        <f t="shared" si="1016"/>
        <v>JPYCHF45573</v>
      </c>
      <c r="M10842" s="160">
        <f t="shared" si="1020"/>
        <v>45573</v>
      </c>
      <c r="N10842" s="158">
        <v>6.1542248753769461E-3</v>
      </c>
      <c r="O10842" s="158">
        <v>0.94099999999999995</v>
      </c>
      <c r="P10842" s="161">
        <f t="shared" si="1017"/>
        <v>5.7999999999999996E-3</v>
      </c>
    </row>
    <row r="10843" spans="9:16" x14ac:dyDescent="0.2">
      <c r="I10843" s="158">
        <f t="shared" si="1015"/>
        <v>26</v>
      </c>
      <c r="J10843" s="158" t="str">
        <f t="shared" si="1018"/>
        <v>JPY</v>
      </c>
      <c r="K10843" s="158" t="str">
        <f t="shared" si="1019"/>
        <v>CHF</v>
      </c>
      <c r="L10843" s="158" t="str">
        <f t="shared" si="1016"/>
        <v>JPYCHF45574</v>
      </c>
      <c r="M10843" s="160">
        <f t="shared" si="1020"/>
        <v>45574</v>
      </c>
      <c r="N10843" s="158">
        <v>6.1360986684665889E-3</v>
      </c>
      <c r="O10843" s="158">
        <v>0.93969999999999998</v>
      </c>
      <c r="P10843" s="161">
        <f t="shared" si="1017"/>
        <v>5.7999999999999996E-3</v>
      </c>
    </row>
    <row r="10844" spans="9:16" x14ac:dyDescent="0.2">
      <c r="I10844" s="158">
        <f t="shared" si="1015"/>
        <v>26</v>
      </c>
      <c r="J10844" s="158" t="str">
        <f t="shared" si="1018"/>
        <v>JPY</v>
      </c>
      <c r="K10844" s="158" t="str">
        <f t="shared" si="1019"/>
        <v>CHF</v>
      </c>
      <c r="L10844" s="158" t="str">
        <f t="shared" si="1016"/>
        <v>JPYCHF45575</v>
      </c>
      <c r="M10844" s="160">
        <f t="shared" si="1020"/>
        <v>45575</v>
      </c>
      <c r="N10844" s="158">
        <v>6.1406202026404672E-3</v>
      </c>
      <c r="O10844" s="158">
        <v>0.93930000000000002</v>
      </c>
      <c r="P10844" s="161">
        <f t="shared" si="1017"/>
        <v>5.7999999999999996E-3</v>
      </c>
    </row>
    <row r="10845" spans="9:16" x14ac:dyDescent="0.2">
      <c r="I10845" s="158">
        <f t="shared" si="1015"/>
        <v>26</v>
      </c>
      <c r="J10845" s="158" t="str">
        <f t="shared" si="1018"/>
        <v>JPY</v>
      </c>
      <c r="K10845" s="158" t="str">
        <f t="shared" si="1019"/>
        <v>CHF</v>
      </c>
      <c r="L10845" s="158" t="str">
        <f t="shared" si="1016"/>
        <v>JPYCHF45576</v>
      </c>
      <c r="M10845" s="160">
        <f t="shared" si="1020"/>
        <v>45576</v>
      </c>
      <c r="N10845" s="158">
        <v>6.1372284276420769E-3</v>
      </c>
      <c r="O10845" s="158">
        <v>0.93779999999999997</v>
      </c>
      <c r="P10845" s="161">
        <f t="shared" si="1017"/>
        <v>5.7999999999999996E-3</v>
      </c>
    </row>
    <row r="10846" spans="9:16" x14ac:dyDescent="0.2">
      <c r="I10846" s="158">
        <f t="shared" si="1015"/>
        <v>26</v>
      </c>
      <c r="J10846" s="158" t="str">
        <f t="shared" si="1018"/>
        <v>JPY</v>
      </c>
      <c r="K10846" s="158" t="str">
        <f t="shared" si="1019"/>
        <v>CHF</v>
      </c>
      <c r="L10846" s="158" t="str">
        <f t="shared" si="1016"/>
        <v>JPYCHF45577</v>
      </c>
      <c r="M10846" s="160">
        <f t="shared" si="1020"/>
        <v>45577</v>
      </c>
      <c r="N10846" s="158">
        <v>6.1372284276420769E-3</v>
      </c>
      <c r="O10846" s="158">
        <v>0.93779999999999997</v>
      </c>
      <c r="P10846" s="161">
        <f t="shared" si="1017"/>
        <v>5.7999999999999996E-3</v>
      </c>
    </row>
    <row r="10847" spans="9:16" x14ac:dyDescent="0.2">
      <c r="I10847" s="158">
        <f t="shared" si="1015"/>
        <v>26</v>
      </c>
      <c r="J10847" s="158" t="str">
        <f t="shared" si="1018"/>
        <v>JPY</v>
      </c>
      <c r="K10847" s="158" t="str">
        <f t="shared" si="1019"/>
        <v>CHF</v>
      </c>
      <c r="L10847" s="158" t="str">
        <f t="shared" si="1016"/>
        <v>JPYCHF45578</v>
      </c>
      <c r="M10847" s="160">
        <f t="shared" si="1020"/>
        <v>45578</v>
      </c>
      <c r="N10847" s="158">
        <v>6.1372284276420769E-3</v>
      </c>
      <c r="O10847" s="158">
        <v>0.93779999999999997</v>
      </c>
      <c r="P10847" s="161">
        <f t="shared" si="1017"/>
        <v>5.7999999999999996E-3</v>
      </c>
    </row>
    <row r="10848" spans="9:16" x14ac:dyDescent="0.2">
      <c r="I10848" s="158">
        <f t="shared" si="1015"/>
        <v>26</v>
      </c>
      <c r="J10848" s="158" t="str">
        <f t="shared" si="1018"/>
        <v>JPY</v>
      </c>
      <c r="K10848" s="158" t="str">
        <f t="shared" si="1019"/>
        <v>CHF</v>
      </c>
      <c r="L10848" s="158" t="str">
        <f t="shared" si="1016"/>
        <v>JPYCHF45579</v>
      </c>
      <c r="M10848" s="160">
        <f t="shared" si="1020"/>
        <v>45579</v>
      </c>
      <c r="N10848" s="158">
        <v>6.1203256013219907E-3</v>
      </c>
      <c r="O10848" s="158">
        <v>0.94089999999999996</v>
      </c>
      <c r="P10848" s="161">
        <f t="shared" si="1017"/>
        <v>5.7999999999999996E-3</v>
      </c>
    </row>
    <row r="10849" spans="9:16" x14ac:dyDescent="0.2">
      <c r="I10849" s="158">
        <f t="shared" si="1015"/>
        <v>26</v>
      </c>
      <c r="J10849" s="158" t="str">
        <f t="shared" si="1018"/>
        <v>JPY</v>
      </c>
      <c r="K10849" s="158" t="str">
        <f t="shared" si="1019"/>
        <v>CHF</v>
      </c>
      <c r="L10849" s="158" t="str">
        <f t="shared" si="1016"/>
        <v>JPYCHF45580</v>
      </c>
      <c r="M10849" s="160">
        <f t="shared" si="1020"/>
        <v>45580</v>
      </c>
      <c r="N10849" s="158">
        <v>6.1406202026404672E-3</v>
      </c>
      <c r="O10849" s="158">
        <v>0.94010000000000005</v>
      </c>
      <c r="P10849" s="161">
        <f t="shared" si="1017"/>
        <v>5.7999999999999996E-3</v>
      </c>
    </row>
    <row r="10850" spans="9:16" x14ac:dyDescent="0.2">
      <c r="I10850" s="158">
        <f t="shared" si="1015"/>
        <v>26</v>
      </c>
      <c r="J10850" s="158" t="str">
        <f t="shared" si="1018"/>
        <v>JPY</v>
      </c>
      <c r="K10850" s="158" t="str">
        <f t="shared" si="1019"/>
        <v>CHF</v>
      </c>
      <c r="L10850" s="158" t="str">
        <f t="shared" si="1016"/>
        <v>JPYCHF45581</v>
      </c>
      <c r="M10850" s="160">
        <f t="shared" si="1020"/>
        <v>45581</v>
      </c>
      <c r="N10850" s="158">
        <v>6.1511964077012983E-3</v>
      </c>
      <c r="O10850" s="158">
        <v>0.93969999999999998</v>
      </c>
      <c r="P10850" s="161">
        <f t="shared" si="1017"/>
        <v>5.7999999999999996E-3</v>
      </c>
    </row>
    <row r="10851" spans="9:16" x14ac:dyDescent="0.2">
      <c r="I10851" s="158">
        <f t="shared" si="1015"/>
        <v>26</v>
      </c>
      <c r="J10851" s="158" t="str">
        <f t="shared" si="1018"/>
        <v>JPY</v>
      </c>
      <c r="K10851" s="158" t="str">
        <f t="shared" si="1019"/>
        <v>CHF</v>
      </c>
      <c r="L10851" s="158" t="str">
        <f t="shared" si="1016"/>
        <v>JPYCHF45582</v>
      </c>
      <c r="M10851" s="160">
        <f t="shared" si="1020"/>
        <v>45582</v>
      </c>
      <c r="N10851" s="158">
        <v>6.1538461538461538E-3</v>
      </c>
      <c r="O10851" s="158">
        <v>0.93799999999999994</v>
      </c>
      <c r="P10851" s="161">
        <f t="shared" si="1017"/>
        <v>5.7999999999999996E-3</v>
      </c>
    </row>
    <row r="10852" spans="9:16" x14ac:dyDescent="0.2">
      <c r="I10852" s="158">
        <f t="shared" si="1015"/>
        <v>26</v>
      </c>
      <c r="J10852" s="158" t="str">
        <f t="shared" si="1018"/>
        <v>JPY</v>
      </c>
      <c r="K10852" s="158" t="str">
        <f t="shared" si="1019"/>
        <v>CHF</v>
      </c>
      <c r="L10852" s="158" t="str">
        <f t="shared" si="1016"/>
        <v>JPYCHF45583</v>
      </c>
      <c r="M10852" s="160">
        <f t="shared" si="1020"/>
        <v>45583</v>
      </c>
      <c r="N10852" s="158">
        <v>6.1443932411674347E-3</v>
      </c>
      <c r="O10852" s="158">
        <v>0.94010000000000005</v>
      </c>
      <c r="P10852" s="161">
        <f t="shared" si="1017"/>
        <v>5.7999999999999996E-3</v>
      </c>
    </row>
    <row r="10853" spans="9:16" x14ac:dyDescent="0.2">
      <c r="I10853" s="158">
        <f t="shared" si="1015"/>
        <v>26</v>
      </c>
      <c r="J10853" s="158" t="str">
        <f t="shared" si="1018"/>
        <v>JPY</v>
      </c>
      <c r="K10853" s="158" t="str">
        <f t="shared" si="1019"/>
        <v>CHF</v>
      </c>
      <c r="L10853" s="158" t="str">
        <f t="shared" si="1016"/>
        <v>JPYCHF45584</v>
      </c>
      <c r="M10853" s="160">
        <f t="shared" si="1020"/>
        <v>45584</v>
      </c>
      <c r="N10853" s="158">
        <v>6.1443932411674347E-3</v>
      </c>
      <c r="O10853" s="158">
        <v>0.94010000000000005</v>
      </c>
      <c r="P10853" s="161">
        <f t="shared" si="1017"/>
        <v>5.7999999999999996E-3</v>
      </c>
    </row>
    <row r="10854" spans="9:16" x14ac:dyDescent="0.2">
      <c r="I10854" s="158">
        <f t="shared" si="1015"/>
        <v>26</v>
      </c>
      <c r="J10854" s="158" t="str">
        <f t="shared" si="1018"/>
        <v>JPY</v>
      </c>
      <c r="K10854" s="158" t="str">
        <f t="shared" si="1019"/>
        <v>CHF</v>
      </c>
      <c r="L10854" s="158" t="str">
        <f t="shared" si="1016"/>
        <v>JPYCHF45585</v>
      </c>
      <c r="M10854" s="160">
        <f t="shared" si="1020"/>
        <v>45585</v>
      </c>
      <c r="N10854" s="158">
        <v>6.1443932411674347E-3</v>
      </c>
      <c r="O10854" s="158">
        <v>0.94010000000000005</v>
      </c>
      <c r="P10854" s="161">
        <f t="shared" si="1017"/>
        <v>5.7999999999999996E-3</v>
      </c>
    </row>
    <row r="10855" spans="9:16" x14ac:dyDescent="0.2">
      <c r="I10855" s="158">
        <f t="shared" si="1015"/>
        <v>26</v>
      </c>
      <c r="J10855" s="158" t="str">
        <f t="shared" si="1018"/>
        <v>JPY</v>
      </c>
      <c r="K10855" s="158" t="str">
        <f t="shared" si="1019"/>
        <v>CHF</v>
      </c>
      <c r="L10855" s="158" t="str">
        <f t="shared" si="1016"/>
        <v>JPYCHF45586</v>
      </c>
      <c r="M10855" s="160">
        <f t="shared" si="1020"/>
        <v>45586</v>
      </c>
      <c r="N10855" s="158">
        <v>6.1428834695005843E-3</v>
      </c>
      <c r="O10855" s="158">
        <v>0.93799999999999994</v>
      </c>
      <c r="P10855" s="161">
        <f t="shared" si="1017"/>
        <v>5.7999999999999996E-3</v>
      </c>
    </row>
    <row r="10856" spans="9:16" x14ac:dyDescent="0.2">
      <c r="I10856" s="158">
        <f t="shared" si="1015"/>
        <v>26</v>
      </c>
      <c r="J10856" s="158" t="str">
        <f t="shared" si="1018"/>
        <v>JPY</v>
      </c>
      <c r="K10856" s="158" t="str">
        <f t="shared" si="1019"/>
        <v>CHF</v>
      </c>
      <c r="L10856" s="158" t="str">
        <f t="shared" si="1016"/>
        <v>JPYCHF45587</v>
      </c>
      <c r="M10856" s="160">
        <f t="shared" si="1020"/>
        <v>45587</v>
      </c>
      <c r="N10856" s="158">
        <v>6.1267001592942042E-3</v>
      </c>
      <c r="O10856" s="158">
        <v>0.9365</v>
      </c>
      <c r="P10856" s="161">
        <f t="shared" si="1017"/>
        <v>5.7000000000000002E-3</v>
      </c>
    </row>
    <row r="10857" spans="9:16" x14ac:dyDescent="0.2">
      <c r="I10857" s="158">
        <f t="shared" si="1015"/>
        <v>26</v>
      </c>
      <c r="J10857" s="158" t="str">
        <f t="shared" si="1018"/>
        <v>JPY</v>
      </c>
      <c r="K10857" s="158" t="str">
        <f t="shared" si="1019"/>
        <v>CHF</v>
      </c>
      <c r="L10857" s="158" t="str">
        <f t="shared" si="1016"/>
        <v>JPYCHF45588</v>
      </c>
      <c r="M10857" s="160">
        <f t="shared" si="1020"/>
        <v>45588</v>
      </c>
      <c r="N10857" s="158">
        <v>6.0731203692457186E-3</v>
      </c>
      <c r="O10857" s="158">
        <v>0.93400000000000005</v>
      </c>
      <c r="P10857" s="161">
        <f t="shared" si="1017"/>
        <v>5.7000000000000002E-3</v>
      </c>
    </row>
    <row r="10858" spans="9:16" x14ac:dyDescent="0.2">
      <c r="I10858" s="158">
        <f t="shared" ref="I10858:I10921" si="1021">IF(M10857=$G$2,I10857+1,I10857)</f>
        <v>26</v>
      </c>
      <c r="J10858" s="158" t="str">
        <f t="shared" si="1018"/>
        <v>JPY</v>
      </c>
      <c r="K10858" s="158" t="str">
        <f t="shared" si="1019"/>
        <v>CHF</v>
      </c>
      <c r="L10858" s="158" t="str">
        <f t="shared" si="1016"/>
        <v>JPYCHF45589</v>
      </c>
      <c r="M10858" s="160">
        <f t="shared" si="1020"/>
        <v>45589</v>
      </c>
      <c r="N10858" s="158">
        <v>6.0931026078479156E-3</v>
      </c>
      <c r="O10858" s="158">
        <v>0.93489999999999995</v>
      </c>
      <c r="P10858" s="161">
        <f t="shared" si="1017"/>
        <v>5.7000000000000002E-3</v>
      </c>
    </row>
    <row r="10859" spans="9:16" x14ac:dyDescent="0.2">
      <c r="I10859" s="158">
        <f t="shared" si="1021"/>
        <v>26</v>
      </c>
      <c r="J10859" s="158" t="str">
        <f t="shared" si="1018"/>
        <v>JPY</v>
      </c>
      <c r="K10859" s="158" t="str">
        <f t="shared" si="1019"/>
        <v>CHF</v>
      </c>
      <c r="L10859" s="158" t="str">
        <f t="shared" si="1016"/>
        <v>JPYCHF45590</v>
      </c>
      <c r="M10859" s="160">
        <f t="shared" si="1020"/>
        <v>45590</v>
      </c>
      <c r="N10859" s="158">
        <v>6.0808756460930379E-3</v>
      </c>
      <c r="O10859" s="158">
        <v>0.93820000000000003</v>
      </c>
      <c r="P10859" s="161">
        <f t="shared" si="1017"/>
        <v>5.7000000000000002E-3</v>
      </c>
    </row>
    <row r="10860" spans="9:16" x14ac:dyDescent="0.2">
      <c r="I10860" s="158">
        <f t="shared" si="1021"/>
        <v>26</v>
      </c>
      <c r="J10860" s="158" t="str">
        <f t="shared" si="1018"/>
        <v>JPY</v>
      </c>
      <c r="K10860" s="158" t="str">
        <f t="shared" si="1019"/>
        <v>CHF</v>
      </c>
      <c r="L10860" s="158" t="str">
        <f t="shared" si="1016"/>
        <v>JPYCHF45591</v>
      </c>
      <c r="M10860" s="160">
        <f t="shared" si="1020"/>
        <v>45591</v>
      </c>
      <c r="N10860" s="158">
        <v>6.0808756460930379E-3</v>
      </c>
      <c r="O10860" s="158">
        <v>0.93820000000000003</v>
      </c>
      <c r="P10860" s="161">
        <f t="shared" si="1017"/>
        <v>5.7000000000000002E-3</v>
      </c>
    </row>
    <row r="10861" spans="9:16" x14ac:dyDescent="0.2">
      <c r="I10861" s="158">
        <f t="shared" si="1021"/>
        <v>26</v>
      </c>
      <c r="J10861" s="158" t="str">
        <f t="shared" si="1018"/>
        <v>JPY</v>
      </c>
      <c r="K10861" s="158" t="str">
        <f t="shared" si="1019"/>
        <v>CHF</v>
      </c>
      <c r="L10861" s="158" t="str">
        <f t="shared" si="1016"/>
        <v>JPYCHF45592</v>
      </c>
      <c r="M10861" s="160">
        <f t="shared" si="1020"/>
        <v>45592</v>
      </c>
      <c r="N10861" s="158">
        <v>6.0808756460930379E-3</v>
      </c>
      <c r="O10861" s="158">
        <v>0.93820000000000003</v>
      </c>
      <c r="P10861" s="161">
        <f t="shared" si="1017"/>
        <v>5.7000000000000002E-3</v>
      </c>
    </row>
    <row r="10862" spans="9:16" x14ac:dyDescent="0.2">
      <c r="I10862" s="158">
        <f t="shared" si="1021"/>
        <v>26</v>
      </c>
      <c r="J10862" s="158" t="str">
        <f t="shared" si="1018"/>
        <v>JPY</v>
      </c>
      <c r="K10862" s="158" t="str">
        <f t="shared" si="1019"/>
        <v>CHF</v>
      </c>
      <c r="L10862" s="158" t="str">
        <f t="shared" si="1016"/>
        <v>JPYCHF45593</v>
      </c>
      <c r="M10862" s="160">
        <f t="shared" si="1020"/>
        <v>45593</v>
      </c>
      <c r="N10862" s="158">
        <v>6.054001695120474E-3</v>
      </c>
      <c r="O10862" s="158">
        <v>0.93669999999999998</v>
      </c>
      <c r="P10862" s="161">
        <f t="shared" si="1017"/>
        <v>5.7000000000000002E-3</v>
      </c>
    </row>
    <row r="10863" spans="9:16" x14ac:dyDescent="0.2">
      <c r="I10863" s="158">
        <f t="shared" si="1021"/>
        <v>26</v>
      </c>
      <c r="J10863" s="158" t="str">
        <f t="shared" si="1018"/>
        <v>JPY</v>
      </c>
      <c r="K10863" s="158" t="str">
        <f t="shared" si="1019"/>
        <v>CHF</v>
      </c>
      <c r="L10863" s="158" t="str">
        <f t="shared" si="1016"/>
        <v>JPYCHF45594</v>
      </c>
      <c r="M10863" s="160">
        <f t="shared" si="1020"/>
        <v>45594</v>
      </c>
      <c r="N10863" s="158">
        <v>6.0364602197271518E-3</v>
      </c>
      <c r="O10863" s="158">
        <v>0.93689999999999996</v>
      </c>
      <c r="P10863" s="161">
        <f t="shared" si="1017"/>
        <v>5.7000000000000002E-3</v>
      </c>
    </row>
    <row r="10864" spans="9:16" x14ac:dyDescent="0.2">
      <c r="I10864" s="158">
        <f t="shared" si="1021"/>
        <v>26</v>
      </c>
      <c r="J10864" s="158" t="str">
        <f t="shared" si="1018"/>
        <v>JPY</v>
      </c>
      <c r="K10864" s="158" t="str">
        <f t="shared" si="1019"/>
        <v>CHF</v>
      </c>
      <c r="L10864" s="158" t="str">
        <f t="shared" si="1016"/>
        <v>JPYCHF45595</v>
      </c>
      <c r="M10864" s="160">
        <f t="shared" si="1020"/>
        <v>45595</v>
      </c>
      <c r="N10864" s="158">
        <v>6.0273642336206379E-3</v>
      </c>
      <c r="O10864" s="158">
        <v>0.93930000000000002</v>
      </c>
      <c r="P10864" s="161">
        <f t="shared" si="1017"/>
        <v>5.7000000000000002E-3</v>
      </c>
    </row>
    <row r="10865" spans="9:16" x14ac:dyDescent="0.2">
      <c r="I10865" s="158">
        <f t="shared" si="1021"/>
        <v>26</v>
      </c>
      <c r="J10865" s="158" t="str">
        <f t="shared" si="1018"/>
        <v>JPY</v>
      </c>
      <c r="K10865" s="158" t="str">
        <f t="shared" si="1019"/>
        <v>CHF</v>
      </c>
      <c r="L10865" s="158" t="str">
        <f t="shared" si="1016"/>
        <v>JPYCHF45596</v>
      </c>
      <c r="M10865" s="160">
        <f t="shared" si="1020"/>
        <v>45596</v>
      </c>
      <c r="N10865" s="158">
        <v>6.0132291040288629E-3</v>
      </c>
      <c r="O10865" s="158">
        <v>0.94120000000000004</v>
      </c>
      <c r="P10865" s="161">
        <f t="shared" si="1017"/>
        <v>5.7000000000000002E-3</v>
      </c>
    </row>
    <row r="10866" spans="9:16" x14ac:dyDescent="0.2">
      <c r="I10866" s="158">
        <f t="shared" si="1021"/>
        <v>26</v>
      </c>
      <c r="J10866" s="158" t="str">
        <f t="shared" si="1018"/>
        <v>JPY</v>
      </c>
      <c r="K10866" s="158" t="str">
        <f t="shared" si="1019"/>
        <v>CHF</v>
      </c>
      <c r="L10866" s="158" t="str">
        <f t="shared" si="1016"/>
        <v>JPYCHF45597</v>
      </c>
      <c r="M10866" s="160">
        <f t="shared" si="1020"/>
        <v>45597</v>
      </c>
      <c r="N10866" s="158">
        <v>6.0408360517095567E-3</v>
      </c>
      <c r="O10866" s="158">
        <v>0.94269999999999998</v>
      </c>
      <c r="P10866" s="161">
        <f t="shared" si="1017"/>
        <v>5.7000000000000002E-3</v>
      </c>
    </row>
    <row r="10867" spans="9:16" x14ac:dyDescent="0.2">
      <c r="I10867" s="158">
        <f t="shared" si="1021"/>
        <v>26</v>
      </c>
      <c r="J10867" s="158" t="str">
        <f t="shared" si="1018"/>
        <v>JPY</v>
      </c>
      <c r="K10867" s="158" t="str">
        <f t="shared" si="1019"/>
        <v>CHF</v>
      </c>
      <c r="L10867" s="158" t="str">
        <f t="shared" si="1016"/>
        <v>JPYCHF45598</v>
      </c>
      <c r="M10867" s="160">
        <f t="shared" si="1020"/>
        <v>45598</v>
      </c>
      <c r="N10867" s="158">
        <v>6.0408360517095567E-3</v>
      </c>
      <c r="O10867" s="158">
        <v>0.94269999999999998</v>
      </c>
      <c r="P10867" s="161">
        <f t="shared" si="1017"/>
        <v>5.7000000000000002E-3</v>
      </c>
    </row>
    <row r="10868" spans="9:16" x14ac:dyDescent="0.2">
      <c r="I10868" s="158">
        <f t="shared" si="1021"/>
        <v>26</v>
      </c>
      <c r="J10868" s="158" t="str">
        <f t="shared" si="1018"/>
        <v>JPY</v>
      </c>
      <c r="K10868" s="158" t="str">
        <f t="shared" si="1019"/>
        <v>CHF</v>
      </c>
      <c r="L10868" s="158" t="str">
        <f t="shared" si="1016"/>
        <v>JPYCHF45599</v>
      </c>
      <c r="M10868" s="160">
        <f t="shared" si="1020"/>
        <v>45599</v>
      </c>
      <c r="N10868" s="158">
        <v>6.0408360517095567E-3</v>
      </c>
      <c r="O10868" s="158">
        <v>0.94269999999999998</v>
      </c>
      <c r="P10868" s="161">
        <f t="shared" si="1017"/>
        <v>5.7000000000000002E-3</v>
      </c>
    </row>
    <row r="10869" spans="9:16" x14ac:dyDescent="0.2">
      <c r="I10869" s="158">
        <f t="shared" si="1021"/>
        <v>26</v>
      </c>
      <c r="J10869" s="158" t="str">
        <f t="shared" si="1018"/>
        <v>JPY</v>
      </c>
      <c r="K10869" s="158" t="str">
        <f t="shared" si="1019"/>
        <v>CHF</v>
      </c>
      <c r="L10869" s="158" t="str">
        <f t="shared" si="1016"/>
        <v>JPYCHF45600</v>
      </c>
      <c r="M10869" s="160">
        <f t="shared" si="1020"/>
        <v>45600</v>
      </c>
      <c r="N10869" s="158">
        <v>6.0433915513386114E-3</v>
      </c>
      <c r="O10869" s="158">
        <v>0.94099999999999995</v>
      </c>
      <c r="P10869" s="161">
        <f t="shared" si="1017"/>
        <v>5.7000000000000002E-3</v>
      </c>
    </row>
    <row r="10870" spans="9:16" x14ac:dyDescent="0.2">
      <c r="I10870" s="158">
        <f t="shared" si="1021"/>
        <v>26</v>
      </c>
      <c r="J10870" s="158" t="str">
        <f t="shared" si="1018"/>
        <v>JPY</v>
      </c>
      <c r="K10870" s="158" t="str">
        <f t="shared" si="1019"/>
        <v>CHF</v>
      </c>
      <c r="L10870" s="158" t="str">
        <f t="shared" si="1016"/>
        <v>JPYCHF45601</v>
      </c>
      <c r="M10870" s="160">
        <f t="shared" si="1020"/>
        <v>45601</v>
      </c>
      <c r="N10870" s="158">
        <v>6.0266377388055199E-3</v>
      </c>
      <c r="O10870" s="158">
        <v>0.94020000000000004</v>
      </c>
      <c r="P10870" s="161">
        <f t="shared" si="1017"/>
        <v>5.7000000000000002E-3</v>
      </c>
    </row>
    <row r="10871" spans="9:16" x14ac:dyDescent="0.2">
      <c r="I10871" s="158">
        <f t="shared" si="1021"/>
        <v>26</v>
      </c>
      <c r="J10871" s="158" t="str">
        <f t="shared" si="1018"/>
        <v>JPY</v>
      </c>
      <c r="K10871" s="158" t="str">
        <f t="shared" si="1019"/>
        <v>CHF</v>
      </c>
      <c r="L10871" s="158" t="str">
        <f t="shared" si="1016"/>
        <v>JPYCHF45602</v>
      </c>
      <c r="M10871" s="160">
        <f t="shared" si="1020"/>
        <v>45602</v>
      </c>
      <c r="N10871" s="158">
        <v>6.0587700696758551E-3</v>
      </c>
      <c r="O10871" s="158">
        <v>0.93679999999999997</v>
      </c>
      <c r="P10871" s="161">
        <f t="shared" si="1017"/>
        <v>5.7000000000000002E-3</v>
      </c>
    </row>
    <row r="10872" spans="9:16" x14ac:dyDescent="0.2">
      <c r="I10872" s="158">
        <f t="shared" si="1021"/>
        <v>26</v>
      </c>
      <c r="J10872" s="158" t="str">
        <f t="shared" si="1018"/>
        <v>JPY</v>
      </c>
      <c r="K10872" s="158" t="str">
        <f t="shared" si="1019"/>
        <v>CHF</v>
      </c>
      <c r="L10872" s="158" t="str">
        <f t="shared" si="1016"/>
        <v>JPYCHF45603</v>
      </c>
      <c r="M10872" s="160">
        <f t="shared" si="1020"/>
        <v>45603</v>
      </c>
      <c r="N10872" s="158">
        <v>6.0346388268662119E-3</v>
      </c>
      <c r="O10872" s="158">
        <v>0.94320000000000004</v>
      </c>
      <c r="P10872" s="161">
        <f t="shared" si="1017"/>
        <v>5.7000000000000002E-3</v>
      </c>
    </row>
    <row r="10873" spans="9:16" x14ac:dyDescent="0.2">
      <c r="I10873" s="158">
        <f t="shared" si="1021"/>
        <v>26</v>
      </c>
      <c r="J10873" s="158" t="str">
        <f t="shared" si="1018"/>
        <v>JPY</v>
      </c>
      <c r="K10873" s="158" t="str">
        <f t="shared" si="1019"/>
        <v>CHF</v>
      </c>
      <c r="L10873" s="158" t="str">
        <f t="shared" si="1016"/>
        <v>JPYCHF45604</v>
      </c>
      <c r="M10873" s="160">
        <f t="shared" si="1020"/>
        <v>45604</v>
      </c>
      <c r="N10873" s="158">
        <v>6.0908758679498109E-3</v>
      </c>
      <c r="O10873" s="158">
        <v>0.93930000000000002</v>
      </c>
      <c r="P10873" s="161">
        <f t="shared" si="1017"/>
        <v>5.7000000000000002E-3</v>
      </c>
    </row>
    <row r="10874" spans="9:16" x14ac:dyDescent="0.2">
      <c r="I10874" s="158">
        <f t="shared" si="1021"/>
        <v>26</v>
      </c>
      <c r="J10874" s="158" t="str">
        <f t="shared" si="1018"/>
        <v>JPY</v>
      </c>
      <c r="K10874" s="158" t="str">
        <f t="shared" si="1019"/>
        <v>CHF</v>
      </c>
      <c r="L10874" s="158" t="str">
        <f t="shared" si="1016"/>
        <v>JPYCHF45605</v>
      </c>
      <c r="M10874" s="160">
        <f t="shared" si="1020"/>
        <v>45605</v>
      </c>
      <c r="N10874" s="158">
        <v>6.0908758679498109E-3</v>
      </c>
      <c r="O10874" s="158">
        <v>0.93930000000000002</v>
      </c>
      <c r="P10874" s="161">
        <f t="shared" si="1017"/>
        <v>5.7000000000000002E-3</v>
      </c>
    </row>
    <row r="10875" spans="9:16" x14ac:dyDescent="0.2">
      <c r="I10875" s="158">
        <f t="shared" si="1021"/>
        <v>26</v>
      </c>
      <c r="J10875" s="158" t="str">
        <f t="shared" si="1018"/>
        <v>JPY</v>
      </c>
      <c r="K10875" s="158" t="str">
        <f t="shared" si="1019"/>
        <v>CHF</v>
      </c>
      <c r="L10875" s="158" t="str">
        <f t="shared" si="1016"/>
        <v>JPYCHF45606</v>
      </c>
      <c r="M10875" s="160">
        <f t="shared" si="1020"/>
        <v>45606</v>
      </c>
      <c r="N10875" s="158">
        <v>6.0908758679498109E-3</v>
      </c>
      <c r="O10875" s="158">
        <v>0.93930000000000002</v>
      </c>
      <c r="P10875" s="161">
        <f t="shared" si="1017"/>
        <v>5.7000000000000002E-3</v>
      </c>
    </row>
    <row r="10876" spans="9:16" x14ac:dyDescent="0.2">
      <c r="I10876" s="158">
        <f t="shared" si="1021"/>
        <v>26</v>
      </c>
      <c r="J10876" s="158" t="str">
        <f t="shared" si="1018"/>
        <v>JPY</v>
      </c>
      <c r="K10876" s="158" t="str">
        <f t="shared" si="1019"/>
        <v>CHF</v>
      </c>
      <c r="L10876" s="158" t="str">
        <f t="shared" si="1016"/>
        <v>JPYCHF45607</v>
      </c>
      <c r="M10876" s="160">
        <f t="shared" si="1020"/>
        <v>45607</v>
      </c>
      <c r="N10876" s="158">
        <v>6.1042607740202665E-3</v>
      </c>
      <c r="O10876" s="158">
        <v>0.93689999999999996</v>
      </c>
      <c r="P10876" s="161">
        <f t="shared" si="1017"/>
        <v>5.7000000000000002E-3</v>
      </c>
    </row>
    <row r="10877" spans="9:16" x14ac:dyDescent="0.2">
      <c r="I10877" s="158">
        <f t="shared" si="1021"/>
        <v>26</v>
      </c>
      <c r="J10877" s="158" t="str">
        <f t="shared" si="1018"/>
        <v>JPY</v>
      </c>
      <c r="K10877" s="158" t="str">
        <f t="shared" si="1019"/>
        <v>CHF</v>
      </c>
      <c r="L10877" s="158" t="str">
        <f t="shared" si="1016"/>
        <v>JPYCHF45608</v>
      </c>
      <c r="M10877" s="160">
        <f t="shared" si="1020"/>
        <v>45608</v>
      </c>
      <c r="N10877" s="158">
        <v>6.1083623480544863E-3</v>
      </c>
      <c r="O10877" s="158">
        <v>0.93540000000000001</v>
      </c>
      <c r="P10877" s="161">
        <f t="shared" si="1017"/>
        <v>5.7000000000000002E-3</v>
      </c>
    </row>
    <row r="10878" spans="9:16" x14ac:dyDescent="0.2">
      <c r="I10878" s="158">
        <f t="shared" si="1021"/>
        <v>26</v>
      </c>
      <c r="J10878" s="158" t="str">
        <f t="shared" si="1018"/>
        <v>JPY</v>
      </c>
      <c r="K10878" s="158" t="str">
        <f t="shared" si="1019"/>
        <v>CHF</v>
      </c>
      <c r="L10878" s="158" t="str">
        <f t="shared" si="1016"/>
        <v>JPYCHF45609</v>
      </c>
      <c r="M10878" s="160">
        <f t="shared" si="1020"/>
        <v>45609</v>
      </c>
      <c r="N10878" s="158">
        <v>6.0712767895088338E-3</v>
      </c>
      <c r="O10878" s="158">
        <v>0.93789999999999996</v>
      </c>
      <c r="P10878" s="161">
        <f t="shared" si="1017"/>
        <v>5.7000000000000002E-3</v>
      </c>
    </row>
    <row r="10879" spans="9:16" x14ac:dyDescent="0.2">
      <c r="I10879" s="158">
        <f t="shared" si="1021"/>
        <v>26</v>
      </c>
      <c r="J10879" s="158" t="str">
        <f t="shared" si="1018"/>
        <v>JPY</v>
      </c>
      <c r="K10879" s="158" t="str">
        <f t="shared" si="1019"/>
        <v>CHF</v>
      </c>
      <c r="L10879" s="158" t="str">
        <f t="shared" si="1016"/>
        <v>JPYCHF45610</v>
      </c>
      <c r="M10879" s="160">
        <f t="shared" si="1020"/>
        <v>45610</v>
      </c>
      <c r="N10879" s="158">
        <v>6.0886507549926935E-3</v>
      </c>
      <c r="O10879" s="158">
        <v>0.93689999999999996</v>
      </c>
      <c r="P10879" s="161">
        <f t="shared" si="1017"/>
        <v>5.7000000000000002E-3</v>
      </c>
    </row>
    <row r="10880" spans="9:16" x14ac:dyDescent="0.2">
      <c r="I10880" s="158">
        <f t="shared" si="1021"/>
        <v>26</v>
      </c>
      <c r="J10880" s="158" t="str">
        <f t="shared" si="1018"/>
        <v>JPY</v>
      </c>
      <c r="K10880" s="158" t="str">
        <f t="shared" si="1019"/>
        <v>CHF</v>
      </c>
      <c r="L10880" s="158" t="str">
        <f t="shared" si="1016"/>
        <v>JPYCHF45611</v>
      </c>
      <c r="M10880" s="160">
        <f t="shared" si="1020"/>
        <v>45611</v>
      </c>
      <c r="N10880" s="158">
        <v>6.0842054027743968E-3</v>
      </c>
      <c r="O10880" s="158">
        <v>0.93889999999999996</v>
      </c>
      <c r="P10880" s="161">
        <f t="shared" si="1017"/>
        <v>5.7000000000000002E-3</v>
      </c>
    </row>
    <row r="10881" spans="9:16" x14ac:dyDescent="0.2">
      <c r="I10881" s="158">
        <f t="shared" si="1021"/>
        <v>26</v>
      </c>
      <c r="J10881" s="158" t="str">
        <f t="shared" si="1018"/>
        <v>JPY</v>
      </c>
      <c r="K10881" s="158" t="str">
        <f t="shared" si="1019"/>
        <v>CHF</v>
      </c>
      <c r="L10881" s="158" t="str">
        <f t="shared" si="1016"/>
        <v>JPYCHF45612</v>
      </c>
      <c r="M10881" s="160">
        <f t="shared" si="1020"/>
        <v>45612</v>
      </c>
      <c r="N10881" s="158">
        <v>6.0842054027743968E-3</v>
      </c>
      <c r="O10881" s="158">
        <v>0.93889999999999996</v>
      </c>
      <c r="P10881" s="161">
        <f t="shared" si="1017"/>
        <v>5.7000000000000002E-3</v>
      </c>
    </row>
    <row r="10882" spans="9:16" x14ac:dyDescent="0.2">
      <c r="I10882" s="158">
        <f t="shared" si="1021"/>
        <v>26</v>
      </c>
      <c r="J10882" s="158" t="str">
        <f t="shared" si="1018"/>
        <v>JPY</v>
      </c>
      <c r="K10882" s="158" t="str">
        <f t="shared" si="1019"/>
        <v>CHF</v>
      </c>
      <c r="L10882" s="158" t="str">
        <f t="shared" si="1016"/>
        <v>JPYCHF45613</v>
      </c>
      <c r="M10882" s="160">
        <f t="shared" si="1020"/>
        <v>45613</v>
      </c>
      <c r="N10882" s="158">
        <v>6.0842054027743968E-3</v>
      </c>
      <c r="O10882" s="158">
        <v>0.93889999999999996</v>
      </c>
      <c r="P10882" s="161">
        <f t="shared" si="1017"/>
        <v>5.7000000000000002E-3</v>
      </c>
    </row>
    <row r="10883" spans="9:16" x14ac:dyDescent="0.2">
      <c r="I10883" s="158">
        <f t="shared" si="1021"/>
        <v>26</v>
      </c>
      <c r="J10883" s="158" t="str">
        <f t="shared" si="1018"/>
        <v>JPY</v>
      </c>
      <c r="K10883" s="158" t="str">
        <f t="shared" si="1019"/>
        <v>CHF</v>
      </c>
      <c r="L10883" s="158" t="str">
        <f t="shared" ref="L10883:L10946" si="1022">J10883&amp;K10883&amp;M10883</f>
        <v>JPYCHF45614</v>
      </c>
      <c r="M10883" s="160">
        <f t="shared" si="1020"/>
        <v>45614</v>
      </c>
      <c r="N10883" s="158">
        <v>6.1072431904238425E-3</v>
      </c>
      <c r="O10883" s="158">
        <v>0.93640000000000001</v>
      </c>
      <c r="P10883" s="161">
        <f t="shared" ref="P10883:P10946" si="1023">ROUND(N10883*O10883,4)</f>
        <v>5.7000000000000002E-3</v>
      </c>
    </row>
    <row r="10884" spans="9:16" x14ac:dyDescent="0.2">
      <c r="I10884" s="158">
        <f t="shared" si="1021"/>
        <v>26</v>
      </c>
      <c r="J10884" s="158" t="str">
        <f t="shared" ref="J10884:J10947" si="1024">VLOOKUP($I10884,$A:$C,2,FALSE)</f>
        <v>JPY</v>
      </c>
      <c r="K10884" s="158" t="str">
        <f t="shared" ref="K10884:K10947" si="1025">VLOOKUP($I10884,$A:$C,3,FALSE)</f>
        <v>CHF</v>
      </c>
      <c r="L10884" s="158" t="str">
        <f t="shared" si="1022"/>
        <v>JPYCHF45615</v>
      </c>
      <c r="M10884" s="160">
        <f t="shared" ref="M10884:M10947" si="1026">IF(I10884=I10883,M10883+1,$G$1)</f>
        <v>45615</v>
      </c>
      <c r="N10884" s="158">
        <v>6.1459037551471942E-3</v>
      </c>
      <c r="O10884" s="158">
        <v>0.93289999999999995</v>
      </c>
      <c r="P10884" s="161">
        <f t="shared" si="1023"/>
        <v>5.7000000000000002E-3</v>
      </c>
    </row>
    <row r="10885" spans="9:16" x14ac:dyDescent="0.2">
      <c r="I10885" s="158">
        <f t="shared" si="1021"/>
        <v>26</v>
      </c>
      <c r="J10885" s="158" t="str">
        <f t="shared" si="1024"/>
        <v>JPY</v>
      </c>
      <c r="K10885" s="158" t="str">
        <f t="shared" si="1025"/>
        <v>CHF</v>
      </c>
      <c r="L10885" s="158" t="str">
        <f t="shared" si="1022"/>
        <v>JPYCHF45616</v>
      </c>
      <c r="M10885" s="160">
        <f t="shared" si="1026"/>
        <v>45616</v>
      </c>
      <c r="N10885" s="158">
        <v>6.0819851599562104E-3</v>
      </c>
      <c r="O10885" s="158">
        <v>0.93420000000000003</v>
      </c>
      <c r="P10885" s="161">
        <f t="shared" si="1023"/>
        <v>5.7000000000000002E-3</v>
      </c>
    </row>
    <row r="10886" spans="9:16" x14ac:dyDescent="0.2">
      <c r="I10886" s="158">
        <f t="shared" si="1021"/>
        <v>26</v>
      </c>
      <c r="J10886" s="158" t="str">
        <f t="shared" si="1024"/>
        <v>JPY</v>
      </c>
      <c r="K10886" s="158" t="str">
        <f t="shared" si="1025"/>
        <v>CHF</v>
      </c>
      <c r="L10886" s="158" t="str">
        <f t="shared" si="1022"/>
        <v>JPYCHF45617</v>
      </c>
      <c r="M10886" s="160">
        <f t="shared" si="1026"/>
        <v>45617</v>
      </c>
      <c r="N10886" s="158">
        <v>6.1527102688734387E-3</v>
      </c>
      <c r="O10886" s="158">
        <v>0.9294</v>
      </c>
      <c r="P10886" s="161">
        <f t="shared" si="1023"/>
        <v>5.7000000000000002E-3</v>
      </c>
    </row>
    <row r="10887" spans="9:16" x14ac:dyDescent="0.2">
      <c r="I10887" s="158">
        <f t="shared" si="1021"/>
        <v>26</v>
      </c>
      <c r="J10887" s="158" t="str">
        <f t="shared" si="1024"/>
        <v>JPY</v>
      </c>
      <c r="K10887" s="158" t="str">
        <f t="shared" si="1025"/>
        <v>CHF</v>
      </c>
      <c r="L10887" s="158" t="str">
        <f t="shared" si="1022"/>
        <v>JPYCHF45618</v>
      </c>
      <c r="M10887" s="160">
        <f t="shared" si="1026"/>
        <v>45618</v>
      </c>
      <c r="N10887" s="158">
        <v>6.2173588659537428E-3</v>
      </c>
      <c r="O10887" s="158">
        <v>0.92720000000000002</v>
      </c>
      <c r="P10887" s="161">
        <f t="shared" si="1023"/>
        <v>5.7999999999999996E-3</v>
      </c>
    </row>
    <row r="10888" spans="9:16" x14ac:dyDescent="0.2">
      <c r="I10888" s="158">
        <f t="shared" si="1021"/>
        <v>26</v>
      </c>
      <c r="J10888" s="158" t="str">
        <f t="shared" si="1024"/>
        <v>JPY</v>
      </c>
      <c r="K10888" s="158" t="str">
        <f t="shared" si="1025"/>
        <v>CHF</v>
      </c>
      <c r="L10888" s="158" t="str">
        <f t="shared" si="1022"/>
        <v>JPYCHF45619</v>
      </c>
      <c r="M10888" s="160">
        <f t="shared" si="1026"/>
        <v>45619</v>
      </c>
      <c r="N10888" s="158">
        <v>6.2173588659537428E-3</v>
      </c>
      <c r="O10888" s="158">
        <v>0.92720000000000002</v>
      </c>
      <c r="P10888" s="161">
        <f t="shared" si="1023"/>
        <v>5.7999999999999996E-3</v>
      </c>
    </row>
    <row r="10889" spans="9:16" x14ac:dyDescent="0.2">
      <c r="I10889" s="158">
        <f t="shared" si="1021"/>
        <v>26</v>
      </c>
      <c r="J10889" s="158" t="str">
        <f t="shared" si="1024"/>
        <v>JPY</v>
      </c>
      <c r="K10889" s="158" t="str">
        <f t="shared" si="1025"/>
        <v>CHF</v>
      </c>
      <c r="L10889" s="158" t="str">
        <f t="shared" si="1022"/>
        <v>JPYCHF45620</v>
      </c>
      <c r="M10889" s="160">
        <f t="shared" si="1026"/>
        <v>45620</v>
      </c>
      <c r="N10889" s="158">
        <v>6.2173588659537428E-3</v>
      </c>
      <c r="O10889" s="158">
        <v>0.92720000000000002</v>
      </c>
      <c r="P10889" s="161">
        <f t="shared" si="1023"/>
        <v>5.7999999999999996E-3</v>
      </c>
    </row>
    <row r="10890" spans="9:16" x14ac:dyDescent="0.2">
      <c r="I10890" s="158">
        <f t="shared" si="1021"/>
        <v>26</v>
      </c>
      <c r="J10890" s="158" t="str">
        <f t="shared" si="1024"/>
        <v>JPY</v>
      </c>
      <c r="K10890" s="158" t="str">
        <f t="shared" si="1025"/>
        <v>CHF</v>
      </c>
      <c r="L10890" s="158" t="str">
        <f t="shared" si="1022"/>
        <v>JPYCHF45621</v>
      </c>
      <c r="M10890" s="160">
        <f t="shared" si="1026"/>
        <v>45621</v>
      </c>
      <c r="N10890" s="158">
        <v>6.186587478346944E-3</v>
      </c>
      <c r="O10890" s="158">
        <v>0.93240000000000001</v>
      </c>
      <c r="P10890" s="161">
        <f t="shared" si="1023"/>
        <v>5.7999999999999996E-3</v>
      </c>
    </row>
    <row r="10891" spans="9:16" x14ac:dyDescent="0.2">
      <c r="I10891" s="158">
        <f t="shared" si="1021"/>
        <v>26</v>
      </c>
      <c r="J10891" s="158" t="str">
        <f t="shared" si="1024"/>
        <v>JPY</v>
      </c>
      <c r="K10891" s="158" t="str">
        <f t="shared" si="1025"/>
        <v>CHF</v>
      </c>
      <c r="L10891" s="158" t="str">
        <f t="shared" si="1022"/>
        <v>JPYCHF45622</v>
      </c>
      <c r="M10891" s="160">
        <f t="shared" si="1026"/>
        <v>45622</v>
      </c>
      <c r="N10891" s="158">
        <v>6.206168931918327E-3</v>
      </c>
      <c r="O10891" s="158">
        <v>0.93140000000000001</v>
      </c>
      <c r="P10891" s="161">
        <f t="shared" si="1023"/>
        <v>5.7999999999999996E-3</v>
      </c>
    </row>
    <row r="10892" spans="9:16" x14ac:dyDescent="0.2">
      <c r="I10892" s="158">
        <f t="shared" si="1021"/>
        <v>26</v>
      </c>
      <c r="J10892" s="158" t="str">
        <f t="shared" si="1024"/>
        <v>JPY</v>
      </c>
      <c r="K10892" s="158" t="str">
        <f t="shared" si="1025"/>
        <v>CHF</v>
      </c>
      <c r="L10892" s="158" t="str">
        <f t="shared" si="1022"/>
        <v>JPYCHF45623</v>
      </c>
      <c r="M10892" s="160">
        <f t="shared" si="1026"/>
        <v>45623</v>
      </c>
      <c r="N10892" s="158">
        <v>6.2637018477920449E-3</v>
      </c>
      <c r="O10892" s="158">
        <v>0.93089999999999995</v>
      </c>
      <c r="P10892" s="161">
        <f t="shared" si="1023"/>
        <v>5.7999999999999996E-3</v>
      </c>
    </row>
    <row r="10893" spans="9:16" x14ac:dyDescent="0.2">
      <c r="I10893" s="158">
        <f t="shared" si="1021"/>
        <v>26</v>
      </c>
      <c r="J10893" s="158" t="str">
        <f t="shared" si="1024"/>
        <v>JPY</v>
      </c>
      <c r="K10893" s="158" t="str">
        <f t="shared" si="1025"/>
        <v>CHF</v>
      </c>
      <c r="L10893" s="158" t="str">
        <f t="shared" si="1022"/>
        <v>JPYCHF45624</v>
      </c>
      <c r="M10893" s="160">
        <f t="shared" si="1026"/>
        <v>45624</v>
      </c>
      <c r="N10893" s="158">
        <v>6.2542998311339052E-3</v>
      </c>
      <c r="O10893" s="158">
        <v>0.93140000000000001</v>
      </c>
      <c r="P10893" s="161">
        <f t="shared" si="1023"/>
        <v>5.7999999999999996E-3</v>
      </c>
    </row>
    <row r="10894" spans="9:16" x14ac:dyDescent="0.2">
      <c r="I10894" s="158">
        <f t="shared" si="1021"/>
        <v>26</v>
      </c>
      <c r="J10894" s="158" t="str">
        <f t="shared" si="1024"/>
        <v>JPY</v>
      </c>
      <c r="K10894" s="158" t="str">
        <f t="shared" si="1025"/>
        <v>CHF</v>
      </c>
      <c r="L10894" s="158" t="str">
        <f t="shared" si="1022"/>
        <v>JPYCHF45625</v>
      </c>
      <c r="M10894" s="160">
        <f t="shared" si="1026"/>
        <v>45625</v>
      </c>
      <c r="N10894" s="158">
        <v>6.3035804336863347E-3</v>
      </c>
      <c r="O10894" s="158">
        <v>0.93089999999999995</v>
      </c>
      <c r="P10894" s="161">
        <f t="shared" si="1023"/>
        <v>5.8999999999999999E-3</v>
      </c>
    </row>
    <row r="10895" spans="9:16" x14ac:dyDescent="0.2">
      <c r="I10895" s="158">
        <f t="shared" si="1021"/>
        <v>26</v>
      </c>
      <c r="J10895" s="158" t="str">
        <f t="shared" si="1024"/>
        <v>JPY</v>
      </c>
      <c r="K10895" s="158" t="str">
        <f t="shared" si="1025"/>
        <v>CHF</v>
      </c>
      <c r="L10895" s="158" t="str">
        <f t="shared" si="1022"/>
        <v>JPYCHF45626</v>
      </c>
      <c r="M10895" s="160">
        <f t="shared" si="1026"/>
        <v>45626</v>
      </c>
      <c r="N10895" s="158">
        <v>6.3035804336863347E-3</v>
      </c>
      <c r="O10895" s="158">
        <v>0.93089999999999995</v>
      </c>
      <c r="P10895" s="161">
        <f t="shared" si="1023"/>
        <v>5.8999999999999999E-3</v>
      </c>
    </row>
    <row r="10896" spans="9:16" x14ac:dyDescent="0.2">
      <c r="I10896" s="158">
        <f t="shared" si="1021"/>
        <v>26</v>
      </c>
      <c r="J10896" s="158" t="str">
        <f t="shared" si="1024"/>
        <v>JPY</v>
      </c>
      <c r="K10896" s="158" t="str">
        <f t="shared" si="1025"/>
        <v>CHF</v>
      </c>
      <c r="L10896" s="158" t="str">
        <f t="shared" si="1022"/>
        <v>JPYCHF45627</v>
      </c>
      <c r="M10896" s="160">
        <f t="shared" si="1026"/>
        <v>45627</v>
      </c>
      <c r="N10896" s="158">
        <v>6.3035804336863347E-3</v>
      </c>
      <c r="O10896" s="158">
        <v>0.93089999999999995</v>
      </c>
      <c r="P10896" s="161">
        <f t="shared" si="1023"/>
        <v>5.8999999999999999E-3</v>
      </c>
    </row>
    <row r="10897" spans="9:16" x14ac:dyDescent="0.2">
      <c r="I10897" s="158">
        <f t="shared" si="1021"/>
        <v>26</v>
      </c>
      <c r="J10897" s="158" t="str">
        <f t="shared" si="1024"/>
        <v>JPY</v>
      </c>
      <c r="K10897" s="158" t="str">
        <f t="shared" si="1025"/>
        <v>CHF</v>
      </c>
      <c r="L10897" s="158" t="str">
        <f t="shared" si="1022"/>
        <v>JPYCHF45628</v>
      </c>
      <c r="M10897" s="160">
        <f t="shared" si="1026"/>
        <v>45628</v>
      </c>
      <c r="N10897" s="158">
        <v>6.3395460885000629E-3</v>
      </c>
      <c r="O10897" s="158">
        <v>0.93159999999999998</v>
      </c>
      <c r="P10897" s="161">
        <f t="shared" si="1023"/>
        <v>5.8999999999999999E-3</v>
      </c>
    </row>
    <row r="10898" spans="9:16" x14ac:dyDescent="0.2">
      <c r="I10898" s="158">
        <f t="shared" si="1021"/>
        <v>26</v>
      </c>
      <c r="J10898" s="158" t="str">
        <f t="shared" si="1024"/>
        <v>JPY</v>
      </c>
      <c r="K10898" s="158" t="str">
        <f t="shared" si="1025"/>
        <v>CHF</v>
      </c>
      <c r="L10898" s="158" t="str">
        <f t="shared" si="1022"/>
        <v>JPYCHF45629</v>
      </c>
      <c r="M10898" s="160">
        <f t="shared" si="1026"/>
        <v>45629</v>
      </c>
      <c r="N10898" s="158">
        <v>6.3572790845518113E-3</v>
      </c>
      <c r="O10898" s="158">
        <v>0.93089999999999995</v>
      </c>
      <c r="P10898" s="161">
        <f t="shared" si="1023"/>
        <v>5.8999999999999999E-3</v>
      </c>
    </row>
    <row r="10899" spans="9:16" x14ac:dyDescent="0.2">
      <c r="I10899" s="158">
        <f t="shared" si="1021"/>
        <v>26</v>
      </c>
      <c r="J10899" s="158" t="str">
        <f t="shared" si="1024"/>
        <v>JPY</v>
      </c>
      <c r="K10899" s="158" t="str">
        <f t="shared" si="1025"/>
        <v>CHF</v>
      </c>
      <c r="L10899" s="158" t="str">
        <f t="shared" si="1022"/>
        <v>JPYCHF45630</v>
      </c>
      <c r="M10899" s="160">
        <f t="shared" si="1026"/>
        <v>45630</v>
      </c>
      <c r="N10899" s="158">
        <v>6.3055678163818647E-3</v>
      </c>
      <c r="O10899" s="158">
        <v>0.93049999999999999</v>
      </c>
      <c r="P10899" s="161">
        <f t="shared" si="1023"/>
        <v>5.8999999999999999E-3</v>
      </c>
    </row>
    <row r="10900" spans="9:16" x14ac:dyDescent="0.2">
      <c r="I10900" s="158">
        <f t="shared" si="1021"/>
        <v>26</v>
      </c>
      <c r="J10900" s="158" t="str">
        <f t="shared" si="1024"/>
        <v>JPY</v>
      </c>
      <c r="K10900" s="158" t="str">
        <f t="shared" si="1025"/>
        <v>CHF</v>
      </c>
      <c r="L10900" s="158" t="str">
        <f t="shared" si="1022"/>
        <v>JPYCHF45631</v>
      </c>
      <c r="M10900" s="160">
        <f t="shared" si="1026"/>
        <v>45631</v>
      </c>
      <c r="N10900" s="158">
        <v>6.3083522583901085E-3</v>
      </c>
      <c r="O10900" s="158">
        <v>0.93049999999999999</v>
      </c>
      <c r="P10900" s="161">
        <f t="shared" si="1023"/>
        <v>5.8999999999999999E-3</v>
      </c>
    </row>
    <row r="10901" spans="9:16" x14ac:dyDescent="0.2">
      <c r="I10901" s="158">
        <f t="shared" si="1021"/>
        <v>26</v>
      </c>
      <c r="J10901" s="158" t="str">
        <f t="shared" si="1024"/>
        <v>JPY</v>
      </c>
      <c r="K10901" s="158" t="str">
        <f t="shared" si="1025"/>
        <v>CHF</v>
      </c>
      <c r="L10901" s="158" t="str">
        <f t="shared" si="1022"/>
        <v>JPYCHF45632</v>
      </c>
      <c r="M10901" s="160">
        <f t="shared" si="1026"/>
        <v>45632</v>
      </c>
      <c r="N10901" s="158">
        <v>6.2794348508634227E-3</v>
      </c>
      <c r="O10901" s="158">
        <v>0.9284</v>
      </c>
      <c r="P10901" s="161">
        <f t="shared" si="1023"/>
        <v>5.7999999999999996E-3</v>
      </c>
    </row>
    <row r="10902" spans="9:16" x14ac:dyDescent="0.2">
      <c r="I10902" s="158">
        <f t="shared" si="1021"/>
        <v>26</v>
      </c>
      <c r="J10902" s="158" t="str">
        <f t="shared" si="1024"/>
        <v>JPY</v>
      </c>
      <c r="K10902" s="158" t="str">
        <f t="shared" si="1025"/>
        <v>CHF</v>
      </c>
      <c r="L10902" s="158" t="str">
        <f t="shared" si="1022"/>
        <v>JPYCHF45633</v>
      </c>
      <c r="M10902" s="160">
        <f t="shared" si="1026"/>
        <v>45633</v>
      </c>
      <c r="N10902" s="158">
        <v>6.2794348508634227E-3</v>
      </c>
      <c r="O10902" s="158">
        <v>0.9284</v>
      </c>
      <c r="P10902" s="161">
        <f t="shared" si="1023"/>
        <v>5.7999999999999996E-3</v>
      </c>
    </row>
    <row r="10903" spans="9:16" x14ac:dyDescent="0.2">
      <c r="I10903" s="158">
        <f t="shared" si="1021"/>
        <v>26</v>
      </c>
      <c r="J10903" s="158" t="str">
        <f t="shared" si="1024"/>
        <v>JPY</v>
      </c>
      <c r="K10903" s="158" t="str">
        <f t="shared" si="1025"/>
        <v>CHF</v>
      </c>
      <c r="L10903" s="158" t="str">
        <f t="shared" si="1022"/>
        <v>JPYCHF45634</v>
      </c>
      <c r="M10903" s="160">
        <f t="shared" si="1026"/>
        <v>45634</v>
      </c>
      <c r="N10903" s="158">
        <v>6.2794348508634227E-3</v>
      </c>
      <c r="O10903" s="158">
        <v>0.9284</v>
      </c>
      <c r="P10903" s="161">
        <f t="shared" si="1023"/>
        <v>5.7999999999999996E-3</v>
      </c>
    </row>
    <row r="10904" spans="9:16" x14ac:dyDescent="0.2">
      <c r="I10904" s="158">
        <f t="shared" si="1021"/>
        <v>26</v>
      </c>
      <c r="J10904" s="158" t="str">
        <f t="shared" si="1024"/>
        <v>JPY</v>
      </c>
      <c r="K10904" s="158" t="str">
        <f t="shared" si="1025"/>
        <v>CHF</v>
      </c>
      <c r="L10904" s="158" t="str">
        <f t="shared" si="1022"/>
        <v>JPYCHF45635</v>
      </c>
      <c r="M10904" s="160">
        <f t="shared" si="1026"/>
        <v>45635</v>
      </c>
      <c r="N10904" s="158">
        <v>6.2735257214554582E-3</v>
      </c>
      <c r="O10904" s="158">
        <v>0.92949999999999999</v>
      </c>
      <c r="P10904" s="161">
        <f t="shared" si="1023"/>
        <v>5.7999999999999996E-3</v>
      </c>
    </row>
    <row r="10905" spans="9:16" x14ac:dyDescent="0.2">
      <c r="I10905" s="158">
        <f t="shared" si="1021"/>
        <v>26</v>
      </c>
      <c r="J10905" s="158" t="str">
        <f t="shared" si="1024"/>
        <v>JPY</v>
      </c>
      <c r="K10905" s="158" t="str">
        <f t="shared" si="1025"/>
        <v>CHF</v>
      </c>
      <c r="L10905" s="158" t="str">
        <f t="shared" si="1022"/>
        <v>JPYCHF45636</v>
      </c>
      <c r="M10905" s="160">
        <f t="shared" si="1026"/>
        <v>45636</v>
      </c>
      <c r="N10905" s="158">
        <v>6.2601727807687487E-3</v>
      </c>
      <c r="O10905" s="158">
        <v>0.92669999999999997</v>
      </c>
      <c r="P10905" s="161">
        <f t="shared" si="1023"/>
        <v>5.7999999999999996E-3</v>
      </c>
    </row>
    <row r="10906" spans="9:16" x14ac:dyDescent="0.2">
      <c r="I10906" s="158">
        <f t="shared" si="1021"/>
        <v>26</v>
      </c>
      <c r="J10906" s="158" t="str">
        <f t="shared" si="1024"/>
        <v>JPY</v>
      </c>
      <c r="K10906" s="158" t="str">
        <f t="shared" si="1025"/>
        <v>CHF</v>
      </c>
      <c r="L10906" s="158" t="str">
        <f t="shared" si="1022"/>
        <v>JPYCHF45637</v>
      </c>
      <c r="M10906" s="160">
        <f t="shared" si="1026"/>
        <v>45637</v>
      </c>
      <c r="N10906" s="158">
        <v>6.2363579669473031E-3</v>
      </c>
      <c r="O10906" s="158">
        <v>0.92800000000000005</v>
      </c>
      <c r="P10906" s="161">
        <f t="shared" si="1023"/>
        <v>5.7999999999999996E-3</v>
      </c>
    </row>
    <row r="10907" spans="9:16" x14ac:dyDescent="0.2">
      <c r="I10907" s="158">
        <f t="shared" si="1021"/>
        <v>26</v>
      </c>
      <c r="J10907" s="158" t="str">
        <f t="shared" si="1024"/>
        <v>JPY</v>
      </c>
      <c r="K10907" s="158" t="str">
        <f t="shared" si="1025"/>
        <v>CHF</v>
      </c>
      <c r="L10907" s="158" t="str">
        <f t="shared" si="1022"/>
        <v>JPYCHF45638</v>
      </c>
      <c r="M10907" s="160">
        <f t="shared" si="1026"/>
        <v>45638</v>
      </c>
      <c r="N10907" s="158">
        <v>6.265664160401003E-3</v>
      </c>
      <c r="O10907" s="158">
        <v>0.93189999999999995</v>
      </c>
      <c r="P10907" s="161">
        <f t="shared" si="1023"/>
        <v>5.7999999999999996E-3</v>
      </c>
    </row>
    <row r="10908" spans="9:16" x14ac:dyDescent="0.2">
      <c r="I10908" s="158">
        <f t="shared" si="1021"/>
        <v>26</v>
      </c>
      <c r="J10908" s="158" t="str">
        <f t="shared" si="1024"/>
        <v>JPY</v>
      </c>
      <c r="K10908" s="158" t="str">
        <f t="shared" si="1025"/>
        <v>CHF</v>
      </c>
      <c r="L10908" s="158" t="str">
        <f t="shared" si="1022"/>
        <v>JPYCHF45639</v>
      </c>
      <c r="M10908" s="160">
        <f t="shared" si="1026"/>
        <v>45639</v>
      </c>
      <c r="N10908" s="158">
        <v>6.1938680706100967E-3</v>
      </c>
      <c r="O10908" s="158">
        <v>0.9385</v>
      </c>
      <c r="P10908" s="161">
        <f t="shared" si="1023"/>
        <v>5.7999999999999996E-3</v>
      </c>
    </row>
    <row r="10909" spans="9:16" x14ac:dyDescent="0.2">
      <c r="I10909" s="158">
        <f t="shared" si="1021"/>
        <v>26</v>
      </c>
      <c r="J10909" s="158" t="str">
        <f t="shared" si="1024"/>
        <v>JPY</v>
      </c>
      <c r="K10909" s="158" t="str">
        <f t="shared" si="1025"/>
        <v>CHF</v>
      </c>
      <c r="L10909" s="158" t="str">
        <f t="shared" si="1022"/>
        <v>JPYCHF45640</v>
      </c>
      <c r="M10909" s="160">
        <f t="shared" si="1026"/>
        <v>45640</v>
      </c>
      <c r="N10909" s="158">
        <v>6.1938680706100967E-3</v>
      </c>
      <c r="O10909" s="158">
        <v>0.9385</v>
      </c>
      <c r="P10909" s="161">
        <f t="shared" si="1023"/>
        <v>5.7999999999999996E-3</v>
      </c>
    </row>
    <row r="10910" spans="9:16" x14ac:dyDescent="0.2">
      <c r="I10910" s="158">
        <f t="shared" si="1021"/>
        <v>26</v>
      </c>
      <c r="J10910" s="158" t="str">
        <f t="shared" si="1024"/>
        <v>JPY</v>
      </c>
      <c r="K10910" s="158" t="str">
        <f t="shared" si="1025"/>
        <v>CHF</v>
      </c>
      <c r="L10910" s="158" t="str">
        <f t="shared" si="1022"/>
        <v>JPYCHF45641</v>
      </c>
      <c r="M10910" s="160">
        <f t="shared" si="1026"/>
        <v>45641</v>
      </c>
      <c r="N10910" s="158">
        <v>6.1938680706100967E-3</v>
      </c>
      <c r="O10910" s="158">
        <v>0.9385</v>
      </c>
      <c r="P10910" s="161">
        <f t="shared" si="1023"/>
        <v>5.7999999999999996E-3</v>
      </c>
    </row>
    <row r="10911" spans="9:16" x14ac:dyDescent="0.2">
      <c r="I10911" s="158">
        <f t="shared" si="1021"/>
        <v>26</v>
      </c>
      <c r="J10911" s="158" t="str">
        <f t="shared" si="1024"/>
        <v>JPY</v>
      </c>
      <c r="K10911" s="158" t="str">
        <f t="shared" si="1025"/>
        <v>CHF</v>
      </c>
      <c r="L10911" s="158" t="str">
        <f t="shared" si="1022"/>
        <v>JPYCHF45642</v>
      </c>
      <c r="M10911" s="160">
        <f t="shared" si="1026"/>
        <v>45642</v>
      </c>
      <c r="N10911" s="158">
        <v>6.1831447474185374E-3</v>
      </c>
      <c r="O10911" s="158">
        <v>0.93720000000000003</v>
      </c>
      <c r="P10911" s="161">
        <f t="shared" si="1023"/>
        <v>5.7999999999999996E-3</v>
      </c>
    </row>
    <row r="10912" spans="9:16" x14ac:dyDescent="0.2">
      <c r="I10912" s="158">
        <f t="shared" si="1021"/>
        <v>26</v>
      </c>
      <c r="J10912" s="158" t="str">
        <f t="shared" si="1024"/>
        <v>JPY</v>
      </c>
      <c r="K10912" s="158" t="str">
        <f t="shared" si="1025"/>
        <v>CHF</v>
      </c>
      <c r="L10912" s="158" t="str">
        <f t="shared" si="1022"/>
        <v>JPYCHF45643</v>
      </c>
      <c r="M10912" s="160">
        <f t="shared" si="1026"/>
        <v>45643</v>
      </c>
      <c r="N10912" s="158">
        <v>6.1869702406731428E-3</v>
      </c>
      <c r="O10912" s="158">
        <v>0.94130000000000003</v>
      </c>
      <c r="P10912" s="161">
        <f t="shared" si="1023"/>
        <v>5.7999999999999996E-3</v>
      </c>
    </row>
    <row r="10913" spans="9:16" x14ac:dyDescent="0.2">
      <c r="I10913" s="158">
        <f t="shared" si="1021"/>
        <v>26</v>
      </c>
      <c r="J10913" s="158" t="str">
        <f t="shared" si="1024"/>
        <v>JPY</v>
      </c>
      <c r="K10913" s="158" t="str">
        <f t="shared" si="1025"/>
        <v>CHF</v>
      </c>
      <c r="L10913" s="158" t="str">
        <f t="shared" si="1022"/>
        <v>JPYCHF45644</v>
      </c>
      <c r="M10913" s="160">
        <f t="shared" si="1026"/>
        <v>45644</v>
      </c>
      <c r="N10913" s="158">
        <v>6.1911837543338283E-3</v>
      </c>
      <c r="O10913" s="158">
        <v>0.93820000000000003</v>
      </c>
      <c r="P10913" s="161">
        <f t="shared" si="1023"/>
        <v>5.7999999999999996E-3</v>
      </c>
    </row>
    <row r="10914" spans="9:16" x14ac:dyDescent="0.2">
      <c r="I10914" s="158">
        <f t="shared" si="1021"/>
        <v>26</v>
      </c>
      <c r="J10914" s="158" t="str">
        <f t="shared" si="1024"/>
        <v>JPY</v>
      </c>
      <c r="K10914" s="158" t="str">
        <f t="shared" si="1025"/>
        <v>CHF</v>
      </c>
      <c r="L10914" s="158" t="str">
        <f t="shared" si="1022"/>
        <v>JPYCHF45645</v>
      </c>
      <c r="M10914" s="160">
        <f t="shared" si="1026"/>
        <v>45645</v>
      </c>
      <c r="N10914" s="158">
        <v>6.1323358067087753E-3</v>
      </c>
      <c r="O10914" s="158">
        <v>0.93189999999999995</v>
      </c>
      <c r="P10914" s="161">
        <f t="shared" si="1023"/>
        <v>5.7000000000000002E-3</v>
      </c>
    </row>
    <row r="10915" spans="9:16" x14ac:dyDescent="0.2">
      <c r="I10915" s="158">
        <f t="shared" si="1021"/>
        <v>26</v>
      </c>
      <c r="J10915" s="158" t="str">
        <f t="shared" si="1024"/>
        <v>JPY</v>
      </c>
      <c r="K10915" s="158" t="str">
        <f t="shared" si="1025"/>
        <v>CHF</v>
      </c>
      <c r="L10915" s="158" t="str">
        <f t="shared" si="1022"/>
        <v>JPYCHF45646</v>
      </c>
      <c r="M10915" s="160">
        <f t="shared" si="1026"/>
        <v>45646</v>
      </c>
      <c r="N10915" s="158">
        <v>6.1391122843636814E-3</v>
      </c>
      <c r="O10915" s="158">
        <v>0.92969999999999997</v>
      </c>
      <c r="P10915" s="161">
        <f t="shared" si="1023"/>
        <v>5.7000000000000002E-3</v>
      </c>
    </row>
    <row r="10916" spans="9:16" x14ac:dyDescent="0.2">
      <c r="I10916" s="158">
        <f t="shared" si="1021"/>
        <v>26</v>
      </c>
      <c r="J10916" s="158" t="str">
        <f t="shared" si="1024"/>
        <v>JPY</v>
      </c>
      <c r="K10916" s="158" t="str">
        <f t="shared" si="1025"/>
        <v>CHF</v>
      </c>
      <c r="L10916" s="158" t="str">
        <f t="shared" si="1022"/>
        <v>JPYCHF45647</v>
      </c>
      <c r="M10916" s="160">
        <f t="shared" si="1026"/>
        <v>45647</v>
      </c>
      <c r="N10916" s="158">
        <v>6.1391122843636814E-3</v>
      </c>
      <c r="O10916" s="158">
        <v>0.92969999999999997</v>
      </c>
      <c r="P10916" s="161">
        <f t="shared" si="1023"/>
        <v>5.7000000000000002E-3</v>
      </c>
    </row>
    <row r="10917" spans="9:16" x14ac:dyDescent="0.2">
      <c r="I10917" s="158">
        <f t="shared" si="1021"/>
        <v>26</v>
      </c>
      <c r="J10917" s="158" t="str">
        <f t="shared" si="1024"/>
        <v>JPY</v>
      </c>
      <c r="K10917" s="158" t="str">
        <f t="shared" si="1025"/>
        <v>CHF</v>
      </c>
      <c r="L10917" s="158" t="str">
        <f t="shared" si="1022"/>
        <v>JPYCHF45648</v>
      </c>
      <c r="M10917" s="160">
        <f t="shared" si="1026"/>
        <v>45648</v>
      </c>
      <c r="N10917" s="158">
        <v>6.1391122843636814E-3</v>
      </c>
      <c r="O10917" s="158">
        <v>0.92969999999999997</v>
      </c>
      <c r="P10917" s="161">
        <f t="shared" si="1023"/>
        <v>5.7000000000000002E-3</v>
      </c>
    </row>
    <row r="10918" spans="9:16" x14ac:dyDescent="0.2">
      <c r="I10918" s="158">
        <f t="shared" si="1021"/>
        <v>26</v>
      </c>
      <c r="J10918" s="158" t="str">
        <f t="shared" si="1024"/>
        <v>JPY</v>
      </c>
      <c r="K10918" s="158" t="str">
        <f t="shared" si="1025"/>
        <v>CHF</v>
      </c>
      <c r="L10918" s="158" t="str">
        <f t="shared" si="1022"/>
        <v>JPYCHF45649</v>
      </c>
      <c r="M10918" s="160">
        <f t="shared" si="1026"/>
        <v>45649</v>
      </c>
      <c r="N10918" s="158">
        <v>6.1214495592556315E-3</v>
      </c>
      <c r="O10918" s="158">
        <v>0.93359999999999999</v>
      </c>
      <c r="P10918" s="161">
        <f t="shared" si="1023"/>
        <v>5.7000000000000002E-3</v>
      </c>
    </row>
    <row r="10919" spans="9:16" x14ac:dyDescent="0.2">
      <c r="I10919" s="158">
        <f t="shared" si="1021"/>
        <v>26</v>
      </c>
      <c r="J10919" s="158" t="str">
        <f t="shared" si="1024"/>
        <v>JPY</v>
      </c>
      <c r="K10919" s="158" t="str">
        <f t="shared" si="1025"/>
        <v>CHF</v>
      </c>
      <c r="L10919" s="158" t="str">
        <f t="shared" si="1022"/>
        <v>JPYCHF45650</v>
      </c>
      <c r="M10919" s="160">
        <f t="shared" si="1026"/>
        <v>45650</v>
      </c>
      <c r="N10919" s="158">
        <v>6.1255742725880554E-3</v>
      </c>
      <c r="O10919" s="158">
        <v>0.93579999999999997</v>
      </c>
      <c r="P10919" s="161">
        <f t="shared" si="1023"/>
        <v>5.7000000000000002E-3</v>
      </c>
    </row>
    <row r="10920" spans="9:16" x14ac:dyDescent="0.2">
      <c r="I10920" s="158">
        <f t="shared" si="1021"/>
        <v>26</v>
      </c>
      <c r="J10920" s="158" t="str">
        <f t="shared" si="1024"/>
        <v>JPY</v>
      </c>
      <c r="K10920" s="158" t="str">
        <f t="shared" si="1025"/>
        <v>CHF</v>
      </c>
      <c r="L10920" s="158" t="str">
        <f t="shared" si="1022"/>
        <v>JPYCHF45651</v>
      </c>
      <c r="M10920" s="160">
        <f t="shared" si="1026"/>
        <v>45651</v>
      </c>
      <c r="N10920" s="158">
        <v>6.1255742725880554E-3</v>
      </c>
      <c r="O10920" s="158">
        <v>0.93579999999999997</v>
      </c>
      <c r="P10920" s="161">
        <f t="shared" si="1023"/>
        <v>5.7000000000000002E-3</v>
      </c>
    </row>
    <row r="10921" spans="9:16" x14ac:dyDescent="0.2">
      <c r="I10921" s="158">
        <f t="shared" si="1021"/>
        <v>26</v>
      </c>
      <c r="J10921" s="158" t="str">
        <f t="shared" si="1024"/>
        <v>JPY</v>
      </c>
      <c r="K10921" s="158" t="str">
        <f t="shared" si="1025"/>
        <v>CHF</v>
      </c>
      <c r="L10921" s="158" t="str">
        <f t="shared" si="1022"/>
        <v>JPYCHF45652</v>
      </c>
      <c r="M10921" s="160">
        <f t="shared" si="1026"/>
        <v>45652</v>
      </c>
      <c r="N10921" s="158">
        <v>6.1255742725880554E-3</v>
      </c>
      <c r="O10921" s="158">
        <v>0.93579999999999997</v>
      </c>
      <c r="P10921" s="161">
        <f t="shared" si="1023"/>
        <v>5.7000000000000002E-3</v>
      </c>
    </row>
    <row r="10922" spans="9:16" x14ac:dyDescent="0.2">
      <c r="I10922" s="158">
        <f t="shared" ref="I10922:I10985" si="1027">IF(M10921=$G$2,I10921+1,I10921)</f>
        <v>26</v>
      </c>
      <c r="J10922" s="158" t="str">
        <f t="shared" si="1024"/>
        <v>JPY</v>
      </c>
      <c r="K10922" s="158" t="str">
        <f t="shared" si="1025"/>
        <v>CHF</v>
      </c>
      <c r="L10922" s="158" t="str">
        <f t="shared" si="1022"/>
        <v>JPYCHF45653</v>
      </c>
      <c r="M10922" s="160">
        <f t="shared" si="1026"/>
        <v>45653</v>
      </c>
      <c r="N10922" s="158">
        <v>6.0734892195566346E-3</v>
      </c>
      <c r="O10922" s="158">
        <v>0.93959999999999999</v>
      </c>
      <c r="P10922" s="161">
        <f t="shared" si="1023"/>
        <v>5.7000000000000002E-3</v>
      </c>
    </row>
    <row r="10923" spans="9:16" x14ac:dyDescent="0.2">
      <c r="I10923" s="158">
        <f t="shared" si="1027"/>
        <v>26</v>
      </c>
      <c r="J10923" s="158" t="str">
        <f t="shared" si="1024"/>
        <v>JPY</v>
      </c>
      <c r="K10923" s="158" t="str">
        <f t="shared" si="1025"/>
        <v>CHF</v>
      </c>
      <c r="L10923" s="158" t="str">
        <f t="shared" si="1022"/>
        <v>JPYCHF45654</v>
      </c>
      <c r="M10923" s="160">
        <f t="shared" si="1026"/>
        <v>45654</v>
      </c>
      <c r="N10923" s="158">
        <v>6.0734892195566346E-3</v>
      </c>
      <c r="O10923" s="158">
        <v>0.93959999999999999</v>
      </c>
      <c r="P10923" s="161">
        <f t="shared" si="1023"/>
        <v>5.7000000000000002E-3</v>
      </c>
    </row>
    <row r="10924" spans="9:16" x14ac:dyDescent="0.2">
      <c r="I10924" s="158">
        <f t="shared" si="1027"/>
        <v>26</v>
      </c>
      <c r="J10924" s="158" t="str">
        <f t="shared" si="1024"/>
        <v>JPY</v>
      </c>
      <c r="K10924" s="158" t="str">
        <f t="shared" si="1025"/>
        <v>CHF</v>
      </c>
      <c r="L10924" s="158" t="str">
        <f t="shared" si="1022"/>
        <v>JPYCHF45655</v>
      </c>
      <c r="M10924" s="160">
        <f t="shared" si="1026"/>
        <v>45655</v>
      </c>
      <c r="N10924" s="158">
        <v>6.0734892195566346E-3</v>
      </c>
      <c r="O10924" s="158">
        <v>0.93959999999999999</v>
      </c>
      <c r="P10924" s="161">
        <f t="shared" si="1023"/>
        <v>5.7000000000000002E-3</v>
      </c>
    </row>
    <row r="10925" spans="9:16" x14ac:dyDescent="0.2">
      <c r="I10925" s="158">
        <f t="shared" si="1027"/>
        <v>26</v>
      </c>
      <c r="J10925" s="158" t="str">
        <f t="shared" si="1024"/>
        <v>JPY</v>
      </c>
      <c r="K10925" s="158" t="str">
        <f t="shared" si="1025"/>
        <v>CHF</v>
      </c>
      <c r="L10925" s="158" t="str">
        <f t="shared" si="1022"/>
        <v>JPYCHF45656</v>
      </c>
      <c r="M10925" s="160">
        <f t="shared" si="1026"/>
        <v>45656</v>
      </c>
      <c r="N10925" s="158">
        <v>6.0764416357780883E-3</v>
      </c>
      <c r="O10925" s="158">
        <v>0.94350000000000001</v>
      </c>
      <c r="P10925" s="161">
        <f t="shared" si="1023"/>
        <v>5.7000000000000002E-3</v>
      </c>
    </row>
    <row r="10926" spans="9:16" x14ac:dyDescent="0.2">
      <c r="I10926" s="158">
        <f t="shared" si="1027"/>
        <v>26</v>
      </c>
      <c r="J10926" s="158" t="str">
        <f t="shared" si="1024"/>
        <v>JPY</v>
      </c>
      <c r="K10926" s="158" t="str">
        <f t="shared" si="1025"/>
        <v>CHF</v>
      </c>
      <c r="L10926" s="158" t="str">
        <f t="shared" si="1022"/>
        <v>JPYCHF45657</v>
      </c>
      <c r="M10926" s="160">
        <f t="shared" si="1026"/>
        <v>45657</v>
      </c>
      <c r="N10926" s="158">
        <v>6.1327118851956337E-3</v>
      </c>
      <c r="O10926" s="158">
        <v>0.94120000000000004</v>
      </c>
      <c r="P10926" s="161">
        <f t="shared" si="1023"/>
        <v>5.7999999999999996E-3</v>
      </c>
    </row>
    <row r="10927" spans="9:16" x14ac:dyDescent="0.2">
      <c r="I10927" s="158">
        <f t="shared" si="1027"/>
        <v>26</v>
      </c>
      <c r="J10927" s="158" t="str">
        <f t="shared" si="1024"/>
        <v>JPY</v>
      </c>
      <c r="K10927" s="158" t="str">
        <f t="shared" si="1025"/>
        <v>CHF</v>
      </c>
      <c r="L10927" s="158" t="str">
        <f t="shared" si="1022"/>
        <v>JPYCHF45658</v>
      </c>
      <c r="M10927" s="160">
        <f t="shared" si="1026"/>
        <v>45658</v>
      </c>
      <c r="N10927" s="158">
        <v>6.1327118851956337E-3</v>
      </c>
      <c r="O10927" s="158">
        <v>0.94120000000000004</v>
      </c>
      <c r="P10927" s="161">
        <f t="shared" si="1023"/>
        <v>5.7999999999999996E-3</v>
      </c>
    </row>
    <row r="10928" spans="9:16" x14ac:dyDescent="0.2">
      <c r="I10928" s="158">
        <f t="shared" si="1027"/>
        <v>26</v>
      </c>
      <c r="J10928" s="158" t="str">
        <f t="shared" si="1024"/>
        <v>JPY</v>
      </c>
      <c r="K10928" s="158" t="str">
        <f t="shared" si="1025"/>
        <v>CHF</v>
      </c>
      <c r="L10928" s="158" t="str">
        <f t="shared" si="1022"/>
        <v>JPYCHF45659</v>
      </c>
      <c r="M10928" s="160">
        <f t="shared" si="1026"/>
        <v>45659</v>
      </c>
      <c r="N10928" s="158">
        <v>6.1713157245124666E-3</v>
      </c>
      <c r="O10928" s="158">
        <v>0.93710000000000004</v>
      </c>
      <c r="P10928" s="161">
        <f t="shared" si="1023"/>
        <v>5.7999999999999996E-3</v>
      </c>
    </row>
    <row r="10929" spans="9:16" x14ac:dyDescent="0.2">
      <c r="I10929" s="158">
        <f t="shared" si="1027"/>
        <v>26</v>
      </c>
      <c r="J10929" s="158" t="str">
        <f t="shared" si="1024"/>
        <v>JPY</v>
      </c>
      <c r="K10929" s="158" t="str">
        <f t="shared" si="1025"/>
        <v>CHF</v>
      </c>
      <c r="L10929" s="158" t="str">
        <f t="shared" si="1022"/>
        <v>JPYCHF45660</v>
      </c>
      <c r="M10929" s="160">
        <f t="shared" si="1026"/>
        <v>45660</v>
      </c>
      <c r="N10929" s="158">
        <v>6.1816158743895648E-3</v>
      </c>
      <c r="O10929" s="158">
        <v>0.93620000000000003</v>
      </c>
      <c r="P10929" s="161">
        <f t="shared" si="1023"/>
        <v>5.7999999999999996E-3</v>
      </c>
    </row>
    <row r="10930" spans="9:16" x14ac:dyDescent="0.2">
      <c r="I10930" s="158">
        <f t="shared" si="1027"/>
        <v>26</v>
      </c>
      <c r="J10930" s="158" t="str">
        <f t="shared" si="1024"/>
        <v>JPY</v>
      </c>
      <c r="K10930" s="158" t="str">
        <f t="shared" si="1025"/>
        <v>CHF</v>
      </c>
      <c r="L10930" s="158" t="str">
        <f t="shared" si="1022"/>
        <v>JPYCHF45661</v>
      </c>
      <c r="M10930" s="160">
        <f t="shared" si="1026"/>
        <v>45661</v>
      </c>
      <c r="N10930" s="158">
        <v>6.1816158743895648E-3</v>
      </c>
      <c r="O10930" s="158">
        <v>0.93620000000000003</v>
      </c>
      <c r="P10930" s="161">
        <f t="shared" si="1023"/>
        <v>5.7999999999999996E-3</v>
      </c>
    </row>
    <row r="10931" spans="9:16" x14ac:dyDescent="0.2">
      <c r="I10931" s="158">
        <f t="shared" si="1027"/>
        <v>26</v>
      </c>
      <c r="J10931" s="158" t="str">
        <f t="shared" si="1024"/>
        <v>JPY</v>
      </c>
      <c r="K10931" s="158" t="str">
        <f t="shared" si="1025"/>
        <v>CHF</v>
      </c>
      <c r="L10931" s="158" t="str">
        <f t="shared" si="1022"/>
        <v>JPYCHF45662</v>
      </c>
      <c r="M10931" s="160">
        <f t="shared" si="1026"/>
        <v>45662</v>
      </c>
      <c r="N10931" s="158">
        <v>6.1816158743895648E-3</v>
      </c>
      <c r="O10931" s="158">
        <v>0.93620000000000003</v>
      </c>
      <c r="P10931" s="161">
        <f t="shared" si="1023"/>
        <v>5.7999999999999996E-3</v>
      </c>
    </row>
    <row r="10932" spans="9:16" x14ac:dyDescent="0.2">
      <c r="I10932" s="158">
        <f t="shared" si="1027"/>
        <v>26</v>
      </c>
      <c r="J10932" s="158" t="str">
        <f t="shared" si="1024"/>
        <v>JPY</v>
      </c>
      <c r="K10932" s="158" t="str">
        <f t="shared" si="1025"/>
        <v>CHF</v>
      </c>
      <c r="L10932" s="158" t="str">
        <f t="shared" si="1022"/>
        <v>JPYCHF45663</v>
      </c>
      <c r="M10932" s="160">
        <f t="shared" si="1026"/>
        <v>45663</v>
      </c>
      <c r="N10932" s="158">
        <v>6.1255742725880554E-3</v>
      </c>
      <c r="O10932" s="158">
        <v>0.93959999999999999</v>
      </c>
      <c r="P10932" s="161">
        <f t="shared" si="1023"/>
        <v>5.7999999999999996E-3</v>
      </c>
    </row>
    <row r="10933" spans="9:16" x14ac:dyDescent="0.2">
      <c r="I10933" s="158">
        <f t="shared" si="1027"/>
        <v>26</v>
      </c>
      <c r="J10933" s="158" t="str">
        <f t="shared" si="1024"/>
        <v>JPY</v>
      </c>
      <c r="K10933" s="158" t="str">
        <f t="shared" si="1025"/>
        <v>CHF</v>
      </c>
      <c r="L10933" s="158" t="str">
        <f t="shared" si="1022"/>
        <v>JPYCHF45664</v>
      </c>
      <c r="M10933" s="160">
        <f t="shared" si="1026"/>
        <v>45664</v>
      </c>
      <c r="N10933" s="158">
        <v>6.1027706578786764E-3</v>
      </c>
      <c r="O10933" s="158">
        <v>0.94259999999999999</v>
      </c>
      <c r="P10933" s="161">
        <f t="shared" si="1023"/>
        <v>5.7999999999999996E-3</v>
      </c>
    </row>
    <row r="10934" spans="9:16" x14ac:dyDescent="0.2">
      <c r="I10934" s="158">
        <f t="shared" si="1027"/>
        <v>26</v>
      </c>
      <c r="J10934" s="158" t="str">
        <f t="shared" si="1024"/>
        <v>JPY</v>
      </c>
      <c r="K10934" s="158" t="str">
        <f t="shared" si="1025"/>
        <v>CHF</v>
      </c>
      <c r="L10934" s="158" t="str">
        <f t="shared" si="1022"/>
        <v>JPYCHF45665</v>
      </c>
      <c r="M10934" s="160">
        <f t="shared" si="1026"/>
        <v>45665</v>
      </c>
      <c r="N10934" s="158">
        <v>6.1372284276420769E-3</v>
      </c>
      <c r="O10934" s="158">
        <v>0.93789999999999996</v>
      </c>
      <c r="P10934" s="161">
        <f t="shared" si="1023"/>
        <v>5.7999999999999996E-3</v>
      </c>
    </row>
    <row r="10935" spans="9:16" x14ac:dyDescent="0.2">
      <c r="I10935" s="158">
        <f t="shared" si="1027"/>
        <v>26</v>
      </c>
      <c r="J10935" s="158" t="str">
        <f t="shared" si="1024"/>
        <v>JPY</v>
      </c>
      <c r="K10935" s="158" t="str">
        <f t="shared" si="1025"/>
        <v>CHF</v>
      </c>
      <c r="L10935" s="158" t="str">
        <f t="shared" si="1022"/>
        <v>JPYCHF45666</v>
      </c>
      <c r="M10935" s="160">
        <f t="shared" si="1026"/>
        <v>45666</v>
      </c>
      <c r="N10935" s="158">
        <v>6.1515748031496058E-3</v>
      </c>
      <c r="O10935" s="158">
        <v>0.93969999999999998</v>
      </c>
      <c r="P10935" s="161">
        <f t="shared" si="1023"/>
        <v>5.7999999999999996E-3</v>
      </c>
    </row>
    <row r="10936" spans="9:16" x14ac:dyDescent="0.2">
      <c r="I10936" s="158">
        <f t="shared" si="1027"/>
        <v>26</v>
      </c>
      <c r="J10936" s="158" t="str">
        <f t="shared" si="1024"/>
        <v>JPY</v>
      </c>
      <c r="K10936" s="158" t="str">
        <f t="shared" si="1025"/>
        <v>CHF</v>
      </c>
      <c r="L10936" s="158" t="str">
        <f t="shared" si="1022"/>
        <v>JPYCHF45667</v>
      </c>
      <c r="M10936" s="160">
        <f t="shared" si="1026"/>
        <v>45667</v>
      </c>
      <c r="N10936" s="158">
        <v>6.1402431536288831E-3</v>
      </c>
      <c r="O10936" s="158">
        <v>0.94159999999999999</v>
      </c>
      <c r="P10936" s="161">
        <f t="shared" si="1023"/>
        <v>5.7999999999999996E-3</v>
      </c>
    </row>
    <row r="10937" spans="9:16" x14ac:dyDescent="0.2">
      <c r="I10937" s="158">
        <f t="shared" si="1027"/>
        <v>26</v>
      </c>
      <c r="J10937" s="158" t="str">
        <f t="shared" si="1024"/>
        <v>JPY</v>
      </c>
      <c r="K10937" s="158" t="str">
        <f t="shared" si="1025"/>
        <v>CHF</v>
      </c>
      <c r="L10937" s="158" t="str">
        <f t="shared" si="1022"/>
        <v>JPYCHF45668</v>
      </c>
      <c r="M10937" s="160">
        <f t="shared" si="1026"/>
        <v>45668</v>
      </c>
      <c r="N10937" s="158">
        <v>6.1402431536288831E-3</v>
      </c>
      <c r="O10937" s="158">
        <v>0.94159999999999999</v>
      </c>
      <c r="P10937" s="161">
        <f t="shared" si="1023"/>
        <v>5.7999999999999996E-3</v>
      </c>
    </row>
    <row r="10938" spans="9:16" x14ac:dyDescent="0.2">
      <c r="I10938" s="158">
        <f t="shared" si="1027"/>
        <v>26</v>
      </c>
      <c r="J10938" s="158" t="str">
        <f t="shared" si="1024"/>
        <v>JPY</v>
      </c>
      <c r="K10938" s="158" t="str">
        <f t="shared" si="1025"/>
        <v>CHF</v>
      </c>
      <c r="L10938" s="158" t="str">
        <f t="shared" si="1022"/>
        <v>JPYCHF45669</v>
      </c>
      <c r="M10938" s="160">
        <f t="shared" si="1026"/>
        <v>45669</v>
      </c>
      <c r="N10938" s="158">
        <v>6.1402431536288831E-3</v>
      </c>
      <c r="O10938" s="158">
        <v>0.94159999999999999</v>
      </c>
      <c r="P10938" s="161">
        <f t="shared" si="1023"/>
        <v>5.7999999999999996E-3</v>
      </c>
    </row>
    <row r="10939" spans="9:16" x14ac:dyDescent="0.2">
      <c r="I10939" s="158">
        <f t="shared" si="1027"/>
        <v>26</v>
      </c>
      <c r="J10939" s="158" t="str">
        <f t="shared" si="1024"/>
        <v>JPY</v>
      </c>
      <c r="K10939" s="158" t="str">
        <f t="shared" si="1025"/>
        <v>CHF</v>
      </c>
      <c r="L10939" s="158" t="str">
        <f t="shared" si="1022"/>
        <v>JPYCHF45670</v>
      </c>
      <c r="M10939" s="160">
        <f t="shared" si="1026"/>
        <v>45670</v>
      </c>
      <c r="N10939" s="158">
        <v>6.2414180501810012E-3</v>
      </c>
      <c r="O10939" s="158">
        <v>0.93459999999999999</v>
      </c>
      <c r="P10939" s="161">
        <f t="shared" si="1023"/>
        <v>5.7999999999999996E-3</v>
      </c>
    </row>
    <row r="10940" spans="9:16" x14ac:dyDescent="0.2">
      <c r="I10940" s="158">
        <f t="shared" si="1027"/>
        <v>26</v>
      </c>
      <c r="J10940" s="158" t="str">
        <f t="shared" si="1024"/>
        <v>JPY</v>
      </c>
      <c r="K10940" s="158" t="str">
        <f t="shared" si="1025"/>
        <v>CHF</v>
      </c>
      <c r="L10940" s="158" t="str">
        <f t="shared" si="1022"/>
        <v>JPYCHF45671</v>
      </c>
      <c r="M10940" s="160">
        <f t="shared" si="1026"/>
        <v>45671</v>
      </c>
      <c r="N10940" s="158">
        <v>6.1869702406731428E-3</v>
      </c>
      <c r="O10940" s="158">
        <v>0.9395</v>
      </c>
      <c r="P10940" s="161">
        <f t="shared" si="1023"/>
        <v>5.7999999999999996E-3</v>
      </c>
    </row>
    <row r="10941" spans="9:16" x14ac:dyDescent="0.2">
      <c r="I10941" s="158">
        <f t="shared" si="1027"/>
        <v>26</v>
      </c>
      <c r="J10941" s="158" t="str">
        <f t="shared" si="1024"/>
        <v>JPY</v>
      </c>
      <c r="K10941" s="158" t="str">
        <f t="shared" si="1025"/>
        <v>CHF</v>
      </c>
      <c r="L10941" s="158" t="str">
        <f t="shared" si="1022"/>
        <v>JPYCHF45672</v>
      </c>
      <c r="M10941" s="160">
        <f t="shared" si="1026"/>
        <v>45672</v>
      </c>
      <c r="N10941" s="158">
        <v>6.1823802163833074E-3</v>
      </c>
      <c r="O10941" s="158">
        <v>0.93940000000000001</v>
      </c>
      <c r="P10941" s="161">
        <f t="shared" si="1023"/>
        <v>5.7999999999999996E-3</v>
      </c>
    </row>
    <row r="10942" spans="9:16" x14ac:dyDescent="0.2">
      <c r="I10942" s="158">
        <f t="shared" si="1027"/>
        <v>26</v>
      </c>
      <c r="J10942" s="158" t="str">
        <f t="shared" si="1024"/>
        <v>JPY</v>
      </c>
      <c r="K10942" s="158" t="str">
        <f t="shared" si="1025"/>
        <v>CHF</v>
      </c>
      <c r="L10942" s="158" t="str">
        <f t="shared" si="1022"/>
        <v>JPYCHF45673</v>
      </c>
      <c r="M10942" s="160">
        <f t="shared" si="1026"/>
        <v>45673</v>
      </c>
      <c r="N10942" s="158">
        <v>6.2320827620590798E-3</v>
      </c>
      <c r="O10942" s="158">
        <v>0.93759999999999999</v>
      </c>
      <c r="P10942" s="161">
        <f t="shared" si="1023"/>
        <v>5.7999999999999996E-3</v>
      </c>
    </row>
    <row r="10943" spans="9:16" x14ac:dyDescent="0.2">
      <c r="I10943" s="158">
        <f t="shared" si="1027"/>
        <v>26</v>
      </c>
      <c r="J10943" s="158" t="str">
        <f t="shared" si="1024"/>
        <v>JPY</v>
      </c>
      <c r="K10943" s="158" t="str">
        <f t="shared" si="1025"/>
        <v>CHF</v>
      </c>
      <c r="L10943" s="158" t="str">
        <f t="shared" si="1022"/>
        <v>JPYCHF45674</v>
      </c>
      <c r="M10943" s="160">
        <f t="shared" si="1026"/>
        <v>45674</v>
      </c>
      <c r="N10943" s="158">
        <v>6.2410285215003438E-3</v>
      </c>
      <c r="O10943" s="158">
        <v>0.93940000000000001</v>
      </c>
      <c r="P10943" s="161">
        <f t="shared" si="1023"/>
        <v>5.8999999999999999E-3</v>
      </c>
    </row>
    <row r="10944" spans="9:16" x14ac:dyDescent="0.2">
      <c r="I10944" s="158">
        <f t="shared" si="1027"/>
        <v>26</v>
      </c>
      <c r="J10944" s="158" t="str">
        <f t="shared" si="1024"/>
        <v>JPY</v>
      </c>
      <c r="K10944" s="158" t="str">
        <f t="shared" si="1025"/>
        <v>CHF</v>
      </c>
      <c r="L10944" s="158" t="str">
        <f t="shared" si="1022"/>
        <v>JPYCHF45675</v>
      </c>
      <c r="M10944" s="160">
        <f t="shared" si="1026"/>
        <v>45675</v>
      </c>
      <c r="N10944" s="158">
        <v>6.2410285215003438E-3</v>
      </c>
      <c r="O10944" s="158">
        <v>0.93940000000000001</v>
      </c>
      <c r="P10944" s="161">
        <f t="shared" si="1023"/>
        <v>5.8999999999999999E-3</v>
      </c>
    </row>
    <row r="10945" spans="9:16" x14ac:dyDescent="0.2">
      <c r="I10945" s="158">
        <f t="shared" si="1027"/>
        <v>26</v>
      </c>
      <c r="J10945" s="158" t="str">
        <f t="shared" si="1024"/>
        <v>JPY</v>
      </c>
      <c r="K10945" s="158" t="str">
        <f t="shared" si="1025"/>
        <v>CHF</v>
      </c>
      <c r="L10945" s="158" t="str">
        <f t="shared" si="1022"/>
        <v>JPYCHF45676</v>
      </c>
      <c r="M10945" s="160">
        <f t="shared" si="1026"/>
        <v>45676</v>
      </c>
      <c r="N10945" s="158">
        <v>6.2410285215003438E-3</v>
      </c>
      <c r="O10945" s="158">
        <v>0.93940000000000001</v>
      </c>
      <c r="P10945" s="161">
        <f t="shared" si="1023"/>
        <v>5.8999999999999999E-3</v>
      </c>
    </row>
    <row r="10946" spans="9:16" x14ac:dyDescent="0.2">
      <c r="I10946" s="158">
        <f t="shared" si="1027"/>
        <v>26</v>
      </c>
      <c r="J10946" s="158" t="str">
        <f t="shared" si="1024"/>
        <v>JPY</v>
      </c>
      <c r="K10946" s="158" t="str">
        <f t="shared" si="1025"/>
        <v>CHF</v>
      </c>
      <c r="L10946" s="158" t="str">
        <f t="shared" si="1022"/>
        <v>JPYCHF45677</v>
      </c>
      <c r="M10946" s="160">
        <f t="shared" si="1026"/>
        <v>45677</v>
      </c>
      <c r="N10946" s="158">
        <v>6.1973227565691614E-3</v>
      </c>
      <c r="O10946" s="158">
        <v>0.94289999999999996</v>
      </c>
      <c r="P10946" s="161">
        <f t="shared" si="1023"/>
        <v>5.7999999999999996E-3</v>
      </c>
    </row>
    <row r="10947" spans="9:16" x14ac:dyDescent="0.2">
      <c r="I10947" s="158">
        <f t="shared" si="1027"/>
        <v>26</v>
      </c>
      <c r="J10947" s="158" t="str">
        <f t="shared" si="1024"/>
        <v>JPY</v>
      </c>
      <c r="K10947" s="158" t="str">
        <f t="shared" si="1025"/>
        <v>CHF</v>
      </c>
      <c r="L10947" s="158" t="str">
        <f t="shared" ref="L10947:L11010" si="1028">J10947&amp;K10947&amp;M10947</f>
        <v>JPYCHF45678</v>
      </c>
      <c r="M10947" s="160">
        <f t="shared" si="1026"/>
        <v>45678</v>
      </c>
      <c r="N10947" s="158">
        <v>6.2011658191740053E-3</v>
      </c>
      <c r="O10947" s="158">
        <v>0.94269999999999998</v>
      </c>
      <c r="P10947" s="161">
        <f t="shared" ref="P10947:P11010" si="1029">ROUND(N10947*O10947,4)</f>
        <v>5.7999999999999996E-3</v>
      </c>
    </row>
    <row r="10948" spans="9:16" x14ac:dyDescent="0.2">
      <c r="I10948" s="158">
        <f t="shared" si="1027"/>
        <v>26</v>
      </c>
      <c r="J10948" s="158" t="str">
        <f t="shared" ref="J10948:J11011" si="1030">VLOOKUP($I10948,$A:$C,2,FALSE)</f>
        <v>JPY</v>
      </c>
      <c r="K10948" s="158" t="str">
        <f t="shared" ref="K10948:K11011" si="1031">VLOOKUP($I10948,$A:$C,3,FALSE)</f>
        <v>CHF</v>
      </c>
      <c r="L10948" s="158" t="str">
        <f t="shared" si="1028"/>
        <v>JPYCHF45679</v>
      </c>
      <c r="M10948" s="160">
        <f t="shared" ref="M10948:M11011" si="1032">IF(I10948=I10947,M10947+1,$G$1)</f>
        <v>45679</v>
      </c>
      <c r="N10948" s="158">
        <v>6.145526057030482E-3</v>
      </c>
      <c r="O10948" s="158">
        <v>0.94489999999999996</v>
      </c>
      <c r="P10948" s="161">
        <f t="shared" si="1029"/>
        <v>5.7999999999999996E-3</v>
      </c>
    </row>
    <row r="10949" spans="9:16" x14ac:dyDescent="0.2">
      <c r="I10949" s="158">
        <f t="shared" si="1027"/>
        <v>26</v>
      </c>
      <c r="J10949" s="158" t="str">
        <f t="shared" si="1030"/>
        <v>JPY</v>
      </c>
      <c r="K10949" s="158" t="str">
        <f t="shared" si="1031"/>
        <v>CHF</v>
      </c>
      <c r="L10949" s="158" t="str">
        <f t="shared" si="1028"/>
        <v>JPYCHF45680</v>
      </c>
      <c r="M10949" s="160">
        <f t="shared" si="1032"/>
        <v>45680</v>
      </c>
      <c r="N10949" s="158">
        <v>6.1508180588018199E-3</v>
      </c>
      <c r="O10949" s="158">
        <v>0.94420000000000004</v>
      </c>
      <c r="P10949" s="161">
        <f t="shared" si="1029"/>
        <v>5.7999999999999996E-3</v>
      </c>
    </row>
    <row r="10950" spans="9:16" x14ac:dyDescent="0.2">
      <c r="I10950" s="158">
        <f t="shared" si="1027"/>
        <v>26</v>
      </c>
      <c r="J10950" s="158" t="str">
        <f t="shared" si="1030"/>
        <v>JPY</v>
      </c>
      <c r="K10950" s="158" t="str">
        <f t="shared" si="1031"/>
        <v>CHF</v>
      </c>
      <c r="L10950" s="158" t="str">
        <f t="shared" si="1028"/>
        <v>JPYCHF45681</v>
      </c>
      <c r="M10950" s="160">
        <f t="shared" si="1032"/>
        <v>45681</v>
      </c>
      <c r="N10950" s="158">
        <v>6.1012812690665035E-3</v>
      </c>
      <c r="O10950" s="158">
        <v>0.94940000000000002</v>
      </c>
      <c r="P10950" s="161">
        <f t="shared" si="1029"/>
        <v>5.7999999999999996E-3</v>
      </c>
    </row>
    <row r="10951" spans="9:16" x14ac:dyDescent="0.2">
      <c r="I10951" s="158">
        <f t="shared" si="1027"/>
        <v>26</v>
      </c>
      <c r="J10951" s="158" t="str">
        <f t="shared" si="1030"/>
        <v>JPY</v>
      </c>
      <c r="K10951" s="158" t="str">
        <f t="shared" si="1031"/>
        <v>CHF</v>
      </c>
      <c r="L10951" s="158" t="str">
        <f t="shared" si="1028"/>
        <v>JPYCHF45682</v>
      </c>
      <c r="M10951" s="160">
        <f t="shared" si="1032"/>
        <v>45682</v>
      </c>
      <c r="N10951" s="158">
        <v>6.1012812690665035E-3</v>
      </c>
      <c r="O10951" s="158">
        <v>0.94940000000000002</v>
      </c>
      <c r="P10951" s="161">
        <f t="shared" si="1029"/>
        <v>5.7999999999999996E-3</v>
      </c>
    </row>
    <row r="10952" spans="9:16" x14ac:dyDescent="0.2">
      <c r="I10952" s="158">
        <f t="shared" si="1027"/>
        <v>26</v>
      </c>
      <c r="J10952" s="158" t="str">
        <f t="shared" si="1030"/>
        <v>JPY</v>
      </c>
      <c r="K10952" s="158" t="str">
        <f t="shared" si="1031"/>
        <v>CHF</v>
      </c>
      <c r="L10952" s="158" t="str">
        <f t="shared" si="1028"/>
        <v>JPYCHF45683</v>
      </c>
      <c r="M10952" s="160">
        <f t="shared" si="1032"/>
        <v>45683</v>
      </c>
      <c r="N10952" s="158">
        <v>6.1012812690665035E-3</v>
      </c>
      <c r="O10952" s="158">
        <v>0.94940000000000002</v>
      </c>
      <c r="P10952" s="161">
        <f t="shared" si="1029"/>
        <v>5.7999999999999996E-3</v>
      </c>
    </row>
    <row r="10953" spans="9:16" x14ac:dyDescent="0.2">
      <c r="I10953" s="158">
        <f t="shared" si="1027"/>
        <v>26</v>
      </c>
      <c r="J10953" s="158" t="str">
        <f t="shared" si="1030"/>
        <v>JPY</v>
      </c>
      <c r="K10953" s="158" t="str">
        <f t="shared" si="1031"/>
        <v>CHF</v>
      </c>
      <c r="L10953" s="158" t="str">
        <f t="shared" si="1028"/>
        <v>JPYCHF45684</v>
      </c>
      <c r="M10953" s="160">
        <f t="shared" si="1032"/>
        <v>45684</v>
      </c>
      <c r="N10953" s="158">
        <v>6.1648480364958997E-3</v>
      </c>
      <c r="O10953" s="158">
        <v>0.94530000000000003</v>
      </c>
      <c r="P10953" s="161">
        <f t="shared" si="1029"/>
        <v>5.7999999999999996E-3</v>
      </c>
    </row>
    <row r="10954" spans="9:16" x14ac:dyDescent="0.2">
      <c r="I10954" s="158">
        <f t="shared" si="1027"/>
        <v>26</v>
      </c>
      <c r="J10954" s="158" t="str">
        <f t="shared" si="1030"/>
        <v>JPY</v>
      </c>
      <c r="K10954" s="158" t="str">
        <f t="shared" si="1031"/>
        <v>CHF</v>
      </c>
      <c r="L10954" s="158" t="str">
        <f t="shared" si="1028"/>
        <v>JPYCHF45685</v>
      </c>
      <c r="M10954" s="160">
        <f t="shared" si="1032"/>
        <v>45685</v>
      </c>
      <c r="N10954" s="158">
        <v>6.1781786729272203E-3</v>
      </c>
      <c r="O10954" s="158">
        <v>0.94410000000000005</v>
      </c>
      <c r="P10954" s="161">
        <f t="shared" si="1029"/>
        <v>5.7999999999999996E-3</v>
      </c>
    </row>
    <row r="10955" spans="9:16" x14ac:dyDescent="0.2">
      <c r="I10955" s="158">
        <f t="shared" si="1027"/>
        <v>26</v>
      </c>
      <c r="J10955" s="158" t="str">
        <f t="shared" si="1030"/>
        <v>JPY</v>
      </c>
      <c r="K10955" s="158" t="str">
        <f t="shared" si="1031"/>
        <v>CHF</v>
      </c>
      <c r="L10955" s="158" t="str">
        <f t="shared" si="1028"/>
        <v>JPYCHF45686</v>
      </c>
      <c r="M10955" s="160">
        <f t="shared" si="1032"/>
        <v>45686</v>
      </c>
      <c r="N10955" s="158">
        <v>6.1919504643962852E-3</v>
      </c>
      <c r="O10955" s="158">
        <v>0.94299999999999995</v>
      </c>
      <c r="P10955" s="161">
        <f t="shared" si="1029"/>
        <v>5.7999999999999996E-3</v>
      </c>
    </row>
    <row r="10956" spans="9:16" x14ac:dyDescent="0.2">
      <c r="I10956" s="158">
        <f t="shared" si="1027"/>
        <v>26</v>
      </c>
      <c r="J10956" s="158" t="str">
        <f t="shared" si="1030"/>
        <v>JPY</v>
      </c>
      <c r="K10956" s="158" t="str">
        <f t="shared" si="1031"/>
        <v>CHF</v>
      </c>
      <c r="L10956" s="158" t="str">
        <f t="shared" si="1028"/>
        <v>JPYCHF45687</v>
      </c>
      <c r="M10956" s="160">
        <f t="shared" si="1032"/>
        <v>45687</v>
      </c>
      <c r="N10956" s="158">
        <v>6.2375249500998004E-3</v>
      </c>
      <c r="O10956" s="158">
        <v>0.94410000000000005</v>
      </c>
      <c r="P10956" s="161">
        <f t="shared" si="1029"/>
        <v>5.8999999999999999E-3</v>
      </c>
    </row>
    <row r="10957" spans="9:16" x14ac:dyDescent="0.2">
      <c r="I10957" s="158">
        <f t="shared" si="1027"/>
        <v>26</v>
      </c>
      <c r="J10957" s="158" t="str">
        <f t="shared" si="1030"/>
        <v>JPY</v>
      </c>
      <c r="K10957" s="158" t="str">
        <f t="shared" si="1031"/>
        <v>CHF</v>
      </c>
      <c r="L10957" s="158" t="str">
        <f t="shared" si="1028"/>
        <v>JPYCHF45688</v>
      </c>
      <c r="M10957" s="160">
        <f t="shared" si="1032"/>
        <v>45688</v>
      </c>
      <c r="N10957" s="158">
        <v>6.211565935772408E-3</v>
      </c>
      <c r="O10957" s="158">
        <v>0.94489999999999996</v>
      </c>
      <c r="P10957" s="161">
        <f t="shared" si="1029"/>
        <v>5.8999999999999999E-3</v>
      </c>
    </row>
    <row r="10958" spans="9:16" x14ac:dyDescent="0.2">
      <c r="I10958" s="158">
        <f t="shared" si="1027"/>
        <v>26</v>
      </c>
      <c r="J10958" s="158" t="str">
        <f t="shared" si="1030"/>
        <v>JPY</v>
      </c>
      <c r="K10958" s="158" t="str">
        <f t="shared" si="1031"/>
        <v>CHF</v>
      </c>
      <c r="L10958" s="158" t="str">
        <f t="shared" si="1028"/>
        <v>JPYCHF45689</v>
      </c>
      <c r="M10958" s="160">
        <f t="shared" si="1032"/>
        <v>45689</v>
      </c>
      <c r="N10958" s="158">
        <v>6.211565935772408E-3</v>
      </c>
      <c r="O10958" s="158">
        <v>0.94489999999999996</v>
      </c>
      <c r="P10958" s="161">
        <f t="shared" si="1029"/>
        <v>5.8999999999999999E-3</v>
      </c>
    </row>
    <row r="10959" spans="9:16" x14ac:dyDescent="0.2">
      <c r="I10959" s="158">
        <f t="shared" si="1027"/>
        <v>26</v>
      </c>
      <c r="J10959" s="158" t="str">
        <f t="shared" si="1030"/>
        <v>JPY</v>
      </c>
      <c r="K10959" s="158" t="str">
        <f t="shared" si="1031"/>
        <v>CHF</v>
      </c>
      <c r="L10959" s="158" t="str">
        <f t="shared" si="1028"/>
        <v>JPYCHF45690</v>
      </c>
      <c r="M10959" s="160">
        <f t="shared" si="1032"/>
        <v>45690</v>
      </c>
      <c r="N10959" s="158">
        <v>6.211565935772408E-3</v>
      </c>
      <c r="O10959" s="158">
        <v>0.94489999999999996</v>
      </c>
      <c r="P10959" s="161">
        <f t="shared" si="1029"/>
        <v>5.8999999999999999E-3</v>
      </c>
    </row>
    <row r="10960" spans="9:16" x14ac:dyDescent="0.2">
      <c r="I10960" s="158">
        <f t="shared" si="1027"/>
        <v>26</v>
      </c>
      <c r="J10960" s="158" t="str">
        <f t="shared" si="1030"/>
        <v>JPY</v>
      </c>
      <c r="K10960" s="158" t="str">
        <f t="shared" si="1031"/>
        <v>CHF</v>
      </c>
      <c r="L10960" s="158" t="str">
        <f t="shared" si="1028"/>
        <v>JPYCHF45691</v>
      </c>
      <c r="M10960" s="160">
        <f t="shared" si="1032"/>
        <v>45691</v>
      </c>
      <c r="N10960" s="158">
        <v>6.2944545855101652E-3</v>
      </c>
      <c r="O10960" s="158">
        <v>0.93930000000000002</v>
      </c>
      <c r="P10960" s="161">
        <f t="shared" si="1029"/>
        <v>5.8999999999999999E-3</v>
      </c>
    </row>
    <row r="10961" spans="9:16" x14ac:dyDescent="0.2">
      <c r="I10961" s="158">
        <f t="shared" si="1027"/>
        <v>26</v>
      </c>
      <c r="J10961" s="158" t="str">
        <f t="shared" si="1030"/>
        <v>JPY</v>
      </c>
      <c r="K10961" s="158" t="str">
        <f t="shared" si="1031"/>
        <v>CHF</v>
      </c>
      <c r="L10961" s="158" t="str">
        <f t="shared" si="1028"/>
        <v>JPYCHF45692</v>
      </c>
      <c r="M10961" s="160">
        <f t="shared" si="1032"/>
        <v>45692</v>
      </c>
      <c r="N10961" s="158">
        <v>6.2297533017692495E-3</v>
      </c>
      <c r="O10961" s="158">
        <v>0.93959999999999999</v>
      </c>
      <c r="P10961" s="161">
        <f t="shared" si="1029"/>
        <v>5.8999999999999999E-3</v>
      </c>
    </row>
    <row r="10962" spans="9:16" x14ac:dyDescent="0.2">
      <c r="I10962" s="158">
        <f t="shared" si="1027"/>
        <v>26</v>
      </c>
      <c r="J10962" s="158" t="str">
        <f t="shared" si="1030"/>
        <v>JPY</v>
      </c>
      <c r="K10962" s="158" t="str">
        <f t="shared" si="1031"/>
        <v>CHF</v>
      </c>
      <c r="L10962" s="158" t="str">
        <f t="shared" si="1028"/>
        <v>JPYCHF45693</v>
      </c>
      <c r="M10962" s="160">
        <f t="shared" si="1032"/>
        <v>45693</v>
      </c>
      <c r="N10962" s="158">
        <v>6.2794348508634227E-3</v>
      </c>
      <c r="O10962" s="158">
        <v>0.9395</v>
      </c>
      <c r="P10962" s="161">
        <f t="shared" si="1029"/>
        <v>5.8999999999999999E-3</v>
      </c>
    </row>
    <row r="10963" spans="9:16" x14ac:dyDescent="0.2">
      <c r="I10963" s="158">
        <f t="shared" si="1027"/>
        <v>26</v>
      </c>
      <c r="J10963" s="158" t="str">
        <f t="shared" si="1030"/>
        <v>JPY</v>
      </c>
      <c r="K10963" s="158" t="str">
        <f t="shared" si="1031"/>
        <v>CHF</v>
      </c>
      <c r="L10963" s="158" t="str">
        <f t="shared" si="1028"/>
        <v>JPYCHF45694</v>
      </c>
      <c r="M10963" s="160">
        <f t="shared" si="1032"/>
        <v>45694</v>
      </c>
      <c r="N10963" s="158">
        <v>6.3311174422285539E-3</v>
      </c>
      <c r="O10963" s="158">
        <v>0.9385</v>
      </c>
      <c r="P10963" s="161">
        <f t="shared" si="1029"/>
        <v>5.8999999999999999E-3</v>
      </c>
    </row>
    <row r="10964" spans="9:16" x14ac:dyDescent="0.2">
      <c r="I10964" s="158">
        <f t="shared" si="1027"/>
        <v>26</v>
      </c>
      <c r="J10964" s="158" t="str">
        <f t="shared" si="1030"/>
        <v>JPY</v>
      </c>
      <c r="K10964" s="158" t="str">
        <f t="shared" si="1031"/>
        <v>CHF</v>
      </c>
      <c r="L10964" s="158" t="str">
        <f t="shared" si="1028"/>
        <v>JPYCHF45695</v>
      </c>
      <c r="M10964" s="160">
        <f t="shared" si="1032"/>
        <v>45695</v>
      </c>
      <c r="N10964" s="158">
        <v>6.3383406224250486E-3</v>
      </c>
      <c r="O10964" s="158">
        <v>0.94179999999999997</v>
      </c>
      <c r="P10964" s="161">
        <f t="shared" si="1029"/>
        <v>6.0000000000000001E-3</v>
      </c>
    </row>
    <row r="10965" spans="9:16" x14ac:dyDescent="0.2">
      <c r="I10965" s="158">
        <f t="shared" si="1027"/>
        <v>26</v>
      </c>
      <c r="J10965" s="158" t="str">
        <f t="shared" si="1030"/>
        <v>JPY</v>
      </c>
      <c r="K10965" s="158" t="str">
        <f t="shared" si="1031"/>
        <v>CHF</v>
      </c>
      <c r="L10965" s="158" t="str">
        <f t="shared" si="1028"/>
        <v>JPYCHF45696</v>
      </c>
      <c r="M10965" s="160">
        <f t="shared" si="1032"/>
        <v>45696</v>
      </c>
      <c r="N10965" s="158">
        <v>6.3383406224250486E-3</v>
      </c>
      <c r="O10965" s="158">
        <v>0.94179999999999997</v>
      </c>
      <c r="P10965" s="161">
        <f t="shared" si="1029"/>
        <v>6.0000000000000001E-3</v>
      </c>
    </row>
    <row r="10966" spans="9:16" x14ac:dyDescent="0.2">
      <c r="I10966" s="158">
        <f t="shared" si="1027"/>
        <v>26</v>
      </c>
      <c r="J10966" s="158" t="str">
        <f t="shared" si="1030"/>
        <v>JPY</v>
      </c>
      <c r="K10966" s="158" t="str">
        <f t="shared" si="1031"/>
        <v>CHF</v>
      </c>
      <c r="L10966" s="158" t="str">
        <f t="shared" si="1028"/>
        <v>JPYCHF45697</v>
      </c>
      <c r="M10966" s="160">
        <f t="shared" si="1032"/>
        <v>45697</v>
      </c>
      <c r="N10966" s="158">
        <v>6.3383406224250486E-3</v>
      </c>
      <c r="O10966" s="158">
        <v>0.94179999999999997</v>
      </c>
      <c r="P10966" s="161">
        <f t="shared" si="1029"/>
        <v>6.0000000000000001E-3</v>
      </c>
    </row>
    <row r="10967" spans="9:16" x14ac:dyDescent="0.2">
      <c r="I10967" s="158">
        <f t="shared" si="1027"/>
        <v>26</v>
      </c>
      <c r="J10967" s="158" t="str">
        <f t="shared" si="1030"/>
        <v>JPY</v>
      </c>
      <c r="K10967" s="158" t="str">
        <f t="shared" si="1031"/>
        <v>CHF</v>
      </c>
      <c r="L10967" s="158" t="str">
        <f t="shared" si="1028"/>
        <v>JPYCHF45698</v>
      </c>
      <c r="M10967" s="160">
        <f t="shared" si="1032"/>
        <v>45698</v>
      </c>
      <c r="N10967" s="158">
        <v>6.372673973999491E-3</v>
      </c>
      <c r="O10967" s="158">
        <v>0.93959999999999999</v>
      </c>
      <c r="P10967" s="161">
        <f t="shared" si="1029"/>
        <v>6.0000000000000001E-3</v>
      </c>
    </row>
    <row r="10968" spans="9:16" x14ac:dyDescent="0.2">
      <c r="I10968" s="158">
        <f t="shared" si="1027"/>
        <v>26</v>
      </c>
      <c r="J10968" s="158" t="str">
        <f t="shared" si="1030"/>
        <v>JPY</v>
      </c>
      <c r="K10968" s="158" t="str">
        <f t="shared" si="1031"/>
        <v>CHF</v>
      </c>
      <c r="L10968" s="158" t="str">
        <f t="shared" si="1028"/>
        <v>JPYCHF45699</v>
      </c>
      <c r="M10968" s="160">
        <f t="shared" si="1032"/>
        <v>45699</v>
      </c>
      <c r="N10968" s="158">
        <v>6.3580874872838254E-3</v>
      </c>
      <c r="O10968" s="158">
        <v>0.94289999999999996</v>
      </c>
      <c r="P10968" s="161">
        <f t="shared" si="1029"/>
        <v>6.0000000000000001E-3</v>
      </c>
    </row>
    <row r="10969" spans="9:16" x14ac:dyDescent="0.2">
      <c r="I10969" s="158">
        <f t="shared" si="1027"/>
        <v>26</v>
      </c>
      <c r="J10969" s="158" t="str">
        <f t="shared" si="1030"/>
        <v>JPY</v>
      </c>
      <c r="K10969" s="158" t="str">
        <f t="shared" si="1031"/>
        <v>CHF</v>
      </c>
      <c r="L10969" s="158" t="str">
        <f t="shared" si="1028"/>
        <v>JPYCHF45700</v>
      </c>
      <c r="M10969" s="160">
        <f t="shared" si="1032"/>
        <v>45700</v>
      </c>
      <c r="N10969" s="158">
        <v>6.2806180128124611E-3</v>
      </c>
      <c r="O10969" s="158">
        <v>0.94569999999999999</v>
      </c>
      <c r="P10969" s="161">
        <f t="shared" si="1029"/>
        <v>5.8999999999999999E-3</v>
      </c>
    </row>
    <row r="10970" spans="9:16" x14ac:dyDescent="0.2">
      <c r="I10970" s="158">
        <f t="shared" si="1027"/>
        <v>26</v>
      </c>
      <c r="J10970" s="158" t="str">
        <f t="shared" si="1030"/>
        <v>JPY</v>
      </c>
      <c r="K10970" s="158" t="str">
        <f t="shared" si="1031"/>
        <v>CHF</v>
      </c>
      <c r="L10970" s="158" t="str">
        <f t="shared" si="1028"/>
        <v>JPYCHF45701</v>
      </c>
      <c r="M10970" s="160">
        <f t="shared" si="1032"/>
        <v>45701</v>
      </c>
      <c r="N10970" s="158">
        <v>6.2582139057512989E-3</v>
      </c>
      <c r="O10970" s="158">
        <v>0.94210000000000005</v>
      </c>
      <c r="P10970" s="161">
        <f t="shared" si="1029"/>
        <v>5.8999999999999999E-3</v>
      </c>
    </row>
    <row r="10971" spans="9:16" x14ac:dyDescent="0.2">
      <c r="I10971" s="158">
        <f t="shared" si="1027"/>
        <v>26</v>
      </c>
      <c r="J10971" s="158" t="str">
        <f t="shared" si="1030"/>
        <v>JPY</v>
      </c>
      <c r="K10971" s="158" t="str">
        <f t="shared" si="1031"/>
        <v>CHF</v>
      </c>
      <c r="L10971" s="158" t="str">
        <f t="shared" si="1028"/>
        <v>JPYCHF45702</v>
      </c>
      <c r="M10971" s="160">
        <f t="shared" si="1032"/>
        <v>45702</v>
      </c>
      <c r="N10971" s="158">
        <v>6.246486351427322E-3</v>
      </c>
      <c r="O10971" s="158">
        <v>0.94420000000000004</v>
      </c>
      <c r="P10971" s="161">
        <f t="shared" si="1029"/>
        <v>5.8999999999999999E-3</v>
      </c>
    </row>
    <row r="10972" spans="9:16" x14ac:dyDescent="0.2">
      <c r="I10972" s="158">
        <f t="shared" si="1027"/>
        <v>26</v>
      </c>
      <c r="J10972" s="158" t="str">
        <f t="shared" si="1030"/>
        <v>JPY</v>
      </c>
      <c r="K10972" s="158" t="str">
        <f t="shared" si="1031"/>
        <v>CHF</v>
      </c>
      <c r="L10972" s="158" t="str">
        <f t="shared" si="1028"/>
        <v>JPYCHF45703</v>
      </c>
      <c r="M10972" s="160">
        <f t="shared" si="1032"/>
        <v>45703</v>
      </c>
      <c r="N10972" s="158">
        <v>6.246486351427322E-3</v>
      </c>
      <c r="O10972" s="158">
        <v>0.94420000000000004</v>
      </c>
      <c r="P10972" s="161">
        <f t="shared" si="1029"/>
        <v>5.8999999999999999E-3</v>
      </c>
    </row>
    <row r="10973" spans="9:16" x14ac:dyDescent="0.2">
      <c r="I10973" s="158">
        <f t="shared" si="1027"/>
        <v>26</v>
      </c>
      <c r="J10973" s="158" t="str">
        <f t="shared" si="1030"/>
        <v>JPY</v>
      </c>
      <c r="K10973" s="158" t="str">
        <f t="shared" si="1031"/>
        <v>CHF</v>
      </c>
      <c r="L10973" s="158" t="str">
        <f t="shared" si="1028"/>
        <v>JPYCHF45704</v>
      </c>
      <c r="M10973" s="160">
        <f t="shared" si="1032"/>
        <v>45704</v>
      </c>
      <c r="N10973" s="158">
        <v>6.246486351427322E-3</v>
      </c>
      <c r="O10973" s="158">
        <v>0.94420000000000004</v>
      </c>
      <c r="P10973" s="161">
        <f t="shared" si="1029"/>
        <v>5.8999999999999999E-3</v>
      </c>
    </row>
    <row r="10974" spans="9:16" x14ac:dyDescent="0.2">
      <c r="I10974" s="158">
        <f t="shared" si="1027"/>
        <v>26</v>
      </c>
      <c r="J10974" s="158" t="str">
        <f t="shared" si="1030"/>
        <v>JPY</v>
      </c>
      <c r="K10974" s="158" t="str">
        <f t="shared" si="1031"/>
        <v>CHF</v>
      </c>
      <c r="L10974" s="158" t="str">
        <f t="shared" si="1028"/>
        <v>JPYCHF45705</v>
      </c>
      <c r="M10974" s="160">
        <f t="shared" si="1032"/>
        <v>45705</v>
      </c>
      <c r="N10974" s="158">
        <v>6.3023886052814022E-3</v>
      </c>
      <c r="O10974" s="158">
        <v>0.94399999999999995</v>
      </c>
      <c r="P10974" s="161">
        <f t="shared" si="1029"/>
        <v>5.8999999999999999E-3</v>
      </c>
    </row>
    <row r="10975" spans="9:16" x14ac:dyDescent="0.2">
      <c r="I10975" s="158">
        <f t="shared" si="1027"/>
        <v>26</v>
      </c>
      <c r="J10975" s="158" t="str">
        <f t="shared" si="1030"/>
        <v>JPY</v>
      </c>
      <c r="K10975" s="158" t="str">
        <f t="shared" si="1031"/>
        <v>CHF</v>
      </c>
      <c r="L10975" s="158" t="str">
        <f t="shared" si="1028"/>
        <v>JPYCHF45706</v>
      </c>
      <c r="M10975" s="160">
        <f t="shared" si="1032"/>
        <v>45706</v>
      </c>
      <c r="N10975" s="158">
        <v>6.3071586250394189E-3</v>
      </c>
      <c r="O10975" s="158">
        <v>0.9425</v>
      </c>
      <c r="P10975" s="161">
        <f t="shared" si="1029"/>
        <v>5.8999999999999999E-3</v>
      </c>
    </row>
    <row r="10976" spans="9:16" x14ac:dyDescent="0.2">
      <c r="I10976" s="158">
        <f t="shared" si="1027"/>
        <v>26</v>
      </c>
      <c r="J10976" s="158" t="str">
        <f t="shared" si="1030"/>
        <v>JPY</v>
      </c>
      <c r="K10976" s="158" t="str">
        <f t="shared" si="1031"/>
        <v>CHF</v>
      </c>
      <c r="L10976" s="158" t="str">
        <f t="shared" si="1028"/>
        <v>JPYCHF45707</v>
      </c>
      <c r="M10976" s="160">
        <f t="shared" si="1032"/>
        <v>45707</v>
      </c>
      <c r="N10976" s="158">
        <v>6.3127327820213372E-3</v>
      </c>
      <c r="O10976" s="158">
        <v>0.94350000000000001</v>
      </c>
      <c r="P10976" s="161">
        <f t="shared" si="1029"/>
        <v>6.0000000000000001E-3</v>
      </c>
    </row>
    <row r="10977" spans="9:16" x14ac:dyDescent="0.2">
      <c r="I10977" s="158">
        <f t="shared" si="1027"/>
        <v>26</v>
      </c>
      <c r="J10977" s="158" t="str">
        <f t="shared" si="1030"/>
        <v>JPY</v>
      </c>
      <c r="K10977" s="158" t="str">
        <f t="shared" si="1031"/>
        <v>CHF</v>
      </c>
      <c r="L10977" s="158" t="str">
        <f t="shared" si="1028"/>
        <v>JPYCHF45708</v>
      </c>
      <c r="M10977" s="160">
        <f t="shared" si="1032"/>
        <v>45708</v>
      </c>
      <c r="N10977" s="158">
        <v>6.3856960408684551E-3</v>
      </c>
      <c r="O10977" s="158">
        <v>0.94230000000000003</v>
      </c>
      <c r="P10977" s="161">
        <f t="shared" si="1029"/>
        <v>6.0000000000000001E-3</v>
      </c>
    </row>
    <row r="10978" spans="9:16" x14ac:dyDescent="0.2">
      <c r="I10978" s="158">
        <f t="shared" si="1027"/>
        <v>26</v>
      </c>
      <c r="J10978" s="158" t="str">
        <f t="shared" si="1030"/>
        <v>JPY</v>
      </c>
      <c r="K10978" s="158" t="str">
        <f t="shared" si="1031"/>
        <v>CHF</v>
      </c>
      <c r="L10978" s="158" t="str">
        <f t="shared" si="1028"/>
        <v>JPYCHF45709</v>
      </c>
      <c r="M10978" s="160">
        <f t="shared" si="1032"/>
        <v>45709</v>
      </c>
      <c r="N10978" s="158">
        <v>6.3508192556839833E-3</v>
      </c>
      <c r="O10978" s="158">
        <v>0.94199999999999995</v>
      </c>
      <c r="P10978" s="161">
        <f t="shared" si="1029"/>
        <v>6.0000000000000001E-3</v>
      </c>
    </row>
    <row r="10979" spans="9:16" x14ac:dyDescent="0.2">
      <c r="I10979" s="158">
        <f t="shared" si="1027"/>
        <v>26</v>
      </c>
      <c r="J10979" s="158" t="str">
        <f t="shared" si="1030"/>
        <v>JPY</v>
      </c>
      <c r="K10979" s="158" t="str">
        <f t="shared" si="1031"/>
        <v>CHF</v>
      </c>
      <c r="L10979" s="158" t="str">
        <f t="shared" si="1028"/>
        <v>JPYCHF45710</v>
      </c>
      <c r="M10979" s="160">
        <f t="shared" si="1032"/>
        <v>45710</v>
      </c>
      <c r="N10979" s="158">
        <v>6.3508192556839833E-3</v>
      </c>
      <c r="O10979" s="158">
        <v>0.94199999999999995</v>
      </c>
      <c r="P10979" s="161">
        <f t="shared" si="1029"/>
        <v>6.0000000000000001E-3</v>
      </c>
    </row>
    <row r="10980" spans="9:16" x14ac:dyDescent="0.2">
      <c r="I10980" s="158">
        <f t="shared" si="1027"/>
        <v>26</v>
      </c>
      <c r="J10980" s="158" t="str">
        <f t="shared" si="1030"/>
        <v>JPY</v>
      </c>
      <c r="K10980" s="158" t="str">
        <f t="shared" si="1031"/>
        <v>CHF</v>
      </c>
      <c r="L10980" s="158" t="str">
        <f t="shared" si="1028"/>
        <v>JPYCHF45711</v>
      </c>
      <c r="M10980" s="160">
        <f t="shared" si="1032"/>
        <v>45711</v>
      </c>
      <c r="N10980" s="158">
        <v>6.3508192556839833E-3</v>
      </c>
      <c r="O10980" s="158">
        <v>0.94199999999999995</v>
      </c>
      <c r="P10980" s="161">
        <f t="shared" si="1029"/>
        <v>6.0000000000000001E-3</v>
      </c>
    </row>
    <row r="10981" spans="9:16" x14ac:dyDescent="0.2">
      <c r="I10981" s="158">
        <f t="shared" si="1027"/>
        <v>26</v>
      </c>
      <c r="J10981" s="158" t="str">
        <f t="shared" si="1030"/>
        <v>JPY</v>
      </c>
      <c r="K10981" s="158" t="str">
        <f t="shared" si="1031"/>
        <v>CHF</v>
      </c>
      <c r="L10981" s="158" t="str">
        <f t="shared" si="1028"/>
        <v>JPYCHF45712</v>
      </c>
      <c r="M10981" s="160">
        <f t="shared" si="1032"/>
        <v>45712</v>
      </c>
      <c r="N10981" s="158">
        <v>6.3771443147758429E-3</v>
      </c>
      <c r="O10981" s="158">
        <v>0.9415</v>
      </c>
      <c r="P10981" s="161">
        <f t="shared" si="1029"/>
        <v>6.0000000000000001E-3</v>
      </c>
    </row>
    <row r="10982" spans="9:16" x14ac:dyDescent="0.2">
      <c r="I10982" s="158">
        <f t="shared" si="1027"/>
        <v>26</v>
      </c>
      <c r="J10982" s="158" t="str">
        <f t="shared" si="1030"/>
        <v>JPY</v>
      </c>
      <c r="K10982" s="158" t="str">
        <f t="shared" si="1031"/>
        <v>CHF</v>
      </c>
      <c r="L10982" s="158" t="str">
        <f t="shared" si="1028"/>
        <v>JPYCHF45713</v>
      </c>
      <c r="M10982" s="160">
        <f t="shared" si="1032"/>
        <v>45713</v>
      </c>
      <c r="N10982" s="158">
        <v>6.3617278452827788E-3</v>
      </c>
      <c r="O10982" s="158">
        <v>0.93859999999999999</v>
      </c>
      <c r="P10982" s="161">
        <f t="shared" si="1029"/>
        <v>6.0000000000000001E-3</v>
      </c>
    </row>
    <row r="10983" spans="9:16" x14ac:dyDescent="0.2">
      <c r="I10983" s="158">
        <f t="shared" si="1027"/>
        <v>26</v>
      </c>
      <c r="J10983" s="158" t="str">
        <f t="shared" si="1030"/>
        <v>JPY</v>
      </c>
      <c r="K10983" s="158" t="str">
        <f t="shared" si="1031"/>
        <v>CHF</v>
      </c>
      <c r="L10983" s="158" t="str">
        <f t="shared" si="1028"/>
        <v>JPYCHF45714</v>
      </c>
      <c r="M10983" s="160">
        <f t="shared" si="1032"/>
        <v>45714</v>
      </c>
      <c r="N10983" s="158">
        <v>6.3816209317166563E-3</v>
      </c>
      <c r="O10983" s="158">
        <v>0.93920000000000003</v>
      </c>
      <c r="P10983" s="161">
        <f t="shared" si="1029"/>
        <v>6.0000000000000001E-3</v>
      </c>
    </row>
    <row r="10984" spans="9:16" x14ac:dyDescent="0.2">
      <c r="I10984" s="158">
        <f t="shared" si="1027"/>
        <v>26</v>
      </c>
      <c r="J10984" s="158" t="str">
        <f t="shared" si="1030"/>
        <v>JPY</v>
      </c>
      <c r="K10984" s="158" t="str">
        <f t="shared" si="1031"/>
        <v>CHF</v>
      </c>
      <c r="L10984" s="158" t="str">
        <f t="shared" si="1028"/>
        <v>JPYCHF45715</v>
      </c>
      <c r="M10984" s="160">
        <f t="shared" si="1032"/>
        <v>45715</v>
      </c>
      <c r="N10984" s="158">
        <v>6.3803994130032541E-3</v>
      </c>
      <c r="O10984" s="158">
        <v>0.94069999999999998</v>
      </c>
      <c r="P10984" s="161">
        <f t="shared" si="1029"/>
        <v>6.0000000000000001E-3</v>
      </c>
    </row>
    <row r="10985" spans="9:16" x14ac:dyDescent="0.2">
      <c r="I10985" s="158">
        <f t="shared" si="1027"/>
        <v>26</v>
      </c>
      <c r="J10985" s="158" t="str">
        <f t="shared" si="1030"/>
        <v>JPY</v>
      </c>
      <c r="K10985" s="158" t="str">
        <f t="shared" si="1031"/>
        <v>CHF</v>
      </c>
      <c r="L10985" s="158" t="str">
        <f t="shared" si="1028"/>
        <v>JPYCHF45716</v>
      </c>
      <c r="M10985" s="160">
        <f t="shared" si="1032"/>
        <v>45716</v>
      </c>
      <c r="N10985" s="158">
        <v>6.3710499490316E-3</v>
      </c>
      <c r="O10985" s="158">
        <v>0.93940000000000001</v>
      </c>
      <c r="P10985" s="161">
        <f t="shared" si="1029"/>
        <v>6.0000000000000001E-3</v>
      </c>
    </row>
    <row r="10986" spans="9:16" x14ac:dyDescent="0.2">
      <c r="I10986" s="158">
        <f t="shared" ref="I10986:I11049" si="1033">IF(M10985=$G$2,I10985+1,I10985)</f>
        <v>26</v>
      </c>
      <c r="J10986" s="158" t="str">
        <f t="shared" si="1030"/>
        <v>JPY</v>
      </c>
      <c r="K10986" s="158" t="str">
        <f t="shared" si="1031"/>
        <v>CHF</v>
      </c>
      <c r="L10986" s="158" t="str">
        <f t="shared" si="1028"/>
        <v>JPYCHF45717</v>
      </c>
      <c r="M10986" s="160">
        <f t="shared" si="1032"/>
        <v>45717</v>
      </c>
      <c r="N10986" s="158">
        <v>6.3710499490316E-3</v>
      </c>
      <c r="O10986" s="158">
        <v>0.93940000000000001</v>
      </c>
      <c r="P10986" s="161">
        <f t="shared" si="1029"/>
        <v>6.0000000000000001E-3</v>
      </c>
    </row>
    <row r="10987" spans="9:16" x14ac:dyDescent="0.2">
      <c r="I10987" s="158">
        <f t="shared" si="1033"/>
        <v>26</v>
      </c>
      <c r="J10987" s="158" t="str">
        <f t="shared" si="1030"/>
        <v>JPY</v>
      </c>
      <c r="K10987" s="158" t="str">
        <f t="shared" si="1031"/>
        <v>CHF</v>
      </c>
      <c r="L10987" s="158" t="str">
        <f t="shared" si="1028"/>
        <v>JPYCHF45718</v>
      </c>
      <c r="M10987" s="160">
        <f t="shared" si="1032"/>
        <v>45718</v>
      </c>
      <c r="N10987" s="158">
        <v>6.3710499490316E-3</v>
      </c>
      <c r="O10987" s="158">
        <v>0.93940000000000001</v>
      </c>
      <c r="P10987" s="161">
        <f t="shared" si="1029"/>
        <v>6.0000000000000001E-3</v>
      </c>
    </row>
    <row r="10988" spans="9:16" x14ac:dyDescent="0.2">
      <c r="I10988" s="158">
        <f t="shared" si="1033"/>
        <v>26</v>
      </c>
      <c r="J10988" s="158" t="str">
        <f t="shared" si="1030"/>
        <v>JPY</v>
      </c>
      <c r="K10988" s="158" t="str">
        <f t="shared" si="1031"/>
        <v>CHF</v>
      </c>
      <c r="L10988" s="158" t="str">
        <f t="shared" si="1028"/>
        <v>JPYCHF45719</v>
      </c>
      <c r="M10988" s="160">
        <f t="shared" si="1032"/>
        <v>45719</v>
      </c>
      <c r="N10988" s="158">
        <v>6.3159224404724301E-3</v>
      </c>
      <c r="O10988" s="158">
        <v>0.94279999999999997</v>
      </c>
      <c r="P10988" s="161">
        <f t="shared" si="1029"/>
        <v>6.0000000000000001E-3</v>
      </c>
    </row>
    <row r="10989" spans="9:16" x14ac:dyDescent="0.2">
      <c r="I10989" s="158">
        <f t="shared" si="1033"/>
        <v>26</v>
      </c>
      <c r="J10989" s="158" t="str">
        <f t="shared" si="1030"/>
        <v>JPY</v>
      </c>
      <c r="K10989" s="158" t="str">
        <f t="shared" si="1031"/>
        <v>CHF</v>
      </c>
      <c r="L10989" s="158" t="str">
        <f t="shared" si="1028"/>
        <v>JPYCHF45720</v>
      </c>
      <c r="M10989" s="160">
        <f t="shared" si="1032"/>
        <v>45720</v>
      </c>
      <c r="N10989" s="158">
        <v>6.3897763578274758E-3</v>
      </c>
      <c r="O10989" s="158">
        <v>0.93710000000000004</v>
      </c>
      <c r="P10989" s="161">
        <f t="shared" si="1029"/>
        <v>6.0000000000000001E-3</v>
      </c>
    </row>
    <row r="10990" spans="9:16" x14ac:dyDescent="0.2">
      <c r="I10990" s="158">
        <f t="shared" si="1033"/>
        <v>26</v>
      </c>
      <c r="J10990" s="158" t="str">
        <f t="shared" si="1030"/>
        <v>JPY</v>
      </c>
      <c r="K10990" s="158" t="str">
        <f t="shared" si="1031"/>
        <v>CHF</v>
      </c>
      <c r="L10990" s="158" t="str">
        <f t="shared" si="1028"/>
        <v>JPYCHF45721</v>
      </c>
      <c r="M10990" s="160">
        <f t="shared" si="1032"/>
        <v>45721</v>
      </c>
      <c r="N10990" s="158">
        <v>6.246486351427322E-3</v>
      </c>
      <c r="O10990" s="158">
        <v>0.95140000000000002</v>
      </c>
      <c r="P10990" s="161">
        <f t="shared" si="1029"/>
        <v>5.8999999999999999E-3</v>
      </c>
    </row>
    <row r="10991" spans="9:16" x14ac:dyDescent="0.2">
      <c r="I10991" s="158">
        <f t="shared" si="1033"/>
        <v>26</v>
      </c>
      <c r="J10991" s="158" t="str">
        <f t="shared" si="1030"/>
        <v>JPY</v>
      </c>
      <c r="K10991" s="158" t="str">
        <f t="shared" si="1031"/>
        <v>CHF</v>
      </c>
      <c r="L10991" s="158" t="str">
        <f t="shared" si="1028"/>
        <v>JPYCHF45722</v>
      </c>
      <c r="M10991" s="160">
        <f t="shared" si="1032"/>
        <v>45722</v>
      </c>
      <c r="N10991" s="158">
        <v>6.2798291886460682E-3</v>
      </c>
      <c r="O10991" s="158">
        <v>0.95650000000000002</v>
      </c>
      <c r="P10991" s="161">
        <f t="shared" si="1029"/>
        <v>6.0000000000000001E-3</v>
      </c>
    </row>
    <row r="10992" spans="9:16" x14ac:dyDescent="0.2">
      <c r="I10992" s="158">
        <f t="shared" si="1033"/>
        <v>26</v>
      </c>
      <c r="J10992" s="158" t="str">
        <f t="shared" si="1030"/>
        <v>JPY</v>
      </c>
      <c r="K10992" s="158" t="str">
        <f t="shared" si="1031"/>
        <v>CHF</v>
      </c>
      <c r="L10992" s="158" t="str">
        <f t="shared" si="1028"/>
        <v>JPYCHF45723</v>
      </c>
      <c r="M10992" s="160">
        <f t="shared" si="1032"/>
        <v>45723</v>
      </c>
      <c r="N10992" s="158">
        <v>6.2363579669473031E-3</v>
      </c>
      <c r="O10992" s="158">
        <v>0.95569999999999999</v>
      </c>
      <c r="P10992" s="161">
        <f t="shared" si="1029"/>
        <v>6.0000000000000001E-3</v>
      </c>
    </row>
    <row r="10993" spans="9:16" x14ac:dyDescent="0.2">
      <c r="I10993" s="158">
        <f t="shared" si="1033"/>
        <v>26</v>
      </c>
      <c r="J10993" s="158" t="str">
        <f t="shared" si="1030"/>
        <v>JPY</v>
      </c>
      <c r="K10993" s="158" t="str">
        <f t="shared" si="1031"/>
        <v>CHF</v>
      </c>
      <c r="L10993" s="158" t="str">
        <f t="shared" si="1028"/>
        <v>JPYCHF45724</v>
      </c>
      <c r="M10993" s="160">
        <f t="shared" si="1032"/>
        <v>45724</v>
      </c>
      <c r="N10993" s="158">
        <v>6.2363579669473031E-3</v>
      </c>
      <c r="O10993" s="158">
        <v>0.95569999999999999</v>
      </c>
      <c r="P10993" s="161">
        <f t="shared" si="1029"/>
        <v>6.0000000000000001E-3</v>
      </c>
    </row>
    <row r="10994" spans="9:16" x14ac:dyDescent="0.2">
      <c r="I10994" s="158">
        <f t="shared" si="1033"/>
        <v>26</v>
      </c>
      <c r="J10994" s="158" t="str">
        <f t="shared" si="1030"/>
        <v>JPY</v>
      </c>
      <c r="K10994" s="158" t="str">
        <f t="shared" si="1031"/>
        <v>CHF</v>
      </c>
      <c r="L10994" s="158" t="str">
        <f t="shared" si="1028"/>
        <v>JPYCHF45725</v>
      </c>
      <c r="M10994" s="160">
        <f t="shared" si="1032"/>
        <v>45725</v>
      </c>
      <c r="N10994" s="158">
        <v>6.2363579669473031E-3</v>
      </c>
      <c r="O10994" s="158">
        <v>0.95569999999999999</v>
      </c>
      <c r="P10994" s="161">
        <f t="shared" si="1029"/>
        <v>6.0000000000000001E-3</v>
      </c>
    </row>
    <row r="10995" spans="9:16" x14ac:dyDescent="0.2">
      <c r="I10995" s="158">
        <f t="shared" si="1033"/>
        <v>26</v>
      </c>
      <c r="J10995" s="158" t="str">
        <f t="shared" si="1030"/>
        <v>JPY</v>
      </c>
      <c r="K10995" s="158" t="str">
        <f t="shared" si="1031"/>
        <v>CHF</v>
      </c>
      <c r="L10995" s="158" t="str">
        <f t="shared" si="1028"/>
        <v>JPYCHF45726</v>
      </c>
      <c r="M10995" s="160">
        <f t="shared" si="1032"/>
        <v>45726</v>
      </c>
      <c r="N10995" s="158">
        <v>6.2739193173975789E-3</v>
      </c>
      <c r="O10995" s="158">
        <v>0.95120000000000005</v>
      </c>
      <c r="P10995" s="161">
        <f t="shared" si="1029"/>
        <v>6.0000000000000001E-3</v>
      </c>
    </row>
    <row r="10996" spans="9:16" x14ac:dyDescent="0.2">
      <c r="I10996" s="158">
        <f t="shared" si="1033"/>
        <v>26</v>
      </c>
      <c r="J10996" s="158" t="str">
        <f t="shared" si="1030"/>
        <v>JPY</v>
      </c>
      <c r="K10996" s="158" t="str">
        <f t="shared" si="1031"/>
        <v>CHF</v>
      </c>
      <c r="L10996" s="158" t="str">
        <f t="shared" si="1028"/>
        <v>JPYCHF45727</v>
      </c>
      <c r="M10996" s="160">
        <f t="shared" si="1032"/>
        <v>45727</v>
      </c>
      <c r="N10996" s="158">
        <v>6.1911837543338283E-3</v>
      </c>
      <c r="O10996" s="158">
        <v>0.96079999999999999</v>
      </c>
      <c r="P10996" s="161">
        <f t="shared" si="1029"/>
        <v>5.8999999999999999E-3</v>
      </c>
    </row>
    <row r="10997" spans="9:16" x14ac:dyDescent="0.2">
      <c r="I10997" s="158">
        <f t="shared" si="1033"/>
        <v>26</v>
      </c>
      <c r="J10997" s="158" t="str">
        <f t="shared" si="1030"/>
        <v>JPY</v>
      </c>
      <c r="K10997" s="158" t="str">
        <f t="shared" si="1031"/>
        <v>CHF</v>
      </c>
      <c r="L10997" s="158" t="str">
        <f t="shared" si="1028"/>
        <v>JPYCHF45728</v>
      </c>
      <c r="M10997" s="160">
        <f t="shared" si="1032"/>
        <v>45728</v>
      </c>
      <c r="N10997" s="158">
        <v>6.1640880231769715E-3</v>
      </c>
      <c r="O10997" s="158">
        <v>0.96189999999999998</v>
      </c>
      <c r="P10997" s="161">
        <f t="shared" si="1029"/>
        <v>5.8999999999999999E-3</v>
      </c>
    </row>
    <row r="10998" spans="9:16" x14ac:dyDescent="0.2">
      <c r="I10998" s="158">
        <f t="shared" si="1033"/>
        <v>26</v>
      </c>
      <c r="J10998" s="158" t="str">
        <f t="shared" si="1030"/>
        <v>JPY</v>
      </c>
      <c r="K10998" s="158" t="str">
        <f t="shared" si="1031"/>
        <v>CHF</v>
      </c>
      <c r="L10998" s="158" t="str">
        <f t="shared" si="1028"/>
        <v>JPYCHF45729</v>
      </c>
      <c r="M10998" s="160">
        <f t="shared" si="1032"/>
        <v>45729</v>
      </c>
      <c r="N10998" s="158">
        <v>6.225099601593626E-3</v>
      </c>
      <c r="O10998" s="158">
        <v>0.95789999999999997</v>
      </c>
      <c r="P10998" s="161">
        <f t="shared" si="1029"/>
        <v>6.0000000000000001E-3</v>
      </c>
    </row>
    <row r="10999" spans="9:16" x14ac:dyDescent="0.2">
      <c r="I10999" s="158">
        <f t="shared" si="1033"/>
        <v>26</v>
      </c>
      <c r="J10999" s="158" t="str">
        <f t="shared" si="1030"/>
        <v>JPY</v>
      </c>
      <c r="K10999" s="158" t="str">
        <f t="shared" si="1031"/>
        <v>CHF</v>
      </c>
      <c r="L10999" s="158" t="str">
        <f t="shared" si="1028"/>
        <v>JPYCHF45730</v>
      </c>
      <c r="M10999" s="160">
        <f t="shared" si="1032"/>
        <v>45730</v>
      </c>
      <c r="N10999" s="158">
        <v>6.1774153694094391E-3</v>
      </c>
      <c r="O10999" s="158">
        <v>0.96409999999999996</v>
      </c>
      <c r="P10999" s="161">
        <f t="shared" si="1029"/>
        <v>6.0000000000000001E-3</v>
      </c>
    </row>
    <row r="11000" spans="9:16" x14ac:dyDescent="0.2">
      <c r="I11000" s="158">
        <f t="shared" si="1033"/>
        <v>26</v>
      </c>
      <c r="J11000" s="158" t="str">
        <f t="shared" si="1030"/>
        <v>JPY</v>
      </c>
      <c r="K11000" s="158" t="str">
        <f t="shared" si="1031"/>
        <v>CHF</v>
      </c>
      <c r="L11000" s="158" t="str">
        <f t="shared" si="1028"/>
        <v>JPYCHF45731</v>
      </c>
      <c r="M11000" s="160">
        <f t="shared" si="1032"/>
        <v>45731</v>
      </c>
      <c r="N11000" s="158">
        <v>6.1774153694094391E-3</v>
      </c>
      <c r="O11000" s="158">
        <v>0.96409999999999996</v>
      </c>
      <c r="P11000" s="161">
        <f t="shared" si="1029"/>
        <v>6.0000000000000001E-3</v>
      </c>
    </row>
    <row r="11001" spans="9:16" x14ac:dyDescent="0.2">
      <c r="I11001" s="158">
        <f t="shared" si="1033"/>
        <v>26</v>
      </c>
      <c r="J11001" s="158" t="str">
        <f t="shared" si="1030"/>
        <v>JPY</v>
      </c>
      <c r="K11001" s="158" t="str">
        <f t="shared" si="1031"/>
        <v>CHF</v>
      </c>
      <c r="L11001" s="158" t="str">
        <f t="shared" si="1028"/>
        <v>JPYCHF45732</v>
      </c>
      <c r="M11001" s="160">
        <f t="shared" si="1032"/>
        <v>45732</v>
      </c>
      <c r="N11001" s="158">
        <v>6.1774153694094391E-3</v>
      </c>
      <c r="O11001" s="158">
        <v>0.96409999999999996</v>
      </c>
      <c r="P11001" s="161">
        <f t="shared" si="1029"/>
        <v>6.0000000000000001E-3</v>
      </c>
    </row>
    <row r="11002" spans="9:16" x14ac:dyDescent="0.2">
      <c r="I11002" s="158">
        <f t="shared" si="1033"/>
        <v>26</v>
      </c>
      <c r="J11002" s="158" t="str">
        <f t="shared" si="1030"/>
        <v>JPY</v>
      </c>
      <c r="K11002" s="158" t="str">
        <f t="shared" si="1031"/>
        <v>CHF</v>
      </c>
      <c r="L11002" s="158" t="str">
        <f t="shared" si="1028"/>
        <v>JPYCHF45733</v>
      </c>
      <c r="M11002" s="160">
        <f t="shared" si="1032"/>
        <v>45733</v>
      </c>
      <c r="N11002" s="158">
        <v>6.1629483544927898E-3</v>
      </c>
      <c r="O11002" s="158">
        <v>0.96160000000000001</v>
      </c>
      <c r="P11002" s="161">
        <f t="shared" si="1029"/>
        <v>5.8999999999999999E-3</v>
      </c>
    </row>
    <row r="11003" spans="9:16" x14ac:dyDescent="0.2">
      <c r="I11003" s="158">
        <f t="shared" si="1033"/>
        <v>26</v>
      </c>
      <c r="J11003" s="158" t="str">
        <f t="shared" si="1030"/>
        <v>JPY</v>
      </c>
      <c r="K11003" s="158" t="str">
        <f t="shared" si="1031"/>
        <v>CHF</v>
      </c>
      <c r="L11003" s="158" t="str">
        <f t="shared" si="1028"/>
        <v>JPYCHF45734</v>
      </c>
      <c r="M11003" s="160">
        <f t="shared" si="1032"/>
        <v>45734</v>
      </c>
      <c r="N11003" s="158">
        <v>6.1162079510703364E-3</v>
      </c>
      <c r="O11003" s="158">
        <v>0.96009999999999995</v>
      </c>
      <c r="P11003" s="161">
        <f t="shared" si="1029"/>
        <v>5.8999999999999999E-3</v>
      </c>
    </row>
    <row r="11004" spans="9:16" x14ac:dyDescent="0.2">
      <c r="I11004" s="158">
        <f t="shared" si="1033"/>
        <v>26</v>
      </c>
      <c r="J11004" s="158" t="str">
        <f t="shared" si="1030"/>
        <v>JPY</v>
      </c>
      <c r="K11004" s="158" t="str">
        <f t="shared" si="1031"/>
        <v>CHF</v>
      </c>
      <c r="L11004" s="158" t="str">
        <f t="shared" si="1028"/>
        <v>JPYCHF45735</v>
      </c>
      <c r="M11004" s="160">
        <f t="shared" si="1032"/>
        <v>45735</v>
      </c>
      <c r="N11004" s="158">
        <v>6.1248239113125495E-3</v>
      </c>
      <c r="O11004" s="158">
        <v>0.95830000000000004</v>
      </c>
      <c r="P11004" s="161">
        <f t="shared" si="1029"/>
        <v>5.8999999999999999E-3</v>
      </c>
    </row>
    <row r="11005" spans="9:16" x14ac:dyDescent="0.2">
      <c r="I11005" s="158">
        <f t="shared" si="1033"/>
        <v>26</v>
      </c>
      <c r="J11005" s="158" t="str">
        <f t="shared" si="1030"/>
        <v>JPY</v>
      </c>
      <c r="K11005" s="158" t="str">
        <f t="shared" si="1031"/>
        <v>CHF</v>
      </c>
      <c r="L11005" s="158" t="str">
        <f t="shared" si="1028"/>
        <v>JPYCHF45736</v>
      </c>
      <c r="M11005" s="160">
        <f t="shared" si="1032"/>
        <v>45736</v>
      </c>
      <c r="N11005" s="158">
        <v>6.2169723344731118E-3</v>
      </c>
      <c r="O11005" s="158">
        <v>0.95640000000000003</v>
      </c>
      <c r="P11005" s="161">
        <f t="shared" si="1029"/>
        <v>5.8999999999999999E-3</v>
      </c>
    </row>
    <row r="11006" spans="9:16" x14ac:dyDescent="0.2">
      <c r="I11006" s="158">
        <f t="shared" si="1033"/>
        <v>26</v>
      </c>
      <c r="J11006" s="158" t="str">
        <f t="shared" si="1030"/>
        <v>JPY</v>
      </c>
      <c r="K11006" s="158" t="str">
        <f t="shared" si="1031"/>
        <v>CHF</v>
      </c>
      <c r="L11006" s="158" t="str">
        <f t="shared" si="1028"/>
        <v>JPYCHF45737</v>
      </c>
      <c r="M11006" s="160">
        <f t="shared" si="1032"/>
        <v>45737</v>
      </c>
      <c r="N11006" s="158">
        <v>6.211565935772408E-3</v>
      </c>
      <c r="O11006" s="158">
        <v>0.95469999999999999</v>
      </c>
      <c r="P11006" s="161">
        <f t="shared" si="1029"/>
        <v>5.8999999999999999E-3</v>
      </c>
    </row>
    <row r="11007" spans="9:16" x14ac:dyDescent="0.2">
      <c r="I11007" s="158">
        <f t="shared" si="1033"/>
        <v>26</v>
      </c>
      <c r="J11007" s="158" t="str">
        <f t="shared" si="1030"/>
        <v>JPY</v>
      </c>
      <c r="K11007" s="158" t="str">
        <f t="shared" si="1031"/>
        <v>CHF</v>
      </c>
      <c r="L11007" s="158" t="str">
        <f t="shared" si="1028"/>
        <v>JPYCHF45738</v>
      </c>
      <c r="M11007" s="160">
        <f t="shared" si="1032"/>
        <v>45738</v>
      </c>
      <c r="N11007" s="158">
        <v>6.211565935772408E-3</v>
      </c>
      <c r="O11007" s="158">
        <v>0.95469999999999999</v>
      </c>
      <c r="P11007" s="161">
        <f t="shared" si="1029"/>
        <v>5.8999999999999999E-3</v>
      </c>
    </row>
    <row r="11008" spans="9:16" x14ac:dyDescent="0.2">
      <c r="I11008" s="158">
        <f t="shared" si="1033"/>
        <v>26</v>
      </c>
      <c r="J11008" s="158" t="str">
        <f t="shared" si="1030"/>
        <v>JPY</v>
      </c>
      <c r="K11008" s="158" t="str">
        <f t="shared" si="1031"/>
        <v>CHF</v>
      </c>
      <c r="L11008" s="158" t="str">
        <f t="shared" si="1028"/>
        <v>JPYCHF45739</v>
      </c>
      <c r="M11008" s="160">
        <f t="shared" si="1032"/>
        <v>45739</v>
      </c>
      <c r="N11008" s="158">
        <v>6.211565935772408E-3</v>
      </c>
      <c r="O11008" s="158">
        <v>0.95469999999999999</v>
      </c>
      <c r="P11008" s="161">
        <f t="shared" si="1029"/>
        <v>5.8999999999999999E-3</v>
      </c>
    </row>
    <row r="11009" spans="9:16" x14ac:dyDescent="0.2">
      <c r="I11009" s="158">
        <f t="shared" si="1033"/>
        <v>26</v>
      </c>
      <c r="J11009" s="158" t="str">
        <f t="shared" si="1030"/>
        <v>JPY</v>
      </c>
      <c r="K11009" s="158" t="str">
        <f t="shared" si="1031"/>
        <v>CHF</v>
      </c>
      <c r="L11009" s="158" t="str">
        <f t="shared" si="1028"/>
        <v>JPYCHF45740</v>
      </c>
      <c r="M11009" s="160">
        <f t="shared" si="1032"/>
        <v>45740</v>
      </c>
      <c r="N11009" s="158">
        <v>6.1671292013567684E-3</v>
      </c>
      <c r="O11009" s="158">
        <v>0.95440000000000003</v>
      </c>
      <c r="P11009" s="161">
        <f t="shared" si="1029"/>
        <v>5.8999999999999999E-3</v>
      </c>
    </row>
    <row r="11010" spans="9:16" x14ac:dyDescent="0.2">
      <c r="I11010" s="158">
        <f t="shared" si="1033"/>
        <v>26</v>
      </c>
      <c r="J11010" s="158" t="str">
        <f t="shared" si="1030"/>
        <v>JPY</v>
      </c>
      <c r="K11010" s="158" t="str">
        <f t="shared" si="1031"/>
        <v>CHF</v>
      </c>
      <c r="L11010" s="158" t="str">
        <f t="shared" si="1028"/>
        <v>JPYCHF45741</v>
      </c>
      <c r="M11010" s="160">
        <f t="shared" si="1032"/>
        <v>45741</v>
      </c>
      <c r="N11010" s="158">
        <v>6.160670280926565E-3</v>
      </c>
      <c r="O11010" s="158">
        <v>0.95389999999999997</v>
      </c>
      <c r="P11010" s="161">
        <f t="shared" si="1029"/>
        <v>5.8999999999999999E-3</v>
      </c>
    </row>
    <row r="11011" spans="9:16" x14ac:dyDescent="0.2">
      <c r="I11011" s="158">
        <f t="shared" si="1033"/>
        <v>26</v>
      </c>
      <c r="J11011" s="158" t="str">
        <f t="shared" si="1030"/>
        <v>JPY</v>
      </c>
      <c r="K11011" s="158" t="str">
        <f t="shared" si="1031"/>
        <v>CHF</v>
      </c>
      <c r="L11011" s="158" t="str">
        <f t="shared" ref="L11011:L11074" si="1034">J11011&amp;K11011&amp;M11011</f>
        <v>JPYCHF45742</v>
      </c>
      <c r="M11011" s="160">
        <f t="shared" si="1032"/>
        <v>45742</v>
      </c>
      <c r="N11011" s="158">
        <v>6.1652281134401974E-3</v>
      </c>
      <c r="O11011" s="158">
        <v>0.95320000000000005</v>
      </c>
      <c r="P11011" s="161">
        <f t="shared" ref="P11011:P11074" si="1035">ROUND(N11011*O11011,4)</f>
        <v>5.8999999999999999E-3</v>
      </c>
    </row>
    <row r="11012" spans="9:16" x14ac:dyDescent="0.2">
      <c r="I11012" s="158">
        <f t="shared" si="1033"/>
        <v>26</v>
      </c>
      <c r="J11012" s="158" t="str">
        <f t="shared" ref="J11012:J11075" si="1036">VLOOKUP($I11012,$A:$C,2,FALSE)</f>
        <v>JPY</v>
      </c>
      <c r="K11012" s="158" t="str">
        <f t="shared" ref="K11012:K11075" si="1037">VLOOKUP($I11012,$A:$C,3,FALSE)</f>
        <v>CHF</v>
      </c>
      <c r="L11012" s="158" t="str">
        <f t="shared" si="1034"/>
        <v>JPYCHF45743</v>
      </c>
      <c r="M11012" s="160">
        <f t="shared" ref="M11012:M11075" si="1038">IF(I11012=I11011,M11011+1,$G$1)</f>
        <v>45743</v>
      </c>
      <c r="N11012" s="158">
        <v>6.1519532451553361E-3</v>
      </c>
      <c r="O11012" s="158">
        <v>0.95240000000000002</v>
      </c>
      <c r="P11012" s="161">
        <f t="shared" si="1035"/>
        <v>5.8999999999999999E-3</v>
      </c>
    </row>
    <row r="11013" spans="9:16" x14ac:dyDescent="0.2">
      <c r="I11013" s="158">
        <f t="shared" si="1033"/>
        <v>26</v>
      </c>
      <c r="J11013" s="158" t="str">
        <f t="shared" si="1036"/>
        <v>JPY</v>
      </c>
      <c r="K11013" s="158" t="str">
        <f t="shared" si="1037"/>
        <v>CHF</v>
      </c>
      <c r="L11013" s="158" t="str">
        <f t="shared" si="1034"/>
        <v>JPYCHF45744</v>
      </c>
      <c r="M11013" s="160">
        <f t="shared" si="1038"/>
        <v>45744</v>
      </c>
      <c r="N11013" s="158">
        <v>6.1485489424495821E-3</v>
      </c>
      <c r="O11013" s="158">
        <v>0.95250000000000001</v>
      </c>
      <c r="P11013" s="161">
        <f t="shared" si="1035"/>
        <v>5.8999999999999999E-3</v>
      </c>
    </row>
    <row r="11014" spans="9:16" x14ac:dyDescent="0.2">
      <c r="I11014" s="158">
        <f t="shared" si="1033"/>
        <v>26</v>
      </c>
      <c r="J11014" s="158" t="str">
        <f t="shared" si="1036"/>
        <v>JPY</v>
      </c>
      <c r="K11014" s="158" t="str">
        <f t="shared" si="1037"/>
        <v>CHF</v>
      </c>
      <c r="L11014" s="158" t="str">
        <f t="shared" si="1034"/>
        <v>JPYCHF45745</v>
      </c>
      <c r="M11014" s="160">
        <f t="shared" si="1038"/>
        <v>45745</v>
      </c>
      <c r="N11014" s="158">
        <v>6.1485489424495821E-3</v>
      </c>
      <c r="O11014" s="158">
        <v>0.95250000000000001</v>
      </c>
      <c r="P11014" s="161">
        <f t="shared" si="1035"/>
        <v>5.8999999999999999E-3</v>
      </c>
    </row>
    <row r="11015" spans="9:16" x14ac:dyDescent="0.2">
      <c r="I11015" s="158">
        <f t="shared" si="1033"/>
        <v>26</v>
      </c>
      <c r="J11015" s="158" t="str">
        <f t="shared" si="1036"/>
        <v>JPY</v>
      </c>
      <c r="K11015" s="158" t="str">
        <f t="shared" si="1037"/>
        <v>CHF</v>
      </c>
      <c r="L11015" s="158" t="str">
        <f t="shared" si="1034"/>
        <v>JPYCHF45746</v>
      </c>
      <c r="M11015" s="160">
        <f t="shared" si="1038"/>
        <v>45746</v>
      </c>
      <c r="N11015" s="158">
        <v>6.1485489424495821E-3</v>
      </c>
      <c r="O11015" s="158">
        <v>0.95250000000000001</v>
      </c>
      <c r="P11015" s="161">
        <f t="shared" si="1035"/>
        <v>5.8999999999999999E-3</v>
      </c>
    </row>
    <row r="11016" spans="9:16" x14ac:dyDescent="0.2">
      <c r="I11016" s="158">
        <f t="shared" si="1033"/>
        <v>26</v>
      </c>
      <c r="J11016" s="158" t="str">
        <f t="shared" si="1036"/>
        <v>JPY</v>
      </c>
      <c r="K11016" s="158" t="str">
        <f t="shared" si="1037"/>
        <v>CHF</v>
      </c>
      <c r="L11016" s="158" t="str">
        <f t="shared" si="1034"/>
        <v>JPYCHF45747</v>
      </c>
      <c r="M11016" s="160">
        <f t="shared" si="1038"/>
        <v>45747</v>
      </c>
      <c r="N11016" s="158">
        <v>6.1881188118811884E-3</v>
      </c>
      <c r="O11016" s="158">
        <v>0.95309999999999995</v>
      </c>
      <c r="P11016" s="161">
        <f t="shared" si="1035"/>
        <v>5.8999999999999999E-3</v>
      </c>
    </row>
    <row r="11017" spans="9:16" x14ac:dyDescent="0.2">
      <c r="I11017" s="158">
        <f t="shared" si="1033"/>
        <v>26</v>
      </c>
      <c r="J11017" s="158" t="str">
        <f t="shared" si="1036"/>
        <v>JPY</v>
      </c>
      <c r="K11017" s="158" t="str">
        <f t="shared" si="1037"/>
        <v>CHF</v>
      </c>
      <c r="L11017" s="158" t="str">
        <f t="shared" si="1034"/>
        <v>JPYCHF45748</v>
      </c>
      <c r="M11017" s="160">
        <f t="shared" si="1038"/>
        <v>45748</v>
      </c>
      <c r="N11017" s="158">
        <v>6.2138818119679357E-3</v>
      </c>
      <c r="O11017" s="158">
        <v>0.95199999999999996</v>
      </c>
      <c r="P11017" s="161">
        <f t="shared" si="1035"/>
        <v>5.8999999999999999E-3</v>
      </c>
    </row>
    <row r="11018" spans="9:16" x14ac:dyDescent="0.2">
      <c r="I11018" s="158">
        <f t="shared" si="1033"/>
        <v>26</v>
      </c>
      <c r="J11018" s="158" t="str">
        <f t="shared" si="1036"/>
        <v>JPY</v>
      </c>
      <c r="K11018" s="158" t="str">
        <f t="shared" si="1037"/>
        <v>CHF</v>
      </c>
      <c r="L11018" s="158" t="str">
        <f t="shared" si="1034"/>
        <v>JPYCHF45749</v>
      </c>
      <c r="M11018" s="160">
        <f t="shared" si="1038"/>
        <v>45749</v>
      </c>
      <c r="N11018" s="158">
        <v>6.2027043791092916E-3</v>
      </c>
      <c r="O11018" s="158">
        <v>0.95430000000000004</v>
      </c>
      <c r="P11018" s="161">
        <f t="shared" si="1035"/>
        <v>5.8999999999999999E-3</v>
      </c>
    </row>
    <row r="11019" spans="9:16" x14ac:dyDescent="0.2">
      <c r="I11019" s="158">
        <f t="shared" si="1033"/>
        <v>26</v>
      </c>
      <c r="J11019" s="158" t="str">
        <f t="shared" si="1036"/>
        <v>JPY</v>
      </c>
      <c r="K11019" s="158" t="str">
        <f t="shared" si="1037"/>
        <v>CHF</v>
      </c>
      <c r="L11019" s="158" t="str">
        <f t="shared" si="1034"/>
        <v>JPYCHF45750</v>
      </c>
      <c r="M11019" s="160">
        <f t="shared" si="1038"/>
        <v>45750</v>
      </c>
      <c r="N11019" s="158">
        <v>6.166368625516434E-3</v>
      </c>
      <c r="O11019" s="158">
        <v>0.95379999999999998</v>
      </c>
      <c r="P11019" s="161">
        <f t="shared" si="1035"/>
        <v>5.8999999999999999E-3</v>
      </c>
    </row>
    <row r="11020" spans="9:16" x14ac:dyDescent="0.2">
      <c r="I11020" s="158">
        <f t="shared" si="1033"/>
        <v>26</v>
      </c>
      <c r="J11020" s="158" t="str">
        <f t="shared" si="1036"/>
        <v>JPY</v>
      </c>
      <c r="K11020" s="158" t="str">
        <f t="shared" si="1037"/>
        <v>CHF</v>
      </c>
      <c r="L11020" s="158" t="str">
        <f t="shared" si="1034"/>
        <v>JPYCHF45751</v>
      </c>
      <c r="M11020" s="160">
        <f t="shared" si="1038"/>
        <v>45751</v>
      </c>
      <c r="N11020" s="158">
        <v>6.2282012954658697E-3</v>
      </c>
      <c r="O11020" s="158">
        <v>0.94069999999999998</v>
      </c>
      <c r="P11020" s="161">
        <f t="shared" si="1035"/>
        <v>5.8999999999999999E-3</v>
      </c>
    </row>
    <row r="11021" spans="9:16" x14ac:dyDescent="0.2">
      <c r="I11021" s="158">
        <f t="shared" si="1033"/>
        <v>26</v>
      </c>
      <c r="J11021" s="158" t="str">
        <f t="shared" si="1036"/>
        <v>JPY</v>
      </c>
      <c r="K11021" s="158" t="str">
        <f t="shared" si="1037"/>
        <v>CHF</v>
      </c>
      <c r="L11021" s="158" t="str">
        <f t="shared" si="1034"/>
        <v>JPYCHF45752</v>
      </c>
      <c r="M11021" s="160">
        <f t="shared" si="1038"/>
        <v>45752</v>
      </c>
      <c r="N11021" s="158">
        <v>6.2282012954658697E-3</v>
      </c>
      <c r="O11021" s="158">
        <v>0.94069999999999998</v>
      </c>
      <c r="P11021" s="161">
        <f t="shared" si="1035"/>
        <v>5.8999999999999999E-3</v>
      </c>
    </row>
    <row r="11022" spans="9:16" x14ac:dyDescent="0.2">
      <c r="I11022" s="158">
        <f t="shared" si="1033"/>
        <v>26</v>
      </c>
      <c r="J11022" s="158" t="str">
        <f t="shared" si="1036"/>
        <v>JPY</v>
      </c>
      <c r="K11022" s="158" t="str">
        <f t="shared" si="1037"/>
        <v>CHF</v>
      </c>
      <c r="L11022" s="158" t="str">
        <f t="shared" si="1034"/>
        <v>JPYCHF45753</v>
      </c>
      <c r="M11022" s="160">
        <f t="shared" si="1038"/>
        <v>45753</v>
      </c>
      <c r="N11022" s="158">
        <v>6.2282012954658697E-3</v>
      </c>
      <c r="O11022" s="158">
        <v>0.94069999999999998</v>
      </c>
      <c r="P11022" s="161">
        <f t="shared" si="1035"/>
        <v>5.8999999999999999E-3</v>
      </c>
    </row>
    <row r="11023" spans="9:16" x14ac:dyDescent="0.2">
      <c r="I11023" s="158">
        <f t="shared" si="1033"/>
        <v>26</v>
      </c>
      <c r="J11023" s="158" t="str">
        <f t="shared" si="1036"/>
        <v>JPY</v>
      </c>
      <c r="K11023" s="158" t="str">
        <f t="shared" si="1037"/>
        <v>CHF</v>
      </c>
      <c r="L11023" s="158" t="str">
        <f t="shared" si="1034"/>
        <v>JPYCHF45754</v>
      </c>
      <c r="M11023" s="160">
        <f t="shared" si="1038"/>
        <v>45754</v>
      </c>
      <c r="N11023" s="158">
        <v>6.2274255822642914E-3</v>
      </c>
      <c r="O11023" s="158">
        <v>0.93769999999999998</v>
      </c>
      <c r="P11023" s="161">
        <f t="shared" si="1035"/>
        <v>5.7999999999999996E-3</v>
      </c>
    </row>
    <row r="11024" spans="9:16" x14ac:dyDescent="0.2">
      <c r="I11024" s="158">
        <f t="shared" si="1033"/>
        <v>26</v>
      </c>
      <c r="J11024" s="158" t="str">
        <f t="shared" si="1036"/>
        <v>JPY</v>
      </c>
      <c r="K11024" s="158" t="str">
        <f t="shared" si="1037"/>
        <v>CHF</v>
      </c>
      <c r="L11024" s="158" t="str">
        <f t="shared" si="1034"/>
        <v>JPYCHF45755</v>
      </c>
      <c r="M11024" s="160">
        <f t="shared" si="1038"/>
        <v>45755</v>
      </c>
      <c r="N11024" s="158">
        <v>6.2247121070650481E-3</v>
      </c>
      <c r="O11024" s="158">
        <v>0.93489999999999995</v>
      </c>
      <c r="P11024" s="161">
        <f t="shared" si="1035"/>
        <v>5.7999999999999996E-3</v>
      </c>
    </row>
    <row r="11025" spans="9:16" x14ac:dyDescent="0.2">
      <c r="I11025" s="158">
        <f t="shared" si="1033"/>
        <v>26</v>
      </c>
      <c r="J11025" s="158" t="str">
        <f t="shared" si="1036"/>
        <v>JPY</v>
      </c>
      <c r="K11025" s="158" t="str">
        <f t="shared" si="1037"/>
        <v>CHF</v>
      </c>
      <c r="L11025" s="158" t="str">
        <f t="shared" si="1034"/>
        <v>JPYCHF45756</v>
      </c>
      <c r="M11025" s="160">
        <f t="shared" si="1038"/>
        <v>45756</v>
      </c>
      <c r="N11025" s="158">
        <v>6.2652715995238388E-3</v>
      </c>
      <c r="O11025" s="158">
        <v>0.92779999999999996</v>
      </c>
      <c r="P11025" s="161">
        <f t="shared" si="1035"/>
        <v>5.7999999999999996E-3</v>
      </c>
    </row>
    <row r="11026" spans="9:16" x14ac:dyDescent="0.2">
      <c r="I11026" s="158">
        <f t="shared" si="1033"/>
        <v>26</v>
      </c>
      <c r="J11026" s="158" t="str">
        <f t="shared" si="1036"/>
        <v>JPY</v>
      </c>
      <c r="K11026" s="158" t="str">
        <f t="shared" si="1037"/>
        <v>CHF</v>
      </c>
      <c r="L11026" s="158" t="str">
        <f t="shared" si="1034"/>
        <v>JPYCHF45757</v>
      </c>
      <c r="M11026" s="160">
        <f t="shared" si="1038"/>
        <v>45757</v>
      </c>
      <c r="N11026" s="158">
        <v>6.2003968253968251E-3</v>
      </c>
      <c r="O11026" s="158">
        <v>0.92989999999999995</v>
      </c>
      <c r="P11026" s="161">
        <f t="shared" si="1035"/>
        <v>5.7999999999999996E-3</v>
      </c>
    </row>
    <row r="11027" spans="9:16" x14ac:dyDescent="0.2">
      <c r="I11027" s="158">
        <f t="shared" si="1033"/>
        <v>26</v>
      </c>
      <c r="J11027" s="158" t="str">
        <f t="shared" si="1036"/>
        <v>JPY</v>
      </c>
      <c r="K11027" s="158" t="str">
        <f t="shared" si="1037"/>
        <v>CHF</v>
      </c>
      <c r="L11027" s="158" t="str">
        <f t="shared" si="1034"/>
        <v>JPYCHF45758</v>
      </c>
      <c r="M11027" s="160">
        <f t="shared" si="1038"/>
        <v>45758</v>
      </c>
      <c r="N11027" s="158">
        <v>6.1701733818720307E-3</v>
      </c>
      <c r="O11027" s="158">
        <v>0.92520000000000002</v>
      </c>
      <c r="P11027" s="161">
        <f t="shared" si="1035"/>
        <v>5.7000000000000002E-3</v>
      </c>
    </row>
    <row r="11028" spans="9:16" x14ac:dyDescent="0.2">
      <c r="I11028" s="158">
        <f t="shared" si="1033"/>
        <v>26</v>
      </c>
      <c r="J11028" s="158" t="str">
        <f t="shared" si="1036"/>
        <v>JPY</v>
      </c>
      <c r="K11028" s="158" t="str">
        <f t="shared" si="1037"/>
        <v>CHF</v>
      </c>
      <c r="L11028" s="158" t="str">
        <f t="shared" si="1034"/>
        <v>JPYCHF45759</v>
      </c>
      <c r="M11028" s="160">
        <f t="shared" si="1038"/>
        <v>45759</v>
      </c>
      <c r="N11028" s="158">
        <v>6.1701733818720307E-3</v>
      </c>
      <c r="O11028" s="158">
        <v>0.92520000000000002</v>
      </c>
      <c r="P11028" s="161">
        <f t="shared" si="1035"/>
        <v>5.7000000000000002E-3</v>
      </c>
    </row>
    <row r="11029" spans="9:16" x14ac:dyDescent="0.2">
      <c r="I11029" s="158">
        <f t="shared" si="1033"/>
        <v>26</v>
      </c>
      <c r="J11029" s="158" t="str">
        <f t="shared" si="1036"/>
        <v>JPY</v>
      </c>
      <c r="K11029" s="158" t="str">
        <f t="shared" si="1037"/>
        <v>CHF</v>
      </c>
      <c r="L11029" s="158" t="str">
        <f t="shared" si="1034"/>
        <v>JPYCHF45760</v>
      </c>
      <c r="M11029" s="160">
        <f t="shared" si="1038"/>
        <v>45760</v>
      </c>
      <c r="N11029" s="158">
        <v>6.1701733818720307E-3</v>
      </c>
      <c r="O11029" s="158">
        <v>0.92520000000000002</v>
      </c>
      <c r="P11029" s="161">
        <f t="shared" si="1035"/>
        <v>5.7000000000000002E-3</v>
      </c>
    </row>
    <row r="11030" spans="9:16" x14ac:dyDescent="0.2">
      <c r="I11030" s="158">
        <f t="shared" si="1033"/>
        <v>26</v>
      </c>
      <c r="J11030" s="158" t="str">
        <f t="shared" si="1036"/>
        <v>JPY</v>
      </c>
      <c r="K11030" s="158" t="str">
        <f t="shared" si="1037"/>
        <v>CHF</v>
      </c>
      <c r="L11030" s="158" t="str">
        <f t="shared" si="1034"/>
        <v>JPYCHF45761</v>
      </c>
      <c r="M11030" s="160">
        <f t="shared" si="1038"/>
        <v>45761</v>
      </c>
      <c r="N11030" s="158">
        <v>6.1360986684665889E-3</v>
      </c>
      <c r="O11030" s="158">
        <v>0.93289999999999995</v>
      </c>
      <c r="P11030" s="161">
        <f t="shared" si="1035"/>
        <v>5.7000000000000002E-3</v>
      </c>
    </row>
    <row r="11031" spans="9:16" x14ac:dyDescent="0.2">
      <c r="I11031" s="158">
        <f t="shared" si="1033"/>
        <v>26</v>
      </c>
      <c r="J11031" s="158" t="str">
        <f t="shared" si="1036"/>
        <v>JPY</v>
      </c>
      <c r="K11031" s="158" t="str">
        <f t="shared" si="1037"/>
        <v>CHF</v>
      </c>
      <c r="L11031" s="158" t="str">
        <f t="shared" si="1034"/>
        <v>JPYCHF45762</v>
      </c>
      <c r="M11031" s="160">
        <f t="shared" si="1038"/>
        <v>45762</v>
      </c>
      <c r="N11031" s="158">
        <v>6.1785603954278654E-3</v>
      </c>
      <c r="O11031" s="158">
        <v>0.92420000000000002</v>
      </c>
      <c r="P11031" s="161">
        <f t="shared" si="1035"/>
        <v>5.7000000000000002E-3</v>
      </c>
    </row>
    <row r="11032" spans="9:16" x14ac:dyDescent="0.2">
      <c r="I11032" s="158">
        <f t="shared" si="1033"/>
        <v>26</v>
      </c>
      <c r="J11032" s="158" t="str">
        <f t="shared" si="1036"/>
        <v>JPY</v>
      </c>
      <c r="K11032" s="158" t="str">
        <f t="shared" si="1037"/>
        <v>CHF</v>
      </c>
      <c r="L11032" s="158" t="str">
        <f t="shared" si="1034"/>
        <v>JPYCHF45763</v>
      </c>
      <c r="M11032" s="160">
        <f t="shared" si="1038"/>
        <v>45763</v>
      </c>
      <c r="N11032" s="158">
        <v>6.1694120550311558E-3</v>
      </c>
      <c r="O11032" s="158">
        <v>0.92600000000000005</v>
      </c>
      <c r="P11032" s="161">
        <f t="shared" si="1035"/>
        <v>5.7000000000000002E-3</v>
      </c>
    </row>
    <row r="11033" spans="9:16" x14ac:dyDescent="0.2">
      <c r="I11033" s="158">
        <f t="shared" si="1033"/>
        <v>26</v>
      </c>
      <c r="J11033" s="158" t="str">
        <f t="shared" si="1036"/>
        <v>JPY</v>
      </c>
      <c r="K11033" s="158" t="str">
        <f t="shared" si="1037"/>
        <v>CHF</v>
      </c>
      <c r="L11033" s="158" t="str">
        <f t="shared" si="1034"/>
        <v>JPYCHF45764</v>
      </c>
      <c r="M11033" s="160">
        <f t="shared" si="1038"/>
        <v>45764</v>
      </c>
      <c r="N11033" s="158">
        <v>6.173601679219657E-3</v>
      </c>
      <c r="O11033" s="158">
        <v>0.92910000000000004</v>
      </c>
      <c r="P11033" s="161">
        <f t="shared" si="1035"/>
        <v>5.7000000000000002E-3</v>
      </c>
    </row>
    <row r="11034" spans="9:16" x14ac:dyDescent="0.2">
      <c r="I11034" s="158">
        <f t="shared" si="1033"/>
        <v>26</v>
      </c>
      <c r="J11034" s="158" t="str">
        <f t="shared" si="1036"/>
        <v>JPY</v>
      </c>
      <c r="K11034" s="158" t="str">
        <f t="shared" si="1037"/>
        <v>CHF</v>
      </c>
      <c r="L11034" s="158" t="str">
        <f t="shared" si="1034"/>
        <v>JPYCHF45765</v>
      </c>
      <c r="M11034" s="160">
        <f t="shared" si="1038"/>
        <v>45765</v>
      </c>
      <c r="N11034" s="158">
        <v>6.173601679219657E-3</v>
      </c>
      <c r="O11034" s="158">
        <v>0.92910000000000004</v>
      </c>
      <c r="P11034" s="161">
        <f t="shared" si="1035"/>
        <v>5.7000000000000002E-3</v>
      </c>
    </row>
    <row r="11035" spans="9:16" x14ac:dyDescent="0.2">
      <c r="I11035" s="158">
        <f t="shared" si="1033"/>
        <v>26</v>
      </c>
      <c r="J11035" s="158" t="str">
        <f t="shared" si="1036"/>
        <v>JPY</v>
      </c>
      <c r="K11035" s="158" t="str">
        <f t="shared" si="1037"/>
        <v>CHF</v>
      </c>
      <c r="L11035" s="158" t="str">
        <f t="shared" si="1034"/>
        <v>JPYCHF45766</v>
      </c>
      <c r="M11035" s="160">
        <f t="shared" si="1038"/>
        <v>45766</v>
      </c>
      <c r="N11035" s="158">
        <v>6.173601679219657E-3</v>
      </c>
      <c r="O11035" s="158">
        <v>0.92910000000000004</v>
      </c>
      <c r="P11035" s="161">
        <f t="shared" si="1035"/>
        <v>5.7000000000000002E-3</v>
      </c>
    </row>
    <row r="11036" spans="9:16" x14ac:dyDescent="0.2">
      <c r="I11036" s="158">
        <f t="shared" si="1033"/>
        <v>26</v>
      </c>
      <c r="J11036" s="158" t="str">
        <f t="shared" si="1036"/>
        <v>JPY</v>
      </c>
      <c r="K11036" s="158" t="str">
        <f t="shared" si="1037"/>
        <v>CHF</v>
      </c>
      <c r="L11036" s="158" t="str">
        <f t="shared" si="1034"/>
        <v>JPYCHF45767</v>
      </c>
      <c r="M11036" s="160">
        <f t="shared" si="1038"/>
        <v>45767</v>
      </c>
      <c r="N11036" s="158">
        <v>6.173601679219657E-3</v>
      </c>
      <c r="O11036" s="158">
        <v>0.92910000000000004</v>
      </c>
      <c r="P11036" s="161">
        <f t="shared" si="1035"/>
        <v>5.7000000000000002E-3</v>
      </c>
    </row>
    <row r="11037" spans="9:16" x14ac:dyDescent="0.2">
      <c r="I11037" s="158">
        <f t="shared" si="1033"/>
        <v>26</v>
      </c>
      <c r="J11037" s="158" t="str">
        <f t="shared" si="1036"/>
        <v>JPY</v>
      </c>
      <c r="K11037" s="158" t="str">
        <f t="shared" si="1037"/>
        <v>CHF</v>
      </c>
      <c r="L11037" s="158" t="str">
        <f t="shared" si="1034"/>
        <v>JPYCHF45768</v>
      </c>
      <c r="M11037" s="160">
        <f t="shared" si="1038"/>
        <v>45768</v>
      </c>
      <c r="N11037" s="158">
        <v>6.173601679219657E-3</v>
      </c>
      <c r="O11037" s="158">
        <v>0.92910000000000004</v>
      </c>
      <c r="P11037" s="161">
        <f t="shared" si="1035"/>
        <v>5.7000000000000002E-3</v>
      </c>
    </row>
    <row r="11038" spans="9:16" x14ac:dyDescent="0.2">
      <c r="I11038" s="158">
        <f t="shared" si="1033"/>
        <v>26</v>
      </c>
      <c r="J11038" s="158" t="str">
        <f t="shared" si="1036"/>
        <v>JPY</v>
      </c>
      <c r="K11038" s="158" t="str">
        <f t="shared" si="1037"/>
        <v>CHF</v>
      </c>
      <c r="L11038" s="158" t="str">
        <f t="shared" si="1034"/>
        <v>JPYCHF45769</v>
      </c>
      <c r="M11038" s="160">
        <f t="shared" si="1038"/>
        <v>45769</v>
      </c>
      <c r="N11038" s="158">
        <v>6.2092517851598875E-3</v>
      </c>
      <c r="O11038" s="158">
        <v>0.93179999999999996</v>
      </c>
      <c r="P11038" s="161">
        <f t="shared" si="1035"/>
        <v>5.7999999999999996E-3</v>
      </c>
    </row>
    <row r="11039" spans="9:16" x14ac:dyDescent="0.2">
      <c r="I11039" s="158">
        <f t="shared" si="1033"/>
        <v>26</v>
      </c>
      <c r="J11039" s="158" t="str">
        <f t="shared" si="1036"/>
        <v>JPY</v>
      </c>
      <c r="K11039" s="158" t="str">
        <f t="shared" si="1037"/>
        <v>CHF</v>
      </c>
      <c r="L11039" s="158" t="str">
        <f t="shared" si="1034"/>
        <v>JPYCHF45770</v>
      </c>
      <c r="M11039" s="160">
        <f t="shared" si="1038"/>
        <v>45770</v>
      </c>
      <c r="N11039" s="158">
        <v>6.1850569025235034E-3</v>
      </c>
      <c r="O11039" s="158">
        <v>0.93820000000000003</v>
      </c>
      <c r="P11039" s="161">
        <f t="shared" si="1035"/>
        <v>5.7999999999999996E-3</v>
      </c>
    </row>
    <row r="11040" spans="9:16" x14ac:dyDescent="0.2">
      <c r="I11040" s="158">
        <f t="shared" si="1033"/>
        <v>26</v>
      </c>
      <c r="J11040" s="158" t="str">
        <f t="shared" si="1036"/>
        <v>JPY</v>
      </c>
      <c r="K11040" s="158" t="str">
        <f t="shared" si="1037"/>
        <v>CHF</v>
      </c>
      <c r="L11040" s="158" t="str">
        <f t="shared" si="1034"/>
        <v>JPYCHF45771</v>
      </c>
      <c r="M11040" s="160">
        <f t="shared" si="1038"/>
        <v>45771</v>
      </c>
      <c r="N11040" s="158">
        <v>6.1667488899851998E-3</v>
      </c>
      <c r="O11040" s="158">
        <v>0.93920000000000003</v>
      </c>
      <c r="P11040" s="161">
        <f t="shared" si="1035"/>
        <v>5.7999999999999996E-3</v>
      </c>
    </row>
    <row r="11041" spans="9:16" x14ac:dyDescent="0.2">
      <c r="I11041" s="158">
        <f t="shared" si="1033"/>
        <v>26</v>
      </c>
      <c r="J11041" s="158" t="str">
        <f t="shared" si="1036"/>
        <v>JPY</v>
      </c>
      <c r="K11041" s="158" t="str">
        <f t="shared" si="1037"/>
        <v>CHF</v>
      </c>
      <c r="L11041" s="158" t="str">
        <f t="shared" si="1034"/>
        <v>JPYCHF45772</v>
      </c>
      <c r="M11041" s="160">
        <f t="shared" si="1038"/>
        <v>45772</v>
      </c>
      <c r="N11041" s="158">
        <v>6.1425061425061421E-3</v>
      </c>
      <c r="O11041" s="158">
        <v>0.94210000000000005</v>
      </c>
      <c r="P11041" s="161">
        <f t="shared" si="1035"/>
        <v>5.7999999999999996E-3</v>
      </c>
    </row>
    <row r="11042" spans="9:16" x14ac:dyDescent="0.2">
      <c r="I11042" s="158">
        <f t="shared" si="1033"/>
        <v>26</v>
      </c>
      <c r="J11042" s="158" t="str">
        <f t="shared" si="1036"/>
        <v>JPY</v>
      </c>
      <c r="K11042" s="158" t="str">
        <f t="shared" si="1037"/>
        <v>CHF</v>
      </c>
      <c r="L11042" s="158" t="str">
        <f t="shared" si="1034"/>
        <v>JPYCHF45773</v>
      </c>
      <c r="M11042" s="160">
        <f t="shared" si="1038"/>
        <v>45773</v>
      </c>
      <c r="N11042" s="158">
        <v>6.1425061425061421E-3</v>
      </c>
      <c r="O11042" s="158">
        <v>0.94210000000000005</v>
      </c>
      <c r="P11042" s="161">
        <f t="shared" si="1035"/>
        <v>5.7999999999999996E-3</v>
      </c>
    </row>
    <row r="11043" spans="9:16" x14ac:dyDescent="0.2">
      <c r="I11043" s="158">
        <f t="shared" si="1033"/>
        <v>26</v>
      </c>
      <c r="J11043" s="158" t="str">
        <f t="shared" si="1036"/>
        <v>JPY</v>
      </c>
      <c r="K11043" s="158" t="str">
        <f t="shared" si="1037"/>
        <v>CHF</v>
      </c>
      <c r="L11043" s="158" t="str">
        <f t="shared" si="1034"/>
        <v>JPYCHF45774</v>
      </c>
      <c r="M11043" s="160">
        <f t="shared" si="1038"/>
        <v>45774</v>
      </c>
      <c r="N11043" s="158">
        <v>6.1425061425061421E-3</v>
      </c>
      <c r="O11043" s="158">
        <v>0.94210000000000005</v>
      </c>
      <c r="P11043" s="161">
        <f t="shared" si="1035"/>
        <v>5.7999999999999996E-3</v>
      </c>
    </row>
    <row r="11044" spans="9:16" x14ac:dyDescent="0.2">
      <c r="I11044" s="158">
        <f t="shared" si="1033"/>
        <v>26</v>
      </c>
      <c r="J11044" s="158" t="str">
        <f t="shared" si="1036"/>
        <v>JPY</v>
      </c>
      <c r="K11044" s="158" t="str">
        <f t="shared" si="1037"/>
        <v>CHF</v>
      </c>
      <c r="L11044" s="158" t="str">
        <f t="shared" si="1034"/>
        <v>JPYCHF45775</v>
      </c>
      <c r="M11044" s="160">
        <f t="shared" si="1038"/>
        <v>45775</v>
      </c>
      <c r="N11044" s="158">
        <v>6.1425061425061421E-3</v>
      </c>
      <c r="O11044" s="158">
        <v>0.94199999999999995</v>
      </c>
      <c r="P11044" s="161">
        <f t="shared" si="1035"/>
        <v>5.7999999999999996E-3</v>
      </c>
    </row>
    <row r="11045" spans="9:16" x14ac:dyDescent="0.2">
      <c r="I11045" s="158">
        <f t="shared" si="1033"/>
        <v>26</v>
      </c>
      <c r="J11045" s="158" t="str">
        <f t="shared" si="1036"/>
        <v>JPY</v>
      </c>
      <c r="K11045" s="158" t="str">
        <f t="shared" si="1037"/>
        <v>CHF</v>
      </c>
      <c r="L11045" s="158" t="str">
        <f t="shared" si="1034"/>
        <v>JPYCHF45776</v>
      </c>
      <c r="M11045" s="160">
        <f t="shared" si="1038"/>
        <v>45776</v>
      </c>
      <c r="N11045" s="158">
        <v>6.1621888094651215E-3</v>
      </c>
      <c r="O11045" s="158">
        <v>0.93920000000000003</v>
      </c>
      <c r="P11045" s="161">
        <f t="shared" si="1035"/>
        <v>5.7999999999999996E-3</v>
      </c>
    </row>
    <row r="11046" spans="9:16" x14ac:dyDescent="0.2">
      <c r="I11046" s="158">
        <f t="shared" si="1033"/>
        <v>26</v>
      </c>
      <c r="J11046" s="158" t="str">
        <f t="shared" si="1036"/>
        <v>JPY</v>
      </c>
      <c r="K11046" s="158" t="str">
        <f t="shared" si="1037"/>
        <v>CHF</v>
      </c>
      <c r="L11046" s="158" t="str">
        <f t="shared" si="1034"/>
        <v>JPYCHF45777</v>
      </c>
      <c r="M11046" s="160">
        <f t="shared" si="1038"/>
        <v>45777</v>
      </c>
      <c r="N11046" s="158">
        <v>6.1470371281042531E-3</v>
      </c>
      <c r="O11046" s="158">
        <v>0.93889999999999996</v>
      </c>
      <c r="P11046" s="161">
        <f t="shared" si="1035"/>
        <v>5.7999999999999996E-3</v>
      </c>
    </row>
    <row r="11047" spans="9:16" x14ac:dyDescent="0.2">
      <c r="I11047" s="158">
        <f t="shared" si="1033"/>
        <v>26</v>
      </c>
      <c r="J11047" s="158" t="str">
        <f t="shared" si="1036"/>
        <v>JPY</v>
      </c>
      <c r="K11047" s="158" t="str">
        <f t="shared" si="1037"/>
        <v>CHF</v>
      </c>
      <c r="L11047" s="158" t="str">
        <f t="shared" si="1034"/>
        <v>JPYCHF45778</v>
      </c>
      <c r="M11047" s="160">
        <f t="shared" si="1038"/>
        <v>45778</v>
      </c>
      <c r="N11047" s="158">
        <v>6.1470371281042531E-3</v>
      </c>
      <c r="O11047" s="158">
        <v>0.93889999999999996</v>
      </c>
      <c r="P11047" s="161">
        <f t="shared" si="1035"/>
        <v>5.7999999999999996E-3</v>
      </c>
    </row>
    <row r="11048" spans="9:16" x14ac:dyDescent="0.2">
      <c r="I11048" s="158">
        <f t="shared" si="1033"/>
        <v>26</v>
      </c>
      <c r="J11048" s="158" t="str">
        <f t="shared" si="1036"/>
        <v>JPY</v>
      </c>
      <c r="K11048" s="158" t="str">
        <f t="shared" si="1037"/>
        <v>CHF</v>
      </c>
      <c r="L11048" s="158" t="str">
        <f t="shared" si="1034"/>
        <v>JPYCHF45779</v>
      </c>
      <c r="M11048" s="160">
        <f t="shared" si="1038"/>
        <v>45779</v>
      </c>
      <c r="N11048" s="158">
        <v>6.1001647044470197E-3</v>
      </c>
      <c r="O11048" s="158">
        <v>0.93430000000000002</v>
      </c>
      <c r="P11048" s="161">
        <f t="shared" si="1035"/>
        <v>5.7000000000000002E-3</v>
      </c>
    </row>
    <row r="11049" spans="9:16" x14ac:dyDescent="0.2">
      <c r="I11049" s="158">
        <f t="shared" si="1033"/>
        <v>26</v>
      </c>
      <c r="J11049" s="158" t="str">
        <f t="shared" si="1036"/>
        <v>JPY</v>
      </c>
      <c r="K11049" s="158" t="str">
        <f t="shared" si="1037"/>
        <v>CHF</v>
      </c>
      <c r="L11049" s="158" t="str">
        <f t="shared" si="1034"/>
        <v>JPYCHF45780</v>
      </c>
      <c r="M11049" s="160">
        <f t="shared" si="1038"/>
        <v>45780</v>
      </c>
      <c r="N11049" s="158">
        <v>6.1001647044470197E-3</v>
      </c>
      <c r="O11049" s="158">
        <v>0.93430000000000002</v>
      </c>
      <c r="P11049" s="161">
        <f t="shared" si="1035"/>
        <v>5.7000000000000002E-3</v>
      </c>
    </row>
    <row r="11050" spans="9:16" x14ac:dyDescent="0.2">
      <c r="I11050" s="158">
        <f t="shared" ref="I11050:I11113" si="1039">IF(M11049=$G$2,I11049+1,I11049)</f>
        <v>26</v>
      </c>
      <c r="J11050" s="158" t="str">
        <f t="shared" si="1036"/>
        <v>JPY</v>
      </c>
      <c r="K11050" s="158" t="str">
        <f t="shared" si="1037"/>
        <v>CHF</v>
      </c>
      <c r="L11050" s="158" t="str">
        <f t="shared" si="1034"/>
        <v>JPYCHF45781</v>
      </c>
      <c r="M11050" s="160">
        <f t="shared" si="1038"/>
        <v>45781</v>
      </c>
      <c r="N11050" s="158">
        <v>6.1001647044470197E-3</v>
      </c>
      <c r="O11050" s="158">
        <v>0.93430000000000002</v>
      </c>
      <c r="P11050" s="161">
        <f t="shared" si="1035"/>
        <v>5.7000000000000002E-3</v>
      </c>
    </row>
    <row r="11051" spans="9:16" x14ac:dyDescent="0.2">
      <c r="I11051" s="158">
        <f t="shared" si="1039"/>
        <v>26</v>
      </c>
      <c r="J11051" s="158" t="str">
        <f t="shared" si="1036"/>
        <v>JPY</v>
      </c>
      <c r="K11051" s="158" t="str">
        <f t="shared" si="1037"/>
        <v>CHF</v>
      </c>
      <c r="L11051" s="158" t="str">
        <f t="shared" si="1034"/>
        <v>JPYCHF45782</v>
      </c>
      <c r="M11051" s="160">
        <f t="shared" si="1038"/>
        <v>45782</v>
      </c>
      <c r="N11051" s="158">
        <v>6.1278264599546545E-3</v>
      </c>
      <c r="O11051" s="158">
        <v>0.93359999999999999</v>
      </c>
      <c r="P11051" s="161">
        <f t="shared" si="1035"/>
        <v>5.7000000000000002E-3</v>
      </c>
    </row>
    <row r="11052" spans="9:16" x14ac:dyDescent="0.2">
      <c r="I11052" s="158">
        <f t="shared" si="1039"/>
        <v>26</v>
      </c>
      <c r="J11052" s="158" t="str">
        <f t="shared" si="1036"/>
        <v>JPY</v>
      </c>
      <c r="K11052" s="158" t="str">
        <f t="shared" si="1037"/>
        <v>CHF</v>
      </c>
      <c r="L11052" s="158" t="str">
        <f t="shared" si="1034"/>
        <v>JPYCHF45783</v>
      </c>
      <c r="M11052" s="160">
        <f t="shared" si="1038"/>
        <v>45783</v>
      </c>
      <c r="N11052" s="158">
        <v>6.186587478346944E-3</v>
      </c>
      <c r="O11052" s="158">
        <v>0.93459999999999999</v>
      </c>
      <c r="P11052" s="161">
        <f t="shared" si="1035"/>
        <v>5.7999999999999996E-3</v>
      </c>
    </row>
    <row r="11053" spans="9:16" x14ac:dyDescent="0.2">
      <c r="I11053" s="158">
        <f t="shared" si="1039"/>
        <v>26</v>
      </c>
      <c r="J11053" s="158" t="str">
        <f t="shared" si="1036"/>
        <v>JPY</v>
      </c>
      <c r="K11053" s="158" t="str">
        <f t="shared" si="1037"/>
        <v>CHF</v>
      </c>
      <c r="L11053" s="158" t="str">
        <f t="shared" si="1034"/>
        <v>JPYCHF45784</v>
      </c>
      <c r="M11053" s="160">
        <f t="shared" si="1038"/>
        <v>45784</v>
      </c>
      <c r="N11053" s="158">
        <v>6.1391122843636814E-3</v>
      </c>
      <c r="O11053" s="158">
        <v>0.93589999999999995</v>
      </c>
      <c r="P11053" s="161">
        <f t="shared" si="1035"/>
        <v>5.7000000000000002E-3</v>
      </c>
    </row>
    <row r="11054" spans="9:16" x14ac:dyDescent="0.2">
      <c r="I11054" s="158">
        <f t="shared" si="1039"/>
        <v>26</v>
      </c>
      <c r="J11054" s="158" t="str">
        <f t="shared" si="1036"/>
        <v>JPY</v>
      </c>
      <c r="K11054" s="158" t="str">
        <f t="shared" si="1037"/>
        <v>CHF</v>
      </c>
      <c r="L11054" s="158" t="str">
        <f t="shared" si="1034"/>
        <v>JPYCHF45785</v>
      </c>
      <c r="M11054" s="160">
        <f t="shared" si="1038"/>
        <v>45785</v>
      </c>
      <c r="N11054" s="158">
        <v>6.1180789232181104E-3</v>
      </c>
      <c r="O11054" s="158">
        <v>0.9325</v>
      </c>
      <c r="P11054" s="161">
        <f t="shared" si="1035"/>
        <v>5.7000000000000002E-3</v>
      </c>
    </row>
    <row r="11055" spans="9:16" x14ac:dyDescent="0.2">
      <c r="I11055" s="158">
        <f t="shared" si="1039"/>
        <v>26</v>
      </c>
      <c r="J11055" s="158" t="str">
        <f t="shared" si="1036"/>
        <v>JPY</v>
      </c>
      <c r="K11055" s="158" t="str">
        <f t="shared" si="1037"/>
        <v>CHF</v>
      </c>
      <c r="L11055" s="158" t="str">
        <f t="shared" si="1034"/>
        <v>JPYCHF45786</v>
      </c>
      <c r="M11055" s="160">
        <f t="shared" si="1038"/>
        <v>45786</v>
      </c>
      <c r="N11055" s="158">
        <v>6.1214495592556315E-3</v>
      </c>
      <c r="O11055" s="158">
        <v>0.93530000000000002</v>
      </c>
      <c r="P11055" s="161">
        <f t="shared" si="1035"/>
        <v>5.7000000000000002E-3</v>
      </c>
    </row>
    <row r="11056" spans="9:16" x14ac:dyDescent="0.2">
      <c r="I11056" s="158">
        <f t="shared" si="1039"/>
        <v>26</v>
      </c>
      <c r="J11056" s="158" t="str">
        <f t="shared" si="1036"/>
        <v>JPY</v>
      </c>
      <c r="K11056" s="158" t="str">
        <f t="shared" si="1037"/>
        <v>CHF</v>
      </c>
      <c r="L11056" s="158" t="str">
        <f t="shared" si="1034"/>
        <v>JPYCHF45787</v>
      </c>
      <c r="M11056" s="160">
        <f t="shared" si="1038"/>
        <v>45787</v>
      </c>
      <c r="N11056" s="158">
        <v>6.1214495592556315E-3</v>
      </c>
      <c r="O11056" s="158">
        <v>0.93530000000000002</v>
      </c>
      <c r="P11056" s="161">
        <f t="shared" si="1035"/>
        <v>5.7000000000000002E-3</v>
      </c>
    </row>
    <row r="11057" spans="9:16" x14ac:dyDescent="0.2">
      <c r="I11057" s="158">
        <f t="shared" si="1039"/>
        <v>26</v>
      </c>
      <c r="J11057" s="158" t="str">
        <f t="shared" si="1036"/>
        <v>JPY</v>
      </c>
      <c r="K11057" s="158" t="str">
        <f t="shared" si="1037"/>
        <v>CHF</v>
      </c>
      <c r="L11057" s="158" t="str">
        <f t="shared" si="1034"/>
        <v>JPYCHF45788</v>
      </c>
      <c r="M11057" s="160">
        <f t="shared" si="1038"/>
        <v>45788</v>
      </c>
      <c r="N11057" s="158">
        <v>6.1214495592556315E-3</v>
      </c>
      <c r="O11057" s="158">
        <v>0.93530000000000002</v>
      </c>
      <c r="P11057" s="161">
        <f t="shared" si="1035"/>
        <v>5.7000000000000002E-3</v>
      </c>
    </row>
    <row r="11058" spans="9:16" x14ac:dyDescent="0.2">
      <c r="I11058" s="158">
        <f t="shared" si="1039"/>
        <v>26</v>
      </c>
      <c r="J11058" s="158" t="str">
        <f t="shared" si="1036"/>
        <v>JPY</v>
      </c>
      <c r="K11058" s="158" t="str">
        <f t="shared" si="1037"/>
        <v>CHF</v>
      </c>
      <c r="L11058" s="158" t="str">
        <f t="shared" si="1034"/>
        <v>JPYCHF45789</v>
      </c>
      <c r="M11058" s="160">
        <f t="shared" si="1038"/>
        <v>45789</v>
      </c>
      <c r="N11058" s="158">
        <v>6.0805058980907207E-3</v>
      </c>
      <c r="O11058" s="158">
        <v>0.93689999999999996</v>
      </c>
      <c r="P11058" s="161">
        <f t="shared" si="1035"/>
        <v>5.7000000000000002E-3</v>
      </c>
    </row>
    <row r="11059" spans="9:16" x14ac:dyDescent="0.2">
      <c r="I11059" s="158">
        <f t="shared" si="1039"/>
        <v>26</v>
      </c>
      <c r="J11059" s="158" t="str">
        <f t="shared" si="1036"/>
        <v>JPY</v>
      </c>
      <c r="K11059" s="158" t="str">
        <f t="shared" si="1037"/>
        <v>CHF</v>
      </c>
      <c r="L11059" s="158" t="str">
        <f t="shared" si="1034"/>
        <v>JPYCHF45790</v>
      </c>
      <c r="M11059" s="160">
        <f t="shared" si="1038"/>
        <v>45790</v>
      </c>
      <c r="N11059" s="158">
        <v>6.0749650689508527E-3</v>
      </c>
      <c r="O11059" s="158">
        <v>0.93579999999999997</v>
      </c>
      <c r="P11059" s="161">
        <f t="shared" si="1035"/>
        <v>5.7000000000000002E-3</v>
      </c>
    </row>
    <row r="11060" spans="9:16" x14ac:dyDescent="0.2">
      <c r="I11060" s="158">
        <f t="shared" si="1039"/>
        <v>26</v>
      </c>
      <c r="J11060" s="158" t="str">
        <f t="shared" si="1036"/>
        <v>JPY</v>
      </c>
      <c r="K11060" s="158" t="str">
        <f t="shared" si="1037"/>
        <v>CHF</v>
      </c>
      <c r="L11060" s="158" t="str">
        <f t="shared" si="1034"/>
        <v>JPYCHF45791</v>
      </c>
      <c r="M11060" s="160">
        <f t="shared" si="1038"/>
        <v>45791</v>
      </c>
      <c r="N11060" s="158">
        <v>6.0971891957807452E-3</v>
      </c>
      <c r="O11060" s="158">
        <v>0.93899999999999995</v>
      </c>
      <c r="P11060" s="161">
        <f t="shared" si="1035"/>
        <v>5.7000000000000002E-3</v>
      </c>
    </row>
    <row r="11061" spans="9:16" x14ac:dyDescent="0.2">
      <c r="I11061" s="158">
        <f t="shared" si="1039"/>
        <v>26</v>
      </c>
      <c r="J11061" s="158" t="str">
        <f t="shared" si="1036"/>
        <v>JPY</v>
      </c>
      <c r="K11061" s="158" t="str">
        <f t="shared" si="1037"/>
        <v>CHF</v>
      </c>
      <c r="L11061" s="158" t="str">
        <f t="shared" si="1034"/>
        <v>JPYCHF45792</v>
      </c>
      <c r="M11061" s="160">
        <f t="shared" si="1038"/>
        <v>45792</v>
      </c>
      <c r="N11061" s="158">
        <v>6.1236987140232697E-3</v>
      </c>
      <c r="O11061" s="158">
        <v>0.93769999999999998</v>
      </c>
      <c r="P11061" s="161">
        <f t="shared" si="1035"/>
        <v>5.7000000000000002E-3</v>
      </c>
    </row>
    <row r="11062" spans="9:16" x14ac:dyDescent="0.2">
      <c r="I11062" s="158">
        <f t="shared" si="1039"/>
        <v>26</v>
      </c>
      <c r="J11062" s="158" t="str">
        <f t="shared" si="1036"/>
        <v>JPY</v>
      </c>
      <c r="K11062" s="158" t="str">
        <f t="shared" si="1037"/>
        <v>CHF</v>
      </c>
      <c r="L11062" s="158" t="str">
        <f t="shared" si="1034"/>
        <v>JPYCHF45793</v>
      </c>
      <c r="M11062" s="160">
        <f t="shared" si="1038"/>
        <v>45793</v>
      </c>
      <c r="N11062" s="158">
        <v>6.1330880098129405E-3</v>
      </c>
      <c r="O11062" s="158">
        <v>0.93810000000000004</v>
      </c>
      <c r="P11062" s="161">
        <f t="shared" si="1035"/>
        <v>5.7999999999999996E-3</v>
      </c>
    </row>
    <row r="11063" spans="9:16" x14ac:dyDescent="0.2">
      <c r="I11063" s="158">
        <f t="shared" si="1039"/>
        <v>26</v>
      </c>
      <c r="J11063" s="158" t="str">
        <f t="shared" si="1036"/>
        <v>JPY</v>
      </c>
      <c r="K11063" s="158" t="str">
        <f t="shared" si="1037"/>
        <v>CHF</v>
      </c>
      <c r="L11063" s="158" t="str">
        <f t="shared" si="1034"/>
        <v>JPYCHF45794</v>
      </c>
      <c r="M11063" s="160">
        <f t="shared" si="1038"/>
        <v>45794</v>
      </c>
      <c r="N11063" s="158">
        <v>6.1330880098129405E-3</v>
      </c>
      <c r="O11063" s="158">
        <v>0.93810000000000004</v>
      </c>
      <c r="P11063" s="161">
        <f t="shared" si="1035"/>
        <v>5.7999999999999996E-3</v>
      </c>
    </row>
    <row r="11064" spans="9:16" x14ac:dyDescent="0.2">
      <c r="I11064" s="158">
        <f t="shared" si="1039"/>
        <v>26</v>
      </c>
      <c r="J11064" s="158" t="str">
        <f t="shared" si="1036"/>
        <v>JPY</v>
      </c>
      <c r="K11064" s="158" t="str">
        <f t="shared" si="1037"/>
        <v>CHF</v>
      </c>
      <c r="L11064" s="158" t="str">
        <f t="shared" si="1034"/>
        <v>JPYCHF45795</v>
      </c>
      <c r="M11064" s="160">
        <f t="shared" si="1038"/>
        <v>45795</v>
      </c>
      <c r="N11064" s="158">
        <v>6.1330880098129405E-3</v>
      </c>
      <c r="O11064" s="158">
        <v>0.93810000000000004</v>
      </c>
      <c r="P11064" s="161">
        <f t="shared" si="1035"/>
        <v>5.7999999999999996E-3</v>
      </c>
    </row>
    <row r="11065" spans="9:16" x14ac:dyDescent="0.2">
      <c r="I11065" s="158">
        <f t="shared" si="1039"/>
        <v>26</v>
      </c>
      <c r="J11065" s="158" t="str">
        <f t="shared" si="1036"/>
        <v>JPY</v>
      </c>
      <c r="K11065" s="158" t="str">
        <f t="shared" si="1037"/>
        <v>CHF</v>
      </c>
      <c r="L11065" s="158" t="str">
        <f t="shared" si="1034"/>
        <v>JPYCHF45796</v>
      </c>
      <c r="M11065" s="160">
        <f t="shared" si="1038"/>
        <v>45796</v>
      </c>
      <c r="N11065" s="158">
        <v>6.1251990689697418E-3</v>
      </c>
      <c r="O11065" s="158">
        <v>0.93940000000000001</v>
      </c>
      <c r="P11065" s="161">
        <f t="shared" si="1035"/>
        <v>5.7999999999999996E-3</v>
      </c>
    </row>
    <row r="11066" spans="9:16" x14ac:dyDescent="0.2">
      <c r="I11066" s="158">
        <f t="shared" si="1039"/>
        <v>26</v>
      </c>
      <c r="J11066" s="158" t="str">
        <f t="shared" si="1036"/>
        <v>JPY</v>
      </c>
      <c r="K11066" s="158" t="str">
        <f t="shared" si="1037"/>
        <v>CHF</v>
      </c>
      <c r="L11066" s="158" t="str">
        <f t="shared" si="1034"/>
        <v>JPYCHF45797</v>
      </c>
      <c r="M11066" s="160">
        <f t="shared" si="1038"/>
        <v>45797</v>
      </c>
      <c r="N11066" s="158">
        <v>6.1504397564425854E-3</v>
      </c>
      <c r="O11066" s="158">
        <v>0.93659999999999999</v>
      </c>
      <c r="P11066" s="161">
        <f t="shared" si="1035"/>
        <v>5.7999999999999996E-3</v>
      </c>
    </row>
    <row r="11067" spans="9:16" x14ac:dyDescent="0.2">
      <c r="I11067" s="158">
        <f t="shared" si="1039"/>
        <v>26</v>
      </c>
      <c r="J11067" s="158" t="str">
        <f t="shared" si="1036"/>
        <v>JPY</v>
      </c>
      <c r="K11067" s="158" t="str">
        <f t="shared" si="1037"/>
        <v>CHF</v>
      </c>
      <c r="L11067" s="158" t="str">
        <f t="shared" si="1034"/>
        <v>JPYCHF45798</v>
      </c>
      <c r="M11067" s="160">
        <f t="shared" si="1038"/>
        <v>45798</v>
      </c>
      <c r="N11067" s="158">
        <v>6.1440157286802655E-3</v>
      </c>
      <c r="O11067" s="158">
        <v>0.93520000000000003</v>
      </c>
      <c r="P11067" s="161">
        <f t="shared" si="1035"/>
        <v>5.7000000000000002E-3</v>
      </c>
    </row>
    <row r="11068" spans="9:16" x14ac:dyDescent="0.2">
      <c r="I11068" s="158">
        <f t="shared" si="1039"/>
        <v>26</v>
      </c>
      <c r="J11068" s="158" t="str">
        <f t="shared" si="1036"/>
        <v>JPY</v>
      </c>
      <c r="K11068" s="158" t="str">
        <f t="shared" si="1037"/>
        <v>CHF</v>
      </c>
      <c r="L11068" s="158" t="str">
        <f t="shared" si="1034"/>
        <v>JPYCHF45799</v>
      </c>
      <c r="M11068" s="160">
        <f t="shared" si="1038"/>
        <v>45799</v>
      </c>
      <c r="N11068" s="158">
        <v>6.1656082372526051E-3</v>
      </c>
      <c r="O11068" s="158">
        <v>0.93430000000000002</v>
      </c>
      <c r="P11068" s="161">
        <f t="shared" si="1035"/>
        <v>5.7999999999999996E-3</v>
      </c>
    </row>
    <row r="11069" spans="9:16" x14ac:dyDescent="0.2">
      <c r="I11069" s="158">
        <f t="shared" si="1039"/>
        <v>26</v>
      </c>
      <c r="J11069" s="158" t="str">
        <f t="shared" si="1036"/>
        <v>JPY</v>
      </c>
      <c r="K11069" s="158" t="str">
        <f t="shared" si="1037"/>
        <v>CHF</v>
      </c>
      <c r="L11069" s="158" t="str">
        <f t="shared" si="1034"/>
        <v>JPYCHF45800</v>
      </c>
      <c r="M11069" s="160">
        <f t="shared" si="1038"/>
        <v>45800</v>
      </c>
      <c r="N11069" s="158">
        <v>6.206168931918327E-3</v>
      </c>
      <c r="O11069" s="158">
        <v>0.92989999999999995</v>
      </c>
      <c r="P11069" s="161">
        <f t="shared" si="1035"/>
        <v>5.7999999999999996E-3</v>
      </c>
    </row>
    <row r="11070" spans="9:16" x14ac:dyDescent="0.2">
      <c r="I11070" s="158">
        <f t="shared" si="1039"/>
        <v>26</v>
      </c>
      <c r="J11070" s="158" t="str">
        <f t="shared" si="1036"/>
        <v>JPY</v>
      </c>
      <c r="K11070" s="158" t="str">
        <f t="shared" si="1037"/>
        <v>CHF</v>
      </c>
      <c r="L11070" s="158" t="str">
        <f t="shared" si="1034"/>
        <v>JPYCHF45801</v>
      </c>
      <c r="M11070" s="160">
        <f t="shared" si="1038"/>
        <v>45801</v>
      </c>
      <c r="N11070" s="158">
        <v>6.206168931918327E-3</v>
      </c>
      <c r="O11070" s="158">
        <v>0.92989999999999995</v>
      </c>
      <c r="P11070" s="161">
        <f t="shared" si="1035"/>
        <v>5.7999999999999996E-3</v>
      </c>
    </row>
    <row r="11071" spans="9:16" x14ac:dyDescent="0.2">
      <c r="I11071" s="158">
        <f t="shared" si="1039"/>
        <v>26</v>
      </c>
      <c r="J11071" s="158" t="str">
        <f t="shared" si="1036"/>
        <v>JPY</v>
      </c>
      <c r="K11071" s="158" t="str">
        <f t="shared" si="1037"/>
        <v>CHF</v>
      </c>
      <c r="L11071" s="158" t="str">
        <f t="shared" si="1034"/>
        <v>JPYCHF45802</v>
      </c>
      <c r="M11071" s="160">
        <f t="shared" si="1038"/>
        <v>45802</v>
      </c>
      <c r="N11071" s="158">
        <v>6.206168931918327E-3</v>
      </c>
      <c r="O11071" s="158">
        <v>0.92989999999999995</v>
      </c>
      <c r="P11071" s="161">
        <f t="shared" si="1035"/>
        <v>5.7999999999999996E-3</v>
      </c>
    </row>
    <row r="11072" spans="9:16" x14ac:dyDescent="0.2">
      <c r="I11072" s="158">
        <f t="shared" si="1039"/>
        <v>26</v>
      </c>
      <c r="J11072" s="158" t="str">
        <f t="shared" si="1036"/>
        <v>JPY</v>
      </c>
      <c r="K11072" s="158" t="str">
        <f t="shared" si="1037"/>
        <v>CHF</v>
      </c>
      <c r="L11072" s="158" t="str">
        <f t="shared" si="1034"/>
        <v>JPYCHF45803</v>
      </c>
      <c r="M11072" s="160">
        <f t="shared" si="1038"/>
        <v>45803</v>
      </c>
      <c r="N11072" s="158">
        <v>6.1489270122363649E-3</v>
      </c>
      <c r="O11072" s="158">
        <v>0.93559999999999999</v>
      </c>
      <c r="P11072" s="161">
        <f t="shared" si="1035"/>
        <v>5.7999999999999996E-3</v>
      </c>
    </row>
    <row r="11073" spans="9:16" x14ac:dyDescent="0.2">
      <c r="I11073" s="158">
        <f t="shared" si="1039"/>
        <v>26</v>
      </c>
      <c r="J11073" s="158" t="str">
        <f t="shared" si="1036"/>
        <v>JPY</v>
      </c>
      <c r="K11073" s="158" t="str">
        <f t="shared" si="1037"/>
        <v>CHF</v>
      </c>
      <c r="L11073" s="158" t="str">
        <f t="shared" si="1034"/>
        <v>JPYCHF45804</v>
      </c>
      <c r="M11073" s="160">
        <f t="shared" si="1038"/>
        <v>45804</v>
      </c>
      <c r="N11073" s="158">
        <v>6.1079892499389206E-3</v>
      </c>
      <c r="O11073" s="158">
        <v>0.93859999999999999</v>
      </c>
      <c r="P11073" s="161">
        <f t="shared" si="1035"/>
        <v>5.7000000000000002E-3</v>
      </c>
    </row>
    <row r="11074" spans="9:16" x14ac:dyDescent="0.2">
      <c r="I11074" s="158">
        <f t="shared" si="1039"/>
        <v>26</v>
      </c>
      <c r="J11074" s="158" t="str">
        <f t="shared" si="1036"/>
        <v>JPY</v>
      </c>
      <c r="K11074" s="158" t="str">
        <f t="shared" si="1037"/>
        <v>CHF</v>
      </c>
      <c r="L11074" s="158" t="str">
        <f t="shared" si="1034"/>
        <v>JPYCHF45805</v>
      </c>
      <c r="M11074" s="160">
        <f t="shared" si="1038"/>
        <v>45805</v>
      </c>
      <c r="N11074" s="158">
        <v>6.1188276326255885E-3</v>
      </c>
      <c r="O11074" s="158">
        <v>0.93640000000000001</v>
      </c>
      <c r="P11074" s="161">
        <f t="shared" si="1035"/>
        <v>5.7000000000000002E-3</v>
      </c>
    </row>
    <row r="11075" spans="9:16" x14ac:dyDescent="0.2">
      <c r="I11075" s="158">
        <f t="shared" si="1039"/>
        <v>26</v>
      </c>
      <c r="J11075" s="158" t="str">
        <f t="shared" si="1036"/>
        <v>JPY</v>
      </c>
      <c r="K11075" s="158" t="str">
        <f t="shared" si="1037"/>
        <v>CHF</v>
      </c>
      <c r="L11075" s="158" t="str">
        <f t="shared" ref="L11075:L11138" si="1040">J11075&amp;K11075&amp;M11075</f>
        <v>JPYCHF45806</v>
      </c>
      <c r="M11075" s="160">
        <f t="shared" si="1038"/>
        <v>45806</v>
      </c>
      <c r="N11075" s="158">
        <v>6.1173303970147429E-3</v>
      </c>
      <c r="O11075" s="158">
        <v>0.93389999999999995</v>
      </c>
      <c r="P11075" s="161">
        <f t="shared" ref="P11075:P11138" si="1041">ROUND(N11075*O11075,4)</f>
        <v>5.7000000000000002E-3</v>
      </c>
    </row>
    <row r="11076" spans="9:16" x14ac:dyDescent="0.2">
      <c r="I11076" s="158">
        <f t="shared" si="1039"/>
        <v>26</v>
      </c>
      <c r="J11076" s="158" t="str">
        <f t="shared" ref="J11076:J11139" si="1042">VLOOKUP($I11076,$A:$C,2,FALSE)</f>
        <v>JPY</v>
      </c>
      <c r="K11076" s="158" t="str">
        <f t="shared" ref="K11076:K11139" si="1043">VLOOKUP($I11076,$A:$C,3,FALSE)</f>
        <v>CHF</v>
      </c>
      <c r="L11076" s="158" t="str">
        <f t="shared" si="1040"/>
        <v>JPYCHF45807</v>
      </c>
      <c r="M11076" s="160">
        <f t="shared" ref="M11076:M11139" si="1044">IF(I11076=I11075,M11075+1,$G$1)</f>
        <v>45807</v>
      </c>
      <c r="N11076" s="158">
        <v>6.136475208640157E-3</v>
      </c>
      <c r="O11076" s="158">
        <v>0.93410000000000004</v>
      </c>
      <c r="P11076" s="161">
        <f t="shared" si="1041"/>
        <v>5.7000000000000002E-3</v>
      </c>
    </row>
    <row r="11077" spans="9:16" x14ac:dyDescent="0.2">
      <c r="I11077" s="158">
        <f t="shared" si="1039"/>
        <v>26</v>
      </c>
      <c r="J11077" s="158" t="str">
        <f t="shared" si="1042"/>
        <v>JPY</v>
      </c>
      <c r="K11077" s="158" t="str">
        <f t="shared" si="1043"/>
        <v>CHF</v>
      </c>
      <c r="L11077" s="158" t="str">
        <f t="shared" si="1040"/>
        <v>JPYCHF45808</v>
      </c>
      <c r="M11077" s="160">
        <f t="shared" si="1044"/>
        <v>45808</v>
      </c>
      <c r="N11077" s="158">
        <v>6.136475208640157E-3</v>
      </c>
      <c r="O11077" s="158">
        <v>0.93410000000000004</v>
      </c>
      <c r="P11077" s="161">
        <f t="shared" si="1041"/>
        <v>5.7000000000000002E-3</v>
      </c>
    </row>
    <row r="11078" spans="9:16" x14ac:dyDescent="0.2">
      <c r="I11078" s="158">
        <f t="shared" si="1039"/>
        <v>27</v>
      </c>
      <c r="J11078" s="158" t="str">
        <f t="shared" si="1042"/>
        <v>CHF</v>
      </c>
      <c r="K11078" s="158" t="str">
        <f t="shared" si="1043"/>
        <v>CHF</v>
      </c>
      <c r="L11078" s="158" t="str">
        <f t="shared" si="1040"/>
        <v>CHFCHF45383</v>
      </c>
      <c r="M11078" s="160">
        <f t="shared" si="1044"/>
        <v>45383</v>
      </c>
      <c r="N11078" s="158">
        <v>1.0239606799098915</v>
      </c>
      <c r="O11078" s="158">
        <v>0.97660000000000002</v>
      </c>
      <c r="P11078" s="161">
        <f t="shared" si="1041"/>
        <v>1</v>
      </c>
    </row>
    <row r="11079" spans="9:16" x14ac:dyDescent="0.2">
      <c r="I11079" s="158">
        <f t="shared" si="1039"/>
        <v>27</v>
      </c>
      <c r="J11079" s="158" t="str">
        <f t="shared" si="1042"/>
        <v>CHF</v>
      </c>
      <c r="K11079" s="158" t="str">
        <f t="shared" si="1043"/>
        <v>CHF</v>
      </c>
      <c r="L11079" s="158" t="str">
        <f t="shared" si="1040"/>
        <v>CHFCHF45384</v>
      </c>
      <c r="M11079" s="160">
        <f t="shared" si="1044"/>
        <v>45384</v>
      </c>
      <c r="N11079" s="158">
        <v>1.0240655401945724</v>
      </c>
      <c r="O11079" s="158">
        <v>0.97650000000000003</v>
      </c>
      <c r="P11079" s="161">
        <f t="shared" si="1041"/>
        <v>1</v>
      </c>
    </row>
    <row r="11080" spans="9:16" x14ac:dyDescent="0.2">
      <c r="I11080" s="158">
        <f t="shared" si="1039"/>
        <v>27</v>
      </c>
      <c r="J11080" s="158" t="str">
        <f t="shared" si="1042"/>
        <v>CHF</v>
      </c>
      <c r="K11080" s="158" t="str">
        <f t="shared" si="1043"/>
        <v>CHF</v>
      </c>
      <c r="L11080" s="158" t="str">
        <f t="shared" si="1040"/>
        <v>CHFCHF45385</v>
      </c>
      <c r="M11080" s="160">
        <f t="shared" si="1044"/>
        <v>45385</v>
      </c>
      <c r="N11080" s="158">
        <v>1.0212418300653596</v>
      </c>
      <c r="O11080" s="158">
        <v>0.97919999999999996</v>
      </c>
      <c r="P11080" s="161">
        <f t="shared" si="1041"/>
        <v>1</v>
      </c>
    </row>
    <row r="11081" spans="9:16" x14ac:dyDescent="0.2">
      <c r="I11081" s="158">
        <f t="shared" si="1039"/>
        <v>27</v>
      </c>
      <c r="J11081" s="158" t="str">
        <f t="shared" si="1042"/>
        <v>CHF</v>
      </c>
      <c r="K11081" s="158" t="str">
        <f t="shared" si="1043"/>
        <v>CHF</v>
      </c>
      <c r="L11081" s="158" t="str">
        <f t="shared" si="1040"/>
        <v>CHFCHF45386</v>
      </c>
      <c r="M11081" s="160">
        <f t="shared" si="1044"/>
        <v>45386</v>
      </c>
      <c r="N11081" s="158">
        <v>1.0156408693885841</v>
      </c>
      <c r="O11081" s="158">
        <v>0.98460000000000003</v>
      </c>
      <c r="P11081" s="161">
        <f t="shared" si="1041"/>
        <v>1</v>
      </c>
    </row>
    <row r="11082" spans="9:16" x14ac:dyDescent="0.2">
      <c r="I11082" s="158">
        <f t="shared" si="1039"/>
        <v>27</v>
      </c>
      <c r="J11082" s="158" t="str">
        <f t="shared" si="1042"/>
        <v>CHF</v>
      </c>
      <c r="K11082" s="158" t="str">
        <f t="shared" si="1043"/>
        <v>CHF</v>
      </c>
      <c r="L11082" s="158" t="str">
        <f t="shared" si="1040"/>
        <v>CHFCHF45387</v>
      </c>
      <c r="M11082" s="160">
        <f t="shared" si="1044"/>
        <v>45387</v>
      </c>
      <c r="N11082" s="158">
        <v>1.0211375472276116</v>
      </c>
      <c r="O11082" s="158">
        <v>0.97929999999999995</v>
      </c>
      <c r="P11082" s="161">
        <f t="shared" si="1041"/>
        <v>1</v>
      </c>
    </row>
    <row r="11083" spans="9:16" x14ac:dyDescent="0.2">
      <c r="I11083" s="158">
        <f t="shared" si="1039"/>
        <v>27</v>
      </c>
      <c r="J11083" s="158" t="str">
        <f t="shared" si="1042"/>
        <v>CHF</v>
      </c>
      <c r="K11083" s="158" t="str">
        <f t="shared" si="1043"/>
        <v>CHF</v>
      </c>
      <c r="L11083" s="158" t="str">
        <f t="shared" si="1040"/>
        <v>CHFCHF45388</v>
      </c>
      <c r="M11083" s="160">
        <f t="shared" si="1044"/>
        <v>45388</v>
      </c>
      <c r="N11083" s="158">
        <v>1.0211375472276116</v>
      </c>
      <c r="O11083" s="158">
        <v>0.97929999999999995</v>
      </c>
      <c r="P11083" s="161">
        <f t="shared" si="1041"/>
        <v>1</v>
      </c>
    </row>
    <row r="11084" spans="9:16" x14ac:dyDescent="0.2">
      <c r="I11084" s="158">
        <f t="shared" si="1039"/>
        <v>27</v>
      </c>
      <c r="J11084" s="158" t="str">
        <f t="shared" si="1042"/>
        <v>CHF</v>
      </c>
      <c r="K11084" s="158" t="str">
        <f t="shared" si="1043"/>
        <v>CHF</v>
      </c>
      <c r="L11084" s="158" t="str">
        <f t="shared" si="1040"/>
        <v>CHFCHF45389</v>
      </c>
      <c r="M11084" s="160">
        <f t="shared" si="1044"/>
        <v>45389</v>
      </c>
      <c r="N11084" s="158">
        <v>1.0211375472276116</v>
      </c>
      <c r="O11084" s="158">
        <v>0.97929999999999995</v>
      </c>
      <c r="P11084" s="161">
        <f t="shared" si="1041"/>
        <v>1</v>
      </c>
    </row>
    <row r="11085" spans="9:16" x14ac:dyDescent="0.2">
      <c r="I11085" s="158">
        <f t="shared" si="1039"/>
        <v>27</v>
      </c>
      <c r="J11085" s="158" t="str">
        <f t="shared" si="1042"/>
        <v>CHF</v>
      </c>
      <c r="K11085" s="158" t="str">
        <f t="shared" si="1043"/>
        <v>CHF</v>
      </c>
      <c r="L11085" s="158" t="str">
        <f t="shared" si="1040"/>
        <v>CHFCHF45390</v>
      </c>
      <c r="M11085" s="160">
        <f t="shared" si="1044"/>
        <v>45390</v>
      </c>
      <c r="N11085" s="158">
        <v>1.0196798205363515</v>
      </c>
      <c r="O11085" s="158">
        <v>0.98070000000000002</v>
      </c>
      <c r="P11085" s="161">
        <f t="shared" si="1041"/>
        <v>1</v>
      </c>
    </row>
    <row r="11086" spans="9:16" x14ac:dyDescent="0.2">
      <c r="I11086" s="158">
        <f t="shared" si="1039"/>
        <v>27</v>
      </c>
      <c r="J11086" s="158" t="str">
        <f t="shared" si="1042"/>
        <v>CHF</v>
      </c>
      <c r="K11086" s="158" t="str">
        <f t="shared" si="1043"/>
        <v>CHF</v>
      </c>
      <c r="L11086" s="158" t="str">
        <f t="shared" si="1040"/>
        <v>CHFCHF45391</v>
      </c>
      <c r="M11086" s="160">
        <f t="shared" si="1044"/>
        <v>45391</v>
      </c>
      <c r="N11086" s="158">
        <v>1.0184336490477646</v>
      </c>
      <c r="O11086" s="158">
        <v>0.9819</v>
      </c>
      <c r="P11086" s="161">
        <f t="shared" si="1041"/>
        <v>1</v>
      </c>
    </row>
    <row r="11087" spans="9:16" x14ac:dyDescent="0.2">
      <c r="I11087" s="158">
        <f t="shared" si="1039"/>
        <v>27</v>
      </c>
      <c r="J11087" s="158" t="str">
        <f t="shared" si="1042"/>
        <v>CHF</v>
      </c>
      <c r="K11087" s="158" t="str">
        <f t="shared" si="1043"/>
        <v>CHF</v>
      </c>
      <c r="L11087" s="158" t="str">
        <f t="shared" si="1040"/>
        <v>CHFCHF45392</v>
      </c>
      <c r="M11087" s="160">
        <f t="shared" si="1044"/>
        <v>45392</v>
      </c>
      <c r="N11087" s="158">
        <v>1.019367991845056</v>
      </c>
      <c r="O11087" s="158">
        <v>0.98099999999999998</v>
      </c>
      <c r="P11087" s="161">
        <f t="shared" si="1041"/>
        <v>1</v>
      </c>
    </row>
    <row r="11088" spans="9:16" x14ac:dyDescent="0.2">
      <c r="I11088" s="158">
        <f t="shared" si="1039"/>
        <v>27</v>
      </c>
      <c r="J11088" s="158" t="str">
        <f t="shared" si="1042"/>
        <v>CHF</v>
      </c>
      <c r="K11088" s="158" t="str">
        <f t="shared" si="1043"/>
        <v>CHF</v>
      </c>
      <c r="L11088" s="158" t="str">
        <f t="shared" si="1040"/>
        <v>CHFCHF45393</v>
      </c>
      <c r="M11088" s="160">
        <f t="shared" si="1044"/>
        <v>45393</v>
      </c>
      <c r="N11088" s="158">
        <v>1.021763563911311</v>
      </c>
      <c r="O11088" s="158">
        <v>0.97870000000000001</v>
      </c>
      <c r="P11088" s="161">
        <f t="shared" si="1041"/>
        <v>1</v>
      </c>
    </row>
    <row r="11089" spans="9:16" x14ac:dyDescent="0.2">
      <c r="I11089" s="158">
        <f t="shared" si="1039"/>
        <v>27</v>
      </c>
      <c r="J11089" s="158" t="str">
        <f t="shared" si="1042"/>
        <v>CHF</v>
      </c>
      <c r="K11089" s="158" t="str">
        <f t="shared" si="1043"/>
        <v>CHF</v>
      </c>
      <c r="L11089" s="158" t="str">
        <f t="shared" si="1040"/>
        <v>CHFCHF45394</v>
      </c>
      <c r="M11089" s="160">
        <f t="shared" si="1044"/>
        <v>45394</v>
      </c>
      <c r="N11089" s="158">
        <v>1.029230135858378</v>
      </c>
      <c r="O11089" s="158">
        <v>0.97160000000000002</v>
      </c>
      <c r="P11089" s="161">
        <f t="shared" si="1041"/>
        <v>1</v>
      </c>
    </row>
    <row r="11090" spans="9:16" x14ac:dyDescent="0.2">
      <c r="I11090" s="158">
        <f t="shared" si="1039"/>
        <v>27</v>
      </c>
      <c r="J11090" s="158" t="str">
        <f t="shared" si="1042"/>
        <v>CHF</v>
      </c>
      <c r="K11090" s="158" t="str">
        <f t="shared" si="1043"/>
        <v>CHF</v>
      </c>
      <c r="L11090" s="158" t="str">
        <f t="shared" si="1040"/>
        <v>CHFCHF45395</v>
      </c>
      <c r="M11090" s="160">
        <f t="shared" si="1044"/>
        <v>45395</v>
      </c>
      <c r="N11090" s="158">
        <v>1.029230135858378</v>
      </c>
      <c r="O11090" s="158">
        <v>0.97160000000000002</v>
      </c>
      <c r="P11090" s="161">
        <f t="shared" si="1041"/>
        <v>1</v>
      </c>
    </row>
    <row r="11091" spans="9:16" x14ac:dyDescent="0.2">
      <c r="I11091" s="158">
        <f t="shared" si="1039"/>
        <v>27</v>
      </c>
      <c r="J11091" s="158" t="str">
        <f t="shared" si="1042"/>
        <v>CHF</v>
      </c>
      <c r="K11091" s="158" t="str">
        <f t="shared" si="1043"/>
        <v>CHF</v>
      </c>
      <c r="L11091" s="158" t="str">
        <f t="shared" si="1040"/>
        <v>CHFCHF45396</v>
      </c>
      <c r="M11091" s="160">
        <f t="shared" si="1044"/>
        <v>45396</v>
      </c>
      <c r="N11091" s="158">
        <v>1.029230135858378</v>
      </c>
      <c r="O11091" s="158">
        <v>0.97160000000000002</v>
      </c>
      <c r="P11091" s="161">
        <f t="shared" si="1041"/>
        <v>1</v>
      </c>
    </row>
    <row r="11092" spans="9:16" x14ac:dyDescent="0.2">
      <c r="I11092" s="158">
        <f t="shared" si="1039"/>
        <v>27</v>
      </c>
      <c r="J11092" s="158" t="str">
        <f t="shared" si="1042"/>
        <v>CHF</v>
      </c>
      <c r="K11092" s="158" t="str">
        <f t="shared" si="1043"/>
        <v>CHF</v>
      </c>
      <c r="L11092" s="158" t="str">
        <f t="shared" si="1040"/>
        <v>CHFCHF45397</v>
      </c>
      <c r="M11092" s="160">
        <f t="shared" si="1044"/>
        <v>45397</v>
      </c>
      <c r="N11092" s="158">
        <v>1.0282776349614395</v>
      </c>
      <c r="O11092" s="158">
        <v>0.97250000000000003</v>
      </c>
      <c r="P11092" s="161">
        <f t="shared" si="1041"/>
        <v>1</v>
      </c>
    </row>
    <row r="11093" spans="9:16" x14ac:dyDescent="0.2">
      <c r="I11093" s="158">
        <f t="shared" si="1039"/>
        <v>27</v>
      </c>
      <c r="J11093" s="158" t="str">
        <f t="shared" si="1042"/>
        <v>CHF</v>
      </c>
      <c r="K11093" s="158" t="str">
        <f t="shared" si="1043"/>
        <v>CHF</v>
      </c>
      <c r="L11093" s="158" t="str">
        <f t="shared" si="1040"/>
        <v>CHFCHF45398</v>
      </c>
      <c r="M11093" s="160">
        <f t="shared" si="1044"/>
        <v>45398</v>
      </c>
      <c r="N11093" s="158">
        <v>1.0296540362438222</v>
      </c>
      <c r="O11093" s="158">
        <v>0.97119999999999995</v>
      </c>
      <c r="P11093" s="161">
        <f t="shared" si="1041"/>
        <v>1</v>
      </c>
    </row>
    <row r="11094" spans="9:16" x14ac:dyDescent="0.2">
      <c r="I11094" s="158">
        <f t="shared" si="1039"/>
        <v>27</v>
      </c>
      <c r="J11094" s="158" t="str">
        <f t="shared" si="1042"/>
        <v>CHF</v>
      </c>
      <c r="K11094" s="158" t="str">
        <f t="shared" si="1043"/>
        <v>CHF</v>
      </c>
      <c r="L11094" s="158" t="str">
        <f t="shared" si="1040"/>
        <v>CHFCHF45399</v>
      </c>
      <c r="M11094" s="160">
        <f t="shared" si="1044"/>
        <v>45399</v>
      </c>
      <c r="N11094" s="158">
        <v>1.0316723408645414</v>
      </c>
      <c r="O11094" s="158">
        <v>0.96930000000000005</v>
      </c>
      <c r="P11094" s="161">
        <f t="shared" si="1041"/>
        <v>1</v>
      </c>
    </row>
    <row r="11095" spans="9:16" x14ac:dyDescent="0.2">
      <c r="I11095" s="158">
        <f t="shared" si="1039"/>
        <v>27</v>
      </c>
      <c r="J11095" s="158" t="str">
        <f t="shared" si="1042"/>
        <v>CHF</v>
      </c>
      <c r="K11095" s="158" t="str">
        <f t="shared" si="1043"/>
        <v>CHF</v>
      </c>
      <c r="L11095" s="158" t="str">
        <f t="shared" si="1040"/>
        <v>CHFCHF45400</v>
      </c>
      <c r="M11095" s="160">
        <f t="shared" si="1044"/>
        <v>45400</v>
      </c>
      <c r="N11095" s="158">
        <v>1.0305028854080791</v>
      </c>
      <c r="O11095" s="158">
        <v>0.97040000000000004</v>
      </c>
      <c r="P11095" s="161">
        <f t="shared" si="1041"/>
        <v>1</v>
      </c>
    </row>
    <row r="11096" spans="9:16" x14ac:dyDescent="0.2">
      <c r="I11096" s="158">
        <f t="shared" si="1039"/>
        <v>27</v>
      </c>
      <c r="J11096" s="158" t="str">
        <f t="shared" si="1042"/>
        <v>CHF</v>
      </c>
      <c r="K11096" s="158" t="str">
        <f t="shared" si="1043"/>
        <v>CHF</v>
      </c>
      <c r="L11096" s="158" t="str">
        <f t="shared" si="1040"/>
        <v>CHFCHF45401</v>
      </c>
      <c r="M11096" s="160">
        <f t="shared" si="1044"/>
        <v>45401</v>
      </c>
      <c r="N11096" s="158">
        <v>1.0330578512396695</v>
      </c>
      <c r="O11096" s="158">
        <v>0.96799999999999997</v>
      </c>
      <c r="P11096" s="161">
        <f t="shared" si="1041"/>
        <v>1</v>
      </c>
    </row>
    <row r="11097" spans="9:16" x14ac:dyDescent="0.2">
      <c r="I11097" s="158">
        <f t="shared" si="1039"/>
        <v>27</v>
      </c>
      <c r="J11097" s="158" t="str">
        <f t="shared" si="1042"/>
        <v>CHF</v>
      </c>
      <c r="K11097" s="158" t="str">
        <f t="shared" si="1043"/>
        <v>CHF</v>
      </c>
      <c r="L11097" s="158" t="str">
        <f t="shared" si="1040"/>
        <v>CHFCHF45402</v>
      </c>
      <c r="M11097" s="160">
        <f t="shared" si="1044"/>
        <v>45402</v>
      </c>
      <c r="N11097" s="158">
        <v>1.0330578512396695</v>
      </c>
      <c r="O11097" s="158">
        <v>0.96799999999999997</v>
      </c>
      <c r="P11097" s="161">
        <f t="shared" si="1041"/>
        <v>1</v>
      </c>
    </row>
    <row r="11098" spans="9:16" x14ac:dyDescent="0.2">
      <c r="I11098" s="158">
        <f t="shared" si="1039"/>
        <v>27</v>
      </c>
      <c r="J11098" s="158" t="str">
        <f t="shared" si="1042"/>
        <v>CHF</v>
      </c>
      <c r="K11098" s="158" t="str">
        <f t="shared" si="1043"/>
        <v>CHF</v>
      </c>
      <c r="L11098" s="158" t="str">
        <f t="shared" si="1040"/>
        <v>CHFCHF45403</v>
      </c>
      <c r="M11098" s="160">
        <f t="shared" si="1044"/>
        <v>45403</v>
      </c>
      <c r="N11098" s="158">
        <v>1.0330578512396695</v>
      </c>
      <c r="O11098" s="158">
        <v>0.96799999999999997</v>
      </c>
      <c r="P11098" s="161">
        <f t="shared" si="1041"/>
        <v>1</v>
      </c>
    </row>
    <row r="11099" spans="9:16" x14ac:dyDescent="0.2">
      <c r="I11099" s="158">
        <f t="shared" si="1039"/>
        <v>27</v>
      </c>
      <c r="J11099" s="158" t="str">
        <f t="shared" si="1042"/>
        <v>CHF</v>
      </c>
      <c r="K11099" s="158" t="str">
        <f t="shared" si="1043"/>
        <v>CHF</v>
      </c>
      <c r="L11099" s="158" t="str">
        <f t="shared" si="1040"/>
        <v>CHFCHF45404</v>
      </c>
      <c r="M11099" s="160">
        <f t="shared" si="1044"/>
        <v>45404</v>
      </c>
      <c r="N11099" s="158">
        <v>1.0316723408645414</v>
      </c>
      <c r="O11099" s="158">
        <v>0.96930000000000005</v>
      </c>
      <c r="P11099" s="161">
        <f t="shared" si="1041"/>
        <v>1</v>
      </c>
    </row>
    <row r="11100" spans="9:16" x14ac:dyDescent="0.2">
      <c r="I11100" s="158">
        <f t="shared" si="1039"/>
        <v>27</v>
      </c>
      <c r="J11100" s="158" t="str">
        <f t="shared" si="1042"/>
        <v>CHF</v>
      </c>
      <c r="K11100" s="158" t="str">
        <f t="shared" si="1043"/>
        <v>CHF</v>
      </c>
      <c r="L11100" s="158" t="str">
        <f t="shared" si="1040"/>
        <v>CHFCHF45405</v>
      </c>
      <c r="M11100" s="160">
        <f t="shared" si="1044"/>
        <v>45405</v>
      </c>
      <c r="N11100" s="158">
        <v>1.0283833813245578</v>
      </c>
      <c r="O11100" s="158">
        <v>0.97240000000000004</v>
      </c>
      <c r="P11100" s="161">
        <f t="shared" si="1041"/>
        <v>1</v>
      </c>
    </row>
    <row r="11101" spans="9:16" x14ac:dyDescent="0.2">
      <c r="I11101" s="158">
        <f t="shared" si="1039"/>
        <v>27</v>
      </c>
      <c r="J11101" s="158" t="str">
        <f t="shared" si="1042"/>
        <v>CHF</v>
      </c>
      <c r="K11101" s="158" t="str">
        <f t="shared" si="1043"/>
        <v>CHF</v>
      </c>
      <c r="L11101" s="158" t="str">
        <f t="shared" si="1040"/>
        <v>CHFCHF45406</v>
      </c>
      <c r="M11101" s="160">
        <f t="shared" si="1044"/>
        <v>45406</v>
      </c>
      <c r="N11101" s="158">
        <v>1.023122570083896</v>
      </c>
      <c r="O11101" s="158">
        <v>0.97740000000000005</v>
      </c>
      <c r="P11101" s="161">
        <f t="shared" si="1041"/>
        <v>1</v>
      </c>
    </row>
    <row r="11102" spans="9:16" x14ac:dyDescent="0.2">
      <c r="I11102" s="158">
        <f t="shared" si="1039"/>
        <v>27</v>
      </c>
      <c r="J11102" s="158" t="str">
        <f t="shared" si="1042"/>
        <v>CHF</v>
      </c>
      <c r="K11102" s="158" t="str">
        <f t="shared" si="1043"/>
        <v>CHF</v>
      </c>
      <c r="L11102" s="158" t="str">
        <f t="shared" si="1040"/>
        <v>CHFCHF45407</v>
      </c>
      <c r="M11102" s="160">
        <f t="shared" si="1044"/>
        <v>45407</v>
      </c>
      <c r="N11102" s="158">
        <v>1.0212418300653596</v>
      </c>
      <c r="O11102" s="158">
        <v>0.97919999999999996</v>
      </c>
      <c r="P11102" s="161">
        <f t="shared" si="1041"/>
        <v>1</v>
      </c>
    </row>
    <row r="11103" spans="9:16" x14ac:dyDescent="0.2">
      <c r="I11103" s="158">
        <f t="shared" si="1039"/>
        <v>27</v>
      </c>
      <c r="J11103" s="158" t="str">
        <f t="shared" si="1042"/>
        <v>CHF</v>
      </c>
      <c r="K11103" s="158" t="str">
        <f t="shared" si="1043"/>
        <v>CHF</v>
      </c>
      <c r="L11103" s="158" t="str">
        <f t="shared" si="1040"/>
        <v>CHFCHF45408</v>
      </c>
      <c r="M11103" s="160">
        <f t="shared" si="1044"/>
        <v>45408</v>
      </c>
      <c r="N11103" s="158">
        <v>1.0225994477962983</v>
      </c>
      <c r="O11103" s="158">
        <v>0.97789999999999999</v>
      </c>
      <c r="P11103" s="161">
        <f t="shared" si="1041"/>
        <v>1</v>
      </c>
    </row>
    <row r="11104" spans="9:16" x14ac:dyDescent="0.2">
      <c r="I11104" s="158">
        <f t="shared" si="1039"/>
        <v>27</v>
      </c>
      <c r="J11104" s="158" t="str">
        <f t="shared" si="1042"/>
        <v>CHF</v>
      </c>
      <c r="K11104" s="158" t="str">
        <f t="shared" si="1043"/>
        <v>CHF</v>
      </c>
      <c r="L11104" s="158" t="str">
        <f t="shared" si="1040"/>
        <v>CHFCHF45409</v>
      </c>
      <c r="M11104" s="160">
        <f t="shared" si="1044"/>
        <v>45409</v>
      </c>
      <c r="N11104" s="158">
        <v>1.0225994477962983</v>
      </c>
      <c r="O11104" s="158">
        <v>0.97789999999999999</v>
      </c>
      <c r="P11104" s="161">
        <f t="shared" si="1041"/>
        <v>1</v>
      </c>
    </row>
    <row r="11105" spans="9:16" x14ac:dyDescent="0.2">
      <c r="I11105" s="158">
        <f t="shared" si="1039"/>
        <v>27</v>
      </c>
      <c r="J11105" s="158" t="str">
        <f t="shared" si="1042"/>
        <v>CHF</v>
      </c>
      <c r="K11105" s="158" t="str">
        <f t="shared" si="1043"/>
        <v>CHF</v>
      </c>
      <c r="L11105" s="158" t="str">
        <f t="shared" si="1040"/>
        <v>CHFCHF45410</v>
      </c>
      <c r="M11105" s="160">
        <f t="shared" si="1044"/>
        <v>45410</v>
      </c>
      <c r="N11105" s="158">
        <v>1.0225994477962983</v>
      </c>
      <c r="O11105" s="158">
        <v>0.97789999999999999</v>
      </c>
      <c r="P11105" s="161">
        <f t="shared" si="1041"/>
        <v>1</v>
      </c>
    </row>
    <row r="11106" spans="9:16" x14ac:dyDescent="0.2">
      <c r="I11106" s="158">
        <f t="shared" si="1039"/>
        <v>27</v>
      </c>
      <c r="J11106" s="158" t="str">
        <f t="shared" si="1042"/>
        <v>CHF</v>
      </c>
      <c r="K11106" s="158" t="str">
        <f t="shared" si="1043"/>
        <v>CHF</v>
      </c>
      <c r="L11106" s="158" t="str">
        <f t="shared" si="1040"/>
        <v>CHFCHF45411</v>
      </c>
      <c r="M11106" s="160">
        <f t="shared" si="1044"/>
        <v>45411</v>
      </c>
      <c r="N11106" s="158">
        <v>1.0229132569558101</v>
      </c>
      <c r="O11106" s="158">
        <v>0.97760000000000002</v>
      </c>
      <c r="P11106" s="161">
        <f t="shared" si="1041"/>
        <v>1</v>
      </c>
    </row>
    <row r="11107" spans="9:16" x14ac:dyDescent="0.2">
      <c r="I11107" s="158">
        <f t="shared" si="1039"/>
        <v>27</v>
      </c>
      <c r="J11107" s="158" t="str">
        <f t="shared" si="1042"/>
        <v>CHF</v>
      </c>
      <c r="K11107" s="158" t="str">
        <f t="shared" si="1043"/>
        <v>CHF</v>
      </c>
      <c r="L11107" s="158" t="str">
        <f t="shared" si="1040"/>
        <v>CHFCHF45412</v>
      </c>
      <c r="M11107" s="160">
        <f t="shared" si="1044"/>
        <v>45412</v>
      </c>
      <c r="N11107" s="158">
        <v>1.021763563911311</v>
      </c>
      <c r="O11107" s="158">
        <v>0.97870000000000001</v>
      </c>
      <c r="P11107" s="161">
        <f t="shared" si="1041"/>
        <v>1</v>
      </c>
    </row>
    <row r="11108" spans="9:16" x14ac:dyDescent="0.2">
      <c r="I11108" s="158">
        <f t="shared" si="1039"/>
        <v>27</v>
      </c>
      <c r="J11108" s="158" t="str">
        <f t="shared" si="1042"/>
        <v>CHF</v>
      </c>
      <c r="K11108" s="158" t="str">
        <f t="shared" si="1043"/>
        <v>CHF</v>
      </c>
      <c r="L11108" s="158" t="str">
        <f t="shared" si="1040"/>
        <v>CHFCHF45413</v>
      </c>
      <c r="M11108" s="160">
        <f t="shared" si="1044"/>
        <v>45413</v>
      </c>
      <c r="N11108" s="158">
        <v>1.021763563911311</v>
      </c>
      <c r="O11108" s="158">
        <v>0.97870000000000001</v>
      </c>
      <c r="P11108" s="161">
        <f t="shared" si="1041"/>
        <v>1</v>
      </c>
    </row>
    <row r="11109" spans="9:16" x14ac:dyDescent="0.2">
      <c r="I11109" s="158">
        <f t="shared" si="1039"/>
        <v>27</v>
      </c>
      <c r="J11109" s="158" t="str">
        <f t="shared" si="1042"/>
        <v>CHF</v>
      </c>
      <c r="K11109" s="158" t="str">
        <f t="shared" si="1043"/>
        <v>CHF</v>
      </c>
      <c r="L11109" s="158" t="str">
        <f t="shared" si="1040"/>
        <v>CHFCHF45414</v>
      </c>
      <c r="M11109" s="160">
        <f t="shared" si="1044"/>
        <v>45414</v>
      </c>
      <c r="N11109" s="158">
        <v>1.0246951531919255</v>
      </c>
      <c r="O11109" s="158">
        <v>0.97589999999999999</v>
      </c>
      <c r="P11109" s="161">
        <f t="shared" si="1041"/>
        <v>1</v>
      </c>
    </row>
    <row r="11110" spans="9:16" x14ac:dyDescent="0.2">
      <c r="I11110" s="158">
        <f t="shared" si="1039"/>
        <v>27</v>
      </c>
      <c r="J11110" s="158" t="str">
        <f t="shared" si="1042"/>
        <v>CHF</v>
      </c>
      <c r="K11110" s="158" t="str">
        <f t="shared" si="1043"/>
        <v>CHF</v>
      </c>
      <c r="L11110" s="158" t="str">
        <f t="shared" si="1040"/>
        <v>CHFCHF45415</v>
      </c>
      <c r="M11110" s="160">
        <f t="shared" si="1044"/>
        <v>45415</v>
      </c>
      <c r="N11110" s="158">
        <v>1.0262725779967159</v>
      </c>
      <c r="O11110" s="158">
        <v>0.97440000000000004</v>
      </c>
      <c r="P11110" s="161">
        <f t="shared" si="1041"/>
        <v>1</v>
      </c>
    </row>
    <row r="11111" spans="9:16" x14ac:dyDescent="0.2">
      <c r="I11111" s="158">
        <f t="shared" si="1039"/>
        <v>27</v>
      </c>
      <c r="J11111" s="158" t="str">
        <f t="shared" si="1042"/>
        <v>CHF</v>
      </c>
      <c r="K11111" s="158" t="str">
        <f t="shared" si="1043"/>
        <v>CHF</v>
      </c>
      <c r="L11111" s="158" t="str">
        <f t="shared" si="1040"/>
        <v>CHFCHF45416</v>
      </c>
      <c r="M11111" s="160">
        <f t="shared" si="1044"/>
        <v>45416</v>
      </c>
      <c r="N11111" s="158">
        <v>1.0262725779967159</v>
      </c>
      <c r="O11111" s="158">
        <v>0.97440000000000004</v>
      </c>
      <c r="P11111" s="161">
        <f t="shared" si="1041"/>
        <v>1</v>
      </c>
    </row>
    <row r="11112" spans="9:16" x14ac:dyDescent="0.2">
      <c r="I11112" s="158">
        <f t="shared" si="1039"/>
        <v>27</v>
      </c>
      <c r="J11112" s="158" t="str">
        <f t="shared" si="1042"/>
        <v>CHF</v>
      </c>
      <c r="K11112" s="158" t="str">
        <f t="shared" si="1043"/>
        <v>CHF</v>
      </c>
      <c r="L11112" s="158" t="str">
        <f t="shared" si="1040"/>
        <v>CHFCHF45417</v>
      </c>
      <c r="M11112" s="160">
        <f t="shared" si="1044"/>
        <v>45417</v>
      </c>
      <c r="N11112" s="158">
        <v>1.0262725779967159</v>
      </c>
      <c r="O11112" s="158">
        <v>0.97440000000000004</v>
      </c>
      <c r="P11112" s="161">
        <f t="shared" si="1041"/>
        <v>1</v>
      </c>
    </row>
    <row r="11113" spans="9:16" x14ac:dyDescent="0.2">
      <c r="I11113" s="158">
        <f t="shared" si="1039"/>
        <v>27</v>
      </c>
      <c r="J11113" s="158" t="str">
        <f t="shared" si="1042"/>
        <v>CHF</v>
      </c>
      <c r="K11113" s="158" t="str">
        <f t="shared" si="1043"/>
        <v>CHF</v>
      </c>
      <c r="L11113" s="158" t="str">
        <f t="shared" si="1040"/>
        <v>CHFCHF45418</v>
      </c>
      <c r="M11113" s="160">
        <f t="shared" si="1044"/>
        <v>45418</v>
      </c>
      <c r="N11113" s="158">
        <v>1.0252204223908139</v>
      </c>
      <c r="O11113" s="158">
        <v>0.97540000000000004</v>
      </c>
      <c r="P11113" s="161">
        <f t="shared" si="1041"/>
        <v>1</v>
      </c>
    </row>
    <row r="11114" spans="9:16" x14ac:dyDescent="0.2">
      <c r="I11114" s="158">
        <f t="shared" ref="I11114:I11177" si="1045">IF(M11113=$G$2,I11113+1,I11113)</f>
        <v>27</v>
      </c>
      <c r="J11114" s="158" t="str">
        <f t="shared" si="1042"/>
        <v>CHF</v>
      </c>
      <c r="K11114" s="158" t="str">
        <f t="shared" si="1043"/>
        <v>CHF</v>
      </c>
      <c r="L11114" s="158" t="str">
        <f t="shared" si="1040"/>
        <v>CHFCHF45419</v>
      </c>
      <c r="M11114" s="160">
        <f t="shared" si="1044"/>
        <v>45419</v>
      </c>
      <c r="N11114" s="158">
        <v>1.0235414534288638</v>
      </c>
      <c r="O11114" s="158">
        <v>0.97699999999999998</v>
      </c>
      <c r="P11114" s="161">
        <f t="shared" si="1041"/>
        <v>1</v>
      </c>
    </row>
    <row r="11115" spans="9:16" x14ac:dyDescent="0.2">
      <c r="I11115" s="158">
        <f t="shared" si="1045"/>
        <v>27</v>
      </c>
      <c r="J11115" s="158" t="str">
        <f t="shared" si="1042"/>
        <v>CHF</v>
      </c>
      <c r="K11115" s="158" t="str">
        <f t="shared" si="1043"/>
        <v>CHF</v>
      </c>
      <c r="L11115" s="158" t="str">
        <f t="shared" si="1040"/>
        <v>CHFCHF45420</v>
      </c>
      <c r="M11115" s="160">
        <f t="shared" si="1044"/>
        <v>45420</v>
      </c>
      <c r="N11115" s="158">
        <v>1.0235414534288638</v>
      </c>
      <c r="O11115" s="158">
        <v>0.97699999999999998</v>
      </c>
      <c r="P11115" s="161">
        <f t="shared" si="1041"/>
        <v>1</v>
      </c>
    </row>
    <row r="11116" spans="9:16" x14ac:dyDescent="0.2">
      <c r="I11116" s="158">
        <f t="shared" si="1045"/>
        <v>27</v>
      </c>
      <c r="J11116" s="158" t="str">
        <f t="shared" si="1042"/>
        <v>CHF</v>
      </c>
      <c r="K11116" s="158" t="str">
        <f t="shared" si="1043"/>
        <v>CHF</v>
      </c>
      <c r="L11116" s="158" t="str">
        <f t="shared" si="1040"/>
        <v>CHFCHF45421</v>
      </c>
      <c r="M11116" s="160">
        <f t="shared" si="1044"/>
        <v>45421</v>
      </c>
      <c r="N11116" s="158">
        <v>1.0245901639344261</v>
      </c>
      <c r="O11116" s="158">
        <v>0.97599999999999998</v>
      </c>
      <c r="P11116" s="161">
        <f t="shared" si="1041"/>
        <v>1</v>
      </c>
    </row>
    <row r="11117" spans="9:16" x14ac:dyDescent="0.2">
      <c r="I11117" s="158">
        <f t="shared" si="1045"/>
        <v>27</v>
      </c>
      <c r="J11117" s="158" t="str">
        <f t="shared" si="1042"/>
        <v>CHF</v>
      </c>
      <c r="K11117" s="158" t="str">
        <f t="shared" si="1043"/>
        <v>CHF</v>
      </c>
      <c r="L11117" s="158" t="str">
        <f t="shared" si="1040"/>
        <v>CHFCHF45422</v>
      </c>
      <c r="M11117" s="160">
        <f t="shared" si="1044"/>
        <v>45422</v>
      </c>
      <c r="N11117" s="158">
        <v>1.0225994477962983</v>
      </c>
      <c r="O11117" s="158">
        <v>0.97789999999999999</v>
      </c>
      <c r="P11117" s="161">
        <f t="shared" si="1041"/>
        <v>1</v>
      </c>
    </row>
    <row r="11118" spans="9:16" x14ac:dyDescent="0.2">
      <c r="I11118" s="158">
        <f t="shared" si="1045"/>
        <v>27</v>
      </c>
      <c r="J11118" s="158" t="str">
        <f t="shared" si="1042"/>
        <v>CHF</v>
      </c>
      <c r="K11118" s="158" t="str">
        <f t="shared" si="1043"/>
        <v>CHF</v>
      </c>
      <c r="L11118" s="158" t="str">
        <f t="shared" si="1040"/>
        <v>CHFCHF45423</v>
      </c>
      <c r="M11118" s="160">
        <f t="shared" si="1044"/>
        <v>45423</v>
      </c>
      <c r="N11118" s="158">
        <v>1.0225994477962983</v>
      </c>
      <c r="O11118" s="158">
        <v>0.97789999999999999</v>
      </c>
      <c r="P11118" s="161">
        <f t="shared" si="1041"/>
        <v>1</v>
      </c>
    </row>
    <row r="11119" spans="9:16" x14ac:dyDescent="0.2">
      <c r="I11119" s="158">
        <f t="shared" si="1045"/>
        <v>27</v>
      </c>
      <c r="J11119" s="158" t="str">
        <f t="shared" si="1042"/>
        <v>CHF</v>
      </c>
      <c r="K11119" s="158" t="str">
        <f t="shared" si="1043"/>
        <v>CHF</v>
      </c>
      <c r="L11119" s="158" t="str">
        <f t="shared" si="1040"/>
        <v>CHFCHF45424</v>
      </c>
      <c r="M11119" s="160">
        <f t="shared" si="1044"/>
        <v>45424</v>
      </c>
      <c r="N11119" s="158">
        <v>1.0225994477962983</v>
      </c>
      <c r="O11119" s="158">
        <v>0.97789999999999999</v>
      </c>
      <c r="P11119" s="161">
        <f t="shared" si="1041"/>
        <v>1</v>
      </c>
    </row>
    <row r="11120" spans="9:16" x14ac:dyDescent="0.2">
      <c r="I11120" s="158">
        <f t="shared" si="1045"/>
        <v>27</v>
      </c>
      <c r="J11120" s="158" t="str">
        <f t="shared" si="1042"/>
        <v>CHF</v>
      </c>
      <c r="K11120" s="158" t="str">
        <f t="shared" si="1043"/>
        <v>CHF</v>
      </c>
      <c r="L11120" s="158" t="str">
        <f t="shared" si="1040"/>
        <v>CHFCHF45425</v>
      </c>
      <c r="M11120" s="160">
        <f t="shared" si="1044"/>
        <v>45425</v>
      </c>
      <c r="N11120" s="158">
        <v>1.0220768601798855</v>
      </c>
      <c r="O11120" s="158">
        <v>0.97840000000000005</v>
      </c>
      <c r="P11120" s="161">
        <f t="shared" si="1041"/>
        <v>1</v>
      </c>
    </row>
    <row r="11121" spans="9:16" x14ac:dyDescent="0.2">
      <c r="I11121" s="158">
        <f t="shared" si="1045"/>
        <v>27</v>
      </c>
      <c r="J11121" s="158" t="str">
        <f t="shared" si="1042"/>
        <v>CHF</v>
      </c>
      <c r="K11121" s="158" t="str">
        <f t="shared" si="1043"/>
        <v>CHF</v>
      </c>
      <c r="L11121" s="158" t="str">
        <f t="shared" si="1040"/>
        <v>CHFCHF45426</v>
      </c>
      <c r="M11121" s="160">
        <f t="shared" si="1044"/>
        <v>45426</v>
      </c>
      <c r="N11121" s="158">
        <v>1.0203040506070808</v>
      </c>
      <c r="O11121" s="158">
        <v>0.98009999999999997</v>
      </c>
      <c r="P11121" s="161">
        <f t="shared" si="1041"/>
        <v>1</v>
      </c>
    </row>
    <row r="11122" spans="9:16" x14ac:dyDescent="0.2">
      <c r="I11122" s="158">
        <f t="shared" si="1045"/>
        <v>27</v>
      </c>
      <c r="J11122" s="158" t="str">
        <f t="shared" si="1042"/>
        <v>CHF</v>
      </c>
      <c r="K11122" s="158" t="str">
        <f t="shared" si="1043"/>
        <v>CHF</v>
      </c>
      <c r="L11122" s="158" t="str">
        <f t="shared" si="1040"/>
        <v>CHFCHF45427</v>
      </c>
      <c r="M11122" s="160">
        <f t="shared" si="1044"/>
        <v>45427</v>
      </c>
      <c r="N11122" s="158">
        <v>1.0204081632653061</v>
      </c>
      <c r="O11122" s="158">
        <v>0.98</v>
      </c>
      <c r="P11122" s="161">
        <f t="shared" si="1041"/>
        <v>1</v>
      </c>
    </row>
    <row r="11123" spans="9:16" x14ac:dyDescent="0.2">
      <c r="I11123" s="158">
        <f t="shared" si="1045"/>
        <v>27</v>
      </c>
      <c r="J11123" s="158" t="str">
        <f t="shared" si="1042"/>
        <v>CHF</v>
      </c>
      <c r="K11123" s="158" t="str">
        <f t="shared" si="1043"/>
        <v>CHF</v>
      </c>
      <c r="L11123" s="158" t="str">
        <f t="shared" si="1040"/>
        <v>CHFCHF45428</v>
      </c>
      <c r="M11123" s="160">
        <f t="shared" si="1044"/>
        <v>45428</v>
      </c>
      <c r="N11123" s="158">
        <v>1.018122581958868</v>
      </c>
      <c r="O11123" s="158">
        <v>0.98219999999999996</v>
      </c>
      <c r="P11123" s="161">
        <f t="shared" si="1041"/>
        <v>1</v>
      </c>
    </row>
    <row r="11124" spans="9:16" x14ac:dyDescent="0.2">
      <c r="I11124" s="158">
        <f t="shared" si="1045"/>
        <v>27</v>
      </c>
      <c r="J11124" s="158" t="str">
        <f t="shared" si="1042"/>
        <v>CHF</v>
      </c>
      <c r="K11124" s="158" t="str">
        <f t="shared" si="1043"/>
        <v>CHF</v>
      </c>
      <c r="L11124" s="158" t="str">
        <f t="shared" si="1040"/>
        <v>CHFCHF45429</v>
      </c>
      <c r="M11124" s="160">
        <f t="shared" si="1044"/>
        <v>45429</v>
      </c>
      <c r="N11124" s="158">
        <v>1.0147133434804667</v>
      </c>
      <c r="O11124" s="158">
        <v>0.98550000000000004</v>
      </c>
      <c r="P11124" s="161">
        <f t="shared" si="1041"/>
        <v>1</v>
      </c>
    </row>
    <row r="11125" spans="9:16" x14ac:dyDescent="0.2">
      <c r="I11125" s="158">
        <f t="shared" si="1045"/>
        <v>27</v>
      </c>
      <c r="J11125" s="158" t="str">
        <f t="shared" si="1042"/>
        <v>CHF</v>
      </c>
      <c r="K11125" s="158" t="str">
        <f t="shared" si="1043"/>
        <v>CHF</v>
      </c>
      <c r="L11125" s="158" t="str">
        <f t="shared" si="1040"/>
        <v>CHFCHF45430</v>
      </c>
      <c r="M11125" s="160">
        <f t="shared" si="1044"/>
        <v>45430</v>
      </c>
      <c r="N11125" s="158">
        <v>1.0147133434804667</v>
      </c>
      <c r="O11125" s="158">
        <v>0.98550000000000004</v>
      </c>
      <c r="P11125" s="161">
        <f t="shared" si="1041"/>
        <v>1</v>
      </c>
    </row>
    <row r="11126" spans="9:16" x14ac:dyDescent="0.2">
      <c r="I11126" s="158">
        <f t="shared" si="1045"/>
        <v>27</v>
      </c>
      <c r="J11126" s="158" t="str">
        <f t="shared" si="1042"/>
        <v>CHF</v>
      </c>
      <c r="K11126" s="158" t="str">
        <f t="shared" si="1043"/>
        <v>CHF</v>
      </c>
      <c r="L11126" s="158" t="str">
        <f t="shared" si="1040"/>
        <v>CHFCHF45431</v>
      </c>
      <c r="M11126" s="160">
        <f t="shared" si="1044"/>
        <v>45431</v>
      </c>
      <c r="N11126" s="158">
        <v>1.0147133434804667</v>
      </c>
      <c r="O11126" s="158">
        <v>0.98550000000000004</v>
      </c>
      <c r="P11126" s="161">
        <f t="shared" si="1041"/>
        <v>1</v>
      </c>
    </row>
    <row r="11127" spans="9:16" x14ac:dyDescent="0.2">
      <c r="I11127" s="158">
        <f t="shared" si="1045"/>
        <v>27</v>
      </c>
      <c r="J11127" s="158" t="str">
        <f t="shared" si="1042"/>
        <v>CHF</v>
      </c>
      <c r="K11127" s="158" t="str">
        <f t="shared" si="1043"/>
        <v>CHF</v>
      </c>
      <c r="L11127" s="158" t="str">
        <f t="shared" si="1040"/>
        <v>CHFCHF45432</v>
      </c>
      <c r="M11127" s="160">
        <f t="shared" si="1044"/>
        <v>45432</v>
      </c>
      <c r="N11127" s="158">
        <v>1.0121457489878543</v>
      </c>
      <c r="O11127" s="158">
        <v>0.98799999999999999</v>
      </c>
      <c r="P11127" s="161">
        <f t="shared" si="1041"/>
        <v>1</v>
      </c>
    </row>
    <row r="11128" spans="9:16" x14ac:dyDescent="0.2">
      <c r="I11128" s="158">
        <f t="shared" si="1045"/>
        <v>27</v>
      </c>
      <c r="J11128" s="158" t="str">
        <f t="shared" si="1042"/>
        <v>CHF</v>
      </c>
      <c r="K11128" s="158" t="str">
        <f t="shared" si="1043"/>
        <v>CHF</v>
      </c>
      <c r="L11128" s="158" t="str">
        <f t="shared" si="1040"/>
        <v>CHFCHF45433</v>
      </c>
      <c r="M11128" s="160">
        <f t="shared" si="1044"/>
        <v>45433</v>
      </c>
      <c r="N11128" s="158">
        <v>1.0117361392148929</v>
      </c>
      <c r="O11128" s="158">
        <v>0.98839999999999995</v>
      </c>
      <c r="P11128" s="161">
        <f t="shared" si="1041"/>
        <v>1</v>
      </c>
    </row>
    <row r="11129" spans="9:16" x14ac:dyDescent="0.2">
      <c r="I11129" s="158">
        <f t="shared" si="1045"/>
        <v>27</v>
      </c>
      <c r="J11129" s="158" t="str">
        <f t="shared" si="1042"/>
        <v>CHF</v>
      </c>
      <c r="K11129" s="158" t="str">
        <f t="shared" si="1043"/>
        <v>CHF</v>
      </c>
      <c r="L11129" s="158" t="str">
        <f t="shared" si="1040"/>
        <v>CHFCHF45434</v>
      </c>
      <c r="M11129" s="160">
        <f t="shared" si="1044"/>
        <v>45434</v>
      </c>
      <c r="N11129" s="158">
        <v>1.0095911155981827</v>
      </c>
      <c r="O11129" s="158">
        <v>0.99050000000000005</v>
      </c>
      <c r="P11129" s="161">
        <f t="shared" si="1041"/>
        <v>1</v>
      </c>
    </row>
    <row r="11130" spans="9:16" x14ac:dyDescent="0.2">
      <c r="I11130" s="158">
        <f t="shared" si="1045"/>
        <v>27</v>
      </c>
      <c r="J11130" s="158" t="str">
        <f t="shared" si="1042"/>
        <v>CHF</v>
      </c>
      <c r="K11130" s="158" t="str">
        <f t="shared" si="1043"/>
        <v>CHF</v>
      </c>
      <c r="L11130" s="158" t="str">
        <f t="shared" si="1040"/>
        <v>CHFCHF45435</v>
      </c>
      <c r="M11130" s="160">
        <f t="shared" si="1044"/>
        <v>45435</v>
      </c>
      <c r="N11130" s="158">
        <v>1.009387301907742</v>
      </c>
      <c r="O11130" s="158">
        <v>0.99070000000000003</v>
      </c>
      <c r="P11130" s="161">
        <f t="shared" si="1041"/>
        <v>1</v>
      </c>
    </row>
    <row r="11131" spans="9:16" x14ac:dyDescent="0.2">
      <c r="I11131" s="158">
        <f t="shared" si="1045"/>
        <v>27</v>
      </c>
      <c r="J11131" s="158" t="str">
        <f t="shared" si="1042"/>
        <v>CHF</v>
      </c>
      <c r="K11131" s="158" t="str">
        <f t="shared" si="1043"/>
        <v>CHF</v>
      </c>
      <c r="L11131" s="158" t="str">
        <f t="shared" si="1040"/>
        <v>CHFCHF45436</v>
      </c>
      <c r="M11131" s="160">
        <f t="shared" si="1044"/>
        <v>45436</v>
      </c>
      <c r="N11131" s="158">
        <v>1.0076582023377672</v>
      </c>
      <c r="O11131" s="158">
        <v>0.99239999999999995</v>
      </c>
      <c r="P11131" s="161">
        <f t="shared" si="1041"/>
        <v>1</v>
      </c>
    </row>
    <row r="11132" spans="9:16" x14ac:dyDescent="0.2">
      <c r="I11132" s="158">
        <f t="shared" si="1045"/>
        <v>27</v>
      </c>
      <c r="J11132" s="158" t="str">
        <f t="shared" si="1042"/>
        <v>CHF</v>
      </c>
      <c r="K11132" s="158" t="str">
        <f t="shared" si="1043"/>
        <v>CHF</v>
      </c>
      <c r="L11132" s="158" t="str">
        <f t="shared" si="1040"/>
        <v>CHFCHF45437</v>
      </c>
      <c r="M11132" s="160">
        <f t="shared" si="1044"/>
        <v>45437</v>
      </c>
      <c r="N11132" s="158">
        <v>1.0076582023377672</v>
      </c>
      <c r="O11132" s="158">
        <v>0.99239999999999995</v>
      </c>
      <c r="P11132" s="161">
        <f t="shared" si="1041"/>
        <v>1</v>
      </c>
    </row>
    <row r="11133" spans="9:16" x14ac:dyDescent="0.2">
      <c r="I11133" s="158">
        <f t="shared" si="1045"/>
        <v>27</v>
      </c>
      <c r="J11133" s="158" t="str">
        <f t="shared" si="1042"/>
        <v>CHF</v>
      </c>
      <c r="K11133" s="158" t="str">
        <f t="shared" si="1043"/>
        <v>CHF</v>
      </c>
      <c r="L11133" s="158" t="str">
        <f t="shared" si="1040"/>
        <v>CHFCHF45438</v>
      </c>
      <c r="M11133" s="160">
        <f t="shared" si="1044"/>
        <v>45438</v>
      </c>
      <c r="N11133" s="158">
        <v>1.0076582023377672</v>
      </c>
      <c r="O11133" s="158">
        <v>0.99239999999999995</v>
      </c>
      <c r="P11133" s="161">
        <f t="shared" si="1041"/>
        <v>1</v>
      </c>
    </row>
    <row r="11134" spans="9:16" x14ac:dyDescent="0.2">
      <c r="I11134" s="158">
        <f t="shared" si="1045"/>
        <v>27</v>
      </c>
      <c r="J11134" s="158" t="str">
        <f t="shared" si="1042"/>
        <v>CHF</v>
      </c>
      <c r="K11134" s="158" t="str">
        <f t="shared" si="1043"/>
        <v>CHF</v>
      </c>
      <c r="L11134" s="158" t="str">
        <f t="shared" si="1040"/>
        <v>CHFCHF45439</v>
      </c>
      <c r="M11134" s="160">
        <f t="shared" si="1044"/>
        <v>45439</v>
      </c>
      <c r="N11134" s="158">
        <v>1.0078613182826044</v>
      </c>
      <c r="O11134" s="158">
        <v>0.99219999999999997</v>
      </c>
      <c r="P11134" s="161">
        <f t="shared" si="1041"/>
        <v>1</v>
      </c>
    </row>
    <row r="11135" spans="9:16" x14ac:dyDescent="0.2">
      <c r="I11135" s="158">
        <f t="shared" si="1045"/>
        <v>27</v>
      </c>
      <c r="J11135" s="158" t="str">
        <f t="shared" si="1042"/>
        <v>CHF</v>
      </c>
      <c r="K11135" s="158" t="str">
        <f t="shared" si="1043"/>
        <v>CHF</v>
      </c>
      <c r="L11135" s="158" t="str">
        <f t="shared" si="1040"/>
        <v>CHFCHF45440</v>
      </c>
      <c r="M11135" s="160">
        <f t="shared" si="1044"/>
        <v>45440</v>
      </c>
      <c r="N11135" s="158">
        <v>1.0092854259184498</v>
      </c>
      <c r="O11135" s="158">
        <v>0.99080000000000001</v>
      </c>
      <c r="P11135" s="161">
        <f t="shared" si="1041"/>
        <v>1</v>
      </c>
    </row>
    <row r="11136" spans="9:16" x14ac:dyDescent="0.2">
      <c r="I11136" s="158">
        <f t="shared" si="1045"/>
        <v>27</v>
      </c>
      <c r="J11136" s="158" t="str">
        <f t="shared" si="1042"/>
        <v>CHF</v>
      </c>
      <c r="K11136" s="158" t="str">
        <f t="shared" si="1043"/>
        <v>CHF</v>
      </c>
      <c r="L11136" s="158" t="str">
        <f t="shared" si="1040"/>
        <v>CHFCHF45441</v>
      </c>
      <c r="M11136" s="160">
        <f t="shared" si="1044"/>
        <v>45441</v>
      </c>
      <c r="N11136" s="158">
        <v>1.009387301907742</v>
      </c>
      <c r="O11136" s="158">
        <v>0.99070000000000003</v>
      </c>
      <c r="P11136" s="161">
        <f t="shared" si="1041"/>
        <v>1</v>
      </c>
    </row>
    <row r="11137" spans="9:16" x14ac:dyDescent="0.2">
      <c r="I11137" s="158">
        <f t="shared" si="1045"/>
        <v>27</v>
      </c>
      <c r="J11137" s="158" t="str">
        <f t="shared" si="1042"/>
        <v>CHF</v>
      </c>
      <c r="K11137" s="158" t="str">
        <f t="shared" si="1043"/>
        <v>CHF</v>
      </c>
      <c r="L11137" s="158" t="str">
        <f t="shared" si="1040"/>
        <v>CHFCHF45442</v>
      </c>
      <c r="M11137" s="160">
        <f t="shared" si="1044"/>
        <v>45442</v>
      </c>
      <c r="N11137" s="158">
        <v>1.0195758564437194</v>
      </c>
      <c r="O11137" s="158">
        <v>0.98080000000000001</v>
      </c>
      <c r="P11137" s="161">
        <f t="shared" si="1041"/>
        <v>1</v>
      </c>
    </row>
    <row r="11138" spans="9:16" x14ac:dyDescent="0.2">
      <c r="I11138" s="158">
        <f t="shared" si="1045"/>
        <v>27</v>
      </c>
      <c r="J11138" s="158" t="str">
        <f t="shared" si="1042"/>
        <v>CHF</v>
      </c>
      <c r="K11138" s="158" t="str">
        <f t="shared" si="1043"/>
        <v>CHF</v>
      </c>
      <c r="L11138" s="158" t="str">
        <f t="shared" si="1040"/>
        <v>CHFCHF45443</v>
      </c>
      <c r="M11138" s="160">
        <f t="shared" si="1044"/>
        <v>45443</v>
      </c>
      <c r="N11138" s="158">
        <v>1.0185373803218578</v>
      </c>
      <c r="O11138" s="158">
        <v>0.98180000000000001</v>
      </c>
      <c r="P11138" s="161">
        <f t="shared" si="1041"/>
        <v>1</v>
      </c>
    </row>
    <row r="11139" spans="9:16" x14ac:dyDescent="0.2">
      <c r="I11139" s="158">
        <f t="shared" si="1045"/>
        <v>27</v>
      </c>
      <c r="J11139" s="158" t="str">
        <f t="shared" si="1042"/>
        <v>CHF</v>
      </c>
      <c r="K11139" s="158" t="str">
        <f t="shared" si="1043"/>
        <v>CHF</v>
      </c>
      <c r="L11139" s="158" t="str">
        <f t="shared" ref="L11139:L11202" si="1046">J11139&amp;K11139&amp;M11139</f>
        <v>CHFCHF45444</v>
      </c>
      <c r="M11139" s="160">
        <f t="shared" si="1044"/>
        <v>45444</v>
      </c>
      <c r="N11139" s="158">
        <v>1.0185373803218578</v>
      </c>
      <c r="O11139" s="158">
        <v>0.98180000000000001</v>
      </c>
      <c r="P11139" s="161">
        <f t="shared" ref="P11139:P11202" si="1047">ROUND(N11139*O11139,4)</f>
        <v>1</v>
      </c>
    </row>
    <row r="11140" spans="9:16" x14ac:dyDescent="0.2">
      <c r="I11140" s="158">
        <f t="shared" si="1045"/>
        <v>27</v>
      </c>
      <c r="J11140" s="158" t="str">
        <f t="shared" ref="J11140:J11203" si="1048">VLOOKUP($I11140,$A:$C,2,FALSE)</f>
        <v>CHF</v>
      </c>
      <c r="K11140" s="158" t="str">
        <f t="shared" ref="K11140:K11203" si="1049">VLOOKUP($I11140,$A:$C,3,FALSE)</f>
        <v>CHF</v>
      </c>
      <c r="L11140" s="158" t="str">
        <f t="shared" si="1046"/>
        <v>CHFCHF45445</v>
      </c>
      <c r="M11140" s="160">
        <f t="shared" ref="M11140:M11203" si="1050">IF(I11140=I11139,M11139+1,$G$1)</f>
        <v>45445</v>
      </c>
      <c r="N11140" s="158">
        <v>1.0185373803218578</v>
      </c>
      <c r="O11140" s="158">
        <v>0.98180000000000001</v>
      </c>
      <c r="P11140" s="161">
        <f t="shared" si="1047"/>
        <v>1</v>
      </c>
    </row>
    <row r="11141" spans="9:16" x14ac:dyDescent="0.2">
      <c r="I11141" s="158">
        <f t="shared" si="1045"/>
        <v>27</v>
      </c>
      <c r="J11141" s="158" t="str">
        <f t="shared" si="1048"/>
        <v>CHF</v>
      </c>
      <c r="K11141" s="158" t="str">
        <f t="shared" si="1049"/>
        <v>CHF</v>
      </c>
      <c r="L11141" s="158" t="str">
        <f t="shared" si="1046"/>
        <v>CHFCHF45446</v>
      </c>
      <c r="M11141" s="160">
        <f t="shared" si="1050"/>
        <v>45446</v>
      </c>
      <c r="N11141" s="158">
        <v>1.0233319688907081</v>
      </c>
      <c r="O11141" s="158">
        <v>0.97719999999999996</v>
      </c>
      <c r="P11141" s="161">
        <f t="shared" si="1047"/>
        <v>1</v>
      </c>
    </row>
    <row r="11142" spans="9:16" x14ac:dyDescent="0.2">
      <c r="I11142" s="158">
        <f t="shared" si="1045"/>
        <v>27</v>
      </c>
      <c r="J11142" s="158" t="str">
        <f t="shared" si="1048"/>
        <v>CHF</v>
      </c>
      <c r="K11142" s="158" t="str">
        <f t="shared" si="1049"/>
        <v>CHF</v>
      </c>
      <c r="L11142" s="158" t="str">
        <f t="shared" si="1046"/>
        <v>CHFCHF45447</v>
      </c>
      <c r="M11142" s="160">
        <f t="shared" si="1050"/>
        <v>45447</v>
      </c>
      <c r="N11142" s="158">
        <v>1.0306090899721736</v>
      </c>
      <c r="O11142" s="158">
        <v>0.97030000000000005</v>
      </c>
      <c r="P11142" s="161">
        <f t="shared" si="1047"/>
        <v>1</v>
      </c>
    </row>
    <row r="11143" spans="9:16" x14ac:dyDescent="0.2">
      <c r="I11143" s="158">
        <f t="shared" si="1045"/>
        <v>27</v>
      </c>
      <c r="J11143" s="158" t="str">
        <f t="shared" si="1048"/>
        <v>CHF</v>
      </c>
      <c r="K11143" s="158" t="str">
        <f t="shared" si="1049"/>
        <v>CHF</v>
      </c>
      <c r="L11143" s="158" t="str">
        <f t="shared" si="1046"/>
        <v>CHFCHF45448</v>
      </c>
      <c r="M11143" s="160">
        <f t="shared" si="1050"/>
        <v>45448</v>
      </c>
      <c r="N11143" s="158">
        <v>1.0305028854080791</v>
      </c>
      <c r="O11143" s="158">
        <v>0.97040000000000004</v>
      </c>
      <c r="P11143" s="161">
        <f t="shared" si="1047"/>
        <v>1</v>
      </c>
    </row>
    <row r="11144" spans="9:16" x14ac:dyDescent="0.2">
      <c r="I11144" s="158">
        <f t="shared" si="1045"/>
        <v>27</v>
      </c>
      <c r="J11144" s="158" t="str">
        <f t="shared" si="1048"/>
        <v>CHF</v>
      </c>
      <c r="K11144" s="158" t="str">
        <f t="shared" si="1049"/>
        <v>CHF</v>
      </c>
      <c r="L11144" s="158" t="str">
        <f t="shared" si="1046"/>
        <v>CHFCHF45449</v>
      </c>
      <c r="M11144" s="160">
        <f t="shared" si="1050"/>
        <v>45449</v>
      </c>
      <c r="N11144" s="158">
        <v>1.0323113451016828</v>
      </c>
      <c r="O11144" s="158">
        <v>0.96870000000000001</v>
      </c>
      <c r="P11144" s="161">
        <f t="shared" si="1047"/>
        <v>1</v>
      </c>
    </row>
    <row r="11145" spans="9:16" x14ac:dyDescent="0.2">
      <c r="I11145" s="158">
        <f t="shared" si="1045"/>
        <v>27</v>
      </c>
      <c r="J11145" s="158" t="str">
        <f t="shared" si="1048"/>
        <v>CHF</v>
      </c>
      <c r="K11145" s="158" t="str">
        <f t="shared" si="1049"/>
        <v>CHF</v>
      </c>
      <c r="L11145" s="158" t="str">
        <f t="shared" si="1046"/>
        <v>CHFCHF45450</v>
      </c>
      <c r="M11145" s="160">
        <f t="shared" si="1050"/>
        <v>45450</v>
      </c>
      <c r="N11145" s="158">
        <v>1.0313531353135312</v>
      </c>
      <c r="O11145" s="158">
        <v>0.96960000000000002</v>
      </c>
      <c r="P11145" s="161">
        <f t="shared" si="1047"/>
        <v>1</v>
      </c>
    </row>
    <row r="11146" spans="9:16" x14ac:dyDescent="0.2">
      <c r="I11146" s="158">
        <f t="shared" si="1045"/>
        <v>27</v>
      </c>
      <c r="J11146" s="158" t="str">
        <f t="shared" si="1048"/>
        <v>CHF</v>
      </c>
      <c r="K11146" s="158" t="str">
        <f t="shared" si="1049"/>
        <v>CHF</v>
      </c>
      <c r="L11146" s="158" t="str">
        <f t="shared" si="1046"/>
        <v>CHFCHF45451</v>
      </c>
      <c r="M11146" s="160">
        <f t="shared" si="1050"/>
        <v>45451</v>
      </c>
      <c r="N11146" s="158">
        <v>1.0313531353135312</v>
      </c>
      <c r="O11146" s="158">
        <v>0.96960000000000002</v>
      </c>
      <c r="P11146" s="161">
        <f t="shared" si="1047"/>
        <v>1</v>
      </c>
    </row>
    <row r="11147" spans="9:16" x14ac:dyDescent="0.2">
      <c r="I11147" s="158">
        <f t="shared" si="1045"/>
        <v>27</v>
      </c>
      <c r="J11147" s="158" t="str">
        <f t="shared" si="1048"/>
        <v>CHF</v>
      </c>
      <c r="K11147" s="158" t="str">
        <f t="shared" si="1049"/>
        <v>CHF</v>
      </c>
      <c r="L11147" s="158" t="str">
        <f t="shared" si="1046"/>
        <v>CHFCHF45452</v>
      </c>
      <c r="M11147" s="160">
        <f t="shared" si="1050"/>
        <v>45452</v>
      </c>
      <c r="N11147" s="158">
        <v>1.0313531353135312</v>
      </c>
      <c r="O11147" s="158">
        <v>0.96960000000000002</v>
      </c>
      <c r="P11147" s="161">
        <f t="shared" si="1047"/>
        <v>1</v>
      </c>
    </row>
    <row r="11148" spans="9:16" x14ac:dyDescent="0.2">
      <c r="I11148" s="158">
        <f t="shared" si="1045"/>
        <v>27</v>
      </c>
      <c r="J11148" s="158" t="str">
        <f t="shared" si="1048"/>
        <v>CHF</v>
      </c>
      <c r="K11148" s="158" t="str">
        <f t="shared" si="1049"/>
        <v>CHF</v>
      </c>
      <c r="L11148" s="158" t="str">
        <f t="shared" si="1046"/>
        <v>CHFCHF45453</v>
      </c>
      <c r="M11148" s="160">
        <f t="shared" si="1050"/>
        <v>45453</v>
      </c>
      <c r="N11148" s="158">
        <v>1.0376673238559717</v>
      </c>
      <c r="O11148" s="158">
        <v>0.9637</v>
      </c>
      <c r="P11148" s="161">
        <f t="shared" si="1047"/>
        <v>1</v>
      </c>
    </row>
    <row r="11149" spans="9:16" x14ac:dyDescent="0.2">
      <c r="I11149" s="158">
        <f t="shared" si="1045"/>
        <v>27</v>
      </c>
      <c r="J11149" s="158" t="str">
        <f t="shared" si="1048"/>
        <v>CHF</v>
      </c>
      <c r="K11149" s="158" t="str">
        <f t="shared" si="1049"/>
        <v>CHF</v>
      </c>
      <c r="L11149" s="158" t="str">
        <f t="shared" si="1046"/>
        <v>CHFCHF45454</v>
      </c>
      <c r="M11149" s="160">
        <f t="shared" si="1050"/>
        <v>45454</v>
      </c>
      <c r="N11149" s="158">
        <v>1.0392849719393058</v>
      </c>
      <c r="O11149" s="158">
        <v>0.96220000000000006</v>
      </c>
      <c r="P11149" s="161">
        <f t="shared" si="1047"/>
        <v>1</v>
      </c>
    </row>
    <row r="11150" spans="9:16" x14ac:dyDescent="0.2">
      <c r="I11150" s="158">
        <f t="shared" si="1045"/>
        <v>27</v>
      </c>
      <c r="J11150" s="158" t="str">
        <f t="shared" si="1048"/>
        <v>CHF</v>
      </c>
      <c r="K11150" s="158" t="str">
        <f t="shared" si="1049"/>
        <v>CHF</v>
      </c>
      <c r="L11150" s="158" t="str">
        <f t="shared" si="1046"/>
        <v>CHFCHF45455</v>
      </c>
      <c r="M11150" s="160">
        <f t="shared" si="1050"/>
        <v>45455</v>
      </c>
      <c r="N11150" s="158">
        <v>1.0372368011617052</v>
      </c>
      <c r="O11150" s="158">
        <v>0.96409999999999996</v>
      </c>
      <c r="P11150" s="161">
        <f t="shared" si="1047"/>
        <v>1</v>
      </c>
    </row>
    <row r="11151" spans="9:16" x14ac:dyDescent="0.2">
      <c r="I11151" s="158">
        <f t="shared" si="1045"/>
        <v>27</v>
      </c>
      <c r="J11151" s="158" t="str">
        <f t="shared" si="1048"/>
        <v>CHF</v>
      </c>
      <c r="K11151" s="158" t="str">
        <f t="shared" si="1049"/>
        <v>CHF</v>
      </c>
      <c r="L11151" s="158" t="str">
        <f t="shared" si="1046"/>
        <v>CHFCHF45456</v>
      </c>
      <c r="M11151" s="160">
        <f t="shared" si="1050"/>
        <v>45456</v>
      </c>
      <c r="N11151" s="158">
        <v>1.034340091021928</v>
      </c>
      <c r="O11151" s="158">
        <v>0.96679999999999999</v>
      </c>
      <c r="P11151" s="161">
        <f t="shared" si="1047"/>
        <v>1</v>
      </c>
    </row>
    <row r="11152" spans="9:16" x14ac:dyDescent="0.2">
      <c r="I11152" s="158">
        <f t="shared" si="1045"/>
        <v>27</v>
      </c>
      <c r="J11152" s="158" t="str">
        <f t="shared" si="1048"/>
        <v>CHF</v>
      </c>
      <c r="K11152" s="158" t="str">
        <f t="shared" si="1049"/>
        <v>CHF</v>
      </c>
      <c r="L11152" s="158" t="str">
        <f t="shared" si="1046"/>
        <v>CHFCHF45457</v>
      </c>
      <c r="M11152" s="160">
        <f t="shared" si="1050"/>
        <v>45457</v>
      </c>
      <c r="N11152" s="158">
        <v>1.0488777008600796</v>
      </c>
      <c r="O11152" s="158">
        <v>0.95340000000000003</v>
      </c>
      <c r="P11152" s="161">
        <f t="shared" si="1047"/>
        <v>1</v>
      </c>
    </row>
    <row r="11153" spans="9:16" x14ac:dyDescent="0.2">
      <c r="I11153" s="158">
        <f t="shared" si="1045"/>
        <v>27</v>
      </c>
      <c r="J11153" s="158" t="str">
        <f t="shared" si="1048"/>
        <v>CHF</v>
      </c>
      <c r="K11153" s="158" t="str">
        <f t="shared" si="1049"/>
        <v>CHF</v>
      </c>
      <c r="L11153" s="158" t="str">
        <f t="shared" si="1046"/>
        <v>CHFCHF45458</v>
      </c>
      <c r="M11153" s="160">
        <f t="shared" si="1050"/>
        <v>45458</v>
      </c>
      <c r="N11153" s="158">
        <v>1.0488777008600796</v>
      </c>
      <c r="O11153" s="158">
        <v>0.95340000000000003</v>
      </c>
      <c r="P11153" s="161">
        <f t="shared" si="1047"/>
        <v>1</v>
      </c>
    </row>
    <row r="11154" spans="9:16" x14ac:dyDescent="0.2">
      <c r="I11154" s="158">
        <f t="shared" si="1045"/>
        <v>27</v>
      </c>
      <c r="J11154" s="158" t="str">
        <f t="shared" si="1048"/>
        <v>CHF</v>
      </c>
      <c r="K11154" s="158" t="str">
        <f t="shared" si="1049"/>
        <v>CHF</v>
      </c>
      <c r="L11154" s="158" t="str">
        <f t="shared" si="1046"/>
        <v>CHFCHF45459</v>
      </c>
      <c r="M11154" s="160">
        <f t="shared" si="1050"/>
        <v>45459</v>
      </c>
      <c r="N11154" s="158">
        <v>1.0488777008600796</v>
      </c>
      <c r="O11154" s="158">
        <v>0.95340000000000003</v>
      </c>
      <c r="P11154" s="161">
        <f t="shared" si="1047"/>
        <v>1</v>
      </c>
    </row>
    <row r="11155" spans="9:16" x14ac:dyDescent="0.2">
      <c r="I11155" s="158">
        <f t="shared" si="1045"/>
        <v>27</v>
      </c>
      <c r="J11155" s="158" t="str">
        <f t="shared" si="1048"/>
        <v>CHF</v>
      </c>
      <c r="K11155" s="158" t="str">
        <f t="shared" si="1049"/>
        <v>CHF</v>
      </c>
      <c r="L11155" s="158" t="str">
        <f t="shared" si="1046"/>
        <v>CHFCHF45460</v>
      </c>
      <c r="M11155" s="160">
        <f t="shared" si="1050"/>
        <v>45460</v>
      </c>
      <c r="N11155" s="158">
        <v>1.045915699194645</v>
      </c>
      <c r="O11155" s="158">
        <v>0.95609999999999995</v>
      </c>
      <c r="P11155" s="161">
        <f t="shared" si="1047"/>
        <v>1</v>
      </c>
    </row>
    <row r="11156" spans="9:16" x14ac:dyDescent="0.2">
      <c r="I11156" s="158">
        <f t="shared" si="1045"/>
        <v>27</v>
      </c>
      <c r="J11156" s="158" t="str">
        <f t="shared" si="1048"/>
        <v>CHF</v>
      </c>
      <c r="K11156" s="158" t="str">
        <f t="shared" si="1049"/>
        <v>CHF</v>
      </c>
      <c r="L11156" s="158" t="str">
        <f t="shared" si="1046"/>
        <v>CHFCHF45461</v>
      </c>
      <c r="M11156" s="160">
        <f t="shared" si="1050"/>
        <v>45461</v>
      </c>
      <c r="N11156" s="158">
        <v>1.0513036164844407</v>
      </c>
      <c r="O11156" s="158">
        <v>0.95120000000000005</v>
      </c>
      <c r="P11156" s="161">
        <f t="shared" si="1047"/>
        <v>1</v>
      </c>
    </row>
    <row r="11157" spans="9:16" x14ac:dyDescent="0.2">
      <c r="I11157" s="158">
        <f t="shared" si="1045"/>
        <v>27</v>
      </c>
      <c r="J11157" s="158" t="str">
        <f t="shared" si="1048"/>
        <v>CHF</v>
      </c>
      <c r="K11157" s="158" t="str">
        <f t="shared" si="1049"/>
        <v>CHF</v>
      </c>
      <c r="L11157" s="158" t="str">
        <f t="shared" si="1046"/>
        <v>CHFCHF45462</v>
      </c>
      <c r="M11157" s="160">
        <f t="shared" si="1050"/>
        <v>45462</v>
      </c>
      <c r="N11157" s="158">
        <v>1.051967178624027</v>
      </c>
      <c r="O11157" s="158">
        <v>0.9506</v>
      </c>
      <c r="P11157" s="161">
        <f t="shared" si="1047"/>
        <v>1</v>
      </c>
    </row>
    <row r="11158" spans="9:16" x14ac:dyDescent="0.2">
      <c r="I11158" s="158">
        <f t="shared" si="1045"/>
        <v>27</v>
      </c>
      <c r="J11158" s="158" t="str">
        <f t="shared" si="1048"/>
        <v>CHF</v>
      </c>
      <c r="K11158" s="158" t="str">
        <f t="shared" si="1049"/>
        <v>CHF</v>
      </c>
      <c r="L11158" s="158" t="str">
        <f t="shared" si="1046"/>
        <v>CHFCHF45463</v>
      </c>
      <c r="M11158" s="160">
        <f t="shared" si="1050"/>
        <v>45463</v>
      </c>
      <c r="N11158" s="158">
        <v>1.0475591870940708</v>
      </c>
      <c r="O11158" s="158">
        <v>0.9546</v>
      </c>
      <c r="P11158" s="161">
        <f t="shared" si="1047"/>
        <v>1</v>
      </c>
    </row>
    <row r="11159" spans="9:16" x14ac:dyDescent="0.2">
      <c r="I11159" s="158">
        <f t="shared" si="1045"/>
        <v>27</v>
      </c>
      <c r="J11159" s="158" t="str">
        <f t="shared" si="1048"/>
        <v>CHF</v>
      </c>
      <c r="K11159" s="158" t="str">
        <f t="shared" si="1049"/>
        <v>CHF</v>
      </c>
      <c r="L11159" s="158" t="str">
        <f t="shared" si="1046"/>
        <v>CHFCHF45464</v>
      </c>
      <c r="M11159" s="160">
        <f t="shared" si="1050"/>
        <v>45464</v>
      </c>
      <c r="N11159" s="158">
        <v>1.0485477613505296</v>
      </c>
      <c r="O11159" s="158">
        <v>0.95369999999999999</v>
      </c>
      <c r="P11159" s="161">
        <f t="shared" si="1047"/>
        <v>1</v>
      </c>
    </row>
    <row r="11160" spans="9:16" x14ac:dyDescent="0.2">
      <c r="I11160" s="158">
        <f t="shared" si="1045"/>
        <v>27</v>
      </c>
      <c r="J11160" s="158" t="str">
        <f t="shared" si="1048"/>
        <v>CHF</v>
      </c>
      <c r="K11160" s="158" t="str">
        <f t="shared" si="1049"/>
        <v>CHF</v>
      </c>
      <c r="L11160" s="158" t="str">
        <f t="shared" si="1046"/>
        <v>CHFCHF45465</v>
      </c>
      <c r="M11160" s="160">
        <f t="shared" si="1050"/>
        <v>45465</v>
      </c>
      <c r="N11160" s="158">
        <v>1.0485477613505296</v>
      </c>
      <c r="O11160" s="158">
        <v>0.95369999999999999</v>
      </c>
      <c r="P11160" s="161">
        <f t="shared" si="1047"/>
        <v>1</v>
      </c>
    </row>
    <row r="11161" spans="9:16" x14ac:dyDescent="0.2">
      <c r="I11161" s="158">
        <f t="shared" si="1045"/>
        <v>27</v>
      </c>
      <c r="J11161" s="158" t="str">
        <f t="shared" si="1048"/>
        <v>CHF</v>
      </c>
      <c r="K11161" s="158" t="str">
        <f t="shared" si="1049"/>
        <v>CHF</v>
      </c>
      <c r="L11161" s="158" t="str">
        <f t="shared" si="1046"/>
        <v>CHFCHF45466</v>
      </c>
      <c r="M11161" s="160">
        <f t="shared" si="1050"/>
        <v>45466</v>
      </c>
      <c r="N11161" s="158">
        <v>1.0485477613505296</v>
      </c>
      <c r="O11161" s="158">
        <v>0.95369999999999999</v>
      </c>
      <c r="P11161" s="161">
        <f t="shared" si="1047"/>
        <v>1</v>
      </c>
    </row>
    <row r="11162" spans="9:16" x14ac:dyDescent="0.2">
      <c r="I11162" s="158">
        <f t="shared" si="1045"/>
        <v>27</v>
      </c>
      <c r="J11162" s="158" t="str">
        <f t="shared" si="1048"/>
        <v>CHF</v>
      </c>
      <c r="K11162" s="158" t="str">
        <f t="shared" si="1049"/>
        <v>CHF</v>
      </c>
      <c r="L11162" s="158" t="str">
        <f t="shared" si="1046"/>
        <v>CHFCHF45467</v>
      </c>
      <c r="M11162" s="160">
        <f t="shared" si="1050"/>
        <v>45467</v>
      </c>
      <c r="N11162" s="158">
        <v>1.0431879824744419</v>
      </c>
      <c r="O11162" s="158">
        <v>0.95860000000000001</v>
      </c>
      <c r="P11162" s="161">
        <f t="shared" si="1047"/>
        <v>1</v>
      </c>
    </row>
    <row r="11163" spans="9:16" x14ac:dyDescent="0.2">
      <c r="I11163" s="158">
        <f t="shared" si="1045"/>
        <v>27</v>
      </c>
      <c r="J11163" s="158" t="str">
        <f t="shared" si="1048"/>
        <v>CHF</v>
      </c>
      <c r="K11163" s="158" t="str">
        <f t="shared" si="1049"/>
        <v>CHF</v>
      </c>
      <c r="L11163" s="158" t="str">
        <f t="shared" si="1046"/>
        <v>CHFCHF45468</v>
      </c>
      <c r="M11163" s="160">
        <f t="shared" si="1050"/>
        <v>45468</v>
      </c>
      <c r="N11163" s="158">
        <v>1.0443864229765012</v>
      </c>
      <c r="O11163" s="158">
        <v>0.95750000000000002</v>
      </c>
      <c r="P11163" s="161">
        <f t="shared" si="1047"/>
        <v>1</v>
      </c>
    </row>
    <row r="11164" spans="9:16" x14ac:dyDescent="0.2">
      <c r="I11164" s="158">
        <f t="shared" si="1045"/>
        <v>27</v>
      </c>
      <c r="J11164" s="158" t="str">
        <f t="shared" si="1048"/>
        <v>CHF</v>
      </c>
      <c r="K11164" s="158" t="str">
        <f t="shared" si="1049"/>
        <v>CHF</v>
      </c>
      <c r="L11164" s="158" t="str">
        <f t="shared" si="1046"/>
        <v>CHFCHF45469</v>
      </c>
      <c r="M11164" s="160">
        <f t="shared" si="1050"/>
        <v>45469</v>
      </c>
      <c r="N11164" s="158">
        <v>1.0432968179447053</v>
      </c>
      <c r="O11164" s="158">
        <v>0.95850000000000002</v>
      </c>
      <c r="P11164" s="161">
        <f t="shared" si="1047"/>
        <v>1</v>
      </c>
    </row>
    <row r="11165" spans="9:16" x14ac:dyDescent="0.2">
      <c r="I11165" s="158">
        <f t="shared" si="1045"/>
        <v>27</v>
      </c>
      <c r="J11165" s="158" t="str">
        <f t="shared" si="1048"/>
        <v>CHF</v>
      </c>
      <c r="K11165" s="158" t="str">
        <f t="shared" si="1049"/>
        <v>CHF</v>
      </c>
      <c r="L11165" s="158" t="str">
        <f t="shared" si="1046"/>
        <v>CHFCHF45470</v>
      </c>
      <c r="M11165" s="160">
        <f t="shared" si="1050"/>
        <v>45470</v>
      </c>
      <c r="N11165" s="158">
        <v>1.0412328196584757</v>
      </c>
      <c r="O11165" s="158">
        <v>0.96040000000000003</v>
      </c>
      <c r="P11165" s="161">
        <f t="shared" si="1047"/>
        <v>1</v>
      </c>
    </row>
    <row r="11166" spans="9:16" x14ac:dyDescent="0.2">
      <c r="I11166" s="158">
        <f t="shared" si="1045"/>
        <v>27</v>
      </c>
      <c r="J11166" s="158" t="str">
        <f t="shared" si="1048"/>
        <v>CHF</v>
      </c>
      <c r="K11166" s="158" t="str">
        <f t="shared" si="1049"/>
        <v>CHF</v>
      </c>
      <c r="L11166" s="158" t="str">
        <f t="shared" si="1046"/>
        <v>CHFCHF45471</v>
      </c>
      <c r="M11166" s="160">
        <f t="shared" si="1050"/>
        <v>45471</v>
      </c>
      <c r="N11166" s="158">
        <v>1.0379904504878554</v>
      </c>
      <c r="O11166" s="158">
        <v>0.96340000000000003</v>
      </c>
      <c r="P11166" s="161">
        <f t="shared" si="1047"/>
        <v>1</v>
      </c>
    </row>
    <row r="11167" spans="9:16" x14ac:dyDescent="0.2">
      <c r="I11167" s="158">
        <f t="shared" si="1045"/>
        <v>27</v>
      </c>
      <c r="J11167" s="158" t="str">
        <f t="shared" si="1048"/>
        <v>CHF</v>
      </c>
      <c r="K11167" s="158" t="str">
        <f t="shared" si="1049"/>
        <v>CHF</v>
      </c>
      <c r="L11167" s="158" t="str">
        <f t="shared" si="1046"/>
        <v>CHFCHF45472</v>
      </c>
      <c r="M11167" s="160">
        <f t="shared" si="1050"/>
        <v>45472</v>
      </c>
      <c r="N11167" s="158">
        <v>1.0379904504878554</v>
      </c>
      <c r="O11167" s="158">
        <v>0.96340000000000003</v>
      </c>
      <c r="P11167" s="161">
        <f t="shared" si="1047"/>
        <v>1</v>
      </c>
    </row>
    <row r="11168" spans="9:16" x14ac:dyDescent="0.2">
      <c r="I11168" s="158">
        <f t="shared" si="1045"/>
        <v>27</v>
      </c>
      <c r="J11168" s="158" t="str">
        <f t="shared" si="1048"/>
        <v>CHF</v>
      </c>
      <c r="K11168" s="158" t="str">
        <f t="shared" si="1049"/>
        <v>CHF</v>
      </c>
      <c r="L11168" s="158" t="str">
        <f t="shared" si="1046"/>
        <v>CHFCHF45473</v>
      </c>
      <c r="M11168" s="160">
        <f t="shared" si="1050"/>
        <v>45473</v>
      </c>
      <c r="N11168" s="158">
        <v>1.0379904504878554</v>
      </c>
      <c r="O11168" s="158">
        <v>0.96340000000000003</v>
      </c>
      <c r="P11168" s="161">
        <f t="shared" si="1047"/>
        <v>1</v>
      </c>
    </row>
    <row r="11169" spans="9:16" x14ac:dyDescent="0.2">
      <c r="I11169" s="158">
        <f t="shared" si="1045"/>
        <v>27</v>
      </c>
      <c r="J11169" s="158" t="str">
        <f t="shared" si="1048"/>
        <v>CHF</v>
      </c>
      <c r="K11169" s="158" t="str">
        <f t="shared" si="1049"/>
        <v>CHF</v>
      </c>
      <c r="L11169" s="158" t="str">
        <f t="shared" si="1046"/>
        <v>CHFCHF45474</v>
      </c>
      <c r="M11169" s="160">
        <f t="shared" si="1050"/>
        <v>45474</v>
      </c>
      <c r="N11169" s="158">
        <v>1.0320982557539478</v>
      </c>
      <c r="O11169" s="158">
        <v>0.96889999999999998</v>
      </c>
      <c r="P11169" s="161">
        <f t="shared" si="1047"/>
        <v>1</v>
      </c>
    </row>
    <row r="11170" spans="9:16" x14ac:dyDescent="0.2">
      <c r="I11170" s="158">
        <f t="shared" si="1045"/>
        <v>27</v>
      </c>
      <c r="J11170" s="158" t="str">
        <f t="shared" si="1048"/>
        <v>CHF</v>
      </c>
      <c r="K11170" s="158" t="str">
        <f t="shared" si="1049"/>
        <v>CHF</v>
      </c>
      <c r="L11170" s="158" t="str">
        <f t="shared" si="1046"/>
        <v>CHFCHF45475</v>
      </c>
      <c r="M11170" s="160">
        <f t="shared" si="1050"/>
        <v>45475</v>
      </c>
      <c r="N11170" s="158">
        <v>1.0312467773538208</v>
      </c>
      <c r="O11170" s="158">
        <v>0.96970000000000001</v>
      </c>
      <c r="P11170" s="161">
        <f t="shared" si="1047"/>
        <v>1</v>
      </c>
    </row>
    <row r="11171" spans="9:16" x14ac:dyDescent="0.2">
      <c r="I11171" s="158">
        <f t="shared" si="1045"/>
        <v>27</v>
      </c>
      <c r="J11171" s="158" t="str">
        <f t="shared" si="1048"/>
        <v>CHF</v>
      </c>
      <c r="K11171" s="158" t="str">
        <f t="shared" si="1049"/>
        <v>CHF</v>
      </c>
      <c r="L11171" s="158" t="str">
        <f t="shared" si="1046"/>
        <v>CHFCHF45476</v>
      </c>
      <c r="M11171" s="160">
        <f t="shared" si="1050"/>
        <v>45476</v>
      </c>
      <c r="N11171" s="158">
        <v>1.0290183165260343</v>
      </c>
      <c r="O11171" s="158">
        <v>0.9718</v>
      </c>
      <c r="P11171" s="161">
        <f t="shared" si="1047"/>
        <v>1</v>
      </c>
    </row>
    <row r="11172" spans="9:16" x14ac:dyDescent="0.2">
      <c r="I11172" s="158">
        <f t="shared" si="1045"/>
        <v>27</v>
      </c>
      <c r="J11172" s="158" t="str">
        <f t="shared" si="1048"/>
        <v>CHF</v>
      </c>
      <c r="K11172" s="158" t="str">
        <f t="shared" si="1049"/>
        <v>CHF</v>
      </c>
      <c r="L11172" s="158" t="str">
        <f t="shared" si="1046"/>
        <v>CHFCHF45477</v>
      </c>
      <c r="M11172" s="160">
        <f t="shared" si="1050"/>
        <v>45477</v>
      </c>
      <c r="N11172" s="158">
        <v>1.0291242152927857</v>
      </c>
      <c r="O11172" s="158">
        <v>0.97170000000000001</v>
      </c>
      <c r="P11172" s="161">
        <f t="shared" si="1047"/>
        <v>1</v>
      </c>
    </row>
    <row r="11173" spans="9:16" x14ac:dyDescent="0.2">
      <c r="I11173" s="158">
        <f t="shared" si="1045"/>
        <v>27</v>
      </c>
      <c r="J11173" s="158" t="str">
        <f t="shared" si="1048"/>
        <v>CHF</v>
      </c>
      <c r="K11173" s="158" t="str">
        <f t="shared" si="1049"/>
        <v>CHF</v>
      </c>
      <c r="L11173" s="158" t="str">
        <f t="shared" si="1046"/>
        <v>CHFCHF45478</v>
      </c>
      <c r="M11173" s="160">
        <f t="shared" si="1050"/>
        <v>45478</v>
      </c>
      <c r="N11173" s="158">
        <v>1.0277492291880781</v>
      </c>
      <c r="O11173" s="158">
        <v>0.97299999999999998</v>
      </c>
      <c r="P11173" s="161">
        <f t="shared" si="1047"/>
        <v>1</v>
      </c>
    </row>
    <row r="11174" spans="9:16" x14ac:dyDescent="0.2">
      <c r="I11174" s="158">
        <f t="shared" si="1045"/>
        <v>27</v>
      </c>
      <c r="J11174" s="158" t="str">
        <f t="shared" si="1048"/>
        <v>CHF</v>
      </c>
      <c r="K11174" s="158" t="str">
        <f t="shared" si="1049"/>
        <v>CHF</v>
      </c>
      <c r="L11174" s="158" t="str">
        <f t="shared" si="1046"/>
        <v>CHFCHF45479</v>
      </c>
      <c r="M11174" s="160">
        <f t="shared" si="1050"/>
        <v>45479</v>
      </c>
      <c r="N11174" s="158">
        <v>1.0277492291880781</v>
      </c>
      <c r="O11174" s="158">
        <v>0.97299999999999998</v>
      </c>
      <c r="P11174" s="161">
        <f t="shared" si="1047"/>
        <v>1</v>
      </c>
    </row>
    <row r="11175" spans="9:16" x14ac:dyDescent="0.2">
      <c r="I11175" s="158">
        <f t="shared" si="1045"/>
        <v>27</v>
      </c>
      <c r="J11175" s="158" t="str">
        <f t="shared" si="1048"/>
        <v>CHF</v>
      </c>
      <c r="K11175" s="158" t="str">
        <f t="shared" si="1049"/>
        <v>CHF</v>
      </c>
      <c r="L11175" s="158" t="str">
        <f t="shared" si="1046"/>
        <v>CHFCHF45480</v>
      </c>
      <c r="M11175" s="160">
        <f t="shared" si="1050"/>
        <v>45480</v>
      </c>
      <c r="N11175" s="158">
        <v>1.0277492291880781</v>
      </c>
      <c r="O11175" s="158">
        <v>0.97299999999999998</v>
      </c>
      <c r="P11175" s="161">
        <f t="shared" si="1047"/>
        <v>1</v>
      </c>
    </row>
    <row r="11176" spans="9:16" x14ac:dyDescent="0.2">
      <c r="I11176" s="158">
        <f t="shared" si="1045"/>
        <v>27</v>
      </c>
      <c r="J11176" s="158" t="str">
        <f t="shared" si="1048"/>
        <v>CHF</v>
      </c>
      <c r="K11176" s="158" t="str">
        <f t="shared" si="1049"/>
        <v>CHF</v>
      </c>
      <c r="L11176" s="158" t="str">
        <f t="shared" si="1046"/>
        <v>CHFCHF45481</v>
      </c>
      <c r="M11176" s="160">
        <f t="shared" si="1050"/>
        <v>45481</v>
      </c>
      <c r="N11176" s="158">
        <v>1.0297600659046442</v>
      </c>
      <c r="O11176" s="158">
        <v>0.97109999999999996</v>
      </c>
      <c r="P11176" s="161">
        <f t="shared" si="1047"/>
        <v>1</v>
      </c>
    </row>
    <row r="11177" spans="9:16" x14ac:dyDescent="0.2">
      <c r="I11177" s="158">
        <f t="shared" si="1045"/>
        <v>27</v>
      </c>
      <c r="J11177" s="158" t="str">
        <f t="shared" si="1048"/>
        <v>CHF</v>
      </c>
      <c r="K11177" s="158" t="str">
        <f t="shared" si="1049"/>
        <v>CHF</v>
      </c>
      <c r="L11177" s="158" t="str">
        <f t="shared" si="1046"/>
        <v>CHFCHF45482</v>
      </c>
      <c r="M11177" s="160">
        <f t="shared" si="1050"/>
        <v>45482</v>
      </c>
      <c r="N11177" s="158">
        <v>1.0296540362438222</v>
      </c>
      <c r="O11177" s="158">
        <v>0.97119999999999995</v>
      </c>
      <c r="P11177" s="161">
        <f t="shared" si="1047"/>
        <v>1</v>
      </c>
    </row>
    <row r="11178" spans="9:16" x14ac:dyDescent="0.2">
      <c r="I11178" s="158">
        <f t="shared" ref="I11178:I11241" si="1051">IF(M11177=$G$2,I11177+1,I11177)</f>
        <v>27</v>
      </c>
      <c r="J11178" s="158" t="str">
        <f t="shared" si="1048"/>
        <v>CHF</v>
      </c>
      <c r="K11178" s="158" t="str">
        <f t="shared" si="1049"/>
        <v>CHF</v>
      </c>
      <c r="L11178" s="158" t="str">
        <f t="shared" si="1046"/>
        <v>CHFCHF45483</v>
      </c>
      <c r="M11178" s="160">
        <f t="shared" si="1050"/>
        <v>45483</v>
      </c>
      <c r="N11178" s="158">
        <v>1.0284891494394734</v>
      </c>
      <c r="O11178" s="158">
        <v>0.97230000000000005</v>
      </c>
      <c r="P11178" s="161">
        <f t="shared" si="1047"/>
        <v>1</v>
      </c>
    </row>
    <row r="11179" spans="9:16" x14ac:dyDescent="0.2">
      <c r="I11179" s="158">
        <f t="shared" si="1051"/>
        <v>27</v>
      </c>
      <c r="J11179" s="158" t="str">
        <f t="shared" si="1048"/>
        <v>CHF</v>
      </c>
      <c r="K11179" s="158" t="str">
        <f t="shared" si="1049"/>
        <v>CHF</v>
      </c>
      <c r="L11179" s="158" t="str">
        <f t="shared" si="1046"/>
        <v>CHFCHF45484</v>
      </c>
      <c r="M11179" s="160">
        <f t="shared" si="1050"/>
        <v>45484</v>
      </c>
      <c r="N11179" s="158">
        <v>1.0257462303826033</v>
      </c>
      <c r="O11179" s="158">
        <v>0.97489999999999999</v>
      </c>
      <c r="P11179" s="161">
        <f t="shared" si="1047"/>
        <v>1</v>
      </c>
    </row>
    <row r="11180" spans="9:16" x14ac:dyDescent="0.2">
      <c r="I11180" s="158">
        <f t="shared" si="1051"/>
        <v>27</v>
      </c>
      <c r="J11180" s="158" t="str">
        <f t="shared" si="1048"/>
        <v>CHF</v>
      </c>
      <c r="K11180" s="158" t="str">
        <f t="shared" si="1049"/>
        <v>CHF</v>
      </c>
      <c r="L11180" s="158" t="str">
        <f t="shared" si="1046"/>
        <v>CHFCHF45485</v>
      </c>
      <c r="M11180" s="160">
        <f t="shared" si="1050"/>
        <v>45485</v>
      </c>
      <c r="N11180" s="158">
        <v>1.0259567046270648</v>
      </c>
      <c r="O11180" s="158">
        <v>0.97470000000000001</v>
      </c>
      <c r="P11180" s="161">
        <f t="shared" si="1047"/>
        <v>1</v>
      </c>
    </row>
    <row r="11181" spans="9:16" x14ac:dyDescent="0.2">
      <c r="I11181" s="158">
        <f t="shared" si="1051"/>
        <v>27</v>
      </c>
      <c r="J11181" s="158" t="str">
        <f t="shared" si="1048"/>
        <v>CHF</v>
      </c>
      <c r="K11181" s="158" t="str">
        <f t="shared" si="1049"/>
        <v>CHF</v>
      </c>
      <c r="L11181" s="158" t="str">
        <f t="shared" si="1046"/>
        <v>CHFCHF45486</v>
      </c>
      <c r="M11181" s="160">
        <f t="shared" si="1050"/>
        <v>45486</v>
      </c>
      <c r="N11181" s="158">
        <v>1.0259567046270648</v>
      </c>
      <c r="O11181" s="158">
        <v>0.97470000000000001</v>
      </c>
      <c r="P11181" s="161">
        <f t="shared" si="1047"/>
        <v>1</v>
      </c>
    </row>
    <row r="11182" spans="9:16" x14ac:dyDescent="0.2">
      <c r="I11182" s="158">
        <f t="shared" si="1051"/>
        <v>27</v>
      </c>
      <c r="J11182" s="158" t="str">
        <f t="shared" si="1048"/>
        <v>CHF</v>
      </c>
      <c r="K11182" s="158" t="str">
        <f t="shared" si="1049"/>
        <v>CHF</v>
      </c>
      <c r="L11182" s="158" t="str">
        <f t="shared" si="1046"/>
        <v>CHFCHF45487</v>
      </c>
      <c r="M11182" s="160">
        <f t="shared" si="1050"/>
        <v>45487</v>
      </c>
      <c r="N11182" s="158">
        <v>1.0259567046270648</v>
      </c>
      <c r="O11182" s="158">
        <v>0.97470000000000001</v>
      </c>
      <c r="P11182" s="161">
        <f t="shared" si="1047"/>
        <v>1</v>
      </c>
    </row>
    <row r="11183" spans="9:16" x14ac:dyDescent="0.2">
      <c r="I11183" s="158">
        <f t="shared" si="1051"/>
        <v>27</v>
      </c>
      <c r="J11183" s="158" t="str">
        <f t="shared" si="1048"/>
        <v>CHF</v>
      </c>
      <c r="K11183" s="158" t="str">
        <f t="shared" si="1049"/>
        <v>CHF</v>
      </c>
      <c r="L11183" s="158" t="str">
        <f t="shared" si="1046"/>
        <v>CHFCHF45488</v>
      </c>
      <c r="M11183" s="160">
        <f t="shared" si="1050"/>
        <v>45488</v>
      </c>
      <c r="N11183" s="158">
        <v>1.0251153254741159</v>
      </c>
      <c r="O11183" s="158">
        <v>0.97550000000000003</v>
      </c>
      <c r="P11183" s="161">
        <f t="shared" si="1047"/>
        <v>1</v>
      </c>
    </row>
    <row r="11184" spans="9:16" x14ac:dyDescent="0.2">
      <c r="I11184" s="158">
        <f t="shared" si="1051"/>
        <v>27</v>
      </c>
      <c r="J11184" s="158" t="str">
        <f t="shared" si="1048"/>
        <v>CHF</v>
      </c>
      <c r="K11184" s="158" t="str">
        <f t="shared" si="1049"/>
        <v>CHF</v>
      </c>
      <c r="L11184" s="158" t="str">
        <f t="shared" si="1046"/>
        <v>CHFCHF45489</v>
      </c>
      <c r="M11184" s="160">
        <f t="shared" si="1050"/>
        <v>45489</v>
      </c>
      <c r="N11184" s="158">
        <v>1.0244851961889152</v>
      </c>
      <c r="O11184" s="158">
        <v>0.97609999999999997</v>
      </c>
      <c r="P11184" s="161">
        <f t="shared" si="1047"/>
        <v>1</v>
      </c>
    </row>
    <row r="11185" spans="9:16" x14ac:dyDescent="0.2">
      <c r="I11185" s="158">
        <f t="shared" si="1051"/>
        <v>27</v>
      </c>
      <c r="J11185" s="158" t="str">
        <f t="shared" si="1048"/>
        <v>CHF</v>
      </c>
      <c r="K11185" s="158" t="str">
        <f t="shared" si="1049"/>
        <v>CHF</v>
      </c>
      <c r="L11185" s="158" t="str">
        <f t="shared" si="1046"/>
        <v>CHFCHF45490</v>
      </c>
      <c r="M11185" s="160">
        <f t="shared" si="1050"/>
        <v>45490</v>
      </c>
      <c r="N11185" s="158">
        <v>1.0316723408645414</v>
      </c>
      <c r="O11185" s="158">
        <v>0.96930000000000005</v>
      </c>
      <c r="P11185" s="161">
        <f t="shared" si="1047"/>
        <v>1</v>
      </c>
    </row>
    <row r="11186" spans="9:16" x14ac:dyDescent="0.2">
      <c r="I11186" s="158">
        <f t="shared" si="1051"/>
        <v>27</v>
      </c>
      <c r="J11186" s="158" t="str">
        <f t="shared" si="1048"/>
        <v>CHF</v>
      </c>
      <c r="K11186" s="158" t="str">
        <f t="shared" si="1049"/>
        <v>CHF</v>
      </c>
      <c r="L11186" s="158" t="str">
        <f t="shared" si="1046"/>
        <v>CHFCHF45491</v>
      </c>
      <c r="M11186" s="160">
        <f t="shared" si="1050"/>
        <v>45491</v>
      </c>
      <c r="N11186" s="158">
        <v>1.0345541071798054</v>
      </c>
      <c r="O11186" s="158">
        <v>0.96660000000000001</v>
      </c>
      <c r="P11186" s="161">
        <f t="shared" si="1047"/>
        <v>1</v>
      </c>
    </row>
    <row r="11187" spans="9:16" x14ac:dyDescent="0.2">
      <c r="I11187" s="158">
        <f t="shared" si="1051"/>
        <v>27</v>
      </c>
      <c r="J11187" s="158" t="str">
        <f t="shared" si="1048"/>
        <v>CHF</v>
      </c>
      <c r="K11187" s="158" t="str">
        <f t="shared" si="1049"/>
        <v>CHF</v>
      </c>
      <c r="L11187" s="158" t="str">
        <f t="shared" si="1046"/>
        <v>CHFCHF45492</v>
      </c>
      <c r="M11187" s="160">
        <f t="shared" si="1050"/>
        <v>45492</v>
      </c>
      <c r="N11187" s="158">
        <v>1.0322047894302229</v>
      </c>
      <c r="O11187" s="158">
        <v>0.96879999999999999</v>
      </c>
      <c r="P11187" s="161">
        <f t="shared" si="1047"/>
        <v>1</v>
      </c>
    </row>
    <row r="11188" spans="9:16" x14ac:dyDescent="0.2">
      <c r="I11188" s="158">
        <f t="shared" si="1051"/>
        <v>27</v>
      </c>
      <c r="J11188" s="158" t="str">
        <f t="shared" si="1048"/>
        <v>CHF</v>
      </c>
      <c r="K11188" s="158" t="str">
        <f t="shared" si="1049"/>
        <v>CHF</v>
      </c>
      <c r="L11188" s="158" t="str">
        <f t="shared" si="1046"/>
        <v>CHFCHF45493</v>
      </c>
      <c r="M11188" s="160">
        <f t="shared" si="1050"/>
        <v>45493</v>
      </c>
      <c r="N11188" s="158">
        <v>1.0322047894302229</v>
      </c>
      <c r="O11188" s="158">
        <v>0.96879999999999999</v>
      </c>
      <c r="P11188" s="161">
        <f t="shared" si="1047"/>
        <v>1</v>
      </c>
    </row>
    <row r="11189" spans="9:16" x14ac:dyDescent="0.2">
      <c r="I11189" s="158">
        <f t="shared" si="1051"/>
        <v>27</v>
      </c>
      <c r="J11189" s="158" t="str">
        <f t="shared" si="1048"/>
        <v>CHF</v>
      </c>
      <c r="K11189" s="158" t="str">
        <f t="shared" si="1049"/>
        <v>CHF</v>
      </c>
      <c r="L11189" s="158" t="str">
        <f t="shared" si="1046"/>
        <v>CHFCHF45494</v>
      </c>
      <c r="M11189" s="160">
        <f t="shared" si="1050"/>
        <v>45494</v>
      </c>
      <c r="N11189" s="158">
        <v>1.0322047894302229</v>
      </c>
      <c r="O11189" s="158">
        <v>0.96879999999999999</v>
      </c>
      <c r="P11189" s="161">
        <f t="shared" si="1047"/>
        <v>1</v>
      </c>
    </row>
    <row r="11190" spans="9:16" x14ac:dyDescent="0.2">
      <c r="I11190" s="158">
        <f t="shared" si="1051"/>
        <v>27</v>
      </c>
      <c r="J11190" s="158" t="str">
        <f t="shared" si="1048"/>
        <v>CHF</v>
      </c>
      <c r="K11190" s="158" t="str">
        <f t="shared" si="1049"/>
        <v>CHF</v>
      </c>
      <c r="L11190" s="158" t="str">
        <f t="shared" si="1046"/>
        <v>CHFCHF45495</v>
      </c>
      <c r="M11190" s="160">
        <f t="shared" si="1050"/>
        <v>45495</v>
      </c>
      <c r="N11190" s="158">
        <v>1.0340192327577293</v>
      </c>
      <c r="O11190" s="158">
        <v>0.96709999999999996</v>
      </c>
      <c r="P11190" s="161">
        <f t="shared" si="1047"/>
        <v>1</v>
      </c>
    </row>
    <row r="11191" spans="9:16" x14ac:dyDescent="0.2">
      <c r="I11191" s="158">
        <f t="shared" si="1051"/>
        <v>27</v>
      </c>
      <c r="J11191" s="158" t="str">
        <f t="shared" si="1048"/>
        <v>CHF</v>
      </c>
      <c r="K11191" s="158" t="str">
        <f t="shared" si="1049"/>
        <v>CHF</v>
      </c>
      <c r="L11191" s="158" t="str">
        <f t="shared" si="1046"/>
        <v>CHFCHF45496</v>
      </c>
      <c r="M11191" s="160">
        <f t="shared" si="1050"/>
        <v>45496</v>
      </c>
      <c r="N11191" s="158">
        <v>1.0329511414110113</v>
      </c>
      <c r="O11191" s="158">
        <v>0.96809999999999996</v>
      </c>
      <c r="P11191" s="161">
        <f t="shared" si="1047"/>
        <v>1</v>
      </c>
    </row>
    <row r="11192" spans="9:16" x14ac:dyDescent="0.2">
      <c r="I11192" s="158">
        <f t="shared" si="1051"/>
        <v>27</v>
      </c>
      <c r="J11192" s="158" t="str">
        <f t="shared" si="1048"/>
        <v>CHF</v>
      </c>
      <c r="K11192" s="158" t="str">
        <f t="shared" si="1049"/>
        <v>CHF</v>
      </c>
      <c r="L11192" s="158" t="str">
        <f t="shared" si="1046"/>
        <v>CHFCHF45497</v>
      </c>
      <c r="M11192" s="160">
        <f t="shared" si="1050"/>
        <v>45497</v>
      </c>
      <c r="N11192" s="158">
        <v>1.0406910188365075</v>
      </c>
      <c r="O11192" s="158">
        <v>0.96089999999999998</v>
      </c>
      <c r="P11192" s="161">
        <f t="shared" si="1047"/>
        <v>1</v>
      </c>
    </row>
    <row r="11193" spans="9:16" x14ac:dyDescent="0.2">
      <c r="I11193" s="158">
        <f t="shared" si="1051"/>
        <v>27</v>
      </c>
      <c r="J11193" s="158" t="str">
        <f t="shared" si="1048"/>
        <v>CHF</v>
      </c>
      <c r="K11193" s="158" t="str">
        <f t="shared" si="1049"/>
        <v>CHF</v>
      </c>
      <c r="L11193" s="158" t="str">
        <f t="shared" si="1046"/>
        <v>CHFCHF45498</v>
      </c>
      <c r="M11193" s="160">
        <f t="shared" si="1050"/>
        <v>45498</v>
      </c>
      <c r="N11193" s="158">
        <v>1.0488777008600796</v>
      </c>
      <c r="O11193" s="158">
        <v>0.95340000000000003</v>
      </c>
      <c r="P11193" s="161">
        <f t="shared" si="1047"/>
        <v>1</v>
      </c>
    </row>
    <row r="11194" spans="9:16" x14ac:dyDescent="0.2">
      <c r="I11194" s="158">
        <f t="shared" si="1051"/>
        <v>27</v>
      </c>
      <c r="J11194" s="158" t="str">
        <f t="shared" si="1048"/>
        <v>CHF</v>
      </c>
      <c r="K11194" s="158" t="str">
        <f t="shared" si="1049"/>
        <v>CHF</v>
      </c>
      <c r="L11194" s="158" t="str">
        <f t="shared" si="1046"/>
        <v>CHFCHF45499</v>
      </c>
      <c r="M11194" s="160">
        <f t="shared" si="1050"/>
        <v>45499</v>
      </c>
      <c r="N11194" s="158">
        <v>1.0423181154888472</v>
      </c>
      <c r="O11194" s="158">
        <v>0.95940000000000003</v>
      </c>
      <c r="P11194" s="161">
        <f t="shared" si="1047"/>
        <v>1</v>
      </c>
    </row>
    <row r="11195" spans="9:16" x14ac:dyDescent="0.2">
      <c r="I11195" s="158">
        <f t="shared" si="1051"/>
        <v>27</v>
      </c>
      <c r="J11195" s="158" t="str">
        <f t="shared" si="1048"/>
        <v>CHF</v>
      </c>
      <c r="K11195" s="158" t="str">
        <f t="shared" si="1049"/>
        <v>CHF</v>
      </c>
      <c r="L11195" s="158" t="str">
        <f t="shared" si="1046"/>
        <v>CHFCHF45500</v>
      </c>
      <c r="M11195" s="160">
        <f t="shared" si="1050"/>
        <v>45500</v>
      </c>
      <c r="N11195" s="158">
        <v>1.0423181154888472</v>
      </c>
      <c r="O11195" s="158">
        <v>0.95940000000000003</v>
      </c>
      <c r="P11195" s="161">
        <f t="shared" si="1047"/>
        <v>1</v>
      </c>
    </row>
    <row r="11196" spans="9:16" x14ac:dyDescent="0.2">
      <c r="I11196" s="158">
        <f t="shared" si="1051"/>
        <v>27</v>
      </c>
      <c r="J11196" s="158" t="str">
        <f t="shared" si="1048"/>
        <v>CHF</v>
      </c>
      <c r="K11196" s="158" t="str">
        <f t="shared" si="1049"/>
        <v>CHF</v>
      </c>
      <c r="L11196" s="158" t="str">
        <f t="shared" si="1046"/>
        <v>CHFCHF45501</v>
      </c>
      <c r="M11196" s="160">
        <f t="shared" si="1050"/>
        <v>45501</v>
      </c>
      <c r="N11196" s="158">
        <v>1.0423181154888472</v>
      </c>
      <c r="O11196" s="158">
        <v>0.95940000000000003</v>
      </c>
      <c r="P11196" s="161">
        <f t="shared" si="1047"/>
        <v>1</v>
      </c>
    </row>
    <row r="11197" spans="9:16" x14ac:dyDescent="0.2">
      <c r="I11197" s="158">
        <f t="shared" si="1051"/>
        <v>27</v>
      </c>
      <c r="J11197" s="158" t="str">
        <f t="shared" si="1048"/>
        <v>CHF</v>
      </c>
      <c r="K11197" s="158" t="str">
        <f t="shared" si="1049"/>
        <v>CHF</v>
      </c>
      <c r="L11197" s="158" t="str">
        <f t="shared" si="1046"/>
        <v>CHFCHF45502</v>
      </c>
      <c r="M11197" s="160">
        <f t="shared" si="1050"/>
        <v>45502</v>
      </c>
      <c r="N11197" s="158">
        <v>1.044059302568386</v>
      </c>
      <c r="O11197" s="158">
        <v>0.95779999999999998</v>
      </c>
      <c r="P11197" s="161">
        <f t="shared" si="1047"/>
        <v>1</v>
      </c>
    </row>
    <row r="11198" spans="9:16" x14ac:dyDescent="0.2">
      <c r="I11198" s="158">
        <f t="shared" si="1051"/>
        <v>27</v>
      </c>
      <c r="J11198" s="158" t="str">
        <f t="shared" si="1048"/>
        <v>CHF</v>
      </c>
      <c r="K11198" s="158" t="str">
        <f t="shared" si="1049"/>
        <v>CHF</v>
      </c>
      <c r="L11198" s="158" t="str">
        <f t="shared" si="1046"/>
        <v>CHFCHF45503</v>
      </c>
      <c r="M11198" s="160">
        <f t="shared" si="1050"/>
        <v>45503</v>
      </c>
      <c r="N11198" s="158">
        <v>1.042535446205171</v>
      </c>
      <c r="O11198" s="158">
        <v>0.95920000000000005</v>
      </c>
      <c r="P11198" s="161">
        <f t="shared" si="1047"/>
        <v>1</v>
      </c>
    </row>
    <row r="11199" spans="9:16" x14ac:dyDescent="0.2">
      <c r="I11199" s="158">
        <f t="shared" si="1051"/>
        <v>27</v>
      </c>
      <c r="J11199" s="158" t="str">
        <f t="shared" si="1048"/>
        <v>CHF</v>
      </c>
      <c r="K11199" s="158" t="str">
        <f t="shared" si="1049"/>
        <v>CHF</v>
      </c>
      <c r="L11199" s="158" t="str">
        <f t="shared" si="1046"/>
        <v>CHFCHF45504</v>
      </c>
      <c r="M11199" s="160">
        <f t="shared" si="1050"/>
        <v>45504</v>
      </c>
      <c r="N11199" s="158">
        <v>1.0489877268435959</v>
      </c>
      <c r="O11199" s="158">
        <v>0.95330000000000004</v>
      </c>
      <c r="P11199" s="161">
        <f t="shared" si="1047"/>
        <v>1</v>
      </c>
    </row>
    <row r="11200" spans="9:16" x14ac:dyDescent="0.2">
      <c r="I11200" s="158">
        <f t="shared" si="1051"/>
        <v>27</v>
      </c>
      <c r="J11200" s="158" t="str">
        <f t="shared" si="1048"/>
        <v>CHF</v>
      </c>
      <c r="K11200" s="158" t="str">
        <f t="shared" si="1049"/>
        <v>CHF</v>
      </c>
      <c r="L11200" s="158" t="str">
        <f t="shared" si="1046"/>
        <v>CHFCHF45505</v>
      </c>
      <c r="M11200" s="160">
        <f t="shared" si="1050"/>
        <v>45505</v>
      </c>
      <c r="N11200" s="158">
        <v>1.0563008344776592</v>
      </c>
      <c r="O11200" s="158">
        <v>0.94669999999999999</v>
      </c>
      <c r="P11200" s="161">
        <f t="shared" si="1047"/>
        <v>1</v>
      </c>
    </row>
    <row r="11201" spans="9:16" x14ac:dyDescent="0.2">
      <c r="I11201" s="158">
        <f t="shared" si="1051"/>
        <v>27</v>
      </c>
      <c r="J11201" s="158" t="str">
        <f t="shared" si="1048"/>
        <v>CHF</v>
      </c>
      <c r="K11201" s="158" t="str">
        <f t="shared" si="1049"/>
        <v>CHF</v>
      </c>
      <c r="L11201" s="158" t="str">
        <f t="shared" si="1046"/>
        <v>CHFCHF45506</v>
      </c>
      <c r="M11201" s="160">
        <f t="shared" si="1050"/>
        <v>45506</v>
      </c>
      <c r="N11201" s="158">
        <v>1.060108131029365</v>
      </c>
      <c r="O11201" s="158">
        <v>0.94330000000000003</v>
      </c>
      <c r="P11201" s="161">
        <f t="shared" si="1047"/>
        <v>1</v>
      </c>
    </row>
    <row r="11202" spans="9:16" x14ac:dyDescent="0.2">
      <c r="I11202" s="158">
        <f t="shared" si="1051"/>
        <v>27</v>
      </c>
      <c r="J11202" s="158" t="str">
        <f t="shared" si="1048"/>
        <v>CHF</v>
      </c>
      <c r="K11202" s="158" t="str">
        <f t="shared" si="1049"/>
        <v>CHF</v>
      </c>
      <c r="L11202" s="158" t="str">
        <f t="shared" si="1046"/>
        <v>CHFCHF45507</v>
      </c>
      <c r="M11202" s="160">
        <f t="shared" si="1050"/>
        <v>45507</v>
      </c>
      <c r="N11202" s="158">
        <v>1.060108131029365</v>
      </c>
      <c r="O11202" s="158">
        <v>0.94330000000000003</v>
      </c>
      <c r="P11202" s="161">
        <f t="shared" si="1047"/>
        <v>1</v>
      </c>
    </row>
    <row r="11203" spans="9:16" x14ac:dyDescent="0.2">
      <c r="I11203" s="158">
        <f t="shared" si="1051"/>
        <v>27</v>
      </c>
      <c r="J11203" s="158" t="str">
        <f t="shared" si="1048"/>
        <v>CHF</v>
      </c>
      <c r="K11203" s="158" t="str">
        <f t="shared" si="1049"/>
        <v>CHF</v>
      </c>
      <c r="L11203" s="158" t="str">
        <f t="shared" ref="L11203:L11266" si="1052">J11203&amp;K11203&amp;M11203</f>
        <v>CHFCHF45508</v>
      </c>
      <c r="M11203" s="160">
        <f t="shared" si="1050"/>
        <v>45508</v>
      </c>
      <c r="N11203" s="158">
        <v>1.060108131029365</v>
      </c>
      <c r="O11203" s="158">
        <v>0.94330000000000003</v>
      </c>
      <c r="P11203" s="161">
        <f t="shared" ref="P11203:P11266" si="1053">ROUND(N11203*O11203,4)</f>
        <v>1</v>
      </c>
    </row>
    <row r="11204" spans="9:16" x14ac:dyDescent="0.2">
      <c r="I11204" s="158">
        <f t="shared" si="1051"/>
        <v>27</v>
      </c>
      <c r="J11204" s="158" t="str">
        <f t="shared" ref="J11204:J11267" si="1054">VLOOKUP($I11204,$A:$C,2,FALSE)</f>
        <v>CHF</v>
      </c>
      <c r="K11204" s="158" t="str">
        <f t="shared" ref="K11204:K11267" si="1055">VLOOKUP($I11204,$A:$C,3,FALSE)</f>
        <v>CHF</v>
      </c>
      <c r="L11204" s="158" t="str">
        <f t="shared" si="1052"/>
        <v>CHFCHF45509</v>
      </c>
      <c r="M11204" s="160">
        <f t="shared" ref="M11204:M11267" si="1056">IF(I11204=I11203,M11203+1,$G$1)</f>
        <v>45509</v>
      </c>
      <c r="N11204" s="158">
        <v>1.0748065348237317</v>
      </c>
      <c r="O11204" s="158">
        <v>0.9304</v>
      </c>
      <c r="P11204" s="161">
        <f t="shared" si="1053"/>
        <v>1</v>
      </c>
    </row>
    <row r="11205" spans="9:16" x14ac:dyDescent="0.2">
      <c r="I11205" s="158">
        <f t="shared" si="1051"/>
        <v>27</v>
      </c>
      <c r="J11205" s="158" t="str">
        <f t="shared" si="1054"/>
        <v>CHF</v>
      </c>
      <c r="K11205" s="158" t="str">
        <f t="shared" si="1055"/>
        <v>CHF</v>
      </c>
      <c r="L11205" s="158" t="str">
        <f t="shared" si="1052"/>
        <v>CHFCHF45510</v>
      </c>
      <c r="M11205" s="160">
        <f t="shared" si="1056"/>
        <v>45510</v>
      </c>
      <c r="N11205" s="158">
        <v>1.0723860589812333</v>
      </c>
      <c r="O11205" s="158">
        <v>0.9325</v>
      </c>
      <c r="P11205" s="161">
        <f t="shared" si="1053"/>
        <v>1</v>
      </c>
    </row>
    <row r="11206" spans="9:16" x14ac:dyDescent="0.2">
      <c r="I11206" s="158">
        <f t="shared" si="1051"/>
        <v>27</v>
      </c>
      <c r="J11206" s="158" t="str">
        <f t="shared" si="1054"/>
        <v>CHF</v>
      </c>
      <c r="K11206" s="158" t="str">
        <f t="shared" si="1055"/>
        <v>CHF</v>
      </c>
      <c r="L11206" s="158" t="str">
        <f t="shared" si="1052"/>
        <v>CHFCHF45511</v>
      </c>
      <c r="M11206" s="160">
        <f t="shared" si="1056"/>
        <v>45511</v>
      </c>
      <c r="N11206" s="158">
        <v>1.0628122010840686</v>
      </c>
      <c r="O11206" s="158">
        <v>0.94089999999999996</v>
      </c>
      <c r="P11206" s="161">
        <f t="shared" si="1053"/>
        <v>1</v>
      </c>
    </row>
    <row r="11207" spans="9:16" x14ac:dyDescent="0.2">
      <c r="I11207" s="158">
        <f t="shared" si="1051"/>
        <v>27</v>
      </c>
      <c r="J11207" s="158" t="str">
        <f t="shared" si="1054"/>
        <v>CHF</v>
      </c>
      <c r="K11207" s="158" t="str">
        <f t="shared" si="1055"/>
        <v>CHF</v>
      </c>
      <c r="L11207" s="158" t="str">
        <f t="shared" si="1052"/>
        <v>CHFCHF45512</v>
      </c>
      <c r="M11207" s="160">
        <f t="shared" si="1056"/>
        <v>45512</v>
      </c>
      <c r="N11207" s="158">
        <v>1.067463706233988</v>
      </c>
      <c r="O11207" s="158">
        <v>0.93679999999999997</v>
      </c>
      <c r="P11207" s="161">
        <f t="shared" si="1053"/>
        <v>1</v>
      </c>
    </row>
    <row r="11208" spans="9:16" x14ac:dyDescent="0.2">
      <c r="I11208" s="158">
        <f t="shared" si="1051"/>
        <v>27</v>
      </c>
      <c r="J11208" s="158" t="str">
        <f t="shared" si="1054"/>
        <v>CHF</v>
      </c>
      <c r="K11208" s="158" t="str">
        <f t="shared" si="1055"/>
        <v>CHF</v>
      </c>
      <c r="L11208" s="158" t="str">
        <f t="shared" si="1052"/>
        <v>CHFCHF45513</v>
      </c>
      <c r="M11208" s="160">
        <f t="shared" si="1056"/>
        <v>45513</v>
      </c>
      <c r="N11208" s="158">
        <v>1.0598834128245893</v>
      </c>
      <c r="O11208" s="158">
        <v>0.94350000000000001</v>
      </c>
      <c r="P11208" s="161">
        <f t="shared" si="1053"/>
        <v>1</v>
      </c>
    </row>
    <row r="11209" spans="9:16" x14ac:dyDescent="0.2">
      <c r="I11209" s="158">
        <f t="shared" si="1051"/>
        <v>27</v>
      </c>
      <c r="J11209" s="158" t="str">
        <f t="shared" si="1054"/>
        <v>CHF</v>
      </c>
      <c r="K11209" s="158" t="str">
        <f t="shared" si="1055"/>
        <v>CHF</v>
      </c>
      <c r="L11209" s="158" t="str">
        <f t="shared" si="1052"/>
        <v>CHFCHF45514</v>
      </c>
      <c r="M11209" s="160">
        <f t="shared" si="1056"/>
        <v>45514</v>
      </c>
      <c r="N11209" s="158">
        <v>1.0598834128245893</v>
      </c>
      <c r="O11209" s="158">
        <v>0.94350000000000001</v>
      </c>
      <c r="P11209" s="161">
        <f t="shared" si="1053"/>
        <v>1</v>
      </c>
    </row>
    <row r="11210" spans="9:16" x14ac:dyDescent="0.2">
      <c r="I11210" s="158">
        <f t="shared" si="1051"/>
        <v>27</v>
      </c>
      <c r="J11210" s="158" t="str">
        <f t="shared" si="1054"/>
        <v>CHF</v>
      </c>
      <c r="K11210" s="158" t="str">
        <f t="shared" si="1055"/>
        <v>CHF</v>
      </c>
      <c r="L11210" s="158" t="str">
        <f t="shared" si="1052"/>
        <v>CHFCHF45515</v>
      </c>
      <c r="M11210" s="160">
        <f t="shared" si="1056"/>
        <v>45515</v>
      </c>
      <c r="N11210" s="158">
        <v>1.0598834128245893</v>
      </c>
      <c r="O11210" s="158">
        <v>0.94350000000000001</v>
      </c>
      <c r="P11210" s="161">
        <f t="shared" si="1053"/>
        <v>1</v>
      </c>
    </row>
    <row r="11211" spans="9:16" x14ac:dyDescent="0.2">
      <c r="I11211" s="158">
        <f t="shared" si="1051"/>
        <v>27</v>
      </c>
      <c r="J11211" s="158" t="str">
        <f t="shared" si="1054"/>
        <v>CHF</v>
      </c>
      <c r="K11211" s="158" t="str">
        <f t="shared" si="1055"/>
        <v>CHF</v>
      </c>
      <c r="L11211" s="158" t="str">
        <f t="shared" si="1052"/>
        <v>CHFCHF45516</v>
      </c>
      <c r="M11211" s="160">
        <f t="shared" si="1056"/>
        <v>45516</v>
      </c>
      <c r="N11211" s="158">
        <v>1.0536297545042672</v>
      </c>
      <c r="O11211" s="158">
        <v>0.94910000000000005</v>
      </c>
      <c r="P11211" s="161">
        <f t="shared" si="1053"/>
        <v>1</v>
      </c>
    </row>
    <row r="11212" spans="9:16" x14ac:dyDescent="0.2">
      <c r="I11212" s="158">
        <f t="shared" si="1051"/>
        <v>27</v>
      </c>
      <c r="J11212" s="158" t="str">
        <f t="shared" si="1054"/>
        <v>CHF</v>
      </c>
      <c r="K11212" s="158" t="str">
        <f t="shared" si="1055"/>
        <v>CHF</v>
      </c>
      <c r="L11212" s="158" t="str">
        <f t="shared" si="1052"/>
        <v>CHFCHF45517</v>
      </c>
      <c r="M11212" s="160">
        <f t="shared" si="1056"/>
        <v>45517</v>
      </c>
      <c r="N11212" s="158">
        <v>1.0548523206751055</v>
      </c>
      <c r="O11212" s="158">
        <v>0.94799999999999995</v>
      </c>
      <c r="P11212" s="161">
        <f t="shared" si="1053"/>
        <v>1</v>
      </c>
    </row>
    <row r="11213" spans="9:16" x14ac:dyDescent="0.2">
      <c r="I11213" s="158">
        <f t="shared" si="1051"/>
        <v>27</v>
      </c>
      <c r="J11213" s="158" t="str">
        <f t="shared" si="1054"/>
        <v>CHF</v>
      </c>
      <c r="K11213" s="158" t="str">
        <f t="shared" si="1055"/>
        <v>CHF</v>
      </c>
      <c r="L11213" s="158" t="str">
        <f t="shared" si="1052"/>
        <v>CHFCHF45518</v>
      </c>
      <c r="M11213" s="160">
        <f t="shared" si="1056"/>
        <v>45518</v>
      </c>
      <c r="N11213" s="158">
        <v>1.0509721492380453</v>
      </c>
      <c r="O11213" s="158">
        <v>0.95150000000000001</v>
      </c>
      <c r="P11213" s="161">
        <f t="shared" si="1053"/>
        <v>1</v>
      </c>
    </row>
    <row r="11214" spans="9:16" x14ac:dyDescent="0.2">
      <c r="I11214" s="158">
        <f t="shared" si="1051"/>
        <v>27</v>
      </c>
      <c r="J11214" s="158" t="str">
        <f t="shared" si="1054"/>
        <v>CHF</v>
      </c>
      <c r="K11214" s="158" t="str">
        <f t="shared" si="1055"/>
        <v>CHF</v>
      </c>
      <c r="L11214" s="158" t="str">
        <f t="shared" si="1052"/>
        <v>CHFCHF45519</v>
      </c>
      <c r="M11214" s="160">
        <f t="shared" si="1056"/>
        <v>45519</v>
      </c>
      <c r="N11214" s="158">
        <v>1.0481081647626036</v>
      </c>
      <c r="O11214" s="158">
        <v>0.95409999999999995</v>
      </c>
      <c r="P11214" s="161">
        <f t="shared" si="1053"/>
        <v>1</v>
      </c>
    </row>
    <row r="11215" spans="9:16" x14ac:dyDescent="0.2">
      <c r="I11215" s="158">
        <f t="shared" si="1051"/>
        <v>27</v>
      </c>
      <c r="J11215" s="158" t="str">
        <f t="shared" si="1054"/>
        <v>CHF</v>
      </c>
      <c r="K11215" s="158" t="str">
        <f t="shared" si="1055"/>
        <v>CHF</v>
      </c>
      <c r="L11215" s="158" t="str">
        <f t="shared" si="1052"/>
        <v>CHFCHF45520</v>
      </c>
      <c r="M11215" s="160">
        <f t="shared" si="1056"/>
        <v>45520</v>
      </c>
      <c r="N11215" s="158">
        <v>1.0482180293501049</v>
      </c>
      <c r="O11215" s="158">
        <v>0.95399999999999996</v>
      </c>
      <c r="P11215" s="161">
        <f t="shared" si="1053"/>
        <v>1</v>
      </c>
    </row>
    <row r="11216" spans="9:16" x14ac:dyDescent="0.2">
      <c r="I11216" s="158">
        <f t="shared" si="1051"/>
        <v>27</v>
      </c>
      <c r="J11216" s="158" t="str">
        <f t="shared" si="1054"/>
        <v>CHF</v>
      </c>
      <c r="K11216" s="158" t="str">
        <f t="shared" si="1055"/>
        <v>CHF</v>
      </c>
      <c r="L11216" s="158" t="str">
        <f t="shared" si="1052"/>
        <v>CHFCHF45521</v>
      </c>
      <c r="M11216" s="160">
        <f t="shared" si="1056"/>
        <v>45521</v>
      </c>
      <c r="N11216" s="158">
        <v>1.0482180293501049</v>
      </c>
      <c r="O11216" s="158">
        <v>0.95399999999999996</v>
      </c>
      <c r="P11216" s="161">
        <f t="shared" si="1053"/>
        <v>1</v>
      </c>
    </row>
    <row r="11217" spans="9:16" x14ac:dyDescent="0.2">
      <c r="I11217" s="158">
        <f t="shared" si="1051"/>
        <v>27</v>
      </c>
      <c r="J11217" s="158" t="str">
        <f t="shared" si="1054"/>
        <v>CHF</v>
      </c>
      <c r="K11217" s="158" t="str">
        <f t="shared" si="1055"/>
        <v>CHF</v>
      </c>
      <c r="L11217" s="158" t="str">
        <f t="shared" si="1052"/>
        <v>CHFCHF45522</v>
      </c>
      <c r="M11217" s="160">
        <f t="shared" si="1056"/>
        <v>45522</v>
      </c>
      <c r="N11217" s="158">
        <v>1.0482180293501049</v>
      </c>
      <c r="O11217" s="158">
        <v>0.95399999999999996</v>
      </c>
      <c r="P11217" s="161">
        <f t="shared" si="1053"/>
        <v>1</v>
      </c>
    </row>
    <row r="11218" spans="9:16" x14ac:dyDescent="0.2">
      <c r="I11218" s="158">
        <f t="shared" si="1051"/>
        <v>27</v>
      </c>
      <c r="J11218" s="158" t="str">
        <f t="shared" si="1054"/>
        <v>CHF</v>
      </c>
      <c r="K11218" s="158" t="str">
        <f t="shared" si="1055"/>
        <v>CHF</v>
      </c>
      <c r="L11218" s="158" t="str">
        <f t="shared" si="1052"/>
        <v>CHFCHF45523</v>
      </c>
      <c r="M11218" s="160">
        <f t="shared" si="1056"/>
        <v>45523</v>
      </c>
      <c r="N11218" s="158">
        <v>1.0478885046631039</v>
      </c>
      <c r="O11218" s="158">
        <v>0.95430000000000004</v>
      </c>
      <c r="P11218" s="161">
        <f t="shared" si="1053"/>
        <v>1</v>
      </c>
    </row>
    <row r="11219" spans="9:16" x14ac:dyDescent="0.2">
      <c r="I11219" s="158">
        <f t="shared" si="1051"/>
        <v>27</v>
      </c>
      <c r="J11219" s="158" t="str">
        <f t="shared" si="1054"/>
        <v>CHF</v>
      </c>
      <c r="K11219" s="158" t="str">
        <f t="shared" si="1055"/>
        <v>CHF</v>
      </c>
      <c r="L11219" s="158" t="str">
        <f t="shared" si="1052"/>
        <v>CHFCHF45524</v>
      </c>
      <c r="M11219" s="160">
        <f t="shared" si="1056"/>
        <v>45524</v>
      </c>
      <c r="N11219" s="158">
        <v>1.0496483677967881</v>
      </c>
      <c r="O11219" s="158">
        <v>0.95269999999999999</v>
      </c>
      <c r="P11219" s="161">
        <f t="shared" si="1053"/>
        <v>1</v>
      </c>
    </row>
    <row r="11220" spans="9:16" x14ac:dyDescent="0.2">
      <c r="I11220" s="158">
        <f t="shared" si="1051"/>
        <v>27</v>
      </c>
      <c r="J11220" s="158" t="str">
        <f t="shared" si="1054"/>
        <v>CHF</v>
      </c>
      <c r="K11220" s="158" t="str">
        <f t="shared" si="1055"/>
        <v>CHF</v>
      </c>
      <c r="L11220" s="158" t="str">
        <f t="shared" si="1052"/>
        <v>CHFCHF45525</v>
      </c>
      <c r="M11220" s="160">
        <f t="shared" si="1056"/>
        <v>45525</v>
      </c>
      <c r="N11220" s="158">
        <v>1.0522992739135009</v>
      </c>
      <c r="O11220" s="158">
        <v>0.95030000000000003</v>
      </c>
      <c r="P11220" s="161">
        <f t="shared" si="1053"/>
        <v>1</v>
      </c>
    </row>
    <row r="11221" spans="9:16" x14ac:dyDescent="0.2">
      <c r="I11221" s="158">
        <f t="shared" si="1051"/>
        <v>27</v>
      </c>
      <c r="J11221" s="158" t="str">
        <f t="shared" si="1054"/>
        <v>CHF</v>
      </c>
      <c r="K11221" s="158" t="str">
        <f t="shared" si="1055"/>
        <v>CHF</v>
      </c>
      <c r="L11221" s="158" t="str">
        <f t="shared" si="1052"/>
        <v>CHFCHF45526</v>
      </c>
      <c r="M11221" s="160">
        <f t="shared" si="1056"/>
        <v>45526</v>
      </c>
      <c r="N11221" s="158">
        <v>1.053740779768177</v>
      </c>
      <c r="O11221" s="158">
        <v>0.94899999999999995</v>
      </c>
      <c r="P11221" s="161">
        <f t="shared" si="1053"/>
        <v>1</v>
      </c>
    </row>
    <row r="11222" spans="9:16" x14ac:dyDescent="0.2">
      <c r="I11222" s="158">
        <f t="shared" si="1051"/>
        <v>27</v>
      </c>
      <c r="J11222" s="158" t="str">
        <f t="shared" si="1054"/>
        <v>CHF</v>
      </c>
      <c r="K11222" s="158" t="str">
        <f t="shared" si="1055"/>
        <v>CHF</v>
      </c>
      <c r="L11222" s="158" t="str">
        <f t="shared" si="1052"/>
        <v>CHFCHF45527</v>
      </c>
      <c r="M11222" s="160">
        <f t="shared" si="1056"/>
        <v>45527</v>
      </c>
      <c r="N11222" s="158">
        <v>1.0552975939214859</v>
      </c>
      <c r="O11222" s="158">
        <v>0.9476</v>
      </c>
      <c r="P11222" s="161">
        <f t="shared" si="1053"/>
        <v>1</v>
      </c>
    </row>
    <row r="11223" spans="9:16" x14ac:dyDescent="0.2">
      <c r="I11223" s="158">
        <f t="shared" si="1051"/>
        <v>27</v>
      </c>
      <c r="J11223" s="158" t="str">
        <f t="shared" si="1054"/>
        <v>CHF</v>
      </c>
      <c r="K11223" s="158" t="str">
        <f t="shared" si="1055"/>
        <v>CHF</v>
      </c>
      <c r="L11223" s="158" t="str">
        <f t="shared" si="1052"/>
        <v>CHFCHF45528</v>
      </c>
      <c r="M11223" s="160">
        <f t="shared" si="1056"/>
        <v>45528</v>
      </c>
      <c r="N11223" s="158">
        <v>1.0552975939214859</v>
      </c>
      <c r="O11223" s="158">
        <v>0.9476</v>
      </c>
      <c r="P11223" s="161">
        <f t="shared" si="1053"/>
        <v>1</v>
      </c>
    </row>
    <row r="11224" spans="9:16" x14ac:dyDescent="0.2">
      <c r="I11224" s="158">
        <f t="shared" si="1051"/>
        <v>27</v>
      </c>
      <c r="J11224" s="158" t="str">
        <f t="shared" si="1054"/>
        <v>CHF</v>
      </c>
      <c r="K11224" s="158" t="str">
        <f t="shared" si="1055"/>
        <v>CHF</v>
      </c>
      <c r="L11224" s="158" t="str">
        <f t="shared" si="1052"/>
        <v>CHFCHF45529</v>
      </c>
      <c r="M11224" s="160">
        <f t="shared" si="1056"/>
        <v>45529</v>
      </c>
      <c r="N11224" s="158">
        <v>1.0552975939214859</v>
      </c>
      <c r="O11224" s="158">
        <v>0.9476</v>
      </c>
      <c r="P11224" s="161">
        <f t="shared" si="1053"/>
        <v>1</v>
      </c>
    </row>
    <row r="11225" spans="9:16" x14ac:dyDescent="0.2">
      <c r="I11225" s="158">
        <f t="shared" si="1051"/>
        <v>27</v>
      </c>
      <c r="J11225" s="158" t="str">
        <f t="shared" si="1054"/>
        <v>CHF</v>
      </c>
      <c r="K11225" s="158" t="str">
        <f t="shared" si="1055"/>
        <v>CHF</v>
      </c>
      <c r="L11225" s="158" t="str">
        <f t="shared" si="1052"/>
        <v>CHFCHF45530</v>
      </c>
      <c r="M11225" s="160">
        <f t="shared" si="1056"/>
        <v>45530</v>
      </c>
      <c r="N11225" s="158">
        <v>1.0570824524312896</v>
      </c>
      <c r="O11225" s="158">
        <v>0.94599999999999995</v>
      </c>
      <c r="P11225" s="161">
        <f t="shared" si="1053"/>
        <v>1</v>
      </c>
    </row>
    <row r="11226" spans="9:16" x14ac:dyDescent="0.2">
      <c r="I11226" s="158">
        <f t="shared" si="1051"/>
        <v>27</v>
      </c>
      <c r="J11226" s="158" t="str">
        <f t="shared" si="1054"/>
        <v>CHF</v>
      </c>
      <c r="K11226" s="158" t="str">
        <f t="shared" si="1055"/>
        <v>CHF</v>
      </c>
      <c r="L11226" s="158" t="str">
        <f t="shared" si="1052"/>
        <v>CHFCHF45531</v>
      </c>
      <c r="M11226" s="160">
        <f t="shared" si="1056"/>
        <v>45531</v>
      </c>
      <c r="N11226" s="158">
        <v>1.0593220338983051</v>
      </c>
      <c r="O11226" s="158">
        <v>0.94399999999999995</v>
      </c>
      <c r="P11226" s="161">
        <f t="shared" si="1053"/>
        <v>1</v>
      </c>
    </row>
    <row r="11227" spans="9:16" x14ac:dyDescent="0.2">
      <c r="I11227" s="158">
        <f t="shared" si="1051"/>
        <v>27</v>
      </c>
      <c r="J11227" s="158" t="str">
        <f t="shared" si="1054"/>
        <v>CHF</v>
      </c>
      <c r="K11227" s="158" t="str">
        <f t="shared" si="1055"/>
        <v>CHF</v>
      </c>
      <c r="L11227" s="158" t="str">
        <f t="shared" si="1052"/>
        <v>CHFCHF45532</v>
      </c>
      <c r="M11227" s="160">
        <f t="shared" si="1056"/>
        <v>45532</v>
      </c>
      <c r="N11227" s="158">
        <v>1.0666666666666667</v>
      </c>
      <c r="O11227" s="158">
        <v>0.9375</v>
      </c>
      <c r="P11227" s="161">
        <f t="shared" si="1053"/>
        <v>1</v>
      </c>
    </row>
    <row r="11228" spans="9:16" x14ac:dyDescent="0.2">
      <c r="I11228" s="158">
        <f t="shared" si="1051"/>
        <v>27</v>
      </c>
      <c r="J11228" s="158" t="str">
        <f t="shared" si="1054"/>
        <v>CHF</v>
      </c>
      <c r="K11228" s="158" t="str">
        <f t="shared" si="1055"/>
        <v>CHF</v>
      </c>
      <c r="L11228" s="158" t="str">
        <f t="shared" si="1052"/>
        <v>CHFCHF45533</v>
      </c>
      <c r="M11228" s="160">
        <f t="shared" si="1056"/>
        <v>45533</v>
      </c>
      <c r="N11228" s="158">
        <v>1.0679196924391285</v>
      </c>
      <c r="O11228" s="158">
        <v>0.93640000000000001</v>
      </c>
      <c r="P11228" s="161">
        <f t="shared" si="1053"/>
        <v>1</v>
      </c>
    </row>
    <row r="11229" spans="9:16" x14ac:dyDescent="0.2">
      <c r="I11229" s="158">
        <f t="shared" si="1051"/>
        <v>27</v>
      </c>
      <c r="J11229" s="158" t="str">
        <f t="shared" si="1054"/>
        <v>CHF</v>
      </c>
      <c r="K11229" s="158" t="str">
        <f t="shared" si="1055"/>
        <v>CHF</v>
      </c>
      <c r="L11229" s="158" t="str">
        <f t="shared" si="1052"/>
        <v>CHFCHF45534</v>
      </c>
      <c r="M11229" s="160">
        <f t="shared" si="1056"/>
        <v>45534</v>
      </c>
      <c r="N11229" s="158">
        <v>1.0620220900594732</v>
      </c>
      <c r="O11229" s="158">
        <v>0.94159999999999999</v>
      </c>
      <c r="P11229" s="161">
        <f t="shared" si="1053"/>
        <v>1</v>
      </c>
    </row>
    <row r="11230" spans="9:16" x14ac:dyDescent="0.2">
      <c r="I11230" s="158">
        <f t="shared" si="1051"/>
        <v>27</v>
      </c>
      <c r="J11230" s="158" t="str">
        <f t="shared" si="1054"/>
        <v>CHF</v>
      </c>
      <c r="K11230" s="158" t="str">
        <f t="shared" si="1055"/>
        <v>CHF</v>
      </c>
      <c r="L11230" s="158" t="str">
        <f t="shared" si="1052"/>
        <v>CHFCHF45535</v>
      </c>
      <c r="M11230" s="160">
        <f t="shared" si="1056"/>
        <v>45535</v>
      </c>
      <c r="N11230" s="158">
        <v>1.0620220900594732</v>
      </c>
      <c r="O11230" s="158">
        <v>0.94159999999999999</v>
      </c>
      <c r="P11230" s="161">
        <f t="shared" si="1053"/>
        <v>1</v>
      </c>
    </row>
    <row r="11231" spans="9:16" x14ac:dyDescent="0.2">
      <c r="I11231" s="158">
        <f t="shared" si="1051"/>
        <v>27</v>
      </c>
      <c r="J11231" s="158" t="str">
        <f t="shared" si="1054"/>
        <v>CHF</v>
      </c>
      <c r="K11231" s="158" t="str">
        <f t="shared" si="1055"/>
        <v>CHF</v>
      </c>
      <c r="L11231" s="158" t="str">
        <f t="shared" si="1052"/>
        <v>CHFCHF45536</v>
      </c>
      <c r="M11231" s="160">
        <f t="shared" si="1056"/>
        <v>45536</v>
      </c>
      <c r="N11231" s="158">
        <v>1.0620220900594732</v>
      </c>
      <c r="O11231" s="158">
        <v>0.94159999999999999</v>
      </c>
      <c r="P11231" s="161">
        <f t="shared" si="1053"/>
        <v>1</v>
      </c>
    </row>
    <row r="11232" spans="9:16" x14ac:dyDescent="0.2">
      <c r="I11232" s="158">
        <f t="shared" si="1051"/>
        <v>27</v>
      </c>
      <c r="J11232" s="158" t="str">
        <f t="shared" si="1054"/>
        <v>CHF</v>
      </c>
      <c r="K11232" s="158" t="str">
        <f t="shared" si="1055"/>
        <v>CHF</v>
      </c>
      <c r="L11232" s="158" t="str">
        <f t="shared" si="1052"/>
        <v>CHFCHF45537</v>
      </c>
      <c r="M11232" s="160">
        <f t="shared" si="1056"/>
        <v>45537</v>
      </c>
      <c r="N11232" s="158">
        <v>1.0621348911311737</v>
      </c>
      <c r="O11232" s="158">
        <v>0.9415</v>
      </c>
      <c r="P11232" s="161">
        <f t="shared" si="1053"/>
        <v>1</v>
      </c>
    </row>
    <row r="11233" spans="9:16" x14ac:dyDescent="0.2">
      <c r="I11233" s="158">
        <f t="shared" si="1051"/>
        <v>27</v>
      </c>
      <c r="J11233" s="158" t="str">
        <f t="shared" si="1054"/>
        <v>CHF</v>
      </c>
      <c r="K11233" s="158" t="str">
        <f t="shared" si="1055"/>
        <v>CHF</v>
      </c>
      <c r="L11233" s="158" t="str">
        <f t="shared" si="1052"/>
        <v>CHFCHF45538</v>
      </c>
      <c r="M11233" s="160">
        <f t="shared" si="1056"/>
        <v>45538</v>
      </c>
      <c r="N11233" s="158">
        <v>1.0628122010840686</v>
      </c>
      <c r="O11233" s="158">
        <v>0.94089999999999996</v>
      </c>
      <c r="P11233" s="161">
        <f t="shared" si="1053"/>
        <v>1</v>
      </c>
    </row>
    <row r="11234" spans="9:16" x14ac:dyDescent="0.2">
      <c r="I11234" s="158">
        <f t="shared" si="1051"/>
        <v>27</v>
      </c>
      <c r="J11234" s="158" t="str">
        <f t="shared" si="1054"/>
        <v>CHF</v>
      </c>
      <c r="K11234" s="158" t="str">
        <f t="shared" si="1055"/>
        <v>CHF</v>
      </c>
      <c r="L11234" s="158" t="str">
        <f t="shared" si="1052"/>
        <v>CHFCHF45539</v>
      </c>
      <c r="M11234" s="160">
        <f t="shared" si="1056"/>
        <v>45539</v>
      </c>
      <c r="N11234" s="158">
        <v>1.0642826734780757</v>
      </c>
      <c r="O11234" s="158">
        <v>0.93959999999999999</v>
      </c>
      <c r="P11234" s="161">
        <f t="shared" si="1053"/>
        <v>1</v>
      </c>
    </row>
    <row r="11235" spans="9:16" x14ac:dyDescent="0.2">
      <c r="I11235" s="158">
        <f t="shared" si="1051"/>
        <v>27</v>
      </c>
      <c r="J11235" s="158" t="str">
        <f t="shared" si="1054"/>
        <v>CHF</v>
      </c>
      <c r="K11235" s="158" t="str">
        <f t="shared" si="1055"/>
        <v>CHF</v>
      </c>
      <c r="L11235" s="158" t="str">
        <f t="shared" si="1052"/>
        <v>CHFCHF45540</v>
      </c>
      <c r="M11235" s="160">
        <f t="shared" si="1056"/>
        <v>45540</v>
      </c>
      <c r="N11235" s="158">
        <v>1.0649627263045793</v>
      </c>
      <c r="O11235" s="158">
        <v>0.93899999999999995</v>
      </c>
      <c r="P11235" s="161">
        <f t="shared" si="1053"/>
        <v>1</v>
      </c>
    </row>
    <row r="11236" spans="9:16" x14ac:dyDescent="0.2">
      <c r="I11236" s="158">
        <f t="shared" si="1051"/>
        <v>27</v>
      </c>
      <c r="J11236" s="158" t="str">
        <f t="shared" si="1054"/>
        <v>CHF</v>
      </c>
      <c r="K11236" s="158" t="str">
        <f t="shared" si="1055"/>
        <v>CHF</v>
      </c>
      <c r="L11236" s="158" t="str">
        <f t="shared" si="1052"/>
        <v>CHFCHF45541</v>
      </c>
      <c r="M11236" s="160">
        <f t="shared" si="1056"/>
        <v>45541</v>
      </c>
      <c r="N11236" s="158">
        <v>1.0678056593699947</v>
      </c>
      <c r="O11236" s="158">
        <v>0.9365</v>
      </c>
      <c r="P11236" s="161">
        <f t="shared" si="1053"/>
        <v>1</v>
      </c>
    </row>
    <row r="11237" spans="9:16" x14ac:dyDescent="0.2">
      <c r="I11237" s="158">
        <f t="shared" si="1051"/>
        <v>27</v>
      </c>
      <c r="J11237" s="158" t="str">
        <f t="shared" si="1054"/>
        <v>CHF</v>
      </c>
      <c r="K11237" s="158" t="str">
        <f t="shared" si="1055"/>
        <v>CHF</v>
      </c>
      <c r="L11237" s="158" t="str">
        <f t="shared" si="1052"/>
        <v>CHFCHF45542</v>
      </c>
      <c r="M11237" s="160">
        <f t="shared" si="1056"/>
        <v>45542</v>
      </c>
      <c r="N11237" s="158">
        <v>1.0678056593699947</v>
      </c>
      <c r="O11237" s="158">
        <v>0.9365</v>
      </c>
      <c r="P11237" s="161">
        <f t="shared" si="1053"/>
        <v>1</v>
      </c>
    </row>
    <row r="11238" spans="9:16" x14ac:dyDescent="0.2">
      <c r="I11238" s="158">
        <f t="shared" si="1051"/>
        <v>27</v>
      </c>
      <c r="J11238" s="158" t="str">
        <f t="shared" si="1054"/>
        <v>CHF</v>
      </c>
      <c r="K11238" s="158" t="str">
        <f t="shared" si="1055"/>
        <v>CHF</v>
      </c>
      <c r="L11238" s="158" t="str">
        <f t="shared" si="1052"/>
        <v>CHFCHF45543</v>
      </c>
      <c r="M11238" s="160">
        <f t="shared" si="1056"/>
        <v>45543</v>
      </c>
      <c r="N11238" s="158">
        <v>1.0678056593699947</v>
      </c>
      <c r="O11238" s="158">
        <v>0.9365</v>
      </c>
      <c r="P11238" s="161">
        <f t="shared" si="1053"/>
        <v>1</v>
      </c>
    </row>
    <row r="11239" spans="9:16" x14ac:dyDescent="0.2">
      <c r="I11239" s="158">
        <f t="shared" si="1051"/>
        <v>27</v>
      </c>
      <c r="J11239" s="158" t="str">
        <f t="shared" si="1054"/>
        <v>CHF</v>
      </c>
      <c r="K11239" s="158" t="str">
        <f t="shared" si="1055"/>
        <v>CHF</v>
      </c>
      <c r="L11239" s="158" t="str">
        <f t="shared" si="1052"/>
        <v>CHFCHF45544</v>
      </c>
      <c r="M11239" s="160">
        <f t="shared" si="1056"/>
        <v>45544</v>
      </c>
      <c r="N11239" s="158">
        <v>1.0665529010238908</v>
      </c>
      <c r="O11239" s="158">
        <v>0.93759999999999999</v>
      </c>
      <c r="P11239" s="161">
        <f t="shared" si="1053"/>
        <v>1</v>
      </c>
    </row>
    <row r="11240" spans="9:16" x14ac:dyDescent="0.2">
      <c r="I11240" s="158">
        <f t="shared" si="1051"/>
        <v>27</v>
      </c>
      <c r="J11240" s="158" t="str">
        <f t="shared" si="1054"/>
        <v>CHF</v>
      </c>
      <c r="K11240" s="158" t="str">
        <f t="shared" si="1055"/>
        <v>CHF</v>
      </c>
      <c r="L11240" s="158" t="str">
        <f t="shared" si="1052"/>
        <v>CHFCHF45545</v>
      </c>
      <c r="M11240" s="160">
        <f t="shared" si="1056"/>
        <v>45545</v>
      </c>
      <c r="N11240" s="158">
        <v>1.0696331158412664</v>
      </c>
      <c r="O11240" s="158">
        <v>0.93489999999999995</v>
      </c>
      <c r="P11240" s="161">
        <f t="shared" si="1053"/>
        <v>1</v>
      </c>
    </row>
    <row r="11241" spans="9:16" x14ac:dyDescent="0.2">
      <c r="I11241" s="158">
        <f t="shared" si="1051"/>
        <v>27</v>
      </c>
      <c r="J11241" s="158" t="str">
        <f t="shared" si="1054"/>
        <v>CHF</v>
      </c>
      <c r="K11241" s="158" t="str">
        <f t="shared" si="1055"/>
        <v>CHF</v>
      </c>
      <c r="L11241" s="158" t="str">
        <f t="shared" si="1052"/>
        <v>CHFCHF45546</v>
      </c>
      <c r="M11241" s="160">
        <f t="shared" si="1056"/>
        <v>45546</v>
      </c>
      <c r="N11241" s="158">
        <v>1.0686044026501389</v>
      </c>
      <c r="O11241" s="158">
        <v>0.93579999999999997</v>
      </c>
      <c r="P11241" s="161">
        <f t="shared" si="1053"/>
        <v>1</v>
      </c>
    </row>
    <row r="11242" spans="9:16" x14ac:dyDescent="0.2">
      <c r="I11242" s="158">
        <f t="shared" ref="I11242:I11305" si="1057">IF(M11241=$G$2,I11241+1,I11241)</f>
        <v>27</v>
      </c>
      <c r="J11242" s="158" t="str">
        <f t="shared" si="1054"/>
        <v>CHF</v>
      </c>
      <c r="K11242" s="158" t="str">
        <f t="shared" si="1055"/>
        <v>CHF</v>
      </c>
      <c r="L11242" s="158" t="str">
        <f t="shared" si="1052"/>
        <v>CHFCHF45547</v>
      </c>
      <c r="M11242" s="160">
        <f t="shared" si="1056"/>
        <v>45547</v>
      </c>
      <c r="N11242" s="158">
        <v>1.0622477161674102</v>
      </c>
      <c r="O11242" s="158">
        <v>0.94140000000000001</v>
      </c>
      <c r="P11242" s="161">
        <f t="shared" si="1053"/>
        <v>1</v>
      </c>
    </row>
    <row r="11243" spans="9:16" x14ac:dyDescent="0.2">
      <c r="I11243" s="158">
        <f t="shared" si="1057"/>
        <v>27</v>
      </c>
      <c r="J11243" s="158" t="str">
        <f t="shared" si="1054"/>
        <v>CHF</v>
      </c>
      <c r="K11243" s="158" t="str">
        <f t="shared" si="1055"/>
        <v>CHF</v>
      </c>
      <c r="L11243" s="158" t="str">
        <f t="shared" si="1052"/>
        <v>CHFCHF45548</v>
      </c>
      <c r="M11243" s="160">
        <f t="shared" si="1056"/>
        <v>45548</v>
      </c>
      <c r="N11243" s="158">
        <v>1.0653030787258975</v>
      </c>
      <c r="O11243" s="158">
        <v>0.93869999999999998</v>
      </c>
      <c r="P11243" s="161">
        <f t="shared" si="1053"/>
        <v>1</v>
      </c>
    </row>
    <row r="11244" spans="9:16" x14ac:dyDescent="0.2">
      <c r="I11244" s="158">
        <f t="shared" si="1057"/>
        <v>27</v>
      </c>
      <c r="J11244" s="158" t="str">
        <f t="shared" si="1054"/>
        <v>CHF</v>
      </c>
      <c r="K11244" s="158" t="str">
        <f t="shared" si="1055"/>
        <v>CHF</v>
      </c>
      <c r="L11244" s="158" t="str">
        <f t="shared" si="1052"/>
        <v>CHFCHF45549</v>
      </c>
      <c r="M11244" s="160">
        <f t="shared" si="1056"/>
        <v>45549</v>
      </c>
      <c r="N11244" s="158">
        <v>1.0653030787258975</v>
      </c>
      <c r="O11244" s="158">
        <v>0.93869999999999998</v>
      </c>
      <c r="P11244" s="161">
        <f t="shared" si="1053"/>
        <v>1</v>
      </c>
    </row>
    <row r="11245" spans="9:16" x14ac:dyDescent="0.2">
      <c r="I11245" s="158">
        <f t="shared" si="1057"/>
        <v>27</v>
      </c>
      <c r="J11245" s="158" t="str">
        <f t="shared" si="1054"/>
        <v>CHF</v>
      </c>
      <c r="K11245" s="158" t="str">
        <f t="shared" si="1055"/>
        <v>CHF</v>
      </c>
      <c r="L11245" s="158" t="str">
        <f t="shared" si="1052"/>
        <v>CHFCHF45550</v>
      </c>
      <c r="M11245" s="160">
        <f t="shared" si="1056"/>
        <v>45550</v>
      </c>
      <c r="N11245" s="158">
        <v>1.0653030787258975</v>
      </c>
      <c r="O11245" s="158">
        <v>0.93869999999999998</v>
      </c>
      <c r="P11245" s="161">
        <f t="shared" si="1053"/>
        <v>1</v>
      </c>
    </row>
    <row r="11246" spans="9:16" x14ac:dyDescent="0.2">
      <c r="I11246" s="158">
        <f t="shared" si="1057"/>
        <v>27</v>
      </c>
      <c r="J11246" s="158" t="str">
        <f t="shared" si="1054"/>
        <v>CHF</v>
      </c>
      <c r="K11246" s="158" t="str">
        <f t="shared" si="1055"/>
        <v>CHF</v>
      </c>
      <c r="L11246" s="158" t="str">
        <f t="shared" si="1052"/>
        <v>CHFCHF45551</v>
      </c>
      <c r="M11246" s="160">
        <f t="shared" si="1056"/>
        <v>45551</v>
      </c>
      <c r="N11246" s="158">
        <v>1.0645092612305727</v>
      </c>
      <c r="O11246" s="158">
        <v>0.93940000000000001</v>
      </c>
      <c r="P11246" s="161">
        <f t="shared" si="1053"/>
        <v>1</v>
      </c>
    </row>
    <row r="11247" spans="9:16" x14ac:dyDescent="0.2">
      <c r="I11247" s="158">
        <f t="shared" si="1057"/>
        <v>27</v>
      </c>
      <c r="J11247" s="158" t="str">
        <f t="shared" si="1054"/>
        <v>CHF</v>
      </c>
      <c r="K11247" s="158" t="str">
        <f t="shared" si="1055"/>
        <v>CHF</v>
      </c>
      <c r="L11247" s="158" t="str">
        <f t="shared" si="1052"/>
        <v>CHFCHF45552</v>
      </c>
      <c r="M11247" s="160">
        <f t="shared" si="1056"/>
        <v>45552</v>
      </c>
      <c r="N11247" s="158">
        <v>1.063264221158958</v>
      </c>
      <c r="O11247" s="158">
        <v>0.9405</v>
      </c>
      <c r="P11247" s="161">
        <f t="shared" si="1053"/>
        <v>1</v>
      </c>
    </row>
    <row r="11248" spans="9:16" x14ac:dyDescent="0.2">
      <c r="I11248" s="158">
        <f t="shared" si="1057"/>
        <v>27</v>
      </c>
      <c r="J11248" s="158" t="str">
        <f t="shared" si="1054"/>
        <v>CHF</v>
      </c>
      <c r="K11248" s="158" t="str">
        <f t="shared" si="1055"/>
        <v>CHF</v>
      </c>
      <c r="L11248" s="158" t="str">
        <f t="shared" si="1052"/>
        <v>CHFCHF45553</v>
      </c>
      <c r="M11248" s="160">
        <f t="shared" si="1056"/>
        <v>45553</v>
      </c>
      <c r="N11248" s="158">
        <v>1.0651896037494675</v>
      </c>
      <c r="O11248" s="158">
        <v>0.93879999999999997</v>
      </c>
      <c r="P11248" s="161">
        <f t="shared" si="1053"/>
        <v>1</v>
      </c>
    </row>
    <row r="11249" spans="9:16" x14ac:dyDescent="0.2">
      <c r="I11249" s="158">
        <f t="shared" si="1057"/>
        <v>27</v>
      </c>
      <c r="J11249" s="158" t="str">
        <f t="shared" si="1054"/>
        <v>CHF</v>
      </c>
      <c r="K11249" s="158" t="str">
        <f t="shared" si="1055"/>
        <v>CHF</v>
      </c>
      <c r="L11249" s="158" t="str">
        <f t="shared" si="1052"/>
        <v>CHFCHF45554</v>
      </c>
      <c r="M11249" s="160">
        <f t="shared" si="1056"/>
        <v>45554</v>
      </c>
      <c r="N11249" s="158">
        <v>1.0570824524312896</v>
      </c>
      <c r="O11249" s="158">
        <v>0.94599999999999995</v>
      </c>
      <c r="P11249" s="161">
        <f t="shared" si="1053"/>
        <v>1</v>
      </c>
    </row>
    <row r="11250" spans="9:16" x14ac:dyDescent="0.2">
      <c r="I11250" s="158">
        <f t="shared" si="1057"/>
        <v>27</v>
      </c>
      <c r="J11250" s="158" t="str">
        <f t="shared" si="1054"/>
        <v>CHF</v>
      </c>
      <c r="K11250" s="158" t="str">
        <f t="shared" si="1055"/>
        <v>CHF</v>
      </c>
      <c r="L11250" s="158" t="str">
        <f t="shared" si="1052"/>
        <v>CHFCHF45555</v>
      </c>
      <c r="M11250" s="160">
        <f t="shared" si="1056"/>
        <v>45555</v>
      </c>
      <c r="N11250" s="158">
        <v>1.0541851149061776</v>
      </c>
      <c r="O11250" s="158">
        <v>0.9486</v>
      </c>
      <c r="P11250" s="161">
        <f t="shared" si="1053"/>
        <v>1</v>
      </c>
    </row>
    <row r="11251" spans="9:16" x14ac:dyDescent="0.2">
      <c r="I11251" s="158">
        <f t="shared" si="1057"/>
        <v>27</v>
      </c>
      <c r="J11251" s="158" t="str">
        <f t="shared" si="1054"/>
        <v>CHF</v>
      </c>
      <c r="K11251" s="158" t="str">
        <f t="shared" si="1055"/>
        <v>CHF</v>
      </c>
      <c r="L11251" s="158" t="str">
        <f t="shared" si="1052"/>
        <v>CHFCHF45556</v>
      </c>
      <c r="M11251" s="160">
        <f t="shared" si="1056"/>
        <v>45556</v>
      </c>
      <c r="N11251" s="158">
        <v>1.0541851149061776</v>
      </c>
      <c r="O11251" s="158">
        <v>0.9486</v>
      </c>
      <c r="P11251" s="161">
        <f t="shared" si="1053"/>
        <v>1</v>
      </c>
    </row>
    <row r="11252" spans="9:16" x14ac:dyDescent="0.2">
      <c r="I11252" s="158">
        <f t="shared" si="1057"/>
        <v>27</v>
      </c>
      <c r="J11252" s="158" t="str">
        <f t="shared" si="1054"/>
        <v>CHF</v>
      </c>
      <c r="K11252" s="158" t="str">
        <f t="shared" si="1055"/>
        <v>CHF</v>
      </c>
      <c r="L11252" s="158" t="str">
        <f t="shared" si="1052"/>
        <v>CHFCHF45557</v>
      </c>
      <c r="M11252" s="160">
        <f t="shared" si="1056"/>
        <v>45557</v>
      </c>
      <c r="N11252" s="158">
        <v>1.0541851149061776</v>
      </c>
      <c r="O11252" s="158">
        <v>0.9486</v>
      </c>
      <c r="P11252" s="161">
        <f t="shared" si="1053"/>
        <v>1</v>
      </c>
    </row>
    <row r="11253" spans="9:16" x14ac:dyDescent="0.2">
      <c r="I11253" s="158">
        <f t="shared" si="1057"/>
        <v>27</v>
      </c>
      <c r="J11253" s="158" t="str">
        <f t="shared" si="1054"/>
        <v>CHF</v>
      </c>
      <c r="K11253" s="158" t="str">
        <f t="shared" si="1055"/>
        <v>CHF</v>
      </c>
      <c r="L11253" s="158" t="str">
        <f t="shared" si="1052"/>
        <v>CHFCHF45558</v>
      </c>
      <c r="M11253" s="160">
        <f t="shared" si="1056"/>
        <v>45558</v>
      </c>
      <c r="N11253" s="158">
        <v>1.0584250635055039</v>
      </c>
      <c r="O11253" s="158">
        <v>0.94479999999999997</v>
      </c>
      <c r="P11253" s="161">
        <f t="shared" si="1053"/>
        <v>1</v>
      </c>
    </row>
    <row r="11254" spans="9:16" x14ac:dyDescent="0.2">
      <c r="I11254" s="158">
        <f t="shared" si="1057"/>
        <v>27</v>
      </c>
      <c r="J11254" s="158" t="str">
        <f t="shared" si="1054"/>
        <v>CHF</v>
      </c>
      <c r="K11254" s="158" t="str">
        <f t="shared" si="1055"/>
        <v>CHF</v>
      </c>
      <c r="L11254" s="158" t="str">
        <f t="shared" si="1052"/>
        <v>CHFCHF45559</v>
      </c>
      <c r="M11254" s="160">
        <f t="shared" si="1056"/>
        <v>45559</v>
      </c>
      <c r="N11254" s="158">
        <v>1.0594342621040365</v>
      </c>
      <c r="O11254" s="158">
        <v>0.94389999999999996</v>
      </c>
      <c r="P11254" s="161">
        <f t="shared" si="1053"/>
        <v>1</v>
      </c>
    </row>
    <row r="11255" spans="9:16" x14ac:dyDescent="0.2">
      <c r="I11255" s="158">
        <f t="shared" si="1057"/>
        <v>27</v>
      </c>
      <c r="J11255" s="158" t="str">
        <f t="shared" si="1054"/>
        <v>CHF</v>
      </c>
      <c r="K11255" s="158" t="str">
        <f t="shared" si="1055"/>
        <v>CHF</v>
      </c>
      <c r="L11255" s="158" t="str">
        <f t="shared" si="1052"/>
        <v>CHFCHF45560</v>
      </c>
      <c r="M11255" s="160">
        <f t="shared" si="1056"/>
        <v>45560</v>
      </c>
      <c r="N11255" s="158">
        <v>1.05318588730911</v>
      </c>
      <c r="O11255" s="158">
        <v>0.94950000000000001</v>
      </c>
      <c r="P11255" s="161">
        <f t="shared" si="1053"/>
        <v>1</v>
      </c>
    </row>
    <row r="11256" spans="9:16" x14ac:dyDescent="0.2">
      <c r="I11256" s="158">
        <f t="shared" si="1057"/>
        <v>27</v>
      </c>
      <c r="J11256" s="158" t="str">
        <f t="shared" si="1054"/>
        <v>CHF</v>
      </c>
      <c r="K11256" s="158" t="str">
        <f t="shared" si="1055"/>
        <v>CHF</v>
      </c>
      <c r="L11256" s="158" t="str">
        <f t="shared" si="1052"/>
        <v>CHFCHF45561</v>
      </c>
      <c r="M11256" s="160">
        <f t="shared" si="1056"/>
        <v>45561</v>
      </c>
      <c r="N11256" s="158">
        <v>1.0579771476936097</v>
      </c>
      <c r="O11256" s="158">
        <v>0.94520000000000004</v>
      </c>
      <c r="P11256" s="161">
        <f t="shared" si="1053"/>
        <v>1</v>
      </c>
    </row>
    <row r="11257" spans="9:16" x14ac:dyDescent="0.2">
      <c r="I11257" s="158">
        <f t="shared" si="1057"/>
        <v>27</v>
      </c>
      <c r="J11257" s="158" t="str">
        <f t="shared" si="1054"/>
        <v>CHF</v>
      </c>
      <c r="K11257" s="158" t="str">
        <f t="shared" si="1055"/>
        <v>CHF</v>
      </c>
      <c r="L11257" s="158" t="str">
        <f t="shared" si="1052"/>
        <v>CHFCHF45562</v>
      </c>
      <c r="M11257" s="160">
        <f t="shared" si="1056"/>
        <v>45562</v>
      </c>
      <c r="N11257" s="158">
        <v>1.0615711252653928</v>
      </c>
      <c r="O11257" s="158">
        <v>0.94199999999999995</v>
      </c>
      <c r="P11257" s="161">
        <f t="shared" si="1053"/>
        <v>1</v>
      </c>
    </row>
    <row r="11258" spans="9:16" x14ac:dyDescent="0.2">
      <c r="I11258" s="158">
        <f t="shared" si="1057"/>
        <v>27</v>
      </c>
      <c r="J11258" s="158" t="str">
        <f t="shared" si="1054"/>
        <v>CHF</v>
      </c>
      <c r="K11258" s="158" t="str">
        <f t="shared" si="1055"/>
        <v>CHF</v>
      </c>
      <c r="L11258" s="158" t="str">
        <f t="shared" si="1052"/>
        <v>CHFCHF45563</v>
      </c>
      <c r="M11258" s="160">
        <f t="shared" si="1056"/>
        <v>45563</v>
      </c>
      <c r="N11258" s="158">
        <v>1.0615711252653928</v>
      </c>
      <c r="O11258" s="158">
        <v>0.94199999999999995</v>
      </c>
      <c r="P11258" s="161">
        <f t="shared" si="1053"/>
        <v>1</v>
      </c>
    </row>
    <row r="11259" spans="9:16" x14ac:dyDescent="0.2">
      <c r="I11259" s="158">
        <f t="shared" si="1057"/>
        <v>27</v>
      </c>
      <c r="J11259" s="158" t="str">
        <f t="shared" si="1054"/>
        <v>CHF</v>
      </c>
      <c r="K11259" s="158" t="str">
        <f t="shared" si="1055"/>
        <v>CHF</v>
      </c>
      <c r="L11259" s="158" t="str">
        <f t="shared" si="1052"/>
        <v>CHFCHF45564</v>
      </c>
      <c r="M11259" s="160">
        <f t="shared" si="1056"/>
        <v>45564</v>
      </c>
      <c r="N11259" s="158">
        <v>1.0615711252653928</v>
      </c>
      <c r="O11259" s="158">
        <v>0.94199999999999995</v>
      </c>
      <c r="P11259" s="161">
        <f t="shared" si="1053"/>
        <v>1</v>
      </c>
    </row>
    <row r="11260" spans="9:16" x14ac:dyDescent="0.2">
      <c r="I11260" s="158">
        <f t="shared" si="1057"/>
        <v>27</v>
      </c>
      <c r="J11260" s="158" t="str">
        <f t="shared" si="1054"/>
        <v>CHF</v>
      </c>
      <c r="K11260" s="158" t="str">
        <f t="shared" si="1055"/>
        <v>CHF</v>
      </c>
      <c r="L11260" s="158" t="str">
        <f t="shared" si="1052"/>
        <v>CHFCHF45565</v>
      </c>
      <c r="M11260" s="160">
        <f t="shared" si="1056"/>
        <v>45565</v>
      </c>
      <c r="N11260" s="158">
        <v>1.0594342621040365</v>
      </c>
      <c r="O11260" s="158">
        <v>0.94389999999999996</v>
      </c>
      <c r="P11260" s="161">
        <f t="shared" si="1053"/>
        <v>1</v>
      </c>
    </row>
    <row r="11261" spans="9:16" x14ac:dyDescent="0.2">
      <c r="I11261" s="158">
        <f t="shared" si="1057"/>
        <v>27</v>
      </c>
      <c r="J11261" s="158" t="str">
        <f t="shared" si="1054"/>
        <v>CHF</v>
      </c>
      <c r="K11261" s="158" t="str">
        <f t="shared" si="1055"/>
        <v>CHF</v>
      </c>
      <c r="L11261" s="158" t="str">
        <f t="shared" si="1052"/>
        <v>CHFCHF45566</v>
      </c>
      <c r="M11261" s="160">
        <f t="shared" si="1056"/>
        <v>45566</v>
      </c>
      <c r="N11261" s="158">
        <v>1.0645092612305727</v>
      </c>
      <c r="O11261" s="158">
        <v>0.93940000000000001</v>
      </c>
      <c r="P11261" s="161">
        <f t="shared" si="1053"/>
        <v>1</v>
      </c>
    </row>
    <row r="11262" spans="9:16" x14ac:dyDescent="0.2">
      <c r="I11262" s="158">
        <f t="shared" si="1057"/>
        <v>27</v>
      </c>
      <c r="J11262" s="158" t="str">
        <f t="shared" si="1054"/>
        <v>CHF</v>
      </c>
      <c r="K11262" s="158" t="str">
        <f t="shared" si="1055"/>
        <v>CHF</v>
      </c>
      <c r="L11262" s="158" t="str">
        <f t="shared" si="1052"/>
        <v>CHFCHF45567</v>
      </c>
      <c r="M11262" s="160">
        <f t="shared" si="1056"/>
        <v>45567</v>
      </c>
      <c r="N11262" s="158">
        <v>1.0651896037494675</v>
      </c>
      <c r="O11262" s="158">
        <v>0.93879999999999997</v>
      </c>
      <c r="P11262" s="161">
        <f t="shared" si="1053"/>
        <v>1</v>
      </c>
    </row>
    <row r="11263" spans="9:16" x14ac:dyDescent="0.2">
      <c r="I11263" s="158">
        <f t="shared" si="1057"/>
        <v>27</v>
      </c>
      <c r="J11263" s="158" t="str">
        <f t="shared" si="1054"/>
        <v>CHF</v>
      </c>
      <c r="K11263" s="158" t="str">
        <f t="shared" si="1055"/>
        <v>CHF</v>
      </c>
      <c r="L11263" s="158" t="str">
        <f t="shared" si="1052"/>
        <v>CHFCHF45568</v>
      </c>
      <c r="M11263" s="160">
        <f t="shared" si="1056"/>
        <v>45568</v>
      </c>
      <c r="N11263" s="158">
        <v>1.0653030787258975</v>
      </c>
      <c r="O11263" s="158">
        <v>0.93869999999999998</v>
      </c>
      <c r="P11263" s="161">
        <f t="shared" si="1053"/>
        <v>1</v>
      </c>
    </row>
    <row r="11264" spans="9:16" x14ac:dyDescent="0.2">
      <c r="I11264" s="158">
        <f t="shared" si="1057"/>
        <v>27</v>
      </c>
      <c r="J11264" s="158" t="str">
        <f t="shared" si="1054"/>
        <v>CHF</v>
      </c>
      <c r="K11264" s="158" t="str">
        <f t="shared" si="1055"/>
        <v>CHF</v>
      </c>
      <c r="L11264" s="158" t="str">
        <f t="shared" si="1052"/>
        <v>CHFCHF45569</v>
      </c>
      <c r="M11264" s="160">
        <f t="shared" si="1056"/>
        <v>45569</v>
      </c>
      <c r="N11264" s="158">
        <v>1.0645092612305727</v>
      </c>
      <c r="O11264" s="158">
        <v>0.93940000000000001</v>
      </c>
      <c r="P11264" s="161">
        <f t="shared" si="1053"/>
        <v>1</v>
      </c>
    </row>
    <row r="11265" spans="9:16" x14ac:dyDescent="0.2">
      <c r="I11265" s="158">
        <f t="shared" si="1057"/>
        <v>27</v>
      </c>
      <c r="J11265" s="158" t="str">
        <f t="shared" si="1054"/>
        <v>CHF</v>
      </c>
      <c r="K11265" s="158" t="str">
        <f t="shared" si="1055"/>
        <v>CHF</v>
      </c>
      <c r="L11265" s="158" t="str">
        <f t="shared" si="1052"/>
        <v>CHFCHF45570</v>
      </c>
      <c r="M11265" s="160">
        <f t="shared" si="1056"/>
        <v>45570</v>
      </c>
      <c r="N11265" s="158">
        <v>1.0645092612305727</v>
      </c>
      <c r="O11265" s="158">
        <v>0.93940000000000001</v>
      </c>
      <c r="P11265" s="161">
        <f t="shared" si="1053"/>
        <v>1</v>
      </c>
    </row>
    <row r="11266" spans="9:16" x14ac:dyDescent="0.2">
      <c r="I11266" s="158">
        <f t="shared" si="1057"/>
        <v>27</v>
      </c>
      <c r="J11266" s="158" t="str">
        <f t="shared" si="1054"/>
        <v>CHF</v>
      </c>
      <c r="K11266" s="158" t="str">
        <f t="shared" si="1055"/>
        <v>CHF</v>
      </c>
      <c r="L11266" s="158" t="str">
        <f t="shared" si="1052"/>
        <v>CHFCHF45571</v>
      </c>
      <c r="M11266" s="160">
        <f t="shared" si="1056"/>
        <v>45571</v>
      </c>
      <c r="N11266" s="158">
        <v>1.0645092612305727</v>
      </c>
      <c r="O11266" s="158">
        <v>0.93940000000000001</v>
      </c>
      <c r="P11266" s="161">
        <f t="shared" si="1053"/>
        <v>1</v>
      </c>
    </row>
    <row r="11267" spans="9:16" x14ac:dyDescent="0.2">
      <c r="I11267" s="158">
        <f t="shared" si="1057"/>
        <v>27</v>
      </c>
      <c r="J11267" s="158" t="str">
        <f t="shared" si="1054"/>
        <v>CHF</v>
      </c>
      <c r="K11267" s="158" t="str">
        <f t="shared" si="1055"/>
        <v>CHF</v>
      </c>
      <c r="L11267" s="158" t="str">
        <f t="shared" ref="L11267:L11330" si="1058">J11267&amp;K11267&amp;M11267</f>
        <v>CHFCHF45572</v>
      </c>
      <c r="M11267" s="160">
        <f t="shared" si="1056"/>
        <v>45572</v>
      </c>
      <c r="N11267" s="158">
        <v>1.0651896037494675</v>
      </c>
      <c r="O11267" s="158">
        <v>0.93879999999999997</v>
      </c>
      <c r="P11267" s="161">
        <f t="shared" ref="P11267:P11330" si="1059">ROUND(N11267*O11267,4)</f>
        <v>1</v>
      </c>
    </row>
    <row r="11268" spans="9:16" x14ac:dyDescent="0.2">
      <c r="I11268" s="158">
        <f t="shared" si="1057"/>
        <v>27</v>
      </c>
      <c r="J11268" s="158" t="str">
        <f t="shared" ref="J11268:J11331" si="1060">VLOOKUP($I11268,$A:$C,2,FALSE)</f>
        <v>CHF</v>
      </c>
      <c r="K11268" s="158" t="str">
        <f t="shared" ref="K11268:K11331" si="1061">VLOOKUP($I11268,$A:$C,3,FALSE)</f>
        <v>CHF</v>
      </c>
      <c r="L11268" s="158" t="str">
        <f t="shared" si="1058"/>
        <v>CHFCHF45573</v>
      </c>
      <c r="M11268" s="160">
        <f t="shared" ref="M11268:M11331" si="1062">IF(I11268=I11267,M11267+1,$G$1)</f>
        <v>45573</v>
      </c>
      <c r="N11268" s="158">
        <v>1.0626992561105209</v>
      </c>
      <c r="O11268" s="158">
        <v>0.94099999999999995</v>
      </c>
      <c r="P11268" s="161">
        <f t="shared" si="1059"/>
        <v>1</v>
      </c>
    </row>
    <row r="11269" spans="9:16" x14ac:dyDescent="0.2">
      <c r="I11269" s="158">
        <f t="shared" si="1057"/>
        <v>27</v>
      </c>
      <c r="J11269" s="158" t="str">
        <f t="shared" si="1060"/>
        <v>CHF</v>
      </c>
      <c r="K11269" s="158" t="str">
        <f t="shared" si="1061"/>
        <v>CHF</v>
      </c>
      <c r="L11269" s="158" t="str">
        <f t="shared" si="1058"/>
        <v>CHFCHF45574</v>
      </c>
      <c r="M11269" s="160">
        <f t="shared" si="1062"/>
        <v>45574</v>
      </c>
      <c r="N11269" s="158">
        <v>1.0641694157709907</v>
      </c>
      <c r="O11269" s="158">
        <v>0.93969999999999998</v>
      </c>
      <c r="P11269" s="161">
        <f t="shared" si="1059"/>
        <v>1</v>
      </c>
    </row>
    <row r="11270" spans="9:16" x14ac:dyDescent="0.2">
      <c r="I11270" s="158">
        <f t="shared" si="1057"/>
        <v>27</v>
      </c>
      <c r="J11270" s="158" t="str">
        <f t="shared" si="1060"/>
        <v>CHF</v>
      </c>
      <c r="K11270" s="158" t="str">
        <f t="shared" si="1061"/>
        <v>CHF</v>
      </c>
      <c r="L11270" s="158" t="str">
        <f t="shared" si="1058"/>
        <v>CHFCHF45575</v>
      </c>
      <c r="M11270" s="160">
        <f t="shared" si="1062"/>
        <v>45575</v>
      </c>
      <c r="N11270" s="158">
        <v>1.0646225912913871</v>
      </c>
      <c r="O11270" s="158">
        <v>0.93930000000000002</v>
      </c>
      <c r="P11270" s="161">
        <f t="shared" si="1059"/>
        <v>1</v>
      </c>
    </row>
    <row r="11271" spans="9:16" x14ac:dyDescent="0.2">
      <c r="I11271" s="158">
        <f t="shared" si="1057"/>
        <v>27</v>
      </c>
      <c r="J11271" s="158" t="str">
        <f t="shared" si="1060"/>
        <v>CHF</v>
      </c>
      <c r="K11271" s="158" t="str">
        <f t="shared" si="1061"/>
        <v>CHF</v>
      </c>
      <c r="L11271" s="158" t="str">
        <f t="shared" si="1058"/>
        <v>CHFCHF45576</v>
      </c>
      <c r="M11271" s="160">
        <f t="shared" si="1062"/>
        <v>45576</v>
      </c>
      <c r="N11271" s="158">
        <v>1.0663254425250588</v>
      </c>
      <c r="O11271" s="158">
        <v>0.93779999999999997</v>
      </c>
      <c r="P11271" s="161">
        <f t="shared" si="1059"/>
        <v>1</v>
      </c>
    </row>
    <row r="11272" spans="9:16" x14ac:dyDescent="0.2">
      <c r="I11272" s="158">
        <f t="shared" si="1057"/>
        <v>27</v>
      </c>
      <c r="J11272" s="158" t="str">
        <f t="shared" si="1060"/>
        <v>CHF</v>
      </c>
      <c r="K11272" s="158" t="str">
        <f t="shared" si="1061"/>
        <v>CHF</v>
      </c>
      <c r="L11272" s="158" t="str">
        <f t="shared" si="1058"/>
        <v>CHFCHF45577</v>
      </c>
      <c r="M11272" s="160">
        <f t="shared" si="1062"/>
        <v>45577</v>
      </c>
      <c r="N11272" s="158">
        <v>1.0663254425250588</v>
      </c>
      <c r="O11272" s="158">
        <v>0.93779999999999997</v>
      </c>
      <c r="P11272" s="161">
        <f t="shared" si="1059"/>
        <v>1</v>
      </c>
    </row>
    <row r="11273" spans="9:16" x14ac:dyDescent="0.2">
      <c r="I11273" s="158">
        <f t="shared" si="1057"/>
        <v>27</v>
      </c>
      <c r="J11273" s="158" t="str">
        <f t="shared" si="1060"/>
        <v>CHF</v>
      </c>
      <c r="K11273" s="158" t="str">
        <f t="shared" si="1061"/>
        <v>CHF</v>
      </c>
      <c r="L11273" s="158" t="str">
        <f t="shared" si="1058"/>
        <v>CHFCHF45578</v>
      </c>
      <c r="M11273" s="160">
        <f t="shared" si="1062"/>
        <v>45578</v>
      </c>
      <c r="N11273" s="158">
        <v>1.0663254425250588</v>
      </c>
      <c r="O11273" s="158">
        <v>0.93779999999999997</v>
      </c>
      <c r="P11273" s="161">
        <f t="shared" si="1059"/>
        <v>1</v>
      </c>
    </row>
    <row r="11274" spans="9:16" x14ac:dyDescent="0.2">
      <c r="I11274" s="158">
        <f t="shared" si="1057"/>
        <v>27</v>
      </c>
      <c r="J11274" s="158" t="str">
        <f t="shared" si="1060"/>
        <v>CHF</v>
      </c>
      <c r="K11274" s="158" t="str">
        <f t="shared" si="1061"/>
        <v>CHF</v>
      </c>
      <c r="L11274" s="158" t="str">
        <f t="shared" si="1058"/>
        <v>CHFCHF45579</v>
      </c>
      <c r="M11274" s="160">
        <f t="shared" si="1062"/>
        <v>45579</v>
      </c>
      <c r="N11274" s="158">
        <v>1.0628122010840686</v>
      </c>
      <c r="O11274" s="158">
        <v>0.94089999999999996</v>
      </c>
      <c r="P11274" s="161">
        <f t="shared" si="1059"/>
        <v>1</v>
      </c>
    </row>
    <row r="11275" spans="9:16" x14ac:dyDescent="0.2">
      <c r="I11275" s="158">
        <f t="shared" si="1057"/>
        <v>27</v>
      </c>
      <c r="J11275" s="158" t="str">
        <f t="shared" si="1060"/>
        <v>CHF</v>
      </c>
      <c r="K11275" s="158" t="str">
        <f t="shared" si="1061"/>
        <v>CHF</v>
      </c>
      <c r="L11275" s="158" t="str">
        <f t="shared" si="1058"/>
        <v>CHFCHF45580</v>
      </c>
      <c r="M11275" s="160">
        <f t="shared" si="1062"/>
        <v>45580</v>
      </c>
      <c r="N11275" s="158">
        <v>1.0637166258908626</v>
      </c>
      <c r="O11275" s="158">
        <v>0.94010000000000005</v>
      </c>
      <c r="P11275" s="161">
        <f t="shared" si="1059"/>
        <v>1</v>
      </c>
    </row>
    <row r="11276" spans="9:16" x14ac:dyDescent="0.2">
      <c r="I11276" s="158">
        <f t="shared" si="1057"/>
        <v>27</v>
      </c>
      <c r="J11276" s="158" t="str">
        <f t="shared" si="1060"/>
        <v>CHF</v>
      </c>
      <c r="K11276" s="158" t="str">
        <f t="shared" si="1061"/>
        <v>CHF</v>
      </c>
      <c r="L11276" s="158" t="str">
        <f t="shared" si="1058"/>
        <v>CHFCHF45581</v>
      </c>
      <c r="M11276" s="160">
        <f t="shared" si="1062"/>
        <v>45581</v>
      </c>
      <c r="N11276" s="158">
        <v>1.0641694157709907</v>
      </c>
      <c r="O11276" s="158">
        <v>0.93969999999999998</v>
      </c>
      <c r="P11276" s="161">
        <f t="shared" si="1059"/>
        <v>1</v>
      </c>
    </row>
    <row r="11277" spans="9:16" x14ac:dyDescent="0.2">
      <c r="I11277" s="158">
        <f t="shared" si="1057"/>
        <v>27</v>
      </c>
      <c r="J11277" s="158" t="str">
        <f t="shared" si="1060"/>
        <v>CHF</v>
      </c>
      <c r="K11277" s="158" t="str">
        <f t="shared" si="1061"/>
        <v>CHF</v>
      </c>
      <c r="L11277" s="158" t="str">
        <f t="shared" si="1058"/>
        <v>CHFCHF45582</v>
      </c>
      <c r="M11277" s="160">
        <f t="shared" si="1062"/>
        <v>45582</v>
      </c>
      <c r="N11277" s="158">
        <v>1.0660980810234542</v>
      </c>
      <c r="O11277" s="158">
        <v>0.93799999999999994</v>
      </c>
      <c r="P11277" s="161">
        <f t="shared" si="1059"/>
        <v>1</v>
      </c>
    </row>
    <row r="11278" spans="9:16" x14ac:dyDescent="0.2">
      <c r="I11278" s="158">
        <f t="shared" si="1057"/>
        <v>27</v>
      </c>
      <c r="J11278" s="158" t="str">
        <f t="shared" si="1060"/>
        <v>CHF</v>
      </c>
      <c r="K11278" s="158" t="str">
        <f t="shared" si="1061"/>
        <v>CHF</v>
      </c>
      <c r="L11278" s="158" t="str">
        <f t="shared" si="1058"/>
        <v>CHFCHF45583</v>
      </c>
      <c r="M11278" s="160">
        <f t="shared" si="1062"/>
        <v>45583</v>
      </c>
      <c r="N11278" s="158">
        <v>1.0637166258908626</v>
      </c>
      <c r="O11278" s="158">
        <v>0.94010000000000005</v>
      </c>
      <c r="P11278" s="161">
        <f t="shared" si="1059"/>
        <v>1</v>
      </c>
    </row>
    <row r="11279" spans="9:16" x14ac:dyDescent="0.2">
      <c r="I11279" s="158">
        <f t="shared" si="1057"/>
        <v>27</v>
      </c>
      <c r="J11279" s="158" t="str">
        <f t="shared" si="1060"/>
        <v>CHF</v>
      </c>
      <c r="K11279" s="158" t="str">
        <f t="shared" si="1061"/>
        <v>CHF</v>
      </c>
      <c r="L11279" s="158" t="str">
        <f t="shared" si="1058"/>
        <v>CHFCHF45584</v>
      </c>
      <c r="M11279" s="160">
        <f t="shared" si="1062"/>
        <v>45584</v>
      </c>
      <c r="N11279" s="158">
        <v>1.0637166258908626</v>
      </c>
      <c r="O11279" s="158">
        <v>0.94010000000000005</v>
      </c>
      <c r="P11279" s="161">
        <f t="shared" si="1059"/>
        <v>1</v>
      </c>
    </row>
    <row r="11280" spans="9:16" x14ac:dyDescent="0.2">
      <c r="I11280" s="158">
        <f t="shared" si="1057"/>
        <v>27</v>
      </c>
      <c r="J11280" s="158" t="str">
        <f t="shared" si="1060"/>
        <v>CHF</v>
      </c>
      <c r="K11280" s="158" t="str">
        <f t="shared" si="1061"/>
        <v>CHF</v>
      </c>
      <c r="L11280" s="158" t="str">
        <f t="shared" si="1058"/>
        <v>CHFCHF45585</v>
      </c>
      <c r="M11280" s="160">
        <f t="shared" si="1062"/>
        <v>45585</v>
      </c>
      <c r="N11280" s="158">
        <v>1.0637166258908626</v>
      </c>
      <c r="O11280" s="158">
        <v>0.94010000000000005</v>
      </c>
      <c r="P11280" s="161">
        <f t="shared" si="1059"/>
        <v>1</v>
      </c>
    </row>
    <row r="11281" spans="9:16" x14ac:dyDescent="0.2">
      <c r="I11281" s="158">
        <f t="shared" si="1057"/>
        <v>27</v>
      </c>
      <c r="J11281" s="158" t="str">
        <f t="shared" si="1060"/>
        <v>CHF</v>
      </c>
      <c r="K11281" s="158" t="str">
        <f t="shared" si="1061"/>
        <v>CHF</v>
      </c>
      <c r="L11281" s="158" t="str">
        <f t="shared" si="1058"/>
        <v>CHFCHF45586</v>
      </c>
      <c r="M11281" s="160">
        <f t="shared" si="1062"/>
        <v>45586</v>
      </c>
      <c r="N11281" s="158">
        <v>1.0660980810234542</v>
      </c>
      <c r="O11281" s="158">
        <v>0.93799999999999994</v>
      </c>
      <c r="P11281" s="161">
        <f t="shared" si="1059"/>
        <v>1</v>
      </c>
    </row>
    <row r="11282" spans="9:16" x14ac:dyDescent="0.2">
      <c r="I11282" s="158">
        <f t="shared" si="1057"/>
        <v>27</v>
      </c>
      <c r="J11282" s="158" t="str">
        <f t="shared" si="1060"/>
        <v>CHF</v>
      </c>
      <c r="K11282" s="158" t="str">
        <f t="shared" si="1061"/>
        <v>CHF</v>
      </c>
      <c r="L11282" s="158" t="str">
        <f t="shared" si="1058"/>
        <v>CHFCHF45587</v>
      </c>
      <c r="M11282" s="160">
        <f t="shared" si="1062"/>
        <v>45587</v>
      </c>
      <c r="N11282" s="158">
        <v>1.0678056593699947</v>
      </c>
      <c r="O11282" s="158">
        <v>0.9365</v>
      </c>
      <c r="P11282" s="161">
        <f t="shared" si="1059"/>
        <v>1</v>
      </c>
    </row>
    <row r="11283" spans="9:16" x14ac:dyDescent="0.2">
      <c r="I11283" s="158">
        <f t="shared" si="1057"/>
        <v>27</v>
      </c>
      <c r="J11283" s="158" t="str">
        <f t="shared" si="1060"/>
        <v>CHF</v>
      </c>
      <c r="K11283" s="158" t="str">
        <f t="shared" si="1061"/>
        <v>CHF</v>
      </c>
      <c r="L11283" s="158" t="str">
        <f t="shared" si="1058"/>
        <v>CHFCHF45588</v>
      </c>
      <c r="M11283" s="160">
        <f t="shared" si="1062"/>
        <v>45588</v>
      </c>
      <c r="N11283" s="158">
        <v>1.070663811563169</v>
      </c>
      <c r="O11283" s="158">
        <v>0.93400000000000005</v>
      </c>
      <c r="P11283" s="161">
        <f t="shared" si="1059"/>
        <v>1</v>
      </c>
    </row>
    <row r="11284" spans="9:16" x14ac:dyDescent="0.2">
      <c r="I11284" s="158">
        <f t="shared" si="1057"/>
        <v>27</v>
      </c>
      <c r="J11284" s="158" t="str">
        <f t="shared" si="1060"/>
        <v>CHF</v>
      </c>
      <c r="K11284" s="158" t="str">
        <f t="shared" si="1061"/>
        <v>CHF</v>
      </c>
      <c r="L11284" s="158" t="str">
        <f t="shared" si="1058"/>
        <v>CHFCHF45589</v>
      </c>
      <c r="M11284" s="160">
        <f t="shared" si="1062"/>
        <v>45589</v>
      </c>
      <c r="N11284" s="158">
        <v>1.0696331158412664</v>
      </c>
      <c r="O11284" s="158">
        <v>0.93489999999999995</v>
      </c>
      <c r="P11284" s="161">
        <f t="shared" si="1059"/>
        <v>1</v>
      </c>
    </row>
    <row r="11285" spans="9:16" x14ac:dyDescent="0.2">
      <c r="I11285" s="158">
        <f t="shared" si="1057"/>
        <v>27</v>
      </c>
      <c r="J11285" s="158" t="str">
        <f t="shared" si="1060"/>
        <v>CHF</v>
      </c>
      <c r="K11285" s="158" t="str">
        <f t="shared" si="1061"/>
        <v>CHF</v>
      </c>
      <c r="L11285" s="158" t="str">
        <f t="shared" si="1058"/>
        <v>CHFCHF45590</v>
      </c>
      <c r="M11285" s="160">
        <f t="shared" si="1062"/>
        <v>45590</v>
      </c>
      <c r="N11285" s="158">
        <v>1.0658708164570454</v>
      </c>
      <c r="O11285" s="158">
        <v>0.93820000000000003</v>
      </c>
      <c r="P11285" s="161">
        <f t="shared" si="1059"/>
        <v>1</v>
      </c>
    </row>
    <row r="11286" spans="9:16" x14ac:dyDescent="0.2">
      <c r="I11286" s="158">
        <f t="shared" si="1057"/>
        <v>27</v>
      </c>
      <c r="J11286" s="158" t="str">
        <f t="shared" si="1060"/>
        <v>CHF</v>
      </c>
      <c r="K11286" s="158" t="str">
        <f t="shared" si="1061"/>
        <v>CHF</v>
      </c>
      <c r="L11286" s="158" t="str">
        <f t="shared" si="1058"/>
        <v>CHFCHF45591</v>
      </c>
      <c r="M11286" s="160">
        <f t="shared" si="1062"/>
        <v>45591</v>
      </c>
      <c r="N11286" s="158">
        <v>1.0658708164570454</v>
      </c>
      <c r="O11286" s="158">
        <v>0.93820000000000003</v>
      </c>
      <c r="P11286" s="161">
        <f t="shared" si="1059"/>
        <v>1</v>
      </c>
    </row>
    <row r="11287" spans="9:16" x14ac:dyDescent="0.2">
      <c r="I11287" s="158">
        <f t="shared" si="1057"/>
        <v>27</v>
      </c>
      <c r="J11287" s="158" t="str">
        <f t="shared" si="1060"/>
        <v>CHF</v>
      </c>
      <c r="K11287" s="158" t="str">
        <f t="shared" si="1061"/>
        <v>CHF</v>
      </c>
      <c r="L11287" s="158" t="str">
        <f t="shared" si="1058"/>
        <v>CHFCHF45592</v>
      </c>
      <c r="M11287" s="160">
        <f t="shared" si="1062"/>
        <v>45592</v>
      </c>
      <c r="N11287" s="158">
        <v>1.0658708164570454</v>
      </c>
      <c r="O11287" s="158">
        <v>0.93820000000000003</v>
      </c>
      <c r="P11287" s="161">
        <f t="shared" si="1059"/>
        <v>1</v>
      </c>
    </row>
    <row r="11288" spans="9:16" x14ac:dyDescent="0.2">
      <c r="I11288" s="158">
        <f t="shared" si="1057"/>
        <v>27</v>
      </c>
      <c r="J11288" s="158" t="str">
        <f t="shared" si="1060"/>
        <v>CHF</v>
      </c>
      <c r="K11288" s="158" t="str">
        <f t="shared" si="1061"/>
        <v>CHF</v>
      </c>
      <c r="L11288" s="158" t="str">
        <f t="shared" si="1058"/>
        <v>CHFCHF45593</v>
      </c>
      <c r="M11288" s="160">
        <f t="shared" si="1062"/>
        <v>45593</v>
      </c>
      <c r="N11288" s="158">
        <v>1.0675776662752217</v>
      </c>
      <c r="O11288" s="158">
        <v>0.93669999999999998</v>
      </c>
      <c r="P11288" s="161">
        <f t="shared" si="1059"/>
        <v>1</v>
      </c>
    </row>
    <row r="11289" spans="9:16" x14ac:dyDescent="0.2">
      <c r="I11289" s="158">
        <f t="shared" si="1057"/>
        <v>27</v>
      </c>
      <c r="J11289" s="158" t="str">
        <f t="shared" si="1060"/>
        <v>CHF</v>
      </c>
      <c r="K11289" s="158" t="str">
        <f t="shared" si="1061"/>
        <v>CHF</v>
      </c>
      <c r="L11289" s="158" t="str">
        <f t="shared" si="1058"/>
        <v>CHFCHF45594</v>
      </c>
      <c r="M11289" s="160">
        <f t="shared" si="1062"/>
        <v>45594</v>
      </c>
      <c r="N11289" s="158">
        <v>1.0673497705197994</v>
      </c>
      <c r="O11289" s="158">
        <v>0.93689999999999996</v>
      </c>
      <c r="P11289" s="161">
        <f t="shared" si="1059"/>
        <v>1</v>
      </c>
    </row>
    <row r="11290" spans="9:16" x14ac:dyDescent="0.2">
      <c r="I11290" s="158">
        <f t="shared" si="1057"/>
        <v>27</v>
      </c>
      <c r="J11290" s="158" t="str">
        <f t="shared" si="1060"/>
        <v>CHF</v>
      </c>
      <c r="K11290" s="158" t="str">
        <f t="shared" si="1061"/>
        <v>CHF</v>
      </c>
      <c r="L11290" s="158" t="str">
        <f t="shared" si="1058"/>
        <v>CHFCHF45595</v>
      </c>
      <c r="M11290" s="160">
        <f t="shared" si="1062"/>
        <v>45595</v>
      </c>
      <c r="N11290" s="158">
        <v>1.0646225912913871</v>
      </c>
      <c r="O11290" s="158">
        <v>0.93930000000000002</v>
      </c>
      <c r="P11290" s="161">
        <f t="shared" si="1059"/>
        <v>1</v>
      </c>
    </row>
    <row r="11291" spans="9:16" x14ac:dyDescent="0.2">
      <c r="I11291" s="158">
        <f t="shared" si="1057"/>
        <v>27</v>
      </c>
      <c r="J11291" s="158" t="str">
        <f t="shared" si="1060"/>
        <v>CHF</v>
      </c>
      <c r="K11291" s="158" t="str">
        <f t="shared" si="1061"/>
        <v>CHF</v>
      </c>
      <c r="L11291" s="158" t="str">
        <f t="shared" si="1058"/>
        <v>CHFCHF45596</v>
      </c>
      <c r="M11291" s="160">
        <f t="shared" si="1062"/>
        <v>45596</v>
      </c>
      <c r="N11291" s="158">
        <v>1.0624734381640459</v>
      </c>
      <c r="O11291" s="158">
        <v>0.94120000000000004</v>
      </c>
      <c r="P11291" s="161">
        <f t="shared" si="1059"/>
        <v>1</v>
      </c>
    </row>
    <row r="11292" spans="9:16" x14ac:dyDescent="0.2">
      <c r="I11292" s="158">
        <f t="shared" si="1057"/>
        <v>27</v>
      </c>
      <c r="J11292" s="158" t="str">
        <f t="shared" si="1060"/>
        <v>CHF</v>
      </c>
      <c r="K11292" s="158" t="str">
        <f t="shared" si="1061"/>
        <v>CHF</v>
      </c>
      <c r="L11292" s="158" t="str">
        <f t="shared" si="1058"/>
        <v>CHFCHF45597</v>
      </c>
      <c r="M11292" s="160">
        <f t="shared" si="1062"/>
        <v>45597</v>
      </c>
      <c r="N11292" s="158">
        <v>1.0607828577490188</v>
      </c>
      <c r="O11292" s="158">
        <v>0.94269999999999998</v>
      </c>
      <c r="P11292" s="161">
        <f t="shared" si="1059"/>
        <v>1</v>
      </c>
    </row>
    <row r="11293" spans="9:16" x14ac:dyDescent="0.2">
      <c r="I11293" s="158">
        <f t="shared" si="1057"/>
        <v>27</v>
      </c>
      <c r="J11293" s="158" t="str">
        <f t="shared" si="1060"/>
        <v>CHF</v>
      </c>
      <c r="K11293" s="158" t="str">
        <f t="shared" si="1061"/>
        <v>CHF</v>
      </c>
      <c r="L11293" s="158" t="str">
        <f t="shared" si="1058"/>
        <v>CHFCHF45598</v>
      </c>
      <c r="M11293" s="160">
        <f t="shared" si="1062"/>
        <v>45598</v>
      </c>
      <c r="N11293" s="158">
        <v>1.0607828577490188</v>
      </c>
      <c r="O11293" s="158">
        <v>0.94269999999999998</v>
      </c>
      <c r="P11293" s="161">
        <f t="shared" si="1059"/>
        <v>1</v>
      </c>
    </row>
    <row r="11294" spans="9:16" x14ac:dyDescent="0.2">
      <c r="I11294" s="158">
        <f t="shared" si="1057"/>
        <v>27</v>
      </c>
      <c r="J11294" s="158" t="str">
        <f t="shared" si="1060"/>
        <v>CHF</v>
      </c>
      <c r="K11294" s="158" t="str">
        <f t="shared" si="1061"/>
        <v>CHF</v>
      </c>
      <c r="L11294" s="158" t="str">
        <f t="shared" si="1058"/>
        <v>CHFCHF45599</v>
      </c>
      <c r="M11294" s="160">
        <f t="shared" si="1062"/>
        <v>45599</v>
      </c>
      <c r="N11294" s="158">
        <v>1.0607828577490188</v>
      </c>
      <c r="O11294" s="158">
        <v>0.94269999999999998</v>
      </c>
      <c r="P11294" s="161">
        <f t="shared" si="1059"/>
        <v>1</v>
      </c>
    </row>
    <row r="11295" spans="9:16" x14ac:dyDescent="0.2">
      <c r="I11295" s="158">
        <f t="shared" si="1057"/>
        <v>27</v>
      </c>
      <c r="J11295" s="158" t="str">
        <f t="shared" si="1060"/>
        <v>CHF</v>
      </c>
      <c r="K11295" s="158" t="str">
        <f t="shared" si="1061"/>
        <v>CHF</v>
      </c>
      <c r="L11295" s="158" t="str">
        <f t="shared" si="1058"/>
        <v>CHFCHF45600</v>
      </c>
      <c r="M11295" s="160">
        <f t="shared" si="1062"/>
        <v>45600</v>
      </c>
      <c r="N11295" s="158">
        <v>1.0626992561105209</v>
      </c>
      <c r="O11295" s="158">
        <v>0.94099999999999995</v>
      </c>
      <c r="P11295" s="161">
        <f t="shared" si="1059"/>
        <v>1</v>
      </c>
    </row>
    <row r="11296" spans="9:16" x14ac:dyDescent="0.2">
      <c r="I11296" s="158">
        <f t="shared" si="1057"/>
        <v>27</v>
      </c>
      <c r="J11296" s="158" t="str">
        <f t="shared" si="1060"/>
        <v>CHF</v>
      </c>
      <c r="K11296" s="158" t="str">
        <f t="shared" si="1061"/>
        <v>CHF</v>
      </c>
      <c r="L11296" s="158" t="str">
        <f t="shared" si="1058"/>
        <v>CHFCHF45601</v>
      </c>
      <c r="M11296" s="160">
        <f t="shared" si="1062"/>
        <v>45601</v>
      </c>
      <c r="N11296" s="158">
        <v>1.0636034886194425</v>
      </c>
      <c r="O11296" s="158">
        <v>0.94020000000000004</v>
      </c>
      <c r="P11296" s="161">
        <f t="shared" si="1059"/>
        <v>1</v>
      </c>
    </row>
    <row r="11297" spans="9:16" x14ac:dyDescent="0.2">
      <c r="I11297" s="158">
        <f t="shared" si="1057"/>
        <v>27</v>
      </c>
      <c r="J11297" s="158" t="str">
        <f t="shared" si="1060"/>
        <v>CHF</v>
      </c>
      <c r="K11297" s="158" t="str">
        <f t="shared" si="1061"/>
        <v>CHF</v>
      </c>
      <c r="L11297" s="158" t="str">
        <f t="shared" si="1058"/>
        <v>CHFCHF45602</v>
      </c>
      <c r="M11297" s="160">
        <f t="shared" si="1062"/>
        <v>45602</v>
      </c>
      <c r="N11297" s="158">
        <v>1.067463706233988</v>
      </c>
      <c r="O11297" s="158">
        <v>0.93679999999999997</v>
      </c>
      <c r="P11297" s="161">
        <f t="shared" si="1059"/>
        <v>1</v>
      </c>
    </row>
    <row r="11298" spans="9:16" x14ac:dyDescent="0.2">
      <c r="I11298" s="158">
        <f t="shared" si="1057"/>
        <v>27</v>
      </c>
      <c r="J11298" s="158" t="str">
        <f t="shared" si="1060"/>
        <v>CHF</v>
      </c>
      <c r="K11298" s="158" t="str">
        <f t="shared" si="1061"/>
        <v>CHF</v>
      </c>
      <c r="L11298" s="158" t="str">
        <f t="shared" si="1058"/>
        <v>CHFCHF45603</v>
      </c>
      <c r="M11298" s="160">
        <f t="shared" si="1062"/>
        <v>45603</v>
      </c>
      <c r="N11298" s="158">
        <v>1.0602205258693809</v>
      </c>
      <c r="O11298" s="158">
        <v>0.94320000000000004</v>
      </c>
      <c r="P11298" s="161">
        <f t="shared" si="1059"/>
        <v>1</v>
      </c>
    </row>
    <row r="11299" spans="9:16" x14ac:dyDescent="0.2">
      <c r="I11299" s="158">
        <f t="shared" si="1057"/>
        <v>27</v>
      </c>
      <c r="J11299" s="158" t="str">
        <f t="shared" si="1060"/>
        <v>CHF</v>
      </c>
      <c r="K11299" s="158" t="str">
        <f t="shared" si="1061"/>
        <v>CHF</v>
      </c>
      <c r="L11299" s="158" t="str">
        <f t="shared" si="1058"/>
        <v>CHFCHF45604</v>
      </c>
      <c r="M11299" s="160">
        <f t="shared" si="1062"/>
        <v>45604</v>
      </c>
      <c r="N11299" s="158">
        <v>1.0646225912913871</v>
      </c>
      <c r="O11299" s="158">
        <v>0.93930000000000002</v>
      </c>
      <c r="P11299" s="161">
        <f t="shared" si="1059"/>
        <v>1</v>
      </c>
    </row>
    <row r="11300" spans="9:16" x14ac:dyDescent="0.2">
      <c r="I11300" s="158">
        <f t="shared" si="1057"/>
        <v>27</v>
      </c>
      <c r="J11300" s="158" t="str">
        <f t="shared" si="1060"/>
        <v>CHF</v>
      </c>
      <c r="K11300" s="158" t="str">
        <f t="shared" si="1061"/>
        <v>CHF</v>
      </c>
      <c r="L11300" s="158" t="str">
        <f t="shared" si="1058"/>
        <v>CHFCHF45605</v>
      </c>
      <c r="M11300" s="160">
        <f t="shared" si="1062"/>
        <v>45605</v>
      </c>
      <c r="N11300" s="158">
        <v>1.0646225912913871</v>
      </c>
      <c r="O11300" s="158">
        <v>0.93930000000000002</v>
      </c>
      <c r="P11300" s="161">
        <f t="shared" si="1059"/>
        <v>1</v>
      </c>
    </row>
    <row r="11301" spans="9:16" x14ac:dyDescent="0.2">
      <c r="I11301" s="158">
        <f t="shared" si="1057"/>
        <v>27</v>
      </c>
      <c r="J11301" s="158" t="str">
        <f t="shared" si="1060"/>
        <v>CHF</v>
      </c>
      <c r="K11301" s="158" t="str">
        <f t="shared" si="1061"/>
        <v>CHF</v>
      </c>
      <c r="L11301" s="158" t="str">
        <f t="shared" si="1058"/>
        <v>CHFCHF45606</v>
      </c>
      <c r="M11301" s="160">
        <f t="shared" si="1062"/>
        <v>45606</v>
      </c>
      <c r="N11301" s="158">
        <v>1.0646225912913871</v>
      </c>
      <c r="O11301" s="158">
        <v>0.93930000000000002</v>
      </c>
      <c r="P11301" s="161">
        <f t="shared" si="1059"/>
        <v>1</v>
      </c>
    </row>
    <row r="11302" spans="9:16" x14ac:dyDescent="0.2">
      <c r="I11302" s="158">
        <f t="shared" si="1057"/>
        <v>27</v>
      </c>
      <c r="J11302" s="158" t="str">
        <f t="shared" si="1060"/>
        <v>CHF</v>
      </c>
      <c r="K11302" s="158" t="str">
        <f t="shared" si="1061"/>
        <v>CHF</v>
      </c>
      <c r="L11302" s="158" t="str">
        <f t="shared" si="1058"/>
        <v>CHFCHF45607</v>
      </c>
      <c r="M11302" s="160">
        <f t="shared" si="1062"/>
        <v>45607</v>
      </c>
      <c r="N11302" s="158">
        <v>1.0673497705197994</v>
      </c>
      <c r="O11302" s="158">
        <v>0.93689999999999996</v>
      </c>
      <c r="P11302" s="161">
        <f t="shared" si="1059"/>
        <v>1</v>
      </c>
    </row>
    <row r="11303" spans="9:16" x14ac:dyDescent="0.2">
      <c r="I11303" s="158">
        <f t="shared" si="1057"/>
        <v>27</v>
      </c>
      <c r="J11303" s="158" t="str">
        <f t="shared" si="1060"/>
        <v>CHF</v>
      </c>
      <c r="K11303" s="158" t="str">
        <f t="shared" si="1061"/>
        <v>CHF</v>
      </c>
      <c r="L11303" s="158" t="str">
        <f t="shared" si="1058"/>
        <v>CHFCHF45608</v>
      </c>
      <c r="M11303" s="160">
        <f t="shared" si="1062"/>
        <v>45608</v>
      </c>
      <c r="N11303" s="158">
        <v>1.0690613641223006</v>
      </c>
      <c r="O11303" s="158">
        <v>0.93540000000000001</v>
      </c>
      <c r="P11303" s="161">
        <f t="shared" si="1059"/>
        <v>1</v>
      </c>
    </row>
    <row r="11304" spans="9:16" x14ac:dyDescent="0.2">
      <c r="I11304" s="158">
        <f t="shared" si="1057"/>
        <v>27</v>
      </c>
      <c r="J11304" s="158" t="str">
        <f t="shared" si="1060"/>
        <v>CHF</v>
      </c>
      <c r="K11304" s="158" t="str">
        <f t="shared" si="1061"/>
        <v>CHF</v>
      </c>
      <c r="L11304" s="158" t="str">
        <f t="shared" si="1058"/>
        <v>CHFCHF45609</v>
      </c>
      <c r="M11304" s="160">
        <f t="shared" si="1062"/>
        <v>45609</v>
      </c>
      <c r="N11304" s="158">
        <v>1.0662117496534813</v>
      </c>
      <c r="O11304" s="158">
        <v>0.93789999999999996</v>
      </c>
      <c r="P11304" s="161">
        <f t="shared" si="1059"/>
        <v>1</v>
      </c>
    </row>
    <row r="11305" spans="9:16" x14ac:dyDescent="0.2">
      <c r="I11305" s="158">
        <f t="shared" si="1057"/>
        <v>27</v>
      </c>
      <c r="J11305" s="158" t="str">
        <f t="shared" si="1060"/>
        <v>CHF</v>
      </c>
      <c r="K11305" s="158" t="str">
        <f t="shared" si="1061"/>
        <v>CHF</v>
      </c>
      <c r="L11305" s="158" t="str">
        <f t="shared" si="1058"/>
        <v>CHFCHF45610</v>
      </c>
      <c r="M11305" s="160">
        <f t="shared" si="1062"/>
        <v>45610</v>
      </c>
      <c r="N11305" s="158">
        <v>1.0673497705197994</v>
      </c>
      <c r="O11305" s="158">
        <v>0.93689999999999996</v>
      </c>
      <c r="P11305" s="161">
        <f t="shared" si="1059"/>
        <v>1</v>
      </c>
    </row>
    <row r="11306" spans="9:16" x14ac:dyDescent="0.2">
      <c r="I11306" s="158">
        <f t="shared" ref="I11306:I11369" si="1063">IF(M11305=$G$2,I11305+1,I11305)</f>
        <v>27</v>
      </c>
      <c r="J11306" s="158" t="str">
        <f t="shared" si="1060"/>
        <v>CHF</v>
      </c>
      <c r="K11306" s="158" t="str">
        <f t="shared" si="1061"/>
        <v>CHF</v>
      </c>
      <c r="L11306" s="158" t="str">
        <f t="shared" si="1058"/>
        <v>CHFCHF45611</v>
      </c>
      <c r="M11306" s="160">
        <f t="shared" si="1062"/>
        <v>45611</v>
      </c>
      <c r="N11306" s="158">
        <v>1.0650761529449355</v>
      </c>
      <c r="O11306" s="158">
        <v>0.93889999999999996</v>
      </c>
      <c r="P11306" s="161">
        <f t="shared" si="1059"/>
        <v>1</v>
      </c>
    </row>
    <row r="11307" spans="9:16" x14ac:dyDescent="0.2">
      <c r="I11307" s="158">
        <f t="shared" si="1063"/>
        <v>27</v>
      </c>
      <c r="J11307" s="158" t="str">
        <f t="shared" si="1060"/>
        <v>CHF</v>
      </c>
      <c r="K11307" s="158" t="str">
        <f t="shared" si="1061"/>
        <v>CHF</v>
      </c>
      <c r="L11307" s="158" t="str">
        <f t="shared" si="1058"/>
        <v>CHFCHF45612</v>
      </c>
      <c r="M11307" s="160">
        <f t="shared" si="1062"/>
        <v>45612</v>
      </c>
      <c r="N11307" s="158">
        <v>1.0650761529449355</v>
      </c>
      <c r="O11307" s="158">
        <v>0.93889999999999996</v>
      </c>
      <c r="P11307" s="161">
        <f t="shared" si="1059"/>
        <v>1</v>
      </c>
    </row>
    <row r="11308" spans="9:16" x14ac:dyDescent="0.2">
      <c r="I11308" s="158">
        <f t="shared" si="1063"/>
        <v>27</v>
      </c>
      <c r="J11308" s="158" t="str">
        <f t="shared" si="1060"/>
        <v>CHF</v>
      </c>
      <c r="K11308" s="158" t="str">
        <f t="shared" si="1061"/>
        <v>CHF</v>
      </c>
      <c r="L11308" s="158" t="str">
        <f t="shared" si="1058"/>
        <v>CHFCHF45613</v>
      </c>
      <c r="M11308" s="160">
        <f t="shared" si="1062"/>
        <v>45613</v>
      </c>
      <c r="N11308" s="158">
        <v>1.0650761529449355</v>
      </c>
      <c r="O11308" s="158">
        <v>0.93889999999999996</v>
      </c>
      <c r="P11308" s="161">
        <f t="shared" si="1059"/>
        <v>1</v>
      </c>
    </row>
    <row r="11309" spans="9:16" x14ac:dyDescent="0.2">
      <c r="I11309" s="158">
        <f t="shared" si="1063"/>
        <v>27</v>
      </c>
      <c r="J11309" s="158" t="str">
        <f t="shared" si="1060"/>
        <v>CHF</v>
      </c>
      <c r="K11309" s="158" t="str">
        <f t="shared" si="1061"/>
        <v>CHF</v>
      </c>
      <c r="L11309" s="158" t="str">
        <f t="shared" si="1058"/>
        <v>CHFCHF45614</v>
      </c>
      <c r="M11309" s="160">
        <f t="shared" si="1062"/>
        <v>45614</v>
      </c>
      <c r="N11309" s="158">
        <v>1.0679196924391285</v>
      </c>
      <c r="O11309" s="158">
        <v>0.93640000000000001</v>
      </c>
      <c r="P11309" s="161">
        <f t="shared" si="1059"/>
        <v>1</v>
      </c>
    </row>
    <row r="11310" spans="9:16" x14ac:dyDescent="0.2">
      <c r="I11310" s="158">
        <f t="shared" si="1063"/>
        <v>27</v>
      </c>
      <c r="J11310" s="158" t="str">
        <f t="shared" si="1060"/>
        <v>CHF</v>
      </c>
      <c r="K11310" s="158" t="str">
        <f t="shared" si="1061"/>
        <v>CHF</v>
      </c>
      <c r="L11310" s="158" t="str">
        <f t="shared" si="1058"/>
        <v>CHFCHF45615</v>
      </c>
      <c r="M11310" s="160">
        <f t="shared" si="1062"/>
        <v>45615</v>
      </c>
      <c r="N11310" s="158">
        <v>1.0719262514738988</v>
      </c>
      <c r="O11310" s="158">
        <v>0.93289999999999995</v>
      </c>
      <c r="P11310" s="161">
        <f t="shared" si="1059"/>
        <v>1</v>
      </c>
    </row>
    <row r="11311" spans="9:16" x14ac:dyDescent="0.2">
      <c r="I11311" s="158">
        <f t="shared" si="1063"/>
        <v>27</v>
      </c>
      <c r="J11311" s="158" t="str">
        <f t="shared" si="1060"/>
        <v>CHF</v>
      </c>
      <c r="K11311" s="158" t="str">
        <f t="shared" si="1061"/>
        <v>CHF</v>
      </c>
      <c r="L11311" s="158" t="str">
        <f t="shared" si="1058"/>
        <v>CHFCHF45616</v>
      </c>
      <c r="M11311" s="160">
        <f t="shared" si="1062"/>
        <v>45616</v>
      </c>
      <c r="N11311" s="158">
        <v>1.070434596446157</v>
      </c>
      <c r="O11311" s="158">
        <v>0.93420000000000003</v>
      </c>
      <c r="P11311" s="161">
        <f t="shared" si="1059"/>
        <v>1</v>
      </c>
    </row>
    <row r="11312" spans="9:16" x14ac:dyDescent="0.2">
      <c r="I11312" s="158">
        <f t="shared" si="1063"/>
        <v>27</v>
      </c>
      <c r="J11312" s="158" t="str">
        <f t="shared" si="1060"/>
        <v>CHF</v>
      </c>
      <c r="K11312" s="158" t="str">
        <f t="shared" si="1061"/>
        <v>CHF</v>
      </c>
      <c r="L11312" s="158" t="str">
        <f t="shared" si="1058"/>
        <v>CHFCHF45617</v>
      </c>
      <c r="M11312" s="160">
        <f t="shared" si="1062"/>
        <v>45617</v>
      </c>
      <c r="N11312" s="158">
        <v>1.0759629868732516</v>
      </c>
      <c r="O11312" s="158">
        <v>0.9294</v>
      </c>
      <c r="P11312" s="161">
        <f t="shared" si="1059"/>
        <v>1</v>
      </c>
    </row>
    <row r="11313" spans="9:16" x14ac:dyDescent="0.2">
      <c r="I11313" s="158">
        <f t="shared" si="1063"/>
        <v>27</v>
      </c>
      <c r="J11313" s="158" t="str">
        <f t="shared" si="1060"/>
        <v>CHF</v>
      </c>
      <c r="K11313" s="158" t="str">
        <f t="shared" si="1061"/>
        <v>CHF</v>
      </c>
      <c r="L11313" s="158" t="str">
        <f t="shared" si="1058"/>
        <v>CHFCHF45618</v>
      </c>
      <c r="M11313" s="160">
        <f t="shared" si="1062"/>
        <v>45618</v>
      </c>
      <c r="N11313" s="158">
        <v>1.0785159620362381</v>
      </c>
      <c r="O11313" s="158">
        <v>0.92720000000000002</v>
      </c>
      <c r="P11313" s="161">
        <f t="shared" si="1059"/>
        <v>1</v>
      </c>
    </row>
    <row r="11314" spans="9:16" x14ac:dyDescent="0.2">
      <c r="I11314" s="158">
        <f t="shared" si="1063"/>
        <v>27</v>
      </c>
      <c r="J11314" s="158" t="str">
        <f t="shared" si="1060"/>
        <v>CHF</v>
      </c>
      <c r="K11314" s="158" t="str">
        <f t="shared" si="1061"/>
        <v>CHF</v>
      </c>
      <c r="L11314" s="158" t="str">
        <f t="shared" si="1058"/>
        <v>CHFCHF45619</v>
      </c>
      <c r="M11314" s="160">
        <f t="shared" si="1062"/>
        <v>45619</v>
      </c>
      <c r="N11314" s="158">
        <v>1.0785159620362381</v>
      </c>
      <c r="O11314" s="158">
        <v>0.92720000000000002</v>
      </c>
      <c r="P11314" s="161">
        <f t="shared" si="1059"/>
        <v>1</v>
      </c>
    </row>
    <row r="11315" spans="9:16" x14ac:dyDescent="0.2">
      <c r="I11315" s="158">
        <f t="shared" si="1063"/>
        <v>27</v>
      </c>
      <c r="J11315" s="158" t="str">
        <f t="shared" si="1060"/>
        <v>CHF</v>
      </c>
      <c r="K11315" s="158" t="str">
        <f t="shared" si="1061"/>
        <v>CHF</v>
      </c>
      <c r="L11315" s="158" t="str">
        <f t="shared" si="1058"/>
        <v>CHFCHF45620</v>
      </c>
      <c r="M11315" s="160">
        <f t="shared" si="1062"/>
        <v>45620</v>
      </c>
      <c r="N11315" s="158">
        <v>1.0785159620362381</v>
      </c>
      <c r="O11315" s="158">
        <v>0.92720000000000002</v>
      </c>
      <c r="P11315" s="161">
        <f t="shared" si="1059"/>
        <v>1</v>
      </c>
    </row>
    <row r="11316" spans="9:16" x14ac:dyDescent="0.2">
      <c r="I11316" s="158">
        <f t="shared" si="1063"/>
        <v>27</v>
      </c>
      <c r="J11316" s="158" t="str">
        <f t="shared" si="1060"/>
        <v>CHF</v>
      </c>
      <c r="K11316" s="158" t="str">
        <f t="shared" si="1061"/>
        <v>CHF</v>
      </c>
      <c r="L11316" s="158" t="str">
        <f t="shared" si="1058"/>
        <v>CHFCHF45621</v>
      </c>
      <c r="M11316" s="160">
        <f t="shared" si="1062"/>
        <v>45621</v>
      </c>
      <c r="N11316" s="158">
        <v>1.0725010725010724</v>
      </c>
      <c r="O11316" s="158">
        <v>0.93240000000000001</v>
      </c>
      <c r="P11316" s="161">
        <f t="shared" si="1059"/>
        <v>1</v>
      </c>
    </row>
    <row r="11317" spans="9:16" x14ac:dyDescent="0.2">
      <c r="I11317" s="158">
        <f t="shared" si="1063"/>
        <v>27</v>
      </c>
      <c r="J11317" s="158" t="str">
        <f t="shared" si="1060"/>
        <v>CHF</v>
      </c>
      <c r="K11317" s="158" t="str">
        <f t="shared" si="1061"/>
        <v>CHF</v>
      </c>
      <c r="L11317" s="158" t="str">
        <f t="shared" si="1058"/>
        <v>CHFCHF45622</v>
      </c>
      <c r="M11317" s="160">
        <f t="shared" si="1062"/>
        <v>45622</v>
      </c>
      <c r="N11317" s="158">
        <v>1.0736525660296328</v>
      </c>
      <c r="O11317" s="158">
        <v>0.93140000000000001</v>
      </c>
      <c r="P11317" s="161">
        <f t="shared" si="1059"/>
        <v>1</v>
      </c>
    </row>
    <row r="11318" spans="9:16" x14ac:dyDescent="0.2">
      <c r="I11318" s="158">
        <f t="shared" si="1063"/>
        <v>27</v>
      </c>
      <c r="J11318" s="158" t="str">
        <f t="shared" si="1060"/>
        <v>CHF</v>
      </c>
      <c r="K11318" s="158" t="str">
        <f t="shared" si="1061"/>
        <v>CHF</v>
      </c>
      <c r="L11318" s="158" t="str">
        <f t="shared" si="1058"/>
        <v>CHFCHF45623</v>
      </c>
      <c r="M11318" s="160">
        <f t="shared" si="1062"/>
        <v>45623</v>
      </c>
      <c r="N11318" s="158">
        <v>1.074229240519927</v>
      </c>
      <c r="O11318" s="158">
        <v>0.93089999999999995</v>
      </c>
      <c r="P11318" s="161">
        <f t="shared" si="1059"/>
        <v>1</v>
      </c>
    </row>
    <row r="11319" spans="9:16" x14ac:dyDescent="0.2">
      <c r="I11319" s="158">
        <f t="shared" si="1063"/>
        <v>27</v>
      </c>
      <c r="J11319" s="158" t="str">
        <f t="shared" si="1060"/>
        <v>CHF</v>
      </c>
      <c r="K11319" s="158" t="str">
        <f t="shared" si="1061"/>
        <v>CHF</v>
      </c>
      <c r="L11319" s="158" t="str">
        <f t="shared" si="1058"/>
        <v>CHFCHF45624</v>
      </c>
      <c r="M11319" s="160">
        <f t="shared" si="1062"/>
        <v>45624</v>
      </c>
      <c r="N11319" s="158">
        <v>1.0736525660296328</v>
      </c>
      <c r="O11319" s="158">
        <v>0.93140000000000001</v>
      </c>
      <c r="P11319" s="161">
        <f t="shared" si="1059"/>
        <v>1</v>
      </c>
    </row>
    <row r="11320" spans="9:16" x14ac:dyDescent="0.2">
      <c r="I11320" s="158">
        <f t="shared" si="1063"/>
        <v>27</v>
      </c>
      <c r="J11320" s="158" t="str">
        <f t="shared" si="1060"/>
        <v>CHF</v>
      </c>
      <c r="K11320" s="158" t="str">
        <f t="shared" si="1061"/>
        <v>CHF</v>
      </c>
      <c r="L11320" s="158" t="str">
        <f t="shared" si="1058"/>
        <v>CHFCHF45625</v>
      </c>
      <c r="M11320" s="160">
        <f t="shared" si="1062"/>
        <v>45625</v>
      </c>
      <c r="N11320" s="158">
        <v>1.074229240519927</v>
      </c>
      <c r="O11320" s="158">
        <v>0.93089999999999995</v>
      </c>
      <c r="P11320" s="161">
        <f t="shared" si="1059"/>
        <v>1</v>
      </c>
    </row>
    <row r="11321" spans="9:16" x14ac:dyDescent="0.2">
      <c r="I11321" s="158">
        <f t="shared" si="1063"/>
        <v>27</v>
      </c>
      <c r="J11321" s="158" t="str">
        <f t="shared" si="1060"/>
        <v>CHF</v>
      </c>
      <c r="K11321" s="158" t="str">
        <f t="shared" si="1061"/>
        <v>CHF</v>
      </c>
      <c r="L11321" s="158" t="str">
        <f t="shared" si="1058"/>
        <v>CHFCHF45626</v>
      </c>
      <c r="M11321" s="160">
        <f t="shared" si="1062"/>
        <v>45626</v>
      </c>
      <c r="N11321" s="158">
        <v>1.074229240519927</v>
      </c>
      <c r="O11321" s="158">
        <v>0.93089999999999995</v>
      </c>
      <c r="P11321" s="161">
        <f t="shared" si="1059"/>
        <v>1</v>
      </c>
    </row>
    <row r="11322" spans="9:16" x14ac:dyDescent="0.2">
      <c r="I11322" s="158">
        <f t="shared" si="1063"/>
        <v>27</v>
      </c>
      <c r="J11322" s="158" t="str">
        <f t="shared" si="1060"/>
        <v>CHF</v>
      </c>
      <c r="K11322" s="158" t="str">
        <f t="shared" si="1061"/>
        <v>CHF</v>
      </c>
      <c r="L11322" s="158" t="str">
        <f t="shared" si="1058"/>
        <v>CHFCHF45627</v>
      </c>
      <c r="M11322" s="160">
        <f t="shared" si="1062"/>
        <v>45627</v>
      </c>
      <c r="N11322" s="158">
        <v>1.074229240519927</v>
      </c>
      <c r="O11322" s="158">
        <v>0.93089999999999995</v>
      </c>
      <c r="P11322" s="161">
        <f t="shared" si="1059"/>
        <v>1</v>
      </c>
    </row>
    <row r="11323" spans="9:16" x14ac:dyDescent="0.2">
      <c r="I11323" s="158">
        <f t="shared" si="1063"/>
        <v>27</v>
      </c>
      <c r="J11323" s="158" t="str">
        <f t="shared" si="1060"/>
        <v>CHF</v>
      </c>
      <c r="K11323" s="158" t="str">
        <f t="shared" si="1061"/>
        <v>CHF</v>
      </c>
      <c r="L11323" s="158" t="str">
        <f t="shared" si="1058"/>
        <v>CHFCHF45628</v>
      </c>
      <c r="M11323" s="160">
        <f t="shared" si="1062"/>
        <v>45628</v>
      </c>
      <c r="N11323" s="158">
        <v>1.0734220695577501</v>
      </c>
      <c r="O11323" s="158">
        <v>0.93159999999999998</v>
      </c>
      <c r="P11323" s="161">
        <f t="shared" si="1059"/>
        <v>1</v>
      </c>
    </row>
    <row r="11324" spans="9:16" x14ac:dyDescent="0.2">
      <c r="I11324" s="158">
        <f t="shared" si="1063"/>
        <v>27</v>
      </c>
      <c r="J11324" s="158" t="str">
        <f t="shared" si="1060"/>
        <v>CHF</v>
      </c>
      <c r="K11324" s="158" t="str">
        <f t="shared" si="1061"/>
        <v>CHF</v>
      </c>
      <c r="L11324" s="158" t="str">
        <f t="shared" si="1058"/>
        <v>CHFCHF45629</v>
      </c>
      <c r="M11324" s="160">
        <f t="shared" si="1062"/>
        <v>45629</v>
      </c>
      <c r="N11324" s="158">
        <v>1.074229240519927</v>
      </c>
      <c r="O11324" s="158">
        <v>0.93089999999999995</v>
      </c>
      <c r="P11324" s="161">
        <f t="shared" si="1059"/>
        <v>1</v>
      </c>
    </row>
    <row r="11325" spans="9:16" x14ac:dyDescent="0.2">
      <c r="I11325" s="158">
        <f t="shared" si="1063"/>
        <v>27</v>
      </c>
      <c r="J11325" s="158" t="str">
        <f t="shared" si="1060"/>
        <v>CHF</v>
      </c>
      <c r="K11325" s="158" t="str">
        <f t="shared" si="1061"/>
        <v>CHF</v>
      </c>
      <c r="L11325" s="158" t="str">
        <f t="shared" si="1058"/>
        <v>CHFCHF45630</v>
      </c>
      <c r="M11325" s="160">
        <f t="shared" si="1062"/>
        <v>45630</v>
      </c>
      <c r="N11325" s="158">
        <v>1.0746910263299301</v>
      </c>
      <c r="O11325" s="158">
        <v>0.93049999999999999</v>
      </c>
      <c r="P11325" s="161">
        <f t="shared" si="1059"/>
        <v>1</v>
      </c>
    </row>
    <row r="11326" spans="9:16" x14ac:dyDescent="0.2">
      <c r="I11326" s="158">
        <f t="shared" si="1063"/>
        <v>27</v>
      </c>
      <c r="J11326" s="158" t="str">
        <f t="shared" si="1060"/>
        <v>CHF</v>
      </c>
      <c r="K11326" s="158" t="str">
        <f t="shared" si="1061"/>
        <v>CHF</v>
      </c>
      <c r="L11326" s="158" t="str">
        <f t="shared" si="1058"/>
        <v>CHFCHF45631</v>
      </c>
      <c r="M11326" s="160">
        <f t="shared" si="1062"/>
        <v>45631</v>
      </c>
      <c r="N11326" s="158">
        <v>1.0746910263299301</v>
      </c>
      <c r="O11326" s="158">
        <v>0.93049999999999999</v>
      </c>
      <c r="P11326" s="161">
        <f t="shared" si="1059"/>
        <v>1</v>
      </c>
    </row>
    <row r="11327" spans="9:16" x14ac:dyDescent="0.2">
      <c r="I11327" s="158">
        <f t="shared" si="1063"/>
        <v>27</v>
      </c>
      <c r="J11327" s="158" t="str">
        <f t="shared" si="1060"/>
        <v>CHF</v>
      </c>
      <c r="K11327" s="158" t="str">
        <f t="shared" si="1061"/>
        <v>CHF</v>
      </c>
      <c r="L11327" s="158" t="str">
        <f t="shared" si="1058"/>
        <v>CHFCHF45632</v>
      </c>
      <c r="M11327" s="160">
        <f t="shared" si="1062"/>
        <v>45632</v>
      </c>
      <c r="N11327" s="158">
        <v>1.077121930202499</v>
      </c>
      <c r="O11327" s="158">
        <v>0.9284</v>
      </c>
      <c r="P11327" s="161">
        <f t="shared" si="1059"/>
        <v>1</v>
      </c>
    </row>
    <row r="11328" spans="9:16" x14ac:dyDescent="0.2">
      <c r="I11328" s="158">
        <f t="shared" si="1063"/>
        <v>27</v>
      </c>
      <c r="J11328" s="158" t="str">
        <f t="shared" si="1060"/>
        <v>CHF</v>
      </c>
      <c r="K11328" s="158" t="str">
        <f t="shared" si="1061"/>
        <v>CHF</v>
      </c>
      <c r="L11328" s="158" t="str">
        <f t="shared" si="1058"/>
        <v>CHFCHF45633</v>
      </c>
      <c r="M11328" s="160">
        <f t="shared" si="1062"/>
        <v>45633</v>
      </c>
      <c r="N11328" s="158">
        <v>1.077121930202499</v>
      </c>
      <c r="O11328" s="158">
        <v>0.9284</v>
      </c>
      <c r="P11328" s="161">
        <f t="shared" si="1059"/>
        <v>1</v>
      </c>
    </row>
    <row r="11329" spans="9:16" x14ac:dyDescent="0.2">
      <c r="I11329" s="158">
        <f t="shared" si="1063"/>
        <v>27</v>
      </c>
      <c r="J11329" s="158" t="str">
        <f t="shared" si="1060"/>
        <v>CHF</v>
      </c>
      <c r="K11329" s="158" t="str">
        <f t="shared" si="1061"/>
        <v>CHF</v>
      </c>
      <c r="L11329" s="158" t="str">
        <f t="shared" si="1058"/>
        <v>CHFCHF45634</v>
      </c>
      <c r="M11329" s="160">
        <f t="shared" si="1062"/>
        <v>45634</v>
      </c>
      <c r="N11329" s="158">
        <v>1.077121930202499</v>
      </c>
      <c r="O11329" s="158">
        <v>0.9284</v>
      </c>
      <c r="P11329" s="161">
        <f t="shared" si="1059"/>
        <v>1</v>
      </c>
    </row>
    <row r="11330" spans="9:16" x14ac:dyDescent="0.2">
      <c r="I11330" s="158">
        <f t="shared" si="1063"/>
        <v>27</v>
      </c>
      <c r="J11330" s="158" t="str">
        <f t="shared" si="1060"/>
        <v>CHF</v>
      </c>
      <c r="K11330" s="158" t="str">
        <f t="shared" si="1061"/>
        <v>CHF</v>
      </c>
      <c r="L11330" s="158" t="str">
        <f t="shared" si="1058"/>
        <v>CHFCHF45635</v>
      </c>
      <c r="M11330" s="160">
        <f t="shared" si="1062"/>
        <v>45635</v>
      </c>
      <c r="N11330" s="158">
        <v>1.0758472296933836</v>
      </c>
      <c r="O11330" s="158">
        <v>0.92949999999999999</v>
      </c>
      <c r="P11330" s="161">
        <f t="shared" si="1059"/>
        <v>1</v>
      </c>
    </row>
    <row r="11331" spans="9:16" x14ac:dyDescent="0.2">
      <c r="I11331" s="158">
        <f t="shared" si="1063"/>
        <v>27</v>
      </c>
      <c r="J11331" s="158" t="str">
        <f t="shared" si="1060"/>
        <v>CHF</v>
      </c>
      <c r="K11331" s="158" t="str">
        <f t="shared" si="1061"/>
        <v>CHF</v>
      </c>
      <c r="L11331" s="158" t="str">
        <f t="shared" ref="L11331:L11394" si="1064">J11331&amp;K11331&amp;M11331</f>
        <v>CHFCHF45636</v>
      </c>
      <c r="M11331" s="160">
        <f t="shared" si="1062"/>
        <v>45636</v>
      </c>
      <c r="N11331" s="158">
        <v>1.0790978741771879</v>
      </c>
      <c r="O11331" s="158">
        <v>0.92669999999999997</v>
      </c>
      <c r="P11331" s="161">
        <f t="shared" ref="P11331:P11394" si="1065">ROUND(N11331*O11331,4)</f>
        <v>1</v>
      </c>
    </row>
    <row r="11332" spans="9:16" x14ac:dyDescent="0.2">
      <c r="I11332" s="158">
        <f t="shared" si="1063"/>
        <v>27</v>
      </c>
      <c r="J11332" s="158" t="str">
        <f t="shared" ref="J11332:J11395" si="1066">VLOOKUP($I11332,$A:$C,2,FALSE)</f>
        <v>CHF</v>
      </c>
      <c r="K11332" s="158" t="str">
        <f t="shared" ref="K11332:K11395" si="1067">VLOOKUP($I11332,$A:$C,3,FALSE)</f>
        <v>CHF</v>
      </c>
      <c r="L11332" s="158" t="str">
        <f t="shared" si="1064"/>
        <v>CHFCHF45637</v>
      </c>
      <c r="M11332" s="160">
        <f t="shared" ref="M11332:M11395" si="1068">IF(I11332=I11331,M11331+1,$G$1)</f>
        <v>45637</v>
      </c>
      <c r="N11332" s="158">
        <v>1.0775862068965516</v>
      </c>
      <c r="O11332" s="158">
        <v>0.92800000000000005</v>
      </c>
      <c r="P11332" s="161">
        <f t="shared" si="1065"/>
        <v>1</v>
      </c>
    </row>
    <row r="11333" spans="9:16" x14ac:dyDescent="0.2">
      <c r="I11333" s="158">
        <f t="shared" si="1063"/>
        <v>27</v>
      </c>
      <c r="J11333" s="158" t="str">
        <f t="shared" si="1066"/>
        <v>CHF</v>
      </c>
      <c r="K11333" s="158" t="str">
        <f t="shared" si="1067"/>
        <v>CHF</v>
      </c>
      <c r="L11333" s="158" t="str">
        <f t="shared" si="1064"/>
        <v>CHFCHF45638</v>
      </c>
      <c r="M11333" s="160">
        <f t="shared" si="1068"/>
        <v>45638</v>
      </c>
      <c r="N11333" s="158">
        <v>1.0730765103551885</v>
      </c>
      <c r="O11333" s="158">
        <v>0.93189999999999995</v>
      </c>
      <c r="P11333" s="161">
        <f t="shared" si="1065"/>
        <v>1</v>
      </c>
    </row>
    <row r="11334" spans="9:16" x14ac:dyDescent="0.2">
      <c r="I11334" s="158">
        <f t="shared" si="1063"/>
        <v>27</v>
      </c>
      <c r="J11334" s="158" t="str">
        <f t="shared" si="1066"/>
        <v>CHF</v>
      </c>
      <c r="K11334" s="158" t="str">
        <f t="shared" si="1067"/>
        <v>CHF</v>
      </c>
      <c r="L11334" s="158" t="str">
        <f t="shared" si="1064"/>
        <v>CHFCHF45639</v>
      </c>
      <c r="M11334" s="160">
        <f t="shared" si="1068"/>
        <v>45639</v>
      </c>
      <c r="N11334" s="158">
        <v>1.0655301012253595</v>
      </c>
      <c r="O11334" s="158">
        <v>0.9385</v>
      </c>
      <c r="P11334" s="161">
        <f t="shared" si="1065"/>
        <v>1</v>
      </c>
    </row>
    <row r="11335" spans="9:16" x14ac:dyDescent="0.2">
      <c r="I11335" s="158">
        <f t="shared" si="1063"/>
        <v>27</v>
      </c>
      <c r="J11335" s="158" t="str">
        <f t="shared" si="1066"/>
        <v>CHF</v>
      </c>
      <c r="K11335" s="158" t="str">
        <f t="shared" si="1067"/>
        <v>CHF</v>
      </c>
      <c r="L11335" s="158" t="str">
        <f t="shared" si="1064"/>
        <v>CHFCHF45640</v>
      </c>
      <c r="M11335" s="160">
        <f t="shared" si="1068"/>
        <v>45640</v>
      </c>
      <c r="N11335" s="158">
        <v>1.0655301012253595</v>
      </c>
      <c r="O11335" s="158">
        <v>0.9385</v>
      </c>
      <c r="P11335" s="161">
        <f t="shared" si="1065"/>
        <v>1</v>
      </c>
    </row>
    <row r="11336" spans="9:16" x14ac:dyDescent="0.2">
      <c r="I11336" s="158">
        <f t="shared" si="1063"/>
        <v>27</v>
      </c>
      <c r="J11336" s="158" t="str">
        <f t="shared" si="1066"/>
        <v>CHF</v>
      </c>
      <c r="K11336" s="158" t="str">
        <f t="shared" si="1067"/>
        <v>CHF</v>
      </c>
      <c r="L11336" s="158" t="str">
        <f t="shared" si="1064"/>
        <v>CHFCHF45641</v>
      </c>
      <c r="M11336" s="160">
        <f t="shared" si="1068"/>
        <v>45641</v>
      </c>
      <c r="N11336" s="158">
        <v>1.0655301012253595</v>
      </c>
      <c r="O11336" s="158">
        <v>0.9385</v>
      </c>
      <c r="P11336" s="161">
        <f t="shared" si="1065"/>
        <v>1</v>
      </c>
    </row>
    <row r="11337" spans="9:16" x14ac:dyDescent="0.2">
      <c r="I11337" s="158">
        <f t="shared" si="1063"/>
        <v>27</v>
      </c>
      <c r="J11337" s="158" t="str">
        <f t="shared" si="1066"/>
        <v>CHF</v>
      </c>
      <c r="K11337" s="158" t="str">
        <f t="shared" si="1067"/>
        <v>CHF</v>
      </c>
      <c r="L11337" s="158" t="str">
        <f t="shared" si="1064"/>
        <v>CHFCHF45642</v>
      </c>
      <c r="M11337" s="160">
        <f t="shared" si="1068"/>
        <v>45642</v>
      </c>
      <c r="N11337" s="158">
        <v>1.0670081092616304</v>
      </c>
      <c r="O11337" s="158">
        <v>0.93720000000000003</v>
      </c>
      <c r="P11337" s="161">
        <f t="shared" si="1065"/>
        <v>1</v>
      </c>
    </row>
    <row r="11338" spans="9:16" x14ac:dyDescent="0.2">
      <c r="I11338" s="158">
        <f t="shared" si="1063"/>
        <v>27</v>
      </c>
      <c r="J11338" s="158" t="str">
        <f t="shared" si="1066"/>
        <v>CHF</v>
      </c>
      <c r="K11338" s="158" t="str">
        <f t="shared" si="1067"/>
        <v>CHF</v>
      </c>
      <c r="L11338" s="158" t="str">
        <f t="shared" si="1064"/>
        <v>CHFCHF45643</v>
      </c>
      <c r="M11338" s="160">
        <f t="shared" si="1068"/>
        <v>45643</v>
      </c>
      <c r="N11338" s="158">
        <v>1.0623605651758206</v>
      </c>
      <c r="O11338" s="158">
        <v>0.94130000000000003</v>
      </c>
      <c r="P11338" s="161">
        <f t="shared" si="1065"/>
        <v>1</v>
      </c>
    </row>
    <row r="11339" spans="9:16" x14ac:dyDescent="0.2">
      <c r="I11339" s="158">
        <f t="shared" si="1063"/>
        <v>27</v>
      </c>
      <c r="J11339" s="158" t="str">
        <f t="shared" si="1066"/>
        <v>CHF</v>
      </c>
      <c r="K11339" s="158" t="str">
        <f t="shared" si="1067"/>
        <v>CHF</v>
      </c>
      <c r="L11339" s="158" t="str">
        <f t="shared" si="1064"/>
        <v>CHFCHF45644</v>
      </c>
      <c r="M11339" s="160">
        <f t="shared" si="1068"/>
        <v>45644</v>
      </c>
      <c r="N11339" s="158">
        <v>1.0658708164570454</v>
      </c>
      <c r="O11339" s="158">
        <v>0.93820000000000003</v>
      </c>
      <c r="P11339" s="161">
        <f t="shared" si="1065"/>
        <v>1</v>
      </c>
    </row>
    <row r="11340" spans="9:16" x14ac:dyDescent="0.2">
      <c r="I11340" s="158">
        <f t="shared" si="1063"/>
        <v>27</v>
      </c>
      <c r="J11340" s="158" t="str">
        <f t="shared" si="1066"/>
        <v>CHF</v>
      </c>
      <c r="K11340" s="158" t="str">
        <f t="shared" si="1067"/>
        <v>CHF</v>
      </c>
      <c r="L11340" s="158" t="str">
        <f t="shared" si="1064"/>
        <v>CHFCHF45645</v>
      </c>
      <c r="M11340" s="160">
        <f t="shared" si="1068"/>
        <v>45645</v>
      </c>
      <c r="N11340" s="158">
        <v>1.0730765103551885</v>
      </c>
      <c r="O11340" s="158">
        <v>0.93189999999999995</v>
      </c>
      <c r="P11340" s="161">
        <f t="shared" si="1065"/>
        <v>1</v>
      </c>
    </row>
    <row r="11341" spans="9:16" x14ac:dyDescent="0.2">
      <c r="I11341" s="158">
        <f t="shared" si="1063"/>
        <v>27</v>
      </c>
      <c r="J11341" s="158" t="str">
        <f t="shared" si="1066"/>
        <v>CHF</v>
      </c>
      <c r="K11341" s="158" t="str">
        <f t="shared" si="1067"/>
        <v>CHF</v>
      </c>
      <c r="L11341" s="158" t="str">
        <f t="shared" si="1064"/>
        <v>CHFCHF45646</v>
      </c>
      <c r="M11341" s="160">
        <f t="shared" si="1068"/>
        <v>45646</v>
      </c>
      <c r="N11341" s="158">
        <v>1.0756157900397978</v>
      </c>
      <c r="O11341" s="158">
        <v>0.92969999999999997</v>
      </c>
      <c r="P11341" s="161">
        <f t="shared" si="1065"/>
        <v>1</v>
      </c>
    </row>
    <row r="11342" spans="9:16" x14ac:dyDescent="0.2">
      <c r="I11342" s="158">
        <f t="shared" si="1063"/>
        <v>27</v>
      </c>
      <c r="J11342" s="158" t="str">
        <f t="shared" si="1066"/>
        <v>CHF</v>
      </c>
      <c r="K11342" s="158" t="str">
        <f t="shared" si="1067"/>
        <v>CHF</v>
      </c>
      <c r="L11342" s="158" t="str">
        <f t="shared" si="1064"/>
        <v>CHFCHF45647</v>
      </c>
      <c r="M11342" s="160">
        <f t="shared" si="1068"/>
        <v>45647</v>
      </c>
      <c r="N11342" s="158">
        <v>1.0756157900397978</v>
      </c>
      <c r="O11342" s="158">
        <v>0.92969999999999997</v>
      </c>
      <c r="P11342" s="161">
        <f t="shared" si="1065"/>
        <v>1</v>
      </c>
    </row>
    <row r="11343" spans="9:16" x14ac:dyDescent="0.2">
      <c r="I11343" s="158">
        <f t="shared" si="1063"/>
        <v>27</v>
      </c>
      <c r="J11343" s="158" t="str">
        <f t="shared" si="1066"/>
        <v>CHF</v>
      </c>
      <c r="K11343" s="158" t="str">
        <f t="shared" si="1067"/>
        <v>CHF</v>
      </c>
      <c r="L11343" s="158" t="str">
        <f t="shared" si="1064"/>
        <v>CHFCHF45648</v>
      </c>
      <c r="M11343" s="160">
        <f t="shared" si="1068"/>
        <v>45648</v>
      </c>
      <c r="N11343" s="158">
        <v>1.0756157900397978</v>
      </c>
      <c r="O11343" s="158">
        <v>0.92969999999999997</v>
      </c>
      <c r="P11343" s="161">
        <f t="shared" si="1065"/>
        <v>1</v>
      </c>
    </row>
    <row r="11344" spans="9:16" x14ac:dyDescent="0.2">
      <c r="I11344" s="158">
        <f t="shared" si="1063"/>
        <v>27</v>
      </c>
      <c r="J11344" s="158" t="str">
        <f t="shared" si="1066"/>
        <v>CHF</v>
      </c>
      <c r="K11344" s="158" t="str">
        <f t="shared" si="1067"/>
        <v>CHF</v>
      </c>
      <c r="L11344" s="158" t="str">
        <f t="shared" si="1064"/>
        <v>CHFCHF45649</v>
      </c>
      <c r="M11344" s="160">
        <f t="shared" si="1068"/>
        <v>45649</v>
      </c>
      <c r="N11344" s="158">
        <v>1.0711225364181662</v>
      </c>
      <c r="O11344" s="158">
        <v>0.93359999999999999</v>
      </c>
      <c r="P11344" s="161">
        <f t="shared" si="1065"/>
        <v>1</v>
      </c>
    </row>
    <row r="11345" spans="9:16" x14ac:dyDescent="0.2">
      <c r="I11345" s="158">
        <f t="shared" si="1063"/>
        <v>27</v>
      </c>
      <c r="J11345" s="158" t="str">
        <f t="shared" si="1066"/>
        <v>CHF</v>
      </c>
      <c r="K11345" s="158" t="str">
        <f t="shared" si="1067"/>
        <v>CHF</v>
      </c>
      <c r="L11345" s="158" t="str">
        <f t="shared" si="1064"/>
        <v>CHFCHF45650</v>
      </c>
      <c r="M11345" s="160">
        <f t="shared" si="1068"/>
        <v>45650</v>
      </c>
      <c r="N11345" s="158">
        <v>1.0686044026501389</v>
      </c>
      <c r="O11345" s="158">
        <v>0.93579999999999997</v>
      </c>
      <c r="P11345" s="161">
        <f t="shared" si="1065"/>
        <v>1</v>
      </c>
    </row>
    <row r="11346" spans="9:16" x14ac:dyDescent="0.2">
      <c r="I11346" s="158">
        <f t="shared" si="1063"/>
        <v>27</v>
      </c>
      <c r="J11346" s="158" t="str">
        <f t="shared" si="1066"/>
        <v>CHF</v>
      </c>
      <c r="K11346" s="158" t="str">
        <f t="shared" si="1067"/>
        <v>CHF</v>
      </c>
      <c r="L11346" s="158" t="str">
        <f t="shared" si="1064"/>
        <v>CHFCHF45651</v>
      </c>
      <c r="M11346" s="160">
        <f t="shared" si="1068"/>
        <v>45651</v>
      </c>
      <c r="N11346" s="158">
        <v>1.0686044026501389</v>
      </c>
      <c r="O11346" s="158">
        <v>0.93579999999999997</v>
      </c>
      <c r="P11346" s="161">
        <f t="shared" si="1065"/>
        <v>1</v>
      </c>
    </row>
    <row r="11347" spans="9:16" x14ac:dyDescent="0.2">
      <c r="I11347" s="158">
        <f t="shared" si="1063"/>
        <v>27</v>
      </c>
      <c r="J11347" s="158" t="str">
        <f t="shared" si="1066"/>
        <v>CHF</v>
      </c>
      <c r="K11347" s="158" t="str">
        <f t="shared" si="1067"/>
        <v>CHF</v>
      </c>
      <c r="L11347" s="158" t="str">
        <f t="shared" si="1064"/>
        <v>CHFCHF45652</v>
      </c>
      <c r="M11347" s="160">
        <f t="shared" si="1068"/>
        <v>45652</v>
      </c>
      <c r="N11347" s="158">
        <v>1.0686044026501389</v>
      </c>
      <c r="O11347" s="158">
        <v>0.93579999999999997</v>
      </c>
      <c r="P11347" s="161">
        <f t="shared" si="1065"/>
        <v>1</v>
      </c>
    </row>
    <row r="11348" spans="9:16" x14ac:dyDescent="0.2">
      <c r="I11348" s="158">
        <f t="shared" si="1063"/>
        <v>27</v>
      </c>
      <c r="J11348" s="158" t="str">
        <f t="shared" si="1066"/>
        <v>CHF</v>
      </c>
      <c r="K11348" s="158" t="str">
        <f t="shared" si="1067"/>
        <v>CHF</v>
      </c>
      <c r="L11348" s="158" t="str">
        <f t="shared" si="1064"/>
        <v>CHFCHF45653</v>
      </c>
      <c r="M11348" s="160">
        <f t="shared" si="1068"/>
        <v>45653</v>
      </c>
      <c r="N11348" s="158">
        <v>1.0642826734780757</v>
      </c>
      <c r="O11348" s="158">
        <v>0.93959999999999999</v>
      </c>
      <c r="P11348" s="161">
        <f t="shared" si="1065"/>
        <v>1</v>
      </c>
    </row>
    <row r="11349" spans="9:16" x14ac:dyDescent="0.2">
      <c r="I11349" s="158">
        <f t="shared" si="1063"/>
        <v>27</v>
      </c>
      <c r="J11349" s="158" t="str">
        <f t="shared" si="1066"/>
        <v>CHF</v>
      </c>
      <c r="K11349" s="158" t="str">
        <f t="shared" si="1067"/>
        <v>CHF</v>
      </c>
      <c r="L11349" s="158" t="str">
        <f t="shared" si="1064"/>
        <v>CHFCHF45654</v>
      </c>
      <c r="M11349" s="160">
        <f t="shared" si="1068"/>
        <v>45654</v>
      </c>
      <c r="N11349" s="158">
        <v>1.0642826734780757</v>
      </c>
      <c r="O11349" s="158">
        <v>0.93959999999999999</v>
      </c>
      <c r="P11349" s="161">
        <f t="shared" si="1065"/>
        <v>1</v>
      </c>
    </row>
    <row r="11350" spans="9:16" x14ac:dyDescent="0.2">
      <c r="I11350" s="158">
        <f t="shared" si="1063"/>
        <v>27</v>
      </c>
      <c r="J11350" s="158" t="str">
        <f t="shared" si="1066"/>
        <v>CHF</v>
      </c>
      <c r="K11350" s="158" t="str">
        <f t="shared" si="1067"/>
        <v>CHF</v>
      </c>
      <c r="L11350" s="158" t="str">
        <f t="shared" si="1064"/>
        <v>CHFCHF45655</v>
      </c>
      <c r="M11350" s="160">
        <f t="shared" si="1068"/>
        <v>45655</v>
      </c>
      <c r="N11350" s="158">
        <v>1.0642826734780757</v>
      </c>
      <c r="O11350" s="158">
        <v>0.93959999999999999</v>
      </c>
      <c r="P11350" s="161">
        <f t="shared" si="1065"/>
        <v>1</v>
      </c>
    </row>
    <row r="11351" spans="9:16" x14ac:dyDescent="0.2">
      <c r="I11351" s="158">
        <f t="shared" si="1063"/>
        <v>27</v>
      </c>
      <c r="J11351" s="158" t="str">
        <f t="shared" si="1066"/>
        <v>CHF</v>
      </c>
      <c r="K11351" s="158" t="str">
        <f t="shared" si="1067"/>
        <v>CHF</v>
      </c>
      <c r="L11351" s="158" t="str">
        <f t="shared" si="1064"/>
        <v>CHFCHF45656</v>
      </c>
      <c r="M11351" s="160">
        <f t="shared" si="1068"/>
        <v>45656</v>
      </c>
      <c r="N11351" s="158">
        <v>1.0598834128245893</v>
      </c>
      <c r="O11351" s="158">
        <v>0.94350000000000001</v>
      </c>
      <c r="P11351" s="161">
        <f t="shared" si="1065"/>
        <v>1</v>
      </c>
    </row>
    <row r="11352" spans="9:16" x14ac:dyDescent="0.2">
      <c r="I11352" s="158">
        <f t="shared" si="1063"/>
        <v>27</v>
      </c>
      <c r="J11352" s="158" t="str">
        <f t="shared" si="1066"/>
        <v>CHF</v>
      </c>
      <c r="K11352" s="158" t="str">
        <f t="shared" si="1067"/>
        <v>CHF</v>
      </c>
      <c r="L11352" s="158" t="str">
        <f t="shared" si="1064"/>
        <v>CHFCHF45657</v>
      </c>
      <c r="M11352" s="160">
        <f t="shared" si="1068"/>
        <v>45657</v>
      </c>
      <c r="N11352" s="158">
        <v>1.0624734381640459</v>
      </c>
      <c r="O11352" s="158">
        <v>0.94120000000000004</v>
      </c>
      <c r="P11352" s="161">
        <f t="shared" si="1065"/>
        <v>1</v>
      </c>
    </row>
    <row r="11353" spans="9:16" x14ac:dyDescent="0.2">
      <c r="I11353" s="158">
        <f t="shared" si="1063"/>
        <v>27</v>
      </c>
      <c r="J11353" s="158" t="str">
        <f t="shared" si="1066"/>
        <v>CHF</v>
      </c>
      <c r="K11353" s="158" t="str">
        <f t="shared" si="1067"/>
        <v>CHF</v>
      </c>
      <c r="L11353" s="158" t="str">
        <f t="shared" si="1064"/>
        <v>CHFCHF45658</v>
      </c>
      <c r="M11353" s="160">
        <f t="shared" si="1068"/>
        <v>45658</v>
      </c>
      <c r="N11353" s="158">
        <v>1.0624734381640459</v>
      </c>
      <c r="O11353" s="158">
        <v>0.94120000000000004</v>
      </c>
      <c r="P11353" s="161">
        <f t="shared" si="1065"/>
        <v>1</v>
      </c>
    </row>
    <row r="11354" spans="9:16" x14ac:dyDescent="0.2">
      <c r="I11354" s="158">
        <f t="shared" si="1063"/>
        <v>27</v>
      </c>
      <c r="J11354" s="158" t="str">
        <f t="shared" si="1066"/>
        <v>CHF</v>
      </c>
      <c r="K11354" s="158" t="str">
        <f t="shared" si="1067"/>
        <v>CHF</v>
      </c>
      <c r="L11354" s="158" t="str">
        <f t="shared" si="1064"/>
        <v>CHFCHF45659</v>
      </c>
      <c r="M11354" s="160">
        <f t="shared" si="1068"/>
        <v>45659</v>
      </c>
      <c r="N11354" s="158">
        <v>1.0671219720414042</v>
      </c>
      <c r="O11354" s="158">
        <v>0.93710000000000004</v>
      </c>
      <c r="P11354" s="161">
        <f t="shared" si="1065"/>
        <v>1</v>
      </c>
    </row>
    <row r="11355" spans="9:16" x14ac:dyDescent="0.2">
      <c r="I11355" s="158">
        <f t="shared" si="1063"/>
        <v>27</v>
      </c>
      <c r="J11355" s="158" t="str">
        <f t="shared" si="1066"/>
        <v>CHF</v>
      </c>
      <c r="K11355" s="158" t="str">
        <f t="shared" si="1067"/>
        <v>CHF</v>
      </c>
      <c r="L11355" s="158" t="str">
        <f t="shared" si="1064"/>
        <v>CHFCHF45660</v>
      </c>
      <c r="M11355" s="160">
        <f t="shared" si="1068"/>
        <v>45660</v>
      </c>
      <c r="N11355" s="158">
        <v>1.0681478316599018</v>
      </c>
      <c r="O11355" s="158">
        <v>0.93620000000000003</v>
      </c>
      <c r="P11355" s="161">
        <f t="shared" si="1065"/>
        <v>1</v>
      </c>
    </row>
    <row r="11356" spans="9:16" x14ac:dyDescent="0.2">
      <c r="I11356" s="158">
        <f t="shared" si="1063"/>
        <v>27</v>
      </c>
      <c r="J11356" s="158" t="str">
        <f t="shared" si="1066"/>
        <v>CHF</v>
      </c>
      <c r="K11356" s="158" t="str">
        <f t="shared" si="1067"/>
        <v>CHF</v>
      </c>
      <c r="L11356" s="158" t="str">
        <f t="shared" si="1064"/>
        <v>CHFCHF45661</v>
      </c>
      <c r="M11356" s="160">
        <f t="shared" si="1068"/>
        <v>45661</v>
      </c>
      <c r="N11356" s="158">
        <v>1.0681478316599018</v>
      </c>
      <c r="O11356" s="158">
        <v>0.93620000000000003</v>
      </c>
      <c r="P11356" s="161">
        <f t="shared" si="1065"/>
        <v>1</v>
      </c>
    </row>
    <row r="11357" spans="9:16" x14ac:dyDescent="0.2">
      <c r="I11357" s="158">
        <f t="shared" si="1063"/>
        <v>27</v>
      </c>
      <c r="J11357" s="158" t="str">
        <f t="shared" si="1066"/>
        <v>CHF</v>
      </c>
      <c r="K11357" s="158" t="str">
        <f t="shared" si="1067"/>
        <v>CHF</v>
      </c>
      <c r="L11357" s="158" t="str">
        <f t="shared" si="1064"/>
        <v>CHFCHF45662</v>
      </c>
      <c r="M11357" s="160">
        <f t="shared" si="1068"/>
        <v>45662</v>
      </c>
      <c r="N11357" s="158">
        <v>1.0681478316599018</v>
      </c>
      <c r="O11357" s="158">
        <v>0.93620000000000003</v>
      </c>
      <c r="P11357" s="161">
        <f t="shared" si="1065"/>
        <v>1</v>
      </c>
    </row>
    <row r="11358" spans="9:16" x14ac:dyDescent="0.2">
      <c r="I11358" s="158">
        <f t="shared" si="1063"/>
        <v>27</v>
      </c>
      <c r="J11358" s="158" t="str">
        <f t="shared" si="1066"/>
        <v>CHF</v>
      </c>
      <c r="K11358" s="158" t="str">
        <f t="shared" si="1067"/>
        <v>CHF</v>
      </c>
      <c r="L11358" s="158" t="str">
        <f t="shared" si="1064"/>
        <v>CHFCHF45663</v>
      </c>
      <c r="M11358" s="160">
        <f t="shared" si="1068"/>
        <v>45663</v>
      </c>
      <c r="N11358" s="158">
        <v>1.0642826734780757</v>
      </c>
      <c r="O11358" s="158">
        <v>0.93959999999999999</v>
      </c>
      <c r="P11358" s="161">
        <f t="shared" si="1065"/>
        <v>1</v>
      </c>
    </row>
    <row r="11359" spans="9:16" x14ac:dyDescent="0.2">
      <c r="I11359" s="158">
        <f t="shared" si="1063"/>
        <v>27</v>
      </c>
      <c r="J11359" s="158" t="str">
        <f t="shared" si="1066"/>
        <v>CHF</v>
      </c>
      <c r="K11359" s="158" t="str">
        <f t="shared" si="1067"/>
        <v>CHF</v>
      </c>
      <c r="L11359" s="158" t="str">
        <f t="shared" si="1064"/>
        <v>CHFCHF45664</v>
      </c>
      <c r="M11359" s="160">
        <f t="shared" si="1068"/>
        <v>45664</v>
      </c>
      <c r="N11359" s="158">
        <v>1.0608953957139826</v>
      </c>
      <c r="O11359" s="158">
        <v>0.94259999999999999</v>
      </c>
      <c r="P11359" s="161">
        <f t="shared" si="1065"/>
        <v>1</v>
      </c>
    </row>
    <row r="11360" spans="9:16" x14ac:dyDescent="0.2">
      <c r="I11360" s="158">
        <f t="shared" si="1063"/>
        <v>27</v>
      </c>
      <c r="J11360" s="158" t="str">
        <f t="shared" si="1066"/>
        <v>CHF</v>
      </c>
      <c r="K11360" s="158" t="str">
        <f t="shared" si="1067"/>
        <v>CHF</v>
      </c>
      <c r="L11360" s="158" t="str">
        <f t="shared" si="1064"/>
        <v>CHFCHF45665</v>
      </c>
      <c r="M11360" s="160">
        <f t="shared" si="1068"/>
        <v>45665</v>
      </c>
      <c r="N11360" s="158">
        <v>1.0662117496534813</v>
      </c>
      <c r="O11360" s="158">
        <v>0.93789999999999996</v>
      </c>
      <c r="P11360" s="161">
        <f t="shared" si="1065"/>
        <v>1</v>
      </c>
    </row>
    <row r="11361" spans="9:16" x14ac:dyDescent="0.2">
      <c r="I11361" s="158">
        <f t="shared" si="1063"/>
        <v>27</v>
      </c>
      <c r="J11361" s="158" t="str">
        <f t="shared" si="1066"/>
        <v>CHF</v>
      </c>
      <c r="K11361" s="158" t="str">
        <f t="shared" si="1067"/>
        <v>CHF</v>
      </c>
      <c r="L11361" s="158" t="str">
        <f t="shared" si="1064"/>
        <v>CHFCHF45666</v>
      </c>
      <c r="M11361" s="160">
        <f t="shared" si="1068"/>
        <v>45666</v>
      </c>
      <c r="N11361" s="158">
        <v>1.0641694157709907</v>
      </c>
      <c r="O11361" s="158">
        <v>0.93969999999999998</v>
      </c>
      <c r="P11361" s="161">
        <f t="shared" si="1065"/>
        <v>1</v>
      </c>
    </row>
    <row r="11362" spans="9:16" x14ac:dyDescent="0.2">
      <c r="I11362" s="158">
        <f t="shared" si="1063"/>
        <v>27</v>
      </c>
      <c r="J11362" s="158" t="str">
        <f t="shared" si="1066"/>
        <v>CHF</v>
      </c>
      <c r="K11362" s="158" t="str">
        <f t="shared" si="1067"/>
        <v>CHF</v>
      </c>
      <c r="L11362" s="158" t="str">
        <f t="shared" si="1064"/>
        <v>CHFCHF45667</v>
      </c>
      <c r="M11362" s="160">
        <f t="shared" si="1068"/>
        <v>45667</v>
      </c>
      <c r="N11362" s="158">
        <v>1.0620220900594732</v>
      </c>
      <c r="O11362" s="158">
        <v>0.94159999999999999</v>
      </c>
      <c r="P11362" s="161">
        <f t="shared" si="1065"/>
        <v>1</v>
      </c>
    </row>
    <row r="11363" spans="9:16" x14ac:dyDescent="0.2">
      <c r="I11363" s="158">
        <f t="shared" si="1063"/>
        <v>27</v>
      </c>
      <c r="J11363" s="158" t="str">
        <f t="shared" si="1066"/>
        <v>CHF</v>
      </c>
      <c r="K11363" s="158" t="str">
        <f t="shared" si="1067"/>
        <v>CHF</v>
      </c>
      <c r="L11363" s="158" t="str">
        <f t="shared" si="1064"/>
        <v>CHFCHF45668</v>
      </c>
      <c r="M11363" s="160">
        <f t="shared" si="1068"/>
        <v>45668</v>
      </c>
      <c r="N11363" s="158">
        <v>1.0620220900594732</v>
      </c>
      <c r="O11363" s="158">
        <v>0.94159999999999999</v>
      </c>
      <c r="P11363" s="161">
        <f t="shared" si="1065"/>
        <v>1</v>
      </c>
    </row>
    <row r="11364" spans="9:16" x14ac:dyDescent="0.2">
      <c r="I11364" s="158">
        <f t="shared" si="1063"/>
        <v>27</v>
      </c>
      <c r="J11364" s="158" t="str">
        <f t="shared" si="1066"/>
        <v>CHF</v>
      </c>
      <c r="K11364" s="158" t="str">
        <f t="shared" si="1067"/>
        <v>CHF</v>
      </c>
      <c r="L11364" s="158" t="str">
        <f t="shared" si="1064"/>
        <v>CHFCHF45669</v>
      </c>
      <c r="M11364" s="160">
        <f t="shared" si="1068"/>
        <v>45669</v>
      </c>
      <c r="N11364" s="158">
        <v>1.0620220900594732</v>
      </c>
      <c r="O11364" s="158">
        <v>0.94159999999999999</v>
      </c>
      <c r="P11364" s="161">
        <f t="shared" si="1065"/>
        <v>1</v>
      </c>
    </row>
    <row r="11365" spans="9:16" x14ac:dyDescent="0.2">
      <c r="I11365" s="158">
        <f t="shared" si="1063"/>
        <v>27</v>
      </c>
      <c r="J11365" s="158" t="str">
        <f t="shared" si="1066"/>
        <v>CHF</v>
      </c>
      <c r="K11365" s="158" t="str">
        <f t="shared" si="1067"/>
        <v>CHF</v>
      </c>
      <c r="L11365" s="158" t="str">
        <f t="shared" si="1064"/>
        <v>CHFCHF45670</v>
      </c>
      <c r="M11365" s="160">
        <f t="shared" si="1068"/>
        <v>45670</v>
      </c>
      <c r="N11365" s="158">
        <v>1.0699764605178685</v>
      </c>
      <c r="O11365" s="158">
        <v>0.93459999999999999</v>
      </c>
      <c r="P11365" s="161">
        <f t="shared" si="1065"/>
        <v>1</v>
      </c>
    </row>
    <row r="11366" spans="9:16" x14ac:dyDescent="0.2">
      <c r="I11366" s="158">
        <f t="shared" si="1063"/>
        <v>27</v>
      </c>
      <c r="J11366" s="158" t="str">
        <f t="shared" si="1066"/>
        <v>CHF</v>
      </c>
      <c r="K11366" s="158" t="str">
        <f t="shared" si="1067"/>
        <v>CHF</v>
      </c>
      <c r="L11366" s="158" t="str">
        <f t="shared" si="1064"/>
        <v>CHFCHF45671</v>
      </c>
      <c r="M11366" s="160">
        <f t="shared" si="1068"/>
        <v>45671</v>
      </c>
      <c r="N11366" s="158">
        <v>1.0643959552953699</v>
      </c>
      <c r="O11366" s="158">
        <v>0.9395</v>
      </c>
      <c r="P11366" s="161">
        <f t="shared" si="1065"/>
        <v>1</v>
      </c>
    </row>
    <row r="11367" spans="9:16" x14ac:dyDescent="0.2">
      <c r="I11367" s="158">
        <f t="shared" si="1063"/>
        <v>27</v>
      </c>
      <c r="J11367" s="158" t="str">
        <f t="shared" si="1066"/>
        <v>CHF</v>
      </c>
      <c r="K11367" s="158" t="str">
        <f t="shared" si="1067"/>
        <v>CHF</v>
      </c>
      <c r="L11367" s="158" t="str">
        <f t="shared" si="1064"/>
        <v>CHFCHF45672</v>
      </c>
      <c r="M11367" s="160">
        <f t="shared" si="1068"/>
        <v>45672</v>
      </c>
      <c r="N11367" s="158">
        <v>1.0645092612305727</v>
      </c>
      <c r="O11367" s="158">
        <v>0.93940000000000001</v>
      </c>
      <c r="P11367" s="161">
        <f t="shared" si="1065"/>
        <v>1</v>
      </c>
    </row>
    <row r="11368" spans="9:16" x14ac:dyDescent="0.2">
      <c r="I11368" s="158">
        <f t="shared" si="1063"/>
        <v>27</v>
      </c>
      <c r="J11368" s="158" t="str">
        <f t="shared" si="1066"/>
        <v>CHF</v>
      </c>
      <c r="K11368" s="158" t="str">
        <f t="shared" si="1067"/>
        <v>CHF</v>
      </c>
      <c r="L11368" s="158" t="str">
        <f t="shared" si="1064"/>
        <v>CHFCHF45673</v>
      </c>
      <c r="M11368" s="160">
        <f t="shared" si="1068"/>
        <v>45673</v>
      </c>
      <c r="N11368" s="158">
        <v>1.0665529010238908</v>
      </c>
      <c r="O11368" s="158">
        <v>0.93759999999999999</v>
      </c>
      <c r="P11368" s="161">
        <f t="shared" si="1065"/>
        <v>1</v>
      </c>
    </row>
    <row r="11369" spans="9:16" x14ac:dyDescent="0.2">
      <c r="I11369" s="158">
        <f t="shared" si="1063"/>
        <v>27</v>
      </c>
      <c r="J11369" s="158" t="str">
        <f t="shared" si="1066"/>
        <v>CHF</v>
      </c>
      <c r="K11369" s="158" t="str">
        <f t="shared" si="1067"/>
        <v>CHF</v>
      </c>
      <c r="L11369" s="158" t="str">
        <f t="shared" si="1064"/>
        <v>CHFCHF45674</v>
      </c>
      <c r="M11369" s="160">
        <f t="shared" si="1068"/>
        <v>45674</v>
      </c>
      <c r="N11369" s="158">
        <v>1.0645092612305727</v>
      </c>
      <c r="O11369" s="158">
        <v>0.93940000000000001</v>
      </c>
      <c r="P11369" s="161">
        <f t="shared" si="1065"/>
        <v>1</v>
      </c>
    </row>
    <row r="11370" spans="9:16" x14ac:dyDescent="0.2">
      <c r="I11370" s="158">
        <f t="shared" ref="I11370:I11433" si="1069">IF(M11369=$G$2,I11369+1,I11369)</f>
        <v>27</v>
      </c>
      <c r="J11370" s="158" t="str">
        <f t="shared" si="1066"/>
        <v>CHF</v>
      </c>
      <c r="K11370" s="158" t="str">
        <f t="shared" si="1067"/>
        <v>CHF</v>
      </c>
      <c r="L11370" s="158" t="str">
        <f t="shared" si="1064"/>
        <v>CHFCHF45675</v>
      </c>
      <c r="M11370" s="160">
        <f t="shared" si="1068"/>
        <v>45675</v>
      </c>
      <c r="N11370" s="158">
        <v>1.0645092612305727</v>
      </c>
      <c r="O11370" s="158">
        <v>0.93940000000000001</v>
      </c>
      <c r="P11370" s="161">
        <f t="shared" si="1065"/>
        <v>1</v>
      </c>
    </row>
    <row r="11371" spans="9:16" x14ac:dyDescent="0.2">
      <c r="I11371" s="158">
        <f t="shared" si="1069"/>
        <v>27</v>
      </c>
      <c r="J11371" s="158" t="str">
        <f t="shared" si="1066"/>
        <v>CHF</v>
      </c>
      <c r="K11371" s="158" t="str">
        <f t="shared" si="1067"/>
        <v>CHF</v>
      </c>
      <c r="L11371" s="158" t="str">
        <f t="shared" si="1064"/>
        <v>CHFCHF45676</v>
      </c>
      <c r="M11371" s="160">
        <f t="shared" si="1068"/>
        <v>45676</v>
      </c>
      <c r="N11371" s="158">
        <v>1.0645092612305727</v>
      </c>
      <c r="O11371" s="158">
        <v>0.93940000000000001</v>
      </c>
      <c r="P11371" s="161">
        <f t="shared" si="1065"/>
        <v>1</v>
      </c>
    </row>
    <row r="11372" spans="9:16" x14ac:dyDescent="0.2">
      <c r="I11372" s="158">
        <f t="shared" si="1069"/>
        <v>27</v>
      </c>
      <c r="J11372" s="158" t="str">
        <f t="shared" si="1066"/>
        <v>CHF</v>
      </c>
      <c r="K11372" s="158" t="str">
        <f t="shared" si="1067"/>
        <v>CHF</v>
      </c>
      <c r="L11372" s="158" t="str">
        <f t="shared" si="1064"/>
        <v>CHFCHF45677</v>
      </c>
      <c r="M11372" s="160">
        <f t="shared" si="1068"/>
        <v>45677</v>
      </c>
      <c r="N11372" s="158">
        <v>1.0605578534309048</v>
      </c>
      <c r="O11372" s="158">
        <v>0.94289999999999996</v>
      </c>
      <c r="P11372" s="161">
        <f t="shared" si="1065"/>
        <v>1</v>
      </c>
    </row>
    <row r="11373" spans="9:16" x14ac:dyDescent="0.2">
      <c r="I11373" s="158">
        <f t="shared" si="1069"/>
        <v>27</v>
      </c>
      <c r="J11373" s="158" t="str">
        <f t="shared" si="1066"/>
        <v>CHF</v>
      </c>
      <c r="K11373" s="158" t="str">
        <f t="shared" si="1067"/>
        <v>CHF</v>
      </c>
      <c r="L11373" s="158" t="str">
        <f t="shared" si="1064"/>
        <v>CHFCHF45678</v>
      </c>
      <c r="M11373" s="160">
        <f t="shared" si="1068"/>
        <v>45678</v>
      </c>
      <c r="N11373" s="158">
        <v>1.0607828577490188</v>
      </c>
      <c r="O11373" s="158">
        <v>0.94269999999999998</v>
      </c>
      <c r="P11373" s="161">
        <f t="shared" si="1065"/>
        <v>1</v>
      </c>
    </row>
    <row r="11374" spans="9:16" x14ac:dyDescent="0.2">
      <c r="I11374" s="158">
        <f t="shared" si="1069"/>
        <v>27</v>
      </c>
      <c r="J11374" s="158" t="str">
        <f t="shared" si="1066"/>
        <v>CHF</v>
      </c>
      <c r="K11374" s="158" t="str">
        <f t="shared" si="1067"/>
        <v>CHF</v>
      </c>
      <c r="L11374" s="158" t="str">
        <f t="shared" si="1064"/>
        <v>CHFCHF45679</v>
      </c>
      <c r="M11374" s="160">
        <f t="shared" si="1068"/>
        <v>45679</v>
      </c>
      <c r="N11374" s="158">
        <v>1.0583130489998942</v>
      </c>
      <c r="O11374" s="158">
        <v>0.94489999999999996</v>
      </c>
      <c r="P11374" s="161">
        <f t="shared" si="1065"/>
        <v>1</v>
      </c>
    </row>
    <row r="11375" spans="9:16" x14ac:dyDescent="0.2">
      <c r="I11375" s="158">
        <f t="shared" si="1069"/>
        <v>27</v>
      </c>
      <c r="J11375" s="158" t="str">
        <f t="shared" si="1066"/>
        <v>CHF</v>
      </c>
      <c r="K11375" s="158" t="str">
        <f t="shared" si="1067"/>
        <v>CHF</v>
      </c>
      <c r="L11375" s="158" t="str">
        <f t="shared" si="1064"/>
        <v>CHFCHF45680</v>
      </c>
      <c r="M11375" s="160">
        <f t="shared" si="1068"/>
        <v>45680</v>
      </c>
      <c r="N11375" s="158">
        <v>1.0590976488032195</v>
      </c>
      <c r="O11375" s="158">
        <v>0.94420000000000004</v>
      </c>
      <c r="P11375" s="161">
        <f t="shared" si="1065"/>
        <v>1</v>
      </c>
    </row>
    <row r="11376" spans="9:16" x14ac:dyDescent="0.2">
      <c r="I11376" s="158">
        <f t="shared" si="1069"/>
        <v>27</v>
      </c>
      <c r="J11376" s="158" t="str">
        <f t="shared" si="1066"/>
        <v>CHF</v>
      </c>
      <c r="K11376" s="158" t="str">
        <f t="shared" si="1067"/>
        <v>CHF</v>
      </c>
      <c r="L11376" s="158" t="str">
        <f t="shared" si="1064"/>
        <v>CHFCHF45681</v>
      </c>
      <c r="M11376" s="160">
        <f t="shared" si="1068"/>
        <v>45681</v>
      </c>
      <c r="N11376" s="158">
        <v>1.0532968190436065</v>
      </c>
      <c r="O11376" s="158">
        <v>0.94940000000000002</v>
      </c>
      <c r="P11376" s="161">
        <f t="shared" si="1065"/>
        <v>1</v>
      </c>
    </row>
    <row r="11377" spans="9:16" x14ac:dyDescent="0.2">
      <c r="I11377" s="158">
        <f t="shared" si="1069"/>
        <v>27</v>
      </c>
      <c r="J11377" s="158" t="str">
        <f t="shared" si="1066"/>
        <v>CHF</v>
      </c>
      <c r="K11377" s="158" t="str">
        <f t="shared" si="1067"/>
        <v>CHF</v>
      </c>
      <c r="L11377" s="158" t="str">
        <f t="shared" si="1064"/>
        <v>CHFCHF45682</v>
      </c>
      <c r="M11377" s="160">
        <f t="shared" si="1068"/>
        <v>45682</v>
      </c>
      <c r="N11377" s="158">
        <v>1.0532968190436065</v>
      </c>
      <c r="O11377" s="158">
        <v>0.94940000000000002</v>
      </c>
      <c r="P11377" s="161">
        <f t="shared" si="1065"/>
        <v>1</v>
      </c>
    </row>
    <row r="11378" spans="9:16" x14ac:dyDescent="0.2">
      <c r="I11378" s="158">
        <f t="shared" si="1069"/>
        <v>27</v>
      </c>
      <c r="J11378" s="158" t="str">
        <f t="shared" si="1066"/>
        <v>CHF</v>
      </c>
      <c r="K11378" s="158" t="str">
        <f t="shared" si="1067"/>
        <v>CHF</v>
      </c>
      <c r="L11378" s="158" t="str">
        <f t="shared" si="1064"/>
        <v>CHFCHF45683</v>
      </c>
      <c r="M11378" s="160">
        <f t="shared" si="1068"/>
        <v>45683</v>
      </c>
      <c r="N11378" s="158">
        <v>1.0532968190436065</v>
      </c>
      <c r="O11378" s="158">
        <v>0.94940000000000002</v>
      </c>
      <c r="P11378" s="161">
        <f t="shared" si="1065"/>
        <v>1</v>
      </c>
    </row>
    <row r="11379" spans="9:16" x14ac:dyDescent="0.2">
      <c r="I11379" s="158">
        <f t="shared" si="1069"/>
        <v>27</v>
      </c>
      <c r="J11379" s="158" t="str">
        <f t="shared" si="1066"/>
        <v>CHF</v>
      </c>
      <c r="K11379" s="158" t="str">
        <f t="shared" si="1067"/>
        <v>CHF</v>
      </c>
      <c r="L11379" s="158" t="str">
        <f t="shared" si="1064"/>
        <v>CHFCHF45684</v>
      </c>
      <c r="M11379" s="160">
        <f t="shared" si="1068"/>
        <v>45684</v>
      </c>
      <c r="N11379" s="158">
        <v>1.0578652279699565</v>
      </c>
      <c r="O11379" s="158">
        <v>0.94530000000000003</v>
      </c>
      <c r="P11379" s="161">
        <f t="shared" si="1065"/>
        <v>1</v>
      </c>
    </row>
    <row r="11380" spans="9:16" x14ac:dyDescent="0.2">
      <c r="I11380" s="158">
        <f t="shared" si="1069"/>
        <v>27</v>
      </c>
      <c r="J11380" s="158" t="str">
        <f t="shared" si="1066"/>
        <v>CHF</v>
      </c>
      <c r="K11380" s="158" t="str">
        <f t="shared" si="1067"/>
        <v>CHF</v>
      </c>
      <c r="L11380" s="158" t="str">
        <f t="shared" si="1064"/>
        <v>CHFCHF45685</v>
      </c>
      <c r="M11380" s="160">
        <f t="shared" si="1068"/>
        <v>45685</v>
      </c>
      <c r="N11380" s="158">
        <v>1.0592098294672174</v>
      </c>
      <c r="O11380" s="158">
        <v>0.94410000000000005</v>
      </c>
      <c r="P11380" s="161">
        <f t="shared" si="1065"/>
        <v>1</v>
      </c>
    </row>
    <row r="11381" spans="9:16" x14ac:dyDescent="0.2">
      <c r="I11381" s="158">
        <f t="shared" si="1069"/>
        <v>27</v>
      </c>
      <c r="J11381" s="158" t="str">
        <f t="shared" si="1066"/>
        <v>CHF</v>
      </c>
      <c r="K11381" s="158" t="str">
        <f t="shared" si="1067"/>
        <v>CHF</v>
      </c>
      <c r="L11381" s="158" t="str">
        <f t="shared" si="1064"/>
        <v>CHFCHF45686</v>
      </c>
      <c r="M11381" s="160">
        <f t="shared" si="1068"/>
        <v>45686</v>
      </c>
      <c r="N11381" s="158">
        <v>1.0604453870625663</v>
      </c>
      <c r="O11381" s="158">
        <v>0.94299999999999995</v>
      </c>
      <c r="P11381" s="161">
        <f t="shared" si="1065"/>
        <v>1</v>
      </c>
    </row>
    <row r="11382" spans="9:16" x14ac:dyDescent="0.2">
      <c r="I11382" s="158">
        <f t="shared" si="1069"/>
        <v>27</v>
      </c>
      <c r="J11382" s="158" t="str">
        <f t="shared" si="1066"/>
        <v>CHF</v>
      </c>
      <c r="K11382" s="158" t="str">
        <f t="shared" si="1067"/>
        <v>CHF</v>
      </c>
      <c r="L11382" s="158" t="str">
        <f t="shared" si="1064"/>
        <v>CHFCHF45687</v>
      </c>
      <c r="M11382" s="160">
        <f t="shared" si="1068"/>
        <v>45687</v>
      </c>
      <c r="N11382" s="158">
        <v>1.0592098294672174</v>
      </c>
      <c r="O11382" s="158">
        <v>0.94410000000000005</v>
      </c>
      <c r="P11382" s="161">
        <f t="shared" si="1065"/>
        <v>1</v>
      </c>
    </row>
    <row r="11383" spans="9:16" x14ac:dyDescent="0.2">
      <c r="I11383" s="158">
        <f t="shared" si="1069"/>
        <v>27</v>
      </c>
      <c r="J11383" s="158" t="str">
        <f t="shared" si="1066"/>
        <v>CHF</v>
      </c>
      <c r="K11383" s="158" t="str">
        <f t="shared" si="1067"/>
        <v>CHF</v>
      </c>
      <c r="L11383" s="158" t="str">
        <f t="shared" si="1064"/>
        <v>CHFCHF45688</v>
      </c>
      <c r="M11383" s="160">
        <f t="shared" si="1068"/>
        <v>45688</v>
      </c>
      <c r="N11383" s="158">
        <v>1.0583130489998942</v>
      </c>
      <c r="O11383" s="158">
        <v>0.94489999999999996</v>
      </c>
      <c r="P11383" s="161">
        <f t="shared" si="1065"/>
        <v>1</v>
      </c>
    </row>
    <row r="11384" spans="9:16" x14ac:dyDescent="0.2">
      <c r="I11384" s="158">
        <f t="shared" si="1069"/>
        <v>27</v>
      </c>
      <c r="J11384" s="158" t="str">
        <f t="shared" si="1066"/>
        <v>CHF</v>
      </c>
      <c r="K11384" s="158" t="str">
        <f t="shared" si="1067"/>
        <v>CHF</v>
      </c>
      <c r="L11384" s="158" t="str">
        <f t="shared" si="1064"/>
        <v>CHFCHF45689</v>
      </c>
      <c r="M11384" s="160">
        <f t="shared" si="1068"/>
        <v>45689</v>
      </c>
      <c r="N11384" s="158">
        <v>1.0583130489998942</v>
      </c>
      <c r="O11384" s="158">
        <v>0.94489999999999996</v>
      </c>
      <c r="P11384" s="161">
        <f t="shared" si="1065"/>
        <v>1</v>
      </c>
    </row>
    <row r="11385" spans="9:16" x14ac:dyDescent="0.2">
      <c r="I11385" s="158">
        <f t="shared" si="1069"/>
        <v>27</v>
      </c>
      <c r="J11385" s="158" t="str">
        <f t="shared" si="1066"/>
        <v>CHF</v>
      </c>
      <c r="K11385" s="158" t="str">
        <f t="shared" si="1067"/>
        <v>CHF</v>
      </c>
      <c r="L11385" s="158" t="str">
        <f t="shared" si="1064"/>
        <v>CHFCHF45690</v>
      </c>
      <c r="M11385" s="160">
        <f t="shared" si="1068"/>
        <v>45690</v>
      </c>
      <c r="N11385" s="158">
        <v>1.0583130489998942</v>
      </c>
      <c r="O11385" s="158">
        <v>0.94489999999999996</v>
      </c>
      <c r="P11385" s="161">
        <f t="shared" si="1065"/>
        <v>1</v>
      </c>
    </row>
    <row r="11386" spans="9:16" x14ac:dyDescent="0.2">
      <c r="I11386" s="158">
        <f t="shared" si="1069"/>
        <v>27</v>
      </c>
      <c r="J11386" s="158" t="str">
        <f t="shared" si="1066"/>
        <v>CHF</v>
      </c>
      <c r="K11386" s="158" t="str">
        <f t="shared" si="1067"/>
        <v>CHF</v>
      </c>
      <c r="L11386" s="158" t="str">
        <f t="shared" si="1064"/>
        <v>CHFCHF45691</v>
      </c>
      <c r="M11386" s="160">
        <f t="shared" si="1068"/>
        <v>45691</v>
      </c>
      <c r="N11386" s="158">
        <v>1.0646225912913871</v>
      </c>
      <c r="O11386" s="158">
        <v>0.93930000000000002</v>
      </c>
      <c r="P11386" s="161">
        <f t="shared" si="1065"/>
        <v>1</v>
      </c>
    </row>
    <row r="11387" spans="9:16" x14ac:dyDescent="0.2">
      <c r="I11387" s="158">
        <f t="shared" si="1069"/>
        <v>27</v>
      </c>
      <c r="J11387" s="158" t="str">
        <f t="shared" si="1066"/>
        <v>CHF</v>
      </c>
      <c r="K11387" s="158" t="str">
        <f t="shared" si="1067"/>
        <v>CHF</v>
      </c>
      <c r="L11387" s="158" t="str">
        <f t="shared" si="1064"/>
        <v>CHFCHF45692</v>
      </c>
      <c r="M11387" s="160">
        <f t="shared" si="1068"/>
        <v>45692</v>
      </c>
      <c r="N11387" s="158">
        <v>1.0642826734780757</v>
      </c>
      <c r="O11387" s="158">
        <v>0.93959999999999999</v>
      </c>
      <c r="P11387" s="161">
        <f t="shared" si="1065"/>
        <v>1</v>
      </c>
    </row>
    <row r="11388" spans="9:16" x14ac:dyDescent="0.2">
      <c r="I11388" s="158">
        <f t="shared" si="1069"/>
        <v>27</v>
      </c>
      <c r="J11388" s="158" t="str">
        <f t="shared" si="1066"/>
        <v>CHF</v>
      </c>
      <c r="K11388" s="158" t="str">
        <f t="shared" si="1067"/>
        <v>CHF</v>
      </c>
      <c r="L11388" s="158" t="str">
        <f t="shared" si="1064"/>
        <v>CHFCHF45693</v>
      </c>
      <c r="M11388" s="160">
        <f t="shared" si="1068"/>
        <v>45693</v>
      </c>
      <c r="N11388" s="158">
        <v>1.0643959552953699</v>
      </c>
      <c r="O11388" s="158">
        <v>0.9395</v>
      </c>
      <c r="P11388" s="161">
        <f t="shared" si="1065"/>
        <v>1</v>
      </c>
    </row>
    <row r="11389" spans="9:16" x14ac:dyDescent="0.2">
      <c r="I11389" s="158">
        <f t="shared" si="1069"/>
        <v>27</v>
      </c>
      <c r="J11389" s="158" t="str">
        <f t="shared" si="1066"/>
        <v>CHF</v>
      </c>
      <c r="K11389" s="158" t="str">
        <f t="shared" si="1067"/>
        <v>CHF</v>
      </c>
      <c r="L11389" s="158" t="str">
        <f t="shared" si="1064"/>
        <v>CHFCHF45694</v>
      </c>
      <c r="M11389" s="160">
        <f t="shared" si="1068"/>
        <v>45694</v>
      </c>
      <c r="N11389" s="158">
        <v>1.0655301012253595</v>
      </c>
      <c r="O11389" s="158">
        <v>0.9385</v>
      </c>
      <c r="P11389" s="161">
        <f t="shared" si="1065"/>
        <v>1</v>
      </c>
    </row>
    <row r="11390" spans="9:16" x14ac:dyDescent="0.2">
      <c r="I11390" s="158">
        <f t="shared" si="1069"/>
        <v>27</v>
      </c>
      <c r="J11390" s="158" t="str">
        <f t="shared" si="1066"/>
        <v>CHF</v>
      </c>
      <c r="K11390" s="158" t="str">
        <f t="shared" si="1067"/>
        <v>CHF</v>
      </c>
      <c r="L11390" s="158" t="str">
        <f t="shared" si="1064"/>
        <v>CHFCHF45695</v>
      </c>
      <c r="M11390" s="160">
        <f t="shared" si="1068"/>
        <v>45695</v>
      </c>
      <c r="N11390" s="158">
        <v>1.0617965597791463</v>
      </c>
      <c r="O11390" s="158">
        <v>0.94179999999999997</v>
      </c>
      <c r="P11390" s="161">
        <f t="shared" si="1065"/>
        <v>1</v>
      </c>
    </row>
    <row r="11391" spans="9:16" x14ac:dyDescent="0.2">
      <c r="I11391" s="158">
        <f t="shared" si="1069"/>
        <v>27</v>
      </c>
      <c r="J11391" s="158" t="str">
        <f t="shared" si="1066"/>
        <v>CHF</v>
      </c>
      <c r="K11391" s="158" t="str">
        <f t="shared" si="1067"/>
        <v>CHF</v>
      </c>
      <c r="L11391" s="158" t="str">
        <f t="shared" si="1064"/>
        <v>CHFCHF45696</v>
      </c>
      <c r="M11391" s="160">
        <f t="shared" si="1068"/>
        <v>45696</v>
      </c>
      <c r="N11391" s="158">
        <v>1.0617965597791463</v>
      </c>
      <c r="O11391" s="158">
        <v>0.94179999999999997</v>
      </c>
      <c r="P11391" s="161">
        <f t="shared" si="1065"/>
        <v>1</v>
      </c>
    </row>
    <row r="11392" spans="9:16" x14ac:dyDescent="0.2">
      <c r="I11392" s="158">
        <f t="shared" si="1069"/>
        <v>27</v>
      </c>
      <c r="J11392" s="158" t="str">
        <f t="shared" si="1066"/>
        <v>CHF</v>
      </c>
      <c r="K11392" s="158" t="str">
        <f t="shared" si="1067"/>
        <v>CHF</v>
      </c>
      <c r="L11392" s="158" t="str">
        <f t="shared" si="1064"/>
        <v>CHFCHF45697</v>
      </c>
      <c r="M11392" s="160">
        <f t="shared" si="1068"/>
        <v>45697</v>
      </c>
      <c r="N11392" s="158">
        <v>1.0617965597791463</v>
      </c>
      <c r="O11392" s="158">
        <v>0.94179999999999997</v>
      </c>
      <c r="P11392" s="161">
        <f t="shared" si="1065"/>
        <v>1</v>
      </c>
    </row>
    <row r="11393" spans="9:16" x14ac:dyDescent="0.2">
      <c r="I11393" s="158">
        <f t="shared" si="1069"/>
        <v>27</v>
      </c>
      <c r="J11393" s="158" t="str">
        <f t="shared" si="1066"/>
        <v>CHF</v>
      </c>
      <c r="K11393" s="158" t="str">
        <f t="shared" si="1067"/>
        <v>CHF</v>
      </c>
      <c r="L11393" s="158" t="str">
        <f t="shared" si="1064"/>
        <v>CHFCHF45698</v>
      </c>
      <c r="M11393" s="160">
        <f t="shared" si="1068"/>
        <v>45698</v>
      </c>
      <c r="N11393" s="158">
        <v>1.0642826734780757</v>
      </c>
      <c r="O11393" s="158">
        <v>0.93959999999999999</v>
      </c>
      <c r="P11393" s="161">
        <f t="shared" si="1065"/>
        <v>1</v>
      </c>
    </row>
    <row r="11394" spans="9:16" x14ac:dyDescent="0.2">
      <c r="I11394" s="158">
        <f t="shared" si="1069"/>
        <v>27</v>
      </c>
      <c r="J11394" s="158" t="str">
        <f t="shared" si="1066"/>
        <v>CHF</v>
      </c>
      <c r="K11394" s="158" t="str">
        <f t="shared" si="1067"/>
        <v>CHF</v>
      </c>
      <c r="L11394" s="158" t="str">
        <f t="shared" si="1064"/>
        <v>CHFCHF45699</v>
      </c>
      <c r="M11394" s="160">
        <f t="shared" si="1068"/>
        <v>45699</v>
      </c>
      <c r="N11394" s="158">
        <v>1.0605578534309048</v>
      </c>
      <c r="O11394" s="158">
        <v>0.94289999999999996</v>
      </c>
      <c r="P11394" s="161">
        <f t="shared" si="1065"/>
        <v>1</v>
      </c>
    </row>
    <row r="11395" spans="9:16" x14ac:dyDescent="0.2">
      <c r="I11395" s="158">
        <f t="shared" si="1069"/>
        <v>27</v>
      </c>
      <c r="J11395" s="158" t="str">
        <f t="shared" si="1066"/>
        <v>CHF</v>
      </c>
      <c r="K11395" s="158" t="str">
        <f t="shared" si="1067"/>
        <v>CHF</v>
      </c>
      <c r="L11395" s="158" t="str">
        <f t="shared" ref="L11395:L11458" si="1070">J11395&amp;K11395&amp;M11395</f>
        <v>CHFCHF45700</v>
      </c>
      <c r="M11395" s="160">
        <f t="shared" si="1068"/>
        <v>45700</v>
      </c>
      <c r="N11395" s="158">
        <v>1.0574177857671567</v>
      </c>
      <c r="O11395" s="158">
        <v>0.94569999999999999</v>
      </c>
      <c r="P11395" s="161">
        <f t="shared" ref="P11395:P11458" si="1071">ROUND(N11395*O11395,4)</f>
        <v>1</v>
      </c>
    </row>
    <row r="11396" spans="9:16" x14ac:dyDescent="0.2">
      <c r="I11396" s="158">
        <f t="shared" si="1069"/>
        <v>27</v>
      </c>
      <c r="J11396" s="158" t="str">
        <f t="shared" ref="J11396:J11459" si="1072">VLOOKUP($I11396,$A:$C,2,FALSE)</f>
        <v>CHF</v>
      </c>
      <c r="K11396" s="158" t="str">
        <f t="shared" ref="K11396:K11459" si="1073">VLOOKUP($I11396,$A:$C,3,FALSE)</f>
        <v>CHF</v>
      </c>
      <c r="L11396" s="158" t="str">
        <f t="shared" si="1070"/>
        <v>CHFCHF45701</v>
      </c>
      <c r="M11396" s="160">
        <f t="shared" ref="M11396:M11459" si="1074">IF(I11396=I11395,M11395+1,$G$1)</f>
        <v>45701</v>
      </c>
      <c r="N11396" s="158">
        <v>1.0614584439019212</v>
      </c>
      <c r="O11396" s="158">
        <v>0.94210000000000005</v>
      </c>
      <c r="P11396" s="161">
        <f t="shared" si="1071"/>
        <v>1</v>
      </c>
    </row>
    <row r="11397" spans="9:16" x14ac:dyDescent="0.2">
      <c r="I11397" s="158">
        <f t="shared" si="1069"/>
        <v>27</v>
      </c>
      <c r="J11397" s="158" t="str">
        <f t="shared" si="1072"/>
        <v>CHF</v>
      </c>
      <c r="K11397" s="158" t="str">
        <f t="shared" si="1073"/>
        <v>CHF</v>
      </c>
      <c r="L11397" s="158" t="str">
        <f t="shared" si="1070"/>
        <v>CHFCHF45702</v>
      </c>
      <c r="M11397" s="160">
        <f t="shared" si="1074"/>
        <v>45702</v>
      </c>
      <c r="N11397" s="158">
        <v>1.0590976488032195</v>
      </c>
      <c r="O11397" s="158">
        <v>0.94420000000000004</v>
      </c>
      <c r="P11397" s="161">
        <f t="shared" si="1071"/>
        <v>1</v>
      </c>
    </row>
    <row r="11398" spans="9:16" x14ac:dyDescent="0.2">
      <c r="I11398" s="158">
        <f t="shared" si="1069"/>
        <v>27</v>
      </c>
      <c r="J11398" s="158" t="str">
        <f t="shared" si="1072"/>
        <v>CHF</v>
      </c>
      <c r="K11398" s="158" t="str">
        <f t="shared" si="1073"/>
        <v>CHF</v>
      </c>
      <c r="L11398" s="158" t="str">
        <f t="shared" si="1070"/>
        <v>CHFCHF45703</v>
      </c>
      <c r="M11398" s="160">
        <f t="shared" si="1074"/>
        <v>45703</v>
      </c>
      <c r="N11398" s="158">
        <v>1.0590976488032195</v>
      </c>
      <c r="O11398" s="158">
        <v>0.94420000000000004</v>
      </c>
      <c r="P11398" s="161">
        <f t="shared" si="1071"/>
        <v>1</v>
      </c>
    </row>
    <row r="11399" spans="9:16" x14ac:dyDescent="0.2">
      <c r="I11399" s="158">
        <f t="shared" si="1069"/>
        <v>27</v>
      </c>
      <c r="J11399" s="158" t="str">
        <f t="shared" si="1072"/>
        <v>CHF</v>
      </c>
      <c r="K11399" s="158" t="str">
        <f t="shared" si="1073"/>
        <v>CHF</v>
      </c>
      <c r="L11399" s="158" t="str">
        <f t="shared" si="1070"/>
        <v>CHFCHF45704</v>
      </c>
      <c r="M11399" s="160">
        <f t="shared" si="1074"/>
        <v>45704</v>
      </c>
      <c r="N11399" s="158">
        <v>1.0590976488032195</v>
      </c>
      <c r="O11399" s="158">
        <v>0.94420000000000004</v>
      </c>
      <c r="P11399" s="161">
        <f t="shared" si="1071"/>
        <v>1</v>
      </c>
    </row>
    <row r="11400" spans="9:16" x14ac:dyDescent="0.2">
      <c r="I11400" s="158">
        <f t="shared" si="1069"/>
        <v>27</v>
      </c>
      <c r="J11400" s="158" t="str">
        <f t="shared" si="1072"/>
        <v>CHF</v>
      </c>
      <c r="K11400" s="158" t="str">
        <f t="shared" si="1073"/>
        <v>CHF</v>
      </c>
      <c r="L11400" s="158" t="str">
        <f t="shared" si="1070"/>
        <v>CHFCHF45705</v>
      </c>
      <c r="M11400" s="160">
        <f t="shared" si="1074"/>
        <v>45705</v>
      </c>
      <c r="N11400" s="158">
        <v>1.0593220338983051</v>
      </c>
      <c r="O11400" s="158">
        <v>0.94399999999999995</v>
      </c>
      <c r="P11400" s="161">
        <f t="shared" si="1071"/>
        <v>1</v>
      </c>
    </row>
    <row r="11401" spans="9:16" x14ac:dyDescent="0.2">
      <c r="I11401" s="158">
        <f t="shared" si="1069"/>
        <v>27</v>
      </c>
      <c r="J11401" s="158" t="str">
        <f t="shared" si="1072"/>
        <v>CHF</v>
      </c>
      <c r="K11401" s="158" t="str">
        <f t="shared" si="1073"/>
        <v>CHF</v>
      </c>
      <c r="L11401" s="158" t="str">
        <f t="shared" si="1070"/>
        <v>CHFCHF45706</v>
      </c>
      <c r="M11401" s="160">
        <f t="shared" si="1074"/>
        <v>45706</v>
      </c>
      <c r="N11401" s="158">
        <v>1.0610079575596818</v>
      </c>
      <c r="O11401" s="158">
        <v>0.9425</v>
      </c>
      <c r="P11401" s="161">
        <f t="shared" si="1071"/>
        <v>1</v>
      </c>
    </row>
    <row r="11402" spans="9:16" x14ac:dyDescent="0.2">
      <c r="I11402" s="158">
        <f t="shared" si="1069"/>
        <v>27</v>
      </c>
      <c r="J11402" s="158" t="str">
        <f t="shared" si="1072"/>
        <v>CHF</v>
      </c>
      <c r="K11402" s="158" t="str">
        <f t="shared" si="1073"/>
        <v>CHF</v>
      </c>
      <c r="L11402" s="158" t="str">
        <f t="shared" si="1070"/>
        <v>CHFCHF45707</v>
      </c>
      <c r="M11402" s="160">
        <f t="shared" si="1074"/>
        <v>45707</v>
      </c>
      <c r="N11402" s="158">
        <v>1.0598834128245893</v>
      </c>
      <c r="O11402" s="158">
        <v>0.94350000000000001</v>
      </c>
      <c r="P11402" s="161">
        <f t="shared" si="1071"/>
        <v>1</v>
      </c>
    </row>
    <row r="11403" spans="9:16" x14ac:dyDescent="0.2">
      <c r="I11403" s="158">
        <f t="shared" si="1069"/>
        <v>27</v>
      </c>
      <c r="J11403" s="158" t="str">
        <f t="shared" si="1072"/>
        <v>CHF</v>
      </c>
      <c r="K11403" s="158" t="str">
        <f t="shared" si="1073"/>
        <v>CHF</v>
      </c>
      <c r="L11403" s="158" t="str">
        <f t="shared" si="1070"/>
        <v>CHFCHF45708</v>
      </c>
      <c r="M11403" s="160">
        <f t="shared" si="1074"/>
        <v>45708</v>
      </c>
      <c r="N11403" s="158">
        <v>1.0612331529236974</v>
      </c>
      <c r="O11403" s="158">
        <v>0.94230000000000003</v>
      </c>
      <c r="P11403" s="161">
        <f t="shared" si="1071"/>
        <v>1</v>
      </c>
    </row>
    <row r="11404" spans="9:16" x14ac:dyDescent="0.2">
      <c r="I11404" s="158">
        <f t="shared" si="1069"/>
        <v>27</v>
      </c>
      <c r="J11404" s="158" t="str">
        <f t="shared" si="1072"/>
        <v>CHF</v>
      </c>
      <c r="K11404" s="158" t="str">
        <f t="shared" si="1073"/>
        <v>CHF</v>
      </c>
      <c r="L11404" s="158" t="str">
        <f t="shared" si="1070"/>
        <v>CHFCHF45709</v>
      </c>
      <c r="M11404" s="160">
        <f t="shared" si="1074"/>
        <v>45709</v>
      </c>
      <c r="N11404" s="158">
        <v>1.0615711252653928</v>
      </c>
      <c r="O11404" s="158">
        <v>0.94199999999999995</v>
      </c>
      <c r="P11404" s="161">
        <f t="shared" si="1071"/>
        <v>1</v>
      </c>
    </row>
    <row r="11405" spans="9:16" x14ac:dyDescent="0.2">
      <c r="I11405" s="158">
        <f t="shared" si="1069"/>
        <v>27</v>
      </c>
      <c r="J11405" s="158" t="str">
        <f t="shared" si="1072"/>
        <v>CHF</v>
      </c>
      <c r="K11405" s="158" t="str">
        <f t="shared" si="1073"/>
        <v>CHF</v>
      </c>
      <c r="L11405" s="158" t="str">
        <f t="shared" si="1070"/>
        <v>CHFCHF45710</v>
      </c>
      <c r="M11405" s="160">
        <f t="shared" si="1074"/>
        <v>45710</v>
      </c>
      <c r="N11405" s="158">
        <v>1.0615711252653928</v>
      </c>
      <c r="O11405" s="158">
        <v>0.94199999999999995</v>
      </c>
      <c r="P11405" s="161">
        <f t="shared" si="1071"/>
        <v>1</v>
      </c>
    </row>
    <row r="11406" spans="9:16" x14ac:dyDescent="0.2">
      <c r="I11406" s="158">
        <f t="shared" si="1069"/>
        <v>27</v>
      </c>
      <c r="J11406" s="158" t="str">
        <f t="shared" si="1072"/>
        <v>CHF</v>
      </c>
      <c r="K11406" s="158" t="str">
        <f t="shared" si="1073"/>
        <v>CHF</v>
      </c>
      <c r="L11406" s="158" t="str">
        <f t="shared" si="1070"/>
        <v>CHFCHF45711</v>
      </c>
      <c r="M11406" s="160">
        <f t="shared" si="1074"/>
        <v>45711</v>
      </c>
      <c r="N11406" s="158">
        <v>1.0615711252653928</v>
      </c>
      <c r="O11406" s="158">
        <v>0.94199999999999995</v>
      </c>
      <c r="P11406" s="161">
        <f t="shared" si="1071"/>
        <v>1</v>
      </c>
    </row>
    <row r="11407" spans="9:16" x14ac:dyDescent="0.2">
      <c r="I11407" s="158">
        <f t="shared" si="1069"/>
        <v>27</v>
      </c>
      <c r="J11407" s="158" t="str">
        <f t="shared" si="1072"/>
        <v>CHF</v>
      </c>
      <c r="K11407" s="158" t="str">
        <f t="shared" si="1073"/>
        <v>CHF</v>
      </c>
      <c r="L11407" s="158" t="str">
        <f t="shared" si="1070"/>
        <v>CHFCHF45712</v>
      </c>
      <c r="M11407" s="160">
        <f t="shared" si="1074"/>
        <v>45712</v>
      </c>
      <c r="N11407" s="158">
        <v>1.0621348911311737</v>
      </c>
      <c r="O11407" s="158">
        <v>0.9415</v>
      </c>
      <c r="P11407" s="161">
        <f t="shared" si="1071"/>
        <v>1</v>
      </c>
    </row>
    <row r="11408" spans="9:16" x14ac:dyDescent="0.2">
      <c r="I11408" s="158">
        <f t="shared" si="1069"/>
        <v>27</v>
      </c>
      <c r="J11408" s="158" t="str">
        <f t="shared" si="1072"/>
        <v>CHF</v>
      </c>
      <c r="K11408" s="158" t="str">
        <f t="shared" si="1073"/>
        <v>CHF</v>
      </c>
      <c r="L11408" s="158" t="str">
        <f t="shared" si="1070"/>
        <v>CHFCHF45713</v>
      </c>
      <c r="M11408" s="160">
        <f t="shared" si="1074"/>
        <v>45713</v>
      </c>
      <c r="N11408" s="158">
        <v>1.0654165778819518</v>
      </c>
      <c r="O11408" s="158">
        <v>0.93859999999999999</v>
      </c>
      <c r="P11408" s="161">
        <f t="shared" si="1071"/>
        <v>1</v>
      </c>
    </row>
    <row r="11409" spans="9:16" x14ac:dyDescent="0.2">
      <c r="I11409" s="158">
        <f t="shared" si="1069"/>
        <v>27</v>
      </c>
      <c r="J11409" s="158" t="str">
        <f t="shared" si="1072"/>
        <v>CHF</v>
      </c>
      <c r="K11409" s="158" t="str">
        <f t="shared" si="1073"/>
        <v>CHF</v>
      </c>
      <c r="L11409" s="158" t="str">
        <f t="shared" si="1070"/>
        <v>CHFCHF45714</v>
      </c>
      <c r="M11409" s="160">
        <f t="shared" si="1074"/>
        <v>45714</v>
      </c>
      <c r="N11409" s="158">
        <v>1.0647359454855196</v>
      </c>
      <c r="O11409" s="158">
        <v>0.93920000000000003</v>
      </c>
      <c r="P11409" s="161">
        <f t="shared" si="1071"/>
        <v>1</v>
      </c>
    </row>
    <row r="11410" spans="9:16" x14ac:dyDescent="0.2">
      <c r="I11410" s="158">
        <f t="shared" si="1069"/>
        <v>27</v>
      </c>
      <c r="J11410" s="158" t="str">
        <f t="shared" si="1072"/>
        <v>CHF</v>
      </c>
      <c r="K11410" s="158" t="str">
        <f t="shared" si="1073"/>
        <v>CHF</v>
      </c>
      <c r="L11410" s="158" t="str">
        <f t="shared" si="1070"/>
        <v>CHFCHF45715</v>
      </c>
      <c r="M11410" s="160">
        <f t="shared" si="1074"/>
        <v>45715</v>
      </c>
      <c r="N11410" s="158">
        <v>1.0630381630700543</v>
      </c>
      <c r="O11410" s="158">
        <v>0.94069999999999998</v>
      </c>
      <c r="P11410" s="161">
        <f t="shared" si="1071"/>
        <v>1</v>
      </c>
    </row>
    <row r="11411" spans="9:16" x14ac:dyDescent="0.2">
      <c r="I11411" s="158">
        <f t="shared" si="1069"/>
        <v>27</v>
      </c>
      <c r="J11411" s="158" t="str">
        <f t="shared" si="1072"/>
        <v>CHF</v>
      </c>
      <c r="K11411" s="158" t="str">
        <f t="shared" si="1073"/>
        <v>CHF</v>
      </c>
      <c r="L11411" s="158" t="str">
        <f t="shared" si="1070"/>
        <v>CHFCHF45716</v>
      </c>
      <c r="M11411" s="160">
        <f t="shared" si="1074"/>
        <v>45716</v>
      </c>
      <c r="N11411" s="158">
        <v>1.0645092612305727</v>
      </c>
      <c r="O11411" s="158">
        <v>0.93940000000000001</v>
      </c>
      <c r="P11411" s="161">
        <f t="shared" si="1071"/>
        <v>1</v>
      </c>
    </row>
    <row r="11412" spans="9:16" x14ac:dyDescent="0.2">
      <c r="I11412" s="158">
        <f t="shared" si="1069"/>
        <v>27</v>
      </c>
      <c r="J11412" s="158" t="str">
        <f t="shared" si="1072"/>
        <v>CHF</v>
      </c>
      <c r="K11412" s="158" t="str">
        <f t="shared" si="1073"/>
        <v>CHF</v>
      </c>
      <c r="L11412" s="158" t="str">
        <f t="shared" si="1070"/>
        <v>CHFCHF45717</v>
      </c>
      <c r="M11412" s="160">
        <f t="shared" si="1074"/>
        <v>45717</v>
      </c>
      <c r="N11412" s="158">
        <v>1.0645092612305727</v>
      </c>
      <c r="O11412" s="158">
        <v>0.93940000000000001</v>
      </c>
      <c r="P11412" s="161">
        <f t="shared" si="1071"/>
        <v>1</v>
      </c>
    </row>
    <row r="11413" spans="9:16" x14ac:dyDescent="0.2">
      <c r="I11413" s="158">
        <f t="shared" si="1069"/>
        <v>27</v>
      </c>
      <c r="J11413" s="158" t="str">
        <f t="shared" si="1072"/>
        <v>CHF</v>
      </c>
      <c r="K11413" s="158" t="str">
        <f t="shared" si="1073"/>
        <v>CHF</v>
      </c>
      <c r="L11413" s="158" t="str">
        <f t="shared" si="1070"/>
        <v>CHFCHF45718</v>
      </c>
      <c r="M11413" s="160">
        <f t="shared" si="1074"/>
        <v>45718</v>
      </c>
      <c r="N11413" s="158">
        <v>1.0645092612305727</v>
      </c>
      <c r="O11413" s="158">
        <v>0.93940000000000001</v>
      </c>
      <c r="P11413" s="161">
        <f t="shared" si="1071"/>
        <v>1</v>
      </c>
    </row>
    <row r="11414" spans="9:16" x14ac:dyDescent="0.2">
      <c r="I11414" s="158">
        <f t="shared" si="1069"/>
        <v>27</v>
      </c>
      <c r="J11414" s="158" t="str">
        <f t="shared" si="1072"/>
        <v>CHF</v>
      </c>
      <c r="K11414" s="158" t="str">
        <f t="shared" si="1073"/>
        <v>CHF</v>
      </c>
      <c r="L11414" s="158" t="str">
        <f t="shared" si="1070"/>
        <v>CHFCHF45719</v>
      </c>
      <c r="M11414" s="160">
        <f t="shared" si="1074"/>
        <v>45719</v>
      </c>
      <c r="N11414" s="158">
        <v>1.0606703436571914</v>
      </c>
      <c r="O11414" s="158">
        <v>0.94279999999999997</v>
      </c>
      <c r="P11414" s="161">
        <f t="shared" si="1071"/>
        <v>1</v>
      </c>
    </row>
    <row r="11415" spans="9:16" x14ac:dyDescent="0.2">
      <c r="I11415" s="158">
        <f t="shared" si="1069"/>
        <v>27</v>
      </c>
      <c r="J11415" s="158" t="str">
        <f t="shared" si="1072"/>
        <v>CHF</v>
      </c>
      <c r="K11415" s="158" t="str">
        <f t="shared" si="1073"/>
        <v>CHF</v>
      </c>
      <c r="L11415" s="158" t="str">
        <f t="shared" si="1070"/>
        <v>CHFCHF45720</v>
      </c>
      <c r="M11415" s="160">
        <f t="shared" si="1074"/>
        <v>45720</v>
      </c>
      <c r="N11415" s="158">
        <v>1.0671219720414042</v>
      </c>
      <c r="O11415" s="158">
        <v>0.93710000000000004</v>
      </c>
      <c r="P11415" s="161">
        <f t="shared" si="1071"/>
        <v>1</v>
      </c>
    </row>
    <row r="11416" spans="9:16" x14ac:dyDescent="0.2">
      <c r="I11416" s="158">
        <f t="shared" si="1069"/>
        <v>27</v>
      </c>
      <c r="J11416" s="158" t="str">
        <f t="shared" si="1072"/>
        <v>CHF</v>
      </c>
      <c r="K11416" s="158" t="str">
        <f t="shared" si="1073"/>
        <v>CHF</v>
      </c>
      <c r="L11416" s="158" t="str">
        <f t="shared" si="1070"/>
        <v>CHFCHF45721</v>
      </c>
      <c r="M11416" s="160">
        <f t="shared" si="1074"/>
        <v>45721</v>
      </c>
      <c r="N11416" s="158">
        <v>1.0510826150935464</v>
      </c>
      <c r="O11416" s="158">
        <v>0.95140000000000002</v>
      </c>
      <c r="P11416" s="161">
        <f t="shared" si="1071"/>
        <v>1</v>
      </c>
    </row>
    <row r="11417" spans="9:16" x14ac:dyDescent="0.2">
      <c r="I11417" s="158">
        <f t="shared" si="1069"/>
        <v>27</v>
      </c>
      <c r="J11417" s="158" t="str">
        <f t="shared" si="1072"/>
        <v>CHF</v>
      </c>
      <c r="K11417" s="158" t="str">
        <f t="shared" si="1073"/>
        <v>CHF</v>
      </c>
      <c r="L11417" s="158" t="str">
        <f t="shared" si="1070"/>
        <v>CHFCHF45722</v>
      </c>
      <c r="M11417" s="160">
        <f t="shared" si="1074"/>
        <v>45722</v>
      </c>
      <c r="N11417" s="158">
        <v>1.0454783063251438</v>
      </c>
      <c r="O11417" s="158">
        <v>0.95650000000000002</v>
      </c>
      <c r="P11417" s="161">
        <f t="shared" si="1071"/>
        <v>1</v>
      </c>
    </row>
    <row r="11418" spans="9:16" x14ac:dyDescent="0.2">
      <c r="I11418" s="158">
        <f t="shared" si="1069"/>
        <v>27</v>
      </c>
      <c r="J11418" s="158" t="str">
        <f t="shared" si="1072"/>
        <v>CHF</v>
      </c>
      <c r="K11418" s="158" t="str">
        <f t="shared" si="1073"/>
        <v>CHF</v>
      </c>
      <c r="L11418" s="158" t="str">
        <f t="shared" si="1070"/>
        <v>CHFCHF45723</v>
      </c>
      <c r="M11418" s="160">
        <f t="shared" si="1074"/>
        <v>45723</v>
      </c>
      <c r="N11418" s="158">
        <v>1.0463534581981793</v>
      </c>
      <c r="O11418" s="158">
        <v>0.95569999999999999</v>
      </c>
      <c r="P11418" s="161">
        <f t="shared" si="1071"/>
        <v>1</v>
      </c>
    </row>
    <row r="11419" spans="9:16" x14ac:dyDescent="0.2">
      <c r="I11419" s="158">
        <f t="shared" si="1069"/>
        <v>27</v>
      </c>
      <c r="J11419" s="158" t="str">
        <f t="shared" si="1072"/>
        <v>CHF</v>
      </c>
      <c r="K11419" s="158" t="str">
        <f t="shared" si="1073"/>
        <v>CHF</v>
      </c>
      <c r="L11419" s="158" t="str">
        <f t="shared" si="1070"/>
        <v>CHFCHF45724</v>
      </c>
      <c r="M11419" s="160">
        <f t="shared" si="1074"/>
        <v>45724</v>
      </c>
      <c r="N11419" s="158">
        <v>1.0463534581981793</v>
      </c>
      <c r="O11419" s="158">
        <v>0.95569999999999999</v>
      </c>
      <c r="P11419" s="161">
        <f t="shared" si="1071"/>
        <v>1</v>
      </c>
    </row>
    <row r="11420" spans="9:16" x14ac:dyDescent="0.2">
      <c r="I11420" s="158">
        <f t="shared" si="1069"/>
        <v>27</v>
      </c>
      <c r="J11420" s="158" t="str">
        <f t="shared" si="1072"/>
        <v>CHF</v>
      </c>
      <c r="K11420" s="158" t="str">
        <f t="shared" si="1073"/>
        <v>CHF</v>
      </c>
      <c r="L11420" s="158" t="str">
        <f t="shared" si="1070"/>
        <v>CHFCHF45725</v>
      </c>
      <c r="M11420" s="160">
        <f t="shared" si="1074"/>
        <v>45725</v>
      </c>
      <c r="N11420" s="158">
        <v>1.0463534581981793</v>
      </c>
      <c r="O11420" s="158">
        <v>0.95569999999999999</v>
      </c>
      <c r="P11420" s="161">
        <f t="shared" si="1071"/>
        <v>1</v>
      </c>
    </row>
    <row r="11421" spans="9:16" x14ac:dyDescent="0.2">
      <c r="I11421" s="158">
        <f t="shared" si="1069"/>
        <v>27</v>
      </c>
      <c r="J11421" s="158" t="str">
        <f t="shared" si="1072"/>
        <v>CHF</v>
      </c>
      <c r="K11421" s="158" t="str">
        <f t="shared" si="1073"/>
        <v>CHF</v>
      </c>
      <c r="L11421" s="158" t="str">
        <f t="shared" si="1070"/>
        <v>CHFCHF45726</v>
      </c>
      <c r="M11421" s="160">
        <f t="shared" si="1074"/>
        <v>45726</v>
      </c>
      <c r="N11421" s="158">
        <v>1.0513036164844407</v>
      </c>
      <c r="O11421" s="158">
        <v>0.95120000000000005</v>
      </c>
      <c r="P11421" s="161">
        <f t="shared" si="1071"/>
        <v>1</v>
      </c>
    </row>
    <row r="11422" spans="9:16" x14ac:dyDescent="0.2">
      <c r="I11422" s="158">
        <f t="shared" si="1069"/>
        <v>27</v>
      </c>
      <c r="J11422" s="158" t="str">
        <f t="shared" si="1072"/>
        <v>CHF</v>
      </c>
      <c r="K11422" s="158" t="str">
        <f t="shared" si="1073"/>
        <v>CHF</v>
      </c>
      <c r="L11422" s="158" t="str">
        <f t="shared" si="1070"/>
        <v>CHFCHF45727</v>
      </c>
      <c r="M11422" s="160">
        <f t="shared" si="1074"/>
        <v>45727</v>
      </c>
      <c r="N11422" s="158">
        <v>1.0407993338884263</v>
      </c>
      <c r="O11422" s="158">
        <v>0.96079999999999999</v>
      </c>
      <c r="P11422" s="161">
        <f t="shared" si="1071"/>
        <v>1</v>
      </c>
    </row>
    <row r="11423" spans="9:16" x14ac:dyDescent="0.2">
      <c r="I11423" s="158">
        <f t="shared" si="1069"/>
        <v>27</v>
      </c>
      <c r="J11423" s="158" t="str">
        <f t="shared" si="1072"/>
        <v>CHF</v>
      </c>
      <c r="K11423" s="158" t="str">
        <f t="shared" si="1073"/>
        <v>CHF</v>
      </c>
      <c r="L11423" s="158" t="str">
        <f t="shared" si="1070"/>
        <v>CHFCHF45728</v>
      </c>
      <c r="M11423" s="160">
        <f t="shared" si="1074"/>
        <v>45728</v>
      </c>
      <c r="N11423" s="158">
        <v>1.0396091069757771</v>
      </c>
      <c r="O11423" s="158">
        <v>0.96189999999999998</v>
      </c>
      <c r="P11423" s="161">
        <f t="shared" si="1071"/>
        <v>1</v>
      </c>
    </row>
    <row r="11424" spans="9:16" x14ac:dyDescent="0.2">
      <c r="I11424" s="158">
        <f t="shared" si="1069"/>
        <v>27</v>
      </c>
      <c r="J11424" s="158" t="str">
        <f t="shared" si="1072"/>
        <v>CHF</v>
      </c>
      <c r="K11424" s="158" t="str">
        <f t="shared" si="1073"/>
        <v>CHF</v>
      </c>
      <c r="L11424" s="158" t="str">
        <f t="shared" si="1070"/>
        <v>CHFCHF45729</v>
      </c>
      <c r="M11424" s="160">
        <f t="shared" si="1074"/>
        <v>45729</v>
      </c>
      <c r="N11424" s="158">
        <v>1.0439503079653409</v>
      </c>
      <c r="O11424" s="158">
        <v>0.95789999999999997</v>
      </c>
      <c r="P11424" s="161">
        <f t="shared" si="1071"/>
        <v>1</v>
      </c>
    </row>
    <row r="11425" spans="9:16" x14ac:dyDescent="0.2">
      <c r="I11425" s="158">
        <f t="shared" si="1069"/>
        <v>27</v>
      </c>
      <c r="J11425" s="158" t="str">
        <f t="shared" si="1072"/>
        <v>CHF</v>
      </c>
      <c r="K11425" s="158" t="str">
        <f t="shared" si="1073"/>
        <v>CHF</v>
      </c>
      <c r="L11425" s="158" t="str">
        <f t="shared" si="1070"/>
        <v>CHFCHF45730</v>
      </c>
      <c r="M11425" s="160">
        <f t="shared" si="1074"/>
        <v>45730</v>
      </c>
      <c r="N11425" s="158">
        <v>1.0372368011617052</v>
      </c>
      <c r="O11425" s="158">
        <v>0.96409999999999996</v>
      </c>
      <c r="P11425" s="161">
        <f t="shared" si="1071"/>
        <v>1</v>
      </c>
    </row>
    <row r="11426" spans="9:16" x14ac:dyDescent="0.2">
      <c r="I11426" s="158">
        <f t="shared" si="1069"/>
        <v>27</v>
      </c>
      <c r="J11426" s="158" t="str">
        <f t="shared" si="1072"/>
        <v>CHF</v>
      </c>
      <c r="K11426" s="158" t="str">
        <f t="shared" si="1073"/>
        <v>CHF</v>
      </c>
      <c r="L11426" s="158" t="str">
        <f t="shared" si="1070"/>
        <v>CHFCHF45731</v>
      </c>
      <c r="M11426" s="160">
        <f t="shared" si="1074"/>
        <v>45731</v>
      </c>
      <c r="N11426" s="158">
        <v>1.0372368011617052</v>
      </c>
      <c r="O11426" s="158">
        <v>0.96409999999999996</v>
      </c>
      <c r="P11426" s="161">
        <f t="shared" si="1071"/>
        <v>1</v>
      </c>
    </row>
    <row r="11427" spans="9:16" x14ac:dyDescent="0.2">
      <c r="I11427" s="158">
        <f t="shared" si="1069"/>
        <v>27</v>
      </c>
      <c r="J11427" s="158" t="str">
        <f t="shared" si="1072"/>
        <v>CHF</v>
      </c>
      <c r="K11427" s="158" t="str">
        <f t="shared" si="1073"/>
        <v>CHF</v>
      </c>
      <c r="L11427" s="158" t="str">
        <f t="shared" si="1070"/>
        <v>CHFCHF45732</v>
      </c>
      <c r="M11427" s="160">
        <f t="shared" si="1074"/>
        <v>45732</v>
      </c>
      <c r="N11427" s="158">
        <v>1.0372368011617052</v>
      </c>
      <c r="O11427" s="158">
        <v>0.96409999999999996</v>
      </c>
      <c r="P11427" s="161">
        <f t="shared" si="1071"/>
        <v>1</v>
      </c>
    </row>
    <row r="11428" spans="9:16" x14ac:dyDescent="0.2">
      <c r="I11428" s="158">
        <f t="shared" si="1069"/>
        <v>27</v>
      </c>
      <c r="J11428" s="158" t="str">
        <f t="shared" si="1072"/>
        <v>CHF</v>
      </c>
      <c r="K11428" s="158" t="str">
        <f t="shared" si="1073"/>
        <v>CHF</v>
      </c>
      <c r="L11428" s="158" t="str">
        <f t="shared" si="1070"/>
        <v>CHFCHF45733</v>
      </c>
      <c r="M11428" s="160">
        <f t="shared" si="1074"/>
        <v>45733</v>
      </c>
      <c r="N11428" s="158">
        <v>1.0399334442595674</v>
      </c>
      <c r="O11428" s="158">
        <v>0.96160000000000001</v>
      </c>
      <c r="P11428" s="161">
        <f t="shared" si="1071"/>
        <v>1</v>
      </c>
    </row>
    <row r="11429" spans="9:16" x14ac:dyDescent="0.2">
      <c r="I11429" s="158">
        <f t="shared" si="1069"/>
        <v>27</v>
      </c>
      <c r="J11429" s="158" t="str">
        <f t="shared" si="1072"/>
        <v>CHF</v>
      </c>
      <c r="K11429" s="158" t="str">
        <f t="shared" si="1073"/>
        <v>CHF</v>
      </c>
      <c r="L11429" s="158" t="str">
        <f t="shared" si="1070"/>
        <v>CHFCHF45734</v>
      </c>
      <c r="M11429" s="160">
        <f t="shared" si="1074"/>
        <v>45734</v>
      </c>
      <c r="N11429" s="158">
        <v>1.0415581710238517</v>
      </c>
      <c r="O11429" s="158">
        <v>0.96009999999999995</v>
      </c>
      <c r="P11429" s="161">
        <f t="shared" si="1071"/>
        <v>1</v>
      </c>
    </row>
    <row r="11430" spans="9:16" x14ac:dyDescent="0.2">
      <c r="I11430" s="158">
        <f t="shared" si="1069"/>
        <v>27</v>
      </c>
      <c r="J11430" s="158" t="str">
        <f t="shared" si="1072"/>
        <v>CHF</v>
      </c>
      <c r="K11430" s="158" t="str">
        <f t="shared" si="1073"/>
        <v>CHF</v>
      </c>
      <c r="L11430" s="158" t="str">
        <f t="shared" si="1070"/>
        <v>CHFCHF45735</v>
      </c>
      <c r="M11430" s="160">
        <f t="shared" si="1074"/>
        <v>45735</v>
      </c>
      <c r="N11430" s="158">
        <v>1.0435145570280704</v>
      </c>
      <c r="O11430" s="158">
        <v>0.95830000000000004</v>
      </c>
      <c r="P11430" s="161">
        <f t="shared" si="1071"/>
        <v>1</v>
      </c>
    </row>
    <row r="11431" spans="9:16" x14ac:dyDescent="0.2">
      <c r="I11431" s="158">
        <f t="shared" si="1069"/>
        <v>27</v>
      </c>
      <c r="J11431" s="158" t="str">
        <f t="shared" si="1072"/>
        <v>CHF</v>
      </c>
      <c r="K11431" s="158" t="str">
        <f t="shared" si="1073"/>
        <v>CHF</v>
      </c>
      <c r="L11431" s="158" t="str">
        <f t="shared" si="1070"/>
        <v>CHFCHF45736</v>
      </c>
      <c r="M11431" s="160">
        <f t="shared" si="1074"/>
        <v>45736</v>
      </c>
      <c r="N11431" s="158">
        <v>1.0455876202425762</v>
      </c>
      <c r="O11431" s="158">
        <v>0.95640000000000003</v>
      </c>
      <c r="P11431" s="161">
        <f t="shared" si="1071"/>
        <v>1</v>
      </c>
    </row>
    <row r="11432" spans="9:16" x14ac:dyDescent="0.2">
      <c r="I11432" s="158">
        <f t="shared" si="1069"/>
        <v>27</v>
      </c>
      <c r="J11432" s="158" t="str">
        <f t="shared" si="1072"/>
        <v>CHF</v>
      </c>
      <c r="K11432" s="158" t="str">
        <f t="shared" si="1073"/>
        <v>CHF</v>
      </c>
      <c r="L11432" s="158" t="str">
        <f t="shared" si="1070"/>
        <v>CHFCHF45737</v>
      </c>
      <c r="M11432" s="160">
        <f t="shared" si="1074"/>
        <v>45737</v>
      </c>
      <c r="N11432" s="158">
        <v>1.0474494605635278</v>
      </c>
      <c r="O11432" s="158">
        <v>0.95469999999999999</v>
      </c>
      <c r="P11432" s="161">
        <f t="shared" si="1071"/>
        <v>1</v>
      </c>
    </row>
    <row r="11433" spans="9:16" x14ac:dyDescent="0.2">
      <c r="I11433" s="158">
        <f t="shared" si="1069"/>
        <v>27</v>
      </c>
      <c r="J11433" s="158" t="str">
        <f t="shared" si="1072"/>
        <v>CHF</v>
      </c>
      <c r="K11433" s="158" t="str">
        <f t="shared" si="1073"/>
        <v>CHF</v>
      </c>
      <c r="L11433" s="158" t="str">
        <f t="shared" si="1070"/>
        <v>CHFCHF45738</v>
      </c>
      <c r="M11433" s="160">
        <f t="shared" si="1074"/>
        <v>45738</v>
      </c>
      <c r="N11433" s="158">
        <v>1.0474494605635278</v>
      </c>
      <c r="O11433" s="158">
        <v>0.95469999999999999</v>
      </c>
      <c r="P11433" s="161">
        <f t="shared" si="1071"/>
        <v>1</v>
      </c>
    </row>
    <row r="11434" spans="9:16" x14ac:dyDescent="0.2">
      <c r="I11434" s="158">
        <f t="shared" ref="I11434:I11497" si="1075">IF(M11433=$G$2,I11433+1,I11433)</f>
        <v>27</v>
      </c>
      <c r="J11434" s="158" t="str">
        <f t="shared" si="1072"/>
        <v>CHF</v>
      </c>
      <c r="K11434" s="158" t="str">
        <f t="shared" si="1073"/>
        <v>CHF</v>
      </c>
      <c r="L11434" s="158" t="str">
        <f t="shared" si="1070"/>
        <v>CHFCHF45739</v>
      </c>
      <c r="M11434" s="160">
        <f t="shared" si="1074"/>
        <v>45739</v>
      </c>
      <c r="N11434" s="158">
        <v>1.0474494605635278</v>
      </c>
      <c r="O11434" s="158">
        <v>0.95469999999999999</v>
      </c>
      <c r="P11434" s="161">
        <f t="shared" si="1071"/>
        <v>1</v>
      </c>
    </row>
    <row r="11435" spans="9:16" x14ac:dyDescent="0.2">
      <c r="I11435" s="158">
        <f t="shared" si="1075"/>
        <v>27</v>
      </c>
      <c r="J11435" s="158" t="str">
        <f t="shared" si="1072"/>
        <v>CHF</v>
      </c>
      <c r="K11435" s="158" t="str">
        <f t="shared" si="1073"/>
        <v>CHF</v>
      </c>
      <c r="L11435" s="158" t="str">
        <f t="shared" si="1070"/>
        <v>CHFCHF45740</v>
      </c>
      <c r="M11435" s="160">
        <f t="shared" si="1074"/>
        <v>45740</v>
      </c>
      <c r="N11435" s="158">
        <v>1.0477787091366304</v>
      </c>
      <c r="O11435" s="158">
        <v>0.95440000000000003</v>
      </c>
      <c r="P11435" s="161">
        <f t="shared" si="1071"/>
        <v>1</v>
      </c>
    </row>
    <row r="11436" spans="9:16" x14ac:dyDescent="0.2">
      <c r="I11436" s="158">
        <f t="shared" si="1075"/>
        <v>27</v>
      </c>
      <c r="J11436" s="158" t="str">
        <f t="shared" si="1072"/>
        <v>CHF</v>
      </c>
      <c r="K11436" s="158" t="str">
        <f t="shared" si="1073"/>
        <v>CHF</v>
      </c>
      <c r="L11436" s="158" t="str">
        <f t="shared" si="1070"/>
        <v>CHFCHF45741</v>
      </c>
      <c r="M11436" s="160">
        <f t="shared" si="1074"/>
        <v>45741</v>
      </c>
      <c r="N11436" s="158">
        <v>1.0483279169724291</v>
      </c>
      <c r="O11436" s="158">
        <v>0.95389999999999997</v>
      </c>
      <c r="P11436" s="161">
        <f t="shared" si="1071"/>
        <v>1</v>
      </c>
    </row>
    <row r="11437" spans="9:16" x14ac:dyDescent="0.2">
      <c r="I11437" s="158">
        <f t="shared" si="1075"/>
        <v>27</v>
      </c>
      <c r="J11437" s="158" t="str">
        <f t="shared" si="1072"/>
        <v>CHF</v>
      </c>
      <c r="K11437" s="158" t="str">
        <f t="shared" si="1073"/>
        <v>CHF</v>
      </c>
      <c r="L11437" s="158" t="str">
        <f t="shared" si="1070"/>
        <v>CHFCHF45742</v>
      </c>
      <c r="M11437" s="160">
        <f t="shared" si="1074"/>
        <v>45742</v>
      </c>
      <c r="N11437" s="158">
        <v>1.0490977759127149</v>
      </c>
      <c r="O11437" s="158">
        <v>0.95320000000000005</v>
      </c>
      <c r="P11437" s="161">
        <f t="shared" si="1071"/>
        <v>1</v>
      </c>
    </row>
    <row r="11438" spans="9:16" x14ac:dyDescent="0.2">
      <c r="I11438" s="158">
        <f t="shared" si="1075"/>
        <v>27</v>
      </c>
      <c r="J11438" s="158" t="str">
        <f t="shared" si="1072"/>
        <v>CHF</v>
      </c>
      <c r="K11438" s="158" t="str">
        <f t="shared" si="1073"/>
        <v>CHF</v>
      </c>
      <c r="L11438" s="158" t="str">
        <f t="shared" si="1070"/>
        <v>CHFCHF45743</v>
      </c>
      <c r="M11438" s="160">
        <f t="shared" si="1074"/>
        <v>45743</v>
      </c>
      <c r="N11438" s="158">
        <v>1.0499790004199916</v>
      </c>
      <c r="O11438" s="158">
        <v>0.95240000000000002</v>
      </c>
      <c r="P11438" s="161">
        <f t="shared" si="1071"/>
        <v>1</v>
      </c>
    </row>
    <row r="11439" spans="9:16" x14ac:dyDescent="0.2">
      <c r="I11439" s="158">
        <f t="shared" si="1075"/>
        <v>27</v>
      </c>
      <c r="J11439" s="158" t="str">
        <f t="shared" si="1072"/>
        <v>CHF</v>
      </c>
      <c r="K11439" s="158" t="str">
        <f t="shared" si="1073"/>
        <v>CHF</v>
      </c>
      <c r="L11439" s="158" t="str">
        <f t="shared" si="1070"/>
        <v>CHFCHF45744</v>
      </c>
      <c r="M11439" s="160">
        <f t="shared" si="1074"/>
        <v>45744</v>
      </c>
      <c r="N11439" s="158">
        <v>1.0498687664041995</v>
      </c>
      <c r="O11439" s="158">
        <v>0.95250000000000001</v>
      </c>
      <c r="P11439" s="161">
        <f t="shared" si="1071"/>
        <v>1</v>
      </c>
    </row>
    <row r="11440" spans="9:16" x14ac:dyDescent="0.2">
      <c r="I11440" s="158">
        <f t="shared" si="1075"/>
        <v>27</v>
      </c>
      <c r="J11440" s="158" t="str">
        <f t="shared" si="1072"/>
        <v>CHF</v>
      </c>
      <c r="K11440" s="158" t="str">
        <f t="shared" si="1073"/>
        <v>CHF</v>
      </c>
      <c r="L11440" s="158" t="str">
        <f t="shared" si="1070"/>
        <v>CHFCHF45745</v>
      </c>
      <c r="M11440" s="160">
        <f t="shared" si="1074"/>
        <v>45745</v>
      </c>
      <c r="N11440" s="158">
        <v>1.0498687664041995</v>
      </c>
      <c r="O11440" s="158">
        <v>0.95250000000000001</v>
      </c>
      <c r="P11440" s="161">
        <f t="shared" si="1071"/>
        <v>1</v>
      </c>
    </row>
    <row r="11441" spans="9:16" x14ac:dyDescent="0.2">
      <c r="I11441" s="158">
        <f t="shared" si="1075"/>
        <v>27</v>
      </c>
      <c r="J11441" s="158" t="str">
        <f t="shared" si="1072"/>
        <v>CHF</v>
      </c>
      <c r="K11441" s="158" t="str">
        <f t="shared" si="1073"/>
        <v>CHF</v>
      </c>
      <c r="L11441" s="158" t="str">
        <f t="shared" si="1070"/>
        <v>CHFCHF45746</v>
      </c>
      <c r="M11441" s="160">
        <f t="shared" si="1074"/>
        <v>45746</v>
      </c>
      <c r="N11441" s="158">
        <v>1.0498687664041995</v>
      </c>
      <c r="O11441" s="158">
        <v>0.95250000000000001</v>
      </c>
      <c r="P11441" s="161">
        <f t="shared" si="1071"/>
        <v>1</v>
      </c>
    </row>
    <row r="11442" spans="9:16" x14ac:dyDescent="0.2">
      <c r="I11442" s="158">
        <f t="shared" si="1075"/>
        <v>27</v>
      </c>
      <c r="J11442" s="158" t="str">
        <f t="shared" si="1072"/>
        <v>CHF</v>
      </c>
      <c r="K11442" s="158" t="str">
        <f t="shared" si="1073"/>
        <v>CHF</v>
      </c>
      <c r="L11442" s="158" t="str">
        <f t="shared" si="1070"/>
        <v>CHFCHF45747</v>
      </c>
      <c r="M11442" s="160">
        <f t="shared" si="1074"/>
        <v>45747</v>
      </c>
      <c r="N11442" s="158">
        <v>1.0492078480747036</v>
      </c>
      <c r="O11442" s="158">
        <v>0.95309999999999995</v>
      </c>
      <c r="P11442" s="161">
        <f t="shared" si="1071"/>
        <v>1</v>
      </c>
    </row>
    <row r="11443" spans="9:16" x14ac:dyDescent="0.2">
      <c r="I11443" s="158">
        <f t="shared" si="1075"/>
        <v>27</v>
      </c>
      <c r="J11443" s="158" t="str">
        <f t="shared" si="1072"/>
        <v>CHF</v>
      </c>
      <c r="K11443" s="158" t="str">
        <f t="shared" si="1073"/>
        <v>CHF</v>
      </c>
      <c r="L11443" s="158" t="str">
        <f t="shared" si="1070"/>
        <v>CHFCHF45748</v>
      </c>
      <c r="M11443" s="160">
        <f t="shared" si="1074"/>
        <v>45748</v>
      </c>
      <c r="N11443" s="158">
        <v>1.0504201680672269</v>
      </c>
      <c r="O11443" s="158">
        <v>0.95199999999999996</v>
      </c>
      <c r="P11443" s="161">
        <f t="shared" si="1071"/>
        <v>1</v>
      </c>
    </row>
    <row r="11444" spans="9:16" x14ac:dyDescent="0.2">
      <c r="I11444" s="158">
        <f t="shared" si="1075"/>
        <v>27</v>
      </c>
      <c r="J11444" s="158" t="str">
        <f t="shared" si="1072"/>
        <v>CHF</v>
      </c>
      <c r="K11444" s="158" t="str">
        <f t="shared" si="1073"/>
        <v>CHF</v>
      </c>
      <c r="L11444" s="158" t="str">
        <f t="shared" si="1070"/>
        <v>CHFCHF45749</v>
      </c>
      <c r="M11444" s="160">
        <f t="shared" si="1074"/>
        <v>45749</v>
      </c>
      <c r="N11444" s="158">
        <v>1.0478885046631039</v>
      </c>
      <c r="O11444" s="158">
        <v>0.95430000000000004</v>
      </c>
      <c r="P11444" s="161">
        <f t="shared" si="1071"/>
        <v>1</v>
      </c>
    </row>
    <row r="11445" spans="9:16" x14ac:dyDescent="0.2">
      <c r="I11445" s="158">
        <f t="shared" si="1075"/>
        <v>27</v>
      </c>
      <c r="J11445" s="158" t="str">
        <f t="shared" si="1072"/>
        <v>CHF</v>
      </c>
      <c r="K11445" s="158" t="str">
        <f t="shared" si="1073"/>
        <v>CHF</v>
      </c>
      <c r="L11445" s="158" t="str">
        <f t="shared" si="1070"/>
        <v>CHFCHF45750</v>
      </c>
      <c r="M11445" s="160">
        <f t="shared" si="1074"/>
        <v>45750</v>
      </c>
      <c r="N11445" s="158">
        <v>1.0484378276368211</v>
      </c>
      <c r="O11445" s="158">
        <v>0.95379999999999998</v>
      </c>
      <c r="P11445" s="161">
        <f t="shared" si="1071"/>
        <v>1</v>
      </c>
    </row>
    <row r="11446" spans="9:16" x14ac:dyDescent="0.2">
      <c r="I11446" s="158">
        <f t="shared" si="1075"/>
        <v>27</v>
      </c>
      <c r="J11446" s="158" t="str">
        <f t="shared" si="1072"/>
        <v>CHF</v>
      </c>
      <c r="K11446" s="158" t="str">
        <f t="shared" si="1073"/>
        <v>CHF</v>
      </c>
      <c r="L11446" s="158" t="str">
        <f t="shared" si="1070"/>
        <v>CHFCHF45751</v>
      </c>
      <c r="M11446" s="160">
        <f t="shared" si="1074"/>
        <v>45751</v>
      </c>
      <c r="N11446" s="158">
        <v>1.0630381630700543</v>
      </c>
      <c r="O11446" s="158">
        <v>0.94069999999999998</v>
      </c>
      <c r="P11446" s="161">
        <f t="shared" si="1071"/>
        <v>1</v>
      </c>
    </row>
    <row r="11447" spans="9:16" x14ac:dyDescent="0.2">
      <c r="I11447" s="158">
        <f t="shared" si="1075"/>
        <v>27</v>
      </c>
      <c r="J11447" s="158" t="str">
        <f t="shared" si="1072"/>
        <v>CHF</v>
      </c>
      <c r="K11447" s="158" t="str">
        <f t="shared" si="1073"/>
        <v>CHF</v>
      </c>
      <c r="L11447" s="158" t="str">
        <f t="shared" si="1070"/>
        <v>CHFCHF45752</v>
      </c>
      <c r="M11447" s="160">
        <f t="shared" si="1074"/>
        <v>45752</v>
      </c>
      <c r="N11447" s="158">
        <v>1.0630381630700543</v>
      </c>
      <c r="O11447" s="158">
        <v>0.94069999999999998</v>
      </c>
      <c r="P11447" s="161">
        <f t="shared" si="1071"/>
        <v>1</v>
      </c>
    </row>
    <row r="11448" spans="9:16" x14ac:dyDescent="0.2">
      <c r="I11448" s="158">
        <f t="shared" si="1075"/>
        <v>27</v>
      </c>
      <c r="J11448" s="158" t="str">
        <f t="shared" si="1072"/>
        <v>CHF</v>
      </c>
      <c r="K11448" s="158" t="str">
        <f t="shared" si="1073"/>
        <v>CHF</v>
      </c>
      <c r="L11448" s="158" t="str">
        <f t="shared" si="1070"/>
        <v>CHFCHF45753</v>
      </c>
      <c r="M11448" s="160">
        <f t="shared" si="1074"/>
        <v>45753</v>
      </c>
      <c r="N11448" s="158">
        <v>1.0630381630700543</v>
      </c>
      <c r="O11448" s="158">
        <v>0.94069999999999998</v>
      </c>
      <c r="P11448" s="161">
        <f t="shared" si="1071"/>
        <v>1</v>
      </c>
    </row>
    <row r="11449" spans="9:16" x14ac:dyDescent="0.2">
      <c r="I11449" s="158">
        <f t="shared" si="1075"/>
        <v>27</v>
      </c>
      <c r="J11449" s="158" t="str">
        <f t="shared" si="1072"/>
        <v>CHF</v>
      </c>
      <c r="K11449" s="158" t="str">
        <f t="shared" si="1073"/>
        <v>CHF</v>
      </c>
      <c r="L11449" s="158" t="str">
        <f t="shared" si="1070"/>
        <v>CHFCHF45754</v>
      </c>
      <c r="M11449" s="160">
        <f t="shared" si="1074"/>
        <v>45754</v>
      </c>
      <c r="N11449" s="158">
        <v>1.0664391596459422</v>
      </c>
      <c r="O11449" s="158">
        <v>0.93769999999999998</v>
      </c>
      <c r="P11449" s="161">
        <f t="shared" si="1071"/>
        <v>1</v>
      </c>
    </row>
    <row r="11450" spans="9:16" x14ac:dyDescent="0.2">
      <c r="I11450" s="158">
        <f t="shared" si="1075"/>
        <v>27</v>
      </c>
      <c r="J11450" s="158" t="str">
        <f t="shared" si="1072"/>
        <v>CHF</v>
      </c>
      <c r="K11450" s="158" t="str">
        <f t="shared" si="1073"/>
        <v>CHF</v>
      </c>
      <c r="L11450" s="158" t="str">
        <f t="shared" si="1070"/>
        <v>CHFCHF45755</v>
      </c>
      <c r="M11450" s="160">
        <f t="shared" si="1074"/>
        <v>45755</v>
      </c>
      <c r="N11450" s="158">
        <v>1.0696331158412664</v>
      </c>
      <c r="O11450" s="158">
        <v>0.93489999999999995</v>
      </c>
      <c r="P11450" s="161">
        <f t="shared" si="1071"/>
        <v>1</v>
      </c>
    </row>
    <row r="11451" spans="9:16" x14ac:dyDescent="0.2">
      <c r="I11451" s="158">
        <f t="shared" si="1075"/>
        <v>27</v>
      </c>
      <c r="J11451" s="158" t="str">
        <f t="shared" si="1072"/>
        <v>CHF</v>
      </c>
      <c r="K11451" s="158" t="str">
        <f t="shared" si="1073"/>
        <v>CHF</v>
      </c>
      <c r="L11451" s="158" t="str">
        <f t="shared" si="1070"/>
        <v>CHFCHF45756</v>
      </c>
      <c r="M11451" s="160">
        <f t="shared" si="1074"/>
        <v>45756</v>
      </c>
      <c r="N11451" s="158">
        <v>1.0778184953653804</v>
      </c>
      <c r="O11451" s="158">
        <v>0.92779999999999996</v>
      </c>
      <c r="P11451" s="161">
        <f t="shared" si="1071"/>
        <v>1</v>
      </c>
    </row>
    <row r="11452" spans="9:16" x14ac:dyDescent="0.2">
      <c r="I11452" s="158">
        <f t="shared" si="1075"/>
        <v>27</v>
      </c>
      <c r="J11452" s="158" t="str">
        <f t="shared" si="1072"/>
        <v>CHF</v>
      </c>
      <c r="K11452" s="158" t="str">
        <f t="shared" si="1073"/>
        <v>CHF</v>
      </c>
      <c r="L11452" s="158" t="str">
        <f t="shared" si="1070"/>
        <v>CHFCHF45757</v>
      </c>
      <c r="M11452" s="160">
        <f t="shared" si="1074"/>
        <v>45757</v>
      </c>
      <c r="N11452" s="158">
        <v>1.0753844499408538</v>
      </c>
      <c r="O11452" s="158">
        <v>0.92989999999999995</v>
      </c>
      <c r="P11452" s="161">
        <f t="shared" si="1071"/>
        <v>1</v>
      </c>
    </row>
    <row r="11453" spans="9:16" x14ac:dyDescent="0.2">
      <c r="I11453" s="158">
        <f t="shared" si="1075"/>
        <v>27</v>
      </c>
      <c r="J11453" s="158" t="str">
        <f t="shared" si="1072"/>
        <v>CHF</v>
      </c>
      <c r="K11453" s="158" t="str">
        <f t="shared" si="1073"/>
        <v>CHF</v>
      </c>
      <c r="L11453" s="158" t="str">
        <f t="shared" si="1070"/>
        <v>CHFCHF45758</v>
      </c>
      <c r="M11453" s="160">
        <f t="shared" si="1074"/>
        <v>45758</v>
      </c>
      <c r="N11453" s="158">
        <v>1.0808473843493298</v>
      </c>
      <c r="O11453" s="158">
        <v>0.92520000000000002</v>
      </c>
      <c r="P11453" s="161">
        <f t="shared" si="1071"/>
        <v>1</v>
      </c>
    </row>
    <row r="11454" spans="9:16" x14ac:dyDescent="0.2">
      <c r="I11454" s="158">
        <f t="shared" si="1075"/>
        <v>27</v>
      </c>
      <c r="J11454" s="158" t="str">
        <f t="shared" si="1072"/>
        <v>CHF</v>
      </c>
      <c r="K11454" s="158" t="str">
        <f t="shared" si="1073"/>
        <v>CHF</v>
      </c>
      <c r="L11454" s="158" t="str">
        <f t="shared" si="1070"/>
        <v>CHFCHF45759</v>
      </c>
      <c r="M11454" s="160">
        <f t="shared" si="1074"/>
        <v>45759</v>
      </c>
      <c r="N11454" s="158">
        <v>1.0808473843493298</v>
      </c>
      <c r="O11454" s="158">
        <v>0.92520000000000002</v>
      </c>
      <c r="P11454" s="161">
        <f t="shared" si="1071"/>
        <v>1</v>
      </c>
    </row>
    <row r="11455" spans="9:16" x14ac:dyDescent="0.2">
      <c r="I11455" s="158">
        <f t="shared" si="1075"/>
        <v>27</v>
      </c>
      <c r="J11455" s="158" t="str">
        <f t="shared" si="1072"/>
        <v>CHF</v>
      </c>
      <c r="K11455" s="158" t="str">
        <f t="shared" si="1073"/>
        <v>CHF</v>
      </c>
      <c r="L11455" s="158" t="str">
        <f t="shared" si="1070"/>
        <v>CHFCHF45760</v>
      </c>
      <c r="M11455" s="160">
        <f t="shared" si="1074"/>
        <v>45760</v>
      </c>
      <c r="N11455" s="158">
        <v>1.0808473843493298</v>
      </c>
      <c r="O11455" s="158">
        <v>0.92520000000000002</v>
      </c>
      <c r="P11455" s="161">
        <f t="shared" si="1071"/>
        <v>1</v>
      </c>
    </row>
    <row r="11456" spans="9:16" x14ac:dyDescent="0.2">
      <c r="I11456" s="158">
        <f t="shared" si="1075"/>
        <v>27</v>
      </c>
      <c r="J11456" s="158" t="str">
        <f t="shared" si="1072"/>
        <v>CHF</v>
      </c>
      <c r="K11456" s="158" t="str">
        <f t="shared" si="1073"/>
        <v>CHF</v>
      </c>
      <c r="L11456" s="158" t="str">
        <f t="shared" si="1070"/>
        <v>CHFCHF45761</v>
      </c>
      <c r="M11456" s="160">
        <f t="shared" si="1074"/>
        <v>45761</v>
      </c>
      <c r="N11456" s="158">
        <v>1.0719262514738988</v>
      </c>
      <c r="O11456" s="158">
        <v>0.93289999999999995</v>
      </c>
      <c r="P11456" s="161">
        <f t="shared" si="1071"/>
        <v>1</v>
      </c>
    </row>
    <row r="11457" spans="9:16" x14ac:dyDescent="0.2">
      <c r="I11457" s="158">
        <f t="shared" si="1075"/>
        <v>27</v>
      </c>
      <c r="J11457" s="158" t="str">
        <f t="shared" si="1072"/>
        <v>CHF</v>
      </c>
      <c r="K11457" s="158" t="str">
        <f t="shared" si="1073"/>
        <v>CHF</v>
      </c>
      <c r="L11457" s="158" t="str">
        <f t="shared" si="1070"/>
        <v>CHFCHF45762</v>
      </c>
      <c r="M11457" s="160">
        <f t="shared" si="1074"/>
        <v>45762</v>
      </c>
      <c r="N11457" s="158">
        <v>1.0820168794633196</v>
      </c>
      <c r="O11457" s="158">
        <v>0.92420000000000002</v>
      </c>
      <c r="P11457" s="161">
        <f t="shared" si="1071"/>
        <v>1</v>
      </c>
    </row>
    <row r="11458" spans="9:16" x14ac:dyDescent="0.2">
      <c r="I11458" s="158">
        <f t="shared" si="1075"/>
        <v>27</v>
      </c>
      <c r="J11458" s="158" t="str">
        <f t="shared" si="1072"/>
        <v>CHF</v>
      </c>
      <c r="K11458" s="158" t="str">
        <f t="shared" si="1073"/>
        <v>CHF</v>
      </c>
      <c r="L11458" s="158" t="str">
        <f t="shared" si="1070"/>
        <v>CHFCHF45763</v>
      </c>
      <c r="M11458" s="160">
        <f t="shared" si="1074"/>
        <v>45763</v>
      </c>
      <c r="N11458" s="158">
        <v>1.079913606911447</v>
      </c>
      <c r="O11458" s="158">
        <v>0.92600000000000005</v>
      </c>
      <c r="P11458" s="161">
        <f t="shared" si="1071"/>
        <v>1</v>
      </c>
    </row>
    <row r="11459" spans="9:16" x14ac:dyDescent="0.2">
      <c r="I11459" s="158">
        <f t="shared" si="1075"/>
        <v>27</v>
      </c>
      <c r="J11459" s="158" t="str">
        <f t="shared" si="1072"/>
        <v>CHF</v>
      </c>
      <c r="K11459" s="158" t="str">
        <f t="shared" si="1073"/>
        <v>CHF</v>
      </c>
      <c r="L11459" s="158" t="str">
        <f t="shared" ref="L11459:L11522" si="1076">J11459&amp;K11459&amp;M11459</f>
        <v>CHFCHF45764</v>
      </c>
      <c r="M11459" s="160">
        <f t="shared" si="1074"/>
        <v>45764</v>
      </c>
      <c r="N11459" s="158">
        <v>1.0763104079216446</v>
      </c>
      <c r="O11459" s="158">
        <v>0.92910000000000004</v>
      </c>
      <c r="P11459" s="161">
        <f t="shared" ref="P11459:P11522" si="1077">ROUND(N11459*O11459,4)</f>
        <v>1</v>
      </c>
    </row>
    <row r="11460" spans="9:16" x14ac:dyDescent="0.2">
      <c r="I11460" s="158">
        <f t="shared" si="1075"/>
        <v>27</v>
      </c>
      <c r="J11460" s="158" t="str">
        <f t="shared" ref="J11460:J11523" si="1078">VLOOKUP($I11460,$A:$C,2,FALSE)</f>
        <v>CHF</v>
      </c>
      <c r="K11460" s="158" t="str">
        <f t="shared" ref="K11460:K11523" si="1079">VLOOKUP($I11460,$A:$C,3,FALSE)</f>
        <v>CHF</v>
      </c>
      <c r="L11460" s="158" t="str">
        <f t="shared" si="1076"/>
        <v>CHFCHF45765</v>
      </c>
      <c r="M11460" s="160">
        <f t="shared" ref="M11460:M11523" si="1080">IF(I11460=I11459,M11459+1,$G$1)</f>
        <v>45765</v>
      </c>
      <c r="N11460" s="158">
        <v>1.0763104079216446</v>
      </c>
      <c r="O11460" s="158">
        <v>0.92910000000000004</v>
      </c>
      <c r="P11460" s="161">
        <f t="shared" si="1077"/>
        <v>1</v>
      </c>
    </row>
    <row r="11461" spans="9:16" x14ac:dyDescent="0.2">
      <c r="I11461" s="158">
        <f t="shared" si="1075"/>
        <v>27</v>
      </c>
      <c r="J11461" s="158" t="str">
        <f t="shared" si="1078"/>
        <v>CHF</v>
      </c>
      <c r="K11461" s="158" t="str">
        <f t="shared" si="1079"/>
        <v>CHF</v>
      </c>
      <c r="L11461" s="158" t="str">
        <f t="shared" si="1076"/>
        <v>CHFCHF45766</v>
      </c>
      <c r="M11461" s="160">
        <f t="shared" si="1080"/>
        <v>45766</v>
      </c>
      <c r="N11461" s="158">
        <v>1.0763104079216446</v>
      </c>
      <c r="O11461" s="158">
        <v>0.92910000000000004</v>
      </c>
      <c r="P11461" s="161">
        <f t="shared" si="1077"/>
        <v>1</v>
      </c>
    </row>
    <row r="11462" spans="9:16" x14ac:dyDescent="0.2">
      <c r="I11462" s="158">
        <f t="shared" si="1075"/>
        <v>27</v>
      </c>
      <c r="J11462" s="158" t="str">
        <f t="shared" si="1078"/>
        <v>CHF</v>
      </c>
      <c r="K11462" s="158" t="str">
        <f t="shared" si="1079"/>
        <v>CHF</v>
      </c>
      <c r="L11462" s="158" t="str">
        <f t="shared" si="1076"/>
        <v>CHFCHF45767</v>
      </c>
      <c r="M11462" s="160">
        <f t="shared" si="1080"/>
        <v>45767</v>
      </c>
      <c r="N11462" s="158">
        <v>1.0763104079216446</v>
      </c>
      <c r="O11462" s="158">
        <v>0.92910000000000004</v>
      </c>
      <c r="P11462" s="161">
        <f t="shared" si="1077"/>
        <v>1</v>
      </c>
    </row>
    <row r="11463" spans="9:16" x14ac:dyDescent="0.2">
      <c r="I11463" s="158">
        <f t="shared" si="1075"/>
        <v>27</v>
      </c>
      <c r="J11463" s="158" t="str">
        <f t="shared" si="1078"/>
        <v>CHF</v>
      </c>
      <c r="K11463" s="158" t="str">
        <f t="shared" si="1079"/>
        <v>CHF</v>
      </c>
      <c r="L11463" s="158" t="str">
        <f t="shared" si="1076"/>
        <v>CHFCHF45768</v>
      </c>
      <c r="M11463" s="160">
        <f t="shared" si="1080"/>
        <v>45768</v>
      </c>
      <c r="N11463" s="158">
        <v>1.0763104079216446</v>
      </c>
      <c r="O11463" s="158">
        <v>0.92910000000000004</v>
      </c>
      <c r="P11463" s="161">
        <f t="shared" si="1077"/>
        <v>1</v>
      </c>
    </row>
    <row r="11464" spans="9:16" x14ac:dyDescent="0.2">
      <c r="I11464" s="158">
        <f t="shared" si="1075"/>
        <v>27</v>
      </c>
      <c r="J11464" s="158" t="str">
        <f t="shared" si="1078"/>
        <v>CHF</v>
      </c>
      <c r="K11464" s="158" t="str">
        <f t="shared" si="1079"/>
        <v>CHF</v>
      </c>
      <c r="L11464" s="158" t="str">
        <f t="shared" si="1076"/>
        <v>CHFCHF45769</v>
      </c>
      <c r="M11464" s="160">
        <f t="shared" si="1080"/>
        <v>45769</v>
      </c>
      <c r="N11464" s="158">
        <v>1.0731916720326251</v>
      </c>
      <c r="O11464" s="158">
        <v>0.93179999999999996</v>
      </c>
      <c r="P11464" s="161">
        <f t="shared" si="1077"/>
        <v>1</v>
      </c>
    </row>
    <row r="11465" spans="9:16" x14ac:dyDescent="0.2">
      <c r="I11465" s="158">
        <f t="shared" si="1075"/>
        <v>27</v>
      </c>
      <c r="J11465" s="158" t="str">
        <f t="shared" si="1078"/>
        <v>CHF</v>
      </c>
      <c r="K11465" s="158" t="str">
        <f t="shared" si="1079"/>
        <v>CHF</v>
      </c>
      <c r="L11465" s="158" t="str">
        <f t="shared" si="1076"/>
        <v>CHFCHF45770</v>
      </c>
      <c r="M11465" s="160">
        <f t="shared" si="1080"/>
        <v>45770</v>
      </c>
      <c r="N11465" s="158">
        <v>1.0658708164570454</v>
      </c>
      <c r="O11465" s="158">
        <v>0.93820000000000003</v>
      </c>
      <c r="P11465" s="161">
        <f t="shared" si="1077"/>
        <v>1</v>
      </c>
    </row>
    <row r="11466" spans="9:16" x14ac:dyDescent="0.2">
      <c r="I11466" s="158">
        <f t="shared" si="1075"/>
        <v>27</v>
      </c>
      <c r="J11466" s="158" t="str">
        <f t="shared" si="1078"/>
        <v>CHF</v>
      </c>
      <c r="K11466" s="158" t="str">
        <f t="shared" si="1079"/>
        <v>CHF</v>
      </c>
      <c r="L11466" s="158" t="str">
        <f t="shared" si="1076"/>
        <v>CHFCHF45771</v>
      </c>
      <c r="M11466" s="160">
        <f t="shared" si="1080"/>
        <v>45771</v>
      </c>
      <c r="N11466" s="158">
        <v>1.0647359454855196</v>
      </c>
      <c r="O11466" s="158">
        <v>0.93920000000000003</v>
      </c>
      <c r="P11466" s="161">
        <f t="shared" si="1077"/>
        <v>1</v>
      </c>
    </row>
    <row r="11467" spans="9:16" x14ac:dyDescent="0.2">
      <c r="I11467" s="158">
        <f t="shared" si="1075"/>
        <v>27</v>
      </c>
      <c r="J11467" s="158" t="str">
        <f t="shared" si="1078"/>
        <v>CHF</v>
      </c>
      <c r="K11467" s="158" t="str">
        <f t="shared" si="1079"/>
        <v>CHF</v>
      </c>
      <c r="L11467" s="158" t="str">
        <f t="shared" si="1076"/>
        <v>CHFCHF45772</v>
      </c>
      <c r="M11467" s="160">
        <f t="shared" si="1080"/>
        <v>45772</v>
      </c>
      <c r="N11467" s="158">
        <v>1.0614584439019212</v>
      </c>
      <c r="O11467" s="158">
        <v>0.94210000000000005</v>
      </c>
      <c r="P11467" s="161">
        <f t="shared" si="1077"/>
        <v>1</v>
      </c>
    </row>
    <row r="11468" spans="9:16" x14ac:dyDescent="0.2">
      <c r="I11468" s="158">
        <f t="shared" si="1075"/>
        <v>27</v>
      </c>
      <c r="J11468" s="158" t="str">
        <f t="shared" si="1078"/>
        <v>CHF</v>
      </c>
      <c r="K11468" s="158" t="str">
        <f t="shared" si="1079"/>
        <v>CHF</v>
      </c>
      <c r="L11468" s="158" t="str">
        <f t="shared" si="1076"/>
        <v>CHFCHF45773</v>
      </c>
      <c r="M11468" s="160">
        <f t="shared" si="1080"/>
        <v>45773</v>
      </c>
      <c r="N11468" s="158">
        <v>1.0614584439019212</v>
      </c>
      <c r="O11468" s="158">
        <v>0.94210000000000005</v>
      </c>
      <c r="P11468" s="161">
        <f t="shared" si="1077"/>
        <v>1</v>
      </c>
    </row>
    <row r="11469" spans="9:16" x14ac:dyDescent="0.2">
      <c r="I11469" s="158">
        <f t="shared" si="1075"/>
        <v>27</v>
      </c>
      <c r="J11469" s="158" t="str">
        <f t="shared" si="1078"/>
        <v>CHF</v>
      </c>
      <c r="K11469" s="158" t="str">
        <f t="shared" si="1079"/>
        <v>CHF</v>
      </c>
      <c r="L11469" s="158" t="str">
        <f t="shared" si="1076"/>
        <v>CHFCHF45774</v>
      </c>
      <c r="M11469" s="160">
        <f t="shared" si="1080"/>
        <v>45774</v>
      </c>
      <c r="N11469" s="158">
        <v>1.0614584439019212</v>
      </c>
      <c r="O11469" s="158">
        <v>0.94210000000000005</v>
      </c>
      <c r="P11469" s="161">
        <f t="shared" si="1077"/>
        <v>1</v>
      </c>
    </row>
    <row r="11470" spans="9:16" x14ac:dyDescent="0.2">
      <c r="I11470" s="158">
        <f t="shared" si="1075"/>
        <v>27</v>
      </c>
      <c r="J11470" s="158" t="str">
        <f t="shared" si="1078"/>
        <v>CHF</v>
      </c>
      <c r="K11470" s="158" t="str">
        <f t="shared" si="1079"/>
        <v>CHF</v>
      </c>
      <c r="L11470" s="158" t="str">
        <f t="shared" si="1076"/>
        <v>CHFCHF45775</v>
      </c>
      <c r="M11470" s="160">
        <f t="shared" si="1080"/>
        <v>45775</v>
      </c>
      <c r="N11470" s="158">
        <v>1.0615711252653928</v>
      </c>
      <c r="O11470" s="158">
        <v>0.94199999999999995</v>
      </c>
      <c r="P11470" s="161">
        <f t="shared" si="1077"/>
        <v>1</v>
      </c>
    </row>
    <row r="11471" spans="9:16" x14ac:dyDescent="0.2">
      <c r="I11471" s="158">
        <f t="shared" si="1075"/>
        <v>27</v>
      </c>
      <c r="J11471" s="158" t="str">
        <f t="shared" si="1078"/>
        <v>CHF</v>
      </c>
      <c r="K11471" s="158" t="str">
        <f t="shared" si="1079"/>
        <v>CHF</v>
      </c>
      <c r="L11471" s="158" t="str">
        <f t="shared" si="1076"/>
        <v>CHFCHF45776</v>
      </c>
      <c r="M11471" s="160">
        <f t="shared" si="1080"/>
        <v>45776</v>
      </c>
      <c r="N11471" s="158">
        <v>1.0647359454855196</v>
      </c>
      <c r="O11471" s="158">
        <v>0.93920000000000003</v>
      </c>
      <c r="P11471" s="161">
        <f t="shared" si="1077"/>
        <v>1</v>
      </c>
    </row>
    <row r="11472" spans="9:16" x14ac:dyDescent="0.2">
      <c r="I11472" s="158">
        <f t="shared" si="1075"/>
        <v>27</v>
      </c>
      <c r="J11472" s="158" t="str">
        <f t="shared" si="1078"/>
        <v>CHF</v>
      </c>
      <c r="K11472" s="158" t="str">
        <f t="shared" si="1079"/>
        <v>CHF</v>
      </c>
      <c r="L11472" s="158" t="str">
        <f t="shared" si="1076"/>
        <v>CHFCHF45777</v>
      </c>
      <c r="M11472" s="160">
        <f t="shared" si="1080"/>
        <v>45777</v>
      </c>
      <c r="N11472" s="158">
        <v>1.0650761529449355</v>
      </c>
      <c r="O11472" s="158">
        <v>0.93889999999999996</v>
      </c>
      <c r="P11472" s="161">
        <f t="shared" si="1077"/>
        <v>1</v>
      </c>
    </row>
    <row r="11473" spans="9:16" x14ac:dyDescent="0.2">
      <c r="I11473" s="158">
        <f t="shared" si="1075"/>
        <v>27</v>
      </c>
      <c r="J11473" s="158" t="str">
        <f t="shared" si="1078"/>
        <v>CHF</v>
      </c>
      <c r="K11473" s="158" t="str">
        <f t="shared" si="1079"/>
        <v>CHF</v>
      </c>
      <c r="L11473" s="158" t="str">
        <f t="shared" si="1076"/>
        <v>CHFCHF45778</v>
      </c>
      <c r="M11473" s="160">
        <f t="shared" si="1080"/>
        <v>45778</v>
      </c>
      <c r="N11473" s="158">
        <v>1.0650761529449355</v>
      </c>
      <c r="O11473" s="158">
        <v>0.93889999999999996</v>
      </c>
      <c r="P11473" s="161">
        <f t="shared" si="1077"/>
        <v>1</v>
      </c>
    </row>
    <row r="11474" spans="9:16" x14ac:dyDescent="0.2">
      <c r="I11474" s="158">
        <f t="shared" si="1075"/>
        <v>27</v>
      </c>
      <c r="J11474" s="158" t="str">
        <f t="shared" si="1078"/>
        <v>CHF</v>
      </c>
      <c r="K11474" s="158" t="str">
        <f t="shared" si="1079"/>
        <v>CHF</v>
      </c>
      <c r="L11474" s="158" t="str">
        <f t="shared" si="1076"/>
        <v>CHFCHF45779</v>
      </c>
      <c r="M11474" s="160">
        <f t="shared" si="1080"/>
        <v>45779</v>
      </c>
      <c r="N11474" s="158">
        <v>1.0703200256876806</v>
      </c>
      <c r="O11474" s="158">
        <v>0.93430000000000002</v>
      </c>
      <c r="P11474" s="161">
        <f t="shared" si="1077"/>
        <v>1</v>
      </c>
    </row>
    <row r="11475" spans="9:16" x14ac:dyDescent="0.2">
      <c r="I11475" s="158">
        <f t="shared" si="1075"/>
        <v>27</v>
      </c>
      <c r="J11475" s="158" t="str">
        <f t="shared" si="1078"/>
        <v>CHF</v>
      </c>
      <c r="K11475" s="158" t="str">
        <f t="shared" si="1079"/>
        <v>CHF</v>
      </c>
      <c r="L11475" s="158" t="str">
        <f t="shared" si="1076"/>
        <v>CHFCHF45780</v>
      </c>
      <c r="M11475" s="160">
        <f t="shared" si="1080"/>
        <v>45780</v>
      </c>
      <c r="N11475" s="158">
        <v>1.0703200256876806</v>
      </c>
      <c r="O11475" s="158">
        <v>0.93430000000000002</v>
      </c>
      <c r="P11475" s="161">
        <f t="shared" si="1077"/>
        <v>1</v>
      </c>
    </row>
    <row r="11476" spans="9:16" x14ac:dyDescent="0.2">
      <c r="I11476" s="158">
        <f t="shared" si="1075"/>
        <v>27</v>
      </c>
      <c r="J11476" s="158" t="str">
        <f t="shared" si="1078"/>
        <v>CHF</v>
      </c>
      <c r="K11476" s="158" t="str">
        <f t="shared" si="1079"/>
        <v>CHF</v>
      </c>
      <c r="L11476" s="158" t="str">
        <f t="shared" si="1076"/>
        <v>CHFCHF45781</v>
      </c>
      <c r="M11476" s="160">
        <f t="shared" si="1080"/>
        <v>45781</v>
      </c>
      <c r="N11476" s="158">
        <v>1.0703200256876806</v>
      </c>
      <c r="O11476" s="158">
        <v>0.93430000000000002</v>
      </c>
      <c r="P11476" s="161">
        <f t="shared" si="1077"/>
        <v>1</v>
      </c>
    </row>
    <row r="11477" spans="9:16" x14ac:dyDescent="0.2">
      <c r="I11477" s="158">
        <f t="shared" si="1075"/>
        <v>27</v>
      </c>
      <c r="J11477" s="158" t="str">
        <f t="shared" si="1078"/>
        <v>CHF</v>
      </c>
      <c r="K11477" s="158" t="str">
        <f t="shared" si="1079"/>
        <v>CHF</v>
      </c>
      <c r="L11477" s="158" t="str">
        <f t="shared" si="1076"/>
        <v>CHFCHF45782</v>
      </c>
      <c r="M11477" s="160">
        <f t="shared" si="1080"/>
        <v>45782</v>
      </c>
      <c r="N11477" s="158">
        <v>1.0711225364181662</v>
      </c>
      <c r="O11477" s="158">
        <v>0.93359999999999999</v>
      </c>
      <c r="P11477" s="161">
        <f t="shared" si="1077"/>
        <v>1</v>
      </c>
    </row>
    <row r="11478" spans="9:16" x14ac:dyDescent="0.2">
      <c r="I11478" s="158">
        <f t="shared" si="1075"/>
        <v>27</v>
      </c>
      <c r="J11478" s="158" t="str">
        <f t="shared" si="1078"/>
        <v>CHF</v>
      </c>
      <c r="K11478" s="158" t="str">
        <f t="shared" si="1079"/>
        <v>CHF</v>
      </c>
      <c r="L11478" s="158" t="str">
        <f t="shared" si="1076"/>
        <v>CHFCHF45783</v>
      </c>
      <c r="M11478" s="160">
        <f t="shared" si="1080"/>
        <v>45783</v>
      </c>
      <c r="N11478" s="158">
        <v>1.0699764605178685</v>
      </c>
      <c r="O11478" s="158">
        <v>0.93459999999999999</v>
      </c>
      <c r="P11478" s="161">
        <f t="shared" si="1077"/>
        <v>1</v>
      </c>
    </row>
    <row r="11479" spans="9:16" x14ac:dyDescent="0.2">
      <c r="I11479" s="158">
        <f t="shared" si="1075"/>
        <v>27</v>
      </c>
      <c r="J11479" s="158" t="str">
        <f t="shared" si="1078"/>
        <v>CHF</v>
      </c>
      <c r="K11479" s="158" t="str">
        <f t="shared" si="1079"/>
        <v>CHF</v>
      </c>
      <c r="L11479" s="158" t="str">
        <f t="shared" si="1076"/>
        <v>CHFCHF45784</v>
      </c>
      <c r="M11479" s="160">
        <f t="shared" si="1080"/>
        <v>45784</v>
      </c>
      <c r="N11479" s="158">
        <v>1.0684902233144566</v>
      </c>
      <c r="O11479" s="158">
        <v>0.93589999999999995</v>
      </c>
      <c r="P11479" s="161">
        <f t="shared" si="1077"/>
        <v>1</v>
      </c>
    </row>
    <row r="11480" spans="9:16" x14ac:dyDescent="0.2">
      <c r="I11480" s="158">
        <f t="shared" si="1075"/>
        <v>27</v>
      </c>
      <c r="J11480" s="158" t="str">
        <f t="shared" si="1078"/>
        <v>CHF</v>
      </c>
      <c r="K11480" s="158" t="str">
        <f t="shared" si="1079"/>
        <v>CHF</v>
      </c>
      <c r="L11480" s="158" t="str">
        <f t="shared" si="1076"/>
        <v>CHFCHF45785</v>
      </c>
      <c r="M11480" s="160">
        <f t="shared" si="1080"/>
        <v>45785</v>
      </c>
      <c r="N11480" s="158">
        <v>1.0723860589812333</v>
      </c>
      <c r="O11480" s="158">
        <v>0.9325</v>
      </c>
      <c r="P11480" s="161">
        <f t="shared" si="1077"/>
        <v>1</v>
      </c>
    </row>
    <row r="11481" spans="9:16" x14ac:dyDescent="0.2">
      <c r="I11481" s="158">
        <f t="shared" si="1075"/>
        <v>27</v>
      </c>
      <c r="J11481" s="158" t="str">
        <f t="shared" si="1078"/>
        <v>CHF</v>
      </c>
      <c r="K11481" s="158" t="str">
        <f t="shared" si="1079"/>
        <v>CHF</v>
      </c>
      <c r="L11481" s="158" t="str">
        <f t="shared" si="1076"/>
        <v>CHFCHF45786</v>
      </c>
      <c r="M11481" s="160">
        <f t="shared" si="1080"/>
        <v>45786</v>
      </c>
      <c r="N11481" s="158">
        <v>1.0691756655618518</v>
      </c>
      <c r="O11481" s="158">
        <v>0.93530000000000002</v>
      </c>
      <c r="P11481" s="161">
        <f t="shared" si="1077"/>
        <v>1</v>
      </c>
    </row>
    <row r="11482" spans="9:16" x14ac:dyDescent="0.2">
      <c r="I11482" s="158">
        <f t="shared" si="1075"/>
        <v>27</v>
      </c>
      <c r="J11482" s="158" t="str">
        <f t="shared" si="1078"/>
        <v>CHF</v>
      </c>
      <c r="K11482" s="158" t="str">
        <f t="shared" si="1079"/>
        <v>CHF</v>
      </c>
      <c r="L11482" s="158" t="str">
        <f t="shared" si="1076"/>
        <v>CHFCHF45787</v>
      </c>
      <c r="M11482" s="160">
        <f t="shared" si="1080"/>
        <v>45787</v>
      </c>
      <c r="N11482" s="158">
        <v>1.0691756655618518</v>
      </c>
      <c r="O11482" s="158">
        <v>0.93530000000000002</v>
      </c>
      <c r="P11482" s="161">
        <f t="shared" si="1077"/>
        <v>1</v>
      </c>
    </row>
    <row r="11483" spans="9:16" x14ac:dyDescent="0.2">
      <c r="I11483" s="158">
        <f t="shared" si="1075"/>
        <v>27</v>
      </c>
      <c r="J11483" s="158" t="str">
        <f t="shared" si="1078"/>
        <v>CHF</v>
      </c>
      <c r="K11483" s="158" t="str">
        <f t="shared" si="1079"/>
        <v>CHF</v>
      </c>
      <c r="L11483" s="158" t="str">
        <f t="shared" si="1076"/>
        <v>CHFCHF45788</v>
      </c>
      <c r="M11483" s="160">
        <f t="shared" si="1080"/>
        <v>45788</v>
      </c>
      <c r="N11483" s="158">
        <v>1.0691756655618518</v>
      </c>
      <c r="O11483" s="158">
        <v>0.93530000000000002</v>
      </c>
      <c r="P11483" s="161">
        <f t="shared" si="1077"/>
        <v>1</v>
      </c>
    </row>
    <row r="11484" spans="9:16" x14ac:dyDescent="0.2">
      <c r="I11484" s="158">
        <f t="shared" si="1075"/>
        <v>27</v>
      </c>
      <c r="J11484" s="158" t="str">
        <f t="shared" si="1078"/>
        <v>CHF</v>
      </c>
      <c r="K11484" s="158" t="str">
        <f t="shared" si="1079"/>
        <v>CHF</v>
      </c>
      <c r="L11484" s="158" t="str">
        <f t="shared" si="1076"/>
        <v>CHFCHF45789</v>
      </c>
      <c r="M11484" s="160">
        <f t="shared" si="1080"/>
        <v>45789</v>
      </c>
      <c r="N11484" s="158">
        <v>1.0673497705197994</v>
      </c>
      <c r="O11484" s="158">
        <v>0.93689999999999996</v>
      </c>
      <c r="P11484" s="161">
        <f t="shared" si="1077"/>
        <v>1</v>
      </c>
    </row>
    <row r="11485" spans="9:16" x14ac:dyDescent="0.2">
      <c r="I11485" s="158">
        <f t="shared" si="1075"/>
        <v>27</v>
      </c>
      <c r="J11485" s="158" t="str">
        <f t="shared" si="1078"/>
        <v>CHF</v>
      </c>
      <c r="K11485" s="158" t="str">
        <f t="shared" si="1079"/>
        <v>CHF</v>
      </c>
      <c r="L11485" s="158" t="str">
        <f t="shared" si="1076"/>
        <v>CHFCHF45790</v>
      </c>
      <c r="M11485" s="160">
        <f t="shared" si="1080"/>
        <v>45790</v>
      </c>
      <c r="N11485" s="158">
        <v>1.0686044026501389</v>
      </c>
      <c r="O11485" s="158">
        <v>0.93579999999999997</v>
      </c>
      <c r="P11485" s="161">
        <f t="shared" si="1077"/>
        <v>1</v>
      </c>
    </row>
    <row r="11486" spans="9:16" x14ac:dyDescent="0.2">
      <c r="I11486" s="158">
        <f t="shared" si="1075"/>
        <v>27</v>
      </c>
      <c r="J11486" s="158" t="str">
        <f t="shared" si="1078"/>
        <v>CHF</v>
      </c>
      <c r="K11486" s="158" t="str">
        <f t="shared" si="1079"/>
        <v>CHF</v>
      </c>
      <c r="L11486" s="158" t="str">
        <f t="shared" si="1076"/>
        <v>CHFCHF45791</v>
      </c>
      <c r="M11486" s="160">
        <f t="shared" si="1080"/>
        <v>45791</v>
      </c>
      <c r="N11486" s="158">
        <v>1.0649627263045793</v>
      </c>
      <c r="O11486" s="158">
        <v>0.93899999999999995</v>
      </c>
      <c r="P11486" s="161">
        <f t="shared" si="1077"/>
        <v>1</v>
      </c>
    </row>
    <row r="11487" spans="9:16" x14ac:dyDescent="0.2">
      <c r="I11487" s="158">
        <f t="shared" si="1075"/>
        <v>27</v>
      </c>
      <c r="J11487" s="158" t="str">
        <f t="shared" si="1078"/>
        <v>CHF</v>
      </c>
      <c r="K11487" s="158" t="str">
        <f t="shared" si="1079"/>
        <v>CHF</v>
      </c>
      <c r="L11487" s="158" t="str">
        <f t="shared" si="1076"/>
        <v>CHFCHF45792</v>
      </c>
      <c r="M11487" s="160">
        <f t="shared" si="1080"/>
        <v>45792</v>
      </c>
      <c r="N11487" s="158">
        <v>1.0664391596459422</v>
      </c>
      <c r="O11487" s="158">
        <v>0.93769999999999998</v>
      </c>
      <c r="P11487" s="161">
        <f t="shared" si="1077"/>
        <v>1</v>
      </c>
    </row>
    <row r="11488" spans="9:16" x14ac:dyDescent="0.2">
      <c r="I11488" s="158">
        <f t="shared" si="1075"/>
        <v>27</v>
      </c>
      <c r="J11488" s="158" t="str">
        <f t="shared" si="1078"/>
        <v>CHF</v>
      </c>
      <c r="K11488" s="158" t="str">
        <f t="shared" si="1079"/>
        <v>CHF</v>
      </c>
      <c r="L11488" s="158" t="str">
        <f t="shared" si="1076"/>
        <v>CHFCHF45793</v>
      </c>
      <c r="M11488" s="160">
        <f t="shared" si="1080"/>
        <v>45793</v>
      </c>
      <c r="N11488" s="158">
        <v>1.0659844366272251</v>
      </c>
      <c r="O11488" s="158">
        <v>0.93810000000000004</v>
      </c>
      <c r="P11488" s="161">
        <f t="shared" si="1077"/>
        <v>1</v>
      </c>
    </row>
    <row r="11489" spans="9:16" x14ac:dyDescent="0.2">
      <c r="I11489" s="158">
        <f t="shared" si="1075"/>
        <v>27</v>
      </c>
      <c r="J11489" s="158" t="str">
        <f t="shared" si="1078"/>
        <v>CHF</v>
      </c>
      <c r="K11489" s="158" t="str">
        <f t="shared" si="1079"/>
        <v>CHF</v>
      </c>
      <c r="L11489" s="158" t="str">
        <f t="shared" si="1076"/>
        <v>CHFCHF45794</v>
      </c>
      <c r="M11489" s="160">
        <f t="shared" si="1080"/>
        <v>45794</v>
      </c>
      <c r="N11489" s="158">
        <v>1.0659844366272251</v>
      </c>
      <c r="O11489" s="158">
        <v>0.93810000000000004</v>
      </c>
      <c r="P11489" s="161">
        <f t="shared" si="1077"/>
        <v>1</v>
      </c>
    </row>
    <row r="11490" spans="9:16" x14ac:dyDescent="0.2">
      <c r="I11490" s="158">
        <f t="shared" si="1075"/>
        <v>27</v>
      </c>
      <c r="J11490" s="158" t="str">
        <f t="shared" si="1078"/>
        <v>CHF</v>
      </c>
      <c r="K11490" s="158" t="str">
        <f t="shared" si="1079"/>
        <v>CHF</v>
      </c>
      <c r="L11490" s="158" t="str">
        <f t="shared" si="1076"/>
        <v>CHFCHF45795</v>
      </c>
      <c r="M11490" s="160">
        <f t="shared" si="1080"/>
        <v>45795</v>
      </c>
      <c r="N11490" s="158">
        <v>1.0659844366272251</v>
      </c>
      <c r="O11490" s="158">
        <v>0.93810000000000004</v>
      </c>
      <c r="P11490" s="161">
        <f t="shared" si="1077"/>
        <v>1</v>
      </c>
    </row>
    <row r="11491" spans="9:16" x14ac:dyDescent="0.2">
      <c r="I11491" s="158">
        <f t="shared" si="1075"/>
        <v>27</v>
      </c>
      <c r="J11491" s="158" t="str">
        <f t="shared" si="1078"/>
        <v>CHF</v>
      </c>
      <c r="K11491" s="158" t="str">
        <f t="shared" si="1079"/>
        <v>CHF</v>
      </c>
      <c r="L11491" s="158" t="str">
        <f t="shared" si="1076"/>
        <v>CHFCHF45796</v>
      </c>
      <c r="M11491" s="160">
        <f t="shared" si="1080"/>
        <v>45796</v>
      </c>
      <c r="N11491" s="158">
        <v>1.0645092612305727</v>
      </c>
      <c r="O11491" s="158">
        <v>0.93940000000000001</v>
      </c>
      <c r="P11491" s="161">
        <f t="shared" si="1077"/>
        <v>1</v>
      </c>
    </row>
    <row r="11492" spans="9:16" x14ac:dyDescent="0.2">
      <c r="I11492" s="158">
        <f t="shared" si="1075"/>
        <v>27</v>
      </c>
      <c r="J11492" s="158" t="str">
        <f t="shared" si="1078"/>
        <v>CHF</v>
      </c>
      <c r="K11492" s="158" t="str">
        <f t="shared" si="1079"/>
        <v>CHF</v>
      </c>
      <c r="L11492" s="158" t="str">
        <f t="shared" si="1076"/>
        <v>CHFCHF45797</v>
      </c>
      <c r="M11492" s="160">
        <f t="shared" si="1080"/>
        <v>45797</v>
      </c>
      <c r="N11492" s="158">
        <v>1.0676916506512919</v>
      </c>
      <c r="O11492" s="158">
        <v>0.93659999999999999</v>
      </c>
      <c r="P11492" s="161">
        <f t="shared" si="1077"/>
        <v>1</v>
      </c>
    </row>
    <row r="11493" spans="9:16" x14ac:dyDescent="0.2">
      <c r="I11493" s="158">
        <f t="shared" si="1075"/>
        <v>27</v>
      </c>
      <c r="J11493" s="158" t="str">
        <f t="shared" si="1078"/>
        <v>CHF</v>
      </c>
      <c r="K11493" s="158" t="str">
        <f t="shared" si="1079"/>
        <v>CHF</v>
      </c>
      <c r="L11493" s="158" t="str">
        <f t="shared" si="1076"/>
        <v>CHFCHF45798</v>
      </c>
      <c r="M11493" s="160">
        <f t="shared" si="1080"/>
        <v>45798</v>
      </c>
      <c r="N11493" s="158">
        <v>1.0692899914456799</v>
      </c>
      <c r="O11493" s="158">
        <v>0.93520000000000003</v>
      </c>
      <c r="P11493" s="161">
        <f t="shared" si="1077"/>
        <v>1</v>
      </c>
    </row>
    <row r="11494" spans="9:16" x14ac:dyDescent="0.2">
      <c r="I11494" s="158">
        <f t="shared" si="1075"/>
        <v>27</v>
      </c>
      <c r="J11494" s="158" t="str">
        <f t="shared" si="1078"/>
        <v>CHF</v>
      </c>
      <c r="K11494" s="158" t="str">
        <f t="shared" si="1079"/>
        <v>CHF</v>
      </c>
      <c r="L11494" s="158" t="str">
        <f t="shared" si="1076"/>
        <v>CHFCHF45799</v>
      </c>
      <c r="M11494" s="160">
        <f t="shared" si="1080"/>
        <v>45799</v>
      </c>
      <c r="N11494" s="158">
        <v>1.0703200256876806</v>
      </c>
      <c r="O11494" s="158">
        <v>0.93430000000000002</v>
      </c>
      <c r="P11494" s="161">
        <f t="shared" si="1077"/>
        <v>1</v>
      </c>
    </row>
    <row r="11495" spans="9:16" x14ac:dyDescent="0.2">
      <c r="I11495" s="158">
        <f t="shared" si="1075"/>
        <v>27</v>
      </c>
      <c r="J11495" s="158" t="str">
        <f t="shared" si="1078"/>
        <v>CHF</v>
      </c>
      <c r="K11495" s="158" t="str">
        <f t="shared" si="1079"/>
        <v>CHF</v>
      </c>
      <c r="L11495" s="158" t="str">
        <f t="shared" si="1076"/>
        <v>CHFCHF45800</v>
      </c>
      <c r="M11495" s="160">
        <f t="shared" si="1080"/>
        <v>45800</v>
      </c>
      <c r="N11495" s="158">
        <v>1.0753844499408538</v>
      </c>
      <c r="O11495" s="158">
        <v>0.92989999999999995</v>
      </c>
      <c r="P11495" s="161">
        <f t="shared" si="1077"/>
        <v>1</v>
      </c>
    </row>
    <row r="11496" spans="9:16" x14ac:dyDescent="0.2">
      <c r="I11496" s="158">
        <f t="shared" si="1075"/>
        <v>27</v>
      </c>
      <c r="J11496" s="158" t="str">
        <f t="shared" si="1078"/>
        <v>CHF</v>
      </c>
      <c r="K11496" s="158" t="str">
        <f t="shared" si="1079"/>
        <v>CHF</v>
      </c>
      <c r="L11496" s="158" t="str">
        <f t="shared" si="1076"/>
        <v>CHFCHF45801</v>
      </c>
      <c r="M11496" s="160">
        <f t="shared" si="1080"/>
        <v>45801</v>
      </c>
      <c r="N11496" s="158">
        <v>1.0753844499408538</v>
      </c>
      <c r="O11496" s="158">
        <v>0.92989999999999995</v>
      </c>
      <c r="P11496" s="161">
        <f t="shared" si="1077"/>
        <v>1</v>
      </c>
    </row>
    <row r="11497" spans="9:16" x14ac:dyDescent="0.2">
      <c r="I11497" s="158">
        <f t="shared" si="1075"/>
        <v>27</v>
      </c>
      <c r="J11497" s="158" t="str">
        <f t="shared" si="1078"/>
        <v>CHF</v>
      </c>
      <c r="K11497" s="158" t="str">
        <f t="shared" si="1079"/>
        <v>CHF</v>
      </c>
      <c r="L11497" s="158" t="str">
        <f t="shared" si="1076"/>
        <v>CHFCHF45802</v>
      </c>
      <c r="M11497" s="160">
        <f t="shared" si="1080"/>
        <v>45802</v>
      </c>
      <c r="N11497" s="158">
        <v>1.0753844499408538</v>
      </c>
      <c r="O11497" s="158">
        <v>0.92989999999999995</v>
      </c>
      <c r="P11497" s="161">
        <f t="shared" si="1077"/>
        <v>1</v>
      </c>
    </row>
    <row r="11498" spans="9:16" x14ac:dyDescent="0.2">
      <c r="I11498" s="158">
        <f t="shared" ref="I11498:I11561" si="1081">IF(M11497=$G$2,I11497+1,I11497)</f>
        <v>27</v>
      </c>
      <c r="J11498" s="158" t="str">
        <f t="shared" si="1078"/>
        <v>CHF</v>
      </c>
      <c r="K11498" s="158" t="str">
        <f t="shared" si="1079"/>
        <v>CHF</v>
      </c>
      <c r="L11498" s="158" t="str">
        <f t="shared" si="1076"/>
        <v>CHFCHF45803</v>
      </c>
      <c r="M11498" s="160">
        <f t="shared" si="1080"/>
        <v>45803</v>
      </c>
      <c r="N11498" s="158">
        <v>1.0688328345446771</v>
      </c>
      <c r="O11498" s="158">
        <v>0.93559999999999999</v>
      </c>
      <c r="P11498" s="161">
        <f t="shared" si="1077"/>
        <v>1</v>
      </c>
    </row>
    <row r="11499" spans="9:16" x14ac:dyDescent="0.2">
      <c r="I11499" s="158">
        <f t="shared" si="1081"/>
        <v>27</v>
      </c>
      <c r="J11499" s="158" t="str">
        <f t="shared" si="1078"/>
        <v>CHF</v>
      </c>
      <c r="K11499" s="158" t="str">
        <f t="shared" si="1079"/>
        <v>CHF</v>
      </c>
      <c r="L11499" s="158" t="str">
        <f t="shared" si="1076"/>
        <v>CHFCHF45804</v>
      </c>
      <c r="M11499" s="160">
        <f t="shared" si="1080"/>
        <v>45804</v>
      </c>
      <c r="N11499" s="158">
        <v>1.0654165778819518</v>
      </c>
      <c r="O11499" s="158">
        <v>0.93859999999999999</v>
      </c>
      <c r="P11499" s="161">
        <f t="shared" si="1077"/>
        <v>1</v>
      </c>
    </row>
    <row r="11500" spans="9:16" x14ac:dyDescent="0.2">
      <c r="I11500" s="158">
        <f t="shared" si="1081"/>
        <v>27</v>
      </c>
      <c r="J11500" s="158" t="str">
        <f t="shared" si="1078"/>
        <v>CHF</v>
      </c>
      <c r="K11500" s="158" t="str">
        <f t="shared" si="1079"/>
        <v>CHF</v>
      </c>
      <c r="L11500" s="158" t="str">
        <f t="shared" si="1076"/>
        <v>CHFCHF45805</v>
      </c>
      <c r="M11500" s="160">
        <f t="shared" si="1080"/>
        <v>45805</v>
      </c>
      <c r="N11500" s="158">
        <v>1.0679196924391285</v>
      </c>
      <c r="O11500" s="158">
        <v>0.93640000000000001</v>
      </c>
      <c r="P11500" s="161">
        <f t="shared" si="1077"/>
        <v>1</v>
      </c>
    </row>
    <row r="11501" spans="9:16" x14ac:dyDescent="0.2">
      <c r="I11501" s="158">
        <f t="shared" si="1081"/>
        <v>27</v>
      </c>
      <c r="J11501" s="158" t="str">
        <f t="shared" si="1078"/>
        <v>CHF</v>
      </c>
      <c r="K11501" s="158" t="str">
        <f t="shared" si="1079"/>
        <v>CHF</v>
      </c>
      <c r="L11501" s="158" t="str">
        <f t="shared" si="1076"/>
        <v>CHFCHF45806</v>
      </c>
      <c r="M11501" s="160">
        <f t="shared" si="1080"/>
        <v>45806</v>
      </c>
      <c r="N11501" s="158">
        <v>1.0707784559374667</v>
      </c>
      <c r="O11501" s="158">
        <v>0.93389999999999995</v>
      </c>
      <c r="P11501" s="161">
        <f t="shared" si="1077"/>
        <v>1</v>
      </c>
    </row>
    <row r="11502" spans="9:16" x14ac:dyDescent="0.2">
      <c r="I11502" s="158">
        <f t="shared" si="1081"/>
        <v>27</v>
      </c>
      <c r="J11502" s="158" t="str">
        <f t="shared" si="1078"/>
        <v>CHF</v>
      </c>
      <c r="K11502" s="158" t="str">
        <f t="shared" si="1079"/>
        <v>CHF</v>
      </c>
      <c r="L11502" s="158" t="str">
        <f t="shared" si="1076"/>
        <v>CHFCHF45807</v>
      </c>
      <c r="M11502" s="160">
        <f t="shared" si="1080"/>
        <v>45807</v>
      </c>
      <c r="N11502" s="158">
        <v>1.0705491917353602</v>
      </c>
      <c r="O11502" s="158">
        <v>0.93410000000000004</v>
      </c>
      <c r="P11502" s="161">
        <f t="shared" si="1077"/>
        <v>1</v>
      </c>
    </row>
    <row r="11503" spans="9:16" x14ac:dyDescent="0.2">
      <c r="I11503" s="158">
        <f t="shared" si="1081"/>
        <v>27</v>
      </c>
      <c r="J11503" s="158" t="str">
        <f t="shared" si="1078"/>
        <v>CHF</v>
      </c>
      <c r="K11503" s="158" t="str">
        <f t="shared" si="1079"/>
        <v>CHF</v>
      </c>
      <c r="L11503" s="158" t="str">
        <f t="shared" si="1076"/>
        <v>CHFCHF45808</v>
      </c>
      <c r="M11503" s="160">
        <f t="shared" si="1080"/>
        <v>45808</v>
      </c>
      <c r="N11503" s="158">
        <v>1.0705491917353602</v>
      </c>
      <c r="O11503" s="158">
        <v>0.93410000000000004</v>
      </c>
      <c r="P11503" s="161">
        <f t="shared" si="1077"/>
        <v>1</v>
      </c>
    </row>
    <row r="11504" spans="9:16" x14ac:dyDescent="0.2">
      <c r="I11504" s="158">
        <f t="shared" si="1081"/>
        <v>28</v>
      </c>
      <c r="J11504" s="158" t="str">
        <f t="shared" si="1078"/>
        <v>SEK</v>
      </c>
      <c r="K11504" s="158" t="str">
        <f t="shared" si="1079"/>
        <v>CHF</v>
      </c>
      <c r="L11504" s="158" t="str">
        <f t="shared" si="1076"/>
        <v>SEKCHF45383</v>
      </c>
      <c r="M11504" s="160">
        <f t="shared" si="1080"/>
        <v>45383</v>
      </c>
      <c r="N11504" s="158">
        <v>8.6767895878524945E-2</v>
      </c>
      <c r="O11504" s="158">
        <v>0.97660000000000002</v>
      </c>
      <c r="P11504" s="161">
        <f t="shared" si="1077"/>
        <v>8.4699999999999998E-2</v>
      </c>
    </row>
    <row r="11505" spans="9:16" x14ac:dyDescent="0.2">
      <c r="I11505" s="158">
        <f t="shared" si="1081"/>
        <v>28</v>
      </c>
      <c r="J11505" s="158" t="str">
        <f t="shared" si="1078"/>
        <v>SEK</v>
      </c>
      <c r="K11505" s="158" t="str">
        <f t="shared" si="1079"/>
        <v>CHF</v>
      </c>
      <c r="L11505" s="158" t="str">
        <f t="shared" si="1076"/>
        <v>SEKCHF45384</v>
      </c>
      <c r="M11505" s="160">
        <f t="shared" si="1080"/>
        <v>45384</v>
      </c>
      <c r="N11505" s="158">
        <v>8.6523902227990487E-2</v>
      </c>
      <c r="O11505" s="158">
        <v>0.97650000000000003</v>
      </c>
      <c r="P11505" s="161">
        <f t="shared" si="1077"/>
        <v>8.4500000000000006E-2</v>
      </c>
    </row>
    <row r="11506" spans="9:16" x14ac:dyDescent="0.2">
      <c r="I11506" s="158">
        <f t="shared" si="1081"/>
        <v>28</v>
      </c>
      <c r="J11506" s="158" t="str">
        <f t="shared" si="1078"/>
        <v>SEK</v>
      </c>
      <c r="K11506" s="158" t="str">
        <f t="shared" si="1079"/>
        <v>CHF</v>
      </c>
      <c r="L11506" s="158" t="str">
        <f t="shared" si="1076"/>
        <v>SEKCHF45385</v>
      </c>
      <c r="M11506" s="160">
        <f t="shared" si="1080"/>
        <v>45385</v>
      </c>
      <c r="N11506" s="158">
        <v>8.6393088552915775E-2</v>
      </c>
      <c r="O11506" s="158">
        <v>0.97919999999999996</v>
      </c>
      <c r="P11506" s="161">
        <f t="shared" si="1077"/>
        <v>8.4599999999999995E-2</v>
      </c>
    </row>
    <row r="11507" spans="9:16" x14ac:dyDescent="0.2">
      <c r="I11507" s="158">
        <f t="shared" si="1081"/>
        <v>28</v>
      </c>
      <c r="J11507" s="158" t="str">
        <f t="shared" si="1078"/>
        <v>SEK</v>
      </c>
      <c r="K11507" s="158" t="str">
        <f t="shared" si="1079"/>
        <v>CHF</v>
      </c>
      <c r="L11507" s="158" t="str">
        <f t="shared" si="1076"/>
        <v>SEKCHF45386</v>
      </c>
      <c r="M11507" s="160">
        <f t="shared" si="1080"/>
        <v>45386</v>
      </c>
      <c r="N11507" s="158">
        <v>8.6877199079101686E-2</v>
      </c>
      <c r="O11507" s="158">
        <v>0.98460000000000003</v>
      </c>
      <c r="P11507" s="161">
        <f t="shared" si="1077"/>
        <v>8.5500000000000007E-2</v>
      </c>
    </row>
    <row r="11508" spans="9:16" x14ac:dyDescent="0.2">
      <c r="I11508" s="158">
        <f t="shared" si="1081"/>
        <v>28</v>
      </c>
      <c r="J11508" s="158" t="str">
        <f t="shared" si="1078"/>
        <v>SEK</v>
      </c>
      <c r="K11508" s="158" t="str">
        <f t="shared" si="1079"/>
        <v>CHF</v>
      </c>
      <c r="L11508" s="158" t="str">
        <f t="shared" si="1076"/>
        <v>SEKCHF45387</v>
      </c>
      <c r="M11508" s="160">
        <f t="shared" si="1080"/>
        <v>45387</v>
      </c>
      <c r="N11508" s="158">
        <v>8.6760367863959742E-2</v>
      </c>
      <c r="O11508" s="158">
        <v>0.97929999999999995</v>
      </c>
      <c r="P11508" s="161">
        <f t="shared" si="1077"/>
        <v>8.5000000000000006E-2</v>
      </c>
    </row>
    <row r="11509" spans="9:16" x14ac:dyDescent="0.2">
      <c r="I11509" s="158">
        <f t="shared" si="1081"/>
        <v>28</v>
      </c>
      <c r="J11509" s="158" t="str">
        <f t="shared" si="1078"/>
        <v>SEK</v>
      </c>
      <c r="K11509" s="158" t="str">
        <f t="shared" si="1079"/>
        <v>CHF</v>
      </c>
      <c r="L11509" s="158" t="str">
        <f t="shared" si="1076"/>
        <v>SEKCHF45388</v>
      </c>
      <c r="M11509" s="160">
        <f t="shared" si="1080"/>
        <v>45388</v>
      </c>
      <c r="N11509" s="158">
        <v>8.6760367863959742E-2</v>
      </c>
      <c r="O11509" s="158">
        <v>0.97929999999999995</v>
      </c>
      <c r="P11509" s="161">
        <f t="shared" si="1077"/>
        <v>8.5000000000000006E-2</v>
      </c>
    </row>
    <row r="11510" spans="9:16" x14ac:dyDescent="0.2">
      <c r="I11510" s="158">
        <f t="shared" si="1081"/>
        <v>28</v>
      </c>
      <c r="J11510" s="158" t="str">
        <f t="shared" si="1078"/>
        <v>SEK</v>
      </c>
      <c r="K11510" s="158" t="str">
        <f t="shared" si="1079"/>
        <v>CHF</v>
      </c>
      <c r="L11510" s="158" t="str">
        <f t="shared" si="1076"/>
        <v>SEKCHF45389</v>
      </c>
      <c r="M11510" s="160">
        <f t="shared" si="1080"/>
        <v>45389</v>
      </c>
      <c r="N11510" s="158">
        <v>8.6760367863959742E-2</v>
      </c>
      <c r="O11510" s="158">
        <v>0.97929999999999995</v>
      </c>
      <c r="P11510" s="161">
        <f t="shared" si="1077"/>
        <v>8.5000000000000006E-2</v>
      </c>
    </row>
    <row r="11511" spans="9:16" x14ac:dyDescent="0.2">
      <c r="I11511" s="158">
        <f t="shared" si="1081"/>
        <v>28</v>
      </c>
      <c r="J11511" s="158" t="str">
        <f t="shared" si="1078"/>
        <v>SEK</v>
      </c>
      <c r="K11511" s="158" t="str">
        <f t="shared" si="1079"/>
        <v>CHF</v>
      </c>
      <c r="L11511" s="158" t="str">
        <f t="shared" si="1076"/>
        <v>SEKCHF45390</v>
      </c>
      <c r="M11511" s="160">
        <f t="shared" si="1080"/>
        <v>45390</v>
      </c>
      <c r="N11511" s="158">
        <v>8.7202964900806632E-2</v>
      </c>
      <c r="O11511" s="158">
        <v>0.98070000000000002</v>
      </c>
      <c r="P11511" s="161">
        <f t="shared" si="1077"/>
        <v>8.5500000000000007E-2</v>
      </c>
    </row>
    <row r="11512" spans="9:16" x14ac:dyDescent="0.2">
      <c r="I11512" s="158">
        <f t="shared" si="1081"/>
        <v>28</v>
      </c>
      <c r="J11512" s="158" t="str">
        <f t="shared" si="1078"/>
        <v>SEK</v>
      </c>
      <c r="K11512" s="158" t="str">
        <f t="shared" si="1079"/>
        <v>CHF</v>
      </c>
      <c r="L11512" s="158" t="str">
        <f t="shared" si="1076"/>
        <v>SEKCHF45391</v>
      </c>
      <c r="M11512" s="160">
        <f t="shared" si="1080"/>
        <v>45391</v>
      </c>
      <c r="N11512" s="158">
        <v>8.7294312775522673E-2</v>
      </c>
      <c r="O11512" s="158">
        <v>0.9819</v>
      </c>
      <c r="P11512" s="161">
        <f t="shared" si="1077"/>
        <v>8.5699999999999998E-2</v>
      </c>
    </row>
    <row r="11513" spans="9:16" x14ac:dyDescent="0.2">
      <c r="I11513" s="158">
        <f t="shared" si="1081"/>
        <v>28</v>
      </c>
      <c r="J11513" s="158" t="str">
        <f t="shared" si="1078"/>
        <v>SEK</v>
      </c>
      <c r="K11513" s="158" t="str">
        <f t="shared" si="1079"/>
        <v>CHF</v>
      </c>
      <c r="L11513" s="158" t="str">
        <f t="shared" si="1076"/>
        <v>SEKCHF45392</v>
      </c>
      <c r="M11513" s="160">
        <f t="shared" si="1080"/>
        <v>45392</v>
      </c>
      <c r="N11513" s="158">
        <v>8.7454632909178362E-2</v>
      </c>
      <c r="O11513" s="158">
        <v>0.98099999999999998</v>
      </c>
      <c r="P11513" s="161">
        <f t="shared" si="1077"/>
        <v>8.5800000000000001E-2</v>
      </c>
    </row>
    <row r="11514" spans="9:16" x14ac:dyDescent="0.2">
      <c r="I11514" s="158">
        <f t="shared" si="1081"/>
        <v>28</v>
      </c>
      <c r="J11514" s="158" t="str">
        <f t="shared" si="1078"/>
        <v>SEK</v>
      </c>
      <c r="K11514" s="158" t="str">
        <f t="shared" si="1079"/>
        <v>CHF</v>
      </c>
      <c r="L11514" s="158" t="str">
        <f t="shared" si="1076"/>
        <v>SEKCHF45393</v>
      </c>
      <c r="M11514" s="160">
        <f t="shared" si="1080"/>
        <v>45393</v>
      </c>
      <c r="N11514" s="158">
        <v>8.6722747376636891E-2</v>
      </c>
      <c r="O11514" s="158">
        <v>0.97870000000000001</v>
      </c>
      <c r="P11514" s="161">
        <f t="shared" si="1077"/>
        <v>8.4900000000000003E-2</v>
      </c>
    </row>
    <row r="11515" spans="9:16" x14ac:dyDescent="0.2">
      <c r="I11515" s="158">
        <f t="shared" si="1081"/>
        <v>28</v>
      </c>
      <c r="J11515" s="158" t="str">
        <f t="shared" si="1078"/>
        <v>SEK</v>
      </c>
      <c r="K11515" s="158" t="str">
        <f t="shared" si="1079"/>
        <v>CHF</v>
      </c>
      <c r="L11515" s="158" t="str">
        <f t="shared" si="1076"/>
        <v>SEKCHF45394</v>
      </c>
      <c r="M11515" s="160">
        <f t="shared" si="1080"/>
        <v>45394</v>
      </c>
      <c r="N11515" s="158">
        <v>8.6431170537342589E-2</v>
      </c>
      <c r="O11515" s="158">
        <v>0.97160000000000002</v>
      </c>
      <c r="P11515" s="161">
        <f t="shared" si="1077"/>
        <v>8.4000000000000005E-2</v>
      </c>
    </row>
    <row r="11516" spans="9:16" x14ac:dyDescent="0.2">
      <c r="I11516" s="158">
        <f t="shared" si="1081"/>
        <v>28</v>
      </c>
      <c r="J11516" s="158" t="str">
        <f t="shared" si="1078"/>
        <v>SEK</v>
      </c>
      <c r="K11516" s="158" t="str">
        <f t="shared" si="1079"/>
        <v>CHF</v>
      </c>
      <c r="L11516" s="158" t="str">
        <f t="shared" si="1076"/>
        <v>SEKCHF45395</v>
      </c>
      <c r="M11516" s="160">
        <f t="shared" si="1080"/>
        <v>45395</v>
      </c>
      <c r="N11516" s="158">
        <v>8.6431170537342589E-2</v>
      </c>
      <c r="O11516" s="158">
        <v>0.97160000000000002</v>
      </c>
      <c r="P11516" s="161">
        <f t="shared" si="1077"/>
        <v>8.4000000000000005E-2</v>
      </c>
    </row>
    <row r="11517" spans="9:16" x14ac:dyDescent="0.2">
      <c r="I11517" s="158">
        <f t="shared" si="1081"/>
        <v>28</v>
      </c>
      <c r="J11517" s="158" t="str">
        <f t="shared" si="1078"/>
        <v>SEK</v>
      </c>
      <c r="K11517" s="158" t="str">
        <f t="shared" si="1079"/>
        <v>CHF</v>
      </c>
      <c r="L11517" s="158" t="str">
        <f t="shared" si="1076"/>
        <v>SEKCHF45396</v>
      </c>
      <c r="M11517" s="160">
        <f t="shared" si="1080"/>
        <v>45396</v>
      </c>
      <c r="N11517" s="158">
        <v>8.6431170537342589E-2</v>
      </c>
      <c r="O11517" s="158">
        <v>0.97160000000000002</v>
      </c>
      <c r="P11517" s="161">
        <f t="shared" si="1077"/>
        <v>8.4000000000000005E-2</v>
      </c>
    </row>
    <row r="11518" spans="9:16" x14ac:dyDescent="0.2">
      <c r="I11518" s="158">
        <f t="shared" si="1081"/>
        <v>28</v>
      </c>
      <c r="J11518" s="158" t="str">
        <f t="shared" si="1078"/>
        <v>SEK</v>
      </c>
      <c r="K11518" s="158" t="str">
        <f t="shared" si="1079"/>
        <v>CHF</v>
      </c>
      <c r="L11518" s="158" t="str">
        <f t="shared" si="1076"/>
        <v>SEKCHF45397</v>
      </c>
      <c r="M11518" s="160">
        <f t="shared" si="1080"/>
        <v>45397</v>
      </c>
      <c r="N11518" s="158">
        <v>8.6517913533997223E-2</v>
      </c>
      <c r="O11518" s="158">
        <v>0.97250000000000003</v>
      </c>
      <c r="P11518" s="161">
        <f t="shared" si="1077"/>
        <v>8.4099999999999994E-2</v>
      </c>
    </row>
    <row r="11519" spans="9:16" x14ac:dyDescent="0.2">
      <c r="I11519" s="158">
        <f t="shared" si="1081"/>
        <v>28</v>
      </c>
      <c r="J11519" s="158" t="str">
        <f t="shared" si="1078"/>
        <v>SEK</v>
      </c>
      <c r="K11519" s="158" t="str">
        <f t="shared" si="1079"/>
        <v>CHF</v>
      </c>
      <c r="L11519" s="158" t="str">
        <f t="shared" si="1076"/>
        <v>SEKCHF45398</v>
      </c>
      <c r="M11519" s="160">
        <f t="shared" si="1080"/>
        <v>45398</v>
      </c>
      <c r="N11519" s="158">
        <v>8.5947571981091542E-2</v>
      </c>
      <c r="O11519" s="158">
        <v>0.97119999999999995</v>
      </c>
      <c r="P11519" s="161">
        <f t="shared" si="1077"/>
        <v>8.3500000000000005E-2</v>
      </c>
    </row>
    <row r="11520" spans="9:16" x14ac:dyDescent="0.2">
      <c r="I11520" s="158">
        <f t="shared" si="1081"/>
        <v>28</v>
      </c>
      <c r="J11520" s="158" t="str">
        <f t="shared" si="1078"/>
        <v>SEK</v>
      </c>
      <c r="K11520" s="158" t="str">
        <f t="shared" si="1079"/>
        <v>CHF</v>
      </c>
      <c r="L11520" s="158" t="str">
        <f t="shared" si="1076"/>
        <v>SEKCHF45399</v>
      </c>
      <c r="M11520" s="160">
        <f t="shared" si="1080"/>
        <v>45399</v>
      </c>
      <c r="N11520" s="158">
        <v>8.5621569785860455E-2</v>
      </c>
      <c r="O11520" s="158">
        <v>0.96930000000000005</v>
      </c>
      <c r="P11520" s="161">
        <f t="shared" si="1077"/>
        <v>8.3000000000000004E-2</v>
      </c>
    </row>
    <row r="11521" spans="9:16" x14ac:dyDescent="0.2">
      <c r="I11521" s="158">
        <f t="shared" si="1081"/>
        <v>28</v>
      </c>
      <c r="J11521" s="158" t="str">
        <f t="shared" si="1078"/>
        <v>SEK</v>
      </c>
      <c r="K11521" s="158" t="str">
        <f t="shared" si="1079"/>
        <v>CHF</v>
      </c>
      <c r="L11521" s="158" t="str">
        <f t="shared" si="1076"/>
        <v>SEKCHF45400</v>
      </c>
      <c r="M11521" s="160">
        <f t="shared" si="1080"/>
        <v>45400</v>
      </c>
      <c r="N11521" s="158">
        <v>8.593280054996992E-2</v>
      </c>
      <c r="O11521" s="158">
        <v>0.97040000000000004</v>
      </c>
      <c r="P11521" s="161">
        <f t="shared" si="1077"/>
        <v>8.3400000000000002E-2</v>
      </c>
    </row>
    <row r="11522" spans="9:16" x14ac:dyDescent="0.2">
      <c r="I11522" s="158">
        <f t="shared" si="1081"/>
        <v>28</v>
      </c>
      <c r="J11522" s="158" t="str">
        <f t="shared" si="1078"/>
        <v>SEK</v>
      </c>
      <c r="K11522" s="158" t="str">
        <f t="shared" si="1079"/>
        <v>CHF</v>
      </c>
      <c r="L11522" s="158" t="str">
        <f t="shared" si="1076"/>
        <v>SEKCHF45401</v>
      </c>
      <c r="M11522" s="160">
        <f t="shared" si="1080"/>
        <v>45401</v>
      </c>
      <c r="N11522" s="158">
        <v>8.5733882030178329E-2</v>
      </c>
      <c r="O11522" s="158">
        <v>0.96799999999999997</v>
      </c>
      <c r="P11522" s="161">
        <f t="shared" si="1077"/>
        <v>8.3000000000000004E-2</v>
      </c>
    </row>
    <row r="11523" spans="9:16" x14ac:dyDescent="0.2">
      <c r="I11523" s="158">
        <f t="shared" si="1081"/>
        <v>28</v>
      </c>
      <c r="J11523" s="158" t="str">
        <f t="shared" si="1078"/>
        <v>SEK</v>
      </c>
      <c r="K11523" s="158" t="str">
        <f t="shared" si="1079"/>
        <v>CHF</v>
      </c>
      <c r="L11523" s="158" t="str">
        <f t="shared" ref="L11523:L11586" si="1082">J11523&amp;K11523&amp;M11523</f>
        <v>SEKCHF45402</v>
      </c>
      <c r="M11523" s="160">
        <f t="shared" si="1080"/>
        <v>45402</v>
      </c>
      <c r="N11523" s="158">
        <v>8.5733882030178329E-2</v>
      </c>
      <c r="O11523" s="158">
        <v>0.96799999999999997</v>
      </c>
      <c r="P11523" s="161">
        <f t="shared" ref="P11523:P11586" si="1083">ROUND(N11523*O11523,4)</f>
        <v>8.3000000000000004E-2</v>
      </c>
    </row>
    <row r="11524" spans="9:16" x14ac:dyDescent="0.2">
      <c r="I11524" s="158">
        <f t="shared" si="1081"/>
        <v>28</v>
      </c>
      <c r="J11524" s="158" t="str">
        <f t="shared" ref="J11524:J11587" si="1084">VLOOKUP($I11524,$A:$C,2,FALSE)</f>
        <v>SEK</v>
      </c>
      <c r="K11524" s="158" t="str">
        <f t="shared" ref="K11524:K11587" si="1085">VLOOKUP($I11524,$A:$C,3,FALSE)</f>
        <v>CHF</v>
      </c>
      <c r="L11524" s="158" t="str">
        <f t="shared" si="1082"/>
        <v>SEKCHF45403</v>
      </c>
      <c r="M11524" s="160">
        <f t="shared" ref="M11524:M11587" si="1086">IF(I11524=I11523,M11523+1,$G$1)</f>
        <v>45403</v>
      </c>
      <c r="N11524" s="158">
        <v>8.5733882030178329E-2</v>
      </c>
      <c r="O11524" s="158">
        <v>0.96799999999999997</v>
      </c>
      <c r="P11524" s="161">
        <f t="shared" si="1083"/>
        <v>8.3000000000000004E-2</v>
      </c>
    </row>
    <row r="11525" spans="9:16" x14ac:dyDescent="0.2">
      <c r="I11525" s="158">
        <f t="shared" si="1081"/>
        <v>28</v>
      </c>
      <c r="J11525" s="158" t="str">
        <f t="shared" si="1084"/>
        <v>SEK</v>
      </c>
      <c r="K11525" s="158" t="str">
        <f t="shared" si="1085"/>
        <v>CHF</v>
      </c>
      <c r="L11525" s="158" t="str">
        <f t="shared" si="1082"/>
        <v>SEKCHF45404</v>
      </c>
      <c r="M11525" s="160">
        <f t="shared" si="1086"/>
        <v>45404</v>
      </c>
      <c r="N11525" s="158">
        <v>8.6195750549497907E-2</v>
      </c>
      <c r="O11525" s="158">
        <v>0.96930000000000005</v>
      </c>
      <c r="P11525" s="161">
        <f t="shared" si="1083"/>
        <v>8.3500000000000005E-2</v>
      </c>
    </row>
    <row r="11526" spans="9:16" x14ac:dyDescent="0.2">
      <c r="I11526" s="158">
        <f t="shared" si="1081"/>
        <v>28</v>
      </c>
      <c r="J11526" s="158" t="str">
        <f t="shared" si="1084"/>
        <v>SEK</v>
      </c>
      <c r="K11526" s="158" t="str">
        <f t="shared" si="1085"/>
        <v>CHF</v>
      </c>
      <c r="L11526" s="158" t="str">
        <f t="shared" si="1082"/>
        <v>SEKCHF45405</v>
      </c>
      <c r="M11526" s="160">
        <f t="shared" si="1086"/>
        <v>45405</v>
      </c>
      <c r="N11526" s="158">
        <v>8.6184607429113158E-2</v>
      </c>
      <c r="O11526" s="158">
        <v>0.97240000000000004</v>
      </c>
      <c r="P11526" s="161">
        <f t="shared" si="1083"/>
        <v>8.3799999999999999E-2</v>
      </c>
    </row>
    <row r="11527" spans="9:16" x14ac:dyDescent="0.2">
      <c r="I11527" s="158">
        <f t="shared" si="1081"/>
        <v>28</v>
      </c>
      <c r="J11527" s="158" t="str">
        <f t="shared" si="1084"/>
        <v>SEK</v>
      </c>
      <c r="K11527" s="158" t="str">
        <f t="shared" si="1085"/>
        <v>CHF</v>
      </c>
      <c r="L11527" s="158" t="str">
        <f t="shared" si="1082"/>
        <v>SEKCHF45406</v>
      </c>
      <c r="M11527" s="160">
        <f t="shared" si="1086"/>
        <v>45406</v>
      </c>
      <c r="N11527" s="158">
        <v>8.604000860400085E-2</v>
      </c>
      <c r="O11527" s="158">
        <v>0.97740000000000005</v>
      </c>
      <c r="P11527" s="161">
        <f t="shared" si="1083"/>
        <v>8.4099999999999994E-2</v>
      </c>
    </row>
    <row r="11528" spans="9:16" x14ac:dyDescent="0.2">
      <c r="I11528" s="158">
        <f t="shared" si="1081"/>
        <v>28</v>
      </c>
      <c r="J11528" s="158" t="str">
        <f t="shared" si="1084"/>
        <v>SEK</v>
      </c>
      <c r="K11528" s="158" t="str">
        <f t="shared" si="1085"/>
        <v>CHF</v>
      </c>
      <c r="L11528" s="158" t="str">
        <f t="shared" si="1082"/>
        <v>SEKCHF45407</v>
      </c>
      <c r="M11528" s="160">
        <f t="shared" si="1086"/>
        <v>45407</v>
      </c>
      <c r="N11528" s="158">
        <v>8.5918034195377621E-2</v>
      </c>
      <c r="O11528" s="158">
        <v>0.97919999999999996</v>
      </c>
      <c r="P11528" s="161">
        <f t="shared" si="1083"/>
        <v>8.4099999999999994E-2</v>
      </c>
    </row>
    <row r="11529" spans="9:16" x14ac:dyDescent="0.2">
      <c r="I11529" s="158">
        <f t="shared" si="1081"/>
        <v>28</v>
      </c>
      <c r="J11529" s="158" t="str">
        <f t="shared" si="1084"/>
        <v>SEK</v>
      </c>
      <c r="K11529" s="158" t="str">
        <f t="shared" si="1085"/>
        <v>CHF</v>
      </c>
      <c r="L11529" s="158" t="str">
        <f t="shared" si="1082"/>
        <v>SEKCHF45408</v>
      </c>
      <c r="M11529" s="160">
        <f t="shared" si="1086"/>
        <v>45408</v>
      </c>
      <c r="N11529" s="158">
        <v>8.5432115640911729E-2</v>
      </c>
      <c r="O11529" s="158">
        <v>0.97789999999999999</v>
      </c>
      <c r="P11529" s="161">
        <f t="shared" si="1083"/>
        <v>8.3500000000000005E-2</v>
      </c>
    </row>
    <row r="11530" spans="9:16" x14ac:dyDescent="0.2">
      <c r="I11530" s="158">
        <f t="shared" si="1081"/>
        <v>28</v>
      </c>
      <c r="J11530" s="158" t="str">
        <f t="shared" si="1084"/>
        <v>SEK</v>
      </c>
      <c r="K11530" s="158" t="str">
        <f t="shared" si="1085"/>
        <v>CHF</v>
      </c>
      <c r="L11530" s="158" t="str">
        <f t="shared" si="1082"/>
        <v>SEKCHF45409</v>
      </c>
      <c r="M11530" s="160">
        <f t="shared" si="1086"/>
        <v>45409</v>
      </c>
      <c r="N11530" s="158">
        <v>8.5432115640911729E-2</v>
      </c>
      <c r="O11530" s="158">
        <v>0.97789999999999999</v>
      </c>
      <c r="P11530" s="161">
        <f t="shared" si="1083"/>
        <v>8.3500000000000005E-2</v>
      </c>
    </row>
    <row r="11531" spans="9:16" x14ac:dyDescent="0.2">
      <c r="I11531" s="158">
        <f t="shared" si="1081"/>
        <v>28</v>
      </c>
      <c r="J11531" s="158" t="str">
        <f t="shared" si="1084"/>
        <v>SEK</v>
      </c>
      <c r="K11531" s="158" t="str">
        <f t="shared" si="1085"/>
        <v>CHF</v>
      </c>
      <c r="L11531" s="158" t="str">
        <f t="shared" si="1082"/>
        <v>SEKCHF45410</v>
      </c>
      <c r="M11531" s="160">
        <f t="shared" si="1086"/>
        <v>45410</v>
      </c>
      <c r="N11531" s="158">
        <v>8.5432115640911729E-2</v>
      </c>
      <c r="O11531" s="158">
        <v>0.97789999999999999</v>
      </c>
      <c r="P11531" s="161">
        <f t="shared" si="1083"/>
        <v>8.3500000000000005E-2</v>
      </c>
    </row>
    <row r="11532" spans="9:16" x14ac:dyDescent="0.2">
      <c r="I11532" s="158">
        <f t="shared" si="1081"/>
        <v>28</v>
      </c>
      <c r="J11532" s="158" t="str">
        <f t="shared" si="1084"/>
        <v>SEK</v>
      </c>
      <c r="K11532" s="158" t="str">
        <f t="shared" si="1085"/>
        <v>CHF</v>
      </c>
      <c r="L11532" s="158" t="str">
        <f t="shared" si="1082"/>
        <v>SEKCHF45411</v>
      </c>
      <c r="M11532" s="160">
        <f t="shared" si="1086"/>
        <v>45411</v>
      </c>
      <c r="N11532" s="158">
        <v>8.5579803166452709E-2</v>
      </c>
      <c r="O11532" s="158">
        <v>0.97760000000000002</v>
      </c>
      <c r="P11532" s="161">
        <f t="shared" si="1083"/>
        <v>8.3699999999999997E-2</v>
      </c>
    </row>
    <row r="11533" spans="9:16" x14ac:dyDescent="0.2">
      <c r="I11533" s="158">
        <f t="shared" si="1081"/>
        <v>28</v>
      </c>
      <c r="J11533" s="158" t="str">
        <f t="shared" si="1084"/>
        <v>SEK</v>
      </c>
      <c r="K11533" s="158" t="str">
        <f t="shared" si="1085"/>
        <v>CHF</v>
      </c>
      <c r="L11533" s="158" t="str">
        <f t="shared" si="1082"/>
        <v>SEKCHF45412</v>
      </c>
      <c r="M11533" s="160">
        <f t="shared" si="1086"/>
        <v>45412</v>
      </c>
      <c r="N11533" s="158">
        <v>8.5084659235939761E-2</v>
      </c>
      <c r="O11533" s="158">
        <v>0.97870000000000001</v>
      </c>
      <c r="P11533" s="161">
        <f t="shared" si="1083"/>
        <v>8.3299999999999999E-2</v>
      </c>
    </row>
    <row r="11534" spans="9:16" x14ac:dyDescent="0.2">
      <c r="I11534" s="158">
        <f t="shared" si="1081"/>
        <v>28</v>
      </c>
      <c r="J11534" s="158" t="str">
        <f t="shared" si="1084"/>
        <v>SEK</v>
      </c>
      <c r="K11534" s="158" t="str">
        <f t="shared" si="1085"/>
        <v>CHF</v>
      </c>
      <c r="L11534" s="158" t="str">
        <f t="shared" si="1082"/>
        <v>SEKCHF45413</v>
      </c>
      <c r="M11534" s="160">
        <f t="shared" si="1086"/>
        <v>45413</v>
      </c>
      <c r="N11534" s="158">
        <v>8.5084659235939761E-2</v>
      </c>
      <c r="O11534" s="158">
        <v>0.97870000000000001</v>
      </c>
      <c r="P11534" s="161">
        <f t="shared" si="1083"/>
        <v>8.3299999999999999E-2</v>
      </c>
    </row>
    <row r="11535" spans="9:16" x14ac:dyDescent="0.2">
      <c r="I11535" s="158">
        <f t="shared" si="1081"/>
        <v>28</v>
      </c>
      <c r="J11535" s="158" t="str">
        <f t="shared" si="1084"/>
        <v>SEK</v>
      </c>
      <c r="K11535" s="158" t="str">
        <f t="shared" si="1085"/>
        <v>CHF</v>
      </c>
      <c r="L11535" s="158" t="str">
        <f t="shared" si="1082"/>
        <v>SEKCHF45414</v>
      </c>
      <c r="M11535" s="160">
        <f t="shared" si="1086"/>
        <v>45414</v>
      </c>
      <c r="N11535" s="158">
        <v>8.5601780517034751E-2</v>
      </c>
      <c r="O11535" s="158">
        <v>0.97589999999999999</v>
      </c>
      <c r="P11535" s="161">
        <f t="shared" si="1083"/>
        <v>8.3500000000000005E-2</v>
      </c>
    </row>
    <row r="11536" spans="9:16" x14ac:dyDescent="0.2">
      <c r="I11536" s="158">
        <f t="shared" si="1081"/>
        <v>28</v>
      </c>
      <c r="J11536" s="158" t="str">
        <f t="shared" si="1084"/>
        <v>SEK</v>
      </c>
      <c r="K11536" s="158" t="str">
        <f t="shared" si="1085"/>
        <v>CHF</v>
      </c>
      <c r="L11536" s="158" t="str">
        <f t="shared" si="1082"/>
        <v>SEKCHF45415</v>
      </c>
      <c r="M11536" s="160">
        <f t="shared" si="1086"/>
        <v>45415</v>
      </c>
      <c r="N11536" s="158">
        <v>8.5912129074382726E-2</v>
      </c>
      <c r="O11536" s="158">
        <v>0.97440000000000004</v>
      </c>
      <c r="P11536" s="161">
        <f t="shared" si="1083"/>
        <v>8.3699999999999997E-2</v>
      </c>
    </row>
    <row r="11537" spans="9:16" x14ac:dyDescent="0.2">
      <c r="I11537" s="158">
        <f t="shared" si="1081"/>
        <v>28</v>
      </c>
      <c r="J11537" s="158" t="str">
        <f t="shared" si="1084"/>
        <v>SEK</v>
      </c>
      <c r="K11537" s="158" t="str">
        <f t="shared" si="1085"/>
        <v>CHF</v>
      </c>
      <c r="L11537" s="158" t="str">
        <f t="shared" si="1082"/>
        <v>SEKCHF45416</v>
      </c>
      <c r="M11537" s="160">
        <f t="shared" si="1086"/>
        <v>45416</v>
      </c>
      <c r="N11537" s="158">
        <v>8.5912129074382726E-2</v>
      </c>
      <c r="O11537" s="158">
        <v>0.97440000000000004</v>
      </c>
      <c r="P11537" s="161">
        <f t="shared" si="1083"/>
        <v>8.3699999999999997E-2</v>
      </c>
    </row>
    <row r="11538" spans="9:16" x14ac:dyDescent="0.2">
      <c r="I11538" s="158">
        <f t="shared" si="1081"/>
        <v>28</v>
      </c>
      <c r="J11538" s="158" t="str">
        <f t="shared" si="1084"/>
        <v>SEK</v>
      </c>
      <c r="K11538" s="158" t="str">
        <f t="shared" si="1085"/>
        <v>CHF</v>
      </c>
      <c r="L11538" s="158" t="str">
        <f t="shared" si="1082"/>
        <v>SEKCHF45417</v>
      </c>
      <c r="M11538" s="160">
        <f t="shared" si="1086"/>
        <v>45417</v>
      </c>
      <c r="N11538" s="158">
        <v>8.5912129074382726E-2</v>
      </c>
      <c r="O11538" s="158">
        <v>0.97440000000000004</v>
      </c>
      <c r="P11538" s="161">
        <f t="shared" si="1083"/>
        <v>8.3699999999999997E-2</v>
      </c>
    </row>
    <row r="11539" spans="9:16" x14ac:dyDescent="0.2">
      <c r="I11539" s="158">
        <f t="shared" si="1081"/>
        <v>28</v>
      </c>
      <c r="J11539" s="158" t="str">
        <f t="shared" si="1084"/>
        <v>SEK</v>
      </c>
      <c r="K11539" s="158" t="str">
        <f t="shared" si="1085"/>
        <v>CHF</v>
      </c>
      <c r="L11539" s="158" t="str">
        <f t="shared" si="1082"/>
        <v>SEKCHF45418</v>
      </c>
      <c r="M11539" s="160">
        <f t="shared" si="1086"/>
        <v>45418</v>
      </c>
      <c r="N11539" s="158">
        <v>8.6021505376344093E-2</v>
      </c>
      <c r="O11539" s="158">
        <v>0.97540000000000004</v>
      </c>
      <c r="P11539" s="161">
        <f t="shared" si="1083"/>
        <v>8.3900000000000002E-2</v>
      </c>
    </row>
    <row r="11540" spans="9:16" x14ac:dyDescent="0.2">
      <c r="I11540" s="158">
        <f t="shared" si="1081"/>
        <v>28</v>
      </c>
      <c r="J11540" s="158" t="str">
        <f t="shared" si="1084"/>
        <v>SEK</v>
      </c>
      <c r="K11540" s="158" t="str">
        <f t="shared" si="1085"/>
        <v>CHF</v>
      </c>
      <c r="L11540" s="158" t="str">
        <f t="shared" si="1082"/>
        <v>SEKCHF45419</v>
      </c>
      <c r="M11540" s="160">
        <f t="shared" si="1086"/>
        <v>45419</v>
      </c>
      <c r="N11540" s="158">
        <v>8.5609108809177298E-2</v>
      </c>
      <c r="O11540" s="158">
        <v>0.97699999999999998</v>
      </c>
      <c r="P11540" s="161">
        <f t="shared" si="1083"/>
        <v>8.3599999999999994E-2</v>
      </c>
    </row>
    <row r="11541" spans="9:16" x14ac:dyDescent="0.2">
      <c r="I11541" s="158">
        <f t="shared" si="1081"/>
        <v>28</v>
      </c>
      <c r="J11541" s="158" t="str">
        <f t="shared" si="1084"/>
        <v>SEK</v>
      </c>
      <c r="K11541" s="158" t="str">
        <f t="shared" si="1085"/>
        <v>CHF</v>
      </c>
      <c r="L11541" s="158" t="str">
        <f t="shared" si="1082"/>
        <v>SEKCHF45420</v>
      </c>
      <c r="M11541" s="160">
        <f t="shared" si="1086"/>
        <v>45420</v>
      </c>
      <c r="N11541" s="158">
        <v>8.5229694025398442E-2</v>
      </c>
      <c r="O11541" s="158">
        <v>0.97699999999999998</v>
      </c>
      <c r="P11541" s="161">
        <f t="shared" si="1083"/>
        <v>8.3299999999999999E-2</v>
      </c>
    </row>
    <row r="11542" spans="9:16" x14ac:dyDescent="0.2">
      <c r="I11542" s="158">
        <f t="shared" si="1081"/>
        <v>28</v>
      </c>
      <c r="J11542" s="158" t="str">
        <f t="shared" si="1084"/>
        <v>SEK</v>
      </c>
      <c r="K11542" s="158" t="str">
        <f t="shared" si="1085"/>
        <v>CHF</v>
      </c>
      <c r="L11542" s="158" t="str">
        <f t="shared" si="1082"/>
        <v>SEKCHF45421</v>
      </c>
      <c r="M11542" s="160">
        <f t="shared" si="1086"/>
        <v>45421</v>
      </c>
      <c r="N11542" s="158">
        <v>8.5320592124909347E-2</v>
      </c>
      <c r="O11542" s="158">
        <v>0.97599999999999998</v>
      </c>
      <c r="P11542" s="161">
        <f t="shared" si="1083"/>
        <v>8.3299999999999999E-2</v>
      </c>
    </row>
    <row r="11543" spans="9:16" x14ac:dyDescent="0.2">
      <c r="I11543" s="158">
        <f t="shared" si="1081"/>
        <v>28</v>
      </c>
      <c r="J11543" s="158" t="str">
        <f t="shared" si="1084"/>
        <v>SEK</v>
      </c>
      <c r="K11543" s="158" t="str">
        <f t="shared" si="1085"/>
        <v>CHF</v>
      </c>
      <c r="L11543" s="158" t="str">
        <f t="shared" si="1082"/>
        <v>SEKCHF45422</v>
      </c>
      <c r="M11543" s="160">
        <f t="shared" si="1086"/>
        <v>45422</v>
      </c>
      <c r="N11543" s="158">
        <v>8.5568818722457529E-2</v>
      </c>
      <c r="O11543" s="158">
        <v>0.97789999999999999</v>
      </c>
      <c r="P11543" s="161">
        <f t="shared" si="1083"/>
        <v>8.3699999999999997E-2</v>
      </c>
    </row>
    <row r="11544" spans="9:16" x14ac:dyDescent="0.2">
      <c r="I11544" s="158">
        <f t="shared" si="1081"/>
        <v>28</v>
      </c>
      <c r="J11544" s="158" t="str">
        <f t="shared" si="1084"/>
        <v>SEK</v>
      </c>
      <c r="K11544" s="158" t="str">
        <f t="shared" si="1085"/>
        <v>CHF</v>
      </c>
      <c r="L11544" s="158" t="str">
        <f t="shared" si="1082"/>
        <v>SEKCHF45423</v>
      </c>
      <c r="M11544" s="160">
        <f t="shared" si="1086"/>
        <v>45423</v>
      </c>
      <c r="N11544" s="158">
        <v>8.5568818722457529E-2</v>
      </c>
      <c r="O11544" s="158">
        <v>0.97789999999999999</v>
      </c>
      <c r="P11544" s="161">
        <f t="shared" si="1083"/>
        <v>8.3699999999999997E-2</v>
      </c>
    </row>
    <row r="11545" spans="9:16" x14ac:dyDescent="0.2">
      <c r="I11545" s="158">
        <f t="shared" si="1081"/>
        <v>28</v>
      </c>
      <c r="J11545" s="158" t="str">
        <f t="shared" si="1084"/>
        <v>SEK</v>
      </c>
      <c r="K11545" s="158" t="str">
        <f t="shared" si="1085"/>
        <v>CHF</v>
      </c>
      <c r="L11545" s="158" t="str">
        <f t="shared" si="1082"/>
        <v>SEKCHF45424</v>
      </c>
      <c r="M11545" s="160">
        <f t="shared" si="1086"/>
        <v>45424</v>
      </c>
      <c r="N11545" s="158">
        <v>8.5568818722457529E-2</v>
      </c>
      <c r="O11545" s="158">
        <v>0.97789999999999999</v>
      </c>
      <c r="P11545" s="161">
        <f t="shared" si="1083"/>
        <v>8.3699999999999997E-2</v>
      </c>
    </row>
    <row r="11546" spans="9:16" x14ac:dyDescent="0.2">
      <c r="I11546" s="158">
        <f t="shared" si="1081"/>
        <v>28</v>
      </c>
      <c r="J11546" s="158" t="str">
        <f t="shared" si="1084"/>
        <v>SEK</v>
      </c>
      <c r="K11546" s="158" t="str">
        <f t="shared" si="1085"/>
        <v>CHF</v>
      </c>
      <c r="L11546" s="158" t="str">
        <f t="shared" si="1082"/>
        <v>SEKCHF45425</v>
      </c>
      <c r="M11546" s="160">
        <f t="shared" si="1086"/>
        <v>45425</v>
      </c>
      <c r="N11546" s="158">
        <v>8.5470085470085472E-2</v>
      </c>
      <c r="O11546" s="158">
        <v>0.97840000000000005</v>
      </c>
      <c r="P11546" s="161">
        <f t="shared" si="1083"/>
        <v>8.3599999999999994E-2</v>
      </c>
    </row>
    <row r="11547" spans="9:16" x14ac:dyDescent="0.2">
      <c r="I11547" s="158">
        <f t="shared" si="1081"/>
        <v>28</v>
      </c>
      <c r="J11547" s="158" t="str">
        <f t="shared" si="1084"/>
        <v>SEK</v>
      </c>
      <c r="K11547" s="158" t="str">
        <f t="shared" si="1085"/>
        <v>CHF</v>
      </c>
      <c r="L11547" s="158" t="str">
        <f t="shared" si="1082"/>
        <v>SEKCHF45426</v>
      </c>
      <c r="M11547" s="160">
        <f t="shared" si="1086"/>
        <v>45426</v>
      </c>
      <c r="N11547" s="158">
        <v>8.5262395020676132E-2</v>
      </c>
      <c r="O11547" s="158">
        <v>0.98009999999999997</v>
      </c>
      <c r="P11547" s="161">
        <f t="shared" si="1083"/>
        <v>8.3599999999999994E-2</v>
      </c>
    </row>
    <row r="11548" spans="9:16" x14ac:dyDescent="0.2">
      <c r="I11548" s="158">
        <f t="shared" si="1081"/>
        <v>28</v>
      </c>
      <c r="J11548" s="158" t="str">
        <f t="shared" si="1084"/>
        <v>SEK</v>
      </c>
      <c r="K11548" s="158" t="str">
        <f t="shared" si="1085"/>
        <v>CHF</v>
      </c>
      <c r="L11548" s="158" t="str">
        <f t="shared" si="1082"/>
        <v>SEKCHF45427</v>
      </c>
      <c r="M11548" s="160">
        <f t="shared" si="1086"/>
        <v>45427</v>
      </c>
      <c r="N11548" s="158">
        <v>8.5652371285899045E-2</v>
      </c>
      <c r="O11548" s="158">
        <v>0.98</v>
      </c>
      <c r="P11548" s="161">
        <f t="shared" si="1083"/>
        <v>8.3900000000000002E-2</v>
      </c>
    </row>
    <row r="11549" spans="9:16" x14ac:dyDescent="0.2">
      <c r="I11549" s="158">
        <f t="shared" si="1081"/>
        <v>28</v>
      </c>
      <c r="J11549" s="158" t="str">
        <f t="shared" si="1084"/>
        <v>SEK</v>
      </c>
      <c r="K11549" s="158" t="str">
        <f t="shared" si="1085"/>
        <v>CHF</v>
      </c>
      <c r="L11549" s="158" t="str">
        <f t="shared" si="1082"/>
        <v>SEKCHF45428</v>
      </c>
      <c r="M11549" s="160">
        <f t="shared" si="1086"/>
        <v>45428</v>
      </c>
      <c r="N11549" s="158">
        <v>8.6079261784250932E-2</v>
      </c>
      <c r="O11549" s="158">
        <v>0.98219999999999996</v>
      </c>
      <c r="P11549" s="161">
        <f t="shared" si="1083"/>
        <v>8.4500000000000006E-2</v>
      </c>
    </row>
    <row r="11550" spans="9:16" x14ac:dyDescent="0.2">
      <c r="I11550" s="158">
        <f t="shared" si="1081"/>
        <v>28</v>
      </c>
      <c r="J11550" s="158" t="str">
        <f t="shared" si="1084"/>
        <v>SEK</v>
      </c>
      <c r="K11550" s="158" t="str">
        <f t="shared" si="1085"/>
        <v>CHF</v>
      </c>
      <c r="L11550" s="158" t="str">
        <f t="shared" si="1082"/>
        <v>SEKCHF45429</v>
      </c>
      <c r="M11550" s="160">
        <f t="shared" si="1086"/>
        <v>45429</v>
      </c>
      <c r="N11550" s="158">
        <v>8.5800085800085801E-2</v>
      </c>
      <c r="O11550" s="158">
        <v>0.98550000000000004</v>
      </c>
      <c r="P11550" s="161">
        <f t="shared" si="1083"/>
        <v>8.4599999999999995E-2</v>
      </c>
    </row>
    <row r="11551" spans="9:16" x14ac:dyDescent="0.2">
      <c r="I11551" s="158">
        <f t="shared" si="1081"/>
        <v>28</v>
      </c>
      <c r="J11551" s="158" t="str">
        <f t="shared" si="1084"/>
        <v>SEK</v>
      </c>
      <c r="K11551" s="158" t="str">
        <f t="shared" si="1085"/>
        <v>CHF</v>
      </c>
      <c r="L11551" s="158" t="str">
        <f t="shared" si="1082"/>
        <v>SEKCHF45430</v>
      </c>
      <c r="M11551" s="160">
        <f t="shared" si="1086"/>
        <v>45430</v>
      </c>
      <c r="N11551" s="158">
        <v>8.5800085800085801E-2</v>
      </c>
      <c r="O11551" s="158">
        <v>0.98550000000000004</v>
      </c>
      <c r="P11551" s="161">
        <f t="shared" si="1083"/>
        <v>8.4599999999999995E-2</v>
      </c>
    </row>
    <row r="11552" spans="9:16" x14ac:dyDescent="0.2">
      <c r="I11552" s="158">
        <f t="shared" si="1081"/>
        <v>28</v>
      </c>
      <c r="J11552" s="158" t="str">
        <f t="shared" si="1084"/>
        <v>SEK</v>
      </c>
      <c r="K11552" s="158" t="str">
        <f t="shared" si="1085"/>
        <v>CHF</v>
      </c>
      <c r="L11552" s="158" t="str">
        <f t="shared" si="1082"/>
        <v>SEKCHF45431</v>
      </c>
      <c r="M11552" s="160">
        <f t="shared" si="1086"/>
        <v>45431</v>
      </c>
      <c r="N11552" s="158">
        <v>8.5800085800085801E-2</v>
      </c>
      <c r="O11552" s="158">
        <v>0.98550000000000004</v>
      </c>
      <c r="P11552" s="161">
        <f t="shared" si="1083"/>
        <v>8.4599999999999995E-2</v>
      </c>
    </row>
    <row r="11553" spans="9:16" x14ac:dyDescent="0.2">
      <c r="I11553" s="158">
        <f t="shared" si="1081"/>
        <v>28</v>
      </c>
      <c r="J11553" s="158" t="str">
        <f t="shared" si="1084"/>
        <v>SEK</v>
      </c>
      <c r="K11553" s="158" t="str">
        <f t="shared" si="1085"/>
        <v>CHF</v>
      </c>
      <c r="L11553" s="158" t="str">
        <f t="shared" si="1082"/>
        <v>SEKCHF45432</v>
      </c>
      <c r="M11553" s="160">
        <f t="shared" si="1086"/>
        <v>45432</v>
      </c>
      <c r="N11553" s="158">
        <v>8.611261808192755E-2</v>
      </c>
      <c r="O11553" s="158">
        <v>0.98799999999999999</v>
      </c>
      <c r="P11553" s="161">
        <f t="shared" si="1083"/>
        <v>8.5099999999999995E-2</v>
      </c>
    </row>
    <row r="11554" spans="9:16" x14ac:dyDescent="0.2">
      <c r="I11554" s="158">
        <f t="shared" si="1081"/>
        <v>28</v>
      </c>
      <c r="J11554" s="158" t="str">
        <f t="shared" si="1084"/>
        <v>SEK</v>
      </c>
      <c r="K11554" s="158" t="str">
        <f t="shared" si="1085"/>
        <v>CHF</v>
      </c>
      <c r="L11554" s="158" t="str">
        <f t="shared" si="1082"/>
        <v>SEKCHF45433</v>
      </c>
      <c r="M11554" s="160">
        <f t="shared" si="1086"/>
        <v>45433</v>
      </c>
      <c r="N11554" s="158">
        <v>8.6348329159830761E-2</v>
      </c>
      <c r="O11554" s="158">
        <v>0.98839999999999995</v>
      </c>
      <c r="P11554" s="161">
        <f t="shared" si="1083"/>
        <v>8.5300000000000001E-2</v>
      </c>
    </row>
    <row r="11555" spans="9:16" x14ac:dyDescent="0.2">
      <c r="I11555" s="158">
        <f t="shared" si="1081"/>
        <v>28</v>
      </c>
      <c r="J11555" s="158" t="str">
        <f t="shared" si="1084"/>
        <v>SEK</v>
      </c>
      <c r="K11555" s="158" t="str">
        <f t="shared" si="1085"/>
        <v>CHF</v>
      </c>
      <c r="L11555" s="158" t="str">
        <f t="shared" si="1082"/>
        <v>SEKCHF45434</v>
      </c>
      <c r="M11555" s="160">
        <f t="shared" si="1086"/>
        <v>45434</v>
      </c>
      <c r="N11555" s="158">
        <v>8.5966043412851925E-2</v>
      </c>
      <c r="O11555" s="158">
        <v>0.99050000000000005</v>
      </c>
      <c r="P11555" s="161">
        <f t="shared" si="1083"/>
        <v>8.5099999999999995E-2</v>
      </c>
    </row>
    <row r="11556" spans="9:16" x14ac:dyDescent="0.2">
      <c r="I11556" s="158">
        <f t="shared" si="1081"/>
        <v>28</v>
      </c>
      <c r="J11556" s="158" t="str">
        <f t="shared" si="1084"/>
        <v>SEK</v>
      </c>
      <c r="K11556" s="158" t="str">
        <f t="shared" si="1085"/>
        <v>CHF</v>
      </c>
      <c r="L11556" s="158" t="str">
        <f t="shared" si="1082"/>
        <v>SEKCHF45435</v>
      </c>
      <c r="M11556" s="160">
        <f t="shared" si="1086"/>
        <v>45435</v>
      </c>
      <c r="N11556" s="158">
        <v>8.6262669829631225E-2</v>
      </c>
      <c r="O11556" s="158">
        <v>0.99070000000000003</v>
      </c>
      <c r="P11556" s="161">
        <f t="shared" si="1083"/>
        <v>8.5500000000000007E-2</v>
      </c>
    </row>
    <row r="11557" spans="9:16" x14ac:dyDescent="0.2">
      <c r="I11557" s="158">
        <f t="shared" si="1081"/>
        <v>28</v>
      </c>
      <c r="J11557" s="158" t="str">
        <f t="shared" si="1084"/>
        <v>SEK</v>
      </c>
      <c r="K11557" s="158" t="str">
        <f t="shared" si="1085"/>
        <v>CHF</v>
      </c>
      <c r="L11557" s="158" t="str">
        <f t="shared" si="1082"/>
        <v>SEKCHF45436</v>
      </c>
      <c r="M11557" s="160">
        <f t="shared" si="1086"/>
        <v>45436</v>
      </c>
      <c r="N11557" s="158">
        <v>8.6214328821450123E-2</v>
      </c>
      <c r="O11557" s="158">
        <v>0.99239999999999995</v>
      </c>
      <c r="P11557" s="161">
        <f t="shared" si="1083"/>
        <v>8.5599999999999996E-2</v>
      </c>
    </row>
    <row r="11558" spans="9:16" x14ac:dyDescent="0.2">
      <c r="I11558" s="158">
        <f t="shared" si="1081"/>
        <v>28</v>
      </c>
      <c r="J11558" s="158" t="str">
        <f t="shared" si="1084"/>
        <v>SEK</v>
      </c>
      <c r="K11558" s="158" t="str">
        <f t="shared" si="1085"/>
        <v>CHF</v>
      </c>
      <c r="L11558" s="158" t="str">
        <f t="shared" si="1082"/>
        <v>SEKCHF45437</v>
      </c>
      <c r="M11558" s="160">
        <f t="shared" si="1086"/>
        <v>45437</v>
      </c>
      <c r="N11558" s="158">
        <v>8.6214328821450123E-2</v>
      </c>
      <c r="O11558" s="158">
        <v>0.99239999999999995</v>
      </c>
      <c r="P11558" s="161">
        <f t="shared" si="1083"/>
        <v>8.5599999999999996E-2</v>
      </c>
    </row>
    <row r="11559" spans="9:16" x14ac:dyDescent="0.2">
      <c r="I11559" s="158">
        <f t="shared" si="1081"/>
        <v>28</v>
      </c>
      <c r="J11559" s="158" t="str">
        <f t="shared" si="1084"/>
        <v>SEK</v>
      </c>
      <c r="K11559" s="158" t="str">
        <f t="shared" si="1085"/>
        <v>CHF</v>
      </c>
      <c r="L11559" s="158" t="str">
        <f t="shared" si="1082"/>
        <v>SEKCHF45438</v>
      </c>
      <c r="M11559" s="160">
        <f t="shared" si="1086"/>
        <v>45438</v>
      </c>
      <c r="N11559" s="158">
        <v>8.6214328821450123E-2</v>
      </c>
      <c r="O11559" s="158">
        <v>0.99239999999999995</v>
      </c>
      <c r="P11559" s="161">
        <f t="shared" si="1083"/>
        <v>8.5599999999999996E-2</v>
      </c>
    </row>
    <row r="11560" spans="9:16" x14ac:dyDescent="0.2">
      <c r="I11560" s="158">
        <f t="shared" si="1081"/>
        <v>28</v>
      </c>
      <c r="J11560" s="158" t="str">
        <f t="shared" si="1084"/>
        <v>SEK</v>
      </c>
      <c r="K11560" s="158" t="str">
        <f t="shared" si="1085"/>
        <v>CHF</v>
      </c>
      <c r="L11560" s="158" t="str">
        <f t="shared" si="1082"/>
        <v>SEKCHF45439</v>
      </c>
      <c r="M11560" s="160">
        <f t="shared" si="1086"/>
        <v>45439</v>
      </c>
      <c r="N11560" s="158">
        <v>8.6655112651646451E-2</v>
      </c>
      <c r="O11560" s="158">
        <v>0.99219999999999997</v>
      </c>
      <c r="P11560" s="161">
        <f t="shared" si="1083"/>
        <v>8.5999999999999993E-2</v>
      </c>
    </row>
    <row r="11561" spans="9:16" x14ac:dyDescent="0.2">
      <c r="I11561" s="158">
        <f t="shared" si="1081"/>
        <v>28</v>
      </c>
      <c r="J11561" s="158" t="str">
        <f t="shared" si="1084"/>
        <v>SEK</v>
      </c>
      <c r="K11561" s="158" t="str">
        <f t="shared" si="1085"/>
        <v>CHF</v>
      </c>
      <c r="L11561" s="158" t="str">
        <f t="shared" si="1082"/>
        <v>SEKCHF45440</v>
      </c>
      <c r="M11561" s="160">
        <f t="shared" si="1086"/>
        <v>45440</v>
      </c>
      <c r="N11561" s="158">
        <v>8.7214372928658648E-2</v>
      </c>
      <c r="O11561" s="158">
        <v>0.99080000000000001</v>
      </c>
      <c r="P11561" s="161">
        <f t="shared" si="1083"/>
        <v>8.6400000000000005E-2</v>
      </c>
    </row>
    <row r="11562" spans="9:16" x14ac:dyDescent="0.2">
      <c r="I11562" s="158">
        <f t="shared" ref="I11562:I11625" si="1087">IF(M11561=$G$2,I11561+1,I11561)</f>
        <v>28</v>
      </c>
      <c r="J11562" s="158" t="str">
        <f t="shared" si="1084"/>
        <v>SEK</v>
      </c>
      <c r="K11562" s="158" t="str">
        <f t="shared" si="1085"/>
        <v>CHF</v>
      </c>
      <c r="L11562" s="158" t="str">
        <f t="shared" si="1082"/>
        <v>SEKCHF45441</v>
      </c>
      <c r="M11562" s="160">
        <f t="shared" si="1086"/>
        <v>45441</v>
      </c>
      <c r="N11562" s="158">
        <v>8.6794254220370612E-2</v>
      </c>
      <c r="O11562" s="158">
        <v>0.99070000000000003</v>
      </c>
      <c r="P11562" s="161">
        <f t="shared" si="1083"/>
        <v>8.5999999999999993E-2</v>
      </c>
    </row>
    <row r="11563" spans="9:16" x14ac:dyDescent="0.2">
      <c r="I11563" s="158">
        <f t="shared" si="1087"/>
        <v>28</v>
      </c>
      <c r="J11563" s="158" t="str">
        <f t="shared" si="1084"/>
        <v>SEK</v>
      </c>
      <c r="K11563" s="158" t="str">
        <f t="shared" si="1085"/>
        <v>CHF</v>
      </c>
      <c r="L11563" s="158" t="str">
        <f t="shared" si="1082"/>
        <v>SEKCHF45442</v>
      </c>
      <c r="M11563" s="160">
        <f t="shared" si="1086"/>
        <v>45442</v>
      </c>
      <c r="N11563" s="158">
        <v>8.6960302621853128E-2</v>
      </c>
      <c r="O11563" s="158">
        <v>0.98080000000000001</v>
      </c>
      <c r="P11563" s="161">
        <f t="shared" si="1083"/>
        <v>8.5300000000000001E-2</v>
      </c>
    </row>
    <row r="11564" spans="9:16" x14ac:dyDescent="0.2">
      <c r="I11564" s="158">
        <f t="shared" si="1087"/>
        <v>28</v>
      </c>
      <c r="J11564" s="158" t="str">
        <f t="shared" si="1084"/>
        <v>SEK</v>
      </c>
      <c r="K11564" s="158" t="str">
        <f t="shared" si="1085"/>
        <v>CHF</v>
      </c>
      <c r="L11564" s="158" t="str">
        <f t="shared" si="1082"/>
        <v>SEKCHF45443</v>
      </c>
      <c r="M11564" s="160">
        <f t="shared" si="1086"/>
        <v>45443</v>
      </c>
      <c r="N11564" s="158">
        <v>8.7558007179756592E-2</v>
      </c>
      <c r="O11564" s="158">
        <v>0.98180000000000001</v>
      </c>
      <c r="P11564" s="161">
        <f t="shared" si="1083"/>
        <v>8.5999999999999993E-2</v>
      </c>
    </row>
    <row r="11565" spans="9:16" x14ac:dyDescent="0.2">
      <c r="I11565" s="158">
        <f t="shared" si="1087"/>
        <v>28</v>
      </c>
      <c r="J11565" s="158" t="str">
        <f t="shared" si="1084"/>
        <v>SEK</v>
      </c>
      <c r="K11565" s="158" t="str">
        <f t="shared" si="1085"/>
        <v>CHF</v>
      </c>
      <c r="L11565" s="158" t="str">
        <f t="shared" si="1082"/>
        <v>SEKCHF45444</v>
      </c>
      <c r="M11565" s="160">
        <f t="shared" si="1086"/>
        <v>45444</v>
      </c>
      <c r="N11565" s="158">
        <v>8.7558007179756592E-2</v>
      </c>
      <c r="O11565" s="158">
        <v>0.98180000000000001</v>
      </c>
      <c r="P11565" s="161">
        <f t="shared" si="1083"/>
        <v>8.5999999999999993E-2</v>
      </c>
    </row>
    <row r="11566" spans="9:16" x14ac:dyDescent="0.2">
      <c r="I11566" s="158">
        <f t="shared" si="1087"/>
        <v>28</v>
      </c>
      <c r="J11566" s="158" t="str">
        <f t="shared" si="1084"/>
        <v>SEK</v>
      </c>
      <c r="K11566" s="158" t="str">
        <f t="shared" si="1085"/>
        <v>CHF</v>
      </c>
      <c r="L11566" s="158" t="str">
        <f t="shared" si="1082"/>
        <v>SEKCHF45445</v>
      </c>
      <c r="M11566" s="160">
        <f t="shared" si="1086"/>
        <v>45445</v>
      </c>
      <c r="N11566" s="158">
        <v>8.7558007179756592E-2</v>
      </c>
      <c r="O11566" s="158">
        <v>0.98180000000000001</v>
      </c>
      <c r="P11566" s="161">
        <f t="shared" si="1083"/>
        <v>8.5999999999999993E-2</v>
      </c>
    </row>
    <row r="11567" spans="9:16" x14ac:dyDescent="0.2">
      <c r="I11567" s="158">
        <f t="shared" si="1087"/>
        <v>28</v>
      </c>
      <c r="J11567" s="158" t="str">
        <f t="shared" si="1084"/>
        <v>SEK</v>
      </c>
      <c r="K11567" s="158" t="str">
        <f t="shared" si="1085"/>
        <v>CHF</v>
      </c>
      <c r="L11567" s="158" t="str">
        <f t="shared" si="1082"/>
        <v>SEKCHF45446</v>
      </c>
      <c r="M11567" s="160">
        <f t="shared" si="1086"/>
        <v>45446</v>
      </c>
      <c r="N11567" s="158">
        <v>8.7692375147980894E-2</v>
      </c>
      <c r="O11567" s="158">
        <v>0.97719999999999996</v>
      </c>
      <c r="P11567" s="161">
        <f t="shared" si="1083"/>
        <v>8.5699999999999998E-2</v>
      </c>
    </row>
    <row r="11568" spans="9:16" x14ac:dyDescent="0.2">
      <c r="I11568" s="158">
        <f t="shared" si="1087"/>
        <v>28</v>
      </c>
      <c r="J11568" s="158" t="str">
        <f t="shared" si="1084"/>
        <v>SEK</v>
      </c>
      <c r="K11568" s="158" t="str">
        <f t="shared" si="1085"/>
        <v>CHF</v>
      </c>
      <c r="L11568" s="158" t="str">
        <f t="shared" si="1082"/>
        <v>SEKCHF45447</v>
      </c>
      <c r="M11568" s="160">
        <f t="shared" si="1086"/>
        <v>45447</v>
      </c>
      <c r="N11568" s="158">
        <v>8.7908223814337827E-2</v>
      </c>
      <c r="O11568" s="158">
        <v>0.97030000000000005</v>
      </c>
      <c r="P11568" s="161">
        <f t="shared" si="1083"/>
        <v>8.5300000000000001E-2</v>
      </c>
    </row>
    <row r="11569" spans="9:16" x14ac:dyDescent="0.2">
      <c r="I11569" s="158">
        <f t="shared" si="1087"/>
        <v>28</v>
      </c>
      <c r="J11569" s="158" t="str">
        <f t="shared" si="1084"/>
        <v>SEK</v>
      </c>
      <c r="K11569" s="158" t="str">
        <f t="shared" si="1085"/>
        <v>CHF</v>
      </c>
      <c r="L11569" s="158" t="str">
        <f t="shared" si="1082"/>
        <v>SEKCHF45448</v>
      </c>
      <c r="M11569" s="160">
        <f t="shared" si="1086"/>
        <v>45448</v>
      </c>
      <c r="N11569" s="158">
        <v>8.8280732730081649E-2</v>
      </c>
      <c r="O11569" s="158">
        <v>0.97040000000000004</v>
      </c>
      <c r="P11569" s="161">
        <f t="shared" si="1083"/>
        <v>8.5699999999999998E-2</v>
      </c>
    </row>
    <row r="11570" spans="9:16" x14ac:dyDescent="0.2">
      <c r="I11570" s="158">
        <f t="shared" si="1087"/>
        <v>28</v>
      </c>
      <c r="J11570" s="158" t="str">
        <f t="shared" si="1084"/>
        <v>SEK</v>
      </c>
      <c r="K11570" s="158" t="str">
        <f t="shared" si="1085"/>
        <v>CHF</v>
      </c>
      <c r="L11570" s="158" t="str">
        <f t="shared" si="1082"/>
        <v>SEKCHF45449</v>
      </c>
      <c r="M11570" s="160">
        <f t="shared" si="1086"/>
        <v>45449</v>
      </c>
      <c r="N11570" s="158">
        <v>8.8550429469582928E-2</v>
      </c>
      <c r="O11570" s="158">
        <v>0.96870000000000001</v>
      </c>
      <c r="P11570" s="161">
        <f t="shared" si="1083"/>
        <v>8.5800000000000001E-2</v>
      </c>
    </row>
    <row r="11571" spans="9:16" x14ac:dyDescent="0.2">
      <c r="I11571" s="158">
        <f t="shared" si="1087"/>
        <v>28</v>
      </c>
      <c r="J11571" s="158" t="str">
        <f t="shared" si="1084"/>
        <v>SEK</v>
      </c>
      <c r="K11571" s="158" t="str">
        <f t="shared" si="1085"/>
        <v>CHF</v>
      </c>
      <c r="L11571" s="158" t="str">
        <f t="shared" si="1082"/>
        <v>SEKCHF45450</v>
      </c>
      <c r="M11571" s="160">
        <f t="shared" si="1086"/>
        <v>45450</v>
      </c>
      <c r="N11571" s="158">
        <v>8.8436878178200312E-2</v>
      </c>
      <c r="O11571" s="158">
        <v>0.96960000000000002</v>
      </c>
      <c r="P11571" s="161">
        <f t="shared" si="1083"/>
        <v>8.5699999999999998E-2</v>
      </c>
    </row>
    <row r="11572" spans="9:16" x14ac:dyDescent="0.2">
      <c r="I11572" s="158">
        <f t="shared" si="1087"/>
        <v>28</v>
      </c>
      <c r="J11572" s="158" t="str">
        <f t="shared" si="1084"/>
        <v>SEK</v>
      </c>
      <c r="K11572" s="158" t="str">
        <f t="shared" si="1085"/>
        <v>CHF</v>
      </c>
      <c r="L11572" s="158" t="str">
        <f t="shared" si="1082"/>
        <v>SEKCHF45451</v>
      </c>
      <c r="M11572" s="160">
        <f t="shared" si="1086"/>
        <v>45451</v>
      </c>
      <c r="N11572" s="158">
        <v>8.8436878178200312E-2</v>
      </c>
      <c r="O11572" s="158">
        <v>0.96960000000000002</v>
      </c>
      <c r="P11572" s="161">
        <f t="shared" si="1083"/>
        <v>8.5699999999999998E-2</v>
      </c>
    </row>
    <row r="11573" spans="9:16" x14ac:dyDescent="0.2">
      <c r="I11573" s="158">
        <f t="shared" si="1087"/>
        <v>28</v>
      </c>
      <c r="J11573" s="158" t="str">
        <f t="shared" si="1084"/>
        <v>SEK</v>
      </c>
      <c r="K11573" s="158" t="str">
        <f t="shared" si="1085"/>
        <v>CHF</v>
      </c>
      <c r="L11573" s="158" t="str">
        <f t="shared" si="1082"/>
        <v>SEKCHF45452</v>
      </c>
      <c r="M11573" s="160">
        <f t="shared" si="1086"/>
        <v>45452</v>
      </c>
      <c r="N11573" s="158">
        <v>8.8436878178200312E-2</v>
      </c>
      <c r="O11573" s="158">
        <v>0.96960000000000002</v>
      </c>
      <c r="P11573" s="161">
        <f t="shared" si="1083"/>
        <v>8.5699999999999998E-2</v>
      </c>
    </row>
    <row r="11574" spans="9:16" x14ac:dyDescent="0.2">
      <c r="I11574" s="158">
        <f t="shared" si="1087"/>
        <v>28</v>
      </c>
      <c r="J11574" s="158" t="str">
        <f t="shared" si="1084"/>
        <v>SEK</v>
      </c>
      <c r="K11574" s="158" t="str">
        <f t="shared" si="1085"/>
        <v>CHF</v>
      </c>
      <c r="L11574" s="158" t="str">
        <f t="shared" si="1082"/>
        <v>SEKCHF45453</v>
      </c>
      <c r="M11574" s="160">
        <f t="shared" si="1086"/>
        <v>45453</v>
      </c>
      <c r="N11574" s="158">
        <v>8.8237889349686752E-2</v>
      </c>
      <c r="O11574" s="158">
        <v>0.9637</v>
      </c>
      <c r="P11574" s="161">
        <f t="shared" si="1083"/>
        <v>8.5000000000000006E-2</v>
      </c>
    </row>
    <row r="11575" spans="9:16" x14ac:dyDescent="0.2">
      <c r="I11575" s="158">
        <f t="shared" si="1087"/>
        <v>28</v>
      </c>
      <c r="J11575" s="158" t="str">
        <f t="shared" si="1084"/>
        <v>SEK</v>
      </c>
      <c r="K11575" s="158" t="str">
        <f t="shared" si="1085"/>
        <v>CHF</v>
      </c>
      <c r="L11575" s="158" t="str">
        <f t="shared" si="1082"/>
        <v>SEKCHF45454</v>
      </c>
      <c r="M11575" s="160">
        <f t="shared" si="1086"/>
        <v>45454</v>
      </c>
      <c r="N11575" s="158">
        <v>8.8914970613602207E-2</v>
      </c>
      <c r="O11575" s="158">
        <v>0.96220000000000006</v>
      </c>
      <c r="P11575" s="161">
        <f t="shared" si="1083"/>
        <v>8.5599999999999996E-2</v>
      </c>
    </row>
    <row r="11576" spans="9:16" x14ac:dyDescent="0.2">
      <c r="I11576" s="158">
        <f t="shared" si="1087"/>
        <v>28</v>
      </c>
      <c r="J11576" s="158" t="str">
        <f t="shared" si="1084"/>
        <v>SEK</v>
      </c>
      <c r="K11576" s="158" t="str">
        <f t="shared" si="1085"/>
        <v>CHF</v>
      </c>
      <c r="L11576" s="158" t="str">
        <f t="shared" si="1082"/>
        <v>SEKCHF45455</v>
      </c>
      <c r="M11576" s="160">
        <f t="shared" si="1086"/>
        <v>45455</v>
      </c>
      <c r="N11576" s="158">
        <v>8.901152699274556E-2</v>
      </c>
      <c r="O11576" s="158">
        <v>0.96409999999999996</v>
      </c>
      <c r="P11576" s="161">
        <f t="shared" si="1083"/>
        <v>8.5800000000000001E-2</v>
      </c>
    </row>
    <row r="11577" spans="9:16" x14ac:dyDescent="0.2">
      <c r="I11577" s="158">
        <f t="shared" si="1087"/>
        <v>28</v>
      </c>
      <c r="J11577" s="158" t="str">
        <f t="shared" si="1084"/>
        <v>SEK</v>
      </c>
      <c r="K11577" s="158" t="str">
        <f t="shared" si="1085"/>
        <v>CHF</v>
      </c>
      <c r="L11577" s="158" t="str">
        <f t="shared" si="1082"/>
        <v>SEKCHF45456</v>
      </c>
      <c r="M11577" s="160">
        <f t="shared" si="1086"/>
        <v>45456</v>
      </c>
      <c r="N11577" s="158">
        <v>8.911861687906604E-2</v>
      </c>
      <c r="O11577" s="158">
        <v>0.96679999999999999</v>
      </c>
      <c r="P11577" s="161">
        <f t="shared" si="1083"/>
        <v>8.6199999999999999E-2</v>
      </c>
    </row>
    <row r="11578" spans="9:16" x14ac:dyDescent="0.2">
      <c r="I11578" s="158">
        <f t="shared" si="1087"/>
        <v>28</v>
      </c>
      <c r="J11578" s="158" t="str">
        <f t="shared" si="1084"/>
        <v>SEK</v>
      </c>
      <c r="K11578" s="158" t="str">
        <f t="shared" si="1085"/>
        <v>CHF</v>
      </c>
      <c r="L11578" s="158" t="str">
        <f t="shared" si="1082"/>
        <v>SEKCHF45457</v>
      </c>
      <c r="M11578" s="160">
        <f t="shared" si="1086"/>
        <v>45457</v>
      </c>
      <c r="N11578" s="158">
        <v>8.8706744373774737E-2</v>
      </c>
      <c r="O11578" s="158">
        <v>0.95340000000000003</v>
      </c>
      <c r="P11578" s="161">
        <f t="shared" si="1083"/>
        <v>8.4599999999999995E-2</v>
      </c>
    </row>
    <row r="11579" spans="9:16" x14ac:dyDescent="0.2">
      <c r="I11579" s="158">
        <f t="shared" si="1087"/>
        <v>28</v>
      </c>
      <c r="J11579" s="158" t="str">
        <f t="shared" si="1084"/>
        <v>SEK</v>
      </c>
      <c r="K11579" s="158" t="str">
        <f t="shared" si="1085"/>
        <v>CHF</v>
      </c>
      <c r="L11579" s="158" t="str">
        <f t="shared" si="1082"/>
        <v>SEKCHF45458</v>
      </c>
      <c r="M11579" s="160">
        <f t="shared" si="1086"/>
        <v>45458</v>
      </c>
      <c r="N11579" s="158">
        <v>8.8706744373774737E-2</v>
      </c>
      <c r="O11579" s="158">
        <v>0.95340000000000003</v>
      </c>
      <c r="P11579" s="161">
        <f t="shared" si="1083"/>
        <v>8.4599999999999995E-2</v>
      </c>
    </row>
    <row r="11580" spans="9:16" x14ac:dyDescent="0.2">
      <c r="I11580" s="158">
        <f t="shared" si="1087"/>
        <v>28</v>
      </c>
      <c r="J11580" s="158" t="str">
        <f t="shared" si="1084"/>
        <v>SEK</v>
      </c>
      <c r="K11580" s="158" t="str">
        <f t="shared" si="1085"/>
        <v>CHF</v>
      </c>
      <c r="L11580" s="158" t="str">
        <f t="shared" si="1082"/>
        <v>SEKCHF45459</v>
      </c>
      <c r="M11580" s="160">
        <f t="shared" si="1086"/>
        <v>45459</v>
      </c>
      <c r="N11580" s="158">
        <v>8.8706744373774737E-2</v>
      </c>
      <c r="O11580" s="158">
        <v>0.95340000000000003</v>
      </c>
      <c r="P11580" s="161">
        <f t="shared" si="1083"/>
        <v>8.4599999999999995E-2</v>
      </c>
    </row>
    <row r="11581" spans="9:16" x14ac:dyDescent="0.2">
      <c r="I11581" s="158">
        <f t="shared" si="1087"/>
        <v>28</v>
      </c>
      <c r="J11581" s="158" t="str">
        <f t="shared" si="1084"/>
        <v>SEK</v>
      </c>
      <c r="K11581" s="158" t="str">
        <f t="shared" si="1085"/>
        <v>CHF</v>
      </c>
      <c r="L11581" s="158" t="str">
        <f t="shared" si="1082"/>
        <v>SEKCHF45460</v>
      </c>
      <c r="M11581" s="160">
        <f t="shared" si="1086"/>
        <v>45460</v>
      </c>
      <c r="N11581" s="158">
        <v>8.8548077178504062E-2</v>
      </c>
      <c r="O11581" s="158">
        <v>0.95609999999999995</v>
      </c>
      <c r="P11581" s="161">
        <f t="shared" si="1083"/>
        <v>8.4699999999999998E-2</v>
      </c>
    </row>
    <row r="11582" spans="9:16" x14ac:dyDescent="0.2">
      <c r="I11582" s="158">
        <f t="shared" si="1087"/>
        <v>28</v>
      </c>
      <c r="J11582" s="158" t="str">
        <f t="shared" si="1084"/>
        <v>SEK</v>
      </c>
      <c r="K11582" s="158" t="str">
        <f t="shared" si="1085"/>
        <v>CHF</v>
      </c>
      <c r="L11582" s="158" t="str">
        <f t="shared" si="1082"/>
        <v>SEKCHF45461</v>
      </c>
      <c r="M11582" s="160">
        <f t="shared" si="1086"/>
        <v>45461</v>
      </c>
      <c r="N11582" s="158">
        <v>8.8849400266548195E-2</v>
      </c>
      <c r="O11582" s="158">
        <v>0.95120000000000005</v>
      </c>
      <c r="P11582" s="161">
        <f t="shared" si="1083"/>
        <v>8.4500000000000006E-2</v>
      </c>
    </row>
    <row r="11583" spans="9:16" x14ac:dyDescent="0.2">
      <c r="I11583" s="158">
        <f t="shared" si="1087"/>
        <v>28</v>
      </c>
      <c r="J11583" s="158" t="str">
        <f t="shared" si="1084"/>
        <v>SEK</v>
      </c>
      <c r="K11583" s="158" t="str">
        <f t="shared" si="1085"/>
        <v>CHF</v>
      </c>
      <c r="L11583" s="158" t="str">
        <f t="shared" si="1082"/>
        <v>SEKCHF45462</v>
      </c>
      <c r="M11583" s="160">
        <f t="shared" si="1086"/>
        <v>45462</v>
      </c>
      <c r="N11583" s="158">
        <v>8.9174246477617264E-2</v>
      </c>
      <c r="O11583" s="158">
        <v>0.9506</v>
      </c>
      <c r="P11583" s="161">
        <f t="shared" si="1083"/>
        <v>8.48E-2</v>
      </c>
    </row>
    <row r="11584" spans="9:16" x14ac:dyDescent="0.2">
      <c r="I11584" s="158">
        <f t="shared" si="1087"/>
        <v>28</v>
      </c>
      <c r="J11584" s="158" t="str">
        <f t="shared" si="1084"/>
        <v>SEK</v>
      </c>
      <c r="K11584" s="158" t="str">
        <f t="shared" si="1085"/>
        <v>CHF</v>
      </c>
      <c r="L11584" s="158" t="str">
        <f t="shared" si="1082"/>
        <v>SEKCHF45463</v>
      </c>
      <c r="M11584" s="160">
        <f t="shared" si="1086"/>
        <v>45463</v>
      </c>
      <c r="N11584" s="158">
        <v>8.9301661010894803E-2</v>
      </c>
      <c r="O11584" s="158">
        <v>0.9546</v>
      </c>
      <c r="P11584" s="161">
        <f t="shared" si="1083"/>
        <v>8.5199999999999998E-2</v>
      </c>
    </row>
    <row r="11585" spans="9:16" x14ac:dyDescent="0.2">
      <c r="I11585" s="158">
        <f t="shared" si="1087"/>
        <v>28</v>
      </c>
      <c r="J11585" s="158" t="str">
        <f t="shared" si="1084"/>
        <v>SEK</v>
      </c>
      <c r="K11585" s="158" t="str">
        <f t="shared" si="1085"/>
        <v>CHF</v>
      </c>
      <c r="L11585" s="158" t="str">
        <f t="shared" si="1082"/>
        <v>SEKCHF45464</v>
      </c>
      <c r="M11585" s="160">
        <f t="shared" si="1086"/>
        <v>45464</v>
      </c>
      <c r="N11585" s="158">
        <v>8.8932366934945967E-2</v>
      </c>
      <c r="O11585" s="158">
        <v>0.95369999999999999</v>
      </c>
      <c r="P11585" s="161">
        <f t="shared" si="1083"/>
        <v>8.48E-2</v>
      </c>
    </row>
    <row r="11586" spans="9:16" x14ac:dyDescent="0.2">
      <c r="I11586" s="158">
        <f t="shared" si="1087"/>
        <v>28</v>
      </c>
      <c r="J11586" s="158" t="str">
        <f t="shared" si="1084"/>
        <v>SEK</v>
      </c>
      <c r="K11586" s="158" t="str">
        <f t="shared" si="1085"/>
        <v>CHF</v>
      </c>
      <c r="L11586" s="158" t="str">
        <f t="shared" si="1082"/>
        <v>SEKCHF45465</v>
      </c>
      <c r="M11586" s="160">
        <f t="shared" si="1086"/>
        <v>45465</v>
      </c>
      <c r="N11586" s="158">
        <v>8.8932366934945967E-2</v>
      </c>
      <c r="O11586" s="158">
        <v>0.95369999999999999</v>
      </c>
      <c r="P11586" s="161">
        <f t="shared" si="1083"/>
        <v>8.48E-2</v>
      </c>
    </row>
    <row r="11587" spans="9:16" x14ac:dyDescent="0.2">
      <c r="I11587" s="158">
        <f t="shared" si="1087"/>
        <v>28</v>
      </c>
      <c r="J11587" s="158" t="str">
        <f t="shared" si="1084"/>
        <v>SEK</v>
      </c>
      <c r="K11587" s="158" t="str">
        <f t="shared" si="1085"/>
        <v>CHF</v>
      </c>
      <c r="L11587" s="158" t="str">
        <f t="shared" ref="L11587:L11650" si="1088">J11587&amp;K11587&amp;M11587</f>
        <v>SEKCHF45466</v>
      </c>
      <c r="M11587" s="160">
        <f t="shared" si="1086"/>
        <v>45466</v>
      </c>
      <c r="N11587" s="158">
        <v>8.8932366934945967E-2</v>
      </c>
      <c r="O11587" s="158">
        <v>0.95369999999999999</v>
      </c>
      <c r="P11587" s="161">
        <f t="shared" ref="P11587:P11650" si="1089">ROUND(N11587*O11587,4)</f>
        <v>8.48E-2</v>
      </c>
    </row>
    <row r="11588" spans="9:16" x14ac:dyDescent="0.2">
      <c r="I11588" s="158">
        <f t="shared" si="1087"/>
        <v>28</v>
      </c>
      <c r="J11588" s="158" t="str">
        <f t="shared" ref="J11588:J11651" si="1090">VLOOKUP($I11588,$A:$C,2,FALSE)</f>
        <v>SEK</v>
      </c>
      <c r="K11588" s="158" t="str">
        <f t="shared" ref="K11588:K11651" si="1091">VLOOKUP($I11588,$A:$C,3,FALSE)</f>
        <v>CHF</v>
      </c>
      <c r="L11588" s="158" t="str">
        <f t="shared" si="1088"/>
        <v>SEKCHF45467</v>
      </c>
      <c r="M11588" s="160">
        <f t="shared" ref="M11588:M11651" si="1092">IF(I11588=I11587,M11587+1,$G$1)</f>
        <v>45467</v>
      </c>
      <c r="N11588" s="158">
        <v>8.8845453333925642E-2</v>
      </c>
      <c r="O11588" s="158">
        <v>0.95860000000000001</v>
      </c>
      <c r="P11588" s="161">
        <f t="shared" si="1089"/>
        <v>8.5199999999999998E-2</v>
      </c>
    </row>
    <row r="11589" spans="9:16" x14ac:dyDescent="0.2">
      <c r="I11589" s="158">
        <f t="shared" si="1087"/>
        <v>28</v>
      </c>
      <c r="J11589" s="158" t="str">
        <f t="shared" si="1090"/>
        <v>SEK</v>
      </c>
      <c r="K11589" s="158" t="str">
        <f t="shared" si="1091"/>
        <v>CHF</v>
      </c>
      <c r="L11589" s="158" t="str">
        <f t="shared" si="1088"/>
        <v>SEKCHF45468</v>
      </c>
      <c r="M11589" s="160">
        <f t="shared" si="1092"/>
        <v>45468</v>
      </c>
      <c r="N11589" s="158">
        <v>8.9082891630662325E-2</v>
      </c>
      <c r="O11589" s="158">
        <v>0.95750000000000002</v>
      </c>
      <c r="P11589" s="161">
        <f t="shared" si="1089"/>
        <v>8.5300000000000001E-2</v>
      </c>
    </row>
    <row r="11590" spans="9:16" x14ac:dyDescent="0.2">
      <c r="I11590" s="158">
        <f t="shared" si="1087"/>
        <v>28</v>
      </c>
      <c r="J11590" s="158" t="str">
        <f t="shared" si="1090"/>
        <v>SEK</v>
      </c>
      <c r="K11590" s="158" t="str">
        <f t="shared" si="1091"/>
        <v>CHF</v>
      </c>
      <c r="L11590" s="158" t="str">
        <f t="shared" si="1088"/>
        <v>SEKCHF45469</v>
      </c>
      <c r="M11590" s="160">
        <f t="shared" si="1092"/>
        <v>45469</v>
      </c>
      <c r="N11590" s="158">
        <v>8.8465825651550797E-2</v>
      </c>
      <c r="O11590" s="158">
        <v>0.95850000000000002</v>
      </c>
      <c r="P11590" s="161">
        <f t="shared" si="1089"/>
        <v>8.48E-2</v>
      </c>
    </row>
    <row r="11591" spans="9:16" x14ac:dyDescent="0.2">
      <c r="I11591" s="158">
        <f t="shared" si="1087"/>
        <v>28</v>
      </c>
      <c r="J11591" s="158" t="str">
        <f t="shared" si="1090"/>
        <v>SEK</v>
      </c>
      <c r="K11591" s="158" t="str">
        <f t="shared" si="1091"/>
        <v>CHF</v>
      </c>
      <c r="L11591" s="158" t="str">
        <f t="shared" si="1088"/>
        <v>SEKCHF45470</v>
      </c>
      <c r="M11591" s="160">
        <f t="shared" si="1092"/>
        <v>45470</v>
      </c>
      <c r="N11591" s="158">
        <v>8.8198976891868064E-2</v>
      </c>
      <c r="O11591" s="158">
        <v>0.96040000000000003</v>
      </c>
      <c r="P11591" s="161">
        <f t="shared" si="1089"/>
        <v>8.4699999999999998E-2</v>
      </c>
    </row>
    <row r="11592" spans="9:16" x14ac:dyDescent="0.2">
      <c r="I11592" s="158">
        <f t="shared" si="1087"/>
        <v>28</v>
      </c>
      <c r="J11592" s="158" t="str">
        <f t="shared" si="1090"/>
        <v>SEK</v>
      </c>
      <c r="K11592" s="158" t="str">
        <f t="shared" si="1091"/>
        <v>CHF</v>
      </c>
      <c r="L11592" s="158" t="str">
        <f t="shared" si="1088"/>
        <v>SEKCHF45471</v>
      </c>
      <c r="M11592" s="160">
        <f t="shared" si="1092"/>
        <v>45471</v>
      </c>
      <c r="N11592" s="158">
        <v>8.8032043663893653E-2</v>
      </c>
      <c r="O11592" s="158">
        <v>0.96340000000000003</v>
      </c>
      <c r="P11592" s="161">
        <f t="shared" si="1089"/>
        <v>8.48E-2</v>
      </c>
    </row>
    <row r="11593" spans="9:16" x14ac:dyDescent="0.2">
      <c r="I11593" s="158">
        <f t="shared" si="1087"/>
        <v>28</v>
      </c>
      <c r="J11593" s="158" t="str">
        <f t="shared" si="1090"/>
        <v>SEK</v>
      </c>
      <c r="K11593" s="158" t="str">
        <f t="shared" si="1091"/>
        <v>CHF</v>
      </c>
      <c r="L11593" s="158" t="str">
        <f t="shared" si="1088"/>
        <v>SEKCHF45472</v>
      </c>
      <c r="M11593" s="160">
        <f t="shared" si="1092"/>
        <v>45472</v>
      </c>
      <c r="N11593" s="158">
        <v>8.8032043663893653E-2</v>
      </c>
      <c r="O11593" s="158">
        <v>0.96340000000000003</v>
      </c>
      <c r="P11593" s="161">
        <f t="shared" si="1089"/>
        <v>8.48E-2</v>
      </c>
    </row>
    <row r="11594" spans="9:16" x14ac:dyDescent="0.2">
      <c r="I11594" s="158">
        <f t="shared" si="1087"/>
        <v>28</v>
      </c>
      <c r="J11594" s="158" t="str">
        <f t="shared" si="1090"/>
        <v>SEK</v>
      </c>
      <c r="K11594" s="158" t="str">
        <f t="shared" si="1091"/>
        <v>CHF</v>
      </c>
      <c r="L11594" s="158" t="str">
        <f t="shared" si="1088"/>
        <v>SEKCHF45473</v>
      </c>
      <c r="M11594" s="160">
        <f t="shared" si="1092"/>
        <v>45473</v>
      </c>
      <c r="N11594" s="158">
        <v>8.8032043663893653E-2</v>
      </c>
      <c r="O11594" s="158">
        <v>0.96340000000000003</v>
      </c>
      <c r="P11594" s="161">
        <f t="shared" si="1089"/>
        <v>8.48E-2</v>
      </c>
    </row>
    <row r="11595" spans="9:16" x14ac:dyDescent="0.2">
      <c r="I11595" s="158">
        <f t="shared" si="1087"/>
        <v>28</v>
      </c>
      <c r="J11595" s="158" t="str">
        <f t="shared" si="1090"/>
        <v>SEK</v>
      </c>
      <c r="K11595" s="158" t="str">
        <f t="shared" si="1091"/>
        <v>CHF</v>
      </c>
      <c r="L11595" s="158" t="str">
        <f t="shared" si="1088"/>
        <v>SEKCHF45474</v>
      </c>
      <c r="M11595" s="160">
        <f t="shared" si="1092"/>
        <v>45474</v>
      </c>
      <c r="N11595" s="158">
        <v>8.797009016934243E-2</v>
      </c>
      <c r="O11595" s="158">
        <v>0.96889999999999998</v>
      </c>
      <c r="P11595" s="161">
        <f t="shared" si="1089"/>
        <v>8.5199999999999998E-2</v>
      </c>
    </row>
    <row r="11596" spans="9:16" x14ac:dyDescent="0.2">
      <c r="I11596" s="158">
        <f t="shared" si="1087"/>
        <v>28</v>
      </c>
      <c r="J11596" s="158" t="str">
        <f t="shared" si="1090"/>
        <v>SEK</v>
      </c>
      <c r="K11596" s="158" t="str">
        <f t="shared" si="1091"/>
        <v>CHF</v>
      </c>
      <c r="L11596" s="158" t="str">
        <f t="shared" si="1088"/>
        <v>SEKCHF45475</v>
      </c>
      <c r="M11596" s="160">
        <f t="shared" si="1092"/>
        <v>45475</v>
      </c>
      <c r="N11596" s="158">
        <v>8.7588683542086362E-2</v>
      </c>
      <c r="O11596" s="158">
        <v>0.96970000000000001</v>
      </c>
      <c r="P11596" s="161">
        <f t="shared" si="1089"/>
        <v>8.4900000000000003E-2</v>
      </c>
    </row>
    <row r="11597" spans="9:16" x14ac:dyDescent="0.2">
      <c r="I11597" s="158">
        <f t="shared" si="1087"/>
        <v>28</v>
      </c>
      <c r="J11597" s="158" t="str">
        <f t="shared" si="1090"/>
        <v>SEK</v>
      </c>
      <c r="K11597" s="158" t="str">
        <f t="shared" si="1091"/>
        <v>CHF</v>
      </c>
      <c r="L11597" s="158" t="str">
        <f t="shared" si="1088"/>
        <v>SEKCHF45476</v>
      </c>
      <c r="M11597" s="160">
        <f t="shared" si="1092"/>
        <v>45476</v>
      </c>
      <c r="N11597" s="158">
        <v>8.7943012927622896E-2</v>
      </c>
      <c r="O11597" s="158">
        <v>0.9718</v>
      </c>
      <c r="P11597" s="161">
        <f t="shared" si="1089"/>
        <v>8.5500000000000007E-2</v>
      </c>
    </row>
    <row r="11598" spans="9:16" x14ac:dyDescent="0.2">
      <c r="I11598" s="158">
        <f t="shared" si="1087"/>
        <v>28</v>
      </c>
      <c r="J11598" s="158" t="str">
        <f t="shared" si="1090"/>
        <v>SEK</v>
      </c>
      <c r="K11598" s="158" t="str">
        <f t="shared" si="1091"/>
        <v>CHF</v>
      </c>
      <c r="L11598" s="158" t="str">
        <f t="shared" si="1088"/>
        <v>SEKCHF45477</v>
      </c>
      <c r="M11598" s="160">
        <f t="shared" si="1092"/>
        <v>45477</v>
      </c>
      <c r="N11598" s="158">
        <v>8.8202866593164272E-2</v>
      </c>
      <c r="O11598" s="158">
        <v>0.97170000000000001</v>
      </c>
      <c r="P11598" s="161">
        <f t="shared" si="1089"/>
        <v>8.5699999999999998E-2</v>
      </c>
    </row>
    <row r="11599" spans="9:16" x14ac:dyDescent="0.2">
      <c r="I11599" s="158">
        <f t="shared" si="1087"/>
        <v>28</v>
      </c>
      <c r="J11599" s="158" t="str">
        <f t="shared" si="1090"/>
        <v>SEK</v>
      </c>
      <c r="K11599" s="158" t="str">
        <f t="shared" si="1091"/>
        <v>CHF</v>
      </c>
      <c r="L11599" s="158" t="str">
        <f t="shared" si="1088"/>
        <v>SEKCHF45478</v>
      </c>
      <c r="M11599" s="160">
        <f t="shared" si="1092"/>
        <v>45478</v>
      </c>
      <c r="N11599" s="158">
        <v>8.8024294705338679E-2</v>
      </c>
      <c r="O11599" s="158">
        <v>0.97299999999999998</v>
      </c>
      <c r="P11599" s="161">
        <f t="shared" si="1089"/>
        <v>8.5599999999999996E-2</v>
      </c>
    </row>
    <row r="11600" spans="9:16" x14ac:dyDescent="0.2">
      <c r="I11600" s="158">
        <f t="shared" si="1087"/>
        <v>28</v>
      </c>
      <c r="J11600" s="158" t="str">
        <f t="shared" si="1090"/>
        <v>SEK</v>
      </c>
      <c r="K11600" s="158" t="str">
        <f t="shared" si="1091"/>
        <v>CHF</v>
      </c>
      <c r="L11600" s="158" t="str">
        <f t="shared" si="1088"/>
        <v>SEKCHF45479</v>
      </c>
      <c r="M11600" s="160">
        <f t="shared" si="1092"/>
        <v>45479</v>
      </c>
      <c r="N11600" s="158">
        <v>8.8024294705338679E-2</v>
      </c>
      <c r="O11600" s="158">
        <v>0.97299999999999998</v>
      </c>
      <c r="P11600" s="161">
        <f t="shared" si="1089"/>
        <v>8.5599999999999996E-2</v>
      </c>
    </row>
    <row r="11601" spans="9:16" x14ac:dyDescent="0.2">
      <c r="I11601" s="158">
        <f t="shared" si="1087"/>
        <v>28</v>
      </c>
      <c r="J11601" s="158" t="str">
        <f t="shared" si="1090"/>
        <v>SEK</v>
      </c>
      <c r="K11601" s="158" t="str">
        <f t="shared" si="1091"/>
        <v>CHF</v>
      </c>
      <c r="L11601" s="158" t="str">
        <f t="shared" si="1088"/>
        <v>SEKCHF45480</v>
      </c>
      <c r="M11601" s="160">
        <f t="shared" si="1092"/>
        <v>45480</v>
      </c>
      <c r="N11601" s="158">
        <v>8.8024294705338679E-2</v>
      </c>
      <c r="O11601" s="158">
        <v>0.97299999999999998</v>
      </c>
      <c r="P11601" s="161">
        <f t="shared" si="1089"/>
        <v>8.5599999999999996E-2</v>
      </c>
    </row>
    <row r="11602" spans="9:16" x14ac:dyDescent="0.2">
      <c r="I11602" s="158">
        <f t="shared" si="1087"/>
        <v>28</v>
      </c>
      <c r="J11602" s="158" t="str">
        <f t="shared" si="1090"/>
        <v>SEK</v>
      </c>
      <c r="K11602" s="158" t="str">
        <f t="shared" si="1091"/>
        <v>CHF</v>
      </c>
      <c r="L11602" s="158" t="str">
        <f t="shared" si="1088"/>
        <v>SEKCHF45481</v>
      </c>
      <c r="M11602" s="160">
        <f t="shared" si="1092"/>
        <v>45481</v>
      </c>
      <c r="N11602" s="158">
        <v>8.7869601511357143E-2</v>
      </c>
      <c r="O11602" s="158">
        <v>0.97109999999999996</v>
      </c>
      <c r="P11602" s="161">
        <f t="shared" si="1089"/>
        <v>8.5300000000000001E-2</v>
      </c>
    </row>
    <row r="11603" spans="9:16" x14ac:dyDescent="0.2">
      <c r="I11603" s="158">
        <f t="shared" si="1087"/>
        <v>28</v>
      </c>
      <c r="J11603" s="158" t="str">
        <f t="shared" si="1090"/>
        <v>SEK</v>
      </c>
      <c r="K11603" s="158" t="str">
        <f t="shared" si="1091"/>
        <v>CHF</v>
      </c>
      <c r="L11603" s="158" t="str">
        <f t="shared" si="1088"/>
        <v>SEKCHF45482</v>
      </c>
      <c r="M11603" s="160">
        <f t="shared" si="1092"/>
        <v>45482</v>
      </c>
      <c r="N11603" s="158">
        <v>8.7550341446331642E-2</v>
      </c>
      <c r="O11603" s="158">
        <v>0.97119999999999995</v>
      </c>
      <c r="P11603" s="161">
        <f t="shared" si="1089"/>
        <v>8.5000000000000006E-2</v>
      </c>
    </row>
    <row r="11604" spans="9:16" x14ac:dyDescent="0.2">
      <c r="I11604" s="158">
        <f t="shared" si="1087"/>
        <v>28</v>
      </c>
      <c r="J11604" s="158" t="str">
        <f t="shared" si="1090"/>
        <v>SEK</v>
      </c>
      <c r="K11604" s="158" t="str">
        <f t="shared" si="1091"/>
        <v>CHF</v>
      </c>
      <c r="L11604" s="158" t="str">
        <f t="shared" si="1088"/>
        <v>SEKCHF45483</v>
      </c>
      <c r="M11604" s="160">
        <f t="shared" si="1092"/>
        <v>45483</v>
      </c>
      <c r="N11604" s="158">
        <v>8.7661626123164582E-2</v>
      </c>
      <c r="O11604" s="158">
        <v>0.97230000000000005</v>
      </c>
      <c r="P11604" s="161">
        <f t="shared" si="1089"/>
        <v>8.5199999999999998E-2</v>
      </c>
    </row>
    <row r="11605" spans="9:16" x14ac:dyDescent="0.2">
      <c r="I11605" s="158">
        <f t="shared" si="1087"/>
        <v>28</v>
      </c>
      <c r="J11605" s="158" t="str">
        <f t="shared" si="1090"/>
        <v>SEK</v>
      </c>
      <c r="K11605" s="158" t="str">
        <f t="shared" si="1091"/>
        <v>CHF</v>
      </c>
      <c r="L11605" s="158" t="str">
        <f t="shared" si="1088"/>
        <v>SEKCHF45484</v>
      </c>
      <c r="M11605" s="160">
        <f t="shared" si="1092"/>
        <v>45484</v>
      </c>
      <c r="N11605" s="158">
        <v>8.7573342674489879E-2</v>
      </c>
      <c r="O11605" s="158">
        <v>0.97489999999999999</v>
      </c>
      <c r="P11605" s="161">
        <f t="shared" si="1089"/>
        <v>8.5400000000000004E-2</v>
      </c>
    </row>
    <row r="11606" spans="9:16" x14ac:dyDescent="0.2">
      <c r="I11606" s="158">
        <f t="shared" si="1087"/>
        <v>28</v>
      </c>
      <c r="J11606" s="158" t="str">
        <f t="shared" si="1090"/>
        <v>SEK</v>
      </c>
      <c r="K11606" s="158" t="str">
        <f t="shared" si="1091"/>
        <v>CHF</v>
      </c>
      <c r="L11606" s="158" t="str">
        <f t="shared" si="1088"/>
        <v>SEKCHF45485</v>
      </c>
      <c r="M11606" s="160">
        <f t="shared" si="1092"/>
        <v>45485</v>
      </c>
      <c r="N11606" s="158">
        <v>8.6982994824511814E-2</v>
      </c>
      <c r="O11606" s="158">
        <v>0.97470000000000001</v>
      </c>
      <c r="P11606" s="161">
        <f t="shared" si="1089"/>
        <v>8.48E-2</v>
      </c>
    </row>
    <row r="11607" spans="9:16" x14ac:dyDescent="0.2">
      <c r="I11607" s="158">
        <f t="shared" si="1087"/>
        <v>28</v>
      </c>
      <c r="J11607" s="158" t="str">
        <f t="shared" si="1090"/>
        <v>SEK</v>
      </c>
      <c r="K11607" s="158" t="str">
        <f t="shared" si="1091"/>
        <v>CHF</v>
      </c>
      <c r="L11607" s="158" t="str">
        <f t="shared" si="1088"/>
        <v>SEKCHF45486</v>
      </c>
      <c r="M11607" s="160">
        <f t="shared" si="1092"/>
        <v>45486</v>
      </c>
      <c r="N11607" s="158">
        <v>8.6982994824511814E-2</v>
      </c>
      <c r="O11607" s="158">
        <v>0.97470000000000001</v>
      </c>
      <c r="P11607" s="161">
        <f t="shared" si="1089"/>
        <v>8.48E-2</v>
      </c>
    </row>
    <row r="11608" spans="9:16" x14ac:dyDescent="0.2">
      <c r="I11608" s="158">
        <f t="shared" si="1087"/>
        <v>28</v>
      </c>
      <c r="J11608" s="158" t="str">
        <f t="shared" si="1090"/>
        <v>SEK</v>
      </c>
      <c r="K11608" s="158" t="str">
        <f t="shared" si="1091"/>
        <v>CHF</v>
      </c>
      <c r="L11608" s="158" t="str">
        <f t="shared" si="1088"/>
        <v>SEKCHF45487</v>
      </c>
      <c r="M11608" s="160">
        <f t="shared" si="1092"/>
        <v>45487</v>
      </c>
      <c r="N11608" s="158">
        <v>8.6982994824511814E-2</v>
      </c>
      <c r="O11608" s="158">
        <v>0.97470000000000001</v>
      </c>
      <c r="P11608" s="161">
        <f t="shared" si="1089"/>
        <v>8.48E-2</v>
      </c>
    </row>
    <row r="11609" spans="9:16" x14ac:dyDescent="0.2">
      <c r="I11609" s="158">
        <f t="shared" si="1087"/>
        <v>28</v>
      </c>
      <c r="J11609" s="158" t="str">
        <f t="shared" si="1090"/>
        <v>SEK</v>
      </c>
      <c r="K11609" s="158" t="str">
        <f t="shared" si="1091"/>
        <v>CHF</v>
      </c>
      <c r="L11609" s="158" t="str">
        <f t="shared" si="1088"/>
        <v>SEKCHF45488</v>
      </c>
      <c r="M11609" s="160">
        <f t="shared" si="1092"/>
        <v>45488</v>
      </c>
      <c r="N11609" s="158">
        <v>8.6673889490790898E-2</v>
      </c>
      <c r="O11609" s="158">
        <v>0.97550000000000003</v>
      </c>
      <c r="P11609" s="161">
        <f t="shared" si="1089"/>
        <v>8.4599999999999995E-2</v>
      </c>
    </row>
    <row r="11610" spans="9:16" x14ac:dyDescent="0.2">
      <c r="I11610" s="158">
        <f t="shared" si="1087"/>
        <v>28</v>
      </c>
      <c r="J11610" s="158" t="str">
        <f t="shared" si="1090"/>
        <v>SEK</v>
      </c>
      <c r="K11610" s="158" t="str">
        <f t="shared" si="1091"/>
        <v>CHF</v>
      </c>
      <c r="L11610" s="158" t="str">
        <f t="shared" si="1088"/>
        <v>SEKCHF45489</v>
      </c>
      <c r="M11610" s="160">
        <f t="shared" si="1092"/>
        <v>45489</v>
      </c>
      <c r="N11610" s="158">
        <v>8.6546367216236098E-2</v>
      </c>
      <c r="O11610" s="158">
        <v>0.97609999999999997</v>
      </c>
      <c r="P11610" s="161">
        <f t="shared" si="1089"/>
        <v>8.4500000000000006E-2</v>
      </c>
    </row>
    <row r="11611" spans="9:16" x14ac:dyDescent="0.2">
      <c r="I11611" s="158">
        <f t="shared" si="1087"/>
        <v>28</v>
      </c>
      <c r="J11611" s="158" t="str">
        <f t="shared" si="1090"/>
        <v>SEK</v>
      </c>
      <c r="K11611" s="158" t="str">
        <f t="shared" si="1091"/>
        <v>CHF</v>
      </c>
      <c r="L11611" s="158" t="str">
        <f t="shared" si="1088"/>
        <v>SEKCHF45490</v>
      </c>
      <c r="M11611" s="160">
        <f t="shared" si="1092"/>
        <v>45490</v>
      </c>
      <c r="N11611" s="158">
        <v>8.6892296997871141E-2</v>
      </c>
      <c r="O11611" s="158">
        <v>0.96930000000000005</v>
      </c>
      <c r="P11611" s="161">
        <f t="shared" si="1089"/>
        <v>8.4199999999999997E-2</v>
      </c>
    </row>
    <row r="11612" spans="9:16" x14ac:dyDescent="0.2">
      <c r="I11612" s="158">
        <f t="shared" si="1087"/>
        <v>28</v>
      </c>
      <c r="J11612" s="158" t="str">
        <f t="shared" si="1090"/>
        <v>SEK</v>
      </c>
      <c r="K11612" s="158" t="str">
        <f t="shared" si="1091"/>
        <v>CHF</v>
      </c>
      <c r="L11612" s="158" t="str">
        <f t="shared" si="1088"/>
        <v>SEKCHF45491</v>
      </c>
      <c r="M11612" s="160">
        <f t="shared" si="1092"/>
        <v>45491</v>
      </c>
      <c r="N11612" s="158">
        <v>8.6701694151103723E-2</v>
      </c>
      <c r="O11612" s="158">
        <v>0.96660000000000001</v>
      </c>
      <c r="P11612" s="161">
        <f t="shared" si="1089"/>
        <v>8.3799999999999999E-2</v>
      </c>
    </row>
    <row r="11613" spans="9:16" x14ac:dyDescent="0.2">
      <c r="I11613" s="158">
        <f t="shared" si="1087"/>
        <v>28</v>
      </c>
      <c r="J11613" s="158" t="str">
        <f t="shared" si="1090"/>
        <v>SEK</v>
      </c>
      <c r="K11613" s="158" t="str">
        <f t="shared" si="1091"/>
        <v>CHF</v>
      </c>
      <c r="L11613" s="158" t="str">
        <f t="shared" si="1088"/>
        <v>SEKCHF45492</v>
      </c>
      <c r="M11613" s="160">
        <f t="shared" si="1092"/>
        <v>45492</v>
      </c>
      <c r="N11613" s="158">
        <v>8.6132644272179162E-2</v>
      </c>
      <c r="O11613" s="158">
        <v>0.96879999999999999</v>
      </c>
      <c r="P11613" s="161">
        <f t="shared" si="1089"/>
        <v>8.3400000000000002E-2</v>
      </c>
    </row>
    <row r="11614" spans="9:16" x14ac:dyDescent="0.2">
      <c r="I11614" s="158">
        <f t="shared" si="1087"/>
        <v>28</v>
      </c>
      <c r="J11614" s="158" t="str">
        <f t="shared" si="1090"/>
        <v>SEK</v>
      </c>
      <c r="K11614" s="158" t="str">
        <f t="shared" si="1091"/>
        <v>CHF</v>
      </c>
      <c r="L11614" s="158" t="str">
        <f t="shared" si="1088"/>
        <v>SEKCHF45493</v>
      </c>
      <c r="M11614" s="160">
        <f t="shared" si="1092"/>
        <v>45493</v>
      </c>
      <c r="N11614" s="158">
        <v>8.6132644272179162E-2</v>
      </c>
      <c r="O11614" s="158">
        <v>0.96879999999999999</v>
      </c>
      <c r="P11614" s="161">
        <f t="shared" si="1089"/>
        <v>8.3400000000000002E-2</v>
      </c>
    </row>
    <row r="11615" spans="9:16" x14ac:dyDescent="0.2">
      <c r="I11615" s="158">
        <f t="shared" si="1087"/>
        <v>28</v>
      </c>
      <c r="J11615" s="158" t="str">
        <f t="shared" si="1090"/>
        <v>SEK</v>
      </c>
      <c r="K11615" s="158" t="str">
        <f t="shared" si="1091"/>
        <v>CHF</v>
      </c>
      <c r="L11615" s="158" t="str">
        <f t="shared" si="1088"/>
        <v>SEKCHF45494</v>
      </c>
      <c r="M11615" s="160">
        <f t="shared" si="1092"/>
        <v>45494</v>
      </c>
      <c r="N11615" s="158">
        <v>8.6132644272179162E-2</v>
      </c>
      <c r="O11615" s="158">
        <v>0.96879999999999999</v>
      </c>
      <c r="P11615" s="161">
        <f t="shared" si="1089"/>
        <v>8.3400000000000002E-2</v>
      </c>
    </row>
    <row r="11616" spans="9:16" x14ac:dyDescent="0.2">
      <c r="I11616" s="158">
        <f t="shared" si="1087"/>
        <v>28</v>
      </c>
      <c r="J11616" s="158" t="str">
        <f t="shared" si="1090"/>
        <v>SEK</v>
      </c>
      <c r="K11616" s="158" t="str">
        <f t="shared" si="1091"/>
        <v>CHF</v>
      </c>
      <c r="L11616" s="158" t="str">
        <f t="shared" si="1088"/>
        <v>SEKCHF45495</v>
      </c>
      <c r="M11616" s="160">
        <f t="shared" si="1092"/>
        <v>45495</v>
      </c>
      <c r="N11616" s="158">
        <v>8.5988219613912897E-2</v>
      </c>
      <c r="O11616" s="158">
        <v>0.96709999999999996</v>
      </c>
      <c r="P11616" s="161">
        <f t="shared" si="1089"/>
        <v>8.3199999999999996E-2</v>
      </c>
    </row>
    <row r="11617" spans="9:16" x14ac:dyDescent="0.2">
      <c r="I11617" s="158">
        <f t="shared" si="1087"/>
        <v>28</v>
      </c>
      <c r="J11617" s="158" t="str">
        <f t="shared" si="1090"/>
        <v>SEK</v>
      </c>
      <c r="K11617" s="158" t="str">
        <f t="shared" si="1091"/>
        <v>CHF</v>
      </c>
      <c r="L11617" s="158" t="str">
        <f t="shared" si="1088"/>
        <v>SEKCHF45496</v>
      </c>
      <c r="M11617" s="160">
        <f t="shared" si="1092"/>
        <v>45496</v>
      </c>
      <c r="N11617" s="158">
        <v>8.5664111020687883E-2</v>
      </c>
      <c r="O11617" s="158">
        <v>0.96809999999999996</v>
      </c>
      <c r="P11617" s="161">
        <f t="shared" si="1089"/>
        <v>8.2900000000000001E-2</v>
      </c>
    </row>
    <row r="11618" spans="9:16" x14ac:dyDescent="0.2">
      <c r="I11618" s="158">
        <f t="shared" si="1087"/>
        <v>28</v>
      </c>
      <c r="J11618" s="158" t="str">
        <f t="shared" si="1090"/>
        <v>SEK</v>
      </c>
      <c r="K11618" s="158" t="str">
        <f t="shared" si="1091"/>
        <v>CHF</v>
      </c>
      <c r="L11618" s="158" t="str">
        <f t="shared" si="1088"/>
        <v>SEKCHF45497</v>
      </c>
      <c r="M11618" s="160">
        <f t="shared" si="1092"/>
        <v>45497</v>
      </c>
      <c r="N11618" s="158">
        <v>8.5561497326203204E-2</v>
      </c>
      <c r="O11618" s="158">
        <v>0.96089999999999998</v>
      </c>
      <c r="P11618" s="161">
        <f t="shared" si="1089"/>
        <v>8.2199999999999995E-2</v>
      </c>
    </row>
    <row r="11619" spans="9:16" x14ac:dyDescent="0.2">
      <c r="I11619" s="158">
        <f t="shared" si="1087"/>
        <v>28</v>
      </c>
      <c r="J11619" s="158" t="str">
        <f t="shared" si="1090"/>
        <v>SEK</v>
      </c>
      <c r="K11619" s="158" t="str">
        <f t="shared" si="1091"/>
        <v>CHF</v>
      </c>
      <c r="L11619" s="158" t="str">
        <f t="shared" si="1088"/>
        <v>SEKCHF45498</v>
      </c>
      <c r="M11619" s="160">
        <f t="shared" si="1092"/>
        <v>45498</v>
      </c>
      <c r="N11619" s="158">
        <v>8.4932903006624774E-2</v>
      </c>
      <c r="O11619" s="158">
        <v>0.95340000000000003</v>
      </c>
      <c r="P11619" s="161">
        <f t="shared" si="1089"/>
        <v>8.1000000000000003E-2</v>
      </c>
    </row>
    <row r="11620" spans="9:16" x14ac:dyDescent="0.2">
      <c r="I11620" s="158">
        <f t="shared" si="1087"/>
        <v>28</v>
      </c>
      <c r="J11620" s="158" t="str">
        <f t="shared" si="1090"/>
        <v>SEK</v>
      </c>
      <c r="K11620" s="158" t="str">
        <f t="shared" si="1091"/>
        <v>CHF</v>
      </c>
      <c r="L11620" s="158" t="str">
        <f t="shared" si="1088"/>
        <v>SEKCHF45499</v>
      </c>
      <c r="M11620" s="160">
        <f t="shared" si="1092"/>
        <v>45499</v>
      </c>
      <c r="N11620" s="158">
        <v>8.5233326230556142E-2</v>
      </c>
      <c r="O11620" s="158">
        <v>0.95940000000000003</v>
      </c>
      <c r="P11620" s="161">
        <f t="shared" si="1089"/>
        <v>8.1799999999999998E-2</v>
      </c>
    </row>
    <row r="11621" spans="9:16" x14ac:dyDescent="0.2">
      <c r="I11621" s="158">
        <f t="shared" si="1087"/>
        <v>28</v>
      </c>
      <c r="J11621" s="158" t="str">
        <f t="shared" si="1090"/>
        <v>SEK</v>
      </c>
      <c r="K11621" s="158" t="str">
        <f t="shared" si="1091"/>
        <v>CHF</v>
      </c>
      <c r="L11621" s="158" t="str">
        <f t="shared" si="1088"/>
        <v>SEKCHF45500</v>
      </c>
      <c r="M11621" s="160">
        <f t="shared" si="1092"/>
        <v>45500</v>
      </c>
      <c r="N11621" s="158">
        <v>8.5233326230556142E-2</v>
      </c>
      <c r="O11621" s="158">
        <v>0.95940000000000003</v>
      </c>
      <c r="P11621" s="161">
        <f t="shared" si="1089"/>
        <v>8.1799999999999998E-2</v>
      </c>
    </row>
    <row r="11622" spans="9:16" x14ac:dyDescent="0.2">
      <c r="I11622" s="158">
        <f t="shared" si="1087"/>
        <v>28</v>
      </c>
      <c r="J11622" s="158" t="str">
        <f t="shared" si="1090"/>
        <v>SEK</v>
      </c>
      <c r="K11622" s="158" t="str">
        <f t="shared" si="1091"/>
        <v>CHF</v>
      </c>
      <c r="L11622" s="158" t="str">
        <f t="shared" si="1088"/>
        <v>SEKCHF45501</v>
      </c>
      <c r="M11622" s="160">
        <f t="shared" si="1092"/>
        <v>45501</v>
      </c>
      <c r="N11622" s="158">
        <v>8.5233326230556142E-2</v>
      </c>
      <c r="O11622" s="158">
        <v>0.95940000000000003</v>
      </c>
      <c r="P11622" s="161">
        <f t="shared" si="1089"/>
        <v>8.1799999999999998E-2</v>
      </c>
    </row>
    <row r="11623" spans="9:16" x14ac:dyDescent="0.2">
      <c r="I11623" s="158">
        <f t="shared" si="1087"/>
        <v>28</v>
      </c>
      <c r="J11623" s="158" t="str">
        <f t="shared" si="1090"/>
        <v>SEK</v>
      </c>
      <c r="K11623" s="158" t="str">
        <f t="shared" si="1091"/>
        <v>CHF</v>
      </c>
      <c r="L11623" s="158" t="str">
        <f t="shared" si="1088"/>
        <v>SEKCHF45502</v>
      </c>
      <c r="M11623" s="160">
        <f t="shared" si="1092"/>
        <v>45502</v>
      </c>
      <c r="N11623" s="158">
        <v>8.5276936852428264E-2</v>
      </c>
      <c r="O11623" s="158">
        <v>0.95779999999999998</v>
      </c>
      <c r="P11623" s="161">
        <f t="shared" si="1089"/>
        <v>8.1699999999999995E-2</v>
      </c>
    </row>
    <row r="11624" spans="9:16" x14ac:dyDescent="0.2">
      <c r="I11624" s="158">
        <f t="shared" si="1087"/>
        <v>28</v>
      </c>
      <c r="J11624" s="158" t="str">
        <f t="shared" si="1090"/>
        <v>SEK</v>
      </c>
      <c r="K11624" s="158" t="str">
        <f t="shared" si="1091"/>
        <v>CHF</v>
      </c>
      <c r="L11624" s="158" t="str">
        <f t="shared" si="1088"/>
        <v>SEKCHF45503</v>
      </c>
      <c r="M11624" s="160">
        <f t="shared" si="1092"/>
        <v>45503</v>
      </c>
      <c r="N11624" s="158">
        <v>8.5572479890467221E-2</v>
      </c>
      <c r="O11624" s="158">
        <v>0.95920000000000005</v>
      </c>
      <c r="P11624" s="161">
        <f t="shared" si="1089"/>
        <v>8.2100000000000006E-2</v>
      </c>
    </row>
    <row r="11625" spans="9:16" x14ac:dyDescent="0.2">
      <c r="I11625" s="158">
        <f t="shared" si="1087"/>
        <v>28</v>
      </c>
      <c r="J11625" s="158" t="str">
        <f t="shared" si="1090"/>
        <v>SEK</v>
      </c>
      <c r="K11625" s="158" t="str">
        <f t="shared" si="1091"/>
        <v>CHF</v>
      </c>
      <c r="L11625" s="158" t="str">
        <f t="shared" si="1088"/>
        <v>SEKCHF45504</v>
      </c>
      <c r="M11625" s="160">
        <f t="shared" si="1092"/>
        <v>45504</v>
      </c>
      <c r="N11625" s="158">
        <v>8.6114101184068884E-2</v>
      </c>
      <c r="O11625" s="158">
        <v>0.95330000000000004</v>
      </c>
      <c r="P11625" s="161">
        <f t="shared" si="1089"/>
        <v>8.2100000000000006E-2</v>
      </c>
    </row>
    <row r="11626" spans="9:16" x14ac:dyDescent="0.2">
      <c r="I11626" s="158">
        <f t="shared" ref="I11626:I11689" si="1093">IF(M11625=$G$2,I11625+1,I11625)</f>
        <v>28</v>
      </c>
      <c r="J11626" s="158" t="str">
        <f t="shared" si="1090"/>
        <v>SEK</v>
      </c>
      <c r="K11626" s="158" t="str">
        <f t="shared" si="1091"/>
        <v>CHF</v>
      </c>
      <c r="L11626" s="158" t="str">
        <f t="shared" si="1088"/>
        <v>SEKCHF45505</v>
      </c>
      <c r="M11626" s="160">
        <f t="shared" si="1092"/>
        <v>45505</v>
      </c>
      <c r="N11626" s="158">
        <v>8.6790487762541224E-2</v>
      </c>
      <c r="O11626" s="158">
        <v>0.94669999999999999</v>
      </c>
      <c r="P11626" s="161">
        <f t="shared" si="1089"/>
        <v>8.2199999999999995E-2</v>
      </c>
    </row>
    <row r="11627" spans="9:16" x14ac:dyDescent="0.2">
      <c r="I11627" s="158">
        <f t="shared" si="1093"/>
        <v>28</v>
      </c>
      <c r="J11627" s="158" t="str">
        <f t="shared" si="1090"/>
        <v>SEK</v>
      </c>
      <c r="K11627" s="158" t="str">
        <f t="shared" si="1091"/>
        <v>CHF</v>
      </c>
      <c r="L11627" s="158" t="str">
        <f t="shared" si="1088"/>
        <v>SEKCHF45506</v>
      </c>
      <c r="M11627" s="160">
        <f t="shared" si="1092"/>
        <v>45506</v>
      </c>
      <c r="N11627" s="158">
        <v>8.6323731256959843E-2</v>
      </c>
      <c r="O11627" s="158">
        <v>0.94330000000000003</v>
      </c>
      <c r="P11627" s="161">
        <f t="shared" si="1089"/>
        <v>8.14E-2</v>
      </c>
    </row>
    <row r="11628" spans="9:16" x14ac:dyDescent="0.2">
      <c r="I11628" s="158">
        <f t="shared" si="1093"/>
        <v>28</v>
      </c>
      <c r="J11628" s="158" t="str">
        <f t="shared" si="1090"/>
        <v>SEK</v>
      </c>
      <c r="K11628" s="158" t="str">
        <f t="shared" si="1091"/>
        <v>CHF</v>
      </c>
      <c r="L11628" s="158" t="str">
        <f t="shared" si="1088"/>
        <v>SEKCHF45507</v>
      </c>
      <c r="M11628" s="160">
        <f t="shared" si="1092"/>
        <v>45507</v>
      </c>
      <c r="N11628" s="158">
        <v>8.6323731256959843E-2</v>
      </c>
      <c r="O11628" s="158">
        <v>0.94330000000000003</v>
      </c>
      <c r="P11628" s="161">
        <f t="shared" si="1089"/>
        <v>8.14E-2</v>
      </c>
    </row>
    <row r="11629" spans="9:16" x14ac:dyDescent="0.2">
      <c r="I11629" s="158">
        <f t="shared" si="1093"/>
        <v>28</v>
      </c>
      <c r="J11629" s="158" t="str">
        <f t="shared" si="1090"/>
        <v>SEK</v>
      </c>
      <c r="K11629" s="158" t="str">
        <f t="shared" si="1091"/>
        <v>CHF</v>
      </c>
      <c r="L11629" s="158" t="str">
        <f t="shared" si="1088"/>
        <v>SEKCHF45508</v>
      </c>
      <c r="M11629" s="160">
        <f t="shared" si="1092"/>
        <v>45508</v>
      </c>
      <c r="N11629" s="158">
        <v>8.6323731256959843E-2</v>
      </c>
      <c r="O11629" s="158">
        <v>0.94330000000000003</v>
      </c>
      <c r="P11629" s="161">
        <f t="shared" si="1089"/>
        <v>8.14E-2</v>
      </c>
    </row>
    <row r="11630" spans="9:16" x14ac:dyDescent="0.2">
      <c r="I11630" s="158">
        <f t="shared" si="1093"/>
        <v>28</v>
      </c>
      <c r="J11630" s="158" t="str">
        <f t="shared" si="1090"/>
        <v>SEK</v>
      </c>
      <c r="K11630" s="158" t="str">
        <f t="shared" si="1091"/>
        <v>CHF</v>
      </c>
      <c r="L11630" s="158" t="str">
        <f t="shared" si="1088"/>
        <v>SEKCHF45509</v>
      </c>
      <c r="M11630" s="160">
        <f t="shared" si="1092"/>
        <v>45509</v>
      </c>
      <c r="N11630" s="158">
        <v>8.6700190740419625E-2</v>
      </c>
      <c r="O11630" s="158">
        <v>0.9304</v>
      </c>
      <c r="P11630" s="161">
        <f t="shared" si="1089"/>
        <v>8.0699999999999994E-2</v>
      </c>
    </row>
    <row r="11631" spans="9:16" x14ac:dyDescent="0.2">
      <c r="I11631" s="158">
        <f t="shared" si="1093"/>
        <v>28</v>
      </c>
      <c r="J11631" s="158" t="str">
        <f t="shared" si="1090"/>
        <v>SEK</v>
      </c>
      <c r="K11631" s="158" t="str">
        <f t="shared" si="1091"/>
        <v>CHF</v>
      </c>
      <c r="L11631" s="158" t="str">
        <f t="shared" si="1088"/>
        <v>SEKCHF45510</v>
      </c>
      <c r="M11631" s="160">
        <f t="shared" si="1092"/>
        <v>45510</v>
      </c>
      <c r="N11631" s="158">
        <v>8.6512674106756643E-2</v>
      </c>
      <c r="O11631" s="158">
        <v>0.9325</v>
      </c>
      <c r="P11631" s="161">
        <f t="shared" si="1089"/>
        <v>8.0699999999999994E-2</v>
      </c>
    </row>
    <row r="11632" spans="9:16" x14ac:dyDescent="0.2">
      <c r="I11632" s="158">
        <f t="shared" si="1093"/>
        <v>28</v>
      </c>
      <c r="J11632" s="158" t="str">
        <f t="shared" si="1090"/>
        <v>SEK</v>
      </c>
      <c r="K11632" s="158" t="str">
        <f t="shared" si="1091"/>
        <v>CHF</v>
      </c>
      <c r="L11632" s="158" t="str">
        <f t="shared" si="1088"/>
        <v>SEKCHF45511</v>
      </c>
      <c r="M11632" s="160">
        <f t="shared" si="1092"/>
        <v>45511</v>
      </c>
      <c r="N11632" s="158">
        <v>8.7538845362629666E-2</v>
      </c>
      <c r="O11632" s="158">
        <v>0.94089999999999996</v>
      </c>
      <c r="P11632" s="161">
        <f t="shared" si="1089"/>
        <v>8.2400000000000001E-2</v>
      </c>
    </row>
    <row r="11633" spans="9:16" x14ac:dyDescent="0.2">
      <c r="I11633" s="158">
        <f t="shared" si="1093"/>
        <v>28</v>
      </c>
      <c r="J11633" s="158" t="str">
        <f t="shared" si="1090"/>
        <v>SEK</v>
      </c>
      <c r="K11633" s="158" t="str">
        <f t="shared" si="1091"/>
        <v>CHF</v>
      </c>
      <c r="L11633" s="158" t="str">
        <f t="shared" si="1088"/>
        <v>SEKCHF45512</v>
      </c>
      <c r="M11633" s="160">
        <f t="shared" si="1092"/>
        <v>45512</v>
      </c>
      <c r="N11633" s="158">
        <v>8.6990561524074639E-2</v>
      </c>
      <c r="O11633" s="158">
        <v>0.93679999999999997</v>
      </c>
      <c r="P11633" s="161">
        <f t="shared" si="1089"/>
        <v>8.1500000000000003E-2</v>
      </c>
    </row>
    <row r="11634" spans="9:16" x14ac:dyDescent="0.2">
      <c r="I11634" s="158">
        <f t="shared" si="1093"/>
        <v>28</v>
      </c>
      <c r="J11634" s="158" t="str">
        <f t="shared" si="1090"/>
        <v>SEK</v>
      </c>
      <c r="K11634" s="158" t="str">
        <f t="shared" si="1091"/>
        <v>CHF</v>
      </c>
      <c r="L11634" s="158" t="str">
        <f t="shared" si="1088"/>
        <v>SEKCHF45513</v>
      </c>
      <c r="M11634" s="160">
        <f t="shared" si="1092"/>
        <v>45513</v>
      </c>
      <c r="N11634" s="158">
        <v>8.6990561524074639E-2</v>
      </c>
      <c r="O11634" s="158">
        <v>0.94350000000000001</v>
      </c>
      <c r="P11634" s="161">
        <f t="shared" si="1089"/>
        <v>8.2100000000000006E-2</v>
      </c>
    </row>
    <row r="11635" spans="9:16" x14ac:dyDescent="0.2">
      <c r="I11635" s="158">
        <f t="shared" si="1093"/>
        <v>28</v>
      </c>
      <c r="J11635" s="158" t="str">
        <f t="shared" si="1090"/>
        <v>SEK</v>
      </c>
      <c r="K11635" s="158" t="str">
        <f t="shared" si="1091"/>
        <v>CHF</v>
      </c>
      <c r="L11635" s="158" t="str">
        <f t="shared" si="1088"/>
        <v>SEKCHF45514</v>
      </c>
      <c r="M11635" s="160">
        <f t="shared" si="1092"/>
        <v>45514</v>
      </c>
      <c r="N11635" s="158">
        <v>8.6990561524074639E-2</v>
      </c>
      <c r="O11635" s="158">
        <v>0.94350000000000001</v>
      </c>
      <c r="P11635" s="161">
        <f t="shared" si="1089"/>
        <v>8.2100000000000006E-2</v>
      </c>
    </row>
    <row r="11636" spans="9:16" x14ac:dyDescent="0.2">
      <c r="I11636" s="158">
        <f t="shared" si="1093"/>
        <v>28</v>
      </c>
      <c r="J11636" s="158" t="str">
        <f t="shared" si="1090"/>
        <v>SEK</v>
      </c>
      <c r="K11636" s="158" t="str">
        <f t="shared" si="1091"/>
        <v>CHF</v>
      </c>
      <c r="L11636" s="158" t="str">
        <f t="shared" si="1088"/>
        <v>SEKCHF45515</v>
      </c>
      <c r="M11636" s="160">
        <f t="shared" si="1092"/>
        <v>45515</v>
      </c>
      <c r="N11636" s="158">
        <v>8.6990561524074639E-2</v>
      </c>
      <c r="O11636" s="158">
        <v>0.94350000000000001</v>
      </c>
      <c r="P11636" s="161">
        <f t="shared" si="1089"/>
        <v>8.2100000000000006E-2</v>
      </c>
    </row>
    <row r="11637" spans="9:16" x14ac:dyDescent="0.2">
      <c r="I11637" s="158">
        <f t="shared" si="1093"/>
        <v>28</v>
      </c>
      <c r="J11637" s="158" t="str">
        <f t="shared" si="1090"/>
        <v>SEK</v>
      </c>
      <c r="K11637" s="158" t="str">
        <f t="shared" si="1091"/>
        <v>CHF</v>
      </c>
      <c r="L11637" s="158" t="str">
        <f t="shared" si="1088"/>
        <v>SEKCHF45516</v>
      </c>
      <c r="M11637" s="160">
        <f t="shared" si="1092"/>
        <v>45516</v>
      </c>
      <c r="N11637" s="158">
        <v>8.7005698873276208E-2</v>
      </c>
      <c r="O11637" s="158">
        <v>0.94910000000000005</v>
      </c>
      <c r="P11637" s="161">
        <f t="shared" si="1089"/>
        <v>8.2600000000000007E-2</v>
      </c>
    </row>
    <row r="11638" spans="9:16" x14ac:dyDescent="0.2">
      <c r="I11638" s="158">
        <f t="shared" si="1093"/>
        <v>28</v>
      </c>
      <c r="J11638" s="158" t="str">
        <f t="shared" si="1090"/>
        <v>SEK</v>
      </c>
      <c r="K11638" s="158" t="str">
        <f t="shared" si="1091"/>
        <v>CHF</v>
      </c>
      <c r="L11638" s="158" t="str">
        <f t="shared" si="1088"/>
        <v>SEKCHF45517</v>
      </c>
      <c r="M11638" s="160">
        <f t="shared" si="1092"/>
        <v>45517</v>
      </c>
      <c r="N11638" s="158">
        <v>8.6911176777333565E-2</v>
      </c>
      <c r="O11638" s="158">
        <v>0.94799999999999995</v>
      </c>
      <c r="P11638" s="161">
        <f t="shared" si="1089"/>
        <v>8.2400000000000001E-2</v>
      </c>
    </row>
    <row r="11639" spans="9:16" x14ac:dyDescent="0.2">
      <c r="I11639" s="158">
        <f t="shared" si="1093"/>
        <v>28</v>
      </c>
      <c r="J11639" s="158" t="str">
        <f t="shared" si="1090"/>
        <v>SEK</v>
      </c>
      <c r="K11639" s="158" t="str">
        <f t="shared" si="1091"/>
        <v>CHF</v>
      </c>
      <c r="L11639" s="158" t="str">
        <f t="shared" si="1088"/>
        <v>SEKCHF45518</v>
      </c>
      <c r="M11639" s="160">
        <f t="shared" si="1092"/>
        <v>45518</v>
      </c>
      <c r="N11639" s="158">
        <v>8.7075398587637035E-2</v>
      </c>
      <c r="O11639" s="158">
        <v>0.95150000000000001</v>
      </c>
      <c r="P11639" s="161">
        <f t="shared" si="1089"/>
        <v>8.2900000000000001E-2</v>
      </c>
    </row>
    <row r="11640" spans="9:16" x14ac:dyDescent="0.2">
      <c r="I11640" s="158">
        <f t="shared" si="1093"/>
        <v>28</v>
      </c>
      <c r="J11640" s="158" t="str">
        <f t="shared" si="1090"/>
        <v>SEK</v>
      </c>
      <c r="K11640" s="158" t="str">
        <f t="shared" si="1091"/>
        <v>CHF</v>
      </c>
      <c r="L11640" s="158" t="str">
        <f t="shared" si="1088"/>
        <v>SEKCHF45519</v>
      </c>
      <c r="M11640" s="160">
        <f t="shared" si="1092"/>
        <v>45519</v>
      </c>
      <c r="N11640" s="158">
        <v>8.6854562035870927E-2</v>
      </c>
      <c r="O11640" s="158">
        <v>0.95409999999999995</v>
      </c>
      <c r="P11640" s="161">
        <f t="shared" si="1089"/>
        <v>8.2900000000000001E-2</v>
      </c>
    </row>
    <row r="11641" spans="9:16" x14ac:dyDescent="0.2">
      <c r="I11641" s="158">
        <f t="shared" si="1093"/>
        <v>28</v>
      </c>
      <c r="J11641" s="158" t="str">
        <f t="shared" si="1090"/>
        <v>SEK</v>
      </c>
      <c r="K11641" s="158" t="str">
        <f t="shared" si="1091"/>
        <v>CHF</v>
      </c>
      <c r="L11641" s="158" t="str">
        <f t="shared" si="1088"/>
        <v>SEKCHF45520</v>
      </c>
      <c r="M11641" s="160">
        <f t="shared" si="1092"/>
        <v>45520</v>
      </c>
      <c r="N11641" s="158">
        <v>8.6628838740416686E-2</v>
      </c>
      <c r="O11641" s="158">
        <v>0.95399999999999996</v>
      </c>
      <c r="P11641" s="161">
        <f t="shared" si="1089"/>
        <v>8.2600000000000007E-2</v>
      </c>
    </row>
    <row r="11642" spans="9:16" x14ac:dyDescent="0.2">
      <c r="I11642" s="158">
        <f t="shared" si="1093"/>
        <v>28</v>
      </c>
      <c r="J11642" s="158" t="str">
        <f t="shared" si="1090"/>
        <v>SEK</v>
      </c>
      <c r="K11642" s="158" t="str">
        <f t="shared" si="1091"/>
        <v>CHF</v>
      </c>
      <c r="L11642" s="158" t="str">
        <f t="shared" si="1088"/>
        <v>SEKCHF45521</v>
      </c>
      <c r="M11642" s="160">
        <f t="shared" si="1092"/>
        <v>45521</v>
      </c>
      <c r="N11642" s="158">
        <v>8.6628838740416686E-2</v>
      </c>
      <c r="O11642" s="158">
        <v>0.95399999999999996</v>
      </c>
      <c r="P11642" s="161">
        <f t="shared" si="1089"/>
        <v>8.2600000000000007E-2</v>
      </c>
    </row>
    <row r="11643" spans="9:16" x14ac:dyDescent="0.2">
      <c r="I11643" s="158">
        <f t="shared" si="1093"/>
        <v>28</v>
      </c>
      <c r="J11643" s="158" t="str">
        <f t="shared" si="1090"/>
        <v>SEK</v>
      </c>
      <c r="K11643" s="158" t="str">
        <f t="shared" si="1091"/>
        <v>CHF</v>
      </c>
      <c r="L11643" s="158" t="str">
        <f t="shared" si="1088"/>
        <v>SEKCHF45522</v>
      </c>
      <c r="M11643" s="160">
        <f t="shared" si="1092"/>
        <v>45522</v>
      </c>
      <c r="N11643" s="158">
        <v>8.6628838740416686E-2</v>
      </c>
      <c r="O11643" s="158">
        <v>0.95399999999999996</v>
      </c>
      <c r="P11643" s="161">
        <f t="shared" si="1089"/>
        <v>8.2600000000000007E-2</v>
      </c>
    </row>
    <row r="11644" spans="9:16" x14ac:dyDescent="0.2">
      <c r="I11644" s="158">
        <f t="shared" si="1093"/>
        <v>28</v>
      </c>
      <c r="J11644" s="158" t="str">
        <f t="shared" si="1090"/>
        <v>SEK</v>
      </c>
      <c r="K11644" s="158" t="str">
        <f t="shared" si="1091"/>
        <v>CHF</v>
      </c>
      <c r="L11644" s="158" t="str">
        <f t="shared" si="1088"/>
        <v>SEKCHF45523</v>
      </c>
      <c r="M11644" s="160">
        <f t="shared" si="1092"/>
        <v>45523</v>
      </c>
      <c r="N11644" s="158">
        <v>8.7054173812363439E-2</v>
      </c>
      <c r="O11644" s="158">
        <v>0.95430000000000004</v>
      </c>
      <c r="P11644" s="161">
        <f t="shared" si="1089"/>
        <v>8.3099999999999993E-2</v>
      </c>
    </row>
    <row r="11645" spans="9:16" x14ac:dyDescent="0.2">
      <c r="I11645" s="158">
        <f t="shared" si="1093"/>
        <v>28</v>
      </c>
      <c r="J11645" s="158" t="str">
        <f t="shared" si="1090"/>
        <v>SEK</v>
      </c>
      <c r="K11645" s="158" t="str">
        <f t="shared" si="1091"/>
        <v>CHF</v>
      </c>
      <c r="L11645" s="158" t="str">
        <f t="shared" si="1088"/>
        <v>SEKCHF45524</v>
      </c>
      <c r="M11645" s="160">
        <f t="shared" si="1092"/>
        <v>45524</v>
      </c>
      <c r="N11645" s="158">
        <v>8.7854162090929055E-2</v>
      </c>
      <c r="O11645" s="158">
        <v>0.95269999999999999</v>
      </c>
      <c r="P11645" s="161">
        <f t="shared" si="1089"/>
        <v>8.3699999999999997E-2</v>
      </c>
    </row>
    <row r="11646" spans="9:16" x14ac:dyDescent="0.2">
      <c r="I11646" s="158">
        <f t="shared" si="1093"/>
        <v>28</v>
      </c>
      <c r="J11646" s="158" t="str">
        <f t="shared" si="1090"/>
        <v>SEK</v>
      </c>
      <c r="K11646" s="158" t="str">
        <f t="shared" si="1091"/>
        <v>CHF</v>
      </c>
      <c r="L11646" s="158" t="str">
        <f t="shared" si="1088"/>
        <v>SEKCHF45525</v>
      </c>
      <c r="M11646" s="160">
        <f t="shared" si="1092"/>
        <v>45525</v>
      </c>
      <c r="N11646" s="158">
        <v>8.7888908419757425E-2</v>
      </c>
      <c r="O11646" s="158">
        <v>0.95030000000000003</v>
      </c>
      <c r="P11646" s="161">
        <f t="shared" si="1089"/>
        <v>8.3500000000000005E-2</v>
      </c>
    </row>
    <row r="11647" spans="9:16" x14ac:dyDescent="0.2">
      <c r="I11647" s="158">
        <f t="shared" si="1093"/>
        <v>28</v>
      </c>
      <c r="J11647" s="158" t="str">
        <f t="shared" si="1090"/>
        <v>SEK</v>
      </c>
      <c r="K11647" s="158" t="str">
        <f t="shared" si="1091"/>
        <v>CHF</v>
      </c>
      <c r="L11647" s="158" t="str">
        <f t="shared" si="1088"/>
        <v>SEKCHF45526</v>
      </c>
      <c r="M11647" s="160">
        <f t="shared" si="1092"/>
        <v>45526</v>
      </c>
      <c r="N11647" s="158">
        <v>8.7780898876404501E-2</v>
      </c>
      <c r="O11647" s="158">
        <v>0.94899999999999995</v>
      </c>
      <c r="P11647" s="161">
        <f t="shared" si="1089"/>
        <v>8.3299999999999999E-2</v>
      </c>
    </row>
    <row r="11648" spans="9:16" x14ac:dyDescent="0.2">
      <c r="I11648" s="158">
        <f t="shared" si="1093"/>
        <v>28</v>
      </c>
      <c r="J11648" s="158" t="str">
        <f t="shared" si="1090"/>
        <v>SEK</v>
      </c>
      <c r="K11648" s="158" t="str">
        <f t="shared" si="1091"/>
        <v>CHF</v>
      </c>
      <c r="L11648" s="158" t="str">
        <f t="shared" si="1088"/>
        <v>SEKCHF45527</v>
      </c>
      <c r="M11648" s="160">
        <f t="shared" si="1092"/>
        <v>45527</v>
      </c>
      <c r="N11648" s="158">
        <v>8.7446985265182992E-2</v>
      </c>
      <c r="O11648" s="158">
        <v>0.9476</v>
      </c>
      <c r="P11648" s="161">
        <f t="shared" si="1089"/>
        <v>8.2900000000000001E-2</v>
      </c>
    </row>
    <row r="11649" spans="9:16" x14ac:dyDescent="0.2">
      <c r="I11649" s="158">
        <f t="shared" si="1093"/>
        <v>28</v>
      </c>
      <c r="J11649" s="158" t="str">
        <f t="shared" si="1090"/>
        <v>SEK</v>
      </c>
      <c r="K11649" s="158" t="str">
        <f t="shared" si="1091"/>
        <v>CHF</v>
      </c>
      <c r="L11649" s="158" t="str">
        <f t="shared" si="1088"/>
        <v>SEKCHF45528</v>
      </c>
      <c r="M11649" s="160">
        <f t="shared" si="1092"/>
        <v>45528</v>
      </c>
      <c r="N11649" s="158">
        <v>8.7446985265182992E-2</v>
      </c>
      <c r="O11649" s="158">
        <v>0.9476</v>
      </c>
      <c r="P11649" s="161">
        <f t="shared" si="1089"/>
        <v>8.2900000000000001E-2</v>
      </c>
    </row>
    <row r="11650" spans="9:16" x14ac:dyDescent="0.2">
      <c r="I11650" s="158">
        <f t="shared" si="1093"/>
        <v>28</v>
      </c>
      <c r="J11650" s="158" t="str">
        <f t="shared" si="1090"/>
        <v>SEK</v>
      </c>
      <c r="K11650" s="158" t="str">
        <f t="shared" si="1091"/>
        <v>CHF</v>
      </c>
      <c r="L11650" s="158" t="str">
        <f t="shared" si="1088"/>
        <v>SEKCHF45529</v>
      </c>
      <c r="M11650" s="160">
        <f t="shared" si="1092"/>
        <v>45529</v>
      </c>
      <c r="N11650" s="158">
        <v>8.7446985265182992E-2</v>
      </c>
      <c r="O11650" s="158">
        <v>0.9476</v>
      </c>
      <c r="P11650" s="161">
        <f t="shared" si="1089"/>
        <v>8.2900000000000001E-2</v>
      </c>
    </row>
    <row r="11651" spans="9:16" x14ac:dyDescent="0.2">
      <c r="I11651" s="158">
        <f t="shared" si="1093"/>
        <v>28</v>
      </c>
      <c r="J11651" s="158" t="str">
        <f t="shared" si="1090"/>
        <v>SEK</v>
      </c>
      <c r="K11651" s="158" t="str">
        <f t="shared" si="1091"/>
        <v>CHF</v>
      </c>
      <c r="L11651" s="158" t="str">
        <f t="shared" ref="L11651:L11714" si="1094">J11651&amp;K11651&amp;M11651</f>
        <v>SEKCHF45530</v>
      </c>
      <c r="M11651" s="160">
        <f t="shared" si="1092"/>
        <v>45530</v>
      </c>
      <c r="N11651" s="158">
        <v>8.7696220292905372E-2</v>
      </c>
      <c r="O11651" s="158">
        <v>0.94599999999999995</v>
      </c>
      <c r="P11651" s="161">
        <f t="shared" ref="P11651:P11714" si="1095">ROUND(N11651*O11651,4)</f>
        <v>8.3000000000000004E-2</v>
      </c>
    </row>
    <row r="11652" spans="9:16" x14ac:dyDescent="0.2">
      <c r="I11652" s="158">
        <f t="shared" si="1093"/>
        <v>28</v>
      </c>
      <c r="J11652" s="158" t="str">
        <f t="shared" ref="J11652:J11715" si="1096">VLOOKUP($I11652,$A:$C,2,FALSE)</f>
        <v>SEK</v>
      </c>
      <c r="K11652" s="158" t="str">
        <f t="shared" ref="K11652:K11715" si="1097">VLOOKUP($I11652,$A:$C,3,FALSE)</f>
        <v>CHF</v>
      </c>
      <c r="L11652" s="158" t="str">
        <f t="shared" si="1094"/>
        <v>SEKCHF45531</v>
      </c>
      <c r="M11652" s="160">
        <f t="shared" ref="M11652:M11715" si="1098">IF(I11652=I11651,M11651+1,$G$1)</f>
        <v>45531</v>
      </c>
      <c r="N11652" s="158">
        <v>8.7905905518732744E-2</v>
      </c>
      <c r="O11652" s="158">
        <v>0.94399999999999995</v>
      </c>
      <c r="P11652" s="161">
        <f t="shared" si="1095"/>
        <v>8.3000000000000004E-2</v>
      </c>
    </row>
    <row r="11653" spans="9:16" x14ac:dyDescent="0.2">
      <c r="I11653" s="158">
        <f t="shared" si="1093"/>
        <v>28</v>
      </c>
      <c r="J11653" s="158" t="str">
        <f t="shared" si="1096"/>
        <v>SEK</v>
      </c>
      <c r="K11653" s="158" t="str">
        <f t="shared" si="1097"/>
        <v>CHF</v>
      </c>
      <c r="L11653" s="158" t="str">
        <f t="shared" si="1094"/>
        <v>SEKCHF45532</v>
      </c>
      <c r="M11653" s="160">
        <f t="shared" si="1098"/>
        <v>45532</v>
      </c>
      <c r="N11653" s="158">
        <v>8.8222320247022493E-2</v>
      </c>
      <c r="O11653" s="158">
        <v>0.9375</v>
      </c>
      <c r="P11653" s="161">
        <f t="shared" si="1095"/>
        <v>8.2699999999999996E-2</v>
      </c>
    </row>
    <row r="11654" spans="9:16" x14ac:dyDescent="0.2">
      <c r="I11654" s="158">
        <f t="shared" si="1093"/>
        <v>28</v>
      </c>
      <c r="J11654" s="158" t="str">
        <f t="shared" si="1096"/>
        <v>SEK</v>
      </c>
      <c r="K11654" s="158" t="str">
        <f t="shared" si="1097"/>
        <v>CHF</v>
      </c>
      <c r="L11654" s="158" t="str">
        <f t="shared" si="1094"/>
        <v>SEKCHF45533</v>
      </c>
      <c r="M11654" s="160">
        <f t="shared" si="1098"/>
        <v>45533</v>
      </c>
      <c r="N11654" s="158">
        <v>8.8140672513331283E-2</v>
      </c>
      <c r="O11654" s="158">
        <v>0.93640000000000001</v>
      </c>
      <c r="P11654" s="161">
        <f t="shared" si="1095"/>
        <v>8.2500000000000004E-2</v>
      </c>
    </row>
    <row r="11655" spans="9:16" x14ac:dyDescent="0.2">
      <c r="I11655" s="158">
        <f t="shared" si="1093"/>
        <v>28</v>
      </c>
      <c r="J11655" s="158" t="str">
        <f t="shared" si="1096"/>
        <v>SEK</v>
      </c>
      <c r="K11655" s="158" t="str">
        <f t="shared" si="1097"/>
        <v>CHF</v>
      </c>
      <c r="L11655" s="158" t="str">
        <f t="shared" si="1094"/>
        <v>SEKCHF45534</v>
      </c>
      <c r="M11655" s="160">
        <f t="shared" si="1098"/>
        <v>45534</v>
      </c>
      <c r="N11655" s="158">
        <v>8.821842882978255E-2</v>
      </c>
      <c r="O11655" s="158">
        <v>0.94159999999999999</v>
      </c>
      <c r="P11655" s="161">
        <f t="shared" si="1095"/>
        <v>8.3099999999999993E-2</v>
      </c>
    </row>
    <row r="11656" spans="9:16" x14ac:dyDescent="0.2">
      <c r="I11656" s="158">
        <f t="shared" si="1093"/>
        <v>28</v>
      </c>
      <c r="J11656" s="158" t="str">
        <f t="shared" si="1096"/>
        <v>SEK</v>
      </c>
      <c r="K11656" s="158" t="str">
        <f t="shared" si="1097"/>
        <v>CHF</v>
      </c>
      <c r="L11656" s="158" t="str">
        <f t="shared" si="1094"/>
        <v>SEKCHF45535</v>
      </c>
      <c r="M11656" s="160">
        <f t="shared" si="1098"/>
        <v>45535</v>
      </c>
      <c r="N11656" s="158">
        <v>8.821842882978255E-2</v>
      </c>
      <c r="O11656" s="158">
        <v>0.94159999999999999</v>
      </c>
      <c r="P11656" s="161">
        <f t="shared" si="1095"/>
        <v>8.3099999999999993E-2</v>
      </c>
    </row>
    <row r="11657" spans="9:16" x14ac:dyDescent="0.2">
      <c r="I11657" s="158">
        <f t="shared" si="1093"/>
        <v>28</v>
      </c>
      <c r="J11657" s="158" t="str">
        <f t="shared" si="1096"/>
        <v>SEK</v>
      </c>
      <c r="K11657" s="158" t="str">
        <f t="shared" si="1097"/>
        <v>CHF</v>
      </c>
      <c r="L11657" s="158" t="str">
        <f t="shared" si="1094"/>
        <v>SEKCHF45536</v>
      </c>
      <c r="M11657" s="160">
        <f t="shared" si="1098"/>
        <v>45536</v>
      </c>
      <c r="N11657" s="158">
        <v>8.821842882978255E-2</v>
      </c>
      <c r="O11657" s="158">
        <v>0.94159999999999999</v>
      </c>
      <c r="P11657" s="161">
        <f t="shared" si="1095"/>
        <v>8.3099999999999993E-2</v>
      </c>
    </row>
    <row r="11658" spans="9:16" x14ac:dyDescent="0.2">
      <c r="I11658" s="158">
        <f t="shared" si="1093"/>
        <v>28</v>
      </c>
      <c r="J11658" s="158" t="str">
        <f t="shared" si="1096"/>
        <v>SEK</v>
      </c>
      <c r="K11658" s="158" t="str">
        <f t="shared" si="1097"/>
        <v>CHF</v>
      </c>
      <c r="L11658" s="158" t="str">
        <f t="shared" si="1094"/>
        <v>SEKCHF45537</v>
      </c>
      <c r="M11658" s="160">
        <f t="shared" si="1098"/>
        <v>45537</v>
      </c>
      <c r="N11658" s="158">
        <v>8.8097964937009943E-2</v>
      </c>
      <c r="O11658" s="158">
        <v>0.9415</v>
      </c>
      <c r="P11658" s="161">
        <f t="shared" si="1095"/>
        <v>8.2900000000000001E-2</v>
      </c>
    </row>
    <row r="11659" spans="9:16" x14ac:dyDescent="0.2">
      <c r="I11659" s="158">
        <f t="shared" si="1093"/>
        <v>28</v>
      </c>
      <c r="J11659" s="158" t="str">
        <f t="shared" si="1096"/>
        <v>SEK</v>
      </c>
      <c r="K11659" s="158" t="str">
        <f t="shared" si="1097"/>
        <v>CHF</v>
      </c>
      <c r="L11659" s="158" t="str">
        <f t="shared" si="1094"/>
        <v>SEKCHF45538</v>
      </c>
      <c r="M11659" s="160">
        <f t="shared" si="1098"/>
        <v>45538</v>
      </c>
      <c r="N11659" s="158">
        <v>8.7935279634189234E-2</v>
      </c>
      <c r="O11659" s="158">
        <v>0.94089999999999996</v>
      </c>
      <c r="P11659" s="161">
        <f t="shared" si="1095"/>
        <v>8.2699999999999996E-2</v>
      </c>
    </row>
    <row r="11660" spans="9:16" x14ac:dyDescent="0.2">
      <c r="I11660" s="158">
        <f t="shared" si="1093"/>
        <v>28</v>
      </c>
      <c r="J11660" s="158" t="str">
        <f t="shared" si="1096"/>
        <v>SEK</v>
      </c>
      <c r="K11660" s="158" t="str">
        <f t="shared" si="1097"/>
        <v>CHF</v>
      </c>
      <c r="L11660" s="158" t="str">
        <f t="shared" si="1094"/>
        <v>SEKCHF45539</v>
      </c>
      <c r="M11660" s="160">
        <f t="shared" si="1098"/>
        <v>45539</v>
      </c>
      <c r="N11660" s="158">
        <v>8.7634738410305849E-2</v>
      </c>
      <c r="O11660" s="158">
        <v>0.93959999999999999</v>
      </c>
      <c r="P11660" s="161">
        <f t="shared" si="1095"/>
        <v>8.2299999999999998E-2</v>
      </c>
    </row>
    <row r="11661" spans="9:16" x14ac:dyDescent="0.2">
      <c r="I11661" s="158">
        <f t="shared" si="1093"/>
        <v>28</v>
      </c>
      <c r="J11661" s="158" t="str">
        <f t="shared" si="1096"/>
        <v>SEK</v>
      </c>
      <c r="K11661" s="158" t="str">
        <f t="shared" si="1097"/>
        <v>CHF</v>
      </c>
      <c r="L11661" s="158" t="str">
        <f t="shared" si="1094"/>
        <v>SEKCHF45540</v>
      </c>
      <c r="M11661" s="160">
        <f t="shared" si="1098"/>
        <v>45540</v>
      </c>
      <c r="N11661" s="158">
        <v>8.7723145752006668E-2</v>
      </c>
      <c r="O11661" s="158">
        <v>0.93899999999999995</v>
      </c>
      <c r="P11661" s="161">
        <f t="shared" si="1095"/>
        <v>8.2400000000000001E-2</v>
      </c>
    </row>
    <row r="11662" spans="9:16" x14ac:dyDescent="0.2">
      <c r="I11662" s="158">
        <f t="shared" si="1093"/>
        <v>28</v>
      </c>
      <c r="J11662" s="158" t="str">
        <f t="shared" si="1096"/>
        <v>SEK</v>
      </c>
      <c r="K11662" s="158" t="str">
        <f t="shared" si="1097"/>
        <v>CHF</v>
      </c>
      <c r="L11662" s="158" t="str">
        <f t="shared" si="1094"/>
        <v>SEKCHF45541</v>
      </c>
      <c r="M11662" s="160">
        <f t="shared" si="1098"/>
        <v>45541</v>
      </c>
      <c r="N11662" s="158">
        <v>8.7952294675368081E-2</v>
      </c>
      <c r="O11662" s="158">
        <v>0.9365</v>
      </c>
      <c r="P11662" s="161">
        <f t="shared" si="1095"/>
        <v>8.2400000000000001E-2</v>
      </c>
    </row>
    <row r="11663" spans="9:16" x14ac:dyDescent="0.2">
      <c r="I11663" s="158">
        <f t="shared" si="1093"/>
        <v>28</v>
      </c>
      <c r="J11663" s="158" t="str">
        <f t="shared" si="1096"/>
        <v>SEK</v>
      </c>
      <c r="K11663" s="158" t="str">
        <f t="shared" si="1097"/>
        <v>CHF</v>
      </c>
      <c r="L11663" s="158" t="str">
        <f t="shared" si="1094"/>
        <v>SEKCHF45542</v>
      </c>
      <c r="M11663" s="160">
        <f t="shared" si="1098"/>
        <v>45542</v>
      </c>
      <c r="N11663" s="158">
        <v>8.7952294675368081E-2</v>
      </c>
      <c r="O11663" s="158">
        <v>0.9365</v>
      </c>
      <c r="P11663" s="161">
        <f t="shared" si="1095"/>
        <v>8.2400000000000001E-2</v>
      </c>
    </row>
    <row r="11664" spans="9:16" x14ac:dyDescent="0.2">
      <c r="I11664" s="158">
        <f t="shared" si="1093"/>
        <v>28</v>
      </c>
      <c r="J11664" s="158" t="str">
        <f t="shared" si="1096"/>
        <v>SEK</v>
      </c>
      <c r="K11664" s="158" t="str">
        <f t="shared" si="1097"/>
        <v>CHF</v>
      </c>
      <c r="L11664" s="158" t="str">
        <f t="shared" si="1094"/>
        <v>SEKCHF45543</v>
      </c>
      <c r="M11664" s="160">
        <f t="shared" si="1098"/>
        <v>45543</v>
      </c>
      <c r="N11664" s="158">
        <v>8.7952294675368081E-2</v>
      </c>
      <c r="O11664" s="158">
        <v>0.9365</v>
      </c>
      <c r="P11664" s="161">
        <f t="shared" si="1095"/>
        <v>8.2400000000000001E-2</v>
      </c>
    </row>
    <row r="11665" spans="9:16" x14ac:dyDescent="0.2">
      <c r="I11665" s="158">
        <f t="shared" si="1093"/>
        <v>28</v>
      </c>
      <c r="J11665" s="158" t="str">
        <f t="shared" si="1096"/>
        <v>SEK</v>
      </c>
      <c r="K11665" s="158" t="str">
        <f t="shared" si="1097"/>
        <v>CHF</v>
      </c>
      <c r="L11665" s="158" t="str">
        <f t="shared" si="1094"/>
        <v>SEKCHF45544</v>
      </c>
      <c r="M11665" s="160">
        <f t="shared" si="1098"/>
        <v>45544</v>
      </c>
      <c r="N11665" s="158">
        <v>8.7298123090353563E-2</v>
      </c>
      <c r="O11665" s="158">
        <v>0.93759999999999999</v>
      </c>
      <c r="P11665" s="161">
        <f t="shared" si="1095"/>
        <v>8.1900000000000001E-2</v>
      </c>
    </row>
    <row r="11666" spans="9:16" x14ac:dyDescent="0.2">
      <c r="I11666" s="158">
        <f t="shared" si="1093"/>
        <v>28</v>
      </c>
      <c r="J11666" s="158" t="str">
        <f t="shared" si="1096"/>
        <v>SEK</v>
      </c>
      <c r="K11666" s="158" t="str">
        <f t="shared" si="1097"/>
        <v>CHF</v>
      </c>
      <c r="L11666" s="158" t="str">
        <f t="shared" si="1094"/>
        <v>SEKCHF45545</v>
      </c>
      <c r="M11666" s="160">
        <f t="shared" si="1098"/>
        <v>45545</v>
      </c>
      <c r="N11666" s="158">
        <v>8.7446985265182992E-2</v>
      </c>
      <c r="O11666" s="158">
        <v>0.93489999999999995</v>
      </c>
      <c r="P11666" s="161">
        <f t="shared" si="1095"/>
        <v>8.1799999999999998E-2</v>
      </c>
    </row>
    <row r="11667" spans="9:16" x14ac:dyDescent="0.2">
      <c r="I11667" s="158">
        <f t="shared" si="1093"/>
        <v>28</v>
      </c>
      <c r="J11667" s="158" t="str">
        <f t="shared" si="1096"/>
        <v>SEK</v>
      </c>
      <c r="K11667" s="158" t="str">
        <f t="shared" si="1097"/>
        <v>CHF</v>
      </c>
      <c r="L11667" s="158" t="str">
        <f t="shared" si="1094"/>
        <v>SEKCHF45546</v>
      </c>
      <c r="M11667" s="160">
        <f t="shared" si="1098"/>
        <v>45546</v>
      </c>
      <c r="N11667" s="158">
        <v>8.7450808919982512E-2</v>
      </c>
      <c r="O11667" s="158">
        <v>0.93579999999999997</v>
      </c>
      <c r="P11667" s="161">
        <f t="shared" si="1095"/>
        <v>8.1799999999999998E-2</v>
      </c>
    </row>
    <row r="11668" spans="9:16" x14ac:dyDescent="0.2">
      <c r="I11668" s="158">
        <f t="shared" si="1093"/>
        <v>28</v>
      </c>
      <c r="J11668" s="158" t="str">
        <f t="shared" si="1096"/>
        <v>SEK</v>
      </c>
      <c r="K11668" s="158" t="str">
        <f t="shared" si="1097"/>
        <v>CHF</v>
      </c>
      <c r="L11668" s="158" t="str">
        <f t="shared" si="1094"/>
        <v>SEKCHF45547</v>
      </c>
      <c r="M11668" s="160">
        <f t="shared" si="1098"/>
        <v>45547</v>
      </c>
      <c r="N11668" s="158">
        <v>8.7611704923777817E-2</v>
      </c>
      <c r="O11668" s="158">
        <v>0.94140000000000001</v>
      </c>
      <c r="P11668" s="161">
        <f t="shared" si="1095"/>
        <v>8.2500000000000004E-2</v>
      </c>
    </row>
    <row r="11669" spans="9:16" x14ac:dyDescent="0.2">
      <c r="I11669" s="158">
        <f t="shared" si="1093"/>
        <v>28</v>
      </c>
      <c r="J11669" s="158" t="str">
        <f t="shared" si="1096"/>
        <v>SEK</v>
      </c>
      <c r="K11669" s="158" t="str">
        <f t="shared" si="1097"/>
        <v>CHF</v>
      </c>
      <c r="L11669" s="158" t="str">
        <f t="shared" si="1094"/>
        <v>SEKCHF45548</v>
      </c>
      <c r="M11669" s="160">
        <f t="shared" si="1098"/>
        <v>45548</v>
      </c>
      <c r="N11669" s="158">
        <v>8.8001056012672149E-2</v>
      </c>
      <c r="O11669" s="158">
        <v>0.93869999999999998</v>
      </c>
      <c r="P11669" s="161">
        <f t="shared" si="1095"/>
        <v>8.2600000000000007E-2</v>
      </c>
    </row>
    <row r="11670" spans="9:16" x14ac:dyDescent="0.2">
      <c r="I11670" s="158">
        <f t="shared" si="1093"/>
        <v>28</v>
      </c>
      <c r="J11670" s="158" t="str">
        <f t="shared" si="1096"/>
        <v>SEK</v>
      </c>
      <c r="K11670" s="158" t="str">
        <f t="shared" si="1097"/>
        <v>CHF</v>
      </c>
      <c r="L11670" s="158" t="str">
        <f t="shared" si="1094"/>
        <v>SEKCHF45549</v>
      </c>
      <c r="M11670" s="160">
        <f t="shared" si="1098"/>
        <v>45549</v>
      </c>
      <c r="N11670" s="158">
        <v>8.8001056012672149E-2</v>
      </c>
      <c r="O11670" s="158">
        <v>0.93869999999999998</v>
      </c>
      <c r="P11670" s="161">
        <f t="shared" si="1095"/>
        <v>8.2600000000000007E-2</v>
      </c>
    </row>
    <row r="11671" spans="9:16" x14ac:dyDescent="0.2">
      <c r="I11671" s="158">
        <f t="shared" si="1093"/>
        <v>28</v>
      </c>
      <c r="J11671" s="158" t="str">
        <f t="shared" si="1096"/>
        <v>SEK</v>
      </c>
      <c r="K11671" s="158" t="str">
        <f t="shared" si="1097"/>
        <v>CHF</v>
      </c>
      <c r="L11671" s="158" t="str">
        <f t="shared" si="1094"/>
        <v>SEKCHF45550</v>
      </c>
      <c r="M11671" s="160">
        <f t="shared" si="1098"/>
        <v>45550</v>
      </c>
      <c r="N11671" s="158">
        <v>8.8001056012672149E-2</v>
      </c>
      <c r="O11671" s="158">
        <v>0.93869999999999998</v>
      </c>
      <c r="P11671" s="161">
        <f t="shared" si="1095"/>
        <v>8.2600000000000007E-2</v>
      </c>
    </row>
    <row r="11672" spans="9:16" x14ac:dyDescent="0.2">
      <c r="I11672" s="158">
        <f t="shared" si="1093"/>
        <v>28</v>
      </c>
      <c r="J11672" s="158" t="str">
        <f t="shared" si="1096"/>
        <v>SEK</v>
      </c>
      <c r="K11672" s="158" t="str">
        <f t="shared" si="1097"/>
        <v>CHF</v>
      </c>
      <c r="L11672" s="158" t="str">
        <f t="shared" si="1094"/>
        <v>SEKCHF45551</v>
      </c>
      <c r="M11672" s="160">
        <f t="shared" si="1098"/>
        <v>45551</v>
      </c>
      <c r="N11672" s="158">
        <v>8.834312469632051E-2</v>
      </c>
      <c r="O11672" s="158">
        <v>0.93940000000000001</v>
      </c>
      <c r="P11672" s="161">
        <f t="shared" si="1095"/>
        <v>8.3000000000000004E-2</v>
      </c>
    </row>
    <row r="11673" spans="9:16" x14ac:dyDescent="0.2">
      <c r="I11673" s="158">
        <f t="shared" si="1093"/>
        <v>28</v>
      </c>
      <c r="J11673" s="158" t="str">
        <f t="shared" si="1096"/>
        <v>SEK</v>
      </c>
      <c r="K11673" s="158" t="str">
        <f t="shared" si="1097"/>
        <v>CHF</v>
      </c>
      <c r="L11673" s="158" t="str">
        <f t="shared" si="1094"/>
        <v>SEKCHF45552</v>
      </c>
      <c r="M11673" s="160">
        <f t="shared" si="1098"/>
        <v>45552</v>
      </c>
      <c r="N11673" s="158">
        <v>8.8304119387169408E-2</v>
      </c>
      <c r="O11673" s="158">
        <v>0.9405</v>
      </c>
      <c r="P11673" s="161">
        <f t="shared" si="1095"/>
        <v>8.3099999999999993E-2</v>
      </c>
    </row>
    <row r="11674" spans="9:16" x14ac:dyDescent="0.2">
      <c r="I11674" s="158">
        <f t="shared" si="1093"/>
        <v>28</v>
      </c>
      <c r="J11674" s="158" t="str">
        <f t="shared" si="1096"/>
        <v>SEK</v>
      </c>
      <c r="K11674" s="158" t="str">
        <f t="shared" si="1097"/>
        <v>CHF</v>
      </c>
      <c r="L11674" s="158" t="str">
        <f t="shared" si="1094"/>
        <v>SEKCHF45553</v>
      </c>
      <c r="M11674" s="160">
        <f t="shared" si="1098"/>
        <v>45553</v>
      </c>
      <c r="N11674" s="158">
        <v>8.8308018368067828E-2</v>
      </c>
      <c r="O11674" s="158">
        <v>0.93879999999999997</v>
      </c>
      <c r="P11674" s="161">
        <f t="shared" si="1095"/>
        <v>8.2900000000000001E-2</v>
      </c>
    </row>
    <row r="11675" spans="9:16" x14ac:dyDescent="0.2">
      <c r="I11675" s="158">
        <f t="shared" si="1093"/>
        <v>28</v>
      </c>
      <c r="J11675" s="158" t="str">
        <f t="shared" si="1096"/>
        <v>SEK</v>
      </c>
      <c r="K11675" s="158" t="str">
        <f t="shared" si="1097"/>
        <v>CHF</v>
      </c>
      <c r="L11675" s="158" t="str">
        <f t="shared" si="1094"/>
        <v>SEKCHF45554</v>
      </c>
      <c r="M11675" s="160">
        <f t="shared" si="1098"/>
        <v>45554</v>
      </c>
      <c r="N11675" s="158">
        <v>8.8358736470068477E-2</v>
      </c>
      <c r="O11675" s="158">
        <v>0.94599999999999995</v>
      </c>
      <c r="P11675" s="161">
        <f t="shared" si="1095"/>
        <v>8.3599999999999994E-2</v>
      </c>
    </row>
    <row r="11676" spans="9:16" x14ac:dyDescent="0.2">
      <c r="I11676" s="158">
        <f t="shared" si="1093"/>
        <v>28</v>
      </c>
      <c r="J11676" s="158" t="str">
        <f t="shared" si="1096"/>
        <v>SEK</v>
      </c>
      <c r="K11676" s="158" t="str">
        <f t="shared" si="1097"/>
        <v>CHF</v>
      </c>
      <c r="L11676" s="158" t="str">
        <f t="shared" si="1094"/>
        <v>SEKCHF45555</v>
      </c>
      <c r="M11676" s="160">
        <f t="shared" si="1098"/>
        <v>45555</v>
      </c>
      <c r="N11676" s="158">
        <v>8.7865741147526571E-2</v>
      </c>
      <c r="O11676" s="158">
        <v>0.9486</v>
      </c>
      <c r="P11676" s="161">
        <f t="shared" si="1095"/>
        <v>8.3299999999999999E-2</v>
      </c>
    </row>
    <row r="11677" spans="9:16" x14ac:dyDescent="0.2">
      <c r="I11677" s="158">
        <f t="shared" si="1093"/>
        <v>28</v>
      </c>
      <c r="J11677" s="158" t="str">
        <f t="shared" si="1096"/>
        <v>SEK</v>
      </c>
      <c r="K11677" s="158" t="str">
        <f t="shared" si="1097"/>
        <v>CHF</v>
      </c>
      <c r="L11677" s="158" t="str">
        <f t="shared" si="1094"/>
        <v>SEKCHF45556</v>
      </c>
      <c r="M11677" s="160">
        <f t="shared" si="1098"/>
        <v>45556</v>
      </c>
      <c r="N11677" s="158">
        <v>8.7865741147526571E-2</v>
      </c>
      <c r="O11677" s="158">
        <v>0.9486</v>
      </c>
      <c r="P11677" s="161">
        <f t="shared" si="1095"/>
        <v>8.3299999999999999E-2</v>
      </c>
    </row>
    <row r="11678" spans="9:16" x14ac:dyDescent="0.2">
      <c r="I11678" s="158">
        <f t="shared" si="1093"/>
        <v>28</v>
      </c>
      <c r="J11678" s="158" t="str">
        <f t="shared" si="1096"/>
        <v>SEK</v>
      </c>
      <c r="K11678" s="158" t="str">
        <f t="shared" si="1097"/>
        <v>CHF</v>
      </c>
      <c r="L11678" s="158" t="str">
        <f t="shared" si="1094"/>
        <v>SEKCHF45557</v>
      </c>
      <c r="M11678" s="160">
        <f t="shared" si="1098"/>
        <v>45557</v>
      </c>
      <c r="N11678" s="158">
        <v>8.7865741147526571E-2</v>
      </c>
      <c r="O11678" s="158">
        <v>0.9486</v>
      </c>
      <c r="P11678" s="161">
        <f t="shared" si="1095"/>
        <v>8.3299999999999999E-2</v>
      </c>
    </row>
    <row r="11679" spans="9:16" x14ac:dyDescent="0.2">
      <c r="I11679" s="158">
        <f t="shared" si="1093"/>
        <v>28</v>
      </c>
      <c r="J11679" s="158" t="str">
        <f t="shared" si="1096"/>
        <v>SEK</v>
      </c>
      <c r="K11679" s="158" t="str">
        <f t="shared" si="1097"/>
        <v>CHF</v>
      </c>
      <c r="L11679" s="158" t="str">
        <f t="shared" si="1094"/>
        <v>SEKCHF45558</v>
      </c>
      <c r="M11679" s="160">
        <f t="shared" si="1098"/>
        <v>45558</v>
      </c>
      <c r="N11679" s="158">
        <v>8.8012673825030807E-2</v>
      </c>
      <c r="O11679" s="158">
        <v>0.94479999999999997</v>
      </c>
      <c r="P11679" s="161">
        <f t="shared" si="1095"/>
        <v>8.3199999999999996E-2</v>
      </c>
    </row>
    <row r="11680" spans="9:16" x14ac:dyDescent="0.2">
      <c r="I11680" s="158">
        <f t="shared" si="1093"/>
        <v>28</v>
      </c>
      <c r="J11680" s="158" t="str">
        <f t="shared" si="1096"/>
        <v>SEK</v>
      </c>
      <c r="K11680" s="158" t="str">
        <f t="shared" si="1097"/>
        <v>CHF</v>
      </c>
      <c r="L11680" s="158" t="str">
        <f t="shared" si="1094"/>
        <v>SEKCHF45559</v>
      </c>
      <c r="M11680" s="160">
        <f t="shared" si="1098"/>
        <v>45559</v>
      </c>
      <c r="N11680" s="158">
        <v>8.8546509053880548E-2</v>
      </c>
      <c r="O11680" s="158">
        <v>0.94389999999999996</v>
      </c>
      <c r="P11680" s="161">
        <f t="shared" si="1095"/>
        <v>8.3599999999999994E-2</v>
      </c>
    </row>
    <row r="11681" spans="9:16" x14ac:dyDescent="0.2">
      <c r="I11681" s="158">
        <f t="shared" si="1093"/>
        <v>28</v>
      </c>
      <c r="J11681" s="158" t="str">
        <f t="shared" si="1096"/>
        <v>SEK</v>
      </c>
      <c r="K11681" s="158" t="str">
        <f t="shared" si="1097"/>
        <v>CHF</v>
      </c>
      <c r="L11681" s="158" t="str">
        <f t="shared" si="1094"/>
        <v>SEKCHF45560</v>
      </c>
      <c r="M11681" s="160">
        <f t="shared" si="1098"/>
        <v>45560</v>
      </c>
      <c r="N11681" s="158">
        <v>8.8409512863584117E-2</v>
      </c>
      <c r="O11681" s="158">
        <v>0.94950000000000001</v>
      </c>
      <c r="P11681" s="161">
        <f t="shared" si="1095"/>
        <v>8.3900000000000002E-2</v>
      </c>
    </row>
    <row r="11682" spans="9:16" x14ac:dyDescent="0.2">
      <c r="I11682" s="158">
        <f t="shared" si="1093"/>
        <v>28</v>
      </c>
      <c r="J11682" s="158" t="str">
        <f t="shared" si="1096"/>
        <v>SEK</v>
      </c>
      <c r="K11682" s="158" t="str">
        <f t="shared" si="1097"/>
        <v>CHF</v>
      </c>
      <c r="L11682" s="158" t="str">
        <f t="shared" si="1094"/>
        <v>SEKCHF45561</v>
      </c>
      <c r="M11682" s="160">
        <f t="shared" si="1098"/>
        <v>45561</v>
      </c>
      <c r="N11682" s="158">
        <v>8.8495575221238937E-2</v>
      </c>
      <c r="O11682" s="158">
        <v>0.94520000000000004</v>
      </c>
      <c r="P11682" s="161">
        <f t="shared" si="1095"/>
        <v>8.3599999999999994E-2</v>
      </c>
    </row>
    <row r="11683" spans="9:16" x14ac:dyDescent="0.2">
      <c r="I11683" s="158">
        <f t="shared" si="1093"/>
        <v>28</v>
      </c>
      <c r="J11683" s="158" t="str">
        <f t="shared" si="1096"/>
        <v>SEK</v>
      </c>
      <c r="K11683" s="158" t="str">
        <f t="shared" si="1097"/>
        <v>CHF</v>
      </c>
      <c r="L11683" s="158" t="str">
        <f t="shared" si="1094"/>
        <v>SEKCHF45562</v>
      </c>
      <c r="M11683" s="160">
        <f t="shared" si="1098"/>
        <v>45562</v>
      </c>
      <c r="N11683" s="158">
        <v>8.8707531269404769E-2</v>
      </c>
      <c r="O11683" s="158">
        <v>0.94199999999999995</v>
      </c>
      <c r="P11683" s="161">
        <f t="shared" si="1095"/>
        <v>8.3599999999999994E-2</v>
      </c>
    </row>
    <row r="11684" spans="9:16" x14ac:dyDescent="0.2">
      <c r="I11684" s="158">
        <f t="shared" si="1093"/>
        <v>28</v>
      </c>
      <c r="J11684" s="158" t="str">
        <f t="shared" si="1096"/>
        <v>SEK</v>
      </c>
      <c r="K11684" s="158" t="str">
        <f t="shared" si="1097"/>
        <v>CHF</v>
      </c>
      <c r="L11684" s="158" t="str">
        <f t="shared" si="1094"/>
        <v>SEKCHF45563</v>
      </c>
      <c r="M11684" s="160">
        <f t="shared" si="1098"/>
        <v>45563</v>
      </c>
      <c r="N11684" s="158">
        <v>8.8707531269404769E-2</v>
      </c>
      <c r="O11684" s="158">
        <v>0.94199999999999995</v>
      </c>
      <c r="P11684" s="161">
        <f t="shared" si="1095"/>
        <v>8.3599999999999994E-2</v>
      </c>
    </row>
    <row r="11685" spans="9:16" x14ac:dyDescent="0.2">
      <c r="I11685" s="158">
        <f t="shared" si="1093"/>
        <v>28</v>
      </c>
      <c r="J11685" s="158" t="str">
        <f t="shared" si="1096"/>
        <v>SEK</v>
      </c>
      <c r="K11685" s="158" t="str">
        <f t="shared" si="1097"/>
        <v>CHF</v>
      </c>
      <c r="L11685" s="158" t="str">
        <f t="shared" si="1094"/>
        <v>SEKCHF45564</v>
      </c>
      <c r="M11685" s="160">
        <f t="shared" si="1098"/>
        <v>45564</v>
      </c>
      <c r="N11685" s="158">
        <v>8.8707531269404769E-2</v>
      </c>
      <c r="O11685" s="158">
        <v>0.94199999999999995</v>
      </c>
      <c r="P11685" s="161">
        <f t="shared" si="1095"/>
        <v>8.3599999999999994E-2</v>
      </c>
    </row>
    <row r="11686" spans="9:16" x14ac:dyDescent="0.2">
      <c r="I11686" s="158">
        <f t="shared" si="1093"/>
        <v>28</v>
      </c>
      <c r="J11686" s="158" t="str">
        <f t="shared" si="1096"/>
        <v>SEK</v>
      </c>
      <c r="K11686" s="158" t="str">
        <f t="shared" si="1097"/>
        <v>CHF</v>
      </c>
      <c r="L11686" s="158" t="str">
        <f t="shared" si="1094"/>
        <v>SEKCHF45565</v>
      </c>
      <c r="M11686" s="160">
        <f t="shared" si="1098"/>
        <v>45565</v>
      </c>
      <c r="N11686" s="158">
        <v>8.8495575221238937E-2</v>
      </c>
      <c r="O11686" s="158">
        <v>0.94389999999999996</v>
      </c>
      <c r="P11686" s="161">
        <f t="shared" si="1095"/>
        <v>8.3500000000000005E-2</v>
      </c>
    </row>
    <row r="11687" spans="9:16" x14ac:dyDescent="0.2">
      <c r="I11687" s="158">
        <f t="shared" si="1093"/>
        <v>28</v>
      </c>
      <c r="J11687" s="158" t="str">
        <f t="shared" si="1096"/>
        <v>SEK</v>
      </c>
      <c r="K11687" s="158" t="str">
        <f t="shared" si="1097"/>
        <v>CHF</v>
      </c>
      <c r="L11687" s="158" t="str">
        <f t="shared" si="1094"/>
        <v>SEKCHF45566</v>
      </c>
      <c r="M11687" s="160">
        <f t="shared" si="1098"/>
        <v>45566</v>
      </c>
      <c r="N11687" s="158">
        <v>8.8382164479208089E-2</v>
      </c>
      <c r="O11687" s="158">
        <v>0.93940000000000001</v>
      </c>
      <c r="P11687" s="161">
        <f t="shared" si="1095"/>
        <v>8.3000000000000004E-2</v>
      </c>
    </row>
    <row r="11688" spans="9:16" x14ac:dyDescent="0.2">
      <c r="I11688" s="158">
        <f t="shared" si="1093"/>
        <v>28</v>
      </c>
      <c r="J11688" s="158" t="str">
        <f t="shared" si="1096"/>
        <v>SEK</v>
      </c>
      <c r="K11688" s="158" t="str">
        <f t="shared" si="1097"/>
        <v>CHF</v>
      </c>
      <c r="L11688" s="158" t="str">
        <f t="shared" si="1094"/>
        <v>SEKCHF45567</v>
      </c>
      <c r="M11688" s="160">
        <f t="shared" si="1098"/>
        <v>45567</v>
      </c>
      <c r="N11688" s="158">
        <v>8.8109608352790872E-2</v>
      </c>
      <c r="O11688" s="158">
        <v>0.93879999999999997</v>
      </c>
      <c r="P11688" s="161">
        <f t="shared" si="1095"/>
        <v>8.2699999999999996E-2</v>
      </c>
    </row>
    <row r="11689" spans="9:16" x14ac:dyDescent="0.2">
      <c r="I11689" s="158">
        <f t="shared" si="1093"/>
        <v>28</v>
      </c>
      <c r="J11689" s="158" t="str">
        <f t="shared" si="1096"/>
        <v>SEK</v>
      </c>
      <c r="K11689" s="158" t="str">
        <f t="shared" si="1097"/>
        <v>CHF</v>
      </c>
      <c r="L11689" s="158" t="str">
        <f t="shared" si="1094"/>
        <v>SEKCHF45568</v>
      </c>
      <c r="M11689" s="160">
        <f t="shared" si="1098"/>
        <v>45568</v>
      </c>
      <c r="N11689" s="158">
        <v>8.8020420737611127E-2</v>
      </c>
      <c r="O11689" s="158">
        <v>0.93869999999999998</v>
      </c>
      <c r="P11689" s="161">
        <f t="shared" si="1095"/>
        <v>8.2600000000000007E-2</v>
      </c>
    </row>
    <row r="11690" spans="9:16" x14ac:dyDescent="0.2">
      <c r="I11690" s="158">
        <f t="shared" ref="I11690:I11753" si="1099">IF(M11689=$G$2,I11689+1,I11689)</f>
        <v>28</v>
      </c>
      <c r="J11690" s="158" t="str">
        <f t="shared" si="1096"/>
        <v>SEK</v>
      </c>
      <c r="K11690" s="158" t="str">
        <f t="shared" si="1097"/>
        <v>CHF</v>
      </c>
      <c r="L11690" s="158" t="str">
        <f t="shared" si="1094"/>
        <v>SEKCHF45569</v>
      </c>
      <c r="M11690" s="160">
        <f t="shared" si="1098"/>
        <v>45569</v>
      </c>
      <c r="N11690" s="158">
        <v>8.8202866593164272E-2</v>
      </c>
      <c r="O11690" s="158">
        <v>0.93940000000000001</v>
      </c>
      <c r="P11690" s="161">
        <f t="shared" si="1095"/>
        <v>8.2900000000000001E-2</v>
      </c>
    </row>
    <row r="11691" spans="9:16" x14ac:dyDescent="0.2">
      <c r="I11691" s="158">
        <f t="shared" si="1099"/>
        <v>28</v>
      </c>
      <c r="J11691" s="158" t="str">
        <f t="shared" si="1096"/>
        <v>SEK</v>
      </c>
      <c r="K11691" s="158" t="str">
        <f t="shared" si="1097"/>
        <v>CHF</v>
      </c>
      <c r="L11691" s="158" t="str">
        <f t="shared" si="1094"/>
        <v>SEKCHF45570</v>
      </c>
      <c r="M11691" s="160">
        <f t="shared" si="1098"/>
        <v>45570</v>
      </c>
      <c r="N11691" s="158">
        <v>8.8202866593164272E-2</v>
      </c>
      <c r="O11691" s="158">
        <v>0.93940000000000001</v>
      </c>
      <c r="P11691" s="161">
        <f t="shared" si="1095"/>
        <v>8.2900000000000001E-2</v>
      </c>
    </row>
    <row r="11692" spans="9:16" x14ac:dyDescent="0.2">
      <c r="I11692" s="158">
        <f t="shared" si="1099"/>
        <v>28</v>
      </c>
      <c r="J11692" s="158" t="str">
        <f t="shared" si="1096"/>
        <v>SEK</v>
      </c>
      <c r="K11692" s="158" t="str">
        <f t="shared" si="1097"/>
        <v>CHF</v>
      </c>
      <c r="L11692" s="158" t="str">
        <f t="shared" si="1094"/>
        <v>SEKCHF45571</v>
      </c>
      <c r="M11692" s="160">
        <f t="shared" si="1098"/>
        <v>45571</v>
      </c>
      <c r="N11692" s="158">
        <v>8.8202866593164272E-2</v>
      </c>
      <c r="O11692" s="158">
        <v>0.93940000000000001</v>
      </c>
      <c r="P11692" s="161">
        <f t="shared" si="1095"/>
        <v>8.2900000000000001E-2</v>
      </c>
    </row>
    <row r="11693" spans="9:16" x14ac:dyDescent="0.2">
      <c r="I11693" s="158">
        <f t="shared" si="1099"/>
        <v>28</v>
      </c>
      <c r="J11693" s="158" t="str">
        <f t="shared" si="1096"/>
        <v>SEK</v>
      </c>
      <c r="K11693" s="158" t="str">
        <f t="shared" si="1097"/>
        <v>CHF</v>
      </c>
      <c r="L11693" s="158" t="str">
        <f t="shared" si="1094"/>
        <v>SEKCHF45572</v>
      </c>
      <c r="M11693" s="160">
        <f t="shared" si="1098"/>
        <v>45572</v>
      </c>
      <c r="N11693" s="158">
        <v>8.7981699806440258E-2</v>
      </c>
      <c r="O11693" s="158">
        <v>0.93879999999999997</v>
      </c>
      <c r="P11693" s="161">
        <f t="shared" si="1095"/>
        <v>8.2600000000000007E-2</v>
      </c>
    </row>
    <row r="11694" spans="9:16" x14ac:dyDescent="0.2">
      <c r="I11694" s="158">
        <f t="shared" si="1099"/>
        <v>28</v>
      </c>
      <c r="J11694" s="158" t="str">
        <f t="shared" si="1096"/>
        <v>SEK</v>
      </c>
      <c r="K11694" s="158" t="str">
        <f t="shared" si="1097"/>
        <v>CHF</v>
      </c>
      <c r="L11694" s="158" t="str">
        <f t="shared" si="1094"/>
        <v>SEKCHF45573</v>
      </c>
      <c r="M11694" s="160">
        <f t="shared" si="1098"/>
        <v>45573</v>
      </c>
      <c r="N11694" s="158">
        <v>8.8113490175345838E-2</v>
      </c>
      <c r="O11694" s="158">
        <v>0.94099999999999995</v>
      </c>
      <c r="P11694" s="161">
        <f t="shared" si="1095"/>
        <v>8.2900000000000001E-2</v>
      </c>
    </row>
    <row r="11695" spans="9:16" x14ac:dyDescent="0.2">
      <c r="I11695" s="158">
        <f t="shared" si="1099"/>
        <v>28</v>
      </c>
      <c r="J11695" s="158" t="str">
        <f t="shared" si="1096"/>
        <v>SEK</v>
      </c>
      <c r="K11695" s="158" t="str">
        <f t="shared" si="1097"/>
        <v>CHF</v>
      </c>
      <c r="L11695" s="158" t="str">
        <f t="shared" si="1094"/>
        <v>SEKCHF45574</v>
      </c>
      <c r="M11695" s="160">
        <f t="shared" si="1098"/>
        <v>45574</v>
      </c>
      <c r="N11695" s="158">
        <v>8.8012673825030807E-2</v>
      </c>
      <c r="O11695" s="158">
        <v>0.93969999999999998</v>
      </c>
      <c r="P11695" s="161">
        <f t="shared" si="1095"/>
        <v>8.2699999999999996E-2</v>
      </c>
    </row>
    <row r="11696" spans="9:16" x14ac:dyDescent="0.2">
      <c r="I11696" s="158">
        <f t="shared" si="1099"/>
        <v>28</v>
      </c>
      <c r="J11696" s="158" t="str">
        <f t="shared" si="1096"/>
        <v>SEK</v>
      </c>
      <c r="K11696" s="158" t="str">
        <f t="shared" si="1097"/>
        <v>CHF</v>
      </c>
      <c r="L11696" s="158" t="str">
        <f t="shared" si="1094"/>
        <v>SEKCHF45575</v>
      </c>
      <c r="M11696" s="160">
        <f t="shared" si="1098"/>
        <v>45575</v>
      </c>
      <c r="N11696" s="158">
        <v>8.7985570366459889E-2</v>
      </c>
      <c r="O11696" s="158">
        <v>0.93930000000000002</v>
      </c>
      <c r="P11696" s="161">
        <f t="shared" si="1095"/>
        <v>8.2600000000000007E-2</v>
      </c>
    </row>
    <row r="11697" spans="9:16" x14ac:dyDescent="0.2">
      <c r="I11697" s="158">
        <f t="shared" si="1099"/>
        <v>28</v>
      </c>
      <c r="J11697" s="158" t="str">
        <f t="shared" si="1096"/>
        <v>SEK</v>
      </c>
      <c r="K11697" s="158" t="str">
        <f t="shared" si="1097"/>
        <v>CHF</v>
      </c>
      <c r="L11697" s="158" t="str">
        <f t="shared" si="1094"/>
        <v>SEKCHF45576</v>
      </c>
      <c r="M11697" s="160">
        <f t="shared" si="1098"/>
        <v>45576</v>
      </c>
      <c r="N11697" s="158">
        <v>8.8074687334859972E-2</v>
      </c>
      <c r="O11697" s="158">
        <v>0.93779999999999997</v>
      </c>
      <c r="P11697" s="161">
        <f t="shared" si="1095"/>
        <v>8.2600000000000007E-2</v>
      </c>
    </row>
    <row r="11698" spans="9:16" x14ac:dyDescent="0.2">
      <c r="I11698" s="158">
        <f t="shared" si="1099"/>
        <v>28</v>
      </c>
      <c r="J11698" s="158" t="str">
        <f t="shared" si="1096"/>
        <v>SEK</v>
      </c>
      <c r="K11698" s="158" t="str">
        <f t="shared" si="1097"/>
        <v>CHF</v>
      </c>
      <c r="L11698" s="158" t="str">
        <f t="shared" si="1094"/>
        <v>SEKCHF45577</v>
      </c>
      <c r="M11698" s="160">
        <f t="shared" si="1098"/>
        <v>45577</v>
      </c>
      <c r="N11698" s="158">
        <v>8.8074687334859972E-2</v>
      </c>
      <c r="O11698" s="158">
        <v>0.93779999999999997</v>
      </c>
      <c r="P11698" s="161">
        <f t="shared" si="1095"/>
        <v>8.2600000000000007E-2</v>
      </c>
    </row>
    <row r="11699" spans="9:16" x14ac:dyDescent="0.2">
      <c r="I11699" s="158">
        <f t="shared" si="1099"/>
        <v>28</v>
      </c>
      <c r="J11699" s="158" t="str">
        <f t="shared" si="1096"/>
        <v>SEK</v>
      </c>
      <c r="K11699" s="158" t="str">
        <f t="shared" si="1097"/>
        <v>CHF</v>
      </c>
      <c r="L11699" s="158" t="str">
        <f t="shared" si="1094"/>
        <v>SEKCHF45578</v>
      </c>
      <c r="M11699" s="160">
        <f t="shared" si="1098"/>
        <v>45578</v>
      </c>
      <c r="N11699" s="158">
        <v>8.8074687334859972E-2</v>
      </c>
      <c r="O11699" s="158">
        <v>0.93779999999999997</v>
      </c>
      <c r="P11699" s="161">
        <f t="shared" si="1095"/>
        <v>8.2600000000000007E-2</v>
      </c>
    </row>
    <row r="11700" spans="9:16" x14ac:dyDescent="0.2">
      <c r="I11700" s="158">
        <f t="shared" si="1099"/>
        <v>28</v>
      </c>
      <c r="J11700" s="158" t="str">
        <f t="shared" si="1096"/>
        <v>SEK</v>
      </c>
      <c r="K11700" s="158" t="str">
        <f t="shared" si="1097"/>
        <v>CHF</v>
      </c>
      <c r="L11700" s="158" t="str">
        <f t="shared" si="1094"/>
        <v>SEKCHF45579</v>
      </c>
      <c r="M11700" s="160">
        <f t="shared" si="1098"/>
        <v>45579</v>
      </c>
      <c r="N11700" s="158">
        <v>8.7923682243812376E-2</v>
      </c>
      <c r="O11700" s="158">
        <v>0.94089999999999996</v>
      </c>
      <c r="P11700" s="161">
        <f t="shared" si="1095"/>
        <v>8.2699999999999996E-2</v>
      </c>
    </row>
    <row r="11701" spans="9:16" x14ac:dyDescent="0.2">
      <c r="I11701" s="158">
        <f t="shared" si="1099"/>
        <v>28</v>
      </c>
      <c r="J11701" s="158" t="str">
        <f t="shared" si="1096"/>
        <v>SEK</v>
      </c>
      <c r="K11701" s="158" t="str">
        <f t="shared" si="1097"/>
        <v>CHF</v>
      </c>
      <c r="L11701" s="158" t="str">
        <f t="shared" si="1094"/>
        <v>SEKCHF45580</v>
      </c>
      <c r="M11701" s="160">
        <f t="shared" si="1098"/>
        <v>45580</v>
      </c>
      <c r="N11701" s="158">
        <v>8.8487744447394032E-2</v>
      </c>
      <c r="O11701" s="158">
        <v>0.94010000000000005</v>
      </c>
      <c r="P11701" s="161">
        <f t="shared" si="1095"/>
        <v>8.3199999999999996E-2</v>
      </c>
    </row>
    <row r="11702" spans="9:16" x14ac:dyDescent="0.2">
      <c r="I11702" s="158">
        <f t="shared" si="1099"/>
        <v>28</v>
      </c>
      <c r="J11702" s="158" t="str">
        <f t="shared" si="1096"/>
        <v>SEK</v>
      </c>
      <c r="K11702" s="158" t="str">
        <f t="shared" si="1097"/>
        <v>CHF</v>
      </c>
      <c r="L11702" s="158" t="str">
        <f t="shared" si="1094"/>
        <v>SEKCHF45581</v>
      </c>
      <c r="M11702" s="160">
        <f t="shared" si="1098"/>
        <v>45581</v>
      </c>
      <c r="N11702" s="158">
        <v>8.8136788295434518E-2</v>
      </c>
      <c r="O11702" s="158">
        <v>0.93969999999999998</v>
      </c>
      <c r="P11702" s="161">
        <f t="shared" si="1095"/>
        <v>8.2799999999999999E-2</v>
      </c>
    </row>
    <row r="11703" spans="9:16" x14ac:dyDescent="0.2">
      <c r="I11703" s="158">
        <f t="shared" si="1099"/>
        <v>28</v>
      </c>
      <c r="J11703" s="158" t="str">
        <f t="shared" si="1096"/>
        <v>SEK</v>
      </c>
      <c r="K11703" s="158" t="str">
        <f t="shared" si="1097"/>
        <v>CHF</v>
      </c>
      <c r="L11703" s="158" t="str">
        <f t="shared" si="1094"/>
        <v>SEKCHF45582</v>
      </c>
      <c r="M11703" s="160">
        <f t="shared" si="1098"/>
        <v>45582</v>
      </c>
      <c r="N11703" s="158">
        <v>8.7581012436503777E-2</v>
      </c>
      <c r="O11703" s="158">
        <v>0.93799999999999994</v>
      </c>
      <c r="P11703" s="161">
        <f t="shared" si="1095"/>
        <v>8.2199999999999995E-2</v>
      </c>
    </row>
    <row r="11704" spans="9:16" x14ac:dyDescent="0.2">
      <c r="I11704" s="158">
        <f t="shared" si="1099"/>
        <v>28</v>
      </c>
      <c r="J11704" s="158" t="str">
        <f t="shared" si="1096"/>
        <v>SEK</v>
      </c>
      <c r="K11704" s="158" t="str">
        <f t="shared" si="1097"/>
        <v>CHF</v>
      </c>
      <c r="L11704" s="158" t="str">
        <f t="shared" si="1094"/>
        <v>SEKCHF45583</v>
      </c>
      <c r="M11704" s="160">
        <f t="shared" si="1098"/>
        <v>45583</v>
      </c>
      <c r="N11704" s="158">
        <v>8.7561840549888359E-2</v>
      </c>
      <c r="O11704" s="158">
        <v>0.94010000000000005</v>
      </c>
      <c r="P11704" s="161">
        <f t="shared" si="1095"/>
        <v>8.2299999999999998E-2</v>
      </c>
    </row>
    <row r="11705" spans="9:16" x14ac:dyDescent="0.2">
      <c r="I11705" s="158">
        <f t="shared" si="1099"/>
        <v>28</v>
      </c>
      <c r="J11705" s="158" t="str">
        <f t="shared" si="1096"/>
        <v>SEK</v>
      </c>
      <c r="K11705" s="158" t="str">
        <f t="shared" si="1097"/>
        <v>CHF</v>
      </c>
      <c r="L11705" s="158" t="str">
        <f t="shared" si="1094"/>
        <v>SEKCHF45584</v>
      </c>
      <c r="M11705" s="160">
        <f t="shared" si="1098"/>
        <v>45584</v>
      </c>
      <c r="N11705" s="158">
        <v>8.7561840549888359E-2</v>
      </c>
      <c r="O11705" s="158">
        <v>0.94010000000000005</v>
      </c>
      <c r="P11705" s="161">
        <f t="shared" si="1095"/>
        <v>8.2299999999999998E-2</v>
      </c>
    </row>
    <row r="11706" spans="9:16" x14ac:dyDescent="0.2">
      <c r="I11706" s="158">
        <f t="shared" si="1099"/>
        <v>28</v>
      </c>
      <c r="J11706" s="158" t="str">
        <f t="shared" si="1096"/>
        <v>SEK</v>
      </c>
      <c r="K11706" s="158" t="str">
        <f t="shared" si="1097"/>
        <v>CHF</v>
      </c>
      <c r="L11706" s="158" t="str">
        <f t="shared" si="1094"/>
        <v>SEKCHF45585</v>
      </c>
      <c r="M11706" s="160">
        <f t="shared" si="1098"/>
        <v>45585</v>
      </c>
      <c r="N11706" s="158">
        <v>8.7561840549888359E-2</v>
      </c>
      <c r="O11706" s="158">
        <v>0.94010000000000005</v>
      </c>
      <c r="P11706" s="161">
        <f t="shared" si="1095"/>
        <v>8.2299999999999998E-2</v>
      </c>
    </row>
    <row r="11707" spans="9:16" x14ac:dyDescent="0.2">
      <c r="I11707" s="158">
        <f t="shared" si="1099"/>
        <v>28</v>
      </c>
      <c r="J11707" s="158" t="str">
        <f t="shared" si="1096"/>
        <v>SEK</v>
      </c>
      <c r="K11707" s="158" t="str">
        <f t="shared" si="1097"/>
        <v>CHF</v>
      </c>
      <c r="L11707" s="158" t="str">
        <f t="shared" si="1094"/>
        <v>SEKCHF45586</v>
      </c>
      <c r="M11707" s="160">
        <f t="shared" si="1098"/>
        <v>45586</v>
      </c>
      <c r="N11707" s="158">
        <v>8.7508203894115066E-2</v>
      </c>
      <c r="O11707" s="158">
        <v>0.93799999999999994</v>
      </c>
      <c r="P11707" s="161">
        <f t="shared" si="1095"/>
        <v>8.2100000000000006E-2</v>
      </c>
    </row>
    <row r="11708" spans="9:16" x14ac:dyDescent="0.2">
      <c r="I11708" s="158">
        <f t="shared" si="1099"/>
        <v>28</v>
      </c>
      <c r="J11708" s="158" t="str">
        <f t="shared" si="1096"/>
        <v>SEK</v>
      </c>
      <c r="K11708" s="158" t="str">
        <f t="shared" si="1097"/>
        <v>CHF</v>
      </c>
      <c r="L11708" s="158" t="str">
        <f t="shared" si="1094"/>
        <v>SEKCHF45587</v>
      </c>
      <c r="M11708" s="160">
        <f t="shared" si="1098"/>
        <v>45587</v>
      </c>
      <c r="N11708" s="158">
        <v>8.7715451076707168E-2</v>
      </c>
      <c r="O11708" s="158">
        <v>0.9365</v>
      </c>
      <c r="P11708" s="161">
        <f t="shared" si="1095"/>
        <v>8.2100000000000006E-2</v>
      </c>
    </row>
    <row r="11709" spans="9:16" x14ac:dyDescent="0.2">
      <c r="I11709" s="158">
        <f t="shared" si="1099"/>
        <v>28</v>
      </c>
      <c r="J11709" s="158" t="str">
        <f t="shared" si="1096"/>
        <v>SEK</v>
      </c>
      <c r="K11709" s="158" t="str">
        <f t="shared" si="1097"/>
        <v>CHF</v>
      </c>
      <c r="L11709" s="158" t="str">
        <f t="shared" si="1094"/>
        <v>SEKCHF45588</v>
      </c>
      <c r="M11709" s="160">
        <f t="shared" si="1098"/>
        <v>45588</v>
      </c>
      <c r="N11709" s="158">
        <v>8.7627059235892035E-2</v>
      </c>
      <c r="O11709" s="158">
        <v>0.93400000000000005</v>
      </c>
      <c r="P11709" s="161">
        <f t="shared" si="1095"/>
        <v>8.1799999999999998E-2</v>
      </c>
    </row>
    <row r="11710" spans="9:16" x14ac:dyDescent="0.2">
      <c r="I11710" s="158">
        <f t="shared" si="1099"/>
        <v>28</v>
      </c>
      <c r="J11710" s="158" t="str">
        <f t="shared" si="1096"/>
        <v>SEK</v>
      </c>
      <c r="K11710" s="158" t="str">
        <f t="shared" si="1097"/>
        <v>CHF</v>
      </c>
      <c r="L11710" s="158" t="str">
        <f t="shared" si="1094"/>
        <v>SEKCHF45589</v>
      </c>
      <c r="M11710" s="160">
        <f t="shared" si="1098"/>
        <v>45589</v>
      </c>
      <c r="N11710" s="158">
        <v>8.7573342674489879E-2</v>
      </c>
      <c r="O11710" s="158">
        <v>0.93489999999999995</v>
      </c>
      <c r="P11710" s="161">
        <f t="shared" si="1095"/>
        <v>8.1900000000000001E-2</v>
      </c>
    </row>
    <row r="11711" spans="9:16" x14ac:dyDescent="0.2">
      <c r="I11711" s="158">
        <f t="shared" si="1099"/>
        <v>28</v>
      </c>
      <c r="J11711" s="158" t="str">
        <f t="shared" si="1096"/>
        <v>SEK</v>
      </c>
      <c r="K11711" s="158" t="str">
        <f t="shared" si="1097"/>
        <v>CHF</v>
      </c>
      <c r="L11711" s="158" t="str">
        <f t="shared" si="1094"/>
        <v>SEKCHF45590</v>
      </c>
      <c r="M11711" s="160">
        <f t="shared" si="1098"/>
        <v>45590</v>
      </c>
      <c r="N11711" s="158">
        <v>8.735531775496834E-2</v>
      </c>
      <c r="O11711" s="158">
        <v>0.93820000000000003</v>
      </c>
      <c r="P11711" s="161">
        <f t="shared" si="1095"/>
        <v>8.2000000000000003E-2</v>
      </c>
    </row>
    <row r="11712" spans="9:16" x14ac:dyDescent="0.2">
      <c r="I11712" s="158">
        <f t="shared" si="1099"/>
        <v>28</v>
      </c>
      <c r="J11712" s="158" t="str">
        <f t="shared" si="1096"/>
        <v>SEK</v>
      </c>
      <c r="K11712" s="158" t="str">
        <f t="shared" si="1097"/>
        <v>CHF</v>
      </c>
      <c r="L11712" s="158" t="str">
        <f t="shared" si="1094"/>
        <v>SEKCHF45591</v>
      </c>
      <c r="M11712" s="160">
        <f t="shared" si="1098"/>
        <v>45591</v>
      </c>
      <c r="N11712" s="158">
        <v>8.735531775496834E-2</v>
      </c>
      <c r="O11712" s="158">
        <v>0.93820000000000003</v>
      </c>
      <c r="P11712" s="161">
        <f t="shared" si="1095"/>
        <v>8.2000000000000003E-2</v>
      </c>
    </row>
    <row r="11713" spans="9:16" x14ac:dyDescent="0.2">
      <c r="I11713" s="158">
        <f t="shared" si="1099"/>
        <v>28</v>
      </c>
      <c r="J11713" s="158" t="str">
        <f t="shared" si="1096"/>
        <v>SEK</v>
      </c>
      <c r="K11713" s="158" t="str">
        <f t="shared" si="1097"/>
        <v>CHF</v>
      </c>
      <c r="L11713" s="158" t="str">
        <f t="shared" si="1094"/>
        <v>SEKCHF45592</v>
      </c>
      <c r="M11713" s="160">
        <f t="shared" si="1098"/>
        <v>45592</v>
      </c>
      <c r="N11713" s="158">
        <v>8.735531775496834E-2</v>
      </c>
      <c r="O11713" s="158">
        <v>0.93820000000000003</v>
      </c>
      <c r="P11713" s="161">
        <f t="shared" si="1095"/>
        <v>8.2000000000000003E-2</v>
      </c>
    </row>
    <row r="11714" spans="9:16" x14ac:dyDescent="0.2">
      <c r="I11714" s="158">
        <f t="shared" si="1099"/>
        <v>28</v>
      </c>
      <c r="J11714" s="158" t="str">
        <f t="shared" si="1096"/>
        <v>SEK</v>
      </c>
      <c r="K11714" s="158" t="str">
        <f t="shared" si="1097"/>
        <v>CHF</v>
      </c>
      <c r="L11714" s="158" t="str">
        <f t="shared" si="1094"/>
        <v>SEKCHF45593</v>
      </c>
      <c r="M11714" s="160">
        <f t="shared" si="1098"/>
        <v>45593</v>
      </c>
      <c r="N11714" s="158">
        <v>8.7176357771772295E-2</v>
      </c>
      <c r="O11714" s="158">
        <v>0.93669999999999998</v>
      </c>
      <c r="P11714" s="161">
        <f t="shared" si="1095"/>
        <v>8.1699999999999995E-2</v>
      </c>
    </row>
    <row r="11715" spans="9:16" x14ac:dyDescent="0.2">
      <c r="I11715" s="158">
        <f t="shared" si="1099"/>
        <v>28</v>
      </c>
      <c r="J11715" s="158" t="str">
        <f t="shared" si="1096"/>
        <v>SEK</v>
      </c>
      <c r="K11715" s="158" t="str">
        <f t="shared" si="1097"/>
        <v>CHF</v>
      </c>
      <c r="L11715" s="158" t="str">
        <f t="shared" ref="L11715:L11778" si="1100">J11715&amp;K11715&amp;M11715</f>
        <v>SEKCHF45594</v>
      </c>
      <c r="M11715" s="160">
        <f t="shared" si="1098"/>
        <v>45594</v>
      </c>
      <c r="N11715" s="158">
        <v>8.6828167057393421E-2</v>
      </c>
      <c r="O11715" s="158">
        <v>0.93689999999999996</v>
      </c>
      <c r="P11715" s="161">
        <f t="shared" ref="P11715:P11778" si="1101">ROUND(N11715*O11715,4)</f>
        <v>8.1299999999999997E-2</v>
      </c>
    </row>
    <row r="11716" spans="9:16" x14ac:dyDescent="0.2">
      <c r="I11716" s="158">
        <f t="shared" si="1099"/>
        <v>28</v>
      </c>
      <c r="J11716" s="158" t="str">
        <f t="shared" ref="J11716:J11779" si="1102">VLOOKUP($I11716,$A:$C,2,FALSE)</f>
        <v>SEK</v>
      </c>
      <c r="K11716" s="158" t="str">
        <f t="shared" ref="K11716:K11779" si="1103">VLOOKUP($I11716,$A:$C,3,FALSE)</f>
        <v>CHF</v>
      </c>
      <c r="L11716" s="158" t="str">
        <f t="shared" si="1100"/>
        <v>SEKCHF45595</v>
      </c>
      <c r="M11716" s="160">
        <f t="shared" ref="M11716:M11779" si="1104">IF(I11716=I11715,M11715+1,$G$1)</f>
        <v>45595</v>
      </c>
      <c r="N11716" s="158">
        <v>8.6460314715545564E-2</v>
      </c>
      <c r="O11716" s="158">
        <v>0.93930000000000002</v>
      </c>
      <c r="P11716" s="161">
        <f t="shared" si="1101"/>
        <v>8.1199999999999994E-2</v>
      </c>
    </row>
    <row r="11717" spans="9:16" x14ac:dyDescent="0.2">
      <c r="I11717" s="158">
        <f t="shared" si="1099"/>
        <v>28</v>
      </c>
      <c r="J11717" s="158" t="str">
        <f t="shared" si="1102"/>
        <v>SEK</v>
      </c>
      <c r="K11717" s="158" t="str">
        <f t="shared" si="1103"/>
        <v>CHF</v>
      </c>
      <c r="L11717" s="158" t="str">
        <f t="shared" si="1100"/>
        <v>SEKCHF45596</v>
      </c>
      <c r="M11717" s="160">
        <f t="shared" si="1104"/>
        <v>45596</v>
      </c>
      <c r="N11717" s="158">
        <v>8.597860852219967E-2</v>
      </c>
      <c r="O11717" s="158">
        <v>0.94120000000000004</v>
      </c>
      <c r="P11717" s="161">
        <f t="shared" si="1101"/>
        <v>8.09E-2</v>
      </c>
    </row>
    <row r="11718" spans="9:16" x14ac:dyDescent="0.2">
      <c r="I11718" s="158">
        <f t="shared" si="1099"/>
        <v>28</v>
      </c>
      <c r="J11718" s="158" t="str">
        <f t="shared" si="1102"/>
        <v>SEK</v>
      </c>
      <c r="K11718" s="158" t="str">
        <f t="shared" si="1103"/>
        <v>CHF</v>
      </c>
      <c r="L11718" s="158" t="str">
        <f t="shared" si="1100"/>
        <v>SEKCHF45597</v>
      </c>
      <c r="M11718" s="160">
        <f t="shared" si="1104"/>
        <v>45597</v>
      </c>
      <c r="N11718" s="158">
        <v>8.6121517461137664E-2</v>
      </c>
      <c r="O11718" s="158">
        <v>0.94269999999999998</v>
      </c>
      <c r="P11718" s="161">
        <f t="shared" si="1101"/>
        <v>8.1199999999999994E-2</v>
      </c>
    </row>
    <row r="11719" spans="9:16" x14ac:dyDescent="0.2">
      <c r="I11719" s="158">
        <f t="shared" si="1099"/>
        <v>28</v>
      </c>
      <c r="J11719" s="158" t="str">
        <f t="shared" si="1102"/>
        <v>SEK</v>
      </c>
      <c r="K11719" s="158" t="str">
        <f t="shared" si="1103"/>
        <v>CHF</v>
      </c>
      <c r="L11719" s="158" t="str">
        <f t="shared" si="1100"/>
        <v>SEKCHF45598</v>
      </c>
      <c r="M11719" s="160">
        <f t="shared" si="1104"/>
        <v>45598</v>
      </c>
      <c r="N11719" s="158">
        <v>8.6121517461137664E-2</v>
      </c>
      <c r="O11719" s="158">
        <v>0.94269999999999998</v>
      </c>
      <c r="P11719" s="161">
        <f t="shared" si="1101"/>
        <v>8.1199999999999994E-2</v>
      </c>
    </row>
    <row r="11720" spans="9:16" x14ac:dyDescent="0.2">
      <c r="I11720" s="158">
        <f t="shared" si="1099"/>
        <v>28</v>
      </c>
      <c r="J11720" s="158" t="str">
        <f t="shared" si="1102"/>
        <v>SEK</v>
      </c>
      <c r="K11720" s="158" t="str">
        <f t="shared" si="1103"/>
        <v>CHF</v>
      </c>
      <c r="L11720" s="158" t="str">
        <f t="shared" si="1100"/>
        <v>SEKCHF45599</v>
      </c>
      <c r="M11720" s="160">
        <f t="shared" si="1104"/>
        <v>45599</v>
      </c>
      <c r="N11720" s="158">
        <v>8.6121517461137664E-2</v>
      </c>
      <c r="O11720" s="158">
        <v>0.94269999999999998</v>
      </c>
      <c r="P11720" s="161">
        <f t="shared" si="1101"/>
        <v>8.1199999999999994E-2</v>
      </c>
    </row>
    <row r="11721" spans="9:16" x14ac:dyDescent="0.2">
      <c r="I11721" s="158">
        <f t="shared" si="1099"/>
        <v>28</v>
      </c>
      <c r="J11721" s="158" t="str">
        <f t="shared" si="1102"/>
        <v>SEK</v>
      </c>
      <c r="K11721" s="158" t="str">
        <f t="shared" si="1103"/>
        <v>CHF</v>
      </c>
      <c r="L11721" s="158" t="str">
        <f t="shared" si="1100"/>
        <v>SEKCHF45600</v>
      </c>
      <c r="M11721" s="160">
        <f t="shared" si="1104"/>
        <v>45600</v>
      </c>
      <c r="N11721" s="158">
        <v>8.5877452874747726E-2</v>
      </c>
      <c r="O11721" s="158">
        <v>0.94099999999999995</v>
      </c>
      <c r="P11721" s="161">
        <f t="shared" si="1101"/>
        <v>8.0799999999999997E-2</v>
      </c>
    </row>
    <row r="11722" spans="9:16" x14ac:dyDescent="0.2">
      <c r="I11722" s="158">
        <f t="shared" si="1099"/>
        <v>28</v>
      </c>
      <c r="J11722" s="158" t="str">
        <f t="shared" si="1102"/>
        <v>SEK</v>
      </c>
      <c r="K11722" s="158" t="str">
        <f t="shared" si="1103"/>
        <v>CHF</v>
      </c>
      <c r="L11722" s="158" t="str">
        <f t="shared" si="1100"/>
        <v>SEKCHF45601</v>
      </c>
      <c r="M11722" s="160">
        <f t="shared" si="1104"/>
        <v>45601</v>
      </c>
      <c r="N11722" s="158">
        <v>8.5715510221574601E-2</v>
      </c>
      <c r="O11722" s="158">
        <v>0.94020000000000004</v>
      </c>
      <c r="P11722" s="161">
        <f t="shared" si="1101"/>
        <v>8.0600000000000005E-2</v>
      </c>
    </row>
    <row r="11723" spans="9:16" x14ac:dyDescent="0.2">
      <c r="I11723" s="158">
        <f t="shared" si="1099"/>
        <v>28</v>
      </c>
      <c r="J11723" s="158" t="str">
        <f t="shared" si="1102"/>
        <v>SEK</v>
      </c>
      <c r="K11723" s="158" t="str">
        <f t="shared" si="1103"/>
        <v>CHF</v>
      </c>
      <c r="L11723" s="158" t="str">
        <f t="shared" si="1100"/>
        <v>SEKCHF45602</v>
      </c>
      <c r="M11723" s="160">
        <f t="shared" si="1104"/>
        <v>45602</v>
      </c>
      <c r="N11723" s="158">
        <v>8.5825859331416551E-2</v>
      </c>
      <c r="O11723" s="158">
        <v>0.93679999999999997</v>
      </c>
      <c r="P11723" s="161">
        <f t="shared" si="1101"/>
        <v>8.0399999999999999E-2</v>
      </c>
    </row>
    <row r="11724" spans="9:16" x14ac:dyDescent="0.2">
      <c r="I11724" s="158">
        <f t="shared" si="1099"/>
        <v>28</v>
      </c>
      <c r="J11724" s="158" t="str">
        <f t="shared" si="1102"/>
        <v>SEK</v>
      </c>
      <c r="K11724" s="158" t="str">
        <f t="shared" si="1103"/>
        <v>CHF</v>
      </c>
      <c r="L11724" s="158" t="str">
        <f t="shared" si="1100"/>
        <v>SEKCHF45603</v>
      </c>
      <c r="M11724" s="160">
        <f t="shared" si="1104"/>
        <v>45603</v>
      </c>
      <c r="N11724" s="158">
        <v>8.6214328821450123E-2</v>
      </c>
      <c r="O11724" s="158">
        <v>0.94320000000000004</v>
      </c>
      <c r="P11724" s="161">
        <f t="shared" si="1101"/>
        <v>8.1299999999999997E-2</v>
      </c>
    </row>
    <row r="11725" spans="9:16" x14ac:dyDescent="0.2">
      <c r="I11725" s="158">
        <f t="shared" si="1099"/>
        <v>28</v>
      </c>
      <c r="J11725" s="158" t="str">
        <f t="shared" si="1102"/>
        <v>SEK</v>
      </c>
      <c r="K11725" s="158" t="str">
        <f t="shared" si="1103"/>
        <v>CHF</v>
      </c>
      <c r="L11725" s="158" t="str">
        <f t="shared" si="1100"/>
        <v>SEKCHF45604</v>
      </c>
      <c r="M11725" s="160">
        <f t="shared" si="1104"/>
        <v>45604</v>
      </c>
      <c r="N11725" s="158">
        <v>8.6281276962899056E-2</v>
      </c>
      <c r="O11725" s="158">
        <v>0.93930000000000002</v>
      </c>
      <c r="P11725" s="161">
        <f t="shared" si="1101"/>
        <v>8.1000000000000003E-2</v>
      </c>
    </row>
    <row r="11726" spans="9:16" x14ac:dyDescent="0.2">
      <c r="I11726" s="158">
        <f t="shared" si="1099"/>
        <v>28</v>
      </c>
      <c r="J11726" s="158" t="str">
        <f t="shared" si="1102"/>
        <v>SEK</v>
      </c>
      <c r="K11726" s="158" t="str">
        <f t="shared" si="1103"/>
        <v>CHF</v>
      </c>
      <c r="L11726" s="158" t="str">
        <f t="shared" si="1100"/>
        <v>SEKCHF45605</v>
      </c>
      <c r="M11726" s="160">
        <f t="shared" si="1104"/>
        <v>45605</v>
      </c>
      <c r="N11726" s="158">
        <v>8.6281276962899056E-2</v>
      </c>
      <c r="O11726" s="158">
        <v>0.93930000000000002</v>
      </c>
      <c r="P11726" s="161">
        <f t="shared" si="1101"/>
        <v>8.1000000000000003E-2</v>
      </c>
    </row>
    <row r="11727" spans="9:16" x14ac:dyDescent="0.2">
      <c r="I11727" s="158">
        <f t="shared" si="1099"/>
        <v>28</v>
      </c>
      <c r="J11727" s="158" t="str">
        <f t="shared" si="1102"/>
        <v>SEK</v>
      </c>
      <c r="K11727" s="158" t="str">
        <f t="shared" si="1103"/>
        <v>CHF</v>
      </c>
      <c r="L11727" s="158" t="str">
        <f t="shared" si="1100"/>
        <v>SEKCHF45606</v>
      </c>
      <c r="M11727" s="160">
        <f t="shared" si="1104"/>
        <v>45606</v>
      </c>
      <c r="N11727" s="158">
        <v>8.6281276962899056E-2</v>
      </c>
      <c r="O11727" s="158">
        <v>0.93930000000000002</v>
      </c>
      <c r="P11727" s="161">
        <f t="shared" si="1101"/>
        <v>8.1000000000000003E-2</v>
      </c>
    </row>
    <row r="11728" spans="9:16" x14ac:dyDescent="0.2">
      <c r="I11728" s="158">
        <f t="shared" si="1099"/>
        <v>28</v>
      </c>
      <c r="J11728" s="158" t="str">
        <f t="shared" si="1102"/>
        <v>SEK</v>
      </c>
      <c r="K11728" s="158" t="str">
        <f t="shared" si="1103"/>
        <v>CHF</v>
      </c>
      <c r="L11728" s="158" t="str">
        <f t="shared" si="1100"/>
        <v>SEKCHF45607</v>
      </c>
      <c r="M11728" s="160">
        <f t="shared" si="1104"/>
        <v>45607</v>
      </c>
      <c r="N11728" s="158">
        <v>8.6266390614216704E-2</v>
      </c>
      <c r="O11728" s="158">
        <v>0.93689999999999996</v>
      </c>
      <c r="P11728" s="161">
        <f t="shared" si="1101"/>
        <v>8.0799999999999997E-2</v>
      </c>
    </row>
    <row r="11729" spans="9:16" x14ac:dyDescent="0.2">
      <c r="I11729" s="158">
        <f t="shared" si="1099"/>
        <v>28</v>
      </c>
      <c r="J11729" s="158" t="str">
        <f t="shared" si="1102"/>
        <v>SEK</v>
      </c>
      <c r="K11729" s="158" t="str">
        <f t="shared" si="1103"/>
        <v>CHF</v>
      </c>
      <c r="L11729" s="158" t="str">
        <f t="shared" si="1100"/>
        <v>SEKCHF45608</v>
      </c>
      <c r="M11729" s="160">
        <f t="shared" si="1104"/>
        <v>45608</v>
      </c>
      <c r="N11729" s="158">
        <v>8.6640097036908684E-2</v>
      </c>
      <c r="O11729" s="158">
        <v>0.93540000000000001</v>
      </c>
      <c r="P11729" s="161">
        <f t="shared" si="1101"/>
        <v>8.1000000000000003E-2</v>
      </c>
    </row>
    <row r="11730" spans="9:16" x14ac:dyDescent="0.2">
      <c r="I11730" s="158">
        <f t="shared" si="1099"/>
        <v>28</v>
      </c>
      <c r="J11730" s="158" t="str">
        <f t="shared" si="1102"/>
        <v>SEK</v>
      </c>
      <c r="K11730" s="158" t="str">
        <f t="shared" si="1103"/>
        <v>CHF</v>
      </c>
      <c r="L11730" s="158" t="str">
        <f t="shared" si="1100"/>
        <v>SEKCHF45609</v>
      </c>
      <c r="M11730" s="160">
        <f t="shared" si="1104"/>
        <v>45609</v>
      </c>
      <c r="N11730" s="158">
        <v>8.6284999352862504E-2</v>
      </c>
      <c r="O11730" s="158">
        <v>0.93789999999999996</v>
      </c>
      <c r="P11730" s="161">
        <f t="shared" si="1101"/>
        <v>8.09E-2</v>
      </c>
    </row>
    <row r="11731" spans="9:16" x14ac:dyDescent="0.2">
      <c r="I11731" s="158">
        <f t="shared" si="1099"/>
        <v>28</v>
      </c>
      <c r="J11731" s="158" t="str">
        <f t="shared" si="1102"/>
        <v>SEK</v>
      </c>
      <c r="K11731" s="158" t="str">
        <f t="shared" si="1103"/>
        <v>CHF</v>
      </c>
      <c r="L11731" s="158" t="str">
        <f t="shared" si="1100"/>
        <v>SEKCHF45610</v>
      </c>
      <c r="M11731" s="160">
        <f t="shared" si="1104"/>
        <v>45610</v>
      </c>
      <c r="N11731" s="158">
        <v>8.6184607429113158E-2</v>
      </c>
      <c r="O11731" s="158">
        <v>0.93689999999999996</v>
      </c>
      <c r="P11731" s="161">
        <f t="shared" si="1101"/>
        <v>8.0699999999999994E-2</v>
      </c>
    </row>
    <row r="11732" spans="9:16" x14ac:dyDescent="0.2">
      <c r="I11732" s="158">
        <f t="shared" si="1099"/>
        <v>28</v>
      </c>
      <c r="J11732" s="158" t="str">
        <f t="shared" si="1102"/>
        <v>SEK</v>
      </c>
      <c r="K11732" s="158" t="str">
        <f t="shared" si="1103"/>
        <v>CHF</v>
      </c>
      <c r="L11732" s="158" t="str">
        <f t="shared" si="1100"/>
        <v>SEKCHF45611</v>
      </c>
      <c r="M11732" s="160">
        <f t="shared" si="1104"/>
        <v>45611</v>
      </c>
      <c r="N11732" s="158">
        <v>8.6277554894094291E-2</v>
      </c>
      <c r="O11732" s="158">
        <v>0.93889999999999996</v>
      </c>
      <c r="P11732" s="161">
        <f t="shared" si="1101"/>
        <v>8.1000000000000003E-2</v>
      </c>
    </row>
    <row r="11733" spans="9:16" x14ac:dyDescent="0.2">
      <c r="I11733" s="158">
        <f t="shared" si="1099"/>
        <v>28</v>
      </c>
      <c r="J11733" s="158" t="str">
        <f t="shared" si="1102"/>
        <v>SEK</v>
      </c>
      <c r="K11733" s="158" t="str">
        <f t="shared" si="1103"/>
        <v>CHF</v>
      </c>
      <c r="L11733" s="158" t="str">
        <f t="shared" si="1100"/>
        <v>SEKCHF45612</v>
      </c>
      <c r="M11733" s="160">
        <f t="shared" si="1104"/>
        <v>45612</v>
      </c>
      <c r="N11733" s="158">
        <v>8.6277554894094291E-2</v>
      </c>
      <c r="O11733" s="158">
        <v>0.93889999999999996</v>
      </c>
      <c r="P11733" s="161">
        <f t="shared" si="1101"/>
        <v>8.1000000000000003E-2</v>
      </c>
    </row>
    <row r="11734" spans="9:16" x14ac:dyDescent="0.2">
      <c r="I11734" s="158">
        <f t="shared" si="1099"/>
        <v>28</v>
      </c>
      <c r="J11734" s="158" t="str">
        <f t="shared" si="1102"/>
        <v>SEK</v>
      </c>
      <c r="K11734" s="158" t="str">
        <f t="shared" si="1103"/>
        <v>CHF</v>
      </c>
      <c r="L11734" s="158" t="str">
        <f t="shared" si="1100"/>
        <v>SEKCHF45613</v>
      </c>
      <c r="M11734" s="160">
        <f t="shared" si="1104"/>
        <v>45613</v>
      </c>
      <c r="N11734" s="158">
        <v>8.6277554894094291E-2</v>
      </c>
      <c r="O11734" s="158">
        <v>0.93889999999999996</v>
      </c>
      <c r="P11734" s="161">
        <f t="shared" si="1101"/>
        <v>8.1000000000000003E-2</v>
      </c>
    </row>
    <row r="11735" spans="9:16" x14ac:dyDescent="0.2">
      <c r="I11735" s="158">
        <f t="shared" si="1099"/>
        <v>28</v>
      </c>
      <c r="J11735" s="158" t="str">
        <f t="shared" si="1102"/>
        <v>SEK</v>
      </c>
      <c r="K11735" s="158" t="str">
        <f t="shared" si="1103"/>
        <v>CHF</v>
      </c>
      <c r="L11735" s="158" t="str">
        <f t="shared" si="1100"/>
        <v>SEKCHF45614</v>
      </c>
      <c r="M11735" s="160">
        <f t="shared" si="1104"/>
        <v>45614</v>
      </c>
      <c r="N11735" s="158">
        <v>8.6206896551724144E-2</v>
      </c>
      <c r="O11735" s="158">
        <v>0.93640000000000001</v>
      </c>
      <c r="P11735" s="161">
        <f t="shared" si="1101"/>
        <v>8.0699999999999994E-2</v>
      </c>
    </row>
    <row r="11736" spans="9:16" x14ac:dyDescent="0.2">
      <c r="I11736" s="158">
        <f t="shared" si="1099"/>
        <v>28</v>
      </c>
      <c r="J11736" s="158" t="str">
        <f t="shared" si="1102"/>
        <v>SEK</v>
      </c>
      <c r="K11736" s="158" t="str">
        <f t="shared" si="1103"/>
        <v>CHF</v>
      </c>
      <c r="L11736" s="158" t="str">
        <f t="shared" si="1100"/>
        <v>SEKCHF45615</v>
      </c>
      <c r="M11736" s="160">
        <f t="shared" si="1104"/>
        <v>45615</v>
      </c>
      <c r="N11736" s="158">
        <v>8.6325966850828731E-2</v>
      </c>
      <c r="O11736" s="158">
        <v>0.93289999999999995</v>
      </c>
      <c r="P11736" s="161">
        <f t="shared" si="1101"/>
        <v>8.0500000000000002E-2</v>
      </c>
    </row>
    <row r="11737" spans="9:16" x14ac:dyDescent="0.2">
      <c r="I11737" s="158">
        <f t="shared" si="1099"/>
        <v>28</v>
      </c>
      <c r="J11737" s="158" t="str">
        <f t="shared" si="1102"/>
        <v>SEK</v>
      </c>
      <c r="K11737" s="158" t="str">
        <f t="shared" si="1103"/>
        <v>CHF</v>
      </c>
      <c r="L11737" s="158" t="str">
        <f t="shared" si="1100"/>
        <v>SEKCHF45616</v>
      </c>
      <c r="M11737" s="160">
        <f t="shared" si="1104"/>
        <v>45616</v>
      </c>
      <c r="N11737" s="158">
        <v>8.6169754416199909E-2</v>
      </c>
      <c r="O11737" s="158">
        <v>0.93420000000000003</v>
      </c>
      <c r="P11737" s="161">
        <f t="shared" si="1101"/>
        <v>8.0500000000000002E-2</v>
      </c>
    </row>
    <row r="11738" spans="9:16" x14ac:dyDescent="0.2">
      <c r="I11738" s="158">
        <f t="shared" si="1099"/>
        <v>28</v>
      </c>
      <c r="J11738" s="158" t="str">
        <f t="shared" si="1102"/>
        <v>SEK</v>
      </c>
      <c r="K11738" s="158" t="str">
        <f t="shared" si="1103"/>
        <v>CHF</v>
      </c>
      <c r="L11738" s="158" t="str">
        <f t="shared" si="1100"/>
        <v>SEKCHF45617</v>
      </c>
      <c r="M11738" s="160">
        <f t="shared" si="1104"/>
        <v>45617</v>
      </c>
      <c r="N11738" s="158">
        <v>8.6154906521926422E-2</v>
      </c>
      <c r="O11738" s="158">
        <v>0.9294</v>
      </c>
      <c r="P11738" s="161">
        <f t="shared" si="1101"/>
        <v>8.0100000000000005E-2</v>
      </c>
    </row>
    <row r="11739" spans="9:16" x14ac:dyDescent="0.2">
      <c r="I11739" s="158">
        <f t="shared" si="1099"/>
        <v>28</v>
      </c>
      <c r="J11739" s="158" t="str">
        <f t="shared" si="1102"/>
        <v>SEK</v>
      </c>
      <c r="K11739" s="158" t="str">
        <f t="shared" si="1103"/>
        <v>CHF</v>
      </c>
      <c r="L11739" s="158" t="str">
        <f t="shared" si="1100"/>
        <v>SEKCHF45618</v>
      </c>
      <c r="M11739" s="160">
        <f t="shared" si="1104"/>
        <v>45618</v>
      </c>
      <c r="N11739" s="158">
        <v>8.6557604085518908E-2</v>
      </c>
      <c r="O11739" s="158">
        <v>0.92720000000000002</v>
      </c>
      <c r="P11739" s="161">
        <f t="shared" si="1101"/>
        <v>8.0299999999999996E-2</v>
      </c>
    </row>
    <row r="11740" spans="9:16" x14ac:dyDescent="0.2">
      <c r="I11740" s="158">
        <f t="shared" si="1099"/>
        <v>28</v>
      </c>
      <c r="J11740" s="158" t="str">
        <f t="shared" si="1102"/>
        <v>SEK</v>
      </c>
      <c r="K11740" s="158" t="str">
        <f t="shared" si="1103"/>
        <v>CHF</v>
      </c>
      <c r="L11740" s="158" t="str">
        <f t="shared" si="1100"/>
        <v>SEKCHF45619</v>
      </c>
      <c r="M11740" s="160">
        <f t="shared" si="1104"/>
        <v>45619</v>
      </c>
      <c r="N11740" s="158">
        <v>8.6557604085518908E-2</v>
      </c>
      <c r="O11740" s="158">
        <v>0.92720000000000002</v>
      </c>
      <c r="P11740" s="161">
        <f t="shared" si="1101"/>
        <v>8.0299999999999996E-2</v>
      </c>
    </row>
    <row r="11741" spans="9:16" x14ac:dyDescent="0.2">
      <c r="I11741" s="158">
        <f t="shared" si="1099"/>
        <v>28</v>
      </c>
      <c r="J11741" s="158" t="str">
        <f t="shared" si="1102"/>
        <v>SEK</v>
      </c>
      <c r="K11741" s="158" t="str">
        <f t="shared" si="1103"/>
        <v>CHF</v>
      </c>
      <c r="L11741" s="158" t="str">
        <f t="shared" si="1100"/>
        <v>SEKCHF45620</v>
      </c>
      <c r="M11741" s="160">
        <f t="shared" si="1104"/>
        <v>45620</v>
      </c>
      <c r="N11741" s="158">
        <v>8.6557604085518908E-2</v>
      </c>
      <c r="O11741" s="158">
        <v>0.92720000000000002</v>
      </c>
      <c r="P11741" s="161">
        <f t="shared" si="1101"/>
        <v>8.0299999999999996E-2</v>
      </c>
    </row>
    <row r="11742" spans="9:16" x14ac:dyDescent="0.2">
      <c r="I11742" s="158">
        <f t="shared" si="1099"/>
        <v>28</v>
      </c>
      <c r="J11742" s="158" t="str">
        <f t="shared" si="1102"/>
        <v>SEK</v>
      </c>
      <c r="K11742" s="158" t="str">
        <f t="shared" si="1103"/>
        <v>CHF</v>
      </c>
      <c r="L11742" s="158" t="str">
        <f t="shared" si="1100"/>
        <v>SEKCHF45621</v>
      </c>
      <c r="M11742" s="160">
        <f t="shared" si="1104"/>
        <v>45621</v>
      </c>
      <c r="N11742" s="158">
        <v>8.6933843345214284E-2</v>
      </c>
      <c r="O11742" s="158">
        <v>0.93240000000000001</v>
      </c>
      <c r="P11742" s="161">
        <f t="shared" si="1101"/>
        <v>8.1100000000000005E-2</v>
      </c>
    </row>
    <row r="11743" spans="9:16" x14ac:dyDescent="0.2">
      <c r="I11743" s="158">
        <f t="shared" si="1099"/>
        <v>28</v>
      </c>
      <c r="J11743" s="158" t="str">
        <f t="shared" si="1102"/>
        <v>SEK</v>
      </c>
      <c r="K11743" s="158" t="str">
        <f t="shared" si="1103"/>
        <v>CHF</v>
      </c>
      <c r="L11743" s="158" t="str">
        <f t="shared" si="1100"/>
        <v>SEKCHF45622</v>
      </c>
      <c r="M11743" s="160">
        <f t="shared" si="1104"/>
        <v>45622</v>
      </c>
      <c r="N11743" s="158">
        <v>8.6782955827475486E-2</v>
      </c>
      <c r="O11743" s="158">
        <v>0.93140000000000001</v>
      </c>
      <c r="P11743" s="161">
        <f t="shared" si="1101"/>
        <v>8.0799999999999997E-2</v>
      </c>
    </row>
    <row r="11744" spans="9:16" x14ac:dyDescent="0.2">
      <c r="I11744" s="158">
        <f t="shared" si="1099"/>
        <v>28</v>
      </c>
      <c r="J11744" s="158" t="str">
        <f t="shared" si="1102"/>
        <v>SEK</v>
      </c>
      <c r="K11744" s="158" t="str">
        <f t="shared" si="1103"/>
        <v>CHF</v>
      </c>
      <c r="L11744" s="158" t="str">
        <f t="shared" si="1100"/>
        <v>SEKCHF45623</v>
      </c>
      <c r="M11744" s="160">
        <f t="shared" si="1104"/>
        <v>45623</v>
      </c>
      <c r="N11744" s="158">
        <v>8.6737791655824445E-2</v>
      </c>
      <c r="O11744" s="158">
        <v>0.93089999999999995</v>
      </c>
      <c r="P11744" s="161">
        <f t="shared" si="1101"/>
        <v>8.0699999999999994E-2</v>
      </c>
    </row>
    <row r="11745" spans="9:16" x14ac:dyDescent="0.2">
      <c r="I11745" s="158">
        <f t="shared" si="1099"/>
        <v>28</v>
      </c>
      <c r="J11745" s="158" t="str">
        <f t="shared" si="1102"/>
        <v>SEK</v>
      </c>
      <c r="K11745" s="158" t="str">
        <f t="shared" si="1103"/>
        <v>CHF</v>
      </c>
      <c r="L11745" s="158" t="str">
        <f t="shared" si="1100"/>
        <v>SEKCHF45624</v>
      </c>
      <c r="M11745" s="160">
        <f t="shared" si="1104"/>
        <v>45624</v>
      </c>
      <c r="N11745" s="158">
        <v>8.6673889490790898E-2</v>
      </c>
      <c r="O11745" s="158">
        <v>0.93140000000000001</v>
      </c>
      <c r="P11745" s="161">
        <f t="shared" si="1101"/>
        <v>8.0699999999999994E-2</v>
      </c>
    </row>
    <row r="11746" spans="9:16" x14ac:dyDescent="0.2">
      <c r="I11746" s="158">
        <f t="shared" si="1099"/>
        <v>28</v>
      </c>
      <c r="J11746" s="158" t="str">
        <f t="shared" si="1102"/>
        <v>SEK</v>
      </c>
      <c r="K11746" s="158" t="str">
        <f t="shared" si="1103"/>
        <v>CHF</v>
      </c>
      <c r="L11746" s="158" t="str">
        <f t="shared" si="1100"/>
        <v>SEKCHF45625</v>
      </c>
      <c r="M11746" s="160">
        <f t="shared" si="1104"/>
        <v>45625</v>
      </c>
      <c r="N11746" s="158">
        <v>8.6820628581350923E-2</v>
      </c>
      <c r="O11746" s="158">
        <v>0.93089999999999995</v>
      </c>
      <c r="P11746" s="161">
        <f t="shared" si="1101"/>
        <v>8.0799999999999997E-2</v>
      </c>
    </row>
    <row r="11747" spans="9:16" x14ac:dyDescent="0.2">
      <c r="I11747" s="158">
        <f t="shared" si="1099"/>
        <v>28</v>
      </c>
      <c r="J11747" s="158" t="str">
        <f t="shared" si="1102"/>
        <v>SEK</v>
      </c>
      <c r="K11747" s="158" t="str">
        <f t="shared" si="1103"/>
        <v>CHF</v>
      </c>
      <c r="L11747" s="158" t="str">
        <f t="shared" si="1100"/>
        <v>SEKCHF45626</v>
      </c>
      <c r="M11747" s="160">
        <f t="shared" si="1104"/>
        <v>45626</v>
      </c>
      <c r="N11747" s="158">
        <v>8.6820628581350923E-2</v>
      </c>
      <c r="O11747" s="158">
        <v>0.93089999999999995</v>
      </c>
      <c r="P11747" s="161">
        <f t="shared" si="1101"/>
        <v>8.0799999999999997E-2</v>
      </c>
    </row>
    <row r="11748" spans="9:16" x14ac:dyDescent="0.2">
      <c r="I11748" s="158">
        <f t="shared" si="1099"/>
        <v>28</v>
      </c>
      <c r="J11748" s="158" t="str">
        <f t="shared" si="1102"/>
        <v>SEK</v>
      </c>
      <c r="K11748" s="158" t="str">
        <f t="shared" si="1103"/>
        <v>CHF</v>
      </c>
      <c r="L11748" s="158" t="str">
        <f t="shared" si="1100"/>
        <v>SEKCHF45627</v>
      </c>
      <c r="M11748" s="160">
        <f t="shared" si="1104"/>
        <v>45627</v>
      </c>
      <c r="N11748" s="158">
        <v>8.6820628581350923E-2</v>
      </c>
      <c r="O11748" s="158">
        <v>0.93089999999999995</v>
      </c>
      <c r="P11748" s="161">
        <f t="shared" si="1101"/>
        <v>8.0799999999999997E-2</v>
      </c>
    </row>
    <row r="11749" spans="9:16" x14ac:dyDescent="0.2">
      <c r="I11749" s="158">
        <f t="shared" si="1099"/>
        <v>28</v>
      </c>
      <c r="J11749" s="158" t="str">
        <f t="shared" si="1102"/>
        <v>SEK</v>
      </c>
      <c r="K11749" s="158" t="str">
        <f t="shared" si="1103"/>
        <v>CHF</v>
      </c>
      <c r="L11749" s="158" t="str">
        <f t="shared" si="1100"/>
        <v>SEKCHF45628</v>
      </c>
      <c r="M11749" s="160">
        <f t="shared" si="1104"/>
        <v>45628</v>
      </c>
      <c r="N11749" s="158">
        <v>8.675284115554785E-2</v>
      </c>
      <c r="O11749" s="158">
        <v>0.93159999999999998</v>
      </c>
      <c r="P11749" s="161">
        <f t="shared" si="1101"/>
        <v>8.0799999999999997E-2</v>
      </c>
    </row>
    <row r="11750" spans="9:16" x14ac:dyDescent="0.2">
      <c r="I11750" s="158">
        <f t="shared" si="1099"/>
        <v>28</v>
      </c>
      <c r="J11750" s="158" t="str">
        <f t="shared" si="1102"/>
        <v>SEK</v>
      </c>
      <c r="K11750" s="158" t="str">
        <f t="shared" si="1103"/>
        <v>CHF</v>
      </c>
      <c r="L11750" s="158" t="str">
        <f t="shared" si="1100"/>
        <v>SEKCHF45629</v>
      </c>
      <c r="M11750" s="160">
        <f t="shared" si="1104"/>
        <v>45629</v>
      </c>
      <c r="N11750" s="158">
        <v>8.6389356831238398E-2</v>
      </c>
      <c r="O11750" s="158">
        <v>0.93089999999999995</v>
      </c>
      <c r="P11750" s="161">
        <f t="shared" si="1101"/>
        <v>8.0399999999999999E-2</v>
      </c>
    </row>
    <row r="11751" spans="9:16" x14ac:dyDescent="0.2">
      <c r="I11751" s="158">
        <f t="shared" si="1099"/>
        <v>28</v>
      </c>
      <c r="J11751" s="158" t="str">
        <f t="shared" si="1102"/>
        <v>SEK</v>
      </c>
      <c r="K11751" s="158" t="str">
        <f t="shared" si="1103"/>
        <v>CHF</v>
      </c>
      <c r="L11751" s="158" t="str">
        <f t="shared" si="1100"/>
        <v>SEKCHF45630</v>
      </c>
      <c r="M11751" s="160">
        <f t="shared" si="1104"/>
        <v>45630</v>
      </c>
      <c r="N11751" s="158">
        <v>8.6595081399376508E-2</v>
      </c>
      <c r="O11751" s="158">
        <v>0.93049999999999999</v>
      </c>
      <c r="P11751" s="161">
        <f t="shared" si="1101"/>
        <v>8.0600000000000005E-2</v>
      </c>
    </row>
    <row r="11752" spans="9:16" x14ac:dyDescent="0.2">
      <c r="I11752" s="158">
        <f t="shared" si="1099"/>
        <v>28</v>
      </c>
      <c r="J11752" s="158" t="str">
        <f t="shared" si="1102"/>
        <v>SEK</v>
      </c>
      <c r="K11752" s="158" t="str">
        <f t="shared" si="1103"/>
        <v>CHF</v>
      </c>
      <c r="L11752" s="158" t="str">
        <f t="shared" si="1100"/>
        <v>SEKCHF45631</v>
      </c>
      <c r="M11752" s="160">
        <f t="shared" si="1104"/>
        <v>45631</v>
      </c>
      <c r="N11752" s="158">
        <v>8.6884747382596994E-2</v>
      </c>
      <c r="O11752" s="158">
        <v>0.93049999999999999</v>
      </c>
      <c r="P11752" s="161">
        <f t="shared" si="1101"/>
        <v>8.0799999999999997E-2</v>
      </c>
    </row>
    <row r="11753" spans="9:16" x14ac:dyDescent="0.2">
      <c r="I11753" s="158">
        <f t="shared" si="1099"/>
        <v>28</v>
      </c>
      <c r="J11753" s="158" t="str">
        <f t="shared" si="1102"/>
        <v>SEK</v>
      </c>
      <c r="K11753" s="158" t="str">
        <f t="shared" si="1103"/>
        <v>CHF</v>
      </c>
      <c r="L11753" s="158" t="str">
        <f t="shared" si="1100"/>
        <v>SEKCHF45632</v>
      </c>
      <c r="M11753" s="160">
        <f t="shared" si="1104"/>
        <v>45632</v>
      </c>
      <c r="N11753" s="158">
        <v>8.6782955827475486E-2</v>
      </c>
      <c r="O11753" s="158">
        <v>0.9284</v>
      </c>
      <c r="P11753" s="161">
        <f t="shared" si="1101"/>
        <v>8.0600000000000005E-2</v>
      </c>
    </row>
    <row r="11754" spans="9:16" x14ac:dyDescent="0.2">
      <c r="I11754" s="158">
        <f t="shared" ref="I11754:I11817" si="1105">IF(M11753=$G$2,I11753+1,I11753)</f>
        <v>28</v>
      </c>
      <c r="J11754" s="158" t="str">
        <f t="shared" si="1102"/>
        <v>SEK</v>
      </c>
      <c r="K11754" s="158" t="str">
        <f t="shared" si="1103"/>
        <v>CHF</v>
      </c>
      <c r="L11754" s="158" t="str">
        <f t="shared" si="1100"/>
        <v>SEKCHF45633</v>
      </c>
      <c r="M11754" s="160">
        <f t="shared" si="1104"/>
        <v>45633</v>
      </c>
      <c r="N11754" s="158">
        <v>8.6782955827475486E-2</v>
      </c>
      <c r="O11754" s="158">
        <v>0.9284</v>
      </c>
      <c r="P11754" s="161">
        <f t="shared" si="1101"/>
        <v>8.0600000000000005E-2</v>
      </c>
    </row>
    <row r="11755" spans="9:16" x14ac:dyDescent="0.2">
      <c r="I11755" s="158">
        <f t="shared" si="1105"/>
        <v>28</v>
      </c>
      <c r="J11755" s="158" t="str">
        <f t="shared" si="1102"/>
        <v>SEK</v>
      </c>
      <c r="K11755" s="158" t="str">
        <f t="shared" si="1103"/>
        <v>CHF</v>
      </c>
      <c r="L11755" s="158" t="str">
        <f t="shared" si="1100"/>
        <v>SEKCHF45634</v>
      </c>
      <c r="M11755" s="160">
        <f t="shared" si="1104"/>
        <v>45634</v>
      </c>
      <c r="N11755" s="158">
        <v>8.6782955827475486E-2</v>
      </c>
      <c r="O11755" s="158">
        <v>0.9284</v>
      </c>
      <c r="P11755" s="161">
        <f t="shared" si="1101"/>
        <v>8.0600000000000005E-2</v>
      </c>
    </row>
    <row r="11756" spans="9:16" x14ac:dyDescent="0.2">
      <c r="I11756" s="158">
        <f t="shared" si="1105"/>
        <v>28</v>
      </c>
      <c r="J11756" s="158" t="str">
        <f t="shared" si="1102"/>
        <v>SEK</v>
      </c>
      <c r="K11756" s="158" t="str">
        <f t="shared" si="1103"/>
        <v>CHF</v>
      </c>
      <c r="L11756" s="158" t="str">
        <f t="shared" si="1100"/>
        <v>SEKCHF45635</v>
      </c>
      <c r="M11756" s="160">
        <f t="shared" si="1104"/>
        <v>45635</v>
      </c>
      <c r="N11756" s="158">
        <v>8.6685159500693484E-2</v>
      </c>
      <c r="O11756" s="158">
        <v>0.92949999999999999</v>
      </c>
      <c r="P11756" s="161">
        <f t="shared" si="1101"/>
        <v>8.0600000000000005E-2</v>
      </c>
    </row>
    <row r="11757" spans="9:16" x14ac:dyDescent="0.2">
      <c r="I11757" s="158">
        <f t="shared" si="1105"/>
        <v>28</v>
      </c>
      <c r="J11757" s="158" t="str">
        <f t="shared" si="1102"/>
        <v>SEK</v>
      </c>
      <c r="K11757" s="158" t="str">
        <f t="shared" si="1103"/>
        <v>CHF</v>
      </c>
      <c r="L11757" s="158" t="str">
        <f t="shared" si="1100"/>
        <v>SEKCHF45636</v>
      </c>
      <c r="M11757" s="160">
        <f t="shared" si="1104"/>
        <v>45636</v>
      </c>
      <c r="N11757" s="158">
        <v>8.6703949364893576E-2</v>
      </c>
      <c r="O11757" s="158">
        <v>0.92669999999999997</v>
      </c>
      <c r="P11757" s="161">
        <f t="shared" si="1101"/>
        <v>8.0299999999999996E-2</v>
      </c>
    </row>
    <row r="11758" spans="9:16" x14ac:dyDescent="0.2">
      <c r="I11758" s="158">
        <f t="shared" si="1105"/>
        <v>28</v>
      </c>
      <c r="J11758" s="158" t="str">
        <f t="shared" si="1102"/>
        <v>SEK</v>
      </c>
      <c r="K11758" s="158" t="str">
        <f t="shared" si="1103"/>
        <v>CHF</v>
      </c>
      <c r="L11758" s="158" t="str">
        <f t="shared" si="1100"/>
        <v>SEKCHF45637</v>
      </c>
      <c r="M11758" s="160">
        <f t="shared" si="1104"/>
        <v>45637</v>
      </c>
      <c r="N11758" s="158">
        <v>8.6831936786350011E-2</v>
      </c>
      <c r="O11758" s="158">
        <v>0.92800000000000005</v>
      </c>
      <c r="P11758" s="161">
        <f t="shared" si="1101"/>
        <v>8.0600000000000005E-2</v>
      </c>
    </row>
    <row r="11759" spans="9:16" x14ac:dyDescent="0.2">
      <c r="I11759" s="158">
        <f t="shared" si="1105"/>
        <v>28</v>
      </c>
      <c r="J11759" s="158" t="str">
        <f t="shared" si="1102"/>
        <v>SEK</v>
      </c>
      <c r="K11759" s="158" t="str">
        <f t="shared" si="1103"/>
        <v>CHF</v>
      </c>
      <c r="L11759" s="158" t="str">
        <f t="shared" si="1100"/>
        <v>SEKCHF45638</v>
      </c>
      <c r="M11759" s="160">
        <f t="shared" si="1104"/>
        <v>45638</v>
      </c>
      <c r="N11759" s="158">
        <v>8.6956521739130432E-2</v>
      </c>
      <c r="O11759" s="158">
        <v>0.93189999999999995</v>
      </c>
      <c r="P11759" s="161">
        <f t="shared" si="1101"/>
        <v>8.1000000000000003E-2</v>
      </c>
    </row>
    <row r="11760" spans="9:16" x14ac:dyDescent="0.2">
      <c r="I11760" s="158">
        <f t="shared" si="1105"/>
        <v>28</v>
      </c>
      <c r="J11760" s="158" t="str">
        <f t="shared" si="1102"/>
        <v>SEK</v>
      </c>
      <c r="K11760" s="158" t="str">
        <f t="shared" si="1103"/>
        <v>CHF</v>
      </c>
      <c r="L11760" s="158" t="str">
        <f t="shared" si="1100"/>
        <v>SEKCHF45639</v>
      </c>
      <c r="M11760" s="160">
        <f t="shared" si="1104"/>
        <v>45639</v>
      </c>
      <c r="N11760" s="158">
        <v>8.6843247937472862E-2</v>
      </c>
      <c r="O11760" s="158">
        <v>0.9385</v>
      </c>
      <c r="P11760" s="161">
        <f t="shared" si="1101"/>
        <v>8.1500000000000003E-2</v>
      </c>
    </row>
    <row r="11761" spans="9:16" x14ac:dyDescent="0.2">
      <c r="I11761" s="158">
        <f t="shared" si="1105"/>
        <v>28</v>
      </c>
      <c r="J11761" s="158" t="str">
        <f t="shared" si="1102"/>
        <v>SEK</v>
      </c>
      <c r="K11761" s="158" t="str">
        <f t="shared" si="1103"/>
        <v>CHF</v>
      </c>
      <c r="L11761" s="158" t="str">
        <f t="shared" si="1100"/>
        <v>SEKCHF45640</v>
      </c>
      <c r="M11761" s="160">
        <f t="shared" si="1104"/>
        <v>45640</v>
      </c>
      <c r="N11761" s="158">
        <v>8.6843247937472862E-2</v>
      </c>
      <c r="O11761" s="158">
        <v>0.9385</v>
      </c>
      <c r="P11761" s="161">
        <f t="shared" si="1101"/>
        <v>8.1500000000000003E-2</v>
      </c>
    </row>
    <row r="11762" spans="9:16" x14ac:dyDescent="0.2">
      <c r="I11762" s="158">
        <f t="shared" si="1105"/>
        <v>28</v>
      </c>
      <c r="J11762" s="158" t="str">
        <f t="shared" si="1102"/>
        <v>SEK</v>
      </c>
      <c r="K11762" s="158" t="str">
        <f t="shared" si="1103"/>
        <v>CHF</v>
      </c>
      <c r="L11762" s="158" t="str">
        <f t="shared" si="1100"/>
        <v>SEKCHF45641</v>
      </c>
      <c r="M11762" s="160">
        <f t="shared" si="1104"/>
        <v>45641</v>
      </c>
      <c r="N11762" s="158">
        <v>8.6843247937472862E-2</v>
      </c>
      <c r="O11762" s="158">
        <v>0.9385</v>
      </c>
      <c r="P11762" s="161">
        <f t="shared" si="1101"/>
        <v>8.1500000000000003E-2</v>
      </c>
    </row>
    <row r="11763" spans="9:16" x14ac:dyDescent="0.2">
      <c r="I11763" s="158">
        <f t="shared" si="1105"/>
        <v>28</v>
      </c>
      <c r="J11763" s="158" t="str">
        <f t="shared" si="1102"/>
        <v>SEK</v>
      </c>
      <c r="K11763" s="158" t="str">
        <f t="shared" si="1103"/>
        <v>CHF</v>
      </c>
      <c r="L11763" s="158" t="str">
        <f t="shared" si="1100"/>
        <v>SEKCHF45642</v>
      </c>
      <c r="M11763" s="160">
        <f t="shared" si="1104"/>
        <v>45642</v>
      </c>
      <c r="N11763" s="158">
        <v>8.7304982495351013E-2</v>
      </c>
      <c r="O11763" s="158">
        <v>0.93720000000000003</v>
      </c>
      <c r="P11763" s="161">
        <f t="shared" si="1101"/>
        <v>8.1799999999999998E-2</v>
      </c>
    </row>
    <row r="11764" spans="9:16" x14ac:dyDescent="0.2">
      <c r="I11764" s="158">
        <f t="shared" si="1105"/>
        <v>28</v>
      </c>
      <c r="J11764" s="158" t="str">
        <f t="shared" si="1102"/>
        <v>SEK</v>
      </c>
      <c r="K11764" s="158" t="str">
        <f t="shared" si="1103"/>
        <v>CHF</v>
      </c>
      <c r="L11764" s="158" t="str">
        <f t="shared" si="1100"/>
        <v>SEKCHF45643</v>
      </c>
      <c r="M11764" s="160">
        <f t="shared" si="1104"/>
        <v>45643</v>
      </c>
      <c r="N11764" s="158">
        <v>8.7168758716875877E-2</v>
      </c>
      <c r="O11764" s="158">
        <v>0.94130000000000003</v>
      </c>
      <c r="P11764" s="161">
        <f t="shared" si="1101"/>
        <v>8.2100000000000006E-2</v>
      </c>
    </row>
    <row r="11765" spans="9:16" x14ac:dyDescent="0.2">
      <c r="I11765" s="158">
        <f t="shared" si="1105"/>
        <v>28</v>
      </c>
      <c r="J11765" s="158" t="str">
        <f t="shared" si="1102"/>
        <v>SEK</v>
      </c>
      <c r="K11765" s="158" t="str">
        <f t="shared" si="1103"/>
        <v>CHF</v>
      </c>
      <c r="L11765" s="158" t="str">
        <f t="shared" si="1100"/>
        <v>SEKCHF45644</v>
      </c>
      <c r="M11765" s="160">
        <f t="shared" si="1104"/>
        <v>45644</v>
      </c>
      <c r="N11765" s="158">
        <v>8.7035989381609294E-2</v>
      </c>
      <c r="O11765" s="158">
        <v>0.93820000000000003</v>
      </c>
      <c r="P11765" s="161">
        <f t="shared" si="1101"/>
        <v>8.1699999999999995E-2</v>
      </c>
    </row>
    <row r="11766" spans="9:16" x14ac:dyDescent="0.2">
      <c r="I11766" s="158">
        <f t="shared" si="1105"/>
        <v>28</v>
      </c>
      <c r="J11766" s="158" t="str">
        <f t="shared" si="1102"/>
        <v>SEK</v>
      </c>
      <c r="K11766" s="158" t="str">
        <f t="shared" si="1103"/>
        <v>CHF</v>
      </c>
      <c r="L11766" s="158" t="str">
        <f t="shared" si="1100"/>
        <v>SEKCHF45645</v>
      </c>
      <c r="M11766" s="160">
        <f t="shared" si="1104"/>
        <v>45645</v>
      </c>
      <c r="N11766" s="158">
        <v>8.7241003271537623E-2</v>
      </c>
      <c r="O11766" s="158">
        <v>0.93189999999999995</v>
      </c>
      <c r="P11766" s="161">
        <f t="shared" si="1101"/>
        <v>8.1299999999999997E-2</v>
      </c>
    </row>
    <row r="11767" spans="9:16" x14ac:dyDescent="0.2">
      <c r="I11767" s="158">
        <f t="shared" si="1105"/>
        <v>28</v>
      </c>
      <c r="J11767" s="158" t="str">
        <f t="shared" si="1102"/>
        <v>SEK</v>
      </c>
      <c r="K11767" s="158" t="str">
        <f t="shared" si="1103"/>
        <v>CHF</v>
      </c>
      <c r="L11767" s="158" t="str">
        <f t="shared" si="1100"/>
        <v>SEKCHF45646</v>
      </c>
      <c r="M11767" s="160">
        <f t="shared" si="1104"/>
        <v>45646</v>
      </c>
      <c r="N11767" s="158">
        <v>8.7138375740676191E-2</v>
      </c>
      <c r="O11767" s="158">
        <v>0.92969999999999997</v>
      </c>
      <c r="P11767" s="161">
        <f t="shared" si="1101"/>
        <v>8.1000000000000003E-2</v>
      </c>
    </row>
    <row r="11768" spans="9:16" x14ac:dyDescent="0.2">
      <c r="I11768" s="158">
        <f t="shared" si="1105"/>
        <v>28</v>
      </c>
      <c r="J11768" s="158" t="str">
        <f t="shared" si="1102"/>
        <v>SEK</v>
      </c>
      <c r="K11768" s="158" t="str">
        <f t="shared" si="1103"/>
        <v>CHF</v>
      </c>
      <c r="L11768" s="158" t="str">
        <f t="shared" si="1100"/>
        <v>SEKCHF45647</v>
      </c>
      <c r="M11768" s="160">
        <f t="shared" si="1104"/>
        <v>45647</v>
      </c>
      <c r="N11768" s="158">
        <v>8.7138375740676191E-2</v>
      </c>
      <c r="O11768" s="158">
        <v>0.92969999999999997</v>
      </c>
      <c r="P11768" s="161">
        <f t="shared" si="1101"/>
        <v>8.1000000000000003E-2</v>
      </c>
    </row>
    <row r="11769" spans="9:16" x14ac:dyDescent="0.2">
      <c r="I11769" s="158">
        <f t="shared" si="1105"/>
        <v>28</v>
      </c>
      <c r="J11769" s="158" t="str">
        <f t="shared" si="1102"/>
        <v>SEK</v>
      </c>
      <c r="K11769" s="158" t="str">
        <f t="shared" si="1103"/>
        <v>CHF</v>
      </c>
      <c r="L11769" s="158" t="str">
        <f t="shared" si="1100"/>
        <v>SEKCHF45648</v>
      </c>
      <c r="M11769" s="160">
        <f t="shared" si="1104"/>
        <v>45648</v>
      </c>
      <c r="N11769" s="158">
        <v>8.7138375740676191E-2</v>
      </c>
      <c r="O11769" s="158">
        <v>0.92969999999999997</v>
      </c>
      <c r="P11769" s="161">
        <f t="shared" si="1101"/>
        <v>8.1000000000000003E-2</v>
      </c>
    </row>
    <row r="11770" spans="9:16" x14ac:dyDescent="0.2">
      <c r="I11770" s="158">
        <f t="shared" si="1105"/>
        <v>28</v>
      </c>
      <c r="J11770" s="158" t="str">
        <f t="shared" si="1102"/>
        <v>SEK</v>
      </c>
      <c r="K11770" s="158" t="str">
        <f t="shared" si="1103"/>
        <v>CHF</v>
      </c>
      <c r="L11770" s="158" t="str">
        <f t="shared" si="1100"/>
        <v>SEKCHF45649</v>
      </c>
      <c r="M11770" s="160">
        <f t="shared" si="1104"/>
        <v>45649</v>
      </c>
      <c r="N11770" s="158">
        <v>8.7077673284569834E-2</v>
      </c>
      <c r="O11770" s="158">
        <v>0.93359999999999999</v>
      </c>
      <c r="P11770" s="161">
        <f t="shared" si="1101"/>
        <v>8.1299999999999997E-2</v>
      </c>
    </row>
    <row r="11771" spans="9:16" x14ac:dyDescent="0.2">
      <c r="I11771" s="158">
        <f t="shared" si="1105"/>
        <v>28</v>
      </c>
      <c r="J11771" s="158" t="str">
        <f t="shared" si="1102"/>
        <v>SEK</v>
      </c>
      <c r="K11771" s="158" t="str">
        <f t="shared" si="1103"/>
        <v>CHF</v>
      </c>
      <c r="L11771" s="158" t="str">
        <f t="shared" si="1100"/>
        <v>SEKCHF45650</v>
      </c>
      <c r="M11771" s="160">
        <f t="shared" si="1104"/>
        <v>45650</v>
      </c>
      <c r="N11771" s="158">
        <v>8.6703949364893576E-2</v>
      </c>
      <c r="O11771" s="158">
        <v>0.93579999999999997</v>
      </c>
      <c r="P11771" s="161">
        <f t="shared" si="1101"/>
        <v>8.1100000000000005E-2</v>
      </c>
    </row>
    <row r="11772" spans="9:16" x14ac:dyDescent="0.2">
      <c r="I11772" s="158">
        <f t="shared" si="1105"/>
        <v>28</v>
      </c>
      <c r="J11772" s="158" t="str">
        <f t="shared" si="1102"/>
        <v>SEK</v>
      </c>
      <c r="K11772" s="158" t="str">
        <f t="shared" si="1103"/>
        <v>CHF</v>
      </c>
      <c r="L11772" s="158" t="str">
        <f t="shared" si="1100"/>
        <v>SEKCHF45651</v>
      </c>
      <c r="M11772" s="160">
        <f t="shared" si="1104"/>
        <v>45651</v>
      </c>
      <c r="N11772" s="158">
        <v>8.6703949364893576E-2</v>
      </c>
      <c r="O11772" s="158">
        <v>0.93579999999999997</v>
      </c>
      <c r="P11772" s="161">
        <f t="shared" si="1101"/>
        <v>8.1100000000000005E-2</v>
      </c>
    </row>
    <row r="11773" spans="9:16" x14ac:dyDescent="0.2">
      <c r="I11773" s="158">
        <f t="shared" si="1105"/>
        <v>28</v>
      </c>
      <c r="J11773" s="158" t="str">
        <f t="shared" si="1102"/>
        <v>SEK</v>
      </c>
      <c r="K11773" s="158" t="str">
        <f t="shared" si="1103"/>
        <v>CHF</v>
      </c>
      <c r="L11773" s="158" t="str">
        <f t="shared" si="1100"/>
        <v>SEKCHF45652</v>
      </c>
      <c r="M11773" s="160">
        <f t="shared" si="1104"/>
        <v>45652</v>
      </c>
      <c r="N11773" s="158">
        <v>8.6703949364893576E-2</v>
      </c>
      <c r="O11773" s="158">
        <v>0.93579999999999997</v>
      </c>
      <c r="P11773" s="161">
        <f t="shared" si="1101"/>
        <v>8.1100000000000005E-2</v>
      </c>
    </row>
    <row r="11774" spans="9:16" x14ac:dyDescent="0.2">
      <c r="I11774" s="158">
        <f t="shared" si="1105"/>
        <v>28</v>
      </c>
      <c r="J11774" s="158" t="str">
        <f t="shared" si="1102"/>
        <v>SEK</v>
      </c>
      <c r="K11774" s="158" t="str">
        <f t="shared" si="1103"/>
        <v>CHF</v>
      </c>
      <c r="L11774" s="158" t="str">
        <f t="shared" si="1100"/>
        <v>SEKCHF45653</v>
      </c>
      <c r="M11774" s="160">
        <f t="shared" si="1104"/>
        <v>45653</v>
      </c>
      <c r="N11774" s="158">
        <v>8.711180800557515E-2</v>
      </c>
      <c r="O11774" s="158">
        <v>0.93959999999999999</v>
      </c>
      <c r="P11774" s="161">
        <f t="shared" si="1101"/>
        <v>8.1900000000000001E-2</v>
      </c>
    </row>
    <row r="11775" spans="9:16" x14ac:dyDescent="0.2">
      <c r="I11775" s="158">
        <f t="shared" si="1105"/>
        <v>28</v>
      </c>
      <c r="J11775" s="158" t="str">
        <f t="shared" si="1102"/>
        <v>SEK</v>
      </c>
      <c r="K11775" s="158" t="str">
        <f t="shared" si="1103"/>
        <v>CHF</v>
      </c>
      <c r="L11775" s="158" t="str">
        <f t="shared" si="1100"/>
        <v>SEKCHF45654</v>
      </c>
      <c r="M11775" s="160">
        <f t="shared" si="1104"/>
        <v>45654</v>
      </c>
      <c r="N11775" s="158">
        <v>8.711180800557515E-2</v>
      </c>
      <c r="O11775" s="158">
        <v>0.93959999999999999</v>
      </c>
      <c r="P11775" s="161">
        <f t="shared" si="1101"/>
        <v>8.1900000000000001E-2</v>
      </c>
    </row>
    <row r="11776" spans="9:16" x14ac:dyDescent="0.2">
      <c r="I11776" s="158">
        <f t="shared" si="1105"/>
        <v>28</v>
      </c>
      <c r="J11776" s="158" t="str">
        <f t="shared" si="1102"/>
        <v>SEK</v>
      </c>
      <c r="K11776" s="158" t="str">
        <f t="shared" si="1103"/>
        <v>CHF</v>
      </c>
      <c r="L11776" s="158" t="str">
        <f t="shared" si="1100"/>
        <v>SEKCHF45655</v>
      </c>
      <c r="M11776" s="160">
        <f t="shared" si="1104"/>
        <v>45655</v>
      </c>
      <c r="N11776" s="158">
        <v>8.711180800557515E-2</v>
      </c>
      <c r="O11776" s="158">
        <v>0.93959999999999999</v>
      </c>
      <c r="P11776" s="161">
        <f t="shared" si="1101"/>
        <v>8.1900000000000001E-2</v>
      </c>
    </row>
    <row r="11777" spans="9:16" x14ac:dyDescent="0.2">
      <c r="I11777" s="158">
        <f t="shared" si="1105"/>
        <v>28</v>
      </c>
      <c r="J11777" s="158" t="str">
        <f t="shared" si="1102"/>
        <v>SEK</v>
      </c>
      <c r="K11777" s="158" t="str">
        <f t="shared" si="1103"/>
        <v>CHF</v>
      </c>
      <c r="L11777" s="158" t="str">
        <f t="shared" si="1100"/>
        <v>SEKCHF45656</v>
      </c>
      <c r="M11777" s="160">
        <f t="shared" si="1104"/>
        <v>45656</v>
      </c>
      <c r="N11777" s="158">
        <v>8.7058721107386938E-2</v>
      </c>
      <c r="O11777" s="158">
        <v>0.94350000000000001</v>
      </c>
      <c r="P11777" s="161">
        <f t="shared" si="1101"/>
        <v>8.2100000000000006E-2</v>
      </c>
    </row>
    <row r="11778" spans="9:16" x14ac:dyDescent="0.2">
      <c r="I11778" s="158">
        <f t="shared" si="1105"/>
        <v>28</v>
      </c>
      <c r="J11778" s="158" t="str">
        <f t="shared" si="1102"/>
        <v>SEK</v>
      </c>
      <c r="K11778" s="158" t="str">
        <f t="shared" si="1103"/>
        <v>CHF</v>
      </c>
      <c r="L11778" s="158" t="str">
        <f t="shared" si="1100"/>
        <v>SEKCHF45657</v>
      </c>
      <c r="M11778" s="160">
        <f t="shared" si="1104"/>
        <v>45657</v>
      </c>
      <c r="N11778" s="158">
        <v>8.7267649882188672E-2</v>
      </c>
      <c r="O11778" s="158">
        <v>0.94120000000000004</v>
      </c>
      <c r="P11778" s="161">
        <f t="shared" si="1101"/>
        <v>8.2100000000000006E-2</v>
      </c>
    </row>
    <row r="11779" spans="9:16" x14ac:dyDescent="0.2">
      <c r="I11779" s="158">
        <f t="shared" si="1105"/>
        <v>28</v>
      </c>
      <c r="J11779" s="158" t="str">
        <f t="shared" si="1102"/>
        <v>SEK</v>
      </c>
      <c r="K11779" s="158" t="str">
        <f t="shared" si="1103"/>
        <v>CHF</v>
      </c>
      <c r="L11779" s="158" t="str">
        <f t="shared" ref="L11779:L11842" si="1106">J11779&amp;K11779&amp;M11779</f>
        <v>SEKCHF45658</v>
      </c>
      <c r="M11779" s="160">
        <f t="shared" si="1104"/>
        <v>45658</v>
      </c>
      <c r="N11779" s="158">
        <v>8.7267649882188672E-2</v>
      </c>
      <c r="O11779" s="158">
        <v>0.94120000000000004</v>
      </c>
      <c r="P11779" s="161">
        <f t="shared" ref="P11779:P11842" si="1107">ROUND(N11779*O11779,4)</f>
        <v>8.2100000000000006E-2</v>
      </c>
    </row>
    <row r="11780" spans="9:16" x14ac:dyDescent="0.2">
      <c r="I11780" s="158">
        <f t="shared" si="1105"/>
        <v>28</v>
      </c>
      <c r="J11780" s="158" t="str">
        <f t="shared" ref="J11780:J11843" si="1108">VLOOKUP($I11780,$A:$C,2,FALSE)</f>
        <v>SEK</v>
      </c>
      <c r="K11780" s="158" t="str">
        <f t="shared" ref="K11780:K11843" si="1109">VLOOKUP($I11780,$A:$C,3,FALSE)</f>
        <v>CHF</v>
      </c>
      <c r="L11780" s="158" t="str">
        <f t="shared" si="1106"/>
        <v>SEKCHF45659</v>
      </c>
      <c r="M11780" s="160">
        <f t="shared" ref="M11780:M11843" si="1110">IF(I11780=I11779,M11779+1,$G$1)</f>
        <v>45659</v>
      </c>
      <c r="N11780" s="158">
        <v>8.7548041988040934E-2</v>
      </c>
      <c r="O11780" s="158">
        <v>0.93710000000000004</v>
      </c>
      <c r="P11780" s="161">
        <f t="shared" si="1107"/>
        <v>8.2000000000000003E-2</v>
      </c>
    </row>
    <row r="11781" spans="9:16" x14ac:dyDescent="0.2">
      <c r="I11781" s="158">
        <f t="shared" si="1105"/>
        <v>28</v>
      </c>
      <c r="J11781" s="158" t="str">
        <f t="shared" si="1108"/>
        <v>SEK</v>
      </c>
      <c r="K11781" s="158" t="str">
        <f t="shared" si="1109"/>
        <v>CHF</v>
      </c>
      <c r="L11781" s="158" t="str">
        <f t="shared" si="1106"/>
        <v>SEKCHF45660</v>
      </c>
      <c r="M11781" s="160">
        <f t="shared" si="1110"/>
        <v>45660</v>
      </c>
      <c r="N11781" s="158">
        <v>8.7416408059792824E-2</v>
      </c>
      <c r="O11781" s="158">
        <v>0.93620000000000003</v>
      </c>
      <c r="P11781" s="161">
        <f t="shared" si="1107"/>
        <v>8.1799999999999998E-2</v>
      </c>
    </row>
    <row r="11782" spans="9:16" x14ac:dyDescent="0.2">
      <c r="I11782" s="158">
        <f t="shared" si="1105"/>
        <v>28</v>
      </c>
      <c r="J11782" s="158" t="str">
        <f t="shared" si="1108"/>
        <v>SEK</v>
      </c>
      <c r="K11782" s="158" t="str">
        <f t="shared" si="1109"/>
        <v>CHF</v>
      </c>
      <c r="L11782" s="158" t="str">
        <f t="shared" si="1106"/>
        <v>SEKCHF45661</v>
      </c>
      <c r="M11782" s="160">
        <f t="shared" si="1110"/>
        <v>45661</v>
      </c>
      <c r="N11782" s="158">
        <v>8.7416408059792824E-2</v>
      </c>
      <c r="O11782" s="158">
        <v>0.93620000000000003</v>
      </c>
      <c r="P11782" s="161">
        <f t="shared" si="1107"/>
        <v>8.1799999999999998E-2</v>
      </c>
    </row>
    <row r="11783" spans="9:16" x14ac:dyDescent="0.2">
      <c r="I11783" s="158">
        <f t="shared" si="1105"/>
        <v>28</v>
      </c>
      <c r="J11783" s="158" t="str">
        <f t="shared" si="1108"/>
        <v>SEK</v>
      </c>
      <c r="K11783" s="158" t="str">
        <f t="shared" si="1109"/>
        <v>CHF</v>
      </c>
      <c r="L11783" s="158" t="str">
        <f t="shared" si="1106"/>
        <v>SEKCHF45662</v>
      </c>
      <c r="M11783" s="160">
        <f t="shared" si="1110"/>
        <v>45662</v>
      </c>
      <c r="N11783" s="158">
        <v>8.7416408059792824E-2</v>
      </c>
      <c r="O11783" s="158">
        <v>0.93620000000000003</v>
      </c>
      <c r="P11783" s="161">
        <f t="shared" si="1107"/>
        <v>8.1799999999999998E-2</v>
      </c>
    </row>
    <row r="11784" spans="9:16" x14ac:dyDescent="0.2">
      <c r="I11784" s="158">
        <f t="shared" si="1105"/>
        <v>28</v>
      </c>
      <c r="J11784" s="158" t="str">
        <f t="shared" si="1108"/>
        <v>SEK</v>
      </c>
      <c r="K11784" s="158" t="str">
        <f t="shared" si="1109"/>
        <v>CHF</v>
      </c>
      <c r="L11784" s="158" t="str">
        <f t="shared" si="1106"/>
        <v>SEKCHF45663</v>
      </c>
      <c r="M11784" s="160">
        <f t="shared" si="1110"/>
        <v>45663</v>
      </c>
      <c r="N11784" s="158">
        <v>8.7225783941733179E-2</v>
      </c>
      <c r="O11784" s="158">
        <v>0.93959999999999999</v>
      </c>
      <c r="P11784" s="161">
        <f t="shared" si="1107"/>
        <v>8.2000000000000003E-2</v>
      </c>
    </row>
    <row r="11785" spans="9:16" x14ac:dyDescent="0.2">
      <c r="I11785" s="158">
        <f t="shared" si="1105"/>
        <v>28</v>
      </c>
      <c r="J11785" s="158" t="str">
        <f t="shared" si="1108"/>
        <v>SEK</v>
      </c>
      <c r="K11785" s="158" t="str">
        <f t="shared" si="1109"/>
        <v>CHF</v>
      </c>
      <c r="L11785" s="158" t="str">
        <f t="shared" si="1106"/>
        <v>SEKCHF45664</v>
      </c>
      <c r="M11785" s="160">
        <f t="shared" si="1110"/>
        <v>45664</v>
      </c>
      <c r="N11785" s="158">
        <v>8.714596949891068E-2</v>
      </c>
      <c r="O11785" s="158">
        <v>0.94259999999999999</v>
      </c>
      <c r="P11785" s="161">
        <f t="shared" si="1107"/>
        <v>8.2100000000000006E-2</v>
      </c>
    </row>
    <row r="11786" spans="9:16" x14ac:dyDescent="0.2">
      <c r="I11786" s="158">
        <f t="shared" si="1105"/>
        <v>28</v>
      </c>
      <c r="J11786" s="158" t="str">
        <f t="shared" si="1108"/>
        <v>SEK</v>
      </c>
      <c r="K11786" s="158" t="str">
        <f t="shared" si="1109"/>
        <v>CHF</v>
      </c>
      <c r="L11786" s="158" t="str">
        <f t="shared" si="1106"/>
        <v>SEKCHF45665</v>
      </c>
      <c r="M11786" s="160">
        <f t="shared" si="1110"/>
        <v>45665</v>
      </c>
      <c r="N11786" s="158">
        <v>8.6862106406080358E-2</v>
      </c>
      <c r="O11786" s="158">
        <v>0.93789999999999996</v>
      </c>
      <c r="P11786" s="161">
        <f t="shared" si="1107"/>
        <v>8.1500000000000003E-2</v>
      </c>
    </row>
    <row r="11787" spans="9:16" x14ac:dyDescent="0.2">
      <c r="I11787" s="158">
        <f t="shared" si="1105"/>
        <v>28</v>
      </c>
      <c r="J11787" s="158" t="str">
        <f t="shared" si="1108"/>
        <v>SEK</v>
      </c>
      <c r="K11787" s="158" t="str">
        <f t="shared" si="1109"/>
        <v>CHF</v>
      </c>
      <c r="L11787" s="158" t="str">
        <f t="shared" si="1106"/>
        <v>SEKCHF45666</v>
      </c>
      <c r="M11787" s="160">
        <f t="shared" si="1110"/>
        <v>45666</v>
      </c>
      <c r="N11787" s="158">
        <v>8.699812954021488E-2</v>
      </c>
      <c r="O11787" s="158">
        <v>0.93969999999999998</v>
      </c>
      <c r="P11787" s="161">
        <f t="shared" si="1107"/>
        <v>8.1799999999999998E-2</v>
      </c>
    </row>
    <row r="11788" spans="9:16" x14ac:dyDescent="0.2">
      <c r="I11788" s="158">
        <f t="shared" si="1105"/>
        <v>28</v>
      </c>
      <c r="J11788" s="158" t="str">
        <f t="shared" si="1108"/>
        <v>SEK</v>
      </c>
      <c r="K11788" s="158" t="str">
        <f t="shared" si="1109"/>
        <v>CHF</v>
      </c>
      <c r="L11788" s="158" t="str">
        <f t="shared" si="1106"/>
        <v>SEKCHF45667</v>
      </c>
      <c r="M11788" s="160">
        <f t="shared" si="1110"/>
        <v>45667</v>
      </c>
      <c r="N11788" s="158">
        <v>8.6979211968339562E-2</v>
      </c>
      <c r="O11788" s="158">
        <v>0.94159999999999999</v>
      </c>
      <c r="P11788" s="161">
        <f t="shared" si="1107"/>
        <v>8.1900000000000001E-2</v>
      </c>
    </row>
    <row r="11789" spans="9:16" x14ac:dyDescent="0.2">
      <c r="I11789" s="158">
        <f t="shared" si="1105"/>
        <v>28</v>
      </c>
      <c r="J11789" s="158" t="str">
        <f t="shared" si="1108"/>
        <v>SEK</v>
      </c>
      <c r="K11789" s="158" t="str">
        <f t="shared" si="1109"/>
        <v>CHF</v>
      </c>
      <c r="L11789" s="158" t="str">
        <f t="shared" si="1106"/>
        <v>SEKCHF45668</v>
      </c>
      <c r="M11789" s="160">
        <f t="shared" si="1110"/>
        <v>45668</v>
      </c>
      <c r="N11789" s="158">
        <v>8.6979211968339562E-2</v>
      </c>
      <c r="O11789" s="158">
        <v>0.94159999999999999</v>
      </c>
      <c r="P11789" s="161">
        <f t="shared" si="1107"/>
        <v>8.1900000000000001E-2</v>
      </c>
    </row>
    <row r="11790" spans="9:16" x14ac:dyDescent="0.2">
      <c r="I11790" s="158">
        <f t="shared" si="1105"/>
        <v>28</v>
      </c>
      <c r="J11790" s="158" t="str">
        <f t="shared" si="1108"/>
        <v>SEK</v>
      </c>
      <c r="K11790" s="158" t="str">
        <f t="shared" si="1109"/>
        <v>CHF</v>
      </c>
      <c r="L11790" s="158" t="str">
        <f t="shared" si="1106"/>
        <v>SEKCHF45669</v>
      </c>
      <c r="M11790" s="160">
        <f t="shared" si="1110"/>
        <v>45669</v>
      </c>
      <c r="N11790" s="158">
        <v>8.6979211968339562E-2</v>
      </c>
      <c r="O11790" s="158">
        <v>0.94159999999999999</v>
      </c>
      <c r="P11790" s="161">
        <f t="shared" si="1107"/>
        <v>8.1900000000000001E-2</v>
      </c>
    </row>
    <row r="11791" spans="9:16" x14ac:dyDescent="0.2">
      <c r="I11791" s="158">
        <f t="shared" si="1105"/>
        <v>28</v>
      </c>
      <c r="J11791" s="158" t="str">
        <f t="shared" si="1108"/>
        <v>SEK</v>
      </c>
      <c r="K11791" s="158" t="str">
        <f t="shared" si="1109"/>
        <v>CHF</v>
      </c>
      <c r="L11791" s="158" t="str">
        <f t="shared" si="1106"/>
        <v>SEKCHF45670</v>
      </c>
      <c r="M11791" s="160">
        <f t="shared" si="1110"/>
        <v>45670</v>
      </c>
      <c r="N11791" s="158">
        <v>8.6914953717787152E-2</v>
      </c>
      <c r="O11791" s="158">
        <v>0.93459999999999999</v>
      </c>
      <c r="P11791" s="161">
        <f t="shared" si="1107"/>
        <v>8.1199999999999994E-2</v>
      </c>
    </row>
    <row r="11792" spans="9:16" x14ac:dyDescent="0.2">
      <c r="I11792" s="158">
        <f t="shared" si="1105"/>
        <v>28</v>
      </c>
      <c r="J11792" s="158" t="str">
        <f t="shared" si="1108"/>
        <v>SEK</v>
      </c>
      <c r="K11792" s="158" t="str">
        <f t="shared" si="1109"/>
        <v>CHF</v>
      </c>
      <c r="L11792" s="158" t="str">
        <f t="shared" si="1106"/>
        <v>SEKCHF45671</v>
      </c>
      <c r="M11792" s="160">
        <f t="shared" si="1110"/>
        <v>45671</v>
      </c>
      <c r="N11792" s="158">
        <v>8.6865879082696315E-2</v>
      </c>
      <c r="O11792" s="158">
        <v>0.9395</v>
      </c>
      <c r="P11792" s="161">
        <f t="shared" si="1107"/>
        <v>8.1600000000000006E-2</v>
      </c>
    </row>
    <row r="11793" spans="9:16" x14ac:dyDescent="0.2">
      <c r="I11793" s="158">
        <f t="shared" si="1105"/>
        <v>28</v>
      </c>
      <c r="J11793" s="158" t="str">
        <f t="shared" si="1108"/>
        <v>SEK</v>
      </c>
      <c r="K11793" s="158" t="str">
        <f t="shared" si="1109"/>
        <v>CHF</v>
      </c>
      <c r="L11793" s="158" t="str">
        <f t="shared" si="1106"/>
        <v>SEKCHF45672</v>
      </c>
      <c r="M11793" s="160">
        <f t="shared" si="1110"/>
        <v>45672</v>
      </c>
      <c r="N11793" s="158">
        <v>8.6945181063339566E-2</v>
      </c>
      <c r="O11793" s="158">
        <v>0.93940000000000001</v>
      </c>
      <c r="P11793" s="161">
        <f t="shared" si="1107"/>
        <v>8.1699999999999995E-2</v>
      </c>
    </row>
    <row r="11794" spans="9:16" x14ac:dyDescent="0.2">
      <c r="I11794" s="158">
        <f t="shared" si="1105"/>
        <v>28</v>
      </c>
      <c r="J11794" s="158" t="str">
        <f t="shared" si="1108"/>
        <v>SEK</v>
      </c>
      <c r="K11794" s="158" t="str">
        <f t="shared" si="1109"/>
        <v>CHF</v>
      </c>
      <c r="L11794" s="158" t="str">
        <f t="shared" si="1106"/>
        <v>SEKCHF45673</v>
      </c>
      <c r="M11794" s="160">
        <f t="shared" si="1110"/>
        <v>45673</v>
      </c>
      <c r="N11794" s="158">
        <v>8.7070091423595994E-2</v>
      </c>
      <c r="O11794" s="158">
        <v>0.93759999999999999</v>
      </c>
      <c r="P11794" s="161">
        <f t="shared" si="1107"/>
        <v>8.1600000000000006E-2</v>
      </c>
    </row>
    <row r="11795" spans="9:16" x14ac:dyDescent="0.2">
      <c r="I11795" s="158">
        <f t="shared" si="1105"/>
        <v>28</v>
      </c>
      <c r="J11795" s="158" t="str">
        <f t="shared" si="1108"/>
        <v>SEK</v>
      </c>
      <c r="K11795" s="158" t="str">
        <f t="shared" si="1109"/>
        <v>CHF</v>
      </c>
      <c r="L11795" s="158" t="str">
        <f t="shared" si="1106"/>
        <v>SEKCHF45674</v>
      </c>
      <c r="M11795" s="160">
        <f t="shared" si="1110"/>
        <v>45674</v>
      </c>
      <c r="N11795" s="158">
        <v>8.6911176777333565E-2</v>
      </c>
      <c r="O11795" s="158">
        <v>0.93940000000000001</v>
      </c>
      <c r="P11795" s="161">
        <f t="shared" si="1107"/>
        <v>8.1600000000000006E-2</v>
      </c>
    </row>
    <row r="11796" spans="9:16" x14ac:dyDescent="0.2">
      <c r="I11796" s="158">
        <f t="shared" si="1105"/>
        <v>28</v>
      </c>
      <c r="J11796" s="158" t="str">
        <f t="shared" si="1108"/>
        <v>SEK</v>
      </c>
      <c r="K11796" s="158" t="str">
        <f t="shared" si="1109"/>
        <v>CHF</v>
      </c>
      <c r="L11796" s="158" t="str">
        <f t="shared" si="1106"/>
        <v>SEKCHF45675</v>
      </c>
      <c r="M11796" s="160">
        <f t="shared" si="1110"/>
        <v>45675</v>
      </c>
      <c r="N11796" s="158">
        <v>8.6911176777333565E-2</v>
      </c>
      <c r="O11796" s="158">
        <v>0.93940000000000001</v>
      </c>
      <c r="P11796" s="161">
        <f t="shared" si="1107"/>
        <v>8.1600000000000006E-2</v>
      </c>
    </row>
    <row r="11797" spans="9:16" x14ac:dyDescent="0.2">
      <c r="I11797" s="158">
        <f t="shared" si="1105"/>
        <v>28</v>
      </c>
      <c r="J11797" s="158" t="str">
        <f t="shared" si="1108"/>
        <v>SEK</v>
      </c>
      <c r="K11797" s="158" t="str">
        <f t="shared" si="1109"/>
        <v>CHF</v>
      </c>
      <c r="L11797" s="158" t="str">
        <f t="shared" si="1106"/>
        <v>SEKCHF45676</v>
      </c>
      <c r="M11797" s="160">
        <f t="shared" si="1110"/>
        <v>45676</v>
      </c>
      <c r="N11797" s="158">
        <v>8.6911176777333565E-2</v>
      </c>
      <c r="O11797" s="158">
        <v>0.93940000000000001</v>
      </c>
      <c r="P11797" s="161">
        <f t="shared" si="1107"/>
        <v>8.1600000000000006E-2</v>
      </c>
    </row>
    <row r="11798" spans="9:16" x14ac:dyDescent="0.2">
      <c r="I11798" s="158">
        <f t="shared" si="1105"/>
        <v>28</v>
      </c>
      <c r="J11798" s="158" t="str">
        <f t="shared" si="1108"/>
        <v>SEK</v>
      </c>
      <c r="K11798" s="158" t="str">
        <f t="shared" si="1109"/>
        <v>CHF</v>
      </c>
      <c r="L11798" s="158" t="str">
        <f t="shared" si="1106"/>
        <v>SEKCHF45677</v>
      </c>
      <c r="M11798" s="160">
        <f t="shared" si="1110"/>
        <v>45677</v>
      </c>
      <c r="N11798" s="158">
        <v>8.699812954021488E-2</v>
      </c>
      <c r="O11798" s="158">
        <v>0.94289999999999996</v>
      </c>
      <c r="P11798" s="161">
        <f t="shared" si="1107"/>
        <v>8.2000000000000003E-2</v>
      </c>
    </row>
    <row r="11799" spans="9:16" x14ac:dyDescent="0.2">
      <c r="I11799" s="158">
        <f t="shared" si="1105"/>
        <v>28</v>
      </c>
      <c r="J11799" s="158" t="str">
        <f t="shared" si="1108"/>
        <v>SEK</v>
      </c>
      <c r="K11799" s="158" t="str">
        <f t="shared" si="1109"/>
        <v>CHF</v>
      </c>
      <c r="L11799" s="158" t="str">
        <f t="shared" si="1106"/>
        <v>SEKCHF45678</v>
      </c>
      <c r="M11799" s="160">
        <f t="shared" si="1110"/>
        <v>45678</v>
      </c>
      <c r="N11799" s="158">
        <v>8.714596949891068E-2</v>
      </c>
      <c r="O11799" s="158">
        <v>0.94269999999999998</v>
      </c>
      <c r="P11799" s="161">
        <f t="shared" si="1107"/>
        <v>8.2199999999999995E-2</v>
      </c>
    </row>
    <row r="11800" spans="9:16" x14ac:dyDescent="0.2">
      <c r="I11800" s="158">
        <f t="shared" si="1105"/>
        <v>28</v>
      </c>
      <c r="J11800" s="158" t="str">
        <f t="shared" si="1108"/>
        <v>SEK</v>
      </c>
      <c r="K11800" s="158" t="str">
        <f t="shared" si="1109"/>
        <v>CHF</v>
      </c>
      <c r="L11800" s="158" t="str">
        <f t="shared" si="1106"/>
        <v>SEKCHF45679</v>
      </c>
      <c r="M11800" s="160">
        <f t="shared" si="1110"/>
        <v>45679</v>
      </c>
      <c r="N11800" s="158">
        <v>8.720676724513822E-2</v>
      </c>
      <c r="O11800" s="158">
        <v>0.94489999999999996</v>
      </c>
      <c r="P11800" s="161">
        <f t="shared" si="1107"/>
        <v>8.2400000000000001E-2</v>
      </c>
    </row>
    <row r="11801" spans="9:16" x14ac:dyDescent="0.2">
      <c r="I11801" s="158">
        <f t="shared" si="1105"/>
        <v>28</v>
      </c>
      <c r="J11801" s="158" t="str">
        <f t="shared" si="1108"/>
        <v>SEK</v>
      </c>
      <c r="K11801" s="158" t="str">
        <f t="shared" si="1109"/>
        <v>CHF</v>
      </c>
      <c r="L11801" s="158" t="str">
        <f t="shared" si="1106"/>
        <v>SEKCHF45680</v>
      </c>
      <c r="M11801" s="160">
        <f t="shared" si="1110"/>
        <v>45680</v>
      </c>
      <c r="N11801" s="158">
        <v>8.7195361206783797E-2</v>
      </c>
      <c r="O11801" s="158">
        <v>0.94420000000000004</v>
      </c>
      <c r="P11801" s="161">
        <f t="shared" si="1107"/>
        <v>8.2299999999999998E-2</v>
      </c>
    </row>
    <row r="11802" spans="9:16" x14ac:dyDescent="0.2">
      <c r="I11802" s="158">
        <f t="shared" si="1105"/>
        <v>28</v>
      </c>
      <c r="J11802" s="158" t="str">
        <f t="shared" si="1108"/>
        <v>SEK</v>
      </c>
      <c r="K11802" s="158" t="str">
        <f t="shared" si="1109"/>
        <v>CHF</v>
      </c>
      <c r="L11802" s="158" t="str">
        <f t="shared" si="1106"/>
        <v>SEKCHF45681</v>
      </c>
      <c r="M11802" s="160">
        <f t="shared" si="1110"/>
        <v>45681</v>
      </c>
      <c r="N11802" s="158">
        <v>8.7267649882188672E-2</v>
      </c>
      <c r="O11802" s="158">
        <v>0.94940000000000002</v>
      </c>
      <c r="P11802" s="161">
        <f t="shared" si="1107"/>
        <v>8.2900000000000001E-2</v>
      </c>
    </row>
    <row r="11803" spans="9:16" x14ac:dyDescent="0.2">
      <c r="I11803" s="158">
        <f t="shared" si="1105"/>
        <v>28</v>
      </c>
      <c r="J11803" s="158" t="str">
        <f t="shared" si="1108"/>
        <v>SEK</v>
      </c>
      <c r="K11803" s="158" t="str">
        <f t="shared" si="1109"/>
        <v>CHF</v>
      </c>
      <c r="L11803" s="158" t="str">
        <f t="shared" si="1106"/>
        <v>SEKCHF45682</v>
      </c>
      <c r="M11803" s="160">
        <f t="shared" si="1110"/>
        <v>45682</v>
      </c>
      <c r="N11803" s="158">
        <v>8.7267649882188672E-2</v>
      </c>
      <c r="O11803" s="158">
        <v>0.94940000000000002</v>
      </c>
      <c r="P11803" s="161">
        <f t="shared" si="1107"/>
        <v>8.2900000000000001E-2</v>
      </c>
    </row>
    <row r="11804" spans="9:16" x14ac:dyDescent="0.2">
      <c r="I11804" s="158">
        <f t="shared" si="1105"/>
        <v>28</v>
      </c>
      <c r="J11804" s="158" t="str">
        <f t="shared" si="1108"/>
        <v>SEK</v>
      </c>
      <c r="K11804" s="158" t="str">
        <f t="shared" si="1109"/>
        <v>CHF</v>
      </c>
      <c r="L11804" s="158" t="str">
        <f t="shared" si="1106"/>
        <v>SEKCHF45683</v>
      </c>
      <c r="M11804" s="160">
        <f t="shared" si="1110"/>
        <v>45683</v>
      </c>
      <c r="N11804" s="158">
        <v>8.7267649882188672E-2</v>
      </c>
      <c r="O11804" s="158">
        <v>0.94940000000000002</v>
      </c>
      <c r="P11804" s="161">
        <f t="shared" si="1107"/>
        <v>8.2900000000000001E-2</v>
      </c>
    </row>
    <row r="11805" spans="9:16" x14ac:dyDescent="0.2">
      <c r="I11805" s="158">
        <f t="shared" si="1105"/>
        <v>28</v>
      </c>
      <c r="J11805" s="158" t="str">
        <f t="shared" si="1108"/>
        <v>SEK</v>
      </c>
      <c r="K11805" s="158" t="str">
        <f t="shared" si="1109"/>
        <v>CHF</v>
      </c>
      <c r="L11805" s="158" t="str">
        <f t="shared" si="1106"/>
        <v>SEKCHF45684</v>
      </c>
      <c r="M11805" s="160">
        <f t="shared" si="1110"/>
        <v>45684</v>
      </c>
      <c r="N11805" s="158">
        <v>8.6986778009742513E-2</v>
      </c>
      <c r="O11805" s="158">
        <v>0.94530000000000003</v>
      </c>
      <c r="P11805" s="161">
        <f t="shared" si="1107"/>
        <v>8.2199999999999995E-2</v>
      </c>
    </row>
    <row r="11806" spans="9:16" x14ac:dyDescent="0.2">
      <c r="I11806" s="158">
        <f t="shared" si="1105"/>
        <v>28</v>
      </c>
      <c r="J11806" s="158" t="str">
        <f t="shared" si="1108"/>
        <v>SEK</v>
      </c>
      <c r="K11806" s="158" t="str">
        <f t="shared" si="1109"/>
        <v>CHF</v>
      </c>
      <c r="L11806" s="158" t="str">
        <f t="shared" si="1106"/>
        <v>SEKCHF45685</v>
      </c>
      <c r="M11806" s="160">
        <f t="shared" si="1110"/>
        <v>45685</v>
      </c>
      <c r="N11806" s="158">
        <v>8.7123192193761981E-2</v>
      </c>
      <c r="O11806" s="158">
        <v>0.94410000000000005</v>
      </c>
      <c r="P11806" s="161">
        <f t="shared" si="1107"/>
        <v>8.2299999999999998E-2</v>
      </c>
    </row>
    <row r="11807" spans="9:16" x14ac:dyDescent="0.2">
      <c r="I11807" s="158">
        <f t="shared" si="1105"/>
        <v>28</v>
      </c>
      <c r="J11807" s="158" t="str">
        <f t="shared" si="1108"/>
        <v>SEK</v>
      </c>
      <c r="K11807" s="158" t="str">
        <f t="shared" si="1109"/>
        <v>CHF</v>
      </c>
      <c r="L11807" s="158" t="str">
        <f t="shared" si="1106"/>
        <v>SEKCHF45686</v>
      </c>
      <c r="M11807" s="160">
        <f t="shared" si="1110"/>
        <v>45686</v>
      </c>
      <c r="N11807" s="158">
        <v>8.7294312775522673E-2</v>
      </c>
      <c r="O11807" s="158">
        <v>0.94299999999999995</v>
      </c>
      <c r="P11807" s="161">
        <f t="shared" si="1107"/>
        <v>8.2299999999999998E-2</v>
      </c>
    </row>
    <row r="11808" spans="9:16" x14ac:dyDescent="0.2">
      <c r="I11808" s="158">
        <f t="shared" si="1105"/>
        <v>28</v>
      </c>
      <c r="J11808" s="158" t="str">
        <f t="shared" si="1108"/>
        <v>SEK</v>
      </c>
      <c r="K11808" s="158" t="str">
        <f t="shared" si="1109"/>
        <v>CHF</v>
      </c>
      <c r="L11808" s="158" t="str">
        <f t="shared" si="1106"/>
        <v>SEKCHF45687</v>
      </c>
      <c r="M11808" s="160">
        <f t="shared" si="1110"/>
        <v>45687</v>
      </c>
      <c r="N11808" s="158">
        <v>8.7183958151700089E-2</v>
      </c>
      <c r="O11808" s="158">
        <v>0.94410000000000005</v>
      </c>
      <c r="P11808" s="161">
        <f t="shared" si="1107"/>
        <v>8.2299999999999998E-2</v>
      </c>
    </row>
    <row r="11809" spans="9:16" x14ac:dyDescent="0.2">
      <c r="I11809" s="158">
        <f t="shared" si="1105"/>
        <v>28</v>
      </c>
      <c r="J11809" s="158" t="str">
        <f t="shared" si="1108"/>
        <v>SEK</v>
      </c>
      <c r="K11809" s="158" t="str">
        <f t="shared" si="1109"/>
        <v>CHF</v>
      </c>
      <c r="L11809" s="158" t="str">
        <f t="shared" si="1106"/>
        <v>SEKCHF45688</v>
      </c>
      <c r="M11809" s="160">
        <f t="shared" si="1110"/>
        <v>45688</v>
      </c>
      <c r="N11809" s="158">
        <v>8.7153564580791348E-2</v>
      </c>
      <c r="O11809" s="158">
        <v>0.94489999999999996</v>
      </c>
      <c r="P11809" s="161">
        <f t="shared" si="1107"/>
        <v>8.2400000000000001E-2</v>
      </c>
    </row>
    <row r="11810" spans="9:16" x14ac:dyDescent="0.2">
      <c r="I11810" s="158">
        <f t="shared" si="1105"/>
        <v>28</v>
      </c>
      <c r="J11810" s="158" t="str">
        <f t="shared" si="1108"/>
        <v>SEK</v>
      </c>
      <c r="K11810" s="158" t="str">
        <f t="shared" si="1109"/>
        <v>CHF</v>
      </c>
      <c r="L11810" s="158" t="str">
        <f t="shared" si="1106"/>
        <v>SEKCHF45689</v>
      </c>
      <c r="M11810" s="160">
        <f t="shared" si="1110"/>
        <v>45689</v>
      </c>
      <c r="N11810" s="158">
        <v>8.7153564580791348E-2</v>
      </c>
      <c r="O11810" s="158">
        <v>0.94489999999999996</v>
      </c>
      <c r="P11810" s="161">
        <f t="shared" si="1107"/>
        <v>8.2400000000000001E-2</v>
      </c>
    </row>
    <row r="11811" spans="9:16" x14ac:dyDescent="0.2">
      <c r="I11811" s="158">
        <f t="shared" si="1105"/>
        <v>28</v>
      </c>
      <c r="J11811" s="158" t="str">
        <f t="shared" si="1108"/>
        <v>SEK</v>
      </c>
      <c r="K11811" s="158" t="str">
        <f t="shared" si="1109"/>
        <v>CHF</v>
      </c>
      <c r="L11811" s="158" t="str">
        <f t="shared" si="1106"/>
        <v>SEKCHF45690</v>
      </c>
      <c r="M11811" s="160">
        <f t="shared" si="1110"/>
        <v>45690</v>
      </c>
      <c r="N11811" s="158">
        <v>8.7153564580791348E-2</v>
      </c>
      <c r="O11811" s="158">
        <v>0.94489999999999996</v>
      </c>
      <c r="P11811" s="161">
        <f t="shared" si="1107"/>
        <v>8.2400000000000001E-2</v>
      </c>
    </row>
    <row r="11812" spans="9:16" x14ac:dyDescent="0.2">
      <c r="I11812" s="158">
        <f t="shared" si="1105"/>
        <v>28</v>
      </c>
      <c r="J11812" s="158" t="str">
        <f t="shared" si="1108"/>
        <v>SEK</v>
      </c>
      <c r="K11812" s="158" t="str">
        <f t="shared" si="1109"/>
        <v>CHF</v>
      </c>
      <c r="L11812" s="158" t="str">
        <f t="shared" si="1106"/>
        <v>SEKCHF45691</v>
      </c>
      <c r="M11812" s="160">
        <f t="shared" si="1110"/>
        <v>45691</v>
      </c>
      <c r="N11812" s="158">
        <v>8.7100426792091276E-2</v>
      </c>
      <c r="O11812" s="158">
        <v>0.93930000000000002</v>
      </c>
      <c r="P11812" s="161">
        <f t="shared" si="1107"/>
        <v>8.1799999999999998E-2</v>
      </c>
    </row>
    <row r="11813" spans="9:16" x14ac:dyDescent="0.2">
      <c r="I11813" s="158">
        <f t="shared" si="1105"/>
        <v>28</v>
      </c>
      <c r="J11813" s="158" t="str">
        <f t="shared" si="1108"/>
        <v>SEK</v>
      </c>
      <c r="K11813" s="158" t="str">
        <f t="shared" si="1109"/>
        <v>CHF</v>
      </c>
      <c r="L11813" s="158" t="str">
        <f t="shared" si="1106"/>
        <v>SEKCHF45692</v>
      </c>
      <c r="M11813" s="160">
        <f t="shared" si="1110"/>
        <v>45692</v>
      </c>
      <c r="N11813" s="158">
        <v>8.7581012436503777E-2</v>
      </c>
      <c r="O11813" s="158">
        <v>0.93959999999999999</v>
      </c>
      <c r="P11813" s="161">
        <f t="shared" si="1107"/>
        <v>8.2299999999999998E-2</v>
      </c>
    </row>
    <row r="11814" spans="9:16" x14ac:dyDescent="0.2">
      <c r="I11814" s="158">
        <f t="shared" si="1105"/>
        <v>28</v>
      </c>
      <c r="J11814" s="158" t="str">
        <f t="shared" si="1108"/>
        <v>SEK</v>
      </c>
      <c r="K11814" s="158" t="str">
        <f t="shared" si="1109"/>
        <v>CHF</v>
      </c>
      <c r="L11814" s="158" t="str">
        <f t="shared" si="1106"/>
        <v>SEKCHF45693</v>
      </c>
      <c r="M11814" s="160">
        <f t="shared" si="1110"/>
        <v>45693</v>
      </c>
      <c r="N11814" s="158">
        <v>8.8041344215243483E-2</v>
      </c>
      <c r="O11814" s="158">
        <v>0.9395</v>
      </c>
      <c r="P11814" s="161">
        <f t="shared" si="1107"/>
        <v>8.2699999999999996E-2</v>
      </c>
    </row>
    <row r="11815" spans="9:16" x14ac:dyDescent="0.2">
      <c r="I11815" s="158">
        <f t="shared" si="1105"/>
        <v>28</v>
      </c>
      <c r="J11815" s="158" t="str">
        <f t="shared" si="1108"/>
        <v>SEK</v>
      </c>
      <c r="K11815" s="158" t="str">
        <f t="shared" si="1109"/>
        <v>CHF</v>
      </c>
      <c r="L11815" s="158" t="str">
        <f t="shared" si="1106"/>
        <v>SEKCHF45694</v>
      </c>
      <c r="M11815" s="160">
        <f t="shared" si="1110"/>
        <v>45694</v>
      </c>
      <c r="N11815" s="158">
        <v>8.8331419485911139E-2</v>
      </c>
      <c r="O11815" s="158">
        <v>0.9385</v>
      </c>
      <c r="P11815" s="161">
        <f t="shared" si="1107"/>
        <v>8.2900000000000001E-2</v>
      </c>
    </row>
    <row r="11816" spans="9:16" x14ac:dyDescent="0.2">
      <c r="I11816" s="158">
        <f t="shared" si="1105"/>
        <v>28</v>
      </c>
      <c r="J11816" s="158" t="str">
        <f t="shared" si="1108"/>
        <v>SEK</v>
      </c>
      <c r="K11816" s="158" t="str">
        <f t="shared" si="1109"/>
        <v>CHF</v>
      </c>
      <c r="L11816" s="158" t="str">
        <f t="shared" si="1106"/>
        <v>SEKCHF45695</v>
      </c>
      <c r="M11816" s="160">
        <f t="shared" si="1110"/>
        <v>45695</v>
      </c>
      <c r="N11816" s="158">
        <v>8.8601426482966372E-2</v>
      </c>
      <c r="O11816" s="158">
        <v>0.94179999999999997</v>
      </c>
      <c r="P11816" s="161">
        <f t="shared" si="1107"/>
        <v>8.3400000000000002E-2</v>
      </c>
    </row>
    <row r="11817" spans="9:16" x14ac:dyDescent="0.2">
      <c r="I11817" s="158">
        <f t="shared" si="1105"/>
        <v>28</v>
      </c>
      <c r="J11817" s="158" t="str">
        <f t="shared" si="1108"/>
        <v>SEK</v>
      </c>
      <c r="K11817" s="158" t="str">
        <f t="shared" si="1109"/>
        <v>CHF</v>
      </c>
      <c r="L11817" s="158" t="str">
        <f t="shared" si="1106"/>
        <v>SEKCHF45696</v>
      </c>
      <c r="M11817" s="160">
        <f t="shared" si="1110"/>
        <v>45696</v>
      </c>
      <c r="N11817" s="158">
        <v>8.8601426482966372E-2</v>
      </c>
      <c r="O11817" s="158">
        <v>0.94179999999999997</v>
      </c>
      <c r="P11817" s="161">
        <f t="shared" si="1107"/>
        <v>8.3400000000000002E-2</v>
      </c>
    </row>
    <row r="11818" spans="9:16" x14ac:dyDescent="0.2">
      <c r="I11818" s="158">
        <f t="shared" ref="I11818:I11881" si="1111">IF(M11817=$G$2,I11817+1,I11817)</f>
        <v>28</v>
      </c>
      <c r="J11818" s="158" t="str">
        <f t="shared" si="1108"/>
        <v>SEK</v>
      </c>
      <c r="K11818" s="158" t="str">
        <f t="shared" si="1109"/>
        <v>CHF</v>
      </c>
      <c r="L11818" s="158" t="str">
        <f t="shared" si="1106"/>
        <v>SEKCHF45697</v>
      </c>
      <c r="M11818" s="160">
        <f t="shared" si="1110"/>
        <v>45697</v>
      </c>
      <c r="N11818" s="158">
        <v>8.8601426482966372E-2</v>
      </c>
      <c r="O11818" s="158">
        <v>0.94179999999999997</v>
      </c>
      <c r="P11818" s="161">
        <f t="shared" si="1107"/>
        <v>8.3400000000000002E-2</v>
      </c>
    </row>
    <row r="11819" spans="9:16" x14ac:dyDescent="0.2">
      <c r="I11819" s="158">
        <f t="shared" si="1111"/>
        <v>28</v>
      </c>
      <c r="J11819" s="158" t="str">
        <f t="shared" si="1108"/>
        <v>SEK</v>
      </c>
      <c r="K11819" s="158" t="str">
        <f t="shared" si="1109"/>
        <v>CHF</v>
      </c>
      <c r="L11819" s="158" t="str">
        <f t="shared" si="1106"/>
        <v>SEKCHF45698</v>
      </c>
      <c r="M11819" s="160">
        <f t="shared" si="1110"/>
        <v>45698</v>
      </c>
      <c r="N11819" s="158">
        <v>8.8679998226400034E-2</v>
      </c>
      <c r="O11819" s="158">
        <v>0.93959999999999999</v>
      </c>
      <c r="P11819" s="161">
        <f t="shared" si="1107"/>
        <v>8.3299999999999999E-2</v>
      </c>
    </row>
    <row r="11820" spans="9:16" x14ac:dyDescent="0.2">
      <c r="I11820" s="158">
        <f t="shared" si="1111"/>
        <v>28</v>
      </c>
      <c r="J11820" s="158" t="str">
        <f t="shared" si="1108"/>
        <v>SEK</v>
      </c>
      <c r="K11820" s="158" t="str">
        <f t="shared" si="1109"/>
        <v>CHF</v>
      </c>
      <c r="L11820" s="158" t="str">
        <f t="shared" si="1106"/>
        <v>SEKCHF45699</v>
      </c>
      <c r="M11820" s="160">
        <f t="shared" si="1110"/>
        <v>45699</v>
      </c>
      <c r="N11820" s="158">
        <v>8.886914019106866E-2</v>
      </c>
      <c r="O11820" s="158">
        <v>0.94289999999999996</v>
      </c>
      <c r="P11820" s="161">
        <f t="shared" si="1107"/>
        <v>8.3799999999999999E-2</v>
      </c>
    </row>
    <row r="11821" spans="9:16" x14ac:dyDescent="0.2">
      <c r="I11821" s="158">
        <f t="shared" si="1111"/>
        <v>28</v>
      </c>
      <c r="J11821" s="158" t="str">
        <f t="shared" si="1108"/>
        <v>SEK</v>
      </c>
      <c r="K11821" s="158" t="str">
        <f t="shared" si="1109"/>
        <v>CHF</v>
      </c>
      <c r="L11821" s="158" t="str">
        <f t="shared" si="1106"/>
        <v>SEKCHF45700</v>
      </c>
      <c r="M11821" s="160">
        <f t="shared" si="1110"/>
        <v>45700</v>
      </c>
      <c r="N11821" s="158">
        <v>8.8577882102838915E-2</v>
      </c>
      <c r="O11821" s="158">
        <v>0.94569999999999999</v>
      </c>
      <c r="P11821" s="161">
        <f t="shared" si="1107"/>
        <v>8.3799999999999999E-2</v>
      </c>
    </row>
    <row r="11822" spans="9:16" x14ac:dyDescent="0.2">
      <c r="I11822" s="158">
        <f t="shared" si="1111"/>
        <v>28</v>
      </c>
      <c r="J11822" s="158" t="str">
        <f t="shared" si="1108"/>
        <v>SEK</v>
      </c>
      <c r="K11822" s="158" t="str">
        <f t="shared" si="1109"/>
        <v>CHF</v>
      </c>
      <c r="L11822" s="158" t="str">
        <f t="shared" si="1106"/>
        <v>SEKCHF45701</v>
      </c>
      <c r="M11822" s="160">
        <f t="shared" si="1110"/>
        <v>45701</v>
      </c>
      <c r="N11822" s="158">
        <v>8.8640694943048354E-2</v>
      </c>
      <c r="O11822" s="158">
        <v>0.94210000000000005</v>
      </c>
      <c r="P11822" s="161">
        <f t="shared" si="1107"/>
        <v>8.3500000000000005E-2</v>
      </c>
    </row>
    <row r="11823" spans="9:16" x14ac:dyDescent="0.2">
      <c r="I11823" s="158">
        <f t="shared" si="1111"/>
        <v>28</v>
      </c>
      <c r="J11823" s="158" t="str">
        <f t="shared" si="1108"/>
        <v>SEK</v>
      </c>
      <c r="K11823" s="158" t="str">
        <f t="shared" si="1109"/>
        <v>CHF</v>
      </c>
      <c r="L11823" s="158" t="str">
        <f t="shared" si="1106"/>
        <v>SEKCHF45702</v>
      </c>
      <c r="M11823" s="160">
        <f t="shared" si="1110"/>
        <v>45702</v>
      </c>
      <c r="N11823" s="158">
        <v>8.8932366934945967E-2</v>
      </c>
      <c r="O11823" s="158">
        <v>0.94420000000000004</v>
      </c>
      <c r="P11823" s="161">
        <f t="shared" si="1107"/>
        <v>8.4000000000000005E-2</v>
      </c>
    </row>
    <row r="11824" spans="9:16" x14ac:dyDescent="0.2">
      <c r="I11824" s="158">
        <f t="shared" si="1111"/>
        <v>28</v>
      </c>
      <c r="J11824" s="158" t="str">
        <f t="shared" si="1108"/>
        <v>SEK</v>
      </c>
      <c r="K11824" s="158" t="str">
        <f t="shared" si="1109"/>
        <v>CHF</v>
      </c>
      <c r="L11824" s="158" t="str">
        <f t="shared" si="1106"/>
        <v>SEKCHF45703</v>
      </c>
      <c r="M11824" s="160">
        <f t="shared" si="1110"/>
        <v>45703</v>
      </c>
      <c r="N11824" s="158">
        <v>8.8932366934945967E-2</v>
      </c>
      <c r="O11824" s="158">
        <v>0.94420000000000004</v>
      </c>
      <c r="P11824" s="161">
        <f t="shared" si="1107"/>
        <v>8.4000000000000005E-2</v>
      </c>
    </row>
    <row r="11825" spans="9:16" x14ac:dyDescent="0.2">
      <c r="I11825" s="158">
        <f t="shared" si="1111"/>
        <v>28</v>
      </c>
      <c r="J11825" s="158" t="str">
        <f t="shared" si="1108"/>
        <v>SEK</v>
      </c>
      <c r="K11825" s="158" t="str">
        <f t="shared" si="1109"/>
        <v>CHF</v>
      </c>
      <c r="L11825" s="158" t="str">
        <f t="shared" si="1106"/>
        <v>SEKCHF45704</v>
      </c>
      <c r="M11825" s="160">
        <f t="shared" si="1110"/>
        <v>45704</v>
      </c>
      <c r="N11825" s="158">
        <v>8.8932366934945967E-2</v>
      </c>
      <c r="O11825" s="158">
        <v>0.94420000000000004</v>
      </c>
      <c r="P11825" s="161">
        <f t="shared" si="1107"/>
        <v>8.4000000000000005E-2</v>
      </c>
    </row>
    <row r="11826" spans="9:16" x14ac:dyDescent="0.2">
      <c r="I11826" s="158">
        <f t="shared" si="1111"/>
        <v>28</v>
      </c>
      <c r="J11826" s="158" t="str">
        <f t="shared" si="1108"/>
        <v>SEK</v>
      </c>
      <c r="K11826" s="158" t="str">
        <f t="shared" si="1109"/>
        <v>CHF</v>
      </c>
      <c r="L11826" s="158" t="str">
        <f t="shared" si="1106"/>
        <v>SEKCHF45705</v>
      </c>
      <c r="M11826" s="160">
        <f t="shared" si="1110"/>
        <v>45705</v>
      </c>
      <c r="N11826" s="158">
        <v>8.9158345221112698E-2</v>
      </c>
      <c r="O11826" s="158">
        <v>0.94399999999999995</v>
      </c>
      <c r="P11826" s="161">
        <f t="shared" si="1107"/>
        <v>8.4199999999999997E-2</v>
      </c>
    </row>
    <row r="11827" spans="9:16" x14ac:dyDescent="0.2">
      <c r="I11827" s="158">
        <f t="shared" si="1111"/>
        <v>28</v>
      </c>
      <c r="J11827" s="158" t="str">
        <f t="shared" si="1108"/>
        <v>SEK</v>
      </c>
      <c r="K11827" s="158" t="str">
        <f t="shared" si="1109"/>
        <v>CHF</v>
      </c>
      <c r="L11827" s="158" t="str">
        <f t="shared" si="1106"/>
        <v>SEKCHF45706</v>
      </c>
      <c r="M11827" s="160">
        <f t="shared" si="1110"/>
        <v>45706</v>
      </c>
      <c r="N11827" s="158">
        <v>8.9194131026178486E-2</v>
      </c>
      <c r="O11827" s="158">
        <v>0.9425</v>
      </c>
      <c r="P11827" s="161">
        <f t="shared" si="1107"/>
        <v>8.4099999999999994E-2</v>
      </c>
    </row>
    <row r="11828" spans="9:16" x14ac:dyDescent="0.2">
      <c r="I11828" s="158">
        <f t="shared" si="1111"/>
        <v>28</v>
      </c>
      <c r="J11828" s="158" t="str">
        <f t="shared" si="1108"/>
        <v>SEK</v>
      </c>
      <c r="K11828" s="158" t="str">
        <f t="shared" si="1109"/>
        <v>CHF</v>
      </c>
      <c r="L11828" s="158" t="str">
        <f t="shared" si="1106"/>
        <v>SEKCHF45707</v>
      </c>
      <c r="M11828" s="160">
        <f t="shared" si="1110"/>
        <v>45707</v>
      </c>
      <c r="N11828" s="158">
        <v>8.9174246477617264E-2</v>
      </c>
      <c r="O11828" s="158">
        <v>0.94350000000000001</v>
      </c>
      <c r="P11828" s="161">
        <f t="shared" si="1107"/>
        <v>8.4099999999999994E-2</v>
      </c>
    </row>
    <row r="11829" spans="9:16" x14ac:dyDescent="0.2">
      <c r="I11829" s="158">
        <f t="shared" si="1111"/>
        <v>28</v>
      </c>
      <c r="J11829" s="158" t="str">
        <f t="shared" si="1108"/>
        <v>SEK</v>
      </c>
      <c r="K11829" s="158" t="str">
        <f t="shared" si="1109"/>
        <v>CHF</v>
      </c>
      <c r="L11829" s="158" t="str">
        <f t="shared" si="1106"/>
        <v>SEKCHF45708</v>
      </c>
      <c r="M11829" s="160">
        <f t="shared" si="1110"/>
        <v>45708</v>
      </c>
      <c r="N11829" s="158">
        <v>8.9557585527494182E-2</v>
      </c>
      <c r="O11829" s="158">
        <v>0.94230000000000003</v>
      </c>
      <c r="P11829" s="161">
        <f t="shared" si="1107"/>
        <v>8.4400000000000003E-2</v>
      </c>
    </row>
    <row r="11830" spans="9:16" x14ac:dyDescent="0.2">
      <c r="I11830" s="158">
        <f t="shared" si="1111"/>
        <v>28</v>
      </c>
      <c r="J11830" s="158" t="str">
        <f t="shared" si="1108"/>
        <v>SEK</v>
      </c>
      <c r="K11830" s="158" t="str">
        <f t="shared" si="1109"/>
        <v>CHF</v>
      </c>
      <c r="L11830" s="158" t="str">
        <f t="shared" si="1106"/>
        <v>SEKCHF45709</v>
      </c>
      <c r="M11830" s="160">
        <f t="shared" si="1110"/>
        <v>45709</v>
      </c>
      <c r="N11830" s="158">
        <v>8.9746466232892078E-2</v>
      </c>
      <c r="O11830" s="158">
        <v>0.94199999999999995</v>
      </c>
      <c r="P11830" s="161">
        <f t="shared" si="1107"/>
        <v>8.4500000000000006E-2</v>
      </c>
    </row>
    <row r="11831" spans="9:16" x14ac:dyDescent="0.2">
      <c r="I11831" s="158">
        <f t="shared" si="1111"/>
        <v>28</v>
      </c>
      <c r="J11831" s="158" t="str">
        <f t="shared" si="1108"/>
        <v>SEK</v>
      </c>
      <c r="K11831" s="158" t="str">
        <f t="shared" si="1109"/>
        <v>CHF</v>
      </c>
      <c r="L11831" s="158" t="str">
        <f t="shared" si="1106"/>
        <v>SEKCHF45710</v>
      </c>
      <c r="M11831" s="160">
        <f t="shared" si="1110"/>
        <v>45710</v>
      </c>
      <c r="N11831" s="158">
        <v>8.9746466232892078E-2</v>
      </c>
      <c r="O11831" s="158">
        <v>0.94199999999999995</v>
      </c>
      <c r="P11831" s="161">
        <f t="shared" si="1107"/>
        <v>8.4500000000000006E-2</v>
      </c>
    </row>
    <row r="11832" spans="9:16" x14ac:dyDescent="0.2">
      <c r="I11832" s="158">
        <f t="shared" si="1111"/>
        <v>28</v>
      </c>
      <c r="J11832" s="158" t="str">
        <f t="shared" si="1108"/>
        <v>SEK</v>
      </c>
      <c r="K11832" s="158" t="str">
        <f t="shared" si="1109"/>
        <v>CHF</v>
      </c>
      <c r="L11832" s="158" t="str">
        <f t="shared" si="1106"/>
        <v>SEKCHF45711</v>
      </c>
      <c r="M11832" s="160">
        <f t="shared" si="1110"/>
        <v>45711</v>
      </c>
      <c r="N11832" s="158">
        <v>8.9746466232892078E-2</v>
      </c>
      <c r="O11832" s="158">
        <v>0.94199999999999995</v>
      </c>
      <c r="P11832" s="161">
        <f t="shared" si="1107"/>
        <v>8.4500000000000006E-2</v>
      </c>
    </row>
    <row r="11833" spans="9:16" x14ac:dyDescent="0.2">
      <c r="I11833" s="158">
        <f t="shared" si="1111"/>
        <v>28</v>
      </c>
      <c r="J11833" s="158" t="str">
        <f t="shared" si="1108"/>
        <v>SEK</v>
      </c>
      <c r="K11833" s="158" t="str">
        <f t="shared" si="1109"/>
        <v>CHF</v>
      </c>
      <c r="L11833" s="158" t="str">
        <f t="shared" si="1106"/>
        <v>SEKCHF45712</v>
      </c>
      <c r="M11833" s="160">
        <f t="shared" si="1110"/>
        <v>45712</v>
      </c>
      <c r="N11833" s="158">
        <v>8.9661974356675334E-2</v>
      </c>
      <c r="O11833" s="158">
        <v>0.9415</v>
      </c>
      <c r="P11833" s="161">
        <f t="shared" si="1107"/>
        <v>8.4400000000000003E-2</v>
      </c>
    </row>
    <row r="11834" spans="9:16" x14ac:dyDescent="0.2">
      <c r="I11834" s="158">
        <f t="shared" si="1111"/>
        <v>28</v>
      </c>
      <c r="J11834" s="158" t="str">
        <f t="shared" si="1108"/>
        <v>SEK</v>
      </c>
      <c r="K11834" s="158" t="str">
        <f t="shared" si="1109"/>
        <v>CHF</v>
      </c>
      <c r="L11834" s="158" t="str">
        <f t="shared" si="1106"/>
        <v>SEKCHF45713</v>
      </c>
      <c r="M11834" s="160">
        <f t="shared" si="1110"/>
        <v>45713</v>
      </c>
      <c r="N11834" s="158">
        <v>8.9722309452245297E-2</v>
      </c>
      <c r="O11834" s="158">
        <v>0.93859999999999999</v>
      </c>
      <c r="P11834" s="161">
        <f t="shared" si="1107"/>
        <v>8.4199999999999997E-2</v>
      </c>
    </row>
    <row r="11835" spans="9:16" x14ac:dyDescent="0.2">
      <c r="I11835" s="158">
        <f t="shared" si="1111"/>
        <v>28</v>
      </c>
      <c r="J11835" s="158" t="str">
        <f t="shared" si="1108"/>
        <v>SEK</v>
      </c>
      <c r="K11835" s="158" t="str">
        <f t="shared" si="1109"/>
        <v>CHF</v>
      </c>
      <c r="L11835" s="158" t="str">
        <f t="shared" si="1106"/>
        <v>SEKCHF45714</v>
      </c>
      <c r="M11835" s="160">
        <f t="shared" si="1110"/>
        <v>45714</v>
      </c>
      <c r="N11835" s="158">
        <v>8.974243919949744E-2</v>
      </c>
      <c r="O11835" s="158">
        <v>0.93920000000000003</v>
      </c>
      <c r="P11835" s="161">
        <f t="shared" si="1107"/>
        <v>8.43E-2</v>
      </c>
    </row>
    <row r="11836" spans="9:16" x14ac:dyDescent="0.2">
      <c r="I11836" s="158">
        <f t="shared" si="1111"/>
        <v>28</v>
      </c>
      <c r="J11836" s="158" t="str">
        <f t="shared" si="1108"/>
        <v>SEK</v>
      </c>
      <c r="K11836" s="158" t="str">
        <f t="shared" si="1109"/>
        <v>CHF</v>
      </c>
      <c r="L11836" s="158" t="str">
        <f t="shared" si="1106"/>
        <v>SEKCHF45715</v>
      </c>
      <c r="M11836" s="160">
        <f t="shared" si="1110"/>
        <v>45715</v>
      </c>
      <c r="N11836" s="158">
        <v>8.9613764674253957E-2</v>
      </c>
      <c r="O11836" s="158">
        <v>0.94069999999999998</v>
      </c>
      <c r="P11836" s="161">
        <f t="shared" si="1107"/>
        <v>8.43E-2</v>
      </c>
    </row>
    <row r="11837" spans="9:16" x14ac:dyDescent="0.2">
      <c r="I11837" s="158">
        <f t="shared" si="1111"/>
        <v>28</v>
      </c>
      <c r="J11837" s="158" t="str">
        <f t="shared" si="1108"/>
        <v>SEK</v>
      </c>
      <c r="K11837" s="158" t="str">
        <f t="shared" si="1109"/>
        <v>CHF</v>
      </c>
      <c r="L11837" s="158" t="str">
        <f t="shared" si="1106"/>
        <v>SEKCHF45716</v>
      </c>
      <c r="M11837" s="160">
        <f t="shared" si="1110"/>
        <v>45716</v>
      </c>
      <c r="N11837" s="158">
        <v>8.9381480157311399E-2</v>
      </c>
      <c r="O11837" s="158">
        <v>0.93940000000000001</v>
      </c>
      <c r="P11837" s="161">
        <f t="shared" si="1107"/>
        <v>8.4000000000000005E-2</v>
      </c>
    </row>
    <row r="11838" spans="9:16" x14ac:dyDescent="0.2">
      <c r="I11838" s="158">
        <f t="shared" si="1111"/>
        <v>28</v>
      </c>
      <c r="J11838" s="158" t="str">
        <f t="shared" si="1108"/>
        <v>SEK</v>
      </c>
      <c r="K11838" s="158" t="str">
        <f t="shared" si="1109"/>
        <v>CHF</v>
      </c>
      <c r="L11838" s="158" t="str">
        <f t="shared" si="1106"/>
        <v>SEKCHF45717</v>
      </c>
      <c r="M11838" s="160">
        <f t="shared" si="1110"/>
        <v>45717</v>
      </c>
      <c r="N11838" s="158">
        <v>8.9381480157311399E-2</v>
      </c>
      <c r="O11838" s="158">
        <v>0.93940000000000001</v>
      </c>
      <c r="P11838" s="161">
        <f t="shared" si="1107"/>
        <v>8.4000000000000005E-2</v>
      </c>
    </row>
    <row r="11839" spans="9:16" x14ac:dyDescent="0.2">
      <c r="I11839" s="158">
        <f t="shared" si="1111"/>
        <v>28</v>
      </c>
      <c r="J11839" s="158" t="str">
        <f t="shared" si="1108"/>
        <v>SEK</v>
      </c>
      <c r="K11839" s="158" t="str">
        <f t="shared" si="1109"/>
        <v>CHF</v>
      </c>
      <c r="L11839" s="158" t="str">
        <f t="shared" si="1106"/>
        <v>SEKCHF45718</v>
      </c>
      <c r="M11839" s="160">
        <f t="shared" si="1110"/>
        <v>45718</v>
      </c>
      <c r="N11839" s="158">
        <v>8.9381480157311399E-2</v>
      </c>
      <c r="O11839" s="158">
        <v>0.93940000000000001</v>
      </c>
      <c r="P11839" s="161">
        <f t="shared" si="1107"/>
        <v>8.4000000000000005E-2</v>
      </c>
    </row>
    <row r="11840" spans="9:16" x14ac:dyDescent="0.2">
      <c r="I11840" s="158">
        <f t="shared" si="1111"/>
        <v>28</v>
      </c>
      <c r="J11840" s="158" t="str">
        <f t="shared" si="1108"/>
        <v>SEK</v>
      </c>
      <c r="K11840" s="158" t="str">
        <f t="shared" si="1109"/>
        <v>CHF</v>
      </c>
      <c r="L11840" s="158" t="str">
        <f t="shared" si="1106"/>
        <v>SEKCHF45719</v>
      </c>
      <c r="M11840" s="160">
        <f t="shared" si="1110"/>
        <v>45719</v>
      </c>
      <c r="N11840" s="158">
        <v>8.9686098654708515E-2</v>
      </c>
      <c r="O11840" s="158">
        <v>0.94279999999999997</v>
      </c>
      <c r="P11840" s="161">
        <f t="shared" si="1107"/>
        <v>8.4599999999999995E-2</v>
      </c>
    </row>
    <row r="11841" spans="9:16" x14ac:dyDescent="0.2">
      <c r="I11841" s="158">
        <f t="shared" si="1111"/>
        <v>28</v>
      </c>
      <c r="J11841" s="158" t="str">
        <f t="shared" si="1108"/>
        <v>SEK</v>
      </c>
      <c r="K11841" s="158" t="str">
        <f t="shared" si="1109"/>
        <v>CHF</v>
      </c>
      <c r="L11841" s="158" t="str">
        <f t="shared" si="1106"/>
        <v>SEKCHF45720</v>
      </c>
      <c r="M11841" s="160">
        <f t="shared" si="1110"/>
        <v>45720</v>
      </c>
      <c r="N11841" s="158">
        <v>9.0094148385062384E-2</v>
      </c>
      <c r="O11841" s="158">
        <v>0.93710000000000004</v>
      </c>
      <c r="P11841" s="161">
        <f t="shared" si="1107"/>
        <v>8.4400000000000003E-2</v>
      </c>
    </row>
    <row r="11842" spans="9:16" x14ac:dyDescent="0.2">
      <c r="I11842" s="158">
        <f t="shared" si="1111"/>
        <v>28</v>
      </c>
      <c r="J11842" s="158" t="str">
        <f t="shared" si="1108"/>
        <v>SEK</v>
      </c>
      <c r="K11842" s="158" t="str">
        <f t="shared" si="1109"/>
        <v>CHF</v>
      </c>
      <c r="L11842" s="158" t="str">
        <f t="shared" si="1106"/>
        <v>SEKCHF45721</v>
      </c>
      <c r="M11842" s="160">
        <f t="shared" si="1110"/>
        <v>45721</v>
      </c>
      <c r="N11842" s="158">
        <v>9.0805902383654949E-2</v>
      </c>
      <c r="O11842" s="158">
        <v>0.95140000000000002</v>
      </c>
      <c r="P11842" s="161">
        <f t="shared" si="1107"/>
        <v>8.6400000000000005E-2</v>
      </c>
    </row>
    <row r="11843" spans="9:16" x14ac:dyDescent="0.2">
      <c r="I11843" s="158">
        <f t="shared" si="1111"/>
        <v>28</v>
      </c>
      <c r="J11843" s="158" t="str">
        <f t="shared" si="1108"/>
        <v>SEK</v>
      </c>
      <c r="K11843" s="158" t="str">
        <f t="shared" si="1109"/>
        <v>CHF</v>
      </c>
      <c r="L11843" s="158" t="str">
        <f t="shared" ref="L11843:L11906" si="1112">J11843&amp;K11843&amp;M11843</f>
        <v>SEKCHF45722</v>
      </c>
      <c r="M11843" s="160">
        <f t="shared" si="1110"/>
        <v>45722</v>
      </c>
      <c r="N11843" s="158">
        <v>9.1224229155263639E-2</v>
      </c>
      <c r="O11843" s="158">
        <v>0.95650000000000002</v>
      </c>
      <c r="P11843" s="161">
        <f t="shared" ref="P11843:P11906" si="1113">ROUND(N11843*O11843,4)</f>
        <v>8.7300000000000003E-2</v>
      </c>
    </row>
    <row r="11844" spans="9:16" x14ac:dyDescent="0.2">
      <c r="I11844" s="158">
        <f t="shared" si="1111"/>
        <v>28</v>
      </c>
      <c r="J11844" s="158" t="str">
        <f t="shared" ref="J11844:J11907" si="1114">VLOOKUP($I11844,$A:$C,2,FALSE)</f>
        <v>SEK</v>
      </c>
      <c r="K11844" s="158" t="str">
        <f t="shared" ref="K11844:K11907" si="1115">VLOOKUP($I11844,$A:$C,3,FALSE)</f>
        <v>CHF</v>
      </c>
      <c r="L11844" s="158" t="str">
        <f t="shared" si="1112"/>
        <v>SEKCHF45723</v>
      </c>
      <c r="M11844" s="160">
        <f t="shared" ref="M11844:M11907" si="1116">IF(I11844=I11843,M11843+1,$G$1)</f>
        <v>45723</v>
      </c>
      <c r="N11844" s="158">
        <v>9.1145239939844136E-2</v>
      </c>
      <c r="O11844" s="158">
        <v>0.95569999999999999</v>
      </c>
      <c r="P11844" s="161">
        <f t="shared" si="1113"/>
        <v>8.7099999999999997E-2</v>
      </c>
    </row>
    <row r="11845" spans="9:16" x14ac:dyDescent="0.2">
      <c r="I11845" s="158">
        <f t="shared" si="1111"/>
        <v>28</v>
      </c>
      <c r="J11845" s="158" t="str">
        <f t="shared" si="1114"/>
        <v>SEK</v>
      </c>
      <c r="K11845" s="158" t="str">
        <f t="shared" si="1115"/>
        <v>CHF</v>
      </c>
      <c r="L11845" s="158" t="str">
        <f t="shared" si="1112"/>
        <v>SEKCHF45724</v>
      </c>
      <c r="M11845" s="160">
        <f t="shared" si="1116"/>
        <v>45724</v>
      </c>
      <c r="N11845" s="158">
        <v>9.1145239939844136E-2</v>
      </c>
      <c r="O11845" s="158">
        <v>0.95569999999999999</v>
      </c>
      <c r="P11845" s="161">
        <f t="shared" si="1113"/>
        <v>8.7099999999999997E-2</v>
      </c>
    </row>
    <row r="11846" spans="9:16" x14ac:dyDescent="0.2">
      <c r="I11846" s="158">
        <f t="shared" si="1111"/>
        <v>28</v>
      </c>
      <c r="J11846" s="158" t="str">
        <f t="shared" si="1114"/>
        <v>SEK</v>
      </c>
      <c r="K11846" s="158" t="str">
        <f t="shared" si="1115"/>
        <v>CHF</v>
      </c>
      <c r="L11846" s="158" t="str">
        <f t="shared" si="1112"/>
        <v>SEKCHF45725</v>
      </c>
      <c r="M11846" s="160">
        <f t="shared" si="1116"/>
        <v>45725</v>
      </c>
      <c r="N11846" s="158">
        <v>9.1145239939844136E-2</v>
      </c>
      <c r="O11846" s="158">
        <v>0.95569999999999999</v>
      </c>
      <c r="P11846" s="161">
        <f t="shared" si="1113"/>
        <v>8.7099999999999997E-2</v>
      </c>
    </row>
    <row r="11847" spans="9:16" x14ac:dyDescent="0.2">
      <c r="I11847" s="158">
        <f t="shared" si="1111"/>
        <v>28</v>
      </c>
      <c r="J11847" s="158" t="str">
        <f t="shared" si="1114"/>
        <v>SEK</v>
      </c>
      <c r="K11847" s="158" t="str">
        <f t="shared" si="1115"/>
        <v>CHF</v>
      </c>
      <c r="L11847" s="158" t="str">
        <f t="shared" si="1112"/>
        <v>SEKCHF45726</v>
      </c>
      <c r="M11847" s="160">
        <f t="shared" si="1116"/>
        <v>45726</v>
      </c>
      <c r="N11847" s="158">
        <v>9.1161857878663571E-2</v>
      </c>
      <c r="O11847" s="158">
        <v>0.95120000000000005</v>
      </c>
      <c r="P11847" s="161">
        <f t="shared" si="1113"/>
        <v>8.6699999999999999E-2</v>
      </c>
    </row>
    <row r="11848" spans="9:16" x14ac:dyDescent="0.2">
      <c r="I11848" s="158">
        <f t="shared" si="1111"/>
        <v>28</v>
      </c>
      <c r="J11848" s="158" t="str">
        <f t="shared" si="1114"/>
        <v>SEK</v>
      </c>
      <c r="K11848" s="158" t="str">
        <f t="shared" si="1115"/>
        <v>CHF</v>
      </c>
      <c r="L11848" s="158" t="str">
        <f t="shared" si="1112"/>
        <v>SEKCHF45727</v>
      </c>
      <c r="M11848" s="160">
        <f t="shared" si="1116"/>
        <v>45727</v>
      </c>
      <c r="N11848" s="158">
        <v>9.1062241041752034E-2</v>
      </c>
      <c r="O11848" s="158">
        <v>0.96079999999999999</v>
      </c>
      <c r="P11848" s="161">
        <f t="shared" si="1113"/>
        <v>8.7499999999999994E-2</v>
      </c>
    </row>
    <row r="11849" spans="9:16" x14ac:dyDescent="0.2">
      <c r="I11849" s="158">
        <f t="shared" si="1111"/>
        <v>28</v>
      </c>
      <c r="J11849" s="158" t="str">
        <f t="shared" si="1114"/>
        <v>SEK</v>
      </c>
      <c r="K11849" s="158" t="str">
        <f t="shared" si="1115"/>
        <v>CHF</v>
      </c>
      <c r="L11849" s="158" t="str">
        <f t="shared" si="1112"/>
        <v>SEKCHF45728</v>
      </c>
      <c r="M11849" s="160">
        <f t="shared" si="1116"/>
        <v>45728</v>
      </c>
      <c r="N11849" s="158">
        <v>9.1103721587026829E-2</v>
      </c>
      <c r="O11849" s="158">
        <v>0.96189999999999998</v>
      </c>
      <c r="P11849" s="161">
        <f t="shared" si="1113"/>
        <v>8.7599999999999997E-2</v>
      </c>
    </row>
    <row r="11850" spans="9:16" x14ac:dyDescent="0.2">
      <c r="I11850" s="158">
        <f t="shared" si="1111"/>
        <v>28</v>
      </c>
      <c r="J11850" s="158" t="str">
        <f t="shared" si="1114"/>
        <v>SEK</v>
      </c>
      <c r="K11850" s="158" t="str">
        <f t="shared" si="1115"/>
        <v>CHF</v>
      </c>
      <c r="L11850" s="158" t="str">
        <f t="shared" si="1112"/>
        <v>SEKCHF45729</v>
      </c>
      <c r="M11850" s="160">
        <f t="shared" si="1116"/>
        <v>45729</v>
      </c>
      <c r="N11850" s="158">
        <v>9.0334236675700091E-2</v>
      </c>
      <c r="O11850" s="158">
        <v>0.95789999999999997</v>
      </c>
      <c r="P11850" s="161">
        <f t="shared" si="1113"/>
        <v>8.6499999999999994E-2</v>
      </c>
    </row>
    <row r="11851" spans="9:16" x14ac:dyDescent="0.2">
      <c r="I11851" s="158">
        <f t="shared" si="1111"/>
        <v>28</v>
      </c>
      <c r="J11851" s="158" t="str">
        <f t="shared" si="1114"/>
        <v>SEK</v>
      </c>
      <c r="K11851" s="158" t="str">
        <f t="shared" si="1115"/>
        <v>CHF</v>
      </c>
      <c r="L11851" s="158" t="str">
        <f t="shared" si="1112"/>
        <v>SEKCHF45730</v>
      </c>
      <c r="M11851" s="160">
        <f t="shared" si="1116"/>
        <v>45730</v>
      </c>
      <c r="N11851" s="158">
        <v>9.0466626861350846E-2</v>
      </c>
      <c r="O11851" s="158">
        <v>0.96409999999999996</v>
      </c>
      <c r="P11851" s="161">
        <f t="shared" si="1113"/>
        <v>8.72E-2</v>
      </c>
    </row>
    <row r="11852" spans="9:16" x14ac:dyDescent="0.2">
      <c r="I11852" s="158">
        <f t="shared" si="1111"/>
        <v>28</v>
      </c>
      <c r="J11852" s="158" t="str">
        <f t="shared" si="1114"/>
        <v>SEK</v>
      </c>
      <c r="K11852" s="158" t="str">
        <f t="shared" si="1115"/>
        <v>CHF</v>
      </c>
      <c r="L11852" s="158" t="str">
        <f t="shared" si="1112"/>
        <v>SEKCHF45731</v>
      </c>
      <c r="M11852" s="160">
        <f t="shared" si="1116"/>
        <v>45731</v>
      </c>
      <c r="N11852" s="158">
        <v>9.0466626861350846E-2</v>
      </c>
      <c r="O11852" s="158">
        <v>0.96409999999999996</v>
      </c>
      <c r="P11852" s="161">
        <f t="shared" si="1113"/>
        <v>8.72E-2</v>
      </c>
    </row>
    <row r="11853" spans="9:16" x14ac:dyDescent="0.2">
      <c r="I11853" s="158">
        <f t="shared" si="1111"/>
        <v>28</v>
      </c>
      <c r="J11853" s="158" t="str">
        <f t="shared" si="1114"/>
        <v>SEK</v>
      </c>
      <c r="K11853" s="158" t="str">
        <f t="shared" si="1115"/>
        <v>CHF</v>
      </c>
      <c r="L11853" s="158" t="str">
        <f t="shared" si="1112"/>
        <v>SEKCHF45732</v>
      </c>
      <c r="M11853" s="160">
        <f t="shared" si="1116"/>
        <v>45732</v>
      </c>
      <c r="N11853" s="158">
        <v>9.0466626861350846E-2</v>
      </c>
      <c r="O11853" s="158">
        <v>0.96409999999999996</v>
      </c>
      <c r="P11853" s="161">
        <f t="shared" si="1113"/>
        <v>8.72E-2</v>
      </c>
    </row>
    <row r="11854" spans="9:16" x14ac:dyDescent="0.2">
      <c r="I11854" s="158">
        <f t="shared" si="1111"/>
        <v>28</v>
      </c>
      <c r="J11854" s="158" t="str">
        <f t="shared" si="1114"/>
        <v>SEK</v>
      </c>
      <c r="K11854" s="158" t="str">
        <f t="shared" si="1115"/>
        <v>CHF</v>
      </c>
      <c r="L11854" s="158" t="str">
        <f t="shared" si="1112"/>
        <v>SEKCHF45733</v>
      </c>
      <c r="M11854" s="160">
        <f t="shared" si="1116"/>
        <v>45733</v>
      </c>
      <c r="N11854" s="158">
        <v>9.0723520072578806E-2</v>
      </c>
      <c r="O11854" s="158">
        <v>0.96160000000000001</v>
      </c>
      <c r="P11854" s="161">
        <f t="shared" si="1113"/>
        <v>8.72E-2</v>
      </c>
    </row>
    <row r="11855" spans="9:16" x14ac:dyDescent="0.2">
      <c r="I11855" s="158">
        <f t="shared" si="1111"/>
        <v>28</v>
      </c>
      <c r="J11855" s="158" t="str">
        <f t="shared" si="1114"/>
        <v>SEK</v>
      </c>
      <c r="K11855" s="158" t="str">
        <f t="shared" si="1115"/>
        <v>CHF</v>
      </c>
      <c r="L11855" s="158" t="str">
        <f t="shared" si="1112"/>
        <v>SEKCHF45734</v>
      </c>
      <c r="M11855" s="160">
        <f t="shared" si="1116"/>
        <v>45734</v>
      </c>
      <c r="N11855" s="158">
        <v>9.0933891061198507E-2</v>
      </c>
      <c r="O11855" s="158">
        <v>0.96009999999999995</v>
      </c>
      <c r="P11855" s="161">
        <f t="shared" si="1113"/>
        <v>8.7300000000000003E-2</v>
      </c>
    </row>
    <row r="11856" spans="9:16" x14ac:dyDescent="0.2">
      <c r="I11856" s="158">
        <f t="shared" si="1111"/>
        <v>28</v>
      </c>
      <c r="J11856" s="158" t="str">
        <f t="shared" si="1114"/>
        <v>SEK</v>
      </c>
      <c r="K11856" s="158" t="str">
        <f t="shared" si="1115"/>
        <v>CHF</v>
      </c>
      <c r="L11856" s="158" t="str">
        <f t="shared" si="1112"/>
        <v>SEKCHF45735</v>
      </c>
      <c r="M11856" s="160">
        <f t="shared" si="1116"/>
        <v>45735</v>
      </c>
      <c r="N11856" s="158">
        <v>9.0888434446716654E-2</v>
      </c>
      <c r="O11856" s="158">
        <v>0.95830000000000004</v>
      </c>
      <c r="P11856" s="161">
        <f t="shared" si="1113"/>
        <v>8.7099999999999997E-2</v>
      </c>
    </row>
    <row r="11857" spans="9:16" x14ac:dyDescent="0.2">
      <c r="I11857" s="158">
        <f t="shared" si="1111"/>
        <v>28</v>
      </c>
      <c r="J11857" s="158" t="str">
        <f t="shared" si="1114"/>
        <v>SEK</v>
      </c>
      <c r="K11857" s="158" t="str">
        <f t="shared" si="1115"/>
        <v>CHF</v>
      </c>
      <c r="L11857" s="158" t="str">
        <f t="shared" si="1112"/>
        <v>SEKCHF45736</v>
      </c>
      <c r="M11857" s="160">
        <f t="shared" si="1116"/>
        <v>45736</v>
      </c>
      <c r="N11857" s="158">
        <v>9.0665941339135955E-2</v>
      </c>
      <c r="O11857" s="158">
        <v>0.95640000000000003</v>
      </c>
      <c r="P11857" s="161">
        <f t="shared" si="1113"/>
        <v>8.6699999999999999E-2</v>
      </c>
    </row>
    <row r="11858" spans="9:16" x14ac:dyDescent="0.2">
      <c r="I11858" s="158">
        <f t="shared" si="1111"/>
        <v>28</v>
      </c>
      <c r="J11858" s="158" t="str">
        <f t="shared" si="1114"/>
        <v>SEK</v>
      </c>
      <c r="K11858" s="158" t="str">
        <f t="shared" si="1115"/>
        <v>CHF</v>
      </c>
      <c r="L11858" s="158" t="str">
        <f t="shared" si="1112"/>
        <v>SEKCHF45737</v>
      </c>
      <c r="M11858" s="160">
        <f t="shared" si="1116"/>
        <v>45737</v>
      </c>
      <c r="N11858" s="158">
        <v>9.1466203237903596E-2</v>
      </c>
      <c r="O11858" s="158">
        <v>0.95469999999999999</v>
      </c>
      <c r="P11858" s="161">
        <f t="shared" si="1113"/>
        <v>8.7300000000000003E-2</v>
      </c>
    </row>
    <row r="11859" spans="9:16" x14ac:dyDescent="0.2">
      <c r="I11859" s="158">
        <f t="shared" si="1111"/>
        <v>28</v>
      </c>
      <c r="J11859" s="158" t="str">
        <f t="shared" si="1114"/>
        <v>SEK</v>
      </c>
      <c r="K11859" s="158" t="str">
        <f t="shared" si="1115"/>
        <v>CHF</v>
      </c>
      <c r="L11859" s="158" t="str">
        <f t="shared" si="1112"/>
        <v>SEKCHF45738</v>
      </c>
      <c r="M11859" s="160">
        <f t="shared" si="1116"/>
        <v>45738</v>
      </c>
      <c r="N11859" s="158">
        <v>9.1466203237903596E-2</v>
      </c>
      <c r="O11859" s="158">
        <v>0.95469999999999999</v>
      </c>
      <c r="P11859" s="161">
        <f t="shared" si="1113"/>
        <v>8.7300000000000003E-2</v>
      </c>
    </row>
    <row r="11860" spans="9:16" x14ac:dyDescent="0.2">
      <c r="I11860" s="158">
        <f t="shared" si="1111"/>
        <v>28</v>
      </c>
      <c r="J11860" s="158" t="str">
        <f t="shared" si="1114"/>
        <v>SEK</v>
      </c>
      <c r="K11860" s="158" t="str">
        <f t="shared" si="1115"/>
        <v>CHF</v>
      </c>
      <c r="L11860" s="158" t="str">
        <f t="shared" si="1112"/>
        <v>SEKCHF45739</v>
      </c>
      <c r="M11860" s="160">
        <f t="shared" si="1116"/>
        <v>45739</v>
      </c>
      <c r="N11860" s="158">
        <v>9.1466203237903596E-2</v>
      </c>
      <c r="O11860" s="158">
        <v>0.95469999999999999</v>
      </c>
      <c r="P11860" s="161">
        <f t="shared" si="1113"/>
        <v>8.7300000000000003E-2</v>
      </c>
    </row>
    <row r="11861" spans="9:16" x14ac:dyDescent="0.2">
      <c r="I11861" s="158">
        <f t="shared" si="1111"/>
        <v>28</v>
      </c>
      <c r="J11861" s="158" t="str">
        <f t="shared" si="1114"/>
        <v>SEK</v>
      </c>
      <c r="K11861" s="158" t="str">
        <f t="shared" si="1115"/>
        <v>CHF</v>
      </c>
      <c r="L11861" s="158" t="str">
        <f t="shared" si="1112"/>
        <v>SEKCHF45740</v>
      </c>
      <c r="M11861" s="160">
        <f t="shared" si="1116"/>
        <v>45740</v>
      </c>
      <c r="N11861" s="158">
        <v>9.1265857442730663E-2</v>
      </c>
      <c r="O11861" s="158">
        <v>0.95440000000000003</v>
      </c>
      <c r="P11861" s="161">
        <f t="shared" si="1113"/>
        <v>8.7099999999999997E-2</v>
      </c>
    </row>
    <row r="11862" spans="9:16" x14ac:dyDescent="0.2">
      <c r="I11862" s="158">
        <f t="shared" si="1111"/>
        <v>28</v>
      </c>
      <c r="J11862" s="158" t="str">
        <f t="shared" si="1114"/>
        <v>SEK</v>
      </c>
      <c r="K11862" s="158" t="str">
        <f t="shared" si="1115"/>
        <v>CHF</v>
      </c>
      <c r="L11862" s="158" t="str">
        <f t="shared" si="1112"/>
        <v>SEKCHF45741</v>
      </c>
      <c r="M11862" s="160">
        <f t="shared" si="1116"/>
        <v>45741</v>
      </c>
      <c r="N11862" s="158">
        <v>9.26140310257004E-2</v>
      </c>
      <c r="O11862" s="158">
        <v>0.95389999999999997</v>
      </c>
      <c r="P11862" s="161">
        <f t="shared" si="1113"/>
        <v>8.8300000000000003E-2</v>
      </c>
    </row>
    <row r="11863" spans="9:16" x14ac:dyDescent="0.2">
      <c r="I11863" s="158">
        <f t="shared" si="1111"/>
        <v>28</v>
      </c>
      <c r="J11863" s="158" t="str">
        <f t="shared" si="1114"/>
        <v>SEK</v>
      </c>
      <c r="K11863" s="158" t="str">
        <f t="shared" si="1115"/>
        <v>CHF</v>
      </c>
      <c r="L11863" s="158" t="str">
        <f t="shared" si="1112"/>
        <v>SEKCHF45742</v>
      </c>
      <c r="M11863" s="160">
        <f t="shared" si="1116"/>
        <v>45742</v>
      </c>
      <c r="N11863" s="158">
        <v>9.2255177821855258E-2</v>
      </c>
      <c r="O11863" s="158">
        <v>0.95320000000000005</v>
      </c>
      <c r="P11863" s="161">
        <f t="shared" si="1113"/>
        <v>8.7900000000000006E-2</v>
      </c>
    </row>
    <row r="11864" spans="9:16" x14ac:dyDescent="0.2">
      <c r="I11864" s="158">
        <f t="shared" si="1111"/>
        <v>28</v>
      </c>
      <c r="J11864" s="158" t="str">
        <f t="shared" si="1114"/>
        <v>SEK</v>
      </c>
      <c r="K11864" s="158" t="str">
        <f t="shared" si="1115"/>
        <v>CHF</v>
      </c>
      <c r="L11864" s="158" t="str">
        <f t="shared" si="1112"/>
        <v>SEKCHF45743</v>
      </c>
      <c r="M11864" s="160">
        <f t="shared" si="1116"/>
        <v>45743</v>
      </c>
      <c r="N11864" s="158">
        <v>9.2391555411835372E-2</v>
      </c>
      <c r="O11864" s="158">
        <v>0.95240000000000002</v>
      </c>
      <c r="P11864" s="161">
        <f t="shared" si="1113"/>
        <v>8.7999999999999995E-2</v>
      </c>
    </row>
    <row r="11865" spans="9:16" x14ac:dyDescent="0.2">
      <c r="I11865" s="158">
        <f t="shared" si="1111"/>
        <v>28</v>
      </c>
      <c r="J11865" s="158" t="str">
        <f t="shared" si="1114"/>
        <v>SEK</v>
      </c>
      <c r="K11865" s="158" t="str">
        <f t="shared" si="1115"/>
        <v>CHF</v>
      </c>
      <c r="L11865" s="158" t="str">
        <f t="shared" si="1112"/>
        <v>SEKCHF45744</v>
      </c>
      <c r="M11865" s="160">
        <f t="shared" si="1116"/>
        <v>45744</v>
      </c>
      <c r="N11865" s="158">
        <v>9.2421441774491686E-2</v>
      </c>
      <c r="O11865" s="158">
        <v>0.95250000000000001</v>
      </c>
      <c r="P11865" s="161">
        <f t="shared" si="1113"/>
        <v>8.7999999999999995E-2</v>
      </c>
    </row>
    <row r="11866" spans="9:16" x14ac:dyDescent="0.2">
      <c r="I11866" s="158">
        <f t="shared" si="1111"/>
        <v>28</v>
      </c>
      <c r="J11866" s="158" t="str">
        <f t="shared" si="1114"/>
        <v>SEK</v>
      </c>
      <c r="K11866" s="158" t="str">
        <f t="shared" si="1115"/>
        <v>CHF</v>
      </c>
      <c r="L11866" s="158" t="str">
        <f t="shared" si="1112"/>
        <v>SEKCHF45745</v>
      </c>
      <c r="M11866" s="160">
        <f t="shared" si="1116"/>
        <v>45745</v>
      </c>
      <c r="N11866" s="158">
        <v>9.2421441774491686E-2</v>
      </c>
      <c r="O11866" s="158">
        <v>0.95250000000000001</v>
      </c>
      <c r="P11866" s="161">
        <f t="shared" si="1113"/>
        <v>8.7999999999999995E-2</v>
      </c>
    </row>
    <row r="11867" spans="9:16" x14ac:dyDescent="0.2">
      <c r="I11867" s="158">
        <f t="shared" si="1111"/>
        <v>28</v>
      </c>
      <c r="J11867" s="158" t="str">
        <f t="shared" si="1114"/>
        <v>SEK</v>
      </c>
      <c r="K11867" s="158" t="str">
        <f t="shared" si="1115"/>
        <v>CHF</v>
      </c>
      <c r="L11867" s="158" t="str">
        <f t="shared" si="1112"/>
        <v>SEKCHF45746</v>
      </c>
      <c r="M11867" s="160">
        <f t="shared" si="1116"/>
        <v>45746</v>
      </c>
      <c r="N11867" s="158">
        <v>9.2421441774491686E-2</v>
      </c>
      <c r="O11867" s="158">
        <v>0.95250000000000001</v>
      </c>
      <c r="P11867" s="161">
        <f t="shared" si="1113"/>
        <v>8.7999999999999995E-2</v>
      </c>
    </row>
    <row r="11868" spans="9:16" x14ac:dyDescent="0.2">
      <c r="I11868" s="158">
        <f t="shared" si="1111"/>
        <v>28</v>
      </c>
      <c r="J11868" s="158" t="str">
        <f t="shared" si="1114"/>
        <v>SEK</v>
      </c>
      <c r="K11868" s="158" t="str">
        <f t="shared" si="1115"/>
        <v>CHF</v>
      </c>
      <c r="L11868" s="158" t="str">
        <f t="shared" si="1112"/>
        <v>SEKCHF45747</v>
      </c>
      <c r="M11868" s="160">
        <f t="shared" si="1116"/>
        <v>45747</v>
      </c>
      <c r="N11868" s="158">
        <v>9.2174393953359759E-2</v>
      </c>
      <c r="O11868" s="158">
        <v>0.95309999999999995</v>
      </c>
      <c r="P11868" s="161">
        <f t="shared" si="1113"/>
        <v>8.7900000000000006E-2</v>
      </c>
    </row>
    <row r="11869" spans="9:16" x14ac:dyDescent="0.2">
      <c r="I11869" s="158">
        <f t="shared" si="1111"/>
        <v>28</v>
      </c>
      <c r="J11869" s="158" t="str">
        <f t="shared" si="1114"/>
        <v>SEK</v>
      </c>
      <c r="K11869" s="158" t="str">
        <f t="shared" si="1115"/>
        <v>CHF</v>
      </c>
      <c r="L11869" s="158" t="str">
        <f t="shared" si="1112"/>
        <v>SEKCHF45748</v>
      </c>
      <c r="M11869" s="160">
        <f t="shared" si="1116"/>
        <v>45748</v>
      </c>
      <c r="N11869" s="158">
        <v>9.2455621301775148E-2</v>
      </c>
      <c r="O11869" s="158">
        <v>0.95199999999999996</v>
      </c>
      <c r="P11869" s="161">
        <f t="shared" si="1113"/>
        <v>8.7999999999999995E-2</v>
      </c>
    </row>
    <row r="11870" spans="9:16" x14ac:dyDescent="0.2">
      <c r="I11870" s="158">
        <f t="shared" si="1111"/>
        <v>28</v>
      </c>
      <c r="J11870" s="158" t="str">
        <f t="shared" si="1114"/>
        <v>SEK</v>
      </c>
      <c r="K11870" s="158" t="str">
        <f t="shared" si="1115"/>
        <v>CHF</v>
      </c>
      <c r="L11870" s="158" t="str">
        <f t="shared" si="1112"/>
        <v>SEKCHF45749</v>
      </c>
      <c r="M11870" s="160">
        <f t="shared" si="1116"/>
        <v>45749</v>
      </c>
      <c r="N11870" s="158">
        <v>9.2902266815310303E-2</v>
      </c>
      <c r="O11870" s="158">
        <v>0.95430000000000004</v>
      </c>
      <c r="P11870" s="161">
        <f t="shared" si="1113"/>
        <v>8.8700000000000001E-2</v>
      </c>
    </row>
    <row r="11871" spans="9:16" x14ac:dyDescent="0.2">
      <c r="I11871" s="158">
        <f t="shared" si="1111"/>
        <v>28</v>
      </c>
      <c r="J11871" s="158" t="str">
        <f t="shared" si="1114"/>
        <v>SEK</v>
      </c>
      <c r="K11871" s="158" t="str">
        <f t="shared" si="1115"/>
        <v>CHF</v>
      </c>
      <c r="L11871" s="158" t="str">
        <f t="shared" si="1112"/>
        <v>SEKCHF45750</v>
      </c>
      <c r="M11871" s="160">
        <f t="shared" si="1116"/>
        <v>45750</v>
      </c>
      <c r="N11871" s="158">
        <v>9.3279231379133437E-2</v>
      </c>
      <c r="O11871" s="158">
        <v>0.95379999999999998</v>
      </c>
      <c r="P11871" s="161">
        <f t="shared" si="1113"/>
        <v>8.8999999999999996E-2</v>
      </c>
    </row>
    <row r="11872" spans="9:16" x14ac:dyDescent="0.2">
      <c r="I11872" s="158">
        <f t="shared" si="1111"/>
        <v>28</v>
      </c>
      <c r="J11872" s="158" t="str">
        <f t="shared" si="1114"/>
        <v>SEK</v>
      </c>
      <c r="K11872" s="158" t="str">
        <f t="shared" si="1115"/>
        <v>CHF</v>
      </c>
      <c r="L11872" s="158" t="str">
        <f t="shared" si="1112"/>
        <v>SEKCHF45751</v>
      </c>
      <c r="M11872" s="160">
        <f t="shared" si="1116"/>
        <v>45751</v>
      </c>
      <c r="N11872" s="158">
        <v>9.1124476034262797E-2</v>
      </c>
      <c r="O11872" s="158">
        <v>0.94069999999999998</v>
      </c>
      <c r="P11872" s="161">
        <f t="shared" si="1113"/>
        <v>8.5699999999999998E-2</v>
      </c>
    </row>
    <row r="11873" spans="9:16" x14ac:dyDescent="0.2">
      <c r="I11873" s="158">
        <f t="shared" si="1111"/>
        <v>28</v>
      </c>
      <c r="J11873" s="158" t="str">
        <f t="shared" si="1114"/>
        <v>SEK</v>
      </c>
      <c r="K11873" s="158" t="str">
        <f t="shared" si="1115"/>
        <v>CHF</v>
      </c>
      <c r="L11873" s="158" t="str">
        <f t="shared" si="1112"/>
        <v>SEKCHF45752</v>
      </c>
      <c r="M11873" s="160">
        <f t="shared" si="1116"/>
        <v>45752</v>
      </c>
      <c r="N11873" s="158">
        <v>9.1124476034262797E-2</v>
      </c>
      <c r="O11873" s="158">
        <v>0.94069999999999998</v>
      </c>
      <c r="P11873" s="161">
        <f t="shared" si="1113"/>
        <v>8.5699999999999998E-2</v>
      </c>
    </row>
    <row r="11874" spans="9:16" x14ac:dyDescent="0.2">
      <c r="I11874" s="158">
        <f t="shared" si="1111"/>
        <v>28</v>
      </c>
      <c r="J11874" s="158" t="str">
        <f t="shared" si="1114"/>
        <v>SEK</v>
      </c>
      <c r="K11874" s="158" t="str">
        <f t="shared" si="1115"/>
        <v>CHF</v>
      </c>
      <c r="L11874" s="158" t="str">
        <f t="shared" si="1112"/>
        <v>SEKCHF45753</v>
      </c>
      <c r="M11874" s="160">
        <f t="shared" si="1116"/>
        <v>45753</v>
      </c>
      <c r="N11874" s="158">
        <v>9.1124476034262797E-2</v>
      </c>
      <c r="O11874" s="158">
        <v>0.94069999999999998</v>
      </c>
      <c r="P11874" s="161">
        <f t="shared" si="1113"/>
        <v>8.5699999999999998E-2</v>
      </c>
    </row>
    <row r="11875" spans="9:16" x14ac:dyDescent="0.2">
      <c r="I11875" s="158">
        <f t="shared" si="1111"/>
        <v>28</v>
      </c>
      <c r="J11875" s="158" t="str">
        <f t="shared" si="1114"/>
        <v>SEK</v>
      </c>
      <c r="K11875" s="158" t="str">
        <f t="shared" si="1115"/>
        <v>CHF</v>
      </c>
      <c r="L11875" s="158" t="str">
        <f t="shared" si="1112"/>
        <v>SEKCHF45754</v>
      </c>
      <c r="M11875" s="160">
        <f t="shared" si="1116"/>
        <v>45754</v>
      </c>
      <c r="N11875" s="158">
        <v>9.0269001624842041E-2</v>
      </c>
      <c r="O11875" s="158">
        <v>0.93769999999999998</v>
      </c>
      <c r="P11875" s="161">
        <f t="shared" si="1113"/>
        <v>8.4599999999999995E-2</v>
      </c>
    </row>
    <row r="11876" spans="9:16" x14ac:dyDescent="0.2">
      <c r="I11876" s="158">
        <f t="shared" si="1111"/>
        <v>28</v>
      </c>
      <c r="J11876" s="158" t="str">
        <f t="shared" si="1114"/>
        <v>SEK</v>
      </c>
      <c r="K11876" s="158" t="str">
        <f t="shared" si="1115"/>
        <v>CHF</v>
      </c>
      <c r="L11876" s="158" t="str">
        <f t="shared" si="1112"/>
        <v>SEKCHF45755</v>
      </c>
      <c r="M11876" s="160">
        <f t="shared" si="1116"/>
        <v>45755</v>
      </c>
      <c r="N11876" s="158">
        <v>9.1095422455021641E-2</v>
      </c>
      <c r="O11876" s="158">
        <v>0.93489999999999995</v>
      </c>
      <c r="P11876" s="161">
        <f t="shared" si="1113"/>
        <v>8.5199999999999998E-2</v>
      </c>
    </row>
    <row r="11877" spans="9:16" x14ac:dyDescent="0.2">
      <c r="I11877" s="158">
        <f t="shared" si="1111"/>
        <v>28</v>
      </c>
      <c r="J11877" s="158" t="str">
        <f t="shared" si="1114"/>
        <v>SEK</v>
      </c>
      <c r="K11877" s="158" t="str">
        <f t="shared" si="1115"/>
        <v>CHF</v>
      </c>
      <c r="L11877" s="158" t="str">
        <f t="shared" si="1112"/>
        <v>SEKCHF45756</v>
      </c>
      <c r="M11877" s="160">
        <f t="shared" si="1116"/>
        <v>45756</v>
      </c>
      <c r="N11877" s="158">
        <v>9.0321997922594044E-2</v>
      </c>
      <c r="O11877" s="158">
        <v>0.92779999999999996</v>
      </c>
      <c r="P11877" s="161">
        <f t="shared" si="1113"/>
        <v>8.3799999999999999E-2</v>
      </c>
    </row>
    <row r="11878" spans="9:16" x14ac:dyDescent="0.2">
      <c r="I11878" s="158">
        <f t="shared" si="1111"/>
        <v>28</v>
      </c>
      <c r="J11878" s="158" t="str">
        <f t="shared" si="1114"/>
        <v>SEK</v>
      </c>
      <c r="K11878" s="158" t="str">
        <f t="shared" si="1115"/>
        <v>CHF</v>
      </c>
      <c r="L11878" s="158" t="str">
        <f t="shared" si="1112"/>
        <v>SEKCHF45757</v>
      </c>
      <c r="M11878" s="160">
        <f t="shared" si="1116"/>
        <v>45757</v>
      </c>
      <c r="N11878" s="158">
        <v>9.0752336872674477E-2</v>
      </c>
      <c r="O11878" s="158">
        <v>0.92989999999999995</v>
      </c>
      <c r="P11878" s="161">
        <f t="shared" si="1113"/>
        <v>8.4400000000000003E-2</v>
      </c>
    </row>
    <row r="11879" spans="9:16" x14ac:dyDescent="0.2">
      <c r="I11879" s="158">
        <f t="shared" si="1111"/>
        <v>28</v>
      </c>
      <c r="J11879" s="158" t="str">
        <f t="shared" si="1114"/>
        <v>SEK</v>
      </c>
      <c r="K11879" s="158" t="str">
        <f t="shared" si="1115"/>
        <v>CHF</v>
      </c>
      <c r="L11879" s="158" t="str">
        <f t="shared" si="1112"/>
        <v>SEKCHF45758</v>
      </c>
      <c r="M11879" s="160">
        <f t="shared" si="1116"/>
        <v>45758</v>
      </c>
      <c r="N11879" s="158">
        <v>8.9929674994154579E-2</v>
      </c>
      <c r="O11879" s="158">
        <v>0.92520000000000002</v>
      </c>
      <c r="P11879" s="161">
        <f t="shared" si="1113"/>
        <v>8.3199999999999996E-2</v>
      </c>
    </row>
    <row r="11880" spans="9:16" x14ac:dyDescent="0.2">
      <c r="I11880" s="158">
        <f t="shared" si="1111"/>
        <v>28</v>
      </c>
      <c r="J11880" s="158" t="str">
        <f t="shared" si="1114"/>
        <v>SEK</v>
      </c>
      <c r="K11880" s="158" t="str">
        <f t="shared" si="1115"/>
        <v>CHF</v>
      </c>
      <c r="L11880" s="158" t="str">
        <f t="shared" si="1112"/>
        <v>SEKCHF45759</v>
      </c>
      <c r="M11880" s="160">
        <f t="shared" si="1116"/>
        <v>45759</v>
      </c>
      <c r="N11880" s="158">
        <v>8.9929674994154579E-2</v>
      </c>
      <c r="O11880" s="158">
        <v>0.92520000000000002</v>
      </c>
      <c r="P11880" s="161">
        <f t="shared" si="1113"/>
        <v>8.3199999999999996E-2</v>
      </c>
    </row>
    <row r="11881" spans="9:16" x14ac:dyDescent="0.2">
      <c r="I11881" s="158">
        <f t="shared" si="1111"/>
        <v>28</v>
      </c>
      <c r="J11881" s="158" t="str">
        <f t="shared" si="1114"/>
        <v>SEK</v>
      </c>
      <c r="K11881" s="158" t="str">
        <f t="shared" si="1115"/>
        <v>CHF</v>
      </c>
      <c r="L11881" s="158" t="str">
        <f t="shared" si="1112"/>
        <v>SEKCHF45760</v>
      </c>
      <c r="M11881" s="160">
        <f t="shared" si="1116"/>
        <v>45760</v>
      </c>
      <c r="N11881" s="158">
        <v>8.9929674994154579E-2</v>
      </c>
      <c r="O11881" s="158">
        <v>0.92520000000000002</v>
      </c>
      <c r="P11881" s="161">
        <f t="shared" si="1113"/>
        <v>8.3199999999999996E-2</v>
      </c>
    </row>
    <row r="11882" spans="9:16" x14ac:dyDescent="0.2">
      <c r="I11882" s="158">
        <f t="shared" ref="I11882:I11945" si="1117">IF(M11881=$G$2,I11881+1,I11881)</f>
        <v>28</v>
      </c>
      <c r="J11882" s="158" t="str">
        <f t="shared" si="1114"/>
        <v>SEK</v>
      </c>
      <c r="K11882" s="158" t="str">
        <f t="shared" si="1115"/>
        <v>CHF</v>
      </c>
      <c r="L11882" s="158" t="str">
        <f t="shared" si="1112"/>
        <v>SEKCHF45761</v>
      </c>
      <c r="M11882" s="160">
        <f t="shared" si="1116"/>
        <v>45761</v>
      </c>
      <c r="N11882" s="158">
        <v>9.0855403625130601E-2</v>
      </c>
      <c r="O11882" s="158">
        <v>0.93289999999999995</v>
      </c>
      <c r="P11882" s="161">
        <f t="shared" si="1113"/>
        <v>8.48E-2</v>
      </c>
    </row>
    <row r="11883" spans="9:16" x14ac:dyDescent="0.2">
      <c r="I11883" s="158">
        <f t="shared" si="1117"/>
        <v>28</v>
      </c>
      <c r="J11883" s="158" t="str">
        <f t="shared" si="1114"/>
        <v>SEK</v>
      </c>
      <c r="K11883" s="158" t="str">
        <f t="shared" si="1115"/>
        <v>CHF</v>
      </c>
      <c r="L11883" s="158" t="str">
        <f t="shared" si="1112"/>
        <v>SEKCHF45762</v>
      </c>
      <c r="M11883" s="160">
        <f t="shared" si="1116"/>
        <v>45762</v>
      </c>
      <c r="N11883" s="158">
        <v>9.0406921553914166E-2</v>
      </c>
      <c r="O11883" s="158">
        <v>0.92420000000000002</v>
      </c>
      <c r="P11883" s="161">
        <f t="shared" si="1113"/>
        <v>8.3599999999999994E-2</v>
      </c>
    </row>
    <row r="11884" spans="9:16" x14ac:dyDescent="0.2">
      <c r="I11884" s="158">
        <f t="shared" si="1117"/>
        <v>28</v>
      </c>
      <c r="J11884" s="158" t="str">
        <f t="shared" si="1114"/>
        <v>SEK</v>
      </c>
      <c r="K11884" s="158" t="str">
        <f t="shared" si="1115"/>
        <v>CHF</v>
      </c>
      <c r="L11884" s="158" t="str">
        <f t="shared" si="1112"/>
        <v>SEKCHF45763</v>
      </c>
      <c r="M11884" s="160">
        <f t="shared" si="1116"/>
        <v>45763</v>
      </c>
      <c r="N11884" s="158">
        <v>8.964589870013448E-2</v>
      </c>
      <c r="O11884" s="158">
        <v>0.92600000000000005</v>
      </c>
      <c r="P11884" s="161">
        <f t="shared" si="1113"/>
        <v>8.3000000000000004E-2</v>
      </c>
    </row>
    <row r="11885" spans="9:16" x14ac:dyDescent="0.2">
      <c r="I11885" s="158">
        <f t="shared" si="1117"/>
        <v>28</v>
      </c>
      <c r="J11885" s="158" t="str">
        <f t="shared" si="1114"/>
        <v>SEK</v>
      </c>
      <c r="K11885" s="158" t="str">
        <f t="shared" si="1115"/>
        <v>CHF</v>
      </c>
      <c r="L11885" s="158" t="str">
        <f t="shared" si="1112"/>
        <v>SEKCHF45764</v>
      </c>
      <c r="M11885" s="160">
        <f t="shared" si="1116"/>
        <v>45764</v>
      </c>
      <c r="N11885" s="158">
        <v>9.0679918025354106E-2</v>
      </c>
      <c r="O11885" s="158">
        <v>0.92910000000000004</v>
      </c>
      <c r="P11885" s="161">
        <f t="shared" si="1113"/>
        <v>8.43E-2</v>
      </c>
    </row>
    <row r="11886" spans="9:16" x14ac:dyDescent="0.2">
      <c r="I11886" s="158">
        <f t="shared" si="1117"/>
        <v>28</v>
      </c>
      <c r="J11886" s="158" t="str">
        <f t="shared" si="1114"/>
        <v>SEK</v>
      </c>
      <c r="K11886" s="158" t="str">
        <f t="shared" si="1115"/>
        <v>CHF</v>
      </c>
      <c r="L11886" s="158" t="str">
        <f t="shared" si="1112"/>
        <v>SEKCHF45765</v>
      </c>
      <c r="M11886" s="160">
        <f t="shared" si="1116"/>
        <v>45765</v>
      </c>
      <c r="N11886" s="158">
        <v>9.0679918025354106E-2</v>
      </c>
      <c r="O11886" s="158">
        <v>0.92910000000000004</v>
      </c>
      <c r="P11886" s="161">
        <f t="shared" si="1113"/>
        <v>8.43E-2</v>
      </c>
    </row>
    <row r="11887" spans="9:16" x14ac:dyDescent="0.2">
      <c r="I11887" s="158">
        <f t="shared" si="1117"/>
        <v>28</v>
      </c>
      <c r="J11887" s="158" t="str">
        <f t="shared" si="1114"/>
        <v>SEK</v>
      </c>
      <c r="K11887" s="158" t="str">
        <f t="shared" si="1115"/>
        <v>CHF</v>
      </c>
      <c r="L11887" s="158" t="str">
        <f t="shared" si="1112"/>
        <v>SEKCHF45766</v>
      </c>
      <c r="M11887" s="160">
        <f t="shared" si="1116"/>
        <v>45766</v>
      </c>
      <c r="N11887" s="158">
        <v>9.0679918025354106E-2</v>
      </c>
      <c r="O11887" s="158">
        <v>0.92910000000000004</v>
      </c>
      <c r="P11887" s="161">
        <f t="shared" si="1113"/>
        <v>8.43E-2</v>
      </c>
    </row>
    <row r="11888" spans="9:16" x14ac:dyDescent="0.2">
      <c r="I11888" s="158">
        <f t="shared" si="1117"/>
        <v>28</v>
      </c>
      <c r="J11888" s="158" t="str">
        <f t="shared" si="1114"/>
        <v>SEK</v>
      </c>
      <c r="K11888" s="158" t="str">
        <f t="shared" si="1115"/>
        <v>CHF</v>
      </c>
      <c r="L11888" s="158" t="str">
        <f t="shared" si="1112"/>
        <v>SEKCHF45767</v>
      </c>
      <c r="M11888" s="160">
        <f t="shared" si="1116"/>
        <v>45767</v>
      </c>
      <c r="N11888" s="158">
        <v>9.0679918025354106E-2</v>
      </c>
      <c r="O11888" s="158">
        <v>0.92910000000000004</v>
      </c>
      <c r="P11888" s="161">
        <f t="shared" si="1113"/>
        <v>8.43E-2</v>
      </c>
    </row>
    <row r="11889" spans="9:16" x14ac:dyDescent="0.2">
      <c r="I11889" s="158">
        <f t="shared" si="1117"/>
        <v>28</v>
      </c>
      <c r="J11889" s="158" t="str">
        <f t="shared" si="1114"/>
        <v>SEK</v>
      </c>
      <c r="K11889" s="158" t="str">
        <f t="shared" si="1115"/>
        <v>CHF</v>
      </c>
      <c r="L11889" s="158" t="str">
        <f t="shared" si="1112"/>
        <v>SEKCHF45768</v>
      </c>
      <c r="M11889" s="160">
        <f t="shared" si="1116"/>
        <v>45768</v>
      </c>
      <c r="N11889" s="158">
        <v>9.0679918025354106E-2</v>
      </c>
      <c r="O11889" s="158">
        <v>0.92910000000000004</v>
      </c>
      <c r="P11889" s="161">
        <f t="shared" si="1113"/>
        <v>8.43E-2</v>
      </c>
    </row>
    <row r="11890" spans="9:16" x14ac:dyDescent="0.2">
      <c r="I11890" s="158">
        <f t="shared" si="1117"/>
        <v>28</v>
      </c>
      <c r="J11890" s="158" t="str">
        <f t="shared" si="1114"/>
        <v>SEK</v>
      </c>
      <c r="K11890" s="158" t="str">
        <f t="shared" si="1115"/>
        <v>CHF</v>
      </c>
      <c r="L11890" s="158" t="str">
        <f t="shared" si="1112"/>
        <v>SEKCHF45769</v>
      </c>
      <c r="M11890" s="160">
        <f t="shared" si="1116"/>
        <v>45769</v>
      </c>
      <c r="N11890" s="158">
        <v>9.1614522734143819E-2</v>
      </c>
      <c r="O11890" s="158">
        <v>0.93179999999999996</v>
      </c>
      <c r="P11890" s="161">
        <f t="shared" si="1113"/>
        <v>8.5400000000000004E-2</v>
      </c>
    </row>
    <row r="11891" spans="9:16" x14ac:dyDescent="0.2">
      <c r="I11891" s="158">
        <f t="shared" si="1117"/>
        <v>28</v>
      </c>
      <c r="J11891" s="158" t="str">
        <f t="shared" si="1114"/>
        <v>SEK</v>
      </c>
      <c r="K11891" s="158" t="str">
        <f t="shared" si="1115"/>
        <v>CHF</v>
      </c>
      <c r="L11891" s="158" t="str">
        <f t="shared" si="1112"/>
        <v>SEKCHF45770</v>
      </c>
      <c r="M11891" s="160">
        <f t="shared" si="1116"/>
        <v>45770</v>
      </c>
      <c r="N11891" s="158">
        <v>9.1411856117738471E-2</v>
      </c>
      <c r="O11891" s="158">
        <v>0.93820000000000003</v>
      </c>
      <c r="P11891" s="161">
        <f t="shared" si="1113"/>
        <v>8.5800000000000001E-2</v>
      </c>
    </row>
    <row r="11892" spans="9:16" x14ac:dyDescent="0.2">
      <c r="I11892" s="158">
        <f t="shared" si="1117"/>
        <v>28</v>
      </c>
      <c r="J11892" s="158" t="str">
        <f t="shared" si="1114"/>
        <v>SEK</v>
      </c>
      <c r="K11892" s="158" t="str">
        <f t="shared" si="1115"/>
        <v>CHF</v>
      </c>
      <c r="L11892" s="158" t="str">
        <f t="shared" si="1112"/>
        <v>SEKCHF45771</v>
      </c>
      <c r="M11892" s="160">
        <f t="shared" si="1116"/>
        <v>45771</v>
      </c>
      <c r="N11892" s="158">
        <v>9.1650627806800486E-2</v>
      </c>
      <c r="O11892" s="158">
        <v>0.93920000000000003</v>
      </c>
      <c r="P11892" s="161">
        <f t="shared" si="1113"/>
        <v>8.6099999999999996E-2</v>
      </c>
    </row>
    <row r="11893" spans="9:16" x14ac:dyDescent="0.2">
      <c r="I11893" s="158">
        <f t="shared" si="1117"/>
        <v>28</v>
      </c>
      <c r="J11893" s="158" t="str">
        <f t="shared" si="1114"/>
        <v>SEK</v>
      </c>
      <c r="K11893" s="158" t="str">
        <f t="shared" si="1115"/>
        <v>CHF</v>
      </c>
      <c r="L11893" s="158" t="str">
        <f t="shared" si="1112"/>
        <v>SEKCHF45772</v>
      </c>
      <c r="M11893" s="160">
        <f t="shared" si="1116"/>
        <v>45772</v>
      </c>
      <c r="N11893" s="158">
        <v>9.0896695905103853E-2</v>
      </c>
      <c r="O11893" s="158">
        <v>0.94210000000000005</v>
      </c>
      <c r="P11893" s="161">
        <f t="shared" si="1113"/>
        <v>8.5599999999999996E-2</v>
      </c>
    </row>
    <row r="11894" spans="9:16" x14ac:dyDescent="0.2">
      <c r="I11894" s="158">
        <f t="shared" si="1117"/>
        <v>28</v>
      </c>
      <c r="J11894" s="158" t="str">
        <f t="shared" si="1114"/>
        <v>SEK</v>
      </c>
      <c r="K11894" s="158" t="str">
        <f t="shared" si="1115"/>
        <v>CHF</v>
      </c>
      <c r="L11894" s="158" t="str">
        <f t="shared" si="1112"/>
        <v>SEKCHF45773</v>
      </c>
      <c r="M11894" s="160">
        <f t="shared" si="1116"/>
        <v>45773</v>
      </c>
      <c r="N11894" s="158">
        <v>9.0896695905103853E-2</v>
      </c>
      <c r="O11894" s="158">
        <v>0.94210000000000005</v>
      </c>
      <c r="P11894" s="161">
        <f t="shared" si="1113"/>
        <v>8.5599999999999996E-2</v>
      </c>
    </row>
    <row r="11895" spans="9:16" x14ac:dyDescent="0.2">
      <c r="I11895" s="158">
        <f t="shared" si="1117"/>
        <v>28</v>
      </c>
      <c r="J11895" s="158" t="str">
        <f t="shared" si="1114"/>
        <v>SEK</v>
      </c>
      <c r="K11895" s="158" t="str">
        <f t="shared" si="1115"/>
        <v>CHF</v>
      </c>
      <c r="L11895" s="158" t="str">
        <f t="shared" si="1112"/>
        <v>SEKCHF45774</v>
      </c>
      <c r="M11895" s="160">
        <f t="shared" si="1116"/>
        <v>45774</v>
      </c>
      <c r="N11895" s="158">
        <v>9.0896695905103853E-2</v>
      </c>
      <c r="O11895" s="158">
        <v>0.94210000000000005</v>
      </c>
      <c r="P11895" s="161">
        <f t="shared" si="1113"/>
        <v>8.5599999999999996E-2</v>
      </c>
    </row>
    <row r="11896" spans="9:16" x14ac:dyDescent="0.2">
      <c r="I11896" s="158">
        <f t="shared" si="1117"/>
        <v>28</v>
      </c>
      <c r="J11896" s="158" t="str">
        <f t="shared" si="1114"/>
        <v>SEK</v>
      </c>
      <c r="K11896" s="158" t="str">
        <f t="shared" si="1115"/>
        <v>CHF</v>
      </c>
      <c r="L11896" s="158" t="str">
        <f t="shared" si="1112"/>
        <v>SEKCHF45775</v>
      </c>
      <c r="M11896" s="160">
        <f t="shared" si="1116"/>
        <v>45775</v>
      </c>
      <c r="N11896" s="158">
        <v>9.0933891061198507E-2</v>
      </c>
      <c r="O11896" s="158">
        <v>0.94199999999999995</v>
      </c>
      <c r="P11896" s="161">
        <f t="shared" si="1113"/>
        <v>8.5699999999999998E-2</v>
      </c>
    </row>
    <row r="11897" spans="9:16" x14ac:dyDescent="0.2">
      <c r="I11897" s="158">
        <f t="shared" si="1117"/>
        <v>28</v>
      </c>
      <c r="J11897" s="158" t="str">
        <f t="shared" si="1114"/>
        <v>SEK</v>
      </c>
      <c r="K11897" s="158" t="str">
        <f t="shared" si="1115"/>
        <v>CHF</v>
      </c>
      <c r="L11897" s="158" t="str">
        <f t="shared" si="1112"/>
        <v>SEKCHF45776</v>
      </c>
      <c r="M11897" s="160">
        <f t="shared" si="1116"/>
        <v>45776</v>
      </c>
      <c r="N11897" s="158">
        <v>9.1224229155263639E-2</v>
      </c>
      <c r="O11897" s="158">
        <v>0.93920000000000003</v>
      </c>
      <c r="P11897" s="161">
        <f t="shared" si="1113"/>
        <v>8.5699999999999998E-2</v>
      </c>
    </row>
    <row r="11898" spans="9:16" x14ac:dyDescent="0.2">
      <c r="I11898" s="158">
        <f t="shared" si="1117"/>
        <v>28</v>
      </c>
      <c r="J11898" s="158" t="str">
        <f t="shared" si="1114"/>
        <v>SEK</v>
      </c>
      <c r="K11898" s="158" t="str">
        <f t="shared" si="1115"/>
        <v>CHF</v>
      </c>
      <c r="L11898" s="158" t="str">
        <f t="shared" si="1112"/>
        <v>SEKCHF45777</v>
      </c>
      <c r="M11898" s="160">
        <f t="shared" si="1116"/>
        <v>45777</v>
      </c>
      <c r="N11898" s="158">
        <v>9.1145239939844136E-2</v>
      </c>
      <c r="O11898" s="158">
        <v>0.93889999999999996</v>
      </c>
      <c r="P11898" s="161">
        <f t="shared" si="1113"/>
        <v>8.5599999999999996E-2</v>
      </c>
    </row>
    <row r="11899" spans="9:16" x14ac:dyDescent="0.2">
      <c r="I11899" s="158">
        <f t="shared" si="1117"/>
        <v>28</v>
      </c>
      <c r="J11899" s="158" t="str">
        <f t="shared" si="1114"/>
        <v>SEK</v>
      </c>
      <c r="K11899" s="158" t="str">
        <f t="shared" si="1115"/>
        <v>CHF</v>
      </c>
      <c r="L11899" s="158" t="str">
        <f t="shared" si="1112"/>
        <v>SEKCHF45778</v>
      </c>
      <c r="M11899" s="160">
        <f t="shared" si="1116"/>
        <v>45778</v>
      </c>
      <c r="N11899" s="158">
        <v>9.1145239939844136E-2</v>
      </c>
      <c r="O11899" s="158">
        <v>0.93889999999999996</v>
      </c>
      <c r="P11899" s="161">
        <f t="shared" si="1113"/>
        <v>8.5599999999999996E-2</v>
      </c>
    </row>
    <row r="11900" spans="9:16" x14ac:dyDescent="0.2">
      <c r="I11900" s="158">
        <f t="shared" si="1117"/>
        <v>28</v>
      </c>
      <c r="J11900" s="158" t="str">
        <f t="shared" si="1114"/>
        <v>SEK</v>
      </c>
      <c r="K11900" s="158" t="str">
        <f t="shared" si="1115"/>
        <v>CHF</v>
      </c>
      <c r="L11900" s="158" t="str">
        <f t="shared" si="1112"/>
        <v>SEKCHF45779</v>
      </c>
      <c r="M11900" s="160">
        <f t="shared" si="1116"/>
        <v>45779</v>
      </c>
      <c r="N11900" s="158">
        <v>9.1428571428571428E-2</v>
      </c>
      <c r="O11900" s="158">
        <v>0.93430000000000002</v>
      </c>
      <c r="P11900" s="161">
        <f t="shared" si="1113"/>
        <v>8.5400000000000004E-2</v>
      </c>
    </row>
    <row r="11901" spans="9:16" x14ac:dyDescent="0.2">
      <c r="I11901" s="158">
        <f t="shared" si="1117"/>
        <v>28</v>
      </c>
      <c r="J11901" s="158" t="str">
        <f t="shared" si="1114"/>
        <v>SEK</v>
      </c>
      <c r="K11901" s="158" t="str">
        <f t="shared" si="1115"/>
        <v>CHF</v>
      </c>
      <c r="L11901" s="158" t="str">
        <f t="shared" si="1112"/>
        <v>SEKCHF45780</v>
      </c>
      <c r="M11901" s="160">
        <f t="shared" si="1116"/>
        <v>45780</v>
      </c>
      <c r="N11901" s="158">
        <v>9.1428571428571428E-2</v>
      </c>
      <c r="O11901" s="158">
        <v>0.93430000000000002</v>
      </c>
      <c r="P11901" s="161">
        <f t="shared" si="1113"/>
        <v>8.5400000000000004E-2</v>
      </c>
    </row>
    <row r="11902" spans="9:16" x14ac:dyDescent="0.2">
      <c r="I11902" s="158">
        <f t="shared" si="1117"/>
        <v>28</v>
      </c>
      <c r="J11902" s="158" t="str">
        <f t="shared" si="1114"/>
        <v>SEK</v>
      </c>
      <c r="K11902" s="158" t="str">
        <f t="shared" si="1115"/>
        <v>CHF</v>
      </c>
      <c r="L11902" s="158" t="str">
        <f t="shared" si="1112"/>
        <v>SEKCHF45781</v>
      </c>
      <c r="M11902" s="160">
        <f t="shared" si="1116"/>
        <v>45781</v>
      </c>
      <c r="N11902" s="158">
        <v>9.1428571428571428E-2</v>
      </c>
      <c r="O11902" s="158">
        <v>0.93430000000000002</v>
      </c>
      <c r="P11902" s="161">
        <f t="shared" si="1113"/>
        <v>8.5400000000000004E-2</v>
      </c>
    </row>
    <row r="11903" spans="9:16" x14ac:dyDescent="0.2">
      <c r="I11903" s="158">
        <f t="shared" si="1117"/>
        <v>28</v>
      </c>
      <c r="J11903" s="158" t="str">
        <f t="shared" si="1114"/>
        <v>SEK</v>
      </c>
      <c r="K11903" s="158" t="str">
        <f t="shared" si="1115"/>
        <v>CHF</v>
      </c>
      <c r="L11903" s="158" t="str">
        <f t="shared" si="1112"/>
        <v>SEKCHF45782</v>
      </c>
      <c r="M11903" s="160">
        <f t="shared" si="1116"/>
        <v>45782</v>
      </c>
      <c r="N11903" s="158">
        <v>9.1445292853550367E-2</v>
      </c>
      <c r="O11903" s="158">
        <v>0.93359999999999999</v>
      </c>
      <c r="P11903" s="161">
        <f t="shared" si="1113"/>
        <v>8.5400000000000004E-2</v>
      </c>
    </row>
    <row r="11904" spans="9:16" x14ac:dyDescent="0.2">
      <c r="I11904" s="158">
        <f t="shared" si="1117"/>
        <v>28</v>
      </c>
      <c r="J11904" s="158" t="str">
        <f t="shared" si="1114"/>
        <v>SEK</v>
      </c>
      <c r="K11904" s="158" t="str">
        <f t="shared" si="1115"/>
        <v>CHF</v>
      </c>
      <c r="L11904" s="158" t="str">
        <f t="shared" si="1112"/>
        <v>SEKCHF45783</v>
      </c>
      <c r="M11904" s="160">
        <f t="shared" si="1116"/>
        <v>45783</v>
      </c>
      <c r="N11904" s="158">
        <v>9.1911764705882346E-2</v>
      </c>
      <c r="O11904" s="158">
        <v>0.93459999999999999</v>
      </c>
      <c r="P11904" s="161">
        <f t="shared" si="1113"/>
        <v>8.5900000000000004E-2</v>
      </c>
    </row>
    <row r="11905" spans="9:16" x14ac:dyDescent="0.2">
      <c r="I11905" s="158">
        <f t="shared" si="1117"/>
        <v>28</v>
      </c>
      <c r="J11905" s="158" t="str">
        <f t="shared" si="1114"/>
        <v>SEK</v>
      </c>
      <c r="K11905" s="158" t="str">
        <f t="shared" si="1115"/>
        <v>CHF</v>
      </c>
      <c r="L11905" s="158" t="str">
        <f t="shared" si="1112"/>
        <v>SEKCHF45784</v>
      </c>
      <c r="M11905" s="160">
        <f t="shared" si="1116"/>
        <v>45784</v>
      </c>
      <c r="N11905" s="158">
        <v>9.1717875813996139E-2</v>
      </c>
      <c r="O11905" s="158">
        <v>0.93589999999999995</v>
      </c>
      <c r="P11905" s="161">
        <f t="shared" si="1113"/>
        <v>8.5800000000000001E-2</v>
      </c>
    </row>
    <row r="11906" spans="9:16" x14ac:dyDescent="0.2">
      <c r="I11906" s="158">
        <f t="shared" si="1117"/>
        <v>28</v>
      </c>
      <c r="J11906" s="158" t="str">
        <f t="shared" si="1114"/>
        <v>SEK</v>
      </c>
      <c r="K11906" s="158" t="str">
        <f t="shared" si="1115"/>
        <v>CHF</v>
      </c>
      <c r="L11906" s="158" t="str">
        <f t="shared" si="1112"/>
        <v>SEKCHF45785</v>
      </c>
      <c r="M11906" s="160">
        <f t="shared" si="1116"/>
        <v>45785</v>
      </c>
      <c r="N11906" s="158">
        <v>9.1717875813996139E-2</v>
      </c>
      <c r="O11906" s="158">
        <v>0.9325</v>
      </c>
      <c r="P11906" s="161">
        <f t="shared" si="1113"/>
        <v>8.5500000000000007E-2</v>
      </c>
    </row>
    <row r="11907" spans="9:16" x14ac:dyDescent="0.2">
      <c r="I11907" s="158">
        <f t="shared" si="1117"/>
        <v>28</v>
      </c>
      <c r="J11907" s="158" t="str">
        <f t="shared" si="1114"/>
        <v>SEK</v>
      </c>
      <c r="K11907" s="158" t="str">
        <f t="shared" si="1115"/>
        <v>CHF</v>
      </c>
      <c r="L11907" s="158" t="str">
        <f t="shared" ref="L11907:L11970" si="1118">J11907&amp;K11907&amp;M11907</f>
        <v>SEKCHF45786</v>
      </c>
      <c r="M11907" s="160">
        <f t="shared" si="1116"/>
        <v>45786</v>
      </c>
      <c r="N11907" s="158">
        <v>9.1575091575091569E-2</v>
      </c>
      <c r="O11907" s="158">
        <v>0.93530000000000002</v>
      </c>
      <c r="P11907" s="161">
        <f t="shared" ref="P11907:P11970" si="1119">ROUND(N11907*O11907,4)</f>
        <v>8.5699999999999998E-2</v>
      </c>
    </row>
    <row r="11908" spans="9:16" x14ac:dyDescent="0.2">
      <c r="I11908" s="158">
        <f t="shared" si="1117"/>
        <v>28</v>
      </c>
      <c r="J11908" s="158" t="str">
        <f t="shared" ref="J11908:J11971" si="1120">VLOOKUP($I11908,$A:$C,2,FALSE)</f>
        <v>SEK</v>
      </c>
      <c r="K11908" s="158" t="str">
        <f t="shared" ref="K11908:K11971" si="1121">VLOOKUP($I11908,$A:$C,3,FALSE)</f>
        <v>CHF</v>
      </c>
      <c r="L11908" s="158" t="str">
        <f t="shared" si="1118"/>
        <v>SEKCHF45787</v>
      </c>
      <c r="M11908" s="160">
        <f t="shared" ref="M11908:M11971" si="1122">IF(I11908=I11907,M11907+1,$G$1)</f>
        <v>45787</v>
      </c>
      <c r="N11908" s="158">
        <v>9.1575091575091569E-2</v>
      </c>
      <c r="O11908" s="158">
        <v>0.93530000000000002</v>
      </c>
      <c r="P11908" s="161">
        <f t="shared" si="1119"/>
        <v>8.5699999999999998E-2</v>
      </c>
    </row>
    <row r="11909" spans="9:16" x14ac:dyDescent="0.2">
      <c r="I11909" s="158">
        <f t="shared" si="1117"/>
        <v>28</v>
      </c>
      <c r="J11909" s="158" t="str">
        <f t="shared" si="1120"/>
        <v>SEK</v>
      </c>
      <c r="K11909" s="158" t="str">
        <f t="shared" si="1121"/>
        <v>CHF</v>
      </c>
      <c r="L11909" s="158" t="str">
        <f t="shared" si="1118"/>
        <v>SEKCHF45788</v>
      </c>
      <c r="M11909" s="160">
        <f t="shared" si="1122"/>
        <v>45788</v>
      </c>
      <c r="N11909" s="158">
        <v>9.1575091575091569E-2</v>
      </c>
      <c r="O11909" s="158">
        <v>0.93530000000000002</v>
      </c>
      <c r="P11909" s="161">
        <f t="shared" si="1119"/>
        <v>8.5699999999999998E-2</v>
      </c>
    </row>
    <row r="11910" spans="9:16" x14ac:dyDescent="0.2">
      <c r="I11910" s="158">
        <f t="shared" si="1117"/>
        <v>28</v>
      </c>
      <c r="J11910" s="158" t="str">
        <f t="shared" si="1120"/>
        <v>SEK</v>
      </c>
      <c r="K11910" s="158" t="str">
        <f t="shared" si="1121"/>
        <v>CHF</v>
      </c>
      <c r="L11910" s="158" t="str">
        <f t="shared" si="1118"/>
        <v>SEKCHF45789</v>
      </c>
      <c r="M11910" s="160">
        <f t="shared" si="1122"/>
        <v>45789</v>
      </c>
      <c r="N11910" s="158">
        <v>9.1873765446276817E-2</v>
      </c>
      <c r="O11910" s="158">
        <v>0.93689999999999996</v>
      </c>
      <c r="P11910" s="161">
        <f t="shared" si="1119"/>
        <v>8.6099999999999996E-2</v>
      </c>
    </row>
    <row r="11911" spans="9:16" x14ac:dyDescent="0.2">
      <c r="I11911" s="158">
        <f t="shared" si="1117"/>
        <v>28</v>
      </c>
      <c r="J11911" s="158" t="str">
        <f t="shared" si="1120"/>
        <v>SEK</v>
      </c>
      <c r="K11911" s="158" t="str">
        <f t="shared" si="1121"/>
        <v>CHF</v>
      </c>
      <c r="L11911" s="158" t="str">
        <f t="shared" si="1118"/>
        <v>SEKCHF45790</v>
      </c>
      <c r="M11911" s="160">
        <f t="shared" si="1122"/>
        <v>45790</v>
      </c>
      <c r="N11911" s="158">
        <v>9.2374486166920691E-2</v>
      </c>
      <c r="O11911" s="158">
        <v>0.93579999999999997</v>
      </c>
      <c r="P11911" s="161">
        <f t="shared" si="1119"/>
        <v>8.6400000000000005E-2</v>
      </c>
    </row>
    <row r="11912" spans="9:16" x14ac:dyDescent="0.2">
      <c r="I11912" s="158">
        <f t="shared" si="1117"/>
        <v>28</v>
      </c>
      <c r="J11912" s="158" t="str">
        <f t="shared" si="1120"/>
        <v>SEK</v>
      </c>
      <c r="K11912" s="158" t="str">
        <f t="shared" si="1121"/>
        <v>CHF</v>
      </c>
      <c r="L11912" s="158" t="str">
        <f t="shared" si="1118"/>
        <v>SEKCHF45791</v>
      </c>
      <c r="M11912" s="160">
        <f t="shared" si="1122"/>
        <v>45791</v>
      </c>
      <c r="N11912" s="158">
        <v>9.2131932927952839E-2</v>
      </c>
      <c r="O11912" s="158">
        <v>0.93899999999999995</v>
      </c>
      <c r="P11912" s="161">
        <f t="shared" si="1119"/>
        <v>8.6499999999999994E-2</v>
      </c>
    </row>
    <row r="11913" spans="9:16" x14ac:dyDescent="0.2">
      <c r="I11913" s="158">
        <f t="shared" si="1117"/>
        <v>28</v>
      </c>
      <c r="J11913" s="158" t="str">
        <f t="shared" si="1120"/>
        <v>SEK</v>
      </c>
      <c r="K11913" s="158" t="str">
        <f t="shared" si="1121"/>
        <v>CHF</v>
      </c>
      <c r="L11913" s="158" t="str">
        <f t="shared" si="1118"/>
        <v>SEKCHF45792</v>
      </c>
      <c r="M11913" s="160">
        <f t="shared" si="1122"/>
        <v>45792</v>
      </c>
      <c r="N11913" s="158">
        <v>9.1848450057405287E-2</v>
      </c>
      <c r="O11913" s="158">
        <v>0.93769999999999998</v>
      </c>
      <c r="P11913" s="161">
        <f t="shared" si="1119"/>
        <v>8.6099999999999996E-2</v>
      </c>
    </row>
    <row r="11914" spans="9:16" x14ac:dyDescent="0.2">
      <c r="I11914" s="158">
        <f t="shared" si="1117"/>
        <v>28</v>
      </c>
      <c r="J11914" s="158" t="str">
        <f t="shared" si="1120"/>
        <v>SEK</v>
      </c>
      <c r="K11914" s="158" t="str">
        <f t="shared" si="1121"/>
        <v>CHF</v>
      </c>
      <c r="L11914" s="158" t="str">
        <f t="shared" si="1118"/>
        <v>SEKCHF45793</v>
      </c>
      <c r="M11914" s="160">
        <f t="shared" si="1122"/>
        <v>45793</v>
      </c>
      <c r="N11914" s="158">
        <v>9.1468713126675011E-2</v>
      </c>
      <c r="O11914" s="158">
        <v>0.93810000000000004</v>
      </c>
      <c r="P11914" s="161">
        <f t="shared" si="1119"/>
        <v>8.5800000000000001E-2</v>
      </c>
    </row>
    <row r="11915" spans="9:16" x14ac:dyDescent="0.2">
      <c r="I11915" s="158">
        <f t="shared" si="1117"/>
        <v>28</v>
      </c>
      <c r="J11915" s="158" t="str">
        <f t="shared" si="1120"/>
        <v>SEK</v>
      </c>
      <c r="K11915" s="158" t="str">
        <f t="shared" si="1121"/>
        <v>CHF</v>
      </c>
      <c r="L11915" s="158" t="str">
        <f t="shared" si="1118"/>
        <v>SEKCHF45794</v>
      </c>
      <c r="M11915" s="160">
        <f t="shared" si="1122"/>
        <v>45794</v>
      </c>
      <c r="N11915" s="158">
        <v>9.1468713126675011E-2</v>
      </c>
      <c r="O11915" s="158">
        <v>0.93810000000000004</v>
      </c>
      <c r="P11915" s="161">
        <f t="shared" si="1119"/>
        <v>8.5800000000000001E-2</v>
      </c>
    </row>
    <row r="11916" spans="9:16" x14ac:dyDescent="0.2">
      <c r="I11916" s="158">
        <f t="shared" si="1117"/>
        <v>28</v>
      </c>
      <c r="J11916" s="158" t="str">
        <f t="shared" si="1120"/>
        <v>SEK</v>
      </c>
      <c r="K11916" s="158" t="str">
        <f t="shared" si="1121"/>
        <v>CHF</v>
      </c>
      <c r="L11916" s="158" t="str">
        <f t="shared" si="1118"/>
        <v>SEKCHF45795</v>
      </c>
      <c r="M11916" s="160">
        <f t="shared" si="1122"/>
        <v>45795</v>
      </c>
      <c r="N11916" s="158">
        <v>9.1468713126675011E-2</v>
      </c>
      <c r="O11916" s="158">
        <v>0.93810000000000004</v>
      </c>
      <c r="P11916" s="161">
        <f t="shared" si="1119"/>
        <v>8.5800000000000001E-2</v>
      </c>
    </row>
    <row r="11917" spans="9:16" x14ac:dyDescent="0.2">
      <c r="I11917" s="158">
        <f t="shared" si="1117"/>
        <v>28</v>
      </c>
      <c r="J11917" s="158" t="str">
        <f t="shared" si="1120"/>
        <v>SEK</v>
      </c>
      <c r="K11917" s="158" t="str">
        <f t="shared" si="1121"/>
        <v>CHF</v>
      </c>
      <c r="L11917" s="158" t="str">
        <f t="shared" si="1118"/>
        <v>SEKCHF45796</v>
      </c>
      <c r="M11917" s="160">
        <f t="shared" si="1122"/>
        <v>45796</v>
      </c>
      <c r="N11917" s="158">
        <v>9.1730495803329815E-2</v>
      </c>
      <c r="O11917" s="158">
        <v>0.93940000000000001</v>
      </c>
      <c r="P11917" s="161">
        <f t="shared" si="1119"/>
        <v>8.6199999999999999E-2</v>
      </c>
    </row>
    <row r="11918" spans="9:16" x14ac:dyDescent="0.2">
      <c r="I11918" s="158">
        <f t="shared" si="1117"/>
        <v>28</v>
      </c>
      <c r="J11918" s="158" t="str">
        <f t="shared" si="1120"/>
        <v>SEK</v>
      </c>
      <c r="K11918" s="158" t="str">
        <f t="shared" si="1121"/>
        <v>CHF</v>
      </c>
      <c r="L11918" s="158" t="str">
        <f t="shared" si="1118"/>
        <v>SEKCHF45797</v>
      </c>
      <c r="M11918" s="160">
        <f t="shared" si="1122"/>
        <v>45797</v>
      </c>
      <c r="N11918" s="158">
        <v>9.1882207010612393E-2</v>
      </c>
      <c r="O11918" s="158">
        <v>0.93659999999999999</v>
      </c>
      <c r="P11918" s="161">
        <f t="shared" si="1119"/>
        <v>8.6099999999999996E-2</v>
      </c>
    </row>
    <row r="11919" spans="9:16" x14ac:dyDescent="0.2">
      <c r="I11919" s="158">
        <f t="shared" si="1117"/>
        <v>28</v>
      </c>
      <c r="J11919" s="158" t="str">
        <f t="shared" si="1120"/>
        <v>SEK</v>
      </c>
      <c r="K11919" s="158" t="str">
        <f t="shared" si="1121"/>
        <v>CHF</v>
      </c>
      <c r="L11919" s="158" t="str">
        <f t="shared" si="1118"/>
        <v>SEKCHF45798</v>
      </c>
      <c r="M11919" s="160">
        <f t="shared" si="1122"/>
        <v>45798</v>
      </c>
      <c r="N11919" s="158">
        <v>9.2212642353266636E-2</v>
      </c>
      <c r="O11919" s="158">
        <v>0.93520000000000003</v>
      </c>
      <c r="P11919" s="161">
        <f t="shared" si="1119"/>
        <v>8.6199999999999999E-2</v>
      </c>
    </row>
    <row r="11920" spans="9:16" x14ac:dyDescent="0.2">
      <c r="I11920" s="158">
        <f t="shared" si="1117"/>
        <v>28</v>
      </c>
      <c r="J11920" s="158" t="str">
        <f t="shared" si="1120"/>
        <v>SEK</v>
      </c>
      <c r="K11920" s="158" t="str">
        <f t="shared" si="1121"/>
        <v>CHF</v>
      </c>
      <c r="L11920" s="158" t="str">
        <f t="shared" si="1118"/>
        <v>SEKCHF45799</v>
      </c>
      <c r="M11920" s="160">
        <f t="shared" si="1122"/>
        <v>45799</v>
      </c>
      <c r="N11920" s="158">
        <v>9.2178642208600267E-2</v>
      </c>
      <c r="O11920" s="158">
        <v>0.93430000000000002</v>
      </c>
      <c r="P11920" s="161">
        <f t="shared" si="1119"/>
        <v>8.6099999999999996E-2</v>
      </c>
    </row>
    <row r="11921" spans="9:16" x14ac:dyDescent="0.2">
      <c r="I11921" s="158">
        <f t="shared" si="1117"/>
        <v>28</v>
      </c>
      <c r="J11921" s="158" t="str">
        <f t="shared" si="1120"/>
        <v>SEK</v>
      </c>
      <c r="K11921" s="158" t="str">
        <f t="shared" si="1121"/>
        <v>CHF</v>
      </c>
      <c r="L11921" s="158" t="str">
        <f t="shared" si="1118"/>
        <v>SEKCHF45800</v>
      </c>
      <c r="M11921" s="160">
        <f t="shared" si="1122"/>
        <v>45800</v>
      </c>
      <c r="N11921" s="158">
        <v>9.2295196957950312E-2</v>
      </c>
      <c r="O11921" s="158">
        <v>0.92989999999999995</v>
      </c>
      <c r="P11921" s="161">
        <f t="shared" si="1119"/>
        <v>8.5800000000000001E-2</v>
      </c>
    </row>
    <row r="11922" spans="9:16" x14ac:dyDescent="0.2">
      <c r="I11922" s="158">
        <f t="shared" si="1117"/>
        <v>28</v>
      </c>
      <c r="J11922" s="158" t="str">
        <f t="shared" si="1120"/>
        <v>SEK</v>
      </c>
      <c r="K11922" s="158" t="str">
        <f t="shared" si="1121"/>
        <v>CHF</v>
      </c>
      <c r="L11922" s="158" t="str">
        <f t="shared" si="1118"/>
        <v>SEKCHF45801</v>
      </c>
      <c r="M11922" s="160">
        <f t="shared" si="1122"/>
        <v>45801</v>
      </c>
      <c r="N11922" s="158">
        <v>9.2295196957950312E-2</v>
      </c>
      <c r="O11922" s="158">
        <v>0.92989999999999995</v>
      </c>
      <c r="P11922" s="161">
        <f t="shared" si="1119"/>
        <v>8.5800000000000001E-2</v>
      </c>
    </row>
    <row r="11923" spans="9:16" x14ac:dyDescent="0.2">
      <c r="I11923" s="158">
        <f t="shared" si="1117"/>
        <v>28</v>
      </c>
      <c r="J11923" s="158" t="str">
        <f t="shared" si="1120"/>
        <v>SEK</v>
      </c>
      <c r="K11923" s="158" t="str">
        <f t="shared" si="1121"/>
        <v>CHF</v>
      </c>
      <c r="L11923" s="158" t="str">
        <f t="shared" si="1118"/>
        <v>SEKCHF45802</v>
      </c>
      <c r="M11923" s="160">
        <f t="shared" si="1122"/>
        <v>45802</v>
      </c>
      <c r="N11923" s="158">
        <v>9.2295196957950312E-2</v>
      </c>
      <c r="O11923" s="158">
        <v>0.92989999999999995</v>
      </c>
      <c r="P11923" s="161">
        <f t="shared" si="1119"/>
        <v>8.5800000000000001E-2</v>
      </c>
    </row>
    <row r="11924" spans="9:16" x14ac:dyDescent="0.2">
      <c r="I11924" s="158">
        <f t="shared" si="1117"/>
        <v>28</v>
      </c>
      <c r="J11924" s="158" t="str">
        <f t="shared" si="1120"/>
        <v>SEK</v>
      </c>
      <c r="K11924" s="158" t="str">
        <f t="shared" si="1121"/>
        <v>CHF</v>
      </c>
      <c r="L11924" s="158" t="str">
        <f t="shared" si="1118"/>
        <v>SEKCHF45803</v>
      </c>
      <c r="M11924" s="160">
        <f t="shared" si="1122"/>
        <v>45803</v>
      </c>
      <c r="N11924" s="158">
        <v>9.2306272211196749E-2</v>
      </c>
      <c r="O11924" s="158">
        <v>0.93559999999999999</v>
      </c>
      <c r="P11924" s="161">
        <f t="shared" si="1119"/>
        <v>8.6400000000000005E-2</v>
      </c>
    </row>
    <row r="11925" spans="9:16" x14ac:dyDescent="0.2">
      <c r="I11925" s="158">
        <f t="shared" si="1117"/>
        <v>28</v>
      </c>
      <c r="J11925" s="158" t="str">
        <f t="shared" si="1120"/>
        <v>SEK</v>
      </c>
      <c r="K11925" s="158" t="str">
        <f t="shared" si="1121"/>
        <v>CHF</v>
      </c>
      <c r="L11925" s="158" t="str">
        <f t="shared" si="1118"/>
        <v>SEKCHF45804</v>
      </c>
      <c r="M11925" s="160">
        <f t="shared" si="1122"/>
        <v>45804</v>
      </c>
      <c r="N11925" s="158">
        <v>9.1924438111872037E-2</v>
      </c>
      <c r="O11925" s="158">
        <v>0.93859999999999999</v>
      </c>
      <c r="P11925" s="161">
        <f t="shared" si="1119"/>
        <v>8.6300000000000002E-2</v>
      </c>
    </row>
    <row r="11926" spans="9:16" x14ac:dyDescent="0.2">
      <c r="I11926" s="158">
        <f t="shared" si="1117"/>
        <v>28</v>
      </c>
      <c r="J11926" s="158" t="str">
        <f t="shared" si="1120"/>
        <v>SEK</v>
      </c>
      <c r="K11926" s="158" t="str">
        <f t="shared" si="1121"/>
        <v>CHF</v>
      </c>
      <c r="L11926" s="158" t="str">
        <f t="shared" si="1118"/>
        <v>SEKCHF45805</v>
      </c>
      <c r="M11926" s="160">
        <f t="shared" si="1122"/>
        <v>45805</v>
      </c>
      <c r="N11926" s="158">
        <v>9.1966708051685289E-2</v>
      </c>
      <c r="O11926" s="158">
        <v>0.93640000000000001</v>
      </c>
      <c r="P11926" s="161">
        <f t="shared" si="1119"/>
        <v>8.6099999999999996E-2</v>
      </c>
    </row>
    <row r="11927" spans="9:16" x14ac:dyDescent="0.2">
      <c r="I11927" s="158">
        <f t="shared" si="1117"/>
        <v>28</v>
      </c>
      <c r="J11927" s="158" t="str">
        <f t="shared" si="1120"/>
        <v>SEK</v>
      </c>
      <c r="K11927" s="158" t="str">
        <f t="shared" si="1121"/>
        <v>CHF</v>
      </c>
      <c r="L11927" s="158" t="str">
        <f t="shared" si="1118"/>
        <v>SEKCHF45806</v>
      </c>
      <c r="M11927" s="160">
        <f t="shared" si="1122"/>
        <v>45806</v>
      </c>
      <c r="N11927" s="158">
        <v>9.2000552003312017E-2</v>
      </c>
      <c r="O11927" s="158">
        <v>0.93389999999999995</v>
      </c>
      <c r="P11927" s="161">
        <f t="shared" si="1119"/>
        <v>8.5900000000000004E-2</v>
      </c>
    </row>
    <row r="11928" spans="9:16" x14ac:dyDescent="0.2">
      <c r="I11928" s="158">
        <f t="shared" si="1117"/>
        <v>28</v>
      </c>
      <c r="J11928" s="158" t="str">
        <f t="shared" si="1120"/>
        <v>SEK</v>
      </c>
      <c r="K11928" s="158" t="str">
        <f t="shared" si="1121"/>
        <v>CHF</v>
      </c>
      <c r="L11928" s="158" t="str">
        <f t="shared" si="1118"/>
        <v>SEKCHF45807</v>
      </c>
      <c r="M11928" s="160">
        <f t="shared" si="1122"/>
        <v>45807</v>
      </c>
      <c r="N11928" s="158">
        <v>9.1966708051685289E-2</v>
      </c>
      <c r="O11928" s="158">
        <v>0.93410000000000004</v>
      </c>
      <c r="P11928" s="161">
        <f t="shared" si="1119"/>
        <v>8.5900000000000004E-2</v>
      </c>
    </row>
    <row r="11929" spans="9:16" x14ac:dyDescent="0.2">
      <c r="I11929" s="158">
        <f t="shared" si="1117"/>
        <v>28</v>
      </c>
      <c r="J11929" s="158" t="str">
        <f t="shared" si="1120"/>
        <v>SEK</v>
      </c>
      <c r="K11929" s="158" t="str">
        <f t="shared" si="1121"/>
        <v>CHF</v>
      </c>
      <c r="L11929" s="158" t="str">
        <f t="shared" si="1118"/>
        <v>SEKCHF45808</v>
      </c>
      <c r="M11929" s="160">
        <f t="shared" si="1122"/>
        <v>45808</v>
      </c>
      <c r="N11929" s="158">
        <v>9.1966708051685289E-2</v>
      </c>
      <c r="O11929" s="158">
        <v>0.93410000000000004</v>
      </c>
      <c r="P11929" s="161">
        <f t="shared" si="1119"/>
        <v>8.5900000000000004E-2</v>
      </c>
    </row>
    <row r="11930" spans="9:16" x14ac:dyDescent="0.2">
      <c r="I11930" s="158">
        <f t="shared" si="1117"/>
        <v>29</v>
      </c>
      <c r="J11930" s="158" t="str">
        <f t="shared" si="1120"/>
        <v>BRL</v>
      </c>
      <c r="K11930" s="158" t="str">
        <f t="shared" si="1121"/>
        <v>CHF</v>
      </c>
      <c r="L11930" s="158" t="str">
        <f t="shared" si="1118"/>
        <v>BRLCHF45383</v>
      </c>
      <c r="M11930" s="160">
        <f t="shared" si="1122"/>
        <v>45383</v>
      </c>
      <c r="N11930" s="158">
        <v>0.18507551080840984</v>
      </c>
      <c r="O11930" s="158">
        <v>0.97660000000000002</v>
      </c>
      <c r="P11930" s="161">
        <f t="shared" si="1119"/>
        <v>0.1807</v>
      </c>
    </row>
    <row r="11931" spans="9:16" x14ac:dyDescent="0.2">
      <c r="I11931" s="158">
        <f t="shared" si="1117"/>
        <v>29</v>
      </c>
      <c r="J11931" s="158" t="str">
        <f t="shared" si="1120"/>
        <v>BRL</v>
      </c>
      <c r="K11931" s="158" t="str">
        <f t="shared" si="1121"/>
        <v>CHF</v>
      </c>
      <c r="L11931" s="158" t="str">
        <f t="shared" si="1118"/>
        <v>BRLCHF45384</v>
      </c>
      <c r="M11931" s="160">
        <f t="shared" si="1122"/>
        <v>45384</v>
      </c>
      <c r="N11931" s="158">
        <v>0.18479506227593598</v>
      </c>
      <c r="O11931" s="158">
        <v>0.97650000000000003</v>
      </c>
      <c r="P11931" s="161">
        <f t="shared" si="1119"/>
        <v>0.18049999999999999</v>
      </c>
    </row>
    <row r="11932" spans="9:16" x14ac:dyDescent="0.2">
      <c r="I11932" s="158">
        <f t="shared" si="1117"/>
        <v>29</v>
      </c>
      <c r="J11932" s="158" t="str">
        <f t="shared" si="1120"/>
        <v>BRL</v>
      </c>
      <c r="K11932" s="158" t="str">
        <f t="shared" si="1121"/>
        <v>CHF</v>
      </c>
      <c r="L11932" s="158" t="str">
        <f t="shared" si="1118"/>
        <v>BRLCHF45385</v>
      </c>
      <c r="M11932" s="160">
        <f t="shared" si="1122"/>
        <v>45385</v>
      </c>
      <c r="N11932" s="158">
        <v>0.18287887931822755</v>
      </c>
      <c r="O11932" s="158">
        <v>0.97919999999999996</v>
      </c>
      <c r="P11932" s="161">
        <f t="shared" si="1119"/>
        <v>0.17910000000000001</v>
      </c>
    </row>
    <row r="11933" spans="9:16" x14ac:dyDescent="0.2">
      <c r="I11933" s="158">
        <f t="shared" si="1117"/>
        <v>29</v>
      </c>
      <c r="J11933" s="158" t="str">
        <f t="shared" si="1120"/>
        <v>BRL</v>
      </c>
      <c r="K11933" s="158" t="str">
        <f t="shared" si="1121"/>
        <v>CHF</v>
      </c>
      <c r="L11933" s="158" t="str">
        <f t="shared" si="1118"/>
        <v>BRLCHF45386</v>
      </c>
      <c r="M11933" s="160">
        <f t="shared" si="1122"/>
        <v>45386</v>
      </c>
      <c r="N11933" s="158">
        <v>0.18264506584354623</v>
      </c>
      <c r="O11933" s="158">
        <v>0.98460000000000003</v>
      </c>
      <c r="P11933" s="161">
        <f t="shared" si="1119"/>
        <v>0.17979999999999999</v>
      </c>
    </row>
    <row r="11934" spans="9:16" x14ac:dyDescent="0.2">
      <c r="I11934" s="158">
        <f t="shared" si="1117"/>
        <v>29</v>
      </c>
      <c r="J11934" s="158" t="str">
        <f t="shared" si="1120"/>
        <v>BRL</v>
      </c>
      <c r="K11934" s="158" t="str">
        <f t="shared" si="1121"/>
        <v>CHF</v>
      </c>
      <c r="L11934" s="158" t="str">
        <f t="shared" si="1118"/>
        <v>BRLCHF45387</v>
      </c>
      <c r="M11934" s="160">
        <f t="shared" si="1122"/>
        <v>45387</v>
      </c>
      <c r="N11934" s="158">
        <v>0.1830395548478026</v>
      </c>
      <c r="O11934" s="158">
        <v>0.97929999999999995</v>
      </c>
      <c r="P11934" s="161">
        <f t="shared" si="1119"/>
        <v>0.17929999999999999</v>
      </c>
    </row>
    <row r="11935" spans="9:16" x14ac:dyDescent="0.2">
      <c r="I11935" s="158">
        <f t="shared" si="1117"/>
        <v>29</v>
      </c>
      <c r="J11935" s="158" t="str">
        <f t="shared" si="1120"/>
        <v>BRL</v>
      </c>
      <c r="K11935" s="158" t="str">
        <f t="shared" si="1121"/>
        <v>CHF</v>
      </c>
      <c r="L11935" s="158" t="str">
        <f t="shared" si="1118"/>
        <v>BRLCHF45388</v>
      </c>
      <c r="M11935" s="160">
        <f t="shared" si="1122"/>
        <v>45388</v>
      </c>
      <c r="N11935" s="158">
        <v>0.1830395548478026</v>
      </c>
      <c r="O11935" s="158">
        <v>0.97929999999999995</v>
      </c>
      <c r="P11935" s="161">
        <f t="shared" si="1119"/>
        <v>0.17929999999999999</v>
      </c>
    </row>
    <row r="11936" spans="9:16" x14ac:dyDescent="0.2">
      <c r="I11936" s="158">
        <f t="shared" si="1117"/>
        <v>29</v>
      </c>
      <c r="J11936" s="158" t="str">
        <f t="shared" si="1120"/>
        <v>BRL</v>
      </c>
      <c r="K11936" s="158" t="str">
        <f t="shared" si="1121"/>
        <v>CHF</v>
      </c>
      <c r="L11936" s="158" t="str">
        <f t="shared" si="1118"/>
        <v>BRLCHF45389</v>
      </c>
      <c r="M11936" s="160">
        <f t="shared" si="1122"/>
        <v>45389</v>
      </c>
      <c r="N11936" s="158">
        <v>0.1830395548478026</v>
      </c>
      <c r="O11936" s="158">
        <v>0.97929999999999995</v>
      </c>
      <c r="P11936" s="161">
        <f t="shared" si="1119"/>
        <v>0.17929999999999999</v>
      </c>
    </row>
    <row r="11937" spans="9:16" x14ac:dyDescent="0.2">
      <c r="I11937" s="158">
        <f t="shared" si="1117"/>
        <v>29</v>
      </c>
      <c r="J11937" s="158" t="str">
        <f t="shared" si="1120"/>
        <v>BRL</v>
      </c>
      <c r="K11937" s="158" t="str">
        <f t="shared" si="1121"/>
        <v>CHF</v>
      </c>
      <c r="L11937" s="158" t="str">
        <f t="shared" si="1118"/>
        <v>BRLCHF45390</v>
      </c>
      <c r="M11937" s="160">
        <f t="shared" si="1122"/>
        <v>45390</v>
      </c>
      <c r="N11937" s="158">
        <v>0.18246177425829288</v>
      </c>
      <c r="O11937" s="158">
        <v>0.98070000000000002</v>
      </c>
      <c r="P11937" s="161">
        <f t="shared" si="1119"/>
        <v>0.1789</v>
      </c>
    </row>
    <row r="11938" spans="9:16" x14ac:dyDescent="0.2">
      <c r="I11938" s="158">
        <f t="shared" si="1117"/>
        <v>29</v>
      </c>
      <c r="J11938" s="158" t="str">
        <f t="shared" si="1120"/>
        <v>BRL</v>
      </c>
      <c r="K11938" s="158" t="str">
        <f t="shared" si="1121"/>
        <v>CHF</v>
      </c>
      <c r="L11938" s="158" t="str">
        <f t="shared" si="1118"/>
        <v>BRLCHF45391</v>
      </c>
      <c r="M11938" s="160">
        <f t="shared" si="1122"/>
        <v>45391</v>
      </c>
      <c r="N11938" s="158">
        <v>0.18352327992805886</v>
      </c>
      <c r="O11938" s="158">
        <v>0.9819</v>
      </c>
      <c r="P11938" s="161">
        <f t="shared" si="1119"/>
        <v>0.1802</v>
      </c>
    </row>
    <row r="11939" spans="9:16" x14ac:dyDescent="0.2">
      <c r="I11939" s="158">
        <f t="shared" si="1117"/>
        <v>29</v>
      </c>
      <c r="J11939" s="158" t="str">
        <f t="shared" si="1120"/>
        <v>BRL</v>
      </c>
      <c r="K11939" s="158" t="str">
        <f t="shared" si="1121"/>
        <v>CHF</v>
      </c>
      <c r="L11939" s="158" t="str">
        <f t="shared" si="1118"/>
        <v>BRLCHF45392</v>
      </c>
      <c r="M11939" s="160">
        <f t="shared" si="1122"/>
        <v>45392</v>
      </c>
      <c r="N11939" s="158">
        <v>0.18406037180195103</v>
      </c>
      <c r="O11939" s="158">
        <v>0.98099999999999998</v>
      </c>
      <c r="P11939" s="161">
        <f t="shared" si="1119"/>
        <v>0.18060000000000001</v>
      </c>
    </row>
    <row r="11940" spans="9:16" x14ac:dyDescent="0.2">
      <c r="I11940" s="158">
        <f t="shared" si="1117"/>
        <v>29</v>
      </c>
      <c r="J11940" s="158" t="str">
        <f t="shared" si="1120"/>
        <v>BRL</v>
      </c>
      <c r="K11940" s="158" t="str">
        <f t="shared" si="1121"/>
        <v>CHF</v>
      </c>
      <c r="L11940" s="158" t="str">
        <f t="shared" si="1118"/>
        <v>BRLCHF45393</v>
      </c>
      <c r="M11940" s="160">
        <f t="shared" si="1122"/>
        <v>45393</v>
      </c>
      <c r="N11940" s="158">
        <v>0.18359403686568262</v>
      </c>
      <c r="O11940" s="158">
        <v>0.97870000000000001</v>
      </c>
      <c r="P11940" s="161">
        <f t="shared" si="1119"/>
        <v>0.1797</v>
      </c>
    </row>
    <row r="11941" spans="9:16" x14ac:dyDescent="0.2">
      <c r="I11941" s="158">
        <f t="shared" si="1117"/>
        <v>29</v>
      </c>
      <c r="J11941" s="158" t="str">
        <f t="shared" si="1120"/>
        <v>BRL</v>
      </c>
      <c r="K11941" s="158" t="str">
        <f t="shared" si="1121"/>
        <v>CHF</v>
      </c>
      <c r="L11941" s="158" t="str">
        <f t="shared" si="1118"/>
        <v>BRLCHF45394</v>
      </c>
      <c r="M11941" s="160">
        <f t="shared" si="1122"/>
        <v>45394</v>
      </c>
      <c r="N11941" s="158">
        <v>0.18368171632195729</v>
      </c>
      <c r="O11941" s="158">
        <v>0.97160000000000002</v>
      </c>
      <c r="P11941" s="161">
        <f t="shared" si="1119"/>
        <v>0.17849999999999999</v>
      </c>
    </row>
    <row r="11942" spans="9:16" x14ac:dyDescent="0.2">
      <c r="I11942" s="158">
        <f t="shared" si="1117"/>
        <v>29</v>
      </c>
      <c r="J11942" s="158" t="str">
        <f t="shared" si="1120"/>
        <v>BRL</v>
      </c>
      <c r="K11942" s="158" t="str">
        <f t="shared" si="1121"/>
        <v>CHF</v>
      </c>
      <c r="L11942" s="158" t="str">
        <f t="shared" si="1118"/>
        <v>BRLCHF45395</v>
      </c>
      <c r="M11942" s="160">
        <f t="shared" si="1122"/>
        <v>45395</v>
      </c>
      <c r="N11942" s="158">
        <v>0.18368171632195729</v>
      </c>
      <c r="O11942" s="158">
        <v>0.97160000000000002</v>
      </c>
      <c r="P11942" s="161">
        <f t="shared" si="1119"/>
        <v>0.17849999999999999</v>
      </c>
    </row>
    <row r="11943" spans="9:16" x14ac:dyDescent="0.2">
      <c r="I11943" s="158">
        <f t="shared" si="1117"/>
        <v>29</v>
      </c>
      <c r="J11943" s="158" t="str">
        <f t="shared" si="1120"/>
        <v>BRL</v>
      </c>
      <c r="K11943" s="158" t="str">
        <f t="shared" si="1121"/>
        <v>CHF</v>
      </c>
      <c r="L11943" s="158" t="str">
        <f t="shared" si="1118"/>
        <v>BRLCHF45396</v>
      </c>
      <c r="M11943" s="160">
        <f t="shared" si="1122"/>
        <v>45396</v>
      </c>
      <c r="N11943" s="158">
        <v>0.18368171632195729</v>
      </c>
      <c r="O11943" s="158">
        <v>0.97160000000000002</v>
      </c>
      <c r="P11943" s="161">
        <f t="shared" si="1119"/>
        <v>0.17849999999999999</v>
      </c>
    </row>
    <row r="11944" spans="9:16" x14ac:dyDescent="0.2">
      <c r="I11944" s="158">
        <f t="shared" si="1117"/>
        <v>29</v>
      </c>
      <c r="J11944" s="158" t="str">
        <f t="shared" si="1120"/>
        <v>BRL</v>
      </c>
      <c r="K11944" s="158" t="str">
        <f t="shared" si="1121"/>
        <v>CHF</v>
      </c>
      <c r="L11944" s="158" t="str">
        <f t="shared" si="1118"/>
        <v>BRLCHF45397</v>
      </c>
      <c r="M11944" s="160">
        <f t="shared" si="1122"/>
        <v>45397</v>
      </c>
      <c r="N11944" s="158">
        <v>0.183307975730024</v>
      </c>
      <c r="O11944" s="158">
        <v>0.97250000000000003</v>
      </c>
      <c r="P11944" s="161">
        <f t="shared" si="1119"/>
        <v>0.17829999999999999</v>
      </c>
    </row>
    <row r="11945" spans="9:16" x14ac:dyDescent="0.2">
      <c r="I11945" s="158">
        <f t="shared" si="1117"/>
        <v>29</v>
      </c>
      <c r="J11945" s="158" t="str">
        <f t="shared" si="1120"/>
        <v>BRL</v>
      </c>
      <c r="K11945" s="158" t="str">
        <f t="shared" si="1121"/>
        <v>CHF</v>
      </c>
      <c r="L11945" s="158" t="str">
        <f t="shared" si="1118"/>
        <v>BRLCHF45398</v>
      </c>
      <c r="M11945" s="160">
        <f t="shared" si="1122"/>
        <v>45398</v>
      </c>
      <c r="N11945" s="158">
        <v>0.17983347420288814</v>
      </c>
      <c r="O11945" s="158">
        <v>0.97119999999999995</v>
      </c>
      <c r="P11945" s="161">
        <f t="shared" si="1119"/>
        <v>0.17469999999999999</v>
      </c>
    </row>
    <row r="11946" spans="9:16" x14ac:dyDescent="0.2">
      <c r="I11946" s="158">
        <f t="shared" ref="I11946:I12009" si="1123">IF(M11945=$G$2,I11945+1,I11945)</f>
        <v>29</v>
      </c>
      <c r="J11946" s="158" t="str">
        <f t="shared" si="1120"/>
        <v>BRL</v>
      </c>
      <c r="K11946" s="158" t="str">
        <f t="shared" si="1121"/>
        <v>CHF</v>
      </c>
      <c r="L11946" s="158" t="str">
        <f t="shared" si="1118"/>
        <v>BRLCHF45399</v>
      </c>
      <c r="M11946" s="160">
        <f t="shared" si="1122"/>
        <v>45399</v>
      </c>
      <c r="N11946" s="158">
        <v>0.17843123260295482</v>
      </c>
      <c r="O11946" s="158">
        <v>0.96930000000000005</v>
      </c>
      <c r="P11946" s="161">
        <f t="shared" si="1119"/>
        <v>0.17299999999999999</v>
      </c>
    </row>
    <row r="11947" spans="9:16" x14ac:dyDescent="0.2">
      <c r="I11947" s="158">
        <f t="shared" si="1123"/>
        <v>29</v>
      </c>
      <c r="J11947" s="158" t="str">
        <f t="shared" si="1120"/>
        <v>BRL</v>
      </c>
      <c r="K11947" s="158" t="str">
        <f t="shared" si="1121"/>
        <v>CHF</v>
      </c>
      <c r="L11947" s="158" t="str">
        <f t="shared" si="1118"/>
        <v>BRLCHF45400</v>
      </c>
      <c r="M11947" s="160">
        <f t="shared" si="1122"/>
        <v>45400</v>
      </c>
      <c r="N11947" s="158">
        <v>0.17865756704125205</v>
      </c>
      <c r="O11947" s="158">
        <v>0.97040000000000004</v>
      </c>
      <c r="P11947" s="161">
        <f t="shared" si="1119"/>
        <v>0.1734</v>
      </c>
    </row>
    <row r="11948" spans="9:16" x14ac:dyDescent="0.2">
      <c r="I11948" s="158">
        <f t="shared" si="1123"/>
        <v>29</v>
      </c>
      <c r="J11948" s="158" t="str">
        <f t="shared" si="1120"/>
        <v>BRL</v>
      </c>
      <c r="K11948" s="158" t="str">
        <f t="shared" si="1121"/>
        <v>CHF</v>
      </c>
      <c r="L11948" s="158" t="str">
        <f t="shared" si="1118"/>
        <v>BRLCHF45401</v>
      </c>
      <c r="M11948" s="160">
        <f t="shared" si="1122"/>
        <v>45401</v>
      </c>
      <c r="N11948" s="158">
        <v>0.17804682631532093</v>
      </c>
      <c r="O11948" s="158">
        <v>0.96799999999999997</v>
      </c>
      <c r="P11948" s="161">
        <f t="shared" si="1119"/>
        <v>0.17230000000000001</v>
      </c>
    </row>
    <row r="11949" spans="9:16" x14ac:dyDescent="0.2">
      <c r="I11949" s="158">
        <f t="shared" si="1123"/>
        <v>29</v>
      </c>
      <c r="J11949" s="158" t="str">
        <f t="shared" si="1120"/>
        <v>BRL</v>
      </c>
      <c r="K11949" s="158" t="str">
        <f t="shared" si="1121"/>
        <v>CHF</v>
      </c>
      <c r="L11949" s="158" t="str">
        <f t="shared" si="1118"/>
        <v>BRLCHF45402</v>
      </c>
      <c r="M11949" s="160">
        <f t="shared" si="1122"/>
        <v>45402</v>
      </c>
      <c r="N11949" s="158">
        <v>0.17804682631532093</v>
      </c>
      <c r="O11949" s="158">
        <v>0.96799999999999997</v>
      </c>
      <c r="P11949" s="161">
        <f t="shared" si="1119"/>
        <v>0.17230000000000001</v>
      </c>
    </row>
    <row r="11950" spans="9:16" x14ac:dyDescent="0.2">
      <c r="I11950" s="158">
        <f t="shared" si="1123"/>
        <v>29</v>
      </c>
      <c r="J11950" s="158" t="str">
        <f t="shared" si="1120"/>
        <v>BRL</v>
      </c>
      <c r="K11950" s="158" t="str">
        <f t="shared" si="1121"/>
        <v>CHF</v>
      </c>
      <c r="L11950" s="158" t="str">
        <f t="shared" si="1118"/>
        <v>BRLCHF45403</v>
      </c>
      <c r="M11950" s="160">
        <f t="shared" si="1122"/>
        <v>45403</v>
      </c>
      <c r="N11950" s="158">
        <v>0.17804682631532093</v>
      </c>
      <c r="O11950" s="158">
        <v>0.96799999999999997</v>
      </c>
      <c r="P11950" s="161">
        <f t="shared" si="1119"/>
        <v>0.17230000000000001</v>
      </c>
    </row>
    <row r="11951" spans="9:16" x14ac:dyDescent="0.2">
      <c r="I11951" s="158">
        <f t="shared" si="1123"/>
        <v>29</v>
      </c>
      <c r="J11951" s="158" t="str">
        <f t="shared" si="1120"/>
        <v>BRL</v>
      </c>
      <c r="K11951" s="158" t="str">
        <f t="shared" si="1121"/>
        <v>CHF</v>
      </c>
      <c r="L11951" s="158" t="str">
        <f t="shared" si="1118"/>
        <v>BRLCHF45404</v>
      </c>
      <c r="M11951" s="160">
        <f t="shared" si="1122"/>
        <v>45404</v>
      </c>
      <c r="N11951" s="158">
        <v>0.18041748606274921</v>
      </c>
      <c r="O11951" s="158">
        <v>0.96930000000000005</v>
      </c>
      <c r="P11951" s="161">
        <f t="shared" si="1119"/>
        <v>0.1749</v>
      </c>
    </row>
    <row r="11952" spans="9:16" x14ac:dyDescent="0.2">
      <c r="I11952" s="158">
        <f t="shared" si="1123"/>
        <v>29</v>
      </c>
      <c r="J11952" s="158" t="str">
        <f t="shared" si="1120"/>
        <v>BRL</v>
      </c>
      <c r="K11952" s="158" t="str">
        <f t="shared" si="1121"/>
        <v>CHF</v>
      </c>
      <c r="L11952" s="158" t="str">
        <f t="shared" si="1118"/>
        <v>BRLCHF45405</v>
      </c>
      <c r="M11952" s="160">
        <f t="shared" si="1122"/>
        <v>45405</v>
      </c>
      <c r="N11952" s="158">
        <v>0.18100857980668283</v>
      </c>
      <c r="O11952" s="158">
        <v>0.97240000000000004</v>
      </c>
      <c r="P11952" s="161">
        <f t="shared" si="1119"/>
        <v>0.17599999999999999</v>
      </c>
    </row>
    <row r="11953" spans="9:16" x14ac:dyDescent="0.2">
      <c r="I11953" s="158">
        <f t="shared" si="1123"/>
        <v>29</v>
      </c>
      <c r="J11953" s="158" t="str">
        <f t="shared" si="1120"/>
        <v>BRL</v>
      </c>
      <c r="K11953" s="158" t="str">
        <f t="shared" si="1121"/>
        <v>CHF</v>
      </c>
      <c r="L11953" s="158" t="str">
        <f t="shared" si="1118"/>
        <v>BRLCHF45406</v>
      </c>
      <c r="M11953" s="160">
        <f t="shared" si="1122"/>
        <v>45406</v>
      </c>
      <c r="N11953" s="158">
        <v>0.18229546448884351</v>
      </c>
      <c r="O11953" s="158">
        <v>0.97740000000000005</v>
      </c>
      <c r="P11953" s="161">
        <f t="shared" si="1119"/>
        <v>0.1782</v>
      </c>
    </row>
    <row r="11954" spans="9:16" x14ac:dyDescent="0.2">
      <c r="I11954" s="158">
        <f t="shared" si="1123"/>
        <v>29</v>
      </c>
      <c r="J11954" s="158" t="str">
        <f t="shared" si="1120"/>
        <v>BRL</v>
      </c>
      <c r="K11954" s="158" t="str">
        <f t="shared" si="1121"/>
        <v>CHF</v>
      </c>
      <c r="L11954" s="158" t="str">
        <f t="shared" si="1118"/>
        <v>BRLCHF45407</v>
      </c>
      <c r="M11954" s="160">
        <f t="shared" si="1122"/>
        <v>45407</v>
      </c>
      <c r="N11954" s="158">
        <v>0.18165304268846502</v>
      </c>
      <c r="O11954" s="158">
        <v>0.97919999999999996</v>
      </c>
      <c r="P11954" s="161">
        <f t="shared" si="1119"/>
        <v>0.1779</v>
      </c>
    </row>
    <row r="11955" spans="9:16" x14ac:dyDescent="0.2">
      <c r="I11955" s="158">
        <f t="shared" si="1123"/>
        <v>29</v>
      </c>
      <c r="J11955" s="158" t="str">
        <f t="shared" si="1120"/>
        <v>BRL</v>
      </c>
      <c r="K11955" s="158" t="str">
        <f t="shared" si="1121"/>
        <v>CHF</v>
      </c>
      <c r="L11955" s="158" t="str">
        <f t="shared" si="1118"/>
        <v>BRLCHF45408</v>
      </c>
      <c r="M11955" s="160">
        <f t="shared" si="1122"/>
        <v>45408</v>
      </c>
      <c r="N11955" s="158">
        <v>0.18113316910592667</v>
      </c>
      <c r="O11955" s="158">
        <v>0.97789999999999999</v>
      </c>
      <c r="P11955" s="161">
        <f t="shared" si="1119"/>
        <v>0.17710000000000001</v>
      </c>
    </row>
    <row r="11956" spans="9:16" x14ac:dyDescent="0.2">
      <c r="I11956" s="158">
        <f t="shared" si="1123"/>
        <v>29</v>
      </c>
      <c r="J11956" s="158" t="str">
        <f t="shared" si="1120"/>
        <v>BRL</v>
      </c>
      <c r="K11956" s="158" t="str">
        <f t="shared" si="1121"/>
        <v>CHF</v>
      </c>
      <c r="L11956" s="158" t="str">
        <f t="shared" si="1118"/>
        <v>BRLCHF45409</v>
      </c>
      <c r="M11956" s="160">
        <f t="shared" si="1122"/>
        <v>45409</v>
      </c>
      <c r="N11956" s="158">
        <v>0.18113316910592667</v>
      </c>
      <c r="O11956" s="158">
        <v>0.97789999999999999</v>
      </c>
      <c r="P11956" s="161">
        <f t="shared" si="1119"/>
        <v>0.17710000000000001</v>
      </c>
    </row>
    <row r="11957" spans="9:16" x14ac:dyDescent="0.2">
      <c r="I11957" s="158">
        <f t="shared" si="1123"/>
        <v>29</v>
      </c>
      <c r="J11957" s="158" t="str">
        <f t="shared" si="1120"/>
        <v>BRL</v>
      </c>
      <c r="K11957" s="158" t="str">
        <f t="shared" si="1121"/>
        <v>CHF</v>
      </c>
      <c r="L11957" s="158" t="str">
        <f t="shared" si="1118"/>
        <v>BRLCHF45410</v>
      </c>
      <c r="M11957" s="160">
        <f t="shared" si="1122"/>
        <v>45410</v>
      </c>
      <c r="N11957" s="158">
        <v>0.18113316910592667</v>
      </c>
      <c r="O11957" s="158">
        <v>0.97789999999999999</v>
      </c>
      <c r="P11957" s="161">
        <f t="shared" si="1119"/>
        <v>0.17710000000000001</v>
      </c>
    </row>
    <row r="11958" spans="9:16" x14ac:dyDescent="0.2">
      <c r="I11958" s="158">
        <f t="shared" si="1123"/>
        <v>29</v>
      </c>
      <c r="J11958" s="158" t="str">
        <f t="shared" si="1120"/>
        <v>BRL</v>
      </c>
      <c r="K11958" s="158" t="str">
        <f t="shared" si="1121"/>
        <v>CHF</v>
      </c>
      <c r="L11958" s="158" t="str">
        <f t="shared" si="1118"/>
        <v>BRLCHF45411</v>
      </c>
      <c r="M11958" s="160">
        <f t="shared" si="1122"/>
        <v>45411</v>
      </c>
      <c r="N11958" s="158">
        <v>0.18279530581654663</v>
      </c>
      <c r="O11958" s="158">
        <v>0.97760000000000002</v>
      </c>
      <c r="P11958" s="161">
        <f t="shared" si="1119"/>
        <v>0.1787</v>
      </c>
    </row>
    <row r="11959" spans="9:16" x14ac:dyDescent="0.2">
      <c r="I11959" s="158">
        <f t="shared" si="1123"/>
        <v>29</v>
      </c>
      <c r="J11959" s="158" t="str">
        <f t="shared" si="1120"/>
        <v>BRL</v>
      </c>
      <c r="K11959" s="158" t="str">
        <f t="shared" si="1121"/>
        <v>CHF</v>
      </c>
      <c r="L11959" s="158" t="str">
        <f t="shared" si="1118"/>
        <v>BRLCHF45412</v>
      </c>
      <c r="M11959" s="160">
        <f t="shared" si="1122"/>
        <v>45412</v>
      </c>
      <c r="N11959" s="158">
        <v>0.1820565103408098</v>
      </c>
      <c r="O11959" s="158">
        <v>0.97870000000000001</v>
      </c>
      <c r="P11959" s="161">
        <f t="shared" si="1119"/>
        <v>0.1782</v>
      </c>
    </row>
    <row r="11960" spans="9:16" x14ac:dyDescent="0.2">
      <c r="I11960" s="158">
        <f t="shared" si="1123"/>
        <v>29</v>
      </c>
      <c r="J11960" s="158" t="str">
        <f t="shared" si="1120"/>
        <v>BRL</v>
      </c>
      <c r="K11960" s="158" t="str">
        <f t="shared" si="1121"/>
        <v>CHF</v>
      </c>
      <c r="L11960" s="158" t="str">
        <f t="shared" si="1118"/>
        <v>BRLCHF45413</v>
      </c>
      <c r="M11960" s="160">
        <f t="shared" si="1122"/>
        <v>45413</v>
      </c>
      <c r="N11960" s="158">
        <v>0.1820565103408098</v>
      </c>
      <c r="O11960" s="158">
        <v>0.97870000000000001</v>
      </c>
      <c r="P11960" s="161">
        <f t="shared" si="1119"/>
        <v>0.1782</v>
      </c>
    </row>
    <row r="11961" spans="9:16" x14ac:dyDescent="0.2">
      <c r="I11961" s="158">
        <f t="shared" si="1123"/>
        <v>29</v>
      </c>
      <c r="J11961" s="158" t="str">
        <f t="shared" si="1120"/>
        <v>BRL</v>
      </c>
      <c r="K11961" s="158" t="str">
        <f t="shared" si="1121"/>
        <v>CHF</v>
      </c>
      <c r="L11961" s="158" t="str">
        <f t="shared" si="1118"/>
        <v>BRLCHF45414</v>
      </c>
      <c r="M11961" s="160">
        <f t="shared" si="1122"/>
        <v>45414</v>
      </c>
      <c r="N11961" s="158">
        <v>0.1817355747387551</v>
      </c>
      <c r="O11961" s="158">
        <v>0.97589999999999999</v>
      </c>
      <c r="P11961" s="161">
        <f t="shared" si="1119"/>
        <v>0.1774</v>
      </c>
    </row>
    <row r="11962" spans="9:16" x14ac:dyDescent="0.2">
      <c r="I11962" s="158">
        <f t="shared" si="1123"/>
        <v>29</v>
      </c>
      <c r="J11962" s="158" t="str">
        <f t="shared" si="1120"/>
        <v>BRL</v>
      </c>
      <c r="K11962" s="158" t="str">
        <f t="shared" si="1121"/>
        <v>CHF</v>
      </c>
      <c r="L11962" s="158" t="str">
        <f t="shared" si="1118"/>
        <v>BRLCHF45415</v>
      </c>
      <c r="M11962" s="160">
        <f t="shared" si="1122"/>
        <v>45415</v>
      </c>
      <c r="N11962" s="158">
        <v>0.18209629251948431</v>
      </c>
      <c r="O11962" s="158">
        <v>0.97440000000000004</v>
      </c>
      <c r="P11962" s="161">
        <f t="shared" si="1119"/>
        <v>0.1774</v>
      </c>
    </row>
    <row r="11963" spans="9:16" x14ac:dyDescent="0.2">
      <c r="I11963" s="158">
        <f t="shared" si="1123"/>
        <v>29</v>
      </c>
      <c r="J11963" s="158" t="str">
        <f t="shared" si="1120"/>
        <v>BRL</v>
      </c>
      <c r="K11963" s="158" t="str">
        <f t="shared" si="1121"/>
        <v>CHF</v>
      </c>
      <c r="L11963" s="158" t="str">
        <f t="shared" si="1118"/>
        <v>BRLCHF45416</v>
      </c>
      <c r="M11963" s="160">
        <f t="shared" si="1122"/>
        <v>45416</v>
      </c>
      <c r="N11963" s="158">
        <v>0.18209629251948431</v>
      </c>
      <c r="O11963" s="158">
        <v>0.97440000000000004</v>
      </c>
      <c r="P11963" s="161">
        <f t="shared" si="1119"/>
        <v>0.1774</v>
      </c>
    </row>
    <row r="11964" spans="9:16" x14ac:dyDescent="0.2">
      <c r="I11964" s="158">
        <f t="shared" si="1123"/>
        <v>29</v>
      </c>
      <c r="J11964" s="158" t="str">
        <f t="shared" si="1120"/>
        <v>BRL</v>
      </c>
      <c r="K11964" s="158" t="str">
        <f t="shared" si="1121"/>
        <v>CHF</v>
      </c>
      <c r="L11964" s="158" t="str">
        <f t="shared" si="1118"/>
        <v>BRLCHF45417</v>
      </c>
      <c r="M11964" s="160">
        <f t="shared" si="1122"/>
        <v>45417</v>
      </c>
      <c r="N11964" s="158">
        <v>0.18209629251948431</v>
      </c>
      <c r="O11964" s="158">
        <v>0.97440000000000004</v>
      </c>
      <c r="P11964" s="161">
        <f t="shared" si="1119"/>
        <v>0.1774</v>
      </c>
    </row>
    <row r="11965" spans="9:16" x14ac:dyDescent="0.2">
      <c r="I11965" s="158">
        <f t="shared" si="1123"/>
        <v>29</v>
      </c>
      <c r="J11965" s="158" t="str">
        <f t="shared" si="1120"/>
        <v>BRL</v>
      </c>
      <c r="K11965" s="158" t="str">
        <f t="shared" si="1121"/>
        <v>CHF</v>
      </c>
      <c r="L11965" s="158" t="str">
        <f t="shared" si="1118"/>
        <v>BRLCHF45418</v>
      </c>
      <c r="M11965" s="160">
        <f t="shared" si="1122"/>
        <v>45418</v>
      </c>
      <c r="N11965" s="158">
        <v>0.18287219062597151</v>
      </c>
      <c r="O11965" s="158">
        <v>0.97540000000000004</v>
      </c>
      <c r="P11965" s="161">
        <f t="shared" si="1119"/>
        <v>0.1784</v>
      </c>
    </row>
    <row r="11966" spans="9:16" x14ac:dyDescent="0.2">
      <c r="I11966" s="158">
        <f t="shared" si="1123"/>
        <v>29</v>
      </c>
      <c r="J11966" s="158" t="str">
        <f t="shared" si="1120"/>
        <v>BRL</v>
      </c>
      <c r="K11966" s="158" t="str">
        <f t="shared" si="1121"/>
        <v>CHF</v>
      </c>
      <c r="L11966" s="158" t="str">
        <f t="shared" si="1118"/>
        <v>BRLCHF45419</v>
      </c>
      <c r="M11966" s="160">
        <f t="shared" si="1122"/>
        <v>45419</v>
      </c>
      <c r="N11966" s="158">
        <v>0.18305295722052389</v>
      </c>
      <c r="O11966" s="158">
        <v>0.97699999999999998</v>
      </c>
      <c r="P11966" s="161">
        <f t="shared" si="1119"/>
        <v>0.17879999999999999</v>
      </c>
    </row>
    <row r="11967" spans="9:16" x14ac:dyDescent="0.2">
      <c r="I11967" s="158">
        <f t="shared" si="1123"/>
        <v>29</v>
      </c>
      <c r="J11967" s="158" t="str">
        <f t="shared" si="1120"/>
        <v>BRL</v>
      </c>
      <c r="K11967" s="158" t="str">
        <f t="shared" si="1121"/>
        <v>CHF</v>
      </c>
      <c r="L11967" s="158" t="str">
        <f t="shared" si="1118"/>
        <v>BRLCHF45420</v>
      </c>
      <c r="M11967" s="160">
        <f t="shared" si="1122"/>
        <v>45420</v>
      </c>
      <c r="N11967" s="158">
        <v>0.18287553491093961</v>
      </c>
      <c r="O11967" s="158">
        <v>0.97699999999999998</v>
      </c>
      <c r="P11967" s="161">
        <f t="shared" si="1119"/>
        <v>0.1787</v>
      </c>
    </row>
    <row r="11968" spans="9:16" x14ac:dyDescent="0.2">
      <c r="I11968" s="158">
        <f t="shared" si="1123"/>
        <v>29</v>
      </c>
      <c r="J11968" s="158" t="str">
        <f t="shared" si="1120"/>
        <v>BRL</v>
      </c>
      <c r="K11968" s="158" t="str">
        <f t="shared" si="1121"/>
        <v>CHF</v>
      </c>
      <c r="L11968" s="158" t="str">
        <f t="shared" si="1118"/>
        <v>BRLCHF45421</v>
      </c>
      <c r="M11968" s="160">
        <f t="shared" si="1122"/>
        <v>45421</v>
      </c>
      <c r="N11968" s="158">
        <v>0.18119552809436662</v>
      </c>
      <c r="O11968" s="158">
        <v>0.97599999999999998</v>
      </c>
      <c r="P11968" s="161">
        <f t="shared" si="1119"/>
        <v>0.17680000000000001</v>
      </c>
    </row>
    <row r="11969" spans="9:16" x14ac:dyDescent="0.2">
      <c r="I11969" s="158">
        <f t="shared" si="1123"/>
        <v>29</v>
      </c>
      <c r="J11969" s="158" t="str">
        <f t="shared" si="1120"/>
        <v>BRL</v>
      </c>
      <c r="K11969" s="158" t="str">
        <f t="shared" si="1121"/>
        <v>CHF</v>
      </c>
      <c r="L11969" s="158" t="str">
        <f t="shared" si="1118"/>
        <v>BRLCHF45422</v>
      </c>
      <c r="M11969" s="160">
        <f t="shared" si="1122"/>
        <v>45422</v>
      </c>
      <c r="N11969" s="158">
        <v>0.18072724643967325</v>
      </c>
      <c r="O11969" s="158">
        <v>0.97789999999999999</v>
      </c>
      <c r="P11969" s="161">
        <f t="shared" si="1119"/>
        <v>0.1767</v>
      </c>
    </row>
    <row r="11970" spans="9:16" x14ac:dyDescent="0.2">
      <c r="I11970" s="158">
        <f t="shared" si="1123"/>
        <v>29</v>
      </c>
      <c r="J11970" s="158" t="str">
        <f t="shared" si="1120"/>
        <v>BRL</v>
      </c>
      <c r="K11970" s="158" t="str">
        <f t="shared" si="1121"/>
        <v>CHF</v>
      </c>
      <c r="L11970" s="158" t="str">
        <f t="shared" si="1118"/>
        <v>BRLCHF45423</v>
      </c>
      <c r="M11970" s="160">
        <f t="shared" si="1122"/>
        <v>45423</v>
      </c>
      <c r="N11970" s="158">
        <v>0.18072724643967325</v>
      </c>
      <c r="O11970" s="158">
        <v>0.97789999999999999</v>
      </c>
      <c r="P11970" s="161">
        <f t="shared" si="1119"/>
        <v>0.1767</v>
      </c>
    </row>
    <row r="11971" spans="9:16" x14ac:dyDescent="0.2">
      <c r="I11971" s="158">
        <f t="shared" si="1123"/>
        <v>29</v>
      </c>
      <c r="J11971" s="158" t="str">
        <f t="shared" si="1120"/>
        <v>BRL</v>
      </c>
      <c r="K11971" s="158" t="str">
        <f t="shared" si="1121"/>
        <v>CHF</v>
      </c>
      <c r="L11971" s="158" t="str">
        <f t="shared" ref="L11971:L12034" si="1124">J11971&amp;K11971&amp;M11971</f>
        <v>BRLCHF45424</v>
      </c>
      <c r="M11971" s="160">
        <f t="shared" si="1122"/>
        <v>45424</v>
      </c>
      <c r="N11971" s="158">
        <v>0.18072724643967325</v>
      </c>
      <c r="O11971" s="158">
        <v>0.97789999999999999</v>
      </c>
      <c r="P11971" s="161">
        <f t="shared" ref="P11971:P12034" si="1125">ROUND(N11971*O11971,4)</f>
        <v>0.1767</v>
      </c>
    </row>
    <row r="11972" spans="9:16" x14ac:dyDescent="0.2">
      <c r="I11972" s="158">
        <f t="shared" si="1123"/>
        <v>29</v>
      </c>
      <c r="J11972" s="158" t="str">
        <f t="shared" ref="J11972:J12035" si="1126">VLOOKUP($I11972,$A:$C,2,FALSE)</f>
        <v>BRL</v>
      </c>
      <c r="K11972" s="158" t="str">
        <f t="shared" ref="K11972:K12035" si="1127">VLOOKUP($I11972,$A:$C,3,FALSE)</f>
        <v>CHF</v>
      </c>
      <c r="L11972" s="158" t="str">
        <f t="shared" si="1124"/>
        <v>BRLCHF45425</v>
      </c>
      <c r="M11972" s="160">
        <f t="shared" ref="M11972:M12035" si="1128">IF(I11972=I11971,M11971+1,$G$1)</f>
        <v>45425</v>
      </c>
      <c r="N11972" s="158">
        <v>0.1802256425044155</v>
      </c>
      <c r="O11972" s="158">
        <v>0.97840000000000005</v>
      </c>
      <c r="P11972" s="161">
        <f t="shared" si="1125"/>
        <v>0.17630000000000001</v>
      </c>
    </row>
    <row r="11973" spans="9:16" x14ac:dyDescent="0.2">
      <c r="I11973" s="158">
        <f t="shared" si="1123"/>
        <v>29</v>
      </c>
      <c r="J11973" s="158" t="str">
        <f t="shared" si="1126"/>
        <v>BRL</v>
      </c>
      <c r="K11973" s="158" t="str">
        <f t="shared" si="1127"/>
        <v>CHF</v>
      </c>
      <c r="L11973" s="158" t="str">
        <f t="shared" si="1124"/>
        <v>BRLCHF45426</v>
      </c>
      <c r="M11973" s="160">
        <f t="shared" si="1128"/>
        <v>45426</v>
      </c>
      <c r="N11973" s="158">
        <v>0.18044353019722478</v>
      </c>
      <c r="O11973" s="158">
        <v>0.98009999999999997</v>
      </c>
      <c r="P11973" s="161">
        <f t="shared" si="1125"/>
        <v>0.1769</v>
      </c>
    </row>
    <row r="11974" spans="9:16" x14ac:dyDescent="0.2">
      <c r="I11974" s="158">
        <f t="shared" si="1123"/>
        <v>29</v>
      </c>
      <c r="J11974" s="158" t="str">
        <f t="shared" si="1126"/>
        <v>BRL</v>
      </c>
      <c r="K11974" s="158" t="str">
        <f t="shared" si="1127"/>
        <v>CHF</v>
      </c>
      <c r="L11974" s="158" t="str">
        <f t="shared" si="1124"/>
        <v>BRLCHF45427</v>
      </c>
      <c r="M11974" s="160">
        <f t="shared" si="1128"/>
        <v>45427</v>
      </c>
      <c r="N11974" s="158">
        <v>0.17912479624554428</v>
      </c>
      <c r="O11974" s="158">
        <v>0.98</v>
      </c>
      <c r="P11974" s="161">
        <f t="shared" si="1125"/>
        <v>0.17549999999999999</v>
      </c>
    </row>
    <row r="11975" spans="9:16" x14ac:dyDescent="0.2">
      <c r="I11975" s="158">
        <f t="shared" si="1123"/>
        <v>29</v>
      </c>
      <c r="J11975" s="158" t="str">
        <f t="shared" si="1126"/>
        <v>BRL</v>
      </c>
      <c r="K11975" s="158" t="str">
        <f t="shared" si="1127"/>
        <v>CHF</v>
      </c>
      <c r="L11975" s="158" t="str">
        <f t="shared" si="1124"/>
        <v>BRLCHF45428</v>
      </c>
      <c r="M11975" s="160">
        <f t="shared" si="1128"/>
        <v>45428</v>
      </c>
      <c r="N11975" s="158">
        <v>0.17954610744039068</v>
      </c>
      <c r="O11975" s="158">
        <v>0.98219999999999996</v>
      </c>
      <c r="P11975" s="161">
        <f t="shared" si="1125"/>
        <v>0.1764</v>
      </c>
    </row>
    <row r="11976" spans="9:16" x14ac:dyDescent="0.2">
      <c r="I11976" s="158">
        <f t="shared" si="1123"/>
        <v>29</v>
      </c>
      <c r="J11976" s="158" t="str">
        <f t="shared" si="1126"/>
        <v>BRL</v>
      </c>
      <c r="K11976" s="158" t="str">
        <f t="shared" si="1127"/>
        <v>CHF</v>
      </c>
      <c r="L11976" s="158" t="str">
        <f t="shared" si="1124"/>
        <v>BRLCHF45429</v>
      </c>
      <c r="M11976" s="160">
        <f t="shared" si="1128"/>
        <v>45429</v>
      </c>
      <c r="N11976" s="158">
        <v>0.1797106658280169</v>
      </c>
      <c r="O11976" s="158">
        <v>0.98550000000000004</v>
      </c>
      <c r="P11976" s="161">
        <f t="shared" si="1125"/>
        <v>0.17710000000000001</v>
      </c>
    </row>
    <row r="11977" spans="9:16" x14ac:dyDescent="0.2">
      <c r="I11977" s="158">
        <f t="shared" si="1123"/>
        <v>29</v>
      </c>
      <c r="J11977" s="158" t="str">
        <f t="shared" si="1126"/>
        <v>BRL</v>
      </c>
      <c r="K11977" s="158" t="str">
        <f t="shared" si="1127"/>
        <v>CHF</v>
      </c>
      <c r="L11977" s="158" t="str">
        <f t="shared" si="1124"/>
        <v>BRLCHF45430</v>
      </c>
      <c r="M11977" s="160">
        <f t="shared" si="1128"/>
        <v>45430</v>
      </c>
      <c r="N11977" s="158">
        <v>0.1797106658280169</v>
      </c>
      <c r="O11977" s="158">
        <v>0.98550000000000004</v>
      </c>
      <c r="P11977" s="161">
        <f t="shared" si="1125"/>
        <v>0.17710000000000001</v>
      </c>
    </row>
    <row r="11978" spans="9:16" x14ac:dyDescent="0.2">
      <c r="I11978" s="158">
        <f t="shared" si="1123"/>
        <v>29</v>
      </c>
      <c r="J11978" s="158" t="str">
        <f t="shared" si="1126"/>
        <v>BRL</v>
      </c>
      <c r="K11978" s="158" t="str">
        <f t="shared" si="1127"/>
        <v>CHF</v>
      </c>
      <c r="L11978" s="158" t="str">
        <f t="shared" si="1124"/>
        <v>BRLCHF45431</v>
      </c>
      <c r="M11978" s="160">
        <f t="shared" si="1128"/>
        <v>45431</v>
      </c>
      <c r="N11978" s="158">
        <v>0.1797106658280169</v>
      </c>
      <c r="O11978" s="158">
        <v>0.98550000000000004</v>
      </c>
      <c r="P11978" s="161">
        <f t="shared" si="1125"/>
        <v>0.17710000000000001</v>
      </c>
    </row>
    <row r="11979" spans="9:16" x14ac:dyDescent="0.2">
      <c r="I11979" s="158">
        <f t="shared" si="1123"/>
        <v>29</v>
      </c>
      <c r="J11979" s="158" t="str">
        <f t="shared" si="1126"/>
        <v>BRL</v>
      </c>
      <c r="K11979" s="158" t="str">
        <f t="shared" si="1127"/>
        <v>CHF</v>
      </c>
      <c r="L11979" s="158" t="str">
        <f t="shared" si="1124"/>
        <v>BRLCHF45432</v>
      </c>
      <c r="M11979" s="160">
        <f t="shared" si="1128"/>
        <v>45432</v>
      </c>
      <c r="N11979" s="158">
        <v>0.17988846914912754</v>
      </c>
      <c r="O11979" s="158">
        <v>0.98799999999999999</v>
      </c>
      <c r="P11979" s="161">
        <f t="shared" si="1125"/>
        <v>0.1777</v>
      </c>
    </row>
    <row r="11980" spans="9:16" x14ac:dyDescent="0.2">
      <c r="I11980" s="158">
        <f t="shared" si="1123"/>
        <v>29</v>
      </c>
      <c r="J11980" s="158" t="str">
        <f t="shared" si="1126"/>
        <v>BRL</v>
      </c>
      <c r="K11980" s="158" t="str">
        <f t="shared" si="1127"/>
        <v>CHF</v>
      </c>
      <c r="L11980" s="158" t="str">
        <f t="shared" si="1124"/>
        <v>BRLCHF45433</v>
      </c>
      <c r="M11980" s="160">
        <f t="shared" si="1128"/>
        <v>45433</v>
      </c>
      <c r="N11980" s="158">
        <v>0.18059995304401222</v>
      </c>
      <c r="O11980" s="158">
        <v>0.98839999999999995</v>
      </c>
      <c r="P11980" s="161">
        <f t="shared" si="1125"/>
        <v>0.17849999999999999</v>
      </c>
    </row>
    <row r="11981" spans="9:16" x14ac:dyDescent="0.2">
      <c r="I11981" s="158">
        <f t="shared" si="1123"/>
        <v>29</v>
      </c>
      <c r="J11981" s="158" t="str">
        <f t="shared" si="1126"/>
        <v>BRL</v>
      </c>
      <c r="K11981" s="158" t="str">
        <f t="shared" si="1127"/>
        <v>CHF</v>
      </c>
      <c r="L11981" s="158" t="str">
        <f t="shared" si="1124"/>
        <v>BRLCHF45434</v>
      </c>
      <c r="M11981" s="160">
        <f t="shared" si="1128"/>
        <v>45434</v>
      </c>
      <c r="N11981" s="158">
        <v>0.17970420687548294</v>
      </c>
      <c r="O11981" s="158">
        <v>0.99050000000000005</v>
      </c>
      <c r="P11981" s="161">
        <f t="shared" si="1125"/>
        <v>0.17799999999999999</v>
      </c>
    </row>
    <row r="11982" spans="9:16" x14ac:dyDescent="0.2">
      <c r="I11982" s="158">
        <f t="shared" si="1123"/>
        <v>29</v>
      </c>
      <c r="J11982" s="158" t="str">
        <f t="shared" si="1126"/>
        <v>BRL</v>
      </c>
      <c r="K11982" s="158" t="str">
        <f t="shared" si="1127"/>
        <v>CHF</v>
      </c>
      <c r="L11982" s="158" t="str">
        <f t="shared" si="1124"/>
        <v>BRLCHF45435</v>
      </c>
      <c r="M11982" s="160">
        <f t="shared" si="1128"/>
        <v>45435</v>
      </c>
      <c r="N11982" s="158">
        <v>0.17938828594492781</v>
      </c>
      <c r="O11982" s="158">
        <v>0.99070000000000003</v>
      </c>
      <c r="P11982" s="161">
        <f t="shared" si="1125"/>
        <v>0.1777</v>
      </c>
    </row>
    <row r="11983" spans="9:16" x14ac:dyDescent="0.2">
      <c r="I11983" s="158">
        <f t="shared" si="1123"/>
        <v>29</v>
      </c>
      <c r="J11983" s="158" t="str">
        <f t="shared" si="1126"/>
        <v>BRL</v>
      </c>
      <c r="K11983" s="158" t="str">
        <f t="shared" si="1127"/>
        <v>CHF</v>
      </c>
      <c r="L11983" s="158" t="str">
        <f t="shared" si="1124"/>
        <v>BRLCHF45436</v>
      </c>
      <c r="M11983" s="160">
        <f t="shared" si="1128"/>
        <v>45436</v>
      </c>
      <c r="N11983" s="158">
        <v>0.17946233085675317</v>
      </c>
      <c r="O11983" s="158">
        <v>0.99239999999999995</v>
      </c>
      <c r="P11983" s="161">
        <f t="shared" si="1125"/>
        <v>0.17810000000000001</v>
      </c>
    </row>
    <row r="11984" spans="9:16" x14ac:dyDescent="0.2">
      <c r="I11984" s="158">
        <f t="shared" si="1123"/>
        <v>29</v>
      </c>
      <c r="J11984" s="158" t="str">
        <f t="shared" si="1126"/>
        <v>BRL</v>
      </c>
      <c r="K11984" s="158" t="str">
        <f t="shared" si="1127"/>
        <v>CHF</v>
      </c>
      <c r="L11984" s="158" t="str">
        <f t="shared" si="1124"/>
        <v>BRLCHF45437</v>
      </c>
      <c r="M11984" s="160">
        <f t="shared" si="1128"/>
        <v>45437</v>
      </c>
      <c r="N11984" s="158">
        <v>0.17946233085675317</v>
      </c>
      <c r="O11984" s="158">
        <v>0.99239999999999995</v>
      </c>
      <c r="P11984" s="161">
        <f t="shared" si="1125"/>
        <v>0.17810000000000001</v>
      </c>
    </row>
    <row r="11985" spans="9:16" x14ac:dyDescent="0.2">
      <c r="I11985" s="158">
        <f t="shared" si="1123"/>
        <v>29</v>
      </c>
      <c r="J11985" s="158" t="str">
        <f t="shared" si="1126"/>
        <v>BRL</v>
      </c>
      <c r="K11985" s="158" t="str">
        <f t="shared" si="1127"/>
        <v>CHF</v>
      </c>
      <c r="L11985" s="158" t="str">
        <f t="shared" si="1124"/>
        <v>BRLCHF45438</v>
      </c>
      <c r="M11985" s="160">
        <f t="shared" si="1128"/>
        <v>45438</v>
      </c>
      <c r="N11985" s="158">
        <v>0.17946233085675317</v>
      </c>
      <c r="O11985" s="158">
        <v>0.99239999999999995</v>
      </c>
      <c r="P11985" s="161">
        <f t="shared" si="1125"/>
        <v>0.17810000000000001</v>
      </c>
    </row>
    <row r="11986" spans="9:16" x14ac:dyDescent="0.2">
      <c r="I11986" s="158">
        <f t="shared" si="1123"/>
        <v>29</v>
      </c>
      <c r="J11986" s="158" t="str">
        <f t="shared" si="1126"/>
        <v>BRL</v>
      </c>
      <c r="K11986" s="158" t="str">
        <f t="shared" si="1127"/>
        <v>CHF</v>
      </c>
      <c r="L11986" s="158" t="str">
        <f t="shared" si="1124"/>
        <v>BRLCHF45439</v>
      </c>
      <c r="M11986" s="160">
        <f t="shared" si="1128"/>
        <v>45439</v>
      </c>
      <c r="N11986" s="158">
        <v>0.17845033727113746</v>
      </c>
      <c r="O11986" s="158">
        <v>0.99219999999999997</v>
      </c>
      <c r="P11986" s="161">
        <f t="shared" si="1125"/>
        <v>0.17710000000000001</v>
      </c>
    </row>
    <row r="11987" spans="9:16" x14ac:dyDescent="0.2">
      <c r="I11987" s="158">
        <f t="shared" si="1123"/>
        <v>29</v>
      </c>
      <c r="J11987" s="158" t="str">
        <f t="shared" si="1126"/>
        <v>BRL</v>
      </c>
      <c r="K11987" s="158" t="str">
        <f t="shared" si="1127"/>
        <v>CHF</v>
      </c>
      <c r="L11987" s="158" t="str">
        <f t="shared" si="1124"/>
        <v>BRLCHF45440</v>
      </c>
      <c r="M11987" s="160">
        <f t="shared" si="1128"/>
        <v>45440</v>
      </c>
      <c r="N11987" s="158">
        <v>0.17812294045350102</v>
      </c>
      <c r="O11987" s="158">
        <v>0.99080000000000001</v>
      </c>
      <c r="P11987" s="161">
        <f t="shared" si="1125"/>
        <v>0.17649999999999999</v>
      </c>
    </row>
    <row r="11988" spans="9:16" x14ac:dyDescent="0.2">
      <c r="I11988" s="158">
        <f t="shared" si="1123"/>
        <v>29</v>
      </c>
      <c r="J11988" s="158" t="str">
        <f t="shared" si="1126"/>
        <v>BRL</v>
      </c>
      <c r="K11988" s="158" t="str">
        <f t="shared" si="1127"/>
        <v>CHF</v>
      </c>
      <c r="L11988" s="158" t="str">
        <f t="shared" si="1124"/>
        <v>BRLCHF45441</v>
      </c>
      <c r="M11988" s="160">
        <f t="shared" si="1128"/>
        <v>45441</v>
      </c>
      <c r="N11988" s="158">
        <v>0.17809756184437836</v>
      </c>
      <c r="O11988" s="158">
        <v>0.99070000000000003</v>
      </c>
      <c r="P11988" s="161">
        <f t="shared" si="1125"/>
        <v>0.1764</v>
      </c>
    </row>
    <row r="11989" spans="9:16" x14ac:dyDescent="0.2">
      <c r="I11989" s="158">
        <f t="shared" si="1123"/>
        <v>29</v>
      </c>
      <c r="J11989" s="158" t="str">
        <f t="shared" si="1126"/>
        <v>BRL</v>
      </c>
      <c r="K11989" s="158" t="str">
        <f t="shared" si="1127"/>
        <v>CHF</v>
      </c>
      <c r="L11989" s="158" t="str">
        <f t="shared" si="1124"/>
        <v>BRLCHF45442</v>
      </c>
      <c r="M11989" s="160">
        <f t="shared" si="1128"/>
        <v>45442</v>
      </c>
      <c r="N11989" s="158">
        <v>0.17768617068533554</v>
      </c>
      <c r="O11989" s="158">
        <v>0.98080000000000001</v>
      </c>
      <c r="P11989" s="161">
        <f t="shared" si="1125"/>
        <v>0.17430000000000001</v>
      </c>
    </row>
    <row r="11990" spans="9:16" x14ac:dyDescent="0.2">
      <c r="I11990" s="158">
        <f t="shared" si="1123"/>
        <v>29</v>
      </c>
      <c r="J11990" s="158" t="str">
        <f t="shared" si="1126"/>
        <v>BRL</v>
      </c>
      <c r="K11990" s="158" t="str">
        <f t="shared" si="1127"/>
        <v>CHF</v>
      </c>
      <c r="L11990" s="158" t="str">
        <f t="shared" si="1124"/>
        <v>BRLCHF45443</v>
      </c>
      <c r="M11990" s="160">
        <f t="shared" si="1128"/>
        <v>45443</v>
      </c>
      <c r="N11990" s="158">
        <v>0.1772483959020171</v>
      </c>
      <c r="O11990" s="158">
        <v>0.98180000000000001</v>
      </c>
      <c r="P11990" s="161">
        <f t="shared" si="1125"/>
        <v>0.17399999999999999</v>
      </c>
    </row>
    <row r="11991" spans="9:16" x14ac:dyDescent="0.2">
      <c r="I11991" s="158">
        <f t="shared" si="1123"/>
        <v>29</v>
      </c>
      <c r="J11991" s="158" t="str">
        <f t="shared" si="1126"/>
        <v>BRL</v>
      </c>
      <c r="K11991" s="158" t="str">
        <f t="shared" si="1127"/>
        <v>CHF</v>
      </c>
      <c r="L11991" s="158" t="str">
        <f t="shared" si="1124"/>
        <v>BRLCHF45444</v>
      </c>
      <c r="M11991" s="160">
        <f t="shared" si="1128"/>
        <v>45444</v>
      </c>
      <c r="N11991" s="158">
        <v>0.1772483959020171</v>
      </c>
      <c r="O11991" s="158">
        <v>0.98180000000000001</v>
      </c>
      <c r="P11991" s="161">
        <f t="shared" si="1125"/>
        <v>0.17399999999999999</v>
      </c>
    </row>
    <row r="11992" spans="9:16" x14ac:dyDescent="0.2">
      <c r="I11992" s="158">
        <f t="shared" si="1123"/>
        <v>29</v>
      </c>
      <c r="J11992" s="158" t="str">
        <f t="shared" si="1126"/>
        <v>BRL</v>
      </c>
      <c r="K11992" s="158" t="str">
        <f t="shared" si="1127"/>
        <v>CHF</v>
      </c>
      <c r="L11992" s="158" t="str">
        <f t="shared" si="1124"/>
        <v>BRLCHF45445</v>
      </c>
      <c r="M11992" s="160">
        <f t="shared" si="1128"/>
        <v>45445</v>
      </c>
      <c r="N11992" s="158">
        <v>0.1772483959020171</v>
      </c>
      <c r="O11992" s="158">
        <v>0.98180000000000001</v>
      </c>
      <c r="P11992" s="161">
        <f t="shared" si="1125"/>
        <v>0.17399999999999999</v>
      </c>
    </row>
    <row r="11993" spans="9:16" x14ac:dyDescent="0.2">
      <c r="I11993" s="158">
        <f t="shared" si="1123"/>
        <v>29</v>
      </c>
      <c r="J11993" s="158" t="str">
        <f t="shared" si="1126"/>
        <v>BRL</v>
      </c>
      <c r="K11993" s="158" t="str">
        <f t="shared" si="1127"/>
        <v>CHF</v>
      </c>
      <c r="L11993" s="158" t="str">
        <f t="shared" si="1124"/>
        <v>BRLCHF45446</v>
      </c>
      <c r="M11993" s="160">
        <f t="shared" si="1128"/>
        <v>45446</v>
      </c>
      <c r="N11993" s="158">
        <v>0.17557104482328773</v>
      </c>
      <c r="O11993" s="158">
        <v>0.97719999999999996</v>
      </c>
      <c r="P11993" s="161">
        <f t="shared" si="1125"/>
        <v>0.1716</v>
      </c>
    </row>
    <row r="11994" spans="9:16" x14ac:dyDescent="0.2">
      <c r="I11994" s="158">
        <f t="shared" si="1123"/>
        <v>29</v>
      </c>
      <c r="J11994" s="158" t="str">
        <f t="shared" si="1126"/>
        <v>BRL</v>
      </c>
      <c r="K11994" s="158" t="str">
        <f t="shared" si="1127"/>
        <v>CHF</v>
      </c>
      <c r="L11994" s="158" t="str">
        <f t="shared" si="1124"/>
        <v>BRLCHF45447</v>
      </c>
      <c r="M11994" s="160">
        <f t="shared" si="1128"/>
        <v>45447</v>
      </c>
      <c r="N11994" s="158">
        <v>0.17456881502688359</v>
      </c>
      <c r="O11994" s="158">
        <v>0.97030000000000005</v>
      </c>
      <c r="P11994" s="161">
        <f t="shared" si="1125"/>
        <v>0.1694</v>
      </c>
    </row>
    <row r="11995" spans="9:16" x14ac:dyDescent="0.2">
      <c r="I11995" s="158">
        <f t="shared" si="1123"/>
        <v>29</v>
      </c>
      <c r="J11995" s="158" t="str">
        <f t="shared" si="1126"/>
        <v>BRL</v>
      </c>
      <c r="K11995" s="158" t="str">
        <f t="shared" si="1127"/>
        <v>CHF</v>
      </c>
      <c r="L11995" s="158" t="str">
        <f t="shared" si="1124"/>
        <v>BRLCHF45448</v>
      </c>
      <c r="M11995" s="160">
        <f t="shared" si="1128"/>
        <v>45448</v>
      </c>
      <c r="N11995" s="158">
        <v>0.1746450339684591</v>
      </c>
      <c r="O11995" s="158">
        <v>0.97040000000000004</v>
      </c>
      <c r="P11995" s="161">
        <f t="shared" si="1125"/>
        <v>0.16950000000000001</v>
      </c>
    </row>
    <row r="11996" spans="9:16" x14ac:dyDescent="0.2">
      <c r="I11996" s="158">
        <f t="shared" si="1123"/>
        <v>29</v>
      </c>
      <c r="J11996" s="158" t="str">
        <f t="shared" si="1126"/>
        <v>BRL</v>
      </c>
      <c r="K11996" s="158" t="str">
        <f t="shared" si="1127"/>
        <v>CHF</v>
      </c>
      <c r="L11996" s="158" t="str">
        <f t="shared" si="1124"/>
        <v>BRLCHF45449</v>
      </c>
      <c r="M11996" s="160">
        <f t="shared" si="1128"/>
        <v>45449</v>
      </c>
      <c r="N11996" s="158">
        <v>0.17354181490030024</v>
      </c>
      <c r="O11996" s="158">
        <v>0.96870000000000001</v>
      </c>
      <c r="P11996" s="161">
        <f t="shared" si="1125"/>
        <v>0.1681</v>
      </c>
    </row>
    <row r="11997" spans="9:16" x14ac:dyDescent="0.2">
      <c r="I11997" s="158">
        <f t="shared" si="1123"/>
        <v>29</v>
      </c>
      <c r="J11997" s="158" t="str">
        <f t="shared" si="1126"/>
        <v>BRL</v>
      </c>
      <c r="K11997" s="158" t="str">
        <f t="shared" si="1127"/>
        <v>CHF</v>
      </c>
      <c r="L11997" s="158" t="str">
        <f t="shared" si="1124"/>
        <v>BRLCHF45450</v>
      </c>
      <c r="M11997" s="160">
        <f t="shared" si="1128"/>
        <v>45450</v>
      </c>
      <c r="N11997" s="158">
        <v>0.17495363728611918</v>
      </c>
      <c r="O11997" s="158">
        <v>0.96960000000000002</v>
      </c>
      <c r="P11997" s="161">
        <f t="shared" si="1125"/>
        <v>0.1696</v>
      </c>
    </row>
    <row r="11998" spans="9:16" x14ac:dyDescent="0.2">
      <c r="I11998" s="158">
        <f t="shared" si="1123"/>
        <v>29</v>
      </c>
      <c r="J11998" s="158" t="str">
        <f t="shared" si="1126"/>
        <v>BRL</v>
      </c>
      <c r="K11998" s="158" t="str">
        <f t="shared" si="1127"/>
        <v>CHF</v>
      </c>
      <c r="L11998" s="158" t="str">
        <f t="shared" si="1124"/>
        <v>BRLCHF45451</v>
      </c>
      <c r="M11998" s="160">
        <f t="shared" si="1128"/>
        <v>45451</v>
      </c>
      <c r="N11998" s="158">
        <v>0.17495363728611918</v>
      </c>
      <c r="O11998" s="158">
        <v>0.96960000000000002</v>
      </c>
      <c r="P11998" s="161">
        <f t="shared" si="1125"/>
        <v>0.1696</v>
      </c>
    </row>
    <row r="11999" spans="9:16" x14ac:dyDescent="0.2">
      <c r="I11999" s="158">
        <f t="shared" si="1123"/>
        <v>29</v>
      </c>
      <c r="J11999" s="158" t="str">
        <f t="shared" si="1126"/>
        <v>BRL</v>
      </c>
      <c r="K11999" s="158" t="str">
        <f t="shared" si="1127"/>
        <v>CHF</v>
      </c>
      <c r="L11999" s="158" t="str">
        <f t="shared" si="1124"/>
        <v>BRLCHF45452</v>
      </c>
      <c r="M11999" s="160">
        <f t="shared" si="1128"/>
        <v>45452</v>
      </c>
      <c r="N11999" s="158">
        <v>0.17495363728611918</v>
      </c>
      <c r="O11999" s="158">
        <v>0.96960000000000002</v>
      </c>
      <c r="P11999" s="161">
        <f t="shared" si="1125"/>
        <v>0.1696</v>
      </c>
    </row>
    <row r="12000" spans="9:16" x14ac:dyDescent="0.2">
      <c r="I12000" s="158">
        <f t="shared" si="1123"/>
        <v>29</v>
      </c>
      <c r="J12000" s="158" t="str">
        <f t="shared" si="1126"/>
        <v>BRL</v>
      </c>
      <c r="K12000" s="158" t="str">
        <f t="shared" si="1127"/>
        <v>CHF</v>
      </c>
      <c r="L12000" s="158" t="str">
        <f t="shared" si="1124"/>
        <v>BRLCHF45453</v>
      </c>
      <c r="M12000" s="160">
        <f t="shared" si="1128"/>
        <v>45453</v>
      </c>
      <c r="N12000" s="158">
        <v>0.17482517482517484</v>
      </c>
      <c r="O12000" s="158">
        <v>0.9637</v>
      </c>
      <c r="P12000" s="161">
        <f t="shared" si="1125"/>
        <v>0.16850000000000001</v>
      </c>
    </row>
    <row r="12001" spans="9:16" x14ac:dyDescent="0.2">
      <c r="I12001" s="158">
        <f t="shared" si="1123"/>
        <v>29</v>
      </c>
      <c r="J12001" s="158" t="str">
        <f t="shared" si="1126"/>
        <v>BRL</v>
      </c>
      <c r="K12001" s="158" t="str">
        <f t="shared" si="1127"/>
        <v>CHF</v>
      </c>
      <c r="L12001" s="158" t="str">
        <f t="shared" si="1124"/>
        <v>BRLCHF45454</v>
      </c>
      <c r="M12001" s="160">
        <f t="shared" si="1128"/>
        <v>45454</v>
      </c>
      <c r="N12001" s="158">
        <v>0.17402199638034246</v>
      </c>
      <c r="O12001" s="158">
        <v>0.96220000000000006</v>
      </c>
      <c r="P12001" s="161">
        <f t="shared" si="1125"/>
        <v>0.16739999999999999</v>
      </c>
    </row>
    <row r="12002" spans="9:16" x14ac:dyDescent="0.2">
      <c r="I12002" s="158">
        <f t="shared" si="1123"/>
        <v>29</v>
      </c>
      <c r="J12002" s="158" t="str">
        <f t="shared" si="1126"/>
        <v>BRL</v>
      </c>
      <c r="K12002" s="158" t="str">
        <f t="shared" si="1127"/>
        <v>CHF</v>
      </c>
      <c r="L12002" s="158" t="str">
        <f t="shared" si="1124"/>
        <v>BRLCHF45455</v>
      </c>
      <c r="M12002" s="160">
        <f t="shared" si="1128"/>
        <v>45455</v>
      </c>
      <c r="N12002" s="158">
        <v>0.17267578394805913</v>
      </c>
      <c r="O12002" s="158">
        <v>0.96409999999999996</v>
      </c>
      <c r="P12002" s="161">
        <f t="shared" si="1125"/>
        <v>0.16650000000000001</v>
      </c>
    </row>
    <row r="12003" spans="9:16" x14ac:dyDescent="0.2">
      <c r="I12003" s="158">
        <f t="shared" si="1123"/>
        <v>29</v>
      </c>
      <c r="J12003" s="158" t="str">
        <f t="shared" si="1126"/>
        <v>BRL</v>
      </c>
      <c r="K12003" s="158" t="str">
        <f t="shared" si="1127"/>
        <v>CHF</v>
      </c>
      <c r="L12003" s="158" t="str">
        <f t="shared" si="1124"/>
        <v>BRLCHF45456</v>
      </c>
      <c r="M12003" s="160">
        <f t="shared" si="1128"/>
        <v>45456</v>
      </c>
      <c r="N12003" s="158">
        <v>0.17164140677296991</v>
      </c>
      <c r="O12003" s="158">
        <v>0.96679999999999999</v>
      </c>
      <c r="P12003" s="161">
        <f t="shared" si="1125"/>
        <v>0.16589999999999999</v>
      </c>
    </row>
    <row r="12004" spans="9:16" x14ac:dyDescent="0.2">
      <c r="I12004" s="158">
        <f t="shared" si="1123"/>
        <v>29</v>
      </c>
      <c r="J12004" s="158" t="str">
        <f t="shared" si="1126"/>
        <v>BRL</v>
      </c>
      <c r="K12004" s="158" t="str">
        <f t="shared" si="1127"/>
        <v>CHF</v>
      </c>
      <c r="L12004" s="158" t="str">
        <f t="shared" si="1124"/>
        <v>BRLCHF45457</v>
      </c>
      <c r="M12004" s="160">
        <f t="shared" si="1128"/>
        <v>45457</v>
      </c>
      <c r="N12004" s="158">
        <v>0.17445613300535581</v>
      </c>
      <c r="O12004" s="158">
        <v>0.95340000000000003</v>
      </c>
      <c r="P12004" s="161">
        <f t="shared" si="1125"/>
        <v>0.1663</v>
      </c>
    </row>
    <row r="12005" spans="9:16" x14ac:dyDescent="0.2">
      <c r="I12005" s="158">
        <f t="shared" si="1123"/>
        <v>29</v>
      </c>
      <c r="J12005" s="158" t="str">
        <f t="shared" si="1126"/>
        <v>BRL</v>
      </c>
      <c r="K12005" s="158" t="str">
        <f t="shared" si="1127"/>
        <v>CHF</v>
      </c>
      <c r="L12005" s="158" t="str">
        <f t="shared" si="1124"/>
        <v>BRLCHF45458</v>
      </c>
      <c r="M12005" s="160">
        <f t="shared" si="1128"/>
        <v>45458</v>
      </c>
      <c r="N12005" s="158">
        <v>0.17445613300535581</v>
      </c>
      <c r="O12005" s="158">
        <v>0.95340000000000003</v>
      </c>
      <c r="P12005" s="161">
        <f t="shared" si="1125"/>
        <v>0.1663</v>
      </c>
    </row>
    <row r="12006" spans="9:16" x14ac:dyDescent="0.2">
      <c r="I12006" s="158">
        <f t="shared" si="1123"/>
        <v>29</v>
      </c>
      <c r="J12006" s="158" t="str">
        <f t="shared" si="1126"/>
        <v>BRL</v>
      </c>
      <c r="K12006" s="158" t="str">
        <f t="shared" si="1127"/>
        <v>CHF</v>
      </c>
      <c r="L12006" s="158" t="str">
        <f t="shared" si="1124"/>
        <v>BRLCHF45459</v>
      </c>
      <c r="M12006" s="160">
        <f t="shared" si="1128"/>
        <v>45459</v>
      </c>
      <c r="N12006" s="158">
        <v>0.17445613300535581</v>
      </c>
      <c r="O12006" s="158">
        <v>0.95340000000000003</v>
      </c>
      <c r="P12006" s="161">
        <f t="shared" si="1125"/>
        <v>0.1663</v>
      </c>
    </row>
    <row r="12007" spans="9:16" x14ac:dyDescent="0.2">
      <c r="I12007" s="158">
        <f t="shared" si="1123"/>
        <v>29</v>
      </c>
      <c r="J12007" s="158" t="str">
        <f t="shared" si="1126"/>
        <v>BRL</v>
      </c>
      <c r="K12007" s="158" t="str">
        <f t="shared" si="1127"/>
        <v>CHF</v>
      </c>
      <c r="L12007" s="158" t="str">
        <f t="shared" si="1124"/>
        <v>BRLCHF45460</v>
      </c>
      <c r="M12007" s="160">
        <f t="shared" si="1128"/>
        <v>45460</v>
      </c>
      <c r="N12007" s="158">
        <v>0.17288774398782872</v>
      </c>
      <c r="O12007" s="158">
        <v>0.95609999999999995</v>
      </c>
      <c r="P12007" s="161">
        <f t="shared" si="1125"/>
        <v>0.1653</v>
      </c>
    </row>
    <row r="12008" spans="9:16" x14ac:dyDescent="0.2">
      <c r="I12008" s="158">
        <f t="shared" si="1123"/>
        <v>29</v>
      </c>
      <c r="J12008" s="158" t="str">
        <f t="shared" si="1126"/>
        <v>BRL</v>
      </c>
      <c r="K12008" s="158" t="str">
        <f t="shared" si="1127"/>
        <v>CHF</v>
      </c>
      <c r="L12008" s="158" t="str">
        <f t="shared" si="1124"/>
        <v>BRLCHF45461</v>
      </c>
      <c r="M12008" s="160">
        <f t="shared" si="1128"/>
        <v>45461</v>
      </c>
      <c r="N12008" s="158">
        <v>0.1716001716001716</v>
      </c>
      <c r="O12008" s="158">
        <v>0.95120000000000005</v>
      </c>
      <c r="P12008" s="161">
        <f t="shared" si="1125"/>
        <v>0.16320000000000001</v>
      </c>
    </row>
    <row r="12009" spans="9:16" x14ac:dyDescent="0.2">
      <c r="I12009" s="158">
        <f t="shared" si="1123"/>
        <v>29</v>
      </c>
      <c r="J12009" s="158" t="str">
        <f t="shared" si="1126"/>
        <v>BRL</v>
      </c>
      <c r="K12009" s="158" t="str">
        <f t="shared" si="1127"/>
        <v>CHF</v>
      </c>
      <c r="L12009" s="158" t="str">
        <f t="shared" si="1124"/>
        <v>BRLCHF45462</v>
      </c>
      <c r="M12009" s="160">
        <f t="shared" si="1128"/>
        <v>45462</v>
      </c>
      <c r="N12009" s="158">
        <v>0.17100155611416062</v>
      </c>
      <c r="O12009" s="158">
        <v>0.9506</v>
      </c>
      <c r="P12009" s="161">
        <f t="shared" si="1125"/>
        <v>0.16259999999999999</v>
      </c>
    </row>
    <row r="12010" spans="9:16" x14ac:dyDescent="0.2">
      <c r="I12010" s="158">
        <f t="shared" ref="I12010:I12073" si="1129">IF(M12009=$G$2,I12009+1,I12009)</f>
        <v>29</v>
      </c>
      <c r="J12010" s="158" t="str">
        <f t="shared" si="1126"/>
        <v>BRL</v>
      </c>
      <c r="K12010" s="158" t="str">
        <f t="shared" si="1127"/>
        <v>CHF</v>
      </c>
      <c r="L12010" s="158" t="str">
        <f t="shared" si="1124"/>
        <v>BRLCHF45463</v>
      </c>
      <c r="M12010" s="160">
        <f t="shared" si="1128"/>
        <v>45463</v>
      </c>
      <c r="N12010" s="158">
        <v>0.17264895288410076</v>
      </c>
      <c r="O12010" s="158">
        <v>0.9546</v>
      </c>
      <c r="P12010" s="161">
        <f t="shared" si="1125"/>
        <v>0.1648</v>
      </c>
    </row>
    <row r="12011" spans="9:16" x14ac:dyDescent="0.2">
      <c r="I12011" s="158">
        <f t="shared" si="1129"/>
        <v>29</v>
      </c>
      <c r="J12011" s="158" t="str">
        <f t="shared" si="1126"/>
        <v>BRL</v>
      </c>
      <c r="K12011" s="158" t="str">
        <f t="shared" si="1127"/>
        <v>CHF</v>
      </c>
      <c r="L12011" s="158" t="str">
        <f t="shared" si="1124"/>
        <v>BRLCHF45464</v>
      </c>
      <c r="M12011" s="160">
        <f t="shared" si="1128"/>
        <v>45464</v>
      </c>
      <c r="N12011" s="158">
        <v>0.17209630509232968</v>
      </c>
      <c r="O12011" s="158">
        <v>0.95369999999999999</v>
      </c>
      <c r="P12011" s="161">
        <f t="shared" si="1125"/>
        <v>0.1641</v>
      </c>
    </row>
    <row r="12012" spans="9:16" x14ac:dyDescent="0.2">
      <c r="I12012" s="158">
        <f t="shared" si="1129"/>
        <v>29</v>
      </c>
      <c r="J12012" s="158" t="str">
        <f t="shared" si="1126"/>
        <v>BRL</v>
      </c>
      <c r="K12012" s="158" t="str">
        <f t="shared" si="1127"/>
        <v>CHF</v>
      </c>
      <c r="L12012" s="158" t="str">
        <f t="shared" si="1124"/>
        <v>BRLCHF45465</v>
      </c>
      <c r="M12012" s="160">
        <f t="shared" si="1128"/>
        <v>45465</v>
      </c>
      <c r="N12012" s="158">
        <v>0.17209630509232968</v>
      </c>
      <c r="O12012" s="158">
        <v>0.95369999999999999</v>
      </c>
      <c r="P12012" s="161">
        <f t="shared" si="1125"/>
        <v>0.1641</v>
      </c>
    </row>
    <row r="12013" spans="9:16" x14ac:dyDescent="0.2">
      <c r="I12013" s="158">
        <f t="shared" si="1129"/>
        <v>29</v>
      </c>
      <c r="J12013" s="158" t="str">
        <f t="shared" si="1126"/>
        <v>BRL</v>
      </c>
      <c r="K12013" s="158" t="str">
        <f t="shared" si="1127"/>
        <v>CHF</v>
      </c>
      <c r="L12013" s="158" t="str">
        <f t="shared" si="1124"/>
        <v>BRLCHF45466</v>
      </c>
      <c r="M12013" s="160">
        <f t="shared" si="1128"/>
        <v>45466</v>
      </c>
      <c r="N12013" s="158">
        <v>0.17209630509232968</v>
      </c>
      <c r="O12013" s="158">
        <v>0.95369999999999999</v>
      </c>
      <c r="P12013" s="161">
        <f t="shared" si="1125"/>
        <v>0.1641</v>
      </c>
    </row>
    <row r="12014" spans="9:16" x14ac:dyDescent="0.2">
      <c r="I12014" s="158">
        <f t="shared" si="1129"/>
        <v>29</v>
      </c>
      <c r="J12014" s="158" t="str">
        <f t="shared" si="1126"/>
        <v>BRL</v>
      </c>
      <c r="K12014" s="158" t="str">
        <f t="shared" si="1127"/>
        <v>CHF</v>
      </c>
      <c r="L12014" s="158" t="str">
        <f t="shared" si="1124"/>
        <v>BRLCHF45467</v>
      </c>
      <c r="M12014" s="160">
        <f t="shared" si="1128"/>
        <v>45467</v>
      </c>
      <c r="N12014" s="158">
        <v>0.17159133806925428</v>
      </c>
      <c r="O12014" s="158">
        <v>0.95860000000000001</v>
      </c>
      <c r="P12014" s="161">
        <f t="shared" si="1125"/>
        <v>0.16450000000000001</v>
      </c>
    </row>
    <row r="12015" spans="9:16" x14ac:dyDescent="0.2">
      <c r="I12015" s="158">
        <f t="shared" si="1129"/>
        <v>29</v>
      </c>
      <c r="J12015" s="158" t="str">
        <f t="shared" si="1126"/>
        <v>BRL</v>
      </c>
      <c r="K12015" s="158" t="str">
        <f t="shared" si="1127"/>
        <v>CHF</v>
      </c>
      <c r="L12015" s="158" t="str">
        <f t="shared" si="1124"/>
        <v>BRLCHF45468</v>
      </c>
      <c r="M12015" s="160">
        <f t="shared" si="1128"/>
        <v>45468</v>
      </c>
      <c r="N12015" s="158">
        <v>0.17236921485822632</v>
      </c>
      <c r="O12015" s="158">
        <v>0.95750000000000002</v>
      </c>
      <c r="P12015" s="161">
        <f t="shared" si="1125"/>
        <v>0.16500000000000001</v>
      </c>
    </row>
    <row r="12016" spans="9:16" x14ac:dyDescent="0.2">
      <c r="I12016" s="158">
        <f t="shared" si="1129"/>
        <v>29</v>
      </c>
      <c r="J12016" s="158" t="str">
        <f t="shared" si="1126"/>
        <v>BRL</v>
      </c>
      <c r="K12016" s="158" t="str">
        <f t="shared" si="1127"/>
        <v>CHF</v>
      </c>
      <c r="L12016" s="158" t="str">
        <f t="shared" si="1124"/>
        <v>BRLCHF45469</v>
      </c>
      <c r="M12016" s="160">
        <f t="shared" si="1128"/>
        <v>45469</v>
      </c>
      <c r="N12016" s="158">
        <v>0.17087007039846899</v>
      </c>
      <c r="O12016" s="158">
        <v>0.95850000000000002</v>
      </c>
      <c r="P12016" s="161">
        <f t="shared" si="1125"/>
        <v>0.1638</v>
      </c>
    </row>
    <row r="12017" spans="9:16" x14ac:dyDescent="0.2">
      <c r="I12017" s="158">
        <f t="shared" si="1129"/>
        <v>29</v>
      </c>
      <c r="J12017" s="158" t="str">
        <f t="shared" si="1126"/>
        <v>BRL</v>
      </c>
      <c r="K12017" s="158" t="str">
        <f t="shared" si="1127"/>
        <v>CHF</v>
      </c>
      <c r="L12017" s="158" t="str">
        <f t="shared" si="1124"/>
        <v>BRLCHF45470</v>
      </c>
      <c r="M12017" s="160">
        <f t="shared" si="1128"/>
        <v>45470</v>
      </c>
      <c r="N12017" s="158">
        <v>0.16981676770764345</v>
      </c>
      <c r="O12017" s="158">
        <v>0.96040000000000003</v>
      </c>
      <c r="P12017" s="161">
        <f t="shared" si="1125"/>
        <v>0.16309999999999999</v>
      </c>
    </row>
    <row r="12018" spans="9:16" x14ac:dyDescent="0.2">
      <c r="I12018" s="158">
        <f t="shared" si="1129"/>
        <v>29</v>
      </c>
      <c r="J12018" s="158" t="str">
        <f t="shared" si="1126"/>
        <v>BRL</v>
      </c>
      <c r="K12018" s="158" t="str">
        <f t="shared" si="1127"/>
        <v>CHF</v>
      </c>
      <c r="L12018" s="158" t="str">
        <f t="shared" si="1124"/>
        <v>BRLCHF45471</v>
      </c>
      <c r="M12018" s="160">
        <f t="shared" si="1128"/>
        <v>45471</v>
      </c>
      <c r="N12018" s="158">
        <v>0.16973606042603753</v>
      </c>
      <c r="O12018" s="158">
        <v>0.96340000000000003</v>
      </c>
      <c r="P12018" s="161">
        <f t="shared" si="1125"/>
        <v>0.16350000000000001</v>
      </c>
    </row>
    <row r="12019" spans="9:16" x14ac:dyDescent="0.2">
      <c r="I12019" s="158">
        <f t="shared" si="1129"/>
        <v>29</v>
      </c>
      <c r="J12019" s="158" t="str">
        <f t="shared" si="1126"/>
        <v>BRL</v>
      </c>
      <c r="K12019" s="158" t="str">
        <f t="shared" si="1127"/>
        <v>CHF</v>
      </c>
      <c r="L12019" s="158" t="str">
        <f t="shared" si="1124"/>
        <v>BRLCHF45472</v>
      </c>
      <c r="M12019" s="160">
        <f t="shared" si="1128"/>
        <v>45472</v>
      </c>
      <c r="N12019" s="158">
        <v>0.16973606042603753</v>
      </c>
      <c r="O12019" s="158">
        <v>0.96340000000000003</v>
      </c>
      <c r="P12019" s="161">
        <f t="shared" si="1125"/>
        <v>0.16350000000000001</v>
      </c>
    </row>
    <row r="12020" spans="9:16" x14ac:dyDescent="0.2">
      <c r="I12020" s="158">
        <f t="shared" si="1129"/>
        <v>29</v>
      </c>
      <c r="J12020" s="158" t="str">
        <f t="shared" si="1126"/>
        <v>BRL</v>
      </c>
      <c r="K12020" s="158" t="str">
        <f t="shared" si="1127"/>
        <v>CHF</v>
      </c>
      <c r="L12020" s="158" t="str">
        <f t="shared" si="1124"/>
        <v>BRLCHF45473</v>
      </c>
      <c r="M12020" s="160">
        <f t="shared" si="1128"/>
        <v>45473</v>
      </c>
      <c r="N12020" s="158">
        <v>0.16973606042603753</v>
      </c>
      <c r="O12020" s="158">
        <v>0.96340000000000003</v>
      </c>
      <c r="P12020" s="161">
        <f t="shared" si="1125"/>
        <v>0.16350000000000001</v>
      </c>
    </row>
    <row r="12021" spans="9:16" x14ac:dyDescent="0.2">
      <c r="I12021" s="158">
        <f t="shared" si="1129"/>
        <v>29</v>
      </c>
      <c r="J12021" s="158" t="str">
        <f t="shared" si="1126"/>
        <v>BRL</v>
      </c>
      <c r="K12021" s="158" t="str">
        <f t="shared" si="1127"/>
        <v>CHF</v>
      </c>
      <c r="L12021" s="158" t="str">
        <f t="shared" si="1124"/>
        <v>BRLCHF45474</v>
      </c>
      <c r="M12021" s="160">
        <f t="shared" si="1128"/>
        <v>45474</v>
      </c>
      <c r="N12021" s="158">
        <v>0.16662223407091442</v>
      </c>
      <c r="O12021" s="158">
        <v>0.96889999999999998</v>
      </c>
      <c r="P12021" s="161">
        <f t="shared" si="1125"/>
        <v>0.16139999999999999</v>
      </c>
    </row>
    <row r="12022" spans="9:16" x14ac:dyDescent="0.2">
      <c r="I12022" s="158">
        <f t="shared" si="1129"/>
        <v>29</v>
      </c>
      <c r="J12022" s="158" t="str">
        <f t="shared" si="1126"/>
        <v>BRL</v>
      </c>
      <c r="K12022" s="158" t="str">
        <f t="shared" si="1127"/>
        <v>CHF</v>
      </c>
      <c r="L12022" s="158" t="str">
        <f t="shared" si="1124"/>
        <v>BRLCHF45475</v>
      </c>
      <c r="M12022" s="160">
        <f t="shared" si="1128"/>
        <v>45475</v>
      </c>
      <c r="N12022" s="158">
        <v>0.16534664925015294</v>
      </c>
      <c r="O12022" s="158">
        <v>0.96970000000000001</v>
      </c>
      <c r="P12022" s="161">
        <f t="shared" si="1125"/>
        <v>0.1603</v>
      </c>
    </row>
    <row r="12023" spans="9:16" x14ac:dyDescent="0.2">
      <c r="I12023" s="158">
        <f t="shared" si="1129"/>
        <v>29</v>
      </c>
      <c r="J12023" s="158" t="str">
        <f t="shared" si="1126"/>
        <v>BRL</v>
      </c>
      <c r="K12023" s="158" t="str">
        <f t="shared" si="1127"/>
        <v>CHF</v>
      </c>
      <c r="L12023" s="158" t="str">
        <f t="shared" si="1124"/>
        <v>BRLCHF45476</v>
      </c>
      <c r="M12023" s="160">
        <f t="shared" si="1128"/>
        <v>45476</v>
      </c>
      <c r="N12023" s="158">
        <v>0.16443852465755679</v>
      </c>
      <c r="O12023" s="158">
        <v>0.9718</v>
      </c>
      <c r="P12023" s="161">
        <f t="shared" si="1125"/>
        <v>0.1598</v>
      </c>
    </row>
    <row r="12024" spans="9:16" x14ac:dyDescent="0.2">
      <c r="I12024" s="158">
        <f t="shared" si="1129"/>
        <v>29</v>
      </c>
      <c r="J12024" s="158" t="str">
        <f t="shared" si="1126"/>
        <v>BRL</v>
      </c>
      <c r="K12024" s="158" t="str">
        <f t="shared" si="1127"/>
        <v>CHF</v>
      </c>
      <c r="L12024" s="158" t="str">
        <f t="shared" si="1124"/>
        <v>BRLCHF45477</v>
      </c>
      <c r="M12024" s="160">
        <f t="shared" si="1128"/>
        <v>45477</v>
      </c>
      <c r="N12024" s="158">
        <v>0.16850619260257815</v>
      </c>
      <c r="O12024" s="158">
        <v>0.97170000000000001</v>
      </c>
      <c r="P12024" s="161">
        <f t="shared" si="1125"/>
        <v>0.16370000000000001</v>
      </c>
    </row>
    <row r="12025" spans="9:16" x14ac:dyDescent="0.2">
      <c r="I12025" s="158">
        <f t="shared" si="1129"/>
        <v>29</v>
      </c>
      <c r="J12025" s="158" t="str">
        <f t="shared" si="1126"/>
        <v>BRL</v>
      </c>
      <c r="K12025" s="158" t="str">
        <f t="shared" si="1127"/>
        <v>CHF</v>
      </c>
      <c r="L12025" s="158" t="str">
        <f t="shared" si="1124"/>
        <v>BRLCHF45478</v>
      </c>
      <c r="M12025" s="160">
        <f t="shared" si="1128"/>
        <v>45478</v>
      </c>
      <c r="N12025" s="158">
        <v>0.16829633618876116</v>
      </c>
      <c r="O12025" s="158">
        <v>0.97299999999999998</v>
      </c>
      <c r="P12025" s="161">
        <f t="shared" si="1125"/>
        <v>0.1638</v>
      </c>
    </row>
    <row r="12026" spans="9:16" x14ac:dyDescent="0.2">
      <c r="I12026" s="158">
        <f t="shared" si="1129"/>
        <v>29</v>
      </c>
      <c r="J12026" s="158" t="str">
        <f t="shared" si="1126"/>
        <v>BRL</v>
      </c>
      <c r="K12026" s="158" t="str">
        <f t="shared" si="1127"/>
        <v>CHF</v>
      </c>
      <c r="L12026" s="158" t="str">
        <f t="shared" si="1124"/>
        <v>BRLCHF45479</v>
      </c>
      <c r="M12026" s="160">
        <f t="shared" si="1128"/>
        <v>45479</v>
      </c>
      <c r="N12026" s="158">
        <v>0.16829633618876116</v>
      </c>
      <c r="O12026" s="158">
        <v>0.97299999999999998</v>
      </c>
      <c r="P12026" s="161">
        <f t="shared" si="1125"/>
        <v>0.1638</v>
      </c>
    </row>
    <row r="12027" spans="9:16" x14ac:dyDescent="0.2">
      <c r="I12027" s="158">
        <f t="shared" si="1129"/>
        <v>29</v>
      </c>
      <c r="J12027" s="158" t="str">
        <f t="shared" si="1126"/>
        <v>BRL</v>
      </c>
      <c r="K12027" s="158" t="str">
        <f t="shared" si="1127"/>
        <v>CHF</v>
      </c>
      <c r="L12027" s="158" t="str">
        <f t="shared" si="1124"/>
        <v>BRLCHF45480</v>
      </c>
      <c r="M12027" s="160">
        <f t="shared" si="1128"/>
        <v>45480</v>
      </c>
      <c r="N12027" s="158">
        <v>0.16829633618876116</v>
      </c>
      <c r="O12027" s="158">
        <v>0.97299999999999998</v>
      </c>
      <c r="P12027" s="161">
        <f t="shared" si="1125"/>
        <v>0.1638</v>
      </c>
    </row>
    <row r="12028" spans="9:16" x14ac:dyDescent="0.2">
      <c r="I12028" s="158">
        <f t="shared" si="1129"/>
        <v>29</v>
      </c>
      <c r="J12028" s="158" t="str">
        <f t="shared" si="1126"/>
        <v>BRL</v>
      </c>
      <c r="K12028" s="158" t="str">
        <f t="shared" si="1127"/>
        <v>CHF</v>
      </c>
      <c r="L12028" s="158" t="str">
        <f t="shared" si="1124"/>
        <v>BRLCHF45481</v>
      </c>
      <c r="M12028" s="160">
        <f t="shared" si="1128"/>
        <v>45481</v>
      </c>
      <c r="N12028" s="158">
        <v>0.1687336539272758</v>
      </c>
      <c r="O12028" s="158">
        <v>0.97109999999999996</v>
      </c>
      <c r="P12028" s="161">
        <f t="shared" si="1125"/>
        <v>0.16389999999999999</v>
      </c>
    </row>
    <row r="12029" spans="9:16" x14ac:dyDescent="0.2">
      <c r="I12029" s="158">
        <f t="shared" si="1129"/>
        <v>29</v>
      </c>
      <c r="J12029" s="158" t="str">
        <f t="shared" si="1126"/>
        <v>BRL</v>
      </c>
      <c r="K12029" s="158" t="str">
        <f t="shared" si="1127"/>
        <v>CHF</v>
      </c>
      <c r="L12029" s="158" t="str">
        <f t="shared" si="1124"/>
        <v>BRLCHF45482</v>
      </c>
      <c r="M12029" s="160">
        <f t="shared" si="1128"/>
        <v>45482</v>
      </c>
      <c r="N12029" s="158">
        <v>0.16927634363097757</v>
      </c>
      <c r="O12029" s="158">
        <v>0.97119999999999995</v>
      </c>
      <c r="P12029" s="161">
        <f t="shared" si="1125"/>
        <v>0.16439999999999999</v>
      </c>
    </row>
    <row r="12030" spans="9:16" x14ac:dyDescent="0.2">
      <c r="I12030" s="158">
        <f t="shared" si="1129"/>
        <v>29</v>
      </c>
      <c r="J12030" s="158" t="str">
        <f t="shared" si="1126"/>
        <v>BRL</v>
      </c>
      <c r="K12030" s="158" t="str">
        <f t="shared" si="1127"/>
        <v>CHF</v>
      </c>
      <c r="L12030" s="158" t="str">
        <f t="shared" si="1124"/>
        <v>BRLCHF45483</v>
      </c>
      <c r="M12030" s="160">
        <f t="shared" si="1128"/>
        <v>45483</v>
      </c>
      <c r="N12030" s="158">
        <v>0.17113031573543255</v>
      </c>
      <c r="O12030" s="158">
        <v>0.97230000000000005</v>
      </c>
      <c r="P12030" s="161">
        <f t="shared" si="1125"/>
        <v>0.16639999999999999</v>
      </c>
    </row>
    <row r="12031" spans="9:16" x14ac:dyDescent="0.2">
      <c r="I12031" s="158">
        <f t="shared" si="1129"/>
        <v>29</v>
      </c>
      <c r="J12031" s="158" t="str">
        <f t="shared" si="1126"/>
        <v>BRL</v>
      </c>
      <c r="K12031" s="158" t="str">
        <f t="shared" si="1127"/>
        <v>CHF</v>
      </c>
      <c r="L12031" s="158" t="str">
        <f t="shared" si="1124"/>
        <v>BRLCHF45484</v>
      </c>
      <c r="M12031" s="160">
        <f t="shared" si="1128"/>
        <v>45484</v>
      </c>
      <c r="N12031" s="158">
        <v>0.17009116886651246</v>
      </c>
      <c r="O12031" s="158">
        <v>0.97489999999999999</v>
      </c>
      <c r="P12031" s="161">
        <f t="shared" si="1125"/>
        <v>0.1658</v>
      </c>
    </row>
    <row r="12032" spans="9:16" x14ac:dyDescent="0.2">
      <c r="I12032" s="158">
        <f t="shared" si="1129"/>
        <v>29</v>
      </c>
      <c r="J12032" s="158" t="str">
        <f t="shared" si="1126"/>
        <v>BRL</v>
      </c>
      <c r="K12032" s="158" t="str">
        <f t="shared" si="1127"/>
        <v>CHF</v>
      </c>
      <c r="L12032" s="158" t="str">
        <f t="shared" si="1124"/>
        <v>BRLCHF45485</v>
      </c>
      <c r="M12032" s="160">
        <f t="shared" si="1128"/>
        <v>45485</v>
      </c>
      <c r="N12032" s="158">
        <v>0.16919328641039524</v>
      </c>
      <c r="O12032" s="158">
        <v>0.97470000000000001</v>
      </c>
      <c r="P12032" s="161">
        <f t="shared" si="1125"/>
        <v>0.16489999999999999</v>
      </c>
    </row>
    <row r="12033" spans="9:16" x14ac:dyDescent="0.2">
      <c r="I12033" s="158">
        <f t="shared" si="1129"/>
        <v>29</v>
      </c>
      <c r="J12033" s="158" t="str">
        <f t="shared" si="1126"/>
        <v>BRL</v>
      </c>
      <c r="K12033" s="158" t="str">
        <f t="shared" si="1127"/>
        <v>CHF</v>
      </c>
      <c r="L12033" s="158" t="str">
        <f t="shared" si="1124"/>
        <v>BRLCHF45486</v>
      </c>
      <c r="M12033" s="160">
        <f t="shared" si="1128"/>
        <v>45486</v>
      </c>
      <c r="N12033" s="158">
        <v>0.16919328641039524</v>
      </c>
      <c r="O12033" s="158">
        <v>0.97470000000000001</v>
      </c>
      <c r="P12033" s="161">
        <f t="shared" si="1125"/>
        <v>0.16489999999999999</v>
      </c>
    </row>
    <row r="12034" spans="9:16" x14ac:dyDescent="0.2">
      <c r="I12034" s="158">
        <f t="shared" si="1129"/>
        <v>29</v>
      </c>
      <c r="J12034" s="158" t="str">
        <f t="shared" si="1126"/>
        <v>BRL</v>
      </c>
      <c r="K12034" s="158" t="str">
        <f t="shared" si="1127"/>
        <v>CHF</v>
      </c>
      <c r="L12034" s="158" t="str">
        <f t="shared" si="1124"/>
        <v>BRLCHF45487</v>
      </c>
      <c r="M12034" s="160">
        <f t="shared" si="1128"/>
        <v>45487</v>
      </c>
      <c r="N12034" s="158">
        <v>0.16919328641039524</v>
      </c>
      <c r="O12034" s="158">
        <v>0.97470000000000001</v>
      </c>
      <c r="P12034" s="161">
        <f t="shared" si="1125"/>
        <v>0.16489999999999999</v>
      </c>
    </row>
    <row r="12035" spans="9:16" x14ac:dyDescent="0.2">
      <c r="I12035" s="158">
        <f t="shared" si="1129"/>
        <v>29</v>
      </c>
      <c r="J12035" s="158" t="str">
        <f t="shared" si="1126"/>
        <v>BRL</v>
      </c>
      <c r="K12035" s="158" t="str">
        <f t="shared" si="1127"/>
        <v>CHF</v>
      </c>
      <c r="L12035" s="158" t="str">
        <f t="shared" ref="L12035:L12098" si="1130">J12035&amp;K12035&amp;M12035</f>
        <v>BRLCHF45488</v>
      </c>
      <c r="M12035" s="160">
        <f t="shared" si="1128"/>
        <v>45488</v>
      </c>
      <c r="N12035" s="158">
        <v>0.16853459172495153</v>
      </c>
      <c r="O12035" s="158">
        <v>0.97550000000000003</v>
      </c>
      <c r="P12035" s="161">
        <f t="shared" ref="P12035:P12098" si="1131">ROUND(N12035*O12035,4)</f>
        <v>0.16439999999999999</v>
      </c>
    </row>
    <row r="12036" spans="9:16" x14ac:dyDescent="0.2">
      <c r="I12036" s="158">
        <f t="shared" si="1129"/>
        <v>29</v>
      </c>
      <c r="J12036" s="158" t="str">
        <f t="shared" ref="J12036:J12099" si="1132">VLOOKUP($I12036,$A:$C,2,FALSE)</f>
        <v>BRL</v>
      </c>
      <c r="K12036" s="158" t="str">
        <f t="shared" ref="K12036:K12099" si="1133">VLOOKUP($I12036,$A:$C,3,FALSE)</f>
        <v>CHF</v>
      </c>
      <c r="L12036" s="158" t="str">
        <f t="shared" si="1130"/>
        <v>BRLCHF45489</v>
      </c>
      <c r="M12036" s="160">
        <f t="shared" ref="M12036:M12099" si="1134">IF(I12036=I12035,M12035+1,$G$1)</f>
        <v>45489</v>
      </c>
      <c r="N12036" s="158">
        <v>0.1688419133165617</v>
      </c>
      <c r="O12036" s="158">
        <v>0.97609999999999997</v>
      </c>
      <c r="P12036" s="161">
        <f t="shared" si="1131"/>
        <v>0.1648</v>
      </c>
    </row>
    <row r="12037" spans="9:16" x14ac:dyDescent="0.2">
      <c r="I12037" s="158">
        <f t="shared" si="1129"/>
        <v>29</v>
      </c>
      <c r="J12037" s="158" t="str">
        <f t="shared" si="1132"/>
        <v>BRL</v>
      </c>
      <c r="K12037" s="158" t="str">
        <f t="shared" si="1133"/>
        <v>CHF</v>
      </c>
      <c r="L12037" s="158" t="str">
        <f t="shared" si="1130"/>
        <v>BRLCHF45490</v>
      </c>
      <c r="M12037" s="160">
        <f t="shared" si="1134"/>
        <v>45490</v>
      </c>
      <c r="N12037" s="158">
        <v>0.16810960746406656</v>
      </c>
      <c r="O12037" s="158">
        <v>0.96930000000000005</v>
      </c>
      <c r="P12037" s="161">
        <f t="shared" si="1131"/>
        <v>0.16289999999999999</v>
      </c>
    </row>
    <row r="12038" spans="9:16" x14ac:dyDescent="0.2">
      <c r="I12038" s="158">
        <f t="shared" si="1129"/>
        <v>29</v>
      </c>
      <c r="J12038" s="158" t="str">
        <f t="shared" si="1132"/>
        <v>BRL</v>
      </c>
      <c r="K12038" s="158" t="str">
        <f t="shared" si="1133"/>
        <v>CHF</v>
      </c>
      <c r="L12038" s="158" t="str">
        <f t="shared" si="1130"/>
        <v>BRLCHF45491</v>
      </c>
      <c r="M12038" s="160">
        <f t="shared" si="1134"/>
        <v>45491</v>
      </c>
      <c r="N12038" s="158">
        <v>0.16638658258598024</v>
      </c>
      <c r="O12038" s="158">
        <v>0.96660000000000001</v>
      </c>
      <c r="P12038" s="161">
        <f t="shared" si="1131"/>
        <v>0.1608</v>
      </c>
    </row>
    <row r="12039" spans="9:16" x14ac:dyDescent="0.2">
      <c r="I12039" s="158">
        <f t="shared" si="1129"/>
        <v>29</v>
      </c>
      <c r="J12039" s="158" t="str">
        <f t="shared" si="1132"/>
        <v>BRL</v>
      </c>
      <c r="K12039" s="158" t="str">
        <f t="shared" si="1133"/>
        <v>CHF</v>
      </c>
      <c r="L12039" s="158" t="str">
        <f t="shared" si="1130"/>
        <v>BRLCHF45492</v>
      </c>
      <c r="M12039" s="160">
        <f t="shared" si="1134"/>
        <v>45492</v>
      </c>
      <c r="N12039" s="158">
        <v>0.1658292290599141</v>
      </c>
      <c r="O12039" s="158">
        <v>0.96879999999999999</v>
      </c>
      <c r="P12039" s="161">
        <f t="shared" si="1131"/>
        <v>0.16070000000000001</v>
      </c>
    </row>
    <row r="12040" spans="9:16" x14ac:dyDescent="0.2">
      <c r="I12040" s="158">
        <f t="shared" si="1129"/>
        <v>29</v>
      </c>
      <c r="J12040" s="158" t="str">
        <f t="shared" si="1132"/>
        <v>BRL</v>
      </c>
      <c r="K12040" s="158" t="str">
        <f t="shared" si="1133"/>
        <v>CHF</v>
      </c>
      <c r="L12040" s="158" t="str">
        <f t="shared" si="1130"/>
        <v>BRLCHF45493</v>
      </c>
      <c r="M12040" s="160">
        <f t="shared" si="1134"/>
        <v>45493</v>
      </c>
      <c r="N12040" s="158">
        <v>0.1658292290599141</v>
      </c>
      <c r="O12040" s="158">
        <v>0.96879999999999999</v>
      </c>
      <c r="P12040" s="161">
        <f t="shared" si="1131"/>
        <v>0.16070000000000001</v>
      </c>
    </row>
    <row r="12041" spans="9:16" x14ac:dyDescent="0.2">
      <c r="I12041" s="158">
        <f t="shared" si="1129"/>
        <v>29</v>
      </c>
      <c r="J12041" s="158" t="str">
        <f t="shared" si="1132"/>
        <v>BRL</v>
      </c>
      <c r="K12041" s="158" t="str">
        <f t="shared" si="1133"/>
        <v>CHF</v>
      </c>
      <c r="L12041" s="158" t="str">
        <f t="shared" si="1130"/>
        <v>BRLCHF45494</v>
      </c>
      <c r="M12041" s="160">
        <f t="shared" si="1134"/>
        <v>45494</v>
      </c>
      <c r="N12041" s="158">
        <v>0.1658292290599141</v>
      </c>
      <c r="O12041" s="158">
        <v>0.96879999999999999</v>
      </c>
      <c r="P12041" s="161">
        <f t="shared" si="1131"/>
        <v>0.16070000000000001</v>
      </c>
    </row>
    <row r="12042" spans="9:16" x14ac:dyDescent="0.2">
      <c r="I12042" s="158">
        <f t="shared" si="1129"/>
        <v>29</v>
      </c>
      <c r="J12042" s="158" t="str">
        <f t="shared" si="1132"/>
        <v>BRL</v>
      </c>
      <c r="K12042" s="158" t="str">
        <f t="shared" si="1133"/>
        <v>CHF</v>
      </c>
      <c r="L12042" s="158" t="str">
        <f t="shared" si="1130"/>
        <v>BRLCHF45495</v>
      </c>
      <c r="M12042" s="160">
        <f t="shared" si="1134"/>
        <v>45495</v>
      </c>
      <c r="N12042" s="158">
        <v>0.16397205916111893</v>
      </c>
      <c r="O12042" s="158">
        <v>0.96709999999999996</v>
      </c>
      <c r="P12042" s="161">
        <f t="shared" si="1131"/>
        <v>0.15859999999999999</v>
      </c>
    </row>
    <row r="12043" spans="9:16" x14ac:dyDescent="0.2">
      <c r="I12043" s="158">
        <f t="shared" si="1129"/>
        <v>29</v>
      </c>
      <c r="J12043" s="158" t="str">
        <f t="shared" si="1132"/>
        <v>BRL</v>
      </c>
      <c r="K12043" s="158" t="str">
        <f t="shared" si="1133"/>
        <v>CHF</v>
      </c>
      <c r="L12043" s="158" t="str">
        <f t="shared" si="1130"/>
        <v>BRLCHF45496</v>
      </c>
      <c r="M12043" s="160">
        <f t="shared" si="1134"/>
        <v>45496</v>
      </c>
      <c r="N12043" s="158">
        <v>0.16503284153546555</v>
      </c>
      <c r="O12043" s="158">
        <v>0.96809999999999996</v>
      </c>
      <c r="P12043" s="161">
        <f t="shared" si="1131"/>
        <v>0.1598</v>
      </c>
    </row>
    <row r="12044" spans="9:16" x14ac:dyDescent="0.2">
      <c r="I12044" s="158">
        <f t="shared" si="1129"/>
        <v>29</v>
      </c>
      <c r="J12044" s="158" t="str">
        <f t="shared" si="1132"/>
        <v>BRL</v>
      </c>
      <c r="K12044" s="158" t="str">
        <f t="shared" si="1133"/>
        <v>CHF</v>
      </c>
      <c r="L12044" s="158" t="str">
        <f t="shared" si="1130"/>
        <v>BRLCHF45497</v>
      </c>
      <c r="M12044" s="160">
        <f t="shared" si="1134"/>
        <v>45497</v>
      </c>
      <c r="N12044" s="158">
        <v>0.16458467058378182</v>
      </c>
      <c r="O12044" s="158">
        <v>0.96089999999999998</v>
      </c>
      <c r="P12044" s="161">
        <f t="shared" si="1131"/>
        <v>0.15809999999999999</v>
      </c>
    </row>
    <row r="12045" spans="9:16" x14ac:dyDescent="0.2">
      <c r="I12045" s="158">
        <f t="shared" si="1129"/>
        <v>29</v>
      </c>
      <c r="J12045" s="158" t="str">
        <f t="shared" si="1132"/>
        <v>BRL</v>
      </c>
      <c r="K12045" s="158" t="str">
        <f t="shared" si="1133"/>
        <v>CHF</v>
      </c>
      <c r="L12045" s="158" t="str">
        <f t="shared" si="1130"/>
        <v>BRLCHF45498</v>
      </c>
      <c r="M12045" s="160">
        <f t="shared" si="1134"/>
        <v>45498</v>
      </c>
      <c r="N12045" s="158">
        <v>0.16223758071319641</v>
      </c>
      <c r="O12045" s="158">
        <v>0.95340000000000003</v>
      </c>
      <c r="P12045" s="161">
        <f t="shared" si="1131"/>
        <v>0.1547</v>
      </c>
    </row>
    <row r="12046" spans="9:16" x14ac:dyDescent="0.2">
      <c r="I12046" s="158">
        <f t="shared" si="1129"/>
        <v>29</v>
      </c>
      <c r="J12046" s="158" t="str">
        <f t="shared" si="1132"/>
        <v>BRL</v>
      </c>
      <c r="K12046" s="158" t="str">
        <f t="shared" si="1133"/>
        <v>CHF</v>
      </c>
      <c r="L12046" s="158" t="str">
        <f t="shared" si="1130"/>
        <v>BRLCHF45499</v>
      </c>
      <c r="M12046" s="160">
        <f t="shared" si="1134"/>
        <v>45499</v>
      </c>
      <c r="N12046" s="158">
        <v>0.16347882949158085</v>
      </c>
      <c r="O12046" s="158">
        <v>0.95940000000000003</v>
      </c>
      <c r="P12046" s="161">
        <f t="shared" si="1131"/>
        <v>0.15679999999999999</v>
      </c>
    </row>
    <row r="12047" spans="9:16" x14ac:dyDescent="0.2">
      <c r="I12047" s="158">
        <f t="shared" si="1129"/>
        <v>29</v>
      </c>
      <c r="J12047" s="158" t="str">
        <f t="shared" si="1132"/>
        <v>BRL</v>
      </c>
      <c r="K12047" s="158" t="str">
        <f t="shared" si="1133"/>
        <v>CHF</v>
      </c>
      <c r="L12047" s="158" t="str">
        <f t="shared" si="1130"/>
        <v>BRLCHF45500</v>
      </c>
      <c r="M12047" s="160">
        <f t="shared" si="1134"/>
        <v>45500</v>
      </c>
      <c r="N12047" s="158">
        <v>0.16347882949158085</v>
      </c>
      <c r="O12047" s="158">
        <v>0.95940000000000003</v>
      </c>
      <c r="P12047" s="161">
        <f t="shared" si="1131"/>
        <v>0.15679999999999999</v>
      </c>
    </row>
    <row r="12048" spans="9:16" x14ac:dyDescent="0.2">
      <c r="I12048" s="158">
        <f t="shared" si="1129"/>
        <v>29</v>
      </c>
      <c r="J12048" s="158" t="str">
        <f t="shared" si="1132"/>
        <v>BRL</v>
      </c>
      <c r="K12048" s="158" t="str">
        <f t="shared" si="1133"/>
        <v>CHF</v>
      </c>
      <c r="L12048" s="158" t="str">
        <f t="shared" si="1130"/>
        <v>BRLCHF45501</v>
      </c>
      <c r="M12048" s="160">
        <f t="shared" si="1134"/>
        <v>45501</v>
      </c>
      <c r="N12048" s="158">
        <v>0.16347882949158085</v>
      </c>
      <c r="O12048" s="158">
        <v>0.95940000000000003</v>
      </c>
      <c r="P12048" s="161">
        <f t="shared" si="1131"/>
        <v>0.15679999999999999</v>
      </c>
    </row>
    <row r="12049" spans="9:16" x14ac:dyDescent="0.2">
      <c r="I12049" s="158">
        <f t="shared" si="1129"/>
        <v>29</v>
      </c>
      <c r="J12049" s="158" t="str">
        <f t="shared" si="1132"/>
        <v>BRL</v>
      </c>
      <c r="K12049" s="158" t="str">
        <f t="shared" si="1133"/>
        <v>CHF</v>
      </c>
      <c r="L12049" s="158" t="str">
        <f t="shared" si="1130"/>
        <v>BRLCHF45502</v>
      </c>
      <c r="M12049" s="160">
        <f t="shared" si="1134"/>
        <v>45502</v>
      </c>
      <c r="N12049" s="158">
        <v>0.16349219324777242</v>
      </c>
      <c r="O12049" s="158">
        <v>0.95779999999999998</v>
      </c>
      <c r="P12049" s="161">
        <f t="shared" si="1131"/>
        <v>0.15659999999999999</v>
      </c>
    </row>
    <row r="12050" spans="9:16" x14ac:dyDescent="0.2">
      <c r="I12050" s="158">
        <f t="shared" si="1129"/>
        <v>29</v>
      </c>
      <c r="J12050" s="158" t="str">
        <f t="shared" si="1132"/>
        <v>BRL</v>
      </c>
      <c r="K12050" s="158" t="str">
        <f t="shared" si="1133"/>
        <v>CHF</v>
      </c>
      <c r="L12050" s="158" t="str">
        <f t="shared" si="1130"/>
        <v>BRLCHF45503</v>
      </c>
      <c r="M12050" s="160">
        <f t="shared" si="1134"/>
        <v>45503</v>
      </c>
      <c r="N12050" s="158">
        <v>0.16435744457045182</v>
      </c>
      <c r="O12050" s="158">
        <v>0.95920000000000005</v>
      </c>
      <c r="P12050" s="161">
        <f t="shared" si="1131"/>
        <v>0.15770000000000001</v>
      </c>
    </row>
    <row r="12051" spans="9:16" x14ac:dyDescent="0.2">
      <c r="I12051" s="158">
        <f t="shared" si="1129"/>
        <v>29</v>
      </c>
      <c r="J12051" s="158" t="str">
        <f t="shared" si="1132"/>
        <v>BRL</v>
      </c>
      <c r="K12051" s="158" t="str">
        <f t="shared" si="1133"/>
        <v>CHF</v>
      </c>
      <c r="L12051" s="158" t="str">
        <f t="shared" si="1130"/>
        <v>BRLCHF45504</v>
      </c>
      <c r="M12051" s="160">
        <f t="shared" si="1134"/>
        <v>45504</v>
      </c>
      <c r="N12051" s="158">
        <v>0.16427374576995105</v>
      </c>
      <c r="O12051" s="158">
        <v>0.95330000000000004</v>
      </c>
      <c r="P12051" s="161">
        <f t="shared" si="1131"/>
        <v>0.15659999999999999</v>
      </c>
    </row>
    <row r="12052" spans="9:16" x14ac:dyDescent="0.2">
      <c r="I12052" s="158">
        <f t="shared" si="1129"/>
        <v>29</v>
      </c>
      <c r="J12052" s="158" t="str">
        <f t="shared" si="1132"/>
        <v>BRL</v>
      </c>
      <c r="K12052" s="158" t="str">
        <f t="shared" si="1133"/>
        <v>CHF</v>
      </c>
      <c r="L12052" s="158" t="str">
        <f t="shared" si="1130"/>
        <v>BRLCHF45505</v>
      </c>
      <c r="M12052" s="160">
        <f t="shared" si="1134"/>
        <v>45505</v>
      </c>
      <c r="N12052" s="158">
        <v>0.16361256544502617</v>
      </c>
      <c r="O12052" s="158">
        <v>0.94669999999999999</v>
      </c>
      <c r="P12052" s="161">
        <f t="shared" si="1131"/>
        <v>0.15490000000000001</v>
      </c>
    </row>
    <row r="12053" spans="9:16" x14ac:dyDescent="0.2">
      <c r="I12053" s="158">
        <f t="shared" si="1129"/>
        <v>29</v>
      </c>
      <c r="J12053" s="158" t="str">
        <f t="shared" si="1132"/>
        <v>BRL</v>
      </c>
      <c r="K12053" s="158" t="str">
        <f t="shared" si="1133"/>
        <v>CHF</v>
      </c>
      <c r="L12053" s="158" t="str">
        <f t="shared" si="1130"/>
        <v>BRLCHF45506</v>
      </c>
      <c r="M12053" s="160">
        <f t="shared" si="1134"/>
        <v>45506</v>
      </c>
      <c r="N12053" s="158">
        <v>0.15982100047946302</v>
      </c>
      <c r="O12053" s="158">
        <v>0.94330000000000003</v>
      </c>
      <c r="P12053" s="161">
        <f t="shared" si="1131"/>
        <v>0.15079999999999999</v>
      </c>
    </row>
    <row r="12054" spans="9:16" x14ac:dyDescent="0.2">
      <c r="I12054" s="158">
        <f t="shared" si="1129"/>
        <v>29</v>
      </c>
      <c r="J12054" s="158" t="str">
        <f t="shared" si="1132"/>
        <v>BRL</v>
      </c>
      <c r="K12054" s="158" t="str">
        <f t="shared" si="1133"/>
        <v>CHF</v>
      </c>
      <c r="L12054" s="158" t="str">
        <f t="shared" si="1130"/>
        <v>BRLCHF45507</v>
      </c>
      <c r="M12054" s="160">
        <f t="shared" si="1134"/>
        <v>45507</v>
      </c>
      <c r="N12054" s="158">
        <v>0.15982100047946302</v>
      </c>
      <c r="O12054" s="158">
        <v>0.94330000000000003</v>
      </c>
      <c r="P12054" s="161">
        <f t="shared" si="1131"/>
        <v>0.15079999999999999</v>
      </c>
    </row>
    <row r="12055" spans="9:16" x14ac:dyDescent="0.2">
      <c r="I12055" s="158">
        <f t="shared" si="1129"/>
        <v>29</v>
      </c>
      <c r="J12055" s="158" t="str">
        <f t="shared" si="1132"/>
        <v>BRL</v>
      </c>
      <c r="K12055" s="158" t="str">
        <f t="shared" si="1133"/>
        <v>CHF</v>
      </c>
      <c r="L12055" s="158" t="str">
        <f t="shared" si="1130"/>
        <v>BRLCHF45508</v>
      </c>
      <c r="M12055" s="160">
        <f t="shared" si="1134"/>
        <v>45508</v>
      </c>
      <c r="N12055" s="158">
        <v>0.15982100047946302</v>
      </c>
      <c r="O12055" s="158">
        <v>0.94330000000000003</v>
      </c>
      <c r="P12055" s="161">
        <f t="shared" si="1131"/>
        <v>0.15079999999999999</v>
      </c>
    </row>
    <row r="12056" spans="9:16" x14ac:dyDescent="0.2">
      <c r="I12056" s="158">
        <f t="shared" si="1129"/>
        <v>29</v>
      </c>
      <c r="J12056" s="158" t="str">
        <f t="shared" si="1132"/>
        <v>BRL</v>
      </c>
      <c r="K12056" s="158" t="str">
        <f t="shared" si="1133"/>
        <v>CHF</v>
      </c>
      <c r="L12056" s="158" t="str">
        <f t="shared" si="1130"/>
        <v>BRLCHF45509</v>
      </c>
      <c r="M12056" s="160">
        <f t="shared" si="1134"/>
        <v>45509</v>
      </c>
      <c r="N12056" s="158">
        <v>0.15684060289527754</v>
      </c>
      <c r="O12056" s="158">
        <v>0.9304</v>
      </c>
      <c r="P12056" s="161">
        <f t="shared" si="1131"/>
        <v>0.1459</v>
      </c>
    </row>
    <row r="12057" spans="9:16" x14ac:dyDescent="0.2">
      <c r="I12057" s="158">
        <f t="shared" si="1129"/>
        <v>29</v>
      </c>
      <c r="J12057" s="158" t="str">
        <f t="shared" si="1132"/>
        <v>BRL</v>
      </c>
      <c r="K12057" s="158" t="str">
        <f t="shared" si="1133"/>
        <v>CHF</v>
      </c>
      <c r="L12057" s="158" t="str">
        <f t="shared" si="1130"/>
        <v>BRLCHF45510</v>
      </c>
      <c r="M12057" s="160">
        <f t="shared" si="1134"/>
        <v>45510</v>
      </c>
      <c r="N12057" s="158">
        <v>0.16121751467079384</v>
      </c>
      <c r="O12057" s="158">
        <v>0.9325</v>
      </c>
      <c r="P12057" s="161">
        <f t="shared" si="1131"/>
        <v>0.15029999999999999</v>
      </c>
    </row>
    <row r="12058" spans="9:16" x14ac:dyDescent="0.2">
      <c r="I12058" s="158">
        <f t="shared" si="1129"/>
        <v>29</v>
      </c>
      <c r="J12058" s="158" t="str">
        <f t="shared" si="1132"/>
        <v>BRL</v>
      </c>
      <c r="K12058" s="158" t="str">
        <f t="shared" si="1133"/>
        <v>CHF</v>
      </c>
      <c r="L12058" s="158" t="str">
        <f t="shared" si="1130"/>
        <v>BRLCHF45511</v>
      </c>
      <c r="M12058" s="160">
        <f t="shared" si="1134"/>
        <v>45511</v>
      </c>
      <c r="N12058" s="158">
        <v>0.16297262059973924</v>
      </c>
      <c r="O12058" s="158">
        <v>0.94089999999999996</v>
      </c>
      <c r="P12058" s="161">
        <f t="shared" si="1131"/>
        <v>0.15329999999999999</v>
      </c>
    </row>
    <row r="12059" spans="9:16" x14ac:dyDescent="0.2">
      <c r="I12059" s="158">
        <f t="shared" si="1129"/>
        <v>29</v>
      </c>
      <c r="J12059" s="158" t="str">
        <f t="shared" si="1132"/>
        <v>BRL</v>
      </c>
      <c r="K12059" s="158" t="str">
        <f t="shared" si="1133"/>
        <v>CHF</v>
      </c>
      <c r="L12059" s="158" t="str">
        <f t="shared" si="1130"/>
        <v>BRLCHF45512</v>
      </c>
      <c r="M12059" s="160">
        <f t="shared" si="1134"/>
        <v>45512</v>
      </c>
      <c r="N12059" s="158">
        <v>0.16248537631613155</v>
      </c>
      <c r="O12059" s="158">
        <v>0.93679999999999997</v>
      </c>
      <c r="P12059" s="161">
        <f t="shared" si="1131"/>
        <v>0.1522</v>
      </c>
    </row>
    <row r="12060" spans="9:16" x14ac:dyDescent="0.2">
      <c r="I12060" s="158">
        <f t="shared" si="1129"/>
        <v>29</v>
      </c>
      <c r="J12060" s="158" t="str">
        <f t="shared" si="1132"/>
        <v>BRL</v>
      </c>
      <c r="K12060" s="158" t="str">
        <f t="shared" si="1133"/>
        <v>CHF</v>
      </c>
      <c r="L12060" s="158" t="str">
        <f t="shared" si="1130"/>
        <v>BRLCHF45513</v>
      </c>
      <c r="M12060" s="160">
        <f t="shared" si="1134"/>
        <v>45513</v>
      </c>
      <c r="N12060" s="158">
        <v>0.16535211733386246</v>
      </c>
      <c r="O12060" s="158">
        <v>0.94350000000000001</v>
      </c>
      <c r="P12060" s="161">
        <f t="shared" si="1131"/>
        <v>0.156</v>
      </c>
    </row>
    <row r="12061" spans="9:16" x14ac:dyDescent="0.2">
      <c r="I12061" s="158">
        <f t="shared" si="1129"/>
        <v>29</v>
      </c>
      <c r="J12061" s="158" t="str">
        <f t="shared" si="1132"/>
        <v>BRL</v>
      </c>
      <c r="K12061" s="158" t="str">
        <f t="shared" si="1133"/>
        <v>CHF</v>
      </c>
      <c r="L12061" s="158" t="str">
        <f t="shared" si="1130"/>
        <v>BRLCHF45514</v>
      </c>
      <c r="M12061" s="160">
        <f t="shared" si="1134"/>
        <v>45514</v>
      </c>
      <c r="N12061" s="158">
        <v>0.16535211733386246</v>
      </c>
      <c r="O12061" s="158">
        <v>0.94350000000000001</v>
      </c>
      <c r="P12061" s="161">
        <f t="shared" si="1131"/>
        <v>0.156</v>
      </c>
    </row>
    <row r="12062" spans="9:16" x14ac:dyDescent="0.2">
      <c r="I12062" s="158">
        <f t="shared" si="1129"/>
        <v>29</v>
      </c>
      <c r="J12062" s="158" t="str">
        <f t="shared" si="1132"/>
        <v>BRL</v>
      </c>
      <c r="K12062" s="158" t="str">
        <f t="shared" si="1133"/>
        <v>CHF</v>
      </c>
      <c r="L12062" s="158" t="str">
        <f t="shared" si="1130"/>
        <v>BRLCHF45515</v>
      </c>
      <c r="M12062" s="160">
        <f t="shared" si="1134"/>
        <v>45515</v>
      </c>
      <c r="N12062" s="158">
        <v>0.16535211733386246</v>
      </c>
      <c r="O12062" s="158">
        <v>0.94350000000000001</v>
      </c>
      <c r="P12062" s="161">
        <f t="shared" si="1131"/>
        <v>0.156</v>
      </c>
    </row>
    <row r="12063" spans="9:16" x14ac:dyDescent="0.2">
      <c r="I12063" s="158">
        <f t="shared" si="1129"/>
        <v>29</v>
      </c>
      <c r="J12063" s="158" t="str">
        <f t="shared" si="1132"/>
        <v>BRL</v>
      </c>
      <c r="K12063" s="158" t="str">
        <f t="shared" si="1133"/>
        <v>CHF</v>
      </c>
      <c r="L12063" s="158" t="str">
        <f t="shared" si="1130"/>
        <v>BRLCHF45516</v>
      </c>
      <c r="M12063" s="160">
        <f t="shared" si="1134"/>
        <v>45516</v>
      </c>
      <c r="N12063" s="158">
        <v>0.16667222240741358</v>
      </c>
      <c r="O12063" s="158">
        <v>0.94910000000000005</v>
      </c>
      <c r="P12063" s="161">
        <f t="shared" si="1131"/>
        <v>0.15820000000000001</v>
      </c>
    </row>
    <row r="12064" spans="9:16" x14ac:dyDescent="0.2">
      <c r="I12064" s="158">
        <f t="shared" si="1129"/>
        <v>29</v>
      </c>
      <c r="J12064" s="158" t="str">
        <f t="shared" si="1132"/>
        <v>BRL</v>
      </c>
      <c r="K12064" s="158" t="str">
        <f t="shared" si="1133"/>
        <v>CHF</v>
      </c>
      <c r="L12064" s="158" t="str">
        <f t="shared" si="1130"/>
        <v>BRLCHF45517</v>
      </c>
      <c r="M12064" s="160">
        <f t="shared" si="1134"/>
        <v>45517</v>
      </c>
      <c r="N12064" s="158">
        <v>0.16649739431577895</v>
      </c>
      <c r="O12064" s="158">
        <v>0.94799999999999995</v>
      </c>
      <c r="P12064" s="161">
        <f t="shared" si="1131"/>
        <v>0.1578</v>
      </c>
    </row>
    <row r="12065" spans="9:16" x14ac:dyDescent="0.2">
      <c r="I12065" s="158">
        <f t="shared" si="1129"/>
        <v>29</v>
      </c>
      <c r="J12065" s="158" t="str">
        <f t="shared" si="1132"/>
        <v>BRL</v>
      </c>
      <c r="K12065" s="158" t="str">
        <f t="shared" si="1133"/>
        <v>CHF</v>
      </c>
      <c r="L12065" s="158" t="str">
        <f t="shared" si="1130"/>
        <v>BRLCHF45518</v>
      </c>
      <c r="M12065" s="160">
        <f t="shared" si="1134"/>
        <v>45518</v>
      </c>
      <c r="N12065" s="158">
        <v>0.16660002665600426</v>
      </c>
      <c r="O12065" s="158">
        <v>0.95150000000000001</v>
      </c>
      <c r="P12065" s="161">
        <f t="shared" si="1131"/>
        <v>0.1585</v>
      </c>
    </row>
    <row r="12066" spans="9:16" x14ac:dyDescent="0.2">
      <c r="I12066" s="158">
        <f t="shared" si="1129"/>
        <v>29</v>
      </c>
      <c r="J12066" s="158" t="str">
        <f t="shared" si="1132"/>
        <v>BRL</v>
      </c>
      <c r="K12066" s="158" t="str">
        <f t="shared" si="1133"/>
        <v>CHF</v>
      </c>
      <c r="L12066" s="158" t="str">
        <f t="shared" si="1130"/>
        <v>BRLCHF45519</v>
      </c>
      <c r="M12066" s="160">
        <f t="shared" si="1134"/>
        <v>45519</v>
      </c>
      <c r="N12066" s="158">
        <v>0.16594205303508014</v>
      </c>
      <c r="O12066" s="158">
        <v>0.95409999999999995</v>
      </c>
      <c r="P12066" s="161">
        <f t="shared" si="1131"/>
        <v>0.1583</v>
      </c>
    </row>
    <row r="12067" spans="9:16" x14ac:dyDescent="0.2">
      <c r="I12067" s="158">
        <f t="shared" si="1129"/>
        <v>29</v>
      </c>
      <c r="J12067" s="158" t="str">
        <f t="shared" si="1132"/>
        <v>BRL</v>
      </c>
      <c r="K12067" s="158" t="str">
        <f t="shared" si="1133"/>
        <v>CHF</v>
      </c>
      <c r="L12067" s="158" t="str">
        <f t="shared" si="1130"/>
        <v>BRLCHF45520</v>
      </c>
      <c r="M12067" s="160">
        <f t="shared" si="1134"/>
        <v>45520</v>
      </c>
      <c r="N12067" s="158">
        <v>0.1663561352142667</v>
      </c>
      <c r="O12067" s="158">
        <v>0.95399999999999996</v>
      </c>
      <c r="P12067" s="161">
        <f t="shared" si="1131"/>
        <v>0.15870000000000001</v>
      </c>
    </row>
    <row r="12068" spans="9:16" x14ac:dyDescent="0.2">
      <c r="I12068" s="158">
        <f t="shared" si="1129"/>
        <v>29</v>
      </c>
      <c r="J12068" s="158" t="str">
        <f t="shared" si="1132"/>
        <v>BRL</v>
      </c>
      <c r="K12068" s="158" t="str">
        <f t="shared" si="1133"/>
        <v>CHF</v>
      </c>
      <c r="L12068" s="158" t="str">
        <f t="shared" si="1130"/>
        <v>BRLCHF45521</v>
      </c>
      <c r="M12068" s="160">
        <f t="shared" si="1134"/>
        <v>45521</v>
      </c>
      <c r="N12068" s="158">
        <v>0.1663561352142667</v>
      </c>
      <c r="O12068" s="158">
        <v>0.95399999999999996</v>
      </c>
      <c r="P12068" s="161">
        <f t="shared" si="1131"/>
        <v>0.15870000000000001</v>
      </c>
    </row>
    <row r="12069" spans="9:16" x14ac:dyDescent="0.2">
      <c r="I12069" s="158">
        <f t="shared" si="1129"/>
        <v>29</v>
      </c>
      <c r="J12069" s="158" t="str">
        <f t="shared" si="1132"/>
        <v>BRL</v>
      </c>
      <c r="K12069" s="158" t="str">
        <f t="shared" si="1133"/>
        <v>CHF</v>
      </c>
      <c r="L12069" s="158" t="str">
        <f t="shared" si="1130"/>
        <v>BRLCHF45522</v>
      </c>
      <c r="M12069" s="160">
        <f t="shared" si="1134"/>
        <v>45522</v>
      </c>
      <c r="N12069" s="158">
        <v>0.1663561352142667</v>
      </c>
      <c r="O12069" s="158">
        <v>0.95399999999999996</v>
      </c>
      <c r="P12069" s="161">
        <f t="shared" si="1131"/>
        <v>0.15870000000000001</v>
      </c>
    </row>
    <row r="12070" spans="9:16" x14ac:dyDescent="0.2">
      <c r="I12070" s="158">
        <f t="shared" si="1129"/>
        <v>29</v>
      </c>
      <c r="J12070" s="158" t="str">
        <f t="shared" si="1132"/>
        <v>BRL</v>
      </c>
      <c r="K12070" s="158" t="str">
        <f t="shared" si="1133"/>
        <v>CHF</v>
      </c>
      <c r="L12070" s="158" t="str">
        <f t="shared" si="1130"/>
        <v>BRLCHF45523</v>
      </c>
      <c r="M12070" s="160">
        <f t="shared" si="1134"/>
        <v>45523</v>
      </c>
      <c r="N12070" s="158">
        <v>0.1660715768496222</v>
      </c>
      <c r="O12070" s="158">
        <v>0.95430000000000004</v>
      </c>
      <c r="P12070" s="161">
        <f t="shared" si="1131"/>
        <v>0.1585</v>
      </c>
    </row>
    <row r="12071" spans="9:16" x14ac:dyDescent="0.2">
      <c r="I12071" s="158">
        <f t="shared" si="1129"/>
        <v>29</v>
      </c>
      <c r="J12071" s="158" t="str">
        <f t="shared" si="1132"/>
        <v>BRL</v>
      </c>
      <c r="K12071" s="158" t="str">
        <f t="shared" si="1133"/>
        <v>CHF</v>
      </c>
      <c r="L12071" s="158" t="str">
        <f t="shared" si="1130"/>
        <v>BRLCHF45524</v>
      </c>
      <c r="M12071" s="160">
        <f t="shared" si="1134"/>
        <v>45524</v>
      </c>
      <c r="N12071" s="158">
        <v>0.16562872664634953</v>
      </c>
      <c r="O12071" s="158">
        <v>0.95269999999999999</v>
      </c>
      <c r="P12071" s="161">
        <f t="shared" si="1131"/>
        <v>0.1578</v>
      </c>
    </row>
    <row r="12072" spans="9:16" x14ac:dyDescent="0.2">
      <c r="I12072" s="158">
        <f t="shared" si="1129"/>
        <v>29</v>
      </c>
      <c r="J12072" s="158" t="str">
        <f t="shared" si="1132"/>
        <v>BRL</v>
      </c>
      <c r="K12072" s="158" t="str">
        <f t="shared" si="1133"/>
        <v>CHF</v>
      </c>
      <c r="L12072" s="158" t="str">
        <f t="shared" si="1130"/>
        <v>BRLCHF45525</v>
      </c>
      <c r="M12072" s="160">
        <f t="shared" si="1134"/>
        <v>45525</v>
      </c>
      <c r="N12072" s="158">
        <v>0.16435474327789101</v>
      </c>
      <c r="O12072" s="158">
        <v>0.95030000000000003</v>
      </c>
      <c r="P12072" s="161">
        <f t="shared" si="1131"/>
        <v>0.15620000000000001</v>
      </c>
    </row>
    <row r="12073" spans="9:16" x14ac:dyDescent="0.2">
      <c r="I12073" s="158">
        <f t="shared" si="1129"/>
        <v>29</v>
      </c>
      <c r="J12073" s="158" t="str">
        <f t="shared" si="1132"/>
        <v>BRL</v>
      </c>
      <c r="K12073" s="158" t="str">
        <f t="shared" si="1133"/>
        <v>CHF</v>
      </c>
      <c r="L12073" s="158" t="str">
        <f t="shared" si="1130"/>
        <v>BRLCHF45526</v>
      </c>
      <c r="M12073" s="160">
        <f t="shared" si="1134"/>
        <v>45526</v>
      </c>
      <c r="N12073" s="158">
        <v>0.16250121875914067</v>
      </c>
      <c r="O12073" s="158">
        <v>0.94899999999999995</v>
      </c>
      <c r="P12073" s="161">
        <f t="shared" si="1131"/>
        <v>0.1542</v>
      </c>
    </row>
    <row r="12074" spans="9:16" x14ac:dyDescent="0.2">
      <c r="I12074" s="158">
        <f t="shared" ref="I12074:I12137" si="1135">IF(M12073=$G$2,I12073+1,I12073)</f>
        <v>29</v>
      </c>
      <c r="J12074" s="158" t="str">
        <f t="shared" si="1132"/>
        <v>BRL</v>
      </c>
      <c r="K12074" s="158" t="str">
        <f t="shared" si="1133"/>
        <v>CHF</v>
      </c>
      <c r="L12074" s="158" t="str">
        <f t="shared" si="1130"/>
        <v>BRLCHF45527</v>
      </c>
      <c r="M12074" s="160">
        <f t="shared" si="1134"/>
        <v>45527</v>
      </c>
      <c r="N12074" s="158">
        <v>0.16154566896061517</v>
      </c>
      <c r="O12074" s="158">
        <v>0.9476</v>
      </c>
      <c r="P12074" s="161">
        <f t="shared" si="1131"/>
        <v>0.15310000000000001</v>
      </c>
    </row>
    <row r="12075" spans="9:16" x14ac:dyDescent="0.2">
      <c r="I12075" s="158">
        <f t="shared" si="1135"/>
        <v>29</v>
      </c>
      <c r="J12075" s="158" t="str">
        <f t="shared" si="1132"/>
        <v>BRL</v>
      </c>
      <c r="K12075" s="158" t="str">
        <f t="shared" si="1133"/>
        <v>CHF</v>
      </c>
      <c r="L12075" s="158" t="str">
        <f t="shared" si="1130"/>
        <v>BRLCHF45528</v>
      </c>
      <c r="M12075" s="160">
        <f t="shared" si="1134"/>
        <v>45528</v>
      </c>
      <c r="N12075" s="158">
        <v>0.16154566896061517</v>
      </c>
      <c r="O12075" s="158">
        <v>0.9476</v>
      </c>
      <c r="P12075" s="161">
        <f t="shared" si="1131"/>
        <v>0.15310000000000001</v>
      </c>
    </row>
    <row r="12076" spans="9:16" x14ac:dyDescent="0.2">
      <c r="I12076" s="158">
        <f t="shared" si="1135"/>
        <v>29</v>
      </c>
      <c r="J12076" s="158" t="str">
        <f t="shared" si="1132"/>
        <v>BRL</v>
      </c>
      <c r="K12076" s="158" t="str">
        <f t="shared" si="1133"/>
        <v>CHF</v>
      </c>
      <c r="L12076" s="158" t="str">
        <f t="shared" si="1130"/>
        <v>BRLCHF45529</v>
      </c>
      <c r="M12076" s="160">
        <f t="shared" si="1134"/>
        <v>45529</v>
      </c>
      <c r="N12076" s="158">
        <v>0.16154566896061517</v>
      </c>
      <c r="O12076" s="158">
        <v>0.9476</v>
      </c>
      <c r="P12076" s="161">
        <f t="shared" si="1131"/>
        <v>0.15310000000000001</v>
      </c>
    </row>
    <row r="12077" spans="9:16" x14ac:dyDescent="0.2">
      <c r="I12077" s="158">
        <f t="shared" si="1135"/>
        <v>29</v>
      </c>
      <c r="J12077" s="158" t="str">
        <f t="shared" si="1132"/>
        <v>BRL</v>
      </c>
      <c r="K12077" s="158" t="str">
        <f t="shared" si="1133"/>
        <v>CHF</v>
      </c>
      <c r="L12077" s="158" t="str">
        <f t="shared" si="1130"/>
        <v>BRLCHF45530</v>
      </c>
      <c r="M12077" s="160">
        <f t="shared" si="1134"/>
        <v>45530</v>
      </c>
      <c r="N12077" s="158">
        <v>0.16304702276136437</v>
      </c>
      <c r="O12077" s="158">
        <v>0.94599999999999995</v>
      </c>
      <c r="P12077" s="161">
        <f t="shared" si="1131"/>
        <v>0.1542</v>
      </c>
    </row>
    <row r="12078" spans="9:16" x14ac:dyDescent="0.2">
      <c r="I12078" s="158">
        <f t="shared" si="1135"/>
        <v>29</v>
      </c>
      <c r="J12078" s="158" t="str">
        <f t="shared" si="1132"/>
        <v>BRL</v>
      </c>
      <c r="K12078" s="158" t="str">
        <f t="shared" si="1133"/>
        <v>CHF</v>
      </c>
      <c r="L12078" s="158" t="str">
        <f t="shared" si="1130"/>
        <v>BRLCHF45531</v>
      </c>
      <c r="M12078" s="160">
        <f t="shared" si="1134"/>
        <v>45531</v>
      </c>
      <c r="N12078" s="158">
        <v>0.1634360801490537</v>
      </c>
      <c r="O12078" s="158">
        <v>0.94399999999999995</v>
      </c>
      <c r="P12078" s="161">
        <f t="shared" si="1131"/>
        <v>0.15429999999999999</v>
      </c>
    </row>
    <row r="12079" spans="9:16" x14ac:dyDescent="0.2">
      <c r="I12079" s="158">
        <f t="shared" si="1135"/>
        <v>29</v>
      </c>
      <c r="J12079" s="158" t="str">
        <f t="shared" si="1132"/>
        <v>BRL</v>
      </c>
      <c r="K12079" s="158" t="str">
        <f t="shared" si="1133"/>
        <v>CHF</v>
      </c>
      <c r="L12079" s="158" t="str">
        <f t="shared" si="1130"/>
        <v>BRLCHF45532</v>
      </c>
      <c r="M12079" s="160">
        <f t="shared" si="1134"/>
        <v>45532</v>
      </c>
      <c r="N12079" s="158">
        <v>0.16260691404598523</v>
      </c>
      <c r="O12079" s="158">
        <v>0.9375</v>
      </c>
      <c r="P12079" s="161">
        <f t="shared" si="1131"/>
        <v>0.15240000000000001</v>
      </c>
    </row>
    <row r="12080" spans="9:16" x14ac:dyDescent="0.2">
      <c r="I12080" s="158">
        <f t="shared" si="1135"/>
        <v>29</v>
      </c>
      <c r="J12080" s="158" t="str">
        <f t="shared" si="1132"/>
        <v>BRL</v>
      </c>
      <c r="K12080" s="158" t="str">
        <f t="shared" si="1133"/>
        <v>CHF</v>
      </c>
      <c r="L12080" s="158" t="str">
        <f t="shared" si="1130"/>
        <v>BRLCHF45533</v>
      </c>
      <c r="M12080" s="160">
        <f t="shared" si="1134"/>
        <v>45533</v>
      </c>
      <c r="N12080" s="158">
        <v>0.1615717701803141</v>
      </c>
      <c r="O12080" s="158">
        <v>0.93640000000000001</v>
      </c>
      <c r="P12080" s="161">
        <f t="shared" si="1131"/>
        <v>0.15129999999999999</v>
      </c>
    </row>
    <row r="12081" spans="9:16" x14ac:dyDescent="0.2">
      <c r="I12081" s="158">
        <f t="shared" si="1135"/>
        <v>29</v>
      </c>
      <c r="J12081" s="158" t="str">
        <f t="shared" si="1132"/>
        <v>BRL</v>
      </c>
      <c r="K12081" s="158" t="str">
        <f t="shared" si="1133"/>
        <v>CHF</v>
      </c>
      <c r="L12081" s="158" t="str">
        <f t="shared" si="1130"/>
        <v>BRLCHF45534</v>
      </c>
      <c r="M12081" s="160">
        <f t="shared" si="1134"/>
        <v>45534</v>
      </c>
      <c r="N12081" s="158">
        <v>0.16088810232483308</v>
      </c>
      <c r="O12081" s="158">
        <v>0.94159999999999999</v>
      </c>
      <c r="P12081" s="161">
        <f t="shared" si="1131"/>
        <v>0.1515</v>
      </c>
    </row>
    <row r="12082" spans="9:16" x14ac:dyDescent="0.2">
      <c r="I12082" s="158">
        <f t="shared" si="1135"/>
        <v>29</v>
      </c>
      <c r="J12082" s="158" t="str">
        <f t="shared" si="1132"/>
        <v>BRL</v>
      </c>
      <c r="K12082" s="158" t="str">
        <f t="shared" si="1133"/>
        <v>CHF</v>
      </c>
      <c r="L12082" s="158" t="str">
        <f t="shared" si="1130"/>
        <v>BRLCHF45535</v>
      </c>
      <c r="M12082" s="160">
        <f t="shared" si="1134"/>
        <v>45535</v>
      </c>
      <c r="N12082" s="158">
        <v>0.16088810232483308</v>
      </c>
      <c r="O12082" s="158">
        <v>0.94159999999999999</v>
      </c>
      <c r="P12082" s="161">
        <f t="shared" si="1131"/>
        <v>0.1515</v>
      </c>
    </row>
    <row r="12083" spans="9:16" x14ac:dyDescent="0.2">
      <c r="I12083" s="158">
        <f t="shared" si="1135"/>
        <v>29</v>
      </c>
      <c r="J12083" s="158" t="str">
        <f t="shared" si="1132"/>
        <v>BRL</v>
      </c>
      <c r="K12083" s="158" t="str">
        <f t="shared" si="1133"/>
        <v>CHF</v>
      </c>
      <c r="L12083" s="158" t="str">
        <f t="shared" si="1130"/>
        <v>BRLCHF45536</v>
      </c>
      <c r="M12083" s="160">
        <f t="shared" si="1134"/>
        <v>45536</v>
      </c>
      <c r="N12083" s="158">
        <v>0.16088810232483308</v>
      </c>
      <c r="O12083" s="158">
        <v>0.94159999999999999</v>
      </c>
      <c r="P12083" s="161">
        <f t="shared" si="1131"/>
        <v>0.1515</v>
      </c>
    </row>
    <row r="12084" spans="9:16" x14ac:dyDescent="0.2">
      <c r="I12084" s="158">
        <f t="shared" si="1135"/>
        <v>29</v>
      </c>
      <c r="J12084" s="158" t="str">
        <f t="shared" si="1132"/>
        <v>BRL</v>
      </c>
      <c r="K12084" s="158" t="str">
        <f t="shared" si="1133"/>
        <v>CHF</v>
      </c>
      <c r="L12084" s="158" t="str">
        <f t="shared" si="1130"/>
        <v>BRLCHF45537</v>
      </c>
      <c r="M12084" s="160">
        <f t="shared" si="1134"/>
        <v>45537</v>
      </c>
      <c r="N12084" s="158">
        <v>0.16081048484361182</v>
      </c>
      <c r="O12084" s="158">
        <v>0.9415</v>
      </c>
      <c r="P12084" s="161">
        <f t="shared" si="1131"/>
        <v>0.15140000000000001</v>
      </c>
    </row>
    <row r="12085" spans="9:16" x14ac:dyDescent="0.2">
      <c r="I12085" s="158">
        <f t="shared" si="1135"/>
        <v>29</v>
      </c>
      <c r="J12085" s="158" t="str">
        <f t="shared" si="1132"/>
        <v>BRL</v>
      </c>
      <c r="K12085" s="158" t="str">
        <f t="shared" si="1133"/>
        <v>CHF</v>
      </c>
      <c r="L12085" s="158" t="str">
        <f t="shared" si="1130"/>
        <v>BRLCHF45538</v>
      </c>
      <c r="M12085" s="160">
        <f t="shared" si="1134"/>
        <v>45538</v>
      </c>
      <c r="N12085" s="158">
        <v>0.1611447724635813</v>
      </c>
      <c r="O12085" s="158">
        <v>0.94089999999999996</v>
      </c>
      <c r="P12085" s="161">
        <f t="shared" si="1131"/>
        <v>0.15160000000000001</v>
      </c>
    </row>
    <row r="12086" spans="9:16" x14ac:dyDescent="0.2">
      <c r="I12086" s="158">
        <f t="shared" si="1135"/>
        <v>29</v>
      </c>
      <c r="J12086" s="158" t="str">
        <f t="shared" si="1132"/>
        <v>BRL</v>
      </c>
      <c r="K12086" s="158" t="str">
        <f t="shared" si="1133"/>
        <v>CHF</v>
      </c>
      <c r="L12086" s="158" t="str">
        <f t="shared" si="1130"/>
        <v>BRLCHF45539</v>
      </c>
      <c r="M12086" s="160">
        <f t="shared" si="1134"/>
        <v>45539</v>
      </c>
      <c r="N12086" s="158">
        <v>0.15994114165986917</v>
      </c>
      <c r="O12086" s="158">
        <v>0.93959999999999999</v>
      </c>
      <c r="P12086" s="161">
        <f t="shared" si="1131"/>
        <v>0.15029999999999999</v>
      </c>
    </row>
    <row r="12087" spans="9:16" x14ac:dyDescent="0.2">
      <c r="I12087" s="158">
        <f t="shared" si="1135"/>
        <v>29</v>
      </c>
      <c r="J12087" s="158" t="str">
        <f t="shared" si="1132"/>
        <v>BRL</v>
      </c>
      <c r="K12087" s="158" t="str">
        <f t="shared" si="1133"/>
        <v>CHF</v>
      </c>
      <c r="L12087" s="158" t="str">
        <f t="shared" si="1130"/>
        <v>BRLCHF45540</v>
      </c>
      <c r="M12087" s="160">
        <f t="shared" si="1134"/>
        <v>45540</v>
      </c>
      <c r="N12087" s="158">
        <v>0.16004865479105648</v>
      </c>
      <c r="O12087" s="158">
        <v>0.93899999999999995</v>
      </c>
      <c r="P12087" s="161">
        <f t="shared" si="1131"/>
        <v>0.15029999999999999</v>
      </c>
    </row>
    <row r="12088" spans="9:16" x14ac:dyDescent="0.2">
      <c r="I12088" s="158">
        <f t="shared" si="1135"/>
        <v>29</v>
      </c>
      <c r="J12088" s="158" t="str">
        <f t="shared" si="1132"/>
        <v>BRL</v>
      </c>
      <c r="K12088" s="158" t="str">
        <f t="shared" si="1133"/>
        <v>CHF</v>
      </c>
      <c r="L12088" s="158" t="str">
        <f t="shared" si="1130"/>
        <v>BRLCHF45541</v>
      </c>
      <c r="M12088" s="160">
        <f t="shared" si="1134"/>
        <v>45541</v>
      </c>
      <c r="N12088" s="158">
        <v>0.16166841807452914</v>
      </c>
      <c r="O12088" s="158">
        <v>0.9365</v>
      </c>
      <c r="P12088" s="161">
        <f t="shared" si="1131"/>
        <v>0.15140000000000001</v>
      </c>
    </row>
    <row r="12089" spans="9:16" x14ac:dyDescent="0.2">
      <c r="I12089" s="158">
        <f t="shared" si="1135"/>
        <v>29</v>
      </c>
      <c r="J12089" s="158" t="str">
        <f t="shared" si="1132"/>
        <v>BRL</v>
      </c>
      <c r="K12089" s="158" t="str">
        <f t="shared" si="1133"/>
        <v>CHF</v>
      </c>
      <c r="L12089" s="158" t="str">
        <f t="shared" si="1130"/>
        <v>BRLCHF45542</v>
      </c>
      <c r="M12089" s="160">
        <f t="shared" si="1134"/>
        <v>45542</v>
      </c>
      <c r="N12089" s="158">
        <v>0.16166841807452914</v>
      </c>
      <c r="O12089" s="158">
        <v>0.9365</v>
      </c>
      <c r="P12089" s="161">
        <f t="shared" si="1131"/>
        <v>0.15140000000000001</v>
      </c>
    </row>
    <row r="12090" spans="9:16" x14ac:dyDescent="0.2">
      <c r="I12090" s="158">
        <f t="shared" si="1135"/>
        <v>29</v>
      </c>
      <c r="J12090" s="158" t="str">
        <f t="shared" si="1132"/>
        <v>BRL</v>
      </c>
      <c r="K12090" s="158" t="str">
        <f t="shared" si="1133"/>
        <v>CHF</v>
      </c>
      <c r="L12090" s="158" t="str">
        <f t="shared" si="1130"/>
        <v>BRLCHF45543</v>
      </c>
      <c r="M12090" s="160">
        <f t="shared" si="1134"/>
        <v>45543</v>
      </c>
      <c r="N12090" s="158">
        <v>0.16166841807452914</v>
      </c>
      <c r="O12090" s="158">
        <v>0.9365</v>
      </c>
      <c r="P12090" s="161">
        <f t="shared" si="1131"/>
        <v>0.15140000000000001</v>
      </c>
    </row>
    <row r="12091" spans="9:16" x14ac:dyDescent="0.2">
      <c r="I12091" s="158">
        <f t="shared" si="1135"/>
        <v>29</v>
      </c>
      <c r="J12091" s="158" t="str">
        <f t="shared" si="1132"/>
        <v>BRL</v>
      </c>
      <c r="K12091" s="158" t="str">
        <f t="shared" si="1133"/>
        <v>CHF</v>
      </c>
      <c r="L12091" s="158" t="str">
        <f t="shared" si="1130"/>
        <v>BRLCHF45544</v>
      </c>
      <c r="M12091" s="160">
        <f t="shared" si="1134"/>
        <v>45544</v>
      </c>
      <c r="N12091" s="158">
        <v>0.16129032258064516</v>
      </c>
      <c r="O12091" s="158">
        <v>0.93759999999999999</v>
      </c>
      <c r="P12091" s="161">
        <f t="shared" si="1131"/>
        <v>0.1512</v>
      </c>
    </row>
    <row r="12092" spans="9:16" x14ac:dyDescent="0.2">
      <c r="I12092" s="158">
        <f t="shared" si="1135"/>
        <v>29</v>
      </c>
      <c r="J12092" s="158" t="str">
        <f t="shared" si="1132"/>
        <v>BRL</v>
      </c>
      <c r="K12092" s="158" t="str">
        <f t="shared" si="1133"/>
        <v>CHF</v>
      </c>
      <c r="L12092" s="158" t="str">
        <f t="shared" si="1130"/>
        <v>BRLCHF45545</v>
      </c>
      <c r="M12092" s="160">
        <f t="shared" si="1134"/>
        <v>45545</v>
      </c>
      <c r="N12092" s="158">
        <v>0.16252234682268812</v>
      </c>
      <c r="O12092" s="158">
        <v>0.93489999999999995</v>
      </c>
      <c r="P12092" s="161">
        <f t="shared" si="1131"/>
        <v>0.15190000000000001</v>
      </c>
    </row>
    <row r="12093" spans="9:16" x14ac:dyDescent="0.2">
      <c r="I12093" s="158">
        <f t="shared" si="1135"/>
        <v>29</v>
      </c>
      <c r="J12093" s="158" t="str">
        <f t="shared" si="1132"/>
        <v>BRL</v>
      </c>
      <c r="K12093" s="158" t="str">
        <f t="shared" si="1133"/>
        <v>CHF</v>
      </c>
      <c r="L12093" s="158" t="str">
        <f t="shared" si="1130"/>
        <v>BRLCHF45546</v>
      </c>
      <c r="M12093" s="160">
        <f t="shared" si="1134"/>
        <v>45546</v>
      </c>
      <c r="N12093" s="158">
        <v>0.16065547433528798</v>
      </c>
      <c r="O12093" s="158">
        <v>0.93579999999999997</v>
      </c>
      <c r="P12093" s="161">
        <f t="shared" si="1131"/>
        <v>0.15029999999999999</v>
      </c>
    </row>
    <row r="12094" spans="9:16" x14ac:dyDescent="0.2">
      <c r="I12094" s="158">
        <f t="shared" si="1135"/>
        <v>29</v>
      </c>
      <c r="J12094" s="158" t="str">
        <f t="shared" si="1132"/>
        <v>BRL</v>
      </c>
      <c r="K12094" s="158" t="str">
        <f t="shared" si="1133"/>
        <v>CHF</v>
      </c>
      <c r="L12094" s="158" t="str">
        <f t="shared" si="1130"/>
        <v>BRLCHF45547</v>
      </c>
      <c r="M12094" s="160">
        <f t="shared" si="1134"/>
        <v>45547</v>
      </c>
      <c r="N12094" s="158">
        <v>0.16049045884222182</v>
      </c>
      <c r="O12094" s="158">
        <v>0.94140000000000001</v>
      </c>
      <c r="P12094" s="161">
        <f t="shared" si="1131"/>
        <v>0.15110000000000001</v>
      </c>
    </row>
    <row r="12095" spans="9:16" x14ac:dyDescent="0.2">
      <c r="I12095" s="158">
        <f t="shared" si="1135"/>
        <v>29</v>
      </c>
      <c r="J12095" s="158" t="str">
        <f t="shared" si="1132"/>
        <v>BRL</v>
      </c>
      <c r="K12095" s="158" t="str">
        <f t="shared" si="1133"/>
        <v>CHF</v>
      </c>
      <c r="L12095" s="158" t="str">
        <f t="shared" si="1130"/>
        <v>BRLCHF45548</v>
      </c>
      <c r="M12095" s="160">
        <f t="shared" si="1134"/>
        <v>45548</v>
      </c>
      <c r="N12095" s="158">
        <v>0.16090881297568668</v>
      </c>
      <c r="O12095" s="158">
        <v>0.93869999999999998</v>
      </c>
      <c r="P12095" s="161">
        <f t="shared" si="1131"/>
        <v>0.151</v>
      </c>
    </row>
    <row r="12096" spans="9:16" x14ac:dyDescent="0.2">
      <c r="I12096" s="158">
        <f t="shared" si="1135"/>
        <v>29</v>
      </c>
      <c r="J12096" s="158" t="str">
        <f t="shared" si="1132"/>
        <v>BRL</v>
      </c>
      <c r="K12096" s="158" t="str">
        <f t="shared" si="1133"/>
        <v>CHF</v>
      </c>
      <c r="L12096" s="158" t="str">
        <f t="shared" si="1130"/>
        <v>BRLCHF45549</v>
      </c>
      <c r="M12096" s="160">
        <f t="shared" si="1134"/>
        <v>45549</v>
      </c>
      <c r="N12096" s="158">
        <v>0.16090881297568668</v>
      </c>
      <c r="O12096" s="158">
        <v>0.93869999999999998</v>
      </c>
      <c r="P12096" s="161">
        <f t="shared" si="1131"/>
        <v>0.151</v>
      </c>
    </row>
    <row r="12097" spans="9:16" x14ac:dyDescent="0.2">
      <c r="I12097" s="158">
        <f t="shared" si="1135"/>
        <v>29</v>
      </c>
      <c r="J12097" s="158" t="str">
        <f t="shared" si="1132"/>
        <v>BRL</v>
      </c>
      <c r="K12097" s="158" t="str">
        <f t="shared" si="1133"/>
        <v>CHF</v>
      </c>
      <c r="L12097" s="158" t="str">
        <f t="shared" si="1130"/>
        <v>BRLCHF45550</v>
      </c>
      <c r="M12097" s="160">
        <f t="shared" si="1134"/>
        <v>45550</v>
      </c>
      <c r="N12097" s="158">
        <v>0.16090881297568668</v>
      </c>
      <c r="O12097" s="158">
        <v>0.93869999999999998</v>
      </c>
      <c r="P12097" s="161">
        <f t="shared" si="1131"/>
        <v>0.151</v>
      </c>
    </row>
    <row r="12098" spans="9:16" x14ac:dyDescent="0.2">
      <c r="I12098" s="158">
        <f t="shared" si="1135"/>
        <v>29</v>
      </c>
      <c r="J12098" s="158" t="str">
        <f t="shared" si="1132"/>
        <v>BRL</v>
      </c>
      <c r="K12098" s="158" t="str">
        <f t="shared" si="1133"/>
        <v>CHF</v>
      </c>
      <c r="L12098" s="158" t="str">
        <f t="shared" si="1130"/>
        <v>BRLCHF45551</v>
      </c>
      <c r="M12098" s="160">
        <f t="shared" si="1134"/>
        <v>45551</v>
      </c>
      <c r="N12098" s="158">
        <v>0.16188564398109176</v>
      </c>
      <c r="O12098" s="158">
        <v>0.93940000000000001</v>
      </c>
      <c r="P12098" s="161">
        <f t="shared" si="1131"/>
        <v>0.15210000000000001</v>
      </c>
    </row>
    <row r="12099" spans="9:16" x14ac:dyDescent="0.2">
      <c r="I12099" s="158">
        <f t="shared" si="1135"/>
        <v>29</v>
      </c>
      <c r="J12099" s="158" t="str">
        <f t="shared" si="1132"/>
        <v>BRL</v>
      </c>
      <c r="K12099" s="158" t="str">
        <f t="shared" si="1133"/>
        <v>CHF</v>
      </c>
      <c r="L12099" s="158" t="str">
        <f t="shared" ref="L12099:L12162" si="1136">J12099&amp;K12099&amp;M12099</f>
        <v>BRLCHF45552</v>
      </c>
      <c r="M12099" s="160">
        <f t="shared" si="1134"/>
        <v>45552</v>
      </c>
      <c r="N12099" s="158">
        <v>0.1633026324384349</v>
      </c>
      <c r="O12099" s="158">
        <v>0.9405</v>
      </c>
      <c r="P12099" s="161">
        <f t="shared" ref="P12099:P12162" si="1137">ROUND(N12099*O12099,4)</f>
        <v>0.15359999999999999</v>
      </c>
    </row>
    <row r="12100" spans="9:16" x14ac:dyDescent="0.2">
      <c r="I12100" s="158">
        <f t="shared" si="1135"/>
        <v>29</v>
      </c>
      <c r="J12100" s="158" t="str">
        <f t="shared" ref="J12100:J12163" si="1138">VLOOKUP($I12100,$A:$C,2,FALSE)</f>
        <v>BRL</v>
      </c>
      <c r="K12100" s="158" t="str">
        <f t="shared" ref="K12100:K12163" si="1139">VLOOKUP($I12100,$A:$C,3,FALSE)</f>
        <v>CHF</v>
      </c>
      <c r="L12100" s="158" t="str">
        <f t="shared" si="1136"/>
        <v>BRLCHF45553</v>
      </c>
      <c r="M12100" s="160">
        <f t="shared" ref="M12100:M12163" si="1140">IF(I12100=I12099,M12099+1,$G$1)</f>
        <v>45553</v>
      </c>
      <c r="N12100" s="158">
        <v>0.16409044665419581</v>
      </c>
      <c r="O12100" s="158">
        <v>0.93879999999999997</v>
      </c>
      <c r="P12100" s="161">
        <f t="shared" si="1137"/>
        <v>0.154</v>
      </c>
    </row>
    <row r="12101" spans="9:16" x14ac:dyDescent="0.2">
      <c r="I12101" s="158">
        <f t="shared" si="1135"/>
        <v>29</v>
      </c>
      <c r="J12101" s="158" t="str">
        <f t="shared" si="1138"/>
        <v>BRL</v>
      </c>
      <c r="K12101" s="158" t="str">
        <f t="shared" si="1139"/>
        <v>CHF</v>
      </c>
      <c r="L12101" s="158" t="str">
        <f t="shared" si="1136"/>
        <v>BRLCHF45554</v>
      </c>
      <c r="M12101" s="160">
        <f t="shared" si="1140"/>
        <v>45554</v>
      </c>
      <c r="N12101" s="158">
        <v>0.16600265604249667</v>
      </c>
      <c r="O12101" s="158">
        <v>0.94599999999999995</v>
      </c>
      <c r="P12101" s="161">
        <f t="shared" si="1137"/>
        <v>0.157</v>
      </c>
    </row>
    <row r="12102" spans="9:16" x14ac:dyDescent="0.2">
      <c r="I12102" s="158">
        <f t="shared" si="1135"/>
        <v>29</v>
      </c>
      <c r="J12102" s="158" t="str">
        <f t="shared" si="1138"/>
        <v>BRL</v>
      </c>
      <c r="K12102" s="158" t="str">
        <f t="shared" si="1139"/>
        <v>CHF</v>
      </c>
      <c r="L12102" s="158" t="str">
        <f t="shared" si="1136"/>
        <v>BRLCHF45555</v>
      </c>
      <c r="M12102" s="160">
        <f t="shared" si="1140"/>
        <v>45555</v>
      </c>
      <c r="N12102" s="158">
        <v>0.16509823344890209</v>
      </c>
      <c r="O12102" s="158">
        <v>0.9486</v>
      </c>
      <c r="P12102" s="161">
        <f t="shared" si="1137"/>
        <v>0.15659999999999999</v>
      </c>
    </row>
    <row r="12103" spans="9:16" x14ac:dyDescent="0.2">
      <c r="I12103" s="158">
        <f t="shared" si="1135"/>
        <v>29</v>
      </c>
      <c r="J12103" s="158" t="str">
        <f t="shared" si="1138"/>
        <v>BRL</v>
      </c>
      <c r="K12103" s="158" t="str">
        <f t="shared" si="1139"/>
        <v>CHF</v>
      </c>
      <c r="L12103" s="158" t="str">
        <f t="shared" si="1136"/>
        <v>BRLCHF45556</v>
      </c>
      <c r="M12103" s="160">
        <f t="shared" si="1140"/>
        <v>45556</v>
      </c>
      <c r="N12103" s="158">
        <v>0.16509823344890209</v>
      </c>
      <c r="O12103" s="158">
        <v>0.9486</v>
      </c>
      <c r="P12103" s="161">
        <f t="shared" si="1137"/>
        <v>0.15659999999999999</v>
      </c>
    </row>
    <row r="12104" spans="9:16" x14ac:dyDescent="0.2">
      <c r="I12104" s="158">
        <f t="shared" si="1135"/>
        <v>29</v>
      </c>
      <c r="J12104" s="158" t="str">
        <f t="shared" si="1138"/>
        <v>BRL</v>
      </c>
      <c r="K12104" s="158" t="str">
        <f t="shared" si="1139"/>
        <v>CHF</v>
      </c>
      <c r="L12104" s="158" t="str">
        <f t="shared" si="1136"/>
        <v>BRLCHF45557</v>
      </c>
      <c r="M12104" s="160">
        <f t="shared" si="1140"/>
        <v>45557</v>
      </c>
      <c r="N12104" s="158">
        <v>0.16509823344890209</v>
      </c>
      <c r="O12104" s="158">
        <v>0.9486</v>
      </c>
      <c r="P12104" s="161">
        <f t="shared" si="1137"/>
        <v>0.15659999999999999</v>
      </c>
    </row>
    <row r="12105" spans="9:16" x14ac:dyDescent="0.2">
      <c r="I12105" s="158">
        <f t="shared" si="1135"/>
        <v>29</v>
      </c>
      <c r="J12105" s="158" t="str">
        <f t="shared" si="1138"/>
        <v>BRL</v>
      </c>
      <c r="K12105" s="158" t="str">
        <f t="shared" si="1139"/>
        <v>CHF</v>
      </c>
      <c r="L12105" s="158" t="str">
        <f t="shared" si="1136"/>
        <v>BRLCHF45558</v>
      </c>
      <c r="M12105" s="160">
        <f t="shared" si="1140"/>
        <v>45558</v>
      </c>
      <c r="N12105" s="158">
        <v>0.16135278172195688</v>
      </c>
      <c r="O12105" s="158">
        <v>0.94479999999999997</v>
      </c>
      <c r="P12105" s="161">
        <f t="shared" si="1137"/>
        <v>0.15240000000000001</v>
      </c>
    </row>
    <row r="12106" spans="9:16" x14ac:dyDescent="0.2">
      <c r="I12106" s="158">
        <f t="shared" si="1135"/>
        <v>29</v>
      </c>
      <c r="J12106" s="158" t="str">
        <f t="shared" si="1138"/>
        <v>BRL</v>
      </c>
      <c r="K12106" s="158" t="str">
        <f t="shared" si="1139"/>
        <v>CHF</v>
      </c>
      <c r="L12106" s="158" t="str">
        <f t="shared" si="1136"/>
        <v>BRLCHF45559</v>
      </c>
      <c r="M12106" s="160">
        <f t="shared" si="1140"/>
        <v>45559</v>
      </c>
      <c r="N12106" s="158">
        <v>0.16294606485253382</v>
      </c>
      <c r="O12106" s="158">
        <v>0.94389999999999996</v>
      </c>
      <c r="P12106" s="161">
        <f t="shared" si="1137"/>
        <v>0.15379999999999999</v>
      </c>
    </row>
    <row r="12107" spans="9:16" x14ac:dyDescent="0.2">
      <c r="I12107" s="158">
        <f t="shared" si="1135"/>
        <v>29</v>
      </c>
      <c r="J12107" s="158" t="str">
        <f t="shared" si="1138"/>
        <v>BRL</v>
      </c>
      <c r="K12107" s="158" t="str">
        <f t="shared" si="1139"/>
        <v>CHF</v>
      </c>
      <c r="L12107" s="158" t="str">
        <f t="shared" si="1136"/>
        <v>BRLCHF45560</v>
      </c>
      <c r="M12107" s="160">
        <f t="shared" si="1140"/>
        <v>45560</v>
      </c>
      <c r="N12107" s="158">
        <v>0.16365540717465304</v>
      </c>
      <c r="O12107" s="158">
        <v>0.94950000000000001</v>
      </c>
      <c r="P12107" s="161">
        <f t="shared" si="1137"/>
        <v>0.15540000000000001</v>
      </c>
    </row>
    <row r="12108" spans="9:16" x14ac:dyDescent="0.2">
      <c r="I12108" s="158">
        <f t="shared" si="1135"/>
        <v>29</v>
      </c>
      <c r="J12108" s="158" t="str">
        <f t="shared" si="1138"/>
        <v>BRL</v>
      </c>
      <c r="K12108" s="158" t="str">
        <f t="shared" si="1139"/>
        <v>CHF</v>
      </c>
      <c r="L12108" s="158" t="str">
        <f t="shared" si="1136"/>
        <v>BRLCHF45561</v>
      </c>
      <c r="M12108" s="160">
        <f t="shared" si="1140"/>
        <v>45561</v>
      </c>
      <c r="N12108" s="158">
        <v>0.16563970052342145</v>
      </c>
      <c r="O12108" s="158">
        <v>0.94520000000000004</v>
      </c>
      <c r="P12108" s="161">
        <f t="shared" si="1137"/>
        <v>0.15659999999999999</v>
      </c>
    </row>
    <row r="12109" spans="9:16" x14ac:dyDescent="0.2">
      <c r="I12109" s="158">
        <f t="shared" si="1135"/>
        <v>29</v>
      </c>
      <c r="J12109" s="158" t="str">
        <f t="shared" si="1138"/>
        <v>BRL</v>
      </c>
      <c r="K12109" s="158" t="str">
        <f t="shared" si="1139"/>
        <v>CHF</v>
      </c>
      <c r="L12109" s="158" t="str">
        <f t="shared" si="1136"/>
        <v>BRLCHF45562</v>
      </c>
      <c r="M12109" s="160">
        <f t="shared" si="1140"/>
        <v>45562</v>
      </c>
      <c r="N12109" s="158">
        <v>0.1648315421639085</v>
      </c>
      <c r="O12109" s="158">
        <v>0.94199999999999995</v>
      </c>
      <c r="P12109" s="161">
        <f t="shared" si="1137"/>
        <v>0.15529999999999999</v>
      </c>
    </row>
    <row r="12110" spans="9:16" x14ac:dyDescent="0.2">
      <c r="I12110" s="158">
        <f t="shared" si="1135"/>
        <v>29</v>
      </c>
      <c r="J12110" s="158" t="str">
        <f t="shared" si="1138"/>
        <v>BRL</v>
      </c>
      <c r="K12110" s="158" t="str">
        <f t="shared" si="1139"/>
        <v>CHF</v>
      </c>
      <c r="L12110" s="158" t="str">
        <f t="shared" si="1136"/>
        <v>BRLCHF45563</v>
      </c>
      <c r="M12110" s="160">
        <f t="shared" si="1140"/>
        <v>45563</v>
      </c>
      <c r="N12110" s="158">
        <v>0.1648315421639085</v>
      </c>
      <c r="O12110" s="158">
        <v>0.94199999999999995</v>
      </c>
      <c r="P12110" s="161">
        <f t="shared" si="1137"/>
        <v>0.15529999999999999</v>
      </c>
    </row>
    <row r="12111" spans="9:16" x14ac:dyDescent="0.2">
      <c r="I12111" s="158">
        <f t="shared" si="1135"/>
        <v>29</v>
      </c>
      <c r="J12111" s="158" t="str">
        <f t="shared" si="1138"/>
        <v>BRL</v>
      </c>
      <c r="K12111" s="158" t="str">
        <f t="shared" si="1139"/>
        <v>CHF</v>
      </c>
      <c r="L12111" s="158" t="str">
        <f t="shared" si="1136"/>
        <v>BRLCHF45564</v>
      </c>
      <c r="M12111" s="160">
        <f t="shared" si="1140"/>
        <v>45564</v>
      </c>
      <c r="N12111" s="158">
        <v>0.1648315421639085</v>
      </c>
      <c r="O12111" s="158">
        <v>0.94199999999999995</v>
      </c>
      <c r="P12111" s="161">
        <f t="shared" si="1137"/>
        <v>0.15529999999999999</v>
      </c>
    </row>
    <row r="12112" spans="9:16" x14ac:dyDescent="0.2">
      <c r="I12112" s="158">
        <f t="shared" si="1135"/>
        <v>29</v>
      </c>
      <c r="J12112" s="158" t="str">
        <f t="shared" si="1138"/>
        <v>BRL</v>
      </c>
      <c r="K12112" s="158" t="str">
        <f t="shared" si="1139"/>
        <v>CHF</v>
      </c>
      <c r="L12112" s="158" t="str">
        <f t="shared" si="1136"/>
        <v>BRLCHF45565</v>
      </c>
      <c r="M12112" s="160">
        <f t="shared" si="1140"/>
        <v>45565</v>
      </c>
      <c r="N12112" s="158">
        <v>0.16527832870554013</v>
      </c>
      <c r="O12112" s="158">
        <v>0.94389999999999996</v>
      </c>
      <c r="P12112" s="161">
        <f t="shared" si="1137"/>
        <v>0.156</v>
      </c>
    </row>
    <row r="12113" spans="9:16" x14ac:dyDescent="0.2">
      <c r="I12113" s="158">
        <f t="shared" si="1135"/>
        <v>29</v>
      </c>
      <c r="J12113" s="158" t="str">
        <f t="shared" si="1138"/>
        <v>BRL</v>
      </c>
      <c r="K12113" s="158" t="str">
        <f t="shared" si="1139"/>
        <v>CHF</v>
      </c>
      <c r="L12113" s="158" t="str">
        <f t="shared" si="1136"/>
        <v>BRLCHF45566</v>
      </c>
      <c r="M12113" s="160">
        <f t="shared" si="1140"/>
        <v>45566</v>
      </c>
      <c r="N12113" s="158">
        <v>0.16562598340427645</v>
      </c>
      <c r="O12113" s="158">
        <v>0.93940000000000001</v>
      </c>
      <c r="P12113" s="161">
        <f t="shared" si="1137"/>
        <v>0.15559999999999999</v>
      </c>
    </row>
    <row r="12114" spans="9:16" x14ac:dyDescent="0.2">
      <c r="I12114" s="158">
        <f t="shared" si="1135"/>
        <v>29</v>
      </c>
      <c r="J12114" s="158" t="str">
        <f t="shared" si="1138"/>
        <v>BRL</v>
      </c>
      <c r="K12114" s="158" t="str">
        <f t="shared" si="1139"/>
        <v>CHF</v>
      </c>
      <c r="L12114" s="158" t="str">
        <f t="shared" si="1136"/>
        <v>BRLCHF45567</v>
      </c>
      <c r="M12114" s="160">
        <f t="shared" si="1140"/>
        <v>45567</v>
      </c>
      <c r="N12114" s="158">
        <v>0.16677507046246726</v>
      </c>
      <c r="O12114" s="158">
        <v>0.93879999999999997</v>
      </c>
      <c r="P12114" s="161">
        <f t="shared" si="1137"/>
        <v>0.15659999999999999</v>
      </c>
    </row>
    <row r="12115" spans="9:16" x14ac:dyDescent="0.2">
      <c r="I12115" s="158">
        <f t="shared" si="1135"/>
        <v>29</v>
      </c>
      <c r="J12115" s="158" t="str">
        <f t="shared" si="1138"/>
        <v>BRL</v>
      </c>
      <c r="K12115" s="158" t="str">
        <f t="shared" si="1139"/>
        <v>CHF</v>
      </c>
      <c r="L12115" s="158" t="str">
        <f t="shared" si="1136"/>
        <v>BRLCHF45568</v>
      </c>
      <c r="M12115" s="160">
        <f t="shared" si="1140"/>
        <v>45568</v>
      </c>
      <c r="N12115" s="158">
        <v>0.1658264791721942</v>
      </c>
      <c r="O12115" s="158">
        <v>0.93869999999999998</v>
      </c>
      <c r="P12115" s="161">
        <f t="shared" si="1137"/>
        <v>0.15570000000000001</v>
      </c>
    </row>
    <row r="12116" spans="9:16" x14ac:dyDescent="0.2">
      <c r="I12116" s="158">
        <f t="shared" si="1135"/>
        <v>29</v>
      </c>
      <c r="J12116" s="158" t="str">
        <f t="shared" si="1138"/>
        <v>BRL</v>
      </c>
      <c r="K12116" s="158" t="str">
        <f t="shared" si="1139"/>
        <v>CHF</v>
      </c>
      <c r="L12116" s="158" t="str">
        <f t="shared" si="1136"/>
        <v>BRLCHF45569</v>
      </c>
      <c r="M12116" s="160">
        <f t="shared" si="1140"/>
        <v>45569</v>
      </c>
      <c r="N12116" s="158">
        <v>0.16509823344890209</v>
      </c>
      <c r="O12116" s="158">
        <v>0.93940000000000001</v>
      </c>
      <c r="P12116" s="161">
        <f t="shared" si="1137"/>
        <v>0.15509999999999999</v>
      </c>
    </row>
    <row r="12117" spans="9:16" x14ac:dyDescent="0.2">
      <c r="I12117" s="158">
        <f t="shared" si="1135"/>
        <v>29</v>
      </c>
      <c r="J12117" s="158" t="str">
        <f t="shared" si="1138"/>
        <v>BRL</v>
      </c>
      <c r="K12117" s="158" t="str">
        <f t="shared" si="1139"/>
        <v>CHF</v>
      </c>
      <c r="L12117" s="158" t="str">
        <f t="shared" si="1136"/>
        <v>BRLCHF45570</v>
      </c>
      <c r="M12117" s="160">
        <f t="shared" si="1140"/>
        <v>45570</v>
      </c>
      <c r="N12117" s="158">
        <v>0.16509823344890209</v>
      </c>
      <c r="O12117" s="158">
        <v>0.93940000000000001</v>
      </c>
      <c r="P12117" s="161">
        <f t="shared" si="1137"/>
        <v>0.15509999999999999</v>
      </c>
    </row>
    <row r="12118" spans="9:16" x14ac:dyDescent="0.2">
      <c r="I12118" s="158">
        <f t="shared" si="1135"/>
        <v>29</v>
      </c>
      <c r="J12118" s="158" t="str">
        <f t="shared" si="1138"/>
        <v>BRL</v>
      </c>
      <c r="K12118" s="158" t="str">
        <f t="shared" si="1139"/>
        <v>CHF</v>
      </c>
      <c r="L12118" s="158" t="str">
        <f t="shared" si="1136"/>
        <v>BRLCHF45571</v>
      </c>
      <c r="M12118" s="160">
        <f t="shared" si="1140"/>
        <v>45571</v>
      </c>
      <c r="N12118" s="158">
        <v>0.16509823344890209</v>
      </c>
      <c r="O12118" s="158">
        <v>0.93940000000000001</v>
      </c>
      <c r="P12118" s="161">
        <f t="shared" si="1137"/>
        <v>0.15509999999999999</v>
      </c>
    </row>
    <row r="12119" spans="9:16" x14ac:dyDescent="0.2">
      <c r="I12119" s="158">
        <f t="shared" si="1135"/>
        <v>29</v>
      </c>
      <c r="J12119" s="158" t="str">
        <f t="shared" si="1138"/>
        <v>BRL</v>
      </c>
      <c r="K12119" s="158" t="str">
        <f t="shared" si="1139"/>
        <v>CHF</v>
      </c>
      <c r="L12119" s="158" t="str">
        <f t="shared" si="1136"/>
        <v>BRLCHF45572</v>
      </c>
      <c r="M12119" s="160">
        <f t="shared" si="1140"/>
        <v>45572</v>
      </c>
      <c r="N12119" s="158">
        <v>0.16744809109176154</v>
      </c>
      <c r="O12119" s="158">
        <v>0.93879999999999997</v>
      </c>
      <c r="P12119" s="161">
        <f t="shared" si="1137"/>
        <v>0.15720000000000001</v>
      </c>
    </row>
    <row r="12120" spans="9:16" x14ac:dyDescent="0.2">
      <c r="I12120" s="158">
        <f t="shared" si="1135"/>
        <v>29</v>
      </c>
      <c r="J12120" s="158" t="str">
        <f t="shared" si="1138"/>
        <v>BRL</v>
      </c>
      <c r="K12120" s="158" t="str">
        <f t="shared" si="1139"/>
        <v>CHF</v>
      </c>
      <c r="L12120" s="158" t="str">
        <f t="shared" si="1136"/>
        <v>BRLCHF45573</v>
      </c>
      <c r="M12120" s="160">
        <f t="shared" si="1140"/>
        <v>45573</v>
      </c>
      <c r="N12120" s="158">
        <v>0.16521279407877346</v>
      </c>
      <c r="O12120" s="158">
        <v>0.94099999999999995</v>
      </c>
      <c r="P12120" s="161">
        <f t="shared" si="1137"/>
        <v>0.1555</v>
      </c>
    </row>
    <row r="12121" spans="9:16" x14ac:dyDescent="0.2">
      <c r="I12121" s="158">
        <f t="shared" si="1135"/>
        <v>29</v>
      </c>
      <c r="J12121" s="158" t="str">
        <f t="shared" si="1138"/>
        <v>BRL</v>
      </c>
      <c r="K12121" s="158" t="str">
        <f t="shared" si="1139"/>
        <v>CHF</v>
      </c>
      <c r="L12121" s="158" t="str">
        <f t="shared" si="1136"/>
        <v>BRLCHF45574</v>
      </c>
      <c r="M12121" s="160">
        <f t="shared" si="1140"/>
        <v>45574</v>
      </c>
      <c r="N12121" s="158">
        <v>0.16462802298207202</v>
      </c>
      <c r="O12121" s="158">
        <v>0.93969999999999998</v>
      </c>
      <c r="P12121" s="161">
        <f t="shared" si="1137"/>
        <v>0.1547</v>
      </c>
    </row>
    <row r="12122" spans="9:16" x14ac:dyDescent="0.2">
      <c r="I12122" s="158">
        <f t="shared" si="1135"/>
        <v>29</v>
      </c>
      <c r="J12122" s="158" t="str">
        <f t="shared" si="1138"/>
        <v>BRL</v>
      </c>
      <c r="K12122" s="158" t="str">
        <f t="shared" si="1139"/>
        <v>CHF</v>
      </c>
      <c r="L12122" s="158" t="str">
        <f t="shared" si="1136"/>
        <v>BRLCHF45575</v>
      </c>
      <c r="M12122" s="160">
        <f t="shared" si="1140"/>
        <v>45575</v>
      </c>
      <c r="N12122" s="158">
        <v>0.16377065557393428</v>
      </c>
      <c r="O12122" s="158">
        <v>0.93930000000000002</v>
      </c>
      <c r="P12122" s="161">
        <f t="shared" si="1137"/>
        <v>0.15379999999999999</v>
      </c>
    </row>
    <row r="12123" spans="9:16" x14ac:dyDescent="0.2">
      <c r="I12123" s="158">
        <f t="shared" si="1135"/>
        <v>29</v>
      </c>
      <c r="J12123" s="158" t="str">
        <f t="shared" si="1138"/>
        <v>BRL</v>
      </c>
      <c r="K12123" s="158" t="str">
        <f t="shared" si="1139"/>
        <v>CHF</v>
      </c>
      <c r="L12123" s="158" t="str">
        <f t="shared" si="1136"/>
        <v>BRLCHF45576</v>
      </c>
      <c r="M12123" s="160">
        <f t="shared" si="1140"/>
        <v>45576</v>
      </c>
      <c r="N12123" s="158">
        <v>0.16424136911605297</v>
      </c>
      <c r="O12123" s="158">
        <v>0.93779999999999997</v>
      </c>
      <c r="P12123" s="161">
        <f t="shared" si="1137"/>
        <v>0.154</v>
      </c>
    </row>
    <row r="12124" spans="9:16" x14ac:dyDescent="0.2">
      <c r="I12124" s="158">
        <f t="shared" si="1135"/>
        <v>29</v>
      </c>
      <c r="J12124" s="158" t="str">
        <f t="shared" si="1138"/>
        <v>BRL</v>
      </c>
      <c r="K12124" s="158" t="str">
        <f t="shared" si="1139"/>
        <v>CHF</v>
      </c>
      <c r="L12124" s="158" t="str">
        <f t="shared" si="1136"/>
        <v>BRLCHF45577</v>
      </c>
      <c r="M12124" s="160">
        <f t="shared" si="1140"/>
        <v>45577</v>
      </c>
      <c r="N12124" s="158">
        <v>0.16424136911605297</v>
      </c>
      <c r="O12124" s="158">
        <v>0.93779999999999997</v>
      </c>
      <c r="P12124" s="161">
        <f t="shared" si="1137"/>
        <v>0.154</v>
      </c>
    </row>
    <row r="12125" spans="9:16" x14ac:dyDescent="0.2">
      <c r="I12125" s="158">
        <f t="shared" si="1135"/>
        <v>29</v>
      </c>
      <c r="J12125" s="158" t="str">
        <f t="shared" si="1138"/>
        <v>BRL</v>
      </c>
      <c r="K12125" s="158" t="str">
        <f t="shared" si="1139"/>
        <v>CHF</v>
      </c>
      <c r="L12125" s="158" t="str">
        <f t="shared" si="1136"/>
        <v>BRLCHF45578</v>
      </c>
      <c r="M12125" s="160">
        <f t="shared" si="1140"/>
        <v>45578</v>
      </c>
      <c r="N12125" s="158">
        <v>0.16424136911605297</v>
      </c>
      <c r="O12125" s="158">
        <v>0.93779999999999997</v>
      </c>
      <c r="P12125" s="161">
        <f t="shared" si="1137"/>
        <v>0.154</v>
      </c>
    </row>
    <row r="12126" spans="9:16" x14ac:dyDescent="0.2">
      <c r="I12126" s="158">
        <f t="shared" si="1135"/>
        <v>29</v>
      </c>
      <c r="J12126" s="158" t="str">
        <f t="shared" si="1138"/>
        <v>BRL</v>
      </c>
      <c r="K12126" s="158" t="str">
        <f t="shared" si="1139"/>
        <v>CHF</v>
      </c>
      <c r="L12126" s="158" t="str">
        <f t="shared" si="1136"/>
        <v>BRLCHF45579</v>
      </c>
      <c r="M12126" s="160">
        <f t="shared" si="1140"/>
        <v>45579</v>
      </c>
      <c r="N12126" s="158">
        <v>0.16275246976872873</v>
      </c>
      <c r="O12126" s="158">
        <v>0.94089999999999996</v>
      </c>
      <c r="P12126" s="161">
        <f t="shared" si="1137"/>
        <v>0.15310000000000001</v>
      </c>
    </row>
    <row r="12127" spans="9:16" x14ac:dyDescent="0.2">
      <c r="I12127" s="158">
        <f t="shared" si="1135"/>
        <v>29</v>
      </c>
      <c r="J12127" s="158" t="str">
        <f t="shared" si="1138"/>
        <v>BRL</v>
      </c>
      <c r="K12127" s="158" t="str">
        <f t="shared" si="1139"/>
        <v>CHF</v>
      </c>
      <c r="L12127" s="158" t="str">
        <f t="shared" si="1136"/>
        <v>BRLCHF45580</v>
      </c>
      <c r="M12127" s="160">
        <f t="shared" si="1140"/>
        <v>45580</v>
      </c>
      <c r="N12127" s="158">
        <v>0.16407160084660946</v>
      </c>
      <c r="O12127" s="158">
        <v>0.94010000000000005</v>
      </c>
      <c r="P12127" s="161">
        <f t="shared" si="1137"/>
        <v>0.1542</v>
      </c>
    </row>
    <row r="12128" spans="9:16" x14ac:dyDescent="0.2">
      <c r="I12128" s="158">
        <f t="shared" si="1135"/>
        <v>29</v>
      </c>
      <c r="J12128" s="158" t="str">
        <f t="shared" si="1138"/>
        <v>BRL</v>
      </c>
      <c r="K12128" s="158" t="str">
        <f t="shared" si="1139"/>
        <v>CHF</v>
      </c>
      <c r="L12128" s="158" t="str">
        <f t="shared" si="1136"/>
        <v>BRLCHF45581</v>
      </c>
      <c r="M12128" s="160">
        <f t="shared" si="1140"/>
        <v>45581</v>
      </c>
      <c r="N12128" s="158">
        <v>0.16278161218908713</v>
      </c>
      <c r="O12128" s="158">
        <v>0.93969999999999998</v>
      </c>
      <c r="P12128" s="161">
        <f t="shared" si="1137"/>
        <v>0.153</v>
      </c>
    </row>
    <row r="12129" spans="9:16" x14ac:dyDescent="0.2">
      <c r="I12129" s="158">
        <f t="shared" si="1135"/>
        <v>29</v>
      </c>
      <c r="J12129" s="158" t="str">
        <f t="shared" si="1138"/>
        <v>BRL</v>
      </c>
      <c r="K12129" s="158" t="str">
        <f t="shared" si="1139"/>
        <v>CHF</v>
      </c>
      <c r="L12129" s="158" t="str">
        <f t="shared" si="1136"/>
        <v>BRLCHF45582</v>
      </c>
      <c r="M12129" s="160">
        <f t="shared" si="1140"/>
        <v>45582</v>
      </c>
      <c r="N12129" s="158">
        <v>0.16194594244441204</v>
      </c>
      <c r="O12129" s="158">
        <v>0.93799999999999994</v>
      </c>
      <c r="P12129" s="161">
        <f t="shared" si="1137"/>
        <v>0.15190000000000001</v>
      </c>
    </row>
    <row r="12130" spans="9:16" x14ac:dyDescent="0.2">
      <c r="I12130" s="158">
        <f t="shared" si="1135"/>
        <v>29</v>
      </c>
      <c r="J12130" s="158" t="str">
        <f t="shared" si="1138"/>
        <v>BRL</v>
      </c>
      <c r="K12130" s="158" t="str">
        <f t="shared" si="1139"/>
        <v>CHF</v>
      </c>
      <c r="L12130" s="158" t="str">
        <f t="shared" si="1136"/>
        <v>BRLCHF45583</v>
      </c>
      <c r="M12130" s="160">
        <f t="shared" si="1140"/>
        <v>45583</v>
      </c>
      <c r="N12130" s="158">
        <v>0.16305765718758153</v>
      </c>
      <c r="O12130" s="158">
        <v>0.94010000000000005</v>
      </c>
      <c r="P12130" s="161">
        <f t="shared" si="1137"/>
        <v>0.15329999999999999</v>
      </c>
    </row>
    <row r="12131" spans="9:16" x14ac:dyDescent="0.2">
      <c r="I12131" s="158">
        <f t="shared" si="1135"/>
        <v>29</v>
      </c>
      <c r="J12131" s="158" t="str">
        <f t="shared" si="1138"/>
        <v>BRL</v>
      </c>
      <c r="K12131" s="158" t="str">
        <f t="shared" si="1139"/>
        <v>CHF</v>
      </c>
      <c r="L12131" s="158" t="str">
        <f t="shared" si="1136"/>
        <v>BRLCHF45584</v>
      </c>
      <c r="M12131" s="160">
        <f t="shared" si="1140"/>
        <v>45584</v>
      </c>
      <c r="N12131" s="158">
        <v>0.16305765718758153</v>
      </c>
      <c r="O12131" s="158">
        <v>0.94010000000000005</v>
      </c>
      <c r="P12131" s="161">
        <f t="shared" si="1137"/>
        <v>0.15329999999999999</v>
      </c>
    </row>
    <row r="12132" spans="9:16" x14ac:dyDescent="0.2">
      <c r="I12132" s="158">
        <f t="shared" si="1135"/>
        <v>29</v>
      </c>
      <c r="J12132" s="158" t="str">
        <f t="shared" si="1138"/>
        <v>BRL</v>
      </c>
      <c r="K12132" s="158" t="str">
        <f t="shared" si="1139"/>
        <v>CHF</v>
      </c>
      <c r="L12132" s="158" t="str">
        <f t="shared" si="1136"/>
        <v>BRLCHF45585</v>
      </c>
      <c r="M12132" s="160">
        <f t="shared" si="1140"/>
        <v>45585</v>
      </c>
      <c r="N12132" s="158">
        <v>0.16305765718758153</v>
      </c>
      <c r="O12132" s="158">
        <v>0.94010000000000005</v>
      </c>
      <c r="P12132" s="161">
        <f t="shared" si="1137"/>
        <v>0.15329999999999999</v>
      </c>
    </row>
    <row r="12133" spans="9:16" x14ac:dyDescent="0.2">
      <c r="I12133" s="158">
        <f t="shared" si="1135"/>
        <v>29</v>
      </c>
      <c r="J12133" s="158" t="str">
        <f t="shared" si="1138"/>
        <v>BRL</v>
      </c>
      <c r="K12133" s="158" t="str">
        <f t="shared" si="1139"/>
        <v>CHF</v>
      </c>
      <c r="L12133" s="158" t="str">
        <f t="shared" si="1136"/>
        <v>BRLCHF45586</v>
      </c>
      <c r="M12133" s="160">
        <f t="shared" si="1140"/>
        <v>45586</v>
      </c>
      <c r="N12133" s="158">
        <v>0.1614126838086937</v>
      </c>
      <c r="O12133" s="158">
        <v>0.93799999999999994</v>
      </c>
      <c r="P12133" s="161">
        <f t="shared" si="1137"/>
        <v>0.15140000000000001</v>
      </c>
    </row>
    <row r="12134" spans="9:16" x14ac:dyDescent="0.2">
      <c r="I12134" s="158">
        <f t="shared" si="1135"/>
        <v>29</v>
      </c>
      <c r="J12134" s="158" t="str">
        <f t="shared" si="1138"/>
        <v>BRL</v>
      </c>
      <c r="K12134" s="158" t="str">
        <f t="shared" si="1139"/>
        <v>CHF</v>
      </c>
      <c r="L12134" s="158" t="str">
        <f t="shared" si="1136"/>
        <v>BRLCHF45587</v>
      </c>
      <c r="M12134" s="160">
        <f t="shared" si="1140"/>
        <v>45587</v>
      </c>
      <c r="N12134" s="158">
        <v>0.16224284509053152</v>
      </c>
      <c r="O12134" s="158">
        <v>0.9365</v>
      </c>
      <c r="P12134" s="161">
        <f t="shared" si="1137"/>
        <v>0.15190000000000001</v>
      </c>
    </row>
    <row r="12135" spans="9:16" x14ac:dyDescent="0.2">
      <c r="I12135" s="158">
        <f t="shared" si="1135"/>
        <v>29</v>
      </c>
      <c r="J12135" s="158" t="str">
        <f t="shared" si="1138"/>
        <v>BRL</v>
      </c>
      <c r="K12135" s="158" t="str">
        <f t="shared" si="1139"/>
        <v>CHF</v>
      </c>
      <c r="L12135" s="158" t="str">
        <f t="shared" si="1136"/>
        <v>BRLCHF45588</v>
      </c>
      <c r="M12135" s="160">
        <f t="shared" si="1140"/>
        <v>45588</v>
      </c>
      <c r="N12135" s="158">
        <v>0.16238247568322428</v>
      </c>
      <c r="O12135" s="158">
        <v>0.93400000000000005</v>
      </c>
      <c r="P12135" s="161">
        <f t="shared" si="1137"/>
        <v>0.1517</v>
      </c>
    </row>
    <row r="12136" spans="9:16" x14ac:dyDescent="0.2">
      <c r="I12136" s="158">
        <f t="shared" si="1135"/>
        <v>29</v>
      </c>
      <c r="J12136" s="158" t="str">
        <f t="shared" si="1138"/>
        <v>BRL</v>
      </c>
      <c r="K12136" s="158" t="str">
        <f t="shared" si="1139"/>
        <v>CHF</v>
      </c>
      <c r="L12136" s="158" t="str">
        <f t="shared" si="1136"/>
        <v>BRLCHF45589</v>
      </c>
      <c r="M12136" s="160">
        <f t="shared" si="1140"/>
        <v>45589</v>
      </c>
      <c r="N12136" s="158">
        <v>0.16263600435864492</v>
      </c>
      <c r="O12136" s="158">
        <v>0.93489999999999995</v>
      </c>
      <c r="P12136" s="161">
        <f t="shared" si="1137"/>
        <v>0.152</v>
      </c>
    </row>
    <row r="12137" spans="9:16" x14ac:dyDescent="0.2">
      <c r="I12137" s="158">
        <f t="shared" si="1135"/>
        <v>29</v>
      </c>
      <c r="J12137" s="158" t="str">
        <f t="shared" si="1138"/>
        <v>BRL</v>
      </c>
      <c r="K12137" s="158" t="str">
        <f t="shared" si="1139"/>
        <v>CHF</v>
      </c>
      <c r="L12137" s="158" t="str">
        <f t="shared" si="1136"/>
        <v>BRLCHF45590</v>
      </c>
      <c r="M12137" s="160">
        <f t="shared" si="1140"/>
        <v>45590</v>
      </c>
      <c r="N12137" s="158">
        <v>0.16281341582546402</v>
      </c>
      <c r="O12137" s="158">
        <v>0.93820000000000003</v>
      </c>
      <c r="P12137" s="161">
        <f t="shared" si="1137"/>
        <v>0.15279999999999999</v>
      </c>
    </row>
    <row r="12138" spans="9:16" x14ac:dyDescent="0.2">
      <c r="I12138" s="158">
        <f t="shared" ref="I12138:I12201" si="1141">IF(M12137=$G$2,I12137+1,I12137)</f>
        <v>29</v>
      </c>
      <c r="J12138" s="158" t="str">
        <f t="shared" si="1138"/>
        <v>BRL</v>
      </c>
      <c r="K12138" s="158" t="str">
        <f t="shared" si="1139"/>
        <v>CHF</v>
      </c>
      <c r="L12138" s="158" t="str">
        <f t="shared" si="1136"/>
        <v>BRLCHF45591</v>
      </c>
      <c r="M12138" s="160">
        <f t="shared" si="1140"/>
        <v>45591</v>
      </c>
      <c r="N12138" s="158">
        <v>0.16281341582546402</v>
      </c>
      <c r="O12138" s="158">
        <v>0.93820000000000003</v>
      </c>
      <c r="P12138" s="161">
        <f t="shared" si="1137"/>
        <v>0.15279999999999999</v>
      </c>
    </row>
    <row r="12139" spans="9:16" x14ac:dyDescent="0.2">
      <c r="I12139" s="158">
        <f t="shared" si="1141"/>
        <v>29</v>
      </c>
      <c r="J12139" s="158" t="str">
        <f t="shared" si="1138"/>
        <v>BRL</v>
      </c>
      <c r="K12139" s="158" t="str">
        <f t="shared" si="1139"/>
        <v>CHF</v>
      </c>
      <c r="L12139" s="158" t="str">
        <f t="shared" si="1136"/>
        <v>BRLCHF45592</v>
      </c>
      <c r="M12139" s="160">
        <f t="shared" si="1140"/>
        <v>45592</v>
      </c>
      <c r="N12139" s="158">
        <v>0.16281341582546402</v>
      </c>
      <c r="O12139" s="158">
        <v>0.93820000000000003</v>
      </c>
      <c r="P12139" s="161">
        <f t="shared" si="1137"/>
        <v>0.15279999999999999</v>
      </c>
    </row>
    <row r="12140" spans="9:16" x14ac:dyDescent="0.2">
      <c r="I12140" s="158">
        <f t="shared" si="1141"/>
        <v>29</v>
      </c>
      <c r="J12140" s="158" t="str">
        <f t="shared" si="1138"/>
        <v>BRL</v>
      </c>
      <c r="K12140" s="158" t="str">
        <f t="shared" si="1139"/>
        <v>CHF</v>
      </c>
      <c r="L12140" s="158" t="str">
        <f t="shared" si="1136"/>
        <v>BRLCHF45593</v>
      </c>
      <c r="M12140" s="160">
        <f t="shared" si="1140"/>
        <v>45593</v>
      </c>
      <c r="N12140" s="158">
        <v>0.16246953696181965</v>
      </c>
      <c r="O12140" s="158">
        <v>0.93669999999999998</v>
      </c>
      <c r="P12140" s="161">
        <f t="shared" si="1137"/>
        <v>0.1522</v>
      </c>
    </row>
    <row r="12141" spans="9:16" x14ac:dyDescent="0.2">
      <c r="I12141" s="158">
        <f t="shared" si="1141"/>
        <v>29</v>
      </c>
      <c r="J12141" s="158" t="str">
        <f t="shared" si="1138"/>
        <v>BRL</v>
      </c>
      <c r="K12141" s="158" t="str">
        <f t="shared" si="1139"/>
        <v>CHF</v>
      </c>
      <c r="L12141" s="158" t="str">
        <f t="shared" si="1136"/>
        <v>BRLCHF45594</v>
      </c>
      <c r="M12141" s="160">
        <f t="shared" si="1140"/>
        <v>45594</v>
      </c>
      <c r="N12141" s="158">
        <v>0.16230340999464399</v>
      </c>
      <c r="O12141" s="158">
        <v>0.93689999999999996</v>
      </c>
      <c r="P12141" s="161">
        <f t="shared" si="1137"/>
        <v>0.15210000000000001</v>
      </c>
    </row>
    <row r="12142" spans="9:16" x14ac:dyDescent="0.2">
      <c r="I12142" s="158">
        <f t="shared" si="1141"/>
        <v>29</v>
      </c>
      <c r="J12142" s="158" t="str">
        <f t="shared" si="1138"/>
        <v>BRL</v>
      </c>
      <c r="K12142" s="158" t="str">
        <f t="shared" si="1139"/>
        <v>CHF</v>
      </c>
      <c r="L12142" s="158" t="str">
        <f t="shared" si="1136"/>
        <v>BRLCHF45595</v>
      </c>
      <c r="M12142" s="160">
        <f t="shared" si="1140"/>
        <v>45595</v>
      </c>
      <c r="N12142" s="158">
        <v>0.15983632760053704</v>
      </c>
      <c r="O12142" s="158">
        <v>0.93930000000000002</v>
      </c>
      <c r="P12142" s="161">
        <f t="shared" si="1137"/>
        <v>0.15010000000000001</v>
      </c>
    </row>
    <row r="12143" spans="9:16" x14ac:dyDescent="0.2">
      <c r="I12143" s="158">
        <f t="shared" si="1141"/>
        <v>29</v>
      </c>
      <c r="J12143" s="158" t="str">
        <f t="shared" si="1138"/>
        <v>BRL</v>
      </c>
      <c r="K12143" s="158" t="str">
        <f t="shared" si="1139"/>
        <v>CHF</v>
      </c>
      <c r="L12143" s="158" t="str">
        <f t="shared" si="1136"/>
        <v>BRLCHF45596</v>
      </c>
      <c r="M12143" s="160">
        <f t="shared" si="1140"/>
        <v>45596</v>
      </c>
      <c r="N12143" s="158">
        <v>0.15965514488704399</v>
      </c>
      <c r="O12143" s="158">
        <v>0.94120000000000004</v>
      </c>
      <c r="P12143" s="161">
        <f t="shared" si="1137"/>
        <v>0.15029999999999999</v>
      </c>
    </row>
    <row r="12144" spans="9:16" x14ac:dyDescent="0.2">
      <c r="I12144" s="158">
        <f t="shared" si="1141"/>
        <v>29</v>
      </c>
      <c r="J12144" s="158" t="str">
        <f t="shared" si="1138"/>
        <v>BRL</v>
      </c>
      <c r="K12144" s="158" t="str">
        <f t="shared" si="1139"/>
        <v>CHF</v>
      </c>
      <c r="L12144" s="158" t="str">
        <f t="shared" si="1136"/>
        <v>BRLCHF45597</v>
      </c>
      <c r="M12144" s="160">
        <f t="shared" si="1140"/>
        <v>45597</v>
      </c>
      <c r="N12144" s="158">
        <v>0.15920271281422635</v>
      </c>
      <c r="O12144" s="158">
        <v>0.94269999999999998</v>
      </c>
      <c r="P12144" s="161">
        <f t="shared" si="1137"/>
        <v>0.15010000000000001</v>
      </c>
    </row>
    <row r="12145" spans="9:16" x14ac:dyDescent="0.2">
      <c r="I12145" s="158">
        <f t="shared" si="1141"/>
        <v>29</v>
      </c>
      <c r="J12145" s="158" t="str">
        <f t="shared" si="1138"/>
        <v>BRL</v>
      </c>
      <c r="K12145" s="158" t="str">
        <f t="shared" si="1139"/>
        <v>CHF</v>
      </c>
      <c r="L12145" s="158" t="str">
        <f t="shared" si="1136"/>
        <v>BRLCHF45598</v>
      </c>
      <c r="M12145" s="160">
        <f t="shared" si="1140"/>
        <v>45598</v>
      </c>
      <c r="N12145" s="158">
        <v>0.15920271281422635</v>
      </c>
      <c r="O12145" s="158">
        <v>0.94269999999999998</v>
      </c>
      <c r="P12145" s="161">
        <f t="shared" si="1137"/>
        <v>0.15010000000000001</v>
      </c>
    </row>
    <row r="12146" spans="9:16" x14ac:dyDescent="0.2">
      <c r="I12146" s="158">
        <f t="shared" si="1141"/>
        <v>29</v>
      </c>
      <c r="J12146" s="158" t="str">
        <f t="shared" si="1138"/>
        <v>BRL</v>
      </c>
      <c r="K12146" s="158" t="str">
        <f t="shared" si="1139"/>
        <v>CHF</v>
      </c>
      <c r="L12146" s="158" t="str">
        <f t="shared" si="1136"/>
        <v>BRLCHF45599</v>
      </c>
      <c r="M12146" s="160">
        <f t="shared" si="1140"/>
        <v>45599</v>
      </c>
      <c r="N12146" s="158">
        <v>0.15920271281422635</v>
      </c>
      <c r="O12146" s="158">
        <v>0.94269999999999998</v>
      </c>
      <c r="P12146" s="161">
        <f t="shared" si="1137"/>
        <v>0.15010000000000001</v>
      </c>
    </row>
    <row r="12147" spans="9:16" x14ac:dyDescent="0.2">
      <c r="I12147" s="158">
        <f t="shared" si="1141"/>
        <v>29</v>
      </c>
      <c r="J12147" s="158" t="str">
        <f t="shared" si="1138"/>
        <v>BRL</v>
      </c>
      <c r="K12147" s="158" t="str">
        <f t="shared" si="1139"/>
        <v>CHF</v>
      </c>
      <c r="L12147" s="158" t="str">
        <f t="shared" si="1136"/>
        <v>BRLCHF45600</v>
      </c>
      <c r="M12147" s="160">
        <f t="shared" si="1140"/>
        <v>45600</v>
      </c>
      <c r="N12147" s="158">
        <v>0.15786814852235415</v>
      </c>
      <c r="O12147" s="158">
        <v>0.94099999999999995</v>
      </c>
      <c r="P12147" s="161">
        <f t="shared" si="1137"/>
        <v>0.14860000000000001</v>
      </c>
    </row>
    <row r="12148" spans="9:16" x14ac:dyDescent="0.2">
      <c r="I12148" s="158">
        <f t="shared" si="1141"/>
        <v>29</v>
      </c>
      <c r="J12148" s="158" t="str">
        <f t="shared" si="1138"/>
        <v>BRL</v>
      </c>
      <c r="K12148" s="158" t="str">
        <f t="shared" si="1139"/>
        <v>CHF</v>
      </c>
      <c r="L12148" s="158" t="str">
        <f t="shared" si="1136"/>
        <v>BRLCHF45601</v>
      </c>
      <c r="M12148" s="160">
        <f t="shared" si="1140"/>
        <v>45601</v>
      </c>
      <c r="N12148" s="158">
        <v>0.15863195799425753</v>
      </c>
      <c r="O12148" s="158">
        <v>0.94020000000000004</v>
      </c>
      <c r="P12148" s="161">
        <f t="shared" si="1137"/>
        <v>0.14910000000000001</v>
      </c>
    </row>
    <row r="12149" spans="9:16" x14ac:dyDescent="0.2">
      <c r="I12149" s="158">
        <f t="shared" si="1141"/>
        <v>29</v>
      </c>
      <c r="J12149" s="158" t="str">
        <f t="shared" si="1138"/>
        <v>BRL</v>
      </c>
      <c r="K12149" s="158" t="str">
        <f t="shared" si="1139"/>
        <v>CHF</v>
      </c>
      <c r="L12149" s="158" t="str">
        <f t="shared" si="1136"/>
        <v>BRLCHF45602</v>
      </c>
      <c r="M12149" s="160">
        <f t="shared" si="1140"/>
        <v>45602</v>
      </c>
      <c r="N12149" s="158">
        <v>0.16096061293801406</v>
      </c>
      <c r="O12149" s="158">
        <v>0.93679999999999997</v>
      </c>
      <c r="P12149" s="161">
        <f t="shared" si="1137"/>
        <v>0.15079999999999999</v>
      </c>
    </row>
    <row r="12150" spans="9:16" x14ac:dyDescent="0.2">
      <c r="I12150" s="158">
        <f t="shared" si="1141"/>
        <v>29</v>
      </c>
      <c r="J12150" s="158" t="str">
        <f t="shared" si="1138"/>
        <v>BRL</v>
      </c>
      <c r="K12150" s="158" t="str">
        <f t="shared" si="1139"/>
        <v>CHF</v>
      </c>
      <c r="L12150" s="158" t="str">
        <f t="shared" si="1136"/>
        <v>BRLCHF45603</v>
      </c>
      <c r="M12150" s="160">
        <f t="shared" si="1140"/>
        <v>45603</v>
      </c>
      <c r="N12150" s="158">
        <v>0.16396668197022365</v>
      </c>
      <c r="O12150" s="158">
        <v>0.94320000000000004</v>
      </c>
      <c r="P12150" s="161">
        <f t="shared" si="1137"/>
        <v>0.1547</v>
      </c>
    </row>
    <row r="12151" spans="9:16" x14ac:dyDescent="0.2">
      <c r="I12151" s="158">
        <f t="shared" si="1141"/>
        <v>29</v>
      </c>
      <c r="J12151" s="158" t="str">
        <f t="shared" si="1138"/>
        <v>BRL</v>
      </c>
      <c r="K12151" s="158" t="str">
        <f t="shared" si="1139"/>
        <v>CHF</v>
      </c>
      <c r="L12151" s="158" t="str">
        <f t="shared" si="1136"/>
        <v>BRLCHF45604</v>
      </c>
      <c r="M12151" s="160">
        <f t="shared" si="1140"/>
        <v>45604</v>
      </c>
      <c r="N12151" s="158">
        <v>0.1612019215269046</v>
      </c>
      <c r="O12151" s="158">
        <v>0.93930000000000002</v>
      </c>
      <c r="P12151" s="161">
        <f t="shared" si="1137"/>
        <v>0.15140000000000001</v>
      </c>
    </row>
    <row r="12152" spans="9:16" x14ac:dyDescent="0.2">
      <c r="I12152" s="158">
        <f t="shared" si="1141"/>
        <v>29</v>
      </c>
      <c r="J12152" s="158" t="str">
        <f t="shared" si="1138"/>
        <v>BRL</v>
      </c>
      <c r="K12152" s="158" t="str">
        <f t="shared" si="1139"/>
        <v>CHF</v>
      </c>
      <c r="L12152" s="158" t="str">
        <f t="shared" si="1136"/>
        <v>BRLCHF45605</v>
      </c>
      <c r="M12152" s="160">
        <f t="shared" si="1140"/>
        <v>45605</v>
      </c>
      <c r="N12152" s="158">
        <v>0.1612019215269046</v>
      </c>
      <c r="O12152" s="158">
        <v>0.93930000000000002</v>
      </c>
      <c r="P12152" s="161">
        <f t="shared" si="1137"/>
        <v>0.15140000000000001</v>
      </c>
    </row>
    <row r="12153" spans="9:16" x14ac:dyDescent="0.2">
      <c r="I12153" s="158">
        <f t="shared" si="1141"/>
        <v>29</v>
      </c>
      <c r="J12153" s="158" t="str">
        <f t="shared" si="1138"/>
        <v>BRL</v>
      </c>
      <c r="K12153" s="158" t="str">
        <f t="shared" si="1139"/>
        <v>CHF</v>
      </c>
      <c r="L12153" s="158" t="str">
        <f t="shared" si="1136"/>
        <v>BRLCHF45606</v>
      </c>
      <c r="M12153" s="160">
        <f t="shared" si="1140"/>
        <v>45606</v>
      </c>
      <c r="N12153" s="158">
        <v>0.1612019215269046</v>
      </c>
      <c r="O12153" s="158">
        <v>0.93930000000000002</v>
      </c>
      <c r="P12153" s="161">
        <f t="shared" si="1137"/>
        <v>0.15140000000000001</v>
      </c>
    </row>
    <row r="12154" spans="9:16" x14ac:dyDescent="0.2">
      <c r="I12154" s="158">
        <f t="shared" si="1141"/>
        <v>29</v>
      </c>
      <c r="J12154" s="158" t="str">
        <f t="shared" si="1138"/>
        <v>BRL</v>
      </c>
      <c r="K12154" s="158" t="str">
        <f t="shared" si="1139"/>
        <v>CHF</v>
      </c>
      <c r="L12154" s="158" t="str">
        <f t="shared" si="1136"/>
        <v>BRLCHF45607</v>
      </c>
      <c r="M12154" s="160">
        <f t="shared" si="1140"/>
        <v>45607</v>
      </c>
      <c r="N12154" s="158">
        <v>0.16161093782827221</v>
      </c>
      <c r="O12154" s="158">
        <v>0.93689999999999996</v>
      </c>
      <c r="P12154" s="161">
        <f t="shared" si="1137"/>
        <v>0.15140000000000001</v>
      </c>
    </row>
    <row r="12155" spans="9:16" x14ac:dyDescent="0.2">
      <c r="I12155" s="158">
        <f t="shared" si="1141"/>
        <v>29</v>
      </c>
      <c r="J12155" s="158" t="str">
        <f t="shared" si="1138"/>
        <v>BRL</v>
      </c>
      <c r="K12155" s="158" t="str">
        <f t="shared" si="1139"/>
        <v>CHF</v>
      </c>
      <c r="L12155" s="158" t="str">
        <f t="shared" si="1136"/>
        <v>BRLCHF45608</v>
      </c>
      <c r="M12155" s="160">
        <f t="shared" si="1140"/>
        <v>45608</v>
      </c>
      <c r="N12155" s="158">
        <v>0.16358312476484926</v>
      </c>
      <c r="O12155" s="158">
        <v>0.93540000000000001</v>
      </c>
      <c r="P12155" s="161">
        <f t="shared" si="1137"/>
        <v>0.153</v>
      </c>
    </row>
    <row r="12156" spans="9:16" x14ac:dyDescent="0.2">
      <c r="I12156" s="158">
        <f t="shared" si="1141"/>
        <v>29</v>
      </c>
      <c r="J12156" s="158" t="str">
        <f t="shared" si="1138"/>
        <v>BRL</v>
      </c>
      <c r="K12156" s="158" t="str">
        <f t="shared" si="1139"/>
        <v>CHF</v>
      </c>
      <c r="L12156" s="158" t="str">
        <f t="shared" si="1136"/>
        <v>BRLCHF45609</v>
      </c>
      <c r="M12156" s="160">
        <f t="shared" si="1140"/>
        <v>45609</v>
      </c>
      <c r="N12156" s="158">
        <v>0.1638511576084285</v>
      </c>
      <c r="O12156" s="158">
        <v>0.93789999999999996</v>
      </c>
      <c r="P12156" s="161">
        <f t="shared" si="1137"/>
        <v>0.1537</v>
      </c>
    </row>
    <row r="12157" spans="9:16" x14ac:dyDescent="0.2">
      <c r="I12157" s="158">
        <f t="shared" si="1141"/>
        <v>29</v>
      </c>
      <c r="J12157" s="158" t="str">
        <f t="shared" si="1138"/>
        <v>BRL</v>
      </c>
      <c r="K12157" s="158" t="str">
        <f t="shared" si="1139"/>
        <v>CHF</v>
      </c>
      <c r="L12157" s="158" t="str">
        <f t="shared" si="1136"/>
        <v>BRLCHF45610</v>
      </c>
      <c r="M12157" s="160">
        <f t="shared" si="1140"/>
        <v>45610</v>
      </c>
      <c r="N12157" s="158">
        <v>0.16360721180589641</v>
      </c>
      <c r="O12157" s="158">
        <v>0.93689999999999996</v>
      </c>
      <c r="P12157" s="161">
        <f t="shared" si="1137"/>
        <v>0.15329999999999999</v>
      </c>
    </row>
    <row r="12158" spans="9:16" x14ac:dyDescent="0.2">
      <c r="I12158" s="158">
        <f t="shared" si="1141"/>
        <v>29</v>
      </c>
      <c r="J12158" s="158" t="str">
        <f t="shared" si="1138"/>
        <v>BRL</v>
      </c>
      <c r="K12158" s="158" t="str">
        <f t="shared" si="1139"/>
        <v>CHF</v>
      </c>
      <c r="L12158" s="158" t="str">
        <f t="shared" si="1136"/>
        <v>BRLCHF45611</v>
      </c>
      <c r="M12158" s="160">
        <f t="shared" si="1140"/>
        <v>45611</v>
      </c>
      <c r="N12158" s="158">
        <v>0.16303904785196055</v>
      </c>
      <c r="O12158" s="158">
        <v>0.93889999999999996</v>
      </c>
      <c r="P12158" s="161">
        <f t="shared" si="1137"/>
        <v>0.15310000000000001</v>
      </c>
    </row>
    <row r="12159" spans="9:16" x14ac:dyDescent="0.2">
      <c r="I12159" s="158">
        <f t="shared" si="1141"/>
        <v>29</v>
      </c>
      <c r="J12159" s="158" t="str">
        <f t="shared" si="1138"/>
        <v>BRL</v>
      </c>
      <c r="K12159" s="158" t="str">
        <f t="shared" si="1139"/>
        <v>CHF</v>
      </c>
      <c r="L12159" s="158" t="str">
        <f t="shared" si="1136"/>
        <v>BRLCHF45612</v>
      </c>
      <c r="M12159" s="160">
        <f t="shared" si="1140"/>
        <v>45612</v>
      </c>
      <c r="N12159" s="158">
        <v>0.16303904785196055</v>
      </c>
      <c r="O12159" s="158">
        <v>0.93889999999999996</v>
      </c>
      <c r="P12159" s="161">
        <f t="shared" si="1137"/>
        <v>0.15310000000000001</v>
      </c>
    </row>
    <row r="12160" spans="9:16" x14ac:dyDescent="0.2">
      <c r="I12160" s="158">
        <f t="shared" si="1141"/>
        <v>29</v>
      </c>
      <c r="J12160" s="158" t="str">
        <f t="shared" si="1138"/>
        <v>BRL</v>
      </c>
      <c r="K12160" s="158" t="str">
        <f t="shared" si="1139"/>
        <v>CHF</v>
      </c>
      <c r="L12160" s="158" t="str">
        <f t="shared" si="1136"/>
        <v>BRLCHF45613</v>
      </c>
      <c r="M12160" s="160">
        <f t="shared" si="1140"/>
        <v>45613</v>
      </c>
      <c r="N12160" s="158">
        <v>0.16303904785196055</v>
      </c>
      <c r="O12160" s="158">
        <v>0.93889999999999996</v>
      </c>
      <c r="P12160" s="161">
        <f t="shared" si="1137"/>
        <v>0.15310000000000001</v>
      </c>
    </row>
    <row r="12161" spans="9:16" x14ac:dyDescent="0.2">
      <c r="I12161" s="158">
        <f t="shared" si="1141"/>
        <v>29</v>
      </c>
      <c r="J12161" s="158" t="str">
        <f t="shared" si="1138"/>
        <v>BRL</v>
      </c>
      <c r="K12161" s="158" t="str">
        <f t="shared" si="1139"/>
        <v>CHF</v>
      </c>
      <c r="L12161" s="158" t="str">
        <f t="shared" si="1136"/>
        <v>BRLCHF45614</v>
      </c>
      <c r="M12161" s="160">
        <f t="shared" si="1140"/>
        <v>45614</v>
      </c>
      <c r="N12161" s="158">
        <v>0.16385384237260364</v>
      </c>
      <c r="O12161" s="158">
        <v>0.93640000000000001</v>
      </c>
      <c r="P12161" s="161">
        <f t="shared" si="1137"/>
        <v>0.15340000000000001</v>
      </c>
    </row>
    <row r="12162" spans="9:16" x14ac:dyDescent="0.2">
      <c r="I12162" s="158">
        <f t="shared" si="1141"/>
        <v>29</v>
      </c>
      <c r="J12162" s="158" t="str">
        <f t="shared" si="1138"/>
        <v>BRL</v>
      </c>
      <c r="K12162" s="158" t="str">
        <f t="shared" si="1139"/>
        <v>CHF</v>
      </c>
      <c r="L12162" s="158" t="str">
        <f t="shared" si="1136"/>
        <v>BRLCHF45615</v>
      </c>
      <c r="M12162" s="160">
        <f t="shared" si="1140"/>
        <v>45615</v>
      </c>
      <c r="N12162" s="158">
        <v>0.16336666013200027</v>
      </c>
      <c r="O12162" s="158">
        <v>0.93289999999999995</v>
      </c>
      <c r="P12162" s="161">
        <f t="shared" si="1137"/>
        <v>0.15240000000000001</v>
      </c>
    </row>
    <row r="12163" spans="9:16" x14ac:dyDescent="0.2">
      <c r="I12163" s="158">
        <f t="shared" si="1141"/>
        <v>29</v>
      </c>
      <c r="J12163" s="158" t="str">
        <f t="shared" si="1138"/>
        <v>BRL</v>
      </c>
      <c r="K12163" s="158" t="str">
        <f t="shared" si="1139"/>
        <v>CHF</v>
      </c>
      <c r="L12163" s="158" t="str">
        <f t="shared" ref="L12163:L12226" si="1142">J12163&amp;K12163&amp;M12163</f>
        <v>BRLCHF45616</v>
      </c>
      <c r="M12163" s="160">
        <f t="shared" si="1140"/>
        <v>45616</v>
      </c>
      <c r="N12163" s="158">
        <v>0.16400164001640016</v>
      </c>
      <c r="O12163" s="158">
        <v>0.93420000000000003</v>
      </c>
      <c r="P12163" s="161">
        <f t="shared" ref="P12163:P12226" si="1143">ROUND(N12163*O12163,4)</f>
        <v>0.1532</v>
      </c>
    </row>
    <row r="12164" spans="9:16" x14ac:dyDescent="0.2">
      <c r="I12164" s="158">
        <f t="shared" si="1141"/>
        <v>29</v>
      </c>
      <c r="J12164" s="158" t="str">
        <f t="shared" ref="J12164:J12227" si="1144">VLOOKUP($I12164,$A:$C,2,FALSE)</f>
        <v>BRL</v>
      </c>
      <c r="K12164" s="158" t="str">
        <f t="shared" ref="K12164:K12227" si="1145">VLOOKUP($I12164,$A:$C,3,FALSE)</f>
        <v>CHF</v>
      </c>
      <c r="L12164" s="158" t="str">
        <f t="shared" si="1142"/>
        <v>BRLCHF45617</v>
      </c>
      <c r="M12164" s="160">
        <f t="shared" ref="M12164:M12227" si="1146">IF(I12164=I12163,M12163+1,$G$1)</f>
        <v>45617</v>
      </c>
      <c r="N12164" s="158">
        <v>0.16319336782153174</v>
      </c>
      <c r="O12164" s="158">
        <v>0.9294</v>
      </c>
      <c r="P12164" s="161">
        <f t="shared" si="1143"/>
        <v>0.1517</v>
      </c>
    </row>
    <row r="12165" spans="9:16" x14ac:dyDescent="0.2">
      <c r="I12165" s="158">
        <f t="shared" si="1141"/>
        <v>29</v>
      </c>
      <c r="J12165" s="158" t="str">
        <f t="shared" si="1144"/>
        <v>BRL</v>
      </c>
      <c r="K12165" s="158" t="str">
        <f t="shared" si="1145"/>
        <v>CHF</v>
      </c>
      <c r="L12165" s="158" t="str">
        <f t="shared" si="1142"/>
        <v>BRLCHF45618</v>
      </c>
      <c r="M12165" s="160">
        <f t="shared" si="1146"/>
        <v>45618</v>
      </c>
      <c r="N12165" s="158">
        <v>0.16533571416761733</v>
      </c>
      <c r="O12165" s="158">
        <v>0.92720000000000002</v>
      </c>
      <c r="P12165" s="161">
        <f t="shared" si="1143"/>
        <v>0.15329999999999999</v>
      </c>
    </row>
    <row r="12166" spans="9:16" x14ac:dyDescent="0.2">
      <c r="I12166" s="158">
        <f t="shared" si="1141"/>
        <v>29</v>
      </c>
      <c r="J12166" s="158" t="str">
        <f t="shared" si="1144"/>
        <v>BRL</v>
      </c>
      <c r="K12166" s="158" t="str">
        <f t="shared" si="1145"/>
        <v>CHF</v>
      </c>
      <c r="L12166" s="158" t="str">
        <f t="shared" si="1142"/>
        <v>BRLCHF45619</v>
      </c>
      <c r="M12166" s="160">
        <f t="shared" si="1146"/>
        <v>45619</v>
      </c>
      <c r="N12166" s="158">
        <v>0.16533571416761733</v>
      </c>
      <c r="O12166" s="158">
        <v>0.92720000000000002</v>
      </c>
      <c r="P12166" s="161">
        <f t="shared" si="1143"/>
        <v>0.15329999999999999</v>
      </c>
    </row>
    <row r="12167" spans="9:16" x14ac:dyDescent="0.2">
      <c r="I12167" s="158">
        <f t="shared" si="1141"/>
        <v>29</v>
      </c>
      <c r="J12167" s="158" t="str">
        <f t="shared" si="1144"/>
        <v>BRL</v>
      </c>
      <c r="K12167" s="158" t="str">
        <f t="shared" si="1145"/>
        <v>CHF</v>
      </c>
      <c r="L12167" s="158" t="str">
        <f t="shared" si="1142"/>
        <v>BRLCHF45620</v>
      </c>
      <c r="M12167" s="160">
        <f t="shared" si="1146"/>
        <v>45620</v>
      </c>
      <c r="N12167" s="158">
        <v>0.16533571416761733</v>
      </c>
      <c r="O12167" s="158">
        <v>0.92720000000000002</v>
      </c>
      <c r="P12167" s="161">
        <f t="shared" si="1143"/>
        <v>0.15329999999999999</v>
      </c>
    </row>
    <row r="12168" spans="9:16" x14ac:dyDescent="0.2">
      <c r="I12168" s="158">
        <f t="shared" si="1141"/>
        <v>29</v>
      </c>
      <c r="J12168" s="158" t="str">
        <f t="shared" si="1144"/>
        <v>BRL</v>
      </c>
      <c r="K12168" s="158" t="str">
        <f t="shared" si="1145"/>
        <v>CHF</v>
      </c>
      <c r="L12168" s="158" t="str">
        <f t="shared" si="1142"/>
        <v>BRLCHF45621</v>
      </c>
      <c r="M12168" s="160">
        <f t="shared" si="1146"/>
        <v>45621</v>
      </c>
      <c r="N12168" s="158">
        <v>0.16409313926584729</v>
      </c>
      <c r="O12168" s="158">
        <v>0.93240000000000001</v>
      </c>
      <c r="P12168" s="161">
        <f t="shared" si="1143"/>
        <v>0.153</v>
      </c>
    </row>
    <row r="12169" spans="9:16" x14ac:dyDescent="0.2">
      <c r="I12169" s="158">
        <f t="shared" si="1141"/>
        <v>29</v>
      </c>
      <c r="J12169" s="158" t="str">
        <f t="shared" si="1144"/>
        <v>BRL</v>
      </c>
      <c r="K12169" s="158" t="str">
        <f t="shared" si="1145"/>
        <v>CHF</v>
      </c>
      <c r="L12169" s="158" t="str">
        <f t="shared" si="1142"/>
        <v>BRLCHF45622</v>
      </c>
      <c r="M12169" s="160">
        <f t="shared" si="1146"/>
        <v>45622</v>
      </c>
      <c r="N12169" s="158">
        <v>0.1639209900827801</v>
      </c>
      <c r="O12169" s="158">
        <v>0.93140000000000001</v>
      </c>
      <c r="P12169" s="161">
        <f t="shared" si="1143"/>
        <v>0.1527</v>
      </c>
    </row>
    <row r="12170" spans="9:16" x14ac:dyDescent="0.2">
      <c r="I12170" s="158">
        <f t="shared" si="1141"/>
        <v>29</v>
      </c>
      <c r="J12170" s="158" t="str">
        <f t="shared" si="1144"/>
        <v>BRL</v>
      </c>
      <c r="K12170" s="158" t="str">
        <f t="shared" si="1145"/>
        <v>CHF</v>
      </c>
      <c r="L12170" s="158" t="str">
        <f t="shared" si="1142"/>
        <v>BRLCHF45623</v>
      </c>
      <c r="M12170" s="160">
        <f t="shared" si="1146"/>
        <v>45623</v>
      </c>
      <c r="N12170" s="158">
        <v>0.16315076762436168</v>
      </c>
      <c r="O12170" s="158">
        <v>0.93089999999999995</v>
      </c>
      <c r="P12170" s="161">
        <f t="shared" si="1143"/>
        <v>0.15190000000000001</v>
      </c>
    </row>
    <row r="12171" spans="9:16" x14ac:dyDescent="0.2">
      <c r="I12171" s="158">
        <f t="shared" si="1141"/>
        <v>29</v>
      </c>
      <c r="J12171" s="158" t="str">
        <f t="shared" si="1144"/>
        <v>BRL</v>
      </c>
      <c r="K12171" s="158" t="str">
        <f t="shared" si="1145"/>
        <v>CHF</v>
      </c>
      <c r="L12171" s="158" t="str">
        <f t="shared" si="1142"/>
        <v>BRLCHF45624</v>
      </c>
      <c r="M12171" s="160">
        <f t="shared" si="1146"/>
        <v>45624</v>
      </c>
      <c r="N12171" s="158">
        <v>0.15900526307420776</v>
      </c>
      <c r="O12171" s="158">
        <v>0.93140000000000001</v>
      </c>
      <c r="P12171" s="161">
        <f t="shared" si="1143"/>
        <v>0.14810000000000001</v>
      </c>
    </row>
    <row r="12172" spans="9:16" x14ac:dyDescent="0.2">
      <c r="I12172" s="158">
        <f t="shared" si="1141"/>
        <v>29</v>
      </c>
      <c r="J12172" s="158" t="str">
        <f t="shared" si="1144"/>
        <v>BRL</v>
      </c>
      <c r="K12172" s="158" t="str">
        <f t="shared" si="1145"/>
        <v>CHF</v>
      </c>
      <c r="L12172" s="158" t="str">
        <f t="shared" si="1142"/>
        <v>BRLCHF45625</v>
      </c>
      <c r="M12172" s="160">
        <f t="shared" si="1146"/>
        <v>45625</v>
      </c>
      <c r="N12172" s="158">
        <v>0.15537359581112786</v>
      </c>
      <c r="O12172" s="158">
        <v>0.93089999999999995</v>
      </c>
      <c r="P12172" s="161">
        <f t="shared" si="1143"/>
        <v>0.14460000000000001</v>
      </c>
    </row>
    <row r="12173" spans="9:16" x14ac:dyDescent="0.2">
      <c r="I12173" s="158">
        <f t="shared" si="1141"/>
        <v>29</v>
      </c>
      <c r="J12173" s="158" t="str">
        <f t="shared" si="1144"/>
        <v>BRL</v>
      </c>
      <c r="K12173" s="158" t="str">
        <f t="shared" si="1145"/>
        <v>CHF</v>
      </c>
      <c r="L12173" s="158" t="str">
        <f t="shared" si="1142"/>
        <v>BRLCHF45626</v>
      </c>
      <c r="M12173" s="160">
        <f t="shared" si="1146"/>
        <v>45626</v>
      </c>
      <c r="N12173" s="158">
        <v>0.15537359581112786</v>
      </c>
      <c r="O12173" s="158">
        <v>0.93089999999999995</v>
      </c>
      <c r="P12173" s="161">
        <f t="shared" si="1143"/>
        <v>0.14460000000000001</v>
      </c>
    </row>
    <row r="12174" spans="9:16" x14ac:dyDescent="0.2">
      <c r="I12174" s="158">
        <f t="shared" si="1141"/>
        <v>29</v>
      </c>
      <c r="J12174" s="158" t="str">
        <f t="shared" si="1144"/>
        <v>BRL</v>
      </c>
      <c r="K12174" s="158" t="str">
        <f t="shared" si="1145"/>
        <v>CHF</v>
      </c>
      <c r="L12174" s="158" t="str">
        <f t="shared" si="1142"/>
        <v>BRLCHF45627</v>
      </c>
      <c r="M12174" s="160">
        <f t="shared" si="1146"/>
        <v>45627</v>
      </c>
      <c r="N12174" s="158">
        <v>0.15537359581112786</v>
      </c>
      <c r="O12174" s="158">
        <v>0.93089999999999995</v>
      </c>
      <c r="P12174" s="161">
        <f t="shared" si="1143"/>
        <v>0.14460000000000001</v>
      </c>
    </row>
    <row r="12175" spans="9:16" x14ac:dyDescent="0.2">
      <c r="I12175" s="158">
        <f t="shared" si="1141"/>
        <v>29</v>
      </c>
      <c r="J12175" s="158" t="str">
        <f t="shared" si="1144"/>
        <v>BRL</v>
      </c>
      <c r="K12175" s="158" t="str">
        <f t="shared" si="1145"/>
        <v>CHF</v>
      </c>
      <c r="L12175" s="158" t="str">
        <f t="shared" si="1142"/>
        <v>BRLCHF45628</v>
      </c>
      <c r="M12175" s="160">
        <f t="shared" si="1146"/>
        <v>45628</v>
      </c>
      <c r="N12175" s="158">
        <v>0.15792050281888098</v>
      </c>
      <c r="O12175" s="158">
        <v>0.93159999999999998</v>
      </c>
      <c r="P12175" s="161">
        <f t="shared" si="1143"/>
        <v>0.14710000000000001</v>
      </c>
    </row>
    <row r="12176" spans="9:16" x14ac:dyDescent="0.2">
      <c r="I12176" s="158">
        <f t="shared" si="1141"/>
        <v>29</v>
      </c>
      <c r="J12176" s="158" t="str">
        <f t="shared" si="1144"/>
        <v>BRL</v>
      </c>
      <c r="K12176" s="158" t="str">
        <f t="shared" si="1145"/>
        <v>CHF</v>
      </c>
      <c r="L12176" s="158" t="str">
        <f t="shared" si="1142"/>
        <v>BRLCHF45629</v>
      </c>
      <c r="M12176" s="160">
        <f t="shared" si="1146"/>
        <v>45629</v>
      </c>
      <c r="N12176" s="158">
        <v>0.15669069257286117</v>
      </c>
      <c r="O12176" s="158">
        <v>0.93089999999999995</v>
      </c>
      <c r="P12176" s="161">
        <f t="shared" si="1143"/>
        <v>0.1459</v>
      </c>
    </row>
    <row r="12177" spans="9:16" x14ac:dyDescent="0.2">
      <c r="I12177" s="158">
        <f t="shared" si="1141"/>
        <v>29</v>
      </c>
      <c r="J12177" s="158" t="str">
        <f t="shared" si="1144"/>
        <v>BRL</v>
      </c>
      <c r="K12177" s="158" t="str">
        <f t="shared" si="1145"/>
        <v>CHF</v>
      </c>
      <c r="L12177" s="158" t="str">
        <f t="shared" si="1142"/>
        <v>BRLCHF45630</v>
      </c>
      <c r="M12177" s="160">
        <f t="shared" si="1146"/>
        <v>45630</v>
      </c>
      <c r="N12177" s="158">
        <v>0.15754978573229139</v>
      </c>
      <c r="O12177" s="158">
        <v>0.93049999999999999</v>
      </c>
      <c r="P12177" s="161">
        <f t="shared" si="1143"/>
        <v>0.14660000000000001</v>
      </c>
    </row>
    <row r="12178" spans="9:16" x14ac:dyDescent="0.2">
      <c r="I12178" s="158">
        <f t="shared" si="1141"/>
        <v>29</v>
      </c>
      <c r="J12178" s="158" t="str">
        <f t="shared" si="1144"/>
        <v>BRL</v>
      </c>
      <c r="K12178" s="158" t="str">
        <f t="shared" si="1145"/>
        <v>CHF</v>
      </c>
      <c r="L12178" s="158" t="str">
        <f t="shared" si="1142"/>
        <v>BRLCHF45631</v>
      </c>
      <c r="M12178" s="160">
        <f t="shared" si="1146"/>
        <v>45631</v>
      </c>
      <c r="N12178" s="158">
        <v>0.15818029389898605</v>
      </c>
      <c r="O12178" s="158">
        <v>0.93049999999999999</v>
      </c>
      <c r="P12178" s="161">
        <f t="shared" si="1143"/>
        <v>0.1472</v>
      </c>
    </row>
    <row r="12179" spans="9:16" x14ac:dyDescent="0.2">
      <c r="I12179" s="158">
        <f t="shared" si="1141"/>
        <v>29</v>
      </c>
      <c r="J12179" s="158" t="str">
        <f t="shared" si="1144"/>
        <v>BRL</v>
      </c>
      <c r="K12179" s="158" t="str">
        <f t="shared" si="1145"/>
        <v>CHF</v>
      </c>
      <c r="L12179" s="158" t="str">
        <f t="shared" si="1142"/>
        <v>BRLCHF45632</v>
      </c>
      <c r="M12179" s="160">
        <f t="shared" si="1146"/>
        <v>45632</v>
      </c>
      <c r="N12179" s="158">
        <v>0.15736631731344225</v>
      </c>
      <c r="O12179" s="158">
        <v>0.9284</v>
      </c>
      <c r="P12179" s="161">
        <f t="shared" si="1143"/>
        <v>0.14610000000000001</v>
      </c>
    </row>
    <row r="12180" spans="9:16" x14ac:dyDescent="0.2">
      <c r="I12180" s="158">
        <f t="shared" si="1141"/>
        <v>29</v>
      </c>
      <c r="J12180" s="158" t="str">
        <f t="shared" si="1144"/>
        <v>BRL</v>
      </c>
      <c r="K12180" s="158" t="str">
        <f t="shared" si="1145"/>
        <v>CHF</v>
      </c>
      <c r="L12180" s="158" t="str">
        <f t="shared" si="1142"/>
        <v>BRLCHF45633</v>
      </c>
      <c r="M12180" s="160">
        <f t="shared" si="1146"/>
        <v>45633</v>
      </c>
      <c r="N12180" s="158">
        <v>0.15736631731344225</v>
      </c>
      <c r="O12180" s="158">
        <v>0.9284</v>
      </c>
      <c r="P12180" s="161">
        <f t="shared" si="1143"/>
        <v>0.14610000000000001</v>
      </c>
    </row>
    <row r="12181" spans="9:16" x14ac:dyDescent="0.2">
      <c r="I12181" s="158">
        <f t="shared" si="1141"/>
        <v>29</v>
      </c>
      <c r="J12181" s="158" t="str">
        <f t="shared" si="1144"/>
        <v>BRL</v>
      </c>
      <c r="K12181" s="158" t="str">
        <f t="shared" si="1145"/>
        <v>CHF</v>
      </c>
      <c r="L12181" s="158" t="str">
        <f t="shared" si="1142"/>
        <v>BRLCHF45634</v>
      </c>
      <c r="M12181" s="160">
        <f t="shared" si="1146"/>
        <v>45634</v>
      </c>
      <c r="N12181" s="158">
        <v>0.15736631731344225</v>
      </c>
      <c r="O12181" s="158">
        <v>0.9284</v>
      </c>
      <c r="P12181" s="161">
        <f t="shared" si="1143"/>
        <v>0.14610000000000001</v>
      </c>
    </row>
    <row r="12182" spans="9:16" x14ac:dyDescent="0.2">
      <c r="I12182" s="158">
        <f t="shared" si="1141"/>
        <v>29</v>
      </c>
      <c r="J12182" s="158" t="str">
        <f t="shared" si="1144"/>
        <v>BRL</v>
      </c>
      <c r="K12182" s="158" t="str">
        <f t="shared" si="1145"/>
        <v>CHF</v>
      </c>
      <c r="L12182" s="158" t="str">
        <f t="shared" si="1142"/>
        <v>BRLCHF45635</v>
      </c>
      <c r="M12182" s="160">
        <f t="shared" si="1146"/>
        <v>45635</v>
      </c>
      <c r="N12182" s="158">
        <v>0.15661216563302638</v>
      </c>
      <c r="O12182" s="158">
        <v>0.92949999999999999</v>
      </c>
      <c r="P12182" s="161">
        <f t="shared" si="1143"/>
        <v>0.14560000000000001</v>
      </c>
    </row>
    <row r="12183" spans="9:16" x14ac:dyDescent="0.2">
      <c r="I12183" s="158">
        <f t="shared" si="1141"/>
        <v>29</v>
      </c>
      <c r="J12183" s="158" t="str">
        <f t="shared" si="1144"/>
        <v>BRL</v>
      </c>
      <c r="K12183" s="158" t="str">
        <f t="shared" si="1145"/>
        <v>CHF</v>
      </c>
      <c r="L12183" s="158" t="str">
        <f t="shared" si="1142"/>
        <v>BRLCHF45636</v>
      </c>
      <c r="M12183" s="160">
        <f t="shared" si="1146"/>
        <v>45636</v>
      </c>
      <c r="N12183" s="158">
        <v>0.15671279246524894</v>
      </c>
      <c r="O12183" s="158">
        <v>0.92669999999999997</v>
      </c>
      <c r="P12183" s="161">
        <f t="shared" si="1143"/>
        <v>0.1452</v>
      </c>
    </row>
    <row r="12184" spans="9:16" x14ac:dyDescent="0.2">
      <c r="I12184" s="158">
        <f t="shared" si="1141"/>
        <v>29</v>
      </c>
      <c r="J12184" s="158" t="str">
        <f t="shared" si="1144"/>
        <v>BRL</v>
      </c>
      <c r="K12184" s="158" t="str">
        <f t="shared" si="1145"/>
        <v>CHF</v>
      </c>
      <c r="L12184" s="158" t="str">
        <f t="shared" si="1142"/>
        <v>BRLCHF45637</v>
      </c>
      <c r="M12184" s="160">
        <f t="shared" si="1146"/>
        <v>45637</v>
      </c>
      <c r="N12184" s="158">
        <v>0.1576516214469266</v>
      </c>
      <c r="O12184" s="158">
        <v>0.92800000000000005</v>
      </c>
      <c r="P12184" s="161">
        <f t="shared" si="1143"/>
        <v>0.14630000000000001</v>
      </c>
    </row>
    <row r="12185" spans="9:16" x14ac:dyDescent="0.2">
      <c r="I12185" s="158">
        <f t="shared" si="1141"/>
        <v>29</v>
      </c>
      <c r="J12185" s="158" t="str">
        <f t="shared" si="1144"/>
        <v>BRL</v>
      </c>
      <c r="K12185" s="158" t="str">
        <f t="shared" si="1145"/>
        <v>CHF</v>
      </c>
      <c r="L12185" s="158" t="str">
        <f t="shared" si="1142"/>
        <v>BRLCHF45638</v>
      </c>
      <c r="M12185" s="160">
        <f t="shared" si="1146"/>
        <v>45638</v>
      </c>
      <c r="N12185" s="158">
        <v>0.16135538523598225</v>
      </c>
      <c r="O12185" s="158">
        <v>0.93189999999999995</v>
      </c>
      <c r="P12185" s="161">
        <f t="shared" si="1143"/>
        <v>0.15040000000000001</v>
      </c>
    </row>
    <row r="12186" spans="9:16" x14ac:dyDescent="0.2">
      <c r="I12186" s="158">
        <f t="shared" si="1141"/>
        <v>29</v>
      </c>
      <c r="J12186" s="158" t="str">
        <f t="shared" si="1144"/>
        <v>BRL</v>
      </c>
      <c r="K12186" s="158" t="str">
        <f t="shared" si="1145"/>
        <v>CHF</v>
      </c>
      <c r="L12186" s="158" t="str">
        <f t="shared" si="1142"/>
        <v>BRLCHF45639</v>
      </c>
      <c r="M12186" s="160">
        <f t="shared" si="1146"/>
        <v>45639</v>
      </c>
      <c r="N12186" s="158">
        <v>0.15752744915801578</v>
      </c>
      <c r="O12186" s="158">
        <v>0.9385</v>
      </c>
      <c r="P12186" s="161">
        <f t="shared" si="1143"/>
        <v>0.14779999999999999</v>
      </c>
    </row>
    <row r="12187" spans="9:16" x14ac:dyDescent="0.2">
      <c r="I12187" s="158">
        <f t="shared" si="1141"/>
        <v>29</v>
      </c>
      <c r="J12187" s="158" t="str">
        <f t="shared" si="1144"/>
        <v>BRL</v>
      </c>
      <c r="K12187" s="158" t="str">
        <f t="shared" si="1145"/>
        <v>CHF</v>
      </c>
      <c r="L12187" s="158" t="str">
        <f t="shared" si="1142"/>
        <v>BRLCHF45640</v>
      </c>
      <c r="M12187" s="160">
        <f t="shared" si="1146"/>
        <v>45640</v>
      </c>
      <c r="N12187" s="158">
        <v>0.15752744915801578</v>
      </c>
      <c r="O12187" s="158">
        <v>0.9385</v>
      </c>
      <c r="P12187" s="161">
        <f t="shared" si="1143"/>
        <v>0.14779999999999999</v>
      </c>
    </row>
    <row r="12188" spans="9:16" x14ac:dyDescent="0.2">
      <c r="I12188" s="158">
        <f t="shared" si="1141"/>
        <v>29</v>
      </c>
      <c r="J12188" s="158" t="str">
        <f t="shared" si="1144"/>
        <v>BRL</v>
      </c>
      <c r="K12188" s="158" t="str">
        <f t="shared" si="1145"/>
        <v>CHF</v>
      </c>
      <c r="L12188" s="158" t="str">
        <f t="shared" si="1142"/>
        <v>BRLCHF45641</v>
      </c>
      <c r="M12188" s="160">
        <f t="shared" si="1146"/>
        <v>45641</v>
      </c>
      <c r="N12188" s="158">
        <v>0.15752744915801578</v>
      </c>
      <c r="O12188" s="158">
        <v>0.9385</v>
      </c>
      <c r="P12188" s="161">
        <f t="shared" si="1143"/>
        <v>0.14779999999999999</v>
      </c>
    </row>
    <row r="12189" spans="9:16" x14ac:dyDescent="0.2">
      <c r="I12189" s="158">
        <f t="shared" si="1141"/>
        <v>29</v>
      </c>
      <c r="J12189" s="158" t="str">
        <f t="shared" si="1144"/>
        <v>BRL</v>
      </c>
      <c r="K12189" s="158" t="str">
        <f t="shared" si="1145"/>
        <v>CHF</v>
      </c>
      <c r="L12189" s="158" t="str">
        <f t="shared" si="1142"/>
        <v>BRLCHF45642</v>
      </c>
      <c r="M12189" s="160">
        <f t="shared" si="1146"/>
        <v>45642</v>
      </c>
      <c r="N12189" s="158">
        <v>0.15773617048125307</v>
      </c>
      <c r="O12189" s="158">
        <v>0.93720000000000003</v>
      </c>
      <c r="P12189" s="161">
        <f t="shared" si="1143"/>
        <v>0.14779999999999999</v>
      </c>
    </row>
    <row r="12190" spans="9:16" x14ac:dyDescent="0.2">
      <c r="I12190" s="158">
        <f t="shared" si="1141"/>
        <v>29</v>
      </c>
      <c r="J12190" s="158" t="str">
        <f t="shared" si="1144"/>
        <v>BRL</v>
      </c>
      <c r="K12190" s="158" t="str">
        <f t="shared" si="1145"/>
        <v>CHF</v>
      </c>
      <c r="L12190" s="158" t="str">
        <f t="shared" si="1142"/>
        <v>BRLCHF45643</v>
      </c>
      <c r="M12190" s="160">
        <f t="shared" si="1146"/>
        <v>45643</v>
      </c>
      <c r="N12190" s="158">
        <v>0.15483711135885048</v>
      </c>
      <c r="O12190" s="158">
        <v>0.94130000000000003</v>
      </c>
      <c r="P12190" s="161">
        <f t="shared" si="1143"/>
        <v>0.1457</v>
      </c>
    </row>
    <row r="12191" spans="9:16" x14ac:dyDescent="0.2">
      <c r="I12191" s="158">
        <f t="shared" si="1141"/>
        <v>29</v>
      </c>
      <c r="J12191" s="158" t="str">
        <f t="shared" si="1144"/>
        <v>BRL</v>
      </c>
      <c r="K12191" s="158" t="str">
        <f t="shared" si="1145"/>
        <v>CHF</v>
      </c>
      <c r="L12191" s="158" t="str">
        <f t="shared" si="1142"/>
        <v>BRLCHF45644</v>
      </c>
      <c r="M12191" s="160">
        <f t="shared" si="1146"/>
        <v>45644</v>
      </c>
      <c r="N12191" s="158">
        <v>0.15493306891422906</v>
      </c>
      <c r="O12191" s="158">
        <v>0.93820000000000003</v>
      </c>
      <c r="P12191" s="161">
        <f t="shared" si="1143"/>
        <v>0.1454</v>
      </c>
    </row>
    <row r="12192" spans="9:16" x14ac:dyDescent="0.2">
      <c r="I12192" s="158">
        <f t="shared" si="1141"/>
        <v>29</v>
      </c>
      <c r="J12192" s="158" t="str">
        <f t="shared" si="1144"/>
        <v>BRL</v>
      </c>
      <c r="K12192" s="158" t="str">
        <f t="shared" si="1145"/>
        <v>CHF</v>
      </c>
      <c r="L12192" s="158" t="str">
        <f t="shared" si="1142"/>
        <v>BRLCHF45645</v>
      </c>
      <c r="M12192" s="160">
        <f t="shared" si="1146"/>
        <v>45645</v>
      </c>
      <c r="N12192" s="158">
        <v>0.15305731996632738</v>
      </c>
      <c r="O12192" s="158">
        <v>0.93189999999999995</v>
      </c>
      <c r="P12192" s="161">
        <f t="shared" si="1143"/>
        <v>0.1426</v>
      </c>
    </row>
    <row r="12193" spans="9:16" x14ac:dyDescent="0.2">
      <c r="I12193" s="158">
        <f t="shared" si="1141"/>
        <v>29</v>
      </c>
      <c r="J12193" s="158" t="str">
        <f t="shared" si="1144"/>
        <v>BRL</v>
      </c>
      <c r="K12193" s="158" t="str">
        <f t="shared" si="1145"/>
        <v>CHF</v>
      </c>
      <c r="L12193" s="158" t="str">
        <f t="shared" si="1142"/>
        <v>BRLCHF45646</v>
      </c>
      <c r="M12193" s="160">
        <f t="shared" si="1146"/>
        <v>45646</v>
      </c>
      <c r="N12193" s="158">
        <v>0.15829547433238883</v>
      </c>
      <c r="O12193" s="158">
        <v>0.92969999999999997</v>
      </c>
      <c r="P12193" s="161">
        <f t="shared" si="1143"/>
        <v>0.1472</v>
      </c>
    </row>
    <row r="12194" spans="9:16" x14ac:dyDescent="0.2">
      <c r="I12194" s="158">
        <f t="shared" si="1141"/>
        <v>29</v>
      </c>
      <c r="J12194" s="158" t="str">
        <f t="shared" si="1144"/>
        <v>BRL</v>
      </c>
      <c r="K12194" s="158" t="str">
        <f t="shared" si="1145"/>
        <v>CHF</v>
      </c>
      <c r="L12194" s="158" t="str">
        <f t="shared" si="1142"/>
        <v>BRLCHF45647</v>
      </c>
      <c r="M12194" s="160">
        <f t="shared" si="1146"/>
        <v>45647</v>
      </c>
      <c r="N12194" s="158">
        <v>0.15829547433238883</v>
      </c>
      <c r="O12194" s="158">
        <v>0.92969999999999997</v>
      </c>
      <c r="P12194" s="161">
        <f t="shared" si="1143"/>
        <v>0.1472</v>
      </c>
    </row>
    <row r="12195" spans="9:16" x14ac:dyDescent="0.2">
      <c r="I12195" s="158">
        <f t="shared" si="1141"/>
        <v>29</v>
      </c>
      <c r="J12195" s="158" t="str">
        <f t="shared" si="1144"/>
        <v>BRL</v>
      </c>
      <c r="K12195" s="158" t="str">
        <f t="shared" si="1145"/>
        <v>CHF</v>
      </c>
      <c r="L12195" s="158" t="str">
        <f t="shared" si="1142"/>
        <v>BRLCHF45648</v>
      </c>
      <c r="M12195" s="160">
        <f t="shared" si="1146"/>
        <v>45648</v>
      </c>
      <c r="N12195" s="158">
        <v>0.15829547433238883</v>
      </c>
      <c r="O12195" s="158">
        <v>0.92969999999999997</v>
      </c>
      <c r="P12195" s="161">
        <f t="shared" si="1143"/>
        <v>0.1472</v>
      </c>
    </row>
    <row r="12196" spans="9:16" x14ac:dyDescent="0.2">
      <c r="I12196" s="158">
        <f t="shared" si="1141"/>
        <v>29</v>
      </c>
      <c r="J12196" s="158" t="str">
        <f t="shared" si="1144"/>
        <v>BRL</v>
      </c>
      <c r="K12196" s="158" t="str">
        <f t="shared" si="1145"/>
        <v>CHF</v>
      </c>
      <c r="L12196" s="158" t="str">
        <f t="shared" si="1142"/>
        <v>BRLCHF45649</v>
      </c>
      <c r="M12196" s="160">
        <f t="shared" si="1146"/>
        <v>45649</v>
      </c>
      <c r="N12196" s="158">
        <v>0.15645534764378247</v>
      </c>
      <c r="O12196" s="158">
        <v>0.93359999999999999</v>
      </c>
      <c r="P12196" s="161">
        <f t="shared" si="1143"/>
        <v>0.14610000000000001</v>
      </c>
    </row>
    <row r="12197" spans="9:16" x14ac:dyDescent="0.2">
      <c r="I12197" s="158">
        <f t="shared" si="1141"/>
        <v>29</v>
      </c>
      <c r="J12197" s="158" t="str">
        <f t="shared" si="1144"/>
        <v>BRL</v>
      </c>
      <c r="K12197" s="158" t="str">
        <f t="shared" si="1145"/>
        <v>CHF</v>
      </c>
      <c r="L12197" s="158" t="str">
        <f t="shared" si="1142"/>
        <v>BRLCHF45650</v>
      </c>
      <c r="M12197" s="160">
        <f t="shared" si="1146"/>
        <v>45650</v>
      </c>
      <c r="N12197" s="158">
        <v>0.15531809145129225</v>
      </c>
      <c r="O12197" s="158">
        <v>0.93579999999999997</v>
      </c>
      <c r="P12197" s="161">
        <f t="shared" si="1143"/>
        <v>0.14530000000000001</v>
      </c>
    </row>
    <row r="12198" spans="9:16" x14ac:dyDescent="0.2">
      <c r="I12198" s="158">
        <f t="shared" si="1141"/>
        <v>29</v>
      </c>
      <c r="J12198" s="158" t="str">
        <f t="shared" si="1144"/>
        <v>BRL</v>
      </c>
      <c r="K12198" s="158" t="str">
        <f t="shared" si="1145"/>
        <v>CHF</v>
      </c>
      <c r="L12198" s="158" t="str">
        <f t="shared" si="1142"/>
        <v>BRLCHF45651</v>
      </c>
      <c r="M12198" s="160">
        <f t="shared" si="1146"/>
        <v>45651</v>
      </c>
      <c r="N12198" s="158">
        <v>0.15531809145129225</v>
      </c>
      <c r="O12198" s="158">
        <v>0.93579999999999997</v>
      </c>
      <c r="P12198" s="161">
        <f t="shared" si="1143"/>
        <v>0.14530000000000001</v>
      </c>
    </row>
    <row r="12199" spans="9:16" x14ac:dyDescent="0.2">
      <c r="I12199" s="158">
        <f t="shared" si="1141"/>
        <v>29</v>
      </c>
      <c r="J12199" s="158" t="str">
        <f t="shared" si="1144"/>
        <v>BRL</v>
      </c>
      <c r="K12199" s="158" t="str">
        <f t="shared" si="1145"/>
        <v>CHF</v>
      </c>
      <c r="L12199" s="158" t="str">
        <f t="shared" si="1142"/>
        <v>BRLCHF45652</v>
      </c>
      <c r="M12199" s="160">
        <f t="shared" si="1146"/>
        <v>45652</v>
      </c>
      <c r="N12199" s="158">
        <v>0.15531809145129225</v>
      </c>
      <c r="O12199" s="158">
        <v>0.93579999999999997</v>
      </c>
      <c r="P12199" s="161">
        <f t="shared" si="1143"/>
        <v>0.14530000000000001</v>
      </c>
    </row>
    <row r="12200" spans="9:16" x14ac:dyDescent="0.2">
      <c r="I12200" s="158">
        <f t="shared" si="1141"/>
        <v>29</v>
      </c>
      <c r="J12200" s="158" t="str">
        <f t="shared" si="1144"/>
        <v>BRL</v>
      </c>
      <c r="K12200" s="158" t="str">
        <f t="shared" si="1145"/>
        <v>CHF</v>
      </c>
      <c r="L12200" s="158" t="str">
        <f t="shared" si="1142"/>
        <v>BRLCHF45653</v>
      </c>
      <c r="M12200" s="160">
        <f t="shared" si="1146"/>
        <v>45653</v>
      </c>
      <c r="N12200" s="158">
        <v>0.15483231660112098</v>
      </c>
      <c r="O12200" s="158">
        <v>0.93959999999999999</v>
      </c>
      <c r="P12200" s="161">
        <f t="shared" si="1143"/>
        <v>0.14549999999999999</v>
      </c>
    </row>
    <row r="12201" spans="9:16" x14ac:dyDescent="0.2">
      <c r="I12201" s="158">
        <f t="shared" si="1141"/>
        <v>29</v>
      </c>
      <c r="J12201" s="158" t="str">
        <f t="shared" si="1144"/>
        <v>BRL</v>
      </c>
      <c r="K12201" s="158" t="str">
        <f t="shared" si="1145"/>
        <v>CHF</v>
      </c>
      <c r="L12201" s="158" t="str">
        <f t="shared" si="1142"/>
        <v>BRLCHF45654</v>
      </c>
      <c r="M12201" s="160">
        <f t="shared" si="1146"/>
        <v>45654</v>
      </c>
      <c r="N12201" s="158">
        <v>0.15483231660112098</v>
      </c>
      <c r="O12201" s="158">
        <v>0.93959999999999999</v>
      </c>
      <c r="P12201" s="161">
        <f t="shared" si="1143"/>
        <v>0.14549999999999999</v>
      </c>
    </row>
    <row r="12202" spans="9:16" x14ac:dyDescent="0.2">
      <c r="I12202" s="158">
        <f t="shared" ref="I12202:I12265" si="1147">IF(M12201=$G$2,I12201+1,I12201)</f>
        <v>29</v>
      </c>
      <c r="J12202" s="158" t="str">
        <f t="shared" si="1144"/>
        <v>BRL</v>
      </c>
      <c r="K12202" s="158" t="str">
        <f t="shared" si="1145"/>
        <v>CHF</v>
      </c>
      <c r="L12202" s="158" t="str">
        <f t="shared" si="1142"/>
        <v>BRLCHF45655</v>
      </c>
      <c r="M12202" s="160">
        <f t="shared" si="1146"/>
        <v>45655</v>
      </c>
      <c r="N12202" s="158">
        <v>0.15483231660112098</v>
      </c>
      <c r="O12202" s="158">
        <v>0.93959999999999999</v>
      </c>
      <c r="P12202" s="161">
        <f t="shared" si="1143"/>
        <v>0.14549999999999999</v>
      </c>
    </row>
    <row r="12203" spans="9:16" x14ac:dyDescent="0.2">
      <c r="I12203" s="158">
        <f t="shared" si="1147"/>
        <v>29</v>
      </c>
      <c r="J12203" s="158" t="str">
        <f t="shared" si="1144"/>
        <v>BRL</v>
      </c>
      <c r="K12203" s="158" t="str">
        <f t="shared" si="1145"/>
        <v>CHF</v>
      </c>
      <c r="L12203" s="158" t="str">
        <f t="shared" si="1142"/>
        <v>BRLCHF45656</v>
      </c>
      <c r="M12203" s="160">
        <f t="shared" si="1146"/>
        <v>45656</v>
      </c>
      <c r="N12203" s="158">
        <v>0.15441630636195183</v>
      </c>
      <c r="O12203" s="158">
        <v>0.94350000000000001</v>
      </c>
      <c r="P12203" s="161">
        <f t="shared" si="1143"/>
        <v>0.1457</v>
      </c>
    </row>
    <row r="12204" spans="9:16" x14ac:dyDescent="0.2">
      <c r="I12204" s="158">
        <f t="shared" si="1147"/>
        <v>29</v>
      </c>
      <c r="J12204" s="158" t="str">
        <f t="shared" si="1144"/>
        <v>BRL</v>
      </c>
      <c r="K12204" s="158" t="str">
        <f t="shared" si="1145"/>
        <v>CHF</v>
      </c>
      <c r="L12204" s="158" t="str">
        <f t="shared" si="1142"/>
        <v>BRLCHF45657</v>
      </c>
      <c r="M12204" s="160">
        <f t="shared" si="1146"/>
        <v>45657</v>
      </c>
      <c r="N12204" s="158">
        <v>0.15563475635378893</v>
      </c>
      <c r="O12204" s="158">
        <v>0.94120000000000004</v>
      </c>
      <c r="P12204" s="161">
        <f t="shared" si="1143"/>
        <v>0.14649999999999999</v>
      </c>
    </row>
    <row r="12205" spans="9:16" x14ac:dyDescent="0.2">
      <c r="I12205" s="158">
        <f t="shared" si="1147"/>
        <v>29</v>
      </c>
      <c r="J12205" s="158" t="str">
        <f t="shared" si="1144"/>
        <v>BRL</v>
      </c>
      <c r="K12205" s="158" t="str">
        <f t="shared" si="1145"/>
        <v>CHF</v>
      </c>
      <c r="L12205" s="158" t="str">
        <f t="shared" si="1142"/>
        <v>BRLCHF45658</v>
      </c>
      <c r="M12205" s="160">
        <f t="shared" si="1146"/>
        <v>45658</v>
      </c>
      <c r="N12205" s="158">
        <v>0.15563475635378893</v>
      </c>
      <c r="O12205" s="158">
        <v>0.94120000000000004</v>
      </c>
      <c r="P12205" s="161">
        <f t="shared" si="1143"/>
        <v>0.14649999999999999</v>
      </c>
    </row>
    <row r="12206" spans="9:16" x14ac:dyDescent="0.2">
      <c r="I12206" s="158">
        <f t="shared" si="1147"/>
        <v>29</v>
      </c>
      <c r="J12206" s="158" t="str">
        <f t="shared" si="1144"/>
        <v>BRL</v>
      </c>
      <c r="K12206" s="158" t="str">
        <f t="shared" si="1145"/>
        <v>CHF</v>
      </c>
      <c r="L12206" s="158" t="str">
        <f t="shared" si="1142"/>
        <v>BRLCHF45659</v>
      </c>
      <c r="M12206" s="160">
        <f t="shared" si="1146"/>
        <v>45659</v>
      </c>
      <c r="N12206" s="158">
        <v>0.1557632398753894</v>
      </c>
      <c r="O12206" s="158">
        <v>0.93710000000000004</v>
      </c>
      <c r="P12206" s="161">
        <f t="shared" si="1143"/>
        <v>0.14599999999999999</v>
      </c>
    </row>
    <row r="12207" spans="9:16" x14ac:dyDescent="0.2">
      <c r="I12207" s="158">
        <f t="shared" si="1147"/>
        <v>29</v>
      </c>
      <c r="J12207" s="158" t="str">
        <f t="shared" si="1144"/>
        <v>BRL</v>
      </c>
      <c r="K12207" s="158" t="str">
        <f t="shared" si="1145"/>
        <v>CHF</v>
      </c>
      <c r="L12207" s="158" t="str">
        <f t="shared" si="1142"/>
        <v>BRLCHF45660</v>
      </c>
      <c r="M12207" s="160">
        <f t="shared" si="1146"/>
        <v>45660</v>
      </c>
      <c r="N12207" s="158">
        <v>0.15753489397901635</v>
      </c>
      <c r="O12207" s="158">
        <v>0.93620000000000003</v>
      </c>
      <c r="P12207" s="161">
        <f t="shared" si="1143"/>
        <v>0.14749999999999999</v>
      </c>
    </row>
    <row r="12208" spans="9:16" x14ac:dyDescent="0.2">
      <c r="I12208" s="158">
        <f t="shared" si="1147"/>
        <v>29</v>
      </c>
      <c r="J12208" s="158" t="str">
        <f t="shared" si="1144"/>
        <v>BRL</v>
      </c>
      <c r="K12208" s="158" t="str">
        <f t="shared" si="1145"/>
        <v>CHF</v>
      </c>
      <c r="L12208" s="158" t="str">
        <f t="shared" si="1142"/>
        <v>BRLCHF45661</v>
      </c>
      <c r="M12208" s="160">
        <f t="shared" si="1146"/>
        <v>45661</v>
      </c>
      <c r="N12208" s="158">
        <v>0.15753489397901635</v>
      </c>
      <c r="O12208" s="158">
        <v>0.93620000000000003</v>
      </c>
      <c r="P12208" s="161">
        <f t="shared" si="1143"/>
        <v>0.14749999999999999</v>
      </c>
    </row>
    <row r="12209" spans="9:16" x14ac:dyDescent="0.2">
      <c r="I12209" s="158">
        <f t="shared" si="1147"/>
        <v>29</v>
      </c>
      <c r="J12209" s="158" t="str">
        <f t="shared" si="1144"/>
        <v>BRL</v>
      </c>
      <c r="K12209" s="158" t="str">
        <f t="shared" si="1145"/>
        <v>CHF</v>
      </c>
      <c r="L12209" s="158" t="str">
        <f t="shared" si="1142"/>
        <v>BRLCHF45662</v>
      </c>
      <c r="M12209" s="160">
        <f t="shared" si="1146"/>
        <v>45662</v>
      </c>
      <c r="N12209" s="158">
        <v>0.15753489397901635</v>
      </c>
      <c r="O12209" s="158">
        <v>0.93620000000000003</v>
      </c>
      <c r="P12209" s="161">
        <f t="shared" si="1143"/>
        <v>0.14749999999999999</v>
      </c>
    </row>
    <row r="12210" spans="9:16" x14ac:dyDescent="0.2">
      <c r="I12210" s="158">
        <f t="shared" si="1147"/>
        <v>29</v>
      </c>
      <c r="J12210" s="158" t="str">
        <f t="shared" si="1144"/>
        <v>BRL</v>
      </c>
      <c r="K12210" s="158" t="str">
        <f t="shared" si="1145"/>
        <v>CHF</v>
      </c>
      <c r="L12210" s="158" t="str">
        <f t="shared" si="1142"/>
        <v>BRLCHF45663</v>
      </c>
      <c r="M12210" s="160">
        <f t="shared" si="1146"/>
        <v>45663</v>
      </c>
      <c r="N12210" s="158">
        <v>0.15711165925623341</v>
      </c>
      <c r="O12210" s="158">
        <v>0.93959999999999999</v>
      </c>
      <c r="P12210" s="161">
        <f t="shared" si="1143"/>
        <v>0.14760000000000001</v>
      </c>
    </row>
    <row r="12211" spans="9:16" x14ac:dyDescent="0.2">
      <c r="I12211" s="158">
        <f t="shared" si="1147"/>
        <v>29</v>
      </c>
      <c r="J12211" s="158" t="str">
        <f t="shared" si="1144"/>
        <v>BRL</v>
      </c>
      <c r="K12211" s="158" t="str">
        <f t="shared" si="1145"/>
        <v>CHF</v>
      </c>
      <c r="L12211" s="158" t="str">
        <f t="shared" si="1142"/>
        <v>BRLCHF45664</v>
      </c>
      <c r="M12211" s="160">
        <f t="shared" si="1146"/>
        <v>45664</v>
      </c>
      <c r="N12211" s="158">
        <v>0.15839325878290622</v>
      </c>
      <c r="O12211" s="158">
        <v>0.94259999999999999</v>
      </c>
      <c r="P12211" s="161">
        <f t="shared" si="1143"/>
        <v>0.14929999999999999</v>
      </c>
    </row>
    <row r="12212" spans="9:16" x14ac:dyDescent="0.2">
      <c r="I12212" s="158">
        <f t="shared" si="1147"/>
        <v>29</v>
      </c>
      <c r="J12212" s="158" t="str">
        <f t="shared" si="1144"/>
        <v>BRL</v>
      </c>
      <c r="K12212" s="158" t="str">
        <f t="shared" si="1145"/>
        <v>CHF</v>
      </c>
      <c r="L12212" s="158" t="str">
        <f t="shared" si="1142"/>
        <v>BRLCHF45665</v>
      </c>
      <c r="M12212" s="160">
        <f t="shared" si="1146"/>
        <v>45665</v>
      </c>
      <c r="N12212" s="158">
        <v>0.15854141894569956</v>
      </c>
      <c r="O12212" s="158">
        <v>0.93789999999999996</v>
      </c>
      <c r="P12212" s="161">
        <f t="shared" si="1143"/>
        <v>0.1487</v>
      </c>
    </row>
    <row r="12213" spans="9:16" x14ac:dyDescent="0.2">
      <c r="I12213" s="158">
        <f t="shared" si="1147"/>
        <v>29</v>
      </c>
      <c r="J12213" s="158" t="str">
        <f t="shared" si="1144"/>
        <v>BRL</v>
      </c>
      <c r="K12213" s="158" t="str">
        <f t="shared" si="1145"/>
        <v>CHF</v>
      </c>
      <c r="L12213" s="158" t="str">
        <f t="shared" si="1142"/>
        <v>BRLCHF45666</v>
      </c>
      <c r="M12213" s="160">
        <f t="shared" si="1146"/>
        <v>45666</v>
      </c>
      <c r="N12213" s="158">
        <v>0.15875283770697401</v>
      </c>
      <c r="O12213" s="158">
        <v>0.93969999999999998</v>
      </c>
      <c r="P12213" s="161">
        <f t="shared" si="1143"/>
        <v>0.1492</v>
      </c>
    </row>
    <row r="12214" spans="9:16" x14ac:dyDescent="0.2">
      <c r="I12214" s="158">
        <f t="shared" si="1147"/>
        <v>29</v>
      </c>
      <c r="J12214" s="158" t="str">
        <f t="shared" si="1144"/>
        <v>BRL</v>
      </c>
      <c r="K12214" s="158" t="str">
        <f t="shared" si="1145"/>
        <v>CHF</v>
      </c>
      <c r="L12214" s="158" t="str">
        <f t="shared" si="1142"/>
        <v>BRLCHF45667</v>
      </c>
      <c r="M12214" s="160">
        <f t="shared" si="1146"/>
        <v>45667</v>
      </c>
      <c r="N12214" s="158">
        <v>0.1602641152619517</v>
      </c>
      <c r="O12214" s="158">
        <v>0.94159999999999999</v>
      </c>
      <c r="P12214" s="161">
        <f t="shared" si="1143"/>
        <v>0.15090000000000001</v>
      </c>
    </row>
    <row r="12215" spans="9:16" x14ac:dyDescent="0.2">
      <c r="I12215" s="158">
        <f t="shared" si="1147"/>
        <v>29</v>
      </c>
      <c r="J12215" s="158" t="str">
        <f t="shared" si="1144"/>
        <v>BRL</v>
      </c>
      <c r="K12215" s="158" t="str">
        <f t="shared" si="1145"/>
        <v>CHF</v>
      </c>
      <c r="L12215" s="158" t="str">
        <f t="shared" si="1142"/>
        <v>BRLCHF45668</v>
      </c>
      <c r="M12215" s="160">
        <f t="shared" si="1146"/>
        <v>45668</v>
      </c>
      <c r="N12215" s="158">
        <v>0.1602641152619517</v>
      </c>
      <c r="O12215" s="158">
        <v>0.94159999999999999</v>
      </c>
      <c r="P12215" s="161">
        <f t="shared" si="1143"/>
        <v>0.15090000000000001</v>
      </c>
    </row>
    <row r="12216" spans="9:16" x14ac:dyDescent="0.2">
      <c r="I12216" s="158">
        <f t="shared" si="1147"/>
        <v>29</v>
      </c>
      <c r="J12216" s="158" t="str">
        <f t="shared" si="1144"/>
        <v>BRL</v>
      </c>
      <c r="K12216" s="158" t="str">
        <f t="shared" si="1145"/>
        <v>CHF</v>
      </c>
      <c r="L12216" s="158" t="str">
        <f t="shared" si="1142"/>
        <v>BRLCHF45669</v>
      </c>
      <c r="M12216" s="160">
        <f t="shared" si="1146"/>
        <v>45669</v>
      </c>
      <c r="N12216" s="158">
        <v>0.1602641152619517</v>
      </c>
      <c r="O12216" s="158">
        <v>0.94159999999999999</v>
      </c>
      <c r="P12216" s="161">
        <f t="shared" si="1143"/>
        <v>0.15090000000000001</v>
      </c>
    </row>
    <row r="12217" spans="9:16" x14ac:dyDescent="0.2">
      <c r="I12217" s="158">
        <f t="shared" si="1147"/>
        <v>29</v>
      </c>
      <c r="J12217" s="158" t="str">
        <f t="shared" si="1144"/>
        <v>BRL</v>
      </c>
      <c r="K12217" s="158" t="str">
        <f t="shared" si="1145"/>
        <v>CHF</v>
      </c>
      <c r="L12217" s="158" t="str">
        <f t="shared" si="1142"/>
        <v>BRLCHF45670</v>
      </c>
      <c r="M12217" s="160">
        <f t="shared" si="1146"/>
        <v>45670</v>
      </c>
      <c r="N12217" s="158">
        <v>0.16100726142749039</v>
      </c>
      <c r="O12217" s="158">
        <v>0.93459999999999999</v>
      </c>
      <c r="P12217" s="161">
        <f t="shared" si="1143"/>
        <v>0.15049999999999999</v>
      </c>
    </row>
    <row r="12218" spans="9:16" x14ac:dyDescent="0.2">
      <c r="I12218" s="158">
        <f t="shared" si="1147"/>
        <v>29</v>
      </c>
      <c r="J12218" s="158" t="str">
        <f t="shared" si="1144"/>
        <v>BRL</v>
      </c>
      <c r="K12218" s="158" t="str">
        <f t="shared" si="1145"/>
        <v>CHF</v>
      </c>
      <c r="L12218" s="158" t="str">
        <f t="shared" si="1142"/>
        <v>BRLCHF45671</v>
      </c>
      <c r="M12218" s="160">
        <f t="shared" si="1146"/>
        <v>45671</v>
      </c>
      <c r="N12218" s="158">
        <v>0.1605162201640476</v>
      </c>
      <c r="O12218" s="158">
        <v>0.9395</v>
      </c>
      <c r="P12218" s="161">
        <f t="shared" si="1143"/>
        <v>0.15079999999999999</v>
      </c>
    </row>
    <row r="12219" spans="9:16" x14ac:dyDescent="0.2">
      <c r="I12219" s="158">
        <f t="shared" si="1147"/>
        <v>29</v>
      </c>
      <c r="J12219" s="158" t="str">
        <f t="shared" si="1144"/>
        <v>BRL</v>
      </c>
      <c r="K12219" s="158" t="str">
        <f t="shared" si="1145"/>
        <v>CHF</v>
      </c>
      <c r="L12219" s="158" t="str">
        <f t="shared" si="1142"/>
        <v>BRLCHF45672</v>
      </c>
      <c r="M12219" s="160">
        <f t="shared" si="1146"/>
        <v>45672</v>
      </c>
      <c r="N12219" s="158">
        <v>0.16031550090578259</v>
      </c>
      <c r="O12219" s="158">
        <v>0.93940000000000001</v>
      </c>
      <c r="P12219" s="161">
        <f t="shared" si="1143"/>
        <v>0.15060000000000001</v>
      </c>
    </row>
    <row r="12220" spans="9:16" x14ac:dyDescent="0.2">
      <c r="I12220" s="158">
        <f t="shared" si="1147"/>
        <v>29</v>
      </c>
      <c r="J12220" s="158" t="str">
        <f t="shared" si="1144"/>
        <v>BRL</v>
      </c>
      <c r="K12220" s="158" t="str">
        <f t="shared" si="1145"/>
        <v>CHF</v>
      </c>
      <c r="L12220" s="158" t="str">
        <f t="shared" si="1142"/>
        <v>BRLCHF45673</v>
      </c>
      <c r="M12220" s="160">
        <f t="shared" si="1146"/>
        <v>45673</v>
      </c>
      <c r="N12220" s="158">
        <v>0.16133195663397004</v>
      </c>
      <c r="O12220" s="158">
        <v>0.93759999999999999</v>
      </c>
      <c r="P12220" s="161">
        <f t="shared" si="1143"/>
        <v>0.15129999999999999</v>
      </c>
    </row>
    <row r="12221" spans="9:16" x14ac:dyDescent="0.2">
      <c r="I12221" s="158">
        <f t="shared" si="1147"/>
        <v>29</v>
      </c>
      <c r="J12221" s="158" t="str">
        <f t="shared" si="1144"/>
        <v>BRL</v>
      </c>
      <c r="K12221" s="158" t="str">
        <f t="shared" si="1145"/>
        <v>CHF</v>
      </c>
      <c r="L12221" s="158" t="str">
        <f t="shared" si="1142"/>
        <v>BRLCHF45674</v>
      </c>
      <c r="M12221" s="160">
        <f t="shared" si="1146"/>
        <v>45674</v>
      </c>
      <c r="N12221" s="158">
        <v>0.15995393326721905</v>
      </c>
      <c r="O12221" s="158">
        <v>0.93940000000000001</v>
      </c>
      <c r="P12221" s="161">
        <f t="shared" si="1143"/>
        <v>0.15029999999999999</v>
      </c>
    </row>
    <row r="12222" spans="9:16" x14ac:dyDescent="0.2">
      <c r="I12222" s="158">
        <f t="shared" si="1147"/>
        <v>29</v>
      </c>
      <c r="J12222" s="158" t="str">
        <f t="shared" si="1144"/>
        <v>BRL</v>
      </c>
      <c r="K12222" s="158" t="str">
        <f t="shared" si="1145"/>
        <v>CHF</v>
      </c>
      <c r="L12222" s="158" t="str">
        <f t="shared" si="1142"/>
        <v>BRLCHF45675</v>
      </c>
      <c r="M12222" s="160">
        <f t="shared" si="1146"/>
        <v>45675</v>
      </c>
      <c r="N12222" s="158">
        <v>0.15995393326721905</v>
      </c>
      <c r="O12222" s="158">
        <v>0.93940000000000001</v>
      </c>
      <c r="P12222" s="161">
        <f t="shared" si="1143"/>
        <v>0.15029999999999999</v>
      </c>
    </row>
    <row r="12223" spans="9:16" x14ac:dyDescent="0.2">
      <c r="I12223" s="158">
        <f t="shared" si="1147"/>
        <v>29</v>
      </c>
      <c r="J12223" s="158" t="str">
        <f t="shared" si="1144"/>
        <v>BRL</v>
      </c>
      <c r="K12223" s="158" t="str">
        <f t="shared" si="1145"/>
        <v>CHF</v>
      </c>
      <c r="L12223" s="158" t="str">
        <f t="shared" si="1142"/>
        <v>BRLCHF45676</v>
      </c>
      <c r="M12223" s="160">
        <f t="shared" si="1146"/>
        <v>45676</v>
      </c>
      <c r="N12223" s="158">
        <v>0.15995393326721905</v>
      </c>
      <c r="O12223" s="158">
        <v>0.93940000000000001</v>
      </c>
      <c r="P12223" s="161">
        <f t="shared" si="1143"/>
        <v>0.15029999999999999</v>
      </c>
    </row>
    <row r="12224" spans="9:16" x14ac:dyDescent="0.2">
      <c r="I12224" s="158">
        <f t="shared" si="1147"/>
        <v>29</v>
      </c>
      <c r="J12224" s="158" t="str">
        <f t="shared" si="1144"/>
        <v>BRL</v>
      </c>
      <c r="K12224" s="158" t="str">
        <f t="shared" si="1145"/>
        <v>CHF</v>
      </c>
      <c r="L12224" s="158" t="str">
        <f t="shared" si="1142"/>
        <v>BRLCHF45677</v>
      </c>
      <c r="M12224" s="160">
        <f t="shared" si="1146"/>
        <v>45677</v>
      </c>
      <c r="N12224" s="158">
        <v>0.15952016334864727</v>
      </c>
      <c r="O12224" s="158">
        <v>0.94289999999999996</v>
      </c>
      <c r="P12224" s="161">
        <f t="shared" si="1143"/>
        <v>0.15040000000000001</v>
      </c>
    </row>
    <row r="12225" spans="9:16" x14ac:dyDescent="0.2">
      <c r="I12225" s="158">
        <f t="shared" si="1147"/>
        <v>29</v>
      </c>
      <c r="J12225" s="158" t="str">
        <f t="shared" si="1144"/>
        <v>BRL</v>
      </c>
      <c r="K12225" s="158" t="str">
        <f t="shared" si="1145"/>
        <v>CHF</v>
      </c>
      <c r="L12225" s="158" t="str">
        <f t="shared" si="1142"/>
        <v>BRLCHF45678</v>
      </c>
      <c r="M12225" s="160">
        <f t="shared" si="1146"/>
        <v>45678</v>
      </c>
      <c r="N12225" s="158">
        <v>0.15952779771875247</v>
      </c>
      <c r="O12225" s="158">
        <v>0.94269999999999998</v>
      </c>
      <c r="P12225" s="161">
        <f t="shared" si="1143"/>
        <v>0.15040000000000001</v>
      </c>
    </row>
    <row r="12226" spans="9:16" x14ac:dyDescent="0.2">
      <c r="I12226" s="158">
        <f t="shared" si="1147"/>
        <v>29</v>
      </c>
      <c r="J12226" s="158" t="str">
        <f t="shared" si="1144"/>
        <v>BRL</v>
      </c>
      <c r="K12226" s="158" t="str">
        <f t="shared" si="1145"/>
        <v>CHF</v>
      </c>
      <c r="L12226" s="158" t="str">
        <f t="shared" si="1142"/>
        <v>BRLCHF45679</v>
      </c>
      <c r="M12226" s="160">
        <f t="shared" si="1146"/>
        <v>45679</v>
      </c>
      <c r="N12226" s="158">
        <v>0.15939303133666996</v>
      </c>
      <c r="O12226" s="158">
        <v>0.94489999999999996</v>
      </c>
      <c r="P12226" s="161">
        <f t="shared" si="1143"/>
        <v>0.15060000000000001</v>
      </c>
    </row>
    <row r="12227" spans="9:16" x14ac:dyDescent="0.2">
      <c r="I12227" s="158">
        <f t="shared" si="1147"/>
        <v>29</v>
      </c>
      <c r="J12227" s="158" t="str">
        <f t="shared" si="1144"/>
        <v>BRL</v>
      </c>
      <c r="K12227" s="158" t="str">
        <f t="shared" si="1145"/>
        <v>CHF</v>
      </c>
      <c r="L12227" s="158" t="str">
        <f t="shared" ref="L12227:L12290" si="1148">J12227&amp;K12227&amp;M12227</f>
        <v>BRLCHF45680</v>
      </c>
      <c r="M12227" s="160">
        <f t="shared" si="1146"/>
        <v>45680</v>
      </c>
      <c r="N12227" s="158">
        <v>0.16149609986918817</v>
      </c>
      <c r="O12227" s="158">
        <v>0.94420000000000004</v>
      </c>
      <c r="P12227" s="161">
        <f t="shared" ref="P12227:P12290" si="1149">ROUND(N12227*O12227,4)</f>
        <v>0.1525</v>
      </c>
    </row>
    <row r="12228" spans="9:16" x14ac:dyDescent="0.2">
      <c r="I12228" s="158">
        <f t="shared" si="1147"/>
        <v>29</v>
      </c>
      <c r="J12228" s="158" t="str">
        <f t="shared" ref="J12228:J12291" si="1150">VLOOKUP($I12228,$A:$C,2,FALSE)</f>
        <v>BRL</v>
      </c>
      <c r="K12228" s="158" t="str">
        <f t="shared" ref="K12228:K12291" si="1151">VLOOKUP($I12228,$A:$C,3,FALSE)</f>
        <v>CHF</v>
      </c>
      <c r="L12228" s="158" t="str">
        <f t="shared" si="1148"/>
        <v>BRLCHF45681</v>
      </c>
      <c r="M12228" s="160">
        <f t="shared" ref="M12228:M12291" si="1152">IF(I12228=I12227,M12227+1,$G$1)</f>
        <v>45681</v>
      </c>
      <c r="N12228" s="158">
        <v>0.16163967284130215</v>
      </c>
      <c r="O12228" s="158">
        <v>0.94940000000000002</v>
      </c>
      <c r="P12228" s="161">
        <f t="shared" si="1149"/>
        <v>0.1535</v>
      </c>
    </row>
    <row r="12229" spans="9:16" x14ac:dyDescent="0.2">
      <c r="I12229" s="158">
        <f t="shared" si="1147"/>
        <v>29</v>
      </c>
      <c r="J12229" s="158" t="str">
        <f t="shared" si="1150"/>
        <v>BRL</v>
      </c>
      <c r="K12229" s="158" t="str">
        <f t="shared" si="1151"/>
        <v>CHF</v>
      </c>
      <c r="L12229" s="158" t="str">
        <f t="shared" si="1148"/>
        <v>BRLCHF45682</v>
      </c>
      <c r="M12229" s="160">
        <f t="shared" si="1152"/>
        <v>45682</v>
      </c>
      <c r="N12229" s="158">
        <v>0.16163967284130215</v>
      </c>
      <c r="O12229" s="158">
        <v>0.94940000000000002</v>
      </c>
      <c r="P12229" s="161">
        <f t="shared" si="1149"/>
        <v>0.1535</v>
      </c>
    </row>
    <row r="12230" spans="9:16" x14ac:dyDescent="0.2">
      <c r="I12230" s="158">
        <f t="shared" si="1147"/>
        <v>29</v>
      </c>
      <c r="J12230" s="158" t="str">
        <f t="shared" si="1150"/>
        <v>BRL</v>
      </c>
      <c r="K12230" s="158" t="str">
        <f t="shared" si="1151"/>
        <v>CHF</v>
      </c>
      <c r="L12230" s="158" t="str">
        <f t="shared" si="1148"/>
        <v>BRLCHF45683</v>
      </c>
      <c r="M12230" s="160">
        <f t="shared" si="1152"/>
        <v>45683</v>
      </c>
      <c r="N12230" s="158">
        <v>0.16163967284130215</v>
      </c>
      <c r="O12230" s="158">
        <v>0.94940000000000002</v>
      </c>
      <c r="P12230" s="161">
        <f t="shared" si="1149"/>
        <v>0.1535</v>
      </c>
    </row>
    <row r="12231" spans="9:16" x14ac:dyDescent="0.2">
      <c r="I12231" s="158">
        <f t="shared" si="1147"/>
        <v>29</v>
      </c>
      <c r="J12231" s="158" t="str">
        <f t="shared" si="1150"/>
        <v>BRL</v>
      </c>
      <c r="K12231" s="158" t="str">
        <f t="shared" si="1151"/>
        <v>CHF</v>
      </c>
      <c r="L12231" s="158" t="str">
        <f t="shared" si="1148"/>
        <v>BRLCHF45684</v>
      </c>
      <c r="M12231" s="160">
        <f t="shared" si="1152"/>
        <v>45684</v>
      </c>
      <c r="N12231" s="158">
        <v>0.16032064128256512</v>
      </c>
      <c r="O12231" s="158">
        <v>0.94530000000000003</v>
      </c>
      <c r="P12231" s="161">
        <f t="shared" si="1149"/>
        <v>0.15160000000000001</v>
      </c>
    </row>
    <row r="12232" spans="9:16" x14ac:dyDescent="0.2">
      <c r="I12232" s="158">
        <f t="shared" si="1147"/>
        <v>29</v>
      </c>
      <c r="J12232" s="158" t="str">
        <f t="shared" si="1150"/>
        <v>BRL</v>
      </c>
      <c r="K12232" s="158" t="str">
        <f t="shared" si="1151"/>
        <v>CHF</v>
      </c>
      <c r="L12232" s="158" t="str">
        <f t="shared" si="1148"/>
        <v>BRLCHF45685</v>
      </c>
      <c r="M12232" s="160">
        <f t="shared" si="1152"/>
        <v>45685</v>
      </c>
      <c r="N12232" s="158">
        <v>0.16250914113918907</v>
      </c>
      <c r="O12232" s="158">
        <v>0.94410000000000005</v>
      </c>
      <c r="P12232" s="161">
        <f t="shared" si="1149"/>
        <v>0.15340000000000001</v>
      </c>
    </row>
    <row r="12233" spans="9:16" x14ac:dyDescent="0.2">
      <c r="I12233" s="158">
        <f t="shared" si="1147"/>
        <v>29</v>
      </c>
      <c r="J12233" s="158" t="str">
        <f t="shared" si="1150"/>
        <v>BRL</v>
      </c>
      <c r="K12233" s="158" t="str">
        <f t="shared" si="1151"/>
        <v>CHF</v>
      </c>
      <c r="L12233" s="158" t="str">
        <f t="shared" si="1148"/>
        <v>BRLCHF45686</v>
      </c>
      <c r="M12233" s="160">
        <f t="shared" si="1152"/>
        <v>45686</v>
      </c>
      <c r="N12233" s="158">
        <v>0.16449803424849072</v>
      </c>
      <c r="O12233" s="158">
        <v>0.94299999999999995</v>
      </c>
      <c r="P12233" s="161">
        <f t="shared" si="1149"/>
        <v>0.15509999999999999</v>
      </c>
    </row>
    <row r="12234" spans="9:16" x14ac:dyDescent="0.2">
      <c r="I12234" s="158">
        <f t="shared" si="1147"/>
        <v>29</v>
      </c>
      <c r="J12234" s="158" t="str">
        <f t="shared" si="1150"/>
        <v>BRL</v>
      </c>
      <c r="K12234" s="158" t="str">
        <f t="shared" si="1151"/>
        <v>CHF</v>
      </c>
      <c r="L12234" s="158" t="str">
        <f t="shared" si="1148"/>
        <v>BRLCHF45687</v>
      </c>
      <c r="M12234" s="160">
        <f t="shared" si="1152"/>
        <v>45687</v>
      </c>
      <c r="N12234" s="158">
        <v>0.16261220241966956</v>
      </c>
      <c r="O12234" s="158">
        <v>0.94410000000000005</v>
      </c>
      <c r="P12234" s="161">
        <f t="shared" si="1149"/>
        <v>0.1535</v>
      </c>
    </row>
    <row r="12235" spans="9:16" x14ac:dyDescent="0.2">
      <c r="I12235" s="158">
        <f t="shared" si="1147"/>
        <v>29</v>
      </c>
      <c r="J12235" s="158" t="str">
        <f t="shared" si="1150"/>
        <v>BRL</v>
      </c>
      <c r="K12235" s="158" t="str">
        <f t="shared" si="1151"/>
        <v>CHF</v>
      </c>
      <c r="L12235" s="158" t="str">
        <f t="shared" si="1148"/>
        <v>BRLCHF45688</v>
      </c>
      <c r="M12235" s="160">
        <f t="shared" si="1152"/>
        <v>45688</v>
      </c>
      <c r="N12235" s="158">
        <v>0.16480709329729551</v>
      </c>
      <c r="O12235" s="158">
        <v>0.94489999999999996</v>
      </c>
      <c r="P12235" s="161">
        <f t="shared" si="1149"/>
        <v>0.15570000000000001</v>
      </c>
    </row>
    <row r="12236" spans="9:16" x14ac:dyDescent="0.2">
      <c r="I12236" s="158">
        <f t="shared" si="1147"/>
        <v>29</v>
      </c>
      <c r="J12236" s="158" t="str">
        <f t="shared" si="1150"/>
        <v>BRL</v>
      </c>
      <c r="K12236" s="158" t="str">
        <f t="shared" si="1151"/>
        <v>CHF</v>
      </c>
      <c r="L12236" s="158" t="str">
        <f t="shared" si="1148"/>
        <v>BRLCHF45689</v>
      </c>
      <c r="M12236" s="160">
        <f t="shared" si="1152"/>
        <v>45689</v>
      </c>
      <c r="N12236" s="158">
        <v>0.16480709329729551</v>
      </c>
      <c r="O12236" s="158">
        <v>0.94489999999999996</v>
      </c>
      <c r="P12236" s="161">
        <f t="shared" si="1149"/>
        <v>0.15570000000000001</v>
      </c>
    </row>
    <row r="12237" spans="9:16" x14ac:dyDescent="0.2">
      <c r="I12237" s="158">
        <f t="shared" si="1147"/>
        <v>29</v>
      </c>
      <c r="J12237" s="158" t="str">
        <f t="shared" si="1150"/>
        <v>BRL</v>
      </c>
      <c r="K12237" s="158" t="str">
        <f t="shared" si="1151"/>
        <v>CHF</v>
      </c>
      <c r="L12237" s="158" t="str">
        <f t="shared" si="1148"/>
        <v>BRLCHF45690</v>
      </c>
      <c r="M12237" s="160">
        <f t="shared" si="1152"/>
        <v>45690</v>
      </c>
      <c r="N12237" s="158">
        <v>0.16480709329729551</v>
      </c>
      <c r="O12237" s="158">
        <v>0.94489999999999996</v>
      </c>
      <c r="P12237" s="161">
        <f t="shared" si="1149"/>
        <v>0.15570000000000001</v>
      </c>
    </row>
    <row r="12238" spans="9:16" x14ac:dyDescent="0.2">
      <c r="I12238" s="158">
        <f t="shared" si="1147"/>
        <v>29</v>
      </c>
      <c r="J12238" s="158" t="str">
        <f t="shared" si="1150"/>
        <v>BRL</v>
      </c>
      <c r="K12238" s="158" t="str">
        <f t="shared" si="1151"/>
        <v>CHF</v>
      </c>
      <c r="L12238" s="158" t="str">
        <f t="shared" si="1148"/>
        <v>BRLCHF45691</v>
      </c>
      <c r="M12238" s="160">
        <f t="shared" si="1152"/>
        <v>45691</v>
      </c>
      <c r="N12238" s="158">
        <v>0.16633676541525974</v>
      </c>
      <c r="O12238" s="158">
        <v>0.93930000000000002</v>
      </c>
      <c r="P12238" s="161">
        <f t="shared" si="1149"/>
        <v>0.15620000000000001</v>
      </c>
    </row>
    <row r="12239" spans="9:16" x14ac:dyDescent="0.2">
      <c r="I12239" s="158">
        <f t="shared" si="1147"/>
        <v>29</v>
      </c>
      <c r="J12239" s="158" t="str">
        <f t="shared" si="1150"/>
        <v>BRL</v>
      </c>
      <c r="K12239" s="158" t="str">
        <f t="shared" si="1151"/>
        <v>CHF</v>
      </c>
      <c r="L12239" s="158" t="str">
        <f t="shared" si="1148"/>
        <v>BRLCHF45692</v>
      </c>
      <c r="M12239" s="160">
        <f t="shared" si="1152"/>
        <v>45692</v>
      </c>
      <c r="N12239" s="158">
        <v>0.16628421297681997</v>
      </c>
      <c r="O12239" s="158">
        <v>0.93959999999999999</v>
      </c>
      <c r="P12239" s="161">
        <f t="shared" si="1149"/>
        <v>0.15620000000000001</v>
      </c>
    </row>
    <row r="12240" spans="9:16" x14ac:dyDescent="0.2">
      <c r="I12240" s="158">
        <f t="shared" si="1147"/>
        <v>29</v>
      </c>
      <c r="J12240" s="158" t="str">
        <f t="shared" si="1150"/>
        <v>BRL</v>
      </c>
      <c r="K12240" s="158" t="str">
        <f t="shared" si="1151"/>
        <v>CHF</v>
      </c>
      <c r="L12240" s="158" t="str">
        <f t="shared" si="1148"/>
        <v>BRLCHF45693</v>
      </c>
      <c r="M12240" s="160">
        <f t="shared" si="1152"/>
        <v>45693</v>
      </c>
      <c r="N12240" s="158">
        <v>0.1657632569164719</v>
      </c>
      <c r="O12240" s="158">
        <v>0.9395</v>
      </c>
      <c r="P12240" s="161">
        <f t="shared" si="1149"/>
        <v>0.15570000000000001</v>
      </c>
    </row>
    <row r="12241" spans="9:16" x14ac:dyDescent="0.2">
      <c r="I12241" s="158">
        <f t="shared" si="1147"/>
        <v>29</v>
      </c>
      <c r="J12241" s="158" t="str">
        <f t="shared" si="1150"/>
        <v>BRL</v>
      </c>
      <c r="K12241" s="158" t="str">
        <f t="shared" si="1151"/>
        <v>CHF</v>
      </c>
      <c r="L12241" s="158" t="str">
        <f t="shared" si="1148"/>
        <v>BRLCHF45694</v>
      </c>
      <c r="M12241" s="160">
        <f t="shared" si="1152"/>
        <v>45694</v>
      </c>
      <c r="N12241" s="158">
        <v>0.16631463402464783</v>
      </c>
      <c r="O12241" s="158">
        <v>0.9385</v>
      </c>
      <c r="P12241" s="161">
        <f t="shared" si="1149"/>
        <v>0.15609999999999999</v>
      </c>
    </row>
    <row r="12242" spans="9:16" x14ac:dyDescent="0.2">
      <c r="I12242" s="158">
        <f t="shared" si="1147"/>
        <v>29</v>
      </c>
      <c r="J12242" s="158" t="str">
        <f t="shared" si="1150"/>
        <v>BRL</v>
      </c>
      <c r="K12242" s="158" t="str">
        <f t="shared" si="1151"/>
        <v>CHF</v>
      </c>
      <c r="L12242" s="158" t="str">
        <f t="shared" si="1148"/>
        <v>BRLCHF45695</v>
      </c>
      <c r="M12242" s="160">
        <f t="shared" si="1152"/>
        <v>45695</v>
      </c>
      <c r="N12242" s="158">
        <v>0.16706483786357487</v>
      </c>
      <c r="O12242" s="158">
        <v>0.94179999999999997</v>
      </c>
      <c r="P12242" s="161">
        <f t="shared" si="1149"/>
        <v>0.1573</v>
      </c>
    </row>
    <row r="12243" spans="9:16" x14ac:dyDescent="0.2">
      <c r="I12243" s="158">
        <f t="shared" si="1147"/>
        <v>29</v>
      </c>
      <c r="J12243" s="158" t="str">
        <f t="shared" si="1150"/>
        <v>BRL</v>
      </c>
      <c r="K12243" s="158" t="str">
        <f t="shared" si="1151"/>
        <v>CHF</v>
      </c>
      <c r="L12243" s="158" t="str">
        <f t="shared" si="1148"/>
        <v>BRLCHF45696</v>
      </c>
      <c r="M12243" s="160">
        <f t="shared" si="1152"/>
        <v>45696</v>
      </c>
      <c r="N12243" s="158">
        <v>0.16706483786357487</v>
      </c>
      <c r="O12243" s="158">
        <v>0.94179999999999997</v>
      </c>
      <c r="P12243" s="161">
        <f t="shared" si="1149"/>
        <v>0.1573</v>
      </c>
    </row>
    <row r="12244" spans="9:16" x14ac:dyDescent="0.2">
      <c r="I12244" s="158">
        <f t="shared" si="1147"/>
        <v>29</v>
      </c>
      <c r="J12244" s="158" t="str">
        <f t="shared" si="1150"/>
        <v>BRL</v>
      </c>
      <c r="K12244" s="158" t="str">
        <f t="shared" si="1151"/>
        <v>CHF</v>
      </c>
      <c r="L12244" s="158" t="str">
        <f t="shared" si="1148"/>
        <v>BRLCHF45697</v>
      </c>
      <c r="M12244" s="160">
        <f t="shared" si="1152"/>
        <v>45697</v>
      </c>
      <c r="N12244" s="158">
        <v>0.16706483786357487</v>
      </c>
      <c r="O12244" s="158">
        <v>0.94179999999999997</v>
      </c>
      <c r="P12244" s="161">
        <f t="shared" si="1149"/>
        <v>0.1573</v>
      </c>
    </row>
    <row r="12245" spans="9:16" x14ac:dyDescent="0.2">
      <c r="I12245" s="158">
        <f t="shared" si="1147"/>
        <v>29</v>
      </c>
      <c r="J12245" s="158" t="str">
        <f t="shared" si="1150"/>
        <v>BRL</v>
      </c>
      <c r="K12245" s="158" t="str">
        <f t="shared" si="1151"/>
        <v>CHF</v>
      </c>
      <c r="L12245" s="158" t="str">
        <f t="shared" si="1148"/>
        <v>BRLCHF45698</v>
      </c>
      <c r="M12245" s="160">
        <f t="shared" si="1152"/>
        <v>45698</v>
      </c>
      <c r="N12245" s="158">
        <v>0.16772332360538056</v>
      </c>
      <c r="O12245" s="158">
        <v>0.93959999999999999</v>
      </c>
      <c r="P12245" s="161">
        <f t="shared" si="1149"/>
        <v>0.15759999999999999</v>
      </c>
    </row>
    <row r="12246" spans="9:16" x14ac:dyDescent="0.2">
      <c r="I12246" s="158">
        <f t="shared" si="1147"/>
        <v>29</v>
      </c>
      <c r="J12246" s="158" t="str">
        <f t="shared" si="1150"/>
        <v>BRL</v>
      </c>
      <c r="K12246" s="158" t="str">
        <f t="shared" si="1151"/>
        <v>CHF</v>
      </c>
      <c r="L12246" s="158" t="str">
        <f t="shared" si="1148"/>
        <v>BRLCHF45699</v>
      </c>
      <c r="M12246" s="160">
        <f t="shared" si="1152"/>
        <v>45699</v>
      </c>
      <c r="N12246" s="158">
        <v>0.1669504824868944</v>
      </c>
      <c r="O12246" s="158">
        <v>0.94289999999999996</v>
      </c>
      <c r="P12246" s="161">
        <f t="shared" si="1149"/>
        <v>0.15740000000000001</v>
      </c>
    </row>
    <row r="12247" spans="9:16" x14ac:dyDescent="0.2">
      <c r="I12247" s="158">
        <f t="shared" si="1147"/>
        <v>29</v>
      </c>
      <c r="J12247" s="158" t="str">
        <f t="shared" si="1150"/>
        <v>BRL</v>
      </c>
      <c r="K12247" s="158" t="str">
        <f t="shared" si="1151"/>
        <v>CHF</v>
      </c>
      <c r="L12247" s="158" t="str">
        <f t="shared" si="1148"/>
        <v>BRLCHF45700</v>
      </c>
      <c r="M12247" s="160">
        <f t="shared" si="1152"/>
        <v>45700</v>
      </c>
      <c r="N12247" s="158">
        <v>0.1671905303283622</v>
      </c>
      <c r="O12247" s="158">
        <v>0.94569999999999999</v>
      </c>
      <c r="P12247" s="161">
        <f t="shared" si="1149"/>
        <v>0.15809999999999999</v>
      </c>
    </row>
    <row r="12248" spans="9:16" x14ac:dyDescent="0.2">
      <c r="I12248" s="158">
        <f t="shared" si="1147"/>
        <v>29</v>
      </c>
      <c r="J12248" s="158" t="str">
        <f t="shared" si="1150"/>
        <v>BRL</v>
      </c>
      <c r="K12248" s="158" t="str">
        <f t="shared" si="1151"/>
        <v>CHF</v>
      </c>
      <c r="L12248" s="158" t="str">
        <f t="shared" si="1148"/>
        <v>BRLCHF45701</v>
      </c>
      <c r="M12248" s="160">
        <f t="shared" si="1152"/>
        <v>45701</v>
      </c>
      <c r="N12248" s="158">
        <v>0.16643365954330605</v>
      </c>
      <c r="O12248" s="158">
        <v>0.94210000000000005</v>
      </c>
      <c r="P12248" s="161">
        <f t="shared" si="1149"/>
        <v>0.15679999999999999</v>
      </c>
    </row>
    <row r="12249" spans="9:16" x14ac:dyDescent="0.2">
      <c r="I12249" s="158">
        <f t="shared" si="1147"/>
        <v>29</v>
      </c>
      <c r="J12249" s="158" t="str">
        <f t="shared" si="1150"/>
        <v>BRL</v>
      </c>
      <c r="K12249" s="158" t="str">
        <f t="shared" si="1151"/>
        <v>CHF</v>
      </c>
      <c r="L12249" s="158" t="str">
        <f t="shared" si="1148"/>
        <v>BRLCHF45702</v>
      </c>
      <c r="M12249" s="160">
        <f t="shared" si="1152"/>
        <v>45702</v>
      </c>
      <c r="N12249" s="158">
        <v>0.16631463402464783</v>
      </c>
      <c r="O12249" s="158">
        <v>0.94420000000000004</v>
      </c>
      <c r="P12249" s="161">
        <f t="shared" si="1149"/>
        <v>0.157</v>
      </c>
    </row>
    <row r="12250" spans="9:16" x14ac:dyDescent="0.2">
      <c r="I12250" s="158">
        <f t="shared" si="1147"/>
        <v>29</v>
      </c>
      <c r="J12250" s="158" t="str">
        <f t="shared" si="1150"/>
        <v>BRL</v>
      </c>
      <c r="K12250" s="158" t="str">
        <f t="shared" si="1151"/>
        <v>CHF</v>
      </c>
      <c r="L12250" s="158" t="str">
        <f t="shared" si="1148"/>
        <v>BRLCHF45703</v>
      </c>
      <c r="M12250" s="160">
        <f t="shared" si="1152"/>
        <v>45703</v>
      </c>
      <c r="N12250" s="158">
        <v>0.16631463402464783</v>
      </c>
      <c r="O12250" s="158">
        <v>0.94420000000000004</v>
      </c>
      <c r="P12250" s="161">
        <f t="shared" si="1149"/>
        <v>0.157</v>
      </c>
    </row>
    <row r="12251" spans="9:16" x14ac:dyDescent="0.2">
      <c r="I12251" s="158">
        <f t="shared" si="1147"/>
        <v>29</v>
      </c>
      <c r="J12251" s="158" t="str">
        <f t="shared" si="1150"/>
        <v>BRL</v>
      </c>
      <c r="K12251" s="158" t="str">
        <f t="shared" si="1151"/>
        <v>CHF</v>
      </c>
      <c r="L12251" s="158" t="str">
        <f t="shared" si="1148"/>
        <v>BRLCHF45704</v>
      </c>
      <c r="M12251" s="160">
        <f t="shared" si="1152"/>
        <v>45704</v>
      </c>
      <c r="N12251" s="158">
        <v>0.16631463402464783</v>
      </c>
      <c r="O12251" s="158">
        <v>0.94420000000000004</v>
      </c>
      <c r="P12251" s="161">
        <f t="shared" si="1149"/>
        <v>0.157</v>
      </c>
    </row>
    <row r="12252" spans="9:16" x14ac:dyDescent="0.2">
      <c r="I12252" s="158">
        <f t="shared" si="1147"/>
        <v>29</v>
      </c>
      <c r="J12252" s="158" t="str">
        <f t="shared" si="1150"/>
        <v>BRL</v>
      </c>
      <c r="K12252" s="158" t="str">
        <f t="shared" si="1151"/>
        <v>CHF</v>
      </c>
      <c r="L12252" s="158" t="str">
        <f t="shared" si="1148"/>
        <v>BRLCHF45705</v>
      </c>
      <c r="M12252" s="160">
        <f t="shared" si="1152"/>
        <v>45705</v>
      </c>
      <c r="N12252" s="158">
        <v>0.16734721199544816</v>
      </c>
      <c r="O12252" s="158">
        <v>0.94399999999999995</v>
      </c>
      <c r="P12252" s="161">
        <f t="shared" si="1149"/>
        <v>0.158</v>
      </c>
    </row>
    <row r="12253" spans="9:16" x14ac:dyDescent="0.2">
      <c r="I12253" s="158">
        <f t="shared" si="1147"/>
        <v>29</v>
      </c>
      <c r="J12253" s="158" t="str">
        <f t="shared" si="1150"/>
        <v>BRL</v>
      </c>
      <c r="K12253" s="158" t="str">
        <f t="shared" si="1151"/>
        <v>CHF</v>
      </c>
      <c r="L12253" s="158" t="str">
        <f t="shared" si="1148"/>
        <v>BRLCHF45706</v>
      </c>
      <c r="M12253" s="160">
        <f t="shared" si="1152"/>
        <v>45706</v>
      </c>
      <c r="N12253" s="158">
        <v>0.16785282664160064</v>
      </c>
      <c r="O12253" s="158">
        <v>0.9425</v>
      </c>
      <c r="P12253" s="161">
        <f t="shared" si="1149"/>
        <v>0.15820000000000001</v>
      </c>
    </row>
    <row r="12254" spans="9:16" x14ac:dyDescent="0.2">
      <c r="I12254" s="158">
        <f t="shared" si="1147"/>
        <v>29</v>
      </c>
      <c r="J12254" s="158" t="str">
        <f t="shared" si="1150"/>
        <v>BRL</v>
      </c>
      <c r="K12254" s="158" t="str">
        <f t="shared" si="1151"/>
        <v>CHF</v>
      </c>
      <c r="L12254" s="158" t="str">
        <f t="shared" si="1148"/>
        <v>BRLCHF45707</v>
      </c>
      <c r="M12254" s="160">
        <f t="shared" si="1152"/>
        <v>45707</v>
      </c>
      <c r="N12254" s="158">
        <v>0.16729401923881221</v>
      </c>
      <c r="O12254" s="158">
        <v>0.94350000000000001</v>
      </c>
      <c r="P12254" s="161">
        <f t="shared" si="1149"/>
        <v>0.1578</v>
      </c>
    </row>
    <row r="12255" spans="9:16" x14ac:dyDescent="0.2">
      <c r="I12255" s="158">
        <f t="shared" si="1147"/>
        <v>29</v>
      </c>
      <c r="J12255" s="158" t="str">
        <f t="shared" si="1150"/>
        <v>BRL</v>
      </c>
      <c r="K12255" s="158" t="str">
        <f t="shared" si="1151"/>
        <v>CHF</v>
      </c>
      <c r="L12255" s="158" t="str">
        <f t="shared" si="1148"/>
        <v>BRLCHF45708</v>
      </c>
      <c r="M12255" s="160">
        <f t="shared" si="1152"/>
        <v>45708</v>
      </c>
      <c r="N12255" s="158">
        <v>0.16799381782750394</v>
      </c>
      <c r="O12255" s="158">
        <v>0.94230000000000003</v>
      </c>
      <c r="P12255" s="161">
        <f t="shared" si="1149"/>
        <v>0.1583</v>
      </c>
    </row>
    <row r="12256" spans="9:16" x14ac:dyDescent="0.2">
      <c r="I12256" s="158">
        <f t="shared" si="1147"/>
        <v>29</v>
      </c>
      <c r="J12256" s="158" t="str">
        <f t="shared" si="1150"/>
        <v>BRL</v>
      </c>
      <c r="K12256" s="158" t="str">
        <f t="shared" si="1151"/>
        <v>CHF</v>
      </c>
      <c r="L12256" s="158" t="str">
        <f t="shared" si="1148"/>
        <v>BRLCHF45709</v>
      </c>
      <c r="M12256" s="160">
        <f t="shared" si="1152"/>
        <v>45709</v>
      </c>
      <c r="N12256" s="158">
        <v>0.16736121571187093</v>
      </c>
      <c r="O12256" s="158">
        <v>0.94199999999999995</v>
      </c>
      <c r="P12256" s="161">
        <f t="shared" si="1149"/>
        <v>0.15770000000000001</v>
      </c>
    </row>
    <row r="12257" spans="9:16" x14ac:dyDescent="0.2">
      <c r="I12257" s="158">
        <f t="shared" si="1147"/>
        <v>29</v>
      </c>
      <c r="J12257" s="158" t="str">
        <f t="shared" si="1150"/>
        <v>BRL</v>
      </c>
      <c r="K12257" s="158" t="str">
        <f t="shared" si="1151"/>
        <v>CHF</v>
      </c>
      <c r="L12257" s="158" t="str">
        <f t="shared" si="1148"/>
        <v>BRLCHF45710</v>
      </c>
      <c r="M12257" s="160">
        <f t="shared" si="1152"/>
        <v>45710</v>
      </c>
      <c r="N12257" s="158">
        <v>0.16736121571187093</v>
      </c>
      <c r="O12257" s="158">
        <v>0.94199999999999995</v>
      </c>
      <c r="P12257" s="161">
        <f t="shared" si="1149"/>
        <v>0.15770000000000001</v>
      </c>
    </row>
    <row r="12258" spans="9:16" x14ac:dyDescent="0.2">
      <c r="I12258" s="158">
        <f t="shared" si="1147"/>
        <v>29</v>
      </c>
      <c r="J12258" s="158" t="str">
        <f t="shared" si="1150"/>
        <v>BRL</v>
      </c>
      <c r="K12258" s="158" t="str">
        <f t="shared" si="1151"/>
        <v>CHF</v>
      </c>
      <c r="L12258" s="158" t="str">
        <f t="shared" si="1148"/>
        <v>BRLCHF45711</v>
      </c>
      <c r="M12258" s="160">
        <f t="shared" si="1152"/>
        <v>45711</v>
      </c>
      <c r="N12258" s="158">
        <v>0.16736121571187093</v>
      </c>
      <c r="O12258" s="158">
        <v>0.94199999999999995</v>
      </c>
      <c r="P12258" s="161">
        <f t="shared" si="1149"/>
        <v>0.15770000000000001</v>
      </c>
    </row>
    <row r="12259" spans="9:16" x14ac:dyDescent="0.2">
      <c r="I12259" s="158">
        <f t="shared" si="1147"/>
        <v>29</v>
      </c>
      <c r="J12259" s="158" t="str">
        <f t="shared" si="1150"/>
        <v>BRL</v>
      </c>
      <c r="K12259" s="158" t="str">
        <f t="shared" si="1151"/>
        <v>CHF</v>
      </c>
      <c r="L12259" s="158" t="str">
        <f t="shared" si="1148"/>
        <v>BRLCHF45712</v>
      </c>
      <c r="M12259" s="160">
        <f t="shared" si="1152"/>
        <v>45712</v>
      </c>
      <c r="N12259" s="158">
        <v>0.16706483786357487</v>
      </c>
      <c r="O12259" s="158">
        <v>0.9415</v>
      </c>
      <c r="P12259" s="161">
        <f t="shared" si="1149"/>
        <v>0.1573</v>
      </c>
    </row>
    <row r="12260" spans="9:16" x14ac:dyDescent="0.2">
      <c r="I12260" s="158">
        <f t="shared" si="1147"/>
        <v>29</v>
      </c>
      <c r="J12260" s="158" t="str">
        <f t="shared" si="1150"/>
        <v>BRL</v>
      </c>
      <c r="K12260" s="158" t="str">
        <f t="shared" si="1151"/>
        <v>CHF</v>
      </c>
      <c r="L12260" s="158" t="str">
        <f t="shared" si="1148"/>
        <v>BRLCHF45713</v>
      </c>
      <c r="M12260" s="160">
        <f t="shared" si="1152"/>
        <v>45713</v>
      </c>
      <c r="N12260" s="158">
        <v>0.16436825062870855</v>
      </c>
      <c r="O12260" s="158">
        <v>0.93859999999999999</v>
      </c>
      <c r="P12260" s="161">
        <f t="shared" si="1149"/>
        <v>0.15429999999999999</v>
      </c>
    </row>
    <row r="12261" spans="9:16" x14ac:dyDescent="0.2">
      <c r="I12261" s="158">
        <f t="shared" si="1147"/>
        <v>29</v>
      </c>
      <c r="J12261" s="158" t="str">
        <f t="shared" si="1150"/>
        <v>BRL</v>
      </c>
      <c r="K12261" s="158" t="str">
        <f t="shared" si="1151"/>
        <v>CHF</v>
      </c>
      <c r="L12261" s="158" t="str">
        <f t="shared" si="1148"/>
        <v>BRLCHF45714</v>
      </c>
      <c r="M12261" s="160">
        <f t="shared" si="1152"/>
        <v>45714</v>
      </c>
      <c r="N12261" s="158">
        <v>0.16575776160718728</v>
      </c>
      <c r="O12261" s="158">
        <v>0.93920000000000003</v>
      </c>
      <c r="P12261" s="161">
        <f t="shared" si="1149"/>
        <v>0.15570000000000001</v>
      </c>
    </row>
    <row r="12262" spans="9:16" x14ac:dyDescent="0.2">
      <c r="I12262" s="158">
        <f t="shared" si="1147"/>
        <v>29</v>
      </c>
      <c r="J12262" s="158" t="str">
        <f t="shared" si="1150"/>
        <v>BRL</v>
      </c>
      <c r="K12262" s="158" t="str">
        <f t="shared" si="1151"/>
        <v>CHF</v>
      </c>
      <c r="L12262" s="158" t="str">
        <f t="shared" si="1148"/>
        <v>BRLCHF45715</v>
      </c>
      <c r="M12262" s="160">
        <f t="shared" si="1152"/>
        <v>45715</v>
      </c>
      <c r="N12262" s="158">
        <v>0.16440608302507195</v>
      </c>
      <c r="O12262" s="158">
        <v>0.94069999999999998</v>
      </c>
      <c r="P12262" s="161">
        <f t="shared" si="1149"/>
        <v>0.1547</v>
      </c>
    </row>
    <row r="12263" spans="9:16" x14ac:dyDescent="0.2">
      <c r="I12263" s="158">
        <f t="shared" si="1147"/>
        <v>29</v>
      </c>
      <c r="J12263" s="158" t="str">
        <f t="shared" si="1150"/>
        <v>BRL</v>
      </c>
      <c r="K12263" s="158" t="str">
        <f t="shared" si="1151"/>
        <v>CHF</v>
      </c>
      <c r="L12263" s="158" t="str">
        <f t="shared" si="1148"/>
        <v>BRLCHF45716</v>
      </c>
      <c r="M12263" s="160">
        <f t="shared" si="1152"/>
        <v>45716</v>
      </c>
      <c r="N12263" s="158">
        <v>0.16471208327842929</v>
      </c>
      <c r="O12263" s="158">
        <v>0.93940000000000001</v>
      </c>
      <c r="P12263" s="161">
        <f t="shared" si="1149"/>
        <v>0.1547</v>
      </c>
    </row>
    <row r="12264" spans="9:16" x14ac:dyDescent="0.2">
      <c r="I12264" s="158">
        <f t="shared" si="1147"/>
        <v>29</v>
      </c>
      <c r="J12264" s="158" t="str">
        <f t="shared" si="1150"/>
        <v>BRL</v>
      </c>
      <c r="K12264" s="158" t="str">
        <f t="shared" si="1151"/>
        <v>CHF</v>
      </c>
      <c r="L12264" s="158" t="str">
        <f t="shared" si="1148"/>
        <v>BRLCHF45717</v>
      </c>
      <c r="M12264" s="160">
        <f t="shared" si="1152"/>
        <v>45717</v>
      </c>
      <c r="N12264" s="158">
        <v>0.16471208327842929</v>
      </c>
      <c r="O12264" s="158">
        <v>0.93940000000000001</v>
      </c>
      <c r="P12264" s="161">
        <f t="shared" si="1149"/>
        <v>0.1547</v>
      </c>
    </row>
    <row r="12265" spans="9:16" x14ac:dyDescent="0.2">
      <c r="I12265" s="158">
        <f t="shared" si="1147"/>
        <v>29</v>
      </c>
      <c r="J12265" s="158" t="str">
        <f t="shared" si="1150"/>
        <v>BRL</v>
      </c>
      <c r="K12265" s="158" t="str">
        <f t="shared" si="1151"/>
        <v>CHF</v>
      </c>
      <c r="L12265" s="158" t="str">
        <f t="shared" si="1148"/>
        <v>BRLCHF45718</v>
      </c>
      <c r="M12265" s="160">
        <f t="shared" si="1152"/>
        <v>45718</v>
      </c>
      <c r="N12265" s="158">
        <v>0.16471208327842929</v>
      </c>
      <c r="O12265" s="158">
        <v>0.93940000000000001</v>
      </c>
      <c r="P12265" s="161">
        <f t="shared" si="1149"/>
        <v>0.1547</v>
      </c>
    </row>
    <row r="12266" spans="9:16" x14ac:dyDescent="0.2">
      <c r="I12266" s="158">
        <f t="shared" ref="I12266:I12329" si="1153">IF(M12265=$G$2,I12265+1,I12265)</f>
        <v>29</v>
      </c>
      <c r="J12266" s="158" t="str">
        <f t="shared" si="1150"/>
        <v>BRL</v>
      </c>
      <c r="K12266" s="158" t="str">
        <f t="shared" si="1151"/>
        <v>CHF</v>
      </c>
      <c r="L12266" s="158" t="str">
        <f t="shared" si="1148"/>
        <v>BRLCHF45719</v>
      </c>
      <c r="M12266" s="160">
        <f t="shared" si="1152"/>
        <v>45719</v>
      </c>
      <c r="N12266" s="158">
        <v>0.1623640201331385</v>
      </c>
      <c r="O12266" s="158">
        <v>0.94279999999999997</v>
      </c>
      <c r="P12266" s="161">
        <f t="shared" si="1149"/>
        <v>0.15310000000000001</v>
      </c>
    </row>
    <row r="12267" spans="9:16" x14ac:dyDescent="0.2">
      <c r="I12267" s="158">
        <f t="shared" si="1153"/>
        <v>29</v>
      </c>
      <c r="J12267" s="158" t="str">
        <f t="shared" si="1150"/>
        <v>BRL</v>
      </c>
      <c r="K12267" s="158" t="str">
        <f t="shared" si="1151"/>
        <v>CHF</v>
      </c>
      <c r="L12267" s="158" t="str">
        <f t="shared" si="1148"/>
        <v>BRLCHF45720</v>
      </c>
      <c r="M12267" s="160">
        <f t="shared" si="1152"/>
        <v>45720</v>
      </c>
      <c r="N12267" s="158">
        <v>0.16094765982102621</v>
      </c>
      <c r="O12267" s="158">
        <v>0.93710000000000004</v>
      </c>
      <c r="P12267" s="161">
        <f t="shared" si="1149"/>
        <v>0.15079999999999999</v>
      </c>
    </row>
    <row r="12268" spans="9:16" x14ac:dyDescent="0.2">
      <c r="I12268" s="158">
        <f t="shared" si="1153"/>
        <v>29</v>
      </c>
      <c r="J12268" s="158" t="str">
        <f t="shared" si="1150"/>
        <v>BRL</v>
      </c>
      <c r="K12268" s="158" t="str">
        <f t="shared" si="1151"/>
        <v>CHF</v>
      </c>
      <c r="L12268" s="158" t="str">
        <f t="shared" si="1148"/>
        <v>BRLCHF45721</v>
      </c>
      <c r="M12268" s="160">
        <f t="shared" si="1152"/>
        <v>45721</v>
      </c>
      <c r="N12268" s="158">
        <v>0.15888652324509836</v>
      </c>
      <c r="O12268" s="158">
        <v>0.95140000000000002</v>
      </c>
      <c r="P12268" s="161">
        <f t="shared" si="1149"/>
        <v>0.1512</v>
      </c>
    </row>
    <row r="12269" spans="9:16" x14ac:dyDescent="0.2">
      <c r="I12269" s="158">
        <f t="shared" si="1153"/>
        <v>29</v>
      </c>
      <c r="J12269" s="158" t="str">
        <f t="shared" si="1150"/>
        <v>BRL</v>
      </c>
      <c r="K12269" s="158" t="str">
        <f t="shared" si="1151"/>
        <v>CHF</v>
      </c>
      <c r="L12269" s="158" t="str">
        <f t="shared" si="1148"/>
        <v>BRLCHF45722</v>
      </c>
      <c r="M12269" s="160">
        <f t="shared" si="1152"/>
        <v>45722</v>
      </c>
      <c r="N12269" s="158">
        <v>0.16106171885066356</v>
      </c>
      <c r="O12269" s="158">
        <v>0.95650000000000002</v>
      </c>
      <c r="P12269" s="161">
        <f t="shared" si="1149"/>
        <v>0.15409999999999999</v>
      </c>
    </row>
    <row r="12270" spans="9:16" x14ac:dyDescent="0.2">
      <c r="I12270" s="158">
        <f t="shared" si="1153"/>
        <v>29</v>
      </c>
      <c r="J12270" s="158" t="str">
        <f t="shared" si="1150"/>
        <v>BRL</v>
      </c>
      <c r="K12270" s="158" t="str">
        <f t="shared" si="1151"/>
        <v>CHF</v>
      </c>
      <c r="L12270" s="158" t="str">
        <f t="shared" si="1148"/>
        <v>BRLCHF45723</v>
      </c>
      <c r="M12270" s="160">
        <f t="shared" si="1152"/>
        <v>45723</v>
      </c>
      <c r="N12270" s="158">
        <v>0.15970103965376814</v>
      </c>
      <c r="O12270" s="158">
        <v>0.95569999999999999</v>
      </c>
      <c r="P12270" s="161">
        <f t="shared" si="1149"/>
        <v>0.15260000000000001</v>
      </c>
    </row>
    <row r="12271" spans="9:16" x14ac:dyDescent="0.2">
      <c r="I12271" s="158">
        <f t="shared" si="1153"/>
        <v>29</v>
      </c>
      <c r="J12271" s="158" t="str">
        <f t="shared" si="1150"/>
        <v>BRL</v>
      </c>
      <c r="K12271" s="158" t="str">
        <f t="shared" si="1151"/>
        <v>CHF</v>
      </c>
      <c r="L12271" s="158" t="str">
        <f t="shared" si="1148"/>
        <v>BRLCHF45724</v>
      </c>
      <c r="M12271" s="160">
        <f t="shared" si="1152"/>
        <v>45724</v>
      </c>
      <c r="N12271" s="158">
        <v>0.15970103965376814</v>
      </c>
      <c r="O12271" s="158">
        <v>0.95569999999999999</v>
      </c>
      <c r="P12271" s="161">
        <f t="shared" si="1149"/>
        <v>0.15260000000000001</v>
      </c>
    </row>
    <row r="12272" spans="9:16" x14ac:dyDescent="0.2">
      <c r="I12272" s="158">
        <f t="shared" si="1153"/>
        <v>29</v>
      </c>
      <c r="J12272" s="158" t="str">
        <f t="shared" si="1150"/>
        <v>BRL</v>
      </c>
      <c r="K12272" s="158" t="str">
        <f t="shared" si="1151"/>
        <v>CHF</v>
      </c>
      <c r="L12272" s="158" t="str">
        <f t="shared" si="1148"/>
        <v>BRLCHF45725</v>
      </c>
      <c r="M12272" s="160">
        <f t="shared" si="1152"/>
        <v>45725</v>
      </c>
      <c r="N12272" s="158">
        <v>0.15970103965376814</v>
      </c>
      <c r="O12272" s="158">
        <v>0.95569999999999999</v>
      </c>
      <c r="P12272" s="161">
        <f t="shared" si="1149"/>
        <v>0.15260000000000001</v>
      </c>
    </row>
    <row r="12273" spans="9:16" x14ac:dyDescent="0.2">
      <c r="I12273" s="158">
        <f t="shared" si="1153"/>
        <v>29</v>
      </c>
      <c r="J12273" s="158" t="str">
        <f t="shared" si="1150"/>
        <v>BRL</v>
      </c>
      <c r="K12273" s="158" t="str">
        <f t="shared" si="1151"/>
        <v>CHF</v>
      </c>
      <c r="L12273" s="158" t="str">
        <f t="shared" si="1148"/>
        <v>BRLCHF45726</v>
      </c>
      <c r="M12273" s="160">
        <f t="shared" si="1152"/>
        <v>45726</v>
      </c>
      <c r="N12273" s="158">
        <v>0.15901537678693528</v>
      </c>
      <c r="O12273" s="158">
        <v>0.95120000000000005</v>
      </c>
      <c r="P12273" s="161">
        <f t="shared" si="1149"/>
        <v>0.15129999999999999</v>
      </c>
    </row>
    <row r="12274" spans="9:16" x14ac:dyDescent="0.2">
      <c r="I12274" s="158">
        <f t="shared" si="1153"/>
        <v>29</v>
      </c>
      <c r="J12274" s="158" t="str">
        <f t="shared" si="1150"/>
        <v>BRL</v>
      </c>
      <c r="K12274" s="158" t="str">
        <f t="shared" si="1151"/>
        <v>CHF</v>
      </c>
      <c r="L12274" s="158" t="str">
        <f t="shared" si="1148"/>
        <v>BRLCHF45727</v>
      </c>
      <c r="M12274" s="160">
        <f t="shared" si="1152"/>
        <v>45727</v>
      </c>
      <c r="N12274" s="158">
        <v>0.1570154503203115</v>
      </c>
      <c r="O12274" s="158">
        <v>0.96079999999999999</v>
      </c>
      <c r="P12274" s="161">
        <f t="shared" si="1149"/>
        <v>0.15090000000000001</v>
      </c>
    </row>
    <row r="12275" spans="9:16" x14ac:dyDescent="0.2">
      <c r="I12275" s="158">
        <f t="shared" si="1153"/>
        <v>29</v>
      </c>
      <c r="J12275" s="158" t="str">
        <f t="shared" si="1150"/>
        <v>BRL</v>
      </c>
      <c r="K12275" s="158" t="str">
        <f t="shared" si="1151"/>
        <v>CHF</v>
      </c>
      <c r="L12275" s="158" t="str">
        <f t="shared" si="1148"/>
        <v>BRLCHF45728</v>
      </c>
      <c r="M12275" s="160">
        <f t="shared" si="1152"/>
        <v>45728</v>
      </c>
      <c r="N12275" s="158">
        <v>0.15726484973343607</v>
      </c>
      <c r="O12275" s="158">
        <v>0.96189999999999998</v>
      </c>
      <c r="P12275" s="161">
        <f t="shared" si="1149"/>
        <v>0.15129999999999999</v>
      </c>
    </row>
    <row r="12276" spans="9:16" x14ac:dyDescent="0.2">
      <c r="I12276" s="158">
        <f t="shared" si="1153"/>
        <v>29</v>
      </c>
      <c r="J12276" s="158" t="str">
        <f t="shared" si="1150"/>
        <v>BRL</v>
      </c>
      <c r="K12276" s="158" t="str">
        <f t="shared" si="1151"/>
        <v>CHF</v>
      </c>
      <c r="L12276" s="158" t="str">
        <f t="shared" si="1148"/>
        <v>BRLCHF45729</v>
      </c>
      <c r="M12276" s="160">
        <f t="shared" si="1152"/>
        <v>45729</v>
      </c>
      <c r="N12276" s="158">
        <v>0.15864957481913947</v>
      </c>
      <c r="O12276" s="158">
        <v>0.95789999999999997</v>
      </c>
      <c r="P12276" s="161">
        <f t="shared" si="1149"/>
        <v>0.152</v>
      </c>
    </row>
    <row r="12277" spans="9:16" x14ac:dyDescent="0.2">
      <c r="I12277" s="158">
        <f t="shared" si="1153"/>
        <v>29</v>
      </c>
      <c r="J12277" s="158" t="str">
        <f t="shared" si="1150"/>
        <v>BRL</v>
      </c>
      <c r="K12277" s="158" t="str">
        <f t="shared" si="1151"/>
        <v>CHF</v>
      </c>
      <c r="L12277" s="158" t="str">
        <f t="shared" si="1148"/>
        <v>BRLCHF45730</v>
      </c>
      <c r="M12277" s="160">
        <f t="shared" si="1152"/>
        <v>45730</v>
      </c>
      <c r="N12277" s="158">
        <v>0.15953288770480034</v>
      </c>
      <c r="O12277" s="158">
        <v>0.96409999999999996</v>
      </c>
      <c r="P12277" s="161">
        <f t="shared" si="1149"/>
        <v>0.15379999999999999</v>
      </c>
    </row>
    <row r="12278" spans="9:16" x14ac:dyDescent="0.2">
      <c r="I12278" s="158">
        <f t="shared" si="1153"/>
        <v>29</v>
      </c>
      <c r="J12278" s="158" t="str">
        <f t="shared" si="1150"/>
        <v>BRL</v>
      </c>
      <c r="K12278" s="158" t="str">
        <f t="shared" si="1151"/>
        <v>CHF</v>
      </c>
      <c r="L12278" s="158" t="str">
        <f t="shared" si="1148"/>
        <v>BRLCHF45731</v>
      </c>
      <c r="M12278" s="160">
        <f t="shared" si="1152"/>
        <v>45731</v>
      </c>
      <c r="N12278" s="158">
        <v>0.15953288770480034</v>
      </c>
      <c r="O12278" s="158">
        <v>0.96409999999999996</v>
      </c>
      <c r="P12278" s="161">
        <f t="shared" si="1149"/>
        <v>0.15379999999999999</v>
      </c>
    </row>
    <row r="12279" spans="9:16" x14ac:dyDescent="0.2">
      <c r="I12279" s="158">
        <f t="shared" si="1153"/>
        <v>29</v>
      </c>
      <c r="J12279" s="158" t="str">
        <f t="shared" si="1150"/>
        <v>BRL</v>
      </c>
      <c r="K12279" s="158" t="str">
        <f t="shared" si="1151"/>
        <v>CHF</v>
      </c>
      <c r="L12279" s="158" t="str">
        <f t="shared" si="1148"/>
        <v>BRLCHF45732</v>
      </c>
      <c r="M12279" s="160">
        <f t="shared" si="1152"/>
        <v>45732</v>
      </c>
      <c r="N12279" s="158">
        <v>0.15953288770480034</v>
      </c>
      <c r="O12279" s="158">
        <v>0.96409999999999996</v>
      </c>
      <c r="P12279" s="161">
        <f t="shared" si="1149"/>
        <v>0.15379999999999999</v>
      </c>
    </row>
    <row r="12280" spans="9:16" x14ac:dyDescent="0.2">
      <c r="I12280" s="158">
        <f t="shared" si="1153"/>
        <v>29</v>
      </c>
      <c r="J12280" s="158" t="str">
        <f t="shared" si="1150"/>
        <v>BRL</v>
      </c>
      <c r="K12280" s="158" t="str">
        <f t="shared" si="1151"/>
        <v>CHF</v>
      </c>
      <c r="L12280" s="158" t="str">
        <f t="shared" si="1148"/>
        <v>BRLCHF45733</v>
      </c>
      <c r="M12280" s="160">
        <f t="shared" si="1152"/>
        <v>45733</v>
      </c>
      <c r="N12280" s="158">
        <v>0.16067354349432822</v>
      </c>
      <c r="O12280" s="158">
        <v>0.96160000000000001</v>
      </c>
      <c r="P12280" s="161">
        <f t="shared" si="1149"/>
        <v>0.1545</v>
      </c>
    </row>
    <row r="12281" spans="9:16" x14ac:dyDescent="0.2">
      <c r="I12281" s="158">
        <f t="shared" si="1153"/>
        <v>29</v>
      </c>
      <c r="J12281" s="158" t="str">
        <f t="shared" si="1150"/>
        <v>BRL</v>
      </c>
      <c r="K12281" s="158" t="str">
        <f t="shared" si="1151"/>
        <v>CHF</v>
      </c>
      <c r="L12281" s="158" t="str">
        <f t="shared" si="1148"/>
        <v>BRLCHF45734</v>
      </c>
      <c r="M12281" s="160">
        <f t="shared" si="1152"/>
        <v>45734</v>
      </c>
      <c r="N12281" s="158">
        <v>0.16105393696348907</v>
      </c>
      <c r="O12281" s="158">
        <v>0.96009999999999995</v>
      </c>
      <c r="P12281" s="161">
        <f t="shared" si="1149"/>
        <v>0.15459999999999999</v>
      </c>
    </row>
    <row r="12282" spans="9:16" x14ac:dyDescent="0.2">
      <c r="I12282" s="158">
        <f t="shared" si="1153"/>
        <v>29</v>
      </c>
      <c r="J12282" s="158" t="str">
        <f t="shared" si="1150"/>
        <v>BRL</v>
      </c>
      <c r="K12282" s="158" t="str">
        <f t="shared" si="1151"/>
        <v>CHF</v>
      </c>
      <c r="L12282" s="158" t="str">
        <f t="shared" si="1148"/>
        <v>BRLCHF45735</v>
      </c>
      <c r="M12282" s="160">
        <f t="shared" si="1152"/>
        <v>45735</v>
      </c>
      <c r="N12282" s="158">
        <v>0.16147523777228762</v>
      </c>
      <c r="O12282" s="158">
        <v>0.95830000000000004</v>
      </c>
      <c r="P12282" s="161">
        <f t="shared" si="1149"/>
        <v>0.1547</v>
      </c>
    </row>
    <row r="12283" spans="9:16" x14ac:dyDescent="0.2">
      <c r="I12283" s="158">
        <f t="shared" si="1153"/>
        <v>29</v>
      </c>
      <c r="J12283" s="158" t="str">
        <f t="shared" si="1150"/>
        <v>BRL</v>
      </c>
      <c r="K12283" s="158" t="str">
        <f t="shared" si="1151"/>
        <v>CHF</v>
      </c>
      <c r="L12283" s="158" t="str">
        <f t="shared" si="1148"/>
        <v>BRLCHF45736</v>
      </c>
      <c r="M12283" s="160">
        <f t="shared" si="1152"/>
        <v>45736</v>
      </c>
      <c r="N12283" s="158">
        <v>0.16320668494581539</v>
      </c>
      <c r="O12283" s="158">
        <v>0.95640000000000003</v>
      </c>
      <c r="P12283" s="161">
        <f t="shared" si="1149"/>
        <v>0.15609999999999999</v>
      </c>
    </row>
    <row r="12284" spans="9:16" x14ac:dyDescent="0.2">
      <c r="I12284" s="158">
        <f t="shared" si="1153"/>
        <v>29</v>
      </c>
      <c r="J12284" s="158" t="str">
        <f t="shared" si="1150"/>
        <v>BRL</v>
      </c>
      <c r="K12284" s="158" t="str">
        <f t="shared" si="1151"/>
        <v>CHF</v>
      </c>
      <c r="L12284" s="158" t="str">
        <f t="shared" si="1148"/>
        <v>BRLCHF45737</v>
      </c>
      <c r="M12284" s="160">
        <f t="shared" si="1152"/>
        <v>45737</v>
      </c>
      <c r="N12284" s="158">
        <v>0.16152218507211966</v>
      </c>
      <c r="O12284" s="158">
        <v>0.95469999999999999</v>
      </c>
      <c r="P12284" s="161">
        <f t="shared" si="1149"/>
        <v>0.1542</v>
      </c>
    </row>
    <row r="12285" spans="9:16" x14ac:dyDescent="0.2">
      <c r="I12285" s="158">
        <f t="shared" si="1153"/>
        <v>29</v>
      </c>
      <c r="J12285" s="158" t="str">
        <f t="shared" si="1150"/>
        <v>BRL</v>
      </c>
      <c r="K12285" s="158" t="str">
        <f t="shared" si="1151"/>
        <v>CHF</v>
      </c>
      <c r="L12285" s="158" t="str">
        <f t="shared" si="1148"/>
        <v>BRLCHF45738</v>
      </c>
      <c r="M12285" s="160">
        <f t="shared" si="1152"/>
        <v>45738</v>
      </c>
      <c r="N12285" s="158">
        <v>0.16152218507211966</v>
      </c>
      <c r="O12285" s="158">
        <v>0.95469999999999999</v>
      </c>
      <c r="P12285" s="161">
        <f t="shared" si="1149"/>
        <v>0.1542</v>
      </c>
    </row>
    <row r="12286" spans="9:16" x14ac:dyDescent="0.2">
      <c r="I12286" s="158">
        <f t="shared" si="1153"/>
        <v>29</v>
      </c>
      <c r="J12286" s="158" t="str">
        <f t="shared" si="1150"/>
        <v>BRL</v>
      </c>
      <c r="K12286" s="158" t="str">
        <f t="shared" si="1151"/>
        <v>CHF</v>
      </c>
      <c r="L12286" s="158" t="str">
        <f t="shared" si="1148"/>
        <v>BRLCHF45739</v>
      </c>
      <c r="M12286" s="160">
        <f t="shared" si="1152"/>
        <v>45739</v>
      </c>
      <c r="N12286" s="158">
        <v>0.16152218507211966</v>
      </c>
      <c r="O12286" s="158">
        <v>0.95469999999999999</v>
      </c>
      <c r="P12286" s="161">
        <f t="shared" si="1149"/>
        <v>0.1542</v>
      </c>
    </row>
    <row r="12287" spans="9:16" x14ac:dyDescent="0.2">
      <c r="I12287" s="158">
        <f t="shared" si="1153"/>
        <v>29</v>
      </c>
      <c r="J12287" s="158" t="str">
        <f t="shared" si="1150"/>
        <v>BRL</v>
      </c>
      <c r="K12287" s="158" t="str">
        <f t="shared" si="1151"/>
        <v>CHF</v>
      </c>
      <c r="L12287" s="158" t="str">
        <f t="shared" si="1148"/>
        <v>BRLCHF45740</v>
      </c>
      <c r="M12287" s="160">
        <f t="shared" si="1152"/>
        <v>45740</v>
      </c>
      <c r="N12287" s="158">
        <v>0.16047758128189493</v>
      </c>
      <c r="O12287" s="158">
        <v>0.95440000000000003</v>
      </c>
      <c r="P12287" s="161">
        <f t="shared" si="1149"/>
        <v>0.1532</v>
      </c>
    </row>
    <row r="12288" spans="9:16" x14ac:dyDescent="0.2">
      <c r="I12288" s="158">
        <f t="shared" si="1153"/>
        <v>29</v>
      </c>
      <c r="J12288" s="158" t="str">
        <f t="shared" si="1150"/>
        <v>BRL</v>
      </c>
      <c r="K12288" s="158" t="str">
        <f t="shared" si="1151"/>
        <v>CHF</v>
      </c>
      <c r="L12288" s="158" t="str">
        <f t="shared" si="1148"/>
        <v>BRLCHF45741</v>
      </c>
      <c r="M12288" s="160">
        <f t="shared" si="1152"/>
        <v>45741</v>
      </c>
      <c r="N12288" s="158">
        <v>0.16115775732864901</v>
      </c>
      <c r="O12288" s="158">
        <v>0.95389999999999997</v>
      </c>
      <c r="P12288" s="161">
        <f t="shared" si="1149"/>
        <v>0.1537</v>
      </c>
    </row>
    <row r="12289" spans="9:16" x14ac:dyDescent="0.2">
      <c r="I12289" s="158">
        <f t="shared" si="1153"/>
        <v>29</v>
      </c>
      <c r="J12289" s="158" t="str">
        <f t="shared" si="1150"/>
        <v>BRL</v>
      </c>
      <c r="K12289" s="158" t="str">
        <f t="shared" si="1151"/>
        <v>CHF</v>
      </c>
      <c r="L12289" s="158" t="str">
        <f t="shared" si="1148"/>
        <v>BRLCHF45742</v>
      </c>
      <c r="M12289" s="160">
        <f t="shared" si="1152"/>
        <v>45742</v>
      </c>
      <c r="N12289" s="158">
        <v>0.16189088554314393</v>
      </c>
      <c r="O12289" s="158">
        <v>0.95320000000000005</v>
      </c>
      <c r="P12289" s="161">
        <f t="shared" si="1149"/>
        <v>0.15429999999999999</v>
      </c>
    </row>
    <row r="12290" spans="9:16" x14ac:dyDescent="0.2">
      <c r="I12290" s="158">
        <f t="shared" si="1153"/>
        <v>29</v>
      </c>
      <c r="J12290" s="158" t="str">
        <f t="shared" si="1150"/>
        <v>BRL</v>
      </c>
      <c r="K12290" s="158" t="str">
        <f t="shared" si="1151"/>
        <v>CHF</v>
      </c>
      <c r="L12290" s="158" t="str">
        <f t="shared" si="1148"/>
        <v>BRLCHF45743</v>
      </c>
      <c r="M12290" s="160">
        <f t="shared" si="1152"/>
        <v>45743</v>
      </c>
      <c r="N12290" s="158">
        <v>0.16089069086462657</v>
      </c>
      <c r="O12290" s="158">
        <v>0.95240000000000002</v>
      </c>
      <c r="P12290" s="161">
        <f t="shared" si="1149"/>
        <v>0.1532</v>
      </c>
    </row>
    <row r="12291" spans="9:16" x14ac:dyDescent="0.2">
      <c r="I12291" s="158">
        <f t="shared" si="1153"/>
        <v>29</v>
      </c>
      <c r="J12291" s="158" t="str">
        <f t="shared" si="1150"/>
        <v>BRL</v>
      </c>
      <c r="K12291" s="158" t="str">
        <f t="shared" si="1151"/>
        <v>CHF</v>
      </c>
      <c r="L12291" s="158" t="str">
        <f t="shared" ref="L12291:L12354" si="1154">J12291&amp;K12291&amp;M12291</f>
        <v>BRLCHF45744</v>
      </c>
      <c r="M12291" s="160">
        <f t="shared" si="1152"/>
        <v>45744</v>
      </c>
      <c r="N12291" s="158">
        <v>0.16063740923986378</v>
      </c>
      <c r="O12291" s="158">
        <v>0.95250000000000001</v>
      </c>
      <c r="P12291" s="161">
        <f t="shared" ref="P12291:P12354" si="1155">ROUND(N12291*O12291,4)</f>
        <v>0.153</v>
      </c>
    </row>
    <row r="12292" spans="9:16" x14ac:dyDescent="0.2">
      <c r="I12292" s="158">
        <f t="shared" si="1153"/>
        <v>29</v>
      </c>
      <c r="J12292" s="158" t="str">
        <f t="shared" ref="J12292:J12355" si="1156">VLOOKUP($I12292,$A:$C,2,FALSE)</f>
        <v>BRL</v>
      </c>
      <c r="K12292" s="158" t="str">
        <f t="shared" ref="K12292:K12355" si="1157">VLOOKUP($I12292,$A:$C,3,FALSE)</f>
        <v>CHF</v>
      </c>
      <c r="L12292" s="158" t="str">
        <f t="shared" si="1154"/>
        <v>BRLCHF45745</v>
      </c>
      <c r="M12292" s="160">
        <f t="shared" ref="M12292:M12355" si="1158">IF(I12292=I12291,M12291+1,$G$1)</f>
        <v>45745</v>
      </c>
      <c r="N12292" s="158">
        <v>0.16063740923986378</v>
      </c>
      <c r="O12292" s="158">
        <v>0.95250000000000001</v>
      </c>
      <c r="P12292" s="161">
        <f t="shared" si="1155"/>
        <v>0.153</v>
      </c>
    </row>
    <row r="12293" spans="9:16" x14ac:dyDescent="0.2">
      <c r="I12293" s="158">
        <f t="shared" si="1153"/>
        <v>29</v>
      </c>
      <c r="J12293" s="158" t="str">
        <f t="shared" si="1156"/>
        <v>BRL</v>
      </c>
      <c r="K12293" s="158" t="str">
        <f t="shared" si="1157"/>
        <v>CHF</v>
      </c>
      <c r="L12293" s="158" t="str">
        <f t="shared" si="1154"/>
        <v>BRLCHF45746</v>
      </c>
      <c r="M12293" s="160">
        <f t="shared" si="1158"/>
        <v>45746</v>
      </c>
      <c r="N12293" s="158">
        <v>0.16063740923986378</v>
      </c>
      <c r="O12293" s="158">
        <v>0.95250000000000001</v>
      </c>
      <c r="P12293" s="161">
        <f t="shared" si="1155"/>
        <v>0.153</v>
      </c>
    </row>
    <row r="12294" spans="9:16" x14ac:dyDescent="0.2">
      <c r="I12294" s="158">
        <f t="shared" si="1153"/>
        <v>29</v>
      </c>
      <c r="J12294" s="158" t="str">
        <f t="shared" si="1156"/>
        <v>BRL</v>
      </c>
      <c r="K12294" s="158" t="str">
        <f t="shared" si="1157"/>
        <v>CHF</v>
      </c>
      <c r="L12294" s="158" t="str">
        <f t="shared" si="1154"/>
        <v>BRLCHF45747</v>
      </c>
      <c r="M12294" s="160">
        <f t="shared" si="1158"/>
        <v>45747</v>
      </c>
      <c r="N12294" s="158">
        <v>0.15998208200681524</v>
      </c>
      <c r="O12294" s="158">
        <v>0.95309999999999995</v>
      </c>
      <c r="P12294" s="161">
        <f t="shared" si="1155"/>
        <v>0.1525</v>
      </c>
    </row>
    <row r="12295" spans="9:16" x14ac:dyDescent="0.2">
      <c r="I12295" s="158">
        <f t="shared" si="1153"/>
        <v>29</v>
      </c>
      <c r="J12295" s="158" t="str">
        <f t="shared" si="1156"/>
        <v>BRL</v>
      </c>
      <c r="K12295" s="158" t="str">
        <f t="shared" si="1157"/>
        <v>CHF</v>
      </c>
      <c r="L12295" s="158" t="str">
        <f t="shared" si="1154"/>
        <v>BRLCHF45748</v>
      </c>
      <c r="M12295" s="160">
        <f t="shared" si="1158"/>
        <v>45748</v>
      </c>
      <c r="N12295" s="158">
        <v>0.16212973621491916</v>
      </c>
      <c r="O12295" s="158">
        <v>0.95199999999999996</v>
      </c>
      <c r="P12295" s="161">
        <f t="shared" si="1155"/>
        <v>0.15429999999999999</v>
      </c>
    </row>
    <row r="12296" spans="9:16" x14ac:dyDescent="0.2">
      <c r="I12296" s="158">
        <f t="shared" si="1153"/>
        <v>29</v>
      </c>
      <c r="J12296" s="158" t="str">
        <f t="shared" si="1156"/>
        <v>BRL</v>
      </c>
      <c r="K12296" s="158" t="str">
        <f t="shared" si="1157"/>
        <v>CHF</v>
      </c>
      <c r="L12296" s="158" t="str">
        <f t="shared" si="1154"/>
        <v>BRLCHF45749</v>
      </c>
      <c r="M12296" s="160">
        <f t="shared" si="1158"/>
        <v>45749</v>
      </c>
      <c r="N12296" s="158">
        <v>0.16336666013200027</v>
      </c>
      <c r="O12296" s="158">
        <v>0.95430000000000004</v>
      </c>
      <c r="P12296" s="161">
        <f t="shared" si="1155"/>
        <v>0.15590000000000001</v>
      </c>
    </row>
    <row r="12297" spans="9:16" x14ac:dyDescent="0.2">
      <c r="I12297" s="158">
        <f t="shared" si="1153"/>
        <v>29</v>
      </c>
      <c r="J12297" s="158" t="str">
        <f t="shared" si="1156"/>
        <v>BRL</v>
      </c>
      <c r="K12297" s="158" t="str">
        <f t="shared" si="1157"/>
        <v>CHF</v>
      </c>
      <c r="L12297" s="158" t="str">
        <f t="shared" si="1154"/>
        <v>BRLCHF45750</v>
      </c>
      <c r="M12297" s="160">
        <f t="shared" si="1158"/>
        <v>45750</v>
      </c>
      <c r="N12297" s="158">
        <v>0.16022816490682731</v>
      </c>
      <c r="O12297" s="158">
        <v>0.95379999999999998</v>
      </c>
      <c r="P12297" s="161">
        <f t="shared" si="1155"/>
        <v>0.15279999999999999</v>
      </c>
    </row>
    <row r="12298" spans="9:16" x14ac:dyDescent="0.2">
      <c r="I12298" s="158">
        <f t="shared" si="1153"/>
        <v>29</v>
      </c>
      <c r="J12298" s="158" t="str">
        <f t="shared" si="1156"/>
        <v>BRL</v>
      </c>
      <c r="K12298" s="158" t="str">
        <f t="shared" si="1157"/>
        <v>CHF</v>
      </c>
      <c r="L12298" s="158" t="str">
        <f t="shared" si="1154"/>
        <v>BRLCHF45751</v>
      </c>
      <c r="M12298" s="160">
        <f t="shared" si="1158"/>
        <v>45751</v>
      </c>
      <c r="N12298" s="158">
        <v>0.15771129370574227</v>
      </c>
      <c r="O12298" s="158">
        <v>0.94069999999999998</v>
      </c>
      <c r="P12298" s="161">
        <f t="shared" si="1155"/>
        <v>0.1484</v>
      </c>
    </row>
    <row r="12299" spans="9:16" x14ac:dyDescent="0.2">
      <c r="I12299" s="158">
        <f t="shared" si="1153"/>
        <v>29</v>
      </c>
      <c r="J12299" s="158" t="str">
        <f t="shared" si="1156"/>
        <v>BRL</v>
      </c>
      <c r="K12299" s="158" t="str">
        <f t="shared" si="1157"/>
        <v>CHF</v>
      </c>
      <c r="L12299" s="158" t="str">
        <f t="shared" si="1154"/>
        <v>BRLCHF45752</v>
      </c>
      <c r="M12299" s="160">
        <f t="shared" si="1158"/>
        <v>45752</v>
      </c>
      <c r="N12299" s="158">
        <v>0.15771129370574227</v>
      </c>
      <c r="O12299" s="158">
        <v>0.94069999999999998</v>
      </c>
      <c r="P12299" s="161">
        <f t="shared" si="1155"/>
        <v>0.1484</v>
      </c>
    </row>
    <row r="12300" spans="9:16" x14ac:dyDescent="0.2">
      <c r="I12300" s="158">
        <f t="shared" si="1153"/>
        <v>29</v>
      </c>
      <c r="J12300" s="158" t="str">
        <f t="shared" si="1156"/>
        <v>BRL</v>
      </c>
      <c r="K12300" s="158" t="str">
        <f t="shared" si="1157"/>
        <v>CHF</v>
      </c>
      <c r="L12300" s="158" t="str">
        <f t="shared" si="1154"/>
        <v>BRLCHF45753</v>
      </c>
      <c r="M12300" s="160">
        <f t="shared" si="1158"/>
        <v>45753</v>
      </c>
      <c r="N12300" s="158">
        <v>0.15771129370574227</v>
      </c>
      <c r="O12300" s="158">
        <v>0.94069999999999998</v>
      </c>
      <c r="P12300" s="161">
        <f t="shared" si="1155"/>
        <v>0.1484</v>
      </c>
    </row>
    <row r="12301" spans="9:16" x14ac:dyDescent="0.2">
      <c r="I12301" s="158">
        <f t="shared" si="1153"/>
        <v>29</v>
      </c>
      <c r="J12301" s="158" t="str">
        <f t="shared" si="1156"/>
        <v>BRL</v>
      </c>
      <c r="K12301" s="158" t="str">
        <f t="shared" si="1157"/>
        <v>CHF</v>
      </c>
      <c r="L12301" s="158" t="str">
        <f t="shared" si="1154"/>
        <v>BRLCHF45754</v>
      </c>
      <c r="M12301" s="160">
        <f t="shared" si="1158"/>
        <v>45754</v>
      </c>
      <c r="N12301" s="158">
        <v>0.1552433439416285</v>
      </c>
      <c r="O12301" s="158">
        <v>0.93769999999999998</v>
      </c>
      <c r="P12301" s="161">
        <f t="shared" si="1155"/>
        <v>0.14560000000000001</v>
      </c>
    </row>
    <row r="12302" spans="9:16" x14ac:dyDescent="0.2">
      <c r="I12302" s="158">
        <f t="shared" si="1153"/>
        <v>29</v>
      </c>
      <c r="J12302" s="158" t="str">
        <f t="shared" si="1156"/>
        <v>BRL</v>
      </c>
      <c r="K12302" s="158" t="str">
        <f t="shared" si="1157"/>
        <v>CHF</v>
      </c>
      <c r="L12302" s="158" t="str">
        <f t="shared" si="1154"/>
        <v>BRLCHF45755</v>
      </c>
      <c r="M12302" s="160">
        <f t="shared" si="1158"/>
        <v>45755</v>
      </c>
      <c r="N12302" s="158">
        <v>0.1557365560417997</v>
      </c>
      <c r="O12302" s="158">
        <v>0.93489999999999995</v>
      </c>
      <c r="P12302" s="161">
        <f t="shared" si="1155"/>
        <v>0.14560000000000001</v>
      </c>
    </row>
    <row r="12303" spans="9:16" x14ac:dyDescent="0.2">
      <c r="I12303" s="158">
        <f t="shared" si="1153"/>
        <v>29</v>
      </c>
      <c r="J12303" s="158" t="str">
        <f t="shared" si="1156"/>
        <v>BRL</v>
      </c>
      <c r="K12303" s="158" t="str">
        <f t="shared" si="1157"/>
        <v>CHF</v>
      </c>
      <c r="L12303" s="158" t="str">
        <f t="shared" si="1154"/>
        <v>BRLCHF45756</v>
      </c>
      <c r="M12303" s="160">
        <f t="shared" si="1158"/>
        <v>45756</v>
      </c>
      <c r="N12303" s="158">
        <v>0.14953271028037382</v>
      </c>
      <c r="O12303" s="158">
        <v>0.92779999999999996</v>
      </c>
      <c r="P12303" s="161">
        <f t="shared" si="1155"/>
        <v>0.13869999999999999</v>
      </c>
    </row>
    <row r="12304" spans="9:16" x14ac:dyDescent="0.2">
      <c r="I12304" s="158">
        <f t="shared" si="1153"/>
        <v>29</v>
      </c>
      <c r="J12304" s="158" t="str">
        <f t="shared" si="1156"/>
        <v>BRL</v>
      </c>
      <c r="K12304" s="158" t="str">
        <f t="shared" si="1157"/>
        <v>CHF</v>
      </c>
      <c r="L12304" s="158" t="str">
        <f t="shared" si="1154"/>
        <v>BRLCHF45757</v>
      </c>
      <c r="M12304" s="160">
        <f t="shared" si="1158"/>
        <v>45757</v>
      </c>
      <c r="N12304" s="158">
        <v>0.15411407523849155</v>
      </c>
      <c r="O12304" s="158">
        <v>0.92989999999999995</v>
      </c>
      <c r="P12304" s="161">
        <f t="shared" si="1155"/>
        <v>0.14330000000000001</v>
      </c>
    </row>
    <row r="12305" spans="9:16" x14ac:dyDescent="0.2">
      <c r="I12305" s="158">
        <f t="shared" si="1153"/>
        <v>29</v>
      </c>
      <c r="J12305" s="158" t="str">
        <f t="shared" si="1156"/>
        <v>BRL</v>
      </c>
      <c r="K12305" s="158" t="str">
        <f t="shared" si="1157"/>
        <v>CHF</v>
      </c>
      <c r="L12305" s="158" t="str">
        <f t="shared" si="1154"/>
        <v>BRLCHF45758</v>
      </c>
      <c r="M12305" s="160">
        <f t="shared" si="1158"/>
        <v>45758</v>
      </c>
      <c r="N12305" s="158">
        <v>0.15115101497906558</v>
      </c>
      <c r="O12305" s="158">
        <v>0.92520000000000002</v>
      </c>
      <c r="P12305" s="161">
        <f t="shared" si="1155"/>
        <v>0.13980000000000001</v>
      </c>
    </row>
    <row r="12306" spans="9:16" x14ac:dyDescent="0.2">
      <c r="I12306" s="158">
        <f t="shared" si="1153"/>
        <v>29</v>
      </c>
      <c r="J12306" s="158" t="str">
        <f t="shared" si="1156"/>
        <v>BRL</v>
      </c>
      <c r="K12306" s="158" t="str">
        <f t="shared" si="1157"/>
        <v>CHF</v>
      </c>
      <c r="L12306" s="158" t="str">
        <f t="shared" si="1154"/>
        <v>BRLCHF45759</v>
      </c>
      <c r="M12306" s="160">
        <f t="shared" si="1158"/>
        <v>45759</v>
      </c>
      <c r="N12306" s="158">
        <v>0.15115101497906558</v>
      </c>
      <c r="O12306" s="158">
        <v>0.92520000000000002</v>
      </c>
      <c r="P12306" s="161">
        <f t="shared" si="1155"/>
        <v>0.13980000000000001</v>
      </c>
    </row>
    <row r="12307" spans="9:16" x14ac:dyDescent="0.2">
      <c r="I12307" s="158">
        <f t="shared" si="1153"/>
        <v>29</v>
      </c>
      <c r="J12307" s="158" t="str">
        <f t="shared" si="1156"/>
        <v>BRL</v>
      </c>
      <c r="K12307" s="158" t="str">
        <f t="shared" si="1157"/>
        <v>CHF</v>
      </c>
      <c r="L12307" s="158" t="str">
        <f t="shared" si="1154"/>
        <v>BRLCHF45760</v>
      </c>
      <c r="M12307" s="160">
        <f t="shared" si="1158"/>
        <v>45760</v>
      </c>
      <c r="N12307" s="158">
        <v>0.15115101497906558</v>
      </c>
      <c r="O12307" s="158">
        <v>0.92520000000000002</v>
      </c>
      <c r="P12307" s="161">
        <f t="shared" si="1155"/>
        <v>0.13980000000000001</v>
      </c>
    </row>
    <row r="12308" spans="9:16" x14ac:dyDescent="0.2">
      <c r="I12308" s="158">
        <f t="shared" si="1153"/>
        <v>29</v>
      </c>
      <c r="J12308" s="158" t="str">
        <f t="shared" si="1156"/>
        <v>BRL</v>
      </c>
      <c r="K12308" s="158" t="str">
        <f t="shared" si="1157"/>
        <v>CHF</v>
      </c>
      <c r="L12308" s="158" t="str">
        <f t="shared" si="1154"/>
        <v>BRLCHF45761</v>
      </c>
      <c r="M12308" s="160">
        <f t="shared" si="1158"/>
        <v>45761</v>
      </c>
      <c r="N12308" s="158">
        <v>0.15040308025508364</v>
      </c>
      <c r="O12308" s="158">
        <v>0.93289999999999995</v>
      </c>
      <c r="P12308" s="161">
        <f t="shared" si="1155"/>
        <v>0.14030000000000001</v>
      </c>
    </row>
    <row r="12309" spans="9:16" x14ac:dyDescent="0.2">
      <c r="I12309" s="158">
        <f t="shared" si="1153"/>
        <v>29</v>
      </c>
      <c r="J12309" s="158" t="str">
        <f t="shared" si="1156"/>
        <v>BRL</v>
      </c>
      <c r="K12309" s="158" t="str">
        <f t="shared" si="1157"/>
        <v>CHF</v>
      </c>
      <c r="L12309" s="158" t="str">
        <f t="shared" si="1154"/>
        <v>BRLCHF45762</v>
      </c>
      <c r="M12309" s="160">
        <f t="shared" si="1158"/>
        <v>45762</v>
      </c>
      <c r="N12309" s="158">
        <v>0.15104143066443124</v>
      </c>
      <c r="O12309" s="158">
        <v>0.92420000000000002</v>
      </c>
      <c r="P12309" s="161">
        <f t="shared" si="1155"/>
        <v>0.1396</v>
      </c>
    </row>
    <row r="12310" spans="9:16" x14ac:dyDescent="0.2">
      <c r="I12310" s="158">
        <f t="shared" si="1153"/>
        <v>29</v>
      </c>
      <c r="J12310" s="158" t="str">
        <f t="shared" si="1156"/>
        <v>BRL</v>
      </c>
      <c r="K12310" s="158" t="str">
        <f t="shared" si="1157"/>
        <v>CHF</v>
      </c>
      <c r="L12310" s="158" t="str">
        <f t="shared" si="1154"/>
        <v>BRLCHF45763</v>
      </c>
      <c r="M12310" s="160">
        <f t="shared" si="1158"/>
        <v>45763</v>
      </c>
      <c r="N12310" s="158">
        <v>0.14999025063370883</v>
      </c>
      <c r="O12310" s="158">
        <v>0.92600000000000005</v>
      </c>
      <c r="P12310" s="161">
        <f t="shared" si="1155"/>
        <v>0.1389</v>
      </c>
    </row>
    <row r="12311" spans="9:16" x14ac:dyDescent="0.2">
      <c r="I12311" s="158">
        <f t="shared" si="1153"/>
        <v>29</v>
      </c>
      <c r="J12311" s="158" t="str">
        <f t="shared" si="1156"/>
        <v>BRL</v>
      </c>
      <c r="K12311" s="158" t="str">
        <f t="shared" si="1157"/>
        <v>CHF</v>
      </c>
      <c r="L12311" s="158" t="str">
        <f t="shared" si="1154"/>
        <v>BRLCHF45764</v>
      </c>
      <c r="M12311" s="160">
        <f t="shared" si="1158"/>
        <v>45764</v>
      </c>
      <c r="N12311" s="158">
        <v>0.149678191887442</v>
      </c>
      <c r="O12311" s="158">
        <v>0.92910000000000004</v>
      </c>
      <c r="P12311" s="161">
        <f t="shared" si="1155"/>
        <v>0.1391</v>
      </c>
    </row>
    <row r="12312" spans="9:16" x14ac:dyDescent="0.2">
      <c r="I12312" s="158">
        <f t="shared" si="1153"/>
        <v>29</v>
      </c>
      <c r="J12312" s="158" t="str">
        <f t="shared" si="1156"/>
        <v>BRL</v>
      </c>
      <c r="K12312" s="158" t="str">
        <f t="shared" si="1157"/>
        <v>CHF</v>
      </c>
      <c r="L12312" s="158" t="str">
        <f t="shared" si="1154"/>
        <v>BRLCHF45765</v>
      </c>
      <c r="M12312" s="160">
        <f t="shared" si="1158"/>
        <v>45765</v>
      </c>
      <c r="N12312" s="158">
        <v>0.149678191887442</v>
      </c>
      <c r="O12312" s="158">
        <v>0.92910000000000004</v>
      </c>
      <c r="P12312" s="161">
        <f t="shared" si="1155"/>
        <v>0.1391</v>
      </c>
    </row>
    <row r="12313" spans="9:16" x14ac:dyDescent="0.2">
      <c r="I12313" s="158">
        <f t="shared" si="1153"/>
        <v>29</v>
      </c>
      <c r="J12313" s="158" t="str">
        <f t="shared" si="1156"/>
        <v>BRL</v>
      </c>
      <c r="K12313" s="158" t="str">
        <f t="shared" si="1157"/>
        <v>CHF</v>
      </c>
      <c r="L12313" s="158" t="str">
        <f t="shared" si="1154"/>
        <v>BRLCHF45766</v>
      </c>
      <c r="M12313" s="160">
        <f t="shared" si="1158"/>
        <v>45766</v>
      </c>
      <c r="N12313" s="158">
        <v>0.149678191887442</v>
      </c>
      <c r="O12313" s="158">
        <v>0.92910000000000004</v>
      </c>
      <c r="P12313" s="161">
        <f t="shared" si="1155"/>
        <v>0.1391</v>
      </c>
    </row>
    <row r="12314" spans="9:16" x14ac:dyDescent="0.2">
      <c r="I12314" s="158">
        <f t="shared" si="1153"/>
        <v>29</v>
      </c>
      <c r="J12314" s="158" t="str">
        <f t="shared" si="1156"/>
        <v>BRL</v>
      </c>
      <c r="K12314" s="158" t="str">
        <f t="shared" si="1157"/>
        <v>CHF</v>
      </c>
      <c r="L12314" s="158" t="str">
        <f t="shared" si="1154"/>
        <v>BRLCHF45767</v>
      </c>
      <c r="M12314" s="160">
        <f t="shared" si="1158"/>
        <v>45767</v>
      </c>
      <c r="N12314" s="158">
        <v>0.149678191887442</v>
      </c>
      <c r="O12314" s="158">
        <v>0.92910000000000004</v>
      </c>
      <c r="P12314" s="161">
        <f t="shared" si="1155"/>
        <v>0.1391</v>
      </c>
    </row>
    <row r="12315" spans="9:16" x14ac:dyDescent="0.2">
      <c r="I12315" s="158">
        <f t="shared" si="1153"/>
        <v>29</v>
      </c>
      <c r="J12315" s="158" t="str">
        <f t="shared" si="1156"/>
        <v>BRL</v>
      </c>
      <c r="K12315" s="158" t="str">
        <f t="shared" si="1157"/>
        <v>CHF</v>
      </c>
      <c r="L12315" s="158" t="str">
        <f t="shared" si="1154"/>
        <v>BRLCHF45768</v>
      </c>
      <c r="M12315" s="160">
        <f t="shared" si="1158"/>
        <v>45768</v>
      </c>
      <c r="N12315" s="158">
        <v>0.149678191887442</v>
      </c>
      <c r="O12315" s="158">
        <v>0.92910000000000004</v>
      </c>
      <c r="P12315" s="161">
        <f t="shared" si="1155"/>
        <v>0.1391</v>
      </c>
    </row>
    <row r="12316" spans="9:16" x14ac:dyDescent="0.2">
      <c r="I12316" s="158">
        <f t="shared" si="1153"/>
        <v>29</v>
      </c>
      <c r="J12316" s="158" t="str">
        <f t="shared" si="1156"/>
        <v>BRL</v>
      </c>
      <c r="K12316" s="158" t="str">
        <f t="shared" si="1157"/>
        <v>CHF</v>
      </c>
      <c r="L12316" s="158" t="str">
        <f t="shared" si="1154"/>
        <v>BRLCHF45769</v>
      </c>
      <c r="M12316" s="160">
        <f t="shared" si="1158"/>
        <v>45769</v>
      </c>
      <c r="N12316" s="158">
        <v>0.15033976787539841</v>
      </c>
      <c r="O12316" s="158">
        <v>0.93179999999999996</v>
      </c>
      <c r="P12316" s="161">
        <f t="shared" si="1155"/>
        <v>0.1401</v>
      </c>
    </row>
    <row r="12317" spans="9:16" x14ac:dyDescent="0.2">
      <c r="I12317" s="158">
        <f t="shared" si="1153"/>
        <v>29</v>
      </c>
      <c r="J12317" s="158" t="str">
        <f t="shared" si="1156"/>
        <v>BRL</v>
      </c>
      <c r="K12317" s="158" t="str">
        <f t="shared" si="1157"/>
        <v>CHF</v>
      </c>
      <c r="L12317" s="158" t="str">
        <f t="shared" si="1154"/>
        <v>BRLCHF45770</v>
      </c>
      <c r="M12317" s="160">
        <f t="shared" si="1158"/>
        <v>45770</v>
      </c>
      <c r="N12317" s="158">
        <v>0.15354614829487004</v>
      </c>
      <c r="O12317" s="158">
        <v>0.93820000000000003</v>
      </c>
      <c r="P12317" s="161">
        <f t="shared" si="1155"/>
        <v>0.14410000000000001</v>
      </c>
    </row>
    <row r="12318" spans="9:16" x14ac:dyDescent="0.2">
      <c r="I12318" s="158">
        <f t="shared" si="1153"/>
        <v>29</v>
      </c>
      <c r="J12318" s="158" t="str">
        <f t="shared" si="1156"/>
        <v>BRL</v>
      </c>
      <c r="K12318" s="158" t="str">
        <f t="shared" si="1157"/>
        <v>CHF</v>
      </c>
      <c r="L12318" s="158" t="str">
        <f t="shared" si="1154"/>
        <v>BRLCHF45771</v>
      </c>
      <c r="M12318" s="160">
        <f t="shared" si="1158"/>
        <v>45771</v>
      </c>
      <c r="N12318" s="158">
        <v>0.15461207829555643</v>
      </c>
      <c r="O12318" s="158">
        <v>0.93920000000000003</v>
      </c>
      <c r="P12318" s="161">
        <f t="shared" si="1155"/>
        <v>0.1452</v>
      </c>
    </row>
    <row r="12319" spans="9:16" x14ac:dyDescent="0.2">
      <c r="I12319" s="158">
        <f t="shared" si="1153"/>
        <v>29</v>
      </c>
      <c r="J12319" s="158" t="str">
        <f t="shared" si="1156"/>
        <v>BRL</v>
      </c>
      <c r="K12319" s="158" t="str">
        <f t="shared" si="1157"/>
        <v>CHF</v>
      </c>
      <c r="L12319" s="158" t="str">
        <f t="shared" si="1154"/>
        <v>BRLCHF45772</v>
      </c>
      <c r="M12319" s="160">
        <f t="shared" si="1158"/>
        <v>45772</v>
      </c>
      <c r="N12319" s="158">
        <v>0.15488027754545736</v>
      </c>
      <c r="O12319" s="158">
        <v>0.94210000000000005</v>
      </c>
      <c r="P12319" s="161">
        <f t="shared" si="1155"/>
        <v>0.1459</v>
      </c>
    </row>
    <row r="12320" spans="9:16" x14ac:dyDescent="0.2">
      <c r="I12320" s="158">
        <f t="shared" si="1153"/>
        <v>29</v>
      </c>
      <c r="J12320" s="158" t="str">
        <f t="shared" si="1156"/>
        <v>BRL</v>
      </c>
      <c r="K12320" s="158" t="str">
        <f t="shared" si="1157"/>
        <v>CHF</v>
      </c>
      <c r="L12320" s="158" t="str">
        <f t="shared" si="1154"/>
        <v>BRLCHF45773</v>
      </c>
      <c r="M12320" s="160">
        <f t="shared" si="1158"/>
        <v>45773</v>
      </c>
      <c r="N12320" s="158">
        <v>0.15488027754545736</v>
      </c>
      <c r="O12320" s="158">
        <v>0.94210000000000005</v>
      </c>
      <c r="P12320" s="161">
        <f t="shared" si="1155"/>
        <v>0.1459</v>
      </c>
    </row>
    <row r="12321" spans="9:16" x14ac:dyDescent="0.2">
      <c r="I12321" s="158">
        <f t="shared" si="1153"/>
        <v>29</v>
      </c>
      <c r="J12321" s="158" t="str">
        <f t="shared" si="1156"/>
        <v>BRL</v>
      </c>
      <c r="K12321" s="158" t="str">
        <f t="shared" si="1157"/>
        <v>CHF</v>
      </c>
      <c r="L12321" s="158" t="str">
        <f t="shared" si="1154"/>
        <v>BRLCHF45774</v>
      </c>
      <c r="M12321" s="160">
        <f t="shared" si="1158"/>
        <v>45774</v>
      </c>
      <c r="N12321" s="158">
        <v>0.15488027754545736</v>
      </c>
      <c r="O12321" s="158">
        <v>0.94210000000000005</v>
      </c>
      <c r="P12321" s="161">
        <f t="shared" si="1155"/>
        <v>0.1459</v>
      </c>
    </row>
    <row r="12322" spans="9:16" x14ac:dyDescent="0.2">
      <c r="I12322" s="158">
        <f t="shared" si="1153"/>
        <v>29</v>
      </c>
      <c r="J12322" s="158" t="str">
        <f t="shared" si="1156"/>
        <v>BRL</v>
      </c>
      <c r="K12322" s="158" t="str">
        <f t="shared" si="1157"/>
        <v>CHF</v>
      </c>
      <c r="L12322" s="158" t="str">
        <f t="shared" si="1154"/>
        <v>BRLCHF45775</v>
      </c>
      <c r="M12322" s="160">
        <f t="shared" si="1158"/>
        <v>45775</v>
      </c>
      <c r="N12322" s="158">
        <v>0.15458100817733533</v>
      </c>
      <c r="O12322" s="158">
        <v>0.94199999999999995</v>
      </c>
      <c r="P12322" s="161">
        <f t="shared" si="1155"/>
        <v>0.14560000000000001</v>
      </c>
    </row>
    <row r="12323" spans="9:16" x14ac:dyDescent="0.2">
      <c r="I12323" s="158">
        <f t="shared" si="1153"/>
        <v>29</v>
      </c>
      <c r="J12323" s="158" t="str">
        <f t="shared" si="1156"/>
        <v>BRL</v>
      </c>
      <c r="K12323" s="158" t="str">
        <f t="shared" si="1157"/>
        <v>CHF</v>
      </c>
      <c r="L12323" s="158" t="str">
        <f t="shared" si="1154"/>
        <v>BRLCHF45776</v>
      </c>
      <c r="M12323" s="160">
        <f t="shared" si="1158"/>
        <v>45776</v>
      </c>
      <c r="N12323" s="158">
        <v>0.15545813512421106</v>
      </c>
      <c r="O12323" s="158">
        <v>0.93920000000000003</v>
      </c>
      <c r="P12323" s="161">
        <f t="shared" si="1155"/>
        <v>0.14599999999999999</v>
      </c>
    </row>
    <row r="12324" spans="9:16" x14ac:dyDescent="0.2">
      <c r="I12324" s="158">
        <f t="shared" si="1153"/>
        <v>29</v>
      </c>
      <c r="J12324" s="158" t="str">
        <f t="shared" si="1156"/>
        <v>BRL</v>
      </c>
      <c r="K12324" s="158" t="str">
        <f t="shared" si="1157"/>
        <v>CHF</v>
      </c>
      <c r="L12324" s="158" t="str">
        <f t="shared" si="1154"/>
        <v>BRLCHF45777</v>
      </c>
      <c r="M12324" s="160">
        <f t="shared" si="1158"/>
        <v>45777</v>
      </c>
      <c r="N12324" s="158">
        <v>0.15664405770767087</v>
      </c>
      <c r="O12324" s="158">
        <v>0.93889999999999996</v>
      </c>
      <c r="P12324" s="161">
        <f t="shared" si="1155"/>
        <v>0.14710000000000001</v>
      </c>
    </row>
    <row r="12325" spans="9:16" x14ac:dyDescent="0.2">
      <c r="I12325" s="158">
        <f t="shared" si="1153"/>
        <v>29</v>
      </c>
      <c r="J12325" s="158" t="str">
        <f t="shared" si="1156"/>
        <v>BRL</v>
      </c>
      <c r="K12325" s="158" t="str">
        <f t="shared" si="1157"/>
        <v>CHF</v>
      </c>
      <c r="L12325" s="158" t="str">
        <f t="shared" si="1154"/>
        <v>BRLCHF45778</v>
      </c>
      <c r="M12325" s="160">
        <f t="shared" si="1158"/>
        <v>45778</v>
      </c>
      <c r="N12325" s="158">
        <v>0.15664405770767087</v>
      </c>
      <c r="O12325" s="158">
        <v>0.93889999999999996</v>
      </c>
      <c r="P12325" s="161">
        <f t="shared" si="1155"/>
        <v>0.14710000000000001</v>
      </c>
    </row>
    <row r="12326" spans="9:16" x14ac:dyDescent="0.2">
      <c r="I12326" s="158">
        <f t="shared" si="1153"/>
        <v>29</v>
      </c>
      <c r="J12326" s="158" t="str">
        <f t="shared" si="1156"/>
        <v>BRL</v>
      </c>
      <c r="K12326" s="158" t="str">
        <f t="shared" si="1157"/>
        <v>CHF</v>
      </c>
      <c r="L12326" s="158" t="str">
        <f t="shared" si="1154"/>
        <v>BRLCHF45779</v>
      </c>
      <c r="M12326" s="160">
        <f t="shared" si="1158"/>
        <v>45779</v>
      </c>
      <c r="N12326" s="158">
        <v>0.15560811651935766</v>
      </c>
      <c r="O12326" s="158">
        <v>0.93430000000000002</v>
      </c>
      <c r="P12326" s="161">
        <f t="shared" si="1155"/>
        <v>0.1454</v>
      </c>
    </row>
    <row r="12327" spans="9:16" x14ac:dyDescent="0.2">
      <c r="I12327" s="158">
        <f t="shared" si="1153"/>
        <v>29</v>
      </c>
      <c r="J12327" s="158" t="str">
        <f t="shared" si="1156"/>
        <v>BRL</v>
      </c>
      <c r="K12327" s="158" t="str">
        <f t="shared" si="1157"/>
        <v>CHF</v>
      </c>
      <c r="L12327" s="158" t="str">
        <f t="shared" si="1154"/>
        <v>BRLCHF45780</v>
      </c>
      <c r="M12327" s="160">
        <f t="shared" si="1158"/>
        <v>45780</v>
      </c>
      <c r="N12327" s="158">
        <v>0.15560811651935766</v>
      </c>
      <c r="O12327" s="158">
        <v>0.93430000000000002</v>
      </c>
      <c r="P12327" s="161">
        <f t="shared" si="1155"/>
        <v>0.1454</v>
      </c>
    </row>
    <row r="12328" spans="9:16" x14ac:dyDescent="0.2">
      <c r="I12328" s="158">
        <f t="shared" si="1153"/>
        <v>29</v>
      </c>
      <c r="J12328" s="158" t="str">
        <f t="shared" si="1156"/>
        <v>BRL</v>
      </c>
      <c r="K12328" s="158" t="str">
        <f t="shared" si="1157"/>
        <v>CHF</v>
      </c>
      <c r="L12328" s="158" t="str">
        <f t="shared" si="1154"/>
        <v>BRLCHF45781</v>
      </c>
      <c r="M12328" s="160">
        <f t="shared" si="1158"/>
        <v>45781</v>
      </c>
      <c r="N12328" s="158">
        <v>0.15560811651935766</v>
      </c>
      <c r="O12328" s="158">
        <v>0.93430000000000002</v>
      </c>
      <c r="P12328" s="161">
        <f t="shared" si="1155"/>
        <v>0.1454</v>
      </c>
    </row>
    <row r="12329" spans="9:16" x14ac:dyDescent="0.2">
      <c r="I12329" s="158">
        <f t="shared" si="1153"/>
        <v>29</v>
      </c>
      <c r="J12329" s="158" t="str">
        <f t="shared" si="1156"/>
        <v>BRL</v>
      </c>
      <c r="K12329" s="158" t="str">
        <f t="shared" si="1157"/>
        <v>CHF</v>
      </c>
      <c r="L12329" s="158" t="str">
        <f t="shared" si="1154"/>
        <v>BRLCHF45782</v>
      </c>
      <c r="M12329" s="160">
        <f t="shared" si="1158"/>
        <v>45782</v>
      </c>
      <c r="N12329" s="158">
        <v>0.15620362704822005</v>
      </c>
      <c r="O12329" s="158">
        <v>0.93359999999999999</v>
      </c>
      <c r="P12329" s="161">
        <f t="shared" si="1155"/>
        <v>0.14580000000000001</v>
      </c>
    </row>
    <row r="12330" spans="9:16" x14ac:dyDescent="0.2">
      <c r="I12330" s="158">
        <f t="shared" ref="I12330:I12393" si="1159">IF(M12329=$G$2,I12329+1,I12329)</f>
        <v>29</v>
      </c>
      <c r="J12330" s="158" t="str">
        <f t="shared" si="1156"/>
        <v>BRL</v>
      </c>
      <c r="K12330" s="158" t="str">
        <f t="shared" si="1157"/>
        <v>CHF</v>
      </c>
      <c r="L12330" s="158" t="str">
        <f t="shared" si="1154"/>
        <v>BRLCHF45783</v>
      </c>
      <c r="M12330" s="160">
        <f t="shared" si="1158"/>
        <v>45783</v>
      </c>
      <c r="N12330" s="158">
        <v>0.15494747280671853</v>
      </c>
      <c r="O12330" s="158">
        <v>0.93459999999999999</v>
      </c>
      <c r="P12330" s="161">
        <f t="shared" si="1155"/>
        <v>0.14480000000000001</v>
      </c>
    </row>
    <row r="12331" spans="9:16" x14ac:dyDescent="0.2">
      <c r="I12331" s="158">
        <f t="shared" si="1159"/>
        <v>29</v>
      </c>
      <c r="J12331" s="158" t="str">
        <f t="shared" si="1156"/>
        <v>BRL</v>
      </c>
      <c r="K12331" s="158" t="str">
        <f t="shared" si="1157"/>
        <v>CHF</v>
      </c>
      <c r="L12331" s="158" t="str">
        <f t="shared" si="1154"/>
        <v>BRLCHF45784</v>
      </c>
      <c r="M12331" s="160">
        <f t="shared" si="1158"/>
        <v>45784</v>
      </c>
      <c r="N12331" s="158">
        <v>0.15440915337461203</v>
      </c>
      <c r="O12331" s="158">
        <v>0.93589999999999995</v>
      </c>
      <c r="P12331" s="161">
        <f t="shared" si="1155"/>
        <v>0.14449999999999999</v>
      </c>
    </row>
    <row r="12332" spans="9:16" x14ac:dyDescent="0.2">
      <c r="I12332" s="158">
        <f t="shared" si="1159"/>
        <v>29</v>
      </c>
      <c r="J12332" s="158" t="str">
        <f t="shared" si="1156"/>
        <v>BRL</v>
      </c>
      <c r="K12332" s="158" t="str">
        <f t="shared" si="1157"/>
        <v>CHF</v>
      </c>
      <c r="L12332" s="158" t="str">
        <f t="shared" si="1154"/>
        <v>BRLCHF45785</v>
      </c>
      <c r="M12332" s="160">
        <f t="shared" si="1158"/>
        <v>45785</v>
      </c>
      <c r="N12332" s="158">
        <v>0.15404760070861895</v>
      </c>
      <c r="O12332" s="158">
        <v>0.9325</v>
      </c>
      <c r="P12332" s="161">
        <f t="shared" si="1155"/>
        <v>0.14360000000000001</v>
      </c>
    </row>
    <row r="12333" spans="9:16" x14ac:dyDescent="0.2">
      <c r="I12333" s="158">
        <f t="shared" si="1159"/>
        <v>29</v>
      </c>
      <c r="J12333" s="158" t="str">
        <f t="shared" si="1156"/>
        <v>BRL</v>
      </c>
      <c r="K12333" s="158" t="str">
        <f t="shared" si="1157"/>
        <v>CHF</v>
      </c>
      <c r="L12333" s="158" t="str">
        <f t="shared" si="1154"/>
        <v>BRLCHF45786</v>
      </c>
      <c r="M12333" s="160">
        <f t="shared" si="1158"/>
        <v>45786</v>
      </c>
      <c r="N12333" s="158">
        <v>0.15711659622605936</v>
      </c>
      <c r="O12333" s="158">
        <v>0.93530000000000002</v>
      </c>
      <c r="P12333" s="161">
        <f t="shared" si="1155"/>
        <v>0.14699999999999999</v>
      </c>
    </row>
    <row r="12334" spans="9:16" x14ac:dyDescent="0.2">
      <c r="I12334" s="158">
        <f t="shared" si="1159"/>
        <v>29</v>
      </c>
      <c r="J12334" s="158" t="str">
        <f t="shared" si="1156"/>
        <v>BRL</v>
      </c>
      <c r="K12334" s="158" t="str">
        <f t="shared" si="1157"/>
        <v>CHF</v>
      </c>
      <c r="L12334" s="158" t="str">
        <f t="shared" si="1154"/>
        <v>BRLCHF45787</v>
      </c>
      <c r="M12334" s="160">
        <f t="shared" si="1158"/>
        <v>45787</v>
      </c>
      <c r="N12334" s="158">
        <v>0.15711659622605936</v>
      </c>
      <c r="O12334" s="158">
        <v>0.93530000000000002</v>
      </c>
      <c r="P12334" s="161">
        <f t="shared" si="1155"/>
        <v>0.14699999999999999</v>
      </c>
    </row>
    <row r="12335" spans="9:16" x14ac:dyDescent="0.2">
      <c r="I12335" s="158">
        <f t="shared" si="1159"/>
        <v>29</v>
      </c>
      <c r="J12335" s="158" t="str">
        <f t="shared" si="1156"/>
        <v>BRL</v>
      </c>
      <c r="K12335" s="158" t="str">
        <f t="shared" si="1157"/>
        <v>CHF</v>
      </c>
      <c r="L12335" s="158" t="str">
        <f t="shared" si="1154"/>
        <v>BRLCHF45788</v>
      </c>
      <c r="M12335" s="160">
        <f t="shared" si="1158"/>
        <v>45788</v>
      </c>
      <c r="N12335" s="158">
        <v>0.15711659622605936</v>
      </c>
      <c r="O12335" s="158">
        <v>0.93530000000000002</v>
      </c>
      <c r="P12335" s="161">
        <f t="shared" si="1155"/>
        <v>0.14699999999999999</v>
      </c>
    </row>
    <row r="12336" spans="9:16" x14ac:dyDescent="0.2">
      <c r="I12336" s="158">
        <f t="shared" si="1159"/>
        <v>29</v>
      </c>
      <c r="J12336" s="158" t="str">
        <f t="shared" si="1156"/>
        <v>BRL</v>
      </c>
      <c r="K12336" s="158" t="str">
        <f t="shared" si="1157"/>
        <v>CHF</v>
      </c>
      <c r="L12336" s="158" t="str">
        <f t="shared" si="1154"/>
        <v>BRLCHF45789</v>
      </c>
      <c r="M12336" s="160">
        <f t="shared" si="1158"/>
        <v>45789</v>
      </c>
      <c r="N12336" s="158">
        <v>0.15872511983746548</v>
      </c>
      <c r="O12336" s="158">
        <v>0.93689999999999996</v>
      </c>
      <c r="P12336" s="161">
        <f t="shared" si="1155"/>
        <v>0.1487</v>
      </c>
    </row>
    <row r="12337" spans="9:16" x14ac:dyDescent="0.2">
      <c r="I12337" s="158">
        <f t="shared" si="1159"/>
        <v>29</v>
      </c>
      <c r="J12337" s="158" t="str">
        <f t="shared" si="1156"/>
        <v>BRL</v>
      </c>
      <c r="K12337" s="158" t="str">
        <f t="shared" si="1157"/>
        <v>CHF</v>
      </c>
      <c r="L12337" s="158" t="str">
        <f t="shared" si="1154"/>
        <v>BRLCHF45790</v>
      </c>
      <c r="M12337" s="160">
        <f t="shared" si="1158"/>
        <v>45790</v>
      </c>
      <c r="N12337" s="158">
        <v>0.15885623510722796</v>
      </c>
      <c r="O12337" s="158">
        <v>0.93579999999999997</v>
      </c>
      <c r="P12337" s="161">
        <f t="shared" si="1155"/>
        <v>0.1487</v>
      </c>
    </row>
    <row r="12338" spans="9:16" x14ac:dyDescent="0.2">
      <c r="I12338" s="158">
        <f t="shared" si="1159"/>
        <v>29</v>
      </c>
      <c r="J12338" s="158" t="str">
        <f t="shared" si="1156"/>
        <v>BRL</v>
      </c>
      <c r="K12338" s="158" t="str">
        <f t="shared" si="1157"/>
        <v>CHF</v>
      </c>
      <c r="L12338" s="158" t="str">
        <f t="shared" si="1154"/>
        <v>BRLCHF45791</v>
      </c>
      <c r="M12338" s="160">
        <f t="shared" si="1158"/>
        <v>45791</v>
      </c>
      <c r="N12338" s="158">
        <v>0.15891429751934782</v>
      </c>
      <c r="O12338" s="158">
        <v>0.93899999999999995</v>
      </c>
      <c r="P12338" s="161">
        <f t="shared" si="1155"/>
        <v>0.1492</v>
      </c>
    </row>
    <row r="12339" spans="9:16" x14ac:dyDescent="0.2">
      <c r="I12339" s="158">
        <f t="shared" si="1159"/>
        <v>29</v>
      </c>
      <c r="J12339" s="158" t="str">
        <f t="shared" si="1156"/>
        <v>BRL</v>
      </c>
      <c r="K12339" s="158" t="str">
        <f t="shared" si="1157"/>
        <v>CHF</v>
      </c>
      <c r="L12339" s="158" t="str">
        <f t="shared" si="1154"/>
        <v>BRLCHF45792</v>
      </c>
      <c r="M12339" s="160">
        <f t="shared" si="1158"/>
        <v>45792</v>
      </c>
      <c r="N12339" s="158">
        <v>0.15884614162721988</v>
      </c>
      <c r="O12339" s="158">
        <v>0.93769999999999998</v>
      </c>
      <c r="P12339" s="161">
        <f t="shared" si="1155"/>
        <v>0.14899999999999999</v>
      </c>
    </row>
    <row r="12340" spans="9:16" x14ac:dyDescent="0.2">
      <c r="I12340" s="158">
        <f t="shared" si="1159"/>
        <v>29</v>
      </c>
      <c r="J12340" s="158" t="str">
        <f t="shared" si="1156"/>
        <v>BRL</v>
      </c>
      <c r="K12340" s="158" t="str">
        <f t="shared" si="1157"/>
        <v>CHF</v>
      </c>
      <c r="L12340" s="158" t="str">
        <f t="shared" si="1154"/>
        <v>BRLCHF45793</v>
      </c>
      <c r="M12340" s="160">
        <f t="shared" si="1158"/>
        <v>45793</v>
      </c>
      <c r="N12340" s="158">
        <v>0.15710919088766692</v>
      </c>
      <c r="O12340" s="158">
        <v>0.93810000000000004</v>
      </c>
      <c r="P12340" s="161">
        <f t="shared" si="1155"/>
        <v>0.1474</v>
      </c>
    </row>
    <row r="12341" spans="9:16" x14ac:dyDescent="0.2">
      <c r="I12341" s="158">
        <f t="shared" si="1159"/>
        <v>29</v>
      </c>
      <c r="J12341" s="158" t="str">
        <f t="shared" si="1156"/>
        <v>BRL</v>
      </c>
      <c r="K12341" s="158" t="str">
        <f t="shared" si="1157"/>
        <v>CHF</v>
      </c>
      <c r="L12341" s="158" t="str">
        <f t="shared" si="1154"/>
        <v>BRLCHF45794</v>
      </c>
      <c r="M12341" s="160">
        <f t="shared" si="1158"/>
        <v>45794</v>
      </c>
      <c r="N12341" s="158">
        <v>0.15710919088766692</v>
      </c>
      <c r="O12341" s="158">
        <v>0.93810000000000004</v>
      </c>
      <c r="P12341" s="161">
        <f t="shared" si="1155"/>
        <v>0.1474</v>
      </c>
    </row>
    <row r="12342" spans="9:16" x14ac:dyDescent="0.2">
      <c r="I12342" s="158">
        <f t="shared" si="1159"/>
        <v>29</v>
      </c>
      <c r="J12342" s="158" t="str">
        <f t="shared" si="1156"/>
        <v>BRL</v>
      </c>
      <c r="K12342" s="158" t="str">
        <f t="shared" si="1157"/>
        <v>CHF</v>
      </c>
      <c r="L12342" s="158" t="str">
        <f t="shared" si="1154"/>
        <v>BRLCHF45795</v>
      </c>
      <c r="M12342" s="160">
        <f t="shared" si="1158"/>
        <v>45795</v>
      </c>
      <c r="N12342" s="158">
        <v>0.15710919088766692</v>
      </c>
      <c r="O12342" s="158">
        <v>0.93810000000000004</v>
      </c>
      <c r="P12342" s="161">
        <f t="shared" si="1155"/>
        <v>0.1474</v>
      </c>
    </row>
    <row r="12343" spans="9:16" x14ac:dyDescent="0.2">
      <c r="I12343" s="158">
        <f t="shared" si="1159"/>
        <v>29</v>
      </c>
      <c r="J12343" s="158" t="str">
        <f t="shared" si="1156"/>
        <v>BRL</v>
      </c>
      <c r="K12343" s="158" t="str">
        <f t="shared" si="1157"/>
        <v>CHF</v>
      </c>
      <c r="L12343" s="158" t="str">
        <f t="shared" si="1154"/>
        <v>BRLCHF45796</v>
      </c>
      <c r="M12343" s="160">
        <f t="shared" si="1158"/>
        <v>45796</v>
      </c>
      <c r="N12343" s="158">
        <v>0.15660971293439618</v>
      </c>
      <c r="O12343" s="158">
        <v>0.93940000000000001</v>
      </c>
      <c r="P12343" s="161">
        <f t="shared" si="1155"/>
        <v>0.14710000000000001</v>
      </c>
    </row>
    <row r="12344" spans="9:16" x14ac:dyDescent="0.2">
      <c r="I12344" s="158">
        <f t="shared" si="1159"/>
        <v>29</v>
      </c>
      <c r="J12344" s="158" t="str">
        <f t="shared" si="1156"/>
        <v>BRL</v>
      </c>
      <c r="K12344" s="158" t="str">
        <f t="shared" si="1157"/>
        <v>CHF</v>
      </c>
      <c r="L12344" s="158" t="str">
        <f t="shared" si="1154"/>
        <v>BRLCHF45797</v>
      </c>
      <c r="M12344" s="160">
        <f t="shared" si="1158"/>
        <v>45797</v>
      </c>
      <c r="N12344" s="158">
        <v>0.15761931782359245</v>
      </c>
      <c r="O12344" s="158">
        <v>0.93659999999999999</v>
      </c>
      <c r="P12344" s="161">
        <f t="shared" si="1155"/>
        <v>0.14760000000000001</v>
      </c>
    </row>
    <row r="12345" spans="9:16" x14ac:dyDescent="0.2">
      <c r="I12345" s="158">
        <f t="shared" si="1159"/>
        <v>29</v>
      </c>
      <c r="J12345" s="158" t="str">
        <f t="shared" si="1156"/>
        <v>BRL</v>
      </c>
      <c r="K12345" s="158" t="str">
        <f t="shared" si="1157"/>
        <v>CHF</v>
      </c>
      <c r="L12345" s="158" t="str">
        <f t="shared" si="1154"/>
        <v>BRLCHF45798</v>
      </c>
      <c r="M12345" s="160">
        <f t="shared" si="1158"/>
        <v>45798</v>
      </c>
      <c r="N12345" s="158">
        <v>0.15578750584203147</v>
      </c>
      <c r="O12345" s="158">
        <v>0.93520000000000003</v>
      </c>
      <c r="P12345" s="161">
        <f t="shared" si="1155"/>
        <v>0.1457</v>
      </c>
    </row>
    <row r="12346" spans="9:16" x14ac:dyDescent="0.2">
      <c r="I12346" s="158">
        <f t="shared" si="1159"/>
        <v>29</v>
      </c>
      <c r="J12346" s="158" t="str">
        <f t="shared" si="1156"/>
        <v>BRL</v>
      </c>
      <c r="K12346" s="158" t="str">
        <f t="shared" si="1157"/>
        <v>CHF</v>
      </c>
      <c r="L12346" s="158" t="str">
        <f t="shared" si="1154"/>
        <v>BRLCHF45799</v>
      </c>
      <c r="M12346" s="160">
        <f t="shared" si="1158"/>
        <v>45799</v>
      </c>
      <c r="N12346" s="158">
        <v>0.15618898867629832</v>
      </c>
      <c r="O12346" s="158">
        <v>0.93430000000000002</v>
      </c>
      <c r="P12346" s="161">
        <f t="shared" si="1155"/>
        <v>0.1459</v>
      </c>
    </row>
    <row r="12347" spans="9:16" x14ac:dyDescent="0.2">
      <c r="I12347" s="158">
        <f t="shared" si="1159"/>
        <v>29</v>
      </c>
      <c r="J12347" s="158" t="str">
        <f t="shared" si="1156"/>
        <v>BRL</v>
      </c>
      <c r="K12347" s="158" t="str">
        <f t="shared" si="1157"/>
        <v>CHF</v>
      </c>
      <c r="L12347" s="158" t="str">
        <f t="shared" si="1154"/>
        <v>BRLCHF45800</v>
      </c>
      <c r="M12347" s="160">
        <f t="shared" si="1158"/>
        <v>45800</v>
      </c>
      <c r="N12347" s="158">
        <v>0.15450935554147804</v>
      </c>
      <c r="O12347" s="158">
        <v>0.92989999999999995</v>
      </c>
      <c r="P12347" s="161">
        <f t="shared" si="1155"/>
        <v>0.14369999999999999</v>
      </c>
    </row>
    <row r="12348" spans="9:16" x14ac:dyDescent="0.2">
      <c r="I12348" s="158">
        <f t="shared" si="1159"/>
        <v>29</v>
      </c>
      <c r="J12348" s="158" t="str">
        <f t="shared" si="1156"/>
        <v>BRL</v>
      </c>
      <c r="K12348" s="158" t="str">
        <f t="shared" si="1157"/>
        <v>CHF</v>
      </c>
      <c r="L12348" s="158" t="str">
        <f t="shared" si="1154"/>
        <v>BRLCHF45801</v>
      </c>
      <c r="M12348" s="160">
        <f t="shared" si="1158"/>
        <v>45801</v>
      </c>
      <c r="N12348" s="158">
        <v>0.15450935554147804</v>
      </c>
      <c r="O12348" s="158">
        <v>0.92989999999999995</v>
      </c>
      <c r="P12348" s="161">
        <f t="shared" si="1155"/>
        <v>0.14369999999999999</v>
      </c>
    </row>
    <row r="12349" spans="9:16" x14ac:dyDescent="0.2">
      <c r="I12349" s="158">
        <f t="shared" si="1159"/>
        <v>29</v>
      </c>
      <c r="J12349" s="158" t="str">
        <f t="shared" si="1156"/>
        <v>BRL</v>
      </c>
      <c r="K12349" s="158" t="str">
        <f t="shared" si="1157"/>
        <v>CHF</v>
      </c>
      <c r="L12349" s="158" t="str">
        <f t="shared" si="1154"/>
        <v>BRLCHF45802</v>
      </c>
      <c r="M12349" s="160">
        <f t="shared" si="1158"/>
        <v>45802</v>
      </c>
      <c r="N12349" s="158">
        <v>0.15450935554147804</v>
      </c>
      <c r="O12349" s="158">
        <v>0.92989999999999995</v>
      </c>
      <c r="P12349" s="161">
        <f t="shared" si="1155"/>
        <v>0.14369999999999999</v>
      </c>
    </row>
    <row r="12350" spans="9:16" x14ac:dyDescent="0.2">
      <c r="I12350" s="158">
        <f t="shared" si="1159"/>
        <v>29</v>
      </c>
      <c r="J12350" s="158" t="str">
        <f t="shared" si="1156"/>
        <v>BRL</v>
      </c>
      <c r="K12350" s="158" t="str">
        <f t="shared" si="1157"/>
        <v>CHF</v>
      </c>
      <c r="L12350" s="158" t="str">
        <f t="shared" si="1154"/>
        <v>BRLCHF45803</v>
      </c>
      <c r="M12350" s="160">
        <f t="shared" si="1158"/>
        <v>45803</v>
      </c>
      <c r="N12350" s="158">
        <v>0.15554518587649713</v>
      </c>
      <c r="O12350" s="158">
        <v>0.93559999999999999</v>
      </c>
      <c r="P12350" s="161">
        <f t="shared" si="1155"/>
        <v>0.14549999999999999</v>
      </c>
    </row>
    <row r="12351" spans="9:16" x14ac:dyDescent="0.2">
      <c r="I12351" s="158">
        <f t="shared" si="1159"/>
        <v>29</v>
      </c>
      <c r="J12351" s="158" t="str">
        <f t="shared" si="1156"/>
        <v>BRL</v>
      </c>
      <c r="K12351" s="158" t="str">
        <f t="shared" si="1157"/>
        <v>CHF</v>
      </c>
      <c r="L12351" s="158" t="str">
        <f t="shared" si="1154"/>
        <v>BRLCHF45804</v>
      </c>
      <c r="M12351" s="160">
        <f t="shared" si="1158"/>
        <v>45804</v>
      </c>
      <c r="N12351" s="158">
        <v>0.1554460524474981</v>
      </c>
      <c r="O12351" s="158">
        <v>0.93859999999999999</v>
      </c>
      <c r="P12351" s="161">
        <f t="shared" si="1155"/>
        <v>0.1459</v>
      </c>
    </row>
    <row r="12352" spans="9:16" x14ac:dyDescent="0.2">
      <c r="I12352" s="158">
        <f t="shared" si="1159"/>
        <v>29</v>
      </c>
      <c r="J12352" s="158" t="str">
        <f t="shared" si="1156"/>
        <v>BRL</v>
      </c>
      <c r="K12352" s="158" t="str">
        <f t="shared" si="1157"/>
        <v>CHF</v>
      </c>
      <c r="L12352" s="158" t="str">
        <f t="shared" si="1154"/>
        <v>BRLCHF45805</v>
      </c>
      <c r="M12352" s="160">
        <f t="shared" si="1158"/>
        <v>45805</v>
      </c>
      <c r="N12352" s="158">
        <v>0.15629395767559626</v>
      </c>
      <c r="O12352" s="158">
        <v>0.93640000000000001</v>
      </c>
      <c r="P12352" s="161">
        <f t="shared" si="1155"/>
        <v>0.1464</v>
      </c>
    </row>
    <row r="12353" spans="9:16" x14ac:dyDescent="0.2">
      <c r="I12353" s="158">
        <f t="shared" si="1159"/>
        <v>29</v>
      </c>
      <c r="J12353" s="158" t="str">
        <f t="shared" si="1156"/>
        <v>BRL</v>
      </c>
      <c r="K12353" s="158" t="str">
        <f t="shared" si="1157"/>
        <v>CHF</v>
      </c>
      <c r="L12353" s="158" t="str">
        <f t="shared" si="1154"/>
        <v>BRLCHF45806</v>
      </c>
      <c r="M12353" s="160">
        <f t="shared" si="1158"/>
        <v>45806</v>
      </c>
      <c r="N12353" s="158">
        <v>0.15591867282025695</v>
      </c>
      <c r="O12353" s="158">
        <v>0.93389999999999995</v>
      </c>
      <c r="P12353" s="161">
        <f t="shared" si="1155"/>
        <v>0.14560000000000001</v>
      </c>
    </row>
    <row r="12354" spans="9:16" x14ac:dyDescent="0.2">
      <c r="I12354" s="158">
        <f t="shared" si="1159"/>
        <v>29</v>
      </c>
      <c r="J12354" s="158" t="str">
        <f t="shared" si="1156"/>
        <v>BRL</v>
      </c>
      <c r="K12354" s="158" t="str">
        <f t="shared" si="1157"/>
        <v>CHF</v>
      </c>
      <c r="L12354" s="158" t="str">
        <f t="shared" si="1154"/>
        <v>BRLCHF45807</v>
      </c>
      <c r="M12354" s="160">
        <f t="shared" si="1158"/>
        <v>45807</v>
      </c>
      <c r="N12354" s="158">
        <v>0.15526744817948918</v>
      </c>
      <c r="O12354" s="158">
        <v>0.93410000000000004</v>
      </c>
      <c r="P12354" s="161">
        <f t="shared" si="1155"/>
        <v>0.14499999999999999</v>
      </c>
    </row>
    <row r="12355" spans="9:16" x14ac:dyDescent="0.2">
      <c r="I12355" s="158">
        <f t="shared" si="1159"/>
        <v>29</v>
      </c>
      <c r="J12355" s="158" t="str">
        <f t="shared" si="1156"/>
        <v>BRL</v>
      </c>
      <c r="K12355" s="158" t="str">
        <f t="shared" si="1157"/>
        <v>CHF</v>
      </c>
      <c r="L12355" s="158" t="str">
        <f t="shared" ref="L12355:L12418" si="1160">J12355&amp;K12355&amp;M12355</f>
        <v>BRLCHF45808</v>
      </c>
      <c r="M12355" s="160">
        <f t="shared" si="1158"/>
        <v>45808</v>
      </c>
      <c r="N12355" s="158">
        <v>0.15526744817948918</v>
      </c>
      <c r="O12355" s="158">
        <v>0.93410000000000004</v>
      </c>
      <c r="P12355" s="161">
        <f t="shared" ref="P12355:P12418" si="1161">ROUND(N12355*O12355,4)</f>
        <v>0.14499999999999999</v>
      </c>
    </row>
    <row r="12356" spans="9:16" x14ac:dyDescent="0.2">
      <c r="I12356" s="158">
        <f t="shared" si="1159"/>
        <v>30</v>
      </c>
      <c r="J12356" s="158" t="str">
        <f t="shared" ref="J12356:J12419" si="1162">VLOOKUP($I12356,$A:$C,2,FALSE)</f>
        <v>AUD</v>
      </c>
      <c r="K12356" s="158" t="str">
        <f t="shared" ref="K12356:K12419" si="1163">VLOOKUP($I12356,$A:$C,3,FALSE)</f>
        <v>CHF</v>
      </c>
      <c r="L12356" s="158" t="str">
        <f t="shared" si="1160"/>
        <v>AUDCHF45383</v>
      </c>
      <c r="M12356" s="160">
        <f t="shared" ref="M12356:M12419" si="1164">IF(I12356=I12355,M12355+1,$G$1)</f>
        <v>45383</v>
      </c>
      <c r="N12356" s="158">
        <v>0.60215571746853735</v>
      </c>
      <c r="O12356" s="158">
        <v>0.97660000000000002</v>
      </c>
      <c r="P12356" s="161">
        <f t="shared" si="1161"/>
        <v>0.58809999999999996</v>
      </c>
    </row>
    <row r="12357" spans="9:16" x14ac:dyDescent="0.2">
      <c r="I12357" s="158">
        <f t="shared" si="1159"/>
        <v>30</v>
      </c>
      <c r="J12357" s="158" t="str">
        <f t="shared" si="1162"/>
        <v>AUD</v>
      </c>
      <c r="K12357" s="158" t="str">
        <f t="shared" si="1163"/>
        <v>CHF</v>
      </c>
      <c r="L12357" s="158" t="str">
        <f t="shared" si="1160"/>
        <v>AUDCHF45384</v>
      </c>
      <c r="M12357" s="160">
        <f t="shared" si="1164"/>
        <v>45384</v>
      </c>
      <c r="N12357" s="158">
        <v>0.60525360125892758</v>
      </c>
      <c r="O12357" s="158">
        <v>0.97650000000000003</v>
      </c>
      <c r="P12357" s="161">
        <f t="shared" si="1161"/>
        <v>0.59099999999999997</v>
      </c>
    </row>
    <row r="12358" spans="9:16" x14ac:dyDescent="0.2">
      <c r="I12358" s="158">
        <f t="shared" si="1159"/>
        <v>30</v>
      </c>
      <c r="J12358" s="158" t="str">
        <f t="shared" si="1162"/>
        <v>AUD</v>
      </c>
      <c r="K12358" s="158" t="str">
        <f t="shared" si="1163"/>
        <v>CHF</v>
      </c>
      <c r="L12358" s="158" t="str">
        <f t="shared" si="1160"/>
        <v>AUDCHF45385</v>
      </c>
      <c r="M12358" s="160">
        <f t="shared" si="1164"/>
        <v>45385</v>
      </c>
      <c r="N12358" s="158">
        <v>0.60463147711469867</v>
      </c>
      <c r="O12358" s="158">
        <v>0.97919999999999996</v>
      </c>
      <c r="P12358" s="161">
        <f t="shared" si="1161"/>
        <v>0.59209999999999996</v>
      </c>
    </row>
    <row r="12359" spans="9:16" x14ac:dyDescent="0.2">
      <c r="I12359" s="158">
        <f t="shared" si="1159"/>
        <v>30</v>
      </c>
      <c r="J12359" s="158" t="str">
        <f t="shared" si="1162"/>
        <v>AUD</v>
      </c>
      <c r="K12359" s="158" t="str">
        <f t="shared" si="1163"/>
        <v>CHF</v>
      </c>
      <c r="L12359" s="158" t="str">
        <f t="shared" si="1160"/>
        <v>AUDCHF45386</v>
      </c>
      <c r="M12359" s="160">
        <f t="shared" si="1164"/>
        <v>45386</v>
      </c>
      <c r="N12359" s="158">
        <v>0.60805058980907212</v>
      </c>
      <c r="O12359" s="158">
        <v>0.98460000000000003</v>
      </c>
      <c r="P12359" s="161">
        <f t="shared" si="1161"/>
        <v>0.59870000000000001</v>
      </c>
    </row>
    <row r="12360" spans="9:16" x14ac:dyDescent="0.2">
      <c r="I12360" s="158">
        <f t="shared" si="1159"/>
        <v>30</v>
      </c>
      <c r="J12360" s="158" t="str">
        <f t="shared" si="1162"/>
        <v>AUD</v>
      </c>
      <c r="K12360" s="158" t="str">
        <f t="shared" si="1163"/>
        <v>CHF</v>
      </c>
      <c r="L12360" s="158" t="str">
        <f t="shared" si="1160"/>
        <v>AUDCHF45387</v>
      </c>
      <c r="M12360" s="160">
        <f t="shared" si="1164"/>
        <v>45387</v>
      </c>
      <c r="N12360" s="158">
        <v>0.60749650689508539</v>
      </c>
      <c r="O12360" s="158">
        <v>0.97929999999999995</v>
      </c>
      <c r="P12360" s="161">
        <f t="shared" si="1161"/>
        <v>0.59489999999999998</v>
      </c>
    </row>
    <row r="12361" spans="9:16" x14ac:dyDescent="0.2">
      <c r="I12361" s="158">
        <f t="shared" si="1159"/>
        <v>30</v>
      </c>
      <c r="J12361" s="158" t="str">
        <f t="shared" si="1162"/>
        <v>AUD</v>
      </c>
      <c r="K12361" s="158" t="str">
        <f t="shared" si="1163"/>
        <v>CHF</v>
      </c>
      <c r="L12361" s="158" t="str">
        <f t="shared" si="1160"/>
        <v>AUDCHF45388</v>
      </c>
      <c r="M12361" s="160">
        <f t="shared" si="1164"/>
        <v>45388</v>
      </c>
      <c r="N12361" s="158">
        <v>0.60749650689508539</v>
      </c>
      <c r="O12361" s="158">
        <v>0.97929999999999995</v>
      </c>
      <c r="P12361" s="161">
        <f t="shared" si="1161"/>
        <v>0.59489999999999998</v>
      </c>
    </row>
    <row r="12362" spans="9:16" x14ac:dyDescent="0.2">
      <c r="I12362" s="158">
        <f t="shared" si="1159"/>
        <v>30</v>
      </c>
      <c r="J12362" s="158" t="str">
        <f t="shared" si="1162"/>
        <v>AUD</v>
      </c>
      <c r="K12362" s="158" t="str">
        <f t="shared" si="1163"/>
        <v>CHF</v>
      </c>
      <c r="L12362" s="158" t="str">
        <f t="shared" si="1160"/>
        <v>AUDCHF45389</v>
      </c>
      <c r="M12362" s="160">
        <f t="shared" si="1164"/>
        <v>45389</v>
      </c>
      <c r="N12362" s="158">
        <v>0.60749650689508539</v>
      </c>
      <c r="O12362" s="158">
        <v>0.97929999999999995</v>
      </c>
      <c r="P12362" s="161">
        <f t="shared" si="1161"/>
        <v>0.59489999999999998</v>
      </c>
    </row>
    <row r="12363" spans="9:16" x14ac:dyDescent="0.2">
      <c r="I12363" s="158">
        <f t="shared" si="1159"/>
        <v>30</v>
      </c>
      <c r="J12363" s="158" t="str">
        <f t="shared" si="1162"/>
        <v>AUD</v>
      </c>
      <c r="K12363" s="158" t="str">
        <f t="shared" si="1163"/>
        <v>CHF</v>
      </c>
      <c r="L12363" s="158" t="str">
        <f t="shared" si="1160"/>
        <v>AUDCHF45390</v>
      </c>
      <c r="M12363" s="160">
        <f t="shared" si="1164"/>
        <v>45390</v>
      </c>
      <c r="N12363" s="158">
        <v>0.60853161321730664</v>
      </c>
      <c r="O12363" s="158">
        <v>0.98070000000000002</v>
      </c>
      <c r="P12363" s="161">
        <f t="shared" si="1161"/>
        <v>0.5968</v>
      </c>
    </row>
    <row r="12364" spans="9:16" x14ac:dyDescent="0.2">
      <c r="I12364" s="158">
        <f t="shared" si="1159"/>
        <v>30</v>
      </c>
      <c r="J12364" s="158" t="str">
        <f t="shared" si="1162"/>
        <v>AUD</v>
      </c>
      <c r="K12364" s="158" t="str">
        <f t="shared" si="1163"/>
        <v>CHF</v>
      </c>
      <c r="L12364" s="158" t="str">
        <f t="shared" si="1160"/>
        <v>AUDCHF45391</v>
      </c>
      <c r="M12364" s="160">
        <f t="shared" si="1164"/>
        <v>45391</v>
      </c>
      <c r="N12364" s="158">
        <v>0.60949594685195341</v>
      </c>
      <c r="O12364" s="158">
        <v>0.9819</v>
      </c>
      <c r="P12364" s="161">
        <f t="shared" si="1161"/>
        <v>0.59850000000000003</v>
      </c>
    </row>
    <row r="12365" spans="9:16" x14ac:dyDescent="0.2">
      <c r="I12365" s="158">
        <f t="shared" si="1159"/>
        <v>30</v>
      </c>
      <c r="J12365" s="158" t="str">
        <f t="shared" si="1162"/>
        <v>AUD</v>
      </c>
      <c r="K12365" s="158" t="str">
        <f t="shared" si="1163"/>
        <v>CHF</v>
      </c>
      <c r="L12365" s="158" t="str">
        <f t="shared" si="1160"/>
        <v>AUDCHF45392</v>
      </c>
      <c r="M12365" s="160">
        <f t="shared" si="1164"/>
        <v>45392</v>
      </c>
      <c r="N12365" s="158">
        <v>0.60979328007805356</v>
      </c>
      <c r="O12365" s="158">
        <v>0.98099999999999998</v>
      </c>
      <c r="P12365" s="161">
        <f t="shared" si="1161"/>
        <v>0.59819999999999995</v>
      </c>
    </row>
    <row r="12366" spans="9:16" x14ac:dyDescent="0.2">
      <c r="I12366" s="158">
        <f t="shared" si="1159"/>
        <v>30</v>
      </c>
      <c r="J12366" s="158" t="str">
        <f t="shared" si="1162"/>
        <v>AUD</v>
      </c>
      <c r="K12366" s="158" t="str">
        <f t="shared" si="1163"/>
        <v>CHF</v>
      </c>
      <c r="L12366" s="158" t="str">
        <f t="shared" si="1160"/>
        <v>AUDCHF45393</v>
      </c>
      <c r="M12366" s="160">
        <f t="shared" si="1164"/>
        <v>45393</v>
      </c>
      <c r="N12366" s="158">
        <v>0.607976653696498</v>
      </c>
      <c r="O12366" s="158">
        <v>0.97870000000000001</v>
      </c>
      <c r="P12366" s="161">
        <f t="shared" si="1161"/>
        <v>0.59499999999999997</v>
      </c>
    </row>
    <row r="12367" spans="9:16" x14ac:dyDescent="0.2">
      <c r="I12367" s="158">
        <f t="shared" si="1159"/>
        <v>30</v>
      </c>
      <c r="J12367" s="158" t="str">
        <f t="shared" si="1162"/>
        <v>AUD</v>
      </c>
      <c r="K12367" s="158" t="str">
        <f t="shared" si="1163"/>
        <v>CHF</v>
      </c>
      <c r="L12367" s="158" t="str">
        <f t="shared" si="1160"/>
        <v>AUDCHF45394</v>
      </c>
      <c r="M12367" s="160">
        <f t="shared" si="1164"/>
        <v>45394</v>
      </c>
      <c r="N12367" s="158">
        <v>0.60927313714738318</v>
      </c>
      <c r="O12367" s="158">
        <v>0.97160000000000002</v>
      </c>
      <c r="P12367" s="161">
        <f t="shared" si="1161"/>
        <v>0.59199999999999997</v>
      </c>
    </row>
    <row r="12368" spans="9:16" x14ac:dyDescent="0.2">
      <c r="I12368" s="158">
        <f t="shared" si="1159"/>
        <v>30</v>
      </c>
      <c r="J12368" s="158" t="str">
        <f t="shared" si="1162"/>
        <v>AUD</v>
      </c>
      <c r="K12368" s="158" t="str">
        <f t="shared" si="1163"/>
        <v>CHF</v>
      </c>
      <c r="L12368" s="158" t="str">
        <f t="shared" si="1160"/>
        <v>AUDCHF45395</v>
      </c>
      <c r="M12368" s="160">
        <f t="shared" si="1164"/>
        <v>45395</v>
      </c>
      <c r="N12368" s="158">
        <v>0.60927313714738318</v>
      </c>
      <c r="O12368" s="158">
        <v>0.97160000000000002</v>
      </c>
      <c r="P12368" s="161">
        <f t="shared" si="1161"/>
        <v>0.59199999999999997</v>
      </c>
    </row>
    <row r="12369" spans="9:16" x14ac:dyDescent="0.2">
      <c r="I12369" s="158">
        <f t="shared" si="1159"/>
        <v>30</v>
      </c>
      <c r="J12369" s="158" t="str">
        <f t="shared" si="1162"/>
        <v>AUD</v>
      </c>
      <c r="K12369" s="158" t="str">
        <f t="shared" si="1163"/>
        <v>CHF</v>
      </c>
      <c r="L12369" s="158" t="str">
        <f t="shared" si="1160"/>
        <v>AUDCHF45396</v>
      </c>
      <c r="M12369" s="160">
        <f t="shared" si="1164"/>
        <v>45396</v>
      </c>
      <c r="N12369" s="158">
        <v>0.60927313714738318</v>
      </c>
      <c r="O12369" s="158">
        <v>0.97160000000000002</v>
      </c>
      <c r="P12369" s="161">
        <f t="shared" si="1161"/>
        <v>0.59199999999999997</v>
      </c>
    </row>
    <row r="12370" spans="9:16" x14ac:dyDescent="0.2">
      <c r="I12370" s="158">
        <f t="shared" si="1159"/>
        <v>30</v>
      </c>
      <c r="J12370" s="158" t="str">
        <f t="shared" si="1162"/>
        <v>AUD</v>
      </c>
      <c r="K12370" s="158" t="str">
        <f t="shared" si="1163"/>
        <v>CHF</v>
      </c>
      <c r="L12370" s="158" t="str">
        <f t="shared" si="1160"/>
        <v>AUDCHF45397</v>
      </c>
      <c r="M12370" s="160">
        <f t="shared" si="1164"/>
        <v>45397</v>
      </c>
      <c r="N12370" s="158">
        <v>0.60823550878900312</v>
      </c>
      <c r="O12370" s="158">
        <v>0.97250000000000003</v>
      </c>
      <c r="P12370" s="161">
        <f t="shared" si="1161"/>
        <v>0.59150000000000003</v>
      </c>
    </row>
    <row r="12371" spans="9:16" x14ac:dyDescent="0.2">
      <c r="I12371" s="158">
        <f t="shared" si="1159"/>
        <v>30</v>
      </c>
      <c r="J12371" s="158" t="str">
        <f t="shared" si="1162"/>
        <v>AUD</v>
      </c>
      <c r="K12371" s="158" t="str">
        <f t="shared" si="1163"/>
        <v>CHF</v>
      </c>
      <c r="L12371" s="158" t="str">
        <f t="shared" si="1160"/>
        <v>AUDCHF45398</v>
      </c>
      <c r="M12371" s="160">
        <f t="shared" si="1164"/>
        <v>45398</v>
      </c>
      <c r="N12371" s="158">
        <v>0.60320907226444687</v>
      </c>
      <c r="O12371" s="158">
        <v>0.97119999999999995</v>
      </c>
      <c r="P12371" s="161">
        <f t="shared" si="1161"/>
        <v>0.58579999999999999</v>
      </c>
    </row>
    <row r="12372" spans="9:16" x14ac:dyDescent="0.2">
      <c r="I12372" s="158">
        <f t="shared" si="1159"/>
        <v>30</v>
      </c>
      <c r="J12372" s="158" t="str">
        <f t="shared" si="1162"/>
        <v>AUD</v>
      </c>
      <c r="K12372" s="158" t="str">
        <f t="shared" si="1163"/>
        <v>CHF</v>
      </c>
      <c r="L12372" s="158" t="str">
        <f t="shared" si="1160"/>
        <v>AUDCHF45399</v>
      </c>
      <c r="M12372" s="160">
        <f t="shared" si="1164"/>
        <v>45399</v>
      </c>
      <c r="N12372" s="158">
        <v>0.60401063058709836</v>
      </c>
      <c r="O12372" s="158">
        <v>0.96930000000000005</v>
      </c>
      <c r="P12372" s="161">
        <f t="shared" si="1161"/>
        <v>0.58550000000000002</v>
      </c>
    </row>
    <row r="12373" spans="9:16" x14ac:dyDescent="0.2">
      <c r="I12373" s="158">
        <f t="shared" si="1159"/>
        <v>30</v>
      </c>
      <c r="J12373" s="158" t="str">
        <f t="shared" si="1162"/>
        <v>AUD</v>
      </c>
      <c r="K12373" s="158" t="str">
        <f t="shared" si="1163"/>
        <v>CHF</v>
      </c>
      <c r="L12373" s="158" t="str">
        <f t="shared" si="1160"/>
        <v>AUDCHF45400</v>
      </c>
      <c r="M12373" s="160">
        <f t="shared" si="1164"/>
        <v>45400</v>
      </c>
      <c r="N12373" s="158">
        <v>0.60360958532021491</v>
      </c>
      <c r="O12373" s="158">
        <v>0.97040000000000004</v>
      </c>
      <c r="P12373" s="161">
        <f t="shared" si="1161"/>
        <v>0.5857</v>
      </c>
    </row>
    <row r="12374" spans="9:16" x14ac:dyDescent="0.2">
      <c r="I12374" s="158">
        <f t="shared" si="1159"/>
        <v>30</v>
      </c>
      <c r="J12374" s="158" t="str">
        <f t="shared" si="1162"/>
        <v>AUD</v>
      </c>
      <c r="K12374" s="158" t="str">
        <f t="shared" si="1163"/>
        <v>CHF</v>
      </c>
      <c r="L12374" s="158" t="str">
        <f t="shared" si="1160"/>
        <v>AUDCHF45401</v>
      </c>
      <c r="M12374" s="160">
        <f t="shared" si="1164"/>
        <v>45401</v>
      </c>
      <c r="N12374" s="158">
        <v>0.60161232102033457</v>
      </c>
      <c r="O12374" s="158">
        <v>0.96799999999999997</v>
      </c>
      <c r="P12374" s="161">
        <f t="shared" si="1161"/>
        <v>0.58240000000000003</v>
      </c>
    </row>
    <row r="12375" spans="9:16" x14ac:dyDescent="0.2">
      <c r="I12375" s="158">
        <f t="shared" si="1159"/>
        <v>30</v>
      </c>
      <c r="J12375" s="158" t="str">
        <f t="shared" si="1162"/>
        <v>AUD</v>
      </c>
      <c r="K12375" s="158" t="str">
        <f t="shared" si="1163"/>
        <v>CHF</v>
      </c>
      <c r="L12375" s="158" t="str">
        <f t="shared" si="1160"/>
        <v>AUDCHF45402</v>
      </c>
      <c r="M12375" s="160">
        <f t="shared" si="1164"/>
        <v>45402</v>
      </c>
      <c r="N12375" s="158">
        <v>0.60161232102033457</v>
      </c>
      <c r="O12375" s="158">
        <v>0.96799999999999997</v>
      </c>
      <c r="P12375" s="161">
        <f t="shared" si="1161"/>
        <v>0.58240000000000003</v>
      </c>
    </row>
    <row r="12376" spans="9:16" x14ac:dyDescent="0.2">
      <c r="I12376" s="158">
        <f t="shared" si="1159"/>
        <v>30</v>
      </c>
      <c r="J12376" s="158" t="str">
        <f t="shared" si="1162"/>
        <v>AUD</v>
      </c>
      <c r="K12376" s="158" t="str">
        <f t="shared" si="1163"/>
        <v>CHF</v>
      </c>
      <c r="L12376" s="158" t="str">
        <f t="shared" si="1160"/>
        <v>AUDCHF45403</v>
      </c>
      <c r="M12376" s="160">
        <f t="shared" si="1164"/>
        <v>45403</v>
      </c>
      <c r="N12376" s="158">
        <v>0.60161232102033457</v>
      </c>
      <c r="O12376" s="158">
        <v>0.96799999999999997</v>
      </c>
      <c r="P12376" s="161">
        <f t="shared" si="1161"/>
        <v>0.58240000000000003</v>
      </c>
    </row>
    <row r="12377" spans="9:16" x14ac:dyDescent="0.2">
      <c r="I12377" s="158">
        <f t="shared" si="1159"/>
        <v>30</v>
      </c>
      <c r="J12377" s="158" t="str">
        <f t="shared" si="1162"/>
        <v>AUD</v>
      </c>
      <c r="K12377" s="158" t="str">
        <f t="shared" si="1163"/>
        <v>CHF</v>
      </c>
      <c r="L12377" s="158" t="str">
        <f t="shared" si="1160"/>
        <v>AUDCHF45404</v>
      </c>
      <c r="M12377" s="160">
        <f t="shared" si="1164"/>
        <v>45404</v>
      </c>
      <c r="N12377" s="158">
        <v>0.60543682266755461</v>
      </c>
      <c r="O12377" s="158">
        <v>0.96930000000000005</v>
      </c>
      <c r="P12377" s="161">
        <f t="shared" si="1161"/>
        <v>0.58679999999999999</v>
      </c>
    </row>
    <row r="12378" spans="9:16" x14ac:dyDescent="0.2">
      <c r="I12378" s="158">
        <f t="shared" si="1159"/>
        <v>30</v>
      </c>
      <c r="J12378" s="158" t="str">
        <f t="shared" si="1162"/>
        <v>AUD</v>
      </c>
      <c r="K12378" s="158" t="str">
        <f t="shared" si="1163"/>
        <v>CHF</v>
      </c>
      <c r="L12378" s="158" t="str">
        <f t="shared" si="1160"/>
        <v>AUDCHF45405</v>
      </c>
      <c r="M12378" s="160">
        <f t="shared" si="1164"/>
        <v>45405</v>
      </c>
      <c r="N12378" s="158">
        <v>0.60474117077890666</v>
      </c>
      <c r="O12378" s="158">
        <v>0.97240000000000004</v>
      </c>
      <c r="P12378" s="161">
        <f t="shared" si="1161"/>
        <v>0.58809999999999996</v>
      </c>
    </row>
    <row r="12379" spans="9:16" x14ac:dyDescent="0.2">
      <c r="I12379" s="158">
        <f t="shared" si="1159"/>
        <v>30</v>
      </c>
      <c r="J12379" s="158" t="str">
        <f t="shared" si="1162"/>
        <v>AUD</v>
      </c>
      <c r="K12379" s="158" t="str">
        <f t="shared" si="1163"/>
        <v>CHF</v>
      </c>
      <c r="L12379" s="158" t="str">
        <f t="shared" si="1160"/>
        <v>AUDCHF45406</v>
      </c>
      <c r="M12379" s="160">
        <f t="shared" si="1164"/>
        <v>45406</v>
      </c>
      <c r="N12379" s="158">
        <v>0.60897631082150905</v>
      </c>
      <c r="O12379" s="158">
        <v>0.97740000000000005</v>
      </c>
      <c r="P12379" s="161">
        <f t="shared" si="1161"/>
        <v>0.59519999999999995</v>
      </c>
    </row>
    <row r="12380" spans="9:16" x14ac:dyDescent="0.2">
      <c r="I12380" s="158">
        <f t="shared" si="1159"/>
        <v>30</v>
      </c>
      <c r="J12380" s="158" t="str">
        <f t="shared" si="1162"/>
        <v>AUD</v>
      </c>
      <c r="K12380" s="158" t="str">
        <f t="shared" si="1163"/>
        <v>CHF</v>
      </c>
      <c r="L12380" s="158" t="str">
        <f t="shared" si="1160"/>
        <v>AUDCHF45407</v>
      </c>
      <c r="M12380" s="160">
        <f t="shared" si="1164"/>
        <v>45407</v>
      </c>
      <c r="N12380" s="158">
        <v>0.6091989034419738</v>
      </c>
      <c r="O12380" s="158">
        <v>0.97919999999999996</v>
      </c>
      <c r="P12380" s="161">
        <f t="shared" si="1161"/>
        <v>0.59650000000000003</v>
      </c>
    </row>
    <row r="12381" spans="9:16" x14ac:dyDescent="0.2">
      <c r="I12381" s="158">
        <f t="shared" si="1159"/>
        <v>30</v>
      </c>
      <c r="J12381" s="158" t="str">
        <f t="shared" si="1162"/>
        <v>AUD</v>
      </c>
      <c r="K12381" s="158" t="str">
        <f t="shared" si="1163"/>
        <v>CHF</v>
      </c>
      <c r="L12381" s="158" t="str">
        <f t="shared" si="1160"/>
        <v>AUDCHF45408</v>
      </c>
      <c r="M12381" s="160">
        <f t="shared" si="1164"/>
        <v>45408</v>
      </c>
      <c r="N12381" s="158">
        <v>0.6100536847242557</v>
      </c>
      <c r="O12381" s="158">
        <v>0.97789999999999999</v>
      </c>
      <c r="P12381" s="161">
        <f t="shared" si="1161"/>
        <v>0.59660000000000002</v>
      </c>
    </row>
    <row r="12382" spans="9:16" x14ac:dyDescent="0.2">
      <c r="I12382" s="158">
        <f t="shared" si="1159"/>
        <v>30</v>
      </c>
      <c r="J12382" s="158" t="str">
        <f t="shared" si="1162"/>
        <v>AUD</v>
      </c>
      <c r="K12382" s="158" t="str">
        <f t="shared" si="1163"/>
        <v>CHF</v>
      </c>
      <c r="L12382" s="158" t="str">
        <f t="shared" si="1160"/>
        <v>AUDCHF45409</v>
      </c>
      <c r="M12382" s="160">
        <f t="shared" si="1164"/>
        <v>45409</v>
      </c>
      <c r="N12382" s="158">
        <v>0.6100536847242557</v>
      </c>
      <c r="O12382" s="158">
        <v>0.97789999999999999</v>
      </c>
      <c r="P12382" s="161">
        <f t="shared" si="1161"/>
        <v>0.59660000000000002</v>
      </c>
    </row>
    <row r="12383" spans="9:16" x14ac:dyDescent="0.2">
      <c r="I12383" s="158">
        <f t="shared" si="1159"/>
        <v>30</v>
      </c>
      <c r="J12383" s="158" t="str">
        <f t="shared" si="1162"/>
        <v>AUD</v>
      </c>
      <c r="K12383" s="158" t="str">
        <f t="shared" si="1163"/>
        <v>CHF</v>
      </c>
      <c r="L12383" s="158" t="str">
        <f t="shared" si="1160"/>
        <v>AUDCHF45410</v>
      </c>
      <c r="M12383" s="160">
        <f t="shared" si="1164"/>
        <v>45410</v>
      </c>
      <c r="N12383" s="158">
        <v>0.6100536847242557</v>
      </c>
      <c r="O12383" s="158">
        <v>0.97789999999999999</v>
      </c>
      <c r="P12383" s="161">
        <f t="shared" si="1161"/>
        <v>0.59660000000000002</v>
      </c>
    </row>
    <row r="12384" spans="9:16" x14ac:dyDescent="0.2">
      <c r="I12384" s="158">
        <f t="shared" si="1159"/>
        <v>30</v>
      </c>
      <c r="J12384" s="158" t="str">
        <f t="shared" si="1162"/>
        <v>AUD</v>
      </c>
      <c r="K12384" s="158" t="str">
        <f t="shared" si="1163"/>
        <v>CHF</v>
      </c>
      <c r="L12384" s="158" t="str">
        <f t="shared" si="1160"/>
        <v>AUDCHF45411</v>
      </c>
      <c r="M12384" s="160">
        <f t="shared" si="1164"/>
        <v>45411</v>
      </c>
      <c r="N12384" s="158">
        <v>0.61267001592942039</v>
      </c>
      <c r="O12384" s="158">
        <v>0.97760000000000002</v>
      </c>
      <c r="P12384" s="161">
        <f t="shared" si="1161"/>
        <v>0.59889999999999999</v>
      </c>
    </row>
    <row r="12385" spans="9:16" x14ac:dyDescent="0.2">
      <c r="I12385" s="158">
        <f t="shared" si="1159"/>
        <v>30</v>
      </c>
      <c r="J12385" s="158" t="str">
        <f t="shared" si="1162"/>
        <v>AUD</v>
      </c>
      <c r="K12385" s="158" t="str">
        <f t="shared" si="1163"/>
        <v>CHF</v>
      </c>
      <c r="L12385" s="158" t="str">
        <f t="shared" si="1160"/>
        <v>AUDCHF45412</v>
      </c>
      <c r="M12385" s="160">
        <f t="shared" si="1164"/>
        <v>45412</v>
      </c>
      <c r="N12385" s="158">
        <v>0.60890214942458742</v>
      </c>
      <c r="O12385" s="158">
        <v>0.97870000000000001</v>
      </c>
      <c r="P12385" s="161">
        <f t="shared" si="1161"/>
        <v>0.59589999999999999</v>
      </c>
    </row>
    <row r="12386" spans="9:16" x14ac:dyDescent="0.2">
      <c r="I12386" s="158">
        <f t="shared" si="1159"/>
        <v>30</v>
      </c>
      <c r="J12386" s="158" t="str">
        <f t="shared" si="1162"/>
        <v>AUD</v>
      </c>
      <c r="K12386" s="158" t="str">
        <f t="shared" si="1163"/>
        <v>CHF</v>
      </c>
      <c r="L12386" s="158" t="str">
        <f t="shared" si="1160"/>
        <v>AUDCHF45413</v>
      </c>
      <c r="M12386" s="160">
        <f t="shared" si="1164"/>
        <v>45413</v>
      </c>
      <c r="N12386" s="158">
        <v>0.60890214942458742</v>
      </c>
      <c r="O12386" s="158">
        <v>0.97870000000000001</v>
      </c>
      <c r="P12386" s="161">
        <f t="shared" si="1161"/>
        <v>0.59589999999999999</v>
      </c>
    </row>
    <row r="12387" spans="9:16" x14ac:dyDescent="0.2">
      <c r="I12387" s="158">
        <f t="shared" si="1159"/>
        <v>30</v>
      </c>
      <c r="J12387" s="158" t="str">
        <f t="shared" si="1162"/>
        <v>AUD</v>
      </c>
      <c r="K12387" s="158" t="str">
        <f t="shared" si="1163"/>
        <v>CHF</v>
      </c>
      <c r="L12387" s="158" t="str">
        <f t="shared" si="1160"/>
        <v>AUDCHF45414</v>
      </c>
      <c r="M12387" s="160">
        <f t="shared" si="1164"/>
        <v>45414</v>
      </c>
      <c r="N12387" s="158">
        <v>0.61027706578786767</v>
      </c>
      <c r="O12387" s="158">
        <v>0.97589999999999999</v>
      </c>
      <c r="P12387" s="161">
        <f t="shared" si="1161"/>
        <v>0.59560000000000002</v>
      </c>
    </row>
    <row r="12388" spans="9:16" x14ac:dyDescent="0.2">
      <c r="I12388" s="158">
        <f t="shared" si="1159"/>
        <v>30</v>
      </c>
      <c r="J12388" s="158" t="str">
        <f t="shared" si="1162"/>
        <v>AUD</v>
      </c>
      <c r="K12388" s="158" t="str">
        <f t="shared" si="1163"/>
        <v>CHF</v>
      </c>
      <c r="L12388" s="158" t="str">
        <f t="shared" si="1160"/>
        <v>AUDCHF45415</v>
      </c>
      <c r="M12388" s="160">
        <f t="shared" si="1164"/>
        <v>45415</v>
      </c>
      <c r="N12388" s="158">
        <v>0.61236987140232702</v>
      </c>
      <c r="O12388" s="158">
        <v>0.97440000000000004</v>
      </c>
      <c r="P12388" s="161">
        <f t="shared" si="1161"/>
        <v>0.59670000000000001</v>
      </c>
    </row>
    <row r="12389" spans="9:16" x14ac:dyDescent="0.2">
      <c r="I12389" s="158">
        <f t="shared" si="1159"/>
        <v>30</v>
      </c>
      <c r="J12389" s="158" t="str">
        <f t="shared" si="1162"/>
        <v>AUD</v>
      </c>
      <c r="K12389" s="158" t="str">
        <f t="shared" si="1163"/>
        <v>CHF</v>
      </c>
      <c r="L12389" s="158" t="str">
        <f t="shared" si="1160"/>
        <v>AUDCHF45416</v>
      </c>
      <c r="M12389" s="160">
        <f t="shared" si="1164"/>
        <v>45416</v>
      </c>
      <c r="N12389" s="158">
        <v>0.61236987140232702</v>
      </c>
      <c r="O12389" s="158">
        <v>0.97440000000000004</v>
      </c>
      <c r="P12389" s="161">
        <f t="shared" si="1161"/>
        <v>0.59670000000000001</v>
      </c>
    </row>
    <row r="12390" spans="9:16" x14ac:dyDescent="0.2">
      <c r="I12390" s="158">
        <f t="shared" si="1159"/>
        <v>30</v>
      </c>
      <c r="J12390" s="158" t="str">
        <f t="shared" si="1162"/>
        <v>AUD</v>
      </c>
      <c r="K12390" s="158" t="str">
        <f t="shared" si="1163"/>
        <v>CHF</v>
      </c>
      <c r="L12390" s="158" t="str">
        <f t="shared" si="1160"/>
        <v>AUDCHF45417</v>
      </c>
      <c r="M12390" s="160">
        <f t="shared" si="1164"/>
        <v>45417</v>
      </c>
      <c r="N12390" s="158">
        <v>0.61236987140232702</v>
      </c>
      <c r="O12390" s="158">
        <v>0.97440000000000004</v>
      </c>
      <c r="P12390" s="161">
        <f t="shared" si="1161"/>
        <v>0.59670000000000001</v>
      </c>
    </row>
    <row r="12391" spans="9:16" x14ac:dyDescent="0.2">
      <c r="I12391" s="158">
        <f t="shared" si="1159"/>
        <v>30</v>
      </c>
      <c r="J12391" s="158" t="str">
        <f t="shared" si="1162"/>
        <v>AUD</v>
      </c>
      <c r="K12391" s="158" t="str">
        <f t="shared" si="1163"/>
        <v>CHF</v>
      </c>
      <c r="L12391" s="158" t="str">
        <f t="shared" si="1160"/>
        <v>AUDCHF45418</v>
      </c>
      <c r="M12391" s="160">
        <f t="shared" si="1164"/>
        <v>45418</v>
      </c>
      <c r="N12391" s="158">
        <v>0.6154603643525357</v>
      </c>
      <c r="O12391" s="158">
        <v>0.97540000000000004</v>
      </c>
      <c r="P12391" s="161">
        <f t="shared" si="1161"/>
        <v>0.60029999999999994</v>
      </c>
    </row>
    <row r="12392" spans="9:16" x14ac:dyDescent="0.2">
      <c r="I12392" s="158">
        <f t="shared" si="1159"/>
        <v>30</v>
      </c>
      <c r="J12392" s="158" t="str">
        <f t="shared" si="1162"/>
        <v>AUD</v>
      </c>
      <c r="K12392" s="158" t="str">
        <f t="shared" si="1163"/>
        <v>CHF</v>
      </c>
      <c r="L12392" s="158" t="str">
        <f t="shared" si="1160"/>
        <v>AUDCHF45419</v>
      </c>
      <c r="M12392" s="160">
        <f t="shared" si="1164"/>
        <v>45419</v>
      </c>
      <c r="N12392" s="158">
        <v>0.61360986684665897</v>
      </c>
      <c r="O12392" s="158">
        <v>0.97699999999999998</v>
      </c>
      <c r="P12392" s="161">
        <f t="shared" si="1161"/>
        <v>0.59950000000000003</v>
      </c>
    </row>
    <row r="12393" spans="9:16" x14ac:dyDescent="0.2">
      <c r="I12393" s="158">
        <f t="shared" si="1159"/>
        <v>30</v>
      </c>
      <c r="J12393" s="158" t="str">
        <f t="shared" si="1162"/>
        <v>AUD</v>
      </c>
      <c r="K12393" s="158" t="str">
        <f t="shared" si="1163"/>
        <v>CHF</v>
      </c>
      <c r="L12393" s="158" t="str">
        <f t="shared" si="1160"/>
        <v>AUDCHF45420</v>
      </c>
      <c r="M12393" s="160">
        <f t="shared" si="1164"/>
        <v>45420</v>
      </c>
      <c r="N12393" s="158">
        <v>0.61072431904238433</v>
      </c>
      <c r="O12393" s="158">
        <v>0.97699999999999998</v>
      </c>
      <c r="P12393" s="161">
        <f t="shared" si="1161"/>
        <v>0.59670000000000001</v>
      </c>
    </row>
    <row r="12394" spans="9:16" x14ac:dyDescent="0.2">
      <c r="I12394" s="158">
        <f t="shared" ref="I12394:I12457" si="1165">IF(M12393=$G$2,I12393+1,I12393)</f>
        <v>30</v>
      </c>
      <c r="J12394" s="158" t="str">
        <f t="shared" si="1162"/>
        <v>AUD</v>
      </c>
      <c r="K12394" s="158" t="str">
        <f t="shared" si="1163"/>
        <v>CHF</v>
      </c>
      <c r="L12394" s="158" t="str">
        <f t="shared" si="1160"/>
        <v>AUDCHF45421</v>
      </c>
      <c r="M12394" s="160">
        <f t="shared" si="1164"/>
        <v>45421</v>
      </c>
      <c r="N12394" s="158">
        <v>0.61353457267317013</v>
      </c>
      <c r="O12394" s="158">
        <v>0.97599999999999998</v>
      </c>
      <c r="P12394" s="161">
        <f t="shared" si="1161"/>
        <v>0.5988</v>
      </c>
    </row>
    <row r="12395" spans="9:16" x14ac:dyDescent="0.2">
      <c r="I12395" s="158">
        <f t="shared" si="1165"/>
        <v>30</v>
      </c>
      <c r="J12395" s="158" t="str">
        <f t="shared" si="1162"/>
        <v>AUD</v>
      </c>
      <c r="K12395" s="158" t="str">
        <f t="shared" si="1163"/>
        <v>CHF</v>
      </c>
      <c r="L12395" s="158" t="str">
        <f t="shared" si="1160"/>
        <v>AUDCHF45422</v>
      </c>
      <c r="M12395" s="160">
        <f t="shared" si="1164"/>
        <v>45422</v>
      </c>
      <c r="N12395" s="158">
        <v>0.61274509803921573</v>
      </c>
      <c r="O12395" s="158">
        <v>0.97789999999999999</v>
      </c>
      <c r="P12395" s="161">
        <f t="shared" si="1161"/>
        <v>0.59919999999999995</v>
      </c>
    </row>
    <row r="12396" spans="9:16" x14ac:dyDescent="0.2">
      <c r="I12396" s="158">
        <f t="shared" si="1165"/>
        <v>30</v>
      </c>
      <c r="J12396" s="158" t="str">
        <f t="shared" si="1162"/>
        <v>AUD</v>
      </c>
      <c r="K12396" s="158" t="str">
        <f t="shared" si="1163"/>
        <v>CHF</v>
      </c>
      <c r="L12396" s="158" t="str">
        <f t="shared" si="1160"/>
        <v>AUDCHF45423</v>
      </c>
      <c r="M12396" s="160">
        <f t="shared" si="1164"/>
        <v>45423</v>
      </c>
      <c r="N12396" s="158">
        <v>0.61274509803921573</v>
      </c>
      <c r="O12396" s="158">
        <v>0.97789999999999999</v>
      </c>
      <c r="P12396" s="161">
        <f t="shared" si="1161"/>
        <v>0.59919999999999995</v>
      </c>
    </row>
    <row r="12397" spans="9:16" x14ac:dyDescent="0.2">
      <c r="I12397" s="158">
        <f t="shared" si="1165"/>
        <v>30</v>
      </c>
      <c r="J12397" s="158" t="str">
        <f t="shared" si="1162"/>
        <v>AUD</v>
      </c>
      <c r="K12397" s="158" t="str">
        <f t="shared" si="1163"/>
        <v>CHF</v>
      </c>
      <c r="L12397" s="158" t="str">
        <f t="shared" si="1160"/>
        <v>AUDCHF45424</v>
      </c>
      <c r="M12397" s="160">
        <f t="shared" si="1164"/>
        <v>45424</v>
      </c>
      <c r="N12397" s="158">
        <v>0.61274509803921573</v>
      </c>
      <c r="O12397" s="158">
        <v>0.97789999999999999</v>
      </c>
      <c r="P12397" s="161">
        <f t="shared" si="1161"/>
        <v>0.59919999999999995</v>
      </c>
    </row>
    <row r="12398" spans="9:16" x14ac:dyDescent="0.2">
      <c r="I12398" s="158">
        <f t="shared" si="1165"/>
        <v>30</v>
      </c>
      <c r="J12398" s="158" t="str">
        <f t="shared" si="1162"/>
        <v>AUD</v>
      </c>
      <c r="K12398" s="158" t="str">
        <f t="shared" si="1163"/>
        <v>CHF</v>
      </c>
      <c r="L12398" s="158" t="str">
        <f t="shared" si="1160"/>
        <v>AUDCHF45425</v>
      </c>
      <c r="M12398" s="160">
        <f t="shared" si="1164"/>
        <v>45425</v>
      </c>
      <c r="N12398" s="158">
        <v>0.61330880098129403</v>
      </c>
      <c r="O12398" s="158">
        <v>0.97840000000000005</v>
      </c>
      <c r="P12398" s="161">
        <f t="shared" si="1161"/>
        <v>0.60009999999999997</v>
      </c>
    </row>
    <row r="12399" spans="9:16" x14ac:dyDescent="0.2">
      <c r="I12399" s="158">
        <f t="shared" si="1165"/>
        <v>30</v>
      </c>
      <c r="J12399" s="158" t="str">
        <f t="shared" si="1162"/>
        <v>AUD</v>
      </c>
      <c r="K12399" s="158" t="str">
        <f t="shared" si="1163"/>
        <v>CHF</v>
      </c>
      <c r="L12399" s="158" t="str">
        <f t="shared" si="1160"/>
        <v>AUDCHF45426</v>
      </c>
      <c r="M12399" s="160">
        <f t="shared" si="1164"/>
        <v>45426</v>
      </c>
      <c r="N12399" s="158">
        <v>0.61240737338477558</v>
      </c>
      <c r="O12399" s="158">
        <v>0.98009999999999997</v>
      </c>
      <c r="P12399" s="161">
        <f t="shared" si="1161"/>
        <v>0.60019999999999996</v>
      </c>
    </row>
    <row r="12400" spans="9:16" x14ac:dyDescent="0.2">
      <c r="I12400" s="158">
        <f t="shared" si="1165"/>
        <v>30</v>
      </c>
      <c r="J12400" s="158" t="str">
        <f t="shared" si="1162"/>
        <v>AUD</v>
      </c>
      <c r="K12400" s="158" t="str">
        <f t="shared" si="1163"/>
        <v>CHF</v>
      </c>
      <c r="L12400" s="158" t="str">
        <f t="shared" si="1160"/>
        <v>AUDCHF45427</v>
      </c>
      <c r="M12400" s="160">
        <f t="shared" si="1164"/>
        <v>45427</v>
      </c>
      <c r="N12400" s="158">
        <v>0.61319597743438803</v>
      </c>
      <c r="O12400" s="158">
        <v>0.98</v>
      </c>
      <c r="P12400" s="161">
        <f t="shared" si="1161"/>
        <v>0.60089999999999999</v>
      </c>
    </row>
    <row r="12401" spans="9:16" x14ac:dyDescent="0.2">
      <c r="I12401" s="158">
        <f t="shared" si="1165"/>
        <v>30</v>
      </c>
      <c r="J12401" s="158" t="str">
        <f t="shared" si="1162"/>
        <v>AUD</v>
      </c>
      <c r="K12401" s="158" t="str">
        <f t="shared" si="1163"/>
        <v>CHF</v>
      </c>
      <c r="L12401" s="158" t="str">
        <f t="shared" si="1160"/>
        <v>AUDCHF45428</v>
      </c>
      <c r="M12401" s="160">
        <f t="shared" si="1164"/>
        <v>45428</v>
      </c>
      <c r="N12401" s="158">
        <v>0.61387354205033762</v>
      </c>
      <c r="O12401" s="158">
        <v>0.98219999999999996</v>
      </c>
      <c r="P12401" s="161">
        <f t="shared" si="1161"/>
        <v>0.60289999999999999</v>
      </c>
    </row>
    <row r="12402" spans="9:16" x14ac:dyDescent="0.2">
      <c r="I12402" s="158">
        <f t="shared" si="1165"/>
        <v>30</v>
      </c>
      <c r="J12402" s="158" t="str">
        <f t="shared" si="1162"/>
        <v>AUD</v>
      </c>
      <c r="K12402" s="158" t="str">
        <f t="shared" si="1163"/>
        <v>CHF</v>
      </c>
      <c r="L12402" s="158" t="str">
        <f t="shared" si="1160"/>
        <v>AUDCHF45429</v>
      </c>
      <c r="M12402" s="160">
        <f t="shared" si="1164"/>
        <v>45429</v>
      </c>
      <c r="N12402" s="158">
        <v>0.61421288618635217</v>
      </c>
      <c r="O12402" s="158">
        <v>0.98550000000000004</v>
      </c>
      <c r="P12402" s="161">
        <f t="shared" si="1161"/>
        <v>0.60529999999999995</v>
      </c>
    </row>
    <row r="12403" spans="9:16" x14ac:dyDescent="0.2">
      <c r="I12403" s="158">
        <f t="shared" si="1165"/>
        <v>30</v>
      </c>
      <c r="J12403" s="158" t="str">
        <f t="shared" si="1162"/>
        <v>AUD</v>
      </c>
      <c r="K12403" s="158" t="str">
        <f t="shared" si="1163"/>
        <v>CHF</v>
      </c>
      <c r="L12403" s="158" t="str">
        <f t="shared" si="1160"/>
        <v>AUDCHF45430</v>
      </c>
      <c r="M12403" s="160">
        <f t="shared" si="1164"/>
        <v>45430</v>
      </c>
      <c r="N12403" s="158">
        <v>0.61421288618635217</v>
      </c>
      <c r="O12403" s="158">
        <v>0.98550000000000004</v>
      </c>
      <c r="P12403" s="161">
        <f t="shared" si="1161"/>
        <v>0.60529999999999995</v>
      </c>
    </row>
    <row r="12404" spans="9:16" x14ac:dyDescent="0.2">
      <c r="I12404" s="158">
        <f t="shared" si="1165"/>
        <v>30</v>
      </c>
      <c r="J12404" s="158" t="str">
        <f t="shared" si="1162"/>
        <v>AUD</v>
      </c>
      <c r="K12404" s="158" t="str">
        <f t="shared" si="1163"/>
        <v>CHF</v>
      </c>
      <c r="L12404" s="158" t="str">
        <f t="shared" si="1160"/>
        <v>AUDCHF45431</v>
      </c>
      <c r="M12404" s="160">
        <f t="shared" si="1164"/>
        <v>45431</v>
      </c>
      <c r="N12404" s="158">
        <v>0.61421288618635217</v>
      </c>
      <c r="O12404" s="158">
        <v>0.98550000000000004</v>
      </c>
      <c r="P12404" s="161">
        <f t="shared" si="1161"/>
        <v>0.60529999999999995</v>
      </c>
    </row>
    <row r="12405" spans="9:16" x14ac:dyDescent="0.2">
      <c r="I12405" s="158">
        <f t="shared" si="1165"/>
        <v>30</v>
      </c>
      <c r="J12405" s="158" t="str">
        <f t="shared" si="1162"/>
        <v>AUD</v>
      </c>
      <c r="K12405" s="158" t="str">
        <f t="shared" si="1163"/>
        <v>CHF</v>
      </c>
      <c r="L12405" s="158" t="str">
        <f t="shared" si="1160"/>
        <v>AUDCHF45432</v>
      </c>
      <c r="M12405" s="160">
        <f t="shared" si="1164"/>
        <v>45432</v>
      </c>
      <c r="N12405" s="158">
        <v>0.61504397564425861</v>
      </c>
      <c r="O12405" s="158">
        <v>0.98799999999999999</v>
      </c>
      <c r="P12405" s="161">
        <f t="shared" si="1161"/>
        <v>0.60770000000000002</v>
      </c>
    </row>
    <row r="12406" spans="9:16" x14ac:dyDescent="0.2">
      <c r="I12406" s="158">
        <f t="shared" si="1165"/>
        <v>30</v>
      </c>
      <c r="J12406" s="158" t="str">
        <f t="shared" si="1162"/>
        <v>AUD</v>
      </c>
      <c r="K12406" s="158" t="str">
        <f t="shared" si="1163"/>
        <v>CHF</v>
      </c>
      <c r="L12406" s="158" t="str">
        <f t="shared" si="1160"/>
        <v>AUDCHF45433</v>
      </c>
      <c r="M12406" s="160">
        <f t="shared" si="1164"/>
        <v>45433</v>
      </c>
      <c r="N12406" s="158">
        <v>0.61432608428553881</v>
      </c>
      <c r="O12406" s="158">
        <v>0.98839999999999995</v>
      </c>
      <c r="P12406" s="161">
        <f t="shared" si="1161"/>
        <v>0.60719999999999996</v>
      </c>
    </row>
    <row r="12407" spans="9:16" x14ac:dyDescent="0.2">
      <c r="I12407" s="158">
        <f t="shared" si="1165"/>
        <v>30</v>
      </c>
      <c r="J12407" s="158" t="str">
        <f t="shared" si="1162"/>
        <v>AUD</v>
      </c>
      <c r="K12407" s="158" t="str">
        <f t="shared" si="1163"/>
        <v>CHF</v>
      </c>
      <c r="L12407" s="158" t="str">
        <f t="shared" si="1160"/>
        <v>AUDCHF45434</v>
      </c>
      <c r="M12407" s="160">
        <f t="shared" si="1164"/>
        <v>45434</v>
      </c>
      <c r="N12407" s="158">
        <v>0.61394891944990171</v>
      </c>
      <c r="O12407" s="158">
        <v>0.99050000000000005</v>
      </c>
      <c r="P12407" s="161">
        <f t="shared" si="1161"/>
        <v>0.60809999999999997</v>
      </c>
    </row>
    <row r="12408" spans="9:16" x14ac:dyDescent="0.2">
      <c r="I12408" s="158">
        <f t="shared" si="1165"/>
        <v>30</v>
      </c>
      <c r="J12408" s="158" t="str">
        <f t="shared" si="1162"/>
        <v>AUD</v>
      </c>
      <c r="K12408" s="158" t="str">
        <f t="shared" si="1163"/>
        <v>CHF</v>
      </c>
      <c r="L12408" s="158" t="str">
        <f t="shared" si="1160"/>
        <v>AUDCHF45435</v>
      </c>
      <c r="M12408" s="160">
        <f t="shared" si="1164"/>
        <v>45435</v>
      </c>
      <c r="N12408" s="158">
        <v>0.61225739300802062</v>
      </c>
      <c r="O12408" s="158">
        <v>0.99070000000000003</v>
      </c>
      <c r="P12408" s="161">
        <f t="shared" si="1161"/>
        <v>0.60660000000000003</v>
      </c>
    </row>
    <row r="12409" spans="9:16" x14ac:dyDescent="0.2">
      <c r="I12409" s="158">
        <f t="shared" si="1165"/>
        <v>30</v>
      </c>
      <c r="J12409" s="158" t="str">
        <f t="shared" si="1162"/>
        <v>AUD</v>
      </c>
      <c r="K12409" s="158" t="str">
        <f t="shared" si="1163"/>
        <v>CHF</v>
      </c>
      <c r="L12409" s="158" t="str">
        <f t="shared" si="1160"/>
        <v>AUDCHF45436</v>
      </c>
      <c r="M12409" s="160">
        <f t="shared" si="1164"/>
        <v>45436</v>
      </c>
      <c r="N12409" s="158">
        <v>0.60997926070513608</v>
      </c>
      <c r="O12409" s="158">
        <v>0.99239999999999995</v>
      </c>
      <c r="P12409" s="161">
        <f t="shared" si="1161"/>
        <v>0.60529999999999995</v>
      </c>
    </row>
    <row r="12410" spans="9:16" x14ac:dyDescent="0.2">
      <c r="I12410" s="158">
        <f t="shared" si="1165"/>
        <v>30</v>
      </c>
      <c r="J12410" s="158" t="str">
        <f t="shared" si="1162"/>
        <v>AUD</v>
      </c>
      <c r="K12410" s="158" t="str">
        <f t="shared" si="1163"/>
        <v>CHF</v>
      </c>
      <c r="L12410" s="158" t="str">
        <f t="shared" si="1160"/>
        <v>AUDCHF45437</v>
      </c>
      <c r="M12410" s="160">
        <f t="shared" si="1164"/>
        <v>45437</v>
      </c>
      <c r="N12410" s="158">
        <v>0.60997926070513608</v>
      </c>
      <c r="O12410" s="158">
        <v>0.99239999999999995</v>
      </c>
      <c r="P12410" s="161">
        <f t="shared" si="1161"/>
        <v>0.60529999999999995</v>
      </c>
    </row>
    <row r="12411" spans="9:16" x14ac:dyDescent="0.2">
      <c r="I12411" s="158">
        <f t="shared" si="1165"/>
        <v>30</v>
      </c>
      <c r="J12411" s="158" t="str">
        <f t="shared" si="1162"/>
        <v>AUD</v>
      </c>
      <c r="K12411" s="158" t="str">
        <f t="shared" si="1163"/>
        <v>CHF</v>
      </c>
      <c r="L12411" s="158" t="str">
        <f t="shared" si="1160"/>
        <v>AUDCHF45438</v>
      </c>
      <c r="M12411" s="160">
        <f t="shared" si="1164"/>
        <v>45438</v>
      </c>
      <c r="N12411" s="158">
        <v>0.60997926070513608</v>
      </c>
      <c r="O12411" s="158">
        <v>0.99239999999999995</v>
      </c>
      <c r="P12411" s="161">
        <f t="shared" si="1161"/>
        <v>0.60529999999999995</v>
      </c>
    </row>
    <row r="12412" spans="9:16" x14ac:dyDescent="0.2">
      <c r="I12412" s="158">
        <f t="shared" si="1165"/>
        <v>30</v>
      </c>
      <c r="J12412" s="158" t="str">
        <f t="shared" si="1162"/>
        <v>AUD</v>
      </c>
      <c r="K12412" s="158" t="str">
        <f t="shared" si="1163"/>
        <v>CHF</v>
      </c>
      <c r="L12412" s="158" t="str">
        <f t="shared" si="1160"/>
        <v>AUDCHF45439</v>
      </c>
      <c r="M12412" s="160">
        <f t="shared" si="1164"/>
        <v>45439</v>
      </c>
      <c r="N12412" s="158">
        <v>0.61274509803921573</v>
      </c>
      <c r="O12412" s="158">
        <v>0.99219999999999997</v>
      </c>
      <c r="P12412" s="161">
        <f t="shared" si="1161"/>
        <v>0.60799999999999998</v>
      </c>
    </row>
    <row r="12413" spans="9:16" x14ac:dyDescent="0.2">
      <c r="I12413" s="158">
        <f t="shared" si="1165"/>
        <v>30</v>
      </c>
      <c r="J12413" s="158" t="str">
        <f t="shared" si="1162"/>
        <v>AUD</v>
      </c>
      <c r="K12413" s="158" t="str">
        <f t="shared" si="1163"/>
        <v>CHF</v>
      </c>
      <c r="L12413" s="158" t="str">
        <f t="shared" si="1160"/>
        <v>AUDCHF45440</v>
      </c>
      <c r="M12413" s="160">
        <f t="shared" si="1164"/>
        <v>45440</v>
      </c>
      <c r="N12413" s="158">
        <v>0.61297045482407753</v>
      </c>
      <c r="O12413" s="158">
        <v>0.99080000000000001</v>
      </c>
      <c r="P12413" s="161">
        <f t="shared" si="1161"/>
        <v>0.60729999999999995</v>
      </c>
    </row>
    <row r="12414" spans="9:16" x14ac:dyDescent="0.2">
      <c r="I12414" s="158">
        <f t="shared" si="1165"/>
        <v>30</v>
      </c>
      <c r="J12414" s="158" t="str">
        <f t="shared" si="1162"/>
        <v>AUD</v>
      </c>
      <c r="K12414" s="158" t="str">
        <f t="shared" si="1163"/>
        <v>CHF</v>
      </c>
      <c r="L12414" s="158" t="str">
        <f t="shared" si="1160"/>
        <v>AUDCHF45441</v>
      </c>
      <c r="M12414" s="160">
        <f t="shared" si="1164"/>
        <v>45441</v>
      </c>
      <c r="N12414" s="158">
        <v>0.61087354917532066</v>
      </c>
      <c r="O12414" s="158">
        <v>0.99070000000000003</v>
      </c>
      <c r="P12414" s="161">
        <f t="shared" si="1161"/>
        <v>0.60519999999999996</v>
      </c>
    </row>
    <row r="12415" spans="9:16" x14ac:dyDescent="0.2">
      <c r="I12415" s="158">
        <f t="shared" si="1165"/>
        <v>30</v>
      </c>
      <c r="J12415" s="158" t="str">
        <f t="shared" si="1162"/>
        <v>AUD</v>
      </c>
      <c r="K12415" s="158" t="str">
        <f t="shared" si="1163"/>
        <v>CHF</v>
      </c>
      <c r="L12415" s="158" t="str">
        <f t="shared" si="1160"/>
        <v>AUDCHF45442</v>
      </c>
      <c r="M12415" s="160">
        <f t="shared" si="1164"/>
        <v>45442</v>
      </c>
      <c r="N12415" s="158">
        <v>0.61195765253044487</v>
      </c>
      <c r="O12415" s="158">
        <v>0.98080000000000001</v>
      </c>
      <c r="P12415" s="161">
        <f t="shared" si="1161"/>
        <v>0.60019999999999996</v>
      </c>
    </row>
    <row r="12416" spans="9:16" x14ac:dyDescent="0.2">
      <c r="I12416" s="158">
        <f t="shared" si="1165"/>
        <v>30</v>
      </c>
      <c r="J12416" s="158" t="str">
        <f t="shared" si="1162"/>
        <v>AUD</v>
      </c>
      <c r="K12416" s="158" t="str">
        <f t="shared" si="1163"/>
        <v>CHF</v>
      </c>
      <c r="L12416" s="158" t="str">
        <f t="shared" si="1160"/>
        <v>AUDCHF45443</v>
      </c>
      <c r="M12416" s="160">
        <f t="shared" si="1164"/>
        <v>45443</v>
      </c>
      <c r="N12416" s="158">
        <v>0.61293288384921851</v>
      </c>
      <c r="O12416" s="158">
        <v>0.98180000000000001</v>
      </c>
      <c r="P12416" s="161">
        <f t="shared" si="1161"/>
        <v>0.6018</v>
      </c>
    </row>
    <row r="12417" spans="9:16" x14ac:dyDescent="0.2">
      <c r="I12417" s="158">
        <f t="shared" si="1165"/>
        <v>30</v>
      </c>
      <c r="J12417" s="158" t="str">
        <f t="shared" si="1162"/>
        <v>AUD</v>
      </c>
      <c r="K12417" s="158" t="str">
        <f t="shared" si="1163"/>
        <v>CHF</v>
      </c>
      <c r="L12417" s="158" t="str">
        <f t="shared" si="1160"/>
        <v>AUDCHF45444</v>
      </c>
      <c r="M12417" s="160">
        <f t="shared" si="1164"/>
        <v>45444</v>
      </c>
      <c r="N12417" s="158">
        <v>0.61293288384921851</v>
      </c>
      <c r="O12417" s="158">
        <v>0.98180000000000001</v>
      </c>
      <c r="P12417" s="161">
        <f t="shared" si="1161"/>
        <v>0.6018</v>
      </c>
    </row>
    <row r="12418" spans="9:16" x14ac:dyDescent="0.2">
      <c r="I12418" s="158">
        <f t="shared" si="1165"/>
        <v>30</v>
      </c>
      <c r="J12418" s="158" t="str">
        <f t="shared" si="1162"/>
        <v>AUD</v>
      </c>
      <c r="K12418" s="158" t="str">
        <f t="shared" si="1163"/>
        <v>CHF</v>
      </c>
      <c r="L12418" s="158" t="str">
        <f t="shared" si="1160"/>
        <v>AUDCHF45445</v>
      </c>
      <c r="M12418" s="160">
        <f t="shared" si="1164"/>
        <v>45445</v>
      </c>
      <c r="N12418" s="158">
        <v>0.61293288384921851</v>
      </c>
      <c r="O12418" s="158">
        <v>0.98180000000000001</v>
      </c>
      <c r="P12418" s="161">
        <f t="shared" si="1161"/>
        <v>0.6018</v>
      </c>
    </row>
    <row r="12419" spans="9:16" x14ac:dyDescent="0.2">
      <c r="I12419" s="158">
        <f t="shared" si="1165"/>
        <v>30</v>
      </c>
      <c r="J12419" s="158" t="str">
        <f t="shared" si="1162"/>
        <v>AUD</v>
      </c>
      <c r="K12419" s="158" t="str">
        <f t="shared" si="1163"/>
        <v>CHF</v>
      </c>
      <c r="L12419" s="158" t="str">
        <f t="shared" ref="L12419:L12482" si="1166">J12419&amp;K12419&amp;M12419</f>
        <v>AUDCHF45446</v>
      </c>
      <c r="M12419" s="160">
        <f t="shared" si="1164"/>
        <v>45446</v>
      </c>
      <c r="N12419" s="158">
        <v>0.61387354205033762</v>
      </c>
      <c r="O12419" s="158">
        <v>0.97719999999999996</v>
      </c>
      <c r="P12419" s="161">
        <f t="shared" ref="P12419:P12482" si="1167">ROUND(N12419*O12419,4)</f>
        <v>0.59989999999999999</v>
      </c>
    </row>
    <row r="12420" spans="9:16" x14ac:dyDescent="0.2">
      <c r="I12420" s="158">
        <f t="shared" si="1165"/>
        <v>30</v>
      </c>
      <c r="J12420" s="158" t="str">
        <f t="shared" ref="J12420:J12483" si="1168">VLOOKUP($I12420,$A:$C,2,FALSE)</f>
        <v>AUD</v>
      </c>
      <c r="K12420" s="158" t="str">
        <f t="shared" ref="K12420:K12483" si="1169">VLOOKUP($I12420,$A:$C,3,FALSE)</f>
        <v>CHF</v>
      </c>
      <c r="L12420" s="158" t="str">
        <f t="shared" si="1166"/>
        <v>AUDCHF45447</v>
      </c>
      <c r="M12420" s="160">
        <f t="shared" ref="M12420:M12483" si="1170">IF(I12420=I12419,M12419+1,$G$1)</f>
        <v>45447</v>
      </c>
      <c r="N12420" s="158">
        <v>0.61109753116597409</v>
      </c>
      <c r="O12420" s="158">
        <v>0.97030000000000005</v>
      </c>
      <c r="P12420" s="161">
        <f t="shared" si="1167"/>
        <v>0.59289999999999998</v>
      </c>
    </row>
    <row r="12421" spans="9:16" x14ac:dyDescent="0.2">
      <c r="I12421" s="158">
        <f t="shared" si="1165"/>
        <v>30</v>
      </c>
      <c r="J12421" s="158" t="str">
        <f t="shared" si="1168"/>
        <v>AUD</v>
      </c>
      <c r="K12421" s="158" t="str">
        <f t="shared" si="1169"/>
        <v>CHF</v>
      </c>
      <c r="L12421" s="158" t="str">
        <f t="shared" si="1166"/>
        <v>AUDCHF45448</v>
      </c>
      <c r="M12421" s="160">
        <f t="shared" si="1170"/>
        <v>45448</v>
      </c>
      <c r="N12421" s="158">
        <v>0.61150859169571337</v>
      </c>
      <c r="O12421" s="158">
        <v>0.97040000000000004</v>
      </c>
      <c r="P12421" s="161">
        <f t="shared" si="1167"/>
        <v>0.59340000000000004</v>
      </c>
    </row>
    <row r="12422" spans="9:16" x14ac:dyDescent="0.2">
      <c r="I12422" s="158">
        <f t="shared" si="1165"/>
        <v>30</v>
      </c>
      <c r="J12422" s="158" t="str">
        <f t="shared" si="1168"/>
        <v>AUD</v>
      </c>
      <c r="K12422" s="158" t="str">
        <f t="shared" si="1169"/>
        <v>CHF</v>
      </c>
      <c r="L12422" s="158" t="str">
        <f t="shared" si="1166"/>
        <v>AUDCHF45449</v>
      </c>
      <c r="M12422" s="160">
        <f t="shared" si="1170"/>
        <v>45449</v>
      </c>
      <c r="N12422" s="158">
        <v>0.6109481915933529</v>
      </c>
      <c r="O12422" s="158">
        <v>0.96870000000000001</v>
      </c>
      <c r="P12422" s="161">
        <f t="shared" si="1167"/>
        <v>0.59179999999999999</v>
      </c>
    </row>
    <row r="12423" spans="9:16" x14ac:dyDescent="0.2">
      <c r="I12423" s="158">
        <f t="shared" si="1165"/>
        <v>30</v>
      </c>
      <c r="J12423" s="158" t="str">
        <f t="shared" si="1168"/>
        <v>AUD</v>
      </c>
      <c r="K12423" s="158" t="str">
        <f t="shared" si="1169"/>
        <v>CHF</v>
      </c>
      <c r="L12423" s="158" t="str">
        <f t="shared" si="1166"/>
        <v>AUDCHF45450</v>
      </c>
      <c r="M12423" s="160">
        <f t="shared" si="1170"/>
        <v>45450</v>
      </c>
      <c r="N12423" s="158">
        <v>0.61180789232181088</v>
      </c>
      <c r="O12423" s="158">
        <v>0.96960000000000002</v>
      </c>
      <c r="P12423" s="161">
        <f t="shared" si="1167"/>
        <v>0.59319999999999995</v>
      </c>
    </row>
    <row r="12424" spans="9:16" x14ac:dyDescent="0.2">
      <c r="I12424" s="158">
        <f t="shared" si="1165"/>
        <v>30</v>
      </c>
      <c r="J12424" s="158" t="str">
        <f t="shared" si="1168"/>
        <v>AUD</v>
      </c>
      <c r="K12424" s="158" t="str">
        <f t="shared" si="1169"/>
        <v>CHF</v>
      </c>
      <c r="L12424" s="158" t="str">
        <f t="shared" si="1166"/>
        <v>AUDCHF45451</v>
      </c>
      <c r="M12424" s="160">
        <f t="shared" si="1170"/>
        <v>45451</v>
      </c>
      <c r="N12424" s="158">
        <v>0.61180789232181088</v>
      </c>
      <c r="O12424" s="158">
        <v>0.96960000000000002</v>
      </c>
      <c r="P12424" s="161">
        <f t="shared" si="1167"/>
        <v>0.59319999999999995</v>
      </c>
    </row>
    <row r="12425" spans="9:16" x14ac:dyDescent="0.2">
      <c r="I12425" s="158">
        <f t="shared" si="1165"/>
        <v>30</v>
      </c>
      <c r="J12425" s="158" t="str">
        <f t="shared" si="1168"/>
        <v>AUD</v>
      </c>
      <c r="K12425" s="158" t="str">
        <f t="shared" si="1169"/>
        <v>CHF</v>
      </c>
      <c r="L12425" s="158" t="str">
        <f t="shared" si="1166"/>
        <v>AUDCHF45452</v>
      </c>
      <c r="M12425" s="160">
        <f t="shared" si="1170"/>
        <v>45452</v>
      </c>
      <c r="N12425" s="158">
        <v>0.61180789232181088</v>
      </c>
      <c r="O12425" s="158">
        <v>0.96960000000000002</v>
      </c>
      <c r="P12425" s="161">
        <f t="shared" si="1167"/>
        <v>0.59319999999999995</v>
      </c>
    </row>
    <row r="12426" spans="9:16" x14ac:dyDescent="0.2">
      <c r="I12426" s="158">
        <f t="shared" si="1165"/>
        <v>30</v>
      </c>
      <c r="J12426" s="158" t="str">
        <f t="shared" si="1168"/>
        <v>AUD</v>
      </c>
      <c r="K12426" s="158" t="str">
        <f t="shared" si="1169"/>
        <v>CHF</v>
      </c>
      <c r="L12426" s="158" t="str">
        <f t="shared" si="1166"/>
        <v>AUDCHF45453</v>
      </c>
      <c r="M12426" s="160">
        <f t="shared" si="1170"/>
        <v>45453</v>
      </c>
      <c r="N12426" s="158">
        <v>0.61334641805691847</v>
      </c>
      <c r="O12426" s="158">
        <v>0.9637</v>
      </c>
      <c r="P12426" s="161">
        <f t="shared" si="1167"/>
        <v>0.59109999999999996</v>
      </c>
    </row>
    <row r="12427" spans="9:16" x14ac:dyDescent="0.2">
      <c r="I12427" s="158">
        <f t="shared" si="1165"/>
        <v>30</v>
      </c>
      <c r="J12427" s="158" t="str">
        <f t="shared" si="1168"/>
        <v>AUD</v>
      </c>
      <c r="K12427" s="158" t="str">
        <f t="shared" si="1169"/>
        <v>CHF</v>
      </c>
      <c r="L12427" s="158" t="str">
        <f t="shared" si="1166"/>
        <v>AUDCHF45454</v>
      </c>
      <c r="M12427" s="160">
        <f t="shared" si="1170"/>
        <v>45454</v>
      </c>
      <c r="N12427" s="158">
        <v>0.61500615006150061</v>
      </c>
      <c r="O12427" s="158">
        <v>0.96220000000000006</v>
      </c>
      <c r="P12427" s="161">
        <f t="shared" si="1167"/>
        <v>0.59179999999999999</v>
      </c>
    </row>
    <row r="12428" spans="9:16" x14ac:dyDescent="0.2">
      <c r="I12428" s="158">
        <f t="shared" si="1165"/>
        <v>30</v>
      </c>
      <c r="J12428" s="158" t="str">
        <f t="shared" si="1168"/>
        <v>AUD</v>
      </c>
      <c r="K12428" s="158" t="str">
        <f t="shared" si="1169"/>
        <v>CHF</v>
      </c>
      <c r="L12428" s="158" t="str">
        <f t="shared" si="1166"/>
        <v>AUDCHF45455</v>
      </c>
      <c r="M12428" s="160">
        <f t="shared" si="1170"/>
        <v>45455</v>
      </c>
      <c r="N12428" s="158">
        <v>0.61425061425061434</v>
      </c>
      <c r="O12428" s="158">
        <v>0.96409999999999996</v>
      </c>
      <c r="P12428" s="161">
        <f t="shared" si="1167"/>
        <v>0.59219999999999995</v>
      </c>
    </row>
    <row r="12429" spans="9:16" x14ac:dyDescent="0.2">
      <c r="I12429" s="158">
        <f t="shared" si="1165"/>
        <v>30</v>
      </c>
      <c r="J12429" s="158" t="str">
        <f t="shared" si="1168"/>
        <v>AUD</v>
      </c>
      <c r="K12429" s="158" t="str">
        <f t="shared" si="1169"/>
        <v>CHF</v>
      </c>
      <c r="L12429" s="158" t="str">
        <f t="shared" si="1166"/>
        <v>AUDCHF45456</v>
      </c>
      <c r="M12429" s="160">
        <f t="shared" si="1170"/>
        <v>45456</v>
      </c>
      <c r="N12429" s="158">
        <v>0.61606702809265645</v>
      </c>
      <c r="O12429" s="158">
        <v>0.96679999999999999</v>
      </c>
      <c r="P12429" s="161">
        <f t="shared" si="1167"/>
        <v>0.59560000000000002</v>
      </c>
    </row>
    <row r="12430" spans="9:16" x14ac:dyDescent="0.2">
      <c r="I12430" s="158">
        <f t="shared" si="1165"/>
        <v>30</v>
      </c>
      <c r="J12430" s="158" t="str">
        <f t="shared" si="1168"/>
        <v>AUD</v>
      </c>
      <c r="K12430" s="158" t="str">
        <f t="shared" si="1169"/>
        <v>CHF</v>
      </c>
      <c r="L12430" s="158" t="str">
        <f t="shared" si="1166"/>
        <v>AUDCHF45457</v>
      </c>
      <c r="M12430" s="160">
        <f t="shared" si="1170"/>
        <v>45457</v>
      </c>
      <c r="N12430" s="158">
        <v>0.61896509036890324</v>
      </c>
      <c r="O12430" s="158">
        <v>0.95340000000000003</v>
      </c>
      <c r="P12430" s="161">
        <f t="shared" si="1167"/>
        <v>0.59009999999999996</v>
      </c>
    </row>
    <row r="12431" spans="9:16" x14ac:dyDescent="0.2">
      <c r="I12431" s="158">
        <f t="shared" si="1165"/>
        <v>30</v>
      </c>
      <c r="J12431" s="158" t="str">
        <f t="shared" si="1168"/>
        <v>AUD</v>
      </c>
      <c r="K12431" s="158" t="str">
        <f t="shared" si="1169"/>
        <v>CHF</v>
      </c>
      <c r="L12431" s="158" t="str">
        <f t="shared" si="1166"/>
        <v>AUDCHF45458</v>
      </c>
      <c r="M12431" s="160">
        <f t="shared" si="1170"/>
        <v>45458</v>
      </c>
      <c r="N12431" s="158">
        <v>0.61896509036890324</v>
      </c>
      <c r="O12431" s="158">
        <v>0.95340000000000003</v>
      </c>
      <c r="P12431" s="161">
        <f t="shared" si="1167"/>
        <v>0.59009999999999996</v>
      </c>
    </row>
    <row r="12432" spans="9:16" x14ac:dyDescent="0.2">
      <c r="I12432" s="158">
        <f t="shared" si="1165"/>
        <v>30</v>
      </c>
      <c r="J12432" s="158" t="str">
        <f t="shared" si="1168"/>
        <v>AUD</v>
      </c>
      <c r="K12432" s="158" t="str">
        <f t="shared" si="1169"/>
        <v>CHF</v>
      </c>
      <c r="L12432" s="158" t="str">
        <f t="shared" si="1166"/>
        <v>AUDCHF45459</v>
      </c>
      <c r="M12432" s="160">
        <f t="shared" si="1170"/>
        <v>45459</v>
      </c>
      <c r="N12432" s="158">
        <v>0.61896509036890324</v>
      </c>
      <c r="O12432" s="158">
        <v>0.95340000000000003</v>
      </c>
      <c r="P12432" s="161">
        <f t="shared" si="1167"/>
        <v>0.59009999999999996</v>
      </c>
    </row>
    <row r="12433" spans="9:16" x14ac:dyDescent="0.2">
      <c r="I12433" s="158">
        <f t="shared" si="1165"/>
        <v>30</v>
      </c>
      <c r="J12433" s="158" t="str">
        <f t="shared" si="1168"/>
        <v>AUD</v>
      </c>
      <c r="K12433" s="158" t="str">
        <f t="shared" si="1169"/>
        <v>CHF</v>
      </c>
      <c r="L12433" s="158" t="str">
        <f t="shared" si="1166"/>
        <v>AUDCHF45460</v>
      </c>
      <c r="M12433" s="160">
        <f t="shared" si="1170"/>
        <v>45460</v>
      </c>
      <c r="N12433" s="158">
        <v>0.6155361319709467</v>
      </c>
      <c r="O12433" s="158">
        <v>0.95609999999999995</v>
      </c>
      <c r="P12433" s="161">
        <f t="shared" si="1167"/>
        <v>0.58850000000000002</v>
      </c>
    </row>
    <row r="12434" spans="9:16" x14ac:dyDescent="0.2">
      <c r="I12434" s="158">
        <f t="shared" si="1165"/>
        <v>30</v>
      </c>
      <c r="J12434" s="158" t="str">
        <f t="shared" si="1168"/>
        <v>AUD</v>
      </c>
      <c r="K12434" s="158" t="str">
        <f t="shared" si="1169"/>
        <v>CHF</v>
      </c>
      <c r="L12434" s="158" t="str">
        <f t="shared" si="1166"/>
        <v>AUDCHF45461</v>
      </c>
      <c r="M12434" s="160">
        <f t="shared" si="1170"/>
        <v>45461</v>
      </c>
      <c r="N12434" s="158">
        <v>0.61701733818720306</v>
      </c>
      <c r="O12434" s="158">
        <v>0.95120000000000005</v>
      </c>
      <c r="P12434" s="161">
        <f t="shared" si="1167"/>
        <v>0.58689999999999998</v>
      </c>
    </row>
    <row r="12435" spans="9:16" x14ac:dyDescent="0.2">
      <c r="I12435" s="158">
        <f t="shared" si="1165"/>
        <v>30</v>
      </c>
      <c r="J12435" s="158" t="str">
        <f t="shared" si="1168"/>
        <v>AUD</v>
      </c>
      <c r="K12435" s="158" t="str">
        <f t="shared" si="1169"/>
        <v>CHF</v>
      </c>
      <c r="L12435" s="158" t="str">
        <f t="shared" si="1166"/>
        <v>AUDCHF45462</v>
      </c>
      <c r="M12435" s="160">
        <f t="shared" si="1170"/>
        <v>45462</v>
      </c>
      <c r="N12435" s="158">
        <v>0.62015503875968991</v>
      </c>
      <c r="O12435" s="158">
        <v>0.9506</v>
      </c>
      <c r="P12435" s="161">
        <f t="shared" si="1167"/>
        <v>0.58950000000000002</v>
      </c>
    </row>
    <row r="12436" spans="9:16" x14ac:dyDescent="0.2">
      <c r="I12436" s="158">
        <f t="shared" si="1165"/>
        <v>30</v>
      </c>
      <c r="J12436" s="158" t="str">
        <f t="shared" si="1168"/>
        <v>AUD</v>
      </c>
      <c r="K12436" s="158" t="str">
        <f t="shared" si="1169"/>
        <v>CHF</v>
      </c>
      <c r="L12436" s="158" t="str">
        <f t="shared" si="1166"/>
        <v>AUDCHF45463</v>
      </c>
      <c r="M12436" s="160">
        <f t="shared" si="1170"/>
        <v>45463</v>
      </c>
      <c r="N12436" s="158">
        <v>0.62204528489674049</v>
      </c>
      <c r="O12436" s="158">
        <v>0.9546</v>
      </c>
      <c r="P12436" s="161">
        <f t="shared" si="1167"/>
        <v>0.59379999999999999</v>
      </c>
    </row>
    <row r="12437" spans="9:16" x14ac:dyDescent="0.2">
      <c r="I12437" s="158">
        <f t="shared" si="1165"/>
        <v>30</v>
      </c>
      <c r="J12437" s="158" t="str">
        <f t="shared" si="1168"/>
        <v>AUD</v>
      </c>
      <c r="K12437" s="158" t="str">
        <f t="shared" si="1169"/>
        <v>CHF</v>
      </c>
      <c r="L12437" s="158" t="str">
        <f t="shared" si="1166"/>
        <v>AUDCHF45464</v>
      </c>
      <c r="M12437" s="160">
        <f t="shared" si="1170"/>
        <v>45464</v>
      </c>
      <c r="N12437" s="158">
        <v>0.62379140415445078</v>
      </c>
      <c r="O12437" s="158">
        <v>0.95369999999999999</v>
      </c>
      <c r="P12437" s="161">
        <f t="shared" si="1167"/>
        <v>0.59489999999999998</v>
      </c>
    </row>
    <row r="12438" spans="9:16" x14ac:dyDescent="0.2">
      <c r="I12438" s="158">
        <f t="shared" si="1165"/>
        <v>30</v>
      </c>
      <c r="J12438" s="158" t="str">
        <f t="shared" si="1168"/>
        <v>AUD</v>
      </c>
      <c r="K12438" s="158" t="str">
        <f t="shared" si="1169"/>
        <v>CHF</v>
      </c>
      <c r="L12438" s="158" t="str">
        <f t="shared" si="1166"/>
        <v>AUDCHF45465</v>
      </c>
      <c r="M12438" s="160">
        <f t="shared" si="1170"/>
        <v>45465</v>
      </c>
      <c r="N12438" s="158">
        <v>0.62379140415445078</v>
      </c>
      <c r="O12438" s="158">
        <v>0.95369999999999999</v>
      </c>
      <c r="P12438" s="161">
        <f t="shared" si="1167"/>
        <v>0.59489999999999998</v>
      </c>
    </row>
    <row r="12439" spans="9:16" x14ac:dyDescent="0.2">
      <c r="I12439" s="158">
        <f t="shared" si="1165"/>
        <v>30</v>
      </c>
      <c r="J12439" s="158" t="str">
        <f t="shared" si="1168"/>
        <v>AUD</v>
      </c>
      <c r="K12439" s="158" t="str">
        <f t="shared" si="1169"/>
        <v>CHF</v>
      </c>
      <c r="L12439" s="158" t="str">
        <f t="shared" si="1166"/>
        <v>AUDCHF45466</v>
      </c>
      <c r="M12439" s="160">
        <f t="shared" si="1170"/>
        <v>45466</v>
      </c>
      <c r="N12439" s="158">
        <v>0.62379140415445078</v>
      </c>
      <c r="O12439" s="158">
        <v>0.95369999999999999</v>
      </c>
      <c r="P12439" s="161">
        <f t="shared" si="1167"/>
        <v>0.59489999999999998</v>
      </c>
    </row>
    <row r="12440" spans="9:16" x14ac:dyDescent="0.2">
      <c r="I12440" s="158">
        <f t="shared" si="1165"/>
        <v>30</v>
      </c>
      <c r="J12440" s="158" t="str">
        <f t="shared" si="1168"/>
        <v>AUD</v>
      </c>
      <c r="K12440" s="158" t="str">
        <f t="shared" si="1169"/>
        <v>CHF</v>
      </c>
      <c r="L12440" s="158" t="str">
        <f t="shared" si="1166"/>
        <v>AUDCHF45467</v>
      </c>
      <c r="M12440" s="160">
        <f t="shared" si="1170"/>
        <v>45467</v>
      </c>
      <c r="N12440" s="158">
        <v>0.6189267809618122</v>
      </c>
      <c r="O12440" s="158">
        <v>0.95860000000000001</v>
      </c>
      <c r="P12440" s="161">
        <f t="shared" si="1167"/>
        <v>0.59330000000000005</v>
      </c>
    </row>
    <row r="12441" spans="9:16" x14ac:dyDescent="0.2">
      <c r="I12441" s="158">
        <f t="shared" si="1165"/>
        <v>30</v>
      </c>
      <c r="J12441" s="158" t="str">
        <f t="shared" si="1168"/>
        <v>AUD</v>
      </c>
      <c r="K12441" s="158" t="str">
        <f t="shared" si="1169"/>
        <v>CHF</v>
      </c>
      <c r="L12441" s="158" t="str">
        <f t="shared" si="1166"/>
        <v>AUDCHF45468</v>
      </c>
      <c r="M12441" s="160">
        <f t="shared" si="1170"/>
        <v>45468</v>
      </c>
      <c r="N12441" s="158">
        <v>0.62077099757899312</v>
      </c>
      <c r="O12441" s="158">
        <v>0.95750000000000002</v>
      </c>
      <c r="P12441" s="161">
        <f t="shared" si="1167"/>
        <v>0.59440000000000004</v>
      </c>
    </row>
    <row r="12442" spans="9:16" x14ac:dyDescent="0.2">
      <c r="I12442" s="158">
        <f t="shared" si="1165"/>
        <v>30</v>
      </c>
      <c r="J12442" s="158" t="str">
        <f t="shared" si="1168"/>
        <v>AUD</v>
      </c>
      <c r="K12442" s="158" t="str">
        <f t="shared" si="1169"/>
        <v>CHF</v>
      </c>
      <c r="L12442" s="158" t="str">
        <f t="shared" si="1166"/>
        <v>AUDCHF45469</v>
      </c>
      <c r="M12442" s="160">
        <f t="shared" si="1170"/>
        <v>45469</v>
      </c>
      <c r="N12442" s="158">
        <v>0.62293652276832989</v>
      </c>
      <c r="O12442" s="158">
        <v>0.95850000000000002</v>
      </c>
      <c r="P12442" s="161">
        <f t="shared" si="1167"/>
        <v>0.59709999999999996</v>
      </c>
    </row>
    <row r="12443" spans="9:16" x14ac:dyDescent="0.2">
      <c r="I12443" s="158">
        <f t="shared" si="1165"/>
        <v>30</v>
      </c>
      <c r="J12443" s="158" t="str">
        <f t="shared" si="1168"/>
        <v>AUD</v>
      </c>
      <c r="K12443" s="158" t="str">
        <f t="shared" si="1169"/>
        <v>CHF</v>
      </c>
      <c r="L12443" s="158" t="str">
        <f t="shared" si="1166"/>
        <v>AUDCHF45470</v>
      </c>
      <c r="M12443" s="160">
        <f t="shared" si="1170"/>
        <v>45470</v>
      </c>
      <c r="N12443" s="158">
        <v>0.62196790645602695</v>
      </c>
      <c r="O12443" s="158">
        <v>0.96040000000000003</v>
      </c>
      <c r="P12443" s="161">
        <f t="shared" si="1167"/>
        <v>0.59730000000000005</v>
      </c>
    </row>
    <row r="12444" spans="9:16" x14ac:dyDescent="0.2">
      <c r="I12444" s="158">
        <f t="shared" si="1165"/>
        <v>30</v>
      </c>
      <c r="J12444" s="158" t="str">
        <f t="shared" si="1168"/>
        <v>AUD</v>
      </c>
      <c r="K12444" s="158" t="str">
        <f t="shared" si="1169"/>
        <v>CHF</v>
      </c>
      <c r="L12444" s="158" t="str">
        <f t="shared" si="1166"/>
        <v>AUDCHF45471</v>
      </c>
      <c r="M12444" s="160">
        <f t="shared" si="1170"/>
        <v>45471</v>
      </c>
      <c r="N12444" s="158">
        <v>0.62192922445425702</v>
      </c>
      <c r="O12444" s="158">
        <v>0.96340000000000003</v>
      </c>
      <c r="P12444" s="161">
        <f t="shared" si="1167"/>
        <v>0.59919999999999995</v>
      </c>
    </row>
    <row r="12445" spans="9:16" x14ac:dyDescent="0.2">
      <c r="I12445" s="158">
        <f t="shared" si="1165"/>
        <v>30</v>
      </c>
      <c r="J12445" s="158" t="str">
        <f t="shared" si="1168"/>
        <v>AUD</v>
      </c>
      <c r="K12445" s="158" t="str">
        <f t="shared" si="1169"/>
        <v>CHF</v>
      </c>
      <c r="L12445" s="158" t="str">
        <f t="shared" si="1166"/>
        <v>AUDCHF45472</v>
      </c>
      <c r="M12445" s="160">
        <f t="shared" si="1170"/>
        <v>45472</v>
      </c>
      <c r="N12445" s="158">
        <v>0.62192922445425702</v>
      </c>
      <c r="O12445" s="158">
        <v>0.96340000000000003</v>
      </c>
      <c r="P12445" s="161">
        <f t="shared" si="1167"/>
        <v>0.59919999999999995</v>
      </c>
    </row>
    <row r="12446" spans="9:16" x14ac:dyDescent="0.2">
      <c r="I12446" s="158">
        <f t="shared" si="1165"/>
        <v>30</v>
      </c>
      <c r="J12446" s="158" t="str">
        <f t="shared" si="1168"/>
        <v>AUD</v>
      </c>
      <c r="K12446" s="158" t="str">
        <f t="shared" si="1169"/>
        <v>CHF</v>
      </c>
      <c r="L12446" s="158" t="str">
        <f t="shared" si="1166"/>
        <v>AUDCHF45473</v>
      </c>
      <c r="M12446" s="160">
        <f t="shared" si="1170"/>
        <v>45473</v>
      </c>
      <c r="N12446" s="158">
        <v>0.62192922445425702</v>
      </c>
      <c r="O12446" s="158">
        <v>0.96340000000000003</v>
      </c>
      <c r="P12446" s="161">
        <f t="shared" si="1167"/>
        <v>0.59919999999999995</v>
      </c>
    </row>
    <row r="12447" spans="9:16" x14ac:dyDescent="0.2">
      <c r="I12447" s="158">
        <f t="shared" si="1165"/>
        <v>30</v>
      </c>
      <c r="J12447" s="158" t="str">
        <f t="shared" si="1168"/>
        <v>AUD</v>
      </c>
      <c r="K12447" s="158" t="str">
        <f t="shared" si="1169"/>
        <v>CHF</v>
      </c>
      <c r="L12447" s="158" t="str">
        <f t="shared" si="1166"/>
        <v>AUDCHF45474</v>
      </c>
      <c r="M12447" s="160">
        <f t="shared" si="1170"/>
        <v>45474</v>
      </c>
      <c r="N12447" s="158">
        <v>0.62077099757899312</v>
      </c>
      <c r="O12447" s="158">
        <v>0.96889999999999998</v>
      </c>
      <c r="P12447" s="161">
        <f t="shared" si="1167"/>
        <v>0.60150000000000003</v>
      </c>
    </row>
    <row r="12448" spans="9:16" x14ac:dyDescent="0.2">
      <c r="I12448" s="158">
        <f t="shared" si="1165"/>
        <v>30</v>
      </c>
      <c r="J12448" s="158" t="str">
        <f t="shared" si="1168"/>
        <v>AUD</v>
      </c>
      <c r="K12448" s="158" t="str">
        <f t="shared" si="1169"/>
        <v>CHF</v>
      </c>
      <c r="L12448" s="158" t="str">
        <f t="shared" si="1166"/>
        <v>AUDCHF45475</v>
      </c>
      <c r="M12448" s="160">
        <f t="shared" si="1170"/>
        <v>45475</v>
      </c>
      <c r="N12448" s="158">
        <v>0.6203473945409429</v>
      </c>
      <c r="O12448" s="158">
        <v>0.96970000000000001</v>
      </c>
      <c r="P12448" s="161">
        <f t="shared" si="1167"/>
        <v>0.60160000000000002</v>
      </c>
    </row>
    <row r="12449" spans="9:16" x14ac:dyDescent="0.2">
      <c r="I12449" s="158">
        <f t="shared" si="1165"/>
        <v>30</v>
      </c>
      <c r="J12449" s="158" t="str">
        <f t="shared" si="1168"/>
        <v>AUD</v>
      </c>
      <c r="K12449" s="158" t="str">
        <f t="shared" si="1169"/>
        <v>CHF</v>
      </c>
      <c r="L12449" s="158" t="str">
        <f t="shared" si="1166"/>
        <v>AUDCHF45476</v>
      </c>
      <c r="M12449" s="160">
        <f t="shared" si="1170"/>
        <v>45476</v>
      </c>
      <c r="N12449" s="158">
        <v>0.62023196675556658</v>
      </c>
      <c r="O12449" s="158">
        <v>0.9718</v>
      </c>
      <c r="P12449" s="161">
        <f t="shared" si="1167"/>
        <v>0.60270000000000001</v>
      </c>
    </row>
    <row r="12450" spans="9:16" x14ac:dyDescent="0.2">
      <c r="I12450" s="158">
        <f t="shared" si="1165"/>
        <v>30</v>
      </c>
      <c r="J12450" s="158" t="str">
        <f t="shared" si="1168"/>
        <v>AUD</v>
      </c>
      <c r="K12450" s="158" t="str">
        <f t="shared" si="1169"/>
        <v>CHF</v>
      </c>
      <c r="L12450" s="158" t="str">
        <f t="shared" si="1166"/>
        <v>AUDCHF45477</v>
      </c>
      <c r="M12450" s="160">
        <f t="shared" si="1170"/>
        <v>45477</v>
      </c>
      <c r="N12450" s="158">
        <v>0.62320827620590802</v>
      </c>
      <c r="O12450" s="158">
        <v>0.97170000000000001</v>
      </c>
      <c r="P12450" s="161">
        <f t="shared" si="1167"/>
        <v>0.60560000000000003</v>
      </c>
    </row>
    <row r="12451" spans="9:16" x14ac:dyDescent="0.2">
      <c r="I12451" s="158">
        <f t="shared" si="1165"/>
        <v>30</v>
      </c>
      <c r="J12451" s="158" t="str">
        <f t="shared" si="1168"/>
        <v>AUD</v>
      </c>
      <c r="K12451" s="158" t="str">
        <f t="shared" si="1169"/>
        <v>CHF</v>
      </c>
      <c r="L12451" s="158" t="str">
        <f t="shared" si="1166"/>
        <v>AUDCHF45478</v>
      </c>
      <c r="M12451" s="160">
        <f t="shared" si="1170"/>
        <v>45478</v>
      </c>
      <c r="N12451" s="158">
        <v>0.62216138866421955</v>
      </c>
      <c r="O12451" s="158">
        <v>0.97299999999999998</v>
      </c>
      <c r="P12451" s="161">
        <f t="shared" si="1167"/>
        <v>0.60540000000000005</v>
      </c>
    </row>
    <row r="12452" spans="9:16" x14ac:dyDescent="0.2">
      <c r="I12452" s="158">
        <f t="shared" si="1165"/>
        <v>30</v>
      </c>
      <c r="J12452" s="158" t="str">
        <f t="shared" si="1168"/>
        <v>AUD</v>
      </c>
      <c r="K12452" s="158" t="str">
        <f t="shared" si="1169"/>
        <v>CHF</v>
      </c>
      <c r="L12452" s="158" t="str">
        <f t="shared" si="1166"/>
        <v>AUDCHF45479</v>
      </c>
      <c r="M12452" s="160">
        <f t="shared" si="1170"/>
        <v>45479</v>
      </c>
      <c r="N12452" s="158">
        <v>0.62216138866421955</v>
      </c>
      <c r="O12452" s="158">
        <v>0.97299999999999998</v>
      </c>
      <c r="P12452" s="161">
        <f t="shared" si="1167"/>
        <v>0.60540000000000005</v>
      </c>
    </row>
    <row r="12453" spans="9:16" x14ac:dyDescent="0.2">
      <c r="I12453" s="158">
        <f t="shared" si="1165"/>
        <v>30</v>
      </c>
      <c r="J12453" s="158" t="str">
        <f t="shared" si="1168"/>
        <v>AUD</v>
      </c>
      <c r="K12453" s="158" t="str">
        <f t="shared" si="1169"/>
        <v>CHF</v>
      </c>
      <c r="L12453" s="158" t="str">
        <f t="shared" si="1166"/>
        <v>AUDCHF45480</v>
      </c>
      <c r="M12453" s="160">
        <f t="shared" si="1170"/>
        <v>45480</v>
      </c>
      <c r="N12453" s="158">
        <v>0.62216138866421955</v>
      </c>
      <c r="O12453" s="158">
        <v>0.97299999999999998</v>
      </c>
      <c r="P12453" s="161">
        <f t="shared" si="1167"/>
        <v>0.60540000000000005</v>
      </c>
    </row>
    <row r="12454" spans="9:16" x14ac:dyDescent="0.2">
      <c r="I12454" s="158">
        <f t="shared" si="1165"/>
        <v>30</v>
      </c>
      <c r="J12454" s="158" t="str">
        <f t="shared" si="1168"/>
        <v>AUD</v>
      </c>
      <c r="K12454" s="158" t="str">
        <f t="shared" si="1169"/>
        <v>CHF</v>
      </c>
      <c r="L12454" s="158" t="str">
        <f t="shared" si="1166"/>
        <v>AUDCHF45481</v>
      </c>
      <c r="M12454" s="160">
        <f t="shared" si="1170"/>
        <v>45481</v>
      </c>
      <c r="N12454" s="158">
        <v>0.62239372627123923</v>
      </c>
      <c r="O12454" s="158">
        <v>0.97109999999999996</v>
      </c>
      <c r="P12454" s="161">
        <f t="shared" si="1167"/>
        <v>0.60440000000000005</v>
      </c>
    </row>
    <row r="12455" spans="9:16" x14ac:dyDescent="0.2">
      <c r="I12455" s="158">
        <f t="shared" si="1165"/>
        <v>30</v>
      </c>
      <c r="J12455" s="158" t="str">
        <f t="shared" si="1168"/>
        <v>AUD</v>
      </c>
      <c r="K12455" s="158" t="str">
        <f t="shared" si="1169"/>
        <v>CHF</v>
      </c>
      <c r="L12455" s="158" t="str">
        <f t="shared" si="1166"/>
        <v>AUDCHF45482</v>
      </c>
      <c r="M12455" s="160">
        <f t="shared" si="1170"/>
        <v>45482</v>
      </c>
      <c r="N12455" s="158">
        <v>0.6225874735400323</v>
      </c>
      <c r="O12455" s="158">
        <v>0.97119999999999995</v>
      </c>
      <c r="P12455" s="161">
        <f t="shared" si="1167"/>
        <v>0.60470000000000002</v>
      </c>
    </row>
    <row r="12456" spans="9:16" x14ac:dyDescent="0.2">
      <c r="I12456" s="158">
        <f t="shared" si="1165"/>
        <v>30</v>
      </c>
      <c r="J12456" s="158" t="str">
        <f t="shared" si="1168"/>
        <v>AUD</v>
      </c>
      <c r="K12456" s="158" t="str">
        <f t="shared" si="1169"/>
        <v>CHF</v>
      </c>
      <c r="L12456" s="158" t="str">
        <f t="shared" si="1166"/>
        <v>AUDCHF45483</v>
      </c>
      <c r="M12456" s="160">
        <f t="shared" si="1170"/>
        <v>45483</v>
      </c>
      <c r="N12456" s="158">
        <v>0.62282012954658694</v>
      </c>
      <c r="O12456" s="158">
        <v>0.97230000000000005</v>
      </c>
      <c r="P12456" s="161">
        <f t="shared" si="1167"/>
        <v>0.60560000000000003</v>
      </c>
    </row>
    <row r="12457" spans="9:16" x14ac:dyDescent="0.2">
      <c r="I12457" s="158">
        <f t="shared" si="1165"/>
        <v>30</v>
      </c>
      <c r="J12457" s="158" t="str">
        <f t="shared" si="1168"/>
        <v>AUD</v>
      </c>
      <c r="K12457" s="158" t="str">
        <f t="shared" si="1169"/>
        <v>CHF</v>
      </c>
      <c r="L12457" s="158" t="str">
        <f t="shared" si="1166"/>
        <v>AUDCHF45484</v>
      </c>
      <c r="M12457" s="160">
        <f t="shared" si="1170"/>
        <v>45484</v>
      </c>
      <c r="N12457" s="158">
        <v>0.62208398133748055</v>
      </c>
      <c r="O12457" s="158">
        <v>0.97489999999999999</v>
      </c>
      <c r="P12457" s="161">
        <f t="shared" si="1167"/>
        <v>0.60650000000000004</v>
      </c>
    </row>
    <row r="12458" spans="9:16" x14ac:dyDescent="0.2">
      <c r="I12458" s="158">
        <f t="shared" ref="I12458:I12521" si="1171">IF(M12457=$G$2,I12457+1,I12457)</f>
        <v>30</v>
      </c>
      <c r="J12458" s="158" t="str">
        <f t="shared" si="1168"/>
        <v>AUD</v>
      </c>
      <c r="K12458" s="158" t="str">
        <f t="shared" si="1169"/>
        <v>CHF</v>
      </c>
      <c r="L12458" s="158" t="str">
        <f t="shared" si="1166"/>
        <v>AUDCHF45485</v>
      </c>
      <c r="M12458" s="160">
        <f t="shared" si="1170"/>
        <v>45485</v>
      </c>
      <c r="N12458" s="158">
        <v>0.62204528489674049</v>
      </c>
      <c r="O12458" s="158">
        <v>0.97470000000000001</v>
      </c>
      <c r="P12458" s="161">
        <f t="shared" si="1167"/>
        <v>0.60629999999999995</v>
      </c>
    </row>
    <row r="12459" spans="9:16" x14ac:dyDescent="0.2">
      <c r="I12459" s="158">
        <f t="shared" si="1171"/>
        <v>30</v>
      </c>
      <c r="J12459" s="158" t="str">
        <f t="shared" si="1168"/>
        <v>AUD</v>
      </c>
      <c r="K12459" s="158" t="str">
        <f t="shared" si="1169"/>
        <v>CHF</v>
      </c>
      <c r="L12459" s="158" t="str">
        <f t="shared" si="1166"/>
        <v>AUDCHF45486</v>
      </c>
      <c r="M12459" s="160">
        <f t="shared" si="1170"/>
        <v>45486</v>
      </c>
      <c r="N12459" s="158">
        <v>0.62204528489674049</v>
      </c>
      <c r="O12459" s="158">
        <v>0.97470000000000001</v>
      </c>
      <c r="P12459" s="161">
        <f t="shared" si="1167"/>
        <v>0.60629999999999995</v>
      </c>
    </row>
    <row r="12460" spans="9:16" x14ac:dyDescent="0.2">
      <c r="I12460" s="158">
        <f t="shared" si="1171"/>
        <v>30</v>
      </c>
      <c r="J12460" s="158" t="str">
        <f t="shared" si="1168"/>
        <v>AUD</v>
      </c>
      <c r="K12460" s="158" t="str">
        <f t="shared" si="1169"/>
        <v>CHF</v>
      </c>
      <c r="L12460" s="158" t="str">
        <f t="shared" si="1166"/>
        <v>AUDCHF45487</v>
      </c>
      <c r="M12460" s="160">
        <f t="shared" si="1170"/>
        <v>45487</v>
      </c>
      <c r="N12460" s="158">
        <v>0.62204528489674049</v>
      </c>
      <c r="O12460" s="158">
        <v>0.97470000000000001</v>
      </c>
      <c r="P12460" s="161">
        <f t="shared" si="1167"/>
        <v>0.60629999999999995</v>
      </c>
    </row>
    <row r="12461" spans="9:16" x14ac:dyDescent="0.2">
      <c r="I12461" s="158">
        <f t="shared" si="1171"/>
        <v>30</v>
      </c>
      <c r="J12461" s="158" t="str">
        <f t="shared" si="1168"/>
        <v>AUD</v>
      </c>
      <c r="K12461" s="158" t="str">
        <f t="shared" si="1169"/>
        <v>CHF</v>
      </c>
      <c r="L12461" s="158" t="str">
        <f t="shared" si="1166"/>
        <v>AUDCHF45488</v>
      </c>
      <c r="M12461" s="160">
        <f t="shared" si="1170"/>
        <v>45488</v>
      </c>
      <c r="N12461" s="158">
        <v>0.62158130283441071</v>
      </c>
      <c r="O12461" s="158">
        <v>0.97550000000000003</v>
      </c>
      <c r="P12461" s="161">
        <f t="shared" si="1167"/>
        <v>0.60640000000000005</v>
      </c>
    </row>
    <row r="12462" spans="9:16" x14ac:dyDescent="0.2">
      <c r="I12462" s="158">
        <f t="shared" si="1171"/>
        <v>30</v>
      </c>
      <c r="J12462" s="158" t="str">
        <f t="shared" si="1168"/>
        <v>AUD</v>
      </c>
      <c r="K12462" s="158" t="str">
        <f t="shared" si="1169"/>
        <v>CHF</v>
      </c>
      <c r="L12462" s="158" t="str">
        <f t="shared" si="1166"/>
        <v>AUDCHF45489</v>
      </c>
      <c r="M12462" s="160">
        <f t="shared" si="1170"/>
        <v>45489</v>
      </c>
      <c r="N12462" s="158">
        <v>0.6184674376894056</v>
      </c>
      <c r="O12462" s="158">
        <v>0.97609999999999997</v>
      </c>
      <c r="P12462" s="161">
        <f t="shared" si="1167"/>
        <v>0.60370000000000001</v>
      </c>
    </row>
    <row r="12463" spans="9:16" x14ac:dyDescent="0.2">
      <c r="I12463" s="158">
        <f t="shared" si="1171"/>
        <v>30</v>
      </c>
      <c r="J12463" s="158" t="str">
        <f t="shared" si="1168"/>
        <v>AUD</v>
      </c>
      <c r="K12463" s="158" t="str">
        <f t="shared" si="1169"/>
        <v>CHF</v>
      </c>
      <c r="L12463" s="158" t="str">
        <f t="shared" si="1166"/>
        <v>AUDCHF45490</v>
      </c>
      <c r="M12463" s="160">
        <f t="shared" si="1170"/>
        <v>45490</v>
      </c>
      <c r="N12463" s="158">
        <v>0.61644680064110469</v>
      </c>
      <c r="O12463" s="158">
        <v>0.96930000000000005</v>
      </c>
      <c r="P12463" s="161">
        <f t="shared" si="1167"/>
        <v>0.59750000000000003</v>
      </c>
    </row>
    <row r="12464" spans="9:16" x14ac:dyDescent="0.2">
      <c r="I12464" s="158">
        <f t="shared" si="1171"/>
        <v>30</v>
      </c>
      <c r="J12464" s="158" t="str">
        <f t="shared" si="1168"/>
        <v>AUD</v>
      </c>
      <c r="K12464" s="158" t="str">
        <f t="shared" si="1169"/>
        <v>CHF</v>
      </c>
      <c r="L12464" s="158" t="str">
        <f t="shared" si="1166"/>
        <v>AUDCHF45491</v>
      </c>
      <c r="M12464" s="160">
        <f t="shared" si="1170"/>
        <v>45491</v>
      </c>
      <c r="N12464" s="158">
        <v>0.61587731723840611</v>
      </c>
      <c r="O12464" s="158">
        <v>0.96660000000000001</v>
      </c>
      <c r="P12464" s="161">
        <f t="shared" si="1167"/>
        <v>0.59530000000000005</v>
      </c>
    </row>
    <row r="12465" spans="9:16" x14ac:dyDescent="0.2">
      <c r="I12465" s="158">
        <f t="shared" si="1171"/>
        <v>30</v>
      </c>
      <c r="J12465" s="158" t="str">
        <f t="shared" si="1168"/>
        <v>AUD</v>
      </c>
      <c r="K12465" s="158" t="str">
        <f t="shared" si="1169"/>
        <v>CHF</v>
      </c>
      <c r="L12465" s="158" t="str">
        <f t="shared" si="1166"/>
        <v>AUDCHF45492</v>
      </c>
      <c r="M12465" s="160">
        <f t="shared" si="1170"/>
        <v>45492</v>
      </c>
      <c r="N12465" s="158">
        <v>0.61440157286802655</v>
      </c>
      <c r="O12465" s="158">
        <v>0.96879999999999999</v>
      </c>
      <c r="P12465" s="161">
        <f t="shared" si="1167"/>
        <v>0.59519999999999995</v>
      </c>
    </row>
    <row r="12466" spans="9:16" x14ac:dyDescent="0.2">
      <c r="I12466" s="158">
        <f t="shared" si="1171"/>
        <v>30</v>
      </c>
      <c r="J12466" s="158" t="str">
        <f t="shared" si="1168"/>
        <v>AUD</v>
      </c>
      <c r="K12466" s="158" t="str">
        <f t="shared" si="1169"/>
        <v>CHF</v>
      </c>
      <c r="L12466" s="158" t="str">
        <f t="shared" si="1166"/>
        <v>AUDCHF45493</v>
      </c>
      <c r="M12466" s="160">
        <f t="shared" si="1170"/>
        <v>45493</v>
      </c>
      <c r="N12466" s="158">
        <v>0.61440157286802655</v>
      </c>
      <c r="O12466" s="158">
        <v>0.96879999999999999</v>
      </c>
      <c r="P12466" s="161">
        <f t="shared" si="1167"/>
        <v>0.59519999999999995</v>
      </c>
    </row>
    <row r="12467" spans="9:16" x14ac:dyDescent="0.2">
      <c r="I12467" s="158">
        <f t="shared" si="1171"/>
        <v>30</v>
      </c>
      <c r="J12467" s="158" t="str">
        <f t="shared" si="1168"/>
        <v>AUD</v>
      </c>
      <c r="K12467" s="158" t="str">
        <f t="shared" si="1169"/>
        <v>CHF</v>
      </c>
      <c r="L12467" s="158" t="str">
        <f t="shared" si="1166"/>
        <v>AUDCHF45494</v>
      </c>
      <c r="M12467" s="160">
        <f t="shared" si="1170"/>
        <v>45494</v>
      </c>
      <c r="N12467" s="158">
        <v>0.61440157286802655</v>
      </c>
      <c r="O12467" s="158">
        <v>0.96879999999999999</v>
      </c>
      <c r="P12467" s="161">
        <f t="shared" si="1167"/>
        <v>0.59519999999999995</v>
      </c>
    </row>
    <row r="12468" spans="9:16" x14ac:dyDescent="0.2">
      <c r="I12468" s="158">
        <f t="shared" si="1171"/>
        <v>30</v>
      </c>
      <c r="J12468" s="158" t="str">
        <f t="shared" si="1168"/>
        <v>AUD</v>
      </c>
      <c r="K12468" s="158" t="str">
        <f t="shared" si="1169"/>
        <v>CHF</v>
      </c>
      <c r="L12468" s="158" t="str">
        <f t="shared" si="1166"/>
        <v>AUDCHF45495</v>
      </c>
      <c r="M12468" s="160">
        <f t="shared" si="1170"/>
        <v>45495</v>
      </c>
      <c r="N12468" s="158">
        <v>0.61087354917532066</v>
      </c>
      <c r="O12468" s="158">
        <v>0.96709999999999996</v>
      </c>
      <c r="P12468" s="161">
        <f t="shared" si="1167"/>
        <v>0.59079999999999999</v>
      </c>
    </row>
    <row r="12469" spans="9:16" x14ac:dyDescent="0.2">
      <c r="I12469" s="158">
        <f t="shared" si="1171"/>
        <v>30</v>
      </c>
      <c r="J12469" s="158" t="str">
        <f t="shared" si="1168"/>
        <v>AUD</v>
      </c>
      <c r="K12469" s="158" t="str">
        <f t="shared" si="1169"/>
        <v>CHF</v>
      </c>
      <c r="L12469" s="158" t="str">
        <f t="shared" si="1166"/>
        <v>AUDCHF45496</v>
      </c>
      <c r="M12469" s="160">
        <f t="shared" si="1170"/>
        <v>45496</v>
      </c>
      <c r="N12469" s="158">
        <v>0.60990485484264456</v>
      </c>
      <c r="O12469" s="158">
        <v>0.96809999999999996</v>
      </c>
      <c r="P12469" s="161">
        <f t="shared" si="1167"/>
        <v>0.59040000000000004</v>
      </c>
    </row>
    <row r="12470" spans="9:16" x14ac:dyDescent="0.2">
      <c r="I12470" s="158">
        <f t="shared" si="1171"/>
        <v>30</v>
      </c>
      <c r="J12470" s="158" t="str">
        <f t="shared" si="1168"/>
        <v>AUD</v>
      </c>
      <c r="K12470" s="158" t="str">
        <f t="shared" si="1169"/>
        <v>CHF</v>
      </c>
      <c r="L12470" s="158" t="str">
        <f t="shared" si="1166"/>
        <v>AUDCHF45497</v>
      </c>
      <c r="M12470" s="160">
        <f t="shared" si="1170"/>
        <v>45497</v>
      </c>
      <c r="N12470" s="158">
        <v>0.60871682493304113</v>
      </c>
      <c r="O12470" s="158">
        <v>0.96089999999999998</v>
      </c>
      <c r="P12470" s="161">
        <f t="shared" si="1167"/>
        <v>0.58489999999999998</v>
      </c>
    </row>
    <row r="12471" spans="9:16" x14ac:dyDescent="0.2">
      <c r="I12471" s="158">
        <f t="shared" si="1171"/>
        <v>30</v>
      </c>
      <c r="J12471" s="158" t="str">
        <f t="shared" si="1168"/>
        <v>AUD</v>
      </c>
      <c r="K12471" s="158" t="str">
        <f t="shared" si="1169"/>
        <v>CHF</v>
      </c>
      <c r="L12471" s="158" t="str">
        <f t="shared" si="1166"/>
        <v>AUDCHF45498</v>
      </c>
      <c r="M12471" s="160">
        <f t="shared" si="1170"/>
        <v>45498</v>
      </c>
      <c r="N12471" s="158">
        <v>0.60103377809832914</v>
      </c>
      <c r="O12471" s="158">
        <v>0.95340000000000003</v>
      </c>
      <c r="P12471" s="161">
        <f t="shared" si="1167"/>
        <v>0.57299999999999995</v>
      </c>
    </row>
    <row r="12472" spans="9:16" x14ac:dyDescent="0.2">
      <c r="I12472" s="158">
        <f t="shared" si="1171"/>
        <v>30</v>
      </c>
      <c r="J12472" s="158" t="str">
        <f t="shared" si="1168"/>
        <v>AUD</v>
      </c>
      <c r="K12472" s="158" t="str">
        <f t="shared" si="1169"/>
        <v>CHF</v>
      </c>
      <c r="L12472" s="158" t="str">
        <f t="shared" si="1166"/>
        <v>AUDCHF45499</v>
      </c>
      <c r="M12472" s="160">
        <f t="shared" si="1170"/>
        <v>45499</v>
      </c>
      <c r="N12472" s="158">
        <v>0.60390120176339157</v>
      </c>
      <c r="O12472" s="158">
        <v>0.95940000000000003</v>
      </c>
      <c r="P12472" s="161">
        <f t="shared" si="1167"/>
        <v>0.57940000000000003</v>
      </c>
    </row>
    <row r="12473" spans="9:16" x14ac:dyDescent="0.2">
      <c r="I12473" s="158">
        <f t="shared" si="1171"/>
        <v>30</v>
      </c>
      <c r="J12473" s="158" t="str">
        <f t="shared" si="1168"/>
        <v>AUD</v>
      </c>
      <c r="K12473" s="158" t="str">
        <f t="shared" si="1169"/>
        <v>CHF</v>
      </c>
      <c r="L12473" s="158" t="str">
        <f t="shared" si="1166"/>
        <v>AUDCHF45500</v>
      </c>
      <c r="M12473" s="160">
        <f t="shared" si="1170"/>
        <v>45500</v>
      </c>
      <c r="N12473" s="158">
        <v>0.60390120176339157</v>
      </c>
      <c r="O12473" s="158">
        <v>0.95940000000000003</v>
      </c>
      <c r="P12473" s="161">
        <f t="shared" si="1167"/>
        <v>0.57940000000000003</v>
      </c>
    </row>
    <row r="12474" spans="9:16" x14ac:dyDescent="0.2">
      <c r="I12474" s="158">
        <f t="shared" si="1171"/>
        <v>30</v>
      </c>
      <c r="J12474" s="158" t="str">
        <f t="shared" si="1168"/>
        <v>AUD</v>
      </c>
      <c r="K12474" s="158" t="str">
        <f t="shared" si="1169"/>
        <v>CHF</v>
      </c>
      <c r="L12474" s="158" t="str">
        <f t="shared" si="1166"/>
        <v>AUDCHF45501</v>
      </c>
      <c r="M12474" s="160">
        <f t="shared" si="1170"/>
        <v>45501</v>
      </c>
      <c r="N12474" s="158">
        <v>0.60390120176339157</v>
      </c>
      <c r="O12474" s="158">
        <v>0.95940000000000003</v>
      </c>
      <c r="P12474" s="161">
        <f t="shared" si="1167"/>
        <v>0.57940000000000003</v>
      </c>
    </row>
    <row r="12475" spans="9:16" x14ac:dyDescent="0.2">
      <c r="I12475" s="158">
        <f t="shared" si="1171"/>
        <v>30</v>
      </c>
      <c r="J12475" s="158" t="str">
        <f t="shared" si="1168"/>
        <v>AUD</v>
      </c>
      <c r="K12475" s="158" t="str">
        <f t="shared" si="1169"/>
        <v>CHF</v>
      </c>
      <c r="L12475" s="158" t="str">
        <f t="shared" si="1166"/>
        <v>AUDCHF45502</v>
      </c>
      <c r="M12475" s="160">
        <f t="shared" si="1170"/>
        <v>45502</v>
      </c>
      <c r="N12475" s="158">
        <v>0.604814322003145</v>
      </c>
      <c r="O12475" s="158">
        <v>0.95779999999999998</v>
      </c>
      <c r="P12475" s="161">
        <f t="shared" si="1167"/>
        <v>0.57930000000000004</v>
      </c>
    </row>
    <row r="12476" spans="9:16" x14ac:dyDescent="0.2">
      <c r="I12476" s="158">
        <f t="shared" si="1171"/>
        <v>30</v>
      </c>
      <c r="J12476" s="158" t="str">
        <f t="shared" si="1168"/>
        <v>AUD</v>
      </c>
      <c r="K12476" s="158" t="str">
        <f t="shared" si="1169"/>
        <v>CHF</v>
      </c>
      <c r="L12476" s="158" t="str">
        <f t="shared" si="1166"/>
        <v>AUDCHF45503</v>
      </c>
      <c r="M12476" s="160">
        <f t="shared" si="1170"/>
        <v>45503</v>
      </c>
      <c r="N12476" s="158">
        <v>0.60386473429951693</v>
      </c>
      <c r="O12476" s="158">
        <v>0.95920000000000005</v>
      </c>
      <c r="P12476" s="161">
        <f t="shared" si="1167"/>
        <v>0.57920000000000005</v>
      </c>
    </row>
    <row r="12477" spans="9:16" x14ac:dyDescent="0.2">
      <c r="I12477" s="158">
        <f t="shared" si="1171"/>
        <v>30</v>
      </c>
      <c r="J12477" s="158" t="str">
        <f t="shared" si="1168"/>
        <v>AUD</v>
      </c>
      <c r="K12477" s="158" t="str">
        <f t="shared" si="1169"/>
        <v>CHF</v>
      </c>
      <c r="L12477" s="158" t="str">
        <f t="shared" si="1166"/>
        <v>AUDCHF45504</v>
      </c>
      <c r="M12477" s="160">
        <f t="shared" si="1170"/>
        <v>45504</v>
      </c>
      <c r="N12477" s="158">
        <v>0.60114217012323412</v>
      </c>
      <c r="O12477" s="158">
        <v>0.95330000000000004</v>
      </c>
      <c r="P12477" s="161">
        <f t="shared" si="1167"/>
        <v>0.57310000000000005</v>
      </c>
    </row>
    <row r="12478" spans="9:16" x14ac:dyDescent="0.2">
      <c r="I12478" s="158">
        <f t="shared" si="1171"/>
        <v>30</v>
      </c>
      <c r="J12478" s="158" t="str">
        <f t="shared" si="1168"/>
        <v>AUD</v>
      </c>
      <c r="K12478" s="158" t="str">
        <f t="shared" si="1169"/>
        <v>CHF</v>
      </c>
      <c r="L12478" s="158" t="str">
        <f t="shared" si="1166"/>
        <v>AUDCHF45505</v>
      </c>
      <c r="M12478" s="160">
        <f t="shared" si="1170"/>
        <v>45505</v>
      </c>
      <c r="N12478" s="158">
        <v>0.60602387734076724</v>
      </c>
      <c r="O12478" s="158">
        <v>0.94669999999999999</v>
      </c>
      <c r="P12478" s="161">
        <f t="shared" si="1167"/>
        <v>0.57369999999999999</v>
      </c>
    </row>
    <row r="12479" spans="9:16" x14ac:dyDescent="0.2">
      <c r="I12479" s="158">
        <f t="shared" si="1171"/>
        <v>30</v>
      </c>
      <c r="J12479" s="158" t="str">
        <f t="shared" si="1168"/>
        <v>AUD</v>
      </c>
      <c r="K12479" s="158" t="str">
        <f t="shared" si="1169"/>
        <v>CHF</v>
      </c>
      <c r="L12479" s="158" t="str">
        <f t="shared" si="1166"/>
        <v>AUDCHF45506</v>
      </c>
      <c r="M12479" s="160">
        <f t="shared" si="1170"/>
        <v>45506</v>
      </c>
      <c r="N12479" s="158">
        <v>0.60135907150159362</v>
      </c>
      <c r="O12479" s="158">
        <v>0.94330000000000003</v>
      </c>
      <c r="P12479" s="161">
        <f t="shared" si="1167"/>
        <v>0.56730000000000003</v>
      </c>
    </row>
    <row r="12480" spans="9:16" x14ac:dyDescent="0.2">
      <c r="I12480" s="158">
        <f t="shared" si="1171"/>
        <v>30</v>
      </c>
      <c r="J12480" s="158" t="str">
        <f t="shared" si="1168"/>
        <v>AUD</v>
      </c>
      <c r="K12480" s="158" t="str">
        <f t="shared" si="1169"/>
        <v>CHF</v>
      </c>
      <c r="L12480" s="158" t="str">
        <f t="shared" si="1166"/>
        <v>AUDCHF45507</v>
      </c>
      <c r="M12480" s="160">
        <f t="shared" si="1170"/>
        <v>45507</v>
      </c>
      <c r="N12480" s="158">
        <v>0.60135907150159362</v>
      </c>
      <c r="O12480" s="158">
        <v>0.94330000000000003</v>
      </c>
      <c r="P12480" s="161">
        <f t="shared" si="1167"/>
        <v>0.56730000000000003</v>
      </c>
    </row>
    <row r="12481" spans="9:16" x14ac:dyDescent="0.2">
      <c r="I12481" s="158">
        <f t="shared" si="1171"/>
        <v>30</v>
      </c>
      <c r="J12481" s="158" t="str">
        <f t="shared" si="1168"/>
        <v>AUD</v>
      </c>
      <c r="K12481" s="158" t="str">
        <f t="shared" si="1169"/>
        <v>CHF</v>
      </c>
      <c r="L12481" s="158" t="str">
        <f t="shared" si="1166"/>
        <v>AUDCHF45508</v>
      </c>
      <c r="M12481" s="160">
        <f t="shared" si="1170"/>
        <v>45508</v>
      </c>
      <c r="N12481" s="158">
        <v>0.60135907150159362</v>
      </c>
      <c r="O12481" s="158">
        <v>0.94330000000000003</v>
      </c>
      <c r="P12481" s="161">
        <f t="shared" si="1167"/>
        <v>0.56730000000000003</v>
      </c>
    </row>
    <row r="12482" spans="9:16" x14ac:dyDescent="0.2">
      <c r="I12482" s="158">
        <f t="shared" si="1171"/>
        <v>30</v>
      </c>
      <c r="J12482" s="158" t="str">
        <f t="shared" si="1168"/>
        <v>AUD</v>
      </c>
      <c r="K12482" s="158" t="str">
        <f t="shared" si="1169"/>
        <v>CHF</v>
      </c>
      <c r="L12482" s="158" t="str">
        <f t="shared" si="1166"/>
        <v>AUDCHF45509</v>
      </c>
      <c r="M12482" s="160">
        <f t="shared" si="1170"/>
        <v>45509</v>
      </c>
      <c r="N12482" s="158">
        <v>0.58795860771401687</v>
      </c>
      <c r="O12482" s="158">
        <v>0.9304</v>
      </c>
      <c r="P12482" s="161">
        <f t="shared" si="1167"/>
        <v>0.54700000000000004</v>
      </c>
    </row>
    <row r="12483" spans="9:16" x14ac:dyDescent="0.2">
      <c r="I12483" s="158">
        <f t="shared" si="1171"/>
        <v>30</v>
      </c>
      <c r="J12483" s="158" t="str">
        <f t="shared" si="1168"/>
        <v>AUD</v>
      </c>
      <c r="K12483" s="158" t="str">
        <f t="shared" si="1169"/>
        <v>CHF</v>
      </c>
      <c r="L12483" s="158" t="str">
        <f t="shared" ref="L12483:L12546" si="1172">J12483&amp;K12483&amp;M12483</f>
        <v>AUDCHF45510</v>
      </c>
      <c r="M12483" s="160">
        <f t="shared" si="1170"/>
        <v>45510</v>
      </c>
      <c r="N12483" s="158">
        <v>0.59393003504187203</v>
      </c>
      <c r="O12483" s="158">
        <v>0.9325</v>
      </c>
      <c r="P12483" s="161">
        <f t="shared" ref="P12483:P12546" si="1173">ROUND(N12483*O12483,4)</f>
        <v>0.55379999999999996</v>
      </c>
    </row>
    <row r="12484" spans="9:16" x14ac:dyDescent="0.2">
      <c r="I12484" s="158">
        <f t="shared" si="1171"/>
        <v>30</v>
      </c>
      <c r="J12484" s="158" t="str">
        <f t="shared" ref="J12484:J12547" si="1174">VLOOKUP($I12484,$A:$C,2,FALSE)</f>
        <v>AUD</v>
      </c>
      <c r="K12484" s="158" t="str">
        <f t="shared" ref="K12484:K12547" si="1175">VLOOKUP($I12484,$A:$C,3,FALSE)</f>
        <v>CHF</v>
      </c>
      <c r="L12484" s="158" t="str">
        <f t="shared" si="1172"/>
        <v>AUDCHF45511</v>
      </c>
      <c r="M12484" s="160">
        <f t="shared" ref="M12484:M12547" si="1176">IF(I12484=I12483,M12483+1,$G$1)</f>
        <v>45511</v>
      </c>
      <c r="N12484" s="158">
        <v>0.60085321156041582</v>
      </c>
      <c r="O12484" s="158">
        <v>0.94089999999999996</v>
      </c>
      <c r="P12484" s="161">
        <f t="shared" si="1173"/>
        <v>0.56530000000000002</v>
      </c>
    </row>
    <row r="12485" spans="9:16" x14ac:dyDescent="0.2">
      <c r="I12485" s="158">
        <f t="shared" si="1171"/>
        <v>30</v>
      </c>
      <c r="J12485" s="158" t="str">
        <f t="shared" si="1174"/>
        <v>AUD</v>
      </c>
      <c r="K12485" s="158" t="str">
        <f t="shared" si="1175"/>
        <v>CHF</v>
      </c>
      <c r="L12485" s="158" t="str">
        <f t="shared" si="1172"/>
        <v>AUDCHF45512</v>
      </c>
      <c r="M12485" s="160">
        <f t="shared" si="1176"/>
        <v>45512</v>
      </c>
      <c r="N12485" s="158">
        <v>0.5996282304970918</v>
      </c>
      <c r="O12485" s="158">
        <v>0.93679999999999997</v>
      </c>
      <c r="P12485" s="161">
        <f t="shared" si="1173"/>
        <v>0.56169999999999998</v>
      </c>
    </row>
    <row r="12486" spans="9:16" x14ac:dyDescent="0.2">
      <c r="I12486" s="158">
        <f t="shared" si="1171"/>
        <v>30</v>
      </c>
      <c r="J12486" s="158" t="str">
        <f t="shared" si="1174"/>
        <v>AUD</v>
      </c>
      <c r="K12486" s="158" t="str">
        <f t="shared" si="1175"/>
        <v>CHF</v>
      </c>
      <c r="L12486" s="158" t="str">
        <f t="shared" si="1172"/>
        <v>AUDCHF45513</v>
      </c>
      <c r="M12486" s="160">
        <f t="shared" si="1176"/>
        <v>45513</v>
      </c>
      <c r="N12486" s="158">
        <v>0.60208320789933167</v>
      </c>
      <c r="O12486" s="158">
        <v>0.94350000000000001</v>
      </c>
      <c r="P12486" s="161">
        <f t="shared" si="1173"/>
        <v>0.56810000000000005</v>
      </c>
    </row>
    <row r="12487" spans="9:16" x14ac:dyDescent="0.2">
      <c r="I12487" s="158">
        <f t="shared" si="1171"/>
        <v>30</v>
      </c>
      <c r="J12487" s="158" t="str">
        <f t="shared" si="1174"/>
        <v>AUD</v>
      </c>
      <c r="K12487" s="158" t="str">
        <f t="shared" si="1175"/>
        <v>CHF</v>
      </c>
      <c r="L12487" s="158" t="str">
        <f t="shared" si="1172"/>
        <v>AUDCHF45514</v>
      </c>
      <c r="M12487" s="160">
        <f t="shared" si="1176"/>
        <v>45514</v>
      </c>
      <c r="N12487" s="158">
        <v>0.60208320789933167</v>
      </c>
      <c r="O12487" s="158">
        <v>0.94350000000000001</v>
      </c>
      <c r="P12487" s="161">
        <f t="shared" si="1173"/>
        <v>0.56810000000000005</v>
      </c>
    </row>
    <row r="12488" spans="9:16" x14ac:dyDescent="0.2">
      <c r="I12488" s="158">
        <f t="shared" si="1171"/>
        <v>30</v>
      </c>
      <c r="J12488" s="158" t="str">
        <f t="shared" si="1174"/>
        <v>AUD</v>
      </c>
      <c r="K12488" s="158" t="str">
        <f t="shared" si="1175"/>
        <v>CHF</v>
      </c>
      <c r="L12488" s="158" t="str">
        <f t="shared" si="1172"/>
        <v>AUDCHF45515</v>
      </c>
      <c r="M12488" s="160">
        <f t="shared" si="1176"/>
        <v>45515</v>
      </c>
      <c r="N12488" s="158">
        <v>0.60208320789933167</v>
      </c>
      <c r="O12488" s="158">
        <v>0.94350000000000001</v>
      </c>
      <c r="P12488" s="161">
        <f t="shared" si="1173"/>
        <v>0.56810000000000005</v>
      </c>
    </row>
    <row r="12489" spans="9:16" x14ac:dyDescent="0.2">
      <c r="I12489" s="158">
        <f t="shared" si="1171"/>
        <v>30</v>
      </c>
      <c r="J12489" s="158" t="str">
        <f t="shared" si="1174"/>
        <v>AUD</v>
      </c>
      <c r="K12489" s="158" t="str">
        <f t="shared" si="1175"/>
        <v>CHF</v>
      </c>
      <c r="L12489" s="158" t="str">
        <f t="shared" si="1172"/>
        <v>AUDCHF45516</v>
      </c>
      <c r="M12489" s="160">
        <f t="shared" si="1176"/>
        <v>45516</v>
      </c>
      <c r="N12489" s="158">
        <v>0.60386473429951693</v>
      </c>
      <c r="O12489" s="158">
        <v>0.94910000000000005</v>
      </c>
      <c r="P12489" s="161">
        <f t="shared" si="1173"/>
        <v>0.57310000000000005</v>
      </c>
    </row>
    <row r="12490" spans="9:16" x14ac:dyDescent="0.2">
      <c r="I12490" s="158">
        <f t="shared" si="1171"/>
        <v>30</v>
      </c>
      <c r="J12490" s="158" t="str">
        <f t="shared" si="1174"/>
        <v>AUD</v>
      </c>
      <c r="K12490" s="158" t="str">
        <f t="shared" si="1175"/>
        <v>CHF</v>
      </c>
      <c r="L12490" s="158" t="str">
        <f t="shared" si="1172"/>
        <v>AUDCHF45517</v>
      </c>
      <c r="M12490" s="160">
        <f t="shared" si="1176"/>
        <v>45517</v>
      </c>
      <c r="N12490" s="158">
        <v>0.60342746801834424</v>
      </c>
      <c r="O12490" s="158">
        <v>0.94799999999999995</v>
      </c>
      <c r="P12490" s="161">
        <f t="shared" si="1173"/>
        <v>0.57199999999999995</v>
      </c>
    </row>
    <row r="12491" spans="9:16" x14ac:dyDescent="0.2">
      <c r="I12491" s="158">
        <f t="shared" si="1171"/>
        <v>30</v>
      </c>
      <c r="J12491" s="158" t="str">
        <f t="shared" si="1174"/>
        <v>AUD</v>
      </c>
      <c r="K12491" s="158" t="str">
        <f t="shared" si="1175"/>
        <v>CHF</v>
      </c>
      <c r="L12491" s="158" t="str">
        <f t="shared" si="1172"/>
        <v>AUDCHF45518</v>
      </c>
      <c r="M12491" s="160">
        <f t="shared" si="1176"/>
        <v>45518</v>
      </c>
      <c r="N12491" s="158">
        <v>0.60085321156041582</v>
      </c>
      <c r="O12491" s="158">
        <v>0.95150000000000001</v>
      </c>
      <c r="P12491" s="161">
        <f t="shared" si="1173"/>
        <v>0.57169999999999999</v>
      </c>
    </row>
    <row r="12492" spans="9:16" x14ac:dyDescent="0.2">
      <c r="I12492" s="158">
        <f t="shared" si="1171"/>
        <v>30</v>
      </c>
      <c r="J12492" s="158" t="str">
        <f t="shared" si="1174"/>
        <v>AUD</v>
      </c>
      <c r="K12492" s="158" t="str">
        <f t="shared" si="1175"/>
        <v>CHF</v>
      </c>
      <c r="L12492" s="158" t="str">
        <f t="shared" si="1172"/>
        <v>AUDCHF45519</v>
      </c>
      <c r="M12492" s="160">
        <f t="shared" si="1176"/>
        <v>45519</v>
      </c>
      <c r="N12492" s="158">
        <v>0.60208320789933167</v>
      </c>
      <c r="O12492" s="158">
        <v>0.95409999999999995</v>
      </c>
      <c r="P12492" s="161">
        <f t="shared" si="1173"/>
        <v>0.57440000000000002</v>
      </c>
    </row>
    <row r="12493" spans="9:16" x14ac:dyDescent="0.2">
      <c r="I12493" s="158">
        <f t="shared" si="1171"/>
        <v>30</v>
      </c>
      <c r="J12493" s="158" t="str">
        <f t="shared" si="1174"/>
        <v>AUD</v>
      </c>
      <c r="K12493" s="158" t="str">
        <f t="shared" si="1175"/>
        <v>CHF</v>
      </c>
      <c r="L12493" s="158" t="str">
        <f t="shared" si="1172"/>
        <v>AUDCHF45520</v>
      </c>
      <c r="M12493" s="160">
        <f t="shared" si="1176"/>
        <v>45520</v>
      </c>
      <c r="N12493" s="158">
        <v>0.60324546057790918</v>
      </c>
      <c r="O12493" s="158">
        <v>0.95399999999999996</v>
      </c>
      <c r="P12493" s="161">
        <f t="shared" si="1173"/>
        <v>0.57550000000000001</v>
      </c>
    </row>
    <row r="12494" spans="9:16" x14ac:dyDescent="0.2">
      <c r="I12494" s="158">
        <f t="shared" si="1171"/>
        <v>30</v>
      </c>
      <c r="J12494" s="158" t="str">
        <f t="shared" si="1174"/>
        <v>AUD</v>
      </c>
      <c r="K12494" s="158" t="str">
        <f t="shared" si="1175"/>
        <v>CHF</v>
      </c>
      <c r="L12494" s="158" t="str">
        <f t="shared" si="1172"/>
        <v>AUDCHF45521</v>
      </c>
      <c r="M12494" s="160">
        <f t="shared" si="1176"/>
        <v>45521</v>
      </c>
      <c r="N12494" s="158">
        <v>0.60324546057790918</v>
      </c>
      <c r="O12494" s="158">
        <v>0.95399999999999996</v>
      </c>
      <c r="P12494" s="161">
        <f t="shared" si="1173"/>
        <v>0.57550000000000001</v>
      </c>
    </row>
    <row r="12495" spans="9:16" x14ac:dyDescent="0.2">
      <c r="I12495" s="158">
        <f t="shared" si="1171"/>
        <v>30</v>
      </c>
      <c r="J12495" s="158" t="str">
        <f t="shared" si="1174"/>
        <v>AUD</v>
      </c>
      <c r="K12495" s="158" t="str">
        <f t="shared" si="1175"/>
        <v>CHF</v>
      </c>
      <c r="L12495" s="158" t="str">
        <f t="shared" si="1172"/>
        <v>AUDCHF45522</v>
      </c>
      <c r="M12495" s="160">
        <f t="shared" si="1176"/>
        <v>45522</v>
      </c>
      <c r="N12495" s="158">
        <v>0.60324546057790918</v>
      </c>
      <c r="O12495" s="158">
        <v>0.95399999999999996</v>
      </c>
      <c r="P12495" s="161">
        <f t="shared" si="1173"/>
        <v>0.57550000000000001</v>
      </c>
    </row>
    <row r="12496" spans="9:16" x14ac:dyDescent="0.2">
      <c r="I12496" s="158">
        <f t="shared" si="1171"/>
        <v>30</v>
      </c>
      <c r="J12496" s="158" t="str">
        <f t="shared" si="1174"/>
        <v>AUD</v>
      </c>
      <c r="K12496" s="158" t="str">
        <f t="shared" si="1175"/>
        <v>CHF</v>
      </c>
      <c r="L12496" s="158" t="str">
        <f t="shared" si="1172"/>
        <v>AUDCHF45523</v>
      </c>
      <c r="M12496" s="160">
        <f t="shared" si="1176"/>
        <v>45523</v>
      </c>
      <c r="N12496" s="158">
        <v>0.60657527599175054</v>
      </c>
      <c r="O12496" s="158">
        <v>0.95430000000000004</v>
      </c>
      <c r="P12496" s="161">
        <f t="shared" si="1173"/>
        <v>0.57889999999999997</v>
      </c>
    </row>
    <row r="12497" spans="9:16" x14ac:dyDescent="0.2">
      <c r="I12497" s="158">
        <f t="shared" si="1171"/>
        <v>30</v>
      </c>
      <c r="J12497" s="158" t="str">
        <f t="shared" si="1174"/>
        <v>AUD</v>
      </c>
      <c r="K12497" s="158" t="str">
        <f t="shared" si="1175"/>
        <v>CHF</v>
      </c>
      <c r="L12497" s="158" t="str">
        <f t="shared" si="1172"/>
        <v>AUDCHF45524</v>
      </c>
      <c r="M12497" s="160">
        <f t="shared" si="1176"/>
        <v>45524</v>
      </c>
      <c r="N12497" s="158">
        <v>0.60775495320286865</v>
      </c>
      <c r="O12497" s="158">
        <v>0.95269999999999999</v>
      </c>
      <c r="P12497" s="161">
        <f t="shared" si="1173"/>
        <v>0.57899999999999996</v>
      </c>
    </row>
    <row r="12498" spans="9:16" x14ac:dyDescent="0.2">
      <c r="I12498" s="158">
        <f t="shared" si="1171"/>
        <v>30</v>
      </c>
      <c r="J12498" s="158" t="str">
        <f t="shared" si="1174"/>
        <v>AUD</v>
      </c>
      <c r="K12498" s="158" t="str">
        <f t="shared" si="1175"/>
        <v>CHF</v>
      </c>
      <c r="L12498" s="158" t="str">
        <f t="shared" si="1172"/>
        <v>AUDCHF45525</v>
      </c>
      <c r="M12498" s="160">
        <f t="shared" si="1176"/>
        <v>45525</v>
      </c>
      <c r="N12498" s="158">
        <v>0.60624431645953325</v>
      </c>
      <c r="O12498" s="158">
        <v>0.95030000000000003</v>
      </c>
      <c r="P12498" s="161">
        <f t="shared" si="1173"/>
        <v>0.57609999999999995</v>
      </c>
    </row>
    <row r="12499" spans="9:16" x14ac:dyDescent="0.2">
      <c r="I12499" s="158">
        <f t="shared" si="1171"/>
        <v>30</v>
      </c>
      <c r="J12499" s="158" t="str">
        <f t="shared" si="1174"/>
        <v>AUD</v>
      </c>
      <c r="K12499" s="158" t="str">
        <f t="shared" si="1175"/>
        <v>CHF</v>
      </c>
      <c r="L12499" s="158" t="str">
        <f t="shared" si="1172"/>
        <v>AUDCHF45526</v>
      </c>
      <c r="M12499" s="160">
        <f t="shared" si="1176"/>
        <v>45526</v>
      </c>
      <c r="N12499" s="158">
        <v>0.60422960725075525</v>
      </c>
      <c r="O12499" s="158">
        <v>0.94899999999999995</v>
      </c>
      <c r="P12499" s="161">
        <f t="shared" si="1173"/>
        <v>0.57340000000000002</v>
      </c>
    </row>
    <row r="12500" spans="9:16" x14ac:dyDescent="0.2">
      <c r="I12500" s="158">
        <f t="shared" si="1171"/>
        <v>30</v>
      </c>
      <c r="J12500" s="158" t="str">
        <f t="shared" si="1174"/>
        <v>AUD</v>
      </c>
      <c r="K12500" s="158" t="str">
        <f t="shared" si="1175"/>
        <v>CHF</v>
      </c>
      <c r="L12500" s="158" t="str">
        <f t="shared" si="1172"/>
        <v>AUDCHF45527</v>
      </c>
      <c r="M12500" s="160">
        <f t="shared" si="1176"/>
        <v>45527</v>
      </c>
      <c r="N12500" s="158">
        <v>0.60540016951204745</v>
      </c>
      <c r="O12500" s="158">
        <v>0.9476</v>
      </c>
      <c r="P12500" s="161">
        <f t="shared" si="1173"/>
        <v>0.57369999999999999</v>
      </c>
    </row>
    <row r="12501" spans="9:16" x14ac:dyDescent="0.2">
      <c r="I12501" s="158">
        <f t="shared" si="1171"/>
        <v>30</v>
      </c>
      <c r="J12501" s="158" t="str">
        <f t="shared" si="1174"/>
        <v>AUD</v>
      </c>
      <c r="K12501" s="158" t="str">
        <f t="shared" si="1175"/>
        <v>CHF</v>
      </c>
      <c r="L12501" s="158" t="str">
        <f t="shared" si="1172"/>
        <v>AUDCHF45528</v>
      </c>
      <c r="M12501" s="160">
        <f t="shared" si="1176"/>
        <v>45528</v>
      </c>
      <c r="N12501" s="158">
        <v>0.60540016951204745</v>
      </c>
      <c r="O12501" s="158">
        <v>0.9476</v>
      </c>
      <c r="P12501" s="161">
        <f t="shared" si="1173"/>
        <v>0.57369999999999999</v>
      </c>
    </row>
    <row r="12502" spans="9:16" x14ac:dyDescent="0.2">
      <c r="I12502" s="158">
        <f t="shared" si="1171"/>
        <v>30</v>
      </c>
      <c r="J12502" s="158" t="str">
        <f t="shared" si="1174"/>
        <v>AUD</v>
      </c>
      <c r="K12502" s="158" t="str">
        <f t="shared" si="1175"/>
        <v>CHF</v>
      </c>
      <c r="L12502" s="158" t="str">
        <f t="shared" si="1172"/>
        <v>AUDCHF45529</v>
      </c>
      <c r="M12502" s="160">
        <f t="shared" si="1176"/>
        <v>45529</v>
      </c>
      <c r="N12502" s="158">
        <v>0.60540016951204745</v>
      </c>
      <c r="O12502" s="158">
        <v>0.9476</v>
      </c>
      <c r="P12502" s="161">
        <f t="shared" si="1173"/>
        <v>0.57369999999999999</v>
      </c>
    </row>
    <row r="12503" spans="9:16" x14ac:dyDescent="0.2">
      <c r="I12503" s="158">
        <f t="shared" si="1171"/>
        <v>30</v>
      </c>
      <c r="J12503" s="158" t="str">
        <f t="shared" si="1174"/>
        <v>AUD</v>
      </c>
      <c r="K12503" s="158" t="str">
        <f t="shared" si="1175"/>
        <v>CHF</v>
      </c>
      <c r="L12503" s="158" t="str">
        <f t="shared" si="1172"/>
        <v>AUDCHF45530</v>
      </c>
      <c r="M12503" s="160">
        <f t="shared" si="1176"/>
        <v>45530</v>
      </c>
      <c r="N12503" s="158">
        <v>0.6062075654704171</v>
      </c>
      <c r="O12503" s="158">
        <v>0.94599999999999995</v>
      </c>
      <c r="P12503" s="161">
        <f t="shared" si="1173"/>
        <v>0.57350000000000001</v>
      </c>
    </row>
    <row r="12504" spans="9:16" x14ac:dyDescent="0.2">
      <c r="I12504" s="158">
        <f t="shared" si="1171"/>
        <v>30</v>
      </c>
      <c r="J12504" s="158" t="str">
        <f t="shared" si="1174"/>
        <v>AUD</v>
      </c>
      <c r="K12504" s="158" t="str">
        <f t="shared" si="1175"/>
        <v>CHF</v>
      </c>
      <c r="L12504" s="158" t="str">
        <f t="shared" si="1172"/>
        <v>AUDCHF45531</v>
      </c>
      <c r="M12504" s="160">
        <f t="shared" si="1176"/>
        <v>45531</v>
      </c>
      <c r="N12504" s="158">
        <v>0.60749650689508539</v>
      </c>
      <c r="O12504" s="158">
        <v>0.94399999999999995</v>
      </c>
      <c r="P12504" s="161">
        <f t="shared" si="1173"/>
        <v>0.57350000000000001</v>
      </c>
    </row>
    <row r="12505" spans="9:16" x14ac:dyDescent="0.2">
      <c r="I12505" s="158">
        <f t="shared" si="1171"/>
        <v>30</v>
      </c>
      <c r="J12505" s="158" t="str">
        <f t="shared" si="1174"/>
        <v>AUD</v>
      </c>
      <c r="K12505" s="158" t="str">
        <f t="shared" si="1175"/>
        <v>CHF</v>
      </c>
      <c r="L12505" s="158" t="str">
        <f t="shared" si="1172"/>
        <v>AUDCHF45532</v>
      </c>
      <c r="M12505" s="160">
        <f t="shared" si="1176"/>
        <v>45532</v>
      </c>
      <c r="N12505" s="158">
        <v>0.60949594685195341</v>
      </c>
      <c r="O12505" s="158">
        <v>0.9375</v>
      </c>
      <c r="P12505" s="161">
        <f t="shared" si="1173"/>
        <v>0.57140000000000002</v>
      </c>
    </row>
    <row r="12506" spans="9:16" x14ac:dyDescent="0.2">
      <c r="I12506" s="158">
        <f t="shared" si="1171"/>
        <v>30</v>
      </c>
      <c r="J12506" s="158" t="str">
        <f t="shared" si="1174"/>
        <v>AUD</v>
      </c>
      <c r="K12506" s="158" t="str">
        <f t="shared" si="1175"/>
        <v>CHF</v>
      </c>
      <c r="L12506" s="158" t="str">
        <f t="shared" si="1172"/>
        <v>AUDCHF45533</v>
      </c>
      <c r="M12506" s="160">
        <f t="shared" si="1176"/>
        <v>45533</v>
      </c>
      <c r="N12506" s="158">
        <v>0.61447708000491585</v>
      </c>
      <c r="O12506" s="158">
        <v>0.93640000000000001</v>
      </c>
      <c r="P12506" s="161">
        <f t="shared" si="1173"/>
        <v>0.57540000000000002</v>
      </c>
    </row>
    <row r="12507" spans="9:16" x14ac:dyDescent="0.2">
      <c r="I12507" s="158">
        <f t="shared" si="1171"/>
        <v>30</v>
      </c>
      <c r="J12507" s="158" t="str">
        <f t="shared" si="1174"/>
        <v>AUD</v>
      </c>
      <c r="K12507" s="158" t="str">
        <f t="shared" si="1175"/>
        <v>CHF</v>
      </c>
      <c r="L12507" s="158" t="str">
        <f t="shared" si="1172"/>
        <v>AUDCHF45534</v>
      </c>
      <c r="M12507" s="160">
        <f t="shared" si="1176"/>
        <v>45534</v>
      </c>
      <c r="N12507" s="158">
        <v>0.61345929697564561</v>
      </c>
      <c r="O12507" s="158">
        <v>0.94159999999999999</v>
      </c>
      <c r="P12507" s="161">
        <f t="shared" si="1173"/>
        <v>0.5776</v>
      </c>
    </row>
    <row r="12508" spans="9:16" x14ac:dyDescent="0.2">
      <c r="I12508" s="158">
        <f t="shared" si="1171"/>
        <v>30</v>
      </c>
      <c r="J12508" s="158" t="str">
        <f t="shared" si="1174"/>
        <v>AUD</v>
      </c>
      <c r="K12508" s="158" t="str">
        <f t="shared" si="1175"/>
        <v>CHF</v>
      </c>
      <c r="L12508" s="158" t="str">
        <f t="shared" si="1172"/>
        <v>AUDCHF45535</v>
      </c>
      <c r="M12508" s="160">
        <f t="shared" si="1176"/>
        <v>45535</v>
      </c>
      <c r="N12508" s="158">
        <v>0.61345929697564561</v>
      </c>
      <c r="O12508" s="158">
        <v>0.94159999999999999</v>
      </c>
      <c r="P12508" s="161">
        <f t="shared" si="1173"/>
        <v>0.5776</v>
      </c>
    </row>
    <row r="12509" spans="9:16" x14ac:dyDescent="0.2">
      <c r="I12509" s="158">
        <f t="shared" si="1171"/>
        <v>30</v>
      </c>
      <c r="J12509" s="158" t="str">
        <f t="shared" si="1174"/>
        <v>AUD</v>
      </c>
      <c r="K12509" s="158" t="str">
        <f t="shared" si="1175"/>
        <v>CHF</v>
      </c>
      <c r="L12509" s="158" t="str">
        <f t="shared" si="1172"/>
        <v>AUDCHF45536</v>
      </c>
      <c r="M12509" s="160">
        <f t="shared" si="1176"/>
        <v>45536</v>
      </c>
      <c r="N12509" s="158">
        <v>0.61345929697564561</v>
      </c>
      <c r="O12509" s="158">
        <v>0.94159999999999999</v>
      </c>
      <c r="P12509" s="161">
        <f t="shared" si="1173"/>
        <v>0.5776</v>
      </c>
    </row>
    <row r="12510" spans="9:16" x14ac:dyDescent="0.2">
      <c r="I12510" s="158">
        <f t="shared" si="1171"/>
        <v>30</v>
      </c>
      <c r="J12510" s="158" t="str">
        <f t="shared" si="1174"/>
        <v>AUD</v>
      </c>
      <c r="K12510" s="158" t="str">
        <f t="shared" si="1175"/>
        <v>CHF</v>
      </c>
      <c r="L12510" s="158" t="str">
        <f t="shared" si="1172"/>
        <v>AUDCHF45537</v>
      </c>
      <c r="M12510" s="160">
        <f t="shared" si="1176"/>
        <v>45537</v>
      </c>
      <c r="N12510" s="158">
        <v>0.61267001592942039</v>
      </c>
      <c r="O12510" s="158">
        <v>0.9415</v>
      </c>
      <c r="P12510" s="161">
        <f t="shared" si="1173"/>
        <v>0.57679999999999998</v>
      </c>
    </row>
    <row r="12511" spans="9:16" x14ac:dyDescent="0.2">
      <c r="I12511" s="158">
        <f t="shared" si="1171"/>
        <v>30</v>
      </c>
      <c r="J12511" s="158" t="str">
        <f t="shared" si="1174"/>
        <v>AUD</v>
      </c>
      <c r="K12511" s="158" t="str">
        <f t="shared" si="1175"/>
        <v>CHF</v>
      </c>
      <c r="L12511" s="158" t="str">
        <f t="shared" si="1172"/>
        <v>AUDCHF45538</v>
      </c>
      <c r="M12511" s="160">
        <f t="shared" si="1176"/>
        <v>45538</v>
      </c>
      <c r="N12511" s="158">
        <v>0.60997926070513608</v>
      </c>
      <c r="O12511" s="158">
        <v>0.94089999999999996</v>
      </c>
      <c r="P12511" s="161">
        <f t="shared" si="1173"/>
        <v>0.57389999999999997</v>
      </c>
    </row>
    <row r="12512" spans="9:16" x14ac:dyDescent="0.2">
      <c r="I12512" s="158">
        <f t="shared" si="1171"/>
        <v>30</v>
      </c>
      <c r="J12512" s="158" t="str">
        <f t="shared" si="1174"/>
        <v>AUD</v>
      </c>
      <c r="K12512" s="158" t="str">
        <f t="shared" si="1175"/>
        <v>CHF</v>
      </c>
      <c r="L12512" s="158" t="str">
        <f t="shared" si="1172"/>
        <v>AUDCHF45539</v>
      </c>
      <c r="M12512" s="160">
        <f t="shared" si="1176"/>
        <v>45539</v>
      </c>
      <c r="N12512" s="158">
        <v>0.60790273556231</v>
      </c>
      <c r="O12512" s="158">
        <v>0.93959999999999999</v>
      </c>
      <c r="P12512" s="161">
        <f t="shared" si="1173"/>
        <v>0.57120000000000004</v>
      </c>
    </row>
    <row r="12513" spans="9:16" x14ac:dyDescent="0.2">
      <c r="I12513" s="158">
        <f t="shared" si="1171"/>
        <v>30</v>
      </c>
      <c r="J12513" s="158" t="str">
        <f t="shared" si="1174"/>
        <v>AUD</v>
      </c>
      <c r="K12513" s="158" t="str">
        <f t="shared" si="1175"/>
        <v>CHF</v>
      </c>
      <c r="L12513" s="158" t="str">
        <f t="shared" si="1172"/>
        <v>AUDCHF45540</v>
      </c>
      <c r="M12513" s="160">
        <f t="shared" si="1176"/>
        <v>45540</v>
      </c>
      <c r="N12513" s="158">
        <v>0.60613407685780096</v>
      </c>
      <c r="O12513" s="158">
        <v>0.93899999999999995</v>
      </c>
      <c r="P12513" s="161">
        <f t="shared" si="1173"/>
        <v>0.56920000000000004</v>
      </c>
    </row>
    <row r="12514" spans="9:16" x14ac:dyDescent="0.2">
      <c r="I12514" s="158">
        <f t="shared" si="1171"/>
        <v>30</v>
      </c>
      <c r="J12514" s="158" t="str">
        <f t="shared" si="1174"/>
        <v>AUD</v>
      </c>
      <c r="K12514" s="158" t="str">
        <f t="shared" si="1175"/>
        <v>CHF</v>
      </c>
      <c r="L12514" s="158" t="str">
        <f t="shared" si="1172"/>
        <v>AUDCHF45541</v>
      </c>
      <c r="M12514" s="160">
        <f t="shared" si="1176"/>
        <v>45541</v>
      </c>
      <c r="N12514" s="158">
        <v>0.60595043325455977</v>
      </c>
      <c r="O12514" s="158">
        <v>0.9365</v>
      </c>
      <c r="P12514" s="161">
        <f t="shared" si="1173"/>
        <v>0.5675</v>
      </c>
    </row>
    <row r="12515" spans="9:16" x14ac:dyDescent="0.2">
      <c r="I12515" s="158">
        <f t="shared" si="1171"/>
        <v>30</v>
      </c>
      <c r="J12515" s="158" t="str">
        <f t="shared" si="1174"/>
        <v>AUD</v>
      </c>
      <c r="K12515" s="158" t="str">
        <f t="shared" si="1175"/>
        <v>CHF</v>
      </c>
      <c r="L12515" s="158" t="str">
        <f t="shared" si="1172"/>
        <v>AUDCHF45542</v>
      </c>
      <c r="M12515" s="160">
        <f t="shared" si="1176"/>
        <v>45542</v>
      </c>
      <c r="N12515" s="158">
        <v>0.60595043325455977</v>
      </c>
      <c r="O12515" s="158">
        <v>0.9365</v>
      </c>
      <c r="P12515" s="161">
        <f t="shared" si="1173"/>
        <v>0.5675</v>
      </c>
    </row>
    <row r="12516" spans="9:16" x14ac:dyDescent="0.2">
      <c r="I12516" s="158">
        <f t="shared" si="1171"/>
        <v>30</v>
      </c>
      <c r="J12516" s="158" t="str">
        <f t="shared" si="1174"/>
        <v>AUD</v>
      </c>
      <c r="K12516" s="158" t="str">
        <f t="shared" si="1175"/>
        <v>CHF</v>
      </c>
      <c r="L12516" s="158" t="str">
        <f t="shared" si="1172"/>
        <v>AUDCHF45543</v>
      </c>
      <c r="M12516" s="160">
        <f t="shared" si="1176"/>
        <v>45543</v>
      </c>
      <c r="N12516" s="158">
        <v>0.60595043325455977</v>
      </c>
      <c r="O12516" s="158">
        <v>0.9365</v>
      </c>
      <c r="P12516" s="161">
        <f t="shared" si="1173"/>
        <v>0.5675</v>
      </c>
    </row>
    <row r="12517" spans="9:16" x14ac:dyDescent="0.2">
      <c r="I12517" s="158">
        <f t="shared" si="1171"/>
        <v>30</v>
      </c>
      <c r="J12517" s="158" t="str">
        <f t="shared" si="1174"/>
        <v>AUD</v>
      </c>
      <c r="K12517" s="158" t="str">
        <f t="shared" si="1175"/>
        <v>CHF</v>
      </c>
      <c r="L12517" s="158" t="str">
        <f t="shared" si="1172"/>
        <v>AUDCHF45544</v>
      </c>
      <c r="M12517" s="160">
        <f t="shared" si="1176"/>
        <v>45544</v>
      </c>
      <c r="N12517" s="158">
        <v>0.60255483248975661</v>
      </c>
      <c r="O12517" s="158">
        <v>0.93759999999999999</v>
      </c>
      <c r="P12517" s="161">
        <f t="shared" si="1173"/>
        <v>0.56499999999999995</v>
      </c>
    </row>
    <row r="12518" spans="9:16" x14ac:dyDescent="0.2">
      <c r="I12518" s="158">
        <f t="shared" si="1171"/>
        <v>30</v>
      </c>
      <c r="J12518" s="158" t="str">
        <f t="shared" si="1174"/>
        <v>AUD</v>
      </c>
      <c r="K12518" s="158" t="str">
        <f t="shared" si="1175"/>
        <v>CHF</v>
      </c>
      <c r="L12518" s="158" t="str">
        <f t="shared" si="1172"/>
        <v>AUDCHF45545</v>
      </c>
      <c r="M12518" s="160">
        <f t="shared" si="1176"/>
        <v>45545</v>
      </c>
      <c r="N12518" s="158">
        <v>0.60419310011479666</v>
      </c>
      <c r="O12518" s="158">
        <v>0.93489999999999995</v>
      </c>
      <c r="P12518" s="161">
        <f t="shared" si="1173"/>
        <v>0.56489999999999996</v>
      </c>
    </row>
    <row r="12519" spans="9:16" x14ac:dyDescent="0.2">
      <c r="I12519" s="158">
        <f t="shared" si="1171"/>
        <v>30</v>
      </c>
      <c r="J12519" s="158" t="str">
        <f t="shared" si="1174"/>
        <v>AUD</v>
      </c>
      <c r="K12519" s="158" t="str">
        <f t="shared" si="1175"/>
        <v>CHF</v>
      </c>
      <c r="L12519" s="158" t="str">
        <f t="shared" si="1172"/>
        <v>AUDCHF45546</v>
      </c>
      <c r="M12519" s="160">
        <f t="shared" si="1176"/>
        <v>45546</v>
      </c>
      <c r="N12519" s="158">
        <v>0.60386473429951693</v>
      </c>
      <c r="O12519" s="158">
        <v>0.93579999999999997</v>
      </c>
      <c r="P12519" s="161">
        <f t="shared" si="1173"/>
        <v>0.56510000000000005</v>
      </c>
    </row>
    <row r="12520" spans="9:16" x14ac:dyDescent="0.2">
      <c r="I12520" s="158">
        <f t="shared" si="1171"/>
        <v>30</v>
      </c>
      <c r="J12520" s="158" t="str">
        <f t="shared" si="1174"/>
        <v>AUD</v>
      </c>
      <c r="K12520" s="158" t="str">
        <f t="shared" si="1175"/>
        <v>CHF</v>
      </c>
      <c r="L12520" s="158" t="str">
        <f t="shared" si="1172"/>
        <v>AUDCHF45547</v>
      </c>
      <c r="M12520" s="160">
        <f t="shared" si="1176"/>
        <v>45547</v>
      </c>
      <c r="N12520" s="158">
        <v>0.60617081893677638</v>
      </c>
      <c r="O12520" s="158">
        <v>0.94140000000000001</v>
      </c>
      <c r="P12520" s="161">
        <f t="shared" si="1173"/>
        <v>0.5706</v>
      </c>
    </row>
    <row r="12521" spans="9:16" x14ac:dyDescent="0.2">
      <c r="I12521" s="158">
        <f t="shared" si="1171"/>
        <v>30</v>
      </c>
      <c r="J12521" s="158" t="str">
        <f t="shared" si="1174"/>
        <v>AUD</v>
      </c>
      <c r="K12521" s="158" t="str">
        <f t="shared" si="1175"/>
        <v>CHF</v>
      </c>
      <c r="L12521" s="158" t="str">
        <f t="shared" si="1172"/>
        <v>AUDCHF45548</v>
      </c>
      <c r="M12521" s="160">
        <f t="shared" si="1176"/>
        <v>45548</v>
      </c>
      <c r="N12521" s="158">
        <v>0.60452182323781889</v>
      </c>
      <c r="O12521" s="158">
        <v>0.93869999999999998</v>
      </c>
      <c r="P12521" s="161">
        <f t="shared" si="1173"/>
        <v>0.5675</v>
      </c>
    </row>
    <row r="12522" spans="9:16" x14ac:dyDescent="0.2">
      <c r="I12522" s="158">
        <f t="shared" ref="I12522:I12585" si="1177">IF(M12521=$G$2,I12521+1,I12521)</f>
        <v>30</v>
      </c>
      <c r="J12522" s="158" t="str">
        <f t="shared" si="1174"/>
        <v>AUD</v>
      </c>
      <c r="K12522" s="158" t="str">
        <f t="shared" si="1175"/>
        <v>CHF</v>
      </c>
      <c r="L12522" s="158" t="str">
        <f t="shared" si="1172"/>
        <v>AUDCHF45549</v>
      </c>
      <c r="M12522" s="160">
        <f t="shared" si="1176"/>
        <v>45549</v>
      </c>
      <c r="N12522" s="158">
        <v>0.60452182323781889</v>
      </c>
      <c r="O12522" s="158">
        <v>0.93869999999999998</v>
      </c>
      <c r="P12522" s="161">
        <f t="shared" si="1173"/>
        <v>0.5675</v>
      </c>
    </row>
    <row r="12523" spans="9:16" x14ac:dyDescent="0.2">
      <c r="I12523" s="158">
        <f t="shared" si="1177"/>
        <v>30</v>
      </c>
      <c r="J12523" s="158" t="str">
        <f t="shared" si="1174"/>
        <v>AUD</v>
      </c>
      <c r="K12523" s="158" t="str">
        <f t="shared" si="1175"/>
        <v>CHF</v>
      </c>
      <c r="L12523" s="158" t="str">
        <f t="shared" si="1172"/>
        <v>AUDCHF45550</v>
      </c>
      <c r="M12523" s="160">
        <f t="shared" si="1176"/>
        <v>45550</v>
      </c>
      <c r="N12523" s="158">
        <v>0.60452182323781889</v>
      </c>
      <c r="O12523" s="158">
        <v>0.93869999999999998</v>
      </c>
      <c r="P12523" s="161">
        <f t="shared" si="1173"/>
        <v>0.5675</v>
      </c>
    </row>
    <row r="12524" spans="9:16" x14ac:dyDescent="0.2">
      <c r="I12524" s="158">
        <f t="shared" si="1177"/>
        <v>30</v>
      </c>
      <c r="J12524" s="158" t="str">
        <f t="shared" si="1174"/>
        <v>AUD</v>
      </c>
      <c r="K12524" s="158" t="str">
        <f t="shared" si="1175"/>
        <v>CHF</v>
      </c>
      <c r="L12524" s="158" t="str">
        <f t="shared" si="1172"/>
        <v>AUDCHF45551</v>
      </c>
      <c r="M12524" s="160">
        <f t="shared" si="1176"/>
        <v>45551</v>
      </c>
      <c r="N12524" s="158">
        <v>0.60635459616783893</v>
      </c>
      <c r="O12524" s="158">
        <v>0.93940000000000001</v>
      </c>
      <c r="P12524" s="161">
        <f t="shared" si="1173"/>
        <v>0.5696</v>
      </c>
    </row>
    <row r="12525" spans="9:16" x14ac:dyDescent="0.2">
      <c r="I12525" s="158">
        <f t="shared" si="1177"/>
        <v>30</v>
      </c>
      <c r="J12525" s="158" t="str">
        <f t="shared" si="1174"/>
        <v>AUD</v>
      </c>
      <c r="K12525" s="158" t="str">
        <f t="shared" si="1175"/>
        <v>CHF</v>
      </c>
      <c r="L12525" s="158" t="str">
        <f t="shared" si="1172"/>
        <v>AUDCHF45552</v>
      </c>
      <c r="M12525" s="160">
        <f t="shared" si="1176"/>
        <v>45552</v>
      </c>
      <c r="N12525" s="158">
        <v>0.60709082078678966</v>
      </c>
      <c r="O12525" s="158">
        <v>0.9405</v>
      </c>
      <c r="P12525" s="161">
        <f t="shared" si="1173"/>
        <v>0.57099999999999995</v>
      </c>
    </row>
    <row r="12526" spans="9:16" x14ac:dyDescent="0.2">
      <c r="I12526" s="158">
        <f t="shared" si="1177"/>
        <v>30</v>
      </c>
      <c r="J12526" s="158" t="str">
        <f t="shared" si="1174"/>
        <v>AUD</v>
      </c>
      <c r="K12526" s="158" t="str">
        <f t="shared" si="1175"/>
        <v>CHF</v>
      </c>
      <c r="L12526" s="158" t="str">
        <f t="shared" si="1172"/>
        <v>AUDCHF45553</v>
      </c>
      <c r="M12526" s="160">
        <f t="shared" si="1176"/>
        <v>45553</v>
      </c>
      <c r="N12526" s="158">
        <v>0.6097560975609756</v>
      </c>
      <c r="O12526" s="158">
        <v>0.93879999999999997</v>
      </c>
      <c r="P12526" s="161">
        <f t="shared" si="1173"/>
        <v>0.57240000000000002</v>
      </c>
    </row>
    <row r="12527" spans="9:16" x14ac:dyDescent="0.2">
      <c r="I12527" s="158">
        <f t="shared" si="1177"/>
        <v>30</v>
      </c>
      <c r="J12527" s="158" t="str">
        <f t="shared" si="1174"/>
        <v>AUD</v>
      </c>
      <c r="K12527" s="158" t="str">
        <f t="shared" si="1175"/>
        <v>CHF</v>
      </c>
      <c r="L12527" s="158" t="str">
        <f t="shared" si="1172"/>
        <v>AUDCHF45554</v>
      </c>
      <c r="M12527" s="160">
        <f t="shared" si="1176"/>
        <v>45554</v>
      </c>
      <c r="N12527" s="158">
        <v>0.61154598825831707</v>
      </c>
      <c r="O12527" s="158">
        <v>0.94599999999999995</v>
      </c>
      <c r="P12527" s="161">
        <f t="shared" si="1173"/>
        <v>0.57850000000000001</v>
      </c>
    </row>
    <row r="12528" spans="9:16" x14ac:dyDescent="0.2">
      <c r="I12528" s="158">
        <f t="shared" si="1177"/>
        <v>30</v>
      </c>
      <c r="J12528" s="158" t="str">
        <f t="shared" si="1174"/>
        <v>AUD</v>
      </c>
      <c r="K12528" s="158" t="str">
        <f t="shared" si="1175"/>
        <v>CHF</v>
      </c>
      <c r="L12528" s="158" t="str">
        <f t="shared" si="1172"/>
        <v>AUDCHF45555</v>
      </c>
      <c r="M12528" s="160">
        <f t="shared" si="1176"/>
        <v>45555</v>
      </c>
      <c r="N12528" s="158">
        <v>0.61020258725896992</v>
      </c>
      <c r="O12528" s="158">
        <v>0.9486</v>
      </c>
      <c r="P12528" s="161">
        <f t="shared" si="1173"/>
        <v>0.57879999999999998</v>
      </c>
    </row>
    <row r="12529" spans="9:16" x14ac:dyDescent="0.2">
      <c r="I12529" s="158">
        <f t="shared" si="1177"/>
        <v>30</v>
      </c>
      <c r="J12529" s="158" t="str">
        <f t="shared" si="1174"/>
        <v>AUD</v>
      </c>
      <c r="K12529" s="158" t="str">
        <f t="shared" si="1175"/>
        <v>CHF</v>
      </c>
      <c r="L12529" s="158" t="str">
        <f t="shared" si="1172"/>
        <v>AUDCHF45556</v>
      </c>
      <c r="M12529" s="160">
        <f t="shared" si="1176"/>
        <v>45556</v>
      </c>
      <c r="N12529" s="158">
        <v>0.61020258725896992</v>
      </c>
      <c r="O12529" s="158">
        <v>0.9486</v>
      </c>
      <c r="P12529" s="161">
        <f t="shared" si="1173"/>
        <v>0.57879999999999998</v>
      </c>
    </row>
    <row r="12530" spans="9:16" x14ac:dyDescent="0.2">
      <c r="I12530" s="158">
        <f t="shared" si="1177"/>
        <v>30</v>
      </c>
      <c r="J12530" s="158" t="str">
        <f t="shared" si="1174"/>
        <v>AUD</v>
      </c>
      <c r="K12530" s="158" t="str">
        <f t="shared" si="1175"/>
        <v>CHF</v>
      </c>
      <c r="L12530" s="158" t="str">
        <f t="shared" si="1172"/>
        <v>AUDCHF45557</v>
      </c>
      <c r="M12530" s="160">
        <f t="shared" si="1176"/>
        <v>45557</v>
      </c>
      <c r="N12530" s="158">
        <v>0.61020258725896992</v>
      </c>
      <c r="O12530" s="158">
        <v>0.9486</v>
      </c>
      <c r="P12530" s="161">
        <f t="shared" si="1173"/>
        <v>0.57879999999999998</v>
      </c>
    </row>
    <row r="12531" spans="9:16" x14ac:dyDescent="0.2">
      <c r="I12531" s="158">
        <f t="shared" si="1177"/>
        <v>30</v>
      </c>
      <c r="J12531" s="158" t="str">
        <f t="shared" si="1174"/>
        <v>AUD</v>
      </c>
      <c r="K12531" s="158" t="str">
        <f t="shared" si="1175"/>
        <v>CHF</v>
      </c>
      <c r="L12531" s="158" t="str">
        <f t="shared" si="1172"/>
        <v>AUDCHF45558</v>
      </c>
      <c r="M12531" s="160">
        <f t="shared" si="1176"/>
        <v>45558</v>
      </c>
      <c r="N12531" s="158">
        <v>0.61447708000491585</v>
      </c>
      <c r="O12531" s="158">
        <v>0.94479999999999997</v>
      </c>
      <c r="P12531" s="161">
        <f t="shared" si="1173"/>
        <v>0.5806</v>
      </c>
    </row>
    <row r="12532" spans="9:16" x14ac:dyDescent="0.2">
      <c r="I12532" s="158">
        <f t="shared" si="1177"/>
        <v>30</v>
      </c>
      <c r="J12532" s="158" t="str">
        <f t="shared" si="1174"/>
        <v>AUD</v>
      </c>
      <c r="K12532" s="158" t="str">
        <f t="shared" si="1175"/>
        <v>CHF</v>
      </c>
      <c r="L12532" s="158" t="str">
        <f t="shared" si="1172"/>
        <v>AUDCHF45559</v>
      </c>
      <c r="M12532" s="160">
        <f t="shared" si="1176"/>
        <v>45559</v>
      </c>
      <c r="N12532" s="158">
        <v>0.61587731723840611</v>
      </c>
      <c r="O12532" s="158">
        <v>0.94389999999999996</v>
      </c>
      <c r="P12532" s="161">
        <f t="shared" si="1173"/>
        <v>0.58130000000000004</v>
      </c>
    </row>
    <row r="12533" spans="9:16" x14ac:dyDescent="0.2">
      <c r="I12533" s="158">
        <f t="shared" si="1177"/>
        <v>30</v>
      </c>
      <c r="J12533" s="158" t="str">
        <f t="shared" si="1174"/>
        <v>AUD</v>
      </c>
      <c r="K12533" s="158" t="str">
        <f t="shared" si="1175"/>
        <v>CHF</v>
      </c>
      <c r="L12533" s="158" t="str">
        <f t="shared" si="1172"/>
        <v>AUDCHF45560</v>
      </c>
      <c r="M12533" s="160">
        <f t="shared" si="1176"/>
        <v>45560</v>
      </c>
      <c r="N12533" s="158">
        <v>0.61440157286802655</v>
      </c>
      <c r="O12533" s="158">
        <v>0.94950000000000001</v>
      </c>
      <c r="P12533" s="161">
        <f t="shared" si="1173"/>
        <v>0.58340000000000003</v>
      </c>
    </row>
    <row r="12534" spans="9:16" x14ac:dyDescent="0.2">
      <c r="I12534" s="158">
        <f t="shared" si="1177"/>
        <v>30</v>
      </c>
      <c r="J12534" s="158" t="str">
        <f t="shared" si="1174"/>
        <v>AUD</v>
      </c>
      <c r="K12534" s="158" t="str">
        <f t="shared" si="1175"/>
        <v>CHF</v>
      </c>
      <c r="L12534" s="158" t="str">
        <f t="shared" si="1172"/>
        <v>AUDCHF45561</v>
      </c>
      <c r="M12534" s="160">
        <f t="shared" si="1176"/>
        <v>45561</v>
      </c>
      <c r="N12534" s="158">
        <v>0.61663686255164341</v>
      </c>
      <c r="O12534" s="158">
        <v>0.94520000000000004</v>
      </c>
      <c r="P12534" s="161">
        <f t="shared" si="1173"/>
        <v>0.58279999999999998</v>
      </c>
    </row>
    <row r="12535" spans="9:16" x14ac:dyDescent="0.2">
      <c r="I12535" s="158">
        <f t="shared" si="1177"/>
        <v>30</v>
      </c>
      <c r="J12535" s="158" t="str">
        <f t="shared" si="1174"/>
        <v>AUD</v>
      </c>
      <c r="K12535" s="158" t="str">
        <f t="shared" si="1175"/>
        <v>CHF</v>
      </c>
      <c r="L12535" s="158" t="str">
        <f t="shared" si="1172"/>
        <v>AUDCHF45562</v>
      </c>
      <c r="M12535" s="160">
        <f t="shared" si="1176"/>
        <v>45562</v>
      </c>
      <c r="N12535" s="158">
        <v>0.61804697156983923</v>
      </c>
      <c r="O12535" s="158">
        <v>0.94199999999999995</v>
      </c>
      <c r="P12535" s="161">
        <f t="shared" si="1173"/>
        <v>0.58220000000000005</v>
      </c>
    </row>
    <row r="12536" spans="9:16" x14ac:dyDescent="0.2">
      <c r="I12536" s="158">
        <f t="shared" si="1177"/>
        <v>30</v>
      </c>
      <c r="J12536" s="158" t="str">
        <f t="shared" si="1174"/>
        <v>AUD</v>
      </c>
      <c r="K12536" s="158" t="str">
        <f t="shared" si="1175"/>
        <v>CHF</v>
      </c>
      <c r="L12536" s="158" t="str">
        <f t="shared" si="1172"/>
        <v>AUDCHF45563</v>
      </c>
      <c r="M12536" s="160">
        <f t="shared" si="1176"/>
        <v>45563</v>
      </c>
      <c r="N12536" s="158">
        <v>0.61804697156983923</v>
      </c>
      <c r="O12536" s="158">
        <v>0.94199999999999995</v>
      </c>
      <c r="P12536" s="161">
        <f t="shared" si="1173"/>
        <v>0.58220000000000005</v>
      </c>
    </row>
    <row r="12537" spans="9:16" x14ac:dyDescent="0.2">
      <c r="I12537" s="158">
        <f t="shared" si="1177"/>
        <v>30</v>
      </c>
      <c r="J12537" s="158" t="str">
        <f t="shared" si="1174"/>
        <v>AUD</v>
      </c>
      <c r="K12537" s="158" t="str">
        <f t="shared" si="1175"/>
        <v>CHF</v>
      </c>
      <c r="L12537" s="158" t="str">
        <f t="shared" si="1172"/>
        <v>AUDCHF45564</v>
      </c>
      <c r="M12537" s="160">
        <f t="shared" si="1176"/>
        <v>45564</v>
      </c>
      <c r="N12537" s="158">
        <v>0.61804697156983923</v>
      </c>
      <c r="O12537" s="158">
        <v>0.94199999999999995</v>
      </c>
      <c r="P12537" s="161">
        <f t="shared" si="1173"/>
        <v>0.58220000000000005</v>
      </c>
    </row>
    <row r="12538" spans="9:16" x14ac:dyDescent="0.2">
      <c r="I12538" s="158">
        <f t="shared" si="1177"/>
        <v>30</v>
      </c>
      <c r="J12538" s="158" t="str">
        <f t="shared" si="1174"/>
        <v>AUD</v>
      </c>
      <c r="K12538" s="158" t="str">
        <f t="shared" si="1175"/>
        <v>CHF</v>
      </c>
      <c r="L12538" s="158" t="str">
        <f t="shared" si="1172"/>
        <v>AUDCHF45565</v>
      </c>
      <c r="M12538" s="160">
        <f t="shared" si="1176"/>
        <v>45565</v>
      </c>
      <c r="N12538" s="158">
        <v>0.61858220957565258</v>
      </c>
      <c r="O12538" s="158">
        <v>0.94389999999999996</v>
      </c>
      <c r="P12538" s="161">
        <f t="shared" si="1173"/>
        <v>0.58389999999999997</v>
      </c>
    </row>
    <row r="12539" spans="9:16" x14ac:dyDescent="0.2">
      <c r="I12539" s="158">
        <f t="shared" si="1177"/>
        <v>30</v>
      </c>
      <c r="J12539" s="158" t="str">
        <f t="shared" si="1174"/>
        <v>AUD</v>
      </c>
      <c r="K12539" s="158" t="str">
        <f t="shared" si="1175"/>
        <v>CHF</v>
      </c>
      <c r="L12539" s="158" t="str">
        <f t="shared" si="1172"/>
        <v>AUDCHF45566</v>
      </c>
      <c r="M12539" s="160">
        <f t="shared" si="1176"/>
        <v>45566</v>
      </c>
      <c r="N12539" s="158">
        <v>0.6234413965087281</v>
      </c>
      <c r="O12539" s="158">
        <v>0.93940000000000001</v>
      </c>
      <c r="P12539" s="161">
        <f t="shared" si="1173"/>
        <v>0.5857</v>
      </c>
    </row>
    <row r="12540" spans="9:16" x14ac:dyDescent="0.2">
      <c r="I12540" s="158">
        <f t="shared" si="1177"/>
        <v>30</v>
      </c>
      <c r="J12540" s="158" t="str">
        <f t="shared" si="1174"/>
        <v>AUD</v>
      </c>
      <c r="K12540" s="158" t="str">
        <f t="shared" si="1175"/>
        <v>CHF</v>
      </c>
      <c r="L12540" s="158" t="str">
        <f t="shared" si="1172"/>
        <v>AUDCHF45567</v>
      </c>
      <c r="M12540" s="160">
        <f t="shared" si="1176"/>
        <v>45567</v>
      </c>
      <c r="N12540" s="158">
        <v>0.62313060817547361</v>
      </c>
      <c r="O12540" s="158">
        <v>0.93879999999999997</v>
      </c>
      <c r="P12540" s="161">
        <f t="shared" si="1173"/>
        <v>0.58499999999999996</v>
      </c>
    </row>
    <row r="12541" spans="9:16" x14ac:dyDescent="0.2">
      <c r="I12541" s="158">
        <f t="shared" si="1177"/>
        <v>30</v>
      </c>
      <c r="J12541" s="158" t="str">
        <f t="shared" si="1174"/>
        <v>AUD</v>
      </c>
      <c r="K12541" s="158" t="str">
        <f t="shared" si="1175"/>
        <v>CHF</v>
      </c>
      <c r="L12541" s="158" t="str">
        <f t="shared" si="1172"/>
        <v>AUDCHF45568</v>
      </c>
      <c r="M12541" s="160">
        <f t="shared" si="1176"/>
        <v>45568</v>
      </c>
      <c r="N12541" s="158">
        <v>0.62019350037211607</v>
      </c>
      <c r="O12541" s="158">
        <v>0.93869999999999998</v>
      </c>
      <c r="P12541" s="161">
        <f t="shared" si="1173"/>
        <v>0.58220000000000005</v>
      </c>
    </row>
    <row r="12542" spans="9:16" x14ac:dyDescent="0.2">
      <c r="I12542" s="158">
        <f t="shared" si="1177"/>
        <v>30</v>
      </c>
      <c r="J12542" s="158" t="str">
        <f t="shared" si="1174"/>
        <v>AUD</v>
      </c>
      <c r="K12542" s="158" t="str">
        <f t="shared" si="1175"/>
        <v>CHF</v>
      </c>
      <c r="L12542" s="158" t="str">
        <f t="shared" si="1172"/>
        <v>AUDCHF45569</v>
      </c>
      <c r="M12542" s="160">
        <f t="shared" si="1176"/>
        <v>45569</v>
      </c>
      <c r="N12542" s="158">
        <v>0.62030891383909181</v>
      </c>
      <c r="O12542" s="158">
        <v>0.93940000000000001</v>
      </c>
      <c r="P12542" s="161">
        <f t="shared" si="1173"/>
        <v>0.5827</v>
      </c>
    </row>
    <row r="12543" spans="9:16" x14ac:dyDescent="0.2">
      <c r="I12543" s="158">
        <f t="shared" si="1177"/>
        <v>30</v>
      </c>
      <c r="J12543" s="158" t="str">
        <f t="shared" si="1174"/>
        <v>AUD</v>
      </c>
      <c r="K12543" s="158" t="str">
        <f t="shared" si="1175"/>
        <v>CHF</v>
      </c>
      <c r="L12543" s="158" t="str">
        <f t="shared" si="1172"/>
        <v>AUDCHF45570</v>
      </c>
      <c r="M12543" s="160">
        <f t="shared" si="1176"/>
        <v>45570</v>
      </c>
      <c r="N12543" s="158">
        <v>0.62030891383909181</v>
      </c>
      <c r="O12543" s="158">
        <v>0.93940000000000001</v>
      </c>
      <c r="P12543" s="161">
        <f t="shared" si="1173"/>
        <v>0.5827</v>
      </c>
    </row>
    <row r="12544" spans="9:16" x14ac:dyDescent="0.2">
      <c r="I12544" s="158">
        <f t="shared" si="1177"/>
        <v>30</v>
      </c>
      <c r="J12544" s="158" t="str">
        <f t="shared" si="1174"/>
        <v>AUD</v>
      </c>
      <c r="K12544" s="158" t="str">
        <f t="shared" si="1175"/>
        <v>CHF</v>
      </c>
      <c r="L12544" s="158" t="str">
        <f t="shared" si="1172"/>
        <v>AUDCHF45571</v>
      </c>
      <c r="M12544" s="160">
        <f t="shared" si="1176"/>
        <v>45571</v>
      </c>
      <c r="N12544" s="158">
        <v>0.62030891383909181</v>
      </c>
      <c r="O12544" s="158">
        <v>0.93940000000000001</v>
      </c>
      <c r="P12544" s="161">
        <f t="shared" si="1173"/>
        <v>0.5827</v>
      </c>
    </row>
    <row r="12545" spans="9:16" x14ac:dyDescent="0.2">
      <c r="I12545" s="158">
        <f t="shared" si="1177"/>
        <v>30</v>
      </c>
      <c r="J12545" s="158" t="str">
        <f t="shared" si="1174"/>
        <v>AUD</v>
      </c>
      <c r="K12545" s="158" t="str">
        <f t="shared" si="1175"/>
        <v>CHF</v>
      </c>
      <c r="L12545" s="158" t="str">
        <f t="shared" si="1172"/>
        <v>AUDCHF45572</v>
      </c>
      <c r="M12545" s="160">
        <f t="shared" si="1176"/>
        <v>45572</v>
      </c>
      <c r="N12545" s="158">
        <v>0.61900340451872493</v>
      </c>
      <c r="O12545" s="158">
        <v>0.93879999999999997</v>
      </c>
      <c r="P12545" s="161">
        <f t="shared" si="1173"/>
        <v>0.58109999999999995</v>
      </c>
    </row>
    <row r="12546" spans="9:16" x14ac:dyDescent="0.2">
      <c r="I12546" s="158">
        <f t="shared" si="1177"/>
        <v>30</v>
      </c>
      <c r="J12546" s="158" t="str">
        <f t="shared" si="1174"/>
        <v>AUD</v>
      </c>
      <c r="K12546" s="158" t="str">
        <f t="shared" si="1175"/>
        <v>CHF</v>
      </c>
      <c r="L12546" s="158" t="str">
        <f t="shared" si="1172"/>
        <v>AUDCHF45573</v>
      </c>
      <c r="M12546" s="160">
        <f t="shared" si="1176"/>
        <v>45573</v>
      </c>
      <c r="N12546" s="158">
        <v>0.61376051064874482</v>
      </c>
      <c r="O12546" s="158">
        <v>0.94099999999999995</v>
      </c>
      <c r="P12546" s="161">
        <f t="shared" si="1173"/>
        <v>0.57750000000000001</v>
      </c>
    </row>
    <row r="12547" spans="9:16" x14ac:dyDescent="0.2">
      <c r="I12547" s="158">
        <f t="shared" si="1177"/>
        <v>30</v>
      </c>
      <c r="J12547" s="158" t="str">
        <f t="shared" si="1174"/>
        <v>AUD</v>
      </c>
      <c r="K12547" s="158" t="str">
        <f t="shared" si="1175"/>
        <v>CHF</v>
      </c>
      <c r="L12547" s="158" t="str">
        <f t="shared" ref="L12547:L12610" si="1178">J12547&amp;K12547&amp;M12547</f>
        <v>AUDCHF45574</v>
      </c>
      <c r="M12547" s="160">
        <f t="shared" si="1176"/>
        <v>45574</v>
      </c>
      <c r="N12547" s="158">
        <v>0.61413744395995817</v>
      </c>
      <c r="O12547" s="158">
        <v>0.93969999999999998</v>
      </c>
      <c r="P12547" s="161">
        <f t="shared" ref="P12547:P12610" si="1179">ROUND(N12547*O12547,4)</f>
        <v>0.57709999999999995</v>
      </c>
    </row>
    <row r="12548" spans="9:16" x14ac:dyDescent="0.2">
      <c r="I12548" s="158">
        <f t="shared" si="1177"/>
        <v>30</v>
      </c>
      <c r="J12548" s="158" t="str">
        <f t="shared" ref="J12548:J12611" si="1180">VLOOKUP($I12548,$A:$C,2,FALSE)</f>
        <v>AUD</v>
      </c>
      <c r="K12548" s="158" t="str">
        <f t="shared" ref="K12548:K12611" si="1181">VLOOKUP($I12548,$A:$C,3,FALSE)</f>
        <v>CHF</v>
      </c>
      <c r="L12548" s="158" t="str">
        <f t="shared" si="1178"/>
        <v>AUDCHF45575</v>
      </c>
      <c r="M12548" s="160">
        <f t="shared" ref="M12548:M12611" si="1182">IF(I12548=I12547,M12547+1,$G$1)</f>
        <v>45575</v>
      </c>
      <c r="N12548" s="158">
        <v>0.61440157286802655</v>
      </c>
      <c r="O12548" s="158">
        <v>0.93930000000000002</v>
      </c>
      <c r="P12548" s="161">
        <f t="shared" si="1179"/>
        <v>0.57709999999999995</v>
      </c>
    </row>
    <row r="12549" spans="9:16" x14ac:dyDescent="0.2">
      <c r="I12549" s="158">
        <f t="shared" si="1177"/>
        <v>30</v>
      </c>
      <c r="J12549" s="158" t="str">
        <f t="shared" si="1180"/>
        <v>AUD</v>
      </c>
      <c r="K12549" s="158" t="str">
        <f t="shared" si="1181"/>
        <v>CHF</v>
      </c>
      <c r="L12549" s="158" t="str">
        <f t="shared" si="1178"/>
        <v>AUDCHF45576</v>
      </c>
      <c r="M12549" s="160">
        <f t="shared" si="1182"/>
        <v>45576</v>
      </c>
      <c r="N12549" s="158">
        <v>0.61602907657241424</v>
      </c>
      <c r="O12549" s="158">
        <v>0.93779999999999997</v>
      </c>
      <c r="P12549" s="161">
        <f t="shared" si="1179"/>
        <v>0.57769999999999999</v>
      </c>
    </row>
    <row r="12550" spans="9:16" x14ac:dyDescent="0.2">
      <c r="I12550" s="158">
        <f t="shared" si="1177"/>
        <v>30</v>
      </c>
      <c r="J12550" s="158" t="str">
        <f t="shared" si="1180"/>
        <v>AUD</v>
      </c>
      <c r="K12550" s="158" t="str">
        <f t="shared" si="1181"/>
        <v>CHF</v>
      </c>
      <c r="L12550" s="158" t="str">
        <f t="shared" si="1178"/>
        <v>AUDCHF45577</v>
      </c>
      <c r="M12550" s="160">
        <f t="shared" si="1182"/>
        <v>45577</v>
      </c>
      <c r="N12550" s="158">
        <v>0.61602907657241424</v>
      </c>
      <c r="O12550" s="158">
        <v>0.93779999999999997</v>
      </c>
      <c r="P12550" s="161">
        <f t="shared" si="1179"/>
        <v>0.57769999999999999</v>
      </c>
    </row>
    <row r="12551" spans="9:16" x14ac:dyDescent="0.2">
      <c r="I12551" s="158">
        <f t="shared" si="1177"/>
        <v>30</v>
      </c>
      <c r="J12551" s="158" t="str">
        <f t="shared" si="1180"/>
        <v>AUD</v>
      </c>
      <c r="K12551" s="158" t="str">
        <f t="shared" si="1181"/>
        <v>CHF</v>
      </c>
      <c r="L12551" s="158" t="str">
        <f t="shared" si="1178"/>
        <v>AUDCHF45578</v>
      </c>
      <c r="M12551" s="160">
        <f t="shared" si="1182"/>
        <v>45578</v>
      </c>
      <c r="N12551" s="158">
        <v>0.61602907657241424</v>
      </c>
      <c r="O12551" s="158">
        <v>0.93779999999999997</v>
      </c>
      <c r="P12551" s="161">
        <f t="shared" si="1179"/>
        <v>0.57769999999999999</v>
      </c>
    </row>
    <row r="12552" spans="9:16" x14ac:dyDescent="0.2">
      <c r="I12552" s="158">
        <f t="shared" si="1177"/>
        <v>30</v>
      </c>
      <c r="J12552" s="158" t="str">
        <f t="shared" si="1180"/>
        <v>AUD</v>
      </c>
      <c r="K12552" s="158" t="str">
        <f t="shared" si="1181"/>
        <v>CHF</v>
      </c>
      <c r="L12552" s="158" t="str">
        <f t="shared" si="1178"/>
        <v>AUDCHF45579</v>
      </c>
      <c r="M12552" s="160">
        <f t="shared" si="1182"/>
        <v>45579</v>
      </c>
      <c r="N12552" s="158">
        <v>0.6154603643525357</v>
      </c>
      <c r="O12552" s="158">
        <v>0.94089999999999996</v>
      </c>
      <c r="P12552" s="161">
        <f t="shared" si="1179"/>
        <v>0.57909999999999995</v>
      </c>
    </row>
    <row r="12553" spans="9:16" x14ac:dyDescent="0.2">
      <c r="I12553" s="158">
        <f t="shared" si="1177"/>
        <v>30</v>
      </c>
      <c r="J12553" s="158" t="str">
        <f t="shared" si="1180"/>
        <v>AUD</v>
      </c>
      <c r="K12553" s="158" t="str">
        <f t="shared" si="1181"/>
        <v>CHF</v>
      </c>
      <c r="L12553" s="158" t="str">
        <f t="shared" si="1178"/>
        <v>AUDCHF45580</v>
      </c>
      <c r="M12553" s="160">
        <f t="shared" si="1182"/>
        <v>45580</v>
      </c>
      <c r="N12553" s="158">
        <v>0.61591525006159153</v>
      </c>
      <c r="O12553" s="158">
        <v>0.94010000000000005</v>
      </c>
      <c r="P12553" s="161">
        <f t="shared" si="1179"/>
        <v>0.57899999999999996</v>
      </c>
    </row>
    <row r="12554" spans="9:16" x14ac:dyDescent="0.2">
      <c r="I12554" s="158">
        <f t="shared" si="1177"/>
        <v>30</v>
      </c>
      <c r="J12554" s="158" t="str">
        <f t="shared" si="1180"/>
        <v>AUD</v>
      </c>
      <c r="K12554" s="158" t="str">
        <f t="shared" si="1181"/>
        <v>CHF</v>
      </c>
      <c r="L12554" s="158" t="str">
        <f t="shared" si="1178"/>
        <v>AUDCHF45581</v>
      </c>
      <c r="M12554" s="160">
        <f t="shared" si="1182"/>
        <v>45581</v>
      </c>
      <c r="N12554" s="158">
        <v>0.61383586029095816</v>
      </c>
      <c r="O12554" s="158">
        <v>0.93969999999999998</v>
      </c>
      <c r="P12554" s="161">
        <f t="shared" si="1179"/>
        <v>0.57679999999999998</v>
      </c>
    </row>
    <row r="12555" spans="9:16" x14ac:dyDescent="0.2">
      <c r="I12555" s="158">
        <f t="shared" si="1177"/>
        <v>30</v>
      </c>
      <c r="J12555" s="158" t="str">
        <f t="shared" si="1180"/>
        <v>AUD</v>
      </c>
      <c r="K12555" s="158" t="str">
        <f t="shared" si="1181"/>
        <v>CHF</v>
      </c>
      <c r="L12555" s="158" t="str">
        <f t="shared" si="1178"/>
        <v>AUDCHF45582</v>
      </c>
      <c r="M12555" s="160">
        <f t="shared" si="1182"/>
        <v>45582</v>
      </c>
      <c r="N12555" s="158">
        <v>0.61621888094651223</v>
      </c>
      <c r="O12555" s="158">
        <v>0.93799999999999994</v>
      </c>
      <c r="P12555" s="161">
        <f t="shared" si="1179"/>
        <v>0.57799999999999996</v>
      </c>
    </row>
    <row r="12556" spans="9:16" x14ac:dyDescent="0.2">
      <c r="I12556" s="158">
        <f t="shared" si="1177"/>
        <v>30</v>
      </c>
      <c r="J12556" s="158" t="str">
        <f t="shared" si="1180"/>
        <v>AUD</v>
      </c>
      <c r="K12556" s="158" t="str">
        <f t="shared" si="1181"/>
        <v>CHF</v>
      </c>
      <c r="L12556" s="158" t="str">
        <f t="shared" si="1178"/>
        <v>AUDCHF45583</v>
      </c>
      <c r="M12556" s="160">
        <f t="shared" si="1182"/>
        <v>45583</v>
      </c>
      <c r="N12556" s="158">
        <v>0.61862047633776673</v>
      </c>
      <c r="O12556" s="158">
        <v>0.94010000000000005</v>
      </c>
      <c r="P12556" s="161">
        <f t="shared" si="1179"/>
        <v>0.58160000000000001</v>
      </c>
    </row>
    <row r="12557" spans="9:16" x14ac:dyDescent="0.2">
      <c r="I12557" s="158">
        <f t="shared" si="1177"/>
        <v>30</v>
      </c>
      <c r="J12557" s="158" t="str">
        <f t="shared" si="1180"/>
        <v>AUD</v>
      </c>
      <c r="K12557" s="158" t="str">
        <f t="shared" si="1181"/>
        <v>CHF</v>
      </c>
      <c r="L12557" s="158" t="str">
        <f t="shared" si="1178"/>
        <v>AUDCHF45584</v>
      </c>
      <c r="M12557" s="160">
        <f t="shared" si="1182"/>
        <v>45584</v>
      </c>
      <c r="N12557" s="158">
        <v>0.61862047633776673</v>
      </c>
      <c r="O12557" s="158">
        <v>0.94010000000000005</v>
      </c>
      <c r="P12557" s="161">
        <f t="shared" si="1179"/>
        <v>0.58160000000000001</v>
      </c>
    </row>
    <row r="12558" spans="9:16" x14ac:dyDescent="0.2">
      <c r="I12558" s="158">
        <f t="shared" si="1177"/>
        <v>30</v>
      </c>
      <c r="J12558" s="158" t="str">
        <f t="shared" si="1180"/>
        <v>AUD</v>
      </c>
      <c r="K12558" s="158" t="str">
        <f t="shared" si="1181"/>
        <v>CHF</v>
      </c>
      <c r="L12558" s="158" t="str">
        <f t="shared" si="1178"/>
        <v>AUDCHF45585</v>
      </c>
      <c r="M12558" s="160">
        <f t="shared" si="1182"/>
        <v>45585</v>
      </c>
      <c r="N12558" s="158">
        <v>0.61862047633776673</v>
      </c>
      <c r="O12558" s="158">
        <v>0.94010000000000005</v>
      </c>
      <c r="P12558" s="161">
        <f t="shared" si="1179"/>
        <v>0.58160000000000001</v>
      </c>
    </row>
    <row r="12559" spans="9:16" x14ac:dyDescent="0.2">
      <c r="I12559" s="158">
        <f t="shared" si="1177"/>
        <v>30</v>
      </c>
      <c r="J12559" s="158" t="str">
        <f t="shared" si="1180"/>
        <v>AUD</v>
      </c>
      <c r="K12559" s="158" t="str">
        <f t="shared" si="1181"/>
        <v>CHF</v>
      </c>
      <c r="L12559" s="158" t="str">
        <f t="shared" si="1178"/>
        <v>AUDCHF45586</v>
      </c>
      <c r="M12559" s="160">
        <f t="shared" si="1182"/>
        <v>45586</v>
      </c>
      <c r="N12559" s="158">
        <v>0.61614294516327783</v>
      </c>
      <c r="O12559" s="158">
        <v>0.93799999999999994</v>
      </c>
      <c r="P12559" s="161">
        <f t="shared" si="1179"/>
        <v>0.57789999999999997</v>
      </c>
    </row>
    <row r="12560" spans="9:16" x14ac:dyDescent="0.2">
      <c r="I12560" s="158">
        <f t="shared" si="1177"/>
        <v>30</v>
      </c>
      <c r="J12560" s="158" t="str">
        <f t="shared" si="1180"/>
        <v>AUD</v>
      </c>
      <c r="K12560" s="158" t="str">
        <f t="shared" si="1181"/>
        <v>CHF</v>
      </c>
      <c r="L12560" s="158" t="str">
        <f t="shared" si="1178"/>
        <v>AUDCHF45587</v>
      </c>
      <c r="M12560" s="160">
        <f t="shared" si="1182"/>
        <v>45587</v>
      </c>
      <c r="N12560" s="158">
        <v>0.61816158743895655</v>
      </c>
      <c r="O12560" s="158">
        <v>0.9365</v>
      </c>
      <c r="P12560" s="161">
        <f t="shared" si="1179"/>
        <v>0.57889999999999997</v>
      </c>
    </row>
    <row r="12561" spans="9:16" x14ac:dyDescent="0.2">
      <c r="I12561" s="158">
        <f t="shared" si="1177"/>
        <v>30</v>
      </c>
      <c r="J12561" s="158" t="str">
        <f t="shared" si="1180"/>
        <v>AUD</v>
      </c>
      <c r="K12561" s="158" t="str">
        <f t="shared" si="1181"/>
        <v>CHF</v>
      </c>
      <c r="L12561" s="158" t="str">
        <f t="shared" si="1178"/>
        <v>AUDCHF45588</v>
      </c>
      <c r="M12561" s="160">
        <f t="shared" si="1182"/>
        <v>45588</v>
      </c>
      <c r="N12561" s="158">
        <v>0.61602907657241424</v>
      </c>
      <c r="O12561" s="158">
        <v>0.93400000000000005</v>
      </c>
      <c r="P12561" s="161">
        <f t="shared" si="1179"/>
        <v>0.57540000000000002</v>
      </c>
    </row>
    <row r="12562" spans="9:16" x14ac:dyDescent="0.2">
      <c r="I12562" s="158">
        <f t="shared" si="1177"/>
        <v>30</v>
      </c>
      <c r="J12562" s="158" t="str">
        <f t="shared" si="1180"/>
        <v>AUD</v>
      </c>
      <c r="K12562" s="158" t="str">
        <f t="shared" si="1181"/>
        <v>CHF</v>
      </c>
      <c r="L12562" s="158" t="str">
        <f t="shared" si="1178"/>
        <v>AUDCHF45589</v>
      </c>
      <c r="M12562" s="160">
        <f t="shared" si="1182"/>
        <v>45589</v>
      </c>
      <c r="N12562" s="158">
        <v>0.61599112972773196</v>
      </c>
      <c r="O12562" s="158">
        <v>0.93489999999999995</v>
      </c>
      <c r="P12562" s="161">
        <f t="shared" si="1179"/>
        <v>0.57589999999999997</v>
      </c>
    </row>
    <row r="12563" spans="9:16" x14ac:dyDescent="0.2">
      <c r="I12563" s="158">
        <f t="shared" si="1177"/>
        <v>30</v>
      </c>
      <c r="J12563" s="158" t="str">
        <f t="shared" si="1180"/>
        <v>AUD</v>
      </c>
      <c r="K12563" s="158" t="str">
        <f t="shared" si="1181"/>
        <v>CHF</v>
      </c>
      <c r="L12563" s="158" t="str">
        <f t="shared" si="1178"/>
        <v>AUDCHF45590</v>
      </c>
      <c r="M12563" s="160">
        <f t="shared" si="1182"/>
        <v>45590</v>
      </c>
      <c r="N12563" s="158">
        <v>0.61308319538961442</v>
      </c>
      <c r="O12563" s="158">
        <v>0.93820000000000003</v>
      </c>
      <c r="P12563" s="161">
        <f t="shared" si="1179"/>
        <v>0.57520000000000004</v>
      </c>
    </row>
    <row r="12564" spans="9:16" x14ac:dyDescent="0.2">
      <c r="I12564" s="158">
        <f t="shared" si="1177"/>
        <v>30</v>
      </c>
      <c r="J12564" s="158" t="str">
        <f t="shared" si="1180"/>
        <v>AUD</v>
      </c>
      <c r="K12564" s="158" t="str">
        <f t="shared" si="1181"/>
        <v>CHF</v>
      </c>
      <c r="L12564" s="158" t="str">
        <f t="shared" si="1178"/>
        <v>AUDCHF45591</v>
      </c>
      <c r="M12564" s="160">
        <f t="shared" si="1182"/>
        <v>45591</v>
      </c>
      <c r="N12564" s="158">
        <v>0.61308319538961442</v>
      </c>
      <c r="O12564" s="158">
        <v>0.93820000000000003</v>
      </c>
      <c r="P12564" s="161">
        <f t="shared" si="1179"/>
        <v>0.57520000000000004</v>
      </c>
    </row>
    <row r="12565" spans="9:16" x14ac:dyDescent="0.2">
      <c r="I12565" s="158">
        <f t="shared" si="1177"/>
        <v>30</v>
      </c>
      <c r="J12565" s="158" t="str">
        <f t="shared" si="1180"/>
        <v>AUD</v>
      </c>
      <c r="K12565" s="158" t="str">
        <f t="shared" si="1181"/>
        <v>CHF</v>
      </c>
      <c r="L12565" s="158" t="str">
        <f t="shared" si="1178"/>
        <v>AUDCHF45592</v>
      </c>
      <c r="M12565" s="160">
        <f t="shared" si="1182"/>
        <v>45592</v>
      </c>
      <c r="N12565" s="158">
        <v>0.61308319538961442</v>
      </c>
      <c r="O12565" s="158">
        <v>0.93820000000000003</v>
      </c>
      <c r="P12565" s="161">
        <f t="shared" si="1179"/>
        <v>0.57520000000000004</v>
      </c>
    </row>
    <row r="12566" spans="9:16" x14ac:dyDescent="0.2">
      <c r="I12566" s="158">
        <f t="shared" si="1177"/>
        <v>30</v>
      </c>
      <c r="J12566" s="158" t="str">
        <f t="shared" si="1180"/>
        <v>AUD</v>
      </c>
      <c r="K12566" s="158" t="str">
        <f t="shared" si="1181"/>
        <v>CHF</v>
      </c>
      <c r="L12566" s="158" t="str">
        <f t="shared" si="1178"/>
        <v>AUDCHF45593</v>
      </c>
      <c r="M12566" s="160">
        <f t="shared" si="1182"/>
        <v>45593</v>
      </c>
      <c r="N12566" s="158">
        <v>0.61079892499389199</v>
      </c>
      <c r="O12566" s="158">
        <v>0.93669999999999998</v>
      </c>
      <c r="P12566" s="161">
        <f t="shared" si="1179"/>
        <v>0.57210000000000005</v>
      </c>
    </row>
    <row r="12567" spans="9:16" x14ac:dyDescent="0.2">
      <c r="I12567" s="158">
        <f t="shared" si="1177"/>
        <v>30</v>
      </c>
      <c r="J12567" s="158" t="str">
        <f t="shared" si="1180"/>
        <v>AUD</v>
      </c>
      <c r="K12567" s="158" t="str">
        <f t="shared" si="1181"/>
        <v>CHF</v>
      </c>
      <c r="L12567" s="158" t="str">
        <f t="shared" si="1178"/>
        <v>AUDCHF45594</v>
      </c>
      <c r="M12567" s="160">
        <f t="shared" si="1182"/>
        <v>45594</v>
      </c>
      <c r="N12567" s="158">
        <v>0.60890214942458742</v>
      </c>
      <c r="O12567" s="158">
        <v>0.93689999999999996</v>
      </c>
      <c r="P12567" s="161">
        <f t="shared" si="1179"/>
        <v>0.57050000000000001</v>
      </c>
    </row>
    <row r="12568" spans="9:16" x14ac:dyDescent="0.2">
      <c r="I12568" s="158">
        <f t="shared" si="1177"/>
        <v>30</v>
      </c>
      <c r="J12568" s="158" t="str">
        <f t="shared" si="1180"/>
        <v>AUD</v>
      </c>
      <c r="K12568" s="158" t="str">
        <f t="shared" si="1181"/>
        <v>CHF</v>
      </c>
      <c r="L12568" s="158" t="str">
        <f t="shared" si="1178"/>
        <v>AUDCHF45595</v>
      </c>
      <c r="M12568" s="160">
        <f t="shared" si="1182"/>
        <v>45595</v>
      </c>
      <c r="N12568" s="158">
        <v>0.60753341433778862</v>
      </c>
      <c r="O12568" s="158">
        <v>0.93930000000000002</v>
      </c>
      <c r="P12568" s="161">
        <f t="shared" si="1179"/>
        <v>0.57069999999999999</v>
      </c>
    </row>
    <row r="12569" spans="9:16" x14ac:dyDescent="0.2">
      <c r="I12569" s="158">
        <f t="shared" si="1177"/>
        <v>30</v>
      </c>
      <c r="J12569" s="158" t="str">
        <f t="shared" si="1180"/>
        <v>AUD</v>
      </c>
      <c r="K12569" s="158" t="str">
        <f t="shared" si="1181"/>
        <v>CHF</v>
      </c>
      <c r="L12569" s="158" t="str">
        <f t="shared" si="1178"/>
        <v>AUDCHF45596</v>
      </c>
      <c r="M12569" s="160">
        <f t="shared" si="1182"/>
        <v>45596</v>
      </c>
      <c r="N12569" s="158">
        <v>0.60390120176339157</v>
      </c>
      <c r="O12569" s="158">
        <v>0.94120000000000004</v>
      </c>
      <c r="P12569" s="161">
        <f t="shared" si="1179"/>
        <v>0.56840000000000002</v>
      </c>
    </row>
    <row r="12570" spans="9:16" x14ac:dyDescent="0.2">
      <c r="I12570" s="158">
        <f t="shared" si="1177"/>
        <v>30</v>
      </c>
      <c r="J12570" s="158" t="str">
        <f t="shared" si="1180"/>
        <v>AUD</v>
      </c>
      <c r="K12570" s="158" t="str">
        <f t="shared" si="1181"/>
        <v>CHF</v>
      </c>
      <c r="L12570" s="158" t="str">
        <f t="shared" si="1178"/>
        <v>AUDCHF45597</v>
      </c>
      <c r="M12570" s="160">
        <f t="shared" si="1182"/>
        <v>45597</v>
      </c>
      <c r="N12570" s="158">
        <v>0.60496067755595884</v>
      </c>
      <c r="O12570" s="158">
        <v>0.94269999999999998</v>
      </c>
      <c r="P12570" s="161">
        <f t="shared" si="1179"/>
        <v>0.57030000000000003</v>
      </c>
    </row>
    <row r="12571" spans="9:16" x14ac:dyDescent="0.2">
      <c r="I12571" s="158">
        <f t="shared" si="1177"/>
        <v>30</v>
      </c>
      <c r="J12571" s="158" t="str">
        <f t="shared" si="1180"/>
        <v>AUD</v>
      </c>
      <c r="K12571" s="158" t="str">
        <f t="shared" si="1181"/>
        <v>CHF</v>
      </c>
      <c r="L12571" s="158" t="str">
        <f t="shared" si="1178"/>
        <v>AUDCHF45598</v>
      </c>
      <c r="M12571" s="160">
        <f t="shared" si="1182"/>
        <v>45598</v>
      </c>
      <c r="N12571" s="158">
        <v>0.60496067755595884</v>
      </c>
      <c r="O12571" s="158">
        <v>0.94269999999999998</v>
      </c>
      <c r="P12571" s="161">
        <f t="shared" si="1179"/>
        <v>0.57030000000000003</v>
      </c>
    </row>
    <row r="12572" spans="9:16" x14ac:dyDescent="0.2">
      <c r="I12572" s="158">
        <f t="shared" si="1177"/>
        <v>30</v>
      </c>
      <c r="J12572" s="158" t="str">
        <f t="shared" si="1180"/>
        <v>AUD</v>
      </c>
      <c r="K12572" s="158" t="str">
        <f t="shared" si="1181"/>
        <v>CHF</v>
      </c>
      <c r="L12572" s="158" t="str">
        <f t="shared" si="1178"/>
        <v>AUDCHF45599</v>
      </c>
      <c r="M12572" s="160">
        <f t="shared" si="1182"/>
        <v>45599</v>
      </c>
      <c r="N12572" s="158">
        <v>0.60496067755595884</v>
      </c>
      <c r="O12572" s="158">
        <v>0.94269999999999998</v>
      </c>
      <c r="P12572" s="161">
        <f t="shared" si="1179"/>
        <v>0.57030000000000003</v>
      </c>
    </row>
    <row r="12573" spans="9:16" x14ac:dyDescent="0.2">
      <c r="I12573" s="158">
        <f t="shared" si="1177"/>
        <v>30</v>
      </c>
      <c r="J12573" s="158" t="str">
        <f t="shared" si="1180"/>
        <v>AUD</v>
      </c>
      <c r="K12573" s="158" t="str">
        <f t="shared" si="1181"/>
        <v>CHF</v>
      </c>
      <c r="L12573" s="158" t="str">
        <f t="shared" si="1178"/>
        <v>AUDCHF45600</v>
      </c>
      <c r="M12573" s="160">
        <f t="shared" si="1182"/>
        <v>45600</v>
      </c>
      <c r="N12573" s="158">
        <v>0.60547348026156456</v>
      </c>
      <c r="O12573" s="158">
        <v>0.94099999999999995</v>
      </c>
      <c r="P12573" s="161">
        <f t="shared" si="1179"/>
        <v>0.56979999999999997</v>
      </c>
    </row>
    <row r="12574" spans="9:16" x14ac:dyDescent="0.2">
      <c r="I12574" s="158">
        <f t="shared" si="1177"/>
        <v>30</v>
      </c>
      <c r="J12574" s="158" t="str">
        <f t="shared" si="1180"/>
        <v>AUD</v>
      </c>
      <c r="K12574" s="158" t="str">
        <f t="shared" si="1181"/>
        <v>CHF</v>
      </c>
      <c r="L12574" s="158" t="str">
        <f t="shared" si="1178"/>
        <v>AUDCHF45601</v>
      </c>
      <c r="M12574" s="160">
        <f t="shared" si="1182"/>
        <v>45601</v>
      </c>
      <c r="N12574" s="158">
        <v>0.60782883539995136</v>
      </c>
      <c r="O12574" s="158">
        <v>0.94020000000000004</v>
      </c>
      <c r="P12574" s="161">
        <f t="shared" si="1179"/>
        <v>0.57150000000000001</v>
      </c>
    </row>
    <row r="12575" spans="9:16" x14ac:dyDescent="0.2">
      <c r="I12575" s="158">
        <f t="shared" si="1177"/>
        <v>30</v>
      </c>
      <c r="J12575" s="158" t="str">
        <f t="shared" si="1180"/>
        <v>AUD</v>
      </c>
      <c r="K12575" s="158" t="str">
        <f t="shared" si="1181"/>
        <v>CHF</v>
      </c>
      <c r="L12575" s="158" t="str">
        <f t="shared" si="1178"/>
        <v>AUDCHF45602</v>
      </c>
      <c r="M12575" s="160">
        <f t="shared" si="1182"/>
        <v>45602</v>
      </c>
      <c r="N12575" s="158">
        <v>0.61345929697564561</v>
      </c>
      <c r="O12575" s="158">
        <v>0.93679999999999997</v>
      </c>
      <c r="P12575" s="161">
        <f t="shared" si="1179"/>
        <v>0.57469999999999999</v>
      </c>
    </row>
    <row r="12576" spans="9:16" x14ac:dyDescent="0.2">
      <c r="I12576" s="158">
        <f t="shared" si="1177"/>
        <v>30</v>
      </c>
      <c r="J12576" s="158" t="str">
        <f t="shared" si="1180"/>
        <v>AUD</v>
      </c>
      <c r="K12576" s="158" t="str">
        <f t="shared" si="1181"/>
        <v>CHF</v>
      </c>
      <c r="L12576" s="158" t="str">
        <f t="shared" si="1178"/>
        <v>AUDCHF45603</v>
      </c>
      <c r="M12576" s="160">
        <f t="shared" si="1182"/>
        <v>45603</v>
      </c>
      <c r="N12576" s="158">
        <v>0.6174364040503828</v>
      </c>
      <c r="O12576" s="158">
        <v>0.94320000000000004</v>
      </c>
      <c r="P12576" s="161">
        <f t="shared" si="1179"/>
        <v>0.58240000000000003</v>
      </c>
    </row>
    <row r="12577" spans="9:16" x14ac:dyDescent="0.2">
      <c r="I12577" s="158">
        <f t="shared" si="1177"/>
        <v>30</v>
      </c>
      <c r="J12577" s="158" t="str">
        <f t="shared" si="1180"/>
        <v>AUD</v>
      </c>
      <c r="K12577" s="158" t="str">
        <f t="shared" si="1181"/>
        <v>CHF</v>
      </c>
      <c r="L12577" s="158" t="str">
        <f t="shared" si="1178"/>
        <v>AUDCHF45604</v>
      </c>
      <c r="M12577" s="160">
        <f t="shared" si="1182"/>
        <v>45604</v>
      </c>
      <c r="N12577" s="158">
        <v>0.61504397564425861</v>
      </c>
      <c r="O12577" s="158">
        <v>0.93930000000000002</v>
      </c>
      <c r="P12577" s="161">
        <f t="shared" si="1179"/>
        <v>0.57769999999999999</v>
      </c>
    </row>
    <row r="12578" spans="9:16" x14ac:dyDescent="0.2">
      <c r="I12578" s="158">
        <f t="shared" si="1177"/>
        <v>30</v>
      </c>
      <c r="J12578" s="158" t="str">
        <f t="shared" si="1180"/>
        <v>AUD</v>
      </c>
      <c r="K12578" s="158" t="str">
        <f t="shared" si="1181"/>
        <v>CHF</v>
      </c>
      <c r="L12578" s="158" t="str">
        <f t="shared" si="1178"/>
        <v>AUDCHF45605</v>
      </c>
      <c r="M12578" s="160">
        <f t="shared" si="1182"/>
        <v>45605</v>
      </c>
      <c r="N12578" s="158">
        <v>0.61504397564425861</v>
      </c>
      <c r="O12578" s="158">
        <v>0.93930000000000002</v>
      </c>
      <c r="P12578" s="161">
        <f t="shared" si="1179"/>
        <v>0.57769999999999999</v>
      </c>
    </row>
    <row r="12579" spans="9:16" x14ac:dyDescent="0.2">
      <c r="I12579" s="158">
        <f t="shared" si="1177"/>
        <v>30</v>
      </c>
      <c r="J12579" s="158" t="str">
        <f t="shared" si="1180"/>
        <v>AUD</v>
      </c>
      <c r="K12579" s="158" t="str">
        <f t="shared" si="1181"/>
        <v>CHF</v>
      </c>
      <c r="L12579" s="158" t="str">
        <f t="shared" si="1178"/>
        <v>AUDCHF45606</v>
      </c>
      <c r="M12579" s="160">
        <f t="shared" si="1182"/>
        <v>45606</v>
      </c>
      <c r="N12579" s="158">
        <v>0.61504397564425861</v>
      </c>
      <c r="O12579" s="158">
        <v>0.93930000000000002</v>
      </c>
      <c r="P12579" s="161">
        <f t="shared" si="1179"/>
        <v>0.57769999999999999</v>
      </c>
    </row>
    <row r="12580" spans="9:16" x14ac:dyDescent="0.2">
      <c r="I12580" s="158">
        <f t="shared" si="1177"/>
        <v>30</v>
      </c>
      <c r="J12580" s="158" t="str">
        <f t="shared" si="1180"/>
        <v>AUD</v>
      </c>
      <c r="K12580" s="158" t="str">
        <f t="shared" si="1181"/>
        <v>CHF</v>
      </c>
      <c r="L12580" s="158" t="str">
        <f t="shared" si="1178"/>
        <v>AUDCHF45607</v>
      </c>
      <c r="M12580" s="160">
        <f t="shared" si="1182"/>
        <v>45607</v>
      </c>
      <c r="N12580" s="158">
        <v>0.61781786729272214</v>
      </c>
      <c r="O12580" s="158">
        <v>0.93689999999999996</v>
      </c>
      <c r="P12580" s="161">
        <f t="shared" si="1179"/>
        <v>0.57879999999999998</v>
      </c>
    </row>
    <row r="12581" spans="9:16" x14ac:dyDescent="0.2">
      <c r="I12581" s="158">
        <f t="shared" si="1177"/>
        <v>30</v>
      </c>
      <c r="J12581" s="158" t="str">
        <f t="shared" si="1180"/>
        <v>AUD</v>
      </c>
      <c r="K12581" s="158" t="str">
        <f t="shared" si="1181"/>
        <v>CHF</v>
      </c>
      <c r="L12581" s="158" t="str">
        <f t="shared" si="1178"/>
        <v>AUDCHF45608</v>
      </c>
      <c r="M12581" s="160">
        <f t="shared" si="1182"/>
        <v>45608</v>
      </c>
      <c r="N12581" s="158">
        <v>0.61705541157595956</v>
      </c>
      <c r="O12581" s="158">
        <v>0.93540000000000001</v>
      </c>
      <c r="P12581" s="161">
        <f t="shared" si="1179"/>
        <v>0.57720000000000005</v>
      </c>
    </row>
    <row r="12582" spans="9:16" x14ac:dyDescent="0.2">
      <c r="I12582" s="158">
        <f t="shared" si="1177"/>
        <v>30</v>
      </c>
      <c r="J12582" s="158" t="str">
        <f t="shared" si="1180"/>
        <v>AUD</v>
      </c>
      <c r="K12582" s="158" t="str">
        <f t="shared" si="1181"/>
        <v>CHF</v>
      </c>
      <c r="L12582" s="158" t="str">
        <f t="shared" si="1178"/>
        <v>AUDCHF45609</v>
      </c>
      <c r="M12582" s="160">
        <f t="shared" si="1182"/>
        <v>45609</v>
      </c>
      <c r="N12582" s="158">
        <v>0.61353457267317013</v>
      </c>
      <c r="O12582" s="158">
        <v>0.93789999999999996</v>
      </c>
      <c r="P12582" s="161">
        <f t="shared" si="1179"/>
        <v>0.57540000000000002</v>
      </c>
    </row>
    <row r="12583" spans="9:16" x14ac:dyDescent="0.2">
      <c r="I12583" s="158">
        <f t="shared" si="1177"/>
        <v>30</v>
      </c>
      <c r="J12583" s="158" t="str">
        <f t="shared" si="1180"/>
        <v>AUD</v>
      </c>
      <c r="K12583" s="158" t="str">
        <f t="shared" si="1181"/>
        <v>CHF</v>
      </c>
      <c r="L12583" s="158" t="str">
        <f t="shared" si="1178"/>
        <v>AUDCHF45610</v>
      </c>
      <c r="M12583" s="160">
        <f t="shared" si="1182"/>
        <v>45610</v>
      </c>
      <c r="N12583" s="158">
        <v>0.61406202026404666</v>
      </c>
      <c r="O12583" s="158">
        <v>0.93689999999999996</v>
      </c>
      <c r="P12583" s="161">
        <f t="shared" si="1179"/>
        <v>0.57530000000000003</v>
      </c>
    </row>
    <row r="12584" spans="9:16" x14ac:dyDescent="0.2">
      <c r="I12584" s="158">
        <f t="shared" si="1177"/>
        <v>30</v>
      </c>
      <c r="J12584" s="158" t="str">
        <f t="shared" si="1180"/>
        <v>AUD</v>
      </c>
      <c r="K12584" s="158" t="str">
        <f t="shared" si="1181"/>
        <v>CHF</v>
      </c>
      <c r="L12584" s="158" t="str">
        <f t="shared" si="1178"/>
        <v>AUDCHF45611</v>
      </c>
      <c r="M12584" s="160">
        <f t="shared" si="1182"/>
        <v>45611</v>
      </c>
      <c r="N12584" s="158">
        <v>0.61180789232181088</v>
      </c>
      <c r="O12584" s="158">
        <v>0.93889999999999996</v>
      </c>
      <c r="P12584" s="161">
        <f t="shared" si="1179"/>
        <v>0.57440000000000002</v>
      </c>
    </row>
    <row r="12585" spans="9:16" x14ac:dyDescent="0.2">
      <c r="I12585" s="158">
        <f t="shared" si="1177"/>
        <v>30</v>
      </c>
      <c r="J12585" s="158" t="str">
        <f t="shared" si="1180"/>
        <v>AUD</v>
      </c>
      <c r="K12585" s="158" t="str">
        <f t="shared" si="1181"/>
        <v>CHF</v>
      </c>
      <c r="L12585" s="158" t="str">
        <f t="shared" si="1178"/>
        <v>AUDCHF45612</v>
      </c>
      <c r="M12585" s="160">
        <f t="shared" si="1182"/>
        <v>45612</v>
      </c>
      <c r="N12585" s="158">
        <v>0.61180789232181088</v>
      </c>
      <c r="O12585" s="158">
        <v>0.93889999999999996</v>
      </c>
      <c r="P12585" s="161">
        <f t="shared" si="1179"/>
        <v>0.57440000000000002</v>
      </c>
    </row>
    <row r="12586" spans="9:16" x14ac:dyDescent="0.2">
      <c r="I12586" s="158">
        <f t="shared" ref="I12586:I12649" si="1183">IF(M12585=$G$2,I12585+1,I12585)</f>
        <v>30</v>
      </c>
      <c r="J12586" s="158" t="str">
        <f t="shared" si="1180"/>
        <v>AUD</v>
      </c>
      <c r="K12586" s="158" t="str">
        <f t="shared" si="1181"/>
        <v>CHF</v>
      </c>
      <c r="L12586" s="158" t="str">
        <f t="shared" si="1178"/>
        <v>AUDCHF45613</v>
      </c>
      <c r="M12586" s="160">
        <f t="shared" si="1182"/>
        <v>45613</v>
      </c>
      <c r="N12586" s="158">
        <v>0.61180789232181088</v>
      </c>
      <c r="O12586" s="158">
        <v>0.93889999999999996</v>
      </c>
      <c r="P12586" s="161">
        <f t="shared" si="1179"/>
        <v>0.57440000000000002</v>
      </c>
    </row>
    <row r="12587" spans="9:16" x14ac:dyDescent="0.2">
      <c r="I12587" s="158">
        <f t="shared" si="1183"/>
        <v>30</v>
      </c>
      <c r="J12587" s="158" t="str">
        <f t="shared" si="1180"/>
        <v>AUD</v>
      </c>
      <c r="K12587" s="158" t="str">
        <f t="shared" si="1181"/>
        <v>CHF</v>
      </c>
      <c r="L12587" s="158" t="str">
        <f t="shared" si="1178"/>
        <v>AUDCHF45614</v>
      </c>
      <c r="M12587" s="160">
        <f t="shared" si="1182"/>
        <v>45614</v>
      </c>
      <c r="N12587" s="158">
        <v>0.61154598825831707</v>
      </c>
      <c r="O12587" s="158">
        <v>0.93640000000000001</v>
      </c>
      <c r="P12587" s="161">
        <f t="shared" si="1179"/>
        <v>0.57269999999999999</v>
      </c>
    </row>
    <row r="12588" spans="9:16" x14ac:dyDescent="0.2">
      <c r="I12588" s="158">
        <f t="shared" si="1183"/>
        <v>30</v>
      </c>
      <c r="J12588" s="158" t="str">
        <f t="shared" si="1180"/>
        <v>AUD</v>
      </c>
      <c r="K12588" s="158" t="str">
        <f t="shared" si="1181"/>
        <v>CHF</v>
      </c>
      <c r="L12588" s="158" t="str">
        <f t="shared" si="1178"/>
        <v>AUDCHF45615</v>
      </c>
      <c r="M12588" s="160">
        <f t="shared" si="1182"/>
        <v>45615</v>
      </c>
      <c r="N12588" s="158">
        <v>0.61485489424495821</v>
      </c>
      <c r="O12588" s="158">
        <v>0.93289999999999995</v>
      </c>
      <c r="P12588" s="161">
        <f t="shared" si="1179"/>
        <v>0.5736</v>
      </c>
    </row>
    <row r="12589" spans="9:16" x14ac:dyDescent="0.2">
      <c r="I12589" s="158">
        <f t="shared" si="1183"/>
        <v>30</v>
      </c>
      <c r="J12589" s="158" t="str">
        <f t="shared" si="1180"/>
        <v>AUD</v>
      </c>
      <c r="K12589" s="158" t="str">
        <f t="shared" si="1181"/>
        <v>CHF</v>
      </c>
      <c r="L12589" s="158" t="str">
        <f t="shared" si="1178"/>
        <v>AUDCHF45616</v>
      </c>
      <c r="M12589" s="160">
        <f t="shared" si="1182"/>
        <v>45616</v>
      </c>
      <c r="N12589" s="158">
        <v>0.61633281972265019</v>
      </c>
      <c r="O12589" s="158">
        <v>0.93420000000000003</v>
      </c>
      <c r="P12589" s="161">
        <f t="shared" si="1179"/>
        <v>0.57579999999999998</v>
      </c>
    </row>
    <row r="12590" spans="9:16" x14ac:dyDescent="0.2">
      <c r="I12590" s="158">
        <f t="shared" si="1183"/>
        <v>30</v>
      </c>
      <c r="J12590" s="158" t="str">
        <f t="shared" si="1180"/>
        <v>AUD</v>
      </c>
      <c r="K12590" s="158" t="str">
        <f t="shared" si="1181"/>
        <v>CHF</v>
      </c>
      <c r="L12590" s="158" t="str">
        <f t="shared" si="1178"/>
        <v>AUDCHF45617</v>
      </c>
      <c r="M12590" s="160">
        <f t="shared" si="1182"/>
        <v>45617</v>
      </c>
      <c r="N12590" s="158">
        <v>0.61954030109658631</v>
      </c>
      <c r="O12590" s="158">
        <v>0.9294</v>
      </c>
      <c r="P12590" s="161">
        <f t="shared" si="1179"/>
        <v>0.57579999999999998</v>
      </c>
    </row>
    <row r="12591" spans="9:16" x14ac:dyDescent="0.2">
      <c r="I12591" s="158">
        <f t="shared" si="1183"/>
        <v>30</v>
      </c>
      <c r="J12591" s="158" t="str">
        <f t="shared" si="1180"/>
        <v>AUD</v>
      </c>
      <c r="K12591" s="158" t="str">
        <f t="shared" si="1181"/>
        <v>CHF</v>
      </c>
      <c r="L12591" s="158" t="str">
        <f t="shared" si="1178"/>
        <v>AUDCHF45618</v>
      </c>
      <c r="M12591" s="160">
        <f t="shared" si="1182"/>
        <v>45618</v>
      </c>
      <c r="N12591" s="158">
        <v>0.62429766512673246</v>
      </c>
      <c r="O12591" s="158">
        <v>0.92720000000000002</v>
      </c>
      <c r="P12591" s="161">
        <f t="shared" si="1179"/>
        <v>0.57879999999999998</v>
      </c>
    </row>
    <row r="12592" spans="9:16" x14ac:dyDescent="0.2">
      <c r="I12592" s="158">
        <f t="shared" si="1183"/>
        <v>30</v>
      </c>
      <c r="J12592" s="158" t="str">
        <f t="shared" si="1180"/>
        <v>AUD</v>
      </c>
      <c r="K12592" s="158" t="str">
        <f t="shared" si="1181"/>
        <v>CHF</v>
      </c>
      <c r="L12592" s="158" t="str">
        <f t="shared" si="1178"/>
        <v>AUDCHF45619</v>
      </c>
      <c r="M12592" s="160">
        <f t="shared" si="1182"/>
        <v>45619</v>
      </c>
      <c r="N12592" s="158">
        <v>0.62429766512673246</v>
      </c>
      <c r="O12592" s="158">
        <v>0.92720000000000002</v>
      </c>
      <c r="P12592" s="161">
        <f t="shared" si="1179"/>
        <v>0.57879999999999998</v>
      </c>
    </row>
    <row r="12593" spans="9:16" x14ac:dyDescent="0.2">
      <c r="I12593" s="158">
        <f t="shared" si="1183"/>
        <v>30</v>
      </c>
      <c r="J12593" s="158" t="str">
        <f t="shared" si="1180"/>
        <v>AUD</v>
      </c>
      <c r="K12593" s="158" t="str">
        <f t="shared" si="1181"/>
        <v>CHF</v>
      </c>
      <c r="L12593" s="158" t="str">
        <f t="shared" si="1178"/>
        <v>AUDCHF45620</v>
      </c>
      <c r="M12593" s="160">
        <f t="shared" si="1182"/>
        <v>45620</v>
      </c>
      <c r="N12593" s="158">
        <v>0.62429766512673246</v>
      </c>
      <c r="O12593" s="158">
        <v>0.92720000000000002</v>
      </c>
      <c r="P12593" s="161">
        <f t="shared" si="1179"/>
        <v>0.57879999999999998</v>
      </c>
    </row>
    <row r="12594" spans="9:16" x14ac:dyDescent="0.2">
      <c r="I12594" s="158">
        <f t="shared" si="1183"/>
        <v>30</v>
      </c>
      <c r="J12594" s="158" t="str">
        <f t="shared" si="1180"/>
        <v>AUD</v>
      </c>
      <c r="K12594" s="158" t="str">
        <f t="shared" si="1181"/>
        <v>CHF</v>
      </c>
      <c r="L12594" s="158" t="str">
        <f t="shared" si="1178"/>
        <v>AUDCHF45621</v>
      </c>
      <c r="M12594" s="160">
        <f t="shared" si="1182"/>
        <v>45621</v>
      </c>
      <c r="N12594" s="158">
        <v>0.62069393582024701</v>
      </c>
      <c r="O12594" s="158">
        <v>0.93240000000000001</v>
      </c>
      <c r="P12594" s="161">
        <f t="shared" si="1179"/>
        <v>0.57869999999999999</v>
      </c>
    </row>
    <row r="12595" spans="9:16" x14ac:dyDescent="0.2">
      <c r="I12595" s="158">
        <f t="shared" si="1183"/>
        <v>30</v>
      </c>
      <c r="J12595" s="158" t="str">
        <f t="shared" si="1180"/>
        <v>AUD</v>
      </c>
      <c r="K12595" s="158" t="str">
        <f t="shared" si="1181"/>
        <v>CHF</v>
      </c>
      <c r="L12595" s="158" t="str">
        <f t="shared" si="1178"/>
        <v>AUDCHF45622</v>
      </c>
      <c r="M12595" s="160">
        <f t="shared" si="1182"/>
        <v>45622</v>
      </c>
      <c r="N12595" s="158">
        <v>0.61762707677104567</v>
      </c>
      <c r="O12595" s="158">
        <v>0.93140000000000001</v>
      </c>
      <c r="P12595" s="161">
        <f t="shared" si="1179"/>
        <v>0.57530000000000003</v>
      </c>
    </row>
    <row r="12596" spans="9:16" x14ac:dyDescent="0.2">
      <c r="I12596" s="158">
        <f t="shared" si="1183"/>
        <v>30</v>
      </c>
      <c r="J12596" s="158" t="str">
        <f t="shared" si="1180"/>
        <v>AUD</v>
      </c>
      <c r="K12596" s="158" t="str">
        <f t="shared" si="1181"/>
        <v>CHF</v>
      </c>
      <c r="L12596" s="158" t="str">
        <f t="shared" si="1178"/>
        <v>AUDCHF45623</v>
      </c>
      <c r="M12596" s="160">
        <f t="shared" si="1182"/>
        <v>45623</v>
      </c>
      <c r="N12596" s="158">
        <v>0.61549824582999935</v>
      </c>
      <c r="O12596" s="158">
        <v>0.93089999999999995</v>
      </c>
      <c r="P12596" s="161">
        <f t="shared" si="1179"/>
        <v>0.57299999999999995</v>
      </c>
    </row>
    <row r="12597" spans="9:16" x14ac:dyDescent="0.2">
      <c r="I12597" s="158">
        <f t="shared" si="1183"/>
        <v>30</v>
      </c>
      <c r="J12597" s="158" t="str">
        <f t="shared" si="1180"/>
        <v>AUD</v>
      </c>
      <c r="K12597" s="158" t="str">
        <f t="shared" si="1181"/>
        <v>CHF</v>
      </c>
      <c r="L12597" s="158" t="str">
        <f t="shared" si="1178"/>
        <v>AUDCHF45624</v>
      </c>
      <c r="M12597" s="160">
        <f t="shared" si="1182"/>
        <v>45624</v>
      </c>
      <c r="N12597" s="158">
        <v>0.61621888094651223</v>
      </c>
      <c r="O12597" s="158">
        <v>0.93140000000000001</v>
      </c>
      <c r="P12597" s="161">
        <f t="shared" si="1179"/>
        <v>0.57389999999999997</v>
      </c>
    </row>
    <row r="12598" spans="9:16" x14ac:dyDescent="0.2">
      <c r="I12598" s="158">
        <f t="shared" si="1183"/>
        <v>30</v>
      </c>
      <c r="J12598" s="158" t="str">
        <f t="shared" si="1180"/>
        <v>AUD</v>
      </c>
      <c r="K12598" s="158" t="str">
        <f t="shared" si="1181"/>
        <v>CHF</v>
      </c>
      <c r="L12598" s="158" t="str">
        <f t="shared" si="1178"/>
        <v>AUDCHF45625</v>
      </c>
      <c r="M12598" s="160">
        <f t="shared" si="1182"/>
        <v>45625</v>
      </c>
      <c r="N12598" s="158">
        <v>0.61557402277623885</v>
      </c>
      <c r="O12598" s="158">
        <v>0.93089999999999995</v>
      </c>
      <c r="P12598" s="161">
        <f t="shared" si="1179"/>
        <v>0.57299999999999995</v>
      </c>
    </row>
    <row r="12599" spans="9:16" x14ac:dyDescent="0.2">
      <c r="I12599" s="158">
        <f t="shared" si="1183"/>
        <v>30</v>
      </c>
      <c r="J12599" s="158" t="str">
        <f t="shared" si="1180"/>
        <v>AUD</v>
      </c>
      <c r="K12599" s="158" t="str">
        <f t="shared" si="1181"/>
        <v>CHF</v>
      </c>
      <c r="L12599" s="158" t="str">
        <f t="shared" si="1178"/>
        <v>AUDCHF45626</v>
      </c>
      <c r="M12599" s="160">
        <f t="shared" si="1182"/>
        <v>45626</v>
      </c>
      <c r="N12599" s="158">
        <v>0.61557402277623885</v>
      </c>
      <c r="O12599" s="158">
        <v>0.93089999999999995</v>
      </c>
      <c r="P12599" s="161">
        <f t="shared" si="1179"/>
        <v>0.57299999999999995</v>
      </c>
    </row>
    <row r="12600" spans="9:16" x14ac:dyDescent="0.2">
      <c r="I12600" s="158">
        <f t="shared" si="1183"/>
        <v>30</v>
      </c>
      <c r="J12600" s="158" t="str">
        <f t="shared" si="1180"/>
        <v>AUD</v>
      </c>
      <c r="K12600" s="158" t="str">
        <f t="shared" si="1181"/>
        <v>CHF</v>
      </c>
      <c r="L12600" s="158" t="str">
        <f t="shared" si="1178"/>
        <v>AUDCHF45627</v>
      </c>
      <c r="M12600" s="160">
        <f t="shared" si="1182"/>
        <v>45627</v>
      </c>
      <c r="N12600" s="158">
        <v>0.61557402277623885</v>
      </c>
      <c r="O12600" s="158">
        <v>0.93089999999999995</v>
      </c>
      <c r="P12600" s="161">
        <f t="shared" si="1179"/>
        <v>0.57299999999999995</v>
      </c>
    </row>
    <row r="12601" spans="9:16" x14ac:dyDescent="0.2">
      <c r="I12601" s="158">
        <f t="shared" si="1183"/>
        <v>30</v>
      </c>
      <c r="J12601" s="158" t="str">
        <f t="shared" si="1180"/>
        <v>AUD</v>
      </c>
      <c r="K12601" s="158" t="str">
        <f t="shared" si="1181"/>
        <v>CHF</v>
      </c>
      <c r="L12601" s="158" t="str">
        <f t="shared" si="1178"/>
        <v>AUDCHF45628</v>
      </c>
      <c r="M12601" s="160">
        <f t="shared" si="1182"/>
        <v>45628</v>
      </c>
      <c r="N12601" s="158">
        <v>0.61686509160446612</v>
      </c>
      <c r="O12601" s="158">
        <v>0.93159999999999998</v>
      </c>
      <c r="P12601" s="161">
        <f t="shared" si="1179"/>
        <v>0.57469999999999999</v>
      </c>
    </row>
    <row r="12602" spans="9:16" x14ac:dyDescent="0.2">
      <c r="I12602" s="158">
        <f t="shared" si="1183"/>
        <v>30</v>
      </c>
      <c r="J12602" s="158" t="str">
        <f t="shared" si="1180"/>
        <v>AUD</v>
      </c>
      <c r="K12602" s="158" t="str">
        <f t="shared" si="1181"/>
        <v>CHF</v>
      </c>
      <c r="L12602" s="158" t="str">
        <f t="shared" si="1178"/>
        <v>AUDCHF45629</v>
      </c>
      <c r="M12602" s="160">
        <f t="shared" si="1182"/>
        <v>45629</v>
      </c>
      <c r="N12602" s="158">
        <v>0.61652281134401965</v>
      </c>
      <c r="O12602" s="158">
        <v>0.93089999999999995</v>
      </c>
      <c r="P12602" s="161">
        <f t="shared" si="1179"/>
        <v>0.57389999999999997</v>
      </c>
    </row>
    <row r="12603" spans="9:16" x14ac:dyDescent="0.2">
      <c r="I12603" s="158">
        <f t="shared" si="1183"/>
        <v>30</v>
      </c>
      <c r="J12603" s="158" t="str">
        <f t="shared" si="1180"/>
        <v>AUD</v>
      </c>
      <c r="K12603" s="158" t="str">
        <f t="shared" si="1181"/>
        <v>CHF</v>
      </c>
      <c r="L12603" s="158" t="str">
        <f t="shared" si="1178"/>
        <v>AUDCHF45630</v>
      </c>
      <c r="M12603" s="160">
        <f t="shared" si="1182"/>
        <v>45630</v>
      </c>
      <c r="N12603" s="158">
        <v>0.6103515625</v>
      </c>
      <c r="O12603" s="158">
        <v>0.93049999999999999</v>
      </c>
      <c r="P12603" s="161">
        <f t="shared" si="1179"/>
        <v>0.56789999999999996</v>
      </c>
    </row>
    <row r="12604" spans="9:16" x14ac:dyDescent="0.2">
      <c r="I12604" s="158">
        <f t="shared" si="1183"/>
        <v>30</v>
      </c>
      <c r="J12604" s="158" t="str">
        <f t="shared" si="1180"/>
        <v>AUD</v>
      </c>
      <c r="K12604" s="158" t="str">
        <f t="shared" si="1181"/>
        <v>CHF</v>
      </c>
      <c r="L12604" s="158" t="str">
        <f t="shared" si="1178"/>
        <v>AUDCHF45631</v>
      </c>
      <c r="M12604" s="160">
        <f t="shared" si="1182"/>
        <v>45631</v>
      </c>
      <c r="N12604" s="158">
        <v>0.61061244428161443</v>
      </c>
      <c r="O12604" s="158">
        <v>0.93049999999999999</v>
      </c>
      <c r="P12604" s="161">
        <f t="shared" si="1179"/>
        <v>0.56820000000000004</v>
      </c>
    </row>
    <row r="12605" spans="9:16" x14ac:dyDescent="0.2">
      <c r="I12605" s="158">
        <f t="shared" si="1183"/>
        <v>30</v>
      </c>
      <c r="J12605" s="158" t="str">
        <f t="shared" si="1180"/>
        <v>AUD</v>
      </c>
      <c r="K12605" s="158" t="str">
        <f t="shared" si="1181"/>
        <v>CHF</v>
      </c>
      <c r="L12605" s="158" t="str">
        <f t="shared" si="1178"/>
        <v>AUDCHF45632</v>
      </c>
      <c r="M12605" s="160">
        <f t="shared" si="1182"/>
        <v>45632</v>
      </c>
      <c r="N12605" s="158">
        <v>0.60584030049678905</v>
      </c>
      <c r="O12605" s="158">
        <v>0.9284</v>
      </c>
      <c r="P12605" s="161">
        <f t="shared" si="1179"/>
        <v>0.5625</v>
      </c>
    </row>
    <row r="12606" spans="9:16" x14ac:dyDescent="0.2">
      <c r="I12606" s="158">
        <f t="shared" si="1183"/>
        <v>30</v>
      </c>
      <c r="J12606" s="158" t="str">
        <f t="shared" si="1180"/>
        <v>AUD</v>
      </c>
      <c r="K12606" s="158" t="str">
        <f t="shared" si="1181"/>
        <v>CHF</v>
      </c>
      <c r="L12606" s="158" t="str">
        <f t="shared" si="1178"/>
        <v>AUDCHF45633</v>
      </c>
      <c r="M12606" s="160">
        <f t="shared" si="1182"/>
        <v>45633</v>
      </c>
      <c r="N12606" s="158">
        <v>0.60584030049678905</v>
      </c>
      <c r="O12606" s="158">
        <v>0.9284</v>
      </c>
      <c r="P12606" s="161">
        <f t="shared" si="1179"/>
        <v>0.5625</v>
      </c>
    </row>
    <row r="12607" spans="9:16" x14ac:dyDescent="0.2">
      <c r="I12607" s="158">
        <f t="shared" si="1183"/>
        <v>30</v>
      </c>
      <c r="J12607" s="158" t="str">
        <f t="shared" si="1180"/>
        <v>AUD</v>
      </c>
      <c r="K12607" s="158" t="str">
        <f t="shared" si="1181"/>
        <v>CHF</v>
      </c>
      <c r="L12607" s="158" t="str">
        <f t="shared" si="1178"/>
        <v>AUDCHF45634</v>
      </c>
      <c r="M12607" s="160">
        <f t="shared" si="1182"/>
        <v>45634</v>
      </c>
      <c r="N12607" s="158">
        <v>0.60584030049678905</v>
      </c>
      <c r="O12607" s="158">
        <v>0.9284</v>
      </c>
      <c r="P12607" s="161">
        <f t="shared" si="1179"/>
        <v>0.5625</v>
      </c>
    </row>
    <row r="12608" spans="9:16" x14ac:dyDescent="0.2">
      <c r="I12608" s="158">
        <f t="shared" si="1183"/>
        <v>30</v>
      </c>
      <c r="J12608" s="158" t="str">
        <f t="shared" si="1180"/>
        <v>AUD</v>
      </c>
      <c r="K12608" s="158" t="str">
        <f t="shared" si="1181"/>
        <v>CHF</v>
      </c>
      <c r="L12608" s="158" t="str">
        <f t="shared" si="1178"/>
        <v>AUDCHF45635</v>
      </c>
      <c r="M12608" s="160">
        <f t="shared" si="1182"/>
        <v>45635</v>
      </c>
      <c r="N12608" s="158">
        <v>0.61050061050061055</v>
      </c>
      <c r="O12608" s="158">
        <v>0.92949999999999999</v>
      </c>
      <c r="P12608" s="161">
        <f t="shared" si="1179"/>
        <v>0.5675</v>
      </c>
    </row>
    <row r="12609" spans="9:16" x14ac:dyDescent="0.2">
      <c r="I12609" s="158">
        <f t="shared" si="1183"/>
        <v>30</v>
      </c>
      <c r="J12609" s="158" t="str">
        <f t="shared" si="1180"/>
        <v>AUD</v>
      </c>
      <c r="K12609" s="158" t="str">
        <f t="shared" si="1181"/>
        <v>CHF</v>
      </c>
      <c r="L12609" s="158" t="str">
        <f t="shared" si="1178"/>
        <v>AUDCHF45636</v>
      </c>
      <c r="M12609" s="160">
        <f t="shared" si="1182"/>
        <v>45636</v>
      </c>
      <c r="N12609" s="158">
        <v>0.60782883539995136</v>
      </c>
      <c r="O12609" s="158">
        <v>0.92669999999999997</v>
      </c>
      <c r="P12609" s="161">
        <f t="shared" si="1179"/>
        <v>0.56330000000000002</v>
      </c>
    </row>
    <row r="12610" spans="9:16" x14ac:dyDescent="0.2">
      <c r="I12610" s="158">
        <f t="shared" si="1183"/>
        <v>30</v>
      </c>
      <c r="J12610" s="158" t="str">
        <f t="shared" si="1180"/>
        <v>AUD</v>
      </c>
      <c r="K12610" s="158" t="str">
        <f t="shared" si="1181"/>
        <v>CHF</v>
      </c>
      <c r="L12610" s="158" t="str">
        <f t="shared" si="1178"/>
        <v>AUDCHF45637</v>
      </c>
      <c r="M12610" s="160">
        <f t="shared" si="1182"/>
        <v>45637</v>
      </c>
      <c r="N12610" s="158">
        <v>0.60514372163388797</v>
      </c>
      <c r="O12610" s="158">
        <v>0.92800000000000005</v>
      </c>
      <c r="P12610" s="161">
        <f t="shared" si="1179"/>
        <v>0.56159999999999999</v>
      </c>
    </row>
    <row r="12611" spans="9:16" x14ac:dyDescent="0.2">
      <c r="I12611" s="158">
        <f t="shared" si="1183"/>
        <v>30</v>
      </c>
      <c r="J12611" s="158" t="str">
        <f t="shared" si="1180"/>
        <v>AUD</v>
      </c>
      <c r="K12611" s="158" t="str">
        <f t="shared" si="1181"/>
        <v>CHF</v>
      </c>
      <c r="L12611" s="158" t="str">
        <f t="shared" ref="L12611:L12674" si="1184">J12611&amp;K12611&amp;M12611</f>
        <v>AUDCHF45638</v>
      </c>
      <c r="M12611" s="160">
        <f t="shared" si="1182"/>
        <v>45638</v>
      </c>
      <c r="N12611" s="158">
        <v>0.60927313714738318</v>
      </c>
      <c r="O12611" s="158">
        <v>0.93189999999999995</v>
      </c>
      <c r="P12611" s="161">
        <f t="shared" ref="P12611:P12674" si="1185">ROUND(N12611*O12611,4)</f>
        <v>0.56779999999999997</v>
      </c>
    </row>
    <row r="12612" spans="9:16" x14ac:dyDescent="0.2">
      <c r="I12612" s="158">
        <f t="shared" si="1183"/>
        <v>30</v>
      </c>
      <c r="J12612" s="158" t="str">
        <f t="shared" ref="J12612:J12675" si="1186">VLOOKUP($I12612,$A:$C,2,FALSE)</f>
        <v>AUD</v>
      </c>
      <c r="K12612" s="158" t="str">
        <f t="shared" ref="K12612:K12675" si="1187">VLOOKUP($I12612,$A:$C,3,FALSE)</f>
        <v>CHF</v>
      </c>
      <c r="L12612" s="158" t="str">
        <f t="shared" si="1184"/>
        <v>AUDCHF45639</v>
      </c>
      <c r="M12612" s="160">
        <f t="shared" ref="M12612:M12675" si="1188">IF(I12612=I12611,M12611+1,$G$1)</f>
        <v>45639</v>
      </c>
      <c r="N12612" s="158">
        <v>0.60650169820475497</v>
      </c>
      <c r="O12612" s="158">
        <v>0.9385</v>
      </c>
      <c r="P12612" s="161">
        <f t="shared" si="1185"/>
        <v>0.56920000000000004</v>
      </c>
    </row>
    <row r="12613" spans="9:16" x14ac:dyDescent="0.2">
      <c r="I12613" s="158">
        <f t="shared" si="1183"/>
        <v>30</v>
      </c>
      <c r="J12613" s="158" t="str">
        <f t="shared" si="1186"/>
        <v>AUD</v>
      </c>
      <c r="K12613" s="158" t="str">
        <f t="shared" si="1187"/>
        <v>CHF</v>
      </c>
      <c r="L12613" s="158" t="str">
        <f t="shared" si="1184"/>
        <v>AUDCHF45640</v>
      </c>
      <c r="M12613" s="160">
        <f t="shared" si="1188"/>
        <v>45640</v>
      </c>
      <c r="N12613" s="158">
        <v>0.60650169820475497</v>
      </c>
      <c r="O12613" s="158">
        <v>0.9385</v>
      </c>
      <c r="P12613" s="161">
        <f t="shared" si="1185"/>
        <v>0.56920000000000004</v>
      </c>
    </row>
    <row r="12614" spans="9:16" x14ac:dyDescent="0.2">
      <c r="I12614" s="158">
        <f t="shared" si="1183"/>
        <v>30</v>
      </c>
      <c r="J12614" s="158" t="str">
        <f t="shared" si="1186"/>
        <v>AUD</v>
      </c>
      <c r="K12614" s="158" t="str">
        <f t="shared" si="1187"/>
        <v>CHF</v>
      </c>
      <c r="L12614" s="158" t="str">
        <f t="shared" si="1184"/>
        <v>AUDCHF45641</v>
      </c>
      <c r="M12614" s="160">
        <f t="shared" si="1188"/>
        <v>45641</v>
      </c>
      <c r="N12614" s="158">
        <v>0.60650169820475497</v>
      </c>
      <c r="O12614" s="158">
        <v>0.9385</v>
      </c>
      <c r="P12614" s="161">
        <f t="shared" si="1185"/>
        <v>0.56920000000000004</v>
      </c>
    </row>
    <row r="12615" spans="9:16" x14ac:dyDescent="0.2">
      <c r="I12615" s="158">
        <f t="shared" si="1183"/>
        <v>30</v>
      </c>
      <c r="J12615" s="158" t="str">
        <f t="shared" si="1186"/>
        <v>AUD</v>
      </c>
      <c r="K12615" s="158" t="str">
        <f t="shared" si="1187"/>
        <v>CHF</v>
      </c>
      <c r="L12615" s="158" t="str">
        <f t="shared" si="1184"/>
        <v>AUDCHF45642</v>
      </c>
      <c r="M12615" s="160">
        <f t="shared" si="1188"/>
        <v>45642</v>
      </c>
      <c r="N12615" s="158">
        <v>0.60569351907934588</v>
      </c>
      <c r="O12615" s="158">
        <v>0.93720000000000003</v>
      </c>
      <c r="P12615" s="161">
        <f t="shared" si="1185"/>
        <v>0.56769999999999998</v>
      </c>
    </row>
    <row r="12616" spans="9:16" x14ac:dyDescent="0.2">
      <c r="I12616" s="158">
        <f t="shared" si="1183"/>
        <v>30</v>
      </c>
      <c r="J12616" s="158" t="str">
        <f t="shared" si="1186"/>
        <v>AUD</v>
      </c>
      <c r="K12616" s="158" t="str">
        <f t="shared" si="1187"/>
        <v>CHF</v>
      </c>
      <c r="L12616" s="158" t="str">
        <f t="shared" si="1184"/>
        <v>AUDCHF45643</v>
      </c>
      <c r="M12616" s="160">
        <f t="shared" si="1188"/>
        <v>45643</v>
      </c>
      <c r="N12616" s="158">
        <v>0.60433915513386105</v>
      </c>
      <c r="O12616" s="158">
        <v>0.94130000000000003</v>
      </c>
      <c r="P12616" s="161">
        <f t="shared" si="1185"/>
        <v>0.56889999999999996</v>
      </c>
    </row>
    <row r="12617" spans="9:16" x14ac:dyDescent="0.2">
      <c r="I12617" s="158">
        <f t="shared" si="1183"/>
        <v>30</v>
      </c>
      <c r="J12617" s="158" t="str">
        <f t="shared" si="1186"/>
        <v>AUD</v>
      </c>
      <c r="K12617" s="158" t="str">
        <f t="shared" si="1187"/>
        <v>CHF</v>
      </c>
      <c r="L12617" s="158" t="str">
        <f t="shared" si="1184"/>
        <v>AUDCHF45644</v>
      </c>
      <c r="M12617" s="160">
        <f t="shared" si="1188"/>
        <v>45644</v>
      </c>
      <c r="N12617" s="158">
        <v>0.60233706782315388</v>
      </c>
      <c r="O12617" s="158">
        <v>0.93820000000000003</v>
      </c>
      <c r="P12617" s="161">
        <f t="shared" si="1185"/>
        <v>0.56510000000000005</v>
      </c>
    </row>
    <row r="12618" spans="9:16" x14ac:dyDescent="0.2">
      <c r="I12618" s="158">
        <f t="shared" si="1183"/>
        <v>30</v>
      </c>
      <c r="J12618" s="158" t="str">
        <f t="shared" si="1186"/>
        <v>AUD</v>
      </c>
      <c r="K12618" s="158" t="str">
        <f t="shared" si="1187"/>
        <v>CHF</v>
      </c>
      <c r="L12618" s="158" t="str">
        <f t="shared" si="1184"/>
        <v>AUDCHF45645</v>
      </c>
      <c r="M12618" s="160">
        <f t="shared" si="1188"/>
        <v>45645</v>
      </c>
      <c r="N12618" s="158">
        <v>0.60128675365281703</v>
      </c>
      <c r="O12618" s="158">
        <v>0.93189999999999995</v>
      </c>
      <c r="P12618" s="161">
        <f t="shared" si="1185"/>
        <v>0.56030000000000002</v>
      </c>
    </row>
    <row r="12619" spans="9:16" x14ac:dyDescent="0.2">
      <c r="I12619" s="158">
        <f t="shared" si="1183"/>
        <v>30</v>
      </c>
      <c r="J12619" s="158" t="str">
        <f t="shared" si="1186"/>
        <v>AUD</v>
      </c>
      <c r="K12619" s="158" t="str">
        <f t="shared" si="1187"/>
        <v>CHF</v>
      </c>
      <c r="L12619" s="158" t="str">
        <f t="shared" si="1184"/>
        <v>AUDCHF45646</v>
      </c>
      <c r="M12619" s="160">
        <f t="shared" si="1188"/>
        <v>45646</v>
      </c>
      <c r="N12619" s="158">
        <v>0.59973611610891209</v>
      </c>
      <c r="O12619" s="158">
        <v>0.92969999999999997</v>
      </c>
      <c r="P12619" s="161">
        <f t="shared" si="1185"/>
        <v>0.55759999999999998</v>
      </c>
    </row>
    <row r="12620" spans="9:16" x14ac:dyDescent="0.2">
      <c r="I12620" s="158">
        <f t="shared" si="1183"/>
        <v>30</v>
      </c>
      <c r="J12620" s="158" t="str">
        <f t="shared" si="1186"/>
        <v>AUD</v>
      </c>
      <c r="K12620" s="158" t="str">
        <f t="shared" si="1187"/>
        <v>CHF</v>
      </c>
      <c r="L12620" s="158" t="str">
        <f t="shared" si="1184"/>
        <v>AUDCHF45647</v>
      </c>
      <c r="M12620" s="160">
        <f t="shared" si="1188"/>
        <v>45647</v>
      </c>
      <c r="N12620" s="158">
        <v>0.59973611610891209</v>
      </c>
      <c r="O12620" s="158">
        <v>0.92969999999999997</v>
      </c>
      <c r="P12620" s="161">
        <f t="shared" si="1185"/>
        <v>0.55759999999999998</v>
      </c>
    </row>
    <row r="12621" spans="9:16" x14ac:dyDescent="0.2">
      <c r="I12621" s="158">
        <f t="shared" si="1183"/>
        <v>30</v>
      </c>
      <c r="J12621" s="158" t="str">
        <f t="shared" si="1186"/>
        <v>AUD</v>
      </c>
      <c r="K12621" s="158" t="str">
        <f t="shared" si="1187"/>
        <v>CHF</v>
      </c>
      <c r="L12621" s="158" t="str">
        <f t="shared" si="1184"/>
        <v>AUDCHF45648</v>
      </c>
      <c r="M12621" s="160">
        <f t="shared" si="1188"/>
        <v>45648</v>
      </c>
      <c r="N12621" s="158">
        <v>0.59973611610891209</v>
      </c>
      <c r="O12621" s="158">
        <v>0.92969999999999997</v>
      </c>
      <c r="P12621" s="161">
        <f t="shared" si="1185"/>
        <v>0.55759999999999998</v>
      </c>
    </row>
    <row r="12622" spans="9:16" x14ac:dyDescent="0.2">
      <c r="I12622" s="158">
        <f t="shared" si="1183"/>
        <v>30</v>
      </c>
      <c r="J12622" s="158" t="str">
        <f t="shared" si="1186"/>
        <v>AUD</v>
      </c>
      <c r="K12622" s="158" t="str">
        <f t="shared" si="1187"/>
        <v>CHF</v>
      </c>
      <c r="L12622" s="158" t="str">
        <f t="shared" si="1184"/>
        <v>AUDCHF45649</v>
      </c>
      <c r="M12622" s="160">
        <f t="shared" si="1188"/>
        <v>45649</v>
      </c>
      <c r="N12622" s="158">
        <v>0.59998800023999521</v>
      </c>
      <c r="O12622" s="158">
        <v>0.93359999999999999</v>
      </c>
      <c r="P12622" s="161">
        <f t="shared" si="1185"/>
        <v>0.56010000000000004</v>
      </c>
    </row>
    <row r="12623" spans="9:16" x14ac:dyDescent="0.2">
      <c r="I12623" s="158">
        <f t="shared" si="1183"/>
        <v>30</v>
      </c>
      <c r="J12623" s="158" t="str">
        <f t="shared" si="1186"/>
        <v>AUD</v>
      </c>
      <c r="K12623" s="158" t="str">
        <f t="shared" si="1187"/>
        <v>CHF</v>
      </c>
      <c r="L12623" s="158" t="str">
        <f t="shared" si="1184"/>
        <v>AUDCHF45650</v>
      </c>
      <c r="M12623" s="160">
        <f t="shared" si="1188"/>
        <v>45650</v>
      </c>
      <c r="N12623" s="158">
        <v>0.59948444337869433</v>
      </c>
      <c r="O12623" s="158">
        <v>0.93579999999999997</v>
      </c>
      <c r="P12623" s="161">
        <f t="shared" si="1185"/>
        <v>0.56100000000000005</v>
      </c>
    </row>
    <row r="12624" spans="9:16" x14ac:dyDescent="0.2">
      <c r="I12624" s="158">
        <f t="shared" si="1183"/>
        <v>30</v>
      </c>
      <c r="J12624" s="158" t="str">
        <f t="shared" si="1186"/>
        <v>AUD</v>
      </c>
      <c r="K12624" s="158" t="str">
        <f t="shared" si="1187"/>
        <v>CHF</v>
      </c>
      <c r="L12624" s="158" t="str">
        <f t="shared" si="1184"/>
        <v>AUDCHF45651</v>
      </c>
      <c r="M12624" s="160">
        <f t="shared" si="1188"/>
        <v>45651</v>
      </c>
      <c r="N12624" s="158">
        <v>0.59948444337869433</v>
      </c>
      <c r="O12624" s="158">
        <v>0.93579999999999997</v>
      </c>
      <c r="P12624" s="161">
        <f t="shared" si="1185"/>
        <v>0.56100000000000005</v>
      </c>
    </row>
    <row r="12625" spans="9:16" x14ac:dyDescent="0.2">
      <c r="I12625" s="158">
        <f t="shared" si="1183"/>
        <v>30</v>
      </c>
      <c r="J12625" s="158" t="str">
        <f t="shared" si="1186"/>
        <v>AUD</v>
      </c>
      <c r="K12625" s="158" t="str">
        <f t="shared" si="1187"/>
        <v>CHF</v>
      </c>
      <c r="L12625" s="158" t="str">
        <f t="shared" si="1184"/>
        <v>AUDCHF45652</v>
      </c>
      <c r="M12625" s="160">
        <f t="shared" si="1188"/>
        <v>45652</v>
      </c>
      <c r="N12625" s="158">
        <v>0.59948444337869433</v>
      </c>
      <c r="O12625" s="158">
        <v>0.93579999999999997</v>
      </c>
      <c r="P12625" s="161">
        <f t="shared" si="1185"/>
        <v>0.56100000000000005</v>
      </c>
    </row>
    <row r="12626" spans="9:16" x14ac:dyDescent="0.2">
      <c r="I12626" s="158">
        <f t="shared" si="1183"/>
        <v>30</v>
      </c>
      <c r="J12626" s="158" t="str">
        <f t="shared" si="1186"/>
        <v>AUD</v>
      </c>
      <c r="K12626" s="158" t="str">
        <f t="shared" si="1187"/>
        <v>CHF</v>
      </c>
      <c r="L12626" s="158" t="str">
        <f t="shared" si="1184"/>
        <v>AUDCHF45653</v>
      </c>
      <c r="M12626" s="160">
        <f t="shared" si="1188"/>
        <v>45653</v>
      </c>
      <c r="N12626" s="158">
        <v>0.59605412171425165</v>
      </c>
      <c r="O12626" s="158">
        <v>0.93959999999999999</v>
      </c>
      <c r="P12626" s="161">
        <f t="shared" si="1185"/>
        <v>0.56010000000000004</v>
      </c>
    </row>
    <row r="12627" spans="9:16" x14ac:dyDescent="0.2">
      <c r="I12627" s="158">
        <f t="shared" si="1183"/>
        <v>30</v>
      </c>
      <c r="J12627" s="158" t="str">
        <f t="shared" si="1186"/>
        <v>AUD</v>
      </c>
      <c r="K12627" s="158" t="str">
        <f t="shared" si="1187"/>
        <v>CHF</v>
      </c>
      <c r="L12627" s="158" t="str">
        <f t="shared" si="1184"/>
        <v>AUDCHF45654</v>
      </c>
      <c r="M12627" s="160">
        <f t="shared" si="1188"/>
        <v>45654</v>
      </c>
      <c r="N12627" s="158">
        <v>0.59605412171425165</v>
      </c>
      <c r="O12627" s="158">
        <v>0.93959999999999999</v>
      </c>
      <c r="P12627" s="161">
        <f t="shared" si="1185"/>
        <v>0.56010000000000004</v>
      </c>
    </row>
    <row r="12628" spans="9:16" x14ac:dyDescent="0.2">
      <c r="I12628" s="158">
        <f t="shared" si="1183"/>
        <v>30</v>
      </c>
      <c r="J12628" s="158" t="str">
        <f t="shared" si="1186"/>
        <v>AUD</v>
      </c>
      <c r="K12628" s="158" t="str">
        <f t="shared" si="1187"/>
        <v>CHF</v>
      </c>
      <c r="L12628" s="158" t="str">
        <f t="shared" si="1184"/>
        <v>AUDCHF45655</v>
      </c>
      <c r="M12628" s="160">
        <f t="shared" si="1188"/>
        <v>45655</v>
      </c>
      <c r="N12628" s="158">
        <v>0.59605412171425165</v>
      </c>
      <c r="O12628" s="158">
        <v>0.93959999999999999</v>
      </c>
      <c r="P12628" s="161">
        <f t="shared" si="1185"/>
        <v>0.56010000000000004</v>
      </c>
    </row>
    <row r="12629" spans="9:16" x14ac:dyDescent="0.2">
      <c r="I12629" s="158">
        <f t="shared" si="1183"/>
        <v>30</v>
      </c>
      <c r="J12629" s="158" t="str">
        <f t="shared" si="1186"/>
        <v>AUD</v>
      </c>
      <c r="K12629" s="158" t="str">
        <f t="shared" si="1187"/>
        <v>CHF</v>
      </c>
      <c r="L12629" s="158" t="str">
        <f t="shared" si="1184"/>
        <v>AUDCHF45656</v>
      </c>
      <c r="M12629" s="160">
        <f t="shared" si="1188"/>
        <v>45656</v>
      </c>
      <c r="N12629" s="158">
        <v>0.5968011458582001</v>
      </c>
      <c r="O12629" s="158">
        <v>0.94350000000000001</v>
      </c>
      <c r="P12629" s="161">
        <f t="shared" si="1185"/>
        <v>0.56310000000000004</v>
      </c>
    </row>
    <row r="12630" spans="9:16" x14ac:dyDescent="0.2">
      <c r="I12630" s="158">
        <f t="shared" si="1183"/>
        <v>30</v>
      </c>
      <c r="J12630" s="158" t="str">
        <f t="shared" si="1186"/>
        <v>AUD</v>
      </c>
      <c r="K12630" s="158" t="str">
        <f t="shared" si="1187"/>
        <v>CHF</v>
      </c>
      <c r="L12630" s="158" t="str">
        <f t="shared" si="1184"/>
        <v>AUDCHF45657</v>
      </c>
      <c r="M12630" s="160">
        <f t="shared" si="1188"/>
        <v>45657</v>
      </c>
      <c r="N12630" s="158">
        <v>0.59623181492964461</v>
      </c>
      <c r="O12630" s="158">
        <v>0.94120000000000004</v>
      </c>
      <c r="P12630" s="161">
        <f t="shared" si="1185"/>
        <v>0.56120000000000003</v>
      </c>
    </row>
    <row r="12631" spans="9:16" x14ac:dyDescent="0.2">
      <c r="I12631" s="158">
        <f t="shared" si="1183"/>
        <v>30</v>
      </c>
      <c r="J12631" s="158" t="str">
        <f t="shared" si="1186"/>
        <v>AUD</v>
      </c>
      <c r="K12631" s="158" t="str">
        <f t="shared" si="1187"/>
        <v>CHF</v>
      </c>
      <c r="L12631" s="158" t="str">
        <f t="shared" si="1184"/>
        <v>AUDCHF45658</v>
      </c>
      <c r="M12631" s="160">
        <f t="shared" si="1188"/>
        <v>45658</v>
      </c>
      <c r="N12631" s="158">
        <v>0.59623181492964461</v>
      </c>
      <c r="O12631" s="158">
        <v>0.94120000000000004</v>
      </c>
      <c r="P12631" s="161">
        <f t="shared" si="1185"/>
        <v>0.56120000000000003</v>
      </c>
    </row>
    <row r="12632" spans="9:16" x14ac:dyDescent="0.2">
      <c r="I12632" s="158">
        <f t="shared" si="1183"/>
        <v>30</v>
      </c>
      <c r="J12632" s="158" t="str">
        <f t="shared" si="1186"/>
        <v>AUD</v>
      </c>
      <c r="K12632" s="158" t="str">
        <f t="shared" si="1187"/>
        <v>CHF</v>
      </c>
      <c r="L12632" s="158" t="str">
        <f t="shared" si="1184"/>
        <v>AUDCHF45659</v>
      </c>
      <c r="M12632" s="160">
        <f t="shared" si="1188"/>
        <v>45659</v>
      </c>
      <c r="N12632" s="158">
        <v>0.60175713082200022</v>
      </c>
      <c r="O12632" s="158">
        <v>0.93710000000000004</v>
      </c>
      <c r="P12632" s="161">
        <f t="shared" si="1185"/>
        <v>0.56389999999999996</v>
      </c>
    </row>
    <row r="12633" spans="9:16" x14ac:dyDescent="0.2">
      <c r="I12633" s="158">
        <f t="shared" si="1183"/>
        <v>30</v>
      </c>
      <c r="J12633" s="158" t="str">
        <f t="shared" si="1186"/>
        <v>AUD</v>
      </c>
      <c r="K12633" s="158" t="str">
        <f t="shared" si="1187"/>
        <v>CHF</v>
      </c>
      <c r="L12633" s="158" t="str">
        <f t="shared" si="1184"/>
        <v>AUDCHF45660</v>
      </c>
      <c r="M12633" s="160">
        <f t="shared" si="1188"/>
        <v>45660</v>
      </c>
      <c r="N12633" s="158">
        <v>0.60401063058709836</v>
      </c>
      <c r="O12633" s="158">
        <v>0.93620000000000003</v>
      </c>
      <c r="P12633" s="161">
        <f t="shared" si="1185"/>
        <v>0.5655</v>
      </c>
    </row>
    <row r="12634" spans="9:16" x14ac:dyDescent="0.2">
      <c r="I12634" s="158">
        <f t="shared" si="1183"/>
        <v>30</v>
      </c>
      <c r="J12634" s="158" t="str">
        <f t="shared" si="1186"/>
        <v>AUD</v>
      </c>
      <c r="K12634" s="158" t="str">
        <f t="shared" si="1187"/>
        <v>CHF</v>
      </c>
      <c r="L12634" s="158" t="str">
        <f t="shared" si="1184"/>
        <v>AUDCHF45661</v>
      </c>
      <c r="M12634" s="160">
        <f t="shared" si="1188"/>
        <v>45661</v>
      </c>
      <c r="N12634" s="158">
        <v>0.60401063058709836</v>
      </c>
      <c r="O12634" s="158">
        <v>0.93620000000000003</v>
      </c>
      <c r="P12634" s="161">
        <f t="shared" si="1185"/>
        <v>0.5655</v>
      </c>
    </row>
    <row r="12635" spans="9:16" x14ac:dyDescent="0.2">
      <c r="I12635" s="158">
        <f t="shared" si="1183"/>
        <v>30</v>
      </c>
      <c r="J12635" s="158" t="str">
        <f t="shared" si="1186"/>
        <v>AUD</v>
      </c>
      <c r="K12635" s="158" t="str">
        <f t="shared" si="1187"/>
        <v>CHF</v>
      </c>
      <c r="L12635" s="158" t="str">
        <f t="shared" si="1184"/>
        <v>AUDCHF45662</v>
      </c>
      <c r="M12635" s="160">
        <f t="shared" si="1188"/>
        <v>45662</v>
      </c>
      <c r="N12635" s="158">
        <v>0.60401063058709836</v>
      </c>
      <c r="O12635" s="158">
        <v>0.93620000000000003</v>
      </c>
      <c r="P12635" s="161">
        <f t="shared" si="1185"/>
        <v>0.5655</v>
      </c>
    </row>
    <row r="12636" spans="9:16" x14ac:dyDescent="0.2">
      <c r="I12636" s="158">
        <f t="shared" si="1183"/>
        <v>30</v>
      </c>
      <c r="J12636" s="158" t="str">
        <f t="shared" si="1186"/>
        <v>AUD</v>
      </c>
      <c r="K12636" s="158" t="str">
        <f t="shared" si="1187"/>
        <v>CHF</v>
      </c>
      <c r="L12636" s="158" t="str">
        <f t="shared" si="1184"/>
        <v>AUDCHF45663</v>
      </c>
      <c r="M12636" s="160">
        <f t="shared" si="1188"/>
        <v>45663</v>
      </c>
      <c r="N12636" s="158">
        <v>0.60404711567502267</v>
      </c>
      <c r="O12636" s="158">
        <v>0.93959999999999999</v>
      </c>
      <c r="P12636" s="161">
        <f t="shared" si="1185"/>
        <v>0.56759999999999999</v>
      </c>
    </row>
    <row r="12637" spans="9:16" x14ac:dyDescent="0.2">
      <c r="I12637" s="158">
        <f t="shared" si="1183"/>
        <v>30</v>
      </c>
      <c r="J12637" s="158" t="str">
        <f t="shared" si="1186"/>
        <v>AUD</v>
      </c>
      <c r="K12637" s="158" t="str">
        <f t="shared" si="1187"/>
        <v>CHF</v>
      </c>
      <c r="L12637" s="158" t="str">
        <f t="shared" si="1184"/>
        <v>AUDCHF45664</v>
      </c>
      <c r="M12637" s="160">
        <f t="shared" si="1188"/>
        <v>45664</v>
      </c>
      <c r="N12637" s="158">
        <v>0.60397414990638398</v>
      </c>
      <c r="O12637" s="158">
        <v>0.94259999999999999</v>
      </c>
      <c r="P12637" s="161">
        <f t="shared" si="1185"/>
        <v>0.56930000000000003</v>
      </c>
    </row>
    <row r="12638" spans="9:16" x14ac:dyDescent="0.2">
      <c r="I12638" s="158">
        <f t="shared" si="1183"/>
        <v>30</v>
      </c>
      <c r="J12638" s="158" t="str">
        <f t="shared" si="1186"/>
        <v>AUD</v>
      </c>
      <c r="K12638" s="158" t="str">
        <f t="shared" si="1187"/>
        <v>CHF</v>
      </c>
      <c r="L12638" s="158" t="str">
        <f t="shared" si="1184"/>
        <v>AUDCHF45665</v>
      </c>
      <c r="M12638" s="160">
        <f t="shared" si="1188"/>
        <v>45665</v>
      </c>
      <c r="N12638" s="158">
        <v>0.60240963855421692</v>
      </c>
      <c r="O12638" s="158">
        <v>0.93789999999999996</v>
      </c>
      <c r="P12638" s="161">
        <f t="shared" si="1185"/>
        <v>0.56499999999999995</v>
      </c>
    </row>
    <row r="12639" spans="9:16" x14ac:dyDescent="0.2">
      <c r="I12639" s="158">
        <f t="shared" si="1183"/>
        <v>30</v>
      </c>
      <c r="J12639" s="158" t="str">
        <f t="shared" si="1186"/>
        <v>AUD</v>
      </c>
      <c r="K12639" s="158" t="str">
        <f t="shared" si="1187"/>
        <v>CHF</v>
      </c>
      <c r="L12639" s="158" t="str">
        <f t="shared" si="1184"/>
        <v>AUDCHF45666</v>
      </c>
      <c r="M12639" s="160">
        <f t="shared" si="1188"/>
        <v>45666</v>
      </c>
      <c r="N12639" s="158">
        <v>0.60132291040288632</v>
      </c>
      <c r="O12639" s="158">
        <v>0.93969999999999998</v>
      </c>
      <c r="P12639" s="161">
        <f t="shared" si="1185"/>
        <v>0.56510000000000005</v>
      </c>
    </row>
    <row r="12640" spans="9:16" x14ac:dyDescent="0.2">
      <c r="I12640" s="158">
        <f t="shared" si="1183"/>
        <v>30</v>
      </c>
      <c r="J12640" s="158" t="str">
        <f t="shared" si="1186"/>
        <v>AUD</v>
      </c>
      <c r="K12640" s="158" t="str">
        <f t="shared" si="1187"/>
        <v>CHF</v>
      </c>
      <c r="L12640" s="158" t="str">
        <f t="shared" si="1184"/>
        <v>AUDCHF45667</v>
      </c>
      <c r="M12640" s="160">
        <f t="shared" si="1188"/>
        <v>45667</v>
      </c>
      <c r="N12640" s="158">
        <v>0.60042029420594412</v>
      </c>
      <c r="O12640" s="158">
        <v>0.94159999999999999</v>
      </c>
      <c r="P12640" s="161">
        <f t="shared" si="1185"/>
        <v>0.56540000000000001</v>
      </c>
    </row>
    <row r="12641" spans="9:16" x14ac:dyDescent="0.2">
      <c r="I12641" s="158">
        <f t="shared" si="1183"/>
        <v>30</v>
      </c>
      <c r="J12641" s="158" t="str">
        <f t="shared" si="1186"/>
        <v>AUD</v>
      </c>
      <c r="K12641" s="158" t="str">
        <f t="shared" si="1187"/>
        <v>CHF</v>
      </c>
      <c r="L12641" s="158" t="str">
        <f t="shared" si="1184"/>
        <v>AUDCHF45668</v>
      </c>
      <c r="M12641" s="160">
        <f t="shared" si="1188"/>
        <v>45668</v>
      </c>
      <c r="N12641" s="158">
        <v>0.60042029420594412</v>
      </c>
      <c r="O12641" s="158">
        <v>0.94159999999999999</v>
      </c>
      <c r="P12641" s="161">
        <f t="shared" si="1185"/>
        <v>0.56540000000000001</v>
      </c>
    </row>
    <row r="12642" spans="9:16" x14ac:dyDescent="0.2">
      <c r="I12642" s="158">
        <f t="shared" si="1183"/>
        <v>30</v>
      </c>
      <c r="J12642" s="158" t="str">
        <f t="shared" si="1186"/>
        <v>AUD</v>
      </c>
      <c r="K12642" s="158" t="str">
        <f t="shared" si="1187"/>
        <v>CHF</v>
      </c>
      <c r="L12642" s="158" t="str">
        <f t="shared" si="1184"/>
        <v>AUDCHF45669</v>
      </c>
      <c r="M12642" s="160">
        <f t="shared" si="1188"/>
        <v>45669</v>
      </c>
      <c r="N12642" s="158">
        <v>0.60042029420594412</v>
      </c>
      <c r="O12642" s="158">
        <v>0.94159999999999999</v>
      </c>
      <c r="P12642" s="161">
        <f t="shared" si="1185"/>
        <v>0.56540000000000001</v>
      </c>
    </row>
    <row r="12643" spans="9:16" x14ac:dyDescent="0.2">
      <c r="I12643" s="158">
        <f t="shared" si="1183"/>
        <v>30</v>
      </c>
      <c r="J12643" s="158" t="str">
        <f t="shared" si="1186"/>
        <v>AUD</v>
      </c>
      <c r="K12643" s="158" t="str">
        <f t="shared" si="1187"/>
        <v>CHF</v>
      </c>
      <c r="L12643" s="158" t="str">
        <f t="shared" si="1184"/>
        <v>AUDCHF45670</v>
      </c>
      <c r="M12643" s="160">
        <f t="shared" si="1188"/>
        <v>45670</v>
      </c>
      <c r="N12643" s="158">
        <v>0.60320907226444687</v>
      </c>
      <c r="O12643" s="158">
        <v>0.93459999999999999</v>
      </c>
      <c r="P12643" s="161">
        <f t="shared" si="1185"/>
        <v>0.56379999999999997</v>
      </c>
    </row>
    <row r="12644" spans="9:16" x14ac:dyDescent="0.2">
      <c r="I12644" s="158">
        <f t="shared" si="1183"/>
        <v>30</v>
      </c>
      <c r="J12644" s="158" t="str">
        <f t="shared" si="1186"/>
        <v>AUD</v>
      </c>
      <c r="K12644" s="158" t="str">
        <f t="shared" si="1187"/>
        <v>CHF</v>
      </c>
      <c r="L12644" s="158" t="str">
        <f t="shared" si="1184"/>
        <v>AUDCHF45671</v>
      </c>
      <c r="M12644" s="160">
        <f t="shared" si="1188"/>
        <v>45671</v>
      </c>
      <c r="N12644" s="158">
        <v>0.60237335100295164</v>
      </c>
      <c r="O12644" s="158">
        <v>0.9395</v>
      </c>
      <c r="P12644" s="161">
        <f t="shared" si="1185"/>
        <v>0.56589999999999996</v>
      </c>
    </row>
    <row r="12645" spans="9:16" x14ac:dyDescent="0.2">
      <c r="I12645" s="158">
        <f t="shared" si="1183"/>
        <v>30</v>
      </c>
      <c r="J12645" s="158" t="str">
        <f t="shared" si="1186"/>
        <v>AUD</v>
      </c>
      <c r="K12645" s="158" t="str">
        <f t="shared" si="1187"/>
        <v>CHF</v>
      </c>
      <c r="L12645" s="158" t="str">
        <f t="shared" si="1184"/>
        <v>AUDCHF45672</v>
      </c>
      <c r="M12645" s="160">
        <f t="shared" si="1188"/>
        <v>45672</v>
      </c>
      <c r="N12645" s="158">
        <v>0.60182956186807901</v>
      </c>
      <c r="O12645" s="158">
        <v>0.93940000000000001</v>
      </c>
      <c r="P12645" s="161">
        <f t="shared" si="1185"/>
        <v>0.56540000000000001</v>
      </c>
    </row>
    <row r="12646" spans="9:16" x14ac:dyDescent="0.2">
      <c r="I12646" s="158">
        <f t="shared" si="1183"/>
        <v>30</v>
      </c>
      <c r="J12646" s="158" t="str">
        <f t="shared" si="1186"/>
        <v>AUD</v>
      </c>
      <c r="K12646" s="158" t="str">
        <f t="shared" si="1187"/>
        <v>CHF</v>
      </c>
      <c r="L12646" s="158" t="str">
        <f t="shared" si="1184"/>
        <v>AUDCHF45673</v>
      </c>
      <c r="M12646" s="160">
        <f t="shared" si="1188"/>
        <v>45673</v>
      </c>
      <c r="N12646" s="158">
        <v>0.60335465186436588</v>
      </c>
      <c r="O12646" s="158">
        <v>0.93759999999999999</v>
      </c>
      <c r="P12646" s="161">
        <f t="shared" si="1185"/>
        <v>0.56569999999999998</v>
      </c>
    </row>
    <row r="12647" spans="9:16" x14ac:dyDescent="0.2">
      <c r="I12647" s="158">
        <f t="shared" si="1183"/>
        <v>30</v>
      </c>
      <c r="J12647" s="158" t="str">
        <f t="shared" si="1186"/>
        <v>AUD</v>
      </c>
      <c r="K12647" s="158" t="str">
        <f t="shared" si="1187"/>
        <v>CHF</v>
      </c>
      <c r="L12647" s="158" t="str">
        <f t="shared" si="1184"/>
        <v>AUDCHF45674</v>
      </c>
      <c r="M12647" s="160">
        <f t="shared" si="1188"/>
        <v>45674</v>
      </c>
      <c r="N12647" s="158">
        <v>0.60074492370539467</v>
      </c>
      <c r="O12647" s="158">
        <v>0.93940000000000001</v>
      </c>
      <c r="P12647" s="161">
        <f t="shared" si="1185"/>
        <v>0.56430000000000002</v>
      </c>
    </row>
    <row r="12648" spans="9:16" x14ac:dyDescent="0.2">
      <c r="I12648" s="158">
        <f t="shared" si="1183"/>
        <v>30</v>
      </c>
      <c r="J12648" s="158" t="str">
        <f t="shared" si="1186"/>
        <v>AUD</v>
      </c>
      <c r="K12648" s="158" t="str">
        <f t="shared" si="1187"/>
        <v>CHF</v>
      </c>
      <c r="L12648" s="158" t="str">
        <f t="shared" si="1184"/>
        <v>AUDCHF45675</v>
      </c>
      <c r="M12648" s="160">
        <f t="shared" si="1188"/>
        <v>45675</v>
      </c>
      <c r="N12648" s="158">
        <v>0.60074492370539467</v>
      </c>
      <c r="O12648" s="158">
        <v>0.93940000000000001</v>
      </c>
      <c r="P12648" s="161">
        <f t="shared" si="1185"/>
        <v>0.56430000000000002</v>
      </c>
    </row>
    <row r="12649" spans="9:16" x14ac:dyDescent="0.2">
      <c r="I12649" s="158">
        <f t="shared" si="1183"/>
        <v>30</v>
      </c>
      <c r="J12649" s="158" t="str">
        <f t="shared" si="1186"/>
        <v>AUD</v>
      </c>
      <c r="K12649" s="158" t="str">
        <f t="shared" si="1187"/>
        <v>CHF</v>
      </c>
      <c r="L12649" s="158" t="str">
        <f t="shared" si="1184"/>
        <v>AUDCHF45676</v>
      </c>
      <c r="M12649" s="160">
        <f t="shared" si="1188"/>
        <v>45676</v>
      </c>
      <c r="N12649" s="158">
        <v>0.60074492370539467</v>
      </c>
      <c r="O12649" s="158">
        <v>0.93940000000000001</v>
      </c>
      <c r="P12649" s="161">
        <f t="shared" si="1185"/>
        <v>0.56430000000000002</v>
      </c>
    </row>
    <row r="12650" spans="9:16" x14ac:dyDescent="0.2">
      <c r="I12650" s="158">
        <f t="shared" ref="I12650:I12713" si="1189">IF(M12649=$G$2,I12649+1,I12649)</f>
        <v>30</v>
      </c>
      <c r="J12650" s="158" t="str">
        <f t="shared" si="1186"/>
        <v>AUD</v>
      </c>
      <c r="K12650" s="158" t="str">
        <f t="shared" si="1187"/>
        <v>CHF</v>
      </c>
      <c r="L12650" s="158" t="str">
        <f t="shared" si="1184"/>
        <v>AUDCHF45677</v>
      </c>
      <c r="M12650" s="160">
        <f t="shared" si="1188"/>
        <v>45677</v>
      </c>
      <c r="N12650" s="158">
        <v>0.60143140674806039</v>
      </c>
      <c r="O12650" s="158">
        <v>0.94289999999999996</v>
      </c>
      <c r="P12650" s="161">
        <f t="shared" si="1185"/>
        <v>0.56710000000000005</v>
      </c>
    </row>
    <row r="12651" spans="9:16" x14ac:dyDescent="0.2">
      <c r="I12651" s="158">
        <f t="shared" si="1189"/>
        <v>30</v>
      </c>
      <c r="J12651" s="158" t="str">
        <f t="shared" si="1186"/>
        <v>AUD</v>
      </c>
      <c r="K12651" s="158" t="str">
        <f t="shared" si="1187"/>
        <v>CHF</v>
      </c>
      <c r="L12651" s="158" t="str">
        <f t="shared" si="1184"/>
        <v>AUDCHF45678</v>
      </c>
      <c r="M12651" s="160">
        <f t="shared" si="1188"/>
        <v>45678</v>
      </c>
      <c r="N12651" s="158">
        <v>0.60099765610914124</v>
      </c>
      <c r="O12651" s="158">
        <v>0.94269999999999998</v>
      </c>
      <c r="P12651" s="161">
        <f t="shared" si="1185"/>
        <v>0.56659999999999999</v>
      </c>
    </row>
    <row r="12652" spans="9:16" x14ac:dyDescent="0.2">
      <c r="I12652" s="158">
        <f t="shared" si="1189"/>
        <v>30</v>
      </c>
      <c r="J12652" s="158" t="str">
        <f t="shared" si="1186"/>
        <v>AUD</v>
      </c>
      <c r="K12652" s="158" t="str">
        <f t="shared" si="1187"/>
        <v>CHF</v>
      </c>
      <c r="L12652" s="158" t="str">
        <f t="shared" si="1184"/>
        <v>AUDCHF45679</v>
      </c>
      <c r="M12652" s="160">
        <f t="shared" si="1188"/>
        <v>45679</v>
      </c>
      <c r="N12652" s="158">
        <v>0.60230078901403361</v>
      </c>
      <c r="O12652" s="158">
        <v>0.94489999999999996</v>
      </c>
      <c r="P12652" s="161">
        <f t="shared" si="1185"/>
        <v>0.56910000000000005</v>
      </c>
    </row>
    <row r="12653" spans="9:16" x14ac:dyDescent="0.2">
      <c r="I12653" s="158">
        <f t="shared" si="1189"/>
        <v>30</v>
      </c>
      <c r="J12653" s="158" t="str">
        <f t="shared" si="1186"/>
        <v>AUD</v>
      </c>
      <c r="K12653" s="158" t="str">
        <f t="shared" si="1187"/>
        <v>CHF</v>
      </c>
      <c r="L12653" s="158" t="str">
        <f t="shared" si="1184"/>
        <v>AUDCHF45680</v>
      </c>
      <c r="M12653" s="160">
        <f t="shared" si="1188"/>
        <v>45680</v>
      </c>
      <c r="N12653" s="158">
        <v>0.60262745570688203</v>
      </c>
      <c r="O12653" s="158">
        <v>0.94420000000000004</v>
      </c>
      <c r="P12653" s="161">
        <f t="shared" si="1185"/>
        <v>0.56899999999999995</v>
      </c>
    </row>
    <row r="12654" spans="9:16" x14ac:dyDescent="0.2">
      <c r="I12654" s="158">
        <f t="shared" si="1189"/>
        <v>30</v>
      </c>
      <c r="J12654" s="158" t="str">
        <f t="shared" si="1186"/>
        <v>AUD</v>
      </c>
      <c r="K12654" s="158" t="str">
        <f t="shared" si="1187"/>
        <v>CHF</v>
      </c>
      <c r="L12654" s="158" t="str">
        <f t="shared" si="1184"/>
        <v>AUDCHF45681</v>
      </c>
      <c r="M12654" s="160">
        <f t="shared" si="1188"/>
        <v>45681</v>
      </c>
      <c r="N12654" s="158">
        <v>0.60240963855421692</v>
      </c>
      <c r="O12654" s="158">
        <v>0.94940000000000002</v>
      </c>
      <c r="P12654" s="161">
        <f t="shared" si="1185"/>
        <v>0.57189999999999996</v>
      </c>
    </row>
    <row r="12655" spans="9:16" x14ac:dyDescent="0.2">
      <c r="I12655" s="158">
        <f t="shared" si="1189"/>
        <v>30</v>
      </c>
      <c r="J12655" s="158" t="str">
        <f t="shared" si="1186"/>
        <v>AUD</v>
      </c>
      <c r="K12655" s="158" t="str">
        <f t="shared" si="1187"/>
        <v>CHF</v>
      </c>
      <c r="L12655" s="158" t="str">
        <f t="shared" si="1184"/>
        <v>AUDCHF45682</v>
      </c>
      <c r="M12655" s="160">
        <f t="shared" si="1188"/>
        <v>45682</v>
      </c>
      <c r="N12655" s="158">
        <v>0.60240963855421692</v>
      </c>
      <c r="O12655" s="158">
        <v>0.94940000000000002</v>
      </c>
      <c r="P12655" s="161">
        <f t="shared" si="1185"/>
        <v>0.57189999999999996</v>
      </c>
    </row>
    <row r="12656" spans="9:16" x14ac:dyDescent="0.2">
      <c r="I12656" s="158">
        <f t="shared" si="1189"/>
        <v>30</v>
      </c>
      <c r="J12656" s="158" t="str">
        <f t="shared" si="1186"/>
        <v>AUD</v>
      </c>
      <c r="K12656" s="158" t="str">
        <f t="shared" si="1187"/>
        <v>CHF</v>
      </c>
      <c r="L12656" s="158" t="str">
        <f t="shared" si="1184"/>
        <v>AUDCHF45683</v>
      </c>
      <c r="M12656" s="160">
        <f t="shared" si="1188"/>
        <v>45683</v>
      </c>
      <c r="N12656" s="158">
        <v>0.60240963855421692</v>
      </c>
      <c r="O12656" s="158">
        <v>0.94940000000000002</v>
      </c>
      <c r="P12656" s="161">
        <f t="shared" si="1185"/>
        <v>0.57189999999999996</v>
      </c>
    </row>
    <row r="12657" spans="9:16" x14ac:dyDescent="0.2">
      <c r="I12657" s="158">
        <f t="shared" si="1189"/>
        <v>30</v>
      </c>
      <c r="J12657" s="158" t="str">
        <f t="shared" si="1186"/>
        <v>AUD</v>
      </c>
      <c r="K12657" s="158" t="str">
        <f t="shared" si="1187"/>
        <v>CHF</v>
      </c>
      <c r="L12657" s="158" t="str">
        <f t="shared" si="1184"/>
        <v>AUDCHF45684</v>
      </c>
      <c r="M12657" s="160">
        <f t="shared" si="1188"/>
        <v>45684</v>
      </c>
      <c r="N12657" s="158">
        <v>0.5988023952095809</v>
      </c>
      <c r="O12657" s="158">
        <v>0.94530000000000003</v>
      </c>
      <c r="P12657" s="161">
        <f t="shared" si="1185"/>
        <v>0.56599999999999995</v>
      </c>
    </row>
    <row r="12658" spans="9:16" x14ac:dyDescent="0.2">
      <c r="I12658" s="158">
        <f t="shared" si="1189"/>
        <v>30</v>
      </c>
      <c r="J12658" s="158" t="str">
        <f t="shared" si="1186"/>
        <v>AUD</v>
      </c>
      <c r="K12658" s="158" t="str">
        <f t="shared" si="1187"/>
        <v>CHF</v>
      </c>
      <c r="L12658" s="158" t="str">
        <f t="shared" si="1184"/>
        <v>AUDCHF45685</v>
      </c>
      <c r="M12658" s="160">
        <f t="shared" si="1188"/>
        <v>45685</v>
      </c>
      <c r="N12658" s="158">
        <v>0.59887411666067791</v>
      </c>
      <c r="O12658" s="158">
        <v>0.94410000000000005</v>
      </c>
      <c r="P12658" s="161">
        <f t="shared" si="1185"/>
        <v>0.56540000000000001</v>
      </c>
    </row>
    <row r="12659" spans="9:16" x14ac:dyDescent="0.2">
      <c r="I12659" s="158">
        <f t="shared" si="1189"/>
        <v>30</v>
      </c>
      <c r="J12659" s="158" t="str">
        <f t="shared" si="1186"/>
        <v>AUD</v>
      </c>
      <c r="K12659" s="158" t="str">
        <f t="shared" si="1187"/>
        <v>CHF</v>
      </c>
      <c r="L12659" s="158" t="str">
        <f t="shared" si="1184"/>
        <v>AUDCHF45686</v>
      </c>
      <c r="M12659" s="160">
        <f t="shared" si="1188"/>
        <v>45686</v>
      </c>
      <c r="N12659" s="158">
        <v>0.59844404548174746</v>
      </c>
      <c r="O12659" s="158">
        <v>0.94299999999999995</v>
      </c>
      <c r="P12659" s="161">
        <f t="shared" si="1185"/>
        <v>0.56430000000000002</v>
      </c>
    </row>
    <row r="12660" spans="9:16" x14ac:dyDescent="0.2">
      <c r="I12660" s="158">
        <f t="shared" si="1189"/>
        <v>30</v>
      </c>
      <c r="J12660" s="158" t="str">
        <f t="shared" si="1186"/>
        <v>AUD</v>
      </c>
      <c r="K12660" s="158" t="str">
        <f t="shared" si="1187"/>
        <v>CHF</v>
      </c>
      <c r="L12660" s="158" t="str">
        <f t="shared" si="1184"/>
        <v>AUDCHF45687</v>
      </c>
      <c r="M12660" s="160">
        <f t="shared" si="1188"/>
        <v>45687</v>
      </c>
      <c r="N12660" s="158">
        <v>0.59862316671655191</v>
      </c>
      <c r="O12660" s="158">
        <v>0.94410000000000005</v>
      </c>
      <c r="P12660" s="161">
        <f t="shared" si="1185"/>
        <v>0.56520000000000004</v>
      </c>
    </row>
    <row r="12661" spans="9:16" x14ac:dyDescent="0.2">
      <c r="I12661" s="158">
        <f t="shared" si="1189"/>
        <v>30</v>
      </c>
      <c r="J12661" s="158" t="str">
        <f t="shared" si="1186"/>
        <v>AUD</v>
      </c>
      <c r="K12661" s="158" t="str">
        <f t="shared" si="1187"/>
        <v>CHF</v>
      </c>
      <c r="L12661" s="158" t="str">
        <f t="shared" si="1184"/>
        <v>AUDCHF45688</v>
      </c>
      <c r="M12661" s="160">
        <f t="shared" si="1188"/>
        <v>45688</v>
      </c>
      <c r="N12661" s="158">
        <v>0.59873069093521736</v>
      </c>
      <c r="O12661" s="158">
        <v>0.94489999999999996</v>
      </c>
      <c r="P12661" s="161">
        <f t="shared" si="1185"/>
        <v>0.56569999999999998</v>
      </c>
    </row>
    <row r="12662" spans="9:16" x14ac:dyDescent="0.2">
      <c r="I12662" s="158">
        <f t="shared" si="1189"/>
        <v>30</v>
      </c>
      <c r="J12662" s="158" t="str">
        <f t="shared" si="1186"/>
        <v>AUD</v>
      </c>
      <c r="K12662" s="158" t="str">
        <f t="shared" si="1187"/>
        <v>CHF</v>
      </c>
      <c r="L12662" s="158" t="str">
        <f t="shared" si="1184"/>
        <v>AUDCHF45689</v>
      </c>
      <c r="M12662" s="160">
        <f t="shared" si="1188"/>
        <v>45689</v>
      </c>
      <c r="N12662" s="158">
        <v>0.59873069093521736</v>
      </c>
      <c r="O12662" s="158">
        <v>0.94489999999999996</v>
      </c>
      <c r="P12662" s="161">
        <f t="shared" si="1185"/>
        <v>0.56569999999999998</v>
      </c>
    </row>
    <row r="12663" spans="9:16" x14ac:dyDescent="0.2">
      <c r="I12663" s="158">
        <f t="shared" si="1189"/>
        <v>30</v>
      </c>
      <c r="J12663" s="158" t="str">
        <f t="shared" si="1186"/>
        <v>AUD</v>
      </c>
      <c r="K12663" s="158" t="str">
        <f t="shared" si="1187"/>
        <v>CHF</v>
      </c>
      <c r="L12663" s="158" t="str">
        <f t="shared" si="1184"/>
        <v>AUDCHF45690</v>
      </c>
      <c r="M12663" s="160">
        <f t="shared" si="1188"/>
        <v>45690</v>
      </c>
      <c r="N12663" s="158">
        <v>0.59873069093521736</v>
      </c>
      <c r="O12663" s="158">
        <v>0.94489999999999996</v>
      </c>
      <c r="P12663" s="161">
        <f t="shared" si="1185"/>
        <v>0.56569999999999998</v>
      </c>
    </row>
    <row r="12664" spans="9:16" x14ac:dyDescent="0.2">
      <c r="I12664" s="158">
        <f t="shared" si="1189"/>
        <v>30</v>
      </c>
      <c r="J12664" s="158" t="str">
        <f t="shared" si="1186"/>
        <v>AUD</v>
      </c>
      <c r="K12664" s="158" t="str">
        <f t="shared" si="1187"/>
        <v>CHF</v>
      </c>
      <c r="L12664" s="158" t="str">
        <f t="shared" si="1184"/>
        <v>AUDCHF45691</v>
      </c>
      <c r="M12664" s="160">
        <f t="shared" si="1188"/>
        <v>45691</v>
      </c>
      <c r="N12664" s="158">
        <v>0.59984404054945717</v>
      </c>
      <c r="O12664" s="158">
        <v>0.93930000000000002</v>
      </c>
      <c r="P12664" s="161">
        <f t="shared" si="1185"/>
        <v>0.56340000000000001</v>
      </c>
    </row>
    <row r="12665" spans="9:16" x14ac:dyDescent="0.2">
      <c r="I12665" s="158">
        <f t="shared" si="1189"/>
        <v>30</v>
      </c>
      <c r="J12665" s="158" t="str">
        <f t="shared" si="1186"/>
        <v>AUD</v>
      </c>
      <c r="K12665" s="158" t="str">
        <f t="shared" si="1187"/>
        <v>CHF</v>
      </c>
      <c r="L12665" s="158" t="str">
        <f t="shared" si="1184"/>
        <v>AUDCHF45692</v>
      </c>
      <c r="M12665" s="160">
        <f t="shared" si="1188"/>
        <v>45692</v>
      </c>
      <c r="N12665" s="158">
        <v>0.60135907150159362</v>
      </c>
      <c r="O12665" s="158">
        <v>0.93959999999999999</v>
      </c>
      <c r="P12665" s="161">
        <f t="shared" si="1185"/>
        <v>0.56499999999999995</v>
      </c>
    </row>
    <row r="12666" spans="9:16" x14ac:dyDescent="0.2">
      <c r="I12666" s="158">
        <f t="shared" si="1189"/>
        <v>30</v>
      </c>
      <c r="J12666" s="158" t="str">
        <f t="shared" si="1186"/>
        <v>AUD</v>
      </c>
      <c r="K12666" s="158" t="str">
        <f t="shared" si="1187"/>
        <v>CHF</v>
      </c>
      <c r="L12666" s="158" t="str">
        <f t="shared" si="1184"/>
        <v>AUDCHF45693</v>
      </c>
      <c r="M12666" s="160">
        <f t="shared" si="1188"/>
        <v>45693</v>
      </c>
      <c r="N12666" s="158">
        <v>0.60313630880579017</v>
      </c>
      <c r="O12666" s="158">
        <v>0.9395</v>
      </c>
      <c r="P12666" s="161">
        <f t="shared" si="1185"/>
        <v>0.56659999999999999</v>
      </c>
    </row>
    <row r="12667" spans="9:16" x14ac:dyDescent="0.2">
      <c r="I12667" s="158">
        <f t="shared" si="1189"/>
        <v>30</v>
      </c>
      <c r="J12667" s="158" t="str">
        <f t="shared" si="1186"/>
        <v>AUD</v>
      </c>
      <c r="K12667" s="158" t="str">
        <f t="shared" si="1187"/>
        <v>CHF</v>
      </c>
      <c r="L12667" s="158" t="str">
        <f t="shared" si="1184"/>
        <v>AUDCHF45694</v>
      </c>
      <c r="M12667" s="160">
        <f t="shared" si="1188"/>
        <v>45694</v>
      </c>
      <c r="N12667" s="158">
        <v>0.60433915513386105</v>
      </c>
      <c r="O12667" s="158">
        <v>0.9385</v>
      </c>
      <c r="P12667" s="161">
        <f t="shared" si="1185"/>
        <v>0.56720000000000004</v>
      </c>
    </row>
    <row r="12668" spans="9:16" x14ac:dyDescent="0.2">
      <c r="I12668" s="158">
        <f t="shared" si="1189"/>
        <v>30</v>
      </c>
      <c r="J12668" s="158" t="str">
        <f t="shared" si="1186"/>
        <v>AUD</v>
      </c>
      <c r="K12668" s="158" t="str">
        <f t="shared" si="1187"/>
        <v>CHF</v>
      </c>
      <c r="L12668" s="158" t="str">
        <f t="shared" si="1184"/>
        <v>AUDCHF45695</v>
      </c>
      <c r="M12668" s="160">
        <f t="shared" si="1188"/>
        <v>45695</v>
      </c>
      <c r="N12668" s="158">
        <v>0.60514372163388797</v>
      </c>
      <c r="O12668" s="158">
        <v>0.94179999999999997</v>
      </c>
      <c r="P12668" s="161">
        <f t="shared" si="1185"/>
        <v>0.56989999999999996</v>
      </c>
    </row>
    <row r="12669" spans="9:16" x14ac:dyDescent="0.2">
      <c r="I12669" s="158">
        <f t="shared" si="1189"/>
        <v>30</v>
      </c>
      <c r="J12669" s="158" t="str">
        <f t="shared" si="1186"/>
        <v>AUD</v>
      </c>
      <c r="K12669" s="158" t="str">
        <f t="shared" si="1187"/>
        <v>CHF</v>
      </c>
      <c r="L12669" s="158" t="str">
        <f t="shared" si="1184"/>
        <v>AUDCHF45696</v>
      </c>
      <c r="M12669" s="160">
        <f t="shared" si="1188"/>
        <v>45696</v>
      </c>
      <c r="N12669" s="158">
        <v>0.60514372163388797</v>
      </c>
      <c r="O12669" s="158">
        <v>0.94179999999999997</v>
      </c>
      <c r="P12669" s="161">
        <f t="shared" si="1185"/>
        <v>0.56989999999999996</v>
      </c>
    </row>
    <row r="12670" spans="9:16" x14ac:dyDescent="0.2">
      <c r="I12670" s="158">
        <f t="shared" si="1189"/>
        <v>30</v>
      </c>
      <c r="J12670" s="158" t="str">
        <f t="shared" si="1186"/>
        <v>AUD</v>
      </c>
      <c r="K12670" s="158" t="str">
        <f t="shared" si="1187"/>
        <v>CHF</v>
      </c>
      <c r="L12670" s="158" t="str">
        <f t="shared" si="1184"/>
        <v>AUDCHF45697</v>
      </c>
      <c r="M12670" s="160">
        <f t="shared" si="1188"/>
        <v>45697</v>
      </c>
      <c r="N12670" s="158">
        <v>0.60514372163388797</v>
      </c>
      <c r="O12670" s="158">
        <v>0.94179999999999997</v>
      </c>
      <c r="P12670" s="161">
        <f t="shared" si="1185"/>
        <v>0.56989999999999996</v>
      </c>
    </row>
    <row r="12671" spans="9:16" x14ac:dyDescent="0.2">
      <c r="I12671" s="158">
        <f t="shared" si="1189"/>
        <v>30</v>
      </c>
      <c r="J12671" s="158" t="str">
        <f t="shared" si="1186"/>
        <v>AUD</v>
      </c>
      <c r="K12671" s="158" t="str">
        <f t="shared" si="1187"/>
        <v>CHF</v>
      </c>
      <c r="L12671" s="158" t="str">
        <f t="shared" si="1184"/>
        <v>AUDCHF45698</v>
      </c>
      <c r="M12671" s="160">
        <f t="shared" si="1188"/>
        <v>45698</v>
      </c>
      <c r="N12671" s="158">
        <v>0.607976653696498</v>
      </c>
      <c r="O12671" s="158">
        <v>0.93959999999999999</v>
      </c>
      <c r="P12671" s="161">
        <f t="shared" si="1185"/>
        <v>0.57130000000000003</v>
      </c>
    </row>
    <row r="12672" spans="9:16" x14ac:dyDescent="0.2">
      <c r="I12672" s="158">
        <f t="shared" si="1189"/>
        <v>30</v>
      </c>
      <c r="J12672" s="158" t="str">
        <f t="shared" si="1186"/>
        <v>AUD</v>
      </c>
      <c r="K12672" s="158" t="str">
        <f t="shared" si="1187"/>
        <v>CHF</v>
      </c>
      <c r="L12672" s="158" t="str">
        <f t="shared" si="1184"/>
        <v>AUDCHF45699</v>
      </c>
      <c r="M12672" s="160">
        <f t="shared" si="1188"/>
        <v>45699</v>
      </c>
      <c r="N12672" s="158">
        <v>0.60819851599562091</v>
      </c>
      <c r="O12672" s="158">
        <v>0.94289999999999996</v>
      </c>
      <c r="P12672" s="161">
        <f t="shared" si="1185"/>
        <v>0.57350000000000001</v>
      </c>
    </row>
    <row r="12673" spans="9:16" x14ac:dyDescent="0.2">
      <c r="I12673" s="158">
        <f t="shared" si="1189"/>
        <v>30</v>
      </c>
      <c r="J12673" s="158" t="str">
        <f t="shared" si="1186"/>
        <v>AUD</v>
      </c>
      <c r="K12673" s="158" t="str">
        <f t="shared" si="1187"/>
        <v>CHF</v>
      </c>
      <c r="L12673" s="158" t="str">
        <f t="shared" si="1184"/>
        <v>AUDCHF45700</v>
      </c>
      <c r="M12673" s="160">
        <f t="shared" si="1188"/>
        <v>45700</v>
      </c>
      <c r="N12673" s="158">
        <v>0.60514372163388797</v>
      </c>
      <c r="O12673" s="158">
        <v>0.94569999999999999</v>
      </c>
      <c r="P12673" s="161">
        <f t="shared" si="1185"/>
        <v>0.57230000000000003</v>
      </c>
    </row>
    <row r="12674" spans="9:16" x14ac:dyDescent="0.2">
      <c r="I12674" s="158">
        <f t="shared" si="1189"/>
        <v>30</v>
      </c>
      <c r="J12674" s="158" t="str">
        <f t="shared" si="1186"/>
        <v>AUD</v>
      </c>
      <c r="K12674" s="158" t="str">
        <f t="shared" si="1187"/>
        <v>CHF</v>
      </c>
      <c r="L12674" s="158" t="str">
        <f t="shared" si="1184"/>
        <v>AUDCHF45701</v>
      </c>
      <c r="M12674" s="160">
        <f t="shared" si="1188"/>
        <v>45701</v>
      </c>
      <c r="N12674" s="158">
        <v>0.60273642336206379</v>
      </c>
      <c r="O12674" s="158">
        <v>0.94210000000000005</v>
      </c>
      <c r="P12674" s="161">
        <f t="shared" si="1185"/>
        <v>0.56779999999999997</v>
      </c>
    </row>
    <row r="12675" spans="9:16" x14ac:dyDescent="0.2">
      <c r="I12675" s="158">
        <f t="shared" si="1189"/>
        <v>30</v>
      </c>
      <c r="J12675" s="158" t="str">
        <f t="shared" si="1186"/>
        <v>AUD</v>
      </c>
      <c r="K12675" s="158" t="str">
        <f t="shared" si="1187"/>
        <v>CHF</v>
      </c>
      <c r="L12675" s="158" t="str">
        <f t="shared" ref="L12675:L12738" si="1190">J12675&amp;K12675&amp;M12675</f>
        <v>AUDCHF45702</v>
      </c>
      <c r="M12675" s="160">
        <f t="shared" si="1188"/>
        <v>45702</v>
      </c>
      <c r="N12675" s="158">
        <v>0.60554680876831779</v>
      </c>
      <c r="O12675" s="158">
        <v>0.94420000000000004</v>
      </c>
      <c r="P12675" s="161">
        <f t="shared" ref="P12675:P12738" si="1191">ROUND(N12675*O12675,4)</f>
        <v>0.57179999999999997</v>
      </c>
    </row>
    <row r="12676" spans="9:16" x14ac:dyDescent="0.2">
      <c r="I12676" s="158">
        <f t="shared" si="1189"/>
        <v>30</v>
      </c>
      <c r="J12676" s="158" t="str">
        <f t="shared" ref="J12676:J12739" si="1192">VLOOKUP($I12676,$A:$C,2,FALSE)</f>
        <v>AUD</v>
      </c>
      <c r="K12676" s="158" t="str">
        <f t="shared" ref="K12676:K12739" si="1193">VLOOKUP($I12676,$A:$C,3,FALSE)</f>
        <v>CHF</v>
      </c>
      <c r="L12676" s="158" t="str">
        <f t="shared" si="1190"/>
        <v>AUDCHF45703</v>
      </c>
      <c r="M12676" s="160">
        <f t="shared" ref="M12676:M12739" si="1194">IF(I12676=I12675,M12675+1,$G$1)</f>
        <v>45703</v>
      </c>
      <c r="N12676" s="158">
        <v>0.60554680876831779</v>
      </c>
      <c r="O12676" s="158">
        <v>0.94420000000000004</v>
      </c>
      <c r="P12676" s="161">
        <f t="shared" si="1191"/>
        <v>0.57179999999999997</v>
      </c>
    </row>
    <row r="12677" spans="9:16" x14ac:dyDescent="0.2">
      <c r="I12677" s="158">
        <f t="shared" si="1189"/>
        <v>30</v>
      </c>
      <c r="J12677" s="158" t="str">
        <f t="shared" si="1192"/>
        <v>AUD</v>
      </c>
      <c r="K12677" s="158" t="str">
        <f t="shared" si="1193"/>
        <v>CHF</v>
      </c>
      <c r="L12677" s="158" t="str">
        <f t="shared" si="1190"/>
        <v>AUDCHF45704</v>
      </c>
      <c r="M12677" s="160">
        <f t="shared" si="1194"/>
        <v>45704</v>
      </c>
      <c r="N12677" s="158">
        <v>0.60554680876831779</v>
      </c>
      <c r="O12677" s="158">
        <v>0.94420000000000004</v>
      </c>
      <c r="P12677" s="161">
        <f t="shared" si="1191"/>
        <v>0.57179999999999997</v>
      </c>
    </row>
    <row r="12678" spans="9:16" x14ac:dyDescent="0.2">
      <c r="I12678" s="158">
        <f t="shared" si="1189"/>
        <v>30</v>
      </c>
      <c r="J12678" s="158" t="str">
        <f t="shared" si="1192"/>
        <v>AUD</v>
      </c>
      <c r="K12678" s="158" t="str">
        <f t="shared" si="1193"/>
        <v>CHF</v>
      </c>
      <c r="L12678" s="158" t="str">
        <f t="shared" si="1190"/>
        <v>AUDCHF45705</v>
      </c>
      <c r="M12678" s="160">
        <f t="shared" si="1194"/>
        <v>45705</v>
      </c>
      <c r="N12678" s="158">
        <v>0.60768108896451145</v>
      </c>
      <c r="O12678" s="158">
        <v>0.94399999999999995</v>
      </c>
      <c r="P12678" s="161">
        <f t="shared" si="1191"/>
        <v>0.57369999999999999</v>
      </c>
    </row>
    <row r="12679" spans="9:16" x14ac:dyDescent="0.2">
      <c r="I12679" s="158">
        <f t="shared" si="1189"/>
        <v>30</v>
      </c>
      <c r="J12679" s="158" t="str">
        <f t="shared" si="1192"/>
        <v>AUD</v>
      </c>
      <c r="K12679" s="158" t="str">
        <f t="shared" si="1193"/>
        <v>CHF</v>
      </c>
      <c r="L12679" s="158" t="str">
        <f t="shared" si="1190"/>
        <v>AUDCHF45706</v>
      </c>
      <c r="M12679" s="160">
        <f t="shared" si="1194"/>
        <v>45706</v>
      </c>
      <c r="N12679" s="158">
        <v>0.60731203692457181</v>
      </c>
      <c r="O12679" s="158">
        <v>0.9425</v>
      </c>
      <c r="P12679" s="161">
        <f t="shared" si="1191"/>
        <v>0.57240000000000002</v>
      </c>
    </row>
    <row r="12680" spans="9:16" x14ac:dyDescent="0.2">
      <c r="I12680" s="158">
        <f t="shared" si="1189"/>
        <v>30</v>
      </c>
      <c r="J12680" s="158" t="str">
        <f t="shared" si="1192"/>
        <v>AUD</v>
      </c>
      <c r="K12680" s="158" t="str">
        <f t="shared" si="1193"/>
        <v>CHF</v>
      </c>
      <c r="L12680" s="158" t="str">
        <f t="shared" si="1190"/>
        <v>AUDCHF45707</v>
      </c>
      <c r="M12680" s="160">
        <f t="shared" si="1194"/>
        <v>45707</v>
      </c>
      <c r="N12680" s="158">
        <v>0.60905049028564473</v>
      </c>
      <c r="O12680" s="158">
        <v>0.94350000000000001</v>
      </c>
      <c r="P12680" s="161">
        <f t="shared" si="1191"/>
        <v>0.5746</v>
      </c>
    </row>
    <row r="12681" spans="9:16" x14ac:dyDescent="0.2">
      <c r="I12681" s="158">
        <f t="shared" si="1189"/>
        <v>30</v>
      </c>
      <c r="J12681" s="158" t="str">
        <f t="shared" si="1192"/>
        <v>AUD</v>
      </c>
      <c r="K12681" s="158" t="str">
        <f t="shared" si="1193"/>
        <v>CHF</v>
      </c>
      <c r="L12681" s="158" t="str">
        <f t="shared" si="1190"/>
        <v>AUDCHF45708</v>
      </c>
      <c r="M12681" s="160">
        <f t="shared" si="1194"/>
        <v>45708</v>
      </c>
      <c r="N12681" s="158">
        <v>0.61042607740202659</v>
      </c>
      <c r="O12681" s="158">
        <v>0.94230000000000003</v>
      </c>
      <c r="P12681" s="161">
        <f t="shared" si="1191"/>
        <v>0.57520000000000004</v>
      </c>
    </row>
    <row r="12682" spans="9:16" x14ac:dyDescent="0.2">
      <c r="I12682" s="158">
        <f t="shared" si="1189"/>
        <v>30</v>
      </c>
      <c r="J12682" s="158" t="str">
        <f t="shared" si="1192"/>
        <v>AUD</v>
      </c>
      <c r="K12682" s="158" t="str">
        <f t="shared" si="1193"/>
        <v>CHF</v>
      </c>
      <c r="L12682" s="158" t="str">
        <f t="shared" si="1190"/>
        <v>AUDCHF45709</v>
      </c>
      <c r="M12682" s="160">
        <f t="shared" si="1194"/>
        <v>45709</v>
      </c>
      <c r="N12682" s="158">
        <v>0.60997926070513608</v>
      </c>
      <c r="O12682" s="158">
        <v>0.94199999999999995</v>
      </c>
      <c r="P12682" s="161">
        <f t="shared" si="1191"/>
        <v>0.5746</v>
      </c>
    </row>
    <row r="12683" spans="9:16" x14ac:dyDescent="0.2">
      <c r="I12683" s="158">
        <f t="shared" si="1189"/>
        <v>30</v>
      </c>
      <c r="J12683" s="158" t="str">
        <f t="shared" si="1192"/>
        <v>AUD</v>
      </c>
      <c r="K12683" s="158" t="str">
        <f t="shared" si="1193"/>
        <v>CHF</v>
      </c>
      <c r="L12683" s="158" t="str">
        <f t="shared" si="1190"/>
        <v>AUDCHF45710</v>
      </c>
      <c r="M12683" s="160">
        <f t="shared" si="1194"/>
        <v>45710</v>
      </c>
      <c r="N12683" s="158">
        <v>0.60997926070513608</v>
      </c>
      <c r="O12683" s="158">
        <v>0.94199999999999995</v>
      </c>
      <c r="P12683" s="161">
        <f t="shared" si="1191"/>
        <v>0.5746</v>
      </c>
    </row>
    <row r="12684" spans="9:16" x14ac:dyDescent="0.2">
      <c r="I12684" s="158">
        <f t="shared" si="1189"/>
        <v>30</v>
      </c>
      <c r="J12684" s="158" t="str">
        <f t="shared" si="1192"/>
        <v>AUD</v>
      </c>
      <c r="K12684" s="158" t="str">
        <f t="shared" si="1193"/>
        <v>CHF</v>
      </c>
      <c r="L12684" s="158" t="str">
        <f t="shared" si="1190"/>
        <v>AUDCHF45711</v>
      </c>
      <c r="M12684" s="160">
        <f t="shared" si="1194"/>
        <v>45711</v>
      </c>
      <c r="N12684" s="158">
        <v>0.60997926070513608</v>
      </c>
      <c r="O12684" s="158">
        <v>0.94199999999999995</v>
      </c>
      <c r="P12684" s="161">
        <f t="shared" si="1191"/>
        <v>0.5746</v>
      </c>
    </row>
    <row r="12685" spans="9:16" x14ac:dyDescent="0.2">
      <c r="I12685" s="158">
        <f t="shared" si="1189"/>
        <v>30</v>
      </c>
      <c r="J12685" s="158" t="str">
        <f t="shared" si="1192"/>
        <v>AUD</v>
      </c>
      <c r="K12685" s="158" t="str">
        <f t="shared" si="1193"/>
        <v>CHF</v>
      </c>
      <c r="L12685" s="158" t="str">
        <f t="shared" si="1190"/>
        <v>AUDCHF45712</v>
      </c>
      <c r="M12685" s="160">
        <f t="shared" si="1194"/>
        <v>45712</v>
      </c>
      <c r="N12685" s="158">
        <v>0.60849458439819881</v>
      </c>
      <c r="O12685" s="158">
        <v>0.9415</v>
      </c>
      <c r="P12685" s="161">
        <f t="shared" si="1191"/>
        <v>0.57289999999999996</v>
      </c>
    </row>
    <row r="12686" spans="9:16" x14ac:dyDescent="0.2">
      <c r="I12686" s="158">
        <f t="shared" si="1189"/>
        <v>30</v>
      </c>
      <c r="J12686" s="158" t="str">
        <f t="shared" si="1192"/>
        <v>AUD</v>
      </c>
      <c r="K12686" s="158" t="str">
        <f t="shared" si="1193"/>
        <v>CHF</v>
      </c>
      <c r="L12686" s="158" t="str">
        <f t="shared" si="1190"/>
        <v>AUDCHF45713</v>
      </c>
      <c r="M12686" s="160">
        <f t="shared" si="1194"/>
        <v>45713</v>
      </c>
      <c r="N12686" s="158">
        <v>0.60466803724755114</v>
      </c>
      <c r="O12686" s="158">
        <v>0.93859999999999999</v>
      </c>
      <c r="P12686" s="161">
        <f t="shared" si="1191"/>
        <v>0.5675</v>
      </c>
    </row>
    <row r="12687" spans="9:16" x14ac:dyDescent="0.2">
      <c r="I12687" s="158">
        <f t="shared" si="1189"/>
        <v>30</v>
      </c>
      <c r="J12687" s="158" t="str">
        <f t="shared" si="1192"/>
        <v>AUD</v>
      </c>
      <c r="K12687" s="158" t="str">
        <f t="shared" si="1193"/>
        <v>CHF</v>
      </c>
      <c r="L12687" s="158" t="str">
        <f t="shared" si="1190"/>
        <v>AUDCHF45714</v>
      </c>
      <c r="M12687" s="160">
        <f t="shared" si="1194"/>
        <v>45714</v>
      </c>
      <c r="N12687" s="158">
        <v>0.60161232102033457</v>
      </c>
      <c r="O12687" s="158">
        <v>0.93920000000000003</v>
      </c>
      <c r="P12687" s="161">
        <f t="shared" si="1191"/>
        <v>0.56499999999999995</v>
      </c>
    </row>
    <row r="12688" spans="9:16" x14ac:dyDescent="0.2">
      <c r="I12688" s="158">
        <f t="shared" si="1189"/>
        <v>30</v>
      </c>
      <c r="J12688" s="158" t="str">
        <f t="shared" si="1192"/>
        <v>AUD</v>
      </c>
      <c r="K12688" s="158" t="str">
        <f t="shared" si="1193"/>
        <v>CHF</v>
      </c>
      <c r="L12688" s="158" t="str">
        <f t="shared" si="1190"/>
        <v>AUDCHF45715</v>
      </c>
      <c r="M12688" s="160">
        <f t="shared" si="1194"/>
        <v>45715</v>
      </c>
      <c r="N12688" s="158">
        <v>0.60103377809832914</v>
      </c>
      <c r="O12688" s="158">
        <v>0.94069999999999998</v>
      </c>
      <c r="P12688" s="161">
        <f t="shared" si="1191"/>
        <v>0.56540000000000001</v>
      </c>
    </row>
    <row r="12689" spans="9:16" x14ac:dyDescent="0.2">
      <c r="I12689" s="158">
        <f t="shared" si="1189"/>
        <v>30</v>
      </c>
      <c r="J12689" s="158" t="str">
        <f t="shared" si="1192"/>
        <v>AUD</v>
      </c>
      <c r="K12689" s="158" t="str">
        <f t="shared" si="1193"/>
        <v>CHF</v>
      </c>
      <c r="L12689" s="158" t="str">
        <f t="shared" si="1190"/>
        <v>AUDCHF45716</v>
      </c>
      <c r="M12689" s="160">
        <f t="shared" si="1194"/>
        <v>45716</v>
      </c>
      <c r="N12689" s="158">
        <v>0.59733588196642973</v>
      </c>
      <c r="O12689" s="158">
        <v>0.93940000000000001</v>
      </c>
      <c r="P12689" s="161">
        <f t="shared" si="1191"/>
        <v>0.56110000000000004</v>
      </c>
    </row>
    <row r="12690" spans="9:16" x14ac:dyDescent="0.2">
      <c r="I12690" s="158">
        <f t="shared" si="1189"/>
        <v>30</v>
      </c>
      <c r="J12690" s="158" t="str">
        <f t="shared" si="1192"/>
        <v>AUD</v>
      </c>
      <c r="K12690" s="158" t="str">
        <f t="shared" si="1193"/>
        <v>CHF</v>
      </c>
      <c r="L12690" s="158" t="str">
        <f t="shared" si="1190"/>
        <v>AUDCHF45717</v>
      </c>
      <c r="M12690" s="160">
        <f t="shared" si="1194"/>
        <v>45717</v>
      </c>
      <c r="N12690" s="158">
        <v>0.59733588196642973</v>
      </c>
      <c r="O12690" s="158">
        <v>0.93940000000000001</v>
      </c>
      <c r="P12690" s="161">
        <f t="shared" si="1191"/>
        <v>0.56110000000000004</v>
      </c>
    </row>
    <row r="12691" spans="9:16" x14ac:dyDescent="0.2">
      <c r="I12691" s="158">
        <f t="shared" si="1189"/>
        <v>30</v>
      </c>
      <c r="J12691" s="158" t="str">
        <f t="shared" si="1192"/>
        <v>AUD</v>
      </c>
      <c r="K12691" s="158" t="str">
        <f t="shared" si="1193"/>
        <v>CHF</v>
      </c>
      <c r="L12691" s="158" t="str">
        <f t="shared" si="1190"/>
        <v>AUDCHF45718</v>
      </c>
      <c r="M12691" s="160">
        <f t="shared" si="1194"/>
        <v>45718</v>
      </c>
      <c r="N12691" s="158">
        <v>0.59733588196642973</v>
      </c>
      <c r="O12691" s="158">
        <v>0.93940000000000001</v>
      </c>
      <c r="P12691" s="161">
        <f t="shared" si="1191"/>
        <v>0.56110000000000004</v>
      </c>
    </row>
    <row r="12692" spans="9:16" x14ac:dyDescent="0.2">
      <c r="I12692" s="158">
        <f t="shared" si="1189"/>
        <v>30</v>
      </c>
      <c r="J12692" s="158" t="str">
        <f t="shared" si="1192"/>
        <v>AUD</v>
      </c>
      <c r="K12692" s="158" t="str">
        <f t="shared" si="1193"/>
        <v>CHF</v>
      </c>
      <c r="L12692" s="158" t="str">
        <f t="shared" si="1190"/>
        <v>AUDCHF45719</v>
      </c>
      <c r="M12692" s="160">
        <f t="shared" si="1194"/>
        <v>45719</v>
      </c>
      <c r="N12692" s="158">
        <v>0.59484861102849318</v>
      </c>
      <c r="O12692" s="158">
        <v>0.94279999999999997</v>
      </c>
      <c r="P12692" s="161">
        <f t="shared" si="1191"/>
        <v>0.56079999999999997</v>
      </c>
    </row>
    <row r="12693" spans="9:16" x14ac:dyDescent="0.2">
      <c r="I12693" s="158">
        <f t="shared" si="1189"/>
        <v>30</v>
      </c>
      <c r="J12693" s="158" t="str">
        <f t="shared" si="1192"/>
        <v>AUD</v>
      </c>
      <c r="K12693" s="158" t="str">
        <f t="shared" si="1193"/>
        <v>CHF</v>
      </c>
      <c r="L12693" s="158" t="str">
        <f t="shared" si="1190"/>
        <v>AUDCHF45720</v>
      </c>
      <c r="M12693" s="160">
        <f t="shared" si="1194"/>
        <v>45720</v>
      </c>
      <c r="N12693" s="158">
        <v>0.59105148058395884</v>
      </c>
      <c r="O12693" s="158">
        <v>0.93710000000000004</v>
      </c>
      <c r="P12693" s="161">
        <f t="shared" si="1191"/>
        <v>0.55389999999999995</v>
      </c>
    </row>
    <row r="12694" spans="9:16" x14ac:dyDescent="0.2">
      <c r="I12694" s="158">
        <f t="shared" si="1189"/>
        <v>30</v>
      </c>
      <c r="J12694" s="158" t="str">
        <f t="shared" si="1192"/>
        <v>AUD</v>
      </c>
      <c r="K12694" s="158" t="str">
        <f t="shared" si="1193"/>
        <v>CHF</v>
      </c>
      <c r="L12694" s="158" t="str">
        <f t="shared" si="1190"/>
        <v>AUDCHF45721</v>
      </c>
      <c r="M12694" s="160">
        <f t="shared" si="1194"/>
        <v>45721</v>
      </c>
      <c r="N12694" s="158">
        <v>0.58719906048150317</v>
      </c>
      <c r="O12694" s="158">
        <v>0.95140000000000002</v>
      </c>
      <c r="P12694" s="161">
        <f t="shared" si="1191"/>
        <v>0.55869999999999997</v>
      </c>
    </row>
    <row r="12695" spans="9:16" x14ac:dyDescent="0.2">
      <c r="I12695" s="158">
        <f t="shared" si="1189"/>
        <v>30</v>
      </c>
      <c r="J12695" s="158" t="str">
        <f t="shared" si="1192"/>
        <v>AUD</v>
      </c>
      <c r="K12695" s="158" t="str">
        <f t="shared" si="1193"/>
        <v>CHF</v>
      </c>
      <c r="L12695" s="158" t="str">
        <f t="shared" si="1190"/>
        <v>AUDCHF45722</v>
      </c>
      <c r="M12695" s="160">
        <f t="shared" si="1194"/>
        <v>45722</v>
      </c>
      <c r="N12695" s="158">
        <v>0.58695779773434287</v>
      </c>
      <c r="O12695" s="158">
        <v>0.95650000000000002</v>
      </c>
      <c r="P12695" s="161">
        <f t="shared" si="1191"/>
        <v>0.56140000000000001</v>
      </c>
    </row>
    <row r="12696" spans="9:16" x14ac:dyDescent="0.2">
      <c r="I12696" s="158">
        <f t="shared" si="1189"/>
        <v>30</v>
      </c>
      <c r="J12696" s="158" t="str">
        <f t="shared" si="1192"/>
        <v>AUD</v>
      </c>
      <c r="K12696" s="158" t="str">
        <f t="shared" si="1193"/>
        <v>CHF</v>
      </c>
      <c r="L12696" s="158" t="str">
        <f t="shared" si="1190"/>
        <v>AUDCHF45723</v>
      </c>
      <c r="M12696" s="160">
        <f t="shared" si="1194"/>
        <v>45723</v>
      </c>
      <c r="N12696" s="158">
        <v>0.57944141847259245</v>
      </c>
      <c r="O12696" s="158">
        <v>0.95569999999999999</v>
      </c>
      <c r="P12696" s="161">
        <f t="shared" si="1191"/>
        <v>0.55379999999999996</v>
      </c>
    </row>
    <row r="12697" spans="9:16" x14ac:dyDescent="0.2">
      <c r="I12697" s="158">
        <f t="shared" si="1189"/>
        <v>30</v>
      </c>
      <c r="J12697" s="158" t="str">
        <f t="shared" si="1192"/>
        <v>AUD</v>
      </c>
      <c r="K12697" s="158" t="str">
        <f t="shared" si="1193"/>
        <v>CHF</v>
      </c>
      <c r="L12697" s="158" t="str">
        <f t="shared" si="1190"/>
        <v>AUDCHF45724</v>
      </c>
      <c r="M12697" s="160">
        <f t="shared" si="1194"/>
        <v>45724</v>
      </c>
      <c r="N12697" s="158">
        <v>0.57944141847259245</v>
      </c>
      <c r="O12697" s="158">
        <v>0.95569999999999999</v>
      </c>
      <c r="P12697" s="161">
        <f t="shared" si="1191"/>
        <v>0.55379999999999996</v>
      </c>
    </row>
    <row r="12698" spans="9:16" x14ac:dyDescent="0.2">
      <c r="I12698" s="158">
        <f t="shared" si="1189"/>
        <v>30</v>
      </c>
      <c r="J12698" s="158" t="str">
        <f t="shared" si="1192"/>
        <v>AUD</v>
      </c>
      <c r="K12698" s="158" t="str">
        <f t="shared" si="1193"/>
        <v>CHF</v>
      </c>
      <c r="L12698" s="158" t="str">
        <f t="shared" si="1190"/>
        <v>AUDCHF45725</v>
      </c>
      <c r="M12698" s="160">
        <f t="shared" si="1194"/>
        <v>45725</v>
      </c>
      <c r="N12698" s="158">
        <v>0.57944141847259245</v>
      </c>
      <c r="O12698" s="158">
        <v>0.95569999999999999</v>
      </c>
      <c r="P12698" s="161">
        <f t="shared" si="1191"/>
        <v>0.55379999999999996</v>
      </c>
    </row>
    <row r="12699" spans="9:16" x14ac:dyDescent="0.2">
      <c r="I12699" s="158">
        <f t="shared" si="1189"/>
        <v>30</v>
      </c>
      <c r="J12699" s="158" t="str">
        <f t="shared" si="1192"/>
        <v>AUD</v>
      </c>
      <c r="K12699" s="158" t="str">
        <f t="shared" si="1193"/>
        <v>CHF</v>
      </c>
      <c r="L12699" s="158" t="str">
        <f t="shared" si="1190"/>
        <v>AUDCHF45726</v>
      </c>
      <c r="M12699" s="160">
        <f t="shared" si="1194"/>
        <v>45726</v>
      </c>
      <c r="N12699" s="158">
        <v>0.58281851031588761</v>
      </c>
      <c r="O12699" s="158">
        <v>0.95120000000000005</v>
      </c>
      <c r="P12699" s="161">
        <f t="shared" si="1191"/>
        <v>0.5544</v>
      </c>
    </row>
    <row r="12700" spans="9:16" x14ac:dyDescent="0.2">
      <c r="I12700" s="158">
        <f t="shared" si="1189"/>
        <v>30</v>
      </c>
      <c r="J12700" s="158" t="str">
        <f t="shared" si="1192"/>
        <v>AUD</v>
      </c>
      <c r="K12700" s="158" t="str">
        <f t="shared" si="1193"/>
        <v>CHF</v>
      </c>
      <c r="L12700" s="158" t="str">
        <f t="shared" si="1190"/>
        <v>AUDCHF45727</v>
      </c>
      <c r="M12700" s="160">
        <f t="shared" si="1194"/>
        <v>45727</v>
      </c>
      <c r="N12700" s="158">
        <v>0.57613642910641238</v>
      </c>
      <c r="O12700" s="158">
        <v>0.96079999999999999</v>
      </c>
      <c r="P12700" s="161">
        <f t="shared" si="1191"/>
        <v>0.55359999999999998</v>
      </c>
    </row>
    <row r="12701" spans="9:16" x14ac:dyDescent="0.2">
      <c r="I12701" s="158">
        <f t="shared" si="1189"/>
        <v>30</v>
      </c>
      <c r="J12701" s="158" t="str">
        <f t="shared" si="1192"/>
        <v>AUD</v>
      </c>
      <c r="K12701" s="158" t="str">
        <f t="shared" si="1193"/>
        <v>CHF</v>
      </c>
      <c r="L12701" s="158" t="str">
        <f t="shared" si="1190"/>
        <v>AUDCHF45728</v>
      </c>
      <c r="M12701" s="160">
        <f t="shared" si="1194"/>
        <v>45728</v>
      </c>
      <c r="N12701" s="158">
        <v>0.57813493669422444</v>
      </c>
      <c r="O12701" s="158">
        <v>0.96189999999999998</v>
      </c>
      <c r="P12701" s="161">
        <f t="shared" si="1191"/>
        <v>0.55610000000000004</v>
      </c>
    </row>
    <row r="12702" spans="9:16" x14ac:dyDescent="0.2">
      <c r="I12702" s="158">
        <f t="shared" si="1189"/>
        <v>30</v>
      </c>
      <c r="J12702" s="158" t="str">
        <f t="shared" si="1192"/>
        <v>AUD</v>
      </c>
      <c r="K12702" s="158" t="str">
        <f t="shared" si="1193"/>
        <v>CHF</v>
      </c>
      <c r="L12702" s="158" t="str">
        <f t="shared" si="1190"/>
        <v>AUDCHF45729</v>
      </c>
      <c r="M12702" s="160">
        <f t="shared" si="1194"/>
        <v>45729</v>
      </c>
      <c r="N12702" s="158">
        <v>0.5792400370713624</v>
      </c>
      <c r="O12702" s="158">
        <v>0.95789999999999997</v>
      </c>
      <c r="P12702" s="161">
        <f t="shared" si="1191"/>
        <v>0.55489999999999995</v>
      </c>
    </row>
    <row r="12703" spans="9:16" x14ac:dyDescent="0.2">
      <c r="I12703" s="158">
        <f t="shared" si="1189"/>
        <v>30</v>
      </c>
      <c r="J12703" s="158" t="str">
        <f t="shared" si="1192"/>
        <v>AUD</v>
      </c>
      <c r="K12703" s="158" t="str">
        <f t="shared" si="1193"/>
        <v>CHF</v>
      </c>
      <c r="L12703" s="158" t="str">
        <f t="shared" si="1190"/>
        <v>AUDCHF45730</v>
      </c>
      <c r="M12703" s="160">
        <f t="shared" si="1194"/>
        <v>45730</v>
      </c>
      <c r="N12703" s="158">
        <v>0.58014735742878687</v>
      </c>
      <c r="O12703" s="158">
        <v>0.96409999999999996</v>
      </c>
      <c r="P12703" s="161">
        <f t="shared" si="1191"/>
        <v>0.55930000000000002</v>
      </c>
    </row>
    <row r="12704" spans="9:16" x14ac:dyDescent="0.2">
      <c r="I12704" s="158">
        <f t="shared" si="1189"/>
        <v>30</v>
      </c>
      <c r="J12704" s="158" t="str">
        <f t="shared" si="1192"/>
        <v>AUD</v>
      </c>
      <c r="K12704" s="158" t="str">
        <f t="shared" si="1193"/>
        <v>CHF</v>
      </c>
      <c r="L12704" s="158" t="str">
        <f t="shared" si="1190"/>
        <v>AUDCHF45731</v>
      </c>
      <c r="M12704" s="160">
        <f t="shared" si="1194"/>
        <v>45731</v>
      </c>
      <c r="N12704" s="158">
        <v>0.58014735742878687</v>
      </c>
      <c r="O12704" s="158">
        <v>0.96409999999999996</v>
      </c>
      <c r="P12704" s="161">
        <f t="shared" si="1191"/>
        <v>0.55930000000000002</v>
      </c>
    </row>
    <row r="12705" spans="9:16" x14ac:dyDescent="0.2">
      <c r="I12705" s="158">
        <f t="shared" si="1189"/>
        <v>30</v>
      </c>
      <c r="J12705" s="158" t="str">
        <f t="shared" si="1192"/>
        <v>AUD</v>
      </c>
      <c r="K12705" s="158" t="str">
        <f t="shared" si="1193"/>
        <v>CHF</v>
      </c>
      <c r="L12705" s="158" t="str">
        <f t="shared" si="1190"/>
        <v>AUDCHF45732</v>
      </c>
      <c r="M12705" s="160">
        <f t="shared" si="1194"/>
        <v>45732</v>
      </c>
      <c r="N12705" s="158">
        <v>0.58014735742878687</v>
      </c>
      <c r="O12705" s="158">
        <v>0.96409999999999996</v>
      </c>
      <c r="P12705" s="161">
        <f t="shared" si="1191"/>
        <v>0.55930000000000002</v>
      </c>
    </row>
    <row r="12706" spans="9:16" x14ac:dyDescent="0.2">
      <c r="I12706" s="158">
        <f t="shared" si="1189"/>
        <v>30</v>
      </c>
      <c r="J12706" s="158" t="str">
        <f t="shared" si="1192"/>
        <v>AUD</v>
      </c>
      <c r="K12706" s="158" t="str">
        <f t="shared" si="1193"/>
        <v>CHF</v>
      </c>
      <c r="L12706" s="158" t="str">
        <f t="shared" si="1190"/>
        <v>AUDCHF45733</v>
      </c>
      <c r="M12706" s="160">
        <f t="shared" si="1194"/>
        <v>45733</v>
      </c>
      <c r="N12706" s="158">
        <v>0.58275058275058278</v>
      </c>
      <c r="O12706" s="158">
        <v>0.96160000000000001</v>
      </c>
      <c r="P12706" s="161">
        <f t="shared" si="1191"/>
        <v>0.56040000000000001</v>
      </c>
    </row>
    <row r="12707" spans="9:16" x14ac:dyDescent="0.2">
      <c r="I12707" s="158">
        <f t="shared" si="1189"/>
        <v>30</v>
      </c>
      <c r="J12707" s="158" t="str">
        <f t="shared" si="1192"/>
        <v>AUD</v>
      </c>
      <c r="K12707" s="158" t="str">
        <f t="shared" si="1193"/>
        <v>CHF</v>
      </c>
      <c r="L12707" s="158" t="str">
        <f t="shared" si="1190"/>
        <v>AUDCHF45734</v>
      </c>
      <c r="M12707" s="160">
        <f t="shared" si="1194"/>
        <v>45734</v>
      </c>
      <c r="N12707" s="158">
        <v>0.58319239517116706</v>
      </c>
      <c r="O12707" s="158">
        <v>0.96009999999999995</v>
      </c>
      <c r="P12707" s="161">
        <f t="shared" si="1191"/>
        <v>0.55989999999999995</v>
      </c>
    </row>
    <row r="12708" spans="9:16" x14ac:dyDescent="0.2">
      <c r="I12708" s="158">
        <f t="shared" si="1189"/>
        <v>30</v>
      </c>
      <c r="J12708" s="158" t="str">
        <f t="shared" si="1192"/>
        <v>AUD</v>
      </c>
      <c r="K12708" s="158" t="str">
        <f t="shared" si="1193"/>
        <v>CHF</v>
      </c>
      <c r="L12708" s="158" t="str">
        <f t="shared" si="1190"/>
        <v>AUDCHF45735</v>
      </c>
      <c r="M12708" s="160">
        <f t="shared" si="1194"/>
        <v>45735</v>
      </c>
      <c r="N12708" s="158">
        <v>0.58112505811250581</v>
      </c>
      <c r="O12708" s="158">
        <v>0.95830000000000004</v>
      </c>
      <c r="P12708" s="161">
        <f t="shared" si="1191"/>
        <v>0.55689999999999995</v>
      </c>
    </row>
    <row r="12709" spans="9:16" x14ac:dyDescent="0.2">
      <c r="I12709" s="158">
        <f t="shared" si="1189"/>
        <v>30</v>
      </c>
      <c r="J12709" s="158" t="str">
        <f t="shared" si="1192"/>
        <v>AUD</v>
      </c>
      <c r="K12709" s="158" t="str">
        <f t="shared" si="1193"/>
        <v>CHF</v>
      </c>
      <c r="L12709" s="158" t="str">
        <f t="shared" si="1190"/>
        <v>AUDCHF45736</v>
      </c>
      <c r="M12709" s="160">
        <f t="shared" si="1194"/>
        <v>45736</v>
      </c>
      <c r="N12709" s="158">
        <v>0.57997912075165292</v>
      </c>
      <c r="O12709" s="158">
        <v>0.95640000000000003</v>
      </c>
      <c r="P12709" s="161">
        <f t="shared" si="1191"/>
        <v>0.55469999999999997</v>
      </c>
    </row>
    <row r="12710" spans="9:16" x14ac:dyDescent="0.2">
      <c r="I12710" s="158">
        <f t="shared" si="1189"/>
        <v>30</v>
      </c>
      <c r="J12710" s="158" t="str">
        <f t="shared" si="1192"/>
        <v>AUD</v>
      </c>
      <c r="K12710" s="158" t="str">
        <f t="shared" si="1193"/>
        <v>CHF</v>
      </c>
      <c r="L12710" s="158" t="str">
        <f t="shared" si="1190"/>
        <v>AUDCHF45737</v>
      </c>
      <c r="M12710" s="160">
        <f t="shared" si="1194"/>
        <v>45737</v>
      </c>
      <c r="N12710" s="158">
        <v>0.58004640371229699</v>
      </c>
      <c r="O12710" s="158">
        <v>0.95469999999999999</v>
      </c>
      <c r="P12710" s="161">
        <f t="shared" si="1191"/>
        <v>0.55379999999999996</v>
      </c>
    </row>
    <row r="12711" spans="9:16" x14ac:dyDescent="0.2">
      <c r="I12711" s="158">
        <f t="shared" si="1189"/>
        <v>30</v>
      </c>
      <c r="J12711" s="158" t="str">
        <f t="shared" si="1192"/>
        <v>AUD</v>
      </c>
      <c r="K12711" s="158" t="str">
        <f t="shared" si="1193"/>
        <v>CHF</v>
      </c>
      <c r="L12711" s="158" t="str">
        <f t="shared" si="1190"/>
        <v>AUDCHF45738</v>
      </c>
      <c r="M12711" s="160">
        <f t="shared" si="1194"/>
        <v>45738</v>
      </c>
      <c r="N12711" s="158">
        <v>0.58004640371229699</v>
      </c>
      <c r="O12711" s="158">
        <v>0.95469999999999999</v>
      </c>
      <c r="P12711" s="161">
        <f t="shared" si="1191"/>
        <v>0.55379999999999996</v>
      </c>
    </row>
    <row r="12712" spans="9:16" x14ac:dyDescent="0.2">
      <c r="I12712" s="158">
        <f t="shared" si="1189"/>
        <v>30</v>
      </c>
      <c r="J12712" s="158" t="str">
        <f t="shared" si="1192"/>
        <v>AUD</v>
      </c>
      <c r="K12712" s="158" t="str">
        <f t="shared" si="1193"/>
        <v>CHF</v>
      </c>
      <c r="L12712" s="158" t="str">
        <f t="shared" si="1190"/>
        <v>AUDCHF45739</v>
      </c>
      <c r="M12712" s="160">
        <f t="shared" si="1194"/>
        <v>45739</v>
      </c>
      <c r="N12712" s="158">
        <v>0.58004640371229699</v>
      </c>
      <c r="O12712" s="158">
        <v>0.95469999999999999</v>
      </c>
      <c r="P12712" s="161">
        <f t="shared" si="1191"/>
        <v>0.55379999999999996</v>
      </c>
    </row>
    <row r="12713" spans="9:16" x14ac:dyDescent="0.2">
      <c r="I12713" s="158">
        <f t="shared" si="1189"/>
        <v>30</v>
      </c>
      <c r="J12713" s="158" t="str">
        <f t="shared" si="1192"/>
        <v>AUD</v>
      </c>
      <c r="K12713" s="158" t="str">
        <f t="shared" si="1193"/>
        <v>CHF</v>
      </c>
      <c r="L12713" s="158" t="str">
        <f t="shared" si="1190"/>
        <v>AUDCHF45740</v>
      </c>
      <c r="M12713" s="160">
        <f t="shared" si="1194"/>
        <v>45740</v>
      </c>
      <c r="N12713" s="158">
        <v>0.58061893978981594</v>
      </c>
      <c r="O12713" s="158">
        <v>0.95440000000000003</v>
      </c>
      <c r="P12713" s="161">
        <f t="shared" si="1191"/>
        <v>0.55410000000000004</v>
      </c>
    </row>
    <row r="12714" spans="9:16" x14ac:dyDescent="0.2">
      <c r="I12714" s="158">
        <f t="shared" ref="I12714:I12777" si="1195">IF(M12713=$G$2,I12713+1,I12713)</f>
        <v>30</v>
      </c>
      <c r="J12714" s="158" t="str">
        <f t="shared" si="1192"/>
        <v>AUD</v>
      </c>
      <c r="K12714" s="158" t="str">
        <f t="shared" si="1193"/>
        <v>CHF</v>
      </c>
      <c r="L12714" s="158" t="str">
        <f t="shared" si="1190"/>
        <v>AUDCHF45741</v>
      </c>
      <c r="M12714" s="160">
        <f t="shared" si="1194"/>
        <v>45741</v>
      </c>
      <c r="N12714" s="158">
        <v>0.58400981136483099</v>
      </c>
      <c r="O12714" s="158">
        <v>0.95389999999999997</v>
      </c>
      <c r="P12714" s="161">
        <f t="shared" si="1191"/>
        <v>0.55710000000000004</v>
      </c>
    </row>
    <row r="12715" spans="9:16" x14ac:dyDescent="0.2">
      <c r="I12715" s="158">
        <f t="shared" si="1195"/>
        <v>30</v>
      </c>
      <c r="J12715" s="158" t="str">
        <f t="shared" si="1192"/>
        <v>AUD</v>
      </c>
      <c r="K12715" s="158" t="str">
        <f t="shared" si="1193"/>
        <v>CHF</v>
      </c>
      <c r="L12715" s="158" t="str">
        <f t="shared" si="1190"/>
        <v>AUDCHF45742</v>
      </c>
      <c r="M12715" s="160">
        <f t="shared" si="1194"/>
        <v>45742</v>
      </c>
      <c r="N12715" s="158">
        <v>0.58558294782455933</v>
      </c>
      <c r="O12715" s="158">
        <v>0.95320000000000005</v>
      </c>
      <c r="P12715" s="161">
        <f t="shared" si="1191"/>
        <v>0.55820000000000003</v>
      </c>
    </row>
    <row r="12716" spans="9:16" x14ac:dyDescent="0.2">
      <c r="I12716" s="158">
        <f t="shared" si="1195"/>
        <v>30</v>
      </c>
      <c r="J12716" s="158" t="str">
        <f t="shared" si="1192"/>
        <v>AUD</v>
      </c>
      <c r="K12716" s="158" t="str">
        <f t="shared" si="1193"/>
        <v>CHF</v>
      </c>
      <c r="L12716" s="158" t="str">
        <f t="shared" si="1190"/>
        <v>AUDCHF45743</v>
      </c>
      <c r="M12716" s="160">
        <f t="shared" si="1194"/>
        <v>45743</v>
      </c>
      <c r="N12716" s="158">
        <v>0.58476112508040468</v>
      </c>
      <c r="O12716" s="158">
        <v>0.95240000000000002</v>
      </c>
      <c r="P12716" s="161">
        <f t="shared" si="1191"/>
        <v>0.55689999999999995</v>
      </c>
    </row>
    <row r="12717" spans="9:16" x14ac:dyDescent="0.2">
      <c r="I12717" s="158">
        <f t="shared" si="1195"/>
        <v>30</v>
      </c>
      <c r="J12717" s="158" t="str">
        <f t="shared" si="1192"/>
        <v>AUD</v>
      </c>
      <c r="K12717" s="158" t="str">
        <f t="shared" si="1193"/>
        <v>CHF</v>
      </c>
      <c r="L12717" s="158" t="str">
        <f t="shared" si="1190"/>
        <v>AUDCHF45744</v>
      </c>
      <c r="M12717" s="160">
        <f t="shared" si="1194"/>
        <v>45744</v>
      </c>
      <c r="N12717" s="158">
        <v>0.58411214953271029</v>
      </c>
      <c r="O12717" s="158">
        <v>0.95250000000000001</v>
      </c>
      <c r="P12717" s="161">
        <f t="shared" si="1191"/>
        <v>0.55640000000000001</v>
      </c>
    </row>
    <row r="12718" spans="9:16" x14ac:dyDescent="0.2">
      <c r="I12718" s="158">
        <f t="shared" si="1195"/>
        <v>30</v>
      </c>
      <c r="J12718" s="158" t="str">
        <f t="shared" si="1192"/>
        <v>AUD</v>
      </c>
      <c r="K12718" s="158" t="str">
        <f t="shared" si="1193"/>
        <v>CHF</v>
      </c>
      <c r="L12718" s="158" t="str">
        <f t="shared" si="1190"/>
        <v>AUDCHF45745</v>
      </c>
      <c r="M12718" s="160">
        <f t="shared" si="1194"/>
        <v>45745</v>
      </c>
      <c r="N12718" s="158">
        <v>0.58411214953271029</v>
      </c>
      <c r="O12718" s="158">
        <v>0.95250000000000001</v>
      </c>
      <c r="P12718" s="161">
        <f t="shared" si="1191"/>
        <v>0.55640000000000001</v>
      </c>
    </row>
    <row r="12719" spans="9:16" x14ac:dyDescent="0.2">
      <c r="I12719" s="158">
        <f t="shared" si="1195"/>
        <v>30</v>
      </c>
      <c r="J12719" s="158" t="str">
        <f t="shared" si="1192"/>
        <v>AUD</v>
      </c>
      <c r="K12719" s="158" t="str">
        <f t="shared" si="1193"/>
        <v>CHF</v>
      </c>
      <c r="L12719" s="158" t="str">
        <f t="shared" si="1190"/>
        <v>AUDCHF45746</v>
      </c>
      <c r="M12719" s="160">
        <f t="shared" si="1194"/>
        <v>45746</v>
      </c>
      <c r="N12719" s="158">
        <v>0.58411214953271029</v>
      </c>
      <c r="O12719" s="158">
        <v>0.95250000000000001</v>
      </c>
      <c r="P12719" s="161">
        <f t="shared" si="1191"/>
        <v>0.55640000000000001</v>
      </c>
    </row>
    <row r="12720" spans="9:16" x14ac:dyDescent="0.2">
      <c r="I12720" s="158">
        <f t="shared" si="1195"/>
        <v>30</v>
      </c>
      <c r="J12720" s="158" t="str">
        <f t="shared" si="1192"/>
        <v>AUD</v>
      </c>
      <c r="K12720" s="158" t="str">
        <f t="shared" si="1193"/>
        <v>CHF</v>
      </c>
      <c r="L12720" s="158" t="str">
        <f t="shared" si="1190"/>
        <v>AUDCHF45747</v>
      </c>
      <c r="M12720" s="160">
        <f t="shared" si="1194"/>
        <v>45747</v>
      </c>
      <c r="N12720" s="158">
        <v>0.57743388382030258</v>
      </c>
      <c r="O12720" s="158">
        <v>0.95309999999999995</v>
      </c>
      <c r="P12720" s="161">
        <f t="shared" si="1191"/>
        <v>0.5504</v>
      </c>
    </row>
    <row r="12721" spans="9:16" x14ac:dyDescent="0.2">
      <c r="I12721" s="158">
        <f t="shared" si="1195"/>
        <v>30</v>
      </c>
      <c r="J12721" s="158" t="str">
        <f t="shared" si="1192"/>
        <v>AUD</v>
      </c>
      <c r="K12721" s="158" t="str">
        <f t="shared" si="1193"/>
        <v>CHF</v>
      </c>
      <c r="L12721" s="158" t="str">
        <f t="shared" si="1190"/>
        <v>AUDCHF45748</v>
      </c>
      <c r="M12721" s="160">
        <f t="shared" si="1194"/>
        <v>45748</v>
      </c>
      <c r="N12721" s="158">
        <v>0.57954216169226314</v>
      </c>
      <c r="O12721" s="158">
        <v>0.95199999999999996</v>
      </c>
      <c r="P12721" s="161">
        <f t="shared" si="1191"/>
        <v>0.55169999999999997</v>
      </c>
    </row>
    <row r="12722" spans="9:16" x14ac:dyDescent="0.2">
      <c r="I12722" s="158">
        <f t="shared" si="1195"/>
        <v>30</v>
      </c>
      <c r="J12722" s="158" t="str">
        <f t="shared" si="1192"/>
        <v>AUD</v>
      </c>
      <c r="K12722" s="158" t="str">
        <f t="shared" si="1193"/>
        <v>CHF</v>
      </c>
      <c r="L12722" s="158" t="str">
        <f t="shared" si="1190"/>
        <v>AUDCHF45749</v>
      </c>
      <c r="M12722" s="160">
        <f t="shared" si="1194"/>
        <v>45749</v>
      </c>
      <c r="N12722" s="158">
        <v>0.58322640849177654</v>
      </c>
      <c r="O12722" s="158">
        <v>0.95430000000000004</v>
      </c>
      <c r="P12722" s="161">
        <f t="shared" si="1191"/>
        <v>0.55659999999999998</v>
      </c>
    </row>
    <row r="12723" spans="9:16" x14ac:dyDescent="0.2">
      <c r="I12723" s="158">
        <f t="shared" si="1195"/>
        <v>30</v>
      </c>
      <c r="J12723" s="158" t="str">
        <f t="shared" si="1192"/>
        <v>AUD</v>
      </c>
      <c r="K12723" s="158" t="str">
        <f t="shared" si="1193"/>
        <v>CHF</v>
      </c>
      <c r="L12723" s="158" t="str">
        <f t="shared" si="1190"/>
        <v>AUDCHF45750</v>
      </c>
      <c r="M12723" s="160">
        <f t="shared" si="1194"/>
        <v>45750</v>
      </c>
      <c r="N12723" s="158">
        <v>0.57313159101329669</v>
      </c>
      <c r="O12723" s="158">
        <v>0.95379999999999998</v>
      </c>
      <c r="P12723" s="161">
        <f t="shared" si="1191"/>
        <v>0.54669999999999996</v>
      </c>
    </row>
    <row r="12724" spans="9:16" x14ac:dyDescent="0.2">
      <c r="I12724" s="158">
        <f t="shared" si="1195"/>
        <v>30</v>
      </c>
      <c r="J12724" s="158" t="str">
        <f t="shared" si="1192"/>
        <v>AUD</v>
      </c>
      <c r="K12724" s="158" t="str">
        <f t="shared" si="1193"/>
        <v>CHF</v>
      </c>
      <c r="L12724" s="158" t="str">
        <f t="shared" si="1190"/>
        <v>AUDCHF45751</v>
      </c>
      <c r="M12724" s="160">
        <f t="shared" si="1194"/>
        <v>45751</v>
      </c>
      <c r="N12724" s="158">
        <v>0.55254724278925849</v>
      </c>
      <c r="O12724" s="158">
        <v>0.94069999999999998</v>
      </c>
      <c r="P12724" s="161">
        <f t="shared" si="1191"/>
        <v>0.51980000000000004</v>
      </c>
    </row>
    <row r="12725" spans="9:16" x14ac:dyDescent="0.2">
      <c r="I12725" s="158">
        <f t="shared" si="1195"/>
        <v>30</v>
      </c>
      <c r="J12725" s="158" t="str">
        <f t="shared" si="1192"/>
        <v>AUD</v>
      </c>
      <c r="K12725" s="158" t="str">
        <f t="shared" si="1193"/>
        <v>CHF</v>
      </c>
      <c r="L12725" s="158" t="str">
        <f t="shared" si="1190"/>
        <v>AUDCHF45752</v>
      </c>
      <c r="M12725" s="160">
        <f t="shared" si="1194"/>
        <v>45752</v>
      </c>
      <c r="N12725" s="158">
        <v>0.55254724278925849</v>
      </c>
      <c r="O12725" s="158">
        <v>0.94069999999999998</v>
      </c>
      <c r="P12725" s="161">
        <f t="shared" si="1191"/>
        <v>0.51980000000000004</v>
      </c>
    </row>
    <row r="12726" spans="9:16" x14ac:dyDescent="0.2">
      <c r="I12726" s="158">
        <f t="shared" si="1195"/>
        <v>30</v>
      </c>
      <c r="J12726" s="158" t="str">
        <f t="shared" si="1192"/>
        <v>AUD</v>
      </c>
      <c r="K12726" s="158" t="str">
        <f t="shared" si="1193"/>
        <v>CHF</v>
      </c>
      <c r="L12726" s="158" t="str">
        <f t="shared" si="1190"/>
        <v>AUDCHF45753</v>
      </c>
      <c r="M12726" s="160">
        <f t="shared" si="1194"/>
        <v>45753</v>
      </c>
      <c r="N12726" s="158">
        <v>0.55254724278925849</v>
      </c>
      <c r="O12726" s="158">
        <v>0.94069999999999998</v>
      </c>
      <c r="P12726" s="161">
        <f t="shared" si="1191"/>
        <v>0.51980000000000004</v>
      </c>
    </row>
    <row r="12727" spans="9:16" x14ac:dyDescent="0.2">
      <c r="I12727" s="158">
        <f t="shared" si="1195"/>
        <v>30</v>
      </c>
      <c r="J12727" s="158" t="str">
        <f t="shared" si="1192"/>
        <v>AUD</v>
      </c>
      <c r="K12727" s="158" t="str">
        <f t="shared" si="1193"/>
        <v>CHF</v>
      </c>
      <c r="L12727" s="158" t="str">
        <f t="shared" si="1190"/>
        <v>AUDCHF45754</v>
      </c>
      <c r="M12727" s="160">
        <f t="shared" si="1194"/>
        <v>45754</v>
      </c>
      <c r="N12727" s="158">
        <v>0.55023660173874767</v>
      </c>
      <c r="O12727" s="158">
        <v>0.93769999999999998</v>
      </c>
      <c r="P12727" s="161">
        <f t="shared" si="1191"/>
        <v>0.51600000000000001</v>
      </c>
    </row>
    <row r="12728" spans="9:16" x14ac:dyDescent="0.2">
      <c r="I12728" s="158">
        <f t="shared" si="1195"/>
        <v>30</v>
      </c>
      <c r="J12728" s="158" t="str">
        <f t="shared" si="1192"/>
        <v>AUD</v>
      </c>
      <c r="K12728" s="158" t="str">
        <f t="shared" si="1193"/>
        <v>CHF</v>
      </c>
      <c r="L12728" s="158" t="str">
        <f t="shared" si="1190"/>
        <v>AUDCHF45755</v>
      </c>
      <c r="M12728" s="160">
        <f t="shared" si="1194"/>
        <v>45755</v>
      </c>
      <c r="N12728" s="158">
        <v>0.55331156974492335</v>
      </c>
      <c r="O12728" s="158">
        <v>0.93489999999999995</v>
      </c>
      <c r="P12728" s="161">
        <f t="shared" si="1191"/>
        <v>0.51729999999999998</v>
      </c>
    </row>
    <row r="12729" spans="9:16" x14ac:dyDescent="0.2">
      <c r="I12729" s="158">
        <f t="shared" si="1195"/>
        <v>30</v>
      </c>
      <c r="J12729" s="158" t="str">
        <f t="shared" si="1192"/>
        <v>AUD</v>
      </c>
      <c r="K12729" s="158" t="str">
        <f t="shared" si="1193"/>
        <v>CHF</v>
      </c>
      <c r="L12729" s="158" t="str">
        <f t="shared" si="1190"/>
        <v>AUDCHF45756</v>
      </c>
      <c r="M12729" s="160">
        <f t="shared" si="1194"/>
        <v>45756</v>
      </c>
      <c r="N12729" s="158">
        <v>0.54374422271763367</v>
      </c>
      <c r="O12729" s="158">
        <v>0.92779999999999996</v>
      </c>
      <c r="P12729" s="161">
        <f t="shared" si="1191"/>
        <v>0.50449999999999995</v>
      </c>
    </row>
    <row r="12730" spans="9:16" x14ac:dyDescent="0.2">
      <c r="I12730" s="158">
        <f t="shared" si="1195"/>
        <v>30</v>
      </c>
      <c r="J12730" s="158" t="str">
        <f t="shared" si="1192"/>
        <v>AUD</v>
      </c>
      <c r="K12730" s="158" t="str">
        <f t="shared" si="1193"/>
        <v>CHF</v>
      </c>
      <c r="L12730" s="158" t="str">
        <f t="shared" si="1190"/>
        <v>AUDCHF45757</v>
      </c>
      <c r="M12730" s="160">
        <f t="shared" si="1194"/>
        <v>45757</v>
      </c>
      <c r="N12730" s="158">
        <v>0.55850321139346548</v>
      </c>
      <c r="O12730" s="158">
        <v>0.92989999999999995</v>
      </c>
      <c r="P12730" s="161">
        <f t="shared" si="1191"/>
        <v>0.51939999999999997</v>
      </c>
    </row>
    <row r="12731" spans="9:16" x14ac:dyDescent="0.2">
      <c r="I12731" s="158">
        <f t="shared" si="1195"/>
        <v>30</v>
      </c>
      <c r="J12731" s="158" t="str">
        <f t="shared" si="1192"/>
        <v>AUD</v>
      </c>
      <c r="K12731" s="158" t="str">
        <f t="shared" si="1193"/>
        <v>CHF</v>
      </c>
      <c r="L12731" s="158" t="str">
        <f t="shared" si="1190"/>
        <v>AUDCHF45758</v>
      </c>
      <c r="M12731" s="160">
        <f t="shared" si="1194"/>
        <v>45758</v>
      </c>
      <c r="N12731" s="158">
        <v>0.54942036151859786</v>
      </c>
      <c r="O12731" s="158">
        <v>0.92520000000000002</v>
      </c>
      <c r="P12731" s="161">
        <f t="shared" si="1191"/>
        <v>0.50829999999999997</v>
      </c>
    </row>
    <row r="12732" spans="9:16" x14ac:dyDescent="0.2">
      <c r="I12732" s="158">
        <f t="shared" si="1195"/>
        <v>30</v>
      </c>
      <c r="J12732" s="158" t="str">
        <f t="shared" si="1192"/>
        <v>AUD</v>
      </c>
      <c r="K12732" s="158" t="str">
        <f t="shared" si="1193"/>
        <v>CHF</v>
      </c>
      <c r="L12732" s="158" t="str">
        <f t="shared" si="1190"/>
        <v>AUDCHF45759</v>
      </c>
      <c r="M12732" s="160">
        <f t="shared" si="1194"/>
        <v>45759</v>
      </c>
      <c r="N12732" s="158">
        <v>0.54942036151859786</v>
      </c>
      <c r="O12732" s="158">
        <v>0.92520000000000002</v>
      </c>
      <c r="P12732" s="161">
        <f t="shared" si="1191"/>
        <v>0.50829999999999997</v>
      </c>
    </row>
    <row r="12733" spans="9:16" x14ac:dyDescent="0.2">
      <c r="I12733" s="158">
        <f t="shared" si="1195"/>
        <v>30</v>
      </c>
      <c r="J12733" s="158" t="str">
        <f t="shared" si="1192"/>
        <v>AUD</v>
      </c>
      <c r="K12733" s="158" t="str">
        <f t="shared" si="1193"/>
        <v>CHF</v>
      </c>
      <c r="L12733" s="158" t="str">
        <f t="shared" si="1190"/>
        <v>AUDCHF45760</v>
      </c>
      <c r="M12733" s="160">
        <f t="shared" si="1194"/>
        <v>45760</v>
      </c>
      <c r="N12733" s="158">
        <v>0.54942036151859786</v>
      </c>
      <c r="O12733" s="158">
        <v>0.92520000000000002</v>
      </c>
      <c r="P12733" s="161">
        <f t="shared" si="1191"/>
        <v>0.50829999999999997</v>
      </c>
    </row>
    <row r="12734" spans="9:16" x14ac:dyDescent="0.2">
      <c r="I12734" s="158">
        <f t="shared" si="1195"/>
        <v>30</v>
      </c>
      <c r="J12734" s="158" t="str">
        <f t="shared" si="1192"/>
        <v>AUD</v>
      </c>
      <c r="K12734" s="158" t="str">
        <f t="shared" si="1193"/>
        <v>CHF</v>
      </c>
      <c r="L12734" s="158" t="str">
        <f t="shared" si="1190"/>
        <v>AUDCHF45761</v>
      </c>
      <c r="M12734" s="160">
        <f t="shared" si="1194"/>
        <v>45761</v>
      </c>
      <c r="N12734" s="158">
        <v>0.55450815126982367</v>
      </c>
      <c r="O12734" s="158">
        <v>0.93289999999999995</v>
      </c>
      <c r="P12734" s="161">
        <f t="shared" si="1191"/>
        <v>0.51729999999999998</v>
      </c>
    </row>
    <row r="12735" spans="9:16" x14ac:dyDescent="0.2">
      <c r="I12735" s="158">
        <f t="shared" si="1195"/>
        <v>30</v>
      </c>
      <c r="J12735" s="158" t="str">
        <f t="shared" si="1192"/>
        <v>AUD</v>
      </c>
      <c r="K12735" s="158" t="str">
        <f t="shared" si="1193"/>
        <v>CHF</v>
      </c>
      <c r="L12735" s="158" t="str">
        <f t="shared" si="1190"/>
        <v>AUDCHF45762</v>
      </c>
      <c r="M12735" s="160">
        <f t="shared" si="1194"/>
        <v>45762</v>
      </c>
      <c r="N12735" s="158">
        <v>0.56198718669214343</v>
      </c>
      <c r="O12735" s="158">
        <v>0.92420000000000002</v>
      </c>
      <c r="P12735" s="161">
        <f t="shared" si="1191"/>
        <v>0.51939999999999997</v>
      </c>
    </row>
    <row r="12736" spans="9:16" x14ac:dyDescent="0.2">
      <c r="I12736" s="158">
        <f t="shared" si="1195"/>
        <v>30</v>
      </c>
      <c r="J12736" s="158" t="str">
        <f t="shared" si="1192"/>
        <v>AUD</v>
      </c>
      <c r="K12736" s="158" t="str">
        <f t="shared" si="1193"/>
        <v>CHF</v>
      </c>
      <c r="L12736" s="158" t="str">
        <f t="shared" si="1190"/>
        <v>AUDCHF45763</v>
      </c>
      <c r="M12736" s="160">
        <f t="shared" si="1194"/>
        <v>45763</v>
      </c>
      <c r="N12736" s="158">
        <v>0.56129321957790745</v>
      </c>
      <c r="O12736" s="158">
        <v>0.92600000000000005</v>
      </c>
      <c r="P12736" s="161">
        <f t="shared" si="1191"/>
        <v>0.51980000000000004</v>
      </c>
    </row>
    <row r="12737" spans="9:16" x14ac:dyDescent="0.2">
      <c r="I12737" s="158">
        <f t="shared" si="1195"/>
        <v>30</v>
      </c>
      <c r="J12737" s="158" t="str">
        <f t="shared" si="1192"/>
        <v>AUD</v>
      </c>
      <c r="K12737" s="158" t="str">
        <f t="shared" si="1193"/>
        <v>CHF</v>
      </c>
      <c r="L12737" s="158" t="str">
        <f t="shared" si="1190"/>
        <v>AUDCHF45764</v>
      </c>
      <c r="M12737" s="160">
        <f t="shared" si="1194"/>
        <v>45764</v>
      </c>
      <c r="N12737" s="158">
        <v>0.56038105912020175</v>
      </c>
      <c r="O12737" s="158">
        <v>0.92910000000000004</v>
      </c>
      <c r="P12737" s="161">
        <f t="shared" si="1191"/>
        <v>0.52070000000000005</v>
      </c>
    </row>
    <row r="12738" spans="9:16" x14ac:dyDescent="0.2">
      <c r="I12738" s="158">
        <f t="shared" si="1195"/>
        <v>30</v>
      </c>
      <c r="J12738" s="158" t="str">
        <f t="shared" si="1192"/>
        <v>AUD</v>
      </c>
      <c r="K12738" s="158" t="str">
        <f t="shared" si="1193"/>
        <v>CHF</v>
      </c>
      <c r="L12738" s="158" t="str">
        <f t="shared" si="1190"/>
        <v>AUDCHF45765</v>
      </c>
      <c r="M12738" s="160">
        <f t="shared" si="1194"/>
        <v>45765</v>
      </c>
      <c r="N12738" s="158">
        <v>0.56038105912020175</v>
      </c>
      <c r="O12738" s="158">
        <v>0.92910000000000004</v>
      </c>
      <c r="P12738" s="161">
        <f t="shared" si="1191"/>
        <v>0.52070000000000005</v>
      </c>
    </row>
    <row r="12739" spans="9:16" x14ac:dyDescent="0.2">
      <c r="I12739" s="158">
        <f t="shared" si="1195"/>
        <v>30</v>
      </c>
      <c r="J12739" s="158" t="str">
        <f t="shared" si="1192"/>
        <v>AUD</v>
      </c>
      <c r="K12739" s="158" t="str">
        <f t="shared" si="1193"/>
        <v>CHF</v>
      </c>
      <c r="L12739" s="158" t="str">
        <f t="shared" ref="L12739:L12802" si="1196">J12739&amp;K12739&amp;M12739</f>
        <v>AUDCHF45766</v>
      </c>
      <c r="M12739" s="160">
        <f t="shared" si="1194"/>
        <v>45766</v>
      </c>
      <c r="N12739" s="158">
        <v>0.56038105912020175</v>
      </c>
      <c r="O12739" s="158">
        <v>0.92910000000000004</v>
      </c>
      <c r="P12739" s="161">
        <f t="shared" ref="P12739:P12802" si="1197">ROUND(N12739*O12739,4)</f>
        <v>0.52070000000000005</v>
      </c>
    </row>
    <row r="12740" spans="9:16" x14ac:dyDescent="0.2">
      <c r="I12740" s="158">
        <f t="shared" si="1195"/>
        <v>30</v>
      </c>
      <c r="J12740" s="158" t="str">
        <f t="shared" ref="J12740:J12803" si="1198">VLOOKUP($I12740,$A:$C,2,FALSE)</f>
        <v>AUD</v>
      </c>
      <c r="K12740" s="158" t="str">
        <f t="shared" ref="K12740:K12803" si="1199">VLOOKUP($I12740,$A:$C,3,FALSE)</f>
        <v>CHF</v>
      </c>
      <c r="L12740" s="158" t="str">
        <f t="shared" si="1196"/>
        <v>AUDCHF45767</v>
      </c>
      <c r="M12740" s="160">
        <f t="shared" ref="M12740:M12803" si="1200">IF(I12740=I12739,M12739+1,$G$1)</f>
        <v>45767</v>
      </c>
      <c r="N12740" s="158">
        <v>0.56038105912020175</v>
      </c>
      <c r="O12740" s="158">
        <v>0.92910000000000004</v>
      </c>
      <c r="P12740" s="161">
        <f t="shared" si="1197"/>
        <v>0.52070000000000005</v>
      </c>
    </row>
    <row r="12741" spans="9:16" x14ac:dyDescent="0.2">
      <c r="I12741" s="158">
        <f t="shared" si="1195"/>
        <v>30</v>
      </c>
      <c r="J12741" s="158" t="str">
        <f t="shared" si="1198"/>
        <v>AUD</v>
      </c>
      <c r="K12741" s="158" t="str">
        <f t="shared" si="1199"/>
        <v>CHF</v>
      </c>
      <c r="L12741" s="158" t="str">
        <f t="shared" si="1196"/>
        <v>AUDCHF45768</v>
      </c>
      <c r="M12741" s="160">
        <f t="shared" si="1200"/>
        <v>45768</v>
      </c>
      <c r="N12741" s="158">
        <v>0.56038105912020175</v>
      </c>
      <c r="O12741" s="158">
        <v>0.92910000000000004</v>
      </c>
      <c r="P12741" s="161">
        <f t="shared" si="1197"/>
        <v>0.52070000000000005</v>
      </c>
    </row>
    <row r="12742" spans="9:16" x14ac:dyDescent="0.2">
      <c r="I12742" s="158">
        <f t="shared" si="1195"/>
        <v>30</v>
      </c>
      <c r="J12742" s="158" t="str">
        <f t="shared" si="1198"/>
        <v>AUD</v>
      </c>
      <c r="K12742" s="158" t="str">
        <f t="shared" si="1199"/>
        <v>CHF</v>
      </c>
      <c r="L12742" s="158" t="str">
        <f t="shared" si="1196"/>
        <v>AUDCHF45769</v>
      </c>
      <c r="M12742" s="160">
        <f t="shared" si="1200"/>
        <v>45769</v>
      </c>
      <c r="N12742" s="158">
        <v>0.55725828921705212</v>
      </c>
      <c r="O12742" s="158">
        <v>0.93179999999999996</v>
      </c>
      <c r="P12742" s="161">
        <f t="shared" si="1197"/>
        <v>0.51929999999999998</v>
      </c>
    </row>
    <row r="12743" spans="9:16" x14ac:dyDescent="0.2">
      <c r="I12743" s="158">
        <f t="shared" si="1195"/>
        <v>30</v>
      </c>
      <c r="J12743" s="158" t="str">
        <f t="shared" si="1198"/>
        <v>AUD</v>
      </c>
      <c r="K12743" s="158" t="str">
        <f t="shared" si="1199"/>
        <v>CHF</v>
      </c>
      <c r="L12743" s="158" t="str">
        <f t="shared" si="1196"/>
        <v>AUDCHF45770</v>
      </c>
      <c r="M12743" s="160">
        <f t="shared" si="1200"/>
        <v>45770</v>
      </c>
      <c r="N12743" s="158">
        <v>0.56135623666778933</v>
      </c>
      <c r="O12743" s="158">
        <v>0.93820000000000003</v>
      </c>
      <c r="P12743" s="161">
        <f t="shared" si="1197"/>
        <v>0.52669999999999995</v>
      </c>
    </row>
    <row r="12744" spans="9:16" x14ac:dyDescent="0.2">
      <c r="I12744" s="158">
        <f t="shared" si="1195"/>
        <v>30</v>
      </c>
      <c r="J12744" s="158" t="str">
        <f t="shared" si="1198"/>
        <v>AUD</v>
      </c>
      <c r="K12744" s="158" t="str">
        <f t="shared" si="1199"/>
        <v>CHF</v>
      </c>
      <c r="L12744" s="158" t="str">
        <f t="shared" si="1196"/>
        <v>AUDCHF45771</v>
      </c>
      <c r="M12744" s="160">
        <f t="shared" si="1200"/>
        <v>45771</v>
      </c>
      <c r="N12744" s="158">
        <v>0.56107277113841669</v>
      </c>
      <c r="O12744" s="158">
        <v>0.93920000000000003</v>
      </c>
      <c r="P12744" s="161">
        <f t="shared" si="1197"/>
        <v>0.52700000000000002</v>
      </c>
    </row>
    <row r="12745" spans="9:16" x14ac:dyDescent="0.2">
      <c r="I12745" s="158">
        <f t="shared" si="1195"/>
        <v>30</v>
      </c>
      <c r="J12745" s="158" t="str">
        <f t="shared" si="1198"/>
        <v>AUD</v>
      </c>
      <c r="K12745" s="158" t="str">
        <f t="shared" si="1199"/>
        <v>CHF</v>
      </c>
      <c r="L12745" s="158" t="str">
        <f t="shared" si="1196"/>
        <v>AUDCHF45772</v>
      </c>
      <c r="M12745" s="160">
        <f t="shared" si="1200"/>
        <v>45772</v>
      </c>
      <c r="N12745" s="158">
        <v>0.5618924537843456</v>
      </c>
      <c r="O12745" s="158">
        <v>0.94210000000000005</v>
      </c>
      <c r="P12745" s="161">
        <f t="shared" si="1197"/>
        <v>0.52939999999999998</v>
      </c>
    </row>
    <row r="12746" spans="9:16" x14ac:dyDescent="0.2">
      <c r="I12746" s="158">
        <f t="shared" si="1195"/>
        <v>30</v>
      </c>
      <c r="J12746" s="158" t="str">
        <f t="shared" si="1198"/>
        <v>AUD</v>
      </c>
      <c r="K12746" s="158" t="str">
        <f t="shared" si="1199"/>
        <v>CHF</v>
      </c>
      <c r="L12746" s="158" t="str">
        <f t="shared" si="1196"/>
        <v>AUDCHF45773</v>
      </c>
      <c r="M12746" s="160">
        <f t="shared" si="1200"/>
        <v>45773</v>
      </c>
      <c r="N12746" s="158">
        <v>0.5618924537843456</v>
      </c>
      <c r="O12746" s="158">
        <v>0.94210000000000005</v>
      </c>
      <c r="P12746" s="161">
        <f t="shared" si="1197"/>
        <v>0.52939999999999998</v>
      </c>
    </row>
    <row r="12747" spans="9:16" x14ac:dyDescent="0.2">
      <c r="I12747" s="158">
        <f t="shared" si="1195"/>
        <v>30</v>
      </c>
      <c r="J12747" s="158" t="str">
        <f t="shared" si="1198"/>
        <v>AUD</v>
      </c>
      <c r="K12747" s="158" t="str">
        <f t="shared" si="1199"/>
        <v>CHF</v>
      </c>
      <c r="L12747" s="158" t="str">
        <f t="shared" si="1196"/>
        <v>AUDCHF45774</v>
      </c>
      <c r="M12747" s="160">
        <f t="shared" si="1200"/>
        <v>45774</v>
      </c>
      <c r="N12747" s="158">
        <v>0.5618924537843456</v>
      </c>
      <c r="O12747" s="158">
        <v>0.94210000000000005</v>
      </c>
      <c r="P12747" s="161">
        <f t="shared" si="1197"/>
        <v>0.52939999999999998</v>
      </c>
    </row>
    <row r="12748" spans="9:16" x14ac:dyDescent="0.2">
      <c r="I12748" s="158">
        <f t="shared" si="1195"/>
        <v>30</v>
      </c>
      <c r="J12748" s="158" t="str">
        <f t="shared" si="1198"/>
        <v>AUD</v>
      </c>
      <c r="K12748" s="158" t="str">
        <f t="shared" si="1199"/>
        <v>CHF</v>
      </c>
      <c r="L12748" s="158" t="str">
        <f t="shared" si="1196"/>
        <v>AUDCHF45775</v>
      </c>
      <c r="M12748" s="160">
        <f t="shared" si="1200"/>
        <v>45775</v>
      </c>
      <c r="N12748" s="158">
        <v>0.56309476884959742</v>
      </c>
      <c r="O12748" s="158">
        <v>0.94199999999999995</v>
      </c>
      <c r="P12748" s="161">
        <f t="shared" si="1197"/>
        <v>0.53039999999999998</v>
      </c>
    </row>
    <row r="12749" spans="9:16" x14ac:dyDescent="0.2">
      <c r="I12749" s="158">
        <f t="shared" si="1195"/>
        <v>30</v>
      </c>
      <c r="J12749" s="158" t="str">
        <f t="shared" si="1198"/>
        <v>AUD</v>
      </c>
      <c r="K12749" s="158" t="str">
        <f t="shared" si="1199"/>
        <v>CHF</v>
      </c>
      <c r="L12749" s="158" t="str">
        <f t="shared" si="1196"/>
        <v>AUDCHF45776</v>
      </c>
      <c r="M12749" s="160">
        <f t="shared" si="1200"/>
        <v>45776</v>
      </c>
      <c r="N12749" s="158">
        <v>0.56325335135744059</v>
      </c>
      <c r="O12749" s="158">
        <v>0.93920000000000003</v>
      </c>
      <c r="P12749" s="161">
        <f t="shared" si="1197"/>
        <v>0.52900000000000003</v>
      </c>
    </row>
    <row r="12750" spans="9:16" x14ac:dyDescent="0.2">
      <c r="I12750" s="158">
        <f t="shared" si="1195"/>
        <v>30</v>
      </c>
      <c r="J12750" s="158" t="str">
        <f t="shared" si="1198"/>
        <v>AUD</v>
      </c>
      <c r="K12750" s="158" t="str">
        <f t="shared" si="1199"/>
        <v>CHF</v>
      </c>
      <c r="L12750" s="158" t="str">
        <f t="shared" si="1196"/>
        <v>AUDCHF45777</v>
      </c>
      <c r="M12750" s="160">
        <f t="shared" si="1200"/>
        <v>45777</v>
      </c>
      <c r="N12750" s="158">
        <v>0.56186088324530847</v>
      </c>
      <c r="O12750" s="158">
        <v>0.93889999999999996</v>
      </c>
      <c r="P12750" s="161">
        <f t="shared" si="1197"/>
        <v>0.52749999999999997</v>
      </c>
    </row>
    <row r="12751" spans="9:16" x14ac:dyDescent="0.2">
      <c r="I12751" s="158">
        <f t="shared" si="1195"/>
        <v>30</v>
      </c>
      <c r="J12751" s="158" t="str">
        <f t="shared" si="1198"/>
        <v>AUD</v>
      </c>
      <c r="K12751" s="158" t="str">
        <f t="shared" si="1199"/>
        <v>CHF</v>
      </c>
      <c r="L12751" s="158" t="str">
        <f t="shared" si="1196"/>
        <v>AUDCHF45778</v>
      </c>
      <c r="M12751" s="160">
        <f t="shared" si="1200"/>
        <v>45778</v>
      </c>
      <c r="N12751" s="158">
        <v>0.56186088324530847</v>
      </c>
      <c r="O12751" s="158">
        <v>0.93889999999999996</v>
      </c>
      <c r="P12751" s="161">
        <f t="shared" si="1197"/>
        <v>0.52749999999999997</v>
      </c>
    </row>
    <row r="12752" spans="9:16" x14ac:dyDescent="0.2">
      <c r="I12752" s="158">
        <f t="shared" si="1195"/>
        <v>30</v>
      </c>
      <c r="J12752" s="158" t="str">
        <f t="shared" si="1198"/>
        <v>AUD</v>
      </c>
      <c r="K12752" s="158" t="str">
        <f t="shared" si="1199"/>
        <v>CHF</v>
      </c>
      <c r="L12752" s="158" t="str">
        <f t="shared" si="1196"/>
        <v>AUDCHF45779</v>
      </c>
      <c r="M12752" s="160">
        <f t="shared" si="1200"/>
        <v>45779</v>
      </c>
      <c r="N12752" s="158">
        <v>0.56753688989784334</v>
      </c>
      <c r="O12752" s="158">
        <v>0.93430000000000002</v>
      </c>
      <c r="P12752" s="161">
        <f t="shared" si="1197"/>
        <v>0.5302</v>
      </c>
    </row>
    <row r="12753" spans="9:16" x14ac:dyDescent="0.2">
      <c r="I12753" s="158">
        <f t="shared" si="1195"/>
        <v>30</v>
      </c>
      <c r="J12753" s="158" t="str">
        <f t="shared" si="1198"/>
        <v>AUD</v>
      </c>
      <c r="K12753" s="158" t="str">
        <f t="shared" si="1199"/>
        <v>CHF</v>
      </c>
      <c r="L12753" s="158" t="str">
        <f t="shared" si="1196"/>
        <v>AUDCHF45780</v>
      </c>
      <c r="M12753" s="160">
        <f t="shared" si="1200"/>
        <v>45780</v>
      </c>
      <c r="N12753" s="158">
        <v>0.56753688989784334</v>
      </c>
      <c r="O12753" s="158">
        <v>0.93430000000000002</v>
      </c>
      <c r="P12753" s="161">
        <f t="shared" si="1197"/>
        <v>0.5302</v>
      </c>
    </row>
    <row r="12754" spans="9:16" x14ac:dyDescent="0.2">
      <c r="I12754" s="158">
        <f t="shared" si="1195"/>
        <v>30</v>
      </c>
      <c r="J12754" s="158" t="str">
        <f t="shared" si="1198"/>
        <v>AUD</v>
      </c>
      <c r="K12754" s="158" t="str">
        <f t="shared" si="1199"/>
        <v>CHF</v>
      </c>
      <c r="L12754" s="158" t="str">
        <f t="shared" si="1196"/>
        <v>AUDCHF45781</v>
      </c>
      <c r="M12754" s="160">
        <f t="shared" si="1200"/>
        <v>45781</v>
      </c>
      <c r="N12754" s="158">
        <v>0.56753688989784334</v>
      </c>
      <c r="O12754" s="158">
        <v>0.93430000000000002</v>
      </c>
      <c r="P12754" s="161">
        <f t="shared" si="1197"/>
        <v>0.5302</v>
      </c>
    </row>
    <row r="12755" spans="9:16" x14ac:dyDescent="0.2">
      <c r="I12755" s="158">
        <f t="shared" si="1195"/>
        <v>30</v>
      </c>
      <c r="J12755" s="158" t="str">
        <f t="shared" si="1198"/>
        <v>AUD</v>
      </c>
      <c r="K12755" s="158" t="str">
        <f t="shared" si="1199"/>
        <v>CHF</v>
      </c>
      <c r="L12755" s="158" t="str">
        <f t="shared" si="1196"/>
        <v>AUDCHF45782</v>
      </c>
      <c r="M12755" s="160">
        <f t="shared" si="1200"/>
        <v>45782</v>
      </c>
      <c r="N12755" s="158">
        <v>0.57168991538989244</v>
      </c>
      <c r="O12755" s="158">
        <v>0.93359999999999999</v>
      </c>
      <c r="P12755" s="161">
        <f t="shared" si="1197"/>
        <v>0.53369999999999995</v>
      </c>
    </row>
    <row r="12756" spans="9:16" x14ac:dyDescent="0.2">
      <c r="I12756" s="158">
        <f t="shared" si="1195"/>
        <v>30</v>
      </c>
      <c r="J12756" s="158" t="str">
        <f t="shared" si="1198"/>
        <v>AUD</v>
      </c>
      <c r="K12756" s="158" t="str">
        <f t="shared" si="1199"/>
        <v>CHF</v>
      </c>
      <c r="L12756" s="158" t="str">
        <f t="shared" si="1196"/>
        <v>AUDCHF45783</v>
      </c>
      <c r="M12756" s="160">
        <f t="shared" si="1200"/>
        <v>45783</v>
      </c>
      <c r="N12756" s="158">
        <v>0.57071110603812347</v>
      </c>
      <c r="O12756" s="158">
        <v>0.93459999999999999</v>
      </c>
      <c r="P12756" s="161">
        <f t="shared" si="1197"/>
        <v>0.53339999999999999</v>
      </c>
    </row>
    <row r="12757" spans="9:16" x14ac:dyDescent="0.2">
      <c r="I12757" s="158">
        <f t="shared" si="1195"/>
        <v>30</v>
      </c>
      <c r="J12757" s="158" t="str">
        <f t="shared" si="1198"/>
        <v>AUD</v>
      </c>
      <c r="K12757" s="158" t="str">
        <f t="shared" si="1199"/>
        <v>CHF</v>
      </c>
      <c r="L12757" s="158" t="str">
        <f t="shared" si="1196"/>
        <v>AUDCHF45784</v>
      </c>
      <c r="M12757" s="160">
        <f t="shared" si="1200"/>
        <v>45784</v>
      </c>
      <c r="N12757" s="158">
        <v>0.56970318464080216</v>
      </c>
      <c r="O12757" s="158">
        <v>0.93589999999999995</v>
      </c>
      <c r="P12757" s="161">
        <f t="shared" si="1197"/>
        <v>0.53320000000000001</v>
      </c>
    </row>
    <row r="12758" spans="9:16" x14ac:dyDescent="0.2">
      <c r="I12758" s="158">
        <f t="shared" si="1195"/>
        <v>30</v>
      </c>
      <c r="J12758" s="158" t="str">
        <f t="shared" si="1198"/>
        <v>AUD</v>
      </c>
      <c r="K12758" s="158" t="str">
        <f t="shared" si="1199"/>
        <v>CHF</v>
      </c>
      <c r="L12758" s="158" t="str">
        <f t="shared" si="1196"/>
        <v>AUDCHF45785</v>
      </c>
      <c r="M12758" s="160">
        <f t="shared" si="1200"/>
        <v>45785</v>
      </c>
      <c r="N12758" s="158">
        <v>0.56802044873615454</v>
      </c>
      <c r="O12758" s="158">
        <v>0.9325</v>
      </c>
      <c r="P12758" s="161">
        <f t="shared" si="1197"/>
        <v>0.52969999999999995</v>
      </c>
    </row>
    <row r="12759" spans="9:16" x14ac:dyDescent="0.2">
      <c r="I12759" s="158">
        <f t="shared" si="1195"/>
        <v>30</v>
      </c>
      <c r="J12759" s="158" t="str">
        <f t="shared" si="1198"/>
        <v>AUD</v>
      </c>
      <c r="K12759" s="158" t="str">
        <f t="shared" si="1199"/>
        <v>CHF</v>
      </c>
      <c r="L12759" s="158" t="str">
        <f t="shared" si="1196"/>
        <v>AUDCHF45786</v>
      </c>
      <c r="M12759" s="160">
        <f t="shared" si="1200"/>
        <v>45786</v>
      </c>
      <c r="N12759" s="158">
        <v>0.56908718415661275</v>
      </c>
      <c r="O12759" s="158">
        <v>0.93530000000000002</v>
      </c>
      <c r="P12759" s="161">
        <f t="shared" si="1197"/>
        <v>0.5323</v>
      </c>
    </row>
    <row r="12760" spans="9:16" x14ac:dyDescent="0.2">
      <c r="I12760" s="158">
        <f t="shared" si="1195"/>
        <v>30</v>
      </c>
      <c r="J12760" s="158" t="str">
        <f t="shared" si="1198"/>
        <v>AUD</v>
      </c>
      <c r="K12760" s="158" t="str">
        <f t="shared" si="1199"/>
        <v>CHF</v>
      </c>
      <c r="L12760" s="158" t="str">
        <f t="shared" si="1196"/>
        <v>AUDCHF45787</v>
      </c>
      <c r="M12760" s="160">
        <f t="shared" si="1200"/>
        <v>45787</v>
      </c>
      <c r="N12760" s="158">
        <v>0.56908718415661275</v>
      </c>
      <c r="O12760" s="158">
        <v>0.93530000000000002</v>
      </c>
      <c r="P12760" s="161">
        <f t="shared" si="1197"/>
        <v>0.5323</v>
      </c>
    </row>
    <row r="12761" spans="9:16" x14ac:dyDescent="0.2">
      <c r="I12761" s="158">
        <f t="shared" si="1195"/>
        <v>30</v>
      </c>
      <c r="J12761" s="158" t="str">
        <f t="shared" si="1198"/>
        <v>AUD</v>
      </c>
      <c r="K12761" s="158" t="str">
        <f t="shared" si="1199"/>
        <v>CHF</v>
      </c>
      <c r="L12761" s="158" t="str">
        <f t="shared" si="1196"/>
        <v>AUDCHF45788</v>
      </c>
      <c r="M12761" s="160">
        <f t="shared" si="1200"/>
        <v>45788</v>
      </c>
      <c r="N12761" s="158">
        <v>0.56908718415661275</v>
      </c>
      <c r="O12761" s="158">
        <v>0.93530000000000002</v>
      </c>
      <c r="P12761" s="161">
        <f t="shared" si="1197"/>
        <v>0.5323</v>
      </c>
    </row>
    <row r="12762" spans="9:16" x14ac:dyDescent="0.2">
      <c r="I12762" s="158">
        <f t="shared" si="1195"/>
        <v>30</v>
      </c>
      <c r="J12762" s="158" t="str">
        <f t="shared" si="1198"/>
        <v>AUD</v>
      </c>
      <c r="K12762" s="158" t="str">
        <f t="shared" si="1199"/>
        <v>CHF</v>
      </c>
      <c r="L12762" s="158" t="str">
        <f t="shared" si="1196"/>
        <v>AUDCHF45789</v>
      </c>
      <c r="M12762" s="160">
        <f t="shared" si="1200"/>
        <v>45789</v>
      </c>
      <c r="N12762" s="158">
        <v>0.57524160147261849</v>
      </c>
      <c r="O12762" s="158">
        <v>0.93689999999999996</v>
      </c>
      <c r="P12762" s="161">
        <f t="shared" si="1197"/>
        <v>0.53890000000000005</v>
      </c>
    </row>
    <row r="12763" spans="9:16" x14ac:dyDescent="0.2">
      <c r="I12763" s="158">
        <f t="shared" si="1195"/>
        <v>30</v>
      </c>
      <c r="J12763" s="158" t="str">
        <f t="shared" si="1198"/>
        <v>AUD</v>
      </c>
      <c r="K12763" s="158" t="str">
        <f t="shared" si="1199"/>
        <v>CHF</v>
      </c>
      <c r="L12763" s="158" t="str">
        <f t="shared" si="1196"/>
        <v>AUDCHF45790</v>
      </c>
      <c r="M12763" s="160">
        <f t="shared" si="1200"/>
        <v>45790</v>
      </c>
      <c r="N12763" s="158">
        <v>0.5766680122253619</v>
      </c>
      <c r="O12763" s="158">
        <v>0.93579999999999997</v>
      </c>
      <c r="P12763" s="161">
        <f t="shared" si="1197"/>
        <v>0.53959999999999997</v>
      </c>
    </row>
    <row r="12764" spans="9:16" x14ac:dyDescent="0.2">
      <c r="I12764" s="158">
        <f t="shared" si="1195"/>
        <v>30</v>
      </c>
      <c r="J12764" s="158" t="str">
        <f t="shared" si="1198"/>
        <v>AUD</v>
      </c>
      <c r="K12764" s="158" t="str">
        <f t="shared" si="1199"/>
        <v>CHF</v>
      </c>
      <c r="L12764" s="158" t="str">
        <f t="shared" si="1196"/>
        <v>AUDCHF45791</v>
      </c>
      <c r="M12764" s="160">
        <f t="shared" si="1200"/>
        <v>45791</v>
      </c>
      <c r="N12764" s="158">
        <v>0.57670126874279126</v>
      </c>
      <c r="O12764" s="158">
        <v>0.93899999999999995</v>
      </c>
      <c r="P12764" s="161">
        <f t="shared" si="1197"/>
        <v>0.54149999999999998</v>
      </c>
    </row>
    <row r="12765" spans="9:16" x14ac:dyDescent="0.2">
      <c r="I12765" s="158">
        <f t="shared" si="1195"/>
        <v>30</v>
      </c>
      <c r="J12765" s="158" t="str">
        <f t="shared" si="1198"/>
        <v>AUD</v>
      </c>
      <c r="K12765" s="158" t="str">
        <f t="shared" si="1199"/>
        <v>CHF</v>
      </c>
      <c r="L12765" s="158" t="str">
        <f t="shared" si="1196"/>
        <v>AUDCHF45792</v>
      </c>
      <c r="M12765" s="160">
        <f t="shared" si="1200"/>
        <v>45792</v>
      </c>
      <c r="N12765" s="158">
        <v>0.57283611158847447</v>
      </c>
      <c r="O12765" s="158">
        <v>0.93769999999999998</v>
      </c>
      <c r="P12765" s="161">
        <f t="shared" si="1197"/>
        <v>0.53710000000000002</v>
      </c>
    </row>
    <row r="12766" spans="9:16" x14ac:dyDescent="0.2">
      <c r="I12766" s="158">
        <f t="shared" si="1195"/>
        <v>30</v>
      </c>
      <c r="J12766" s="158" t="str">
        <f t="shared" si="1198"/>
        <v>AUD</v>
      </c>
      <c r="K12766" s="158" t="str">
        <f t="shared" si="1199"/>
        <v>CHF</v>
      </c>
      <c r="L12766" s="158" t="str">
        <f t="shared" si="1196"/>
        <v>AUDCHF45793</v>
      </c>
      <c r="M12766" s="160">
        <f t="shared" si="1200"/>
        <v>45793</v>
      </c>
      <c r="N12766" s="158">
        <v>0.57280329934700425</v>
      </c>
      <c r="O12766" s="158">
        <v>0.93810000000000004</v>
      </c>
      <c r="P12766" s="161">
        <f t="shared" si="1197"/>
        <v>0.5373</v>
      </c>
    </row>
    <row r="12767" spans="9:16" x14ac:dyDescent="0.2">
      <c r="I12767" s="158">
        <f t="shared" si="1195"/>
        <v>30</v>
      </c>
      <c r="J12767" s="158" t="str">
        <f t="shared" si="1198"/>
        <v>AUD</v>
      </c>
      <c r="K12767" s="158" t="str">
        <f t="shared" si="1199"/>
        <v>CHF</v>
      </c>
      <c r="L12767" s="158" t="str">
        <f t="shared" si="1196"/>
        <v>AUDCHF45794</v>
      </c>
      <c r="M12767" s="160">
        <f t="shared" si="1200"/>
        <v>45794</v>
      </c>
      <c r="N12767" s="158">
        <v>0.57280329934700425</v>
      </c>
      <c r="O12767" s="158">
        <v>0.93810000000000004</v>
      </c>
      <c r="P12767" s="161">
        <f t="shared" si="1197"/>
        <v>0.5373</v>
      </c>
    </row>
    <row r="12768" spans="9:16" x14ac:dyDescent="0.2">
      <c r="I12768" s="158">
        <f t="shared" si="1195"/>
        <v>30</v>
      </c>
      <c r="J12768" s="158" t="str">
        <f t="shared" si="1198"/>
        <v>AUD</v>
      </c>
      <c r="K12768" s="158" t="str">
        <f t="shared" si="1199"/>
        <v>CHF</v>
      </c>
      <c r="L12768" s="158" t="str">
        <f t="shared" si="1196"/>
        <v>AUDCHF45795</v>
      </c>
      <c r="M12768" s="160">
        <f t="shared" si="1200"/>
        <v>45795</v>
      </c>
      <c r="N12768" s="158">
        <v>0.57280329934700425</v>
      </c>
      <c r="O12768" s="158">
        <v>0.93810000000000004</v>
      </c>
      <c r="P12768" s="161">
        <f t="shared" si="1197"/>
        <v>0.5373</v>
      </c>
    </row>
    <row r="12769" spans="9:16" x14ac:dyDescent="0.2">
      <c r="I12769" s="158">
        <f t="shared" si="1195"/>
        <v>30</v>
      </c>
      <c r="J12769" s="158" t="str">
        <f t="shared" si="1198"/>
        <v>AUD</v>
      </c>
      <c r="K12769" s="158" t="str">
        <f t="shared" si="1199"/>
        <v>CHF</v>
      </c>
      <c r="L12769" s="158" t="str">
        <f t="shared" si="1196"/>
        <v>AUDCHF45796</v>
      </c>
      <c r="M12769" s="160">
        <f t="shared" si="1200"/>
        <v>45796</v>
      </c>
      <c r="N12769" s="158">
        <v>0.57237708202163584</v>
      </c>
      <c r="O12769" s="158">
        <v>0.93940000000000001</v>
      </c>
      <c r="P12769" s="161">
        <f t="shared" si="1197"/>
        <v>0.53769999999999996</v>
      </c>
    </row>
    <row r="12770" spans="9:16" x14ac:dyDescent="0.2">
      <c r="I12770" s="158">
        <f t="shared" si="1195"/>
        <v>30</v>
      </c>
      <c r="J12770" s="158" t="str">
        <f t="shared" si="1198"/>
        <v>AUD</v>
      </c>
      <c r="K12770" s="158" t="str">
        <f t="shared" si="1199"/>
        <v>CHF</v>
      </c>
      <c r="L12770" s="158" t="str">
        <f t="shared" si="1196"/>
        <v>AUDCHF45797</v>
      </c>
      <c r="M12770" s="160">
        <f t="shared" si="1200"/>
        <v>45797</v>
      </c>
      <c r="N12770" s="158">
        <v>0.57019044360816507</v>
      </c>
      <c r="O12770" s="158">
        <v>0.93659999999999999</v>
      </c>
      <c r="P12770" s="161">
        <f t="shared" si="1197"/>
        <v>0.53400000000000003</v>
      </c>
    </row>
    <row r="12771" spans="9:16" x14ac:dyDescent="0.2">
      <c r="I12771" s="158">
        <f t="shared" si="1195"/>
        <v>30</v>
      </c>
      <c r="J12771" s="158" t="str">
        <f t="shared" si="1198"/>
        <v>AUD</v>
      </c>
      <c r="K12771" s="158" t="str">
        <f t="shared" si="1199"/>
        <v>CHF</v>
      </c>
      <c r="L12771" s="158" t="str">
        <f t="shared" si="1196"/>
        <v>AUDCHF45798</v>
      </c>
      <c r="M12771" s="160">
        <f t="shared" si="1200"/>
        <v>45798</v>
      </c>
      <c r="N12771" s="158">
        <v>0.56918435881381979</v>
      </c>
      <c r="O12771" s="158">
        <v>0.93520000000000003</v>
      </c>
      <c r="P12771" s="161">
        <f t="shared" si="1197"/>
        <v>0.5323</v>
      </c>
    </row>
    <row r="12772" spans="9:16" x14ac:dyDescent="0.2">
      <c r="I12772" s="158">
        <f t="shared" si="1195"/>
        <v>30</v>
      </c>
      <c r="J12772" s="158" t="str">
        <f t="shared" si="1198"/>
        <v>AUD</v>
      </c>
      <c r="K12772" s="158" t="str">
        <f t="shared" si="1199"/>
        <v>CHF</v>
      </c>
      <c r="L12772" s="158" t="str">
        <f t="shared" si="1196"/>
        <v>AUDCHF45799</v>
      </c>
      <c r="M12772" s="160">
        <f t="shared" si="1200"/>
        <v>45799</v>
      </c>
      <c r="N12772" s="158">
        <v>0.56792367105860975</v>
      </c>
      <c r="O12772" s="158">
        <v>0.93430000000000002</v>
      </c>
      <c r="P12772" s="161">
        <f t="shared" si="1197"/>
        <v>0.53059999999999996</v>
      </c>
    </row>
    <row r="12773" spans="9:16" x14ac:dyDescent="0.2">
      <c r="I12773" s="158">
        <f t="shared" si="1195"/>
        <v>30</v>
      </c>
      <c r="J12773" s="158" t="str">
        <f t="shared" si="1198"/>
        <v>AUD</v>
      </c>
      <c r="K12773" s="158" t="str">
        <f t="shared" si="1199"/>
        <v>CHF</v>
      </c>
      <c r="L12773" s="158" t="str">
        <f t="shared" si="1196"/>
        <v>AUDCHF45800</v>
      </c>
      <c r="M12773" s="160">
        <f t="shared" si="1200"/>
        <v>45800</v>
      </c>
      <c r="N12773" s="158">
        <v>0.56918435881381979</v>
      </c>
      <c r="O12773" s="158">
        <v>0.92989999999999995</v>
      </c>
      <c r="P12773" s="161">
        <f t="shared" si="1197"/>
        <v>0.52929999999999999</v>
      </c>
    </row>
    <row r="12774" spans="9:16" x14ac:dyDescent="0.2">
      <c r="I12774" s="158">
        <f t="shared" si="1195"/>
        <v>30</v>
      </c>
      <c r="J12774" s="158" t="str">
        <f t="shared" si="1198"/>
        <v>AUD</v>
      </c>
      <c r="K12774" s="158" t="str">
        <f t="shared" si="1199"/>
        <v>CHF</v>
      </c>
      <c r="L12774" s="158" t="str">
        <f t="shared" si="1196"/>
        <v>AUDCHF45801</v>
      </c>
      <c r="M12774" s="160">
        <f t="shared" si="1200"/>
        <v>45801</v>
      </c>
      <c r="N12774" s="158">
        <v>0.56918435881381979</v>
      </c>
      <c r="O12774" s="158">
        <v>0.92989999999999995</v>
      </c>
      <c r="P12774" s="161">
        <f t="shared" si="1197"/>
        <v>0.52929999999999999</v>
      </c>
    </row>
    <row r="12775" spans="9:16" x14ac:dyDescent="0.2">
      <c r="I12775" s="158">
        <f t="shared" si="1195"/>
        <v>30</v>
      </c>
      <c r="J12775" s="158" t="str">
        <f t="shared" si="1198"/>
        <v>AUD</v>
      </c>
      <c r="K12775" s="158" t="str">
        <f t="shared" si="1199"/>
        <v>CHF</v>
      </c>
      <c r="L12775" s="158" t="str">
        <f t="shared" si="1196"/>
        <v>AUDCHF45802</v>
      </c>
      <c r="M12775" s="160">
        <f t="shared" si="1200"/>
        <v>45802</v>
      </c>
      <c r="N12775" s="158">
        <v>0.56918435881381979</v>
      </c>
      <c r="O12775" s="158">
        <v>0.92989999999999995</v>
      </c>
      <c r="P12775" s="161">
        <f t="shared" si="1197"/>
        <v>0.52929999999999999</v>
      </c>
    </row>
    <row r="12776" spans="9:16" x14ac:dyDescent="0.2">
      <c r="I12776" s="158">
        <f t="shared" si="1195"/>
        <v>30</v>
      </c>
      <c r="J12776" s="158" t="str">
        <f t="shared" si="1198"/>
        <v>AUD</v>
      </c>
      <c r="K12776" s="158" t="str">
        <f t="shared" si="1199"/>
        <v>CHF</v>
      </c>
      <c r="L12776" s="158" t="str">
        <f t="shared" si="1196"/>
        <v>AUDCHF45803</v>
      </c>
      <c r="M12776" s="160">
        <f t="shared" si="1200"/>
        <v>45803</v>
      </c>
      <c r="N12776" s="158">
        <v>0.57182067703568162</v>
      </c>
      <c r="O12776" s="158">
        <v>0.93559999999999999</v>
      </c>
      <c r="P12776" s="161">
        <f t="shared" si="1197"/>
        <v>0.53500000000000003</v>
      </c>
    </row>
    <row r="12777" spans="9:16" x14ac:dyDescent="0.2">
      <c r="I12777" s="158">
        <f t="shared" si="1195"/>
        <v>30</v>
      </c>
      <c r="J12777" s="158" t="str">
        <f t="shared" si="1198"/>
        <v>AUD</v>
      </c>
      <c r="K12777" s="158" t="str">
        <f t="shared" si="1199"/>
        <v>CHF</v>
      </c>
      <c r="L12777" s="158" t="str">
        <f t="shared" si="1196"/>
        <v>AUDCHF45804</v>
      </c>
      <c r="M12777" s="160">
        <f t="shared" si="1200"/>
        <v>45804</v>
      </c>
      <c r="N12777" s="158">
        <v>0.56740807989105768</v>
      </c>
      <c r="O12777" s="158">
        <v>0.93859999999999999</v>
      </c>
      <c r="P12777" s="161">
        <f t="shared" si="1197"/>
        <v>0.53259999999999996</v>
      </c>
    </row>
    <row r="12778" spans="9:16" x14ac:dyDescent="0.2">
      <c r="I12778" s="158">
        <f t="shared" ref="I12778:I12841" si="1201">IF(M12777=$G$2,I12777+1,I12777)</f>
        <v>30</v>
      </c>
      <c r="J12778" s="158" t="str">
        <f t="shared" si="1198"/>
        <v>AUD</v>
      </c>
      <c r="K12778" s="158" t="str">
        <f t="shared" si="1199"/>
        <v>CHF</v>
      </c>
      <c r="L12778" s="158" t="str">
        <f t="shared" si="1196"/>
        <v>AUDCHF45805</v>
      </c>
      <c r="M12778" s="160">
        <f t="shared" si="1200"/>
        <v>45805</v>
      </c>
      <c r="N12778" s="158">
        <v>0.56882821387940841</v>
      </c>
      <c r="O12778" s="158">
        <v>0.93640000000000001</v>
      </c>
      <c r="P12778" s="161">
        <f t="shared" si="1197"/>
        <v>0.53269999999999995</v>
      </c>
    </row>
    <row r="12779" spans="9:16" x14ac:dyDescent="0.2">
      <c r="I12779" s="158">
        <f t="shared" si="1201"/>
        <v>30</v>
      </c>
      <c r="J12779" s="158" t="str">
        <f t="shared" si="1198"/>
        <v>AUD</v>
      </c>
      <c r="K12779" s="158" t="str">
        <f t="shared" si="1199"/>
        <v>CHF</v>
      </c>
      <c r="L12779" s="158" t="str">
        <f t="shared" si="1196"/>
        <v>AUDCHF45806</v>
      </c>
      <c r="M12779" s="160">
        <f t="shared" si="1200"/>
        <v>45806</v>
      </c>
      <c r="N12779" s="158">
        <v>0.57100439673385484</v>
      </c>
      <c r="O12779" s="158">
        <v>0.93389999999999995</v>
      </c>
      <c r="P12779" s="161">
        <f t="shared" si="1197"/>
        <v>0.5333</v>
      </c>
    </row>
    <row r="12780" spans="9:16" x14ac:dyDescent="0.2">
      <c r="I12780" s="158">
        <f t="shared" si="1201"/>
        <v>30</v>
      </c>
      <c r="J12780" s="158" t="str">
        <f t="shared" si="1198"/>
        <v>AUD</v>
      </c>
      <c r="K12780" s="158" t="str">
        <f t="shared" si="1199"/>
        <v>CHF</v>
      </c>
      <c r="L12780" s="158" t="str">
        <f t="shared" si="1196"/>
        <v>AUDCHF45807</v>
      </c>
      <c r="M12780" s="160">
        <f t="shared" si="1200"/>
        <v>45807</v>
      </c>
      <c r="N12780" s="158">
        <v>0.56666855556185192</v>
      </c>
      <c r="O12780" s="158">
        <v>0.93410000000000004</v>
      </c>
      <c r="P12780" s="161">
        <f t="shared" si="1197"/>
        <v>0.52929999999999999</v>
      </c>
    </row>
    <row r="12781" spans="9:16" x14ac:dyDescent="0.2">
      <c r="I12781" s="158">
        <f t="shared" si="1201"/>
        <v>30</v>
      </c>
      <c r="J12781" s="158" t="str">
        <f t="shared" si="1198"/>
        <v>AUD</v>
      </c>
      <c r="K12781" s="158" t="str">
        <f t="shared" si="1199"/>
        <v>CHF</v>
      </c>
      <c r="L12781" s="158" t="str">
        <f t="shared" si="1196"/>
        <v>AUDCHF45808</v>
      </c>
      <c r="M12781" s="160">
        <f t="shared" si="1200"/>
        <v>45808</v>
      </c>
      <c r="N12781" s="158">
        <v>0.56666855556185192</v>
      </c>
      <c r="O12781" s="158">
        <v>0.93410000000000004</v>
      </c>
      <c r="P12781" s="161">
        <f t="shared" si="1197"/>
        <v>0.52929999999999999</v>
      </c>
    </row>
    <row r="12782" spans="9:16" x14ac:dyDescent="0.2">
      <c r="I12782" s="158">
        <f t="shared" si="1201"/>
        <v>31</v>
      </c>
      <c r="J12782" s="158" t="str">
        <f t="shared" si="1198"/>
        <v>NZD</v>
      </c>
      <c r="K12782" s="158" t="str">
        <f t="shared" si="1199"/>
        <v>CHF</v>
      </c>
      <c r="L12782" s="158" t="str">
        <f t="shared" si="1196"/>
        <v>NZDCHF45383</v>
      </c>
      <c r="M12782" s="160">
        <f t="shared" si="1200"/>
        <v>45383</v>
      </c>
      <c r="N12782" s="158">
        <v>0.55273048861375196</v>
      </c>
      <c r="O12782" s="158">
        <v>0.97660000000000002</v>
      </c>
      <c r="P12782" s="161">
        <f t="shared" si="1197"/>
        <v>0.53979999999999995</v>
      </c>
    </row>
    <row r="12783" spans="9:16" x14ac:dyDescent="0.2">
      <c r="I12783" s="158">
        <f t="shared" si="1201"/>
        <v>31</v>
      </c>
      <c r="J12783" s="158" t="str">
        <f t="shared" si="1198"/>
        <v>NZD</v>
      </c>
      <c r="K12783" s="158" t="str">
        <f t="shared" si="1199"/>
        <v>CHF</v>
      </c>
      <c r="L12783" s="158" t="str">
        <f t="shared" si="1196"/>
        <v>NZDCHF45384</v>
      </c>
      <c r="M12783" s="160">
        <f t="shared" si="1200"/>
        <v>45384</v>
      </c>
      <c r="N12783" s="158">
        <v>0.55432372505543237</v>
      </c>
      <c r="O12783" s="158">
        <v>0.97650000000000003</v>
      </c>
      <c r="P12783" s="161">
        <f t="shared" si="1197"/>
        <v>0.5413</v>
      </c>
    </row>
    <row r="12784" spans="9:16" x14ac:dyDescent="0.2">
      <c r="I12784" s="158">
        <f t="shared" si="1201"/>
        <v>31</v>
      </c>
      <c r="J12784" s="158" t="str">
        <f t="shared" si="1198"/>
        <v>NZD</v>
      </c>
      <c r="K12784" s="158" t="str">
        <f t="shared" si="1199"/>
        <v>CHF</v>
      </c>
      <c r="L12784" s="158" t="str">
        <f t="shared" si="1196"/>
        <v>NZDCHF45385</v>
      </c>
      <c r="M12784" s="160">
        <f t="shared" si="1200"/>
        <v>45385</v>
      </c>
      <c r="N12784" s="158">
        <v>0.55389387393375433</v>
      </c>
      <c r="O12784" s="158">
        <v>0.97919999999999996</v>
      </c>
      <c r="P12784" s="161">
        <f t="shared" si="1197"/>
        <v>0.54239999999999999</v>
      </c>
    </row>
    <row r="12785" spans="9:16" x14ac:dyDescent="0.2">
      <c r="I12785" s="158">
        <f t="shared" si="1201"/>
        <v>31</v>
      </c>
      <c r="J12785" s="158" t="str">
        <f t="shared" si="1198"/>
        <v>NZD</v>
      </c>
      <c r="K12785" s="158" t="str">
        <f t="shared" si="1199"/>
        <v>CHF</v>
      </c>
      <c r="L12785" s="158" t="str">
        <f t="shared" si="1196"/>
        <v>NZDCHF45386</v>
      </c>
      <c r="M12785" s="160">
        <f t="shared" si="1200"/>
        <v>45386</v>
      </c>
      <c r="N12785" s="158">
        <v>0.55561729081009004</v>
      </c>
      <c r="O12785" s="158">
        <v>0.98460000000000003</v>
      </c>
      <c r="P12785" s="161">
        <f t="shared" si="1197"/>
        <v>0.54710000000000003</v>
      </c>
    </row>
    <row r="12786" spans="9:16" x14ac:dyDescent="0.2">
      <c r="I12786" s="158">
        <f t="shared" si="1201"/>
        <v>31</v>
      </c>
      <c r="J12786" s="158" t="str">
        <f t="shared" si="1198"/>
        <v>NZD</v>
      </c>
      <c r="K12786" s="158" t="str">
        <f t="shared" si="1199"/>
        <v>CHF</v>
      </c>
      <c r="L12786" s="158" t="str">
        <f t="shared" si="1196"/>
        <v>NZDCHF45387</v>
      </c>
      <c r="M12786" s="160">
        <f t="shared" si="1200"/>
        <v>45387</v>
      </c>
      <c r="N12786" s="158">
        <v>0.5555246930726071</v>
      </c>
      <c r="O12786" s="158">
        <v>0.97929999999999995</v>
      </c>
      <c r="P12786" s="161">
        <f t="shared" si="1197"/>
        <v>0.54400000000000004</v>
      </c>
    </row>
    <row r="12787" spans="9:16" x14ac:dyDescent="0.2">
      <c r="I12787" s="158">
        <f t="shared" si="1201"/>
        <v>31</v>
      </c>
      <c r="J12787" s="158" t="str">
        <f t="shared" si="1198"/>
        <v>NZD</v>
      </c>
      <c r="K12787" s="158" t="str">
        <f t="shared" si="1199"/>
        <v>CHF</v>
      </c>
      <c r="L12787" s="158" t="str">
        <f t="shared" si="1196"/>
        <v>NZDCHF45388</v>
      </c>
      <c r="M12787" s="160">
        <f t="shared" si="1200"/>
        <v>45388</v>
      </c>
      <c r="N12787" s="158">
        <v>0.5555246930726071</v>
      </c>
      <c r="O12787" s="158">
        <v>0.97929999999999995</v>
      </c>
      <c r="P12787" s="161">
        <f t="shared" si="1197"/>
        <v>0.54400000000000004</v>
      </c>
    </row>
    <row r="12788" spans="9:16" x14ac:dyDescent="0.2">
      <c r="I12788" s="158">
        <f t="shared" si="1201"/>
        <v>31</v>
      </c>
      <c r="J12788" s="158" t="str">
        <f t="shared" si="1198"/>
        <v>NZD</v>
      </c>
      <c r="K12788" s="158" t="str">
        <f t="shared" si="1199"/>
        <v>CHF</v>
      </c>
      <c r="L12788" s="158" t="str">
        <f t="shared" si="1196"/>
        <v>NZDCHF45389</v>
      </c>
      <c r="M12788" s="160">
        <f t="shared" si="1200"/>
        <v>45389</v>
      </c>
      <c r="N12788" s="158">
        <v>0.5555246930726071</v>
      </c>
      <c r="O12788" s="158">
        <v>0.97929999999999995</v>
      </c>
      <c r="P12788" s="161">
        <f t="shared" si="1197"/>
        <v>0.54400000000000004</v>
      </c>
    </row>
    <row r="12789" spans="9:16" x14ac:dyDescent="0.2">
      <c r="I12789" s="158">
        <f t="shared" si="1201"/>
        <v>31</v>
      </c>
      <c r="J12789" s="158" t="str">
        <f t="shared" si="1198"/>
        <v>NZD</v>
      </c>
      <c r="K12789" s="158" t="str">
        <f t="shared" si="1199"/>
        <v>CHF</v>
      </c>
      <c r="L12789" s="158" t="str">
        <f t="shared" si="1196"/>
        <v>NZDCHF45390</v>
      </c>
      <c r="M12789" s="160">
        <f t="shared" si="1200"/>
        <v>45390</v>
      </c>
      <c r="N12789" s="158">
        <v>0.55604982206405695</v>
      </c>
      <c r="O12789" s="158">
        <v>0.98070000000000002</v>
      </c>
      <c r="P12789" s="161">
        <f t="shared" si="1197"/>
        <v>0.54530000000000001</v>
      </c>
    </row>
    <row r="12790" spans="9:16" x14ac:dyDescent="0.2">
      <c r="I12790" s="158">
        <f t="shared" si="1201"/>
        <v>31</v>
      </c>
      <c r="J12790" s="158" t="str">
        <f t="shared" si="1198"/>
        <v>NZD</v>
      </c>
      <c r="K12790" s="158" t="str">
        <f t="shared" si="1199"/>
        <v>CHF</v>
      </c>
      <c r="L12790" s="158" t="str">
        <f t="shared" si="1196"/>
        <v>NZDCHF45391</v>
      </c>
      <c r="M12790" s="160">
        <f t="shared" si="1200"/>
        <v>45391</v>
      </c>
      <c r="N12790" s="158">
        <v>0.55747574980488346</v>
      </c>
      <c r="O12790" s="158">
        <v>0.9819</v>
      </c>
      <c r="P12790" s="161">
        <f t="shared" si="1197"/>
        <v>0.5474</v>
      </c>
    </row>
    <row r="12791" spans="9:16" x14ac:dyDescent="0.2">
      <c r="I12791" s="158">
        <f t="shared" si="1201"/>
        <v>31</v>
      </c>
      <c r="J12791" s="158" t="str">
        <f t="shared" si="1198"/>
        <v>NZD</v>
      </c>
      <c r="K12791" s="158" t="str">
        <f t="shared" si="1199"/>
        <v>CHF</v>
      </c>
      <c r="L12791" s="158" t="str">
        <f t="shared" si="1196"/>
        <v>NZDCHF45392</v>
      </c>
      <c r="M12791" s="160">
        <f t="shared" si="1200"/>
        <v>45392</v>
      </c>
      <c r="N12791" s="158">
        <v>0.56003584229390679</v>
      </c>
      <c r="O12791" s="158">
        <v>0.98099999999999998</v>
      </c>
      <c r="P12791" s="161">
        <f t="shared" si="1197"/>
        <v>0.5494</v>
      </c>
    </row>
    <row r="12792" spans="9:16" x14ac:dyDescent="0.2">
      <c r="I12792" s="158">
        <f t="shared" si="1201"/>
        <v>31</v>
      </c>
      <c r="J12792" s="158" t="str">
        <f t="shared" si="1198"/>
        <v>NZD</v>
      </c>
      <c r="K12792" s="158" t="str">
        <f t="shared" si="1199"/>
        <v>CHF</v>
      </c>
      <c r="L12792" s="158" t="str">
        <f t="shared" si="1196"/>
        <v>NZDCHF45393</v>
      </c>
      <c r="M12792" s="160">
        <f t="shared" si="1200"/>
        <v>45393</v>
      </c>
      <c r="N12792" s="158">
        <v>0.5580357142857143</v>
      </c>
      <c r="O12792" s="158">
        <v>0.97870000000000001</v>
      </c>
      <c r="P12792" s="161">
        <f t="shared" si="1197"/>
        <v>0.54610000000000003</v>
      </c>
    </row>
    <row r="12793" spans="9:16" x14ac:dyDescent="0.2">
      <c r="I12793" s="158">
        <f t="shared" si="1201"/>
        <v>31</v>
      </c>
      <c r="J12793" s="158" t="str">
        <f t="shared" si="1198"/>
        <v>NZD</v>
      </c>
      <c r="K12793" s="158" t="str">
        <f t="shared" si="1199"/>
        <v>CHF</v>
      </c>
      <c r="L12793" s="158" t="str">
        <f t="shared" si="1196"/>
        <v>NZDCHF45394</v>
      </c>
      <c r="M12793" s="160">
        <f t="shared" si="1200"/>
        <v>45394</v>
      </c>
      <c r="N12793" s="158">
        <v>0.55953446732318712</v>
      </c>
      <c r="O12793" s="158">
        <v>0.97160000000000002</v>
      </c>
      <c r="P12793" s="161">
        <f t="shared" si="1197"/>
        <v>0.54359999999999997</v>
      </c>
    </row>
    <row r="12794" spans="9:16" x14ac:dyDescent="0.2">
      <c r="I12794" s="158">
        <f t="shared" si="1201"/>
        <v>31</v>
      </c>
      <c r="J12794" s="158" t="str">
        <f t="shared" si="1198"/>
        <v>NZD</v>
      </c>
      <c r="K12794" s="158" t="str">
        <f t="shared" si="1199"/>
        <v>CHF</v>
      </c>
      <c r="L12794" s="158" t="str">
        <f t="shared" si="1196"/>
        <v>NZDCHF45395</v>
      </c>
      <c r="M12794" s="160">
        <f t="shared" si="1200"/>
        <v>45395</v>
      </c>
      <c r="N12794" s="158">
        <v>0.55953446732318712</v>
      </c>
      <c r="O12794" s="158">
        <v>0.97160000000000002</v>
      </c>
      <c r="P12794" s="161">
        <f t="shared" si="1197"/>
        <v>0.54359999999999997</v>
      </c>
    </row>
    <row r="12795" spans="9:16" x14ac:dyDescent="0.2">
      <c r="I12795" s="158">
        <f t="shared" si="1201"/>
        <v>31</v>
      </c>
      <c r="J12795" s="158" t="str">
        <f t="shared" si="1198"/>
        <v>NZD</v>
      </c>
      <c r="K12795" s="158" t="str">
        <f t="shared" si="1199"/>
        <v>CHF</v>
      </c>
      <c r="L12795" s="158" t="str">
        <f t="shared" si="1196"/>
        <v>NZDCHF45396</v>
      </c>
      <c r="M12795" s="160">
        <f t="shared" si="1200"/>
        <v>45396</v>
      </c>
      <c r="N12795" s="158">
        <v>0.55953446732318712</v>
      </c>
      <c r="O12795" s="158">
        <v>0.97160000000000002</v>
      </c>
      <c r="P12795" s="161">
        <f t="shared" si="1197"/>
        <v>0.54359999999999997</v>
      </c>
    </row>
    <row r="12796" spans="9:16" x14ac:dyDescent="0.2">
      <c r="I12796" s="158">
        <f t="shared" si="1201"/>
        <v>31</v>
      </c>
      <c r="J12796" s="158" t="str">
        <f t="shared" si="1198"/>
        <v>NZD</v>
      </c>
      <c r="K12796" s="158" t="str">
        <f t="shared" si="1199"/>
        <v>CHF</v>
      </c>
      <c r="L12796" s="158" t="str">
        <f t="shared" si="1196"/>
        <v>NZDCHF45397</v>
      </c>
      <c r="M12796" s="160">
        <f t="shared" si="1200"/>
        <v>45397</v>
      </c>
      <c r="N12796" s="158">
        <v>0.55732040349997214</v>
      </c>
      <c r="O12796" s="158">
        <v>0.97250000000000003</v>
      </c>
      <c r="P12796" s="161">
        <f t="shared" si="1197"/>
        <v>0.54200000000000004</v>
      </c>
    </row>
    <row r="12797" spans="9:16" x14ac:dyDescent="0.2">
      <c r="I12797" s="158">
        <f t="shared" si="1201"/>
        <v>31</v>
      </c>
      <c r="J12797" s="158" t="str">
        <f t="shared" si="1198"/>
        <v>NZD</v>
      </c>
      <c r="K12797" s="158" t="str">
        <f t="shared" si="1199"/>
        <v>CHF</v>
      </c>
      <c r="L12797" s="158" t="str">
        <f t="shared" si="1196"/>
        <v>NZDCHF45398</v>
      </c>
      <c r="M12797" s="160">
        <f t="shared" si="1200"/>
        <v>45398</v>
      </c>
      <c r="N12797" s="158">
        <v>0.55334218680832226</v>
      </c>
      <c r="O12797" s="158">
        <v>0.97119999999999995</v>
      </c>
      <c r="P12797" s="161">
        <f t="shared" si="1197"/>
        <v>0.53739999999999999</v>
      </c>
    </row>
    <row r="12798" spans="9:16" x14ac:dyDescent="0.2">
      <c r="I12798" s="158">
        <f t="shared" si="1201"/>
        <v>31</v>
      </c>
      <c r="J12798" s="158" t="str">
        <f t="shared" si="1198"/>
        <v>NZD</v>
      </c>
      <c r="K12798" s="158" t="str">
        <f t="shared" si="1199"/>
        <v>CHF</v>
      </c>
      <c r="L12798" s="158" t="str">
        <f t="shared" si="1196"/>
        <v>NZDCHF45399</v>
      </c>
      <c r="M12798" s="160">
        <f t="shared" si="1200"/>
        <v>45399</v>
      </c>
      <c r="N12798" s="158">
        <v>0.55518543193426606</v>
      </c>
      <c r="O12798" s="158">
        <v>0.96930000000000005</v>
      </c>
      <c r="P12798" s="161">
        <f t="shared" si="1197"/>
        <v>0.53810000000000002</v>
      </c>
    </row>
    <row r="12799" spans="9:16" x14ac:dyDescent="0.2">
      <c r="I12799" s="158">
        <f t="shared" si="1201"/>
        <v>31</v>
      </c>
      <c r="J12799" s="158" t="str">
        <f t="shared" si="1198"/>
        <v>NZD</v>
      </c>
      <c r="K12799" s="158" t="str">
        <f t="shared" si="1199"/>
        <v>CHF</v>
      </c>
      <c r="L12799" s="158" t="str">
        <f t="shared" si="1196"/>
        <v>NZDCHF45400</v>
      </c>
      <c r="M12799" s="160">
        <f t="shared" si="1200"/>
        <v>45400</v>
      </c>
      <c r="N12799" s="158">
        <v>0.5551546105590407</v>
      </c>
      <c r="O12799" s="158">
        <v>0.97040000000000004</v>
      </c>
      <c r="P12799" s="161">
        <f t="shared" si="1197"/>
        <v>0.53869999999999996</v>
      </c>
    </row>
    <row r="12800" spans="9:16" x14ac:dyDescent="0.2">
      <c r="I12800" s="158">
        <f t="shared" si="1201"/>
        <v>31</v>
      </c>
      <c r="J12800" s="158" t="str">
        <f t="shared" si="1198"/>
        <v>NZD</v>
      </c>
      <c r="K12800" s="158" t="str">
        <f t="shared" si="1199"/>
        <v>CHF</v>
      </c>
      <c r="L12800" s="158" t="str">
        <f t="shared" si="1196"/>
        <v>NZDCHF45401</v>
      </c>
      <c r="M12800" s="160">
        <f t="shared" si="1200"/>
        <v>45401</v>
      </c>
      <c r="N12800" s="158">
        <v>0.5523336095001381</v>
      </c>
      <c r="O12800" s="158">
        <v>0.96799999999999997</v>
      </c>
      <c r="P12800" s="161">
        <f t="shared" si="1197"/>
        <v>0.53469999999999995</v>
      </c>
    </row>
    <row r="12801" spans="9:16" x14ac:dyDescent="0.2">
      <c r="I12801" s="158">
        <f t="shared" si="1201"/>
        <v>31</v>
      </c>
      <c r="J12801" s="158" t="str">
        <f t="shared" si="1198"/>
        <v>NZD</v>
      </c>
      <c r="K12801" s="158" t="str">
        <f t="shared" si="1199"/>
        <v>CHF</v>
      </c>
      <c r="L12801" s="158" t="str">
        <f t="shared" si="1196"/>
        <v>NZDCHF45402</v>
      </c>
      <c r="M12801" s="160">
        <f t="shared" si="1200"/>
        <v>45402</v>
      </c>
      <c r="N12801" s="158">
        <v>0.5523336095001381</v>
      </c>
      <c r="O12801" s="158">
        <v>0.96799999999999997</v>
      </c>
      <c r="P12801" s="161">
        <f t="shared" si="1197"/>
        <v>0.53469999999999995</v>
      </c>
    </row>
    <row r="12802" spans="9:16" x14ac:dyDescent="0.2">
      <c r="I12802" s="158">
        <f t="shared" si="1201"/>
        <v>31</v>
      </c>
      <c r="J12802" s="158" t="str">
        <f t="shared" si="1198"/>
        <v>NZD</v>
      </c>
      <c r="K12802" s="158" t="str">
        <f t="shared" si="1199"/>
        <v>CHF</v>
      </c>
      <c r="L12802" s="158" t="str">
        <f t="shared" si="1196"/>
        <v>NZDCHF45403</v>
      </c>
      <c r="M12802" s="160">
        <f t="shared" si="1200"/>
        <v>45403</v>
      </c>
      <c r="N12802" s="158">
        <v>0.5523336095001381</v>
      </c>
      <c r="O12802" s="158">
        <v>0.96799999999999997</v>
      </c>
      <c r="P12802" s="161">
        <f t="shared" si="1197"/>
        <v>0.53469999999999995</v>
      </c>
    </row>
    <row r="12803" spans="9:16" x14ac:dyDescent="0.2">
      <c r="I12803" s="158">
        <f t="shared" si="1201"/>
        <v>31</v>
      </c>
      <c r="J12803" s="158" t="str">
        <f t="shared" si="1198"/>
        <v>NZD</v>
      </c>
      <c r="K12803" s="158" t="str">
        <f t="shared" si="1199"/>
        <v>CHF</v>
      </c>
      <c r="L12803" s="158" t="str">
        <f t="shared" ref="L12803:L12866" si="1202">J12803&amp;K12803&amp;M12803</f>
        <v>NZDCHF45404</v>
      </c>
      <c r="M12803" s="160">
        <f t="shared" si="1200"/>
        <v>45404</v>
      </c>
      <c r="N12803" s="158">
        <v>0.55543212619417903</v>
      </c>
      <c r="O12803" s="158">
        <v>0.96930000000000005</v>
      </c>
      <c r="P12803" s="161">
        <f t="shared" ref="P12803:P12866" si="1203">ROUND(N12803*O12803,4)</f>
        <v>0.53839999999999999</v>
      </c>
    </row>
    <row r="12804" spans="9:16" x14ac:dyDescent="0.2">
      <c r="I12804" s="158">
        <f t="shared" si="1201"/>
        <v>31</v>
      </c>
      <c r="J12804" s="158" t="str">
        <f t="shared" ref="J12804:J12867" si="1204">VLOOKUP($I12804,$A:$C,2,FALSE)</f>
        <v>NZD</v>
      </c>
      <c r="K12804" s="158" t="str">
        <f t="shared" ref="K12804:K12867" si="1205">VLOOKUP($I12804,$A:$C,3,FALSE)</f>
        <v>CHF</v>
      </c>
      <c r="L12804" s="158" t="str">
        <f t="shared" si="1202"/>
        <v>NZDCHF45405</v>
      </c>
      <c r="M12804" s="160">
        <f t="shared" ref="M12804:M12867" si="1206">IF(I12804=I12803,M12803+1,$G$1)</f>
        <v>45405</v>
      </c>
      <c r="N12804" s="158">
        <v>0.55410871613010471</v>
      </c>
      <c r="O12804" s="158">
        <v>0.97240000000000004</v>
      </c>
      <c r="P12804" s="161">
        <f t="shared" si="1203"/>
        <v>0.53879999999999995</v>
      </c>
    </row>
    <row r="12805" spans="9:16" x14ac:dyDescent="0.2">
      <c r="I12805" s="158">
        <f t="shared" si="1201"/>
        <v>31</v>
      </c>
      <c r="J12805" s="158" t="str">
        <f t="shared" si="1204"/>
        <v>NZD</v>
      </c>
      <c r="K12805" s="158" t="str">
        <f t="shared" si="1205"/>
        <v>CHF</v>
      </c>
      <c r="L12805" s="158" t="str">
        <f t="shared" si="1202"/>
        <v>NZDCHF45406</v>
      </c>
      <c r="M12805" s="160">
        <f t="shared" si="1206"/>
        <v>45406</v>
      </c>
      <c r="N12805" s="158">
        <v>0.55524708495280406</v>
      </c>
      <c r="O12805" s="158">
        <v>0.97740000000000005</v>
      </c>
      <c r="P12805" s="161">
        <f t="shared" si="1203"/>
        <v>0.54269999999999996</v>
      </c>
    </row>
    <row r="12806" spans="9:16" x14ac:dyDescent="0.2">
      <c r="I12806" s="158">
        <f t="shared" si="1201"/>
        <v>31</v>
      </c>
      <c r="J12806" s="158" t="str">
        <f t="shared" si="1204"/>
        <v>NZD</v>
      </c>
      <c r="K12806" s="158" t="str">
        <f t="shared" si="1205"/>
        <v>CHF</v>
      </c>
      <c r="L12806" s="158" t="str">
        <f t="shared" si="1202"/>
        <v>NZDCHF45407</v>
      </c>
      <c r="M12806" s="160">
        <f t="shared" si="1206"/>
        <v>45407</v>
      </c>
      <c r="N12806" s="158">
        <v>0.5558643690939411</v>
      </c>
      <c r="O12806" s="158">
        <v>0.97919999999999996</v>
      </c>
      <c r="P12806" s="161">
        <f t="shared" si="1203"/>
        <v>0.54430000000000001</v>
      </c>
    </row>
    <row r="12807" spans="9:16" x14ac:dyDescent="0.2">
      <c r="I12807" s="158">
        <f t="shared" si="1201"/>
        <v>31</v>
      </c>
      <c r="J12807" s="158" t="str">
        <f t="shared" si="1204"/>
        <v>NZD</v>
      </c>
      <c r="K12807" s="158" t="str">
        <f t="shared" si="1205"/>
        <v>CHF</v>
      </c>
      <c r="L12807" s="158" t="str">
        <f t="shared" si="1202"/>
        <v>NZDCHF45408</v>
      </c>
      <c r="M12807" s="160">
        <f t="shared" si="1206"/>
        <v>45408</v>
      </c>
      <c r="N12807" s="158">
        <v>0.55524708495280406</v>
      </c>
      <c r="O12807" s="158">
        <v>0.97789999999999999</v>
      </c>
      <c r="P12807" s="161">
        <f t="shared" si="1203"/>
        <v>0.54300000000000004</v>
      </c>
    </row>
    <row r="12808" spans="9:16" x14ac:dyDescent="0.2">
      <c r="I12808" s="158">
        <f t="shared" si="1201"/>
        <v>31</v>
      </c>
      <c r="J12808" s="158" t="str">
        <f t="shared" si="1204"/>
        <v>NZD</v>
      </c>
      <c r="K12808" s="158" t="str">
        <f t="shared" si="1205"/>
        <v>CHF</v>
      </c>
      <c r="L12808" s="158" t="str">
        <f t="shared" si="1202"/>
        <v>NZDCHF45409</v>
      </c>
      <c r="M12808" s="160">
        <f t="shared" si="1206"/>
        <v>45409</v>
      </c>
      <c r="N12808" s="158">
        <v>0.55524708495280406</v>
      </c>
      <c r="O12808" s="158">
        <v>0.97789999999999999</v>
      </c>
      <c r="P12808" s="161">
        <f t="shared" si="1203"/>
        <v>0.54300000000000004</v>
      </c>
    </row>
    <row r="12809" spans="9:16" x14ac:dyDescent="0.2">
      <c r="I12809" s="158">
        <f t="shared" si="1201"/>
        <v>31</v>
      </c>
      <c r="J12809" s="158" t="str">
        <f t="shared" si="1204"/>
        <v>NZD</v>
      </c>
      <c r="K12809" s="158" t="str">
        <f t="shared" si="1205"/>
        <v>CHF</v>
      </c>
      <c r="L12809" s="158" t="str">
        <f t="shared" si="1202"/>
        <v>NZDCHF45410</v>
      </c>
      <c r="M12809" s="160">
        <f t="shared" si="1206"/>
        <v>45410</v>
      </c>
      <c r="N12809" s="158">
        <v>0.55524708495280406</v>
      </c>
      <c r="O12809" s="158">
        <v>0.97789999999999999</v>
      </c>
      <c r="P12809" s="161">
        <f t="shared" si="1203"/>
        <v>0.54300000000000004</v>
      </c>
    </row>
    <row r="12810" spans="9:16" x14ac:dyDescent="0.2">
      <c r="I12810" s="158">
        <f t="shared" si="1201"/>
        <v>31</v>
      </c>
      <c r="J12810" s="158" t="str">
        <f t="shared" si="1204"/>
        <v>NZD</v>
      </c>
      <c r="K12810" s="158" t="str">
        <f t="shared" si="1205"/>
        <v>CHF</v>
      </c>
      <c r="L12810" s="158" t="str">
        <f t="shared" si="1202"/>
        <v>NZDCHF45411</v>
      </c>
      <c r="M12810" s="160">
        <f t="shared" si="1206"/>
        <v>45411</v>
      </c>
      <c r="N12810" s="158">
        <v>0.55766227972339955</v>
      </c>
      <c r="O12810" s="158">
        <v>0.97760000000000002</v>
      </c>
      <c r="P12810" s="161">
        <f t="shared" si="1203"/>
        <v>0.54520000000000002</v>
      </c>
    </row>
    <row r="12811" spans="9:16" x14ac:dyDescent="0.2">
      <c r="I12811" s="158">
        <f t="shared" si="1201"/>
        <v>31</v>
      </c>
      <c r="J12811" s="158" t="str">
        <f t="shared" si="1204"/>
        <v>NZD</v>
      </c>
      <c r="K12811" s="158" t="str">
        <f t="shared" si="1205"/>
        <v>CHF</v>
      </c>
      <c r="L12811" s="158" t="str">
        <f t="shared" si="1202"/>
        <v>NZDCHF45412</v>
      </c>
      <c r="M12811" s="160">
        <f t="shared" si="1206"/>
        <v>45412</v>
      </c>
      <c r="N12811" s="158">
        <v>0.55447740504574439</v>
      </c>
      <c r="O12811" s="158">
        <v>0.97870000000000001</v>
      </c>
      <c r="P12811" s="161">
        <f t="shared" si="1203"/>
        <v>0.54269999999999996</v>
      </c>
    </row>
    <row r="12812" spans="9:16" x14ac:dyDescent="0.2">
      <c r="I12812" s="158">
        <f t="shared" si="1201"/>
        <v>31</v>
      </c>
      <c r="J12812" s="158" t="str">
        <f t="shared" si="1204"/>
        <v>NZD</v>
      </c>
      <c r="K12812" s="158" t="str">
        <f t="shared" si="1205"/>
        <v>CHF</v>
      </c>
      <c r="L12812" s="158" t="str">
        <f t="shared" si="1202"/>
        <v>NZDCHF45413</v>
      </c>
      <c r="M12812" s="160">
        <f t="shared" si="1206"/>
        <v>45413</v>
      </c>
      <c r="N12812" s="158">
        <v>0.55447740504574439</v>
      </c>
      <c r="O12812" s="158">
        <v>0.97870000000000001</v>
      </c>
      <c r="P12812" s="161">
        <f t="shared" si="1203"/>
        <v>0.54269999999999996</v>
      </c>
    </row>
    <row r="12813" spans="9:16" x14ac:dyDescent="0.2">
      <c r="I12813" s="158">
        <f t="shared" si="1201"/>
        <v>31</v>
      </c>
      <c r="J12813" s="158" t="str">
        <f t="shared" si="1204"/>
        <v>NZD</v>
      </c>
      <c r="K12813" s="158" t="str">
        <f t="shared" si="1205"/>
        <v>CHF</v>
      </c>
      <c r="L12813" s="158" t="str">
        <f t="shared" si="1202"/>
        <v>NZDCHF45414</v>
      </c>
      <c r="M12813" s="160">
        <f t="shared" si="1206"/>
        <v>45414</v>
      </c>
      <c r="N12813" s="158">
        <v>0.55410871613010471</v>
      </c>
      <c r="O12813" s="158">
        <v>0.97589999999999999</v>
      </c>
      <c r="P12813" s="161">
        <f t="shared" si="1203"/>
        <v>0.54079999999999995</v>
      </c>
    </row>
    <row r="12814" spans="9:16" x14ac:dyDescent="0.2">
      <c r="I12814" s="158">
        <f t="shared" si="1201"/>
        <v>31</v>
      </c>
      <c r="J12814" s="158" t="str">
        <f t="shared" si="1204"/>
        <v>NZD</v>
      </c>
      <c r="K12814" s="158" t="str">
        <f t="shared" si="1205"/>
        <v>CHF</v>
      </c>
      <c r="L12814" s="158" t="str">
        <f t="shared" si="1202"/>
        <v>NZDCHF45415</v>
      </c>
      <c r="M12814" s="160">
        <f t="shared" si="1206"/>
        <v>45415</v>
      </c>
      <c r="N12814" s="158">
        <v>0.55704099821746889</v>
      </c>
      <c r="O12814" s="158">
        <v>0.97440000000000004</v>
      </c>
      <c r="P12814" s="161">
        <f t="shared" si="1203"/>
        <v>0.54279999999999995</v>
      </c>
    </row>
    <row r="12815" spans="9:16" x14ac:dyDescent="0.2">
      <c r="I12815" s="158">
        <f t="shared" si="1201"/>
        <v>31</v>
      </c>
      <c r="J12815" s="158" t="str">
        <f t="shared" si="1204"/>
        <v>NZD</v>
      </c>
      <c r="K12815" s="158" t="str">
        <f t="shared" si="1205"/>
        <v>CHF</v>
      </c>
      <c r="L12815" s="158" t="str">
        <f t="shared" si="1202"/>
        <v>NZDCHF45416</v>
      </c>
      <c r="M12815" s="160">
        <f t="shared" si="1206"/>
        <v>45416</v>
      </c>
      <c r="N12815" s="158">
        <v>0.55704099821746889</v>
      </c>
      <c r="O12815" s="158">
        <v>0.97440000000000004</v>
      </c>
      <c r="P12815" s="161">
        <f t="shared" si="1203"/>
        <v>0.54279999999999995</v>
      </c>
    </row>
    <row r="12816" spans="9:16" x14ac:dyDescent="0.2">
      <c r="I12816" s="158">
        <f t="shared" si="1201"/>
        <v>31</v>
      </c>
      <c r="J12816" s="158" t="str">
        <f t="shared" si="1204"/>
        <v>NZD</v>
      </c>
      <c r="K12816" s="158" t="str">
        <f t="shared" si="1205"/>
        <v>CHF</v>
      </c>
      <c r="L12816" s="158" t="str">
        <f t="shared" si="1202"/>
        <v>NZDCHF45417</v>
      </c>
      <c r="M12816" s="160">
        <f t="shared" si="1206"/>
        <v>45417</v>
      </c>
      <c r="N12816" s="158">
        <v>0.55704099821746889</v>
      </c>
      <c r="O12816" s="158">
        <v>0.97440000000000004</v>
      </c>
      <c r="P12816" s="161">
        <f t="shared" si="1203"/>
        <v>0.54279999999999995</v>
      </c>
    </row>
    <row r="12817" spans="9:16" x14ac:dyDescent="0.2">
      <c r="I12817" s="158">
        <f t="shared" si="1201"/>
        <v>31</v>
      </c>
      <c r="J12817" s="158" t="str">
        <f t="shared" si="1204"/>
        <v>NZD</v>
      </c>
      <c r="K12817" s="158" t="str">
        <f t="shared" si="1205"/>
        <v>CHF</v>
      </c>
      <c r="L12817" s="158" t="str">
        <f t="shared" si="1202"/>
        <v>NZDCHF45418</v>
      </c>
      <c r="M12817" s="160">
        <f t="shared" si="1206"/>
        <v>45418</v>
      </c>
      <c r="N12817" s="158">
        <v>0.5589402492873512</v>
      </c>
      <c r="O12817" s="158">
        <v>0.97540000000000004</v>
      </c>
      <c r="P12817" s="161">
        <f t="shared" si="1203"/>
        <v>0.54520000000000002</v>
      </c>
    </row>
    <row r="12818" spans="9:16" x14ac:dyDescent="0.2">
      <c r="I12818" s="158">
        <f t="shared" si="1201"/>
        <v>31</v>
      </c>
      <c r="J12818" s="158" t="str">
        <f t="shared" si="1204"/>
        <v>NZD</v>
      </c>
      <c r="K12818" s="158" t="str">
        <f t="shared" si="1205"/>
        <v>CHF</v>
      </c>
      <c r="L12818" s="158" t="str">
        <f t="shared" si="1202"/>
        <v>NZDCHF45419</v>
      </c>
      <c r="M12818" s="160">
        <f t="shared" si="1206"/>
        <v>45419</v>
      </c>
      <c r="N12818" s="158">
        <v>0.55809800200915283</v>
      </c>
      <c r="O12818" s="158">
        <v>0.97699999999999998</v>
      </c>
      <c r="P12818" s="161">
        <f t="shared" si="1203"/>
        <v>0.54530000000000001</v>
      </c>
    </row>
    <row r="12819" spans="9:16" x14ac:dyDescent="0.2">
      <c r="I12819" s="158">
        <f t="shared" si="1201"/>
        <v>31</v>
      </c>
      <c r="J12819" s="158" t="str">
        <f t="shared" si="1204"/>
        <v>NZD</v>
      </c>
      <c r="K12819" s="158" t="str">
        <f t="shared" si="1205"/>
        <v>CHF</v>
      </c>
      <c r="L12819" s="158" t="str">
        <f t="shared" si="1202"/>
        <v>NZDCHF45420</v>
      </c>
      <c r="M12819" s="160">
        <f t="shared" si="1206"/>
        <v>45420</v>
      </c>
      <c r="N12819" s="158">
        <v>0.55716514374860715</v>
      </c>
      <c r="O12819" s="158">
        <v>0.97699999999999998</v>
      </c>
      <c r="P12819" s="161">
        <f t="shared" si="1203"/>
        <v>0.5444</v>
      </c>
    </row>
    <row r="12820" spans="9:16" x14ac:dyDescent="0.2">
      <c r="I12820" s="158">
        <f t="shared" si="1201"/>
        <v>31</v>
      </c>
      <c r="J12820" s="158" t="str">
        <f t="shared" si="1204"/>
        <v>NZD</v>
      </c>
      <c r="K12820" s="158" t="str">
        <f t="shared" si="1205"/>
        <v>CHF</v>
      </c>
      <c r="L12820" s="158" t="str">
        <f t="shared" si="1202"/>
        <v>NZDCHF45421</v>
      </c>
      <c r="M12820" s="160">
        <f t="shared" si="1206"/>
        <v>45421</v>
      </c>
      <c r="N12820" s="158">
        <v>0.55925283820815386</v>
      </c>
      <c r="O12820" s="158">
        <v>0.97599999999999998</v>
      </c>
      <c r="P12820" s="161">
        <f t="shared" si="1203"/>
        <v>0.54579999999999995</v>
      </c>
    </row>
    <row r="12821" spans="9:16" x14ac:dyDescent="0.2">
      <c r="I12821" s="158">
        <f t="shared" si="1201"/>
        <v>31</v>
      </c>
      <c r="J12821" s="158" t="str">
        <f t="shared" si="1204"/>
        <v>NZD</v>
      </c>
      <c r="K12821" s="158" t="str">
        <f t="shared" si="1205"/>
        <v>CHF</v>
      </c>
      <c r="L12821" s="158" t="str">
        <f t="shared" si="1202"/>
        <v>NZDCHF45422</v>
      </c>
      <c r="M12821" s="160">
        <f t="shared" si="1206"/>
        <v>45422</v>
      </c>
      <c r="N12821" s="158">
        <v>0.55794230876527362</v>
      </c>
      <c r="O12821" s="158">
        <v>0.97789999999999999</v>
      </c>
      <c r="P12821" s="161">
        <f t="shared" si="1203"/>
        <v>0.54559999999999997</v>
      </c>
    </row>
    <row r="12822" spans="9:16" x14ac:dyDescent="0.2">
      <c r="I12822" s="158">
        <f t="shared" si="1201"/>
        <v>31</v>
      </c>
      <c r="J12822" s="158" t="str">
        <f t="shared" si="1204"/>
        <v>NZD</v>
      </c>
      <c r="K12822" s="158" t="str">
        <f t="shared" si="1205"/>
        <v>CHF</v>
      </c>
      <c r="L12822" s="158" t="str">
        <f t="shared" si="1202"/>
        <v>NZDCHF45423</v>
      </c>
      <c r="M12822" s="160">
        <f t="shared" si="1206"/>
        <v>45423</v>
      </c>
      <c r="N12822" s="158">
        <v>0.55794230876527362</v>
      </c>
      <c r="O12822" s="158">
        <v>0.97789999999999999</v>
      </c>
      <c r="P12822" s="161">
        <f t="shared" si="1203"/>
        <v>0.54559999999999997</v>
      </c>
    </row>
    <row r="12823" spans="9:16" x14ac:dyDescent="0.2">
      <c r="I12823" s="158">
        <f t="shared" si="1201"/>
        <v>31</v>
      </c>
      <c r="J12823" s="158" t="str">
        <f t="shared" si="1204"/>
        <v>NZD</v>
      </c>
      <c r="K12823" s="158" t="str">
        <f t="shared" si="1205"/>
        <v>CHF</v>
      </c>
      <c r="L12823" s="158" t="str">
        <f t="shared" si="1202"/>
        <v>NZDCHF45424</v>
      </c>
      <c r="M12823" s="160">
        <f t="shared" si="1206"/>
        <v>45424</v>
      </c>
      <c r="N12823" s="158">
        <v>0.55794230876527362</v>
      </c>
      <c r="O12823" s="158">
        <v>0.97789999999999999</v>
      </c>
      <c r="P12823" s="161">
        <f t="shared" si="1203"/>
        <v>0.54559999999999997</v>
      </c>
    </row>
    <row r="12824" spans="9:16" x14ac:dyDescent="0.2">
      <c r="I12824" s="158">
        <f t="shared" si="1201"/>
        <v>31</v>
      </c>
      <c r="J12824" s="158" t="str">
        <f t="shared" si="1204"/>
        <v>NZD</v>
      </c>
      <c r="K12824" s="158" t="str">
        <f t="shared" si="1205"/>
        <v>CHF</v>
      </c>
      <c r="L12824" s="158" t="str">
        <f t="shared" si="1202"/>
        <v>NZDCHF45425</v>
      </c>
      <c r="M12824" s="160">
        <f t="shared" si="1206"/>
        <v>45425</v>
      </c>
      <c r="N12824" s="158">
        <v>0.55794230876527362</v>
      </c>
      <c r="O12824" s="158">
        <v>0.97840000000000005</v>
      </c>
      <c r="P12824" s="161">
        <f t="shared" si="1203"/>
        <v>0.54590000000000005</v>
      </c>
    </row>
    <row r="12825" spans="9:16" x14ac:dyDescent="0.2">
      <c r="I12825" s="158">
        <f t="shared" si="1201"/>
        <v>31</v>
      </c>
      <c r="J12825" s="158" t="str">
        <f t="shared" si="1204"/>
        <v>NZD</v>
      </c>
      <c r="K12825" s="158" t="str">
        <f t="shared" si="1205"/>
        <v>CHF</v>
      </c>
      <c r="L12825" s="158" t="str">
        <f t="shared" si="1202"/>
        <v>NZDCHF45426</v>
      </c>
      <c r="M12825" s="160">
        <f t="shared" si="1206"/>
        <v>45426</v>
      </c>
      <c r="N12825" s="158">
        <v>0.55760008921601423</v>
      </c>
      <c r="O12825" s="158">
        <v>0.98009999999999997</v>
      </c>
      <c r="P12825" s="161">
        <f t="shared" si="1203"/>
        <v>0.54649999999999999</v>
      </c>
    </row>
    <row r="12826" spans="9:16" x14ac:dyDescent="0.2">
      <c r="I12826" s="158">
        <f t="shared" si="1201"/>
        <v>31</v>
      </c>
      <c r="J12826" s="158" t="str">
        <f t="shared" si="1204"/>
        <v>NZD</v>
      </c>
      <c r="K12826" s="158" t="str">
        <f t="shared" si="1205"/>
        <v>CHF</v>
      </c>
      <c r="L12826" s="158" t="str">
        <f t="shared" si="1202"/>
        <v>NZDCHF45427</v>
      </c>
      <c r="M12826" s="160">
        <f t="shared" si="1206"/>
        <v>45427</v>
      </c>
      <c r="N12826" s="158">
        <v>0.55991041433370659</v>
      </c>
      <c r="O12826" s="158">
        <v>0.98</v>
      </c>
      <c r="P12826" s="161">
        <f t="shared" si="1203"/>
        <v>0.54869999999999997</v>
      </c>
    </row>
    <row r="12827" spans="9:16" x14ac:dyDescent="0.2">
      <c r="I12827" s="158">
        <f t="shared" si="1201"/>
        <v>31</v>
      </c>
      <c r="J12827" s="158" t="str">
        <f t="shared" si="1204"/>
        <v>NZD</v>
      </c>
      <c r="K12827" s="158" t="str">
        <f t="shared" si="1205"/>
        <v>CHF</v>
      </c>
      <c r="L12827" s="158" t="str">
        <f t="shared" si="1202"/>
        <v>NZDCHF45428</v>
      </c>
      <c r="M12827" s="160">
        <f t="shared" si="1206"/>
        <v>45428</v>
      </c>
      <c r="N12827" s="158">
        <v>0.56198718669214343</v>
      </c>
      <c r="O12827" s="158">
        <v>0.98219999999999996</v>
      </c>
      <c r="P12827" s="161">
        <f t="shared" si="1203"/>
        <v>0.55200000000000005</v>
      </c>
    </row>
    <row r="12828" spans="9:16" x14ac:dyDescent="0.2">
      <c r="I12828" s="158">
        <f t="shared" si="1201"/>
        <v>31</v>
      </c>
      <c r="J12828" s="158" t="str">
        <f t="shared" si="1204"/>
        <v>NZD</v>
      </c>
      <c r="K12828" s="158" t="str">
        <f t="shared" si="1205"/>
        <v>CHF</v>
      </c>
      <c r="L12828" s="158" t="str">
        <f t="shared" si="1202"/>
        <v>NZDCHF45429</v>
      </c>
      <c r="M12828" s="160">
        <f t="shared" si="1206"/>
        <v>45429</v>
      </c>
      <c r="N12828" s="158">
        <v>0.56334854374401444</v>
      </c>
      <c r="O12828" s="158">
        <v>0.98550000000000004</v>
      </c>
      <c r="P12828" s="161">
        <f t="shared" si="1203"/>
        <v>0.55520000000000003</v>
      </c>
    </row>
    <row r="12829" spans="9:16" x14ac:dyDescent="0.2">
      <c r="I12829" s="158">
        <f t="shared" si="1201"/>
        <v>31</v>
      </c>
      <c r="J12829" s="158" t="str">
        <f t="shared" si="1204"/>
        <v>NZD</v>
      </c>
      <c r="K12829" s="158" t="str">
        <f t="shared" si="1205"/>
        <v>CHF</v>
      </c>
      <c r="L12829" s="158" t="str">
        <f t="shared" si="1202"/>
        <v>NZDCHF45430</v>
      </c>
      <c r="M12829" s="160">
        <f t="shared" si="1206"/>
        <v>45430</v>
      </c>
      <c r="N12829" s="158">
        <v>0.56334854374401444</v>
      </c>
      <c r="O12829" s="158">
        <v>0.98550000000000004</v>
      </c>
      <c r="P12829" s="161">
        <f t="shared" si="1203"/>
        <v>0.55520000000000003</v>
      </c>
    </row>
    <row r="12830" spans="9:16" x14ac:dyDescent="0.2">
      <c r="I12830" s="158">
        <f t="shared" si="1201"/>
        <v>31</v>
      </c>
      <c r="J12830" s="158" t="str">
        <f t="shared" si="1204"/>
        <v>NZD</v>
      </c>
      <c r="K12830" s="158" t="str">
        <f t="shared" si="1205"/>
        <v>CHF</v>
      </c>
      <c r="L12830" s="158" t="str">
        <f t="shared" si="1202"/>
        <v>NZDCHF45431</v>
      </c>
      <c r="M12830" s="160">
        <f t="shared" si="1206"/>
        <v>45431</v>
      </c>
      <c r="N12830" s="158">
        <v>0.56334854374401444</v>
      </c>
      <c r="O12830" s="158">
        <v>0.98550000000000004</v>
      </c>
      <c r="P12830" s="161">
        <f t="shared" si="1203"/>
        <v>0.55520000000000003</v>
      </c>
    </row>
    <row r="12831" spans="9:16" x14ac:dyDescent="0.2">
      <c r="I12831" s="158">
        <f t="shared" si="1201"/>
        <v>31</v>
      </c>
      <c r="J12831" s="158" t="str">
        <f t="shared" si="1204"/>
        <v>NZD</v>
      </c>
      <c r="K12831" s="158" t="str">
        <f t="shared" si="1205"/>
        <v>CHF</v>
      </c>
      <c r="L12831" s="158" t="str">
        <f t="shared" si="1202"/>
        <v>NZDCHF45432</v>
      </c>
      <c r="M12831" s="160">
        <f t="shared" si="1206"/>
        <v>45432</v>
      </c>
      <c r="N12831" s="158">
        <v>0.56265121251336292</v>
      </c>
      <c r="O12831" s="158">
        <v>0.98799999999999999</v>
      </c>
      <c r="P12831" s="161">
        <f t="shared" si="1203"/>
        <v>0.55589999999999995</v>
      </c>
    </row>
    <row r="12832" spans="9:16" x14ac:dyDescent="0.2">
      <c r="I12832" s="158">
        <f t="shared" si="1201"/>
        <v>31</v>
      </c>
      <c r="J12832" s="158" t="str">
        <f t="shared" si="1204"/>
        <v>NZD</v>
      </c>
      <c r="K12832" s="158" t="str">
        <f t="shared" si="1205"/>
        <v>CHF</v>
      </c>
      <c r="L12832" s="158" t="str">
        <f t="shared" si="1202"/>
        <v>NZDCHF45433</v>
      </c>
      <c r="M12832" s="160">
        <f t="shared" si="1206"/>
        <v>45433</v>
      </c>
      <c r="N12832" s="158">
        <v>0.56148231330713083</v>
      </c>
      <c r="O12832" s="158">
        <v>0.98839999999999995</v>
      </c>
      <c r="P12832" s="161">
        <f t="shared" si="1203"/>
        <v>0.55500000000000005</v>
      </c>
    </row>
    <row r="12833" spans="9:16" x14ac:dyDescent="0.2">
      <c r="I12833" s="158">
        <f t="shared" si="1201"/>
        <v>31</v>
      </c>
      <c r="J12833" s="158" t="str">
        <f t="shared" si="1204"/>
        <v>NZD</v>
      </c>
      <c r="K12833" s="158" t="str">
        <f t="shared" si="1205"/>
        <v>CHF</v>
      </c>
      <c r="L12833" s="158" t="str">
        <f t="shared" si="1202"/>
        <v>NZDCHF45434</v>
      </c>
      <c r="M12833" s="160">
        <f t="shared" si="1206"/>
        <v>45434</v>
      </c>
      <c r="N12833" s="158">
        <v>0.56420672534416616</v>
      </c>
      <c r="O12833" s="158">
        <v>0.99050000000000005</v>
      </c>
      <c r="P12833" s="161">
        <f t="shared" si="1203"/>
        <v>0.55879999999999996</v>
      </c>
    </row>
    <row r="12834" spans="9:16" x14ac:dyDescent="0.2">
      <c r="I12834" s="158">
        <f t="shared" si="1201"/>
        <v>31</v>
      </c>
      <c r="J12834" s="158" t="str">
        <f t="shared" si="1204"/>
        <v>NZD</v>
      </c>
      <c r="K12834" s="158" t="str">
        <f t="shared" si="1205"/>
        <v>CHF</v>
      </c>
      <c r="L12834" s="158" t="str">
        <f t="shared" si="1202"/>
        <v>NZDCHF45435</v>
      </c>
      <c r="M12834" s="160">
        <f t="shared" si="1206"/>
        <v>45435</v>
      </c>
      <c r="N12834" s="158">
        <v>0.56487600971586738</v>
      </c>
      <c r="O12834" s="158">
        <v>0.99070000000000003</v>
      </c>
      <c r="P12834" s="161">
        <f t="shared" si="1203"/>
        <v>0.55959999999999999</v>
      </c>
    </row>
    <row r="12835" spans="9:16" x14ac:dyDescent="0.2">
      <c r="I12835" s="158">
        <f t="shared" si="1201"/>
        <v>31</v>
      </c>
      <c r="J12835" s="158" t="str">
        <f t="shared" si="1204"/>
        <v>NZD</v>
      </c>
      <c r="K12835" s="158" t="str">
        <f t="shared" si="1205"/>
        <v>CHF</v>
      </c>
      <c r="L12835" s="158" t="str">
        <f t="shared" si="1202"/>
        <v>NZDCHF45436</v>
      </c>
      <c r="M12835" s="160">
        <f t="shared" si="1206"/>
        <v>45436</v>
      </c>
      <c r="N12835" s="158">
        <v>0.56347551698878684</v>
      </c>
      <c r="O12835" s="158">
        <v>0.99239999999999995</v>
      </c>
      <c r="P12835" s="161">
        <f t="shared" si="1203"/>
        <v>0.55920000000000003</v>
      </c>
    </row>
    <row r="12836" spans="9:16" x14ac:dyDescent="0.2">
      <c r="I12836" s="158">
        <f t="shared" si="1201"/>
        <v>31</v>
      </c>
      <c r="J12836" s="158" t="str">
        <f t="shared" si="1204"/>
        <v>NZD</v>
      </c>
      <c r="K12836" s="158" t="str">
        <f t="shared" si="1205"/>
        <v>CHF</v>
      </c>
      <c r="L12836" s="158" t="str">
        <f t="shared" si="1202"/>
        <v>NZDCHF45437</v>
      </c>
      <c r="M12836" s="160">
        <f t="shared" si="1206"/>
        <v>45437</v>
      </c>
      <c r="N12836" s="158">
        <v>0.56347551698878684</v>
      </c>
      <c r="O12836" s="158">
        <v>0.99239999999999995</v>
      </c>
      <c r="P12836" s="161">
        <f t="shared" si="1203"/>
        <v>0.55920000000000003</v>
      </c>
    </row>
    <row r="12837" spans="9:16" x14ac:dyDescent="0.2">
      <c r="I12837" s="158">
        <f t="shared" si="1201"/>
        <v>31</v>
      </c>
      <c r="J12837" s="158" t="str">
        <f t="shared" si="1204"/>
        <v>NZD</v>
      </c>
      <c r="K12837" s="158" t="str">
        <f t="shared" si="1205"/>
        <v>CHF</v>
      </c>
      <c r="L12837" s="158" t="str">
        <f t="shared" si="1202"/>
        <v>NZDCHF45438</v>
      </c>
      <c r="M12837" s="160">
        <f t="shared" si="1206"/>
        <v>45438</v>
      </c>
      <c r="N12837" s="158">
        <v>0.56347551698878684</v>
      </c>
      <c r="O12837" s="158">
        <v>0.99239999999999995</v>
      </c>
      <c r="P12837" s="161">
        <f t="shared" si="1203"/>
        <v>0.55920000000000003</v>
      </c>
    </row>
    <row r="12838" spans="9:16" x14ac:dyDescent="0.2">
      <c r="I12838" s="158">
        <f t="shared" si="1201"/>
        <v>31</v>
      </c>
      <c r="J12838" s="158" t="str">
        <f t="shared" si="1204"/>
        <v>NZD</v>
      </c>
      <c r="K12838" s="158" t="str">
        <f t="shared" si="1205"/>
        <v>CHF</v>
      </c>
      <c r="L12838" s="158" t="str">
        <f t="shared" si="1202"/>
        <v>NZDCHF45439</v>
      </c>
      <c r="M12838" s="160">
        <f t="shared" si="1206"/>
        <v>45439</v>
      </c>
      <c r="N12838" s="158">
        <v>0.56609114067364852</v>
      </c>
      <c r="O12838" s="158">
        <v>0.99219999999999997</v>
      </c>
      <c r="P12838" s="161">
        <f t="shared" si="1203"/>
        <v>0.56169999999999998</v>
      </c>
    </row>
    <row r="12839" spans="9:16" x14ac:dyDescent="0.2">
      <c r="I12839" s="158">
        <f t="shared" si="1201"/>
        <v>31</v>
      </c>
      <c r="J12839" s="158" t="str">
        <f t="shared" si="1204"/>
        <v>NZD</v>
      </c>
      <c r="K12839" s="158" t="str">
        <f t="shared" si="1205"/>
        <v>CHF</v>
      </c>
      <c r="L12839" s="158" t="str">
        <f t="shared" si="1202"/>
        <v>NZDCHF45440</v>
      </c>
      <c r="M12839" s="160">
        <f t="shared" si="1206"/>
        <v>45440</v>
      </c>
      <c r="N12839" s="158">
        <v>0.56663644605621033</v>
      </c>
      <c r="O12839" s="158">
        <v>0.99080000000000001</v>
      </c>
      <c r="P12839" s="161">
        <f t="shared" si="1203"/>
        <v>0.56140000000000001</v>
      </c>
    </row>
    <row r="12840" spans="9:16" x14ac:dyDescent="0.2">
      <c r="I12840" s="158">
        <f t="shared" si="1201"/>
        <v>31</v>
      </c>
      <c r="J12840" s="158" t="str">
        <f t="shared" si="1204"/>
        <v>NZD</v>
      </c>
      <c r="K12840" s="158" t="str">
        <f t="shared" si="1205"/>
        <v>CHF</v>
      </c>
      <c r="L12840" s="158" t="str">
        <f t="shared" si="1202"/>
        <v>NZDCHF45441</v>
      </c>
      <c r="M12840" s="160">
        <f t="shared" si="1206"/>
        <v>45441</v>
      </c>
      <c r="N12840" s="158">
        <v>0.5644615037254459</v>
      </c>
      <c r="O12840" s="158">
        <v>0.99070000000000003</v>
      </c>
      <c r="P12840" s="161">
        <f t="shared" si="1203"/>
        <v>0.55920000000000003</v>
      </c>
    </row>
    <row r="12841" spans="9:16" x14ac:dyDescent="0.2">
      <c r="I12841" s="158">
        <f t="shared" si="1201"/>
        <v>31</v>
      </c>
      <c r="J12841" s="158" t="str">
        <f t="shared" si="1204"/>
        <v>NZD</v>
      </c>
      <c r="K12841" s="158" t="str">
        <f t="shared" si="1205"/>
        <v>CHF</v>
      </c>
      <c r="L12841" s="158" t="str">
        <f t="shared" si="1202"/>
        <v>NZDCHF45442</v>
      </c>
      <c r="M12841" s="160">
        <f t="shared" si="1206"/>
        <v>45442</v>
      </c>
      <c r="N12841" s="158">
        <v>0.56478030046311989</v>
      </c>
      <c r="O12841" s="158">
        <v>0.98080000000000001</v>
      </c>
      <c r="P12841" s="161">
        <f t="shared" si="1203"/>
        <v>0.55389999999999995</v>
      </c>
    </row>
    <row r="12842" spans="9:16" x14ac:dyDescent="0.2">
      <c r="I12842" s="158">
        <f t="shared" ref="I12842:I12905" si="1207">IF(M12841=$G$2,I12841+1,I12841)</f>
        <v>31</v>
      </c>
      <c r="J12842" s="158" t="str">
        <f t="shared" si="1204"/>
        <v>NZD</v>
      </c>
      <c r="K12842" s="158" t="str">
        <f t="shared" si="1205"/>
        <v>CHF</v>
      </c>
      <c r="L12842" s="158" t="str">
        <f t="shared" si="1202"/>
        <v>NZDCHF45443</v>
      </c>
      <c r="M12842" s="160">
        <f t="shared" si="1206"/>
        <v>45443</v>
      </c>
      <c r="N12842" s="158">
        <v>0.56509945750452073</v>
      </c>
      <c r="O12842" s="158">
        <v>0.98180000000000001</v>
      </c>
      <c r="P12842" s="161">
        <f t="shared" si="1203"/>
        <v>0.55479999999999996</v>
      </c>
    </row>
    <row r="12843" spans="9:16" x14ac:dyDescent="0.2">
      <c r="I12843" s="158">
        <f t="shared" si="1207"/>
        <v>31</v>
      </c>
      <c r="J12843" s="158" t="str">
        <f t="shared" si="1204"/>
        <v>NZD</v>
      </c>
      <c r="K12843" s="158" t="str">
        <f t="shared" si="1205"/>
        <v>CHF</v>
      </c>
      <c r="L12843" s="158" t="str">
        <f t="shared" si="1202"/>
        <v>NZDCHF45444</v>
      </c>
      <c r="M12843" s="160">
        <f t="shared" si="1206"/>
        <v>45444</v>
      </c>
      <c r="N12843" s="158">
        <v>0.56509945750452073</v>
      </c>
      <c r="O12843" s="158">
        <v>0.98180000000000001</v>
      </c>
      <c r="P12843" s="161">
        <f t="shared" si="1203"/>
        <v>0.55479999999999996</v>
      </c>
    </row>
    <row r="12844" spans="9:16" x14ac:dyDescent="0.2">
      <c r="I12844" s="158">
        <f t="shared" si="1207"/>
        <v>31</v>
      </c>
      <c r="J12844" s="158" t="str">
        <f t="shared" si="1204"/>
        <v>NZD</v>
      </c>
      <c r="K12844" s="158" t="str">
        <f t="shared" si="1205"/>
        <v>CHF</v>
      </c>
      <c r="L12844" s="158" t="str">
        <f t="shared" si="1202"/>
        <v>NZDCHF45445</v>
      </c>
      <c r="M12844" s="160">
        <f t="shared" si="1206"/>
        <v>45445</v>
      </c>
      <c r="N12844" s="158">
        <v>0.56509945750452073</v>
      </c>
      <c r="O12844" s="158">
        <v>0.98180000000000001</v>
      </c>
      <c r="P12844" s="161">
        <f t="shared" si="1203"/>
        <v>0.55479999999999996</v>
      </c>
    </row>
    <row r="12845" spans="9:16" x14ac:dyDescent="0.2">
      <c r="I12845" s="158">
        <f t="shared" si="1207"/>
        <v>31</v>
      </c>
      <c r="J12845" s="158" t="str">
        <f t="shared" si="1204"/>
        <v>NZD</v>
      </c>
      <c r="K12845" s="158" t="str">
        <f t="shared" si="1205"/>
        <v>CHF</v>
      </c>
      <c r="L12845" s="158" t="str">
        <f t="shared" si="1202"/>
        <v>NZDCHF45446</v>
      </c>
      <c r="M12845" s="160">
        <f t="shared" si="1206"/>
        <v>45446</v>
      </c>
      <c r="N12845" s="158">
        <v>0.56773021460202111</v>
      </c>
      <c r="O12845" s="158">
        <v>0.97719999999999996</v>
      </c>
      <c r="P12845" s="161">
        <f t="shared" si="1203"/>
        <v>0.55479999999999996</v>
      </c>
    </row>
    <row r="12846" spans="9:16" x14ac:dyDescent="0.2">
      <c r="I12846" s="158">
        <f t="shared" si="1207"/>
        <v>31</v>
      </c>
      <c r="J12846" s="158" t="str">
        <f t="shared" si="1204"/>
        <v>NZD</v>
      </c>
      <c r="K12846" s="158" t="str">
        <f t="shared" si="1205"/>
        <v>CHF</v>
      </c>
      <c r="L12846" s="158" t="str">
        <f t="shared" si="1202"/>
        <v>NZDCHF45447</v>
      </c>
      <c r="M12846" s="160">
        <f t="shared" si="1206"/>
        <v>45447</v>
      </c>
      <c r="N12846" s="158">
        <v>0.56740807989105768</v>
      </c>
      <c r="O12846" s="158">
        <v>0.97030000000000005</v>
      </c>
      <c r="P12846" s="161">
        <f t="shared" si="1203"/>
        <v>0.55059999999999998</v>
      </c>
    </row>
    <row r="12847" spans="9:16" x14ac:dyDescent="0.2">
      <c r="I12847" s="158">
        <f t="shared" si="1207"/>
        <v>31</v>
      </c>
      <c r="J12847" s="158" t="str">
        <f t="shared" si="1204"/>
        <v>NZD</v>
      </c>
      <c r="K12847" s="158" t="str">
        <f t="shared" si="1205"/>
        <v>CHF</v>
      </c>
      <c r="L12847" s="158" t="str">
        <f t="shared" si="1202"/>
        <v>NZDCHF45448</v>
      </c>
      <c r="M12847" s="160">
        <f t="shared" si="1206"/>
        <v>45448</v>
      </c>
      <c r="N12847" s="158">
        <v>0.56892530010809583</v>
      </c>
      <c r="O12847" s="158">
        <v>0.97040000000000004</v>
      </c>
      <c r="P12847" s="161">
        <f t="shared" si="1203"/>
        <v>0.55210000000000004</v>
      </c>
    </row>
    <row r="12848" spans="9:16" x14ac:dyDescent="0.2">
      <c r="I12848" s="158">
        <f t="shared" si="1207"/>
        <v>31</v>
      </c>
      <c r="J12848" s="158" t="str">
        <f t="shared" si="1204"/>
        <v>NZD</v>
      </c>
      <c r="K12848" s="158" t="str">
        <f t="shared" si="1205"/>
        <v>CHF</v>
      </c>
      <c r="L12848" s="158" t="str">
        <f t="shared" si="1202"/>
        <v>NZDCHF45449</v>
      </c>
      <c r="M12848" s="160">
        <f t="shared" si="1206"/>
        <v>45449</v>
      </c>
      <c r="N12848" s="158">
        <v>0.56869881710646042</v>
      </c>
      <c r="O12848" s="158">
        <v>0.96870000000000001</v>
      </c>
      <c r="P12848" s="161">
        <f t="shared" si="1203"/>
        <v>0.55089999999999995</v>
      </c>
    </row>
    <row r="12849" spans="9:16" x14ac:dyDescent="0.2">
      <c r="I12849" s="158">
        <f t="shared" si="1207"/>
        <v>31</v>
      </c>
      <c r="J12849" s="158" t="str">
        <f t="shared" si="1204"/>
        <v>NZD</v>
      </c>
      <c r="K12849" s="158" t="str">
        <f t="shared" si="1205"/>
        <v>CHF</v>
      </c>
      <c r="L12849" s="158" t="str">
        <f t="shared" si="1202"/>
        <v>NZDCHF45450</v>
      </c>
      <c r="M12849" s="160">
        <f t="shared" si="1206"/>
        <v>45450</v>
      </c>
      <c r="N12849" s="158">
        <v>0.56831097976812905</v>
      </c>
      <c r="O12849" s="158">
        <v>0.96960000000000002</v>
      </c>
      <c r="P12849" s="161">
        <f t="shared" si="1203"/>
        <v>0.55100000000000005</v>
      </c>
    </row>
    <row r="12850" spans="9:16" x14ac:dyDescent="0.2">
      <c r="I12850" s="158">
        <f t="shared" si="1207"/>
        <v>31</v>
      </c>
      <c r="J12850" s="158" t="str">
        <f t="shared" si="1204"/>
        <v>NZD</v>
      </c>
      <c r="K12850" s="158" t="str">
        <f t="shared" si="1205"/>
        <v>CHF</v>
      </c>
      <c r="L12850" s="158" t="str">
        <f t="shared" si="1202"/>
        <v>NZDCHF45451</v>
      </c>
      <c r="M12850" s="160">
        <f t="shared" si="1206"/>
        <v>45451</v>
      </c>
      <c r="N12850" s="158">
        <v>0.56831097976812905</v>
      </c>
      <c r="O12850" s="158">
        <v>0.96960000000000002</v>
      </c>
      <c r="P12850" s="161">
        <f t="shared" si="1203"/>
        <v>0.55100000000000005</v>
      </c>
    </row>
    <row r="12851" spans="9:16" x14ac:dyDescent="0.2">
      <c r="I12851" s="158">
        <f t="shared" si="1207"/>
        <v>31</v>
      </c>
      <c r="J12851" s="158" t="str">
        <f t="shared" si="1204"/>
        <v>NZD</v>
      </c>
      <c r="K12851" s="158" t="str">
        <f t="shared" si="1205"/>
        <v>CHF</v>
      </c>
      <c r="L12851" s="158" t="str">
        <f t="shared" si="1202"/>
        <v>NZDCHF45452</v>
      </c>
      <c r="M12851" s="160">
        <f t="shared" si="1206"/>
        <v>45452</v>
      </c>
      <c r="N12851" s="158">
        <v>0.56831097976812905</v>
      </c>
      <c r="O12851" s="158">
        <v>0.96960000000000002</v>
      </c>
      <c r="P12851" s="161">
        <f t="shared" si="1203"/>
        <v>0.55100000000000005</v>
      </c>
    </row>
    <row r="12852" spans="9:16" x14ac:dyDescent="0.2">
      <c r="I12852" s="158">
        <f t="shared" si="1207"/>
        <v>31</v>
      </c>
      <c r="J12852" s="158" t="str">
        <f t="shared" si="1204"/>
        <v>NZD</v>
      </c>
      <c r="K12852" s="158" t="str">
        <f t="shared" si="1205"/>
        <v>CHF</v>
      </c>
      <c r="L12852" s="158" t="str">
        <f t="shared" si="1202"/>
        <v>NZDCHF45453</v>
      </c>
      <c r="M12852" s="160">
        <f t="shared" si="1206"/>
        <v>45453</v>
      </c>
      <c r="N12852" s="158">
        <v>0.56834327934072182</v>
      </c>
      <c r="O12852" s="158">
        <v>0.9637</v>
      </c>
      <c r="P12852" s="161">
        <f t="shared" si="1203"/>
        <v>0.54769999999999996</v>
      </c>
    </row>
    <row r="12853" spans="9:16" x14ac:dyDescent="0.2">
      <c r="I12853" s="158">
        <f t="shared" si="1207"/>
        <v>31</v>
      </c>
      <c r="J12853" s="158" t="str">
        <f t="shared" si="1204"/>
        <v>NZD</v>
      </c>
      <c r="K12853" s="158" t="str">
        <f t="shared" si="1205"/>
        <v>CHF</v>
      </c>
      <c r="L12853" s="158" t="str">
        <f t="shared" si="1202"/>
        <v>NZDCHF45454</v>
      </c>
      <c r="M12853" s="160">
        <f t="shared" si="1206"/>
        <v>45454</v>
      </c>
      <c r="N12853" s="158">
        <v>0.57100439673385484</v>
      </c>
      <c r="O12853" s="158">
        <v>0.96220000000000006</v>
      </c>
      <c r="P12853" s="161">
        <f t="shared" si="1203"/>
        <v>0.5494</v>
      </c>
    </row>
    <row r="12854" spans="9:16" x14ac:dyDescent="0.2">
      <c r="I12854" s="158">
        <f t="shared" si="1207"/>
        <v>31</v>
      </c>
      <c r="J12854" s="158" t="str">
        <f t="shared" si="1204"/>
        <v>NZD</v>
      </c>
      <c r="K12854" s="158" t="str">
        <f t="shared" si="1205"/>
        <v>CHF</v>
      </c>
      <c r="L12854" s="158" t="str">
        <f t="shared" si="1202"/>
        <v>NZDCHF45455</v>
      </c>
      <c r="M12854" s="160">
        <f t="shared" si="1206"/>
        <v>45455</v>
      </c>
      <c r="N12854" s="158">
        <v>0.57051574623459611</v>
      </c>
      <c r="O12854" s="158">
        <v>0.96409999999999996</v>
      </c>
      <c r="P12854" s="161">
        <f t="shared" si="1203"/>
        <v>0.55000000000000004</v>
      </c>
    </row>
    <row r="12855" spans="9:16" x14ac:dyDescent="0.2">
      <c r="I12855" s="158">
        <f t="shared" si="1207"/>
        <v>31</v>
      </c>
      <c r="J12855" s="158" t="str">
        <f t="shared" si="1204"/>
        <v>NZD</v>
      </c>
      <c r="K12855" s="158" t="str">
        <f t="shared" si="1205"/>
        <v>CHF</v>
      </c>
      <c r="L12855" s="158" t="str">
        <f t="shared" si="1202"/>
        <v>NZDCHF45456</v>
      </c>
      <c r="M12855" s="160">
        <f t="shared" si="1206"/>
        <v>45456</v>
      </c>
      <c r="N12855" s="158">
        <v>0.57218058019110829</v>
      </c>
      <c r="O12855" s="158">
        <v>0.96679999999999999</v>
      </c>
      <c r="P12855" s="161">
        <f t="shared" si="1203"/>
        <v>0.55320000000000003</v>
      </c>
    </row>
    <row r="12856" spans="9:16" x14ac:dyDescent="0.2">
      <c r="I12856" s="158">
        <f t="shared" si="1207"/>
        <v>31</v>
      </c>
      <c r="J12856" s="158" t="str">
        <f t="shared" si="1204"/>
        <v>NZD</v>
      </c>
      <c r="K12856" s="158" t="str">
        <f t="shared" si="1205"/>
        <v>CHF</v>
      </c>
      <c r="L12856" s="158" t="str">
        <f t="shared" si="1202"/>
        <v>NZDCHF45457</v>
      </c>
      <c r="M12856" s="160">
        <f t="shared" si="1206"/>
        <v>45457</v>
      </c>
      <c r="N12856" s="158">
        <v>0.57411872775289929</v>
      </c>
      <c r="O12856" s="158">
        <v>0.95340000000000003</v>
      </c>
      <c r="P12856" s="161">
        <f t="shared" si="1203"/>
        <v>0.5474</v>
      </c>
    </row>
    <row r="12857" spans="9:16" x14ac:dyDescent="0.2">
      <c r="I12857" s="158">
        <f t="shared" si="1207"/>
        <v>31</v>
      </c>
      <c r="J12857" s="158" t="str">
        <f t="shared" si="1204"/>
        <v>NZD</v>
      </c>
      <c r="K12857" s="158" t="str">
        <f t="shared" si="1205"/>
        <v>CHF</v>
      </c>
      <c r="L12857" s="158" t="str">
        <f t="shared" si="1202"/>
        <v>NZDCHF45458</v>
      </c>
      <c r="M12857" s="160">
        <f t="shared" si="1206"/>
        <v>45458</v>
      </c>
      <c r="N12857" s="158">
        <v>0.57411872775289929</v>
      </c>
      <c r="O12857" s="158">
        <v>0.95340000000000003</v>
      </c>
      <c r="P12857" s="161">
        <f t="shared" si="1203"/>
        <v>0.5474</v>
      </c>
    </row>
    <row r="12858" spans="9:16" x14ac:dyDescent="0.2">
      <c r="I12858" s="158">
        <f t="shared" si="1207"/>
        <v>31</v>
      </c>
      <c r="J12858" s="158" t="str">
        <f t="shared" si="1204"/>
        <v>NZD</v>
      </c>
      <c r="K12858" s="158" t="str">
        <f t="shared" si="1205"/>
        <v>CHF</v>
      </c>
      <c r="L12858" s="158" t="str">
        <f t="shared" si="1202"/>
        <v>NZDCHF45459</v>
      </c>
      <c r="M12858" s="160">
        <f t="shared" si="1206"/>
        <v>45459</v>
      </c>
      <c r="N12858" s="158">
        <v>0.57411872775289929</v>
      </c>
      <c r="O12858" s="158">
        <v>0.95340000000000003</v>
      </c>
      <c r="P12858" s="161">
        <f t="shared" si="1203"/>
        <v>0.5474</v>
      </c>
    </row>
    <row r="12859" spans="9:16" x14ac:dyDescent="0.2">
      <c r="I12859" s="158">
        <f t="shared" si="1207"/>
        <v>31</v>
      </c>
      <c r="J12859" s="158" t="str">
        <f t="shared" si="1204"/>
        <v>NZD</v>
      </c>
      <c r="K12859" s="158" t="str">
        <f t="shared" si="1205"/>
        <v>CHF</v>
      </c>
      <c r="L12859" s="158" t="str">
        <f t="shared" si="1202"/>
        <v>NZDCHF45460</v>
      </c>
      <c r="M12859" s="160">
        <f t="shared" si="1206"/>
        <v>45460</v>
      </c>
      <c r="N12859" s="158">
        <v>0.57058085130663017</v>
      </c>
      <c r="O12859" s="158">
        <v>0.95609999999999995</v>
      </c>
      <c r="P12859" s="161">
        <f t="shared" si="1203"/>
        <v>0.54549999999999998</v>
      </c>
    </row>
    <row r="12860" spans="9:16" x14ac:dyDescent="0.2">
      <c r="I12860" s="158">
        <f t="shared" si="1207"/>
        <v>31</v>
      </c>
      <c r="J12860" s="158" t="str">
        <f t="shared" si="1204"/>
        <v>NZD</v>
      </c>
      <c r="K12860" s="158" t="str">
        <f t="shared" si="1205"/>
        <v>CHF</v>
      </c>
      <c r="L12860" s="158" t="str">
        <f t="shared" si="1202"/>
        <v>NZDCHF45461</v>
      </c>
      <c r="M12860" s="160">
        <f t="shared" si="1206"/>
        <v>45461</v>
      </c>
      <c r="N12860" s="158">
        <v>0.56941122878943173</v>
      </c>
      <c r="O12860" s="158">
        <v>0.95120000000000005</v>
      </c>
      <c r="P12860" s="161">
        <f t="shared" si="1203"/>
        <v>0.54159999999999997</v>
      </c>
    </row>
    <row r="12861" spans="9:16" x14ac:dyDescent="0.2">
      <c r="I12861" s="158">
        <f t="shared" si="1207"/>
        <v>31</v>
      </c>
      <c r="J12861" s="158" t="str">
        <f t="shared" si="1204"/>
        <v>NZD</v>
      </c>
      <c r="K12861" s="158" t="str">
        <f t="shared" si="1205"/>
        <v>CHF</v>
      </c>
      <c r="L12861" s="158" t="str">
        <f t="shared" si="1202"/>
        <v>NZDCHF45462</v>
      </c>
      <c r="M12861" s="160">
        <f t="shared" si="1206"/>
        <v>45462</v>
      </c>
      <c r="N12861" s="158">
        <v>0.57051574623459611</v>
      </c>
      <c r="O12861" s="158">
        <v>0.9506</v>
      </c>
      <c r="P12861" s="161">
        <f t="shared" si="1203"/>
        <v>0.5423</v>
      </c>
    </row>
    <row r="12862" spans="9:16" x14ac:dyDescent="0.2">
      <c r="I12862" s="158">
        <f t="shared" si="1207"/>
        <v>31</v>
      </c>
      <c r="J12862" s="158" t="str">
        <f t="shared" si="1204"/>
        <v>NZD</v>
      </c>
      <c r="K12862" s="158" t="str">
        <f t="shared" si="1205"/>
        <v>CHF</v>
      </c>
      <c r="L12862" s="158" t="str">
        <f t="shared" si="1202"/>
        <v>NZDCHF45463</v>
      </c>
      <c r="M12862" s="160">
        <f t="shared" si="1206"/>
        <v>45463</v>
      </c>
      <c r="N12862" s="158">
        <v>0.57168991538989244</v>
      </c>
      <c r="O12862" s="158">
        <v>0.9546</v>
      </c>
      <c r="P12862" s="161">
        <f t="shared" si="1203"/>
        <v>0.54569999999999996</v>
      </c>
    </row>
    <row r="12863" spans="9:16" x14ac:dyDescent="0.2">
      <c r="I12863" s="158">
        <f t="shared" si="1207"/>
        <v>31</v>
      </c>
      <c r="J12863" s="158" t="str">
        <f t="shared" si="1204"/>
        <v>NZD</v>
      </c>
      <c r="K12863" s="158" t="str">
        <f t="shared" si="1205"/>
        <v>CHF</v>
      </c>
      <c r="L12863" s="158" t="str">
        <f t="shared" si="1202"/>
        <v>NZDCHF45464</v>
      </c>
      <c r="M12863" s="160">
        <f t="shared" si="1206"/>
        <v>45464</v>
      </c>
      <c r="N12863" s="158">
        <v>0.57382222987318532</v>
      </c>
      <c r="O12863" s="158">
        <v>0.95369999999999999</v>
      </c>
      <c r="P12863" s="161">
        <f t="shared" si="1203"/>
        <v>0.54730000000000001</v>
      </c>
    </row>
    <row r="12864" spans="9:16" x14ac:dyDescent="0.2">
      <c r="I12864" s="158">
        <f t="shared" si="1207"/>
        <v>31</v>
      </c>
      <c r="J12864" s="158" t="str">
        <f t="shared" si="1204"/>
        <v>NZD</v>
      </c>
      <c r="K12864" s="158" t="str">
        <f t="shared" si="1205"/>
        <v>CHF</v>
      </c>
      <c r="L12864" s="158" t="str">
        <f t="shared" si="1202"/>
        <v>NZDCHF45465</v>
      </c>
      <c r="M12864" s="160">
        <f t="shared" si="1206"/>
        <v>45465</v>
      </c>
      <c r="N12864" s="158">
        <v>0.57382222987318532</v>
      </c>
      <c r="O12864" s="158">
        <v>0.95369999999999999</v>
      </c>
      <c r="P12864" s="161">
        <f t="shared" si="1203"/>
        <v>0.54730000000000001</v>
      </c>
    </row>
    <row r="12865" spans="9:16" x14ac:dyDescent="0.2">
      <c r="I12865" s="158">
        <f t="shared" si="1207"/>
        <v>31</v>
      </c>
      <c r="J12865" s="158" t="str">
        <f t="shared" si="1204"/>
        <v>NZD</v>
      </c>
      <c r="K12865" s="158" t="str">
        <f t="shared" si="1205"/>
        <v>CHF</v>
      </c>
      <c r="L12865" s="158" t="str">
        <f t="shared" si="1202"/>
        <v>NZDCHF45466</v>
      </c>
      <c r="M12865" s="160">
        <f t="shared" si="1206"/>
        <v>45466</v>
      </c>
      <c r="N12865" s="158">
        <v>0.57382222987318532</v>
      </c>
      <c r="O12865" s="158">
        <v>0.95369999999999999</v>
      </c>
      <c r="P12865" s="161">
        <f t="shared" si="1203"/>
        <v>0.54730000000000001</v>
      </c>
    </row>
    <row r="12866" spans="9:16" x14ac:dyDescent="0.2">
      <c r="I12866" s="158">
        <f t="shared" si="1207"/>
        <v>31</v>
      </c>
      <c r="J12866" s="158" t="str">
        <f t="shared" si="1204"/>
        <v>NZD</v>
      </c>
      <c r="K12866" s="158" t="str">
        <f t="shared" si="1205"/>
        <v>CHF</v>
      </c>
      <c r="L12866" s="158" t="str">
        <f t="shared" si="1202"/>
        <v>NZDCHF45467</v>
      </c>
      <c r="M12866" s="160">
        <f t="shared" si="1206"/>
        <v>45467</v>
      </c>
      <c r="N12866" s="158">
        <v>0.57002793136863705</v>
      </c>
      <c r="O12866" s="158">
        <v>0.95860000000000001</v>
      </c>
      <c r="P12866" s="161">
        <f t="shared" si="1203"/>
        <v>0.5464</v>
      </c>
    </row>
    <row r="12867" spans="9:16" x14ac:dyDescent="0.2">
      <c r="I12867" s="158">
        <f t="shared" si="1207"/>
        <v>31</v>
      </c>
      <c r="J12867" s="158" t="str">
        <f t="shared" si="1204"/>
        <v>NZD</v>
      </c>
      <c r="K12867" s="158" t="str">
        <f t="shared" si="1205"/>
        <v>CHF</v>
      </c>
      <c r="L12867" s="158" t="str">
        <f t="shared" ref="L12867:L12930" si="1208">J12867&amp;K12867&amp;M12867</f>
        <v>NZDCHF45468</v>
      </c>
      <c r="M12867" s="160">
        <f t="shared" si="1206"/>
        <v>45468</v>
      </c>
      <c r="N12867" s="158">
        <v>0.5714938850154303</v>
      </c>
      <c r="O12867" s="158">
        <v>0.95750000000000002</v>
      </c>
      <c r="P12867" s="161">
        <f t="shared" ref="P12867:P12930" si="1209">ROUND(N12867*O12867,4)</f>
        <v>0.54720000000000002</v>
      </c>
    </row>
    <row r="12868" spans="9:16" x14ac:dyDescent="0.2">
      <c r="I12868" s="158">
        <f t="shared" si="1207"/>
        <v>31</v>
      </c>
      <c r="J12868" s="158" t="str">
        <f t="shared" ref="J12868:J12931" si="1210">VLOOKUP($I12868,$A:$C,2,FALSE)</f>
        <v>NZD</v>
      </c>
      <c r="K12868" s="158" t="str">
        <f t="shared" ref="K12868:K12931" si="1211">VLOOKUP($I12868,$A:$C,3,FALSE)</f>
        <v>CHF</v>
      </c>
      <c r="L12868" s="158" t="str">
        <f t="shared" si="1208"/>
        <v>NZDCHF45469</v>
      </c>
      <c r="M12868" s="160">
        <f t="shared" ref="M12868:M12931" si="1212">IF(I12868=I12867,M12867+1,$G$1)</f>
        <v>45469</v>
      </c>
      <c r="N12868" s="158">
        <v>0.57022295717625593</v>
      </c>
      <c r="O12868" s="158">
        <v>0.95850000000000002</v>
      </c>
      <c r="P12868" s="161">
        <f t="shared" si="1209"/>
        <v>0.54659999999999997</v>
      </c>
    </row>
    <row r="12869" spans="9:16" x14ac:dyDescent="0.2">
      <c r="I12869" s="158">
        <f t="shared" si="1207"/>
        <v>31</v>
      </c>
      <c r="J12869" s="158" t="str">
        <f t="shared" si="1210"/>
        <v>NZD</v>
      </c>
      <c r="K12869" s="158" t="str">
        <f t="shared" si="1211"/>
        <v>CHF</v>
      </c>
      <c r="L12869" s="158" t="str">
        <f t="shared" si="1208"/>
        <v>NZDCHF45470</v>
      </c>
      <c r="M12869" s="160">
        <f t="shared" si="1212"/>
        <v>45470</v>
      </c>
      <c r="N12869" s="158">
        <v>0.57002793136863705</v>
      </c>
      <c r="O12869" s="158">
        <v>0.96040000000000003</v>
      </c>
      <c r="P12869" s="161">
        <f t="shared" si="1209"/>
        <v>0.54749999999999999</v>
      </c>
    </row>
    <row r="12870" spans="9:16" x14ac:dyDescent="0.2">
      <c r="I12870" s="158">
        <f t="shared" si="1207"/>
        <v>31</v>
      </c>
      <c r="J12870" s="158" t="str">
        <f t="shared" si="1210"/>
        <v>NZD</v>
      </c>
      <c r="K12870" s="158" t="str">
        <f t="shared" si="1211"/>
        <v>CHF</v>
      </c>
      <c r="L12870" s="158" t="str">
        <f t="shared" si="1208"/>
        <v>NZDCHF45471</v>
      </c>
      <c r="M12870" s="160">
        <f t="shared" si="1212"/>
        <v>45471</v>
      </c>
      <c r="N12870" s="158">
        <v>0.56814953695812742</v>
      </c>
      <c r="O12870" s="158">
        <v>0.96340000000000003</v>
      </c>
      <c r="P12870" s="161">
        <f t="shared" si="1209"/>
        <v>0.5474</v>
      </c>
    </row>
    <row r="12871" spans="9:16" x14ac:dyDescent="0.2">
      <c r="I12871" s="158">
        <f t="shared" si="1207"/>
        <v>31</v>
      </c>
      <c r="J12871" s="158" t="str">
        <f t="shared" si="1210"/>
        <v>NZD</v>
      </c>
      <c r="K12871" s="158" t="str">
        <f t="shared" si="1211"/>
        <v>CHF</v>
      </c>
      <c r="L12871" s="158" t="str">
        <f t="shared" si="1208"/>
        <v>NZDCHF45472</v>
      </c>
      <c r="M12871" s="160">
        <f t="shared" si="1212"/>
        <v>45472</v>
      </c>
      <c r="N12871" s="158">
        <v>0.56814953695812742</v>
      </c>
      <c r="O12871" s="158">
        <v>0.96340000000000003</v>
      </c>
      <c r="P12871" s="161">
        <f t="shared" si="1209"/>
        <v>0.5474</v>
      </c>
    </row>
    <row r="12872" spans="9:16" x14ac:dyDescent="0.2">
      <c r="I12872" s="158">
        <f t="shared" si="1207"/>
        <v>31</v>
      </c>
      <c r="J12872" s="158" t="str">
        <f t="shared" si="1210"/>
        <v>NZD</v>
      </c>
      <c r="K12872" s="158" t="str">
        <f t="shared" si="1211"/>
        <v>CHF</v>
      </c>
      <c r="L12872" s="158" t="str">
        <f t="shared" si="1208"/>
        <v>NZDCHF45473</v>
      </c>
      <c r="M12872" s="160">
        <f t="shared" si="1212"/>
        <v>45473</v>
      </c>
      <c r="N12872" s="158">
        <v>0.56814953695812742</v>
      </c>
      <c r="O12872" s="158">
        <v>0.96340000000000003</v>
      </c>
      <c r="P12872" s="161">
        <f t="shared" si="1209"/>
        <v>0.5474</v>
      </c>
    </row>
    <row r="12873" spans="9:16" x14ac:dyDescent="0.2">
      <c r="I12873" s="158">
        <f t="shared" si="1207"/>
        <v>31</v>
      </c>
      <c r="J12873" s="158" t="str">
        <f t="shared" si="1210"/>
        <v>NZD</v>
      </c>
      <c r="K12873" s="158" t="str">
        <f t="shared" si="1211"/>
        <v>CHF</v>
      </c>
      <c r="L12873" s="158" t="str">
        <f t="shared" si="1208"/>
        <v>NZDCHF45474</v>
      </c>
      <c r="M12873" s="160">
        <f t="shared" si="1212"/>
        <v>45474</v>
      </c>
      <c r="N12873" s="158">
        <v>0.56695770495521036</v>
      </c>
      <c r="O12873" s="158">
        <v>0.96889999999999998</v>
      </c>
      <c r="P12873" s="161">
        <f t="shared" si="1209"/>
        <v>0.54930000000000001</v>
      </c>
    </row>
    <row r="12874" spans="9:16" x14ac:dyDescent="0.2">
      <c r="I12874" s="158">
        <f t="shared" si="1207"/>
        <v>31</v>
      </c>
      <c r="J12874" s="158" t="str">
        <f t="shared" si="1210"/>
        <v>NZD</v>
      </c>
      <c r="K12874" s="158" t="str">
        <f t="shared" si="1211"/>
        <v>CHF</v>
      </c>
      <c r="L12874" s="158" t="str">
        <f t="shared" si="1208"/>
        <v>NZDCHF45475</v>
      </c>
      <c r="M12874" s="160">
        <f t="shared" si="1212"/>
        <v>45475</v>
      </c>
      <c r="N12874" s="158">
        <v>0.56519527496750122</v>
      </c>
      <c r="O12874" s="158">
        <v>0.96970000000000001</v>
      </c>
      <c r="P12874" s="161">
        <f t="shared" si="1209"/>
        <v>0.54810000000000003</v>
      </c>
    </row>
    <row r="12875" spans="9:16" x14ac:dyDescent="0.2">
      <c r="I12875" s="158">
        <f t="shared" si="1207"/>
        <v>31</v>
      </c>
      <c r="J12875" s="158" t="str">
        <f t="shared" si="1210"/>
        <v>NZD</v>
      </c>
      <c r="K12875" s="158" t="str">
        <f t="shared" si="1211"/>
        <v>CHF</v>
      </c>
      <c r="L12875" s="158" t="str">
        <f t="shared" si="1208"/>
        <v>NZDCHF45476</v>
      </c>
      <c r="M12875" s="160">
        <f t="shared" si="1212"/>
        <v>45476</v>
      </c>
      <c r="N12875" s="158">
        <v>0.56442964384489469</v>
      </c>
      <c r="O12875" s="158">
        <v>0.9718</v>
      </c>
      <c r="P12875" s="161">
        <f t="shared" si="1209"/>
        <v>0.54849999999999999</v>
      </c>
    </row>
    <row r="12876" spans="9:16" x14ac:dyDescent="0.2">
      <c r="I12876" s="158">
        <f t="shared" si="1207"/>
        <v>31</v>
      </c>
      <c r="J12876" s="158" t="str">
        <f t="shared" si="1210"/>
        <v>NZD</v>
      </c>
      <c r="K12876" s="158" t="str">
        <f t="shared" si="1211"/>
        <v>CHF</v>
      </c>
      <c r="L12876" s="158" t="str">
        <f t="shared" si="1208"/>
        <v>NZDCHF45477</v>
      </c>
      <c r="M12876" s="160">
        <f t="shared" si="1212"/>
        <v>45477</v>
      </c>
      <c r="N12876" s="158">
        <v>0.56686128904257127</v>
      </c>
      <c r="O12876" s="158">
        <v>0.97170000000000001</v>
      </c>
      <c r="P12876" s="161">
        <f t="shared" si="1209"/>
        <v>0.55079999999999996</v>
      </c>
    </row>
    <row r="12877" spans="9:16" x14ac:dyDescent="0.2">
      <c r="I12877" s="158">
        <f t="shared" si="1207"/>
        <v>31</v>
      </c>
      <c r="J12877" s="158" t="str">
        <f t="shared" si="1210"/>
        <v>NZD</v>
      </c>
      <c r="K12877" s="158" t="str">
        <f t="shared" si="1211"/>
        <v>CHF</v>
      </c>
      <c r="L12877" s="158" t="str">
        <f t="shared" si="1208"/>
        <v>NZDCHF45478</v>
      </c>
      <c r="M12877" s="160">
        <f t="shared" si="1212"/>
        <v>45478</v>
      </c>
      <c r="N12877" s="158">
        <v>0.56586690810321405</v>
      </c>
      <c r="O12877" s="158">
        <v>0.97299999999999998</v>
      </c>
      <c r="P12877" s="161">
        <f t="shared" si="1209"/>
        <v>0.55059999999999998</v>
      </c>
    </row>
    <row r="12878" spans="9:16" x14ac:dyDescent="0.2">
      <c r="I12878" s="158">
        <f t="shared" si="1207"/>
        <v>31</v>
      </c>
      <c r="J12878" s="158" t="str">
        <f t="shared" si="1210"/>
        <v>NZD</v>
      </c>
      <c r="K12878" s="158" t="str">
        <f t="shared" si="1211"/>
        <v>CHF</v>
      </c>
      <c r="L12878" s="158" t="str">
        <f t="shared" si="1208"/>
        <v>NZDCHF45479</v>
      </c>
      <c r="M12878" s="160">
        <f t="shared" si="1212"/>
        <v>45479</v>
      </c>
      <c r="N12878" s="158">
        <v>0.56586690810321405</v>
      </c>
      <c r="O12878" s="158">
        <v>0.97299999999999998</v>
      </c>
      <c r="P12878" s="161">
        <f t="shared" si="1209"/>
        <v>0.55059999999999998</v>
      </c>
    </row>
    <row r="12879" spans="9:16" x14ac:dyDescent="0.2">
      <c r="I12879" s="158">
        <f t="shared" si="1207"/>
        <v>31</v>
      </c>
      <c r="J12879" s="158" t="str">
        <f t="shared" si="1210"/>
        <v>NZD</v>
      </c>
      <c r="K12879" s="158" t="str">
        <f t="shared" si="1211"/>
        <v>CHF</v>
      </c>
      <c r="L12879" s="158" t="str">
        <f t="shared" si="1208"/>
        <v>NZDCHF45480</v>
      </c>
      <c r="M12879" s="160">
        <f t="shared" si="1212"/>
        <v>45480</v>
      </c>
      <c r="N12879" s="158">
        <v>0.56586690810321405</v>
      </c>
      <c r="O12879" s="158">
        <v>0.97299999999999998</v>
      </c>
      <c r="P12879" s="161">
        <f t="shared" si="1209"/>
        <v>0.55059999999999998</v>
      </c>
    </row>
    <row r="12880" spans="9:16" x14ac:dyDescent="0.2">
      <c r="I12880" s="158">
        <f t="shared" si="1207"/>
        <v>31</v>
      </c>
      <c r="J12880" s="158" t="str">
        <f t="shared" si="1210"/>
        <v>NZD</v>
      </c>
      <c r="K12880" s="158" t="str">
        <f t="shared" si="1211"/>
        <v>CHF</v>
      </c>
      <c r="L12880" s="158" t="str">
        <f t="shared" si="1208"/>
        <v>NZDCHF45481</v>
      </c>
      <c r="M12880" s="160">
        <f t="shared" si="1212"/>
        <v>45481</v>
      </c>
      <c r="N12880" s="158">
        <v>0.56641178136505232</v>
      </c>
      <c r="O12880" s="158">
        <v>0.97109999999999996</v>
      </c>
      <c r="P12880" s="161">
        <f t="shared" si="1209"/>
        <v>0.55000000000000004</v>
      </c>
    </row>
    <row r="12881" spans="9:16" x14ac:dyDescent="0.2">
      <c r="I12881" s="158">
        <f t="shared" si="1207"/>
        <v>31</v>
      </c>
      <c r="J12881" s="158" t="str">
        <f t="shared" si="1210"/>
        <v>NZD</v>
      </c>
      <c r="K12881" s="158" t="str">
        <f t="shared" si="1211"/>
        <v>CHF</v>
      </c>
      <c r="L12881" s="158" t="str">
        <f t="shared" si="1208"/>
        <v>NZDCHF45482</v>
      </c>
      <c r="M12881" s="160">
        <f t="shared" si="1212"/>
        <v>45482</v>
      </c>
      <c r="N12881" s="158">
        <v>0.56557886997341777</v>
      </c>
      <c r="O12881" s="158">
        <v>0.97119999999999995</v>
      </c>
      <c r="P12881" s="161">
        <f t="shared" si="1209"/>
        <v>0.54930000000000001</v>
      </c>
    </row>
    <row r="12882" spans="9:16" x14ac:dyDescent="0.2">
      <c r="I12882" s="158">
        <f t="shared" si="1207"/>
        <v>31</v>
      </c>
      <c r="J12882" s="158" t="str">
        <f t="shared" si="1210"/>
        <v>NZD</v>
      </c>
      <c r="K12882" s="158" t="str">
        <f t="shared" si="1211"/>
        <v>CHF</v>
      </c>
      <c r="L12882" s="158" t="str">
        <f t="shared" si="1208"/>
        <v>NZDCHF45483</v>
      </c>
      <c r="M12882" s="160">
        <f t="shared" si="1212"/>
        <v>45483</v>
      </c>
      <c r="N12882" s="158">
        <v>0.56167153448663221</v>
      </c>
      <c r="O12882" s="158">
        <v>0.97230000000000005</v>
      </c>
      <c r="P12882" s="161">
        <f t="shared" si="1209"/>
        <v>0.54610000000000003</v>
      </c>
    </row>
    <row r="12883" spans="9:16" x14ac:dyDescent="0.2">
      <c r="I12883" s="158">
        <f t="shared" si="1207"/>
        <v>31</v>
      </c>
      <c r="J12883" s="158" t="str">
        <f t="shared" si="1210"/>
        <v>NZD</v>
      </c>
      <c r="K12883" s="158" t="str">
        <f t="shared" si="1211"/>
        <v>CHF</v>
      </c>
      <c r="L12883" s="158" t="str">
        <f t="shared" si="1208"/>
        <v>NZDCHF45484</v>
      </c>
      <c r="M12883" s="160">
        <f t="shared" si="1212"/>
        <v>45484</v>
      </c>
      <c r="N12883" s="158">
        <v>0.56066382596994835</v>
      </c>
      <c r="O12883" s="158">
        <v>0.97489999999999999</v>
      </c>
      <c r="P12883" s="161">
        <f t="shared" si="1209"/>
        <v>0.54659999999999997</v>
      </c>
    </row>
    <row r="12884" spans="9:16" x14ac:dyDescent="0.2">
      <c r="I12884" s="158">
        <f t="shared" si="1207"/>
        <v>31</v>
      </c>
      <c r="J12884" s="158" t="str">
        <f t="shared" si="1210"/>
        <v>NZD</v>
      </c>
      <c r="K12884" s="158" t="str">
        <f t="shared" si="1211"/>
        <v>CHF</v>
      </c>
      <c r="L12884" s="158" t="str">
        <f t="shared" si="1208"/>
        <v>NZDCHF45485</v>
      </c>
      <c r="M12884" s="160">
        <f t="shared" si="1212"/>
        <v>45485</v>
      </c>
      <c r="N12884" s="158">
        <v>0.56119872046691732</v>
      </c>
      <c r="O12884" s="158">
        <v>0.97470000000000001</v>
      </c>
      <c r="P12884" s="161">
        <f t="shared" si="1209"/>
        <v>0.54700000000000004</v>
      </c>
    </row>
    <row r="12885" spans="9:16" x14ac:dyDescent="0.2">
      <c r="I12885" s="158">
        <f t="shared" si="1207"/>
        <v>31</v>
      </c>
      <c r="J12885" s="158" t="str">
        <f t="shared" si="1210"/>
        <v>NZD</v>
      </c>
      <c r="K12885" s="158" t="str">
        <f t="shared" si="1211"/>
        <v>CHF</v>
      </c>
      <c r="L12885" s="158" t="str">
        <f t="shared" si="1208"/>
        <v>NZDCHF45486</v>
      </c>
      <c r="M12885" s="160">
        <f t="shared" si="1212"/>
        <v>45486</v>
      </c>
      <c r="N12885" s="158">
        <v>0.56119872046691732</v>
      </c>
      <c r="O12885" s="158">
        <v>0.97470000000000001</v>
      </c>
      <c r="P12885" s="161">
        <f t="shared" si="1209"/>
        <v>0.54700000000000004</v>
      </c>
    </row>
    <row r="12886" spans="9:16" x14ac:dyDescent="0.2">
      <c r="I12886" s="158">
        <f t="shared" si="1207"/>
        <v>31</v>
      </c>
      <c r="J12886" s="158" t="str">
        <f t="shared" si="1210"/>
        <v>NZD</v>
      </c>
      <c r="K12886" s="158" t="str">
        <f t="shared" si="1211"/>
        <v>CHF</v>
      </c>
      <c r="L12886" s="158" t="str">
        <f t="shared" si="1208"/>
        <v>NZDCHF45487</v>
      </c>
      <c r="M12886" s="160">
        <f t="shared" si="1212"/>
        <v>45487</v>
      </c>
      <c r="N12886" s="158">
        <v>0.56119872046691732</v>
      </c>
      <c r="O12886" s="158">
        <v>0.97470000000000001</v>
      </c>
      <c r="P12886" s="161">
        <f t="shared" si="1209"/>
        <v>0.54700000000000004</v>
      </c>
    </row>
    <row r="12887" spans="9:16" x14ac:dyDescent="0.2">
      <c r="I12887" s="158">
        <f t="shared" si="1207"/>
        <v>31</v>
      </c>
      <c r="J12887" s="158" t="str">
        <f t="shared" si="1210"/>
        <v>NZD</v>
      </c>
      <c r="K12887" s="158" t="str">
        <f t="shared" si="1211"/>
        <v>CHF</v>
      </c>
      <c r="L12887" s="158" t="str">
        <f t="shared" si="1208"/>
        <v>NZDCHF45488</v>
      </c>
      <c r="M12887" s="160">
        <f t="shared" si="1212"/>
        <v>45488</v>
      </c>
      <c r="N12887" s="158">
        <v>0.55853440571939228</v>
      </c>
      <c r="O12887" s="158">
        <v>0.97550000000000003</v>
      </c>
      <c r="P12887" s="161">
        <f t="shared" si="1209"/>
        <v>0.54490000000000005</v>
      </c>
    </row>
    <row r="12888" spans="9:16" x14ac:dyDescent="0.2">
      <c r="I12888" s="158">
        <f t="shared" si="1207"/>
        <v>31</v>
      </c>
      <c r="J12888" s="158" t="str">
        <f t="shared" si="1210"/>
        <v>NZD</v>
      </c>
      <c r="K12888" s="158" t="str">
        <f t="shared" si="1211"/>
        <v>CHF</v>
      </c>
      <c r="L12888" s="158" t="str">
        <f t="shared" si="1208"/>
        <v>NZDCHF45489</v>
      </c>
      <c r="M12888" s="160">
        <f t="shared" si="1212"/>
        <v>45489</v>
      </c>
      <c r="N12888" s="158">
        <v>0.55679287305122493</v>
      </c>
      <c r="O12888" s="158">
        <v>0.97609999999999997</v>
      </c>
      <c r="P12888" s="161">
        <f t="shared" si="1209"/>
        <v>0.54349999999999998</v>
      </c>
    </row>
    <row r="12889" spans="9:16" x14ac:dyDescent="0.2">
      <c r="I12889" s="158">
        <f t="shared" si="1207"/>
        <v>31</v>
      </c>
      <c r="J12889" s="158" t="str">
        <f t="shared" si="1210"/>
        <v>NZD</v>
      </c>
      <c r="K12889" s="158" t="str">
        <f t="shared" si="1211"/>
        <v>CHF</v>
      </c>
      <c r="L12889" s="158" t="str">
        <f t="shared" si="1208"/>
        <v>NZDCHF45490</v>
      </c>
      <c r="M12889" s="160">
        <f t="shared" si="1212"/>
        <v>45490</v>
      </c>
      <c r="N12889" s="158">
        <v>0.55632823365785811</v>
      </c>
      <c r="O12889" s="158">
        <v>0.96930000000000005</v>
      </c>
      <c r="P12889" s="161">
        <f t="shared" si="1209"/>
        <v>0.53920000000000001</v>
      </c>
    </row>
    <row r="12890" spans="9:16" x14ac:dyDescent="0.2">
      <c r="I12890" s="158">
        <f t="shared" si="1207"/>
        <v>31</v>
      </c>
      <c r="J12890" s="158" t="str">
        <f t="shared" si="1210"/>
        <v>NZD</v>
      </c>
      <c r="K12890" s="158" t="str">
        <f t="shared" si="1211"/>
        <v>CHF</v>
      </c>
      <c r="L12890" s="158" t="str">
        <f t="shared" si="1208"/>
        <v>NZDCHF45491</v>
      </c>
      <c r="M12890" s="160">
        <f t="shared" si="1212"/>
        <v>45491</v>
      </c>
      <c r="N12890" s="158">
        <v>0.55524708495280406</v>
      </c>
      <c r="O12890" s="158">
        <v>0.96660000000000001</v>
      </c>
      <c r="P12890" s="161">
        <f t="shared" si="1209"/>
        <v>0.53669999999999995</v>
      </c>
    </row>
    <row r="12891" spans="9:16" x14ac:dyDescent="0.2">
      <c r="I12891" s="158">
        <f t="shared" si="1207"/>
        <v>31</v>
      </c>
      <c r="J12891" s="158" t="str">
        <f t="shared" si="1210"/>
        <v>NZD</v>
      </c>
      <c r="K12891" s="158" t="str">
        <f t="shared" si="1211"/>
        <v>CHF</v>
      </c>
      <c r="L12891" s="158" t="str">
        <f t="shared" si="1208"/>
        <v>NZDCHF45492</v>
      </c>
      <c r="M12891" s="160">
        <f t="shared" si="1212"/>
        <v>45492</v>
      </c>
      <c r="N12891" s="158">
        <v>0.55288328633825401</v>
      </c>
      <c r="O12891" s="158">
        <v>0.96879999999999999</v>
      </c>
      <c r="P12891" s="161">
        <f t="shared" si="1209"/>
        <v>0.53559999999999997</v>
      </c>
    </row>
    <row r="12892" spans="9:16" x14ac:dyDescent="0.2">
      <c r="I12892" s="158">
        <f t="shared" si="1207"/>
        <v>31</v>
      </c>
      <c r="J12892" s="158" t="str">
        <f t="shared" si="1210"/>
        <v>NZD</v>
      </c>
      <c r="K12892" s="158" t="str">
        <f t="shared" si="1211"/>
        <v>CHF</v>
      </c>
      <c r="L12892" s="158" t="str">
        <f t="shared" si="1208"/>
        <v>NZDCHF45493</v>
      </c>
      <c r="M12892" s="160">
        <f t="shared" si="1212"/>
        <v>45493</v>
      </c>
      <c r="N12892" s="158">
        <v>0.55288328633825401</v>
      </c>
      <c r="O12892" s="158">
        <v>0.96879999999999999</v>
      </c>
      <c r="P12892" s="161">
        <f t="shared" si="1209"/>
        <v>0.53559999999999997</v>
      </c>
    </row>
    <row r="12893" spans="9:16" x14ac:dyDescent="0.2">
      <c r="I12893" s="158">
        <f t="shared" si="1207"/>
        <v>31</v>
      </c>
      <c r="J12893" s="158" t="str">
        <f t="shared" si="1210"/>
        <v>NZD</v>
      </c>
      <c r="K12893" s="158" t="str">
        <f t="shared" si="1211"/>
        <v>CHF</v>
      </c>
      <c r="L12893" s="158" t="str">
        <f t="shared" si="1208"/>
        <v>NZDCHF45494</v>
      </c>
      <c r="M12893" s="160">
        <f t="shared" si="1212"/>
        <v>45494</v>
      </c>
      <c r="N12893" s="158">
        <v>0.55288328633825401</v>
      </c>
      <c r="O12893" s="158">
        <v>0.96879999999999999</v>
      </c>
      <c r="P12893" s="161">
        <f t="shared" si="1209"/>
        <v>0.53559999999999997</v>
      </c>
    </row>
    <row r="12894" spans="9:16" x14ac:dyDescent="0.2">
      <c r="I12894" s="158">
        <f t="shared" si="1207"/>
        <v>31</v>
      </c>
      <c r="J12894" s="158" t="str">
        <f t="shared" si="1210"/>
        <v>NZD</v>
      </c>
      <c r="K12894" s="158" t="str">
        <f t="shared" si="1211"/>
        <v>CHF</v>
      </c>
      <c r="L12894" s="158" t="str">
        <f t="shared" si="1208"/>
        <v>NZDCHF45495</v>
      </c>
      <c r="M12894" s="160">
        <f t="shared" si="1212"/>
        <v>45495</v>
      </c>
      <c r="N12894" s="158">
        <v>0.55032744482967366</v>
      </c>
      <c r="O12894" s="158">
        <v>0.96709999999999996</v>
      </c>
      <c r="P12894" s="161">
        <f t="shared" si="1209"/>
        <v>0.53220000000000001</v>
      </c>
    </row>
    <row r="12895" spans="9:16" x14ac:dyDescent="0.2">
      <c r="I12895" s="158">
        <f t="shared" si="1207"/>
        <v>31</v>
      </c>
      <c r="J12895" s="158" t="str">
        <f t="shared" si="1210"/>
        <v>NZD</v>
      </c>
      <c r="K12895" s="158" t="str">
        <f t="shared" si="1211"/>
        <v>CHF</v>
      </c>
      <c r="L12895" s="158" t="str">
        <f t="shared" si="1208"/>
        <v>NZDCHF45496</v>
      </c>
      <c r="M12895" s="160">
        <f t="shared" si="1212"/>
        <v>45496</v>
      </c>
      <c r="N12895" s="158">
        <v>0.549178977428744</v>
      </c>
      <c r="O12895" s="158">
        <v>0.96809999999999996</v>
      </c>
      <c r="P12895" s="161">
        <f t="shared" si="1209"/>
        <v>0.53169999999999995</v>
      </c>
    </row>
    <row r="12896" spans="9:16" x14ac:dyDescent="0.2">
      <c r="I12896" s="158">
        <f t="shared" si="1207"/>
        <v>31</v>
      </c>
      <c r="J12896" s="158" t="str">
        <f t="shared" si="1210"/>
        <v>NZD</v>
      </c>
      <c r="K12896" s="158" t="str">
        <f t="shared" si="1211"/>
        <v>CHF</v>
      </c>
      <c r="L12896" s="158" t="str">
        <f t="shared" si="1208"/>
        <v>NZDCHF45497</v>
      </c>
      <c r="M12896" s="160">
        <f t="shared" si="1212"/>
        <v>45497</v>
      </c>
      <c r="N12896" s="158">
        <v>0.54743526577982149</v>
      </c>
      <c r="O12896" s="158">
        <v>0.96089999999999998</v>
      </c>
      <c r="P12896" s="161">
        <f t="shared" si="1209"/>
        <v>0.52600000000000002</v>
      </c>
    </row>
    <row r="12897" spans="9:16" x14ac:dyDescent="0.2">
      <c r="I12897" s="158">
        <f t="shared" si="1207"/>
        <v>31</v>
      </c>
      <c r="J12897" s="158" t="str">
        <f t="shared" si="1210"/>
        <v>NZD</v>
      </c>
      <c r="K12897" s="158" t="str">
        <f t="shared" si="1211"/>
        <v>CHF</v>
      </c>
      <c r="L12897" s="158" t="str">
        <f t="shared" si="1208"/>
        <v>NZDCHF45498</v>
      </c>
      <c r="M12897" s="160">
        <f t="shared" si="1212"/>
        <v>45498</v>
      </c>
      <c r="N12897" s="158">
        <v>0.54344872561273838</v>
      </c>
      <c r="O12897" s="158">
        <v>0.95340000000000003</v>
      </c>
      <c r="P12897" s="161">
        <f t="shared" si="1209"/>
        <v>0.5181</v>
      </c>
    </row>
    <row r="12898" spans="9:16" x14ac:dyDescent="0.2">
      <c r="I12898" s="158">
        <f t="shared" si="1207"/>
        <v>31</v>
      </c>
      <c r="J12898" s="158" t="str">
        <f t="shared" si="1210"/>
        <v>NZD</v>
      </c>
      <c r="K12898" s="158" t="str">
        <f t="shared" si="1211"/>
        <v>CHF</v>
      </c>
      <c r="L12898" s="158" t="str">
        <f t="shared" si="1208"/>
        <v>NZDCHF45499</v>
      </c>
      <c r="M12898" s="160">
        <f t="shared" si="1212"/>
        <v>45499</v>
      </c>
      <c r="N12898" s="158">
        <v>0.54268193411841315</v>
      </c>
      <c r="O12898" s="158">
        <v>0.95940000000000003</v>
      </c>
      <c r="P12898" s="161">
        <f t="shared" si="1209"/>
        <v>0.52059999999999995</v>
      </c>
    </row>
    <row r="12899" spans="9:16" x14ac:dyDescent="0.2">
      <c r="I12899" s="158">
        <f t="shared" si="1207"/>
        <v>31</v>
      </c>
      <c r="J12899" s="158" t="str">
        <f t="shared" si="1210"/>
        <v>NZD</v>
      </c>
      <c r="K12899" s="158" t="str">
        <f t="shared" si="1211"/>
        <v>CHF</v>
      </c>
      <c r="L12899" s="158" t="str">
        <f t="shared" si="1208"/>
        <v>NZDCHF45500</v>
      </c>
      <c r="M12899" s="160">
        <f t="shared" si="1212"/>
        <v>45500</v>
      </c>
      <c r="N12899" s="158">
        <v>0.54268193411841315</v>
      </c>
      <c r="O12899" s="158">
        <v>0.95940000000000003</v>
      </c>
      <c r="P12899" s="161">
        <f t="shared" si="1209"/>
        <v>0.52059999999999995</v>
      </c>
    </row>
    <row r="12900" spans="9:16" x14ac:dyDescent="0.2">
      <c r="I12900" s="158">
        <f t="shared" si="1207"/>
        <v>31</v>
      </c>
      <c r="J12900" s="158" t="str">
        <f t="shared" si="1210"/>
        <v>NZD</v>
      </c>
      <c r="K12900" s="158" t="str">
        <f t="shared" si="1211"/>
        <v>CHF</v>
      </c>
      <c r="L12900" s="158" t="str">
        <f t="shared" si="1208"/>
        <v>NZDCHF45501</v>
      </c>
      <c r="M12900" s="160">
        <f t="shared" si="1212"/>
        <v>45501</v>
      </c>
      <c r="N12900" s="158">
        <v>0.54268193411841315</v>
      </c>
      <c r="O12900" s="158">
        <v>0.95940000000000003</v>
      </c>
      <c r="P12900" s="161">
        <f t="shared" si="1209"/>
        <v>0.52059999999999995</v>
      </c>
    </row>
    <row r="12901" spans="9:16" x14ac:dyDescent="0.2">
      <c r="I12901" s="158">
        <f t="shared" si="1207"/>
        <v>31</v>
      </c>
      <c r="J12901" s="158" t="str">
        <f t="shared" si="1210"/>
        <v>NZD</v>
      </c>
      <c r="K12901" s="158" t="str">
        <f t="shared" si="1211"/>
        <v>CHF</v>
      </c>
      <c r="L12901" s="158" t="str">
        <f t="shared" si="1208"/>
        <v>NZDCHF45502</v>
      </c>
      <c r="M12901" s="160">
        <f t="shared" si="1212"/>
        <v>45502</v>
      </c>
      <c r="N12901" s="158">
        <v>0.54294711695080899</v>
      </c>
      <c r="O12901" s="158">
        <v>0.95779999999999998</v>
      </c>
      <c r="P12901" s="161">
        <f t="shared" si="1209"/>
        <v>0.52</v>
      </c>
    </row>
    <row r="12902" spans="9:16" x14ac:dyDescent="0.2">
      <c r="I12902" s="158">
        <f t="shared" si="1207"/>
        <v>31</v>
      </c>
      <c r="J12902" s="158" t="str">
        <f t="shared" si="1210"/>
        <v>NZD</v>
      </c>
      <c r="K12902" s="158" t="str">
        <f t="shared" si="1211"/>
        <v>CHF</v>
      </c>
      <c r="L12902" s="158" t="str">
        <f t="shared" si="1208"/>
        <v>NZDCHF45503</v>
      </c>
      <c r="M12902" s="160">
        <f t="shared" si="1212"/>
        <v>45503</v>
      </c>
      <c r="N12902" s="158">
        <v>0.54389209180898512</v>
      </c>
      <c r="O12902" s="158">
        <v>0.95920000000000005</v>
      </c>
      <c r="P12902" s="161">
        <f t="shared" si="1209"/>
        <v>0.52170000000000005</v>
      </c>
    </row>
    <row r="12903" spans="9:16" x14ac:dyDescent="0.2">
      <c r="I12903" s="158">
        <f t="shared" si="1207"/>
        <v>31</v>
      </c>
      <c r="J12903" s="158" t="str">
        <f t="shared" si="1210"/>
        <v>NZD</v>
      </c>
      <c r="K12903" s="158" t="str">
        <f t="shared" si="1211"/>
        <v>CHF</v>
      </c>
      <c r="L12903" s="158" t="str">
        <f t="shared" si="1208"/>
        <v>NZDCHF45504</v>
      </c>
      <c r="M12903" s="160">
        <f t="shared" si="1212"/>
        <v>45504</v>
      </c>
      <c r="N12903" s="158">
        <v>0.54677675105254531</v>
      </c>
      <c r="O12903" s="158">
        <v>0.95330000000000004</v>
      </c>
      <c r="P12903" s="161">
        <f t="shared" si="1209"/>
        <v>0.5212</v>
      </c>
    </row>
    <row r="12904" spans="9:16" x14ac:dyDescent="0.2">
      <c r="I12904" s="158">
        <f t="shared" si="1207"/>
        <v>31</v>
      </c>
      <c r="J12904" s="158" t="str">
        <f t="shared" si="1210"/>
        <v>NZD</v>
      </c>
      <c r="K12904" s="158" t="str">
        <f t="shared" si="1211"/>
        <v>CHF</v>
      </c>
      <c r="L12904" s="158" t="str">
        <f t="shared" si="1208"/>
        <v>NZDCHF45505</v>
      </c>
      <c r="M12904" s="160">
        <f t="shared" si="1212"/>
        <v>45505</v>
      </c>
      <c r="N12904" s="158">
        <v>0.55126791620727666</v>
      </c>
      <c r="O12904" s="158">
        <v>0.94669999999999999</v>
      </c>
      <c r="P12904" s="161">
        <f t="shared" si="1209"/>
        <v>0.52190000000000003</v>
      </c>
    </row>
    <row r="12905" spans="9:16" x14ac:dyDescent="0.2">
      <c r="I12905" s="158">
        <f t="shared" si="1207"/>
        <v>31</v>
      </c>
      <c r="J12905" s="158" t="str">
        <f t="shared" si="1210"/>
        <v>NZD</v>
      </c>
      <c r="K12905" s="158" t="str">
        <f t="shared" si="1211"/>
        <v>CHF</v>
      </c>
      <c r="L12905" s="158" t="str">
        <f t="shared" si="1208"/>
        <v>NZDCHF45506</v>
      </c>
      <c r="M12905" s="160">
        <f t="shared" si="1212"/>
        <v>45506</v>
      </c>
      <c r="N12905" s="158">
        <v>0.5495713343591998</v>
      </c>
      <c r="O12905" s="158">
        <v>0.94330000000000003</v>
      </c>
      <c r="P12905" s="161">
        <f t="shared" si="1209"/>
        <v>0.51839999999999997</v>
      </c>
    </row>
    <row r="12906" spans="9:16" x14ac:dyDescent="0.2">
      <c r="I12906" s="158">
        <f t="shared" ref="I12906:I12969" si="1213">IF(M12905=$G$2,I12905+1,I12905)</f>
        <v>31</v>
      </c>
      <c r="J12906" s="158" t="str">
        <f t="shared" si="1210"/>
        <v>NZD</v>
      </c>
      <c r="K12906" s="158" t="str">
        <f t="shared" si="1211"/>
        <v>CHF</v>
      </c>
      <c r="L12906" s="158" t="str">
        <f t="shared" si="1208"/>
        <v>NZDCHF45507</v>
      </c>
      <c r="M12906" s="160">
        <f t="shared" si="1212"/>
        <v>45507</v>
      </c>
      <c r="N12906" s="158">
        <v>0.5495713343591998</v>
      </c>
      <c r="O12906" s="158">
        <v>0.94330000000000003</v>
      </c>
      <c r="P12906" s="161">
        <f t="shared" si="1209"/>
        <v>0.51839999999999997</v>
      </c>
    </row>
    <row r="12907" spans="9:16" x14ac:dyDescent="0.2">
      <c r="I12907" s="158">
        <f t="shared" si="1213"/>
        <v>31</v>
      </c>
      <c r="J12907" s="158" t="str">
        <f t="shared" si="1210"/>
        <v>NZD</v>
      </c>
      <c r="K12907" s="158" t="str">
        <f t="shared" si="1211"/>
        <v>CHF</v>
      </c>
      <c r="L12907" s="158" t="str">
        <f t="shared" si="1208"/>
        <v>NZDCHF45508</v>
      </c>
      <c r="M12907" s="160">
        <f t="shared" si="1212"/>
        <v>45508</v>
      </c>
      <c r="N12907" s="158">
        <v>0.5495713343591998</v>
      </c>
      <c r="O12907" s="158">
        <v>0.94330000000000003</v>
      </c>
      <c r="P12907" s="161">
        <f t="shared" si="1209"/>
        <v>0.51839999999999997</v>
      </c>
    </row>
    <row r="12908" spans="9:16" x14ac:dyDescent="0.2">
      <c r="I12908" s="158">
        <f t="shared" si="1213"/>
        <v>31</v>
      </c>
      <c r="J12908" s="158" t="str">
        <f t="shared" si="1210"/>
        <v>NZD</v>
      </c>
      <c r="K12908" s="158" t="str">
        <f t="shared" si="1211"/>
        <v>CHF</v>
      </c>
      <c r="L12908" s="158" t="str">
        <f t="shared" si="1208"/>
        <v>NZDCHF45509</v>
      </c>
      <c r="M12908" s="160">
        <f t="shared" si="1212"/>
        <v>45509</v>
      </c>
      <c r="N12908" s="158">
        <v>0.54168246573858403</v>
      </c>
      <c r="O12908" s="158">
        <v>0.9304</v>
      </c>
      <c r="P12908" s="161">
        <f t="shared" si="1209"/>
        <v>0.504</v>
      </c>
    </row>
    <row r="12909" spans="9:16" x14ac:dyDescent="0.2">
      <c r="I12909" s="158">
        <f t="shared" si="1213"/>
        <v>31</v>
      </c>
      <c r="J12909" s="158" t="str">
        <f t="shared" si="1210"/>
        <v>NZD</v>
      </c>
      <c r="K12909" s="158" t="str">
        <f t="shared" si="1211"/>
        <v>CHF</v>
      </c>
      <c r="L12909" s="158" t="str">
        <f t="shared" si="1208"/>
        <v>NZDCHF45510</v>
      </c>
      <c r="M12909" s="160">
        <f t="shared" si="1212"/>
        <v>45510</v>
      </c>
      <c r="N12909" s="158">
        <v>0.54279976116810502</v>
      </c>
      <c r="O12909" s="158">
        <v>0.9325</v>
      </c>
      <c r="P12909" s="161">
        <f t="shared" si="1209"/>
        <v>0.50619999999999998</v>
      </c>
    </row>
    <row r="12910" spans="9:16" x14ac:dyDescent="0.2">
      <c r="I12910" s="158">
        <f t="shared" si="1213"/>
        <v>31</v>
      </c>
      <c r="J12910" s="158" t="str">
        <f t="shared" si="1210"/>
        <v>NZD</v>
      </c>
      <c r="K12910" s="158" t="str">
        <f t="shared" si="1211"/>
        <v>CHF</v>
      </c>
      <c r="L12910" s="158" t="str">
        <f t="shared" si="1208"/>
        <v>NZDCHF45511</v>
      </c>
      <c r="M12910" s="160">
        <f t="shared" si="1212"/>
        <v>45511</v>
      </c>
      <c r="N12910" s="158">
        <v>0.55096418732782371</v>
      </c>
      <c r="O12910" s="158">
        <v>0.94089999999999996</v>
      </c>
      <c r="P12910" s="161">
        <f t="shared" si="1209"/>
        <v>0.51839999999999997</v>
      </c>
    </row>
    <row r="12911" spans="9:16" x14ac:dyDescent="0.2">
      <c r="I12911" s="158">
        <f t="shared" si="1213"/>
        <v>31</v>
      </c>
      <c r="J12911" s="158" t="str">
        <f t="shared" si="1210"/>
        <v>NZD</v>
      </c>
      <c r="K12911" s="158" t="str">
        <f t="shared" si="1211"/>
        <v>CHF</v>
      </c>
      <c r="L12911" s="158" t="str">
        <f t="shared" si="1208"/>
        <v>NZDCHF45512</v>
      </c>
      <c r="M12911" s="160">
        <f t="shared" si="1212"/>
        <v>45512</v>
      </c>
      <c r="N12911" s="158">
        <v>0.54854635216675807</v>
      </c>
      <c r="O12911" s="158">
        <v>0.93679999999999997</v>
      </c>
      <c r="P12911" s="161">
        <f t="shared" si="1209"/>
        <v>0.51390000000000002</v>
      </c>
    </row>
    <row r="12912" spans="9:16" x14ac:dyDescent="0.2">
      <c r="I12912" s="158">
        <f t="shared" si="1213"/>
        <v>31</v>
      </c>
      <c r="J12912" s="158" t="str">
        <f t="shared" si="1210"/>
        <v>NZD</v>
      </c>
      <c r="K12912" s="158" t="str">
        <f t="shared" si="1211"/>
        <v>CHF</v>
      </c>
      <c r="L12912" s="158" t="str">
        <f t="shared" si="1208"/>
        <v>NZDCHF45513</v>
      </c>
      <c r="M12912" s="160">
        <f t="shared" si="1212"/>
        <v>45513</v>
      </c>
      <c r="N12912" s="158">
        <v>0.55078211059704774</v>
      </c>
      <c r="O12912" s="158">
        <v>0.94350000000000001</v>
      </c>
      <c r="P12912" s="161">
        <f t="shared" si="1209"/>
        <v>0.51970000000000005</v>
      </c>
    </row>
    <row r="12913" spans="9:16" x14ac:dyDescent="0.2">
      <c r="I12913" s="158">
        <f t="shared" si="1213"/>
        <v>31</v>
      </c>
      <c r="J12913" s="158" t="str">
        <f t="shared" si="1210"/>
        <v>NZD</v>
      </c>
      <c r="K12913" s="158" t="str">
        <f t="shared" si="1211"/>
        <v>CHF</v>
      </c>
      <c r="L12913" s="158" t="str">
        <f t="shared" si="1208"/>
        <v>NZDCHF45514</v>
      </c>
      <c r="M12913" s="160">
        <f t="shared" si="1212"/>
        <v>45514</v>
      </c>
      <c r="N12913" s="158">
        <v>0.55078211059704774</v>
      </c>
      <c r="O12913" s="158">
        <v>0.94350000000000001</v>
      </c>
      <c r="P12913" s="161">
        <f t="shared" si="1209"/>
        <v>0.51970000000000005</v>
      </c>
    </row>
    <row r="12914" spans="9:16" x14ac:dyDescent="0.2">
      <c r="I12914" s="158">
        <f t="shared" si="1213"/>
        <v>31</v>
      </c>
      <c r="J12914" s="158" t="str">
        <f t="shared" si="1210"/>
        <v>NZD</v>
      </c>
      <c r="K12914" s="158" t="str">
        <f t="shared" si="1211"/>
        <v>CHF</v>
      </c>
      <c r="L12914" s="158" t="str">
        <f t="shared" si="1208"/>
        <v>NZDCHF45515</v>
      </c>
      <c r="M12914" s="160">
        <f t="shared" si="1212"/>
        <v>45515</v>
      </c>
      <c r="N12914" s="158">
        <v>0.55078211059704774</v>
      </c>
      <c r="O12914" s="158">
        <v>0.94350000000000001</v>
      </c>
      <c r="P12914" s="161">
        <f t="shared" si="1209"/>
        <v>0.51970000000000005</v>
      </c>
    </row>
    <row r="12915" spans="9:16" x14ac:dyDescent="0.2">
      <c r="I12915" s="158">
        <f t="shared" si="1213"/>
        <v>31</v>
      </c>
      <c r="J12915" s="158" t="str">
        <f t="shared" si="1210"/>
        <v>NZD</v>
      </c>
      <c r="K12915" s="158" t="str">
        <f t="shared" si="1211"/>
        <v>CHF</v>
      </c>
      <c r="L12915" s="158" t="str">
        <f t="shared" si="1208"/>
        <v>NZDCHF45516</v>
      </c>
      <c r="M12915" s="160">
        <f t="shared" si="1212"/>
        <v>45516</v>
      </c>
      <c r="N12915" s="158">
        <v>0.55218111540585313</v>
      </c>
      <c r="O12915" s="158">
        <v>0.94910000000000005</v>
      </c>
      <c r="P12915" s="161">
        <f t="shared" si="1209"/>
        <v>0.52410000000000001</v>
      </c>
    </row>
    <row r="12916" spans="9:16" x14ac:dyDescent="0.2">
      <c r="I12916" s="158">
        <f t="shared" si="1213"/>
        <v>31</v>
      </c>
      <c r="J12916" s="158" t="str">
        <f t="shared" si="1210"/>
        <v>NZD</v>
      </c>
      <c r="K12916" s="158" t="str">
        <f t="shared" si="1211"/>
        <v>CHF</v>
      </c>
      <c r="L12916" s="158" t="str">
        <f t="shared" si="1208"/>
        <v>NZDCHF45517</v>
      </c>
      <c r="M12916" s="160">
        <f t="shared" si="1212"/>
        <v>45517</v>
      </c>
      <c r="N12916" s="158">
        <v>0.55282215711205707</v>
      </c>
      <c r="O12916" s="158">
        <v>0.94799999999999995</v>
      </c>
      <c r="P12916" s="161">
        <f t="shared" si="1209"/>
        <v>0.52410000000000001</v>
      </c>
    </row>
    <row r="12917" spans="9:16" x14ac:dyDescent="0.2">
      <c r="I12917" s="158">
        <f t="shared" si="1213"/>
        <v>31</v>
      </c>
      <c r="J12917" s="158" t="str">
        <f t="shared" si="1210"/>
        <v>NZD</v>
      </c>
      <c r="K12917" s="158" t="str">
        <f t="shared" si="1211"/>
        <v>CHF</v>
      </c>
      <c r="L12917" s="158" t="str">
        <f t="shared" si="1208"/>
        <v>NZDCHF45518</v>
      </c>
      <c r="M12917" s="160">
        <f t="shared" si="1212"/>
        <v>45518</v>
      </c>
      <c r="N12917" s="158">
        <v>0.54573237284435716</v>
      </c>
      <c r="O12917" s="158">
        <v>0.95150000000000001</v>
      </c>
      <c r="P12917" s="161">
        <f t="shared" si="1209"/>
        <v>0.51929999999999998</v>
      </c>
    </row>
    <row r="12918" spans="9:16" x14ac:dyDescent="0.2">
      <c r="I12918" s="158">
        <f t="shared" si="1213"/>
        <v>31</v>
      </c>
      <c r="J12918" s="158" t="str">
        <f t="shared" si="1210"/>
        <v>NZD</v>
      </c>
      <c r="K12918" s="158" t="str">
        <f t="shared" si="1211"/>
        <v>CHF</v>
      </c>
      <c r="L12918" s="158" t="str">
        <f t="shared" si="1208"/>
        <v>NZDCHF45519</v>
      </c>
      <c r="M12918" s="160">
        <f t="shared" si="1212"/>
        <v>45519</v>
      </c>
      <c r="N12918" s="158">
        <v>0.54585152838427942</v>
      </c>
      <c r="O12918" s="158">
        <v>0.95409999999999995</v>
      </c>
      <c r="P12918" s="161">
        <f t="shared" si="1209"/>
        <v>0.52080000000000004</v>
      </c>
    </row>
    <row r="12919" spans="9:16" x14ac:dyDescent="0.2">
      <c r="I12919" s="158">
        <f t="shared" si="1213"/>
        <v>31</v>
      </c>
      <c r="J12919" s="158" t="str">
        <f t="shared" si="1210"/>
        <v>NZD</v>
      </c>
      <c r="K12919" s="158" t="str">
        <f t="shared" si="1211"/>
        <v>CHF</v>
      </c>
      <c r="L12919" s="158" t="str">
        <f t="shared" si="1208"/>
        <v>NZDCHF45520</v>
      </c>
      <c r="M12919" s="160">
        <f t="shared" si="1212"/>
        <v>45520</v>
      </c>
      <c r="N12919" s="158">
        <v>0.54824561403508765</v>
      </c>
      <c r="O12919" s="158">
        <v>0.95399999999999996</v>
      </c>
      <c r="P12919" s="161">
        <f t="shared" si="1209"/>
        <v>0.52300000000000002</v>
      </c>
    </row>
    <row r="12920" spans="9:16" x14ac:dyDescent="0.2">
      <c r="I12920" s="158">
        <f t="shared" si="1213"/>
        <v>31</v>
      </c>
      <c r="J12920" s="158" t="str">
        <f t="shared" si="1210"/>
        <v>NZD</v>
      </c>
      <c r="K12920" s="158" t="str">
        <f t="shared" si="1211"/>
        <v>CHF</v>
      </c>
      <c r="L12920" s="158" t="str">
        <f t="shared" si="1208"/>
        <v>NZDCHF45521</v>
      </c>
      <c r="M12920" s="160">
        <f t="shared" si="1212"/>
        <v>45521</v>
      </c>
      <c r="N12920" s="158">
        <v>0.54824561403508765</v>
      </c>
      <c r="O12920" s="158">
        <v>0.95399999999999996</v>
      </c>
      <c r="P12920" s="161">
        <f t="shared" si="1209"/>
        <v>0.52300000000000002</v>
      </c>
    </row>
    <row r="12921" spans="9:16" x14ac:dyDescent="0.2">
      <c r="I12921" s="158">
        <f t="shared" si="1213"/>
        <v>31</v>
      </c>
      <c r="J12921" s="158" t="str">
        <f t="shared" si="1210"/>
        <v>NZD</v>
      </c>
      <c r="K12921" s="158" t="str">
        <f t="shared" si="1211"/>
        <v>CHF</v>
      </c>
      <c r="L12921" s="158" t="str">
        <f t="shared" si="1208"/>
        <v>NZDCHF45522</v>
      </c>
      <c r="M12921" s="160">
        <f t="shared" si="1212"/>
        <v>45522</v>
      </c>
      <c r="N12921" s="158">
        <v>0.54824561403508765</v>
      </c>
      <c r="O12921" s="158">
        <v>0.95399999999999996</v>
      </c>
      <c r="P12921" s="161">
        <f t="shared" si="1209"/>
        <v>0.52300000000000002</v>
      </c>
    </row>
    <row r="12922" spans="9:16" x14ac:dyDescent="0.2">
      <c r="I12922" s="158">
        <f t="shared" si="1213"/>
        <v>31</v>
      </c>
      <c r="J12922" s="158" t="str">
        <f t="shared" si="1210"/>
        <v>NZD</v>
      </c>
      <c r="K12922" s="158" t="str">
        <f t="shared" si="1211"/>
        <v>CHF</v>
      </c>
      <c r="L12922" s="158" t="str">
        <f t="shared" si="1208"/>
        <v>NZDCHF45523</v>
      </c>
      <c r="M12922" s="160">
        <f t="shared" si="1212"/>
        <v>45523</v>
      </c>
      <c r="N12922" s="158">
        <v>0.55035773252614206</v>
      </c>
      <c r="O12922" s="158">
        <v>0.95430000000000004</v>
      </c>
      <c r="P12922" s="161">
        <f t="shared" si="1209"/>
        <v>0.5252</v>
      </c>
    </row>
    <row r="12923" spans="9:16" x14ac:dyDescent="0.2">
      <c r="I12923" s="158">
        <f t="shared" si="1213"/>
        <v>31</v>
      </c>
      <c r="J12923" s="158" t="str">
        <f t="shared" si="1210"/>
        <v>NZD</v>
      </c>
      <c r="K12923" s="158" t="str">
        <f t="shared" si="1211"/>
        <v>CHF</v>
      </c>
      <c r="L12923" s="158" t="str">
        <f t="shared" si="1208"/>
        <v>NZDCHF45524</v>
      </c>
      <c r="M12923" s="160">
        <f t="shared" si="1212"/>
        <v>45524</v>
      </c>
      <c r="N12923" s="158">
        <v>0.55426227690943353</v>
      </c>
      <c r="O12923" s="158">
        <v>0.95269999999999999</v>
      </c>
      <c r="P12923" s="161">
        <f t="shared" si="1209"/>
        <v>0.52800000000000002</v>
      </c>
    </row>
    <row r="12924" spans="9:16" x14ac:dyDescent="0.2">
      <c r="I12924" s="158">
        <f t="shared" si="1213"/>
        <v>31</v>
      </c>
      <c r="J12924" s="158" t="str">
        <f t="shared" si="1210"/>
        <v>NZD</v>
      </c>
      <c r="K12924" s="158" t="str">
        <f t="shared" si="1211"/>
        <v>CHF</v>
      </c>
      <c r="L12924" s="158" t="str">
        <f t="shared" si="1208"/>
        <v>NZDCHF45525</v>
      </c>
      <c r="M12924" s="160">
        <f t="shared" si="1212"/>
        <v>45525</v>
      </c>
      <c r="N12924" s="158">
        <v>0.55221160748798936</v>
      </c>
      <c r="O12924" s="158">
        <v>0.95030000000000003</v>
      </c>
      <c r="P12924" s="161">
        <f t="shared" si="1209"/>
        <v>0.52480000000000004</v>
      </c>
    </row>
    <row r="12925" spans="9:16" x14ac:dyDescent="0.2">
      <c r="I12925" s="158">
        <f t="shared" si="1213"/>
        <v>31</v>
      </c>
      <c r="J12925" s="158" t="str">
        <f t="shared" si="1210"/>
        <v>NZD</v>
      </c>
      <c r="K12925" s="158" t="str">
        <f t="shared" si="1211"/>
        <v>CHF</v>
      </c>
      <c r="L12925" s="158" t="str">
        <f t="shared" si="1208"/>
        <v>NZDCHF45526</v>
      </c>
      <c r="M12925" s="160">
        <f t="shared" si="1212"/>
        <v>45526</v>
      </c>
      <c r="N12925" s="158">
        <v>0.55227260175622683</v>
      </c>
      <c r="O12925" s="158">
        <v>0.94899999999999995</v>
      </c>
      <c r="P12925" s="161">
        <f t="shared" si="1209"/>
        <v>0.52410000000000001</v>
      </c>
    </row>
    <row r="12926" spans="9:16" x14ac:dyDescent="0.2">
      <c r="I12926" s="158">
        <f t="shared" si="1213"/>
        <v>31</v>
      </c>
      <c r="J12926" s="158" t="str">
        <f t="shared" si="1210"/>
        <v>NZD</v>
      </c>
      <c r="K12926" s="158" t="str">
        <f t="shared" si="1211"/>
        <v>CHF</v>
      </c>
      <c r="L12926" s="158" t="str">
        <f t="shared" si="1208"/>
        <v>NZDCHF45527</v>
      </c>
      <c r="M12926" s="160">
        <f t="shared" si="1212"/>
        <v>45527</v>
      </c>
      <c r="N12926" s="158">
        <v>0.55367919827252088</v>
      </c>
      <c r="O12926" s="158">
        <v>0.9476</v>
      </c>
      <c r="P12926" s="161">
        <f t="shared" si="1209"/>
        <v>0.52470000000000006</v>
      </c>
    </row>
    <row r="12927" spans="9:16" x14ac:dyDescent="0.2">
      <c r="I12927" s="158">
        <f t="shared" si="1213"/>
        <v>31</v>
      </c>
      <c r="J12927" s="158" t="str">
        <f t="shared" si="1210"/>
        <v>NZD</v>
      </c>
      <c r="K12927" s="158" t="str">
        <f t="shared" si="1211"/>
        <v>CHF</v>
      </c>
      <c r="L12927" s="158" t="str">
        <f t="shared" si="1208"/>
        <v>NZDCHF45528</v>
      </c>
      <c r="M12927" s="160">
        <f t="shared" si="1212"/>
        <v>45528</v>
      </c>
      <c r="N12927" s="158">
        <v>0.55367919827252088</v>
      </c>
      <c r="O12927" s="158">
        <v>0.9476</v>
      </c>
      <c r="P12927" s="161">
        <f t="shared" si="1209"/>
        <v>0.52470000000000006</v>
      </c>
    </row>
    <row r="12928" spans="9:16" x14ac:dyDescent="0.2">
      <c r="I12928" s="158">
        <f t="shared" si="1213"/>
        <v>31</v>
      </c>
      <c r="J12928" s="158" t="str">
        <f t="shared" si="1210"/>
        <v>NZD</v>
      </c>
      <c r="K12928" s="158" t="str">
        <f t="shared" si="1211"/>
        <v>CHF</v>
      </c>
      <c r="L12928" s="158" t="str">
        <f t="shared" si="1208"/>
        <v>NZDCHF45529</v>
      </c>
      <c r="M12928" s="160">
        <f t="shared" si="1212"/>
        <v>45529</v>
      </c>
      <c r="N12928" s="158">
        <v>0.55367919827252088</v>
      </c>
      <c r="O12928" s="158">
        <v>0.9476</v>
      </c>
      <c r="P12928" s="161">
        <f t="shared" si="1209"/>
        <v>0.52470000000000006</v>
      </c>
    </row>
    <row r="12929" spans="9:16" x14ac:dyDescent="0.2">
      <c r="I12929" s="158">
        <f t="shared" si="1213"/>
        <v>31</v>
      </c>
      <c r="J12929" s="158" t="str">
        <f t="shared" si="1210"/>
        <v>NZD</v>
      </c>
      <c r="K12929" s="158" t="str">
        <f t="shared" si="1211"/>
        <v>CHF</v>
      </c>
      <c r="L12929" s="158" t="str">
        <f t="shared" si="1208"/>
        <v>NZDCHF45530</v>
      </c>
      <c r="M12929" s="160">
        <f t="shared" si="1212"/>
        <v>45530</v>
      </c>
      <c r="N12929" s="158">
        <v>0.5553087516659263</v>
      </c>
      <c r="O12929" s="158">
        <v>0.94599999999999995</v>
      </c>
      <c r="P12929" s="161">
        <f t="shared" si="1209"/>
        <v>0.52529999999999999</v>
      </c>
    </row>
    <row r="12930" spans="9:16" x14ac:dyDescent="0.2">
      <c r="I12930" s="158">
        <f t="shared" si="1213"/>
        <v>31</v>
      </c>
      <c r="J12930" s="158" t="str">
        <f t="shared" si="1210"/>
        <v>NZD</v>
      </c>
      <c r="K12930" s="158" t="str">
        <f t="shared" si="1211"/>
        <v>CHF</v>
      </c>
      <c r="L12930" s="158" t="str">
        <f t="shared" si="1208"/>
        <v>NZDCHF45531</v>
      </c>
      <c r="M12930" s="160">
        <f t="shared" si="1212"/>
        <v>45531</v>
      </c>
      <c r="N12930" s="158">
        <v>0.55828494863778477</v>
      </c>
      <c r="O12930" s="158">
        <v>0.94399999999999995</v>
      </c>
      <c r="P12930" s="161">
        <f t="shared" si="1209"/>
        <v>0.52700000000000002</v>
      </c>
    </row>
    <row r="12931" spans="9:16" x14ac:dyDescent="0.2">
      <c r="I12931" s="158">
        <f t="shared" si="1213"/>
        <v>31</v>
      </c>
      <c r="J12931" s="158" t="str">
        <f t="shared" si="1210"/>
        <v>NZD</v>
      </c>
      <c r="K12931" s="158" t="str">
        <f t="shared" si="1211"/>
        <v>CHF</v>
      </c>
      <c r="L12931" s="158" t="str">
        <f t="shared" ref="L12931:L12994" si="1214">J12931&amp;K12931&amp;M12931</f>
        <v>NZDCHF45532</v>
      </c>
      <c r="M12931" s="160">
        <f t="shared" si="1212"/>
        <v>45532</v>
      </c>
      <c r="N12931" s="158">
        <v>0.56107277113841669</v>
      </c>
      <c r="O12931" s="158">
        <v>0.9375</v>
      </c>
      <c r="P12931" s="161">
        <f t="shared" ref="P12931:P12994" si="1215">ROUND(N12931*O12931,4)</f>
        <v>0.52600000000000002</v>
      </c>
    </row>
    <row r="12932" spans="9:16" x14ac:dyDescent="0.2">
      <c r="I12932" s="158">
        <f t="shared" si="1213"/>
        <v>31</v>
      </c>
      <c r="J12932" s="158" t="str">
        <f t="shared" ref="J12932:J12995" si="1216">VLOOKUP($I12932,$A:$C,2,FALSE)</f>
        <v>NZD</v>
      </c>
      <c r="K12932" s="158" t="str">
        <f t="shared" ref="K12932:K12995" si="1217">VLOOKUP($I12932,$A:$C,3,FALSE)</f>
        <v>CHF</v>
      </c>
      <c r="L12932" s="158" t="str">
        <f t="shared" si="1214"/>
        <v>NZDCHF45533</v>
      </c>
      <c r="M12932" s="160">
        <f t="shared" ref="M12932:M12995" si="1218">IF(I12932=I12931,M12931+1,$G$1)</f>
        <v>45533</v>
      </c>
      <c r="N12932" s="158">
        <v>0.56561085972850678</v>
      </c>
      <c r="O12932" s="158">
        <v>0.93640000000000001</v>
      </c>
      <c r="P12932" s="161">
        <f t="shared" si="1215"/>
        <v>0.52959999999999996</v>
      </c>
    </row>
    <row r="12933" spans="9:16" x14ac:dyDescent="0.2">
      <c r="I12933" s="158">
        <f t="shared" si="1213"/>
        <v>31</v>
      </c>
      <c r="J12933" s="158" t="str">
        <f t="shared" si="1216"/>
        <v>NZD</v>
      </c>
      <c r="K12933" s="158" t="str">
        <f t="shared" si="1217"/>
        <v>CHF</v>
      </c>
      <c r="L12933" s="158" t="str">
        <f t="shared" si="1214"/>
        <v>NZDCHF45534</v>
      </c>
      <c r="M12933" s="160">
        <f t="shared" si="1218"/>
        <v>45534</v>
      </c>
      <c r="N12933" s="158">
        <v>0.56468462363769834</v>
      </c>
      <c r="O12933" s="158">
        <v>0.94159999999999999</v>
      </c>
      <c r="P12933" s="161">
        <f t="shared" si="1215"/>
        <v>0.53169999999999995</v>
      </c>
    </row>
    <row r="12934" spans="9:16" x14ac:dyDescent="0.2">
      <c r="I12934" s="158">
        <f t="shared" si="1213"/>
        <v>31</v>
      </c>
      <c r="J12934" s="158" t="str">
        <f t="shared" si="1216"/>
        <v>NZD</v>
      </c>
      <c r="K12934" s="158" t="str">
        <f t="shared" si="1217"/>
        <v>CHF</v>
      </c>
      <c r="L12934" s="158" t="str">
        <f t="shared" si="1214"/>
        <v>NZDCHF45535</v>
      </c>
      <c r="M12934" s="160">
        <f t="shared" si="1218"/>
        <v>45535</v>
      </c>
      <c r="N12934" s="158">
        <v>0.56468462363769834</v>
      </c>
      <c r="O12934" s="158">
        <v>0.94159999999999999</v>
      </c>
      <c r="P12934" s="161">
        <f t="shared" si="1215"/>
        <v>0.53169999999999995</v>
      </c>
    </row>
    <row r="12935" spans="9:16" x14ac:dyDescent="0.2">
      <c r="I12935" s="158">
        <f t="shared" si="1213"/>
        <v>31</v>
      </c>
      <c r="J12935" s="158" t="str">
        <f t="shared" si="1216"/>
        <v>NZD</v>
      </c>
      <c r="K12935" s="158" t="str">
        <f t="shared" si="1217"/>
        <v>CHF</v>
      </c>
      <c r="L12935" s="158" t="str">
        <f t="shared" si="1214"/>
        <v>NZDCHF45536</v>
      </c>
      <c r="M12935" s="160">
        <f t="shared" si="1218"/>
        <v>45536</v>
      </c>
      <c r="N12935" s="158">
        <v>0.56468462363769834</v>
      </c>
      <c r="O12935" s="158">
        <v>0.94159999999999999</v>
      </c>
      <c r="P12935" s="161">
        <f t="shared" si="1215"/>
        <v>0.53169999999999995</v>
      </c>
    </row>
    <row r="12936" spans="9:16" x14ac:dyDescent="0.2">
      <c r="I12936" s="158">
        <f t="shared" si="1213"/>
        <v>31</v>
      </c>
      <c r="J12936" s="158" t="str">
        <f t="shared" si="1216"/>
        <v>NZD</v>
      </c>
      <c r="K12936" s="158" t="str">
        <f t="shared" si="1217"/>
        <v>CHF</v>
      </c>
      <c r="L12936" s="158" t="str">
        <f t="shared" si="1214"/>
        <v>NZDCHF45537</v>
      </c>
      <c r="M12936" s="160">
        <f t="shared" si="1218"/>
        <v>45537</v>
      </c>
      <c r="N12936" s="158">
        <v>0.56284122249113522</v>
      </c>
      <c r="O12936" s="158">
        <v>0.9415</v>
      </c>
      <c r="P12936" s="161">
        <f t="shared" si="1215"/>
        <v>0.52990000000000004</v>
      </c>
    </row>
    <row r="12937" spans="9:16" x14ac:dyDescent="0.2">
      <c r="I12937" s="158">
        <f t="shared" si="1213"/>
        <v>31</v>
      </c>
      <c r="J12937" s="158" t="str">
        <f t="shared" si="1216"/>
        <v>NZD</v>
      </c>
      <c r="K12937" s="158" t="str">
        <f t="shared" si="1217"/>
        <v>CHF</v>
      </c>
      <c r="L12937" s="158" t="str">
        <f t="shared" si="1214"/>
        <v>NZDCHF45538</v>
      </c>
      <c r="M12937" s="160">
        <f t="shared" si="1218"/>
        <v>45538</v>
      </c>
      <c r="N12937" s="158">
        <v>0.56056953865126968</v>
      </c>
      <c r="O12937" s="158">
        <v>0.94089999999999996</v>
      </c>
      <c r="P12937" s="161">
        <f t="shared" si="1215"/>
        <v>0.52739999999999998</v>
      </c>
    </row>
    <row r="12938" spans="9:16" x14ac:dyDescent="0.2">
      <c r="I12938" s="158">
        <f t="shared" si="1213"/>
        <v>31</v>
      </c>
      <c r="J12938" s="158" t="str">
        <f t="shared" si="1216"/>
        <v>NZD</v>
      </c>
      <c r="K12938" s="158" t="str">
        <f t="shared" si="1217"/>
        <v>CHF</v>
      </c>
      <c r="L12938" s="158" t="str">
        <f t="shared" si="1214"/>
        <v>NZDCHF45539</v>
      </c>
      <c r="M12938" s="160">
        <f t="shared" si="1218"/>
        <v>45539</v>
      </c>
      <c r="N12938" s="158">
        <v>0.55987906612171767</v>
      </c>
      <c r="O12938" s="158">
        <v>0.93959999999999999</v>
      </c>
      <c r="P12938" s="161">
        <f t="shared" si="1215"/>
        <v>0.52610000000000001</v>
      </c>
    </row>
    <row r="12939" spans="9:16" x14ac:dyDescent="0.2">
      <c r="I12939" s="158">
        <f t="shared" si="1213"/>
        <v>31</v>
      </c>
      <c r="J12939" s="158" t="str">
        <f t="shared" si="1216"/>
        <v>NZD</v>
      </c>
      <c r="K12939" s="158" t="str">
        <f t="shared" si="1217"/>
        <v>CHF</v>
      </c>
      <c r="L12939" s="158" t="str">
        <f t="shared" si="1214"/>
        <v>NZDCHF45540</v>
      </c>
      <c r="M12939" s="160">
        <f t="shared" si="1218"/>
        <v>45540</v>
      </c>
      <c r="N12939" s="158">
        <v>0.55947185856551407</v>
      </c>
      <c r="O12939" s="158">
        <v>0.93899999999999995</v>
      </c>
      <c r="P12939" s="161">
        <f t="shared" si="1215"/>
        <v>0.52529999999999999</v>
      </c>
    </row>
    <row r="12940" spans="9:16" x14ac:dyDescent="0.2">
      <c r="I12940" s="158">
        <f t="shared" si="1213"/>
        <v>31</v>
      </c>
      <c r="J12940" s="158" t="str">
        <f t="shared" si="1216"/>
        <v>NZD</v>
      </c>
      <c r="K12940" s="158" t="str">
        <f t="shared" si="1217"/>
        <v>CHF</v>
      </c>
      <c r="L12940" s="158" t="str">
        <f t="shared" si="1214"/>
        <v>NZDCHF45541</v>
      </c>
      <c r="M12940" s="160">
        <f t="shared" si="1218"/>
        <v>45541</v>
      </c>
      <c r="N12940" s="158">
        <v>0.55997312129017807</v>
      </c>
      <c r="O12940" s="158">
        <v>0.9365</v>
      </c>
      <c r="P12940" s="161">
        <f t="shared" si="1215"/>
        <v>0.52439999999999998</v>
      </c>
    </row>
    <row r="12941" spans="9:16" x14ac:dyDescent="0.2">
      <c r="I12941" s="158">
        <f t="shared" si="1213"/>
        <v>31</v>
      </c>
      <c r="J12941" s="158" t="str">
        <f t="shared" si="1216"/>
        <v>NZD</v>
      </c>
      <c r="K12941" s="158" t="str">
        <f t="shared" si="1217"/>
        <v>CHF</v>
      </c>
      <c r="L12941" s="158" t="str">
        <f t="shared" si="1214"/>
        <v>NZDCHF45542</v>
      </c>
      <c r="M12941" s="160">
        <f t="shared" si="1218"/>
        <v>45542</v>
      </c>
      <c r="N12941" s="158">
        <v>0.55997312129017807</v>
      </c>
      <c r="O12941" s="158">
        <v>0.9365</v>
      </c>
      <c r="P12941" s="161">
        <f t="shared" si="1215"/>
        <v>0.52439999999999998</v>
      </c>
    </row>
    <row r="12942" spans="9:16" x14ac:dyDescent="0.2">
      <c r="I12942" s="158">
        <f t="shared" si="1213"/>
        <v>31</v>
      </c>
      <c r="J12942" s="158" t="str">
        <f t="shared" si="1216"/>
        <v>NZD</v>
      </c>
      <c r="K12942" s="158" t="str">
        <f t="shared" si="1217"/>
        <v>CHF</v>
      </c>
      <c r="L12942" s="158" t="str">
        <f t="shared" si="1214"/>
        <v>NZDCHF45543</v>
      </c>
      <c r="M12942" s="160">
        <f t="shared" si="1218"/>
        <v>45543</v>
      </c>
      <c r="N12942" s="158">
        <v>0.55997312129017807</v>
      </c>
      <c r="O12942" s="158">
        <v>0.9365</v>
      </c>
      <c r="P12942" s="161">
        <f t="shared" si="1215"/>
        <v>0.52439999999999998</v>
      </c>
    </row>
    <row r="12943" spans="9:16" x14ac:dyDescent="0.2">
      <c r="I12943" s="158">
        <f t="shared" si="1213"/>
        <v>31</v>
      </c>
      <c r="J12943" s="158" t="str">
        <f t="shared" si="1216"/>
        <v>NZD</v>
      </c>
      <c r="K12943" s="158" t="str">
        <f t="shared" si="1217"/>
        <v>CHF</v>
      </c>
      <c r="L12943" s="158" t="str">
        <f t="shared" si="1214"/>
        <v>NZDCHF45544</v>
      </c>
      <c r="M12943" s="160">
        <f t="shared" si="1218"/>
        <v>45544</v>
      </c>
      <c r="N12943" s="158">
        <v>0.55543212619417903</v>
      </c>
      <c r="O12943" s="158">
        <v>0.93759999999999999</v>
      </c>
      <c r="P12943" s="161">
        <f t="shared" si="1215"/>
        <v>0.52080000000000004</v>
      </c>
    </row>
    <row r="12944" spans="9:16" x14ac:dyDescent="0.2">
      <c r="I12944" s="158">
        <f t="shared" si="1213"/>
        <v>31</v>
      </c>
      <c r="J12944" s="158" t="str">
        <f t="shared" si="1216"/>
        <v>NZD</v>
      </c>
      <c r="K12944" s="158" t="str">
        <f t="shared" si="1217"/>
        <v>CHF</v>
      </c>
      <c r="L12944" s="158" t="str">
        <f t="shared" si="1214"/>
        <v>NZDCHF45545</v>
      </c>
      <c r="M12944" s="160">
        <f t="shared" si="1218"/>
        <v>45545</v>
      </c>
      <c r="N12944" s="158">
        <v>0.55800457563752026</v>
      </c>
      <c r="O12944" s="158">
        <v>0.93489999999999995</v>
      </c>
      <c r="P12944" s="161">
        <f t="shared" si="1215"/>
        <v>0.52170000000000005</v>
      </c>
    </row>
    <row r="12945" spans="9:16" x14ac:dyDescent="0.2">
      <c r="I12945" s="158">
        <f t="shared" si="1213"/>
        <v>31</v>
      </c>
      <c r="J12945" s="158" t="str">
        <f t="shared" si="1216"/>
        <v>NZD</v>
      </c>
      <c r="K12945" s="158" t="str">
        <f t="shared" si="1217"/>
        <v>CHF</v>
      </c>
      <c r="L12945" s="158" t="str">
        <f t="shared" si="1214"/>
        <v>NZDCHF45546</v>
      </c>
      <c r="M12945" s="160">
        <f t="shared" si="1218"/>
        <v>45546</v>
      </c>
      <c r="N12945" s="158">
        <v>0.55660692419013691</v>
      </c>
      <c r="O12945" s="158">
        <v>0.93579999999999997</v>
      </c>
      <c r="P12945" s="161">
        <f t="shared" si="1215"/>
        <v>0.52090000000000003</v>
      </c>
    </row>
    <row r="12946" spans="9:16" x14ac:dyDescent="0.2">
      <c r="I12946" s="158">
        <f t="shared" si="1213"/>
        <v>31</v>
      </c>
      <c r="J12946" s="158" t="str">
        <f t="shared" si="1216"/>
        <v>NZD</v>
      </c>
      <c r="K12946" s="158" t="str">
        <f t="shared" si="1217"/>
        <v>CHF</v>
      </c>
      <c r="L12946" s="158" t="str">
        <f t="shared" si="1214"/>
        <v>NZDCHF45547</v>
      </c>
      <c r="M12946" s="160">
        <f t="shared" si="1218"/>
        <v>45547</v>
      </c>
      <c r="N12946" s="158">
        <v>0.55679287305122493</v>
      </c>
      <c r="O12946" s="158">
        <v>0.94140000000000001</v>
      </c>
      <c r="P12946" s="161">
        <f t="shared" si="1215"/>
        <v>0.5242</v>
      </c>
    </row>
    <row r="12947" spans="9:16" x14ac:dyDescent="0.2">
      <c r="I12947" s="158">
        <f t="shared" si="1213"/>
        <v>31</v>
      </c>
      <c r="J12947" s="158" t="str">
        <f t="shared" si="1216"/>
        <v>NZD</v>
      </c>
      <c r="K12947" s="158" t="str">
        <f t="shared" si="1217"/>
        <v>CHF</v>
      </c>
      <c r="L12947" s="158" t="str">
        <f t="shared" si="1214"/>
        <v>NZDCHF45548</v>
      </c>
      <c r="M12947" s="160">
        <f t="shared" si="1218"/>
        <v>45548</v>
      </c>
      <c r="N12947" s="158">
        <v>0.55639014076670568</v>
      </c>
      <c r="O12947" s="158">
        <v>0.93869999999999998</v>
      </c>
      <c r="P12947" s="161">
        <f t="shared" si="1215"/>
        <v>0.52229999999999999</v>
      </c>
    </row>
    <row r="12948" spans="9:16" x14ac:dyDescent="0.2">
      <c r="I12948" s="158">
        <f t="shared" si="1213"/>
        <v>31</v>
      </c>
      <c r="J12948" s="158" t="str">
        <f t="shared" si="1216"/>
        <v>NZD</v>
      </c>
      <c r="K12948" s="158" t="str">
        <f t="shared" si="1217"/>
        <v>CHF</v>
      </c>
      <c r="L12948" s="158" t="str">
        <f t="shared" si="1214"/>
        <v>NZDCHF45549</v>
      </c>
      <c r="M12948" s="160">
        <f t="shared" si="1218"/>
        <v>45549</v>
      </c>
      <c r="N12948" s="158">
        <v>0.55639014076670568</v>
      </c>
      <c r="O12948" s="158">
        <v>0.93869999999999998</v>
      </c>
      <c r="P12948" s="161">
        <f t="shared" si="1215"/>
        <v>0.52229999999999999</v>
      </c>
    </row>
    <row r="12949" spans="9:16" x14ac:dyDescent="0.2">
      <c r="I12949" s="158">
        <f t="shared" si="1213"/>
        <v>31</v>
      </c>
      <c r="J12949" s="158" t="str">
        <f t="shared" si="1216"/>
        <v>NZD</v>
      </c>
      <c r="K12949" s="158" t="str">
        <f t="shared" si="1217"/>
        <v>CHF</v>
      </c>
      <c r="L12949" s="158" t="str">
        <f t="shared" si="1214"/>
        <v>NZDCHF45550</v>
      </c>
      <c r="M12949" s="160">
        <f t="shared" si="1218"/>
        <v>45550</v>
      </c>
      <c r="N12949" s="158">
        <v>0.55639014076670568</v>
      </c>
      <c r="O12949" s="158">
        <v>0.93869999999999998</v>
      </c>
      <c r="P12949" s="161">
        <f t="shared" si="1215"/>
        <v>0.52229999999999999</v>
      </c>
    </row>
    <row r="12950" spans="9:16" x14ac:dyDescent="0.2">
      <c r="I12950" s="158">
        <f t="shared" si="1213"/>
        <v>31</v>
      </c>
      <c r="J12950" s="158" t="str">
        <f t="shared" si="1216"/>
        <v>NZD</v>
      </c>
      <c r="K12950" s="158" t="str">
        <f t="shared" si="1217"/>
        <v>CHF</v>
      </c>
      <c r="L12950" s="158" t="str">
        <f t="shared" si="1214"/>
        <v>NZDCHF45551</v>
      </c>
      <c r="M12950" s="160">
        <f t="shared" si="1218"/>
        <v>45551</v>
      </c>
      <c r="N12950" s="158">
        <v>0.55685488361732927</v>
      </c>
      <c r="O12950" s="158">
        <v>0.93940000000000001</v>
      </c>
      <c r="P12950" s="161">
        <f t="shared" si="1215"/>
        <v>0.52310000000000001</v>
      </c>
    </row>
    <row r="12951" spans="9:16" x14ac:dyDescent="0.2">
      <c r="I12951" s="158">
        <f t="shared" si="1213"/>
        <v>31</v>
      </c>
      <c r="J12951" s="158" t="str">
        <f t="shared" si="1216"/>
        <v>NZD</v>
      </c>
      <c r="K12951" s="158" t="str">
        <f t="shared" si="1217"/>
        <v>CHF</v>
      </c>
      <c r="L12951" s="158" t="str">
        <f t="shared" si="1214"/>
        <v>NZDCHF45552</v>
      </c>
      <c r="M12951" s="160">
        <f t="shared" si="1218"/>
        <v>45552</v>
      </c>
      <c r="N12951" s="158">
        <v>0.55663790704146954</v>
      </c>
      <c r="O12951" s="158">
        <v>0.9405</v>
      </c>
      <c r="P12951" s="161">
        <f t="shared" si="1215"/>
        <v>0.52349999999999997</v>
      </c>
    </row>
    <row r="12952" spans="9:16" x14ac:dyDescent="0.2">
      <c r="I12952" s="158">
        <f t="shared" si="1213"/>
        <v>31</v>
      </c>
      <c r="J12952" s="158" t="str">
        <f t="shared" si="1216"/>
        <v>NZD</v>
      </c>
      <c r="K12952" s="158" t="str">
        <f t="shared" si="1217"/>
        <v>CHF</v>
      </c>
      <c r="L12952" s="158" t="str">
        <f t="shared" si="1214"/>
        <v>NZDCHF45553</v>
      </c>
      <c r="M12952" s="160">
        <f t="shared" si="1218"/>
        <v>45553</v>
      </c>
      <c r="N12952" s="158">
        <v>0.55937797169547465</v>
      </c>
      <c r="O12952" s="158">
        <v>0.93879999999999997</v>
      </c>
      <c r="P12952" s="161">
        <f t="shared" si="1215"/>
        <v>0.52510000000000001</v>
      </c>
    </row>
    <row r="12953" spans="9:16" x14ac:dyDescent="0.2">
      <c r="I12953" s="158">
        <f t="shared" si="1213"/>
        <v>31</v>
      </c>
      <c r="J12953" s="158" t="str">
        <f t="shared" si="1216"/>
        <v>NZD</v>
      </c>
      <c r="K12953" s="158" t="str">
        <f t="shared" si="1217"/>
        <v>CHF</v>
      </c>
      <c r="L12953" s="158" t="str">
        <f t="shared" si="1214"/>
        <v>NZDCHF45554</v>
      </c>
      <c r="M12953" s="160">
        <f t="shared" si="1218"/>
        <v>45554</v>
      </c>
      <c r="N12953" s="158">
        <v>0.56038105912020175</v>
      </c>
      <c r="O12953" s="158">
        <v>0.94599999999999995</v>
      </c>
      <c r="P12953" s="161">
        <f t="shared" si="1215"/>
        <v>0.53010000000000002</v>
      </c>
    </row>
    <row r="12954" spans="9:16" x14ac:dyDescent="0.2">
      <c r="I12954" s="158">
        <f t="shared" si="1213"/>
        <v>31</v>
      </c>
      <c r="J12954" s="158" t="str">
        <f t="shared" si="1216"/>
        <v>NZD</v>
      </c>
      <c r="K12954" s="158" t="str">
        <f t="shared" si="1217"/>
        <v>CHF</v>
      </c>
      <c r="L12954" s="158" t="str">
        <f t="shared" si="1214"/>
        <v>NZDCHF45555</v>
      </c>
      <c r="M12954" s="160">
        <f t="shared" si="1218"/>
        <v>45555</v>
      </c>
      <c r="N12954" s="158">
        <v>0.55806685640939779</v>
      </c>
      <c r="O12954" s="158">
        <v>0.9486</v>
      </c>
      <c r="P12954" s="161">
        <f t="shared" si="1215"/>
        <v>0.52939999999999998</v>
      </c>
    </row>
    <row r="12955" spans="9:16" x14ac:dyDescent="0.2">
      <c r="I12955" s="158">
        <f t="shared" si="1213"/>
        <v>31</v>
      </c>
      <c r="J12955" s="158" t="str">
        <f t="shared" si="1216"/>
        <v>NZD</v>
      </c>
      <c r="K12955" s="158" t="str">
        <f t="shared" si="1217"/>
        <v>CHF</v>
      </c>
      <c r="L12955" s="158" t="str">
        <f t="shared" si="1214"/>
        <v>NZDCHF45556</v>
      </c>
      <c r="M12955" s="160">
        <f t="shared" si="1218"/>
        <v>45556</v>
      </c>
      <c r="N12955" s="158">
        <v>0.55806685640939779</v>
      </c>
      <c r="O12955" s="158">
        <v>0.9486</v>
      </c>
      <c r="P12955" s="161">
        <f t="shared" si="1215"/>
        <v>0.52939999999999998</v>
      </c>
    </row>
    <row r="12956" spans="9:16" x14ac:dyDescent="0.2">
      <c r="I12956" s="158">
        <f t="shared" si="1213"/>
        <v>31</v>
      </c>
      <c r="J12956" s="158" t="str">
        <f t="shared" si="1216"/>
        <v>NZD</v>
      </c>
      <c r="K12956" s="158" t="str">
        <f t="shared" si="1217"/>
        <v>CHF</v>
      </c>
      <c r="L12956" s="158" t="str">
        <f t="shared" si="1214"/>
        <v>NZDCHF45557</v>
      </c>
      <c r="M12956" s="160">
        <f t="shared" si="1218"/>
        <v>45557</v>
      </c>
      <c r="N12956" s="158">
        <v>0.55806685640939779</v>
      </c>
      <c r="O12956" s="158">
        <v>0.9486</v>
      </c>
      <c r="P12956" s="161">
        <f t="shared" si="1215"/>
        <v>0.52939999999999998</v>
      </c>
    </row>
    <row r="12957" spans="9:16" x14ac:dyDescent="0.2">
      <c r="I12957" s="158">
        <f t="shared" si="1213"/>
        <v>31</v>
      </c>
      <c r="J12957" s="158" t="str">
        <f t="shared" si="1216"/>
        <v>NZD</v>
      </c>
      <c r="K12957" s="158" t="str">
        <f t="shared" si="1217"/>
        <v>CHF</v>
      </c>
      <c r="L12957" s="158" t="str">
        <f t="shared" si="1214"/>
        <v>NZDCHF45558</v>
      </c>
      <c r="M12957" s="160">
        <f t="shared" si="1218"/>
        <v>45558</v>
      </c>
      <c r="N12957" s="158">
        <v>0.56274620146314014</v>
      </c>
      <c r="O12957" s="158">
        <v>0.94479999999999997</v>
      </c>
      <c r="P12957" s="161">
        <f t="shared" si="1215"/>
        <v>0.53169999999999995</v>
      </c>
    </row>
    <row r="12958" spans="9:16" x14ac:dyDescent="0.2">
      <c r="I12958" s="158">
        <f t="shared" si="1213"/>
        <v>31</v>
      </c>
      <c r="J12958" s="158" t="str">
        <f t="shared" si="1216"/>
        <v>NZD</v>
      </c>
      <c r="K12958" s="158" t="str">
        <f t="shared" si="1217"/>
        <v>CHF</v>
      </c>
      <c r="L12958" s="158" t="str">
        <f t="shared" si="1214"/>
        <v>NZDCHF45559</v>
      </c>
      <c r="M12958" s="160">
        <f t="shared" si="1218"/>
        <v>45559</v>
      </c>
      <c r="N12958" s="158">
        <v>0.56474840458575704</v>
      </c>
      <c r="O12958" s="158">
        <v>0.94389999999999996</v>
      </c>
      <c r="P12958" s="161">
        <f t="shared" si="1215"/>
        <v>0.53310000000000002</v>
      </c>
    </row>
    <row r="12959" spans="9:16" x14ac:dyDescent="0.2">
      <c r="I12959" s="158">
        <f t="shared" si="1213"/>
        <v>31</v>
      </c>
      <c r="J12959" s="158" t="str">
        <f t="shared" si="1216"/>
        <v>NZD</v>
      </c>
      <c r="K12959" s="158" t="str">
        <f t="shared" si="1217"/>
        <v>CHF</v>
      </c>
      <c r="L12959" s="158" t="str">
        <f t="shared" si="1214"/>
        <v>NZDCHF45560</v>
      </c>
      <c r="M12959" s="160">
        <f t="shared" si="1218"/>
        <v>45560</v>
      </c>
      <c r="N12959" s="158">
        <v>0.56417489421720735</v>
      </c>
      <c r="O12959" s="158">
        <v>0.94950000000000001</v>
      </c>
      <c r="P12959" s="161">
        <f t="shared" si="1215"/>
        <v>0.53569999999999995</v>
      </c>
    </row>
    <row r="12960" spans="9:16" x14ac:dyDescent="0.2">
      <c r="I12960" s="158">
        <f t="shared" si="1213"/>
        <v>31</v>
      </c>
      <c r="J12960" s="158" t="str">
        <f t="shared" si="1216"/>
        <v>NZD</v>
      </c>
      <c r="K12960" s="158" t="str">
        <f t="shared" si="1217"/>
        <v>CHF</v>
      </c>
      <c r="L12960" s="158" t="str">
        <f t="shared" si="1214"/>
        <v>NZDCHF45561</v>
      </c>
      <c r="M12960" s="160">
        <f t="shared" si="1218"/>
        <v>45561</v>
      </c>
      <c r="N12960" s="158">
        <v>0.56525917133005488</v>
      </c>
      <c r="O12960" s="158">
        <v>0.94520000000000004</v>
      </c>
      <c r="P12960" s="161">
        <f t="shared" si="1215"/>
        <v>0.5343</v>
      </c>
    </row>
    <row r="12961" spans="9:16" x14ac:dyDescent="0.2">
      <c r="I12961" s="158">
        <f t="shared" si="1213"/>
        <v>31</v>
      </c>
      <c r="J12961" s="158" t="str">
        <f t="shared" si="1216"/>
        <v>NZD</v>
      </c>
      <c r="K12961" s="158" t="str">
        <f t="shared" si="1217"/>
        <v>CHF</v>
      </c>
      <c r="L12961" s="158" t="str">
        <f t="shared" si="1214"/>
        <v>NZDCHF45562</v>
      </c>
      <c r="M12961" s="160">
        <f t="shared" si="1218"/>
        <v>45562</v>
      </c>
      <c r="N12961" s="158">
        <v>0.56660434018924588</v>
      </c>
      <c r="O12961" s="158">
        <v>0.94199999999999995</v>
      </c>
      <c r="P12961" s="161">
        <f t="shared" si="1215"/>
        <v>0.53369999999999995</v>
      </c>
    </row>
    <row r="12962" spans="9:16" x14ac:dyDescent="0.2">
      <c r="I12962" s="158">
        <f t="shared" si="1213"/>
        <v>31</v>
      </c>
      <c r="J12962" s="158" t="str">
        <f t="shared" si="1216"/>
        <v>NZD</v>
      </c>
      <c r="K12962" s="158" t="str">
        <f t="shared" si="1217"/>
        <v>CHF</v>
      </c>
      <c r="L12962" s="158" t="str">
        <f t="shared" si="1214"/>
        <v>NZDCHF45563</v>
      </c>
      <c r="M12962" s="160">
        <f t="shared" si="1218"/>
        <v>45563</v>
      </c>
      <c r="N12962" s="158">
        <v>0.56660434018924588</v>
      </c>
      <c r="O12962" s="158">
        <v>0.94199999999999995</v>
      </c>
      <c r="P12962" s="161">
        <f t="shared" si="1215"/>
        <v>0.53369999999999995</v>
      </c>
    </row>
    <row r="12963" spans="9:16" x14ac:dyDescent="0.2">
      <c r="I12963" s="158">
        <f t="shared" si="1213"/>
        <v>31</v>
      </c>
      <c r="J12963" s="158" t="str">
        <f t="shared" si="1216"/>
        <v>NZD</v>
      </c>
      <c r="K12963" s="158" t="str">
        <f t="shared" si="1217"/>
        <v>CHF</v>
      </c>
      <c r="L12963" s="158" t="str">
        <f t="shared" si="1214"/>
        <v>NZDCHF45564</v>
      </c>
      <c r="M12963" s="160">
        <f t="shared" si="1218"/>
        <v>45564</v>
      </c>
      <c r="N12963" s="158">
        <v>0.56660434018924588</v>
      </c>
      <c r="O12963" s="158">
        <v>0.94199999999999995</v>
      </c>
      <c r="P12963" s="161">
        <f t="shared" si="1215"/>
        <v>0.53369999999999995</v>
      </c>
    </row>
    <row r="12964" spans="9:16" x14ac:dyDescent="0.2">
      <c r="I12964" s="158">
        <f t="shared" si="1213"/>
        <v>31</v>
      </c>
      <c r="J12964" s="158" t="str">
        <f t="shared" si="1216"/>
        <v>NZD</v>
      </c>
      <c r="K12964" s="158" t="str">
        <f t="shared" si="1217"/>
        <v>CHF</v>
      </c>
      <c r="L12964" s="158" t="str">
        <f t="shared" si="1214"/>
        <v>NZDCHF45565</v>
      </c>
      <c r="M12964" s="160">
        <f t="shared" si="1218"/>
        <v>45565</v>
      </c>
      <c r="N12964" s="158">
        <v>0.56766575840145317</v>
      </c>
      <c r="O12964" s="158">
        <v>0.94389999999999996</v>
      </c>
      <c r="P12964" s="161">
        <f t="shared" si="1215"/>
        <v>0.53580000000000005</v>
      </c>
    </row>
    <row r="12965" spans="9:16" x14ac:dyDescent="0.2">
      <c r="I12965" s="158">
        <f t="shared" si="1213"/>
        <v>31</v>
      </c>
      <c r="J12965" s="158" t="str">
        <f t="shared" si="1216"/>
        <v>NZD</v>
      </c>
      <c r="K12965" s="158" t="str">
        <f t="shared" si="1217"/>
        <v>CHF</v>
      </c>
      <c r="L12965" s="158" t="str">
        <f t="shared" si="1214"/>
        <v>NZDCHF45566</v>
      </c>
      <c r="M12965" s="160">
        <f t="shared" si="1218"/>
        <v>45566</v>
      </c>
      <c r="N12965" s="158">
        <v>0.56986551173922961</v>
      </c>
      <c r="O12965" s="158">
        <v>0.93940000000000001</v>
      </c>
      <c r="P12965" s="161">
        <f t="shared" si="1215"/>
        <v>0.5353</v>
      </c>
    </row>
    <row r="12966" spans="9:16" x14ac:dyDescent="0.2">
      <c r="I12966" s="158">
        <f t="shared" si="1213"/>
        <v>31</v>
      </c>
      <c r="J12966" s="158" t="str">
        <f t="shared" si="1216"/>
        <v>NZD</v>
      </c>
      <c r="K12966" s="158" t="str">
        <f t="shared" si="1217"/>
        <v>CHF</v>
      </c>
      <c r="L12966" s="158" t="str">
        <f t="shared" si="1214"/>
        <v>NZDCHF45567</v>
      </c>
      <c r="M12966" s="160">
        <f t="shared" si="1218"/>
        <v>45567</v>
      </c>
      <c r="N12966" s="158">
        <v>0.56773021460202111</v>
      </c>
      <c r="O12966" s="158">
        <v>0.93879999999999997</v>
      </c>
      <c r="P12966" s="161">
        <f t="shared" si="1215"/>
        <v>0.53300000000000003</v>
      </c>
    </row>
    <row r="12967" spans="9:16" x14ac:dyDescent="0.2">
      <c r="I12967" s="158">
        <f t="shared" si="1213"/>
        <v>31</v>
      </c>
      <c r="J12967" s="158" t="str">
        <f t="shared" si="1216"/>
        <v>NZD</v>
      </c>
      <c r="K12967" s="158" t="str">
        <f t="shared" si="1217"/>
        <v>CHF</v>
      </c>
      <c r="L12967" s="158" t="str">
        <f t="shared" si="1214"/>
        <v>NZDCHF45568</v>
      </c>
      <c r="M12967" s="160">
        <f t="shared" si="1218"/>
        <v>45568</v>
      </c>
      <c r="N12967" s="158">
        <v>0.56341202321257533</v>
      </c>
      <c r="O12967" s="158">
        <v>0.93869999999999998</v>
      </c>
      <c r="P12967" s="161">
        <f t="shared" si="1215"/>
        <v>0.52890000000000004</v>
      </c>
    </row>
    <row r="12968" spans="9:16" x14ac:dyDescent="0.2">
      <c r="I12968" s="158">
        <f t="shared" si="1213"/>
        <v>31</v>
      </c>
      <c r="J12968" s="158" t="str">
        <f t="shared" si="1216"/>
        <v>NZD</v>
      </c>
      <c r="K12968" s="158" t="str">
        <f t="shared" si="1217"/>
        <v>CHF</v>
      </c>
      <c r="L12968" s="158" t="str">
        <f t="shared" si="1214"/>
        <v>NZDCHF45569</v>
      </c>
      <c r="M12968" s="160">
        <f t="shared" si="1218"/>
        <v>45569</v>
      </c>
      <c r="N12968" s="158">
        <v>0.56246133078350857</v>
      </c>
      <c r="O12968" s="158">
        <v>0.93940000000000001</v>
      </c>
      <c r="P12968" s="161">
        <f t="shared" si="1215"/>
        <v>0.52839999999999998</v>
      </c>
    </row>
    <row r="12969" spans="9:16" x14ac:dyDescent="0.2">
      <c r="I12969" s="158">
        <f t="shared" si="1213"/>
        <v>31</v>
      </c>
      <c r="J12969" s="158" t="str">
        <f t="shared" si="1216"/>
        <v>NZD</v>
      </c>
      <c r="K12969" s="158" t="str">
        <f t="shared" si="1217"/>
        <v>CHF</v>
      </c>
      <c r="L12969" s="158" t="str">
        <f t="shared" si="1214"/>
        <v>NZDCHF45570</v>
      </c>
      <c r="M12969" s="160">
        <f t="shared" si="1218"/>
        <v>45570</v>
      </c>
      <c r="N12969" s="158">
        <v>0.56246133078350857</v>
      </c>
      <c r="O12969" s="158">
        <v>0.93940000000000001</v>
      </c>
      <c r="P12969" s="161">
        <f t="shared" si="1215"/>
        <v>0.52839999999999998</v>
      </c>
    </row>
    <row r="12970" spans="9:16" x14ac:dyDescent="0.2">
      <c r="I12970" s="158">
        <f t="shared" ref="I12970:I13033" si="1219">IF(M12969=$G$2,I12969+1,I12969)</f>
        <v>31</v>
      </c>
      <c r="J12970" s="158" t="str">
        <f t="shared" si="1216"/>
        <v>NZD</v>
      </c>
      <c r="K12970" s="158" t="str">
        <f t="shared" si="1217"/>
        <v>CHF</v>
      </c>
      <c r="L12970" s="158" t="str">
        <f t="shared" si="1214"/>
        <v>NZDCHF45571</v>
      </c>
      <c r="M12970" s="160">
        <f t="shared" si="1218"/>
        <v>45571</v>
      </c>
      <c r="N12970" s="158">
        <v>0.56246133078350857</v>
      </c>
      <c r="O12970" s="158">
        <v>0.93940000000000001</v>
      </c>
      <c r="P12970" s="161">
        <f t="shared" si="1215"/>
        <v>0.52839999999999998</v>
      </c>
    </row>
    <row r="12971" spans="9:16" x14ac:dyDescent="0.2">
      <c r="I12971" s="158">
        <f t="shared" si="1219"/>
        <v>31</v>
      </c>
      <c r="J12971" s="158" t="str">
        <f t="shared" si="1216"/>
        <v>NZD</v>
      </c>
      <c r="K12971" s="158" t="str">
        <f t="shared" si="1217"/>
        <v>CHF</v>
      </c>
      <c r="L12971" s="158" t="str">
        <f t="shared" si="1214"/>
        <v>NZDCHF45572</v>
      </c>
      <c r="M12971" s="160">
        <f t="shared" si="1218"/>
        <v>45572</v>
      </c>
      <c r="N12971" s="158">
        <v>0.56031826077211855</v>
      </c>
      <c r="O12971" s="158">
        <v>0.93879999999999997</v>
      </c>
      <c r="P12971" s="161">
        <f t="shared" si="1215"/>
        <v>0.52600000000000002</v>
      </c>
    </row>
    <row r="12972" spans="9:16" x14ac:dyDescent="0.2">
      <c r="I12972" s="158">
        <f t="shared" si="1219"/>
        <v>31</v>
      </c>
      <c r="J12972" s="158" t="str">
        <f t="shared" si="1216"/>
        <v>NZD</v>
      </c>
      <c r="K12972" s="158" t="str">
        <f t="shared" si="1217"/>
        <v>CHF</v>
      </c>
      <c r="L12972" s="158" t="str">
        <f t="shared" si="1214"/>
        <v>NZDCHF45573</v>
      </c>
      <c r="M12972" s="160">
        <f t="shared" si="1218"/>
        <v>45573</v>
      </c>
      <c r="N12972" s="158">
        <v>0.55763118273573864</v>
      </c>
      <c r="O12972" s="158">
        <v>0.94099999999999995</v>
      </c>
      <c r="P12972" s="161">
        <f t="shared" si="1215"/>
        <v>0.52470000000000006</v>
      </c>
    </row>
    <row r="12973" spans="9:16" x14ac:dyDescent="0.2">
      <c r="I12973" s="158">
        <f t="shared" si="1219"/>
        <v>31</v>
      </c>
      <c r="J12973" s="158" t="str">
        <f t="shared" si="1216"/>
        <v>NZD</v>
      </c>
      <c r="K12973" s="158" t="str">
        <f t="shared" si="1217"/>
        <v>CHF</v>
      </c>
      <c r="L12973" s="158" t="str">
        <f t="shared" si="1214"/>
        <v>NZDCHF45574</v>
      </c>
      <c r="M12973" s="160">
        <f t="shared" si="1218"/>
        <v>45574</v>
      </c>
      <c r="N12973" s="158">
        <v>0.55438518682780791</v>
      </c>
      <c r="O12973" s="158">
        <v>0.93969999999999998</v>
      </c>
      <c r="P12973" s="161">
        <f t="shared" si="1215"/>
        <v>0.52100000000000002</v>
      </c>
    </row>
    <row r="12974" spans="9:16" x14ac:dyDescent="0.2">
      <c r="I12974" s="158">
        <f t="shared" si="1219"/>
        <v>31</v>
      </c>
      <c r="J12974" s="158" t="str">
        <f t="shared" si="1216"/>
        <v>NZD</v>
      </c>
      <c r="K12974" s="158" t="str">
        <f t="shared" si="1217"/>
        <v>CHF</v>
      </c>
      <c r="L12974" s="158" t="str">
        <f t="shared" si="1214"/>
        <v>NZDCHF45575</v>
      </c>
      <c r="M12974" s="160">
        <f t="shared" si="1218"/>
        <v>45575</v>
      </c>
      <c r="N12974" s="158">
        <v>0.55561729081009004</v>
      </c>
      <c r="O12974" s="158">
        <v>0.93930000000000002</v>
      </c>
      <c r="P12974" s="161">
        <f t="shared" si="1215"/>
        <v>0.52190000000000003</v>
      </c>
    </row>
    <row r="12975" spans="9:16" x14ac:dyDescent="0.2">
      <c r="I12975" s="158">
        <f t="shared" si="1219"/>
        <v>31</v>
      </c>
      <c r="J12975" s="158" t="str">
        <f t="shared" si="1216"/>
        <v>NZD</v>
      </c>
      <c r="K12975" s="158" t="str">
        <f t="shared" si="1217"/>
        <v>CHF</v>
      </c>
      <c r="L12975" s="158" t="str">
        <f t="shared" si="1214"/>
        <v>NZDCHF45576</v>
      </c>
      <c r="M12975" s="160">
        <f t="shared" si="1218"/>
        <v>45576</v>
      </c>
      <c r="N12975" s="158">
        <v>0.55738253163145868</v>
      </c>
      <c r="O12975" s="158">
        <v>0.93779999999999997</v>
      </c>
      <c r="P12975" s="161">
        <f t="shared" si="1215"/>
        <v>0.52270000000000005</v>
      </c>
    </row>
    <row r="12976" spans="9:16" x14ac:dyDescent="0.2">
      <c r="I12976" s="158">
        <f t="shared" si="1219"/>
        <v>31</v>
      </c>
      <c r="J12976" s="158" t="str">
        <f t="shared" si="1216"/>
        <v>NZD</v>
      </c>
      <c r="K12976" s="158" t="str">
        <f t="shared" si="1217"/>
        <v>CHF</v>
      </c>
      <c r="L12976" s="158" t="str">
        <f t="shared" si="1214"/>
        <v>NZDCHF45577</v>
      </c>
      <c r="M12976" s="160">
        <f t="shared" si="1218"/>
        <v>45577</v>
      </c>
      <c r="N12976" s="158">
        <v>0.55738253163145868</v>
      </c>
      <c r="O12976" s="158">
        <v>0.93779999999999997</v>
      </c>
      <c r="P12976" s="161">
        <f t="shared" si="1215"/>
        <v>0.52270000000000005</v>
      </c>
    </row>
    <row r="12977" spans="9:16" x14ac:dyDescent="0.2">
      <c r="I12977" s="158">
        <f t="shared" si="1219"/>
        <v>31</v>
      </c>
      <c r="J12977" s="158" t="str">
        <f t="shared" si="1216"/>
        <v>NZD</v>
      </c>
      <c r="K12977" s="158" t="str">
        <f t="shared" si="1217"/>
        <v>CHF</v>
      </c>
      <c r="L12977" s="158" t="str">
        <f t="shared" si="1214"/>
        <v>NZDCHF45578</v>
      </c>
      <c r="M12977" s="160">
        <f t="shared" si="1218"/>
        <v>45578</v>
      </c>
      <c r="N12977" s="158">
        <v>0.55738253163145868</v>
      </c>
      <c r="O12977" s="158">
        <v>0.93779999999999997</v>
      </c>
      <c r="P12977" s="161">
        <f t="shared" si="1215"/>
        <v>0.52270000000000005</v>
      </c>
    </row>
    <row r="12978" spans="9:16" x14ac:dyDescent="0.2">
      <c r="I12978" s="158">
        <f t="shared" si="1219"/>
        <v>31</v>
      </c>
      <c r="J12978" s="158" t="str">
        <f t="shared" si="1216"/>
        <v>NZD</v>
      </c>
      <c r="K12978" s="158" t="str">
        <f t="shared" si="1217"/>
        <v>CHF</v>
      </c>
      <c r="L12978" s="158" t="str">
        <f t="shared" si="1214"/>
        <v>NZDCHF45579</v>
      </c>
      <c r="M12978" s="160">
        <f t="shared" si="1218"/>
        <v>45579</v>
      </c>
      <c r="N12978" s="158">
        <v>0.55716514374860715</v>
      </c>
      <c r="O12978" s="158">
        <v>0.94089999999999996</v>
      </c>
      <c r="P12978" s="161">
        <f t="shared" si="1215"/>
        <v>0.5242</v>
      </c>
    </row>
    <row r="12979" spans="9:16" x14ac:dyDescent="0.2">
      <c r="I12979" s="158">
        <f t="shared" si="1219"/>
        <v>31</v>
      </c>
      <c r="J12979" s="158" t="str">
        <f t="shared" si="1216"/>
        <v>NZD</v>
      </c>
      <c r="K12979" s="158" t="str">
        <f t="shared" si="1217"/>
        <v>CHF</v>
      </c>
      <c r="L12979" s="158" t="str">
        <f t="shared" si="1214"/>
        <v>NZDCHF45580</v>
      </c>
      <c r="M12979" s="160">
        <f t="shared" si="1218"/>
        <v>45580</v>
      </c>
      <c r="N12979" s="158">
        <v>0.55859680482627638</v>
      </c>
      <c r="O12979" s="158">
        <v>0.94010000000000005</v>
      </c>
      <c r="P12979" s="161">
        <f t="shared" si="1215"/>
        <v>0.52510000000000001</v>
      </c>
    </row>
    <row r="12980" spans="9:16" x14ac:dyDescent="0.2">
      <c r="I12980" s="158">
        <f t="shared" si="1219"/>
        <v>31</v>
      </c>
      <c r="J12980" s="158" t="str">
        <f t="shared" si="1216"/>
        <v>NZD</v>
      </c>
      <c r="K12980" s="158" t="str">
        <f t="shared" si="1217"/>
        <v>CHF</v>
      </c>
      <c r="L12980" s="158" t="str">
        <f t="shared" si="1214"/>
        <v>NZDCHF45581</v>
      </c>
      <c r="M12980" s="160">
        <f t="shared" si="1218"/>
        <v>45581</v>
      </c>
      <c r="N12980" s="158">
        <v>0.55791118054005806</v>
      </c>
      <c r="O12980" s="158">
        <v>0.93969999999999998</v>
      </c>
      <c r="P12980" s="161">
        <f t="shared" si="1215"/>
        <v>0.52429999999999999</v>
      </c>
    </row>
    <row r="12981" spans="9:16" x14ac:dyDescent="0.2">
      <c r="I12981" s="158">
        <f t="shared" si="1219"/>
        <v>31</v>
      </c>
      <c r="J12981" s="158" t="str">
        <f t="shared" si="1216"/>
        <v>NZD</v>
      </c>
      <c r="K12981" s="158" t="str">
        <f t="shared" si="1217"/>
        <v>CHF</v>
      </c>
      <c r="L12981" s="158" t="str">
        <f t="shared" si="1214"/>
        <v>NZDCHF45582</v>
      </c>
      <c r="M12981" s="160">
        <f t="shared" si="1218"/>
        <v>45582</v>
      </c>
      <c r="N12981" s="158">
        <v>0.55856560353013462</v>
      </c>
      <c r="O12981" s="158">
        <v>0.93799999999999994</v>
      </c>
      <c r="P12981" s="161">
        <f t="shared" si="1215"/>
        <v>0.52390000000000003</v>
      </c>
    </row>
    <row r="12982" spans="9:16" x14ac:dyDescent="0.2">
      <c r="I12982" s="158">
        <f t="shared" si="1219"/>
        <v>31</v>
      </c>
      <c r="J12982" s="158" t="str">
        <f t="shared" si="1216"/>
        <v>NZD</v>
      </c>
      <c r="K12982" s="158" t="str">
        <f t="shared" si="1217"/>
        <v>CHF</v>
      </c>
      <c r="L12982" s="158" t="str">
        <f t="shared" si="1214"/>
        <v>NZDCHF45583</v>
      </c>
      <c r="M12982" s="160">
        <f t="shared" si="1218"/>
        <v>45583</v>
      </c>
      <c r="N12982" s="158">
        <v>0.55975370836831795</v>
      </c>
      <c r="O12982" s="158">
        <v>0.94010000000000005</v>
      </c>
      <c r="P12982" s="161">
        <f t="shared" si="1215"/>
        <v>0.5262</v>
      </c>
    </row>
    <row r="12983" spans="9:16" x14ac:dyDescent="0.2">
      <c r="I12983" s="158">
        <f t="shared" si="1219"/>
        <v>31</v>
      </c>
      <c r="J12983" s="158" t="str">
        <f t="shared" si="1216"/>
        <v>NZD</v>
      </c>
      <c r="K12983" s="158" t="str">
        <f t="shared" si="1217"/>
        <v>CHF</v>
      </c>
      <c r="L12983" s="158" t="str">
        <f t="shared" si="1214"/>
        <v>NZDCHF45584</v>
      </c>
      <c r="M12983" s="160">
        <f t="shared" si="1218"/>
        <v>45584</v>
      </c>
      <c r="N12983" s="158">
        <v>0.55975370836831795</v>
      </c>
      <c r="O12983" s="158">
        <v>0.94010000000000005</v>
      </c>
      <c r="P12983" s="161">
        <f t="shared" si="1215"/>
        <v>0.5262</v>
      </c>
    </row>
    <row r="12984" spans="9:16" x14ac:dyDescent="0.2">
      <c r="I12984" s="158">
        <f t="shared" si="1219"/>
        <v>31</v>
      </c>
      <c r="J12984" s="158" t="str">
        <f t="shared" si="1216"/>
        <v>NZD</v>
      </c>
      <c r="K12984" s="158" t="str">
        <f t="shared" si="1217"/>
        <v>CHF</v>
      </c>
      <c r="L12984" s="158" t="str">
        <f t="shared" si="1214"/>
        <v>NZDCHF45585</v>
      </c>
      <c r="M12984" s="160">
        <f t="shared" si="1218"/>
        <v>45585</v>
      </c>
      <c r="N12984" s="158">
        <v>0.55975370836831795</v>
      </c>
      <c r="O12984" s="158">
        <v>0.94010000000000005</v>
      </c>
      <c r="P12984" s="161">
        <f t="shared" si="1215"/>
        <v>0.5262</v>
      </c>
    </row>
    <row r="12985" spans="9:16" x14ac:dyDescent="0.2">
      <c r="I12985" s="158">
        <f t="shared" si="1219"/>
        <v>31</v>
      </c>
      <c r="J12985" s="158" t="str">
        <f t="shared" si="1216"/>
        <v>NZD</v>
      </c>
      <c r="K12985" s="158" t="str">
        <f t="shared" si="1217"/>
        <v>CHF</v>
      </c>
      <c r="L12985" s="158" t="str">
        <f t="shared" si="1214"/>
        <v>NZDCHF45586</v>
      </c>
      <c r="M12985" s="160">
        <f t="shared" si="1218"/>
        <v>45586</v>
      </c>
      <c r="N12985" s="158">
        <v>0.5580357142857143</v>
      </c>
      <c r="O12985" s="158">
        <v>0.93799999999999994</v>
      </c>
      <c r="P12985" s="161">
        <f t="shared" si="1215"/>
        <v>0.52339999999999998</v>
      </c>
    </row>
    <row r="12986" spans="9:16" x14ac:dyDescent="0.2">
      <c r="I12986" s="158">
        <f t="shared" si="1219"/>
        <v>31</v>
      </c>
      <c r="J12986" s="158" t="str">
        <f t="shared" si="1216"/>
        <v>NZD</v>
      </c>
      <c r="K12986" s="158" t="str">
        <f t="shared" si="1217"/>
        <v>CHF</v>
      </c>
      <c r="L12986" s="158" t="str">
        <f t="shared" si="1214"/>
        <v>NZDCHF45587</v>
      </c>
      <c r="M12986" s="160">
        <f t="shared" si="1218"/>
        <v>45587</v>
      </c>
      <c r="N12986" s="158">
        <v>0.55959709009513148</v>
      </c>
      <c r="O12986" s="158">
        <v>0.9365</v>
      </c>
      <c r="P12986" s="161">
        <f t="shared" si="1215"/>
        <v>0.52410000000000001</v>
      </c>
    </row>
    <row r="12987" spans="9:16" x14ac:dyDescent="0.2">
      <c r="I12987" s="158">
        <f t="shared" si="1219"/>
        <v>31</v>
      </c>
      <c r="J12987" s="158" t="str">
        <f t="shared" si="1216"/>
        <v>NZD</v>
      </c>
      <c r="K12987" s="158" t="str">
        <f t="shared" si="1217"/>
        <v>CHF</v>
      </c>
      <c r="L12987" s="158" t="str">
        <f t="shared" si="1214"/>
        <v>NZDCHF45588</v>
      </c>
      <c r="M12987" s="160">
        <f t="shared" si="1218"/>
        <v>45588</v>
      </c>
      <c r="N12987" s="158">
        <v>0.55809800200915283</v>
      </c>
      <c r="O12987" s="158">
        <v>0.93400000000000005</v>
      </c>
      <c r="P12987" s="161">
        <f t="shared" si="1215"/>
        <v>0.52129999999999999</v>
      </c>
    </row>
    <row r="12988" spans="9:16" x14ac:dyDescent="0.2">
      <c r="I12988" s="158">
        <f t="shared" si="1219"/>
        <v>31</v>
      </c>
      <c r="J12988" s="158" t="str">
        <f t="shared" si="1216"/>
        <v>NZD</v>
      </c>
      <c r="K12988" s="158" t="str">
        <f t="shared" si="1217"/>
        <v>CHF</v>
      </c>
      <c r="L12988" s="158" t="str">
        <f t="shared" si="1214"/>
        <v>NZDCHF45589</v>
      </c>
      <c r="M12988" s="160">
        <f t="shared" si="1218"/>
        <v>45589</v>
      </c>
      <c r="N12988" s="158">
        <v>0.55822261918052918</v>
      </c>
      <c r="O12988" s="158">
        <v>0.93489999999999995</v>
      </c>
      <c r="P12988" s="161">
        <f t="shared" si="1215"/>
        <v>0.52190000000000003</v>
      </c>
    </row>
    <row r="12989" spans="9:16" x14ac:dyDescent="0.2">
      <c r="I12989" s="158">
        <f t="shared" si="1219"/>
        <v>31</v>
      </c>
      <c r="J12989" s="158" t="str">
        <f t="shared" si="1216"/>
        <v>NZD</v>
      </c>
      <c r="K12989" s="158" t="str">
        <f t="shared" si="1217"/>
        <v>CHF</v>
      </c>
      <c r="L12989" s="158" t="str">
        <f t="shared" si="1214"/>
        <v>NZDCHF45590</v>
      </c>
      <c r="M12989" s="160">
        <f t="shared" si="1218"/>
        <v>45590</v>
      </c>
      <c r="N12989" s="158">
        <v>0.55478502080443826</v>
      </c>
      <c r="O12989" s="158">
        <v>0.93820000000000003</v>
      </c>
      <c r="P12989" s="161">
        <f t="shared" si="1215"/>
        <v>0.52049999999999996</v>
      </c>
    </row>
    <row r="12990" spans="9:16" x14ac:dyDescent="0.2">
      <c r="I12990" s="158">
        <f t="shared" si="1219"/>
        <v>31</v>
      </c>
      <c r="J12990" s="158" t="str">
        <f t="shared" si="1216"/>
        <v>NZD</v>
      </c>
      <c r="K12990" s="158" t="str">
        <f t="shared" si="1217"/>
        <v>CHF</v>
      </c>
      <c r="L12990" s="158" t="str">
        <f t="shared" si="1214"/>
        <v>NZDCHF45591</v>
      </c>
      <c r="M12990" s="160">
        <f t="shared" si="1218"/>
        <v>45591</v>
      </c>
      <c r="N12990" s="158">
        <v>0.55478502080443826</v>
      </c>
      <c r="O12990" s="158">
        <v>0.93820000000000003</v>
      </c>
      <c r="P12990" s="161">
        <f t="shared" si="1215"/>
        <v>0.52049999999999996</v>
      </c>
    </row>
    <row r="12991" spans="9:16" x14ac:dyDescent="0.2">
      <c r="I12991" s="158">
        <f t="shared" si="1219"/>
        <v>31</v>
      </c>
      <c r="J12991" s="158" t="str">
        <f t="shared" si="1216"/>
        <v>NZD</v>
      </c>
      <c r="K12991" s="158" t="str">
        <f t="shared" si="1217"/>
        <v>CHF</v>
      </c>
      <c r="L12991" s="158" t="str">
        <f t="shared" si="1214"/>
        <v>NZDCHF45592</v>
      </c>
      <c r="M12991" s="160">
        <f t="shared" si="1218"/>
        <v>45592</v>
      </c>
      <c r="N12991" s="158">
        <v>0.55478502080443826</v>
      </c>
      <c r="O12991" s="158">
        <v>0.93820000000000003</v>
      </c>
      <c r="P12991" s="161">
        <f t="shared" si="1215"/>
        <v>0.52049999999999996</v>
      </c>
    </row>
    <row r="12992" spans="9:16" x14ac:dyDescent="0.2">
      <c r="I12992" s="158">
        <f t="shared" si="1219"/>
        <v>31</v>
      </c>
      <c r="J12992" s="158" t="str">
        <f t="shared" si="1216"/>
        <v>NZD</v>
      </c>
      <c r="K12992" s="158" t="str">
        <f t="shared" si="1217"/>
        <v>CHF</v>
      </c>
      <c r="L12992" s="158" t="str">
        <f t="shared" si="1214"/>
        <v>NZDCHF45593</v>
      </c>
      <c r="M12992" s="160">
        <f t="shared" si="1218"/>
        <v>45593</v>
      </c>
      <c r="N12992" s="158">
        <v>0.55374051719364303</v>
      </c>
      <c r="O12992" s="158">
        <v>0.93669999999999998</v>
      </c>
      <c r="P12992" s="161">
        <f t="shared" si="1215"/>
        <v>0.51870000000000005</v>
      </c>
    </row>
    <row r="12993" spans="9:16" x14ac:dyDescent="0.2">
      <c r="I12993" s="158">
        <f t="shared" si="1219"/>
        <v>31</v>
      </c>
      <c r="J12993" s="158" t="str">
        <f t="shared" si="1216"/>
        <v>NZD</v>
      </c>
      <c r="K12993" s="158" t="str">
        <f t="shared" si="1217"/>
        <v>CHF</v>
      </c>
      <c r="L12993" s="158" t="str">
        <f t="shared" si="1214"/>
        <v>NZDCHF45594</v>
      </c>
      <c r="M12993" s="160">
        <f t="shared" si="1218"/>
        <v>45594</v>
      </c>
      <c r="N12993" s="158">
        <v>0.5532197388802832</v>
      </c>
      <c r="O12993" s="158">
        <v>0.93689999999999996</v>
      </c>
      <c r="P12993" s="161">
        <f t="shared" si="1215"/>
        <v>0.51829999999999998</v>
      </c>
    </row>
    <row r="12994" spans="9:16" x14ac:dyDescent="0.2">
      <c r="I12994" s="158">
        <f t="shared" si="1219"/>
        <v>31</v>
      </c>
      <c r="J12994" s="158" t="str">
        <f t="shared" si="1216"/>
        <v>NZD</v>
      </c>
      <c r="K12994" s="158" t="str">
        <f t="shared" si="1217"/>
        <v>CHF</v>
      </c>
      <c r="L12994" s="158" t="str">
        <f t="shared" si="1214"/>
        <v>NZDCHF45595</v>
      </c>
      <c r="M12994" s="160">
        <f t="shared" si="1218"/>
        <v>45595</v>
      </c>
      <c r="N12994" s="158">
        <v>0.5525167136305873</v>
      </c>
      <c r="O12994" s="158">
        <v>0.93930000000000002</v>
      </c>
      <c r="P12994" s="161">
        <f t="shared" si="1215"/>
        <v>0.51900000000000002</v>
      </c>
    </row>
    <row r="12995" spans="9:16" x14ac:dyDescent="0.2">
      <c r="I12995" s="158">
        <f t="shared" si="1219"/>
        <v>31</v>
      </c>
      <c r="J12995" s="158" t="str">
        <f t="shared" si="1216"/>
        <v>NZD</v>
      </c>
      <c r="K12995" s="158" t="str">
        <f t="shared" si="1217"/>
        <v>CHF</v>
      </c>
      <c r="L12995" s="158" t="str">
        <f t="shared" ref="L12995:L13058" si="1220">J12995&amp;K12995&amp;M12995</f>
        <v>NZDCHF45596</v>
      </c>
      <c r="M12995" s="160">
        <f t="shared" si="1218"/>
        <v>45596</v>
      </c>
      <c r="N12995" s="158">
        <v>0.54884742041712398</v>
      </c>
      <c r="O12995" s="158">
        <v>0.94120000000000004</v>
      </c>
      <c r="P12995" s="161">
        <f t="shared" ref="P12995:P13058" si="1221">ROUND(N12995*O12995,4)</f>
        <v>0.51659999999999995</v>
      </c>
    </row>
    <row r="12996" spans="9:16" x14ac:dyDescent="0.2">
      <c r="I12996" s="158">
        <f t="shared" si="1219"/>
        <v>31</v>
      </c>
      <c r="J12996" s="158" t="str">
        <f t="shared" ref="J12996:J13059" si="1222">VLOOKUP($I12996,$A:$C,2,FALSE)</f>
        <v>NZD</v>
      </c>
      <c r="K12996" s="158" t="str">
        <f t="shared" ref="K12996:K13059" si="1223">VLOOKUP($I12996,$A:$C,3,FALSE)</f>
        <v>CHF</v>
      </c>
      <c r="L12996" s="158" t="str">
        <f t="shared" si="1220"/>
        <v>NZDCHF45597</v>
      </c>
      <c r="M12996" s="160">
        <f t="shared" ref="M12996:M13059" si="1224">IF(I12996=I12995,M12995+1,$G$1)</f>
        <v>45597</v>
      </c>
      <c r="N12996" s="158">
        <v>0.55053952873816336</v>
      </c>
      <c r="O12996" s="158">
        <v>0.94269999999999998</v>
      </c>
      <c r="P12996" s="161">
        <f t="shared" si="1221"/>
        <v>0.51900000000000002</v>
      </c>
    </row>
    <row r="12997" spans="9:16" x14ac:dyDescent="0.2">
      <c r="I12997" s="158">
        <f t="shared" si="1219"/>
        <v>31</v>
      </c>
      <c r="J12997" s="158" t="str">
        <f t="shared" si="1222"/>
        <v>NZD</v>
      </c>
      <c r="K12997" s="158" t="str">
        <f t="shared" si="1223"/>
        <v>CHF</v>
      </c>
      <c r="L12997" s="158" t="str">
        <f t="shared" si="1220"/>
        <v>NZDCHF45598</v>
      </c>
      <c r="M12997" s="160">
        <f t="shared" si="1224"/>
        <v>45598</v>
      </c>
      <c r="N12997" s="158">
        <v>0.55053952873816336</v>
      </c>
      <c r="O12997" s="158">
        <v>0.94269999999999998</v>
      </c>
      <c r="P12997" s="161">
        <f t="shared" si="1221"/>
        <v>0.51900000000000002</v>
      </c>
    </row>
    <row r="12998" spans="9:16" x14ac:dyDescent="0.2">
      <c r="I12998" s="158">
        <f t="shared" si="1219"/>
        <v>31</v>
      </c>
      <c r="J12998" s="158" t="str">
        <f t="shared" si="1222"/>
        <v>NZD</v>
      </c>
      <c r="K12998" s="158" t="str">
        <f t="shared" si="1223"/>
        <v>CHF</v>
      </c>
      <c r="L12998" s="158" t="str">
        <f t="shared" si="1220"/>
        <v>NZDCHF45599</v>
      </c>
      <c r="M12998" s="160">
        <f t="shared" si="1224"/>
        <v>45599</v>
      </c>
      <c r="N12998" s="158">
        <v>0.55053952873816336</v>
      </c>
      <c r="O12998" s="158">
        <v>0.94269999999999998</v>
      </c>
      <c r="P12998" s="161">
        <f t="shared" si="1221"/>
        <v>0.51900000000000002</v>
      </c>
    </row>
    <row r="12999" spans="9:16" x14ac:dyDescent="0.2">
      <c r="I12999" s="158">
        <f t="shared" si="1219"/>
        <v>31</v>
      </c>
      <c r="J12999" s="158" t="str">
        <f t="shared" si="1222"/>
        <v>NZD</v>
      </c>
      <c r="K12999" s="158" t="str">
        <f t="shared" si="1223"/>
        <v>CHF</v>
      </c>
      <c r="L12999" s="158" t="str">
        <f t="shared" si="1220"/>
        <v>NZDCHF45600</v>
      </c>
      <c r="M12999" s="160">
        <f t="shared" si="1224"/>
        <v>45600</v>
      </c>
      <c r="N12999" s="158">
        <v>0.5495713343591998</v>
      </c>
      <c r="O12999" s="158">
        <v>0.94099999999999995</v>
      </c>
      <c r="P12999" s="161">
        <f t="shared" si="1221"/>
        <v>0.5171</v>
      </c>
    </row>
    <row r="13000" spans="9:16" x14ac:dyDescent="0.2">
      <c r="I13000" s="158">
        <f t="shared" si="1219"/>
        <v>31</v>
      </c>
      <c r="J13000" s="158" t="str">
        <f t="shared" si="1222"/>
        <v>NZD</v>
      </c>
      <c r="K13000" s="158" t="str">
        <f t="shared" si="1223"/>
        <v>CHF</v>
      </c>
      <c r="L13000" s="158" t="str">
        <f t="shared" si="1220"/>
        <v>NZDCHF45601</v>
      </c>
      <c r="M13000" s="160">
        <f t="shared" si="1224"/>
        <v>45601</v>
      </c>
      <c r="N13000" s="158">
        <v>0.55038802355660743</v>
      </c>
      <c r="O13000" s="158">
        <v>0.94020000000000004</v>
      </c>
      <c r="P13000" s="161">
        <f t="shared" si="1221"/>
        <v>0.51749999999999996</v>
      </c>
    </row>
    <row r="13001" spans="9:16" x14ac:dyDescent="0.2">
      <c r="I13001" s="158">
        <f t="shared" si="1219"/>
        <v>31</v>
      </c>
      <c r="J13001" s="158" t="str">
        <f t="shared" si="1222"/>
        <v>NZD</v>
      </c>
      <c r="K13001" s="158" t="str">
        <f t="shared" si="1223"/>
        <v>CHF</v>
      </c>
      <c r="L13001" s="158" t="str">
        <f t="shared" si="1220"/>
        <v>NZDCHF45602</v>
      </c>
      <c r="M13001" s="160">
        <f t="shared" si="1224"/>
        <v>45602</v>
      </c>
      <c r="N13001" s="158">
        <v>0.55564816358281932</v>
      </c>
      <c r="O13001" s="158">
        <v>0.93679999999999997</v>
      </c>
      <c r="P13001" s="161">
        <f t="shared" si="1221"/>
        <v>0.52049999999999996</v>
      </c>
    </row>
    <row r="13002" spans="9:16" x14ac:dyDescent="0.2">
      <c r="I13002" s="158">
        <f t="shared" si="1219"/>
        <v>31</v>
      </c>
      <c r="J13002" s="158" t="str">
        <f t="shared" si="1222"/>
        <v>NZD</v>
      </c>
      <c r="K13002" s="158" t="str">
        <f t="shared" si="1223"/>
        <v>CHF</v>
      </c>
      <c r="L13002" s="158" t="str">
        <f t="shared" si="1220"/>
        <v>NZDCHF45603</v>
      </c>
      <c r="M13002" s="160">
        <f t="shared" si="1224"/>
        <v>45603</v>
      </c>
      <c r="N13002" s="158">
        <v>0.55766227972339955</v>
      </c>
      <c r="O13002" s="158">
        <v>0.94320000000000004</v>
      </c>
      <c r="P13002" s="161">
        <f t="shared" si="1221"/>
        <v>0.52600000000000002</v>
      </c>
    </row>
    <row r="13003" spans="9:16" x14ac:dyDescent="0.2">
      <c r="I13003" s="158">
        <f t="shared" si="1219"/>
        <v>31</v>
      </c>
      <c r="J13003" s="158" t="str">
        <f t="shared" si="1222"/>
        <v>NZD</v>
      </c>
      <c r="K13003" s="158" t="str">
        <f t="shared" si="1223"/>
        <v>CHF</v>
      </c>
      <c r="L13003" s="158" t="str">
        <f t="shared" si="1220"/>
        <v>NZDCHF45604</v>
      </c>
      <c r="M13003" s="160">
        <f t="shared" si="1224"/>
        <v>45604</v>
      </c>
      <c r="N13003" s="158">
        <v>0.55648302726766841</v>
      </c>
      <c r="O13003" s="158">
        <v>0.93930000000000002</v>
      </c>
      <c r="P13003" s="161">
        <f t="shared" si="1221"/>
        <v>0.52270000000000005</v>
      </c>
    </row>
    <row r="13004" spans="9:16" x14ac:dyDescent="0.2">
      <c r="I13004" s="158">
        <f t="shared" si="1219"/>
        <v>31</v>
      </c>
      <c r="J13004" s="158" t="str">
        <f t="shared" si="1222"/>
        <v>NZD</v>
      </c>
      <c r="K13004" s="158" t="str">
        <f t="shared" si="1223"/>
        <v>CHF</v>
      </c>
      <c r="L13004" s="158" t="str">
        <f t="shared" si="1220"/>
        <v>NZDCHF45605</v>
      </c>
      <c r="M13004" s="160">
        <f t="shared" si="1224"/>
        <v>45605</v>
      </c>
      <c r="N13004" s="158">
        <v>0.55648302726766841</v>
      </c>
      <c r="O13004" s="158">
        <v>0.93930000000000002</v>
      </c>
      <c r="P13004" s="161">
        <f t="shared" si="1221"/>
        <v>0.52270000000000005</v>
      </c>
    </row>
    <row r="13005" spans="9:16" x14ac:dyDescent="0.2">
      <c r="I13005" s="158">
        <f t="shared" si="1219"/>
        <v>31</v>
      </c>
      <c r="J13005" s="158" t="str">
        <f t="shared" si="1222"/>
        <v>NZD</v>
      </c>
      <c r="K13005" s="158" t="str">
        <f t="shared" si="1223"/>
        <v>CHF</v>
      </c>
      <c r="L13005" s="158" t="str">
        <f t="shared" si="1220"/>
        <v>NZDCHF45606</v>
      </c>
      <c r="M13005" s="160">
        <f t="shared" si="1224"/>
        <v>45606</v>
      </c>
      <c r="N13005" s="158">
        <v>0.55648302726766841</v>
      </c>
      <c r="O13005" s="158">
        <v>0.93930000000000002</v>
      </c>
      <c r="P13005" s="161">
        <f t="shared" si="1221"/>
        <v>0.52270000000000005</v>
      </c>
    </row>
    <row r="13006" spans="9:16" x14ac:dyDescent="0.2">
      <c r="I13006" s="158">
        <f t="shared" si="1219"/>
        <v>31</v>
      </c>
      <c r="J13006" s="158" t="str">
        <f t="shared" si="1222"/>
        <v>NZD</v>
      </c>
      <c r="K13006" s="158" t="str">
        <f t="shared" si="1223"/>
        <v>CHF</v>
      </c>
      <c r="L13006" s="158" t="str">
        <f t="shared" si="1220"/>
        <v>NZDCHF45607</v>
      </c>
      <c r="M13006" s="160">
        <f t="shared" si="1224"/>
        <v>45607</v>
      </c>
      <c r="N13006" s="158">
        <v>0.56000448003584025</v>
      </c>
      <c r="O13006" s="158">
        <v>0.93689999999999996</v>
      </c>
      <c r="P13006" s="161">
        <f t="shared" si="1221"/>
        <v>0.52470000000000006</v>
      </c>
    </row>
    <row r="13007" spans="9:16" x14ac:dyDescent="0.2">
      <c r="I13007" s="158">
        <f t="shared" si="1219"/>
        <v>31</v>
      </c>
      <c r="J13007" s="158" t="str">
        <f t="shared" si="1222"/>
        <v>NZD</v>
      </c>
      <c r="K13007" s="158" t="str">
        <f t="shared" si="1223"/>
        <v>CHF</v>
      </c>
      <c r="L13007" s="158" t="str">
        <f t="shared" si="1220"/>
        <v>NZDCHF45608</v>
      </c>
      <c r="M13007" s="160">
        <f t="shared" si="1224"/>
        <v>45608</v>
      </c>
      <c r="N13007" s="158">
        <v>0.56028686687584039</v>
      </c>
      <c r="O13007" s="158">
        <v>0.93540000000000001</v>
      </c>
      <c r="P13007" s="161">
        <f t="shared" si="1221"/>
        <v>0.52410000000000001</v>
      </c>
    </row>
    <row r="13008" spans="9:16" x14ac:dyDescent="0.2">
      <c r="I13008" s="158">
        <f t="shared" si="1219"/>
        <v>31</v>
      </c>
      <c r="J13008" s="158" t="str">
        <f t="shared" si="1222"/>
        <v>NZD</v>
      </c>
      <c r="K13008" s="158" t="str">
        <f t="shared" si="1223"/>
        <v>CHF</v>
      </c>
      <c r="L13008" s="158" t="str">
        <f t="shared" si="1220"/>
        <v>NZDCHF45609</v>
      </c>
      <c r="M13008" s="160">
        <f t="shared" si="1224"/>
        <v>45609</v>
      </c>
      <c r="N13008" s="158">
        <v>0.55738253163145868</v>
      </c>
      <c r="O13008" s="158">
        <v>0.93789999999999996</v>
      </c>
      <c r="P13008" s="161">
        <f t="shared" si="1221"/>
        <v>0.52280000000000004</v>
      </c>
    </row>
    <row r="13009" spans="9:16" x14ac:dyDescent="0.2">
      <c r="I13009" s="158">
        <f t="shared" si="1219"/>
        <v>31</v>
      </c>
      <c r="J13009" s="158" t="str">
        <f t="shared" si="1222"/>
        <v>NZD</v>
      </c>
      <c r="K13009" s="158" t="str">
        <f t="shared" si="1223"/>
        <v>CHF</v>
      </c>
      <c r="L13009" s="158" t="str">
        <f t="shared" si="1220"/>
        <v>NZDCHF45610</v>
      </c>
      <c r="M13009" s="160">
        <f t="shared" si="1224"/>
        <v>45610</v>
      </c>
      <c r="N13009" s="158">
        <v>0.55685488361732927</v>
      </c>
      <c r="O13009" s="158">
        <v>0.93689999999999996</v>
      </c>
      <c r="P13009" s="161">
        <f t="shared" si="1221"/>
        <v>0.52170000000000005</v>
      </c>
    </row>
    <row r="13010" spans="9:16" x14ac:dyDescent="0.2">
      <c r="I13010" s="158">
        <f t="shared" si="1219"/>
        <v>31</v>
      </c>
      <c r="J13010" s="158" t="str">
        <f t="shared" si="1222"/>
        <v>NZD</v>
      </c>
      <c r="K13010" s="158" t="str">
        <f t="shared" si="1223"/>
        <v>CHF</v>
      </c>
      <c r="L13010" s="158" t="str">
        <f t="shared" si="1220"/>
        <v>NZDCHF45611</v>
      </c>
      <c r="M13010" s="160">
        <f t="shared" si="1224"/>
        <v>45611</v>
      </c>
      <c r="N13010" s="158">
        <v>0.55509297807382729</v>
      </c>
      <c r="O13010" s="158">
        <v>0.93889999999999996</v>
      </c>
      <c r="P13010" s="161">
        <f t="shared" si="1221"/>
        <v>0.5212</v>
      </c>
    </row>
    <row r="13011" spans="9:16" x14ac:dyDescent="0.2">
      <c r="I13011" s="158">
        <f t="shared" si="1219"/>
        <v>31</v>
      </c>
      <c r="J13011" s="158" t="str">
        <f t="shared" si="1222"/>
        <v>NZD</v>
      </c>
      <c r="K13011" s="158" t="str">
        <f t="shared" si="1223"/>
        <v>CHF</v>
      </c>
      <c r="L13011" s="158" t="str">
        <f t="shared" si="1220"/>
        <v>NZDCHF45612</v>
      </c>
      <c r="M13011" s="160">
        <f t="shared" si="1224"/>
        <v>45612</v>
      </c>
      <c r="N13011" s="158">
        <v>0.55509297807382729</v>
      </c>
      <c r="O13011" s="158">
        <v>0.93889999999999996</v>
      </c>
      <c r="P13011" s="161">
        <f t="shared" si="1221"/>
        <v>0.5212</v>
      </c>
    </row>
    <row r="13012" spans="9:16" x14ac:dyDescent="0.2">
      <c r="I13012" s="158">
        <f t="shared" si="1219"/>
        <v>31</v>
      </c>
      <c r="J13012" s="158" t="str">
        <f t="shared" si="1222"/>
        <v>NZD</v>
      </c>
      <c r="K13012" s="158" t="str">
        <f t="shared" si="1223"/>
        <v>CHF</v>
      </c>
      <c r="L13012" s="158" t="str">
        <f t="shared" si="1220"/>
        <v>NZDCHF45613</v>
      </c>
      <c r="M13012" s="160">
        <f t="shared" si="1224"/>
        <v>45613</v>
      </c>
      <c r="N13012" s="158">
        <v>0.55509297807382729</v>
      </c>
      <c r="O13012" s="158">
        <v>0.93889999999999996</v>
      </c>
      <c r="P13012" s="161">
        <f t="shared" si="1221"/>
        <v>0.5212</v>
      </c>
    </row>
    <row r="13013" spans="9:16" x14ac:dyDescent="0.2">
      <c r="I13013" s="158">
        <f t="shared" si="1219"/>
        <v>31</v>
      </c>
      <c r="J13013" s="158" t="str">
        <f t="shared" si="1222"/>
        <v>NZD</v>
      </c>
      <c r="K13013" s="158" t="str">
        <f t="shared" si="1223"/>
        <v>CHF</v>
      </c>
      <c r="L13013" s="158" t="str">
        <f t="shared" si="1220"/>
        <v>NZDCHF45614</v>
      </c>
      <c r="M13013" s="160">
        <f t="shared" si="1224"/>
        <v>45614</v>
      </c>
      <c r="N13013" s="158">
        <v>0.55364854390432949</v>
      </c>
      <c r="O13013" s="158">
        <v>0.93640000000000001</v>
      </c>
      <c r="P13013" s="161">
        <f t="shared" si="1221"/>
        <v>0.51839999999999997</v>
      </c>
    </row>
    <row r="13014" spans="9:16" x14ac:dyDescent="0.2">
      <c r="I13014" s="158">
        <f t="shared" si="1219"/>
        <v>31</v>
      </c>
      <c r="J13014" s="158" t="str">
        <f t="shared" si="1222"/>
        <v>NZD</v>
      </c>
      <c r="K13014" s="158" t="str">
        <f t="shared" si="1223"/>
        <v>CHF</v>
      </c>
      <c r="L13014" s="158" t="str">
        <f t="shared" si="1220"/>
        <v>NZDCHF45615</v>
      </c>
      <c r="M13014" s="160">
        <f t="shared" si="1224"/>
        <v>45615</v>
      </c>
      <c r="N13014" s="158">
        <v>0.55713410217839432</v>
      </c>
      <c r="O13014" s="158">
        <v>0.93289999999999995</v>
      </c>
      <c r="P13014" s="161">
        <f t="shared" si="1221"/>
        <v>0.51980000000000004</v>
      </c>
    </row>
    <row r="13015" spans="9:16" x14ac:dyDescent="0.2">
      <c r="I13015" s="158">
        <f t="shared" si="1219"/>
        <v>31</v>
      </c>
      <c r="J13015" s="158" t="str">
        <f t="shared" si="1222"/>
        <v>NZD</v>
      </c>
      <c r="K13015" s="158" t="str">
        <f t="shared" si="1223"/>
        <v>CHF</v>
      </c>
      <c r="L13015" s="158" t="str">
        <f t="shared" si="1220"/>
        <v>NZDCHF45616</v>
      </c>
      <c r="M13015" s="160">
        <f t="shared" si="1224"/>
        <v>45616</v>
      </c>
      <c r="N13015" s="158">
        <v>0.55719618877806876</v>
      </c>
      <c r="O13015" s="158">
        <v>0.93420000000000003</v>
      </c>
      <c r="P13015" s="161">
        <f t="shared" si="1221"/>
        <v>0.52049999999999996</v>
      </c>
    </row>
    <row r="13016" spans="9:16" x14ac:dyDescent="0.2">
      <c r="I13016" s="158">
        <f t="shared" si="1219"/>
        <v>31</v>
      </c>
      <c r="J13016" s="158" t="str">
        <f t="shared" si="1222"/>
        <v>NZD</v>
      </c>
      <c r="K13016" s="158" t="str">
        <f t="shared" si="1223"/>
        <v>CHF</v>
      </c>
      <c r="L13016" s="158" t="str">
        <f t="shared" si="1220"/>
        <v>NZDCHF45617</v>
      </c>
      <c r="M13016" s="160">
        <f t="shared" si="1224"/>
        <v>45617</v>
      </c>
      <c r="N13016" s="158">
        <v>0.55791118054005806</v>
      </c>
      <c r="O13016" s="158">
        <v>0.9294</v>
      </c>
      <c r="P13016" s="161">
        <f t="shared" si="1221"/>
        <v>0.51849999999999996</v>
      </c>
    </row>
    <row r="13017" spans="9:16" x14ac:dyDescent="0.2">
      <c r="I13017" s="158">
        <f t="shared" si="1219"/>
        <v>31</v>
      </c>
      <c r="J13017" s="158" t="str">
        <f t="shared" si="1222"/>
        <v>NZD</v>
      </c>
      <c r="K13017" s="158" t="str">
        <f t="shared" si="1223"/>
        <v>CHF</v>
      </c>
      <c r="L13017" s="158" t="str">
        <f t="shared" si="1220"/>
        <v>NZDCHF45618</v>
      </c>
      <c r="M13017" s="160">
        <f t="shared" si="1224"/>
        <v>45618</v>
      </c>
      <c r="N13017" s="158">
        <v>0.56104129263913827</v>
      </c>
      <c r="O13017" s="158">
        <v>0.92720000000000002</v>
      </c>
      <c r="P13017" s="161">
        <f t="shared" si="1221"/>
        <v>0.5202</v>
      </c>
    </row>
    <row r="13018" spans="9:16" x14ac:dyDescent="0.2">
      <c r="I13018" s="158">
        <f t="shared" si="1219"/>
        <v>31</v>
      </c>
      <c r="J13018" s="158" t="str">
        <f t="shared" si="1222"/>
        <v>NZD</v>
      </c>
      <c r="K13018" s="158" t="str">
        <f t="shared" si="1223"/>
        <v>CHF</v>
      </c>
      <c r="L13018" s="158" t="str">
        <f t="shared" si="1220"/>
        <v>NZDCHF45619</v>
      </c>
      <c r="M13018" s="160">
        <f t="shared" si="1224"/>
        <v>45619</v>
      </c>
      <c r="N13018" s="158">
        <v>0.56104129263913827</v>
      </c>
      <c r="O13018" s="158">
        <v>0.92720000000000002</v>
      </c>
      <c r="P13018" s="161">
        <f t="shared" si="1221"/>
        <v>0.5202</v>
      </c>
    </row>
    <row r="13019" spans="9:16" x14ac:dyDescent="0.2">
      <c r="I13019" s="158">
        <f t="shared" si="1219"/>
        <v>31</v>
      </c>
      <c r="J13019" s="158" t="str">
        <f t="shared" si="1222"/>
        <v>NZD</v>
      </c>
      <c r="K13019" s="158" t="str">
        <f t="shared" si="1223"/>
        <v>CHF</v>
      </c>
      <c r="L13019" s="158" t="str">
        <f t="shared" si="1220"/>
        <v>NZDCHF45620</v>
      </c>
      <c r="M13019" s="160">
        <f t="shared" si="1224"/>
        <v>45620</v>
      </c>
      <c r="N13019" s="158">
        <v>0.56104129263913827</v>
      </c>
      <c r="O13019" s="158">
        <v>0.92720000000000002</v>
      </c>
      <c r="P13019" s="161">
        <f t="shared" si="1221"/>
        <v>0.5202</v>
      </c>
    </row>
    <row r="13020" spans="9:16" x14ac:dyDescent="0.2">
      <c r="I13020" s="158">
        <f t="shared" si="1219"/>
        <v>31</v>
      </c>
      <c r="J13020" s="158" t="str">
        <f t="shared" si="1222"/>
        <v>NZD</v>
      </c>
      <c r="K13020" s="158" t="str">
        <f t="shared" si="1223"/>
        <v>CHF</v>
      </c>
      <c r="L13020" s="158" t="str">
        <f t="shared" si="1220"/>
        <v>NZDCHF45621</v>
      </c>
      <c r="M13020" s="160">
        <f t="shared" si="1224"/>
        <v>45621</v>
      </c>
      <c r="N13020" s="158">
        <v>0.55784893450853512</v>
      </c>
      <c r="O13020" s="158">
        <v>0.93240000000000001</v>
      </c>
      <c r="P13020" s="161">
        <f t="shared" si="1221"/>
        <v>0.52010000000000001</v>
      </c>
    </row>
    <row r="13021" spans="9:16" x14ac:dyDescent="0.2">
      <c r="I13021" s="158">
        <f t="shared" si="1219"/>
        <v>31</v>
      </c>
      <c r="J13021" s="158" t="str">
        <f t="shared" si="1222"/>
        <v>NZD</v>
      </c>
      <c r="K13021" s="158" t="str">
        <f t="shared" si="1223"/>
        <v>CHF</v>
      </c>
      <c r="L13021" s="158" t="str">
        <f t="shared" si="1220"/>
        <v>NZDCHF45622</v>
      </c>
      <c r="M13021" s="160">
        <f t="shared" si="1224"/>
        <v>45622</v>
      </c>
      <c r="N13021" s="158">
        <v>0.55679287305122493</v>
      </c>
      <c r="O13021" s="158">
        <v>0.93140000000000001</v>
      </c>
      <c r="P13021" s="161">
        <f t="shared" si="1221"/>
        <v>0.51859999999999995</v>
      </c>
    </row>
    <row r="13022" spans="9:16" x14ac:dyDescent="0.2">
      <c r="I13022" s="158">
        <f t="shared" si="1219"/>
        <v>31</v>
      </c>
      <c r="J13022" s="158" t="str">
        <f t="shared" si="1222"/>
        <v>NZD</v>
      </c>
      <c r="K13022" s="158" t="str">
        <f t="shared" si="1223"/>
        <v>CHF</v>
      </c>
      <c r="L13022" s="158" t="str">
        <f t="shared" si="1220"/>
        <v>NZDCHF45623</v>
      </c>
      <c r="M13022" s="160">
        <f t="shared" si="1224"/>
        <v>45623</v>
      </c>
      <c r="N13022" s="158">
        <v>0.55887777343095069</v>
      </c>
      <c r="O13022" s="158">
        <v>0.93089999999999995</v>
      </c>
      <c r="P13022" s="161">
        <f t="shared" si="1221"/>
        <v>0.52029999999999998</v>
      </c>
    </row>
    <row r="13023" spans="9:16" x14ac:dyDescent="0.2">
      <c r="I13023" s="158">
        <f t="shared" si="1219"/>
        <v>31</v>
      </c>
      <c r="J13023" s="158" t="str">
        <f t="shared" si="1222"/>
        <v>NZD</v>
      </c>
      <c r="K13023" s="158" t="str">
        <f t="shared" si="1223"/>
        <v>CHF</v>
      </c>
      <c r="L13023" s="158" t="str">
        <f t="shared" si="1220"/>
        <v>NZDCHF45624</v>
      </c>
      <c r="M13023" s="160">
        <f t="shared" si="1224"/>
        <v>45624</v>
      </c>
      <c r="N13023" s="158">
        <v>0.55828494863778477</v>
      </c>
      <c r="O13023" s="158">
        <v>0.93140000000000001</v>
      </c>
      <c r="P13023" s="161">
        <f t="shared" si="1221"/>
        <v>0.52</v>
      </c>
    </row>
    <row r="13024" spans="9:16" x14ac:dyDescent="0.2">
      <c r="I13024" s="158">
        <f t="shared" si="1219"/>
        <v>31</v>
      </c>
      <c r="J13024" s="158" t="str">
        <f t="shared" si="1222"/>
        <v>NZD</v>
      </c>
      <c r="K13024" s="158" t="str">
        <f t="shared" si="1223"/>
        <v>CHF</v>
      </c>
      <c r="L13024" s="158" t="str">
        <f t="shared" si="1220"/>
        <v>NZDCHF45625</v>
      </c>
      <c r="M13024" s="160">
        <f t="shared" si="1224"/>
        <v>45625</v>
      </c>
      <c r="N13024" s="158">
        <v>0.5595031611928607</v>
      </c>
      <c r="O13024" s="158">
        <v>0.93089999999999995</v>
      </c>
      <c r="P13024" s="161">
        <f t="shared" si="1221"/>
        <v>0.52080000000000004</v>
      </c>
    </row>
    <row r="13025" spans="9:16" x14ac:dyDescent="0.2">
      <c r="I13025" s="158">
        <f t="shared" si="1219"/>
        <v>31</v>
      </c>
      <c r="J13025" s="158" t="str">
        <f t="shared" si="1222"/>
        <v>NZD</v>
      </c>
      <c r="K13025" s="158" t="str">
        <f t="shared" si="1223"/>
        <v>CHF</v>
      </c>
      <c r="L13025" s="158" t="str">
        <f t="shared" si="1220"/>
        <v>NZDCHF45626</v>
      </c>
      <c r="M13025" s="160">
        <f t="shared" si="1224"/>
        <v>45626</v>
      </c>
      <c r="N13025" s="158">
        <v>0.5595031611928607</v>
      </c>
      <c r="O13025" s="158">
        <v>0.93089999999999995</v>
      </c>
      <c r="P13025" s="161">
        <f t="shared" si="1221"/>
        <v>0.52080000000000004</v>
      </c>
    </row>
    <row r="13026" spans="9:16" x14ac:dyDescent="0.2">
      <c r="I13026" s="158">
        <f t="shared" si="1219"/>
        <v>31</v>
      </c>
      <c r="J13026" s="158" t="str">
        <f t="shared" si="1222"/>
        <v>NZD</v>
      </c>
      <c r="K13026" s="158" t="str">
        <f t="shared" si="1223"/>
        <v>CHF</v>
      </c>
      <c r="L13026" s="158" t="str">
        <f t="shared" si="1220"/>
        <v>NZDCHF45627</v>
      </c>
      <c r="M13026" s="160">
        <f t="shared" si="1224"/>
        <v>45627</v>
      </c>
      <c r="N13026" s="158">
        <v>0.5595031611928607</v>
      </c>
      <c r="O13026" s="158">
        <v>0.93089999999999995</v>
      </c>
      <c r="P13026" s="161">
        <f t="shared" si="1221"/>
        <v>0.52080000000000004</v>
      </c>
    </row>
    <row r="13027" spans="9:16" x14ac:dyDescent="0.2">
      <c r="I13027" s="158">
        <f t="shared" si="1219"/>
        <v>31</v>
      </c>
      <c r="J13027" s="158" t="str">
        <f t="shared" si="1222"/>
        <v>NZD</v>
      </c>
      <c r="K13027" s="158" t="str">
        <f t="shared" si="1223"/>
        <v>CHF</v>
      </c>
      <c r="L13027" s="158" t="str">
        <f t="shared" si="1220"/>
        <v>NZDCHF45628</v>
      </c>
      <c r="M13027" s="160">
        <f t="shared" si="1224"/>
        <v>45628</v>
      </c>
      <c r="N13027" s="158">
        <v>0.56047528304001792</v>
      </c>
      <c r="O13027" s="158">
        <v>0.93159999999999998</v>
      </c>
      <c r="P13027" s="161">
        <f t="shared" si="1221"/>
        <v>0.52210000000000001</v>
      </c>
    </row>
    <row r="13028" spans="9:16" x14ac:dyDescent="0.2">
      <c r="I13028" s="158">
        <f t="shared" si="1219"/>
        <v>31</v>
      </c>
      <c r="J13028" s="158" t="str">
        <f t="shared" si="1222"/>
        <v>NZD</v>
      </c>
      <c r="K13028" s="158" t="str">
        <f t="shared" si="1223"/>
        <v>CHF</v>
      </c>
      <c r="L13028" s="158" t="str">
        <f t="shared" si="1220"/>
        <v>NZDCHF45629</v>
      </c>
      <c r="M13028" s="160">
        <f t="shared" si="1224"/>
        <v>45629</v>
      </c>
      <c r="N13028" s="158">
        <v>0.5595031611928607</v>
      </c>
      <c r="O13028" s="158">
        <v>0.93089999999999995</v>
      </c>
      <c r="P13028" s="161">
        <f t="shared" si="1221"/>
        <v>0.52080000000000004</v>
      </c>
    </row>
    <row r="13029" spans="9:16" x14ac:dyDescent="0.2">
      <c r="I13029" s="158">
        <f t="shared" si="1219"/>
        <v>31</v>
      </c>
      <c r="J13029" s="158" t="str">
        <f t="shared" si="1222"/>
        <v>NZD</v>
      </c>
      <c r="K13029" s="158" t="str">
        <f t="shared" si="1223"/>
        <v>CHF</v>
      </c>
      <c r="L13029" s="158" t="str">
        <f t="shared" si="1220"/>
        <v>NZDCHF45630</v>
      </c>
      <c r="M13029" s="160">
        <f t="shared" si="1224"/>
        <v>45630</v>
      </c>
      <c r="N13029" s="158">
        <v>0.55595708011341527</v>
      </c>
      <c r="O13029" s="158">
        <v>0.93049999999999999</v>
      </c>
      <c r="P13029" s="161">
        <f t="shared" si="1221"/>
        <v>0.51729999999999998</v>
      </c>
    </row>
    <row r="13030" spans="9:16" x14ac:dyDescent="0.2">
      <c r="I13030" s="158">
        <f t="shared" si="1219"/>
        <v>31</v>
      </c>
      <c r="J13030" s="158" t="str">
        <f t="shared" si="1222"/>
        <v>NZD</v>
      </c>
      <c r="K13030" s="158" t="str">
        <f t="shared" si="1223"/>
        <v>CHF</v>
      </c>
      <c r="L13030" s="158" t="str">
        <f t="shared" si="1220"/>
        <v>NZDCHF45631</v>
      </c>
      <c r="M13030" s="160">
        <f t="shared" si="1224"/>
        <v>45631</v>
      </c>
      <c r="N13030" s="158">
        <v>0.55601890464275783</v>
      </c>
      <c r="O13030" s="158">
        <v>0.93049999999999999</v>
      </c>
      <c r="P13030" s="161">
        <f t="shared" si="1221"/>
        <v>0.51739999999999997</v>
      </c>
    </row>
    <row r="13031" spans="9:16" x14ac:dyDescent="0.2">
      <c r="I13031" s="158">
        <f t="shared" si="1219"/>
        <v>31</v>
      </c>
      <c r="J13031" s="158" t="str">
        <f t="shared" si="1222"/>
        <v>NZD</v>
      </c>
      <c r="K13031" s="158" t="str">
        <f t="shared" si="1223"/>
        <v>CHF</v>
      </c>
      <c r="L13031" s="158" t="str">
        <f t="shared" si="1220"/>
        <v>NZDCHF45632</v>
      </c>
      <c r="M13031" s="160">
        <f t="shared" si="1224"/>
        <v>45632</v>
      </c>
      <c r="N13031" s="158">
        <v>0.55208965936068022</v>
      </c>
      <c r="O13031" s="158">
        <v>0.9284</v>
      </c>
      <c r="P13031" s="161">
        <f t="shared" si="1221"/>
        <v>0.51259999999999994</v>
      </c>
    </row>
    <row r="13032" spans="9:16" x14ac:dyDescent="0.2">
      <c r="I13032" s="158">
        <f t="shared" si="1219"/>
        <v>31</v>
      </c>
      <c r="J13032" s="158" t="str">
        <f t="shared" si="1222"/>
        <v>NZD</v>
      </c>
      <c r="K13032" s="158" t="str">
        <f t="shared" si="1223"/>
        <v>CHF</v>
      </c>
      <c r="L13032" s="158" t="str">
        <f t="shared" si="1220"/>
        <v>NZDCHF45633</v>
      </c>
      <c r="M13032" s="160">
        <f t="shared" si="1224"/>
        <v>45633</v>
      </c>
      <c r="N13032" s="158">
        <v>0.55208965936068022</v>
      </c>
      <c r="O13032" s="158">
        <v>0.9284</v>
      </c>
      <c r="P13032" s="161">
        <f t="shared" si="1221"/>
        <v>0.51259999999999994</v>
      </c>
    </row>
    <row r="13033" spans="9:16" x14ac:dyDescent="0.2">
      <c r="I13033" s="158">
        <f t="shared" si="1219"/>
        <v>31</v>
      </c>
      <c r="J13033" s="158" t="str">
        <f t="shared" si="1222"/>
        <v>NZD</v>
      </c>
      <c r="K13033" s="158" t="str">
        <f t="shared" si="1223"/>
        <v>CHF</v>
      </c>
      <c r="L13033" s="158" t="str">
        <f t="shared" si="1220"/>
        <v>NZDCHF45634</v>
      </c>
      <c r="M13033" s="160">
        <f t="shared" si="1224"/>
        <v>45634</v>
      </c>
      <c r="N13033" s="158">
        <v>0.55208965936068022</v>
      </c>
      <c r="O13033" s="158">
        <v>0.9284</v>
      </c>
      <c r="P13033" s="161">
        <f t="shared" si="1221"/>
        <v>0.51259999999999994</v>
      </c>
    </row>
    <row r="13034" spans="9:16" x14ac:dyDescent="0.2">
      <c r="I13034" s="158">
        <f t="shared" ref="I13034:I13097" si="1225">IF(M13033=$G$2,I13033+1,I13033)</f>
        <v>31</v>
      </c>
      <c r="J13034" s="158" t="str">
        <f t="shared" si="1222"/>
        <v>NZD</v>
      </c>
      <c r="K13034" s="158" t="str">
        <f t="shared" si="1223"/>
        <v>CHF</v>
      </c>
      <c r="L13034" s="158" t="str">
        <f t="shared" si="1220"/>
        <v>NZDCHF45635</v>
      </c>
      <c r="M13034" s="160">
        <f t="shared" si="1224"/>
        <v>45635</v>
      </c>
      <c r="N13034" s="158">
        <v>0.55463117027176934</v>
      </c>
      <c r="O13034" s="158">
        <v>0.92949999999999999</v>
      </c>
      <c r="P13034" s="161">
        <f t="shared" si="1221"/>
        <v>0.51549999999999996</v>
      </c>
    </row>
    <row r="13035" spans="9:16" x14ac:dyDescent="0.2">
      <c r="I13035" s="158">
        <f t="shared" si="1225"/>
        <v>31</v>
      </c>
      <c r="J13035" s="158" t="str">
        <f t="shared" si="1222"/>
        <v>NZD</v>
      </c>
      <c r="K13035" s="158" t="str">
        <f t="shared" si="1223"/>
        <v>CHF</v>
      </c>
      <c r="L13035" s="158" t="str">
        <f t="shared" si="1220"/>
        <v>NZDCHF45636</v>
      </c>
      <c r="M13035" s="160">
        <f t="shared" si="1224"/>
        <v>45636</v>
      </c>
      <c r="N13035" s="158">
        <v>0.55300558535641209</v>
      </c>
      <c r="O13035" s="158">
        <v>0.92669999999999997</v>
      </c>
      <c r="P13035" s="161">
        <f t="shared" si="1221"/>
        <v>0.51249999999999996</v>
      </c>
    </row>
    <row r="13036" spans="9:16" x14ac:dyDescent="0.2">
      <c r="I13036" s="158">
        <f t="shared" si="1225"/>
        <v>31</v>
      </c>
      <c r="J13036" s="158" t="str">
        <f t="shared" si="1222"/>
        <v>NZD</v>
      </c>
      <c r="K13036" s="158" t="str">
        <f t="shared" si="1223"/>
        <v>CHF</v>
      </c>
      <c r="L13036" s="158" t="str">
        <f t="shared" si="1220"/>
        <v>NZDCHF45637</v>
      </c>
      <c r="M13036" s="160">
        <f t="shared" si="1224"/>
        <v>45637</v>
      </c>
      <c r="N13036" s="158">
        <v>0.55005500550055009</v>
      </c>
      <c r="O13036" s="158">
        <v>0.92800000000000005</v>
      </c>
      <c r="P13036" s="161">
        <f t="shared" si="1221"/>
        <v>0.51049999999999995</v>
      </c>
    </row>
    <row r="13037" spans="9:16" x14ac:dyDescent="0.2">
      <c r="I13037" s="158">
        <f t="shared" si="1225"/>
        <v>31</v>
      </c>
      <c r="J13037" s="158" t="str">
        <f t="shared" si="1222"/>
        <v>NZD</v>
      </c>
      <c r="K13037" s="158" t="str">
        <f t="shared" si="1223"/>
        <v>CHF</v>
      </c>
      <c r="L13037" s="158" t="str">
        <f t="shared" si="1220"/>
        <v>NZDCHF45638</v>
      </c>
      <c r="M13037" s="160">
        <f t="shared" si="1224"/>
        <v>45638</v>
      </c>
      <c r="N13037" s="158">
        <v>0.55205918074417581</v>
      </c>
      <c r="O13037" s="158">
        <v>0.93189999999999995</v>
      </c>
      <c r="P13037" s="161">
        <f t="shared" si="1221"/>
        <v>0.51449999999999996</v>
      </c>
    </row>
    <row r="13038" spans="9:16" x14ac:dyDescent="0.2">
      <c r="I13038" s="158">
        <f t="shared" si="1225"/>
        <v>31</v>
      </c>
      <c r="J13038" s="158" t="str">
        <f t="shared" si="1222"/>
        <v>NZD</v>
      </c>
      <c r="K13038" s="158" t="str">
        <f t="shared" si="1223"/>
        <v>CHF</v>
      </c>
      <c r="L13038" s="158" t="str">
        <f t="shared" si="1220"/>
        <v>NZDCHF45639</v>
      </c>
      <c r="M13038" s="160">
        <f t="shared" si="1224"/>
        <v>45639</v>
      </c>
      <c r="N13038" s="158">
        <v>0.54890767372927873</v>
      </c>
      <c r="O13038" s="158">
        <v>0.9385</v>
      </c>
      <c r="P13038" s="161">
        <f t="shared" si="1221"/>
        <v>0.5151</v>
      </c>
    </row>
    <row r="13039" spans="9:16" x14ac:dyDescent="0.2">
      <c r="I13039" s="158">
        <f t="shared" si="1225"/>
        <v>31</v>
      </c>
      <c r="J13039" s="158" t="str">
        <f t="shared" si="1222"/>
        <v>NZD</v>
      </c>
      <c r="K13039" s="158" t="str">
        <f t="shared" si="1223"/>
        <v>CHF</v>
      </c>
      <c r="L13039" s="158" t="str">
        <f t="shared" si="1220"/>
        <v>NZDCHF45640</v>
      </c>
      <c r="M13039" s="160">
        <f t="shared" si="1224"/>
        <v>45640</v>
      </c>
      <c r="N13039" s="158">
        <v>0.54890767372927873</v>
      </c>
      <c r="O13039" s="158">
        <v>0.9385</v>
      </c>
      <c r="P13039" s="161">
        <f t="shared" si="1221"/>
        <v>0.5151</v>
      </c>
    </row>
    <row r="13040" spans="9:16" x14ac:dyDescent="0.2">
      <c r="I13040" s="158">
        <f t="shared" si="1225"/>
        <v>31</v>
      </c>
      <c r="J13040" s="158" t="str">
        <f t="shared" si="1222"/>
        <v>NZD</v>
      </c>
      <c r="K13040" s="158" t="str">
        <f t="shared" si="1223"/>
        <v>CHF</v>
      </c>
      <c r="L13040" s="158" t="str">
        <f t="shared" si="1220"/>
        <v>NZDCHF45641</v>
      </c>
      <c r="M13040" s="160">
        <f t="shared" si="1224"/>
        <v>45641</v>
      </c>
      <c r="N13040" s="158">
        <v>0.54890767372927873</v>
      </c>
      <c r="O13040" s="158">
        <v>0.9385</v>
      </c>
      <c r="P13040" s="161">
        <f t="shared" si="1221"/>
        <v>0.5151</v>
      </c>
    </row>
    <row r="13041" spans="9:16" x14ac:dyDescent="0.2">
      <c r="I13041" s="158">
        <f t="shared" si="1225"/>
        <v>31</v>
      </c>
      <c r="J13041" s="158" t="str">
        <f t="shared" si="1222"/>
        <v>NZD</v>
      </c>
      <c r="K13041" s="158" t="str">
        <f t="shared" si="1223"/>
        <v>CHF</v>
      </c>
      <c r="L13041" s="158" t="str">
        <f t="shared" si="1220"/>
        <v>NZDCHF45642</v>
      </c>
      <c r="M13041" s="160">
        <f t="shared" si="1224"/>
        <v>45642</v>
      </c>
      <c r="N13041" s="158">
        <v>0.54978283577986697</v>
      </c>
      <c r="O13041" s="158">
        <v>0.93720000000000003</v>
      </c>
      <c r="P13041" s="161">
        <f t="shared" si="1221"/>
        <v>0.51529999999999998</v>
      </c>
    </row>
    <row r="13042" spans="9:16" x14ac:dyDescent="0.2">
      <c r="I13042" s="158">
        <f t="shared" si="1225"/>
        <v>31</v>
      </c>
      <c r="J13042" s="158" t="str">
        <f t="shared" si="1222"/>
        <v>NZD</v>
      </c>
      <c r="K13042" s="158" t="str">
        <f t="shared" si="1223"/>
        <v>CHF</v>
      </c>
      <c r="L13042" s="158" t="str">
        <f t="shared" si="1220"/>
        <v>NZDCHF45643</v>
      </c>
      <c r="M13042" s="160">
        <f t="shared" si="1224"/>
        <v>45643</v>
      </c>
      <c r="N13042" s="158">
        <v>0.54857644412748918</v>
      </c>
      <c r="O13042" s="158">
        <v>0.94130000000000003</v>
      </c>
      <c r="P13042" s="161">
        <f t="shared" si="1221"/>
        <v>0.51639999999999997</v>
      </c>
    </row>
    <row r="13043" spans="9:16" x14ac:dyDescent="0.2">
      <c r="I13043" s="158">
        <f t="shared" si="1225"/>
        <v>31</v>
      </c>
      <c r="J13043" s="158" t="str">
        <f t="shared" si="1222"/>
        <v>NZD</v>
      </c>
      <c r="K13043" s="158" t="str">
        <f t="shared" si="1223"/>
        <v>CHF</v>
      </c>
      <c r="L13043" s="158" t="str">
        <f t="shared" si="1220"/>
        <v>NZDCHF45644</v>
      </c>
      <c r="M13043" s="160">
        <f t="shared" si="1224"/>
        <v>45644</v>
      </c>
      <c r="N13043" s="158">
        <v>0.54635852046112654</v>
      </c>
      <c r="O13043" s="158">
        <v>0.93820000000000003</v>
      </c>
      <c r="P13043" s="161">
        <f t="shared" si="1221"/>
        <v>0.51259999999999994</v>
      </c>
    </row>
    <row r="13044" spans="9:16" x14ac:dyDescent="0.2">
      <c r="I13044" s="158">
        <f t="shared" si="1225"/>
        <v>31</v>
      </c>
      <c r="J13044" s="158" t="str">
        <f t="shared" si="1222"/>
        <v>NZD</v>
      </c>
      <c r="K13044" s="158" t="str">
        <f t="shared" si="1223"/>
        <v>CHF</v>
      </c>
      <c r="L13044" s="158" t="str">
        <f t="shared" si="1220"/>
        <v>NZDCHF45645</v>
      </c>
      <c r="M13044" s="160">
        <f t="shared" si="1224"/>
        <v>45645</v>
      </c>
      <c r="N13044" s="158">
        <v>0.54386251155707832</v>
      </c>
      <c r="O13044" s="158">
        <v>0.93189999999999995</v>
      </c>
      <c r="P13044" s="161">
        <f t="shared" si="1221"/>
        <v>0.50680000000000003</v>
      </c>
    </row>
    <row r="13045" spans="9:16" x14ac:dyDescent="0.2">
      <c r="I13045" s="158">
        <f t="shared" si="1225"/>
        <v>31</v>
      </c>
      <c r="J13045" s="158" t="str">
        <f t="shared" si="1222"/>
        <v>NZD</v>
      </c>
      <c r="K13045" s="158" t="str">
        <f t="shared" si="1223"/>
        <v>CHF</v>
      </c>
      <c r="L13045" s="158" t="str">
        <f t="shared" si="1220"/>
        <v>NZDCHF45646</v>
      </c>
      <c r="M13045" s="160">
        <f t="shared" si="1224"/>
        <v>45646</v>
      </c>
      <c r="N13045" s="158">
        <v>0.5421523448088913</v>
      </c>
      <c r="O13045" s="158">
        <v>0.92969999999999997</v>
      </c>
      <c r="P13045" s="161">
        <f t="shared" si="1221"/>
        <v>0.504</v>
      </c>
    </row>
    <row r="13046" spans="9:16" x14ac:dyDescent="0.2">
      <c r="I13046" s="158">
        <f t="shared" si="1225"/>
        <v>31</v>
      </c>
      <c r="J13046" s="158" t="str">
        <f t="shared" si="1222"/>
        <v>NZD</v>
      </c>
      <c r="K13046" s="158" t="str">
        <f t="shared" si="1223"/>
        <v>CHF</v>
      </c>
      <c r="L13046" s="158" t="str">
        <f t="shared" si="1220"/>
        <v>NZDCHF45647</v>
      </c>
      <c r="M13046" s="160">
        <f t="shared" si="1224"/>
        <v>45647</v>
      </c>
      <c r="N13046" s="158">
        <v>0.5421523448088913</v>
      </c>
      <c r="O13046" s="158">
        <v>0.92969999999999997</v>
      </c>
      <c r="P13046" s="161">
        <f t="shared" si="1221"/>
        <v>0.504</v>
      </c>
    </row>
    <row r="13047" spans="9:16" x14ac:dyDescent="0.2">
      <c r="I13047" s="158">
        <f t="shared" si="1225"/>
        <v>31</v>
      </c>
      <c r="J13047" s="158" t="str">
        <f t="shared" si="1222"/>
        <v>NZD</v>
      </c>
      <c r="K13047" s="158" t="str">
        <f t="shared" si="1223"/>
        <v>CHF</v>
      </c>
      <c r="L13047" s="158" t="str">
        <f t="shared" si="1220"/>
        <v>NZDCHF45648</v>
      </c>
      <c r="M13047" s="160">
        <f t="shared" si="1224"/>
        <v>45648</v>
      </c>
      <c r="N13047" s="158">
        <v>0.5421523448088913</v>
      </c>
      <c r="O13047" s="158">
        <v>0.92969999999999997</v>
      </c>
      <c r="P13047" s="161">
        <f t="shared" si="1221"/>
        <v>0.504</v>
      </c>
    </row>
    <row r="13048" spans="9:16" x14ac:dyDescent="0.2">
      <c r="I13048" s="158">
        <f t="shared" si="1225"/>
        <v>31</v>
      </c>
      <c r="J13048" s="158" t="str">
        <f t="shared" si="1222"/>
        <v>NZD</v>
      </c>
      <c r="K13048" s="158" t="str">
        <f t="shared" si="1223"/>
        <v>CHF</v>
      </c>
      <c r="L13048" s="158" t="str">
        <f t="shared" si="1220"/>
        <v>NZDCHF45649</v>
      </c>
      <c r="M13048" s="160">
        <f t="shared" si="1224"/>
        <v>45649</v>
      </c>
      <c r="N13048" s="158">
        <v>0.54262303977426884</v>
      </c>
      <c r="O13048" s="158">
        <v>0.93359999999999999</v>
      </c>
      <c r="P13048" s="161">
        <f t="shared" si="1221"/>
        <v>0.50660000000000005</v>
      </c>
    </row>
    <row r="13049" spans="9:16" x14ac:dyDescent="0.2">
      <c r="I13049" s="158">
        <f t="shared" si="1225"/>
        <v>31</v>
      </c>
      <c r="J13049" s="158" t="str">
        <f t="shared" si="1222"/>
        <v>NZD</v>
      </c>
      <c r="K13049" s="158" t="str">
        <f t="shared" si="1223"/>
        <v>CHF</v>
      </c>
      <c r="L13049" s="158" t="str">
        <f t="shared" si="1220"/>
        <v>NZDCHF45650</v>
      </c>
      <c r="M13049" s="160">
        <f t="shared" si="1224"/>
        <v>45650</v>
      </c>
      <c r="N13049" s="158">
        <v>0.54262303977426884</v>
      </c>
      <c r="O13049" s="158">
        <v>0.93579999999999997</v>
      </c>
      <c r="P13049" s="161">
        <f t="shared" si="1221"/>
        <v>0.50780000000000003</v>
      </c>
    </row>
    <row r="13050" spans="9:16" x14ac:dyDescent="0.2">
      <c r="I13050" s="158">
        <f t="shared" si="1225"/>
        <v>31</v>
      </c>
      <c r="J13050" s="158" t="str">
        <f t="shared" si="1222"/>
        <v>NZD</v>
      </c>
      <c r="K13050" s="158" t="str">
        <f t="shared" si="1223"/>
        <v>CHF</v>
      </c>
      <c r="L13050" s="158" t="str">
        <f t="shared" si="1220"/>
        <v>NZDCHF45651</v>
      </c>
      <c r="M13050" s="160">
        <f t="shared" si="1224"/>
        <v>45651</v>
      </c>
      <c r="N13050" s="158">
        <v>0.54262303977426884</v>
      </c>
      <c r="O13050" s="158">
        <v>0.93579999999999997</v>
      </c>
      <c r="P13050" s="161">
        <f t="shared" si="1221"/>
        <v>0.50780000000000003</v>
      </c>
    </row>
    <row r="13051" spans="9:16" x14ac:dyDescent="0.2">
      <c r="I13051" s="158">
        <f t="shared" si="1225"/>
        <v>31</v>
      </c>
      <c r="J13051" s="158" t="str">
        <f t="shared" si="1222"/>
        <v>NZD</v>
      </c>
      <c r="K13051" s="158" t="str">
        <f t="shared" si="1223"/>
        <v>CHF</v>
      </c>
      <c r="L13051" s="158" t="str">
        <f t="shared" si="1220"/>
        <v>NZDCHF45652</v>
      </c>
      <c r="M13051" s="160">
        <f t="shared" si="1224"/>
        <v>45652</v>
      </c>
      <c r="N13051" s="158">
        <v>0.54262303977426884</v>
      </c>
      <c r="O13051" s="158">
        <v>0.93579999999999997</v>
      </c>
      <c r="P13051" s="161">
        <f t="shared" si="1221"/>
        <v>0.50780000000000003</v>
      </c>
    </row>
    <row r="13052" spans="9:16" x14ac:dyDescent="0.2">
      <c r="I13052" s="158">
        <f t="shared" si="1225"/>
        <v>31</v>
      </c>
      <c r="J13052" s="158" t="str">
        <f t="shared" si="1222"/>
        <v>NZD</v>
      </c>
      <c r="K13052" s="158" t="str">
        <f t="shared" si="1223"/>
        <v>CHF</v>
      </c>
      <c r="L13052" s="158" t="str">
        <f t="shared" si="1220"/>
        <v>NZDCHF45653</v>
      </c>
      <c r="M13052" s="160">
        <f t="shared" si="1224"/>
        <v>45653</v>
      </c>
      <c r="N13052" s="158">
        <v>0.54030689431597145</v>
      </c>
      <c r="O13052" s="158">
        <v>0.93959999999999999</v>
      </c>
      <c r="P13052" s="161">
        <f t="shared" si="1221"/>
        <v>0.50770000000000004</v>
      </c>
    </row>
    <row r="13053" spans="9:16" x14ac:dyDescent="0.2">
      <c r="I13053" s="158">
        <f t="shared" si="1225"/>
        <v>31</v>
      </c>
      <c r="J13053" s="158" t="str">
        <f t="shared" si="1222"/>
        <v>NZD</v>
      </c>
      <c r="K13053" s="158" t="str">
        <f t="shared" si="1223"/>
        <v>CHF</v>
      </c>
      <c r="L13053" s="158" t="str">
        <f t="shared" si="1220"/>
        <v>NZDCHF45654</v>
      </c>
      <c r="M13053" s="160">
        <f t="shared" si="1224"/>
        <v>45654</v>
      </c>
      <c r="N13053" s="158">
        <v>0.54030689431597145</v>
      </c>
      <c r="O13053" s="158">
        <v>0.93959999999999999</v>
      </c>
      <c r="P13053" s="161">
        <f t="shared" si="1221"/>
        <v>0.50770000000000004</v>
      </c>
    </row>
    <row r="13054" spans="9:16" x14ac:dyDescent="0.2">
      <c r="I13054" s="158">
        <f t="shared" si="1225"/>
        <v>31</v>
      </c>
      <c r="J13054" s="158" t="str">
        <f t="shared" si="1222"/>
        <v>NZD</v>
      </c>
      <c r="K13054" s="158" t="str">
        <f t="shared" si="1223"/>
        <v>CHF</v>
      </c>
      <c r="L13054" s="158" t="str">
        <f t="shared" si="1220"/>
        <v>NZDCHF45655</v>
      </c>
      <c r="M13054" s="160">
        <f t="shared" si="1224"/>
        <v>45655</v>
      </c>
      <c r="N13054" s="158">
        <v>0.54030689431597145</v>
      </c>
      <c r="O13054" s="158">
        <v>0.93959999999999999</v>
      </c>
      <c r="P13054" s="161">
        <f t="shared" si="1221"/>
        <v>0.50770000000000004</v>
      </c>
    </row>
    <row r="13055" spans="9:16" x14ac:dyDescent="0.2">
      <c r="I13055" s="158">
        <f t="shared" si="1225"/>
        <v>31</v>
      </c>
      <c r="J13055" s="158" t="str">
        <f t="shared" si="1222"/>
        <v>NZD</v>
      </c>
      <c r="K13055" s="158" t="str">
        <f t="shared" si="1223"/>
        <v>CHF</v>
      </c>
      <c r="L13055" s="158" t="str">
        <f t="shared" si="1220"/>
        <v>NZDCHF45656</v>
      </c>
      <c r="M13055" s="160">
        <f t="shared" si="1224"/>
        <v>45656</v>
      </c>
      <c r="N13055" s="158">
        <v>0.54141851651326478</v>
      </c>
      <c r="O13055" s="158">
        <v>0.94350000000000001</v>
      </c>
      <c r="P13055" s="161">
        <f t="shared" si="1221"/>
        <v>0.51080000000000003</v>
      </c>
    </row>
    <row r="13056" spans="9:16" x14ac:dyDescent="0.2">
      <c r="I13056" s="158">
        <f t="shared" si="1225"/>
        <v>31</v>
      </c>
      <c r="J13056" s="158" t="str">
        <f t="shared" si="1222"/>
        <v>NZD</v>
      </c>
      <c r="K13056" s="158" t="str">
        <f t="shared" si="1223"/>
        <v>CHF</v>
      </c>
      <c r="L13056" s="158" t="str">
        <f t="shared" si="1220"/>
        <v>NZDCHF45657</v>
      </c>
      <c r="M13056" s="160">
        <f t="shared" si="1224"/>
        <v>45657</v>
      </c>
      <c r="N13056" s="158">
        <v>0.53960716598316427</v>
      </c>
      <c r="O13056" s="158">
        <v>0.94120000000000004</v>
      </c>
      <c r="P13056" s="161">
        <f t="shared" si="1221"/>
        <v>0.50790000000000002</v>
      </c>
    </row>
    <row r="13057" spans="9:16" x14ac:dyDescent="0.2">
      <c r="I13057" s="158">
        <f t="shared" si="1225"/>
        <v>31</v>
      </c>
      <c r="J13057" s="158" t="str">
        <f t="shared" si="1222"/>
        <v>NZD</v>
      </c>
      <c r="K13057" s="158" t="str">
        <f t="shared" si="1223"/>
        <v>CHF</v>
      </c>
      <c r="L13057" s="158" t="str">
        <f t="shared" si="1220"/>
        <v>NZDCHF45658</v>
      </c>
      <c r="M13057" s="160">
        <f t="shared" si="1224"/>
        <v>45658</v>
      </c>
      <c r="N13057" s="158">
        <v>0.53960716598316427</v>
      </c>
      <c r="O13057" s="158">
        <v>0.94120000000000004</v>
      </c>
      <c r="P13057" s="161">
        <f t="shared" si="1221"/>
        <v>0.50790000000000002</v>
      </c>
    </row>
    <row r="13058" spans="9:16" x14ac:dyDescent="0.2">
      <c r="I13058" s="158">
        <f t="shared" si="1225"/>
        <v>31</v>
      </c>
      <c r="J13058" s="158" t="str">
        <f t="shared" si="1222"/>
        <v>NZD</v>
      </c>
      <c r="K13058" s="158" t="str">
        <f t="shared" si="1223"/>
        <v>CHF</v>
      </c>
      <c r="L13058" s="158" t="str">
        <f t="shared" si="1220"/>
        <v>NZDCHF45659</v>
      </c>
      <c r="M13058" s="160">
        <f t="shared" si="1224"/>
        <v>45659</v>
      </c>
      <c r="N13058" s="158">
        <v>0.54341919356591672</v>
      </c>
      <c r="O13058" s="158">
        <v>0.93710000000000004</v>
      </c>
      <c r="P13058" s="161">
        <f t="shared" si="1221"/>
        <v>0.50919999999999999</v>
      </c>
    </row>
    <row r="13059" spans="9:16" x14ac:dyDescent="0.2">
      <c r="I13059" s="158">
        <f t="shared" si="1225"/>
        <v>31</v>
      </c>
      <c r="J13059" s="158" t="str">
        <f t="shared" si="1222"/>
        <v>NZD</v>
      </c>
      <c r="K13059" s="158" t="str">
        <f t="shared" si="1223"/>
        <v>CHF</v>
      </c>
      <c r="L13059" s="158" t="str">
        <f t="shared" ref="L13059:L13122" si="1226">J13059&amp;K13059&amp;M13059</f>
        <v>NZDCHF45660</v>
      </c>
      <c r="M13059" s="160">
        <f t="shared" si="1224"/>
        <v>45660</v>
      </c>
      <c r="N13059" s="158">
        <v>0.54448437329848631</v>
      </c>
      <c r="O13059" s="158">
        <v>0.93620000000000003</v>
      </c>
      <c r="P13059" s="161">
        <f t="shared" ref="P13059:P13122" si="1227">ROUND(N13059*O13059,4)</f>
        <v>0.50970000000000004</v>
      </c>
    </row>
    <row r="13060" spans="9:16" x14ac:dyDescent="0.2">
      <c r="I13060" s="158">
        <f t="shared" si="1225"/>
        <v>31</v>
      </c>
      <c r="J13060" s="158" t="str">
        <f t="shared" ref="J13060:J13123" si="1228">VLOOKUP($I13060,$A:$C,2,FALSE)</f>
        <v>NZD</v>
      </c>
      <c r="K13060" s="158" t="str">
        <f t="shared" ref="K13060:K13123" si="1229">VLOOKUP($I13060,$A:$C,3,FALSE)</f>
        <v>CHF</v>
      </c>
      <c r="L13060" s="158" t="str">
        <f t="shared" si="1226"/>
        <v>NZDCHF45661</v>
      </c>
      <c r="M13060" s="160">
        <f t="shared" ref="M13060:M13123" si="1230">IF(I13060=I13059,M13059+1,$G$1)</f>
        <v>45661</v>
      </c>
      <c r="N13060" s="158">
        <v>0.54448437329848631</v>
      </c>
      <c r="O13060" s="158">
        <v>0.93620000000000003</v>
      </c>
      <c r="P13060" s="161">
        <f t="shared" si="1227"/>
        <v>0.50970000000000004</v>
      </c>
    </row>
    <row r="13061" spans="9:16" x14ac:dyDescent="0.2">
      <c r="I13061" s="158">
        <f t="shared" si="1225"/>
        <v>31</v>
      </c>
      <c r="J13061" s="158" t="str">
        <f t="shared" si="1228"/>
        <v>NZD</v>
      </c>
      <c r="K13061" s="158" t="str">
        <f t="shared" si="1229"/>
        <v>CHF</v>
      </c>
      <c r="L13061" s="158" t="str">
        <f t="shared" si="1226"/>
        <v>NZDCHF45662</v>
      </c>
      <c r="M13061" s="160">
        <f t="shared" si="1230"/>
        <v>45662</v>
      </c>
      <c r="N13061" s="158">
        <v>0.54448437329848631</v>
      </c>
      <c r="O13061" s="158">
        <v>0.93620000000000003</v>
      </c>
      <c r="P13061" s="161">
        <f t="shared" si="1227"/>
        <v>0.50970000000000004</v>
      </c>
    </row>
    <row r="13062" spans="9:16" x14ac:dyDescent="0.2">
      <c r="I13062" s="158">
        <f t="shared" si="1225"/>
        <v>31</v>
      </c>
      <c r="J13062" s="158" t="str">
        <f t="shared" si="1228"/>
        <v>NZD</v>
      </c>
      <c r="K13062" s="158" t="str">
        <f t="shared" si="1229"/>
        <v>CHF</v>
      </c>
      <c r="L13062" s="158" t="str">
        <f t="shared" si="1226"/>
        <v>NZDCHF45663</v>
      </c>
      <c r="M13062" s="160">
        <f t="shared" si="1230"/>
        <v>45663</v>
      </c>
      <c r="N13062" s="158">
        <v>0.54484036177400019</v>
      </c>
      <c r="O13062" s="158">
        <v>0.93959999999999999</v>
      </c>
      <c r="P13062" s="161">
        <f t="shared" si="1227"/>
        <v>0.51190000000000002</v>
      </c>
    </row>
    <row r="13063" spans="9:16" x14ac:dyDescent="0.2">
      <c r="I13063" s="158">
        <f t="shared" si="1225"/>
        <v>31</v>
      </c>
      <c r="J13063" s="158" t="str">
        <f t="shared" si="1228"/>
        <v>NZD</v>
      </c>
      <c r="K13063" s="158" t="str">
        <f t="shared" si="1229"/>
        <v>CHF</v>
      </c>
      <c r="L13063" s="158" t="str">
        <f t="shared" si="1226"/>
        <v>NZDCHF45664</v>
      </c>
      <c r="M13063" s="160">
        <f t="shared" si="1230"/>
        <v>45664</v>
      </c>
      <c r="N13063" s="158">
        <v>0.54594092919146142</v>
      </c>
      <c r="O13063" s="158">
        <v>0.94259999999999999</v>
      </c>
      <c r="P13063" s="161">
        <f t="shared" si="1227"/>
        <v>0.51459999999999995</v>
      </c>
    </row>
    <row r="13064" spans="9:16" x14ac:dyDescent="0.2">
      <c r="I13064" s="158">
        <f t="shared" si="1225"/>
        <v>31</v>
      </c>
      <c r="J13064" s="158" t="str">
        <f t="shared" si="1228"/>
        <v>NZD</v>
      </c>
      <c r="K13064" s="158" t="str">
        <f t="shared" si="1229"/>
        <v>CHF</v>
      </c>
      <c r="L13064" s="158" t="str">
        <f t="shared" si="1226"/>
        <v>NZDCHF45665</v>
      </c>
      <c r="M13064" s="160">
        <f t="shared" si="1230"/>
        <v>45665</v>
      </c>
      <c r="N13064" s="158">
        <v>0.54398085187401402</v>
      </c>
      <c r="O13064" s="158">
        <v>0.93789999999999996</v>
      </c>
      <c r="P13064" s="161">
        <f t="shared" si="1227"/>
        <v>0.51019999999999999</v>
      </c>
    </row>
    <row r="13065" spans="9:16" x14ac:dyDescent="0.2">
      <c r="I13065" s="158">
        <f t="shared" si="1225"/>
        <v>31</v>
      </c>
      <c r="J13065" s="158" t="str">
        <f t="shared" si="1228"/>
        <v>NZD</v>
      </c>
      <c r="K13065" s="158" t="str">
        <f t="shared" si="1229"/>
        <v>CHF</v>
      </c>
      <c r="L13065" s="158" t="str">
        <f t="shared" si="1226"/>
        <v>NZDCHF45666</v>
      </c>
      <c r="M13065" s="160">
        <f t="shared" si="1230"/>
        <v>45666</v>
      </c>
      <c r="N13065" s="158">
        <v>0.54297659770863882</v>
      </c>
      <c r="O13065" s="158">
        <v>0.93969999999999998</v>
      </c>
      <c r="P13065" s="161">
        <f t="shared" si="1227"/>
        <v>0.51019999999999999</v>
      </c>
    </row>
    <row r="13066" spans="9:16" x14ac:dyDescent="0.2">
      <c r="I13066" s="158">
        <f t="shared" si="1225"/>
        <v>31</v>
      </c>
      <c r="J13066" s="158" t="str">
        <f t="shared" si="1228"/>
        <v>NZD</v>
      </c>
      <c r="K13066" s="158" t="str">
        <f t="shared" si="1229"/>
        <v>CHF</v>
      </c>
      <c r="L13066" s="158" t="str">
        <f t="shared" si="1226"/>
        <v>NZDCHF45667</v>
      </c>
      <c r="M13066" s="160">
        <f t="shared" si="1230"/>
        <v>45667</v>
      </c>
      <c r="N13066" s="158">
        <v>0.54188793757450959</v>
      </c>
      <c r="O13066" s="158">
        <v>0.94159999999999999</v>
      </c>
      <c r="P13066" s="161">
        <f t="shared" si="1227"/>
        <v>0.51019999999999999</v>
      </c>
    </row>
    <row r="13067" spans="9:16" x14ac:dyDescent="0.2">
      <c r="I13067" s="158">
        <f t="shared" si="1225"/>
        <v>31</v>
      </c>
      <c r="J13067" s="158" t="str">
        <f t="shared" si="1228"/>
        <v>NZD</v>
      </c>
      <c r="K13067" s="158" t="str">
        <f t="shared" si="1229"/>
        <v>CHF</v>
      </c>
      <c r="L13067" s="158" t="str">
        <f t="shared" si="1226"/>
        <v>NZDCHF45668</v>
      </c>
      <c r="M13067" s="160">
        <f t="shared" si="1230"/>
        <v>45668</v>
      </c>
      <c r="N13067" s="158">
        <v>0.54188793757450959</v>
      </c>
      <c r="O13067" s="158">
        <v>0.94159999999999999</v>
      </c>
      <c r="P13067" s="161">
        <f t="shared" si="1227"/>
        <v>0.51019999999999999</v>
      </c>
    </row>
    <row r="13068" spans="9:16" x14ac:dyDescent="0.2">
      <c r="I13068" s="158">
        <f t="shared" si="1225"/>
        <v>31</v>
      </c>
      <c r="J13068" s="158" t="str">
        <f t="shared" si="1228"/>
        <v>NZD</v>
      </c>
      <c r="K13068" s="158" t="str">
        <f t="shared" si="1229"/>
        <v>CHF</v>
      </c>
      <c r="L13068" s="158" t="str">
        <f t="shared" si="1226"/>
        <v>NZDCHF45669</v>
      </c>
      <c r="M13068" s="160">
        <f t="shared" si="1230"/>
        <v>45669</v>
      </c>
      <c r="N13068" s="158">
        <v>0.54188793757450959</v>
      </c>
      <c r="O13068" s="158">
        <v>0.94159999999999999</v>
      </c>
      <c r="P13068" s="161">
        <f t="shared" si="1227"/>
        <v>0.51019999999999999</v>
      </c>
    </row>
    <row r="13069" spans="9:16" x14ac:dyDescent="0.2">
      <c r="I13069" s="158">
        <f t="shared" si="1225"/>
        <v>31</v>
      </c>
      <c r="J13069" s="158" t="str">
        <f t="shared" si="1228"/>
        <v>NZD</v>
      </c>
      <c r="K13069" s="158" t="str">
        <f t="shared" si="1229"/>
        <v>CHF</v>
      </c>
      <c r="L13069" s="158" t="str">
        <f t="shared" si="1226"/>
        <v>NZDCHF45670</v>
      </c>
      <c r="M13069" s="160">
        <f t="shared" si="1230"/>
        <v>45670</v>
      </c>
      <c r="N13069" s="158">
        <v>0.54472164723826122</v>
      </c>
      <c r="O13069" s="158">
        <v>0.93459999999999999</v>
      </c>
      <c r="P13069" s="161">
        <f t="shared" si="1227"/>
        <v>0.5091</v>
      </c>
    </row>
    <row r="13070" spans="9:16" x14ac:dyDescent="0.2">
      <c r="I13070" s="158">
        <f t="shared" si="1225"/>
        <v>31</v>
      </c>
      <c r="J13070" s="158" t="str">
        <f t="shared" si="1228"/>
        <v>NZD</v>
      </c>
      <c r="K13070" s="158" t="str">
        <f t="shared" si="1229"/>
        <v>CHF</v>
      </c>
      <c r="L13070" s="158" t="str">
        <f t="shared" si="1226"/>
        <v>NZDCHF45671</v>
      </c>
      <c r="M13070" s="160">
        <f t="shared" si="1230"/>
        <v>45671</v>
      </c>
      <c r="N13070" s="158">
        <v>0.54573237284435716</v>
      </c>
      <c r="O13070" s="158">
        <v>0.9395</v>
      </c>
      <c r="P13070" s="161">
        <f t="shared" si="1227"/>
        <v>0.51270000000000004</v>
      </c>
    </row>
    <row r="13071" spans="9:16" x14ac:dyDescent="0.2">
      <c r="I13071" s="158">
        <f t="shared" si="1225"/>
        <v>31</v>
      </c>
      <c r="J13071" s="158" t="str">
        <f t="shared" si="1228"/>
        <v>NZD</v>
      </c>
      <c r="K13071" s="158" t="str">
        <f t="shared" si="1229"/>
        <v>CHF</v>
      </c>
      <c r="L13071" s="158" t="str">
        <f t="shared" si="1226"/>
        <v>NZDCHF45672</v>
      </c>
      <c r="M13071" s="160">
        <f t="shared" si="1230"/>
        <v>45672</v>
      </c>
      <c r="N13071" s="158">
        <v>0.54404004134704309</v>
      </c>
      <c r="O13071" s="158">
        <v>0.93940000000000001</v>
      </c>
      <c r="P13071" s="161">
        <f t="shared" si="1227"/>
        <v>0.5111</v>
      </c>
    </row>
    <row r="13072" spans="9:16" x14ac:dyDescent="0.2">
      <c r="I13072" s="158">
        <f t="shared" si="1225"/>
        <v>31</v>
      </c>
      <c r="J13072" s="158" t="str">
        <f t="shared" si="1228"/>
        <v>NZD</v>
      </c>
      <c r="K13072" s="158" t="str">
        <f t="shared" si="1229"/>
        <v>CHF</v>
      </c>
      <c r="L13072" s="158" t="str">
        <f t="shared" si="1226"/>
        <v>NZDCHF45673</v>
      </c>
      <c r="M13072" s="160">
        <f t="shared" si="1230"/>
        <v>45673</v>
      </c>
      <c r="N13072" s="158">
        <v>0.5438033607047692</v>
      </c>
      <c r="O13072" s="158">
        <v>0.93759999999999999</v>
      </c>
      <c r="P13072" s="161">
        <f t="shared" si="1227"/>
        <v>0.50990000000000002</v>
      </c>
    </row>
    <row r="13073" spans="9:16" x14ac:dyDescent="0.2">
      <c r="I13073" s="158">
        <f t="shared" si="1225"/>
        <v>31</v>
      </c>
      <c r="J13073" s="158" t="str">
        <f t="shared" si="1228"/>
        <v>NZD</v>
      </c>
      <c r="K13073" s="158" t="str">
        <f t="shared" si="1229"/>
        <v>CHF</v>
      </c>
      <c r="L13073" s="158" t="str">
        <f t="shared" si="1226"/>
        <v>NZDCHF45674</v>
      </c>
      <c r="M13073" s="160">
        <f t="shared" si="1230"/>
        <v>45674</v>
      </c>
      <c r="N13073" s="158">
        <v>0.54244643341470034</v>
      </c>
      <c r="O13073" s="158">
        <v>0.93940000000000001</v>
      </c>
      <c r="P13073" s="161">
        <f t="shared" si="1227"/>
        <v>0.50960000000000005</v>
      </c>
    </row>
    <row r="13074" spans="9:16" x14ac:dyDescent="0.2">
      <c r="I13074" s="158">
        <f t="shared" si="1225"/>
        <v>31</v>
      </c>
      <c r="J13074" s="158" t="str">
        <f t="shared" si="1228"/>
        <v>NZD</v>
      </c>
      <c r="K13074" s="158" t="str">
        <f t="shared" si="1229"/>
        <v>CHF</v>
      </c>
      <c r="L13074" s="158" t="str">
        <f t="shared" si="1226"/>
        <v>NZDCHF45675</v>
      </c>
      <c r="M13074" s="160">
        <f t="shared" si="1230"/>
        <v>45675</v>
      </c>
      <c r="N13074" s="158">
        <v>0.54244643341470034</v>
      </c>
      <c r="O13074" s="158">
        <v>0.93940000000000001</v>
      </c>
      <c r="P13074" s="161">
        <f t="shared" si="1227"/>
        <v>0.50960000000000005</v>
      </c>
    </row>
    <row r="13075" spans="9:16" x14ac:dyDescent="0.2">
      <c r="I13075" s="158">
        <f t="shared" si="1225"/>
        <v>31</v>
      </c>
      <c r="J13075" s="158" t="str">
        <f t="shared" si="1228"/>
        <v>NZD</v>
      </c>
      <c r="K13075" s="158" t="str">
        <f t="shared" si="1229"/>
        <v>CHF</v>
      </c>
      <c r="L13075" s="158" t="str">
        <f t="shared" si="1226"/>
        <v>NZDCHF45676</v>
      </c>
      <c r="M13075" s="160">
        <f t="shared" si="1230"/>
        <v>45676</v>
      </c>
      <c r="N13075" s="158">
        <v>0.54244643341470034</v>
      </c>
      <c r="O13075" s="158">
        <v>0.93940000000000001</v>
      </c>
      <c r="P13075" s="161">
        <f t="shared" si="1227"/>
        <v>0.50960000000000005</v>
      </c>
    </row>
    <row r="13076" spans="9:16" x14ac:dyDescent="0.2">
      <c r="I13076" s="158">
        <f t="shared" si="1225"/>
        <v>31</v>
      </c>
      <c r="J13076" s="158" t="str">
        <f t="shared" si="1228"/>
        <v>NZD</v>
      </c>
      <c r="K13076" s="158" t="str">
        <f t="shared" si="1229"/>
        <v>CHF</v>
      </c>
      <c r="L13076" s="158" t="str">
        <f t="shared" si="1226"/>
        <v>NZDCHF45677</v>
      </c>
      <c r="M13076" s="160">
        <f t="shared" si="1230"/>
        <v>45677</v>
      </c>
      <c r="N13076" s="158">
        <v>0.54327158146357368</v>
      </c>
      <c r="O13076" s="158">
        <v>0.94289999999999996</v>
      </c>
      <c r="P13076" s="161">
        <f t="shared" si="1227"/>
        <v>0.51229999999999998</v>
      </c>
    </row>
    <row r="13077" spans="9:16" x14ac:dyDescent="0.2">
      <c r="I13077" s="158">
        <f t="shared" si="1225"/>
        <v>31</v>
      </c>
      <c r="J13077" s="158" t="str">
        <f t="shared" si="1228"/>
        <v>NZD</v>
      </c>
      <c r="K13077" s="158" t="str">
        <f t="shared" si="1229"/>
        <v>CHF</v>
      </c>
      <c r="L13077" s="158" t="str">
        <f t="shared" si="1226"/>
        <v>NZDCHF45678</v>
      </c>
      <c r="M13077" s="160">
        <f t="shared" si="1230"/>
        <v>45678</v>
      </c>
      <c r="N13077" s="158">
        <v>0.54330109746821686</v>
      </c>
      <c r="O13077" s="158">
        <v>0.94269999999999998</v>
      </c>
      <c r="P13077" s="161">
        <f t="shared" si="1227"/>
        <v>0.51219999999999999</v>
      </c>
    </row>
    <row r="13078" spans="9:16" x14ac:dyDescent="0.2">
      <c r="I13078" s="158">
        <f t="shared" si="1225"/>
        <v>31</v>
      </c>
      <c r="J13078" s="158" t="str">
        <f t="shared" si="1228"/>
        <v>NZD</v>
      </c>
      <c r="K13078" s="158" t="str">
        <f t="shared" si="1229"/>
        <v>CHF</v>
      </c>
      <c r="L13078" s="158" t="str">
        <f t="shared" si="1226"/>
        <v>NZDCHF45679</v>
      </c>
      <c r="M13078" s="160">
        <f t="shared" si="1230"/>
        <v>45679</v>
      </c>
      <c r="N13078" s="158">
        <v>0.54386251155707832</v>
      </c>
      <c r="O13078" s="158">
        <v>0.94489999999999996</v>
      </c>
      <c r="P13078" s="161">
        <f t="shared" si="1227"/>
        <v>0.51390000000000002</v>
      </c>
    </row>
    <row r="13079" spans="9:16" x14ac:dyDescent="0.2">
      <c r="I13079" s="158">
        <f t="shared" si="1225"/>
        <v>31</v>
      </c>
      <c r="J13079" s="158" t="str">
        <f t="shared" si="1228"/>
        <v>NZD</v>
      </c>
      <c r="K13079" s="158" t="str">
        <f t="shared" si="1229"/>
        <v>CHF</v>
      </c>
      <c r="L13079" s="158" t="str">
        <f t="shared" si="1226"/>
        <v>NZDCHF45680</v>
      </c>
      <c r="M13079" s="160">
        <f t="shared" si="1230"/>
        <v>45680</v>
      </c>
      <c r="N13079" s="158">
        <v>0.54415845894324433</v>
      </c>
      <c r="O13079" s="158">
        <v>0.94420000000000004</v>
      </c>
      <c r="P13079" s="161">
        <f t="shared" si="1227"/>
        <v>0.51380000000000003</v>
      </c>
    </row>
    <row r="13080" spans="9:16" x14ac:dyDescent="0.2">
      <c r="I13080" s="158">
        <f t="shared" si="1225"/>
        <v>31</v>
      </c>
      <c r="J13080" s="158" t="str">
        <f t="shared" si="1228"/>
        <v>NZD</v>
      </c>
      <c r="K13080" s="158" t="str">
        <f t="shared" si="1229"/>
        <v>CHF</v>
      </c>
      <c r="L13080" s="158" t="str">
        <f t="shared" si="1226"/>
        <v>NZDCHF45681</v>
      </c>
      <c r="M13080" s="160">
        <f t="shared" si="1230"/>
        <v>45681</v>
      </c>
      <c r="N13080" s="158">
        <v>0.54454367240252666</v>
      </c>
      <c r="O13080" s="158">
        <v>0.94940000000000002</v>
      </c>
      <c r="P13080" s="161">
        <f t="shared" si="1227"/>
        <v>0.51700000000000002</v>
      </c>
    </row>
    <row r="13081" spans="9:16" x14ac:dyDescent="0.2">
      <c r="I13081" s="158">
        <f t="shared" si="1225"/>
        <v>31</v>
      </c>
      <c r="J13081" s="158" t="str">
        <f t="shared" si="1228"/>
        <v>NZD</v>
      </c>
      <c r="K13081" s="158" t="str">
        <f t="shared" si="1229"/>
        <v>CHF</v>
      </c>
      <c r="L13081" s="158" t="str">
        <f t="shared" si="1226"/>
        <v>NZDCHF45682</v>
      </c>
      <c r="M13081" s="160">
        <f t="shared" si="1230"/>
        <v>45682</v>
      </c>
      <c r="N13081" s="158">
        <v>0.54454367240252666</v>
      </c>
      <c r="O13081" s="158">
        <v>0.94940000000000002</v>
      </c>
      <c r="P13081" s="161">
        <f t="shared" si="1227"/>
        <v>0.51700000000000002</v>
      </c>
    </row>
    <row r="13082" spans="9:16" x14ac:dyDescent="0.2">
      <c r="I13082" s="158">
        <f t="shared" si="1225"/>
        <v>31</v>
      </c>
      <c r="J13082" s="158" t="str">
        <f t="shared" si="1228"/>
        <v>NZD</v>
      </c>
      <c r="K13082" s="158" t="str">
        <f t="shared" si="1229"/>
        <v>CHF</v>
      </c>
      <c r="L13082" s="158" t="str">
        <f t="shared" si="1226"/>
        <v>NZDCHF45683</v>
      </c>
      <c r="M13082" s="160">
        <f t="shared" si="1230"/>
        <v>45683</v>
      </c>
      <c r="N13082" s="158">
        <v>0.54454367240252666</v>
      </c>
      <c r="O13082" s="158">
        <v>0.94940000000000002</v>
      </c>
      <c r="P13082" s="161">
        <f t="shared" si="1227"/>
        <v>0.51700000000000002</v>
      </c>
    </row>
    <row r="13083" spans="9:16" x14ac:dyDescent="0.2">
      <c r="I13083" s="158">
        <f t="shared" si="1225"/>
        <v>31</v>
      </c>
      <c r="J13083" s="158" t="str">
        <f t="shared" si="1228"/>
        <v>NZD</v>
      </c>
      <c r="K13083" s="158" t="str">
        <f t="shared" si="1229"/>
        <v>CHF</v>
      </c>
      <c r="L13083" s="158" t="str">
        <f t="shared" si="1226"/>
        <v>NZDCHF45684</v>
      </c>
      <c r="M13083" s="160">
        <f t="shared" si="1230"/>
        <v>45684</v>
      </c>
      <c r="N13083" s="158">
        <v>0.54159445407279028</v>
      </c>
      <c r="O13083" s="158">
        <v>0.94530000000000003</v>
      </c>
      <c r="P13083" s="161">
        <f t="shared" si="1227"/>
        <v>0.51200000000000001</v>
      </c>
    </row>
    <row r="13084" spans="9:16" x14ac:dyDescent="0.2">
      <c r="I13084" s="158">
        <f t="shared" si="1225"/>
        <v>31</v>
      </c>
      <c r="J13084" s="158" t="str">
        <f t="shared" si="1228"/>
        <v>NZD</v>
      </c>
      <c r="K13084" s="158" t="str">
        <f t="shared" si="1229"/>
        <v>CHF</v>
      </c>
      <c r="L13084" s="158" t="str">
        <f t="shared" si="1226"/>
        <v>NZDCHF45685</v>
      </c>
      <c r="M13084" s="160">
        <f t="shared" si="1230"/>
        <v>45685</v>
      </c>
      <c r="N13084" s="158">
        <v>0.54232875969412653</v>
      </c>
      <c r="O13084" s="158">
        <v>0.94410000000000005</v>
      </c>
      <c r="P13084" s="161">
        <f t="shared" si="1227"/>
        <v>0.51200000000000001</v>
      </c>
    </row>
    <row r="13085" spans="9:16" x14ac:dyDescent="0.2">
      <c r="I13085" s="158">
        <f t="shared" si="1225"/>
        <v>31</v>
      </c>
      <c r="J13085" s="158" t="str">
        <f t="shared" si="1228"/>
        <v>NZD</v>
      </c>
      <c r="K13085" s="158" t="str">
        <f t="shared" si="1229"/>
        <v>CHF</v>
      </c>
      <c r="L13085" s="158" t="str">
        <f t="shared" si="1226"/>
        <v>NZDCHF45686</v>
      </c>
      <c r="M13085" s="160">
        <f t="shared" si="1230"/>
        <v>45686</v>
      </c>
      <c r="N13085" s="158">
        <v>0.54271138608488001</v>
      </c>
      <c r="O13085" s="158">
        <v>0.94299999999999995</v>
      </c>
      <c r="P13085" s="161">
        <f t="shared" si="1227"/>
        <v>0.51180000000000003</v>
      </c>
    </row>
    <row r="13086" spans="9:16" x14ac:dyDescent="0.2">
      <c r="I13086" s="158">
        <f t="shared" si="1225"/>
        <v>31</v>
      </c>
      <c r="J13086" s="158" t="str">
        <f t="shared" si="1228"/>
        <v>NZD</v>
      </c>
      <c r="K13086" s="158" t="str">
        <f t="shared" si="1229"/>
        <v>CHF</v>
      </c>
      <c r="L13086" s="158" t="str">
        <f t="shared" si="1226"/>
        <v>NZDCHF45687</v>
      </c>
      <c r="M13086" s="160">
        <f t="shared" si="1230"/>
        <v>45687</v>
      </c>
      <c r="N13086" s="158">
        <v>0.5432420686657975</v>
      </c>
      <c r="O13086" s="158">
        <v>0.94410000000000005</v>
      </c>
      <c r="P13086" s="161">
        <f t="shared" si="1227"/>
        <v>0.51290000000000002</v>
      </c>
    </row>
    <row r="13087" spans="9:16" x14ac:dyDescent="0.2">
      <c r="I13087" s="158">
        <f t="shared" si="1225"/>
        <v>31</v>
      </c>
      <c r="J13087" s="158" t="str">
        <f t="shared" si="1228"/>
        <v>NZD</v>
      </c>
      <c r="K13087" s="158" t="str">
        <f t="shared" si="1229"/>
        <v>CHF</v>
      </c>
      <c r="L13087" s="158" t="str">
        <f t="shared" si="1226"/>
        <v>NZDCHF45688</v>
      </c>
      <c r="M13087" s="160">
        <f t="shared" si="1230"/>
        <v>45688</v>
      </c>
      <c r="N13087" s="158">
        <v>0.54374422271763367</v>
      </c>
      <c r="O13087" s="158">
        <v>0.94489999999999996</v>
      </c>
      <c r="P13087" s="161">
        <f t="shared" si="1227"/>
        <v>0.51380000000000003</v>
      </c>
    </row>
    <row r="13088" spans="9:16" x14ac:dyDescent="0.2">
      <c r="I13088" s="158">
        <f t="shared" si="1225"/>
        <v>31</v>
      </c>
      <c r="J13088" s="158" t="str">
        <f t="shared" si="1228"/>
        <v>NZD</v>
      </c>
      <c r="K13088" s="158" t="str">
        <f t="shared" si="1229"/>
        <v>CHF</v>
      </c>
      <c r="L13088" s="158" t="str">
        <f t="shared" si="1226"/>
        <v>NZDCHF45689</v>
      </c>
      <c r="M13088" s="160">
        <f t="shared" si="1230"/>
        <v>45689</v>
      </c>
      <c r="N13088" s="158">
        <v>0.54374422271763367</v>
      </c>
      <c r="O13088" s="158">
        <v>0.94489999999999996</v>
      </c>
      <c r="P13088" s="161">
        <f t="shared" si="1227"/>
        <v>0.51380000000000003</v>
      </c>
    </row>
    <row r="13089" spans="9:16" x14ac:dyDescent="0.2">
      <c r="I13089" s="158">
        <f t="shared" si="1225"/>
        <v>31</v>
      </c>
      <c r="J13089" s="158" t="str">
        <f t="shared" si="1228"/>
        <v>NZD</v>
      </c>
      <c r="K13089" s="158" t="str">
        <f t="shared" si="1229"/>
        <v>CHF</v>
      </c>
      <c r="L13089" s="158" t="str">
        <f t="shared" si="1226"/>
        <v>NZDCHF45690</v>
      </c>
      <c r="M13089" s="160">
        <f t="shared" si="1230"/>
        <v>45690</v>
      </c>
      <c r="N13089" s="158">
        <v>0.54374422271763367</v>
      </c>
      <c r="O13089" s="158">
        <v>0.94489999999999996</v>
      </c>
      <c r="P13089" s="161">
        <f t="shared" si="1227"/>
        <v>0.51380000000000003</v>
      </c>
    </row>
    <row r="13090" spans="9:16" x14ac:dyDescent="0.2">
      <c r="I13090" s="158">
        <f t="shared" si="1225"/>
        <v>31</v>
      </c>
      <c r="J13090" s="158" t="str">
        <f t="shared" si="1228"/>
        <v>NZD</v>
      </c>
      <c r="K13090" s="158" t="str">
        <f t="shared" si="1229"/>
        <v>CHF</v>
      </c>
      <c r="L13090" s="158" t="str">
        <f t="shared" si="1226"/>
        <v>NZDCHF45691</v>
      </c>
      <c r="M13090" s="160">
        <f t="shared" si="1230"/>
        <v>45691</v>
      </c>
      <c r="N13090" s="158">
        <v>0.54277029960920542</v>
      </c>
      <c r="O13090" s="158">
        <v>0.93930000000000002</v>
      </c>
      <c r="P13090" s="161">
        <f t="shared" si="1227"/>
        <v>0.50980000000000003</v>
      </c>
    </row>
    <row r="13091" spans="9:16" x14ac:dyDescent="0.2">
      <c r="I13091" s="158">
        <f t="shared" si="1225"/>
        <v>31</v>
      </c>
      <c r="J13091" s="158" t="str">
        <f t="shared" si="1228"/>
        <v>NZD</v>
      </c>
      <c r="K13091" s="158" t="str">
        <f t="shared" si="1229"/>
        <v>CHF</v>
      </c>
      <c r="L13091" s="158" t="str">
        <f t="shared" si="1226"/>
        <v>NZDCHF45692</v>
      </c>
      <c r="M13091" s="160">
        <f t="shared" si="1230"/>
        <v>45692</v>
      </c>
      <c r="N13091" s="158">
        <v>0.54294711695080899</v>
      </c>
      <c r="O13091" s="158">
        <v>0.93959999999999999</v>
      </c>
      <c r="P13091" s="161">
        <f t="shared" si="1227"/>
        <v>0.51019999999999999</v>
      </c>
    </row>
    <row r="13092" spans="9:16" x14ac:dyDescent="0.2">
      <c r="I13092" s="158">
        <f t="shared" si="1225"/>
        <v>31</v>
      </c>
      <c r="J13092" s="158" t="str">
        <f t="shared" si="1228"/>
        <v>NZD</v>
      </c>
      <c r="K13092" s="158" t="str">
        <f t="shared" si="1229"/>
        <v>CHF</v>
      </c>
      <c r="L13092" s="158" t="str">
        <f t="shared" si="1226"/>
        <v>NZDCHF45693</v>
      </c>
      <c r="M13092" s="160">
        <f t="shared" si="1230"/>
        <v>45693</v>
      </c>
      <c r="N13092" s="158">
        <v>0.54582173462147265</v>
      </c>
      <c r="O13092" s="158">
        <v>0.9395</v>
      </c>
      <c r="P13092" s="161">
        <f t="shared" si="1227"/>
        <v>0.51280000000000003</v>
      </c>
    </row>
    <row r="13093" spans="9:16" x14ac:dyDescent="0.2">
      <c r="I13093" s="158">
        <f t="shared" si="1225"/>
        <v>31</v>
      </c>
      <c r="J13093" s="158" t="str">
        <f t="shared" si="1228"/>
        <v>NZD</v>
      </c>
      <c r="K13093" s="158" t="str">
        <f t="shared" si="1229"/>
        <v>CHF</v>
      </c>
      <c r="L13093" s="158" t="str">
        <f t="shared" si="1226"/>
        <v>NZDCHF45694</v>
      </c>
      <c r="M13093" s="160">
        <f t="shared" si="1230"/>
        <v>45694</v>
      </c>
      <c r="N13093" s="158">
        <v>0.54594092919146142</v>
      </c>
      <c r="O13093" s="158">
        <v>0.9385</v>
      </c>
      <c r="P13093" s="161">
        <f t="shared" si="1227"/>
        <v>0.51239999999999997</v>
      </c>
    </row>
    <row r="13094" spans="9:16" x14ac:dyDescent="0.2">
      <c r="I13094" s="158">
        <f t="shared" si="1225"/>
        <v>31</v>
      </c>
      <c r="J13094" s="158" t="str">
        <f t="shared" si="1228"/>
        <v>NZD</v>
      </c>
      <c r="K13094" s="158" t="str">
        <f t="shared" si="1229"/>
        <v>CHF</v>
      </c>
      <c r="L13094" s="158" t="str">
        <f t="shared" si="1226"/>
        <v>NZDCHF45695</v>
      </c>
      <c r="M13094" s="160">
        <f t="shared" si="1230"/>
        <v>45695</v>
      </c>
      <c r="N13094" s="158">
        <v>0.5468365505550391</v>
      </c>
      <c r="O13094" s="158">
        <v>0.94179999999999997</v>
      </c>
      <c r="P13094" s="161">
        <f t="shared" si="1227"/>
        <v>0.51500000000000001</v>
      </c>
    </row>
    <row r="13095" spans="9:16" x14ac:dyDescent="0.2">
      <c r="I13095" s="158">
        <f t="shared" si="1225"/>
        <v>31</v>
      </c>
      <c r="J13095" s="158" t="str">
        <f t="shared" si="1228"/>
        <v>NZD</v>
      </c>
      <c r="K13095" s="158" t="str">
        <f t="shared" si="1229"/>
        <v>CHF</v>
      </c>
      <c r="L13095" s="158" t="str">
        <f t="shared" si="1226"/>
        <v>NZDCHF45696</v>
      </c>
      <c r="M13095" s="160">
        <f t="shared" si="1230"/>
        <v>45696</v>
      </c>
      <c r="N13095" s="158">
        <v>0.5468365505550391</v>
      </c>
      <c r="O13095" s="158">
        <v>0.94179999999999997</v>
      </c>
      <c r="P13095" s="161">
        <f t="shared" si="1227"/>
        <v>0.51500000000000001</v>
      </c>
    </row>
    <row r="13096" spans="9:16" x14ac:dyDescent="0.2">
      <c r="I13096" s="158">
        <f t="shared" si="1225"/>
        <v>31</v>
      </c>
      <c r="J13096" s="158" t="str">
        <f t="shared" si="1228"/>
        <v>NZD</v>
      </c>
      <c r="K13096" s="158" t="str">
        <f t="shared" si="1229"/>
        <v>CHF</v>
      </c>
      <c r="L13096" s="158" t="str">
        <f t="shared" si="1226"/>
        <v>NZDCHF45697</v>
      </c>
      <c r="M13096" s="160">
        <f t="shared" si="1230"/>
        <v>45697</v>
      </c>
      <c r="N13096" s="158">
        <v>0.5468365505550391</v>
      </c>
      <c r="O13096" s="158">
        <v>0.94179999999999997</v>
      </c>
      <c r="P13096" s="161">
        <f t="shared" si="1227"/>
        <v>0.51500000000000001</v>
      </c>
    </row>
    <row r="13097" spans="9:16" x14ac:dyDescent="0.2">
      <c r="I13097" s="158">
        <f t="shared" si="1225"/>
        <v>31</v>
      </c>
      <c r="J13097" s="158" t="str">
        <f t="shared" si="1228"/>
        <v>NZD</v>
      </c>
      <c r="K13097" s="158" t="str">
        <f t="shared" si="1229"/>
        <v>CHF</v>
      </c>
      <c r="L13097" s="158" t="str">
        <f t="shared" si="1226"/>
        <v>NZDCHF45698</v>
      </c>
      <c r="M13097" s="160">
        <f t="shared" si="1230"/>
        <v>45698</v>
      </c>
      <c r="N13097" s="158">
        <v>0.5477351152982417</v>
      </c>
      <c r="O13097" s="158">
        <v>0.93959999999999999</v>
      </c>
      <c r="P13097" s="161">
        <f t="shared" si="1227"/>
        <v>0.51470000000000005</v>
      </c>
    </row>
    <row r="13098" spans="9:16" x14ac:dyDescent="0.2">
      <c r="I13098" s="158">
        <f t="shared" ref="I13098:I13161" si="1231">IF(M13097=$G$2,I13097+1,I13097)</f>
        <v>31</v>
      </c>
      <c r="J13098" s="158" t="str">
        <f t="shared" si="1228"/>
        <v>NZD</v>
      </c>
      <c r="K13098" s="158" t="str">
        <f t="shared" si="1229"/>
        <v>CHF</v>
      </c>
      <c r="L13098" s="158" t="str">
        <f t="shared" si="1226"/>
        <v>NZDCHF45699</v>
      </c>
      <c r="M13098" s="160">
        <f t="shared" si="1230"/>
        <v>45699</v>
      </c>
      <c r="N13098" s="158">
        <v>0.54692627433821916</v>
      </c>
      <c r="O13098" s="158">
        <v>0.94289999999999996</v>
      </c>
      <c r="P13098" s="161">
        <f t="shared" si="1227"/>
        <v>0.51570000000000005</v>
      </c>
    </row>
    <row r="13099" spans="9:16" x14ac:dyDescent="0.2">
      <c r="I13099" s="158">
        <f t="shared" si="1231"/>
        <v>31</v>
      </c>
      <c r="J13099" s="158" t="str">
        <f t="shared" si="1228"/>
        <v>NZD</v>
      </c>
      <c r="K13099" s="158" t="str">
        <f t="shared" si="1229"/>
        <v>CHF</v>
      </c>
      <c r="L13099" s="158" t="str">
        <f t="shared" si="1226"/>
        <v>NZDCHF45700</v>
      </c>
      <c r="M13099" s="160">
        <f t="shared" si="1230"/>
        <v>45700</v>
      </c>
      <c r="N13099" s="158">
        <v>0.54374422271763367</v>
      </c>
      <c r="O13099" s="158">
        <v>0.94569999999999999</v>
      </c>
      <c r="P13099" s="161">
        <f t="shared" si="1227"/>
        <v>0.51419999999999999</v>
      </c>
    </row>
    <row r="13100" spans="9:16" x14ac:dyDescent="0.2">
      <c r="I13100" s="158">
        <f t="shared" si="1231"/>
        <v>31</v>
      </c>
      <c r="J13100" s="158" t="str">
        <f t="shared" si="1228"/>
        <v>NZD</v>
      </c>
      <c r="K13100" s="158" t="str">
        <f t="shared" si="1229"/>
        <v>CHF</v>
      </c>
      <c r="L13100" s="158" t="str">
        <f t="shared" si="1226"/>
        <v>NZDCHF45701</v>
      </c>
      <c r="M13100" s="160">
        <f t="shared" si="1230"/>
        <v>45701</v>
      </c>
      <c r="N13100" s="158">
        <v>0.54209356534937925</v>
      </c>
      <c r="O13100" s="158">
        <v>0.94210000000000005</v>
      </c>
      <c r="P13100" s="161">
        <f t="shared" si="1227"/>
        <v>0.51070000000000004</v>
      </c>
    </row>
    <row r="13101" spans="9:16" x14ac:dyDescent="0.2">
      <c r="I13101" s="158">
        <f t="shared" si="1231"/>
        <v>31</v>
      </c>
      <c r="J13101" s="158" t="str">
        <f t="shared" si="1228"/>
        <v>NZD</v>
      </c>
      <c r="K13101" s="158" t="str">
        <f t="shared" si="1229"/>
        <v>CHF</v>
      </c>
      <c r="L13101" s="158" t="str">
        <f t="shared" si="1226"/>
        <v>NZDCHF45702</v>
      </c>
      <c r="M13101" s="160">
        <f t="shared" si="1230"/>
        <v>45702</v>
      </c>
      <c r="N13101" s="158">
        <v>0.54489973844812556</v>
      </c>
      <c r="O13101" s="158">
        <v>0.94420000000000004</v>
      </c>
      <c r="P13101" s="161">
        <f t="shared" si="1227"/>
        <v>0.51449999999999996</v>
      </c>
    </row>
    <row r="13102" spans="9:16" x14ac:dyDescent="0.2">
      <c r="I13102" s="158">
        <f t="shared" si="1231"/>
        <v>31</v>
      </c>
      <c r="J13102" s="158" t="str">
        <f t="shared" si="1228"/>
        <v>NZD</v>
      </c>
      <c r="K13102" s="158" t="str">
        <f t="shared" si="1229"/>
        <v>CHF</v>
      </c>
      <c r="L13102" s="158" t="str">
        <f t="shared" si="1226"/>
        <v>NZDCHF45703</v>
      </c>
      <c r="M13102" s="160">
        <f t="shared" si="1230"/>
        <v>45703</v>
      </c>
      <c r="N13102" s="158">
        <v>0.54489973844812556</v>
      </c>
      <c r="O13102" s="158">
        <v>0.94420000000000004</v>
      </c>
      <c r="P13102" s="161">
        <f t="shared" si="1227"/>
        <v>0.51449999999999996</v>
      </c>
    </row>
    <row r="13103" spans="9:16" x14ac:dyDescent="0.2">
      <c r="I13103" s="158">
        <f t="shared" si="1231"/>
        <v>31</v>
      </c>
      <c r="J13103" s="158" t="str">
        <f t="shared" si="1228"/>
        <v>NZD</v>
      </c>
      <c r="K13103" s="158" t="str">
        <f t="shared" si="1229"/>
        <v>CHF</v>
      </c>
      <c r="L13103" s="158" t="str">
        <f t="shared" si="1226"/>
        <v>NZDCHF45704</v>
      </c>
      <c r="M13103" s="160">
        <f t="shared" si="1230"/>
        <v>45704</v>
      </c>
      <c r="N13103" s="158">
        <v>0.54489973844812556</v>
      </c>
      <c r="O13103" s="158">
        <v>0.94420000000000004</v>
      </c>
      <c r="P13103" s="161">
        <f t="shared" si="1227"/>
        <v>0.51449999999999996</v>
      </c>
    </row>
    <row r="13104" spans="9:16" x14ac:dyDescent="0.2">
      <c r="I13104" s="158">
        <f t="shared" si="1231"/>
        <v>31</v>
      </c>
      <c r="J13104" s="158" t="str">
        <f t="shared" si="1228"/>
        <v>NZD</v>
      </c>
      <c r="K13104" s="158" t="str">
        <f t="shared" si="1229"/>
        <v>CHF</v>
      </c>
      <c r="L13104" s="158" t="str">
        <f t="shared" si="1226"/>
        <v>NZDCHF45705</v>
      </c>
      <c r="M13104" s="160">
        <f t="shared" si="1230"/>
        <v>45705</v>
      </c>
      <c r="N13104" s="158">
        <v>0.54755516618299294</v>
      </c>
      <c r="O13104" s="158">
        <v>0.94399999999999995</v>
      </c>
      <c r="P13104" s="161">
        <f t="shared" si="1227"/>
        <v>0.51690000000000003</v>
      </c>
    </row>
    <row r="13105" spans="9:16" x14ac:dyDescent="0.2">
      <c r="I13105" s="158">
        <f t="shared" si="1231"/>
        <v>31</v>
      </c>
      <c r="J13105" s="158" t="str">
        <f t="shared" si="1228"/>
        <v>NZD</v>
      </c>
      <c r="K13105" s="158" t="str">
        <f t="shared" si="1229"/>
        <v>CHF</v>
      </c>
      <c r="L13105" s="158" t="str">
        <f t="shared" si="1226"/>
        <v>NZDCHF45706</v>
      </c>
      <c r="M13105" s="160">
        <f t="shared" si="1230"/>
        <v>45706</v>
      </c>
      <c r="N13105" s="158">
        <v>0.54531573781219322</v>
      </c>
      <c r="O13105" s="158">
        <v>0.9425</v>
      </c>
      <c r="P13105" s="161">
        <f t="shared" si="1227"/>
        <v>0.51400000000000001</v>
      </c>
    </row>
    <row r="13106" spans="9:16" x14ac:dyDescent="0.2">
      <c r="I13106" s="158">
        <f t="shared" si="1231"/>
        <v>31</v>
      </c>
      <c r="J13106" s="158" t="str">
        <f t="shared" si="1228"/>
        <v>NZD</v>
      </c>
      <c r="K13106" s="158" t="str">
        <f t="shared" si="1229"/>
        <v>CHF</v>
      </c>
      <c r="L13106" s="158" t="str">
        <f t="shared" si="1226"/>
        <v>NZDCHF45707</v>
      </c>
      <c r="M13106" s="160">
        <f t="shared" si="1230"/>
        <v>45707</v>
      </c>
      <c r="N13106" s="158">
        <v>0.54788516326977865</v>
      </c>
      <c r="O13106" s="158">
        <v>0.94350000000000001</v>
      </c>
      <c r="P13106" s="161">
        <f t="shared" si="1227"/>
        <v>0.51690000000000003</v>
      </c>
    </row>
    <row r="13107" spans="9:16" x14ac:dyDescent="0.2">
      <c r="I13107" s="158">
        <f t="shared" si="1231"/>
        <v>31</v>
      </c>
      <c r="J13107" s="158" t="str">
        <f t="shared" si="1228"/>
        <v>NZD</v>
      </c>
      <c r="K13107" s="158" t="str">
        <f t="shared" si="1229"/>
        <v>CHF</v>
      </c>
      <c r="L13107" s="158" t="str">
        <f t="shared" si="1226"/>
        <v>NZDCHF45708</v>
      </c>
      <c r="M13107" s="160">
        <f t="shared" si="1230"/>
        <v>45708</v>
      </c>
      <c r="N13107" s="158">
        <v>0.54863663795468265</v>
      </c>
      <c r="O13107" s="158">
        <v>0.94230000000000003</v>
      </c>
      <c r="P13107" s="161">
        <f t="shared" si="1227"/>
        <v>0.51700000000000002</v>
      </c>
    </row>
    <row r="13108" spans="9:16" x14ac:dyDescent="0.2">
      <c r="I13108" s="158">
        <f t="shared" si="1231"/>
        <v>31</v>
      </c>
      <c r="J13108" s="158" t="str">
        <f t="shared" si="1228"/>
        <v>NZD</v>
      </c>
      <c r="K13108" s="158" t="str">
        <f t="shared" si="1229"/>
        <v>CHF</v>
      </c>
      <c r="L13108" s="158" t="str">
        <f t="shared" si="1226"/>
        <v>NZDCHF45709</v>
      </c>
      <c r="M13108" s="160">
        <f t="shared" si="1230"/>
        <v>45709</v>
      </c>
      <c r="N13108" s="158">
        <v>0.54987352908830966</v>
      </c>
      <c r="O13108" s="158">
        <v>0.94199999999999995</v>
      </c>
      <c r="P13108" s="161">
        <f t="shared" si="1227"/>
        <v>0.51800000000000002</v>
      </c>
    </row>
    <row r="13109" spans="9:16" x14ac:dyDescent="0.2">
      <c r="I13109" s="158">
        <f t="shared" si="1231"/>
        <v>31</v>
      </c>
      <c r="J13109" s="158" t="str">
        <f t="shared" si="1228"/>
        <v>NZD</v>
      </c>
      <c r="K13109" s="158" t="str">
        <f t="shared" si="1229"/>
        <v>CHF</v>
      </c>
      <c r="L13109" s="158" t="str">
        <f t="shared" si="1226"/>
        <v>NZDCHF45710</v>
      </c>
      <c r="M13109" s="160">
        <f t="shared" si="1230"/>
        <v>45710</v>
      </c>
      <c r="N13109" s="158">
        <v>0.54987352908830966</v>
      </c>
      <c r="O13109" s="158">
        <v>0.94199999999999995</v>
      </c>
      <c r="P13109" s="161">
        <f t="shared" si="1227"/>
        <v>0.51800000000000002</v>
      </c>
    </row>
    <row r="13110" spans="9:16" x14ac:dyDescent="0.2">
      <c r="I13110" s="158">
        <f t="shared" si="1231"/>
        <v>31</v>
      </c>
      <c r="J13110" s="158" t="str">
        <f t="shared" si="1228"/>
        <v>NZD</v>
      </c>
      <c r="K13110" s="158" t="str">
        <f t="shared" si="1229"/>
        <v>CHF</v>
      </c>
      <c r="L13110" s="158" t="str">
        <f t="shared" si="1226"/>
        <v>NZDCHF45711</v>
      </c>
      <c r="M13110" s="160">
        <f t="shared" si="1230"/>
        <v>45711</v>
      </c>
      <c r="N13110" s="158">
        <v>0.54987352908830966</v>
      </c>
      <c r="O13110" s="158">
        <v>0.94199999999999995</v>
      </c>
      <c r="P13110" s="161">
        <f t="shared" si="1227"/>
        <v>0.51800000000000002</v>
      </c>
    </row>
    <row r="13111" spans="9:16" x14ac:dyDescent="0.2">
      <c r="I13111" s="158">
        <f t="shared" si="1231"/>
        <v>31</v>
      </c>
      <c r="J13111" s="158" t="str">
        <f t="shared" si="1228"/>
        <v>NZD</v>
      </c>
      <c r="K13111" s="158" t="str">
        <f t="shared" si="1229"/>
        <v>CHF</v>
      </c>
      <c r="L13111" s="158" t="str">
        <f t="shared" si="1226"/>
        <v>NZDCHF45712</v>
      </c>
      <c r="M13111" s="160">
        <f t="shared" si="1230"/>
        <v>45712</v>
      </c>
      <c r="N13111" s="158">
        <v>0.54905836490418936</v>
      </c>
      <c r="O13111" s="158">
        <v>0.9415</v>
      </c>
      <c r="P13111" s="161">
        <f t="shared" si="1227"/>
        <v>0.51690000000000003</v>
      </c>
    </row>
    <row r="13112" spans="9:16" x14ac:dyDescent="0.2">
      <c r="I13112" s="158">
        <f t="shared" si="1231"/>
        <v>31</v>
      </c>
      <c r="J13112" s="158" t="str">
        <f t="shared" si="1228"/>
        <v>NZD</v>
      </c>
      <c r="K13112" s="158" t="str">
        <f t="shared" si="1229"/>
        <v>CHF</v>
      </c>
      <c r="L13112" s="158" t="str">
        <f t="shared" si="1226"/>
        <v>NZDCHF45713</v>
      </c>
      <c r="M13112" s="160">
        <f t="shared" si="1230"/>
        <v>45713</v>
      </c>
      <c r="N13112" s="158">
        <v>0.54534547635927355</v>
      </c>
      <c r="O13112" s="158">
        <v>0.93859999999999999</v>
      </c>
      <c r="P13112" s="161">
        <f t="shared" si="1227"/>
        <v>0.51190000000000002</v>
      </c>
    </row>
    <row r="13113" spans="9:16" x14ac:dyDescent="0.2">
      <c r="I13113" s="158">
        <f t="shared" si="1231"/>
        <v>31</v>
      </c>
      <c r="J13113" s="158" t="str">
        <f t="shared" si="1228"/>
        <v>NZD</v>
      </c>
      <c r="K13113" s="158" t="str">
        <f t="shared" si="1229"/>
        <v>CHF</v>
      </c>
      <c r="L13113" s="158" t="str">
        <f t="shared" si="1226"/>
        <v>NZDCHF45714</v>
      </c>
      <c r="M13113" s="160">
        <f t="shared" si="1230"/>
        <v>45714</v>
      </c>
      <c r="N13113" s="158">
        <v>0.54291763939410387</v>
      </c>
      <c r="O13113" s="158">
        <v>0.93920000000000003</v>
      </c>
      <c r="P13113" s="161">
        <f t="shared" si="1227"/>
        <v>0.50990000000000002</v>
      </c>
    </row>
    <row r="13114" spans="9:16" x14ac:dyDescent="0.2">
      <c r="I13114" s="158">
        <f t="shared" si="1231"/>
        <v>31</v>
      </c>
      <c r="J13114" s="158" t="str">
        <f t="shared" si="1228"/>
        <v>NZD</v>
      </c>
      <c r="K13114" s="158" t="str">
        <f t="shared" si="1229"/>
        <v>CHF</v>
      </c>
      <c r="L13114" s="158" t="str">
        <f t="shared" si="1226"/>
        <v>NZDCHF45715</v>
      </c>
      <c r="M13114" s="160">
        <f t="shared" si="1230"/>
        <v>45715</v>
      </c>
      <c r="N13114" s="158">
        <v>0.54247585982423785</v>
      </c>
      <c r="O13114" s="158">
        <v>0.94069999999999998</v>
      </c>
      <c r="P13114" s="161">
        <f t="shared" si="1227"/>
        <v>0.51029999999999998</v>
      </c>
    </row>
    <row r="13115" spans="9:16" x14ac:dyDescent="0.2">
      <c r="I13115" s="158">
        <f t="shared" si="1231"/>
        <v>31</v>
      </c>
      <c r="J13115" s="158" t="str">
        <f t="shared" si="1228"/>
        <v>NZD</v>
      </c>
      <c r="K13115" s="158" t="str">
        <f t="shared" si="1229"/>
        <v>CHF</v>
      </c>
      <c r="L13115" s="158" t="str">
        <f t="shared" si="1226"/>
        <v>NZDCHF45716</v>
      </c>
      <c r="M13115" s="160">
        <f t="shared" si="1230"/>
        <v>45716</v>
      </c>
      <c r="N13115" s="158">
        <v>0.53824210129716343</v>
      </c>
      <c r="O13115" s="158">
        <v>0.93940000000000001</v>
      </c>
      <c r="P13115" s="161">
        <f t="shared" si="1227"/>
        <v>0.50560000000000005</v>
      </c>
    </row>
    <row r="13116" spans="9:16" x14ac:dyDescent="0.2">
      <c r="I13116" s="158">
        <f t="shared" si="1231"/>
        <v>31</v>
      </c>
      <c r="J13116" s="158" t="str">
        <f t="shared" si="1228"/>
        <v>NZD</v>
      </c>
      <c r="K13116" s="158" t="str">
        <f t="shared" si="1229"/>
        <v>CHF</v>
      </c>
      <c r="L13116" s="158" t="str">
        <f t="shared" si="1226"/>
        <v>NZDCHF45717</v>
      </c>
      <c r="M13116" s="160">
        <f t="shared" si="1230"/>
        <v>45717</v>
      </c>
      <c r="N13116" s="158">
        <v>0.53824210129716343</v>
      </c>
      <c r="O13116" s="158">
        <v>0.93940000000000001</v>
      </c>
      <c r="P13116" s="161">
        <f t="shared" si="1227"/>
        <v>0.50560000000000005</v>
      </c>
    </row>
    <row r="13117" spans="9:16" x14ac:dyDescent="0.2">
      <c r="I13117" s="158">
        <f t="shared" si="1231"/>
        <v>31</v>
      </c>
      <c r="J13117" s="158" t="str">
        <f t="shared" si="1228"/>
        <v>NZD</v>
      </c>
      <c r="K13117" s="158" t="str">
        <f t="shared" si="1229"/>
        <v>CHF</v>
      </c>
      <c r="L13117" s="158" t="str">
        <f t="shared" si="1226"/>
        <v>NZDCHF45718</v>
      </c>
      <c r="M13117" s="160">
        <f t="shared" si="1230"/>
        <v>45718</v>
      </c>
      <c r="N13117" s="158">
        <v>0.53824210129716343</v>
      </c>
      <c r="O13117" s="158">
        <v>0.93940000000000001</v>
      </c>
      <c r="P13117" s="161">
        <f t="shared" si="1227"/>
        <v>0.50560000000000005</v>
      </c>
    </row>
    <row r="13118" spans="9:16" x14ac:dyDescent="0.2">
      <c r="I13118" s="158">
        <f t="shared" si="1231"/>
        <v>31</v>
      </c>
      <c r="J13118" s="158" t="str">
        <f t="shared" si="1228"/>
        <v>NZD</v>
      </c>
      <c r="K13118" s="158" t="str">
        <f t="shared" si="1229"/>
        <v>CHF</v>
      </c>
      <c r="L13118" s="158" t="str">
        <f t="shared" si="1226"/>
        <v>NZDCHF45719</v>
      </c>
      <c r="M13118" s="160">
        <f t="shared" si="1230"/>
        <v>45719</v>
      </c>
      <c r="N13118" s="158">
        <v>0.53564732979806096</v>
      </c>
      <c r="O13118" s="158">
        <v>0.94279999999999997</v>
      </c>
      <c r="P13118" s="161">
        <f t="shared" si="1227"/>
        <v>0.505</v>
      </c>
    </row>
    <row r="13119" spans="9:16" x14ac:dyDescent="0.2">
      <c r="I13119" s="158">
        <f t="shared" si="1231"/>
        <v>31</v>
      </c>
      <c r="J13119" s="158" t="str">
        <f t="shared" si="1228"/>
        <v>NZD</v>
      </c>
      <c r="K13119" s="158" t="str">
        <f t="shared" si="1229"/>
        <v>CHF</v>
      </c>
      <c r="L13119" s="158" t="str">
        <f t="shared" si="1226"/>
        <v>NZDCHF45720</v>
      </c>
      <c r="M13119" s="160">
        <f t="shared" si="1230"/>
        <v>45720</v>
      </c>
      <c r="N13119" s="158">
        <v>0.53418803418803418</v>
      </c>
      <c r="O13119" s="158">
        <v>0.93710000000000004</v>
      </c>
      <c r="P13119" s="161">
        <f t="shared" si="1227"/>
        <v>0.50060000000000004</v>
      </c>
    </row>
    <row r="13120" spans="9:16" x14ac:dyDescent="0.2">
      <c r="I13120" s="158">
        <f t="shared" si="1231"/>
        <v>31</v>
      </c>
      <c r="J13120" s="158" t="str">
        <f t="shared" si="1228"/>
        <v>NZD</v>
      </c>
      <c r="K13120" s="158" t="str">
        <f t="shared" si="1229"/>
        <v>CHF</v>
      </c>
      <c r="L13120" s="158" t="str">
        <f t="shared" si="1226"/>
        <v>NZDCHF45721</v>
      </c>
      <c r="M13120" s="160">
        <f t="shared" si="1230"/>
        <v>45721</v>
      </c>
      <c r="N13120" s="158">
        <v>0.53101104502973662</v>
      </c>
      <c r="O13120" s="158">
        <v>0.95140000000000002</v>
      </c>
      <c r="P13120" s="161">
        <f t="shared" si="1227"/>
        <v>0.50519999999999998</v>
      </c>
    </row>
    <row r="13121" spans="9:16" x14ac:dyDescent="0.2">
      <c r="I13121" s="158">
        <f t="shared" si="1231"/>
        <v>31</v>
      </c>
      <c r="J13121" s="158" t="str">
        <f t="shared" si="1228"/>
        <v>NZD</v>
      </c>
      <c r="K13121" s="158" t="str">
        <f t="shared" si="1229"/>
        <v>CHF</v>
      </c>
      <c r="L13121" s="158" t="str">
        <f t="shared" si="1226"/>
        <v>NZDCHF45722</v>
      </c>
      <c r="M13121" s="160">
        <f t="shared" si="1230"/>
        <v>45722</v>
      </c>
      <c r="N13121" s="158">
        <v>0.53163211057947901</v>
      </c>
      <c r="O13121" s="158">
        <v>0.95650000000000002</v>
      </c>
      <c r="P13121" s="161">
        <f t="shared" si="1227"/>
        <v>0.50849999999999995</v>
      </c>
    </row>
    <row r="13122" spans="9:16" x14ac:dyDescent="0.2">
      <c r="I13122" s="158">
        <f t="shared" si="1231"/>
        <v>31</v>
      </c>
      <c r="J13122" s="158" t="str">
        <f t="shared" si="1228"/>
        <v>NZD</v>
      </c>
      <c r="K13122" s="158" t="str">
        <f t="shared" si="1229"/>
        <v>CHF</v>
      </c>
      <c r="L13122" s="158" t="str">
        <f t="shared" si="1226"/>
        <v>NZDCHF45723</v>
      </c>
      <c r="M13122" s="160">
        <f t="shared" si="1230"/>
        <v>45723</v>
      </c>
      <c r="N13122" s="158">
        <v>0.5259835893120135</v>
      </c>
      <c r="O13122" s="158">
        <v>0.95569999999999999</v>
      </c>
      <c r="P13122" s="161">
        <f t="shared" si="1227"/>
        <v>0.50270000000000004</v>
      </c>
    </row>
    <row r="13123" spans="9:16" x14ac:dyDescent="0.2">
      <c r="I13123" s="158">
        <f t="shared" si="1231"/>
        <v>31</v>
      </c>
      <c r="J13123" s="158" t="str">
        <f t="shared" si="1228"/>
        <v>NZD</v>
      </c>
      <c r="K13123" s="158" t="str">
        <f t="shared" si="1229"/>
        <v>CHF</v>
      </c>
      <c r="L13123" s="158" t="str">
        <f t="shared" ref="L13123:L13186" si="1232">J13123&amp;K13123&amp;M13123</f>
        <v>NZDCHF45724</v>
      </c>
      <c r="M13123" s="160">
        <f t="shared" si="1230"/>
        <v>45724</v>
      </c>
      <c r="N13123" s="158">
        <v>0.5259835893120135</v>
      </c>
      <c r="O13123" s="158">
        <v>0.95569999999999999</v>
      </c>
      <c r="P13123" s="161">
        <f t="shared" ref="P13123:P13186" si="1233">ROUND(N13123*O13123,4)</f>
        <v>0.50270000000000004</v>
      </c>
    </row>
    <row r="13124" spans="9:16" x14ac:dyDescent="0.2">
      <c r="I13124" s="158">
        <f t="shared" si="1231"/>
        <v>31</v>
      </c>
      <c r="J13124" s="158" t="str">
        <f t="shared" ref="J13124:J13187" si="1234">VLOOKUP($I13124,$A:$C,2,FALSE)</f>
        <v>NZD</v>
      </c>
      <c r="K13124" s="158" t="str">
        <f t="shared" ref="K13124:K13187" si="1235">VLOOKUP($I13124,$A:$C,3,FALSE)</f>
        <v>CHF</v>
      </c>
      <c r="L13124" s="158" t="str">
        <f t="shared" si="1232"/>
        <v>NZDCHF45725</v>
      </c>
      <c r="M13124" s="160">
        <f t="shared" ref="M13124:M13187" si="1236">IF(I13124=I13123,M13123+1,$G$1)</f>
        <v>45725</v>
      </c>
      <c r="N13124" s="158">
        <v>0.5259835893120135</v>
      </c>
      <c r="O13124" s="158">
        <v>0.95569999999999999</v>
      </c>
      <c r="P13124" s="161">
        <f t="shared" si="1233"/>
        <v>0.50270000000000004</v>
      </c>
    </row>
    <row r="13125" spans="9:16" x14ac:dyDescent="0.2">
      <c r="I13125" s="158">
        <f t="shared" si="1231"/>
        <v>31</v>
      </c>
      <c r="J13125" s="158" t="str">
        <f t="shared" si="1234"/>
        <v>NZD</v>
      </c>
      <c r="K13125" s="158" t="str">
        <f t="shared" si="1235"/>
        <v>CHF</v>
      </c>
      <c r="L13125" s="158" t="str">
        <f t="shared" si="1232"/>
        <v>NZDCHF45726</v>
      </c>
      <c r="M13125" s="160">
        <f t="shared" si="1236"/>
        <v>45726</v>
      </c>
      <c r="N13125" s="158">
        <v>0.52862504625469153</v>
      </c>
      <c r="O13125" s="158">
        <v>0.95120000000000005</v>
      </c>
      <c r="P13125" s="161">
        <f t="shared" si="1233"/>
        <v>0.50280000000000002</v>
      </c>
    </row>
    <row r="13126" spans="9:16" x14ac:dyDescent="0.2">
      <c r="I13126" s="158">
        <f t="shared" si="1231"/>
        <v>31</v>
      </c>
      <c r="J13126" s="158" t="str">
        <f t="shared" si="1234"/>
        <v>NZD</v>
      </c>
      <c r="K13126" s="158" t="str">
        <f t="shared" si="1235"/>
        <v>CHF</v>
      </c>
      <c r="L13126" s="158" t="str">
        <f t="shared" si="1232"/>
        <v>NZDCHF45727</v>
      </c>
      <c r="M13126" s="160">
        <f t="shared" si="1236"/>
        <v>45727</v>
      </c>
      <c r="N13126" s="158">
        <v>0.52273915316257191</v>
      </c>
      <c r="O13126" s="158">
        <v>0.96079999999999999</v>
      </c>
      <c r="P13126" s="161">
        <f t="shared" si="1233"/>
        <v>0.50219999999999998</v>
      </c>
    </row>
    <row r="13127" spans="9:16" x14ac:dyDescent="0.2">
      <c r="I13127" s="158">
        <f t="shared" si="1231"/>
        <v>31</v>
      </c>
      <c r="J13127" s="158" t="str">
        <f t="shared" si="1234"/>
        <v>NZD</v>
      </c>
      <c r="K13127" s="158" t="str">
        <f t="shared" si="1235"/>
        <v>CHF</v>
      </c>
      <c r="L13127" s="158" t="str">
        <f t="shared" si="1232"/>
        <v>NZDCHF45728</v>
      </c>
      <c r="M13127" s="160">
        <f t="shared" si="1236"/>
        <v>45728</v>
      </c>
      <c r="N13127" s="158">
        <v>0.5247691015952981</v>
      </c>
      <c r="O13127" s="158">
        <v>0.96189999999999998</v>
      </c>
      <c r="P13127" s="161">
        <f t="shared" si="1233"/>
        <v>0.50480000000000003</v>
      </c>
    </row>
    <row r="13128" spans="9:16" x14ac:dyDescent="0.2">
      <c r="I13128" s="158">
        <f t="shared" si="1231"/>
        <v>31</v>
      </c>
      <c r="J13128" s="158" t="str">
        <f t="shared" si="1234"/>
        <v>NZD</v>
      </c>
      <c r="K13128" s="158" t="str">
        <f t="shared" si="1235"/>
        <v>CHF</v>
      </c>
      <c r="L13128" s="158" t="str">
        <f t="shared" si="1232"/>
        <v>NZDCHF45729</v>
      </c>
      <c r="M13128" s="160">
        <f t="shared" si="1236"/>
        <v>45729</v>
      </c>
      <c r="N13128" s="158">
        <v>0.52507219742714617</v>
      </c>
      <c r="O13128" s="158">
        <v>0.95789999999999997</v>
      </c>
      <c r="P13128" s="161">
        <f t="shared" si="1233"/>
        <v>0.503</v>
      </c>
    </row>
    <row r="13129" spans="9:16" x14ac:dyDescent="0.2">
      <c r="I13129" s="158">
        <f t="shared" si="1231"/>
        <v>31</v>
      </c>
      <c r="J13129" s="158" t="str">
        <f t="shared" si="1234"/>
        <v>NZD</v>
      </c>
      <c r="K13129" s="158" t="str">
        <f t="shared" si="1235"/>
        <v>CHF</v>
      </c>
      <c r="L13129" s="158" t="str">
        <f t="shared" si="1232"/>
        <v>NZDCHF45730</v>
      </c>
      <c r="M13129" s="160">
        <f t="shared" si="1236"/>
        <v>45730</v>
      </c>
      <c r="N13129" s="158">
        <v>0.52673163023439551</v>
      </c>
      <c r="O13129" s="158">
        <v>0.96409999999999996</v>
      </c>
      <c r="P13129" s="161">
        <f t="shared" si="1233"/>
        <v>0.50780000000000003</v>
      </c>
    </row>
    <row r="13130" spans="9:16" x14ac:dyDescent="0.2">
      <c r="I13130" s="158">
        <f t="shared" si="1231"/>
        <v>31</v>
      </c>
      <c r="J13130" s="158" t="str">
        <f t="shared" si="1234"/>
        <v>NZD</v>
      </c>
      <c r="K13130" s="158" t="str">
        <f t="shared" si="1235"/>
        <v>CHF</v>
      </c>
      <c r="L13130" s="158" t="str">
        <f t="shared" si="1232"/>
        <v>NZDCHF45731</v>
      </c>
      <c r="M13130" s="160">
        <f t="shared" si="1236"/>
        <v>45731</v>
      </c>
      <c r="N13130" s="158">
        <v>0.52673163023439551</v>
      </c>
      <c r="O13130" s="158">
        <v>0.96409999999999996</v>
      </c>
      <c r="P13130" s="161">
        <f t="shared" si="1233"/>
        <v>0.50780000000000003</v>
      </c>
    </row>
    <row r="13131" spans="9:16" x14ac:dyDescent="0.2">
      <c r="I13131" s="158">
        <f t="shared" si="1231"/>
        <v>31</v>
      </c>
      <c r="J13131" s="158" t="str">
        <f t="shared" si="1234"/>
        <v>NZD</v>
      </c>
      <c r="K13131" s="158" t="str">
        <f t="shared" si="1235"/>
        <v>CHF</v>
      </c>
      <c r="L13131" s="158" t="str">
        <f t="shared" si="1232"/>
        <v>NZDCHF45732</v>
      </c>
      <c r="M13131" s="160">
        <f t="shared" si="1236"/>
        <v>45732</v>
      </c>
      <c r="N13131" s="158">
        <v>0.52673163023439551</v>
      </c>
      <c r="O13131" s="158">
        <v>0.96409999999999996</v>
      </c>
      <c r="P13131" s="161">
        <f t="shared" si="1233"/>
        <v>0.50780000000000003</v>
      </c>
    </row>
    <row r="13132" spans="9:16" x14ac:dyDescent="0.2">
      <c r="I13132" s="158">
        <f t="shared" si="1231"/>
        <v>31</v>
      </c>
      <c r="J13132" s="158" t="str">
        <f t="shared" si="1234"/>
        <v>NZD</v>
      </c>
      <c r="K13132" s="158" t="str">
        <f t="shared" si="1235"/>
        <v>CHF</v>
      </c>
      <c r="L13132" s="158" t="str">
        <f t="shared" si="1232"/>
        <v>NZDCHF45733</v>
      </c>
      <c r="M13132" s="160">
        <f t="shared" si="1236"/>
        <v>45733</v>
      </c>
      <c r="N13132" s="158">
        <v>0.53154733429011858</v>
      </c>
      <c r="O13132" s="158">
        <v>0.96160000000000001</v>
      </c>
      <c r="P13132" s="161">
        <f t="shared" si="1233"/>
        <v>0.5111</v>
      </c>
    </row>
    <row r="13133" spans="9:16" x14ac:dyDescent="0.2">
      <c r="I13133" s="158">
        <f t="shared" si="1231"/>
        <v>31</v>
      </c>
      <c r="J13133" s="158" t="str">
        <f t="shared" si="1234"/>
        <v>NZD</v>
      </c>
      <c r="K13133" s="158" t="str">
        <f t="shared" si="1235"/>
        <v>CHF</v>
      </c>
      <c r="L13133" s="158" t="str">
        <f t="shared" si="1232"/>
        <v>NZDCHF45734</v>
      </c>
      <c r="M13133" s="160">
        <f t="shared" si="1236"/>
        <v>45734</v>
      </c>
      <c r="N13133" s="158">
        <v>0.53256643766309852</v>
      </c>
      <c r="O13133" s="158">
        <v>0.96009999999999995</v>
      </c>
      <c r="P13133" s="161">
        <f t="shared" si="1233"/>
        <v>0.51129999999999998</v>
      </c>
    </row>
    <row r="13134" spans="9:16" x14ac:dyDescent="0.2">
      <c r="I13134" s="158">
        <f t="shared" si="1231"/>
        <v>31</v>
      </c>
      <c r="J13134" s="158" t="str">
        <f t="shared" si="1234"/>
        <v>NZD</v>
      </c>
      <c r="K13134" s="158" t="str">
        <f t="shared" si="1235"/>
        <v>CHF</v>
      </c>
      <c r="L13134" s="158" t="str">
        <f t="shared" si="1232"/>
        <v>NZDCHF45735</v>
      </c>
      <c r="M13134" s="160">
        <f t="shared" si="1236"/>
        <v>45735</v>
      </c>
      <c r="N13134" s="158">
        <v>0.53101104502973662</v>
      </c>
      <c r="O13134" s="158">
        <v>0.95830000000000004</v>
      </c>
      <c r="P13134" s="161">
        <f t="shared" si="1233"/>
        <v>0.50890000000000002</v>
      </c>
    </row>
    <row r="13135" spans="9:16" x14ac:dyDescent="0.2">
      <c r="I13135" s="158">
        <f t="shared" si="1231"/>
        <v>31</v>
      </c>
      <c r="J13135" s="158" t="str">
        <f t="shared" si="1234"/>
        <v>NZD</v>
      </c>
      <c r="K13135" s="158" t="str">
        <f t="shared" si="1235"/>
        <v>CHF</v>
      </c>
      <c r="L13135" s="158" t="str">
        <f t="shared" si="1232"/>
        <v>NZDCHF45736</v>
      </c>
      <c r="M13135" s="160">
        <f t="shared" si="1236"/>
        <v>45736</v>
      </c>
      <c r="N13135" s="158">
        <v>0.52921253175275196</v>
      </c>
      <c r="O13135" s="158">
        <v>0.95640000000000003</v>
      </c>
      <c r="P13135" s="161">
        <f t="shared" si="1233"/>
        <v>0.50609999999999999</v>
      </c>
    </row>
    <row r="13136" spans="9:16" x14ac:dyDescent="0.2">
      <c r="I13136" s="158">
        <f t="shared" si="1231"/>
        <v>31</v>
      </c>
      <c r="J13136" s="158" t="str">
        <f t="shared" si="1234"/>
        <v>NZD</v>
      </c>
      <c r="K13136" s="158" t="str">
        <f t="shared" si="1235"/>
        <v>CHF</v>
      </c>
      <c r="L13136" s="158" t="str">
        <f t="shared" si="1232"/>
        <v>NZDCHF45737</v>
      </c>
      <c r="M13136" s="160">
        <f t="shared" si="1236"/>
        <v>45737</v>
      </c>
      <c r="N13136" s="158">
        <v>0.53132139631262953</v>
      </c>
      <c r="O13136" s="158">
        <v>0.95469999999999999</v>
      </c>
      <c r="P13136" s="161">
        <f t="shared" si="1233"/>
        <v>0.50729999999999997</v>
      </c>
    </row>
    <row r="13137" spans="9:16" x14ac:dyDescent="0.2">
      <c r="I13137" s="158">
        <f t="shared" si="1231"/>
        <v>31</v>
      </c>
      <c r="J13137" s="158" t="str">
        <f t="shared" si="1234"/>
        <v>NZD</v>
      </c>
      <c r="K13137" s="158" t="str">
        <f t="shared" si="1235"/>
        <v>CHF</v>
      </c>
      <c r="L13137" s="158" t="str">
        <f t="shared" si="1232"/>
        <v>NZDCHF45738</v>
      </c>
      <c r="M13137" s="160">
        <f t="shared" si="1236"/>
        <v>45738</v>
      </c>
      <c r="N13137" s="158">
        <v>0.53132139631262953</v>
      </c>
      <c r="O13137" s="158">
        <v>0.95469999999999999</v>
      </c>
      <c r="P13137" s="161">
        <f t="shared" si="1233"/>
        <v>0.50729999999999997</v>
      </c>
    </row>
    <row r="13138" spans="9:16" x14ac:dyDescent="0.2">
      <c r="I13138" s="158">
        <f t="shared" si="1231"/>
        <v>31</v>
      </c>
      <c r="J13138" s="158" t="str">
        <f t="shared" si="1234"/>
        <v>NZD</v>
      </c>
      <c r="K13138" s="158" t="str">
        <f t="shared" si="1235"/>
        <v>CHF</v>
      </c>
      <c r="L13138" s="158" t="str">
        <f t="shared" si="1232"/>
        <v>NZDCHF45739</v>
      </c>
      <c r="M13138" s="160">
        <f t="shared" si="1236"/>
        <v>45739</v>
      </c>
      <c r="N13138" s="158">
        <v>0.53132139631262953</v>
      </c>
      <c r="O13138" s="158">
        <v>0.95469999999999999</v>
      </c>
      <c r="P13138" s="161">
        <f t="shared" si="1233"/>
        <v>0.50729999999999997</v>
      </c>
    </row>
    <row r="13139" spans="9:16" x14ac:dyDescent="0.2">
      <c r="I13139" s="158">
        <f t="shared" si="1231"/>
        <v>31</v>
      </c>
      <c r="J13139" s="158" t="str">
        <f t="shared" si="1234"/>
        <v>NZD</v>
      </c>
      <c r="K13139" s="158" t="str">
        <f t="shared" si="1235"/>
        <v>CHF</v>
      </c>
      <c r="L13139" s="158" t="str">
        <f t="shared" si="1232"/>
        <v>NZDCHF45740</v>
      </c>
      <c r="M13139" s="160">
        <f t="shared" si="1236"/>
        <v>45740</v>
      </c>
      <c r="N13139" s="158">
        <v>0.52887666596149774</v>
      </c>
      <c r="O13139" s="158">
        <v>0.95440000000000003</v>
      </c>
      <c r="P13139" s="161">
        <f t="shared" si="1233"/>
        <v>0.50480000000000003</v>
      </c>
    </row>
    <row r="13140" spans="9:16" x14ac:dyDescent="0.2">
      <c r="I13140" s="158">
        <f t="shared" si="1231"/>
        <v>31</v>
      </c>
      <c r="J13140" s="158" t="str">
        <f t="shared" si="1234"/>
        <v>NZD</v>
      </c>
      <c r="K13140" s="158" t="str">
        <f t="shared" si="1235"/>
        <v>CHF</v>
      </c>
      <c r="L13140" s="158" t="str">
        <f t="shared" si="1232"/>
        <v>NZDCHF45741</v>
      </c>
      <c r="M13140" s="160">
        <f t="shared" si="1236"/>
        <v>45741</v>
      </c>
      <c r="N13140" s="158">
        <v>0.53095465647233731</v>
      </c>
      <c r="O13140" s="158">
        <v>0.95389999999999997</v>
      </c>
      <c r="P13140" s="161">
        <f t="shared" si="1233"/>
        <v>0.50649999999999995</v>
      </c>
    </row>
    <row r="13141" spans="9:16" x14ac:dyDescent="0.2">
      <c r="I13141" s="158">
        <f t="shared" si="1231"/>
        <v>31</v>
      </c>
      <c r="J13141" s="158" t="str">
        <f t="shared" si="1234"/>
        <v>NZD</v>
      </c>
      <c r="K13141" s="158" t="str">
        <f t="shared" si="1235"/>
        <v>CHF</v>
      </c>
      <c r="L13141" s="158" t="str">
        <f t="shared" si="1232"/>
        <v>NZDCHF45742</v>
      </c>
      <c r="M13141" s="160">
        <f t="shared" si="1236"/>
        <v>45742</v>
      </c>
      <c r="N13141" s="158">
        <v>0.5333617792948957</v>
      </c>
      <c r="O13141" s="158">
        <v>0.95320000000000005</v>
      </c>
      <c r="P13141" s="161">
        <f t="shared" si="1233"/>
        <v>0.50839999999999996</v>
      </c>
    </row>
    <row r="13142" spans="9:16" x14ac:dyDescent="0.2">
      <c r="I13142" s="158">
        <f t="shared" si="1231"/>
        <v>31</v>
      </c>
      <c r="J13142" s="158" t="str">
        <f t="shared" si="1234"/>
        <v>NZD</v>
      </c>
      <c r="K13142" s="158" t="str">
        <f t="shared" si="1235"/>
        <v>CHF</v>
      </c>
      <c r="L13142" s="158" t="str">
        <f t="shared" si="1232"/>
        <v>NZDCHF45743</v>
      </c>
      <c r="M13142" s="160">
        <f t="shared" si="1236"/>
        <v>45743</v>
      </c>
      <c r="N13142" s="158">
        <v>0.53253807647246776</v>
      </c>
      <c r="O13142" s="158">
        <v>0.95240000000000002</v>
      </c>
      <c r="P13142" s="161">
        <f t="shared" si="1233"/>
        <v>0.50719999999999998</v>
      </c>
    </row>
    <row r="13143" spans="9:16" x14ac:dyDescent="0.2">
      <c r="I13143" s="158">
        <f t="shared" si="1231"/>
        <v>31</v>
      </c>
      <c r="J13143" s="158" t="str">
        <f t="shared" si="1234"/>
        <v>NZD</v>
      </c>
      <c r="K13143" s="158" t="str">
        <f t="shared" si="1235"/>
        <v>CHF</v>
      </c>
      <c r="L13143" s="158" t="str">
        <f t="shared" si="1232"/>
        <v>NZDCHF45744</v>
      </c>
      <c r="M13143" s="160">
        <f t="shared" si="1236"/>
        <v>45744</v>
      </c>
      <c r="N13143" s="158">
        <v>0.53064473335102147</v>
      </c>
      <c r="O13143" s="158">
        <v>0.95250000000000001</v>
      </c>
      <c r="P13143" s="161">
        <f t="shared" si="1233"/>
        <v>0.50539999999999996</v>
      </c>
    </row>
    <row r="13144" spans="9:16" x14ac:dyDescent="0.2">
      <c r="I13144" s="158">
        <f t="shared" si="1231"/>
        <v>31</v>
      </c>
      <c r="J13144" s="158" t="str">
        <f t="shared" si="1234"/>
        <v>NZD</v>
      </c>
      <c r="K13144" s="158" t="str">
        <f t="shared" si="1235"/>
        <v>CHF</v>
      </c>
      <c r="L13144" s="158" t="str">
        <f t="shared" si="1232"/>
        <v>NZDCHF45745</v>
      </c>
      <c r="M13144" s="160">
        <f t="shared" si="1236"/>
        <v>45745</v>
      </c>
      <c r="N13144" s="158">
        <v>0.53064473335102147</v>
      </c>
      <c r="O13144" s="158">
        <v>0.95250000000000001</v>
      </c>
      <c r="P13144" s="161">
        <f t="shared" si="1233"/>
        <v>0.50539999999999996</v>
      </c>
    </row>
    <row r="13145" spans="9:16" x14ac:dyDescent="0.2">
      <c r="I13145" s="158">
        <f t="shared" si="1231"/>
        <v>31</v>
      </c>
      <c r="J13145" s="158" t="str">
        <f t="shared" si="1234"/>
        <v>NZD</v>
      </c>
      <c r="K13145" s="158" t="str">
        <f t="shared" si="1235"/>
        <v>CHF</v>
      </c>
      <c r="L13145" s="158" t="str">
        <f t="shared" si="1232"/>
        <v>NZDCHF45746</v>
      </c>
      <c r="M13145" s="160">
        <f t="shared" si="1236"/>
        <v>45746</v>
      </c>
      <c r="N13145" s="158">
        <v>0.53064473335102147</v>
      </c>
      <c r="O13145" s="158">
        <v>0.95250000000000001</v>
      </c>
      <c r="P13145" s="161">
        <f t="shared" si="1233"/>
        <v>0.50539999999999996</v>
      </c>
    </row>
    <row r="13146" spans="9:16" x14ac:dyDescent="0.2">
      <c r="I13146" s="158">
        <f t="shared" si="1231"/>
        <v>31</v>
      </c>
      <c r="J13146" s="158" t="str">
        <f t="shared" si="1234"/>
        <v>NZD</v>
      </c>
      <c r="K13146" s="158" t="str">
        <f t="shared" si="1235"/>
        <v>CHF</v>
      </c>
      <c r="L13146" s="158" t="str">
        <f t="shared" si="1232"/>
        <v>NZDCHF45747</v>
      </c>
      <c r="M13146" s="160">
        <f t="shared" si="1236"/>
        <v>45747</v>
      </c>
      <c r="N13146" s="158">
        <v>0.52534804307853955</v>
      </c>
      <c r="O13146" s="158">
        <v>0.95309999999999995</v>
      </c>
      <c r="P13146" s="161">
        <f t="shared" si="1233"/>
        <v>0.50070000000000003</v>
      </c>
    </row>
    <row r="13147" spans="9:16" x14ac:dyDescent="0.2">
      <c r="I13147" s="158">
        <f t="shared" si="1231"/>
        <v>31</v>
      </c>
      <c r="J13147" s="158" t="str">
        <f t="shared" si="1234"/>
        <v>NZD</v>
      </c>
      <c r="K13147" s="158" t="str">
        <f t="shared" si="1235"/>
        <v>CHF</v>
      </c>
      <c r="L13147" s="158" t="str">
        <f t="shared" si="1232"/>
        <v>NZDCHF45748</v>
      </c>
      <c r="M13147" s="160">
        <f t="shared" si="1236"/>
        <v>45748</v>
      </c>
      <c r="N13147" s="158">
        <v>0.52628809010052102</v>
      </c>
      <c r="O13147" s="158">
        <v>0.95199999999999996</v>
      </c>
      <c r="P13147" s="161">
        <f t="shared" si="1233"/>
        <v>0.501</v>
      </c>
    </row>
    <row r="13148" spans="9:16" x14ac:dyDescent="0.2">
      <c r="I13148" s="158">
        <f t="shared" si="1231"/>
        <v>31</v>
      </c>
      <c r="J13148" s="158" t="str">
        <f t="shared" si="1234"/>
        <v>NZD</v>
      </c>
      <c r="K13148" s="158" t="str">
        <f t="shared" si="1235"/>
        <v>CHF</v>
      </c>
      <c r="L13148" s="158" t="str">
        <f t="shared" si="1232"/>
        <v>NZDCHF45749</v>
      </c>
      <c r="M13148" s="160">
        <f t="shared" si="1236"/>
        <v>45749</v>
      </c>
      <c r="N13148" s="158">
        <v>0.53132139631262953</v>
      </c>
      <c r="O13148" s="158">
        <v>0.95430000000000004</v>
      </c>
      <c r="P13148" s="161">
        <f t="shared" si="1233"/>
        <v>0.50700000000000001</v>
      </c>
    </row>
    <row r="13149" spans="9:16" x14ac:dyDescent="0.2">
      <c r="I13149" s="158">
        <f t="shared" si="1231"/>
        <v>31</v>
      </c>
      <c r="J13149" s="158" t="str">
        <f t="shared" si="1234"/>
        <v>NZD</v>
      </c>
      <c r="K13149" s="158" t="str">
        <f t="shared" si="1235"/>
        <v>CHF</v>
      </c>
      <c r="L13149" s="158" t="str">
        <f t="shared" si="1232"/>
        <v>NZDCHF45750</v>
      </c>
      <c r="M13149" s="160">
        <f t="shared" si="1236"/>
        <v>45750</v>
      </c>
      <c r="N13149" s="158">
        <v>0.5250170630545492</v>
      </c>
      <c r="O13149" s="158">
        <v>0.95379999999999998</v>
      </c>
      <c r="P13149" s="161">
        <f t="shared" si="1233"/>
        <v>0.50080000000000002</v>
      </c>
    </row>
    <row r="13150" spans="9:16" x14ac:dyDescent="0.2">
      <c r="I13150" s="158">
        <f t="shared" si="1231"/>
        <v>31</v>
      </c>
      <c r="J13150" s="158" t="str">
        <f t="shared" si="1234"/>
        <v>NZD</v>
      </c>
      <c r="K13150" s="158" t="str">
        <f t="shared" si="1235"/>
        <v>CHF</v>
      </c>
      <c r="L13150" s="158" t="str">
        <f t="shared" si="1232"/>
        <v>NZDCHF45751</v>
      </c>
      <c r="M13150" s="160">
        <f t="shared" si="1236"/>
        <v>45751</v>
      </c>
      <c r="N13150" s="158">
        <v>0.50986590526691478</v>
      </c>
      <c r="O13150" s="158">
        <v>0.94069999999999998</v>
      </c>
      <c r="P13150" s="161">
        <f t="shared" si="1233"/>
        <v>0.47960000000000003</v>
      </c>
    </row>
    <row r="13151" spans="9:16" x14ac:dyDescent="0.2">
      <c r="I13151" s="158">
        <f t="shared" si="1231"/>
        <v>31</v>
      </c>
      <c r="J13151" s="158" t="str">
        <f t="shared" si="1234"/>
        <v>NZD</v>
      </c>
      <c r="K13151" s="158" t="str">
        <f t="shared" si="1235"/>
        <v>CHF</v>
      </c>
      <c r="L13151" s="158" t="str">
        <f t="shared" si="1232"/>
        <v>NZDCHF45752</v>
      </c>
      <c r="M13151" s="160">
        <f t="shared" si="1236"/>
        <v>45752</v>
      </c>
      <c r="N13151" s="158">
        <v>0.50986590526691478</v>
      </c>
      <c r="O13151" s="158">
        <v>0.94069999999999998</v>
      </c>
      <c r="P13151" s="161">
        <f t="shared" si="1233"/>
        <v>0.47960000000000003</v>
      </c>
    </row>
    <row r="13152" spans="9:16" x14ac:dyDescent="0.2">
      <c r="I13152" s="158">
        <f t="shared" si="1231"/>
        <v>31</v>
      </c>
      <c r="J13152" s="158" t="str">
        <f t="shared" si="1234"/>
        <v>NZD</v>
      </c>
      <c r="K13152" s="158" t="str">
        <f t="shared" si="1235"/>
        <v>CHF</v>
      </c>
      <c r="L13152" s="158" t="str">
        <f t="shared" si="1232"/>
        <v>NZDCHF45753</v>
      </c>
      <c r="M13152" s="160">
        <f t="shared" si="1236"/>
        <v>45753</v>
      </c>
      <c r="N13152" s="158">
        <v>0.50986590526691478</v>
      </c>
      <c r="O13152" s="158">
        <v>0.94069999999999998</v>
      </c>
      <c r="P13152" s="161">
        <f t="shared" si="1233"/>
        <v>0.47960000000000003</v>
      </c>
    </row>
    <row r="13153" spans="9:16" x14ac:dyDescent="0.2">
      <c r="I13153" s="158">
        <f t="shared" si="1231"/>
        <v>31</v>
      </c>
      <c r="J13153" s="158" t="str">
        <f t="shared" si="1234"/>
        <v>NZD</v>
      </c>
      <c r="K13153" s="158" t="str">
        <f t="shared" si="1235"/>
        <v>CHF</v>
      </c>
      <c r="L13153" s="158" t="str">
        <f t="shared" si="1232"/>
        <v>NZDCHF45754</v>
      </c>
      <c r="M13153" s="160">
        <f t="shared" si="1236"/>
        <v>45754</v>
      </c>
      <c r="N13153" s="158">
        <v>0.50887995521856388</v>
      </c>
      <c r="O13153" s="158">
        <v>0.93769999999999998</v>
      </c>
      <c r="P13153" s="161">
        <f t="shared" si="1233"/>
        <v>0.47720000000000001</v>
      </c>
    </row>
    <row r="13154" spans="9:16" x14ac:dyDescent="0.2">
      <c r="I13154" s="158">
        <f t="shared" si="1231"/>
        <v>31</v>
      </c>
      <c r="J13154" s="158" t="str">
        <f t="shared" si="1234"/>
        <v>NZD</v>
      </c>
      <c r="K13154" s="158" t="str">
        <f t="shared" si="1235"/>
        <v>CHF</v>
      </c>
      <c r="L13154" s="158" t="str">
        <f t="shared" si="1232"/>
        <v>NZDCHF45755</v>
      </c>
      <c r="M13154" s="160">
        <f t="shared" si="1236"/>
        <v>45755</v>
      </c>
      <c r="N13154" s="158">
        <v>0.51192792054878677</v>
      </c>
      <c r="O13154" s="158">
        <v>0.93489999999999995</v>
      </c>
      <c r="P13154" s="161">
        <f t="shared" si="1233"/>
        <v>0.47860000000000003</v>
      </c>
    </row>
    <row r="13155" spans="9:16" x14ac:dyDescent="0.2">
      <c r="I13155" s="158">
        <f t="shared" si="1231"/>
        <v>31</v>
      </c>
      <c r="J13155" s="158" t="str">
        <f t="shared" si="1234"/>
        <v>NZD</v>
      </c>
      <c r="K13155" s="158" t="str">
        <f t="shared" si="1235"/>
        <v>CHF</v>
      </c>
      <c r="L13155" s="158" t="str">
        <f t="shared" si="1232"/>
        <v>NZDCHF45756</v>
      </c>
      <c r="M13155" s="160">
        <f t="shared" si="1236"/>
        <v>45756</v>
      </c>
      <c r="N13155" s="158">
        <v>0.50306871918704099</v>
      </c>
      <c r="O13155" s="158">
        <v>0.92779999999999996</v>
      </c>
      <c r="P13155" s="161">
        <f t="shared" si="1233"/>
        <v>0.4667</v>
      </c>
    </row>
    <row r="13156" spans="9:16" x14ac:dyDescent="0.2">
      <c r="I13156" s="158">
        <f t="shared" si="1231"/>
        <v>31</v>
      </c>
      <c r="J13156" s="158" t="str">
        <f t="shared" si="1234"/>
        <v>NZD</v>
      </c>
      <c r="K13156" s="158" t="str">
        <f t="shared" si="1235"/>
        <v>CHF</v>
      </c>
      <c r="L13156" s="158" t="str">
        <f t="shared" si="1232"/>
        <v>NZDCHF45757</v>
      </c>
      <c r="M13156" s="160">
        <f t="shared" si="1236"/>
        <v>45757</v>
      </c>
      <c r="N13156" s="158">
        <v>0.51472102120650609</v>
      </c>
      <c r="O13156" s="158">
        <v>0.92989999999999995</v>
      </c>
      <c r="P13156" s="161">
        <f t="shared" si="1233"/>
        <v>0.47860000000000003</v>
      </c>
    </row>
    <row r="13157" spans="9:16" x14ac:dyDescent="0.2">
      <c r="I13157" s="158">
        <f t="shared" si="1231"/>
        <v>31</v>
      </c>
      <c r="J13157" s="158" t="str">
        <f t="shared" si="1234"/>
        <v>NZD</v>
      </c>
      <c r="K13157" s="158" t="str">
        <f t="shared" si="1235"/>
        <v>CHF</v>
      </c>
      <c r="L13157" s="158" t="str">
        <f t="shared" si="1232"/>
        <v>NZDCHF45758</v>
      </c>
      <c r="M13157" s="160">
        <f t="shared" si="1236"/>
        <v>45758</v>
      </c>
      <c r="N13157" s="158">
        <v>0.51082958724969352</v>
      </c>
      <c r="O13157" s="158">
        <v>0.92520000000000002</v>
      </c>
      <c r="P13157" s="161">
        <f t="shared" si="1233"/>
        <v>0.47260000000000002</v>
      </c>
    </row>
    <row r="13158" spans="9:16" x14ac:dyDescent="0.2">
      <c r="I13158" s="158">
        <f t="shared" si="1231"/>
        <v>31</v>
      </c>
      <c r="J13158" s="158" t="str">
        <f t="shared" si="1234"/>
        <v>NZD</v>
      </c>
      <c r="K13158" s="158" t="str">
        <f t="shared" si="1235"/>
        <v>CHF</v>
      </c>
      <c r="L13158" s="158" t="str">
        <f t="shared" si="1232"/>
        <v>NZDCHF45759</v>
      </c>
      <c r="M13158" s="160">
        <f t="shared" si="1236"/>
        <v>45759</v>
      </c>
      <c r="N13158" s="158">
        <v>0.51082958724969352</v>
      </c>
      <c r="O13158" s="158">
        <v>0.92520000000000002</v>
      </c>
      <c r="P13158" s="161">
        <f t="shared" si="1233"/>
        <v>0.47260000000000002</v>
      </c>
    </row>
    <row r="13159" spans="9:16" x14ac:dyDescent="0.2">
      <c r="I13159" s="158">
        <f t="shared" si="1231"/>
        <v>31</v>
      </c>
      <c r="J13159" s="158" t="str">
        <f t="shared" si="1234"/>
        <v>NZD</v>
      </c>
      <c r="K13159" s="158" t="str">
        <f t="shared" si="1235"/>
        <v>CHF</v>
      </c>
      <c r="L13159" s="158" t="str">
        <f t="shared" si="1232"/>
        <v>NZDCHF45760</v>
      </c>
      <c r="M13159" s="160">
        <f t="shared" si="1236"/>
        <v>45760</v>
      </c>
      <c r="N13159" s="158">
        <v>0.51082958724969352</v>
      </c>
      <c r="O13159" s="158">
        <v>0.92520000000000002</v>
      </c>
      <c r="P13159" s="161">
        <f t="shared" si="1233"/>
        <v>0.47260000000000002</v>
      </c>
    </row>
    <row r="13160" spans="9:16" x14ac:dyDescent="0.2">
      <c r="I13160" s="158">
        <f t="shared" si="1231"/>
        <v>31</v>
      </c>
      <c r="J13160" s="158" t="str">
        <f t="shared" si="1234"/>
        <v>NZD</v>
      </c>
      <c r="K13160" s="158" t="str">
        <f t="shared" si="1235"/>
        <v>CHF</v>
      </c>
      <c r="L13160" s="158" t="str">
        <f t="shared" si="1232"/>
        <v>NZDCHF45761</v>
      </c>
      <c r="M13160" s="160">
        <f t="shared" si="1236"/>
        <v>45761</v>
      </c>
      <c r="N13160" s="158">
        <v>0.51466803911477099</v>
      </c>
      <c r="O13160" s="158">
        <v>0.93289999999999995</v>
      </c>
      <c r="P13160" s="161">
        <f t="shared" si="1233"/>
        <v>0.48010000000000003</v>
      </c>
    </row>
    <row r="13161" spans="9:16" x14ac:dyDescent="0.2">
      <c r="I13161" s="158">
        <f t="shared" si="1231"/>
        <v>31</v>
      </c>
      <c r="J13161" s="158" t="str">
        <f t="shared" si="1234"/>
        <v>NZD</v>
      </c>
      <c r="K13161" s="158" t="str">
        <f t="shared" si="1235"/>
        <v>CHF</v>
      </c>
      <c r="L13161" s="158" t="str">
        <f t="shared" si="1232"/>
        <v>NZDCHF45762</v>
      </c>
      <c r="M13161" s="160">
        <f t="shared" si="1236"/>
        <v>45762</v>
      </c>
      <c r="N13161" s="158">
        <v>0.52345058626465657</v>
      </c>
      <c r="O13161" s="158">
        <v>0.92420000000000002</v>
      </c>
      <c r="P13161" s="161">
        <f t="shared" si="1233"/>
        <v>0.48380000000000001</v>
      </c>
    </row>
    <row r="13162" spans="9:16" x14ac:dyDescent="0.2">
      <c r="I13162" s="158">
        <f t="shared" ref="I13162:I13225" si="1237">IF(M13161=$G$2,I13161+1,I13161)</f>
        <v>31</v>
      </c>
      <c r="J13162" s="158" t="str">
        <f t="shared" si="1234"/>
        <v>NZD</v>
      </c>
      <c r="K13162" s="158" t="str">
        <f t="shared" si="1235"/>
        <v>CHF</v>
      </c>
      <c r="L13162" s="158" t="str">
        <f t="shared" si="1232"/>
        <v>NZDCHF45763</v>
      </c>
      <c r="M13162" s="160">
        <f t="shared" si="1236"/>
        <v>45763</v>
      </c>
      <c r="N13162" s="158">
        <v>0.52083333333333337</v>
      </c>
      <c r="O13162" s="158">
        <v>0.92600000000000005</v>
      </c>
      <c r="P13162" s="161">
        <f t="shared" si="1233"/>
        <v>0.48230000000000001</v>
      </c>
    </row>
    <row r="13163" spans="9:16" x14ac:dyDescent="0.2">
      <c r="I13163" s="158">
        <f t="shared" si="1237"/>
        <v>31</v>
      </c>
      <c r="J13163" s="158" t="str">
        <f t="shared" si="1234"/>
        <v>NZD</v>
      </c>
      <c r="K13163" s="158" t="str">
        <f t="shared" si="1235"/>
        <v>CHF</v>
      </c>
      <c r="L13163" s="158" t="str">
        <f t="shared" si="1232"/>
        <v>NZDCHF45764</v>
      </c>
      <c r="M13163" s="160">
        <f t="shared" si="1236"/>
        <v>45764</v>
      </c>
      <c r="N13163" s="158">
        <v>0.52306726645046553</v>
      </c>
      <c r="O13163" s="158">
        <v>0.92910000000000004</v>
      </c>
      <c r="P13163" s="161">
        <f t="shared" si="1233"/>
        <v>0.48599999999999999</v>
      </c>
    </row>
    <row r="13164" spans="9:16" x14ac:dyDescent="0.2">
      <c r="I13164" s="158">
        <f t="shared" si="1237"/>
        <v>31</v>
      </c>
      <c r="J13164" s="158" t="str">
        <f t="shared" si="1234"/>
        <v>NZD</v>
      </c>
      <c r="K13164" s="158" t="str">
        <f t="shared" si="1235"/>
        <v>CHF</v>
      </c>
      <c r="L13164" s="158" t="str">
        <f t="shared" si="1232"/>
        <v>NZDCHF45765</v>
      </c>
      <c r="M13164" s="160">
        <f t="shared" si="1236"/>
        <v>45765</v>
      </c>
      <c r="N13164" s="158">
        <v>0.52306726645046553</v>
      </c>
      <c r="O13164" s="158">
        <v>0.92910000000000004</v>
      </c>
      <c r="P13164" s="161">
        <f t="shared" si="1233"/>
        <v>0.48599999999999999</v>
      </c>
    </row>
    <row r="13165" spans="9:16" x14ac:dyDescent="0.2">
      <c r="I13165" s="158">
        <f t="shared" si="1237"/>
        <v>31</v>
      </c>
      <c r="J13165" s="158" t="str">
        <f t="shared" si="1234"/>
        <v>NZD</v>
      </c>
      <c r="K13165" s="158" t="str">
        <f t="shared" si="1235"/>
        <v>CHF</v>
      </c>
      <c r="L13165" s="158" t="str">
        <f t="shared" si="1232"/>
        <v>NZDCHF45766</v>
      </c>
      <c r="M13165" s="160">
        <f t="shared" si="1236"/>
        <v>45766</v>
      </c>
      <c r="N13165" s="158">
        <v>0.52306726645046553</v>
      </c>
      <c r="O13165" s="158">
        <v>0.92910000000000004</v>
      </c>
      <c r="P13165" s="161">
        <f t="shared" si="1233"/>
        <v>0.48599999999999999</v>
      </c>
    </row>
    <row r="13166" spans="9:16" x14ac:dyDescent="0.2">
      <c r="I13166" s="158">
        <f t="shared" si="1237"/>
        <v>31</v>
      </c>
      <c r="J13166" s="158" t="str">
        <f t="shared" si="1234"/>
        <v>NZD</v>
      </c>
      <c r="K13166" s="158" t="str">
        <f t="shared" si="1235"/>
        <v>CHF</v>
      </c>
      <c r="L13166" s="158" t="str">
        <f t="shared" si="1232"/>
        <v>NZDCHF45767</v>
      </c>
      <c r="M13166" s="160">
        <f t="shared" si="1236"/>
        <v>45767</v>
      </c>
      <c r="N13166" s="158">
        <v>0.52306726645046553</v>
      </c>
      <c r="O13166" s="158">
        <v>0.92910000000000004</v>
      </c>
      <c r="P13166" s="161">
        <f t="shared" si="1233"/>
        <v>0.48599999999999999</v>
      </c>
    </row>
    <row r="13167" spans="9:16" x14ac:dyDescent="0.2">
      <c r="I13167" s="158">
        <f t="shared" si="1237"/>
        <v>31</v>
      </c>
      <c r="J13167" s="158" t="str">
        <f t="shared" si="1234"/>
        <v>NZD</v>
      </c>
      <c r="K13167" s="158" t="str">
        <f t="shared" si="1235"/>
        <v>CHF</v>
      </c>
      <c r="L13167" s="158" t="str">
        <f t="shared" si="1232"/>
        <v>NZDCHF45768</v>
      </c>
      <c r="M13167" s="160">
        <f t="shared" si="1236"/>
        <v>45768</v>
      </c>
      <c r="N13167" s="158">
        <v>0.52306726645046553</v>
      </c>
      <c r="O13167" s="158">
        <v>0.92910000000000004</v>
      </c>
      <c r="P13167" s="161">
        <f t="shared" si="1233"/>
        <v>0.48599999999999999</v>
      </c>
    </row>
    <row r="13168" spans="9:16" x14ac:dyDescent="0.2">
      <c r="I13168" s="158">
        <f t="shared" si="1237"/>
        <v>31</v>
      </c>
      <c r="J13168" s="158" t="str">
        <f t="shared" si="1234"/>
        <v>NZD</v>
      </c>
      <c r="K13168" s="158" t="str">
        <f t="shared" si="1235"/>
        <v>CHF</v>
      </c>
      <c r="L13168" s="158" t="str">
        <f t="shared" si="1232"/>
        <v>NZDCHF45769</v>
      </c>
      <c r="M13168" s="160">
        <f t="shared" si="1236"/>
        <v>45769</v>
      </c>
      <c r="N13168" s="158">
        <v>0.52243874405725932</v>
      </c>
      <c r="O13168" s="158">
        <v>0.93179999999999996</v>
      </c>
      <c r="P13168" s="161">
        <f t="shared" si="1233"/>
        <v>0.48680000000000001</v>
      </c>
    </row>
    <row r="13169" spans="9:16" x14ac:dyDescent="0.2">
      <c r="I13169" s="158">
        <f t="shared" si="1237"/>
        <v>31</v>
      </c>
      <c r="J13169" s="158" t="str">
        <f t="shared" si="1234"/>
        <v>NZD</v>
      </c>
      <c r="K13169" s="158" t="str">
        <f t="shared" si="1235"/>
        <v>CHF</v>
      </c>
      <c r="L13169" s="158" t="str">
        <f t="shared" si="1232"/>
        <v>NZDCHF45770</v>
      </c>
      <c r="M13169" s="160">
        <f t="shared" si="1236"/>
        <v>45770</v>
      </c>
      <c r="N13169" s="158">
        <v>0.52457640455332322</v>
      </c>
      <c r="O13169" s="158">
        <v>0.93820000000000003</v>
      </c>
      <c r="P13169" s="161">
        <f t="shared" si="1233"/>
        <v>0.49220000000000003</v>
      </c>
    </row>
    <row r="13170" spans="9:16" x14ac:dyDescent="0.2">
      <c r="I13170" s="158">
        <f t="shared" si="1237"/>
        <v>31</v>
      </c>
      <c r="J13170" s="158" t="str">
        <f t="shared" si="1234"/>
        <v>NZD</v>
      </c>
      <c r="K13170" s="158" t="str">
        <f t="shared" si="1235"/>
        <v>CHF</v>
      </c>
      <c r="L13170" s="158" t="str">
        <f t="shared" si="1232"/>
        <v>NZDCHF45771</v>
      </c>
      <c r="M13170" s="160">
        <f t="shared" si="1236"/>
        <v>45771</v>
      </c>
      <c r="N13170" s="158">
        <v>0.52559655208661826</v>
      </c>
      <c r="O13170" s="158">
        <v>0.93920000000000003</v>
      </c>
      <c r="P13170" s="161">
        <f t="shared" si="1233"/>
        <v>0.49359999999999998</v>
      </c>
    </row>
    <row r="13171" spans="9:16" x14ac:dyDescent="0.2">
      <c r="I13171" s="158">
        <f t="shared" si="1237"/>
        <v>31</v>
      </c>
      <c r="J13171" s="158" t="str">
        <f t="shared" si="1234"/>
        <v>NZD</v>
      </c>
      <c r="K13171" s="158" t="str">
        <f t="shared" si="1235"/>
        <v>CHF</v>
      </c>
      <c r="L13171" s="158" t="str">
        <f t="shared" si="1232"/>
        <v>NZDCHF45772</v>
      </c>
      <c r="M13171" s="160">
        <f t="shared" si="1236"/>
        <v>45772</v>
      </c>
      <c r="N13171" s="158">
        <v>0.52457640455332322</v>
      </c>
      <c r="O13171" s="158">
        <v>0.94210000000000005</v>
      </c>
      <c r="P13171" s="161">
        <f t="shared" si="1233"/>
        <v>0.49419999999999997</v>
      </c>
    </row>
    <row r="13172" spans="9:16" x14ac:dyDescent="0.2">
      <c r="I13172" s="158">
        <f t="shared" si="1237"/>
        <v>31</v>
      </c>
      <c r="J13172" s="158" t="str">
        <f t="shared" si="1234"/>
        <v>NZD</v>
      </c>
      <c r="K13172" s="158" t="str">
        <f t="shared" si="1235"/>
        <v>CHF</v>
      </c>
      <c r="L13172" s="158" t="str">
        <f t="shared" si="1232"/>
        <v>NZDCHF45773</v>
      </c>
      <c r="M13172" s="160">
        <f t="shared" si="1236"/>
        <v>45773</v>
      </c>
      <c r="N13172" s="158">
        <v>0.52457640455332322</v>
      </c>
      <c r="O13172" s="158">
        <v>0.94210000000000005</v>
      </c>
      <c r="P13172" s="161">
        <f t="shared" si="1233"/>
        <v>0.49419999999999997</v>
      </c>
    </row>
    <row r="13173" spans="9:16" x14ac:dyDescent="0.2">
      <c r="I13173" s="158">
        <f t="shared" si="1237"/>
        <v>31</v>
      </c>
      <c r="J13173" s="158" t="str">
        <f t="shared" si="1234"/>
        <v>NZD</v>
      </c>
      <c r="K13173" s="158" t="str">
        <f t="shared" si="1235"/>
        <v>CHF</v>
      </c>
      <c r="L13173" s="158" t="str">
        <f t="shared" si="1232"/>
        <v>NZDCHF45774</v>
      </c>
      <c r="M13173" s="160">
        <f t="shared" si="1236"/>
        <v>45774</v>
      </c>
      <c r="N13173" s="158">
        <v>0.52457640455332322</v>
      </c>
      <c r="O13173" s="158">
        <v>0.94210000000000005</v>
      </c>
      <c r="P13173" s="161">
        <f t="shared" si="1233"/>
        <v>0.49419999999999997</v>
      </c>
    </row>
    <row r="13174" spans="9:16" x14ac:dyDescent="0.2">
      <c r="I13174" s="158">
        <f t="shared" si="1237"/>
        <v>31</v>
      </c>
      <c r="J13174" s="158" t="str">
        <f t="shared" si="1234"/>
        <v>NZD</v>
      </c>
      <c r="K13174" s="158" t="str">
        <f t="shared" si="1235"/>
        <v>CHF</v>
      </c>
      <c r="L13174" s="158" t="str">
        <f t="shared" si="1232"/>
        <v>NZDCHF45775</v>
      </c>
      <c r="M13174" s="160">
        <f t="shared" si="1236"/>
        <v>45775</v>
      </c>
      <c r="N13174" s="158">
        <v>0.52372473028176392</v>
      </c>
      <c r="O13174" s="158">
        <v>0.94199999999999995</v>
      </c>
      <c r="P13174" s="161">
        <f t="shared" si="1233"/>
        <v>0.49330000000000002</v>
      </c>
    </row>
    <row r="13175" spans="9:16" x14ac:dyDescent="0.2">
      <c r="I13175" s="158">
        <f t="shared" si="1237"/>
        <v>31</v>
      </c>
      <c r="J13175" s="158" t="str">
        <f t="shared" si="1234"/>
        <v>NZD</v>
      </c>
      <c r="K13175" s="158" t="str">
        <f t="shared" si="1235"/>
        <v>CHF</v>
      </c>
      <c r="L13175" s="158" t="str">
        <f t="shared" si="1232"/>
        <v>NZDCHF45776</v>
      </c>
      <c r="M13175" s="160">
        <f t="shared" si="1236"/>
        <v>45776</v>
      </c>
      <c r="N13175" s="158">
        <v>0.52339579189783314</v>
      </c>
      <c r="O13175" s="158">
        <v>0.93920000000000003</v>
      </c>
      <c r="P13175" s="161">
        <f t="shared" si="1233"/>
        <v>0.49159999999999998</v>
      </c>
    </row>
    <row r="13176" spans="9:16" x14ac:dyDescent="0.2">
      <c r="I13176" s="158">
        <f t="shared" si="1237"/>
        <v>31</v>
      </c>
      <c r="J13176" s="158" t="str">
        <f t="shared" si="1234"/>
        <v>NZD</v>
      </c>
      <c r="K13176" s="158" t="str">
        <f t="shared" si="1235"/>
        <v>CHF</v>
      </c>
      <c r="L13176" s="158" t="str">
        <f t="shared" si="1232"/>
        <v>NZDCHF45777</v>
      </c>
      <c r="M13176" s="160">
        <f t="shared" si="1236"/>
        <v>45777</v>
      </c>
      <c r="N13176" s="158">
        <v>0.52031843488214791</v>
      </c>
      <c r="O13176" s="158">
        <v>0.93889999999999996</v>
      </c>
      <c r="P13176" s="161">
        <f t="shared" si="1233"/>
        <v>0.48849999999999999</v>
      </c>
    </row>
    <row r="13177" spans="9:16" x14ac:dyDescent="0.2">
      <c r="I13177" s="158">
        <f t="shared" si="1237"/>
        <v>31</v>
      </c>
      <c r="J13177" s="158" t="str">
        <f t="shared" si="1234"/>
        <v>NZD</v>
      </c>
      <c r="K13177" s="158" t="str">
        <f t="shared" si="1235"/>
        <v>CHF</v>
      </c>
      <c r="L13177" s="158" t="str">
        <f t="shared" si="1232"/>
        <v>NZDCHF45778</v>
      </c>
      <c r="M13177" s="160">
        <f t="shared" si="1236"/>
        <v>45778</v>
      </c>
      <c r="N13177" s="158">
        <v>0.52031843488214791</v>
      </c>
      <c r="O13177" s="158">
        <v>0.93889999999999996</v>
      </c>
      <c r="P13177" s="161">
        <f t="shared" si="1233"/>
        <v>0.48849999999999999</v>
      </c>
    </row>
    <row r="13178" spans="9:16" x14ac:dyDescent="0.2">
      <c r="I13178" s="158">
        <f t="shared" si="1237"/>
        <v>31</v>
      </c>
      <c r="J13178" s="158" t="str">
        <f t="shared" si="1234"/>
        <v>NZD</v>
      </c>
      <c r="K13178" s="158" t="str">
        <f t="shared" si="1235"/>
        <v>CHF</v>
      </c>
      <c r="L13178" s="158" t="str">
        <f t="shared" si="1232"/>
        <v>NZDCHF45779</v>
      </c>
      <c r="M13178" s="160">
        <f t="shared" si="1236"/>
        <v>45779</v>
      </c>
      <c r="N13178" s="158">
        <v>0.52416395848621455</v>
      </c>
      <c r="O13178" s="158">
        <v>0.93430000000000002</v>
      </c>
      <c r="P13178" s="161">
        <f t="shared" si="1233"/>
        <v>0.48970000000000002</v>
      </c>
    </row>
    <row r="13179" spans="9:16" x14ac:dyDescent="0.2">
      <c r="I13179" s="158">
        <f t="shared" si="1237"/>
        <v>31</v>
      </c>
      <c r="J13179" s="158" t="str">
        <f t="shared" si="1234"/>
        <v>NZD</v>
      </c>
      <c r="K13179" s="158" t="str">
        <f t="shared" si="1235"/>
        <v>CHF</v>
      </c>
      <c r="L13179" s="158" t="str">
        <f t="shared" si="1232"/>
        <v>NZDCHF45780</v>
      </c>
      <c r="M13179" s="160">
        <f t="shared" si="1236"/>
        <v>45780</v>
      </c>
      <c r="N13179" s="158">
        <v>0.52416395848621455</v>
      </c>
      <c r="O13179" s="158">
        <v>0.93430000000000002</v>
      </c>
      <c r="P13179" s="161">
        <f t="shared" si="1233"/>
        <v>0.48970000000000002</v>
      </c>
    </row>
    <row r="13180" spans="9:16" x14ac:dyDescent="0.2">
      <c r="I13180" s="158">
        <f t="shared" si="1237"/>
        <v>31</v>
      </c>
      <c r="J13180" s="158" t="str">
        <f t="shared" si="1234"/>
        <v>NZD</v>
      </c>
      <c r="K13180" s="158" t="str">
        <f t="shared" si="1235"/>
        <v>CHF</v>
      </c>
      <c r="L13180" s="158" t="str">
        <f t="shared" si="1232"/>
        <v>NZDCHF45781</v>
      </c>
      <c r="M13180" s="160">
        <f t="shared" si="1236"/>
        <v>45781</v>
      </c>
      <c r="N13180" s="158">
        <v>0.52416395848621455</v>
      </c>
      <c r="O13180" s="158">
        <v>0.93430000000000002</v>
      </c>
      <c r="P13180" s="161">
        <f t="shared" si="1233"/>
        <v>0.48970000000000002</v>
      </c>
    </row>
    <row r="13181" spans="9:16" x14ac:dyDescent="0.2">
      <c r="I13181" s="158">
        <f t="shared" si="1237"/>
        <v>31</v>
      </c>
      <c r="J13181" s="158" t="str">
        <f t="shared" si="1234"/>
        <v>NZD</v>
      </c>
      <c r="K13181" s="158" t="str">
        <f t="shared" si="1235"/>
        <v>CHF</v>
      </c>
      <c r="L13181" s="158" t="str">
        <f t="shared" si="1232"/>
        <v>NZDCHF45782</v>
      </c>
      <c r="M13181" s="160">
        <f t="shared" si="1236"/>
        <v>45782</v>
      </c>
      <c r="N13181" s="158">
        <v>0.52776018577158534</v>
      </c>
      <c r="O13181" s="158">
        <v>0.93359999999999999</v>
      </c>
      <c r="P13181" s="161">
        <f t="shared" si="1233"/>
        <v>0.49270000000000003</v>
      </c>
    </row>
    <row r="13182" spans="9:16" x14ac:dyDescent="0.2">
      <c r="I13182" s="158">
        <f t="shared" si="1237"/>
        <v>31</v>
      </c>
      <c r="J13182" s="158" t="str">
        <f t="shared" si="1234"/>
        <v>NZD</v>
      </c>
      <c r="K13182" s="158" t="str">
        <f t="shared" si="1235"/>
        <v>CHF</v>
      </c>
      <c r="L13182" s="158" t="str">
        <f t="shared" si="1232"/>
        <v>NZDCHF45783</v>
      </c>
      <c r="M13182" s="160">
        <f t="shared" si="1236"/>
        <v>45783</v>
      </c>
      <c r="N13182" s="158">
        <v>0.52840158520475555</v>
      </c>
      <c r="O13182" s="158">
        <v>0.93459999999999999</v>
      </c>
      <c r="P13182" s="161">
        <f t="shared" si="1233"/>
        <v>0.49380000000000002</v>
      </c>
    </row>
    <row r="13183" spans="9:16" x14ac:dyDescent="0.2">
      <c r="I13183" s="158">
        <f t="shared" si="1237"/>
        <v>31</v>
      </c>
      <c r="J13183" s="158" t="str">
        <f t="shared" si="1234"/>
        <v>NZD</v>
      </c>
      <c r="K13183" s="158" t="str">
        <f t="shared" si="1235"/>
        <v>CHF</v>
      </c>
      <c r="L13183" s="158" t="str">
        <f t="shared" si="1232"/>
        <v>NZDCHF45784</v>
      </c>
      <c r="M13183" s="160">
        <f t="shared" si="1236"/>
        <v>45784</v>
      </c>
      <c r="N13183" s="158">
        <v>0.52689815058749145</v>
      </c>
      <c r="O13183" s="158">
        <v>0.93589999999999995</v>
      </c>
      <c r="P13183" s="161">
        <f t="shared" si="1233"/>
        <v>0.49309999999999998</v>
      </c>
    </row>
    <row r="13184" spans="9:16" x14ac:dyDescent="0.2">
      <c r="I13184" s="158">
        <f t="shared" si="1237"/>
        <v>31</v>
      </c>
      <c r="J13184" s="158" t="str">
        <f t="shared" si="1234"/>
        <v>NZD</v>
      </c>
      <c r="K13184" s="158" t="str">
        <f t="shared" si="1235"/>
        <v>CHF</v>
      </c>
      <c r="L13184" s="158" t="str">
        <f t="shared" si="1232"/>
        <v>NZDCHF45785</v>
      </c>
      <c r="M13184" s="160">
        <f t="shared" si="1236"/>
        <v>45785</v>
      </c>
      <c r="N13184" s="158">
        <v>0.52452137424600054</v>
      </c>
      <c r="O13184" s="158">
        <v>0.9325</v>
      </c>
      <c r="P13184" s="161">
        <f t="shared" si="1233"/>
        <v>0.48909999999999998</v>
      </c>
    </row>
    <row r="13185" spans="9:16" x14ac:dyDescent="0.2">
      <c r="I13185" s="158">
        <f t="shared" si="1237"/>
        <v>31</v>
      </c>
      <c r="J13185" s="158" t="str">
        <f t="shared" si="1234"/>
        <v>NZD</v>
      </c>
      <c r="K13185" s="158" t="str">
        <f t="shared" si="1235"/>
        <v>CHF</v>
      </c>
      <c r="L13185" s="158" t="str">
        <f t="shared" si="1232"/>
        <v>NZDCHF45786</v>
      </c>
      <c r="M13185" s="160">
        <f t="shared" si="1236"/>
        <v>45786</v>
      </c>
      <c r="N13185" s="158">
        <v>0.52369730295888972</v>
      </c>
      <c r="O13185" s="158">
        <v>0.93530000000000002</v>
      </c>
      <c r="P13185" s="161">
        <f t="shared" si="1233"/>
        <v>0.48980000000000001</v>
      </c>
    </row>
    <row r="13186" spans="9:16" x14ac:dyDescent="0.2">
      <c r="I13186" s="158">
        <f t="shared" si="1237"/>
        <v>31</v>
      </c>
      <c r="J13186" s="158" t="str">
        <f t="shared" si="1234"/>
        <v>NZD</v>
      </c>
      <c r="K13186" s="158" t="str">
        <f t="shared" si="1235"/>
        <v>CHF</v>
      </c>
      <c r="L13186" s="158" t="str">
        <f t="shared" si="1232"/>
        <v>NZDCHF45787</v>
      </c>
      <c r="M13186" s="160">
        <f t="shared" si="1236"/>
        <v>45787</v>
      </c>
      <c r="N13186" s="158">
        <v>0.52369730295888972</v>
      </c>
      <c r="O13186" s="158">
        <v>0.93530000000000002</v>
      </c>
      <c r="P13186" s="161">
        <f t="shared" si="1233"/>
        <v>0.48980000000000001</v>
      </c>
    </row>
    <row r="13187" spans="9:16" x14ac:dyDescent="0.2">
      <c r="I13187" s="158">
        <f t="shared" si="1237"/>
        <v>31</v>
      </c>
      <c r="J13187" s="158" t="str">
        <f t="shared" si="1234"/>
        <v>NZD</v>
      </c>
      <c r="K13187" s="158" t="str">
        <f t="shared" si="1235"/>
        <v>CHF</v>
      </c>
      <c r="L13187" s="158" t="str">
        <f t="shared" ref="L13187:L13250" si="1238">J13187&amp;K13187&amp;M13187</f>
        <v>NZDCHF45788</v>
      </c>
      <c r="M13187" s="160">
        <f t="shared" si="1236"/>
        <v>45788</v>
      </c>
      <c r="N13187" s="158">
        <v>0.52369730295888972</v>
      </c>
      <c r="O13187" s="158">
        <v>0.93530000000000002</v>
      </c>
      <c r="P13187" s="161">
        <f t="shared" ref="P13187:P13250" si="1239">ROUND(N13187*O13187,4)</f>
        <v>0.48980000000000001</v>
      </c>
    </row>
    <row r="13188" spans="9:16" x14ac:dyDescent="0.2">
      <c r="I13188" s="158">
        <f t="shared" si="1237"/>
        <v>31</v>
      </c>
      <c r="J13188" s="158" t="str">
        <f t="shared" ref="J13188:J13251" si="1240">VLOOKUP($I13188,$A:$C,2,FALSE)</f>
        <v>NZD</v>
      </c>
      <c r="K13188" s="158" t="str">
        <f t="shared" ref="K13188:K13251" si="1241">VLOOKUP($I13188,$A:$C,3,FALSE)</f>
        <v>CHF</v>
      </c>
      <c r="L13188" s="158" t="str">
        <f t="shared" si="1238"/>
        <v>NZDCHF45789</v>
      </c>
      <c r="M13188" s="160">
        <f t="shared" ref="M13188:M13251" si="1242">IF(I13188=I13187,M13187+1,$G$1)</f>
        <v>45789</v>
      </c>
      <c r="N13188" s="158">
        <v>0.52904454555073532</v>
      </c>
      <c r="O13188" s="158">
        <v>0.93689999999999996</v>
      </c>
      <c r="P13188" s="161">
        <f t="shared" si="1239"/>
        <v>0.49569999999999997</v>
      </c>
    </row>
    <row r="13189" spans="9:16" x14ac:dyDescent="0.2">
      <c r="I13189" s="158">
        <f t="shared" si="1237"/>
        <v>31</v>
      </c>
      <c r="J13189" s="158" t="str">
        <f t="shared" si="1240"/>
        <v>NZD</v>
      </c>
      <c r="K13189" s="158" t="str">
        <f t="shared" si="1241"/>
        <v>CHF</v>
      </c>
      <c r="L13189" s="158" t="str">
        <f t="shared" si="1238"/>
        <v>NZDCHF45790</v>
      </c>
      <c r="M13189" s="160">
        <f t="shared" si="1242"/>
        <v>45790</v>
      </c>
      <c r="N13189" s="158">
        <v>0.5302789267154524</v>
      </c>
      <c r="O13189" s="158">
        <v>0.93579999999999997</v>
      </c>
      <c r="P13189" s="161">
        <f t="shared" si="1239"/>
        <v>0.49619999999999997</v>
      </c>
    </row>
    <row r="13190" spans="9:16" x14ac:dyDescent="0.2">
      <c r="I13190" s="158">
        <f t="shared" si="1237"/>
        <v>31</v>
      </c>
      <c r="J13190" s="158" t="str">
        <f t="shared" si="1240"/>
        <v>NZD</v>
      </c>
      <c r="K13190" s="158" t="str">
        <f t="shared" si="1241"/>
        <v>CHF</v>
      </c>
      <c r="L13190" s="158" t="str">
        <f t="shared" si="1238"/>
        <v>NZDCHF45791</v>
      </c>
      <c r="M13190" s="160">
        <f t="shared" si="1242"/>
        <v>45791</v>
      </c>
      <c r="N13190" s="158">
        <v>0.52996979172187186</v>
      </c>
      <c r="O13190" s="158">
        <v>0.93899999999999995</v>
      </c>
      <c r="P13190" s="161">
        <f t="shared" si="1239"/>
        <v>0.49759999999999999</v>
      </c>
    </row>
    <row r="13191" spans="9:16" x14ac:dyDescent="0.2">
      <c r="I13191" s="158">
        <f t="shared" si="1237"/>
        <v>31</v>
      </c>
      <c r="J13191" s="158" t="str">
        <f t="shared" si="1240"/>
        <v>NZD</v>
      </c>
      <c r="K13191" s="158" t="str">
        <f t="shared" si="1241"/>
        <v>CHF</v>
      </c>
      <c r="L13191" s="158" t="str">
        <f t="shared" si="1238"/>
        <v>NZDCHF45792</v>
      </c>
      <c r="M13191" s="160">
        <f t="shared" si="1242"/>
        <v>45792</v>
      </c>
      <c r="N13191" s="158">
        <v>0.5252928507643011</v>
      </c>
      <c r="O13191" s="158">
        <v>0.93769999999999998</v>
      </c>
      <c r="P13191" s="161">
        <f t="shared" si="1239"/>
        <v>0.49259999999999998</v>
      </c>
    </row>
    <row r="13192" spans="9:16" x14ac:dyDescent="0.2">
      <c r="I13192" s="158">
        <f t="shared" si="1237"/>
        <v>31</v>
      </c>
      <c r="J13192" s="158" t="str">
        <f t="shared" si="1240"/>
        <v>NZD</v>
      </c>
      <c r="K13192" s="158" t="str">
        <f t="shared" si="1241"/>
        <v>CHF</v>
      </c>
      <c r="L13192" s="158" t="str">
        <f t="shared" si="1238"/>
        <v>NZDCHF45793</v>
      </c>
      <c r="M13192" s="160">
        <f t="shared" si="1242"/>
        <v>45793</v>
      </c>
      <c r="N13192" s="158">
        <v>0.52667614683730968</v>
      </c>
      <c r="O13192" s="158">
        <v>0.93810000000000004</v>
      </c>
      <c r="P13192" s="161">
        <f t="shared" si="1239"/>
        <v>0.49409999999999998</v>
      </c>
    </row>
    <row r="13193" spans="9:16" x14ac:dyDescent="0.2">
      <c r="I13193" s="158">
        <f t="shared" si="1237"/>
        <v>31</v>
      </c>
      <c r="J13193" s="158" t="str">
        <f t="shared" si="1240"/>
        <v>NZD</v>
      </c>
      <c r="K13193" s="158" t="str">
        <f t="shared" si="1241"/>
        <v>CHF</v>
      </c>
      <c r="L13193" s="158" t="str">
        <f t="shared" si="1238"/>
        <v>NZDCHF45794</v>
      </c>
      <c r="M13193" s="160">
        <f t="shared" si="1242"/>
        <v>45794</v>
      </c>
      <c r="N13193" s="158">
        <v>0.52667614683730968</v>
      </c>
      <c r="O13193" s="158">
        <v>0.93810000000000004</v>
      </c>
      <c r="P13193" s="161">
        <f t="shared" si="1239"/>
        <v>0.49409999999999998</v>
      </c>
    </row>
    <row r="13194" spans="9:16" x14ac:dyDescent="0.2">
      <c r="I13194" s="158">
        <f t="shared" si="1237"/>
        <v>31</v>
      </c>
      <c r="J13194" s="158" t="str">
        <f t="shared" si="1240"/>
        <v>NZD</v>
      </c>
      <c r="K13194" s="158" t="str">
        <f t="shared" si="1241"/>
        <v>CHF</v>
      </c>
      <c r="L13194" s="158" t="str">
        <f t="shared" si="1238"/>
        <v>NZDCHF45795</v>
      </c>
      <c r="M13194" s="160">
        <f t="shared" si="1242"/>
        <v>45795</v>
      </c>
      <c r="N13194" s="158">
        <v>0.52667614683730968</v>
      </c>
      <c r="O13194" s="158">
        <v>0.93810000000000004</v>
      </c>
      <c r="P13194" s="161">
        <f t="shared" si="1239"/>
        <v>0.49409999999999998</v>
      </c>
    </row>
    <row r="13195" spans="9:16" x14ac:dyDescent="0.2">
      <c r="I13195" s="158">
        <f t="shared" si="1237"/>
        <v>31</v>
      </c>
      <c r="J13195" s="158" t="str">
        <f t="shared" si="1240"/>
        <v>NZD</v>
      </c>
      <c r="K13195" s="158" t="str">
        <f t="shared" si="1241"/>
        <v>CHF</v>
      </c>
      <c r="L13195" s="158" t="str">
        <f t="shared" si="1238"/>
        <v>NZDCHF45796</v>
      </c>
      <c r="M13195" s="160">
        <f t="shared" si="1242"/>
        <v>45796</v>
      </c>
      <c r="N13195" s="158">
        <v>0.5249895002099958</v>
      </c>
      <c r="O13195" s="158">
        <v>0.93940000000000001</v>
      </c>
      <c r="P13195" s="161">
        <f t="shared" si="1239"/>
        <v>0.49320000000000003</v>
      </c>
    </row>
    <row r="13196" spans="9:16" x14ac:dyDescent="0.2">
      <c r="I13196" s="158">
        <f t="shared" si="1237"/>
        <v>31</v>
      </c>
      <c r="J13196" s="158" t="str">
        <f t="shared" si="1240"/>
        <v>NZD</v>
      </c>
      <c r="K13196" s="158" t="str">
        <f t="shared" si="1241"/>
        <v>CHF</v>
      </c>
      <c r="L13196" s="158" t="str">
        <f t="shared" si="1238"/>
        <v>NZDCHF45797</v>
      </c>
      <c r="M13196" s="160">
        <f t="shared" si="1242"/>
        <v>45797</v>
      </c>
      <c r="N13196" s="158">
        <v>0.52534804307853955</v>
      </c>
      <c r="O13196" s="158">
        <v>0.93659999999999999</v>
      </c>
      <c r="P13196" s="161">
        <f t="shared" si="1239"/>
        <v>0.49199999999999999</v>
      </c>
    </row>
    <row r="13197" spans="9:16" x14ac:dyDescent="0.2">
      <c r="I13197" s="158">
        <f t="shared" si="1237"/>
        <v>31</v>
      </c>
      <c r="J13197" s="158" t="str">
        <f t="shared" si="1240"/>
        <v>NZD</v>
      </c>
      <c r="K13197" s="158" t="str">
        <f t="shared" si="1241"/>
        <v>CHF</v>
      </c>
      <c r="L13197" s="158" t="str">
        <f t="shared" si="1238"/>
        <v>NZDCHF45798</v>
      </c>
      <c r="M13197" s="160">
        <f t="shared" si="1242"/>
        <v>45798</v>
      </c>
      <c r="N13197" s="158">
        <v>0.52446635548329568</v>
      </c>
      <c r="O13197" s="158">
        <v>0.93520000000000003</v>
      </c>
      <c r="P13197" s="161">
        <f t="shared" si="1239"/>
        <v>0.49049999999999999</v>
      </c>
    </row>
    <row r="13198" spans="9:16" x14ac:dyDescent="0.2">
      <c r="I13198" s="158">
        <f t="shared" si="1237"/>
        <v>31</v>
      </c>
      <c r="J13198" s="158" t="str">
        <f t="shared" si="1240"/>
        <v>NZD</v>
      </c>
      <c r="K13198" s="158" t="str">
        <f t="shared" si="1241"/>
        <v>CHF</v>
      </c>
      <c r="L13198" s="158" t="str">
        <f t="shared" si="1238"/>
        <v>NZDCHF45799</v>
      </c>
      <c r="M13198" s="160">
        <f t="shared" si="1242"/>
        <v>45799</v>
      </c>
      <c r="N13198" s="158">
        <v>0.52227503003081421</v>
      </c>
      <c r="O13198" s="158">
        <v>0.93430000000000002</v>
      </c>
      <c r="P13198" s="161">
        <f t="shared" si="1239"/>
        <v>0.48799999999999999</v>
      </c>
    </row>
    <row r="13199" spans="9:16" x14ac:dyDescent="0.2">
      <c r="I13199" s="158">
        <f t="shared" si="1237"/>
        <v>31</v>
      </c>
      <c r="J13199" s="158" t="str">
        <f t="shared" si="1240"/>
        <v>NZD</v>
      </c>
      <c r="K13199" s="158" t="str">
        <f t="shared" si="1241"/>
        <v>CHF</v>
      </c>
      <c r="L13199" s="158" t="str">
        <f t="shared" si="1238"/>
        <v>NZDCHF45800</v>
      </c>
      <c r="M13199" s="160">
        <f t="shared" si="1242"/>
        <v>45800</v>
      </c>
      <c r="N13199" s="158">
        <v>0.5259835893120135</v>
      </c>
      <c r="O13199" s="158">
        <v>0.92989999999999995</v>
      </c>
      <c r="P13199" s="161">
        <f t="shared" si="1239"/>
        <v>0.48909999999999998</v>
      </c>
    </row>
    <row r="13200" spans="9:16" x14ac:dyDescent="0.2">
      <c r="I13200" s="158">
        <f t="shared" si="1237"/>
        <v>31</v>
      </c>
      <c r="J13200" s="158" t="str">
        <f t="shared" si="1240"/>
        <v>NZD</v>
      </c>
      <c r="K13200" s="158" t="str">
        <f t="shared" si="1241"/>
        <v>CHF</v>
      </c>
      <c r="L13200" s="158" t="str">
        <f t="shared" si="1238"/>
        <v>NZDCHF45801</v>
      </c>
      <c r="M13200" s="160">
        <f t="shared" si="1242"/>
        <v>45801</v>
      </c>
      <c r="N13200" s="158">
        <v>0.5259835893120135</v>
      </c>
      <c r="O13200" s="158">
        <v>0.92989999999999995</v>
      </c>
      <c r="P13200" s="161">
        <f t="shared" si="1239"/>
        <v>0.48909999999999998</v>
      </c>
    </row>
    <row r="13201" spans="9:16" x14ac:dyDescent="0.2">
      <c r="I13201" s="158">
        <f t="shared" si="1237"/>
        <v>31</v>
      </c>
      <c r="J13201" s="158" t="str">
        <f t="shared" si="1240"/>
        <v>NZD</v>
      </c>
      <c r="K13201" s="158" t="str">
        <f t="shared" si="1241"/>
        <v>CHF</v>
      </c>
      <c r="L13201" s="158" t="str">
        <f t="shared" si="1238"/>
        <v>NZDCHF45802</v>
      </c>
      <c r="M13201" s="160">
        <f t="shared" si="1242"/>
        <v>45802</v>
      </c>
      <c r="N13201" s="158">
        <v>0.5259835893120135</v>
      </c>
      <c r="O13201" s="158">
        <v>0.92989999999999995</v>
      </c>
      <c r="P13201" s="161">
        <f t="shared" si="1239"/>
        <v>0.48909999999999998</v>
      </c>
    </row>
    <row r="13202" spans="9:16" x14ac:dyDescent="0.2">
      <c r="I13202" s="158">
        <f t="shared" si="1237"/>
        <v>31</v>
      </c>
      <c r="J13202" s="158" t="str">
        <f t="shared" si="1240"/>
        <v>NZD</v>
      </c>
      <c r="K13202" s="158" t="str">
        <f t="shared" si="1241"/>
        <v>CHF</v>
      </c>
      <c r="L13202" s="158" t="str">
        <f t="shared" si="1238"/>
        <v>NZDCHF45803</v>
      </c>
      <c r="M13202" s="160">
        <f t="shared" si="1242"/>
        <v>45803</v>
      </c>
      <c r="N13202" s="158">
        <v>0.5283736658564937</v>
      </c>
      <c r="O13202" s="158">
        <v>0.93559999999999999</v>
      </c>
      <c r="P13202" s="161">
        <f t="shared" si="1239"/>
        <v>0.49430000000000002</v>
      </c>
    </row>
    <row r="13203" spans="9:16" x14ac:dyDescent="0.2">
      <c r="I13203" s="158">
        <f t="shared" si="1237"/>
        <v>31</v>
      </c>
      <c r="J13203" s="158" t="str">
        <f t="shared" si="1240"/>
        <v>NZD</v>
      </c>
      <c r="K13203" s="158" t="str">
        <f t="shared" si="1241"/>
        <v>CHF</v>
      </c>
      <c r="L13203" s="158" t="str">
        <f t="shared" si="1238"/>
        <v>NZDCHF45804</v>
      </c>
      <c r="M13203" s="160">
        <f t="shared" si="1242"/>
        <v>45804</v>
      </c>
      <c r="N13203" s="158">
        <v>0.52416395848621455</v>
      </c>
      <c r="O13203" s="158">
        <v>0.93859999999999999</v>
      </c>
      <c r="P13203" s="161">
        <f t="shared" si="1239"/>
        <v>0.49199999999999999</v>
      </c>
    </row>
    <row r="13204" spans="9:16" x14ac:dyDescent="0.2">
      <c r="I13204" s="158">
        <f t="shared" si="1237"/>
        <v>31</v>
      </c>
      <c r="J13204" s="158" t="str">
        <f t="shared" si="1240"/>
        <v>NZD</v>
      </c>
      <c r="K13204" s="158" t="str">
        <f t="shared" si="1241"/>
        <v>CHF</v>
      </c>
      <c r="L13204" s="158" t="str">
        <f t="shared" si="1238"/>
        <v>NZDCHF45805</v>
      </c>
      <c r="M13204" s="160">
        <f t="shared" si="1242"/>
        <v>45805</v>
      </c>
      <c r="N13204" s="158">
        <v>0.52703699799725945</v>
      </c>
      <c r="O13204" s="158">
        <v>0.93640000000000001</v>
      </c>
      <c r="P13204" s="161">
        <f t="shared" si="1239"/>
        <v>0.49349999999999999</v>
      </c>
    </row>
    <row r="13205" spans="9:16" x14ac:dyDescent="0.2">
      <c r="I13205" s="158">
        <f t="shared" si="1237"/>
        <v>31</v>
      </c>
      <c r="J13205" s="158" t="str">
        <f t="shared" si="1240"/>
        <v>NZD</v>
      </c>
      <c r="K13205" s="158" t="str">
        <f t="shared" si="1241"/>
        <v>CHF</v>
      </c>
      <c r="L13205" s="158" t="str">
        <f t="shared" si="1238"/>
        <v>NZDCHF45806</v>
      </c>
      <c r="M13205" s="160">
        <f t="shared" si="1242"/>
        <v>45806</v>
      </c>
      <c r="N13205" s="158">
        <v>0.52907253584466429</v>
      </c>
      <c r="O13205" s="158">
        <v>0.93389999999999995</v>
      </c>
      <c r="P13205" s="161">
        <f t="shared" si="1239"/>
        <v>0.49409999999999998</v>
      </c>
    </row>
    <row r="13206" spans="9:16" x14ac:dyDescent="0.2">
      <c r="I13206" s="158">
        <f t="shared" si="1237"/>
        <v>31</v>
      </c>
      <c r="J13206" s="158" t="str">
        <f t="shared" si="1240"/>
        <v>NZD</v>
      </c>
      <c r="K13206" s="158" t="str">
        <f t="shared" si="1241"/>
        <v>CHF</v>
      </c>
      <c r="L13206" s="158" t="str">
        <f t="shared" si="1238"/>
        <v>NZDCHF45807</v>
      </c>
      <c r="M13206" s="160">
        <f t="shared" si="1242"/>
        <v>45807</v>
      </c>
      <c r="N13206" s="158">
        <v>0.52584529631382448</v>
      </c>
      <c r="O13206" s="158">
        <v>0.93410000000000004</v>
      </c>
      <c r="P13206" s="161">
        <f t="shared" si="1239"/>
        <v>0.49120000000000003</v>
      </c>
    </row>
    <row r="13207" spans="9:16" x14ac:dyDescent="0.2">
      <c r="I13207" s="158">
        <f t="shared" si="1237"/>
        <v>31</v>
      </c>
      <c r="J13207" s="158" t="str">
        <f t="shared" si="1240"/>
        <v>NZD</v>
      </c>
      <c r="K13207" s="158" t="str">
        <f t="shared" si="1241"/>
        <v>CHF</v>
      </c>
      <c r="L13207" s="158" t="str">
        <f t="shared" si="1238"/>
        <v>NZDCHF45808</v>
      </c>
      <c r="M13207" s="160">
        <f t="shared" si="1242"/>
        <v>45808</v>
      </c>
      <c r="N13207" s="158">
        <v>0.52584529631382448</v>
      </c>
      <c r="O13207" s="158">
        <v>0.93410000000000004</v>
      </c>
      <c r="P13207" s="161">
        <f t="shared" si="1239"/>
        <v>0.49120000000000003</v>
      </c>
    </row>
    <row r="13208" spans="9:16" x14ac:dyDescent="0.2">
      <c r="I13208" s="158">
        <f t="shared" si="1237"/>
        <v>32</v>
      </c>
      <c r="J13208" s="158" t="str">
        <f t="shared" si="1240"/>
        <v>SGD</v>
      </c>
      <c r="K13208" s="158" t="str">
        <f t="shared" si="1241"/>
        <v>CHF</v>
      </c>
      <c r="L13208" s="158" t="str">
        <f t="shared" si="1238"/>
        <v>SGDCHF45383</v>
      </c>
      <c r="M13208" s="160">
        <f t="shared" si="1242"/>
        <v>45383</v>
      </c>
      <c r="N13208" s="158">
        <v>0.68554192088846233</v>
      </c>
      <c r="O13208" s="158">
        <v>0.97660000000000002</v>
      </c>
      <c r="P13208" s="161">
        <f t="shared" si="1239"/>
        <v>0.66949999999999998</v>
      </c>
    </row>
    <row r="13209" spans="9:16" x14ac:dyDescent="0.2">
      <c r="I13209" s="158">
        <f t="shared" si="1237"/>
        <v>32</v>
      </c>
      <c r="J13209" s="158" t="str">
        <f t="shared" si="1240"/>
        <v>SGD</v>
      </c>
      <c r="K13209" s="158" t="str">
        <f t="shared" si="1241"/>
        <v>CHF</v>
      </c>
      <c r="L13209" s="158" t="str">
        <f t="shared" si="1238"/>
        <v>SGDCHF45384</v>
      </c>
      <c r="M13209" s="160">
        <f t="shared" si="1242"/>
        <v>45384</v>
      </c>
      <c r="N13209" s="158">
        <v>0.68799449604403162</v>
      </c>
      <c r="O13209" s="158">
        <v>0.97650000000000003</v>
      </c>
      <c r="P13209" s="161">
        <f t="shared" si="1239"/>
        <v>0.67179999999999995</v>
      </c>
    </row>
    <row r="13210" spans="9:16" x14ac:dyDescent="0.2">
      <c r="I13210" s="158">
        <f t="shared" si="1237"/>
        <v>32</v>
      </c>
      <c r="J13210" s="158" t="str">
        <f t="shared" si="1240"/>
        <v>SGD</v>
      </c>
      <c r="K13210" s="158" t="str">
        <f t="shared" si="1241"/>
        <v>CHF</v>
      </c>
      <c r="L13210" s="158" t="str">
        <f t="shared" si="1238"/>
        <v>SGDCHF45385</v>
      </c>
      <c r="M13210" s="160">
        <f t="shared" si="1242"/>
        <v>45385</v>
      </c>
      <c r="N13210" s="158">
        <v>0.68629469494200812</v>
      </c>
      <c r="O13210" s="158">
        <v>0.97919999999999996</v>
      </c>
      <c r="P13210" s="161">
        <f t="shared" si="1239"/>
        <v>0.67200000000000004</v>
      </c>
    </row>
    <row r="13211" spans="9:16" x14ac:dyDescent="0.2">
      <c r="I13211" s="158">
        <f t="shared" si="1237"/>
        <v>32</v>
      </c>
      <c r="J13211" s="158" t="str">
        <f t="shared" si="1240"/>
        <v>SGD</v>
      </c>
      <c r="K13211" s="158" t="str">
        <f t="shared" si="1241"/>
        <v>CHF</v>
      </c>
      <c r="L13211" s="158" t="str">
        <f t="shared" si="1238"/>
        <v>SGDCHF45386</v>
      </c>
      <c r="M13211" s="160">
        <f t="shared" si="1242"/>
        <v>45386</v>
      </c>
      <c r="N13211" s="158">
        <v>0.68362045392398141</v>
      </c>
      <c r="O13211" s="158">
        <v>0.98460000000000003</v>
      </c>
      <c r="P13211" s="161">
        <f t="shared" si="1239"/>
        <v>0.67310000000000003</v>
      </c>
    </row>
    <row r="13212" spans="9:16" x14ac:dyDescent="0.2">
      <c r="I13212" s="158">
        <f t="shared" si="1237"/>
        <v>32</v>
      </c>
      <c r="J13212" s="158" t="str">
        <f t="shared" si="1240"/>
        <v>SGD</v>
      </c>
      <c r="K13212" s="158" t="str">
        <f t="shared" si="1241"/>
        <v>CHF</v>
      </c>
      <c r="L13212" s="158" t="str">
        <f t="shared" si="1238"/>
        <v>SGDCHF45387</v>
      </c>
      <c r="M13212" s="160">
        <f t="shared" si="1242"/>
        <v>45387</v>
      </c>
      <c r="N13212" s="158">
        <v>0.68455640744797364</v>
      </c>
      <c r="O13212" s="158">
        <v>0.97929999999999995</v>
      </c>
      <c r="P13212" s="161">
        <f t="shared" si="1239"/>
        <v>0.6704</v>
      </c>
    </row>
    <row r="13213" spans="9:16" x14ac:dyDescent="0.2">
      <c r="I13213" s="158">
        <f t="shared" si="1237"/>
        <v>32</v>
      </c>
      <c r="J13213" s="158" t="str">
        <f t="shared" si="1240"/>
        <v>SGD</v>
      </c>
      <c r="K13213" s="158" t="str">
        <f t="shared" si="1241"/>
        <v>CHF</v>
      </c>
      <c r="L13213" s="158" t="str">
        <f t="shared" si="1238"/>
        <v>SGDCHF45388</v>
      </c>
      <c r="M13213" s="160">
        <f t="shared" si="1242"/>
        <v>45388</v>
      </c>
      <c r="N13213" s="158">
        <v>0.68455640744797364</v>
      </c>
      <c r="O13213" s="158">
        <v>0.97929999999999995</v>
      </c>
      <c r="P13213" s="161">
        <f t="shared" si="1239"/>
        <v>0.6704</v>
      </c>
    </row>
    <row r="13214" spans="9:16" x14ac:dyDescent="0.2">
      <c r="I13214" s="158">
        <f t="shared" si="1237"/>
        <v>32</v>
      </c>
      <c r="J13214" s="158" t="str">
        <f t="shared" si="1240"/>
        <v>SGD</v>
      </c>
      <c r="K13214" s="158" t="str">
        <f t="shared" si="1241"/>
        <v>CHF</v>
      </c>
      <c r="L13214" s="158" t="str">
        <f t="shared" si="1238"/>
        <v>SGDCHF45389</v>
      </c>
      <c r="M13214" s="160">
        <f t="shared" si="1242"/>
        <v>45389</v>
      </c>
      <c r="N13214" s="158">
        <v>0.68455640744797364</v>
      </c>
      <c r="O13214" s="158">
        <v>0.97929999999999995</v>
      </c>
      <c r="P13214" s="161">
        <f t="shared" si="1239"/>
        <v>0.6704</v>
      </c>
    </row>
    <row r="13215" spans="9:16" x14ac:dyDescent="0.2">
      <c r="I13215" s="158">
        <f t="shared" si="1237"/>
        <v>32</v>
      </c>
      <c r="J13215" s="158" t="str">
        <f t="shared" si="1240"/>
        <v>SGD</v>
      </c>
      <c r="K13215" s="158" t="str">
        <f t="shared" si="1241"/>
        <v>CHF</v>
      </c>
      <c r="L13215" s="158" t="str">
        <f t="shared" si="1238"/>
        <v>SGDCHF45390</v>
      </c>
      <c r="M13215" s="160">
        <f t="shared" si="1242"/>
        <v>45390</v>
      </c>
      <c r="N13215" s="158">
        <v>0.68460327240364205</v>
      </c>
      <c r="O13215" s="158">
        <v>0.98070000000000002</v>
      </c>
      <c r="P13215" s="161">
        <f t="shared" si="1239"/>
        <v>0.6714</v>
      </c>
    </row>
    <row r="13216" spans="9:16" x14ac:dyDescent="0.2">
      <c r="I13216" s="158">
        <f t="shared" si="1237"/>
        <v>32</v>
      </c>
      <c r="J13216" s="158" t="str">
        <f t="shared" si="1240"/>
        <v>SGD</v>
      </c>
      <c r="K13216" s="158" t="str">
        <f t="shared" si="1241"/>
        <v>CHF</v>
      </c>
      <c r="L13216" s="158" t="str">
        <f t="shared" si="1238"/>
        <v>SGDCHF45391</v>
      </c>
      <c r="M13216" s="160">
        <f t="shared" si="1242"/>
        <v>45391</v>
      </c>
      <c r="N13216" s="158">
        <v>0.68385420228407312</v>
      </c>
      <c r="O13216" s="158">
        <v>0.9819</v>
      </c>
      <c r="P13216" s="161">
        <f t="shared" si="1239"/>
        <v>0.67149999999999999</v>
      </c>
    </row>
    <row r="13217" spans="9:16" x14ac:dyDescent="0.2">
      <c r="I13217" s="158">
        <f t="shared" si="1237"/>
        <v>32</v>
      </c>
      <c r="J13217" s="158" t="str">
        <f t="shared" si="1240"/>
        <v>SGD</v>
      </c>
      <c r="K13217" s="158" t="str">
        <f t="shared" si="1241"/>
        <v>CHF</v>
      </c>
      <c r="L13217" s="158" t="str">
        <f t="shared" si="1238"/>
        <v>SGDCHF45392</v>
      </c>
      <c r="M13217" s="160">
        <f t="shared" si="1242"/>
        <v>45392</v>
      </c>
      <c r="N13217" s="158">
        <v>0.6846970215679562</v>
      </c>
      <c r="O13217" s="158">
        <v>0.98099999999999998</v>
      </c>
      <c r="P13217" s="161">
        <f t="shared" si="1239"/>
        <v>0.67169999999999996</v>
      </c>
    </row>
    <row r="13218" spans="9:16" x14ac:dyDescent="0.2">
      <c r="I13218" s="158">
        <f t="shared" si="1237"/>
        <v>32</v>
      </c>
      <c r="J13218" s="158" t="str">
        <f t="shared" si="1240"/>
        <v>SGD</v>
      </c>
      <c r="K13218" s="158" t="str">
        <f t="shared" si="1241"/>
        <v>CHF</v>
      </c>
      <c r="L13218" s="158" t="str">
        <f t="shared" si="1238"/>
        <v>SGDCHF45393</v>
      </c>
      <c r="M13218" s="160">
        <f t="shared" si="1242"/>
        <v>45393</v>
      </c>
      <c r="N13218" s="158">
        <v>0.68880011020801768</v>
      </c>
      <c r="O13218" s="158">
        <v>0.97870000000000001</v>
      </c>
      <c r="P13218" s="161">
        <f t="shared" si="1239"/>
        <v>0.67410000000000003</v>
      </c>
    </row>
    <row r="13219" spans="9:16" x14ac:dyDescent="0.2">
      <c r="I13219" s="158">
        <f t="shared" si="1237"/>
        <v>32</v>
      </c>
      <c r="J13219" s="158" t="str">
        <f t="shared" si="1240"/>
        <v>SGD</v>
      </c>
      <c r="K13219" s="158" t="str">
        <f t="shared" si="1241"/>
        <v>CHF</v>
      </c>
      <c r="L13219" s="158" t="str">
        <f t="shared" si="1238"/>
        <v>SGDCHF45394</v>
      </c>
      <c r="M13219" s="160">
        <f t="shared" si="1242"/>
        <v>45394</v>
      </c>
      <c r="N13219" s="158">
        <v>0.69070313579223652</v>
      </c>
      <c r="O13219" s="158">
        <v>0.97160000000000002</v>
      </c>
      <c r="P13219" s="161">
        <f t="shared" si="1239"/>
        <v>0.67110000000000003</v>
      </c>
    </row>
    <row r="13220" spans="9:16" x14ac:dyDescent="0.2">
      <c r="I13220" s="158">
        <f t="shared" si="1237"/>
        <v>32</v>
      </c>
      <c r="J13220" s="158" t="str">
        <f t="shared" si="1240"/>
        <v>SGD</v>
      </c>
      <c r="K13220" s="158" t="str">
        <f t="shared" si="1241"/>
        <v>CHF</v>
      </c>
      <c r="L13220" s="158" t="str">
        <f t="shared" si="1238"/>
        <v>SGDCHF45395</v>
      </c>
      <c r="M13220" s="160">
        <f t="shared" si="1242"/>
        <v>45395</v>
      </c>
      <c r="N13220" s="158">
        <v>0.69070313579223652</v>
      </c>
      <c r="O13220" s="158">
        <v>0.97160000000000002</v>
      </c>
      <c r="P13220" s="161">
        <f t="shared" si="1239"/>
        <v>0.67110000000000003</v>
      </c>
    </row>
    <row r="13221" spans="9:16" x14ac:dyDescent="0.2">
      <c r="I13221" s="158">
        <f t="shared" si="1237"/>
        <v>32</v>
      </c>
      <c r="J13221" s="158" t="str">
        <f t="shared" si="1240"/>
        <v>SGD</v>
      </c>
      <c r="K13221" s="158" t="str">
        <f t="shared" si="1241"/>
        <v>CHF</v>
      </c>
      <c r="L13221" s="158" t="str">
        <f t="shared" si="1238"/>
        <v>SGDCHF45396</v>
      </c>
      <c r="M13221" s="160">
        <f t="shared" si="1242"/>
        <v>45396</v>
      </c>
      <c r="N13221" s="158">
        <v>0.69070313579223652</v>
      </c>
      <c r="O13221" s="158">
        <v>0.97160000000000002</v>
      </c>
      <c r="P13221" s="161">
        <f t="shared" si="1239"/>
        <v>0.67110000000000003</v>
      </c>
    </row>
    <row r="13222" spans="9:16" x14ac:dyDescent="0.2">
      <c r="I13222" s="158">
        <f t="shared" si="1237"/>
        <v>32</v>
      </c>
      <c r="J13222" s="158" t="str">
        <f t="shared" si="1240"/>
        <v>SGD</v>
      </c>
      <c r="K13222" s="158" t="str">
        <f t="shared" si="1241"/>
        <v>CHF</v>
      </c>
      <c r="L13222" s="158" t="str">
        <f t="shared" si="1238"/>
        <v>SGDCHF45397</v>
      </c>
      <c r="M13222" s="160">
        <f t="shared" si="1242"/>
        <v>45397</v>
      </c>
      <c r="N13222" s="158">
        <v>0.68975031038763968</v>
      </c>
      <c r="O13222" s="158">
        <v>0.97250000000000003</v>
      </c>
      <c r="P13222" s="161">
        <f t="shared" si="1239"/>
        <v>0.67079999999999995</v>
      </c>
    </row>
    <row r="13223" spans="9:16" x14ac:dyDescent="0.2">
      <c r="I13223" s="158">
        <f t="shared" si="1237"/>
        <v>32</v>
      </c>
      <c r="J13223" s="158" t="str">
        <f t="shared" si="1240"/>
        <v>SGD</v>
      </c>
      <c r="K13223" s="158" t="str">
        <f t="shared" si="1241"/>
        <v>CHF</v>
      </c>
      <c r="L13223" s="158" t="str">
        <f t="shared" si="1238"/>
        <v>SGDCHF45398</v>
      </c>
      <c r="M13223" s="160">
        <f t="shared" si="1242"/>
        <v>45398</v>
      </c>
      <c r="N13223" s="158">
        <v>0.68922737611137908</v>
      </c>
      <c r="O13223" s="158">
        <v>0.97119999999999995</v>
      </c>
      <c r="P13223" s="161">
        <f t="shared" si="1239"/>
        <v>0.6694</v>
      </c>
    </row>
    <row r="13224" spans="9:16" x14ac:dyDescent="0.2">
      <c r="I13224" s="158">
        <f t="shared" si="1237"/>
        <v>32</v>
      </c>
      <c r="J13224" s="158" t="str">
        <f t="shared" si="1240"/>
        <v>SGD</v>
      </c>
      <c r="K13224" s="158" t="str">
        <f t="shared" si="1241"/>
        <v>CHF</v>
      </c>
      <c r="L13224" s="158" t="str">
        <f t="shared" si="1238"/>
        <v>SGDCHF45399</v>
      </c>
      <c r="M13224" s="160">
        <f t="shared" si="1242"/>
        <v>45399</v>
      </c>
      <c r="N13224" s="158">
        <v>0.68989306657468097</v>
      </c>
      <c r="O13224" s="158">
        <v>0.96930000000000005</v>
      </c>
      <c r="P13224" s="161">
        <f t="shared" si="1239"/>
        <v>0.66869999999999996</v>
      </c>
    </row>
    <row r="13225" spans="9:16" x14ac:dyDescent="0.2">
      <c r="I13225" s="158">
        <f t="shared" si="1237"/>
        <v>32</v>
      </c>
      <c r="J13225" s="158" t="str">
        <f t="shared" si="1240"/>
        <v>SGD</v>
      </c>
      <c r="K13225" s="158" t="str">
        <f t="shared" si="1241"/>
        <v>CHF</v>
      </c>
      <c r="L13225" s="158" t="str">
        <f t="shared" si="1238"/>
        <v>SGDCHF45400</v>
      </c>
      <c r="M13225" s="160">
        <f t="shared" si="1242"/>
        <v>45400</v>
      </c>
      <c r="N13225" s="158">
        <v>0.68870523415977969</v>
      </c>
      <c r="O13225" s="158">
        <v>0.97040000000000004</v>
      </c>
      <c r="P13225" s="161">
        <f t="shared" si="1239"/>
        <v>0.66830000000000001</v>
      </c>
    </row>
    <row r="13226" spans="9:16" x14ac:dyDescent="0.2">
      <c r="I13226" s="158">
        <f t="shared" ref="I13226:I13289" si="1243">IF(M13225=$G$2,I13225+1,I13225)</f>
        <v>32</v>
      </c>
      <c r="J13226" s="158" t="str">
        <f t="shared" si="1240"/>
        <v>SGD</v>
      </c>
      <c r="K13226" s="158" t="str">
        <f t="shared" si="1241"/>
        <v>CHF</v>
      </c>
      <c r="L13226" s="158" t="str">
        <f t="shared" si="1238"/>
        <v>SGDCHF45401</v>
      </c>
      <c r="M13226" s="160">
        <f t="shared" si="1242"/>
        <v>45401</v>
      </c>
      <c r="N13226" s="158">
        <v>0.68917987594762231</v>
      </c>
      <c r="O13226" s="158">
        <v>0.96799999999999997</v>
      </c>
      <c r="P13226" s="161">
        <f t="shared" si="1239"/>
        <v>0.66710000000000003</v>
      </c>
    </row>
    <row r="13227" spans="9:16" x14ac:dyDescent="0.2">
      <c r="I13227" s="158">
        <f t="shared" si="1243"/>
        <v>32</v>
      </c>
      <c r="J13227" s="158" t="str">
        <f t="shared" si="1240"/>
        <v>SGD</v>
      </c>
      <c r="K13227" s="158" t="str">
        <f t="shared" si="1241"/>
        <v>CHF</v>
      </c>
      <c r="L13227" s="158" t="str">
        <f t="shared" si="1238"/>
        <v>SGDCHF45402</v>
      </c>
      <c r="M13227" s="160">
        <f t="shared" si="1242"/>
        <v>45402</v>
      </c>
      <c r="N13227" s="158">
        <v>0.68917987594762231</v>
      </c>
      <c r="O13227" s="158">
        <v>0.96799999999999997</v>
      </c>
      <c r="P13227" s="161">
        <f t="shared" si="1239"/>
        <v>0.66710000000000003</v>
      </c>
    </row>
    <row r="13228" spans="9:16" x14ac:dyDescent="0.2">
      <c r="I13228" s="158">
        <f t="shared" si="1243"/>
        <v>32</v>
      </c>
      <c r="J13228" s="158" t="str">
        <f t="shared" si="1240"/>
        <v>SGD</v>
      </c>
      <c r="K13228" s="158" t="str">
        <f t="shared" si="1241"/>
        <v>CHF</v>
      </c>
      <c r="L13228" s="158" t="str">
        <f t="shared" si="1238"/>
        <v>SGDCHF45403</v>
      </c>
      <c r="M13228" s="160">
        <f t="shared" si="1242"/>
        <v>45403</v>
      </c>
      <c r="N13228" s="158">
        <v>0.68917987594762231</v>
      </c>
      <c r="O13228" s="158">
        <v>0.96799999999999997</v>
      </c>
      <c r="P13228" s="161">
        <f t="shared" si="1239"/>
        <v>0.66710000000000003</v>
      </c>
    </row>
    <row r="13229" spans="9:16" x14ac:dyDescent="0.2">
      <c r="I13229" s="158">
        <f t="shared" si="1243"/>
        <v>32</v>
      </c>
      <c r="J13229" s="158" t="str">
        <f t="shared" si="1240"/>
        <v>SGD</v>
      </c>
      <c r="K13229" s="158" t="str">
        <f t="shared" si="1241"/>
        <v>CHF</v>
      </c>
      <c r="L13229" s="158" t="str">
        <f t="shared" si="1238"/>
        <v>SGDCHF45404</v>
      </c>
      <c r="M13229" s="160">
        <f t="shared" si="1242"/>
        <v>45404</v>
      </c>
      <c r="N13229" s="158">
        <v>0.69013112491373363</v>
      </c>
      <c r="O13229" s="158">
        <v>0.96930000000000005</v>
      </c>
      <c r="P13229" s="161">
        <f t="shared" si="1239"/>
        <v>0.66890000000000005</v>
      </c>
    </row>
    <row r="13230" spans="9:16" x14ac:dyDescent="0.2">
      <c r="I13230" s="158">
        <f t="shared" si="1243"/>
        <v>32</v>
      </c>
      <c r="J13230" s="158" t="str">
        <f t="shared" si="1240"/>
        <v>SGD</v>
      </c>
      <c r="K13230" s="158" t="str">
        <f t="shared" si="1241"/>
        <v>CHF</v>
      </c>
      <c r="L13230" s="158" t="str">
        <f t="shared" si="1238"/>
        <v>SGDCHF45405</v>
      </c>
      <c r="M13230" s="160">
        <f t="shared" si="1242"/>
        <v>45405</v>
      </c>
      <c r="N13230" s="158">
        <v>0.68761603520594106</v>
      </c>
      <c r="O13230" s="158">
        <v>0.97240000000000004</v>
      </c>
      <c r="P13230" s="161">
        <f t="shared" si="1239"/>
        <v>0.66859999999999997</v>
      </c>
    </row>
    <row r="13231" spans="9:16" x14ac:dyDescent="0.2">
      <c r="I13231" s="158">
        <f t="shared" si="1243"/>
        <v>32</v>
      </c>
      <c r="J13231" s="158" t="str">
        <f t="shared" si="1240"/>
        <v>SGD</v>
      </c>
      <c r="K13231" s="158" t="str">
        <f t="shared" si="1241"/>
        <v>CHF</v>
      </c>
      <c r="L13231" s="158" t="str">
        <f t="shared" si="1238"/>
        <v>SGDCHF45406</v>
      </c>
      <c r="M13231" s="160">
        <f t="shared" si="1242"/>
        <v>45406</v>
      </c>
      <c r="N13231" s="158">
        <v>0.68742696088540589</v>
      </c>
      <c r="O13231" s="158">
        <v>0.97740000000000005</v>
      </c>
      <c r="P13231" s="161">
        <f t="shared" si="1239"/>
        <v>0.67190000000000005</v>
      </c>
    </row>
    <row r="13232" spans="9:16" x14ac:dyDescent="0.2">
      <c r="I13232" s="158">
        <f t="shared" si="1243"/>
        <v>32</v>
      </c>
      <c r="J13232" s="158" t="str">
        <f t="shared" si="1240"/>
        <v>SGD</v>
      </c>
      <c r="K13232" s="158" t="str">
        <f t="shared" si="1241"/>
        <v>CHF</v>
      </c>
      <c r="L13232" s="158" t="str">
        <f t="shared" si="1238"/>
        <v>SGDCHF45407</v>
      </c>
      <c r="M13232" s="160">
        <f t="shared" si="1242"/>
        <v>45407</v>
      </c>
      <c r="N13232" s="158">
        <v>0.68582401755709488</v>
      </c>
      <c r="O13232" s="158">
        <v>0.97919999999999996</v>
      </c>
      <c r="P13232" s="161">
        <f t="shared" si="1239"/>
        <v>0.67159999999999997</v>
      </c>
    </row>
    <row r="13233" spans="9:16" x14ac:dyDescent="0.2">
      <c r="I13233" s="158">
        <f t="shared" si="1243"/>
        <v>32</v>
      </c>
      <c r="J13233" s="158" t="str">
        <f t="shared" si="1240"/>
        <v>SGD</v>
      </c>
      <c r="K13233" s="158" t="str">
        <f t="shared" si="1241"/>
        <v>CHF</v>
      </c>
      <c r="L13233" s="158" t="str">
        <f t="shared" si="1238"/>
        <v>SGDCHF45408</v>
      </c>
      <c r="M13233" s="160">
        <f t="shared" si="1242"/>
        <v>45408</v>
      </c>
      <c r="N13233" s="158">
        <v>0.68554192088846233</v>
      </c>
      <c r="O13233" s="158">
        <v>0.97789999999999999</v>
      </c>
      <c r="P13233" s="161">
        <f t="shared" si="1239"/>
        <v>0.6704</v>
      </c>
    </row>
    <row r="13234" spans="9:16" x14ac:dyDescent="0.2">
      <c r="I13234" s="158">
        <f t="shared" si="1243"/>
        <v>32</v>
      </c>
      <c r="J13234" s="158" t="str">
        <f t="shared" si="1240"/>
        <v>SGD</v>
      </c>
      <c r="K13234" s="158" t="str">
        <f t="shared" si="1241"/>
        <v>CHF</v>
      </c>
      <c r="L13234" s="158" t="str">
        <f t="shared" si="1238"/>
        <v>SGDCHF45409</v>
      </c>
      <c r="M13234" s="160">
        <f t="shared" si="1242"/>
        <v>45409</v>
      </c>
      <c r="N13234" s="158">
        <v>0.68554192088846233</v>
      </c>
      <c r="O13234" s="158">
        <v>0.97789999999999999</v>
      </c>
      <c r="P13234" s="161">
        <f t="shared" si="1239"/>
        <v>0.6704</v>
      </c>
    </row>
    <row r="13235" spans="9:16" x14ac:dyDescent="0.2">
      <c r="I13235" s="158">
        <f t="shared" si="1243"/>
        <v>32</v>
      </c>
      <c r="J13235" s="158" t="str">
        <f t="shared" si="1240"/>
        <v>SGD</v>
      </c>
      <c r="K13235" s="158" t="str">
        <f t="shared" si="1241"/>
        <v>CHF</v>
      </c>
      <c r="L13235" s="158" t="str">
        <f t="shared" si="1238"/>
        <v>SGDCHF45410</v>
      </c>
      <c r="M13235" s="160">
        <f t="shared" si="1242"/>
        <v>45410</v>
      </c>
      <c r="N13235" s="158">
        <v>0.68554192088846233</v>
      </c>
      <c r="O13235" s="158">
        <v>0.97789999999999999</v>
      </c>
      <c r="P13235" s="161">
        <f t="shared" si="1239"/>
        <v>0.6704</v>
      </c>
    </row>
    <row r="13236" spans="9:16" x14ac:dyDescent="0.2">
      <c r="I13236" s="158">
        <f t="shared" si="1243"/>
        <v>32</v>
      </c>
      <c r="J13236" s="158" t="str">
        <f t="shared" si="1240"/>
        <v>SGD</v>
      </c>
      <c r="K13236" s="158" t="str">
        <f t="shared" si="1241"/>
        <v>CHF</v>
      </c>
      <c r="L13236" s="158" t="str">
        <f t="shared" si="1238"/>
        <v>SGDCHF45411</v>
      </c>
      <c r="M13236" s="160">
        <f t="shared" si="1242"/>
        <v>45411</v>
      </c>
      <c r="N13236" s="158">
        <v>0.68596515297022909</v>
      </c>
      <c r="O13236" s="158">
        <v>0.97760000000000002</v>
      </c>
      <c r="P13236" s="161">
        <f t="shared" si="1239"/>
        <v>0.67059999999999997</v>
      </c>
    </row>
    <row r="13237" spans="9:16" x14ac:dyDescent="0.2">
      <c r="I13237" s="158">
        <f t="shared" si="1243"/>
        <v>32</v>
      </c>
      <c r="J13237" s="158" t="str">
        <f t="shared" si="1240"/>
        <v>SGD</v>
      </c>
      <c r="K13237" s="158" t="str">
        <f t="shared" si="1241"/>
        <v>CHF</v>
      </c>
      <c r="L13237" s="158" t="str">
        <f t="shared" si="1238"/>
        <v>SGDCHF45412</v>
      </c>
      <c r="M13237" s="160">
        <f t="shared" si="1242"/>
        <v>45412</v>
      </c>
      <c r="N13237" s="158">
        <v>0.68526005619132457</v>
      </c>
      <c r="O13237" s="158">
        <v>0.97870000000000001</v>
      </c>
      <c r="P13237" s="161">
        <f t="shared" si="1239"/>
        <v>0.67069999999999996</v>
      </c>
    </row>
    <row r="13238" spans="9:16" x14ac:dyDescent="0.2">
      <c r="I13238" s="158">
        <f t="shared" si="1243"/>
        <v>32</v>
      </c>
      <c r="J13238" s="158" t="str">
        <f t="shared" si="1240"/>
        <v>SGD</v>
      </c>
      <c r="K13238" s="158" t="str">
        <f t="shared" si="1241"/>
        <v>CHF</v>
      </c>
      <c r="L13238" s="158" t="str">
        <f t="shared" si="1238"/>
        <v>SGDCHF45413</v>
      </c>
      <c r="M13238" s="160">
        <f t="shared" si="1242"/>
        <v>45413</v>
      </c>
      <c r="N13238" s="158">
        <v>0.68526005619132457</v>
      </c>
      <c r="O13238" s="158">
        <v>0.97870000000000001</v>
      </c>
      <c r="P13238" s="161">
        <f t="shared" si="1239"/>
        <v>0.67069999999999996</v>
      </c>
    </row>
    <row r="13239" spans="9:16" x14ac:dyDescent="0.2">
      <c r="I13239" s="158">
        <f t="shared" si="1243"/>
        <v>32</v>
      </c>
      <c r="J13239" s="158" t="str">
        <f t="shared" si="1240"/>
        <v>SGD</v>
      </c>
      <c r="K13239" s="158" t="str">
        <f t="shared" si="1241"/>
        <v>CHF</v>
      </c>
      <c r="L13239" s="158" t="str">
        <f t="shared" si="1238"/>
        <v>SGDCHF45414</v>
      </c>
      <c r="M13239" s="160">
        <f t="shared" si="1242"/>
        <v>45414</v>
      </c>
      <c r="N13239" s="158">
        <v>0.68785252441876465</v>
      </c>
      <c r="O13239" s="158">
        <v>0.97589999999999999</v>
      </c>
      <c r="P13239" s="161">
        <f t="shared" si="1239"/>
        <v>0.67130000000000001</v>
      </c>
    </row>
    <row r="13240" spans="9:16" x14ac:dyDescent="0.2">
      <c r="I13240" s="158">
        <f t="shared" si="1243"/>
        <v>32</v>
      </c>
      <c r="J13240" s="158" t="str">
        <f t="shared" si="1240"/>
        <v>SGD</v>
      </c>
      <c r="K13240" s="158" t="str">
        <f t="shared" si="1241"/>
        <v>CHF</v>
      </c>
      <c r="L13240" s="158" t="str">
        <f t="shared" si="1238"/>
        <v>SGDCHF45415</v>
      </c>
      <c r="M13240" s="160">
        <f t="shared" si="1242"/>
        <v>45415</v>
      </c>
      <c r="N13240" s="158">
        <v>0.68837337371790452</v>
      </c>
      <c r="O13240" s="158">
        <v>0.97440000000000004</v>
      </c>
      <c r="P13240" s="161">
        <f t="shared" si="1239"/>
        <v>0.67079999999999995</v>
      </c>
    </row>
    <row r="13241" spans="9:16" x14ac:dyDescent="0.2">
      <c r="I13241" s="158">
        <f t="shared" si="1243"/>
        <v>32</v>
      </c>
      <c r="J13241" s="158" t="str">
        <f t="shared" si="1240"/>
        <v>SGD</v>
      </c>
      <c r="K13241" s="158" t="str">
        <f t="shared" si="1241"/>
        <v>CHF</v>
      </c>
      <c r="L13241" s="158" t="str">
        <f t="shared" si="1238"/>
        <v>SGDCHF45416</v>
      </c>
      <c r="M13241" s="160">
        <f t="shared" si="1242"/>
        <v>45416</v>
      </c>
      <c r="N13241" s="158">
        <v>0.68837337371790452</v>
      </c>
      <c r="O13241" s="158">
        <v>0.97440000000000004</v>
      </c>
      <c r="P13241" s="161">
        <f t="shared" si="1239"/>
        <v>0.67079999999999995</v>
      </c>
    </row>
    <row r="13242" spans="9:16" x14ac:dyDescent="0.2">
      <c r="I13242" s="158">
        <f t="shared" si="1243"/>
        <v>32</v>
      </c>
      <c r="J13242" s="158" t="str">
        <f t="shared" si="1240"/>
        <v>SGD</v>
      </c>
      <c r="K13242" s="158" t="str">
        <f t="shared" si="1241"/>
        <v>CHF</v>
      </c>
      <c r="L13242" s="158" t="str">
        <f t="shared" si="1238"/>
        <v>SGDCHF45417</v>
      </c>
      <c r="M13242" s="160">
        <f t="shared" si="1242"/>
        <v>45417</v>
      </c>
      <c r="N13242" s="158">
        <v>0.68837337371790452</v>
      </c>
      <c r="O13242" s="158">
        <v>0.97440000000000004</v>
      </c>
      <c r="P13242" s="161">
        <f t="shared" si="1239"/>
        <v>0.67079999999999995</v>
      </c>
    </row>
    <row r="13243" spans="9:16" x14ac:dyDescent="0.2">
      <c r="I13243" s="158">
        <f t="shared" si="1243"/>
        <v>32</v>
      </c>
      <c r="J13243" s="158" t="str">
        <f t="shared" si="1240"/>
        <v>SGD</v>
      </c>
      <c r="K13243" s="158" t="str">
        <f t="shared" si="1241"/>
        <v>CHF</v>
      </c>
      <c r="L13243" s="158" t="str">
        <f t="shared" si="1238"/>
        <v>SGDCHF45418</v>
      </c>
      <c r="M13243" s="160">
        <f t="shared" si="1242"/>
        <v>45418</v>
      </c>
      <c r="N13243" s="158">
        <v>0.6873797085510035</v>
      </c>
      <c r="O13243" s="158">
        <v>0.97540000000000004</v>
      </c>
      <c r="P13243" s="161">
        <f t="shared" si="1239"/>
        <v>0.67049999999999998</v>
      </c>
    </row>
    <row r="13244" spans="9:16" x14ac:dyDescent="0.2">
      <c r="I13244" s="158">
        <f t="shared" si="1243"/>
        <v>32</v>
      </c>
      <c r="J13244" s="158" t="str">
        <f t="shared" si="1240"/>
        <v>SGD</v>
      </c>
      <c r="K13244" s="158" t="str">
        <f t="shared" si="1241"/>
        <v>CHF</v>
      </c>
      <c r="L13244" s="158" t="str">
        <f t="shared" si="1238"/>
        <v>SGDCHF45419</v>
      </c>
      <c r="M13244" s="160">
        <f t="shared" si="1242"/>
        <v>45419</v>
      </c>
      <c r="N13244" s="158">
        <v>0.68634179821551133</v>
      </c>
      <c r="O13244" s="158">
        <v>0.97699999999999998</v>
      </c>
      <c r="P13244" s="161">
        <f t="shared" si="1239"/>
        <v>0.67059999999999997</v>
      </c>
    </row>
    <row r="13245" spans="9:16" x14ac:dyDescent="0.2">
      <c r="I13245" s="158">
        <f t="shared" si="1243"/>
        <v>32</v>
      </c>
      <c r="J13245" s="158" t="str">
        <f t="shared" si="1240"/>
        <v>SGD</v>
      </c>
      <c r="K13245" s="158" t="str">
        <f t="shared" si="1241"/>
        <v>CHF</v>
      </c>
      <c r="L13245" s="158" t="str">
        <f t="shared" si="1238"/>
        <v>SGDCHF45420</v>
      </c>
      <c r="M13245" s="160">
        <f t="shared" si="1242"/>
        <v>45420</v>
      </c>
      <c r="N13245" s="158">
        <v>0.68624759813340652</v>
      </c>
      <c r="O13245" s="158">
        <v>0.97699999999999998</v>
      </c>
      <c r="P13245" s="161">
        <f t="shared" si="1239"/>
        <v>0.67049999999999998</v>
      </c>
    </row>
    <row r="13246" spans="9:16" x14ac:dyDescent="0.2">
      <c r="I13246" s="158">
        <f t="shared" si="1243"/>
        <v>32</v>
      </c>
      <c r="J13246" s="158" t="str">
        <f t="shared" si="1240"/>
        <v>SGD</v>
      </c>
      <c r="K13246" s="158" t="str">
        <f t="shared" si="1241"/>
        <v>CHF</v>
      </c>
      <c r="L13246" s="158" t="str">
        <f t="shared" si="1238"/>
        <v>SGDCHF45421</v>
      </c>
      <c r="M13246" s="160">
        <f t="shared" si="1242"/>
        <v>45421</v>
      </c>
      <c r="N13246" s="158">
        <v>0.68690754224481387</v>
      </c>
      <c r="O13246" s="158">
        <v>0.97599999999999998</v>
      </c>
      <c r="P13246" s="161">
        <f t="shared" si="1239"/>
        <v>0.6704</v>
      </c>
    </row>
    <row r="13247" spans="9:16" x14ac:dyDescent="0.2">
      <c r="I13247" s="158">
        <f t="shared" si="1243"/>
        <v>32</v>
      </c>
      <c r="J13247" s="158" t="str">
        <f t="shared" si="1240"/>
        <v>SGD</v>
      </c>
      <c r="K13247" s="158" t="str">
        <f t="shared" si="1241"/>
        <v>CHF</v>
      </c>
      <c r="L13247" s="158" t="str">
        <f t="shared" si="1238"/>
        <v>SGDCHF45422</v>
      </c>
      <c r="M13247" s="160">
        <f t="shared" si="1242"/>
        <v>45422</v>
      </c>
      <c r="N13247" s="158">
        <v>0.68530701754385959</v>
      </c>
      <c r="O13247" s="158">
        <v>0.97789999999999999</v>
      </c>
      <c r="P13247" s="161">
        <f t="shared" si="1239"/>
        <v>0.67020000000000002</v>
      </c>
    </row>
    <row r="13248" spans="9:16" x14ac:dyDescent="0.2">
      <c r="I13248" s="158">
        <f t="shared" si="1243"/>
        <v>32</v>
      </c>
      <c r="J13248" s="158" t="str">
        <f t="shared" si="1240"/>
        <v>SGD</v>
      </c>
      <c r="K13248" s="158" t="str">
        <f t="shared" si="1241"/>
        <v>CHF</v>
      </c>
      <c r="L13248" s="158" t="str">
        <f t="shared" si="1238"/>
        <v>SGDCHF45423</v>
      </c>
      <c r="M13248" s="160">
        <f t="shared" si="1242"/>
        <v>45423</v>
      </c>
      <c r="N13248" s="158">
        <v>0.68530701754385959</v>
      </c>
      <c r="O13248" s="158">
        <v>0.97789999999999999</v>
      </c>
      <c r="P13248" s="161">
        <f t="shared" si="1239"/>
        <v>0.67020000000000002</v>
      </c>
    </row>
    <row r="13249" spans="9:16" x14ac:dyDescent="0.2">
      <c r="I13249" s="158">
        <f t="shared" si="1243"/>
        <v>32</v>
      </c>
      <c r="J13249" s="158" t="str">
        <f t="shared" si="1240"/>
        <v>SGD</v>
      </c>
      <c r="K13249" s="158" t="str">
        <f t="shared" si="1241"/>
        <v>CHF</v>
      </c>
      <c r="L13249" s="158" t="str">
        <f t="shared" si="1238"/>
        <v>SGDCHF45424</v>
      </c>
      <c r="M13249" s="160">
        <f t="shared" si="1242"/>
        <v>45424</v>
      </c>
      <c r="N13249" s="158">
        <v>0.68530701754385959</v>
      </c>
      <c r="O13249" s="158">
        <v>0.97789999999999999</v>
      </c>
      <c r="P13249" s="161">
        <f t="shared" si="1239"/>
        <v>0.67020000000000002</v>
      </c>
    </row>
    <row r="13250" spans="9:16" x14ac:dyDescent="0.2">
      <c r="I13250" s="158">
        <f t="shared" si="1243"/>
        <v>32</v>
      </c>
      <c r="J13250" s="158" t="str">
        <f t="shared" si="1240"/>
        <v>SGD</v>
      </c>
      <c r="K13250" s="158" t="str">
        <f t="shared" si="1241"/>
        <v>CHF</v>
      </c>
      <c r="L13250" s="158" t="str">
        <f t="shared" si="1238"/>
        <v>SGDCHF45425</v>
      </c>
      <c r="M13250" s="160">
        <f t="shared" si="1242"/>
        <v>45425</v>
      </c>
      <c r="N13250" s="158">
        <v>0.6846970215679562</v>
      </c>
      <c r="O13250" s="158">
        <v>0.97840000000000005</v>
      </c>
      <c r="P13250" s="161">
        <f t="shared" si="1239"/>
        <v>0.66990000000000005</v>
      </c>
    </row>
    <row r="13251" spans="9:16" x14ac:dyDescent="0.2">
      <c r="I13251" s="158">
        <f t="shared" si="1243"/>
        <v>32</v>
      </c>
      <c r="J13251" s="158" t="str">
        <f t="shared" si="1240"/>
        <v>SGD</v>
      </c>
      <c r="K13251" s="158" t="str">
        <f t="shared" si="1241"/>
        <v>CHF</v>
      </c>
      <c r="L13251" s="158" t="str">
        <f t="shared" ref="L13251:L13314" si="1244">J13251&amp;K13251&amp;M13251</f>
        <v>SGDCHF45426</v>
      </c>
      <c r="M13251" s="160">
        <f t="shared" si="1242"/>
        <v>45426</v>
      </c>
      <c r="N13251" s="158">
        <v>0.68450954890820725</v>
      </c>
      <c r="O13251" s="158">
        <v>0.98009999999999997</v>
      </c>
      <c r="P13251" s="161">
        <f t="shared" ref="P13251:P13314" si="1245">ROUND(N13251*O13251,4)</f>
        <v>0.67090000000000005</v>
      </c>
    </row>
    <row r="13252" spans="9:16" x14ac:dyDescent="0.2">
      <c r="I13252" s="158">
        <f t="shared" si="1243"/>
        <v>32</v>
      </c>
      <c r="J13252" s="158" t="str">
        <f t="shared" ref="J13252:J13315" si="1246">VLOOKUP($I13252,$A:$C,2,FALSE)</f>
        <v>SGD</v>
      </c>
      <c r="K13252" s="158" t="str">
        <f t="shared" ref="K13252:K13315" si="1247">VLOOKUP($I13252,$A:$C,3,FALSE)</f>
        <v>CHF</v>
      </c>
      <c r="L13252" s="158" t="str">
        <f t="shared" si="1244"/>
        <v>SGDCHF45427</v>
      </c>
      <c r="M13252" s="160">
        <f t="shared" ref="M13252:M13315" si="1248">IF(I13252=I13251,M13251+1,$G$1)</f>
        <v>45427</v>
      </c>
      <c r="N13252" s="158">
        <v>0.68450954890820725</v>
      </c>
      <c r="O13252" s="158">
        <v>0.98</v>
      </c>
      <c r="P13252" s="161">
        <f t="shared" si="1245"/>
        <v>0.67079999999999995</v>
      </c>
    </row>
    <row r="13253" spans="9:16" x14ac:dyDescent="0.2">
      <c r="I13253" s="158">
        <f t="shared" si="1243"/>
        <v>32</v>
      </c>
      <c r="J13253" s="158" t="str">
        <f t="shared" si="1246"/>
        <v>SGD</v>
      </c>
      <c r="K13253" s="158" t="str">
        <f t="shared" si="1247"/>
        <v>CHF</v>
      </c>
      <c r="L13253" s="158" t="str">
        <f t="shared" si="1244"/>
        <v>SGDCHF45428</v>
      </c>
      <c r="M13253" s="160">
        <f t="shared" si="1248"/>
        <v>45428</v>
      </c>
      <c r="N13253" s="158">
        <v>0.68413491140452898</v>
      </c>
      <c r="O13253" s="158">
        <v>0.98219999999999996</v>
      </c>
      <c r="P13253" s="161">
        <f t="shared" si="1245"/>
        <v>0.67200000000000004</v>
      </c>
    </row>
    <row r="13254" spans="9:16" x14ac:dyDescent="0.2">
      <c r="I13254" s="158">
        <f t="shared" si="1243"/>
        <v>32</v>
      </c>
      <c r="J13254" s="158" t="str">
        <f t="shared" si="1246"/>
        <v>SGD</v>
      </c>
      <c r="K13254" s="158" t="str">
        <f t="shared" si="1247"/>
        <v>CHF</v>
      </c>
      <c r="L13254" s="158" t="str">
        <f t="shared" si="1244"/>
        <v>SGDCHF45429</v>
      </c>
      <c r="M13254" s="160">
        <f t="shared" si="1248"/>
        <v>45429</v>
      </c>
      <c r="N13254" s="158">
        <v>0.68450954890820725</v>
      </c>
      <c r="O13254" s="158">
        <v>0.98550000000000004</v>
      </c>
      <c r="P13254" s="161">
        <f t="shared" si="1245"/>
        <v>0.67459999999999998</v>
      </c>
    </row>
    <row r="13255" spans="9:16" x14ac:dyDescent="0.2">
      <c r="I13255" s="158">
        <f t="shared" si="1243"/>
        <v>32</v>
      </c>
      <c r="J13255" s="158" t="str">
        <f t="shared" si="1246"/>
        <v>SGD</v>
      </c>
      <c r="K13255" s="158" t="str">
        <f t="shared" si="1247"/>
        <v>CHF</v>
      </c>
      <c r="L13255" s="158" t="str">
        <f t="shared" si="1244"/>
        <v>SGDCHF45430</v>
      </c>
      <c r="M13255" s="160">
        <f t="shared" si="1248"/>
        <v>45430</v>
      </c>
      <c r="N13255" s="158">
        <v>0.68450954890820725</v>
      </c>
      <c r="O13255" s="158">
        <v>0.98550000000000004</v>
      </c>
      <c r="P13255" s="161">
        <f t="shared" si="1245"/>
        <v>0.67459999999999998</v>
      </c>
    </row>
    <row r="13256" spans="9:16" x14ac:dyDescent="0.2">
      <c r="I13256" s="158">
        <f t="shared" si="1243"/>
        <v>32</v>
      </c>
      <c r="J13256" s="158" t="str">
        <f t="shared" si="1246"/>
        <v>SGD</v>
      </c>
      <c r="K13256" s="158" t="str">
        <f t="shared" si="1247"/>
        <v>CHF</v>
      </c>
      <c r="L13256" s="158" t="str">
        <f t="shared" si="1244"/>
        <v>SGDCHF45431</v>
      </c>
      <c r="M13256" s="160">
        <f t="shared" si="1248"/>
        <v>45431</v>
      </c>
      <c r="N13256" s="158">
        <v>0.68450954890820725</v>
      </c>
      <c r="O13256" s="158">
        <v>0.98550000000000004</v>
      </c>
      <c r="P13256" s="161">
        <f t="shared" si="1245"/>
        <v>0.67459999999999998</v>
      </c>
    </row>
    <row r="13257" spans="9:16" x14ac:dyDescent="0.2">
      <c r="I13257" s="158">
        <f t="shared" si="1243"/>
        <v>32</v>
      </c>
      <c r="J13257" s="158" t="str">
        <f t="shared" si="1246"/>
        <v>SGD</v>
      </c>
      <c r="K13257" s="158" t="str">
        <f t="shared" si="1247"/>
        <v>CHF</v>
      </c>
      <c r="L13257" s="158" t="str">
        <f t="shared" si="1244"/>
        <v>SGDCHF45432</v>
      </c>
      <c r="M13257" s="160">
        <f t="shared" si="1248"/>
        <v>45432</v>
      </c>
      <c r="N13257" s="158">
        <v>0.68362045392398141</v>
      </c>
      <c r="O13257" s="158">
        <v>0.98799999999999999</v>
      </c>
      <c r="P13257" s="161">
        <f t="shared" si="1245"/>
        <v>0.6754</v>
      </c>
    </row>
    <row r="13258" spans="9:16" x14ac:dyDescent="0.2">
      <c r="I13258" s="158">
        <f t="shared" si="1243"/>
        <v>32</v>
      </c>
      <c r="J13258" s="158" t="str">
        <f t="shared" si="1246"/>
        <v>SGD</v>
      </c>
      <c r="K13258" s="158" t="str">
        <f t="shared" si="1247"/>
        <v>CHF</v>
      </c>
      <c r="L13258" s="158" t="str">
        <f t="shared" si="1244"/>
        <v>SGDCHF45433</v>
      </c>
      <c r="M13258" s="160">
        <f t="shared" si="1248"/>
        <v>45433</v>
      </c>
      <c r="N13258" s="158">
        <v>0.68343357025697105</v>
      </c>
      <c r="O13258" s="158">
        <v>0.98839999999999995</v>
      </c>
      <c r="P13258" s="161">
        <f t="shared" si="1245"/>
        <v>0.67549999999999999</v>
      </c>
    </row>
    <row r="13259" spans="9:16" x14ac:dyDescent="0.2">
      <c r="I13259" s="158">
        <f t="shared" si="1243"/>
        <v>32</v>
      </c>
      <c r="J13259" s="158" t="str">
        <f t="shared" si="1246"/>
        <v>SGD</v>
      </c>
      <c r="K13259" s="158" t="str">
        <f t="shared" si="1247"/>
        <v>CHF</v>
      </c>
      <c r="L13259" s="158" t="str">
        <f t="shared" si="1244"/>
        <v>SGDCHF45434</v>
      </c>
      <c r="M13259" s="160">
        <f t="shared" si="1248"/>
        <v>45434</v>
      </c>
      <c r="N13259" s="158">
        <v>0.6841817186644773</v>
      </c>
      <c r="O13259" s="158">
        <v>0.99050000000000005</v>
      </c>
      <c r="P13259" s="161">
        <f t="shared" si="1245"/>
        <v>0.67769999999999997</v>
      </c>
    </row>
    <row r="13260" spans="9:16" x14ac:dyDescent="0.2">
      <c r="I13260" s="158">
        <f t="shared" si="1243"/>
        <v>32</v>
      </c>
      <c r="J13260" s="158" t="str">
        <f t="shared" si="1246"/>
        <v>SGD</v>
      </c>
      <c r="K13260" s="158" t="str">
        <f t="shared" si="1247"/>
        <v>CHF</v>
      </c>
      <c r="L13260" s="158" t="str">
        <f t="shared" si="1244"/>
        <v>SGDCHF45435</v>
      </c>
      <c r="M13260" s="160">
        <f t="shared" si="1248"/>
        <v>45435</v>
      </c>
      <c r="N13260" s="158">
        <v>0.68320010931201747</v>
      </c>
      <c r="O13260" s="158">
        <v>0.99070000000000003</v>
      </c>
      <c r="P13260" s="161">
        <f t="shared" si="1245"/>
        <v>0.67679999999999996</v>
      </c>
    </row>
    <row r="13261" spans="9:16" x14ac:dyDescent="0.2">
      <c r="I13261" s="158">
        <f t="shared" si="1243"/>
        <v>32</v>
      </c>
      <c r="J13261" s="158" t="str">
        <f t="shared" si="1246"/>
        <v>SGD</v>
      </c>
      <c r="K13261" s="158" t="str">
        <f t="shared" si="1247"/>
        <v>CHF</v>
      </c>
      <c r="L13261" s="158" t="str">
        <f t="shared" si="1244"/>
        <v>SGDCHF45436</v>
      </c>
      <c r="M13261" s="160">
        <f t="shared" si="1248"/>
        <v>45436</v>
      </c>
      <c r="N13261" s="158">
        <v>0.68310676958808658</v>
      </c>
      <c r="O13261" s="158">
        <v>0.99239999999999995</v>
      </c>
      <c r="P13261" s="161">
        <f t="shared" si="1245"/>
        <v>0.67789999999999995</v>
      </c>
    </row>
    <row r="13262" spans="9:16" x14ac:dyDescent="0.2">
      <c r="I13262" s="158">
        <f t="shared" si="1243"/>
        <v>32</v>
      </c>
      <c r="J13262" s="158" t="str">
        <f t="shared" si="1246"/>
        <v>SGD</v>
      </c>
      <c r="K13262" s="158" t="str">
        <f t="shared" si="1247"/>
        <v>CHF</v>
      </c>
      <c r="L13262" s="158" t="str">
        <f t="shared" si="1244"/>
        <v>SGDCHF45437</v>
      </c>
      <c r="M13262" s="160">
        <f t="shared" si="1248"/>
        <v>45437</v>
      </c>
      <c r="N13262" s="158">
        <v>0.68310676958808658</v>
      </c>
      <c r="O13262" s="158">
        <v>0.99239999999999995</v>
      </c>
      <c r="P13262" s="161">
        <f t="shared" si="1245"/>
        <v>0.67789999999999995</v>
      </c>
    </row>
    <row r="13263" spans="9:16" x14ac:dyDescent="0.2">
      <c r="I13263" s="158">
        <f t="shared" si="1243"/>
        <v>32</v>
      </c>
      <c r="J13263" s="158" t="str">
        <f t="shared" si="1246"/>
        <v>SGD</v>
      </c>
      <c r="K13263" s="158" t="str">
        <f t="shared" si="1247"/>
        <v>CHF</v>
      </c>
      <c r="L13263" s="158" t="str">
        <f t="shared" si="1244"/>
        <v>SGDCHF45438</v>
      </c>
      <c r="M13263" s="160">
        <f t="shared" si="1248"/>
        <v>45438</v>
      </c>
      <c r="N13263" s="158">
        <v>0.68310676958808658</v>
      </c>
      <c r="O13263" s="158">
        <v>0.99239999999999995</v>
      </c>
      <c r="P13263" s="161">
        <f t="shared" si="1245"/>
        <v>0.67789999999999995</v>
      </c>
    </row>
    <row r="13264" spans="9:16" x14ac:dyDescent="0.2">
      <c r="I13264" s="158">
        <f t="shared" si="1243"/>
        <v>32</v>
      </c>
      <c r="J13264" s="158" t="str">
        <f t="shared" si="1246"/>
        <v>SGD</v>
      </c>
      <c r="K13264" s="158" t="str">
        <f t="shared" si="1247"/>
        <v>CHF</v>
      </c>
      <c r="L13264" s="158" t="str">
        <f t="shared" si="1244"/>
        <v>SGDCHF45439</v>
      </c>
      <c r="M13264" s="160">
        <f t="shared" si="1248"/>
        <v>45439</v>
      </c>
      <c r="N13264" s="158">
        <v>0.68338686530444881</v>
      </c>
      <c r="O13264" s="158">
        <v>0.99219999999999997</v>
      </c>
      <c r="P13264" s="161">
        <f t="shared" si="1245"/>
        <v>0.67810000000000004</v>
      </c>
    </row>
    <row r="13265" spans="9:16" x14ac:dyDescent="0.2">
      <c r="I13265" s="158">
        <f t="shared" si="1243"/>
        <v>32</v>
      </c>
      <c r="J13265" s="158" t="str">
        <f t="shared" si="1246"/>
        <v>SGD</v>
      </c>
      <c r="K13265" s="158" t="str">
        <f t="shared" si="1247"/>
        <v>CHF</v>
      </c>
      <c r="L13265" s="158" t="str">
        <f t="shared" si="1244"/>
        <v>SGDCHF45440</v>
      </c>
      <c r="M13265" s="160">
        <f t="shared" si="1248"/>
        <v>45440</v>
      </c>
      <c r="N13265" s="158">
        <v>0.68217477317688791</v>
      </c>
      <c r="O13265" s="158">
        <v>0.99080000000000001</v>
      </c>
      <c r="P13265" s="161">
        <f t="shared" si="1245"/>
        <v>0.67589999999999995</v>
      </c>
    </row>
    <row r="13266" spans="9:16" x14ac:dyDescent="0.2">
      <c r="I13266" s="158">
        <f t="shared" si="1243"/>
        <v>32</v>
      </c>
      <c r="J13266" s="158" t="str">
        <f t="shared" si="1246"/>
        <v>SGD</v>
      </c>
      <c r="K13266" s="158" t="str">
        <f t="shared" si="1247"/>
        <v>CHF</v>
      </c>
      <c r="L13266" s="158" t="str">
        <f t="shared" si="1244"/>
        <v>SGDCHF45441</v>
      </c>
      <c r="M13266" s="160">
        <f t="shared" si="1248"/>
        <v>45441</v>
      </c>
      <c r="N13266" s="158">
        <v>0.68250068250068252</v>
      </c>
      <c r="O13266" s="158">
        <v>0.99070000000000003</v>
      </c>
      <c r="P13266" s="161">
        <f t="shared" si="1245"/>
        <v>0.67620000000000002</v>
      </c>
    </row>
    <row r="13267" spans="9:16" x14ac:dyDescent="0.2">
      <c r="I13267" s="158">
        <f t="shared" si="1243"/>
        <v>32</v>
      </c>
      <c r="J13267" s="158" t="str">
        <f t="shared" si="1246"/>
        <v>SGD</v>
      </c>
      <c r="K13267" s="158" t="str">
        <f t="shared" si="1247"/>
        <v>CHF</v>
      </c>
      <c r="L13267" s="158" t="str">
        <f t="shared" si="1244"/>
        <v>SGDCHF45442</v>
      </c>
      <c r="M13267" s="160">
        <f t="shared" si="1248"/>
        <v>45442</v>
      </c>
      <c r="N13267" s="158">
        <v>0.68436901177114695</v>
      </c>
      <c r="O13267" s="158">
        <v>0.98080000000000001</v>
      </c>
      <c r="P13267" s="161">
        <f t="shared" si="1245"/>
        <v>0.67120000000000002</v>
      </c>
    </row>
    <row r="13268" spans="9:16" x14ac:dyDescent="0.2">
      <c r="I13268" s="158">
        <f t="shared" si="1243"/>
        <v>32</v>
      </c>
      <c r="J13268" s="158" t="str">
        <f t="shared" si="1246"/>
        <v>SGD</v>
      </c>
      <c r="K13268" s="158" t="str">
        <f t="shared" si="1247"/>
        <v>CHF</v>
      </c>
      <c r="L13268" s="158" t="str">
        <f t="shared" si="1244"/>
        <v>SGDCHF45443</v>
      </c>
      <c r="M13268" s="160">
        <f t="shared" si="1248"/>
        <v>45443</v>
      </c>
      <c r="N13268" s="158">
        <v>0.68198867898792881</v>
      </c>
      <c r="O13268" s="158">
        <v>0.98180000000000001</v>
      </c>
      <c r="P13268" s="161">
        <f t="shared" si="1245"/>
        <v>0.66959999999999997</v>
      </c>
    </row>
    <row r="13269" spans="9:16" x14ac:dyDescent="0.2">
      <c r="I13269" s="158">
        <f t="shared" si="1243"/>
        <v>32</v>
      </c>
      <c r="J13269" s="158" t="str">
        <f t="shared" si="1246"/>
        <v>SGD</v>
      </c>
      <c r="K13269" s="158" t="str">
        <f t="shared" si="1247"/>
        <v>CHF</v>
      </c>
      <c r="L13269" s="158" t="str">
        <f t="shared" si="1244"/>
        <v>SGDCHF45444</v>
      </c>
      <c r="M13269" s="160">
        <f t="shared" si="1248"/>
        <v>45444</v>
      </c>
      <c r="N13269" s="158">
        <v>0.68198867898792881</v>
      </c>
      <c r="O13269" s="158">
        <v>0.98180000000000001</v>
      </c>
      <c r="P13269" s="161">
        <f t="shared" si="1245"/>
        <v>0.66959999999999997</v>
      </c>
    </row>
    <row r="13270" spans="9:16" x14ac:dyDescent="0.2">
      <c r="I13270" s="158">
        <f t="shared" si="1243"/>
        <v>32</v>
      </c>
      <c r="J13270" s="158" t="str">
        <f t="shared" si="1246"/>
        <v>SGD</v>
      </c>
      <c r="K13270" s="158" t="str">
        <f t="shared" si="1247"/>
        <v>CHF</v>
      </c>
      <c r="L13270" s="158" t="str">
        <f t="shared" si="1244"/>
        <v>SGDCHF45445</v>
      </c>
      <c r="M13270" s="160">
        <f t="shared" si="1248"/>
        <v>45445</v>
      </c>
      <c r="N13270" s="158">
        <v>0.68198867898792881</v>
      </c>
      <c r="O13270" s="158">
        <v>0.98180000000000001</v>
      </c>
      <c r="P13270" s="161">
        <f t="shared" si="1245"/>
        <v>0.66959999999999997</v>
      </c>
    </row>
    <row r="13271" spans="9:16" x14ac:dyDescent="0.2">
      <c r="I13271" s="158">
        <f t="shared" si="1243"/>
        <v>32</v>
      </c>
      <c r="J13271" s="158" t="str">
        <f t="shared" si="1246"/>
        <v>SGD</v>
      </c>
      <c r="K13271" s="158" t="str">
        <f t="shared" si="1247"/>
        <v>CHF</v>
      </c>
      <c r="L13271" s="158" t="str">
        <f t="shared" si="1244"/>
        <v>SGDCHF45446</v>
      </c>
      <c r="M13271" s="160">
        <f t="shared" si="1248"/>
        <v>45446</v>
      </c>
      <c r="N13271" s="158">
        <v>0.68315343626178437</v>
      </c>
      <c r="O13271" s="158">
        <v>0.97719999999999996</v>
      </c>
      <c r="P13271" s="161">
        <f t="shared" si="1245"/>
        <v>0.66759999999999997</v>
      </c>
    </row>
    <row r="13272" spans="9:16" x14ac:dyDescent="0.2">
      <c r="I13272" s="158">
        <f t="shared" si="1243"/>
        <v>32</v>
      </c>
      <c r="J13272" s="158" t="str">
        <f t="shared" si="1246"/>
        <v>SGD</v>
      </c>
      <c r="K13272" s="158" t="str">
        <f t="shared" si="1247"/>
        <v>CHF</v>
      </c>
      <c r="L13272" s="158" t="str">
        <f t="shared" si="1244"/>
        <v>SGDCHF45447</v>
      </c>
      <c r="M13272" s="160">
        <f t="shared" si="1248"/>
        <v>45447</v>
      </c>
      <c r="N13272" s="158">
        <v>0.68306010928961747</v>
      </c>
      <c r="O13272" s="158">
        <v>0.97030000000000005</v>
      </c>
      <c r="P13272" s="161">
        <f t="shared" si="1245"/>
        <v>0.66279999999999994</v>
      </c>
    </row>
    <row r="13273" spans="9:16" x14ac:dyDescent="0.2">
      <c r="I13273" s="158">
        <f t="shared" si="1243"/>
        <v>32</v>
      </c>
      <c r="J13273" s="158" t="str">
        <f t="shared" si="1246"/>
        <v>SGD</v>
      </c>
      <c r="K13273" s="158" t="str">
        <f t="shared" si="1247"/>
        <v>CHF</v>
      </c>
      <c r="L13273" s="158" t="str">
        <f t="shared" si="1244"/>
        <v>SGDCHF45448</v>
      </c>
      <c r="M13273" s="160">
        <f t="shared" si="1248"/>
        <v>45448</v>
      </c>
      <c r="N13273" s="158">
        <v>0.68226785836119264</v>
      </c>
      <c r="O13273" s="158">
        <v>0.97040000000000004</v>
      </c>
      <c r="P13273" s="161">
        <f t="shared" si="1245"/>
        <v>0.66210000000000002</v>
      </c>
    </row>
    <row r="13274" spans="9:16" x14ac:dyDescent="0.2">
      <c r="I13274" s="158">
        <f t="shared" si="1243"/>
        <v>32</v>
      </c>
      <c r="J13274" s="158" t="str">
        <f t="shared" si="1246"/>
        <v>SGD</v>
      </c>
      <c r="K13274" s="158" t="str">
        <f t="shared" si="1247"/>
        <v>CHF</v>
      </c>
      <c r="L13274" s="158" t="str">
        <f t="shared" si="1244"/>
        <v>SGDCHF45449</v>
      </c>
      <c r="M13274" s="160">
        <f t="shared" si="1248"/>
        <v>45449</v>
      </c>
      <c r="N13274" s="158">
        <v>0.68268705625341342</v>
      </c>
      <c r="O13274" s="158">
        <v>0.96870000000000001</v>
      </c>
      <c r="P13274" s="161">
        <f t="shared" si="1245"/>
        <v>0.6613</v>
      </c>
    </row>
    <row r="13275" spans="9:16" x14ac:dyDescent="0.2">
      <c r="I13275" s="158">
        <f t="shared" si="1243"/>
        <v>32</v>
      </c>
      <c r="J13275" s="158" t="str">
        <f t="shared" si="1246"/>
        <v>SGD</v>
      </c>
      <c r="K13275" s="158" t="str">
        <f t="shared" si="1247"/>
        <v>CHF</v>
      </c>
      <c r="L13275" s="158" t="str">
        <f t="shared" si="1244"/>
        <v>SGDCHF45450</v>
      </c>
      <c r="M13275" s="160">
        <f t="shared" si="1248"/>
        <v>45450</v>
      </c>
      <c r="N13275" s="158">
        <v>0.68245410496144132</v>
      </c>
      <c r="O13275" s="158">
        <v>0.96960000000000002</v>
      </c>
      <c r="P13275" s="161">
        <f t="shared" si="1245"/>
        <v>0.66169999999999995</v>
      </c>
    </row>
    <row r="13276" spans="9:16" x14ac:dyDescent="0.2">
      <c r="I13276" s="158">
        <f t="shared" si="1243"/>
        <v>32</v>
      </c>
      <c r="J13276" s="158" t="str">
        <f t="shared" si="1246"/>
        <v>SGD</v>
      </c>
      <c r="K13276" s="158" t="str">
        <f t="shared" si="1247"/>
        <v>CHF</v>
      </c>
      <c r="L13276" s="158" t="str">
        <f t="shared" si="1244"/>
        <v>SGDCHF45451</v>
      </c>
      <c r="M13276" s="160">
        <f t="shared" si="1248"/>
        <v>45451</v>
      </c>
      <c r="N13276" s="158">
        <v>0.68245410496144132</v>
      </c>
      <c r="O13276" s="158">
        <v>0.96960000000000002</v>
      </c>
      <c r="P13276" s="161">
        <f t="shared" si="1245"/>
        <v>0.66169999999999995</v>
      </c>
    </row>
    <row r="13277" spans="9:16" x14ac:dyDescent="0.2">
      <c r="I13277" s="158">
        <f t="shared" si="1243"/>
        <v>32</v>
      </c>
      <c r="J13277" s="158" t="str">
        <f t="shared" si="1246"/>
        <v>SGD</v>
      </c>
      <c r="K13277" s="158" t="str">
        <f t="shared" si="1247"/>
        <v>CHF</v>
      </c>
      <c r="L13277" s="158" t="str">
        <f t="shared" si="1244"/>
        <v>SGDCHF45452</v>
      </c>
      <c r="M13277" s="160">
        <f t="shared" si="1248"/>
        <v>45452</v>
      </c>
      <c r="N13277" s="158">
        <v>0.68245410496144132</v>
      </c>
      <c r="O13277" s="158">
        <v>0.96960000000000002</v>
      </c>
      <c r="P13277" s="161">
        <f t="shared" si="1245"/>
        <v>0.66169999999999995</v>
      </c>
    </row>
    <row r="13278" spans="9:16" x14ac:dyDescent="0.2">
      <c r="I13278" s="158">
        <f t="shared" si="1243"/>
        <v>32</v>
      </c>
      <c r="J13278" s="158" t="str">
        <f t="shared" si="1246"/>
        <v>SGD</v>
      </c>
      <c r="K13278" s="158" t="str">
        <f t="shared" si="1247"/>
        <v>CHF</v>
      </c>
      <c r="L13278" s="158" t="str">
        <f t="shared" si="1244"/>
        <v>SGDCHF45453</v>
      </c>
      <c r="M13278" s="160">
        <f t="shared" si="1248"/>
        <v>45453</v>
      </c>
      <c r="N13278" s="158">
        <v>0.6873797085510035</v>
      </c>
      <c r="O13278" s="158">
        <v>0.9637</v>
      </c>
      <c r="P13278" s="161">
        <f t="shared" si="1245"/>
        <v>0.66239999999999999</v>
      </c>
    </row>
    <row r="13279" spans="9:16" x14ac:dyDescent="0.2">
      <c r="I13279" s="158">
        <f t="shared" si="1243"/>
        <v>32</v>
      </c>
      <c r="J13279" s="158" t="str">
        <f t="shared" si="1246"/>
        <v>SGD</v>
      </c>
      <c r="K13279" s="158" t="str">
        <f t="shared" si="1247"/>
        <v>CHF</v>
      </c>
      <c r="L13279" s="158" t="str">
        <f t="shared" si="1244"/>
        <v>SGDCHF45454</v>
      </c>
      <c r="M13279" s="160">
        <f t="shared" si="1248"/>
        <v>45454</v>
      </c>
      <c r="N13279" s="158">
        <v>0.68884755803540676</v>
      </c>
      <c r="O13279" s="158">
        <v>0.96220000000000006</v>
      </c>
      <c r="P13279" s="161">
        <f t="shared" si="1245"/>
        <v>0.66279999999999994</v>
      </c>
    </row>
    <row r="13280" spans="9:16" x14ac:dyDescent="0.2">
      <c r="I13280" s="158">
        <f t="shared" si="1243"/>
        <v>32</v>
      </c>
      <c r="J13280" s="158" t="str">
        <f t="shared" si="1246"/>
        <v>SGD</v>
      </c>
      <c r="K13280" s="158" t="str">
        <f t="shared" si="1247"/>
        <v>CHF</v>
      </c>
      <c r="L13280" s="158" t="str">
        <f t="shared" si="1244"/>
        <v>SGDCHF45455</v>
      </c>
      <c r="M13280" s="160">
        <f t="shared" si="1248"/>
        <v>45455</v>
      </c>
      <c r="N13280" s="158">
        <v>0.68714354428640145</v>
      </c>
      <c r="O13280" s="158">
        <v>0.96409999999999996</v>
      </c>
      <c r="P13280" s="161">
        <f t="shared" si="1245"/>
        <v>0.66249999999999998</v>
      </c>
    </row>
    <row r="13281" spans="9:16" x14ac:dyDescent="0.2">
      <c r="I13281" s="158">
        <f t="shared" si="1243"/>
        <v>32</v>
      </c>
      <c r="J13281" s="158" t="str">
        <f t="shared" si="1246"/>
        <v>SGD</v>
      </c>
      <c r="K13281" s="158" t="str">
        <f t="shared" si="1247"/>
        <v>CHF</v>
      </c>
      <c r="L13281" s="158" t="str">
        <f t="shared" si="1244"/>
        <v>SGDCHF45456</v>
      </c>
      <c r="M13281" s="160">
        <f t="shared" si="1248"/>
        <v>45456</v>
      </c>
      <c r="N13281" s="158">
        <v>0.68695472968331384</v>
      </c>
      <c r="O13281" s="158">
        <v>0.96679999999999999</v>
      </c>
      <c r="P13281" s="161">
        <f t="shared" si="1245"/>
        <v>0.66410000000000002</v>
      </c>
    </row>
    <row r="13282" spans="9:16" x14ac:dyDescent="0.2">
      <c r="I13282" s="158">
        <f t="shared" si="1243"/>
        <v>32</v>
      </c>
      <c r="J13282" s="158" t="str">
        <f t="shared" si="1246"/>
        <v>SGD</v>
      </c>
      <c r="K13282" s="158" t="str">
        <f t="shared" si="1247"/>
        <v>CHF</v>
      </c>
      <c r="L13282" s="158" t="str">
        <f t="shared" si="1244"/>
        <v>SGDCHF45457</v>
      </c>
      <c r="M13282" s="160">
        <f t="shared" si="1248"/>
        <v>45457</v>
      </c>
      <c r="N13282" s="158">
        <v>0.6913716814159292</v>
      </c>
      <c r="O13282" s="158">
        <v>0.95340000000000003</v>
      </c>
      <c r="P13282" s="161">
        <f t="shared" si="1245"/>
        <v>0.65920000000000001</v>
      </c>
    </row>
    <row r="13283" spans="9:16" x14ac:dyDescent="0.2">
      <c r="I13283" s="158">
        <f t="shared" si="1243"/>
        <v>32</v>
      </c>
      <c r="J13283" s="158" t="str">
        <f t="shared" si="1246"/>
        <v>SGD</v>
      </c>
      <c r="K13283" s="158" t="str">
        <f t="shared" si="1247"/>
        <v>CHF</v>
      </c>
      <c r="L13283" s="158" t="str">
        <f t="shared" si="1244"/>
        <v>SGDCHF45458</v>
      </c>
      <c r="M13283" s="160">
        <f t="shared" si="1248"/>
        <v>45458</v>
      </c>
      <c r="N13283" s="158">
        <v>0.6913716814159292</v>
      </c>
      <c r="O13283" s="158">
        <v>0.95340000000000003</v>
      </c>
      <c r="P13283" s="161">
        <f t="shared" si="1245"/>
        <v>0.65920000000000001</v>
      </c>
    </row>
    <row r="13284" spans="9:16" x14ac:dyDescent="0.2">
      <c r="I13284" s="158">
        <f t="shared" si="1243"/>
        <v>32</v>
      </c>
      <c r="J13284" s="158" t="str">
        <f t="shared" si="1246"/>
        <v>SGD</v>
      </c>
      <c r="K13284" s="158" t="str">
        <f t="shared" si="1247"/>
        <v>CHF</v>
      </c>
      <c r="L13284" s="158" t="str">
        <f t="shared" si="1244"/>
        <v>SGDCHF45459</v>
      </c>
      <c r="M13284" s="160">
        <f t="shared" si="1248"/>
        <v>45459</v>
      </c>
      <c r="N13284" s="158">
        <v>0.6913716814159292</v>
      </c>
      <c r="O13284" s="158">
        <v>0.95340000000000003</v>
      </c>
      <c r="P13284" s="161">
        <f t="shared" si="1245"/>
        <v>0.65920000000000001</v>
      </c>
    </row>
    <row r="13285" spans="9:16" x14ac:dyDescent="0.2">
      <c r="I13285" s="158">
        <f t="shared" si="1243"/>
        <v>32</v>
      </c>
      <c r="J13285" s="158" t="str">
        <f t="shared" si="1246"/>
        <v>SGD</v>
      </c>
      <c r="K13285" s="158" t="str">
        <f t="shared" si="1247"/>
        <v>CHF</v>
      </c>
      <c r="L13285" s="158" t="str">
        <f t="shared" si="1244"/>
        <v>SGDCHF45460</v>
      </c>
      <c r="M13285" s="160">
        <f t="shared" si="1248"/>
        <v>45460</v>
      </c>
      <c r="N13285" s="158">
        <v>0.68979788921845897</v>
      </c>
      <c r="O13285" s="158">
        <v>0.95609999999999995</v>
      </c>
      <c r="P13285" s="161">
        <f t="shared" si="1245"/>
        <v>0.65949999999999998</v>
      </c>
    </row>
    <row r="13286" spans="9:16" x14ac:dyDescent="0.2">
      <c r="I13286" s="158">
        <f t="shared" si="1243"/>
        <v>32</v>
      </c>
      <c r="J13286" s="158" t="str">
        <f t="shared" si="1246"/>
        <v>SGD</v>
      </c>
      <c r="K13286" s="158" t="str">
        <f t="shared" si="1247"/>
        <v>CHF</v>
      </c>
      <c r="L13286" s="158" t="str">
        <f t="shared" si="1244"/>
        <v>SGDCHF45461</v>
      </c>
      <c r="M13286" s="160">
        <f t="shared" si="1248"/>
        <v>45461</v>
      </c>
      <c r="N13286" s="158">
        <v>0.68917987594762231</v>
      </c>
      <c r="O13286" s="158">
        <v>0.95120000000000005</v>
      </c>
      <c r="P13286" s="161">
        <f t="shared" si="1245"/>
        <v>0.65549999999999997</v>
      </c>
    </row>
    <row r="13287" spans="9:16" x14ac:dyDescent="0.2">
      <c r="I13287" s="158">
        <f t="shared" si="1243"/>
        <v>32</v>
      </c>
      <c r="J13287" s="158" t="str">
        <f t="shared" si="1246"/>
        <v>SGD</v>
      </c>
      <c r="K13287" s="158" t="str">
        <f t="shared" si="1247"/>
        <v>CHF</v>
      </c>
      <c r="L13287" s="158" t="str">
        <f t="shared" si="1244"/>
        <v>SGDCHF45462</v>
      </c>
      <c r="M13287" s="160">
        <f t="shared" si="1248"/>
        <v>45462</v>
      </c>
      <c r="N13287" s="158">
        <v>0.68875266891659204</v>
      </c>
      <c r="O13287" s="158">
        <v>0.9506</v>
      </c>
      <c r="P13287" s="161">
        <f t="shared" si="1245"/>
        <v>0.65469999999999995</v>
      </c>
    </row>
    <row r="13288" spans="9:16" x14ac:dyDescent="0.2">
      <c r="I13288" s="158">
        <f t="shared" si="1243"/>
        <v>32</v>
      </c>
      <c r="J13288" s="158" t="str">
        <f t="shared" si="1246"/>
        <v>SGD</v>
      </c>
      <c r="K13288" s="158" t="str">
        <f t="shared" si="1247"/>
        <v>CHF</v>
      </c>
      <c r="L13288" s="158" t="str">
        <f t="shared" si="1244"/>
        <v>SGDCHF45463</v>
      </c>
      <c r="M13288" s="160">
        <f t="shared" si="1248"/>
        <v>45463</v>
      </c>
      <c r="N13288" s="158">
        <v>0.68946497517926097</v>
      </c>
      <c r="O13288" s="158">
        <v>0.9546</v>
      </c>
      <c r="P13288" s="161">
        <f t="shared" si="1245"/>
        <v>0.65820000000000001</v>
      </c>
    </row>
    <row r="13289" spans="9:16" x14ac:dyDescent="0.2">
      <c r="I13289" s="158">
        <f t="shared" si="1243"/>
        <v>32</v>
      </c>
      <c r="J13289" s="158" t="str">
        <f t="shared" si="1246"/>
        <v>SGD</v>
      </c>
      <c r="K13289" s="158" t="str">
        <f t="shared" si="1247"/>
        <v>CHF</v>
      </c>
      <c r="L13289" s="158" t="str">
        <f t="shared" si="1244"/>
        <v>SGDCHF45464</v>
      </c>
      <c r="M13289" s="160">
        <f t="shared" si="1248"/>
        <v>45464</v>
      </c>
      <c r="N13289" s="158">
        <v>0.69118053635609622</v>
      </c>
      <c r="O13289" s="158">
        <v>0.95369999999999999</v>
      </c>
      <c r="P13289" s="161">
        <f t="shared" si="1245"/>
        <v>0.65920000000000001</v>
      </c>
    </row>
    <row r="13290" spans="9:16" x14ac:dyDescent="0.2">
      <c r="I13290" s="158">
        <f t="shared" ref="I13290:I13353" si="1249">IF(M13289=$G$2,I13289+1,I13289)</f>
        <v>32</v>
      </c>
      <c r="J13290" s="158" t="str">
        <f t="shared" si="1246"/>
        <v>SGD</v>
      </c>
      <c r="K13290" s="158" t="str">
        <f t="shared" si="1247"/>
        <v>CHF</v>
      </c>
      <c r="L13290" s="158" t="str">
        <f t="shared" si="1244"/>
        <v>SGDCHF45465</v>
      </c>
      <c r="M13290" s="160">
        <f t="shared" si="1248"/>
        <v>45465</v>
      </c>
      <c r="N13290" s="158">
        <v>0.69118053635609622</v>
      </c>
      <c r="O13290" s="158">
        <v>0.95369999999999999</v>
      </c>
      <c r="P13290" s="161">
        <f t="shared" si="1245"/>
        <v>0.65920000000000001</v>
      </c>
    </row>
    <row r="13291" spans="9:16" x14ac:dyDescent="0.2">
      <c r="I13291" s="158">
        <f t="shared" si="1249"/>
        <v>32</v>
      </c>
      <c r="J13291" s="158" t="str">
        <f t="shared" si="1246"/>
        <v>SGD</v>
      </c>
      <c r="K13291" s="158" t="str">
        <f t="shared" si="1247"/>
        <v>CHF</v>
      </c>
      <c r="L13291" s="158" t="str">
        <f t="shared" si="1244"/>
        <v>SGDCHF45466</v>
      </c>
      <c r="M13291" s="160">
        <f t="shared" si="1248"/>
        <v>45466</v>
      </c>
      <c r="N13291" s="158">
        <v>0.69118053635609622</v>
      </c>
      <c r="O13291" s="158">
        <v>0.95369999999999999</v>
      </c>
      <c r="P13291" s="161">
        <f t="shared" si="1245"/>
        <v>0.65920000000000001</v>
      </c>
    </row>
    <row r="13292" spans="9:16" x14ac:dyDescent="0.2">
      <c r="I13292" s="158">
        <f t="shared" si="1249"/>
        <v>32</v>
      </c>
      <c r="J13292" s="158" t="str">
        <f t="shared" si="1246"/>
        <v>SGD</v>
      </c>
      <c r="K13292" s="158" t="str">
        <f t="shared" si="1247"/>
        <v>CHF</v>
      </c>
      <c r="L13292" s="158" t="str">
        <f t="shared" si="1244"/>
        <v>SGDCHF45467</v>
      </c>
      <c r="M13292" s="160">
        <f t="shared" si="1248"/>
        <v>45467</v>
      </c>
      <c r="N13292" s="158">
        <v>0.68870523415977969</v>
      </c>
      <c r="O13292" s="158">
        <v>0.95860000000000001</v>
      </c>
      <c r="P13292" s="161">
        <f t="shared" si="1245"/>
        <v>0.66020000000000001</v>
      </c>
    </row>
    <row r="13293" spans="9:16" x14ac:dyDescent="0.2">
      <c r="I13293" s="158">
        <f t="shared" si="1249"/>
        <v>32</v>
      </c>
      <c r="J13293" s="158" t="str">
        <f t="shared" si="1246"/>
        <v>SGD</v>
      </c>
      <c r="K13293" s="158" t="str">
        <f t="shared" si="1247"/>
        <v>CHF</v>
      </c>
      <c r="L13293" s="158" t="str">
        <f t="shared" si="1244"/>
        <v>SGDCHF45468</v>
      </c>
      <c r="M13293" s="160">
        <f t="shared" si="1248"/>
        <v>45468</v>
      </c>
      <c r="N13293" s="158">
        <v>0.68970273811987037</v>
      </c>
      <c r="O13293" s="158">
        <v>0.95750000000000002</v>
      </c>
      <c r="P13293" s="161">
        <f t="shared" si="1245"/>
        <v>0.66039999999999999</v>
      </c>
    </row>
    <row r="13294" spans="9:16" x14ac:dyDescent="0.2">
      <c r="I13294" s="158">
        <f t="shared" si="1249"/>
        <v>32</v>
      </c>
      <c r="J13294" s="158" t="str">
        <f t="shared" si="1246"/>
        <v>SGD</v>
      </c>
      <c r="K13294" s="158" t="str">
        <f t="shared" si="1247"/>
        <v>CHF</v>
      </c>
      <c r="L13294" s="158" t="str">
        <f t="shared" si="1244"/>
        <v>SGDCHF45469</v>
      </c>
      <c r="M13294" s="160">
        <f t="shared" si="1248"/>
        <v>45469</v>
      </c>
      <c r="N13294" s="158">
        <v>0.68903741473161995</v>
      </c>
      <c r="O13294" s="158">
        <v>0.95850000000000002</v>
      </c>
      <c r="P13294" s="161">
        <f t="shared" si="1245"/>
        <v>0.66039999999999999</v>
      </c>
    </row>
    <row r="13295" spans="9:16" x14ac:dyDescent="0.2">
      <c r="I13295" s="158">
        <f t="shared" si="1249"/>
        <v>32</v>
      </c>
      <c r="J13295" s="158" t="str">
        <f t="shared" si="1246"/>
        <v>SGD</v>
      </c>
      <c r="K13295" s="158" t="str">
        <f t="shared" si="1247"/>
        <v>CHF</v>
      </c>
      <c r="L13295" s="158" t="str">
        <f t="shared" si="1244"/>
        <v>SGDCHF45470</v>
      </c>
      <c r="M13295" s="160">
        <f t="shared" si="1248"/>
        <v>45470</v>
      </c>
      <c r="N13295" s="158">
        <v>0.68875266891659204</v>
      </c>
      <c r="O13295" s="158">
        <v>0.96040000000000003</v>
      </c>
      <c r="P13295" s="161">
        <f t="shared" si="1245"/>
        <v>0.66149999999999998</v>
      </c>
    </row>
    <row r="13296" spans="9:16" x14ac:dyDescent="0.2">
      <c r="I13296" s="158">
        <f t="shared" si="1249"/>
        <v>32</v>
      </c>
      <c r="J13296" s="158" t="str">
        <f t="shared" si="1246"/>
        <v>SGD</v>
      </c>
      <c r="K13296" s="158" t="str">
        <f t="shared" si="1247"/>
        <v>CHF</v>
      </c>
      <c r="L13296" s="158" t="str">
        <f t="shared" si="1244"/>
        <v>SGDCHF45471</v>
      </c>
      <c r="M13296" s="160">
        <f t="shared" si="1248"/>
        <v>45471</v>
      </c>
      <c r="N13296" s="158">
        <v>0.68903741473161995</v>
      </c>
      <c r="O13296" s="158">
        <v>0.96340000000000003</v>
      </c>
      <c r="P13296" s="161">
        <f t="shared" si="1245"/>
        <v>0.66379999999999995</v>
      </c>
    </row>
    <row r="13297" spans="9:16" x14ac:dyDescent="0.2">
      <c r="I13297" s="158">
        <f t="shared" si="1249"/>
        <v>32</v>
      </c>
      <c r="J13297" s="158" t="str">
        <f t="shared" si="1246"/>
        <v>SGD</v>
      </c>
      <c r="K13297" s="158" t="str">
        <f t="shared" si="1247"/>
        <v>CHF</v>
      </c>
      <c r="L13297" s="158" t="str">
        <f t="shared" si="1244"/>
        <v>SGDCHF45472</v>
      </c>
      <c r="M13297" s="160">
        <f t="shared" si="1248"/>
        <v>45472</v>
      </c>
      <c r="N13297" s="158">
        <v>0.68903741473161995</v>
      </c>
      <c r="O13297" s="158">
        <v>0.96340000000000003</v>
      </c>
      <c r="P13297" s="161">
        <f t="shared" si="1245"/>
        <v>0.66379999999999995</v>
      </c>
    </row>
    <row r="13298" spans="9:16" x14ac:dyDescent="0.2">
      <c r="I13298" s="158">
        <f t="shared" si="1249"/>
        <v>32</v>
      </c>
      <c r="J13298" s="158" t="str">
        <f t="shared" si="1246"/>
        <v>SGD</v>
      </c>
      <c r="K13298" s="158" t="str">
        <f t="shared" si="1247"/>
        <v>CHF</v>
      </c>
      <c r="L13298" s="158" t="str">
        <f t="shared" si="1244"/>
        <v>SGDCHF45473</v>
      </c>
      <c r="M13298" s="160">
        <f t="shared" si="1248"/>
        <v>45473</v>
      </c>
      <c r="N13298" s="158">
        <v>0.68903741473161995</v>
      </c>
      <c r="O13298" s="158">
        <v>0.96340000000000003</v>
      </c>
      <c r="P13298" s="161">
        <f t="shared" si="1245"/>
        <v>0.66379999999999995</v>
      </c>
    </row>
    <row r="13299" spans="9:16" x14ac:dyDescent="0.2">
      <c r="I13299" s="158">
        <f t="shared" si="1249"/>
        <v>32</v>
      </c>
      <c r="J13299" s="158" t="str">
        <f t="shared" si="1246"/>
        <v>SGD</v>
      </c>
      <c r="K13299" s="158" t="str">
        <f t="shared" si="1247"/>
        <v>CHF</v>
      </c>
      <c r="L13299" s="158" t="str">
        <f t="shared" si="1244"/>
        <v>SGDCHF45474</v>
      </c>
      <c r="M13299" s="160">
        <f t="shared" si="1248"/>
        <v>45474</v>
      </c>
      <c r="N13299" s="158">
        <v>0.68648314683874501</v>
      </c>
      <c r="O13299" s="158">
        <v>0.96889999999999998</v>
      </c>
      <c r="P13299" s="161">
        <f t="shared" si="1245"/>
        <v>0.66510000000000002</v>
      </c>
    </row>
    <row r="13300" spans="9:16" x14ac:dyDescent="0.2">
      <c r="I13300" s="158">
        <f t="shared" si="1249"/>
        <v>32</v>
      </c>
      <c r="J13300" s="158" t="str">
        <f t="shared" si="1246"/>
        <v>SGD</v>
      </c>
      <c r="K13300" s="158" t="str">
        <f t="shared" si="1247"/>
        <v>CHF</v>
      </c>
      <c r="L13300" s="158" t="str">
        <f t="shared" si="1244"/>
        <v>SGDCHF45475</v>
      </c>
      <c r="M13300" s="160">
        <f t="shared" si="1248"/>
        <v>45475</v>
      </c>
      <c r="N13300" s="158">
        <v>0.68638890795524743</v>
      </c>
      <c r="O13300" s="158">
        <v>0.96970000000000001</v>
      </c>
      <c r="P13300" s="161">
        <f t="shared" si="1245"/>
        <v>0.66559999999999997</v>
      </c>
    </row>
    <row r="13301" spans="9:16" x14ac:dyDescent="0.2">
      <c r="I13301" s="158">
        <f t="shared" si="1249"/>
        <v>32</v>
      </c>
      <c r="J13301" s="158" t="str">
        <f t="shared" si="1246"/>
        <v>SGD</v>
      </c>
      <c r="K13301" s="158" t="str">
        <f t="shared" si="1247"/>
        <v>CHF</v>
      </c>
      <c r="L13301" s="158" t="str">
        <f t="shared" si="1244"/>
        <v>SGDCHF45476</v>
      </c>
      <c r="M13301" s="160">
        <f t="shared" si="1248"/>
        <v>45476</v>
      </c>
      <c r="N13301" s="158">
        <v>0.68526005619132457</v>
      </c>
      <c r="O13301" s="158">
        <v>0.9718</v>
      </c>
      <c r="P13301" s="161">
        <f t="shared" si="1245"/>
        <v>0.66590000000000005</v>
      </c>
    </row>
    <row r="13302" spans="9:16" x14ac:dyDescent="0.2">
      <c r="I13302" s="158">
        <f t="shared" si="1249"/>
        <v>32</v>
      </c>
      <c r="J13302" s="158" t="str">
        <f t="shared" si="1246"/>
        <v>SGD</v>
      </c>
      <c r="K13302" s="158" t="str">
        <f t="shared" si="1247"/>
        <v>CHF</v>
      </c>
      <c r="L13302" s="158" t="str">
        <f t="shared" si="1244"/>
        <v>SGDCHF45477</v>
      </c>
      <c r="M13302" s="160">
        <f t="shared" si="1248"/>
        <v>45477</v>
      </c>
      <c r="N13302" s="158">
        <v>0.68521310127449631</v>
      </c>
      <c r="O13302" s="158">
        <v>0.97170000000000001</v>
      </c>
      <c r="P13302" s="161">
        <f t="shared" si="1245"/>
        <v>0.66579999999999995</v>
      </c>
    </row>
    <row r="13303" spans="9:16" x14ac:dyDescent="0.2">
      <c r="I13303" s="158">
        <f t="shared" si="1249"/>
        <v>32</v>
      </c>
      <c r="J13303" s="158" t="str">
        <f t="shared" si="1246"/>
        <v>SGD</v>
      </c>
      <c r="K13303" s="158" t="str">
        <f t="shared" si="1247"/>
        <v>CHF</v>
      </c>
      <c r="L13303" s="158" t="str">
        <f t="shared" si="1244"/>
        <v>SGDCHF45478</v>
      </c>
      <c r="M13303" s="160">
        <f t="shared" si="1248"/>
        <v>45478</v>
      </c>
      <c r="N13303" s="158">
        <v>0.68436901177114695</v>
      </c>
      <c r="O13303" s="158">
        <v>0.97299999999999998</v>
      </c>
      <c r="P13303" s="161">
        <f t="shared" si="1245"/>
        <v>0.66590000000000005</v>
      </c>
    </row>
    <row r="13304" spans="9:16" x14ac:dyDescent="0.2">
      <c r="I13304" s="158">
        <f t="shared" si="1249"/>
        <v>32</v>
      </c>
      <c r="J13304" s="158" t="str">
        <f t="shared" si="1246"/>
        <v>SGD</v>
      </c>
      <c r="K13304" s="158" t="str">
        <f t="shared" si="1247"/>
        <v>CHF</v>
      </c>
      <c r="L13304" s="158" t="str">
        <f t="shared" si="1244"/>
        <v>SGDCHF45479</v>
      </c>
      <c r="M13304" s="160">
        <f t="shared" si="1248"/>
        <v>45479</v>
      </c>
      <c r="N13304" s="158">
        <v>0.68436901177114695</v>
      </c>
      <c r="O13304" s="158">
        <v>0.97299999999999998</v>
      </c>
      <c r="P13304" s="161">
        <f t="shared" si="1245"/>
        <v>0.66590000000000005</v>
      </c>
    </row>
    <row r="13305" spans="9:16" x14ac:dyDescent="0.2">
      <c r="I13305" s="158">
        <f t="shared" si="1249"/>
        <v>32</v>
      </c>
      <c r="J13305" s="158" t="str">
        <f t="shared" si="1246"/>
        <v>SGD</v>
      </c>
      <c r="K13305" s="158" t="str">
        <f t="shared" si="1247"/>
        <v>CHF</v>
      </c>
      <c r="L13305" s="158" t="str">
        <f t="shared" si="1244"/>
        <v>SGDCHF45480</v>
      </c>
      <c r="M13305" s="160">
        <f t="shared" si="1248"/>
        <v>45480</v>
      </c>
      <c r="N13305" s="158">
        <v>0.68436901177114695</v>
      </c>
      <c r="O13305" s="158">
        <v>0.97299999999999998</v>
      </c>
      <c r="P13305" s="161">
        <f t="shared" si="1245"/>
        <v>0.66590000000000005</v>
      </c>
    </row>
    <row r="13306" spans="9:16" x14ac:dyDescent="0.2">
      <c r="I13306" s="158">
        <f t="shared" si="1249"/>
        <v>32</v>
      </c>
      <c r="J13306" s="158" t="str">
        <f t="shared" si="1246"/>
        <v>SGD</v>
      </c>
      <c r="K13306" s="158" t="str">
        <f t="shared" si="1247"/>
        <v>CHF</v>
      </c>
      <c r="L13306" s="158" t="str">
        <f t="shared" si="1244"/>
        <v>SGDCHF45481</v>
      </c>
      <c r="M13306" s="160">
        <f t="shared" si="1248"/>
        <v>45481</v>
      </c>
      <c r="N13306" s="158">
        <v>0.68408811054863872</v>
      </c>
      <c r="O13306" s="158">
        <v>0.97109999999999996</v>
      </c>
      <c r="P13306" s="161">
        <f t="shared" si="1245"/>
        <v>0.6643</v>
      </c>
    </row>
    <row r="13307" spans="9:16" x14ac:dyDescent="0.2">
      <c r="I13307" s="158">
        <f t="shared" si="1249"/>
        <v>32</v>
      </c>
      <c r="J13307" s="158" t="str">
        <f t="shared" si="1246"/>
        <v>SGD</v>
      </c>
      <c r="K13307" s="158" t="str">
        <f t="shared" si="1247"/>
        <v>CHF</v>
      </c>
      <c r="L13307" s="158" t="str">
        <f t="shared" si="1244"/>
        <v>SGDCHF45482</v>
      </c>
      <c r="M13307" s="160">
        <f t="shared" si="1248"/>
        <v>45482</v>
      </c>
      <c r="N13307" s="158">
        <v>0.68455640744797364</v>
      </c>
      <c r="O13307" s="158">
        <v>0.97119999999999995</v>
      </c>
      <c r="P13307" s="161">
        <f t="shared" si="1245"/>
        <v>0.66479999999999995</v>
      </c>
    </row>
    <row r="13308" spans="9:16" x14ac:dyDescent="0.2">
      <c r="I13308" s="158">
        <f t="shared" si="1249"/>
        <v>32</v>
      </c>
      <c r="J13308" s="158" t="str">
        <f t="shared" si="1246"/>
        <v>SGD</v>
      </c>
      <c r="K13308" s="158" t="str">
        <f t="shared" si="1247"/>
        <v>CHF</v>
      </c>
      <c r="L13308" s="158" t="str">
        <f t="shared" si="1244"/>
        <v>SGDCHF45483</v>
      </c>
      <c r="M13308" s="160">
        <f t="shared" si="1248"/>
        <v>45483</v>
      </c>
      <c r="N13308" s="158">
        <v>0.6846970215679562</v>
      </c>
      <c r="O13308" s="158">
        <v>0.97230000000000005</v>
      </c>
      <c r="P13308" s="161">
        <f t="shared" si="1245"/>
        <v>0.66569999999999996</v>
      </c>
    </row>
    <row r="13309" spans="9:16" x14ac:dyDescent="0.2">
      <c r="I13309" s="158">
        <f t="shared" si="1249"/>
        <v>32</v>
      </c>
      <c r="J13309" s="158" t="str">
        <f t="shared" si="1246"/>
        <v>SGD</v>
      </c>
      <c r="K13309" s="158" t="str">
        <f t="shared" si="1247"/>
        <v>CHF</v>
      </c>
      <c r="L13309" s="158" t="str">
        <f t="shared" si="1244"/>
        <v>SGDCHF45484</v>
      </c>
      <c r="M13309" s="160">
        <f t="shared" si="1248"/>
        <v>45484</v>
      </c>
      <c r="N13309" s="158">
        <v>0.68366719081151306</v>
      </c>
      <c r="O13309" s="158">
        <v>0.97489999999999999</v>
      </c>
      <c r="P13309" s="161">
        <f t="shared" si="1245"/>
        <v>0.66649999999999998</v>
      </c>
    </row>
    <row r="13310" spans="9:16" x14ac:dyDescent="0.2">
      <c r="I13310" s="158">
        <f t="shared" si="1249"/>
        <v>32</v>
      </c>
      <c r="J13310" s="158" t="str">
        <f t="shared" si="1246"/>
        <v>SGD</v>
      </c>
      <c r="K13310" s="158" t="str">
        <f t="shared" si="1247"/>
        <v>CHF</v>
      </c>
      <c r="L13310" s="158" t="str">
        <f t="shared" si="1244"/>
        <v>SGDCHF45485</v>
      </c>
      <c r="M13310" s="160">
        <f t="shared" si="1248"/>
        <v>45485</v>
      </c>
      <c r="N13310" s="158">
        <v>0.68385420228407312</v>
      </c>
      <c r="O13310" s="158">
        <v>0.97470000000000001</v>
      </c>
      <c r="P13310" s="161">
        <f t="shared" si="1245"/>
        <v>0.66659999999999997</v>
      </c>
    </row>
    <row r="13311" spans="9:16" x14ac:dyDescent="0.2">
      <c r="I13311" s="158">
        <f t="shared" si="1249"/>
        <v>32</v>
      </c>
      <c r="J13311" s="158" t="str">
        <f t="shared" si="1246"/>
        <v>SGD</v>
      </c>
      <c r="K13311" s="158" t="str">
        <f t="shared" si="1247"/>
        <v>CHF</v>
      </c>
      <c r="L13311" s="158" t="str">
        <f t="shared" si="1244"/>
        <v>SGDCHF45486</v>
      </c>
      <c r="M13311" s="160">
        <f t="shared" si="1248"/>
        <v>45486</v>
      </c>
      <c r="N13311" s="158">
        <v>0.68385420228407312</v>
      </c>
      <c r="O13311" s="158">
        <v>0.97470000000000001</v>
      </c>
      <c r="P13311" s="161">
        <f t="shared" si="1245"/>
        <v>0.66659999999999997</v>
      </c>
    </row>
    <row r="13312" spans="9:16" x14ac:dyDescent="0.2">
      <c r="I13312" s="158">
        <f t="shared" si="1249"/>
        <v>32</v>
      </c>
      <c r="J13312" s="158" t="str">
        <f t="shared" si="1246"/>
        <v>SGD</v>
      </c>
      <c r="K13312" s="158" t="str">
        <f t="shared" si="1247"/>
        <v>CHF</v>
      </c>
      <c r="L13312" s="158" t="str">
        <f t="shared" si="1244"/>
        <v>SGDCHF45487</v>
      </c>
      <c r="M13312" s="160">
        <f t="shared" si="1248"/>
        <v>45487</v>
      </c>
      <c r="N13312" s="158">
        <v>0.68385420228407312</v>
      </c>
      <c r="O13312" s="158">
        <v>0.97470000000000001</v>
      </c>
      <c r="P13312" s="161">
        <f t="shared" si="1245"/>
        <v>0.66659999999999997</v>
      </c>
    </row>
    <row r="13313" spans="9:16" x14ac:dyDescent="0.2">
      <c r="I13313" s="158">
        <f t="shared" si="1249"/>
        <v>32</v>
      </c>
      <c r="J13313" s="158" t="str">
        <f t="shared" si="1246"/>
        <v>SGD</v>
      </c>
      <c r="K13313" s="158" t="str">
        <f t="shared" si="1247"/>
        <v>CHF</v>
      </c>
      <c r="L13313" s="158" t="str">
        <f t="shared" si="1244"/>
        <v>SGDCHF45488</v>
      </c>
      <c r="M13313" s="160">
        <f t="shared" si="1248"/>
        <v>45488</v>
      </c>
      <c r="N13313" s="158">
        <v>0.68306010928961747</v>
      </c>
      <c r="O13313" s="158">
        <v>0.97550000000000003</v>
      </c>
      <c r="P13313" s="161">
        <f t="shared" si="1245"/>
        <v>0.6663</v>
      </c>
    </row>
    <row r="13314" spans="9:16" x14ac:dyDescent="0.2">
      <c r="I13314" s="158">
        <f t="shared" si="1249"/>
        <v>32</v>
      </c>
      <c r="J13314" s="158" t="str">
        <f t="shared" si="1246"/>
        <v>SGD</v>
      </c>
      <c r="K13314" s="158" t="str">
        <f t="shared" si="1247"/>
        <v>CHF</v>
      </c>
      <c r="L13314" s="158" t="str">
        <f t="shared" si="1244"/>
        <v>SGDCHF45489</v>
      </c>
      <c r="M13314" s="160">
        <f t="shared" si="1248"/>
        <v>45489</v>
      </c>
      <c r="N13314" s="158">
        <v>0.68273366559705062</v>
      </c>
      <c r="O13314" s="158">
        <v>0.97609999999999997</v>
      </c>
      <c r="P13314" s="161">
        <f t="shared" si="1245"/>
        <v>0.66639999999999999</v>
      </c>
    </row>
    <row r="13315" spans="9:16" x14ac:dyDescent="0.2">
      <c r="I13315" s="158">
        <f t="shared" si="1249"/>
        <v>32</v>
      </c>
      <c r="J13315" s="158" t="str">
        <f t="shared" si="1246"/>
        <v>SGD</v>
      </c>
      <c r="K13315" s="158" t="str">
        <f t="shared" si="1247"/>
        <v>CHF</v>
      </c>
      <c r="L13315" s="158" t="str">
        <f t="shared" ref="L13315:L13378" si="1250">J13315&amp;K13315&amp;M13315</f>
        <v>SGDCHF45490</v>
      </c>
      <c r="M13315" s="160">
        <f t="shared" si="1248"/>
        <v>45490</v>
      </c>
      <c r="N13315" s="158">
        <v>0.68212824010914053</v>
      </c>
      <c r="O13315" s="158">
        <v>0.96930000000000005</v>
      </c>
      <c r="P13315" s="161">
        <f t="shared" ref="P13315:P13378" si="1251">ROUND(N13315*O13315,4)</f>
        <v>0.66120000000000001</v>
      </c>
    </row>
    <row r="13316" spans="9:16" x14ac:dyDescent="0.2">
      <c r="I13316" s="158">
        <f t="shared" si="1249"/>
        <v>32</v>
      </c>
      <c r="J13316" s="158" t="str">
        <f t="shared" ref="J13316:J13379" si="1252">VLOOKUP($I13316,$A:$C,2,FALSE)</f>
        <v>SGD</v>
      </c>
      <c r="K13316" s="158" t="str">
        <f t="shared" ref="K13316:K13379" si="1253">VLOOKUP($I13316,$A:$C,3,FALSE)</f>
        <v>CHF</v>
      </c>
      <c r="L13316" s="158" t="str">
        <f t="shared" si="1250"/>
        <v>SGDCHF45491</v>
      </c>
      <c r="M13316" s="160">
        <f t="shared" ref="M13316:M13379" si="1254">IF(I13316=I13315,M13315+1,$G$1)</f>
        <v>45491</v>
      </c>
      <c r="N13316" s="158">
        <v>0.68236096895257592</v>
      </c>
      <c r="O13316" s="158">
        <v>0.96660000000000001</v>
      </c>
      <c r="P13316" s="161">
        <f t="shared" si="1251"/>
        <v>0.65959999999999996</v>
      </c>
    </row>
    <row r="13317" spans="9:16" x14ac:dyDescent="0.2">
      <c r="I13317" s="158">
        <f t="shared" si="1249"/>
        <v>32</v>
      </c>
      <c r="J13317" s="158" t="str">
        <f t="shared" si="1252"/>
        <v>SGD</v>
      </c>
      <c r="K13317" s="158" t="str">
        <f t="shared" si="1253"/>
        <v>CHF</v>
      </c>
      <c r="L13317" s="158" t="str">
        <f t="shared" si="1250"/>
        <v>SGDCHF45492</v>
      </c>
      <c r="M13317" s="160">
        <f t="shared" si="1254"/>
        <v>45492</v>
      </c>
      <c r="N13317" s="158">
        <v>0.68282690337999319</v>
      </c>
      <c r="O13317" s="158">
        <v>0.96879999999999999</v>
      </c>
      <c r="P13317" s="161">
        <f t="shared" si="1251"/>
        <v>0.66149999999999998</v>
      </c>
    </row>
    <row r="13318" spans="9:16" x14ac:dyDescent="0.2">
      <c r="I13318" s="158">
        <f t="shared" si="1249"/>
        <v>32</v>
      </c>
      <c r="J13318" s="158" t="str">
        <f t="shared" si="1252"/>
        <v>SGD</v>
      </c>
      <c r="K13318" s="158" t="str">
        <f t="shared" si="1253"/>
        <v>CHF</v>
      </c>
      <c r="L13318" s="158" t="str">
        <f t="shared" si="1250"/>
        <v>SGDCHF45493</v>
      </c>
      <c r="M13318" s="160">
        <f t="shared" si="1254"/>
        <v>45493</v>
      </c>
      <c r="N13318" s="158">
        <v>0.68282690337999319</v>
      </c>
      <c r="O13318" s="158">
        <v>0.96879999999999999</v>
      </c>
      <c r="P13318" s="161">
        <f t="shared" si="1251"/>
        <v>0.66149999999999998</v>
      </c>
    </row>
    <row r="13319" spans="9:16" x14ac:dyDescent="0.2">
      <c r="I13319" s="158">
        <f t="shared" si="1249"/>
        <v>32</v>
      </c>
      <c r="J13319" s="158" t="str">
        <f t="shared" si="1252"/>
        <v>SGD</v>
      </c>
      <c r="K13319" s="158" t="str">
        <f t="shared" si="1253"/>
        <v>CHF</v>
      </c>
      <c r="L13319" s="158" t="str">
        <f t="shared" si="1250"/>
        <v>SGDCHF45494</v>
      </c>
      <c r="M13319" s="160">
        <f t="shared" si="1254"/>
        <v>45494</v>
      </c>
      <c r="N13319" s="158">
        <v>0.68282690337999319</v>
      </c>
      <c r="O13319" s="158">
        <v>0.96879999999999999</v>
      </c>
      <c r="P13319" s="161">
        <f t="shared" si="1251"/>
        <v>0.66149999999999998</v>
      </c>
    </row>
    <row r="13320" spans="9:16" x14ac:dyDescent="0.2">
      <c r="I13320" s="158">
        <f t="shared" si="1249"/>
        <v>32</v>
      </c>
      <c r="J13320" s="158" t="str">
        <f t="shared" si="1252"/>
        <v>SGD</v>
      </c>
      <c r="K13320" s="158" t="str">
        <f t="shared" si="1253"/>
        <v>CHF</v>
      </c>
      <c r="L13320" s="158" t="str">
        <f t="shared" si="1250"/>
        <v>SGDCHF45495</v>
      </c>
      <c r="M13320" s="160">
        <f t="shared" si="1254"/>
        <v>45495</v>
      </c>
      <c r="N13320" s="158">
        <v>0.68268705625341342</v>
      </c>
      <c r="O13320" s="158">
        <v>0.96709999999999996</v>
      </c>
      <c r="P13320" s="161">
        <f t="shared" si="1251"/>
        <v>0.66020000000000001</v>
      </c>
    </row>
    <row r="13321" spans="9:16" x14ac:dyDescent="0.2">
      <c r="I13321" s="158">
        <f t="shared" si="1249"/>
        <v>32</v>
      </c>
      <c r="J13321" s="158" t="str">
        <f t="shared" si="1252"/>
        <v>SGD</v>
      </c>
      <c r="K13321" s="158" t="str">
        <f t="shared" si="1253"/>
        <v>CHF</v>
      </c>
      <c r="L13321" s="158" t="str">
        <f t="shared" si="1250"/>
        <v>SGDCHF45496</v>
      </c>
      <c r="M13321" s="160">
        <f t="shared" si="1254"/>
        <v>45496</v>
      </c>
      <c r="N13321" s="158">
        <v>0.68422853232979819</v>
      </c>
      <c r="O13321" s="158">
        <v>0.96809999999999996</v>
      </c>
      <c r="P13321" s="161">
        <f t="shared" si="1251"/>
        <v>0.66239999999999999</v>
      </c>
    </row>
    <row r="13322" spans="9:16" x14ac:dyDescent="0.2">
      <c r="I13322" s="158">
        <f t="shared" si="1249"/>
        <v>32</v>
      </c>
      <c r="J13322" s="158" t="str">
        <f t="shared" si="1252"/>
        <v>SGD</v>
      </c>
      <c r="K13322" s="158" t="str">
        <f t="shared" si="1253"/>
        <v>CHF</v>
      </c>
      <c r="L13322" s="158" t="str">
        <f t="shared" si="1250"/>
        <v>SGDCHF45497</v>
      </c>
      <c r="M13322" s="160">
        <f t="shared" si="1254"/>
        <v>45497</v>
      </c>
      <c r="N13322" s="158">
        <v>0.6860122110173561</v>
      </c>
      <c r="O13322" s="158">
        <v>0.96089999999999998</v>
      </c>
      <c r="P13322" s="161">
        <f t="shared" si="1251"/>
        <v>0.65920000000000001</v>
      </c>
    </row>
    <row r="13323" spans="9:16" x14ac:dyDescent="0.2">
      <c r="I13323" s="158">
        <f t="shared" si="1249"/>
        <v>32</v>
      </c>
      <c r="J13323" s="158" t="str">
        <f t="shared" si="1252"/>
        <v>SGD</v>
      </c>
      <c r="K13323" s="158" t="str">
        <f t="shared" si="1253"/>
        <v>CHF</v>
      </c>
      <c r="L13323" s="158" t="str">
        <f t="shared" si="1250"/>
        <v>SGDCHF45498</v>
      </c>
      <c r="M13323" s="160">
        <f t="shared" si="1254"/>
        <v>45498</v>
      </c>
      <c r="N13323" s="158">
        <v>0.68653027598517102</v>
      </c>
      <c r="O13323" s="158">
        <v>0.95340000000000003</v>
      </c>
      <c r="P13323" s="161">
        <f t="shared" si="1251"/>
        <v>0.65449999999999997</v>
      </c>
    </row>
    <row r="13324" spans="9:16" x14ac:dyDescent="0.2">
      <c r="I13324" s="158">
        <f t="shared" si="1249"/>
        <v>32</v>
      </c>
      <c r="J13324" s="158" t="str">
        <f t="shared" si="1252"/>
        <v>SGD</v>
      </c>
      <c r="K13324" s="158" t="str">
        <f t="shared" si="1253"/>
        <v>CHF</v>
      </c>
      <c r="L13324" s="158" t="str">
        <f t="shared" si="1250"/>
        <v>SGDCHF45499</v>
      </c>
      <c r="M13324" s="160">
        <f t="shared" si="1254"/>
        <v>45499</v>
      </c>
      <c r="N13324" s="158">
        <v>0.68521310127449631</v>
      </c>
      <c r="O13324" s="158">
        <v>0.95940000000000003</v>
      </c>
      <c r="P13324" s="161">
        <f t="shared" si="1251"/>
        <v>0.65739999999999998</v>
      </c>
    </row>
    <row r="13325" spans="9:16" x14ac:dyDescent="0.2">
      <c r="I13325" s="158">
        <f t="shared" si="1249"/>
        <v>32</v>
      </c>
      <c r="J13325" s="158" t="str">
        <f t="shared" si="1252"/>
        <v>SGD</v>
      </c>
      <c r="K13325" s="158" t="str">
        <f t="shared" si="1253"/>
        <v>CHF</v>
      </c>
      <c r="L13325" s="158" t="str">
        <f t="shared" si="1250"/>
        <v>SGDCHF45500</v>
      </c>
      <c r="M13325" s="160">
        <f t="shared" si="1254"/>
        <v>45500</v>
      </c>
      <c r="N13325" s="158">
        <v>0.68521310127449631</v>
      </c>
      <c r="O13325" s="158">
        <v>0.95940000000000003</v>
      </c>
      <c r="P13325" s="161">
        <f t="shared" si="1251"/>
        <v>0.65739999999999998</v>
      </c>
    </row>
    <row r="13326" spans="9:16" x14ac:dyDescent="0.2">
      <c r="I13326" s="158">
        <f t="shared" si="1249"/>
        <v>32</v>
      </c>
      <c r="J13326" s="158" t="str">
        <f t="shared" si="1252"/>
        <v>SGD</v>
      </c>
      <c r="K13326" s="158" t="str">
        <f t="shared" si="1253"/>
        <v>CHF</v>
      </c>
      <c r="L13326" s="158" t="str">
        <f t="shared" si="1250"/>
        <v>SGDCHF45501</v>
      </c>
      <c r="M13326" s="160">
        <f t="shared" si="1254"/>
        <v>45501</v>
      </c>
      <c r="N13326" s="158">
        <v>0.68521310127449631</v>
      </c>
      <c r="O13326" s="158">
        <v>0.95940000000000003</v>
      </c>
      <c r="P13326" s="161">
        <f t="shared" si="1251"/>
        <v>0.65739999999999998</v>
      </c>
    </row>
    <row r="13327" spans="9:16" x14ac:dyDescent="0.2">
      <c r="I13327" s="158">
        <f t="shared" si="1249"/>
        <v>32</v>
      </c>
      <c r="J13327" s="158" t="str">
        <f t="shared" si="1252"/>
        <v>SGD</v>
      </c>
      <c r="K13327" s="158" t="str">
        <f t="shared" si="1253"/>
        <v>CHF</v>
      </c>
      <c r="L13327" s="158" t="str">
        <f t="shared" si="1250"/>
        <v>SGDCHF45502</v>
      </c>
      <c r="M13327" s="160">
        <f t="shared" si="1254"/>
        <v>45502</v>
      </c>
      <c r="N13327" s="158">
        <v>0.68775790921595603</v>
      </c>
      <c r="O13327" s="158">
        <v>0.95779999999999998</v>
      </c>
      <c r="P13327" s="161">
        <f t="shared" si="1251"/>
        <v>0.65869999999999995</v>
      </c>
    </row>
    <row r="13328" spans="9:16" x14ac:dyDescent="0.2">
      <c r="I13328" s="158">
        <f t="shared" si="1249"/>
        <v>32</v>
      </c>
      <c r="J13328" s="158" t="str">
        <f t="shared" si="1252"/>
        <v>SGD</v>
      </c>
      <c r="K13328" s="158" t="str">
        <f t="shared" si="1253"/>
        <v>CHF</v>
      </c>
      <c r="L13328" s="158" t="str">
        <f t="shared" si="1250"/>
        <v>SGDCHF45503</v>
      </c>
      <c r="M13328" s="160">
        <f t="shared" si="1254"/>
        <v>45503</v>
      </c>
      <c r="N13328" s="158">
        <v>0.68709633090559297</v>
      </c>
      <c r="O13328" s="158">
        <v>0.95920000000000005</v>
      </c>
      <c r="P13328" s="161">
        <f t="shared" si="1251"/>
        <v>0.65910000000000002</v>
      </c>
    </row>
    <row r="13329" spans="9:16" x14ac:dyDescent="0.2">
      <c r="I13329" s="158">
        <f t="shared" si="1249"/>
        <v>32</v>
      </c>
      <c r="J13329" s="158" t="str">
        <f t="shared" si="1252"/>
        <v>SGD</v>
      </c>
      <c r="K13329" s="158" t="str">
        <f t="shared" si="1253"/>
        <v>CHF</v>
      </c>
      <c r="L13329" s="158" t="str">
        <f t="shared" si="1250"/>
        <v>SGDCHF45504</v>
      </c>
      <c r="M13329" s="160">
        <f t="shared" si="1254"/>
        <v>45504</v>
      </c>
      <c r="N13329" s="158">
        <v>0.69008350010351249</v>
      </c>
      <c r="O13329" s="158">
        <v>0.95330000000000004</v>
      </c>
      <c r="P13329" s="161">
        <f t="shared" si="1251"/>
        <v>0.65790000000000004</v>
      </c>
    </row>
    <row r="13330" spans="9:16" x14ac:dyDescent="0.2">
      <c r="I13330" s="158">
        <f t="shared" si="1249"/>
        <v>32</v>
      </c>
      <c r="J13330" s="158" t="str">
        <f t="shared" si="1252"/>
        <v>SGD</v>
      </c>
      <c r="K13330" s="158" t="str">
        <f t="shared" si="1253"/>
        <v>CHF</v>
      </c>
      <c r="L13330" s="158" t="str">
        <f t="shared" si="1250"/>
        <v>SGDCHF45505</v>
      </c>
      <c r="M13330" s="160">
        <f t="shared" si="1254"/>
        <v>45505</v>
      </c>
      <c r="N13330" s="158">
        <v>0.69266468102791434</v>
      </c>
      <c r="O13330" s="158">
        <v>0.94669999999999999</v>
      </c>
      <c r="P13330" s="161">
        <f t="shared" si="1251"/>
        <v>0.65569999999999995</v>
      </c>
    </row>
    <row r="13331" spans="9:16" x14ac:dyDescent="0.2">
      <c r="I13331" s="158">
        <f t="shared" si="1249"/>
        <v>32</v>
      </c>
      <c r="J13331" s="158" t="str">
        <f t="shared" si="1252"/>
        <v>SGD</v>
      </c>
      <c r="K13331" s="158" t="str">
        <f t="shared" si="1253"/>
        <v>CHF</v>
      </c>
      <c r="L13331" s="158" t="str">
        <f t="shared" si="1250"/>
        <v>SGDCHF45506</v>
      </c>
      <c r="M13331" s="160">
        <f t="shared" si="1254"/>
        <v>45506</v>
      </c>
      <c r="N13331" s="158">
        <v>0.69328896283971164</v>
      </c>
      <c r="O13331" s="158">
        <v>0.94330000000000003</v>
      </c>
      <c r="P13331" s="161">
        <f t="shared" si="1251"/>
        <v>0.65400000000000003</v>
      </c>
    </row>
    <row r="13332" spans="9:16" x14ac:dyDescent="0.2">
      <c r="I13332" s="158">
        <f t="shared" si="1249"/>
        <v>32</v>
      </c>
      <c r="J13332" s="158" t="str">
        <f t="shared" si="1252"/>
        <v>SGD</v>
      </c>
      <c r="K13332" s="158" t="str">
        <f t="shared" si="1253"/>
        <v>CHF</v>
      </c>
      <c r="L13332" s="158" t="str">
        <f t="shared" si="1250"/>
        <v>SGDCHF45507</v>
      </c>
      <c r="M13332" s="160">
        <f t="shared" si="1254"/>
        <v>45507</v>
      </c>
      <c r="N13332" s="158">
        <v>0.69328896283971164</v>
      </c>
      <c r="O13332" s="158">
        <v>0.94330000000000003</v>
      </c>
      <c r="P13332" s="161">
        <f t="shared" si="1251"/>
        <v>0.65400000000000003</v>
      </c>
    </row>
    <row r="13333" spans="9:16" x14ac:dyDescent="0.2">
      <c r="I13333" s="158">
        <f t="shared" si="1249"/>
        <v>32</v>
      </c>
      <c r="J13333" s="158" t="str">
        <f t="shared" si="1252"/>
        <v>SGD</v>
      </c>
      <c r="K13333" s="158" t="str">
        <f t="shared" si="1253"/>
        <v>CHF</v>
      </c>
      <c r="L13333" s="158" t="str">
        <f t="shared" si="1250"/>
        <v>SGDCHF45508</v>
      </c>
      <c r="M13333" s="160">
        <f t="shared" si="1254"/>
        <v>45508</v>
      </c>
      <c r="N13333" s="158">
        <v>0.69328896283971164</v>
      </c>
      <c r="O13333" s="158">
        <v>0.94330000000000003</v>
      </c>
      <c r="P13333" s="161">
        <f t="shared" si="1251"/>
        <v>0.65400000000000003</v>
      </c>
    </row>
    <row r="13334" spans="9:16" x14ac:dyDescent="0.2">
      <c r="I13334" s="158">
        <f t="shared" si="1249"/>
        <v>32</v>
      </c>
      <c r="J13334" s="158" t="str">
        <f t="shared" si="1252"/>
        <v>SGD</v>
      </c>
      <c r="K13334" s="158" t="str">
        <f t="shared" si="1253"/>
        <v>CHF</v>
      </c>
      <c r="L13334" s="158" t="str">
        <f t="shared" si="1250"/>
        <v>SGDCHF45509</v>
      </c>
      <c r="M13334" s="160">
        <f t="shared" si="1254"/>
        <v>45509</v>
      </c>
      <c r="N13334" s="158">
        <v>0.69084628670120896</v>
      </c>
      <c r="O13334" s="158">
        <v>0.9304</v>
      </c>
      <c r="P13334" s="161">
        <f t="shared" si="1251"/>
        <v>0.64280000000000004</v>
      </c>
    </row>
    <row r="13335" spans="9:16" x14ac:dyDescent="0.2">
      <c r="I13335" s="158">
        <f t="shared" si="1249"/>
        <v>32</v>
      </c>
      <c r="J13335" s="158" t="str">
        <f t="shared" si="1252"/>
        <v>SGD</v>
      </c>
      <c r="K13335" s="158" t="str">
        <f t="shared" si="1253"/>
        <v>CHF</v>
      </c>
      <c r="L13335" s="158" t="str">
        <f t="shared" si="1250"/>
        <v>SGDCHF45510</v>
      </c>
      <c r="M13335" s="160">
        <f t="shared" si="1254"/>
        <v>45510</v>
      </c>
      <c r="N13335" s="158">
        <v>0.69036934760096658</v>
      </c>
      <c r="O13335" s="158">
        <v>0.9325</v>
      </c>
      <c r="P13335" s="161">
        <f t="shared" si="1251"/>
        <v>0.64380000000000004</v>
      </c>
    </row>
    <row r="13336" spans="9:16" x14ac:dyDescent="0.2">
      <c r="I13336" s="158">
        <f t="shared" si="1249"/>
        <v>32</v>
      </c>
      <c r="J13336" s="158" t="str">
        <f t="shared" si="1252"/>
        <v>SGD</v>
      </c>
      <c r="K13336" s="158" t="str">
        <f t="shared" si="1253"/>
        <v>CHF</v>
      </c>
      <c r="L13336" s="158" t="str">
        <f t="shared" si="1250"/>
        <v>SGDCHF45511</v>
      </c>
      <c r="M13336" s="160">
        <f t="shared" si="1254"/>
        <v>45511</v>
      </c>
      <c r="N13336" s="158">
        <v>0.68970273811987037</v>
      </c>
      <c r="O13336" s="158">
        <v>0.94089999999999996</v>
      </c>
      <c r="P13336" s="161">
        <f t="shared" si="1251"/>
        <v>0.64890000000000003</v>
      </c>
    </row>
    <row r="13337" spans="9:16" x14ac:dyDescent="0.2">
      <c r="I13337" s="158">
        <f t="shared" si="1249"/>
        <v>32</v>
      </c>
      <c r="J13337" s="158" t="str">
        <f t="shared" si="1252"/>
        <v>SGD</v>
      </c>
      <c r="K13337" s="158" t="str">
        <f t="shared" si="1253"/>
        <v>CHF</v>
      </c>
      <c r="L13337" s="158" t="str">
        <f t="shared" si="1250"/>
        <v>SGDCHF45512</v>
      </c>
      <c r="M13337" s="160">
        <f t="shared" si="1254"/>
        <v>45512</v>
      </c>
      <c r="N13337" s="158">
        <v>0.69089401685781404</v>
      </c>
      <c r="O13337" s="158">
        <v>0.93679999999999997</v>
      </c>
      <c r="P13337" s="161">
        <f t="shared" si="1251"/>
        <v>0.6472</v>
      </c>
    </row>
    <row r="13338" spans="9:16" x14ac:dyDescent="0.2">
      <c r="I13338" s="158">
        <f t="shared" si="1249"/>
        <v>32</v>
      </c>
      <c r="J13338" s="158" t="str">
        <f t="shared" si="1252"/>
        <v>SGD</v>
      </c>
      <c r="K13338" s="158" t="str">
        <f t="shared" si="1253"/>
        <v>CHF</v>
      </c>
      <c r="L13338" s="158" t="str">
        <f t="shared" si="1250"/>
        <v>SGDCHF45513</v>
      </c>
      <c r="M13338" s="160">
        <f t="shared" si="1254"/>
        <v>45513</v>
      </c>
      <c r="N13338" s="158">
        <v>0.69189787587352103</v>
      </c>
      <c r="O13338" s="158">
        <v>0.94350000000000001</v>
      </c>
      <c r="P13338" s="161">
        <f t="shared" si="1251"/>
        <v>0.65280000000000005</v>
      </c>
    </row>
    <row r="13339" spans="9:16" x14ac:dyDescent="0.2">
      <c r="I13339" s="158">
        <f t="shared" si="1249"/>
        <v>32</v>
      </c>
      <c r="J13339" s="158" t="str">
        <f t="shared" si="1252"/>
        <v>SGD</v>
      </c>
      <c r="K13339" s="158" t="str">
        <f t="shared" si="1253"/>
        <v>CHF</v>
      </c>
      <c r="L13339" s="158" t="str">
        <f t="shared" si="1250"/>
        <v>SGDCHF45514</v>
      </c>
      <c r="M13339" s="160">
        <f t="shared" si="1254"/>
        <v>45514</v>
      </c>
      <c r="N13339" s="158">
        <v>0.69189787587352103</v>
      </c>
      <c r="O13339" s="158">
        <v>0.94350000000000001</v>
      </c>
      <c r="P13339" s="161">
        <f t="shared" si="1251"/>
        <v>0.65280000000000005</v>
      </c>
    </row>
    <row r="13340" spans="9:16" x14ac:dyDescent="0.2">
      <c r="I13340" s="158">
        <f t="shared" si="1249"/>
        <v>32</v>
      </c>
      <c r="J13340" s="158" t="str">
        <f t="shared" si="1252"/>
        <v>SGD</v>
      </c>
      <c r="K13340" s="158" t="str">
        <f t="shared" si="1253"/>
        <v>CHF</v>
      </c>
      <c r="L13340" s="158" t="str">
        <f t="shared" si="1250"/>
        <v>SGDCHF45515</v>
      </c>
      <c r="M13340" s="160">
        <f t="shared" si="1254"/>
        <v>45515</v>
      </c>
      <c r="N13340" s="158">
        <v>0.69189787587352103</v>
      </c>
      <c r="O13340" s="158">
        <v>0.94350000000000001</v>
      </c>
      <c r="P13340" s="161">
        <f t="shared" si="1251"/>
        <v>0.65280000000000005</v>
      </c>
    </row>
    <row r="13341" spans="9:16" x14ac:dyDescent="0.2">
      <c r="I13341" s="158">
        <f t="shared" si="1249"/>
        <v>32</v>
      </c>
      <c r="J13341" s="158" t="str">
        <f t="shared" si="1252"/>
        <v>SGD</v>
      </c>
      <c r="K13341" s="158" t="str">
        <f t="shared" si="1253"/>
        <v>CHF</v>
      </c>
      <c r="L13341" s="158" t="str">
        <f t="shared" si="1250"/>
        <v>SGDCHF45516</v>
      </c>
      <c r="M13341" s="160">
        <f t="shared" si="1254"/>
        <v>45516</v>
      </c>
      <c r="N13341" s="158">
        <v>0.69089401685781404</v>
      </c>
      <c r="O13341" s="158">
        <v>0.94910000000000005</v>
      </c>
      <c r="P13341" s="161">
        <f t="shared" si="1251"/>
        <v>0.65569999999999995</v>
      </c>
    </row>
    <row r="13342" spans="9:16" x14ac:dyDescent="0.2">
      <c r="I13342" s="158">
        <f t="shared" si="1249"/>
        <v>32</v>
      </c>
      <c r="J13342" s="158" t="str">
        <f t="shared" si="1252"/>
        <v>SGD</v>
      </c>
      <c r="K13342" s="158" t="str">
        <f t="shared" si="1253"/>
        <v>CHF</v>
      </c>
      <c r="L13342" s="158" t="str">
        <f t="shared" si="1250"/>
        <v>SGDCHF45517</v>
      </c>
      <c r="M13342" s="160">
        <f t="shared" si="1254"/>
        <v>45517</v>
      </c>
      <c r="N13342" s="158">
        <v>0.69185000691850007</v>
      </c>
      <c r="O13342" s="158">
        <v>0.94799999999999995</v>
      </c>
      <c r="P13342" s="161">
        <f t="shared" si="1251"/>
        <v>0.65590000000000004</v>
      </c>
    </row>
    <row r="13343" spans="9:16" x14ac:dyDescent="0.2">
      <c r="I13343" s="158">
        <f t="shared" si="1249"/>
        <v>32</v>
      </c>
      <c r="J13343" s="158" t="str">
        <f t="shared" si="1252"/>
        <v>SGD</v>
      </c>
      <c r="K13343" s="158" t="str">
        <f t="shared" si="1253"/>
        <v>CHF</v>
      </c>
      <c r="L13343" s="158" t="str">
        <f t="shared" si="1250"/>
        <v>SGDCHF45518</v>
      </c>
      <c r="M13343" s="160">
        <f t="shared" si="1254"/>
        <v>45518</v>
      </c>
      <c r="N13343" s="158">
        <v>0.68994066510280116</v>
      </c>
      <c r="O13343" s="158">
        <v>0.95150000000000001</v>
      </c>
      <c r="P13343" s="161">
        <f t="shared" si="1251"/>
        <v>0.65649999999999997</v>
      </c>
    </row>
    <row r="13344" spans="9:16" x14ac:dyDescent="0.2">
      <c r="I13344" s="158">
        <f t="shared" si="1249"/>
        <v>32</v>
      </c>
      <c r="J13344" s="158" t="str">
        <f t="shared" si="1252"/>
        <v>SGD</v>
      </c>
      <c r="K13344" s="158" t="str">
        <f t="shared" si="1253"/>
        <v>CHF</v>
      </c>
      <c r="L13344" s="158" t="str">
        <f t="shared" si="1250"/>
        <v>SGDCHF45519</v>
      </c>
      <c r="M13344" s="160">
        <f t="shared" si="1254"/>
        <v>45519</v>
      </c>
      <c r="N13344" s="158">
        <v>0.6894174422612892</v>
      </c>
      <c r="O13344" s="158">
        <v>0.95409999999999995</v>
      </c>
      <c r="P13344" s="161">
        <f t="shared" si="1251"/>
        <v>0.65780000000000005</v>
      </c>
    </row>
    <row r="13345" spans="9:16" x14ac:dyDescent="0.2">
      <c r="I13345" s="158">
        <f t="shared" si="1249"/>
        <v>32</v>
      </c>
      <c r="J13345" s="158" t="str">
        <f t="shared" si="1252"/>
        <v>SGD</v>
      </c>
      <c r="K13345" s="158" t="str">
        <f t="shared" si="1253"/>
        <v>CHF</v>
      </c>
      <c r="L13345" s="158" t="str">
        <f t="shared" si="1250"/>
        <v>SGDCHF45520</v>
      </c>
      <c r="M13345" s="160">
        <f t="shared" si="1254"/>
        <v>45520</v>
      </c>
      <c r="N13345" s="158">
        <v>0.68979788921845897</v>
      </c>
      <c r="O13345" s="158">
        <v>0.95399999999999996</v>
      </c>
      <c r="P13345" s="161">
        <f t="shared" si="1251"/>
        <v>0.65810000000000002</v>
      </c>
    </row>
    <row r="13346" spans="9:16" x14ac:dyDescent="0.2">
      <c r="I13346" s="158">
        <f t="shared" si="1249"/>
        <v>32</v>
      </c>
      <c r="J13346" s="158" t="str">
        <f t="shared" si="1252"/>
        <v>SGD</v>
      </c>
      <c r="K13346" s="158" t="str">
        <f t="shared" si="1253"/>
        <v>CHF</v>
      </c>
      <c r="L13346" s="158" t="str">
        <f t="shared" si="1250"/>
        <v>SGDCHF45521</v>
      </c>
      <c r="M13346" s="160">
        <f t="shared" si="1254"/>
        <v>45521</v>
      </c>
      <c r="N13346" s="158">
        <v>0.68979788921845897</v>
      </c>
      <c r="O13346" s="158">
        <v>0.95399999999999996</v>
      </c>
      <c r="P13346" s="161">
        <f t="shared" si="1251"/>
        <v>0.65810000000000002</v>
      </c>
    </row>
    <row r="13347" spans="9:16" x14ac:dyDescent="0.2">
      <c r="I13347" s="158">
        <f t="shared" si="1249"/>
        <v>32</v>
      </c>
      <c r="J13347" s="158" t="str">
        <f t="shared" si="1252"/>
        <v>SGD</v>
      </c>
      <c r="K13347" s="158" t="str">
        <f t="shared" si="1253"/>
        <v>CHF</v>
      </c>
      <c r="L13347" s="158" t="str">
        <f t="shared" si="1250"/>
        <v>SGDCHF45522</v>
      </c>
      <c r="M13347" s="160">
        <f t="shared" si="1254"/>
        <v>45522</v>
      </c>
      <c r="N13347" s="158">
        <v>0.68979788921845897</v>
      </c>
      <c r="O13347" s="158">
        <v>0.95399999999999996</v>
      </c>
      <c r="P13347" s="161">
        <f t="shared" si="1251"/>
        <v>0.65810000000000002</v>
      </c>
    </row>
    <row r="13348" spans="9:16" x14ac:dyDescent="0.2">
      <c r="I13348" s="158">
        <f t="shared" si="1249"/>
        <v>32</v>
      </c>
      <c r="J13348" s="158" t="str">
        <f t="shared" si="1252"/>
        <v>SGD</v>
      </c>
      <c r="K13348" s="158" t="str">
        <f t="shared" si="1253"/>
        <v>CHF</v>
      </c>
      <c r="L13348" s="158" t="str">
        <f t="shared" si="1250"/>
        <v>SGDCHF45523</v>
      </c>
      <c r="M13348" s="160">
        <f t="shared" si="1254"/>
        <v>45523</v>
      </c>
      <c r="N13348" s="158">
        <v>0.6913716814159292</v>
      </c>
      <c r="O13348" s="158">
        <v>0.95430000000000004</v>
      </c>
      <c r="P13348" s="161">
        <f t="shared" si="1251"/>
        <v>0.65980000000000005</v>
      </c>
    </row>
    <row r="13349" spans="9:16" x14ac:dyDescent="0.2">
      <c r="I13349" s="158">
        <f t="shared" si="1249"/>
        <v>32</v>
      </c>
      <c r="J13349" s="158" t="str">
        <f t="shared" si="1252"/>
        <v>SGD</v>
      </c>
      <c r="K13349" s="158" t="str">
        <f t="shared" si="1253"/>
        <v>CHF</v>
      </c>
      <c r="L13349" s="158" t="str">
        <f t="shared" si="1250"/>
        <v>SGDCHF45524</v>
      </c>
      <c r="M13349" s="160">
        <f t="shared" si="1254"/>
        <v>45524</v>
      </c>
      <c r="N13349" s="158">
        <v>0.68998827019940656</v>
      </c>
      <c r="O13349" s="158">
        <v>0.95269999999999999</v>
      </c>
      <c r="P13349" s="161">
        <f t="shared" si="1251"/>
        <v>0.65739999999999998</v>
      </c>
    </row>
    <row r="13350" spans="9:16" x14ac:dyDescent="0.2">
      <c r="I13350" s="158">
        <f t="shared" si="1249"/>
        <v>32</v>
      </c>
      <c r="J13350" s="158" t="str">
        <f t="shared" si="1252"/>
        <v>SGD</v>
      </c>
      <c r="K13350" s="158" t="str">
        <f t="shared" si="1253"/>
        <v>CHF</v>
      </c>
      <c r="L13350" s="158" t="str">
        <f t="shared" si="1250"/>
        <v>SGDCHF45525</v>
      </c>
      <c r="M13350" s="160">
        <f t="shared" si="1254"/>
        <v>45525</v>
      </c>
      <c r="N13350" s="158">
        <v>0.68827861518342626</v>
      </c>
      <c r="O13350" s="158">
        <v>0.95030000000000003</v>
      </c>
      <c r="P13350" s="161">
        <f t="shared" si="1251"/>
        <v>0.65410000000000001</v>
      </c>
    </row>
    <row r="13351" spans="9:16" x14ac:dyDescent="0.2">
      <c r="I13351" s="158">
        <f t="shared" si="1249"/>
        <v>32</v>
      </c>
      <c r="J13351" s="158" t="str">
        <f t="shared" si="1252"/>
        <v>SGD</v>
      </c>
      <c r="K13351" s="158" t="str">
        <f t="shared" si="1253"/>
        <v>CHF</v>
      </c>
      <c r="L13351" s="158" t="str">
        <f t="shared" si="1250"/>
        <v>SGDCHF45526</v>
      </c>
      <c r="M13351" s="160">
        <f t="shared" si="1254"/>
        <v>45526</v>
      </c>
      <c r="N13351" s="158">
        <v>0.68643602416254801</v>
      </c>
      <c r="O13351" s="158">
        <v>0.94899999999999995</v>
      </c>
      <c r="P13351" s="161">
        <f t="shared" si="1251"/>
        <v>0.65139999999999998</v>
      </c>
    </row>
    <row r="13352" spans="9:16" x14ac:dyDescent="0.2">
      <c r="I13352" s="158">
        <f t="shared" si="1249"/>
        <v>32</v>
      </c>
      <c r="J13352" s="158" t="str">
        <f t="shared" si="1252"/>
        <v>SGD</v>
      </c>
      <c r="K13352" s="158" t="str">
        <f t="shared" si="1253"/>
        <v>CHF</v>
      </c>
      <c r="L13352" s="158" t="str">
        <f t="shared" si="1250"/>
        <v>SGDCHF45527</v>
      </c>
      <c r="M13352" s="160">
        <f t="shared" si="1254"/>
        <v>45527</v>
      </c>
      <c r="N13352" s="158">
        <v>0.68723799051611567</v>
      </c>
      <c r="O13352" s="158">
        <v>0.9476</v>
      </c>
      <c r="P13352" s="161">
        <f t="shared" si="1251"/>
        <v>0.6512</v>
      </c>
    </row>
    <row r="13353" spans="9:16" x14ac:dyDescent="0.2">
      <c r="I13353" s="158">
        <f t="shared" si="1249"/>
        <v>32</v>
      </c>
      <c r="J13353" s="158" t="str">
        <f t="shared" si="1252"/>
        <v>SGD</v>
      </c>
      <c r="K13353" s="158" t="str">
        <f t="shared" si="1253"/>
        <v>CHF</v>
      </c>
      <c r="L13353" s="158" t="str">
        <f t="shared" si="1250"/>
        <v>SGDCHF45528</v>
      </c>
      <c r="M13353" s="160">
        <f t="shared" si="1254"/>
        <v>45528</v>
      </c>
      <c r="N13353" s="158">
        <v>0.68723799051611567</v>
      </c>
      <c r="O13353" s="158">
        <v>0.9476</v>
      </c>
      <c r="P13353" s="161">
        <f t="shared" si="1251"/>
        <v>0.6512</v>
      </c>
    </row>
    <row r="13354" spans="9:16" x14ac:dyDescent="0.2">
      <c r="I13354" s="158">
        <f t="shared" ref="I13354:I13417" si="1255">IF(M13353=$G$2,I13353+1,I13353)</f>
        <v>32</v>
      </c>
      <c r="J13354" s="158" t="str">
        <f t="shared" si="1252"/>
        <v>SGD</v>
      </c>
      <c r="K13354" s="158" t="str">
        <f t="shared" si="1253"/>
        <v>CHF</v>
      </c>
      <c r="L13354" s="158" t="str">
        <f t="shared" si="1250"/>
        <v>SGDCHF45529</v>
      </c>
      <c r="M13354" s="160">
        <f t="shared" si="1254"/>
        <v>45529</v>
      </c>
      <c r="N13354" s="158">
        <v>0.68723799051611567</v>
      </c>
      <c r="O13354" s="158">
        <v>0.9476</v>
      </c>
      <c r="P13354" s="161">
        <f t="shared" si="1251"/>
        <v>0.6512</v>
      </c>
    </row>
    <row r="13355" spans="9:16" x14ac:dyDescent="0.2">
      <c r="I13355" s="158">
        <f t="shared" si="1255"/>
        <v>32</v>
      </c>
      <c r="J13355" s="158" t="str">
        <f t="shared" si="1252"/>
        <v>SGD</v>
      </c>
      <c r="K13355" s="158" t="str">
        <f t="shared" si="1253"/>
        <v>CHF</v>
      </c>
      <c r="L13355" s="158" t="str">
        <f t="shared" si="1250"/>
        <v>SGDCHF45530</v>
      </c>
      <c r="M13355" s="160">
        <f t="shared" si="1254"/>
        <v>45530</v>
      </c>
      <c r="N13355" s="158">
        <v>0.6874742197167607</v>
      </c>
      <c r="O13355" s="158">
        <v>0.94599999999999995</v>
      </c>
      <c r="P13355" s="161">
        <f t="shared" si="1251"/>
        <v>0.65039999999999998</v>
      </c>
    </row>
    <row r="13356" spans="9:16" x14ac:dyDescent="0.2">
      <c r="I13356" s="158">
        <f t="shared" si="1255"/>
        <v>32</v>
      </c>
      <c r="J13356" s="158" t="str">
        <f t="shared" si="1252"/>
        <v>SGD</v>
      </c>
      <c r="K13356" s="158" t="str">
        <f t="shared" si="1253"/>
        <v>CHF</v>
      </c>
      <c r="L13356" s="158" t="str">
        <f t="shared" si="1250"/>
        <v>SGDCHF45531</v>
      </c>
      <c r="M13356" s="160">
        <f t="shared" si="1254"/>
        <v>45531</v>
      </c>
      <c r="N13356" s="158">
        <v>0.68719076415612967</v>
      </c>
      <c r="O13356" s="158">
        <v>0.94399999999999995</v>
      </c>
      <c r="P13356" s="161">
        <f t="shared" si="1251"/>
        <v>0.64870000000000005</v>
      </c>
    </row>
    <row r="13357" spans="9:16" x14ac:dyDescent="0.2">
      <c r="I13357" s="158">
        <f t="shared" si="1255"/>
        <v>32</v>
      </c>
      <c r="J13357" s="158" t="str">
        <f t="shared" si="1252"/>
        <v>SGD</v>
      </c>
      <c r="K13357" s="158" t="str">
        <f t="shared" si="1253"/>
        <v>CHF</v>
      </c>
      <c r="L13357" s="158" t="str">
        <f t="shared" si="1250"/>
        <v>SGDCHF45532</v>
      </c>
      <c r="M13357" s="160">
        <f t="shared" si="1254"/>
        <v>45532</v>
      </c>
      <c r="N13357" s="158">
        <v>0.68998827019940656</v>
      </c>
      <c r="O13357" s="158">
        <v>0.9375</v>
      </c>
      <c r="P13357" s="161">
        <f t="shared" si="1251"/>
        <v>0.64690000000000003</v>
      </c>
    </row>
    <row r="13358" spans="9:16" x14ac:dyDescent="0.2">
      <c r="I13358" s="158">
        <f t="shared" si="1255"/>
        <v>32</v>
      </c>
      <c r="J13358" s="158" t="str">
        <f t="shared" si="1252"/>
        <v>SGD</v>
      </c>
      <c r="K13358" s="158" t="str">
        <f t="shared" si="1253"/>
        <v>CHF</v>
      </c>
      <c r="L13358" s="158" t="str">
        <f t="shared" si="1250"/>
        <v>SGDCHF45533</v>
      </c>
      <c r="M13358" s="160">
        <f t="shared" si="1254"/>
        <v>45533</v>
      </c>
      <c r="N13358" s="158">
        <v>0.69290465631929044</v>
      </c>
      <c r="O13358" s="158">
        <v>0.93640000000000001</v>
      </c>
      <c r="P13358" s="161">
        <f t="shared" si="1251"/>
        <v>0.64880000000000004</v>
      </c>
    </row>
    <row r="13359" spans="9:16" x14ac:dyDescent="0.2">
      <c r="I13359" s="158">
        <f t="shared" si="1255"/>
        <v>32</v>
      </c>
      <c r="J13359" s="158" t="str">
        <f t="shared" si="1252"/>
        <v>SGD</v>
      </c>
      <c r="K13359" s="158" t="str">
        <f t="shared" si="1253"/>
        <v>CHF</v>
      </c>
      <c r="L13359" s="158" t="str">
        <f t="shared" si="1250"/>
        <v>SGDCHF45534</v>
      </c>
      <c r="M13359" s="160">
        <f t="shared" si="1254"/>
        <v>45534</v>
      </c>
      <c r="N13359" s="158">
        <v>0.6924728204417977</v>
      </c>
      <c r="O13359" s="158">
        <v>0.94159999999999999</v>
      </c>
      <c r="P13359" s="161">
        <f t="shared" si="1251"/>
        <v>0.65200000000000002</v>
      </c>
    </row>
    <row r="13360" spans="9:16" x14ac:dyDescent="0.2">
      <c r="I13360" s="158">
        <f t="shared" si="1255"/>
        <v>32</v>
      </c>
      <c r="J13360" s="158" t="str">
        <f t="shared" si="1252"/>
        <v>SGD</v>
      </c>
      <c r="K13360" s="158" t="str">
        <f t="shared" si="1253"/>
        <v>CHF</v>
      </c>
      <c r="L13360" s="158" t="str">
        <f t="shared" si="1250"/>
        <v>SGDCHF45535</v>
      </c>
      <c r="M13360" s="160">
        <f t="shared" si="1254"/>
        <v>45535</v>
      </c>
      <c r="N13360" s="158">
        <v>0.6924728204417977</v>
      </c>
      <c r="O13360" s="158">
        <v>0.94159999999999999</v>
      </c>
      <c r="P13360" s="161">
        <f t="shared" si="1251"/>
        <v>0.65200000000000002</v>
      </c>
    </row>
    <row r="13361" spans="9:16" x14ac:dyDescent="0.2">
      <c r="I13361" s="158">
        <f t="shared" si="1255"/>
        <v>32</v>
      </c>
      <c r="J13361" s="158" t="str">
        <f t="shared" si="1252"/>
        <v>SGD</v>
      </c>
      <c r="K13361" s="158" t="str">
        <f t="shared" si="1253"/>
        <v>CHF</v>
      </c>
      <c r="L13361" s="158" t="str">
        <f t="shared" si="1250"/>
        <v>SGDCHF45536</v>
      </c>
      <c r="M13361" s="160">
        <f t="shared" si="1254"/>
        <v>45536</v>
      </c>
      <c r="N13361" s="158">
        <v>0.6924728204417977</v>
      </c>
      <c r="O13361" s="158">
        <v>0.94159999999999999</v>
      </c>
      <c r="P13361" s="161">
        <f t="shared" si="1251"/>
        <v>0.65200000000000002</v>
      </c>
    </row>
    <row r="13362" spans="9:16" x14ac:dyDescent="0.2">
      <c r="I13362" s="158">
        <f t="shared" si="1255"/>
        <v>32</v>
      </c>
      <c r="J13362" s="158" t="str">
        <f t="shared" si="1252"/>
        <v>SGD</v>
      </c>
      <c r="K13362" s="158" t="str">
        <f t="shared" si="1253"/>
        <v>CHF</v>
      </c>
      <c r="L13362" s="158" t="str">
        <f t="shared" si="1250"/>
        <v>SGDCHF45537</v>
      </c>
      <c r="M13362" s="160">
        <f t="shared" si="1254"/>
        <v>45537</v>
      </c>
      <c r="N13362" s="158">
        <v>0.6913716814159292</v>
      </c>
      <c r="O13362" s="158">
        <v>0.9415</v>
      </c>
      <c r="P13362" s="161">
        <f t="shared" si="1251"/>
        <v>0.65090000000000003</v>
      </c>
    </row>
    <row r="13363" spans="9:16" x14ac:dyDescent="0.2">
      <c r="I13363" s="158">
        <f t="shared" si="1255"/>
        <v>32</v>
      </c>
      <c r="J13363" s="158" t="str">
        <f t="shared" si="1252"/>
        <v>SGD</v>
      </c>
      <c r="K13363" s="158" t="str">
        <f t="shared" si="1253"/>
        <v>CHF</v>
      </c>
      <c r="L13363" s="158" t="str">
        <f t="shared" si="1250"/>
        <v>SGDCHF45538</v>
      </c>
      <c r="M13363" s="160">
        <f t="shared" si="1254"/>
        <v>45538</v>
      </c>
      <c r="N13363" s="158">
        <v>0.69189787587352103</v>
      </c>
      <c r="O13363" s="158">
        <v>0.94089999999999996</v>
      </c>
      <c r="P13363" s="161">
        <f t="shared" si="1251"/>
        <v>0.65100000000000002</v>
      </c>
    </row>
    <row r="13364" spans="9:16" x14ac:dyDescent="0.2">
      <c r="I13364" s="158">
        <f t="shared" si="1255"/>
        <v>32</v>
      </c>
      <c r="J13364" s="158" t="str">
        <f t="shared" si="1252"/>
        <v>SGD</v>
      </c>
      <c r="K13364" s="158" t="str">
        <f t="shared" si="1253"/>
        <v>CHF</v>
      </c>
      <c r="L13364" s="158" t="str">
        <f t="shared" si="1250"/>
        <v>SGDCHF45539</v>
      </c>
      <c r="M13364" s="160">
        <f t="shared" si="1254"/>
        <v>45539</v>
      </c>
      <c r="N13364" s="158">
        <v>0.69252077562326875</v>
      </c>
      <c r="O13364" s="158">
        <v>0.93959999999999999</v>
      </c>
      <c r="P13364" s="161">
        <f t="shared" si="1251"/>
        <v>0.65069999999999995</v>
      </c>
    </row>
    <row r="13365" spans="9:16" x14ac:dyDescent="0.2">
      <c r="I13365" s="158">
        <f t="shared" si="1255"/>
        <v>32</v>
      </c>
      <c r="J13365" s="158" t="str">
        <f t="shared" si="1252"/>
        <v>SGD</v>
      </c>
      <c r="K13365" s="158" t="str">
        <f t="shared" si="1253"/>
        <v>CHF</v>
      </c>
      <c r="L13365" s="158" t="str">
        <f t="shared" si="1250"/>
        <v>SGDCHF45540</v>
      </c>
      <c r="M13365" s="160">
        <f t="shared" si="1254"/>
        <v>45540</v>
      </c>
      <c r="N13365" s="158">
        <v>0.69232899473829967</v>
      </c>
      <c r="O13365" s="158">
        <v>0.93899999999999995</v>
      </c>
      <c r="P13365" s="161">
        <f t="shared" si="1251"/>
        <v>0.65010000000000001</v>
      </c>
    </row>
    <row r="13366" spans="9:16" x14ac:dyDescent="0.2">
      <c r="I13366" s="158">
        <f t="shared" si="1255"/>
        <v>32</v>
      </c>
      <c r="J13366" s="158" t="str">
        <f t="shared" si="1252"/>
        <v>SGD</v>
      </c>
      <c r="K13366" s="158" t="str">
        <f t="shared" si="1253"/>
        <v>CHF</v>
      </c>
      <c r="L13366" s="158" t="str">
        <f t="shared" si="1250"/>
        <v>SGDCHF45541</v>
      </c>
      <c r="M13366" s="160">
        <f t="shared" si="1254"/>
        <v>45541</v>
      </c>
      <c r="N13366" s="158">
        <v>0.69309675630718048</v>
      </c>
      <c r="O13366" s="158">
        <v>0.9365</v>
      </c>
      <c r="P13366" s="161">
        <f t="shared" si="1251"/>
        <v>0.64910000000000001</v>
      </c>
    </row>
    <row r="13367" spans="9:16" x14ac:dyDescent="0.2">
      <c r="I13367" s="158">
        <f t="shared" si="1255"/>
        <v>32</v>
      </c>
      <c r="J13367" s="158" t="str">
        <f t="shared" si="1252"/>
        <v>SGD</v>
      </c>
      <c r="K13367" s="158" t="str">
        <f t="shared" si="1253"/>
        <v>CHF</v>
      </c>
      <c r="L13367" s="158" t="str">
        <f t="shared" si="1250"/>
        <v>SGDCHF45542</v>
      </c>
      <c r="M13367" s="160">
        <f t="shared" si="1254"/>
        <v>45542</v>
      </c>
      <c r="N13367" s="158">
        <v>0.69309675630718048</v>
      </c>
      <c r="O13367" s="158">
        <v>0.9365</v>
      </c>
      <c r="P13367" s="161">
        <f t="shared" si="1251"/>
        <v>0.64910000000000001</v>
      </c>
    </row>
    <row r="13368" spans="9:16" x14ac:dyDescent="0.2">
      <c r="I13368" s="158">
        <f t="shared" si="1255"/>
        <v>32</v>
      </c>
      <c r="J13368" s="158" t="str">
        <f t="shared" si="1252"/>
        <v>SGD</v>
      </c>
      <c r="K13368" s="158" t="str">
        <f t="shared" si="1253"/>
        <v>CHF</v>
      </c>
      <c r="L13368" s="158" t="str">
        <f t="shared" si="1250"/>
        <v>SGDCHF45543</v>
      </c>
      <c r="M13368" s="160">
        <f t="shared" si="1254"/>
        <v>45543</v>
      </c>
      <c r="N13368" s="158">
        <v>0.69309675630718048</v>
      </c>
      <c r="O13368" s="158">
        <v>0.9365</v>
      </c>
      <c r="P13368" s="161">
        <f t="shared" si="1251"/>
        <v>0.64910000000000001</v>
      </c>
    </row>
    <row r="13369" spans="9:16" x14ac:dyDescent="0.2">
      <c r="I13369" s="158">
        <f t="shared" si="1255"/>
        <v>32</v>
      </c>
      <c r="J13369" s="158" t="str">
        <f t="shared" si="1252"/>
        <v>SGD</v>
      </c>
      <c r="K13369" s="158" t="str">
        <f t="shared" si="1253"/>
        <v>CHF</v>
      </c>
      <c r="L13369" s="158" t="str">
        <f t="shared" si="1250"/>
        <v>SGDCHF45544</v>
      </c>
      <c r="M13369" s="160">
        <f t="shared" si="1254"/>
        <v>45544</v>
      </c>
      <c r="N13369" s="158">
        <v>0.69309675630718048</v>
      </c>
      <c r="O13369" s="158">
        <v>0.93759999999999999</v>
      </c>
      <c r="P13369" s="161">
        <f t="shared" si="1251"/>
        <v>0.64980000000000004</v>
      </c>
    </row>
    <row r="13370" spans="9:16" x14ac:dyDescent="0.2">
      <c r="I13370" s="158">
        <f t="shared" si="1255"/>
        <v>32</v>
      </c>
      <c r="J13370" s="158" t="str">
        <f t="shared" si="1252"/>
        <v>SGD</v>
      </c>
      <c r="K13370" s="158" t="str">
        <f t="shared" si="1253"/>
        <v>CHF</v>
      </c>
      <c r="L13370" s="158" t="str">
        <f t="shared" si="1250"/>
        <v>SGDCHF45545</v>
      </c>
      <c r="M13370" s="160">
        <f t="shared" si="1254"/>
        <v>45545</v>
      </c>
      <c r="N13370" s="158">
        <v>0.69458915051746895</v>
      </c>
      <c r="O13370" s="158">
        <v>0.93489999999999995</v>
      </c>
      <c r="P13370" s="161">
        <f t="shared" si="1251"/>
        <v>0.64939999999999998</v>
      </c>
    </row>
    <row r="13371" spans="9:16" x14ac:dyDescent="0.2">
      <c r="I13371" s="158">
        <f t="shared" si="1255"/>
        <v>32</v>
      </c>
      <c r="J13371" s="158" t="str">
        <f t="shared" si="1252"/>
        <v>SGD</v>
      </c>
      <c r="K13371" s="158" t="str">
        <f t="shared" si="1253"/>
        <v>CHF</v>
      </c>
      <c r="L13371" s="158" t="str">
        <f t="shared" si="1250"/>
        <v>SGDCHF45546</v>
      </c>
      <c r="M13371" s="160">
        <f t="shared" si="1254"/>
        <v>45546</v>
      </c>
      <c r="N13371" s="158">
        <v>0.69516857838025725</v>
      </c>
      <c r="O13371" s="158">
        <v>0.93579999999999997</v>
      </c>
      <c r="P13371" s="161">
        <f t="shared" si="1251"/>
        <v>0.65049999999999997</v>
      </c>
    </row>
    <row r="13372" spans="9:16" x14ac:dyDescent="0.2">
      <c r="I13372" s="158">
        <f t="shared" si="1255"/>
        <v>32</v>
      </c>
      <c r="J13372" s="158" t="str">
        <f t="shared" si="1252"/>
        <v>SGD</v>
      </c>
      <c r="K13372" s="158" t="str">
        <f t="shared" si="1253"/>
        <v>CHF</v>
      </c>
      <c r="L13372" s="158" t="str">
        <f t="shared" si="1250"/>
        <v>SGDCHF45547</v>
      </c>
      <c r="M13372" s="160">
        <f t="shared" si="1254"/>
        <v>45547</v>
      </c>
      <c r="N13372" s="158">
        <v>0.69541029207232274</v>
      </c>
      <c r="O13372" s="158">
        <v>0.94140000000000001</v>
      </c>
      <c r="P13372" s="161">
        <f t="shared" si="1251"/>
        <v>0.65469999999999995</v>
      </c>
    </row>
    <row r="13373" spans="9:16" x14ac:dyDescent="0.2">
      <c r="I13373" s="158">
        <f t="shared" si="1255"/>
        <v>32</v>
      </c>
      <c r="J13373" s="158" t="str">
        <f t="shared" si="1252"/>
        <v>SGD</v>
      </c>
      <c r="K13373" s="158" t="str">
        <f t="shared" si="1253"/>
        <v>CHF</v>
      </c>
      <c r="L13373" s="158" t="str">
        <f t="shared" si="1250"/>
        <v>SGDCHF45548</v>
      </c>
      <c r="M13373" s="160">
        <f t="shared" si="1254"/>
        <v>45548</v>
      </c>
      <c r="N13373" s="158">
        <v>0.69425159677867265</v>
      </c>
      <c r="O13373" s="158">
        <v>0.93869999999999998</v>
      </c>
      <c r="P13373" s="161">
        <f t="shared" si="1251"/>
        <v>0.65169999999999995</v>
      </c>
    </row>
    <row r="13374" spans="9:16" x14ac:dyDescent="0.2">
      <c r="I13374" s="158">
        <f t="shared" si="1255"/>
        <v>32</v>
      </c>
      <c r="J13374" s="158" t="str">
        <f t="shared" si="1252"/>
        <v>SGD</v>
      </c>
      <c r="K13374" s="158" t="str">
        <f t="shared" si="1253"/>
        <v>CHF</v>
      </c>
      <c r="L13374" s="158" t="str">
        <f t="shared" si="1250"/>
        <v>SGDCHF45549</v>
      </c>
      <c r="M13374" s="160">
        <f t="shared" si="1254"/>
        <v>45549</v>
      </c>
      <c r="N13374" s="158">
        <v>0.69425159677867265</v>
      </c>
      <c r="O13374" s="158">
        <v>0.93869999999999998</v>
      </c>
      <c r="P13374" s="161">
        <f t="shared" si="1251"/>
        <v>0.65169999999999995</v>
      </c>
    </row>
    <row r="13375" spans="9:16" x14ac:dyDescent="0.2">
      <c r="I13375" s="158">
        <f t="shared" si="1255"/>
        <v>32</v>
      </c>
      <c r="J13375" s="158" t="str">
        <f t="shared" si="1252"/>
        <v>SGD</v>
      </c>
      <c r="K13375" s="158" t="str">
        <f t="shared" si="1253"/>
        <v>CHF</v>
      </c>
      <c r="L13375" s="158" t="str">
        <f t="shared" si="1250"/>
        <v>SGDCHF45550</v>
      </c>
      <c r="M13375" s="160">
        <f t="shared" si="1254"/>
        <v>45550</v>
      </c>
      <c r="N13375" s="158">
        <v>0.69425159677867265</v>
      </c>
      <c r="O13375" s="158">
        <v>0.93869999999999998</v>
      </c>
      <c r="P13375" s="161">
        <f t="shared" si="1251"/>
        <v>0.65169999999999995</v>
      </c>
    </row>
    <row r="13376" spans="9:16" x14ac:dyDescent="0.2">
      <c r="I13376" s="158">
        <f t="shared" si="1255"/>
        <v>32</v>
      </c>
      <c r="J13376" s="158" t="str">
        <f t="shared" si="1252"/>
        <v>SGD</v>
      </c>
      <c r="K13376" s="158" t="str">
        <f t="shared" si="1253"/>
        <v>CHF</v>
      </c>
      <c r="L13376" s="158" t="str">
        <f t="shared" si="1250"/>
        <v>SGDCHF45551</v>
      </c>
      <c r="M13376" s="160">
        <f t="shared" si="1254"/>
        <v>45551</v>
      </c>
      <c r="N13376" s="158">
        <v>0.69410703130422702</v>
      </c>
      <c r="O13376" s="158">
        <v>0.93940000000000001</v>
      </c>
      <c r="P13376" s="161">
        <f t="shared" si="1251"/>
        <v>0.65200000000000002</v>
      </c>
    </row>
    <row r="13377" spans="9:16" x14ac:dyDescent="0.2">
      <c r="I13377" s="158">
        <f t="shared" si="1255"/>
        <v>32</v>
      </c>
      <c r="J13377" s="158" t="str">
        <f t="shared" si="1252"/>
        <v>SGD</v>
      </c>
      <c r="K13377" s="158" t="str">
        <f t="shared" si="1253"/>
        <v>CHF</v>
      </c>
      <c r="L13377" s="158" t="str">
        <f t="shared" si="1250"/>
        <v>SGDCHF45552</v>
      </c>
      <c r="M13377" s="160">
        <f t="shared" si="1254"/>
        <v>45552</v>
      </c>
      <c r="N13377" s="158">
        <v>0.69410703130422702</v>
      </c>
      <c r="O13377" s="158">
        <v>0.9405</v>
      </c>
      <c r="P13377" s="161">
        <f t="shared" si="1251"/>
        <v>0.65280000000000005</v>
      </c>
    </row>
    <row r="13378" spans="9:16" x14ac:dyDescent="0.2">
      <c r="I13378" s="158">
        <f t="shared" si="1255"/>
        <v>32</v>
      </c>
      <c r="J13378" s="158" t="str">
        <f t="shared" si="1252"/>
        <v>SGD</v>
      </c>
      <c r="K13378" s="158" t="str">
        <f t="shared" si="1253"/>
        <v>CHF</v>
      </c>
      <c r="L13378" s="158" t="str">
        <f t="shared" si="1250"/>
        <v>SGDCHF45553</v>
      </c>
      <c r="M13378" s="160">
        <f t="shared" si="1254"/>
        <v>45553</v>
      </c>
      <c r="N13378" s="158">
        <v>0.69468565474122956</v>
      </c>
      <c r="O13378" s="158">
        <v>0.93879999999999997</v>
      </c>
      <c r="P13378" s="161">
        <f t="shared" si="1251"/>
        <v>0.6522</v>
      </c>
    </row>
    <row r="13379" spans="9:16" x14ac:dyDescent="0.2">
      <c r="I13379" s="158">
        <f t="shared" si="1255"/>
        <v>32</v>
      </c>
      <c r="J13379" s="158" t="str">
        <f t="shared" si="1252"/>
        <v>SGD</v>
      </c>
      <c r="K13379" s="158" t="str">
        <f t="shared" si="1253"/>
        <v>CHF</v>
      </c>
      <c r="L13379" s="158" t="str">
        <f t="shared" ref="L13379:L13442" si="1256">J13379&amp;K13379&amp;M13379</f>
        <v>SGDCHF45554</v>
      </c>
      <c r="M13379" s="160">
        <f t="shared" si="1254"/>
        <v>45554</v>
      </c>
      <c r="N13379" s="158">
        <v>0.69372181755116202</v>
      </c>
      <c r="O13379" s="158">
        <v>0.94599999999999995</v>
      </c>
      <c r="P13379" s="161">
        <f t="shared" ref="P13379:P13442" si="1257">ROUND(N13379*O13379,4)</f>
        <v>0.65629999999999999</v>
      </c>
    </row>
    <row r="13380" spans="9:16" x14ac:dyDescent="0.2">
      <c r="I13380" s="158">
        <f t="shared" si="1255"/>
        <v>32</v>
      </c>
      <c r="J13380" s="158" t="str">
        <f t="shared" ref="J13380:J13443" si="1258">VLOOKUP($I13380,$A:$C,2,FALSE)</f>
        <v>SGD</v>
      </c>
      <c r="K13380" s="158" t="str">
        <f t="shared" ref="K13380:K13443" si="1259">VLOOKUP($I13380,$A:$C,3,FALSE)</f>
        <v>CHF</v>
      </c>
      <c r="L13380" s="158" t="str">
        <f t="shared" si="1256"/>
        <v>SGDCHF45555</v>
      </c>
      <c r="M13380" s="160">
        <f t="shared" ref="M13380:M13443" si="1260">IF(I13380=I13379,M13379+1,$G$1)</f>
        <v>45555</v>
      </c>
      <c r="N13380" s="158">
        <v>0.69319284624982669</v>
      </c>
      <c r="O13380" s="158">
        <v>0.9486</v>
      </c>
      <c r="P13380" s="161">
        <f t="shared" si="1257"/>
        <v>0.65759999999999996</v>
      </c>
    </row>
    <row r="13381" spans="9:16" x14ac:dyDescent="0.2">
      <c r="I13381" s="158">
        <f t="shared" si="1255"/>
        <v>32</v>
      </c>
      <c r="J13381" s="158" t="str">
        <f t="shared" si="1258"/>
        <v>SGD</v>
      </c>
      <c r="K13381" s="158" t="str">
        <f t="shared" si="1259"/>
        <v>CHF</v>
      </c>
      <c r="L13381" s="158" t="str">
        <f t="shared" si="1256"/>
        <v>SGDCHF45556</v>
      </c>
      <c r="M13381" s="160">
        <f t="shared" si="1260"/>
        <v>45556</v>
      </c>
      <c r="N13381" s="158">
        <v>0.69319284624982669</v>
      </c>
      <c r="O13381" s="158">
        <v>0.9486</v>
      </c>
      <c r="P13381" s="161">
        <f t="shared" si="1257"/>
        <v>0.65759999999999996</v>
      </c>
    </row>
    <row r="13382" spans="9:16" x14ac:dyDescent="0.2">
      <c r="I13382" s="158">
        <f t="shared" si="1255"/>
        <v>32</v>
      </c>
      <c r="J13382" s="158" t="str">
        <f t="shared" si="1258"/>
        <v>SGD</v>
      </c>
      <c r="K13382" s="158" t="str">
        <f t="shared" si="1259"/>
        <v>CHF</v>
      </c>
      <c r="L13382" s="158" t="str">
        <f t="shared" si="1256"/>
        <v>SGDCHF45557</v>
      </c>
      <c r="M13382" s="160">
        <f t="shared" si="1260"/>
        <v>45557</v>
      </c>
      <c r="N13382" s="158">
        <v>0.69319284624982669</v>
      </c>
      <c r="O13382" s="158">
        <v>0.9486</v>
      </c>
      <c r="P13382" s="161">
        <f t="shared" si="1257"/>
        <v>0.65759999999999996</v>
      </c>
    </row>
    <row r="13383" spans="9:16" x14ac:dyDescent="0.2">
      <c r="I13383" s="158">
        <f t="shared" si="1255"/>
        <v>32</v>
      </c>
      <c r="J13383" s="158" t="str">
        <f t="shared" si="1258"/>
        <v>SGD</v>
      </c>
      <c r="K13383" s="158" t="str">
        <f t="shared" si="1259"/>
        <v>CHF</v>
      </c>
      <c r="L13383" s="158" t="str">
        <f t="shared" si="1256"/>
        <v>SGDCHF45558</v>
      </c>
      <c r="M13383" s="160">
        <f t="shared" si="1260"/>
        <v>45558</v>
      </c>
      <c r="N13383" s="158">
        <v>0.69652434352580628</v>
      </c>
      <c r="O13383" s="158">
        <v>0.94479999999999997</v>
      </c>
      <c r="P13383" s="161">
        <f t="shared" si="1257"/>
        <v>0.65810000000000002</v>
      </c>
    </row>
    <row r="13384" spans="9:16" x14ac:dyDescent="0.2">
      <c r="I13384" s="158">
        <f t="shared" si="1255"/>
        <v>32</v>
      </c>
      <c r="J13384" s="158" t="str">
        <f t="shared" si="1258"/>
        <v>SGD</v>
      </c>
      <c r="K13384" s="158" t="str">
        <f t="shared" si="1259"/>
        <v>CHF</v>
      </c>
      <c r="L13384" s="158" t="str">
        <f t="shared" si="1256"/>
        <v>SGDCHF45559</v>
      </c>
      <c r="M13384" s="160">
        <f t="shared" si="1260"/>
        <v>45559</v>
      </c>
      <c r="N13384" s="158">
        <v>0.69730144341398792</v>
      </c>
      <c r="O13384" s="158">
        <v>0.94389999999999996</v>
      </c>
      <c r="P13384" s="161">
        <f t="shared" si="1257"/>
        <v>0.65820000000000001</v>
      </c>
    </row>
    <row r="13385" spans="9:16" x14ac:dyDescent="0.2">
      <c r="I13385" s="158">
        <f t="shared" si="1255"/>
        <v>32</v>
      </c>
      <c r="J13385" s="158" t="str">
        <f t="shared" si="1258"/>
        <v>SGD</v>
      </c>
      <c r="K13385" s="158" t="str">
        <f t="shared" si="1259"/>
        <v>CHF</v>
      </c>
      <c r="L13385" s="158" t="str">
        <f t="shared" si="1256"/>
        <v>SGDCHF45560</v>
      </c>
      <c r="M13385" s="160">
        <f t="shared" si="1260"/>
        <v>45560</v>
      </c>
      <c r="N13385" s="158">
        <v>0.69550702462094871</v>
      </c>
      <c r="O13385" s="158">
        <v>0.94950000000000001</v>
      </c>
      <c r="P13385" s="161">
        <f t="shared" si="1257"/>
        <v>0.66039999999999999</v>
      </c>
    </row>
    <row r="13386" spans="9:16" x14ac:dyDescent="0.2">
      <c r="I13386" s="158">
        <f t="shared" si="1255"/>
        <v>32</v>
      </c>
      <c r="J13386" s="158" t="str">
        <f t="shared" si="1258"/>
        <v>SGD</v>
      </c>
      <c r="K13386" s="158" t="str">
        <f t="shared" si="1259"/>
        <v>CHF</v>
      </c>
      <c r="L13386" s="158" t="str">
        <f t="shared" si="1256"/>
        <v>SGDCHF45561</v>
      </c>
      <c r="M13386" s="160">
        <f t="shared" si="1260"/>
        <v>45561</v>
      </c>
      <c r="N13386" s="158">
        <v>0.69793411501954217</v>
      </c>
      <c r="O13386" s="158">
        <v>0.94520000000000004</v>
      </c>
      <c r="P13386" s="161">
        <f t="shared" si="1257"/>
        <v>0.65969999999999995</v>
      </c>
    </row>
    <row r="13387" spans="9:16" x14ac:dyDescent="0.2">
      <c r="I13387" s="158">
        <f t="shared" si="1255"/>
        <v>32</v>
      </c>
      <c r="J13387" s="158" t="str">
        <f t="shared" si="1258"/>
        <v>SGD</v>
      </c>
      <c r="K13387" s="158" t="str">
        <f t="shared" si="1259"/>
        <v>CHF</v>
      </c>
      <c r="L13387" s="158" t="str">
        <f t="shared" si="1256"/>
        <v>SGDCHF45562</v>
      </c>
      <c r="M13387" s="160">
        <f t="shared" si="1260"/>
        <v>45562</v>
      </c>
      <c r="N13387" s="158">
        <v>0.69905627403005932</v>
      </c>
      <c r="O13387" s="158">
        <v>0.94199999999999995</v>
      </c>
      <c r="P13387" s="161">
        <f t="shared" si="1257"/>
        <v>0.65849999999999997</v>
      </c>
    </row>
    <row r="13388" spans="9:16" x14ac:dyDescent="0.2">
      <c r="I13388" s="158">
        <f t="shared" si="1255"/>
        <v>32</v>
      </c>
      <c r="J13388" s="158" t="str">
        <f t="shared" si="1258"/>
        <v>SGD</v>
      </c>
      <c r="K13388" s="158" t="str">
        <f t="shared" si="1259"/>
        <v>CHF</v>
      </c>
      <c r="L13388" s="158" t="str">
        <f t="shared" si="1256"/>
        <v>SGDCHF45563</v>
      </c>
      <c r="M13388" s="160">
        <f t="shared" si="1260"/>
        <v>45563</v>
      </c>
      <c r="N13388" s="158">
        <v>0.69905627403005932</v>
      </c>
      <c r="O13388" s="158">
        <v>0.94199999999999995</v>
      </c>
      <c r="P13388" s="161">
        <f t="shared" si="1257"/>
        <v>0.65849999999999997</v>
      </c>
    </row>
    <row r="13389" spans="9:16" x14ac:dyDescent="0.2">
      <c r="I13389" s="158">
        <f t="shared" si="1255"/>
        <v>32</v>
      </c>
      <c r="J13389" s="158" t="str">
        <f t="shared" si="1258"/>
        <v>SGD</v>
      </c>
      <c r="K13389" s="158" t="str">
        <f t="shared" si="1259"/>
        <v>CHF</v>
      </c>
      <c r="L13389" s="158" t="str">
        <f t="shared" si="1256"/>
        <v>SGDCHF45564</v>
      </c>
      <c r="M13389" s="160">
        <f t="shared" si="1260"/>
        <v>45564</v>
      </c>
      <c r="N13389" s="158">
        <v>0.69905627403005932</v>
      </c>
      <c r="O13389" s="158">
        <v>0.94199999999999995</v>
      </c>
      <c r="P13389" s="161">
        <f t="shared" si="1257"/>
        <v>0.65849999999999997</v>
      </c>
    </row>
    <row r="13390" spans="9:16" x14ac:dyDescent="0.2">
      <c r="I13390" s="158">
        <f t="shared" si="1255"/>
        <v>32</v>
      </c>
      <c r="J13390" s="158" t="str">
        <f t="shared" si="1258"/>
        <v>SGD</v>
      </c>
      <c r="K13390" s="158" t="str">
        <f t="shared" si="1259"/>
        <v>CHF</v>
      </c>
      <c r="L13390" s="158" t="str">
        <f t="shared" si="1256"/>
        <v>SGDCHF45565</v>
      </c>
      <c r="M13390" s="160">
        <f t="shared" si="1260"/>
        <v>45565</v>
      </c>
      <c r="N13390" s="158">
        <v>0.69725282387393672</v>
      </c>
      <c r="O13390" s="158">
        <v>0.94389999999999996</v>
      </c>
      <c r="P13390" s="161">
        <f t="shared" si="1257"/>
        <v>0.65810000000000002</v>
      </c>
    </row>
    <row r="13391" spans="9:16" x14ac:dyDescent="0.2">
      <c r="I13391" s="158">
        <f t="shared" si="1255"/>
        <v>32</v>
      </c>
      <c r="J13391" s="158" t="str">
        <f t="shared" si="1258"/>
        <v>SGD</v>
      </c>
      <c r="K13391" s="158" t="str">
        <f t="shared" si="1259"/>
        <v>CHF</v>
      </c>
      <c r="L13391" s="158" t="str">
        <f t="shared" si="1256"/>
        <v>SGDCHF45566</v>
      </c>
      <c r="M13391" s="160">
        <f t="shared" si="1260"/>
        <v>45566</v>
      </c>
      <c r="N13391" s="158">
        <v>0.7008690776562938</v>
      </c>
      <c r="O13391" s="158">
        <v>0.93940000000000001</v>
      </c>
      <c r="P13391" s="161">
        <f t="shared" si="1257"/>
        <v>0.65839999999999999</v>
      </c>
    </row>
    <row r="13392" spans="9:16" x14ac:dyDescent="0.2">
      <c r="I13392" s="158">
        <f t="shared" si="1255"/>
        <v>32</v>
      </c>
      <c r="J13392" s="158" t="str">
        <f t="shared" si="1258"/>
        <v>SGD</v>
      </c>
      <c r="K13392" s="158" t="str">
        <f t="shared" si="1259"/>
        <v>CHF</v>
      </c>
      <c r="L13392" s="158" t="str">
        <f t="shared" si="1256"/>
        <v>SGDCHF45567</v>
      </c>
      <c r="M13392" s="160">
        <f t="shared" si="1260"/>
        <v>45567</v>
      </c>
      <c r="N13392" s="158">
        <v>0.70096733492219254</v>
      </c>
      <c r="O13392" s="158">
        <v>0.93879999999999997</v>
      </c>
      <c r="P13392" s="161">
        <f t="shared" si="1257"/>
        <v>0.65810000000000002</v>
      </c>
    </row>
    <row r="13393" spans="9:16" x14ac:dyDescent="0.2">
      <c r="I13393" s="158">
        <f t="shared" si="1255"/>
        <v>32</v>
      </c>
      <c r="J13393" s="158" t="str">
        <f t="shared" si="1258"/>
        <v>SGD</v>
      </c>
      <c r="K13393" s="158" t="str">
        <f t="shared" si="1259"/>
        <v>CHF</v>
      </c>
      <c r="L13393" s="158" t="str">
        <f t="shared" si="1256"/>
        <v>SGDCHF45568</v>
      </c>
      <c r="M13393" s="160">
        <f t="shared" si="1260"/>
        <v>45568</v>
      </c>
      <c r="N13393" s="158">
        <v>0.69856793573174991</v>
      </c>
      <c r="O13393" s="158">
        <v>0.93869999999999998</v>
      </c>
      <c r="P13393" s="161">
        <f t="shared" si="1257"/>
        <v>0.65569999999999995</v>
      </c>
    </row>
    <row r="13394" spans="9:16" x14ac:dyDescent="0.2">
      <c r="I13394" s="158">
        <f t="shared" si="1255"/>
        <v>32</v>
      </c>
      <c r="J13394" s="158" t="str">
        <f t="shared" si="1258"/>
        <v>SGD</v>
      </c>
      <c r="K13394" s="158" t="str">
        <f t="shared" si="1259"/>
        <v>CHF</v>
      </c>
      <c r="L13394" s="158" t="str">
        <f t="shared" si="1256"/>
        <v>SGDCHF45569</v>
      </c>
      <c r="M13394" s="160">
        <f t="shared" si="1260"/>
        <v>45569</v>
      </c>
      <c r="N13394" s="158">
        <v>0.69861673885706299</v>
      </c>
      <c r="O13394" s="158">
        <v>0.93940000000000001</v>
      </c>
      <c r="P13394" s="161">
        <f t="shared" si="1257"/>
        <v>0.65629999999999999</v>
      </c>
    </row>
    <row r="13395" spans="9:16" x14ac:dyDescent="0.2">
      <c r="I13395" s="158">
        <f t="shared" si="1255"/>
        <v>32</v>
      </c>
      <c r="J13395" s="158" t="str">
        <f t="shared" si="1258"/>
        <v>SGD</v>
      </c>
      <c r="K13395" s="158" t="str">
        <f t="shared" si="1259"/>
        <v>CHF</v>
      </c>
      <c r="L13395" s="158" t="str">
        <f t="shared" si="1256"/>
        <v>SGDCHF45570</v>
      </c>
      <c r="M13395" s="160">
        <f t="shared" si="1260"/>
        <v>45570</v>
      </c>
      <c r="N13395" s="158">
        <v>0.69861673885706299</v>
      </c>
      <c r="O13395" s="158">
        <v>0.93940000000000001</v>
      </c>
      <c r="P13395" s="161">
        <f t="shared" si="1257"/>
        <v>0.65629999999999999</v>
      </c>
    </row>
    <row r="13396" spans="9:16" x14ac:dyDescent="0.2">
      <c r="I13396" s="158">
        <f t="shared" si="1255"/>
        <v>32</v>
      </c>
      <c r="J13396" s="158" t="str">
        <f t="shared" si="1258"/>
        <v>SGD</v>
      </c>
      <c r="K13396" s="158" t="str">
        <f t="shared" si="1259"/>
        <v>CHF</v>
      </c>
      <c r="L13396" s="158" t="str">
        <f t="shared" si="1256"/>
        <v>SGDCHF45571</v>
      </c>
      <c r="M13396" s="160">
        <f t="shared" si="1260"/>
        <v>45571</v>
      </c>
      <c r="N13396" s="158">
        <v>0.69861673885706299</v>
      </c>
      <c r="O13396" s="158">
        <v>0.93940000000000001</v>
      </c>
      <c r="P13396" s="161">
        <f t="shared" si="1257"/>
        <v>0.65629999999999999</v>
      </c>
    </row>
    <row r="13397" spans="9:16" x14ac:dyDescent="0.2">
      <c r="I13397" s="158">
        <f t="shared" si="1255"/>
        <v>32</v>
      </c>
      <c r="J13397" s="158" t="str">
        <f t="shared" si="1258"/>
        <v>SGD</v>
      </c>
      <c r="K13397" s="158" t="str">
        <f t="shared" si="1259"/>
        <v>CHF</v>
      </c>
      <c r="L13397" s="158" t="str">
        <f t="shared" si="1256"/>
        <v>SGDCHF45572</v>
      </c>
      <c r="M13397" s="160">
        <f t="shared" si="1260"/>
        <v>45572</v>
      </c>
      <c r="N13397" s="158">
        <v>0.69910514541387025</v>
      </c>
      <c r="O13397" s="158">
        <v>0.93879999999999997</v>
      </c>
      <c r="P13397" s="161">
        <f t="shared" si="1257"/>
        <v>0.65629999999999999</v>
      </c>
    </row>
    <row r="13398" spans="9:16" x14ac:dyDescent="0.2">
      <c r="I13398" s="158">
        <f t="shared" si="1255"/>
        <v>32</v>
      </c>
      <c r="J13398" s="158" t="str">
        <f t="shared" si="1258"/>
        <v>SGD</v>
      </c>
      <c r="K13398" s="158" t="str">
        <f t="shared" si="1259"/>
        <v>CHF</v>
      </c>
      <c r="L13398" s="158" t="str">
        <f t="shared" si="1256"/>
        <v>SGDCHF45573</v>
      </c>
      <c r="M13398" s="160">
        <f t="shared" si="1260"/>
        <v>45573</v>
      </c>
      <c r="N13398" s="158">
        <v>0.69895855175788069</v>
      </c>
      <c r="O13398" s="158">
        <v>0.94099999999999995</v>
      </c>
      <c r="P13398" s="161">
        <f t="shared" si="1257"/>
        <v>0.65769999999999995</v>
      </c>
    </row>
    <row r="13399" spans="9:16" x14ac:dyDescent="0.2">
      <c r="I13399" s="158">
        <f t="shared" si="1255"/>
        <v>32</v>
      </c>
      <c r="J13399" s="158" t="str">
        <f t="shared" si="1258"/>
        <v>SGD</v>
      </c>
      <c r="K13399" s="158" t="str">
        <f t="shared" si="1259"/>
        <v>CHF</v>
      </c>
      <c r="L13399" s="158" t="str">
        <f t="shared" si="1256"/>
        <v>SGDCHF45574</v>
      </c>
      <c r="M13399" s="160">
        <f t="shared" si="1260"/>
        <v>45574</v>
      </c>
      <c r="N13399" s="158">
        <v>0.69959423534350074</v>
      </c>
      <c r="O13399" s="158">
        <v>0.93969999999999998</v>
      </c>
      <c r="P13399" s="161">
        <f t="shared" si="1257"/>
        <v>0.65739999999999998</v>
      </c>
    </row>
    <row r="13400" spans="9:16" x14ac:dyDescent="0.2">
      <c r="I13400" s="158">
        <f t="shared" si="1255"/>
        <v>32</v>
      </c>
      <c r="J13400" s="158" t="str">
        <f t="shared" si="1258"/>
        <v>SGD</v>
      </c>
      <c r="K13400" s="158" t="str">
        <f t="shared" si="1259"/>
        <v>CHF</v>
      </c>
      <c r="L13400" s="158" t="str">
        <f t="shared" si="1256"/>
        <v>SGDCHF45575</v>
      </c>
      <c r="M13400" s="160">
        <f t="shared" si="1260"/>
        <v>45575</v>
      </c>
      <c r="N13400" s="158">
        <v>0.69930069930069938</v>
      </c>
      <c r="O13400" s="158">
        <v>0.93930000000000002</v>
      </c>
      <c r="P13400" s="161">
        <f t="shared" si="1257"/>
        <v>0.65690000000000004</v>
      </c>
    </row>
    <row r="13401" spans="9:16" x14ac:dyDescent="0.2">
      <c r="I13401" s="158">
        <f t="shared" si="1255"/>
        <v>32</v>
      </c>
      <c r="J13401" s="158" t="str">
        <f t="shared" si="1258"/>
        <v>SGD</v>
      </c>
      <c r="K13401" s="158" t="str">
        <f t="shared" si="1259"/>
        <v>CHF</v>
      </c>
      <c r="L13401" s="158" t="str">
        <f t="shared" si="1256"/>
        <v>SGDCHF45576</v>
      </c>
      <c r="M13401" s="160">
        <f t="shared" si="1260"/>
        <v>45576</v>
      </c>
      <c r="N13401" s="158">
        <v>0.70013302527480226</v>
      </c>
      <c r="O13401" s="158">
        <v>0.93779999999999997</v>
      </c>
      <c r="P13401" s="161">
        <f t="shared" si="1257"/>
        <v>0.65659999999999996</v>
      </c>
    </row>
    <row r="13402" spans="9:16" x14ac:dyDescent="0.2">
      <c r="I13402" s="158">
        <f t="shared" si="1255"/>
        <v>32</v>
      </c>
      <c r="J13402" s="158" t="str">
        <f t="shared" si="1258"/>
        <v>SGD</v>
      </c>
      <c r="K13402" s="158" t="str">
        <f t="shared" si="1259"/>
        <v>CHF</v>
      </c>
      <c r="L13402" s="158" t="str">
        <f t="shared" si="1256"/>
        <v>SGDCHF45577</v>
      </c>
      <c r="M13402" s="160">
        <f t="shared" si="1260"/>
        <v>45577</v>
      </c>
      <c r="N13402" s="158">
        <v>0.70013302527480226</v>
      </c>
      <c r="O13402" s="158">
        <v>0.93779999999999997</v>
      </c>
      <c r="P13402" s="161">
        <f t="shared" si="1257"/>
        <v>0.65659999999999996</v>
      </c>
    </row>
    <row r="13403" spans="9:16" x14ac:dyDescent="0.2">
      <c r="I13403" s="158">
        <f t="shared" si="1255"/>
        <v>32</v>
      </c>
      <c r="J13403" s="158" t="str">
        <f t="shared" si="1258"/>
        <v>SGD</v>
      </c>
      <c r="K13403" s="158" t="str">
        <f t="shared" si="1259"/>
        <v>CHF</v>
      </c>
      <c r="L13403" s="158" t="str">
        <f t="shared" si="1256"/>
        <v>SGDCHF45578</v>
      </c>
      <c r="M13403" s="160">
        <f t="shared" si="1260"/>
        <v>45578</v>
      </c>
      <c r="N13403" s="158">
        <v>0.70013302527480226</v>
      </c>
      <c r="O13403" s="158">
        <v>0.93779999999999997</v>
      </c>
      <c r="P13403" s="161">
        <f t="shared" si="1257"/>
        <v>0.65659999999999996</v>
      </c>
    </row>
    <row r="13404" spans="9:16" x14ac:dyDescent="0.2">
      <c r="I13404" s="158">
        <f t="shared" si="1255"/>
        <v>32</v>
      </c>
      <c r="J13404" s="158" t="str">
        <f t="shared" si="1258"/>
        <v>SGD</v>
      </c>
      <c r="K13404" s="158" t="str">
        <f t="shared" si="1259"/>
        <v>CHF</v>
      </c>
      <c r="L13404" s="158" t="str">
        <f t="shared" si="1256"/>
        <v>SGDCHF45579</v>
      </c>
      <c r="M13404" s="160">
        <f t="shared" si="1260"/>
        <v>45579</v>
      </c>
      <c r="N13404" s="158">
        <v>0.70042726062898375</v>
      </c>
      <c r="O13404" s="158">
        <v>0.94089999999999996</v>
      </c>
      <c r="P13404" s="161">
        <f t="shared" si="1257"/>
        <v>0.65900000000000003</v>
      </c>
    </row>
    <row r="13405" spans="9:16" x14ac:dyDescent="0.2">
      <c r="I13405" s="158">
        <f t="shared" si="1255"/>
        <v>32</v>
      </c>
      <c r="J13405" s="158" t="str">
        <f t="shared" si="1258"/>
        <v>SGD</v>
      </c>
      <c r="K13405" s="158" t="str">
        <f t="shared" si="1259"/>
        <v>CHF</v>
      </c>
      <c r="L13405" s="158" t="str">
        <f t="shared" si="1256"/>
        <v>SGDCHF45580</v>
      </c>
      <c r="M13405" s="160">
        <f t="shared" si="1260"/>
        <v>45580</v>
      </c>
      <c r="N13405" s="158">
        <v>0.70072174339569759</v>
      </c>
      <c r="O13405" s="158">
        <v>0.94010000000000005</v>
      </c>
      <c r="P13405" s="161">
        <f t="shared" si="1257"/>
        <v>0.65869999999999995</v>
      </c>
    </row>
    <row r="13406" spans="9:16" x14ac:dyDescent="0.2">
      <c r="I13406" s="158">
        <f t="shared" si="1255"/>
        <v>32</v>
      </c>
      <c r="J13406" s="158" t="str">
        <f t="shared" si="1258"/>
        <v>SGD</v>
      </c>
      <c r="K13406" s="158" t="str">
        <f t="shared" si="1259"/>
        <v>CHF</v>
      </c>
      <c r="L13406" s="158" t="str">
        <f t="shared" si="1256"/>
        <v>SGDCHF45581</v>
      </c>
      <c r="M13406" s="160">
        <f t="shared" si="1260"/>
        <v>45581</v>
      </c>
      <c r="N13406" s="158">
        <v>0.70106561974200787</v>
      </c>
      <c r="O13406" s="158">
        <v>0.93969999999999998</v>
      </c>
      <c r="P13406" s="161">
        <f t="shared" si="1257"/>
        <v>0.65880000000000005</v>
      </c>
    </row>
    <row r="13407" spans="9:16" x14ac:dyDescent="0.2">
      <c r="I13407" s="158">
        <f t="shared" si="1255"/>
        <v>32</v>
      </c>
      <c r="J13407" s="158" t="str">
        <f t="shared" si="1258"/>
        <v>SGD</v>
      </c>
      <c r="K13407" s="158" t="str">
        <f t="shared" si="1259"/>
        <v>CHF</v>
      </c>
      <c r="L13407" s="158" t="str">
        <f t="shared" si="1256"/>
        <v>SGDCHF45582</v>
      </c>
      <c r="M13407" s="160">
        <f t="shared" si="1260"/>
        <v>45582</v>
      </c>
      <c r="N13407" s="158">
        <v>0.70121309866068304</v>
      </c>
      <c r="O13407" s="158">
        <v>0.93799999999999994</v>
      </c>
      <c r="P13407" s="161">
        <f t="shared" si="1257"/>
        <v>0.65769999999999995</v>
      </c>
    </row>
    <row r="13408" spans="9:16" x14ac:dyDescent="0.2">
      <c r="I13408" s="158">
        <f t="shared" si="1255"/>
        <v>32</v>
      </c>
      <c r="J13408" s="158" t="str">
        <f t="shared" si="1258"/>
        <v>SGD</v>
      </c>
      <c r="K13408" s="158" t="str">
        <f t="shared" si="1259"/>
        <v>CHF</v>
      </c>
      <c r="L13408" s="158" t="str">
        <f t="shared" si="1256"/>
        <v>SGDCHF45583</v>
      </c>
      <c r="M13408" s="160">
        <f t="shared" si="1260"/>
        <v>45583</v>
      </c>
      <c r="N13408" s="158">
        <v>0.70249385317878466</v>
      </c>
      <c r="O13408" s="158">
        <v>0.94010000000000005</v>
      </c>
      <c r="P13408" s="161">
        <f t="shared" si="1257"/>
        <v>0.66039999999999999</v>
      </c>
    </row>
    <row r="13409" spans="9:16" x14ac:dyDescent="0.2">
      <c r="I13409" s="158">
        <f t="shared" si="1255"/>
        <v>32</v>
      </c>
      <c r="J13409" s="158" t="str">
        <f t="shared" si="1258"/>
        <v>SGD</v>
      </c>
      <c r="K13409" s="158" t="str">
        <f t="shared" si="1259"/>
        <v>CHF</v>
      </c>
      <c r="L13409" s="158" t="str">
        <f t="shared" si="1256"/>
        <v>SGDCHF45584</v>
      </c>
      <c r="M13409" s="160">
        <f t="shared" si="1260"/>
        <v>45584</v>
      </c>
      <c r="N13409" s="158">
        <v>0.70249385317878466</v>
      </c>
      <c r="O13409" s="158">
        <v>0.94010000000000005</v>
      </c>
      <c r="P13409" s="161">
        <f t="shared" si="1257"/>
        <v>0.66039999999999999</v>
      </c>
    </row>
    <row r="13410" spans="9:16" x14ac:dyDescent="0.2">
      <c r="I13410" s="158">
        <f t="shared" si="1255"/>
        <v>32</v>
      </c>
      <c r="J13410" s="158" t="str">
        <f t="shared" si="1258"/>
        <v>SGD</v>
      </c>
      <c r="K13410" s="158" t="str">
        <f t="shared" si="1259"/>
        <v>CHF</v>
      </c>
      <c r="L13410" s="158" t="str">
        <f t="shared" si="1256"/>
        <v>SGDCHF45585</v>
      </c>
      <c r="M13410" s="160">
        <f t="shared" si="1260"/>
        <v>45585</v>
      </c>
      <c r="N13410" s="158">
        <v>0.70249385317878466</v>
      </c>
      <c r="O13410" s="158">
        <v>0.94010000000000005</v>
      </c>
      <c r="P13410" s="161">
        <f t="shared" si="1257"/>
        <v>0.66039999999999999</v>
      </c>
    </row>
    <row r="13411" spans="9:16" x14ac:dyDescent="0.2">
      <c r="I13411" s="158">
        <f t="shared" si="1255"/>
        <v>32</v>
      </c>
      <c r="J13411" s="158" t="str">
        <f t="shared" si="1258"/>
        <v>SGD</v>
      </c>
      <c r="K13411" s="158" t="str">
        <f t="shared" si="1259"/>
        <v>CHF</v>
      </c>
      <c r="L13411" s="158" t="str">
        <f t="shared" si="1256"/>
        <v>SGDCHF45586</v>
      </c>
      <c r="M13411" s="160">
        <f t="shared" si="1260"/>
        <v>45586</v>
      </c>
      <c r="N13411" s="158">
        <v>0.70195142496139262</v>
      </c>
      <c r="O13411" s="158">
        <v>0.93799999999999994</v>
      </c>
      <c r="P13411" s="161">
        <f t="shared" si="1257"/>
        <v>0.65839999999999999</v>
      </c>
    </row>
    <row r="13412" spans="9:16" x14ac:dyDescent="0.2">
      <c r="I13412" s="158">
        <f t="shared" si="1255"/>
        <v>32</v>
      </c>
      <c r="J13412" s="158" t="str">
        <f t="shared" si="1258"/>
        <v>SGD</v>
      </c>
      <c r="K13412" s="158" t="str">
        <f t="shared" si="1259"/>
        <v>CHF</v>
      </c>
      <c r="L13412" s="158" t="str">
        <f t="shared" si="1256"/>
        <v>SGDCHF45587</v>
      </c>
      <c r="M13412" s="160">
        <f t="shared" si="1260"/>
        <v>45587</v>
      </c>
      <c r="N13412" s="158">
        <v>0.70269130770852362</v>
      </c>
      <c r="O13412" s="158">
        <v>0.9365</v>
      </c>
      <c r="P13412" s="161">
        <f t="shared" si="1257"/>
        <v>0.65810000000000002</v>
      </c>
    </row>
    <row r="13413" spans="9:16" x14ac:dyDescent="0.2">
      <c r="I13413" s="158">
        <f t="shared" si="1255"/>
        <v>32</v>
      </c>
      <c r="J13413" s="158" t="str">
        <f t="shared" si="1258"/>
        <v>SGD</v>
      </c>
      <c r="K13413" s="158" t="str">
        <f t="shared" si="1259"/>
        <v>CHF</v>
      </c>
      <c r="L13413" s="158" t="str">
        <f t="shared" si="1256"/>
        <v>SGDCHF45588</v>
      </c>
      <c r="M13413" s="160">
        <f t="shared" si="1260"/>
        <v>45588</v>
      </c>
      <c r="N13413" s="158">
        <v>0.70239516752124742</v>
      </c>
      <c r="O13413" s="158">
        <v>0.93400000000000005</v>
      </c>
      <c r="P13413" s="161">
        <f t="shared" si="1257"/>
        <v>0.65600000000000003</v>
      </c>
    </row>
    <row r="13414" spans="9:16" x14ac:dyDescent="0.2">
      <c r="I13414" s="158">
        <f t="shared" si="1255"/>
        <v>32</v>
      </c>
      <c r="J13414" s="158" t="str">
        <f t="shared" si="1258"/>
        <v>SGD</v>
      </c>
      <c r="K13414" s="158" t="str">
        <f t="shared" si="1259"/>
        <v>CHF</v>
      </c>
      <c r="L13414" s="158" t="str">
        <f t="shared" si="1256"/>
        <v>SGDCHF45589</v>
      </c>
      <c r="M13414" s="160">
        <f t="shared" si="1260"/>
        <v>45589</v>
      </c>
      <c r="N13414" s="158">
        <v>0.70180363534283108</v>
      </c>
      <c r="O13414" s="158">
        <v>0.93489999999999995</v>
      </c>
      <c r="P13414" s="161">
        <f t="shared" si="1257"/>
        <v>0.65610000000000002</v>
      </c>
    </row>
    <row r="13415" spans="9:16" x14ac:dyDescent="0.2">
      <c r="I13415" s="158">
        <f t="shared" si="1255"/>
        <v>32</v>
      </c>
      <c r="J13415" s="158" t="str">
        <f t="shared" si="1258"/>
        <v>SGD</v>
      </c>
      <c r="K13415" s="158" t="str">
        <f t="shared" si="1259"/>
        <v>CHF</v>
      </c>
      <c r="L13415" s="158" t="str">
        <f t="shared" si="1256"/>
        <v>SGDCHF45590</v>
      </c>
      <c r="M13415" s="160">
        <f t="shared" si="1260"/>
        <v>45590</v>
      </c>
      <c r="N13415" s="158">
        <v>0.69979006298110569</v>
      </c>
      <c r="O13415" s="158">
        <v>0.93820000000000003</v>
      </c>
      <c r="P13415" s="161">
        <f t="shared" si="1257"/>
        <v>0.65649999999999997</v>
      </c>
    </row>
    <row r="13416" spans="9:16" x14ac:dyDescent="0.2">
      <c r="I13416" s="158">
        <f t="shared" si="1255"/>
        <v>32</v>
      </c>
      <c r="J13416" s="158" t="str">
        <f t="shared" si="1258"/>
        <v>SGD</v>
      </c>
      <c r="K13416" s="158" t="str">
        <f t="shared" si="1259"/>
        <v>CHF</v>
      </c>
      <c r="L13416" s="158" t="str">
        <f t="shared" si="1256"/>
        <v>SGDCHF45591</v>
      </c>
      <c r="M13416" s="160">
        <f t="shared" si="1260"/>
        <v>45591</v>
      </c>
      <c r="N13416" s="158">
        <v>0.69979006298110569</v>
      </c>
      <c r="O13416" s="158">
        <v>0.93820000000000003</v>
      </c>
      <c r="P13416" s="161">
        <f t="shared" si="1257"/>
        <v>0.65649999999999997</v>
      </c>
    </row>
    <row r="13417" spans="9:16" x14ac:dyDescent="0.2">
      <c r="I13417" s="158">
        <f t="shared" si="1255"/>
        <v>32</v>
      </c>
      <c r="J13417" s="158" t="str">
        <f t="shared" si="1258"/>
        <v>SGD</v>
      </c>
      <c r="K13417" s="158" t="str">
        <f t="shared" si="1259"/>
        <v>CHF</v>
      </c>
      <c r="L13417" s="158" t="str">
        <f t="shared" si="1256"/>
        <v>SGDCHF45592</v>
      </c>
      <c r="M13417" s="160">
        <f t="shared" si="1260"/>
        <v>45592</v>
      </c>
      <c r="N13417" s="158">
        <v>0.69979006298110569</v>
      </c>
      <c r="O13417" s="158">
        <v>0.93820000000000003</v>
      </c>
      <c r="P13417" s="161">
        <f t="shared" si="1257"/>
        <v>0.65649999999999997</v>
      </c>
    </row>
    <row r="13418" spans="9:16" x14ac:dyDescent="0.2">
      <c r="I13418" s="158">
        <f t="shared" ref="I13418:I13481" si="1261">IF(M13417=$G$2,I13417+1,I13417)</f>
        <v>32</v>
      </c>
      <c r="J13418" s="158" t="str">
        <f t="shared" si="1258"/>
        <v>SGD</v>
      </c>
      <c r="K13418" s="158" t="str">
        <f t="shared" si="1259"/>
        <v>CHF</v>
      </c>
      <c r="L13418" s="158" t="str">
        <f t="shared" si="1256"/>
        <v>SGDCHF45593</v>
      </c>
      <c r="M13418" s="160">
        <f t="shared" si="1260"/>
        <v>45593</v>
      </c>
      <c r="N13418" s="158">
        <v>0.69920290868410018</v>
      </c>
      <c r="O13418" s="158">
        <v>0.93669999999999998</v>
      </c>
      <c r="P13418" s="161">
        <f t="shared" si="1257"/>
        <v>0.65490000000000004</v>
      </c>
    </row>
    <row r="13419" spans="9:16" x14ac:dyDescent="0.2">
      <c r="I13419" s="158">
        <f t="shared" si="1261"/>
        <v>32</v>
      </c>
      <c r="J13419" s="158" t="str">
        <f t="shared" si="1258"/>
        <v>SGD</v>
      </c>
      <c r="K13419" s="158" t="str">
        <f t="shared" si="1259"/>
        <v>CHF</v>
      </c>
      <c r="L13419" s="158" t="str">
        <f t="shared" si="1256"/>
        <v>SGDCHF45594</v>
      </c>
      <c r="M13419" s="160">
        <f t="shared" si="1260"/>
        <v>45594</v>
      </c>
      <c r="N13419" s="158">
        <v>0.69993700566948969</v>
      </c>
      <c r="O13419" s="158">
        <v>0.93689999999999996</v>
      </c>
      <c r="P13419" s="161">
        <f t="shared" si="1257"/>
        <v>0.65580000000000005</v>
      </c>
    </row>
    <row r="13420" spans="9:16" x14ac:dyDescent="0.2">
      <c r="I13420" s="158">
        <f t="shared" si="1261"/>
        <v>32</v>
      </c>
      <c r="J13420" s="158" t="str">
        <f t="shared" si="1258"/>
        <v>SGD</v>
      </c>
      <c r="K13420" s="158" t="str">
        <f t="shared" si="1259"/>
        <v>CHF</v>
      </c>
      <c r="L13420" s="158" t="str">
        <f t="shared" si="1256"/>
        <v>SGDCHF45595</v>
      </c>
      <c r="M13420" s="160">
        <f t="shared" si="1260"/>
        <v>45595</v>
      </c>
      <c r="N13420" s="158">
        <v>0.69788540721613512</v>
      </c>
      <c r="O13420" s="158">
        <v>0.93930000000000002</v>
      </c>
      <c r="P13420" s="161">
        <f t="shared" si="1257"/>
        <v>0.65549999999999997</v>
      </c>
    </row>
    <row r="13421" spans="9:16" x14ac:dyDescent="0.2">
      <c r="I13421" s="158">
        <f t="shared" si="1261"/>
        <v>32</v>
      </c>
      <c r="J13421" s="158" t="str">
        <f t="shared" si="1258"/>
        <v>SGD</v>
      </c>
      <c r="K13421" s="158" t="str">
        <f t="shared" si="1259"/>
        <v>CHF</v>
      </c>
      <c r="L13421" s="158" t="str">
        <f t="shared" si="1256"/>
        <v>SGDCHF45596</v>
      </c>
      <c r="M13421" s="160">
        <f t="shared" si="1260"/>
        <v>45596</v>
      </c>
      <c r="N13421" s="158">
        <v>0.69555540098768864</v>
      </c>
      <c r="O13421" s="158">
        <v>0.94120000000000004</v>
      </c>
      <c r="P13421" s="161">
        <f t="shared" si="1257"/>
        <v>0.65469999999999995</v>
      </c>
    </row>
    <row r="13422" spans="9:16" x14ac:dyDescent="0.2">
      <c r="I13422" s="158">
        <f t="shared" si="1261"/>
        <v>32</v>
      </c>
      <c r="J13422" s="158" t="str">
        <f t="shared" si="1258"/>
        <v>SGD</v>
      </c>
      <c r="K13422" s="158" t="str">
        <f t="shared" si="1259"/>
        <v>CHF</v>
      </c>
      <c r="L13422" s="158" t="str">
        <f t="shared" si="1256"/>
        <v>SGDCHF45597</v>
      </c>
      <c r="M13422" s="160">
        <f t="shared" si="1260"/>
        <v>45597</v>
      </c>
      <c r="N13422" s="158">
        <v>0.69483046136742632</v>
      </c>
      <c r="O13422" s="158">
        <v>0.94269999999999998</v>
      </c>
      <c r="P13422" s="161">
        <f t="shared" si="1257"/>
        <v>0.65500000000000003</v>
      </c>
    </row>
    <row r="13423" spans="9:16" x14ac:dyDescent="0.2">
      <c r="I13423" s="158">
        <f t="shared" si="1261"/>
        <v>32</v>
      </c>
      <c r="J13423" s="158" t="str">
        <f t="shared" si="1258"/>
        <v>SGD</v>
      </c>
      <c r="K13423" s="158" t="str">
        <f t="shared" si="1259"/>
        <v>CHF</v>
      </c>
      <c r="L13423" s="158" t="str">
        <f t="shared" si="1256"/>
        <v>SGDCHF45598</v>
      </c>
      <c r="M13423" s="160">
        <f t="shared" si="1260"/>
        <v>45598</v>
      </c>
      <c r="N13423" s="158">
        <v>0.69483046136742632</v>
      </c>
      <c r="O13423" s="158">
        <v>0.94269999999999998</v>
      </c>
      <c r="P13423" s="161">
        <f t="shared" si="1257"/>
        <v>0.65500000000000003</v>
      </c>
    </row>
    <row r="13424" spans="9:16" x14ac:dyDescent="0.2">
      <c r="I13424" s="158">
        <f t="shared" si="1261"/>
        <v>32</v>
      </c>
      <c r="J13424" s="158" t="str">
        <f t="shared" si="1258"/>
        <v>SGD</v>
      </c>
      <c r="K13424" s="158" t="str">
        <f t="shared" si="1259"/>
        <v>CHF</v>
      </c>
      <c r="L13424" s="158" t="str">
        <f t="shared" si="1256"/>
        <v>SGDCHF45599</v>
      </c>
      <c r="M13424" s="160">
        <f t="shared" si="1260"/>
        <v>45599</v>
      </c>
      <c r="N13424" s="158">
        <v>0.69483046136742632</v>
      </c>
      <c r="O13424" s="158">
        <v>0.94269999999999998</v>
      </c>
      <c r="P13424" s="161">
        <f t="shared" si="1257"/>
        <v>0.65500000000000003</v>
      </c>
    </row>
    <row r="13425" spans="9:16" x14ac:dyDescent="0.2">
      <c r="I13425" s="158">
        <f t="shared" si="1261"/>
        <v>32</v>
      </c>
      <c r="J13425" s="158" t="str">
        <f t="shared" si="1258"/>
        <v>SGD</v>
      </c>
      <c r="K13425" s="158" t="str">
        <f t="shared" si="1259"/>
        <v>CHF</v>
      </c>
      <c r="L13425" s="158" t="str">
        <f t="shared" si="1256"/>
        <v>SGDCHF45600</v>
      </c>
      <c r="M13425" s="160">
        <f t="shared" si="1260"/>
        <v>45600</v>
      </c>
      <c r="N13425" s="158">
        <v>0.69657286152131515</v>
      </c>
      <c r="O13425" s="158">
        <v>0.94099999999999995</v>
      </c>
      <c r="P13425" s="161">
        <f t="shared" si="1257"/>
        <v>0.65549999999999997</v>
      </c>
    </row>
    <row r="13426" spans="9:16" x14ac:dyDescent="0.2">
      <c r="I13426" s="158">
        <f t="shared" si="1261"/>
        <v>32</v>
      </c>
      <c r="J13426" s="158" t="str">
        <f t="shared" si="1258"/>
        <v>SGD</v>
      </c>
      <c r="K13426" s="158" t="str">
        <f t="shared" si="1259"/>
        <v>CHF</v>
      </c>
      <c r="L13426" s="158" t="str">
        <f t="shared" si="1256"/>
        <v>SGDCHF45601</v>
      </c>
      <c r="M13426" s="160">
        <f t="shared" si="1260"/>
        <v>45601</v>
      </c>
      <c r="N13426" s="158">
        <v>0.69681555292314123</v>
      </c>
      <c r="O13426" s="158">
        <v>0.94020000000000004</v>
      </c>
      <c r="P13426" s="161">
        <f t="shared" si="1257"/>
        <v>0.65510000000000002</v>
      </c>
    </row>
    <row r="13427" spans="9:16" x14ac:dyDescent="0.2">
      <c r="I13427" s="158">
        <f t="shared" si="1261"/>
        <v>32</v>
      </c>
      <c r="J13427" s="158" t="str">
        <f t="shared" si="1258"/>
        <v>SGD</v>
      </c>
      <c r="K13427" s="158" t="str">
        <f t="shared" si="1259"/>
        <v>CHF</v>
      </c>
      <c r="L13427" s="158" t="str">
        <f t="shared" si="1256"/>
        <v>SGDCHF45602</v>
      </c>
      <c r="M13427" s="160">
        <f t="shared" si="1260"/>
        <v>45602</v>
      </c>
      <c r="N13427" s="158">
        <v>0.70023107625516423</v>
      </c>
      <c r="O13427" s="158">
        <v>0.93679999999999997</v>
      </c>
      <c r="P13427" s="161">
        <f t="shared" si="1257"/>
        <v>0.65600000000000003</v>
      </c>
    </row>
    <row r="13428" spans="9:16" x14ac:dyDescent="0.2">
      <c r="I13428" s="158">
        <f t="shared" si="1261"/>
        <v>32</v>
      </c>
      <c r="J13428" s="158" t="str">
        <f t="shared" si="1258"/>
        <v>SGD</v>
      </c>
      <c r="K13428" s="158" t="str">
        <f t="shared" si="1259"/>
        <v>CHF</v>
      </c>
      <c r="L13428" s="158" t="str">
        <f t="shared" si="1256"/>
        <v>SGDCHF45603</v>
      </c>
      <c r="M13428" s="160">
        <f t="shared" si="1260"/>
        <v>45603</v>
      </c>
      <c r="N13428" s="158">
        <v>0.70136063964090334</v>
      </c>
      <c r="O13428" s="158">
        <v>0.94320000000000004</v>
      </c>
      <c r="P13428" s="161">
        <f t="shared" si="1257"/>
        <v>0.66149999999999998</v>
      </c>
    </row>
    <row r="13429" spans="9:16" x14ac:dyDescent="0.2">
      <c r="I13429" s="158">
        <f t="shared" si="1261"/>
        <v>32</v>
      </c>
      <c r="J13429" s="158" t="str">
        <f t="shared" si="1258"/>
        <v>SGD</v>
      </c>
      <c r="K13429" s="158" t="str">
        <f t="shared" si="1259"/>
        <v>CHF</v>
      </c>
      <c r="L13429" s="158" t="str">
        <f t="shared" si="1256"/>
        <v>SGDCHF45604</v>
      </c>
      <c r="M13429" s="160">
        <f t="shared" si="1260"/>
        <v>45604</v>
      </c>
      <c r="N13429" s="158">
        <v>0.70170514349870183</v>
      </c>
      <c r="O13429" s="158">
        <v>0.93930000000000002</v>
      </c>
      <c r="P13429" s="161">
        <f t="shared" si="1257"/>
        <v>0.65910000000000002</v>
      </c>
    </row>
    <row r="13430" spans="9:16" x14ac:dyDescent="0.2">
      <c r="I13430" s="158">
        <f t="shared" si="1261"/>
        <v>32</v>
      </c>
      <c r="J13430" s="158" t="str">
        <f t="shared" si="1258"/>
        <v>SGD</v>
      </c>
      <c r="K13430" s="158" t="str">
        <f t="shared" si="1259"/>
        <v>CHF</v>
      </c>
      <c r="L13430" s="158" t="str">
        <f t="shared" si="1256"/>
        <v>SGDCHF45605</v>
      </c>
      <c r="M13430" s="160">
        <f t="shared" si="1260"/>
        <v>45605</v>
      </c>
      <c r="N13430" s="158">
        <v>0.70170514349870183</v>
      </c>
      <c r="O13430" s="158">
        <v>0.93930000000000002</v>
      </c>
      <c r="P13430" s="161">
        <f t="shared" si="1257"/>
        <v>0.65910000000000002</v>
      </c>
    </row>
    <row r="13431" spans="9:16" x14ac:dyDescent="0.2">
      <c r="I13431" s="158">
        <f t="shared" si="1261"/>
        <v>32</v>
      </c>
      <c r="J13431" s="158" t="str">
        <f t="shared" si="1258"/>
        <v>SGD</v>
      </c>
      <c r="K13431" s="158" t="str">
        <f t="shared" si="1259"/>
        <v>CHF</v>
      </c>
      <c r="L13431" s="158" t="str">
        <f t="shared" si="1256"/>
        <v>SGDCHF45606</v>
      </c>
      <c r="M13431" s="160">
        <f t="shared" si="1260"/>
        <v>45606</v>
      </c>
      <c r="N13431" s="158">
        <v>0.70170514349870183</v>
      </c>
      <c r="O13431" s="158">
        <v>0.93930000000000002</v>
      </c>
      <c r="P13431" s="161">
        <f t="shared" si="1257"/>
        <v>0.65910000000000002</v>
      </c>
    </row>
    <row r="13432" spans="9:16" x14ac:dyDescent="0.2">
      <c r="I13432" s="158">
        <f t="shared" si="1261"/>
        <v>32</v>
      </c>
      <c r="J13432" s="158" t="str">
        <f t="shared" si="1258"/>
        <v>SGD</v>
      </c>
      <c r="K13432" s="158" t="str">
        <f t="shared" si="1259"/>
        <v>CHF</v>
      </c>
      <c r="L13432" s="158" t="str">
        <f t="shared" si="1256"/>
        <v>SGDCHF45607</v>
      </c>
      <c r="M13432" s="160">
        <f t="shared" si="1260"/>
        <v>45607</v>
      </c>
      <c r="N13432" s="158">
        <v>0.70437416355568083</v>
      </c>
      <c r="O13432" s="158">
        <v>0.93689999999999996</v>
      </c>
      <c r="P13432" s="161">
        <f t="shared" si="1257"/>
        <v>0.65990000000000004</v>
      </c>
    </row>
    <row r="13433" spans="9:16" x14ac:dyDescent="0.2">
      <c r="I13433" s="158">
        <f t="shared" si="1261"/>
        <v>32</v>
      </c>
      <c r="J13433" s="158" t="str">
        <f t="shared" si="1258"/>
        <v>SGD</v>
      </c>
      <c r="K13433" s="158" t="str">
        <f t="shared" si="1259"/>
        <v>CHF</v>
      </c>
      <c r="L13433" s="158" t="str">
        <f t="shared" si="1256"/>
        <v>SGDCHF45608</v>
      </c>
      <c r="M13433" s="160">
        <f t="shared" si="1260"/>
        <v>45608</v>
      </c>
      <c r="N13433" s="158">
        <v>0.7040270346381301</v>
      </c>
      <c r="O13433" s="158">
        <v>0.93540000000000001</v>
      </c>
      <c r="P13433" s="161">
        <f t="shared" si="1257"/>
        <v>0.65849999999999997</v>
      </c>
    </row>
    <row r="13434" spans="9:16" x14ac:dyDescent="0.2">
      <c r="I13434" s="158">
        <f t="shared" si="1261"/>
        <v>32</v>
      </c>
      <c r="J13434" s="158" t="str">
        <f t="shared" si="1258"/>
        <v>SGD</v>
      </c>
      <c r="K13434" s="158" t="str">
        <f t="shared" si="1259"/>
        <v>CHF</v>
      </c>
      <c r="L13434" s="158" t="str">
        <f t="shared" si="1256"/>
        <v>SGDCHF45609</v>
      </c>
      <c r="M13434" s="160">
        <f t="shared" si="1260"/>
        <v>45609</v>
      </c>
      <c r="N13434" s="158">
        <v>0.70353172928099061</v>
      </c>
      <c r="O13434" s="158">
        <v>0.93789999999999996</v>
      </c>
      <c r="P13434" s="161">
        <f t="shared" si="1257"/>
        <v>0.65980000000000005</v>
      </c>
    </row>
    <row r="13435" spans="9:16" x14ac:dyDescent="0.2">
      <c r="I13435" s="158">
        <f t="shared" si="1261"/>
        <v>32</v>
      </c>
      <c r="J13435" s="158" t="str">
        <f t="shared" si="1258"/>
        <v>SGD</v>
      </c>
      <c r="K13435" s="158" t="str">
        <f t="shared" si="1259"/>
        <v>CHF</v>
      </c>
      <c r="L13435" s="158" t="str">
        <f t="shared" si="1256"/>
        <v>SGDCHF45610</v>
      </c>
      <c r="M13435" s="160">
        <f t="shared" si="1260"/>
        <v>45610</v>
      </c>
      <c r="N13435" s="158">
        <v>0.70546737213403876</v>
      </c>
      <c r="O13435" s="158">
        <v>0.93689999999999996</v>
      </c>
      <c r="P13435" s="161">
        <f t="shared" si="1257"/>
        <v>0.66100000000000003</v>
      </c>
    </row>
    <row r="13436" spans="9:16" x14ac:dyDescent="0.2">
      <c r="I13436" s="158">
        <f t="shared" si="1261"/>
        <v>32</v>
      </c>
      <c r="J13436" s="158" t="str">
        <f t="shared" si="1258"/>
        <v>SGD</v>
      </c>
      <c r="K13436" s="158" t="str">
        <f t="shared" si="1259"/>
        <v>CHF</v>
      </c>
      <c r="L13436" s="158" t="str">
        <f t="shared" si="1256"/>
        <v>SGDCHF45611</v>
      </c>
      <c r="M13436" s="160">
        <f t="shared" si="1260"/>
        <v>45611</v>
      </c>
      <c r="N13436" s="158">
        <v>0.70487065623458089</v>
      </c>
      <c r="O13436" s="158">
        <v>0.93889999999999996</v>
      </c>
      <c r="P13436" s="161">
        <f t="shared" si="1257"/>
        <v>0.66180000000000005</v>
      </c>
    </row>
    <row r="13437" spans="9:16" x14ac:dyDescent="0.2">
      <c r="I13437" s="158">
        <f t="shared" si="1261"/>
        <v>32</v>
      </c>
      <c r="J13437" s="158" t="str">
        <f t="shared" si="1258"/>
        <v>SGD</v>
      </c>
      <c r="K13437" s="158" t="str">
        <f t="shared" si="1259"/>
        <v>CHF</v>
      </c>
      <c r="L13437" s="158" t="str">
        <f t="shared" si="1256"/>
        <v>SGDCHF45612</v>
      </c>
      <c r="M13437" s="160">
        <f t="shared" si="1260"/>
        <v>45612</v>
      </c>
      <c r="N13437" s="158">
        <v>0.70487065623458089</v>
      </c>
      <c r="O13437" s="158">
        <v>0.93889999999999996</v>
      </c>
      <c r="P13437" s="161">
        <f t="shared" si="1257"/>
        <v>0.66180000000000005</v>
      </c>
    </row>
    <row r="13438" spans="9:16" x14ac:dyDescent="0.2">
      <c r="I13438" s="158">
        <f t="shared" si="1261"/>
        <v>32</v>
      </c>
      <c r="J13438" s="158" t="str">
        <f t="shared" si="1258"/>
        <v>SGD</v>
      </c>
      <c r="K13438" s="158" t="str">
        <f t="shared" si="1259"/>
        <v>CHF</v>
      </c>
      <c r="L13438" s="158" t="str">
        <f t="shared" si="1256"/>
        <v>SGDCHF45613</v>
      </c>
      <c r="M13438" s="160">
        <f t="shared" si="1260"/>
        <v>45613</v>
      </c>
      <c r="N13438" s="158">
        <v>0.70487065623458089</v>
      </c>
      <c r="O13438" s="158">
        <v>0.93889999999999996</v>
      </c>
      <c r="P13438" s="161">
        <f t="shared" si="1257"/>
        <v>0.66180000000000005</v>
      </c>
    </row>
    <row r="13439" spans="9:16" x14ac:dyDescent="0.2">
      <c r="I13439" s="158">
        <f t="shared" si="1261"/>
        <v>32</v>
      </c>
      <c r="J13439" s="158" t="str">
        <f t="shared" si="1258"/>
        <v>SGD</v>
      </c>
      <c r="K13439" s="158" t="str">
        <f t="shared" si="1259"/>
        <v>CHF</v>
      </c>
      <c r="L13439" s="158" t="str">
        <f t="shared" si="1256"/>
        <v>SGDCHF45614</v>
      </c>
      <c r="M13439" s="160">
        <f t="shared" si="1260"/>
        <v>45614</v>
      </c>
      <c r="N13439" s="158">
        <v>0.7049203440011278</v>
      </c>
      <c r="O13439" s="158">
        <v>0.93640000000000001</v>
      </c>
      <c r="P13439" s="161">
        <f t="shared" si="1257"/>
        <v>0.66010000000000002</v>
      </c>
    </row>
    <row r="13440" spans="9:16" x14ac:dyDescent="0.2">
      <c r="I13440" s="158">
        <f t="shared" si="1261"/>
        <v>32</v>
      </c>
      <c r="J13440" s="158" t="str">
        <f t="shared" si="1258"/>
        <v>SGD</v>
      </c>
      <c r="K13440" s="158" t="str">
        <f t="shared" si="1259"/>
        <v>CHF</v>
      </c>
      <c r="L13440" s="158" t="str">
        <f t="shared" si="1256"/>
        <v>SGDCHF45615</v>
      </c>
      <c r="M13440" s="160">
        <f t="shared" si="1260"/>
        <v>45615</v>
      </c>
      <c r="N13440" s="158">
        <v>0.70606509920214644</v>
      </c>
      <c r="O13440" s="158">
        <v>0.93289999999999995</v>
      </c>
      <c r="P13440" s="161">
        <f t="shared" si="1257"/>
        <v>0.65869999999999995</v>
      </c>
    </row>
    <row r="13441" spans="9:16" x14ac:dyDescent="0.2">
      <c r="I13441" s="158">
        <f t="shared" si="1261"/>
        <v>32</v>
      </c>
      <c r="J13441" s="158" t="str">
        <f t="shared" si="1258"/>
        <v>SGD</v>
      </c>
      <c r="K13441" s="158" t="str">
        <f t="shared" si="1259"/>
        <v>CHF</v>
      </c>
      <c r="L13441" s="158" t="str">
        <f t="shared" si="1256"/>
        <v>SGDCHF45616</v>
      </c>
      <c r="M13441" s="160">
        <f t="shared" si="1260"/>
        <v>45616</v>
      </c>
      <c r="N13441" s="158">
        <v>0.70556692302264867</v>
      </c>
      <c r="O13441" s="158">
        <v>0.93420000000000003</v>
      </c>
      <c r="P13441" s="161">
        <f t="shared" si="1257"/>
        <v>0.65910000000000002</v>
      </c>
    </row>
    <row r="13442" spans="9:16" x14ac:dyDescent="0.2">
      <c r="I13442" s="158">
        <f t="shared" si="1261"/>
        <v>32</v>
      </c>
      <c r="J13442" s="158" t="str">
        <f t="shared" si="1258"/>
        <v>SGD</v>
      </c>
      <c r="K13442" s="158" t="str">
        <f t="shared" si="1259"/>
        <v>CHF</v>
      </c>
      <c r="L13442" s="158" t="str">
        <f t="shared" si="1256"/>
        <v>SGDCHF45617</v>
      </c>
      <c r="M13442" s="160">
        <f t="shared" si="1260"/>
        <v>45617</v>
      </c>
      <c r="N13442" s="158">
        <v>0.70701357466063341</v>
      </c>
      <c r="O13442" s="158">
        <v>0.9294</v>
      </c>
      <c r="P13442" s="161">
        <f t="shared" si="1257"/>
        <v>0.65710000000000002</v>
      </c>
    </row>
    <row r="13443" spans="9:16" x14ac:dyDescent="0.2">
      <c r="I13443" s="158">
        <f t="shared" si="1261"/>
        <v>32</v>
      </c>
      <c r="J13443" s="158" t="str">
        <f t="shared" si="1258"/>
        <v>SGD</v>
      </c>
      <c r="K13443" s="158" t="str">
        <f t="shared" si="1259"/>
        <v>CHF</v>
      </c>
      <c r="L13443" s="158" t="str">
        <f t="shared" ref="L13443:L13506" si="1262">J13443&amp;K13443&amp;M13443</f>
        <v>SGDCHF45618</v>
      </c>
      <c r="M13443" s="160">
        <f t="shared" si="1260"/>
        <v>45618</v>
      </c>
      <c r="N13443" s="158">
        <v>0.7125552230297848</v>
      </c>
      <c r="O13443" s="158">
        <v>0.92720000000000002</v>
      </c>
      <c r="P13443" s="161">
        <f t="shared" ref="P13443:P13506" si="1263">ROUND(N13443*O13443,4)</f>
        <v>0.66069999999999995</v>
      </c>
    </row>
    <row r="13444" spans="9:16" x14ac:dyDescent="0.2">
      <c r="I13444" s="158">
        <f t="shared" si="1261"/>
        <v>32</v>
      </c>
      <c r="J13444" s="158" t="str">
        <f t="shared" ref="J13444:J13507" si="1264">VLOOKUP($I13444,$A:$C,2,FALSE)</f>
        <v>SGD</v>
      </c>
      <c r="K13444" s="158" t="str">
        <f t="shared" ref="K13444:K13507" si="1265">VLOOKUP($I13444,$A:$C,3,FALSE)</f>
        <v>CHF</v>
      </c>
      <c r="L13444" s="158" t="str">
        <f t="shared" si="1262"/>
        <v>SGDCHF45619</v>
      </c>
      <c r="M13444" s="160">
        <f t="shared" ref="M13444:M13507" si="1266">IF(I13444=I13443,M13443+1,$G$1)</f>
        <v>45619</v>
      </c>
      <c r="N13444" s="158">
        <v>0.7125552230297848</v>
      </c>
      <c r="O13444" s="158">
        <v>0.92720000000000002</v>
      </c>
      <c r="P13444" s="161">
        <f t="shared" si="1263"/>
        <v>0.66069999999999995</v>
      </c>
    </row>
    <row r="13445" spans="9:16" x14ac:dyDescent="0.2">
      <c r="I13445" s="158">
        <f t="shared" si="1261"/>
        <v>32</v>
      </c>
      <c r="J13445" s="158" t="str">
        <f t="shared" si="1264"/>
        <v>SGD</v>
      </c>
      <c r="K13445" s="158" t="str">
        <f t="shared" si="1265"/>
        <v>CHF</v>
      </c>
      <c r="L13445" s="158" t="str">
        <f t="shared" si="1262"/>
        <v>SGDCHF45620</v>
      </c>
      <c r="M13445" s="160">
        <f t="shared" si="1266"/>
        <v>45620</v>
      </c>
      <c r="N13445" s="158">
        <v>0.7125552230297848</v>
      </c>
      <c r="O13445" s="158">
        <v>0.92720000000000002</v>
      </c>
      <c r="P13445" s="161">
        <f t="shared" si="1263"/>
        <v>0.66069999999999995</v>
      </c>
    </row>
    <row r="13446" spans="9:16" x14ac:dyDescent="0.2">
      <c r="I13446" s="158">
        <f t="shared" si="1261"/>
        <v>32</v>
      </c>
      <c r="J13446" s="158" t="str">
        <f t="shared" si="1264"/>
        <v>SGD</v>
      </c>
      <c r="K13446" s="158" t="str">
        <f t="shared" si="1265"/>
        <v>CHF</v>
      </c>
      <c r="L13446" s="158" t="str">
        <f t="shared" si="1262"/>
        <v>SGDCHF45621</v>
      </c>
      <c r="M13446" s="160">
        <f t="shared" si="1266"/>
        <v>45621</v>
      </c>
      <c r="N13446" s="158">
        <v>0.70781426953567383</v>
      </c>
      <c r="O13446" s="158">
        <v>0.93240000000000001</v>
      </c>
      <c r="P13446" s="161">
        <f t="shared" si="1263"/>
        <v>0.66</v>
      </c>
    </row>
    <row r="13447" spans="9:16" x14ac:dyDescent="0.2">
      <c r="I13447" s="158">
        <f t="shared" si="1261"/>
        <v>32</v>
      </c>
      <c r="J13447" s="158" t="str">
        <f t="shared" si="1264"/>
        <v>SGD</v>
      </c>
      <c r="K13447" s="158" t="str">
        <f t="shared" si="1265"/>
        <v>CHF</v>
      </c>
      <c r="L13447" s="158" t="str">
        <f t="shared" si="1262"/>
        <v>SGDCHF45622</v>
      </c>
      <c r="M13447" s="160">
        <f t="shared" si="1266"/>
        <v>45622</v>
      </c>
      <c r="N13447" s="158">
        <v>0.70656397936833182</v>
      </c>
      <c r="O13447" s="158">
        <v>0.93140000000000001</v>
      </c>
      <c r="P13447" s="161">
        <f t="shared" si="1263"/>
        <v>0.65810000000000002</v>
      </c>
    </row>
    <row r="13448" spans="9:16" x14ac:dyDescent="0.2">
      <c r="I13448" s="158">
        <f t="shared" si="1261"/>
        <v>32</v>
      </c>
      <c r="J13448" s="158" t="str">
        <f t="shared" si="1264"/>
        <v>SGD</v>
      </c>
      <c r="K13448" s="158" t="str">
        <f t="shared" si="1265"/>
        <v>CHF</v>
      </c>
      <c r="L13448" s="158" t="str">
        <f t="shared" si="1262"/>
        <v>SGDCHF45623</v>
      </c>
      <c r="M13448" s="160">
        <f t="shared" si="1266"/>
        <v>45623</v>
      </c>
      <c r="N13448" s="158">
        <v>0.70686364600268603</v>
      </c>
      <c r="O13448" s="158">
        <v>0.93089999999999995</v>
      </c>
      <c r="P13448" s="161">
        <f t="shared" si="1263"/>
        <v>0.65800000000000003</v>
      </c>
    </row>
    <row r="13449" spans="9:16" x14ac:dyDescent="0.2">
      <c r="I13449" s="158">
        <f t="shared" si="1261"/>
        <v>32</v>
      </c>
      <c r="J13449" s="158" t="str">
        <f t="shared" si="1264"/>
        <v>SGD</v>
      </c>
      <c r="K13449" s="158" t="str">
        <f t="shared" si="1265"/>
        <v>CHF</v>
      </c>
      <c r="L13449" s="158" t="str">
        <f t="shared" si="1262"/>
        <v>SGDCHF45624</v>
      </c>
      <c r="M13449" s="160">
        <f t="shared" si="1266"/>
        <v>45624</v>
      </c>
      <c r="N13449" s="158">
        <v>0.70596540769502292</v>
      </c>
      <c r="O13449" s="158">
        <v>0.93140000000000001</v>
      </c>
      <c r="P13449" s="161">
        <f t="shared" si="1263"/>
        <v>0.65749999999999997</v>
      </c>
    </row>
    <row r="13450" spans="9:16" x14ac:dyDescent="0.2">
      <c r="I13450" s="158">
        <f t="shared" si="1261"/>
        <v>32</v>
      </c>
      <c r="J13450" s="158" t="str">
        <f t="shared" si="1264"/>
        <v>SGD</v>
      </c>
      <c r="K13450" s="158" t="str">
        <f t="shared" si="1265"/>
        <v>CHF</v>
      </c>
      <c r="L13450" s="158" t="str">
        <f t="shared" si="1262"/>
        <v>SGDCHF45625</v>
      </c>
      <c r="M13450" s="160">
        <f t="shared" si="1266"/>
        <v>45625</v>
      </c>
      <c r="N13450" s="158">
        <v>0.70626456670668836</v>
      </c>
      <c r="O13450" s="158">
        <v>0.93089999999999995</v>
      </c>
      <c r="P13450" s="161">
        <f t="shared" si="1263"/>
        <v>0.65749999999999997</v>
      </c>
    </row>
    <row r="13451" spans="9:16" x14ac:dyDescent="0.2">
      <c r="I13451" s="158">
        <f t="shared" si="1261"/>
        <v>32</v>
      </c>
      <c r="J13451" s="158" t="str">
        <f t="shared" si="1264"/>
        <v>SGD</v>
      </c>
      <c r="K13451" s="158" t="str">
        <f t="shared" si="1265"/>
        <v>CHF</v>
      </c>
      <c r="L13451" s="158" t="str">
        <f t="shared" si="1262"/>
        <v>SGDCHF45626</v>
      </c>
      <c r="M13451" s="160">
        <f t="shared" si="1266"/>
        <v>45626</v>
      </c>
      <c r="N13451" s="158">
        <v>0.70626456670668836</v>
      </c>
      <c r="O13451" s="158">
        <v>0.93089999999999995</v>
      </c>
      <c r="P13451" s="161">
        <f t="shared" si="1263"/>
        <v>0.65749999999999997</v>
      </c>
    </row>
    <row r="13452" spans="9:16" x14ac:dyDescent="0.2">
      <c r="I13452" s="158">
        <f t="shared" si="1261"/>
        <v>32</v>
      </c>
      <c r="J13452" s="158" t="str">
        <f t="shared" si="1264"/>
        <v>SGD</v>
      </c>
      <c r="K13452" s="158" t="str">
        <f t="shared" si="1265"/>
        <v>CHF</v>
      </c>
      <c r="L13452" s="158" t="str">
        <f t="shared" si="1262"/>
        <v>SGDCHF45627</v>
      </c>
      <c r="M13452" s="160">
        <f t="shared" si="1266"/>
        <v>45627</v>
      </c>
      <c r="N13452" s="158">
        <v>0.70626456670668836</v>
      </c>
      <c r="O13452" s="158">
        <v>0.93089999999999995</v>
      </c>
      <c r="P13452" s="161">
        <f t="shared" si="1263"/>
        <v>0.65749999999999997</v>
      </c>
    </row>
    <row r="13453" spans="9:16" x14ac:dyDescent="0.2">
      <c r="I13453" s="158">
        <f t="shared" si="1261"/>
        <v>32</v>
      </c>
      <c r="J13453" s="158" t="str">
        <f t="shared" si="1264"/>
        <v>SGD</v>
      </c>
      <c r="K13453" s="158" t="str">
        <f t="shared" si="1265"/>
        <v>CHF</v>
      </c>
      <c r="L13453" s="158" t="str">
        <f t="shared" si="1262"/>
        <v>SGDCHF45628</v>
      </c>
      <c r="M13453" s="160">
        <f t="shared" si="1266"/>
        <v>45628</v>
      </c>
      <c r="N13453" s="158">
        <v>0.70731362286037636</v>
      </c>
      <c r="O13453" s="158">
        <v>0.93159999999999998</v>
      </c>
      <c r="P13453" s="161">
        <f t="shared" si="1263"/>
        <v>0.65890000000000004</v>
      </c>
    </row>
    <row r="13454" spans="9:16" x14ac:dyDescent="0.2">
      <c r="I13454" s="158">
        <f t="shared" si="1261"/>
        <v>32</v>
      </c>
      <c r="J13454" s="158" t="str">
        <f t="shared" si="1264"/>
        <v>SGD</v>
      </c>
      <c r="K13454" s="158" t="str">
        <f t="shared" si="1265"/>
        <v>CHF</v>
      </c>
      <c r="L13454" s="158" t="str">
        <f t="shared" si="1262"/>
        <v>SGDCHF45629</v>
      </c>
      <c r="M13454" s="160">
        <f t="shared" si="1266"/>
        <v>45629</v>
      </c>
      <c r="N13454" s="158">
        <v>0.70721357850070721</v>
      </c>
      <c r="O13454" s="158">
        <v>0.93089999999999995</v>
      </c>
      <c r="P13454" s="161">
        <f t="shared" si="1263"/>
        <v>0.6583</v>
      </c>
    </row>
    <row r="13455" spans="9:16" x14ac:dyDescent="0.2">
      <c r="I13455" s="158">
        <f t="shared" si="1261"/>
        <v>32</v>
      </c>
      <c r="J13455" s="158" t="str">
        <f t="shared" si="1264"/>
        <v>SGD</v>
      </c>
      <c r="K13455" s="158" t="str">
        <f t="shared" si="1265"/>
        <v>CHF</v>
      </c>
      <c r="L13455" s="158" t="str">
        <f t="shared" si="1262"/>
        <v>SGDCHF45630</v>
      </c>
      <c r="M13455" s="160">
        <f t="shared" si="1266"/>
        <v>45630</v>
      </c>
      <c r="N13455" s="158">
        <v>0.70746374248319777</v>
      </c>
      <c r="O13455" s="158">
        <v>0.93049999999999999</v>
      </c>
      <c r="P13455" s="161">
        <f t="shared" si="1263"/>
        <v>0.6583</v>
      </c>
    </row>
    <row r="13456" spans="9:16" x14ac:dyDescent="0.2">
      <c r="I13456" s="158">
        <f t="shared" si="1261"/>
        <v>32</v>
      </c>
      <c r="J13456" s="158" t="str">
        <f t="shared" si="1264"/>
        <v>SGD</v>
      </c>
      <c r="K13456" s="158" t="str">
        <f t="shared" si="1265"/>
        <v>CHF</v>
      </c>
      <c r="L13456" s="158" t="str">
        <f t="shared" si="1262"/>
        <v>SGDCHF45631</v>
      </c>
      <c r="M13456" s="160">
        <f t="shared" si="1266"/>
        <v>45631</v>
      </c>
      <c r="N13456" s="158">
        <v>0.70756385763815188</v>
      </c>
      <c r="O13456" s="158">
        <v>0.93049999999999999</v>
      </c>
      <c r="P13456" s="161">
        <f t="shared" si="1263"/>
        <v>0.65839999999999999</v>
      </c>
    </row>
    <row r="13457" spans="9:16" x14ac:dyDescent="0.2">
      <c r="I13457" s="158">
        <f t="shared" si="1261"/>
        <v>32</v>
      </c>
      <c r="J13457" s="158" t="str">
        <f t="shared" si="1264"/>
        <v>SGD</v>
      </c>
      <c r="K13457" s="158" t="str">
        <f t="shared" si="1265"/>
        <v>CHF</v>
      </c>
      <c r="L13457" s="158" t="str">
        <f t="shared" si="1262"/>
        <v>SGDCHF45632</v>
      </c>
      <c r="M13457" s="160">
        <f t="shared" si="1266"/>
        <v>45632</v>
      </c>
      <c r="N13457" s="158">
        <v>0.70551714406660082</v>
      </c>
      <c r="O13457" s="158">
        <v>0.9284</v>
      </c>
      <c r="P13457" s="161">
        <f t="shared" si="1263"/>
        <v>0.65500000000000003</v>
      </c>
    </row>
    <row r="13458" spans="9:16" x14ac:dyDescent="0.2">
      <c r="I13458" s="158">
        <f t="shared" si="1261"/>
        <v>32</v>
      </c>
      <c r="J13458" s="158" t="str">
        <f t="shared" si="1264"/>
        <v>SGD</v>
      </c>
      <c r="K13458" s="158" t="str">
        <f t="shared" si="1265"/>
        <v>CHF</v>
      </c>
      <c r="L13458" s="158" t="str">
        <f t="shared" si="1262"/>
        <v>SGDCHF45633</v>
      </c>
      <c r="M13458" s="160">
        <f t="shared" si="1266"/>
        <v>45633</v>
      </c>
      <c r="N13458" s="158">
        <v>0.70551714406660082</v>
      </c>
      <c r="O13458" s="158">
        <v>0.9284</v>
      </c>
      <c r="P13458" s="161">
        <f t="shared" si="1263"/>
        <v>0.65500000000000003</v>
      </c>
    </row>
    <row r="13459" spans="9:16" x14ac:dyDescent="0.2">
      <c r="I13459" s="158">
        <f t="shared" si="1261"/>
        <v>32</v>
      </c>
      <c r="J13459" s="158" t="str">
        <f t="shared" si="1264"/>
        <v>SGD</v>
      </c>
      <c r="K13459" s="158" t="str">
        <f t="shared" si="1265"/>
        <v>CHF</v>
      </c>
      <c r="L13459" s="158" t="str">
        <f t="shared" si="1262"/>
        <v>SGDCHF45634</v>
      </c>
      <c r="M13459" s="160">
        <f t="shared" si="1266"/>
        <v>45634</v>
      </c>
      <c r="N13459" s="158">
        <v>0.70551714406660082</v>
      </c>
      <c r="O13459" s="158">
        <v>0.9284</v>
      </c>
      <c r="P13459" s="161">
        <f t="shared" si="1263"/>
        <v>0.65500000000000003</v>
      </c>
    </row>
    <row r="13460" spans="9:16" x14ac:dyDescent="0.2">
      <c r="I13460" s="158">
        <f t="shared" si="1261"/>
        <v>32</v>
      </c>
      <c r="J13460" s="158" t="str">
        <f t="shared" si="1264"/>
        <v>SGD</v>
      </c>
      <c r="K13460" s="158" t="str">
        <f t="shared" si="1265"/>
        <v>CHF</v>
      </c>
      <c r="L13460" s="158" t="str">
        <f t="shared" si="1262"/>
        <v>SGDCHF45635</v>
      </c>
      <c r="M13460" s="160">
        <f t="shared" si="1266"/>
        <v>45635</v>
      </c>
      <c r="N13460" s="158">
        <v>0.7063643427279791</v>
      </c>
      <c r="O13460" s="158">
        <v>0.92949999999999999</v>
      </c>
      <c r="P13460" s="161">
        <f t="shared" si="1263"/>
        <v>0.65659999999999996</v>
      </c>
    </row>
    <row r="13461" spans="9:16" x14ac:dyDescent="0.2">
      <c r="I13461" s="158">
        <f t="shared" si="1261"/>
        <v>32</v>
      </c>
      <c r="J13461" s="158" t="str">
        <f t="shared" si="1264"/>
        <v>SGD</v>
      </c>
      <c r="K13461" s="158" t="str">
        <f t="shared" si="1265"/>
        <v>CHF</v>
      </c>
      <c r="L13461" s="158" t="str">
        <f t="shared" si="1262"/>
        <v>SGDCHF45636</v>
      </c>
      <c r="M13461" s="160">
        <f t="shared" si="1266"/>
        <v>45636</v>
      </c>
      <c r="N13461" s="158">
        <v>0.70831562544269733</v>
      </c>
      <c r="O13461" s="158">
        <v>0.92669999999999997</v>
      </c>
      <c r="P13461" s="161">
        <f t="shared" si="1263"/>
        <v>0.65639999999999998</v>
      </c>
    </row>
    <row r="13462" spans="9:16" x14ac:dyDescent="0.2">
      <c r="I13462" s="158">
        <f t="shared" si="1261"/>
        <v>32</v>
      </c>
      <c r="J13462" s="158" t="str">
        <f t="shared" si="1264"/>
        <v>SGD</v>
      </c>
      <c r="K13462" s="158" t="str">
        <f t="shared" si="1265"/>
        <v>CHF</v>
      </c>
      <c r="L13462" s="158" t="str">
        <f t="shared" si="1262"/>
        <v>SGDCHF45637</v>
      </c>
      <c r="M13462" s="160">
        <f t="shared" si="1266"/>
        <v>45637</v>
      </c>
      <c r="N13462" s="158">
        <v>0.70851636672807139</v>
      </c>
      <c r="O13462" s="158">
        <v>0.92800000000000005</v>
      </c>
      <c r="P13462" s="161">
        <f t="shared" si="1263"/>
        <v>0.65749999999999997</v>
      </c>
    </row>
    <row r="13463" spans="9:16" x14ac:dyDescent="0.2">
      <c r="I13463" s="158">
        <f t="shared" si="1261"/>
        <v>32</v>
      </c>
      <c r="J13463" s="158" t="str">
        <f t="shared" si="1264"/>
        <v>SGD</v>
      </c>
      <c r="K13463" s="158" t="str">
        <f t="shared" si="1265"/>
        <v>CHF</v>
      </c>
      <c r="L13463" s="158" t="str">
        <f t="shared" si="1262"/>
        <v>SGDCHF45638</v>
      </c>
      <c r="M13463" s="160">
        <f t="shared" si="1266"/>
        <v>45638</v>
      </c>
      <c r="N13463" s="158">
        <v>0.70881769208959455</v>
      </c>
      <c r="O13463" s="158">
        <v>0.93189999999999995</v>
      </c>
      <c r="P13463" s="161">
        <f t="shared" si="1263"/>
        <v>0.66049999999999998</v>
      </c>
    </row>
    <row r="13464" spans="9:16" x14ac:dyDescent="0.2">
      <c r="I13464" s="158">
        <f t="shared" si="1261"/>
        <v>32</v>
      </c>
      <c r="J13464" s="158" t="str">
        <f t="shared" si="1264"/>
        <v>SGD</v>
      </c>
      <c r="K13464" s="158" t="str">
        <f t="shared" si="1265"/>
        <v>CHF</v>
      </c>
      <c r="L13464" s="158" t="str">
        <f t="shared" si="1262"/>
        <v>SGDCHF45639</v>
      </c>
      <c r="M13464" s="160">
        <f t="shared" si="1266"/>
        <v>45639</v>
      </c>
      <c r="N13464" s="158">
        <v>0.7057163020465772</v>
      </c>
      <c r="O13464" s="158">
        <v>0.9385</v>
      </c>
      <c r="P13464" s="161">
        <f t="shared" si="1263"/>
        <v>0.6623</v>
      </c>
    </row>
    <row r="13465" spans="9:16" x14ac:dyDescent="0.2">
      <c r="I13465" s="158">
        <f t="shared" si="1261"/>
        <v>32</v>
      </c>
      <c r="J13465" s="158" t="str">
        <f t="shared" si="1264"/>
        <v>SGD</v>
      </c>
      <c r="K13465" s="158" t="str">
        <f t="shared" si="1265"/>
        <v>CHF</v>
      </c>
      <c r="L13465" s="158" t="str">
        <f t="shared" si="1262"/>
        <v>SGDCHF45640</v>
      </c>
      <c r="M13465" s="160">
        <f t="shared" si="1266"/>
        <v>45640</v>
      </c>
      <c r="N13465" s="158">
        <v>0.7057163020465772</v>
      </c>
      <c r="O13465" s="158">
        <v>0.9385</v>
      </c>
      <c r="P13465" s="161">
        <f t="shared" si="1263"/>
        <v>0.6623</v>
      </c>
    </row>
    <row r="13466" spans="9:16" x14ac:dyDescent="0.2">
      <c r="I13466" s="158">
        <f t="shared" si="1261"/>
        <v>32</v>
      </c>
      <c r="J13466" s="158" t="str">
        <f t="shared" si="1264"/>
        <v>SGD</v>
      </c>
      <c r="K13466" s="158" t="str">
        <f t="shared" si="1265"/>
        <v>CHF</v>
      </c>
      <c r="L13466" s="158" t="str">
        <f t="shared" si="1262"/>
        <v>SGDCHF45641</v>
      </c>
      <c r="M13466" s="160">
        <f t="shared" si="1266"/>
        <v>45641</v>
      </c>
      <c r="N13466" s="158">
        <v>0.7057163020465772</v>
      </c>
      <c r="O13466" s="158">
        <v>0.9385</v>
      </c>
      <c r="P13466" s="161">
        <f t="shared" si="1263"/>
        <v>0.6623</v>
      </c>
    </row>
    <row r="13467" spans="9:16" x14ac:dyDescent="0.2">
      <c r="I13467" s="158">
        <f t="shared" si="1261"/>
        <v>32</v>
      </c>
      <c r="J13467" s="158" t="str">
        <f t="shared" si="1264"/>
        <v>SGD</v>
      </c>
      <c r="K13467" s="158" t="str">
        <f t="shared" si="1265"/>
        <v>CHF</v>
      </c>
      <c r="L13467" s="158" t="str">
        <f t="shared" si="1262"/>
        <v>SGDCHF45642</v>
      </c>
      <c r="M13467" s="160">
        <f t="shared" si="1266"/>
        <v>45642</v>
      </c>
      <c r="N13467" s="158">
        <v>0.70556692302264867</v>
      </c>
      <c r="O13467" s="158">
        <v>0.93720000000000003</v>
      </c>
      <c r="P13467" s="161">
        <f t="shared" si="1263"/>
        <v>0.6613</v>
      </c>
    </row>
    <row r="13468" spans="9:16" x14ac:dyDescent="0.2">
      <c r="I13468" s="158">
        <f t="shared" si="1261"/>
        <v>32</v>
      </c>
      <c r="J13468" s="158" t="str">
        <f t="shared" si="1264"/>
        <v>SGD</v>
      </c>
      <c r="K13468" s="158" t="str">
        <f t="shared" si="1265"/>
        <v>CHF</v>
      </c>
      <c r="L13468" s="158" t="str">
        <f t="shared" si="1262"/>
        <v>SGDCHF45643</v>
      </c>
      <c r="M13468" s="160">
        <f t="shared" si="1266"/>
        <v>45643</v>
      </c>
      <c r="N13468" s="158">
        <v>0.70516888794866373</v>
      </c>
      <c r="O13468" s="158">
        <v>0.94130000000000003</v>
      </c>
      <c r="P13468" s="161">
        <f t="shared" si="1263"/>
        <v>0.66379999999999995</v>
      </c>
    </row>
    <row r="13469" spans="9:16" x14ac:dyDescent="0.2">
      <c r="I13469" s="158">
        <f t="shared" si="1261"/>
        <v>32</v>
      </c>
      <c r="J13469" s="158" t="str">
        <f t="shared" si="1264"/>
        <v>SGD</v>
      </c>
      <c r="K13469" s="158" t="str">
        <f t="shared" si="1265"/>
        <v>CHF</v>
      </c>
      <c r="L13469" s="158" t="str">
        <f t="shared" si="1262"/>
        <v>SGDCHF45644</v>
      </c>
      <c r="M13469" s="160">
        <f t="shared" si="1266"/>
        <v>45644</v>
      </c>
      <c r="N13469" s="158">
        <v>0.70536784933342744</v>
      </c>
      <c r="O13469" s="158">
        <v>0.93820000000000003</v>
      </c>
      <c r="P13469" s="161">
        <f t="shared" si="1263"/>
        <v>0.66180000000000005</v>
      </c>
    </row>
    <row r="13470" spans="9:16" x14ac:dyDescent="0.2">
      <c r="I13470" s="158">
        <f t="shared" si="1261"/>
        <v>32</v>
      </c>
      <c r="J13470" s="158" t="str">
        <f t="shared" si="1264"/>
        <v>SGD</v>
      </c>
      <c r="K13470" s="158" t="str">
        <f t="shared" si="1265"/>
        <v>CHF</v>
      </c>
      <c r="L13470" s="158" t="str">
        <f t="shared" si="1262"/>
        <v>SGDCHF45645</v>
      </c>
      <c r="M13470" s="160">
        <f t="shared" si="1266"/>
        <v>45645</v>
      </c>
      <c r="N13470" s="158">
        <v>0.70766400113226235</v>
      </c>
      <c r="O13470" s="158">
        <v>0.93189999999999995</v>
      </c>
      <c r="P13470" s="161">
        <f t="shared" si="1263"/>
        <v>0.65949999999999998</v>
      </c>
    </row>
    <row r="13471" spans="9:16" x14ac:dyDescent="0.2">
      <c r="I13471" s="158">
        <f t="shared" si="1261"/>
        <v>32</v>
      </c>
      <c r="J13471" s="158" t="str">
        <f t="shared" si="1264"/>
        <v>SGD</v>
      </c>
      <c r="K13471" s="158" t="str">
        <f t="shared" si="1265"/>
        <v>CHF</v>
      </c>
      <c r="L13471" s="158" t="str">
        <f t="shared" si="1262"/>
        <v>SGDCHF45646</v>
      </c>
      <c r="M13471" s="160">
        <f t="shared" si="1266"/>
        <v>45646</v>
      </c>
      <c r="N13471" s="158">
        <v>0.70921985815602839</v>
      </c>
      <c r="O13471" s="158">
        <v>0.92969999999999997</v>
      </c>
      <c r="P13471" s="161">
        <f t="shared" si="1263"/>
        <v>0.65939999999999999</v>
      </c>
    </row>
    <row r="13472" spans="9:16" x14ac:dyDescent="0.2">
      <c r="I13472" s="158">
        <f t="shared" si="1261"/>
        <v>32</v>
      </c>
      <c r="J13472" s="158" t="str">
        <f t="shared" si="1264"/>
        <v>SGD</v>
      </c>
      <c r="K13472" s="158" t="str">
        <f t="shared" si="1265"/>
        <v>CHF</v>
      </c>
      <c r="L13472" s="158" t="str">
        <f t="shared" si="1262"/>
        <v>SGDCHF45647</v>
      </c>
      <c r="M13472" s="160">
        <f t="shared" si="1266"/>
        <v>45647</v>
      </c>
      <c r="N13472" s="158">
        <v>0.70921985815602839</v>
      </c>
      <c r="O13472" s="158">
        <v>0.92969999999999997</v>
      </c>
      <c r="P13472" s="161">
        <f t="shared" si="1263"/>
        <v>0.65939999999999999</v>
      </c>
    </row>
    <row r="13473" spans="9:16" x14ac:dyDescent="0.2">
      <c r="I13473" s="158">
        <f t="shared" si="1261"/>
        <v>32</v>
      </c>
      <c r="J13473" s="158" t="str">
        <f t="shared" si="1264"/>
        <v>SGD</v>
      </c>
      <c r="K13473" s="158" t="str">
        <f t="shared" si="1265"/>
        <v>CHF</v>
      </c>
      <c r="L13473" s="158" t="str">
        <f t="shared" si="1262"/>
        <v>SGDCHF45648</v>
      </c>
      <c r="M13473" s="160">
        <f t="shared" si="1266"/>
        <v>45648</v>
      </c>
      <c r="N13473" s="158">
        <v>0.70921985815602839</v>
      </c>
      <c r="O13473" s="158">
        <v>0.92969999999999997</v>
      </c>
      <c r="P13473" s="161">
        <f t="shared" si="1263"/>
        <v>0.65939999999999999</v>
      </c>
    </row>
    <row r="13474" spans="9:16" x14ac:dyDescent="0.2">
      <c r="I13474" s="158">
        <f t="shared" si="1261"/>
        <v>32</v>
      </c>
      <c r="J13474" s="158" t="str">
        <f t="shared" si="1264"/>
        <v>SGD</v>
      </c>
      <c r="K13474" s="158" t="str">
        <f t="shared" si="1265"/>
        <v>CHF</v>
      </c>
      <c r="L13474" s="158" t="str">
        <f t="shared" si="1262"/>
        <v>SGDCHF45649</v>
      </c>
      <c r="M13474" s="160">
        <f t="shared" si="1266"/>
        <v>45649</v>
      </c>
      <c r="N13474" s="158">
        <v>0.70906899241296173</v>
      </c>
      <c r="O13474" s="158">
        <v>0.93359999999999999</v>
      </c>
      <c r="P13474" s="161">
        <f t="shared" si="1263"/>
        <v>0.66200000000000003</v>
      </c>
    </row>
    <row r="13475" spans="9:16" x14ac:dyDescent="0.2">
      <c r="I13475" s="158">
        <f t="shared" si="1261"/>
        <v>32</v>
      </c>
      <c r="J13475" s="158" t="str">
        <f t="shared" si="1264"/>
        <v>SGD</v>
      </c>
      <c r="K13475" s="158" t="str">
        <f t="shared" si="1265"/>
        <v>CHF</v>
      </c>
      <c r="L13475" s="158" t="str">
        <f t="shared" si="1262"/>
        <v>SGDCHF45650</v>
      </c>
      <c r="M13475" s="160">
        <f t="shared" si="1266"/>
        <v>45650</v>
      </c>
      <c r="N13475" s="158">
        <v>0.70776417297756389</v>
      </c>
      <c r="O13475" s="158">
        <v>0.93579999999999997</v>
      </c>
      <c r="P13475" s="161">
        <f t="shared" si="1263"/>
        <v>0.6623</v>
      </c>
    </row>
    <row r="13476" spans="9:16" x14ac:dyDescent="0.2">
      <c r="I13476" s="158">
        <f t="shared" si="1261"/>
        <v>32</v>
      </c>
      <c r="J13476" s="158" t="str">
        <f t="shared" si="1264"/>
        <v>SGD</v>
      </c>
      <c r="K13476" s="158" t="str">
        <f t="shared" si="1265"/>
        <v>CHF</v>
      </c>
      <c r="L13476" s="158" t="str">
        <f t="shared" si="1262"/>
        <v>SGDCHF45651</v>
      </c>
      <c r="M13476" s="160">
        <f t="shared" si="1266"/>
        <v>45651</v>
      </c>
      <c r="N13476" s="158">
        <v>0.70776417297756389</v>
      </c>
      <c r="O13476" s="158">
        <v>0.93579999999999997</v>
      </c>
      <c r="P13476" s="161">
        <f t="shared" si="1263"/>
        <v>0.6623</v>
      </c>
    </row>
    <row r="13477" spans="9:16" x14ac:dyDescent="0.2">
      <c r="I13477" s="158">
        <f t="shared" si="1261"/>
        <v>32</v>
      </c>
      <c r="J13477" s="158" t="str">
        <f t="shared" si="1264"/>
        <v>SGD</v>
      </c>
      <c r="K13477" s="158" t="str">
        <f t="shared" si="1265"/>
        <v>CHF</v>
      </c>
      <c r="L13477" s="158" t="str">
        <f t="shared" si="1262"/>
        <v>SGDCHF45652</v>
      </c>
      <c r="M13477" s="160">
        <f t="shared" si="1266"/>
        <v>45652</v>
      </c>
      <c r="N13477" s="158">
        <v>0.70776417297756389</v>
      </c>
      <c r="O13477" s="158">
        <v>0.93579999999999997</v>
      </c>
      <c r="P13477" s="161">
        <f t="shared" si="1263"/>
        <v>0.6623</v>
      </c>
    </row>
    <row r="13478" spans="9:16" x14ac:dyDescent="0.2">
      <c r="I13478" s="158">
        <f t="shared" si="1261"/>
        <v>32</v>
      </c>
      <c r="J13478" s="158" t="str">
        <f t="shared" si="1264"/>
        <v>SGD</v>
      </c>
      <c r="K13478" s="158" t="str">
        <f t="shared" si="1265"/>
        <v>CHF</v>
      </c>
      <c r="L13478" s="158" t="str">
        <f t="shared" si="1262"/>
        <v>SGDCHF45653</v>
      </c>
      <c r="M13478" s="160">
        <f t="shared" si="1266"/>
        <v>45653</v>
      </c>
      <c r="N13478" s="158">
        <v>0.70551714406660082</v>
      </c>
      <c r="O13478" s="158">
        <v>0.93959999999999999</v>
      </c>
      <c r="P13478" s="161">
        <f t="shared" si="1263"/>
        <v>0.66290000000000004</v>
      </c>
    </row>
    <row r="13479" spans="9:16" x14ac:dyDescent="0.2">
      <c r="I13479" s="158">
        <f t="shared" si="1261"/>
        <v>32</v>
      </c>
      <c r="J13479" s="158" t="str">
        <f t="shared" si="1264"/>
        <v>SGD</v>
      </c>
      <c r="K13479" s="158" t="str">
        <f t="shared" si="1265"/>
        <v>CHF</v>
      </c>
      <c r="L13479" s="158" t="str">
        <f t="shared" si="1262"/>
        <v>SGDCHF45654</v>
      </c>
      <c r="M13479" s="160">
        <f t="shared" si="1266"/>
        <v>45654</v>
      </c>
      <c r="N13479" s="158">
        <v>0.70551714406660082</v>
      </c>
      <c r="O13479" s="158">
        <v>0.93959999999999999</v>
      </c>
      <c r="P13479" s="161">
        <f t="shared" si="1263"/>
        <v>0.66290000000000004</v>
      </c>
    </row>
    <row r="13480" spans="9:16" x14ac:dyDescent="0.2">
      <c r="I13480" s="158">
        <f t="shared" si="1261"/>
        <v>32</v>
      </c>
      <c r="J13480" s="158" t="str">
        <f t="shared" si="1264"/>
        <v>SGD</v>
      </c>
      <c r="K13480" s="158" t="str">
        <f t="shared" si="1265"/>
        <v>CHF</v>
      </c>
      <c r="L13480" s="158" t="str">
        <f t="shared" si="1262"/>
        <v>SGDCHF45655</v>
      </c>
      <c r="M13480" s="160">
        <f t="shared" si="1266"/>
        <v>45655</v>
      </c>
      <c r="N13480" s="158">
        <v>0.70551714406660082</v>
      </c>
      <c r="O13480" s="158">
        <v>0.93959999999999999</v>
      </c>
      <c r="P13480" s="161">
        <f t="shared" si="1263"/>
        <v>0.66290000000000004</v>
      </c>
    </row>
    <row r="13481" spans="9:16" x14ac:dyDescent="0.2">
      <c r="I13481" s="158">
        <f t="shared" si="1261"/>
        <v>32</v>
      </c>
      <c r="J13481" s="158" t="str">
        <f t="shared" si="1264"/>
        <v>SGD</v>
      </c>
      <c r="K13481" s="158" t="str">
        <f t="shared" si="1265"/>
        <v>CHF</v>
      </c>
      <c r="L13481" s="158" t="str">
        <f t="shared" si="1262"/>
        <v>SGDCHF45656</v>
      </c>
      <c r="M13481" s="160">
        <f t="shared" si="1266"/>
        <v>45656</v>
      </c>
      <c r="N13481" s="158">
        <v>0.70591557249752923</v>
      </c>
      <c r="O13481" s="158">
        <v>0.94350000000000001</v>
      </c>
      <c r="P13481" s="161">
        <f t="shared" si="1263"/>
        <v>0.66600000000000004</v>
      </c>
    </row>
    <row r="13482" spans="9:16" x14ac:dyDescent="0.2">
      <c r="I13482" s="158">
        <f t="shared" ref="I13482:I13545" si="1267">IF(M13481=$G$2,I13481+1,I13481)</f>
        <v>32</v>
      </c>
      <c r="J13482" s="158" t="str">
        <f t="shared" si="1264"/>
        <v>SGD</v>
      </c>
      <c r="K13482" s="158" t="str">
        <f t="shared" si="1265"/>
        <v>CHF</v>
      </c>
      <c r="L13482" s="158" t="str">
        <f t="shared" si="1262"/>
        <v>SGDCHF45657</v>
      </c>
      <c r="M13482" s="160">
        <f t="shared" si="1266"/>
        <v>45657</v>
      </c>
      <c r="N13482" s="158">
        <v>0.70601524992939846</v>
      </c>
      <c r="O13482" s="158">
        <v>0.94120000000000004</v>
      </c>
      <c r="P13482" s="161">
        <f t="shared" si="1263"/>
        <v>0.66449999999999998</v>
      </c>
    </row>
    <row r="13483" spans="9:16" x14ac:dyDescent="0.2">
      <c r="I13483" s="158">
        <f t="shared" si="1267"/>
        <v>32</v>
      </c>
      <c r="J13483" s="158" t="str">
        <f t="shared" si="1264"/>
        <v>SGD</v>
      </c>
      <c r="K13483" s="158" t="str">
        <f t="shared" si="1265"/>
        <v>CHF</v>
      </c>
      <c r="L13483" s="158" t="str">
        <f t="shared" si="1262"/>
        <v>SGDCHF45658</v>
      </c>
      <c r="M13483" s="160">
        <f t="shared" si="1266"/>
        <v>45658</v>
      </c>
      <c r="N13483" s="158">
        <v>0.70601524992939846</v>
      </c>
      <c r="O13483" s="158">
        <v>0.94120000000000004</v>
      </c>
      <c r="P13483" s="161">
        <f t="shared" si="1263"/>
        <v>0.66449999999999998</v>
      </c>
    </row>
    <row r="13484" spans="9:16" x14ac:dyDescent="0.2">
      <c r="I13484" s="158">
        <f t="shared" si="1267"/>
        <v>32</v>
      </c>
      <c r="J13484" s="158" t="str">
        <f t="shared" si="1264"/>
        <v>SGD</v>
      </c>
      <c r="K13484" s="158" t="str">
        <f t="shared" si="1265"/>
        <v>CHF</v>
      </c>
      <c r="L13484" s="158" t="str">
        <f t="shared" si="1262"/>
        <v>SGDCHF45659</v>
      </c>
      <c r="M13484" s="160">
        <f t="shared" si="1266"/>
        <v>45659</v>
      </c>
      <c r="N13484" s="158">
        <v>0.70967284082038185</v>
      </c>
      <c r="O13484" s="158">
        <v>0.93710000000000004</v>
      </c>
      <c r="P13484" s="161">
        <f t="shared" si="1263"/>
        <v>0.66500000000000004</v>
      </c>
    </row>
    <row r="13485" spans="9:16" x14ac:dyDescent="0.2">
      <c r="I13485" s="158">
        <f t="shared" si="1267"/>
        <v>32</v>
      </c>
      <c r="J13485" s="158" t="str">
        <f t="shared" si="1264"/>
        <v>SGD</v>
      </c>
      <c r="K13485" s="158" t="str">
        <f t="shared" si="1265"/>
        <v>CHF</v>
      </c>
      <c r="L13485" s="158" t="str">
        <f t="shared" si="1262"/>
        <v>SGDCHF45660</v>
      </c>
      <c r="M13485" s="160">
        <f t="shared" si="1266"/>
        <v>45660</v>
      </c>
      <c r="N13485" s="158">
        <v>0.70856656982923549</v>
      </c>
      <c r="O13485" s="158">
        <v>0.93620000000000003</v>
      </c>
      <c r="P13485" s="161">
        <f t="shared" si="1263"/>
        <v>0.66339999999999999</v>
      </c>
    </row>
    <row r="13486" spans="9:16" x14ac:dyDescent="0.2">
      <c r="I13486" s="158">
        <f t="shared" si="1267"/>
        <v>32</v>
      </c>
      <c r="J13486" s="158" t="str">
        <f t="shared" si="1264"/>
        <v>SGD</v>
      </c>
      <c r="K13486" s="158" t="str">
        <f t="shared" si="1265"/>
        <v>CHF</v>
      </c>
      <c r="L13486" s="158" t="str">
        <f t="shared" si="1262"/>
        <v>SGDCHF45661</v>
      </c>
      <c r="M13486" s="160">
        <f t="shared" si="1266"/>
        <v>45661</v>
      </c>
      <c r="N13486" s="158">
        <v>0.70856656982923549</v>
      </c>
      <c r="O13486" s="158">
        <v>0.93620000000000003</v>
      </c>
      <c r="P13486" s="161">
        <f t="shared" si="1263"/>
        <v>0.66339999999999999</v>
      </c>
    </row>
    <row r="13487" spans="9:16" x14ac:dyDescent="0.2">
      <c r="I13487" s="158">
        <f t="shared" si="1267"/>
        <v>32</v>
      </c>
      <c r="J13487" s="158" t="str">
        <f t="shared" si="1264"/>
        <v>SGD</v>
      </c>
      <c r="K13487" s="158" t="str">
        <f t="shared" si="1265"/>
        <v>CHF</v>
      </c>
      <c r="L13487" s="158" t="str">
        <f t="shared" si="1262"/>
        <v>SGDCHF45662</v>
      </c>
      <c r="M13487" s="160">
        <f t="shared" si="1266"/>
        <v>45662</v>
      </c>
      <c r="N13487" s="158">
        <v>0.70856656982923549</v>
      </c>
      <c r="O13487" s="158">
        <v>0.93620000000000003</v>
      </c>
      <c r="P13487" s="161">
        <f t="shared" si="1263"/>
        <v>0.66339999999999999</v>
      </c>
    </row>
    <row r="13488" spans="9:16" x14ac:dyDescent="0.2">
      <c r="I13488" s="158">
        <f t="shared" si="1267"/>
        <v>32</v>
      </c>
      <c r="J13488" s="158" t="str">
        <f t="shared" si="1264"/>
        <v>SGD</v>
      </c>
      <c r="K13488" s="158" t="str">
        <f t="shared" si="1265"/>
        <v>CHF</v>
      </c>
      <c r="L13488" s="158" t="str">
        <f t="shared" si="1262"/>
        <v>SGDCHF45663</v>
      </c>
      <c r="M13488" s="160">
        <f t="shared" si="1266"/>
        <v>45663</v>
      </c>
      <c r="N13488" s="158">
        <v>0.70581592320722752</v>
      </c>
      <c r="O13488" s="158">
        <v>0.93959999999999999</v>
      </c>
      <c r="P13488" s="161">
        <f t="shared" si="1263"/>
        <v>0.66320000000000001</v>
      </c>
    </row>
    <row r="13489" spans="9:16" x14ac:dyDescent="0.2">
      <c r="I13489" s="158">
        <f t="shared" si="1267"/>
        <v>32</v>
      </c>
      <c r="J13489" s="158" t="str">
        <f t="shared" si="1264"/>
        <v>SGD</v>
      </c>
      <c r="K13489" s="158" t="str">
        <f t="shared" si="1265"/>
        <v>CHF</v>
      </c>
      <c r="L13489" s="158" t="str">
        <f t="shared" si="1262"/>
        <v>SGDCHF45664</v>
      </c>
      <c r="M13489" s="160">
        <f t="shared" si="1266"/>
        <v>45664</v>
      </c>
      <c r="N13489" s="158">
        <v>0.70671378091872794</v>
      </c>
      <c r="O13489" s="158">
        <v>0.94259999999999999</v>
      </c>
      <c r="P13489" s="161">
        <f t="shared" si="1263"/>
        <v>0.66610000000000003</v>
      </c>
    </row>
    <row r="13490" spans="9:16" x14ac:dyDescent="0.2">
      <c r="I13490" s="158">
        <f t="shared" si="1267"/>
        <v>32</v>
      </c>
      <c r="J13490" s="158" t="str">
        <f t="shared" si="1264"/>
        <v>SGD</v>
      </c>
      <c r="K13490" s="158" t="str">
        <f t="shared" si="1265"/>
        <v>CHF</v>
      </c>
      <c r="L13490" s="158" t="str">
        <f t="shared" si="1262"/>
        <v>SGDCHF45665</v>
      </c>
      <c r="M13490" s="160">
        <f t="shared" si="1266"/>
        <v>45665</v>
      </c>
      <c r="N13490" s="158">
        <v>0.70942111237230421</v>
      </c>
      <c r="O13490" s="158">
        <v>0.93789999999999996</v>
      </c>
      <c r="P13490" s="161">
        <f t="shared" si="1263"/>
        <v>0.66539999999999999</v>
      </c>
    </row>
    <row r="13491" spans="9:16" x14ac:dyDescent="0.2">
      <c r="I13491" s="158">
        <f t="shared" si="1267"/>
        <v>32</v>
      </c>
      <c r="J13491" s="158" t="str">
        <f t="shared" si="1264"/>
        <v>SGD</v>
      </c>
      <c r="K13491" s="158" t="str">
        <f t="shared" si="1265"/>
        <v>CHF</v>
      </c>
      <c r="L13491" s="158" t="str">
        <f t="shared" si="1262"/>
        <v>SGDCHF45666</v>
      </c>
      <c r="M13491" s="160">
        <f t="shared" si="1266"/>
        <v>45666</v>
      </c>
      <c r="N13491" s="158">
        <v>0.70911927386186357</v>
      </c>
      <c r="O13491" s="158">
        <v>0.93969999999999998</v>
      </c>
      <c r="P13491" s="161">
        <f t="shared" si="1263"/>
        <v>0.66639999999999999</v>
      </c>
    </row>
    <row r="13492" spans="9:16" x14ac:dyDescent="0.2">
      <c r="I13492" s="158">
        <f t="shared" si="1267"/>
        <v>32</v>
      </c>
      <c r="J13492" s="158" t="str">
        <f t="shared" si="1264"/>
        <v>SGD</v>
      </c>
      <c r="K13492" s="158" t="str">
        <f t="shared" si="1265"/>
        <v>CHF</v>
      </c>
      <c r="L13492" s="158" t="str">
        <f t="shared" si="1262"/>
        <v>SGDCHF45667</v>
      </c>
      <c r="M13492" s="160">
        <f t="shared" si="1266"/>
        <v>45667</v>
      </c>
      <c r="N13492" s="158">
        <v>0.70962248084019297</v>
      </c>
      <c r="O13492" s="158">
        <v>0.94159999999999999</v>
      </c>
      <c r="P13492" s="161">
        <f t="shared" si="1263"/>
        <v>0.66820000000000002</v>
      </c>
    </row>
    <row r="13493" spans="9:16" x14ac:dyDescent="0.2">
      <c r="I13493" s="158">
        <f t="shared" si="1267"/>
        <v>32</v>
      </c>
      <c r="J13493" s="158" t="str">
        <f t="shared" si="1264"/>
        <v>SGD</v>
      </c>
      <c r="K13493" s="158" t="str">
        <f t="shared" si="1265"/>
        <v>CHF</v>
      </c>
      <c r="L13493" s="158" t="str">
        <f t="shared" si="1262"/>
        <v>SGDCHF45668</v>
      </c>
      <c r="M13493" s="160">
        <f t="shared" si="1266"/>
        <v>45668</v>
      </c>
      <c r="N13493" s="158">
        <v>0.70962248084019297</v>
      </c>
      <c r="O13493" s="158">
        <v>0.94159999999999999</v>
      </c>
      <c r="P13493" s="161">
        <f t="shared" si="1263"/>
        <v>0.66820000000000002</v>
      </c>
    </row>
    <row r="13494" spans="9:16" x14ac:dyDescent="0.2">
      <c r="I13494" s="158">
        <f t="shared" si="1267"/>
        <v>32</v>
      </c>
      <c r="J13494" s="158" t="str">
        <f t="shared" si="1264"/>
        <v>SGD</v>
      </c>
      <c r="K13494" s="158" t="str">
        <f t="shared" si="1265"/>
        <v>CHF</v>
      </c>
      <c r="L13494" s="158" t="str">
        <f t="shared" si="1262"/>
        <v>SGDCHF45669</v>
      </c>
      <c r="M13494" s="160">
        <f t="shared" si="1266"/>
        <v>45669</v>
      </c>
      <c r="N13494" s="158">
        <v>0.70962248084019297</v>
      </c>
      <c r="O13494" s="158">
        <v>0.94159999999999999</v>
      </c>
      <c r="P13494" s="161">
        <f t="shared" si="1263"/>
        <v>0.66820000000000002</v>
      </c>
    </row>
    <row r="13495" spans="9:16" x14ac:dyDescent="0.2">
      <c r="I13495" s="158">
        <f t="shared" si="1267"/>
        <v>32</v>
      </c>
      <c r="J13495" s="158" t="str">
        <f t="shared" si="1264"/>
        <v>SGD</v>
      </c>
      <c r="K13495" s="158" t="str">
        <f t="shared" si="1265"/>
        <v>CHF</v>
      </c>
      <c r="L13495" s="158" t="str">
        <f t="shared" si="1262"/>
        <v>SGDCHF45670</v>
      </c>
      <c r="M13495" s="160">
        <f t="shared" si="1266"/>
        <v>45670</v>
      </c>
      <c r="N13495" s="158">
        <v>0.7137758743754461</v>
      </c>
      <c r="O13495" s="158">
        <v>0.93459999999999999</v>
      </c>
      <c r="P13495" s="161">
        <f t="shared" si="1263"/>
        <v>0.66710000000000003</v>
      </c>
    </row>
    <row r="13496" spans="9:16" x14ac:dyDescent="0.2">
      <c r="I13496" s="158">
        <f t="shared" si="1267"/>
        <v>32</v>
      </c>
      <c r="J13496" s="158" t="str">
        <f t="shared" si="1264"/>
        <v>SGD</v>
      </c>
      <c r="K13496" s="158" t="str">
        <f t="shared" si="1265"/>
        <v>CHF</v>
      </c>
      <c r="L13496" s="158" t="str">
        <f t="shared" si="1262"/>
        <v>SGDCHF45671</v>
      </c>
      <c r="M13496" s="160">
        <f t="shared" si="1266"/>
        <v>45671</v>
      </c>
      <c r="N13496" s="158">
        <v>0.71245369051011687</v>
      </c>
      <c r="O13496" s="158">
        <v>0.9395</v>
      </c>
      <c r="P13496" s="161">
        <f t="shared" si="1263"/>
        <v>0.6694</v>
      </c>
    </row>
    <row r="13497" spans="9:16" x14ac:dyDescent="0.2">
      <c r="I13497" s="158">
        <f t="shared" si="1267"/>
        <v>32</v>
      </c>
      <c r="J13497" s="158" t="str">
        <f t="shared" si="1264"/>
        <v>SGD</v>
      </c>
      <c r="K13497" s="158" t="str">
        <f t="shared" si="1265"/>
        <v>CHF</v>
      </c>
      <c r="L13497" s="158" t="str">
        <f t="shared" si="1262"/>
        <v>SGDCHF45672</v>
      </c>
      <c r="M13497" s="160">
        <f t="shared" si="1266"/>
        <v>45672</v>
      </c>
      <c r="N13497" s="158">
        <v>0.70977358222726949</v>
      </c>
      <c r="O13497" s="158">
        <v>0.93940000000000001</v>
      </c>
      <c r="P13497" s="161">
        <f t="shared" si="1263"/>
        <v>0.66679999999999995</v>
      </c>
    </row>
    <row r="13498" spans="9:16" x14ac:dyDescent="0.2">
      <c r="I13498" s="158">
        <f t="shared" si="1267"/>
        <v>32</v>
      </c>
      <c r="J13498" s="158" t="str">
        <f t="shared" si="1264"/>
        <v>SGD</v>
      </c>
      <c r="K13498" s="158" t="str">
        <f t="shared" si="1265"/>
        <v>CHF</v>
      </c>
      <c r="L13498" s="158" t="str">
        <f t="shared" si="1262"/>
        <v>SGDCHF45673</v>
      </c>
      <c r="M13498" s="160">
        <f t="shared" si="1266"/>
        <v>45673</v>
      </c>
      <c r="N13498" s="158">
        <v>0.71118697105469031</v>
      </c>
      <c r="O13498" s="158">
        <v>0.93759999999999999</v>
      </c>
      <c r="P13498" s="161">
        <f t="shared" si="1263"/>
        <v>0.66679999999999995</v>
      </c>
    </row>
    <row r="13499" spans="9:16" x14ac:dyDescent="0.2">
      <c r="I13499" s="158">
        <f t="shared" si="1267"/>
        <v>32</v>
      </c>
      <c r="J13499" s="158" t="str">
        <f t="shared" si="1264"/>
        <v>SGD</v>
      </c>
      <c r="K13499" s="158" t="str">
        <f t="shared" si="1265"/>
        <v>CHF</v>
      </c>
      <c r="L13499" s="158" t="str">
        <f t="shared" si="1262"/>
        <v>SGDCHF45674</v>
      </c>
      <c r="M13499" s="160">
        <f t="shared" si="1266"/>
        <v>45674</v>
      </c>
      <c r="N13499" s="158">
        <v>0.71007597812965983</v>
      </c>
      <c r="O13499" s="158">
        <v>0.93940000000000001</v>
      </c>
      <c r="P13499" s="161">
        <f t="shared" si="1263"/>
        <v>0.66700000000000004</v>
      </c>
    </row>
    <row r="13500" spans="9:16" x14ac:dyDescent="0.2">
      <c r="I13500" s="158">
        <f t="shared" si="1267"/>
        <v>32</v>
      </c>
      <c r="J13500" s="158" t="str">
        <f t="shared" si="1264"/>
        <v>SGD</v>
      </c>
      <c r="K13500" s="158" t="str">
        <f t="shared" si="1265"/>
        <v>CHF</v>
      </c>
      <c r="L13500" s="158" t="str">
        <f t="shared" si="1262"/>
        <v>SGDCHF45675</v>
      </c>
      <c r="M13500" s="160">
        <f t="shared" si="1266"/>
        <v>45675</v>
      </c>
      <c r="N13500" s="158">
        <v>0.71007597812965983</v>
      </c>
      <c r="O13500" s="158">
        <v>0.93940000000000001</v>
      </c>
      <c r="P13500" s="161">
        <f t="shared" si="1263"/>
        <v>0.66700000000000004</v>
      </c>
    </row>
    <row r="13501" spans="9:16" x14ac:dyDescent="0.2">
      <c r="I13501" s="158">
        <f t="shared" si="1267"/>
        <v>32</v>
      </c>
      <c r="J13501" s="158" t="str">
        <f t="shared" si="1264"/>
        <v>SGD</v>
      </c>
      <c r="K13501" s="158" t="str">
        <f t="shared" si="1265"/>
        <v>CHF</v>
      </c>
      <c r="L13501" s="158" t="str">
        <f t="shared" si="1262"/>
        <v>SGDCHF45676</v>
      </c>
      <c r="M13501" s="160">
        <f t="shared" si="1266"/>
        <v>45676</v>
      </c>
      <c r="N13501" s="158">
        <v>0.71007597812965983</v>
      </c>
      <c r="O13501" s="158">
        <v>0.93940000000000001</v>
      </c>
      <c r="P13501" s="161">
        <f t="shared" si="1263"/>
        <v>0.66700000000000004</v>
      </c>
    </row>
    <row r="13502" spans="9:16" x14ac:dyDescent="0.2">
      <c r="I13502" s="158">
        <f t="shared" si="1267"/>
        <v>32</v>
      </c>
      <c r="J13502" s="158" t="str">
        <f t="shared" si="1264"/>
        <v>SGD</v>
      </c>
      <c r="K13502" s="158" t="str">
        <f t="shared" si="1265"/>
        <v>CHF</v>
      </c>
      <c r="L13502" s="158" t="str">
        <f t="shared" si="1262"/>
        <v>SGDCHF45677</v>
      </c>
      <c r="M13502" s="160">
        <f t="shared" si="1266"/>
        <v>45677</v>
      </c>
      <c r="N13502" s="158">
        <v>0.71037863181075511</v>
      </c>
      <c r="O13502" s="158">
        <v>0.94289999999999996</v>
      </c>
      <c r="P13502" s="161">
        <f t="shared" si="1263"/>
        <v>0.66979999999999995</v>
      </c>
    </row>
    <row r="13503" spans="9:16" x14ac:dyDescent="0.2">
      <c r="I13503" s="158">
        <f t="shared" si="1267"/>
        <v>32</v>
      </c>
      <c r="J13503" s="158" t="str">
        <f t="shared" si="1264"/>
        <v>SGD</v>
      </c>
      <c r="K13503" s="158" t="str">
        <f t="shared" si="1265"/>
        <v>CHF</v>
      </c>
      <c r="L13503" s="158" t="str">
        <f t="shared" si="1262"/>
        <v>SGDCHF45678</v>
      </c>
      <c r="M13503" s="160">
        <f t="shared" si="1266"/>
        <v>45678</v>
      </c>
      <c r="N13503" s="158">
        <v>0.71032817161528627</v>
      </c>
      <c r="O13503" s="158">
        <v>0.94269999999999998</v>
      </c>
      <c r="P13503" s="161">
        <f t="shared" si="1263"/>
        <v>0.66959999999999997</v>
      </c>
    </row>
    <row r="13504" spans="9:16" x14ac:dyDescent="0.2">
      <c r="I13504" s="158">
        <f t="shared" si="1267"/>
        <v>32</v>
      </c>
      <c r="J13504" s="158" t="str">
        <f t="shared" si="1264"/>
        <v>SGD</v>
      </c>
      <c r="K13504" s="158" t="str">
        <f t="shared" si="1265"/>
        <v>CHF</v>
      </c>
      <c r="L13504" s="158" t="str">
        <f t="shared" si="1262"/>
        <v>SGDCHF45679</v>
      </c>
      <c r="M13504" s="160">
        <f t="shared" si="1266"/>
        <v>45679</v>
      </c>
      <c r="N13504" s="158">
        <v>0.70791448393034118</v>
      </c>
      <c r="O13504" s="158">
        <v>0.94489999999999996</v>
      </c>
      <c r="P13504" s="161">
        <f t="shared" si="1263"/>
        <v>0.66890000000000005</v>
      </c>
    </row>
    <row r="13505" spans="9:16" x14ac:dyDescent="0.2">
      <c r="I13505" s="158">
        <f t="shared" si="1267"/>
        <v>32</v>
      </c>
      <c r="J13505" s="158" t="str">
        <f t="shared" si="1264"/>
        <v>SGD</v>
      </c>
      <c r="K13505" s="158" t="str">
        <f t="shared" si="1265"/>
        <v>CHF</v>
      </c>
      <c r="L13505" s="158" t="str">
        <f t="shared" si="1262"/>
        <v>SGDCHF45680</v>
      </c>
      <c r="M13505" s="160">
        <f t="shared" si="1266"/>
        <v>45680</v>
      </c>
      <c r="N13505" s="158">
        <v>0.70851636672807139</v>
      </c>
      <c r="O13505" s="158">
        <v>0.94420000000000004</v>
      </c>
      <c r="P13505" s="161">
        <f t="shared" si="1263"/>
        <v>0.66900000000000004</v>
      </c>
    </row>
    <row r="13506" spans="9:16" x14ac:dyDescent="0.2">
      <c r="I13506" s="158">
        <f t="shared" si="1267"/>
        <v>32</v>
      </c>
      <c r="J13506" s="158" t="str">
        <f t="shared" si="1264"/>
        <v>SGD</v>
      </c>
      <c r="K13506" s="158" t="str">
        <f t="shared" si="1265"/>
        <v>CHF</v>
      </c>
      <c r="L13506" s="158" t="str">
        <f t="shared" si="1262"/>
        <v>SGDCHF45681</v>
      </c>
      <c r="M13506" s="160">
        <f t="shared" si="1266"/>
        <v>45681</v>
      </c>
      <c r="N13506" s="158">
        <v>0.70776417297756389</v>
      </c>
      <c r="O13506" s="158">
        <v>0.94940000000000002</v>
      </c>
      <c r="P13506" s="161">
        <f t="shared" si="1263"/>
        <v>0.67200000000000004</v>
      </c>
    </row>
    <row r="13507" spans="9:16" x14ac:dyDescent="0.2">
      <c r="I13507" s="158">
        <f t="shared" si="1267"/>
        <v>32</v>
      </c>
      <c r="J13507" s="158" t="str">
        <f t="shared" si="1264"/>
        <v>SGD</v>
      </c>
      <c r="K13507" s="158" t="str">
        <f t="shared" si="1265"/>
        <v>CHF</v>
      </c>
      <c r="L13507" s="158" t="str">
        <f t="shared" ref="L13507:L13570" si="1268">J13507&amp;K13507&amp;M13507</f>
        <v>SGDCHF45682</v>
      </c>
      <c r="M13507" s="160">
        <f t="shared" si="1266"/>
        <v>45682</v>
      </c>
      <c r="N13507" s="158">
        <v>0.70776417297756389</v>
      </c>
      <c r="O13507" s="158">
        <v>0.94940000000000002</v>
      </c>
      <c r="P13507" s="161">
        <f t="shared" ref="P13507:P13570" si="1269">ROUND(N13507*O13507,4)</f>
        <v>0.67200000000000004</v>
      </c>
    </row>
    <row r="13508" spans="9:16" x14ac:dyDescent="0.2">
      <c r="I13508" s="158">
        <f t="shared" si="1267"/>
        <v>32</v>
      </c>
      <c r="J13508" s="158" t="str">
        <f t="shared" ref="J13508:J13571" si="1270">VLOOKUP($I13508,$A:$C,2,FALSE)</f>
        <v>SGD</v>
      </c>
      <c r="K13508" s="158" t="str">
        <f t="shared" ref="K13508:K13571" si="1271">VLOOKUP($I13508,$A:$C,3,FALSE)</f>
        <v>CHF</v>
      </c>
      <c r="L13508" s="158" t="str">
        <f t="shared" si="1268"/>
        <v>SGDCHF45683</v>
      </c>
      <c r="M13508" s="160">
        <f t="shared" ref="M13508:M13571" si="1272">IF(I13508=I13507,M13507+1,$G$1)</f>
        <v>45683</v>
      </c>
      <c r="N13508" s="158">
        <v>0.70776417297756389</v>
      </c>
      <c r="O13508" s="158">
        <v>0.94940000000000002</v>
      </c>
      <c r="P13508" s="161">
        <f t="shared" si="1269"/>
        <v>0.67200000000000004</v>
      </c>
    </row>
    <row r="13509" spans="9:16" x14ac:dyDescent="0.2">
      <c r="I13509" s="158">
        <f t="shared" si="1267"/>
        <v>32</v>
      </c>
      <c r="J13509" s="158" t="str">
        <f t="shared" si="1270"/>
        <v>SGD</v>
      </c>
      <c r="K13509" s="158" t="str">
        <f t="shared" si="1271"/>
        <v>CHF</v>
      </c>
      <c r="L13509" s="158" t="str">
        <f t="shared" si="1268"/>
        <v>SGDCHF45684</v>
      </c>
      <c r="M13509" s="160">
        <f t="shared" si="1272"/>
        <v>45684</v>
      </c>
      <c r="N13509" s="158">
        <v>0.70751379651903212</v>
      </c>
      <c r="O13509" s="158">
        <v>0.94530000000000003</v>
      </c>
      <c r="P13509" s="161">
        <f t="shared" si="1269"/>
        <v>0.66879999999999995</v>
      </c>
    </row>
    <row r="13510" spans="9:16" x14ac:dyDescent="0.2">
      <c r="I13510" s="158">
        <f t="shared" si="1267"/>
        <v>32</v>
      </c>
      <c r="J13510" s="158" t="str">
        <f t="shared" si="1270"/>
        <v>SGD</v>
      </c>
      <c r="K13510" s="158" t="str">
        <f t="shared" si="1271"/>
        <v>CHF</v>
      </c>
      <c r="L13510" s="158" t="str">
        <f t="shared" si="1268"/>
        <v>SGDCHF45685</v>
      </c>
      <c r="M13510" s="160">
        <f t="shared" si="1272"/>
        <v>45685</v>
      </c>
      <c r="N13510" s="158">
        <v>0.70987435223965356</v>
      </c>
      <c r="O13510" s="158">
        <v>0.94410000000000005</v>
      </c>
      <c r="P13510" s="161">
        <f t="shared" si="1269"/>
        <v>0.67020000000000002</v>
      </c>
    </row>
    <row r="13511" spans="9:16" x14ac:dyDescent="0.2">
      <c r="I13511" s="158">
        <f t="shared" si="1267"/>
        <v>32</v>
      </c>
      <c r="J13511" s="158" t="str">
        <f t="shared" si="1270"/>
        <v>SGD</v>
      </c>
      <c r="K13511" s="158" t="str">
        <f t="shared" si="1271"/>
        <v>CHF</v>
      </c>
      <c r="L13511" s="158" t="str">
        <f t="shared" si="1268"/>
        <v>SGDCHF45686</v>
      </c>
      <c r="M13511" s="160">
        <f t="shared" si="1272"/>
        <v>45686</v>
      </c>
      <c r="N13511" s="158">
        <v>0.71169311792754963</v>
      </c>
      <c r="O13511" s="158">
        <v>0.94299999999999995</v>
      </c>
      <c r="P13511" s="161">
        <f t="shared" si="1269"/>
        <v>0.67110000000000003</v>
      </c>
    </row>
    <row r="13512" spans="9:16" x14ac:dyDescent="0.2">
      <c r="I13512" s="158">
        <f t="shared" si="1267"/>
        <v>32</v>
      </c>
      <c r="J13512" s="158" t="str">
        <f t="shared" si="1270"/>
        <v>SGD</v>
      </c>
      <c r="K13512" s="158" t="str">
        <f t="shared" si="1271"/>
        <v>CHF</v>
      </c>
      <c r="L13512" s="158" t="str">
        <f t="shared" si="1268"/>
        <v>SGDCHF45687</v>
      </c>
      <c r="M13512" s="160">
        <f t="shared" si="1272"/>
        <v>45687</v>
      </c>
      <c r="N13512" s="158">
        <v>0.71184510250569477</v>
      </c>
      <c r="O13512" s="158">
        <v>0.94410000000000005</v>
      </c>
      <c r="P13512" s="161">
        <f t="shared" si="1269"/>
        <v>0.67210000000000003</v>
      </c>
    </row>
    <row r="13513" spans="9:16" x14ac:dyDescent="0.2">
      <c r="I13513" s="158">
        <f t="shared" si="1267"/>
        <v>32</v>
      </c>
      <c r="J13513" s="158" t="str">
        <f t="shared" si="1270"/>
        <v>SGD</v>
      </c>
      <c r="K13513" s="158" t="str">
        <f t="shared" si="1271"/>
        <v>CHF</v>
      </c>
      <c r="L13513" s="158" t="str">
        <f t="shared" si="1268"/>
        <v>SGDCHF45688</v>
      </c>
      <c r="M13513" s="160">
        <f t="shared" si="1272"/>
        <v>45688</v>
      </c>
      <c r="N13513" s="158">
        <v>0.70967284082038185</v>
      </c>
      <c r="O13513" s="158">
        <v>0.94489999999999996</v>
      </c>
      <c r="P13513" s="161">
        <f t="shared" si="1269"/>
        <v>0.67059999999999997</v>
      </c>
    </row>
    <row r="13514" spans="9:16" x14ac:dyDescent="0.2">
      <c r="I13514" s="158">
        <f t="shared" si="1267"/>
        <v>32</v>
      </c>
      <c r="J13514" s="158" t="str">
        <f t="shared" si="1270"/>
        <v>SGD</v>
      </c>
      <c r="K13514" s="158" t="str">
        <f t="shared" si="1271"/>
        <v>CHF</v>
      </c>
      <c r="L13514" s="158" t="str">
        <f t="shared" si="1268"/>
        <v>SGDCHF45689</v>
      </c>
      <c r="M13514" s="160">
        <f t="shared" si="1272"/>
        <v>45689</v>
      </c>
      <c r="N13514" s="158">
        <v>0.70967284082038185</v>
      </c>
      <c r="O13514" s="158">
        <v>0.94489999999999996</v>
      </c>
      <c r="P13514" s="161">
        <f t="shared" si="1269"/>
        <v>0.67059999999999997</v>
      </c>
    </row>
    <row r="13515" spans="9:16" x14ac:dyDescent="0.2">
      <c r="I13515" s="158">
        <f t="shared" si="1267"/>
        <v>32</v>
      </c>
      <c r="J13515" s="158" t="str">
        <f t="shared" si="1270"/>
        <v>SGD</v>
      </c>
      <c r="K13515" s="158" t="str">
        <f t="shared" si="1271"/>
        <v>CHF</v>
      </c>
      <c r="L13515" s="158" t="str">
        <f t="shared" si="1268"/>
        <v>SGDCHF45690</v>
      </c>
      <c r="M13515" s="160">
        <f t="shared" si="1272"/>
        <v>45690</v>
      </c>
      <c r="N13515" s="158">
        <v>0.70967284082038185</v>
      </c>
      <c r="O13515" s="158">
        <v>0.94489999999999996</v>
      </c>
      <c r="P13515" s="161">
        <f t="shared" si="1269"/>
        <v>0.67059999999999997</v>
      </c>
    </row>
    <row r="13516" spans="9:16" x14ac:dyDescent="0.2">
      <c r="I13516" s="158">
        <f t="shared" si="1267"/>
        <v>32</v>
      </c>
      <c r="J13516" s="158" t="str">
        <f t="shared" si="1270"/>
        <v>SGD</v>
      </c>
      <c r="K13516" s="158" t="str">
        <f t="shared" si="1271"/>
        <v>CHF</v>
      </c>
      <c r="L13516" s="158" t="str">
        <f t="shared" si="1268"/>
        <v>SGDCHF45691</v>
      </c>
      <c r="M13516" s="160">
        <f t="shared" si="1272"/>
        <v>45691</v>
      </c>
      <c r="N13516" s="158">
        <v>0.71306332002281803</v>
      </c>
      <c r="O13516" s="158">
        <v>0.93930000000000002</v>
      </c>
      <c r="P13516" s="161">
        <f t="shared" si="1269"/>
        <v>0.66979999999999995</v>
      </c>
    </row>
    <row r="13517" spans="9:16" x14ac:dyDescent="0.2">
      <c r="I13517" s="158">
        <f t="shared" si="1267"/>
        <v>32</v>
      </c>
      <c r="J13517" s="158" t="str">
        <f t="shared" si="1270"/>
        <v>SGD</v>
      </c>
      <c r="K13517" s="158" t="str">
        <f t="shared" si="1271"/>
        <v>CHF</v>
      </c>
      <c r="L13517" s="158" t="str">
        <f t="shared" si="1268"/>
        <v>SGDCHF45692</v>
      </c>
      <c r="M13517" s="160">
        <f t="shared" si="1272"/>
        <v>45692</v>
      </c>
      <c r="N13517" s="158">
        <v>0.7135212272565109</v>
      </c>
      <c r="O13517" s="158">
        <v>0.93959999999999999</v>
      </c>
      <c r="P13517" s="161">
        <f t="shared" si="1269"/>
        <v>0.6704</v>
      </c>
    </row>
    <row r="13518" spans="9:16" x14ac:dyDescent="0.2">
      <c r="I13518" s="158">
        <f t="shared" si="1267"/>
        <v>32</v>
      </c>
      <c r="J13518" s="158" t="str">
        <f t="shared" si="1270"/>
        <v>SGD</v>
      </c>
      <c r="K13518" s="158" t="str">
        <f t="shared" si="1271"/>
        <v>CHF</v>
      </c>
      <c r="L13518" s="158" t="str">
        <f t="shared" si="1268"/>
        <v>SGDCHF45693</v>
      </c>
      <c r="M13518" s="160">
        <f t="shared" si="1272"/>
        <v>45693</v>
      </c>
      <c r="N13518" s="158">
        <v>0.71159183092578093</v>
      </c>
      <c r="O13518" s="158">
        <v>0.9395</v>
      </c>
      <c r="P13518" s="161">
        <f t="shared" si="1269"/>
        <v>0.66849999999999998</v>
      </c>
    </row>
    <row r="13519" spans="9:16" x14ac:dyDescent="0.2">
      <c r="I13519" s="158">
        <f t="shared" si="1267"/>
        <v>32</v>
      </c>
      <c r="J13519" s="158" t="str">
        <f t="shared" si="1270"/>
        <v>SGD</v>
      </c>
      <c r="K13519" s="158" t="str">
        <f t="shared" si="1271"/>
        <v>CHF</v>
      </c>
      <c r="L13519" s="158" t="str">
        <f t="shared" si="1268"/>
        <v>SGDCHF45694</v>
      </c>
      <c r="M13519" s="160">
        <f t="shared" si="1272"/>
        <v>45694</v>
      </c>
      <c r="N13519" s="158">
        <v>0.71291081485706131</v>
      </c>
      <c r="O13519" s="158">
        <v>0.9385</v>
      </c>
      <c r="P13519" s="161">
        <f t="shared" si="1269"/>
        <v>0.66910000000000003</v>
      </c>
    </row>
    <row r="13520" spans="9:16" x14ac:dyDescent="0.2">
      <c r="I13520" s="158">
        <f t="shared" si="1267"/>
        <v>32</v>
      </c>
      <c r="J13520" s="158" t="str">
        <f t="shared" si="1270"/>
        <v>SGD</v>
      </c>
      <c r="K13520" s="158" t="str">
        <f t="shared" si="1271"/>
        <v>CHF</v>
      </c>
      <c r="L13520" s="158" t="str">
        <f t="shared" si="1268"/>
        <v>SGDCHF45695</v>
      </c>
      <c r="M13520" s="160">
        <f t="shared" si="1272"/>
        <v>45695</v>
      </c>
      <c r="N13520" s="158">
        <v>0.7132158904500393</v>
      </c>
      <c r="O13520" s="158">
        <v>0.94179999999999997</v>
      </c>
      <c r="P13520" s="161">
        <f t="shared" si="1269"/>
        <v>0.67169999999999996</v>
      </c>
    </row>
    <row r="13521" spans="9:16" x14ac:dyDescent="0.2">
      <c r="I13521" s="158">
        <f t="shared" si="1267"/>
        <v>32</v>
      </c>
      <c r="J13521" s="158" t="str">
        <f t="shared" si="1270"/>
        <v>SGD</v>
      </c>
      <c r="K13521" s="158" t="str">
        <f t="shared" si="1271"/>
        <v>CHF</v>
      </c>
      <c r="L13521" s="158" t="str">
        <f t="shared" si="1268"/>
        <v>SGDCHF45696</v>
      </c>
      <c r="M13521" s="160">
        <f t="shared" si="1272"/>
        <v>45696</v>
      </c>
      <c r="N13521" s="158">
        <v>0.7132158904500393</v>
      </c>
      <c r="O13521" s="158">
        <v>0.94179999999999997</v>
      </c>
      <c r="P13521" s="161">
        <f t="shared" si="1269"/>
        <v>0.67169999999999996</v>
      </c>
    </row>
    <row r="13522" spans="9:16" x14ac:dyDescent="0.2">
      <c r="I13522" s="158">
        <f t="shared" si="1267"/>
        <v>32</v>
      </c>
      <c r="J13522" s="158" t="str">
        <f t="shared" si="1270"/>
        <v>SGD</v>
      </c>
      <c r="K13522" s="158" t="str">
        <f t="shared" si="1271"/>
        <v>CHF</v>
      </c>
      <c r="L13522" s="158" t="str">
        <f t="shared" si="1268"/>
        <v>SGDCHF45697</v>
      </c>
      <c r="M13522" s="160">
        <f t="shared" si="1272"/>
        <v>45697</v>
      </c>
      <c r="N13522" s="158">
        <v>0.7132158904500393</v>
      </c>
      <c r="O13522" s="158">
        <v>0.94179999999999997</v>
      </c>
      <c r="P13522" s="161">
        <f t="shared" si="1269"/>
        <v>0.67169999999999996</v>
      </c>
    </row>
    <row r="13523" spans="9:16" x14ac:dyDescent="0.2">
      <c r="I13523" s="158">
        <f t="shared" si="1267"/>
        <v>32</v>
      </c>
      <c r="J13523" s="158" t="str">
        <f t="shared" si="1270"/>
        <v>SGD</v>
      </c>
      <c r="K13523" s="158" t="str">
        <f t="shared" si="1271"/>
        <v>CHF</v>
      </c>
      <c r="L13523" s="158" t="str">
        <f t="shared" si="1268"/>
        <v>SGDCHF45698</v>
      </c>
      <c r="M13523" s="160">
        <f t="shared" si="1272"/>
        <v>45698</v>
      </c>
      <c r="N13523" s="158">
        <v>0.71571714858288005</v>
      </c>
      <c r="O13523" s="158">
        <v>0.93959999999999999</v>
      </c>
      <c r="P13523" s="161">
        <f t="shared" si="1269"/>
        <v>0.67249999999999999</v>
      </c>
    </row>
    <row r="13524" spans="9:16" x14ac:dyDescent="0.2">
      <c r="I13524" s="158">
        <f t="shared" si="1267"/>
        <v>32</v>
      </c>
      <c r="J13524" s="158" t="str">
        <f t="shared" si="1270"/>
        <v>SGD</v>
      </c>
      <c r="K13524" s="158" t="str">
        <f t="shared" si="1271"/>
        <v>CHF</v>
      </c>
      <c r="L13524" s="158" t="str">
        <f t="shared" si="1268"/>
        <v>SGDCHF45699</v>
      </c>
      <c r="M13524" s="160">
        <f t="shared" si="1272"/>
        <v>45699</v>
      </c>
      <c r="N13524" s="158">
        <v>0.71454090746695254</v>
      </c>
      <c r="O13524" s="158">
        <v>0.94289999999999996</v>
      </c>
      <c r="P13524" s="161">
        <f t="shared" si="1269"/>
        <v>0.67369999999999997</v>
      </c>
    </row>
    <row r="13525" spans="9:16" x14ac:dyDescent="0.2">
      <c r="I13525" s="158">
        <f t="shared" si="1267"/>
        <v>32</v>
      </c>
      <c r="J13525" s="158" t="str">
        <f t="shared" si="1270"/>
        <v>SGD</v>
      </c>
      <c r="K13525" s="158" t="str">
        <f t="shared" si="1271"/>
        <v>CHF</v>
      </c>
      <c r="L13525" s="158" t="str">
        <f t="shared" si="1268"/>
        <v>SGDCHF45700</v>
      </c>
      <c r="M13525" s="160">
        <f t="shared" si="1272"/>
        <v>45700</v>
      </c>
      <c r="N13525" s="158">
        <v>0.71270757608153379</v>
      </c>
      <c r="O13525" s="158">
        <v>0.94569999999999999</v>
      </c>
      <c r="P13525" s="161">
        <f t="shared" si="1269"/>
        <v>0.67400000000000004</v>
      </c>
    </row>
    <row r="13526" spans="9:16" x14ac:dyDescent="0.2">
      <c r="I13526" s="158">
        <f t="shared" si="1267"/>
        <v>32</v>
      </c>
      <c r="J13526" s="158" t="str">
        <f t="shared" si="1270"/>
        <v>SGD</v>
      </c>
      <c r="K13526" s="158" t="str">
        <f t="shared" si="1271"/>
        <v>CHF</v>
      </c>
      <c r="L13526" s="158" t="str">
        <f t="shared" si="1268"/>
        <v>SGDCHF45701</v>
      </c>
      <c r="M13526" s="160">
        <f t="shared" si="1272"/>
        <v>45701</v>
      </c>
      <c r="N13526" s="158">
        <v>0.71260600014252118</v>
      </c>
      <c r="O13526" s="158">
        <v>0.94210000000000005</v>
      </c>
      <c r="P13526" s="161">
        <f t="shared" si="1269"/>
        <v>0.67130000000000001</v>
      </c>
    </row>
    <row r="13527" spans="9:16" x14ac:dyDescent="0.2">
      <c r="I13527" s="158">
        <f t="shared" si="1267"/>
        <v>32</v>
      </c>
      <c r="J13527" s="158" t="str">
        <f t="shared" si="1270"/>
        <v>SGD</v>
      </c>
      <c r="K13527" s="158" t="str">
        <f t="shared" si="1271"/>
        <v>CHF</v>
      </c>
      <c r="L13527" s="158" t="str">
        <f t="shared" si="1268"/>
        <v>SGDCHF45702</v>
      </c>
      <c r="M13527" s="160">
        <f t="shared" si="1272"/>
        <v>45702</v>
      </c>
      <c r="N13527" s="158">
        <v>0.71164247082265875</v>
      </c>
      <c r="O13527" s="158">
        <v>0.94420000000000004</v>
      </c>
      <c r="P13527" s="161">
        <f t="shared" si="1269"/>
        <v>0.67190000000000005</v>
      </c>
    </row>
    <row r="13528" spans="9:16" x14ac:dyDescent="0.2">
      <c r="I13528" s="158">
        <f t="shared" si="1267"/>
        <v>32</v>
      </c>
      <c r="J13528" s="158" t="str">
        <f t="shared" si="1270"/>
        <v>SGD</v>
      </c>
      <c r="K13528" s="158" t="str">
        <f t="shared" si="1271"/>
        <v>CHF</v>
      </c>
      <c r="L13528" s="158" t="str">
        <f t="shared" si="1268"/>
        <v>SGDCHF45703</v>
      </c>
      <c r="M13528" s="160">
        <f t="shared" si="1272"/>
        <v>45703</v>
      </c>
      <c r="N13528" s="158">
        <v>0.71164247082265875</v>
      </c>
      <c r="O13528" s="158">
        <v>0.94420000000000004</v>
      </c>
      <c r="P13528" s="161">
        <f t="shared" si="1269"/>
        <v>0.67190000000000005</v>
      </c>
    </row>
    <row r="13529" spans="9:16" x14ac:dyDescent="0.2">
      <c r="I13529" s="158">
        <f t="shared" si="1267"/>
        <v>32</v>
      </c>
      <c r="J13529" s="158" t="str">
        <f t="shared" si="1270"/>
        <v>SGD</v>
      </c>
      <c r="K13529" s="158" t="str">
        <f t="shared" si="1271"/>
        <v>CHF</v>
      </c>
      <c r="L13529" s="158" t="str">
        <f t="shared" si="1268"/>
        <v>SGDCHF45704</v>
      </c>
      <c r="M13529" s="160">
        <f t="shared" si="1272"/>
        <v>45704</v>
      </c>
      <c r="N13529" s="158">
        <v>0.71164247082265875</v>
      </c>
      <c r="O13529" s="158">
        <v>0.94420000000000004</v>
      </c>
      <c r="P13529" s="161">
        <f t="shared" si="1269"/>
        <v>0.67190000000000005</v>
      </c>
    </row>
    <row r="13530" spans="9:16" x14ac:dyDescent="0.2">
      <c r="I13530" s="158">
        <f t="shared" si="1267"/>
        <v>32</v>
      </c>
      <c r="J13530" s="158" t="str">
        <f t="shared" si="1270"/>
        <v>SGD</v>
      </c>
      <c r="K13530" s="158" t="str">
        <f t="shared" si="1271"/>
        <v>CHF</v>
      </c>
      <c r="L13530" s="158" t="str">
        <f t="shared" si="1268"/>
        <v>SGDCHF45705</v>
      </c>
      <c r="M13530" s="160">
        <f t="shared" si="1272"/>
        <v>45705</v>
      </c>
      <c r="N13530" s="158">
        <v>0.71174377224199292</v>
      </c>
      <c r="O13530" s="158">
        <v>0.94399999999999995</v>
      </c>
      <c r="P13530" s="161">
        <f t="shared" si="1269"/>
        <v>0.67190000000000005</v>
      </c>
    </row>
    <row r="13531" spans="9:16" x14ac:dyDescent="0.2">
      <c r="I13531" s="158">
        <f t="shared" si="1267"/>
        <v>32</v>
      </c>
      <c r="J13531" s="158" t="str">
        <f t="shared" si="1270"/>
        <v>SGD</v>
      </c>
      <c r="K13531" s="158" t="str">
        <f t="shared" si="1271"/>
        <v>CHF</v>
      </c>
      <c r="L13531" s="158" t="str">
        <f t="shared" si="1268"/>
        <v>SGDCHF45706</v>
      </c>
      <c r="M13531" s="160">
        <f t="shared" si="1272"/>
        <v>45706</v>
      </c>
      <c r="N13531" s="158">
        <v>0.71245369051011687</v>
      </c>
      <c r="O13531" s="158">
        <v>0.9425</v>
      </c>
      <c r="P13531" s="161">
        <f t="shared" si="1269"/>
        <v>0.67149999999999999</v>
      </c>
    </row>
    <row r="13532" spans="9:16" x14ac:dyDescent="0.2">
      <c r="I13532" s="158">
        <f t="shared" si="1267"/>
        <v>32</v>
      </c>
      <c r="J13532" s="158" t="str">
        <f t="shared" si="1270"/>
        <v>SGD</v>
      </c>
      <c r="K13532" s="158" t="str">
        <f t="shared" si="1271"/>
        <v>CHF</v>
      </c>
      <c r="L13532" s="158" t="str">
        <f t="shared" si="1268"/>
        <v>SGDCHF45707</v>
      </c>
      <c r="M13532" s="160">
        <f t="shared" si="1272"/>
        <v>45707</v>
      </c>
      <c r="N13532" s="158">
        <v>0.71387778412335801</v>
      </c>
      <c r="O13532" s="158">
        <v>0.94350000000000001</v>
      </c>
      <c r="P13532" s="161">
        <f t="shared" si="1269"/>
        <v>0.67349999999999999</v>
      </c>
    </row>
    <row r="13533" spans="9:16" x14ac:dyDescent="0.2">
      <c r="I13533" s="158">
        <f t="shared" si="1267"/>
        <v>32</v>
      </c>
      <c r="J13533" s="158" t="str">
        <f t="shared" si="1270"/>
        <v>SGD</v>
      </c>
      <c r="K13533" s="158" t="str">
        <f t="shared" si="1271"/>
        <v>CHF</v>
      </c>
      <c r="L13533" s="158" t="str">
        <f t="shared" si="1268"/>
        <v>SGDCHF45708</v>
      </c>
      <c r="M13533" s="160">
        <f t="shared" si="1272"/>
        <v>45708</v>
      </c>
      <c r="N13533" s="158">
        <v>0.71602463124731486</v>
      </c>
      <c r="O13533" s="158">
        <v>0.94230000000000003</v>
      </c>
      <c r="P13533" s="161">
        <f t="shared" si="1269"/>
        <v>0.67469999999999997</v>
      </c>
    </row>
    <row r="13534" spans="9:16" x14ac:dyDescent="0.2">
      <c r="I13534" s="158">
        <f t="shared" si="1267"/>
        <v>32</v>
      </c>
      <c r="J13534" s="158" t="str">
        <f t="shared" si="1270"/>
        <v>SGD</v>
      </c>
      <c r="K13534" s="158" t="str">
        <f t="shared" si="1271"/>
        <v>CHF</v>
      </c>
      <c r="L13534" s="158" t="str">
        <f t="shared" si="1268"/>
        <v>SGDCHF45709</v>
      </c>
      <c r="M13534" s="160">
        <f t="shared" si="1272"/>
        <v>45709</v>
      </c>
      <c r="N13534" s="158">
        <v>0.71459196798627989</v>
      </c>
      <c r="O13534" s="158">
        <v>0.94199999999999995</v>
      </c>
      <c r="P13534" s="161">
        <f t="shared" si="1269"/>
        <v>0.67310000000000003</v>
      </c>
    </row>
    <row r="13535" spans="9:16" x14ac:dyDescent="0.2">
      <c r="I13535" s="158">
        <f t="shared" si="1267"/>
        <v>32</v>
      </c>
      <c r="J13535" s="158" t="str">
        <f t="shared" si="1270"/>
        <v>SGD</v>
      </c>
      <c r="K13535" s="158" t="str">
        <f t="shared" si="1271"/>
        <v>CHF</v>
      </c>
      <c r="L13535" s="158" t="str">
        <f t="shared" si="1268"/>
        <v>SGDCHF45710</v>
      </c>
      <c r="M13535" s="160">
        <f t="shared" si="1272"/>
        <v>45710</v>
      </c>
      <c r="N13535" s="158">
        <v>0.71459196798627989</v>
      </c>
      <c r="O13535" s="158">
        <v>0.94199999999999995</v>
      </c>
      <c r="P13535" s="161">
        <f t="shared" si="1269"/>
        <v>0.67310000000000003</v>
      </c>
    </row>
    <row r="13536" spans="9:16" x14ac:dyDescent="0.2">
      <c r="I13536" s="158">
        <f t="shared" si="1267"/>
        <v>32</v>
      </c>
      <c r="J13536" s="158" t="str">
        <f t="shared" si="1270"/>
        <v>SGD</v>
      </c>
      <c r="K13536" s="158" t="str">
        <f t="shared" si="1271"/>
        <v>CHF</v>
      </c>
      <c r="L13536" s="158" t="str">
        <f t="shared" si="1268"/>
        <v>SGDCHF45711</v>
      </c>
      <c r="M13536" s="160">
        <f t="shared" si="1272"/>
        <v>45711</v>
      </c>
      <c r="N13536" s="158">
        <v>0.71459196798627989</v>
      </c>
      <c r="O13536" s="158">
        <v>0.94199999999999995</v>
      </c>
      <c r="P13536" s="161">
        <f t="shared" si="1269"/>
        <v>0.67310000000000003</v>
      </c>
    </row>
    <row r="13537" spans="9:16" x14ac:dyDescent="0.2">
      <c r="I13537" s="158">
        <f t="shared" si="1267"/>
        <v>32</v>
      </c>
      <c r="J13537" s="158" t="str">
        <f t="shared" si="1270"/>
        <v>SGD</v>
      </c>
      <c r="K13537" s="158" t="str">
        <f t="shared" si="1271"/>
        <v>CHF</v>
      </c>
      <c r="L13537" s="158" t="str">
        <f t="shared" si="1268"/>
        <v>SGDCHF45712</v>
      </c>
      <c r="M13537" s="160">
        <f t="shared" si="1272"/>
        <v>45712</v>
      </c>
      <c r="N13537" s="158">
        <v>0.71418368804456511</v>
      </c>
      <c r="O13537" s="158">
        <v>0.9415</v>
      </c>
      <c r="P13537" s="161">
        <f t="shared" si="1269"/>
        <v>0.6724</v>
      </c>
    </row>
    <row r="13538" spans="9:16" x14ac:dyDescent="0.2">
      <c r="I13538" s="158">
        <f t="shared" si="1267"/>
        <v>32</v>
      </c>
      <c r="J13538" s="158" t="str">
        <f t="shared" si="1270"/>
        <v>SGD</v>
      </c>
      <c r="K13538" s="158" t="str">
        <f t="shared" si="1271"/>
        <v>CHF</v>
      </c>
      <c r="L13538" s="158" t="str">
        <f t="shared" si="1268"/>
        <v>SGDCHF45713</v>
      </c>
      <c r="M13538" s="160">
        <f t="shared" si="1272"/>
        <v>45713</v>
      </c>
      <c r="N13538" s="158">
        <v>0.71189577845803376</v>
      </c>
      <c r="O13538" s="158">
        <v>0.93859999999999999</v>
      </c>
      <c r="P13538" s="161">
        <f t="shared" si="1269"/>
        <v>0.66820000000000002</v>
      </c>
    </row>
    <row r="13539" spans="9:16" x14ac:dyDescent="0.2">
      <c r="I13539" s="158">
        <f t="shared" si="1267"/>
        <v>32</v>
      </c>
      <c r="J13539" s="158" t="str">
        <f t="shared" si="1270"/>
        <v>SGD</v>
      </c>
      <c r="K13539" s="158" t="str">
        <f t="shared" si="1271"/>
        <v>CHF</v>
      </c>
      <c r="L13539" s="158" t="str">
        <f t="shared" si="1268"/>
        <v>SGDCHF45714</v>
      </c>
      <c r="M13539" s="160">
        <f t="shared" si="1272"/>
        <v>45714</v>
      </c>
      <c r="N13539" s="158">
        <v>0.71250445315283217</v>
      </c>
      <c r="O13539" s="158">
        <v>0.93920000000000003</v>
      </c>
      <c r="P13539" s="161">
        <f t="shared" si="1269"/>
        <v>0.66920000000000002</v>
      </c>
    </row>
    <row r="13540" spans="9:16" x14ac:dyDescent="0.2">
      <c r="I13540" s="158">
        <f t="shared" si="1267"/>
        <v>32</v>
      </c>
      <c r="J13540" s="158" t="str">
        <f t="shared" si="1270"/>
        <v>SGD</v>
      </c>
      <c r="K13540" s="158" t="str">
        <f t="shared" si="1271"/>
        <v>CHF</v>
      </c>
      <c r="L13540" s="158" t="str">
        <f t="shared" si="1268"/>
        <v>SGDCHF45715</v>
      </c>
      <c r="M13540" s="160">
        <f t="shared" si="1272"/>
        <v>45715</v>
      </c>
      <c r="N13540" s="158">
        <v>0.71179443376752793</v>
      </c>
      <c r="O13540" s="158">
        <v>0.94069999999999998</v>
      </c>
      <c r="P13540" s="161">
        <f t="shared" si="1269"/>
        <v>0.66959999999999997</v>
      </c>
    </row>
    <row r="13541" spans="9:16" x14ac:dyDescent="0.2">
      <c r="I13541" s="158">
        <f t="shared" si="1267"/>
        <v>32</v>
      </c>
      <c r="J13541" s="158" t="str">
        <f t="shared" si="1270"/>
        <v>SGD</v>
      </c>
      <c r="K13541" s="158" t="str">
        <f t="shared" si="1271"/>
        <v>CHF</v>
      </c>
      <c r="L13541" s="158" t="str">
        <f t="shared" si="1268"/>
        <v>SGDCHF45716</v>
      </c>
      <c r="M13541" s="160">
        <f t="shared" si="1272"/>
        <v>45716</v>
      </c>
      <c r="N13541" s="158">
        <v>0.71240293510009267</v>
      </c>
      <c r="O13541" s="158">
        <v>0.93940000000000001</v>
      </c>
      <c r="P13541" s="161">
        <f t="shared" si="1269"/>
        <v>0.66920000000000002</v>
      </c>
    </row>
    <row r="13542" spans="9:16" x14ac:dyDescent="0.2">
      <c r="I13542" s="158">
        <f t="shared" si="1267"/>
        <v>32</v>
      </c>
      <c r="J13542" s="158" t="str">
        <f t="shared" si="1270"/>
        <v>SGD</v>
      </c>
      <c r="K13542" s="158" t="str">
        <f t="shared" si="1271"/>
        <v>CHF</v>
      </c>
      <c r="L13542" s="158" t="str">
        <f t="shared" si="1268"/>
        <v>SGDCHF45717</v>
      </c>
      <c r="M13542" s="160">
        <f t="shared" si="1272"/>
        <v>45717</v>
      </c>
      <c r="N13542" s="158">
        <v>0.71240293510009267</v>
      </c>
      <c r="O13542" s="158">
        <v>0.93940000000000001</v>
      </c>
      <c r="P13542" s="161">
        <f t="shared" si="1269"/>
        <v>0.66920000000000002</v>
      </c>
    </row>
    <row r="13543" spans="9:16" x14ac:dyDescent="0.2">
      <c r="I13543" s="158">
        <f t="shared" si="1267"/>
        <v>32</v>
      </c>
      <c r="J13543" s="158" t="str">
        <f t="shared" si="1270"/>
        <v>SGD</v>
      </c>
      <c r="K13543" s="158" t="str">
        <f t="shared" si="1271"/>
        <v>CHF</v>
      </c>
      <c r="L13543" s="158" t="str">
        <f t="shared" si="1268"/>
        <v>SGDCHF45718</v>
      </c>
      <c r="M13543" s="160">
        <f t="shared" si="1272"/>
        <v>45718</v>
      </c>
      <c r="N13543" s="158">
        <v>0.71240293510009267</v>
      </c>
      <c r="O13543" s="158">
        <v>0.93940000000000001</v>
      </c>
      <c r="P13543" s="161">
        <f t="shared" si="1269"/>
        <v>0.66920000000000002</v>
      </c>
    </row>
    <row r="13544" spans="9:16" x14ac:dyDescent="0.2">
      <c r="I13544" s="158">
        <f t="shared" si="1267"/>
        <v>32</v>
      </c>
      <c r="J13544" s="158" t="str">
        <f t="shared" si="1270"/>
        <v>SGD</v>
      </c>
      <c r="K13544" s="158" t="str">
        <f t="shared" si="1271"/>
        <v>CHF</v>
      </c>
      <c r="L13544" s="158" t="str">
        <f t="shared" si="1268"/>
        <v>SGDCHF45719</v>
      </c>
      <c r="M13544" s="160">
        <f t="shared" si="1272"/>
        <v>45719</v>
      </c>
      <c r="N13544" s="158">
        <v>0.7089181908407769</v>
      </c>
      <c r="O13544" s="158">
        <v>0.94279999999999997</v>
      </c>
      <c r="P13544" s="161">
        <f t="shared" si="1269"/>
        <v>0.66839999999999999</v>
      </c>
    </row>
    <row r="13545" spans="9:16" x14ac:dyDescent="0.2">
      <c r="I13545" s="158">
        <f t="shared" si="1267"/>
        <v>32</v>
      </c>
      <c r="J13545" s="158" t="str">
        <f t="shared" si="1270"/>
        <v>SGD</v>
      </c>
      <c r="K13545" s="158" t="str">
        <f t="shared" si="1271"/>
        <v>CHF</v>
      </c>
      <c r="L13545" s="158" t="str">
        <f t="shared" si="1268"/>
        <v>SGDCHF45720</v>
      </c>
      <c r="M13545" s="160">
        <f t="shared" si="1272"/>
        <v>45720</v>
      </c>
      <c r="N13545" s="158">
        <v>0.70666384001130655</v>
      </c>
      <c r="O13545" s="158">
        <v>0.93710000000000004</v>
      </c>
      <c r="P13545" s="161">
        <f t="shared" si="1269"/>
        <v>0.66220000000000001</v>
      </c>
    </row>
    <row r="13546" spans="9:16" x14ac:dyDescent="0.2">
      <c r="I13546" s="158">
        <f t="shared" ref="I13546:I13609" si="1273">IF(M13545=$G$2,I13545+1,I13545)</f>
        <v>32</v>
      </c>
      <c r="J13546" s="158" t="str">
        <f t="shared" si="1270"/>
        <v>SGD</v>
      </c>
      <c r="K13546" s="158" t="str">
        <f t="shared" si="1271"/>
        <v>CHF</v>
      </c>
      <c r="L13546" s="158" t="str">
        <f t="shared" si="1268"/>
        <v>SGDCHF45721</v>
      </c>
      <c r="M13546" s="160">
        <f t="shared" si="1272"/>
        <v>45721</v>
      </c>
      <c r="N13546" s="158">
        <v>0.69925180057338654</v>
      </c>
      <c r="O13546" s="158">
        <v>0.95140000000000002</v>
      </c>
      <c r="P13546" s="161">
        <f t="shared" si="1269"/>
        <v>0.6653</v>
      </c>
    </row>
    <row r="13547" spans="9:16" x14ac:dyDescent="0.2">
      <c r="I13547" s="158">
        <f t="shared" si="1273"/>
        <v>32</v>
      </c>
      <c r="J13547" s="158" t="str">
        <f t="shared" si="1270"/>
        <v>SGD</v>
      </c>
      <c r="K13547" s="158" t="str">
        <f t="shared" si="1271"/>
        <v>CHF</v>
      </c>
      <c r="L13547" s="158" t="str">
        <f t="shared" si="1268"/>
        <v>SGDCHF45722</v>
      </c>
      <c r="M13547" s="160">
        <f t="shared" si="1272"/>
        <v>45722</v>
      </c>
      <c r="N13547" s="158">
        <v>0.69507193994578431</v>
      </c>
      <c r="O13547" s="158">
        <v>0.95650000000000002</v>
      </c>
      <c r="P13547" s="161">
        <f t="shared" si="1269"/>
        <v>0.66479999999999995</v>
      </c>
    </row>
    <row r="13548" spans="9:16" x14ac:dyDescent="0.2">
      <c r="I13548" s="158">
        <f t="shared" si="1273"/>
        <v>32</v>
      </c>
      <c r="J13548" s="158" t="str">
        <f t="shared" si="1270"/>
        <v>SGD</v>
      </c>
      <c r="K13548" s="158" t="str">
        <f t="shared" si="1271"/>
        <v>CHF</v>
      </c>
      <c r="L13548" s="158" t="str">
        <f t="shared" si="1268"/>
        <v>SGDCHF45723</v>
      </c>
      <c r="M13548" s="160">
        <f t="shared" si="1272"/>
        <v>45723</v>
      </c>
      <c r="N13548" s="158">
        <v>0.69213732004429673</v>
      </c>
      <c r="O13548" s="158">
        <v>0.95569999999999999</v>
      </c>
      <c r="P13548" s="161">
        <f t="shared" si="1269"/>
        <v>0.66149999999999998</v>
      </c>
    </row>
    <row r="13549" spans="9:16" x14ac:dyDescent="0.2">
      <c r="I13549" s="158">
        <f t="shared" si="1273"/>
        <v>32</v>
      </c>
      <c r="J13549" s="158" t="str">
        <f t="shared" si="1270"/>
        <v>SGD</v>
      </c>
      <c r="K13549" s="158" t="str">
        <f t="shared" si="1271"/>
        <v>CHF</v>
      </c>
      <c r="L13549" s="158" t="str">
        <f t="shared" si="1268"/>
        <v>SGDCHF45724</v>
      </c>
      <c r="M13549" s="160">
        <f t="shared" si="1272"/>
        <v>45724</v>
      </c>
      <c r="N13549" s="158">
        <v>0.69213732004429673</v>
      </c>
      <c r="O13549" s="158">
        <v>0.95569999999999999</v>
      </c>
      <c r="P13549" s="161">
        <f t="shared" si="1269"/>
        <v>0.66149999999999998</v>
      </c>
    </row>
    <row r="13550" spans="9:16" x14ac:dyDescent="0.2">
      <c r="I13550" s="158">
        <f t="shared" si="1273"/>
        <v>32</v>
      </c>
      <c r="J13550" s="158" t="str">
        <f t="shared" si="1270"/>
        <v>SGD</v>
      </c>
      <c r="K13550" s="158" t="str">
        <f t="shared" si="1271"/>
        <v>CHF</v>
      </c>
      <c r="L13550" s="158" t="str">
        <f t="shared" si="1268"/>
        <v>SGDCHF45725</v>
      </c>
      <c r="M13550" s="160">
        <f t="shared" si="1272"/>
        <v>45725</v>
      </c>
      <c r="N13550" s="158">
        <v>0.69213732004429673</v>
      </c>
      <c r="O13550" s="158">
        <v>0.95569999999999999</v>
      </c>
      <c r="P13550" s="161">
        <f t="shared" si="1269"/>
        <v>0.66149999999999998</v>
      </c>
    </row>
    <row r="13551" spans="9:16" x14ac:dyDescent="0.2">
      <c r="I13551" s="158">
        <f t="shared" si="1273"/>
        <v>32</v>
      </c>
      <c r="J13551" s="158" t="str">
        <f t="shared" si="1270"/>
        <v>SGD</v>
      </c>
      <c r="K13551" s="158" t="str">
        <f t="shared" si="1271"/>
        <v>CHF</v>
      </c>
      <c r="L13551" s="158" t="str">
        <f t="shared" si="1268"/>
        <v>SGDCHF45726</v>
      </c>
      <c r="M13551" s="160">
        <f t="shared" si="1272"/>
        <v>45726</v>
      </c>
      <c r="N13551" s="158">
        <v>0.69271266278747579</v>
      </c>
      <c r="O13551" s="158">
        <v>0.95120000000000005</v>
      </c>
      <c r="P13551" s="161">
        <f t="shared" si="1269"/>
        <v>0.65890000000000004</v>
      </c>
    </row>
    <row r="13552" spans="9:16" x14ac:dyDescent="0.2">
      <c r="I13552" s="158">
        <f t="shared" si="1273"/>
        <v>32</v>
      </c>
      <c r="J13552" s="158" t="str">
        <f t="shared" si="1270"/>
        <v>SGD</v>
      </c>
      <c r="K13552" s="158" t="str">
        <f t="shared" si="1271"/>
        <v>CHF</v>
      </c>
      <c r="L13552" s="158" t="str">
        <f t="shared" si="1268"/>
        <v>SGDCHF45727</v>
      </c>
      <c r="M13552" s="160">
        <f t="shared" si="1272"/>
        <v>45727</v>
      </c>
      <c r="N13552" s="158">
        <v>0.68799449604403162</v>
      </c>
      <c r="O13552" s="158">
        <v>0.96079999999999999</v>
      </c>
      <c r="P13552" s="161">
        <f t="shared" si="1269"/>
        <v>0.66100000000000003</v>
      </c>
    </row>
    <row r="13553" spans="9:16" x14ac:dyDescent="0.2">
      <c r="I13553" s="158">
        <f t="shared" si="1273"/>
        <v>32</v>
      </c>
      <c r="J13553" s="158" t="str">
        <f t="shared" si="1270"/>
        <v>SGD</v>
      </c>
      <c r="K13553" s="158" t="str">
        <f t="shared" si="1271"/>
        <v>CHF</v>
      </c>
      <c r="L13553" s="158" t="str">
        <f t="shared" si="1268"/>
        <v>SGDCHF45728</v>
      </c>
      <c r="M13553" s="160">
        <f t="shared" si="1272"/>
        <v>45728</v>
      </c>
      <c r="N13553" s="158">
        <v>0.68837337371790452</v>
      </c>
      <c r="O13553" s="158">
        <v>0.96189999999999998</v>
      </c>
      <c r="P13553" s="161">
        <f t="shared" si="1269"/>
        <v>0.66210000000000002</v>
      </c>
    </row>
    <row r="13554" spans="9:16" x14ac:dyDescent="0.2">
      <c r="I13554" s="158">
        <f t="shared" si="1273"/>
        <v>32</v>
      </c>
      <c r="J13554" s="158" t="str">
        <f t="shared" si="1270"/>
        <v>SGD</v>
      </c>
      <c r="K13554" s="158" t="str">
        <f t="shared" si="1271"/>
        <v>CHF</v>
      </c>
      <c r="L13554" s="158" t="str">
        <f t="shared" si="1268"/>
        <v>SGDCHF45729</v>
      </c>
      <c r="M13554" s="160">
        <f t="shared" si="1272"/>
        <v>45729</v>
      </c>
      <c r="N13554" s="158">
        <v>0.69041701187517268</v>
      </c>
      <c r="O13554" s="158">
        <v>0.95789999999999997</v>
      </c>
      <c r="P13554" s="161">
        <f t="shared" si="1269"/>
        <v>0.66139999999999999</v>
      </c>
    </row>
    <row r="13555" spans="9:16" x14ac:dyDescent="0.2">
      <c r="I13555" s="158">
        <f t="shared" si="1273"/>
        <v>32</v>
      </c>
      <c r="J13555" s="158" t="str">
        <f t="shared" si="1270"/>
        <v>SGD</v>
      </c>
      <c r="K13555" s="158" t="str">
        <f t="shared" si="1271"/>
        <v>CHF</v>
      </c>
      <c r="L13555" s="158" t="str">
        <f t="shared" si="1268"/>
        <v>SGDCHF45730</v>
      </c>
      <c r="M13555" s="160">
        <f t="shared" si="1272"/>
        <v>45730</v>
      </c>
      <c r="N13555" s="158">
        <v>0.68794716565767744</v>
      </c>
      <c r="O13555" s="158">
        <v>0.96409999999999996</v>
      </c>
      <c r="P13555" s="161">
        <f t="shared" si="1269"/>
        <v>0.66320000000000001</v>
      </c>
    </row>
    <row r="13556" spans="9:16" x14ac:dyDescent="0.2">
      <c r="I13556" s="158">
        <f t="shared" si="1273"/>
        <v>32</v>
      </c>
      <c r="J13556" s="158" t="str">
        <f t="shared" si="1270"/>
        <v>SGD</v>
      </c>
      <c r="K13556" s="158" t="str">
        <f t="shared" si="1271"/>
        <v>CHF</v>
      </c>
      <c r="L13556" s="158" t="str">
        <f t="shared" si="1268"/>
        <v>SGDCHF45731</v>
      </c>
      <c r="M13556" s="160">
        <f t="shared" si="1272"/>
        <v>45731</v>
      </c>
      <c r="N13556" s="158">
        <v>0.68794716565767744</v>
      </c>
      <c r="O13556" s="158">
        <v>0.96409999999999996</v>
      </c>
      <c r="P13556" s="161">
        <f t="shared" si="1269"/>
        <v>0.66320000000000001</v>
      </c>
    </row>
    <row r="13557" spans="9:16" x14ac:dyDescent="0.2">
      <c r="I13557" s="158">
        <f t="shared" si="1273"/>
        <v>32</v>
      </c>
      <c r="J13557" s="158" t="str">
        <f t="shared" si="1270"/>
        <v>SGD</v>
      </c>
      <c r="K13557" s="158" t="str">
        <f t="shared" si="1271"/>
        <v>CHF</v>
      </c>
      <c r="L13557" s="158" t="str">
        <f t="shared" si="1268"/>
        <v>SGDCHF45732</v>
      </c>
      <c r="M13557" s="160">
        <f t="shared" si="1272"/>
        <v>45732</v>
      </c>
      <c r="N13557" s="158">
        <v>0.68794716565767744</v>
      </c>
      <c r="O13557" s="158">
        <v>0.96409999999999996</v>
      </c>
      <c r="P13557" s="161">
        <f t="shared" si="1269"/>
        <v>0.66320000000000001</v>
      </c>
    </row>
    <row r="13558" spans="9:16" x14ac:dyDescent="0.2">
      <c r="I13558" s="158">
        <f t="shared" si="1273"/>
        <v>32</v>
      </c>
      <c r="J13558" s="158" t="str">
        <f t="shared" si="1270"/>
        <v>SGD</v>
      </c>
      <c r="K13558" s="158" t="str">
        <f t="shared" si="1271"/>
        <v>CHF</v>
      </c>
      <c r="L13558" s="158" t="str">
        <f t="shared" si="1268"/>
        <v>SGDCHF45733</v>
      </c>
      <c r="M13558" s="160">
        <f t="shared" si="1272"/>
        <v>45733</v>
      </c>
      <c r="N13558" s="158">
        <v>0.68861038424459442</v>
      </c>
      <c r="O13558" s="158">
        <v>0.96160000000000001</v>
      </c>
      <c r="P13558" s="161">
        <f t="shared" si="1269"/>
        <v>0.66220000000000001</v>
      </c>
    </row>
    <row r="13559" spans="9:16" x14ac:dyDescent="0.2">
      <c r="I13559" s="158">
        <f t="shared" si="1273"/>
        <v>32</v>
      </c>
      <c r="J13559" s="158" t="str">
        <f t="shared" si="1270"/>
        <v>SGD</v>
      </c>
      <c r="K13559" s="158" t="str">
        <f t="shared" si="1271"/>
        <v>CHF</v>
      </c>
      <c r="L13559" s="158" t="str">
        <f t="shared" si="1268"/>
        <v>SGDCHF45734</v>
      </c>
      <c r="M13559" s="160">
        <f t="shared" si="1272"/>
        <v>45734</v>
      </c>
      <c r="N13559" s="158">
        <v>0.68756875687568764</v>
      </c>
      <c r="O13559" s="158">
        <v>0.96009999999999995</v>
      </c>
      <c r="P13559" s="161">
        <f t="shared" si="1269"/>
        <v>0.66010000000000002</v>
      </c>
    </row>
    <row r="13560" spans="9:16" x14ac:dyDescent="0.2">
      <c r="I13560" s="158">
        <f t="shared" si="1273"/>
        <v>32</v>
      </c>
      <c r="J13560" s="158" t="str">
        <f t="shared" si="1270"/>
        <v>SGD</v>
      </c>
      <c r="K13560" s="158" t="str">
        <f t="shared" si="1271"/>
        <v>CHF</v>
      </c>
      <c r="L13560" s="158" t="str">
        <f t="shared" si="1268"/>
        <v>SGDCHF45735</v>
      </c>
      <c r="M13560" s="160">
        <f t="shared" si="1272"/>
        <v>45735</v>
      </c>
      <c r="N13560" s="158">
        <v>0.68842076277020525</v>
      </c>
      <c r="O13560" s="158">
        <v>0.95830000000000004</v>
      </c>
      <c r="P13560" s="161">
        <f t="shared" si="1269"/>
        <v>0.65969999999999995</v>
      </c>
    </row>
    <row r="13561" spans="9:16" x14ac:dyDescent="0.2">
      <c r="I13561" s="158">
        <f t="shared" si="1273"/>
        <v>32</v>
      </c>
      <c r="J13561" s="158" t="str">
        <f t="shared" si="1270"/>
        <v>SGD</v>
      </c>
      <c r="K13561" s="158" t="str">
        <f t="shared" si="1271"/>
        <v>CHF</v>
      </c>
      <c r="L13561" s="158" t="str">
        <f t="shared" si="1268"/>
        <v>SGDCHF45736</v>
      </c>
      <c r="M13561" s="160">
        <f t="shared" si="1272"/>
        <v>45736</v>
      </c>
      <c r="N13561" s="158">
        <v>0.69079856313898869</v>
      </c>
      <c r="O13561" s="158">
        <v>0.95640000000000003</v>
      </c>
      <c r="P13561" s="161">
        <f t="shared" si="1269"/>
        <v>0.66069999999999995</v>
      </c>
    </row>
    <row r="13562" spans="9:16" x14ac:dyDescent="0.2">
      <c r="I13562" s="158">
        <f t="shared" si="1273"/>
        <v>32</v>
      </c>
      <c r="J13562" s="158" t="str">
        <f t="shared" si="1270"/>
        <v>SGD</v>
      </c>
      <c r="K13562" s="158" t="str">
        <f t="shared" si="1271"/>
        <v>CHF</v>
      </c>
      <c r="L13562" s="158" t="str">
        <f t="shared" si="1268"/>
        <v>SGDCHF45737</v>
      </c>
      <c r="M13562" s="160">
        <f t="shared" si="1272"/>
        <v>45737</v>
      </c>
      <c r="N13562" s="158">
        <v>0.69194575145308601</v>
      </c>
      <c r="O13562" s="158">
        <v>0.95469999999999999</v>
      </c>
      <c r="P13562" s="161">
        <f t="shared" si="1269"/>
        <v>0.66059999999999997</v>
      </c>
    </row>
    <row r="13563" spans="9:16" x14ac:dyDescent="0.2">
      <c r="I13563" s="158">
        <f t="shared" si="1273"/>
        <v>32</v>
      </c>
      <c r="J13563" s="158" t="str">
        <f t="shared" si="1270"/>
        <v>SGD</v>
      </c>
      <c r="K13563" s="158" t="str">
        <f t="shared" si="1271"/>
        <v>CHF</v>
      </c>
      <c r="L13563" s="158" t="str">
        <f t="shared" si="1268"/>
        <v>SGDCHF45738</v>
      </c>
      <c r="M13563" s="160">
        <f t="shared" si="1272"/>
        <v>45738</v>
      </c>
      <c r="N13563" s="158">
        <v>0.69194575145308601</v>
      </c>
      <c r="O13563" s="158">
        <v>0.95469999999999999</v>
      </c>
      <c r="P13563" s="161">
        <f t="shared" si="1269"/>
        <v>0.66059999999999997</v>
      </c>
    </row>
    <row r="13564" spans="9:16" x14ac:dyDescent="0.2">
      <c r="I13564" s="158">
        <f t="shared" si="1273"/>
        <v>32</v>
      </c>
      <c r="J13564" s="158" t="str">
        <f t="shared" si="1270"/>
        <v>SGD</v>
      </c>
      <c r="K13564" s="158" t="str">
        <f t="shared" si="1271"/>
        <v>CHF</v>
      </c>
      <c r="L13564" s="158" t="str">
        <f t="shared" si="1268"/>
        <v>SGDCHF45739</v>
      </c>
      <c r="M13564" s="160">
        <f t="shared" si="1272"/>
        <v>45739</v>
      </c>
      <c r="N13564" s="158">
        <v>0.69194575145308601</v>
      </c>
      <c r="O13564" s="158">
        <v>0.95469999999999999</v>
      </c>
      <c r="P13564" s="161">
        <f t="shared" si="1269"/>
        <v>0.66059999999999997</v>
      </c>
    </row>
    <row r="13565" spans="9:16" x14ac:dyDescent="0.2">
      <c r="I13565" s="158">
        <f t="shared" si="1273"/>
        <v>32</v>
      </c>
      <c r="J13565" s="158" t="str">
        <f t="shared" si="1270"/>
        <v>SGD</v>
      </c>
      <c r="K13565" s="158" t="str">
        <f t="shared" si="1271"/>
        <v>CHF</v>
      </c>
      <c r="L13565" s="158" t="str">
        <f t="shared" si="1268"/>
        <v>SGDCHF45740</v>
      </c>
      <c r="M13565" s="160">
        <f t="shared" si="1272"/>
        <v>45740</v>
      </c>
      <c r="N13565" s="158">
        <v>0.69060773480662985</v>
      </c>
      <c r="O13565" s="158">
        <v>0.95440000000000003</v>
      </c>
      <c r="P13565" s="161">
        <f t="shared" si="1269"/>
        <v>0.65910000000000002</v>
      </c>
    </row>
    <row r="13566" spans="9:16" x14ac:dyDescent="0.2">
      <c r="I13566" s="158">
        <f t="shared" si="1273"/>
        <v>32</v>
      </c>
      <c r="J13566" s="158" t="str">
        <f t="shared" si="1270"/>
        <v>SGD</v>
      </c>
      <c r="K13566" s="158" t="str">
        <f t="shared" si="1271"/>
        <v>CHF</v>
      </c>
      <c r="L13566" s="158" t="str">
        <f t="shared" si="1268"/>
        <v>SGDCHF45741</v>
      </c>
      <c r="M13566" s="160">
        <f t="shared" si="1272"/>
        <v>45741</v>
      </c>
      <c r="N13566" s="158">
        <v>0.69161076146344835</v>
      </c>
      <c r="O13566" s="158">
        <v>0.95389999999999997</v>
      </c>
      <c r="P13566" s="161">
        <f t="shared" si="1269"/>
        <v>0.65969999999999995</v>
      </c>
    </row>
    <row r="13567" spans="9:16" x14ac:dyDescent="0.2">
      <c r="I13567" s="158">
        <f t="shared" si="1273"/>
        <v>32</v>
      </c>
      <c r="J13567" s="158" t="str">
        <f t="shared" si="1270"/>
        <v>SGD</v>
      </c>
      <c r="K13567" s="158" t="str">
        <f t="shared" si="1271"/>
        <v>CHF</v>
      </c>
      <c r="L13567" s="158" t="str">
        <f t="shared" si="1268"/>
        <v>SGDCHF45742</v>
      </c>
      <c r="M13567" s="160">
        <f t="shared" si="1272"/>
        <v>45742</v>
      </c>
      <c r="N13567" s="158">
        <v>0.69256873744719161</v>
      </c>
      <c r="O13567" s="158">
        <v>0.95320000000000005</v>
      </c>
      <c r="P13567" s="161">
        <f t="shared" si="1269"/>
        <v>0.66020000000000001</v>
      </c>
    </row>
    <row r="13568" spans="9:16" x14ac:dyDescent="0.2">
      <c r="I13568" s="158">
        <f t="shared" si="1273"/>
        <v>32</v>
      </c>
      <c r="J13568" s="158" t="str">
        <f t="shared" si="1270"/>
        <v>SGD</v>
      </c>
      <c r="K13568" s="158" t="str">
        <f t="shared" si="1271"/>
        <v>CHF</v>
      </c>
      <c r="L13568" s="158" t="str">
        <f t="shared" si="1268"/>
        <v>SGDCHF45743</v>
      </c>
      <c r="M13568" s="160">
        <f t="shared" si="1272"/>
        <v>45743</v>
      </c>
      <c r="N13568" s="158">
        <v>0.69204152249134943</v>
      </c>
      <c r="O13568" s="158">
        <v>0.95240000000000002</v>
      </c>
      <c r="P13568" s="161">
        <f t="shared" si="1269"/>
        <v>0.65910000000000002</v>
      </c>
    </row>
    <row r="13569" spans="9:16" x14ac:dyDescent="0.2">
      <c r="I13569" s="158">
        <f t="shared" si="1273"/>
        <v>32</v>
      </c>
      <c r="J13569" s="158" t="str">
        <f t="shared" si="1270"/>
        <v>SGD</v>
      </c>
      <c r="K13569" s="158" t="str">
        <f t="shared" si="1271"/>
        <v>CHF</v>
      </c>
      <c r="L13569" s="158" t="str">
        <f t="shared" si="1268"/>
        <v>SGDCHF45744</v>
      </c>
      <c r="M13569" s="160">
        <f t="shared" si="1272"/>
        <v>45744</v>
      </c>
      <c r="N13569" s="158">
        <v>0.69056004419584283</v>
      </c>
      <c r="O13569" s="158">
        <v>0.95250000000000001</v>
      </c>
      <c r="P13569" s="161">
        <f t="shared" si="1269"/>
        <v>0.65780000000000005</v>
      </c>
    </row>
    <row r="13570" spans="9:16" x14ac:dyDescent="0.2">
      <c r="I13570" s="158">
        <f t="shared" si="1273"/>
        <v>32</v>
      </c>
      <c r="J13570" s="158" t="str">
        <f t="shared" si="1270"/>
        <v>SGD</v>
      </c>
      <c r="K13570" s="158" t="str">
        <f t="shared" si="1271"/>
        <v>CHF</v>
      </c>
      <c r="L13570" s="158" t="str">
        <f t="shared" si="1268"/>
        <v>SGDCHF45745</v>
      </c>
      <c r="M13570" s="160">
        <f t="shared" si="1272"/>
        <v>45745</v>
      </c>
      <c r="N13570" s="158">
        <v>0.69056004419584283</v>
      </c>
      <c r="O13570" s="158">
        <v>0.95250000000000001</v>
      </c>
      <c r="P13570" s="161">
        <f t="shared" si="1269"/>
        <v>0.65780000000000005</v>
      </c>
    </row>
    <row r="13571" spans="9:16" x14ac:dyDescent="0.2">
      <c r="I13571" s="158">
        <f t="shared" si="1273"/>
        <v>32</v>
      </c>
      <c r="J13571" s="158" t="str">
        <f t="shared" si="1270"/>
        <v>SGD</v>
      </c>
      <c r="K13571" s="158" t="str">
        <f t="shared" si="1271"/>
        <v>CHF</v>
      </c>
      <c r="L13571" s="158" t="str">
        <f t="shared" ref="L13571:L13634" si="1274">J13571&amp;K13571&amp;M13571</f>
        <v>SGDCHF45746</v>
      </c>
      <c r="M13571" s="160">
        <f t="shared" si="1272"/>
        <v>45746</v>
      </c>
      <c r="N13571" s="158">
        <v>0.69056004419584283</v>
      </c>
      <c r="O13571" s="158">
        <v>0.95250000000000001</v>
      </c>
      <c r="P13571" s="161">
        <f t="shared" ref="P13571:P13634" si="1275">ROUND(N13571*O13571,4)</f>
        <v>0.65780000000000005</v>
      </c>
    </row>
    <row r="13572" spans="9:16" x14ac:dyDescent="0.2">
      <c r="I13572" s="158">
        <f t="shared" si="1273"/>
        <v>32</v>
      </c>
      <c r="J13572" s="158" t="str">
        <f t="shared" ref="J13572:J13635" si="1276">VLOOKUP($I13572,$A:$C,2,FALSE)</f>
        <v>SGD</v>
      </c>
      <c r="K13572" s="158" t="str">
        <f t="shared" ref="K13572:K13635" si="1277">VLOOKUP($I13572,$A:$C,3,FALSE)</f>
        <v>CHF</v>
      </c>
      <c r="L13572" s="158" t="str">
        <f t="shared" si="1274"/>
        <v>SGDCHF45747</v>
      </c>
      <c r="M13572" s="160">
        <f t="shared" ref="M13572:M13635" si="1278">IF(I13572=I13571,M13571+1,$G$1)</f>
        <v>45747</v>
      </c>
      <c r="N13572" s="158">
        <v>0.68875266891659204</v>
      </c>
      <c r="O13572" s="158">
        <v>0.95309999999999995</v>
      </c>
      <c r="P13572" s="161">
        <f t="shared" si="1275"/>
        <v>0.65649999999999997</v>
      </c>
    </row>
    <row r="13573" spans="9:16" x14ac:dyDescent="0.2">
      <c r="I13573" s="158">
        <f t="shared" si="1273"/>
        <v>32</v>
      </c>
      <c r="J13573" s="158" t="str">
        <f t="shared" si="1276"/>
        <v>SGD</v>
      </c>
      <c r="K13573" s="158" t="str">
        <f t="shared" si="1277"/>
        <v>CHF</v>
      </c>
      <c r="L13573" s="158" t="str">
        <f t="shared" si="1274"/>
        <v>SGDCHF45748</v>
      </c>
      <c r="M13573" s="160">
        <f t="shared" si="1278"/>
        <v>45748</v>
      </c>
      <c r="N13573" s="158">
        <v>0.69003588186585696</v>
      </c>
      <c r="O13573" s="158">
        <v>0.95199999999999996</v>
      </c>
      <c r="P13573" s="161">
        <f t="shared" si="1275"/>
        <v>0.65690000000000004</v>
      </c>
    </row>
    <row r="13574" spans="9:16" x14ac:dyDescent="0.2">
      <c r="I13574" s="158">
        <f t="shared" si="1273"/>
        <v>32</v>
      </c>
      <c r="J13574" s="158" t="str">
        <f t="shared" si="1276"/>
        <v>SGD</v>
      </c>
      <c r="K13574" s="158" t="str">
        <f t="shared" si="1277"/>
        <v>CHF</v>
      </c>
      <c r="L13574" s="158" t="str">
        <f t="shared" si="1274"/>
        <v>SGDCHF45749</v>
      </c>
      <c r="M13574" s="160">
        <f t="shared" si="1278"/>
        <v>45749</v>
      </c>
      <c r="N13574" s="158">
        <v>0.68927488282326987</v>
      </c>
      <c r="O13574" s="158">
        <v>0.95430000000000004</v>
      </c>
      <c r="P13574" s="161">
        <f t="shared" si="1275"/>
        <v>0.65780000000000005</v>
      </c>
    </row>
    <row r="13575" spans="9:16" x14ac:dyDescent="0.2">
      <c r="I13575" s="158">
        <f t="shared" si="1273"/>
        <v>32</v>
      </c>
      <c r="J13575" s="158" t="str">
        <f t="shared" si="1276"/>
        <v>SGD</v>
      </c>
      <c r="K13575" s="158" t="str">
        <f t="shared" si="1277"/>
        <v>CHF</v>
      </c>
      <c r="L13575" s="158" t="str">
        <f t="shared" si="1274"/>
        <v>SGDCHF45750</v>
      </c>
      <c r="M13575" s="160">
        <f t="shared" si="1278"/>
        <v>45750</v>
      </c>
      <c r="N13575" s="158">
        <v>0.67549310997027834</v>
      </c>
      <c r="O13575" s="158">
        <v>0.95379999999999998</v>
      </c>
      <c r="P13575" s="161">
        <f t="shared" si="1275"/>
        <v>0.64429999999999998</v>
      </c>
    </row>
    <row r="13576" spans="9:16" x14ac:dyDescent="0.2">
      <c r="I13576" s="158">
        <f t="shared" si="1273"/>
        <v>32</v>
      </c>
      <c r="J13576" s="158" t="str">
        <f t="shared" si="1276"/>
        <v>SGD</v>
      </c>
      <c r="K13576" s="158" t="str">
        <f t="shared" si="1277"/>
        <v>CHF</v>
      </c>
      <c r="L13576" s="158" t="str">
        <f t="shared" si="1274"/>
        <v>SGDCHF45751</v>
      </c>
      <c r="M13576" s="160">
        <f t="shared" si="1278"/>
        <v>45751</v>
      </c>
      <c r="N13576" s="158">
        <v>0.67549310997027834</v>
      </c>
      <c r="O13576" s="158">
        <v>0.94069999999999998</v>
      </c>
      <c r="P13576" s="161">
        <f t="shared" si="1275"/>
        <v>0.63539999999999996</v>
      </c>
    </row>
    <row r="13577" spans="9:16" x14ac:dyDescent="0.2">
      <c r="I13577" s="158">
        <f t="shared" si="1273"/>
        <v>32</v>
      </c>
      <c r="J13577" s="158" t="str">
        <f t="shared" si="1276"/>
        <v>SGD</v>
      </c>
      <c r="K13577" s="158" t="str">
        <f t="shared" si="1277"/>
        <v>CHF</v>
      </c>
      <c r="L13577" s="158" t="str">
        <f t="shared" si="1274"/>
        <v>SGDCHF45752</v>
      </c>
      <c r="M13577" s="160">
        <f t="shared" si="1278"/>
        <v>45752</v>
      </c>
      <c r="N13577" s="158">
        <v>0.67549310997027834</v>
      </c>
      <c r="O13577" s="158">
        <v>0.94069999999999998</v>
      </c>
      <c r="P13577" s="161">
        <f t="shared" si="1275"/>
        <v>0.63539999999999996</v>
      </c>
    </row>
    <row r="13578" spans="9:16" x14ac:dyDescent="0.2">
      <c r="I13578" s="158">
        <f t="shared" si="1273"/>
        <v>32</v>
      </c>
      <c r="J13578" s="158" t="str">
        <f t="shared" si="1276"/>
        <v>SGD</v>
      </c>
      <c r="K13578" s="158" t="str">
        <f t="shared" si="1277"/>
        <v>CHF</v>
      </c>
      <c r="L13578" s="158" t="str">
        <f t="shared" si="1274"/>
        <v>SGDCHF45753</v>
      </c>
      <c r="M13578" s="160">
        <f t="shared" si="1278"/>
        <v>45753</v>
      </c>
      <c r="N13578" s="158">
        <v>0.67549310997027834</v>
      </c>
      <c r="O13578" s="158">
        <v>0.94069999999999998</v>
      </c>
      <c r="P13578" s="161">
        <f t="shared" si="1275"/>
        <v>0.63539999999999996</v>
      </c>
    </row>
    <row r="13579" spans="9:16" x14ac:dyDescent="0.2">
      <c r="I13579" s="158">
        <f t="shared" si="1273"/>
        <v>32</v>
      </c>
      <c r="J13579" s="158" t="str">
        <f t="shared" si="1276"/>
        <v>SGD</v>
      </c>
      <c r="K13579" s="158" t="str">
        <f t="shared" si="1277"/>
        <v>CHF</v>
      </c>
      <c r="L13579" s="158" t="str">
        <f t="shared" si="1274"/>
        <v>SGDCHF45754</v>
      </c>
      <c r="M13579" s="160">
        <f t="shared" si="1278"/>
        <v>45754</v>
      </c>
      <c r="N13579" s="158">
        <v>0.67718561657750398</v>
      </c>
      <c r="O13579" s="158">
        <v>0.93769999999999998</v>
      </c>
      <c r="P13579" s="161">
        <f t="shared" si="1275"/>
        <v>0.63500000000000001</v>
      </c>
    </row>
    <row r="13580" spans="9:16" x14ac:dyDescent="0.2">
      <c r="I13580" s="158">
        <f t="shared" si="1273"/>
        <v>32</v>
      </c>
      <c r="J13580" s="158" t="str">
        <f t="shared" si="1276"/>
        <v>SGD</v>
      </c>
      <c r="K13580" s="158" t="str">
        <f t="shared" si="1277"/>
        <v>CHF</v>
      </c>
      <c r="L13580" s="158" t="str">
        <f t="shared" si="1274"/>
        <v>SGDCHF45755</v>
      </c>
      <c r="M13580" s="160">
        <f t="shared" si="1278"/>
        <v>45755</v>
      </c>
      <c r="N13580" s="158">
        <v>0.67723147771908443</v>
      </c>
      <c r="O13580" s="158">
        <v>0.93489999999999995</v>
      </c>
      <c r="P13580" s="161">
        <f t="shared" si="1275"/>
        <v>0.6331</v>
      </c>
    </row>
    <row r="13581" spans="9:16" x14ac:dyDescent="0.2">
      <c r="I13581" s="158">
        <f t="shared" si="1273"/>
        <v>32</v>
      </c>
      <c r="J13581" s="158" t="str">
        <f t="shared" si="1276"/>
        <v>SGD</v>
      </c>
      <c r="K13581" s="158" t="str">
        <f t="shared" si="1277"/>
        <v>CHF</v>
      </c>
      <c r="L13581" s="158" t="str">
        <f t="shared" si="1274"/>
        <v>SGDCHF45756</v>
      </c>
      <c r="M13581" s="160">
        <f t="shared" si="1278"/>
        <v>45756</v>
      </c>
      <c r="N13581" s="158">
        <v>0.67190754552173626</v>
      </c>
      <c r="O13581" s="158">
        <v>0.92779999999999996</v>
      </c>
      <c r="P13581" s="161">
        <f t="shared" si="1275"/>
        <v>0.62339999999999995</v>
      </c>
    </row>
    <row r="13582" spans="9:16" x14ac:dyDescent="0.2">
      <c r="I13582" s="158">
        <f t="shared" si="1273"/>
        <v>32</v>
      </c>
      <c r="J13582" s="158" t="str">
        <f t="shared" si="1276"/>
        <v>SGD</v>
      </c>
      <c r="K13582" s="158" t="str">
        <f t="shared" si="1277"/>
        <v>CHF</v>
      </c>
      <c r="L13582" s="158" t="str">
        <f t="shared" si="1274"/>
        <v>SGDCHF45757</v>
      </c>
      <c r="M13582" s="160">
        <f t="shared" si="1278"/>
        <v>45757</v>
      </c>
      <c r="N13582" s="158">
        <v>0.67521944632005393</v>
      </c>
      <c r="O13582" s="158">
        <v>0.92989999999999995</v>
      </c>
      <c r="P13582" s="161">
        <f t="shared" si="1275"/>
        <v>0.62790000000000001</v>
      </c>
    </row>
    <row r="13583" spans="9:16" x14ac:dyDescent="0.2">
      <c r="I13583" s="158">
        <f t="shared" si="1273"/>
        <v>32</v>
      </c>
      <c r="J13583" s="158" t="str">
        <f t="shared" si="1276"/>
        <v>SGD</v>
      </c>
      <c r="K13583" s="158" t="str">
        <f t="shared" si="1277"/>
        <v>CHF</v>
      </c>
      <c r="L13583" s="158" t="str">
        <f t="shared" si="1274"/>
        <v>SGDCHF45758</v>
      </c>
      <c r="M13583" s="160">
        <f t="shared" si="1278"/>
        <v>45758</v>
      </c>
      <c r="N13583" s="158">
        <v>0.66702241195304157</v>
      </c>
      <c r="O13583" s="158">
        <v>0.92520000000000002</v>
      </c>
      <c r="P13583" s="161">
        <f t="shared" si="1275"/>
        <v>0.61709999999999998</v>
      </c>
    </row>
    <row r="13584" spans="9:16" x14ac:dyDescent="0.2">
      <c r="I13584" s="158">
        <f t="shared" si="1273"/>
        <v>32</v>
      </c>
      <c r="J13584" s="158" t="str">
        <f t="shared" si="1276"/>
        <v>SGD</v>
      </c>
      <c r="K13584" s="158" t="str">
        <f t="shared" si="1277"/>
        <v>CHF</v>
      </c>
      <c r="L13584" s="158" t="str">
        <f t="shared" si="1274"/>
        <v>SGDCHF45759</v>
      </c>
      <c r="M13584" s="160">
        <f t="shared" si="1278"/>
        <v>45759</v>
      </c>
      <c r="N13584" s="158">
        <v>0.66702241195304157</v>
      </c>
      <c r="O13584" s="158">
        <v>0.92520000000000002</v>
      </c>
      <c r="P13584" s="161">
        <f t="shared" si="1275"/>
        <v>0.61709999999999998</v>
      </c>
    </row>
    <row r="13585" spans="9:16" x14ac:dyDescent="0.2">
      <c r="I13585" s="158">
        <f t="shared" si="1273"/>
        <v>32</v>
      </c>
      <c r="J13585" s="158" t="str">
        <f t="shared" si="1276"/>
        <v>SGD</v>
      </c>
      <c r="K13585" s="158" t="str">
        <f t="shared" si="1277"/>
        <v>CHF</v>
      </c>
      <c r="L13585" s="158" t="str">
        <f t="shared" si="1274"/>
        <v>SGDCHF45760</v>
      </c>
      <c r="M13585" s="160">
        <f t="shared" si="1278"/>
        <v>45760</v>
      </c>
      <c r="N13585" s="158">
        <v>0.66702241195304157</v>
      </c>
      <c r="O13585" s="158">
        <v>0.92520000000000002</v>
      </c>
      <c r="P13585" s="161">
        <f t="shared" si="1275"/>
        <v>0.61709999999999998</v>
      </c>
    </row>
    <row r="13586" spans="9:16" x14ac:dyDescent="0.2">
      <c r="I13586" s="158">
        <f t="shared" si="1273"/>
        <v>32</v>
      </c>
      <c r="J13586" s="158" t="str">
        <f t="shared" si="1276"/>
        <v>SGD</v>
      </c>
      <c r="K13586" s="158" t="str">
        <f t="shared" si="1277"/>
        <v>CHF</v>
      </c>
      <c r="L13586" s="158" t="str">
        <f t="shared" si="1274"/>
        <v>SGDCHF45761</v>
      </c>
      <c r="M13586" s="160">
        <f t="shared" si="1278"/>
        <v>45761</v>
      </c>
      <c r="N13586" s="158">
        <v>0.66795805223431959</v>
      </c>
      <c r="O13586" s="158">
        <v>0.93289999999999995</v>
      </c>
      <c r="P13586" s="161">
        <f t="shared" si="1275"/>
        <v>0.62309999999999999</v>
      </c>
    </row>
    <row r="13587" spans="9:16" x14ac:dyDescent="0.2">
      <c r="I13587" s="158">
        <f t="shared" si="1273"/>
        <v>32</v>
      </c>
      <c r="J13587" s="158" t="str">
        <f t="shared" si="1276"/>
        <v>SGD</v>
      </c>
      <c r="K13587" s="158" t="str">
        <f t="shared" si="1277"/>
        <v>CHF</v>
      </c>
      <c r="L13587" s="158" t="str">
        <f t="shared" si="1274"/>
        <v>SGDCHF45762</v>
      </c>
      <c r="M13587" s="160">
        <f t="shared" si="1278"/>
        <v>45762</v>
      </c>
      <c r="N13587" s="158">
        <v>0.67046597385182705</v>
      </c>
      <c r="O13587" s="158">
        <v>0.92420000000000002</v>
      </c>
      <c r="P13587" s="161">
        <f t="shared" si="1275"/>
        <v>0.61960000000000004</v>
      </c>
    </row>
    <row r="13588" spans="9:16" x14ac:dyDescent="0.2">
      <c r="I13588" s="158">
        <f t="shared" si="1273"/>
        <v>32</v>
      </c>
      <c r="J13588" s="158" t="str">
        <f t="shared" si="1276"/>
        <v>SGD</v>
      </c>
      <c r="K13588" s="158" t="str">
        <f t="shared" si="1277"/>
        <v>CHF</v>
      </c>
      <c r="L13588" s="158" t="str">
        <f t="shared" si="1274"/>
        <v>SGDCHF45763</v>
      </c>
      <c r="M13588" s="160">
        <f t="shared" si="1278"/>
        <v>45763</v>
      </c>
      <c r="N13588" s="158">
        <v>0.66997186118183039</v>
      </c>
      <c r="O13588" s="158">
        <v>0.92600000000000005</v>
      </c>
      <c r="P13588" s="161">
        <f t="shared" si="1275"/>
        <v>0.62039999999999995</v>
      </c>
    </row>
    <row r="13589" spans="9:16" x14ac:dyDescent="0.2">
      <c r="I13589" s="158">
        <f t="shared" si="1273"/>
        <v>32</v>
      </c>
      <c r="J13589" s="158" t="str">
        <f t="shared" si="1276"/>
        <v>SGD</v>
      </c>
      <c r="K13589" s="158" t="str">
        <f t="shared" si="1277"/>
        <v>CHF</v>
      </c>
      <c r="L13589" s="158" t="str">
        <f t="shared" si="1274"/>
        <v>SGDCHF45764</v>
      </c>
      <c r="M13589" s="160">
        <f t="shared" si="1278"/>
        <v>45764</v>
      </c>
      <c r="N13589" s="158">
        <v>0.67091580006709162</v>
      </c>
      <c r="O13589" s="158">
        <v>0.92910000000000004</v>
      </c>
      <c r="P13589" s="161">
        <f t="shared" si="1275"/>
        <v>0.62329999999999997</v>
      </c>
    </row>
    <row r="13590" spans="9:16" x14ac:dyDescent="0.2">
      <c r="I13590" s="158">
        <f t="shared" si="1273"/>
        <v>32</v>
      </c>
      <c r="J13590" s="158" t="str">
        <f t="shared" si="1276"/>
        <v>SGD</v>
      </c>
      <c r="K13590" s="158" t="str">
        <f t="shared" si="1277"/>
        <v>CHF</v>
      </c>
      <c r="L13590" s="158" t="str">
        <f t="shared" si="1274"/>
        <v>SGDCHF45765</v>
      </c>
      <c r="M13590" s="160">
        <f t="shared" si="1278"/>
        <v>45765</v>
      </c>
      <c r="N13590" s="158">
        <v>0.67091580006709162</v>
      </c>
      <c r="O13590" s="158">
        <v>0.92910000000000004</v>
      </c>
      <c r="P13590" s="161">
        <f t="shared" si="1275"/>
        <v>0.62329999999999997</v>
      </c>
    </row>
    <row r="13591" spans="9:16" x14ac:dyDescent="0.2">
      <c r="I13591" s="158">
        <f t="shared" si="1273"/>
        <v>32</v>
      </c>
      <c r="J13591" s="158" t="str">
        <f t="shared" si="1276"/>
        <v>SGD</v>
      </c>
      <c r="K13591" s="158" t="str">
        <f t="shared" si="1277"/>
        <v>CHF</v>
      </c>
      <c r="L13591" s="158" t="str">
        <f t="shared" si="1274"/>
        <v>SGDCHF45766</v>
      </c>
      <c r="M13591" s="160">
        <f t="shared" si="1278"/>
        <v>45766</v>
      </c>
      <c r="N13591" s="158">
        <v>0.67091580006709162</v>
      </c>
      <c r="O13591" s="158">
        <v>0.92910000000000004</v>
      </c>
      <c r="P13591" s="161">
        <f t="shared" si="1275"/>
        <v>0.62329999999999997</v>
      </c>
    </row>
    <row r="13592" spans="9:16" x14ac:dyDescent="0.2">
      <c r="I13592" s="158">
        <f t="shared" si="1273"/>
        <v>32</v>
      </c>
      <c r="J13592" s="158" t="str">
        <f t="shared" si="1276"/>
        <v>SGD</v>
      </c>
      <c r="K13592" s="158" t="str">
        <f t="shared" si="1277"/>
        <v>CHF</v>
      </c>
      <c r="L13592" s="158" t="str">
        <f t="shared" si="1274"/>
        <v>SGDCHF45767</v>
      </c>
      <c r="M13592" s="160">
        <f t="shared" si="1278"/>
        <v>45767</v>
      </c>
      <c r="N13592" s="158">
        <v>0.67091580006709162</v>
      </c>
      <c r="O13592" s="158">
        <v>0.92910000000000004</v>
      </c>
      <c r="P13592" s="161">
        <f t="shared" si="1275"/>
        <v>0.62329999999999997</v>
      </c>
    </row>
    <row r="13593" spans="9:16" x14ac:dyDescent="0.2">
      <c r="I13593" s="158">
        <f t="shared" si="1273"/>
        <v>32</v>
      </c>
      <c r="J13593" s="158" t="str">
        <f t="shared" si="1276"/>
        <v>SGD</v>
      </c>
      <c r="K13593" s="158" t="str">
        <f t="shared" si="1277"/>
        <v>CHF</v>
      </c>
      <c r="L13593" s="158" t="str">
        <f t="shared" si="1274"/>
        <v>SGDCHF45768</v>
      </c>
      <c r="M13593" s="160">
        <f t="shared" si="1278"/>
        <v>45768</v>
      </c>
      <c r="N13593" s="158">
        <v>0.67091580006709162</v>
      </c>
      <c r="O13593" s="158">
        <v>0.92910000000000004</v>
      </c>
      <c r="P13593" s="161">
        <f t="shared" si="1275"/>
        <v>0.62329999999999997</v>
      </c>
    </row>
    <row r="13594" spans="9:16" x14ac:dyDescent="0.2">
      <c r="I13594" s="158">
        <f t="shared" si="1273"/>
        <v>32</v>
      </c>
      <c r="J13594" s="158" t="str">
        <f t="shared" si="1276"/>
        <v>SGD</v>
      </c>
      <c r="K13594" s="158" t="str">
        <f t="shared" si="1277"/>
        <v>CHF</v>
      </c>
      <c r="L13594" s="158" t="str">
        <f t="shared" si="1274"/>
        <v>SGDCHF45769</v>
      </c>
      <c r="M13594" s="160">
        <f t="shared" si="1278"/>
        <v>45769</v>
      </c>
      <c r="N13594" s="158">
        <v>0.66617813603357534</v>
      </c>
      <c r="O13594" s="158">
        <v>0.93179999999999996</v>
      </c>
      <c r="P13594" s="161">
        <f t="shared" si="1275"/>
        <v>0.62070000000000003</v>
      </c>
    </row>
    <row r="13595" spans="9:16" x14ac:dyDescent="0.2">
      <c r="I13595" s="158">
        <f t="shared" si="1273"/>
        <v>32</v>
      </c>
      <c r="J13595" s="158" t="str">
        <f t="shared" si="1276"/>
        <v>SGD</v>
      </c>
      <c r="K13595" s="158" t="str">
        <f t="shared" si="1277"/>
        <v>CHF</v>
      </c>
      <c r="L13595" s="158" t="str">
        <f t="shared" si="1274"/>
        <v>SGDCHF45770</v>
      </c>
      <c r="M13595" s="160">
        <f t="shared" si="1278"/>
        <v>45770</v>
      </c>
      <c r="N13595" s="158">
        <v>0.66840451841454451</v>
      </c>
      <c r="O13595" s="158">
        <v>0.93820000000000003</v>
      </c>
      <c r="P13595" s="161">
        <f t="shared" si="1275"/>
        <v>0.62709999999999999</v>
      </c>
    </row>
    <row r="13596" spans="9:16" x14ac:dyDescent="0.2">
      <c r="I13596" s="158">
        <f t="shared" si="1273"/>
        <v>32</v>
      </c>
      <c r="J13596" s="158" t="str">
        <f t="shared" si="1276"/>
        <v>SGD</v>
      </c>
      <c r="K13596" s="158" t="str">
        <f t="shared" si="1277"/>
        <v>CHF</v>
      </c>
      <c r="L13596" s="158" t="str">
        <f t="shared" si="1274"/>
        <v>SGDCHF45771</v>
      </c>
      <c r="M13596" s="160">
        <f t="shared" si="1278"/>
        <v>45771</v>
      </c>
      <c r="N13596" s="158">
        <v>0.67006164567140181</v>
      </c>
      <c r="O13596" s="158">
        <v>0.93920000000000003</v>
      </c>
      <c r="P13596" s="161">
        <f t="shared" si="1275"/>
        <v>0.62929999999999997</v>
      </c>
    </row>
    <row r="13597" spans="9:16" x14ac:dyDescent="0.2">
      <c r="I13597" s="158">
        <f t="shared" si="1273"/>
        <v>32</v>
      </c>
      <c r="J13597" s="158" t="str">
        <f t="shared" si="1276"/>
        <v>SGD</v>
      </c>
      <c r="K13597" s="158" t="str">
        <f t="shared" si="1277"/>
        <v>CHF</v>
      </c>
      <c r="L13597" s="158" t="str">
        <f t="shared" si="1274"/>
        <v>SGDCHF45772</v>
      </c>
      <c r="M13597" s="160">
        <f t="shared" si="1278"/>
        <v>45772</v>
      </c>
      <c r="N13597" s="158">
        <v>0.66979236436704614</v>
      </c>
      <c r="O13597" s="158">
        <v>0.94210000000000005</v>
      </c>
      <c r="P13597" s="161">
        <f t="shared" si="1275"/>
        <v>0.63100000000000001</v>
      </c>
    </row>
    <row r="13598" spans="9:16" x14ac:dyDescent="0.2">
      <c r="I13598" s="158">
        <f t="shared" si="1273"/>
        <v>32</v>
      </c>
      <c r="J13598" s="158" t="str">
        <f t="shared" si="1276"/>
        <v>SGD</v>
      </c>
      <c r="K13598" s="158" t="str">
        <f t="shared" si="1277"/>
        <v>CHF</v>
      </c>
      <c r="L13598" s="158" t="str">
        <f t="shared" si="1274"/>
        <v>SGDCHF45773</v>
      </c>
      <c r="M13598" s="160">
        <f t="shared" si="1278"/>
        <v>45773</v>
      </c>
      <c r="N13598" s="158">
        <v>0.66979236436704614</v>
      </c>
      <c r="O13598" s="158">
        <v>0.94210000000000005</v>
      </c>
      <c r="P13598" s="161">
        <f t="shared" si="1275"/>
        <v>0.63100000000000001</v>
      </c>
    </row>
    <row r="13599" spans="9:16" x14ac:dyDescent="0.2">
      <c r="I13599" s="158">
        <f t="shared" si="1273"/>
        <v>32</v>
      </c>
      <c r="J13599" s="158" t="str">
        <f t="shared" si="1276"/>
        <v>SGD</v>
      </c>
      <c r="K13599" s="158" t="str">
        <f t="shared" si="1277"/>
        <v>CHF</v>
      </c>
      <c r="L13599" s="158" t="str">
        <f t="shared" si="1274"/>
        <v>SGDCHF45774</v>
      </c>
      <c r="M13599" s="160">
        <f t="shared" si="1278"/>
        <v>45774</v>
      </c>
      <c r="N13599" s="158">
        <v>0.66979236436704614</v>
      </c>
      <c r="O13599" s="158">
        <v>0.94210000000000005</v>
      </c>
      <c r="P13599" s="161">
        <f t="shared" si="1275"/>
        <v>0.63100000000000001</v>
      </c>
    </row>
    <row r="13600" spans="9:16" x14ac:dyDescent="0.2">
      <c r="I13600" s="158">
        <f t="shared" si="1273"/>
        <v>32</v>
      </c>
      <c r="J13600" s="158" t="str">
        <f t="shared" si="1276"/>
        <v>SGD</v>
      </c>
      <c r="K13600" s="158" t="str">
        <f t="shared" si="1277"/>
        <v>CHF</v>
      </c>
      <c r="L13600" s="158" t="str">
        <f t="shared" si="1274"/>
        <v>SGDCHF45775</v>
      </c>
      <c r="M13600" s="160">
        <f t="shared" si="1278"/>
        <v>45775</v>
      </c>
      <c r="N13600" s="158">
        <v>0.67010654694096361</v>
      </c>
      <c r="O13600" s="158">
        <v>0.94199999999999995</v>
      </c>
      <c r="P13600" s="161">
        <f t="shared" si="1275"/>
        <v>0.63119999999999998</v>
      </c>
    </row>
    <row r="13601" spans="9:16" x14ac:dyDescent="0.2">
      <c r="I13601" s="158">
        <f t="shared" si="1273"/>
        <v>32</v>
      </c>
      <c r="J13601" s="158" t="str">
        <f t="shared" si="1276"/>
        <v>SGD</v>
      </c>
      <c r="K13601" s="158" t="str">
        <f t="shared" si="1277"/>
        <v>CHF</v>
      </c>
      <c r="L13601" s="158" t="str">
        <f t="shared" si="1274"/>
        <v>SGDCHF45776</v>
      </c>
      <c r="M13601" s="160">
        <f t="shared" si="1278"/>
        <v>45776</v>
      </c>
      <c r="N13601" s="158">
        <v>0.67141130656640258</v>
      </c>
      <c r="O13601" s="158">
        <v>0.93920000000000003</v>
      </c>
      <c r="P13601" s="161">
        <f t="shared" si="1275"/>
        <v>0.63060000000000005</v>
      </c>
    </row>
    <row r="13602" spans="9:16" x14ac:dyDescent="0.2">
      <c r="I13602" s="158">
        <f t="shared" si="1273"/>
        <v>32</v>
      </c>
      <c r="J13602" s="158" t="str">
        <f t="shared" si="1276"/>
        <v>SGD</v>
      </c>
      <c r="K13602" s="158" t="str">
        <f t="shared" si="1277"/>
        <v>CHF</v>
      </c>
      <c r="L13602" s="158" t="str">
        <f t="shared" si="1274"/>
        <v>SGDCHF45777</v>
      </c>
      <c r="M13602" s="160">
        <f t="shared" si="1278"/>
        <v>45777</v>
      </c>
      <c r="N13602" s="158">
        <v>0.672992798977051</v>
      </c>
      <c r="O13602" s="158">
        <v>0.93889999999999996</v>
      </c>
      <c r="P13602" s="161">
        <f t="shared" si="1275"/>
        <v>0.63190000000000002</v>
      </c>
    </row>
    <row r="13603" spans="9:16" x14ac:dyDescent="0.2">
      <c r="I13603" s="158">
        <f t="shared" si="1273"/>
        <v>32</v>
      </c>
      <c r="J13603" s="158" t="str">
        <f t="shared" si="1276"/>
        <v>SGD</v>
      </c>
      <c r="K13603" s="158" t="str">
        <f t="shared" si="1277"/>
        <v>CHF</v>
      </c>
      <c r="L13603" s="158" t="str">
        <f t="shared" si="1274"/>
        <v>SGDCHF45778</v>
      </c>
      <c r="M13603" s="160">
        <f t="shared" si="1278"/>
        <v>45778</v>
      </c>
      <c r="N13603" s="158">
        <v>0.672992798977051</v>
      </c>
      <c r="O13603" s="158">
        <v>0.93889999999999996</v>
      </c>
      <c r="P13603" s="161">
        <f t="shared" si="1275"/>
        <v>0.63190000000000002</v>
      </c>
    </row>
    <row r="13604" spans="9:16" x14ac:dyDescent="0.2">
      <c r="I13604" s="158">
        <f t="shared" si="1273"/>
        <v>32</v>
      </c>
      <c r="J13604" s="158" t="str">
        <f t="shared" si="1276"/>
        <v>SGD</v>
      </c>
      <c r="K13604" s="158" t="str">
        <f t="shared" si="1277"/>
        <v>CHF</v>
      </c>
      <c r="L13604" s="158" t="str">
        <f t="shared" si="1274"/>
        <v>SGDCHF45779</v>
      </c>
      <c r="M13604" s="160">
        <f t="shared" si="1278"/>
        <v>45779</v>
      </c>
      <c r="N13604" s="158">
        <v>0.68054988430651964</v>
      </c>
      <c r="O13604" s="158">
        <v>0.93430000000000002</v>
      </c>
      <c r="P13604" s="161">
        <f t="shared" si="1275"/>
        <v>0.63580000000000003</v>
      </c>
    </row>
    <row r="13605" spans="9:16" x14ac:dyDescent="0.2">
      <c r="I13605" s="158">
        <f t="shared" si="1273"/>
        <v>32</v>
      </c>
      <c r="J13605" s="158" t="str">
        <f t="shared" si="1276"/>
        <v>SGD</v>
      </c>
      <c r="K13605" s="158" t="str">
        <f t="shared" si="1277"/>
        <v>CHF</v>
      </c>
      <c r="L13605" s="158" t="str">
        <f t="shared" si="1274"/>
        <v>SGDCHF45780</v>
      </c>
      <c r="M13605" s="160">
        <f t="shared" si="1278"/>
        <v>45780</v>
      </c>
      <c r="N13605" s="158">
        <v>0.68054988430651964</v>
      </c>
      <c r="O13605" s="158">
        <v>0.93430000000000002</v>
      </c>
      <c r="P13605" s="161">
        <f t="shared" si="1275"/>
        <v>0.63580000000000003</v>
      </c>
    </row>
    <row r="13606" spans="9:16" x14ac:dyDescent="0.2">
      <c r="I13606" s="158">
        <f t="shared" si="1273"/>
        <v>32</v>
      </c>
      <c r="J13606" s="158" t="str">
        <f t="shared" si="1276"/>
        <v>SGD</v>
      </c>
      <c r="K13606" s="158" t="str">
        <f t="shared" si="1277"/>
        <v>CHF</v>
      </c>
      <c r="L13606" s="158" t="str">
        <f t="shared" si="1274"/>
        <v>SGDCHF45781</v>
      </c>
      <c r="M13606" s="160">
        <f t="shared" si="1278"/>
        <v>45781</v>
      </c>
      <c r="N13606" s="158">
        <v>0.68054988430651964</v>
      </c>
      <c r="O13606" s="158">
        <v>0.93430000000000002</v>
      </c>
      <c r="P13606" s="161">
        <f t="shared" si="1275"/>
        <v>0.63580000000000003</v>
      </c>
    </row>
    <row r="13607" spans="9:16" x14ac:dyDescent="0.2">
      <c r="I13607" s="158">
        <f t="shared" si="1273"/>
        <v>32</v>
      </c>
      <c r="J13607" s="158" t="str">
        <f t="shared" si="1276"/>
        <v>SGD</v>
      </c>
      <c r="K13607" s="158" t="str">
        <f t="shared" si="1277"/>
        <v>CHF</v>
      </c>
      <c r="L13607" s="158" t="str">
        <f t="shared" si="1274"/>
        <v>SGDCHF45782</v>
      </c>
      <c r="M13607" s="160">
        <f t="shared" si="1278"/>
        <v>45782</v>
      </c>
      <c r="N13607" s="158">
        <v>0.68404131609549212</v>
      </c>
      <c r="O13607" s="158">
        <v>0.93359999999999999</v>
      </c>
      <c r="P13607" s="161">
        <f t="shared" si="1275"/>
        <v>0.63859999999999995</v>
      </c>
    </row>
    <row r="13608" spans="9:16" x14ac:dyDescent="0.2">
      <c r="I13608" s="158">
        <f t="shared" si="1273"/>
        <v>32</v>
      </c>
      <c r="J13608" s="158" t="str">
        <f t="shared" si="1276"/>
        <v>SGD</v>
      </c>
      <c r="K13608" s="158" t="str">
        <f t="shared" si="1277"/>
        <v>CHF</v>
      </c>
      <c r="L13608" s="158" t="str">
        <f t="shared" si="1274"/>
        <v>SGDCHF45783</v>
      </c>
      <c r="M13608" s="160">
        <f t="shared" si="1278"/>
        <v>45783</v>
      </c>
      <c r="N13608" s="158">
        <v>0.68493150684931503</v>
      </c>
      <c r="O13608" s="158">
        <v>0.93459999999999999</v>
      </c>
      <c r="P13608" s="161">
        <f t="shared" si="1275"/>
        <v>0.6401</v>
      </c>
    </row>
    <row r="13609" spans="9:16" x14ac:dyDescent="0.2">
      <c r="I13609" s="158">
        <f t="shared" si="1273"/>
        <v>32</v>
      </c>
      <c r="J13609" s="158" t="str">
        <f t="shared" si="1276"/>
        <v>SGD</v>
      </c>
      <c r="K13609" s="158" t="str">
        <f t="shared" si="1277"/>
        <v>CHF</v>
      </c>
      <c r="L13609" s="158" t="str">
        <f t="shared" si="1274"/>
        <v>SGDCHF45784</v>
      </c>
      <c r="M13609" s="160">
        <f t="shared" si="1278"/>
        <v>45784</v>
      </c>
      <c r="N13609" s="158">
        <v>0.68166325835037489</v>
      </c>
      <c r="O13609" s="158">
        <v>0.93589999999999995</v>
      </c>
      <c r="P13609" s="161">
        <f t="shared" si="1275"/>
        <v>0.63800000000000001</v>
      </c>
    </row>
    <row r="13610" spans="9:16" x14ac:dyDescent="0.2">
      <c r="I13610" s="158">
        <f t="shared" ref="I13610:I13673" si="1279">IF(M13609=$G$2,I13609+1,I13609)</f>
        <v>32</v>
      </c>
      <c r="J13610" s="158" t="str">
        <f t="shared" si="1276"/>
        <v>SGD</v>
      </c>
      <c r="K13610" s="158" t="str">
        <f t="shared" si="1277"/>
        <v>CHF</v>
      </c>
      <c r="L13610" s="158" t="str">
        <f t="shared" si="1274"/>
        <v>SGDCHF45785</v>
      </c>
      <c r="M13610" s="160">
        <f t="shared" si="1278"/>
        <v>45785</v>
      </c>
      <c r="N13610" s="158">
        <v>0.68282690337999319</v>
      </c>
      <c r="O13610" s="158">
        <v>0.9325</v>
      </c>
      <c r="P13610" s="161">
        <f t="shared" si="1275"/>
        <v>0.63670000000000004</v>
      </c>
    </row>
    <row r="13611" spans="9:16" x14ac:dyDescent="0.2">
      <c r="I13611" s="158">
        <f t="shared" si="1279"/>
        <v>32</v>
      </c>
      <c r="J13611" s="158" t="str">
        <f t="shared" si="1276"/>
        <v>SGD</v>
      </c>
      <c r="K13611" s="158" t="str">
        <f t="shared" si="1277"/>
        <v>CHF</v>
      </c>
      <c r="L13611" s="158" t="str">
        <f t="shared" si="1274"/>
        <v>SGDCHF45786</v>
      </c>
      <c r="M13611" s="160">
        <f t="shared" si="1278"/>
        <v>45786</v>
      </c>
      <c r="N13611" s="158">
        <v>0.68493150684931503</v>
      </c>
      <c r="O13611" s="158">
        <v>0.93530000000000002</v>
      </c>
      <c r="P13611" s="161">
        <f t="shared" si="1275"/>
        <v>0.64059999999999995</v>
      </c>
    </row>
    <row r="13612" spans="9:16" x14ac:dyDescent="0.2">
      <c r="I13612" s="158">
        <f t="shared" si="1279"/>
        <v>32</v>
      </c>
      <c r="J13612" s="158" t="str">
        <f t="shared" si="1276"/>
        <v>SGD</v>
      </c>
      <c r="K13612" s="158" t="str">
        <f t="shared" si="1277"/>
        <v>CHF</v>
      </c>
      <c r="L13612" s="158" t="str">
        <f t="shared" si="1274"/>
        <v>SGDCHF45787</v>
      </c>
      <c r="M13612" s="160">
        <f t="shared" si="1278"/>
        <v>45787</v>
      </c>
      <c r="N13612" s="158">
        <v>0.68493150684931503</v>
      </c>
      <c r="O13612" s="158">
        <v>0.93530000000000002</v>
      </c>
      <c r="P13612" s="161">
        <f t="shared" si="1275"/>
        <v>0.64059999999999995</v>
      </c>
    </row>
    <row r="13613" spans="9:16" x14ac:dyDescent="0.2">
      <c r="I13613" s="158">
        <f t="shared" si="1279"/>
        <v>32</v>
      </c>
      <c r="J13613" s="158" t="str">
        <f t="shared" si="1276"/>
        <v>SGD</v>
      </c>
      <c r="K13613" s="158" t="str">
        <f t="shared" si="1277"/>
        <v>CHF</v>
      </c>
      <c r="L13613" s="158" t="str">
        <f t="shared" si="1274"/>
        <v>SGDCHF45788</v>
      </c>
      <c r="M13613" s="160">
        <f t="shared" si="1278"/>
        <v>45788</v>
      </c>
      <c r="N13613" s="158">
        <v>0.68493150684931503</v>
      </c>
      <c r="O13613" s="158">
        <v>0.93530000000000002</v>
      </c>
      <c r="P13613" s="161">
        <f t="shared" si="1275"/>
        <v>0.64059999999999995</v>
      </c>
    </row>
    <row r="13614" spans="9:16" x14ac:dyDescent="0.2">
      <c r="I13614" s="158">
        <f t="shared" si="1279"/>
        <v>32</v>
      </c>
      <c r="J13614" s="158" t="str">
        <f t="shared" si="1276"/>
        <v>SGD</v>
      </c>
      <c r="K13614" s="158" t="str">
        <f t="shared" si="1277"/>
        <v>CHF</v>
      </c>
      <c r="L13614" s="158" t="str">
        <f t="shared" si="1274"/>
        <v>SGDCHF45789</v>
      </c>
      <c r="M13614" s="160">
        <f t="shared" si="1278"/>
        <v>45789</v>
      </c>
      <c r="N13614" s="158">
        <v>0.68932239608464874</v>
      </c>
      <c r="O13614" s="158">
        <v>0.93689999999999996</v>
      </c>
      <c r="P13614" s="161">
        <f t="shared" si="1275"/>
        <v>0.64580000000000004</v>
      </c>
    </row>
    <row r="13615" spans="9:16" x14ac:dyDescent="0.2">
      <c r="I13615" s="158">
        <f t="shared" si="1279"/>
        <v>32</v>
      </c>
      <c r="J13615" s="158" t="str">
        <f t="shared" si="1276"/>
        <v>SGD</v>
      </c>
      <c r="K13615" s="158" t="str">
        <f t="shared" si="1277"/>
        <v>CHF</v>
      </c>
      <c r="L13615" s="158" t="str">
        <f t="shared" si="1274"/>
        <v>SGDCHF45790</v>
      </c>
      <c r="M13615" s="160">
        <f t="shared" si="1278"/>
        <v>45790</v>
      </c>
      <c r="N13615" s="158">
        <v>0.68960761326805053</v>
      </c>
      <c r="O13615" s="158">
        <v>0.93579999999999997</v>
      </c>
      <c r="P13615" s="161">
        <f t="shared" si="1275"/>
        <v>0.64529999999999998</v>
      </c>
    </row>
    <row r="13616" spans="9:16" x14ac:dyDescent="0.2">
      <c r="I13616" s="158">
        <f t="shared" si="1279"/>
        <v>32</v>
      </c>
      <c r="J13616" s="158" t="str">
        <f t="shared" si="1276"/>
        <v>SGD</v>
      </c>
      <c r="K13616" s="158" t="str">
        <f t="shared" si="1277"/>
        <v>CHF</v>
      </c>
      <c r="L13616" s="158" t="str">
        <f t="shared" si="1274"/>
        <v>SGDCHF45791</v>
      </c>
      <c r="M13616" s="160">
        <f t="shared" si="1278"/>
        <v>45791</v>
      </c>
      <c r="N13616" s="158">
        <v>0.68667170225914997</v>
      </c>
      <c r="O13616" s="158">
        <v>0.93899999999999995</v>
      </c>
      <c r="P13616" s="161">
        <f t="shared" si="1275"/>
        <v>0.64480000000000004</v>
      </c>
    </row>
    <row r="13617" spans="9:16" x14ac:dyDescent="0.2">
      <c r="I13617" s="158">
        <f t="shared" si="1279"/>
        <v>32</v>
      </c>
      <c r="J13617" s="158" t="str">
        <f t="shared" si="1276"/>
        <v>SGD</v>
      </c>
      <c r="K13617" s="158" t="str">
        <f t="shared" si="1277"/>
        <v>CHF</v>
      </c>
      <c r="L13617" s="158" t="str">
        <f t="shared" si="1274"/>
        <v>SGDCHF45792</v>
      </c>
      <c r="M13617" s="160">
        <f t="shared" si="1278"/>
        <v>45792</v>
      </c>
      <c r="N13617" s="158">
        <v>0.68832599118942728</v>
      </c>
      <c r="O13617" s="158">
        <v>0.93769999999999998</v>
      </c>
      <c r="P13617" s="161">
        <f t="shared" si="1275"/>
        <v>0.64539999999999997</v>
      </c>
    </row>
    <row r="13618" spans="9:16" x14ac:dyDescent="0.2">
      <c r="I13618" s="158">
        <f t="shared" si="1279"/>
        <v>32</v>
      </c>
      <c r="J13618" s="158" t="str">
        <f t="shared" si="1276"/>
        <v>SGD</v>
      </c>
      <c r="K13618" s="158" t="str">
        <f t="shared" si="1277"/>
        <v>CHF</v>
      </c>
      <c r="L13618" s="158" t="str">
        <f t="shared" si="1274"/>
        <v>SGDCHF45793</v>
      </c>
      <c r="M13618" s="160">
        <f t="shared" si="1278"/>
        <v>45793</v>
      </c>
      <c r="N13618" s="158">
        <v>0.68780521356351887</v>
      </c>
      <c r="O13618" s="158">
        <v>0.93810000000000004</v>
      </c>
      <c r="P13618" s="161">
        <f t="shared" si="1275"/>
        <v>0.6452</v>
      </c>
    </row>
    <row r="13619" spans="9:16" x14ac:dyDescent="0.2">
      <c r="I13619" s="158">
        <f t="shared" si="1279"/>
        <v>32</v>
      </c>
      <c r="J13619" s="158" t="str">
        <f t="shared" si="1276"/>
        <v>SGD</v>
      </c>
      <c r="K13619" s="158" t="str">
        <f t="shared" si="1277"/>
        <v>CHF</v>
      </c>
      <c r="L13619" s="158" t="str">
        <f t="shared" si="1274"/>
        <v>SGDCHF45794</v>
      </c>
      <c r="M13619" s="160">
        <f t="shared" si="1278"/>
        <v>45794</v>
      </c>
      <c r="N13619" s="158">
        <v>0.68780521356351887</v>
      </c>
      <c r="O13619" s="158">
        <v>0.93810000000000004</v>
      </c>
      <c r="P13619" s="161">
        <f t="shared" si="1275"/>
        <v>0.6452</v>
      </c>
    </row>
    <row r="13620" spans="9:16" x14ac:dyDescent="0.2">
      <c r="I13620" s="158">
        <f t="shared" si="1279"/>
        <v>32</v>
      </c>
      <c r="J13620" s="158" t="str">
        <f t="shared" si="1276"/>
        <v>SGD</v>
      </c>
      <c r="K13620" s="158" t="str">
        <f t="shared" si="1277"/>
        <v>CHF</v>
      </c>
      <c r="L13620" s="158" t="str">
        <f t="shared" si="1274"/>
        <v>SGDCHF45795</v>
      </c>
      <c r="M13620" s="160">
        <f t="shared" si="1278"/>
        <v>45795</v>
      </c>
      <c r="N13620" s="158">
        <v>0.68780521356351887</v>
      </c>
      <c r="O13620" s="158">
        <v>0.93810000000000004</v>
      </c>
      <c r="P13620" s="161">
        <f t="shared" si="1275"/>
        <v>0.6452</v>
      </c>
    </row>
    <row r="13621" spans="9:16" x14ac:dyDescent="0.2">
      <c r="I13621" s="158">
        <f t="shared" si="1279"/>
        <v>32</v>
      </c>
      <c r="J13621" s="158" t="str">
        <f t="shared" si="1276"/>
        <v>SGD</v>
      </c>
      <c r="K13621" s="158" t="str">
        <f t="shared" si="1277"/>
        <v>CHF</v>
      </c>
      <c r="L13621" s="158" t="str">
        <f t="shared" si="1274"/>
        <v>SGDCHF45796</v>
      </c>
      <c r="M13621" s="160">
        <f t="shared" si="1278"/>
        <v>45796</v>
      </c>
      <c r="N13621" s="158">
        <v>0.6860122110173561</v>
      </c>
      <c r="O13621" s="158">
        <v>0.93940000000000001</v>
      </c>
      <c r="P13621" s="161">
        <f t="shared" si="1275"/>
        <v>0.64439999999999997</v>
      </c>
    </row>
    <row r="13622" spans="9:16" x14ac:dyDescent="0.2">
      <c r="I13622" s="158">
        <f t="shared" si="1279"/>
        <v>32</v>
      </c>
      <c r="J13622" s="158" t="str">
        <f t="shared" si="1276"/>
        <v>SGD</v>
      </c>
      <c r="K13622" s="158" t="str">
        <f t="shared" si="1277"/>
        <v>CHF</v>
      </c>
      <c r="L13622" s="158" t="str">
        <f t="shared" si="1274"/>
        <v>SGDCHF45797</v>
      </c>
      <c r="M13622" s="160">
        <f t="shared" si="1278"/>
        <v>45797</v>
      </c>
      <c r="N13622" s="158">
        <v>0.68643602416254801</v>
      </c>
      <c r="O13622" s="158">
        <v>0.93659999999999999</v>
      </c>
      <c r="P13622" s="161">
        <f t="shared" si="1275"/>
        <v>0.64290000000000003</v>
      </c>
    </row>
    <row r="13623" spans="9:16" x14ac:dyDescent="0.2">
      <c r="I13623" s="158">
        <f t="shared" si="1279"/>
        <v>32</v>
      </c>
      <c r="J13623" s="158" t="str">
        <f t="shared" si="1276"/>
        <v>SGD</v>
      </c>
      <c r="K13623" s="158" t="str">
        <f t="shared" si="1277"/>
        <v>CHF</v>
      </c>
      <c r="L13623" s="158" t="str">
        <f t="shared" si="1274"/>
        <v>SGDCHF45798</v>
      </c>
      <c r="M13623" s="160">
        <f t="shared" si="1278"/>
        <v>45798</v>
      </c>
      <c r="N13623" s="158">
        <v>0.68479079641169627</v>
      </c>
      <c r="O13623" s="158">
        <v>0.93520000000000003</v>
      </c>
      <c r="P13623" s="161">
        <f t="shared" si="1275"/>
        <v>0.64039999999999997</v>
      </c>
    </row>
    <row r="13624" spans="9:16" x14ac:dyDescent="0.2">
      <c r="I13624" s="158">
        <f t="shared" si="1279"/>
        <v>32</v>
      </c>
      <c r="J13624" s="158" t="str">
        <f t="shared" si="1276"/>
        <v>SGD</v>
      </c>
      <c r="K13624" s="158" t="str">
        <f t="shared" si="1277"/>
        <v>CHF</v>
      </c>
      <c r="L13624" s="158" t="str">
        <f t="shared" si="1274"/>
        <v>SGDCHF45799</v>
      </c>
      <c r="M13624" s="160">
        <f t="shared" si="1278"/>
        <v>45799</v>
      </c>
      <c r="N13624" s="158">
        <v>0.6848845969454147</v>
      </c>
      <c r="O13624" s="158">
        <v>0.93430000000000002</v>
      </c>
      <c r="P13624" s="161">
        <f t="shared" si="1275"/>
        <v>0.63990000000000002</v>
      </c>
    </row>
    <row r="13625" spans="9:16" x14ac:dyDescent="0.2">
      <c r="I13625" s="158">
        <f t="shared" si="1279"/>
        <v>32</v>
      </c>
      <c r="J13625" s="158" t="str">
        <f t="shared" si="1276"/>
        <v>SGD</v>
      </c>
      <c r="K13625" s="158" t="str">
        <f t="shared" si="1277"/>
        <v>CHF</v>
      </c>
      <c r="L13625" s="158" t="str">
        <f t="shared" si="1274"/>
        <v>SGDCHF45800</v>
      </c>
      <c r="M13625" s="160">
        <f t="shared" si="1278"/>
        <v>45800</v>
      </c>
      <c r="N13625" s="158">
        <v>0.68704912401236684</v>
      </c>
      <c r="O13625" s="158">
        <v>0.92989999999999995</v>
      </c>
      <c r="P13625" s="161">
        <f t="shared" si="1275"/>
        <v>0.63890000000000002</v>
      </c>
    </row>
    <row r="13626" spans="9:16" x14ac:dyDescent="0.2">
      <c r="I13626" s="158">
        <f t="shared" si="1279"/>
        <v>32</v>
      </c>
      <c r="J13626" s="158" t="str">
        <f t="shared" si="1276"/>
        <v>SGD</v>
      </c>
      <c r="K13626" s="158" t="str">
        <f t="shared" si="1277"/>
        <v>CHF</v>
      </c>
      <c r="L13626" s="158" t="str">
        <f t="shared" si="1274"/>
        <v>SGDCHF45801</v>
      </c>
      <c r="M13626" s="160">
        <f t="shared" si="1278"/>
        <v>45801</v>
      </c>
      <c r="N13626" s="158">
        <v>0.68704912401236684</v>
      </c>
      <c r="O13626" s="158">
        <v>0.92989999999999995</v>
      </c>
      <c r="P13626" s="161">
        <f t="shared" si="1275"/>
        <v>0.63890000000000002</v>
      </c>
    </row>
    <row r="13627" spans="9:16" x14ac:dyDescent="0.2">
      <c r="I13627" s="158">
        <f t="shared" si="1279"/>
        <v>32</v>
      </c>
      <c r="J13627" s="158" t="str">
        <f t="shared" si="1276"/>
        <v>SGD</v>
      </c>
      <c r="K13627" s="158" t="str">
        <f t="shared" si="1277"/>
        <v>CHF</v>
      </c>
      <c r="L13627" s="158" t="str">
        <f t="shared" si="1274"/>
        <v>SGDCHF45802</v>
      </c>
      <c r="M13627" s="160">
        <f t="shared" si="1278"/>
        <v>45802</v>
      </c>
      <c r="N13627" s="158">
        <v>0.68704912401236684</v>
      </c>
      <c r="O13627" s="158">
        <v>0.92989999999999995</v>
      </c>
      <c r="P13627" s="161">
        <f t="shared" si="1275"/>
        <v>0.63890000000000002</v>
      </c>
    </row>
    <row r="13628" spans="9:16" x14ac:dyDescent="0.2">
      <c r="I13628" s="158">
        <f t="shared" si="1279"/>
        <v>32</v>
      </c>
      <c r="J13628" s="158" t="str">
        <f t="shared" si="1276"/>
        <v>SGD</v>
      </c>
      <c r="K13628" s="158" t="str">
        <f t="shared" si="1277"/>
        <v>CHF</v>
      </c>
      <c r="L13628" s="158" t="str">
        <f t="shared" si="1274"/>
        <v>SGDCHF45803</v>
      </c>
      <c r="M13628" s="160">
        <f t="shared" si="1278"/>
        <v>45803</v>
      </c>
      <c r="N13628" s="158">
        <v>0.68446269678302529</v>
      </c>
      <c r="O13628" s="158">
        <v>0.93559999999999999</v>
      </c>
      <c r="P13628" s="161">
        <f t="shared" si="1275"/>
        <v>0.64039999999999997</v>
      </c>
    </row>
    <row r="13629" spans="9:16" x14ac:dyDescent="0.2">
      <c r="I13629" s="158">
        <f t="shared" si="1279"/>
        <v>32</v>
      </c>
      <c r="J13629" s="158" t="str">
        <f t="shared" si="1276"/>
        <v>SGD</v>
      </c>
      <c r="K13629" s="158" t="str">
        <f t="shared" si="1277"/>
        <v>CHF</v>
      </c>
      <c r="L13629" s="158" t="str">
        <f t="shared" si="1274"/>
        <v>SGDCHF45804</v>
      </c>
      <c r="M13629" s="160">
        <f t="shared" si="1278"/>
        <v>45804</v>
      </c>
      <c r="N13629" s="158">
        <v>0.68385420228407312</v>
      </c>
      <c r="O13629" s="158">
        <v>0.93859999999999999</v>
      </c>
      <c r="P13629" s="161">
        <f t="shared" si="1275"/>
        <v>0.64190000000000003</v>
      </c>
    </row>
    <row r="13630" spans="9:16" x14ac:dyDescent="0.2">
      <c r="I13630" s="158">
        <f t="shared" si="1279"/>
        <v>32</v>
      </c>
      <c r="J13630" s="158" t="str">
        <f t="shared" si="1276"/>
        <v>SGD</v>
      </c>
      <c r="K13630" s="158" t="str">
        <f t="shared" si="1277"/>
        <v>CHF</v>
      </c>
      <c r="L13630" s="158" t="str">
        <f t="shared" si="1274"/>
        <v>SGDCHF45805</v>
      </c>
      <c r="M13630" s="160">
        <f t="shared" si="1278"/>
        <v>45805</v>
      </c>
      <c r="N13630" s="158">
        <v>0.68554192088846233</v>
      </c>
      <c r="O13630" s="158">
        <v>0.93640000000000001</v>
      </c>
      <c r="P13630" s="161">
        <f t="shared" si="1275"/>
        <v>0.64190000000000003</v>
      </c>
    </row>
    <row r="13631" spans="9:16" x14ac:dyDescent="0.2">
      <c r="I13631" s="158">
        <f t="shared" si="1279"/>
        <v>32</v>
      </c>
      <c r="J13631" s="158" t="str">
        <f t="shared" si="1276"/>
        <v>SGD</v>
      </c>
      <c r="K13631" s="158" t="str">
        <f t="shared" si="1277"/>
        <v>CHF</v>
      </c>
      <c r="L13631" s="158" t="str">
        <f t="shared" si="1274"/>
        <v>SGDCHF45806</v>
      </c>
      <c r="M13631" s="160">
        <f t="shared" si="1278"/>
        <v>45806</v>
      </c>
      <c r="N13631" s="158">
        <v>0.68742696088540589</v>
      </c>
      <c r="O13631" s="158">
        <v>0.93389999999999995</v>
      </c>
      <c r="P13631" s="161">
        <f t="shared" si="1275"/>
        <v>0.64200000000000002</v>
      </c>
    </row>
    <row r="13632" spans="9:16" x14ac:dyDescent="0.2">
      <c r="I13632" s="158">
        <f t="shared" si="1279"/>
        <v>32</v>
      </c>
      <c r="J13632" s="158" t="str">
        <f t="shared" si="1276"/>
        <v>SGD</v>
      </c>
      <c r="K13632" s="158" t="str">
        <f t="shared" si="1277"/>
        <v>CHF</v>
      </c>
      <c r="L13632" s="158" t="str">
        <f t="shared" si="1274"/>
        <v>SGDCHF45807</v>
      </c>
      <c r="M13632" s="160">
        <f t="shared" si="1278"/>
        <v>45807</v>
      </c>
      <c r="N13632" s="158">
        <v>0.68338686530444881</v>
      </c>
      <c r="O13632" s="158">
        <v>0.93410000000000004</v>
      </c>
      <c r="P13632" s="161">
        <f t="shared" si="1275"/>
        <v>0.63839999999999997</v>
      </c>
    </row>
    <row r="13633" spans="9:16" x14ac:dyDescent="0.2">
      <c r="I13633" s="158">
        <f t="shared" si="1279"/>
        <v>32</v>
      </c>
      <c r="J13633" s="158" t="str">
        <f t="shared" si="1276"/>
        <v>SGD</v>
      </c>
      <c r="K13633" s="158" t="str">
        <f t="shared" si="1277"/>
        <v>CHF</v>
      </c>
      <c r="L13633" s="158" t="str">
        <f t="shared" si="1274"/>
        <v>SGDCHF45808</v>
      </c>
      <c r="M13633" s="160">
        <f t="shared" si="1278"/>
        <v>45808</v>
      </c>
      <c r="N13633" s="158">
        <v>0.68338686530444881</v>
      </c>
      <c r="O13633" s="158">
        <v>0.93410000000000004</v>
      </c>
      <c r="P13633" s="161">
        <f t="shared" si="1275"/>
        <v>0.63839999999999997</v>
      </c>
    </row>
    <row r="13634" spans="9:16" x14ac:dyDescent="0.2">
      <c r="I13634" s="158">
        <f t="shared" si="1279"/>
        <v>33</v>
      </c>
      <c r="J13634" s="158" t="str">
        <f t="shared" si="1276"/>
        <v>CAD</v>
      </c>
      <c r="K13634" s="158" t="str">
        <f t="shared" si="1277"/>
        <v>CHF</v>
      </c>
      <c r="L13634" s="158" t="str">
        <f t="shared" si="1274"/>
        <v>CADCHF45383</v>
      </c>
      <c r="M13634" s="160">
        <f t="shared" si="1278"/>
        <v>45383</v>
      </c>
      <c r="N13634" s="158">
        <v>0.68157033805888767</v>
      </c>
      <c r="O13634" s="158">
        <v>0.97660000000000002</v>
      </c>
      <c r="P13634" s="161">
        <f t="shared" si="1275"/>
        <v>0.66559999999999997</v>
      </c>
    </row>
    <row r="13635" spans="9:16" x14ac:dyDescent="0.2">
      <c r="I13635" s="158">
        <f t="shared" si="1279"/>
        <v>33</v>
      </c>
      <c r="J13635" s="158" t="str">
        <f t="shared" si="1276"/>
        <v>CAD</v>
      </c>
      <c r="K13635" s="158" t="str">
        <f t="shared" si="1277"/>
        <v>CHF</v>
      </c>
      <c r="L13635" s="158" t="str">
        <f t="shared" ref="L13635:L13698" si="1280">J13635&amp;K13635&amp;M13635</f>
        <v>CADCHF45384</v>
      </c>
      <c r="M13635" s="160">
        <f t="shared" si="1278"/>
        <v>45384</v>
      </c>
      <c r="N13635" s="158">
        <v>0.6860122110173561</v>
      </c>
      <c r="O13635" s="158">
        <v>0.97650000000000003</v>
      </c>
      <c r="P13635" s="161">
        <f t="shared" ref="P13635:P13698" si="1281">ROUND(N13635*O13635,4)</f>
        <v>0.66990000000000005</v>
      </c>
    </row>
    <row r="13636" spans="9:16" x14ac:dyDescent="0.2">
      <c r="I13636" s="158">
        <f t="shared" si="1279"/>
        <v>33</v>
      </c>
      <c r="J13636" s="158" t="str">
        <f t="shared" ref="J13636:J13699" si="1282">VLOOKUP($I13636,$A:$C,2,FALSE)</f>
        <v>CAD</v>
      </c>
      <c r="K13636" s="158" t="str">
        <f t="shared" ref="K13636:K13699" si="1283">VLOOKUP($I13636,$A:$C,3,FALSE)</f>
        <v>CHF</v>
      </c>
      <c r="L13636" s="158" t="str">
        <f t="shared" si="1280"/>
        <v>CADCHF45385</v>
      </c>
      <c r="M13636" s="160">
        <f t="shared" ref="M13636:M13699" si="1284">IF(I13636=I13635,M13635+1,$G$1)</f>
        <v>45385</v>
      </c>
      <c r="N13636" s="158">
        <v>0.68371393408997683</v>
      </c>
      <c r="O13636" s="158">
        <v>0.97919999999999996</v>
      </c>
      <c r="P13636" s="161">
        <f t="shared" si="1281"/>
        <v>0.66949999999999998</v>
      </c>
    </row>
    <row r="13637" spans="9:16" x14ac:dyDescent="0.2">
      <c r="I13637" s="158">
        <f t="shared" si="1279"/>
        <v>33</v>
      </c>
      <c r="J13637" s="158" t="str">
        <f t="shared" si="1282"/>
        <v>CAD</v>
      </c>
      <c r="K13637" s="158" t="str">
        <f t="shared" si="1283"/>
        <v>CHF</v>
      </c>
      <c r="L13637" s="158" t="str">
        <f t="shared" si="1280"/>
        <v>CADCHF45386</v>
      </c>
      <c r="M13637" s="160">
        <f t="shared" si="1284"/>
        <v>45386</v>
      </c>
      <c r="N13637" s="158">
        <v>0.68250068250068252</v>
      </c>
      <c r="O13637" s="158">
        <v>0.98460000000000003</v>
      </c>
      <c r="P13637" s="161">
        <f t="shared" si="1281"/>
        <v>0.67200000000000004</v>
      </c>
    </row>
    <row r="13638" spans="9:16" x14ac:dyDescent="0.2">
      <c r="I13638" s="158">
        <f t="shared" si="1279"/>
        <v>33</v>
      </c>
      <c r="J13638" s="158" t="str">
        <f t="shared" si="1282"/>
        <v>CAD</v>
      </c>
      <c r="K13638" s="158" t="str">
        <f t="shared" si="1283"/>
        <v>CHF</v>
      </c>
      <c r="L13638" s="158" t="str">
        <f t="shared" si="1280"/>
        <v>CADCHF45387</v>
      </c>
      <c r="M13638" s="160">
        <f t="shared" si="1284"/>
        <v>45387</v>
      </c>
      <c r="N13638" s="158">
        <v>0.6801795674057951</v>
      </c>
      <c r="O13638" s="158">
        <v>0.97929999999999995</v>
      </c>
      <c r="P13638" s="161">
        <f t="shared" si="1281"/>
        <v>0.66610000000000003</v>
      </c>
    </row>
    <row r="13639" spans="9:16" x14ac:dyDescent="0.2">
      <c r="I13639" s="158">
        <f t="shared" si="1279"/>
        <v>33</v>
      </c>
      <c r="J13639" s="158" t="str">
        <f t="shared" si="1282"/>
        <v>CAD</v>
      </c>
      <c r="K13639" s="158" t="str">
        <f t="shared" si="1283"/>
        <v>CHF</v>
      </c>
      <c r="L13639" s="158" t="str">
        <f t="shared" si="1280"/>
        <v>CADCHF45388</v>
      </c>
      <c r="M13639" s="160">
        <f t="shared" si="1284"/>
        <v>45388</v>
      </c>
      <c r="N13639" s="158">
        <v>0.6801795674057951</v>
      </c>
      <c r="O13639" s="158">
        <v>0.97929999999999995</v>
      </c>
      <c r="P13639" s="161">
        <f t="shared" si="1281"/>
        <v>0.66610000000000003</v>
      </c>
    </row>
    <row r="13640" spans="9:16" x14ac:dyDescent="0.2">
      <c r="I13640" s="158">
        <f t="shared" si="1279"/>
        <v>33</v>
      </c>
      <c r="J13640" s="158" t="str">
        <f t="shared" si="1282"/>
        <v>CAD</v>
      </c>
      <c r="K13640" s="158" t="str">
        <f t="shared" si="1283"/>
        <v>CHF</v>
      </c>
      <c r="L13640" s="158" t="str">
        <f t="shared" si="1280"/>
        <v>CADCHF45389</v>
      </c>
      <c r="M13640" s="160">
        <f t="shared" si="1284"/>
        <v>45389</v>
      </c>
      <c r="N13640" s="158">
        <v>0.6801795674057951</v>
      </c>
      <c r="O13640" s="158">
        <v>0.97929999999999995</v>
      </c>
      <c r="P13640" s="161">
        <f t="shared" si="1281"/>
        <v>0.66610000000000003</v>
      </c>
    </row>
    <row r="13641" spans="9:16" x14ac:dyDescent="0.2">
      <c r="I13641" s="158">
        <f t="shared" si="1279"/>
        <v>33</v>
      </c>
      <c r="J13641" s="158" t="str">
        <f t="shared" si="1282"/>
        <v>CAD</v>
      </c>
      <c r="K13641" s="158" t="str">
        <f t="shared" si="1283"/>
        <v>CHF</v>
      </c>
      <c r="L13641" s="158" t="str">
        <f t="shared" si="1280"/>
        <v>CADCHF45390</v>
      </c>
      <c r="M13641" s="160">
        <f t="shared" si="1284"/>
        <v>45390</v>
      </c>
      <c r="N13641" s="158">
        <v>0.67957866123003741</v>
      </c>
      <c r="O13641" s="158">
        <v>0.98070000000000002</v>
      </c>
      <c r="P13641" s="161">
        <f t="shared" si="1281"/>
        <v>0.66649999999999998</v>
      </c>
    </row>
    <row r="13642" spans="9:16" x14ac:dyDescent="0.2">
      <c r="I13642" s="158">
        <f t="shared" si="1279"/>
        <v>33</v>
      </c>
      <c r="J13642" s="158" t="str">
        <f t="shared" si="1282"/>
        <v>CAD</v>
      </c>
      <c r="K13642" s="158" t="str">
        <f t="shared" si="1283"/>
        <v>CHF</v>
      </c>
      <c r="L13642" s="158" t="str">
        <f t="shared" si="1280"/>
        <v>CADCHF45391</v>
      </c>
      <c r="M13642" s="160">
        <f t="shared" si="1284"/>
        <v>45391</v>
      </c>
      <c r="N13642" s="158">
        <v>0.67801206861482133</v>
      </c>
      <c r="O13642" s="158">
        <v>0.9819</v>
      </c>
      <c r="P13642" s="161">
        <f t="shared" si="1281"/>
        <v>0.66569999999999996</v>
      </c>
    </row>
    <row r="13643" spans="9:16" x14ac:dyDescent="0.2">
      <c r="I13643" s="158">
        <f t="shared" si="1279"/>
        <v>33</v>
      </c>
      <c r="J13643" s="158" t="str">
        <f t="shared" si="1282"/>
        <v>CAD</v>
      </c>
      <c r="K13643" s="158" t="str">
        <f t="shared" si="1283"/>
        <v>CHF</v>
      </c>
      <c r="L13643" s="158" t="str">
        <f t="shared" si="1280"/>
        <v>CADCHF45392</v>
      </c>
      <c r="M13643" s="160">
        <f t="shared" si="1284"/>
        <v>45392</v>
      </c>
      <c r="N13643" s="158">
        <v>0.67897881586094511</v>
      </c>
      <c r="O13643" s="158">
        <v>0.98099999999999998</v>
      </c>
      <c r="P13643" s="161">
        <f t="shared" si="1281"/>
        <v>0.66610000000000003</v>
      </c>
    </row>
    <row r="13644" spans="9:16" x14ac:dyDescent="0.2">
      <c r="I13644" s="158">
        <f t="shared" si="1279"/>
        <v>33</v>
      </c>
      <c r="J13644" s="158" t="str">
        <f t="shared" si="1282"/>
        <v>CAD</v>
      </c>
      <c r="K13644" s="158" t="str">
        <f t="shared" si="1283"/>
        <v>CHF</v>
      </c>
      <c r="L13644" s="158" t="str">
        <f t="shared" si="1280"/>
        <v>CADCHF45393</v>
      </c>
      <c r="M13644" s="160">
        <f t="shared" si="1284"/>
        <v>45393</v>
      </c>
      <c r="N13644" s="158">
        <v>0.68082788671023964</v>
      </c>
      <c r="O13644" s="158">
        <v>0.97870000000000001</v>
      </c>
      <c r="P13644" s="161">
        <f t="shared" si="1281"/>
        <v>0.6663</v>
      </c>
    </row>
    <row r="13645" spans="9:16" x14ac:dyDescent="0.2">
      <c r="I13645" s="158">
        <f t="shared" si="1279"/>
        <v>33</v>
      </c>
      <c r="J13645" s="158" t="str">
        <f t="shared" si="1282"/>
        <v>CAD</v>
      </c>
      <c r="K13645" s="158" t="str">
        <f t="shared" si="1283"/>
        <v>CHF</v>
      </c>
      <c r="L13645" s="158" t="str">
        <f t="shared" si="1280"/>
        <v>CADCHF45394</v>
      </c>
      <c r="M13645" s="160">
        <f t="shared" si="1284"/>
        <v>45394</v>
      </c>
      <c r="N13645" s="158">
        <v>0.68292016663252064</v>
      </c>
      <c r="O13645" s="158">
        <v>0.97160000000000002</v>
      </c>
      <c r="P13645" s="161">
        <f t="shared" si="1281"/>
        <v>0.66349999999999998</v>
      </c>
    </row>
    <row r="13646" spans="9:16" x14ac:dyDescent="0.2">
      <c r="I13646" s="158">
        <f t="shared" si="1279"/>
        <v>33</v>
      </c>
      <c r="J13646" s="158" t="str">
        <f t="shared" si="1282"/>
        <v>CAD</v>
      </c>
      <c r="K13646" s="158" t="str">
        <f t="shared" si="1283"/>
        <v>CHF</v>
      </c>
      <c r="L13646" s="158" t="str">
        <f t="shared" si="1280"/>
        <v>CADCHF45395</v>
      </c>
      <c r="M13646" s="160">
        <f t="shared" si="1284"/>
        <v>45395</v>
      </c>
      <c r="N13646" s="158">
        <v>0.68292016663252064</v>
      </c>
      <c r="O13646" s="158">
        <v>0.97160000000000002</v>
      </c>
      <c r="P13646" s="161">
        <f t="shared" si="1281"/>
        <v>0.66349999999999998</v>
      </c>
    </row>
    <row r="13647" spans="9:16" x14ac:dyDescent="0.2">
      <c r="I13647" s="158">
        <f t="shared" si="1279"/>
        <v>33</v>
      </c>
      <c r="J13647" s="158" t="str">
        <f t="shared" si="1282"/>
        <v>CAD</v>
      </c>
      <c r="K13647" s="158" t="str">
        <f t="shared" si="1283"/>
        <v>CHF</v>
      </c>
      <c r="L13647" s="158" t="str">
        <f t="shared" si="1280"/>
        <v>CADCHF45396</v>
      </c>
      <c r="M13647" s="160">
        <f t="shared" si="1284"/>
        <v>45396</v>
      </c>
      <c r="N13647" s="158">
        <v>0.68292016663252064</v>
      </c>
      <c r="O13647" s="158">
        <v>0.97160000000000002</v>
      </c>
      <c r="P13647" s="161">
        <f t="shared" si="1281"/>
        <v>0.66349999999999998</v>
      </c>
    </row>
    <row r="13648" spans="9:16" x14ac:dyDescent="0.2">
      <c r="I13648" s="158">
        <f t="shared" si="1279"/>
        <v>33</v>
      </c>
      <c r="J13648" s="158" t="str">
        <f t="shared" si="1282"/>
        <v>CAD</v>
      </c>
      <c r="K13648" s="158" t="str">
        <f t="shared" si="1283"/>
        <v>CHF</v>
      </c>
      <c r="L13648" s="158" t="str">
        <f t="shared" si="1280"/>
        <v>CADCHF45397</v>
      </c>
      <c r="M13648" s="160">
        <f t="shared" si="1284"/>
        <v>45397</v>
      </c>
      <c r="N13648" s="158">
        <v>0.68282690337999319</v>
      </c>
      <c r="O13648" s="158">
        <v>0.97250000000000003</v>
      </c>
      <c r="P13648" s="161">
        <f t="shared" si="1281"/>
        <v>0.66400000000000003</v>
      </c>
    </row>
    <row r="13649" spans="9:16" x14ac:dyDescent="0.2">
      <c r="I13649" s="158">
        <f t="shared" si="1279"/>
        <v>33</v>
      </c>
      <c r="J13649" s="158" t="str">
        <f t="shared" si="1282"/>
        <v>CAD</v>
      </c>
      <c r="K13649" s="158" t="str">
        <f t="shared" si="1283"/>
        <v>CHF</v>
      </c>
      <c r="L13649" s="158" t="str">
        <f t="shared" si="1280"/>
        <v>CADCHF45398</v>
      </c>
      <c r="M13649" s="160">
        <f t="shared" si="1284"/>
        <v>45398</v>
      </c>
      <c r="N13649" s="158">
        <v>0.6817562039814562</v>
      </c>
      <c r="O13649" s="158">
        <v>0.97119999999999995</v>
      </c>
      <c r="P13649" s="161">
        <f t="shared" si="1281"/>
        <v>0.66210000000000002</v>
      </c>
    </row>
    <row r="13650" spans="9:16" x14ac:dyDescent="0.2">
      <c r="I13650" s="158">
        <f t="shared" si="1279"/>
        <v>33</v>
      </c>
      <c r="J13650" s="158" t="str">
        <f t="shared" si="1282"/>
        <v>CAD</v>
      </c>
      <c r="K13650" s="158" t="str">
        <f t="shared" si="1283"/>
        <v>CHF</v>
      </c>
      <c r="L13650" s="158" t="str">
        <f t="shared" si="1280"/>
        <v>CADCHF45399</v>
      </c>
      <c r="M13650" s="160">
        <f t="shared" si="1284"/>
        <v>45399</v>
      </c>
      <c r="N13650" s="158">
        <v>0.68068885712340887</v>
      </c>
      <c r="O13650" s="158">
        <v>0.96930000000000005</v>
      </c>
      <c r="P13650" s="161">
        <f t="shared" si="1281"/>
        <v>0.65980000000000005</v>
      </c>
    </row>
    <row r="13651" spans="9:16" x14ac:dyDescent="0.2">
      <c r="I13651" s="158">
        <f t="shared" si="1279"/>
        <v>33</v>
      </c>
      <c r="J13651" s="158" t="str">
        <f t="shared" si="1282"/>
        <v>CAD</v>
      </c>
      <c r="K13651" s="158" t="str">
        <f t="shared" si="1283"/>
        <v>CHF</v>
      </c>
      <c r="L13651" s="158" t="str">
        <f t="shared" si="1280"/>
        <v>CADCHF45400</v>
      </c>
      <c r="M13651" s="160">
        <f t="shared" si="1284"/>
        <v>45400</v>
      </c>
      <c r="N13651" s="158">
        <v>0.68087424252740525</v>
      </c>
      <c r="O13651" s="158">
        <v>0.97040000000000004</v>
      </c>
      <c r="P13651" s="161">
        <f t="shared" si="1281"/>
        <v>0.66069999999999995</v>
      </c>
    </row>
    <row r="13652" spans="9:16" x14ac:dyDescent="0.2">
      <c r="I13652" s="158">
        <f t="shared" si="1279"/>
        <v>33</v>
      </c>
      <c r="J13652" s="158" t="str">
        <f t="shared" si="1282"/>
        <v>CAD</v>
      </c>
      <c r="K13652" s="158" t="str">
        <f t="shared" si="1283"/>
        <v>CHF</v>
      </c>
      <c r="L13652" s="158" t="str">
        <f t="shared" si="1280"/>
        <v>CADCHF45401</v>
      </c>
      <c r="M13652" s="160">
        <f t="shared" si="1284"/>
        <v>45401</v>
      </c>
      <c r="N13652" s="158">
        <v>0.68184917496249831</v>
      </c>
      <c r="O13652" s="158">
        <v>0.96799999999999997</v>
      </c>
      <c r="P13652" s="161">
        <f t="shared" si="1281"/>
        <v>0.66</v>
      </c>
    </row>
    <row r="13653" spans="9:16" x14ac:dyDescent="0.2">
      <c r="I13653" s="158">
        <f t="shared" si="1279"/>
        <v>33</v>
      </c>
      <c r="J13653" s="158" t="str">
        <f t="shared" si="1282"/>
        <v>CAD</v>
      </c>
      <c r="K13653" s="158" t="str">
        <f t="shared" si="1283"/>
        <v>CHF</v>
      </c>
      <c r="L13653" s="158" t="str">
        <f t="shared" si="1280"/>
        <v>CADCHF45402</v>
      </c>
      <c r="M13653" s="160">
        <f t="shared" si="1284"/>
        <v>45402</v>
      </c>
      <c r="N13653" s="158">
        <v>0.68184917496249831</v>
      </c>
      <c r="O13653" s="158">
        <v>0.96799999999999997</v>
      </c>
      <c r="P13653" s="161">
        <f t="shared" si="1281"/>
        <v>0.66</v>
      </c>
    </row>
    <row r="13654" spans="9:16" x14ac:dyDescent="0.2">
      <c r="I13654" s="158">
        <f t="shared" si="1279"/>
        <v>33</v>
      </c>
      <c r="J13654" s="158" t="str">
        <f t="shared" si="1282"/>
        <v>CAD</v>
      </c>
      <c r="K13654" s="158" t="str">
        <f t="shared" si="1283"/>
        <v>CHF</v>
      </c>
      <c r="L13654" s="158" t="str">
        <f t="shared" si="1280"/>
        <v>CADCHF45403</v>
      </c>
      <c r="M13654" s="160">
        <f t="shared" si="1284"/>
        <v>45403</v>
      </c>
      <c r="N13654" s="158">
        <v>0.68184917496249831</v>
      </c>
      <c r="O13654" s="158">
        <v>0.96799999999999997</v>
      </c>
      <c r="P13654" s="161">
        <f t="shared" si="1281"/>
        <v>0.66</v>
      </c>
    </row>
    <row r="13655" spans="9:16" x14ac:dyDescent="0.2">
      <c r="I13655" s="158">
        <f t="shared" si="1279"/>
        <v>33</v>
      </c>
      <c r="J13655" s="158" t="str">
        <f t="shared" si="1282"/>
        <v>CAD</v>
      </c>
      <c r="K13655" s="158" t="str">
        <f t="shared" si="1283"/>
        <v>CHF</v>
      </c>
      <c r="L13655" s="158" t="str">
        <f t="shared" si="1280"/>
        <v>CADCHF45404</v>
      </c>
      <c r="M13655" s="160">
        <f t="shared" si="1284"/>
        <v>45404</v>
      </c>
      <c r="N13655" s="158">
        <v>0.68530701754385959</v>
      </c>
      <c r="O13655" s="158">
        <v>0.96930000000000005</v>
      </c>
      <c r="P13655" s="161">
        <f t="shared" si="1281"/>
        <v>0.6643</v>
      </c>
    </row>
    <row r="13656" spans="9:16" x14ac:dyDescent="0.2">
      <c r="I13656" s="158">
        <f t="shared" si="1279"/>
        <v>33</v>
      </c>
      <c r="J13656" s="158" t="str">
        <f t="shared" si="1282"/>
        <v>CAD</v>
      </c>
      <c r="K13656" s="158" t="str">
        <f t="shared" si="1283"/>
        <v>CHF</v>
      </c>
      <c r="L13656" s="158" t="str">
        <f t="shared" si="1280"/>
        <v>CADCHF45405</v>
      </c>
      <c r="M13656" s="160">
        <f t="shared" si="1284"/>
        <v>45405</v>
      </c>
      <c r="N13656" s="158">
        <v>0.68385420228407312</v>
      </c>
      <c r="O13656" s="158">
        <v>0.97240000000000004</v>
      </c>
      <c r="P13656" s="161">
        <f t="shared" si="1281"/>
        <v>0.66500000000000004</v>
      </c>
    </row>
    <row r="13657" spans="9:16" x14ac:dyDescent="0.2">
      <c r="I13657" s="158">
        <f t="shared" si="1279"/>
        <v>33</v>
      </c>
      <c r="J13657" s="158" t="str">
        <f t="shared" si="1282"/>
        <v>CAD</v>
      </c>
      <c r="K13657" s="158" t="str">
        <f t="shared" si="1283"/>
        <v>CHF</v>
      </c>
      <c r="L13657" s="158" t="str">
        <f t="shared" si="1280"/>
        <v>CADCHF45406</v>
      </c>
      <c r="M13657" s="160">
        <f t="shared" si="1284"/>
        <v>45406</v>
      </c>
      <c r="N13657" s="158">
        <v>0.68362045392398141</v>
      </c>
      <c r="O13657" s="158">
        <v>0.97740000000000005</v>
      </c>
      <c r="P13657" s="161">
        <f t="shared" si="1281"/>
        <v>0.66820000000000002</v>
      </c>
    </row>
    <row r="13658" spans="9:16" x14ac:dyDescent="0.2">
      <c r="I13658" s="158">
        <f t="shared" si="1279"/>
        <v>33</v>
      </c>
      <c r="J13658" s="158" t="str">
        <f t="shared" si="1282"/>
        <v>CAD</v>
      </c>
      <c r="K13658" s="158" t="str">
        <f t="shared" si="1283"/>
        <v>CHF</v>
      </c>
      <c r="L13658" s="158" t="str">
        <f t="shared" si="1280"/>
        <v>CADCHF45407</v>
      </c>
      <c r="M13658" s="160">
        <f t="shared" si="1284"/>
        <v>45407</v>
      </c>
      <c r="N13658" s="158">
        <v>0.68217477317688791</v>
      </c>
      <c r="O13658" s="158">
        <v>0.97919999999999996</v>
      </c>
      <c r="P13658" s="161">
        <f t="shared" si="1281"/>
        <v>0.66800000000000004</v>
      </c>
    </row>
    <row r="13659" spans="9:16" x14ac:dyDescent="0.2">
      <c r="I13659" s="158">
        <f t="shared" si="1279"/>
        <v>33</v>
      </c>
      <c r="J13659" s="158" t="str">
        <f t="shared" si="1282"/>
        <v>CAD</v>
      </c>
      <c r="K13659" s="158" t="str">
        <f t="shared" si="1283"/>
        <v>CHF</v>
      </c>
      <c r="L13659" s="158" t="str">
        <f t="shared" si="1280"/>
        <v>CADCHF45408</v>
      </c>
      <c r="M13659" s="160">
        <f t="shared" si="1284"/>
        <v>45408</v>
      </c>
      <c r="N13659" s="158">
        <v>0.68343357025697105</v>
      </c>
      <c r="O13659" s="158">
        <v>0.97789999999999999</v>
      </c>
      <c r="P13659" s="161">
        <f t="shared" si="1281"/>
        <v>0.66830000000000001</v>
      </c>
    </row>
    <row r="13660" spans="9:16" x14ac:dyDescent="0.2">
      <c r="I13660" s="158">
        <f t="shared" si="1279"/>
        <v>33</v>
      </c>
      <c r="J13660" s="158" t="str">
        <f t="shared" si="1282"/>
        <v>CAD</v>
      </c>
      <c r="K13660" s="158" t="str">
        <f t="shared" si="1283"/>
        <v>CHF</v>
      </c>
      <c r="L13660" s="158" t="str">
        <f t="shared" si="1280"/>
        <v>CADCHF45409</v>
      </c>
      <c r="M13660" s="160">
        <f t="shared" si="1284"/>
        <v>45409</v>
      </c>
      <c r="N13660" s="158">
        <v>0.68343357025697105</v>
      </c>
      <c r="O13660" s="158">
        <v>0.97789999999999999</v>
      </c>
      <c r="P13660" s="161">
        <f t="shared" si="1281"/>
        <v>0.66830000000000001</v>
      </c>
    </row>
    <row r="13661" spans="9:16" x14ac:dyDescent="0.2">
      <c r="I13661" s="158">
        <f t="shared" si="1279"/>
        <v>33</v>
      </c>
      <c r="J13661" s="158" t="str">
        <f t="shared" si="1282"/>
        <v>CAD</v>
      </c>
      <c r="K13661" s="158" t="str">
        <f t="shared" si="1283"/>
        <v>CHF</v>
      </c>
      <c r="L13661" s="158" t="str">
        <f t="shared" si="1280"/>
        <v>CADCHF45410</v>
      </c>
      <c r="M13661" s="160">
        <f t="shared" si="1284"/>
        <v>45410</v>
      </c>
      <c r="N13661" s="158">
        <v>0.68343357025697105</v>
      </c>
      <c r="O13661" s="158">
        <v>0.97789999999999999</v>
      </c>
      <c r="P13661" s="161">
        <f t="shared" si="1281"/>
        <v>0.66830000000000001</v>
      </c>
    </row>
    <row r="13662" spans="9:16" x14ac:dyDescent="0.2">
      <c r="I13662" s="158">
        <f t="shared" si="1279"/>
        <v>33</v>
      </c>
      <c r="J13662" s="158" t="str">
        <f t="shared" si="1282"/>
        <v>CAD</v>
      </c>
      <c r="K13662" s="158" t="str">
        <f t="shared" si="1283"/>
        <v>CHF</v>
      </c>
      <c r="L13662" s="158" t="str">
        <f t="shared" si="1280"/>
        <v>CADCHF45411</v>
      </c>
      <c r="M13662" s="160">
        <f t="shared" si="1284"/>
        <v>45411</v>
      </c>
      <c r="N13662" s="158">
        <v>0.68329347454731804</v>
      </c>
      <c r="O13662" s="158">
        <v>0.97760000000000002</v>
      </c>
      <c r="P13662" s="161">
        <f t="shared" si="1281"/>
        <v>0.66800000000000004</v>
      </c>
    </row>
    <row r="13663" spans="9:16" x14ac:dyDescent="0.2">
      <c r="I13663" s="158">
        <f t="shared" si="1279"/>
        <v>33</v>
      </c>
      <c r="J13663" s="158" t="str">
        <f t="shared" si="1282"/>
        <v>CAD</v>
      </c>
      <c r="K13663" s="158" t="str">
        <f t="shared" si="1283"/>
        <v>CHF</v>
      </c>
      <c r="L13663" s="158" t="str">
        <f t="shared" si="1280"/>
        <v>CADCHF45412</v>
      </c>
      <c r="M13663" s="160">
        <f t="shared" si="1284"/>
        <v>45412</v>
      </c>
      <c r="N13663" s="158">
        <v>0.68157033805888767</v>
      </c>
      <c r="O13663" s="158">
        <v>0.97870000000000001</v>
      </c>
      <c r="P13663" s="161">
        <f t="shared" si="1281"/>
        <v>0.66710000000000003</v>
      </c>
    </row>
    <row r="13664" spans="9:16" x14ac:dyDescent="0.2">
      <c r="I13664" s="158">
        <f t="shared" si="1279"/>
        <v>33</v>
      </c>
      <c r="J13664" s="158" t="str">
        <f t="shared" si="1282"/>
        <v>CAD</v>
      </c>
      <c r="K13664" s="158" t="str">
        <f t="shared" si="1283"/>
        <v>CHF</v>
      </c>
      <c r="L13664" s="158" t="str">
        <f t="shared" si="1280"/>
        <v>CADCHF45413</v>
      </c>
      <c r="M13664" s="160">
        <f t="shared" si="1284"/>
        <v>45413</v>
      </c>
      <c r="N13664" s="158">
        <v>0.68157033805888767</v>
      </c>
      <c r="O13664" s="158">
        <v>0.97870000000000001</v>
      </c>
      <c r="P13664" s="161">
        <f t="shared" si="1281"/>
        <v>0.66710000000000003</v>
      </c>
    </row>
    <row r="13665" spans="9:16" x14ac:dyDescent="0.2">
      <c r="I13665" s="158">
        <f t="shared" si="1279"/>
        <v>33</v>
      </c>
      <c r="J13665" s="158" t="str">
        <f t="shared" si="1282"/>
        <v>CAD</v>
      </c>
      <c r="K13665" s="158" t="str">
        <f t="shared" si="1283"/>
        <v>CHF</v>
      </c>
      <c r="L13665" s="158" t="str">
        <f t="shared" si="1280"/>
        <v>CADCHF45414</v>
      </c>
      <c r="M13665" s="160">
        <f t="shared" si="1284"/>
        <v>45414</v>
      </c>
      <c r="N13665" s="158">
        <v>0.68129172911840852</v>
      </c>
      <c r="O13665" s="158">
        <v>0.97589999999999999</v>
      </c>
      <c r="P13665" s="161">
        <f t="shared" si="1281"/>
        <v>0.66490000000000005</v>
      </c>
    </row>
    <row r="13666" spans="9:16" x14ac:dyDescent="0.2">
      <c r="I13666" s="158">
        <f t="shared" si="1279"/>
        <v>33</v>
      </c>
      <c r="J13666" s="158" t="str">
        <f t="shared" si="1282"/>
        <v>CAD</v>
      </c>
      <c r="K13666" s="158" t="str">
        <f t="shared" si="1283"/>
        <v>CHF</v>
      </c>
      <c r="L13666" s="158" t="str">
        <f t="shared" si="1280"/>
        <v>CADCHF45415</v>
      </c>
      <c r="M13666" s="160">
        <f t="shared" si="1284"/>
        <v>45415</v>
      </c>
      <c r="N13666" s="158">
        <v>0.68110611633292473</v>
      </c>
      <c r="O13666" s="158">
        <v>0.97440000000000004</v>
      </c>
      <c r="P13666" s="161">
        <f t="shared" si="1281"/>
        <v>0.66369999999999996</v>
      </c>
    </row>
    <row r="13667" spans="9:16" x14ac:dyDescent="0.2">
      <c r="I13667" s="158">
        <f t="shared" si="1279"/>
        <v>33</v>
      </c>
      <c r="J13667" s="158" t="str">
        <f t="shared" si="1282"/>
        <v>CAD</v>
      </c>
      <c r="K13667" s="158" t="str">
        <f t="shared" si="1283"/>
        <v>CHF</v>
      </c>
      <c r="L13667" s="158" t="str">
        <f t="shared" si="1280"/>
        <v>CADCHF45416</v>
      </c>
      <c r="M13667" s="160">
        <f t="shared" si="1284"/>
        <v>45416</v>
      </c>
      <c r="N13667" s="158">
        <v>0.68110611633292473</v>
      </c>
      <c r="O13667" s="158">
        <v>0.97440000000000004</v>
      </c>
      <c r="P13667" s="161">
        <f t="shared" si="1281"/>
        <v>0.66369999999999996</v>
      </c>
    </row>
    <row r="13668" spans="9:16" x14ac:dyDescent="0.2">
      <c r="I13668" s="158">
        <f t="shared" si="1279"/>
        <v>33</v>
      </c>
      <c r="J13668" s="158" t="str">
        <f t="shared" si="1282"/>
        <v>CAD</v>
      </c>
      <c r="K13668" s="158" t="str">
        <f t="shared" si="1283"/>
        <v>CHF</v>
      </c>
      <c r="L13668" s="158" t="str">
        <f t="shared" si="1280"/>
        <v>CADCHF45417</v>
      </c>
      <c r="M13668" s="160">
        <f t="shared" si="1284"/>
        <v>45417</v>
      </c>
      <c r="N13668" s="158">
        <v>0.68110611633292473</v>
      </c>
      <c r="O13668" s="158">
        <v>0.97440000000000004</v>
      </c>
      <c r="P13668" s="161">
        <f t="shared" si="1281"/>
        <v>0.66369999999999996</v>
      </c>
    </row>
    <row r="13669" spans="9:16" x14ac:dyDescent="0.2">
      <c r="I13669" s="158">
        <f t="shared" si="1279"/>
        <v>33</v>
      </c>
      <c r="J13669" s="158" t="str">
        <f t="shared" si="1282"/>
        <v>CAD</v>
      </c>
      <c r="K13669" s="158" t="str">
        <f t="shared" si="1283"/>
        <v>CHF</v>
      </c>
      <c r="L13669" s="158" t="str">
        <f t="shared" si="1280"/>
        <v>CADCHF45418</v>
      </c>
      <c r="M13669" s="160">
        <f t="shared" si="1284"/>
        <v>45418</v>
      </c>
      <c r="N13669" s="158">
        <v>0.67884054035707009</v>
      </c>
      <c r="O13669" s="158">
        <v>0.97540000000000004</v>
      </c>
      <c r="P13669" s="161">
        <f t="shared" si="1281"/>
        <v>0.66210000000000002</v>
      </c>
    </row>
    <row r="13670" spans="9:16" x14ac:dyDescent="0.2">
      <c r="I13670" s="158">
        <f t="shared" si="1279"/>
        <v>33</v>
      </c>
      <c r="J13670" s="158" t="str">
        <f t="shared" si="1282"/>
        <v>CAD</v>
      </c>
      <c r="K13670" s="158" t="str">
        <f t="shared" si="1283"/>
        <v>CHF</v>
      </c>
      <c r="L13670" s="158" t="str">
        <f t="shared" si="1280"/>
        <v>CADCHF45419</v>
      </c>
      <c r="M13670" s="160">
        <f t="shared" si="1284"/>
        <v>45419</v>
      </c>
      <c r="N13670" s="158">
        <v>0.67888662593346905</v>
      </c>
      <c r="O13670" s="158">
        <v>0.97699999999999998</v>
      </c>
      <c r="P13670" s="161">
        <f t="shared" si="1281"/>
        <v>0.6633</v>
      </c>
    </row>
    <row r="13671" spans="9:16" x14ac:dyDescent="0.2">
      <c r="I13671" s="158">
        <f t="shared" si="1279"/>
        <v>33</v>
      </c>
      <c r="J13671" s="158" t="str">
        <f t="shared" si="1282"/>
        <v>CAD</v>
      </c>
      <c r="K13671" s="158" t="str">
        <f t="shared" si="1283"/>
        <v>CHF</v>
      </c>
      <c r="L13671" s="158" t="str">
        <f t="shared" si="1280"/>
        <v>CADCHF45420</v>
      </c>
      <c r="M13671" s="160">
        <f t="shared" si="1284"/>
        <v>45420</v>
      </c>
      <c r="N13671" s="158">
        <v>0.67640692640692646</v>
      </c>
      <c r="O13671" s="158">
        <v>0.97699999999999998</v>
      </c>
      <c r="P13671" s="161">
        <f t="shared" si="1281"/>
        <v>0.66080000000000005</v>
      </c>
    </row>
    <row r="13672" spans="9:16" x14ac:dyDescent="0.2">
      <c r="I13672" s="158">
        <f t="shared" si="1279"/>
        <v>33</v>
      </c>
      <c r="J13672" s="158" t="str">
        <f t="shared" si="1282"/>
        <v>CAD</v>
      </c>
      <c r="K13672" s="158" t="str">
        <f t="shared" si="1283"/>
        <v>CHF</v>
      </c>
      <c r="L13672" s="158" t="str">
        <f t="shared" si="1280"/>
        <v>CADCHF45421</v>
      </c>
      <c r="M13672" s="160">
        <f t="shared" si="1284"/>
        <v>45421</v>
      </c>
      <c r="N13672" s="158">
        <v>0.67897881586094511</v>
      </c>
      <c r="O13672" s="158">
        <v>0.97599999999999998</v>
      </c>
      <c r="P13672" s="161">
        <f t="shared" si="1281"/>
        <v>0.66269999999999996</v>
      </c>
    </row>
    <row r="13673" spans="9:16" x14ac:dyDescent="0.2">
      <c r="I13673" s="158">
        <f t="shared" si="1279"/>
        <v>33</v>
      </c>
      <c r="J13673" s="158" t="str">
        <f t="shared" si="1282"/>
        <v>CAD</v>
      </c>
      <c r="K13673" s="158" t="str">
        <f t="shared" si="1283"/>
        <v>CHF</v>
      </c>
      <c r="L13673" s="158" t="str">
        <f t="shared" si="1280"/>
        <v>CADCHF45422</v>
      </c>
      <c r="M13673" s="160">
        <f t="shared" si="1284"/>
        <v>45422</v>
      </c>
      <c r="N13673" s="158">
        <v>0.67810402115684554</v>
      </c>
      <c r="O13673" s="158">
        <v>0.97789999999999999</v>
      </c>
      <c r="P13673" s="161">
        <f t="shared" si="1281"/>
        <v>0.66310000000000002</v>
      </c>
    </row>
    <row r="13674" spans="9:16" x14ac:dyDescent="0.2">
      <c r="I13674" s="158">
        <f t="shared" ref="I13674:I13737" si="1285">IF(M13673=$G$2,I13673+1,I13673)</f>
        <v>33</v>
      </c>
      <c r="J13674" s="158" t="str">
        <f t="shared" si="1282"/>
        <v>CAD</v>
      </c>
      <c r="K13674" s="158" t="str">
        <f t="shared" si="1283"/>
        <v>CHF</v>
      </c>
      <c r="L13674" s="158" t="str">
        <f t="shared" si="1280"/>
        <v>CADCHF45423</v>
      </c>
      <c r="M13674" s="160">
        <f t="shared" si="1284"/>
        <v>45423</v>
      </c>
      <c r="N13674" s="158">
        <v>0.67810402115684554</v>
      </c>
      <c r="O13674" s="158">
        <v>0.97789999999999999</v>
      </c>
      <c r="P13674" s="161">
        <f t="shared" si="1281"/>
        <v>0.66310000000000002</v>
      </c>
    </row>
    <row r="13675" spans="9:16" x14ac:dyDescent="0.2">
      <c r="I13675" s="158">
        <f t="shared" si="1285"/>
        <v>33</v>
      </c>
      <c r="J13675" s="158" t="str">
        <f t="shared" si="1282"/>
        <v>CAD</v>
      </c>
      <c r="K13675" s="158" t="str">
        <f t="shared" si="1283"/>
        <v>CHF</v>
      </c>
      <c r="L13675" s="158" t="str">
        <f t="shared" si="1280"/>
        <v>CADCHF45424</v>
      </c>
      <c r="M13675" s="160">
        <f t="shared" si="1284"/>
        <v>45424</v>
      </c>
      <c r="N13675" s="158">
        <v>0.67810402115684554</v>
      </c>
      <c r="O13675" s="158">
        <v>0.97789999999999999</v>
      </c>
      <c r="P13675" s="161">
        <f t="shared" si="1281"/>
        <v>0.66310000000000002</v>
      </c>
    </row>
    <row r="13676" spans="9:16" x14ac:dyDescent="0.2">
      <c r="I13676" s="158">
        <f t="shared" si="1285"/>
        <v>33</v>
      </c>
      <c r="J13676" s="158" t="str">
        <f t="shared" si="1282"/>
        <v>CAD</v>
      </c>
      <c r="K13676" s="158" t="str">
        <f t="shared" si="1283"/>
        <v>CHF</v>
      </c>
      <c r="L13676" s="158" t="str">
        <f t="shared" si="1280"/>
        <v>CADCHF45425</v>
      </c>
      <c r="M13676" s="160">
        <f t="shared" si="1284"/>
        <v>45425</v>
      </c>
      <c r="N13676" s="158">
        <v>0.67764450769126516</v>
      </c>
      <c r="O13676" s="158">
        <v>0.97840000000000005</v>
      </c>
      <c r="P13676" s="161">
        <f t="shared" si="1281"/>
        <v>0.66300000000000003</v>
      </c>
    </row>
    <row r="13677" spans="9:16" x14ac:dyDescent="0.2">
      <c r="I13677" s="158">
        <f t="shared" si="1285"/>
        <v>33</v>
      </c>
      <c r="J13677" s="158" t="str">
        <f t="shared" si="1282"/>
        <v>CAD</v>
      </c>
      <c r="K13677" s="158" t="str">
        <f t="shared" si="1283"/>
        <v>CHF</v>
      </c>
      <c r="L13677" s="158" t="str">
        <f t="shared" si="1280"/>
        <v>CADCHF45426</v>
      </c>
      <c r="M13677" s="160">
        <f t="shared" si="1284"/>
        <v>45426</v>
      </c>
      <c r="N13677" s="158">
        <v>0.67782823832440853</v>
      </c>
      <c r="O13677" s="158">
        <v>0.98009999999999997</v>
      </c>
      <c r="P13677" s="161">
        <f t="shared" si="1281"/>
        <v>0.6643</v>
      </c>
    </row>
    <row r="13678" spans="9:16" x14ac:dyDescent="0.2">
      <c r="I13678" s="158">
        <f t="shared" si="1285"/>
        <v>33</v>
      </c>
      <c r="J13678" s="158" t="str">
        <f t="shared" si="1282"/>
        <v>CAD</v>
      </c>
      <c r="K13678" s="158" t="str">
        <f t="shared" si="1283"/>
        <v>CHF</v>
      </c>
      <c r="L13678" s="158" t="str">
        <f t="shared" si="1280"/>
        <v>CADCHF45427</v>
      </c>
      <c r="M13678" s="160">
        <f t="shared" si="1284"/>
        <v>45427</v>
      </c>
      <c r="N13678" s="158">
        <v>0.67736909842172999</v>
      </c>
      <c r="O13678" s="158">
        <v>0.98</v>
      </c>
      <c r="P13678" s="161">
        <f t="shared" si="1281"/>
        <v>0.66379999999999995</v>
      </c>
    </row>
    <row r="13679" spans="9:16" x14ac:dyDescent="0.2">
      <c r="I13679" s="158">
        <f t="shared" si="1285"/>
        <v>33</v>
      </c>
      <c r="J13679" s="158" t="str">
        <f t="shared" si="1282"/>
        <v>CAD</v>
      </c>
      <c r="K13679" s="158" t="str">
        <f t="shared" si="1283"/>
        <v>CHF</v>
      </c>
      <c r="L13679" s="158" t="str">
        <f t="shared" si="1280"/>
        <v>CADCHF45428</v>
      </c>
      <c r="M13679" s="160">
        <f t="shared" si="1284"/>
        <v>45428</v>
      </c>
      <c r="N13679" s="158">
        <v>0.67521944632005393</v>
      </c>
      <c r="O13679" s="158">
        <v>0.98219999999999996</v>
      </c>
      <c r="P13679" s="161">
        <f t="shared" si="1281"/>
        <v>0.66320000000000001</v>
      </c>
    </row>
    <row r="13680" spans="9:16" x14ac:dyDescent="0.2">
      <c r="I13680" s="158">
        <f t="shared" si="1285"/>
        <v>33</v>
      </c>
      <c r="J13680" s="158" t="str">
        <f t="shared" si="1282"/>
        <v>CAD</v>
      </c>
      <c r="K13680" s="158" t="str">
        <f t="shared" si="1283"/>
        <v>CHF</v>
      </c>
      <c r="L13680" s="158" t="str">
        <f t="shared" si="1280"/>
        <v>CADCHF45429</v>
      </c>
      <c r="M13680" s="160">
        <f t="shared" si="1284"/>
        <v>45429</v>
      </c>
      <c r="N13680" s="158">
        <v>0.67640692640692646</v>
      </c>
      <c r="O13680" s="158">
        <v>0.98550000000000004</v>
      </c>
      <c r="P13680" s="161">
        <f t="shared" si="1281"/>
        <v>0.66659999999999997</v>
      </c>
    </row>
    <row r="13681" spans="9:16" x14ac:dyDescent="0.2">
      <c r="I13681" s="158">
        <f t="shared" si="1285"/>
        <v>33</v>
      </c>
      <c r="J13681" s="158" t="str">
        <f t="shared" si="1282"/>
        <v>CAD</v>
      </c>
      <c r="K13681" s="158" t="str">
        <f t="shared" si="1283"/>
        <v>CHF</v>
      </c>
      <c r="L13681" s="158" t="str">
        <f t="shared" si="1280"/>
        <v>CADCHF45430</v>
      </c>
      <c r="M13681" s="160">
        <f t="shared" si="1284"/>
        <v>45430</v>
      </c>
      <c r="N13681" s="158">
        <v>0.67640692640692646</v>
      </c>
      <c r="O13681" s="158">
        <v>0.98550000000000004</v>
      </c>
      <c r="P13681" s="161">
        <f t="shared" si="1281"/>
        <v>0.66659999999999997</v>
      </c>
    </row>
    <row r="13682" spans="9:16" x14ac:dyDescent="0.2">
      <c r="I13682" s="158">
        <f t="shared" si="1285"/>
        <v>33</v>
      </c>
      <c r="J13682" s="158" t="str">
        <f t="shared" si="1282"/>
        <v>CAD</v>
      </c>
      <c r="K13682" s="158" t="str">
        <f t="shared" si="1283"/>
        <v>CHF</v>
      </c>
      <c r="L13682" s="158" t="str">
        <f t="shared" si="1280"/>
        <v>CADCHF45431</v>
      </c>
      <c r="M13682" s="160">
        <f t="shared" si="1284"/>
        <v>45431</v>
      </c>
      <c r="N13682" s="158">
        <v>0.67640692640692646</v>
      </c>
      <c r="O13682" s="158">
        <v>0.98550000000000004</v>
      </c>
      <c r="P13682" s="161">
        <f t="shared" si="1281"/>
        <v>0.66659999999999997</v>
      </c>
    </row>
    <row r="13683" spans="9:16" x14ac:dyDescent="0.2">
      <c r="I13683" s="158">
        <f t="shared" si="1285"/>
        <v>33</v>
      </c>
      <c r="J13683" s="158" t="str">
        <f t="shared" si="1282"/>
        <v>CAD</v>
      </c>
      <c r="K13683" s="158" t="str">
        <f t="shared" si="1283"/>
        <v>CHF</v>
      </c>
      <c r="L13683" s="158" t="str">
        <f t="shared" si="1280"/>
        <v>CADCHF45432</v>
      </c>
      <c r="M13683" s="160">
        <f t="shared" si="1284"/>
        <v>45432</v>
      </c>
      <c r="N13683" s="158">
        <v>0.6757669955399378</v>
      </c>
      <c r="O13683" s="158">
        <v>0.98799999999999999</v>
      </c>
      <c r="P13683" s="161">
        <f t="shared" si="1281"/>
        <v>0.66769999999999996</v>
      </c>
    </row>
    <row r="13684" spans="9:16" x14ac:dyDescent="0.2">
      <c r="I13684" s="158">
        <f t="shared" si="1285"/>
        <v>33</v>
      </c>
      <c r="J13684" s="158" t="str">
        <f t="shared" si="1282"/>
        <v>CAD</v>
      </c>
      <c r="K13684" s="158" t="str">
        <f t="shared" si="1283"/>
        <v>CHF</v>
      </c>
      <c r="L13684" s="158" t="str">
        <f t="shared" si="1280"/>
        <v>CADCHF45433</v>
      </c>
      <c r="M13684" s="160">
        <f t="shared" si="1284"/>
        <v>45433</v>
      </c>
      <c r="N13684" s="158">
        <v>0.67581266472933699</v>
      </c>
      <c r="O13684" s="158">
        <v>0.98839999999999995</v>
      </c>
      <c r="P13684" s="161">
        <f t="shared" si="1281"/>
        <v>0.66800000000000004</v>
      </c>
    </row>
    <row r="13685" spans="9:16" x14ac:dyDescent="0.2">
      <c r="I13685" s="158">
        <f t="shared" si="1285"/>
        <v>33</v>
      </c>
      <c r="J13685" s="158" t="str">
        <f t="shared" si="1282"/>
        <v>CAD</v>
      </c>
      <c r="K13685" s="158" t="str">
        <f t="shared" si="1283"/>
        <v>CHF</v>
      </c>
      <c r="L13685" s="158" t="str">
        <f t="shared" si="1280"/>
        <v>CADCHF45434</v>
      </c>
      <c r="M13685" s="160">
        <f t="shared" si="1284"/>
        <v>45434</v>
      </c>
      <c r="N13685" s="158">
        <v>0.67521944632005393</v>
      </c>
      <c r="O13685" s="158">
        <v>0.99050000000000005</v>
      </c>
      <c r="P13685" s="161">
        <f t="shared" si="1281"/>
        <v>0.66879999999999995</v>
      </c>
    </row>
    <row r="13686" spans="9:16" x14ac:dyDescent="0.2">
      <c r="I13686" s="158">
        <f t="shared" si="1285"/>
        <v>33</v>
      </c>
      <c r="J13686" s="158" t="str">
        <f t="shared" si="1282"/>
        <v>CAD</v>
      </c>
      <c r="K13686" s="158" t="str">
        <f t="shared" si="1283"/>
        <v>CHF</v>
      </c>
      <c r="L13686" s="158" t="str">
        <f t="shared" si="1280"/>
        <v>CADCHF45435</v>
      </c>
      <c r="M13686" s="160">
        <f t="shared" si="1284"/>
        <v>45435</v>
      </c>
      <c r="N13686" s="158">
        <v>0.67421790722761599</v>
      </c>
      <c r="O13686" s="158">
        <v>0.99070000000000003</v>
      </c>
      <c r="P13686" s="161">
        <f t="shared" si="1281"/>
        <v>0.66790000000000005</v>
      </c>
    </row>
    <row r="13687" spans="9:16" x14ac:dyDescent="0.2">
      <c r="I13687" s="158">
        <f t="shared" si="1285"/>
        <v>33</v>
      </c>
      <c r="J13687" s="158" t="str">
        <f t="shared" si="1282"/>
        <v>CAD</v>
      </c>
      <c r="K13687" s="158" t="str">
        <f t="shared" si="1283"/>
        <v>CHF</v>
      </c>
      <c r="L13687" s="158" t="str">
        <f t="shared" si="1280"/>
        <v>CADCHF45436</v>
      </c>
      <c r="M13687" s="160">
        <f t="shared" si="1284"/>
        <v>45436</v>
      </c>
      <c r="N13687" s="158">
        <v>0.67272115708039026</v>
      </c>
      <c r="O13687" s="158">
        <v>0.99239999999999995</v>
      </c>
      <c r="P13687" s="161">
        <f t="shared" si="1281"/>
        <v>0.66759999999999997</v>
      </c>
    </row>
    <row r="13688" spans="9:16" x14ac:dyDescent="0.2">
      <c r="I13688" s="158">
        <f t="shared" si="1285"/>
        <v>33</v>
      </c>
      <c r="J13688" s="158" t="str">
        <f t="shared" si="1282"/>
        <v>CAD</v>
      </c>
      <c r="K13688" s="158" t="str">
        <f t="shared" si="1283"/>
        <v>CHF</v>
      </c>
      <c r="L13688" s="158" t="str">
        <f t="shared" si="1280"/>
        <v>CADCHF45437</v>
      </c>
      <c r="M13688" s="160">
        <f t="shared" si="1284"/>
        <v>45437</v>
      </c>
      <c r="N13688" s="158">
        <v>0.67272115708039026</v>
      </c>
      <c r="O13688" s="158">
        <v>0.99239999999999995</v>
      </c>
      <c r="P13688" s="161">
        <f t="shared" si="1281"/>
        <v>0.66759999999999997</v>
      </c>
    </row>
    <row r="13689" spans="9:16" x14ac:dyDescent="0.2">
      <c r="I13689" s="158">
        <f t="shared" si="1285"/>
        <v>33</v>
      </c>
      <c r="J13689" s="158" t="str">
        <f t="shared" si="1282"/>
        <v>CAD</v>
      </c>
      <c r="K13689" s="158" t="str">
        <f t="shared" si="1283"/>
        <v>CHF</v>
      </c>
      <c r="L13689" s="158" t="str">
        <f t="shared" si="1280"/>
        <v>CADCHF45438</v>
      </c>
      <c r="M13689" s="160">
        <f t="shared" si="1284"/>
        <v>45438</v>
      </c>
      <c r="N13689" s="158">
        <v>0.67272115708039026</v>
      </c>
      <c r="O13689" s="158">
        <v>0.99239999999999995</v>
      </c>
      <c r="P13689" s="161">
        <f t="shared" si="1281"/>
        <v>0.66759999999999997</v>
      </c>
    </row>
    <row r="13690" spans="9:16" x14ac:dyDescent="0.2">
      <c r="I13690" s="158">
        <f t="shared" si="1285"/>
        <v>33</v>
      </c>
      <c r="J13690" s="158" t="str">
        <f t="shared" si="1282"/>
        <v>CAD</v>
      </c>
      <c r="K13690" s="158" t="str">
        <f t="shared" si="1283"/>
        <v>CHF</v>
      </c>
      <c r="L13690" s="158" t="str">
        <f t="shared" si="1280"/>
        <v>CADCHF45439</v>
      </c>
      <c r="M13690" s="160">
        <f t="shared" si="1284"/>
        <v>45439</v>
      </c>
      <c r="N13690" s="158">
        <v>0.67508269763045969</v>
      </c>
      <c r="O13690" s="158">
        <v>0.99219999999999997</v>
      </c>
      <c r="P13690" s="161">
        <f t="shared" si="1281"/>
        <v>0.66979999999999995</v>
      </c>
    </row>
    <row r="13691" spans="9:16" x14ac:dyDescent="0.2">
      <c r="I13691" s="158">
        <f t="shared" si="1285"/>
        <v>33</v>
      </c>
      <c r="J13691" s="158" t="str">
        <f t="shared" si="1282"/>
        <v>CAD</v>
      </c>
      <c r="K13691" s="158" t="str">
        <f t="shared" si="1283"/>
        <v>CHF</v>
      </c>
      <c r="L13691" s="158" t="str">
        <f t="shared" si="1280"/>
        <v>CADCHF45440</v>
      </c>
      <c r="M13691" s="160">
        <f t="shared" si="1284"/>
        <v>45440</v>
      </c>
      <c r="N13691" s="158">
        <v>0.67476383265856954</v>
      </c>
      <c r="O13691" s="158">
        <v>0.99080000000000001</v>
      </c>
      <c r="P13691" s="161">
        <f t="shared" si="1281"/>
        <v>0.66859999999999997</v>
      </c>
    </row>
    <row r="13692" spans="9:16" x14ac:dyDescent="0.2">
      <c r="I13692" s="158">
        <f t="shared" si="1285"/>
        <v>33</v>
      </c>
      <c r="J13692" s="158" t="str">
        <f t="shared" si="1282"/>
        <v>CAD</v>
      </c>
      <c r="K13692" s="158" t="str">
        <f t="shared" si="1283"/>
        <v>CHF</v>
      </c>
      <c r="L13692" s="158" t="str">
        <f t="shared" si="1280"/>
        <v>CADCHF45441</v>
      </c>
      <c r="M13692" s="160">
        <f t="shared" si="1284"/>
        <v>45441</v>
      </c>
      <c r="N13692" s="158">
        <v>0.67394527564361772</v>
      </c>
      <c r="O13692" s="158">
        <v>0.99070000000000003</v>
      </c>
      <c r="P13692" s="161">
        <f t="shared" si="1281"/>
        <v>0.66769999999999996</v>
      </c>
    </row>
    <row r="13693" spans="9:16" x14ac:dyDescent="0.2">
      <c r="I13693" s="158">
        <f t="shared" si="1285"/>
        <v>33</v>
      </c>
      <c r="J13693" s="158" t="str">
        <f t="shared" si="1282"/>
        <v>CAD</v>
      </c>
      <c r="K13693" s="158" t="str">
        <f t="shared" si="1283"/>
        <v>CHF</v>
      </c>
      <c r="L13693" s="158" t="str">
        <f t="shared" si="1280"/>
        <v>CADCHF45442</v>
      </c>
      <c r="M13693" s="160">
        <f t="shared" si="1284"/>
        <v>45442</v>
      </c>
      <c r="N13693" s="158">
        <v>0.67439978419206914</v>
      </c>
      <c r="O13693" s="158">
        <v>0.98080000000000001</v>
      </c>
      <c r="P13693" s="161">
        <f t="shared" si="1281"/>
        <v>0.66149999999999998</v>
      </c>
    </row>
    <row r="13694" spans="9:16" x14ac:dyDescent="0.2">
      <c r="I13694" s="158">
        <f t="shared" si="1285"/>
        <v>33</v>
      </c>
      <c r="J13694" s="158" t="str">
        <f t="shared" si="1282"/>
        <v>CAD</v>
      </c>
      <c r="K13694" s="158" t="str">
        <f t="shared" si="1283"/>
        <v>CHF</v>
      </c>
      <c r="L13694" s="158" t="str">
        <f t="shared" si="1280"/>
        <v>CADCHF45443</v>
      </c>
      <c r="M13694" s="160">
        <f t="shared" si="1284"/>
        <v>45443</v>
      </c>
      <c r="N13694" s="158">
        <v>0.67549310997027834</v>
      </c>
      <c r="O13694" s="158">
        <v>0.98180000000000001</v>
      </c>
      <c r="P13694" s="161">
        <f t="shared" si="1281"/>
        <v>0.66320000000000001</v>
      </c>
    </row>
    <row r="13695" spans="9:16" x14ac:dyDescent="0.2">
      <c r="I13695" s="158">
        <f t="shared" si="1285"/>
        <v>33</v>
      </c>
      <c r="J13695" s="158" t="str">
        <f t="shared" si="1282"/>
        <v>CAD</v>
      </c>
      <c r="K13695" s="158" t="str">
        <f t="shared" si="1283"/>
        <v>CHF</v>
      </c>
      <c r="L13695" s="158" t="str">
        <f t="shared" si="1280"/>
        <v>CADCHF45444</v>
      </c>
      <c r="M13695" s="160">
        <f t="shared" si="1284"/>
        <v>45444</v>
      </c>
      <c r="N13695" s="158">
        <v>0.67549310997027834</v>
      </c>
      <c r="O13695" s="158">
        <v>0.98180000000000001</v>
      </c>
      <c r="P13695" s="161">
        <f t="shared" si="1281"/>
        <v>0.66320000000000001</v>
      </c>
    </row>
    <row r="13696" spans="9:16" x14ac:dyDescent="0.2">
      <c r="I13696" s="158">
        <f t="shared" si="1285"/>
        <v>33</v>
      </c>
      <c r="J13696" s="158" t="str">
        <f t="shared" si="1282"/>
        <v>CAD</v>
      </c>
      <c r="K13696" s="158" t="str">
        <f t="shared" si="1283"/>
        <v>CHF</v>
      </c>
      <c r="L13696" s="158" t="str">
        <f t="shared" si="1280"/>
        <v>CADCHF45445</v>
      </c>
      <c r="M13696" s="160">
        <f t="shared" si="1284"/>
        <v>45445</v>
      </c>
      <c r="N13696" s="158">
        <v>0.67549310997027834</v>
      </c>
      <c r="O13696" s="158">
        <v>0.98180000000000001</v>
      </c>
      <c r="P13696" s="161">
        <f t="shared" si="1281"/>
        <v>0.66320000000000001</v>
      </c>
    </row>
    <row r="13697" spans="9:16" x14ac:dyDescent="0.2">
      <c r="I13697" s="158">
        <f t="shared" si="1285"/>
        <v>33</v>
      </c>
      <c r="J13697" s="158" t="str">
        <f t="shared" si="1282"/>
        <v>CAD</v>
      </c>
      <c r="K13697" s="158" t="str">
        <f t="shared" si="1283"/>
        <v>CHF</v>
      </c>
      <c r="L13697" s="158" t="str">
        <f t="shared" si="1280"/>
        <v>CADCHF45446</v>
      </c>
      <c r="M13697" s="160">
        <f t="shared" si="1284"/>
        <v>45446</v>
      </c>
      <c r="N13697" s="158">
        <v>0.67640692640692646</v>
      </c>
      <c r="O13697" s="158">
        <v>0.97719999999999996</v>
      </c>
      <c r="P13697" s="161">
        <f t="shared" si="1281"/>
        <v>0.66100000000000003</v>
      </c>
    </row>
    <row r="13698" spans="9:16" x14ac:dyDescent="0.2">
      <c r="I13698" s="158">
        <f t="shared" si="1285"/>
        <v>33</v>
      </c>
      <c r="J13698" s="158" t="str">
        <f t="shared" si="1282"/>
        <v>CAD</v>
      </c>
      <c r="K13698" s="158" t="str">
        <f t="shared" si="1283"/>
        <v>CHF</v>
      </c>
      <c r="L13698" s="158" t="str">
        <f t="shared" si="1280"/>
        <v>CADCHF45447</v>
      </c>
      <c r="M13698" s="160">
        <f t="shared" si="1284"/>
        <v>45447</v>
      </c>
      <c r="N13698" s="158">
        <v>0.67294751009421261</v>
      </c>
      <c r="O13698" s="158">
        <v>0.97030000000000005</v>
      </c>
      <c r="P13698" s="161">
        <f t="shared" si="1281"/>
        <v>0.65300000000000002</v>
      </c>
    </row>
    <row r="13699" spans="9:16" x14ac:dyDescent="0.2">
      <c r="I13699" s="158">
        <f t="shared" si="1285"/>
        <v>33</v>
      </c>
      <c r="J13699" s="158" t="str">
        <f t="shared" si="1282"/>
        <v>CAD</v>
      </c>
      <c r="K13699" s="158" t="str">
        <f t="shared" si="1283"/>
        <v>CHF</v>
      </c>
      <c r="L13699" s="158" t="str">
        <f t="shared" ref="L13699:L13762" si="1286">J13699&amp;K13699&amp;M13699</f>
        <v>CADCHF45448</v>
      </c>
      <c r="M13699" s="160">
        <f t="shared" si="1284"/>
        <v>45448</v>
      </c>
      <c r="N13699" s="158">
        <v>0.6726306585054147</v>
      </c>
      <c r="O13699" s="158">
        <v>0.97040000000000004</v>
      </c>
      <c r="P13699" s="161">
        <f t="shared" ref="P13699:P13762" si="1287">ROUND(N13699*O13699,4)</f>
        <v>0.65269999999999995</v>
      </c>
    </row>
    <row r="13700" spans="9:16" x14ac:dyDescent="0.2">
      <c r="I13700" s="158">
        <f t="shared" si="1285"/>
        <v>33</v>
      </c>
      <c r="J13700" s="158" t="str">
        <f t="shared" ref="J13700:J13763" si="1288">VLOOKUP($I13700,$A:$C,2,FALSE)</f>
        <v>CAD</v>
      </c>
      <c r="K13700" s="158" t="str">
        <f t="shared" ref="K13700:K13763" si="1289">VLOOKUP($I13700,$A:$C,3,FALSE)</f>
        <v>CHF</v>
      </c>
      <c r="L13700" s="158" t="str">
        <f t="shared" si="1286"/>
        <v>CADCHF45449</v>
      </c>
      <c r="M13700" s="160">
        <f t="shared" ref="M13700:M13763" si="1290">IF(I13700=I13699,M13699+1,$G$1)</f>
        <v>45449</v>
      </c>
      <c r="N13700" s="158">
        <v>0.67208817796894949</v>
      </c>
      <c r="O13700" s="158">
        <v>0.96870000000000001</v>
      </c>
      <c r="P13700" s="161">
        <f t="shared" si="1287"/>
        <v>0.65110000000000001</v>
      </c>
    </row>
    <row r="13701" spans="9:16" x14ac:dyDescent="0.2">
      <c r="I13701" s="158">
        <f t="shared" si="1285"/>
        <v>33</v>
      </c>
      <c r="J13701" s="158" t="str">
        <f t="shared" si="1288"/>
        <v>CAD</v>
      </c>
      <c r="K13701" s="158" t="str">
        <f t="shared" si="1289"/>
        <v>CHF</v>
      </c>
      <c r="L13701" s="158" t="str">
        <f t="shared" si="1286"/>
        <v>CADCHF45450</v>
      </c>
      <c r="M13701" s="160">
        <f t="shared" si="1290"/>
        <v>45450</v>
      </c>
      <c r="N13701" s="158">
        <v>0.67105086565561667</v>
      </c>
      <c r="O13701" s="158">
        <v>0.96960000000000002</v>
      </c>
      <c r="P13701" s="161">
        <f t="shared" si="1287"/>
        <v>0.65069999999999995</v>
      </c>
    </row>
    <row r="13702" spans="9:16" x14ac:dyDescent="0.2">
      <c r="I13702" s="158">
        <f t="shared" si="1285"/>
        <v>33</v>
      </c>
      <c r="J13702" s="158" t="str">
        <f t="shared" si="1288"/>
        <v>CAD</v>
      </c>
      <c r="K13702" s="158" t="str">
        <f t="shared" si="1289"/>
        <v>CHF</v>
      </c>
      <c r="L13702" s="158" t="str">
        <f t="shared" si="1286"/>
        <v>CADCHF45451</v>
      </c>
      <c r="M13702" s="160">
        <f t="shared" si="1290"/>
        <v>45451</v>
      </c>
      <c r="N13702" s="158">
        <v>0.67105086565561667</v>
      </c>
      <c r="O13702" s="158">
        <v>0.96960000000000002</v>
      </c>
      <c r="P13702" s="161">
        <f t="shared" si="1287"/>
        <v>0.65069999999999995</v>
      </c>
    </row>
    <row r="13703" spans="9:16" x14ac:dyDescent="0.2">
      <c r="I13703" s="158">
        <f t="shared" si="1285"/>
        <v>33</v>
      </c>
      <c r="J13703" s="158" t="str">
        <f t="shared" si="1288"/>
        <v>CAD</v>
      </c>
      <c r="K13703" s="158" t="str">
        <f t="shared" si="1289"/>
        <v>CHF</v>
      </c>
      <c r="L13703" s="158" t="str">
        <f t="shared" si="1286"/>
        <v>CADCHF45452</v>
      </c>
      <c r="M13703" s="160">
        <f t="shared" si="1290"/>
        <v>45452</v>
      </c>
      <c r="N13703" s="158">
        <v>0.67105086565561667</v>
      </c>
      <c r="O13703" s="158">
        <v>0.96960000000000002</v>
      </c>
      <c r="P13703" s="161">
        <f t="shared" si="1287"/>
        <v>0.65069999999999995</v>
      </c>
    </row>
    <row r="13704" spans="9:16" x14ac:dyDescent="0.2">
      <c r="I13704" s="158">
        <f t="shared" si="1285"/>
        <v>33</v>
      </c>
      <c r="J13704" s="158" t="str">
        <f t="shared" si="1288"/>
        <v>CAD</v>
      </c>
      <c r="K13704" s="158" t="str">
        <f t="shared" si="1289"/>
        <v>CHF</v>
      </c>
      <c r="L13704" s="158" t="str">
        <f t="shared" si="1286"/>
        <v>CADCHF45453</v>
      </c>
      <c r="M13704" s="160">
        <f t="shared" si="1290"/>
        <v>45453</v>
      </c>
      <c r="N13704" s="158">
        <v>0.67563002499831093</v>
      </c>
      <c r="O13704" s="158">
        <v>0.9637</v>
      </c>
      <c r="P13704" s="161">
        <f t="shared" si="1287"/>
        <v>0.65110000000000001</v>
      </c>
    </row>
    <row r="13705" spans="9:16" x14ac:dyDescent="0.2">
      <c r="I13705" s="158">
        <f t="shared" si="1285"/>
        <v>33</v>
      </c>
      <c r="J13705" s="158" t="str">
        <f t="shared" si="1288"/>
        <v>CAD</v>
      </c>
      <c r="K13705" s="158" t="str">
        <f t="shared" si="1289"/>
        <v>CHF</v>
      </c>
      <c r="L13705" s="158" t="str">
        <f t="shared" si="1286"/>
        <v>CADCHF45454</v>
      </c>
      <c r="M13705" s="160">
        <f t="shared" si="1290"/>
        <v>45454</v>
      </c>
      <c r="N13705" s="158">
        <v>0.67654421216426497</v>
      </c>
      <c r="O13705" s="158">
        <v>0.96220000000000006</v>
      </c>
      <c r="P13705" s="161">
        <f t="shared" si="1287"/>
        <v>0.65100000000000002</v>
      </c>
    </row>
    <row r="13706" spans="9:16" x14ac:dyDescent="0.2">
      <c r="I13706" s="158">
        <f t="shared" si="1285"/>
        <v>33</v>
      </c>
      <c r="J13706" s="158" t="str">
        <f t="shared" si="1288"/>
        <v>CAD</v>
      </c>
      <c r="K13706" s="158" t="str">
        <f t="shared" si="1289"/>
        <v>CHF</v>
      </c>
      <c r="L13706" s="158" t="str">
        <f t="shared" si="1286"/>
        <v>CADCHF45455</v>
      </c>
      <c r="M13706" s="160">
        <f t="shared" si="1290"/>
        <v>45455</v>
      </c>
      <c r="N13706" s="158">
        <v>0.67590402162892871</v>
      </c>
      <c r="O13706" s="158">
        <v>0.96409999999999996</v>
      </c>
      <c r="P13706" s="161">
        <f t="shared" si="1287"/>
        <v>0.65159999999999996</v>
      </c>
    </row>
    <row r="13707" spans="9:16" x14ac:dyDescent="0.2">
      <c r="I13707" s="158">
        <f t="shared" si="1285"/>
        <v>33</v>
      </c>
      <c r="J13707" s="158" t="str">
        <f t="shared" si="1288"/>
        <v>CAD</v>
      </c>
      <c r="K13707" s="158" t="str">
        <f t="shared" si="1289"/>
        <v>CHF</v>
      </c>
      <c r="L13707" s="158" t="str">
        <f t="shared" si="1286"/>
        <v>CADCHF45456</v>
      </c>
      <c r="M13707" s="160">
        <f t="shared" si="1290"/>
        <v>45456</v>
      </c>
      <c r="N13707" s="158">
        <v>0.67462726843419019</v>
      </c>
      <c r="O13707" s="158">
        <v>0.96679999999999999</v>
      </c>
      <c r="P13707" s="161">
        <f t="shared" si="1287"/>
        <v>0.6522</v>
      </c>
    </row>
    <row r="13708" spans="9:16" x14ac:dyDescent="0.2">
      <c r="I13708" s="158">
        <f t="shared" si="1285"/>
        <v>33</v>
      </c>
      <c r="J13708" s="158" t="str">
        <f t="shared" si="1288"/>
        <v>CAD</v>
      </c>
      <c r="K13708" s="158" t="str">
        <f t="shared" si="1289"/>
        <v>CHF</v>
      </c>
      <c r="L13708" s="158" t="str">
        <f t="shared" si="1286"/>
        <v>CADCHF45457</v>
      </c>
      <c r="M13708" s="160">
        <f t="shared" si="1290"/>
        <v>45457</v>
      </c>
      <c r="N13708" s="158">
        <v>0.68008705114254631</v>
      </c>
      <c r="O13708" s="158">
        <v>0.95340000000000003</v>
      </c>
      <c r="P13708" s="161">
        <f t="shared" si="1287"/>
        <v>0.64839999999999998</v>
      </c>
    </row>
    <row r="13709" spans="9:16" x14ac:dyDescent="0.2">
      <c r="I13709" s="158">
        <f t="shared" si="1285"/>
        <v>33</v>
      </c>
      <c r="J13709" s="158" t="str">
        <f t="shared" si="1288"/>
        <v>CAD</v>
      </c>
      <c r="K13709" s="158" t="str">
        <f t="shared" si="1289"/>
        <v>CHF</v>
      </c>
      <c r="L13709" s="158" t="str">
        <f t="shared" si="1286"/>
        <v>CADCHF45458</v>
      </c>
      <c r="M13709" s="160">
        <f t="shared" si="1290"/>
        <v>45458</v>
      </c>
      <c r="N13709" s="158">
        <v>0.68008705114254631</v>
      </c>
      <c r="O13709" s="158">
        <v>0.95340000000000003</v>
      </c>
      <c r="P13709" s="161">
        <f t="shared" si="1287"/>
        <v>0.64839999999999998</v>
      </c>
    </row>
    <row r="13710" spans="9:16" x14ac:dyDescent="0.2">
      <c r="I13710" s="158">
        <f t="shared" si="1285"/>
        <v>33</v>
      </c>
      <c r="J13710" s="158" t="str">
        <f t="shared" si="1288"/>
        <v>CAD</v>
      </c>
      <c r="K13710" s="158" t="str">
        <f t="shared" si="1289"/>
        <v>CHF</v>
      </c>
      <c r="L13710" s="158" t="str">
        <f t="shared" si="1286"/>
        <v>CADCHF45459</v>
      </c>
      <c r="M13710" s="160">
        <f t="shared" si="1290"/>
        <v>45459</v>
      </c>
      <c r="N13710" s="158">
        <v>0.68008705114254631</v>
      </c>
      <c r="O13710" s="158">
        <v>0.95340000000000003</v>
      </c>
      <c r="P13710" s="161">
        <f t="shared" si="1287"/>
        <v>0.64839999999999998</v>
      </c>
    </row>
    <row r="13711" spans="9:16" x14ac:dyDescent="0.2">
      <c r="I13711" s="158">
        <f t="shared" si="1285"/>
        <v>33</v>
      </c>
      <c r="J13711" s="158" t="str">
        <f t="shared" si="1288"/>
        <v>CAD</v>
      </c>
      <c r="K13711" s="158" t="str">
        <f t="shared" si="1289"/>
        <v>CHF</v>
      </c>
      <c r="L13711" s="158" t="str">
        <f t="shared" si="1286"/>
        <v>CADCHF45460</v>
      </c>
      <c r="M13711" s="160">
        <f t="shared" si="1290"/>
        <v>45460</v>
      </c>
      <c r="N13711" s="158">
        <v>0.6790710308298249</v>
      </c>
      <c r="O13711" s="158">
        <v>0.95609999999999995</v>
      </c>
      <c r="P13711" s="161">
        <f t="shared" si="1287"/>
        <v>0.64929999999999999</v>
      </c>
    </row>
    <row r="13712" spans="9:16" x14ac:dyDescent="0.2">
      <c r="I13712" s="158">
        <f t="shared" si="1285"/>
        <v>33</v>
      </c>
      <c r="J13712" s="158" t="str">
        <f t="shared" si="1288"/>
        <v>CAD</v>
      </c>
      <c r="K13712" s="158" t="str">
        <f t="shared" si="1289"/>
        <v>CHF</v>
      </c>
      <c r="L13712" s="158" t="str">
        <f t="shared" si="1286"/>
        <v>CADCHF45461</v>
      </c>
      <c r="M13712" s="160">
        <f t="shared" si="1290"/>
        <v>45461</v>
      </c>
      <c r="N13712" s="158">
        <v>0.67884054035707009</v>
      </c>
      <c r="O13712" s="158">
        <v>0.95120000000000005</v>
      </c>
      <c r="P13712" s="161">
        <f t="shared" si="1287"/>
        <v>0.64570000000000005</v>
      </c>
    </row>
    <row r="13713" spans="9:16" x14ac:dyDescent="0.2">
      <c r="I13713" s="158">
        <f t="shared" si="1285"/>
        <v>33</v>
      </c>
      <c r="J13713" s="158" t="str">
        <f t="shared" si="1288"/>
        <v>CAD</v>
      </c>
      <c r="K13713" s="158" t="str">
        <f t="shared" si="1289"/>
        <v>CHF</v>
      </c>
      <c r="L13713" s="158" t="str">
        <f t="shared" si="1286"/>
        <v>CADCHF45462</v>
      </c>
      <c r="M13713" s="160">
        <f t="shared" si="1290"/>
        <v>45462</v>
      </c>
      <c r="N13713" s="158">
        <v>0.67856415824116167</v>
      </c>
      <c r="O13713" s="158">
        <v>0.9506</v>
      </c>
      <c r="P13713" s="161">
        <f t="shared" si="1287"/>
        <v>0.64500000000000002</v>
      </c>
    </row>
    <row r="13714" spans="9:16" x14ac:dyDescent="0.2">
      <c r="I13714" s="158">
        <f t="shared" si="1285"/>
        <v>33</v>
      </c>
      <c r="J13714" s="158" t="str">
        <f t="shared" si="1288"/>
        <v>CAD</v>
      </c>
      <c r="K13714" s="158" t="str">
        <f t="shared" si="1289"/>
        <v>CHF</v>
      </c>
      <c r="L13714" s="158" t="str">
        <f t="shared" si="1286"/>
        <v>CADCHF45463</v>
      </c>
      <c r="M13714" s="160">
        <f t="shared" si="1290"/>
        <v>45463</v>
      </c>
      <c r="N13714" s="158">
        <v>0.68045726728361455</v>
      </c>
      <c r="O13714" s="158">
        <v>0.9546</v>
      </c>
      <c r="P13714" s="161">
        <f t="shared" si="1287"/>
        <v>0.64959999999999996</v>
      </c>
    </row>
    <row r="13715" spans="9:16" x14ac:dyDescent="0.2">
      <c r="I13715" s="158">
        <f t="shared" si="1285"/>
        <v>33</v>
      </c>
      <c r="J13715" s="158" t="str">
        <f t="shared" si="1288"/>
        <v>CAD</v>
      </c>
      <c r="K13715" s="158" t="str">
        <f t="shared" si="1289"/>
        <v>CHF</v>
      </c>
      <c r="L13715" s="158" t="str">
        <f t="shared" si="1286"/>
        <v>CADCHF45464</v>
      </c>
      <c r="M13715" s="160">
        <f t="shared" si="1290"/>
        <v>45464</v>
      </c>
      <c r="N13715" s="158">
        <v>0.68343357025697105</v>
      </c>
      <c r="O13715" s="158">
        <v>0.95369999999999999</v>
      </c>
      <c r="P13715" s="161">
        <f t="shared" si="1287"/>
        <v>0.65180000000000005</v>
      </c>
    </row>
    <row r="13716" spans="9:16" x14ac:dyDescent="0.2">
      <c r="I13716" s="158">
        <f t="shared" si="1285"/>
        <v>33</v>
      </c>
      <c r="J13716" s="158" t="str">
        <f t="shared" si="1288"/>
        <v>CAD</v>
      </c>
      <c r="K13716" s="158" t="str">
        <f t="shared" si="1289"/>
        <v>CHF</v>
      </c>
      <c r="L13716" s="158" t="str">
        <f t="shared" si="1286"/>
        <v>CADCHF45465</v>
      </c>
      <c r="M13716" s="160">
        <f t="shared" si="1290"/>
        <v>45465</v>
      </c>
      <c r="N13716" s="158">
        <v>0.68343357025697105</v>
      </c>
      <c r="O13716" s="158">
        <v>0.95369999999999999</v>
      </c>
      <c r="P13716" s="161">
        <f t="shared" si="1287"/>
        <v>0.65180000000000005</v>
      </c>
    </row>
    <row r="13717" spans="9:16" x14ac:dyDescent="0.2">
      <c r="I13717" s="158">
        <f t="shared" si="1285"/>
        <v>33</v>
      </c>
      <c r="J13717" s="158" t="str">
        <f t="shared" si="1288"/>
        <v>CAD</v>
      </c>
      <c r="K13717" s="158" t="str">
        <f t="shared" si="1289"/>
        <v>CHF</v>
      </c>
      <c r="L13717" s="158" t="str">
        <f t="shared" si="1286"/>
        <v>CADCHF45466</v>
      </c>
      <c r="M13717" s="160">
        <f t="shared" si="1290"/>
        <v>45466</v>
      </c>
      <c r="N13717" s="158">
        <v>0.68343357025697105</v>
      </c>
      <c r="O13717" s="158">
        <v>0.95369999999999999</v>
      </c>
      <c r="P13717" s="161">
        <f t="shared" si="1287"/>
        <v>0.65180000000000005</v>
      </c>
    </row>
    <row r="13718" spans="9:16" x14ac:dyDescent="0.2">
      <c r="I13718" s="158">
        <f t="shared" si="1285"/>
        <v>33</v>
      </c>
      <c r="J13718" s="158" t="str">
        <f t="shared" si="1288"/>
        <v>CAD</v>
      </c>
      <c r="K13718" s="158" t="str">
        <f t="shared" si="1289"/>
        <v>CHF</v>
      </c>
      <c r="L13718" s="158" t="str">
        <f t="shared" si="1286"/>
        <v>CADCHF45467</v>
      </c>
      <c r="M13718" s="160">
        <f t="shared" si="1290"/>
        <v>45467</v>
      </c>
      <c r="N13718" s="158">
        <v>0.68110611633292473</v>
      </c>
      <c r="O13718" s="158">
        <v>0.95860000000000001</v>
      </c>
      <c r="P13718" s="161">
        <f t="shared" si="1287"/>
        <v>0.65290000000000004</v>
      </c>
    </row>
    <row r="13719" spans="9:16" x14ac:dyDescent="0.2">
      <c r="I13719" s="158">
        <f t="shared" si="1285"/>
        <v>33</v>
      </c>
      <c r="J13719" s="158" t="str">
        <f t="shared" si="1288"/>
        <v>CAD</v>
      </c>
      <c r="K13719" s="158" t="str">
        <f t="shared" si="1289"/>
        <v>CHF</v>
      </c>
      <c r="L13719" s="158" t="str">
        <f t="shared" si="1286"/>
        <v>CADCHF45468</v>
      </c>
      <c r="M13719" s="160">
        <f t="shared" si="1290"/>
        <v>45468</v>
      </c>
      <c r="N13719" s="158">
        <v>0.68259385665529004</v>
      </c>
      <c r="O13719" s="158">
        <v>0.95750000000000002</v>
      </c>
      <c r="P13719" s="161">
        <f t="shared" si="1287"/>
        <v>0.65359999999999996</v>
      </c>
    </row>
    <row r="13720" spans="9:16" x14ac:dyDescent="0.2">
      <c r="I13720" s="158">
        <f t="shared" si="1285"/>
        <v>33</v>
      </c>
      <c r="J13720" s="158" t="str">
        <f t="shared" si="1288"/>
        <v>CAD</v>
      </c>
      <c r="K13720" s="158" t="str">
        <f t="shared" si="1289"/>
        <v>CHF</v>
      </c>
      <c r="L13720" s="158" t="str">
        <f t="shared" si="1286"/>
        <v>CADCHF45469</v>
      </c>
      <c r="M13720" s="160">
        <f t="shared" si="1290"/>
        <v>45469</v>
      </c>
      <c r="N13720" s="158">
        <v>0.68362045392398141</v>
      </c>
      <c r="O13720" s="158">
        <v>0.95850000000000002</v>
      </c>
      <c r="P13720" s="161">
        <f t="shared" si="1287"/>
        <v>0.65529999999999999</v>
      </c>
    </row>
    <row r="13721" spans="9:16" x14ac:dyDescent="0.2">
      <c r="I13721" s="158">
        <f t="shared" si="1285"/>
        <v>33</v>
      </c>
      <c r="J13721" s="158" t="str">
        <f t="shared" si="1288"/>
        <v>CAD</v>
      </c>
      <c r="K13721" s="158" t="str">
        <f t="shared" si="1289"/>
        <v>CHF</v>
      </c>
      <c r="L13721" s="158" t="str">
        <f t="shared" si="1286"/>
        <v>CADCHF45470</v>
      </c>
      <c r="M13721" s="160">
        <f t="shared" si="1290"/>
        <v>45470</v>
      </c>
      <c r="N13721" s="158">
        <v>0.68273366559705062</v>
      </c>
      <c r="O13721" s="158">
        <v>0.96040000000000003</v>
      </c>
      <c r="P13721" s="161">
        <f t="shared" si="1287"/>
        <v>0.65569999999999995</v>
      </c>
    </row>
    <row r="13722" spans="9:16" x14ac:dyDescent="0.2">
      <c r="I13722" s="158">
        <f t="shared" si="1285"/>
        <v>33</v>
      </c>
      <c r="J13722" s="158" t="str">
        <f t="shared" si="1288"/>
        <v>CAD</v>
      </c>
      <c r="K13722" s="158" t="str">
        <f t="shared" si="1289"/>
        <v>CHF</v>
      </c>
      <c r="L13722" s="158" t="str">
        <f t="shared" si="1286"/>
        <v>CADCHF45471</v>
      </c>
      <c r="M13722" s="160">
        <f t="shared" si="1290"/>
        <v>45471</v>
      </c>
      <c r="N13722" s="158">
        <v>0.68166325835037489</v>
      </c>
      <c r="O13722" s="158">
        <v>0.96340000000000003</v>
      </c>
      <c r="P13722" s="161">
        <f t="shared" si="1287"/>
        <v>0.65669999999999995</v>
      </c>
    </row>
    <row r="13723" spans="9:16" x14ac:dyDescent="0.2">
      <c r="I13723" s="158">
        <f t="shared" si="1285"/>
        <v>33</v>
      </c>
      <c r="J13723" s="158" t="str">
        <f t="shared" si="1288"/>
        <v>CAD</v>
      </c>
      <c r="K13723" s="158" t="str">
        <f t="shared" si="1289"/>
        <v>CHF</v>
      </c>
      <c r="L13723" s="158" t="str">
        <f t="shared" si="1286"/>
        <v>CADCHF45472</v>
      </c>
      <c r="M13723" s="160">
        <f t="shared" si="1290"/>
        <v>45472</v>
      </c>
      <c r="N13723" s="158">
        <v>0.68166325835037489</v>
      </c>
      <c r="O13723" s="158">
        <v>0.96340000000000003</v>
      </c>
      <c r="P13723" s="161">
        <f t="shared" si="1287"/>
        <v>0.65669999999999995</v>
      </c>
    </row>
    <row r="13724" spans="9:16" x14ac:dyDescent="0.2">
      <c r="I13724" s="158">
        <f t="shared" si="1285"/>
        <v>33</v>
      </c>
      <c r="J13724" s="158" t="str">
        <f t="shared" si="1288"/>
        <v>CAD</v>
      </c>
      <c r="K13724" s="158" t="str">
        <f t="shared" si="1289"/>
        <v>CHF</v>
      </c>
      <c r="L13724" s="158" t="str">
        <f t="shared" si="1286"/>
        <v>CADCHF45473</v>
      </c>
      <c r="M13724" s="160">
        <f t="shared" si="1290"/>
        <v>45473</v>
      </c>
      <c r="N13724" s="158">
        <v>0.68166325835037489</v>
      </c>
      <c r="O13724" s="158">
        <v>0.96340000000000003</v>
      </c>
      <c r="P13724" s="161">
        <f t="shared" si="1287"/>
        <v>0.65669999999999995</v>
      </c>
    </row>
    <row r="13725" spans="9:16" x14ac:dyDescent="0.2">
      <c r="I13725" s="158">
        <f t="shared" si="1285"/>
        <v>33</v>
      </c>
      <c r="J13725" s="158" t="str">
        <f t="shared" si="1288"/>
        <v>CAD</v>
      </c>
      <c r="K13725" s="158" t="str">
        <f t="shared" si="1289"/>
        <v>CHF</v>
      </c>
      <c r="L13725" s="158" t="str">
        <f t="shared" si="1286"/>
        <v>CADCHF45474</v>
      </c>
      <c r="M13725" s="160">
        <f t="shared" si="1290"/>
        <v>45474</v>
      </c>
      <c r="N13725" s="158">
        <v>0.67976344232207186</v>
      </c>
      <c r="O13725" s="158">
        <v>0.96889999999999998</v>
      </c>
      <c r="P13725" s="161">
        <f t="shared" si="1287"/>
        <v>0.65859999999999996</v>
      </c>
    </row>
    <row r="13726" spans="9:16" x14ac:dyDescent="0.2">
      <c r="I13726" s="158">
        <f t="shared" si="1285"/>
        <v>33</v>
      </c>
      <c r="J13726" s="158" t="str">
        <f t="shared" si="1288"/>
        <v>CAD</v>
      </c>
      <c r="K13726" s="158" t="str">
        <f t="shared" si="1289"/>
        <v>CHF</v>
      </c>
      <c r="L13726" s="158" t="str">
        <f t="shared" si="1286"/>
        <v>CADCHF45475</v>
      </c>
      <c r="M13726" s="160">
        <f t="shared" si="1290"/>
        <v>45475</v>
      </c>
      <c r="N13726" s="158">
        <v>0.67902492021457195</v>
      </c>
      <c r="O13726" s="158">
        <v>0.96970000000000001</v>
      </c>
      <c r="P13726" s="161">
        <f t="shared" si="1287"/>
        <v>0.65849999999999997</v>
      </c>
    </row>
    <row r="13727" spans="9:16" x14ac:dyDescent="0.2">
      <c r="I13727" s="158">
        <f t="shared" si="1285"/>
        <v>33</v>
      </c>
      <c r="J13727" s="158" t="str">
        <f t="shared" si="1288"/>
        <v>CAD</v>
      </c>
      <c r="K13727" s="158" t="str">
        <f t="shared" si="1289"/>
        <v>CHF</v>
      </c>
      <c r="L13727" s="158" t="str">
        <f t="shared" si="1286"/>
        <v>CADCHF45476</v>
      </c>
      <c r="M13727" s="160">
        <f t="shared" si="1290"/>
        <v>45476</v>
      </c>
      <c r="N13727" s="158">
        <v>0.68013330612800116</v>
      </c>
      <c r="O13727" s="158">
        <v>0.9718</v>
      </c>
      <c r="P13727" s="161">
        <f t="shared" si="1287"/>
        <v>0.66100000000000003</v>
      </c>
    </row>
    <row r="13728" spans="9:16" x14ac:dyDescent="0.2">
      <c r="I13728" s="158">
        <f t="shared" si="1285"/>
        <v>33</v>
      </c>
      <c r="J13728" s="158" t="str">
        <f t="shared" si="1288"/>
        <v>CAD</v>
      </c>
      <c r="K13728" s="158" t="str">
        <f t="shared" si="1289"/>
        <v>CHF</v>
      </c>
      <c r="L13728" s="158" t="str">
        <f t="shared" si="1286"/>
        <v>CADCHF45477</v>
      </c>
      <c r="M13728" s="160">
        <f t="shared" si="1290"/>
        <v>45477</v>
      </c>
      <c r="N13728" s="158">
        <v>0.68004080244814691</v>
      </c>
      <c r="O13728" s="158">
        <v>0.97170000000000001</v>
      </c>
      <c r="P13728" s="161">
        <f t="shared" si="1287"/>
        <v>0.66080000000000005</v>
      </c>
    </row>
    <row r="13729" spans="9:16" x14ac:dyDescent="0.2">
      <c r="I13729" s="158">
        <f t="shared" si="1285"/>
        <v>33</v>
      </c>
      <c r="J13729" s="158" t="str">
        <f t="shared" si="1288"/>
        <v>CAD</v>
      </c>
      <c r="K13729" s="158" t="str">
        <f t="shared" si="1289"/>
        <v>CHF</v>
      </c>
      <c r="L13729" s="158" t="str">
        <f t="shared" si="1286"/>
        <v>CADCHF45478</v>
      </c>
      <c r="M13729" s="160">
        <f t="shared" si="1290"/>
        <v>45478</v>
      </c>
      <c r="N13729" s="158">
        <v>0.67861020629750268</v>
      </c>
      <c r="O13729" s="158">
        <v>0.97299999999999998</v>
      </c>
      <c r="P13729" s="161">
        <f t="shared" si="1287"/>
        <v>0.6603</v>
      </c>
    </row>
    <row r="13730" spans="9:16" x14ac:dyDescent="0.2">
      <c r="I13730" s="158">
        <f t="shared" si="1285"/>
        <v>33</v>
      </c>
      <c r="J13730" s="158" t="str">
        <f t="shared" si="1288"/>
        <v>CAD</v>
      </c>
      <c r="K13730" s="158" t="str">
        <f t="shared" si="1289"/>
        <v>CHF</v>
      </c>
      <c r="L13730" s="158" t="str">
        <f t="shared" si="1286"/>
        <v>CADCHF45479</v>
      </c>
      <c r="M13730" s="160">
        <f t="shared" si="1290"/>
        <v>45479</v>
      </c>
      <c r="N13730" s="158">
        <v>0.67861020629750268</v>
      </c>
      <c r="O13730" s="158">
        <v>0.97299999999999998</v>
      </c>
      <c r="P13730" s="161">
        <f t="shared" si="1287"/>
        <v>0.6603</v>
      </c>
    </row>
    <row r="13731" spans="9:16" x14ac:dyDescent="0.2">
      <c r="I13731" s="158">
        <f t="shared" si="1285"/>
        <v>33</v>
      </c>
      <c r="J13731" s="158" t="str">
        <f t="shared" si="1288"/>
        <v>CAD</v>
      </c>
      <c r="K13731" s="158" t="str">
        <f t="shared" si="1289"/>
        <v>CHF</v>
      </c>
      <c r="L13731" s="158" t="str">
        <f t="shared" si="1286"/>
        <v>CADCHF45480</v>
      </c>
      <c r="M13731" s="160">
        <f t="shared" si="1290"/>
        <v>45480</v>
      </c>
      <c r="N13731" s="158">
        <v>0.67861020629750268</v>
      </c>
      <c r="O13731" s="158">
        <v>0.97299999999999998</v>
      </c>
      <c r="P13731" s="161">
        <f t="shared" si="1287"/>
        <v>0.6603</v>
      </c>
    </row>
    <row r="13732" spans="9:16" x14ac:dyDescent="0.2">
      <c r="I13732" s="158">
        <f t="shared" si="1285"/>
        <v>33</v>
      </c>
      <c r="J13732" s="158" t="str">
        <f t="shared" si="1288"/>
        <v>CAD</v>
      </c>
      <c r="K13732" s="158" t="str">
        <f t="shared" si="1289"/>
        <v>CHF</v>
      </c>
      <c r="L13732" s="158" t="str">
        <f t="shared" si="1286"/>
        <v>CADCHF45481</v>
      </c>
      <c r="M13732" s="160">
        <f t="shared" si="1290"/>
        <v>45481</v>
      </c>
      <c r="N13732" s="158">
        <v>0.67695640400758184</v>
      </c>
      <c r="O13732" s="158">
        <v>0.97109999999999996</v>
      </c>
      <c r="P13732" s="161">
        <f t="shared" si="1287"/>
        <v>0.65739999999999998</v>
      </c>
    </row>
    <row r="13733" spans="9:16" x14ac:dyDescent="0.2">
      <c r="I13733" s="158">
        <f t="shared" si="1285"/>
        <v>33</v>
      </c>
      <c r="J13733" s="158" t="str">
        <f t="shared" si="1288"/>
        <v>CAD</v>
      </c>
      <c r="K13733" s="158" t="str">
        <f t="shared" si="1289"/>
        <v>CHF</v>
      </c>
      <c r="L13733" s="158" t="str">
        <f t="shared" si="1286"/>
        <v>CADCHF45482</v>
      </c>
      <c r="M13733" s="160">
        <f t="shared" si="1290"/>
        <v>45482</v>
      </c>
      <c r="N13733" s="158">
        <v>0.67787418655097609</v>
      </c>
      <c r="O13733" s="158">
        <v>0.97119999999999995</v>
      </c>
      <c r="P13733" s="161">
        <f t="shared" si="1287"/>
        <v>0.65839999999999999</v>
      </c>
    </row>
    <row r="13734" spans="9:16" x14ac:dyDescent="0.2">
      <c r="I13734" s="158">
        <f t="shared" si="1285"/>
        <v>33</v>
      </c>
      <c r="J13734" s="158" t="str">
        <f t="shared" si="1288"/>
        <v>CAD</v>
      </c>
      <c r="K13734" s="158" t="str">
        <f t="shared" si="1289"/>
        <v>CHF</v>
      </c>
      <c r="L13734" s="158" t="str">
        <f t="shared" si="1286"/>
        <v>CADCHF45483</v>
      </c>
      <c r="M13734" s="160">
        <f t="shared" si="1290"/>
        <v>45483</v>
      </c>
      <c r="N13734" s="158">
        <v>0.67759859059493155</v>
      </c>
      <c r="O13734" s="158">
        <v>0.97230000000000005</v>
      </c>
      <c r="P13734" s="161">
        <f t="shared" si="1287"/>
        <v>0.65880000000000005</v>
      </c>
    </row>
    <row r="13735" spans="9:16" x14ac:dyDescent="0.2">
      <c r="I13735" s="158">
        <f t="shared" si="1285"/>
        <v>33</v>
      </c>
      <c r="J13735" s="158" t="str">
        <f t="shared" si="1288"/>
        <v>CAD</v>
      </c>
      <c r="K13735" s="158" t="str">
        <f t="shared" si="1289"/>
        <v>CHF</v>
      </c>
      <c r="L13735" s="158" t="str">
        <f t="shared" si="1286"/>
        <v>CADCHF45484</v>
      </c>
      <c r="M13735" s="160">
        <f t="shared" si="1290"/>
        <v>45484</v>
      </c>
      <c r="N13735" s="158">
        <v>0.6758583400919167</v>
      </c>
      <c r="O13735" s="158">
        <v>0.97489999999999999</v>
      </c>
      <c r="P13735" s="161">
        <f t="shared" si="1287"/>
        <v>0.65890000000000004</v>
      </c>
    </row>
    <row r="13736" spans="9:16" x14ac:dyDescent="0.2">
      <c r="I13736" s="158">
        <f t="shared" si="1285"/>
        <v>33</v>
      </c>
      <c r="J13736" s="158" t="str">
        <f t="shared" si="1288"/>
        <v>CAD</v>
      </c>
      <c r="K13736" s="158" t="str">
        <f t="shared" si="1289"/>
        <v>CHF</v>
      </c>
      <c r="L13736" s="158" t="str">
        <f t="shared" si="1286"/>
        <v>CADCHF45485</v>
      </c>
      <c r="M13736" s="160">
        <f t="shared" si="1290"/>
        <v>45485</v>
      </c>
      <c r="N13736" s="158">
        <v>0.67412700552784144</v>
      </c>
      <c r="O13736" s="158">
        <v>0.97470000000000001</v>
      </c>
      <c r="P13736" s="161">
        <f t="shared" si="1287"/>
        <v>0.65710000000000002</v>
      </c>
    </row>
    <row r="13737" spans="9:16" x14ac:dyDescent="0.2">
      <c r="I13737" s="158">
        <f t="shared" si="1285"/>
        <v>33</v>
      </c>
      <c r="J13737" s="158" t="str">
        <f t="shared" si="1288"/>
        <v>CAD</v>
      </c>
      <c r="K13737" s="158" t="str">
        <f t="shared" si="1289"/>
        <v>CHF</v>
      </c>
      <c r="L13737" s="158" t="str">
        <f t="shared" si="1286"/>
        <v>CADCHF45486</v>
      </c>
      <c r="M13737" s="160">
        <f t="shared" si="1290"/>
        <v>45486</v>
      </c>
      <c r="N13737" s="158">
        <v>0.67412700552784144</v>
      </c>
      <c r="O13737" s="158">
        <v>0.97470000000000001</v>
      </c>
      <c r="P13737" s="161">
        <f t="shared" si="1287"/>
        <v>0.65710000000000002</v>
      </c>
    </row>
    <row r="13738" spans="9:16" x14ac:dyDescent="0.2">
      <c r="I13738" s="158">
        <f t="shared" ref="I13738:I13801" si="1291">IF(M13737=$G$2,I13737+1,I13737)</f>
        <v>33</v>
      </c>
      <c r="J13738" s="158" t="str">
        <f t="shared" si="1288"/>
        <v>CAD</v>
      </c>
      <c r="K13738" s="158" t="str">
        <f t="shared" si="1289"/>
        <v>CHF</v>
      </c>
      <c r="L13738" s="158" t="str">
        <f t="shared" si="1286"/>
        <v>CADCHF45487</v>
      </c>
      <c r="M13738" s="160">
        <f t="shared" si="1290"/>
        <v>45487</v>
      </c>
      <c r="N13738" s="158">
        <v>0.67412700552784144</v>
      </c>
      <c r="O13738" s="158">
        <v>0.97470000000000001</v>
      </c>
      <c r="P13738" s="161">
        <f t="shared" si="1287"/>
        <v>0.65710000000000002</v>
      </c>
    </row>
    <row r="13739" spans="9:16" x14ac:dyDescent="0.2">
      <c r="I13739" s="158">
        <f t="shared" si="1291"/>
        <v>33</v>
      </c>
      <c r="J13739" s="158" t="str">
        <f t="shared" si="1288"/>
        <v>CAD</v>
      </c>
      <c r="K13739" s="158" t="str">
        <f t="shared" si="1289"/>
        <v>CHF</v>
      </c>
      <c r="L13739" s="158" t="str">
        <f t="shared" si="1286"/>
        <v>CADCHF45488</v>
      </c>
      <c r="M13739" s="160">
        <f t="shared" si="1290"/>
        <v>45488</v>
      </c>
      <c r="N13739" s="158">
        <v>0.67208817796894949</v>
      </c>
      <c r="O13739" s="158">
        <v>0.97550000000000003</v>
      </c>
      <c r="P13739" s="161">
        <f t="shared" si="1287"/>
        <v>0.65559999999999996</v>
      </c>
    </row>
    <row r="13740" spans="9:16" x14ac:dyDescent="0.2">
      <c r="I13740" s="158">
        <f t="shared" si="1291"/>
        <v>33</v>
      </c>
      <c r="J13740" s="158" t="str">
        <f t="shared" si="1288"/>
        <v>CAD</v>
      </c>
      <c r="K13740" s="158" t="str">
        <f t="shared" si="1289"/>
        <v>CHF</v>
      </c>
      <c r="L13740" s="158" t="str">
        <f t="shared" si="1286"/>
        <v>CADCHF45489</v>
      </c>
      <c r="M13740" s="160">
        <f t="shared" si="1290"/>
        <v>45489</v>
      </c>
      <c r="N13740" s="158">
        <v>0.67064583193615446</v>
      </c>
      <c r="O13740" s="158">
        <v>0.97609999999999997</v>
      </c>
      <c r="P13740" s="161">
        <f t="shared" si="1287"/>
        <v>0.65459999999999996</v>
      </c>
    </row>
    <row r="13741" spans="9:16" x14ac:dyDescent="0.2">
      <c r="I13741" s="158">
        <f t="shared" si="1291"/>
        <v>33</v>
      </c>
      <c r="J13741" s="158" t="str">
        <f t="shared" si="1288"/>
        <v>CAD</v>
      </c>
      <c r="K13741" s="158" t="str">
        <f t="shared" si="1289"/>
        <v>CHF</v>
      </c>
      <c r="L13741" s="158" t="str">
        <f t="shared" si="1286"/>
        <v>CADCHF45490</v>
      </c>
      <c r="M13741" s="160">
        <f t="shared" si="1290"/>
        <v>45490</v>
      </c>
      <c r="N13741" s="158">
        <v>0.66894106629205974</v>
      </c>
      <c r="O13741" s="158">
        <v>0.96930000000000005</v>
      </c>
      <c r="P13741" s="161">
        <f t="shared" si="1287"/>
        <v>0.64839999999999998</v>
      </c>
    </row>
    <row r="13742" spans="9:16" x14ac:dyDescent="0.2">
      <c r="I13742" s="158">
        <f t="shared" si="1291"/>
        <v>33</v>
      </c>
      <c r="J13742" s="158" t="str">
        <f t="shared" si="1288"/>
        <v>CAD</v>
      </c>
      <c r="K13742" s="158" t="str">
        <f t="shared" si="1289"/>
        <v>CHF</v>
      </c>
      <c r="L13742" s="158" t="str">
        <f t="shared" si="1286"/>
        <v>CADCHF45491</v>
      </c>
      <c r="M13742" s="160">
        <f t="shared" si="1290"/>
        <v>45491</v>
      </c>
      <c r="N13742" s="158">
        <v>0.66876212131344881</v>
      </c>
      <c r="O13742" s="158">
        <v>0.96660000000000001</v>
      </c>
      <c r="P13742" s="161">
        <f t="shared" si="1287"/>
        <v>0.64639999999999997</v>
      </c>
    </row>
    <row r="13743" spans="9:16" x14ac:dyDescent="0.2">
      <c r="I13743" s="158">
        <f t="shared" si="1291"/>
        <v>33</v>
      </c>
      <c r="J13743" s="158" t="str">
        <f t="shared" si="1288"/>
        <v>CAD</v>
      </c>
      <c r="K13743" s="158" t="str">
        <f t="shared" si="1289"/>
        <v>CHF</v>
      </c>
      <c r="L13743" s="158" t="str">
        <f t="shared" si="1286"/>
        <v>CADCHF45492</v>
      </c>
      <c r="M13743" s="160">
        <f t="shared" si="1290"/>
        <v>45492</v>
      </c>
      <c r="N13743" s="158">
        <v>0.6694336591243808</v>
      </c>
      <c r="O13743" s="158">
        <v>0.96879999999999999</v>
      </c>
      <c r="P13743" s="161">
        <f t="shared" si="1287"/>
        <v>0.64849999999999997</v>
      </c>
    </row>
    <row r="13744" spans="9:16" x14ac:dyDescent="0.2">
      <c r="I13744" s="158">
        <f t="shared" si="1291"/>
        <v>33</v>
      </c>
      <c r="J13744" s="158" t="str">
        <f t="shared" si="1288"/>
        <v>CAD</v>
      </c>
      <c r="K13744" s="158" t="str">
        <f t="shared" si="1289"/>
        <v>CHF</v>
      </c>
      <c r="L13744" s="158" t="str">
        <f t="shared" si="1286"/>
        <v>CADCHF45493</v>
      </c>
      <c r="M13744" s="160">
        <f t="shared" si="1290"/>
        <v>45493</v>
      </c>
      <c r="N13744" s="158">
        <v>0.6694336591243808</v>
      </c>
      <c r="O13744" s="158">
        <v>0.96879999999999999</v>
      </c>
      <c r="P13744" s="161">
        <f t="shared" si="1287"/>
        <v>0.64849999999999997</v>
      </c>
    </row>
    <row r="13745" spans="9:16" x14ac:dyDescent="0.2">
      <c r="I13745" s="158">
        <f t="shared" si="1291"/>
        <v>33</v>
      </c>
      <c r="J13745" s="158" t="str">
        <f t="shared" si="1288"/>
        <v>CAD</v>
      </c>
      <c r="K13745" s="158" t="str">
        <f t="shared" si="1289"/>
        <v>CHF</v>
      </c>
      <c r="L13745" s="158" t="str">
        <f t="shared" si="1286"/>
        <v>CADCHF45494</v>
      </c>
      <c r="M13745" s="160">
        <f t="shared" si="1290"/>
        <v>45494</v>
      </c>
      <c r="N13745" s="158">
        <v>0.6694336591243808</v>
      </c>
      <c r="O13745" s="158">
        <v>0.96879999999999999</v>
      </c>
      <c r="P13745" s="161">
        <f t="shared" si="1287"/>
        <v>0.64849999999999997</v>
      </c>
    </row>
    <row r="13746" spans="9:16" x14ac:dyDescent="0.2">
      <c r="I13746" s="158">
        <f t="shared" si="1291"/>
        <v>33</v>
      </c>
      <c r="J13746" s="158" t="str">
        <f t="shared" si="1288"/>
        <v>CAD</v>
      </c>
      <c r="K13746" s="158" t="str">
        <f t="shared" si="1289"/>
        <v>CHF</v>
      </c>
      <c r="L13746" s="158" t="str">
        <f t="shared" si="1286"/>
        <v>CADCHF45495</v>
      </c>
      <c r="M13746" s="160">
        <f t="shared" si="1290"/>
        <v>45495</v>
      </c>
      <c r="N13746" s="158">
        <v>0.66795805223431959</v>
      </c>
      <c r="O13746" s="158">
        <v>0.96709999999999996</v>
      </c>
      <c r="P13746" s="161">
        <f t="shared" si="1287"/>
        <v>0.64600000000000002</v>
      </c>
    </row>
    <row r="13747" spans="9:16" x14ac:dyDescent="0.2">
      <c r="I13747" s="158">
        <f t="shared" si="1291"/>
        <v>33</v>
      </c>
      <c r="J13747" s="158" t="str">
        <f t="shared" si="1288"/>
        <v>CAD</v>
      </c>
      <c r="K13747" s="158" t="str">
        <f t="shared" si="1289"/>
        <v>CHF</v>
      </c>
      <c r="L13747" s="158" t="str">
        <f t="shared" si="1286"/>
        <v>CADCHF45496</v>
      </c>
      <c r="M13747" s="160">
        <f t="shared" si="1290"/>
        <v>45496</v>
      </c>
      <c r="N13747" s="158">
        <v>0.66916488222698078</v>
      </c>
      <c r="O13747" s="158">
        <v>0.96809999999999996</v>
      </c>
      <c r="P13747" s="161">
        <f t="shared" si="1287"/>
        <v>0.64780000000000004</v>
      </c>
    </row>
    <row r="13748" spans="9:16" x14ac:dyDescent="0.2">
      <c r="I13748" s="158">
        <f t="shared" si="1291"/>
        <v>33</v>
      </c>
      <c r="J13748" s="158" t="str">
        <f t="shared" si="1288"/>
        <v>CAD</v>
      </c>
      <c r="K13748" s="158" t="str">
        <f t="shared" si="1289"/>
        <v>CHF</v>
      </c>
      <c r="L13748" s="158" t="str">
        <f t="shared" si="1286"/>
        <v>CADCHF45497</v>
      </c>
      <c r="M13748" s="160">
        <f t="shared" si="1290"/>
        <v>45497</v>
      </c>
      <c r="N13748" s="158">
        <v>0.66876212131344881</v>
      </c>
      <c r="O13748" s="158">
        <v>0.96089999999999998</v>
      </c>
      <c r="P13748" s="161">
        <f t="shared" si="1287"/>
        <v>0.64259999999999995</v>
      </c>
    </row>
    <row r="13749" spans="9:16" x14ac:dyDescent="0.2">
      <c r="I13749" s="158">
        <f t="shared" si="1291"/>
        <v>33</v>
      </c>
      <c r="J13749" s="158" t="str">
        <f t="shared" si="1288"/>
        <v>CAD</v>
      </c>
      <c r="K13749" s="158" t="str">
        <f t="shared" si="1289"/>
        <v>CHF</v>
      </c>
      <c r="L13749" s="158" t="str">
        <f t="shared" si="1286"/>
        <v>CADCHF45498</v>
      </c>
      <c r="M13749" s="160">
        <f t="shared" si="1290"/>
        <v>45498</v>
      </c>
      <c r="N13749" s="158">
        <v>0.66577896138482029</v>
      </c>
      <c r="O13749" s="158">
        <v>0.95340000000000003</v>
      </c>
      <c r="P13749" s="161">
        <f t="shared" si="1287"/>
        <v>0.63480000000000003</v>
      </c>
    </row>
    <row r="13750" spans="9:16" x14ac:dyDescent="0.2">
      <c r="I13750" s="158">
        <f t="shared" si="1291"/>
        <v>33</v>
      </c>
      <c r="J13750" s="158" t="str">
        <f t="shared" si="1288"/>
        <v>CAD</v>
      </c>
      <c r="K13750" s="158" t="str">
        <f t="shared" si="1289"/>
        <v>CHF</v>
      </c>
      <c r="L13750" s="158" t="str">
        <f t="shared" si="1286"/>
        <v>CADCHF45499</v>
      </c>
      <c r="M13750" s="160">
        <f t="shared" si="1290"/>
        <v>45499</v>
      </c>
      <c r="N13750" s="158">
        <v>0.66626690652275311</v>
      </c>
      <c r="O13750" s="158">
        <v>0.95940000000000003</v>
      </c>
      <c r="P13750" s="161">
        <f t="shared" si="1287"/>
        <v>0.63919999999999999</v>
      </c>
    </row>
    <row r="13751" spans="9:16" x14ac:dyDescent="0.2">
      <c r="I13751" s="158">
        <f t="shared" si="1291"/>
        <v>33</v>
      </c>
      <c r="J13751" s="158" t="str">
        <f t="shared" si="1288"/>
        <v>CAD</v>
      </c>
      <c r="K13751" s="158" t="str">
        <f t="shared" si="1289"/>
        <v>CHF</v>
      </c>
      <c r="L13751" s="158" t="str">
        <f t="shared" si="1286"/>
        <v>CADCHF45500</v>
      </c>
      <c r="M13751" s="160">
        <f t="shared" si="1290"/>
        <v>45500</v>
      </c>
      <c r="N13751" s="158">
        <v>0.66626690652275311</v>
      </c>
      <c r="O13751" s="158">
        <v>0.95940000000000003</v>
      </c>
      <c r="P13751" s="161">
        <f t="shared" si="1287"/>
        <v>0.63919999999999999</v>
      </c>
    </row>
    <row r="13752" spans="9:16" x14ac:dyDescent="0.2">
      <c r="I13752" s="158">
        <f t="shared" si="1291"/>
        <v>33</v>
      </c>
      <c r="J13752" s="158" t="str">
        <f t="shared" si="1288"/>
        <v>CAD</v>
      </c>
      <c r="K13752" s="158" t="str">
        <f t="shared" si="1289"/>
        <v>CHF</v>
      </c>
      <c r="L13752" s="158" t="str">
        <f t="shared" si="1286"/>
        <v>CADCHF45501</v>
      </c>
      <c r="M13752" s="160">
        <f t="shared" si="1290"/>
        <v>45501</v>
      </c>
      <c r="N13752" s="158">
        <v>0.66626690652275311</v>
      </c>
      <c r="O13752" s="158">
        <v>0.95940000000000003</v>
      </c>
      <c r="P13752" s="161">
        <f t="shared" si="1287"/>
        <v>0.63919999999999999</v>
      </c>
    </row>
    <row r="13753" spans="9:16" x14ac:dyDescent="0.2">
      <c r="I13753" s="158">
        <f t="shared" si="1291"/>
        <v>33</v>
      </c>
      <c r="J13753" s="158" t="str">
        <f t="shared" si="1288"/>
        <v>CAD</v>
      </c>
      <c r="K13753" s="158" t="str">
        <f t="shared" si="1289"/>
        <v>CHF</v>
      </c>
      <c r="L13753" s="158" t="str">
        <f t="shared" si="1286"/>
        <v>CADCHF45502</v>
      </c>
      <c r="M13753" s="160">
        <f t="shared" si="1290"/>
        <v>45502</v>
      </c>
      <c r="N13753" s="158">
        <v>0.66773504273504269</v>
      </c>
      <c r="O13753" s="158">
        <v>0.95779999999999998</v>
      </c>
      <c r="P13753" s="161">
        <f t="shared" si="1287"/>
        <v>0.63959999999999995</v>
      </c>
    </row>
    <row r="13754" spans="9:16" x14ac:dyDescent="0.2">
      <c r="I13754" s="158">
        <f t="shared" si="1291"/>
        <v>33</v>
      </c>
      <c r="J13754" s="158" t="str">
        <f t="shared" si="1288"/>
        <v>CAD</v>
      </c>
      <c r="K13754" s="158" t="str">
        <f t="shared" si="1289"/>
        <v>CHF</v>
      </c>
      <c r="L13754" s="158" t="str">
        <f t="shared" si="1286"/>
        <v>CADCHF45503</v>
      </c>
      <c r="M13754" s="160">
        <f t="shared" si="1290"/>
        <v>45503</v>
      </c>
      <c r="N13754" s="158">
        <v>0.66684449186449712</v>
      </c>
      <c r="O13754" s="158">
        <v>0.95920000000000005</v>
      </c>
      <c r="P13754" s="161">
        <f t="shared" si="1287"/>
        <v>0.63959999999999995</v>
      </c>
    </row>
    <row r="13755" spans="9:16" x14ac:dyDescent="0.2">
      <c r="I13755" s="158">
        <f t="shared" si="1291"/>
        <v>33</v>
      </c>
      <c r="J13755" s="158" t="str">
        <f t="shared" si="1288"/>
        <v>CAD</v>
      </c>
      <c r="K13755" s="158" t="str">
        <f t="shared" si="1289"/>
        <v>CHF</v>
      </c>
      <c r="L13755" s="158" t="str">
        <f t="shared" si="1286"/>
        <v>CADCHF45504</v>
      </c>
      <c r="M13755" s="160">
        <f t="shared" si="1290"/>
        <v>45504</v>
      </c>
      <c r="N13755" s="158">
        <v>0.66769045870334509</v>
      </c>
      <c r="O13755" s="158">
        <v>0.95330000000000004</v>
      </c>
      <c r="P13755" s="161">
        <f t="shared" si="1287"/>
        <v>0.63649999999999995</v>
      </c>
    </row>
    <row r="13756" spans="9:16" x14ac:dyDescent="0.2">
      <c r="I13756" s="158">
        <f t="shared" si="1291"/>
        <v>33</v>
      </c>
      <c r="J13756" s="158" t="str">
        <f t="shared" si="1288"/>
        <v>CAD</v>
      </c>
      <c r="K13756" s="158" t="str">
        <f t="shared" si="1289"/>
        <v>CHF</v>
      </c>
      <c r="L13756" s="158" t="str">
        <f t="shared" si="1286"/>
        <v>CADCHF45505</v>
      </c>
      <c r="M13756" s="160">
        <f t="shared" si="1290"/>
        <v>45505</v>
      </c>
      <c r="N13756" s="158">
        <v>0.67060085836909866</v>
      </c>
      <c r="O13756" s="158">
        <v>0.94669999999999999</v>
      </c>
      <c r="P13756" s="161">
        <f t="shared" si="1287"/>
        <v>0.63490000000000002</v>
      </c>
    </row>
    <row r="13757" spans="9:16" x14ac:dyDescent="0.2">
      <c r="I13757" s="158">
        <f t="shared" si="1291"/>
        <v>33</v>
      </c>
      <c r="J13757" s="158" t="str">
        <f t="shared" si="1288"/>
        <v>CAD</v>
      </c>
      <c r="K13757" s="158" t="str">
        <f t="shared" si="1289"/>
        <v>CHF</v>
      </c>
      <c r="L13757" s="158" t="str">
        <f t="shared" si="1286"/>
        <v>CADCHF45506</v>
      </c>
      <c r="M13757" s="160">
        <f t="shared" si="1290"/>
        <v>45506</v>
      </c>
      <c r="N13757" s="158">
        <v>0.66511473229132023</v>
      </c>
      <c r="O13757" s="158">
        <v>0.94330000000000003</v>
      </c>
      <c r="P13757" s="161">
        <f t="shared" si="1287"/>
        <v>0.62739999999999996</v>
      </c>
    </row>
    <row r="13758" spans="9:16" x14ac:dyDescent="0.2">
      <c r="I13758" s="158">
        <f t="shared" si="1291"/>
        <v>33</v>
      </c>
      <c r="J13758" s="158" t="str">
        <f t="shared" si="1288"/>
        <v>CAD</v>
      </c>
      <c r="K13758" s="158" t="str">
        <f t="shared" si="1289"/>
        <v>CHF</v>
      </c>
      <c r="L13758" s="158" t="str">
        <f t="shared" si="1286"/>
        <v>CADCHF45507</v>
      </c>
      <c r="M13758" s="160">
        <f t="shared" si="1290"/>
        <v>45507</v>
      </c>
      <c r="N13758" s="158">
        <v>0.66511473229132023</v>
      </c>
      <c r="O13758" s="158">
        <v>0.94330000000000003</v>
      </c>
      <c r="P13758" s="161">
        <f t="shared" si="1287"/>
        <v>0.62739999999999996</v>
      </c>
    </row>
    <row r="13759" spans="9:16" x14ac:dyDescent="0.2">
      <c r="I13759" s="158">
        <f t="shared" si="1291"/>
        <v>33</v>
      </c>
      <c r="J13759" s="158" t="str">
        <f t="shared" si="1288"/>
        <v>CAD</v>
      </c>
      <c r="K13759" s="158" t="str">
        <f t="shared" si="1289"/>
        <v>CHF</v>
      </c>
      <c r="L13759" s="158" t="str">
        <f t="shared" si="1286"/>
        <v>CADCHF45508</v>
      </c>
      <c r="M13759" s="160">
        <f t="shared" si="1290"/>
        <v>45508</v>
      </c>
      <c r="N13759" s="158">
        <v>0.66511473229132023</v>
      </c>
      <c r="O13759" s="158">
        <v>0.94330000000000003</v>
      </c>
      <c r="P13759" s="161">
        <f t="shared" si="1287"/>
        <v>0.62739999999999996</v>
      </c>
    </row>
    <row r="13760" spans="9:16" x14ac:dyDescent="0.2">
      <c r="I13760" s="158">
        <f t="shared" si="1291"/>
        <v>33</v>
      </c>
      <c r="J13760" s="158" t="str">
        <f t="shared" si="1288"/>
        <v>CAD</v>
      </c>
      <c r="K13760" s="158" t="str">
        <f t="shared" si="1289"/>
        <v>CHF</v>
      </c>
      <c r="L13760" s="158" t="str">
        <f t="shared" si="1286"/>
        <v>CADCHF45509</v>
      </c>
      <c r="M13760" s="160">
        <f t="shared" si="1290"/>
        <v>45509</v>
      </c>
      <c r="N13760" s="158">
        <v>0.65841453779299453</v>
      </c>
      <c r="O13760" s="158">
        <v>0.9304</v>
      </c>
      <c r="P13760" s="161">
        <f t="shared" si="1287"/>
        <v>0.61260000000000003</v>
      </c>
    </row>
    <row r="13761" spans="9:16" x14ac:dyDescent="0.2">
      <c r="I13761" s="158">
        <f t="shared" si="1291"/>
        <v>33</v>
      </c>
      <c r="J13761" s="158" t="str">
        <f t="shared" si="1288"/>
        <v>CAD</v>
      </c>
      <c r="K13761" s="158" t="str">
        <f t="shared" si="1289"/>
        <v>CHF</v>
      </c>
      <c r="L13761" s="158" t="str">
        <f t="shared" si="1286"/>
        <v>CADCHF45510</v>
      </c>
      <c r="M13761" s="160">
        <f t="shared" si="1290"/>
        <v>45510</v>
      </c>
      <c r="N13761" s="158">
        <v>0.66238325495131478</v>
      </c>
      <c r="O13761" s="158">
        <v>0.9325</v>
      </c>
      <c r="P13761" s="161">
        <f t="shared" si="1287"/>
        <v>0.61770000000000003</v>
      </c>
    </row>
    <row r="13762" spans="9:16" x14ac:dyDescent="0.2">
      <c r="I13762" s="158">
        <f t="shared" si="1291"/>
        <v>33</v>
      </c>
      <c r="J13762" s="158" t="str">
        <f t="shared" si="1288"/>
        <v>CAD</v>
      </c>
      <c r="K13762" s="158" t="str">
        <f t="shared" si="1289"/>
        <v>CHF</v>
      </c>
      <c r="L13762" s="158" t="str">
        <f t="shared" si="1286"/>
        <v>CADCHF45511</v>
      </c>
      <c r="M13762" s="160">
        <f t="shared" si="1290"/>
        <v>45511</v>
      </c>
      <c r="N13762" s="158">
        <v>0.66622251832111934</v>
      </c>
      <c r="O13762" s="158">
        <v>0.94089999999999996</v>
      </c>
      <c r="P13762" s="161">
        <f t="shared" si="1287"/>
        <v>0.62680000000000002</v>
      </c>
    </row>
    <row r="13763" spans="9:16" x14ac:dyDescent="0.2">
      <c r="I13763" s="158">
        <f t="shared" si="1291"/>
        <v>33</v>
      </c>
      <c r="J13763" s="158" t="str">
        <f t="shared" si="1288"/>
        <v>CAD</v>
      </c>
      <c r="K13763" s="158" t="str">
        <f t="shared" si="1289"/>
        <v>CHF</v>
      </c>
      <c r="L13763" s="158" t="str">
        <f t="shared" ref="L13763:L13826" si="1292">J13763&amp;K13763&amp;M13763</f>
        <v>CADCHF45512</v>
      </c>
      <c r="M13763" s="160">
        <f t="shared" si="1290"/>
        <v>45512</v>
      </c>
      <c r="N13763" s="158">
        <v>0.6657346381732242</v>
      </c>
      <c r="O13763" s="158">
        <v>0.93679999999999997</v>
      </c>
      <c r="P13763" s="161">
        <f t="shared" ref="P13763:P13826" si="1293">ROUND(N13763*O13763,4)</f>
        <v>0.62370000000000003</v>
      </c>
    </row>
    <row r="13764" spans="9:16" x14ac:dyDescent="0.2">
      <c r="I13764" s="158">
        <f t="shared" si="1291"/>
        <v>33</v>
      </c>
      <c r="J13764" s="158" t="str">
        <f t="shared" ref="J13764:J13827" si="1294">VLOOKUP($I13764,$A:$C,2,FALSE)</f>
        <v>CAD</v>
      </c>
      <c r="K13764" s="158" t="str">
        <f t="shared" ref="K13764:K13827" si="1295">VLOOKUP($I13764,$A:$C,3,FALSE)</f>
        <v>CHF</v>
      </c>
      <c r="L13764" s="158" t="str">
        <f t="shared" si="1292"/>
        <v>CADCHF45513</v>
      </c>
      <c r="M13764" s="160">
        <f t="shared" ref="M13764:M13827" si="1296">IF(I13764=I13763,M13763+1,$G$1)</f>
        <v>45513</v>
      </c>
      <c r="N13764" s="158">
        <v>0.6663557006730193</v>
      </c>
      <c r="O13764" s="158">
        <v>0.94350000000000001</v>
      </c>
      <c r="P13764" s="161">
        <f t="shared" si="1293"/>
        <v>0.62870000000000004</v>
      </c>
    </row>
    <row r="13765" spans="9:16" x14ac:dyDescent="0.2">
      <c r="I13765" s="158">
        <f t="shared" si="1291"/>
        <v>33</v>
      </c>
      <c r="J13765" s="158" t="str">
        <f t="shared" si="1294"/>
        <v>CAD</v>
      </c>
      <c r="K13765" s="158" t="str">
        <f t="shared" si="1295"/>
        <v>CHF</v>
      </c>
      <c r="L13765" s="158" t="str">
        <f t="shared" si="1292"/>
        <v>CADCHF45514</v>
      </c>
      <c r="M13765" s="160">
        <f t="shared" si="1296"/>
        <v>45514</v>
      </c>
      <c r="N13765" s="158">
        <v>0.6663557006730193</v>
      </c>
      <c r="O13765" s="158">
        <v>0.94350000000000001</v>
      </c>
      <c r="P13765" s="161">
        <f t="shared" si="1293"/>
        <v>0.62870000000000004</v>
      </c>
    </row>
    <row r="13766" spans="9:16" x14ac:dyDescent="0.2">
      <c r="I13766" s="158">
        <f t="shared" si="1291"/>
        <v>33</v>
      </c>
      <c r="J13766" s="158" t="str">
        <f t="shared" si="1294"/>
        <v>CAD</v>
      </c>
      <c r="K13766" s="158" t="str">
        <f t="shared" si="1295"/>
        <v>CHF</v>
      </c>
      <c r="L13766" s="158" t="str">
        <f t="shared" si="1292"/>
        <v>CADCHF45515</v>
      </c>
      <c r="M13766" s="160">
        <f t="shared" si="1296"/>
        <v>45515</v>
      </c>
      <c r="N13766" s="158">
        <v>0.6663557006730193</v>
      </c>
      <c r="O13766" s="158">
        <v>0.94350000000000001</v>
      </c>
      <c r="P13766" s="161">
        <f t="shared" si="1293"/>
        <v>0.62870000000000004</v>
      </c>
    </row>
    <row r="13767" spans="9:16" x14ac:dyDescent="0.2">
      <c r="I13767" s="158">
        <f t="shared" si="1291"/>
        <v>33</v>
      </c>
      <c r="J13767" s="158" t="str">
        <f t="shared" si="1294"/>
        <v>CAD</v>
      </c>
      <c r="K13767" s="158" t="str">
        <f t="shared" si="1295"/>
        <v>CHF</v>
      </c>
      <c r="L13767" s="158" t="str">
        <f t="shared" si="1292"/>
        <v>CADCHF45516</v>
      </c>
      <c r="M13767" s="160">
        <f t="shared" si="1296"/>
        <v>45516</v>
      </c>
      <c r="N13767" s="158">
        <v>0.66675556740898789</v>
      </c>
      <c r="O13767" s="158">
        <v>0.94910000000000005</v>
      </c>
      <c r="P13767" s="161">
        <f t="shared" si="1293"/>
        <v>0.63280000000000003</v>
      </c>
    </row>
    <row r="13768" spans="9:16" x14ac:dyDescent="0.2">
      <c r="I13768" s="158">
        <f t="shared" si="1291"/>
        <v>33</v>
      </c>
      <c r="J13768" s="158" t="str">
        <f t="shared" si="1294"/>
        <v>CAD</v>
      </c>
      <c r="K13768" s="158" t="str">
        <f t="shared" si="1295"/>
        <v>CHF</v>
      </c>
      <c r="L13768" s="158" t="str">
        <f t="shared" si="1292"/>
        <v>CADCHF45517</v>
      </c>
      <c r="M13768" s="160">
        <f t="shared" si="1296"/>
        <v>45517</v>
      </c>
      <c r="N13768" s="158">
        <v>0.66604502464366588</v>
      </c>
      <c r="O13768" s="158">
        <v>0.94799999999999995</v>
      </c>
      <c r="P13768" s="161">
        <f t="shared" si="1293"/>
        <v>0.63139999999999996</v>
      </c>
    </row>
    <row r="13769" spans="9:16" x14ac:dyDescent="0.2">
      <c r="I13769" s="158">
        <f t="shared" si="1291"/>
        <v>33</v>
      </c>
      <c r="J13769" s="158" t="str">
        <f t="shared" si="1294"/>
        <v>CAD</v>
      </c>
      <c r="K13769" s="158" t="str">
        <f t="shared" si="1295"/>
        <v>CHF</v>
      </c>
      <c r="L13769" s="158" t="str">
        <f t="shared" si="1292"/>
        <v>CADCHF45518</v>
      </c>
      <c r="M13769" s="160">
        <f t="shared" si="1296"/>
        <v>45518</v>
      </c>
      <c r="N13769" s="158">
        <v>0.6615944426066821</v>
      </c>
      <c r="O13769" s="158">
        <v>0.95150000000000001</v>
      </c>
      <c r="P13769" s="161">
        <f t="shared" si="1293"/>
        <v>0.62949999999999995</v>
      </c>
    </row>
    <row r="13770" spans="9:16" x14ac:dyDescent="0.2">
      <c r="I13770" s="158">
        <f t="shared" si="1291"/>
        <v>33</v>
      </c>
      <c r="J13770" s="158" t="str">
        <f t="shared" si="1294"/>
        <v>CAD</v>
      </c>
      <c r="K13770" s="158" t="str">
        <f t="shared" si="1295"/>
        <v>CHF</v>
      </c>
      <c r="L13770" s="158" t="str">
        <f t="shared" si="1292"/>
        <v>CADCHF45519</v>
      </c>
      <c r="M13770" s="160">
        <f t="shared" si="1296"/>
        <v>45519</v>
      </c>
      <c r="N13770" s="158">
        <v>0.66269052352551361</v>
      </c>
      <c r="O13770" s="158">
        <v>0.95409999999999995</v>
      </c>
      <c r="P13770" s="161">
        <f t="shared" si="1293"/>
        <v>0.63229999999999997</v>
      </c>
    </row>
    <row r="13771" spans="9:16" x14ac:dyDescent="0.2">
      <c r="I13771" s="158">
        <f t="shared" si="1291"/>
        <v>33</v>
      </c>
      <c r="J13771" s="158" t="str">
        <f t="shared" si="1294"/>
        <v>CAD</v>
      </c>
      <c r="K13771" s="158" t="str">
        <f t="shared" si="1295"/>
        <v>CHF</v>
      </c>
      <c r="L13771" s="158" t="str">
        <f t="shared" si="1292"/>
        <v>CADCHF45520</v>
      </c>
      <c r="M13771" s="160">
        <f t="shared" si="1296"/>
        <v>45520</v>
      </c>
      <c r="N13771" s="158">
        <v>0.66247101689301091</v>
      </c>
      <c r="O13771" s="158">
        <v>0.95399999999999996</v>
      </c>
      <c r="P13771" s="161">
        <f t="shared" si="1293"/>
        <v>0.63200000000000001</v>
      </c>
    </row>
    <row r="13772" spans="9:16" x14ac:dyDescent="0.2">
      <c r="I13772" s="158">
        <f t="shared" si="1291"/>
        <v>33</v>
      </c>
      <c r="J13772" s="158" t="str">
        <f t="shared" si="1294"/>
        <v>CAD</v>
      </c>
      <c r="K13772" s="158" t="str">
        <f t="shared" si="1295"/>
        <v>CHF</v>
      </c>
      <c r="L13772" s="158" t="str">
        <f t="shared" si="1292"/>
        <v>CADCHF45521</v>
      </c>
      <c r="M13772" s="160">
        <f t="shared" si="1296"/>
        <v>45521</v>
      </c>
      <c r="N13772" s="158">
        <v>0.66247101689301091</v>
      </c>
      <c r="O13772" s="158">
        <v>0.95399999999999996</v>
      </c>
      <c r="P13772" s="161">
        <f t="shared" si="1293"/>
        <v>0.63200000000000001</v>
      </c>
    </row>
    <row r="13773" spans="9:16" x14ac:dyDescent="0.2">
      <c r="I13773" s="158">
        <f t="shared" si="1291"/>
        <v>33</v>
      </c>
      <c r="J13773" s="158" t="str">
        <f t="shared" si="1294"/>
        <v>CAD</v>
      </c>
      <c r="K13773" s="158" t="str">
        <f t="shared" si="1295"/>
        <v>CHF</v>
      </c>
      <c r="L13773" s="158" t="str">
        <f t="shared" si="1292"/>
        <v>CADCHF45522</v>
      </c>
      <c r="M13773" s="160">
        <f t="shared" si="1296"/>
        <v>45522</v>
      </c>
      <c r="N13773" s="158">
        <v>0.66247101689301091</v>
      </c>
      <c r="O13773" s="158">
        <v>0.95399999999999996</v>
      </c>
      <c r="P13773" s="161">
        <f t="shared" si="1293"/>
        <v>0.63200000000000001</v>
      </c>
    </row>
    <row r="13774" spans="9:16" x14ac:dyDescent="0.2">
      <c r="I13774" s="158">
        <f t="shared" si="1291"/>
        <v>33</v>
      </c>
      <c r="J13774" s="158" t="str">
        <f t="shared" si="1294"/>
        <v>CAD</v>
      </c>
      <c r="K13774" s="158" t="str">
        <f t="shared" si="1295"/>
        <v>CHF</v>
      </c>
      <c r="L13774" s="158" t="str">
        <f t="shared" si="1292"/>
        <v>CADCHF45523</v>
      </c>
      <c r="M13774" s="160">
        <f t="shared" si="1296"/>
        <v>45523</v>
      </c>
      <c r="N13774" s="158">
        <v>0.66233938269969528</v>
      </c>
      <c r="O13774" s="158">
        <v>0.95430000000000004</v>
      </c>
      <c r="P13774" s="161">
        <f t="shared" si="1293"/>
        <v>0.6321</v>
      </c>
    </row>
    <row r="13775" spans="9:16" x14ac:dyDescent="0.2">
      <c r="I13775" s="158">
        <f t="shared" si="1291"/>
        <v>33</v>
      </c>
      <c r="J13775" s="158" t="str">
        <f t="shared" si="1294"/>
        <v>CAD</v>
      </c>
      <c r="K13775" s="158" t="str">
        <f t="shared" si="1295"/>
        <v>CHF</v>
      </c>
      <c r="L13775" s="158" t="str">
        <f t="shared" si="1292"/>
        <v>CADCHF45524</v>
      </c>
      <c r="M13775" s="160">
        <f t="shared" si="1296"/>
        <v>45524</v>
      </c>
      <c r="N13775" s="158">
        <v>0.66291017567119659</v>
      </c>
      <c r="O13775" s="158">
        <v>0.95269999999999999</v>
      </c>
      <c r="P13775" s="161">
        <f t="shared" si="1293"/>
        <v>0.63160000000000005</v>
      </c>
    </row>
    <row r="13776" spans="9:16" x14ac:dyDescent="0.2">
      <c r="I13776" s="158">
        <f t="shared" si="1291"/>
        <v>33</v>
      </c>
      <c r="J13776" s="158" t="str">
        <f t="shared" si="1294"/>
        <v>CAD</v>
      </c>
      <c r="K13776" s="158" t="str">
        <f t="shared" si="1295"/>
        <v>CHF</v>
      </c>
      <c r="L13776" s="158" t="str">
        <f t="shared" si="1292"/>
        <v>CADCHF45525</v>
      </c>
      <c r="M13776" s="160">
        <f t="shared" si="1296"/>
        <v>45525</v>
      </c>
      <c r="N13776" s="158">
        <v>0.66150691274723816</v>
      </c>
      <c r="O13776" s="158">
        <v>0.95030000000000003</v>
      </c>
      <c r="P13776" s="161">
        <f t="shared" si="1293"/>
        <v>0.62860000000000005</v>
      </c>
    </row>
    <row r="13777" spans="9:16" x14ac:dyDescent="0.2">
      <c r="I13777" s="158">
        <f t="shared" si="1291"/>
        <v>33</v>
      </c>
      <c r="J13777" s="158" t="str">
        <f t="shared" si="1294"/>
        <v>CAD</v>
      </c>
      <c r="K13777" s="158" t="str">
        <f t="shared" si="1295"/>
        <v>CHF</v>
      </c>
      <c r="L13777" s="158" t="str">
        <f t="shared" si="1292"/>
        <v>CADCHF45526</v>
      </c>
      <c r="M13777" s="160">
        <f t="shared" si="1296"/>
        <v>45526</v>
      </c>
      <c r="N13777" s="158">
        <v>0.66093853271645742</v>
      </c>
      <c r="O13777" s="158">
        <v>0.94899999999999995</v>
      </c>
      <c r="P13777" s="161">
        <f t="shared" si="1293"/>
        <v>0.62719999999999998</v>
      </c>
    </row>
    <row r="13778" spans="9:16" x14ac:dyDescent="0.2">
      <c r="I13778" s="158">
        <f t="shared" si="1291"/>
        <v>33</v>
      </c>
      <c r="J13778" s="158" t="str">
        <f t="shared" si="1294"/>
        <v>CAD</v>
      </c>
      <c r="K13778" s="158" t="str">
        <f t="shared" si="1295"/>
        <v>CHF</v>
      </c>
      <c r="L13778" s="158" t="str">
        <f t="shared" si="1292"/>
        <v>CADCHF45527</v>
      </c>
      <c r="M13778" s="160">
        <f t="shared" si="1296"/>
        <v>45527</v>
      </c>
      <c r="N13778" s="158">
        <v>0.66198861379584273</v>
      </c>
      <c r="O13778" s="158">
        <v>0.9476</v>
      </c>
      <c r="P13778" s="161">
        <f t="shared" si="1293"/>
        <v>0.62729999999999997</v>
      </c>
    </row>
    <row r="13779" spans="9:16" x14ac:dyDescent="0.2">
      <c r="I13779" s="158">
        <f t="shared" si="1291"/>
        <v>33</v>
      </c>
      <c r="J13779" s="158" t="str">
        <f t="shared" si="1294"/>
        <v>CAD</v>
      </c>
      <c r="K13779" s="158" t="str">
        <f t="shared" si="1295"/>
        <v>CHF</v>
      </c>
      <c r="L13779" s="158" t="str">
        <f t="shared" si="1292"/>
        <v>CADCHF45528</v>
      </c>
      <c r="M13779" s="160">
        <f t="shared" si="1296"/>
        <v>45528</v>
      </c>
      <c r="N13779" s="158">
        <v>0.66198861379584273</v>
      </c>
      <c r="O13779" s="158">
        <v>0.9476</v>
      </c>
      <c r="P13779" s="161">
        <f t="shared" si="1293"/>
        <v>0.62729999999999997</v>
      </c>
    </row>
    <row r="13780" spans="9:16" x14ac:dyDescent="0.2">
      <c r="I13780" s="158">
        <f t="shared" si="1291"/>
        <v>33</v>
      </c>
      <c r="J13780" s="158" t="str">
        <f t="shared" si="1294"/>
        <v>CAD</v>
      </c>
      <c r="K13780" s="158" t="str">
        <f t="shared" si="1295"/>
        <v>CHF</v>
      </c>
      <c r="L13780" s="158" t="str">
        <f t="shared" si="1292"/>
        <v>CADCHF45529</v>
      </c>
      <c r="M13780" s="160">
        <f t="shared" si="1296"/>
        <v>45529</v>
      </c>
      <c r="N13780" s="158">
        <v>0.66198861379584273</v>
      </c>
      <c r="O13780" s="158">
        <v>0.9476</v>
      </c>
      <c r="P13780" s="161">
        <f t="shared" si="1293"/>
        <v>0.62729999999999997</v>
      </c>
    </row>
    <row r="13781" spans="9:16" x14ac:dyDescent="0.2">
      <c r="I13781" s="158">
        <f t="shared" si="1291"/>
        <v>33</v>
      </c>
      <c r="J13781" s="158" t="str">
        <f t="shared" si="1294"/>
        <v>CAD</v>
      </c>
      <c r="K13781" s="158" t="str">
        <f t="shared" si="1295"/>
        <v>CHF</v>
      </c>
      <c r="L13781" s="158" t="str">
        <f t="shared" si="1292"/>
        <v>CADCHF45530</v>
      </c>
      <c r="M13781" s="160">
        <f t="shared" si="1296"/>
        <v>45530</v>
      </c>
      <c r="N13781" s="158">
        <v>0.66330591668877681</v>
      </c>
      <c r="O13781" s="158">
        <v>0.94599999999999995</v>
      </c>
      <c r="P13781" s="161">
        <f t="shared" si="1293"/>
        <v>0.62749999999999995</v>
      </c>
    </row>
    <row r="13782" spans="9:16" x14ac:dyDescent="0.2">
      <c r="I13782" s="158">
        <f t="shared" si="1291"/>
        <v>33</v>
      </c>
      <c r="J13782" s="158" t="str">
        <f t="shared" si="1294"/>
        <v>CAD</v>
      </c>
      <c r="K13782" s="158" t="str">
        <f t="shared" si="1295"/>
        <v>CHF</v>
      </c>
      <c r="L13782" s="158" t="str">
        <f t="shared" si="1292"/>
        <v>CADCHF45531</v>
      </c>
      <c r="M13782" s="160">
        <f t="shared" si="1296"/>
        <v>45531</v>
      </c>
      <c r="N13782" s="158">
        <v>0.66484941160827071</v>
      </c>
      <c r="O13782" s="158">
        <v>0.94399999999999995</v>
      </c>
      <c r="P13782" s="161">
        <f t="shared" si="1293"/>
        <v>0.62760000000000005</v>
      </c>
    </row>
    <row r="13783" spans="9:16" x14ac:dyDescent="0.2">
      <c r="I13783" s="158">
        <f t="shared" si="1291"/>
        <v>33</v>
      </c>
      <c r="J13783" s="158" t="str">
        <f t="shared" si="1294"/>
        <v>CAD</v>
      </c>
      <c r="K13783" s="158" t="str">
        <f t="shared" si="1295"/>
        <v>CHF</v>
      </c>
      <c r="L13783" s="158" t="str">
        <f t="shared" si="1292"/>
        <v>CADCHF45532</v>
      </c>
      <c r="M13783" s="160">
        <f t="shared" si="1296"/>
        <v>45532</v>
      </c>
      <c r="N13783" s="158">
        <v>0.66746762782005076</v>
      </c>
      <c r="O13783" s="158">
        <v>0.9375</v>
      </c>
      <c r="P13783" s="161">
        <f t="shared" si="1293"/>
        <v>0.62580000000000002</v>
      </c>
    </row>
    <row r="13784" spans="9:16" x14ac:dyDescent="0.2">
      <c r="I13784" s="158">
        <f t="shared" si="1291"/>
        <v>33</v>
      </c>
      <c r="J13784" s="158" t="str">
        <f t="shared" si="1294"/>
        <v>CAD</v>
      </c>
      <c r="K13784" s="158" t="str">
        <f t="shared" si="1295"/>
        <v>CHF</v>
      </c>
      <c r="L13784" s="158" t="str">
        <f t="shared" si="1292"/>
        <v>CADCHF45533</v>
      </c>
      <c r="M13784" s="160">
        <f t="shared" si="1296"/>
        <v>45533</v>
      </c>
      <c r="N13784" s="158">
        <v>0.66992697795940248</v>
      </c>
      <c r="O13784" s="158">
        <v>0.93640000000000001</v>
      </c>
      <c r="P13784" s="161">
        <f t="shared" si="1293"/>
        <v>0.62729999999999997</v>
      </c>
    </row>
    <row r="13785" spans="9:16" x14ac:dyDescent="0.2">
      <c r="I13785" s="158">
        <f t="shared" si="1291"/>
        <v>33</v>
      </c>
      <c r="J13785" s="158" t="str">
        <f t="shared" si="1294"/>
        <v>CAD</v>
      </c>
      <c r="K13785" s="158" t="str">
        <f t="shared" si="1295"/>
        <v>CHF</v>
      </c>
      <c r="L13785" s="158" t="str">
        <f t="shared" si="1292"/>
        <v>CADCHF45534</v>
      </c>
      <c r="M13785" s="160">
        <f t="shared" si="1296"/>
        <v>45534</v>
      </c>
      <c r="N13785" s="158">
        <v>0.66929924369185467</v>
      </c>
      <c r="O13785" s="158">
        <v>0.94159999999999999</v>
      </c>
      <c r="P13785" s="161">
        <f t="shared" si="1293"/>
        <v>0.63019999999999998</v>
      </c>
    </row>
    <row r="13786" spans="9:16" x14ac:dyDescent="0.2">
      <c r="I13786" s="158">
        <f t="shared" si="1291"/>
        <v>33</v>
      </c>
      <c r="J13786" s="158" t="str">
        <f t="shared" si="1294"/>
        <v>CAD</v>
      </c>
      <c r="K13786" s="158" t="str">
        <f t="shared" si="1295"/>
        <v>CHF</v>
      </c>
      <c r="L13786" s="158" t="str">
        <f t="shared" si="1292"/>
        <v>CADCHF45535</v>
      </c>
      <c r="M13786" s="160">
        <f t="shared" si="1296"/>
        <v>45535</v>
      </c>
      <c r="N13786" s="158">
        <v>0.66929924369185467</v>
      </c>
      <c r="O13786" s="158">
        <v>0.94159999999999999</v>
      </c>
      <c r="P13786" s="161">
        <f t="shared" si="1293"/>
        <v>0.63019999999999998</v>
      </c>
    </row>
    <row r="13787" spans="9:16" x14ac:dyDescent="0.2">
      <c r="I13787" s="158">
        <f t="shared" si="1291"/>
        <v>33</v>
      </c>
      <c r="J13787" s="158" t="str">
        <f t="shared" si="1294"/>
        <v>CAD</v>
      </c>
      <c r="K13787" s="158" t="str">
        <f t="shared" si="1295"/>
        <v>CHF</v>
      </c>
      <c r="L13787" s="158" t="str">
        <f t="shared" si="1292"/>
        <v>CADCHF45536</v>
      </c>
      <c r="M13787" s="160">
        <f t="shared" si="1296"/>
        <v>45536</v>
      </c>
      <c r="N13787" s="158">
        <v>0.66929924369185467</v>
      </c>
      <c r="O13787" s="158">
        <v>0.94159999999999999</v>
      </c>
      <c r="P13787" s="161">
        <f t="shared" si="1293"/>
        <v>0.63019999999999998</v>
      </c>
    </row>
    <row r="13788" spans="9:16" x14ac:dyDescent="0.2">
      <c r="I13788" s="158">
        <f t="shared" si="1291"/>
        <v>33</v>
      </c>
      <c r="J13788" s="158" t="str">
        <f t="shared" si="1294"/>
        <v>CAD</v>
      </c>
      <c r="K13788" s="158" t="str">
        <f t="shared" si="1295"/>
        <v>CHF</v>
      </c>
      <c r="L13788" s="158" t="str">
        <f t="shared" si="1292"/>
        <v>CADCHF45537</v>
      </c>
      <c r="M13788" s="160">
        <f t="shared" si="1296"/>
        <v>45537</v>
      </c>
      <c r="N13788" s="158">
        <v>0.66970265202250201</v>
      </c>
      <c r="O13788" s="158">
        <v>0.9415</v>
      </c>
      <c r="P13788" s="161">
        <f t="shared" si="1293"/>
        <v>0.63049999999999995</v>
      </c>
    </row>
    <row r="13789" spans="9:16" x14ac:dyDescent="0.2">
      <c r="I13789" s="158">
        <f t="shared" si="1291"/>
        <v>33</v>
      </c>
      <c r="J13789" s="158" t="str">
        <f t="shared" si="1294"/>
        <v>CAD</v>
      </c>
      <c r="K13789" s="158" t="str">
        <f t="shared" si="1295"/>
        <v>CHF</v>
      </c>
      <c r="L13789" s="158" t="str">
        <f t="shared" si="1292"/>
        <v>CADCHF45538</v>
      </c>
      <c r="M13789" s="160">
        <f t="shared" si="1296"/>
        <v>45538</v>
      </c>
      <c r="N13789" s="158">
        <v>0.66885158183399096</v>
      </c>
      <c r="O13789" s="158">
        <v>0.94089999999999996</v>
      </c>
      <c r="P13789" s="161">
        <f t="shared" si="1293"/>
        <v>0.62929999999999997</v>
      </c>
    </row>
    <row r="13790" spans="9:16" x14ac:dyDescent="0.2">
      <c r="I13790" s="158">
        <f t="shared" si="1291"/>
        <v>33</v>
      </c>
      <c r="J13790" s="158" t="str">
        <f t="shared" si="1294"/>
        <v>CAD</v>
      </c>
      <c r="K13790" s="158" t="str">
        <f t="shared" si="1295"/>
        <v>CHF</v>
      </c>
      <c r="L13790" s="158" t="str">
        <f t="shared" si="1292"/>
        <v>CADCHF45539</v>
      </c>
      <c r="M13790" s="160">
        <f t="shared" si="1296"/>
        <v>45539</v>
      </c>
      <c r="N13790" s="158">
        <v>0.66755674232309747</v>
      </c>
      <c r="O13790" s="158">
        <v>0.93959999999999999</v>
      </c>
      <c r="P13790" s="161">
        <f t="shared" si="1293"/>
        <v>0.62719999999999998</v>
      </c>
    </row>
    <row r="13791" spans="9:16" x14ac:dyDescent="0.2">
      <c r="I13791" s="158">
        <f t="shared" si="1291"/>
        <v>33</v>
      </c>
      <c r="J13791" s="158" t="str">
        <f t="shared" si="1294"/>
        <v>CAD</v>
      </c>
      <c r="K13791" s="158" t="str">
        <f t="shared" si="1295"/>
        <v>CHF</v>
      </c>
      <c r="L13791" s="158" t="str">
        <f t="shared" si="1292"/>
        <v>CADCHF45540</v>
      </c>
      <c r="M13791" s="160">
        <f t="shared" si="1296"/>
        <v>45540</v>
      </c>
      <c r="N13791" s="158">
        <v>0.66684449186449712</v>
      </c>
      <c r="O13791" s="158">
        <v>0.93899999999999995</v>
      </c>
      <c r="P13791" s="161">
        <f t="shared" si="1293"/>
        <v>0.62619999999999998</v>
      </c>
    </row>
    <row r="13792" spans="9:16" x14ac:dyDescent="0.2">
      <c r="I13792" s="158">
        <f t="shared" si="1291"/>
        <v>33</v>
      </c>
      <c r="J13792" s="158" t="str">
        <f t="shared" si="1294"/>
        <v>CAD</v>
      </c>
      <c r="K13792" s="158" t="str">
        <f t="shared" si="1295"/>
        <v>CHF</v>
      </c>
      <c r="L13792" s="158" t="str">
        <f t="shared" si="1292"/>
        <v>CADCHF45541</v>
      </c>
      <c r="M13792" s="160">
        <f t="shared" si="1296"/>
        <v>45541</v>
      </c>
      <c r="N13792" s="158">
        <v>0.66737853710624673</v>
      </c>
      <c r="O13792" s="158">
        <v>0.9365</v>
      </c>
      <c r="P13792" s="161">
        <f t="shared" si="1293"/>
        <v>0.625</v>
      </c>
    </row>
    <row r="13793" spans="9:16" x14ac:dyDescent="0.2">
      <c r="I13793" s="158">
        <f t="shared" si="1291"/>
        <v>33</v>
      </c>
      <c r="J13793" s="158" t="str">
        <f t="shared" si="1294"/>
        <v>CAD</v>
      </c>
      <c r="K13793" s="158" t="str">
        <f t="shared" si="1295"/>
        <v>CHF</v>
      </c>
      <c r="L13793" s="158" t="str">
        <f t="shared" si="1292"/>
        <v>CADCHF45542</v>
      </c>
      <c r="M13793" s="160">
        <f t="shared" si="1296"/>
        <v>45542</v>
      </c>
      <c r="N13793" s="158">
        <v>0.66737853710624673</v>
      </c>
      <c r="O13793" s="158">
        <v>0.9365</v>
      </c>
      <c r="P13793" s="161">
        <f t="shared" si="1293"/>
        <v>0.625</v>
      </c>
    </row>
    <row r="13794" spans="9:16" x14ac:dyDescent="0.2">
      <c r="I13794" s="158">
        <f t="shared" si="1291"/>
        <v>33</v>
      </c>
      <c r="J13794" s="158" t="str">
        <f t="shared" si="1294"/>
        <v>CAD</v>
      </c>
      <c r="K13794" s="158" t="str">
        <f t="shared" si="1295"/>
        <v>CHF</v>
      </c>
      <c r="L13794" s="158" t="str">
        <f t="shared" si="1292"/>
        <v>CADCHF45543</v>
      </c>
      <c r="M13794" s="160">
        <f t="shared" si="1296"/>
        <v>45543</v>
      </c>
      <c r="N13794" s="158">
        <v>0.66737853710624673</v>
      </c>
      <c r="O13794" s="158">
        <v>0.9365</v>
      </c>
      <c r="P13794" s="161">
        <f t="shared" si="1293"/>
        <v>0.625</v>
      </c>
    </row>
    <row r="13795" spans="9:16" x14ac:dyDescent="0.2">
      <c r="I13795" s="158">
        <f t="shared" si="1291"/>
        <v>33</v>
      </c>
      <c r="J13795" s="158" t="str">
        <f t="shared" si="1294"/>
        <v>CAD</v>
      </c>
      <c r="K13795" s="158" t="str">
        <f t="shared" si="1295"/>
        <v>CHF</v>
      </c>
      <c r="L13795" s="158" t="str">
        <f t="shared" si="1292"/>
        <v>CADCHF45544</v>
      </c>
      <c r="M13795" s="160">
        <f t="shared" si="1296"/>
        <v>45544</v>
      </c>
      <c r="N13795" s="158">
        <v>0.66760130849856469</v>
      </c>
      <c r="O13795" s="158">
        <v>0.93759999999999999</v>
      </c>
      <c r="P13795" s="161">
        <f t="shared" si="1293"/>
        <v>0.62590000000000001</v>
      </c>
    </row>
    <row r="13796" spans="9:16" x14ac:dyDescent="0.2">
      <c r="I13796" s="158">
        <f t="shared" si="1291"/>
        <v>33</v>
      </c>
      <c r="J13796" s="158" t="str">
        <f t="shared" si="1294"/>
        <v>CAD</v>
      </c>
      <c r="K13796" s="158" t="str">
        <f t="shared" si="1295"/>
        <v>CHF</v>
      </c>
      <c r="L13796" s="158" t="str">
        <f t="shared" si="1292"/>
        <v>CADCHF45545</v>
      </c>
      <c r="M13796" s="160">
        <f t="shared" si="1296"/>
        <v>45545</v>
      </c>
      <c r="N13796" s="158">
        <v>0.66786883056167767</v>
      </c>
      <c r="O13796" s="158">
        <v>0.93489999999999995</v>
      </c>
      <c r="P13796" s="161">
        <f t="shared" si="1293"/>
        <v>0.62439999999999996</v>
      </c>
    </row>
    <row r="13797" spans="9:16" x14ac:dyDescent="0.2">
      <c r="I13797" s="158">
        <f t="shared" si="1291"/>
        <v>33</v>
      </c>
      <c r="J13797" s="158" t="str">
        <f t="shared" si="1294"/>
        <v>CAD</v>
      </c>
      <c r="K13797" s="158" t="str">
        <f t="shared" si="1295"/>
        <v>CHF</v>
      </c>
      <c r="L13797" s="158" t="str">
        <f t="shared" si="1292"/>
        <v>CADCHF45546</v>
      </c>
      <c r="M13797" s="160">
        <f t="shared" si="1296"/>
        <v>45546</v>
      </c>
      <c r="N13797" s="158">
        <v>0.666800026672001</v>
      </c>
      <c r="O13797" s="158">
        <v>0.93579999999999997</v>
      </c>
      <c r="P13797" s="161">
        <f t="shared" si="1293"/>
        <v>0.624</v>
      </c>
    </row>
    <row r="13798" spans="9:16" x14ac:dyDescent="0.2">
      <c r="I13798" s="158">
        <f t="shared" si="1291"/>
        <v>33</v>
      </c>
      <c r="J13798" s="158" t="str">
        <f t="shared" si="1294"/>
        <v>CAD</v>
      </c>
      <c r="K13798" s="158" t="str">
        <f t="shared" si="1295"/>
        <v>CHF</v>
      </c>
      <c r="L13798" s="158" t="str">
        <f t="shared" si="1292"/>
        <v>CADCHF45547</v>
      </c>
      <c r="M13798" s="160">
        <f t="shared" si="1296"/>
        <v>45547</v>
      </c>
      <c r="N13798" s="158">
        <v>0.66827051590483832</v>
      </c>
      <c r="O13798" s="158">
        <v>0.94140000000000001</v>
      </c>
      <c r="P13798" s="161">
        <f t="shared" si="1293"/>
        <v>0.62909999999999999</v>
      </c>
    </row>
    <row r="13799" spans="9:16" x14ac:dyDescent="0.2">
      <c r="I13799" s="158">
        <f t="shared" si="1291"/>
        <v>33</v>
      </c>
      <c r="J13799" s="158" t="str">
        <f t="shared" si="1294"/>
        <v>CAD</v>
      </c>
      <c r="K13799" s="158" t="str">
        <f t="shared" si="1295"/>
        <v>CHF</v>
      </c>
      <c r="L13799" s="158" t="str">
        <f t="shared" si="1292"/>
        <v>CADCHF45548</v>
      </c>
      <c r="M13799" s="160">
        <f t="shared" si="1296"/>
        <v>45548</v>
      </c>
      <c r="N13799" s="158">
        <v>0.66396653608658129</v>
      </c>
      <c r="O13799" s="158">
        <v>0.93869999999999998</v>
      </c>
      <c r="P13799" s="161">
        <f t="shared" si="1293"/>
        <v>0.62329999999999997</v>
      </c>
    </row>
    <row r="13800" spans="9:16" x14ac:dyDescent="0.2">
      <c r="I13800" s="158">
        <f t="shared" si="1291"/>
        <v>33</v>
      </c>
      <c r="J13800" s="158" t="str">
        <f t="shared" si="1294"/>
        <v>CAD</v>
      </c>
      <c r="K13800" s="158" t="str">
        <f t="shared" si="1295"/>
        <v>CHF</v>
      </c>
      <c r="L13800" s="158" t="str">
        <f t="shared" si="1292"/>
        <v>CADCHF45549</v>
      </c>
      <c r="M13800" s="160">
        <f t="shared" si="1296"/>
        <v>45549</v>
      </c>
      <c r="N13800" s="158">
        <v>0.66396653608658129</v>
      </c>
      <c r="O13800" s="158">
        <v>0.93869999999999998</v>
      </c>
      <c r="P13800" s="161">
        <f t="shared" si="1293"/>
        <v>0.62329999999999997</v>
      </c>
    </row>
    <row r="13801" spans="9:16" x14ac:dyDescent="0.2">
      <c r="I13801" s="158">
        <f t="shared" si="1291"/>
        <v>33</v>
      </c>
      <c r="J13801" s="158" t="str">
        <f t="shared" si="1294"/>
        <v>CAD</v>
      </c>
      <c r="K13801" s="158" t="str">
        <f t="shared" si="1295"/>
        <v>CHF</v>
      </c>
      <c r="L13801" s="158" t="str">
        <f t="shared" si="1292"/>
        <v>CADCHF45550</v>
      </c>
      <c r="M13801" s="160">
        <f t="shared" si="1296"/>
        <v>45550</v>
      </c>
      <c r="N13801" s="158">
        <v>0.66396653608658129</v>
      </c>
      <c r="O13801" s="158">
        <v>0.93869999999999998</v>
      </c>
      <c r="P13801" s="161">
        <f t="shared" si="1293"/>
        <v>0.62329999999999997</v>
      </c>
    </row>
    <row r="13802" spans="9:16" x14ac:dyDescent="0.2">
      <c r="I13802" s="158">
        <f t="shared" ref="I13802:I13865" si="1297">IF(M13801=$G$2,I13801+1,I13801)</f>
        <v>33</v>
      </c>
      <c r="J13802" s="158" t="str">
        <f t="shared" si="1294"/>
        <v>CAD</v>
      </c>
      <c r="K13802" s="158" t="str">
        <f t="shared" si="1295"/>
        <v>CHF</v>
      </c>
      <c r="L13802" s="158" t="str">
        <f t="shared" si="1292"/>
        <v>CADCHF45551</v>
      </c>
      <c r="M13802" s="160">
        <f t="shared" si="1296"/>
        <v>45551</v>
      </c>
      <c r="N13802" s="158">
        <v>0.66185717122245025</v>
      </c>
      <c r="O13802" s="158">
        <v>0.93940000000000001</v>
      </c>
      <c r="P13802" s="161">
        <f t="shared" si="1293"/>
        <v>0.62170000000000003</v>
      </c>
    </row>
    <row r="13803" spans="9:16" x14ac:dyDescent="0.2">
      <c r="I13803" s="158">
        <f t="shared" si="1297"/>
        <v>33</v>
      </c>
      <c r="J13803" s="158" t="str">
        <f t="shared" si="1294"/>
        <v>CAD</v>
      </c>
      <c r="K13803" s="158" t="str">
        <f t="shared" si="1295"/>
        <v>CHF</v>
      </c>
      <c r="L13803" s="158" t="str">
        <f t="shared" si="1292"/>
        <v>CADCHF45552</v>
      </c>
      <c r="M13803" s="160">
        <f t="shared" si="1296"/>
        <v>45552</v>
      </c>
      <c r="N13803" s="158">
        <v>0.6607638430025109</v>
      </c>
      <c r="O13803" s="158">
        <v>0.9405</v>
      </c>
      <c r="P13803" s="161">
        <f t="shared" si="1293"/>
        <v>0.62139999999999995</v>
      </c>
    </row>
    <row r="13804" spans="9:16" x14ac:dyDescent="0.2">
      <c r="I13804" s="158">
        <f t="shared" si="1297"/>
        <v>33</v>
      </c>
      <c r="J13804" s="158" t="str">
        <f t="shared" si="1294"/>
        <v>CAD</v>
      </c>
      <c r="K13804" s="158" t="str">
        <f t="shared" si="1295"/>
        <v>CHF</v>
      </c>
      <c r="L13804" s="158" t="str">
        <f t="shared" si="1292"/>
        <v>CADCHF45553</v>
      </c>
      <c r="M13804" s="160">
        <f t="shared" si="1296"/>
        <v>45553</v>
      </c>
      <c r="N13804" s="158">
        <v>0.66150691274723816</v>
      </c>
      <c r="O13804" s="158">
        <v>0.93879999999999997</v>
      </c>
      <c r="P13804" s="161">
        <f t="shared" si="1293"/>
        <v>0.621</v>
      </c>
    </row>
    <row r="13805" spans="9:16" x14ac:dyDescent="0.2">
      <c r="I13805" s="158">
        <f t="shared" si="1297"/>
        <v>33</v>
      </c>
      <c r="J13805" s="158" t="str">
        <f t="shared" si="1294"/>
        <v>CAD</v>
      </c>
      <c r="K13805" s="158" t="str">
        <f t="shared" si="1295"/>
        <v>CHF</v>
      </c>
      <c r="L13805" s="158" t="str">
        <f t="shared" si="1292"/>
        <v>CADCHF45554</v>
      </c>
      <c r="M13805" s="160">
        <f t="shared" si="1296"/>
        <v>45554</v>
      </c>
      <c r="N13805" s="158">
        <v>0.66181336863004636</v>
      </c>
      <c r="O13805" s="158">
        <v>0.94599999999999995</v>
      </c>
      <c r="P13805" s="161">
        <f t="shared" si="1293"/>
        <v>0.62609999999999999</v>
      </c>
    </row>
    <row r="13806" spans="9:16" x14ac:dyDescent="0.2">
      <c r="I13806" s="158">
        <f t="shared" si="1297"/>
        <v>33</v>
      </c>
      <c r="J13806" s="158" t="str">
        <f t="shared" si="1294"/>
        <v>CAD</v>
      </c>
      <c r="K13806" s="158" t="str">
        <f t="shared" si="1295"/>
        <v>CHF</v>
      </c>
      <c r="L13806" s="158" t="str">
        <f t="shared" si="1292"/>
        <v>CADCHF45555</v>
      </c>
      <c r="M13806" s="160">
        <f t="shared" si="1296"/>
        <v>45555</v>
      </c>
      <c r="N13806" s="158">
        <v>0.66015315553208342</v>
      </c>
      <c r="O13806" s="158">
        <v>0.9486</v>
      </c>
      <c r="P13806" s="161">
        <f t="shared" si="1293"/>
        <v>0.62619999999999998</v>
      </c>
    </row>
    <row r="13807" spans="9:16" x14ac:dyDescent="0.2">
      <c r="I13807" s="158">
        <f t="shared" si="1297"/>
        <v>33</v>
      </c>
      <c r="J13807" s="158" t="str">
        <f t="shared" si="1294"/>
        <v>CAD</v>
      </c>
      <c r="K13807" s="158" t="str">
        <f t="shared" si="1295"/>
        <v>CHF</v>
      </c>
      <c r="L13807" s="158" t="str">
        <f t="shared" si="1292"/>
        <v>CADCHF45556</v>
      </c>
      <c r="M13807" s="160">
        <f t="shared" si="1296"/>
        <v>45556</v>
      </c>
      <c r="N13807" s="158">
        <v>0.66015315553208342</v>
      </c>
      <c r="O13807" s="158">
        <v>0.9486</v>
      </c>
      <c r="P13807" s="161">
        <f t="shared" si="1293"/>
        <v>0.62619999999999998</v>
      </c>
    </row>
    <row r="13808" spans="9:16" x14ac:dyDescent="0.2">
      <c r="I13808" s="158">
        <f t="shared" si="1297"/>
        <v>33</v>
      </c>
      <c r="J13808" s="158" t="str">
        <f t="shared" si="1294"/>
        <v>CAD</v>
      </c>
      <c r="K13808" s="158" t="str">
        <f t="shared" si="1295"/>
        <v>CHF</v>
      </c>
      <c r="L13808" s="158" t="str">
        <f t="shared" si="1292"/>
        <v>CADCHF45557</v>
      </c>
      <c r="M13808" s="160">
        <f t="shared" si="1296"/>
        <v>45557</v>
      </c>
      <c r="N13808" s="158">
        <v>0.66015315553208342</v>
      </c>
      <c r="O13808" s="158">
        <v>0.9486</v>
      </c>
      <c r="P13808" s="161">
        <f t="shared" si="1293"/>
        <v>0.62619999999999998</v>
      </c>
    </row>
    <row r="13809" spans="9:16" x14ac:dyDescent="0.2">
      <c r="I13809" s="158">
        <f t="shared" si="1297"/>
        <v>33</v>
      </c>
      <c r="J13809" s="158" t="str">
        <f t="shared" si="1294"/>
        <v>CAD</v>
      </c>
      <c r="K13809" s="158" t="str">
        <f t="shared" si="1295"/>
        <v>CHF</v>
      </c>
      <c r="L13809" s="158" t="str">
        <f t="shared" si="1292"/>
        <v>CADCHF45558</v>
      </c>
      <c r="M13809" s="160">
        <f t="shared" si="1296"/>
        <v>45558</v>
      </c>
      <c r="N13809" s="158">
        <v>0.66379024228343841</v>
      </c>
      <c r="O13809" s="158">
        <v>0.94479999999999997</v>
      </c>
      <c r="P13809" s="161">
        <f t="shared" si="1293"/>
        <v>0.62709999999999999</v>
      </c>
    </row>
    <row r="13810" spans="9:16" x14ac:dyDescent="0.2">
      <c r="I13810" s="158">
        <f t="shared" si="1297"/>
        <v>33</v>
      </c>
      <c r="J13810" s="158" t="str">
        <f t="shared" si="1294"/>
        <v>CAD</v>
      </c>
      <c r="K13810" s="158" t="str">
        <f t="shared" si="1295"/>
        <v>CHF</v>
      </c>
      <c r="L13810" s="158" t="str">
        <f t="shared" si="1292"/>
        <v>CADCHF45559</v>
      </c>
      <c r="M13810" s="160">
        <f t="shared" si="1296"/>
        <v>45559</v>
      </c>
      <c r="N13810" s="158">
        <v>0.66520321958358275</v>
      </c>
      <c r="O13810" s="158">
        <v>0.94389999999999996</v>
      </c>
      <c r="P13810" s="161">
        <f t="shared" si="1293"/>
        <v>0.62790000000000001</v>
      </c>
    </row>
    <row r="13811" spans="9:16" x14ac:dyDescent="0.2">
      <c r="I13811" s="158">
        <f t="shared" si="1297"/>
        <v>33</v>
      </c>
      <c r="J13811" s="158" t="str">
        <f t="shared" si="1294"/>
        <v>CAD</v>
      </c>
      <c r="K13811" s="158" t="str">
        <f t="shared" si="1295"/>
        <v>CHF</v>
      </c>
      <c r="L13811" s="158" t="str">
        <f t="shared" si="1292"/>
        <v>CADCHF45560</v>
      </c>
      <c r="M13811" s="160">
        <f t="shared" si="1296"/>
        <v>45560</v>
      </c>
      <c r="N13811" s="158">
        <v>0.66471683063015152</v>
      </c>
      <c r="O13811" s="158">
        <v>0.94950000000000001</v>
      </c>
      <c r="P13811" s="161">
        <f t="shared" si="1293"/>
        <v>0.63109999999999999</v>
      </c>
    </row>
    <row r="13812" spans="9:16" x14ac:dyDescent="0.2">
      <c r="I13812" s="158">
        <f t="shared" si="1297"/>
        <v>33</v>
      </c>
      <c r="J13812" s="158" t="str">
        <f t="shared" si="1294"/>
        <v>CAD</v>
      </c>
      <c r="K13812" s="158" t="str">
        <f t="shared" si="1295"/>
        <v>CHF</v>
      </c>
      <c r="L13812" s="158" t="str">
        <f t="shared" si="1292"/>
        <v>CADCHF45561</v>
      </c>
      <c r="M13812" s="160">
        <f t="shared" si="1296"/>
        <v>45561</v>
      </c>
      <c r="N13812" s="158">
        <v>0.6655574043261232</v>
      </c>
      <c r="O13812" s="158">
        <v>0.94520000000000004</v>
      </c>
      <c r="P13812" s="161">
        <f t="shared" si="1293"/>
        <v>0.62909999999999999</v>
      </c>
    </row>
    <row r="13813" spans="9:16" x14ac:dyDescent="0.2">
      <c r="I13813" s="158">
        <f t="shared" si="1297"/>
        <v>33</v>
      </c>
      <c r="J13813" s="158" t="str">
        <f t="shared" si="1294"/>
        <v>CAD</v>
      </c>
      <c r="K13813" s="158" t="str">
        <f t="shared" si="1295"/>
        <v>CHF</v>
      </c>
      <c r="L13813" s="158" t="str">
        <f t="shared" si="1292"/>
        <v>CADCHF45562</v>
      </c>
      <c r="M13813" s="160">
        <f t="shared" si="1296"/>
        <v>45562</v>
      </c>
      <c r="N13813" s="158">
        <v>0.66507049747273206</v>
      </c>
      <c r="O13813" s="158">
        <v>0.94199999999999995</v>
      </c>
      <c r="P13813" s="161">
        <f t="shared" si="1293"/>
        <v>0.62649999999999995</v>
      </c>
    </row>
    <row r="13814" spans="9:16" x14ac:dyDescent="0.2">
      <c r="I13814" s="158">
        <f t="shared" si="1297"/>
        <v>33</v>
      </c>
      <c r="J13814" s="158" t="str">
        <f t="shared" si="1294"/>
        <v>CAD</v>
      </c>
      <c r="K13814" s="158" t="str">
        <f t="shared" si="1295"/>
        <v>CHF</v>
      </c>
      <c r="L13814" s="158" t="str">
        <f t="shared" si="1292"/>
        <v>CADCHF45563</v>
      </c>
      <c r="M13814" s="160">
        <f t="shared" si="1296"/>
        <v>45563</v>
      </c>
      <c r="N13814" s="158">
        <v>0.66507049747273206</v>
      </c>
      <c r="O13814" s="158">
        <v>0.94199999999999995</v>
      </c>
      <c r="P13814" s="161">
        <f t="shared" si="1293"/>
        <v>0.62649999999999995</v>
      </c>
    </row>
    <row r="13815" spans="9:16" x14ac:dyDescent="0.2">
      <c r="I13815" s="158">
        <f t="shared" si="1297"/>
        <v>33</v>
      </c>
      <c r="J13815" s="158" t="str">
        <f t="shared" si="1294"/>
        <v>CAD</v>
      </c>
      <c r="K13815" s="158" t="str">
        <f t="shared" si="1295"/>
        <v>CHF</v>
      </c>
      <c r="L13815" s="158" t="str">
        <f t="shared" si="1292"/>
        <v>CADCHF45564</v>
      </c>
      <c r="M13815" s="160">
        <f t="shared" si="1296"/>
        <v>45564</v>
      </c>
      <c r="N13815" s="158">
        <v>0.66507049747273206</v>
      </c>
      <c r="O13815" s="158">
        <v>0.94199999999999995</v>
      </c>
      <c r="P13815" s="161">
        <f t="shared" si="1293"/>
        <v>0.62649999999999995</v>
      </c>
    </row>
    <row r="13816" spans="9:16" x14ac:dyDescent="0.2">
      <c r="I13816" s="158">
        <f t="shared" si="1297"/>
        <v>33</v>
      </c>
      <c r="J13816" s="158" t="str">
        <f t="shared" si="1294"/>
        <v>CAD</v>
      </c>
      <c r="K13816" s="158" t="str">
        <f t="shared" si="1295"/>
        <v>CHF</v>
      </c>
      <c r="L13816" s="158" t="str">
        <f t="shared" si="1292"/>
        <v>CADCHF45565</v>
      </c>
      <c r="M13816" s="160">
        <f t="shared" si="1296"/>
        <v>45565</v>
      </c>
      <c r="N13816" s="158">
        <v>0.66080750677327693</v>
      </c>
      <c r="O13816" s="158">
        <v>0.94389999999999996</v>
      </c>
      <c r="P13816" s="161">
        <f t="shared" si="1293"/>
        <v>0.62370000000000003</v>
      </c>
    </row>
    <row r="13817" spans="9:16" x14ac:dyDescent="0.2">
      <c r="I13817" s="158">
        <f t="shared" si="1297"/>
        <v>33</v>
      </c>
      <c r="J13817" s="158" t="str">
        <f t="shared" si="1294"/>
        <v>CAD</v>
      </c>
      <c r="K13817" s="158" t="str">
        <f t="shared" si="1295"/>
        <v>CHF</v>
      </c>
      <c r="L13817" s="158" t="str">
        <f t="shared" si="1292"/>
        <v>CADCHF45566</v>
      </c>
      <c r="M13817" s="160">
        <f t="shared" si="1296"/>
        <v>45566</v>
      </c>
      <c r="N13817" s="158">
        <v>0.66728947017216067</v>
      </c>
      <c r="O13817" s="158">
        <v>0.93940000000000001</v>
      </c>
      <c r="P13817" s="161">
        <f t="shared" si="1293"/>
        <v>0.62690000000000001</v>
      </c>
    </row>
    <row r="13818" spans="9:16" x14ac:dyDescent="0.2">
      <c r="I13818" s="158">
        <f t="shared" si="1297"/>
        <v>33</v>
      </c>
      <c r="J13818" s="158" t="str">
        <f t="shared" si="1294"/>
        <v>CAD</v>
      </c>
      <c r="K13818" s="158" t="str">
        <f t="shared" si="1295"/>
        <v>CHF</v>
      </c>
      <c r="L13818" s="158" t="str">
        <f t="shared" si="1292"/>
        <v>CADCHF45567</v>
      </c>
      <c r="M13818" s="160">
        <f t="shared" si="1296"/>
        <v>45567</v>
      </c>
      <c r="N13818" s="158">
        <v>0.66970265202250201</v>
      </c>
      <c r="O13818" s="158">
        <v>0.93879999999999997</v>
      </c>
      <c r="P13818" s="161">
        <f t="shared" si="1293"/>
        <v>0.62870000000000004</v>
      </c>
    </row>
    <row r="13819" spans="9:16" x14ac:dyDescent="0.2">
      <c r="I13819" s="158">
        <f t="shared" si="1297"/>
        <v>33</v>
      </c>
      <c r="J13819" s="158" t="str">
        <f t="shared" si="1294"/>
        <v>CAD</v>
      </c>
      <c r="K13819" s="158" t="str">
        <f t="shared" si="1295"/>
        <v>CHF</v>
      </c>
      <c r="L13819" s="158" t="str">
        <f t="shared" si="1292"/>
        <v>CADCHF45568</v>
      </c>
      <c r="M13819" s="160">
        <f t="shared" si="1296"/>
        <v>45568</v>
      </c>
      <c r="N13819" s="158">
        <v>0.66912010705921721</v>
      </c>
      <c r="O13819" s="158">
        <v>0.93869999999999998</v>
      </c>
      <c r="P13819" s="161">
        <f t="shared" si="1293"/>
        <v>0.62809999999999999</v>
      </c>
    </row>
    <row r="13820" spans="9:16" x14ac:dyDescent="0.2">
      <c r="I13820" s="158">
        <f t="shared" si="1297"/>
        <v>33</v>
      </c>
      <c r="J13820" s="158" t="str">
        <f t="shared" si="1294"/>
        <v>CAD</v>
      </c>
      <c r="K13820" s="158" t="str">
        <f t="shared" si="1295"/>
        <v>CHF</v>
      </c>
      <c r="L13820" s="158" t="str">
        <f t="shared" si="1292"/>
        <v>CADCHF45569</v>
      </c>
      <c r="M13820" s="160">
        <f t="shared" si="1296"/>
        <v>45569</v>
      </c>
      <c r="N13820" s="158">
        <v>0.66880684858212947</v>
      </c>
      <c r="O13820" s="158">
        <v>0.93940000000000001</v>
      </c>
      <c r="P13820" s="161">
        <f t="shared" si="1293"/>
        <v>0.62829999999999997</v>
      </c>
    </row>
    <row r="13821" spans="9:16" x14ac:dyDescent="0.2">
      <c r="I13821" s="158">
        <f t="shared" si="1297"/>
        <v>33</v>
      </c>
      <c r="J13821" s="158" t="str">
        <f t="shared" si="1294"/>
        <v>CAD</v>
      </c>
      <c r="K13821" s="158" t="str">
        <f t="shared" si="1295"/>
        <v>CHF</v>
      </c>
      <c r="L13821" s="158" t="str">
        <f t="shared" si="1292"/>
        <v>CADCHF45570</v>
      </c>
      <c r="M13821" s="160">
        <f t="shared" si="1296"/>
        <v>45570</v>
      </c>
      <c r="N13821" s="158">
        <v>0.66880684858212947</v>
      </c>
      <c r="O13821" s="158">
        <v>0.93940000000000001</v>
      </c>
      <c r="P13821" s="161">
        <f t="shared" si="1293"/>
        <v>0.62829999999999997</v>
      </c>
    </row>
    <row r="13822" spans="9:16" x14ac:dyDescent="0.2">
      <c r="I13822" s="158">
        <f t="shared" si="1297"/>
        <v>33</v>
      </c>
      <c r="J13822" s="158" t="str">
        <f t="shared" si="1294"/>
        <v>CAD</v>
      </c>
      <c r="K13822" s="158" t="str">
        <f t="shared" si="1295"/>
        <v>CHF</v>
      </c>
      <c r="L13822" s="158" t="str">
        <f t="shared" si="1292"/>
        <v>CADCHF45571</v>
      </c>
      <c r="M13822" s="160">
        <f t="shared" si="1296"/>
        <v>45571</v>
      </c>
      <c r="N13822" s="158">
        <v>0.66880684858212947</v>
      </c>
      <c r="O13822" s="158">
        <v>0.93940000000000001</v>
      </c>
      <c r="P13822" s="161">
        <f t="shared" si="1293"/>
        <v>0.62829999999999997</v>
      </c>
    </row>
    <row r="13823" spans="9:16" x14ac:dyDescent="0.2">
      <c r="I13823" s="158">
        <f t="shared" si="1297"/>
        <v>33</v>
      </c>
      <c r="J13823" s="158" t="str">
        <f t="shared" si="1294"/>
        <v>CAD</v>
      </c>
      <c r="K13823" s="158" t="str">
        <f t="shared" si="1295"/>
        <v>CHF</v>
      </c>
      <c r="L13823" s="158" t="str">
        <f t="shared" si="1292"/>
        <v>CADCHF45572</v>
      </c>
      <c r="M13823" s="160">
        <f t="shared" si="1296"/>
        <v>45572</v>
      </c>
      <c r="N13823" s="158">
        <v>0.67051092932814804</v>
      </c>
      <c r="O13823" s="158">
        <v>0.93879999999999997</v>
      </c>
      <c r="P13823" s="161">
        <f t="shared" si="1293"/>
        <v>0.62949999999999995</v>
      </c>
    </row>
    <row r="13824" spans="9:16" x14ac:dyDescent="0.2">
      <c r="I13824" s="158">
        <f t="shared" si="1297"/>
        <v>33</v>
      </c>
      <c r="J13824" s="158" t="str">
        <f t="shared" si="1294"/>
        <v>CAD</v>
      </c>
      <c r="K13824" s="158" t="str">
        <f t="shared" si="1295"/>
        <v>CHF</v>
      </c>
      <c r="L13824" s="158" t="str">
        <f t="shared" si="1292"/>
        <v>CADCHF45573</v>
      </c>
      <c r="M13824" s="160">
        <f t="shared" si="1296"/>
        <v>45573</v>
      </c>
      <c r="N13824" s="158">
        <v>0.66751218209732333</v>
      </c>
      <c r="O13824" s="158">
        <v>0.94099999999999995</v>
      </c>
      <c r="P13824" s="161">
        <f t="shared" si="1293"/>
        <v>0.62809999999999999</v>
      </c>
    </row>
    <row r="13825" spans="9:16" x14ac:dyDescent="0.2">
      <c r="I13825" s="158">
        <f t="shared" si="1297"/>
        <v>33</v>
      </c>
      <c r="J13825" s="158" t="str">
        <f t="shared" si="1294"/>
        <v>CAD</v>
      </c>
      <c r="K13825" s="158" t="str">
        <f t="shared" si="1295"/>
        <v>CHF</v>
      </c>
      <c r="L13825" s="158" t="str">
        <f t="shared" si="1292"/>
        <v>CADCHF45574</v>
      </c>
      <c r="M13825" s="160">
        <f t="shared" si="1296"/>
        <v>45574</v>
      </c>
      <c r="N13825" s="158">
        <v>0.66733400066733406</v>
      </c>
      <c r="O13825" s="158">
        <v>0.93969999999999998</v>
      </c>
      <c r="P13825" s="161">
        <f t="shared" si="1293"/>
        <v>0.62709999999999999</v>
      </c>
    </row>
    <row r="13826" spans="9:16" x14ac:dyDescent="0.2">
      <c r="I13826" s="158">
        <f t="shared" si="1297"/>
        <v>33</v>
      </c>
      <c r="J13826" s="158" t="str">
        <f t="shared" si="1294"/>
        <v>CAD</v>
      </c>
      <c r="K13826" s="158" t="str">
        <f t="shared" si="1295"/>
        <v>CHF</v>
      </c>
      <c r="L13826" s="158" t="str">
        <f t="shared" si="1292"/>
        <v>CADCHF45575</v>
      </c>
      <c r="M13826" s="160">
        <f t="shared" si="1296"/>
        <v>45575</v>
      </c>
      <c r="N13826" s="158">
        <v>0.66529173042379075</v>
      </c>
      <c r="O13826" s="158">
        <v>0.93930000000000002</v>
      </c>
      <c r="P13826" s="161">
        <f t="shared" si="1293"/>
        <v>0.62490000000000001</v>
      </c>
    </row>
    <row r="13827" spans="9:16" x14ac:dyDescent="0.2">
      <c r="I13827" s="158">
        <f t="shared" si="1297"/>
        <v>33</v>
      </c>
      <c r="J13827" s="158" t="str">
        <f t="shared" si="1294"/>
        <v>CAD</v>
      </c>
      <c r="K13827" s="158" t="str">
        <f t="shared" si="1295"/>
        <v>CHF</v>
      </c>
      <c r="L13827" s="158" t="str">
        <f t="shared" ref="L13827:L13890" si="1298">J13827&amp;K13827&amp;M13827</f>
        <v>CADCHF45576</v>
      </c>
      <c r="M13827" s="160">
        <f t="shared" si="1296"/>
        <v>45576</v>
      </c>
      <c r="N13827" s="158">
        <v>0.66387837748124545</v>
      </c>
      <c r="O13827" s="158">
        <v>0.93779999999999997</v>
      </c>
      <c r="P13827" s="161">
        <f t="shared" ref="P13827:P13890" si="1299">ROUND(N13827*O13827,4)</f>
        <v>0.62260000000000004</v>
      </c>
    </row>
    <row r="13828" spans="9:16" x14ac:dyDescent="0.2">
      <c r="I13828" s="158">
        <f t="shared" si="1297"/>
        <v>33</v>
      </c>
      <c r="J13828" s="158" t="str">
        <f t="shared" ref="J13828:J13891" si="1300">VLOOKUP($I13828,$A:$C,2,FALSE)</f>
        <v>CAD</v>
      </c>
      <c r="K13828" s="158" t="str">
        <f t="shared" ref="K13828:K13891" si="1301">VLOOKUP($I13828,$A:$C,3,FALSE)</f>
        <v>CHF</v>
      </c>
      <c r="L13828" s="158" t="str">
        <f t="shared" si="1298"/>
        <v>CADCHF45577</v>
      </c>
      <c r="M13828" s="160">
        <f t="shared" ref="M13828:M13891" si="1302">IF(I13828=I13827,M13827+1,$G$1)</f>
        <v>45577</v>
      </c>
      <c r="N13828" s="158">
        <v>0.66387837748124545</v>
      </c>
      <c r="O13828" s="158">
        <v>0.93779999999999997</v>
      </c>
      <c r="P13828" s="161">
        <f t="shared" si="1299"/>
        <v>0.62260000000000004</v>
      </c>
    </row>
    <row r="13829" spans="9:16" x14ac:dyDescent="0.2">
      <c r="I13829" s="158">
        <f t="shared" si="1297"/>
        <v>33</v>
      </c>
      <c r="J13829" s="158" t="str">
        <f t="shared" si="1300"/>
        <v>CAD</v>
      </c>
      <c r="K13829" s="158" t="str">
        <f t="shared" si="1301"/>
        <v>CHF</v>
      </c>
      <c r="L13829" s="158" t="str">
        <f t="shared" si="1298"/>
        <v>CADCHF45578</v>
      </c>
      <c r="M13829" s="160">
        <f t="shared" si="1302"/>
        <v>45578</v>
      </c>
      <c r="N13829" s="158">
        <v>0.66387837748124545</v>
      </c>
      <c r="O13829" s="158">
        <v>0.93779999999999997</v>
      </c>
      <c r="P13829" s="161">
        <f t="shared" si="1299"/>
        <v>0.62260000000000004</v>
      </c>
    </row>
    <row r="13830" spans="9:16" x14ac:dyDescent="0.2">
      <c r="I13830" s="158">
        <f t="shared" si="1297"/>
        <v>33</v>
      </c>
      <c r="J13830" s="158" t="str">
        <f t="shared" si="1300"/>
        <v>CAD</v>
      </c>
      <c r="K13830" s="158" t="str">
        <f t="shared" si="1301"/>
        <v>CHF</v>
      </c>
      <c r="L13830" s="158" t="str">
        <f t="shared" si="1298"/>
        <v>CADCHF45579</v>
      </c>
      <c r="M13830" s="160">
        <f t="shared" si="1302"/>
        <v>45579</v>
      </c>
      <c r="N13830" s="158">
        <v>0.66458430251877454</v>
      </c>
      <c r="O13830" s="158">
        <v>0.94089999999999996</v>
      </c>
      <c r="P13830" s="161">
        <f t="shared" si="1299"/>
        <v>0.62529999999999997</v>
      </c>
    </row>
    <row r="13831" spans="9:16" x14ac:dyDescent="0.2">
      <c r="I13831" s="158">
        <f t="shared" si="1297"/>
        <v>33</v>
      </c>
      <c r="J13831" s="158" t="str">
        <f t="shared" si="1300"/>
        <v>CAD</v>
      </c>
      <c r="K13831" s="158" t="str">
        <f t="shared" si="1301"/>
        <v>CHF</v>
      </c>
      <c r="L13831" s="158" t="str">
        <f t="shared" si="1298"/>
        <v>CADCHF45580</v>
      </c>
      <c r="M13831" s="160">
        <f t="shared" si="1302"/>
        <v>45580</v>
      </c>
      <c r="N13831" s="158">
        <v>0.66387837748124545</v>
      </c>
      <c r="O13831" s="158">
        <v>0.94010000000000005</v>
      </c>
      <c r="P13831" s="161">
        <f t="shared" si="1299"/>
        <v>0.62409999999999999</v>
      </c>
    </row>
    <row r="13832" spans="9:16" x14ac:dyDescent="0.2">
      <c r="I13832" s="158">
        <f t="shared" si="1297"/>
        <v>33</v>
      </c>
      <c r="J13832" s="158" t="str">
        <f t="shared" si="1300"/>
        <v>CAD</v>
      </c>
      <c r="K13832" s="158" t="str">
        <f t="shared" si="1301"/>
        <v>CHF</v>
      </c>
      <c r="L13832" s="158" t="str">
        <f t="shared" si="1298"/>
        <v>CADCHF45581</v>
      </c>
      <c r="M13832" s="160">
        <f t="shared" si="1302"/>
        <v>45581</v>
      </c>
      <c r="N13832" s="158">
        <v>0.66608938919603011</v>
      </c>
      <c r="O13832" s="158">
        <v>0.93969999999999998</v>
      </c>
      <c r="P13832" s="161">
        <f t="shared" si="1299"/>
        <v>0.62590000000000001</v>
      </c>
    </row>
    <row r="13833" spans="9:16" x14ac:dyDescent="0.2">
      <c r="I13833" s="158">
        <f t="shared" si="1297"/>
        <v>33</v>
      </c>
      <c r="J13833" s="158" t="str">
        <f t="shared" si="1300"/>
        <v>CAD</v>
      </c>
      <c r="K13833" s="158" t="str">
        <f t="shared" si="1301"/>
        <v>CHF</v>
      </c>
      <c r="L13833" s="158" t="str">
        <f t="shared" si="1298"/>
        <v>CADCHF45582</v>
      </c>
      <c r="M13833" s="160">
        <f t="shared" si="1302"/>
        <v>45582</v>
      </c>
      <c r="N13833" s="158">
        <v>0.667779632721202</v>
      </c>
      <c r="O13833" s="158">
        <v>0.93799999999999994</v>
      </c>
      <c r="P13833" s="161">
        <f t="shared" si="1299"/>
        <v>0.62639999999999996</v>
      </c>
    </row>
    <row r="13834" spans="9:16" x14ac:dyDescent="0.2">
      <c r="I13834" s="158">
        <f t="shared" si="1297"/>
        <v>33</v>
      </c>
      <c r="J13834" s="158" t="str">
        <f t="shared" si="1300"/>
        <v>CAD</v>
      </c>
      <c r="K13834" s="158" t="str">
        <f t="shared" si="1301"/>
        <v>CHF</v>
      </c>
      <c r="L13834" s="158" t="str">
        <f t="shared" si="1298"/>
        <v>CADCHF45583</v>
      </c>
      <c r="M13834" s="160">
        <f t="shared" si="1302"/>
        <v>45583</v>
      </c>
      <c r="N13834" s="158">
        <v>0.66844919786096257</v>
      </c>
      <c r="O13834" s="158">
        <v>0.94010000000000005</v>
      </c>
      <c r="P13834" s="161">
        <f t="shared" si="1299"/>
        <v>0.62839999999999996</v>
      </c>
    </row>
    <row r="13835" spans="9:16" x14ac:dyDescent="0.2">
      <c r="I13835" s="158">
        <f t="shared" si="1297"/>
        <v>33</v>
      </c>
      <c r="J13835" s="158" t="str">
        <f t="shared" si="1300"/>
        <v>CAD</v>
      </c>
      <c r="K13835" s="158" t="str">
        <f t="shared" si="1301"/>
        <v>CHF</v>
      </c>
      <c r="L13835" s="158" t="str">
        <f t="shared" si="1298"/>
        <v>CADCHF45584</v>
      </c>
      <c r="M13835" s="160">
        <f t="shared" si="1302"/>
        <v>45584</v>
      </c>
      <c r="N13835" s="158">
        <v>0.66844919786096257</v>
      </c>
      <c r="O13835" s="158">
        <v>0.94010000000000005</v>
      </c>
      <c r="P13835" s="161">
        <f t="shared" si="1299"/>
        <v>0.62839999999999996</v>
      </c>
    </row>
    <row r="13836" spans="9:16" x14ac:dyDescent="0.2">
      <c r="I13836" s="158">
        <f t="shared" si="1297"/>
        <v>33</v>
      </c>
      <c r="J13836" s="158" t="str">
        <f t="shared" si="1300"/>
        <v>CAD</v>
      </c>
      <c r="K13836" s="158" t="str">
        <f t="shared" si="1301"/>
        <v>CHF</v>
      </c>
      <c r="L13836" s="158" t="str">
        <f t="shared" si="1298"/>
        <v>CADCHF45585</v>
      </c>
      <c r="M13836" s="160">
        <f t="shared" si="1302"/>
        <v>45585</v>
      </c>
      <c r="N13836" s="158">
        <v>0.66844919786096257</v>
      </c>
      <c r="O13836" s="158">
        <v>0.94010000000000005</v>
      </c>
      <c r="P13836" s="161">
        <f t="shared" si="1299"/>
        <v>0.62839999999999996</v>
      </c>
    </row>
    <row r="13837" spans="9:16" x14ac:dyDescent="0.2">
      <c r="I13837" s="158">
        <f t="shared" si="1297"/>
        <v>33</v>
      </c>
      <c r="J13837" s="158" t="str">
        <f t="shared" si="1300"/>
        <v>CAD</v>
      </c>
      <c r="K13837" s="158" t="str">
        <f t="shared" si="1301"/>
        <v>CHF</v>
      </c>
      <c r="L13837" s="158" t="str">
        <f t="shared" si="1298"/>
        <v>CADCHF45586</v>
      </c>
      <c r="M13837" s="160">
        <f t="shared" si="1302"/>
        <v>45586</v>
      </c>
      <c r="N13837" s="158">
        <v>0.66675556740898789</v>
      </c>
      <c r="O13837" s="158">
        <v>0.93799999999999994</v>
      </c>
      <c r="P13837" s="161">
        <f t="shared" si="1299"/>
        <v>0.62539999999999996</v>
      </c>
    </row>
    <row r="13838" spans="9:16" x14ac:dyDescent="0.2">
      <c r="I13838" s="158">
        <f t="shared" si="1297"/>
        <v>33</v>
      </c>
      <c r="J13838" s="158" t="str">
        <f t="shared" si="1300"/>
        <v>CAD</v>
      </c>
      <c r="K13838" s="158" t="str">
        <f t="shared" si="1301"/>
        <v>CHF</v>
      </c>
      <c r="L13838" s="158" t="str">
        <f t="shared" si="1298"/>
        <v>CADCHF45587</v>
      </c>
      <c r="M13838" s="160">
        <f t="shared" si="1302"/>
        <v>45587</v>
      </c>
      <c r="N13838" s="158">
        <v>0.66827051590483832</v>
      </c>
      <c r="O13838" s="158">
        <v>0.9365</v>
      </c>
      <c r="P13838" s="161">
        <f t="shared" si="1299"/>
        <v>0.62580000000000002</v>
      </c>
    </row>
    <row r="13839" spans="9:16" x14ac:dyDescent="0.2">
      <c r="I13839" s="158">
        <f t="shared" si="1297"/>
        <v>33</v>
      </c>
      <c r="J13839" s="158" t="str">
        <f t="shared" si="1300"/>
        <v>CAD</v>
      </c>
      <c r="K13839" s="158" t="str">
        <f t="shared" si="1301"/>
        <v>CHF</v>
      </c>
      <c r="L13839" s="158" t="str">
        <f t="shared" si="1298"/>
        <v>CADCHF45588</v>
      </c>
      <c r="M13839" s="160">
        <f t="shared" si="1302"/>
        <v>45588</v>
      </c>
      <c r="N13839" s="158">
        <v>0.67114093959731547</v>
      </c>
      <c r="O13839" s="158">
        <v>0.93400000000000005</v>
      </c>
      <c r="P13839" s="161">
        <f t="shared" si="1299"/>
        <v>0.62680000000000002</v>
      </c>
    </row>
    <row r="13840" spans="9:16" x14ac:dyDescent="0.2">
      <c r="I13840" s="158">
        <f t="shared" si="1297"/>
        <v>33</v>
      </c>
      <c r="J13840" s="158" t="str">
        <f t="shared" si="1300"/>
        <v>CAD</v>
      </c>
      <c r="K13840" s="158" t="str">
        <f t="shared" si="1301"/>
        <v>CHF</v>
      </c>
      <c r="L13840" s="158" t="str">
        <f t="shared" si="1298"/>
        <v>CADCHF45589</v>
      </c>
      <c r="M13840" s="160">
        <f t="shared" si="1302"/>
        <v>45589</v>
      </c>
      <c r="N13840" s="158">
        <v>0.67015145422865574</v>
      </c>
      <c r="O13840" s="158">
        <v>0.93489999999999995</v>
      </c>
      <c r="P13840" s="161">
        <f t="shared" si="1299"/>
        <v>0.62649999999999995</v>
      </c>
    </row>
    <row r="13841" spans="9:16" x14ac:dyDescent="0.2">
      <c r="I13841" s="158">
        <f t="shared" si="1297"/>
        <v>33</v>
      </c>
      <c r="J13841" s="158" t="str">
        <f t="shared" si="1300"/>
        <v>CAD</v>
      </c>
      <c r="K13841" s="158" t="str">
        <f t="shared" si="1301"/>
        <v>CHF</v>
      </c>
      <c r="L13841" s="158" t="str">
        <f t="shared" si="1298"/>
        <v>CADCHF45590</v>
      </c>
      <c r="M13841" s="160">
        <f t="shared" si="1302"/>
        <v>45590</v>
      </c>
      <c r="N13841" s="158">
        <v>0.66715591433718069</v>
      </c>
      <c r="O13841" s="158">
        <v>0.93820000000000003</v>
      </c>
      <c r="P13841" s="161">
        <f t="shared" si="1299"/>
        <v>0.62590000000000001</v>
      </c>
    </row>
    <row r="13842" spans="9:16" x14ac:dyDescent="0.2">
      <c r="I13842" s="158">
        <f t="shared" si="1297"/>
        <v>33</v>
      </c>
      <c r="J13842" s="158" t="str">
        <f t="shared" si="1300"/>
        <v>CAD</v>
      </c>
      <c r="K13842" s="158" t="str">
        <f t="shared" si="1301"/>
        <v>CHF</v>
      </c>
      <c r="L13842" s="158" t="str">
        <f t="shared" si="1298"/>
        <v>CADCHF45591</v>
      </c>
      <c r="M13842" s="160">
        <f t="shared" si="1302"/>
        <v>45591</v>
      </c>
      <c r="N13842" s="158">
        <v>0.66715591433718069</v>
      </c>
      <c r="O13842" s="158">
        <v>0.93820000000000003</v>
      </c>
      <c r="P13842" s="161">
        <f t="shared" si="1299"/>
        <v>0.62590000000000001</v>
      </c>
    </row>
    <row r="13843" spans="9:16" x14ac:dyDescent="0.2">
      <c r="I13843" s="158">
        <f t="shared" si="1297"/>
        <v>33</v>
      </c>
      <c r="J13843" s="158" t="str">
        <f t="shared" si="1300"/>
        <v>CAD</v>
      </c>
      <c r="K13843" s="158" t="str">
        <f t="shared" si="1301"/>
        <v>CHF</v>
      </c>
      <c r="L13843" s="158" t="str">
        <f t="shared" si="1298"/>
        <v>CADCHF45592</v>
      </c>
      <c r="M13843" s="160">
        <f t="shared" si="1302"/>
        <v>45592</v>
      </c>
      <c r="N13843" s="158">
        <v>0.66715591433718069</v>
      </c>
      <c r="O13843" s="158">
        <v>0.93820000000000003</v>
      </c>
      <c r="P13843" s="161">
        <f t="shared" si="1299"/>
        <v>0.62590000000000001</v>
      </c>
    </row>
    <row r="13844" spans="9:16" x14ac:dyDescent="0.2">
      <c r="I13844" s="158">
        <f t="shared" si="1297"/>
        <v>33</v>
      </c>
      <c r="J13844" s="158" t="str">
        <f t="shared" si="1300"/>
        <v>CAD</v>
      </c>
      <c r="K13844" s="158" t="str">
        <f t="shared" si="1301"/>
        <v>CHF</v>
      </c>
      <c r="L13844" s="158" t="str">
        <f t="shared" si="1298"/>
        <v>CADCHF45593</v>
      </c>
      <c r="M13844" s="160">
        <f t="shared" si="1302"/>
        <v>45593</v>
      </c>
      <c r="N13844" s="158">
        <v>0.66533599467731208</v>
      </c>
      <c r="O13844" s="158">
        <v>0.93669999999999998</v>
      </c>
      <c r="P13844" s="161">
        <f t="shared" si="1299"/>
        <v>0.62319999999999998</v>
      </c>
    </row>
    <row r="13845" spans="9:16" x14ac:dyDescent="0.2">
      <c r="I13845" s="158">
        <f t="shared" si="1297"/>
        <v>33</v>
      </c>
      <c r="J13845" s="158" t="str">
        <f t="shared" si="1300"/>
        <v>CAD</v>
      </c>
      <c r="K13845" s="158" t="str">
        <f t="shared" si="1301"/>
        <v>CHF</v>
      </c>
      <c r="L13845" s="158" t="str">
        <f t="shared" si="1298"/>
        <v>CADCHF45594</v>
      </c>
      <c r="M13845" s="160">
        <f t="shared" si="1302"/>
        <v>45594</v>
      </c>
      <c r="N13845" s="158">
        <v>0.66751218209732333</v>
      </c>
      <c r="O13845" s="158">
        <v>0.93689999999999996</v>
      </c>
      <c r="P13845" s="161">
        <f t="shared" si="1299"/>
        <v>0.62539999999999996</v>
      </c>
    </row>
    <row r="13846" spans="9:16" x14ac:dyDescent="0.2">
      <c r="I13846" s="158">
        <f t="shared" si="1297"/>
        <v>33</v>
      </c>
      <c r="J13846" s="158" t="str">
        <f t="shared" si="1300"/>
        <v>CAD</v>
      </c>
      <c r="K13846" s="158" t="str">
        <f t="shared" si="1301"/>
        <v>CHF</v>
      </c>
      <c r="L13846" s="158" t="str">
        <f t="shared" si="1298"/>
        <v>CADCHF45595</v>
      </c>
      <c r="M13846" s="160">
        <f t="shared" si="1302"/>
        <v>45595</v>
      </c>
      <c r="N13846" s="158">
        <v>0.66348195329087045</v>
      </c>
      <c r="O13846" s="158">
        <v>0.93930000000000002</v>
      </c>
      <c r="P13846" s="161">
        <f t="shared" si="1299"/>
        <v>0.62319999999999998</v>
      </c>
    </row>
    <row r="13847" spans="9:16" x14ac:dyDescent="0.2">
      <c r="I13847" s="158">
        <f t="shared" si="1297"/>
        <v>33</v>
      </c>
      <c r="J13847" s="158" t="str">
        <f t="shared" si="1300"/>
        <v>CAD</v>
      </c>
      <c r="K13847" s="158" t="str">
        <f t="shared" si="1301"/>
        <v>CHF</v>
      </c>
      <c r="L13847" s="158" t="str">
        <f t="shared" si="1298"/>
        <v>CADCHF45596</v>
      </c>
      <c r="M13847" s="160">
        <f t="shared" si="1302"/>
        <v>45596</v>
      </c>
      <c r="N13847" s="158">
        <v>0.6607638430025109</v>
      </c>
      <c r="O13847" s="158">
        <v>0.94120000000000004</v>
      </c>
      <c r="P13847" s="161">
        <f t="shared" si="1299"/>
        <v>0.62190000000000001</v>
      </c>
    </row>
    <row r="13848" spans="9:16" x14ac:dyDescent="0.2">
      <c r="I13848" s="158">
        <f t="shared" si="1297"/>
        <v>33</v>
      </c>
      <c r="J13848" s="158" t="str">
        <f t="shared" si="1300"/>
        <v>CAD</v>
      </c>
      <c r="K13848" s="158" t="str">
        <f t="shared" si="1301"/>
        <v>CHF</v>
      </c>
      <c r="L13848" s="158" t="str">
        <f t="shared" si="1298"/>
        <v>CADCHF45597</v>
      </c>
      <c r="M13848" s="160">
        <f t="shared" si="1302"/>
        <v>45597</v>
      </c>
      <c r="N13848" s="158">
        <v>0.6603275224511358</v>
      </c>
      <c r="O13848" s="158">
        <v>0.94269999999999998</v>
      </c>
      <c r="P13848" s="161">
        <f t="shared" si="1299"/>
        <v>0.62250000000000005</v>
      </c>
    </row>
    <row r="13849" spans="9:16" x14ac:dyDescent="0.2">
      <c r="I13849" s="158">
        <f t="shared" si="1297"/>
        <v>33</v>
      </c>
      <c r="J13849" s="158" t="str">
        <f t="shared" si="1300"/>
        <v>CAD</v>
      </c>
      <c r="K13849" s="158" t="str">
        <f t="shared" si="1301"/>
        <v>CHF</v>
      </c>
      <c r="L13849" s="158" t="str">
        <f t="shared" si="1298"/>
        <v>CADCHF45598</v>
      </c>
      <c r="M13849" s="160">
        <f t="shared" si="1302"/>
        <v>45598</v>
      </c>
      <c r="N13849" s="158">
        <v>0.6603275224511358</v>
      </c>
      <c r="O13849" s="158">
        <v>0.94269999999999998</v>
      </c>
      <c r="P13849" s="161">
        <f t="shared" si="1299"/>
        <v>0.62250000000000005</v>
      </c>
    </row>
    <row r="13850" spans="9:16" x14ac:dyDescent="0.2">
      <c r="I13850" s="158">
        <f t="shared" si="1297"/>
        <v>33</v>
      </c>
      <c r="J13850" s="158" t="str">
        <f t="shared" si="1300"/>
        <v>CAD</v>
      </c>
      <c r="K13850" s="158" t="str">
        <f t="shared" si="1301"/>
        <v>CHF</v>
      </c>
      <c r="L13850" s="158" t="str">
        <f t="shared" si="1298"/>
        <v>CADCHF45599</v>
      </c>
      <c r="M13850" s="160">
        <f t="shared" si="1302"/>
        <v>45599</v>
      </c>
      <c r="N13850" s="158">
        <v>0.6603275224511358</v>
      </c>
      <c r="O13850" s="158">
        <v>0.94269999999999998</v>
      </c>
      <c r="P13850" s="161">
        <f t="shared" si="1299"/>
        <v>0.62250000000000005</v>
      </c>
    </row>
    <row r="13851" spans="9:16" x14ac:dyDescent="0.2">
      <c r="I13851" s="158">
        <f t="shared" si="1297"/>
        <v>33</v>
      </c>
      <c r="J13851" s="158" t="str">
        <f t="shared" si="1300"/>
        <v>CAD</v>
      </c>
      <c r="K13851" s="158" t="str">
        <f t="shared" si="1301"/>
        <v>CHF</v>
      </c>
      <c r="L13851" s="158" t="str">
        <f t="shared" si="1298"/>
        <v>CADCHF45600</v>
      </c>
      <c r="M13851" s="160">
        <f t="shared" si="1302"/>
        <v>45600</v>
      </c>
      <c r="N13851" s="158">
        <v>0.65984823490597155</v>
      </c>
      <c r="O13851" s="158">
        <v>0.94099999999999995</v>
      </c>
      <c r="P13851" s="161">
        <f t="shared" si="1299"/>
        <v>0.62090000000000001</v>
      </c>
    </row>
    <row r="13852" spans="9:16" x14ac:dyDescent="0.2">
      <c r="I13852" s="158">
        <f t="shared" si="1297"/>
        <v>33</v>
      </c>
      <c r="J13852" s="158" t="str">
        <f t="shared" si="1300"/>
        <v>CAD</v>
      </c>
      <c r="K13852" s="158" t="str">
        <f t="shared" si="1301"/>
        <v>CHF</v>
      </c>
      <c r="L13852" s="158" t="str">
        <f t="shared" si="1298"/>
        <v>CADCHF45601</v>
      </c>
      <c r="M13852" s="160">
        <f t="shared" si="1302"/>
        <v>45601</v>
      </c>
      <c r="N13852" s="158">
        <v>0.6610259122157589</v>
      </c>
      <c r="O13852" s="158">
        <v>0.94020000000000004</v>
      </c>
      <c r="P13852" s="161">
        <f t="shared" si="1299"/>
        <v>0.62150000000000005</v>
      </c>
    </row>
    <row r="13853" spans="9:16" x14ac:dyDescent="0.2">
      <c r="I13853" s="158">
        <f t="shared" si="1297"/>
        <v>33</v>
      </c>
      <c r="J13853" s="158" t="str">
        <f t="shared" si="1300"/>
        <v>CAD</v>
      </c>
      <c r="K13853" s="158" t="str">
        <f t="shared" si="1301"/>
        <v>CHF</v>
      </c>
      <c r="L13853" s="158" t="str">
        <f t="shared" si="1298"/>
        <v>CADCHF45602</v>
      </c>
      <c r="M13853" s="160">
        <f t="shared" si="1302"/>
        <v>45602</v>
      </c>
      <c r="N13853" s="158">
        <v>0.67145638890754045</v>
      </c>
      <c r="O13853" s="158">
        <v>0.93679999999999997</v>
      </c>
      <c r="P13853" s="161">
        <f t="shared" si="1299"/>
        <v>0.629</v>
      </c>
    </row>
    <row r="13854" spans="9:16" x14ac:dyDescent="0.2">
      <c r="I13854" s="158">
        <f t="shared" si="1297"/>
        <v>33</v>
      </c>
      <c r="J13854" s="158" t="str">
        <f t="shared" si="1300"/>
        <v>CAD</v>
      </c>
      <c r="K13854" s="158" t="str">
        <f t="shared" si="1301"/>
        <v>CHF</v>
      </c>
      <c r="L13854" s="158" t="str">
        <f t="shared" si="1298"/>
        <v>CADCHF45603</v>
      </c>
      <c r="M13854" s="160">
        <f t="shared" si="1302"/>
        <v>45603</v>
      </c>
      <c r="N13854" s="158">
        <v>0.66844919786096257</v>
      </c>
      <c r="O13854" s="158">
        <v>0.94320000000000004</v>
      </c>
      <c r="P13854" s="161">
        <f t="shared" si="1299"/>
        <v>0.63049999999999995</v>
      </c>
    </row>
    <row r="13855" spans="9:16" x14ac:dyDescent="0.2">
      <c r="I13855" s="158">
        <f t="shared" si="1297"/>
        <v>33</v>
      </c>
      <c r="J13855" s="158" t="str">
        <f t="shared" si="1300"/>
        <v>CAD</v>
      </c>
      <c r="K13855" s="158" t="str">
        <f t="shared" si="1301"/>
        <v>CHF</v>
      </c>
      <c r="L13855" s="158" t="str">
        <f t="shared" si="1298"/>
        <v>CADCHF45604</v>
      </c>
      <c r="M13855" s="160">
        <f t="shared" si="1302"/>
        <v>45604</v>
      </c>
      <c r="N13855" s="158">
        <v>0.66742307949008883</v>
      </c>
      <c r="O13855" s="158">
        <v>0.93930000000000002</v>
      </c>
      <c r="P13855" s="161">
        <f t="shared" si="1299"/>
        <v>0.62690000000000001</v>
      </c>
    </row>
    <row r="13856" spans="9:16" x14ac:dyDescent="0.2">
      <c r="I13856" s="158">
        <f t="shared" si="1297"/>
        <v>33</v>
      </c>
      <c r="J13856" s="158" t="str">
        <f t="shared" si="1300"/>
        <v>CAD</v>
      </c>
      <c r="K13856" s="158" t="str">
        <f t="shared" si="1301"/>
        <v>CHF</v>
      </c>
      <c r="L13856" s="158" t="str">
        <f t="shared" si="1298"/>
        <v>CADCHF45605</v>
      </c>
      <c r="M13856" s="160">
        <f t="shared" si="1302"/>
        <v>45605</v>
      </c>
      <c r="N13856" s="158">
        <v>0.66742307949008883</v>
      </c>
      <c r="O13856" s="158">
        <v>0.93930000000000002</v>
      </c>
      <c r="P13856" s="161">
        <f t="shared" si="1299"/>
        <v>0.62690000000000001</v>
      </c>
    </row>
    <row r="13857" spans="9:16" x14ac:dyDescent="0.2">
      <c r="I13857" s="158">
        <f t="shared" si="1297"/>
        <v>33</v>
      </c>
      <c r="J13857" s="158" t="str">
        <f t="shared" si="1300"/>
        <v>CAD</v>
      </c>
      <c r="K13857" s="158" t="str">
        <f t="shared" si="1301"/>
        <v>CHF</v>
      </c>
      <c r="L13857" s="158" t="str">
        <f t="shared" si="1298"/>
        <v>CADCHF45606</v>
      </c>
      <c r="M13857" s="160">
        <f t="shared" si="1302"/>
        <v>45606</v>
      </c>
      <c r="N13857" s="158">
        <v>0.66742307949008883</v>
      </c>
      <c r="O13857" s="158">
        <v>0.93930000000000002</v>
      </c>
      <c r="P13857" s="161">
        <f t="shared" si="1299"/>
        <v>0.62690000000000001</v>
      </c>
    </row>
    <row r="13858" spans="9:16" x14ac:dyDescent="0.2">
      <c r="I13858" s="158">
        <f t="shared" si="1297"/>
        <v>33</v>
      </c>
      <c r="J13858" s="158" t="str">
        <f t="shared" si="1300"/>
        <v>CAD</v>
      </c>
      <c r="K13858" s="158" t="str">
        <f t="shared" si="1301"/>
        <v>CHF</v>
      </c>
      <c r="L13858" s="158" t="str">
        <f t="shared" si="1298"/>
        <v>CADCHF45607</v>
      </c>
      <c r="M13858" s="160">
        <f t="shared" si="1302"/>
        <v>45607</v>
      </c>
      <c r="N13858" s="158">
        <v>0.67349137931034486</v>
      </c>
      <c r="O13858" s="158">
        <v>0.93689999999999996</v>
      </c>
      <c r="P13858" s="161">
        <f t="shared" si="1299"/>
        <v>0.63100000000000001</v>
      </c>
    </row>
    <row r="13859" spans="9:16" x14ac:dyDescent="0.2">
      <c r="I13859" s="158">
        <f t="shared" si="1297"/>
        <v>33</v>
      </c>
      <c r="J13859" s="158" t="str">
        <f t="shared" si="1300"/>
        <v>CAD</v>
      </c>
      <c r="K13859" s="158" t="str">
        <f t="shared" si="1301"/>
        <v>CHF</v>
      </c>
      <c r="L13859" s="158" t="str">
        <f t="shared" si="1298"/>
        <v>CADCHF45608</v>
      </c>
      <c r="M13859" s="160">
        <f t="shared" si="1302"/>
        <v>45608</v>
      </c>
      <c r="N13859" s="158">
        <v>0.67572133252246769</v>
      </c>
      <c r="O13859" s="158">
        <v>0.93540000000000001</v>
      </c>
      <c r="P13859" s="161">
        <f t="shared" si="1299"/>
        <v>0.6321</v>
      </c>
    </row>
    <row r="13860" spans="9:16" x14ac:dyDescent="0.2">
      <c r="I13860" s="158">
        <f t="shared" si="1297"/>
        <v>33</v>
      </c>
      <c r="J13860" s="158" t="str">
        <f t="shared" si="1300"/>
        <v>CAD</v>
      </c>
      <c r="K13860" s="158" t="str">
        <f t="shared" si="1301"/>
        <v>CHF</v>
      </c>
      <c r="L13860" s="158" t="str">
        <f t="shared" si="1298"/>
        <v>CADCHF45609</v>
      </c>
      <c r="M13860" s="160">
        <f t="shared" si="1302"/>
        <v>45609</v>
      </c>
      <c r="N13860" s="158">
        <v>0.67385444743935308</v>
      </c>
      <c r="O13860" s="158">
        <v>0.93789999999999996</v>
      </c>
      <c r="P13860" s="161">
        <f t="shared" si="1299"/>
        <v>0.63200000000000001</v>
      </c>
    </row>
    <row r="13861" spans="9:16" x14ac:dyDescent="0.2">
      <c r="I13861" s="158">
        <f t="shared" si="1297"/>
        <v>33</v>
      </c>
      <c r="J13861" s="158" t="str">
        <f t="shared" si="1300"/>
        <v>CAD</v>
      </c>
      <c r="K13861" s="158" t="str">
        <f t="shared" si="1301"/>
        <v>CHF</v>
      </c>
      <c r="L13861" s="158" t="str">
        <f t="shared" si="1298"/>
        <v>CADCHF45610</v>
      </c>
      <c r="M13861" s="160">
        <f t="shared" si="1302"/>
        <v>45610</v>
      </c>
      <c r="N13861" s="158">
        <v>0.67755267972084832</v>
      </c>
      <c r="O13861" s="158">
        <v>0.93689999999999996</v>
      </c>
      <c r="P13861" s="161">
        <f t="shared" si="1299"/>
        <v>0.63480000000000003</v>
      </c>
    </row>
    <row r="13862" spans="9:16" x14ac:dyDescent="0.2">
      <c r="I13862" s="158">
        <f t="shared" si="1297"/>
        <v>33</v>
      </c>
      <c r="J13862" s="158" t="str">
        <f t="shared" si="1300"/>
        <v>CAD</v>
      </c>
      <c r="K13862" s="158" t="str">
        <f t="shared" si="1301"/>
        <v>CHF</v>
      </c>
      <c r="L13862" s="158" t="str">
        <f t="shared" si="1298"/>
        <v>CADCHF45611</v>
      </c>
      <c r="M13862" s="160">
        <f t="shared" si="1302"/>
        <v>45611</v>
      </c>
      <c r="N13862" s="158">
        <v>0.67290222730637239</v>
      </c>
      <c r="O13862" s="158">
        <v>0.93889999999999996</v>
      </c>
      <c r="P13862" s="161">
        <f t="shared" si="1299"/>
        <v>0.63180000000000003</v>
      </c>
    </row>
    <row r="13863" spans="9:16" x14ac:dyDescent="0.2">
      <c r="I13863" s="158">
        <f t="shared" si="1297"/>
        <v>33</v>
      </c>
      <c r="J13863" s="158" t="str">
        <f t="shared" si="1300"/>
        <v>CAD</v>
      </c>
      <c r="K13863" s="158" t="str">
        <f t="shared" si="1301"/>
        <v>CHF</v>
      </c>
      <c r="L13863" s="158" t="str">
        <f t="shared" si="1298"/>
        <v>CADCHF45612</v>
      </c>
      <c r="M13863" s="160">
        <f t="shared" si="1302"/>
        <v>45612</v>
      </c>
      <c r="N13863" s="158">
        <v>0.67290222730637239</v>
      </c>
      <c r="O13863" s="158">
        <v>0.93889999999999996</v>
      </c>
      <c r="P13863" s="161">
        <f t="shared" si="1299"/>
        <v>0.63180000000000003</v>
      </c>
    </row>
    <row r="13864" spans="9:16" x14ac:dyDescent="0.2">
      <c r="I13864" s="158">
        <f t="shared" si="1297"/>
        <v>33</v>
      </c>
      <c r="J13864" s="158" t="str">
        <f t="shared" si="1300"/>
        <v>CAD</v>
      </c>
      <c r="K13864" s="158" t="str">
        <f t="shared" si="1301"/>
        <v>CHF</v>
      </c>
      <c r="L13864" s="158" t="str">
        <f t="shared" si="1298"/>
        <v>CADCHF45613</v>
      </c>
      <c r="M13864" s="160">
        <f t="shared" si="1302"/>
        <v>45613</v>
      </c>
      <c r="N13864" s="158">
        <v>0.67290222730637239</v>
      </c>
      <c r="O13864" s="158">
        <v>0.93889999999999996</v>
      </c>
      <c r="P13864" s="161">
        <f t="shared" si="1299"/>
        <v>0.63180000000000003</v>
      </c>
    </row>
    <row r="13865" spans="9:16" x14ac:dyDescent="0.2">
      <c r="I13865" s="158">
        <f t="shared" si="1297"/>
        <v>33</v>
      </c>
      <c r="J13865" s="158" t="str">
        <f t="shared" si="1300"/>
        <v>CAD</v>
      </c>
      <c r="K13865" s="158" t="str">
        <f t="shared" si="1301"/>
        <v>CHF</v>
      </c>
      <c r="L13865" s="158" t="str">
        <f t="shared" si="1298"/>
        <v>CADCHF45614</v>
      </c>
      <c r="M13865" s="160">
        <f t="shared" si="1302"/>
        <v>45614</v>
      </c>
      <c r="N13865" s="158">
        <v>0.67235930881463046</v>
      </c>
      <c r="O13865" s="158">
        <v>0.93640000000000001</v>
      </c>
      <c r="P13865" s="161">
        <f t="shared" si="1299"/>
        <v>0.62960000000000005</v>
      </c>
    </row>
    <row r="13866" spans="9:16" x14ac:dyDescent="0.2">
      <c r="I13866" s="158">
        <f t="shared" ref="I13866:I13929" si="1303">IF(M13865=$G$2,I13865+1,I13865)</f>
        <v>33</v>
      </c>
      <c r="J13866" s="158" t="str">
        <f t="shared" si="1300"/>
        <v>CAD</v>
      </c>
      <c r="K13866" s="158" t="str">
        <f t="shared" si="1301"/>
        <v>CHF</v>
      </c>
      <c r="L13866" s="158" t="str">
        <f t="shared" si="1298"/>
        <v>CADCHF45615</v>
      </c>
      <c r="M13866" s="160">
        <f t="shared" si="1302"/>
        <v>45615</v>
      </c>
      <c r="N13866" s="158">
        <v>0.67417245331355757</v>
      </c>
      <c r="O13866" s="158">
        <v>0.93289999999999995</v>
      </c>
      <c r="P13866" s="161">
        <f t="shared" si="1299"/>
        <v>0.62890000000000001</v>
      </c>
    </row>
    <row r="13867" spans="9:16" x14ac:dyDescent="0.2">
      <c r="I13867" s="158">
        <f t="shared" si="1303"/>
        <v>33</v>
      </c>
      <c r="J13867" s="158" t="str">
        <f t="shared" si="1300"/>
        <v>CAD</v>
      </c>
      <c r="K13867" s="158" t="str">
        <f t="shared" si="1301"/>
        <v>CHF</v>
      </c>
      <c r="L13867" s="158" t="str">
        <f t="shared" si="1298"/>
        <v>CADCHF45616</v>
      </c>
      <c r="M13867" s="160">
        <f t="shared" si="1302"/>
        <v>45616</v>
      </c>
      <c r="N13867" s="158">
        <v>0.67718561657750398</v>
      </c>
      <c r="O13867" s="158">
        <v>0.93420000000000003</v>
      </c>
      <c r="P13867" s="161">
        <f t="shared" si="1299"/>
        <v>0.63260000000000005</v>
      </c>
    </row>
    <row r="13868" spans="9:16" x14ac:dyDescent="0.2">
      <c r="I13868" s="158">
        <f t="shared" si="1303"/>
        <v>33</v>
      </c>
      <c r="J13868" s="158" t="str">
        <f t="shared" si="1300"/>
        <v>CAD</v>
      </c>
      <c r="K13868" s="158" t="str">
        <f t="shared" si="1301"/>
        <v>CHF</v>
      </c>
      <c r="L13868" s="158" t="str">
        <f t="shared" si="1298"/>
        <v>CADCHF45617</v>
      </c>
      <c r="M13868" s="160">
        <f t="shared" si="1302"/>
        <v>45617</v>
      </c>
      <c r="N13868" s="158">
        <v>0.68027210884353739</v>
      </c>
      <c r="O13868" s="158">
        <v>0.9294</v>
      </c>
      <c r="P13868" s="161">
        <f t="shared" si="1299"/>
        <v>0.63219999999999998</v>
      </c>
    </row>
    <row r="13869" spans="9:16" x14ac:dyDescent="0.2">
      <c r="I13869" s="158">
        <f t="shared" si="1303"/>
        <v>33</v>
      </c>
      <c r="J13869" s="158" t="str">
        <f t="shared" si="1300"/>
        <v>CAD</v>
      </c>
      <c r="K13869" s="158" t="str">
        <f t="shared" si="1301"/>
        <v>CHF</v>
      </c>
      <c r="L13869" s="158" t="str">
        <f t="shared" si="1298"/>
        <v>CADCHF45618</v>
      </c>
      <c r="M13869" s="160">
        <f t="shared" si="1302"/>
        <v>45618</v>
      </c>
      <c r="N13869" s="158">
        <v>0.68676601881738897</v>
      </c>
      <c r="O13869" s="158">
        <v>0.92720000000000002</v>
      </c>
      <c r="P13869" s="161">
        <f t="shared" si="1299"/>
        <v>0.63680000000000003</v>
      </c>
    </row>
    <row r="13870" spans="9:16" x14ac:dyDescent="0.2">
      <c r="I13870" s="158">
        <f t="shared" si="1303"/>
        <v>33</v>
      </c>
      <c r="J13870" s="158" t="str">
        <f t="shared" si="1300"/>
        <v>CAD</v>
      </c>
      <c r="K13870" s="158" t="str">
        <f t="shared" si="1301"/>
        <v>CHF</v>
      </c>
      <c r="L13870" s="158" t="str">
        <f t="shared" si="1298"/>
        <v>CADCHF45619</v>
      </c>
      <c r="M13870" s="160">
        <f t="shared" si="1302"/>
        <v>45619</v>
      </c>
      <c r="N13870" s="158">
        <v>0.68676601881738897</v>
      </c>
      <c r="O13870" s="158">
        <v>0.92720000000000002</v>
      </c>
      <c r="P13870" s="161">
        <f t="shared" si="1299"/>
        <v>0.63680000000000003</v>
      </c>
    </row>
    <row r="13871" spans="9:16" x14ac:dyDescent="0.2">
      <c r="I13871" s="158">
        <f t="shared" si="1303"/>
        <v>33</v>
      </c>
      <c r="J13871" s="158" t="str">
        <f t="shared" si="1300"/>
        <v>CAD</v>
      </c>
      <c r="K13871" s="158" t="str">
        <f t="shared" si="1301"/>
        <v>CHF</v>
      </c>
      <c r="L13871" s="158" t="str">
        <f t="shared" si="1298"/>
        <v>CADCHF45620</v>
      </c>
      <c r="M13871" s="160">
        <f t="shared" si="1302"/>
        <v>45620</v>
      </c>
      <c r="N13871" s="158">
        <v>0.68676601881738897</v>
      </c>
      <c r="O13871" s="158">
        <v>0.92720000000000002</v>
      </c>
      <c r="P13871" s="161">
        <f t="shared" si="1299"/>
        <v>0.63680000000000003</v>
      </c>
    </row>
    <row r="13872" spans="9:16" x14ac:dyDescent="0.2">
      <c r="I13872" s="158">
        <f t="shared" si="1303"/>
        <v>33</v>
      </c>
      <c r="J13872" s="158" t="str">
        <f t="shared" si="1300"/>
        <v>CAD</v>
      </c>
      <c r="K13872" s="158" t="str">
        <f t="shared" si="1301"/>
        <v>CHF</v>
      </c>
      <c r="L13872" s="158" t="str">
        <f t="shared" si="1298"/>
        <v>CADCHF45621</v>
      </c>
      <c r="M13872" s="160">
        <f t="shared" si="1302"/>
        <v>45621</v>
      </c>
      <c r="N13872" s="158">
        <v>0.68268705625341342</v>
      </c>
      <c r="O13872" s="158">
        <v>0.93240000000000001</v>
      </c>
      <c r="P13872" s="161">
        <f t="shared" si="1299"/>
        <v>0.63649999999999995</v>
      </c>
    </row>
    <row r="13873" spans="9:16" x14ac:dyDescent="0.2">
      <c r="I13873" s="158">
        <f t="shared" si="1303"/>
        <v>33</v>
      </c>
      <c r="J13873" s="158" t="str">
        <f t="shared" si="1300"/>
        <v>CAD</v>
      </c>
      <c r="K13873" s="158" t="str">
        <f t="shared" si="1301"/>
        <v>CHF</v>
      </c>
      <c r="L13873" s="158" t="str">
        <f t="shared" si="1298"/>
        <v>CADCHF45622</v>
      </c>
      <c r="M13873" s="160">
        <f t="shared" si="1302"/>
        <v>45622</v>
      </c>
      <c r="N13873" s="158">
        <v>0.67417245331355757</v>
      </c>
      <c r="O13873" s="158">
        <v>0.93140000000000001</v>
      </c>
      <c r="P13873" s="161">
        <f t="shared" si="1299"/>
        <v>0.62790000000000001</v>
      </c>
    </row>
    <row r="13874" spans="9:16" x14ac:dyDescent="0.2">
      <c r="I13874" s="158">
        <f t="shared" si="1303"/>
        <v>33</v>
      </c>
      <c r="J13874" s="158" t="str">
        <f t="shared" si="1300"/>
        <v>CAD</v>
      </c>
      <c r="K13874" s="158" t="str">
        <f t="shared" si="1301"/>
        <v>CHF</v>
      </c>
      <c r="L13874" s="158" t="str">
        <f t="shared" si="1298"/>
        <v>CADCHF45623</v>
      </c>
      <c r="M13874" s="160">
        <f t="shared" si="1302"/>
        <v>45623</v>
      </c>
      <c r="N13874" s="158">
        <v>0.67535625042209768</v>
      </c>
      <c r="O13874" s="158">
        <v>0.93089999999999995</v>
      </c>
      <c r="P13874" s="161">
        <f t="shared" si="1299"/>
        <v>0.62870000000000004</v>
      </c>
    </row>
    <row r="13875" spans="9:16" x14ac:dyDescent="0.2">
      <c r="I13875" s="158">
        <f t="shared" si="1303"/>
        <v>33</v>
      </c>
      <c r="J13875" s="158" t="str">
        <f t="shared" si="1300"/>
        <v>CAD</v>
      </c>
      <c r="K13875" s="158" t="str">
        <f t="shared" si="1301"/>
        <v>CHF</v>
      </c>
      <c r="L13875" s="158" t="str">
        <f t="shared" si="1298"/>
        <v>CADCHF45624</v>
      </c>
      <c r="M13875" s="160">
        <f t="shared" si="1302"/>
        <v>45624</v>
      </c>
      <c r="N13875" s="158">
        <v>0.6770480704129993</v>
      </c>
      <c r="O13875" s="158">
        <v>0.93140000000000001</v>
      </c>
      <c r="P13875" s="161">
        <f t="shared" si="1299"/>
        <v>0.63060000000000005</v>
      </c>
    </row>
    <row r="13876" spans="9:16" x14ac:dyDescent="0.2">
      <c r="I13876" s="158">
        <f t="shared" si="1303"/>
        <v>33</v>
      </c>
      <c r="J13876" s="158" t="str">
        <f t="shared" si="1300"/>
        <v>CAD</v>
      </c>
      <c r="K13876" s="158" t="str">
        <f t="shared" si="1301"/>
        <v>CHF</v>
      </c>
      <c r="L13876" s="158" t="str">
        <f t="shared" si="1298"/>
        <v>CADCHF45625</v>
      </c>
      <c r="M13876" s="160">
        <f t="shared" si="1302"/>
        <v>45625</v>
      </c>
      <c r="N13876" s="158">
        <v>0.6758583400919167</v>
      </c>
      <c r="O13876" s="158">
        <v>0.93089999999999995</v>
      </c>
      <c r="P13876" s="161">
        <f t="shared" si="1299"/>
        <v>0.62919999999999998</v>
      </c>
    </row>
    <row r="13877" spans="9:16" x14ac:dyDescent="0.2">
      <c r="I13877" s="158">
        <f t="shared" si="1303"/>
        <v>33</v>
      </c>
      <c r="J13877" s="158" t="str">
        <f t="shared" si="1300"/>
        <v>CAD</v>
      </c>
      <c r="K13877" s="158" t="str">
        <f t="shared" si="1301"/>
        <v>CHF</v>
      </c>
      <c r="L13877" s="158" t="str">
        <f t="shared" si="1298"/>
        <v>CADCHF45626</v>
      </c>
      <c r="M13877" s="160">
        <f t="shared" si="1302"/>
        <v>45626</v>
      </c>
      <c r="N13877" s="158">
        <v>0.6758583400919167</v>
      </c>
      <c r="O13877" s="158">
        <v>0.93089999999999995</v>
      </c>
      <c r="P13877" s="161">
        <f t="shared" si="1299"/>
        <v>0.62919999999999998</v>
      </c>
    </row>
    <row r="13878" spans="9:16" x14ac:dyDescent="0.2">
      <c r="I13878" s="158">
        <f t="shared" si="1303"/>
        <v>33</v>
      </c>
      <c r="J13878" s="158" t="str">
        <f t="shared" si="1300"/>
        <v>CAD</v>
      </c>
      <c r="K13878" s="158" t="str">
        <f t="shared" si="1301"/>
        <v>CHF</v>
      </c>
      <c r="L13878" s="158" t="str">
        <f t="shared" si="1298"/>
        <v>CADCHF45627</v>
      </c>
      <c r="M13878" s="160">
        <f t="shared" si="1302"/>
        <v>45627</v>
      </c>
      <c r="N13878" s="158">
        <v>0.6758583400919167</v>
      </c>
      <c r="O13878" s="158">
        <v>0.93089999999999995</v>
      </c>
      <c r="P13878" s="161">
        <f t="shared" si="1299"/>
        <v>0.62919999999999998</v>
      </c>
    </row>
    <row r="13879" spans="9:16" x14ac:dyDescent="0.2">
      <c r="I13879" s="158">
        <f t="shared" si="1303"/>
        <v>33</v>
      </c>
      <c r="J13879" s="158" t="str">
        <f t="shared" si="1300"/>
        <v>CAD</v>
      </c>
      <c r="K13879" s="158" t="str">
        <f t="shared" si="1301"/>
        <v>CHF</v>
      </c>
      <c r="L13879" s="158" t="str">
        <f t="shared" si="1298"/>
        <v>CADCHF45628</v>
      </c>
      <c r="M13879" s="160">
        <f t="shared" si="1302"/>
        <v>45628</v>
      </c>
      <c r="N13879" s="158">
        <v>0.67805804176837536</v>
      </c>
      <c r="O13879" s="158">
        <v>0.93159999999999998</v>
      </c>
      <c r="P13879" s="161">
        <f t="shared" si="1299"/>
        <v>0.63170000000000004</v>
      </c>
    </row>
    <row r="13880" spans="9:16" x14ac:dyDescent="0.2">
      <c r="I13880" s="158">
        <f t="shared" si="1303"/>
        <v>33</v>
      </c>
      <c r="J13880" s="158" t="str">
        <f t="shared" si="1300"/>
        <v>CAD</v>
      </c>
      <c r="K13880" s="158" t="str">
        <f t="shared" si="1301"/>
        <v>CHF</v>
      </c>
      <c r="L13880" s="158" t="str">
        <f t="shared" si="1298"/>
        <v>CADCHF45629</v>
      </c>
      <c r="M13880" s="160">
        <f t="shared" si="1302"/>
        <v>45629</v>
      </c>
      <c r="N13880" s="158">
        <v>0.67782823832440853</v>
      </c>
      <c r="O13880" s="158">
        <v>0.93089999999999995</v>
      </c>
      <c r="P13880" s="161">
        <f t="shared" si="1299"/>
        <v>0.63100000000000001</v>
      </c>
    </row>
    <row r="13881" spans="9:16" x14ac:dyDescent="0.2">
      <c r="I13881" s="158">
        <f t="shared" si="1303"/>
        <v>33</v>
      </c>
      <c r="J13881" s="158" t="str">
        <f t="shared" si="1300"/>
        <v>CAD</v>
      </c>
      <c r="K13881" s="158" t="str">
        <f t="shared" si="1301"/>
        <v>CHF</v>
      </c>
      <c r="L13881" s="158" t="str">
        <f t="shared" si="1298"/>
        <v>CADCHF45630</v>
      </c>
      <c r="M13881" s="160">
        <f t="shared" si="1302"/>
        <v>45630</v>
      </c>
      <c r="N13881" s="158">
        <v>0.67773636055574382</v>
      </c>
      <c r="O13881" s="158">
        <v>0.93049999999999999</v>
      </c>
      <c r="P13881" s="161">
        <f t="shared" si="1299"/>
        <v>0.63060000000000005</v>
      </c>
    </row>
    <row r="13882" spans="9:16" x14ac:dyDescent="0.2">
      <c r="I13882" s="158">
        <f t="shared" si="1303"/>
        <v>33</v>
      </c>
      <c r="J13882" s="158" t="str">
        <f t="shared" si="1300"/>
        <v>CAD</v>
      </c>
      <c r="K13882" s="158" t="str">
        <f t="shared" si="1301"/>
        <v>CHF</v>
      </c>
      <c r="L13882" s="158" t="str">
        <f t="shared" si="1298"/>
        <v>CADCHF45631</v>
      </c>
      <c r="M13882" s="160">
        <f t="shared" si="1302"/>
        <v>45631</v>
      </c>
      <c r="N13882" s="158">
        <v>0.67526504152879996</v>
      </c>
      <c r="O13882" s="158">
        <v>0.93049999999999999</v>
      </c>
      <c r="P13882" s="161">
        <f t="shared" si="1299"/>
        <v>0.62829999999999997</v>
      </c>
    </row>
    <row r="13883" spans="9:16" x14ac:dyDescent="0.2">
      <c r="I13883" s="158">
        <f t="shared" si="1303"/>
        <v>33</v>
      </c>
      <c r="J13883" s="158" t="str">
        <f t="shared" si="1300"/>
        <v>CAD</v>
      </c>
      <c r="K13883" s="158" t="str">
        <f t="shared" si="1301"/>
        <v>CHF</v>
      </c>
      <c r="L13883" s="158" t="str">
        <f t="shared" si="1298"/>
        <v>CADCHF45632</v>
      </c>
      <c r="M13883" s="160">
        <f t="shared" si="1302"/>
        <v>45632</v>
      </c>
      <c r="N13883" s="158">
        <v>0.67195269453030504</v>
      </c>
      <c r="O13883" s="158">
        <v>0.9284</v>
      </c>
      <c r="P13883" s="161">
        <f t="shared" si="1299"/>
        <v>0.62380000000000002</v>
      </c>
    </row>
    <row r="13884" spans="9:16" x14ac:dyDescent="0.2">
      <c r="I13884" s="158">
        <f t="shared" si="1303"/>
        <v>33</v>
      </c>
      <c r="J13884" s="158" t="str">
        <f t="shared" si="1300"/>
        <v>CAD</v>
      </c>
      <c r="K13884" s="158" t="str">
        <f t="shared" si="1301"/>
        <v>CHF</v>
      </c>
      <c r="L13884" s="158" t="str">
        <f t="shared" si="1298"/>
        <v>CADCHF45633</v>
      </c>
      <c r="M13884" s="160">
        <f t="shared" si="1302"/>
        <v>45633</v>
      </c>
      <c r="N13884" s="158">
        <v>0.67195269453030504</v>
      </c>
      <c r="O13884" s="158">
        <v>0.9284</v>
      </c>
      <c r="P13884" s="161">
        <f t="shared" si="1299"/>
        <v>0.62380000000000002</v>
      </c>
    </row>
    <row r="13885" spans="9:16" x14ac:dyDescent="0.2">
      <c r="I13885" s="158">
        <f t="shared" si="1303"/>
        <v>33</v>
      </c>
      <c r="J13885" s="158" t="str">
        <f t="shared" si="1300"/>
        <v>CAD</v>
      </c>
      <c r="K13885" s="158" t="str">
        <f t="shared" si="1301"/>
        <v>CHF</v>
      </c>
      <c r="L13885" s="158" t="str">
        <f t="shared" si="1298"/>
        <v>CADCHF45634</v>
      </c>
      <c r="M13885" s="160">
        <f t="shared" si="1302"/>
        <v>45634</v>
      </c>
      <c r="N13885" s="158">
        <v>0.67195269453030504</v>
      </c>
      <c r="O13885" s="158">
        <v>0.9284</v>
      </c>
      <c r="P13885" s="161">
        <f t="shared" si="1299"/>
        <v>0.62380000000000002</v>
      </c>
    </row>
    <row r="13886" spans="9:16" x14ac:dyDescent="0.2">
      <c r="I13886" s="158">
        <f t="shared" si="1303"/>
        <v>33</v>
      </c>
      <c r="J13886" s="158" t="str">
        <f t="shared" si="1300"/>
        <v>CAD</v>
      </c>
      <c r="K13886" s="158" t="str">
        <f t="shared" si="1301"/>
        <v>CHF</v>
      </c>
      <c r="L13886" s="158" t="str">
        <f t="shared" si="1298"/>
        <v>CADCHF45635</v>
      </c>
      <c r="M13886" s="160">
        <f t="shared" si="1302"/>
        <v>45635</v>
      </c>
      <c r="N13886" s="158">
        <v>0.67028621221261475</v>
      </c>
      <c r="O13886" s="158">
        <v>0.92949999999999999</v>
      </c>
      <c r="P13886" s="161">
        <f t="shared" si="1299"/>
        <v>0.623</v>
      </c>
    </row>
    <row r="13887" spans="9:16" x14ac:dyDescent="0.2">
      <c r="I13887" s="158">
        <f t="shared" si="1303"/>
        <v>33</v>
      </c>
      <c r="J13887" s="158" t="str">
        <f t="shared" si="1300"/>
        <v>CAD</v>
      </c>
      <c r="K13887" s="158" t="str">
        <f t="shared" si="1301"/>
        <v>CHF</v>
      </c>
      <c r="L13887" s="158" t="str">
        <f t="shared" si="1298"/>
        <v>CADCHF45636</v>
      </c>
      <c r="M13887" s="160">
        <f t="shared" si="1302"/>
        <v>45636</v>
      </c>
      <c r="N13887" s="158">
        <v>0.67078078883820769</v>
      </c>
      <c r="O13887" s="158">
        <v>0.92669999999999997</v>
      </c>
      <c r="P13887" s="161">
        <f t="shared" si="1299"/>
        <v>0.62160000000000004</v>
      </c>
    </row>
    <row r="13888" spans="9:16" x14ac:dyDescent="0.2">
      <c r="I13888" s="158">
        <f t="shared" si="1303"/>
        <v>33</v>
      </c>
      <c r="J13888" s="158" t="str">
        <f t="shared" si="1300"/>
        <v>CAD</v>
      </c>
      <c r="K13888" s="158" t="str">
        <f t="shared" si="1301"/>
        <v>CHF</v>
      </c>
      <c r="L13888" s="158" t="str">
        <f t="shared" si="1298"/>
        <v>CADCHF45637</v>
      </c>
      <c r="M13888" s="160">
        <f t="shared" si="1302"/>
        <v>45637</v>
      </c>
      <c r="N13888" s="158">
        <v>0.67091580006709162</v>
      </c>
      <c r="O13888" s="158">
        <v>0.92800000000000005</v>
      </c>
      <c r="P13888" s="161">
        <f t="shared" si="1299"/>
        <v>0.62260000000000004</v>
      </c>
    </row>
    <row r="13889" spans="9:16" x14ac:dyDescent="0.2">
      <c r="I13889" s="158">
        <f t="shared" si="1303"/>
        <v>33</v>
      </c>
      <c r="J13889" s="158" t="str">
        <f t="shared" si="1300"/>
        <v>CAD</v>
      </c>
      <c r="K13889" s="158" t="str">
        <f t="shared" si="1301"/>
        <v>CHF</v>
      </c>
      <c r="L13889" s="158" t="str">
        <f t="shared" si="1298"/>
        <v>CADCHF45638</v>
      </c>
      <c r="M13889" s="160">
        <f t="shared" si="1302"/>
        <v>45638</v>
      </c>
      <c r="N13889" s="158">
        <v>0.67272115708039026</v>
      </c>
      <c r="O13889" s="158">
        <v>0.93189999999999995</v>
      </c>
      <c r="P13889" s="161">
        <f t="shared" si="1299"/>
        <v>0.62690000000000001</v>
      </c>
    </row>
    <row r="13890" spans="9:16" x14ac:dyDescent="0.2">
      <c r="I13890" s="158">
        <f t="shared" si="1303"/>
        <v>33</v>
      </c>
      <c r="J13890" s="158" t="str">
        <f t="shared" si="1300"/>
        <v>CAD</v>
      </c>
      <c r="K13890" s="158" t="str">
        <f t="shared" si="1301"/>
        <v>CHF</v>
      </c>
      <c r="L13890" s="158" t="str">
        <f t="shared" si="1298"/>
        <v>CADCHF45639</v>
      </c>
      <c r="M13890" s="160">
        <f t="shared" si="1302"/>
        <v>45639</v>
      </c>
      <c r="N13890" s="158">
        <v>0.66871740002674862</v>
      </c>
      <c r="O13890" s="158">
        <v>0.9385</v>
      </c>
      <c r="P13890" s="161">
        <f t="shared" si="1299"/>
        <v>0.62760000000000005</v>
      </c>
    </row>
    <row r="13891" spans="9:16" x14ac:dyDescent="0.2">
      <c r="I13891" s="158">
        <f t="shared" si="1303"/>
        <v>33</v>
      </c>
      <c r="J13891" s="158" t="str">
        <f t="shared" si="1300"/>
        <v>CAD</v>
      </c>
      <c r="K13891" s="158" t="str">
        <f t="shared" si="1301"/>
        <v>CHF</v>
      </c>
      <c r="L13891" s="158" t="str">
        <f t="shared" ref="L13891:L13954" si="1304">J13891&amp;K13891&amp;M13891</f>
        <v>CADCHF45640</v>
      </c>
      <c r="M13891" s="160">
        <f t="shared" si="1302"/>
        <v>45640</v>
      </c>
      <c r="N13891" s="158">
        <v>0.66871740002674862</v>
      </c>
      <c r="O13891" s="158">
        <v>0.9385</v>
      </c>
      <c r="P13891" s="161">
        <f t="shared" ref="P13891:P13954" si="1305">ROUND(N13891*O13891,4)</f>
        <v>0.62760000000000005</v>
      </c>
    </row>
    <row r="13892" spans="9:16" x14ac:dyDescent="0.2">
      <c r="I13892" s="158">
        <f t="shared" si="1303"/>
        <v>33</v>
      </c>
      <c r="J13892" s="158" t="str">
        <f t="shared" ref="J13892:J13955" si="1306">VLOOKUP($I13892,$A:$C,2,FALSE)</f>
        <v>CAD</v>
      </c>
      <c r="K13892" s="158" t="str">
        <f t="shared" ref="K13892:K13955" si="1307">VLOOKUP($I13892,$A:$C,3,FALSE)</f>
        <v>CHF</v>
      </c>
      <c r="L13892" s="158" t="str">
        <f t="shared" si="1304"/>
        <v>CADCHF45641</v>
      </c>
      <c r="M13892" s="160">
        <f t="shared" ref="M13892:M13955" si="1308">IF(I13892=I13891,M13891+1,$G$1)</f>
        <v>45641</v>
      </c>
      <c r="N13892" s="158">
        <v>0.66871740002674862</v>
      </c>
      <c r="O13892" s="158">
        <v>0.9385</v>
      </c>
      <c r="P13892" s="161">
        <f t="shared" si="1305"/>
        <v>0.62760000000000005</v>
      </c>
    </row>
    <row r="13893" spans="9:16" x14ac:dyDescent="0.2">
      <c r="I13893" s="158">
        <f t="shared" si="1303"/>
        <v>33</v>
      </c>
      <c r="J13893" s="158" t="str">
        <f t="shared" si="1306"/>
        <v>CAD</v>
      </c>
      <c r="K13893" s="158" t="str">
        <f t="shared" si="1307"/>
        <v>CHF</v>
      </c>
      <c r="L13893" s="158" t="str">
        <f t="shared" si="1304"/>
        <v>CADCHF45642</v>
      </c>
      <c r="M13893" s="160">
        <f t="shared" si="1308"/>
        <v>45642</v>
      </c>
      <c r="N13893" s="158">
        <v>0.66849388328096793</v>
      </c>
      <c r="O13893" s="158">
        <v>0.93720000000000003</v>
      </c>
      <c r="P13893" s="161">
        <f t="shared" si="1305"/>
        <v>0.62649999999999995</v>
      </c>
    </row>
    <row r="13894" spans="9:16" x14ac:dyDescent="0.2">
      <c r="I13894" s="158">
        <f t="shared" si="1303"/>
        <v>33</v>
      </c>
      <c r="J13894" s="158" t="str">
        <f t="shared" si="1306"/>
        <v>CAD</v>
      </c>
      <c r="K13894" s="158" t="str">
        <f t="shared" si="1307"/>
        <v>CHF</v>
      </c>
      <c r="L13894" s="158" t="str">
        <f t="shared" si="1304"/>
        <v>CADCHF45643</v>
      </c>
      <c r="M13894" s="160">
        <f t="shared" si="1308"/>
        <v>45643</v>
      </c>
      <c r="N13894" s="158">
        <v>0.66688896298766254</v>
      </c>
      <c r="O13894" s="158">
        <v>0.94130000000000003</v>
      </c>
      <c r="P13894" s="161">
        <f t="shared" si="1305"/>
        <v>0.62770000000000004</v>
      </c>
    </row>
    <row r="13895" spans="9:16" x14ac:dyDescent="0.2">
      <c r="I13895" s="158">
        <f t="shared" si="1303"/>
        <v>33</v>
      </c>
      <c r="J13895" s="158" t="str">
        <f t="shared" si="1306"/>
        <v>CAD</v>
      </c>
      <c r="K13895" s="158" t="str">
        <f t="shared" si="1307"/>
        <v>CHF</v>
      </c>
      <c r="L13895" s="158" t="str">
        <f t="shared" si="1304"/>
        <v>CADCHF45644</v>
      </c>
      <c r="M13895" s="160">
        <f t="shared" si="1308"/>
        <v>45644</v>
      </c>
      <c r="N13895" s="158">
        <v>0.66569032086273472</v>
      </c>
      <c r="O13895" s="158">
        <v>0.93820000000000003</v>
      </c>
      <c r="P13895" s="161">
        <f t="shared" si="1305"/>
        <v>0.62460000000000004</v>
      </c>
    </row>
    <row r="13896" spans="9:16" x14ac:dyDescent="0.2">
      <c r="I13896" s="158">
        <f t="shared" si="1303"/>
        <v>33</v>
      </c>
      <c r="J13896" s="158" t="str">
        <f t="shared" si="1306"/>
        <v>CAD</v>
      </c>
      <c r="K13896" s="158" t="str">
        <f t="shared" si="1307"/>
        <v>CHF</v>
      </c>
      <c r="L13896" s="158" t="str">
        <f t="shared" si="1304"/>
        <v>CADCHF45645</v>
      </c>
      <c r="M13896" s="160">
        <f t="shared" si="1308"/>
        <v>45645</v>
      </c>
      <c r="N13896" s="158">
        <v>0.66979236436704614</v>
      </c>
      <c r="O13896" s="158">
        <v>0.93189999999999995</v>
      </c>
      <c r="P13896" s="161">
        <f t="shared" si="1305"/>
        <v>0.62419999999999998</v>
      </c>
    </row>
    <row r="13897" spans="9:16" x14ac:dyDescent="0.2">
      <c r="I13897" s="158">
        <f t="shared" si="1303"/>
        <v>33</v>
      </c>
      <c r="J13897" s="158" t="str">
        <f t="shared" si="1306"/>
        <v>CAD</v>
      </c>
      <c r="K13897" s="158" t="str">
        <f t="shared" si="1307"/>
        <v>CHF</v>
      </c>
      <c r="L13897" s="158" t="str">
        <f t="shared" si="1304"/>
        <v>CADCHF45646</v>
      </c>
      <c r="M13897" s="160">
        <f t="shared" si="1308"/>
        <v>45646</v>
      </c>
      <c r="N13897" s="158">
        <v>0.66907533788304563</v>
      </c>
      <c r="O13897" s="158">
        <v>0.92969999999999997</v>
      </c>
      <c r="P13897" s="161">
        <f t="shared" si="1305"/>
        <v>0.622</v>
      </c>
    </row>
    <row r="13898" spans="9:16" x14ac:dyDescent="0.2">
      <c r="I13898" s="158">
        <f t="shared" si="1303"/>
        <v>33</v>
      </c>
      <c r="J13898" s="158" t="str">
        <f t="shared" si="1306"/>
        <v>CAD</v>
      </c>
      <c r="K13898" s="158" t="str">
        <f t="shared" si="1307"/>
        <v>CHF</v>
      </c>
      <c r="L13898" s="158" t="str">
        <f t="shared" si="1304"/>
        <v>CADCHF45647</v>
      </c>
      <c r="M13898" s="160">
        <f t="shared" si="1308"/>
        <v>45647</v>
      </c>
      <c r="N13898" s="158">
        <v>0.66907533788304563</v>
      </c>
      <c r="O13898" s="158">
        <v>0.92969999999999997</v>
      </c>
      <c r="P13898" s="161">
        <f t="shared" si="1305"/>
        <v>0.622</v>
      </c>
    </row>
    <row r="13899" spans="9:16" x14ac:dyDescent="0.2">
      <c r="I13899" s="158">
        <f t="shared" si="1303"/>
        <v>33</v>
      </c>
      <c r="J13899" s="158" t="str">
        <f t="shared" si="1306"/>
        <v>CAD</v>
      </c>
      <c r="K13899" s="158" t="str">
        <f t="shared" si="1307"/>
        <v>CHF</v>
      </c>
      <c r="L13899" s="158" t="str">
        <f t="shared" si="1304"/>
        <v>CADCHF45648</v>
      </c>
      <c r="M13899" s="160">
        <f t="shared" si="1308"/>
        <v>45648</v>
      </c>
      <c r="N13899" s="158">
        <v>0.66907533788304563</v>
      </c>
      <c r="O13899" s="158">
        <v>0.92969999999999997</v>
      </c>
      <c r="P13899" s="161">
        <f t="shared" si="1305"/>
        <v>0.622</v>
      </c>
    </row>
    <row r="13900" spans="9:16" x14ac:dyDescent="0.2">
      <c r="I13900" s="158">
        <f t="shared" si="1303"/>
        <v>33</v>
      </c>
      <c r="J13900" s="158" t="str">
        <f t="shared" si="1306"/>
        <v>CAD</v>
      </c>
      <c r="K13900" s="158" t="str">
        <f t="shared" si="1307"/>
        <v>CHF</v>
      </c>
      <c r="L13900" s="158" t="str">
        <f t="shared" si="1304"/>
        <v>CADCHF45649</v>
      </c>
      <c r="M13900" s="160">
        <f t="shared" si="1308"/>
        <v>45649</v>
      </c>
      <c r="N13900" s="158">
        <v>0.66764588062491659</v>
      </c>
      <c r="O13900" s="158">
        <v>0.93359999999999999</v>
      </c>
      <c r="P13900" s="161">
        <f t="shared" si="1305"/>
        <v>0.62329999999999997</v>
      </c>
    </row>
    <row r="13901" spans="9:16" x14ac:dyDescent="0.2">
      <c r="I13901" s="158">
        <f t="shared" si="1303"/>
        <v>33</v>
      </c>
      <c r="J13901" s="158" t="str">
        <f t="shared" si="1306"/>
        <v>CAD</v>
      </c>
      <c r="K13901" s="158" t="str">
        <f t="shared" si="1307"/>
        <v>CHF</v>
      </c>
      <c r="L13901" s="158" t="str">
        <f t="shared" si="1304"/>
        <v>CADCHF45650</v>
      </c>
      <c r="M13901" s="160">
        <f t="shared" si="1308"/>
        <v>45650</v>
      </c>
      <c r="N13901" s="158">
        <v>0.66720042700827331</v>
      </c>
      <c r="O13901" s="158">
        <v>0.93579999999999997</v>
      </c>
      <c r="P13901" s="161">
        <f t="shared" si="1305"/>
        <v>0.62439999999999996</v>
      </c>
    </row>
    <row r="13902" spans="9:16" x14ac:dyDescent="0.2">
      <c r="I13902" s="158">
        <f t="shared" si="1303"/>
        <v>33</v>
      </c>
      <c r="J13902" s="158" t="str">
        <f t="shared" si="1306"/>
        <v>CAD</v>
      </c>
      <c r="K13902" s="158" t="str">
        <f t="shared" si="1307"/>
        <v>CHF</v>
      </c>
      <c r="L13902" s="158" t="str">
        <f t="shared" si="1304"/>
        <v>CADCHF45651</v>
      </c>
      <c r="M13902" s="160">
        <f t="shared" si="1308"/>
        <v>45651</v>
      </c>
      <c r="N13902" s="158">
        <v>0.66720042700827331</v>
      </c>
      <c r="O13902" s="158">
        <v>0.93579999999999997</v>
      </c>
      <c r="P13902" s="161">
        <f t="shared" si="1305"/>
        <v>0.62439999999999996</v>
      </c>
    </row>
    <row r="13903" spans="9:16" x14ac:dyDescent="0.2">
      <c r="I13903" s="158">
        <f t="shared" si="1303"/>
        <v>33</v>
      </c>
      <c r="J13903" s="158" t="str">
        <f t="shared" si="1306"/>
        <v>CAD</v>
      </c>
      <c r="K13903" s="158" t="str">
        <f t="shared" si="1307"/>
        <v>CHF</v>
      </c>
      <c r="L13903" s="158" t="str">
        <f t="shared" si="1304"/>
        <v>CADCHF45652</v>
      </c>
      <c r="M13903" s="160">
        <f t="shared" si="1308"/>
        <v>45652</v>
      </c>
      <c r="N13903" s="158">
        <v>0.66720042700827331</v>
      </c>
      <c r="O13903" s="158">
        <v>0.93579999999999997</v>
      </c>
      <c r="P13903" s="161">
        <f t="shared" si="1305"/>
        <v>0.62439999999999996</v>
      </c>
    </row>
    <row r="13904" spans="9:16" x14ac:dyDescent="0.2">
      <c r="I13904" s="158">
        <f t="shared" si="1303"/>
        <v>33</v>
      </c>
      <c r="J13904" s="158" t="str">
        <f t="shared" si="1306"/>
        <v>CAD</v>
      </c>
      <c r="K13904" s="158" t="str">
        <f t="shared" si="1307"/>
        <v>CHF</v>
      </c>
      <c r="L13904" s="158" t="str">
        <f t="shared" si="1304"/>
        <v>CADCHF45653</v>
      </c>
      <c r="M13904" s="160">
        <f t="shared" si="1308"/>
        <v>45653</v>
      </c>
      <c r="N13904" s="158">
        <v>0.66657778962804959</v>
      </c>
      <c r="O13904" s="158">
        <v>0.93959999999999999</v>
      </c>
      <c r="P13904" s="161">
        <f t="shared" si="1305"/>
        <v>0.62629999999999997</v>
      </c>
    </row>
    <row r="13905" spans="9:16" x14ac:dyDescent="0.2">
      <c r="I13905" s="158">
        <f t="shared" si="1303"/>
        <v>33</v>
      </c>
      <c r="J13905" s="158" t="str">
        <f t="shared" si="1306"/>
        <v>CAD</v>
      </c>
      <c r="K13905" s="158" t="str">
        <f t="shared" si="1307"/>
        <v>CHF</v>
      </c>
      <c r="L13905" s="158" t="str">
        <f t="shared" si="1304"/>
        <v>CADCHF45654</v>
      </c>
      <c r="M13905" s="160">
        <f t="shared" si="1308"/>
        <v>45654</v>
      </c>
      <c r="N13905" s="158">
        <v>0.66657778962804959</v>
      </c>
      <c r="O13905" s="158">
        <v>0.93959999999999999</v>
      </c>
      <c r="P13905" s="161">
        <f t="shared" si="1305"/>
        <v>0.62629999999999997</v>
      </c>
    </row>
    <row r="13906" spans="9:16" x14ac:dyDescent="0.2">
      <c r="I13906" s="158">
        <f t="shared" si="1303"/>
        <v>33</v>
      </c>
      <c r="J13906" s="158" t="str">
        <f t="shared" si="1306"/>
        <v>CAD</v>
      </c>
      <c r="K13906" s="158" t="str">
        <f t="shared" si="1307"/>
        <v>CHF</v>
      </c>
      <c r="L13906" s="158" t="str">
        <f t="shared" si="1304"/>
        <v>CADCHF45655</v>
      </c>
      <c r="M13906" s="160">
        <f t="shared" si="1308"/>
        <v>45655</v>
      </c>
      <c r="N13906" s="158">
        <v>0.66657778962804959</v>
      </c>
      <c r="O13906" s="158">
        <v>0.93959999999999999</v>
      </c>
      <c r="P13906" s="161">
        <f t="shared" si="1305"/>
        <v>0.62629999999999997</v>
      </c>
    </row>
    <row r="13907" spans="9:16" x14ac:dyDescent="0.2">
      <c r="I13907" s="158">
        <f t="shared" si="1303"/>
        <v>33</v>
      </c>
      <c r="J13907" s="158" t="str">
        <f t="shared" si="1306"/>
        <v>CAD</v>
      </c>
      <c r="K13907" s="158" t="str">
        <f t="shared" si="1307"/>
        <v>CHF</v>
      </c>
      <c r="L13907" s="158" t="str">
        <f t="shared" si="1304"/>
        <v>CADCHF45656</v>
      </c>
      <c r="M13907" s="160">
        <f t="shared" si="1308"/>
        <v>45656</v>
      </c>
      <c r="N13907" s="158">
        <v>0.66511473229132023</v>
      </c>
      <c r="O13907" s="158">
        <v>0.94350000000000001</v>
      </c>
      <c r="P13907" s="161">
        <f t="shared" si="1305"/>
        <v>0.62749999999999995</v>
      </c>
    </row>
    <row r="13908" spans="9:16" x14ac:dyDescent="0.2">
      <c r="I13908" s="158">
        <f t="shared" si="1303"/>
        <v>33</v>
      </c>
      <c r="J13908" s="158" t="str">
        <f t="shared" si="1306"/>
        <v>CAD</v>
      </c>
      <c r="K13908" s="158" t="str">
        <f t="shared" si="1307"/>
        <v>CHF</v>
      </c>
      <c r="L13908" s="158" t="str">
        <f t="shared" si="1304"/>
        <v>CADCHF45657</v>
      </c>
      <c r="M13908" s="160">
        <f t="shared" si="1308"/>
        <v>45657</v>
      </c>
      <c r="N13908" s="158">
        <v>0.66898581750066899</v>
      </c>
      <c r="O13908" s="158">
        <v>0.94120000000000004</v>
      </c>
      <c r="P13908" s="161">
        <f t="shared" si="1305"/>
        <v>0.62960000000000005</v>
      </c>
    </row>
    <row r="13909" spans="9:16" x14ac:dyDescent="0.2">
      <c r="I13909" s="158">
        <f t="shared" si="1303"/>
        <v>33</v>
      </c>
      <c r="J13909" s="158" t="str">
        <f t="shared" si="1306"/>
        <v>CAD</v>
      </c>
      <c r="K13909" s="158" t="str">
        <f t="shared" si="1307"/>
        <v>CHF</v>
      </c>
      <c r="L13909" s="158" t="str">
        <f t="shared" si="1304"/>
        <v>CADCHF45658</v>
      </c>
      <c r="M13909" s="160">
        <f t="shared" si="1308"/>
        <v>45658</v>
      </c>
      <c r="N13909" s="158">
        <v>0.66898581750066899</v>
      </c>
      <c r="O13909" s="158">
        <v>0.94120000000000004</v>
      </c>
      <c r="P13909" s="161">
        <f t="shared" si="1305"/>
        <v>0.62960000000000005</v>
      </c>
    </row>
    <row r="13910" spans="9:16" x14ac:dyDescent="0.2">
      <c r="I13910" s="158">
        <f t="shared" si="1303"/>
        <v>33</v>
      </c>
      <c r="J13910" s="158" t="str">
        <f t="shared" si="1306"/>
        <v>CAD</v>
      </c>
      <c r="K13910" s="158" t="str">
        <f t="shared" si="1307"/>
        <v>CHF</v>
      </c>
      <c r="L13910" s="158" t="str">
        <f t="shared" si="1304"/>
        <v>CADCHF45659</v>
      </c>
      <c r="M13910" s="160">
        <f t="shared" si="1308"/>
        <v>45659</v>
      </c>
      <c r="N13910" s="158">
        <v>0.67181726570372857</v>
      </c>
      <c r="O13910" s="158">
        <v>0.93710000000000004</v>
      </c>
      <c r="P13910" s="161">
        <f t="shared" si="1305"/>
        <v>0.62960000000000005</v>
      </c>
    </row>
    <row r="13911" spans="9:16" x14ac:dyDescent="0.2">
      <c r="I13911" s="158">
        <f t="shared" si="1303"/>
        <v>33</v>
      </c>
      <c r="J13911" s="158" t="str">
        <f t="shared" si="1306"/>
        <v>CAD</v>
      </c>
      <c r="K13911" s="158" t="str">
        <f t="shared" si="1307"/>
        <v>CHF</v>
      </c>
      <c r="L13911" s="158" t="str">
        <f t="shared" si="1304"/>
        <v>CADCHF45660</v>
      </c>
      <c r="M13911" s="160">
        <f t="shared" si="1308"/>
        <v>45660</v>
      </c>
      <c r="N13911" s="158">
        <v>0.67376364371378517</v>
      </c>
      <c r="O13911" s="158">
        <v>0.93620000000000003</v>
      </c>
      <c r="P13911" s="161">
        <f t="shared" si="1305"/>
        <v>0.63080000000000003</v>
      </c>
    </row>
    <row r="13912" spans="9:16" x14ac:dyDescent="0.2">
      <c r="I13912" s="158">
        <f t="shared" si="1303"/>
        <v>33</v>
      </c>
      <c r="J13912" s="158" t="str">
        <f t="shared" si="1306"/>
        <v>CAD</v>
      </c>
      <c r="K13912" s="158" t="str">
        <f t="shared" si="1307"/>
        <v>CHF</v>
      </c>
      <c r="L13912" s="158" t="str">
        <f t="shared" si="1304"/>
        <v>CADCHF45661</v>
      </c>
      <c r="M13912" s="160">
        <f t="shared" si="1308"/>
        <v>45661</v>
      </c>
      <c r="N13912" s="158">
        <v>0.67376364371378517</v>
      </c>
      <c r="O13912" s="158">
        <v>0.93620000000000003</v>
      </c>
      <c r="P13912" s="161">
        <f t="shared" si="1305"/>
        <v>0.63080000000000003</v>
      </c>
    </row>
    <row r="13913" spans="9:16" x14ac:dyDescent="0.2">
      <c r="I13913" s="158">
        <f t="shared" si="1303"/>
        <v>33</v>
      </c>
      <c r="J13913" s="158" t="str">
        <f t="shared" si="1306"/>
        <v>CAD</v>
      </c>
      <c r="K13913" s="158" t="str">
        <f t="shared" si="1307"/>
        <v>CHF</v>
      </c>
      <c r="L13913" s="158" t="str">
        <f t="shared" si="1304"/>
        <v>CADCHF45662</v>
      </c>
      <c r="M13913" s="160">
        <f t="shared" si="1308"/>
        <v>45662</v>
      </c>
      <c r="N13913" s="158">
        <v>0.67376364371378517</v>
      </c>
      <c r="O13913" s="158">
        <v>0.93620000000000003</v>
      </c>
      <c r="P13913" s="161">
        <f t="shared" si="1305"/>
        <v>0.63080000000000003</v>
      </c>
    </row>
    <row r="13914" spans="9:16" x14ac:dyDescent="0.2">
      <c r="I13914" s="158">
        <f t="shared" si="1303"/>
        <v>33</v>
      </c>
      <c r="J13914" s="158" t="str">
        <f t="shared" si="1306"/>
        <v>CAD</v>
      </c>
      <c r="K13914" s="158" t="str">
        <f t="shared" si="1307"/>
        <v>CHF</v>
      </c>
      <c r="L13914" s="158" t="str">
        <f t="shared" si="1304"/>
        <v>CADCHF45663</v>
      </c>
      <c r="M13914" s="160">
        <f t="shared" si="1308"/>
        <v>45663</v>
      </c>
      <c r="N13914" s="158">
        <v>0.67051092932814804</v>
      </c>
      <c r="O13914" s="158">
        <v>0.93959999999999999</v>
      </c>
      <c r="P13914" s="161">
        <f t="shared" si="1305"/>
        <v>0.63</v>
      </c>
    </row>
    <row r="13915" spans="9:16" x14ac:dyDescent="0.2">
      <c r="I13915" s="158">
        <f t="shared" si="1303"/>
        <v>33</v>
      </c>
      <c r="J13915" s="158" t="str">
        <f t="shared" si="1306"/>
        <v>CAD</v>
      </c>
      <c r="K13915" s="158" t="str">
        <f t="shared" si="1307"/>
        <v>CHF</v>
      </c>
      <c r="L13915" s="158" t="str">
        <f t="shared" si="1304"/>
        <v>CADCHF45664</v>
      </c>
      <c r="M13915" s="160">
        <f t="shared" si="1308"/>
        <v>45664</v>
      </c>
      <c r="N13915" s="158">
        <v>0.67213335125688933</v>
      </c>
      <c r="O13915" s="158">
        <v>0.94259999999999999</v>
      </c>
      <c r="P13915" s="161">
        <f t="shared" si="1305"/>
        <v>0.63360000000000005</v>
      </c>
    </row>
    <row r="13916" spans="9:16" x14ac:dyDescent="0.2">
      <c r="I13916" s="158">
        <f t="shared" si="1303"/>
        <v>33</v>
      </c>
      <c r="J13916" s="158" t="str">
        <f t="shared" si="1306"/>
        <v>CAD</v>
      </c>
      <c r="K13916" s="158" t="str">
        <f t="shared" si="1307"/>
        <v>CHF</v>
      </c>
      <c r="L13916" s="158" t="str">
        <f t="shared" si="1304"/>
        <v>CADCHF45665</v>
      </c>
      <c r="M13916" s="160">
        <f t="shared" si="1308"/>
        <v>45665</v>
      </c>
      <c r="N13916" s="158">
        <v>0.67553874214686216</v>
      </c>
      <c r="O13916" s="158">
        <v>0.93789999999999996</v>
      </c>
      <c r="P13916" s="161">
        <f t="shared" si="1305"/>
        <v>0.63360000000000005</v>
      </c>
    </row>
    <row r="13917" spans="9:16" x14ac:dyDescent="0.2">
      <c r="I13917" s="158">
        <f t="shared" si="1303"/>
        <v>33</v>
      </c>
      <c r="J13917" s="158" t="str">
        <f t="shared" si="1306"/>
        <v>CAD</v>
      </c>
      <c r="K13917" s="158" t="str">
        <f t="shared" si="1307"/>
        <v>CHF</v>
      </c>
      <c r="L13917" s="158" t="str">
        <f t="shared" si="1304"/>
        <v>CADCHF45666</v>
      </c>
      <c r="M13917" s="160">
        <f t="shared" si="1308"/>
        <v>45666</v>
      </c>
      <c r="N13917" s="158">
        <v>0.67426336727125613</v>
      </c>
      <c r="O13917" s="158">
        <v>0.93969999999999998</v>
      </c>
      <c r="P13917" s="161">
        <f t="shared" si="1305"/>
        <v>0.63360000000000005</v>
      </c>
    </row>
    <row r="13918" spans="9:16" x14ac:dyDescent="0.2">
      <c r="I13918" s="158">
        <f t="shared" si="1303"/>
        <v>33</v>
      </c>
      <c r="J13918" s="158" t="str">
        <f t="shared" si="1306"/>
        <v>CAD</v>
      </c>
      <c r="K13918" s="158" t="str">
        <f t="shared" si="1307"/>
        <v>CHF</v>
      </c>
      <c r="L13918" s="158" t="str">
        <f t="shared" si="1304"/>
        <v>CADCHF45667</v>
      </c>
      <c r="M13918" s="160">
        <f t="shared" si="1308"/>
        <v>45667</v>
      </c>
      <c r="N13918" s="158">
        <v>0.67362748400134731</v>
      </c>
      <c r="O13918" s="158">
        <v>0.94159999999999999</v>
      </c>
      <c r="P13918" s="161">
        <f t="shared" si="1305"/>
        <v>0.63429999999999997</v>
      </c>
    </row>
    <row r="13919" spans="9:16" x14ac:dyDescent="0.2">
      <c r="I13919" s="158">
        <f t="shared" si="1303"/>
        <v>33</v>
      </c>
      <c r="J13919" s="158" t="str">
        <f t="shared" si="1306"/>
        <v>CAD</v>
      </c>
      <c r="K13919" s="158" t="str">
        <f t="shared" si="1307"/>
        <v>CHF</v>
      </c>
      <c r="L13919" s="158" t="str">
        <f t="shared" si="1304"/>
        <v>CADCHF45668</v>
      </c>
      <c r="M13919" s="160">
        <f t="shared" si="1308"/>
        <v>45668</v>
      </c>
      <c r="N13919" s="158">
        <v>0.67362748400134731</v>
      </c>
      <c r="O13919" s="158">
        <v>0.94159999999999999</v>
      </c>
      <c r="P13919" s="161">
        <f t="shared" si="1305"/>
        <v>0.63429999999999997</v>
      </c>
    </row>
    <row r="13920" spans="9:16" x14ac:dyDescent="0.2">
      <c r="I13920" s="158">
        <f t="shared" si="1303"/>
        <v>33</v>
      </c>
      <c r="J13920" s="158" t="str">
        <f t="shared" si="1306"/>
        <v>CAD</v>
      </c>
      <c r="K13920" s="158" t="str">
        <f t="shared" si="1307"/>
        <v>CHF</v>
      </c>
      <c r="L13920" s="158" t="str">
        <f t="shared" si="1304"/>
        <v>CADCHF45669</v>
      </c>
      <c r="M13920" s="160">
        <f t="shared" si="1308"/>
        <v>45669</v>
      </c>
      <c r="N13920" s="158">
        <v>0.67362748400134731</v>
      </c>
      <c r="O13920" s="158">
        <v>0.94159999999999999</v>
      </c>
      <c r="P13920" s="161">
        <f t="shared" si="1305"/>
        <v>0.63429999999999997</v>
      </c>
    </row>
    <row r="13921" spans="9:16" x14ac:dyDescent="0.2">
      <c r="I13921" s="158">
        <f t="shared" si="1303"/>
        <v>33</v>
      </c>
      <c r="J13921" s="158" t="str">
        <f t="shared" si="1306"/>
        <v>CAD</v>
      </c>
      <c r="K13921" s="158" t="str">
        <f t="shared" si="1307"/>
        <v>CHF</v>
      </c>
      <c r="L13921" s="158" t="str">
        <f t="shared" si="1304"/>
        <v>CADCHF45670</v>
      </c>
      <c r="M13921" s="160">
        <f t="shared" si="1308"/>
        <v>45670</v>
      </c>
      <c r="N13921" s="158">
        <v>0.68031838900605479</v>
      </c>
      <c r="O13921" s="158">
        <v>0.93459999999999999</v>
      </c>
      <c r="P13921" s="161">
        <f t="shared" si="1305"/>
        <v>0.63580000000000003</v>
      </c>
    </row>
    <row r="13922" spans="9:16" x14ac:dyDescent="0.2">
      <c r="I13922" s="158">
        <f t="shared" si="1303"/>
        <v>33</v>
      </c>
      <c r="J13922" s="158" t="str">
        <f t="shared" si="1306"/>
        <v>CAD</v>
      </c>
      <c r="K13922" s="158" t="str">
        <f t="shared" si="1307"/>
        <v>CHF</v>
      </c>
      <c r="L13922" s="158" t="str">
        <f t="shared" si="1304"/>
        <v>CADCHF45671</v>
      </c>
      <c r="M13922" s="160">
        <f t="shared" si="1308"/>
        <v>45671</v>
      </c>
      <c r="N13922" s="158">
        <v>0.67824199674443841</v>
      </c>
      <c r="O13922" s="158">
        <v>0.9395</v>
      </c>
      <c r="P13922" s="161">
        <f t="shared" si="1305"/>
        <v>0.63719999999999999</v>
      </c>
    </row>
    <row r="13923" spans="9:16" x14ac:dyDescent="0.2">
      <c r="I13923" s="158">
        <f t="shared" si="1303"/>
        <v>33</v>
      </c>
      <c r="J13923" s="158" t="str">
        <f t="shared" si="1306"/>
        <v>CAD</v>
      </c>
      <c r="K13923" s="158" t="str">
        <f t="shared" si="1307"/>
        <v>CHF</v>
      </c>
      <c r="L13923" s="158" t="str">
        <f t="shared" si="1304"/>
        <v>CADCHF45672</v>
      </c>
      <c r="M13923" s="160">
        <f t="shared" si="1308"/>
        <v>45672</v>
      </c>
      <c r="N13923" s="158">
        <v>0.67640692640692646</v>
      </c>
      <c r="O13923" s="158">
        <v>0.93940000000000001</v>
      </c>
      <c r="P13923" s="161">
        <f t="shared" si="1305"/>
        <v>0.63539999999999996</v>
      </c>
    </row>
    <row r="13924" spans="9:16" x14ac:dyDescent="0.2">
      <c r="I13924" s="158">
        <f t="shared" si="1303"/>
        <v>33</v>
      </c>
      <c r="J13924" s="158" t="str">
        <f t="shared" si="1306"/>
        <v>CAD</v>
      </c>
      <c r="K13924" s="158" t="str">
        <f t="shared" si="1307"/>
        <v>CHF</v>
      </c>
      <c r="L13924" s="158" t="str">
        <f t="shared" si="1304"/>
        <v>CADCHF45673</v>
      </c>
      <c r="M13924" s="160">
        <f t="shared" si="1308"/>
        <v>45673</v>
      </c>
      <c r="N13924" s="158">
        <v>0.67677314564158098</v>
      </c>
      <c r="O13924" s="158">
        <v>0.93759999999999999</v>
      </c>
      <c r="P13924" s="161">
        <f t="shared" si="1305"/>
        <v>0.63449999999999995</v>
      </c>
    </row>
    <row r="13925" spans="9:16" x14ac:dyDescent="0.2">
      <c r="I13925" s="158">
        <f t="shared" si="1303"/>
        <v>33</v>
      </c>
      <c r="J13925" s="158" t="str">
        <f t="shared" si="1306"/>
        <v>CAD</v>
      </c>
      <c r="K13925" s="158" t="str">
        <f t="shared" si="1307"/>
        <v>CHF</v>
      </c>
      <c r="L13925" s="158" t="str">
        <f t="shared" si="1304"/>
        <v>CADCHF45674</v>
      </c>
      <c r="M13925" s="160">
        <f t="shared" si="1308"/>
        <v>45674</v>
      </c>
      <c r="N13925" s="158">
        <v>0.67276641550053828</v>
      </c>
      <c r="O13925" s="158">
        <v>0.93940000000000001</v>
      </c>
      <c r="P13925" s="161">
        <f t="shared" si="1305"/>
        <v>0.63200000000000001</v>
      </c>
    </row>
    <row r="13926" spans="9:16" x14ac:dyDescent="0.2">
      <c r="I13926" s="158">
        <f t="shared" si="1303"/>
        <v>33</v>
      </c>
      <c r="J13926" s="158" t="str">
        <f t="shared" si="1306"/>
        <v>CAD</v>
      </c>
      <c r="K13926" s="158" t="str">
        <f t="shared" si="1307"/>
        <v>CHF</v>
      </c>
      <c r="L13926" s="158" t="str">
        <f t="shared" si="1304"/>
        <v>CADCHF45675</v>
      </c>
      <c r="M13926" s="160">
        <f t="shared" si="1308"/>
        <v>45675</v>
      </c>
      <c r="N13926" s="158">
        <v>0.67276641550053828</v>
      </c>
      <c r="O13926" s="158">
        <v>0.93940000000000001</v>
      </c>
      <c r="P13926" s="161">
        <f t="shared" si="1305"/>
        <v>0.63200000000000001</v>
      </c>
    </row>
    <row r="13927" spans="9:16" x14ac:dyDescent="0.2">
      <c r="I13927" s="158">
        <f t="shared" si="1303"/>
        <v>33</v>
      </c>
      <c r="J13927" s="158" t="str">
        <f t="shared" si="1306"/>
        <v>CAD</v>
      </c>
      <c r="K13927" s="158" t="str">
        <f t="shared" si="1307"/>
        <v>CHF</v>
      </c>
      <c r="L13927" s="158" t="str">
        <f t="shared" si="1304"/>
        <v>CADCHF45676</v>
      </c>
      <c r="M13927" s="160">
        <f t="shared" si="1308"/>
        <v>45676</v>
      </c>
      <c r="N13927" s="158">
        <v>0.67276641550053828</v>
      </c>
      <c r="O13927" s="158">
        <v>0.93940000000000001</v>
      </c>
      <c r="P13927" s="161">
        <f t="shared" si="1305"/>
        <v>0.63200000000000001</v>
      </c>
    </row>
    <row r="13928" spans="9:16" x14ac:dyDescent="0.2">
      <c r="I13928" s="158">
        <f t="shared" si="1303"/>
        <v>33</v>
      </c>
      <c r="J13928" s="158" t="str">
        <f t="shared" si="1306"/>
        <v>CAD</v>
      </c>
      <c r="K13928" s="158" t="str">
        <f t="shared" si="1307"/>
        <v>CHF</v>
      </c>
      <c r="L13928" s="158" t="str">
        <f t="shared" si="1304"/>
        <v>CADCHF45677</v>
      </c>
      <c r="M13928" s="160">
        <f t="shared" si="1308"/>
        <v>45677</v>
      </c>
      <c r="N13928" s="158">
        <v>0.67006164567140181</v>
      </c>
      <c r="O13928" s="158">
        <v>0.94289999999999996</v>
      </c>
      <c r="P13928" s="161">
        <f t="shared" si="1305"/>
        <v>0.63180000000000003</v>
      </c>
    </row>
    <row r="13929" spans="9:16" x14ac:dyDescent="0.2">
      <c r="I13929" s="158">
        <f t="shared" si="1303"/>
        <v>33</v>
      </c>
      <c r="J13929" s="158" t="str">
        <f t="shared" si="1306"/>
        <v>CAD</v>
      </c>
      <c r="K13929" s="158" t="str">
        <f t="shared" si="1307"/>
        <v>CHF</v>
      </c>
      <c r="L13929" s="158" t="str">
        <f t="shared" si="1304"/>
        <v>CADCHF45678</v>
      </c>
      <c r="M13929" s="160">
        <f t="shared" si="1308"/>
        <v>45678</v>
      </c>
      <c r="N13929" s="158">
        <v>0.66831517743767965</v>
      </c>
      <c r="O13929" s="158">
        <v>0.94269999999999998</v>
      </c>
      <c r="P13929" s="161">
        <f t="shared" si="1305"/>
        <v>0.63</v>
      </c>
    </row>
    <row r="13930" spans="9:16" x14ac:dyDescent="0.2">
      <c r="I13930" s="158">
        <f t="shared" ref="I13930:I13993" si="1309">IF(M13929=$G$2,I13929+1,I13929)</f>
        <v>33</v>
      </c>
      <c r="J13930" s="158" t="str">
        <f t="shared" si="1306"/>
        <v>CAD</v>
      </c>
      <c r="K13930" s="158" t="str">
        <f t="shared" si="1307"/>
        <v>CHF</v>
      </c>
      <c r="L13930" s="158" t="str">
        <f t="shared" si="1304"/>
        <v>CADCHF45679</v>
      </c>
      <c r="M13930" s="160">
        <f t="shared" si="1308"/>
        <v>45679</v>
      </c>
      <c r="N13930" s="158">
        <v>0.66791343841838091</v>
      </c>
      <c r="O13930" s="158">
        <v>0.94489999999999996</v>
      </c>
      <c r="P13930" s="161">
        <f t="shared" si="1305"/>
        <v>0.63109999999999999</v>
      </c>
    </row>
    <row r="13931" spans="9:16" x14ac:dyDescent="0.2">
      <c r="I13931" s="158">
        <f t="shared" si="1309"/>
        <v>33</v>
      </c>
      <c r="J13931" s="158" t="str">
        <f t="shared" si="1306"/>
        <v>CAD</v>
      </c>
      <c r="K13931" s="158" t="str">
        <f t="shared" si="1307"/>
        <v>CHF</v>
      </c>
      <c r="L13931" s="158" t="str">
        <f t="shared" si="1304"/>
        <v>CADCHF45680</v>
      </c>
      <c r="M13931" s="160">
        <f t="shared" si="1308"/>
        <v>45680</v>
      </c>
      <c r="N13931" s="158">
        <v>0.66737853710624673</v>
      </c>
      <c r="O13931" s="158">
        <v>0.94420000000000004</v>
      </c>
      <c r="P13931" s="161">
        <f t="shared" si="1305"/>
        <v>0.63009999999999999</v>
      </c>
    </row>
    <row r="13932" spans="9:16" x14ac:dyDescent="0.2">
      <c r="I13932" s="158">
        <f t="shared" si="1309"/>
        <v>33</v>
      </c>
      <c r="J13932" s="158" t="str">
        <f t="shared" si="1306"/>
        <v>CAD</v>
      </c>
      <c r="K13932" s="158" t="str">
        <f t="shared" si="1307"/>
        <v>CHF</v>
      </c>
      <c r="L13932" s="158" t="str">
        <f t="shared" si="1304"/>
        <v>CADCHF45681</v>
      </c>
      <c r="M13932" s="160">
        <f t="shared" si="1308"/>
        <v>45681</v>
      </c>
      <c r="N13932" s="158">
        <v>0.66600066600066599</v>
      </c>
      <c r="O13932" s="158">
        <v>0.94940000000000002</v>
      </c>
      <c r="P13932" s="161">
        <f t="shared" si="1305"/>
        <v>0.63229999999999997</v>
      </c>
    </row>
    <row r="13933" spans="9:16" x14ac:dyDescent="0.2">
      <c r="I13933" s="158">
        <f t="shared" si="1309"/>
        <v>33</v>
      </c>
      <c r="J13933" s="158" t="str">
        <f t="shared" si="1306"/>
        <v>CAD</v>
      </c>
      <c r="K13933" s="158" t="str">
        <f t="shared" si="1307"/>
        <v>CHF</v>
      </c>
      <c r="L13933" s="158" t="str">
        <f t="shared" si="1304"/>
        <v>CADCHF45682</v>
      </c>
      <c r="M13933" s="160">
        <f t="shared" si="1308"/>
        <v>45682</v>
      </c>
      <c r="N13933" s="158">
        <v>0.66600066600066599</v>
      </c>
      <c r="O13933" s="158">
        <v>0.94940000000000002</v>
      </c>
      <c r="P13933" s="161">
        <f t="shared" si="1305"/>
        <v>0.63229999999999997</v>
      </c>
    </row>
    <row r="13934" spans="9:16" x14ac:dyDescent="0.2">
      <c r="I13934" s="158">
        <f t="shared" si="1309"/>
        <v>33</v>
      </c>
      <c r="J13934" s="158" t="str">
        <f t="shared" si="1306"/>
        <v>CAD</v>
      </c>
      <c r="K13934" s="158" t="str">
        <f t="shared" si="1307"/>
        <v>CHF</v>
      </c>
      <c r="L13934" s="158" t="str">
        <f t="shared" si="1304"/>
        <v>CADCHF45683</v>
      </c>
      <c r="M13934" s="160">
        <f t="shared" si="1308"/>
        <v>45683</v>
      </c>
      <c r="N13934" s="158">
        <v>0.66600066600066599</v>
      </c>
      <c r="O13934" s="158">
        <v>0.94940000000000002</v>
      </c>
      <c r="P13934" s="161">
        <f t="shared" si="1305"/>
        <v>0.63229999999999997</v>
      </c>
    </row>
    <row r="13935" spans="9:16" x14ac:dyDescent="0.2">
      <c r="I13935" s="158">
        <f t="shared" si="1309"/>
        <v>33</v>
      </c>
      <c r="J13935" s="158" t="str">
        <f t="shared" si="1306"/>
        <v>CAD</v>
      </c>
      <c r="K13935" s="158" t="str">
        <f t="shared" si="1307"/>
        <v>CHF</v>
      </c>
      <c r="L13935" s="158" t="str">
        <f t="shared" si="1304"/>
        <v>CADCHF45684</v>
      </c>
      <c r="M13935" s="160">
        <f t="shared" si="1308"/>
        <v>45684</v>
      </c>
      <c r="N13935" s="158">
        <v>0.66242713301536826</v>
      </c>
      <c r="O13935" s="158">
        <v>0.94530000000000003</v>
      </c>
      <c r="P13935" s="161">
        <f t="shared" si="1305"/>
        <v>0.62619999999999998</v>
      </c>
    </row>
    <row r="13936" spans="9:16" x14ac:dyDescent="0.2">
      <c r="I13936" s="158">
        <f t="shared" si="1309"/>
        <v>33</v>
      </c>
      <c r="J13936" s="158" t="str">
        <f t="shared" si="1306"/>
        <v>CAD</v>
      </c>
      <c r="K13936" s="158" t="str">
        <f t="shared" si="1307"/>
        <v>CHF</v>
      </c>
      <c r="L13936" s="158" t="str">
        <f t="shared" si="1304"/>
        <v>CADCHF45685</v>
      </c>
      <c r="M13936" s="160">
        <f t="shared" si="1308"/>
        <v>45685</v>
      </c>
      <c r="N13936" s="158">
        <v>0.66582329049870159</v>
      </c>
      <c r="O13936" s="158">
        <v>0.94410000000000005</v>
      </c>
      <c r="P13936" s="161">
        <f t="shared" si="1305"/>
        <v>0.62860000000000005</v>
      </c>
    </row>
    <row r="13937" spans="9:16" x14ac:dyDescent="0.2">
      <c r="I13937" s="158">
        <f t="shared" si="1309"/>
        <v>33</v>
      </c>
      <c r="J13937" s="158" t="str">
        <f t="shared" si="1306"/>
        <v>CAD</v>
      </c>
      <c r="K13937" s="158" t="str">
        <f t="shared" si="1307"/>
        <v>CHF</v>
      </c>
      <c r="L13937" s="158" t="str">
        <f t="shared" si="1304"/>
        <v>CADCHF45686</v>
      </c>
      <c r="M13937" s="160">
        <f t="shared" si="1308"/>
        <v>45686</v>
      </c>
      <c r="N13937" s="158">
        <v>0.66617813603357534</v>
      </c>
      <c r="O13937" s="158">
        <v>0.94299999999999995</v>
      </c>
      <c r="P13937" s="161">
        <f t="shared" si="1305"/>
        <v>0.62819999999999998</v>
      </c>
    </row>
    <row r="13938" spans="9:16" x14ac:dyDescent="0.2">
      <c r="I13938" s="158">
        <f t="shared" si="1309"/>
        <v>33</v>
      </c>
      <c r="J13938" s="158" t="str">
        <f t="shared" si="1306"/>
        <v>CAD</v>
      </c>
      <c r="K13938" s="158" t="str">
        <f t="shared" si="1307"/>
        <v>CHF</v>
      </c>
      <c r="L13938" s="158" t="str">
        <f t="shared" si="1304"/>
        <v>CADCHF45687</v>
      </c>
      <c r="M13938" s="160">
        <f t="shared" si="1308"/>
        <v>45687</v>
      </c>
      <c r="N13938" s="158">
        <v>0.666800026672001</v>
      </c>
      <c r="O13938" s="158">
        <v>0.94410000000000005</v>
      </c>
      <c r="P13938" s="161">
        <f t="shared" si="1305"/>
        <v>0.62949999999999995</v>
      </c>
    </row>
    <row r="13939" spans="9:16" x14ac:dyDescent="0.2">
      <c r="I13939" s="158">
        <f t="shared" si="1309"/>
        <v>33</v>
      </c>
      <c r="J13939" s="158" t="str">
        <f t="shared" si="1306"/>
        <v>CAD</v>
      </c>
      <c r="K13939" s="158" t="str">
        <f t="shared" si="1307"/>
        <v>CHF</v>
      </c>
      <c r="L13939" s="158" t="str">
        <f t="shared" si="1304"/>
        <v>CADCHF45688</v>
      </c>
      <c r="M13939" s="160">
        <f t="shared" si="1308"/>
        <v>45688</v>
      </c>
      <c r="N13939" s="158">
        <v>0.66511473229132023</v>
      </c>
      <c r="O13939" s="158">
        <v>0.94489999999999996</v>
      </c>
      <c r="P13939" s="161">
        <f t="shared" si="1305"/>
        <v>0.62849999999999995</v>
      </c>
    </row>
    <row r="13940" spans="9:16" x14ac:dyDescent="0.2">
      <c r="I13940" s="158">
        <f t="shared" si="1309"/>
        <v>33</v>
      </c>
      <c r="J13940" s="158" t="str">
        <f t="shared" si="1306"/>
        <v>CAD</v>
      </c>
      <c r="K13940" s="158" t="str">
        <f t="shared" si="1307"/>
        <v>CHF</v>
      </c>
      <c r="L13940" s="158" t="str">
        <f t="shared" si="1304"/>
        <v>CADCHF45689</v>
      </c>
      <c r="M13940" s="160">
        <f t="shared" si="1308"/>
        <v>45689</v>
      </c>
      <c r="N13940" s="158">
        <v>0.66511473229132023</v>
      </c>
      <c r="O13940" s="158">
        <v>0.94489999999999996</v>
      </c>
      <c r="P13940" s="161">
        <f t="shared" si="1305"/>
        <v>0.62849999999999995</v>
      </c>
    </row>
    <row r="13941" spans="9:16" x14ac:dyDescent="0.2">
      <c r="I13941" s="158">
        <f t="shared" si="1309"/>
        <v>33</v>
      </c>
      <c r="J13941" s="158" t="str">
        <f t="shared" si="1306"/>
        <v>CAD</v>
      </c>
      <c r="K13941" s="158" t="str">
        <f t="shared" si="1307"/>
        <v>CHF</v>
      </c>
      <c r="L13941" s="158" t="str">
        <f t="shared" si="1304"/>
        <v>CADCHF45690</v>
      </c>
      <c r="M13941" s="160">
        <f t="shared" si="1308"/>
        <v>45690</v>
      </c>
      <c r="N13941" s="158">
        <v>0.66511473229132023</v>
      </c>
      <c r="O13941" s="158">
        <v>0.94489999999999996</v>
      </c>
      <c r="P13941" s="161">
        <f t="shared" si="1305"/>
        <v>0.62849999999999995</v>
      </c>
    </row>
    <row r="13942" spans="9:16" x14ac:dyDescent="0.2">
      <c r="I13942" s="158">
        <f t="shared" si="1309"/>
        <v>33</v>
      </c>
      <c r="J13942" s="158" t="str">
        <f t="shared" si="1306"/>
        <v>CAD</v>
      </c>
      <c r="K13942" s="158" t="str">
        <f t="shared" si="1307"/>
        <v>CHF</v>
      </c>
      <c r="L13942" s="158" t="str">
        <f t="shared" si="1304"/>
        <v>CADCHF45691</v>
      </c>
      <c r="M13942" s="160">
        <f t="shared" si="1308"/>
        <v>45691</v>
      </c>
      <c r="N13942" s="158">
        <v>0.66440768055278709</v>
      </c>
      <c r="O13942" s="158">
        <v>0.93930000000000002</v>
      </c>
      <c r="P13942" s="161">
        <f t="shared" si="1305"/>
        <v>0.62409999999999999</v>
      </c>
    </row>
    <row r="13943" spans="9:16" x14ac:dyDescent="0.2">
      <c r="I13943" s="158">
        <f t="shared" si="1309"/>
        <v>33</v>
      </c>
      <c r="J13943" s="158" t="str">
        <f t="shared" si="1306"/>
        <v>CAD</v>
      </c>
      <c r="K13943" s="158" t="str">
        <f t="shared" si="1307"/>
        <v>CHF</v>
      </c>
      <c r="L13943" s="158" t="str">
        <f t="shared" si="1304"/>
        <v>CADCHF45692</v>
      </c>
      <c r="M13943" s="160">
        <f t="shared" si="1308"/>
        <v>45692</v>
      </c>
      <c r="N13943" s="158">
        <v>0.67141130656640258</v>
      </c>
      <c r="O13943" s="158">
        <v>0.93959999999999999</v>
      </c>
      <c r="P13943" s="161">
        <f t="shared" si="1305"/>
        <v>0.63090000000000002</v>
      </c>
    </row>
    <row r="13944" spans="9:16" x14ac:dyDescent="0.2">
      <c r="I13944" s="158">
        <f t="shared" si="1309"/>
        <v>33</v>
      </c>
      <c r="J13944" s="158" t="str">
        <f t="shared" si="1306"/>
        <v>CAD</v>
      </c>
      <c r="K13944" s="158" t="str">
        <f t="shared" si="1307"/>
        <v>CHF</v>
      </c>
      <c r="L13944" s="158" t="str">
        <f t="shared" si="1304"/>
        <v>CADCHF45693</v>
      </c>
      <c r="M13944" s="160">
        <f t="shared" si="1308"/>
        <v>45693</v>
      </c>
      <c r="N13944" s="158">
        <v>0.67222371605270237</v>
      </c>
      <c r="O13944" s="158">
        <v>0.9395</v>
      </c>
      <c r="P13944" s="161">
        <f t="shared" si="1305"/>
        <v>0.63160000000000005</v>
      </c>
    </row>
    <row r="13945" spans="9:16" x14ac:dyDescent="0.2">
      <c r="I13945" s="158">
        <f t="shared" si="1309"/>
        <v>33</v>
      </c>
      <c r="J13945" s="158" t="str">
        <f t="shared" si="1306"/>
        <v>CAD</v>
      </c>
      <c r="K13945" s="158" t="str">
        <f t="shared" si="1307"/>
        <v>CHF</v>
      </c>
      <c r="L13945" s="158" t="str">
        <f t="shared" si="1304"/>
        <v>CADCHF45694</v>
      </c>
      <c r="M13945" s="160">
        <f t="shared" si="1308"/>
        <v>45694</v>
      </c>
      <c r="N13945" s="158">
        <v>0.67272115708039026</v>
      </c>
      <c r="O13945" s="158">
        <v>0.9385</v>
      </c>
      <c r="P13945" s="161">
        <f t="shared" si="1305"/>
        <v>0.63129999999999997</v>
      </c>
    </row>
    <row r="13946" spans="9:16" x14ac:dyDescent="0.2">
      <c r="I13946" s="158">
        <f t="shared" si="1309"/>
        <v>33</v>
      </c>
      <c r="J13946" s="158" t="str">
        <f t="shared" si="1306"/>
        <v>CAD</v>
      </c>
      <c r="K13946" s="158" t="str">
        <f t="shared" si="1307"/>
        <v>CHF</v>
      </c>
      <c r="L13946" s="158" t="str">
        <f t="shared" si="1304"/>
        <v>CADCHF45695</v>
      </c>
      <c r="M13946" s="160">
        <f t="shared" si="1308"/>
        <v>45695</v>
      </c>
      <c r="N13946" s="158">
        <v>0.67190754552173626</v>
      </c>
      <c r="O13946" s="158">
        <v>0.94179999999999997</v>
      </c>
      <c r="P13946" s="161">
        <f t="shared" si="1305"/>
        <v>0.63280000000000003</v>
      </c>
    </row>
    <row r="13947" spans="9:16" x14ac:dyDescent="0.2">
      <c r="I13947" s="158">
        <f t="shared" si="1309"/>
        <v>33</v>
      </c>
      <c r="J13947" s="158" t="str">
        <f t="shared" si="1306"/>
        <v>CAD</v>
      </c>
      <c r="K13947" s="158" t="str">
        <f t="shared" si="1307"/>
        <v>CHF</v>
      </c>
      <c r="L13947" s="158" t="str">
        <f t="shared" si="1304"/>
        <v>CADCHF45696</v>
      </c>
      <c r="M13947" s="160">
        <f t="shared" si="1308"/>
        <v>45696</v>
      </c>
      <c r="N13947" s="158">
        <v>0.67190754552173626</v>
      </c>
      <c r="O13947" s="158">
        <v>0.94179999999999997</v>
      </c>
      <c r="P13947" s="161">
        <f t="shared" si="1305"/>
        <v>0.63280000000000003</v>
      </c>
    </row>
    <row r="13948" spans="9:16" x14ac:dyDescent="0.2">
      <c r="I13948" s="158">
        <f t="shared" si="1309"/>
        <v>33</v>
      </c>
      <c r="J13948" s="158" t="str">
        <f t="shared" si="1306"/>
        <v>CAD</v>
      </c>
      <c r="K13948" s="158" t="str">
        <f t="shared" si="1307"/>
        <v>CHF</v>
      </c>
      <c r="L13948" s="158" t="str">
        <f t="shared" si="1304"/>
        <v>CADCHF45697</v>
      </c>
      <c r="M13948" s="160">
        <f t="shared" si="1308"/>
        <v>45697</v>
      </c>
      <c r="N13948" s="158">
        <v>0.67190754552173626</v>
      </c>
      <c r="O13948" s="158">
        <v>0.94179999999999997</v>
      </c>
      <c r="P13948" s="161">
        <f t="shared" si="1305"/>
        <v>0.63280000000000003</v>
      </c>
    </row>
    <row r="13949" spans="9:16" x14ac:dyDescent="0.2">
      <c r="I13949" s="158">
        <f t="shared" si="1309"/>
        <v>33</v>
      </c>
      <c r="J13949" s="158" t="str">
        <f t="shared" si="1306"/>
        <v>CAD</v>
      </c>
      <c r="K13949" s="158" t="str">
        <f t="shared" si="1307"/>
        <v>CHF</v>
      </c>
      <c r="L13949" s="158" t="str">
        <f t="shared" si="1304"/>
        <v>CADCHF45698</v>
      </c>
      <c r="M13949" s="160">
        <f t="shared" si="1308"/>
        <v>45698</v>
      </c>
      <c r="N13949" s="158">
        <v>0.6757669955399378</v>
      </c>
      <c r="O13949" s="158">
        <v>0.93959999999999999</v>
      </c>
      <c r="P13949" s="161">
        <f t="shared" si="1305"/>
        <v>0.63500000000000001</v>
      </c>
    </row>
    <row r="13950" spans="9:16" x14ac:dyDescent="0.2">
      <c r="I13950" s="158">
        <f t="shared" si="1309"/>
        <v>33</v>
      </c>
      <c r="J13950" s="158" t="str">
        <f t="shared" si="1306"/>
        <v>CAD</v>
      </c>
      <c r="K13950" s="158" t="str">
        <f t="shared" si="1307"/>
        <v>CHF</v>
      </c>
      <c r="L13950" s="158" t="str">
        <f t="shared" si="1304"/>
        <v>CADCHF45699</v>
      </c>
      <c r="M13950" s="160">
        <f t="shared" si="1308"/>
        <v>45699</v>
      </c>
      <c r="N13950" s="158">
        <v>0.67617824058421794</v>
      </c>
      <c r="O13950" s="158">
        <v>0.94289999999999996</v>
      </c>
      <c r="P13950" s="161">
        <f t="shared" si="1305"/>
        <v>0.63759999999999994</v>
      </c>
    </row>
    <row r="13951" spans="9:16" x14ac:dyDescent="0.2">
      <c r="I13951" s="158">
        <f t="shared" si="1309"/>
        <v>33</v>
      </c>
      <c r="J13951" s="158" t="str">
        <f t="shared" si="1306"/>
        <v>CAD</v>
      </c>
      <c r="K13951" s="158" t="str">
        <f t="shared" si="1307"/>
        <v>CHF</v>
      </c>
      <c r="L13951" s="158" t="str">
        <f t="shared" si="1304"/>
        <v>CADCHF45700</v>
      </c>
      <c r="M13951" s="160">
        <f t="shared" si="1308"/>
        <v>45700</v>
      </c>
      <c r="N13951" s="158">
        <v>0.67430883344571813</v>
      </c>
      <c r="O13951" s="158">
        <v>0.94569999999999999</v>
      </c>
      <c r="P13951" s="161">
        <f t="shared" si="1305"/>
        <v>0.63770000000000004</v>
      </c>
    </row>
    <row r="13952" spans="9:16" x14ac:dyDescent="0.2">
      <c r="I13952" s="158">
        <f t="shared" si="1309"/>
        <v>33</v>
      </c>
      <c r="J13952" s="158" t="str">
        <f t="shared" si="1306"/>
        <v>CAD</v>
      </c>
      <c r="K13952" s="158" t="str">
        <f t="shared" si="1307"/>
        <v>CHF</v>
      </c>
      <c r="L13952" s="158" t="str">
        <f t="shared" si="1304"/>
        <v>CADCHF45701</v>
      </c>
      <c r="M13952" s="160">
        <f t="shared" si="1308"/>
        <v>45701</v>
      </c>
      <c r="N13952" s="158">
        <v>0.67367286445701968</v>
      </c>
      <c r="O13952" s="158">
        <v>0.94210000000000005</v>
      </c>
      <c r="P13952" s="161">
        <f t="shared" si="1305"/>
        <v>0.63470000000000004</v>
      </c>
    </row>
    <row r="13953" spans="9:16" x14ac:dyDescent="0.2">
      <c r="I13953" s="158">
        <f t="shared" si="1309"/>
        <v>33</v>
      </c>
      <c r="J13953" s="158" t="str">
        <f t="shared" si="1306"/>
        <v>CAD</v>
      </c>
      <c r="K13953" s="158" t="str">
        <f t="shared" si="1307"/>
        <v>CHF</v>
      </c>
      <c r="L13953" s="158" t="str">
        <f t="shared" si="1304"/>
        <v>CADCHF45702</v>
      </c>
      <c r="M13953" s="160">
        <f t="shared" si="1308"/>
        <v>45702</v>
      </c>
      <c r="N13953" s="158">
        <v>0.67312870220786214</v>
      </c>
      <c r="O13953" s="158">
        <v>0.94420000000000004</v>
      </c>
      <c r="P13953" s="161">
        <f t="shared" si="1305"/>
        <v>0.63560000000000005</v>
      </c>
    </row>
    <row r="13954" spans="9:16" x14ac:dyDescent="0.2">
      <c r="I13954" s="158">
        <f t="shared" si="1309"/>
        <v>33</v>
      </c>
      <c r="J13954" s="158" t="str">
        <f t="shared" si="1306"/>
        <v>CAD</v>
      </c>
      <c r="K13954" s="158" t="str">
        <f t="shared" si="1307"/>
        <v>CHF</v>
      </c>
      <c r="L13954" s="158" t="str">
        <f t="shared" si="1304"/>
        <v>CADCHF45703</v>
      </c>
      <c r="M13954" s="160">
        <f t="shared" si="1308"/>
        <v>45703</v>
      </c>
      <c r="N13954" s="158">
        <v>0.67312870220786214</v>
      </c>
      <c r="O13954" s="158">
        <v>0.94420000000000004</v>
      </c>
      <c r="P13954" s="161">
        <f t="shared" si="1305"/>
        <v>0.63560000000000005</v>
      </c>
    </row>
    <row r="13955" spans="9:16" x14ac:dyDescent="0.2">
      <c r="I13955" s="158">
        <f t="shared" si="1309"/>
        <v>33</v>
      </c>
      <c r="J13955" s="158" t="str">
        <f t="shared" si="1306"/>
        <v>CAD</v>
      </c>
      <c r="K13955" s="158" t="str">
        <f t="shared" si="1307"/>
        <v>CHF</v>
      </c>
      <c r="L13955" s="158" t="str">
        <f t="shared" ref="L13955:L14018" si="1310">J13955&amp;K13955&amp;M13955</f>
        <v>CADCHF45704</v>
      </c>
      <c r="M13955" s="160">
        <f t="shared" si="1308"/>
        <v>45704</v>
      </c>
      <c r="N13955" s="158">
        <v>0.67312870220786214</v>
      </c>
      <c r="O13955" s="158">
        <v>0.94420000000000004</v>
      </c>
      <c r="P13955" s="161">
        <f t="shared" ref="P13955:P14018" si="1311">ROUND(N13955*O13955,4)</f>
        <v>0.63560000000000005</v>
      </c>
    </row>
    <row r="13956" spans="9:16" x14ac:dyDescent="0.2">
      <c r="I13956" s="158">
        <f t="shared" si="1309"/>
        <v>33</v>
      </c>
      <c r="J13956" s="158" t="str">
        <f t="shared" ref="J13956:J14019" si="1312">VLOOKUP($I13956,$A:$C,2,FALSE)</f>
        <v>CAD</v>
      </c>
      <c r="K13956" s="158" t="str">
        <f t="shared" ref="K13956:K14019" si="1313">VLOOKUP($I13956,$A:$C,3,FALSE)</f>
        <v>CHF</v>
      </c>
      <c r="L13956" s="158" t="str">
        <f t="shared" si="1310"/>
        <v>CADCHF45705</v>
      </c>
      <c r="M13956" s="160">
        <f t="shared" ref="M13956:M14019" si="1314">IF(I13956=I13955,M13955+1,$G$1)</f>
        <v>45705</v>
      </c>
      <c r="N13956" s="158">
        <v>0.67290222730637239</v>
      </c>
      <c r="O13956" s="158">
        <v>0.94399999999999995</v>
      </c>
      <c r="P13956" s="161">
        <f t="shared" si="1311"/>
        <v>0.63519999999999999</v>
      </c>
    </row>
    <row r="13957" spans="9:16" x14ac:dyDescent="0.2">
      <c r="I13957" s="158">
        <f t="shared" si="1309"/>
        <v>33</v>
      </c>
      <c r="J13957" s="158" t="str">
        <f t="shared" si="1312"/>
        <v>CAD</v>
      </c>
      <c r="K13957" s="158" t="str">
        <f t="shared" si="1313"/>
        <v>CHF</v>
      </c>
      <c r="L13957" s="158" t="str">
        <f t="shared" si="1310"/>
        <v>CADCHF45706</v>
      </c>
      <c r="M13957" s="160">
        <f t="shared" si="1314"/>
        <v>45706</v>
      </c>
      <c r="N13957" s="158">
        <v>0.67367286445701968</v>
      </c>
      <c r="O13957" s="158">
        <v>0.9425</v>
      </c>
      <c r="P13957" s="161">
        <f t="shared" si="1311"/>
        <v>0.63490000000000002</v>
      </c>
    </row>
    <row r="13958" spans="9:16" x14ac:dyDescent="0.2">
      <c r="I13958" s="158">
        <f t="shared" si="1309"/>
        <v>33</v>
      </c>
      <c r="J13958" s="158" t="str">
        <f t="shared" si="1312"/>
        <v>CAD</v>
      </c>
      <c r="K13958" s="158" t="str">
        <f t="shared" si="1313"/>
        <v>CHF</v>
      </c>
      <c r="L13958" s="158" t="str">
        <f t="shared" si="1310"/>
        <v>CADCHF45707</v>
      </c>
      <c r="M13958" s="160">
        <f t="shared" si="1314"/>
        <v>45707</v>
      </c>
      <c r="N13958" s="158">
        <v>0.67471830510761754</v>
      </c>
      <c r="O13958" s="158">
        <v>0.94350000000000001</v>
      </c>
      <c r="P13958" s="161">
        <f t="shared" si="1311"/>
        <v>0.63660000000000005</v>
      </c>
    </row>
    <row r="13959" spans="9:16" x14ac:dyDescent="0.2">
      <c r="I13959" s="158">
        <f t="shared" si="1309"/>
        <v>33</v>
      </c>
      <c r="J13959" s="158" t="str">
        <f t="shared" si="1312"/>
        <v>CAD</v>
      </c>
      <c r="K13959" s="158" t="str">
        <f t="shared" si="1313"/>
        <v>CHF</v>
      </c>
      <c r="L13959" s="158" t="str">
        <f t="shared" si="1310"/>
        <v>CADCHF45708</v>
      </c>
      <c r="M13959" s="160">
        <f t="shared" si="1314"/>
        <v>45708</v>
      </c>
      <c r="N13959" s="158">
        <v>0.67380904251735063</v>
      </c>
      <c r="O13959" s="158">
        <v>0.94230000000000003</v>
      </c>
      <c r="P13959" s="161">
        <f t="shared" si="1311"/>
        <v>0.63490000000000002</v>
      </c>
    </row>
    <row r="13960" spans="9:16" x14ac:dyDescent="0.2">
      <c r="I13960" s="158">
        <f t="shared" si="1309"/>
        <v>33</v>
      </c>
      <c r="J13960" s="158" t="str">
        <f t="shared" si="1312"/>
        <v>CAD</v>
      </c>
      <c r="K13960" s="158" t="str">
        <f t="shared" si="1313"/>
        <v>CHF</v>
      </c>
      <c r="L13960" s="158" t="str">
        <f t="shared" si="1310"/>
        <v>CADCHF45709</v>
      </c>
      <c r="M13960" s="160">
        <f t="shared" si="1314"/>
        <v>45709</v>
      </c>
      <c r="N13960" s="158">
        <v>0.67312870220786214</v>
      </c>
      <c r="O13960" s="158">
        <v>0.94199999999999995</v>
      </c>
      <c r="P13960" s="161">
        <f t="shared" si="1311"/>
        <v>0.6341</v>
      </c>
    </row>
    <row r="13961" spans="9:16" x14ac:dyDescent="0.2">
      <c r="I13961" s="158">
        <f t="shared" si="1309"/>
        <v>33</v>
      </c>
      <c r="J13961" s="158" t="str">
        <f t="shared" si="1312"/>
        <v>CAD</v>
      </c>
      <c r="K13961" s="158" t="str">
        <f t="shared" si="1313"/>
        <v>CHF</v>
      </c>
      <c r="L13961" s="158" t="str">
        <f t="shared" si="1310"/>
        <v>CADCHF45710</v>
      </c>
      <c r="M13961" s="160">
        <f t="shared" si="1314"/>
        <v>45710</v>
      </c>
      <c r="N13961" s="158">
        <v>0.67312870220786214</v>
      </c>
      <c r="O13961" s="158">
        <v>0.94199999999999995</v>
      </c>
      <c r="P13961" s="161">
        <f t="shared" si="1311"/>
        <v>0.6341</v>
      </c>
    </row>
    <row r="13962" spans="9:16" x14ac:dyDescent="0.2">
      <c r="I13962" s="158">
        <f t="shared" si="1309"/>
        <v>33</v>
      </c>
      <c r="J13962" s="158" t="str">
        <f t="shared" si="1312"/>
        <v>CAD</v>
      </c>
      <c r="K13962" s="158" t="str">
        <f t="shared" si="1313"/>
        <v>CHF</v>
      </c>
      <c r="L13962" s="158" t="str">
        <f t="shared" si="1310"/>
        <v>CADCHF45711</v>
      </c>
      <c r="M13962" s="160">
        <f t="shared" si="1314"/>
        <v>45711</v>
      </c>
      <c r="N13962" s="158">
        <v>0.67312870220786214</v>
      </c>
      <c r="O13962" s="158">
        <v>0.94199999999999995</v>
      </c>
      <c r="P13962" s="161">
        <f t="shared" si="1311"/>
        <v>0.6341</v>
      </c>
    </row>
    <row r="13963" spans="9:16" x14ac:dyDescent="0.2">
      <c r="I13963" s="158">
        <f t="shared" si="1309"/>
        <v>33</v>
      </c>
      <c r="J13963" s="158" t="str">
        <f t="shared" si="1312"/>
        <v>CAD</v>
      </c>
      <c r="K13963" s="158" t="str">
        <f t="shared" si="1313"/>
        <v>CHF</v>
      </c>
      <c r="L13963" s="158" t="str">
        <f t="shared" si="1310"/>
        <v>CADCHF45712</v>
      </c>
      <c r="M13963" s="160">
        <f t="shared" si="1314"/>
        <v>45712</v>
      </c>
      <c r="N13963" s="158">
        <v>0.67222371605270237</v>
      </c>
      <c r="O13963" s="158">
        <v>0.9415</v>
      </c>
      <c r="P13963" s="161">
        <f t="shared" si="1311"/>
        <v>0.63290000000000002</v>
      </c>
    </row>
    <row r="13964" spans="9:16" x14ac:dyDescent="0.2">
      <c r="I13964" s="158">
        <f t="shared" si="1309"/>
        <v>33</v>
      </c>
      <c r="J13964" s="158" t="str">
        <f t="shared" si="1312"/>
        <v>CAD</v>
      </c>
      <c r="K13964" s="158" t="str">
        <f t="shared" si="1313"/>
        <v>CHF</v>
      </c>
      <c r="L13964" s="158" t="str">
        <f t="shared" si="1310"/>
        <v>CADCHF45713</v>
      </c>
      <c r="M13964" s="160">
        <f t="shared" si="1314"/>
        <v>45713</v>
      </c>
      <c r="N13964" s="158">
        <v>0.66804729774868066</v>
      </c>
      <c r="O13964" s="158">
        <v>0.93859999999999999</v>
      </c>
      <c r="P13964" s="161">
        <f t="shared" si="1311"/>
        <v>0.627</v>
      </c>
    </row>
    <row r="13965" spans="9:16" x14ac:dyDescent="0.2">
      <c r="I13965" s="158">
        <f t="shared" si="1309"/>
        <v>33</v>
      </c>
      <c r="J13965" s="158" t="str">
        <f t="shared" si="1312"/>
        <v>CAD</v>
      </c>
      <c r="K13965" s="158" t="str">
        <f t="shared" si="1313"/>
        <v>CHF</v>
      </c>
      <c r="L13965" s="158" t="str">
        <f t="shared" si="1310"/>
        <v>CADCHF45714</v>
      </c>
      <c r="M13965" s="160">
        <f t="shared" si="1314"/>
        <v>45714</v>
      </c>
      <c r="N13965" s="158">
        <v>0.66427527567423938</v>
      </c>
      <c r="O13965" s="158">
        <v>0.93920000000000003</v>
      </c>
      <c r="P13965" s="161">
        <f t="shared" si="1311"/>
        <v>0.62390000000000001</v>
      </c>
    </row>
    <row r="13966" spans="9:16" x14ac:dyDescent="0.2">
      <c r="I13966" s="158">
        <f t="shared" si="1309"/>
        <v>33</v>
      </c>
      <c r="J13966" s="158" t="str">
        <f t="shared" si="1312"/>
        <v>CAD</v>
      </c>
      <c r="K13966" s="158" t="str">
        <f t="shared" si="1313"/>
        <v>CHF</v>
      </c>
      <c r="L13966" s="158" t="str">
        <f t="shared" si="1310"/>
        <v>CADCHF45715</v>
      </c>
      <c r="M13966" s="160">
        <f t="shared" si="1314"/>
        <v>45715</v>
      </c>
      <c r="N13966" s="158">
        <v>0.66489361702127658</v>
      </c>
      <c r="O13966" s="158">
        <v>0.94069999999999998</v>
      </c>
      <c r="P13966" s="161">
        <f t="shared" si="1311"/>
        <v>0.62549999999999994</v>
      </c>
    </row>
    <row r="13967" spans="9:16" x14ac:dyDescent="0.2">
      <c r="I13967" s="158">
        <f t="shared" si="1309"/>
        <v>33</v>
      </c>
      <c r="J13967" s="158" t="str">
        <f t="shared" si="1312"/>
        <v>CAD</v>
      </c>
      <c r="K13967" s="158" t="str">
        <f t="shared" si="1313"/>
        <v>CHF</v>
      </c>
      <c r="L13967" s="158" t="str">
        <f t="shared" si="1310"/>
        <v>CADCHF45716</v>
      </c>
      <c r="M13967" s="160">
        <f t="shared" si="1314"/>
        <v>45716</v>
      </c>
      <c r="N13967" s="158">
        <v>0.66582329049870159</v>
      </c>
      <c r="O13967" s="158">
        <v>0.93940000000000001</v>
      </c>
      <c r="P13967" s="161">
        <f t="shared" si="1311"/>
        <v>0.62549999999999994</v>
      </c>
    </row>
    <row r="13968" spans="9:16" x14ac:dyDescent="0.2">
      <c r="I13968" s="158">
        <f t="shared" si="1309"/>
        <v>33</v>
      </c>
      <c r="J13968" s="158" t="str">
        <f t="shared" si="1312"/>
        <v>CAD</v>
      </c>
      <c r="K13968" s="158" t="str">
        <f t="shared" si="1313"/>
        <v>CHF</v>
      </c>
      <c r="L13968" s="158" t="str">
        <f t="shared" si="1310"/>
        <v>CADCHF45717</v>
      </c>
      <c r="M13968" s="160">
        <f t="shared" si="1314"/>
        <v>45717</v>
      </c>
      <c r="N13968" s="158">
        <v>0.66582329049870159</v>
      </c>
      <c r="O13968" s="158">
        <v>0.93940000000000001</v>
      </c>
      <c r="P13968" s="161">
        <f t="shared" si="1311"/>
        <v>0.62549999999999994</v>
      </c>
    </row>
    <row r="13969" spans="9:16" x14ac:dyDescent="0.2">
      <c r="I13969" s="158">
        <f t="shared" si="1309"/>
        <v>33</v>
      </c>
      <c r="J13969" s="158" t="str">
        <f t="shared" si="1312"/>
        <v>CAD</v>
      </c>
      <c r="K13969" s="158" t="str">
        <f t="shared" si="1313"/>
        <v>CHF</v>
      </c>
      <c r="L13969" s="158" t="str">
        <f t="shared" si="1310"/>
        <v>CADCHF45718</v>
      </c>
      <c r="M13969" s="160">
        <f t="shared" si="1314"/>
        <v>45718</v>
      </c>
      <c r="N13969" s="158">
        <v>0.66582329049870159</v>
      </c>
      <c r="O13969" s="158">
        <v>0.93940000000000001</v>
      </c>
      <c r="P13969" s="161">
        <f t="shared" si="1311"/>
        <v>0.62549999999999994</v>
      </c>
    </row>
    <row r="13970" spans="9:16" x14ac:dyDescent="0.2">
      <c r="I13970" s="158">
        <f t="shared" si="1309"/>
        <v>33</v>
      </c>
      <c r="J13970" s="158" t="str">
        <f t="shared" si="1312"/>
        <v>CAD</v>
      </c>
      <c r="K13970" s="158" t="str">
        <f t="shared" si="1313"/>
        <v>CHF</v>
      </c>
      <c r="L13970" s="158" t="str">
        <f t="shared" si="1310"/>
        <v>CADCHF45719</v>
      </c>
      <c r="M13970" s="160">
        <f t="shared" si="1314"/>
        <v>45719</v>
      </c>
      <c r="N13970" s="158">
        <v>0.66207627118644075</v>
      </c>
      <c r="O13970" s="158">
        <v>0.94279999999999997</v>
      </c>
      <c r="P13970" s="161">
        <f t="shared" si="1311"/>
        <v>0.62419999999999998</v>
      </c>
    </row>
    <row r="13971" spans="9:16" x14ac:dyDescent="0.2">
      <c r="I13971" s="158">
        <f t="shared" si="1309"/>
        <v>33</v>
      </c>
      <c r="J13971" s="158" t="str">
        <f t="shared" si="1312"/>
        <v>CAD</v>
      </c>
      <c r="K13971" s="158" t="str">
        <f t="shared" si="1313"/>
        <v>CHF</v>
      </c>
      <c r="L13971" s="158" t="str">
        <f t="shared" si="1310"/>
        <v>CADCHF45720</v>
      </c>
      <c r="M13971" s="160">
        <f t="shared" si="1314"/>
        <v>45720</v>
      </c>
      <c r="N13971" s="158">
        <v>0.65685759327377824</v>
      </c>
      <c r="O13971" s="158">
        <v>0.93710000000000004</v>
      </c>
      <c r="P13971" s="161">
        <f t="shared" si="1311"/>
        <v>0.61550000000000005</v>
      </c>
    </row>
    <row r="13972" spans="9:16" x14ac:dyDescent="0.2">
      <c r="I13972" s="158">
        <f t="shared" si="1309"/>
        <v>33</v>
      </c>
      <c r="J13972" s="158" t="str">
        <f t="shared" si="1312"/>
        <v>CAD</v>
      </c>
      <c r="K13972" s="158" t="str">
        <f t="shared" si="1313"/>
        <v>CHF</v>
      </c>
      <c r="L13972" s="158" t="str">
        <f t="shared" si="1310"/>
        <v>CADCHF45721</v>
      </c>
      <c r="M13972" s="160">
        <f t="shared" si="1314"/>
        <v>45721</v>
      </c>
      <c r="N13972" s="158">
        <v>0.64943499155734508</v>
      </c>
      <c r="O13972" s="158">
        <v>0.95140000000000002</v>
      </c>
      <c r="P13972" s="161">
        <f t="shared" si="1311"/>
        <v>0.6179</v>
      </c>
    </row>
    <row r="13973" spans="9:16" x14ac:dyDescent="0.2">
      <c r="I13973" s="158">
        <f t="shared" si="1309"/>
        <v>33</v>
      </c>
      <c r="J13973" s="158" t="str">
        <f t="shared" si="1312"/>
        <v>CAD</v>
      </c>
      <c r="K13973" s="158" t="str">
        <f t="shared" si="1313"/>
        <v>CHF</v>
      </c>
      <c r="L13973" s="158" t="str">
        <f t="shared" si="1310"/>
        <v>CADCHF45722</v>
      </c>
      <c r="M13973" s="160">
        <f t="shared" si="1314"/>
        <v>45722</v>
      </c>
      <c r="N13973" s="158">
        <v>0.64478689793023403</v>
      </c>
      <c r="O13973" s="158">
        <v>0.95650000000000002</v>
      </c>
      <c r="P13973" s="161">
        <f t="shared" si="1311"/>
        <v>0.61670000000000003</v>
      </c>
    </row>
    <row r="13974" spans="9:16" x14ac:dyDescent="0.2">
      <c r="I13974" s="158">
        <f t="shared" si="1309"/>
        <v>33</v>
      </c>
      <c r="J13974" s="158" t="str">
        <f t="shared" si="1312"/>
        <v>CAD</v>
      </c>
      <c r="K13974" s="158" t="str">
        <f t="shared" si="1313"/>
        <v>CHF</v>
      </c>
      <c r="L13974" s="158" t="str">
        <f t="shared" si="1310"/>
        <v>CADCHF45723</v>
      </c>
      <c r="M13974" s="160">
        <f t="shared" si="1314"/>
        <v>45723</v>
      </c>
      <c r="N13974" s="158">
        <v>0.64242579982012082</v>
      </c>
      <c r="O13974" s="158">
        <v>0.95569999999999999</v>
      </c>
      <c r="P13974" s="161">
        <f t="shared" si="1311"/>
        <v>0.61399999999999999</v>
      </c>
    </row>
    <row r="13975" spans="9:16" x14ac:dyDescent="0.2">
      <c r="I13975" s="158">
        <f t="shared" si="1309"/>
        <v>33</v>
      </c>
      <c r="J13975" s="158" t="str">
        <f t="shared" si="1312"/>
        <v>CAD</v>
      </c>
      <c r="K13975" s="158" t="str">
        <f t="shared" si="1313"/>
        <v>CHF</v>
      </c>
      <c r="L13975" s="158" t="str">
        <f t="shared" si="1310"/>
        <v>CADCHF45724</v>
      </c>
      <c r="M13975" s="160">
        <f t="shared" si="1314"/>
        <v>45724</v>
      </c>
      <c r="N13975" s="158">
        <v>0.64242579982012082</v>
      </c>
      <c r="O13975" s="158">
        <v>0.95569999999999999</v>
      </c>
      <c r="P13975" s="161">
        <f t="shared" si="1311"/>
        <v>0.61399999999999999</v>
      </c>
    </row>
    <row r="13976" spans="9:16" x14ac:dyDescent="0.2">
      <c r="I13976" s="158">
        <f t="shared" si="1309"/>
        <v>33</v>
      </c>
      <c r="J13976" s="158" t="str">
        <f t="shared" si="1312"/>
        <v>CAD</v>
      </c>
      <c r="K13976" s="158" t="str">
        <f t="shared" si="1313"/>
        <v>CHF</v>
      </c>
      <c r="L13976" s="158" t="str">
        <f t="shared" si="1310"/>
        <v>CADCHF45725</v>
      </c>
      <c r="M13976" s="160">
        <f t="shared" si="1314"/>
        <v>45725</v>
      </c>
      <c r="N13976" s="158">
        <v>0.64242579982012082</v>
      </c>
      <c r="O13976" s="158">
        <v>0.95569999999999999</v>
      </c>
      <c r="P13976" s="161">
        <f t="shared" si="1311"/>
        <v>0.61399999999999999</v>
      </c>
    </row>
    <row r="13977" spans="9:16" x14ac:dyDescent="0.2">
      <c r="I13977" s="158">
        <f t="shared" si="1309"/>
        <v>33</v>
      </c>
      <c r="J13977" s="158" t="str">
        <f t="shared" si="1312"/>
        <v>CAD</v>
      </c>
      <c r="K13977" s="158" t="str">
        <f t="shared" si="1313"/>
        <v>CHF</v>
      </c>
      <c r="L13977" s="158" t="str">
        <f t="shared" si="1310"/>
        <v>CADCHF45726</v>
      </c>
      <c r="M13977" s="160">
        <f t="shared" si="1314"/>
        <v>45726</v>
      </c>
      <c r="N13977" s="158">
        <v>0.63930443677279114</v>
      </c>
      <c r="O13977" s="158">
        <v>0.95120000000000005</v>
      </c>
      <c r="P13977" s="161">
        <f t="shared" si="1311"/>
        <v>0.60809999999999997</v>
      </c>
    </row>
    <row r="13978" spans="9:16" x14ac:dyDescent="0.2">
      <c r="I13978" s="158">
        <f t="shared" si="1309"/>
        <v>33</v>
      </c>
      <c r="J13978" s="158" t="str">
        <f t="shared" si="1312"/>
        <v>CAD</v>
      </c>
      <c r="K13978" s="158" t="str">
        <f t="shared" si="1313"/>
        <v>CHF</v>
      </c>
      <c r="L13978" s="158" t="str">
        <f t="shared" si="1310"/>
        <v>CADCHF45727</v>
      </c>
      <c r="M13978" s="160">
        <f t="shared" si="1314"/>
        <v>45727</v>
      </c>
      <c r="N13978" s="158">
        <v>0.63568749602695318</v>
      </c>
      <c r="O13978" s="158">
        <v>0.96079999999999999</v>
      </c>
      <c r="P13978" s="161">
        <f t="shared" si="1311"/>
        <v>0.61080000000000001</v>
      </c>
    </row>
    <row r="13979" spans="9:16" x14ac:dyDescent="0.2">
      <c r="I13979" s="158">
        <f t="shared" si="1309"/>
        <v>33</v>
      </c>
      <c r="J13979" s="158" t="str">
        <f t="shared" si="1312"/>
        <v>CAD</v>
      </c>
      <c r="K13979" s="158" t="str">
        <f t="shared" si="1313"/>
        <v>CHF</v>
      </c>
      <c r="L13979" s="158" t="str">
        <f t="shared" si="1310"/>
        <v>CADCHF45728</v>
      </c>
      <c r="M13979" s="160">
        <f t="shared" si="1314"/>
        <v>45728</v>
      </c>
      <c r="N13979" s="158">
        <v>0.6375924509053813</v>
      </c>
      <c r="O13979" s="158">
        <v>0.96189999999999998</v>
      </c>
      <c r="P13979" s="161">
        <f t="shared" si="1311"/>
        <v>0.61329999999999996</v>
      </c>
    </row>
    <row r="13980" spans="9:16" x14ac:dyDescent="0.2">
      <c r="I13980" s="158">
        <f t="shared" si="1309"/>
        <v>33</v>
      </c>
      <c r="J13980" s="158" t="str">
        <f t="shared" si="1312"/>
        <v>CAD</v>
      </c>
      <c r="K13980" s="158" t="str">
        <f t="shared" si="1313"/>
        <v>CHF</v>
      </c>
      <c r="L13980" s="158" t="str">
        <f t="shared" si="1310"/>
        <v>CADCHF45729</v>
      </c>
      <c r="M13980" s="160">
        <f t="shared" si="1314"/>
        <v>45729</v>
      </c>
      <c r="N13980" s="158">
        <v>0.64139567699313704</v>
      </c>
      <c r="O13980" s="158">
        <v>0.95789999999999997</v>
      </c>
      <c r="P13980" s="161">
        <f t="shared" si="1311"/>
        <v>0.61439999999999995</v>
      </c>
    </row>
    <row r="13981" spans="9:16" x14ac:dyDescent="0.2">
      <c r="I13981" s="158">
        <f t="shared" si="1309"/>
        <v>33</v>
      </c>
      <c r="J13981" s="158" t="str">
        <f t="shared" si="1312"/>
        <v>CAD</v>
      </c>
      <c r="K13981" s="158" t="str">
        <f t="shared" si="1313"/>
        <v>CHF</v>
      </c>
      <c r="L13981" s="158" t="str">
        <f t="shared" si="1310"/>
        <v>CADCHF45730</v>
      </c>
      <c r="M13981" s="160">
        <f t="shared" si="1314"/>
        <v>45730</v>
      </c>
      <c r="N13981" s="158">
        <v>0.63730801096169787</v>
      </c>
      <c r="O13981" s="158">
        <v>0.96409999999999996</v>
      </c>
      <c r="P13981" s="161">
        <f t="shared" si="1311"/>
        <v>0.61439999999999995</v>
      </c>
    </row>
    <row r="13982" spans="9:16" x14ac:dyDescent="0.2">
      <c r="I13982" s="158">
        <f t="shared" si="1309"/>
        <v>33</v>
      </c>
      <c r="J13982" s="158" t="str">
        <f t="shared" si="1312"/>
        <v>CAD</v>
      </c>
      <c r="K13982" s="158" t="str">
        <f t="shared" si="1313"/>
        <v>CHF</v>
      </c>
      <c r="L13982" s="158" t="str">
        <f t="shared" si="1310"/>
        <v>CADCHF45731</v>
      </c>
      <c r="M13982" s="160">
        <f t="shared" si="1314"/>
        <v>45731</v>
      </c>
      <c r="N13982" s="158">
        <v>0.63730801096169787</v>
      </c>
      <c r="O13982" s="158">
        <v>0.96409999999999996</v>
      </c>
      <c r="P13982" s="161">
        <f t="shared" si="1311"/>
        <v>0.61439999999999995</v>
      </c>
    </row>
    <row r="13983" spans="9:16" x14ac:dyDescent="0.2">
      <c r="I13983" s="158">
        <f t="shared" si="1309"/>
        <v>33</v>
      </c>
      <c r="J13983" s="158" t="str">
        <f t="shared" si="1312"/>
        <v>CAD</v>
      </c>
      <c r="K13983" s="158" t="str">
        <f t="shared" si="1313"/>
        <v>CHF</v>
      </c>
      <c r="L13983" s="158" t="str">
        <f t="shared" si="1310"/>
        <v>CADCHF45732</v>
      </c>
      <c r="M13983" s="160">
        <f t="shared" si="1314"/>
        <v>45732</v>
      </c>
      <c r="N13983" s="158">
        <v>0.63730801096169787</v>
      </c>
      <c r="O13983" s="158">
        <v>0.96409999999999996</v>
      </c>
      <c r="P13983" s="161">
        <f t="shared" si="1311"/>
        <v>0.61439999999999995</v>
      </c>
    </row>
    <row r="13984" spans="9:16" x14ac:dyDescent="0.2">
      <c r="I13984" s="158">
        <f t="shared" si="1309"/>
        <v>33</v>
      </c>
      <c r="J13984" s="158" t="str">
        <f t="shared" si="1312"/>
        <v>CAD</v>
      </c>
      <c r="K13984" s="158" t="str">
        <f t="shared" si="1313"/>
        <v>CHF</v>
      </c>
      <c r="L13984" s="158" t="str">
        <f t="shared" si="1310"/>
        <v>CADCHF45733</v>
      </c>
      <c r="M13984" s="160">
        <f t="shared" si="1314"/>
        <v>45733</v>
      </c>
      <c r="N13984" s="158">
        <v>0.64</v>
      </c>
      <c r="O13984" s="158">
        <v>0.96160000000000001</v>
      </c>
      <c r="P13984" s="161">
        <f t="shared" si="1311"/>
        <v>0.61539999999999995</v>
      </c>
    </row>
    <row r="13985" spans="9:16" x14ac:dyDescent="0.2">
      <c r="I13985" s="158">
        <f t="shared" si="1309"/>
        <v>33</v>
      </c>
      <c r="J13985" s="158" t="str">
        <f t="shared" si="1312"/>
        <v>CAD</v>
      </c>
      <c r="K13985" s="158" t="str">
        <f t="shared" si="1313"/>
        <v>CHF</v>
      </c>
      <c r="L13985" s="158" t="str">
        <f t="shared" si="1310"/>
        <v>CADCHF45734</v>
      </c>
      <c r="M13985" s="160">
        <f t="shared" si="1314"/>
        <v>45734</v>
      </c>
      <c r="N13985" s="158">
        <v>0.64106673504711842</v>
      </c>
      <c r="O13985" s="158">
        <v>0.96009999999999995</v>
      </c>
      <c r="P13985" s="161">
        <f t="shared" si="1311"/>
        <v>0.61550000000000005</v>
      </c>
    </row>
    <row r="13986" spans="9:16" x14ac:dyDescent="0.2">
      <c r="I13986" s="158">
        <f t="shared" si="1309"/>
        <v>33</v>
      </c>
      <c r="J13986" s="158" t="str">
        <f t="shared" si="1312"/>
        <v>CAD</v>
      </c>
      <c r="K13986" s="158" t="str">
        <f t="shared" si="1313"/>
        <v>CHF</v>
      </c>
      <c r="L13986" s="158" t="str">
        <f t="shared" si="1310"/>
        <v>CADCHF45735</v>
      </c>
      <c r="M13986" s="160">
        <f t="shared" si="1314"/>
        <v>45735</v>
      </c>
      <c r="N13986" s="158">
        <v>0.64077918749199025</v>
      </c>
      <c r="O13986" s="158">
        <v>0.95830000000000004</v>
      </c>
      <c r="P13986" s="161">
        <f t="shared" si="1311"/>
        <v>0.61409999999999998</v>
      </c>
    </row>
    <row r="13987" spans="9:16" x14ac:dyDescent="0.2">
      <c r="I13987" s="158">
        <f t="shared" si="1309"/>
        <v>33</v>
      </c>
      <c r="J13987" s="158" t="str">
        <f t="shared" si="1312"/>
        <v>CAD</v>
      </c>
      <c r="K13987" s="158" t="str">
        <f t="shared" si="1313"/>
        <v>CHF</v>
      </c>
      <c r="L13987" s="158" t="str">
        <f t="shared" si="1310"/>
        <v>CADCHF45736</v>
      </c>
      <c r="M13987" s="160">
        <f t="shared" si="1314"/>
        <v>45736</v>
      </c>
      <c r="N13987" s="158">
        <v>0.64135454079014886</v>
      </c>
      <c r="O13987" s="158">
        <v>0.95640000000000003</v>
      </c>
      <c r="P13987" s="161">
        <f t="shared" si="1311"/>
        <v>0.61339999999999995</v>
      </c>
    </row>
    <row r="13988" spans="9:16" x14ac:dyDescent="0.2">
      <c r="I13988" s="158">
        <f t="shared" si="1309"/>
        <v>33</v>
      </c>
      <c r="J13988" s="158" t="str">
        <f t="shared" si="1312"/>
        <v>CAD</v>
      </c>
      <c r="K13988" s="158" t="str">
        <f t="shared" si="1313"/>
        <v>CHF</v>
      </c>
      <c r="L13988" s="158" t="str">
        <f t="shared" si="1310"/>
        <v>CADCHF45737</v>
      </c>
      <c r="M13988" s="160">
        <f t="shared" si="1314"/>
        <v>45737</v>
      </c>
      <c r="N13988" s="158">
        <v>0.64304546331425638</v>
      </c>
      <c r="O13988" s="158">
        <v>0.95469999999999999</v>
      </c>
      <c r="P13988" s="161">
        <f t="shared" si="1311"/>
        <v>0.6139</v>
      </c>
    </row>
    <row r="13989" spans="9:16" x14ac:dyDescent="0.2">
      <c r="I13989" s="158">
        <f t="shared" si="1309"/>
        <v>33</v>
      </c>
      <c r="J13989" s="158" t="str">
        <f t="shared" si="1312"/>
        <v>CAD</v>
      </c>
      <c r="K13989" s="158" t="str">
        <f t="shared" si="1313"/>
        <v>CHF</v>
      </c>
      <c r="L13989" s="158" t="str">
        <f t="shared" si="1310"/>
        <v>CADCHF45738</v>
      </c>
      <c r="M13989" s="160">
        <f t="shared" si="1314"/>
        <v>45738</v>
      </c>
      <c r="N13989" s="158">
        <v>0.64304546331425638</v>
      </c>
      <c r="O13989" s="158">
        <v>0.95469999999999999</v>
      </c>
      <c r="P13989" s="161">
        <f t="shared" si="1311"/>
        <v>0.6139</v>
      </c>
    </row>
    <row r="13990" spans="9:16" x14ac:dyDescent="0.2">
      <c r="I13990" s="158">
        <f t="shared" si="1309"/>
        <v>33</v>
      </c>
      <c r="J13990" s="158" t="str">
        <f t="shared" si="1312"/>
        <v>CAD</v>
      </c>
      <c r="K13990" s="158" t="str">
        <f t="shared" si="1313"/>
        <v>CHF</v>
      </c>
      <c r="L13990" s="158" t="str">
        <f t="shared" si="1310"/>
        <v>CADCHF45739</v>
      </c>
      <c r="M13990" s="160">
        <f t="shared" si="1314"/>
        <v>45739</v>
      </c>
      <c r="N13990" s="158">
        <v>0.64304546331425638</v>
      </c>
      <c r="O13990" s="158">
        <v>0.95469999999999999</v>
      </c>
      <c r="P13990" s="161">
        <f t="shared" si="1311"/>
        <v>0.6139</v>
      </c>
    </row>
    <row r="13991" spans="9:16" x14ac:dyDescent="0.2">
      <c r="I13991" s="158">
        <f t="shared" si="1309"/>
        <v>33</v>
      </c>
      <c r="J13991" s="158" t="str">
        <f t="shared" si="1312"/>
        <v>CAD</v>
      </c>
      <c r="K13991" s="158" t="str">
        <f t="shared" si="1313"/>
        <v>CHF</v>
      </c>
      <c r="L13991" s="158" t="str">
        <f t="shared" si="1310"/>
        <v>CADCHF45740</v>
      </c>
      <c r="M13991" s="160">
        <f t="shared" si="1314"/>
        <v>45740</v>
      </c>
      <c r="N13991" s="158">
        <v>0.64432989690721643</v>
      </c>
      <c r="O13991" s="158">
        <v>0.95440000000000003</v>
      </c>
      <c r="P13991" s="161">
        <f t="shared" si="1311"/>
        <v>0.6149</v>
      </c>
    </row>
    <row r="13992" spans="9:16" x14ac:dyDescent="0.2">
      <c r="I13992" s="158">
        <f t="shared" si="1309"/>
        <v>33</v>
      </c>
      <c r="J13992" s="158" t="str">
        <f t="shared" si="1312"/>
        <v>CAD</v>
      </c>
      <c r="K13992" s="158" t="str">
        <f t="shared" si="1313"/>
        <v>CHF</v>
      </c>
      <c r="L13992" s="158" t="str">
        <f t="shared" si="1310"/>
        <v>CADCHF45741</v>
      </c>
      <c r="M13992" s="160">
        <f t="shared" si="1314"/>
        <v>45741</v>
      </c>
      <c r="N13992" s="158">
        <v>0.64687237208098836</v>
      </c>
      <c r="O13992" s="158">
        <v>0.95389999999999997</v>
      </c>
      <c r="P13992" s="161">
        <f t="shared" si="1311"/>
        <v>0.61709999999999998</v>
      </c>
    </row>
    <row r="13993" spans="9:16" x14ac:dyDescent="0.2">
      <c r="I13993" s="158">
        <f t="shared" si="1309"/>
        <v>33</v>
      </c>
      <c r="J13993" s="158" t="str">
        <f t="shared" si="1312"/>
        <v>CAD</v>
      </c>
      <c r="K13993" s="158" t="str">
        <f t="shared" si="1313"/>
        <v>CHF</v>
      </c>
      <c r="L13993" s="158" t="str">
        <f t="shared" si="1310"/>
        <v>CADCHF45742</v>
      </c>
      <c r="M13993" s="160">
        <f t="shared" si="1314"/>
        <v>45742</v>
      </c>
      <c r="N13993" s="158">
        <v>0.64989926561382982</v>
      </c>
      <c r="O13993" s="158">
        <v>0.95320000000000005</v>
      </c>
      <c r="P13993" s="161">
        <f t="shared" si="1311"/>
        <v>0.61950000000000005</v>
      </c>
    </row>
    <row r="13994" spans="9:16" x14ac:dyDescent="0.2">
      <c r="I13994" s="158">
        <f t="shared" ref="I13994:I14057" si="1315">IF(M13993=$G$2,I13993+1,I13993)</f>
        <v>33</v>
      </c>
      <c r="J13994" s="158" t="str">
        <f t="shared" si="1312"/>
        <v>CAD</v>
      </c>
      <c r="K13994" s="158" t="str">
        <f t="shared" si="1313"/>
        <v>CHF</v>
      </c>
      <c r="L13994" s="158" t="str">
        <f t="shared" si="1310"/>
        <v>CADCHF45743</v>
      </c>
      <c r="M13994" s="160">
        <f t="shared" si="1314"/>
        <v>45743</v>
      </c>
      <c r="N13994" s="158">
        <v>0.64829821717990277</v>
      </c>
      <c r="O13994" s="158">
        <v>0.95240000000000002</v>
      </c>
      <c r="P13994" s="161">
        <f t="shared" si="1311"/>
        <v>0.61739999999999995</v>
      </c>
    </row>
    <row r="13995" spans="9:16" x14ac:dyDescent="0.2">
      <c r="I13995" s="158">
        <f t="shared" si="1315"/>
        <v>33</v>
      </c>
      <c r="J13995" s="158" t="str">
        <f t="shared" si="1312"/>
        <v>CAD</v>
      </c>
      <c r="K13995" s="158" t="str">
        <f t="shared" si="1313"/>
        <v>CHF</v>
      </c>
      <c r="L13995" s="158" t="str">
        <f t="shared" si="1310"/>
        <v>CADCHF45744</v>
      </c>
      <c r="M13995" s="160">
        <f t="shared" si="1314"/>
        <v>45744</v>
      </c>
      <c r="N13995" s="158">
        <v>0.64750064750064751</v>
      </c>
      <c r="O13995" s="158">
        <v>0.95250000000000001</v>
      </c>
      <c r="P13995" s="161">
        <f t="shared" si="1311"/>
        <v>0.61670000000000003</v>
      </c>
    </row>
    <row r="13996" spans="9:16" x14ac:dyDescent="0.2">
      <c r="I13996" s="158">
        <f t="shared" si="1315"/>
        <v>33</v>
      </c>
      <c r="J13996" s="158" t="str">
        <f t="shared" si="1312"/>
        <v>CAD</v>
      </c>
      <c r="K13996" s="158" t="str">
        <f t="shared" si="1313"/>
        <v>CHF</v>
      </c>
      <c r="L13996" s="158" t="str">
        <f t="shared" si="1310"/>
        <v>CADCHF45745</v>
      </c>
      <c r="M13996" s="160">
        <f t="shared" si="1314"/>
        <v>45745</v>
      </c>
      <c r="N13996" s="158">
        <v>0.64750064750064751</v>
      </c>
      <c r="O13996" s="158">
        <v>0.95250000000000001</v>
      </c>
      <c r="P13996" s="161">
        <f t="shared" si="1311"/>
        <v>0.61670000000000003</v>
      </c>
    </row>
    <row r="13997" spans="9:16" x14ac:dyDescent="0.2">
      <c r="I13997" s="158">
        <f t="shared" si="1315"/>
        <v>33</v>
      </c>
      <c r="J13997" s="158" t="str">
        <f t="shared" si="1312"/>
        <v>CAD</v>
      </c>
      <c r="K13997" s="158" t="str">
        <f t="shared" si="1313"/>
        <v>CHF</v>
      </c>
      <c r="L13997" s="158" t="str">
        <f t="shared" si="1310"/>
        <v>CADCHF45746</v>
      </c>
      <c r="M13997" s="160">
        <f t="shared" si="1314"/>
        <v>45746</v>
      </c>
      <c r="N13997" s="158">
        <v>0.64750064750064751</v>
      </c>
      <c r="O13997" s="158">
        <v>0.95250000000000001</v>
      </c>
      <c r="P13997" s="161">
        <f t="shared" si="1311"/>
        <v>0.61670000000000003</v>
      </c>
    </row>
    <row r="13998" spans="9:16" x14ac:dyDescent="0.2">
      <c r="I13998" s="158">
        <f t="shared" si="1315"/>
        <v>33</v>
      </c>
      <c r="J13998" s="158" t="str">
        <f t="shared" si="1312"/>
        <v>CAD</v>
      </c>
      <c r="K13998" s="158" t="str">
        <f t="shared" si="1313"/>
        <v>CHF</v>
      </c>
      <c r="L13998" s="158" t="str">
        <f t="shared" si="1310"/>
        <v>CADCHF45747</v>
      </c>
      <c r="M13998" s="160">
        <f t="shared" si="1314"/>
        <v>45747</v>
      </c>
      <c r="N13998" s="158">
        <v>0.64379063928410485</v>
      </c>
      <c r="O13998" s="158">
        <v>0.95309999999999995</v>
      </c>
      <c r="P13998" s="161">
        <f t="shared" si="1311"/>
        <v>0.61360000000000003</v>
      </c>
    </row>
    <row r="13999" spans="9:16" x14ac:dyDescent="0.2">
      <c r="I13999" s="158">
        <f t="shared" si="1315"/>
        <v>33</v>
      </c>
      <c r="J13999" s="158" t="str">
        <f t="shared" si="1312"/>
        <v>CAD</v>
      </c>
      <c r="K13999" s="158" t="str">
        <f t="shared" si="1313"/>
        <v>CHF</v>
      </c>
      <c r="L13999" s="158" t="str">
        <f t="shared" si="1310"/>
        <v>CADCHF45748</v>
      </c>
      <c r="M13999" s="160">
        <f t="shared" si="1314"/>
        <v>45748</v>
      </c>
      <c r="N13999" s="158">
        <v>0.64395646854272648</v>
      </c>
      <c r="O13999" s="158">
        <v>0.95199999999999996</v>
      </c>
      <c r="P13999" s="161">
        <f t="shared" si="1311"/>
        <v>0.61299999999999999</v>
      </c>
    </row>
    <row r="14000" spans="9:16" x14ac:dyDescent="0.2">
      <c r="I14000" s="158">
        <f t="shared" si="1315"/>
        <v>33</v>
      </c>
      <c r="J14000" s="158" t="str">
        <f t="shared" si="1312"/>
        <v>CAD</v>
      </c>
      <c r="K14000" s="158" t="str">
        <f t="shared" si="1313"/>
        <v>CHF</v>
      </c>
      <c r="L14000" s="158" t="str">
        <f t="shared" si="1310"/>
        <v>CADCHF45749</v>
      </c>
      <c r="M14000" s="160">
        <f t="shared" si="1314"/>
        <v>45749</v>
      </c>
      <c r="N14000" s="158">
        <v>0.64603656566961687</v>
      </c>
      <c r="O14000" s="158">
        <v>0.95430000000000004</v>
      </c>
      <c r="P14000" s="161">
        <f t="shared" si="1311"/>
        <v>0.61650000000000005</v>
      </c>
    </row>
    <row r="14001" spans="9:16" x14ac:dyDescent="0.2">
      <c r="I14001" s="158">
        <f t="shared" si="1315"/>
        <v>33</v>
      </c>
      <c r="J14001" s="158" t="str">
        <f t="shared" si="1312"/>
        <v>CAD</v>
      </c>
      <c r="K14001" s="158" t="str">
        <f t="shared" si="1313"/>
        <v>CHF</v>
      </c>
      <c r="L14001" s="158" t="str">
        <f t="shared" si="1310"/>
        <v>CADCHF45750</v>
      </c>
      <c r="M14001" s="160">
        <f t="shared" si="1314"/>
        <v>45750</v>
      </c>
      <c r="N14001" s="158">
        <v>0.63954975697109229</v>
      </c>
      <c r="O14001" s="158">
        <v>0.95379999999999998</v>
      </c>
      <c r="P14001" s="161">
        <f t="shared" si="1311"/>
        <v>0.61</v>
      </c>
    </row>
    <row r="14002" spans="9:16" x14ac:dyDescent="0.2">
      <c r="I14002" s="158">
        <f t="shared" si="1315"/>
        <v>33</v>
      </c>
      <c r="J14002" s="158" t="str">
        <f t="shared" si="1312"/>
        <v>CAD</v>
      </c>
      <c r="K14002" s="158" t="str">
        <f t="shared" si="1313"/>
        <v>CHF</v>
      </c>
      <c r="L14002" s="158" t="str">
        <f t="shared" si="1310"/>
        <v>CADCHF45751</v>
      </c>
      <c r="M14002" s="160">
        <f t="shared" si="1314"/>
        <v>45751</v>
      </c>
      <c r="N14002" s="158">
        <v>0.63710499490315997</v>
      </c>
      <c r="O14002" s="158">
        <v>0.94069999999999998</v>
      </c>
      <c r="P14002" s="161">
        <f t="shared" si="1311"/>
        <v>0.59930000000000005</v>
      </c>
    </row>
    <row r="14003" spans="9:16" x14ac:dyDescent="0.2">
      <c r="I14003" s="158">
        <f t="shared" si="1315"/>
        <v>33</v>
      </c>
      <c r="J14003" s="158" t="str">
        <f t="shared" si="1312"/>
        <v>CAD</v>
      </c>
      <c r="K14003" s="158" t="str">
        <f t="shared" si="1313"/>
        <v>CHF</v>
      </c>
      <c r="L14003" s="158" t="str">
        <f t="shared" si="1310"/>
        <v>CADCHF45752</v>
      </c>
      <c r="M14003" s="160">
        <f t="shared" si="1314"/>
        <v>45752</v>
      </c>
      <c r="N14003" s="158">
        <v>0.63710499490315997</v>
      </c>
      <c r="O14003" s="158">
        <v>0.94069999999999998</v>
      </c>
      <c r="P14003" s="161">
        <f t="shared" si="1311"/>
        <v>0.59930000000000005</v>
      </c>
    </row>
    <row r="14004" spans="9:16" x14ac:dyDescent="0.2">
      <c r="I14004" s="158">
        <f t="shared" si="1315"/>
        <v>33</v>
      </c>
      <c r="J14004" s="158" t="str">
        <f t="shared" si="1312"/>
        <v>CAD</v>
      </c>
      <c r="K14004" s="158" t="str">
        <f t="shared" si="1313"/>
        <v>CHF</v>
      </c>
      <c r="L14004" s="158" t="str">
        <f t="shared" si="1310"/>
        <v>CADCHF45753</v>
      </c>
      <c r="M14004" s="160">
        <f t="shared" si="1314"/>
        <v>45753</v>
      </c>
      <c r="N14004" s="158">
        <v>0.63710499490315997</v>
      </c>
      <c r="O14004" s="158">
        <v>0.94069999999999998</v>
      </c>
      <c r="P14004" s="161">
        <f t="shared" si="1311"/>
        <v>0.59930000000000005</v>
      </c>
    </row>
    <row r="14005" spans="9:16" x14ac:dyDescent="0.2">
      <c r="I14005" s="158">
        <f t="shared" si="1315"/>
        <v>33</v>
      </c>
      <c r="J14005" s="158" t="str">
        <f t="shared" si="1312"/>
        <v>CAD</v>
      </c>
      <c r="K14005" s="158" t="str">
        <f t="shared" si="1313"/>
        <v>CHF</v>
      </c>
      <c r="L14005" s="158" t="str">
        <f t="shared" si="1310"/>
        <v>CADCHF45754</v>
      </c>
      <c r="M14005" s="160">
        <f t="shared" si="1314"/>
        <v>45754</v>
      </c>
      <c r="N14005" s="158">
        <v>0.63869195886823782</v>
      </c>
      <c r="O14005" s="158">
        <v>0.93769999999999998</v>
      </c>
      <c r="P14005" s="161">
        <f t="shared" si="1311"/>
        <v>0.59889999999999999</v>
      </c>
    </row>
    <row r="14006" spans="9:16" x14ac:dyDescent="0.2">
      <c r="I14006" s="158">
        <f t="shared" si="1315"/>
        <v>33</v>
      </c>
      <c r="J14006" s="158" t="str">
        <f t="shared" si="1312"/>
        <v>CAD</v>
      </c>
      <c r="K14006" s="158" t="str">
        <f t="shared" si="1313"/>
        <v>CHF</v>
      </c>
      <c r="L14006" s="158" t="str">
        <f t="shared" si="1310"/>
        <v>CADCHF45755</v>
      </c>
      <c r="M14006" s="160">
        <f t="shared" si="1314"/>
        <v>45755</v>
      </c>
      <c r="N14006" s="158">
        <v>0.64466219700876748</v>
      </c>
      <c r="O14006" s="158">
        <v>0.93489999999999995</v>
      </c>
      <c r="P14006" s="161">
        <f t="shared" si="1311"/>
        <v>0.60270000000000001</v>
      </c>
    </row>
    <row r="14007" spans="9:16" x14ac:dyDescent="0.2">
      <c r="I14007" s="158">
        <f t="shared" si="1315"/>
        <v>33</v>
      </c>
      <c r="J14007" s="158" t="str">
        <f t="shared" si="1312"/>
        <v>CAD</v>
      </c>
      <c r="K14007" s="158" t="str">
        <f t="shared" si="1313"/>
        <v>CHF</v>
      </c>
      <c r="L14007" s="158" t="str">
        <f t="shared" si="1310"/>
        <v>CADCHF45756</v>
      </c>
      <c r="M14007" s="160">
        <f t="shared" si="1314"/>
        <v>45756</v>
      </c>
      <c r="N14007" s="158">
        <v>0.6381213706847042</v>
      </c>
      <c r="O14007" s="158">
        <v>0.92779999999999996</v>
      </c>
      <c r="P14007" s="161">
        <f t="shared" si="1311"/>
        <v>0.59199999999999997</v>
      </c>
    </row>
    <row r="14008" spans="9:16" x14ac:dyDescent="0.2">
      <c r="I14008" s="158">
        <f t="shared" si="1315"/>
        <v>33</v>
      </c>
      <c r="J14008" s="158" t="str">
        <f t="shared" si="1312"/>
        <v>CAD</v>
      </c>
      <c r="K14008" s="158" t="str">
        <f t="shared" si="1313"/>
        <v>CHF</v>
      </c>
      <c r="L14008" s="158" t="str">
        <f t="shared" si="1310"/>
        <v>CADCHF45757</v>
      </c>
      <c r="M14008" s="160">
        <f t="shared" si="1314"/>
        <v>45757</v>
      </c>
      <c r="N14008" s="158">
        <v>0.64073813032613569</v>
      </c>
      <c r="O14008" s="158">
        <v>0.92989999999999995</v>
      </c>
      <c r="P14008" s="161">
        <f t="shared" si="1311"/>
        <v>0.5958</v>
      </c>
    </row>
    <row r="14009" spans="9:16" x14ac:dyDescent="0.2">
      <c r="I14009" s="158">
        <f t="shared" si="1315"/>
        <v>33</v>
      </c>
      <c r="J14009" s="158" t="str">
        <f t="shared" si="1312"/>
        <v>CAD</v>
      </c>
      <c r="K14009" s="158" t="str">
        <f t="shared" si="1313"/>
        <v>CHF</v>
      </c>
      <c r="L14009" s="158" t="str">
        <f t="shared" si="1310"/>
        <v>CADCHF45758</v>
      </c>
      <c r="M14009" s="160">
        <f t="shared" si="1314"/>
        <v>45758</v>
      </c>
      <c r="N14009" s="158">
        <v>0.63548551093035077</v>
      </c>
      <c r="O14009" s="158">
        <v>0.92520000000000002</v>
      </c>
      <c r="P14009" s="161">
        <f t="shared" si="1311"/>
        <v>0.58799999999999997</v>
      </c>
    </row>
    <row r="14010" spans="9:16" x14ac:dyDescent="0.2">
      <c r="I14010" s="158">
        <f t="shared" si="1315"/>
        <v>33</v>
      </c>
      <c r="J14010" s="158" t="str">
        <f t="shared" si="1312"/>
        <v>CAD</v>
      </c>
      <c r="K14010" s="158" t="str">
        <f t="shared" si="1313"/>
        <v>CHF</v>
      </c>
      <c r="L14010" s="158" t="str">
        <f t="shared" si="1310"/>
        <v>CADCHF45759</v>
      </c>
      <c r="M14010" s="160">
        <f t="shared" si="1314"/>
        <v>45759</v>
      </c>
      <c r="N14010" s="158">
        <v>0.63548551093035077</v>
      </c>
      <c r="O14010" s="158">
        <v>0.92520000000000002</v>
      </c>
      <c r="P14010" s="161">
        <f t="shared" si="1311"/>
        <v>0.58799999999999997</v>
      </c>
    </row>
    <row r="14011" spans="9:16" x14ac:dyDescent="0.2">
      <c r="I14011" s="158">
        <f t="shared" si="1315"/>
        <v>33</v>
      </c>
      <c r="J14011" s="158" t="str">
        <f t="shared" si="1312"/>
        <v>CAD</v>
      </c>
      <c r="K14011" s="158" t="str">
        <f t="shared" si="1313"/>
        <v>CHF</v>
      </c>
      <c r="L14011" s="158" t="str">
        <f t="shared" si="1310"/>
        <v>CADCHF45760</v>
      </c>
      <c r="M14011" s="160">
        <f t="shared" si="1314"/>
        <v>45760</v>
      </c>
      <c r="N14011" s="158">
        <v>0.63548551093035077</v>
      </c>
      <c r="O14011" s="158">
        <v>0.92520000000000002</v>
      </c>
      <c r="P14011" s="161">
        <f t="shared" si="1311"/>
        <v>0.58799999999999997</v>
      </c>
    </row>
    <row r="14012" spans="9:16" x14ac:dyDescent="0.2">
      <c r="I14012" s="158">
        <f t="shared" si="1315"/>
        <v>33</v>
      </c>
      <c r="J14012" s="158" t="str">
        <f t="shared" si="1312"/>
        <v>CAD</v>
      </c>
      <c r="K14012" s="158" t="str">
        <f t="shared" si="1313"/>
        <v>CHF</v>
      </c>
      <c r="L14012" s="158" t="str">
        <f t="shared" si="1310"/>
        <v>CADCHF45761</v>
      </c>
      <c r="M14012" s="160">
        <f t="shared" si="1314"/>
        <v>45761</v>
      </c>
      <c r="N14012" s="158">
        <v>0.63347269732674527</v>
      </c>
      <c r="O14012" s="158">
        <v>0.93289999999999995</v>
      </c>
      <c r="P14012" s="161">
        <f t="shared" si="1311"/>
        <v>0.59099999999999997</v>
      </c>
    </row>
    <row r="14013" spans="9:16" x14ac:dyDescent="0.2">
      <c r="I14013" s="158">
        <f t="shared" si="1315"/>
        <v>33</v>
      </c>
      <c r="J14013" s="158" t="str">
        <f t="shared" si="1312"/>
        <v>CAD</v>
      </c>
      <c r="K14013" s="158" t="str">
        <f t="shared" si="1313"/>
        <v>CHF</v>
      </c>
      <c r="L14013" s="158" t="str">
        <f t="shared" si="1310"/>
        <v>CADCHF45762</v>
      </c>
      <c r="M14013" s="160">
        <f t="shared" si="1314"/>
        <v>45762</v>
      </c>
      <c r="N14013" s="158">
        <v>0.63649672204188146</v>
      </c>
      <c r="O14013" s="158">
        <v>0.92420000000000002</v>
      </c>
      <c r="P14013" s="161">
        <f t="shared" si="1311"/>
        <v>0.58830000000000005</v>
      </c>
    </row>
    <row r="14014" spans="9:16" x14ac:dyDescent="0.2">
      <c r="I14014" s="158">
        <f t="shared" si="1315"/>
        <v>33</v>
      </c>
      <c r="J14014" s="158" t="str">
        <f t="shared" si="1312"/>
        <v>CAD</v>
      </c>
      <c r="K14014" s="158" t="str">
        <f t="shared" si="1313"/>
        <v>CHF</v>
      </c>
      <c r="L14014" s="158" t="str">
        <f t="shared" si="1310"/>
        <v>CADCHF45763</v>
      </c>
      <c r="M14014" s="160">
        <f t="shared" si="1314"/>
        <v>45763</v>
      </c>
      <c r="N14014" s="158">
        <v>0.63263111279812745</v>
      </c>
      <c r="O14014" s="158">
        <v>0.92600000000000005</v>
      </c>
      <c r="P14014" s="161">
        <f t="shared" si="1311"/>
        <v>0.58579999999999999</v>
      </c>
    </row>
    <row r="14015" spans="9:16" x14ac:dyDescent="0.2">
      <c r="I14015" s="158">
        <f t="shared" si="1315"/>
        <v>33</v>
      </c>
      <c r="J14015" s="158" t="str">
        <f t="shared" si="1312"/>
        <v>CAD</v>
      </c>
      <c r="K14015" s="158" t="str">
        <f t="shared" si="1313"/>
        <v>CHF</v>
      </c>
      <c r="L14015" s="158" t="str">
        <f t="shared" si="1310"/>
        <v>CADCHF45764</v>
      </c>
      <c r="M14015" s="160">
        <f t="shared" si="1314"/>
        <v>45764</v>
      </c>
      <c r="N14015" s="158">
        <v>0.63399480124262986</v>
      </c>
      <c r="O14015" s="158">
        <v>0.92910000000000004</v>
      </c>
      <c r="P14015" s="161">
        <f t="shared" si="1311"/>
        <v>0.58899999999999997</v>
      </c>
    </row>
    <row r="14016" spans="9:16" x14ac:dyDescent="0.2">
      <c r="I14016" s="158">
        <f t="shared" si="1315"/>
        <v>33</v>
      </c>
      <c r="J14016" s="158" t="str">
        <f t="shared" si="1312"/>
        <v>CAD</v>
      </c>
      <c r="K14016" s="158" t="str">
        <f t="shared" si="1313"/>
        <v>CHF</v>
      </c>
      <c r="L14016" s="158" t="str">
        <f t="shared" si="1310"/>
        <v>CADCHF45765</v>
      </c>
      <c r="M14016" s="160">
        <f t="shared" si="1314"/>
        <v>45765</v>
      </c>
      <c r="N14016" s="158">
        <v>0.63399480124262986</v>
      </c>
      <c r="O14016" s="158">
        <v>0.92910000000000004</v>
      </c>
      <c r="P14016" s="161">
        <f t="shared" si="1311"/>
        <v>0.58899999999999997</v>
      </c>
    </row>
    <row r="14017" spans="9:16" x14ac:dyDescent="0.2">
      <c r="I14017" s="158">
        <f t="shared" si="1315"/>
        <v>33</v>
      </c>
      <c r="J14017" s="158" t="str">
        <f t="shared" si="1312"/>
        <v>CAD</v>
      </c>
      <c r="K14017" s="158" t="str">
        <f t="shared" si="1313"/>
        <v>CHF</v>
      </c>
      <c r="L14017" s="158" t="str">
        <f t="shared" si="1310"/>
        <v>CADCHF45766</v>
      </c>
      <c r="M14017" s="160">
        <f t="shared" si="1314"/>
        <v>45766</v>
      </c>
      <c r="N14017" s="158">
        <v>0.63399480124262986</v>
      </c>
      <c r="O14017" s="158">
        <v>0.92910000000000004</v>
      </c>
      <c r="P14017" s="161">
        <f t="shared" si="1311"/>
        <v>0.58899999999999997</v>
      </c>
    </row>
    <row r="14018" spans="9:16" x14ac:dyDescent="0.2">
      <c r="I14018" s="158">
        <f t="shared" si="1315"/>
        <v>33</v>
      </c>
      <c r="J14018" s="158" t="str">
        <f t="shared" si="1312"/>
        <v>CAD</v>
      </c>
      <c r="K14018" s="158" t="str">
        <f t="shared" si="1313"/>
        <v>CHF</v>
      </c>
      <c r="L14018" s="158" t="str">
        <f t="shared" si="1310"/>
        <v>CADCHF45767</v>
      </c>
      <c r="M14018" s="160">
        <f t="shared" si="1314"/>
        <v>45767</v>
      </c>
      <c r="N14018" s="158">
        <v>0.63399480124262986</v>
      </c>
      <c r="O14018" s="158">
        <v>0.92910000000000004</v>
      </c>
      <c r="P14018" s="161">
        <f t="shared" si="1311"/>
        <v>0.58899999999999997</v>
      </c>
    </row>
    <row r="14019" spans="9:16" x14ac:dyDescent="0.2">
      <c r="I14019" s="158">
        <f t="shared" si="1315"/>
        <v>33</v>
      </c>
      <c r="J14019" s="158" t="str">
        <f t="shared" si="1312"/>
        <v>CAD</v>
      </c>
      <c r="K14019" s="158" t="str">
        <f t="shared" si="1313"/>
        <v>CHF</v>
      </c>
      <c r="L14019" s="158" t="str">
        <f t="shared" ref="L14019:L14082" si="1316">J14019&amp;K14019&amp;M14019</f>
        <v>CADCHF45768</v>
      </c>
      <c r="M14019" s="160">
        <f t="shared" si="1314"/>
        <v>45768</v>
      </c>
      <c r="N14019" s="158">
        <v>0.63399480124262986</v>
      </c>
      <c r="O14019" s="158">
        <v>0.92910000000000004</v>
      </c>
      <c r="P14019" s="161">
        <f t="shared" ref="P14019:P14082" si="1317">ROUND(N14019*O14019,4)</f>
        <v>0.58899999999999997</v>
      </c>
    </row>
    <row r="14020" spans="9:16" x14ac:dyDescent="0.2">
      <c r="I14020" s="158">
        <f t="shared" si="1315"/>
        <v>33</v>
      </c>
      <c r="J14020" s="158" t="str">
        <f t="shared" ref="J14020:J14083" si="1318">VLOOKUP($I14020,$A:$C,2,FALSE)</f>
        <v>CAD</v>
      </c>
      <c r="K14020" s="158" t="str">
        <f t="shared" ref="K14020:K14083" si="1319">VLOOKUP($I14020,$A:$C,3,FALSE)</f>
        <v>CHF</v>
      </c>
      <c r="L14020" s="158" t="str">
        <f t="shared" si="1316"/>
        <v>CADCHF45769</v>
      </c>
      <c r="M14020" s="160">
        <f t="shared" ref="M14020:M14083" si="1320">IF(I14020=I14019,M14019+1,$G$1)</f>
        <v>45769</v>
      </c>
      <c r="N14020" s="158">
        <v>0.62928701780882257</v>
      </c>
      <c r="O14020" s="158">
        <v>0.93179999999999996</v>
      </c>
      <c r="P14020" s="161">
        <f t="shared" si="1317"/>
        <v>0.58640000000000003</v>
      </c>
    </row>
    <row r="14021" spans="9:16" x14ac:dyDescent="0.2">
      <c r="I14021" s="158">
        <f t="shared" si="1315"/>
        <v>33</v>
      </c>
      <c r="J14021" s="158" t="str">
        <f t="shared" si="1318"/>
        <v>CAD</v>
      </c>
      <c r="K14021" s="158" t="str">
        <f t="shared" si="1319"/>
        <v>CHF</v>
      </c>
      <c r="L14021" s="158" t="str">
        <f t="shared" si="1316"/>
        <v>CADCHF45770</v>
      </c>
      <c r="M14021" s="160">
        <f t="shared" si="1320"/>
        <v>45770</v>
      </c>
      <c r="N14021" s="158">
        <v>0.63335233390335044</v>
      </c>
      <c r="O14021" s="158">
        <v>0.93820000000000003</v>
      </c>
      <c r="P14021" s="161">
        <f t="shared" si="1317"/>
        <v>0.59419999999999995</v>
      </c>
    </row>
    <row r="14022" spans="9:16" x14ac:dyDescent="0.2">
      <c r="I14022" s="158">
        <f t="shared" si="1315"/>
        <v>33</v>
      </c>
      <c r="J14022" s="158" t="str">
        <f t="shared" si="1318"/>
        <v>CAD</v>
      </c>
      <c r="K14022" s="158" t="str">
        <f t="shared" si="1319"/>
        <v>CHF</v>
      </c>
      <c r="L14022" s="158" t="str">
        <f t="shared" si="1316"/>
        <v>CADCHF45771</v>
      </c>
      <c r="M14022" s="160">
        <f t="shared" si="1320"/>
        <v>45771</v>
      </c>
      <c r="N14022" s="158">
        <v>0.63415562178958718</v>
      </c>
      <c r="O14022" s="158">
        <v>0.93920000000000003</v>
      </c>
      <c r="P14022" s="161">
        <f t="shared" si="1317"/>
        <v>0.59560000000000002</v>
      </c>
    </row>
    <row r="14023" spans="9:16" x14ac:dyDescent="0.2">
      <c r="I14023" s="158">
        <f t="shared" si="1315"/>
        <v>33</v>
      </c>
      <c r="J14023" s="158" t="str">
        <f t="shared" si="1318"/>
        <v>CAD</v>
      </c>
      <c r="K14023" s="158" t="str">
        <f t="shared" si="1319"/>
        <v>CHF</v>
      </c>
      <c r="L14023" s="158" t="str">
        <f t="shared" si="1316"/>
        <v>CADCHF45772</v>
      </c>
      <c r="M14023" s="160">
        <f t="shared" si="1320"/>
        <v>45772</v>
      </c>
      <c r="N14023" s="158">
        <v>0.63475942617747882</v>
      </c>
      <c r="O14023" s="158">
        <v>0.94210000000000005</v>
      </c>
      <c r="P14023" s="161">
        <f t="shared" si="1317"/>
        <v>0.59799999999999998</v>
      </c>
    </row>
    <row r="14024" spans="9:16" x14ac:dyDescent="0.2">
      <c r="I14024" s="158">
        <f t="shared" si="1315"/>
        <v>33</v>
      </c>
      <c r="J14024" s="158" t="str">
        <f t="shared" si="1318"/>
        <v>CAD</v>
      </c>
      <c r="K14024" s="158" t="str">
        <f t="shared" si="1319"/>
        <v>CHF</v>
      </c>
      <c r="L14024" s="158" t="str">
        <f t="shared" si="1316"/>
        <v>CADCHF45773</v>
      </c>
      <c r="M14024" s="160">
        <f t="shared" si="1320"/>
        <v>45773</v>
      </c>
      <c r="N14024" s="158">
        <v>0.63475942617747882</v>
      </c>
      <c r="O14024" s="158">
        <v>0.94210000000000005</v>
      </c>
      <c r="P14024" s="161">
        <f t="shared" si="1317"/>
        <v>0.59799999999999998</v>
      </c>
    </row>
    <row r="14025" spans="9:16" x14ac:dyDescent="0.2">
      <c r="I14025" s="158">
        <f t="shared" si="1315"/>
        <v>33</v>
      </c>
      <c r="J14025" s="158" t="str">
        <f t="shared" si="1318"/>
        <v>CAD</v>
      </c>
      <c r="K14025" s="158" t="str">
        <f t="shared" si="1319"/>
        <v>CHF</v>
      </c>
      <c r="L14025" s="158" t="str">
        <f t="shared" si="1316"/>
        <v>CADCHF45774</v>
      </c>
      <c r="M14025" s="160">
        <f t="shared" si="1320"/>
        <v>45774</v>
      </c>
      <c r="N14025" s="158">
        <v>0.63475942617747882</v>
      </c>
      <c r="O14025" s="158">
        <v>0.94210000000000005</v>
      </c>
      <c r="P14025" s="161">
        <f t="shared" si="1317"/>
        <v>0.59799999999999998</v>
      </c>
    </row>
    <row r="14026" spans="9:16" x14ac:dyDescent="0.2">
      <c r="I14026" s="158">
        <f t="shared" si="1315"/>
        <v>33</v>
      </c>
      <c r="J14026" s="158" t="str">
        <f t="shared" si="1318"/>
        <v>CAD</v>
      </c>
      <c r="K14026" s="158" t="str">
        <f t="shared" si="1319"/>
        <v>CHF</v>
      </c>
      <c r="L14026" s="158" t="str">
        <f t="shared" si="1316"/>
        <v>CADCHF45775</v>
      </c>
      <c r="M14026" s="160">
        <f t="shared" si="1320"/>
        <v>45775</v>
      </c>
      <c r="N14026" s="158">
        <v>0.63516260162601623</v>
      </c>
      <c r="O14026" s="158">
        <v>0.94199999999999995</v>
      </c>
      <c r="P14026" s="161">
        <f t="shared" si="1317"/>
        <v>0.59830000000000005</v>
      </c>
    </row>
    <row r="14027" spans="9:16" x14ac:dyDescent="0.2">
      <c r="I14027" s="158">
        <f t="shared" si="1315"/>
        <v>33</v>
      </c>
      <c r="J14027" s="158" t="str">
        <f t="shared" si="1318"/>
        <v>CAD</v>
      </c>
      <c r="K14027" s="158" t="str">
        <f t="shared" si="1319"/>
        <v>CHF</v>
      </c>
      <c r="L14027" s="158" t="str">
        <f t="shared" si="1316"/>
        <v>CADCHF45776</v>
      </c>
      <c r="M14027" s="160">
        <f t="shared" si="1320"/>
        <v>45776</v>
      </c>
      <c r="N14027" s="158">
        <v>0.63508192556839838</v>
      </c>
      <c r="O14027" s="158">
        <v>0.93920000000000003</v>
      </c>
      <c r="P14027" s="161">
        <f t="shared" si="1317"/>
        <v>0.59650000000000003</v>
      </c>
    </row>
    <row r="14028" spans="9:16" x14ac:dyDescent="0.2">
      <c r="I14028" s="158">
        <f t="shared" si="1315"/>
        <v>33</v>
      </c>
      <c r="J14028" s="158" t="str">
        <f t="shared" si="1318"/>
        <v>CAD</v>
      </c>
      <c r="K14028" s="158" t="str">
        <f t="shared" si="1319"/>
        <v>CHF</v>
      </c>
      <c r="L14028" s="158" t="str">
        <f t="shared" si="1316"/>
        <v>CADCHF45777</v>
      </c>
      <c r="M14028" s="160">
        <f t="shared" si="1320"/>
        <v>45777</v>
      </c>
      <c r="N14028" s="158">
        <v>0.63580874872838256</v>
      </c>
      <c r="O14028" s="158">
        <v>0.93889999999999996</v>
      </c>
      <c r="P14028" s="161">
        <f t="shared" si="1317"/>
        <v>0.59699999999999998</v>
      </c>
    </row>
    <row r="14029" spans="9:16" x14ac:dyDescent="0.2">
      <c r="I14029" s="158">
        <f t="shared" si="1315"/>
        <v>33</v>
      </c>
      <c r="J14029" s="158" t="str">
        <f t="shared" si="1318"/>
        <v>CAD</v>
      </c>
      <c r="K14029" s="158" t="str">
        <f t="shared" si="1319"/>
        <v>CHF</v>
      </c>
      <c r="L14029" s="158" t="str">
        <f t="shared" si="1316"/>
        <v>CADCHF45778</v>
      </c>
      <c r="M14029" s="160">
        <f t="shared" si="1320"/>
        <v>45778</v>
      </c>
      <c r="N14029" s="158">
        <v>0.63580874872838256</v>
      </c>
      <c r="O14029" s="158">
        <v>0.93889999999999996</v>
      </c>
      <c r="P14029" s="161">
        <f t="shared" si="1317"/>
        <v>0.59699999999999998</v>
      </c>
    </row>
    <row r="14030" spans="9:16" x14ac:dyDescent="0.2">
      <c r="I14030" s="158">
        <f t="shared" si="1315"/>
        <v>33</v>
      </c>
      <c r="J14030" s="158" t="str">
        <f t="shared" si="1318"/>
        <v>CAD</v>
      </c>
      <c r="K14030" s="158" t="str">
        <f t="shared" si="1319"/>
        <v>CHF</v>
      </c>
      <c r="L14030" s="158" t="str">
        <f t="shared" si="1316"/>
        <v>CADCHF45779</v>
      </c>
      <c r="M14030" s="160">
        <f t="shared" si="1320"/>
        <v>45779</v>
      </c>
      <c r="N14030" s="158">
        <v>0.63795853269537484</v>
      </c>
      <c r="O14030" s="158">
        <v>0.93430000000000002</v>
      </c>
      <c r="P14030" s="161">
        <f t="shared" si="1317"/>
        <v>0.59599999999999997</v>
      </c>
    </row>
    <row r="14031" spans="9:16" x14ac:dyDescent="0.2">
      <c r="I14031" s="158">
        <f t="shared" si="1315"/>
        <v>33</v>
      </c>
      <c r="J14031" s="158" t="str">
        <f t="shared" si="1318"/>
        <v>CAD</v>
      </c>
      <c r="K14031" s="158" t="str">
        <f t="shared" si="1319"/>
        <v>CHF</v>
      </c>
      <c r="L14031" s="158" t="str">
        <f t="shared" si="1316"/>
        <v>CADCHF45780</v>
      </c>
      <c r="M14031" s="160">
        <f t="shared" si="1320"/>
        <v>45780</v>
      </c>
      <c r="N14031" s="158">
        <v>0.63795853269537484</v>
      </c>
      <c r="O14031" s="158">
        <v>0.93430000000000002</v>
      </c>
      <c r="P14031" s="161">
        <f t="shared" si="1317"/>
        <v>0.59599999999999997</v>
      </c>
    </row>
    <row r="14032" spans="9:16" x14ac:dyDescent="0.2">
      <c r="I14032" s="158">
        <f t="shared" si="1315"/>
        <v>33</v>
      </c>
      <c r="J14032" s="158" t="str">
        <f t="shared" si="1318"/>
        <v>CAD</v>
      </c>
      <c r="K14032" s="158" t="str">
        <f t="shared" si="1319"/>
        <v>CHF</v>
      </c>
      <c r="L14032" s="158" t="str">
        <f t="shared" si="1316"/>
        <v>CADCHF45781</v>
      </c>
      <c r="M14032" s="160">
        <f t="shared" si="1320"/>
        <v>45781</v>
      </c>
      <c r="N14032" s="158">
        <v>0.63795853269537484</v>
      </c>
      <c r="O14032" s="158">
        <v>0.93430000000000002</v>
      </c>
      <c r="P14032" s="161">
        <f t="shared" si="1317"/>
        <v>0.59599999999999997</v>
      </c>
    </row>
    <row r="14033" spans="9:16" x14ac:dyDescent="0.2">
      <c r="I14033" s="158">
        <f t="shared" si="1315"/>
        <v>33</v>
      </c>
      <c r="J14033" s="158" t="str">
        <f t="shared" si="1318"/>
        <v>CAD</v>
      </c>
      <c r="K14033" s="158" t="str">
        <f t="shared" si="1319"/>
        <v>CHF</v>
      </c>
      <c r="L14033" s="158" t="str">
        <f t="shared" si="1316"/>
        <v>CADCHF45782</v>
      </c>
      <c r="M14033" s="160">
        <f t="shared" si="1320"/>
        <v>45782</v>
      </c>
      <c r="N14033" s="158">
        <v>0.63856960408684549</v>
      </c>
      <c r="O14033" s="158">
        <v>0.93359999999999999</v>
      </c>
      <c r="P14033" s="161">
        <f t="shared" si="1317"/>
        <v>0.59619999999999995</v>
      </c>
    </row>
    <row r="14034" spans="9:16" x14ac:dyDescent="0.2">
      <c r="I14034" s="158">
        <f t="shared" si="1315"/>
        <v>33</v>
      </c>
      <c r="J14034" s="158" t="str">
        <f t="shared" si="1318"/>
        <v>CAD</v>
      </c>
      <c r="K14034" s="158" t="str">
        <f t="shared" si="1319"/>
        <v>CHF</v>
      </c>
      <c r="L14034" s="158" t="str">
        <f t="shared" si="1316"/>
        <v>CADCHF45783</v>
      </c>
      <c r="M14034" s="160">
        <f t="shared" si="1320"/>
        <v>45783</v>
      </c>
      <c r="N14034" s="158">
        <v>0.63983620193230539</v>
      </c>
      <c r="O14034" s="158">
        <v>0.93459999999999999</v>
      </c>
      <c r="P14034" s="161">
        <f t="shared" si="1317"/>
        <v>0.59799999999999998</v>
      </c>
    </row>
    <row r="14035" spans="9:16" x14ac:dyDescent="0.2">
      <c r="I14035" s="158">
        <f t="shared" si="1315"/>
        <v>33</v>
      </c>
      <c r="J14035" s="158" t="str">
        <f t="shared" si="1318"/>
        <v>CAD</v>
      </c>
      <c r="K14035" s="158" t="str">
        <f t="shared" si="1319"/>
        <v>CHF</v>
      </c>
      <c r="L14035" s="158" t="str">
        <f t="shared" si="1316"/>
        <v>CADCHF45784</v>
      </c>
      <c r="M14035" s="160">
        <f t="shared" si="1320"/>
        <v>45784</v>
      </c>
      <c r="N14035" s="158">
        <v>0.63803994130032549</v>
      </c>
      <c r="O14035" s="158">
        <v>0.93589999999999995</v>
      </c>
      <c r="P14035" s="161">
        <f t="shared" si="1317"/>
        <v>0.59709999999999996</v>
      </c>
    </row>
    <row r="14036" spans="9:16" x14ac:dyDescent="0.2">
      <c r="I14036" s="158">
        <f t="shared" si="1315"/>
        <v>33</v>
      </c>
      <c r="J14036" s="158" t="str">
        <f t="shared" si="1318"/>
        <v>CAD</v>
      </c>
      <c r="K14036" s="158" t="str">
        <f t="shared" si="1319"/>
        <v>CHF</v>
      </c>
      <c r="L14036" s="158" t="str">
        <f t="shared" si="1316"/>
        <v>CADCHF45785</v>
      </c>
      <c r="M14036" s="160">
        <f t="shared" si="1320"/>
        <v>45785</v>
      </c>
      <c r="N14036" s="158">
        <v>0.63718618580349184</v>
      </c>
      <c r="O14036" s="158">
        <v>0.9325</v>
      </c>
      <c r="P14036" s="161">
        <f t="shared" si="1317"/>
        <v>0.59419999999999995</v>
      </c>
    </row>
    <row r="14037" spans="9:16" x14ac:dyDescent="0.2">
      <c r="I14037" s="158">
        <f t="shared" si="1315"/>
        <v>33</v>
      </c>
      <c r="J14037" s="158" t="str">
        <f t="shared" si="1318"/>
        <v>CAD</v>
      </c>
      <c r="K14037" s="158" t="str">
        <f t="shared" si="1319"/>
        <v>CHF</v>
      </c>
      <c r="L14037" s="158" t="str">
        <f t="shared" si="1316"/>
        <v>CADCHF45786</v>
      </c>
      <c r="M14037" s="160">
        <f t="shared" si="1320"/>
        <v>45786</v>
      </c>
      <c r="N14037" s="158">
        <v>0.63865116873163874</v>
      </c>
      <c r="O14037" s="158">
        <v>0.93530000000000002</v>
      </c>
      <c r="P14037" s="161">
        <f t="shared" si="1317"/>
        <v>0.59730000000000005</v>
      </c>
    </row>
    <row r="14038" spans="9:16" x14ac:dyDescent="0.2">
      <c r="I14038" s="158">
        <f t="shared" si="1315"/>
        <v>33</v>
      </c>
      <c r="J14038" s="158" t="str">
        <f t="shared" si="1318"/>
        <v>CAD</v>
      </c>
      <c r="K14038" s="158" t="str">
        <f t="shared" si="1319"/>
        <v>CHF</v>
      </c>
      <c r="L14038" s="158" t="str">
        <f t="shared" si="1316"/>
        <v>CADCHF45787</v>
      </c>
      <c r="M14038" s="160">
        <f t="shared" si="1320"/>
        <v>45787</v>
      </c>
      <c r="N14038" s="158">
        <v>0.63865116873163874</v>
      </c>
      <c r="O14038" s="158">
        <v>0.93530000000000002</v>
      </c>
      <c r="P14038" s="161">
        <f t="shared" si="1317"/>
        <v>0.59730000000000005</v>
      </c>
    </row>
    <row r="14039" spans="9:16" x14ac:dyDescent="0.2">
      <c r="I14039" s="158">
        <f t="shared" si="1315"/>
        <v>33</v>
      </c>
      <c r="J14039" s="158" t="str">
        <f t="shared" si="1318"/>
        <v>CAD</v>
      </c>
      <c r="K14039" s="158" t="str">
        <f t="shared" si="1319"/>
        <v>CHF</v>
      </c>
      <c r="L14039" s="158" t="str">
        <f t="shared" si="1316"/>
        <v>CADCHF45788</v>
      </c>
      <c r="M14039" s="160">
        <f t="shared" si="1320"/>
        <v>45788</v>
      </c>
      <c r="N14039" s="158">
        <v>0.63865116873163874</v>
      </c>
      <c r="O14039" s="158">
        <v>0.93530000000000002</v>
      </c>
      <c r="P14039" s="161">
        <f t="shared" si="1317"/>
        <v>0.59730000000000005</v>
      </c>
    </row>
    <row r="14040" spans="9:16" x14ac:dyDescent="0.2">
      <c r="I14040" s="158">
        <f t="shared" si="1315"/>
        <v>33</v>
      </c>
      <c r="J14040" s="158" t="str">
        <f t="shared" si="1318"/>
        <v>CAD</v>
      </c>
      <c r="K14040" s="158" t="str">
        <f t="shared" si="1319"/>
        <v>CHF</v>
      </c>
      <c r="L14040" s="158" t="str">
        <f t="shared" si="1316"/>
        <v>CADCHF45789</v>
      </c>
      <c r="M14040" s="160">
        <f t="shared" si="1320"/>
        <v>45789</v>
      </c>
      <c r="N14040" s="158">
        <v>0.64387354323610846</v>
      </c>
      <c r="O14040" s="158">
        <v>0.93689999999999996</v>
      </c>
      <c r="P14040" s="161">
        <f t="shared" si="1317"/>
        <v>0.60319999999999996</v>
      </c>
    </row>
    <row r="14041" spans="9:16" x14ac:dyDescent="0.2">
      <c r="I14041" s="158">
        <f t="shared" si="1315"/>
        <v>33</v>
      </c>
      <c r="J14041" s="158" t="str">
        <f t="shared" si="1318"/>
        <v>CAD</v>
      </c>
      <c r="K14041" s="158" t="str">
        <f t="shared" si="1319"/>
        <v>CHF</v>
      </c>
      <c r="L14041" s="158" t="str">
        <f t="shared" si="1316"/>
        <v>CADCHF45790</v>
      </c>
      <c r="M14041" s="160">
        <f t="shared" si="1320"/>
        <v>45790</v>
      </c>
      <c r="N14041" s="158">
        <v>0.64300411522633749</v>
      </c>
      <c r="O14041" s="158">
        <v>0.93579999999999997</v>
      </c>
      <c r="P14041" s="161">
        <f t="shared" si="1317"/>
        <v>0.60170000000000001</v>
      </c>
    </row>
    <row r="14042" spans="9:16" x14ac:dyDescent="0.2">
      <c r="I14042" s="158">
        <f t="shared" si="1315"/>
        <v>33</v>
      </c>
      <c r="J14042" s="158" t="str">
        <f t="shared" si="1318"/>
        <v>CAD</v>
      </c>
      <c r="K14042" s="158" t="str">
        <f t="shared" si="1319"/>
        <v>CHF</v>
      </c>
      <c r="L14042" s="158" t="str">
        <f t="shared" si="1316"/>
        <v>CADCHF45791</v>
      </c>
      <c r="M14042" s="160">
        <f t="shared" si="1320"/>
        <v>45791</v>
      </c>
      <c r="N14042" s="158">
        <v>0.63971340839303992</v>
      </c>
      <c r="O14042" s="158">
        <v>0.93899999999999995</v>
      </c>
      <c r="P14042" s="161">
        <f t="shared" si="1317"/>
        <v>0.60070000000000001</v>
      </c>
    </row>
    <row r="14043" spans="9:16" x14ac:dyDescent="0.2">
      <c r="I14043" s="158">
        <f t="shared" si="1315"/>
        <v>33</v>
      </c>
      <c r="J14043" s="158" t="str">
        <f t="shared" si="1318"/>
        <v>CAD</v>
      </c>
      <c r="K14043" s="158" t="str">
        <f t="shared" si="1319"/>
        <v>CHF</v>
      </c>
      <c r="L14043" s="158" t="str">
        <f t="shared" si="1316"/>
        <v>CADCHF45792</v>
      </c>
      <c r="M14043" s="160">
        <f t="shared" si="1320"/>
        <v>45792</v>
      </c>
      <c r="N14043" s="158">
        <v>0.6391818472355385</v>
      </c>
      <c r="O14043" s="158">
        <v>0.93769999999999998</v>
      </c>
      <c r="P14043" s="161">
        <f t="shared" si="1317"/>
        <v>0.59940000000000004</v>
      </c>
    </row>
    <row r="14044" spans="9:16" x14ac:dyDescent="0.2">
      <c r="I14044" s="158">
        <f t="shared" si="1315"/>
        <v>33</v>
      </c>
      <c r="J14044" s="158" t="str">
        <f t="shared" si="1318"/>
        <v>CAD</v>
      </c>
      <c r="K14044" s="158" t="str">
        <f t="shared" si="1319"/>
        <v>CHF</v>
      </c>
      <c r="L14044" s="158" t="str">
        <f t="shared" si="1316"/>
        <v>CADCHF45793</v>
      </c>
      <c r="M14044" s="160">
        <f t="shared" si="1320"/>
        <v>45793</v>
      </c>
      <c r="N14044" s="158">
        <v>0.63938618925831203</v>
      </c>
      <c r="O14044" s="158">
        <v>0.93810000000000004</v>
      </c>
      <c r="P14044" s="161">
        <f t="shared" si="1317"/>
        <v>0.5998</v>
      </c>
    </row>
    <row r="14045" spans="9:16" x14ac:dyDescent="0.2">
      <c r="I14045" s="158">
        <f t="shared" si="1315"/>
        <v>33</v>
      </c>
      <c r="J14045" s="158" t="str">
        <f t="shared" si="1318"/>
        <v>CAD</v>
      </c>
      <c r="K14045" s="158" t="str">
        <f t="shared" si="1319"/>
        <v>CHF</v>
      </c>
      <c r="L14045" s="158" t="str">
        <f t="shared" si="1316"/>
        <v>CADCHF45794</v>
      </c>
      <c r="M14045" s="160">
        <f t="shared" si="1320"/>
        <v>45794</v>
      </c>
      <c r="N14045" s="158">
        <v>0.63938618925831203</v>
      </c>
      <c r="O14045" s="158">
        <v>0.93810000000000004</v>
      </c>
      <c r="P14045" s="161">
        <f t="shared" si="1317"/>
        <v>0.5998</v>
      </c>
    </row>
    <row r="14046" spans="9:16" x14ac:dyDescent="0.2">
      <c r="I14046" s="158">
        <f t="shared" si="1315"/>
        <v>33</v>
      </c>
      <c r="J14046" s="158" t="str">
        <f t="shared" si="1318"/>
        <v>CAD</v>
      </c>
      <c r="K14046" s="158" t="str">
        <f t="shared" si="1319"/>
        <v>CHF</v>
      </c>
      <c r="L14046" s="158" t="str">
        <f t="shared" si="1316"/>
        <v>CADCHF45795</v>
      </c>
      <c r="M14046" s="160">
        <f t="shared" si="1320"/>
        <v>45795</v>
      </c>
      <c r="N14046" s="158">
        <v>0.63938618925831203</v>
      </c>
      <c r="O14046" s="158">
        <v>0.93810000000000004</v>
      </c>
      <c r="P14046" s="161">
        <f t="shared" si="1317"/>
        <v>0.5998</v>
      </c>
    </row>
    <row r="14047" spans="9:16" x14ac:dyDescent="0.2">
      <c r="I14047" s="158">
        <f t="shared" si="1315"/>
        <v>33</v>
      </c>
      <c r="J14047" s="158" t="str">
        <f t="shared" si="1318"/>
        <v>CAD</v>
      </c>
      <c r="K14047" s="158" t="str">
        <f t="shared" si="1319"/>
        <v>CHF</v>
      </c>
      <c r="L14047" s="158" t="str">
        <f t="shared" si="1316"/>
        <v>CADCHF45796</v>
      </c>
      <c r="M14047" s="160">
        <f t="shared" si="1320"/>
        <v>45796</v>
      </c>
      <c r="N14047" s="158">
        <v>0.63665881454128737</v>
      </c>
      <c r="O14047" s="158">
        <v>0.93940000000000001</v>
      </c>
      <c r="P14047" s="161">
        <f t="shared" si="1317"/>
        <v>0.59809999999999997</v>
      </c>
    </row>
    <row r="14048" spans="9:16" x14ac:dyDescent="0.2">
      <c r="I14048" s="158">
        <f t="shared" si="1315"/>
        <v>33</v>
      </c>
      <c r="J14048" s="158" t="str">
        <f t="shared" si="1318"/>
        <v>CAD</v>
      </c>
      <c r="K14048" s="158" t="str">
        <f t="shared" si="1319"/>
        <v>CHF</v>
      </c>
      <c r="L14048" s="158" t="str">
        <f t="shared" si="1316"/>
        <v>CADCHF45797</v>
      </c>
      <c r="M14048" s="160">
        <f t="shared" si="1320"/>
        <v>45797</v>
      </c>
      <c r="N14048" s="158">
        <v>0.63763310591085887</v>
      </c>
      <c r="O14048" s="158">
        <v>0.93659999999999999</v>
      </c>
      <c r="P14048" s="161">
        <f t="shared" si="1317"/>
        <v>0.59719999999999995</v>
      </c>
    </row>
    <row r="14049" spans="9:16" x14ac:dyDescent="0.2">
      <c r="I14049" s="158">
        <f t="shared" si="1315"/>
        <v>33</v>
      </c>
      <c r="J14049" s="158" t="str">
        <f t="shared" si="1318"/>
        <v>CAD</v>
      </c>
      <c r="K14049" s="158" t="str">
        <f t="shared" si="1319"/>
        <v>CHF</v>
      </c>
      <c r="L14049" s="158" t="str">
        <f t="shared" si="1316"/>
        <v>CADCHF45798</v>
      </c>
      <c r="M14049" s="160">
        <f t="shared" si="1320"/>
        <v>45798</v>
      </c>
      <c r="N14049" s="158">
        <v>0.63609185166338023</v>
      </c>
      <c r="O14049" s="158">
        <v>0.93520000000000003</v>
      </c>
      <c r="P14049" s="161">
        <f t="shared" si="1317"/>
        <v>0.59489999999999998</v>
      </c>
    </row>
    <row r="14050" spans="9:16" x14ac:dyDescent="0.2">
      <c r="I14050" s="158">
        <f t="shared" si="1315"/>
        <v>33</v>
      </c>
      <c r="J14050" s="158" t="str">
        <f t="shared" si="1318"/>
        <v>CAD</v>
      </c>
      <c r="K14050" s="158" t="str">
        <f t="shared" si="1319"/>
        <v>CHF</v>
      </c>
      <c r="L14050" s="158" t="str">
        <f t="shared" si="1316"/>
        <v>CADCHF45799</v>
      </c>
      <c r="M14050" s="160">
        <f t="shared" si="1320"/>
        <v>45799</v>
      </c>
      <c r="N14050" s="158">
        <v>0.63775510204081631</v>
      </c>
      <c r="O14050" s="158">
        <v>0.93430000000000002</v>
      </c>
      <c r="P14050" s="161">
        <f t="shared" si="1317"/>
        <v>0.59589999999999999</v>
      </c>
    </row>
    <row r="14051" spans="9:16" x14ac:dyDescent="0.2">
      <c r="I14051" s="158">
        <f t="shared" si="1315"/>
        <v>33</v>
      </c>
      <c r="J14051" s="158" t="str">
        <f t="shared" si="1318"/>
        <v>CAD</v>
      </c>
      <c r="K14051" s="158" t="str">
        <f t="shared" si="1319"/>
        <v>CHF</v>
      </c>
      <c r="L14051" s="158" t="str">
        <f t="shared" si="1316"/>
        <v>CADCHF45800</v>
      </c>
      <c r="M14051" s="160">
        <f t="shared" si="1320"/>
        <v>45800</v>
      </c>
      <c r="N14051" s="158">
        <v>0.63979526551503518</v>
      </c>
      <c r="O14051" s="158">
        <v>0.92989999999999995</v>
      </c>
      <c r="P14051" s="161">
        <f t="shared" si="1317"/>
        <v>0.59489999999999998</v>
      </c>
    </row>
    <row r="14052" spans="9:16" x14ac:dyDescent="0.2">
      <c r="I14052" s="158">
        <f t="shared" si="1315"/>
        <v>33</v>
      </c>
      <c r="J14052" s="158" t="str">
        <f t="shared" si="1318"/>
        <v>CAD</v>
      </c>
      <c r="K14052" s="158" t="str">
        <f t="shared" si="1319"/>
        <v>CHF</v>
      </c>
      <c r="L14052" s="158" t="str">
        <f t="shared" si="1316"/>
        <v>CADCHF45801</v>
      </c>
      <c r="M14052" s="160">
        <f t="shared" si="1320"/>
        <v>45801</v>
      </c>
      <c r="N14052" s="158">
        <v>0.63979526551503518</v>
      </c>
      <c r="O14052" s="158">
        <v>0.92989999999999995</v>
      </c>
      <c r="P14052" s="161">
        <f t="shared" si="1317"/>
        <v>0.59489999999999998</v>
      </c>
    </row>
    <row r="14053" spans="9:16" x14ac:dyDescent="0.2">
      <c r="I14053" s="158">
        <f t="shared" si="1315"/>
        <v>33</v>
      </c>
      <c r="J14053" s="158" t="str">
        <f t="shared" si="1318"/>
        <v>CAD</v>
      </c>
      <c r="K14053" s="158" t="str">
        <f t="shared" si="1319"/>
        <v>CHF</v>
      </c>
      <c r="L14053" s="158" t="str">
        <f t="shared" si="1316"/>
        <v>CADCHF45802</v>
      </c>
      <c r="M14053" s="160">
        <f t="shared" si="1320"/>
        <v>45802</v>
      </c>
      <c r="N14053" s="158">
        <v>0.63979526551503518</v>
      </c>
      <c r="O14053" s="158">
        <v>0.92989999999999995</v>
      </c>
      <c r="P14053" s="161">
        <f t="shared" si="1317"/>
        <v>0.59489999999999998</v>
      </c>
    </row>
    <row r="14054" spans="9:16" x14ac:dyDescent="0.2">
      <c r="I14054" s="158">
        <f t="shared" si="1315"/>
        <v>33</v>
      </c>
      <c r="J14054" s="158" t="str">
        <f t="shared" si="1318"/>
        <v>CAD</v>
      </c>
      <c r="K14054" s="158" t="str">
        <f t="shared" si="1319"/>
        <v>CHF</v>
      </c>
      <c r="L14054" s="158" t="str">
        <f t="shared" si="1316"/>
        <v>CADCHF45803</v>
      </c>
      <c r="M14054" s="160">
        <f t="shared" si="1320"/>
        <v>45803</v>
      </c>
      <c r="N14054" s="158">
        <v>0.64045087741770212</v>
      </c>
      <c r="O14054" s="158">
        <v>0.93559999999999999</v>
      </c>
      <c r="P14054" s="161">
        <f t="shared" si="1317"/>
        <v>0.59919999999999995</v>
      </c>
    </row>
    <row r="14055" spans="9:16" x14ac:dyDescent="0.2">
      <c r="I14055" s="158">
        <f t="shared" si="1315"/>
        <v>33</v>
      </c>
      <c r="J14055" s="158" t="str">
        <f t="shared" si="1318"/>
        <v>CAD</v>
      </c>
      <c r="K14055" s="158" t="str">
        <f t="shared" si="1319"/>
        <v>CHF</v>
      </c>
      <c r="L14055" s="158" t="str">
        <f t="shared" si="1316"/>
        <v>CADCHF45804</v>
      </c>
      <c r="M14055" s="160">
        <f t="shared" si="1320"/>
        <v>45804</v>
      </c>
      <c r="N14055" s="158">
        <v>0.63930443677279114</v>
      </c>
      <c r="O14055" s="158">
        <v>0.93859999999999999</v>
      </c>
      <c r="P14055" s="161">
        <f t="shared" si="1317"/>
        <v>0.60009999999999997</v>
      </c>
    </row>
    <row r="14056" spans="9:16" x14ac:dyDescent="0.2">
      <c r="I14056" s="158">
        <f t="shared" si="1315"/>
        <v>33</v>
      </c>
      <c r="J14056" s="158" t="str">
        <f t="shared" si="1318"/>
        <v>CAD</v>
      </c>
      <c r="K14056" s="158" t="str">
        <f t="shared" si="1319"/>
        <v>CHF</v>
      </c>
      <c r="L14056" s="158" t="str">
        <f t="shared" si="1316"/>
        <v>CADCHF45805</v>
      </c>
      <c r="M14056" s="160">
        <f t="shared" si="1320"/>
        <v>45805</v>
      </c>
      <c r="N14056" s="158">
        <v>0.63901846763371462</v>
      </c>
      <c r="O14056" s="158">
        <v>0.93640000000000001</v>
      </c>
      <c r="P14056" s="161">
        <f t="shared" si="1317"/>
        <v>0.59840000000000004</v>
      </c>
    </row>
    <row r="14057" spans="9:16" x14ac:dyDescent="0.2">
      <c r="I14057" s="158">
        <f t="shared" si="1315"/>
        <v>33</v>
      </c>
      <c r="J14057" s="158" t="str">
        <f t="shared" si="1318"/>
        <v>CAD</v>
      </c>
      <c r="K14057" s="158" t="str">
        <f t="shared" si="1319"/>
        <v>CHF</v>
      </c>
      <c r="L14057" s="158" t="str">
        <f t="shared" si="1316"/>
        <v>CADCHF45806</v>
      </c>
      <c r="M14057" s="160">
        <f t="shared" si="1320"/>
        <v>45806</v>
      </c>
      <c r="N14057" s="158">
        <v>0.64127228421187643</v>
      </c>
      <c r="O14057" s="158">
        <v>0.93389999999999995</v>
      </c>
      <c r="P14057" s="161">
        <f t="shared" si="1317"/>
        <v>0.59889999999999999</v>
      </c>
    </row>
    <row r="14058" spans="9:16" x14ac:dyDescent="0.2">
      <c r="I14058" s="158">
        <f t="shared" ref="I14058:I14121" si="1321">IF(M14057=$G$2,I14057+1,I14057)</f>
        <v>33</v>
      </c>
      <c r="J14058" s="158" t="str">
        <f t="shared" si="1318"/>
        <v>CAD</v>
      </c>
      <c r="K14058" s="158" t="str">
        <f t="shared" si="1319"/>
        <v>CHF</v>
      </c>
      <c r="L14058" s="158" t="str">
        <f t="shared" si="1316"/>
        <v>CADCHF45807</v>
      </c>
      <c r="M14058" s="160">
        <f t="shared" si="1320"/>
        <v>45807</v>
      </c>
      <c r="N14058" s="158">
        <v>0.63873275421563613</v>
      </c>
      <c r="O14058" s="158">
        <v>0.93410000000000004</v>
      </c>
      <c r="P14058" s="161">
        <f t="shared" si="1317"/>
        <v>0.59660000000000002</v>
      </c>
    </row>
    <row r="14059" spans="9:16" x14ac:dyDescent="0.2">
      <c r="I14059" s="158">
        <f t="shared" si="1321"/>
        <v>33</v>
      </c>
      <c r="J14059" s="158" t="str">
        <f t="shared" si="1318"/>
        <v>CAD</v>
      </c>
      <c r="K14059" s="158" t="str">
        <f t="shared" si="1319"/>
        <v>CHF</v>
      </c>
      <c r="L14059" s="158" t="str">
        <f t="shared" si="1316"/>
        <v>CADCHF45808</v>
      </c>
      <c r="M14059" s="160">
        <f t="shared" si="1320"/>
        <v>45808</v>
      </c>
      <c r="N14059" s="158">
        <v>0.63873275421563613</v>
      </c>
      <c r="O14059" s="158">
        <v>0.93410000000000004</v>
      </c>
      <c r="P14059" s="161">
        <f t="shared" si="1317"/>
        <v>0.59660000000000002</v>
      </c>
    </row>
    <row r="14060" spans="9:16" x14ac:dyDescent="0.2">
      <c r="I14060" s="158">
        <f t="shared" si="1321"/>
        <v>34</v>
      </c>
      <c r="J14060" s="158" t="str">
        <f t="shared" si="1318"/>
        <v>HKD</v>
      </c>
      <c r="K14060" s="158" t="str">
        <f t="shared" si="1319"/>
        <v>CHF</v>
      </c>
      <c r="L14060" s="158" t="str">
        <f t="shared" si="1316"/>
        <v>HKDCHF45383</v>
      </c>
      <c r="M14060" s="160">
        <f t="shared" si="1320"/>
        <v>45383</v>
      </c>
      <c r="N14060" s="158">
        <v>0.11821169350072108</v>
      </c>
      <c r="O14060" s="158">
        <v>0.97660000000000002</v>
      </c>
      <c r="P14060" s="161">
        <f t="shared" si="1317"/>
        <v>0.1154</v>
      </c>
    </row>
    <row r="14061" spans="9:16" x14ac:dyDescent="0.2">
      <c r="I14061" s="158">
        <f t="shared" si="1321"/>
        <v>34</v>
      </c>
      <c r="J14061" s="158" t="str">
        <f t="shared" si="1318"/>
        <v>HKD</v>
      </c>
      <c r="K14061" s="158" t="str">
        <f t="shared" si="1319"/>
        <v>CHF</v>
      </c>
      <c r="L14061" s="158" t="str">
        <f t="shared" si="1316"/>
        <v>HKDCHF45384</v>
      </c>
      <c r="M14061" s="160">
        <f t="shared" si="1320"/>
        <v>45384</v>
      </c>
      <c r="N14061" s="158">
        <v>0.11883823739126302</v>
      </c>
      <c r="O14061" s="158">
        <v>0.97650000000000003</v>
      </c>
      <c r="P14061" s="161">
        <f t="shared" si="1317"/>
        <v>0.11600000000000001</v>
      </c>
    </row>
    <row r="14062" spans="9:16" x14ac:dyDescent="0.2">
      <c r="I14062" s="158">
        <f t="shared" si="1321"/>
        <v>34</v>
      </c>
      <c r="J14062" s="158" t="str">
        <f t="shared" si="1318"/>
        <v>HKD</v>
      </c>
      <c r="K14062" s="158" t="str">
        <f t="shared" si="1319"/>
        <v>CHF</v>
      </c>
      <c r="L14062" s="158" t="str">
        <f t="shared" si="1316"/>
        <v>HKDCHF45385</v>
      </c>
      <c r="M14062" s="160">
        <f t="shared" si="1320"/>
        <v>45385</v>
      </c>
      <c r="N14062" s="158">
        <v>0.11845393918574762</v>
      </c>
      <c r="O14062" s="158">
        <v>0.97919999999999996</v>
      </c>
      <c r="P14062" s="161">
        <f t="shared" si="1317"/>
        <v>0.11600000000000001</v>
      </c>
    </row>
    <row r="14063" spans="9:16" x14ac:dyDescent="0.2">
      <c r="I14063" s="158">
        <f t="shared" si="1321"/>
        <v>34</v>
      </c>
      <c r="J14063" s="158" t="str">
        <f t="shared" si="1318"/>
        <v>HKD</v>
      </c>
      <c r="K14063" s="158" t="str">
        <f t="shared" si="1319"/>
        <v>CHF</v>
      </c>
      <c r="L14063" s="158" t="str">
        <f t="shared" si="1316"/>
        <v>HKDCHF45386</v>
      </c>
      <c r="M14063" s="160">
        <f t="shared" si="1320"/>
        <v>45386</v>
      </c>
      <c r="N14063" s="158">
        <v>0.11770660451757949</v>
      </c>
      <c r="O14063" s="158">
        <v>0.98460000000000003</v>
      </c>
      <c r="P14063" s="161">
        <f t="shared" si="1317"/>
        <v>0.1159</v>
      </c>
    </row>
    <row r="14064" spans="9:16" x14ac:dyDescent="0.2">
      <c r="I14064" s="158">
        <f t="shared" si="1321"/>
        <v>34</v>
      </c>
      <c r="J14064" s="158" t="str">
        <f t="shared" si="1318"/>
        <v>HKD</v>
      </c>
      <c r="K14064" s="158" t="str">
        <f t="shared" si="1319"/>
        <v>CHF</v>
      </c>
      <c r="L14064" s="158" t="str">
        <f t="shared" si="1316"/>
        <v>HKDCHF45387</v>
      </c>
      <c r="M14064" s="160">
        <f t="shared" si="1320"/>
        <v>45387</v>
      </c>
      <c r="N14064" s="158">
        <v>0.11783004194749493</v>
      </c>
      <c r="O14064" s="158">
        <v>0.97929999999999995</v>
      </c>
      <c r="P14064" s="161">
        <f t="shared" si="1317"/>
        <v>0.1154</v>
      </c>
    </row>
    <row r="14065" spans="9:16" x14ac:dyDescent="0.2">
      <c r="I14065" s="158">
        <f t="shared" si="1321"/>
        <v>34</v>
      </c>
      <c r="J14065" s="158" t="str">
        <f t="shared" si="1318"/>
        <v>HKD</v>
      </c>
      <c r="K14065" s="158" t="str">
        <f t="shared" si="1319"/>
        <v>CHF</v>
      </c>
      <c r="L14065" s="158" t="str">
        <f t="shared" si="1316"/>
        <v>HKDCHF45388</v>
      </c>
      <c r="M14065" s="160">
        <f t="shared" si="1320"/>
        <v>45388</v>
      </c>
      <c r="N14065" s="158">
        <v>0.11783004194749493</v>
      </c>
      <c r="O14065" s="158">
        <v>0.97929999999999995</v>
      </c>
      <c r="P14065" s="161">
        <f t="shared" si="1317"/>
        <v>0.1154</v>
      </c>
    </row>
    <row r="14066" spans="9:16" x14ac:dyDescent="0.2">
      <c r="I14066" s="158">
        <f t="shared" si="1321"/>
        <v>34</v>
      </c>
      <c r="J14066" s="158" t="str">
        <f t="shared" si="1318"/>
        <v>HKD</v>
      </c>
      <c r="K14066" s="158" t="str">
        <f t="shared" si="1319"/>
        <v>CHF</v>
      </c>
      <c r="L14066" s="158" t="str">
        <f t="shared" si="1316"/>
        <v>HKDCHF45389</v>
      </c>
      <c r="M14066" s="160">
        <f t="shared" si="1320"/>
        <v>45389</v>
      </c>
      <c r="N14066" s="158">
        <v>0.11783004194749493</v>
      </c>
      <c r="O14066" s="158">
        <v>0.97929999999999995</v>
      </c>
      <c r="P14066" s="161">
        <f t="shared" si="1317"/>
        <v>0.1154</v>
      </c>
    </row>
    <row r="14067" spans="9:16" x14ac:dyDescent="0.2">
      <c r="I14067" s="158">
        <f t="shared" si="1321"/>
        <v>34</v>
      </c>
      <c r="J14067" s="158" t="str">
        <f t="shared" si="1318"/>
        <v>HKD</v>
      </c>
      <c r="K14067" s="158" t="str">
        <f t="shared" si="1319"/>
        <v>CHF</v>
      </c>
      <c r="L14067" s="158" t="str">
        <f t="shared" si="1316"/>
        <v>HKDCHF45390</v>
      </c>
      <c r="M14067" s="160">
        <f t="shared" si="1320"/>
        <v>45390</v>
      </c>
      <c r="N14067" s="158">
        <v>0.11797878741402296</v>
      </c>
      <c r="O14067" s="158">
        <v>0.98070000000000002</v>
      </c>
      <c r="P14067" s="161">
        <f t="shared" si="1317"/>
        <v>0.1157</v>
      </c>
    </row>
    <row r="14068" spans="9:16" x14ac:dyDescent="0.2">
      <c r="I14068" s="158">
        <f t="shared" si="1321"/>
        <v>34</v>
      </c>
      <c r="J14068" s="158" t="str">
        <f t="shared" si="1318"/>
        <v>HKD</v>
      </c>
      <c r="K14068" s="158" t="str">
        <f t="shared" si="1319"/>
        <v>CHF</v>
      </c>
      <c r="L14068" s="158" t="str">
        <f t="shared" si="1316"/>
        <v>HKDCHF45391</v>
      </c>
      <c r="M14068" s="160">
        <f t="shared" si="1320"/>
        <v>45391</v>
      </c>
      <c r="N14068" s="158">
        <v>0.11751433674908338</v>
      </c>
      <c r="O14068" s="158">
        <v>0.9819</v>
      </c>
      <c r="P14068" s="161">
        <f t="shared" si="1317"/>
        <v>0.1154</v>
      </c>
    </row>
    <row r="14069" spans="9:16" x14ac:dyDescent="0.2">
      <c r="I14069" s="158">
        <f t="shared" si="1321"/>
        <v>34</v>
      </c>
      <c r="J14069" s="158" t="str">
        <f t="shared" si="1318"/>
        <v>HKD</v>
      </c>
      <c r="K14069" s="158" t="str">
        <f t="shared" si="1319"/>
        <v>CHF</v>
      </c>
      <c r="L14069" s="158" t="str">
        <f t="shared" si="1316"/>
        <v>HKDCHF45392</v>
      </c>
      <c r="M14069" s="160">
        <f t="shared" si="1320"/>
        <v>45392</v>
      </c>
      <c r="N14069" s="158">
        <v>0.1175640724194686</v>
      </c>
      <c r="O14069" s="158">
        <v>0.98099999999999998</v>
      </c>
      <c r="P14069" s="161">
        <f t="shared" si="1317"/>
        <v>0.1153</v>
      </c>
    </row>
    <row r="14070" spans="9:16" x14ac:dyDescent="0.2">
      <c r="I14070" s="158">
        <f t="shared" si="1321"/>
        <v>34</v>
      </c>
      <c r="J14070" s="158" t="str">
        <f t="shared" si="1318"/>
        <v>HKD</v>
      </c>
      <c r="K14070" s="158" t="str">
        <f t="shared" si="1319"/>
        <v>CHF</v>
      </c>
      <c r="L14070" s="158" t="str">
        <f t="shared" si="1316"/>
        <v>HKDCHF45393</v>
      </c>
      <c r="M14070" s="160">
        <f t="shared" si="1320"/>
        <v>45393</v>
      </c>
      <c r="N14070" s="158">
        <v>0.11896547621880131</v>
      </c>
      <c r="O14070" s="158">
        <v>0.97870000000000001</v>
      </c>
      <c r="P14070" s="161">
        <f t="shared" si="1317"/>
        <v>0.1164</v>
      </c>
    </row>
    <row r="14071" spans="9:16" x14ac:dyDescent="0.2">
      <c r="I14071" s="158">
        <f t="shared" si="1321"/>
        <v>34</v>
      </c>
      <c r="J14071" s="158" t="str">
        <f t="shared" si="1318"/>
        <v>HKD</v>
      </c>
      <c r="K14071" s="158" t="str">
        <f t="shared" si="1319"/>
        <v>CHF</v>
      </c>
      <c r="L14071" s="158" t="str">
        <f t="shared" si="1316"/>
        <v>HKDCHF45394</v>
      </c>
      <c r="M14071" s="160">
        <f t="shared" si="1320"/>
        <v>45394</v>
      </c>
      <c r="N14071" s="158">
        <v>0.11979204101679486</v>
      </c>
      <c r="O14071" s="158">
        <v>0.97160000000000002</v>
      </c>
      <c r="P14071" s="161">
        <f t="shared" si="1317"/>
        <v>0.1164</v>
      </c>
    </row>
    <row r="14072" spans="9:16" x14ac:dyDescent="0.2">
      <c r="I14072" s="158">
        <f t="shared" si="1321"/>
        <v>34</v>
      </c>
      <c r="J14072" s="158" t="str">
        <f t="shared" si="1318"/>
        <v>HKD</v>
      </c>
      <c r="K14072" s="158" t="str">
        <f t="shared" si="1319"/>
        <v>CHF</v>
      </c>
      <c r="L14072" s="158" t="str">
        <f t="shared" si="1316"/>
        <v>HKDCHF45395</v>
      </c>
      <c r="M14072" s="160">
        <f t="shared" si="1320"/>
        <v>45395</v>
      </c>
      <c r="N14072" s="158">
        <v>0.11979204101679486</v>
      </c>
      <c r="O14072" s="158">
        <v>0.97160000000000002</v>
      </c>
      <c r="P14072" s="161">
        <f t="shared" si="1317"/>
        <v>0.1164</v>
      </c>
    </row>
    <row r="14073" spans="9:16" x14ac:dyDescent="0.2">
      <c r="I14073" s="158">
        <f t="shared" si="1321"/>
        <v>34</v>
      </c>
      <c r="J14073" s="158" t="str">
        <f t="shared" si="1318"/>
        <v>HKD</v>
      </c>
      <c r="K14073" s="158" t="str">
        <f t="shared" si="1319"/>
        <v>CHF</v>
      </c>
      <c r="L14073" s="158" t="str">
        <f t="shared" si="1316"/>
        <v>HKDCHF45396</v>
      </c>
      <c r="M14073" s="160">
        <f t="shared" si="1320"/>
        <v>45396</v>
      </c>
      <c r="N14073" s="158">
        <v>0.11979204101679486</v>
      </c>
      <c r="O14073" s="158">
        <v>0.97160000000000002</v>
      </c>
      <c r="P14073" s="161">
        <f t="shared" si="1317"/>
        <v>0.1164</v>
      </c>
    </row>
    <row r="14074" spans="9:16" x14ac:dyDescent="0.2">
      <c r="I14074" s="158">
        <f t="shared" si="1321"/>
        <v>34</v>
      </c>
      <c r="J14074" s="158" t="str">
        <f t="shared" si="1318"/>
        <v>HKD</v>
      </c>
      <c r="K14074" s="158" t="str">
        <f t="shared" si="1319"/>
        <v>CHF</v>
      </c>
      <c r="L14074" s="158" t="str">
        <f t="shared" si="1316"/>
        <v>HKDCHF45397</v>
      </c>
      <c r="M14074" s="160">
        <f t="shared" si="1320"/>
        <v>45397</v>
      </c>
      <c r="N14074" s="158">
        <v>0.11987676668384899</v>
      </c>
      <c r="O14074" s="158">
        <v>0.97250000000000003</v>
      </c>
      <c r="P14074" s="161">
        <f t="shared" si="1317"/>
        <v>0.1166</v>
      </c>
    </row>
    <row r="14075" spans="9:16" x14ac:dyDescent="0.2">
      <c r="I14075" s="158">
        <f t="shared" si="1321"/>
        <v>34</v>
      </c>
      <c r="J14075" s="158" t="str">
        <f t="shared" si="1318"/>
        <v>HKD</v>
      </c>
      <c r="K14075" s="158" t="str">
        <f t="shared" si="1319"/>
        <v>CHF</v>
      </c>
      <c r="L14075" s="158" t="str">
        <f t="shared" si="1316"/>
        <v>HKDCHF45398</v>
      </c>
      <c r="M14075" s="160">
        <f t="shared" si="1320"/>
        <v>45398</v>
      </c>
      <c r="N14075" s="158">
        <v>0.12004225487371556</v>
      </c>
      <c r="O14075" s="158">
        <v>0.97119999999999995</v>
      </c>
      <c r="P14075" s="161">
        <f t="shared" si="1317"/>
        <v>0.1166</v>
      </c>
    </row>
    <row r="14076" spans="9:16" x14ac:dyDescent="0.2">
      <c r="I14076" s="158">
        <f t="shared" si="1321"/>
        <v>34</v>
      </c>
      <c r="J14076" s="158" t="str">
        <f t="shared" si="1318"/>
        <v>HKD</v>
      </c>
      <c r="K14076" s="158" t="str">
        <f t="shared" si="1319"/>
        <v>CHF</v>
      </c>
      <c r="L14076" s="158" t="str">
        <f t="shared" si="1316"/>
        <v>HKDCHF45399</v>
      </c>
      <c r="M14076" s="160">
        <f t="shared" si="1320"/>
        <v>45399</v>
      </c>
      <c r="N14076" s="158">
        <v>0.12003793198650774</v>
      </c>
      <c r="O14076" s="158">
        <v>0.96930000000000005</v>
      </c>
      <c r="P14076" s="161">
        <f t="shared" si="1317"/>
        <v>0.1164</v>
      </c>
    </row>
    <row r="14077" spans="9:16" x14ac:dyDescent="0.2">
      <c r="I14077" s="158">
        <f t="shared" si="1321"/>
        <v>34</v>
      </c>
      <c r="J14077" s="158" t="str">
        <f t="shared" si="1318"/>
        <v>HKD</v>
      </c>
      <c r="K14077" s="158" t="str">
        <f t="shared" si="1319"/>
        <v>CHF</v>
      </c>
      <c r="L14077" s="158" t="str">
        <f t="shared" si="1316"/>
        <v>HKDCHF45400</v>
      </c>
      <c r="M14077" s="160">
        <f t="shared" si="1320"/>
        <v>45400</v>
      </c>
      <c r="N14077" s="158">
        <v>0.11956716685598134</v>
      </c>
      <c r="O14077" s="158">
        <v>0.97040000000000004</v>
      </c>
      <c r="P14077" s="161">
        <f t="shared" si="1317"/>
        <v>0.11600000000000001</v>
      </c>
    </row>
    <row r="14078" spans="9:16" x14ac:dyDescent="0.2">
      <c r="I14078" s="158">
        <f t="shared" si="1321"/>
        <v>34</v>
      </c>
      <c r="J14078" s="158" t="str">
        <f t="shared" si="1318"/>
        <v>HKD</v>
      </c>
      <c r="K14078" s="158" t="str">
        <f t="shared" si="1319"/>
        <v>CHF</v>
      </c>
      <c r="L14078" s="158" t="str">
        <f t="shared" si="1316"/>
        <v>HKDCHF45401</v>
      </c>
      <c r="M14078" s="160">
        <f t="shared" si="1320"/>
        <v>45401</v>
      </c>
      <c r="N14078" s="158">
        <v>0.11984228754958474</v>
      </c>
      <c r="O14078" s="158">
        <v>0.96799999999999997</v>
      </c>
      <c r="P14078" s="161">
        <f t="shared" si="1317"/>
        <v>0.11600000000000001</v>
      </c>
    </row>
    <row r="14079" spans="9:16" x14ac:dyDescent="0.2">
      <c r="I14079" s="158">
        <f t="shared" si="1321"/>
        <v>34</v>
      </c>
      <c r="J14079" s="158" t="str">
        <f t="shared" si="1318"/>
        <v>HKD</v>
      </c>
      <c r="K14079" s="158" t="str">
        <f t="shared" si="1319"/>
        <v>CHF</v>
      </c>
      <c r="L14079" s="158" t="str">
        <f t="shared" si="1316"/>
        <v>HKDCHF45402</v>
      </c>
      <c r="M14079" s="160">
        <f t="shared" si="1320"/>
        <v>45402</v>
      </c>
      <c r="N14079" s="158">
        <v>0.11984228754958474</v>
      </c>
      <c r="O14079" s="158">
        <v>0.96799999999999997</v>
      </c>
      <c r="P14079" s="161">
        <f t="shared" si="1317"/>
        <v>0.11600000000000001</v>
      </c>
    </row>
    <row r="14080" spans="9:16" x14ac:dyDescent="0.2">
      <c r="I14080" s="158">
        <f t="shared" si="1321"/>
        <v>34</v>
      </c>
      <c r="J14080" s="158" t="str">
        <f t="shared" si="1318"/>
        <v>HKD</v>
      </c>
      <c r="K14080" s="158" t="str">
        <f t="shared" si="1319"/>
        <v>CHF</v>
      </c>
      <c r="L14080" s="158" t="str">
        <f t="shared" si="1316"/>
        <v>HKDCHF45403</v>
      </c>
      <c r="M14080" s="160">
        <f t="shared" si="1320"/>
        <v>45403</v>
      </c>
      <c r="N14080" s="158">
        <v>0.11984228754958474</v>
      </c>
      <c r="O14080" s="158">
        <v>0.96799999999999997</v>
      </c>
      <c r="P14080" s="161">
        <f t="shared" si="1317"/>
        <v>0.11600000000000001</v>
      </c>
    </row>
    <row r="14081" spans="9:16" x14ac:dyDescent="0.2">
      <c r="I14081" s="158">
        <f t="shared" si="1321"/>
        <v>34</v>
      </c>
      <c r="J14081" s="158" t="str">
        <f t="shared" si="1318"/>
        <v>HKD</v>
      </c>
      <c r="K14081" s="158" t="str">
        <f t="shared" si="1319"/>
        <v>CHF</v>
      </c>
      <c r="L14081" s="158" t="str">
        <f t="shared" si="1316"/>
        <v>HKDCHF45404</v>
      </c>
      <c r="M14081" s="160">
        <f t="shared" si="1320"/>
        <v>45404</v>
      </c>
      <c r="N14081" s="158">
        <v>0.1200249651927601</v>
      </c>
      <c r="O14081" s="158">
        <v>0.96930000000000005</v>
      </c>
      <c r="P14081" s="161">
        <f t="shared" si="1317"/>
        <v>0.1163</v>
      </c>
    </row>
    <row r="14082" spans="9:16" x14ac:dyDescent="0.2">
      <c r="I14082" s="158">
        <f t="shared" si="1321"/>
        <v>34</v>
      </c>
      <c r="J14082" s="158" t="str">
        <f t="shared" si="1318"/>
        <v>HKD</v>
      </c>
      <c r="K14082" s="158" t="str">
        <f t="shared" si="1319"/>
        <v>CHF</v>
      </c>
      <c r="L14082" s="158" t="str">
        <f t="shared" si="1316"/>
        <v>HKDCHF45405</v>
      </c>
      <c r="M14082" s="160">
        <f t="shared" si="1320"/>
        <v>45405</v>
      </c>
      <c r="N14082" s="158">
        <v>0.11956001912960305</v>
      </c>
      <c r="O14082" s="158">
        <v>0.97240000000000004</v>
      </c>
      <c r="P14082" s="161">
        <f t="shared" si="1317"/>
        <v>0.1163</v>
      </c>
    </row>
    <row r="14083" spans="9:16" x14ac:dyDescent="0.2">
      <c r="I14083" s="158">
        <f t="shared" si="1321"/>
        <v>34</v>
      </c>
      <c r="J14083" s="158" t="str">
        <f t="shared" si="1318"/>
        <v>HKD</v>
      </c>
      <c r="K14083" s="158" t="str">
        <f t="shared" si="1319"/>
        <v>CHF</v>
      </c>
      <c r="L14083" s="158" t="str">
        <f t="shared" ref="L14083:L14146" si="1322">J14083&amp;K14083&amp;M14083</f>
        <v>HKDCHF45406</v>
      </c>
      <c r="M14083" s="160">
        <f t="shared" si="1320"/>
        <v>45406</v>
      </c>
      <c r="N14083" s="158">
        <v>0.11947431302270013</v>
      </c>
      <c r="O14083" s="158">
        <v>0.97740000000000005</v>
      </c>
      <c r="P14083" s="161">
        <f t="shared" ref="P14083:P14146" si="1323">ROUND(N14083*O14083,4)</f>
        <v>0.1168</v>
      </c>
    </row>
    <row r="14084" spans="9:16" x14ac:dyDescent="0.2">
      <c r="I14084" s="158">
        <f t="shared" si="1321"/>
        <v>34</v>
      </c>
      <c r="J14084" s="158" t="str">
        <f t="shared" ref="J14084:J14147" si="1324">VLOOKUP($I14084,$A:$C,2,FALSE)</f>
        <v>HKD</v>
      </c>
      <c r="K14084" s="158" t="str">
        <f t="shared" ref="K14084:K14147" si="1325">VLOOKUP($I14084,$A:$C,3,FALSE)</f>
        <v>CHF</v>
      </c>
      <c r="L14084" s="158" t="str">
        <f t="shared" si="1322"/>
        <v>HKDCHF45407</v>
      </c>
      <c r="M14084" s="160">
        <f t="shared" ref="M14084:M14147" si="1326">IF(I14084=I14083,M14083+1,$G$1)</f>
        <v>45407</v>
      </c>
      <c r="N14084" s="158">
        <v>0.11916110581506197</v>
      </c>
      <c r="O14084" s="158">
        <v>0.97919999999999996</v>
      </c>
      <c r="P14084" s="161">
        <f t="shared" si="1323"/>
        <v>0.1167</v>
      </c>
    </row>
    <row r="14085" spans="9:16" x14ac:dyDescent="0.2">
      <c r="I14085" s="158">
        <f t="shared" si="1321"/>
        <v>34</v>
      </c>
      <c r="J14085" s="158" t="str">
        <f t="shared" si="1324"/>
        <v>HKD</v>
      </c>
      <c r="K14085" s="158" t="str">
        <f t="shared" si="1325"/>
        <v>CHF</v>
      </c>
      <c r="L14085" s="158" t="str">
        <f t="shared" si="1322"/>
        <v>HKDCHF45408</v>
      </c>
      <c r="M14085" s="160">
        <f t="shared" si="1326"/>
        <v>45408</v>
      </c>
      <c r="N14085" s="158">
        <v>0.11922788024751708</v>
      </c>
      <c r="O14085" s="158">
        <v>0.97789999999999999</v>
      </c>
      <c r="P14085" s="161">
        <f t="shared" si="1323"/>
        <v>0.1166</v>
      </c>
    </row>
    <row r="14086" spans="9:16" x14ac:dyDescent="0.2">
      <c r="I14086" s="158">
        <f t="shared" si="1321"/>
        <v>34</v>
      </c>
      <c r="J14086" s="158" t="str">
        <f t="shared" si="1324"/>
        <v>HKD</v>
      </c>
      <c r="K14086" s="158" t="str">
        <f t="shared" si="1325"/>
        <v>CHF</v>
      </c>
      <c r="L14086" s="158" t="str">
        <f t="shared" si="1322"/>
        <v>HKDCHF45409</v>
      </c>
      <c r="M14086" s="160">
        <f t="shared" si="1326"/>
        <v>45409</v>
      </c>
      <c r="N14086" s="158">
        <v>0.11922788024751708</v>
      </c>
      <c r="O14086" s="158">
        <v>0.97789999999999999</v>
      </c>
      <c r="P14086" s="161">
        <f t="shared" si="1323"/>
        <v>0.1166</v>
      </c>
    </row>
    <row r="14087" spans="9:16" x14ac:dyDescent="0.2">
      <c r="I14087" s="158">
        <f t="shared" si="1321"/>
        <v>34</v>
      </c>
      <c r="J14087" s="158" t="str">
        <f t="shared" si="1324"/>
        <v>HKD</v>
      </c>
      <c r="K14087" s="158" t="str">
        <f t="shared" si="1325"/>
        <v>CHF</v>
      </c>
      <c r="L14087" s="158" t="str">
        <f t="shared" si="1322"/>
        <v>HKDCHF45410</v>
      </c>
      <c r="M14087" s="160">
        <f t="shared" si="1326"/>
        <v>45410</v>
      </c>
      <c r="N14087" s="158">
        <v>0.11922788024751708</v>
      </c>
      <c r="O14087" s="158">
        <v>0.97789999999999999</v>
      </c>
      <c r="P14087" s="161">
        <f t="shared" si="1323"/>
        <v>0.1166</v>
      </c>
    </row>
    <row r="14088" spans="9:16" x14ac:dyDescent="0.2">
      <c r="I14088" s="158">
        <f t="shared" si="1321"/>
        <v>34</v>
      </c>
      <c r="J14088" s="158" t="str">
        <f t="shared" si="1324"/>
        <v>HKD</v>
      </c>
      <c r="K14088" s="158" t="str">
        <f t="shared" si="1325"/>
        <v>CHF</v>
      </c>
      <c r="L14088" s="158" t="str">
        <f t="shared" si="1322"/>
        <v>HKDCHF45411</v>
      </c>
      <c r="M14088" s="160">
        <f t="shared" si="1326"/>
        <v>45411</v>
      </c>
      <c r="N14088" s="158">
        <v>0.11918382913806255</v>
      </c>
      <c r="O14088" s="158">
        <v>0.97760000000000002</v>
      </c>
      <c r="P14088" s="161">
        <f t="shared" si="1323"/>
        <v>0.11650000000000001</v>
      </c>
    </row>
    <row r="14089" spans="9:16" x14ac:dyDescent="0.2">
      <c r="I14089" s="158">
        <f t="shared" si="1321"/>
        <v>34</v>
      </c>
      <c r="J14089" s="158" t="str">
        <f t="shared" si="1324"/>
        <v>HKD</v>
      </c>
      <c r="K14089" s="158" t="str">
        <f t="shared" si="1325"/>
        <v>CHF</v>
      </c>
      <c r="L14089" s="158" t="str">
        <f t="shared" si="1322"/>
        <v>HKDCHF45412</v>
      </c>
      <c r="M14089" s="160">
        <f t="shared" si="1326"/>
        <v>45412</v>
      </c>
      <c r="N14089" s="158">
        <v>0.11930753904339214</v>
      </c>
      <c r="O14089" s="158">
        <v>0.97870000000000001</v>
      </c>
      <c r="P14089" s="161">
        <f t="shared" si="1323"/>
        <v>0.1168</v>
      </c>
    </row>
    <row r="14090" spans="9:16" x14ac:dyDescent="0.2">
      <c r="I14090" s="158">
        <f t="shared" si="1321"/>
        <v>34</v>
      </c>
      <c r="J14090" s="158" t="str">
        <f t="shared" si="1324"/>
        <v>HKD</v>
      </c>
      <c r="K14090" s="158" t="str">
        <f t="shared" si="1325"/>
        <v>CHF</v>
      </c>
      <c r="L14090" s="158" t="str">
        <f t="shared" si="1322"/>
        <v>HKDCHF45413</v>
      </c>
      <c r="M14090" s="160">
        <f t="shared" si="1326"/>
        <v>45413</v>
      </c>
      <c r="N14090" s="158">
        <v>0.11930753904339214</v>
      </c>
      <c r="O14090" s="158">
        <v>0.97870000000000001</v>
      </c>
      <c r="P14090" s="161">
        <f t="shared" si="1323"/>
        <v>0.1168</v>
      </c>
    </row>
    <row r="14091" spans="9:16" x14ac:dyDescent="0.2">
      <c r="I14091" s="158">
        <f t="shared" si="1321"/>
        <v>34</v>
      </c>
      <c r="J14091" s="158" t="str">
        <f t="shared" si="1324"/>
        <v>HKD</v>
      </c>
      <c r="K14091" s="158" t="str">
        <f t="shared" si="1325"/>
        <v>CHF</v>
      </c>
      <c r="L14091" s="158" t="str">
        <f t="shared" si="1322"/>
        <v>HKDCHF45414</v>
      </c>
      <c r="M14091" s="160">
        <f t="shared" si="1326"/>
        <v>45414</v>
      </c>
      <c r="N14091" s="158">
        <v>0.11957002618583573</v>
      </c>
      <c r="O14091" s="158">
        <v>0.97589999999999999</v>
      </c>
      <c r="P14091" s="161">
        <f t="shared" si="1323"/>
        <v>0.1167</v>
      </c>
    </row>
    <row r="14092" spans="9:16" x14ac:dyDescent="0.2">
      <c r="I14092" s="158">
        <f t="shared" si="1321"/>
        <v>34</v>
      </c>
      <c r="J14092" s="158" t="str">
        <f t="shared" si="1324"/>
        <v>HKD</v>
      </c>
      <c r="K14092" s="158" t="str">
        <f t="shared" si="1325"/>
        <v>CHF</v>
      </c>
      <c r="L14092" s="158" t="str">
        <f t="shared" si="1322"/>
        <v>HKDCHF45415</v>
      </c>
      <c r="M14092" s="160">
        <f t="shared" si="1326"/>
        <v>45415</v>
      </c>
      <c r="N14092" s="158">
        <v>0.11910291683043317</v>
      </c>
      <c r="O14092" s="158">
        <v>0.97440000000000004</v>
      </c>
      <c r="P14092" s="161">
        <f t="shared" si="1323"/>
        <v>0.11609999999999999</v>
      </c>
    </row>
    <row r="14093" spans="9:16" x14ac:dyDescent="0.2">
      <c r="I14093" s="158">
        <f t="shared" si="1321"/>
        <v>34</v>
      </c>
      <c r="J14093" s="158" t="str">
        <f t="shared" si="1324"/>
        <v>HKD</v>
      </c>
      <c r="K14093" s="158" t="str">
        <f t="shared" si="1325"/>
        <v>CHF</v>
      </c>
      <c r="L14093" s="158" t="str">
        <f t="shared" si="1322"/>
        <v>HKDCHF45416</v>
      </c>
      <c r="M14093" s="160">
        <f t="shared" si="1326"/>
        <v>45416</v>
      </c>
      <c r="N14093" s="158">
        <v>0.11910291683043317</v>
      </c>
      <c r="O14093" s="158">
        <v>0.97440000000000004</v>
      </c>
      <c r="P14093" s="161">
        <f t="shared" si="1323"/>
        <v>0.11609999999999999</v>
      </c>
    </row>
    <row r="14094" spans="9:16" x14ac:dyDescent="0.2">
      <c r="I14094" s="158">
        <f t="shared" si="1321"/>
        <v>34</v>
      </c>
      <c r="J14094" s="158" t="str">
        <f t="shared" si="1324"/>
        <v>HKD</v>
      </c>
      <c r="K14094" s="158" t="str">
        <f t="shared" si="1325"/>
        <v>CHF</v>
      </c>
      <c r="L14094" s="158" t="str">
        <f t="shared" si="1322"/>
        <v>HKDCHF45417</v>
      </c>
      <c r="M14094" s="160">
        <f t="shared" si="1326"/>
        <v>45417</v>
      </c>
      <c r="N14094" s="158">
        <v>0.11910291683043317</v>
      </c>
      <c r="O14094" s="158">
        <v>0.97440000000000004</v>
      </c>
      <c r="P14094" s="161">
        <f t="shared" si="1323"/>
        <v>0.11609999999999999</v>
      </c>
    </row>
    <row r="14095" spans="9:16" x14ac:dyDescent="0.2">
      <c r="I14095" s="158">
        <f t="shared" si="1321"/>
        <v>34</v>
      </c>
      <c r="J14095" s="158" t="str">
        <f t="shared" si="1324"/>
        <v>HKD</v>
      </c>
      <c r="K14095" s="158" t="str">
        <f t="shared" si="1325"/>
        <v>CHF</v>
      </c>
      <c r="L14095" s="158" t="str">
        <f t="shared" si="1322"/>
        <v>HKDCHF45418</v>
      </c>
      <c r="M14095" s="160">
        <f t="shared" si="1326"/>
        <v>45418</v>
      </c>
      <c r="N14095" s="158">
        <v>0.11873241276135972</v>
      </c>
      <c r="O14095" s="158">
        <v>0.97540000000000004</v>
      </c>
      <c r="P14095" s="161">
        <f t="shared" si="1323"/>
        <v>0.1158</v>
      </c>
    </row>
    <row r="14096" spans="9:16" x14ac:dyDescent="0.2">
      <c r="I14096" s="158">
        <f t="shared" si="1321"/>
        <v>34</v>
      </c>
      <c r="J14096" s="158" t="str">
        <f t="shared" si="1324"/>
        <v>HKD</v>
      </c>
      <c r="K14096" s="158" t="str">
        <f t="shared" si="1325"/>
        <v>CHF</v>
      </c>
      <c r="L14096" s="158" t="str">
        <f t="shared" si="1322"/>
        <v>HKDCHF45419</v>
      </c>
      <c r="M14096" s="160">
        <f t="shared" si="1326"/>
        <v>45419</v>
      </c>
      <c r="N14096" s="158">
        <v>0.11876907728303858</v>
      </c>
      <c r="O14096" s="158">
        <v>0.97699999999999998</v>
      </c>
      <c r="P14096" s="161">
        <f t="shared" si="1323"/>
        <v>0.11600000000000001</v>
      </c>
    </row>
    <row r="14097" spans="9:16" x14ac:dyDescent="0.2">
      <c r="I14097" s="158">
        <f t="shared" si="1321"/>
        <v>34</v>
      </c>
      <c r="J14097" s="158" t="str">
        <f t="shared" si="1324"/>
        <v>HKD</v>
      </c>
      <c r="K14097" s="158" t="str">
        <f t="shared" si="1325"/>
        <v>CHF</v>
      </c>
      <c r="L14097" s="158" t="str">
        <f t="shared" si="1322"/>
        <v>HKDCHF45420</v>
      </c>
      <c r="M14097" s="160">
        <f t="shared" si="1326"/>
        <v>45420</v>
      </c>
      <c r="N14097" s="158">
        <v>0.11906321065853863</v>
      </c>
      <c r="O14097" s="158">
        <v>0.97699999999999998</v>
      </c>
      <c r="P14097" s="161">
        <f t="shared" si="1323"/>
        <v>0.1163</v>
      </c>
    </row>
    <row r="14098" spans="9:16" x14ac:dyDescent="0.2">
      <c r="I14098" s="158">
        <f t="shared" si="1321"/>
        <v>34</v>
      </c>
      <c r="J14098" s="158" t="str">
        <f t="shared" si="1324"/>
        <v>HKD</v>
      </c>
      <c r="K14098" s="158" t="str">
        <f t="shared" si="1325"/>
        <v>CHF</v>
      </c>
      <c r="L14098" s="158" t="str">
        <f t="shared" si="1322"/>
        <v>HKDCHF45421</v>
      </c>
      <c r="M14098" s="160">
        <f t="shared" si="1326"/>
        <v>45421</v>
      </c>
      <c r="N14098" s="158">
        <v>0.11921650910218047</v>
      </c>
      <c r="O14098" s="158">
        <v>0.97599999999999998</v>
      </c>
      <c r="P14098" s="161">
        <f t="shared" si="1323"/>
        <v>0.1164</v>
      </c>
    </row>
    <row r="14099" spans="9:16" x14ac:dyDescent="0.2">
      <c r="I14099" s="158">
        <f t="shared" si="1321"/>
        <v>34</v>
      </c>
      <c r="J14099" s="158" t="str">
        <f t="shared" si="1324"/>
        <v>HKD</v>
      </c>
      <c r="K14099" s="158" t="str">
        <f t="shared" si="1325"/>
        <v>CHF</v>
      </c>
      <c r="L14099" s="158" t="str">
        <f t="shared" si="1322"/>
        <v>HKDCHF45422</v>
      </c>
      <c r="M14099" s="160">
        <f t="shared" si="1326"/>
        <v>45422</v>
      </c>
      <c r="N14099" s="158">
        <v>0.11872536448686896</v>
      </c>
      <c r="O14099" s="158">
        <v>0.97789999999999999</v>
      </c>
      <c r="P14099" s="161">
        <f t="shared" si="1323"/>
        <v>0.11609999999999999</v>
      </c>
    </row>
    <row r="14100" spans="9:16" x14ac:dyDescent="0.2">
      <c r="I14100" s="158">
        <f t="shared" si="1321"/>
        <v>34</v>
      </c>
      <c r="J14100" s="158" t="str">
        <f t="shared" si="1324"/>
        <v>HKD</v>
      </c>
      <c r="K14100" s="158" t="str">
        <f t="shared" si="1325"/>
        <v>CHF</v>
      </c>
      <c r="L14100" s="158" t="str">
        <f t="shared" si="1322"/>
        <v>HKDCHF45423</v>
      </c>
      <c r="M14100" s="160">
        <f t="shared" si="1326"/>
        <v>45423</v>
      </c>
      <c r="N14100" s="158">
        <v>0.11872536448686896</v>
      </c>
      <c r="O14100" s="158">
        <v>0.97789999999999999</v>
      </c>
      <c r="P14100" s="161">
        <f t="shared" si="1323"/>
        <v>0.11609999999999999</v>
      </c>
    </row>
    <row r="14101" spans="9:16" x14ac:dyDescent="0.2">
      <c r="I14101" s="158">
        <f t="shared" si="1321"/>
        <v>34</v>
      </c>
      <c r="J14101" s="158" t="str">
        <f t="shared" si="1324"/>
        <v>HKD</v>
      </c>
      <c r="K14101" s="158" t="str">
        <f t="shared" si="1325"/>
        <v>CHF</v>
      </c>
      <c r="L14101" s="158" t="str">
        <f t="shared" si="1322"/>
        <v>HKDCHF45424</v>
      </c>
      <c r="M14101" s="160">
        <f t="shared" si="1326"/>
        <v>45424</v>
      </c>
      <c r="N14101" s="158">
        <v>0.11872536448686896</v>
      </c>
      <c r="O14101" s="158">
        <v>0.97789999999999999</v>
      </c>
      <c r="P14101" s="161">
        <f t="shared" si="1323"/>
        <v>0.11609999999999999</v>
      </c>
    </row>
    <row r="14102" spans="9:16" x14ac:dyDescent="0.2">
      <c r="I14102" s="158">
        <f t="shared" si="1321"/>
        <v>34</v>
      </c>
      <c r="J14102" s="158" t="str">
        <f t="shared" si="1324"/>
        <v>HKD</v>
      </c>
      <c r="K14102" s="158" t="str">
        <f t="shared" si="1325"/>
        <v>CHF</v>
      </c>
      <c r="L14102" s="158" t="str">
        <f t="shared" si="1322"/>
        <v>HKDCHF45425</v>
      </c>
      <c r="M14102" s="160">
        <f t="shared" si="1326"/>
        <v>45425</v>
      </c>
      <c r="N14102" s="158">
        <v>0.11858316830509077</v>
      </c>
      <c r="O14102" s="158">
        <v>0.97840000000000005</v>
      </c>
      <c r="P14102" s="161">
        <f t="shared" si="1323"/>
        <v>0.11600000000000001</v>
      </c>
    </row>
    <row r="14103" spans="9:16" x14ac:dyDescent="0.2">
      <c r="I14103" s="158">
        <f t="shared" si="1321"/>
        <v>34</v>
      </c>
      <c r="J14103" s="158" t="str">
        <f t="shared" si="1324"/>
        <v>HKD</v>
      </c>
      <c r="K14103" s="158" t="str">
        <f t="shared" si="1325"/>
        <v>CHF</v>
      </c>
      <c r="L14103" s="158" t="str">
        <f t="shared" si="1322"/>
        <v>HKDCHF45426</v>
      </c>
      <c r="M14103" s="160">
        <f t="shared" si="1326"/>
        <v>45426</v>
      </c>
      <c r="N14103" s="158">
        <v>0.11856629634460107</v>
      </c>
      <c r="O14103" s="158">
        <v>0.98009999999999997</v>
      </c>
      <c r="P14103" s="161">
        <f t="shared" si="1323"/>
        <v>0.1162</v>
      </c>
    </row>
    <row r="14104" spans="9:16" x14ac:dyDescent="0.2">
      <c r="I14104" s="158">
        <f t="shared" si="1321"/>
        <v>34</v>
      </c>
      <c r="J14104" s="158" t="str">
        <f t="shared" si="1324"/>
        <v>HKD</v>
      </c>
      <c r="K14104" s="158" t="str">
        <f t="shared" si="1325"/>
        <v>CHF</v>
      </c>
      <c r="L14104" s="158" t="str">
        <f t="shared" si="1322"/>
        <v>HKDCHF45427</v>
      </c>
      <c r="M14104" s="160">
        <f t="shared" si="1326"/>
        <v>45427</v>
      </c>
      <c r="N14104" s="158">
        <v>0.11823405613752984</v>
      </c>
      <c r="O14104" s="158">
        <v>0.98</v>
      </c>
      <c r="P14104" s="161">
        <f t="shared" si="1323"/>
        <v>0.1159</v>
      </c>
    </row>
    <row r="14105" spans="9:16" x14ac:dyDescent="0.2">
      <c r="I14105" s="158">
        <f t="shared" si="1321"/>
        <v>34</v>
      </c>
      <c r="J14105" s="158" t="str">
        <f t="shared" si="1324"/>
        <v>HKD</v>
      </c>
      <c r="K14105" s="158" t="str">
        <f t="shared" si="1325"/>
        <v>CHF</v>
      </c>
      <c r="L14105" s="158" t="str">
        <f t="shared" si="1322"/>
        <v>HKDCHF45428</v>
      </c>
      <c r="M14105" s="160">
        <f t="shared" si="1326"/>
        <v>45428</v>
      </c>
      <c r="N14105" s="158">
        <v>0.11792730960635865</v>
      </c>
      <c r="O14105" s="158">
        <v>0.98219999999999996</v>
      </c>
      <c r="P14105" s="161">
        <f t="shared" si="1323"/>
        <v>0.1158</v>
      </c>
    </row>
    <row r="14106" spans="9:16" x14ac:dyDescent="0.2">
      <c r="I14106" s="158">
        <f t="shared" si="1321"/>
        <v>34</v>
      </c>
      <c r="J14106" s="158" t="str">
        <f t="shared" si="1324"/>
        <v>HKD</v>
      </c>
      <c r="K14106" s="158" t="str">
        <f t="shared" si="1325"/>
        <v>CHF</v>
      </c>
      <c r="L14106" s="158" t="str">
        <f t="shared" si="1322"/>
        <v>HKDCHF45429</v>
      </c>
      <c r="M14106" s="160">
        <f t="shared" si="1326"/>
        <v>45429</v>
      </c>
      <c r="N14106" s="158">
        <v>0.11820330969267138</v>
      </c>
      <c r="O14106" s="158">
        <v>0.98550000000000004</v>
      </c>
      <c r="P14106" s="161">
        <f t="shared" si="1323"/>
        <v>0.11650000000000001</v>
      </c>
    </row>
    <row r="14107" spans="9:16" x14ac:dyDescent="0.2">
      <c r="I14107" s="158">
        <f t="shared" si="1321"/>
        <v>34</v>
      </c>
      <c r="J14107" s="158" t="str">
        <f t="shared" si="1324"/>
        <v>HKD</v>
      </c>
      <c r="K14107" s="158" t="str">
        <f t="shared" si="1325"/>
        <v>CHF</v>
      </c>
      <c r="L14107" s="158" t="str">
        <f t="shared" si="1322"/>
        <v>HKDCHF45430</v>
      </c>
      <c r="M14107" s="160">
        <f t="shared" si="1326"/>
        <v>45430</v>
      </c>
      <c r="N14107" s="158">
        <v>0.11820330969267138</v>
      </c>
      <c r="O14107" s="158">
        <v>0.98550000000000004</v>
      </c>
      <c r="P14107" s="161">
        <f t="shared" si="1323"/>
        <v>0.11650000000000001</v>
      </c>
    </row>
    <row r="14108" spans="9:16" x14ac:dyDescent="0.2">
      <c r="I14108" s="158">
        <f t="shared" si="1321"/>
        <v>34</v>
      </c>
      <c r="J14108" s="158" t="str">
        <f t="shared" si="1324"/>
        <v>HKD</v>
      </c>
      <c r="K14108" s="158" t="str">
        <f t="shared" si="1325"/>
        <v>CHF</v>
      </c>
      <c r="L14108" s="158" t="str">
        <f t="shared" si="1322"/>
        <v>HKDCHF45431</v>
      </c>
      <c r="M14108" s="160">
        <f t="shared" si="1326"/>
        <v>45431</v>
      </c>
      <c r="N14108" s="158">
        <v>0.11820330969267138</v>
      </c>
      <c r="O14108" s="158">
        <v>0.98550000000000004</v>
      </c>
      <c r="P14108" s="161">
        <f t="shared" si="1323"/>
        <v>0.11650000000000001</v>
      </c>
    </row>
    <row r="14109" spans="9:16" x14ac:dyDescent="0.2">
      <c r="I14109" s="158">
        <f t="shared" si="1321"/>
        <v>34</v>
      </c>
      <c r="J14109" s="158" t="str">
        <f t="shared" si="1324"/>
        <v>HKD</v>
      </c>
      <c r="K14109" s="158" t="str">
        <f t="shared" si="1325"/>
        <v>CHF</v>
      </c>
      <c r="L14109" s="158" t="str">
        <f t="shared" si="1322"/>
        <v>HKDCHF45432</v>
      </c>
      <c r="M14109" s="160">
        <f t="shared" si="1326"/>
        <v>45432</v>
      </c>
      <c r="N14109" s="158">
        <v>0.11804702993672679</v>
      </c>
      <c r="O14109" s="158">
        <v>0.98799999999999999</v>
      </c>
      <c r="P14109" s="161">
        <f t="shared" si="1323"/>
        <v>0.1166</v>
      </c>
    </row>
    <row r="14110" spans="9:16" x14ac:dyDescent="0.2">
      <c r="I14110" s="158">
        <f t="shared" si="1321"/>
        <v>34</v>
      </c>
      <c r="J14110" s="158" t="str">
        <f t="shared" si="1324"/>
        <v>HKD</v>
      </c>
      <c r="K14110" s="158" t="str">
        <f t="shared" si="1325"/>
        <v>CHF</v>
      </c>
      <c r="L14110" s="158" t="str">
        <f t="shared" si="1322"/>
        <v>HKDCHF45433</v>
      </c>
      <c r="M14110" s="160">
        <f t="shared" si="1326"/>
        <v>45433</v>
      </c>
      <c r="N14110" s="158">
        <v>0.11795512986859798</v>
      </c>
      <c r="O14110" s="158">
        <v>0.98839999999999995</v>
      </c>
      <c r="P14110" s="161">
        <f t="shared" si="1323"/>
        <v>0.1166</v>
      </c>
    </row>
    <row r="14111" spans="9:16" x14ac:dyDescent="0.2">
      <c r="I14111" s="158">
        <f t="shared" si="1321"/>
        <v>34</v>
      </c>
      <c r="J14111" s="158" t="str">
        <f t="shared" si="1324"/>
        <v>HKD</v>
      </c>
      <c r="K14111" s="158" t="str">
        <f t="shared" si="1325"/>
        <v>CHF</v>
      </c>
      <c r="L14111" s="158" t="str">
        <f t="shared" si="1322"/>
        <v>HKDCHF45434</v>
      </c>
      <c r="M14111" s="160">
        <f t="shared" si="1326"/>
        <v>45434</v>
      </c>
      <c r="N14111" s="158">
        <v>0.11828999976342001</v>
      </c>
      <c r="O14111" s="158">
        <v>0.99050000000000005</v>
      </c>
      <c r="P14111" s="161">
        <f t="shared" si="1323"/>
        <v>0.1172</v>
      </c>
    </row>
    <row r="14112" spans="9:16" x14ac:dyDescent="0.2">
      <c r="I14112" s="158">
        <f t="shared" si="1321"/>
        <v>34</v>
      </c>
      <c r="J14112" s="158" t="str">
        <f t="shared" si="1324"/>
        <v>HKD</v>
      </c>
      <c r="K14112" s="158" t="str">
        <f t="shared" si="1325"/>
        <v>CHF</v>
      </c>
      <c r="L14112" s="158" t="str">
        <f t="shared" si="1322"/>
        <v>HKDCHF45435</v>
      </c>
      <c r="M14112" s="160">
        <f t="shared" si="1326"/>
        <v>45435</v>
      </c>
      <c r="N14112" s="158">
        <v>0.11799549257218374</v>
      </c>
      <c r="O14112" s="158">
        <v>0.99070000000000003</v>
      </c>
      <c r="P14112" s="161">
        <f t="shared" si="1323"/>
        <v>0.1169</v>
      </c>
    </row>
    <row r="14113" spans="9:16" x14ac:dyDescent="0.2">
      <c r="I14113" s="158">
        <f t="shared" si="1321"/>
        <v>34</v>
      </c>
      <c r="J14113" s="158" t="str">
        <f t="shared" si="1324"/>
        <v>HKD</v>
      </c>
      <c r="K14113" s="158" t="str">
        <f t="shared" si="1325"/>
        <v>CHF</v>
      </c>
      <c r="L14113" s="158" t="str">
        <f t="shared" si="1322"/>
        <v>HKDCHF45436</v>
      </c>
      <c r="M14113" s="160">
        <f t="shared" si="1326"/>
        <v>45436</v>
      </c>
      <c r="N14113" s="158">
        <v>0.11809163911195088</v>
      </c>
      <c r="O14113" s="158">
        <v>0.99239999999999995</v>
      </c>
      <c r="P14113" s="161">
        <f t="shared" si="1323"/>
        <v>0.1172</v>
      </c>
    </row>
    <row r="14114" spans="9:16" x14ac:dyDescent="0.2">
      <c r="I14114" s="158">
        <f t="shared" si="1321"/>
        <v>34</v>
      </c>
      <c r="J14114" s="158" t="str">
        <f t="shared" si="1324"/>
        <v>HKD</v>
      </c>
      <c r="K14114" s="158" t="str">
        <f t="shared" si="1325"/>
        <v>CHF</v>
      </c>
      <c r="L14114" s="158" t="str">
        <f t="shared" si="1322"/>
        <v>HKDCHF45437</v>
      </c>
      <c r="M14114" s="160">
        <f t="shared" si="1326"/>
        <v>45437</v>
      </c>
      <c r="N14114" s="158">
        <v>0.11809163911195088</v>
      </c>
      <c r="O14114" s="158">
        <v>0.99239999999999995</v>
      </c>
      <c r="P14114" s="161">
        <f t="shared" si="1323"/>
        <v>0.1172</v>
      </c>
    </row>
    <row r="14115" spans="9:16" x14ac:dyDescent="0.2">
      <c r="I14115" s="158">
        <f t="shared" si="1321"/>
        <v>34</v>
      </c>
      <c r="J14115" s="158" t="str">
        <f t="shared" si="1324"/>
        <v>HKD</v>
      </c>
      <c r="K14115" s="158" t="str">
        <f t="shared" si="1325"/>
        <v>CHF</v>
      </c>
      <c r="L14115" s="158" t="str">
        <f t="shared" si="1322"/>
        <v>HKDCHF45438</v>
      </c>
      <c r="M14115" s="160">
        <f t="shared" si="1326"/>
        <v>45438</v>
      </c>
      <c r="N14115" s="158">
        <v>0.11809163911195088</v>
      </c>
      <c r="O14115" s="158">
        <v>0.99239999999999995</v>
      </c>
      <c r="P14115" s="161">
        <f t="shared" si="1323"/>
        <v>0.1172</v>
      </c>
    </row>
    <row r="14116" spans="9:16" x14ac:dyDescent="0.2">
      <c r="I14116" s="158">
        <f t="shared" si="1321"/>
        <v>34</v>
      </c>
      <c r="J14116" s="158" t="str">
        <f t="shared" si="1324"/>
        <v>HKD</v>
      </c>
      <c r="K14116" s="158" t="str">
        <f t="shared" si="1325"/>
        <v>CHF</v>
      </c>
      <c r="L14116" s="158" t="str">
        <f t="shared" si="1322"/>
        <v>HKDCHF45439</v>
      </c>
      <c r="M14116" s="160">
        <f t="shared" si="1326"/>
        <v>45439</v>
      </c>
      <c r="N14116" s="158">
        <v>0.11811535145222823</v>
      </c>
      <c r="O14116" s="158">
        <v>0.99219999999999997</v>
      </c>
      <c r="P14116" s="161">
        <f t="shared" si="1323"/>
        <v>0.1172</v>
      </c>
    </row>
    <row r="14117" spans="9:16" x14ac:dyDescent="0.2">
      <c r="I14117" s="158">
        <f t="shared" si="1321"/>
        <v>34</v>
      </c>
      <c r="J14117" s="158" t="str">
        <f t="shared" si="1324"/>
        <v>HKD</v>
      </c>
      <c r="K14117" s="158" t="str">
        <f t="shared" si="1325"/>
        <v>CHF</v>
      </c>
      <c r="L14117" s="158" t="str">
        <f t="shared" si="1322"/>
        <v>HKDCHF45440</v>
      </c>
      <c r="M14117" s="160">
        <f t="shared" si="1326"/>
        <v>45440</v>
      </c>
      <c r="N14117" s="158">
        <v>0.11765536390804057</v>
      </c>
      <c r="O14117" s="158">
        <v>0.99080000000000001</v>
      </c>
      <c r="P14117" s="161">
        <f t="shared" si="1323"/>
        <v>0.1166</v>
      </c>
    </row>
    <row r="14118" spans="9:16" x14ac:dyDescent="0.2">
      <c r="I14118" s="158">
        <f t="shared" si="1321"/>
        <v>34</v>
      </c>
      <c r="J14118" s="158" t="str">
        <f t="shared" si="1324"/>
        <v>HKD</v>
      </c>
      <c r="K14118" s="158" t="str">
        <f t="shared" si="1325"/>
        <v>CHF</v>
      </c>
      <c r="L14118" s="158" t="str">
        <f t="shared" si="1322"/>
        <v>HKDCHF45441</v>
      </c>
      <c r="M14118" s="160">
        <f t="shared" si="1326"/>
        <v>45441</v>
      </c>
      <c r="N14118" s="158">
        <v>0.1179092334720732</v>
      </c>
      <c r="O14118" s="158">
        <v>0.99070000000000003</v>
      </c>
      <c r="P14118" s="161">
        <f t="shared" si="1323"/>
        <v>0.1168</v>
      </c>
    </row>
    <row r="14119" spans="9:16" x14ac:dyDescent="0.2">
      <c r="I14119" s="158">
        <f t="shared" si="1321"/>
        <v>34</v>
      </c>
      <c r="J14119" s="158" t="str">
        <f t="shared" si="1324"/>
        <v>HKD</v>
      </c>
      <c r="K14119" s="158" t="str">
        <f t="shared" si="1325"/>
        <v>CHF</v>
      </c>
      <c r="L14119" s="158" t="str">
        <f t="shared" si="1322"/>
        <v>HKDCHF45442</v>
      </c>
      <c r="M14119" s="160">
        <f t="shared" si="1326"/>
        <v>45442</v>
      </c>
      <c r="N14119" s="158">
        <v>0.11826481858176829</v>
      </c>
      <c r="O14119" s="158">
        <v>0.98080000000000001</v>
      </c>
      <c r="P14119" s="161">
        <f t="shared" si="1323"/>
        <v>0.11600000000000001</v>
      </c>
    </row>
    <row r="14120" spans="9:16" x14ac:dyDescent="0.2">
      <c r="I14120" s="158">
        <f t="shared" si="1321"/>
        <v>34</v>
      </c>
      <c r="J14120" s="158" t="str">
        <f t="shared" si="1324"/>
        <v>HKD</v>
      </c>
      <c r="K14120" s="158" t="str">
        <f t="shared" si="1325"/>
        <v>CHF</v>
      </c>
      <c r="L14120" s="158" t="str">
        <f t="shared" si="1322"/>
        <v>HKDCHF45443</v>
      </c>
      <c r="M14120" s="160">
        <f t="shared" si="1326"/>
        <v>45443</v>
      </c>
      <c r="N14120" s="158">
        <v>0.11787170843254202</v>
      </c>
      <c r="O14120" s="158">
        <v>0.98180000000000001</v>
      </c>
      <c r="P14120" s="161">
        <f t="shared" si="1323"/>
        <v>0.1157</v>
      </c>
    </row>
    <row r="14121" spans="9:16" x14ac:dyDescent="0.2">
      <c r="I14121" s="158">
        <f t="shared" si="1321"/>
        <v>34</v>
      </c>
      <c r="J14121" s="158" t="str">
        <f t="shared" si="1324"/>
        <v>HKD</v>
      </c>
      <c r="K14121" s="158" t="str">
        <f t="shared" si="1325"/>
        <v>CHF</v>
      </c>
      <c r="L14121" s="158" t="str">
        <f t="shared" si="1322"/>
        <v>HKDCHF45444</v>
      </c>
      <c r="M14121" s="160">
        <f t="shared" si="1326"/>
        <v>45444</v>
      </c>
      <c r="N14121" s="158">
        <v>0.11787170843254202</v>
      </c>
      <c r="O14121" s="158">
        <v>0.98180000000000001</v>
      </c>
      <c r="P14121" s="161">
        <f t="shared" si="1323"/>
        <v>0.1157</v>
      </c>
    </row>
    <row r="14122" spans="9:16" x14ac:dyDescent="0.2">
      <c r="I14122" s="158">
        <f t="shared" ref="I14122:I14185" si="1327">IF(M14121=$G$2,I14121+1,I14121)</f>
        <v>34</v>
      </c>
      <c r="J14122" s="158" t="str">
        <f t="shared" si="1324"/>
        <v>HKD</v>
      </c>
      <c r="K14122" s="158" t="str">
        <f t="shared" si="1325"/>
        <v>CHF</v>
      </c>
      <c r="L14122" s="158" t="str">
        <f t="shared" si="1322"/>
        <v>HKDCHF45445</v>
      </c>
      <c r="M14122" s="160">
        <f t="shared" si="1326"/>
        <v>45445</v>
      </c>
      <c r="N14122" s="158">
        <v>0.11787170843254202</v>
      </c>
      <c r="O14122" s="158">
        <v>0.98180000000000001</v>
      </c>
      <c r="P14122" s="161">
        <f t="shared" si="1323"/>
        <v>0.1157</v>
      </c>
    </row>
    <row r="14123" spans="9:16" x14ac:dyDescent="0.2">
      <c r="I14123" s="158">
        <f t="shared" si="1327"/>
        <v>34</v>
      </c>
      <c r="J14123" s="158" t="str">
        <f t="shared" si="1324"/>
        <v>HKD</v>
      </c>
      <c r="K14123" s="158" t="str">
        <f t="shared" si="1325"/>
        <v>CHF</v>
      </c>
      <c r="L14123" s="158" t="str">
        <f t="shared" si="1322"/>
        <v>HKDCHF45446</v>
      </c>
      <c r="M14123" s="160">
        <f t="shared" si="1326"/>
        <v>45446</v>
      </c>
      <c r="N14123" s="158">
        <v>0.11792870030779391</v>
      </c>
      <c r="O14123" s="158">
        <v>0.97719999999999996</v>
      </c>
      <c r="P14123" s="161">
        <f t="shared" si="1323"/>
        <v>0.1152</v>
      </c>
    </row>
    <row r="14124" spans="9:16" x14ac:dyDescent="0.2">
      <c r="I14124" s="158">
        <f t="shared" si="1327"/>
        <v>34</v>
      </c>
      <c r="J14124" s="158" t="str">
        <f t="shared" si="1324"/>
        <v>HKD</v>
      </c>
      <c r="K14124" s="158" t="str">
        <f t="shared" si="1325"/>
        <v>CHF</v>
      </c>
      <c r="L14124" s="158" t="str">
        <f t="shared" si="1322"/>
        <v>HKDCHF45447</v>
      </c>
      <c r="M14124" s="160">
        <f t="shared" si="1326"/>
        <v>45447</v>
      </c>
      <c r="N14124" s="158">
        <v>0.11778424282399501</v>
      </c>
      <c r="O14124" s="158">
        <v>0.97030000000000005</v>
      </c>
      <c r="P14124" s="161">
        <f t="shared" si="1323"/>
        <v>0.1143</v>
      </c>
    </row>
    <row r="14125" spans="9:16" x14ac:dyDescent="0.2">
      <c r="I14125" s="158">
        <f t="shared" si="1327"/>
        <v>34</v>
      </c>
      <c r="J14125" s="158" t="str">
        <f t="shared" si="1324"/>
        <v>HKD</v>
      </c>
      <c r="K14125" s="158" t="str">
        <f t="shared" si="1325"/>
        <v>CHF</v>
      </c>
      <c r="L14125" s="158" t="str">
        <f t="shared" si="1322"/>
        <v>HKDCHF45448</v>
      </c>
      <c r="M14125" s="160">
        <f t="shared" si="1326"/>
        <v>45448</v>
      </c>
      <c r="N14125" s="158">
        <v>0.11778008103269576</v>
      </c>
      <c r="O14125" s="158">
        <v>0.97040000000000004</v>
      </c>
      <c r="P14125" s="161">
        <f t="shared" si="1323"/>
        <v>0.1143</v>
      </c>
    </row>
    <row r="14126" spans="9:16" x14ac:dyDescent="0.2">
      <c r="I14126" s="158">
        <f t="shared" si="1327"/>
        <v>34</v>
      </c>
      <c r="J14126" s="158" t="str">
        <f t="shared" si="1324"/>
        <v>HKD</v>
      </c>
      <c r="K14126" s="158" t="str">
        <f t="shared" si="1325"/>
        <v>CHF</v>
      </c>
      <c r="L14126" s="158" t="str">
        <f t="shared" si="1322"/>
        <v>HKDCHF45449</v>
      </c>
      <c r="M14126" s="160">
        <f t="shared" si="1326"/>
        <v>45449</v>
      </c>
      <c r="N14126" s="158">
        <v>0.11785087150719478</v>
      </c>
      <c r="O14126" s="158">
        <v>0.96870000000000001</v>
      </c>
      <c r="P14126" s="161">
        <f t="shared" si="1323"/>
        <v>0.1142</v>
      </c>
    </row>
    <row r="14127" spans="9:16" x14ac:dyDescent="0.2">
      <c r="I14127" s="158">
        <f t="shared" si="1327"/>
        <v>34</v>
      </c>
      <c r="J14127" s="158" t="str">
        <f t="shared" si="1324"/>
        <v>HKD</v>
      </c>
      <c r="K14127" s="158" t="str">
        <f t="shared" si="1325"/>
        <v>CHF</v>
      </c>
      <c r="L14127" s="158" t="str">
        <f t="shared" si="1322"/>
        <v>HKDCHF45450</v>
      </c>
      <c r="M14127" s="160">
        <f t="shared" si="1326"/>
        <v>45450</v>
      </c>
      <c r="N14127" s="158">
        <v>0.11751571772724603</v>
      </c>
      <c r="O14127" s="158">
        <v>0.96960000000000002</v>
      </c>
      <c r="P14127" s="161">
        <f t="shared" si="1323"/>
        <v>0.1139</v>
      </c>
    </row>
    <row r="14128" spans="9:16" x14ac:dyDescent="0.2">
      <c r="I14128" s="158">
        <f t="shared" si="1327"/>
        <v>34</v>
      </c>
      <c r="J14128" s="158" t="str">
        <f t="shared" si="1324"/>
        <v>HKD</v>
      </c>
      <c r="K14128" s="158" t="str">
        <f t="shared" si="1325"/>
        <v>CHF</v>
      </c>
      <c r="L14128" s="158" t="str">
        <f t="shared" si="1322"/>
        <v>HKDCHF45451</v>
      </c>
      <c r="M14128" s="160">
        <f t="shared" si="1326"/>
        <v>45451</v>
      </c>
      <c r="N14128" s="158">
        <v>0.11751571772724603</v>
      </c>
      <c r="O14128" s="158">
        <v>0.96960000000000002</v>
      </c>
      <c r="P14128" s="161">
        <f t="shared" si="1323"/>
        <v>0.1139</v>
      </c>
    </row>
    <row r="14129" spans="9:16" x14ac:dyDescent="0.2">
      <c r="I14129" s="158">
        <f t="shared" si="1327"/>
        <v>34</v>
      </c>
      <c r="J14129" s="158" t="str">
        <f t="shared" si="1324"/>
        <v>HKD</v>
      </c>
      <c r="K14129" s="158" t="str">
        <f t="shared" si="1325"/>
        <v>CHF</v>
      </c>
      <c r="L14129" s="158" t="str">
        <f t="shared" si="1322"/>
        <v>HKDCHF45452</v>
      </c>
      <c r="M14129" s="160">
        <f t="shared" si="1326"/>
        <v>45452</v>
      </c>
      <c r="N14129" s="158">
        <v>0.11751571772724603</v>
      </c>
      <c r="O14129" s="158">
        <v>0.96960000000000002</v>
      </c>
      <c r="P14129" s="161">
        <f t="shared" si="1323"/>
        <v>0.1139</v>
      </c>
    </row>
    <row r="14130" spans="9:16" x14ac:dyDescent="0.2">
      <c r="I14130" s="158">
        <f t="shared" si="1327"/>
        <v>34</v>
      </c>
      <c r="J14130" s="158" t="str">
        <f t="shared" si="1324"/>
        <v>HKD</v>
      </c>
      <c r="K14130" s="158" t="str">
        <f t="shared" si="1325"/>
        <v>CHF</v>
      </c>
      <c r="L14130" s="158" t="str">
        <f t="shared" si="1322"/>
        <v>HKDCHF45453</v>
      </c>
      <c r="M14130" s="160">
        <f t="shared" si="1326"/>
        <v>45453</v>
      </c>
      <c r="N14130" s="158">
        <v>0.11898670918458409</v>
      </c>
      <c r="O14130" s="158">
        <v>0.9637</v>
      </c>
      <c r="P14130" s="161">
        <f t="shared" si="1323"/>
        <v>0.1147</v>
      </c>
    </row>
    <row r="14131" spans="9:16" x14ac:dyDescent="0.2">
      <c r="I14131" s="158">
        <f t="shared" si="1327"/>
        <v>34</v>
      </c>
      <c r="J14131" s="158" t="str">
        <f t="shared" si="1324"/>
        <v>HKD</v>
      </c>
      <c r="K14131" s="158" t="str">
        <f t="shared" si="1325"/>
        <v>CHF</v>
      </c>
      <c r="L14131" s="158" t="str">
        <f t="shared" si="1322"/>
        <v>HKDCHF45454</v>
      </c>
      <c r="M14131" s="160">
        <f t="shared" si="1326"/>
        <v>45454</v>
      </c>
      <c r="N14131" s="158">
        <v>0.11932889429846542</v>
      </c>
      <c r="O14131" s="158">
        <v>0.96220000000000006</v>
      </c>
      <c r="P14131" s="161">
        <f t="shared" si="1323"/>
        <v>0.1148</v>
      </c>
    </row>
    <row r="14132" spans="9:16" x14ac:dyDescent="0.2">
      <c r="I14132" s="158">
        <f t="shared" si="1327"/>
        <v>34</v>
      </c>
      <c r="J14132" s="158" t="str">
        <f t="shared" si="1324"/>
        <v>HKD</v>
      </c>
      <c r="K14132" s="158" t="str">
        <f t="shared" si="1325"/>
        <v>CHF</v>
      </c>
      <c r="L14132" s="158" t="str">
        <f t="shared" si="1322"/>
        <v>HKDCHF45455</v>
      </c>
      <c r="M14132" s="160">
        <f t="shared" si="1326"/>
        <v>45455</v>
      </c>
      <c r="N14132" s="158">
        <v>0.11893151923122665</v>
      </c>
      <c r="O14132" s="158">
        <v>0.96409999999999996</v>
      </c>
      <c r="P14132" s="161">
        <f t="shared" si="1323"/>
        <v>0.1147</v>
      </c>
    </row>
    <row r="14133" spans="9:16" x14ac:dyDescent="0.2">
      <c r="I14133" s="158">
        <f t="shared" si="1327"/>
        <v>34</v>
      </c>
      <c r="J14133" s="158" t="str">
        <f t="shared" si="1324"/>
        <v>HKD</v>
      </c>
      <c r="K14133" s="158" t="str">
        <f t="shared" si="1325"/>
        <v>CHF</v>
      </c>
      <c r="L14133" s="158" t="str">
        <f t="shared" si="1322"/>
        <v>HKDCHF45456</v>
      </c>
      <c r="M14133" s="160">
        <f t="shared" si="1326"/>
        <v>45456</v>
      </c>
      <c r="N14133" s="158">
        <v>0.11873100303951369</v>
      </c>
      <c r="O14133" s="158">
        <v>0.96679999999999999</v>
      </c>
      <c r="P14133" s="161">
        <f t="shared" si="1323"/>
        <v>0.1148</v>
      </c>
    </row>
    <row r="14134" spans="9:16" x14ac:dyDescent="0.2">
      <c r="I14134" s="158">
        <f t="shared" si="1327"/>
        <v>34</v>
      </c>
      <c r="J14134" s="158" t="str">
        <f t="shared" si="1324"/>
        <v>HKD</v>
      </c>
      <c r="K14134" s="158" t="str">
        <f t="shared" si="1325"/>
        <v>CHF</v>
      </c>
      <c r="L14134" s="158" t="str">
        <f t="shared" si="1322"/>
        <v>HKDCHF45457</v>
      </c>
      <c r="M14134" s="160">
        <f t="shared" si="1326"/>
        <v>45457</v>
      </c>
      <c r="N14134" s="158">
        <v>0.11980352222355338</v>
      </c>
      <c r="O14134" s="158">
        <v>0.95340000000000003</v>
      </c>
      <c r="P14134" s="161">
        <f t="shared" si="1323"/>
        <v>0.1142</v>
      </c>
    </row>
    <row r="14135" spans="9:16" x14ac:dyDescent="0.2">
      <c r="I14135" s="158">
        <f t="shared" si="1327"/>
        <v>34</v>
      </c>
      <c r="J14135" s="158" t="str">
        <f t="shared" si="1324"/>
        <v>HKD</v>
      </c>
      <c r="K14135" s="158" t="str">
        <f t="shared" si="1325"/>
        <v>CHF</v>
      </c>
      <c r="L14135" s="158" t="str">
        <f t="shared" si="1322"/>
        <v>HKDCHF45458</v>
      </c>
      <c r="M14135" s="160">
        <f t="shared" si="1326"/>
        <v>45458</v>
      </c>
      <c r="N14135" s="158">
        <v>0.11980352222355338</v>
      </c>
      <c r="O14135" s="158">
        <v>0.95340000000000003</v>
      </c>
      <c r="P14135" s="161">
        <f t="shared" si="1323"/>
        <v>0.1142</v>
      </c>
    </row>
    <row r="14136" spans="9:16" x14ac:dyDescent="0.2">
      <c r="I14136" s="158">
        <f t="shared" si="1327"/>
        <v>34</v>
      </c>
      <c r="J14136" s="158" t="str">
        <f t="shared" si="1324"/>
        <v>HKD</v>
      </c>
      <c r="K14136" s="158" t="str">
        <f t="shared" si="1325"/>
        <v>CHF</v>
      </c>
      <c r="L14136" s="158" t="str">
        <f t="shared" si="1322"/>
        <v>HKDCHF45459</v>
      </c>
      <c r="M14136" s="160">
        <f t="shared" si="1326"/>
        <v>45459</v>
      </c>
      <c r="N14136" s="158">
        <v>0.11980352222355338</v>
      </c>
      <c r="O14136" s="158">
        <v>0.95340000000000003</v>
      </c>
      <c r="P14136" s="161">
        <f t="shared" si="1323"/>
        <v>0.1142</v>
      </c>
    </row>
    <row r="14137" spans="9:16" x14ac:dyDescent="0.2">
      <c r="I14137" s="158">
        <f t="shared" si="1327"/>
        <v>34</v>
      </c>
      <c r="J14137" s="158" t="str">
        <f t="shared" si="1324"/>
        <v>HKD</v>
      </c>
      <c r="K14137" s="158" t="str">
        <f t="shared" si="1325"/>
        <v>CHF</v>
      </c>
      <c r="L14137" s="158" t="str">
        <f t="shared" si="1322"/>
        <v>HKDCHF45460</v>
      </c>
      <c r="M14137" s="160">
        <f t="shared" si="1326"/>
        <v>45460</v>
      </c>
      <c r="N14137" s="158">
        <v>0.11952143616957701</v>
      </c>
      <c r="O14137" s="158">
        <v>0.95609999999999995</v>
      </c>
      <c r="P14137" s="161">
        <f t="shared" si="1323"/>
        <v>0.1143</v>
      </c>
    </row>
    <row r="14138" spans="9:16" x14ac:dyDescent="0.2">
      <c r="I14138" s="158">
        <f t="shared" si="1327"/>
        <v>34</v>
      </c>
      <c r="J14138" s="158" t="str">
        <f t="shared" si="1324"/>
        <v>HKD</v>
      </c>
      <c r="K14138" s="158" t="str">
        <f t="shared" si="1325"/>
        <v>CHF</v>
      </c>
      <c r="L14138" s="158" t="str">
        <f t="shared" si="1322"/>
        <v>HKDCHF45461</v>
      </c>
      <c r="M14138" s="160">
        <f t="shared" si="1326"/>
        <v>45461</v>
      </c>
      <c r="N14138" s="158">
        <v>0.11952572193536048</v>
      </c>
      <c r="O14138" s="158">
        <v>0.95120000000000005</v>
      </c>
      <c r="P14138" s="161">
        <f t="shared" si="1323"/>
        <v>0.1137</v>
      </c>
    </row>
    <row r="14139" spans="9:16" x14ac:dyDescent="0.2">
      <c r="I14139" s="158">
        <f t="shared" si="1327"/>
        <v>34</v>
      </c>
      <c r="J14139" s="158" t="str">
        <f t="shared" si="1324"/>
        <v>HKD</v>
      </c>
      <c r="K14139" s="158" t="str">
        <f t="shared" si="1325"/>
        <v>CHF</v>
      </c>
      <c r="L14139" s="158" t="str">
        <f t="shared" si="1322"/>
        <v>HKDCHF45462</v>
      </c>
      <c r="M14139" s="160">
        <f t="shared" si="1326"/>
        <v>45462</v>
      </c>
      <c r="N14139" s="158">
        <v>0.11918240867647936</v>
      </c>
      <c r="O14139" s="158">
        <v>0.9506</v>
      </c>
      <c r="P14139" s="161">
        <f t="shared" si="1323"/>
        <v>0.1133</v>
      </c>
    </row>
    <row r="14140" spans="9:16" x14ac:dyDescent="0.2">
      <c r="I14140" s="158">
        <f t="shared" si="1327"/>
        <v>34</v>
      </c>
      <c r="J14140" s="158" t="str">
        <f t="shared" si="1324"/>
        <v>HKD</v>
      </c>
      <c r="K14140" s="158" t="str">
        <f t="shared" si="1325"/>
        <v>CHF</v>
      </c>
      <c r="L14140" s="158" t="str">
        <f t="shared" si="1322"/>
        <v>HKDCHF45463</v>
      </c>
      <c r="M14140" s="160">
        <f t="shared" si="1326"/>
        <v>45463</v>
      </c>
      <c r="N14140" s="158">
        <v>0.11954001004136085</v>
      </c>
      <c r="O14140" s="158">
        <v>0.9546</v>
      </c>
      <c r="P14140" s="161">
        <f t="shared" si="1323"/>
        <v>0.11409999999999999</v>
      </c>
    </row>
    <row r="14141" spans="9:16" x14ac:dyDescent="0.2">
      <c r="I14141" s="158">
        <f t="shared" si="1327"/>
        <v>34</v>
      </c>
      <c r="J14141" s="158" t="str">
        <f t="shared" si="1324"/>
        <v>HKD</v>
      </c>
      <c r="K14141" s="158" t="str">
        <f t="shared" si="1325"/>
        <v>CHF</v>
      </c>
      <c r="L14141" s="158" t="str">
        <f t="shared" si="1322"/>
        <v>HKDCHF45464</v>
      </c>
      <c r="M14141" s="160">
        <f t="shared" si="1326"/>
        <v>45464</v>
      </c>
      <c r="N14141" s="158">
        <v>0.11990263905708565</v>
      </c>
      <c r="O14141" s="158">
        <v>0.95369999999999999</v>
      </c>
      <c r="P14141" s="161">
        <f t="shared" si="1323"/>
        <v>0.1144</v>
      </c>
    </row>
    <row r="14142" spans="9:16" x14ac:dyDescent="0.2">
      <c r="I14142" s="158">
        <f t="shared" si="1327"/>
        <v>34</v>
      </c>
      <c r="J14142" s="158" t="str">
        <f t="shared" si="1324"/>
        <v>HKD</v>
      </c>
      <c r="K14142" s="158" t="str">
        <f t="shared" si="1325"/>
        <v>CHF</v>
      </c>
      <c r="L14142" s="158" t="str">
        <f t="shared" si="1322"/>
        <v>HKDCHF45465</v>
      </c>
      <c r="M14142" s="160">
        <f t="shared" si="1326"/>
        <v>45465</v>
      </c>
      <c r="N14142" s="158">
        <v>0.11990263905708565</v>
      </c>
      <c r="O14142" s="158">
        <v>0.95369999999999999</v>
      </c>
      <c r="P14142" s="161">
        <f t="shared" si="1323"/>
        <v>0.1144</v>
      </c>
    </row>
    <row r="14143" spans="9:16" x14ac:dyDescent="0.2">
      <c r="I14143" s="158">
        <f t="shared" si="1327"/>
        <v>34</v>
      </c>
      <c r="J14143" s="158" t="str">
        <f t="shared" si="1324"/>
        <v>HKD</v>
      </c>
      <c r="K14143" s="158" t="str">
        <f t="shared" si="1325"/>
        <v>CHF</v>
      </c>
      <c r="L14143" s="158" t="str">
        <f t="shared" si="1322"/>
        <v>HKDCHF45466</v>
      </c>
      <c r="M14143" s="160">
        <f t="shared" si="1326"/>
        <v>45466</v>
      </c>
      <c r="N14143" s="158">
        <v>0.11990263905708565</v>
      </c>
      <c r="O14143" s="158">
        <v>0.95369999999999999</v>
      </c>
      <c r="P14143" s="161">
        <f t="shared" si="1323"/>
        <v>0.1144</v>
      </c>
    </row>
    <row r="14144" spans="9:16" x14ac:dyDescent="0.2">
      <c r="I14144" s="158">
        <f t="shared" si="1327"/>
        <v>34</v>
      </c>
      <c r="J14144" s="158" t="str">
        <f t="shared" si="1324"/>
        <v>HKD</v>
      </c>
      <c r="K14144" s="158" t="str">
        <f t="shared" si="1325"/>
        <v>CHF</v>
      </c>
      <c r="L14144" s="158" t="str">
        <f t="shared" si="1322"/>
        <v>HKDCHF45467</v>
      </c>
      <c r="M14144" s="160">
        <f t="shared" si="1326"/>
        <v>45467</v>
      </c>
      <c r="N14144" s="158">
        <v>0.11937162775151601</v>
      </c>
      <c r="O14144" s="158">
        <v>0.95860000000000001</v>
      </c>
      <c r="P14144" s="161">
        <f t="shared" si="1323"/>
        <v>0.1144</v>
      </c>
    </row>
    <row r="14145" spans="9:16" x14ac:dyDescent="0.2">
      <c r="I14145" s="158">
        <f t="shared" si="1327"/>
        <v>34</v>
      </c>
      <c r="J14145" s="158" t="str">
        <f t="shared" si="1324"/>
        <v>HKD</v>
      </c>
      <c r="K14145" s="158" t="str">
        <f t="shared" si="1325"/>
        <v>CHF</v>
      </c>
      <c r="L14145" s="158" t="str">
        <f t="shared" si="1322"/>
        <v>HKDCHF45468</v>
      </c>
      <c r="M14145" s="160">
        <f t="shared" si="1326"/>
        <v>45468</v>
      </c>
      <c r="N14145" s="158">
        <v>0.1195428680724908</v>
      </c>
      <c r="O14145" s="158">
        <v>0.95750000000000002</v>
      </c>
      <c r="P14145" s="161">
        <f t="shared" si="1323"/>
        <v>0.1145</v>
      </c>
    </row>
    <row r="14146" spans="9:16" x14ac:dyDescent="0.2">
      <c r="I14146" s="158">
        <f t="shared" si="1327"/>
        <v>34</v>
      </c>
      <c r="J14146" s="158" t="str">
        <f t="shared" si="1324"/>
        <v>HKD</v>
      </c>
      <c r="K14146" s="158" t="str">
        <f t="shared" si="1325"/>
        <v>CHF</v>
      </c>
      <c r="L14146" s="158" t="str">
        <f t="shared" si="1322"/>
        <v>HKDCHF45469</v>
      </c>
      <c r="M14146" s="160">
        <f t="shared" si="1326"/>
        <v>45469</v>
      </c>
      <c r="N14146" s="158">
        <v>0.119819312476785</v>
      </c>
      <c r="O14146" s="158">
        <v>0.95850000000000002</v>
      </c>
      <c r="P14146" s="161">
        <f t="shared" si="1323"/>
        <v>0.1148</v>
      </c>
    </row>
    <row r="14147" spans="9:16" x14ac:dyDescent="0.2">
      <c r="I14147" s="158">
        <f t="shared" si="1327"/>
        <v>34</v>
      </c>
      <c r="J14147" s="158" t="str">
        <f t="shared" si="1324"/>
        <v>HKD</v>
      </c>
      <c r="K14147" s="158" t="str">
        <f t="shared" si="1325"/>
        <v>CHF</v>
      </c>
      <c r="L14147" s="158" t="str">
        <f t="shared" ref="L14147:L14210" si="1328">J14147&amp;K14147&amp;M14147</f>
        <v>HKDCHF45470</v>
      </c>
      <c r="M14147" s="160">
        <f t="shared" si="1326"/>
        <v>45470</v>
      </c>
      <c r="N14147" s="158">
        <v>0.11973036721303625</v>
      </c>
      <c r="O14147" s="158">
        <v>0.96040000000000003</v>
      </c>
      <c r="P14147" s="161">
        <f t="shared" ref="P14147:P14210" si="1329">ROUND(N14147*O14147,4)</f>
        <v>0.115</v>
      </c>
    </row>
    <row r="14148" spans="9:16" x14ac:dyDescent="0.2">
      <c r="I14148" s="158">
        <f t="shared" si="1327"/>
        <v>34</v>
      </c>
      <c r="J14148" s="158" t="str">
        <f t="shared" ref="J14148:J14211" si="1330">VLOOKUP($I14148,$A:$C,2,FALSE)</f>
        <v>HKD</v>
      </c>
      <c r="K14148" s="158" t="str">
        <f t="shared" ref="K14148:K14211" si="1331">VLOOKUP($I14148,$A:$C,3,FALSE)</f>
        <v>CHF</v>
      </c>
      <c r="L14148" s="158" t="str">
        <f t="shared" si="1328"/>
        <v>HKDCHF45471</v>
      </c>
      <c r="M14148" s="160">
        <f t="shared" ref="M14148:M14211" si="1332">IF(I14148=I14147,M14147+1,$G$1)</f>
        <v>45471</v>
      </c>
      <c r="N14148" s="158">
        <v>0.11962581046486588</v>
      </c>
      <c r="O14148" s="158">
        <v>0.96340000000000003</v>
      </c>
      <c r="P14148" s="161">
        <f t="shared" si="1329"/>
        <v>0.1152</v>
      </c>
    </row>
    <row r="14149" spans="9:16" x14ac:dyDescent="0.2">
      <c r="I14149" s="158">
        <f t="shared" si="1327"/>
        <v>34</v>
      </c>
      <c r="J14149" s="158" t="str">
        <f t="shared" si="1330"/>
        <v>HKD</v>
      </c>
      <c r="K14149" s="158" t="str">
        <f t="shared" si="1331"/>
        <v>CHF</v>
      </c>
      <c r="L14149" s="158" t="str">
        <f t="shared" si="1328"/>
        <v>HKDCHF45472</v>
      </c>
      <c r="M14149" s="160">
        <f t="shared" si="1332"/>
        <v>45472</v>
      </c>
      <c r="N14149" s="158">
        <v>0.11962581046486588</v>
      </c>
      <c r="O14149" s="158">
        <v>0.96340000000000003</v>
      </c>
      <c r="P14149" s="161">
        <f t="shared" si="1329"/>
        <v>0.1152</v>
      </c>
    </row>
    <row r="14150" spans="9:16" x14ac:dyDescent="0.2">
      <c r="I14150" s="158">
        <f t="shared" si="1327"/>
        <v>34</v>
      </c>
      <c r="J14150" s="158" t="str">
        <f t="shared" si="1330"/>
        <v>HKD</v>
      </c>
      <c r="K14150" s="158" t="str">
        <f t="shared" si="1331"/>
        <v>CHF</v>
      </c>
      <c r="L14150" s="158" t="str">
        <f t="shared" si="1328"/>
        <v>HKDCHF45473</v>
      </c>
      <c r="M14150" s="160">
        <f t="shared" si="1332"/>
        <v>45473</v>
      </c>
      <c r="N14150" s="158">
        <v>0.11962581046486588</v>
      </c>
      <c r="O14150" s="158">
        <v>0.96340000000000003</v>
      </c>
      <c r="P14150" s="161">
        <f t="shared" si="1329"/>
        <v>0.1152</v>
      </c>
    </row>
    <row r="14151" spans="9:16" x14ac:dyDescent="0.2">
      <c r="I14151" s="158">
        <f t="shared" si="1327"/>
        <v>34</v>
      </c>
      <c r="J14151" s="158" t="str">
        <f t="shared" si="1330"/>
        <v>HKD</v>
      </c>
      <c r="K14151" s="158" t="str">
        <f t="shared" si="1331"/>
        <v>CHF</v>
      </c>
      <c r="L14151" s="158" t="str">
        <f t="shared" si="1328"/>
        <v>HKDCHF45474</v>
      </c>
      <c r="M14151" s="160">
        <f t="shared" si="1332"/>
        <v>45474</v>
      </c>
      <c r="N14151" s="158">
        <v>0.11912561796414319</v>
      </c>
      <c r="O14151" s="158">
        <v>0.96889999999999998</v>
      </c>
      <c r="P14151" s="161">
        <f t="shared" si="1329"/>
        <v>0.1154</v>
      </c>
    </row>
    <row r="14152" spans="9:16" x14ac:dyDescent="0.2">
      <c r="I14152" s="158">
        <f t="shared" si="1327"/>
        <v>34</v>
      </c>
      <c r="J14152" s="158" t="str">
        <f t="shared" si="1330"/>
        <v>HKD</v>
      </c>
      <c r="K14152" s="158" t="str">
        <f t="shared" si="1331"/>
        <v>CHF</v>
      </c>
      <c r="L14152" s="158" t="str">
        <f t="shared" si="1328"/>
        <v>HKDCHF45475</v>
      </c>
      <c r="M14152" s="160">
        <f t="shared" si="1332"/>
        <v>45475</v>
      </c>
      <c r="N14152" s="158">
        <v>0.11929046034188646</v>
      </c>
      <c r="O14152" s="158">
        <v>0.96970000000000001</v>
      </c>
      <c r="P14152" s="161">
        <f t="shared" si="1329"/>
        <v>0.1157</v>
      </c>
    </row>
    <row r="14153" spans="9:16" x14ac:dyDescent="0.2">
      <c r="I14153" s="158">
        <f t="shared" si="1327"/>
        <v>34</v>
      </c>
      <c r="J14153" s="158" t="str">
        <f t="shared" si="1330"/>
        <v>HKD</v>
      </c>
      <c r="K14153" s="158" t="str">
        <f t="shared" si="1331"/>
        <v>CHF</v>
      </c>
      <c r="L14153" s="158" t="str">
        <f t="shared" si="1328"/>
        <v>HKDCHF45476</v>
      </c>
      <c r="M14153" s="160">
        <f t="shared" si="1332"/>
        <v>45476</v>
      </c>
      <c r="N14153" s="158">
        <v>0.11900086870634156</v>
      </c>
      <c r="O14153" s="158">
        <v>0.9718</v>
      </c>
      <c r="P14153" s="161">
        <f t="shared" si="1329"/>
        <v>0.11559999999999999</v>
      </c>
    </row>
    <row r="14154" spans="9:16" x14ac:dyDescent="0.2">
      <c r="I14154" s="158">
        <f t="shared" si="1327"/>
        <v>34</v>
      </c>
      <c r="J14154" s="158" t="str">
        <f t="shared" si="1330"/>
        <v>HKD</v>
      </c>
      <c r="K14154" s="158" t="str">
        <f t="shared" si="1331"/>
        <v>CHF</v>
      </c>
      <c r="L14154" s="158" t="str">
        <f t="shared" si="1328"/>
        <v>HKDCHF45477</v>
      </c>
      <c r="M14154" s="160">
        <f t="shared" si="1332"/>
        <v>45477</v>
      </c>
      <c r="N14154" s="158">
        <v>0.11856770215793219</v>
      </c>
      <c r="O14154" s="158">
        <v>0.97170000000000001</v>
      </c>
      <c r="P14154" s="161">
        <f t="shared" si="1329"/>
        <v>0.1152</v>
      </c>
    </row>
    <row r="14155" spans="9:16" x14ac:dyDescent="0.2">
      <c r="I14155" s="158">
        <f t="shared" si="1327"/>
        <v>34</v>
      </c>
      <c r="J14155" s="158" t="str">
        <f t="shared" si="1330"/>
        <v>HKD</v>
      </c>
      <c r="K14155" s="158" t="str">
        <f t="shared" si="1331"/>
        <v>CHF</v>
      </c>
      <c r="L14155" s="158" t="str">
        <f t="shared" si="1328"/>
        <v>HKDCHF45478</v>
      </c>
      <c r="M14155" s="160">
        <f t="shared" si="1332"/>
        <v>45478</v>
      </c>
      <c r="N14155" s="158">
        <v>0.11828160484481454</v>
      </c>
      <c r="O14155" s="158">
        <v>0.97299999999999998</v>
      </c>
      <c r="P14155" s="161">
        <f t="shared" si="1329"/>
        <v>0.11509999999999999</v>
      </c>
    </row>
    <row r="14156" spans="9:16" x14ac:dyDescent="0.2">
      <c r="I14156" s="158">
        <f t="shared" si="1327"/>
        <v>34</v>
      </c>
      <c r="J14156" s="158" t="str">
        <f t="shared" si="1330"/>
        <v>HKD</v>
      </c>
      <c r="K14156" s="158" t="str">
        <f t="shared" si="1331"/>
        <v>CHF</v>
      </c>
      <c r="L14156" s="158" t="str">
        <f t="shared" si="1328"/>
        <v>HKDCHF45479</v>
      </c>
      <c r="M14156" s="160">
        <f t="shared" si="1332"/>
        <v>45479</v>
      </c>
      <c r="N14156" s="158">
        <v>0.11828160484481454</v>
      </c>
      <c r="O14156" s="158">
        <v>0.97299999999999998</v>
      </c>
      <c r="P14156" s="161">
        <f t="shared" si="1329"/>
        <v>0.11509999999999999</v>
      </c>
    </row>
    <row r="14157" spans="9:16" x14ac:dyDescent="0.2">
      <c r="I14157" s="158">
        <f t="shared" si="1327"/>
        <v>34</v>
      </c>
      <c r="J14157" s="158" t="str">
        <f t="shared" si="1330"/>
        <v>HKD</v>
      </c>
      <c r="K14157" s="158" t="str">
        <f t="shared" si="1331"/>
        <v>CHF</v>
      </c>
      <c r="L14157" s="158" t="str">
        <f t="shared" si="1328"/>
        <v>HKDCHF45480</v>
      </c>
      <c r="M14157" s="160">
        <f t="shared" si="1332"/>
        <v>45480</v>
      </c>
      <c r="N14157" s="158">
        <v>0.11828160484481454</v>
      </c>
      <c r="O14157" s="158">
        <v>0.97299999999999998</v>
      </c>
      <c r="P14157" s="161">
        <f t="shared" si="1329"/>
        <v>0.11509999999999999</v>
      </c>
    </row>
    <row r="14158" spans="9:16" x14ac:dyDescent="0.2">
      <c r="I14158" s="158">
        <f t="shared" si="1327"/>
        <v>34</v>
      </c>
      <c r="J14158" s="158" t="str">
        <f t="shared" si="1330"/>
        <v>HKD</v>
      </c>
      <c r="K14158" s="158" t="str">
        <f t="shared" si="1331"/>
        <v>CHF</v>
      </c>
      <c r="L14158" s="158" t="str">
        <f t="shared" si="1328"/>
        <v>HKDCHF45481</v>
      </c>
      <c r="M14158" s="160">
        <f t="shared" si="1332"/>
        <v>45481</v>
      </c>
      <c r="N14158" s="158">
        <v>0.11816001228864127</v>
      </c>
      <c r="O14158" s="158">
        <v>0.97109999999999996</v>
      </c>
      <c r="P14158" s="161">
        <f t="shared" si="1329"/>
        <v>0.1147</v>
      </c>
    </row>
    <row r="14159" spans="9:16" x14ac:dyDescent="0.2">
      <c r="I14159" s="158">
        <f t="shared" si="1327"/>
        <v>34</v>
      </c>
      <c r="J14159" s="158" t="str">
        <f t="shared" si="1330"/>
        <v>HKD</v>
      </c>
      <c r="K14159" s="158" t="str">
        <f t="shared" si="1331"/>
        <v>CHF</v>
      </c>
      <c r="L14159" s="158" t="str">
        <f t="shared" si="1328"/>
        <v>HKDCHF45482</v>
      </c>
      <c r="M14159" s="160">
        <f t="shared" si="1332"/>
        <v>45482</v>
      </c>
      <c r="N14159" s="158">
        <v>0.11837541579364798</v>
      </c>
      <c r="O14159" s="158">
        <v>0.97119999999999995</v>
      </c>
      <c r="P14159" s="161">
        <f t="shared" si="1329"/>
        <v>0.115</v>
      </c>
    </row>
    <row r="14160" spans="9:16" x14ac:dyDescent="0.2">
      <c r="I14160" s="158">
        <f t="shared" si="1327"/>
        <v>34</v>
      </c>
      <c r="J14160" s="158" t="str">
        <f t="shared" si="1330"/>
        <v>HKD</v>
      </c>
      <c r="K14160" s="158" t="str">
        <f t="shared" si="1331"/>
        <v>CHF</v>
      </c>
      <c r="L14160" s="158" t="str">
        <f t="shared" si="1328"/>
        <v>HKDCHF45483</v>
      </c>
      <c r="M14160" s="160">
        <f t="shared" si="1332"/>
        <v>45483</v>
      </c>
      <c r="N14160" s="158">
        <v>0.11826761596139747</v>
      </c>
      <c r="O14160" s="158">
        <v>0.97230000000000005</v>
      </c>
      <c r="P14160" s="161">
        <f t="shared" si="1329"/>
        <v>0.115</v>
      </c>
    </row>
    <row r="14161" spans="9:16" x14ac:dyDescent="0.2">
      <c r="I14161" s="158">
        <f t="shared" si="1327"/>
        <v>34</v>
      </c>
      <c r="J14161" s="158" t="str">
        <f t="shared" si="1330"/>
        <v>HKD</v>
      </c>
      <c r="K14161" s="158" t="str">
        <f t="shared" si="1331"/>
        <v>CHF</v>
      </c>
      <c r="L14161" s="158" t="str">
        <f t="shared" si="1328"/>
        <v>HKDCHF45484</v>
      </c>
      <c r="M14161" s="160">
        <f t="shared" si="1332"/>
        <v>45484</v>
      </c>
      <c r="N14161" s="158">
        <v>0.1179704366085859</v>
      </c>
      <c r="O14161" s="158">
        <v>0.97489999999999999</v>
      </c>
      <c r="P14161" s="161">
        <f t="shared" si="1329"/>
        <v>0.115</v>
      </c>
    </row>
    <row r="14162" spans="9:16" x14ac:dyDescent="0.2">
      <c r="I14162" s="158">
        <f t="shared" si="1327"/>
        <v>34</v>
      </c>
      <c r="J14162" s="158" t="str">
        <f t="shared" si="1330"/>
        <v>HKD</v>
      </c>
      <c r="K14162" s="158" t="str">
        <f t="shared" si="1331"/>
        <v>CHF</v>
      </c>
      <c r="L14162" s="158" t="str">
        <f t="shared" si="1328"/>
        <v>HKDCHF45485</v>
      </c>
      <c r="M14162" s="160">
        <f t="shared" si="1332"/>
        <v>45485</v>
      </c>
      <c r="N14162" s="158">
        <v>0.11762076712264319</v>
      </c>
      <c r="O14162" s="158">
        <v>0.97470000000000001</v>
      </c>
      <c r="P14162" s="161">
        <f t="shared" si="1329"/>
        <v>0.11459999999999999</v>
      </c>
    </row>
    <row r="14163" spans="9:16" x14ac:dyDescent="0.2">
      <c r="I14163" s="158">
        <f t="shared" si="1327"/>
        <v>34</v>
      </c>
      <c r="J14163" s="158" t="str">
        <f t="shared" si="1330"/>
        <v>HKD</v>
      </c>
      <c r="K14163" s="158" t="str">
        <f t="shared" si="1331"/>
        <v>CHF</v>
      </c>
      <c r="L14163" s="158" t="str">
        <f t="shared" si="1328"/>
        <v>HKDCHF45486</v>
      </c>
      <c r="M14163" s="160">
        <f t="shared" si="1332"/>
        <v>45486</v>
      </c>
      <c r="N14163" s="158">
        <v>0.11762076712264319</v>
      </c>
      <c r="O14163" s="158">
        <v>0.97470000000000001</v>
      </c>
      <c r="P14163" s="161">
        <f t="shared" si="1329"/>
        <v>0.11459999999999999</v>
      </c>
    </row>
    <row r="14164" spans="9:16" x14ac:dyDescent="0.2">
      <c r="I14164" s="158">
        <f t="shared" si="1327"/>
        <v>34</v>
      </c>
      <c r="J14164" s="158" t="str">
        <f t="shared" si="1330"/>
        <v>HKD</v>
      </c>
      <c r="K14164" s="158" t="str">
        <f t="shared" si="1331"/>
        <v>CHF</v>
      </c>
      <c r="L14164" s="158" t="str">
        <f t="shared" si="1328"/>
        <v>HKDCHF45487</v>
      </c>
      <c r="M14164" s="160">
        <f t="shared" si="1332"/>
        <v>45487</v>
      </c>
      <c r="N14164" s="158">
        <v>0.11762076712264319</v>
      </c>
      <c r="O14164" s="158">
        <v>0.97470000000000001</v>
      </c>
      <c r="P14164" s="161">
        <f t="shared" si="1329"/>
        <v>0.11459999999999999</v>
      </c>
    </row>
    <row r="14165" spans="9:16" x14ac:dyDescent="0.2">
      <c r="I14165" s="158">
        <f t="shared" si="1327"/>
        <v>34</v>
      </c>
      <c r="J14165" s="158" t="str">
        <f t="shared" si="1330"/>
        <v>HKD</v>
      </c>
      <c r="K14165" s="158" t="str">
        <f t="shared" si="1331"/>
        <v>CHF</v>
      </c>
      <c r="L14165" s="158" t="str">
        <f t="shared" si="1328"/>
        <v>HKDCHF45488</v>
      </c>
      <c r="M14165" s="160">
        <f t="shared" si="1332"/>
        <v>45488</v>
      </c>
      <c r="N14165" s="158">
        <v>0.1174632633643828</v>
      </c>
      <c r="O14165" s="158">
        <v>0.97550000000000003</v>
      </c>
      <c r="P14165" s="161">
        <f t="shared" si="1329"/>
        <v>0.11459999999999999</v>
      </c>
    </row>
    <row r="14166" spans="9:16" x14ac:dyDescent="0.2">
      <c r="I14166" s="158">
        <f t="shared" si="1327"/>
        <v>34</v>
      </c>
      <c r="J14166" s="158" t="str">
        <f t="shared" si="1330"/>
        <v>HKD</v>
      </c>
      <c r="K14166" s="158" t="str">
        <f t="shared" si="1331"/>
        <v>CHF</v>
      </c>
      <c r="L14166" s="158" t="str">
        <f t="shared" si="1328"/>
        <v>HKDCHF45489</v>
      </c>
      <c r="M14166" s="160">
        <f t="shared" si="1332"/>
        <v>45489</v>
      </c>
      <c r="N14166" s="158">
        <v>0.11753367339742836</v>
      </c>
      <c r="O14166" s="158">
        <v>0.97609999999999997</v>
      </c>
      <c r="P14166" s="161">
        <f t="shared" si="1329"/>
        <v>0.1147</v>
      </c>
    </row>
    <row r="14167" spans="9:16" x14ac:dyDescent="0.2">
      <c r="I14167" s="158">
        <f t="shared" si="1327"/>
        <v>34</v>
      </c>
      <c r="J14167" s="158" t="str">
        <f t="shared" si="1330"/>
        <v>HKD</v>
      </c>
      <c r="K14167" s="158" t="str">
        <f t="shared" si="1331"/>
        <v>CHF</v>
      </c>
      <c r="L14167" s="158" t="str">
        <f t="shared" si="1328"/>
        <v>HKDCHF45490</v>
      </c>
      <c r="M14167" s="160">
        <f t="shared" si="1332"/>
        <v>45490</v>
      </c>
      <c r="N14167" s="158">
        <v>0.11713991191078625</v>
      </c>
      <c r="O14167" s="158">
        <v>0.96930000000000005</v>
      </c>
      <c r="P14167" s="161">
        <f t="shared" si="1329"/>
        <v>0.1135</v>
      </c>
    </row>
    <row r="14168" spans="9:16" x14ac:dyDescent="0.2">
      <c r="I14168" s="158">
        <f t="shared" si="1327"/>
        <v>34</v>
      </c>
      <c r="J14168" s="158" t="str">
        <f t="shared" si="1330"/>
        <v>HKD</v>
      </c>
      <c r="K14168" s="158" t="str">
        <f t="shared" si="1331"/>
        <v>CHF</v>
      </c>
      <c r="L14168" s="158" t="str">
        <f t="shared" si="1328"/>
        <v>HKDCHF45491</v>
      </c>
      <c r="M14168" s="160">
        <f t="shared" si="1332"/>
        <v>45491</v>
      </c>
      <c r="N14168" s="158">
        <v>0.11716461628588166</v>
      </c>
      <c r="O14168" s="158">
        <v>0.96660000000000001</v>
      </c>
      <c r="P14168" s="161">
        <f t="shared" si="1329"/>
        <v>0.1133</v>
      </c>
    </row>
    <row r="14169" spans="9:16" x14ac:dyDescent="0.2">
      <c r="I14169" s="158">
        <f t="shared" si="1327"/>
        <v>34</v>
      </c>
      <c r="J14169" s="158" t="str">
        <f t="shared" si="1330"/>
        <v>HKD</v>
      </c>
      <c r="K14169" s="158" t="str">
        <f t="shared" si="1331"/>
        <v>CHF</v>
      </c>
      <c r="L14169" s="158" t="str">
        <f t="shared" si="1328"/>
        <v>HKDCHF45492</v>
      </c>
      <c r="M14169" s="160">
        <f t="shared" si="1332"/>
        <v>45492</v>
      </c>
      <c r="N14169" s="158">
        <v>0.11757927782807559</v>
      </c>
      <c r="O14169" s="158">
        <v>0.96879999999999999</v>
      </c>
      <c r="P14169" s="161">
        <f t="shared" si="1329"/>
        <v>0.1139</v>
      </c>
    </row>
    <row r="14170" spans="9:16" x14ac:dyDescent="0.2">
      <c r="I14170" s="158">
        <f t="shared" si="1327"/>
        <v>34</v>
      </c>
      <c r="J14170" s="158" t="str">
        <f t="shared" si="1330"/>
        <v>HKD</v>
      </c>
      <c r="K14170" s="158" t="str">
        <f t="shared" si="1331"/>
        <v>CHF</v>
      </c>
      <c r="L14170" s="158" t="str">
        <f t="shared" si="1328"/>
        <v>HKDCHF45493</v>
      </c>
      <c r="M14170" s="160">
        <f t="shared" si="1332"/>
        <v>45493</v>
      </c>
      <c r="N14170" s="158">
        <v>0.11757927782807559</v>
      </c>
      <c r="O14170" s="158">
        <v>0.96879999999999999</v>
      </c>
      <c r="P14170" s="161">
        <f t="shared" si="1329"/>
        <v>0.1139</v>
      </c>
    </row>
    <row r="14171" spans="9:16" x14ac:dyDescent="0.2">
      <c r="I14171" s="158">
        <f t="shared" si="1327"/>
        <v>34</v>
      </c>
      <c r="J14171" s="158" t="str">
        <f t="shared" si="1330"/>
        <v>HKD</v>
      </c>
      <c r="K14171" s="158" t="str">
        <f t="shared" si="1331"/>
        <v>CHF</v>
      </c>
      <c r="L14171" s="158" t="str">
        <f t="shared" si="1328"/>
        <v>HKDCHF45494</v>
      </c>
      <c r="M14171" s="160">
        <f t="shared" si="1332"/>
        <v>45494</v>
      </c>
      <c r="N14171" s="158">
        <v>0.11757927782807559</v>
      </c>
      <c r="O14171" s="158">
        <v>0.96879999999999999</v>
      </c>
      <c r="P14171" s="161">
        <f t="shared" si="1329"/>
        <v>0.1139</v>
      </c>
    </row>
    <row r="14172" spans="9:16" x14ac:dyDescent="0.2">
      <c r="I14172" s="158">
        <f t="shared" si="1327"/>
        <v>34</v>
      </c>
      <c r="J14172" s="158" t="str">
        <f t="shared" si="1330"/>
        <v>HKD</v>
      </c>
      <c r="K14172" s="158" t="str">
        <f t="shared" si="1331"/>
        <v>CHF</v>
      </c>
      <c r="L14172" s="158" t="str">
        <f t="shared" si="1328"/>
        <v>HKDCHF45495</v>
      </c>
      <c r="M14172" s="160">
        <f t="shared" si="1332"/>
        <v>45495</v>
      </c>
      <c r="N14172" s="158">
        <v>0.11763875491141801</v>
      </c>
      <c r="O14172" s="158">
        <v>0.96709999999999996</v>
      </c>
      <c r="P14172" s="161">
        <f t="shared" si="1329"/>
        <v>0.1138</v>
      </c>
    </row>
    <row r="14173" spans="9:16" x14ac:dyDescent="0.2">
      <c r="I14173" s="158">
        <f t="shared" si="1327"/>
        <v>34</v>
      </c>
      <c r="J14173" s="158" t="str">
        <f t="shared" si="1330"/>
        <v>HKD</v>
      </c>
      <c r="K14173" s="158" t="str">
        <f t="shared" si="1331"/>
        <v>CHF</v>
      </c>
      <c r="L14173" s="158" t="str">
        <f t="shared" si="1328"/>
        <v>HKDCHF45496</v>
      </c>
      <c r="M14173" s="160">
        <f t="shared" si="1332"/>
        <v>45496</v>
      </c>
      <c r="N14173" s="158">
        <v>0.11794121809690052</v>
      </c>
      <c r="O14173" s="158">
        <v>0.96809999999999996</v>
      </c>
      <c r="P14173" s="161">
        <f t="shared" si="1329"/>
        <v>0.1142</v>
      </c>
    </row>
    <row r="14174" spans="9:16" x14ac:dyDescent="0.2">
      <c r="I14174" s="158">
        <f t="shared" si="1327"/>
        <v>34</v>
      </c>
      <c r="J14174" s="158" t="str">
        <f t="shared" si="1330"/>
        <v>HKD</v>
      </c>
      <c r="K14174" s="158" t="str">
        <f t="shared" si="1331"/>
        <v>CHF</v>
      </c>
      <c r="L14174" s="158" t="str">
        <f t="shared" si="1328"/>
        <v>HKDCHF45497</v>
      </c>
      <c r="M14174" s="160">
        <f t="shared" si="1332"/>
        <v>45497</v>
      </c>
      <c r="N14174" s="158">
        <v>0.11804145615940317</v>
      </c>
      <c r="O14174" s="158">
        <v>0.96089999999999998</v>
      </c>
      <c r="P14174" s="161">
        <f t="shared" si="1329"/>
        <v>0.1134</v>
      </c>
    </row>
    <row r="14175" spans="9:16" x14ac:dyDescent="0.2">
      <c r="I14175" s="158">
        <f t="shared" si="1327"/>
        <v>34</v>
      </c>
      <c r="J14175" s="158" t="str">
        <f t="shared" si="1330"/>
        <v>HKD</v>
      </c>
      <c r="K14175" s="158" t="str">
        <f t="shared" si="1331"/>
        <v>CHF</v>
      </c>
      <c r="L14175" s="158" t="str">
        <f t="shared" si="1328"/>
        <v>HKDCHF45498</v>
      </c>
      <c r="M14175" s="160">
        <f t="shared" si="1332"/>
        <v>45498</v>
      </c>
      <c r="N14175" s="158">
        <v>0.11808885005077821</v>
      </c>
      <c r="O14175" s="158">
        <v>0.95340000000000003</v>
      </c>
      <c r="P14175" s="161">
        <f t="shared" si="1329"/>
        <v>0.11260000000000001</v>
      </c>
    </row>
    <row r="14176" spans="9:16" x14ac:dyDescent="0.2">
      <c r="I14176" s="158">
        <f t="shared" si="1327"/>
        <v>34</v>
      </c>
      <c r="J14176" s="158" t="str">
        <f t="shared" si="1330"/>
        <v>HKD</v>
      </c>
      <c r="K14176" s="158" t="str">
        <f t="shared" si="1331"/>
        <v>CHF</v>
      </c>
      <c r="L14176" s="158" t="str">
        <f t="shared" si="1328"/>
        <v>HKDCHF45499</v>
      </c>
      <c r="M14176" s="160">
        <f t="shared" si="1332"/>
        <v>45499</v>
      </c>
      <c r="N14176" s="158">
        <v>0.11794956476610602</v>
      </c>
      <c r="O14176" s="158">
        <v>0.95940000000000003</v>
      </c>
      <c r="P14176" s="161">
        <f t="shared" si="1329"/>
        <v>0.1132</v>
      </c>
    </row>
    <row r="14177" spans="9:16" x14ac:dyDescent="0.2">
      <c r="I14177" s="158">
        <f t="shared" si="1327"/>
        <v>34</v>
      </c>
      <c r="J14177" s="158" t="str">
        <f t="shared" si="1330"/>
        <v>HKD</v>
      </c>
      <c r="K14177" s="158" t="str">
        <f t="shared" si="1331"/>
        <v>CHF</v>
      </c>
      <c r="L14177" s="158" t="str">
        <f t="shared" si="1328"/>
        <v>HKDCHF45500</v>
      </c>
      <c r="M14177" s="160">
        <f t="shared" si="1332"/>
        <v>45500</v>
      </c>
      <c r="N14177" s="158">
        <v>0.11794956476610602</v>
      </c>
      <c r="O14177" s="158">
        <v>0.95940000000000003</v>
      </c>
      <c r="P14177" s="161">
        <f t="shared" si="1329"/>
        <v>0.1132</v>
      </c>
    </row>
    <row r="14178" spans="9:16" x14ac:dyDescent="0.2">
      <c r="I14178" s="158">
        <f t="shared" si="1327"/>
        <v>34</v>
      </c>
      <c r="J14178" s="158" t="str">
        <f t="shared" si="1330"/>
        <v>HKD</v>
      </c>
      <c r="K14178" s="158" t="str">
        <f t="shared" si="1331"/>
        <v>CHF</v>
      </c>
      <c r="L14178" s="158" t="str">
        <f t="shared" si="1328"/>
        <v>HKDCHF45501</v>
      </c>
      <c r="M14178" s="160">
        <f t="shared" si="1332"/>
        <v>45501</v>
      </c>
      <c r="N14178" s="158">
        <v>0.11794956476610602</v>
      </c>
      <c r="O14178" s="158">
        <v>0.95940000000000003</v>
      </c>
      <c r="P14178" s="161">
        <f t="shared" si="1329"/>
        <v>0.1132</v>
      </c>
    </row>
    <row r="14179" spans="9:16" x14ac:dyDescent="0.2">
      <c r="I14179" s="158">
        <f t="shared" si="1327"/>
        <v>34</v>
      </c>
      <c r="J14179" s="158" t="str">
        <f t="shared" si="1330"/>
        <v>HKD</v>
      </c>
      <c r="K14179" s="158" t="str">
        <f t="shared" si="1331"/>
        <v>CHF</v>
      </c>
      <c r="L14179" s="158" t="str">
        <f t="shared" si="1328"/>
        <v>HKDCHF45502</v>
      </c>
      <c r="M14179" s="160">
        <f t="shared" si="1332"/>
        <v>45502</v>
      </c>
      <c r="N14179" s="158">
        <v>0.11835720203574387</v>
      </c>
      <c r="O14179" s="158">
        <v>0.95779999999999998</v>
      </c>
      <c r="P14179" s="161">
        <f t="shared" si="1329"/>
        <v>0.1134</v>
      </c>
    </row>
    <row r="14180" spans="9:16" x14ac:dyDescent="0.2">
      <c r="I14180" s="158">
        <f t="shared" si="1327"/>
        <v>34</v>
      </c>
      <c r="J14180" s="158" t="str">
        <f t="shared" si="1330"/>
        <v>HKD</v>
      </c>
      <c r="K14180" s="158" t="str">
        <f t="shared" si="1331"/>
        <v>CHF</v>
      </c>
      <c r="L14180" s="158" t="str">
        <f t="shared" si="1328"/>
        <v>HKDCHF45503</v>
      </c>
      <c r="M14180" s="160">
        <f t="shared" si="1332"/>
        <v>45503</v>
      </c>
      <c r="N14180" s="158">
        <v>0.11826202133446864</v>
      </c>
      <c r="O14180" s="158">
        <v>0.95920000000000005</v>
      </c>
      <c r="P14180" s="161">
        <f t="shared" si="1329"/>
        <v>0.1134</v>
      </c>
    </row>
    <row r="14181" spans="9:16" x14ac:dyDescent="0.2">
      <c r="I14181" s="158">
        <f t="shared" si="1327"/>
        <v>34</v>
      </c>
      <c r="J14181" s="158" t="str">
        <f t="shared" si="1330"/>
        <v>HKD</v>
      </c>
      <c r="K14181" s="158" t="str">
        <f t="shared" si="1331"/>
        <v>CHF</v>
      </c>
      <c r="L14181" s="158" t="str">
        <f t="shared" si="1328"/>
        <v>HKDCHF45504</v>
      </c>
      <c r="M14181" s="160">
        <f t="shared" si="1332"/>
        <v>45504</v>
      </c>
      <c r="N14181" s="158">
        <v>0.11821868091595834</v>
      </c>
      <c r="O14181" s="158">
        <v>0.95330000000000004</v>
      </c>
      <c r="P14181" s="161">
        <f t="shared" si="1329"/>
        <v>0.11269999999999999</v>
      </c>
    </row>
    <row r="14182" spans="9:16" x14ac:dyDescent="0.2">
      <c r="I14182" s="158">
        <f t="shared" si="1327"/>
        <v>34</v>
      </c>
      <c r="J14182" s="158" t="str">
        <f t="shared" si="1330"/>
        <v>HKD</v>
      </c>
      <c r="K14182" s="158" t="str">
        <f t="shared" si="1331"/>
        <v>CHF</v>
      </c>
      <c r="L14182" s="158" t="str">
        <f t="shared" si="1328"/>
        <v>HKDCHF45505</v>
      </c>
      <c r="M14182" s="160">
        <f t="shared" si="1332"/>
        <v>45505</v>
      </c>
      <c r="N14182" s="158">
        <v>0.11859582542694497</v>
      </c>
      <c r="O14182" s="158">
        <v>0.94669999999999999</v>
      </c>
      <c r="P14182" s="161">
        <f t="shared" si="1329"/>
        <v>0.1123</v>
      </c>
    </row>
    <row r="14183" spans="9:16" x14ac:dyDescent="0.2">
      <c r="I14183" s="158">
        <f t="shared" si="1327"/>
        <v>34</v>
      </c>
      <c r="J14183" s="158" t="str">
        <f t="shared" si="1330"/>
        <v>HKD</v>
      </c>
      <c r="K14183" s="158" t="str">
        <f t="shared" si="1331"/>
        <v>CHF</v>
      </c>
      <c r="L14183" s="158" t="str">
        <f t="shared" si="1328"/>
        <v>HKDCHF45506</v>
      </c>
      <c r="M14183" s="160">
        <f t="shared" si="1332"/>
        <v>45506</v>
      </c>
      <c r="N14183" s="158">
        <v>0.11816838995568685</v>
      </c>
      <c r="O14183" s="158">
        <v>0.94330000000000003</v>
      </c>
      <c r="P14183" s="161">
        <f t="shared" si="1329"/>
        <v>0.1115</v>
      </c>
    </row>
    <row r="14184" spans="9:16" x14ac:dyDescent="0.2">
      <c r="I14184" s="158">
        <f t="shared" si="1327"/>
        <v>34</v>
      </c>
      <c r="J14184" s="158" t="str">
        <f t="shared" si="1330"/>
        <v>HKD</v>
      </c>
      <c r="K14184" s="158" t="str">
        <f t="shared" si="1331"/>
        <v>CHF</v>
      </c>
      <c r="L14184" s="158" t="str">
        <f t="shared" si="1328"/>
        <v>HKDCHF45507</v>
      </c>
      <c r="M14184" s="160">
        <f t="shared" si="1332"/>
        <v>45507</v>
      </c>
      <c r="N14184" s="158">
        <v>0.11816838995568685</v>
      </c>
      <c r="O14184" s="158">
        <v>0.94330000000000003</v>
      </c>
      <c r="P14184" s="161">
        <f t="shared" si="1329"/>
        <v>0.1115</v>
      </c>
    </row>
    <row r="14185" spans="9:16" x14ac:dyDescent="0.2">
      <c r="I14185" s="158">
        <f t="shared" si="1327"/>
        <v>34</v>
      </c>
      <c r="J14185" s="158" t="str">
        <f t="shared" si="1330"/>
        <v>HKD</v>
      </c>
      <c r="K14185" s="158" t="str">
        <f t="shared" si="1331"/>
        <v>CHF</v>
      </c>
      <c r="L14185" s="158" t="str">
        <f t="shared" si="1328"/>
        <v>HKDCHF45508</v>
      </c>
      <c r="M14185" s="160">
        <f t="shared" si="1332"/>
        <v>45508</v>
      </c>
      <c r="N14185" s="158">
        <v>0.11816838995568685</v>
      </c>
      <c r="O14185" s="158">
        <v>0.94330000000000003</v>
      </c>
      <c r="P14185" s="161">
        <f t="shared" si="1329"/>
        <v>0.1115</v>
      </c>
    </row>
    <row r="14186" spans="9:16" x14ac:dyDescent="0.2">
      <c r="I14186" s="158">
        <f t="shared" ref="I14186:I14249" si="1333">IF(M14185=$G$2,I14185+1,I14185)</f>
        <v>34</v>
      </c>
      <c r="J14186" s="158" t="str">
        <f t="shared" si="1330"/>
        <v>HKD</v>
      </c>
      <c r="K14186" s="158" t="str">
        <f t="shared" si="1331"/>
        <v>CHF</v>
      </c>
      <c r="L14186" s="158" t="str">
        <f t="shared" si="1328"/>
        <v>HKDCHF45509</v>
      </c>
      <c r="M14186" s="160">
        <f t="shared" si="1332"/>
        <v>45509</v>
      </c>
      <c r="N14186" s="158">
        <v>0.11718521122634323</v>
      </c>
      <c r="O14186" s="158">
        <v>0.9304</v>
      </c>
      <c r="P14186" s="161">
        <f t="shared" si="1329"/>
        <v>0.109</v>
      </c>
    </row>
    <row r="14187" spans="9:16" x14ac:dyDescent="0.2">
      <c r="I14187" s="158">
        <f t="shared" si="1333"/>
        <v>34</v>
      </c>
      <c r="J14187" s="158" t="str">
        <f t="shared" si="1330"/>
        <v>HKD</v>
      </c>
      <c r="K14187" s="158" t="str">
        <f t="shared" si="1331"/>
        <v>CHF</v>
      </c>
      <c r="L14187" s="158" t="str">
        <f t="shared" si="1328"/>
        <v>HKDCHF45510</v>
      </c>
      <c r="M14187" s="160">
        <f t="shared" si="1332"/>
        <v>45510</v>
      </c>
      <c r="N14187" s="158">
        <v>0.11757098348127683</v>
      </c>
      <c r="O14187" s="158">
        <v>0.9325</v>
      </c>
      <c r="P14187" s="161">
        <f t="shared" si="1329"/>
        <v>0.1096</v>
      </c>
    </row>
    <row r="14188" spans="9:16" x14ac:dyDescent="0.2">
      <c r="I14188" s="158">
        <f t="shared" si="1333"/>
        <v>34</v>
      </c>
      <c r="J14188" s="158" t="str">
        <f t="shared" si="1330"/>
        <v>HKD</v>
      </c>
      <c r="K14188" s="158" t="str">
        <f t="shared" si="1331"/>
        <v>CHF</v>
      </c>
      <c r="L14188" s="158" t="str">
        <f t="shared" si="1328"/>
        <v>HKDCHF45511</v>
      </c>
      <c r="M14188" s="160">
        <f t="shared" si="1332"/>
        <v>45511</v>
      </c>
      <c r="N14188" s="158">
        <v>0.11742326389704329</v>
      </c>
      <c r="O14188" s="158">
        <v>0.94089999999999996</v>
      </c>
      <c r="P14188" s="161">
        <f t="shared" si="1329"/>
        <v>0.1105</v>
      </c>
    </row>
    <row r="14189" spans="9:16" x14ac:dyDescent="0.2">
      <c r="I14189" s="158">
        <f t="shared" si="1333"/>
        <v>34</v>
      </c>
      <c r="J14189" s="158" t="str">
        <f t="shared" si="1330"/>
        <v>HKD</v>
      </c>
      <c r="K14189" s="158" t="str">
        <f t="shared" si="1331"/>
        <v>CHF</v>
      </c>
      <c r="L14189" s="158" t="str">
        <f t="shared" si="1328"/>
        <v>HKDCHF45512</v>
      </c>
      <c r="M14189" s="160">
        <f t="shared" si="1332"/>
        <v>45512</v>
      </c>
      <c r="N14189" s="158">
        <v>0.1174149915461206</v>
      </c>
      <c r="O14189" s="158">
        <v>0.93679999999999997</v>
      </c>
      <c r="P14189" s="161">
        <f t="shared" si="1329"/>
        <v>0.11</v>
      </c>
    </row>
    <row r="14190" spans="9:16" x14ac:dyDescent="0.2">
      <c r="I14190" s="158">
        <f t="shared" si="1333"/>
        <v>34</v>
      </c>
      <c r="J14190" s="158" t="str">
        <f t="shared" si="1330"/>
        <v>HKD</v>
      </c>
      <c r="K14190" s="158" t="str">
        <f t="shared" si="1331"/>
        <v>CHF</v>
      </c>
      <c r="L14190" s="158" t="str">
        <f t="shared" si="1328"/>
        <v>HKDCHF45513</v>
      </c>
      <c r="M14190" s="160">
        <f t="shared" si="1332"/>
        <v>45513</v>
      </c>
      <c r="N14190" s="158">
        <v>0.11745360582569886</v>
      </c>
      <c r="O14190" s="158">
        <v>0.94350000000000001</v>
      </c>
      <c r="P14190" s="161">
        <f t="shared" si="1329"/>
        <v>0.1108</v>
      </c>
    </row>
    <row r="14191" spans="9:16" x14ac:dyDescent="0.2">
      <c r="I14191" s="158">
        <f t="shared" si="1333"/>
        <v>34</v>
      </c>
      <c r="J14191" s="158" t="str">
        <f t="shared" si="1330"/>
        <v>HKD</v>
      </c>
      <c r="K14191" s="158" t="str">
        <f t="shared" si="1331"/>
        <v>CHF</v>
      </c>
      <c r="L14191" s="158" t="str">
        <f t="shared" si="1328"/>
        <v>HKDCHF45514</v>
      </c>
      <c r="M14191" s="160">
        <f t="shared" si="1332"/>
        <v>45514</v>
      </c>
      <c r="N14191" s="158">
        <v>0.11745360582569886</v>
      </c>
      <c r="O14191" s="158">
        <v>0.94350000000000001</v>
      </c>
      <c r="P14191" s="161">
        <f t="shared" si="1329"/>
        <v>0.1108</v>
      </c>
    </row>
    <row r="14192" spans="9:16" x14ac:dyDescent="0.2">
      <c r="I14192" s="158">
        <f t="shared" si="1333"/>
        <v>34</v>
      </c>
      <c r="J14192" s="158" t="str">
        <f t="shared" si="1330"/>
        <v>HKD</v>
      </c>
      <c r="K14192" s="158" t="str">
        <f t="shared" si="1331"/>
        <v>CHF</v>
      </c>
      <c r="L14192" s="158" t="str">
        <f t="shared" si="1328"/>
        <v>HKDCHF45515</v>
      </c>
      <c r="M14192" s="160">
        <f t="shared" si="1332"/>
        <v>45515</v>
      </c>
      <c r="N14192" s="158">
        <v>0.11745360582569886</v>
      </c>
      <c r="O14192" s="158">
        <v>0.94350000000000001</v>
      </c>
      <c r="P14192" s="161">
        <f t="shared" si="1329"/>
        <v>0.1108</v>
      </c>
    </row>
    <row r="14193" spans="9:16" x14ac:dyDescent="0.2">
      <c r="I14193" s="158">
        <f t="shared" si="1333"/>
        <v>34</v>
      </c>
      <c r="J14193" s="158" t="str">
        <f t="shared" si="1330"/>
        <v>HKD</v>
      </c>
      <c r="K14193" s="158" t="str">
        <f t="shared" si="1331"/>
        <v>CHF</v>
      </c>
      <c r="L14193" s="158" t="str">
        <f t="shared" si="1328"/>
        <v>HKDCHF45516</v>
      </c>
      <c r="M14193" s="160">
        <f t="shared" si="1332"/>
        <v>45516</v>
      </c>
      <c r="N14193" s="158">
        <v>0.11743015841328369</v>
      </c>
      <c r="O14193" s="158">
        <v>0.94910000000000005</v>
      </c>
      <c r="P14193" s="161">
        <f t="shared" si="1329"/>
        <v>0.1115</v>
      </c>
    </row>
    <row r="14194" spans="9:16" x14ac:dyDescent="0.2">
      <c r="I14194" s="158">
        <f t="shared" si="1333"/>
        <v>34</v>
      </c>
      <c r="J14194" s="158" t="str">
        <f t="shared" si="1330"/>
        <v>HKD</v>
      </c>
      <c r="K14194" s="158" t="str">
        <f t="shared" si="1331"/>
        <v>CHF</v>
      </c>
      <c r="L14194" s="158" t="str">
        <f t="shared" si="1328"/>
        <v>HKDCHF45517</v>
      </c>
      <c r="M14194" s="160">
        <f t="shared" si="1332"/>
        <v>45517</v>
      </c>
      <c r="N14194" s="158">
        <v>0.11744946736666549</v>
      </c>
      <c r="O14194" s="158">
        <v>0.94799999999999995</v>
      </c>
      <c r="P14194" s="161">
        <f t="shared" si="1329"/>
        <v>0.1113</v>
      </c>
    </row>
    <row r="14195" spans="9:16" x14ac:dyDescent="0.2">
      <c r="I14195" s="158">
        <f t="shared" si="1333"/>
        <v>34</v>
      </c>
      <c r="J14195" s="158" t="str">
        <f t="shared" si="1330"/>
        <v>HKD</v>
      </c>
      <c r="K14195" s="158" t="str">
        <f t="shared" si="1331"/>
        <v>CHF</v>
      </c>
      <c r="L14195" s="158" t="str">
        <f t="shared" si="1328"/>
        <v>HKDCHF45518</v>
      </c>
      <c r="M14195" s="160">
        <f t="shared" si="1332"/>
        <v>45518</v>
      </c>
      <c r="N14195" s="158">
        <v>0.11651752423564504</v>
      </c>
      <c r="O14195" s="158">
        <v>0.95150000000000001</v>
      </c>
      <c r="P14195" s="161">
        <f t="shared" si="1329"/>
        <v>0.1109</v>
      </c>
    </row>
    <row r="14196" spans="9:16" x14ac:dyDescent="0.2">
      <c r="I14196" s="158">
        <f t="shared" si="1333"/>
        <v>34</v>
      </c>
      <c r="J14196" s="158" t="str">
        <f t="shared" si="1330"/>
        <v>HKD</v>
      </c>
      <c r="K14196" s="158" t="str">
        <f t="shared" si="1331"/>
        <v>CHF</v>
      </c>
      <c r="L14196" s="158" t="str">
        <f t="shared" si="1328"/>
        <v>HKDCHF45519</v>
      </c>
      <c r="M14196" s="160">
        <f t="shared" si="1332"/>
        <v>45519</v>
      </c>
      <c r="N14196" s="158">
        <v>0.11655011655011654</v>
      </c>
      <c r="O14196" s="158">
        <v>0.95409999999999995</v>
      </c>
      <c r="P14196" s="161">
        <f t="shared" si="1329"/>
        <v>0.11119999999999999</v>
      </c>
    </row>
    <row r="14197" spans="9:16" x14ac:dyDescent="0.2">
      <c r="I14197" s="158">
        <f t="shared" si="1333"/>
        <v>34</v>
      </c>
      <c r="J14197" s="158" t="str">
        <f t="shared" si="1330"/>
        <v>HKD</v>
      </c>
      <c r="K14197" s="158" t="str">
        <f t="shared" si="1331"/>
        <v>CHF</v>
      </c>
      <c r="L14197" s="158" t="str">
        <f t="shared" si="1328"/>
        <v>HKDCHF45520</v>
      </c>
      <c r="M14197" s="160">
        <f t="shared" si="1332"/>
        <v>45520</v>
      </c>
      <c r="N14197" s="158">
        <v>0.11667930692491688</v>
      </c>
      <c r="O14197" s="158">
        <v>0.95399999999999996</v>
      </c>
      <c r="P14197" s="161">
        <f t="shared" si="1329"/>
        <v>0.1113</v>
      </c>
    </row>
    <row r="14198" spans="9:16" x14ac:dyDescent="0.2">
      <c r="I14198" s="158">
        <f t="shared" si="1333"/>
        <v>34</v>
      </c>
      <c r="J14198" s="158" t="str">
        <f t="shared" si="1330"/>
        <v>HKD</v>
      </c>
      <c r="K14198" s="158" t="str">
        <f t="shared" si="1331"/>
        <v>CHF</v>
      </c>
      <c r="L14198" s="158" t="str">
        <f t="shared" si="1328"/>
        <v>HKDCHF45521</v>
      </c>
      <c r="M14198" s="160">
        <f t="shared" si="1332"/>
        <v>45521</v>
      </c>
      <c r="N14198" s="158">
        <v>0.11667930692491688</v>
      </c>
      <c r="O14198" s="158">
        <v>0.95399999999999996</v>
      </c>
      <c r="P14198" s="161">
        <f t="shared" si="1329"/>
        <v>0.1113</v>
      </c>
    </row>
    <row r="14199" spans="9:16" x14ac:dyDescent="0.2">
      <c r="I14199" s="158">
        <f t="shared" si="1333"/>
        <v>34</v>
      </c>
      <c r="J14199" s="158" t="str">
        <f t="shared" si="1330"/>
        <v>HKD</v>
      </c>
      <c r="K14199" s="158" t="str">
        <f t="shared" si="1331"/>
        <v>CHF</v>
      </c>
      <c r="L14199" s="158" t="str">
        <f t="shared" si="1328"/>
        <v>HKDCHF45522</v>
      </c>
      <c r="M14199" s="160">
        <f t="shared" si="1332"/>
        <v>45522</v>
      </c>
      <c r="N14199" s="158">
        <v>0.11667930692491688</v>
      </c>
      <c r="O14199" s="158">
        <v>0.95399999999999996</v>
      </c>
      <c r="P14199" s="161">
        <f t="shared" si="1329"/>
        <v>0.1113</v>
      </c>
    </row>
    <row r="14200" spans="9:16" x14ac:dyDescent="0.2">
      <c r="I14200" s="158">
        <f t="shared" si="1333"/>
        <v>34</v>
      </c>
      <c r="J14200" s="158" t="str">
        <f t="shared" si="1330"/>
        <v>HKD</v>
      </c>
      <c r="K14200" s="158" t="str">
        <f t="shared" si="1331"/>
        <v>CHF</v>
      </c>
      <c r="L14200" s="158" t="str">
        <f t="shared" si="1328"/>
        <v>HKDCHF45523</v>
      </c>
      <c r="M14200" s="160">
        <f t="shared" si="1332"/>
        <v>45523</v>
      </c>
      <c r="N14200" s="158">
        <v>0.11622501162250118</v>
      </c>
      <c r="O14200" s="158">
        <v>0.95430000000000004</v>
      </c>
      <c r="P14200" s="161">
        <f t="shared" si="1329"/>
        <v>0.1109</v>
      </c>
    </row>
    <row r="14201" spans="9:16" x14ac:dyDescent="0.2">
      <c r="I14201" s="158">
        <f t="shared" si="1333"/>
        <v>34</v>
      </c>
      <c r="J14201" s="158" t="str">
        <f t="shared" si="1330"/>
        <v>HKD</v>
      </c>
      <c r="K14201" s="158" t="str">
        <f t="shared" si="1331"/>
        <v>CHF</v>
      </c>
      <c r="L14201" s="158" t="str">
        <f t="shared" si="1328"/>
        <v>HKDCHF45524</v>
      </c>
      <c r="M14201" s="160">
        <f t="shared" si="1332"/>
        <v>45524</v>
      </c>
      <c r="N14201" s="158">
        <v>0.11581446522670683</v>
      </c>
      <c r="O14201" s="158">
        <v>0.95269999999999999</v>
      </c>
      <c r="P14201" s="161">
        <f t="shared" si="1329"/>
        <v>0.1103</v>
      </c>
    </row>
    <row r="14202" spans="9:16" x14ac:dyDescent="0.2">
      <c r="I14202" s="158">
        <f t="shared" si="1333"/>
        <v>34</v>
      </c>
      <c r="J14202" s="158" t="str">
        <f t="shared" si="1330"/>
        <v>HKD</v>
      </c>
      <c r="K14202" s="158" t="str">
        <f t="shared" si="1331"/>
        <v>CHF</v>
      </c>
      <c r="L14202" s="158" t="str">
        <f t="shared" si="1328"/>
        <v>HKDCHF45525</v>
      </c>
      <c r="M14202" s="160">
        <f t="shared" si="1332"/>
        <v>45525</v>
      </c>
      <c r="N14202" s="158">
        <v>0.11542812290786528</v>
      </c>
      <c r="O14202" s="158">
        <v>0.95030000000000003</v>
      </c>
      <c r="P14202" s="161">
        <f t="shared" si="1329"/>
        <v>0.10970000000000001</v>
      </c>
    </row>
    <row r="14203" spans="9:16" x14ac:dyDescent="0.2">
      <c r="I14203" s="158">
        <f t="shared" si="1333"/>
        <v>34</v>
      </c>
      <c r="J14203" s="158" t="str">
        <f t="shared" si="1330"/>
        <v>HKD</v>
      </c>
      <c r="K14203" s="158" t="str">
        <f t="shared" si="1331"/>
        <v>CHF</v>
      </c>
      <c r="L14203" s="158" t="str">
        <f t="shared" si="1328"/>
        <v>HKDCHF45526</v>
      </c>
      <c r="M14203" s="160">
        <f t="shared" si="1332"/>
        <v>45526</v>
      </c>
      <c r="N14203" s="158">
        <v>0.11518879443407745</v>
      </c>
      <c r="O14203" s="158">
        <v>0.94899999999999995</v>
      </c>
      <c r="P14203" s="161">
        <f t="shared" si="1329"/>
        <v>0.10929999999999999</v>
      </c>
    </row>
    <row r="14204" spans="9:16" x14ac:dyDescent="0.2">
      <c r="I14204" s="158">
        <f t="shared" si="1333"/>
        <v>34</v>
      </c>
      <c r="J14204" s="158" t="str">
        <f t="shared" si="1330"/>
        <v>HKD</v>
      </c>
      <c r="K14204" s="158" t="str">
        <f t="shared" si="1331"/>
        <v>CHF</v>
      </c>
      <c r="L14204" s="158" t="str">
        <f t="shared" si="1328"/>
        <v>HKDCHF45527</v>
      </c>
      <c r="M14204" s="160">
        <f t="shared" si="1332"/>
        <v>45527</v>
      </c>
      <c r="N14204" s="158">
        <v>0.11530301632690711</v>
      </c>
      <c r="O14204" s="158">
        <v>0.9476</v>
      </c>
      <c r="P14204" s="161">
        <f t="shared" si="1329"/>
        <v>0.10929999999999999</v>
      </c>
    </row>
    <row r="14205" spans="9:16" x14ac:dyDescent="0.2">
      <c r="I14205" s="158">
        <f t="shared" si="1333"/>
        <v>34</v>
      </c>
      <c r="J14205" s="158" t="str">
        <f t="shared" si="1330"/>
        <v>HKD</v>
      </c>
      <c r="K14205" s="158" t="str">
        <f t="shared" si="1331"/>
        <v>CHF</v>
      </c>
      <c r="L14205" s="158" t="str">
        <f t="shared" si="1328"/>
        <v>HKDCHF45528</v>
      </c>
      <c r="M14205" s="160">
        <f t="shared" si="1332"/>
        <v>45528</v>
      </c>
      <c r="N14205" s="158">
        <v>0.11530301632690711</v>
      </c>
      <c r="O14205" s="158">
        <v>0.9476</v>
      </c>
      <c r="P14205" s="161">
        <f t="shared" si="1329"/>
        <v>0.10929999999999999</v>
      </c>
    </row>
    <row r="14206" spans="9:16" x14ac:dyDescent="0.2">
      <c r="I14206" s="158">
        <f t="shared" si="1333"/>
        <v>34</v>
      </c>
      <c r="J14206" s="158" t="str">
        <f t="shared" si="1330"/>
        <v>HKD</v>
      </c>
      <c r="K14206" s="158" t="str">
        <f t="shared" si="1331"/>
        <v>CHF</v>
      </c>
      <c r="L14206" s="158" t="str">
        <f t="shared" si="1328"/>
        <v>HKDCHF45529</v>
      </c>
      <c r="M14206" s="160">
        <f t="shared" si="1332"/>
        <v>45529</v>
      </c>
      <c r="N14206" s="158">
        <v>0.11530301632690711</v>
      </c>
      <c r="O14206" s="158">
        <v>0.9476</v>
      </c>
      <c r="P14206" s="161">
        <f t="shared" si="1329"/>
        <v>0.10929999999999999</v>
      </c>
    </row>
    <row r="14207" spans="9:16" x14ac:dyDescent="0.2">
      <c r="I14207" s="158">
        <f t="shared" si="1333"/>
        <v>34</v>
      </c>
      <c r="J14207" s="158" t="str">
        <f t="shared" si="1330"/>
        <v>HKD</v>
      </c>
      <c r="K14207" s="158" t="str">
        <f t="shared" si="1331"/>
        <v>CHF</v>
      </c>
      <c r="L14207" s="158" t="str">
        <f t="shared" si="1328"/>
        <v>HKDCHF45530</v>
      </c>
      <c r="M14207" s="160">
        <f t="shared" si="1332"/>
        <v>45530</v>
      </c>
      <c r="N14207" s="158">
        <v>0.11491214966158372</v>
      </c>
      <c r="O14207" s="158">
        <v>0.94599999999999995</v>
      </c>
      <c r="P14207" s="161">
        <f t="shared" si="1329"/>
        <v>0.1087</v>
      </c>
    </row>
    <row r="14208" spans="9:16" x14ac:dyDescent="0.2">
      <c r="I14208" s="158">
        <f t="shared" si="1333"/>
        <v>34</v>
      </c>
      <c r="J14208" s="158" t="str">
        <f t="shared" si="1330"/>
        <v>HKD</v>
      </c>
      <c r="K14208" s="158" t="str">
        <f t="shared" si="1331"/>
        <v>CHF</v>
      </c>
      <c r="L14208" s="158" t="str">
        <f t="shared" si="1328"/>
        <v>HKDCHF45531</v>
      </c>
      <c r="M14208" s="160">
        <f t="shared" si="1332"/>
        <v>45531</v>
      </c>
      <c r="N14208" s="158">
        <v>0.11484616356390615</v>
      </c>
      <c r="O14208" s="158">
        <v>0.94399999999999995</v>
      </c>
      <c r="P14208" s="161">
        <f t="shared" si="1329"/>
        <v>0.1084</v>
      </c>
    </row>
    <row r="14209" spans="9:16" x14ac:dyDescent="0.2">
      <c r="I14209" s="158">
        <f t="shared" si="1333"/>
        <v>34</v>
      </c>
      <c r="J14209" s="158" t="str">
        <f t="shared" si="1330"/>
        <v>HKD</v>
      </c>
      <c r="K14209" s="158" t="str">
        <f t="shared" si="1331"/>
        <v>CHF</v>
      </c>
      <c r="L14209" s="158" t="str">
        <f t="shared" si="1328"/>
        <v>HKDCHF45532</v>
      </c>
      <c r="M14209" s="160">
        <f t="shared" si="1332"/>
        <v>45532</v>
      </c>
      <c r="N14209" s="158">
        <v>0.11532562189341607</v>
      </c>
      <c r="O14209" s="158">
        <v>0.9375</v>
      </c>
      <c r="P14209" s="161">
        <f t="shared" si="1329"/>
        <v>0.1081</v>
      </c>
    </row>
    <row r="14210" spans="9:16" x14ac:dyDescent="0.2">
      <c r="I14210" s="158">
        <f t="shared" si="1333"/>
        <v>34</v>
      </c>
      <c r="J14210" s="158" t="str">
        <f t="shared" si="1330"/>
        <v>HKD</v>
      </c>
      <c r="K14210" s="158" t="str">
        <f t="shared" si="1331"/>
        <v>CHF</v>
      </c>
      <c r="L14210" s="158" t="str">
        <f t="shared" si="1328"/>
        <v>HKDCHF45533</v>
      </c>
      <c r="M14210" s="160">
        <f t="shared" si="1332"/>
        <v>45533</v>
      </c>
      <c r="N14210" s="158">
        <v>0.11571127722107796</v>
      </c>
      <c r="O14210" s="158">
        <v>0.93640000000000001</v>
      </c>
      <c r="P14210" s="161">
        <f t="shared" si="1329"/>
        <v>0.1084</v>
      </c>
    </row>
    <row r="14211" spans="9:16" x14ac:dyDescent="0.2">
      <c r="I14211" s="158">
        <f t="shared" si="1333"/>
        <v>34</v>
      </c>
      <c r="J14211" s="158" t="str">
        <f t="shared" si="1330"/>
        <v>HKD</v>
      </c>
      <c r="K14211" s="158" t="str">
        <f t="shared" si="1331"/>
        <v>CHF</v>
      </c>
      <c r="L14211" s="158" t="str">
        <f t="shared" ref="L14211:L14274" si="1334">J14211&amp;K14211&amp;M14211</f>
        <v>HKDCHF45534</v>
      </c>
      <c r="M14211" s="160">
        <f t="shared" si="1332"/>
        <v>45534</v>
      </c>
      <c r="N14211" s="158">
        <v>0.11566711005725522</v>
      </c>
      <c r="O14211" s="158">
        <v>0.94159999999999999</v>
      </c>
      <c r="P14211" s="161">
        <f t="shared" ref="P14211:P14274" si="1335">ROUND(N14211*O14211,4)</f>
        <v>0.1089</v>
      </c>
    </row>
    <row r="14212" spans="9:16" x14ac:dyDescent="0.2">
      <c r="I14212" s="158">
        <f t="shared" si="1333"/>
        <v>34</v>
      </c>
      <c r="J14212" s="158" t="str">
        <f t="shared" ref="J14212:J14275" si="1336">VLOOKUP($I14212,$A:$C,2,FALSE)</f>
        <v>HKD</v>
      </c>
      <c r="K14212" s="158" t="str">
        <f t="shared" ref="K14212:K14275" si="1337">VLOOKUP($I14212,$A:$C,3,FALSE)</f>
        <v>CHF</v>
      </c>
      <c r="L14212" s="158" t="str">
        <f t="shared" si="1334"/>
        <v>HKDCHF45535</v>
      </c>
      <c r="M14212" s="160">
        <f t="shared" ref="M14212:M14275" si="1338">IF(I14212=I14211,M14211+1,$G$1)</f>
        <v>45535</v>
      </c>
      <c r="N14212" s="158">
        <v>0.11566711005725522</v>
      </c>
      <c r="O14212" s="158">
        <v>0.94159999999999999</v>
      </c>
      <c r="P14212" s="161">
        <f t="shared" si="1335"/>
        <v>0.1089</v>
      </c>
    </row>
    <row r="14213" spans="9:16" x14ac:dyDescent="0.2">
      <c r="I14213" s="158">
        <f t="shared" si="1333"/>
        <v>34</v>
      </c>
      <c r="J14213" s="158" t="str">
        <f t="shared" si="1336"/>
        <v>HKD</v>
      </c>
      <c r="K14213" s="158" t="str">
        <f t="shared" si="1337"/>
        <v>CHF</v>
      </c>
      <c r="L14213" s="158" t="str">
        <f t="shared" si="1334"/>
        <v>HKDCHF45536</v>
      </c>
      <c r="M14213" s="160">
        <f t="shared" si="1338"/>
        <v>45536</v>
      </c>
      <c r="N14213" s="158">
        <v>0.11566711005725522</v>
      </c>
      <c r="O14213" s="158">
        <v>0.94159999999999999</v>
      </c>
      <c r="P14213" s="161">
        <f t="shared" si="1335"/>
        <v>0.1089</v>
      </c>
    </row>
    <row r="14214" spans="9:16" x14ac:dyDescent="0.2">
      <c r="I14214" s="158">
        <f t="shared" si="1333"/>
        <v>34</v>
      </c>
      <c r="J14214" s="158" t="str">
        <f t="shared" si="1336"/>
        <v>HKD</v>
      </c>
      <c r="K14214" s="158" t="str">
        <f t="shared" si="1337"/>
        <v>CHF</v>
      </c>
      <c r="L14214" s="158" t="str">
        <f t="shared" si="1334"/>
        <v>HKDCHF45537</v>
      </c>
      <c r="M14214" s="160">
        <f t="shared" si="1338"/>
        <v>45537</v>
      </c>
      <c r="N14214" s="158">
        <v>0.11595681768109554</v>
      </c>
      <c r="O14214" s="158">
        <v>0.9415</v>
      </c>
      <c r="P14214" s="161">
        <f t="shared" si="1335"/>
        <v>0.10920000000000001</v>
      </c>
    </row>
    <row r="14215" spans="9:16" x14ac:dyDescent="0.2">
      <c r="I14215" s="158">
        <f t="shared" si="1333"/>
        <v>34</v>
      </c>
      <c r="J14215" s="158" t="str">
        <f t="shared" si="1336"/>
        <v>HKD</v>
      </c>
      <c r="K14215" s="158" t="str">
        <f t="shared" si="1337"/>
        <v>CHF</v>
      </c>
      <c r="L14215" s="158" t="str">
        <f t="shared" si="1334"/>
        <v>HKDCHF45538</v>
      </c>
      <c r="M14215" s="160">
        <f t="shared" si="1338"/>
        <v>45538</v>
      </c>
      <c r="N14215" s="158">
        <v>0.11621150493898895</v>
      </c>
      <c r="O14215" s="158">
        <v>0.94089999999999996</v>
      </c>
      <c r="P14215" s="161">
        <f t="shared" si="1335"/>
        <v>0.10929999999999999</v>
      </c>
    </row>
    <row r="14216" spans="9:16" x14ac:dyDescent="0.2">
      <c r="I14216" s="158">
        <f t="shared" si="1333"/>
        <v>34</v>
      </c>
      <c r="J14216" s="158" t="str">
        <f t="shared" si="1336"/>
        <v>HKD</v>
      </c>
      <c r="K14216" s="158" t="str">
        <f t="shared" si="1337"/>
        <v>CHF</v>
      </c>
      <c r="L14216" s="158" t="str">
        <f t="shared" si="1334"/>
        <v>HKDCHF45539</v>
      </c>
      <c r="M14216" s="160">
        <f t="shared" si="1338"/>
        <v>45539</v>
      </c>
      <c r="N14216" s="158">
        <v>0.11604428249820131</v>
      </c>
      <c r="O14216" s="158">
        <v>0.93959999999999999</v>
      </c>
      <c r="P14216" s="161">
        <f t="shared" si="1335"/>
        <v>0.109</v>
      </c>
    </row>
    <row r="14217" spans="9:16" x14ac:dyDescent="0.2">
      <c r="I14217" s="158">
        <f t="shared" si="1333"/>
        <v>34</v>
      </c>
      <c r="J14217" s="158" t="str">
        <f t="shared" si="1336"/>
        <v>HKD</v>
      </c>
      <c r="K14217" s="158" t="str">
        <f t="shared" si="1337"/>
        <v>CHF</v>
      </c>
      <c r="L14217" s="158" t="str">
        <f t="shared" si="1334"/>
        <v>HKDCHF45540</v>
      </c>
      <c r="M14217" s="160">
        <f t="shared" si="1338"/>
        <v>45540</v>
      </c>
      <c r="N14217" s="158">
        <v>0.11561629264795995</v>
      </c>
      <c r="O14217" s="158">
        <v>0.93899999999999995</v>
      </c>
      <c r="P14217" s="161">
        <f t="shared" si="1335"/>
        <v>0.1086</v>
      </c>
    </row>
    <row r="14218" spans="9:16" x14ac:dyDescent="0.2">
      <c r="I14218" s="158">
        <f t="shared" si="1333"/>
        <v>34</v>
      </c>
      <c r="J14218" s="158" t="str">
        <f t="shared" si="1336"/>
        <v>HKD</v>
      </c>
      <c r="K14218" s="158" t="str">
        <f t="shared" si="1337"/>
        <v>CHF</v>
      </c>
      <c r="L14218" s="158" t="str">
        <f t="shared" si="1334"/>
        <v>HKDCHF45541</v>
      </c>
      <c r="M14218" s="160">
        <f t="shared" si="1338"/>
        <v>45541</v>
      </c>
      <c r="N14218" s="158">
        <v>0.11557219795206065</v>
      </c>
      <c r="O14218" s="158">
        <v>0.9365</v>
      </c>
      <c r="P14218" s="161">
        <f t="shared" si="1335"/>
        <v>0.1082</v>
      </c>
    </row>
    <row r="14219" spans="9:16" x14ac:dyDescent="0.2">
      <c r="I14219" s="158">
        <f t="shared" si="1333"/>
        <v>34</v>
      </c>
      <c r="J14219" s="158" t="str">
        <f t="shared" si="1336"/>
        <v>HKD</v>
      </c>
      <c r="K14219" s="158" t="str">
        <f t="shared" si="1337"/>
        <v>CHF</v>
      </c>
      <c r="L14219" s="158" t="str">
        <f t="shared" si="1334"/>
        <v>HKDCHF45542</v>
      </c>
      <c r="M14219" s="160">
        <f t="shared" si="1338"/>
        <v>45542</v>
      </c>
      <c r="N14219" s="158">
        <v>0.11557219795206065</v>
      </c>
      <c r="O14219" s="158">
        <v>0.9365</v>
      </c>
      <c r="P14219" s="161">
        <f t="shared" si="1335"/>
        <v>0.1082</v>
      </c>
    </row>
    <row r="14220" spans="9:16" x14ac:dyDescent="0.2">
      <c r="I14220" s="158">
        <f t="shared" si="1333"/>
        <v>34</v>
      </c>
      <c r="J14220" s="158" t="str">
        <f t="shared" si="1336"/>
        <v>HKD</v>
      </c>
      <c r="K14220" s="158" t="str">
        <f t="shared" si="1337"/>
        <v>CHF</v>
      </c>
      <c r="L14220" s="158" t="str">
        <f t="shared" si="1334"/>
        <v>HKDCHF45543</v>
      </c>
      <c r="M14220" s="160">
        <f t="shared" si="1338"/>
        <v>45543</v>
      </c>
      <c r="N14220" s="158">
        <v>0.11557219795206065</v>
      </c>
      <c r="O14220" s="158">
        <v>0.9365</v>
      </c>
      <c r="P14220" s="161">
        <f t="shared" si="1335"/>
        <v>0.1082</v>
      </c>
    </row>
    <row r="14221" spans="9:16" x14ac:dyDescent="0.2">
      <c r="I14221" s="158">
        <f t="shared" si="1333"/>
        <v>34</v>
      </c>
      <c r="J14221" s="158" t="str">
        <f t="shared" si="1336"/>
        <v>HKD</v>
      </c>
      <c r="K14221" s="158" t="str">
        <f t="shared" si="1337"/>
        <v>CHF</v>
      </c>
      <c r="L14221" s="158" t="str">
        <f t="shared" si="1334"/>
        <v>HKDCHF45544</v>
      </c>
      <c r="M14221" s="160">
        <f t="shared" si="1338"/>
        <v>45544</v>
      </c>
      <c r="N14221" s="158">
        <v>0.11614266965540471</v>
      </c>
      <c r="O14221" s="158">
        <v>0.93759999999999999</v>
      </c>
      <c r="P14221" s="161">
        <f t="shared" si="1335"/>
        <v>0.1089</v>
      </c>
    </row>
    <row r="14222" spans="9:16" x14ac:dyDescent="0.2">
      <c r="I14222" s="158">
        <f t="shared" si="1333"/>
        <v>34</v>
      </c>
      <c r="J14222" s="158" t="str">
        <f t="shared" si="1336"/>
        <v>HKD</v>
      </c>
      <c r="K14222" s="158" t="str">
        <f t="shared" si="1337"/>
        <v>CHF</v>
      </c>
      <c r="L14222" s="158" t="str">
        <f t="shared" si="1334"/>
        <v>HKDCHF45545</v>
      </c>
      <c r="M14222" s="160">
        <f t="shared" si="1338"/>
        <v>45545</v>
      </c>
      <c r="N14222" s="158">
        <v>0.11627366169015393</v>
      </c>
      <c r="O14222" s="158">
        <v>0.93489999999999995</v>
      </c>
      <c r="P14222" s="161">
        <f t="shared" si="1335"/>
        <v>0.1087</v>
      </c>
    </row>
    <row r="14223" spans="9:16" x14ac:dyDescent="0.2">
      <c r="I14223" s="158">
        <f t="shared" si="1333"/>
        <v>34</v>
      </c>
      <c r="J14223" s="158" t="str">
        <f t="shared" si="1336"/>
        <v>HKD</v>
      </c>
      <c r="K14223" s="158" t="str">
        <f t="shared" si="1337"/>
        <v>CHF</v>
      </c>
      <c r="L14223" s="158" t="str">
        <f t="shared" si="1334"/>
        <v>HKDCHF45546</v>
      </c>
      <c r="M14223" s="160">
        <f t="shared" si="1338"/>
        <v>45546</v>
      </c>
      <c r="N14223" s="158">
        <v>0.11613592548719021</v>
      </c>
      <c r="O14223" s="158">
        <v>0.93579999999999997</v>
      </c>
      <c r="P14223" s="161">
        <f t="shared" si="1335"/>
        <v>0.1087</v>
      </c>
    </row>
    <row r="14224" spans="9:16" x14ac:dyDescent="0.2">
      <c r="I14224" s="158">
        <f t="shared" si="1333"/>
        <v>34</v>
      </c>
      <c r="J14224" s="158" t="str">
        <f t="shared" si="1336"/>
        <v>HKD</v>
      </c>
      <c r="K14224" s="158" t="str">
        <f t="shared" si="1337"/>
        <v>CHF</v>
      </c>
      <c r="L14224" s="158" t="str">
        <f t="shared" si="1334"/>
        <v>HKDCHF45547</v>
      </c>
      <c r="M14224" s="160">
        <f t="shared" si="1338"/>
        <v>45547</v>
      </c>
      <c r="N14224" s="158">
        <v>0.1163534818779452</v>
      </c>
      <c r="O14224" s="158">
        <v>0.94140000000000001</v>
      </c>
      <c r="P14224" s="161">
        <f t="shared" si="1335"/>
        <v>0.1095</v>
      </c>
    </row>
    <row r="14225" spans="9:16" x14ac:dyDescent="0.2">
      <c r="I14225" s="158">
        <f t="shared" si="1333"/>
        <v>34</v>
      </c>
      <c r="J14225" s="158" t="str">
        <f t="shared" si="1336"/>
        <v>HKD</v>
      </c>
      <c r="K14225" s="158" t="str">
        <f t="shared" si="1337"/>
        <v>CHF</v>
      </c>
      <c r="L14225" s="158" t="str">
        <f t="shared" si="1334"/>
        <v>HKDCHF45548</v>
      </c>
      <c r="M14225" s="160">
        <f t="shared" si="1338"/>
        <v>45548</v>
      </c>
      <c r="N14225" s="158">
        <v>0.11572600710557684</v>
      </c>
      <c r="O14225" s="158">
        <v>0.93869999999999998</v>
      </c>
      <c r="P14225" s="161">
        <f t="shared" si="1335"/>
        <v>0.1086</v>
      </c>
    </row>
    <row r="14226" spans="9:16" x14ac:dyDescent="0.2">
      <c r="I14226" s="158">
        <f t="shared" si="1333"/>
        <v>34</v>
      </c>
      <c r="J14226" s="158" t="str">
        <f t="shared" si="1336"/>
        <v>HKD</v>
      </c>
      <c r="K14226" s="158" t="str">
        <f t="shared" si="1337"/>
        <v>CHF</v>
      </c>
      <c r="L14226" s="158" t="str">
        <f t="shared" si="1334"/>
        <v>HKDCHF45549</v>
      </c>
      <c r="M14226" s="160">
        <f t="shared" si="1338"/>
        <v>45549</v>
      </c>
      <c r="N14226" s="158">
        <v>0.11572600710557684</v>
      </c>
      <c r="O14226" s="158">
        <v>0.93869999999999998</v>
      </c>
      <c r="P14226" s="161">
        <f t="shared" si="1335"/>
        <v>0.1086</v>
      </c>
    </row>
    <row r="14227" spans="9:16" x14ac:dyDescent="0.2">
      <c r="I14227" s="158">
        <f t="shared" si="1333"/>
        <v>34</v>
      </c>
      <c r="J14227" s="158" t="str">
        <f t="shared" si="1336"/>
        <v>HKD</v>
      </c>
      <c r="K14227" s="158" t="str">
        <f t="shared" si="1337"/>
        <v>CHF</v>
      </c>
      <c r="L14227" s="158" t="str">
        <f t="shared" si="1334"/>
        <v>HKDCHF45550</v>
      </c>
      <c r="M14227" s="160">
        <f t="shared" si="1338"/>
        <v>45550</v>
      </c>
      <c r="N14227" s="158">
        <v>0.11572600710557684</v>
      </c>
      <c r="O14227" s="158">
        <v>0.93869999999999998</v>
      </c>
      <c r="P14227" s="161">
        <f t="shared" si="1335"/>
        <v>0.1086</v>
      </c>
    </row>
    <row r="14228" spans="9:16" x14ac:dyDescent="0.2">
      <c r="I14228" s="158">
        <f t="shared" si="1333"/>
        <v>34</v>
      </c>
      <c r="J14228" s="158" t="str">
        <f t="shared" si="1336"/>
        <v>HKD</v>
      </c>
      <c r="K14228" s="158" t="str">
        <f t="shared" si="1337"/>
        <v>CHF</v>
      </c>
      <c r="L14228" s="158" t="str">
        <f t="shared" si="1334"/>
        <v>HKDCHF45551</v>
      </c>
      <c r="M14228" s="160">
        <f t="shared" si="1338"/>
        <v>45551</v>
      </c>
      <c r="N14228" s="158">
        <v>0.11530966410294848</v>
      </c>
      <c r="O14228" s="158">
        <v>0.93940000000000001</v>
      </c>
      <c r="P14228" s="161">
        <f t="shared" si="1335"/>
        <v>0.10829999999999999</v>
      </c>
    </row>
    <row r="14229" spans="9:16" x14ac:dyDescent="0.2">
      <c r="I14229" s="158">
        <f t="shared" si="1333"/>
        <v>34</v>
      </c>
      <c r="J14229" s="158" t="str">
        <f t="shared" si="1336"/>
        <v>HKD</v>
      </c>
      <c r="K14229" s="158" t="str">
        <f t="shared" si="1337"/>
        <v>CHF</v>
      </c>
      <c r="L14229" s="158" t="str">
        <f t="shared" si="1334"/>
        <v>HKDCHF45552</v>
      </c>
      <c r="M14229" s="160">
        <f t="shared" si="1338"/>
        <v>45552</v>
      </c>
      <c r="N14229" s="158">
        <v>0.11521268261210194</v>
      </c>
      <c r="O14229" s="158">
        <v>0.9405</v>
      </c>
      <c r="P14229" s="161">
        <f t="shared" si="1335"/>
        <v>0.1084</v>
      </c>
    </row>
    <row r="14230" spans="9:16" x14ac:dyDescent="0.2">
      <c r="I14230" s="158">
        <f t="shared" si="1333"/>
        <v>34</v>
      </c>
      <c r="J14230" s="158" t="str">
        <f t="shared" si="1336"/>
        <v>HKD</v>
      </c>
      <c r="K14230" s="158" t="str">
        <f t="shared" si="1337"/>
        <v>CHF</v>
      </c>
      <c r="L14230" s="158" t="str">
        <f t="shared" si="1334"/>
        <v>HKDCHF45553</v>
      </c>
      <c r="M14230" s="160">
        <f t="shared" si="1338"/>
        <v>45553</v>
      </c>
      <c r="N14230" s="158">
        <v>0.115350897429982</v>
      </c>
      <c r="O14230" s="158">
        <v>0.93879999999999997</v>
      </c>
      <c r="P14230" s="161">
        <f t="shared" si="1335"/>
        <v>0.10829999999999999</v>
      </c>
    </row>
    <row r="14231" spans="9:16" x14ac:dyDescent="0.2">
      <c r="I14231" s="158">
        <f t="shared" si="1333"/>
        <v>34</v>
      </c>
      <c r="J14231" s="158" t="str">
        <f t="shared" si="1336"/>
        <v>HKD</v>
      </c>
      <c r="K14231" s="158" t="str">
        <f t="shared" si="1337"/>
        <v>CHF</v>
      </c>
      <c r="L14231" s="158" t="str">
        <f t="shared" si="1334"/>
        <v>HKDCHF45554</v>
      </c>
      <c r="M14231" s="160">
        <f t="shared" si="1338"/>
        <v>45554</v>
      </c>
      <c r="N14231" s="158">
        <v>0.11500598031097617</v>
      </c>
      <c r="O14231" s="158">
        <v>0.94599999999999995</v>
      </c>
      <c r="P14231" s="161">
        <f t="shared" si="1335"/>
        <v>0.10879999999999999</v>
      </c>
    </row>
    <row r="14232" spans="9:16" x14ac:dyDescent="0.2">
      <c r="I14232" s="158">
        <f t="shared" si="1333"/>
        <v>34</v>
      </c>
      <c r="J14232" s="158" t="str">
        <f t="shared" si="1336"/>
        <v>HKD</v>
      </c>
      <c r="K14232" s="158" t="str">
        <f t="shared" si="1337"/>
        <v>CHF</v>
      </c>
      <c r="L14232" s="158" t="str">
        <f t="shared" si="1334"/>
        <v>HKDCHF45555</v>
      </c>
      <c r="M14232" s="160">
        <f t="shared" si="1338"/>
        <v>45555</v>
      </c>
      <c r="N14232" s="158">
        <v>0.1149134701569718</v>
      </c>
      <c r="O14232" s="158">
        <v>0.9486</v>
      </c>
      <c r="P14232" s="161">
        <f t="shared" si="1335"/>
        <v>0.109</v>
      </c>
    </row>
    <row r="14233" spans="9:16" x14ac:dyDescent="0.2">
      <c r="I14233" s="158">
        <f t="shared" si="1333"/>
        <v>34</v>
      </c>
      <c r="J14233" s="158" t="str">
        <f t="shared" si="1336"/>
        <v>HKD</v>
      </c>
      <c r="K14233" s="158" t="str">
        <f t="shared" si="1337"/>
        <v>CHF</v>
      </c>
      <c r="L14233" s="158" t="str">
        <f t="shared" si="1334"/>
        <v>HKDCHF45556</v>
      </c>
      <c r="M14233" s="160">
        <f t="shared" si="1338"/>
        <v>45556</v>
      </c>
      <c r="N14233" s="158">
        <v>0.1149134701569718</v>
      </c>
      <c r="O14233" s="158">
        <v>0.9486</v>
      </c>
      <c r="P14233" s="161">
        <f t="shared" si="1335"/>
        <v>0.109</v>
      </c>
    </row>
    <row r="14234" spans="9:16" x14ac:dyDescent="0.2">
      <c r="I14234" s="158">
        <f t="shared" si="1333"/>
        <v>34</v>
      </c>
      <c r="J14234" s="158" t="str">
        <f t="shared" si="1336"/>
        <v>HKD</v>
      </c>
      <c r="K14234" s="158" t="str">
        <f t="shared" si="1337"/>
        <v>CHF</v>
      </c>
      <c r="L14234" s="158" t="str">
        <f t="shared" si="1334"/>
        <v>HKDCHF45557</v>
      </c>
      <c r="M14234" s="160">
        <f t="shared" si="1338"/>
        <v>45557</v>
      </c>
      <c r="N14234" s="158">
        <v>0.1149134701569718</v>
      </c>
      <c r="O14234" s="158">
        <v>0.9486</v>
      </c>
      <c r="P14234" s="161">
        <f t="shared" si="1335"/>
        <v>0.109</v>
      </c>
    </row>
    <row r="14235" spans="9:16" x14ac:dyDescent="0.2">
      <c r="I14235" s="158">
        <f t="shared" si="1333"/>
        <v>34</v>
      </c>
      <c r="J14235" s="158" t="str">
        <f t="shared" si="1336"/>
        <v>HKD</v>
      </c>
      <c r="K14235" s="158" t="str">
        <f t="shared" si="1337"/>
        <v>CHF</v>
      </c>
      <c r="L14235" s="158" t="str">
        <f t="shared" si="1334"/>
        <v>HKDCHF45558</v>
      </c>
      <c r="M14235" s="160">
        <f t="shared" si="1338"/>
        <v>45558</v>
      </c>
      <c r="N14235" s="158">
        <v>0.11550545185732766</v>
      </c>
      <c r="O14235" s="158">
        <v>0.94479999999999997</v>
      </c>
      <c r="P14235" s="161">
        <f t="shared" si="1335"/>
        <v>0.1091</v>
      </c>
    </row>
    <row r="14236" spans="9:16" x14ac:dyDescent="0.2">
      <c r="I14236" s="158">
        <f t="shared" si="1333"/>
        <v>34</v>
      </c>
      <c r="J14236" s="158" t="str">
        <f t="shared" si="1336"/>
        <v>HKD</v>
      </c>
      <c r="K14236" s="158" t="str">
        <f t="shared" si="1337"/>
        <v>CHF</v>
      </c>
      <c r="L14236" s="158" t="str">
        <f t="shared" si="1334"/>
        <v>HKDCHF45559</v>
      </c>
      <c r="M14236" s="160">
        <f t="shared" si="1338"/>
        <v>45559</v>
      </c>
      <c r="N14236" s="158">
        <v>0.11538284026399594</v>
      </c>
      <c r="O14236" s="158">
        <v>0.94389999999999996</v>
      </c>
      <c r="P14236" s="161">
        <f t="shared" si="1335"/>
        <v>0.1089</v>
      </c>
    </row>
    <row r="14237" spans="9:16" x14ac:dyDescent="0.2">
      <c r="I14237" s="158">
        <f t="shared" si="1333"/>
        <v>34</v>
      </c>
      <c r="J14237" s="158" t="str">
        <f t="shared" si="1336"/>
        <v>HKD</v>
      </c>
      <c r="K14237" s="158" t="str">
        <f t="shared" si="1337"/>
        <v>CHF</v>
      </c>
      <c r="L14237" s="158" t="str">
        <f t="shared" si="1334"/>
        <v>HKDCHF45560</v>
      </c>
      <c r="M14237" s="160">
        <f t="shared" si="1338"/>
        <v>45560</v>
      </c>
      <c r="N14237" s="158">
        <v>0.11473152822395595</v>
      </c>
      <c r="O14237" s="158">
        <v>0.94950000000000001</v>
      </c>
      <c r="P14237" s="161">
        <f t="shared" si="1335"/>
        <v>0.1089</v>
      </c>
    </row>
    <row r="14238" spans="9:16" x14ac:dyDescent="0.2">
      <c r="I14238" s="158">
        <f t="shared" si="1333"/>
        <v>34</v>
      </c>
      <c r="J14238" s="158" t="str">
        <f t="shared" si="1336"/>
        <v>HKD</v>
      </c>
      <c r="K14238" s="158" t="str">
        <f t="shared" si="1337"/>
        <v>CHF</v>
      </c>
      <c r="L14238" s="158" t="str">
        <f t="shared" si="1334"/>
        <v>HKDCHF45561</v>
      </c>
      <c r="M14238" s="160">
        <f t="shared" si="1338"/>
        <v>45561</v>
      </c>
      <c r="N14238" s="158">
        <v>0.11524322081753539</v>
      </c>
      <c r="O14238" s="158">
        <v>0.94520000000000004</v>
      </c>
      <c r="P14238" s="161">
        <f t="shared" si="1335"/>
        <v>0.1089</v>
      </c>
    </row>
    <row r="14239" spans="9:16" x14ac:dyDescent="0.2">
      <c r="I14239" s="158">
        <f t="shared" si="1333"/>
        <v>34</v>
      </c>
      <c r="J14239" s="158" t="str">
        <f t="shared" si="1336"/>
        <v>HKD</v>
      </c>
      <c r="K14239" s="158" t="str">
        <f t="shared" si="1337"/>
        <v>CHF</v>
      </c>
      <c r="L14239" s="158" t="str">
        <f t="shared" si="1334"/>
        <v>HKDCHF45562</v>
      </c>
      <c r="M14239" s="160">
        <f t="shared" si="1338"/>
        <v>45562</v>
      </c>
      <c r="N14239" s="158">
        <v>0.11529105226143399</v>
      </c>
      <c r="O14239" s="158">
        <v>0.94199999999999995</v>
      </c>
      <c r="P14239" s="161">
        <f t="shared" si="1335"/>
        <v>0.1086</v>
      </c>
    </row>
    <row r="14240" spans="9:16" x14ac:dyDescent="0.2">
      <c r="I14240" s="158">
        <f t="shared" si="1333"/>
        <v>34</v>
      </c>
      <c r="J14240" s="158" t="str">
        <f t="shared" si="1336"/>
        <v>HKD</v>
      </c>
      <c r="K14240" s="158" t="str">
        <f t="shared" si="1337"/>
        <v>CHF</v>
      </c>
      <c r="L14240" s="158" t="str">
        <f t="shared" si="1334"/>
        <v>HKDCHF45563</v>
      </c>
      <c r="M14240" s="160">
        <f t="shared" si="1338"/>
        <v>45563</v>
      </c>
      <c r="N14240" s="158">
        <v>0.11529105226143399</v>
      </c>
      <c r="O14240" s="158">
        <v>0.94199999999999995</v>
      </c>
      <c r="P14240" s="161">
        <f t="shared" si="1335"/>
        <v>0.1086</v>
      </c>
    </row>
    <row r="14241" spans="9:16" x14ac:dyDescent="0.2">
      <c r="I14241" s="158">
        <f t="shared" si="1333"/>
        <v>34</v>
      </c>
      <c r="J14241" s="158" t="str">
        <f t="shared" si="1336"/>
        <v>HKD</v>
      </c>
      <c r="K14241" s="158" t="str">
        <f t="shared" si="1337"/>
        <v>CHF</v>
      </c>
      <c r="L14241" s="158" t="str">
        <f t="shared" si="1334"/>
        <v>HKDCHF45564</v>
      </c>
      <c r="M14241" s="160">
        <f t="shared" si="1338"/>
        <v>45564</v>
      </c>
      <c r="N14241" s="158">
        <v>0.11529105226143399</v>
      </c>
      <c r="O14241" s="158">
        <v>0.94199999999999995</v>
      </c>
      <c r="P14241" s="161">
        <f t="shared" si="1335"/>
        <v>0.1086</v>
      </c>
    </row>
    <row r="14242" spans="9:16" x14ac:dyDescent="0.2">
      <c r="I14242" s="158">
        <f t="shared" si="1333"/>
        <v>34</v>
      </c>
      <c r="J14242" s="158" t="str">
        <f t="shared" si="1336"/>
        <v>HKD</v>
      </c>
      <c r="K14242" s="158" t="str">
        <f t="shared" si="1337"/>
        <v>CHF</v>
      </c>
      <c r="L14242" s="158" t="str">
        <f t="shared" si="1334"/>
        <v>HKDCHF45565</v>
      </c>
      <c r="M14242" s="160">
        <f t="shared" si="1338"/>
        <v>45565</v>
      </c>
      <c r="N14242" s="158">
        <v>0.1150311159168555</v>
      </c>
      <c r="O14242" s="158">
        <v>0.94389999999999996</v>
      </c>
      <c r="P14242" s="161">
        <f t="shared" si="1335"/>
        <v>0.1086</v>
      </c>
    </row>
    <row r="14243" spans="9:16" x14ac:dyDescent="0.2">
      <c r="I14243" s="158">
        <f t="shared" si="1333"/>
        <v>34</v>
      </c>
      <c r="J14243" s="158" t="str">
        <f t="shared" si="1336"/>
        <v>HKD</v>
      </c>
      <c r="K14243" s="158" t="str">
        <f t="shared" si="1337"/>
        <v>CHF</v>
      </c>
      <c r="L14243" s="158" t="str">
        <f t="shared" si="1334"/>
        <v>HKDCHF45566</v>
      </c>
      <c r="M14243" s="160">
        <f t="shared" si="1338"/>
        <v>45566</v>
      </c>
      <c r="N14243" s="158">
        <v>0.11603485687100405</v>
      </c>
      <c r="O14243" s="158">
        <v>0.93940000000000001</v>
      </c>
      <c r="P14243" s="161">
        <f t="shared" si="1335"/>
        <v>0.109</v>
      </c>
    </row>
    <row r="14244" spans="9:16" x14ac:dyDescent="0.2">
      <c r="I14244" s="158">
        <f t="shared" si="1333"/>
        <v>34</v>
      </c>
      <c r="J14244" s="158" t="str">
        <f t="shared" si="1336"/>
        <v>HKD</v>
      </c>
      <c r="K14244" s="158" t="str">
        <f t="shared" si="1337"/>
        <v>CHF</v>
      </c>
      <c r="L14244" s="158" t="str">
        <f t="shared" si="1334"/>
        <v>HKDCHF45567</v>
      </c>
      <c r="M14244" s="160">
        <f t="shared" si="1338"/>
        <v>45567</v>
      </c>
      <c r="N14244" s="158">
        <v>0.11635077431440306</v>
      </c>
      <c r="O14244" s="158">
        <v>0.93879999999999997</v>
      </c>
      <c r="P14244" s="161">
        <f t="shared" si="1335"/>
        <v>0.10920000000000001</v>
      </c>
    </row>
    <row r="14245" spans="9:16" x14ac:dyDescent="0.2">
      <c r="I14245" s="158">
        <f t="shared" si="1333"/>
        <v>34</v>
      </c>
      <c r="J14245" s="158" t="str">
        <f t="shared" si="1336"/>
        <v>HKD</v>
      </c>
      <c r="K14245" s="158" t="str">
        <f t="shared" si="1337"/>
        <v>CHF</v>
      </c>
      <c r="L14245" s="158" t="str">
        <f t="shared" si="1334"/>
        <v>HKDCHF45568</v>
      </c>
      <c r="M14245" s="160">
        <f t="shared" si="1338"/>
        <v>45568</v>
      </c>
      <c r="N14245" s="158">
        <v>0.11663983950358085</v>
      </c>
      <c r="O14245" s="158">
        <v>0.93869999999999998</v>
      </c>
      <c r="P14245" s="161">
        <f t="shared" si="1335"/>
        <v>0.1095</v>
      </c>
    </row>
    <row r="14246" spans="9:16" x14ac:dyDescent="0.2">
      <c r="I14246" s="158">
        <f t="shared" si="1333"/>
        <v>34</v>
      </c>
      <c r="J14246" s="158" t="str">
        <f t="shared" si="1336"/>
        <v>HKD</v>
      </c>
      <c r="K14246" s="158" t="str">
        <f t="shared" si="1337"/>
        <v>CHF</v>
      </c>
      <c r="L14246" s="158" t="str">
        <f t="shared" si="1334"/>
        <v>HKDCHF45569</v>
      </c>
      <c r="M14246" s="160">
        <f t="shared" si="1338"/>
        <v>45569</v>
      </c>
      <c r="N14246" s="158">
        <v>0.11678286561795652</v>
      </c>
      <c r="O14246" s="158">
        <v>0.93940000000000001</v>
      </c>
      <c r="P14246" s="161">
        <f t="shared" si="1335"/>
        <v>0.10970000000000001</v>
      </c>
    </row>
    <row r="14247" spans="9:16" x14ac:dyDescent="0.2">
      <c r="I14247" s="158">
        <f t="shared" si="1333"/>
        <v>34</v>
      </c>
      <c r="J14247" s="158" t="str">
        <f t="shared" si="1336"/>
        <v>HKD</v>
      </c>
      <c r="K14247" s="158" t="str">
        <f t="shared" si="1337"/>
        <v>CHF</v>
      </c>
      <c r="L14247" s="158" t="str">
        <f t="shared" si="1334"/>
        <v>HKDCHF45570</v>
      </c>
      <c r="M14247" s="160">
        <f t="shared" si="1338"/>
        <v>45570</v>
      </c>
      <c r="N14247" s="158">
        <v>0.11678286561795652</v>
      </c>
      <c r="O14247" s="158">
        <v>0.93940000000000001</v>
      </c>
      <c r="P14247" s="161">
        <f t="shared" si="1335"/>
        <v>0.10970000000000001</v>
      </c>
    </row>
    <row r="14248" spans="9:16" x14ac:dyDescent="0.2">
      <c r="I14248" s="158">
        <f t="shared" si="1333"/>
        <v>34</v>
      </c>
      <c r="J14248" s="158" t="str">
        <f t="shared" si="1336"/>
        <v>HKD</v>
      </c>
      <c r="K14248" s="158" t="str">
        <f t="shared" si="1337"/>
        <v>CHF</v>
      </c>
      <c r="L14248" s="158" t="str">
        <f t="shared" si="1334"/>
        <v>HKDCHF45571</v>
      </c>
      <c r="M14248" s="160">
        <f t="shared" si="1338"/>
        <v>45571</v>
      </c>
      <c r="N14248" s="158">
        <v>0.11678286561795652</v>
      </c>
      <c r="O14248" s="158">
        <v>0.93940000000000001</v>
      </c>
      <c r="P14248" s="161">
        <f t="shared" si="1335"/>
        <v>0.10970000000000001</v>
      </c>
    </row>
    <row r="14249" spans="9:16" x14ac:dyDescent="0.2">
      <c r="I14249" s="158">
        <f t="shared" si="1333"/>
        <v>34</v>
      </c>
      <c r="J14249" s="158" t="str">
        <f t="shared" si="1336"/>
        <v>HKD</v>
      </c>
      <c r="K14249" s="158" t="str">
        <f t="shared" si="1337"/>
        <v>CHF</v>
      </c>
      <c r="L14249" s="158" t="str">
        <f t="shared" si="1334"/>
        <v>HKDCHF45572</v>
      </c>
      <c r="M14249" s="160">
        <f t="shared" si="1338"/>
        <v>45572</v>
      </c>
      <c r="N14249" s="158">
        <v>0.11724566484154249</v>
      </c>
      <c r="O14249" s="158">
        <v>0.93879999999999997</v>
      </c>
      <c r="P14249" s="161">
        <f t="shared" si="1335"/>
        <v>0.1101</v>
      </c>
    </row>
    <row r="14250" spans="9:16" x14ac:dyDescent="0.2">
      <c r="I14250" s="158">
        <f t="shared" ref="I14250:I14313" si="1339">IF(M14249=$G$2,I14249+1,I14249)</f>
        <v>34</v>
      </c>
      <c r="J14250" s="158" t="str">
        <f t="shared" si="1336"/>
        <v>HKD</v>
      </c>
      <c r="K14250" s="158" t="str">
        <f t="shared" si="1337"/>
        <v>CHF</v>
      </c>
      <c r="L14250" s="158" t="str">
        <f t="shared" si="1334"/>
        <v>HKDCHF45573</v>
      </c>
      <c r="M14250" s="160">
        <f t="shared" si="1338"/>
        <v>45573</v>
      </c>
      <c r="N14250" s="158">
        <v>0.11713716762328685</v>
      </c>
      <c r="O14250" s="158">
        <v>0.94099999999999995</v>
      </c>
      <c r="P14250" s="161">
        <f t="shared" si="1335"/>
        <v>0.11020000000000001</v>
      </c>
    </row>
    <row r="14251" spans="9:16" x14ac:dyDescent="0.2">
      <c r="I14251" s="158">
        <f t="shared" si="1339"/>
        <v>34</v>
      </c>
      <c r="J14251" s="158" t="str">
        <f t="shared" si="1336"/>
        <v>HKD</v>
      </c>
      <c r="K14251" s="158" t="str">
        <f t="shared" si="1337"/>
        <v>CHF</v>
      </c>
      <c r="L14251" s="158" t="str">
        <f t="shared" si="1334"/>
        <v>HKDCHF45574</v>
      </c>
      <c r="M14251" s="160">
        <f t="shared" si="1338"/>
        <v>45574</v>
      </c>
      <c r="N14251" s="158">
        <v>0.11740396355780972</v>
      </c>
      <c r="O14251" s="158">
        <v>0.93969999999999998</v>
      </c>
      <c r="P14251" s="161">
        <f t="shared" si="1335"/>
        <v>0.1103</v>
      </c>
    </row>
    <row r="14252" spans="9:16" x14ac:dyDescent="0.2">
      <c r="I14252" s="158">
        <f t="shared" si="1339"/>
        <v>34</v>
      </c>
      <c r="J14252" s="158" t="str">
        <f t="shared" si="1336"/>
        <v>HKD</v>
      </c>
      <c r="K14252" s="158" t="str">
        <f t="shared" si="1337"/>
        <v>CHF</v>
      </c>
      <c r="L14252" s="158" t="str">
        <f t="shared" si="1334"/>
        <v>HKDCHF45575</v>
      </c>
      <c r="M14252" s="160">
        <f t="shared" si="1338"/>
        <v>45575</v>
      </c>
      <c r="N14252" s="158">
        <v>0.11770244821092278</v>
      </c>
      <c r="O14252" s="158">
        <v>0.93930000000000002</v>
      </c>
      <c r="P14252" s="161">
        <f t="shared" si="1335"/>
        <v>0.1106</v>
      </c>
    </row>
    <row r="14253" spans="9:16" x14ac:dyDescent="0.2">
      <c r="I14253" s="158">
        <f t="shared" si="1339"/>
        <v>34</v>
      </c>
      <c r="J14253" s="158" t="str">
        <f t="shared" si="1336"/>
        <v>HKD</v>
      </c>
      <c r="K14253" s="158" t="str">
        <f t="shared" si="1337"/>
        <v>CHF</v>
      </c>
      <c r="L14253" s="158" t="str">
        <f t="shared" si="1334"/>
        <v>HKDCHF45576</v>
      </c>
      <c r="M14253" s="160">
        <f t="shared" si="1338"/>
        <v>45576</v>
      </c>
      <c r="N14253" s="158">
        <v>0.11764567475676757</v>
      </c>
      <c r="O14253" s="158">
        <v>0.93779999999999997</v>
      </c>
      <c r="P14253" s="161">
        <f t="shared" si="1335"/>
        <v>0.1103</v>
      </c>
    </row>
    <row r="14254" spans="9:16" x14ac:dyDescent="0.2">
      <c r="I14254" s="158">
        <f t="shared" si="1339"/>
        <v>34</v>
      </c>
      <c r="J14254" s="158" t="str">
        <f t="shared" si="1336"/>
        <v>HKD</v>
      </c>
      <c r="K14254" s="158" t="str">
        <f t="shared" si="1337"/>
        <v>CHF</v>
      </c>
      <c r="L14254" s="158" t="str">
        <f t="shared" si="1334"/>
        <v>HKDCHF45577</v>
      </c>
      <c r="M14254" s="160">
        <f t="shared" si="1338"/>
        <v>45577</v>
      </c>
      <c r="N14254" s="158">
        <v>0.11764567475676757</v>
      </c>
      <c r="O14254" s="158">
        <v>0.93779999999999997</v>
      </c>
      <c r="P14254" s="161">
        <f t="shared" si="1335"/>
        <v>0.1103</v>
      </c>
    </row>
    <row r="14255" spans="9:16" x14ac:dyDescent="0.2">
      <c r="I14255" s="158">
        <f t="shared" si="1339"/>
        <v>34</v>
      </c>
      <c r="J14255" s="158" t="str">
        <f t="shared" si="1336"/>
        <v>HKD</v>
      </c>
      <c r="K14255" s="158" t="str">
        <f t="shared" si="1337"/>
        <v>CHF</v>
      </c>
      <c r="L14255" s="158" t="str">
        <f t="shared" si="1334"/>
        <v>HKDCHF45578</v>
      </c>
      <c r="M14255" s="160">
        <f t="shared" si="1338"/>
        <v>45578</v>
      </c>
      <c r="N14255" s="158">
        <v>0.11764567475676757</v>
      </c>
      <c r="O14255" s="158">
        <v>0.93779999999999997</v>
      </c>
      <c r="P14255" s="161">
        <f t="shared" si="1335"/>
        <v>0.1103</v>
      </c>
    </row>
    <row r="14256" spans="9:16" x14ac:dyDescent="0.2">
      <c r="I14256" s="158">
        <f t="shared" si="1339"/>
        <v>34</v>
      </c>
      <c r="J14256" s="158" t="str">
        <f t="shared" si="1336"/>
        <v>HKD</v>
      </c>
      <c r="K14256" s="158" t="str">
        <f t="shared" si="1337"/>
        <v>CHF</v>
      </c>
      <c r="L14256" s="158" t="str">
        <f t="shared" si="1334"/>
        <v>HKDCHF45579</v>
      </c>
      <c r="M14256" s="160">
        <f t="shared" si="1338"/>
        <v>45579</v>
      </c>
      <c r="N14256" s="158">
        <v>0.11803866946811775</v>
      </c>
      <c r="O14256" s="158">
        <v>0.94089999999999996</v>
      </c>
      <c r="P14256" s="161">
        <f t="shared" si="1335"/>
        <v>0.1111</v>
      </c>
    </row>
    <row r="14257" spans="9:16" x14ac:dyDescent="0.2">
      <c r="I14257" s="158">
        <f t="shared" si="1339"/>
        <v>34</v>
      </c>
      <c r="J14257" s="158" t="str">
        <f t="shared" si="1336"/>
        <v>HKD</v>
      </c>
      <c r="K14257" s="158" t="str">
        <f t="shared" si="1337"/>
        <v>CHF</v>
      </c>
      <c r="L14257" s="158" t="str">
        <f t="shared" si="1334"/>
        <v>HKDCHF45580</v>
      </c>
      <c r="M14257" s="160">
        <f t="shared" si="1338"/>
        <v>45580</v>
      </c>
      <c r="N14257" s="158">
        <v>0.1180776951233912</v>
      </c>
      <c r="O14257" s="158">
        <v>0.94010000000000005</v>
      </c>
      <c r="P14257" s="161">
        <f t="shared" si="1335"/>
        <v>0.111</v>
      </c>
    </row>
    <row r="14258" spans="9:16" x14ac:dyDescent="0.2">
      <c r="I14258" s="158">
        <f t="shared" si="1339"/>
        <v>34</v>
      </c>
      <c r="J14258" s="158" t="str">
        <f t="shared" si="1336"/>
        <v>HKD</v>
      </c>
      <c r="K14258" s="158" t="str">
        <f t="shared" si="1337"/>
        <v>CHF</v>
      </c>
      <c r="L14258" s="158" t="str">
        <f t="shared" si="1334"/>
        <v>HKDCHF45581</v>
      </c>
      <c r="M14258" s="160">
        <f t="shared" si="1338"/>
        <v>45581</v>
      </c>
      <c r="N14258" s="158">
        <v>0.11809721762955266</v>
      </c>
      <c r="O14258" s="158">
        <v>0.93969999999999998</v>
      </c>
      <c r="P14258" s="161">
        <f t="shared" si="1335"/>
        <v>0.111</v>
      </c>
    </row>
    <row r="14259" spans="9:16" x14ac:dyDescent="0.2">
      <c r="I14259" s="158">
        <f t="shared" si="1339"/>
        <v>34</v>
      </c>
      <c r="J14259" s="158" t="str">
        <f t="shared" si="1336"/>
        <v>HKD</v>
      </c>
      <c r="K14259" s="158" t="str">
        <f t="shared" si="1337"/>
        <v>CHF</v>
      </c>
      <c r="L14259" s="158" t="str">
        <f t="shared" si="1334"/>
        <v>HKDCHF45582</v>
      </c>
      <c r="M14259" s="160">
        <f t="shared" si="1338"/>
        <v>45582</v>
      </c>
      <c r="N14259" s="158">
        <v>0.11837541579364798</v>
      </c>
      <c r="O14259" s="158">
        <v>0.93799999999999994</v>
      </c>
      <c r="P14259" s="161">
        <f t="shared" si="1335"/>
        <v>0.111</v>
      </c>
    </row>
    <row r="14260" spans="9:16" x14ac:dyDescent="0.2">
      <c r="I14260" s="158">
        <f t="shared" si="1339"/>
        <v>34</v>
      </c>
      <c r="J14260" s="158" t="str">
        <f t="shared" si="1336"/>
        <v>HKD</v>
      </c>
      <c r="K14260" s="158" t="str">
        <f t="shared" si="1337"/>
        <v>CHF</v>
      </c>
      <c r="L14260" s="158" t="str">
        <f t="shared" si="1334"/>
        <v>HKDCHF45583</v>
      </c>
      <c r="M14260" s="160">
        <f t="shared" si="1338"/>
        <v>45583</v>
      </c>
      <c r="N14260" s="158">
        <v>0.11866619200189867</v>
      </c>
      <c r="O14260" s="158">
        <v>0.94010000000000005</v>
      </c>
      <c r="P14260" s="161">
        <f t="shared" si="1335"/>
        <v>0.1116</v>
      </c>
    </row>
    <row r="14261" spans="9:16" x14ac:dyDescent="0.2">
      <c r="I14261" s="158">
        <f t="shared" si="1339"/>
        <v>34</v>
      </c>
      <c r="J14261" s="158" t="str">
        <f t="shared" si="1336"/>
        <v>HKD</v>
      </c>
      <c r="K14261" s="158" t="str">
        <f t="shared" si="1337"/>
        <v>CHF</v>
      </c>
      <c r="L14261" s="158" t="str">
        <f t="shared" si="1334"/>
        <v>HKDCHF45584</v>
      </c>
      <c r="M14261" s="160">
        <f t="shared" si="1338"/>
        <v>45584</v>
      </c>
      <c r="N14261" s="158">
        <v>0.11866619200189867</v>
      </c>
      <c r="O14261" s="158">
        <v>0.94010000000000005</v>
      </c>
      <c r="P14261" s="161">
        <f t="shared" si="1335"/>
        <v>0.1116</v>
      </c>
    </row>
    <row r="14262" spans="9:16" x14ac:dyDescent="0.2">
      <c r="I14262" s="158">
        <f t="shared" si="1339"/>
        <v>34</v>
      </c>
      <c r="J14262" s="158" t="str">
        <f t="shared" si="1336"/>
        <v>HKD</v>
      </c>
      <c r="K14262" s="158" t="str">
        <f t="shared" si="1337"/>
        <v>CHF</v>
      </c>
      <c r="L14262" s="158" t="str">
        <f t="shared" si="1334"/>
        <v>HKDCHF45585</v>
      </c>
      <c r="M14262" s="160">
        <f t="shared" si="1338"/>
        <v>45585</v>
      </c>
      <c r="N14262" s="158">
        <v>0.11866619200189867</v>
      </c>
      <c r="O14262" s="158">
        <v>0.94010000000000005</v>
      </c>
      <c r="P14262" s="161">
        <f t="shared" si="1335"/>
        <v>0.1116</v>
      </c>
    </row>
    <row r="14263" spans="9:16" x14ac:dyDescent="0.2">
      <c r="I14263" s="158">
        <f t="shared" si="1339"/>
        <v>34</v>
      </c>
      <c r="J14263" s="158" t="str">
        <f t="shared" si="1336"/>
        <v>HKD</v>
      </c>
      <c r="K14263" s="158" t="str">
        <f t="shared" si="1337"/>
        <v>CHF</v>
      </c>
      <c r="L14263" s="158" t="str">
        <f t="shared" si="1334"/>
        <v>HKDCHF45586</v>
      </c>
      <c r="M14263" s="160">
        <f t="shared" si="1338"/>
        <v>45586</v>
      </c>
      <c r="N14263" s="158">
        <v>0.11855224004457564</v>
      </c>
      <c r="O14263" s="158">
        <v>0.93799999999999994</v>
      </c>
      <c r="P14263" s="161">
        <f t="shared" si="1335"/>
        <v>0.11119999999999999</v>
      </c>
    </row>
    <row r="14264" spans="9:16" x14ac:dyDescent="0.2">
      <c r="I14264" s="158">
        <f t="shared" si="1339"/>
        <v>34</v>
      </c>
      <c r="J14264" s="158" t="str">
        <f t="shared" si="1336"/>
        <v>HKD</v>
      </c>
      <c r="K14264" s="158" t="str">
        <f t="shared" si="1337"/>
        <v>CHF</v>
      </c>
      <c r="L14264" s="158" t="str">
        <f t="shared" si="1334"/>
        <v>HKDCHF45587</v>
      </c>
      <c r="M14264" s="160">
        <f t="shared" si="1338"/>
        <v>45587</v>
      </c>
      <c r="N14264" s="158">
        <v>0.11889192723814053</v>
      </c>
      <c r="O14264" s="158">
        <v>0.9365</v>
      </c>
      <c r="P14264" s="161">
        <f t="shared" si="1335"/>
        <v>0.1113</v>
      </c>
    </row>
    <row r="14265" spans="9:16" x14ac:dyDescent="0.2">
      <c r="I14265" s="158">
        <f t="shared" si="1339"/>
        <v>34</v>
      </c>
      <c r="J14265" s="158" t="str">
        <f t="shared" si="1336"/>
        <v>HKD</v>
      </c>
      <c r="K14265" s="158" t="str">
        <f t="shared" si="1337"/>
        <v>CHF</v>
      </c>
      <c r="L14265" s="158" t="str">
        <f t="shared" si="1334"/>
        <v>HKDCHF45588</v>
      </c>
      <c r="M14265" s="160">
        <f t="shared" si="1338"/>
        <v>45588</v>
      </c>
      <c r="N14265" s="158">
        <v>0.11953715214688725</v>
      </c>
      <c r="O14265" s="158">
        <v>0.93400000000000005</v>
      </c>
      <c r="P14265" s="161">
        <f t="shared" si="1335"/>
        <v>0.1116</v>
      </c>
    </row>
    <row r="14266" spans="9:16" x14ac:dyDescent="0.2">
      <c r="I14266" s="158">
        <f t="shared" si="1339"/>
        <v>34</v>
      </c>
      <c r="J14266" s="158" t="str">
        <f t="shared" si="1336"/>
        <v>HKD</v>
      </c>
      <c r="K14266" s="158" t="str">
        <f t="shared" si="1337"/>
        <v>CHF</v>
      </c>
      <c r="L14266" s="158" t="str">
        <f t="shared" si="1334"/>
        <v>HKDCHF45589</v>
      </c>
      <c r="M14266" s="160">
        <f t="shared" si="1338"/>
        <v>45589</v>
      </c>
      <c r="N14266" s="158">
        <v>0.11915258680265949</v>
      </c>
      <c r="O14266" s="158">
        <v>0.93489999999999995</v>
      </c>
      <c r="P14266" s="161">
        <f t="shared" si="1335"/>
        <v>0.1114</v>
      </c>
    </row>
    <row r="14267" spans="9:16" x14ac:dyDescent="0.2">
      <c r="I14267" s="158">
        <f t="shared" si="1339"/>
        <v>34</v>
      </c>
      <c r="J14267" s="158" t="str">
        <f t="shared" si="1336"/>
        <v>HKD</v>
      </c>
      <c r="K14267" s="158" t="str">
        <f t="shared" si="1337"/>
        <v>CHF</v>
      </c>
      <c r="L14267" s="158" t="str">
        <f t="shared" si="1334"/>
        <v>HKDCHF45590</v>
      </c>
      <c r="M14267" s="160">
        <f t="shared" si="1338"/>
        <v>45590</v>
      </c>
      <c r="N14267" s="158">
        <v>0.11889192723814053</v>
      </c>
      <c r="O14267" s="158">
        <v>0.93820000000000003</v>
      </c>
      <c r="P14267" s="161">
        <f t="shared" si="1335"/>
        <v>0.1115</v>
      </c>
    </row>
    <row r="14268" spans="9:16" x14ac:dyDescent="0.2">
      <c r="I14268" s="158">
        <f t="shared" si="1339"/>
        <v>34</v>
      </c>
      <c r="J14268" s="158" t="str">
        <f t="shared" si="1336"/>
        <v>HKD</v>
      </c>
      <c r="K14268" s="158" t="str">
        <f t="shared" si="1337"/>
        <v>CHF</v>
      </c>
      <c r="L14268" s="158" t="str">
        <f t="shared" si="1334"/>
        <v>HKDCHF45591</v>
      </c>
      <c r="M14268" s="160">
        <f t="shared" si="1338"/>
        <v>45591</v>
      </c>
      <c r="N14268" s="158">
        <v>0.11889192723814053</v>
      </c>
      <c r="O14268" s="158">
        <v>0.93820000000000003</v>
      </c>
      <c r="P14268" s="161">
        <f t="shared" si="1335"/>
        <v>0.1115</v>
      </c>
    </row>
    <row r="14269" spans="9:16" x14ac:dyDescent="0.2">
      <c r="I14269" s="158">
        <f t="shared" si="1339"/>
        <v>34</v>
      </c>
      <c r="J14269" s="158" t="str">
        <f t="shared" si="1336"/>
        <v>HKD</v>
      </c>
      <c r="K14269" s="158" t="str">
        <f t="shared" si="1337"/>
        <v>CHF</v>
      </c>
      <c r="L14269" s="158" t="str">
        <f t="shared" si="1334"/>
        <v>HKDCHF45592</v>
      </c>
      <c r="M14269" s="160">
        <f t="shared" si="1338"/>
        <v>45592</v>
      </c>
      <c r="N14269" s="158">
        <v>0.11889192723814053</v>
      </c>
      <c r="O14269" s="158">
        <v>0.93820000000000003</v>
      </c>
      <c r="P14269" s="161">
        <f t="shared" si="1335"/>
        <v>0.1115</v>
      </c>
    </row>
    <row r="14270" spans="9:16" x14ac:dyDescent="0.2">
      <c r="I14270" s="158">
        <f t="shared" si="1339"/>
        <v>34</v>
      </c>
      <c r="J14270" s="158" t="str">
        <f t="shared" si="1336"/>
        <v>HKD</v>
      </c>
      <c r="K14270" s="158" t="str">
        <f t="shared" si="1337"/>
        <v>CHF</v>
      </c>
      <c r="L14270" s="158" t="str">
        <f t="shared" si="1334"/>
        <v>HKDCHF45593</v>
      </c>
      <c r="M14270" s="160">
        <f t="shared" si="1338"/>
        <v>45593</v>
      </c>
      <c r="N14270" s="158">
        <v>0.11894566561994481</v>
      </c>
      <c r="O14270" s="158">
        <v>0.93669999999999998</v>
      </c>
      <c r="P14270" s="161">
        <f t="shared" si="1335"/>
        <v>0.1114</v>
      </c>
    </row>
    <row r="14271" spans="9:16" x14ac:dyDescent="0.2">
      <c r="I14271" s="158">
        <f t="shared" si="1339"/>
        <v>34</v>
      </c>
      <c r="J14271" s="158" t="str">
        <f t="shared" si="1336"/>
        <v>HKD</v>
      </c>
      <c r="K14271" s="158" t="str">
        <f t="shared" si="1337"/>
        <v>CHF</v>
      </c>
      <c r="L14271" s="158" t="str">
        <f t="shared" si="1334"/>
        <v>HKDCHF45594</v>
      </c>
      <c r="M14271" s="160">
        <f t="shared" si="1338"/>
        <v>45594</v>
      </c>
      <c r="N14271" s="158">
        <v>0.11945147880930765</v>
      </c>
      <c r="O14271" s="158">
        <v>0.93689999999999996</v>
      </c>
      <c r="P14271" s="161">
        <f t="shared" si="1335"/>
        <v>0.1119</v>
      </c>
    </row>
    <row r="14272" spans="9:16" x14ac:dyDescent="0.2">
      <c r="I14272" s="158">
        <f t="shared" si="1339"/>
        <v>34</v>
      </c>
      <c r="J14272" s="158" t="str">
        <f t="shared" si="1336"/>
        <v>HKD</v>
      </c>
      <c r="K14272" s="158" t="str">
        <f t="shared" si="1337"/>
        <v>CHF</v>
      </c>
      <c r="L14272" s="158" t="str">
        <f t="shared" si="1334"/>
        <v>HKDCHF45595</v>
      </c>
      <c r="M14272" s="160">
        <f t="shared" si="1338"/>
        <v>45595</v>
      </c>
      <c r="N14272" s="158">
        <v>0.11897679952409281</v>
      </c>
      <c r="O14272" s="158">
        <v>0.93930000000000002</v>
      </c>
      <c r="P14272" s="161">
        <f t="shared" si="1335"/>
        <v>0.1118</v>
      </c>
    </row>
    <row r="14273" spans="9:16" x14ac:dyDescent="0.2">
      <c r="I14273" s="158">
        <f t="shared" si="1339"/>
        <v>34</v>
      </c>
      <c r="J14273" s="158" t="str">
        <f t="shared" si="1336"/>
        <v>HKD</v>
      </c>
      <c r="K14273" s="158" t="str">
        <f t="shared" si="1337"/>
        <v>CHF</v>
      </c>
      <c r="L14273" s="158" t="str">
        <f t="shared" si="1334"/>
        <v>HKDCHF45596</v>
      </c>
      <c r="M14273" s="160">
        <f t="shared" si="1338"/>
        <v>45596</v>
      </c>
      <c r="N14273" s="158">
        <v>0.118206104163219</v>
      </c>
      <c r="O14273" s="158">
        <v>0.94120000000000004</v>
      </c>
      <c r="P14273" s="161">
        <f t="shared" si="1335"/>
        <v>0.1113</v>
      </c>
    </row>
    <row r="14274" spans="9:16" x14ac:dyDescent="0.2">
      <c r="I14274" s="158">
        <f t="shared" si="1339"/>
        <v>34</v>
      </c>
      <c r="J14274" s="158" t="str">
        <f t="shared" si="1336"/>
        <v>HKD</v>
      </c>
      <c r="K14274" s="158" t="str">
        <f t="shared" si="1337"/>
        <v>CHF</v>
      </c>
      <c r="L14274" s="158" t="str">
        <f t="shared" si="1334"/>
        <v>HKDCHF45597</v>
      </c>
      <c r="M14274" s="160">
        <f t="shared" si="1338"/>
        <v>45597</v>
      </c>
      <c r="N14274" s="158">
        <v>0.11811953697141508</v>
      </c>
      <c r="O14274" s="158">
        <v>0.94269999999999998</v>
      </c>
      <c r="P14274" s="161">
        <f t="shared" si="1335"/>
        <v>0.1114</v>
      </c>
    </row>
    <row r="14275" spans="9:16" x14ac:dyDescent="0.2">
      <c r="I14275" s="158">
        <f t="shared" si="1339"/>
        <v>34</v>
      </c>
      <c r="J14275" s="158" t="str">
        <f t="shared" si="1336"/>
        <v>HKD</v>
      </c>
      <c r="K14275" s="158" t="str">
        <f t="shared" si="1337"/>
        <v>CHF</v>
      </c>
      <c r="L14275" s="158" t="str">
        <f t="shared" ref="L14275:L14338" si="1340">J14275&amp;K14275&amp;M14275</f>
        <v>HKDCHF45598</v>
      </c>
      <c r="M14275" s="160">
        <f t="shared" si="1338"/>
        <v>45598</v>
      </c>
      <c r="N14275" s="158">
        <v>0.11811953697141508</v>
      </c>
      <c r="O14275" s="158">
        <v>0.94269999999999998</v>
      </c>
      <c r="P14275" s="161">
        <f t="shared" ref="P14275:P14338" si="1341">ROUND(N14275*O14275,4)</f>
        <v>0.1114</v>
      </c>
    </row>
    <row r="14276" spans="9:16" x14ac:dyDescent="0.2">
      <c r="I14276" s="158">
        <f t="shared" si="1339"/>
        <v>34</v>
      </c>
      <c r="J14276" s="158" t="str">
        <f t="shared" ref="J14276:J14339" si="1342">VLOOKUP($I14276,$A:$C,2,FALSE)</f>
        <v>HKD</v>
      </c>
      <c r="K14276" s="158" t="str">
        <f t="shared" ref="K14276:K14339" si="1343">VLOOKUP($I14276,$A:$C,3,FALSE)</f>
        <v>CHF</v>
      </c>
      <c r="L14276" s="158" t="str">
        <f t="shared" si="1340"/>
        <v>HKDCHF45599</v>
      </c>
      <c r="M14276" s="160">
        <f t="shared" ref="M14276:M14339" si="1344">IF(I14276=I14275,M14275+1,$G$1)</f>
        <v>45599</v>
      </c>
      <c r="N14276" s="158">
        <v>0.11811953697141508</v>
      </c>
      <c r="O14276" s="158">
        <v>0.94269999999999998</v>
      </c>
      <c r="P14276" s="161">
        <f t="shared" si="1341"/>
        <v>0.1114</v>
      </c>
    </row>
    <row r="14277" spans="9:16" x14ac:dyDescent="0.2">
      <c r="I14277" s="158">
        <f t="shared" si="1339"/>
        <v>34</v>
      </c>
      <c r="J14277" s="158" t="str">
        <f t="shared" si="1342"/>
        <v>HKD</v>
      </c>
      <c r="K14277" s="158" t="str">
        <f t="shared" si="1343"/>
        <v>CHF</v>
      </c>
      <c r="L14277" s="158" t="str">
        <f t="shared" si="1340"/>
        <v>HKDCHF45600</v>
      </c>
      <c r="M14277" s="160">
        <f t="shared" si="1344"/>
        <v>45600</v>
      </c>
      <c r="N14277" s="158">
        <v>0.11797878741402296</v>
      </c>
      <c r="O14277" s="158">
        <v>0.94099999999999995</v>
      </c>
      <c r="P14277" s="161">
        <f t="shared" si="1341"/>
        <v>0.111</v>
      </c>
    </row>
    <row r="14278" spans="9:16" x14ac:dyDescent="0.2">
      <c r="I14278" s="158">
        <f t="shared" si="1339"/>
        <v>34</v>
      </c>
      <c r="J14278" s="158" t="str">
        <f t="shared" si="1342"/>
        <v>HKD</v>
      </c>
      <c r="K14278" s="158" t="str">
        <f t="shared" si="1343"/>
        <v>CHF</v>
      </c>
      <c r="L14278" s="158" t="str">
        <f t="shared" si="1340"/>
        <v>HKDCHF45601</v>
      </c>
      <c r="M14278" s="160">
        <f t="shared" si="1344"/>
        <v>45601</v>
      </c>
      <c r="N14278" s="158">
        <v>0.1180818779741873</v>
      </c>
      <c r="O14278" s="158">
        <v>0.94020000000000004</v>
      </c>
      <c r="P14278" s="161">
        <f t="shared" si="1341"/>
        <v>0.111</v>
      </c>
    </row>
    <row r="14279" spans="9:16" x14ac:dyDescent="0.2">
      <c r="I14279" s="158">
        <f t="shared" si="1339"/>
        <v>34</v>
      </c>
      <c r="J14279" s="158" t="str">
        <f t="shared" si="1342"/>
        <v>HKD</v>
      </c>
      <c r="K14279" s="158" t="str">
        <f t="shared" si="1343"/>
        <v>CHF</v>
      </c>
      <c r="L14279" s="158" t="str">
        <f t="shared" si="1340"/>
        <v>HKDCHF45602</v>
      </c>
      <c r="M14279" s="160">
        <f t="shared" si="1344"/>
        <v>45602</v>
      </c>
      <c r="N14279" s="158">
        <v>0.12023999903808</v>
      </c>
      <c r="O14279" s="158">
        <v>0.93679999999999997</v>
      </c>
      <c r="P14279" s="161">
        <f t="shared" si="1341"/>
        <v>0.11260000000000001</v>
      </c>
    </row>
    <row r="14280" spans="9:16" x14ac:dyDescent="0.2">
      <c r="I14280" s="158">
        <f t="shared" si="1339"/>
        <v>34</v>
      </c>
      <c r="J14280" s="158" t="str">
        <f t="shared" si="1342"/>
        <v>HKD</v>
      </c>
      <c r="K14280" s="158" t="str">
        <f t="shared" si="1343"/>
        <v>CHF</v>
      </c>
      <c r="L14280" s="158" t="str">
        <f t="shared" si="1340"/>
        <v>HKDCHF45603</v>
      </c>
      <c r="M14280" s="160">
        <f t="shared" si="1344"/>
        <v>45603</v>
      </c>
      <c r="N14280" s="158">
        <v>0.11930611563148727</v>
      </c>
      <c r="O14280" s="158">
        <v>0.94320000000000004</v>
      </c>
      <c r="P14280" s="161">
        <f t="shared" si="1341"/>
        <v>0.1125</v>
      </c>
    </row>
    <row r="14281" spans="9:16" x14ac:dyDescent="0.2">
      <c r="I14281" s="158">
        <f t="shared" si="1339"/>
        <v>34</v>
      </c>
      <c r="J14281" s="158" t="str">
        <f t="shared" si="1342"/>
        <v>HKD</v>
      </c>
      <c r="K14281" s="158" t="str">
        <f t="shared" si="1343"/>
        <v>CHF</v>
      </c>
      <c r="L14281" s="158" t="str">
        <f t="shared" si="1340"/>
        <v>HKDCHF45604</v>
      </c>
      <c r="M14281" s="160">
        <f t="shared" si="1344"/>
        <v>45604</v>
      </c>
      <c r="N14281" s="158">
        <v>0.11941011403665891</v>
      </c>
      <c r="O14281" s="158">
        <v>0.93930000000000002</v>
      </c>
      <c r="P14281" s="161">
        <f t="shared" si="1341"/>
        <v>0.11219999999999999</v>
      </c>
    </row>
    <row r="14282" spans="9:16" x14ac:dyDescent="0.2">
      <c r="I14282" s="158">
        <f t="shared" si="1339"/>
        <v>34</v>
      </c>
      <c r="J14282" s="158" t="str">
        <f t="shared" si="1342"/>
        <v>HKD</v>
      </c>
      <c r="K14282" s="158" t="str">
        <f t="shared" si="1343"/>
        <v>CHF</v>
      </c>
      <c r="L14282" s="158" t="str">
        <f t="shared" si="1340"/>
        <v>HKDCHF45605</v>
      </c>
      <c r="M14282" s="160">
        <f t="shared" si="1344"/>
        <v>45605</v>
      </c>
      <c r="N14282" s="158">
        <v>0.11941011403665891</v>
      </c>
      <c r="O14282" s="158">
        <v>0.93930000000000002</v>
      </c>
      <c r="P14282" s="161">
        <f t="shared" si="1341"/>
        <v>0.11219999999999999</v>
      </c>
    </row>
    <row r="14283" spans="9:16" x14ac:dyDescent="0.2">
      <c r="I14283" s="158">
        <f t="shared" si="1339"/>
        <v>34</v>
      </c>
      <c r="J14283" s="158" t="str">
        <f t="shared" si="1342"/>
        <v>HKD</v>
      </c>
      <c r="K14283" s="158" t="str">
        <f t="shared" si="1343"/>
        <v>CHF</v>
      </c>
      <c r="L14283" s="158" t="str">
        <f t="shared" si="1340"/>
        <v>HKDCHF45606</v>
      </c>
      <c r="M14283" s="160">
        <f t="shared" si="1344"/>
        <v>45606</v>
      </c>
      <c r="N14283" s="158">
        <v>0.11941011403665891</v>
      </c>
      <c r="O14283" s="158">
        <v>0.93930000000000002</v>
      </c>
      <c r="P14283" s="161">
        <f t="shared" si="1341"/>
        <v>0.11219999999999999</v>
      </c>
    </row>
    <row r="14284" spans="9:16" x14ac:dyDescent="0.2">
      <c r="I14284" s="158">
        <f t="shared" si="1339"/>
        <v>34</v>
      </c>
      <c r="J14284" s="158" t="str">
        <f t="shared" si="1342"/>
        <v>HKD</v>
      </c>
      <c r="K14284" s="158" t="str">
        <f t="shared" si="1343"/>
        <v>CHF</v>
      </c>
      <c r="L14284" s="158" t="str">
        <f t="shared" si="1340"/>
        <v>HKDCHF45607</v>
      </c>
      <c r="M14284" s="160">
        <f t="shared" si="1344"/>
        <v>45607</v>
      </c>
      <c r="N14284" s="158">
        <v>0.12075544607061778</v>
      </c>
      <c r="O14284" s="158">
        <v>0.93689999999999996</v>
      </c>
      <c r="P14284" s="161">
        <f t="shared" si="1341"/>
        <v>0.11310000000000001</v>
      </c>
    </row>
    <row r="14285" spans="9:16" x14ac:dyDescent="0.2">
      <c r="I14285" s="158">
        <f t="shared" si="1339"/>
        <v>34</v>
      </c>
      <c r="J14285" s="158" t="str">
        <f t="shared" si="1342"/>
        <v>HKD</v>
      </c>
      <c r="K14285" s="158" t="str">
        <f t="shared" si="1343"/>
        <v>CHF</v>
      </c>
      <c r="L14285" s="158" t="str">
        <f t="shared" si="1340"/>
        <v>HKDCHF45608</v>
      </c>
      <c r="M14285" s="160">
        <f t="shared" si="1344"/>
        <v>45608</v>
      </c>
      <c r="N14285" s="158">
        <v>0.12108589833627977</v>
      </c>
      <c r="O14285" s="158">
        <v>0.93540000000000001</v>
      </c>
      <c r="P14285" s="161">
        <f t="shared" si="1341"/>
        <v>0.1133</v>
      </c>
    </row>
    <row r="14286" spans="9:16" x14ac:dyDescent="0.2">
      <c r="I14286" s="158">
        <f t="shared" si="1339"/>
        <v>34</v>
      </c>
      <c r="J14286" s="158" t="str">
        <f t="shared" si="1342"/>
        <v>HKD</v>
      </c>
      <c r="K14286" s="158" t="str">
        <f t="shared" si="1343"/>
        <v>CHF</v>
      </c>
      <c r="L14286" s="158" t="str">
        <f t="shared" si="1340"/>
        <v>HKDCHF45609</v>
      </c>
      <c r="M14286" s="160">
        <f t="shared" si="1344"/>
        <v>45609</v>
      </c>
      <c r="N14286" s="158">
        <v>0.12094530853148205</v>
      </c>
      <c r="O14286" s="158">
        <v>0.93789999999999996</v>
      </c>
      <c r="P14286" s="161">
        <f t="shared" si="1341"/>
        <v>0.1134</v>
      </c>
    </row>
    <row r="14287" spans="9:16" x14ac:dyDescent="0.2">
      <c r="I14287" s="158">
        <f t="shared" si="1339"/>
        <v>34</v>
      </c>
      <c r="J14287" s="158" t="str">
        <f t="shared" si="1342"/>
        <v>HKD</v>
      </c>
      <c r="K14287" s="158" t="str">
        <f t="shared" si="1343"/>
        <v>CHF</v>
      </c>
      <c r="L14287" s="158" t="str">
        <f t="shared" si="1340"/>
        <v>HKDCHF45610</v>
      </c>
      <c r="M14287" s="160">
        <f t="shared" si="1344"/>
        <v>45610</v>
      </c>
      <c r="N14287" s="158">
        <v>0.12198841110094541</v>
      </c>
      <c r="O14287" s="158">
        <v>0.93689999999999996</v>
      </c>
      <c r="P14287" s="161">
        <f t="shared" si="1341"/>
        <v>0.1143</v>
      </c>
    </row>
    <row r="14288" spans="9:16" x14ac:dyDescent="0.2">
      <c r="I14288" s="158">
        <f t="shared" si="1339"/>
        <v>34</v>
      </c>
      <c r="J14288" s="158" t="str">
        <f t="shared" si="1342"/>
        <v>HKD</v>
      </c>
      <c r="K14288" s="158" t="str">
        <f t="shared" si="1343"/>
        <v>CHF</v>
      </c>
      <c r="L14288" s="158" t="str">
        <f t="shared" si="1340"/>
        <v>HKDCHF45611</v>
      </c>
      <c r="M14288" s="160">
        <f t="shared" si="1344"/>
        <v>45611</v>
      </c>
      <c r="N14288" s="158">
        <v>0.12138131941494204</v>
      </c>
      <c r="O14288" s="158">
        <v>0.93889999999999996</v>
      </c>
      <c r="P14288" s="161">
        <f t="shared" si="1341"/>
        <v>0.114</v>
      </c>
    </row>
    <row r="14289" spans="9:16" x14ac:dyDescent="0.2">
      <c r="I14289" s="158">
        <f t="shared" si="1339"/>
        <v>34</v>
      </c>
      <c r="J14289" s="158" t="str">
        <f t="shared" si="1342"/>
        <v>HKD</v>
      </c>
      <c r="K14289" s="158" t="str">
        <f t="shared" si="1343"/>
        <v>CHF</v>
      </c>
      <c r="L14289" s="158" t="str">
        <f t="shared" si="1340"/>
        <v>HKDCHF45612</v>
      </c>
      <c r="M14289" s="160">
        <f t="shared" si="1344"/>
        <v>45612</v>
      </c>
      <c r="N14289" s="158">
        <v>0.12138131941494204</v>
      </c>
      <c r="O14289" s="158">
        <v>0.93889999999999996</v>
      </c>
      <c r="P14289" s="161">
        <f t="shared" si="1341"/>
        <v>0.114</v>
      </c>
    </row>
    <row r="14290" spans="9:16" x14ac:dyDescent="0.2">
      <c r="I14290" s="158">
        <f t="shared" si="1339"/>
        <v>34</v>
      </c>
      <c r="J14290" s="158" t="str">
        <f t="shared" si="1342"/>
        <v>HKD</v>
      </c>
      <c r="K14290" s="158" t="str">
        <f t="shared" si="1343"/>
        <v>CHF</v>
      </c>
      <c r="L14290" s="158" t="str">
        <f t="shared" si="1340"/>
        <v>HKDCHF45613</v>
      </c>
      <c r="M14290" s="160">
        <f t="shared" si="1344"/>
        <v>45613</v>
      </c>
      <c r="N14290" s="158">
        <v>0.12138131941494204</v>
      </c>
      <c r="O14290" s="158">
        <v>0.93889999999999996</v>
      </c>
      <c r="P14290" s="161">
        <f t="shared" si="1341"/>
        <v>0.114</v>
      </c>
    </row>
    <row r="14291" spans="9:16" x14ac:dyDescent="0.2">
      <c r="I14291" s="158">
        <f t="shared" si="1339"/>
        <v>34</v>
      </c>
      <c r="J14291" s="158" t="str">
        <f t="shared" si="1342"/>
        <v>HKD</v>
      </c>
      <c r="K14291" s="158" t="str">
        <f t="shared" si="1343"/>
        <v>CHF</v>
      </c>
      <c r="L14291" s="158" t="str">
        <f t="shared" si="1340"/>
        <v>HKDCHF45614</v>
      </c>
      <c r="M14291" s="160">
        <f t="shared" si="1344"/>
        <v>45614</v>
      </c>
      <c r="N14291" s="158">
        <v>0.12174336498660822</v>
      </c>
      <c r="O14291" s="158">
        <v>0.93640000000000001</v>
      </c>
      <c r="P14291" s="161">
        <f t="shared" si="1341"/>
        <v>0.114</v>
      </c>
    </row>
    <row r="14292" spans="9:16" x14ac:dyDescent="0.2">
      <c r="I14292" s="158">
        <f t="shared" si="1339"/>
        <v>34</v>
      </c>
      <c r="J14292" s="158" t="str">
        <f t="shared" si="1342"/>
        <v>HKD</v>
      </c>
      <c r="K14292" s="158" t="str">
        <f t="shared" si="1343"/>
        <v>CHF</v>
      </c>
      <c r="L14292" s="158" t="str">
        <f t="shared" si="1340"/>
        <v>HKDCHF45615</v>
      </c>
      <c r="M14292" s="160">
        <f t="shared" si="1344"/>
        <v>45615</v>
      </c>
      <c r="N14292" s="158">
        <v>0.12145503127467057</v>
      </c>
      <c r="O14292" s="158">
        <v>0.93289999999999995</v>
      </c>
      <c r="P14292" s="161">
        <f t="shared" si="1341"/>
        <v>0.1133</v>
      </c>
    </row>
    <row r="14293" spans="9:16" x14ac:dyDescent="0.2">
      <c r="I14293" s="158">
        <f t="shared" si="1339"/>
        <v>34</v>
      </c>
      <c r="J14293" s="158" t="str">
        <f t="shared" si="1342"/>
        <v>HKD</v>
      </c>
      <c r="K14293" s="158" t="str">
        <f t="shared" si="1343"/>
        <v>CHF</v>
      </c>
      <c r="L14293" s="158" t="str">
        <f t="shared" si="1340"/>
        <v>HKDCHF45616</v>
      </c>
      <c r="M14293" s="160">
        <f t="shared" si="1344"/>
        <v>45616</v>
      </c>
      <c r="N14293" s="158">
        <v>0.12164266251459711</v>
      </c>
      <c r="O14293" s="158">
        <v>0.93420000000000003</v>
      </c>
      <c r="P14293" s="161">
        <f t="shared" si="1341"/>
        <v>0.11360000000000001</v>
      </c>
    </row>
    <row r="14294" spans="9:16" x14ac:dyDescent="0.2">
      <c r="I14294" s="158">
        <f t="shared" si="1339"/>
        <v>34</v>
      </c>
      <c r="J14294" s="158" t="str">
        <f t="shared" si="1342"/>
        <v>HKD</v>
      </c>
      <c r="K14294" s="158" t="str">
        <f t="shared" si="1343"/>
        <v>CHF</v>
      </c>
      <c r="L14294" s="158" t="str">
        <f t="shared" si="1340"/>
        <v>HKDCHF45617</v>
      </c>
      <c r="M14294" s="160">
        <f t="shared" si="1344"/>
        <v>45617</v>
      </c>
      <c r="N14294" s="158">
        <v>0.12206882240207029</v>
      </c>
      <c r="O14294" s="158">
        <v>0.9294</v>
      </c>
      <c r="P14294" s="161">
        <f t="shared" si="1341"/>
        <v>0.1135</v>
      </c>
    </row>
    <row r="14295" spans="9:16" x14ac:dyDescent="0.2">
      <c r="I14295" s="158">
        <f t="shared" si="1339"/>
        <v>34</v>
      </c>
      <c r="J14295" s="158" t="str">
        <f t="shared" si="1342"/>
        <v>HKD</v>
      </c>
      <c r="K14295" s="158" t="str">
        <f t="shared" si="1343"/>
        <v>CHF</v>
      </c>
      <c r="L14295" s="158" t="str">
        <f t="shared" si="1340"/>
        <v>HKDCHF45618</v>
      </c>
      <c r="M14295" s="160">
        <f t="shared" si="1344"/>
        <v>45618</v>
      </c>
      <c r="N14295" s="158">
        <v>0.12337758476040073</v>
      </c>
      <c r="O14295" s="158">
        <v>0.92720000000000002</v>
      </c>
      <c r="P14295" s="161">
        <f t="shared" si="1341"/>
        <v>0.1144</v>
      </c>
    </row>
    <row r="14296" spans="9:16" x14ac:dyDescent="0.2">
      <c r="I14296" s="158">
        <f t="shared" si="1339"/>
        <v>34</v>
      </c>
      <c r="J14296" s="158" t="str">
        <f t="shared" si="1342"/>
        <v>HKD</v>
      </c>
      <c r="K14296" s="158" t="str">
        <f t="shared" si="1343"/>
        <v>CHF</v>
      </c>
      <c r="L14296" s="158" t="str">
        <f t="shared" si="1340"/>
        <v>HKDCHF45619</v>
      </c>
      <c r="M14296" s="160">
        <f t="shared" si="1344"/>
        <v>45619</v>
      </c>
      <c r="N14296" s="158">
        <v>0.12337758476040073</v>
      </c>
      <c r="O14296" s="158">
        <v>0.92720000000000002</v>
      </c>
      <c r="P14296" s="161">
        <f t="shared" si="1341"/>
        <v>0.1144</v>
      </c>
    </row>
    <row r="14297" spans="9:16" x14ac:dyDescent="0.2">
      <c r="I14297" s="158">
        <f t="shared" si="1339"/>
        <v>34</v>
      </c>
      <c r="J14297" s="158" t="str">
        <f t="shared" si="1342"/>
        <v>HKD</v>
      </c>
      <c r="K14297" s="158" t="str">
        <f t="shared" si="1343"/>
        <v>CHF</v>
      </c>
      <c r="L14297" s="158" t="str">
        <f t="shared" si="1340"/>
        <v>HKDCHF45620</v>
      </c>
      <c r="M14297" s="160">
        <f t="shared" si="1344"/>
        <v>45620</v>
      </c>
      <c r="N14297" s="158">
        <v>0.12337758476040073</v>
      </c>
      <c r="O14297" s="158">
        <v>0.92720000000000002</v>
      </c>
      <c r="P14297" s="161">
        <f t="shared" si="1341"/>
        <v>0.1144</v>
      </c>
    </row>
    <row r="14298" spans="9:16" x14ac:dyDescent="0.2">
      <c r="I14298" s="158">
        <f t="shared" si="1339"/>
        <v>34</v>
      </c>
      <c r="J14298" s="158" t="str">
        <f t="shared" si="1342"/>
        <v>HKD</v>
      </c>
      <c r="K14298" s="158" t="str">
        <f t="shared" si="1343"/>
        <v>CHF</v>
      </c>
      <c r="L14298" s="158" t="str">
        <f t="shared" si="1340"/>
        <v>HKDCHF45621</v>
      </c>
      <c r="M14298" s="160">
        <f t="shared" si="1344"/>
        <v>45621</v>
      </c>
      <c r="N14298" s="158">
        <v>0.12246047588140926</v>
      </c>
      <c r="O14298" s="158">
        <v>0.93240000000000001</v>
      </c>
      <c r="P14298" s="161">
        <f t="shared" si="1341"/>
        <v>0.1142</v>
      </c>
    </row>
    <row r="14299" spans="9:16" x14ac:dyDescent="0.2">
      <c r="I14299" s="158">
        <f t="shared" si="1339"/>
        <v>34</v>
      </c>
      <c r="J14299" s="158" t="str">
        <f t="shared" si="1342"/>
        <v>HKD</v>
      </c>
      <c r="K14299" s="158" t="str">
        <f t="shared" si="1343"/>
        <v>CHF</v>
      </c>
      <c r="L14299" s="158" t="str">
        <f t="shared" si="1340"/>
        <v>HKDCHF45622</v>
      </c>
      <c r="M14299" s="160">
        <f t="shared" si="1344"/>
        <v>45622</v>
      </c>
      <c r="N14299" s="158">
        <v>0.12214486380847686</v>
      </c>
      <c r="O14299" s="158">
        <v>0.93140000000000001</v>
      </c>
      <c r="P14299" s="161">
        <f t="shared" si="1341"/>
        <v>0.1138</v>
      </c>
    </row>
    <row r="14300" spans="9:16" x14ac:dyDescent="0.2">
      <c r="I14300" s="158">
        <f t="shared" si="1339"/>
        <v>34</v>
      </c>
      <c r="J14300" s="158" t="str">
        <f t="shared" si="1342"/>
        <v>HKD</v>
      </c>
      <c r="K14300" s="158" t="str">
        <f t="shared" si="1343"/>
        <v>CHF</v>
      </c>
      <c r="L14300" s="158" t="str">
        <f t="shared" si="1340"/>
        <v>HKDCHF45623</v>
      </c>
      <c r="M14300" s="160">
        <f t="shared" si="1344"/>
        <v>45623</v>
      </c>
      <c r="N14300" s="158">
        <v>0.12202711442482519</v>
      </c>
      <c r="O14300" s="158">
        <v>0.93089999999999995</v>
      </c>
      <c r="P14300" s="161">
        <f t="shared" si="1341"/>
        <v>0.11360000000000001</v>
      </c>
    </row>
    <row r="14301" spans="9:16" x14ac:dyDescent="0.2">
      <c r="I14301" s="158">
        <f t="shared" si="1339"/>
        <v>34</v>
      </c>
      <c r="J14301" s="158" t="str">
        <f t="shared" si="1342"/>
        <v>HKD</v>
      </c>
      <c r="K14301" s="158" t="str">
        <f t="shared" si="1343"/>
        <v>CHF</v>
      </c>
      <c r="L14301" s="158" t="str">
        <f t="shared" si="1340"/>
        <v>HKDCHF45624</v>
      </c>
      <c r="M14301" s="160">
        <f t="shared" si="1344"/>
        <v>45624</v>
      </c>
      <c r="N14301" s="158">
        <v>0.12188284620822466</v>
      </c>
      <c r="O14301" s="158">
        <v>0.93140000000000001</v>
      </c>
      <c r="P14301" s="161">
        <f t="shared" si="1341"/>
        <v>0.1135</v>
      </c>
    </row>
    <row r="14302" spans="9:16" x14ac:dyDescent="0.2">
      <c r="I14302" s="158">
        <f t="shared" si="1339"/>
        <v>34</v>
      </c>
      <c r="J14302" s="158" t="str">
        <f t="shared" si="1342"/>
        <v>HKD</v>
      </c>
      <c r="K14302" s="158" t="str">
        <f t="shared" si="1343"/>
        <v>CHF</v>
      </c>
      <c r="L14302" s="158" t="str">
        <f t="shared" si="1340"/>
        <v>HKDCHF45625</v>
      </c>
      <c r="M14302" s="160">
        <f t="shared" si="1344"/>
        <v>45625</v>
      </c>
      <c r="N14302" s="158">
        <v>0.12163822359538262</v>
      </c>
      <c r="O14302" s="158">
        <v>0.93089999999999995</v>
      </c>
      <c r="P14302" s="161">
        <f t="shared" si="1341"/>
        <v>0.1132</v>
      </c>
    </row>
    <row r="14303" spans="9:16" x14ac:dyDescent="0.2">
      <c r="I14303" s="158">
        <f t="shared" si="1339"/>
        <v>34</v>
      </c>
      <c r="J14303" s="158" t="str">
        <f t="shared" si="1342"/>
        <v>HKD</v>
      </c>
      <c r="K14303" s="158" t="str">
        <f t="shared" si="1343"/>
        <v>CHF</v>
      </c>
      <c r="L14303" s="158" t="str">
        <f t="shared" si="1340"/>
        <v>HKDCHF45626</v>
      </c>
      <c r="M14303" s="160">
        <f t="shared" si="1344"/>
        <v>45626</v>
      </c>
      <c r="N14303" s="158">
        <v>0.12163822359538262</v>
      </c>
      <c r="O14303" s="158">
        <v>0.93089999999999995</v>
      </c>
      <c r="P14303" s="161">
        <f t="shared" si="1341"/>
        <v>0.1132</v>
      </c>
    </row>
    <row r="14304" spans="9:16" x14ac:dyDescent="0.2">
      <c r="I14304" s="158">
        <f t="shared" si="1339"/>
        <v>34</v>
      </c>
      <c r="J14304" s="158" t="str">
        <f t="shared" si="1342"/>
        <v>HKD</v>
      </c>
      <c r="K14304" s="158" t="str">
        <f t="shared" si="1343"/>
        <v>CHF</v>
      </c>
      <c r="L14304" s="158" t="str">
        <f t="shared" si="1340"/>
        <v>HKDCHF45627</v>
      </c>
      <c r="M14304" s="160">
        <f t="shared" si="1344"/>
        <v>45627</v>
      </c>
      <c r="N14304" s="158">
        <v>0.12163822359538262</v>
      </c>
      <c r="O14304" s="158">
        <v>0.93089999999999995</v>
      </c>
      <c r="P14304" s="161">
        <f t="shared" si="1341"/>
        <v>0.1132</v>
      </c>
    </row>
    <row r="14305" spans="9:16" x14ac:dyDescent="0.2">
      <c r="I14305" s="158">
        <f t="shared" si="1339"/>
        <v>34</v>
      </c>
      <c r="J14305" s="158" t="str">
        <f t="shared" si="1342"/>
        <v>HKD</v>
      </c>
      <c r="K14305" s="158" t="str">
        <f t="shared" si="1343"/>
        <v>CHF</v>
      </c>
      <c r="L14305" s="158" t="str">
        <f t="shared" si="1340"/>
        <v>HKDCHF45628</v>
      </c>
      <c r="M14305" s="160">
        <f t="shared" si="1344"/>
        <v>45628</v>
      </c>
      <c r="N14305" s="158">
        <v>0.12231967022616907</v>
      </c>
      <c r="O14305" s="158">
        <v>0.93159999999999998</v>
      </c>
      <c r="P14305" s="161">
        <f t="shared" si="1341"/>
        <v>0.114</v>
      </c>
    </row>
    <row r="14306" spans="9:16" x14ac:dyDescent="0.2">
      <c r="I14306" s="158">
        <f t="shared" si="1339"/>
        <v>34</v>
      </c>
      <c r="J14306" s="158" t="str">
        <f t="shared" si="1342"/>
        <v>HKD</v>
      </c>
      <c r="K14306" s="158" t="str">
        <f t="shared" si="1343"/>
        <v>CHF</v>
      </c>
      <c r="L14306" s="158" t="str">
        <f t="shared" si="1340"/>
        <v>HKDCHF45629</v>
      </c>
      <c r="M14306" s="160">
        <f t="shared" si="1344"/>
        <v>45629</v>
      </c>
      <c r="N14306" s="158">
        <v>0.12222249382776405</v>
      </c>
      <c r="O14306" s="158">
        <v>0.93089999999999995</v>
      </c>
      <c r="P14306" s="161">
        <f t="shared" si="1341"/>
        <v>0.1138</v>
      </c>
    </row>
    <row r="14307" spans="9:16" x14ac:dyDescent="0.2">
      <c r="I14307" s="158">
        <f t="shared" si="1339"/>
        <v>34</v>
      </c>
      <c r="J14307" s="158" t="str">
        <f t="shared" si="1342"/>
        <v>HKD</v>
      </c>
      <c r="K14307" s="158" t="str">
        <f t="shared" si="1343"/>
        <v>CHF</v>
      </c>
      <c r="L14307" s="158" t="str">
        <f t="shared" si="1340"/>
        <v>HKDCHF45630</v>
      </c>
      <c r="M14307" s="160">
        <f t="shared" si="1344"/>
        <v>45630</v>
      </c>
      <c r="N14307" s="158">
        <v>0.12244398187829068</v>
      </c>
      <c r="O14307" s="158">
        <v>0.93049999999999999</v>
      </c>
      <c r="P14307" s="161">
        <f t="shared" si="1341"/>
        <v>0.1139</v>
      </c>
    </row>
    <row r="14308" spans="9:16" x14ac:dyDescent="0.2">
      <c r="I14308" s="158">
        <f t="shared" si="1339"/>
        <v>34</v>
      </c>
      <c r="J14308" s="158" t="str">
        <f t="shared" si="1342"/>
        <v>HKD</v>
      </c>
      <c r="K14308" s="158" t="str">
        <f t="shared" si="1343"/>
        <v>CHF</v>
      </c>
      <c r="L14308" s="158" t="str">
        <f t="shared" si="1340"/>
        <v>HKDCHF45631</v>
      </c>
      <c r="M14308" s="160">
        <f t="shared" si="1344"/>
        <v>45631</v>
      </c>
      <c r="N14308" s="158">
        <v>0.12191107805966328</v>
      </c>
      <c r="O14308" s="158">
        <v>0.93049999999999999</v>
      </c>
      <c r="P14308" s="161">
        <f t="shared" si="1341"/>
        <v>0.1134</v>
      </c>
    </row>
    <row r="14309" spans="9:16" x14ac:dyDescent="0.2">
      <c r="I14309" s="158">
        <f t="shared" si="1339"/>
        <v>34</v>
      </c>
      <c r="J14309" s="158" t="str">
        <f t="shared" si="1342"/>
        <v>HKD</v>
      </c>
      <c r="K14309" s="158" t="str">
        <f t="shared" si="1343"/>
        <v>CHF</v>
      </c>
      <c r="L14309" s="158" t="str">
        <f t="shared" si="1340"/>
        <v>HKDCHF45632</v>
      </c>
      <c r="M14309" s="160">
        <f t="shared" si="1344"/>
        <v>45632</v>
      </c>
      <c r="N14309" s="158">
        <v>0.12148601695944795</v>
      </c>
      <c r="O14309" s="158">
        <v>0.9284</v>
      </c>
      <c r="P14309" s="161">
        <f t="shared" si="1341"/>
        <v>0.1128</v>
      </c>
    </row>
    <row r="14310" spans="9:16" x14ac:dyDescent="0.2">
      <c r="I14310" s="158">
        <f t="shared" si="1339"/>
        <v>34</v>
      </c>
      <c r="J14310" s="158" t="str">
        <f t="shared" si="1342"/>
        <v>HKD</v>
      </c>
      <c r="K14310" s="158" t="str">
        <f t="shared" si="1343"/>
        <v>CHF</v>
      </c>
      <c r="L14310" s="158" t="str">
        <f t="shared" si="1340"/>
        <v>HKDCHF45633</v>
      </c>
      <c r="M14310" s="160">
        <f t="shared" si="1344"/>
        <v>45633</v>
      </c>
      <c r="N14310" s="158">
        <v>0.12148601695944795</v>
      </c>
      <c r="O14310" s="158">
        <v>0.9284</v>
      </c>
      <c r="P14310" s="161">
        <f t="shared" si="1341"/>
        <v>0.1128</v>
      </c>
    </row>
    <row r="14311" spans="9:16" x14ac:dyDescent="0.2">
      <c r="I14311" s="158">
        <f t="shared" si="1339"/>
        <v>34</v>
      </c>
      <c r="J14311" s="158" t="str">
        <f t="shared" si="1342"/>
        <v>HKD</v>
      </c>
      <c r="K14311" s="158" t="str">
        <f t="shared" si="1343"/>
        <v>CHF</v>
      </c>
      <c r="L14311" s="158" t="str">
        <f t="shared" si="1340"/>
        <v>HKDCHF45634</v>
      </c>
      <c r="M14311" s="160">
        <f t="shared" si="1344"/>
        <v>45634</v>
      </c>
      <c r="N14311" s="158">
        <v>0.12148601695944795</v>
      </c>
      <c r="O14311" s="158">
        <v>0.9284</v>
      </c>
      <c r="P14311" s="161">
        <f t="shared" si="1341"/>
        <v>0.1128</v>
      </c>
    </row>
    <row r="14312" spans="9:16" x14ac:dyDescent="0.2">
      <c r="I14312" s="158">
        <f t="shared" si="1339"/>
        <v>34</v>
      </c>
      <c r="J14312" s="158" t="str">
        <f t="shared" si="1342"/>
        <v>HKD</v>
      </c>
      <c r="K14312" s="158" t="str">
        <f t="shared" si="1343"/>
        <v>CHF</v>
      </c>
      <c r="L14312" s="158" t="str">
        <f t="shared" si="1340"/>
        <v>HKDCHF45635</v>
      </c>
      <c r="M14312" s="160">
        <f t="shared" si="1344"/>
        <v>45635</v>
      </c>
      <c r="N14312" s="158">
        <v>0.12170780390438635</v>
      </c>
      <c r="O14312" s="158">
        <v>0.92949999999999999</v>
      </c>
      <c r="P14312" s="161">
        <f t="shared" si="1341"/>
        <v>0.11310000000000001</v>
      </c>
    </row>
    <row r="14313" spans="9:16" x14ac:dyDescent="0.2">
      <c r="I14313" s="158">
        <f t="shared" si="1339"/>
        <v>34</v>
      </c>
      <c r="J14313" s="158" t="str">
        <f t="shared" si="1342"/>
        <v>HKD</v>
      </c>
      <c r="K14313" s="158" t="str">
        <f t="shared" si="1343"/>
        <v>CHF</v>
      </c>
      <c r="L14313" s="158" t="str">
        <f t="shared" si="1340"/>
        <v>HKDCHF45636</v>
      </c>
      <c r="M14313" s="160">
        <f t="shared" si="1344"/>
        <v>45636</v>
      </c>
      <c r="N14313" s="158">
        <v>0.12216276967431405</v>
      </c>
      <c r="O14313" s="158">
        <v>0.92669999999999997</v>
      </c>
      <c r="P14313" s="161">
        <f t="shared" si="1341"/>
        <v>0.1132</v>
      </c>
    </row>
    <row r="14314" spans="9:16" x14ac:dyDescent="0.2">
      <c r="I14314" s="158">
        <f t="shared" ref="I14314:I14377" si="1345">IF(M14313=$G$2,I14313+1,I14313)</f>
        <v>34</v>
      </c>
      <c r="J14314" s="158" t="str">
        <f t="shared" si="1342"/>
        <v>HKD</v>
      </c>
      <c r="K14314" s="158" t="str">
        <f t="shared" si="1343"/>
        <v>CHF</v>
      </c>
      <c r="L14314" s="158" t="str">
        <f t="shared" si="1340"/>
        <v>HKDCHF45637</v>
      </c>
      <c r="M14314" s="160">
        <f t="shared" si="1344"/>
        <v>45637</v>
      </c>
      <c r="N14314" s="158">
        <v>0.12243348800763985</v>
      </c>
      <c r="O14314" s="158">
        <v>0.92800000000000005</v>
      </c>
      <c r="P14314" s="161">
        <f t="shared" si="1341"/>
        <v>0.11360000000000001</v>
      </c>
    </row>
    <row r="14315" spans="9:16" x14ac:dyDescent="0.2">
      <c r="I14315" s="158">
        <f t="shared" si="1345"/>
        <v>34</v>
      </c>
      <c r="J14315" s="158" t="str">
        <f t="shared" si="1342"/>
        <v>HKD</v>
      </c>
      <c r="K14315" s="158" t="str">
        <f t="shared" si="1343"/>
        <v>CHF</v>
      </c>
      <c r="L14315" s="158" t="str">
        <f t="shared" si="1340"/>
        <v>HKDCHF45638</v>
      </c>
      <c r="M14315" s="160">
        <f t="shared" si="1344"/>
        <v>45638</v>
      </c>
      <c r="N14315" s="158">
        <v>0.12258657676984369</v>
      </c>
      <c r="O14315" s="158">
        <v>0.93189999999999995</v>
      </c>
      <c r="P14315" s="161">
        <f t="shared" si="1341"/>
        <v>0.1142</v>
      </c>
    </row>
    <row r="14316" spans="9:16" x14ac:dyDescent="0.2">
      <c r="I14316" s="158">
        <f t="shared" si="1345"/>
        <v>34</v>
      </c>
      <c r="J14316" s="158" t="str">
        <f t="shared" si="1342"/>
        <v>HKD</v>
      </c>
      <c r="K14316" s="158" t="str">
        <f t="shared" si="1343"/>
        <v>CHF</v>
      </c>
      <c r="L14316" s="158" t="str">
        <f t="shared" si="1340"/>
        <v>HKDCHF45639</v>
      </c>
      <c r="M14316" s="160">
        <f t="shared" si="1344"/>
        <v>45639</v>
      </c>
      <c r="N14316" s="158">
        <v>0.12228377172065495</v>
      </c>
      <c r="O14316" s="158">
        <v>0.9385</v>
      </c>
      <c r="P14316" s="161">
        <f t="shared" si="1341"/>
        <v>0.1148</v>
      </c>
    </row>
    <row r="14317" spans="9:16" x14ac:dyDescent="0.2">
      <c r="I14317" s="158">
        <f t="shared" si="1345"/>
        <v>34</v>
      </c>
      <c r="J14317" s="158" t="str">
        <f t="shared" si="1342"/>
        <v>HKD</v>
      </c>
      <c r="K14317" s="158" t="str">
        <f t="shared" si="1343"/>
        <v>CHF</v>
      </c>
      <c r="L14317" s="158" t="str">
        <f t="shared" si="1340"/>
        <v>HKDCHF45640</v>
      </c>
      <c r="M14317" s="160">
        <f t="shared" si="1344"/>
        <v>45640</v>
      </c>
      <c r="N14317" s="158">
        <v>0.12228377172065495</v>
      </c>
      <c r="O14317" s="158">
        <v>0.9385</v>
      </c>
      <c r="P14317" s="161">
        <f t="shared" si="1341"/>
        <v>0.1148</v>
      </c>
    </row>
    <row r="14318" spans="9:16" x14ac:dyDescent="0.2">
      <c r="I14318" s="158">
        <f t="shared" si="1345"/>
        <v>34</v>
      </c>
      <c r="J14318" s="158" t="str">
        <f t="shared" si="1342"/>
        <v>HKD</v>
      </c>
      <c r="K14318" s="158" t="str">
        <f t="shared" si="1343"/>
        <v>CHF</v>
      </c>
      <c r="L14318" s="158" t="str">
        <f t="shared" si="1340"/>
        <v>HKDCHF45641</v>
      </c>
      <c r="M14318" s="160">
        <f t="shared" si="1344"/>
        <v>45641</v>
      </c>
      <c r="N14318" s="158">
        <v>0.12228377172065495</v>
      </c>
      <c r="O14318" s="158">
        <v>0.9385</v>
      </c>
      <c r="P14318" s="161">
        <f t="shared" si="1341"/>
        <v>0.1148</v>
      </c>
    </row>
    <row r="14319" spans="9:16" x14ac:dyDescent="0.2">
      <c r="I14319" s="158">
        <f t="shared" si="1345"/>
        <v>34</v>
      </c>
      <c r="J14319" s="158" t="str">
        <f t="shared" si="1342"/>
        <v>HKD</v>
      </c>
      <c r="K14319" s="158" t="str">
        <f t="shared" si="1343"/>
        <v>CHF</v>
      </c>
      <c r="L14319" s="158" t="str">
        <f t="shared" si="1340"/>
        <v>HKDCHF45642</v>
      </c>
      <c r="M14319" s="160">
        <f t="shared" si="1344"/>
        <v>45642</v>
      </c>
      <c r="N14319" s="158">
        <v>0.1225114854517611</v>
      </c>
      <c r="O14319" s="158">
        <v>0.93720000000000003</v>
      </c>
      <c r="P14319" s="161">
        <f t="shared" si="1341"/>
        <v>0.1148</v>
      </c>
    </row>
    <row r="14320" spans="9:16" x14ac:dyDescent="0.2">
      <c r="I14320" s="158">
        <f t="shared" si="1345"/>
        <v>34</v>
      </c>
      <c r="J14320" s="158" t="str">
        <f t="shared" si="1342"/>
        <v>HKD</v>
      </c>
      <c r="K14320" s="158" t="str">
        <f t="shared" si="1343"/>
        <v>CHF</v>
      </c>
      <c r="L14320" s="158" t="str">
        <f t="shared" si="1340"/>
        <v>HKDCHF45643</v>
      </c>
      <c r="M14320" s="160">
        <f t="shared" si="1344"/>
        <v>45643</v>
      </c>
      <c r="N14320" s="158">
        <v>0.12259258805212637</v>
      </c>
      <c r="O14320" s="158">
        <v>0.94130000000000003</v>
      </c>
      <c r="P14320" s="161">
        <f t="shared" si="1341"/>
        <v>0.1154</v>
      </c>
    </row>
    <row r="14321" spans="9:16" x14ac:dyDescent="0.2">
      <c r="I14321" s="158">
        <f t="shared" si="1345"/>
        <v>34</v>
      </c>
      <c r="J14321" s="158" t="str">
        <f t="shared" si="1342"/>
        <v>HKD</v>
      </c>
      <c r="K14321" s="158" t="str">
        <f t="shared" si="1343"/>
        <v>CHF</v>
      </c>
      <c r="L14321" s="158" t="str">
        <f t="shared" si="1340"/>
        <v>HKDCHF45644</v>
      </c>
      <c r="M14321" s="160">
        <f t="shared" si="1344"/>
        <v>45644</v>
      </c>
      <c r="N14321" s="158">
        <v>0.12260461238551794</v>
      </c>
      <c r="O14321" s="158">
        <v>0.93820000000000003</v>
      </c>
      <c r="P14321" s="161">
        <f t="shared" si="1341"/>
        <v>0.115</v>
      </c>
    </row>
    <row r="14322" spans="9:16" x14ac:dyDescent="0.2">
      <c r="I14322" s="158">
        <f t="shared" si="1345"/>
        <v>34</v>
      </c>
      <c r="J14322" s="158" t="str">
        <f t="shared" si="1342"/>
        <v>HKD</v>
      </c>
      <c r="K14322" s="158" t="str">
        <f t="shared" si="1343"/>
        <v>CHF</v>
      </c>
      <c r="L14322" s="158" t="str">
        <f t="shared" si="1340"/>
        <v>HKDCHF45645</v>
      </c>
      <c r="M14322" s="160">
        <f t="shared" si="1344"/>
        <v>45645</v>
      </c>
      <c r="N14322" s="158">
        <v>0.12378535619236244</v>
      </c>
      <c r="O14322" s="158">
        <v>0.93189999999999995</v>
      </c>
      <c r="P14322" s="161">
        <f t="shared" si="1341"/>
        <v>0.1154</v>
      </c>
    </row>
    <row r="14323" spans="9:16" x14ac:dyDescent="0.2">
      <c r="I14323" s="158">
        <f t="shared" si="1345"/>
        <v>34</v>
      </c>
      <c r="J14323" s="158" t="str">
        <f t="shared" si="1342"/>
        <v>HKD</v>
      </c>
      <c r="K14323" s="158" t="str">
        <f t="shared" si="1343"/>
        <v>CHF</v>
      </c>
      <c r="L14323" s="158" t="str">
        <f t="shared" si="1340"/>
        <v>HKDCHF45646</v>
      </c>
      <c r="M14323" s="160">
        <f t="shared" si="1344"/>
        <v>45646</v>
      </c>
      <c r="N14323" s="158">
        <v>0.12383134171258746</v>
      </c>
      <c r="O14323" s="158">
        <v>0.92969999999999997</v>
      </c>
      <c r="P14323" s="161">
        <f t="shared" si="1341"/>
        <v>0.11509999999999999</v>
      </c>
    </row>
    <row r="14324" spans="9:16" x14ac:dyDescent="0.2">
      <c r="I14324" s="158">
        <f t="shared" si="1345"/>
        <v>34</v>
      </c>
      <c r="J14324" s="158" t="str">
        <f t="shared" si="1342"/>
        <v>HKD</v>
      </c>
      <c r="K14324" s="158" t="str">
        <f t="shared" si="1343"/>
        <v>CHF</v>
      </c>
      <c r="L14324" s="158" t="str">
        <f t="shared" si="1340"/>
        <v>HKDCHF45647</v>
      </c>
      <c r="M14324" s="160">
        <f t="shared" si="1344"/>
        <v>45647</v>
      </c>
      <c r="N14324" s="158">
        <v>0.12383134171258746</v>
      </c>
      <c r="O14324" s="158">
        <v>0.92969999999999997</v>
      </c>
      <c r="P14324" s="161">
        <f t="shared" si="1341"/>
        <v>0.11509999999999999</v>
      </c>
    </row>
    <row r="14325" spans="9:16" x14ac:dyDescent="0.2">
      <c r="I14325" s="158">
        <f t="shared" si="1345"/>
        <v>34</v>
      </c>
      <c r="J14325" s="158" t="str">
        <f t="shared" si="1342"/>
        <v>HKD</v>
      </c>
      <c r="K14325" s="158" t="str">
        <f t="shared" si="1343"/>
        <v>CHF</v>
      </c>
      <c r="L14325" s="158" t="str">
        <f t="shared" si="1340"/>
        <v>HKDCHF45648</v>
      </c>
      <c r="M14325" s="160">
        <f t="shared" si="1344"/>
        <v>45648</v>
      </c>
      <c r="N14325" s="158">
        <v>0.12383134171258746</v>
      </c>
      <c r="O14325" s="158">
        <v>0.92969999999999997</v>
      </c>
      <c r="P14325" s="161">
        <f t="shared" si="1341"/>
        <v>0.11509999999999999</v>
      </c>
    </row>
    <row r="14326" spans="9:16" x14ac:dyDescent="0.2">
      <c r="I14326" s="158">
        <f t="shared" si="1345"/>
        <v>34</v>
      </c>
      <c r="J14326" s="158" t="str">
        <f t="shared" si="1342"/>
        <v>HKD</v>
      </c>
      <c r="K14326" s="158" t="str">
        <f t="shared" si="1343"/>
        <v>CHF</v>
      </c>
      <c r="L14326" s="158" t="str">
        <f t="shared" si="1340"/>
        <v>HKDCHF45649</v>
      </c>
      <c r="M14326" s="160">
        <f t="shared" si="1344"/>
        <v>45649</v>
      </c>
      <c r="N14326" s="158">
        <v>0.1238282749483017</v>
      </c>
      <c r="O14326" s="158">
        <v>0.93359999999999999</v>
      </c>
      <c r="P14326" s="161">
        <f t="shared" si="1341"/>
        <v>0.11559999999999999</v>
      </c>
    </row>
    <row r="14327" spans="9:16" x14ac:dyDescent="0.2">
      <c r="I14327" s="158">
        <f t="shared" si="1345"/>
        <v>34</v>
      </c>
      <c r="J14327" s="158" t="str">
        <f t="shared" si="1342"/>
        <v>HKD</v>
      </c>
      <c r="K14327" s="158" t="str">
        <f t="shared" si="1343"/>
        <v>CHF</v>
      </c>
      <c r="L14327" s="158" t="str">
        <f t="shared" si="1340"/>
        <v>HKDCHF45650</v>
      </c>
      <c r="M14327" s="160">
        <f t="shared" si="1344"/>
        <v>45650</v>
      </c>
      <c r="N14327" s="158">
        <v>0.12384974548877303</v>
      </c>
      <c r="O14327" s="158">
        <v>0.93579999999999997</v>
      </c>
      <c r="P14327" s="161">
        <f t="shared" si="1341"/>
        <v>0.1159</v>
      </c>
    </row>
    <row r="14328" spans="9:16" x14ac:dyDescent="0.2">
      <c r="I14328" s="158">
        <f t="shared" si="1345"/>
        <v>34</v>
      </c>
      <c r="J14328" s="158" t="str">
        <f t="shared" si="1342"/>
        <v>HKD</v>
      </c>
      <c r="K14328" s="158" t="str">
        <f t="shared" si="1343"/>
        <v>CHF</v>
      </c>
      <c r="L14328" s="158" t="str">
        <f t="shared" si="1340"/>
        <v>HKDCHF45651</v>
      </c>
      <c r="M14328" s="160">
        <f t="shared" si="1344"/>
        <v>45651</v>
      </c>
      <c r="N14328" s="158">
        <v>0.12384974548877303</v>
      </c>
      <c r="O14328" s="158">
        <v>0.93579999999999997</v>
      </c>
      <c r="P14328" s="161">
        <f t="shared" si="1341"/>
        <v>0.1159</v>
      </c>
    </row>
    <row r="14329" spans="9:16" x14ac:dyDescent="0.2">
      <c r="I14329" s="158">
        <f t="shared" si="1345"/>
        <v>34</v>
      </c>
      <c r="J14329" s="158" t="str">
        <f t="shared" si="1342"/>
        <v>HKD</v>
      </c>
      <c r="K14329" s="158" t="str">
        <f t="shared" si="1343"/>
        <v>CHF</v>
      </c>
      <c r="L14329" s="158" t="str">
        <f t="shared" si="1340"/>
        <v>HKDCHF45652</v>
      </c>
      <c r="M14329" s="160">
        <f t="shared" si="1344"/>
        <v>45652</v>
      </c>
      <c r="N14329" s="158">
        <v>0.12384974548877303</v>
      </c>
      <c r="O14329" s="158">
        <v>0.93579999999999997</v>
      </c>
      <c r="P14329" s="161">
        <f t="shared" si="1341"/>
        <v>0.1159</v>
      </c>
    </row>
    <row r="14330" spans="9:16" x14ac:dyDescent="0.2">
      <c r="I14330" s="158">
        <f t="shared" si="1345"/>
        <v>34</v>
      </c>
      <c r="J14330" s="158" t="str">
        <f t="shared" si="1342"/>
        <v>HKD</v>
      </c>
      <c r="K14330" s="158" t="str">
        <f t="shared" si="1343"/>
        <v>CHF</v>
      </c>
      <c r="L14330" s="158" t="str">
        <f t="shared" si="1340"/>
        <v>HKDCHF45653</v>
      </c>
      <c r="M14330" s="160">
        <f t="shared" si="1344"/>
        <v>45653</v>
      </c>
      <c r="N14330" s="158">
        <v>0.12347203358439313</v>
      </c>
      <c r="O14330" s="158">
        <v>0.93959999999999999</v>
      </c>
      <c r="P14330" s="161">
        <f t="shared" si="1341"/>
        <v>0.11600000000000001</v>
      </c>
    </row>
    <row r="14331" spans="9:16" x14ac:dyDescent="0.2">
      <c r="I14331" s="158">
        <f t="shared" si="1345"/>
        <v>34</v>
      </c>
      <c r="J14331" s="158" t="str">
        <f t="shared" si="1342"/>
        <v>HKD</v>
      </c>
      <c r="K14331" s="158" t="str">
        <f t="shared" si="1343"/>
        <v>CHF</v>
      </c>
      <c r="L14331" s="158" t="str">
        <f t="shared" si="1340"/>
        <v>HKDCHF45654</v>
      </c>
      <c r="M14331" s="160">
        <f t="shared" si="1344"/>
        <v>45654</v>
      </c>
      <c r="N14331" s="158">
        <v>0.12347203358439313</v>
      </c>
      <c r="O14331" s="158">
        <v>0.93959999999999999</v>
      </c>
      <c r="P14331" s="161">
        <f t="shared" si="1341"/>
        <v>0.11600000000000001</v>
      </c>
    </row>
    <row r="14332" spans="9:16" x14ac:dyDescent="0.2">
      <c r="I14332" s="158">
        <f t="shared" si="1345"/>
        <v>34</v>
      </c>
      <c r="J14332" s="158" t="str">
        <f t="shared" si="1342"/>
        <v>HKD</v>
      </c>
      <c r="K14332" s="158" t="str">
        <f t="shared" si="1343"/>
        <v>CHF</v>
      </c>
      <c r="L14332" s="158" t="str">
        <f t="shared" si="1340"/>
        <v>HKDCHF45655</v>
      </c>
      <c r="M14332" s="160">
        <f t="shared" si="1344"/>
        <v>45655</v>
      </c>
      <c r="N14332" s="158">
        <v>0.12347203358439313</v>
      </c>
      <c r="O14332" s="158">
        <v>0.93959999999999999</v>
      </c>
      <c r="P14332" s="161">
        <f t="shared" si="1341"/>
        <v>0.11600000000000001</v>
      </c>
    </row>
    <row r="14333" spans="9:16" x14ac:dyDescent="0.2">
      <c r="I14333" s="158">
        <f t="shared" si="1345"/>
        <v>34</v>
      </c>
      <c r="J14333" s="158" t="str">
        <f t="shared" si="1342"/>
        <v>HKD</v>
      </c>
      <c r="K14333" s="158" t="str">
        <f t="shared" si="1343"/>
        <v>CHF</v>
      </c>
      <c r="L14333" s="158" t="str">
        <f t="shared" si="1340"/>
        <v>HKDCHF45656</v>
      </c>
      <c r="M14333" s="160">
        <f t="shared" si="1344"/>
        <v>45656</v>
      </c>
      <c r="N14333" s="158">
        <v>0.12335779929686054</v>
      </c>
      <c r="O14333" s="158">
        <v>0.94350000000000001</v>
      </c>
      <c r="P14333" s="161">
        <f t="shared" si="1341"/>
        <v>0.1164</v>
      </c>
    </row>
    <row r="14334" spans="9:16" x14ac:dyDescent="0.2">
      <c r="I14334" s="158">
        <f t="shared" si="1345"/>
        <v>34</v>
      </c>
      <c r="J14334" s="158" t="str">
        <f t="shared" si="1342"/>
        <v>HKD</v>
      </c>
      <c r="K14334" s="158" t="str">
        <f t="shared" si="1343"/>
        <v>CHF</v>
      </c>
      <c r="L14334" s="158" t="str">
        <f t="shared" si="1340"/>
        <v>HKDCHF45657</v>
      </c>
      <c r="M14334" s="160">
        <f t="shared" si="1344"/>
        <v>45657</v>
      </c>
      <c r="N14334" s="158">
        <v>0.12393723818258434</v>
      </c>
      <c r="O14334" s="158">
        <v>0.94120000000000004</v>
      </c>
      <c r="P14334" s="161">
        <f t="shared" si="1341"/>
        <v>0.1166</v>
      </c>
    </row>
    <row r="14335" spans="9:16" x14ac:dyDescent="0.2">
      <c r="I14335" s="158">
        <f t="shared" si="1345"/>
        <v>34</v>
      </c>
      <c r="J14335" s="158" t="str">
        <f t="shared" si="1342"/>
        <v>HKD</v>
      </c>
      <c r="K14335" s="158" t="str">
        <f t="shared" si="1343"/>
        <v>CHF</v>
      </c>
      <c r="L14335" s="158" t="str">
        <f t="shared" si="1340"/>
        <v>HKDCHF45658</v>
      </c>
      <c r="M14335" s="160">
        <f t="shared" si="1344"/>
        <v>45658</v>
      </c>
      <c r="N14335" s="158">
        <v>0.12393723818258434</v>
      </c>
      <c r="O14335" s="158">
        <v>0.94120000000000004</v>
      </c>
      <c r="P14335" s="161">
        <f t="shared" si="1341"/>
        <v>0.1166</v>
      </c>
    </row>
    <row r="14336" spans="9:16" x14ac:dyDescent="0.2">
      <c r="I14336" s="158">
        <f t="shared" si="1345"/>
        <v>34</v>
      </c>
      <c r="J14336" s="158" t="str">
        <f t="shared" si="1342"/>
        <v>HKD</v>
      </c>
      <c r="K14336" s="158" t="str">
        <f t="shared" si="1343"/>
        <v>CHF</v>
      </c>
      <c r="L14336" s="158" t="str">
        <f t="shared" si="1340"/>
        <v>HKDCHF45659</v>
      </c>
      <c r="M14336" s="160">
        <f t="shared" si="1344"/>
        <v>45659</v>
      </c>
      <c r="N14336" s="158">
        <v>0.12459351366167878</v>
      </c>
      <c r="O14336" s="158">
        <v>0.93710000000000004</v>
      </c>
      <c r="P14336" s="161">
        <f t="shared" si="1341"/>
        <v>0.1168</v>
      </c>
    </row>
    <row r="14337" spans="9:16" x14ac:dyDescent="0.2">
      <c r="I14337" s="158">
        <f t="shared" si="1345"/>
        <v>34</v>
      </c>
      <c r="J14337" s="158" t="str">
        <f t="shared" si="1342"/>
        <v>HKD</v>
      </c>
      <c r="K14337" s="158" t="str">
        <f t="shared" si="1343"/>
        <v>CHF</v>
      </c>
      <c r="L14337" s="158" t="str">
        <f t="shared" si="1340"/>
        <v>HKDCHF45660</v>
      </c>
      <c r="M14337" s="160">
        <f t="shared" si="1344"/>
        <v>45660</v>
      </c>
      <c r="N14337" s="158">
        <v>0.12480966526047778</v>
      </c>
      <c r="O14337" s="158">
        <v>0.93620000000000003</v>
      </c>
      <c r="P14337" s="161">
        <f t="shared" si="1341"/>
        <v>0.1168</v>
      </c>
    </row>
    <row r="14338" spans="9:16" x14ac:dyDescent="0.2">
      <c r="I14338" s="158">
        <f t="shared" si="1345"/>
        <v>34</v>
      </c>
      <c r="J14338" s="158" t="str">
        <f t="shared" si="1342"/>
        <v>HKD</v>
      </c>
      <c r="K14338" s="158" t="str">
        <f t="shared" si="1343"/>
        <v>CHF</v>
      </c>
      <c r="L14338" s="158" t="str">
        <f t="shared" si="1340"/>
        <v>HKDCHF45661</v>
      </c>
      <c r="M14338" s="160">
        <f t="shared" si="1344"/>
        <v>45661</v>
      </c>
      <c r="N14338" s="158">
        <v>0.12480966526047778</v>
      </c>
      <c r="O14338" s="158">
        <v>0.93620000000000003</v>
      </c>
      <c r="P14338" s="161">
        <f t="shared" si="1341"/>
        <v>0.1168</v>
      </c>
    </row>
    <row r="14339" spans="9:16" x14ac:dyDescent="0.2">
      <c r="I14339" s="158">
        <f t="shared" si="1345"/>
        <v>34</v>
      </c>
      <c r="J14339" s="158" t="str">
        <f t="shared" si="1342"/>
        <v>HKD</v>
      </c>
      <c r="K14339" s="158" t="str">
        <f t="shared" si="1343"/>
        <v>CHF</v>
      </c>
      <c r="L14339" s="158" t="str">
        <f t="shared" ref="L14339:L14402" si="1346">J14339&amp;K14339&amp;M14339</f>
        <v>HKDCHF45662</v>
      </c>
      <c r="M14339" s="160">
        <f t="shared" si="1344"/>
        <v>45662</v>
      </c>
      <c r="N14339" s="158">
        <v>0.12480966526047778</v>
      </c>
      <c r="O14339" s="158">
        <v>0.93620000000000003</v>
      </c>
      <c r="P14339" s="161">
        <f t="shared" ref="P14339:P14402" si="1347">ROUND(N14339*O14339,4)</f>
        <v>0.1168</v>
      </c>
    </row>
    <row r="14340" spans="9:16" x14ac:dyDescent="0.2">
      <c r="I14340" s="158">
        <f t="shared" si="1345"/>
        <v>34</v>
      </c>
      <c r="J14340" s="158" t="str">
        <f t="shared" ref="J14340:J14403" si="1348">VLOOKUP($I14340,$A:$C,2,FALSE)</f>
        <v>HKD</v>
      </c>
      <c r="K14340" s="158" t="str">
        <f t="shared" ref="K14340:K14403" si="1349">VLOOKUP($I14340,$A:$C,3,FALSE)</f>
        <v>CHF</v>
      </c>
      <c r="L14340" s="158" t="str">
        <f t="shared" si="1346"/>
        <v>HKDCHF45663</v>
      </c>
      <c r="M14340" s="160">
        <f t="shared" ref="M14340:M14403" si="1350">IF(I14340=I14339,M14339+1,$G$1)</f>
        <v>45663</v>
      </c>
      <c r="N14340" s="158">
        <v>0.1234034676374406</v>
      </c>
      <c r="O14340" s="158">
        <v>0.93959999999999999</v>
      </c>
      <c r="P14340" s="161">
        <f t="shared" si="1347"/>
        <v>0.1159</v>
      </c>
    </row>
    <row r="14341" spans="9:16" x14ac:dyDescent="0.2">
      <c r="I14341" s="158">
        <f t="shared" si="1345"/>
        <v>34</v>
      </c>
      <c r="J14341" s="158" t="str">
        <f t="shared" si="1348"/>
        <v>HKD</v>
      </c>
      <c r="K14341" s="158" t="str">
        <f t="shared" si="1349"/>
        <v>CHF</v>
      </c>
      <c r="L14341" s="158" t="str">
        <f t="shared" si="1346"/>
        <v>HKDCHF45664</v>
      </c>
      <c r="M14341" s="160">
        <f t="shared" si="1350"/>
        <v>45664</v>
      </c>
      <c r="N14341" s="158">
        <v>0.12372562605166783</v>
      </c>
      <c r="O14341" s="158">
        <v>0.94259999999999999</v>
      </c>
      <c r="P14341" s="161">
        <f t="shared" si="1347"/>
        <v>0.1166</v>
      </c>
    </row>
    <row r="14342" spans="9:16" x14ac:dyDescent="0.2">
      <c r="I14342" s="158">
        <f t="shared" si="1345"/>
        <v>34</v>
      </c>
      <c r="J14342" s="158" t="str">
        <f t="shared" si="1348"/>
        <v>HKD</v>
      </c>
      <c r="K14342" s="158" t="str">
        <f t="shared" si="1349"/>
        <v>CHF</v>
      </c>
      <c r="L14342" s="158" t="str">
        <f t="shared" si="1346"/>
        <v>HKDCHF45665</v>
      </c>
      <c r="M14342" s="160">
        <f t="shared" si="1350"/>
        <v>45665</v>
      </c>
      <c r="N14342" s="158">
        <v>0.12497188132670151</v>
      </c>
      <c r="O14342" s="158">
        <v>0.93789999999999996</v>
      </c>
      <c r="P14342" s="161">
        <f t="shared" si="1347"/>
        <v>0.1172</v>
      </c>
    </row>
    <row r="14343" spans="9:16" x14ac:dyDescent="0.2">
      <c r="I14343" s="158">
        <f t="shared" si="1345"/>
        <v>34</v>
      </c>
      <c r="J14343" s="158" t="str">
        <f t="shared" si="1348"/>
        <v>HKD</v>
      </c>
      <c r="K14343" s="158" t="str">
        <f t="shared" si="1349"/>
        <v>CHF</v>
      </c>
      <c r="L14343" s="158" t="str">
        <f t="shared" si="1346"/>
        <v>HKDCHF45666</v>
      </c>
      <c r="M14343" s="160">
        <f t="shared" si="1350"/>
        <v>45666</v>
      </c>
      <c r="N14343" s="158">
        <v>0.12470538353140705</v>
      </c>
      <c r="O14343" s="158">
        <v>0.93969999999999998</v>
      </c>
      <c r="P14343" s="161">
        <f t="shared" si="1347"/>
        <v>0.1172</v>
      </c>
    </row>
    <row r="14344" spans="9:16" x14ac:dyDescent="0.2">
      <c r="I14344" s="158">
        <f t="shared" si="1345"/>
        <v>34</v>
      </c>
      <c r="J14344" s="158" t="str">
        <f t="shared" si="1348"/>
        <v>HKD</v>
      </c>
      <c r="K14344" s="158" t="str">
        <f t="shared" si="1349"/>
        <v>CHF</v>
      </c>
      <c r="L14344" s="158" t="str">
        <f t="shared" si="1346"/>
        <v>HKDCHF45667</v>
      </c>
      <c r="M14344" s="160">
        <f t="shared" si="1350"/>
        <v>45667</v>
      </c>
      <c r="N14344" s="158">
        <v>0.12465097726366176</v>
      </c>
      <c r="O14344" s="158">
        <v>0.94159999999999999</v>
      </c>
      <c r="P14344" s="161">
        <f t="shared" si="1347"/>
        <v>0.1174</v>
      </c>
    </row>
    <row r="14345" spans="9:16" x14ac:dyDescent="0.2">
      <c r="I14345" s="158">
        <f t="shared" si="1345"/>
        <v>34</v>
      </c>
      <c r="J14345" s="158" t="str">
        <f t="shared" si="1348"/>
        <v>HKD</v>
      </c>
      <c r="K14345" s="158" t="str">
        <f t="shared" si="1349"/>
        <v>CHF</v>
      </c>
      <c r="L14345" s="158" t="str">
        <f t="shared" si="1346"/>
        <v>HKDCHF45668</v>
      </c>
      <c r="M14345" s="160">
        <f t="shared" si="1350"/>
        <v>45668</v>
      </c>
      <c r="N14345" s="158">
        <v>0.12465097726366176</v>
      </c>
      <c r="O14345" s="158">
        <v>0.94159999999999999</v>
      </c>
      <c r="P14345" s="161">
        <f t="shared" si="1347"/>
        <v>0.1174</v>
      </c>
    </row>
    <row r="14346" spans="9:16" x14ac:dyDescent="0.2">
      <c r="I14346" s="158">
        <f t="shared" si="1345"/>
        <v>34</v>
      </c>
      <c r="J14346" s="158" t="str">
        <f t="shared" si="1348"/>
        <v>HKD</v>
      </c>
      <c r="K14346" s="158" t="str">
        <f t="shared" si="1349"/>
        <v>CHF</v>
      </c>
      <c r="L14346" s="158" t="str">
        <f t="shared" si="1346"/>
        <v>HKDCHF45669</v>
      </c>
      <c r="M14346" s="160">
        <f t="shared" si="1350"/>
        <v>45669</v>
      </c>
      <c r="N14346" s="158">
        <v>0.12465097726366176</v>
      </c>
      <c r="O14346" s="158">
        <v>0.94159999999999999</v>
      </c>
      <c r="P14346" s="161">
        <f t="shared" si="1347"/>
        <v>0.1174</v>
      </c>
    </row>
    <row r="14347" spans="9:16" x14ac:dyDescent="0.2">
      <c r="I14347" s="158">
        <f t="shared" si="1345"/>
        <v>34</v>
      </c>
      <c r="J14347" s="158" t="str">
        <f t="shared" si="1348"/>
        <v>HKD</v>
      </c>
      <c r="K14347" s="158" t="str">
        <f t="shared" si="1349"/>
        <v>CHF</v>
      </c>
      <c r="L14347" s="158" t="str">
        <f t="shared" si="1346"/>
        <v>HKDCHF45670</v>
      </c>
      <c r="M14347" s="160">
        <f t="shared" si="1350"/>
        <v>45670</v>
      </c>
      <c r="N14347" s="158">
        <v>0.12592555281317686</v>
      </c>
      <c r="O14347" s="158">
        <v>0.93459999999999999</v>
      </c>
      <c r="P14347" s="161">
        <f t="shared" si="1347"/>
        <v>0.1177</v>
      </c>
    </row>
    <row r="14348" spans="9:16" x14ac:dyDescent="0.2">
      <c r="I14348" s="158">
        <f t="shared" si="1345"/>
        <v>34</v>
      </c>
      <c r="J14348" s="158" t="str">
        <f t="shared" si="1348"/>
        <v>HKD</v>
      </c>
      <c r="K14348" s="158" t="str">
        <f t="shared" si="1349"/>
        <v>CHF</v>
      </c>
      <c r="L14348" s="158" t="str">
        <f t="shared" si="1346"/>
        <v>HKDCHF45671</v>
      </c>
      <c r="M14348" s="160">
        <f t="shared" si="1350"/>
        <v>45671</v>
      </c>
      <c r="N14348" s="158">
        <v>0.12537455648750642</v>
      </c>
      <c r="O14348" s="158">
        <v>0.9395</v>
      </c>
      <c r="P14348" s="161">
        <f t="shared" si="1347"/>
        <v>0.1178</v>
      </c>
    </row>
    <row r="14349" spans="9:16" x14ac:dyDescent="0.2">
      <c r="I14349" s="158">
        <f t="shared" si="1345"/>
        <v>34</v>
      </c>
      <c r="J14349" s="158" t="str">
        <f t="shared" si="1348"/>
        <v>HKD</v>
      </c>
      <c r="K14349" s="158" t="str">
        <f t="shared" si="1349"/>
        <v>CHF</v>
      </c>
      <c r="L14349" s="158" t="str">
        <f t="shared" si="1346"/>
        <v>HKDCHF45672</v>
      </c>
      <c r="M14349" s="160">
        <f t="shared" si="1350"/>
        <v>45672</v>
      </c>
      <c r="N14349" s="158">
        <v>0.12468672460443138</v>
      </c>
      <c r="O14349" s="158">
        <v>0.93940000000000001</v>
      </c>
      <c r="P14349" s="161">
        <f t="shared" si="1347"/>
        <v>0.1171</v>
      </c>
    </row>
    <row r="14350" spans="9:16" x14ac:dyDescent="0.2">
      <c r="I14350" s="158">
        <f t="shared" si="1345"/>
        <v>34</v>
      </c>
      <c r="J14350" s="158" t="str">
        <f t="shared" si="1348"/>
        <v>HKD</v>
      </c>
      <c r="K14350" s="158" t="str">
        <f t="shared" si="1349"/>
        <v>CHF</v>
      </c>
      <c r="L14350" s="158" t="str">
        <f t="shared" si="1346"/>
        <v>HKDCHF45673</v>
      </c>
      <c r="M14350" s="160">
        <f t="shared" si="1350"/>
        <v>45673</v>
      </c>
      <c r="N14350" s="158">
        <v>0.12498906345694752</v>
      </c>
      <c r="O14350" s="158">
        <v>0.93759999999999999</v>
      </c>
      <c r="P14350" s="161">
        <f t="shared" si="1347"/>
        <v>0.1172</v>
      </c>
    </row>
    <row r="14351" spans="9:16" x14ac:dyDescent="0.2">
      <c r="I14351" s="158">
        <f t="shared" si="1345"/>
        <v>34</v>
      </c>
      <c r="J14351" s="158" t="str">
        <f t="shared" si="1348"/>
        <v>HKD</v>
      </c>
      <c r="K14351" s="158" t="str">
        <f t="shared" si="1349"/>
        <v>CHF</v>
      </c>
      <c r="L14351" s="158" t="str">
        <f t="shared" si="1346"/>
        <v>HKDCHF45674</v>
      </c>
      <c r="M14351" s="160">
        <f t="shared" si="1350"/>
        <v>45674</v>
      </c>
      <c r="N14351" s="158">
        <v>0.12469760829987282</v>
      </c>
      <c r="O14351" s="158">
        <v>0.93940000000000001</v>
      </c>
      <c r="P14351" s="161">
        <f t="shared" si="1347"/>
        <v>0.1171</v>
      </c>
    </row>
    <row r="14352" spans="9:16" x14ac:dyDescent="0.2">
      <c r="I14352" s="158">
        <f t="shared" si="1345"/>
        <v>34</v>
      </c>
      <c r="J14352" s="158" t="str">
        <f t="shared" si="1348"/>
        <v>HKD</v>
      </c>
      <c r="K14352" s="158" t="str">
        <f t="shared" si="1349"/>
        <v>CHF</v>
      </c>
      <c r="L14352" s="158" t="str">
        <f t="shared" si="1346"/>
        <v>HKDCHF45675</v>
      </c>
      <c r="M14352" s="160">
        <f t="shared" si="1350"/>
        <v>45675</v>
      </c>
      <c r="N14352" s="158">
        <v>0.12469760829987282</v>
      </c>
      <c r="O14352" s="158">
        <v>0.93940000000000001</v>
      </c>
      <c r="P14352" s="161">
        <f t="shared" si="1347"/>
        <v>0.1171</v>
      </c>
    </row>
    <row r="14353" spans="9:16" x14ac:dyDescent="0.2">
      <c r="I14353" s="158">
        <f t="shared" si="1345"/>
        <v>34</v>
      </c>
      <c r="J14353" s="158" t="str">
        <f t="shared" si="1348"/>
        <v>HKD</v>
      </c>
      <c r="K14353" s="158" t="str">
        <f t="shared" si="1349"/>
        <v>CHF</v>
      </c>
      <c r="L14353" s="158" t="str">
        <f t="shared" si="1346"/>
        <v>HKDCHF45676</v>
      </c>
      <c r="M14353" s="160">
        <f t="shared" si="1350"/>
        <v>45676</v>
      </c>
      <c r="N14353" s="158">
        <v>0.12469760829987282</v>
      </c>
      <c r="O14353" s="158">
        <v>0.93940000000000001</v>
      </c>
      <c r="P14353" s="161">
        <f t="shared" si="1347"/>
        <v>0.1171</v>
      </c>
    </row>
    <row r="14354" spans="9:16" x14ac:dyDescent="0.2">
      <c r="I14354" s="158">
        <f t="shared" si="1345"/>
        <v>34</v>
      </c>
      <c r="J14354" s="158" t="str">
        <f t="shared" si="1348"/>
        <v>HKD</v>
      </c>
      <c r="K14354" s="158" t="str">
        <f t="shared" si="1349"/>
        <v>CHF</v>
      </c>
      <c r="L14354" s="158" t="str">
        <f t="shared" si="1346"/>
        <v>HKDCHF45677</v>
      </c>
      <c r="M14354" s="160">
        <f t="shared" si="1350"/>
        <v>45677</v>
      </c>
      <c r="N14354" s="158">
        <v>0.12453145041780303</v>
      </c>
      <c r="O14354" s="158">
        <v>0.94289999999999996</v>
      </c>
      <c r="P14354" s="161">
        <f t="shared" si="1347"/>
        <v>0.1174</v>
      </c>
    </row>
    <row r="14355" spans="9:16" x14ac:dyDescent="0.2">
      <c r="I14355" s="158">
        <f t="shared" si="1345"/>
        <v>34</v>
      </c>
      <c r="J14355" s="158" t="str">
        <f t="shared" si="1348"/>
        <v>HKD</v>
      </c>
      <c r="K14355" s="158" t="str">
        <f t="shared" si="1349"/>
        <v>CHF</v>
      </c>
      <c r="L14355" s="158" t="str">
        <f t="shared" si="1346"/>
        <v>HKDCHF45678</v>
      </c>
      <c r="M14355" s="160">
        <f t="shared" si="1350"/>
        <v>45678</v>
      </c>
      <c r="N14355" s="158">
        <v>0.12401408800039686</v>
      </c>
      <c r="O14355" s="158">
        <v>0.94269999999999998</v>
      </c>
      <c r="P14355" s="161">
        <f t="shared" si="1347"/>
        <v>0.1169</v>
      </c>
    </row>
    <row r="14356" spans="9:16" x14ac:dyDescent="0.2">
      <c r="I14356" s="158">
        <f t="shared" si="1345"/>
        <v>34</v>
      </c>
      <c r="J14356" s="158" t="str">
        <f t="shared" si="1348"/>
        <v>HKD</v>
      </c>
      <c r="K14356" s="158" t="str">
        <f t="shared" si="1349"/>
        <v>CHF</v>
      </c>
      <c r="L14356" s="158" t="str">
        <f t="shared" si="1346"/>
        <v>HKDCHF45679</v>
      </c>
      <c r="M14356" s="160">
        <f t="shared" si="1350"/>
        <v>45679</v>
      </c>
      <c r="N14356" s="158">
        <v>0.12296795455104401</v>
      </c>
      <c r="O14356" s="158">
        <v>0.94489999999999996</v>
      </c>
      <c r="P14356" s="161">
        <f t="shared" si="1347"/>
        <v>0.1162</v>
      </c>
    </row>
    <row r="14357" spans="9:16" x14ac:dyDescent="0.2">
      <c r="I14357" s="158">
        <f t="shared" si="1345"/>
        <v>34</v>
      </c>
      <c r="J14357" s="158" t="str">
        <f t="shared" si="1348"/>
        <v>HKD</v>
      </c>
      <c r="K14357" s="158" t="str">
        <f t="shared" si="1349"/>
        <v>CHF</v>
      </c>
      <c r="L14357" s="158" t="str">
        <f t="shared" si="1346"/>
        <v>HKDCHF45680</v>
      </c>
      <c r="M14357" s="160">
        <f t="shared" si="1350"/>
        <v>45680</v>
      </c>
      <c r="N14357" s="158">
        <v>0.12338824110062312</v>
      </c>
      <c r="O14357" s="158">
        <v>0.94420000000000004</v>
      </c>
      <c r="P14357" s="161">
        <f t="shared" si="1347"/>
        <v>0.11650000000000001</v>
      </c>
    </row>
    <row r="14358" spans="9:16" x14ac:dyDescent="0.2">
      <c r="I14358" s="158">
        <f t="shared" si="1345"/>
        <v>34</v>
      </c>
      <c r="J14358" s="158" t="str">
        <f t="shared" si="1348"/>
        <v>HKD</v>
      </c>
      <c r="K14358" s="158" t="str">
        <f t="shared" si="1349"/>
        <v>CHF</v>
      </c>
      <c r="L14358" s="158" t="str">
        <f t="shared" si="1346"/>
        <v>HKDCHF45681</v>
      </c>
      <c r="M14358" s="160">
        <f t="shared" si="1350"/>
        <v>45681</v>
      </c>
      <c r="N14358" s="158">
        <v>0.12261062543680035</v>
      </c>
      <c r="O14358" s="158">
        <v>0.94940000000000002</v>
      </c>
      <c r="P14358" s="161">
        <f t="shared" si="1347"/>
        <v>0.1164</v>
      </c>
    </row>
    <row r="14359" spans="9:16" x14ac:dyDescent="0.2">
      <c r="I14359" s="158">
        <f t="shared" si="1345"/>
        <v>34</v>
      </c>
      <c r="J14359" s="158" t="str">
        <f t="shared" si="1348"/>
        <v>HKD</v>
      </c>
      <c r="K14359" s="158" t="str">
        <f t="shared" si="1349"/>
        <v>CHF</v>
      </c>
      <c r="L14359" s="158" t="str">
        <f t="shared" si="1346"/>
        <v>HKDCHF45682</v>
      </c>
      <c r="M14359" s="160">
        <f t="shared" si="1350"/>
        <v>45682</v>
      </c>
      <c r="N14359" s="158">
        <v>0.12261062543680035</v>
      </c>
      <c r="O14359" s="158">
        <v>0.94940000000000002</v>
      </c>
      <c r="P14359" s="161">
        <f t="shared" si="1347"/>
        <v>0.1164</v>
      </c>
    </row>
    <row r="14360" spans="9:16" x14ac:dyDescent="0.2">
      <c r="I14360" s="158">
        <f t="shared" si="1345"/>
        <v>34</v>
      </c>
      <c r="J14360" s="158" t="str">
        <f t="shared" si="1348"/>
        <v>HKD</v>
      </c>
      <c r="K14360" s="158" t="str">
        <f t="shared" si="1349"/>
        <v>CHF</v>
      </c>
      <c r="L14360" s="158" t="str">
        <f t="shared" si="1346"/>
        <v>HKDCHF45683</v>
      </c>
      <c r="M14360" s="160">
        <f t="shared" si="1350"/>
        <v>45683</v>
      </c>
      <c r="N14360" s="158">
        <v>0.12261062543680035</v>
      </c>
      <c r="O14360" s="158">
        <v>0.94940000000000002</v>
      </c>
      <c r="P14360" s="161">
        <f t="shared" si="1347"/>
        <v>0.1164</v>
      </c>
    </row>
    <row r="14361" spans="9:16" x14ac:dyDescent="0.2">
      <c r="I14361" s="158">
        <f t="shared" si="1345"/>
        <v>34</v>
      </c>
      <c r="J14361" s="158" t="str">
        <f t="shared" si="1348"/>
        <v>HKD</v>
      </c>
      <c r="K14361" s="158" t="str">
        <f t="shared" si="1349"/>
        <v>CHF</v>
      </c>
      <c r="L14361" s="158" t="str">
        <f t="shared" si="1346"/>
        <v>HKDCHF45684</v>
      </c>
      <c r="M14361" s="160">
        <f t="shared" si="1350"/>
        <v>45684</v>
      </c>
      <c r="N14361" s="158">
        <v>0.12197055630770731</v>
      </c>
      <c r="O14361" s="158">
        <v>0.94530000000000003</v>
      </c>
      <c r="P14361" s="161">
        <f t="shared" si="1347"/>
        <v>0.1153</v>
      </c>
    </row>
    <row r="14362" spans="9:16" x14ac:dyDescent="0.2">
      <c r="I14362" s="158">
        <f t="shared" si="1345"/>
        <v>34</v>
      </c>
      <c r="J14362" s="158" t="str">
        <f t="shared" si="1348"/>
        <v>HKD</v>
      </c>
      <c r="K14362" s="158" t="str">
        <f t="shared" si="1349"/>
        <v>CHF</v>
      </c>
      <c r="L14362" s="158" t="str">
        <f t="shared" si="1346"/>
        <v>HKDCHF45685</v>
      </c>
      <c r="M14362" s="160">
        <f t="shared" si="1350"/>
        <v>45685</v>
      </c>
      <c r="N14362" s="158">
        <v>0.12316939486876301</v>
      </c>
      <c r="O14362" s="158">
        <v>0.94410000000000005</v>
      </c>
      <c r="P14362" s="161">
        <f t="shared" si="1347"/>
        <v>0.1163</v>
      </c>
    </row>
    <row r="14363" spans="9:16" x14ac:dyDescent="0.2">
      <c r="I14363" s="158">
        <f t="shared" si="1345"/>
        <v>34</v>
      </c>
      <c r="J14363" s="158" t="str">
        <f t="shared" si="1348"/>
        <v>HKD</v>
      </c>
      <c r="K14363" s="158" t="str">
        <f t="shared" si="1349"/>
        <v>CHF</v>
      </c>
      <c r="L14363" s="158" t="str">
        <f t="shared" si="1346"/>
        <v>HKDCHF45686</v>
      </c>
      <c r="M14363" s="160">
        <f t="shared" si="1350"/>
        <v>45686</v>
      </c>
      <c r="N14363" s="158">
        <v>0.12346898459107072</v>
      </c>
      <c r="O14363" s="158">
        <v>0.94299999999999995</v>
      </c>
      <c r="P14363" s="161">
        <f t="shared" si="1347"/>
        <v>0.1164</v>
      </c>
    </row>
    <row r="14364" spans="9:16" x14ac:dyDescent="0.2">
      <c r="I14364" s="158">
        <f t="shared" si="1345"/>
        <v>34</v>
      </c>
      <c r="J14364" s="158" t="str">
        <f t="shared" si="1348"/>
        <v>HKD</v>
      </c>
      <c r="K14364" s="158" t="str">
        <f t="shared" si="1349"/>
        <v>CHF</v>
      </c>
      <c r="L14364" s="158" t="str">
        <f t="shared" si="1346"/>
        <v>HKDCHF45687</v>
      </c>
      <c r="M14364" s="160">
        <f t="shared" si="1350"/>
        <v>45687</v>
      </c>
      <c r="N14364" s="158">
        <v>0.12338062924120913</v>
      </c>
      <c r="O14364" s="158">
        <v>0.94410000000000005</v>
      </c>
      <c r="P14364" s="161">
        <f t="shared" si="1347"/>
        <v>0.11650000000000001</v>
      </c>
    </row>
    <row r="14365" spans="9:16" x14ac:dyDescent="0.2">
      <c r="I14365" s="158">
        <f t="shared" si="1345"/>
        <v>34</v>
      </c>
      <c r="J14365" s="158" t="str">
        <f t="shared" si="1348"/>
        <v>HKD</v>
      </c>
      <c r="K14365" s="158" t="str">
        <f t="shared" si="1349"/>
        <v>CHF</v>
      </c>
      <c r="L14365" s="158" t="str">
        <f t="shared" si="1346"/>
        <v>HKDCHF45688</v>
      </c>
      <c r="M14365" s="160">
        <f t="shared" si="1350"/>
        <v>45688</v>
      </c>
      <c r="N14365" s="158">
        <v>0.12347203358439313</v>
      </c>
      <c r="O14365" s="158">
        <v>0.94489999999999996</v>
      </c>
      <c r="P14365" s="161">
        <f t="shared" si="1347"/>
        <v>0.1167</v>
      </c>
    </row>
    <row r="14366" spans="9:16" x14ac:dyDescent="0.2">
      <c r="I14366" s="158">
        <f t="shared" si="1345"/>
        <v>34</v>
      </c>
      <c r="J14366" s="158" t="str">
        <f t="shared" si="1348"/>
        <v>HKD</v>
      </c>
      <c r="K14366" s="158" t="str">
        <f t="shared" si="1349"/>
        <v>CHF</v>
      </c>
      <c r="L14366" s="158" t="str">
        <f t="shared" si="1346"/>
        <v>HKDCHF45689</v>
      </c>
      <c r="M14366" s="160">
        <f t="shared" si="1350"/>
        <v>45689</v>
      </c>
      <c r="N14366" s="158">
        <v>0.12347203358439313</v>
      </c>
      <c r="O14366" s="158">
        <v>0.94489999999999996</v>
      </c>
      <c r="P14366" s="161">
        <f t="shared" si="1347"/>
        <v>0.1167</v>
      </c>
    </row>
    <row r="14367" spans="9:16" x14ac:dyDescent="0.2">
      <c r="I14367" s="158">
        <f t="shared" si="1345"/>
        <v>34</v>
      </c>
      <c r="J14367" s="158" t="str">
        <f t="shared" si="1348"/>
        <v>HKD</v>
      </c>
      <c r="K14367" s="158" t="str">
        <f t="shared" si="1349"/>
        <v>CHF</v>
      </c>
      <c r="L14367" s="158" t="str">
        <f t="shared" si="1346"/>
        <v>HKDCHF45690</v>
      </c>
      <c r="M14367" s="160">
        <f t="shared" si="1350"/>
        <v>45690</v>
      </c>
      <c r="N14367" s="158">
        <v>0.12347203358439313</v>
      </c>
      <c r="O14367" s="158">
        <v>0.94489999999999996</v>
      </c>
      <c r="P14367" s="161">
        <f t="shared" si="1347"/>
        <v>0.1167</v>
      </c>
    </row>
    <row r="14368" spans="9:16" x14ac:dyDescent="0.2">
      <c r="I14368" s="158">
        <f t="shared" si="1345"/>
        <v>34</v>
      </c>
      <c r="J14368" s="158" t="str">
        <f t="shared" si="1348"/>
        <v>HKD</v>
      </c>
      <c r="K14368" s="158" t="str">
        <f t="shared" si="1349"/>
        <v>CHF</v>
      </c>
      <c r="L14368" s="158" t="str">
        <f t="shared" si="1346"/>
        <v>HKDCHF45691</v>
      </c>
      <c r="M14368" s="160">
        <f t="shared" si="1350"/>
        <v>45691</v>
      </c>
      <c r="N14368" s="158">
        <v>0.12488760115895695</v>
      </c>
      <c r="O14368" s="158">
        <v>0.93930000000000002</v>
      </c>
      <c r="P14368" s="161">
        <f t="shared" si="1347"/>
        <v>0.1173</v>
      </c>
    </row>
    <row r="14369" spans="9:16" x14ac:dyDescent="0.2">
      <c r="I14369" s="158">
        <f t="shared" si="1345"/>
        <v>34</v>
      </c>
      <c r="J14369" s="158" t="str">
        <f t="shared" si="1348"/>
        <v>HKD</v>
      </c>
      <c r="K14369" s="158" t="str">
        <f t="shared" si="1349"/>
        <v>CHF</v>
      </c>
      <c r="L14369" s="158" t="str">
        <f t="shared" si="1346"/>
        <v>HKDCHF45692</v>
      </c>
      <c r="M14369" s="160">
        <f t="shared" si="1350"/>
        <v>45692</v>
      </c>
      <c r="N14369" s="158">
        <v>0.12424057945806259</v>
      </c>
      <c r="O14369" s="158">
        <v>0.93959999999999999</v>
      </c>
      <c r="P14369" s="161">
        <f t="shared" si="1347"/>
        <v>0.1167</v>
      </c>
    </row>
    <row r="14370" spans="9:16" x14ac:dyDescent="0.2">
      <c r="I14370" s="158">
        <f t="shared" si="1345"/>
        <v>34</v>
      </c>
      <c r="J14370" s="158" t="str">
        <f t="shared" si="1348"/>
        <v>HKD</v>
      </c>
      <c r="K14370" s="158" t="str">
        <f t="shared" si="1349"/>
        <v>CHF</v>
      </c>
      <c r="L14370" s="158" t="str">
        <f t="shared" si="1346"/>
        <v>HKDCHF45693</v>
      </c>
      <c r="M14370" s="160">
        <f t="shared" si="1350"/>
        <v>45693</v>
      </c>
      <c r="N14370" s="158">
        <v>0.12321036938468742</v>
      </c>
      <c r="O14370" s="158">
        <v>0.9395</v>
      </c>
      <c r="P14370" s="161">
        <f t="shared" si="1347"/>
        <v>0.1158</v>
      </c>
    </row>
    <row r="14371" spans="9:16" x14ac:dyDescent="0.2">
      <c r="I14371" s="158">
        <f t="shared" si="1345"/>
        <v>34</v>
      </c>
      <c r="J14371" s="158" t="str">
        <f t="shared" si="1348"/>
        <v>HKD</v>
      </c>
      <c r="K14371" s="158" t="str">
        <f t="shared" si="1349"/>
        <v>CHF</v>
      </c>
      <c r="L14371" s="158" t="str">
        <f t="shared" si="1346"/>
        <v>HKDCHF45694</v>
      </c>
      <c r="M14371" s="160">
        <f t="shared" si="1350"/>
        <v>45694</v>
      </c>
      <c r="N14371" s="158">
        <v>0.1239648931422621</v>
      </c>
      <c r="O14371" s="158">
        <v>0.9385</v>
      </c>
      <c r="P14371" s="161">
        <f t="shared" si="1347"/>
        <v>0.1163</v>
      </c>
    </row>
    <row r="14372" spans="9:16" x14ac:dyDescent="0.2">
      <c r="I14372" s="158">
        <f t="shared" si="1345"/>
        <v>34</v>
      </c>
      <c r="J14372" s="158" t="str">
        <f t="shared" si="1348"/>
        <v>HKD</v>
      </c>
      <c r="K14372" s="158" t="str">
        <f t="shared" si="1349"/>
        <v>CHF</v>
      </c>
      <c r="L14372" s="158" t="str">
        <f t="shared" si="1346"/>
        <v>HKDCHF45695</v>
      </c>
      <c r="M14372" s="160">
        <f t="shared" si="1350"/>
        <v>45695</v>
      </c>
      <c r="N14372" s="158">
        <v>0.12371950314247537</v>
      </c>
      <c r="O14372" s="158">
        <v>0.94179999999999997</v>
      </c>
      <c r="P14372" s="161">
        <f t="shared" si="1347"/>
        <v>0.11650000000000001</v>
      </c>
    </row>
    <row r="14373" spans="9:16" x14ac:dyDescent="0.2">
      <c r="I14373" s="158">
        <f t="shared" si="1345"/>
        <v>34</v>
      </c>
      <c r="J14373" s="158" t="str">
        <f t="shared" si="1348"/>
        <v>HKD</v>
      </c>
      <c r="K14373" s="158" t="str">
        <f t="shared" si="1349"/>
        <v>CHF</v>
      </c>
      <c r="L14373" s="158" t="str">
        <f t="shared" si="1346"/>
        <v>HKDCHF45696</v>
      </c>
      <c r="M14373" s="160">
        <f t="shared" si="1350"/>
        <v>45696</v>
      </c>
      <c r="N14373" s="158">
        <v>0.12371950314247537</v>
      </c>
      <c r="O14373" s="158">
        <v>0.94179999999999997</v>
      </c>
      <c r="P14373" s="161">
        <f t="shared" si="1347"/>
        <v>0.11650000000000001</v>
      </c>
    </row>
    <row r="14374" spans="9:16" x14ac:dyDescent="0.2">
      <c r="I14374" s="158">
        <f t="shared" si="1345"/>
        <v>34</v>
      </c>
      <c r="J14374" s="158" t="str">
        <f t="shared" si="1348"/>
        <v>HKD</v>
      </c>
      <c r="K14374" s="158" t="str">
        <f t="shared" si="1349"/>
        <v>CHF</v>
      </c>
      <c r="L14374" s="158" t="str">
        <f t="shared" si="1346"/>
        <v>HKDCHF45697</v>
      </c>
      <c r="M14374" s="160">
        <f t="shared" si="1350"/>
        <v>45697</v>
      </c>
      <c r="N14374" s="158">
        <v>0.12371950314247537</v>
      </c>
      <c r="O14374" s="158">
        <v>0.94179999999999997</v>
      </c>
      <c r="P14374" s="161">
        <f t="shared" si="1347"/>
        <v>0.11650000000000001</v>
      </c>
    </row>
    <row r="14375" spans="9:16" x14ac:dyDescent="0.2">
      <c r="I14375" s="158">
        <f t="shared" si="1345"/>
        <v>34</v>
      </c>
      <c r="J14375" s="158" t="str">
        <f t="shared" si="1348"/>
        <v>HKD</v>
      </c>
      <c r="K14375" s="158" t="str">
        <f t="shared" si="1349"/>
        <v>CHF</v>
      </c>
      <c r="L14375" s="158" t="str">
        <f t="shared" si="1346"/>
        <v>HKDCHF45698</v>
      </c>
      <c r="M14375" s="160">
        <f t="shared" si="1350"/>
        <v>45698</v>
      </c>
      <c r="N14375" s="158">
        <v>0.12437810945273634</v>
      </c>
      <c r="O14375" s="158">
        <v>0.93959999999999999</v>
      </c>
      <c r="P14375" s="161">
        <f t="shared" si="1347"/>
        <v>0.1169</v>
      </c>
    </row>
    <row r="14376" spans="9:16" x14ac:dyDescent="0.2">
      <c r="I14376" s="158">
        <f t="shared" si="1345"/>
        <v>34</v>
      </c>
      <c r="J14376" s="158" t="str">
        <f t="shared" si="1348"/>
        <v>HKD</v>
      </c>
      <c r="K14376" s="158" t="str">
        <f t="shared" si="1349"/>
        <v>CHF</v>
      </c>
      <c r="L14376" s="158" t="str">
        <f t="shared" si="1346"/>
        <v>HKDCHF45699</v>
      </c>
      <c r="M14376" s="160">
        <f t="shared" si="1350"/>
        <v>45699</v>
      </c>
      <c r="N14376" s="158">
        <v>0.12429771789389947</v>
      </c>
      <c r="O14376" s="158">
        <v>0.94289999999999996</v>
      </c>
      <c r="P14376" s="161">
        <f t="shared" si="1347"/>
        <v>0.1172</v>
      </c>
    </row>
    <row r="14377" spans="9:16" x14ac:dyDescent="0.2">
      <c r="I14377" s="158">
        <f t="shared" si="1345"/>
        <v>34</v>
      </c>
      <c r="J14377" s="158" t="str">
        <f t="shared" si="1348"/>
        <v>HKD</v>
      </c>
      <c r="K14377" s="158" t="str">
        <f t="shared" si="1349"/>
        <v>CHF</v>
      </c>
      <c r="L14377" s="158" t="str">
        <f t="shared" si="1346"/>
        <v>HKDCHF45700</v>
      </c>
      <c r="M14377" s="160">
        <f t="shared" si="1350"/>
        <v>45700</v>
      </c>
      <c r="N14377" s="158">
        <v>0.1238098775520311</v>
      </c>
      <c r="O14377" s="158">
        <v>0.94569999999999999</v>
      </c>
      <c r="P14377" s="161">
        <f t="shared" si="1347"/>
        <v>0.1171</v>
      </c>
    </row>
    <row r="14378" spans="9:16" x14ac:dyDescent="0.2">
      <c r="I14378" s="158">
        <f t="shared" ref="I14378:I14441" si="1351">IF(M14377=$G$2,I14377+1,I14377)</f>
        <v>34</v>
      </c>
      <c r="J14378" s="158" t="str">
        <f t="shared" si="1348"/>
        <v>HKD</v>
      </c>
      <c r="K14378" s="158" t="str">
        <f t="shared" si="1349"/>
        <v>CHF</v>
      </c>
      <c r="L14378" s="158" t="str">
        <f t="shared" si="1346"/>
        <v>HKDCHF45701</v>
      </c>
      <c r="M14378" s="160">
        <f t="shared" si="1350"/>
        <v>45701</v>
      </c>
      <c r="N14378" s="158">
        <v>0.12356968094308382</v>
      </c>
      <c r="O14378" s="158">
        <v>0.94210000000000005</v>
      </c>
      <c r="P14378" s="161">
        <f t="shared" si="1347"/>
        <v>0.1164</v>
      </c>
    </row>
    <row r="14379" spans="9:16" x14ac:dyDescent="0.2">
      <c r="I14379" s="158">
        <f t="shared" si="1351"/>
        <v>34</v>
      </c>
      <c r="J14379" s="158" t="str">
        <f t="shared" si="1348"/>
        <v>HKD</v>
      </c>
      <c r="K14379" s="158" t="str">
        <f t="shared" si="1349"/>
        <v>CHF</v>
      </c>
      <c r="L14379" s="158" t="str">
        <f t="shared" si="1346"/>
        <v>HKDCHF45702</v>
      </c>
      <c r="M14379" s="160">
        <f t="shared" si="1350"/>
        <v>45702</v>
      </c>
      <c r="N14379" s="158">
        <v>0.12261814258037619</v>
      </c>
      <c r="O14379" s="158">
        <v>0.94420000000000004</v>
      </c>
      <c r="P14379" s="161">
        <f t="shared" si="1347"/>
        <v>0.1158</v>
      </c>
    </row>
    <row r="14380" spans="9:16" x14ac:dyDescent="0.2">
      <c r="I14380" s="158">
        <f t="shared" si="1351"/>
        <v>34</v>
      </c>
      <c r="J14380" s="158" t="str">
        <f t="shared" si="1348"/>
        <v>HKD</v>
      </c>
      <c r="K14380" s="158" t="str">
        <f t="shared" si="1349"/>
        <v>CHF</v>
      </c>
      <c r="L14380" s="158" t="str">
        <f t="shared" si="1346"/>
        <v>HKDCHF45703</v>
      </c>
      <c r="M14380" s="160">
        <f t="shared" si="1350"/>
        <v>45703</v>
      </c>
      <c r="N14380" s="158">
        <v>0.12261814258037619</v>
      </c>
      <c r="O14380" s="158">
        <v>0.94420000000000004</v>
      </c>
      <c r="P14380" s="161">
        <f t="shared" si="1347"/>
        <v>0.1158</v>
      </c>
    </row>
    <row r="14381" spans="9:16" x14ac:dyDescent="0.2">
      <c r="I14381" s="158">
        <f t="shared" si="1351"/>
        <v>34</v>
      </c>
      <c r="J14381" s="158" t="str">
        <f t="shared" si="1348"/>
        <v>HKD</v>
      </c>
      <c r="K14381" s="158" t="str">
        <f t="shared" si="1349"/>
        <v>CHF</v>
      </c>
      <c r="L14381" s="158" t="str">
        <f t="shared" si="1346"/>
        <v>HKDCHF45704</v>
      </c>
      <c r="M14381" s="160">
        <f t="shared" si="1350"/>
        <v>45704</v>
      </c>
      <c r="N14381" s="158">
        <v>0.12261814258037619</v>
      </c>
      <c r="O14381" s="158">
        <v>0.94420000000000004</v>
      </c>
      <c r="P14381" s="161">
        <f t="shared" si="1347"/>
        <v>0.1158</v>
      </c>
    </row>
    <row r="14382" spans="9:16" x14ac:dyDescent="0.2">
      <c r="I14382" s="158">
        <f t="shared" si="1351"/>
        <v>34</v>
      </c>
      <c r="J14382" s="158" t="str">
        <f t="shared" si="1348"/>
        <v>HKD</v>
      </c>
      <c r="K14382" s="158" t="str">
        <f t="shared" si="1349"/>
        <v>CHF</v>
      </c>
      <c r="L14382" s="158" t="str">
        <f t="shared" si="1346"/>
        <v>HKDCHF45705</v>
      </c>
      <c r="M14382" s="160">
        <f t="shared" si="1350"/>
        <v>45705</v>
      </c>
      <c r="N14382" s="158">
        <v>0.12272799793816964</v>
      </c>
      <c r="O14382" s="158">
        <v>0.94399999999999995</v>
      </c>
      <c r="P14382" s="161">
        <f t="shared" si="1347"/>
        <v>0.1159</v>
      </c>
    </row>
    <row r="14383" spans="9:16" x14ac:dyDescent="0.2">
      <c r="I14383" s="158">
        <f t="shared" si="1351"/>
        <v>34</v>
      </c>
      <c r="J14383" s="158" t="str">
        <f t="shared" si="1348"/>
        <v>HKD</v>
      </c>
      <c r="K14383" s="158" t="str">
        <f t="shared" si="1349"/>
        <v>CHF</v>
      </c>
      <c r="L14383" s="158" t="str">
        <f t="shared" si="1346"/>
        <v>HKDCHF45706</v>
      </c>
      <c r="M14383" s="160">
        <f t="shared" si="1350"/>
        <v>45706</v>
      </c>
      <c r="N14383" s="158">
        <v>0.12309964916599987</v>
      </c>
      <c r="O14383" s="158">
        <v>0.9425</v>
      </c>
      <c r="P14383" s="161">
        <f t="shared" si="1347"/>
        <v>0.11600000000000001</v>
      </c>
    </row>
    <row r="14384" spans="9:16" x14ac:dyDescent="0.2">
      <c r="I14384" s="158">
        <f t="shared" si="1351"/>
        <v>34</v>
      </c>
      <c r="J14384" s="158" t="str">
        <f t="shared" si="1348"/>
        <v>HKD</v>
      </c>
      <c r="K14384" s="158" t="str">
        <f t="shared" si="1349"/>
        <v>CHF</v>
      </c>
      <c r="L14384" s="158" t="str">
        <f t="shared" si="1346"/>
        <v>HKDCHF45707</v>
      </c>
      <c r="M14384" s="160">
        <f t="shared" si="1350"/>
        <v>45707</v>
      </c>
      <c r="N14384" s="158">
        <v>0.12323162616453885</v>
      </c>
      <c r="O14384" s="158">
        <v>0.94350000000000001</v>
      </c>
      <c r="P14384" s="161">
        <f t="shared" si="1347"/>
        <v>0.1163</v>
      </c>
    </row>
    <row r="14385" spans="9:16" x14ac:dyDescent="0.2">
      <c r="I14385" s="158">
        <f t="shared" si="1351"/>
        <v>34</v>
      </c>
      <c r="J14385" s="158" t="str">
        <f t="shared" si="1348"/>
        <v>HKD</v>
      </c>
      <c r="K14385" s="158" t="str">
        <f t="shared" si="1349"/>
        <v>CHF</v>
      </c>
      <c r="L14385" s="158" t="str">
        <f t="shared" si="1346"/>
        <v>HKDCHF45708</v>
      </c>
      <c r="M14385" s="160">
        <f t="shared" si="1350"/>
        <v>45708</v>
      </c>
      <c r="N14385" s="158">
        <v>0.12313602837054094</v>
      </c>
      <c r="O14385" s="158">
        <v>0.94230000000000003</v>
      </c>
      <c r="P14385" s="161">
        <f t="shared" si="1347"/>
        <v>0.11600000000000001</v>
      </c>
    </row>
    <row r="14386" spans="9:16" x14ac:dyDescent="0.2">
      <c r="I14386" s="158">
        <f t="shared" si="1351"/>
        <v>34</v>
      </c>
      <c r="J14386" s="158" t="str">
        <f t="shared" si="1348"/>
        <v>HKD</v>
      </c>
      <c r="K14386" s="158" t="str">
        <f t="shared" si="1349"/>
        <v>CHF</v>
      </c>
      <c r="L14386" s="158" t="str">
        <f t="shared" si="1346"/>
        <v>HKDCHF45709</v>
      </c>
      <c r="M14386" s="160">
        <f t="shared" si="1350"/>
        <v>45709</v>
      </c>
      <c r="N14386" s="158">
        <v>0.12296039445694543</v>
      </c>
      <c r="O14386" s="158">
        <v>0.94199999999999995</v>
      </c>
      <c r="P14386" s="161">
        <f t="shared" si="1347"/>
        <v>0.1158</v>
      </c>
    </row>
    <row r="14387" spans="9:16" x14ac:dyDescent="0.2">
      <c r="I14387" s="158">
        <f t="shared" si="1351"/>
        <v>34</v>
      </c>
      <c r="J14387" s="158" t="str">
        <f t="shared" si="1348"/>
        <v>HKD</v>
      </c>
      <c r="K14387" s="158" t="str">
        <f t="shared" si="1349"/>
        <v>CHF</v>
      </c>
      <c r="L14387" s="158" t="str">
        <f t="shared" si="1346"/>
        <v>HKDCHF45710</v>
      </c>
      <c r="M14387" s="160">
        <f t="shared" si="1350"/>
        <v>45710</v>
      </c>
      <c r="N14387" s="158">
        <v>0.12296039445694543</v>
      </c>
      <c r="O14387" s="158">
        <v>0.94199999999999995</v>
      </c>
      <c r="P14387" s="161">
        <f t="shared" si="1347"/>
        <v>0.1158</v>
      </c>
    </row>
    <row r="14388" spans="9:16" x14ac:dyDescent="0.2">
      <c r="I14388" s="158">
        <f t="shared" si="1351"/>
        <v>34</v>
      </c>
      <c r="J14388" s="158" t="str">
        <f t="shared" si="1348"/>
        <v>HKD</v>
      </c>
      <c r="K14388" s="158" t="str">
        <f t="shared" si="1349"/>
        <v>CHF</v>
      </c>
      <c r="L14388" s="158" t="str">
        <f t="shared" si="1346"/>
        <v>HKDCHF45711</v>
      </c>
      <c r="M14388" s="160">
        <f t="shared" si="1350"/>
        <v>45711</v>
      </c>
      <c r="N14388" s="158">
        <v>0.12296039445694543</v>
      </c>
      <c r="O14388" s="158">
        <v>0.94199999999999995</v>
      </c>
      <c r="P14388" s="161">
        <f t="shared" si="1347"/>
        <v>0.1158</v>
      </c>
    </row>
    <row r="14389" spans="9:16" x14ac:dyDescent="0.2">
      <c r="I14389" s="158">
        <f t="shared" si="1351"/>
        <v>34</v>
      </c>
      <c r="J14389" s="158" t="str">
        <f t="shared" si="1348"/>
        <v>HKD</v>
      </c>
      <c r="K14389" s="158" t="str">
        <f t="shared" si="1349"/>
        <v>CHF</v>
      </c>
      <c r="L14389" s="158" t="str">
        <f t="shared" si="1346"/>
        <v>HKDCHF45712</v>
      </c>
      <c r="M14389" s="160">
        <f t="shared" si="1350"/>
        <v>45712</v>
      </c>
      <c r="N14389" s="158">
        <v>0.12291656423619647</v>
      </c>
      <c r="O14389" s="158">
        <v>0.9415</v>
      </c>
      <c r="P14389" s="161">
        <f t="shared" si="1347"/>
        <v>0.1157</v>
      </c>
    </row>
    <row r="14390" spans="9:16" x14ac:dyDescent="0.2">
      <c r="I14390" s="158">
        <f t="shared" si="1351"/>
        <v>34</v>
      </c>
      <c r="J14390" s="158" t="str">
        <f t="shared" si="1348"/>
        <v>HKD</v>
      </c>
      <c r="K14390" s="158" t="str">
        <f t="shared" si="1349"/>
        <v>CHF</v>
      </c>
      <c r="L14390" s="158" t="str">
        <f t="shared" si="1346"/>
        <v>HKDCHF45713</v>
      </c>
      <c r="M14390" s="160">
        <f t="shared" si="1350"/>
        <v>45713</v>
      </c>
      <c r="N14390" s="158">
        <v>0.12253550466247595</v>
      </c>
      <c r="O14390" s="158">
        <v>0.93859999999999999</v>
      </c>
      <c r="P14390" s="161">
        <f t="shared" si="1347"/>
        <v>0.115</v>
      </c>
    </row>
    <row r="14391" spans="9:16" x14ac:dyDescent="0.2">
      <c r="I14391" s="158">
        <f t="shared" si="1351"/>
        <v>34</v>
      </c>
      <c r="J14391" s="158" t="str">
        <f t="shared" si="1348"/>
        <v>HKD</v>
      </c>
      <c r="K14391" s="158" t="str">
        <f t="shared" si="1349"/>
        <v>CHF</v>
      </c>
      <c r="L14391" s="158" t="str">
        <f t="shared" si="1346"/>
        <v>HKDCHF45714</v>
      </c>
      <c r="M14391" s="160">
        <f t="shared" si="1350"/>
        <v>45714</v>
      </c>
      <c r="N14391" s="158">
        <v>0.12267530300799842</v>
      </c>
      <c r="O14391" s="158">
        <v>0.93920000000000003</v>
      </c>
      <c r="P14391" s="161">
        <f t="shared" si="1347"/>
        <v>0.1152</v>
      </c>
    </row>
    <row r="14392" spans="9:16" x14ac:dyDescent="0.2">
      <c r="I14392" s="158">
        <f t="shared" si="1351"/>
        <v>34</v>
      </c>
      <c r="J14392" s="158" t="str">
        <f t="shared" si="1348"/>
        <v>HKD</v>
      </c>
      <c r="K14392" s="158" t="str">
        <f t="shared" si="1349"/>
        <v>CHF</v>
      </c>
      <c r="L14392" s="158" t="str">
        <f t="shared" si="1346"/>
        <v>HKDCHF45715</v>
      </c>
      <c r="M14392" s="160">
        <f t="shared" si="1350"/>
        <v>45715</v>
      </c>
      <c r="N14392" s="158">
        <v>0.1227807381577978</v>
      </c>
      <c r="O14392" s="158">
        <v>0.94069999999999998</v>
      </c>
      <c r="P14392" s="161">
        <f t="shared" si="1347"/>
        <v>0.11550000000000001</v>
      </c>
    </row>
    <row r="14393" spans="9:16" x14ac:dyDescent="0.2">
      <c r="I14393" s="158">
        <f t="shared" si="1351"/>
        <v>34</v>
      </c>
      <c r="J14393" s="158" t="str">
        <f t="shared" si="1348"/>
        <v>HKD</v>
      </c>
      <c r="K14393" s="158" t="str">
        <f t="shared" si="1349"/>
        <v>CHF</v>
      </c>
      <c r="L14393" s="158" t="str">
        <f t="shared" si="1346"/>
        <v>HKDCHF45716</v>
      </c>
      <c r="M14393" s="160">
        <f t="shared" si="1350"/>
        <v>45716</v>
      </c>
      <c r="N14393" s="158">
        <v>0.12348728081007655</v>
      </c>
      <c r="O14393" s="158">
        <v>0.93940000000000001</v>
      </c>
      <c r="P14393" s="161">
        <f t="shared" si="1347"/>
        <v>0.11600000000000001</v>
      </c>
    </row>
    <row r="14394" spans="9:16" x14ac:dyDescent="0.2">
      <c r="I14394" s="158">
        <f t="shared" si="1351"/>
        <v>34</v>
      </c>
      <c r="J14394" s="158" t="str">
        <f t="shared" si="1348"/>
        <v>HKD</v>
      </c>
      <c r="K14394" s="158" t="str">
        <f t="shared" si="1349"/>
        <v>CHF</v>
      </c>
      <c r="L14394" s="158" t="str">
        <f t="shared" si="1346"/>
        <v>HKDCHF45717</v>
      </c>
      <c r="M14394" s="160">
        <f t="shared" si="1350"/>
        <v>45717</v>
      </c>
      <c r="N14394" s="158">
        <v>0.12348728081007655</v>
      </c>
      <c r="O14394" s="158">
        <v>0.93940000000000001</v>
      </c>
      <c r="P14394" s="161">
        <f t="shared" si="1347"/>
        <v>0.11600000000000001</v>
      </c>
    </row>
    <row r="14395" spans="9:16" x14ac:dyDescent="0.2">
      <c r="I14395" s="158">
        <f t="shared" si="1351"/>
        <v>34</v>
      </c>
      <c r="J14395" s="158" t="str">
        <f t="shared" si="1348"/>
        <v>HKD</v>
      </c>
      <c r="K14395" s="158" t="str">
        <f t="shared" si="1349"/>
        <v>CHF</v>
      </c>
      <c r="L14395" s="158" t="str">
        <f t="shared" si="1346"/>
        <v>HKDCHF45718</v>
      </c>
      <c r="M14395" s="160">
        <f t="shared" si="1350"/>
        <v>45718</v>
      </c>
      <c r="N14395" s="158">
        <v>0.12348728081007655</v>
      </c>
      <c r="O14395" s="158">
        <v>0.93940000000000001</v>
      </c>
      <c r="P14395" s="161">
        <f t="shared" si="1347"/>
        <v>0.11600000000000001</v>
      </c>
    </row>
    <row r="14396" spans="9:16" x14ac:dyDescent="0.2">
      <c r="I14396" s="158">
        <f t="shared" si="1351"/>
        <v>34</v>
      </c>
      <c r="J14396" s="158" t="str">
        <f t="shared" si="1348"/>
        <v>HKD</v>
      </c>
      <c r="K14396" s="158" t="str">
        <f t="shared" si="1349"/>
        <v>CHF</v>
      </c>
      <c r="L14396" s="158" t="str">
        <f t="shared" si="1346"/>
        <v>HKDCHF45719</v>
      </c>
      <c r="M14396" s="160">
        <f t="shared" si="1350"/>
        <v>45719</v>
      </c>
      <c r="N14396" s="158">
        <v>0.12287125549848868</v>
      </c>
      <c r="O14396" s="158">
        <v>0.94279999999999997</v>
      </c>
      <c r="P14396" s="161">
        <f t="shared" si="1347"/>
        <v>0.1158</v>
      </c>
    </row>
    <row r="14397" spans="9:16" x14ac:dyDescent="0.2">
      <c r="I14397" s="158">
        <f t="shared" si="1351"/>
        <v>34</v>
      </c>
      <c r="J14397" s="158" t="str">
        <f t="shared" si="1348"/>
        <v>HKD</v>
      </c>
      <c r="K14397" s="158" t="str">
        <f t="shared" si="1349"/>
        <v>CHF</v>
      </c>
      <c r="L14397" s="158" t="str">
        <f t="shared" si="1346"/>
        <v>HKDCHF45720</v>
      </c>
      <c r="M14397" s="160">
        <f t="shared" si="1350"/>
        <v>45720</v>
      </c>
      <c r="N14397" s="158">
        <v>0.12186799259042605</v>
      </c>
      <c r="O14397" s="158">
        <v>0.93710000000000004</v>
      </c>
      <c r="P14397" s="161">
        <f t="shared" si="1347"/>
        <v>0.1142</v>
      </c>
    </row>
    <row r="14398" spans="9:16" x14ac:dyDescent="0.2">
      <c r="I14398" s="158">
        <f t="shared" si="1351"/>
        <v>34</v>
      </c>
      <c r="J14398" s="158" t="str">
        <f t="shared" si="1348"/>
        <v>HKD</v>
      </c>
      <c r="K14398" s="158" t="str">
        <f t="shared" si="1349"/>
        <v>CHF</v>
      </c>
      <c r="L14398" s="158" t="str">
        <f t="shared" si="1346"/>
        <v>HKDCHF45721</v>
      </c>
      <c r="M14398" s="160">
        <f t="shared" si="1350"/>
        <v>45721</v>
      </c>
      <c r="N14398" s="158">
        <v>0.12032825548095202</v>
      </c>
      <c r="O14398" s="158">
        <v>0.95140000000000002</v>
      </c>
      <c r="P14398" s="161">
        <f t="shared" si="1347"/>
        <v>0.1145</v>
      </c>
    </row>
    <row r="14399" spans="9:16" x14ac:dyDescent="0.2">
      <c r="I14399" s="158">
        <f t="shared" si="1351"/>
        <v>34</v>
      </c>
      <c r="J14399" s="158" t="str">
        <f t="shared" si="1348"/>
        <v>HKD</v>
      </c>
      <c r="K14399" s="158" t="str">
        <f t="shared" si="1349"/>
        <v>CHF</v>
      </c>
      <c r="L14399" s="158" t="str">
        <f t="shared" si="1346"/>
        <v>HKDCHF45722</v>
      </c>
      <c r="M14399" s="160">
        <f t="shared" si="1350"/>
        <v>45722</v>
      </c>
      <c r="N14399" s="158">
        <v>0.11915826600891302</v>
      </c>
      <c r="O14399" s="158">
        <v>0.95650000000000002</v>
      </c>
      <c r="P14399" s="161">
        <f t="shared" si="1347"/>
        <v>0.114</v>
      </c>
    </row>
    <row r="14400" spans="9:16" x14ac:dyDescent="0.2">
      <c r="I14400" s="158">
        <f t="shared" si="1351"/>
        <v>34</v>
      </c>
      <c r="J14400" s="158" t="str">
        <f t="shared" si="1348"/>
        <v>HKD</v>
      </c>
      <c r="K14400" s="158" t="str">
        <f t="shared" si="1349"/>
        <v>CHF</v>
      </c>
      <c r="L14400" s="158" t="str">
        <f t="shared" si="1346"/>
        <v>HKDCHF45723</v>
      </c>
      <c r="M14400" s="160">
        <f t="shared" si="1350"/>
        <v>45723</v>
      </c>
      <c r="N14400" s="158">
        <v>0.1185438078641962</v>
      </c>
      <c r="O14400" s="158">
        <v>0.95569999999999999</v>
      </c>
      <c r="P14400" s="161">
        <f t="shared" si="1347"/>
        <v>0.1133</v>
      </c>
    </row>
    <row r="14401" spans="9:16" x14ac:dyDescent="0.2">
      <c r="I14401" s="158">
        <f t="shared" si="1351"/>
        <v>34</v>
      </c>
      <c r="J14401" s="158" t="str">
        <f t="shared" si="1348"/>
        <v>HKD</v>
      </c>
      <c r="K14401" s="158" t="str">
        <f t="shared" si="1349"/>
        <v>CHF</v>
      </c>
      <c r="L14401" s="158" t="str">
        <f t="shared" si="1346"/>
        <v>HKDCHF45724</v>
      </c>
      <c r="M14401" s="160">
        <f t="shared" si="1350"/>
        <v>45724</v>
      </c>
      <c r="N14401" s="158">
        <v>0.1185438078641962</v>
      </c>
      <c r="O14401" s="158">
        <v>0.95569999999999999</v>
      </c>
      <c r="P14401" s="161">
        <f t="shared" si="1347"/>
        <v>0.1133</v>
      </c>
    </row>
    <row r="14402" spans="9:16" x14ac:dyDescent="0.2">
      <c r="I14402" s="158">
        <f t="shared" si="1351"/>
        <v>34</v>
      </c>
      <c r="J14402" s="158" t="str">
        <f t="shared" si="1348"/>
        <v>HKD</v>
      </c>
      <c r="K14402" s="158" t="str">
        <f t="shared" si="1349"/>
        <v>CHF</v>
      </c>
      <c r="L14402" s="158" t="str">
        <f t="shared" si="1346"/>
        <v>HKDCHF45725</v>
      </c>
      <c r="M14402" s="160">
        <f t="shared" si="1350"/>
        <v>45725</v>
      </c>
      <c r="N14402" s="158">
        <v>0.1185438078641962</v>
      </c>
      <c r="O14402" s="158">
        <v>0.95569999999999999</v>
      </c>
      <c r="P14402" s="161">
        <f t="shared" si="1347"/>
        <v>0.1133</v>
      </c>
    </row>
    <row r="14403" spans="9:16" x14ac:dyDescent="0.2">
      <c r="I14403" s="158">
        <f t="shared" si="1351"/>
        <v>34</v>
      </c>
      <c r="J14403" s="158" t="str">
        <f t="shared" si="1348"/>
        <v>HKD</v>
      </c>
      <c r="K14403" s="158" t="str">
        <f t="shared" si="1349"/>
        <v>CHF</v>
      </c>
      <c r="L14403" s="158" t="str">
        <f t="shared" ref="L14403:L14466" si="1352">J14403&amp;K14403&amp;M14403</f>
        <v>HKDCHF45726</v>
      </c>
      <c r="M14403" s="160">
        <f t="shared" si="1350"/>
        <v>45726</v>
      </c>
      <c r="N14403" s="158">
        <v>0.1187070428888546</v>
      </c>
      <c r="O14403" s="158">
        <v>0.95120000000000005</v>
      </c>
      <c r="P14403" s="161">
        <f t="shared" ref="P14403:P14466" si="1353">ROUND(N14403*O14403,4)</f>
        <v>0.1129</v>
      </c>
    </row>
    <row r="14404" spans="9:16" x14ac:dyDescent="0.2">
      <c r="I14404" s="158">
        <f t="shared" si="1351"/>
        <v>34</v>
      </c>
      <c r="J14404" s="158" t="str">
        <f t="shared" ref="J14404:J14467" si="1354">VLOOKUP($I14404,$A:$C,2,FALSE)</f>
        <v>HKD</v>
      </c>
      <c r="K14404" s="158" t="str">
        <f t="shared" ref="K14404:K14467" si="1355">VLOOKUP($I14404,$A:$C,3,FALSE)</f>
        <v>CHF</v>
      </c>
      <c r="L14404" s="158" t="str">
        <f t="shared" si="1352"/>
        <v>HKDCHF45727</v>
      </c>
      <c r="M14404" s="160">
        <f t="shared" ref="M14404:M14467" si="1356">IF(I14404=I14403,M14403+1,$G$1)</f>
        <v>45727</v>
      </c>
      <c r="N14404" s="158">
        <v>0.11794678241177579</v>
      </c>
      <c r="O14404" s="158">
        <v>0.96079999999999999</v>
      </c>
      <c r="P14404" s="161">
        <f t="shared" si="1353"/>
        <v>0.1133</v>
      </c>
    </row>
    <row r="14405" spans="9:16" x14ac:dyDescent="0.2">
      <c r="I14405" s="158">
        <f t="shared" si="1351"/>
        <v>34</v>
      </c>
      <c r="J14405" s="158" t="str">
        <f t="shared" si="1354"/>
        <v>HKD</v>
      </c>
      <c r="K14405" s="158" t="str">
        <f t="shared" si="1355"/>
        <v>CHF</v>
      </c>
      <c r="L14405" s="158" t="str">
        <f t="shared" si="1352"/>
        <v>HKDCHF45728</v>
      </c>
      <c r="M14405" s="160">
        <f t="shared" si="1356"/>
        <v>45728</v>
      </c>
      <c r="N14405" s="158">
        <v>0.11823265822485486</v>
      </c>
      <c r="O14405" s="158">
        <v>0.96189999999999998</v>
      </c>
      <c r="P14405" s="161">
        <f t="shared" si="1353"/>
        <v>0.1137</v>
      </c>
    </row>
    <row r="14406" spans="9:16" x14ac:dyDescent="0.2">
      <c r="I14406" s="158">
        <f t="shared" si="1351"/>
        <v>34</v>
      </c>
      <c r="J14406" s="158" t="str">
        <f t="shared" si="1354"/>
        <v>HKD</v>
      </c>
      <c r="K14406" s="158" t="str">
        <f t="shared" si="1355"/>
        <v>CHF</v>
      </c>
      <c r="L14406" s="158" t="str">
        <f t="shared" si="1352"/>
        <v>HKDCHF45729</v>
      </c>
      <c r="M14406" s="160">
        <f t="shared" si="1356"/>
        <v>45729</v>
      </c>
      <c r="N14406" s="158">
        <v>0.1188001188001188</v>
      </c>
      <c r="O14406" s="158">
        <v>0.95789999999999997</v>
      </c>
      <c r="P14406" s="161">
        <f t="shared" si="1353"/>
        <v>0.1138</v>
      </c>
    </row>
    <row r="14407" spans="9:16" x14ac:dyDescent="0.2">
      <c r="I14407" s="158">
        <f t="shared" si="1351"/>
        <v>34</v>
      </c>
      <c r="J14407" s="158" t="str">
        <f t="shared" si="1354"/>
        <v>HKD</v>
      </c>
      <c r="K14407" s="158" t="str">
        <f t="shared" si="1355"/>
        <v>CHF</v>
      </c>
      <c r="L14407" s="158" t="str">
        <f t="shared" si="1352"/>
        <v>HKDCHF45730</v>
      </c>
      <c r="M14407" s="160">
        <f t="shared" si="1356"/>
        <v>45730</v>
      </c>
      <c r="N14407" s="158">
        <v>0.1181544278371832</v>
      </c>
      <c r="O14407" s="158">
        <v>0.96409999999999996</v>
      </c>
      <c r="P14407" s="161">
        <f t="shared" si="1353"/>
        <v>0.1139</v>
      </c>
    </row>
    <row r="14408" spans="9:16" x14ac:dyDescent="0.2">
      <c r="I14408" s="158">
        <f t="shared" si="1351"/>
        <v>34</v>
      </c>
      <c r="J14408" s="158" t="str">
        <f t="shared" si="1354"/>
        <v>HKD</v>
      </c>
      <c r="K14408" s="158" t="str">
        <f t="shared" si="1355"/>
        <v>CHF</v>
      </c>
      <c r="L14408" s="158" t="str">
        <f t="shared" si="1352"/>
        <v>HKDCHF45731</v>
      </c>
      <c r="M14408" s="160">
        <f t="shared" si="1356"/>
        <v>45731</v>
      </c>
      <c r="N14408" s="158">
        <v>0.1181544278371832</v>
      </c>
      <c r="O14408" s="158">
        <v>0.96409999999999996</v>
      </c>
      <c r="P14408" s="161">
        <f t="shared" si="1353"/>
        <v>0.1139</v>
      </c>
    </row>
    <row r="14409" spans="9:16" x14ac:dyDescent="0.2">
      <c r="I14409" s="158">
        <f t="shared" si="1351"/>
        <v>34</v>
      </c>
      <c r="J14409" s="158" t="str">
        <f t="shared" si="1354"/>
        <v>HKD</v>
      </c>
      <c r="K14409" s="158" t="str">
        <f t="shared" si="1355"/>
        <v>CHF</v>
      </c>
      <c r="L14409" s="158" t="str">
        <f t="shared" si="1352"/>
        <v>HKDCHF45732</v>
      </c>
      <c r="M14409" s="160">
        <f t="shared" si="1356"/>
        <v>45732</v>
      </c>
      <c r="N14409" s="158">
        <v>0.1181544278371832</v>
      </c>
      <c r="O14409" s="158">
        <v>0.96409999999999996</v>
      </c>
      <c r="P14409" s="161">
        <f t="shared" si="1353"/>
        <v>0.1139</v>
      </c>
    </row>
    <row r="14410" spans="9:16" x14ac:dyDescent="0.2">
      <c r="I14410" s="158">
        <f t="shared" si="1351"/>
        <v>34</v>
      </c>
      <c r="J14410" s="158" t="str">
        <f t="shared" si="1354"/>
        <v>HKD</v>
      </c>
      <c r="K14410" s="158" t="str">
        <f t="shared" si="1355"/>
        <v>CHF</v>
      </c>
      <c r="L14410" s="158" t="str">
        <f t="shared" si="1352"/>
        <v>HKDCHF45733</v>
      </c>
      <c r="M14410" s="160">
        <f t="shared" si="1356"/>
        <v>45733</v>
      </c>
      <c r="N14410" s="158">
        <v>0.11803727617181506</v>
      </c>
      <c r="O14410" s="158">
        <v>0.96160000000000001</v>
      </c>
      <c r="P14410" s="161">
        <f t="shared" si="1353"/>
        <v>0.1135</v>
      </c>
    </row>
    <row r="14411" spans="9:16" x14ac:dyDescent="0.2">
      <c r="I14411" s="158">
        <f t="shared" si="1351"/>
        <v>34</v>
      </c>
      <c r="J14411" s="158" t="str">
        <f t="shared" si="1354"/>
        <v>HKD</v>
      </c>
      <c r="K14411" s="158" t="str">
        <f t="shared" si="1355"/>
        <v>CHF</v>
      </c>
      <c r="L14411" s="158" t="str">
        <f t="shared" si="1352"/>
        <v>HKDCHF45734</v>
      </c>
      <c r="M14411" s="160">
        <f t="shared" si="1356"/>
        <v>45734</v>
      </c>
      <c r="N14411" s="158">
        <v>0.11787865571181026</v>
      </c>
      <c r="O14411" s="158">
        <v>0.96009999999999995</v>
      </c>
      <c r="P14411" s="161">
        <f t="shared" si="1353"/>
        <v>0.1132</v>
      </c>
    </row>
    <row r="14412" spans="9:16" x14ac:dyDescent="0.2">
      <c r="I14412" s="158">
        <f t="shared" si="1351"/>
        <v>34</v>
      </c>
      <c r="J14412" s="158" t="str">
        <f t="shared" si="1354"/>
        <v>HKD</v>
      </c>
      <c r="K14412" s="158" t="str">
        <f t="shared" si="1355"/>
        <v>CHF</v>
      </c>
      <c r="L14412" s="158" t="str">
        <f t="shared" si="1352"/>
        <v>HKDCHF45735</v>
      </c>
      <c r="M14412" s="160">
        <f t="shared" si="1356"/>
        <v>45735</v>
      </c>
      <c r="N14412" s="158">
        <v>0.11810000708600044</v>
      </c>
      <c r="O14412" s="158">
        <v>0.95830000000000004</v>
      </c>
      <c r="P14412" s="161">
        <f t="shared" si="1353"/>
        <v>0.1132</v>
      </c>
    </row>
    <row r="14413" spans="9:16" x14ac:dyDescent="0.2">
      <c r="I14413" s="158">
        <f t="shared" si="1351"/>
        <v>34</v>
      </c>
      <c r="J14413" s="158" t="str">
        <f t="shared" si="1354"/>
        <v>HKD</v>
      </c>
      <c r="K14413" s="158" t="str">
        <f t="shared" si="1355"/>
        <v>CHF</v>
      </c>
      <c r="L14413" s="158" t="str">
        <f t="shared" si="1352"/>
        <v>HKDCHF45736</v>
      </c>
      <c r="M14413" s="160">
        <f t="shared" si="1356"/>
        <v>45736</v>
      </c>
      <c r="N14413" s="158">
        <v>0.11878036323035075</v>
      </c>
      <c r="O14413" s="158">
        <v>0.95640000000000003</v>
      </c>
      <c r="P14413" s="161">
        <f t="shared" si="1353"/>
        <v>0.11360000000000001</v>
      </c>
    </row>
    <row r="14414" spans="9:16" x14ac:dyDescent="0.2">
      <c r="I14414" s="158">
        <f t="shared" si="1351"/>
        <v>34</v>
      </c>
      <c r="J14414" s="158" t="str">
        <f t="shared" si="1354"/>
        <v>HKD</v>
      </c>
      <c r="K14414" s="158" t="str">
        <f t="shared" si="1355"/>
        <v>CHF</v>
      </c>
      <c r="L14414" s="158" t="str">
        <f t="shared" si="1352"/>
        <v>HKDCHF45737</v>
      </c>
      <c r="M14414" s="160">
        <f t="shared" si="1356"/>
        <v>45737</v>
      </c>
      <c r="N14414" s="158">
        <v>0.11881282227978042</v>
      </c>
      <c r="O14414" s="158">
        <v>0.95469999999999999</v>
      </c>
      <c r="P14414" s="161">
        <f t="shared" si="1353"/>
        <v>0.1134</v>
      </c>
    </row>
    <row r="14415" spans="9:16" x14ac:dyDescent="0.2">
      <c r="I14415" s="158">
        <f t="shared" si="1351"/>
        <v>34</v>
      </c>
      <c r="J14415" s="158" t="str">
        <f t="shared" si="1354"/>
        <v>HKD</v>
      </c>
      <c r="K14415" s="158" t="str">
        <f t="shared" si="1355"/>
        <v>CHF</v>
      </c>
      <c r="L14415" s="158" t="str">
        <f t="shared" si="1352"/>
        <v>HKDCHF45738</v>
      </c>
      <c r="M14415" s="160">
        <f t="shared" si="1356"/>
        <v>45738</v>
      </c>
      <c r="N14415" s="158">
        <v>0.11881282227978042</v>
      </c>
      <c r="O14415" s="158">
        <v>0.95469999999999999</v>
      </c>
      <c r="P14415" s="161">
        <f t="shared" si="1353"/>
        <v>0.1134</v>
      </c>
    </row>
    <row r="14416" spans="9:16" x14ac:dyDescent="0.2">
      <c r="I14416" s="158">
        <f t="shared" si="1351"/>
        <v>34</v>
      </c>
      <c r="J14416" s="158" t="str">
        <f t="shared" si="1354"/>
        <v>HKD</v>
      </c>
      <c r="K14416" s="158" t="str">
        <f t="shared" si="1355"/>
        <v>CHF</v>
      </c>
      <c r="L14416" s="158" t="str">
        <f t="shared" si="1352"/>
        <v>HKDCHF45739</v>
      </c>
      <c r="M14416" s="160">
        <f t="shared" si="1356"/>
        <v>45739</v>
      </c>
      <c r="N14416" s="158">
        <v>0.11881282227978042</v>
      </c>
      <c r="O14416" s="158">
        <v>0.95469999999999999</v>
      </c>
      <c r="P14416" s="161">
        <f t="shared" si="1353"/>
        <v>0.1134</v>
      </c>
    </row>
    <row r="14417" spans="9:16" x14ac:dyDescent="0.2">
      <c r="I14417" s="158">
        <f t="shared" si="1351"/>
        <v>34</v>
      </c>
      <c r="J14417" s="158" t="str">
        <f t="shared" si="1354"/>
        <v>HKD</v>
      </c>
      <c r="K14417" s="158" t="str">
        <f t="shared" si="1355"/>
        <v>CHF</v>
      </c>
      <c r="L14417" s="158" t="str">
        <f t="shared" si="1352"/>
        <v>HKDCHF45740</v>
      </c>
      <c r="M14417" s="160">
        <f t="shared" si="1356"/>
        <v>45740</v>
      </c>
      <c r="N14417" s="158">
        <v>0.11884812398236294</v>
      </c>
      <c r="O14417" s="158">
        <v>0.95440000000000003</v>
      </c>
      <c r="P14417" s="161">
        <f t="shared" si="1353"/>
        <v>0.1134</v>
      </c>
    </row>
    <row r="14418" spans="9:16" x14ac:dyDescent="0.2">
      <c r="I14418" s="158">
        <f t="shared" si="1351"/>
        <v>34</v>
      </c>
      <c r="J14418" s="158" t="str">
        <f t="shared" si="1354"/>
        <v>HKD</v>
      </c>
      <c r="K14418" s="158" t="str">
        <f t="shared" si="1355"/>
        <v>CHF</v>
      </c>
      <c r="L14418" s="158" t="str">
        <f t="shared" si="1352"/>
        <v>HKDCHF45741</v>
      </c>
      <c r="M14418" s="160">
        <f t="shared" si="1356"/>
        <v>45741</v>
      </c>
      <c r="N14418" s="158">
        <v>0.11882129277566539</v>
      </c>
      <c r="O14418" s="158">
        <v>0.95389999999999997</v>
      </c>
      <c r="P14418" s="161">
        <f t="shared" si="1353"/>
        <v>0.1133</v>
      </c>
    </row>
    <row r="14419" spans="9:16" x14ac:dyDescent="0.2">
      <c r="I14419" s="158">
        <f t="shared" si="1351"/>
        <v>34</v>
      </c>
      <c r="J14419" s="158" t="str">
        <f t="shared" si="1354"/>
        <v>HKD</v>
      </c>
      <c r="K14419" s="158" t="str">
        <f t="shared" si="1355"/>
        <v>CHF</v>
      </c>
      <c r="L14419" s="158" t="str">
        <f t="shared" si="1352"/>
        <v>HKDCHF45742</v>
      </c>
      <c r="M14419" s="160">
        <f t="shared" si="1356"/>
        <v>45742</v>
      </c>
      <c r="N14419" s="158">
        <v>0.11920940323772738</v>
      </c>
      <c r="O14419" s="158">
        <v>0.95320000000000005</v>
      </c>
      <c r="P14419" s="161">
        <f t="shared" si="1353"/>
        <v>0.11360000000000001</v>
      </c>
    </row>
    <row r="14420" spans="9:16" x14ac:dyDescent="0.2">
      <c r="I14420" s="158">
        <f t="shared" si="1351"/>
        <v>34</v>
      </c>
      <c r="J14420" s="158" t="str">
        <f t="shared" si="1354"/>
        <v>HKD</v>
      </c>
      <c r="K14420" s="158" t="str">
        <f t="shared" si="1355"/>
        <v>CHF</v>
      </c>
      <c r="L14420" s="158" t="str">
        <f t="shared" si="1352"/>
        <v>HKDCHF45743</v>
      </c>
      <c r="M14420" s="160">
        <f t="shared" si="1356"/>
        <v>45743</v>
      </c>
      <c r="N14420" s="158">
        <v>0.11923641003016681</v>
      </c>
      <c r="O14420" s="158">
        <v>0.95240000000000002</v>
      </c>
      <c r="P14420" s="161">
        <f t="shared" si="1353"/>
        <v>0.11360000000000001</v>
      </c>
    </row>
    <row r="14421" spans="9:16" x14ac:dyDescent="0.2">
      <c r="I14421" s="158">
        <f t="shared" si="1351"/>
        <v>34</v>
      </c>
      <c r="J14421" s="158" t="str">
        <f t="shared" si="1354"/>
        <v>HKD</v>
      </c>
      <c r="K14421" s="158" t="str">
        <f t="shared" si="1355"/>
        <v>CHF</v>
      </c>
      <c r="L14421" s="158" t="str">
        <f t="shared" si="1352"/>
        <v>HKDCHF45744</v>
      </c>
      <c r="M14421" s="160">
        <f t="shared" si="1356"/>
        <v>45744</v>
      </c>
      <c r="N14421" s="158">
        <v>0.11906462828023051</v>
      </c>
      <c r="O14421" s="158">
        <v>0.95250000000000001</v>
      </c>
      <c r="P14421" s="161">
        <f t="shared" si="1353"/>
        <v>0.1134</v>
      </c>
    </row>
    <row r="14422" spans="9:16" x14ac:dyDescent="0.2">
      <c r="I14422" s="158">
        <f t="shared" si="1351"/>
        <v>34</v>
      </c>
      <c r="J14422" s="158" t="str">
        <f t="shared" si="1354"/>
        <v>HKD</v>
      </c>
      <c r="K14422" s="158" t="str">
        <f t="shared" si="1355"/>
        <v>CHF</v>
      </c>
      <c r="L14422" s="158" t="str">
        <f t="shared" si="1352"/>
        <v>HKDCHF45745</v>
      </c>
      <c r="M14422" s="160">
        <f t="shared" si="1356"/>
        <v>45745</v>
      </c>
      <c r="N14422" s="158">
        <v>0.11906462828023051</v>
      </c>
      <c r="O14422" s="158">
        <v>0.95250000000000001</v>
      </c>
      <c r="P14422" s="161">
        <f t="shared" si="1353"/>
        <v>0.1134</v>
      </c>
    </row>
    <row r="14423" spans="9:16" x14ac:dyDescent="0.2">
      <c r="I14423" s="158">
        <f t="shared" si="1351"/>
        <v>34</v>
      </c>
      <c r="J14423" s="158" t="str">
        <f t="shared" si="1354"/>
        <v>HKD</v>
      </c>
      <c r="K14423" s="158" t="str">
        <f t="shared" si="1355"/>
        <v>CHF</v>
      </c>
      <c r="L14423" s="158" t="str">
        <f t="shared" si="1352"/>
        <v>HKDCHF45746</v>
      </c>
      <c r="M14423" s="160">
        <f t="shared" si="1356"/>
        <v>45746</v>
      </c>
      <c r="N14423" s="158">
        <v>0.11906462828023051</v>
      </c>
      <c r="O14423" s="158">
        <v>0.95250000000000001</v>
      </c>
      <c r="P14423" s="161">
        <f t="shared" si="1353"/>
        <v>0.1134</v>
      </c>
    </row>
    <row r="14424" spans="9:16" x14ac:dyDescent="0.2">
      <c r="I14424" s="158">
        <f t="shared" si="1351"/>
        <v>34</v>
      </c>
      <c r="J14424" s="158" t="str">
        <f t="shared" si="1354"/>
        <v>HKD</v>
      </c>
      <c r="K14424" s="158" t="str">
        <f t="shared" si="1355"/>
        <v>CHF</v>
      </c>
      <c r="L14424" s="158" t="str">
        <f t="shared" si="1352"/>
        <v>HKDCHF45747</v>
      </c>
      <c r="M14424" s="160">
        <f t="shared" si="1356"/>
        <v>45747</v>
      </c>
      <c r="N14424" s="158">
        <v>0.11886366337810531</v>
      </c>
      <c r="O14424" s="158">
        <v>0.95309999999999995</v>
      </c>
      <c r="P14424" s="161">
        <f t="shared" si="1353"/>
        <v>0.1133</v>
      </c>
    </row>
    <row r="14425" spans="9:16" x14ac:dyDescent="0.2">
      <c r="I14425" s="158">
        <f t="shared" si="1351"/>
        <v>34</v>
      </c>
      <c r="J14425" s="158" t="str">
        <f t="shared" si="1354"/>
        <v>HKD</v>
      </c>
      <c r="K14425" s="158" t="str">
        <f t="shared" si="1355"/>
        <v>CHF</v>
      </c>
      <c r="L14425" s="158" t="str">
        <f t="shared" si="1352"/>
        <v>HKDCHF45748</v>
      </c>
      <c r="M14425" s="160">
        <f t="shared" si="1356"/>
        <v>45748</v>
      </c>
      <c r="N14425" s="158">
        <v>0.11912845621433593</v>
      </c>
      <c r="O14425" s="158">
        <v>0.95199999999999996</v>
      </c>
      <c r="P14425" s="161">
        <f t="shared" si="1353"/>
        <v>0.1134</v>
      </c>
    </row>
    <row r="14426" spans="9:16" x14ac:dyDescent="0.2">
      <c r="I14426" s="158">
        <f t="shared" si="1351"/>
        <v>34</v>
      </c>
      <c r="J14426" s="158" t="str">
        <f t="shared" si="1354"/>
        <v>HKD</v>
      </c>
      <c r="K14426" s="158" t="str">
        <f t="shared" si="1355"/>
        <v>CHF</v>
      </c>
      <c r="L14426" s="158" t="str">
        <f t="shared" si="1352"/>
        <v>HKDCHF45749</v>
      </c>
      <c r="M14426" s="160">
        <f t="shared" si="1356"/>
        <v>45749</v>
      </c>
      <c r="N14426" s="158">
        <v>0.11895274007636765</v>
      </c>
      <c r="O14426" s="158">
        <v>0.95430000000000004</v>
      </c>
      <c r="P14426" s="161">
        <f t="shared" si="1353"/>
        <v>0.1135</v>
      </c>
    </row>
    <row r="14427" spans="9:16" x14ac:dyDescent="0.2">
      <c r="I14427" s="158">
        <f t="shared" si="1351"/>
        <v>34</v>
      </c>
      <c r="J14427" s="158" t="str">
        <f t="shared" si="1354"/>
        <v>HKD</v>
      </c>
      <c r="K14427" s="158" t="str">
        <f t="shared" si="1355"/>
        <v>CHF</v>
      </c>
      <c r="L14427" s="158" t="str">
        <f t="shared" si="1352"/>
        <v>HKDCHF45750</v>
      </c>
      <c r="M14427" s="160">
        <f t="shared" si="1356"/>
        <v>45750</v>
      </c>
      <c r="N14427" s="158">
        <v>0.11586008735850586</v>
      </c>
      <c r="O14427" s="158">
        <v>0.95379999999999998</v>
      </c>
      <c r="P14427" s="161">
        <f t="shared" si="1353"/>
        <v>0.1105</v>
      </c>
    </row>
    <row r="14428" spans="9:16" x14ac:dyDescent="0.2">
      <c r="I14428" s="158">
        <f t="shared" si="1351"/>
        <v>34</v>
      </c>
      <c r="J14428" s="158" t="str">
        <f t="shared" si="1354"/>
        <v>HKD</v>
      </c>
      <c r="K14428" s="158" t="str">
        <f t="shared" si="1355"/>
        <v>CHF</v>
      </c>
      <c r="L14428" s="158" t="str">
        <f t="shared" si="1352"/>
        <v>HKDCHF45751</v>
      </c>
      <c r="M14428" s="160">
        <f t="shared" si="1356"/>
        <v>45751</v>
      </c>
      <c r="N14428" s="158">
        <v>0.11636972990585689</v>
      </c>
      <c r="O14428" s="158">
        <v>0.94069999999999998</v>
      </c>
      <c r="P14428" s="161">
        <f t="shared" si="1353"/>
        <v>0.1095</v>
      </c>
    </row>
    <row r="14429" spans="9:16" x14ac:dyDescent="0.2">
      <c r="I14429" s="158">
        <f t="shared" si="1351"/>
        <v>34</v>
      </c>
      <c r="J14429" s="158" t="str">
        <f t="shared" si="1354"/>
        <v>HKD</v>
      </c>
      <c r="K14429" s="158" t="str">
        <f t="shared" si="1355"/>
        <v>CHF</v>
      </c>
      <c r="L14429" s="158" t="str">
        <f t="shared" si="1352"/>
        <v>HKDCHF45752</v>
      </c>
      <c r="M14429" s="160">
        <f t="shared" si="1356"/>
        <v>45752</v>
      </c>
      <c r="N14429" s="158">
        <v>0.11636972990585689</v>
      </c>
      <c r="O14429" s="158">
        <v>0.94069999999999998</v>
      </c>
      <c r="P14429" s="161">
        <f t="shared" si="1353"/>
        <v>0.1095</v>
      </c>
    </row>
    <row r="14430" spans="9:16" x14ac:dyDescent="0.2">
      <c r="I14430" s="158">
        <f t="shared" si="1351"/>
        <v>34</v>
      </c>
      <c r="J14430" s="158" t="str">
        <f t="shared" si="1354"/>
        <v>HKD</v>
      </c>
      <c r="K14430" s="158" t="str">
        <f t="shared" si="1355"/>
        <v>CHF</v>
      </c>
      <c r="L14430" s="158" t="str">
        <f t="shared" si="1352"/>
        <v>HKDCHF45753</v>
      </c>
      <c r="M14430" s="160">
        <f t="shared" si="1356"/>
        <v>45753</v>
      </c>
      <c r="N14430" s="158">
        <v>0.11636972990585689</v>
      </c>
      <c r="O14430" s="158">
        <v>0.94069999999999998</v>
      </c>
      <c r="P14430" s="161">
        <f t="shared" si="1353"/>
        <v>0.1095</v>
      </c>
    </row>
    <row r="14431" spans="9:16" x14ac:dyDescent="0.2">
      <c r="I14431" s="158">
        <f t="shared" si="1351"/>
        <v>34</v>
      </c>
      <c r="J14431" s="158" t="str">
        <f t="shared" si="1354"/>
        <v>HKD</v>
      </c>
      <c r="K14431" s="158" t="str">
        <f t="shared" si="1355"/>
        <v>CHF</v>
      </c>
      <c r="L14431" s="158" t="str">
        <f t="shared" si="1352"/>
        <v>HKDCHF45754</v>
      </c>
      <c r="M14431" s="160">
        <f t="shared" si="1356"/>
        <v>45754</v>
      </c>
      <c r="N14431" s="158">
        <v>0.11737364726871523</v>
      </c>
      <c r="O14431" s="158">
        <v>0.93769999999999998</v>
      </c>
      <c r="P14431" s="161">
        <f t="shared" si="1353"/>
        <v>0.1101</v>
      </c>
    </row>
    <row r="14432" spans="9:16" x14ac:dyDescent="0.2">
      <c r="I14432" s="158">
        <f t="shared" si="1351"/>
        <v>34</v>
      </c>
      <c r="J14432" s="158" t="str">
        <f t="shared" si="1354"/>
        <v>HKD</v>
      </c>
      <c r="K14432" s="158" t="str">
        <f t="shared" si="1355"/>
        <v>CHF</v>
      </c>
      <c r="L14432" s="158" t="str">
        <f t="shared" si="1352"/>
        <v>HKDCHF45755</v>
      </c>
      <c r="M14432" s="160">
        <f t="shared" si="1356"/>
        <v>45755</v>
      </c>
      <c r="N14432" s="158">
        <v>0.11756545456683008</v>
      </c>
      <c r="O14432" s="158">
        <v>0.93489999999999995</v>
      </c>
      <c r="P14432" s="161">
        <f t="shared" si="1353"/>
        <v>0.1099</v>
      </c>
    </row>
    <row r="14433" spans="9:16" x14ac:dyDescent="0.2">
      <c r="I14433" s="158">
        <f t="shared" si="1351"/>
        <v>34</v>
      </c>
      <c r="J14433" s="158" t="str">
        <f t="shared" si="1354"/>
        <v>HKD</v>
      </c>
      <c r="K14433" s="158" t="str">
        <f t="shared" si="1355"/>
        <v>CHF</v>
      </c>
      <c r="L14433" s="158" t="str">
        <f t="shared" si="1352"/>
        <v>HKDCHF45756</v>
      </c>
      <c r="M14433" s="160">
        <f t="shared" si="1356"/>
        <v>45756</v>
      </c>
      <c r="N14433" s="158">
        <v>0.11676104851421565</v>
      </c>
      <c r="O14433" s="158">
        <v>0.92779999999999996</v>
      </c>
      <c r="P14433" s="161">
        <f t="shared" si="1353"/>
        <v>0.10829999999999999</v>
      </c>
    </row>
    <row r="14434" spans="9:16" x14ac:dyDescent="0.2">
      <c r="I14434" s="158">
        <f t="shared" si="1351"/>
        <v>34</v>
      </c>
      <c r="J14434" s="158" t="str">
        <f t="shared" si="1354"/>
        <v>HKD</v>
      </c>
      <c r="K14434" s="158" t="str">
        <f t="shared" si="1355"/>
        <v>CHF</v>
      </c>
      <c r="L14434" s="158" t="str">
        <f t="shared" si="1352"/>
        <v>HKDCHF45757</v>
      </c>
      <c r="M14434" s="160">
        <f t="shared" si="1356"/>
        <v>45757</v>
      </c>
      <c r="N14434" s="158">
        <v>0.11627366169015393</v>
      </c>
      <c r="O14434" s="158">
        <v>0.92989999999999995</v>
      </c>
      <c r="P14434" s="161">
        <f t="shared" si="1353"/>
        <v>0.1081</v>
      </c>
    </row>
    <row r="14435" spans="9:16" x14ac:dyDescent="0.2">
      <c r="I14435" s="158">
        <f t="shared" si="1351"/>
        <v>34</v>
      </c>
      <c r="J14435" s="158" t="str">
        <f t="shared" si="1354"/>
        <v>HKD</v>
      </c>
      <c r="K14435" s="158" t="str">
        <f t="shared" si="1355"/>
        <v>CHF</v>
      </c>
      <c r="L14435" s="158" t="str">
        <f t="shared" si="1352"/>
        <v>HKDCHF45758</v>
      </c>
      <c r="M14435" s="160">
        <f t="shared" si="1356"/>
        <v>45758</v>
      </c>
      <c r="N14435" s="158">
        <v>0.11364927832708263</v>
      </c>
      <c r="O14435" s="158">
        <v>0.92520000000000002</v>
      </c>
      <c r="P14435" s="161">
        <f t="shared" si="1353"/>
        <v>0.1051</v>
      </c>
    </row>
    <row r="14436" spans="9:16" x14ac:dyDescent="0.2">
      <c r="I14436" s="158">
        <f t="shared" si="1351"/>
        <v>34</v>
      </c>
      <c r="J14436" s="158" t="str">
        <f t="shared" si="1354"/>
        <v>HKD</v>
      </c>
      <c r="K14436" s="158" t="str">
        <f t="shared" si="1355"/>
        <v>CHF</v>
      </c>
      <c r="L14436" s="158" t="str">
        <f t="shared" si="1352"/>
        <v>HKDCHF45759</v>
      </c>
      <c r="M14436" s="160">
        <f t="shared" si="1356"/>
        <v>45759</v>
      </c>
      <c r="N14436" s="158">
        <v>0.11364927832708263</v>
      </c>
      <c r="O14436" s="158">
        <v>0.92520000000000002</v>
      </c>
      <c r="P14436" s="161">
        <f t="shared" si="1353"/>
        <v>0.1051</v>
      </c>
    </row>
    <row r="14437" spans="9:16" x14ac:dyDescent="0.2">
      <c r="I14437" s="158">
        <f t="shared" si="1351"/>
        <v>34</v>
      </c>
      <c r="J14437" s="158" t="str">
        <f t="shared" si="1354"/>
        <v>HKD</v>
      </c>
      <c r="K14437" s="158" t="str">
        <f t="shared" si="1355"/>
        <v>CHF</v>
      </c>
      <c r="L14437" s="158" t="str">
        <f t="shared" si="1352"/>
        <v>HKDCHF45760</v>
      </c>
      <c r="M14437" s="160">
        <f t="shared" si="1356"/>
        <v>45760</v>
      </c>
      <c r="N14437" s="158">
        <v>0.11364927832708263</v>
      </c>
      <c r="O14437" s="158">
        <v>0.92520000000000002</v>
      </c>
      <c r="P14437" s="161">
        <f t="shared" si="1353"/>
        <v>0.1051</v>
      </c>
    </row>
    <row r="14438" spans="9:16" x14ac:dyDescent="0.2">
      <c r="I14438" s="158">
        <f t="shared" si="1351"/>
        <v>34</v>
      </c>
      <c r="J14438" s="158" t="str">
        <f t="shared" si="1354"/>
        <v>HKD</v>
      </c>
      <c r="K14438" s="158" t="str">
        <f t="shared" si="1355"/>
        <v>CHF</v>
      </c>
      <c r="L14438" s="158" t="str">
        <f t="shared" si="1352"/>
        <v>HKDCHF45761</v>
      </c>
      <c r="M14438" s="160">
        <f t="shared" si="1356"/>
        <v>45761</v>
      </c>
      <c r="N14438" s="158">
        <v>0.11335169630813524</v>
      </c>
      <c r="O14438" s="158">
        <v>0.93289999999999995</v>
      </c>
      <c r="P14438" s="161">
        <f t="shared" si="1353"/>
        <v>0.1057</v>
      </c>
    </row>
    <row r="14439" spans="9:16" x14ac:dyDescent="0.2">
      <c r="I14439" s="158">
        <f t="shared" si="1351"/>
        <v>34</v>
      </c>
      <c r="J14439" s="158" t="str">
        <f t="shared" si="1354"/>
        <v>HKD</v>
      </c>
      <c r="K14439" s="158" t="str">
        <f t="shared" si="1355"/>
        <v>CHF</v>
      </c>
      <c r="L14439" s="158" t="str">
        <f t="shared" si="1352"/>
        <v>HKDCHF45762</v>
      </c>
      <c r="M14439" s="160">
        <f t="shared" si="1356"/>
        <v>45762</v>
      </c>
      <c r="N14439" s="158">
        <v>0.1133298578843582</v>
      </c>
      <c r="O14439" s="158">
        <v>0.92420000000000002</v>
      </c>
      <c r="P14439" s="161">
        <f t="shared" si="1353"/>
        <v>0.1047</v>
      </c>
    </row>
    <row r="14440" spans="9:16" x14ac:dyDescent="0.2">
      <c r="I14440" s="158">
        <f t="shared" si="1351"/>
        <v>34</v>
      </c>
      <c r="J14440" s="158" t="str">
        <f t="shared" si="1354"/>
        <v>HKD</v>
      </c>
      <c r="K14440" s="158" t="str">
        <f t="shared" si="1355"/>
        <v>CHF</v>
      </c>
      <c r="L14440" s="158" t="str">
        <f t="shared" si="1352"/>
        <v>HKDCHF45763</v>
      </c>
      <c r="M14440" s="160">
        <f t="shared" si="1356"/>
        <v>45763</v>
      </c>
      <c r="N14440" s="158">
        <v>0.1134764649811629</v>
      </c>
      <c r="O14440" s="158">
        <v>0.92600000000000005</v>
      </c>
      <c r="P14440" s="161">
        <f t="shared" si="1353"/>
        <v>0.1051</v>
      </c>
    </row>
    <row r="14441" spans="9:16" x14ac:dyDescent="0.2">
      <c r="I14441" s="158">
        <f t="shared" si="1351"/>
        <v>34</v>
      </c>
      <c r="J14441" s="158" t="str">
        <f t="shared" si="1354"/>
        <v>HKD</v>
      </c>
      <c r="K14441" s="158" t="str">
        <f t="shared" si="1355"/>
        <v>CHF</v>
      </c>
      <c r="L14441" s="158" t="str">
        <f t="shared" si="1352"/>
        <v>HKDCHF45764</v>
      </c>
      <c r="M14441" s="160">
        <f t="shared" si="1356"/>
        <v>45764</v>
      </c>
      <c r="N14441" s="158">
        <v>0.11338511253472419</v>
      </c>
      <c r="O14441" s="158">
        <v>0.92910000000000004</v>
      </c>
      <c r="P14441" s="161">
        <f t="shared" si="1353"/>
        <v>0.1053</v>
      </c>
    </row>
    <row r="14442" spans="9:16" x14ac:dyDescent="0.2">
      <c r="I14442" s="158">
        <f t="shared" ref="I14442:I14505" si="1357">IF(M14441=$G$2,I14441+1,I14441)</f>
        <v>34</v>
      </c>
      <c r="J14442" s="158" t="str">
        <f t="shared" si="1354"/>
        <v>HKD</v>
      </c>
      <c r="K14442" s="158" t="str">
        <f t="shared" si="1355"/>
        <v>CHF</v>
      </c>
      <c r="L14442" s="158" t="str">
        <f t="shared" si="1352"/>
        <v>HKDCHF45765</v>
      </c>
      <c r="M14442" s="160">
        <f t="shared" si="1356"/>
        <v>45765</v>
      </c>
      <c r="N14442" s="158">
        <v>0.11338511253472419</v>
      </c>
      <c r="O14442" s="158">
        <v>0.92910000000000004</v>
      </c>
      <c r="P14442" s="161">
        <f t="shared" si="1353"/>
        <v>0.1053</v>
      </c>
    </row>
    <row r="14443" spans="9:16" x14ac:dyDescent="0.2">
      <c r="I14443" s="158">
        <f t="shared" si="1357"/>
        <v>34</v>
      </c>
      <c r="J14443" s="158" t="str">
        <f t="shared" si="1354"/>
        <v>HKD</v>
      </c>
      <c r="K14443" s="158" t="str">
        <f t="shared" si="1355"/>
        <v>CHF</v>
      </c>
      <c r="L14443" s="158" t="str">
        <f t="shared" si="1352"/>
        <v>HKDCHF45766</v>
      </c>
      <c r="M14443" s="160">
        <f t="shared" si="1356"/>
        <v>45766</v>
      </c>
      <c r="N14443" s="158">
        <v>0.11338511253472419</v>
      </c>
      <c r="O14443" s="158">
        <v>0.92910000000000004</v>
      </c>
      <c r="P14443" s="161">
        <f t="shared" si="1353"/>
        <v>0.1053</v>
      </c>
    </row>
    <row r="14444" spans="9:16" x14ac:dyDescent="0.2">
      <c r="I14444" s="158">
        <f t="shared" si="1357"/>
        <v>34</v>
      </c>
      <c r="J14444" s="158" t="str">
        <f t="shared" si="1354"/>
        <v>HKD</v>
      </c>
      <c r="K14444" s="158" t="str">
        <f t="shared" si="1355"/>
        <v>CHF</v>
      </c>
      <c r="L14444" s="158" t="str">
        <f t="shared" si="1352"/>
        <v>HKDCHF45767</v>
      </c>
      <c r="M14444" s="160">
        <f t="shared" si="1356"/>
        <v>45767</v>
      </c>
      <c r="N14444" s="158">
        <v>0.11338511253472419</v>
      </c>
      <c r="O14444" s="158">
        <v>0.92910000000000004</v>
      </c>
      <c r="P14444" s="161">
        <f t="shared" si="1353"/>
        <v>0.1053</v>
      </c>
    </row>
    <row r="14445" spans="9:16" x14ac:dyDescent="0.2">
      <c r="I14445" s="158">
        <f t="shared" si="1357"/>
        <v>34</v>
      </c>
      <c r="J14445" s="158" t="str">
        <f t="shared" si="1354"/>
        <v>HKD</v>
      </c>
      <c r="K14445" s="158" t="str">
        <f t="shared" si="1355"/>
        <v>CHF</v>
      </c>
      <c r="L14445" s="158" t="str">
        <f t="shared" si="1352"/>
        <v>HKDCHF45768</v>
      </c>
      <c r="M14445" s="160">
        <f t="shared" si="1356"/>
        <v>45768</v>
      </c>
      <c r="N14445" s="158">
        <v>0.11338511253472419</v>
      </c>
      <c r="O14445" s="158">
        <v>0.92910000000000004</v>
      </c>
      <c r="P14445" s="161">
        <f t="shared" si="1353"/>
        <v>0.1053</v>
      </c>
    </row>
    <row r="14446" spans="9:16" x14ac:dyDescent="0.2">
      <c r="I14446" s="158">
        <f t="shared" si="1357"/>
        <v>34</v>
      </c>
      <c r="J14446" s="158" t="str">
        <f t="shared" si="1354"/>
        <v>HKD</v>
      </c>
      <c r="K14446" s="158" t="str">
        <f t="shared" si="1355"/>
        <v>CHF</v>
      </c>
      <c r="L14446" s="158" t="str">
        <f t="shared" si="1352"/>
        <v>HKDCHF45769</v>
      </c>
      <c r="M14446" s="160">
        <f t="shared" si="1356"/>
        <v>45769</v>
      </c>
      <c r="N14446" s="158">
        <v>0.11232547429431522</v>
      </c>
      <c r="O14446" s="158">
        <v>0.93179999999999996</v>
      </c>
      <c r="P14446" s="161">
        <f t="shared" si="1353"/>
        <v>0.1047</v>
      </c>
    </row>
    <row r="14447" spans="9:16" x14ac:dyDescent="0.2">
      <c r="I14447" s="158">
        <f t="shared" si="1357"/>
        <v>34</v>
      </c>
      <c r="J14447" s="158" t="str">
        <f t="shared" si="1354"/>
        <v>HKD</v>
      </c>
      <c r="K14447" s="158" t="str">
        <f t="shared" si="1355"/>
        <v>CHF</v>
      </c>
      <c r="L14447" s="158" t="str">
        <f t="shared" si="1352"/>
        <v>HKDCHF45770</v>
      </c>
      <c r="M14447" s="160">
        <f t="shared" si="1356"/>
        <v>45770</v>
      </c>
      <c r="N14447" s="158">
        <v>0.11290887125001411</v>
      </c>
      <c r="O14447" s="158">
        <v>0.93820000000000003</v>
      </c>
      <c r="P14447" s="161">
        <f t="shared" si="1353"/>
        <v>0.10589999999999999</v>
      </c>
    </row>
    <row r="14448" spans="9:16" x14ac:dyDescent="0.2">
      <c r="I14448" s="158">
        <f t="shared" si="1357"/>
        <v>34</v>
      </c>
      <c r="J14448" s="158" t="str">
        <f t="shared" si="1354"/>
        <v>HKD</v>
      </c>
      <c r="K14448" s="158" t="str">
        <f t="shared" si="1355"/>
        <v>CHF</v>
      </c>
      <c r="L14448" s="158" t="str">
        <f t="shared" si="1352"/>
        <v>HKDCHF45771</v>
      </c>
      <c r="M14448" s="160">
        <f t="shared" si="1356"/>
        <v>45771</v>
      </c>
      <c r="N14448" s="158">
        <v>0.11330160888284613</v>
      </c>
      <c r="O14448" s="158">
        <v>0.93920000000000003</v>
      </c>
      <c r="P14448" s="161">
        <f t="shared" si="1353"/>
        <v>0.10639999999999999</v>
      </c>
    </row>
    <row r="14449" spans="9:16" x14ac:dyDescent="0.2">
      <c r="I14449" s="158">
        <f t="shared" si="1357"/>
        <v>34</v>
      </c>
      <c r="J14449" s="158" t="str">
        <f t="shared" si="1354"/>
        <v>HKD</v>
      </c>
      <c r="K14449" s="158" t="str">
        <f t="shared" si="1355"/>
        <v>CHF</v>
      </c>
      <c r="L14449" s="158" t="str">
        <f t="shared" si="1352"/>
        <v>HKDCHF45772</v>
      </c>
      <c r="M14449" s="160">
        <f t="shared" si="1356"/>
        <v>45772</v>
      </c>
      <c r="N14449" s="158">
        <v>0.11352155206665986</v>
      </c>
      <c r="O14449" s="158">
        <v>0.94210000000000005</v>
      </c>
      <c r="P14449" s="161">
        <f t="shared" si="1353"/>
        <v>0.1069</v>
      </c>
    </row>
    <row r="14450" spans="9:16" x14ac:dyDescent="0.2">
      <c r="I14450" s="158">
        <f t="shared" si="1357"/>
        <v>34</v>
      </c>
      <c r="J14450" s="158" t="str">
        <f t="shared" si="1354"/>
        <v>HKD</v>
      </c>
      <c r="K14450" s="158" t="str">
        <f t="shared" si="1355"/>
        <v>CHF</v>
      </c>
      <c r="L14450" s="158" t="str">
        <f t="shared" si="1352"/>
        <v>HKDCHF45773</v>
      </c>
      <c r="M14450" s="160">
        <f t="shared" si="1356"/>
        <v>45773</v>
      </c>
      <c r="N14450" s="158">
        <v>0.11352155206665986</v>
      </c>
      <c r="O14450" s="158">
        <v>0.94210000000000005</v>
      </c>
      <c r="P14450" s="161">
        <f t="shared" si="1353"/>
        <v>0.1069</v>
      </c>
    </row>
    <row r="14451" spans="9:16" x14ac:dyDescent="0.2">
      <c r="I14451" s="158">
        <f t="shared" si="1357"/>
        <v>34</v>
      </c>
      <c r="J14451" s="158" t="str">
        <f t="shared" si="1354"/>
        <v>HKD</v>
      </c>
      <c r="K14451" s="158" t="str">
        <f t="shared" si="1355"/>
        <v>CHF</v>
      </c>
      <c r="L14451" s="158" t="str">
        <f t="shared" si="1352"/>
        <v>HKDCHF45774</v>
      </c>
      <c r="M14451" s="160">
        <f t="shared" si="1356"/>
        <v>45774</v>
      </c>
      <c r="N14451" s="158">
        <v>0.11352155206665986</v>
      </c>
      <c r="O14451" s="158">
        <v>0.94210000000000005</v>
      </c>
      <c r="P14451" s="161">
        <f t="shared" si="1353"/>
        <v>0.1069</v>
      </c>
    </row>
    <row r="14452" spans="9:16" x14ac:dyDescent="0.2">
      <c r="I14452" s="158">
        <f t="shared" si="1357"/>
        <v>34</v>
      </c>
      <c r="J14452" s="158" t="str">
        <f t="shared" si="1354"/>
        <v>HKD</v>
      </c>
      <c r="K14452" s="158" t="str">
        <f t="shared" si="1355"/>
        <v>CHF</v>
      </c>
      <c r="L14452" s="158" t="str">
        <f t="shared" si="1352"/>
        <v>HKDCHF45775</v>
      </c>
      <c r="M14452" s="160">
        <f t="shared" si="1356"/>
        <v>45775</v>
      </c>
      <c r="N14452" s="158">
        <v>0.11350093638272517</v>
      </c>
      <c r="O14452" s="158">
        <v>0.94199999999999995</v>
      </c>
      <c r="P14452" s="161">
        <f t="shared" si="1353"/>
        <v>0.1069</v>
      </c>
    </row>
    <row r="14453" spans="9:16" x14ac:dyDescent="0.2">
      <c r="I14453" s="158">
        <f t="shared" si="1357"/>
        <v>34</v>
      </c>
      <c r="J14453" s="158" t="str">
        <f t="shared" si="1354"/>
        <v>HKD</v>
      </c>
      <c r="K14453" s="158" t="str">
        <f t="shared" si="1355"/>
        <v>CHF</v>
      </c>
      <c r="L14453" s="158" t="str">
        <f t="shared" si="1352"/>
        <v>HKDCHF45776</v>
      </c>
      <c r="M14453" s="160">
        <f t="shared" si="1356"/>
        <v>45776</v>
      </c>
      <c r="N14453" s="158">
        <v>0.11333114226458288</v>
      </c>
      <c r="O14453" s="158">
        <v>0.93920000000000003</v>
      </c>
      <c r="P14453" s="161">
        <f t="shared" si="1353"/>
        <v>0.10639999999999999</v>
      </c>
    </row>
    <row r="14454" spans="9:16" x14ac:dyDescent="0.2">
      <c r="I14454" s="158">
        <f t="shared" si="1357"/>
        <v>34</v>
      </c>
      <c r="J14454" s="158" t="str">
        <f t="shared" si="1354"/>
        <v>HKD</v>
      </c>
      <c r="K14454" s="158" t="str">
        <f t="shared" si="1355"/>
        <v>CHF</v>
      </c>
      <c r="L14454" s="158" t="str">
        <f t="shared" si="1352"/>
        <v>HKDCHF45777</v>
      </c>
      <c r="M14454" s="160">
        <f t="shared" si="1356"/>
        <v>45777</v>
      </c>
      <c r="N14454" s="158">
        <v>0.11336069104677261</v>
      </c>
      <c r="O14454" s="158">
        <v>0.93889999999999996</v>
      </c>
      <c r="P14454" s="161">
        <f t="shared" si="1353"/>
        <v>0.10639999999999999</v>
      </c>
    </row>
    <row r="14455" spans="9:16" x14ac:dyDescent="0.2">
      <c r="I14455" s="158">
        <f t="shared" si="1357"/>
        <v>34</v>
      </c>
      <c r="J14455" s="158" t="str">
        <f t="shared" si="1354"/>
        <v>HKD</v>
      </c>
      <c r="K14455" s="158" t="str">
        <f t="shared" si="1355"/>
        <v>CHF</v>
      </c>
      <c r="L14455" s="158" t="str">
        <f t="shared" si="1352"/>
        <v>HKDCHF45778</v>
      </c>
      <c r="M14455" s="160">
        <f t="shared" si="1356"/>
        <v>45778</v>
      </c>
      <c r="N14455" s="158">
        <v>0.11336069104677261</v>
      </c>
      <c r="O14455" s="158">
        <v>0.93889999999999996</v>
      </c>
      <c r="P14455" s="161">
        <f t="shared" si="1353"/>
        <v>0.10639999999999999</v>
      </c>
    </row>
    <row r="14456" spans="9:16" x14ac:dyDescent="0.2">
      <c r="I14456" s="158">
        <f t="shared" si="1357"/>
        <v>34</v>
      </c>
      <c r="J14456" s="158" t="str">
        <f t="shared" si="1354"/>
        <v>HKD</v>
      </c>
      <c r="K14456" s="158" t="str">
        <f t="shared" si="1355"/>
        <v>CHF</v>
      </c>
      <c r="L14456" s="158" t="str">
        <f t="shared" si="1352"/>
        <v>HKDCHF45779</v>
      </c>
      <c r="M14456" s="160">
        <f t="shared" si="1356"/>
        <v>45779</v>
      </c>
      <c r="N14456" s="158">
        <v>0.11375528962096737</v>
      </c>
      <c r="O14456" s="158">
        <v>0.93430000000000002</v>
      </c>
      <c r="P14456" s="161">
        <f t="shared" si="1353"/>
        <v>0.10630000000000001</v>
      </c>
    </row>
    <row r="14457" spans="9:16" x14ac:dyDescent="0.2">
      <c r="I14457" s="158">
        <f t="shared" si="1357"/>
        <v>34</v>
      </c>
      <c r="J14457" s="158" t="str">
        <f t="shared" si="1354"/>
        <v>HKD</v>
      </c>
      <c r="K14457" s="158" t="str">
        <f t="shared" si="1355"/>
        <v>CHF</v>
      </c>
      <c r="L14457" s="158" t="str">
        <f t="shared" si="1352"/>
        <v>HKDCHF45780</v>
      </c>
      <c r="M14457" s="160">
        <f t="shared" si="1356"/>
        <v>45780</v>
      </c>
      <c r="N14457" s="158">
        <v>0.11375528962096737</v>
      </c>
      <c r="O14457" s="158">
        <v>0.93430000000000002</v>
      </c>
      <c r="P14457" s="161">
        <f t="shared" si="1353"/>
        <v>0.10630000000000001</v>
      </c>
    </row>
    <row r="14458" spans="9:16" x14ac:dyDescent="0.2">
      <c r="I14458" s="158">
        <f t="shared" si="1357"/>
        <v>34</v>
      </c>
      <c r="J14458" s="158" t="str">
        <f t="shared" si="1354"/>
        <v>HKD</v>
      </c>
      <c r="K14458" s="158" t="str">
        <f t="shared" si="1355"/>
        <v>CHF</v>
      </c>
      <c r="L14458" s="158" t="str">
        <f t="shared" si="1352"/>
        <v>HKDCHF45781</v>
      </c>
      <c r="M14458" s="160">
        <f t="shared" si="1356"/>
        <v>45781</v>
      </c>
      <c r="N14458" s="158">
        <v>0.11375528962096737</v>
      </c>
      <c r="O14458" s="158">
        <v>0.93430000000000002</v>
      </c>
      <c r="P14458" s="161">
        <f t="shared" si="1353"/>
        <v>0.10630000000000001</v>
      </c>
    </row>
    <row r="14459" spans="9:16" x14ac:dyDescent="0.2">
      <c r="I14459" s="158">
        <f t="shared" si="1357"/>
        <v>34</v>
      </c>
      <c r="J14459" s="158" t="str">
        <f t="shared" si="1354"/>
        <v>HKD</v>
      </c>
      <c r="K14459" s="158" t="str">
        <f t="shared" si="1355"/>
        <v>CHF</v>
      </c>
      <c r="L14459" s="158" t="str">
        <f t="shared" si="1352"/>
        <v>HKDCHF45782</v>
      </c>
      <c r="M14459" s="160">
        <f t="shared" si="1356"/>
        <v>45782</v>
      </c>
      <c r="N14459" s="158">
        <v>0.11375399560909576</v>
      </c>
      <c r="O14459" s="158">
        <v>0.93359999999999999</v>
      </c>
      <c r="P14459" s="161">
        <f t="shared" si="1353"/>
        <v>0.1062</v>
      </c>
    </row>
    <row r="14460" spans="9:16" x14ac:dyDescent="0.2">
      <c r="I14460" s="158">
        <f t="shared" si="1357"/>
        <v>34</v>
      </c>
      <c r="J14460" s="158" t="str">
        <f t="shared" si="1354"/>
        <v>HKD</v>
      </c>
      <c r="K14460" s="158" t="str">
        <f t="shared" si="1355"/>
        <v>CHF</v>
      </c>
      <c r="L14460" s="158" t="str">
        <f t="shared" si="1352"/>
        <v>HKDCHF45783</v>
      </c>
      <c r="M14460" s="160">
        <f t="shared" si="1356"/>
        <v>45783</v>
      </c>
      <c r="N14460" s="158">
        <v>0.11393544417732913</v>
      </c>
      <c r="O14460" s="158">
        <v>0.93459999999999999</v>
      </c>
      <c r="P14460" s="161">
        <f t="shared" si="1353"/>
        <v>0.1065</v>
      </c>
    </row>
    <row r="14461" spans="9:16" x14ac:dyDescent="0.2">
      <c r="I14461" s="158">
        <f t="shared" si="1357"/>
        <v>34</v>
      </c>
      <c r="J14461" s="158" t="str">
        <f t="shared" si="1354"/>
        <v>HKD</v>
      </c>
      <c r="K14461" s="158" t="str">
        <f t="shared" si="1355"/>
        <v>CHF</v>
      </c>
      <c r="L14461" s="158" t="str">
        <f t="shared" si="1352"/>
        <v>HKDCHF45784</v>
      </c>
      <c r="M14461" s="160">
        <f t="shared" si="1356"/>
        <v>45784</v>
      </c>
      <c r="N14461" s="158">
        <v>0.11345715290620496</v>
      </c>
      <c r="O14461" s="158">
        <v>0.93589999999999995</v>
      </c>
      <c r="P14461" s="161">
        <f t="shared" si="1353"/>
        <v>0.1062</v>
      </c>
    </row>
    <row r="14462" spans="9:16" x14ac:dyDescent="0.2">
      <c r="I14462" s="158">
        <f t="shared" si="1357"/>
        <v>34</v>
      </c>
      <c r="J14462" s="158" t="str">
        <f t="shared" si="1354"/>
        <v>HKD</v>
      </c>
      <c r="K14462" s="158" t="str">
        <f t="shared" si="1355"/>
        <v>CHF</v>
      </c>
      <c r="L14462" s="158" t="str">
        <f t="shared" si="1352"/>
        <v>HKDCHF45785</v>
      </c>
      <c r="M14462" s="160">
        <f t="shared" si="1356"/>
        <v>45785</v>
      </c>
      <c r="N14462" s="158">
        <v>0.11390040548544353</v>
      </c>
      <c r="O14462" s="158">
        <v>0.9325</v>
      </c>
      <c r="P14462" s="161">
        <f t="shared" si="1353"/>
        <v>0.1062</v>
      </c>
    </row>
    <row r="14463" spans="9:16" x14ac:dyDescent="0.2">
      <c r="I14463" s="158">
        <f t="shared" si="1357"/>
        <v>34</v>
      </c>
      <c r="J14463" s="158" t="str">
        <f t="shared" si="1354"/>
        <v>HKD</v>
      </c>
      <c r="K14463" s="158" t="str">
        <f t="shared" si="1355"/>
        <v>CHF</v>
      </c>
      <c r="L14463" s="158" t="str">
        <f t="shared" si="1352"/>
        <v>HKDCHF45786</v>
      </c>
      <c r="M14463" s="160">
        <f t="shared" si="1356"/>
        <v>45786</v>
      </c>
      <c r="N14463" s="158">
        <v>0.11426090334670187</v>
      </c>
      <c r="O14463" s="158">
        <v>0.93530000000000002</v>
      </c>
      <c r="P14463" s="161">
        <f t="shared" si="1353"/>
        <v>0.1069</v>
      </c>
    </row>
    <row r="14464" spans="9:16" x14ac:dyDescent="0.2">
      <c r="I14464" s="158">
        <f t="shared" si="1357"/>
        <v>34</v>
      </c>
      <c r="J14464" s="158" t="str">
        <f t="shared" si="1354"/>
        <v>HKD</v>
      </c>
      <c r="K14464" s="158" t="str">
        <f t="shared" si="1355"/>
        <v>CHF</v>
      </c>
      <c r="L14464" s="158" t="str">
        <f t="shared" si="1352"/>
        <v>HKDCHF45787</v>
      </c>
      <c r="M14464" s="160">
        <f t="shared" si="1356"/>
        <v>45787</v>
      </c>
      <c r="N14464" s="158">
        <v>0.11426090334670187</v>
      </c>
      <c r="O14464" s="158">
        <v>0.93530000000000002</v>
      </c>
      <c r="P14464" s="161">
        <f t="shared" si="1353"/>
        <v>0.1069</v>
      </c>
    </row>
    <row r="14465" spans="9:16" x14ac:dyDescent="0.2">
      <c r="I14465" s="158">
        <f t="shared" si="1357"/>
        <v>34</v>
      </c>
      <c r="J14465" s="158" t="str">
        <f t="shared" si="1354"/>
        <v>HKD</v>
      </c>
      <c r="K14465" s="158" t="str">
        <f t="shared" si="1355"/>
        <v>CHF</v>
      </c>
      <c r="L14465" s="158" t="str">
        <f t="shared" si="1352"/>
        <v>HKDCHF45788</v>
      </c>
      <c r="M14465" s="160">
        <f t="shared" si="1356"/>
        <v>45788</v>
      </c>
      <c r="N14465" s="158">
        <v>0.11426090334670187</v>
      </c>
      <c r="O14465" s="158">
        <v>0.93530000000000002</v>
      </c>
      <c r="P14465" s="161">
        <f t="shared" si="1353"/>
        <v>0.1069</v>
      </c>
    </row>
    <row r="14466" spans="9:16" x14ac:dyDescent="0.2">
      <c r="I14466" s="158">
        <f t="shared" si="1357"/>
        <v>34</v>
      </c>
      <c r="J14466" s="158" t="str">
        <f t="shared" si="1354"/>
        <v>HKD</v>
      </c>
      <c r="K14466" s="158" t="str">
        <f t="shared" si="1355"/>
        <v>CHF</v>
      </c>
      <c r="L14466" s="158" t="str">
        <f t="shared" si="1352"/>
        <v>HKDCHF45789</v>
      </c>
      <c r="M14466" s="160">
        <f t="shared" si="1356"/>
        <v>45789</v>
      </c>
      <c r="N14466" s="158">
        <v>0.11556151339357941</v>
      </c>
      <c r="O14466" s="158">
        <v>0.93689999999999996</v>
      </c>
      <c r="P14466" s="161">
        <f t="shared" si="1353"/>
        <v>0.10829999999999999</v>
      </c>
    </row>
    <row r="14467" spans="9:16" x14ac:dyDescent="0.2">
      <c r="I14467" s="158">
        <f t="shared" si="1357"/>
        <v>34</v>
      </c>
      <c r="J14467" s="158" t="str">
        <f t="shared" si="1354"/>
        <v>HKD</v>
      </c>
      <c r="K14467" s="158" t="str">
        <f t="shared" si="1355"/>
        <v>CHF</v>
      </c>
      <c r="L14467" s="158" t="str">
        <f t="shared" ref="L14467:L14530" si="1358">J14467&amp;K14467&amp;M14467</f>
        <v>HKDCHF45790</v>
      </c>
      <c r="M14467" s="160">
        <f t="shared" si="1356"/>
        <v>45790</v>
      </c>
      <c r="N14467" s="158">
        <v>0.11544544625437249</v>
      </c>
      <c r="O14467" s="158">
        <v>0.93579999999999997</v>
      </c>
      <c r="P14467" s="161">
        <f t="shared" ref="P14467:P14530" si="1359">ROUND(N14467*O14467,4)</f>
        <v>0.108</v>
      </c>
    </row>
    <row r="14468" spans="9:16" x14ac:dyDescent="0.2">
      <c r="I14468" s="158">
        <f t="shared" si="1357"/>
        <v>34</v>
      </c>
      <c r="J14468" s="158" t="str">
        <f t="shared" ref="J14468:J14531" si="1360">VLOOKUP($I14468,$A:$C,2,FALSE)</f>
        <v>HKD</v>
      </c>
      <c r="K14468" s="158" t="str">
        <f t="shared" ref="K14468:K14531" si="1361">VLOOKUP($I14468,$A:$C,3,FALSE)</f>
        <v>CHF</v>
      </c>
      <c r="L14468" s="158" t="str">
        <f t="shared" si="1358"/>
        <v>HKDCHF45791</v>
      </c>
      <c r="M14468" s="160">
        <f t="shared" ref="M14468:M14531" si="1362">IF(I14468=I14467,M14467+1,$G$1)</f>
        <v>45791</v>
      </c>
      <c r="N14468" s="158">
        <v>0.11426090334670187</v>
      </c>
      <c r="O14468" s="158">
        <v>0.93899999999999995</v>
      </c>
      <c r="P14468" s="161">
        <f t="shared" si="1359"/>
        <v>0.10730000000000001</v>
      </c>
    </row>
    <row r="14469" spans="9:16" x14ac:dyDescent="0.2">
      <c r="I14469" s="158">
        <f t="shared" si="1357"/>
        <v>34</v>
      </c>
      <c r="J14469" s="158" t="str">
        <f t="shared" si="1360"/>
        <v>HKD</v>
      </c>
      <c r="K14469" s="158" t="str">
        <f t="shared" si="1361"/>
        <v>CHF</v>
      </c>
      <c r="L14469" s="158" t="str">
        <f t="shared" si="1358"/>
        <v>HKDCHF45792</v>
      </c>
      <c r="M14469" s="160">
        <f t="shared" si="1362"/>
        <v>45792</v>
      </c>
      <c r="N14469" s="158">
        <v>0.1145147437732608</v>
      </c>
      <c r="O14469" s="158">
        <v>0.93769999999999998</v>
      </c>
      <c r="P14469" s="161">
        <f t="shared" si="1359"/>
        <v>0.1074</v>
      </c>
    </row>
    <row r="14470" spans="9:16" x14ac:dyDescent="0.2">
      <c r="I14470" s="158">
        <f t="shared" si="1357"/>
        <v>34</v>
      </c>
      <c r="J14470" s="158" t="str">
        <f t="shared" si="1360"/>
        <v>HKD</v>
      </c>
      <c r="K14470" s="158" t="str">
        <f t="shared" si="1361"/>
        <v>CHF</v>
      </c>
      <c r="L14470" s="158" t="str">
        <f t="shared" si="1358"/>
        <v>HKDCHF45793</v>
      </c>
      <c r="M14470" s="160">
        <f t="shared" si="1362"/>
        <v>45793</v>
      </c>
      <c r="N14470" s="158">
        <v>0.11431445620613183</v>
      </c>
      <c r="O14470" s="158">
        <v>0.93810000000000004</v>
      </c>
      <c r="P14470" s="161">
        <f t="shared" si="1359"/>
        <v>0.1072</v>
      </c>
    </row>
    <row r="14471" spans="9:16" x14ac:dyDescent="0.2">
      <c r="I14471" s="158">
        <f t="shared" si="1357"/>
        <v>34</v>
      </c>
      <c r="J14471" s="158" t="str">
        <f t="shared" si="1360"/>
        <v>HKD</v>
      </c>
      <c r="K14471" s="158" t="str">
        <f t="shared" si="1361"/>
        <v>CHF</v>
      </c>
      <c r="L14471" s="158" t="str">
        <f t="shared" si="1358"/>
        <v>HKDCHF45794</v>
      </c>
      <c r="M14471" s="160">
        <f t="shared" si="1362"/>
        <v>45794</v>
      </c>
      <c r="N14471" s="158">
        <v>0.11431445620613183</v>
      </c>
      <c r="O14471" s="158">
        <v>0.93810000000000004</v>
      </c>
      <c r="P14471" s="161">
        <f t="shared" si="1359"/>
        <v>0.1072</v>
      </c>
    </row>
    <row r="14472" spans="9:16" x14ac:dyDescent="0.2">
      <c r="I14472" s="158">
        <f t="shared" si="1357"/>
        <v>34</v>
      </c>
      <c r="J14472" s="158" t="str">
        <f t="shared" si="1360"/>
        <v>HKD</v>
      </c>
      <c r="K14472" s="158" t="str">
        <f t="shared" si="1361"/>
        <v>CHF</v>
      </c>
      <c r="L14472" s="158" t="str">
        <f t="shared" si="1358"/>
        <v>HKDCHF45795</v>
      </c>
      <c r="M14472" s="160">
        <f t="shared" si="1362"/>
        <v>45795</v>
      </c>
      <c r="N14472" s="158">
        <v>0.11431445620613183</v>
      </c>
      <c r="O14472" s="158">
        <v>0.93810000000000004</v>
      </c>
      <c r="P14472" s="161">
        <f t="shared" si="1359"/>
        <v>0.1072</v>
      </c>
    </row>
    <row r="14473" spans="9:16" x14ac:dyDescent="0.2">
      <c r="I14473" s="158">
        <f t="shared" si="1357"/>
        <v>34</v>
      </c>
      <c r="J14473" s="158" t="str">
        <f t="shared" si="1360"/>
        <v>HKD</v>
      </c>
      <c r="K14473" s="158" t="str">
        <f t="shared" si="1361"/>
        <v>CHF</v>
      </c>
      <c r="L14473" s="158" t="str">
        <f t="shared" si="1358"/>
        <v>HKDCHF45796</v>
      </c>
      <c r="M14473" s="160">
        <f t="shared" si="1362"/>
        <v>45796</v>
      </c>
      <c r="N14473" s="158">
        <v>0.11355635802048557</v>
      </c>
      <c r="O14473" s="158">
        <v>0.93940000000000001</v>
      </c>
      <c r="P14473" s="161">
        <f t="shared" si="1359"/>
        <v>0.1067</v>
      </c>
    </row>
    <row r="14474" spans="9:16" x14ac:dyDescent="0.2">
      <c r="I14474" s="158">
        <f t="shared" si="1357"/>
        <v>34</v>
      </c>
      <c r="J14474" s="158" t="str">
        <f t="shared" si="1360"/>
        <v>HKD</v>
      </c>
      <c r="K14474" s="158" t="str">
        <f t="shared" si="1361"/>
        <v>CHF</v>
      </c>
      <c r="L14474" s="158" t="str">
        <f t="shared" si="1358"/>
        <v>HKDCHF45797</v>
      </c>
      <c r="M14474" s="160">
        <f t="shared" si="1362"/>
        <v>45797</v>
      </c>
      <c r="N14474" s="158">
        <v>0.11367770098217535</v>
      </c>
      <c r="O14474" s="158">
        <v>0.93659999999999999</v>
      </c>
      <c r="P14474" s="161">
        <f t="shared" si="1359"/>
        <v>0.1065</v>
      </c>
    </row>
    <row r="14475" spans="9:16" x14ac:dyDescent="0.2">
      <c r="I14475" s="158">
        <f t="shared" si="1357"/>
        <v>34</v>
      </c>
      <c r="J14475" s="158" t="str">
        <f t="shared" si="1360"/>
        <v>HKD</v>
      </c>
      <c r="K14475" s="158" t="str">
        <f t="shared" si="1361"/>
        <v>CHF</v>
      </c>
      <c r="L14475" s="158" t="str">
        <f t="shared" si="1358"/>
        <v>HKDCHF45798</v>
      </c>
      <c r="M14475" s="160">
        <f t="shared" si="1362"/>
        <v>45798</v>
      </c>
      <c r="N14475" s="158">
        <v>0.11279679657097737</v>
      </c>
      <c r="O14475" s="158">
        <v>0.93520000000000003</v>
      </c>
      <c r="P14475" s="161">
        <f t="shared" si="1359"/>
        <v>0.1055</v>
      </c>
    </row>
    <row r="14476" spans="9:16" x14ac:dyDescent="0.2">
      <c r="I14476" s="158">
        <f t="shared" si="1357"/>
        <v>34</v>
      </c>
      <c r="J14476" s="158" t="str">
        <f t="shared" si="1360"/>
        <v>HKD</v>
      </c>
      <c r="K14476" s="158" t="str">
        <f t="shared" si="1361"/>
        <v>CHF</v>
      </c>
      <c r="L14476" s="158" t="str">
        <f t="shared" si="1358"/>
        <v>HKDCHF45799</v>
      </c>
      <c r="M14476" s="160">
        <f t="shared" si="1362"/>
        <v>45799</v>
      </c>
      <c r="N14476" s="158">
        <v>0.11299945760260351</v>
      </c>
      <c r="O14476" s="158">
        <v>0.93430000000000002</v>
      </c>
      <c r="P14476" s="161">
        <f t="shared" si="1359"/>
        <v>0.1056</v>
      </c>
    </row>
    <row r="14477" spans="9:16" x14ac:dyDescent="0.2">
      <c r="I14477" s="158">
        <f t="shared" si="1357"/>
        <v>34</v>
      </c>
      <c r="J14477" s="158" t="str">
        <f t="shared" si="1360"/>
        <v>HKD</v>
      </c>
      <c r="K14477" s="158" t="str">
        <f t="shared" si="1361"/>
        <v>CHF</v>
      </c>
      <c r="L14477" s="158" t="str">
        <f t="shared" si="1358"/>
        <v>HKDCHF45800</v>
      </c>
      <c r="M14477" s="160">
        <f t="shared" si="1362"/>
        <v>45800</v>
      </c>
      <c r="N14477" s="158">
        <v>0.1129841370271614</v>
      </c>
      <c r="O14477" s="158">
        <v>0.92989999999999995</v>
      </c>
      <c r="P14477" s="161">
        <f t="shared" si="1359"/>
        <v>0.1051</v>
      </c>
    </row>
    <row r="14478" spans="9:16" x14ac:dyDescent="0.2">
      <c r="I14478" s="158">
        <f t="shared" si="1357"/>
        <v>34</v>
      </c>
      <c r="J14478" s="158" t="str">
        <f t="shared" si="1360"/>
        <v>HKD</v>
      </c>
      <c r="K14478" s="158" t="str">
        <f t="shared" si="1361"/>
        <v>CHF</v>
      </c>
      <c r="L14478" s="158" t="str">
        <f t="shared" si="1358"/>
        <v>HKDCHF45801</v>
      </c>
      <c r="M14478" s="160">
        <f t="shared" si="1362"/>
        <v>45801</v>
      </c>
      <c r="N14478" s="158">
        <v>0.1129841370271614</v>
      </c>
      <c r="O14478" s="158">
        <v>0.92989999999999995</v>
      </c>
      <c r="P14478" s="161">
        <f t="shared" si="1359"/>
        <v>0.1051</v>
      </c>
    </row>
    <row r="14479" spans="9:16" x14ac:dyDescent="0.2">
      <c r="I14479" s="158">
        <f t="shared" si="1357"/>
        <v>34</v>
      </c>
      <c r="J14479" s="158" t="str">
        <f t="shared" si="1360"/>
        <v>HKD</v>
      </c>
      <c r="K14479" s="158" t="str">
        <f t="shared" si="1361"/>
        <v>CHF</v>
      </c>
      <c r="L14479" s="158" t="str">
        <f t="shared" si="1358"/>
        <v>HKDCHF45802</v>
      </c>
      <c r="M14479" s="160">
        <f t="shared" si="1362"/>
        <v>45802</v>
      </c>
      <c r="N14479" s="158">
        <v>0.1129841370271614</v>
      </c>
      <c r="O14479" s="158">
        <v>0.92989999999999995</v>
      </c>
      <c r="P14479" s="161">
        <f t="shared" si="1359"/>
        <v>0.1051</v>
      </c>
    </row>
    <row r="14480" spans="9:16" x14ac:dyDescent="0.2">
      <c r="I14480" s="158">
        <f t="shared" si="1357"/>
        <v>34</v>
      </c>
      <c r="J14480" s="158" t="str">
        <f t="shared" si="1360"/>
        <v>HKD</v>
      </c>
      <c r="K14480" s="158" t="str">
        <f t="shared" si="1361"/>
        <v>CHF</v>
      </c>
      <c r="L14480" s="158" t="str">
        <f t="shared" si="1358"/>
        <v>HKDCHF45803</v>
      </c>
      <c r="M14480" s="160">
        <f t="shared" si="1362"/>
        <v>45803</v>
      </c>
      <c r="N14480" s="158">
        <v>0.11212773591675637</v>
      </c>
      <c r="O14480" s="158">
        <v>0.93559999999999999</v>
      </c>
      <c r="P14480" s="161">
        <f t="shared" si="1359"/>
        <v>0.10489999999999999</v>
      </c>
    </row>
    <row r="14481" spans="9:16" x14ac:dyDescent="0.2">
      <c r="I14481" s="158">
        <f t="shared" si="1357"/>
        <v>34</v>
      </c>
      <c r="J14481" s="158" t="str">
        <f t="shared" si="1360"/>
        <v>HKD</v>
      </c>
      <c r="K14481" s="158" t="str">
        <f t="shared" si="1361"/>
        <v>CHF</v>
      </c>
      <c r="L14481" s="158" t="str">
        <f t="shared" si="1358"/>
        <v>HKDCHF45804</v>
      </c>
      <c r="M14481" s="160">
        <f t="shared" si="1362"/>
        <v>45804</v>
      </c>
      <c r="N14481" s="158">
        <v>0.11234818950892607</v>
      </c>
      <c r="O14481" s="158">
        <v>0.93859999999999999</v>
      </c>
      <c r="P14481" s="161">
        <f t="shared" si="1359"/>
        <v>0.1055</v>
      </c>
    </row>
    <row r="14482" spans="9:16" x14ac:dyDescent="0.2">
      <c r="I14482" s="158">
        <f t="shared" si="1357"/>
        <v>34</v>
      </c>
      <c r="J14482" s="158" t="str">
        <f t="shared" si="1360"/>
        <v>HKD</v>
      </c>
      <c r="K14482" s="158" t="str">
        <f t="shared" si="1361"/>
        <v>CHF</v>
      </c>
      <c r="L14482" s="158" t="str">
        <f t="shared" si="1358"/>
        <v>HKDCHF45805</v>
      </c>
      <c r="M14482" s="160">
        <f t="shared" si="1362"/>
        <v>45805</v>
      </c>
      <c r="N14482" s="158">
        <v>0.11273448773448773</v>
      </c>
      <c r="O14482" s="158">
        <v>0.93640000000000001</v>
      </c>
      <c r="P14482" s="161">
        <f t="shared" si="1359"/>
        <v>0.1056</v>
      </c>
    </row>
    <row r="14483" spans="9:16" x14ac:dyDescent="0.2">
      <c r="I14483" s="158">
        <f t="shared" si="1357"/>
        <v>34</v>
      </c>
      <c r="J14483" s="158" t="str">
        <f t="shared" si="1360"/>
        <v>HKD</v>
      </c>
      <c r="K14483" s="158" t="str">
        <f t="shared" si="1361"/>
        <v>CHF</v>
      </c>
      <c r="L14483" s="158" t="str">
        <f t="shared" si="1358"/>
        <v>HKDCHF45806</v>
      </c>
      <c r="M14483" s="160">
        <f t="shared" si="1362"/>
        <v>45806</v>
      </c>
      <c r="N14483" s="158">
        <v>0.11308891050143624</v>
      </c>
      <c r="O14483" s="158">
        <v>0.93389999999999995</v>
      </c>
      <c r="P14483" s="161">
        <f t="shared" si="1359"/>
        <v>0.1056</v>
      </c>
    </row>
    <row r="14484" spans="9:16" x14ac:dyDescent="0.2">
      <c r="I14484" s="158">
        <f t="shared" si="1357"/>
        <v>34</v>
      </c>
      <c r="J14484" s="158" t="str">
        <f t="shared" si="1360"/>
        <v>HKD</v>
      </c>
      <c r="K14484" s="158" t="str">
        <f t="shared" si="1361"/>
        <v>CHF</v>
      </c>
      <c r="L14484" s="158" t="str">
        <f t="shared" si="1358"/>
        <v>HKDCHF45807</v>
      </c>
      <c r="M14484" s="160">
        <f t="shared" si="1362"/>
        <v>45807</v>
      </c>
      <c r="N14484" s="158">
        <v>0.1124530508512696</v>
      </c>
      <c r="O14484" s="158">
        <v>0.93410000000000004</v>
      </c>
      <c r="P14484" s="161">
        <f t="shared" si="1359"/>
        <v>0.105</v>
      </c>
    </row>
    <row r="14485" spans="9:16" x14ac:dyDescent="0.2">
      <c r="I14485" s="158">
        <f t="shared" si="1357"/>
        <v>34</v>
      </c>
      <c r="J14485" s="158" t="str">
        <f t="shared" si="1360"/>
        <v>HKD</v>
      </c>
      <c r="K14485" s="158" t="str">
        <f t="shared" si="1361"/>
        <v>CHF</v>
      </c>
      <c r="L14485" s="158" t="str">
        <f t="shared" si="1358"/>
        <v>HKDCHF45808</v>
      </c>
      <c r="M14485" s="160">
        <f t="shared" si="1362"/>
        <v>45808</v>
      </c>
      <c r="N14485" s="158">
        <v>0.1124530508512696</v>
      </c>
      <c r="O14485" s="158">
        <v>0.93410000000000004</v>
      </c>
      <c r="P14485" s="161">
        <f t="shared" si="1359"/>
        <v>0.105</v>
      </c>
    </row>
    <row r="14486" spans="9:16" x14ac:dyDescent="0.2">
      <c r="I14486" s="158">
        <f t="shared" si="1357"/>
        <v>35</v>
      </c>
      <c r="J14486" s="158" t="str">
        <f t="shared" si="1360"/>
        <v>CNY</v>
      </c>
      <c r="K14486" s="158" t="str">
        <f t="shared" si="1361"/>
        <v>CHF</v>
      </c>
      <c r="L14486" s="158" t="str">
        <f t="shared" si="1358"/>
        <v>CNYCHF45383</v>
      </c>
      <c r="M14486" s="160">
        <f t="shared" si="1362"/>
        <v>45383</v>
      </c>
      <c r="N14486" s="158">
        <v>0.12796887796887796</v>
      </c>
      <c r="O14486" s="158">
        <v>0.97660000000000002</v>
      </c>
      <c r="P14486" s="161">
        <f t="shared" si="1359"/>
        <v>0.125</v>
      </c>
    </row>
    <row r="14487" spans="9:16" x14ac:dyDescent="0.2">
      <c r="I14487" s="158">
        <f t="shared" si="1357"/>
        <v>35</v>
      </c>
      <c r="J14487" s="158" t="str">
        <f t="shared" si="1360"/>
        <v>CNY</v>
      </c>
      <c r="K14487" s="158" t="str">
        <f t="shared" si="1361"/>
        <v>CHF</v>
      </c>
      <c r="L14487" s="158" t="str">
        <f t="shared" si="1358"/>
        <v>CNYCHF45384</v>
      </c>
      <c r="M14487" s="160">
        <f t="shared" si="1362"/>
        <v>45384</v>
      </c>
      <c r="N14487" s="158">
        <v>0.12856940819501408</v>
      </c>
      <c r="O14487" s="158">
        <v>0.97650000000000003</v>
      </c>
      <c r="P14487" s="161">
        <f t="shared" si="1359"/>
        <v>0.1255</v>
      </c>
    </row>
    <row r="14488" spans="9:16" x14ac:dyDescent="0.2">
      <c r="I14488" s="158">
        <f t="shared" si="1357"/>
        <v>35</v>
      </c>
      <c r="J14488" s="158" t="str">
        <f t="shared" si="1360"/>
        <v>CNY</v>
      </c>
      <c r="K14488" s="158" t="str">
        <f t="shared" si="1361"/>
        <v>CHF</v>
      </c>
      <c r="L14488" s="158" t="str">
        <f t="shared" si="1358"/>
        <v>CNYCHF45385</v>
      </c>
      <c r="M14488" s="160">
        <f t="shared" si="1362"/>
        <v>45385</v>
      </c>
      <c r="N14488" s="158">
        <v>0.12816733527293234</v>
      </c>
      <c r="O14488" s="158">
        <v>0.97919999999999996</v>
      </c>
      <c r="P14488" s="161">
        <f t="shared" si="1359"/>
        <v>0.1255</v>
      </c>
    </row>
    <row r="14489" spans="9:16" x14ac:dyDescent="0.2">
      <c r="I14489" s="158">
        <f t="shared" si="1357"/>
        <v>35</v>
      </c>
      <c r="J14489" s="158" t="str">
        <f t="shared" si="1360"/>
        <v>CNY</v>
      </c>
      <c r="K14489" s="158" t="str">
        <f t="shared" si="1361"/>
        <v>CHF</v>
      </c>
      <c r="L14489" s="158" t="str">
        <f t="shared" si="1358"/>
        <v>CNYCHF45386</v>
      </c>
      <c r="M14489" s="160">
        <f t="shared" si="1362"/>
        <v>45386</v>
      </c>
      <c r="N14489" s="158">
        <v>0.12738691226863352</v>
      </c>
      <c r="O14489" s="158">
        <v>0.98460000000000003</v>
      </c>
      <c r="P14489" s="161">
        <f t="shared" si="1359"/>
        <v>0.12540000000000001</v>
      </c>
    </row>
    <row r="14490" spans="9:16" x14ac:dyDescent="0.2">
      <c r="I14490" s="158">
        <f t="shared" si="1357"/>
        <v>35</v>
      </c>
      <c r="J14490" s="158" t="str">
        <f t="shared" si="1360"/>
        <v>CNY</v>
      </c>
      <c r="K14490" s="158" t="str">
        <f t="shared" si="1361"/>
        <v>CHF</v>
      </c>
      <c r="L14490" s="158" t="str">
        <f t="shared" si="1358"/>
        <v>CNYCHF45387</v>
      </c>
      <c r="M14490" s="160">
        <f t="shared" si="1362"/>
        <v>45387</v>
      </c>
      <c r="N14490" s="158">
        <v>0.12751686410527791</v>
      </c>
      <c r="O14490" s="158">
        <v>0.97929999999999995</v>
      </c>
      <c r="P14490" s="161">
        <f t="shared" si="1359"/>
        <v>0.1249</v>
      </c>
    </row>
    <row r="14491" spans="9:16" x14ac:dyDescent="0.2">
      <c r="I14491" s="158">
        <f t="shared" si="1357"/>
        <v>35</v>
      </c>
      <c r="J14491" s="158" t="str">
        <f t="shared" si="1360"/>
        <v>CNY</v>
      </c>
      <c r="K14491" s="158" t="str">
        <f t="shared" si="1361"/>
        <v>CHF</v>
      </c>
      <c r="L14491" s="158" t="str">
        <f t="shared" si="1358"/>
        <v>CNYCHF45388</v>
      </c>
      <c r="M14491" s="160">
        <f t="shared" si="1362"/>
        <v>45388</v>
      </c>
      <c r="N14491" s="158">
        <v>0.12751686410527791</v>
      </c>
      <c r="O14491" s="158">
        <v>0.97929999999999995</v>
      </c>
      <c r="P14491" s="161">
        <f t="shared" si="1359"/>
        <v>0.1249</v>
      </c>
    </row>
    <row r="14492" spans="9:16" x14ac:dyDescent="0.2">
      <c r="I14492" s="158">
        <f t="shared" si="1357"/>
        <v>35</v>
      </c>
      <c r="J14492" s="158" t="str">
        <f t="shared" si="1360"/>
        <v>CNY</v>
      </c>
      <c r="K14492" s="158" t="str">
        <f t="shared" si="1361"/>
        <v>CHF</v>
      </c>
      <c r="L14492" s="158" t="str">
        <f t="shared" si="1358"/>
        <v>CNYCHF45389</v>
      </c>
      <c r="M14492" s="160">
        <f t="shared" si="1362"/>
        <v>45389</v>
      </c>
      <c r="N14492" s="158">
        <v>0.12751686410527791</v>
      </c>
      <c r="O14492" s="158">
        <v>0.97929999999999995</v>
      </c>
      <c r="P14492" s="161">
        <f t="shared" si="1359"/>
        <v>0.1249</v>
      </c>
    </row>
    <row r="14493" spans="9:16" x14ac:dyDescent="0.2">
      <c r="I14493" s="158">
        <f t="shared" si="1357"/>
        <v>35</v>
      </c>
      <c r="J14493" s="158" t="str">
        <f t="shared" si="1360"/>
        <v>CNY</v>
      </c>
      <c r="K14493" s="158" t="str">
        <f t="shared" si="1361"/>
        <v>CHF</v>
      </c>
      <c r="L14493" s="158" t="str">
        <f t="shared" si="1358"/>
        <v>CNYCHF45390</v>
      </c>
      <c r="M14493" s="160">
        <f t="shared" si="1362"/>
        <v>45390</v>
      </c>
      <c r="N14493" s="158">
        <v>0.12774328709026342</v>
      </c>
      <c r="O14493" s="158">
        <v>0.98070000000000002</v>
      </c>
      <c r="P14493" s="161">
        <f t="shared" si="1359"/>
        <v>0.12529999999999999</v>
      </c>
    </row>
    <row r="14494" spans="9:16" x14ac:dyDescent="0.2">
      <c r="I14494" s="158">
        <f t="shared" si="1357"/>
        <v>35</v>
      </c>
      <c r="J14494" s="158" t="str">
        <f t="shared" si="1360"/>
        <v>CNY</v>
      </c>
      <c r="K14494" s="158" t="str">
        <f t="shared" si="1361"/>
        <v>CHF</v>
      </c>
      <c r="L14494" s="158" t="str">
        <f t="shared" si="1358"/>
        <v>CNYCHF45391</v>
      </c>
      <c r="M14494" s="160">
        <f t="shared" si="1362"/>
        <v>45391</v>
      </c>
      <c r="N14494" s="158">
        <v>0.12722160731778687</v>
      </c>
      <c r="O14494" s="158">
        <v>0.9819</v>
      </c>
      <c r="P14494" s="161">
        <f t="shared" si="1359"/>
        <v>0.1249</v>
      </c>
    </row>
    <row r="14495" spans="9:16" x14ac:dyDescent="0.2">
      <c r="I14495" s="158">
        <f t="shared" si="1357"/>
        <v>35</v>
      </c>
      <c r="J14495" s="158" t="str">
        <f t="shared" si="1360"/>
        <v>CNY</v>
      </c>
      <c r="K14495" s="158" t="str">
        <f t="shared" si="1361"/>
        <v>CHF</v>
      </c>
      <c r="L14495" s="158" t="str">
        <f t="shared" si="1358"/>
        <v>CNYCHF45392</v>
      </c>
      <c r="M14495" s="160">
        <f t="shared" si="1362"/>
        <v>45392</v>
      </c>
      <c r="N14495" s="158">
        <v>0.1273106890054489</v>
      </c>
      <c r="O14495" s="158">
        <v>0.98099999999999998</v>
      </c>
      <c r="P14495" s="161">
        <f t="shared" si="1359"/>
        <v>0.1249</v>
      </c>
    </row>
    <row r="14496" spans="9:16" x14ac:dyDescent="0.2">
      <c r="I14496" s="158">
        <f t="shared" si="1357"/>
        <v>35</v>
      </c>
      <c r="J14496" s="158" t="str">
        <f t="shared" si="1360"/>
        <v>CNY</v>
      </c>
      <c r="K14496" s="158" t="str">
        <f t="shared" si="1361"/>
        <v>CHF</v>
      </c>
      <c r="L14496" s="158" t="str">
        <f t="shared" si="1358"/>
        <v>CNYCHF45393</v>
      </c>
      <c r="M14496" s="160">
        <f t="shared" si="1362"/>
        <v>45393</v>
      </c>
      <c r="N14496" s="158">
        <v>0.12878963501017437</v>
      </c>
      <c r="O14496" s="158">
        <v>0.97870000000000001</v>
      </c>
      <c r="P14496" s="161">
        <f t="shared" si="1359"/>
        <v>0.126</v>
      </c>
    </row>
    <row r="14497" spans="9:16" x14ac:dyDescent="0.2">
      <c r="I14497" s="158">
        <f t="shared" si="1357"/>
        <v>35</v>
      </c>
      <c r="J14497" s="158" t="str">
        <f t="shared" si="1360"/>
        <v>CNY</v>
      </c>
      <c r="K14497" s="158" t="str">
        <f t="shared" si="1361"/>
        <v>CHF</v>
      </c>
      <c r="L14497" s="158" t="str">
        <f t="shared" si="1358"/>
        <v>CNYCHF45394</v>
      </c>
      <c r="M14497" s="160">
        <f t="shared" si="1362"/>
        <v>45394</v>
      </c>
      <c r="N14497" s="158">
        <v>0.12971178042389811</v>
      </c>
      <c r="O14497" s="158">
        <v>0.97160000000000002</v>
      </c>
      <c r="P14497" s="161">
        <f t="shared" si="1359"/>
        <v>0.126</v>
      </c>
    </row>
    <row r="14498" spans="9:16" x14ac:dyDescent="0.2">
      <c r="I14498" s="158">
        <f t="shared" si="1357"/>
        <v>35</v>
      </c>
      <c r="J14498" s="158" t="str">
        <f t="shared" si="1360"/>
        <v>CNY</v>
      </c>
      <c r="K14498" s="158" t="str">
        <f t="shared" si="1361"/>
        <v>CHF</v>
      </c>
      <c r="L14498" s="158" t="str">
        <f t="shared" si="1358"/>
        <v>CNYCHF45395</v>
      </c>
      <c r="M14498" s="160">
        <f t="shared" si="1362"/>
        <v>45395</v>
      </c>
      <c r="N14498" s="158">
        <v>0.12971178042389811</v>
      </c>
      <c r="O14498" s="158">
        <v>0.97160000000000002</v>
      </c>
      <c r="P14498" s="161">
        <f t="shared" si="1359"/>
        <v>0.126</v>
      </c>
    </row>
    <row r="14499" spans="9:16" x14ac:dyDescent="0.2">
      <c r="I14499" s="158">
        <f t="shared" si="1357"/>
        <v>35</v>
      </c>
      <c r="J14499" s="158" t="str">
        <f t="shared" si="1360"/>
        <v>CNY</v>
      </c>
      <c r="K14499" s="158" t="str">
        <f t="shared" si="1361"/>
        <v>CHF</v>
      </c>
      <c r="L14499" s="158" t="str">
        <f t="shared" si="1358"/>
        <v>CNYCHF45396</v>
      </c>
      <c r="M14499" s="160">
        <f t="shared" si="1362"/>
        <v>45396</v>
      </c>
      <c r="N14499" s="158">
        <v>0.12971178042389811</v>
      </c>
      <c r="O14499" s="158">
        <v>0.97160000000000002</v>
      </c>
      <c r="P14499" s="161">
        <f t="shared" si="1359"/>
        <v>0.126</v>
      </c>
    </row>
    <row r="14500" spans="9:16" x14ac:dyDescent="0.2">
      <c r="I14500" s="158">
        <f t="shared" si="1357"/>
        <v>35</v>
      </c>
      <c r="J14500" s="158" t="str">
        <f t="shared" si="1360"/>
        <v>CNY</v>
      </c>
      <c r="K14500" s="158" t="str">
        <f t="shared" si="1361"/>
        <v>CHF</v>
      </c>
      <c r="L14500" s="158" t="str">
        <f t="shared" si="1358"/>
        <v>CNYCHF45397</v>
      </c>
      <c r="M14500" s="160">
        <f t="shared" si="1362"/>
        <v>45397</v>
      </c>
      <c r="N14500" s="158">
        <v>0.12964451474058133</v>
      </c>
      <c r="O14500" s="158">
        <v>0.97250000000000003</v>
      </c>
      <c r="P14500" s="161">
        <f t="shared" si="1359"/>
        <v>0.12609999999999999</v>
      </c>
    </row>
    <row r="14501" spans="9:16" x14ac:dyDescent="0.2">
      <c r="I14501" s="158">
        <f t="shared" si="1357"/>
        <v>35</v>
      </c>
      <c r="J14501" s="158" t="str">
        <f t="shared" si="1360"/>
        <v>CNY</v>
      </c>
      <c r="K14501" s="158" t="str">
        <f t="shared" si="1361"/>
        <v>CHF</v>
      </c>
      <c r="L14501" s="158" t="str">
        <f t="shared" si="1358"/>
        <v>CNYCHF45398</v>
      </c>
      <c r="M14501" s="160">
        <f t="shared" si="1362"/>
        <v>45398</v>
      </c>
      <c r="N14501" s="158">
        <v>0.12987856354308722</v>
      </c>
      <c r="O14501" s="158">
        <v>0.97119999999999995</v>
      </c>
      <c r="P14501" s="161">
        <f t="shared" si="1359"/>
        <v>0.12609999999999999</v>
      </c>
    </row>
    <row r="14502" spans="9:16" x14ac:dyDescent="0.2">
      <c r="I14502" s="158">
        <f t="shared" si="1357"/>
        <v>35</v>
      </c>
      <c r="J14502" s="158" t="str">
        <f t="shared" si="1360"/>
        <v>CNY</v>
      </c>
      <c r="K14502" s="158" t="str">
        <f t="shared" si="1361"/>
        <v>CHF</v>
      </c>
      <c r="L14502" s="158" t="str">
        <f t="shared" si="1358"/>
        <v>CNYCHF45399</v>
      </c>
      <c r="M14502" s="160">
        <f t="shared" si="1362"/>
        <v>45399</v>
      </c>
      <c r="N14502" s="158">
        <v>0.12986001090824092</v>
      </c>
      <c r="O14502" s="158">
        <v>0.96930000000000005</v>
      </c>
      <c r="P14502" s="161">
        <f t="shared" si="1359"/>
        <v>0.12590000000000001</v>
      </c>
    </row>
    <row r="14503" spans="9:16" x14ac:dyDescent="0.2">
      <c r="I14503" s="158">
        <f t="shared" si="1357"/>
        <v>35</v>
      </c>
      <c r="J14503" s="158" t="str">
        <f t="shared" si="1360"/>
        <v>CNY</v>
      </c>
      <c r="K14503" s="158" t="str">
        <f t="shared" si="1361"/>
        <v>CHF</v>
      </c>
      <c r="L14503" s="158" t="str">
        <f t="shared" si="1358"/>
        <v>CNYCHF45400</v>
      </c>
      <c r="M14503" s="160">
        <f t="shared" si="1362"/>
        <v>45400</v>
      </c>
      <c r="N14503" s="158">
        <v>0.12937614821331539</v>
      </c>
      <c r="O14503" s="158">
        <v>0.97040000000000004</v>
      </c>
      <c r="P14503" s="161">
        <f t="shared" si="1359"/>
        <v>0.1255</v>
      </c>
    </row>
    <row r="14504" spans="9:16" x14ac:dyDescent="0.2">
      <c r="I14504" s="158">
        <f t="shared" si="1357"/>
        <v>35</v>
      </c>
      <c r="J14504" s="158" t="str">
        <f t="shared" si="1360"/>
        <v>CNY</v>
      </c>
      <c r="K14504" s="158" t="str">
        <f t="shared" si="1361"/>
        <v>CHF</v>
      </c>
      <c r="L14504" s="158" t="str">
        <f t="shared" si="1358"/>
        <v>CNYCHF45401</v>
      </c>
      <c r="M14504" s="160">
        <f t="shared" si="1362"/>
        <v>45401</v>
      </c>
      <c r="N14504" s="158">
        <v>0.1296361114352014</v>
      </c>
      <c r="O14504" s="158">
        <v>0.96799999999999997</v>
      </c>
      <c r="P14504" s="161">
        <f t="shared" si="1359"/>
        <v>0.1255</v>
      </c>
    </row>
    <row r="14505" spans="9:16" x14ac:dyDescent="0.2">
      <c r="I14505" s="158">
        <f t="shared" si="1357"/>
        <v>35</v>
      </c>
      <c r="J14505" s="158" t="str">
        <f t="shared" si="1360"/>
        <v>CNY</v>
      </c>
      <c r="K14505" s="158" t="str">
        <f t="shared" si="1361"/>
        <v>CHF</v>
      </c>
      <c r="L14505" s="158" t="str">
        <f t="shared" si="1358"/>
        <v>CNYCHF45402</v>
      </c>
      <c r="M14505" s="160">
        <f t="shared" si="1362"/>
        <v>45402</v>
      </c>
      <c r="N14505" s="158">
        <v>0.1296361114352014</v>
      </c>
      <c r="O14505" s="158">
        <v>0.96799999999999997</v>
      </c>
      <c r="P14505" s="161">
        <f t="shared" si="1359"/>
        <v>0.1255</v>
      </c>
    </row>
    <row r="14506" spans="9:16" x14ac:dyDescent="0.2">
      <c r="I14506" s="158">
        <f t="shared" ref="I14506:I14569" si="1363">IF(M14505=$G$2,I14505+1,I14505)</f>
        <v>35</v>
      </c>
      <c r="J14506" s="158" t="str">
        <f t="shared" si="1360"/>
        <v>CNY</v>
      </c>
      <c r="K14506" s="158" t="str">
        <f t="shared" si="1361"/>
        <v>CHF</v>
      </c>
      <c r="L14506" s="158" t="str">
        <f t="shared" si="1358"/>
        <v>CNYCHF45403</v>
      </c>
      <c r="M14506" s="160">
        <f t="shared" si="1362"/>
        <v>45403</v>
      </c>
      <c r="N14506" s="158">
        <v>0.1296361114352014</v>
      </c>
      <c r="O14506" s="158">
        <v>0.96799999999999997</v>
      </c>
      <c r="P14506" s="161">
        <f t="shared" si="1359"/>
        <v>0.1255</v>
      </c>
    </row>
    <row r="14507" spans="9:16" x14ac:dyDescent="0.2">
      <c r="I14507" s="158">
        <f t="shared" si="1363"/>
        <v>35</v>
      </c>
      <c r="J14507" s="158" t="str">
        <f t="shared" si="1360"/>
        <v>CNY</v>
      </c>
      <c r="K14507" s="158" t="str">
        <f t="shared" si="1361"/>
        <v>CHF</v>
      </c>
      <c r="L14507" s="158" t="str">
        <f t="shared" si="1358"/>
        <v>CNYCHF45404</v>
      </c>
      <c r="M14507" s="160">
        <f t="shared" si="1362"/>
        <v>45404</v>
      </c>
      <c r="N14507" s="158">
        <v>0.12984989352308732</v>
      </c>
      <c r="O14507" s="158">
        <v>0.96930000000000005</v>
      </c>
      <c r="P14507" s="161">
        <f t="shared" si="1359"/>
        <v>0.12590000000000001</v>
      </c>
    </row>
    <row r="14508" spans="9:16" x14ac:dyDescent="0.2">
      <c r="I14508" s="158">
        <f t="shared" si="1363"/>
        <v>35</v>
      </c>
      <c r="J14508" s="158" t="str">
        <f t="shared" si="1360"/>
        <v>CNY</v>
      </c>
      <c r="K14508" s="158" t="str">
        <f t="shared" si="1361"/>
        <v>CHF</v>
      </c>
      <c r="L14508" s="158" t="str">
        <f t="shared" si="1358"/>
        <v>CNYCHF45405</v>
      </c>
      <c r="M14508" s="160">
        <f t="shared" si="1362"/>
        <v>45405</v>
      </c>
      <c r="N14508" s="158">
        <v>0.1292774682300622</v>
      </c>
      <c r="O14508" s="158">
        <v>0.97240000000000004</v>
      </c>
      <c r="P14508" s="161">
        <f t="shared" si="1359"/>
        <v>0.12570000000000001</v>
      </c>
    </row>
    <row r="14509" spans="9:16" x14ac:dyDescent="0.2">
      <c r="I14509" s="158">
        <f t="shared" si="1363"/>
        <v>35</v>
      </c>
      <c r="J14509" s="158" t="str">
        <f t="shared" si="1360"/>
        <v>CNY</v>
      </c>
      <c r="K14509" s="158" t="str">
        <f t="shared" si="1361"/>
        <v>CHF</v>
      </c>
      <c r="L14509" s="158" t="str">
        <f t="shared" si="1358"/>
        <v>CNYCHF45406</v>
      </c>
      <c r="M14509" s="160">
        <f t="shared" si="1362"/>
        <v>45406</v>
      </c>
      <c r="N14509" s="158">
        <v>0.12914724076920098</v>
      </c>
      <c r="O14509" s="158">
        <v>0.97740000000000005</v>
      </c>
      <c r="P14509" s="161">
        <f t="shared" si="1359"/>
        <v>0.12620000000000001</v>
      </c>
    </row>
    <row r="14510" spans="9:16" x14ac:dyDescent="0.2">
      <c r="I14510" s="158">
        <f t="shared" si="1363"/>
        <v>35</v>
      </c>
      <c r="J14510" s="158" t="str">
        <f t="shared" si="1360"/>
        <v>CNY</v>
      </c>
      <c r="K14510" s="158" t="str">
        <f t="shared" si="1361"/>
        <v>CHF</v>
      </c>
      <c r="L14510" s="158" t="str">
        <f t="shared" si="1358"/>
        <v>CNYCHF45407</v>
      </c>
      <c r="M14510" s="160">
        <f t="shared" si="1362"/>
        <v>45407</v>
      </c>
      <c r="N14510" s="158">
        <v>0.12872995031023918</v>
      </c>
      <c r="O14510" s="158">
        <v>0.97919999999999996</v>
      </c>
      <c r="P14510" s="161">
        <f t="shared" si="1359"/>
        <v>0.12609999999999999</v>
      </c>
    </row>
    <row r="14511" spans="9:16" x14ac:dyDescent="0.2">
      <c r="I14511" s="158">
        <f t="shared" si="1363"/>
        <v>35</v>
      </c>
      <c r="J14511" s="158" t="str">
        <f t="shared" si="1360"/>
        <v>CNY</v>
      </c>
      <c r="K14511" s="158" t="str">
        <f t="shared" si="1361"/>
        <v>CHF</v>
      </c>
      <c r="L14511" s="158" t="str">
        <f t="shared" si="1358"/>
        <v>CNYCHF45408</v>
      </c>
      <c r="M14511" s="160">
        <f t="shared" si="1362"/>
        <v>45408</v>
      </c>
      <c r="N14511" s="158">
        <v>0.12880290579355472</v>
      </c>
      <c r="O14511" s="158">
        <v>0.97789999999999999</v>
      </c>
      <c r="P14511" s="161">
        <f t="shared" si="1359"/>
        <v>0.126</v>
      </c>
    </row>
    <row r="14512" spans="9:16" x14ac:dyDescent="0.2">
      <c r="I14512" s="158">
        <f t="shared" si="1363"/>
        <v>35</v>
      </c>
      <c r="J14512" s="158" t="str">
        <f t="shared" si="1360"/>
        <v>CNY</v>
      </c>
      <c r="K14512" s="158" t="str">
        <f t="shared" si="1361"/>
        <v>CHF</v>
      </c>
      <c r="L14512" s="158" t="str">
        <f t="shared" si="1358"/>
        <v>CNYCHF45409</v>
      </c>
      <c r="M14512" s="160">
        <f t="shared" si="1362"/>
        <v>45409</v>
      </c>
      <c r="N14512" s="158">
        <v>0.12880290579355472</v>
      </c>
      <c r="O14512" s="158">
        <v>0.97789999999999999</v>
      </c>
      <c r="P14512" s="161">
        <f t="shared" si="1359"/>
        <v>0.126</v>
      </c>
    </row>
    <row r="14513" spans="9:16" x14ac:dyDescent="0.2">
      <c r="I14513" s="158">
        <f t="shared" si="1363"/>
        <v>35</v>
      </c>
      <c r="J14513" s="158" t="str">
        <f t="shared" si="1360"/>
        <v>CNY</v>
      </c>
      <c r="K14513" s="158" t="str">
        <f t="shared" si="1361"/>
        <v>CHF</v>
      </c>
      <c r="L14513" s="158" t="str">
        <f t="shared" si="1358"/>
        <v>CNYCHF45410</v>
      </c>
      <c r="M14513" s="160">
        <f t="shared" si="1362"/>
        <v>45410</v>
      </c>
      <c r="N14513" s="158">
        <v>0.12880290579355472</v>
      </c>
      <c r="O14513" s="158">
        <v>0.97789999999999999</v>
      </c>
      <c r="P14513" s="161">
        <f t="shared" si="1359"/>
        <v>0.126</v>
      </c>
    </row>
    <row r="14514" spans="9:16" x14ac:dyDescent="0.2">
      <c r="I14514" s="158">
        <f t="shared" si="1363"/>
        <v>35</v>
      </c>
      <c r="J14514" s="158" t="str">
        <f t="shared" si="1360"/>
        <v>CNY</v>
      </c>
      <c r="K14514" s="158" t="str">
        <f t="shared" si="1361"/>
        <v>CHF</v>
      </c>
      <c r="L14514" s="158" t="str">
        <f t="shared" si="1358"/>
        <v>CNYCHF45411</v>
      </c>
      <c r="M14514" s="160">
        <f t="shared" si="1362"/>
        <v>45411</v>
      </c>
      <c r="N14514" s="158">
        <v>0.12882115758692209</v>
      </c>
      <c r="O14514" s="158">
        <v>0.97760000000000002</v>
      </c>
      <c r="P14514" s="161">
        <f t="shared" si="1359"/>
        <v>0.12590000000000001</v>
      </c>
    </row>
    <row r="14515" spans="9:16" x14ac:dyDescent="0.2">
      <c r="I14515" s="158">
        <f t="shared" si="1363"/>
        <v>35</v>
      </c>
      <c r="J14515" s="158" t="str">
        <f t="shared" si="1360"/>
        <v>CNY</v>
      </c>
      <c r="K14515" s="158" t="str">
        <f t="shared" si="1361"/>
        <v>CHF</v>
      </c>
      <c r="L14515" s="158" t="str">
        <f t="shared" si="1358"/>
        <v>CNYCHF45412</v>
      </c>
      <c r="M14515" s="160">
        <f t="shared" si="1362"/>
        <v>45412</v>
      </c>
      <c r="N14515" s="158">
        <v>0.12885103531806877</v>
      </c>
      <c r="O14515" s="158">
        <v>0.97870000000000001</v>
      </c>
      <c r="P14515" s="161">
        <f t="shared" si="1359"/>
        <v>0.12609999999999999</v>
      </c>
    </row>
    <row r="14516" spans="9:16" x14ac:dyDescent="0.2">
      <c r="I14516" s="158">
        <f t="shared" si="1363"/>
        <v>35</v>
      </c>
      <c r="J14516" s="158" t="str">
        <f t="shared" si="1360"/>
        <v>CNY</v>
      </c>
      <c r="K14516" s="158" t="str">
        <f t="shared" si="1361"/>
        <v>CHF</v>
      </c>
      <c r="L14516" s="158" t="str">
        <f t="shared" si="1358"/>
        <v>CNYCHF45413</v>
      </c>
      <c r="M14516" s="160">
        <f t="shared" si="1362"/>
        <v>45413</v>
      </c>
      <c r="N14516" s="158">
        <v>0.12885103531806877</v>
      </c>
      <c r="O14516" s="158">
        <v>0.97870000000000001</v>
      </c>
      <c r="P14516" s="161">
        <f t="shared" si="1359"/>
        <v>0.12609999999999999</v>
      </c>
    </row>
    <row r="14517" spans="9:16" x14ac:dyDescent="0.2">
      <c r="I14517" s="158">
        <f t="shared" si="1363"/>
        <v>35</v>
      </c>
      <c r="J14517" s="158" t="str">
        <f t="shared" si="1360"/>
        <v>CNY</v>
      </c>
      <c r="K14517" s="158" t="str">
        <f t="shared" si="1361"/>
        <v>CHF</v>
      </c>
      <c r="L14517" s="158" t="str">
        <f t="shared" si="1358"/>
        <v>CNYCHF45414</v>
      </c>
      <c r="M14517" s="160">
        <f t="shared" si="1362"/>
        <v>45414</v>
      </c>
      <c r="N14517" s="158">
        <v>0.12909055702575356</v>
      </c>
      <c r="O14517" s="158">
        <v>0.97589999999999999</v>
      </c>
      <c r="P14517" s="161">
        <f t="shared" si="1359"/>
        <v>0.126</v>
      </c>
    </row>
    <row r="14518" spans="9:16" x14ac:dyDescent="0.2">
      <c r="I14518" s="158">
        <f t="shared" si="1363"/>
        <v>35</v>
      </c>
      <c r="J14518" s="158" t="str">
        <f t="shared" si="1360"/>
        <v>CNY</v>
      </c>
      <c r="K14518" s="158" t="str">
        <f t="shared" si="1361"/>
        <v>CHF</v>
      </c>
      <c r="L14518" s="158" t="str">
        <f t="shared" si="1358"/>
        <v>CNYCHF45415</v>
      </c>
      <c r="M14518" s="160">
        <f t="shared" si="1362"/>
        <v>45415</v>
      </c>
      <c r="N14518" s="158">
        <v>0.1285380086891694</v>
      </c>
      <c r="O14518" s="158">
        <v>0.97440000000000004</v>
      </c>
      <c r="P14518" s="161">
        <f t="shared" si="1359"/>
        <v>0.12520000000000001</v>
      </c>
    </row>
    <row r="14519" spans="9:16" x14ac:dyDescent="0.2">
      <c r="I14519" s="158">
        <f t="shared" si="1363"/>
        <v>35</v>
      </c>
      <c r="J14519" s="158" t="str">
        <f t="shared" si="1360"/>
        <v>CNY</v>
      </c>
      <c r="K14519" s="158" t="str">
        <f t="shared" si="1361"/>
        <v>CHF</v>
      </c>
      <c r="L14519" s="158" t="str">
        <f t="shared" si="1358"/>
        <v>CNYCHF45416</v>
      </c>
      <c r="M14519" s="160">
        <f t="shared" si="1362"/>
        <v>45416</v>
      </c>
      <c r="N14519" s="158">
        <v>0.1285380086891694</v>
      </c>
      <c r="O14519" s="158">
        <v>0.97440000000000004</v>
      </c>
      <c r="P14519" s="161">
        <f t="shared" si="1359"/>
        <v>0.12520000000000001</v>
      </c>
    </row>
    <row r="14520" spans="9:16" x14ac:dyDescent="0.2">
      <c r="I14520" s="158">
        <f t="shared" si="1363"/>
        <v>35</v>
      </c>
      <c r="J14520" s="158" t="str">
        <f t="shared" si="1360"/>
        <v>CNY</v>
      </c>
      <c r="K14520" s="158" t="str">
        <f t="shared" si="1361"/>
        <v>CHF</v>
      </c>
      <c r="L14520" s="158" t="str">
        <f t="shared" si="1358"/>
        <v>CNYCHF45417</v>
      </c>
      <c r="M14520" s="160">
        <f t="shared" si="1362"/>
        <v>45417</v>
      </c>
      <c r="N14520" s="158">
        <v>0.1285380086891694</v>
      </c>
      <c r="O14520" s="158">
        <v>0.97440000000000004</v>
      </c>
      <c r="P14520" s="161">
        <f t="shared" si="1359"/>
        <v>0.12520000000000001</v>
      </c>
    </row>
    <row r="14521" spans="9:16" x14ac:dyDescent="0.2">
      <c r="I14521" s="158">
        <f t="shared" si="1363"/>
        <v>35</v>
      </c>
      <c r="J14521" s="158" t="str">
        <f t="shared" si="1360"/>
        <v>CNY</v>
      </c>
      <c r="K14521" s="158" t="str">
        <f t="shared" si="1361"/>
        <v>CHF</v>
      </c>
      <c r="L14521" s="158" t="str">
        <f t="shared" si="1358"/>
        <v>CNYCHF45418</v>
      </c>
      <c r="M14521" s="160">
        <f t="shared" si="1362"/>
        <v>45418</v>
      </c>
      <c r="N14521" s="158">
        <v>0.12876310164559243</v>
      </c>
      <c r="O14521" s="158">
        <v>0.97540000000000004</v>
      </c>
      <c r="P14521" s="161">
        <f t="shared" si="1359"/>
        <v>0.12559999999999999</v>
      </c>
    </row>
    <row r="14522" spans="9:16" x14ac:dyDescent="0.2">
      <c r="I14522" s="158">
        <f t="shared" si="1363"/>
        <v>35</v>
      </c>
      <c r="J14522" s="158" t="str">
        <f t="shared" si="1360"/>
        <v>CNY</v>
      </c>
      <c r="K14522" s="158" t="str">
        <f t="shared" si="1361"/>
        <v>CHF</v>
      </c>
      <c r="L14522" s="158" t="str">
        <f t="shared" si="1358"/>
        <v>CNYCHF45419</v>
      </c>
      <c r="M14522" s="160">
        <f t="shared" si="1362"/>
        <v>45419</v>
      </c>
      <c r="N14522" s="158">
        <v>0.12868853513840453</v>
      </c>
      <c r="O14522" s="158">
        <v>0.97699999999999998</v>
      </c>
      <c r="P14522" s="161">
        <f t="shared" si="1359"/>
        <v>0.12570000000000001</v>
      </c>
    </row>
    <row r="14523" spans="9:16" x14ac:dyDescent="0.2">
      <c r="I14523" s="158">
        <f t="shared" si="1363"/>
        <v>35</v>
      </c>
      <c r="J14523" s="158" t="str">
        <f t="shared" si="1360"/>
        <v>CNY</v>
      </c>
      <c r="K14523" s="158" t="str">
        <f t="shared" si="1361"/>
        <v>CHF</v>
      </c>
      <c r="L14523" s="158" t="str">
        <f t="shared" si="1358"/>
        <v>CNYCHF45420</v>
      </c>
      <c r="M14523" s="160">
        <f t="shared" si="1362"/>
        <v>45420</v>
      </c>
      <c r="N14523" s="158">
        <v>0.12878134215914797</v>
      </c>
      <c r="O14523" s="158">
        <v>0.97699999999999998</v>
      </c>
      <c r="P14523" s="161">
        <f t="shared" si="1359"/>
        <v>0.1258</v>
      </c>
    </row>
    <row r="14524" spans="9:16" x14ac:dyDescent="0.2">
      <c r="I14524" s="158">
        <f t="shared" si="1363"/>
        <v>35</v>
      </c>
      <c r="J14524" s="158" t="str">
        <f t="shared" si="1360"/>
        <v>CNY</v>
      </c>
      <c r="K14524" s="158" t="str">
        <f t="shared" si="1361"/>
        <v>CHF</v>
      </c>
      <c r="L14524" s="158" t="str">
        <f t="shared" si="1358"/>
        <v>CNYCHF45421</v>
      </c>
      <c r="M14524" s="160">
        <f t="shared" si="1362"/>
        <v>45421</v>
      </c>
      <c r="N14524" s="158">
        <v>0.12894241431776568</v>
      </c>
      <c r="O14524" s="158">
        <v>0.97599999999999998</v>
      </c>
      <c r="P14524" s="161">
        <f t="shared" si="1359"/>
        <v>0.1258</v>
      </c>
    </row>
    <row r="14525" spans="9:16" x14ac:dyDescent="0.2">
      <c r="I14525" s="158">
        <f t="shared" si="1363"/>
        <v>35</v>
      </c>
      <c r="J14525" s="158" t="str">
        <f t="shared" si="1360"/>
        <v>CNY</v>
      </c>
      <c r="K14525" s="158" t="str">
        <f t="shared" si="1361"/>
        <v>CHF</v>
      </c>
      <c r="L14525" s="158" t="str">
        <f t="shared" si="1358"/>
        <v>CNYCHF45422</v>
      </c>
      <c r="M14525" s="160">
        <f t="shared" si="1362"/>
        <v>45422</v>
      </c>
      <c r="N14525" s="158">
        <v>0.12840761713984875</v>
      </c>
      <c r="O14525" s="158">
        <v>0.97789999999999999</v>
      </c>
      <c r="P14525" s="161">
        <f t="shared" si="1359"/>
        <v>0.12559999999999999</v>
      </c>
    </row>
    <row r="14526" spans="9:16" x14ac:dyDescent="0.2">
      <c r="I14526" s="158">
        <f t="shared" si="1363"/>
        <v>35</v>
      </c>
      <c r="J14526" s="158" t="str">
        <f t="shared" si="1360"/>
        <v>CNY</v>
      </c>
      <c r="K14526" s="158" t="str">
        <f t="shared" si="1361"/>
        <v>CHF</v>
      </c>
      <c r="L14526" s="158" t="str">
        <f t="shared" si="1358"/>
        <v>CNYCHF45423</v>
      </c>
      <c r="M14526" s="160">
        <f t="shared" si="1362"/>
        <v>45423</v>
      </c>
      <c r="N14526" s="158">
        <v>0.12840761713984875</v>
      </c>
      <c r="O14526" s="158">
        <v>0.97789999999999999</v>
      </c>
      <c r="P14526" s="161">
        <f t="shared" si="1359"/>
        <v>0.12559999999999999</v>
      </c>
    </row>
    <row r="14527" spans="9:16" x14ac:dyDescent="0.2">
      <c r="I14527" s="158">
        <f t="shared" si="1363"/>
        <v>35</v>
      </c>
      <c r="J14527" s="158" t="str">
        <f t="shared" si="1360"/>
        <v>CNY</v>
      </c>
      <c r="K14527" s="158" t="str">
        <f t="shared" si="1361"/>
        <v>CHF</v>
      </c>
      <c r="L14527" s="158" t="str">
        <f t="shared" si="1358"/>
        <v>CNYCHF45424</v>
      </c>
      <c r="M14527" s="160">
        <f t="shared" si="1362"/>
        <v>45424</v>
      </c>
      <c r="N14527" s="158">
        <v>0.12840761713984875</v>
      </c>
      <c r="O14527" s="158">
        <v>0.97789999999999999</v>
      </c>
      <c r="P14527" s="161">
        <f t="shared" si="1359"/>
        <v>0.12559999999999999</v>
      </c>
    </row>
    <row r="14528" spans="9:16" x14ac:dyDescent="0.2">
      <c r="I14528" s="158">
        <f t="shared" si="1363"/>
        <v>35</v>
      </c>
      <c r="J14528" s="158" t="str">
        <f t="shared" si="1360"/>
        <v>CNY</v>
      </c>
      <c r="K14528" s="158" t="str">
        <f t="shared" si="1361"/>
        <v>CHF</v>
      </c>
      <c r="L14528" s="158" t="str">
        <f t="shared" si="1358"/>
        <v>CNYCHF45425</v>
      </c>
      <c r="M14528" s="160">
        <f t="shared" si="1362"/>
        <v>45425</v>
      </c>
      <c r="N14528" s="158">
        <v>0.12804917088161855</v>
      </c>
      <c r="O14528" s="158">
        <v>0.97840000000000005</v>
      </c>
      <c r="P14528" s="161">
        <f t="shared" si="1359"/>
        <v>0.12529999999999999</v>
      </c>
    </row>
    <row r="14529" spans="9:16" x14ac:dyDescent="0.2">
      <c r="I14529" s="158">
        <f t="shared" si="1363"/>
        <v>35</v>
      </c>
      <c r="J14529" s="158" t="str">
        <f t="shared" si="1360"/>
        <v>CNY</v>
      </c>
      <c r="K14529" s="158" t="str">
        <f t="shared" si="1361"/>
        <v>CHF</v>
      </c>
      <c r="L14529" s="158" t="str">
        <f t="shared" si="1358"/>
        <v>CNYCHF45426</v>
      </c>
      <c r="M14529" s="160">
        <f t="shared" si="1362"/>
        <v>45426</v>
      </c>
      <c r="N14529" s="158">
        <v>0.1280360549530748</v>
      </c>
      <c r="O14529" s="158">
        <v>0.98009999999999997</v>
      </c>
      <c r="P14529" s="161">
        <f t="shared" si="1359"/>
        <v>0.1255</v>
      </c>
    </row>
    <row r="14530" spans="9:16" x14ac:dyDescent="0.2">
      <c r="I14530" s="158">
        <f t="shared" si="1363"/>
        <v>35</v>
      </c>
      <c r="J14530" s="158" t="str">
        <f t="shared" si="1360"/>
        <v>CNY</v>
      </c>
      <c r="K14530" s="158" t="str">
        <f t="shared" si="1361"/>
        <v>CHF</v>
      </c>
      <c r="L14530" s="158" t="str">
        <f t="shared" si="1358"/>
        <v>CNYCHF45427</v>
      </c>
      <c r="M14530" s="160">
        <f t="shared" si="1362"/>
        <v>45427</v>
      </c>
      <c r="N14530" s="158">
        <v>0.12785761775686594</v>
      </c>
      <c r="O14530" s="158">
        <v>0.98</v>
      </c>
      <c r="P14530" s="161">
        <f t="shared" si="1359"/>
        <v>0.12529999999999999</v>
      </c>
    </row>
    <row r="14531" spans="9:16" x14ac:dyDescent="0.2">
      <c r="I14531" s="158">
        <f t="shared" si="1363"/>
        <v>35</v>
      </c>
      <c r="J14531" s="158" t="str">
        <f t="shared" si="1360"/>
        <v>CNY</v>
      </c>
      <c r="K14531" s="158" t="str">
        <f t="shared" si="1361"/>
        <v>CHF</v>
      </c>
      <c r="L14531" s="158" t="str">
        <f t="shared" ref="L14531:L14594" si="1364">J14531&amp;K14531&amp;M14531</f>
        <v>CNYCHF45428</v>
      </c>
      <c r="M14531" s="160">
        <f t="shared" si="1362"/>
        <v>45428</v>
      </c>
      <c r="N14531" s="158">
        <v>0.12750223128904756</v>
      </c>
      <c r="O14531" s="158">
        <v>0.98219999999999996</v>
      </c>
      <c r="P14531" s="161">
        <f t="shared" ref="P14531:P14594" si="1365">ROUND(N14531*O14531,4)</f>
        <v>0.12520000000000001</v>
      </c>
    </row>
    <row r="14532" spans="9:16" x14ac:dyDescent="0.2">
      <c r="I14532" s="158">
        <f t="shared" si="1363"/>
        <v>35</v>
      </c>
      <c r="J14532" s="158" t="str">
        <f t="shared" ref="J14532:J14595" si="1366">VLOOKUP($I14532,$A:$C,2,FALSE)</f>
        <v>CNY</v>
      </c>
      <c r="K14532" s="158" t="str">
        <f t="shared" ref="K14532:K14595" si="1367">VLOOKUP($I14532,$A:$C,3,FALSE)</f>
        <v>CHF</v>
      </c>
      <c r="L14532" s="158" t="str">
        <f t="shared" si="1364"/>
        <v>CNYCHF45429</v>
      </c>
      <c r="M14532" s="160">
        <f t="shared" ref="M14532:M14595" si="1368">IF(I14532=I14531,M14531+1,$G$1)</f>
        <v>45429</v>
      </c>
      <c r="N14532" s="158">
        <v>0.12759984688018375</v>
      </c>
      <c r="O14532" s="158">
        <v>0.98550000000000004</v>
      </c>
      <c r="P14532" s="161">
        <f t="shared" si="1365"/>
        <v>0.12570000000000001</v>
      </c>
    </row>
    <row r="14533" spans="9:16" x14ac:dyDescent="0.2">
      <c r="I14533" s="158">
        <f t="shared" si="1363"/>
        <v>35</v>
      </c>
      <c r="J14533" s="158" t="str">
        <f t="shared" si="1366"/>
        <v>CNY</v>
      </c>
      <c r="K14533" s="158" t="str">
        <f t="shared" si="1367"/>
        <v>CHF</v>
      </c>
      <c r="L14533" s="158" t="str">
        <f t="shared" si="1364"/>
        <v>CNYCHF45430</v>
      </c>
      <c r="M14533" s="160">
        <f t="shared" si="1368"/>
        <v>45430</v>
      </c>
      <c r="N14533" s="158">
        <v>0.12759984688018375</v>
      </c>
      <c r="O14533" s="158">
        <v>0.98550000000000004</v>
      </c>
      <c r="P14533" s="161">
        <f t="shared" si="1365"/>
        <v>0.12570000000000001</v>
      </c>
    </row>
    <row r="14534" spans="9:16" x14ac:dyDescent="0.2">
      <c r="I14534" s="158">
        <f t="shared" si="1363"/>
        <v>35</v>
      </c>
      <c r="J14534" s="158" t="str">
        <f t="shared" si="1366"/>
        <v>CNY</v>
      </c>
      <c r="K14534" s="158" t="str">
        <f t="shared" si="1367"/>
        <v>CHF</v>
      </c>
      <c r="L14534" s="158" t="str">
        <f t="shared" si="1364"/>
        <v>CNYCHF45431</v>
      </c>
      <c r="M14534" s="160">
        <f t="shared" si="1368"/>
        <v>45431</v>
      </c>
      <c r="N14534" s="158">
        <v>0.12759984688018375</v>
      </c>
      <c r="O14534" s="158">
        <v>0.98550000000000004</v>
      </c>
      <c r="P14534" s="161">
        <f t="shared" si="1365"/>
        <v>0.12570000000000001</v>
      </c>
    </row>
    <row r="14535" spans="9:16" x14ac:dyDescent="0.2">
      <c r="I14535" s="158">
        <f t="shared" si="1363"/>
        <v>35</v>
      </c>
      <c r="J14535" s="158" t="str">
        <f t="shared" si="1366"/>
        <v>CNY</v>
      </c>
      <c r="K14535" s="158" t="str">
        <f t="shared" si="1367"/>
        <v>CHF</v>
      </c>
      <c r="L14535" s="158" t="str">
        <f t="shared" si="1364"/>
        <v>CNYCHF45432</v>
      </c>
      <c r="M14535" s="160">
        <f t="shared" si="1368"/>
        <v>45432</v>
      </c>
      <c r="N14535" s="158">
        <v>0.12729124236252545</v>
      </c>
      <c r="O14535" s="158">
        <v>0.98799999999999999</v>
      </c>
      <c r="P14535" s="161">
        <f t="shared" si="1365"/>
        <v>0.1258</v>
      </c>
    </row>
    <row r="14536" spans="9:16" x14ac:dyDescent="0.2">
      <c r="I14536" s="158">
        <f t="shared" si="1363"/>
        <v>35</v>
      </c>
      <c r="J14536" s="158" t="str">
        <f t="shared" si="1366"/>
        <v>CNY</v>
      </c>
      <c r="K14536" s="158" t="str">
        <f t="shared" si="1367"/>
        <v>CHF</v>
      </c>
      <c r="L14536" s="158" t="str">
        <f t="shared" si="1364"/>
        <v>CNYCHF45433</v>
      </c>
      <c r="M14536" s="160">
        <f t="shared" si="1368"/>
        <v>45433</v>
      </c>
      <c r="N14536" s="158">
        <v>0.12721027859051012</v>
      </c>
      <c r="O14536" s="158">
        <v>0.98839999999999995</v>
      </c>
      <c r="P14536" s="161">
        <f t="shared" si="1365"/>
        <v>0.12570000000000001</v>
      </c>
    </row>
    <row r="14537" spans="9:16" x14ac:dyDescent="0.2">
      <c r="I14537" s="158">
        <f t="shared" si="1363"/>
        <v>35</v>
      </c>
      <c r="J14537" s="158" t="str">
        <f t="shared" si="1366"/>
        <v>CNY</v>
      </c>
      <c r="K14537" s="158" t="str">
        <f t="shared" si="1367"/>
        <v>CHF</v>
      </c>
      <c r="L14537" s="158" t="str">
        <f t="shared" si="1364"/>
        <v>CNYCHF45434</v>
      </c>
      <c r="M14537" s="160">
        <f t="shared" si="1368"/>
        <v>45434</v>
      </c>
      <c r="N14537" s="158">
        <v>0.12752824750682276</v>
      </c>
      <c r="O14537" s="158">
        <v>0.99050000000000005</v>
      </c>
      <c r="P14537" s="161">
        <f t="shared" si="1365"/>
        <v>0.1263</v>
      </c>
    </row>
    <row r="14538" spans="9:16" x14ac:dyDescent="0.2">
      <c r="I14538" s="158">
        <f t="shared" si="1363"/>
        <v>35</v>
      </c>
      <c r="J14538" s="158" t="str">
        <f t="shared" si="1366"/>
        <v>CNY</v>
      </c>
      <c r="K14538" s="158" t="str">
        <f t="shared" si="1367"/>
        <v>CHF</v>
      </c>
      <c r="L14538" s="158" t="str">
        <f t="shared" si="1364"/>
        <v>CNYCHF45435</v>
      </c>
      <c r="M14538" s="160">
        <f t="shared" si="1368"/>
        <v>45435</v>
      </c>
      <c r="N14538" s="158">
        <v>0.12726208353483162</v>
      </c>
      <c r="O14538" s="158">
        <v>0.99070000000000003</v>
      </c>
      <c r="P14538" s="161">
        <f t="shared" si="1365"/>
        <v>0.12609999999999999</v>
      </c>
    </row>
    <row r="14539" spans="9:16" x14ac:dyDescent="0.2">
      <c r="I14539" s="158">
        <f t="shared" si="1363"/>
        <v>35</v>
      </c>
      <c r="J14539" s="158" t="str">
        <f t="shared" si="1366"/>
        <v>CNY</v>
      </c>
      <c r="K14539" s="158" t="str">
        <f t="shared" si="1367"/>
        <v>CHF</v>
      </c>
      <c r="L14539" s="158" t="str">
        <f t="shared" si="1364"/>
        <v>CNYCHF45436</v>
      </c>
      <c r="M14539" s="160">
        <f t="shared" si="1368"/>
        <v>45436</v>
      </c>
      <c r="N14539" s="158">
        <v>0.1273528437890018</v>
      </c>
      <c r="O14539" s="158">
        <v>0.99239999999999995</v>
      </c>
      <c r="P14539" s="161">
        <f t="shared" si="1365"/>
        <v>0.12640000000000001</v>
      </c>
    </row>
    <row r="14540" spans="9:16" x14ac:dyDescent="0.2">
      <c r="I14540" s="158">
        <f t="shared" si="1363"/>
        <v>35</v>
      </c>
      <c r="J14540" s="158" t="str">
        <f t="shared" si="1366"/>
        <v>CNY</v>
      </c>
      <c r="K14540" s="158" t="str">
        <f t="shared" si="1367"/>
        <v>CHF</v>
      </c>
      <c r="L14540" s="158" t="str">
        <f t="shared" si="1364"/>
        <v>CNYCHF45437</v>
      </c>
      <c r="M14540" s="160">
        <f t="shared" si="1368"/>
        <v>45437</v>
      </c>
      <c r="N14540" s="158">
        <v>0.1273528437890018</v>
      </c>
      <c r="O14540" s="158">
        <v>0.99239999999999995</v>
      </c>
      <c r="P14540" s="161">
        <f t="shared" si="1365"/>
        <v>0.12640000000000001</v>
      </c>
    </row>
    <row r="14541" spans="9:16" x14ac:dyDescent="0.2">
      <c r="I14541" s="158">
        <f t="shared" si="1363"/>
        <v>35</v>
      </c>
      <c r="J14541" s="158" t="str">
        <f t="shared" si="1366"/>
        <v>CNY</v>
      </c>
      <c r="K14541" s="158" t="str">
        <f t="shared" si="1367"/>
        <v>CHF</v>
      </c>
      <c r="L14541" s="158" t="str">
        <f t="shared" si="1364"/>
        <v>CNYCHF45438</v>
      </c>
      <c r="M14541" s="160">
        <f t="shared" si="1368"/>
        <v>45438</v>
      </c>
      <c r="N14541" s="158">
        <v>0.1273528437890018</v>
      </c>
      <c r="O14541" s="158">
        <v>0.99239999999999995</v>
      </c>
      <c r="P14541" s="161">
        <f t="shared" si="1365"/>
        <v>0.12640000000000001</v>
      </c>
    </row>
    <row r="14542" spans="9:16" x14ac:dyDescent="0.2">
      <c r="I14542" s="158">
        <f t="shared" si="1363"/>
        <v>35</v>
      </c>
      <c r="J14542" s="158" t="str">
        <f t="shared" si="1366"/>
        <v>CNY</v>
      </c>
      <c r="K14542" s="158" t="str">
        <f t="shared" si="1367"/>
        <v>CHF</v>
      </c>
      <c r="L14542" s="158" t="str">
        <f t="shared" si="1364"/>
        <v>CNYCHF45439</v>
      </c>
      <c r="M14542" s="160">
        <f t="shared" si="1368"/>
        <v>45439</v>
      </c>
      <c r="N14542" s="158">
        <v>0.12731555159462729</v>
      </c>
      <c r="O14542" s="158">
        <v>0.99219999999999997</v>
      </c>
      <c r="P14542" s="161">
        <f t="shared" si="1365"/>
        <v>0.1263</v>
      </c>
    </row>
    <row r="14543" spans="9:16" x14ac:dyDescent="0.2">
      <c r="I14543" s="158">
        <f t="shared" si="1363"/>
        <v>35</v>
      </c>
      <c r="J14543" s="158" t="str">
        <f t="shared" si="1366"/>
        <v>CNY</v>
      </c>
      <c r="K14543" s="158" t="str">
        <f t="shared" si="1367"/>
        <v>CHF</v>
      </c>
      <c r="L14543" s="158" t="str">
        <f t="shared" si="1364"/>
        <v>CNYCHF45440</v>
      </c>
      <c r="M14543" s="160">
        <f t="shared" si="1368"/>
        <v>45440</v>
      </c>
      <c r="N14543" s="158">
        <v>0.12683595038177622</v>
      </c>
      <c r="O14543" s="158">
        <v>0.99080000000000001</v>
      </c>
      <c r="P14543" s="161">
        <f t="shared" si="1365"/>
        <v>0.12570000000000001</v>
      </c>
    </row>
    <row r="14544" spans="9:16" x14ac:dyDescent="0.2">
      <c r="I14544" s="158">
        <f t="shared" si="1363"/>
        <v>35</v>
      </c>
      <c r="J14544" s="158" t="str">
        <f t="shared" si="1366"/>
        <v>CNY</v>
      </c>
      <c r="K14544" s="158" t="str">
        <f t="shared" si="1367"/>
        <v>CHF</v>
      </c>
      <c r="L14544" s="158" t="str">
        <f t="shared" si="1364"/>
        <v>CNYCHF45441</v>
      </c>
      <c r="M14544" s="160">
        <f t="shared" si="1368"/>
        <v>45441</v>
      </c>
      <c r="N14544" s="158">
        <v>0.12705511650954185</v>
      </c>
      <c r="O14544" s="158">
        <v>0.99070000000000003</v>
      </c>
      <c r="P14544" s="161">
        <f t="shared" si="1365"/>
        <v>0.12590000000000001</v>
      </c>
    </row>
    <row r="14545" spans="9:16" x14ac:dyDescent="0.2">
      <c r="I14545" s="158">
        <f t="shared" si="1363"/>
        <v>35</v>
      </c>
      <c r="J14545" s="158" t="str">
        <f t="shared" si="1366"/>
        <v>CNY</v>
      </c>
      <c r="K14545" s="158" t="str">
        <f t="shared" si="1367"/>
        <v>CHF</v>
      </c>
      <c r="L14545" s="158" t="str">
        <f t="shared" si="1364"/>
        <v>CNYCHF45442</v>
      </c>
      <c r="M14545" s="160">
        <f t="shared" si="1368"/>
        <v>45442</v>
      </c>
      <c r="N14545" s="158">
        <v>0.12777756481516975</v>
      </c>
      <c r="O14545" s="158">
        <v>0.98080000000000001</v>
      </c>
      <c r="P14545" s="161">
        <f t="shared" si="1365"/>
        <v>0.12529999999999999</v>
      </c>
    </row>
    <row r="14546" spans="9:16" x14ac:dyDescent="0.2">
      <c r="I14546" s="158">
        <f t="shared" si="1363"/>
        <v>35</v>
      </c>
      <c r="J14546" s="158" t="str">
        <f t="shared" si="1366"/>
        <v>CNY</v>
      </c>
      <c r="K14546" s="158" t="str">
        <f t="shared" si="1367"/>
        <v>CHF</v>
      </c>
      <c r="L14546" s="158" t="str">
        <f t="shared" si="1364"/>
        <v>CNYCHF45443</v>
      </c>
      <c r="M14546" s="160">
        <f t="shared" si="1368"/>
        <v>45443</v>
      </c>
      <c r="N14546" s="158">
        <v>0.12726370311923335</v>
      </c>
      <c r="O14546" s="158">
        <v>0.98180000000000001</v>
      </c>
      <c r="P14546" s="161">
        <f t="shared" si="1365"/>
        <v>0.1249</v>
      </c>
    </row>
    <row r="14547" spans="9:16" x14ac:dyDescent="0.2">
      <c r="I14547" s="158">
        <f t="shared" si="1363"/>
        <v>35</v>
      </c>
      <c r="J14547" s="158" t="str">
        <f t="shared" si="1366"/>
        <v>CNY</v>
      </c>
      <c r="K14547" s="158" t="str">
        <f t="shared" si="1367"/>
        <v>CHF</v>
      </c>
      <c r="L14547" s="158" t="str">
        <f t="shared" si="1364"/>
        <v>CNYCHF45444</v>
      </c>
      <c r="M14547" s="160">
        <f t="shared" si="1368"/>
        <v>45444</v>
      </c>
      <c r="N14547" s="158">
        <v>0.12726370311923335</v>
      </c>
      <c r="O14547" s="158">
        <v>0.98180000000000001</v>
      </c>
      <c r="P14547" s="161">
        <f t="shared" si="1365"/>
        <v>0.1249</v>
      </c>
    </row>
    <row r="14548" spans="9:16" x14ac:dyDescent="0.2">
      <c r="I14548" s="158">
        <f t="shared" si="1363"/>
        <v>35</v>
      </c>
      <c r="J14548" s="158" t="str">
        <f t="shared" si="1366"/>
        <v>CNY</v>
      </c>
      <c r="K14548" s="158" t="str">
        <f t="shared" si="1367"/>
        <v>CHF</v>
      </c>
      <c r="L14548" s="158" t="str">
        <f t="shared" si="1364"/>
        <v>CNYCHF45445</v>
      </c>
      <c r="M14548" s="160">
        <f t="shared" si="1368"/>
        <v>45445</v>
      </c>
      <c r="N14548" s="158">
        <v>0.12726370311923335</v>
      </c>
      <c r="O14548" s="158">
        <v>0.98180000000000001</v>
      </c>
      <c r="P14548" s="161">
        <f t="shared" si="1365"/>
        <v>0.1249</v>
      </c>
    </row>
    <row r="14549" spans="9:16" x14ac:dyDescent="0.2">
      <c r="I14549" s="158">
        <f t="shared" si="1363"/>
        <v>35</v>
      </c>
      <c r="J14549" s="158" t="str">
        <f t="shared" si="1366"/>
        <v>CNY</v>
      </c>
      <c r="K14549" s="158" t="str">
        <f t="shared" si="1367"/>
        <v>CHF</v>
      </c>
      <c r="L14549" s="158" t="str">
        <f t="shared" si="1364"/>
        <v>CNYCHF45446</v>
      </c>
      <c r="M14549" s="160">
        <f t="shared" si="1368"/>
        <v>45446</v>
      </c>
      <c r="N14549" s="158">
        <v>0.12728800183294722</v>
      </c>
      <c r="O14549" s="158">
        <v>0.97719999999999996</v>
      </c>
      <c r="P14549" s="161">
        <f t="shared" si="1365"/>
        <v>0.1244</v>
      </c>
    </row>
    <row r="14550" spans="9:16" x14ac:dyDescent="0.2">
      <c r="I14550" s="158">
        <f t="shared" si="1363"/>
        <v>35</v>
      </c>
      <c r="J14550" s="158" t="str">
        <f t="shared" si="1366"/>
        <v>CNY</v>
      </c>
      <c r="K14550" s="158" t="str">
        <f t="shared" si="1367"/>
        <v>CHF</v>
      </c>
      <c r="L14550" s="158" t="str">
        <f t="shared" si="1364"/>
        <v>CNYCHF45447</v>
      </c>
      <c r="M14550" s="160">
        <f t="shared" si="1368"/>
        <v>45447</v>
      </c>
      <c r="N14550" s="158">
        <v>0.12717792191275593</v>
      </c>
      <c r="O14550" s="158">
        <v>0.97030000000000005</v>
      </c>
      <c r="P14550" s="161">
        <f t="shared" si="1365"/>
        <v>0.1234</v>
      </c>
    </row>
    <row r="14551" spans="9:16" x14ac:dyDescent="0.2">
      <c r="I14551" s="158">
        <f t="shared" si="1363"/>
        <v>35</v>
      </c>
      <c r="J14551" s="158" t="str">
        <f t="shared" si="1366"/>
        <v>CNY</v>
      </c>
      <c r="K14551" s="158" t="str">
        <f t="shared" si="1367"/>
        <v>CHF</v>
      </c>
      <c r="L14551" s="158" t="str">
        <f t="shared" si="1364"/>
        <v>CNYCHF45448</v>
      </c>
      <c r="M14551" s="160">
        <f t="shared" si="1368"/>
        <v>45448</v>
      </c>
      <c r="N14551" s="158">
        <v>0.12691160606637478</v>
      </c>
      <c r="O14551" s="158">
        <v>0.97040000000000004</v>
      </c>
      <c r="P14551" s="161">
        <f t="shared" si="1365"/>
        <v>0.1232</v>
      </c>
    </row>
    <row r="14552" spans="9:16" x14ac:dyDescent="0.2">
      <c r="I14552" s="158">
        <f t="shared" si="1363"/>
        <v>35</v>
      </c>
      <c r="J14552" s="158" t="str">
        <f t="shared" si="1366"/>
        <v>CNY</v>
      </c>
      <c r="K14552" s="158" t="str">
        <f t="shared" si="1367"/>
        <v>CHF</v>
      </c>
      <c r="L14552" s="158" t="str">
        <f t="shared" si="1364"/>
        <v>CNYCHF45449</v>
      </c>
      <c r="M14552" s="160">
        <f t="shared" si="1368"/>
        <v>45449</v>
      </c>
      <c r="N14552" s="158">
        <v>0.12704058946833513</v>
      </c>
      <c r="O14552" s="158">
        <v>0.96870000000000001</v>
      </c>
      <c r="P14552" s="161">
        <f t="shared" si="1365"/>
        <v>0.1231</v>
      </c>
    </row>
    <row r="14553" spans="9:16" x14ac:dyDescent="0.2">
      <c r="I14553" s="158">
        <f t="shared" si="1363"/>
        <v>35</v>
      </c>
      <c r="J14553" s="158" t="str">
        <f t="shared" si="1366"/>
        <v>CNY</v>
      </c>
      <c r="K14553" s="158" t="str">
        <f t="shared" si="1367"/>
        <v>CHF</v>
      </c>
      <c r="L14553" s="158" t="str">
        <f t="shared" si="1364"/>
        <v>CNYCHF45450</v>
      </c>
      <c r="M14553" s="160">
        <f t="shared" si="1368"/>
        <v>45450</v>
      </c>
      <c r="N14553" s="158">
        <v>0.12671701556084949</v>
      </c>
      <c r="O14553" s="158">
        <v>0.96960000000000002</v>
      </c>
      <c r="P14553" s="161">
        <f t="shared" si="1365"/>
        <v>0.1229</v>
      </c>
    </row>
    <row r="14554" spans="9:16" x14ac:dyDescent="0.2">
      <c r="I14554" s="158">
        <f t="shared" si="1363"/>
        <v>35</v>
      </c>
      <c r="J14554" s="158" t="str">
        <f t="shared" si="1366"/>
        <v>CNY</v>
      </c>
      <c r="K14554" s="158" t="str">
        <f t="shared" si="1367"/>
        <v>CHF</v>
      </c>
      <c r="L14554" s="158" t="str">
        <f t="shared" si="1364"/>
        <v>CNYCHF45451</v>
      </c>
      <c r="M14554" s="160">
        <f t="shared" si="1368"/>
        <v>45451</v>
      </c>
      <c r="N14554" s="158">
        <v>0.12671701556084949</v>
      </c>
      <c r="O14554" s="158">
        <v>0.96960000000000002</v>
      </c>
      <c r="P14554" s="161">
        <f t="shared" si="1365"/>
        <v>0.1229</v>
      </c>
    </row>
    <row r="14555" spans="9:16" x14ac:dyDescent="0.2">
      <c r="I14555" s="158">
        <f t="shared" si="1363"/>
        <v>35</v>
      </c>
      <c r="J14555" s="158" t="str">
        <f t="shared" si="1366"/>
        <v>CNY</v>
      </c>
      <c r="K14555" s="158" t="str">
        <f t="shared" si="1367"/>
        <v>CHF</v>
      </c>
      <c r="L14555" s="158" t="str">
        <f t="shared" si="1364"/>
        <v>CNYCHF45452</v>
      </c>
      <c r="M14555" s="160">
        <f t="shared" si="1368"/>
        <v>45452</v>
      </c>
      <c r="N14555" s="158">
        <v>0.12671701556084949</v>
      </c>
      <c r="O14555" s="158">
        <v>0.96960000000000002</v>
      </c>
      <c r="P14555" s="161">
        <f t="shared" si="1365"/>
        <v>0.1229</v>
      </c>
    </row>
    <row r="14556" spans="9:16" x14ac:dyDescent="0.2">
      <c r="I14556" s="158">
        <f t="shared" si="1363"/>
        <v>35</v>
      </c>
      <c r="J14556" s="158" t="str">
        <f t="shared" si="1366"/>
        <v>CNY</v>
      </c>
      <c r="K14556" s="158" t="str">
        <f t="shared" si="1367"/>
        <v>CHF</v>
      </c>
      <c r="L14556" s="158" t="str">
        <f t="shared" si="1364"/>
        <v>CNYCHF45453</v>
      </c>
      <c r="M14556" s="160">
        <f t="shared" si="1368"/>
        <v>45453</v>
      </c>
      <c r="N14556" s="158">
        <v>0.1282758443757456</v>
      </c>
      <c r="O14556" s="158">
        <v>0.9637</v>
      </c>
      <c r="P14556" s="161">
        <f t="shared" si="1365"/>
        <v>0.1236</v>
      </c>
    </row>
    <row r="14557" spans="9:16" x14ac:dyDescent="0.2">
      <c r="I14557" s="158">
        <f t="shared" si="1363"/>
        <v>35</v>
      </c>
      <c r="J14557" s="158" t="str">
        <f t="shared" si="1366"/>
        <v>CNY</v>
      </c>
      <c r="K14557" s="158" t="str">
        <f t="shared" si="1367"/>
        <v>CHF</v>
      </c>
      <c r="L14557" s="158" t="str">
        <f t="shared" si="1364"/>
        <v>CNYCHF45454</v>
      </c>
      <c r="M14557" s="160">
        <f t="shared" si="1368"/>
        <v>45454</v>
      </c>
      <c r="N14557" s="158">
        <v>0.12847030408920979</v>
      </c>
      <c r="O14557" s="158">
        <v>0.96220000000000006</v>
      </c>
      <c r="P14557" s="161">
        <f t="shared" si="1365"/>
        <v>0.1236</v>
      </c>
    </row>
    <row r="14558" spans="9:16" x14ac:dyDescent="0.2">
      <c r="I14558" s="158">
        <f t="shared" si="1363"/>
        <v>35</v>
      </c>
      <c r="J14558" s="158" t="str">
        <f t="shared" si="1366"/>
        <v>CNY</v>
      </c>
      <c r="K14558" s="158" t="str">
        <f t="shared" si="1367"/>
        <v>CHF</v>
      </c>
      <c r="L14558" s="158" t="str">
        <f t="shared" si="1364"/>
        <v>CNYCHF45455</v>
      </c>
      <c r="M14558" s="160">
        <f t="shared" si="1368"/>
        <v>45455</v>
      </c>
      <c r="N14558" s="158">
        <v>0.1280639295136132</v>
      </c>
      <c r="O14558" s="158">
        <v>0.96409999999999996</v>
      </c>
      <c r="P14558" s="161">
        <f t="shared" si="1365"/>
        <v>0.1235</v>
      </c>
    </row>
    <row r="14559" spans="9:16" x14ac:dyDescent="0.2">
      <c r="I14559" s="158">
        <f t="shared" si="1363"/>
        <v>35</v>
      </c>
      <c r="J14559" s="158" t="str">
        <f t="shared" si="1366"/>
        <v>CNY</v>
      </c>
      <c r="K14559" s="158" t="str">
        <f t="shared" si="1367"/>
        <v>CHF</v>
      </c>
      <c r="L14559" s="158" t="str">
        <f t="shared" si="1364"/>
        <v>CNYCHF45456</v>
      </c>
      <c r="M14559" s="160">
        <f t="shared" si="1368"/>
        <v>45456</v>
      </c>
      <c r="N14559" s="158">
        <v>0.12785925253480968</v>
      </c>
      <c r="O14559" s="158">
        <v>0.96679999999999999</v>
      </c>
      <c r="P14559" s="161">
        <f t="shared" si="1365"/>
        <v>0.1236</v>
      </c>
    </row>
    <row r="14560" spans="9:16" x14ac:dyDescent="0.2">
      <c r="I14560" s="158">
        <f t="shared" si="1363"/>
        <v>35</v>
      </c>
      <c r="J14560" s="158" t="str">
        <f t="shared" si="1366"/>
        <v>CNY</v>
      </c>
      <c r="K14560" s="158" t="str">
        <f t="shared" si="1367"/>
        <v>CHF</v>
      </c>
      <c r="L14560" s="158" t="str">
        <f t="shared" si="1364"/>
        <v>CNYCHF45457</v>
      </c>
      <c r="M14560" s="160">
        <f t="shared" si="1368"/>
        <v>45457</v>
      </c>
      <c r="N14560" s="158">
        <v>0.12898399308645797</v>
      </c>
      <c r="O14560" s="158">
        <v>0.95340000000000003</v>
      </c>
      <c r="P14560" s="161">
        <f t="shared" si="1365"/>
        <v>0.123</v>
      </c>
    </row>
    <row r="14561" spans="9:16" x14ac:dyDescent="0.2">
      <c r="I14561" s="158">
        <f t="shared" si="1363"/>
        <v>35</v>
      </c>
      <c r="J14561" s="158" t="str">
        <f t="shared" si="1366"/>
        <v>CNY</v>
      </c>
      <c r="K14561" s="158" t="str">
        <f t="shared" si="1367"/>
        <v>CHF</v>
      </c>
      <c r="L14561" s="158" t="str">
        <f t="shared" si="1364"/>
        <v>CNYCHF45458</v>
      </c>
      <c r="M14561" s="160">
        <f t="shared" si="1368"/>
        <v>45458</v>
      </c>
      <c r="N14561" s="158">
        <v>0.12898399308645797</v>
      </c>
      <c r="O14561" s="158">
        <v>0.95340000000000003</v>
      </c>
      <c r="P14561" s="161">
        <f t="shared" si="1365"/>
        <v>0.123</v>
      </c>
    </row>
    <row r="14562" spans="9:16" x14ac:dyDescent="0.2">
      <c r="I14562" s="158">
        <f t="shared" si="1363"/>
        <v>35</v>
      </c>
      <c r="J14562" s="158" t="str">
        <f t="shared" si="1366"/>
        <v>CNY</v>
      </c>
      <c r="K14562" s="158" t="str">
        <f t="shared" si="1367"/>
        <v>CHF</v>
      </c>
      <c r="L14562" s="158" t="str">
        <f t="shared" si="1364"/>
        <v>CNYCHF45459</v>
      </c>
      <c r="M14562" s="160">
        <f t="shared" si="1368"/>
        <v>45459</v>
      </c>
      <c r="N14562" s="158">
        <v>0.12898399308645797</v>
      </c>
      <c r="O14562" s="158">
        <v>0.95340000000000003</v>
      </c>
      <c r="P14562" s="161">
        <f t="shared" si="1365"/>
        <v>0.123</v>
      </c>
    </row>
    <row r="14563" spans="9:16" x14ac:dyDescent="0.2">
      <c r="I14563" s="158">
        <f t="shared" si="1363"/>
        <v>35</v>
      </c>
      <c r="J14563" s="158" t="str">
        <f t="shared" si="1366"/>
        <v>CNY</v>
      </c>
      <c r="K14563" s="158" t="str">
        <f t="shared" si="1367"/>
        <v>CHF</v>
      </c>
      <c r="L14563" s="158" t="str">
        <f t="shared" si="1364"/>
        <v>CNYCHF45460</v>
      </c>
      <c r="M14563" s="160">
        <f t="shared" si="1368"/>
        <v>45460</v>
      </c>
      <c r="N14563" s="158">
        <v>0.12865376698229725</v>
      </c>
      <c r="O14563" s="158">
        <v>0.95609999999999995</v>
      </c>
      <c r="P14563" s="161">
        <f t="shared" si="1365"/>
        <v>0.123</v>
      </c>
    </row>
    <row r="14564" spans="9:16" x14ac:dyDescent="0.2">
      <c r="I14564" s="158">
        <f t="shared" si="1363"/>
        <v>35</v>
      </c>
      <c r="J14564" s="158" t="str">
        <f t="shared" si="1366"/>
        <v>CNY</v>
      </c>
      <c r="K14564" s="158" t="str">
        <f t="shared" si="1367"/>
        <v>CHF</v>
      </c>
      <c r="L14564" s="158" t="str">
        <f t="shared" si="1364"/>
        <v>CNYCHF45461</v>
      </c>
      <c r="M14564" s="160">
        <f t="shared" si="1368"/>
        <v>45461</v>
      </c>
      <c r="N14564" s="158">
        <v>0.12862067191439008</v>
      </c>
      <c r="O14564" s="158">
        <v>0.95120000000000005</v>
      </c>
      <c r="P14564" s="161">
        <f t="shared" si="1365"/>
        <v>0.12230000000000001</v>
      </c>
    </row>
    <row r="14565" spans="9:16" x14ac:dyDescent="0.2">
      <c r="I14565" s="158">
        <f t="shared" si="1363"/>
        <v>35</v>
      </c>
      <c r="J14565" s="158" t="str">
        <f t="shared" si="1366"/>
        <v>CNY</v>
      </c>
      <c r="K14565" s="158" t="str">
        <f t="shared" si="1367"/>
        <v>CHF</v>
      </c>
      <c r="L14565" s="158" t="str">
        <f t="shared" si="1364"/>
        <v>CNYCHF45462</v>
      </c>
      <c r="M14565" s="160">
        <f t="shared" si="1368"/>
        <v>45462</v>
      </c>
      <c r="N14565" s="158">
        <v>0.12819691045445805</v>
      </c>
      <c r="O14565" s="158">
        <v>0.9506</v>
      </c>
      <c r="P14565" s="161">
        <f t="shared" si="1365"/>
        <v>0.12189999999999999</v>
      </c>
    </row>
    <row r="14566" spans="9:16" x14ac:dyDescent="0.2">
      <c r="I14566" s="158">
        <f t="shared" si="1363"/>
        <v>35</v>
      </c>
      <c r="J14566" s="158" t="str">
        <f t="shared" si="1366"/>
        <v>CNY</v>
      </c>
      <c r="K14566" s="158" t="str">
        <f t="shared" si="1367"/>
        <v>CHF</v>
      </c>
      <c r="L14566" s="158" t="str">
        <f t="shared" si="1364"/>
        <v>CNYCHF45463</v>
      </c>
      <c r="M14566" s="160">
        <f t="shared" si="1368"/>
        <v>45463</v>
      </c>
      <c r="N14566" s="158">
        <v>0.12849341471249598</v>
      </c>
      <c r="O14566" s="158">
        <v>0.9546</v>
      </c>
      <c r="P14566" s="161">
        <f t="shared" si="1365"/>
        <v>0.1227</v>
      </c>
    </row>
    <row r="14567" spans="9:16" x14ac:dyDescent="0.2">
      <c r="I14567" s="158">
        <f t="shared" si="1363"/>
        <v>35</v>
      </c>
      <c r="J14567" s="158" t="str">
        <f t="shared" si="1366"/>
        <v>CNY</v>
      </c>
      <c r="K14567" s="158" t="str">
        <f t="shared" si="1367"/>
        <v>CHF</v>
      </c>
      <c r="L14567" s="158" t="str">
        <f t="shared" si="1364"/>
        <v>CNYCHF45464</v>
      </c>
      <c r="M14567" s="160">
        <f t="shared" si="1368"/>
        <v>45464</v>
      </c>
      <c r="N14567" s="158">
        <v>0.1288626581789129</v>
      </c>
      <c r="O14567" s="158">
        <v>0.95369999999999999</v>
      </c>
      <c r="P14567" s="161">
        <f t="shared" si="1365"/>
        <v>0.1229</v>
      </c>
    </row>
    <row r="14568" spans="9:16" x14ac:dyDescent="0.2">
      <c r="I14568" s="158">
        <f t="shared" si="1363"/>
        <v>35</v>
      </c>
      <c r="J14568" s="158" t="str">
        <f t="shared" si="1366"/>
        <v>CNY</v>
      </c>
      <c r="K14568" s="158" t="str">
        <f t="shared" si="1367"/>
        <v>CHF</v>
      </c>
      <c r="L14568" s="158" t="str">
        <f t="shared" si="1364"/>
        <v>CNYCHF45465</v>
      </c>
      <c r="M14568" s="160">
        <f t="shared" si="1368"/>
        <v>45465</v>
      </c>
      <c r="N14568" s="158">
        <v>0.1288626581789129</v>
      </c>
      <c r="O14568" s="158">
        <v>0.95369999999999999</v>
      </c>
      <c r="P14568" s="161">
        <f t="shared" si="1365"/>
        <v>0.1229</v>
      </c>
    </row>
    <row r="14569" spans="9:16" x14ac:dyDescent="0.2">
      <c r="I14569" s="158">
        <f t="shared" si="1363"/>
        <v>35</v>
      </c>
      <c r="J14569" s="158" t="str">
        <f t="shared" si="1366"/>
        <v>CNY</v>
      </c>
      <c r="K14569" s="158" t="str">
        <f t="shared" si="1367"/>
        <v>CHF</v>
      </c>
      <c r="L14569" s="158" t="str">
        <f t="shared" si="1364"/>
        <v>CNYCHF45466</v>
      </c>
      <c r="M14569" s="160">
        <f t="shared" si="1368"/>
        <v>45466</v>
      </c>
      <c r="N14569" s="158">
        <v>0.1288626581789129</v>
      </c>
      <c r="O14569" s="158">
        <v>0.95369999999999999</v>
      </c>
      <c r="P14569" s="161">
        <f t="shared" si="1365"/>
        <v>0.1229</v>
      </c>
    </row>
    <row r="14570" spans="9:16" x14ac:dyDescent="0.2">
      <c r="I14570" s="158">
        <f t="shared" ref="I14570:I14633" si="1369">IF(M14569=$G$2,I14569+1,I14569)</f>
        <v>35</v>
      </c>
      <c r="J14570" s="158" t="str">
        <f t="shared" si="1366"/>
        <v>CNY</v>
      </c>
      <c r="K14570" s="158" t="str">
        <f t="shared" si="1367"/>
        <v>CHF</v>
      </c>
      <c r="L14570" s="158" t="str">
        <f t="shared" si="1364"/>
        <v>CNYCHF45467</v>
      </c>
      <c r="M14570" s="160">
        <f t="shared" si="1368"/>
        <v>45467</v>
      </c>
      <c r="N14570" s="158">
        <v>0.12838453736631961</v>
      </c>
      <c r="O14570" s="158">
        <v>0.95860000000000001</v>
      </c>
      <c r="P14570" s="161">
        <f t="shared" si="1365"/>
        <v>0.1231</v>
      </c>
    </row>
    <row r="14571" spans="9:16" x14ac:dyDescent="0.2">
      <c r="I14571" s="158">
        <f t="shared" si="1369"/>
        <v>35</v>
      </c>
      <c r="J14571" s="158" t="str">
        <f t="shared" si="1366"/>
        <v>CNY</v>
      </c>
      <c r="K14571" s="158" t="str">
        <f t="shared" si="1367"/>
        <v>CHF</v>
      </c>
      <c r="L14571" s="158" t="str">
        <f t="shared" si="1364"/>
        <v>CNYCHF45468</v>
      </c>
      <c r="M14571" s="160">
        <f t="shared" si="1368"/>
        <v>45468</v>
      </c>
      <c r="N14571" s="158">
        <v>0.12851653365205434</v>
      </c>
      <c r="O14571" s="158">
        <v>0.95750000000000002</v>
      </c>
      <c r="P14571" s="161">
        <f t="shared" si="1365"/>
        <v>0.1231</v>
      </c>
    </row>
    <row r="14572" spans="9:16" x14ac:dyDescent="0.2">
      <c r="I14572" s="158">
        <f t="shared" si="1369"/>
        <v>35</v>
      </c>
      <c r="J14572" s="158" t="str">
        <f t="shared" si="1366"/>
        <v>CNY</v>
      </c>
      <c r="K14572" s="158" t="str">
        <f t="shared" si="1367"/>
        <v>CHF</v>
      </c>
      <c r="L14572" s="158" t="str">
        <f t="shared" si="1364"/>
        <v>CNYCHF45469</v>
      </c>
      <c r="M14572" s="160">
        <f t="shared" si="1368"/>
        <v>45469</v>
      </c>
      <c r="N14572" s="158">
        <v>0.12874486629845636</v>
      </c>
      <c r="O14572" s="158">
        <v>0.95850000000000002</v>
      </c>
      <c r="P14572" s="161">
        <f t="shared" si="1365"/>
        <v>0.1234</v>
      </c>
    </row>
    <row r="14573" spans="9:16" x14ac:dyDescent="0.2">
      <c r="I14573" s="158">
        <f t="shared" si="1369"/>
        <v>35</v>
      </c>
      <c r="J14573" s="158" t="str">
        <f t="shared" si="1366"/>
        <v>CNY</v>
      </c>
      <c r="K14573" s="158" t="str">
        <f t="shared" si="1367"/>
        <v>CHF</v>
      </c>
      <c r="L14573" s="158" t="str">
        <f t="shared" si="1364"/>
        <v>CNYCHF45470</v>
      </c>
      <c r="M14573" s="160">
        <f t="shared" si="1368"/>
        <v>45470</v>
      </c>
      <c r="N14573" s="158">
        <v>0.12862563508907326</v>
      </c>
      <c r="O14573" s="158">
        <v>0.96040000000000003</v>
      </c>
      <c r="P14573" s="161">
        <f t="shared" si="1365"/>
        <v>0.1235</v>
      </c>
    </row>
    <row r="14574" spans="9:16" x14ac:dyDescent="0.2">
      <c r="I14574" s="158">
        <f t="shared" si="1369"/>
        <v>35</v>
      </c>
      <c r="J14574" s="158" t="str">
        <f t="shared" si="1366"/>
        <v>CNY</v>
      </c>
      <c r="K14574" s="158" t="str">
        <f t="shared" si="1367"/>
        <v>CHF</v>
      </c>
      <c r="L14574" s="158" t="str">
        <f t="shared" si="1364"/>
        <v>CNYCHF45471</v>
      </c>
      <c r="M14574" s="160">
        <f t="shared" si="1368"/>
        <v>45471</v>
      </c>
      <c r="N14574" s="158">
        <v>0.12862067191439008</v>
      </c>
      <c r="O14574" s="158">
        <v>0.96340000000000003</v>
      </c>
      <c r="P14574" s="161">
        <f t="shared" si="1365"/>
        <v>0.1239</v>
      </c>
    </row>
    <row r="14575" spans="9:16" x14ac:dyDescent="0.2">
      <c r="I14575" s="158">
        <f t="shared" si="1369"/>
        <v>35</v>
      </c>
      <c r="J14575" s="158" t="str">
        <f t="shared" si="1366"/>
        <v>CNY</v>
      </c>
      <c r="K14575" s="158" t="str">
        <f t="shared" si="1367"/>
        <v>CHF</v>
      </c>
      <c r="L14575" s="158" t="str">
        <f t="shared" si="1364"/>
        <v>CNYCHF45472</v>
      </c>
      <c r="M14575" s="160">
        <f t="shared" si="1368"/>
        <v>45472</v>
      </c>
      <c r="N14575" s="158">
        <v>0.12862067191439008</v>
      </c>
      <c r="O14575" s="158">
        <v>0.96340000000000003</v>
      </c>
      <c r="P14575" s="161">
        <f t="shared" si="1365"/>
        <v>0.1239</v>
      </c>
    </row>
    <row r="14576" spans="9:16" x14ac:dyDescent="0.2">
      <c r="I14576" s="158">
        <f t="shared" si="1369"/>
        <v>35</v>
      </c>
      <c r="J14576" s="158" t="str">
        <f t="shared" si="1366"/>
        <v>CNY</v>
      </c>
      <c r="K14576" s="158" t="str">
        <f t="shared" si="1367"/>
        <v>CHF</v>
      </c>
      <c r="L14576" s="158" t="str">
        <f t="shared" si="1364"/>
        <v>CNYCHF45473</v>
      </c>
      <c r="M14576" s="160">
        <f t="shared" si="1368"/>
        <v>45473</v>
      </c>
      <c r="N14576" s="158">
        <v>0.12862067191439008</v>
      </c>
      <c r="O14576" s="158">
        <v>0.96340000000000003</v>
      </c>
      <c r="P14576" s="161">
        <f t="shared" si="1365"/>
        <v>0.1239</v>
      </c>
    </row>
    <row r="14577" spans="9:16" x14ac:dyDescent="0.2">
      <c r="I14577" s="158">
        <f t="shared" si="1369"/>
        <v>35</v>
      </c>
      <c r="J14577" s="158" t="str">
        <f t="shared" si="1366"/>
        <v>CNY</v>
      </c>
      <c r="K14577" s="158" t="str">
        <f t="shared" si="1367"/>
        <v>CHF</v>
      </c>
      <c r="L14577" s="158" t="str">
        <f t="shared" si="1364"/>
        <v>CNYCHF45474</v>
      </c>
      <c r="M14577" s="160">
        <f t="shared" si="1368"/>
        <v>45474</v>
      </c>
      <c r="N14577" s="158">
        <v>0.1280458916475665</v>
      </c>
      <c r="O14577" s="158">
        <v>0.96889999999999998</v>
      </c>
      <c r="P14577" s="161">
        <f t="shared" si="1365"/>
        <v>0.1241</v>
      </c>
    </row>
    <row r="14578" spans="9:16" x14ac:dyDescent="0.2">
      <c r="I14578" s="158">
        <f t="shared" si="1369"/>
        <v>35</v>
      </c>
      <c r="J14578" s="158" t="str">
        <f t="shared" si="1366"/>
        <v>CNY</v>
      </c>
      <c r="K14578" s="158" t="str">
        <f t="shared" si="1367"/>
        <v>CHF</v>
      </c>
      <c r="L14578" s="158" t="str">
        <f t="shared" si="1364"/>
        <v>CNYCHF45475</v>
      </c>
      <c r="M14578" s="160">
        <f t="shared" si="1368"/>
        <v>45475</v>
      </c>
      <c r="N14578" s="158">
        <v>0.12818212115774091</v>
      </c>
      <c r="O14578" s="158">
        <v>0.96970000000000001</v>
      </c>
      <c r="P14578" s="161">
        <f t="shared" si="1365"/>
        <v>0.12429999999999999</v>
      </c>
    </row>
    <row r="14579" spans="9:16" x14ac:dyDescent="0.2">
      <c r="I14579" s="158">
        <f t="shared" si="1369"/>
        <v>35</v>
      </c>
      <c r="J14579" s="158" t="str">
        <f t="shared" si="1366"/>
        <v>CNY</v>
      </c>
      <c r="K14579" s="158" t="str">
        <f t="shared" si="1367"/>
        <v>CHF</v>
      </c>
      <c r="L14579" s="158" t="str">
        <f t="shared" si="1364"/>
        <v>CNYCHF45476</v>
      </c>
      <c r="M14579" s="160">
        <f t="shared" si="1368"/>
        <v>45476</v>
      </c>
      <c r="N14579" s="158">
        <v>0.12780042685342569</v>
      </c>
      <c r="O14579" s="158">
        <v>0.9718</v>
      </c>
      <c r="P14579" s="161">
        <f t="shared" si="1365"/>
        <v>0.1242</v>
      </c>
    </row>
    <row r="14580" spans="9:16" x14ac:dyDescent="0.2">
      <c r="I14580" s="158">
        <f t="shared" si="1369"/>
        <v>35</v>
      </c>
      <c r="J14580" s="158" t="str">
        <f t="shared" si="1366"/>
        <v>CNY</v>
      </c>
      <c r="K14580" s="158" t="str">
        <f t="shared" si="1367"/>
        <v>CHF</v>
      </c>
      <c r="L14580" s="158" t="str">
        <f t="shared" si="1364"/>
        <v>CNYCHF45477</v>
      </c>
      <c r="M14580" s="160">
        <f t="shared" si="1368"/>
        <v>45477</v>
      </c>
      <c r="N14580" s="158">
        <v>0.12736419792396358</v>
      </c>
      <c r="O14580" s="158">
        <v>0.97170000000000001</v>
      </c>
      <c r="P14580" s="161">
        <f t="shared" si="1365"/>
        <v>0.12379999999999999</v>
      </c>
    </row>
    <row r="14581" spans="9:16" x14ac:dyDescent="0.2">
      <c r="I14581" s="158">
        <f t="shared" si="1369"/>
        <v>35</v>
      </c>
      <c r="J14581" s="158" t="str">
        <f t="shared" si="1366"/>
        <v>CNY</v>
      </c>
      <c r="K14581" s="158" t="str">
        <f t="shared" si="1367"/>
        <v>CHF</v>
      </c>
      <c r="L14581" s="158" t="str">
        <f t="shared" si="1364"/>
        <v>CNYCHF45478</v>
      </c>
      <c r="M14581" s="160">
        <f t="shared" si="1368"/>
        <v>45478</v>
      </c>
      <c r="N14581" s="158">
        <v>0.12713749920539064</v>
      </c>
      <c r="O14581" s="158">
        <v>0.97299999999999998</v>
      </c>
      <c r="P14581" s="161">
        <f t="shared" si="1365"/>
        <v>0.1237</v>
      </c>
    </row>
    <row r="14582" spans="9:16" x14ac:dyDescent="0.2">
      <c r="I14582" s="158">
        <f t="shared" si="1369"/>
        <v>35</v>
      </c>
      <c r="J14582" s="158" t="str">
        <f t="shared" si="1366"/>
        <v>CNY</v>
      </c>
      <c r="K14582" s="158" t="str">
        <f t="shared" si="1367"/>
        <v>CHF</v>
      </c>
      <c r="L14582" s="158" t="str">
        <f t="shared" si="1364"/>
        <v>CNYCHF45479</v>
      </c>
      <c r="M14582" s="160">
        <f t="shared" si="1368"/>
        <v>45479</v>
      </c>
      <c r="N14582" s="158">
        <v>0.12713749920539064</v>
      </c>
      <c r="O14582" s="158">
        <v>0.97299999999999998</v>
      </c>
      <c r="P14582" s="161">
        <f t="shared" si="1365"/>
        <v>0.1237</v>
      </c>
    </row>
    <row r="14583" spans="9:16" x14ac:dyDescent="0.2">
      <c r="I14583" s="158">
        <f t="shared" si="1369"/>
        <v>35</v>
      </c>
      <c r="J14583" s="158" t="str">
        <f t="shared" si="1366"/>
        <v>CNY</v>
      </c>
      <c r="K14583" s="158" t="str">
        <f t="shared" si="1367"/>
        <v>CHF</v>
      </c>
      <c r="L14583" s="158" t="str">
        <f t="shared" si="1364"/>
        <v>CNYCHF45480</v>
      </c>
      <c r="M14583" s="160">
        <f t="shared" si="1368"/>
        <v>45480</v>
      </c>
      <c r="N14583" s="158">
        <v>0.12713749920539064</v>
      </c>
      <c r="O14583" s="158">
        <v>0.97299999999999998</v>
      </c>
      <c r="P14583" s="161">
        <f t="shared" si="1365"/>
        <v>0.1237</v>
      </c>
    </row>
    <row r="14584" spans="9:16" x14ac:dyDescent="0.2">
      <c r="I14584" s="158">
        <f t="shared" si="1369"/>
        <v>35</v>
      </c>
      <c r="J14584" s="158" t="str">
        <f t="shared" si="1366"/>
        <v>CNY</v>
      </c>
      <c r="K14584" s="158" t="str">
        <f t="shared" si="1367"/>
        <v>CHF</v>
      </c>
      <c r="L14584" s="158" t="str">
        <f t="shared" si="1364"/>
        <v>CNYCHF45481</v>
      </c>
      <c r="M14584" s="160">
        <f t="shared" si="1368"/>
        <v>45481</v>
      </c>
      <c r="N14584" s="158">
        <v>0.12695833227534722</v>
      </c>
      <c r="O14584" s="158">
        <v>0.97109999999999996</v>
      </c>
      <c r="P14584" s="161">
        <f t="shared" si="1365"/>
        <v>0.12330000000000001</v>
      </c>
    </row>
    <row r="14585" spans="9:16" x14ac:dyDescent="0.2">
      <c r="I14585" s="158">
        <f t="shared" si="1369"/>
        <v>35</v>
      </c>
      <c r="J14585" s="158" t="str">
        <f t="shared" si="1366"/>
        <v>CNY</v>
      </c>
      <c r="K14585" s="158" t="str">
        <f t="shared" si="1367"/>
        <v>CHF</v>
      </c>
      <c r="L14585" s="158" t="str">
        <f t="shared" si="1364"/>
        <v>CNYCHF45482</v>
      </c>
      <c r="M14585" s="160">
        <f t="shared" si="1368"/>
        <v>45482</v>
      </c>
      <c r="N14585" s="158">
        <v>0.12716336677729878</v>
      </c>
      <c r="O14585" s="158">
        <v>0.97119999999999995</v>
      </c>
      <c r="P14585" s="161">
        <f t="shared" si="1365"/>
        <v>0.1235</v>
      </c>
    </row>
    <row r="14586" spans="9:16" x14ac:dyDescent="0.2">
      <c r="I14586" s="158">
        <f t="shared" si="1369"/>
        <v>35</v>
      </c>
      <c r="J14586" s="158" t="str">
        <f t="shared" si="1366"/>
        <v>CNY</v>
      </c>
      <c r="K14586" s="158" t="str">
        <f t="shared" si="1367"/>
        <v>CHF</v>
      </c>
      <c r="L14586" s="158" t="str">
        <f t="shared" si="1364"/>
        <v>CNYCHF45483</v>
      </c>
      <c r="M14586" s="160">
        <f t="shared" si="1368"/>
        <v>45483</v>
      </c>
      <c r="N14586" s="158">
        <v>0.12696316798496757</v>
      </c>
      <c r="O14586" s="158">
        <v>0.97230000000000005</v>
      </c>
      <c r="P14586" s="161">
        <f t="shared" si="1365"/>
        <v>0.1234</v>
      </c>
    </row>
    <row r="14587" spans="9:16" x14ac:dyDescent="0.2">
      <c r="I14587" s="158">
        <f t="shared" si="1369"/>
        <v>35</v>
      </c>
      <c r="J14587" s="158" t="str">
        <f t="shared" si="1366"/>
        <v>CNY</v>
      </c>
      <c r="K14587" s="158" t="str">
        <f t="shared" si="1367"/>
        <v>CHF</v>
      </c>
      <c r="L14587" s="158" t="str">
        <f t="shared" si="1364"/>
        <v>CNYCHF45484</v>
      </c>
      <c r="M14587" s="160">
        <f t="shared" si="1368"/>
        <v>45484</v>
      </c>
      <c r="N14587" s="158">
        <v>0.12680378382490934</v>
      </c>
      <c r="O14587" s="158">
        <v>0.97489999999999999</v>
      </c>
      <c r="P14587" s="161">
        <f t="shared" si="1365"/>
        <v>0.1236</v>
      </c>
    </row>
    <row r="14588" spans="9:16" x14ac:dyDescent="0.2">
      <c r="I14588" s="158">
        <f t="shared" si="1369"/>
        <v>35</v>
      </c>
      <c r="J14588" s="158" t="str">
        <f t="shared" si="1366"/>
        <v>CNY</v>
      </c>
      <c r="K14588" s="158" t="str">
        <f t="shared" si="1367"/>
        <v>CHF</v>
      </c>
      <c r="L14588" s="158" t="str">
        <f t="shared" si="1364"/>
        <v>CNYCHF45485</v>
      </c>
      <c r="M14588" s="160">
        <f t="shared" si="1368"/>
        <v>45485</v>
      </c>
      <c r="N14588" s="158">
        <v>0.12660792059151221</v>
      </c>
      <c r="O14588" s="158">
        <v>0.97470000000000001</v>
      </c>
      <c r="P14588" s="161">
        <f t="shared" si="1365"/>
        <v>0.1234</v>
      </c>
    </row>
    <row r="14589" spans="9:16" x14ac:dyDescent="0.2">
      <c r="I14589" s="158">
        <f t="shared" si="1369"/>
        <v>35</v>
      </c>
      <c r="J14589" s="158" t="str">
        <f t="shared" si="1366"/>
        <v>CNY</v>
      </c>
      <c r="K14589" s="158" t="str">
        <f t="shared" si="1367"/>
        <v>CHF</v>
      </c>
      <c r="L14589" s="158" t="str">
        <f t="shared" si="1364"/>
        <v>CNYCHF45486</v>
      </c>
      <c r="M14589" s="160">
        <f t="shared" si="1368"/>
        <v>45486</v>
      </c>
      <c r="N14589" s="158">
        <v>0.12660792059151221</v>
      </c>
      <c r="O14589" s="158">
        <v>0.97470000000000001</v>
      </c>
      <c r="P14589" s="161">
        <f t="shared" si="1365"/>
        <v>0.1234</v>
      </c>
    </row>
    <row r="14590" spans="9:16" x14ac:dyDescent="0.2">
      <c r="I14590" s="158">
        <f t="shared" si="1369"/>
        <v>35</v>
      </c>
      <c r="J14590" s="158" t="str">
        <f t="shared" si="1366"/>
        <v>CNY</v>
      </c>
      <c r="K14590" s="158" t="str">
        <f t="shared" si="1367"/>
        <v>CHF</v>
      </c>
      <c r="L14590" s="158" t="str">
        <f t="shared" si="1364"/>
        <v>CNYCHF45487</v>
      </c>
      <c r="M14590" s="160">
        <f t="shared" si="1368"/>
        <v>45487</v>
      </c>
      <c r="N14590" s="158">
        <v>0.12660792059151221</v>
      </c>
      <c r="O14590" s="158">
        <v>0.97470000000000001</v>
      </c>
      <c r="P14590" s="161">
        <f t="shared" si="1365"/>
        <v>0.1234</v>
      </c>
    </row>
    <row r="14591" spans="9:16" x14ac:dyDescent="0.2">
      <c r="I14591" s="158">
        <f t="shared" si="1369"/>
        <v>35</v>
      </c>
      <c r="J14591" s="158" t="str">
        <f t="shared" si="1366"/>
        <v>CNY</v>
      </c>
      <c r="K14591" s="158" t="str">
        <f t="shared" si="1367"/>
        <v>CHF</v>
      </c>
      <c r="L14591" s="158" t="str">
        <f t="shared" si="1364"/>
        <v>CNYCHF45488</v>
      </c>
      <c r="M14591" s="160">
        <f t="shared" si="1368"/>
        <v>45488</v>
      </c>
      <c r="N14591" s="158">
        <v>0.12625306163674468</v>
      </c>
      <c r="O14591" s="158">
        <v>0.97550000000000003</v>
      </c>
      <c r="P14591" s="161">
        <f t="shared" si="1365"/>
        <v>0.1232</v>
      </c>
    </row>
    <row r="14592" spans="9:16" x14ac:dyDescent="0.2">
      <c r="I14592" s="158">
        <f t="shared" si="1369"/>
        <v>35</v>
      </c>
      <c r="J14592" s="158" t="str">
        <f t="shared" si="1366"/>
        <v>CNY</v>
      </c>
      <c r="K14592" s="158" t="str">
        <f t="shared" si="1367"/>
        <v>CHF</v>
      </c>
      <c r="L14592" s="158" t="str">
        <f t="shared" si="1364"/>
        <v>CNYCHF45489</v>
      </c>
      <c r="M14592" s="160">
        <f t="shared" si="1368"/>
        <v>45489</v>
      </c>
      <c r="N14592" s="158">
        <v>0.12622596973101247</v>
      </c>
      <c r="O14592" s="158">
        <v>0.97609999999999997</v>
      </c>
      <c r="P14592" s="161">
        <f t="shared" si="1365"/>
        <v>0.1232</v>
      </c>
    </row>
    <row r="14593" spans="9:16" x14ac:dyDescent="0.2">
      <c r="I14593" s="158">
        <f t="shared" si="1369"/>
        <v>35</v>
      </c>
      <c r="J14593" s="158" t="str">
        <f t="shared" si="1366"/>
        <v>CNY</v>
      </c>
      <c r="K14593" s="158" t="str">
        <f t="shared" si="1367"/>
        <v>CHF</v>
      </c>
      <c r="L14593" s="158" t="str">
        <f t="shared" si="1364"/>
        <v>CNYCHF45490</v>
      </c>
      <c r="M14593" s="160">
        <f t="shared" si="1368"/>
        <v>45490</v>
      </c>
      <c r="N14593" s="158">
        <v>0.12598901375800031</v>
      </c>
      <c r="O14593" s="158">
        <v>0.96930000000000005</v>
      </c>
      <c r="P14593" s="161">
        <f t="shared" si="1365"/>
        <v>0.1221</v>
      </c>
    </row>
    <row r="14594" spans="9:16" x14ac:dyDescent="0.2">
      <c r="I14594" s="158">
        <f t="shared" si="1369"/>
        <v>35</v>
      </c>
      <c r="J14594" s="158" t="str">
        <f t="shared" si="1366"/>
        <v>CNY</v>
      </c>
      <c r="K14594" s="158" t="str">
        <f t="shared" si="1367"/>
        <v>CHF</v>
      </c>
      <c r="L14594" s="158" t="str">
        <f t="shared" si="1364"/>
        <v>CNYCHF45491</v>
      </c>
      <c r="M14594" s="160">
        <f t="shared" si="1368"/>
        <v>45491</v>
      </c>
      <c r="N14594" s="158">
        <v>0.1260604838201369</v>
      </c>
      <c r="O14594" s="158">
        <v>0.96660000000000001</v>
      </c>
      <c r="P14594" s="161">
        <f t="shared" si="1365"/>
        <v>0.12189999999999999</v>
      </c>
    </row>
    <row r="14595" spans="9:16" x14ac:dyDescent="0.2">
      <c r="I14595" s="158">
        <f t="shared" si="1369"/>
        <v>35</v>
      </c>
      <c r="J14595" s="158" t="str">
        <f t="shared" si="1366"/>
        <v>CNY</v>
      </c>
      <c r="K14595" s="158" t="str">
        <f t="shared" si="1367"/>
        <v>CHF</v>
      </c>
      <c r="L14595" s="158" t="str">
        <f t="shared" ref="L14595:L14658" si="1370">J14595&amp;K14595&amp;M14595</f>
        <v>CNYCHF45492</v>
      </c>
      <c r="M14595" s="160">
        <f t="shared" si="1368"/>
        <v>45492</v>
      </c>
      <c r="N14595" s="158">
        <v>0.12631844880944862</v>
      </c>
      <c r="O14595" s="158">
        <v>0.96879999999999999</v>
      </c>
      <c r="P14595" s="161">
        <f t="shared" ref="P14595:P14658" si="1371">ROUND(N14595*O14595,4)</f>
        <v>0.12239999999999999</v>
      </c>
    </row>
    <row r="14596" spans="9:16" x14ac:dyDescent="0.2">
      <c r="I14596" s="158">
        <f t="shared" si="1369"/>
        <v>35</v>
      </c>
      <c r="J14596" s="158" t="str">
        <f t="shared" ref="J14596:J14659" si="1372">VLOOKUP($I14596,$A:$C,2,FALSE)</f>
        <v>CNY</v>
      </c>
      <c r="K14596" s="158" t="str">
        <f t="shared" ref="K14596:K14659" si="1373">VLOOKUP($I14596,$A:$C,3,FALSE)</f>
        <v>CHF</v>
      </c>
      <c r="L14596" s="158" t="str">
        <f t="shared" si="1370"/>
        <v>CNYCHF45493</v>
      </c>
      <c r="M14596" s="160">
        <f t="shared" ref="M14596:M14659" si="1374">IF(I14596=I14595,M14595+1,$G$1)</f>
        <v>45493</v>
      </c>
      <c r="N14596" s="158">
        <v>0.12631844880944862</v>
      </c>
      <c r="O14596" s="158">
        <v>0.96879999999999999</v>
      </c>
      <c r="P14596" s="161">
        <f t="shared" si="1371"/>
        <v>0.12239999999999999</v>
      </c>
    </row>
    <row r="14597" spans="9:16" x14ac:dyDescent="0.2">
      <c r="I14597" s="158">
        <f t="shared" si="1369"/>
        <v>35</v>
      </c>
      <c r="J14597" s="158" t="str">
        <f t="shared" si="1372"/>
        <v>CNY</v>
      </c>
      <c r="K14597" s="158" t="str">
        <f t="shared" si="1373"/>
        <v>CHF</v>
      </c>
      <c r="L14597" s="158" t="str">
        <f t="shared" si="1370"/>
        <v>CNYCHF45494</v>
      </c>
      <c r="M14597" s="160">
        <f t="shared" si="1374"/>
        <v>45494</v>
      </c>
      <c r="N14597" s="158">
        <v>0.12631844880944862</v>
      </c>
      <c r="O14597" s="158">
        <v>0.96879999999999999</v>
      </c>
      <c r="P14597" s="161">
        <f t="shared" si="1371"/>
        <v>0.12239999999999999</v>
      </c>
    </row>
    <row r="14598" spans="9:16" x14ac:dyDescent="0.2">
      <c r="I14598" s="158">
        <f t="shared" si="1369"/>
        <v>35</v>
      </c>
      <c r="J14598" s="158" t="str">
        <f t="shared" si="1372"/>
        <v>CNY</v>
      </c>
      <c r="K14598" s="158" t="str">
        <f t="shared" si="1373"/>
        <v>CHF</v>
      </c>
      <c r="L14598" s="158" t="str">
        <f t="shared" si="1370"/>
        <v>CNYCHF45495</v>
      </c>
      <c r="M14598" s="160">
        <f t="shared" si="1374"/>
        <v>45495</v>
      </c>
      <c r="N14598" s="158">
        <v>0.12627697591898068</v>
      </c>
      <c r="O14598" s="158">
        <v>0.96709999999999996</v>
      </c>
      <c r="P14598" s="161">
        <f t="shared" si="1371"/>
        <v>0.1221</v>
      </c>
    </row>
    <row r="14599" spans="9:16" x14ac:dyDescent="0.2">
      <c r="I14599" s="158">
        <f t="shared" si="1369"/>
        <v>35</v>
      </c>
      <c r="J14599" s="158" t="str">
        <f t="shared" si="1372"/>
        <v>CNY</v>
      </c>
      <c r="K14599" s="158" t="str">
        <f t="shared" si="1373"/>
        <v>CHF</v>
      </c>
      <c r="L14599" s="158" t="str">
        <f t="shared" si="1370"/>
        <v>CNYCHF45496</v>
      </c>
      <c r="M14599" s="160">
        <f t="shared" si="1374"/>
        <v>45496</v>
      </c>
      <c r="N14599" s="158">
        <v>0.12657747174157943</v>
      </c>
      <c r="O14599" s="158">
        <v>0.96809999999999996</v>
      </c>
      <c r="P14599" s="161">
        <f t="shared" si="1371"/>
        <v>0.1225</v>
      </c>
    </row>
    <row r="14600" spans="9:16" x14ac:dyDescent="0.2">
      <c r="I14600" s="158">
        <f t="shared" si="1369"/>
        <v>35</v>
      </c>
      <c r="J14600" s="158" t="str">
        <f t="shared" si="1372"/>
        <v>CNY</v>
      </c>
      <c r="K14600" s="158" t="str">
        <f t="shared" si="1373"/>
        <v>CHF</v>
      </c>
      <c r="L14600" s="158" t="str">
        <f t="shared" si="1370"/>
        <v>CNYCHF45497</v>
      </c>
      <c r="M14600" s="160">
        <f t="shared" si="1374"/>
        <v>45497</v>
      </c>
      <c r="N14600" s="158">
        <v>0.12668811918818254</v>
      </c>
      <c r="O14600" s="158">
        <v>0.96089999999999998</v>
      </c>
      <c r="P14600" s="161">
        <f t="shared" si="1371"/>
        <v>0.1217</v>
      </c>
    </row>
    <row r="14601" spans="9:16" x14ac:dyDescent="0.2">
      <c r="I14601" s="158">
        <f t="shared" si="1369"/>
        <v>35</v>
      </c>
      <c r="J14601" s="158" t="str">
        <f t="shared" si="1372"/>
        <v>CNY</v>
      </c>
      <c r="K14601" s="158" t="str">
        <f t="shared" si="1373"/>
        <v>CHF</v>
      </c>
      <c r="L14601" s="158" t="str">
        <f t="shared" si="1370"/>
        <v>CNYCHF45498</v>
      </c>
      <c r="M14601" s="160">
        <f t="shared" si="1374"/>
        <v>45498</v>
      </c>
      <c r="N14601" s="158">
        <v>0.12766337720698062</v>
      </c>
      <c r="O14601" s="158">
        <v>0.95340000000000003</v>
      </c>
      <c r="P14601" s="161">
        <f t="shared" si="1371"/>
        <v>0.1217</v>
      </c>
    </row>
    <row r="14602" spans="9:16" x14ac:dyDescent="0.2">
      <c r="I14602" s="158">
        <f t="shared" si="1369"/>
        <v>35</v>
      </c>
      <c r="J14602" s="158" t="str">
        <f t="shared" si="1372"/>
        <v>CNY</v>
      </c>
      <c r="K14602" s="158" t="str">
        <f t="shared" si="1373"/>
        <v>CHF</v>
      </c>
      <c r="L14602" s="158" t="str">
        <f t="shared" si="1370"/>
        <v>CNYCHF45499</v>
      </c>
      <c r="M14602" s="160">
        <f t="shared" si="1374"/>
        <v>45499</v>
      </c>
      <c r="N14602" s="158">
        <v>0.12698412698412698</v>
      </c>
      <c r="O14602" s="158">
        <v>0.95940000000000003</v>
      </c>
      <c r="P14602" s="161">
        <f t="shared" si="1371"/>
        <v>0.12180000000000001</v>
      </c>
    </row>
    <row r="14603" spans="9:16" x14ac:dyDescent="0.2">
      <c r="I14603" s="158">
        <f t="shared" si="1369"/>
        <v>35</v>
      </c>
      <c r="J14603" s="158" t="str">
        <f t="shared" si="1372"/>
        <v>CNY</v>
      </c>
      <c r="K14603" s="158" t="str">
        <f t="shared" si="1373"/>
        <v>CHF</v>
      </c>
      <c r="L14603" s="158" t="str">
        <f t="shared" si="1370"/>
        <v>CNYCHF45500</v>
      </c>
      <c r="M14603" s="160">
        <f t="shared" si="1374"/>
        <v>45500</v>
      </c>
      <c r="N14603" s="158">
        <v>0.12698412698412698</v>
      </c>
      <c r="O14603" s="158">
        <v>0.95940000000000003</v>
      </c>
      <c r="P14603" s="161">
        <f t="shared" si="1371"/>
        <v>0.12180000000000001</v>
      </c>
    </row>
    <row r="14604" spans="9:16" x14ac:dyDescent="0.2">
      <c r="I14604" s="158">
        <f t="shared" si="1369"/>
        <v>35</v>
      </c>
      <c r="J14604" s="158" t="str">
        <f t="shared" si="1372"/>
        <v>CNY</v>
      </c>
      <c r="K14604" s="158" t="str">
        <f t="shared" si="1373"/>
        <v>CHF</v>
      </c>
      <c r="L14604" s="158" t="str">
        <f t="shared" si="1370"/>
        <v>CNYCHF45501</v>
      </c>
      <c r="M14604" s="160">
        <f t="shared" si="1374"/>
        <v>45501</v>
      </c>
      <c r="N14604" s="158">
        <v>0.12698412698412698</v>
      </c>
      <c r="O14604" s="158">
        <v>0.95940000000000003</v>
      </c>
      <c r="P14604" s="161">
        <f t="shared" si="1371"/>
        <v>0.12180000000000001</v>
      </c>
    </row>
    <row r="14605" spans="9:16" x14ac:dyDescent="0.2">
      <c r="I14605" s="158">
        <f t="shared" si="1369"/>
        <v>35</v>
      </c>
      <c r="J14605" s="158" t="str">
        <f t="shared" si="1372"/>
        <v>CNY</v>
      </c>
      <c r="K14605" s="158" t="str">
        <f t="shared" si="1373"/>
        <v>CHF</v>
      </c>
      <c r="L14605" s="158" t="str">
        <f t="shared" si="1370"/>
        <v>CNYCHF45502</v>
      </c>
      <c r="M14605" s="160">
        <f t="shared" si="1374"/>
        <v>45502</v>
      </c>
      <c r="N14605" s="158">
        <v>0.12735933161822766</v>
      </c>
      <c r="O14605" s="158">
        <v>0.95779999999999998</v>
      </c>
      <c r="P14605" s="161">
        <f t="shared" si="1371"/>
        <v>0.122</v>
      </c>
    </row>
    <row r="14606" spans="9:16" x14ac:dyDescent="0.2">
      <c r="I14606" s="158">
        <f t="shared" si="1369"/>
        <v>35</v>
      </c>
      <c r="J14606" s="158" t="str">
        <f t="shared" si="1372"/>
        <v>CNY</v>
      </c>
      <c r="K14606" s="158" t="str">
        <f t="shared" si="1373"/>
        <v>CHF</v>
      </c>
      <c r="L14606" s="158" t="str">
        <f t="shared" si="1370"/>
        <v>CNYCHF45503</v>
      </c>
      <c r="M14606" s="160">
        <f t="shared" si="1374"/>
        <v>45503</v>
      </c>
      <c r="N14606" s="158">
        <v>0.12740638815630215</v>
      </c>
      <c r="O14606" s="158">
        <v>0.95920000000000005</v>
      </c>
      <c r="P14606" s="161">
        <f t="shared" si="1371"/>
        <v>0.1222</v>
      </c>
    </row>
    <row r="14607" spans="9:16" x14ac:dyDescent="0.2">
      <c r="I14607" s="158">
        <f t="shared" si="1369"/>
        <v>35</v>
      </c>
      <c r="J14607" s="158" t="str">
        <f t="shared" si="1372"/>
        <v>CNY</v>
      </c>
      <c r="K14607" s="158" t="str">
        <f t="shared" si="1373"/>
        <v>CHF</v>
      </c>
      <c r="L14607" s="158" t="str">
        <f t="shared" si="1370"/>
        <v>CNYCHF45504</v>
      </c>
      <c r="M14607" s="160">
        <f t="shared" si="1374"/>
        <v>45504</v>
      </c>
      <c r="N14607" s="158">
        <v>0.12788705015730106</v>
      </c>
      <c r="O14607" s="158">
        <v>0.95330000000000004</v>
      </c>
      <c r="P14607" s="161">
        <f t="shared" si="1371"/>
        <v>0.12189999999999999</v>
      </c>
    </row>
    <row r="14608" spans="9:16" x14ac:dyDescent="0.2">
      <c r="I14608" s="158">
        <f t="shared" si="1369"/>
        <v>35</v>
      </c>
      <c r="J14608" s="158" t="str">
        <f t="shared" si="1372"/>
        <v>CNY</v>
      </c>
      <c r="K14608" s="158" t="str">
        <f t="shared" si="1373"/>
        <v>CHF</v>
      </c>
      <c r="L14608" s="158" t="str">
        <f t="shared" si="1370"/>
        <v>CNYCHF45505</v>
      </c>
      <c r="M14608" s="160">
        <f t="shared" si="1374"/>
        <v>45505</v>
      </c>
      <c r="N14608" s="158">
        <v>0.12787233226346817</v>
      </c>
      <c r="O14608" s="158">
        <v>0.94669999999999999</v>
      </c>
      <c r="P14608" s="161">
        <f t="shared" si="1371"/>
        <v>0.1211</v>
      </c>
    </row>
    <row r="14609" spans="9:16" x14ac:dyDescent="0.2">
      <c r="I14609" s="158">
        <f t="shared" si="1369"/>
        <v>35</v>
      </c>
      <c r="J14609" s="158" t="str">
        <f t="shared" si="1372"/>
        <v>CNY</v>
      </c>
      <c r="K14609" s="158" t="str">
        <f t="shared" si="1373"/>
        <v>CHF</v>
      </c>
      <c r="L14609" s="158" t="str">
        <f t="shared" si="1370"/>
        <v>CNYCHF45506</v>
      </c>
      <c r="M14609" s="160">
        <f t="shared" si="1374"/>
        <v>45506</v>
      </c>
      <c r="N14609" s="158">
        <v>0.12808197246237593</v>
      </c>
      <c r="O14609" s="158">
        <v>0.94330000000000003</v>
      </c>
      <c r="P14609" s="161">
        <f t="shared" si="1371"/>
        <v>0.1208</v>
      </c>
    </row>
    <row r="14610" spans="9:16" x14ac:dyDescent="0.2">
      <c r="I14610" s="158">
        <f t="shared" si="1369"/>
        <v>35</v>
      </c>
      <c r="J14610" s="158" t="str">
        <f t="shared" si="1372"/>
        <v>CNY</v>
      </c>
      <c r="K14610" s="158" t="str">
        <f t="shared" si="1373"/>
        <v>CHF</v>
      </c>
      <c r="L14610" s="158" t="str">
        <f t="shared" si="1370"/>
        <v>CNYCHF45507</v>
      </c>
      <c r="M14610" s="160">
        <f t="shared" si="1374"/>
        <v>45507</v>
      </c>
      <c r="N14610" s="158">
        <v>0.12808197246237593</v>
      </c>
      <c r="O14610" s="158">
        <v>0.94330000000000003</v>
      </c>
      <c r="P14610" s="161">
        <f t="shared" si="1371"/>
        <v>0.1208</v>
      </c>
    </row>
    <row r="14611" spans="9:16" x14ac:dyDescent="0.2">
      <c r="I14611" s="158">
        <f t="shared" si="1369"/>
        <v>35</v>
      </c>
      <c r="J14611" s="158" t="str">
        <f t="shared" si="1372"/>
        <v>CNY</v>
      </c>
      <c r="K14611" s="158" t="str">
        <f t="shared" si="1373"/>
        <v>CHF</v>
      </c>
      <c r="L14611" s="158" t="str">
        <f t="shared" si="1370"/>
        <v>CNYCHF45508</v>
      </c>
      <c r="M14611" s="160">
        <f t="shared" si="1374"/>
        <v>45508</v>
      </c>
      <c r="N14611" s="158">
        <v>0.12808197246237593</v>
      </c>
      <c r="O14611" s="158">
        <v>0.94330000000000003</v>
      </c>
      <c r="P14611" s="161">
        <f t="shared" si="1371"/>
        <v>0.1208</v>
      </c>
    </row>
    <row r="14612" spans="9:16" x14ac:dyDescent="0.2">
      <c r="I14612" s="158">
        <f t="shared" si="1369"/>
        <v>35</v>
      </c>
      <c r="J14612" s="158" t="str">
        <f t="shared" si="1372"/>
        <v>CNY</v>
      </c>
      <c r="K14612" s="158" t="str">
        <f t="shared" si="1373"/>
        <v>CHF</v>
      </c>
      <c r="L14612" s="158" t="str">
        <f t="shared" si="1370"/>
        <v>CNYCHF45509</v>
      </c>
      <c r="M14612" s="160">
        <f t="shared" si="1374"/>
        <v>45509</v>
      </c>
      <c r="N14612" s="158">
        <v>0.12812956461573943</v>
      </c>
      <c r="O14612" s="158">
        <v>0.9304</v>
      </c>
      <c r="P14612" s="161">
        <f t="shared" si="1371"/>
        <v>0.1192</v>
      </c>
    </row>
    <row r="14613" spans="9:16" x14ac:dyDescent="0.2">
      <c r="I14613" s="158">
        <f t="shared" si="1369"/>
        <v>35</v>
      </c>
      <c r="J14613" s="158" t="str">
        <f t="shared" si="1372"/>
        <v>CNY</v>
      </c>
      <c r="K14613" s="158" t="str">
        <f t="shared" si="1373"/>
        <v>CHF</v>
      </c>
      <c r="L14613" s="158" t="str">
        <f t="shared" si="1370"/>
        <v>CNYCHF45510</v>
      </c>
      <c r="M14613" s="160">
        <f t="shared" si="1374"/>
        <v>45510</v>
      </c>
      <c r="N14613" s="158">
        <v>0.12808853479525048</v>
      </c>
      <c r="O14613" s="158">
        <v>0.9325</v>
      </c>
      <c r="P14613" s="161">
        <f t="shared" si="1371"/>
        <v>0.11940000000000001</v>
      </c>
    </row>
    <row r="14614" spans="9:16" x14ac:dyDescent="0.2">
      <c r="I14614" s="158">
        <f t="shared" si="1369"/>
        <v>35</v>
      </c>
      <c r="J14614" s="158" t="str">
        <f t="shared" si="1372"/>
        <v>CNY</v>
      </c>
      <c r="K14614" s="158" t="str">
        <f t="shared" si="1373"/>
        <v>CHF</v>
      </c>
      <c r="L14614" s="158" t="str">
        <f t="shared" si="1370"/>
        <v>CNYCHF45511</v>
      </c>
      <c r="M14614" s="160">
        <f t="shared" si="1374"/>
        <v>45511</v>
      </c>
      <c r="N14614" s="158">
        <v>0.12751036021676762</v>
      </c>
      <c r="O14614" s="158">
        <v>0.94089999999999996</v>
      </c>
      <c r="P14614" s="161">
        <f t="shared" si="1371"/>
        <v>0.12</v>
      </c>
    </row>
    <row r="14615" spans="9:16" x14ac:dyDescent="0.2">
      <c r="I14615" s="158">
        <f t="shared" si="1369"/>
        <v>35</v>
      </c>
      <c r="J14615" s="158" t="str">
        <f t="shared" si="1372"/>
        <v>CNY</v>
      </c>
      <c r="K14615" s="158" t="str">
        <f t="shared" si="1373"/>
        <v>CHF</v>
      </c>
      <c r="L14615" s="158" t="str">
        <f t="shared" si="1370"/>
        <v>CNYCHF45512</v>
      </c>
      <c r="M14615" s="160">
        <f t="shared" si="1374"/>
        <v>45512</v>
      </c>
      <c r="N14615" s="158">
        <v>0.12756240990904802</v>
      </c>
      <c r="O14615" s="158">
        <v>0.93679999999999997</v>
      </c>
      <c r="P14615" s="161">
        <f t="shared" si="1371"/>
        <v>0.1195</v>
      </c>
    </row>
    <row r="14616" spans="9:16" x14ac:dyDescent="0.2">
      <c r="I14616" s="158">
        <f t="shared" si="1369"/>
        <v>35</v>
      </c>
      <c r="J14616" s="158" t="str">
        <f t="shared" si="1372"/>
        <v>CNY</v>
      </c>
      <c r="K14616" s="158" t="str">
        <f t="shared" si="1373"/>
        <v>CHF</v>
      </c>
      <c r="L14616" s="158" t="str">
        <f t="shared" si="1370"/>
        <v>CNYCHF45513</v>
      </c>
      <c r="M14616" s="160">
        <f t="shared" si="1374"/>
        <v>45513</v>
      </c>
      <c r="N14616" s="158">
        <v>0.12774655084312722</v>
      </c>
      <c r="O14616" s="158">
        <v>0.94350000000000001</v>
      </c>
      <c r="P14616" s="161">
        <f t="shared" si="1371"/>
        <v>0.1205</v>
      </c>
    </row>
    <row r="14617" spans="9:16" x14ac:dyDescent="0.2">
      <c r="I14617" s="158">
        <f t="shared" si="1369"/>
        <v>35</v>
      </c>
      <c r="J14617" s="158" t="str">
        <f t="shared" si="1372"/>
        <v>CNY</v>
      </c>
      <c r="K14617" s="158" t="str">
        <f t="shared" si="1373"/>
        <v>CHF</v>
      </c>
      <c r="L14617" s="158" t="str">
        <f t="shared" si="1370"/>
        <v>CNYCHF45514</v>
      </c>
      <c r="M14617" s="160">
        <f t="shared" si="1374"/>
        <v>45514</v>
      </c>
      <c r="N14617" s="158">
        <v>0.12774655084312722</v>
      </c>
      <c r="O14617" s="158">
        <v>0.94350000000000001</v>
      </c>
      <c r="P14617" s="161">
        <f t="shared" si="1371"/>
        <v>0.1205</v>
      </c>
    </row>
    <row r="14618" spans="9:16" x14ac:dyDescent="0.2">
      <c r="I14618" s="158">
        <f t="shared" si="1369"/>
        <v>35</v>
      </c>
      <c r="J14618" s="158" t="str">
        <f t="shared" si="1372"/>
        <v>CNY</v>
      </c>
      <c r="K14618" s="158" t="str">
        <f t="shared" si="1373"/>
        <v>CHF</v>
      </c>
      <c r="L14618" s="158" t="str">
        <f t="shared" si="1370"/>
        <v>CNYCHF45515</v>
      </c>
      <c r="M14618" s="160">
        <f t="shared" si="1374"/>
        <v>45515</v>
      </c>
      <c r="N14618" s="158">
        <v>0.12774655084312722</v>
      </c>
      <c r="O14618" s="158">
        <v>0.94350000000000001</v>
      </c>
      <c r="P14618" s="161">
        <f t="shared" si="1371"/>
        <v>0.1205</v>
      </c>
    </row>
    <row r="14619" spans="9:16" x14ac:dyDescent="0.2">
      <c r="I14619" s="158">
        <f t="shared" si="1369"/>
        <v>35</v>
      </c>
      <c r="J14619" s="158" t="str">
        <f t="shared" si="1372"/>
        <v>CNY</v>
      </c>
      <c r="K14619" s="158" t="str">
        <f t="shared" si="1373"/>
        <v>CHF</v>
      </c>
      <c r="L14619" s="158" t="str">
        <f t="shared" si="1370"/>
        <v>CNYCHF45516</v>
      </c>
      <c r="M14619" s="160">
        <f t="shared" si="1374"/>
        <v>45516</v>
      </c>
      <c r="N14619" s="158">
        <v>0.12748760183072197</v>
      </c>
      <c r="O14619" s="158">
        <v>0.94910000000000005</v>
      </c>
      <c r="P14619" s="161">
        <f t="shared" si="1371"/>
        <v>0.121</v>
      </c>
    </row>
    <row r="14620" spans="9:16" x14ac:dyDescent="0.2">
      <c r="I14620" s="158">
        <f t="shared" si="1369"/>
        <v>35</v>
      </c>
      <c r="J14620" s="158" t="str">
        <f t="shared" si="1372"/>
        <v>CNY</v>
      </c>
      <c r="K14620" s="158" t="str">
        <f t="shared" si="1373"/>
        <v>CHF</v>
      </c>
      <c r="L14620" s="158" t="str">
        <f t="shared" si="1370"/>
        <v>CNYCHF45517</v>
      </c>
      <c r="M14620" s="160">
        <f t="shared" si="1374"/>
        <v>45517</v>
      </c>
      <c r="N14620" s="158">
        <v>0.12771228975364299</v>
      </c>
      <c r="O14620" s="158">
        <v>0.94799999999999995</v>
      </c>
      <c r="P14620" s="161">
        <f t="shared" si="1371"/>
        <v>0.1211</v>
      </c>
    </row>
    <row r="14621" spans="9:16" x14ac:dyDescent="0.2">
      <c r="I14621" s="158">
        <f t="shared" si="1369"/>
        <v>35</v>
      </c>
      <c r="J14621" s="158" t="str">
        <f t="shared" si="1372"/>
        <v>CNY</v>
      </c>
      <c r="K14621" s="158" t="str">
        <f t="shared" si="1373"/>
        <v>CHF</v>
      </c>
      <c r="L14621" s="158" t="str">
        <f t="shared" si="1370"/>
        <v>CNYCHF45518</v>
      </c>
      <c r="M14621" s="160">
        <f t="shared" si="1374"/>
        <v>45518</v>
      </c>
      <c r="N14621" s="158">
        <v>0.12718277436504</v>
      </c>
      <c r="O14621" s="158">
        <v>0.95150000000000001</v>
      </c>
      <c r="P14621" s="161">
        <f t="shared" si="1371"/>
        <v>0.121</v>
      </c>
    </row>
    <row r="14622" spans="9:16" x14ac:dyDescent="0.2">
      <c r="I14622" s="158">
        <f t="shared" si="1369"/>
        <v>35</v>
      </c>
      <c r="J14622" s="158" t="str">
        <f t="shared" si="1372"/>
        <v>CNY</v>
      </c>
      <c r="K14622" s="158" t="str">
        <f t="shared" si="1373"/>
        <v>CHF</v>
      </c>
      <c r="L14622" s="158" t="str">
        <f t="shared" si="1370"/>
        <v>CNYCHF45519</v>
      </c>
      <c r="M14622" s="160">
        <f t="shared" si="1374"/>
        <v>45519</v>
      </c>
      <c r="N14622" s="158">
        <v>0.12687779131140886</v>
      </c>
      <c r="O14622" s="158">
        <v>0.95409999999999995</v>
      </c>
      <c r="P14622" s="161">
        <f t="shared" si="1371"/>
        <v>0.1211</v>
      </c>
    </row>
    <row r="14623" spans="9:16" x14ac:dyDescent="0.2">
      <c r="I14623" s="158">
        <f t="shared" si="1369"/>
        <v>35</v>
      </c>
      <c r="J14623" s="158" t="str">
        <f t="shared" si="1372"/>
        <v>CNY</v>
      </c>
      <c r="K14623" s="158" t="str">
        <f t="shared" si="1373"/>
        <v>CHF</v>
      </c>
      <c r="L14623" s="158" t="str">
        <f t="shared" si="1370"/>
        <v>CNYCHF45520</v>
      </c>
      <c r="M14623" s="160">
        <f t="shared" si="1374"/>
        <v>45520</v>
      </c>
      <c r="N14623" s="158">
        <v>0.12697122831966276</v>
      </c>
      <c r="O14623" s="158">
        <v>0.95399999999999996</v>
      </c>
      <c r="P14623" s="161">
        <f t="shared" si="1371"/>
        <v>0.1211</v>
      </c>
    </row>
    <row r="14624" spans="9:16" x14ac:dyDescent="0.2">
      <c r="I14624" s="158">
        <f t="shared" si="1369"/>
        <v>35</v>
      </c>
      <c r="J14624" s="158" t="str">
        <f t="shared" si="1372"/>
        <v>CNY</v>
      </c>
      <c r="K14624" s="158" t="str">
        <f t="shared" si="1373"/>
        <v>CHF</v>
      </c>
      <c r="L14624" s="158" t="str">
        <f t="shared" si="1370"/>
        <v>CNYCHF45521</v>
      </c>
      <c r="M14624" s="160">
        <f t="shared" si="1374"/>
        <v>45521</v>
      </c>
      <c r="N14624" s="158">
        <v>0.12697122831966276</v>
      </c>
      <c r="O14624" s="158">
        <v>0.95399999999999996</v>
      </c>
      <c r="P14624" s="161">
        <f t="shared" si="1371"/>
        <v>0.1211</v>
      </c>
    </row>
    <row r="14625" spans="9:16" x14ac:dyDescent="0.2">
      <c r="I14625" s="158">
        <f t="shared" si="1369"/>
        <v>35</v>
      </c>
      <c r="J14625" s="158" t="str">
        <f t="shared" si="1372"/>
        <v>CNY</v>
      </c>
      <c r="K14625" s="158" t="str">
        <f t="shared" si="1373"/>
        <v>CHF</v>
      </c>
      <c r="L14625" s="158" t="str">
        <f t="shared" si="1370"/>
        <v>CNYCHF45522</v>
      </c>
      <c r="M14625" s="160">
        <f t="shared" si="1374"/>
        <v>45522</v>
      </c>
      <c r="N14625" s="158">
        <v>0.12697122831966276</v>
      </c>
      <c r="O14625" s="158">
        <v>0.95399999999999996</v>
      </c>
      <c r="P14625" s="161">
        <f t="shared" si="1371"/>
        <v>0.1211</v>
      </c>
    </row>
    <row r="14626" spans="9:16" x14ac:dyDescent="0.2">
      <c r="I14626" s="158">
        <f t="shared" si="1369"/>
        <v>35</v>
      </c>
      <c r="J14626" s="158" t="str">
        <f t="shared" si="1372"/>
        <v>CNY</v>
      </c>
      <c r="K14626" s="158" t="str">
        <f t="shared" si="1373"/>
        <v>CHF</v>
      </c>
      <c r="L14626" s="158" t="str">
        <f t="shared" si="1370"/>
        <v>CNYCHF45523</v>
      </c>
      <c r="M14626" s="160">
        <f t="shared" si="1374"/>
        <v>45523</v>
      </c>
      <c r="N14626" s="158">
        <v>0.12682629870129869</v>
      </c>
      <c r="O14626" s="158">
        <v>0.95430000000000004</v>
      </c>
      <c r="P14626" s="161">
        <f t="shared" si="1371"/>
        <v>0.121</v>
      </c>
    </row>
    <row r="14627" spans="9:16" x14ac:dyDescent="0.2">
      <c r="I14627" s="158">
        <f t="shared" si="1369"/>
        <v>35</v>
      </c>
      <c r="J14627" s="158" t="str">
        <f t="shared" si="1372"/>
        <v>CNY</v>
      </c>
      <c r="K14627" s="158" t="str">
        <f t="shared" si="1373"/>
        <v>CHF</v>
      </c>
      <c r="L14627" s="158" t="str">
        <f t="shared" si="1370"/>
        <v>CNYCHF45524</v>
      </c>
      <c r="M14627" s="160">
        <f t="shared" si="1374"/>
        <v>45524</v>
      </c>
      <c r="N14627" s="158">
        <v>0.12627538135165167</v>
      </c>
      <c r="O14627" s="158">
        <v>0.95269999999999999</v>
      </c>
      <c r="P14627" s="161">
        <f t="shared" si="1371"/>
        <v>0.1203</v>
      </c>
    </row>
    <row r="14628" spans="9:16" x14ac:dyDescent="0.2">
      <c r="I14628" s="158">
        <f t="shared" si="1369"/>
        <v>35</v>
      </c>
      <c r="J14628" s="158" t="str">
        <f t="shared" si="1372"/>
        <v>CNY</v>
      </c>
      <c r="K14628" s="158" t="str">
        <f t="shared" si="1373"/>
        <v>CHF</v>
      </c>
      <c r="L14628" s="158" t="str">
        <f t="shared" si="1370"/>
        <v>CNYCHF45525</v>
      </c>
      <c r="M14628" s="160">
        <f t="shared" si="1374"/>
        <v>45525</v>
      </c>
      <c r="N14628" s="158">
        <v>0.1260938642725645</v>
      </c>
      <c r="O14628" s="158">
        <v>0.95030000000000003</v>
      </c>
      <c r="P14628" s="161">
        <f t="shared" si="1371"/>
        <v>0.1198</v>
      </c>
    </row>
    <row r="14629" spans="9:16" x14ac:dyDescent="0.2">
      <c r="I14629" s="158">
        <f t="shared" si="1369"/>
        <v>35</v>
      </c>
      <c r="J14629" s="158" t="str">
        <f t="shared" si="1372"/>
        <v>CNY</v>
      </c>
      <c r="K14629" s="158" t="str">
        <f t="shared" si="1373"/>
        <v>CHF</v>
      </c>
      <c r="L14629" s="158" t="str">
        <f t="shared" si="1370"/>
        <v>CNYCHF45526</v>
      </c>
      <c r="M14629" s="160">
        <f t="shared" si="1374"/>
        <v>45526</v>
      </c>
      <c r="N14629" s="158">
        <v>0.12580040507730436</v>
      </c>
      <c r="O14629" s="158">
        <v>0.94899999999999995</v>
      </c>
      <c r="P14629" s="161">
        <f t="shared" si="1371"/>
        <v>0.11940000000000001</v>
      </c>
    </row>
    <row r="14630" spans="9:16" x14ac:dyDescent="0.2">
      <c r="I14630" s="158">
        <f t="shared" si="1369"/>
        <v>35</v>
      </c>
      <c r="J14630" s="158" t="str">
        <f t="shared" si="1372"/>
        <v>CNY</v>
      </c>
      <c r="K14630" s="158" t="str">
        <f t="shared" si="1373"/>
        <v>CHF</v>
      </c>
      <c r="L14630" s="158" t="str">
        <f t="shared" si="1370"/>
        <v>CNYCHF45527</v>
      </c>
      <c r="M14630" s="160">
        <f t="shared" si="1374"/>
        <v>45527</v>
      </c>
      <c r="N14630" s="158">
        <v>0.12600171362330528</v>
      </c>
      <c r="O14630" s="158">
        <v>0.9476</v>
      </c>
      <c r="P14630" s="161">
        <f t="shared" si="1371"/>
        <v>0.11940000000000001</v>
      </c>
    </row>
    <row r="14631" spans="9:16" x14ac:dyDescent="0.2">
      <c r="I14631" s="158">
        <f t="shared" si="1369"/>
        <v>35</v>
      </c>
      <c r="J14631" s="158" t="str">
        <f t="shared" si="1372"/>
        <v>CNY</v>
      </c>
      <c r="K14631" s="158" t="str">
        <f t="shared" si="1373"/>
        <v>CHF</v>
      </c>
      <c r="L14631" s="158" t="str">
        <f t="shared" si="1370"/>
        <v>CNYCHF45528</v>
      </c>
      <c r="M14631" s="160">
        <f t="shared" si="1374"/>
        <v>45528</v>
      </c>
      <c r="N14631" s="158">
        <v>0.12600171362330528</v>
      </c>
      <c r="O14631" s="158">
        <v>0.9476</v>
      </c>
      <c r="P14631" s="161">
        <f t="shared" si="1371"/>
        <v>0.11940000000000001</v>
      </c>
    </row>
    <row r="14632" spans="9:16" x14ac:dyDescent="0.2">
      <c r="I14632" s="158">
        <f t="shared" si="1369"/>
        <v>35</v>
      </c>
      <c r="J14632" s="158" t="str">
        <f t="shared" si="1372"/>
        <v>CNY</v>
      </c>
      <c r="K14632" s="158" t="str">
        <f t="shared" si="1373"/>
        <v>CHF</v>
      </c>
      <c r="L14632" s="158" t="str">
        <f t="shared" si="1370"/>
        <v>CNYCHF45529</v>
      </c>
      <c r="M14632" s="160">
        <f t="shared" si="1374"/>
        <v>45529</v>
      </c>
      <c r="N14632" s="158">
        <v>0.12600171362330528</v>
      </c>
      <c r="O14632" s="158">
        <v>0.9476</v>
      </c>
      <c r="P14632" s="161">
        <f t="shared" si="1371"/>
        <v>0.11940000000000001</v>
      </c>
    </row>
    <row r="14633" spans="9:16" x14ac:dyDescent="0.2">
      <c r="I14633" s="158">
        <f t="shared" si="1369"/>
        <v>35</v>
      </c>
      <c r="J14633" s="158" t="str">
        <f t="shared" si="1372"/>
        <v>CNY</v>
      </c>
      <c r="K14633" s="158" t="str">
        <f t="shared" si="1373"/>
        <v>CHF</v>
      </c>
      <c r="L14633" s="158" t="str">
        <f t="shared" si="1370"/>
        <v>CNYCHF45530</v>
      </c>
      <c r="M14633" s="160">
        <f t="shared" si="1374"/>
        <v>45530</v>
      </c>
      <c r="N14633" s="158">
        <v>0.12576717979676025</v>
      </c>
      <c r="O14633" s="158">
        <v>0.94599999999999995</v>
      </c>
      <c r="P14633" s="161">
        <f t="shared" si="1371"/>
        <v>0.11899999999999999</v>
      </c>
    </row>
    <row r="14634" spans="9:16" x14ac:dyDescent="0.2">
      <c r="I14634" s="158">
        <f t="shared" ref="I14634:I14697" si="1375">IF(M14633=$G$2,I14633+1,I14633)</f>
        <v>35</v>
      </c>
      <c r="J14634" s="158" t="str">
        <f t="shared" si="1372"/>
        <v>CNY</v>
      </c>
      <c r="K14634" s="158" t="str">
        <f t="shared" si="1373"/>
        <v>CHF</v>
      </c>
      <c r="L14634" s="158" t="str">
        <f t="shared" si="1370"/>
        <v>CNYCHF45531</v>
      </c>
      <c r="M14634" s="160">
        <f t="shared" si="1374"/>
        <v>45531</v>
      </c>
      <c r="N14634" s="158">
        <v>0.1257118433127585</v>
      </c>
      <c r="O14634" s="158">
        <v>0.94399999999999995</v>
      </c>
      <c r="P14634" s="161">
        <f t="shared" si="1371"/>
        <v>0.1187</v>
      </c>
    </row>
    <row r="14635" spans="9:16" x14ac:dyDescent="0.2">
      <c r="I14635" s="158">
        <f t="shared" si="1375"/>
        <v>35</v>
      </c>
      <c r="J14635" s="158" t="str">
        <f t="shared" si="1372"/>
        <v>CNY</v>
      </c>
      <c r="K14635" s="158" t="str">
        <f t="shared" si="1373"/>
        <v>CHF</v>
      </c>
      <c r="L14635" s="158" t="str">
        <f t="shared" si="1370"/>
        <v>CNYCHF45532</v>
      </c>
      <c r="M14635" s="160">
        <f t="shared" si="1374"/>
        <v>45532</v>
      </c>
      <c r="N14635" s="158">
        <v>0.12617818883827742</v>
      </c>
      <c r="O14635" s="158">
        <v>0.9375</v>
      </c>
      <c r="P14635" s="161">
        <f t="shared" si="1371"/>
        <v>0.1183</v>
      </c>
    </row>
    <row r="14636" spans="9:16" x14ac:dyDescent="0.2">
      <c r="I14636" s="158">
        <f t="shared" si="1375"/>
        <v>35</v>
      </c>
      <c r="J14636" s="158" t="str">
        <f t="shared" si="1372"/>
        <v>CNY</v>
      </c>
      <c r="K14636" s="158" t="str">
        <f t="shared" si="1373"/>
        <v>CHF</v>
      </c>
      <c r="L14636" s="158" t="str">
        <f t="shared" si="1370"/>
        <v>CNYCHF45533</v>
      </c>
      <c r="M14636" s="160">
        <f t="shared" si="1374"/>
        <v>45533</v>
      </c>
      <c r="N14636" s="158">
        <v>0.12714073207633528</v>
      </c>
      <c r="O14636" s="158">
        <v>0.93640000000000001</v>
      </c>
      <c r="P14636" s="161">
        <f t="shared" si="1371"/>
        <v>0.1191</v>
      </c>
    </row>
    <row r="14637" spans="9:16" x14ac:dyDescent="0.2">
      <c r="I14637" s="158">
        <f t="shared" si="1375"/>
        <v>35</v>
      </c>
      <c r="J14637" s="158" t="str">
        <f t="shared" si="1372"/>
        <v>CNY</v>
      </c>
      <c r="K14637" s="158" t="str">
        <f t="shared" si="1373"/>
        <v>CHF</v>
      </c>
      <c r="L14637" s="158" t="str">
        <f t="shared" si="1370"/>
        <v>CNYCHF45534</v>
      </c>
      <c r="M14637" s="160">
        <f t="shared" si="1374"/>
        <v>45534</v>
      </c>
      <c r="N14637" s="158">
        <v>0.12725074759814214</v>
      </c>
      <c r="O14637" s="158">
        <v>0.94159999999999999</v>
      </c>
      <c r="P14637" s="161">
        <f t="shared" si="1371"/>
        <v>0.1198</v>
      </c>
    </row>
    <row r="14638" spans="9:16" x14ac:dyDescent="0.2">
      <c r="I14638" s="158">
        <f t="shared" si="1375"/>
        <v>35</v>
      </c>
      <c r="J14638" s="158" t="str">
        <f t="shared" si="1372"/>
        <v>CNY</v>
      </c>
      <c r="K14638" s="158" t="str">
        <f t="shared" si="1373"/>
        <v>CHF</v>
      </c>
      <c r="L14638" s="158" t="str">
        <f t="shared" si="1370"/>
        <v>CNYCHF45535</v>
      </c>
      <c r="M14638" s="160">
        <f t="shared" si="1374"/>
        <v>45535</v>
      </c>
      <c r="N14638" s="158">
        <v>0.12725074759814214</v>
      </c>
      <c r="O14638" s="158">
        <v>0.94159999999999999</v>
      </c>
      <c r="P14638" s="161">
        <f t="shared" si="1371"/>
        <v>0.1198</v>
      </c>
    </row>
    <row r="14639" spans="9:16" x14ac:dyDescent="0.2">
      <c r="I14639" s="158">
        <f t="shared" si="1375"/>
        <v>35</v>
      </c>
      <c r="J14639" s="158" t="str">
        <f t="shared" si="1372"/>
        <v>CNY</v>
      </c>
      <c r="K14639" s="158" t="str">
        <f t="shared" si="1373"/>
        <v>CHF</v>
      </c>
      <c r="L14639" s="158" t="str">
        <f t="shared" si="1370"/>
        <v>CNYCHF45536</v>
      </c>
      <c r="M14639" s="160">
        <f t="shared" si="1374"/>
        <v>45536</v>
      </c>
      <c r="N14639" s="158">
        <v>0.12725074759814214</v>
      </c>
      <c r="O14639" s="158">
        <v>0.94159999999999999</v>
      </c>
      <c r="P14639" s="161">
        <f t="shared" si="1371"/>
        <v>0.1198</v>
      </c>
    </row>
    <row r="14640" spans="9:16" x14ac:dyDescent="0.2">
      <c r="I14640" s="158">
        <f t="shared" si="1375"/>
        <v>35</v>
      </c>
      <c r="J14640" s="158" t="str">
        <f t="shared" si="1372"/>
        <v>CNY</v>
      </c>
      <c r="K14640" s="158" t="str">
        <f t="shared" si="1373"/>
        <v>CHF</v>
      </c>
      <c r="L14640" s="158" t="str">
        <f t="shared" si="1370"/>
        <v>CNYCHF45537</v>
      </c>
      <c r="M14640" s="160">
        <f t="shared" si="1374"/>
        <v>45537</v>
      </c>
      <c r="N14640" s="158">
        <v>0.1271019484728701</v>
      </c>
      <c r="O14640" s="158">
        <v>0.9415</v>
      </c>
      <c r="P14640" s="161">
        <f t="shared" si="1371"/>
        <v>0.1197</v>
      </c>
    </row>
    <row r="14641" spans="9:16" x14ac:dyDescent="0.2">
      <c r="I14641" s="158">
        <f t="shared" si="1375"/>
        <v>35</v>
      </c>
      <c r="J14641" s="158" t="str">
        <f t="shared" si="1372"/>
        <v>CNY</v>
      </c>
      <c r="K14641" s="158" t="str">
        <f t="shared" si="1373"/>
        <v>CHF</v>
      </c>
      <c r="L14641" s="158" t="str">
        <f t="shared" si="1370"/>
        <v>CNYCHF45538</v>
      </c>
      <c r="M14641" s="160">
        <f t="shared" si="1374"/>
        <v>45538</v>
      </c>
      <c r="N14641" s="158">
        <v>0.12720380593787367</v>
      </c>
      <c r="O14641" s="158">
        <v>0.94089999999999996</v>
      </c>
      <c r="P14641" s="161">
        <f t="shared" si="1371"/>
        <v>0.1197</v>
      </c>
    </row>
    <row r="14642" spans="9:16" x14ac:dyDescent="0.2">
      <c r="I14642" s="158">
        <f t="shared" si="1375"/>
        <v>35</v>
      </c>
      <c r="J14642" s="158" t="str">
        <f t="shared" si="1372"/>
        <v>CNY</v>
      </c>
      <c r="K14642" s="158" t="str">
        <f t="shared" si="1373"/>
        <v>CHF</v>
      </c>
      <c r="L14642" s="158" t="str">
        <f t="shared" si="1370"/>
        <v>CNYCHF45539</v>
      </c>
      <c r="M14642" s="160">
        <f t="shared" si="1374"/>
        <v>45539</v>
      </c>
      <c r="N14642" s="158">
        <v>0.12714881497304445</v>
      </c>
      <c r="O14642" s="158">
        <v>0.93959999999999999</v>
      </c>
      <c r="P14642" s="161">
        <f t="shared" si="1371"/>
        <v>0.1195</v>
      </c>
    </row>
    <row r="14643" spans="9:16" x14ac:dyDescent="0.2">
      <c r="I14643" s="158">
        <f t="shared" si="1375"/>
        <v>35</v>
      </c>
      <c r="J14643" s="158" t="str">
        <f t="shared" si="1372"/>
        <v>CNY</v>
      </c>
      <c r="K14643" s="158" t="str">
        <f t="shared" si="1373"/>
        <v>CHF</v>
      </c>
      <c r="L14643" s="158" t="str">
        <f t="shared" si="1370"/>
        <v>CNYCHF45540</v>
      </c>
      <c r="M14643" s="160">
        <f t="shared" si="1374"/>
        <v>45540</v>
      </c>
      <c r="N14643" s="158">
        <v>0.12700186692744383</v>
      </c>
      <c r="O14643" s="158">
        <v>0.93899999999999995</v>
      </c>
      <c r="P14643" s="161">
        <f t="shared" si="1371"/>
        <v>0.1193</v>
      </c>
    </row>
    <row r="14644" spans="9:16" x14ac:dyDescent="0.2">
      <c r="I14644" s="158">
        <f t="shared" si="1375"/>
        <v>35</v>
      </c>
      <c r="J14644" s="158" t="str">
        <f t="shared" si="1372"/>
        <v>CNY</v>
      </c>
      <c r="K14644" s="158" t="str">
        <f t="shared" si="1373"/>
        <v>CHF</v>
      </c>
      <c r="L14644" s="158" t="str">
        <f t="shared" si="1370"/>
        <v>CNYCHF45541</v>
      </c>
      <c r="M14644" s="160">
        <f t="shared" si="1374"/>
        <v>45541</v>
      </c>
      <c r="N14644" s="158">
        <v>0.12714558169103624</v>
      </c>
      <c r="O14644" s="158">
        <v>0.9365</v>
      </c>
      <c r="P14644" s="161">
        <f t="shared" si="1371"/>
        <v>0.1191</v>
      </c>
    </row>
    <row r="14645" spans="9:16" x14ac:dyDescent="0.2">
      <c r="I14645" s="158">
        <f t="shared" si="1375"/>
        <v>35</v>
      </c>
      <c r="J14645" s="158" t="str">
        <f t="shared" si="1372"/>
        <v>CNY</v>
      </c>
      <c r="K14645" s="158" t="str">
        <f t="shared" si="1373"/>
        <v>CHF</v>
      </c>
      <c r="L14645" s="158" t="str">
        <f t="shared" si="1370"/>
        <v>CNYCHF45542</v>
      </c>
      <c r="M14645" s="160">
        <f t="shared" si="1374"/>
        <v>45542</v>
      </c>
      <c r="N14645" s="158">
        <v>0.12714558169103624</v>
      </c>
      <c r="O14645" s="158">
        <v>0.9365</v>
      </c>
      <c r="P14645" s="161">
        <f t="shared" si="1371"/>
        <v>0.1191</v>
      </c>
    </row>
    <row r="14646" spans="9:16" x14ac:dyDescent="0.2">
      <c r="I14646" s="158">
        <f t="shared" si="1375"/>
        <v>35</v>
      </c>
      <c r="J14646" s="158" t="str">
        <f t="shared" si="1372"/>
        <v>CNY</v>
      </c>
      <c r="K14646" s="158" t="str">
        <f t="shared" si="1373"/>
        <v>CHF</v>
      </c>
      <c r="L14646" s="158" t="str">
        <f t="shared" si="1370"/>
        <v>CNYCHF45543</v>
      </c>
      <c r="M14646" s="160">
        <f t="shared" si="1374"/>
        <v>45543</v>
      </c>
      <c r="N14646" s="158">
        <v>0.12714558169103624</v>
      </c>
      <c r="O14646" s="158">
        <v>0.9365</v>
      </c>
      <c r="P14646" s="161">
        <f t="shared" si="1371"/>
        <v>0.1191</v>
      </c>
    </row>
    <row r="14647" spans="9:16" x14ac:dyDescent="0.2">
      <c r="I14647" s="158">
        <f t="shared" si="1375"/>
        <v>35</v>
      </c>
      <c r="J14647" s="158" t="str">
        <f t="shared" si="1372"/>
        <v>CNY</v>
      </c>
      <c r="K14647" s="158" t="str">
        <f t="shared" si="1373"/>
        <v>CHF</v>
      </c>
      <c r="L14647" s="158" t="str">
        <f t="shared" si="1370"/>
        <v>CNYCHF45544</v>
      </c>
      <c r="M14647" s="160">
        <f t="shared" si="1374"/>
        <v>45544</v>
      </c>
      <c r="N14647" s="158">
        <v>0.12724427082670603</v>
      </c>
      <c r="O14647" s="158">
        <v>0.93759999999999999</v>
      </c>
      <c r="P14647" s="161">
        <f t="shared" si="1371"/>
        <v>0.1193</v>
      </c>
    </row>
    <row r="14648" spans="9:16" x14ac:dyDescent="0.2">
      <c r="I14648" s="158">
        <f t="shared" si="1375"/>
        <v>35</v>
      </c>
      <c r="J14648" s="158" t="str">
        <f t="shared" si="1372"/>
        <v>CNY</v>
      </c>
      <c r="K14648" s="158" t="str">
        <f t="shared" si="1373"/>
        <v>CHF</v>
      </c>
      <c r="L14648" s="158" t="str">
        <f t="shared" si="1370"/>
        <v>CNYCHF45545</v>
      </c>
      <c r="M14648" s="160">
        <f t="shared" si="1374"/>
        <v>45545</v>
      </c>
      <c r="N14648" s="158">
        <v>0.12733987011333248</v>
      </c>
      <c r="O14648" s="158">
        <v>0.93489999999999995</v>
      </c>
      <c r="P14648" s="161">
        <f t="shared" si="1371"/>
        <v>0.1191</v>
      </c>
    </row>
    <row r="14649" spans="9:16" x14ac:dyDescent="0.2">
      <c r="I14649" s="158">
        <f t="shared" si="1375"/>
        <v>35</v>
      </c>
      <c r="J14649" s="158" t="str">
        <f t="shared" si="1372"/>
        <v>CNY</v>
      </c>
      <c r="K14649" s="158" t="str">
        <f t="shared" si="1373"/>
        <v>CHF</v>
      </c>
      <c r="L14649" s="158" t="str">
        <f t="shared" si="1370"/>
        <v>CNYCHF45546</v>
      </c>
      <c r="M14649" s="160">
        <f t="shared" si="1374"/>
        <v>45546</v>
      </c>
      <c r="N14649" s="158">
        <v>0.12733338426668706</v>
      </c>
      <c r="O14649" s="158">
        <v>0.93579999999999997</v>
      </c>
      <c r="P14649" s="161">
        <f t="shared" si="1371"/>
        <v>0.1192</v>
      </c>
    </row>
    <row r="14650" spans="9:16" x14ac:dyDescent="0.2">
      <c r="I14650" s="158">
        <f t="shared" si="1375"/>
        <v>35</v>
      </c>
      <c r="J14650" s="158" t="str">
        <f t="shared" si="1372"/>
        <v>CNY</v>
      </c>
      <c r="K14650" s="158" t="str">
        <f t="shared" si="1373"/>
        <v>CHF</v>
      </c>
      <c r="L14650" s="158" t="str">
        <f t="shared" si="1370"/>
        <v>CNYCHF45547</v>
      </c>
      <c r="M14650" s="160">
        <f t="shared" si="1374"/>
        <v>45547</v>
      </c>
      <c r="N14650" s="158">
        <v>0.12748435129587843</v>
      </c>
      <c r="O14650" s="158">
        <v>0.94140000000000001</v>
      </c>
      <c r="P14650" s="161">
        <f t="shared" si="1371"/>
        <v>0.12</v>
      </c>
    </row>
    <row r="14651" spans="9:16" x14ac:dyDescent="0.2">
      <c r="I14651" s="158">
        <f t="shared" si="1375"/>
        <v>35</v>
      </c>
      <c r="J14651" s="158" t="str">
        <f t="shared" si="1372"/>
        <v>CNY</v>
      </c>
      <c r="K14651" s="158" t="str">
        <f t="shared" si="1373"/>
        <v>CHF</v>
      </c>
      <c r="L14651" s="158" t="str">
        <f t="shared" si="1370"/>
        <v>CNYCHF45548</v>
      </c>
      <c r="M14651" s="160">
        <f t="shared" si="1374"/>
        <v>45548</v>
      </c>
      <c r="N14651" s="158">
        <v>0.12717145255233106</v>
      </c>
      <c r="O14651" s="158">
        <v>0.93869999999999998</v>
      </c>
      <c r="P14651" s="161">
        <f t="shared" si="1371"/>
        <v>0.11940000000000001</v>
      </c>
    </row>
    <row r="14652" spans="9:16" x14ac:dyDescent="0.2">
      <c r="I14652" s="158">
        <f t="shared" si="1375"/>
        <v>35</v>
      </c>
      <c r="J14652" s="158" t="str">
        <f t="shared" si="1372"/>
        <v>CNY</v>
      </c>
      <c r="K14652" s="158" t="str">
        <f t="shared" si="1373"/>
        <v>CHF</v>
      </c>
      <c r="L14652" s="158" t="str">
        <f t="shared" si="1370"/>
        <v>CNYCHF45549</v>
      </c>
      <c r="M14652" s="160">
        <f t="shared" si="1374"/>
        <v>45549</v>
      </c>
      <c r="N14652" s="158">
        <v>0.12717145255233106</v>
      </c>
      <c r="O14652" s="158">
        <v>0.93869999999999998</v>
      </c>
      <c r="P14652" s="161">
        <f t="shared" si="1371"/>
        <v>0.11940000000000001</v>
      </c>
    </row>
    <row r="14653" spans="9:16" x14ac:dyDescent="0.2">
      <c r="I14653" s="158">
        <f t="shared" si="1375"/>
        <v>35</v>
      </c>
      <c r="J14653" s="158" t="str">
        <f t="shared" si="1372"/>
        <v>CNY</v>
      </c>
      <c r="K14653" s="158" t="str">
        <f t="shared" si="1373"/>
        <v>CHF</v>
      </c>
      <c r="L14653" s="158" t="str">
        <f t="shared" si="1370"/>
        <v>CNYCHF45550</v>
      </c>
      <c r="M14653" s="160">
        <f t="shared" si="1374"/>
        <v>45550</v>
      </c>
      <c r="N14653" s="158">
        <v>0.12717145255233106</v>
      </c>
      <c r="O14653" s="158">
        <v>0.93869999999999998</v>
      </c>
      <c r="P14653" s="161">
        <f t="shared" si="1371"/>
        <v>0.11940000000000001</v>
      </c>
    </row>
    <row r="14654" spans="9:16" x14ac:dyDescent="0.2">
      <c r="I14654" s="158">
        <f t="shared" si="1375"/>
        <v>35</v>
      </c>
      <c r="J14654" s="158" t="str">
        <f t="shared" si="1372"/>
        <v>CNY</v>
      </c>
      <c r="K14654" s="158" t="str">
        <f t="shared" si="1373"/>
        <v>CHF</v>
      </c>
      <c r="L14654" s="158" t="str">
        <f t="shared" si="1370"/>
        <v>CNYCHF45551</v>
      </c>
      <c r="M14654" s="160">
        <f t="shared" si="1374"/>
        <v>45551</v>
      </c>
      <c r="N14654" s="158">
        <v>0.12665763175560144</v>
      </c>
      <c r="O14654" s="158">
        <v>0.93940000000000001</v>
      </c>
      <c r="P14654" s="161">
        <f t="shared" si="1371"/>
        <v>0.11899999999999999</v>
      </c>
    </row>
    <row r="14655" spans="9:16" x14ac:dyDescent="0.2">
      <c r="I14655" s="158">
        <f t="shared" si="1375"/>
        <v>35</v>
      </c>
      <c r="J14655" s="158" t="str">
        <f t="shared" si="1372"/>
        <v>CNY</v>
      </c>
      <c r="K14655" s="158" t="str">
        <f t="shared" si="1373"/>
        <v>CHF</v>
      </c>
      <c r="L14655" s="158" t="str">
        <f t="shared" si="1370"/>
        <v>CNYCHF45552</v>
      </c>
      <c r="M14655" s="160">
        <f t="shared" si="1374"/>
        <v>45552</v>
      </c>
      <c r="N14655" s="158">
        <v>0.12650861523669762</v>
      </c>
      <c r="O14655" s="158">
        <v>0.9405</v>
      </c>
      <c r="P14655" s="161">
        <f t="shared" si="1371"/>
        <v>0.11899999999999999</v>
      </c>
    </row>
    <row r="14656" spans="9:16" x14ac:dyDescent="0.2">
      <c r="I14656" s="158">
        <f t="shared" si="1375"/>
        <v>35</v>
      </c>
      <c r="J14656" s="158" t="str">
        <f t="shared" si="1372"/>
        <v>CNY</v>
      </c>
      <c r="K14656" s="158" t="str">
        <f t="shared" si="1373"/>
        <v>CHF</v>
      </c>
      <c r="L14656" s="158" t="str">
        <f t="shared" si="1370"/>
        <v>CNYCHF45553</v>
      </c>
      <c r="M14656" s="160">
        <f t="shared" si="1374"/>
        <v>45553</v>
      </c>
      <c r="N14656" s="158">
        <v>0.12690838483698619</v>
      </c>
      <c r="O14656" s="158">
        <v>0.93879999999999997</v>
      </c>
      <c r="P14656" s="161">
        <f t="shared" si="1371"/>
        <v>0.1191</v>
      </c>
    </row>
    <row r="14657" spans="9:16" x14ac:dyDescent="0.2">
      <c r="I14657" s="158">
        <f t="shared" si="1375"/>
        <v>35</v>
      </c>
      <c r="J14657" s="158" t="str">
        <f t="shared" si="1372"/>
        <v>CNY</v>
      </c>
      <c r="K14657" s="158" t="str">
        <f t="shared" si="1373"/>
        <v>CHF</v>
      </c>
      <c r="L14657" s="158" t="str">
        <f t="shared" si="1370"/>
        <v>CNYCHF45554</v>
      </c>
      <c r="M14657" s="160">
        <f t="shared" si="1374"/>
        <v>45554</v>
      </c>
      <c r="N14657" s="158">
        <v>0.12686008601113832</v>
      </c>
      <c r="O14657" s="158">
        <v>0.94599999999999995</v>
      </c>
      <c r="P14657" s="161">
        <f t="shared" si="1371"/>
        <v>0.12</v>
      </c>
    </row>
    <row r="14658" spans="9:16" x14ac:dyDescent="0.2">
      <c r="I14658" s="158">
        <f t="shared" si="1375"/>
        <v>35</v>
      </c>
      <c r="J14658" s="158" t="str">
        <f t="shared" si="1372"/>
        <v>CNY</v>
      </c>
      <c r="K14658" s="158" t="str">
        <f t="shared" si="1373"/>
        <v>CHF</v>
      </c>
      <c r="L14658" s="158" t="str">
        <f t="shared" si="1370"/>
        <v>CNYCHF45555</v>
      </c>
      <c r="M14658" s="160">
        <f t="shared" si="1374"/>
        <v>45555</v>
      </c>
      <c r="N14658" s="158">
        <v>0.1269422159033208</v>
      </c>
      <c r="O14658" s="158">
        <v>0.9486</v>
      </c>
      <c r="P14658" s="161">
        <f t="shared" si="1371"/>
        <v>0.12039999999999999</v>
      </c>
    </row>
    <row r="14659" spans="9:16" x14ac:dyDescent="0.2">
      <c r="I14659" s="158">
        <f t="shared" si="1375"/>
        <v>35</v>
      </c>
      <c r="J14659" s="158" t="str">
        <f t="shared" si="1372"/>
        <v>CNY</v>
      </c>
      <c r="K14659" s="158" t="str">
        <f t="shared" si="1373"/>
        <v>CHF</v>
      </c>
      <c r="L14659" s="158" t="str">
        <f t="shared" ref="L14659:L14722" si="1376">J14659&amp;K14659&amp;M14659</f>
        <v>CNYCHF45556</v>
      </c>
      <c r="M14659" s="160">
        <f t="shared" si="1374"/>
        <v>45556</v>
      </c>
      <c r="N14659" s="158">
        <v>0.1269422159033208</v>
      </c>
      <c r="O14659" s="158">
        <v>0.9486</v>
      </c>
      <c r="P14659" s="161">
        <f t="shared" ref="P14659:P14722" si="1377">ROUND(N14659*O14659,4)</f>
        <v>0.12039999999999999</v>
      </c>
    </row>
    <row r="14660" spans="9:16" x14ac:dyDescent="0.2">
      <c r="I14660" s="158">
        <f t="shared" si="1375"/>
        <v>35</v>
      </c>
      <c r="J14660" s="158" t="str">
        <f t="shared" ref="J14660:J14723" si="1378">VLOOKUP($I14660,$A:$C,2,FALSE)</f>
        <v>CNY</v>
      </c>
      <c r="K14660" s="158" t="str">
        <f t="shared" ref="K14660:K14723" si="1379">VLOOKUP($I14660,$A:$C,3,FALSE)</f>
        <v>CHF</v>
      </c>
      <c r="L14660" s="158" t="str">
        <f t="shared" si="1376"/>
        <v>CNYCHF45557</v>
      </c>
      <c r="M14660" s="160">
        <f t="shared" ref="M14660:M14723" si="1380">IF(I14660=I14659,M14659+1,$G$1)</f>
        <v>45557</v>
      </c>
      <c r="N14660" s="158">
        <v>0.1269422159033208</v>
      </c>
      <c r="O14660" s="158">
        <v>0.9486</v>
      </c>
      <c r="P14660" s="161">
        <f t="shared" si="1377"/>
        <v>0.12039999999999999</v>
      </c>
    </row>
    <row r="14661" spans="9:16" x14ac:dyDescent="0.2">
      <c r="I14661" s="158">
        <f t="shared" si="1375"/>
        <v>35</v>
      </c>
      <c r="J14661" s="158" t="str">
        <f t="shared" si="1378"/>
        <v>CNY</v>
      </c>
      <c r="K14661" s="158" t="str">
        <f t="shared" si="1379"/>
        <v>CHF</v>
      </c>
      <c r="L14661" s="158" t="str">
        <f t="shared" si="1376"/>
        <v>CNYCHF45558</v>
      </c>
      <c r="M14661" s="160">
        <f t="shared" si="1380"/>
        <v>45558</v>
      </c>
      <c r="N14661" s="158">
        <v>0.12748922716030495</v>
      </c>
      <c r="O14661" s="158">
        <v>0.94479999999999997</v>
      </c>
      <c r="P14661" s="161">
        <f t="shared" si="1377"/>
        <v>0.1205</v>
      </c>
    </row>
    <row r="14662" spans="9:16" x14ac:dyDescent="0.2">
      <c r="I14662" s="158">
        <f t="shared" si="1375"/>
        <v>35</v>
      </c>
      <c r="J14662" s="158" t="str">
        <f t="shared" si="1378"/>
        <v>CNY</v>
      </c>
      <c r="K14662" s="158" t="str">
        <f t="shared" si="1379"/>
        <v>CHF</v>
      </c>
      <c r="L14662" s="158" t="str">
        <f t="shared" si="1376"/>
        <v>CNYCHF45559</v>
      </c>
      <c r="M14662" s="160">
        <f t="shared" si="1380"/>
        <v>45559</v>
      </c>
      <c r="N14662" s="158">
        <v>0.12773023374632775</v>
      </c>
      <c r="O14662" s="158">
        <v>0.94389999999999996</v>
      </c>
      <c r="P14662" s="161">
        <f t="shared" si="1377"/>
        <v>0.1206</v>
      </c>
    </row>
    <row r="14663" spans="9:16" x14ac:dyDescent="0.2">
      <c r="I14663" s="158">
        <f t="shared" si="1375"/>
        <v>35</v>
      </c>
      <c r="J14663" s="158" t="str">
        <f t="shared" si="1378"/>
        <v>CNY</v>
      </c>
      <c r="K14663" s="158" t="str">
        <f t="shared" si="1379"/>
        <v>CHF</v>
      </c>
      <c r="L14663" s="158" t="str">
        <f t="shared" si="1376"/>
        <v>CNYCHF45560</v>
      </c>
      <c r="M14663" s="160">
        <f t="shared" si="1380"/>
        <v>45560</v>
      </c>
      <c r="N14663" s="158">
        <v>0.12707772073400092</v>
      </c>
      <c r="O14663" s="158">
        <v>0.94950000000000001</v>
      </c>
      <c r="P14663" s="161">
        <f t="shared" si="1377"/>
        <v>0.1207</v>
      </c>
    </row>
    <row r="14664" spans="9:16" x14ac:dyDescent="0.2">
      <c r="I14664" s="158">
        <f t="shared" si="1375"/>
        <v>35</v>
      </c>
      <c r="J14664" s="158" t="str">
        <f t="shared" si="1378"/>
        <v>CNY</v>
      </c>
      <c r="K14664" s="158" t="str">
        <f t="shared" si="1379"/>
        <v>CHF</v>
      </c>
      <c r="L14664" s="158" t="str">
        <f t="shared" si="1376"/>
        <v>CNYCHF45561</v>
      </c>
      <c r="M14664" s="160">
        <f t="shared" si="1380"/>
        <v>45561</v>
      </c>
      <c r="N14664" s="158">
        <v>0.12785598302072546</v>
      </c>
      <c r="O14664" s="158">
        <v>0.94520000000000004</v>
      </c>
      <c r="P14664" s="161">
        <f t="shared" si="1377"/>
        <v>0.1208</v>
      </c>
    </row>
    <row r="14665" spans="9:16" x14ac:dyDescent="0.2">
      <c r="I14665" s="158">
        <f t="shared" si="1375"/>
        <v>35</v>
      </c>
      <c r="J14665" s="158" t="str">
        <f t="shared" si="1378"/>
        <v>CNY</v>
      </c>
      <c r="K14665" s="158" t="str">
        <f t="shared" si="1379"/>
        <v>CHF</v>
      </c>
      <c r="L14665" s="158" t="str">
        <f t="shared" si="1376"/>
        <v>CNYCHF45562</v>
      </c>
      <c r="M14665" s="160">
        <f t="shared" si="1380"/>
        <v>45562</v>
      </c>
      <c r="N14665" s="158">
        <v>0.12782819890067748</v>
      </c>
      <c r="O14665" s="158">
        <v>0.94199999999999995</v>
      </c>
      <c r="P14665" s="161">
        <f t="shared" si="1377"/>
        <v>0.12039999999999999</v>
      </c>
    </row>
    <row r="14666" spans="9:16" x14ac:dyDescent="0.2">
      <c r="I14666" s="158">
        <f t="shared" si="1375"/>
        <v>35</v>
      </c>
      <c r="J14666" s="158" t="str">
        <f t="shared" si="1378"/>
        <v>CNY</v>
      </c>
      <c r="K14666" s="158" t="str">
        <f t="shared" si="1379"/>
        <v>CHF</v>
      </c>
      <c r="L14666" s="158" t="str">
        <f t="shared" si="1376"/>
        <v>CNYCHF45563</v>
      </c>
      <c r="M14666" s="160">
        <f t="shared" si="1380"/>
        <v>45563</v>
      </c>
      <c r="N14666" s="158">
        <v>0.12782819890067748</v>
      </c>
      <c r="O14666" s="158">
        <v>0.94199999999999995</v>
      </c>
      <c r="P14666" s="161">
        <f t="shared" si="1377"/>
        <v>0.12039999999999999</v>
      </c>
    </row>
    <row r="14667" spans="9:16" x14ac:dyDescent="0.2">
      <c r="I14667" s="158">
        <f t="shared" si="1375"/>
        <v>35</v>
      </c>
      <c r="J14667" s="158" t="str">
        <f t="shared" si="1378"/>
        <v>CNY</v>
      </c>
      <c r="K14667" s="158" t="str">
        <f t="shared" si="1379"/>
        <v>CHF</v>
      </c>
      <c r="L14667" s="158" t="str">
        <f t="shared" si="1376"/>
        <v>CNYCHF45564</v>
      </c>
      <c r="M14667" s="160">
        <f t="shared" si="1380"/>
        <v>45564</v>
      </c>
      <c r="N14667" s="158">
        <v>0.12782819890067748</v>
      </c>
      <c r="O14667" s="158">
        <v>0.94199999999999995</v>
      </c>
      <c r="P14667" s="161">
        <f t="shared" si="1377"/>
        <v>0.12039999999999999</v>
      </c>
    </row>
    <row r="14668" spans="9:16" x14ac:dyDescent="0.2">
      <c r="I14668" s="158">
        <f t="shared" si="1375"/>
        <v>35</v>
      </c>
      <c r="J14668" s="158" t="str">
        <f t="shared" si="1378"/>
        <v>CNY</v>
      </c>
      <c r="K14668" s="158" t="str">
        <f t="shared" si="1379"/>
        <v>CHF</v>
      </c>
      <c r="L14668" s="158" t="str">
        <f t="shared" si="1376"/>
        <v>CNYCHF45565</v>
      </c>
      <c r="M14668" s="160">
        <f t="shared" si="1380"/>
        <v>45565</v>
      </c>
      <c r="N14668" s="158">
        <v>0.12737068691011452</v>
      </c>
      <c r="O14668" s="158">
        <v>0.94389999999999996</v>
      </c>
      <c r="P14668" s="161">
        <f t="shared" si="1377"/>
        <v>0.1202</v>
      </c>
    </row>
    <row r="14669" spans="9:16" x14ac:dyDescent="0.2">
      <c r="I14669" s="158">
        <f t="shared" si="1375"/>
        <v>35</v>
      </c>
      <c r="J14669" s="158" t="str">
        <f t="shared" si="1378"/>
        <v>CNY</v>
      </c>
      <c r="K14669" s="158" t="str">
        <f t="shared" si="1379"/>
        <v>CHF</v>
      </c>
      <c r="L14669" s="158" t="str">
        <f t="shared" si="1376"/>
        <v>CNYCHF45566</v>
      </c>
      <c r="M14669" s="160">
        <f t="shared" si="1380"/>
        <v>45566</v>
      </c>
      <c r="N14669" s="158">
        <v>0.1285231405914635</v>
      </c>
      <c r="O14669" s="158">
        <v>0.93940000000000001</v>
      </c>
      <c r="P14669" s="161">
        <f t="shared" si="1377"/>
        <v>0.1207</v>
      </c>
    </row>
    <row r="14670" spans="9:16" x14ac:dyDescent="0.2">
      <c r="I14670" s="158">
        <f t="shared" si="1375"/>
        <v>35</v>
      </c>
      <c r="J14670" s="158" t="str">
        <f t="shared" si="1378"/>
        <v>CNY</v>
      </c>
      <c r="K14670" s="158" t="str">
        <f t="shared" si="1379"/>
        <v>CHF</v>
      </c>
      <c r="L14670" s="158" t="str">
        <f t="shared" si="1376"/>
        <v>CNYCHF45567</v>
      </c>
      <c r="M14670" s="160">
        <f t="shared" si="1380"/>
        <v>45567</v>
      </c>
      <c r="N14670" s="158">
        <v>0.12869681604077116</v>
      </c>
      <c r="O14670" s="158">
        <v>0.93879999999999997</v>
      </c>
      <c r="P14670" s="161">
        <f t="shared" si="1377"/>
        <v>0.1208</v>
      </c>
    </row>
    <row r="14671" spans="9:16" x14ac:dyDescent="0.2">
      <c r="I14671" s="158">
        <f t="shared" si="1375"/>
        <v>35</v>
      </c>
      <c r="J14671" s="158" t="str">
        <f t="shared" si="1378"/>
        <v>CNY</v>
      </c>
      <c r="K14671" s="158" t="str">
        <f t="shared" si="1379"/>
        <v>CHF</v>
      </c>
      <c r="L14671" s="158" t="str">
        <f t="shared" si="1376"/>
        <v>CNYCHF45568</v>
      </c>
      <c r="M14671" s="160">
        <f t="shared" si="1380"/>
        <v>45568</v>
      </c>
      <c r="N14671" s="158">
        <v>0.12907056287672469</v>
      </c>
      <c r="O14671" s="158">
        <v>0.93869999999999998</v>
      </c>
      <c r="P14671" s="161">
        <f t="shared" si="1377"/>
        <v>0.1212</v>
      </c>
    </row>
    <row r="14672" spans="9:16" x14ac:dyDescent="0.2">
      <c r="I14672" s="158">
        <f t="shared" si="1375"/>
        <v>35</v>
      </c>
      <c r="J14672" s="158" t="str">
        <f t="shared" si="1378"/>
        <v>CNY</v>
      </c>
      <c r="K14672" s="158" t="str">
        <f t="shared" si="1379"/>
        <v>CHF</v>
      </c>
      <c r="L14672" s="158" t="str">
        <f t="shared" si="1376"/>
        <v>CNYCHF45569</v>
      </c>
      <c r="M14672" s="160">
        <f t="shared" si="1380"/>
        <v>45569</v>
      </c>
      <c r="N14672" s="158">
        <v>0.12918728280388078</v>
      </c>
      <c r="O14672" s="158">
        <v>0.93940000000000001</v>
      </c>
      <c r="P14672" s="161">
        <f t="shared" si="1377"/>
        <v>0.12139999999999999</v>
      </c>
    </row>
    <row r="14673" spans="9:16" x14ac:dyDescent="0.2">
      <c r="I14673" s="158">
        <f t="shared" si="1375"/>
        <v>35</v>
      </c>
      <c r="J14673" s="158" t="str">
        <f t="shared" si="1378"/>
        <v>CNY</v>
      </c>
      <c r="K14673" s="158" t="str">
        <f t="shared" si="1379"/>
        <v>CHF</v>
      </c>
      <c r="L14673" s="158" t="str">
        <f t="shared" si="1376"/>
        <v>CNYCHF45570</v>
      </c>
      <c r="M14673" s="160">
        <f t="shared" si="1380"/>
        <v>45570</v>
      </c>
      <c r="N14673" s="158">
        <v>0.12918728280388078</v>
      </c>
      <c r="O14673" s="158">
        <v>0.93940000000000001</v>
      </c>
      <c r="P14673" s="161">
        <f t="shared" si="1377"/>
        <v>0.12139999999999999</v>
      </c>
    </row>
    <row r="14674" spans="9:16" x14ac:dyDescent="0.2">
      <c r="I14674" s="158">
        <f t="shared" si="1375"/>
        <v>35</v>
      </c>
      <c r="J14674" s="158" t="str">
        <f t="shared" si="1378"/>
        <v>CNY</v>
      </c>
      <c r="K14674" s="158" t="str">
        <f t="shared" si="1379"/>
        <v>CHF</v>
      </c>
      <c r="L14674" s="158" t="str">
        <f t="shared" si="1376"/>
        <v>CNYCHF45571</v>
      </c>
      <c r="M14674" s="160">
        <f t="shared" si="1380"/>
        <v>45571</v>
      </c>
      <c r="N14674" s="158">
        <v>0.12918728280388078</v>
      </c>
      <c r="O14674" s="158">
        <v>0.93940000000000001</v>
      </c>
      <c r="P14674" s="161">
        <f t="shared" si="1377"/>
        <v>0.12139999999999999</v>
      </c>
    </row>
    <row r="14675" spans="9:16" x14ac:dyDescent="0.2">
      <c r="I14675" s="158">
        <f t="shared" si="1375"/>
        <v>35</v>
      </c>
      <c r="J14675" s="158" t="str">
        <f t="shared" si="1378"/>
        <v>CNY</v>
      </c>
      <c r="K14675" s="158" t="str">
        <f t="shared" si="1379"/>
        <v>CHF</v>
      </c>
      <c r="L14675" s="158" t="str">
        <f t="shared" si="1376"/>
        <v>CNYCHF45572</v>
      </c>
      <c r="M14675" s="160">
        <f t="shared" si="1380"/>
        <v>45572</v>
      </c>
      <c r="N14675" s="158">
        <v>0.12974038948064923</v>
      </c>
      <c r="O14675" s="158">
        <v>0.93879999999999997</v>
      </c>
      <c r="P14675" s="161">
        <f t="shared" si="1377"/>
        <v>0.12180000000000001</v>
      </c>
    </row>
    <row r="14676" spans="9:16" x14ac:dyDescent="0.2">
      <c r="I14676" s="158">
        <f t="shared" si="1375"/>
        <v>35</v>
      </c>
      <c r="J14676" s="158" t="str">
        <f t="shared" si="1378"/>
        <v>CNY</v>
      </c>
      <c r="K14676" s="158" t="str">
        <f t="shared" si="1379"/>
        <v>CHF</v>
      </c>
      <c r="L14676" s="158" t="str">
        <f t="shared" si="1376"/>
        <v>CNYCHF45573</v>
      </c>
      <c r="M14676" s="160">
        <f t="shared" si="1380"/>
        <v>45573</v>
      </c>
      <c r="N14676" s="158">
        <v>0.12911722552905783</v>
      </c>
      <c r="O14676" s="158">
        <v>0.94099999999999995</v>
      </c>
      <c r="P14676" s="161">
        <f t="shared" si="1377"/>
        <v>0.1215</v>
      </c>
    </row>
    <row r="14677" spans="9:16" x14ac:dyDescent="0.2">
      <c r="I14677" s="158">
        <f t="shared" si="1375"/>
        <v>35</v>
      </c>
      <c r="J14677" s="158" t="str">
        <f t="shared" si="1378"/>
        <v>CNY</v>
      </c>
      <c r="K14677" s="158" t="str">
        <f t="shared" si="1379"/>
        <v>CHF</v>
      </c>
      <c r="L14677" s="158" t="str">
        <f t="shared" si="1376"/>
        <v>CNYCHF45574</v>
      </c>
      <c r="M14677" s="160">
        <f t="shared" si="1380"/>
        <v>45574</v>
      </c>
      <c r="N14677" s="158">
        <v>0.12914056950991154</v>
      </c>
      <c r="O14677" s="158">
        <v>0.93969999999999998</v>
      </c>
      <c r="P14677" s="161">
        <f t="shared" si="1377"/>
        <v>0.12139999999999999</v>
      </c>
    </row>
    <row r="14678" spans="9:16" x14ac:dyDescent="0.2">
      <c r="I14678" s="158">
        <f t="shared" si="1375"/>
        <v>35</v>
      </c>
      <c r="J14678" s="158" t="str">
        <f t="shared" si="1378"/>
        <v>CNY</v>
      </c>
      <c r="K14678" s="158" t="str">
        <f t="shared" si="1379"/>
        <v>CHF</v>
      </c>
      <c r="L14678" s="158" t="str">
        <f t="shared" si="1376"/>
        <v>CNYCHF45575</v>
      </c>
      <c r="M14678" s="160">
        <f t="shared" si="1380"/>
        <v>45575</v>
      </c>
      <c r="N14678" s="158">
        <v>0.12923904052936311</v>
      </c>
      <c r="O14678" s="158">
        <v>0.93930000000000002</v>
      </c>
      <c r="P14678" s="161">
        <f t="shared" si="1377"/>
        <v>0.12139999999999999</v>
      </c>
    </row>
    <row r="14679" spans="9:16" x14ac:dyDescent="0.2">
      <c r="I14679" s="158">
        <f t="shared" si="1375"/>
        <v>35</v>
      </c>
      <c r="J14679" s="158" t="str">
        <f t="shared" si="1378"/>
        <v>CNY</v>
      </c>
      <c r="K14679" s="158" t="str">
        <f t="shared" si="1379"/>
        <v>CHF</v>
      </c>
      <c r="L14679" s="158" t="str">
        <f t="shared" si="1376"/>
        <v>CNYCHF45576</v>
      </c>
      <c r="M14679" s="160">
        <f t="shared" si="1380"/>
        <v>45576</v>
      </c>
      <c r="N14679" s="158">
        <v>0.12939623715742346</v>
      </c>
      <c r="O14679" s="158">
        <v>0.93779999999999997</v>
      </c>
      <c r="P14679" s="161">
        <f t="shared" si="1377"/>
        <v>0.12130000000000001</v>
      </c>
    </row>
    <row r="14680" spans="9:16" x14ac:dyDescent="0.2">
      <c r="I14680" s="158">
        <f t="shared" si="1375"/>
        <v>35</v>
      </c>
      <c r="J14680" s="158" t="str">
        <f t="shared" si="1378"/>
        <v>CNY</v>
      </c>
      <c r="K14680" s="158" t="str">
        <f t="shared" si="1379"/>
        <v>CHF</v>
      </c>
      <c r="L14680" s="158" t="str">
        <f t="shared" si="1376"/>
        <v>CNYCHF45577</v>
      </c>
      <c r="M14680" s="160">
        <f t="shared" si="1380"/>
        <v>45577</v>
      </c>
      <c r="N14680" s="158">
        <v>0.12939623715742346</v>
      </c>
      <c r="O14680" s="158">
        <v>0.93779999999999997</v>
      </c>
      <c r="P14680" s="161">
        <f t="shared" si="1377"/>
        <v>0.12130000000000001</v>
      </c>
    </row>
    <row r="14681" spans="9:16" x14ac:dyDescent="0.2">
      <c r="I14681" s="158">
        <f t="shared" si="1375"/>
        <v>35</v>
      </c>
      <c r="J14681" s="158" t="str">
        <f t="shared" si="1378"/>
        <v>CNY</v>
      </c>
      <c r="K14681" s="158" t="str">
        <f t="shared" si="1379"/>
        <v>CHF</v>
      </c>
      <c r="L14681" s="158" t="str">
        <f t="shared" si="1376"/>
        <v>CNYCHF45578</v>
      </c>
      <c r="M14681" s="160">
        <f t="shared" si="1380"/>
        <v>45578</v>
      </c>
      <c r="N14681" s="158">
        <v>0.12939623715742346</v>
      </c>
      <c r="O14681" s="158">
        <v>0.93779999999999997</v>
      </c>
      <c r="P14681" s="161">
        <f t="shared" si="1377"/>
        <v>0.12130000000000001</v>
      </c>
    </row>
    <row r="14682" spans="9:16" x14ac:dyDescent="0.2">
      <c r="I14682" s="158">
        <f t="shared" si="1375"/>
        <v>35</v>
      </c>
      <c r="J14682" s="158" t="str">
        <f t="shared" si="1378"/>
        <v>CNY</v>
      </c>
      <c r="K14682" s="158" t="str">
        <f t="shared" si="1379"/>
        <v>CHF</v>
      </c>
      <c r="L14682" s="158" t="str">
        <f t="shared" si="1376"/>
        <v>CNYCHF45579</v>
      </c>
      <c r="M14682" s="160">
        <f t="shared" si="1380"/>
        <v>45579</v>
      </c>
      <c r="N14682" s="158">
        <v>0.12931257435473026</v>
      </c>
      <c r="O14682" s="158">
        <v>0.94089999999999996</v>
      </c>
      <c r="P14682" s="161">
        <f t="shared" si="1377"/>
        <v>0.1217</v>
      </c>
    </row>
    <row r="14683" spans="9:16" x14ac:dyDescent="0.2">
      <c r="I14683" s="158">
        <f t="shared" si="1375"/>
        <v>35</v>
      </c>
      <c r="J14683" s="158" t="str">
        <f t="shared" si="1378"/>
        <v>CNY</v>
      </c>
      <c r="K14683" s="158" t="str">
        <f t="shared" si="1379"/>
        <v>CHF</v>
      </c>
      <c r="L14683" s="158" t="str">
        <f t="shared" si="1376"/>
        <v>CNYCHF45580</v>
      </c>
      <c r="M14683" s="160">
        <f t="shared" si="1380"/>
        <v>45580</v>
      </c>
      <c r="N14683" s="158">
        <v>0.12890917059839638</v>
      </c>
      <c r="O14683" s="158">
        <v>0.94010000000000005</v>
      </c>
      <c r="P14683" s="161">
        <f t="shared" si="1377"/>
        <v>0.1212</v>
      </c>
    </row>
    <row r="14684" spans="9:16" x14ac:dyDescent="0.2">
      <c r="I14684" s="158">
        <f t="shared" si="1375"/>
        <v>35</v>
      </c>
      <c r="J14684" s="158" t="str">
        <f t="shared" si="1378"/>
        <v>CNY</v>
      </c>
      <c r="K14684" s="158" t="str">
        <f t="shared" si="1379"/>
        <v>CHF</v>
      </c>
      <c r="L14684" s="158" t="str">
        <f t="shared" si="1376"/>
        <v>CNYCHF45581</v>
      </c>
      <c r="M14684" s="160">
        <f t="shared" si="1380"/>
        <v>45581</v>
      </c>
      <c r="N14684" s="158">
        <v>0.12901394640760666</v>
      </c>
      <c r="O14684" s="158">
        <v>0.93969999999999998</v>
      </c>
      <c r="P14684" s="161">
        <f t="shared" si="1377"/>
        <v>0.1212</v>
      </c>
    </row>
    <row r="14685" spans="9:16" x14ac:dyDescent="0.2">
      <c r="I14685" s="158">
        <f t="shared" si="1375"/>
        <v>35</v>
      </c>
      <c r="J14685" s="158" t="str">
        <f t="shared" si="1378"/>
        <v>CNY</v>
      </c>
      <c r="K14685" s="158" t="str">
        <f t="shared" si="1379"/>
        <v>CHF</v>
      </c>
      <c r="L14685" s="158" t="str">
        <f t="shared" si="1376"/>
        <v>CNYCHF45582</v>
      </c>
      <c r="M14685" s="160">
        <f t="shared" si="1380"/>
        <v>45582</v>
      </c>
      <c r="N14685" s="158">
        <v>0.12922400982102475</v>
      </c>
      <c r="O14685" s="158">
        <v>0.93799999999999994</v>
      </c>
      <c r="P14685" s="161">
        <f t="shared" si="1377"/>
        <v>0.1212</v>
      </c>
    </row>
    <row r="14686" spans="9:16" x14ac:dyDescent="0.2">
      <c r="I14686" s="158">
        <f t="shared" si="1375"/>
        <v>35</v>
      </c>
      <c r="J14686" s="158" t="str">
        <f t="shared" si="1378"/>
        <v>CNY</v>
      </c>
      <c r="K14686" s="158" t="str">
        <f t="shared" si="1379"/>
        <v>CHF</v>
      </c>
      <c r="L14686" s="158" t="str">
        <f t="shared" si="1376"/>
        <v>CNYCHF45583</v>
      </c>
      <c r="M14686" s="160">
        <f t="shared" si="1380"/>
        <v>45583</v>
      </c>
      <c r="N14686" s="158">
        <v>0.12976059170829818</v>
      </c>
      <c r="O14686" s="158">
        <v>0.94010000000000005</v>
      </c>
      <c r="P14686" s="161">
        <f t="shared" si="1377"/>
        <v>0.122</v>
      </c>
    </row>
    <row r="14687" spans="9:16" x14ac:dyDescent="0.2">
      <c r="I14687" s="158">
        <f t="shared" si="1375"/>
        <v>35</v>
      </c>
      <c r="J14687" s="158" t="str">
        <f t="shared" si="1378"/>
        <v>CNY</v>
      </c>
      <c r="K14687" s="158" t="str">
        <f t="shared" si="1379"/>
        <v>CHF</v>
      </c>
      <c r="L14687" s="158" t="str">
        <f t="shared" si="1376"/>
        <v>CNYCHF45584</v>
      </c>
      <c r="M14687" s="160">
        <f t="shared" si="1380"/>
        <v>45584</v>
      </c>
      <c r="N14687" s="158">
        <v>0.12976059170829818</v>
      </c>
      <c r="O14687" s="158">
        <v>0.94010000000000005</v>
      </c>
      <c r="P14687" s="161">
        <f t="shared" si="1377"/>
        <v>0.122</v>
      </c>
    </row>
    <row r="14688" spans="9:16" x14ac:dyDescent="0.2">
      <c r="I14688" s="158">
        <f t="shared" si="1375"/>
        <v>35</v>
      </c>
      <c r="J14688" s="158" t="str">
        <f t="shared" si="1378"/>
        <v>CNY</v>
      </c>
      <c r="K14688" s="158" t="str">
        <f t="shared" si="1379"/>
        <v>CHF</v>
      </c>
      <c r="L14688" s="158" t="str">
        <f t="shared" si="1376"/>
        <v>CNYCHF45585</v>
      </c>
      <c r="M14688" s="160">
        <f t="shared" si="1380"/>
        <v>45585</v>
      </c>
      <c r="N14688" s="158">
        <v>0.12976059170829818</v>
      </c>
      <c r="O14688" s="158">
        <v>0.94010000000000005</v>
      </c>
      <c r="P14688" s="161">
        <f t="shared" si="1377"/>
        <v>0.122</v>
      </c>
    </row>
    <row r="14689" spans="9:16" x14ac:dyDescent="0.2">
      <c r="I14689" s="158">
        <f t="shared" si="1375"/>
        <v>35</v>
      </c>
      <c r="J14689" s="158" t="str">
        <f t="shared" si="1378"/>
        <v>CNY</v>
      </c>
      <c r="K14689" s="158" t="str">
        <f t="shared" si="1379"/>
        <v>CHF</v>
      </c>
      <c r="L14689" s="158" t="str">
        <f t="shared" si="1376"/>
        <v>CNYCHF45586</v>
      </c>
      <c r="M14689" s="160">
        <f t="shared" si="1380"/>
        <v>45586</v>
      </c>
      <c r="N14689" s="158">
        <v>0.12953703463820307</v>
      </c>
      <c r="O14689" s="158">
        <v>0.93799999999999994</v>
      </c>
      <c r="P14689" s="161">
        <f t="shared" si="1377"/>
        <v>0.1215</v>
      </c>
    </row>
    <row r="14690" spans="9:16" x14ac:dyDescent="0.2">
      <c r="I14690" s="158">
        <f t="shared" si="1375"/>
        <v>35</v>
      </c>
      <c r="J14690" s="158" t="str">
        <f t="shared" si="1378"/>
        <v>CNY</v>
      </c>
      <c r="K14690" s="158" t="str">
        <f t="shared" si="1379"/>
        <v>CHF</v>
      </c>
      <c r="L14690" s="158" t="str">
        <f t="shared" si="1376"/>
        <v>CNYCHF45587</v>
      </c>
      <c r="M14690" s="160">
        <f t="shared" si="1380"/>
        <v>45587</v>
      </c>
      <c r="N14690" s="158">
        <v>0.12978248455588434</v>
      </c>
      <c r="O14690" s="158">
        <v>0.9365</v>
      </c>
      <c r="P14690" s="161">
        <f t="shared" si="1377"/>
        <v>0.1215</v>
      </c>
    </row>
    <row r="14691" spans="9:16" x14ac:dyDescent="0.2">
      <c r="I14691" s="158">
        <f t="shared" si="1375"/>
        <v>35</v>
      </c>
      <c r="J14691" s="158" t="str">
        <f t="shared" si="1378"/>
        <v>CNY</v>
      </c>
      <c r="K14691" s="158" t="str">
        <f t="shared" si="1379"/>
        <v>CHF</v>
      </c>
      <c r="L14691" s="158" t="str">
        <f t="shared" si="1376"/>
        <v>CNYCHF45588</v>
      </c>
      <c r="M14691" s="160">
        <f t="shared" si="1380"/>
        <v>45588</v>
      </c>
      <c r="N14691" s="158">
        <v>0.13027788272384996</v>
      </c>
      <c r="O14691" s="158">
        <v>0.93400000000000005</v>
      </c>
      <c r="P14691" s="161">
        <f t="shared" si="1377"/>
        <v>0.1217</v>
      </c>
    </row>
    <row r="14692" spans="9:16" x14ac:dyDescent="0.2">
      <c r="I14692" s="158">
        <f t="shared" si="1375"/>
        <v>35</v>
      </c>
      <c r="J14692" s="158" t="str">
        <f t="shared" si="1378"/>
        <v>CNY</v>
      </c>
      <c r="K14692" s="158" t="str">
        <f t="shared" si="1379"/>
        <v>CHF</v>
      </c>
      <c r="L14692" s="158" t="str">
        <f t="shared" si="1376"/>
        <v>CNYCHF45589</v>
      </c>
      <c r="M14692" s="160">
        <f t="shared" si="1380"/>
        <v>45589</v>
      </c>
      <c r="N14692" s="158">
        <v>0.13012700395586091</v>
      </c>
      <c r="O14692" s="158">
        <v>0.93489999999999995</v>
      </c>
      <c r="P14692" s="161">
        <f t="shared" si="1377"/>
        <v>0.1217</v>
      </c>
    </row>
    <row r="14693" spans="9:16" x14ac:dyDescent="0.2">
      <c r="I14693" s="158">
        <f t="shared" si="1375"/>
        <v>35</v>
      </c>
      <c r="J14693" s="158" t="str">
        <f t="shared" si="1378"/>
        <v>CNY</v>
      </c>
      <c r="K14693" s="158" t="str">
        <f t="shared" si="1379"/>
        <v>CHF</v>
      </c>
      <c r="L14693" s="158" t="str">
        <f t="shared" si="1376"/>
        <v>CNYCHF45590</v>
      </c>
      <c r="M14693" s="160">
        <f t="shared" si="1380"/>
        <v>45590</v>
      </c>
      <c r="N14693" s="158">
        <v>0.12966300584780158</v>
      </c>
      <c r="O14693" s="158">
        <v>0.93820000000000003</v>
      </c>
      <c r="P14693" s="161">
        <f t="shared" si="1377"/>
        <v>0.1216</v>
      </c>
    </row>
    <row r="14694" spans="9:16" x14ac:dyDescent="0.2">
      <c r="I14694" s="158">
        <f t="shared" si="1375"/>
        <v>35</v>
      </c>
      <c r="J14694" s="158" t="str">
        <f t="shared" si="1378"/>
        <v>CNY</v>
      </c>
      <c r="K14694" s="158" t="str">
        <f t="shared" si="1379"/>
        <v>CHF</v>
      </c>
      <c r="L14694" s="158" t="str">
        <f t="shared" si="1376"/>
        <v>CNYCHF45591</v>
      </c>
      <c r="M14694" s="160">
        <f t="shared" si="1380"/>
        <v>45591</v>
      </c>
      <c r="N14694" s="158">
        <v>0.12966300584780158</v>
      </c>
      <c r="O14694" s="158">
        <v>0.93820000000000003</v>
      </c>
      <c r="P14694" s="161">
        <f t="shared" si="1377"/>
        <v>0.1216</v>
      </c>
    </row>
    <row r="14695" spans="9:16" x14ac:dyDescent="0.2">
      <c r="I14695" s="158">
        <f t="shared" si="1375"/>
        <v>35</v>
      </c>
      <c r="J14695" s="158" t="str">
        <f t="shared" si="1378"/>
        <v>CNY</v>
      </c>
      <c r="K14695" s="158" t="str">
        <f t="shared" si="1379"/>
        <v>CHF</v>
      </c>
      <c r="L14695" s="158" t="str">
        <f t="shared" si="1376"/>
        <v>CNYCHF45592</v>
      </c>
      <c r="M14695" s="160">
        <f t="shared" si="1380"/>
        <v>45592</v>
      </c>
      <c r="N14695" s="158">
        <v>0.12966300584780158</v>
      </c>
      <c r="O14695" s="158">
        <v>0.93820000000000003</v>
      </c>
      <c r="P14695" s="161">
        <f t="shared" si="1377"/>
        <v>0.1216</v>
      </c>
    </row>
    <row r="14696" spans="9:16" x14ac:dyDescent="0.2">
      <c r="I14696" s="158">
        <f t="shared" si="1375"/>
        <v>35</v>
      </c>
      <c r="J14696" s="158" t="str">
        <f t="shared" si="1378"/>
        <v>CNY</v>
      </c>
      <c r="K14696" s="158" t="str">
        <f t="shared" si="1379"/>
        <v>CHF</v>
      </c>
      <c r="L14696" s="158" t="str">
        <f t="shared" si="1376"/>
        <v>CNYCHF45593</v>
      </c>
      <c r="M14696" s="160">
        <f t="shared" si="1380"/>
        <v>45593</v>
      </c>
      <c r="N14696" s="158">
        <v>0.12970336839647725</v>
      </c>
      <c r="O14696" s="158">
        <v>0.93669999999999998</v>
      </c>
      <c r="P14696" s="161">
        <f t="shared" si="1377"/>
        <v>0.1215</v>
      </c>
    </row>
    <row r="14697" spans="9:16" x14ac:dyDescent="0.2">
      <c r="I14697" s="158">
        <f t="shared" si="1375"/>
        <v>35</v>
      </c>
      <c r="J14697" s="158" t="str">
        <f t="shared" si="1378"/>
        <v>CNY</v>
      </c>
      <c r="K14697" s="158" t="str">
        <f t="shared" si="1379"/>
        <v>CHF</v>
      </c>
      <c r="L14697" s="158" t="str">
        <f t="shared" si="1376"/>
        <v>CNYCHF45594</v>
      </c>
      <c r="M14697" s="160">
        <f t="shared" si="1380"/>
        <v>45594</v>
      </c>
      <c r="N14697" s="158">
        <v>0.13004746732557385</v>
      </c>
      <c r="O14697" s="158">
        <v>0.93689999999999996</v>
      </c>
      <c r="P14697" s="161">
        <f t="shared" si="1377"/>
        <v>0.12180000000000001</v>
      </c>
    </row>
    <row r="14698" spans="9:16" x14ac:dyDescent="0.2">
      <c r="I14698" s="158">
        <f t="shared" ref="I14698:I14761" si="1381">IF(M14697=$G$2,I14697+1,I14697)</f>
        <v>35</v>
      </c>
      <c r="J14698" s="158" t="str">
        <f t="shared" si="1378"/>
        <v>CNY</v>
      </c>
      <c r="K14698" s="158" t="str">
        <f t="shared" si="1379"/>
        <v>CHF</v>
      </c>
      <c r="L14698" s="158" t="str">
        <f t="shared" si="1376"/>
        <v>CNYCHF45595</v>
      </c>
      <c r="M14698" s="160">
        <f t="shared" si="1380"/>
        <v>45595</v>
      </c>
      <c r="N14698" s="158">
        <v>0.12977911594466218</v>
      </c>
      <c r="O14698" s="158">
        <v>0.93930000000000002</v>
      </c>
      <c r="P14698" s="161">
        <f t="shared" si="1377"/>
        <v>0.12189999999999999</v>
      </c>
    </row>
    <row r="14699" spans="9:16" x14ac:dyDescent="0.2">
      <c r="I14699" s="158">
        <f t="shared" si="1381"/>
        <v>35</v>
      </c>
      <c r="J14699" s="158" t="str">
        <f t="shared" si="1378"/>
        <v>CNY</v>
      </c>
      <c r="K14699" s="158" t="str">
        <f t="shared" si="1379"/>
        <v>CHF</v>
      </c>
      <c r="L14699" s="158" t="str">
        <f t="shared" si="1376"/>
        <v>CNYCHF45596</v>
      </c>
      <c r="M14699" s="160">
        <f t="shared" si="1380"/>
        <v>45596</v>
      </c>
      <c r="N14699" s="158">
        <v>0.12913890180277907</v>
      </c>
      <c r="O14699" s="158">
        <v>0.94120000000000004</v>
      </c>
      <c r="P14699" s="161">
        <f t="shared" si="1377"/>
        <v>0.1215</v>
      </c>
    </row>
    <row r="14700" spans="9:16" x14ac:dyDescent="0.2">
      <c r="I14700" s="158">
        <f t="shared" si="1381"/>
        <v>35</v>
      </c>
      <c r="J14700" s="158" t="str">
        <f t="shared" si="1378"/>
        <v>CNY</v>
      </c>
      <c r="K14700" s="158" t="str">
        <f t="shared" si="1379"/>
        <v>CHF</v>
      </c>
      <c r="L14700" s="158" t="str">
        <f t="shared" si="1376"/>
        <v>CNYCHF45597</v>
      </c>
      <c r="M14700" s="160">
        <f t="shared" si="1380"/>
        <v>45597</v>
      </c>
      <c r="N14700" s="158">
        <v>0.12919395889048227</v>
      </c>
      <c r="O14700" s="158">
        <v>0.94269999999999998</v>
      </c>
      <c r="P14700" s="161">
        <f t="shared" si="1377"/>
        <v>0.12180000000000001</v>
      </c>
    </row>
    <row r="14701" spans="9:16" x14ac:dyDescent="0.2">
      <c r="I14701" s="158">
        <f t="shared" si="1381"/>
        <v>35</v>
      </c>
      <c r="J14701" s="158" t="str">
        <f t="shared" si="1378"/>
        <v>CNY</v>
      </c>
      <c r="K14701" s="158" t="str">
        <f t="shared" si="1379"/>
        <v>CHF</v>
      </c>
      <c r="L14701" s="158" t="str">
        <f t="shared" si="1376"/>
        <v>CNYCHF45598</v>
      </c>
      <c r="M14701" s="160">
        <f t="shared" si="1380"/>
        <v>45598</v>
      </c>
      <c r="N14701" s="158">
        <v>0.12919395889048227</v>
      </c>
      <c r="O14701" s="158">
        <v>0.94269999999999998</v>
      </c>
      <c r="P14701" s="161">
        <f t="shared" si="1377"/>
        <v>0.12180000000000001</v>
      </c>
    </row>
    <row r="14702" spans="9:16" x14ac:dyDescent="0.2">
      <c r="I14702" s="158">
        <f t="shared" si="1381"/>
        <v>35</v>
      </c>
      <c r="J14702" s="158" t="str">
        <f t="shared" si="1378"/>
        <v>CNY</v>
      </c>
      <c r="K14702" s="158" t="str">
        <f t="shared" si="1379"/>
        <v>CHF</v>
      </c>
      <c r="L14702" s="158" t="str">
        <f t="shared" si="1376"/>
        <v>CNYCHF45599</v>
      </c>
      <c r="M14702" s="160">
        <f t="shared" si="1380"/>
        <v>45599</v>
      </c>
      <c r="N14702" s="158">
        <v>0.12919395889048227</v>
      </c>
      <c r="O14702" s="158">
        <v>0.94269999999999998</v>
      </c>
      <c r="P14702" s="161">
        <f t="shared" si="1377"/>
        <v>0.12180000000000001</v>
      </c>
    </row>
    <row r="14703" spans="9:16" x14ac:dyDescent="0.2">
      <c r="I14703" s="158">
        <f t="shared" si="1381"/>
        <v>35</v>
      </c>
      <c r="J14703" s="158" t="str">
        <f t="shared" si="1378"/>
        <v>CNY</v>
      </c>
      <c r="K14703" s="158" t="str">
        <f t="shared" si="1379"/>
        <v>CHF</v>
      </c>
      <c r="L14703" s="158" t="str">
        <f t="shared" si="1376"/>
        <v>CNYCHF45600</v>
      </c>
      <c r="M14703" s="160">
        <f t="shared" si="1380"/>
        <v>45600</v>
      </c>
      <c r="N14703" s="158">
        <v>0.12926075772656179</v>
      </c>
      <c r="O14703" s="158">
        <v>0.94099999999999995</v>
      </c>
      <c r="P14703" s="161">
        <f t="shared" si="1377"/>
        <v>0.1216</v>
      </c>
    </row>
    <row r="14704" spans="9:16" x14ac:dyDescent="0.2">
      <c r="I14704" s="158">
        <f t="shared" si="1381"/>
        <v>35</v>
      </c>
      <c r="J14704" s="158" t="str">
        <f t="shared" si="1378"/>
        <v>CNY</v>
      </c>
      <c r="K14704" s="158" t="str">
        <f t="shared" si="1379"/>
        <v>CHF</v>
      </c>
      <c r="L14704" s="158" t="str">
        <f t="shared" si="1376"/>
        <v>CNYCHF45601</v>
      </c>
      <c r="M14704" s="160">
        <f t="shared" si="1380"/>
        <v>45601</v>
      </c>
      <c r="N14704" s="158">
        <v>0.12919062076093277</v>
      </c>
      <c r="O14704" s="158">
        <v>0.94020000000000004</v>
      </c>
      <c r="P14704" s="161">
        <f t="shared" si="1377"/>
        <v>0.1215</v>
      </c>
    </row>
    <row r="14705" spans="9:16" x14ac:dyDescent="0.2">
      <c r="I14705" s="158">
        <f t="shared" si="1381"/>
        <v>35</v>
      </c>
      <c r="J14705" s="158" t="str">
        <f t="shared" si="1378"/>
        <v>CNY</v>
      </c>
      <c r="K14705" s="158" t="str">
        <f t="shared" si="1379"/>
        <v>CHF</v>
      </c>
      <c r="L14705" s="158" t="str">
        <f t="shared" si="1376"/>
        <v>CNYCHF45602</v>
      </c>
      <c r="M14705" s="160">
        <f t="shared" si="1380"/>
        <v>45602</v>
      </c>
      <c r="N14705" s="158">
        <v>0.13024394691256724</v>
      </c>
      <c r="O14705" s="158">
        <v>0.93679999999999997</v>
      </c>
      <c r="P14705" s="161">
        <f t="shared" si="1377"/>
        <v>0.122</v>
      </c>
    </row>
    <row r="14706" spans="9:16" x14ac:dyDescent="0.2">
      <c r="I14706" s="158">
        <f t="shared" si="1381"/>
        <v>35</v>
      </c>
      <c r="J14706" s="158" t="str">
        <f t="shared" si="1378"/>
        <v>CNY</v>
      </c>
      <c r="K14706" s="158" t="str">
        <f t="shared" si="1379"/>
        <v>CHF</v>
      </c>
      <c r="L14706" s="158" t="str">
        <f t="shared" si="1376"/>
        <v>CNYCHF45603</v>
      </c>
      <c r="M14706" s="160">
        <f t="shared" si="1380"/>
        <v>45603</v>
      </c>
      <c r="N14706" s="158">
        <v>0.12960250910457627</v>
      </c>
      <c r="O14706" s="158">
        <v>0.94320000000000004</v>
      </c>
      <c r="P14706" s="161">
        <f t="shared" si="1377"/>
        <v>0.1222</v>
      </c>
    </row>
    <row r="14707" spans="9:16" x14ac:dyDescent="0.2">
      <c r="I14707" s="158">
        <f t="shared" si="1381"/>
        <v>35</v>
      </c>
      <c r="J14707" s="158" t="str">
        <f t="shared" si="1378"/>
        <v>CNY</v>
      </c>
      <c r="K14707" s="158" t="str">
        <f t="shared" si="1379"/>
        <v>CHF</v>
      </c>
      <c r="L14707" s="158" t="str">
        <f t="shared" si="1376"/>
        <v>CNYCHF45604</v>
      </c>
      <c r="M14707" s="160">
        <f t="shared" si="1380"/>
        <v>45604</v>
      </c>
      <c r="N14707" s="158">
        <v>0.12947833180117307</v>
      </c>
      <c r="O14707" s="158">
        <v>0.93930000000000002</v>
      </c>
      <c r="P14707" s="161">
        <f t="shared" si="1377"/>
        <v>0.1216</v>
      </c>
    </row>
    <row r="14708" spans="9:16" x14ac:dyDescent="0.2">
      <c r="I14708" s="158">
        <f t="shared" si="1381"/>
        <v>35</v>
      </c>
      <c r="J14708" s="158" t="str">
        <f t="shared" si="1378"/>
        <v>CNY</v>
      </c>
      <c r="K14708" s="158" t="str">
        <f t="shared" si="1379"/>
        <v>CHF</v>
      </c>
      <c r="L14708" s="158" t="str">
        <f t="shared" si="1376"/>
        <v>CNYCHF45605</v>
      </c>
      <c r="M14708" s="160">
        <f t="shared" si="1380"/>
        <v>45605</v>
      </c>
      <c r="N14708" s="158">
        <v>0.12947833180117307</v>
      </c>
      <c r="O14708" s="158">
        <v>0.93930000000000002</v>
      </c>
      <c r="P14708" s="161">
        <f t="shared" si="1377"/>
        <v>0.1216</v>
      </c>
    </row>
    <row r="14709" spans="9:16" x14ac:dyDescent="0.2">
      <c r="I14709" s="158">
        <f t="shared" si="1381"/>
        <v>35</v>
      </c>
      <c r="J14709" s="158" t="str">
        <f t="shared" si="1378"/>
        <v>CNY</v>
      </c>
      <c r="K14709" s="158" t="str">
        <f t="shared" si="1379"/>
        <v>CHF</v>
      </c>
      <c r="L14709" s="158" t="str">
        <f t="shared" si="1376"/>
        <v>CNYCHF45606</v>
      </c>
      <c r="M14709" s="160">
        <f t="shared" si="1380"/>
        <v>45606</v>
      </c>
      <c r="N14709" s="158">
        <v>0.12947833180117307</v>
      </c>
      <c r="O14709" s="158">
        <v>0.93930000000000002</v>
      </c>
      <c r="P14709" s="161">
        <f t="shared" si="1377"/>
        <v>0.1216</v>
      </c>
    </row>
    <row r="14710" spans="9:16" x14ac:dyDescent="0.2">
      <c r="I14710" s="158">
        <f t="shared" si="1381"/>
        <v>35</v>
      </c>
      <c r="J14710" s="158" t="str">
        <f t="shared" si="1378"/>
        <v>CNY</v>
      </c>
      <c r="K14710" s="158" t="str">
        <f t="shared" si="1379"/>
        <v>CHF</v>
      </c>
      <c r="L14710" s="158" t="str">
        <f t="shared" si="1376"/>
        <v>CNYCHF45607</v>
      </c>
      <c r="M14710" s="160">
        <f t="shared" si="1380"/>
        <v>45607</v>
      </c>
      <c r="N14710" s="158">
        <v>0.13034580742710411</v>
      </c>
      <c r="O14710" s="158">
        <v>0.93689999999999996</v>
      </c>
      <c r="P14710" s="161">
        <f t="shared" si="1377"/>
        <v>0.1221</v>
      </c>
    </row>
    <row r="14711" spans="9:16" x14ac:dyDescent="0.2">
      <c r="I14711" s="158">
        <f t="shared" si="1381"/>
        <v>35</v>
      </c>
      <c r="J14711" s="158" t="str">
        <f t="shared" si="1378"/>
        <v>CNY</v>
      </c>
      <c r="K14711" s="158" t="str">
        <f t="shared" si="1379"/>
        <v>CHF</v>
      </c>
      <c r="L14711" s="158" t="str">
        <f t="shared" si="1376"/>
        <v>CNYCHF45608</v>
      </c>
      <c r="M14711" s="160">
        <f t="shared" si="1380"/>
        <v>45608</v>
      </c>
      <c r="N14711" s="158">
        <v>0.13024055430379913</v>
      </c>
      <c r="O14711" s="158">
        <v>0.93540000000000001</v>
      </c>
      <c r="P14711" s="161">
        <f t="shared" si="1377"/>
        <v>0.12180000000000001</v>
      </c>
    </row>
    <row r="14712" spans="9:16" x14ac:dyDescent="0.2">
      <c r="I14712" s="158">
        <f t="shared" si="1381"/>
        <v>35</v>
      </c>
      <c r="J14712" s="158" t="str">
        <f t="shared" si="1378"/>
        <v>CNY</v>
      </c>
      <c r="K14712" s="158" t="str">
        <f t="shared" si="1379"/>
        <v>CHF</v>
      </c>
      <c r="L14712" s="158" t="str">
        <f t="shared" si="1376"/>
        <v>CNYCHF45609</v>
      </c>
      <c r="M14712" s="160">
        <f t="shared" si="1380"/>
        <v>45609</v>
      </c>
      <c r="N14712" s="158">
        <v>0.13050400647299873</v>
      </c>
      <c r="O14712" s="158">
        <v>0.93789999999999996</v>
      </c>
      <c r="P14712" s="161">
        <f t="shared" si="1377"/>
        <v>0.12239999999999999</v>
      </c>
    </row>
    <row r="14713" spans="9:16" x14ac:dyDescent="0.2">
      <c r="I14713" s="158">
        <f t="shared" si="1381"/>
        <v>35</v>
      </c>
      <c r="J14713" s="158" t="str">
        <f t="shared" si="1378"/>
        <v>CNY</v>
      </c>
      <c r="K14713" s="158" t="str">
        <f t="shared" si="1379"/>
        <v>CHF</v>
      </c>
      <c r="L14713" s="158" t="str">
        <f t="shared" si="1376"/>
        <v>CNYCHF45610</v>
      </c>
      <c r="M14713" s="160">
        <f t="shared" si="1380"/>
        <v>45610</v>
      </c>
      <c r="N14713" s="158">
        <v>0.13111830804935293</v>
      </c>
      <c r="O14713" s="158">
        <v>0.93689999999999996</v>
      </c>
      <c r="P14713" s="161">
        <f t="shared" si="1377"/>
        <v>0.12280000000000001</v>
      </c>
    </row>
    <row r="14714" spans="9:16" x14ac:dyDescent="0.2">
      <c r="I14714" s="158">
        <f t="shared" si="1381"/>
        <v>35</v>
      </c>
      <c r="J14714" s="158" t="str">
        <f t="shared" si="1378"/>
        <v>CNY</v>
      </c>
      <c r="K14714" s="158" t="str">
        <f t="shared" si="1379"/>
        <v>CHF</v>
      </c>
      <c r="L14714" s="158" t="str">
        <f t="shared" si="1376"/>
        <v>CNYCHF45611</v>
      </c>
      <c r="M14714" s="160">
        <f t="shared" si="1380"/>
        <v>45611</v>
      </c>
      <c r="N14714" s="158">
        <v>0.13073262563405322</v>
      </c>
      <c r="O14714" s="158">
        <v>0.93889999999999996</v>
      </c>
      <c r="P14714" s="161">
        <f t="shared" si="1377"/>
        <v>0.1227</v>
      </c>
    </row>
    <row r="14715" spans="9:16" x14ac:dyDescent="0.2">
      <c r="I14715" s="158">
        <f t="shared" si="1381"/>
        <v>35</v>
      </c>
      <c r="J14715" s="158" t="str">
        <f t="shared" si="1378"/>
        <v>CNY</v>
      </c>
      <c r="K14715" s="158" t="str">
        <f t="shared" si="1379"/>
        <v>CHF</v>
      </c>
      <c r="L14715" s="158" t="str">
        <f t="shared" si="1376"/>
        <v>CNYCHF45612</v>
      </c>
      <c r="M14715" s="160">
        <f t="shared" si="1380"/>
        <v>45612</v>
      </c>
      <c r="N14715" s="158">
        <v>0.13073262563405322</v>
      </c>
      <c r="O14715" s="158">
        <v>0.93889999999999996</v>
      </c>
      <c r="P14715" s="161">
        <f t="shared" si="1377"/>
        <v>0.1227</v>
      </c>
    </row>
    <row r="14716" spans="9:16" x14ac:dyDescent="0.2">
      <c r="I14716" s="158">
        <f t="shared" si="1381"/>
        <v>35</v>
      </c>
      <c r="J14716" s="158" t="str">
        <f t="shared" si="1378"/>
        <v>CNY</v>
      </c>
      <c r="K14716" s="158" t="str">
        <f t="shared" si="1379"/>
        <v>CHF</v>
      </c>
      <c r="L14716" s="158" t="str">
        <f t="shared" si="1376"/>
        <v>CNYCHF45613</v>
      </c>
      <c r="M14716" s="160">
        <f t="shared" si="1380"/>
        <v>45613</v>
      </c>
      <c r="N14716" s="158">
        <v>0.13073262563405322</v>
      </c>
      <c r="O14716" s="158">
        <v>0.93889999999999996</v>
      </c>
      <c r="P14716" s="161">
        <f t="shared" si="1377"/>
        <v>0.1227</v>
      </c>
    </row>
    <row r="14717" spans="9:16" x14ac:dyDescent="0.2">
      <c r="I14717" s="158">
        <f t="shared" si="1381"/>
        <v>35</v>
      </c>
      <c r="J14717" s="158" t="str">
        <f t="shared" si="1378"/>
        <v>CNY</v>
      </c>
      <c r="K14717" s="158" t="str">
        <f t="shared" si="1379"/>
        <v>CHF</v>
      </c>
      <c r="L14717" s="158" t="str">
        <f t="shared" si="1376"/>
        <v>CNYCHF45614</v>
      </c>
      <c r="M14717" s="160">
        <f t="shared" si="1380"/>
        <v>45614</v>
      </c>
      <c r="N14717" s="158">
        <v>0.13081813662646191</v>
      </c>
      <c r="O14717" s="158">
        <v>0.93640000000000001</v>
      </c>
      <c r="P14717" s="161">
        <f t="shared" si="1377"/>
        <v>0.1225</v>
      </c>
    </row>
    <row r="14718" spans="9:16" x14ac:dyDescent="0.2">
      <c r="I14718" s="158">
        <f t="shared" si="1381"/>
        <v>35</v>
      </c>
      <c r="J14718" s="158" t="str">
        <f t="shared" si="1378"/>
        <v>CNY</v>
      </c>
      <c r="K14718" s="158" t="str">
        <f t="shared" si="1379"/>
        <v>CHF</v>
      </c>
      <c r="L14718" s="158" t="str">
        <f t="shared" si="1376"/>
        <v>CNYCHF45615</v>
      </c>
      <c r="M14718" s="160">
        <f t="shared" si="1380"/>
        <v>45615</v>
      </c>
      <c r="N14718" s="158">
        <v>0.1305858079343937</v>
      </c>
      <c r="O14718" s="158">
        <v>0.93289999999999995</v>
      </c>
      <c r="P14718" s="161">
        <f t="shared" si="1377"/>
        <v>0.12180000000000001</v>
      </c>
    </row>
    <row r="14719" spans="9:16" x14ac:dyDescent="0.2">
      <c r="I14719" s="158">
        <f t="shared" si="1381"/>
        <v>35</v>
      </c>
      <c r="J14719" s="158" t="str">
        <f t="shared" si="1378"/>
        <v>CNY</v>
      </c>
      <c r="K14719" s="158" t="str">
        <f t="shared" si="1379"/>
        <v>CHF</v>
      </c>
      <c r="L14719" s="158" t="str">
        <f t="shared" si="1376"/>
        <v>CNYCHF45616</v>
      </c>
      <c r="M14719" s="160">
        <f t="shared" si="1380"/>
        <v>45616</v>
      </c>
      <c r="N14719" s="158">
        <v>0.13067112690779845</v>
      </c>
      <c r="O14719" s="158">
        <v>0.93420000000000003</v>
      </c>
      <c r="P14719" s="161">
        <f t="shared" si="1377"/>
        <v>0.1221</v>
      </c>
    </row>
    <row r="14720" spans="9:16" x14ac:dyDescent="0.2">
      <c r="I14720" s="158">
        <f t="shared" si="1381"/>
        <v>35</v>
      </c>
      <c r="J14720" s="158" t="str">
        <f t="shared" si="1378"/>
        <v>CNY</v>
      </c>
      <c r="K14720" s="158" t="str">
        <f t="shared" si="1379"/>
        <v>CHF</v>
      </c>
      <c r="L14720" s="158" t="str">
        <f t="shared" si="1376"/>
        <v>CNYCHF45617</v>
      </c>
      <c r="M14720" s="160">
        <f t="shared" si="1380"/>
        <v>45617</v>
      </c>
      <c r="N14720" s="158">
        <v>0.13122670725946145</v>
      </c>
      <c r="O14720" s="158">
        <v>0.9294</v>
      </c>
      <c r="P14720" s="161">
        <f t="shared" si="1377"/>
        <v>0.122</v>
      </c>
    </row>
    <row r="14721" spans="9:16" x14ac:dyDescent="0.2">
      <c r="I14721" s="158">
        <f t="shared" si="1381"/>
        <v>35</v>
      </c>
      <c r="J14721" s="158" t="str">
        <f t="shared" si="1378"/>
        <v>CNY</v>
      </c>
      <c r="K14721" s="158" t="str">
        <f t="shared" si="1379"/>
        <v>CHF</v>
      </c>
      <c r="L14721" s="158" t="str">
        <f t="shared" si="1376"/>
        <v>CNYCHF45618</v>
      </c>
      <c r="M14721" s="160">
        <f t="shared" si="1380"/>
        <v>45618</v>
      </c>
      <c r="N14721" s="158">
        <v>0.1325240531156405</v>
      </c>
      <c r="O14721" s="158">
        <v>0.92720000000000002</v>
      </c>
      <c r="P14721" s="161">
        <f t="shared" si="1377"/>
        <v>0.1229</v>
      </c>
    </row>
    <row r="14722" spans="9:16" x14ac:dyDescent="0.2">
      <c r="I14722" s="158">
        <f t="shared" si="1381"/>
        <v>35</v>
      </c>
      <c r="J14722" s="158" t="str">
        <f t="shared" si="1378"/>
        <v>CNY</v>
      </c>
      <c r="K14722" s="158" t="str">
        <f t="shared" si="1379"/>
        <v>CHF</v>
      </c>
      <c r="L14722" s="158" t="str">
        <f t="shared" si="1376"/>
        <v>CNYCHF45619</v>
      </c>
      <c r="M14722" s="160">
        <f t="shared" si="1380"/>
        <v>45619</v>
      </c>
      <c r="N14722" s="158">
        <v>0.1325240531156405</v>
      </c>
      <c r="O14722" s="158">
        <v>0.92720000000000002</v>
      </c>
      <c r="P14722" s="161">
        <f t="shared" si="1377"/>
        <v>0.1229</v>
      </c>
    </row>
    <row r="14723" spans="9:16" x14ac:dyDescent="0.2">
      <c r="I14723" s="158">
        <f t="shared" si="1381"/>
        <v>35</v>
      </c>
      <c r="J14723" s="158" t="str">
        <f t="shared" si="1378"/>
        <v>CNY</v>
      </c>
      <c r="K14723" s="158" t="str">
        <f t="shared" si="1379"/>
        <v>CHF</v>
      </c>
      <c r="L14723" s="158" t="str">
        <f t="shared" ref="L14723:L14786" si="1382">J14723&amp;K14723&amp;M14723</f>
        <v>CNYCHF45620</v>
      </c>
      <c r="M14723" s="160">
        <f t="shared" si="1380"/>
        <v>45620</v>
      </c>
      <c r="N14723" s="158">
        <v>0.1325240531156405</v>
      </c>
      <c r="O14723" s="158">
        <v>0.92720000000000002</v>
      </c>
      <c r="P14723" s="161">
        <f t="shared" ref="P14723:P14786" si="1383">ROUND(N14723*O14723,4)</f>
        <v>0.1229</v>
      </c>
    </row>
    <row r="14724" spans="9:16" x14ac:dyDescent="0.2">
      <c r="I14724" s="158">
        <f t="shared" si="1381"/>
        <v>35</v>
      </c>
      <c r="J14724" s="158" t="str">
        <f t="shared" ref="J14724:J14787" si="1384">VLOOKUP($I14724,$A:$C,2,FALSE)</f>
        <v>CNY</v>
      </c>
      <c r="K14724" s="158" t="str">
        <f t="shared" ref="K14724:K14787" si="1385">VLOOKUP($I14724,$A:$C,3,FALSE)</f>
        <v>CHF</v>
      </c>
      <c r="L14724" s="158" t="str">
        <f t="shared" si="1382"/>
        <v>CNYCHF45621</v>
      </c>
      <c r="M14724" s="160">
        <f t="shared" ref="M14724:M14787" si="1386">IF(I14724=I14723,M14723+1,$G$1)</f>
        <v>45621</v>
      </c>
      <c r="N14724" s="158">
        <v>0.13154779131258387</v>
      </c>
      <c r="O14724" s="158">
        <v>0.93240000000000001</v>
      </c>
      <c r="P14724" s="161">
        <f t="shared" si="1383"/>
        <v>0.1227</v>
      </c>
    </row>
    <row r="14725" spans="9:16" x14ac:dyDescent="0.2">
      <c r="I14725" s="158">
        <f t="shared" si="1381"/>
        <v>35</v>
      </c>
      <c r="J14725" s="158" t="str">
        <f t="shared" si="1384"/>
        <v>CNY</v>
      </c>
      <c r="K14725" s="158" t="str">
        <f t="shared" si="1385"/>
        <v>CHF</v>
      </c>
      <c r="L14725" s="158" t="str">
        <f t="shared" si="1382"/>
        <v>CNYCHF45622</v>
      </c>
      <c r="M14725" s="160">
        <f t="shared" si="1386"/>
        <v>45622</v>
      </c>
      <c r="N14725" s="158">
        <v>0.13112174654166395</v>
      </c>
      <c r="O14725" s="158">
        <v>0.93140000000000001</v>
      </c>
      <c r="P14725" s="161">
        <f t="shared" si="1383"/>
        <v>0.1221</v>
      </c>
    </row>
    <row r="14726" spans="9:16" x14ac:dyDescent="0.2">
      <c r="I14726" s="158">
        <f t="shared" si="1381"/>
        <v>35</v>
      </c>
      <c r="J14726" s="158" t="str">
        <f t="shared" si="1384"/>
        <v>CNY</v>
      </c>
      <c r="K14726" s="158" t="str">
        <f t="shared" si="1385"/>
        <v>CHF</v>
      </c>
      <c r="L14726" s="158" t="str">
        <f t="shared" si="1382"/>
        <v>CNYCHF45623</v>
      </c>
      <c r="M14726" s="160">
        <f t="shared" si="1386"/>
        <v>45623</v>
      </c>
      <c r="N14726" s="158">
        <v>0.13098091608052709</v>
      </c>
      <c r="O14726" s="158">
        <v>0.93089999999999995</v>
      </c>
      <c r="P14726" s="161">
        <f t="shared" si="1383"/>
        <v>0.12189999999999999</v>
      </c>
    </row>
    <row r="14727" spans="9:16" x14ac:dyDescent="0.2">
      <c r="I14727" s="158">
        <f t="shared" si="1381"/>
        <v>35</v>
      </c>
      <c r="J14727" s="158" t="str">
        <f t="shared" si="1384"/>
        <v>CNY</v>
      </c>
      <c r="K14727" s="158" t="str">
        <f t="shared" si="1385"/>
        <v>CHF</v>
      </c>
      <c r="L14727" s="158" t="str">
        <f t="shared" si="1382"/>
        <v>CNYCHF45624</v>
      </c>
      <c r="M14727" s="160">
        <f t="shared" si="1386"/>
        <v>45624</v>
      </c>
      <c r="N14727" s="158">
        <v>0.13088491289609047</v>
      </c>
      <c r="O14727" s="158">
        <v>0.93140000000000001</v>
      </c>
      <c r="P14727" s="161">
        <f t="shared" si="1383"/>
        <v>0.12189999999999999</v>
      </c>
    </row>
    <row r="14728" spans="9:16" x14ac:dyDescent="0.2">
      <c r="I14728" s="158">
        <f t="shared" si="1381"/>
        <v>35</v>
      </c>
      <c r="J14728" s="158" t="str">
        <f t="shared" si="1384"/>
        <v>CNY</v>
      </c>
      <c r="K14728" s="158" t="str">
        <f t="shared" si="1385"/>
        <v>CHF</v>
      </c>
      <c r="L14728" s="158" t="str">
        <f t="shared" si="1382"/>
        <v>CNYCHF45625</v>
      </c>
      <c r="M14728" s="160">
        <f t="shared" si="1386"/>
        <v>45625</v>
      </c>
      <c r="N14728" s="158">
        <v>0.13074629987971342</v>
      </c>
      <c r="O14728" s="158">
        <v>0.93089999999999995</v>
      </c>
      <c r="P14728" s="161">
        <f t="shared" si="1383"/>
        <v>0.1217</v>
      </c>
    </row>
    <row r="14729" spans="9:16" x14ac:dyDescent="0.2">
      <c r="I14729" s="158">
        <f t="shared" si="1381"/>
        <v>35</v>
      </c>
      <c r="J14729" s="158" t="str">
        <f t="shared" si="1384"/>
        <v>CNY</v>
      </c>
      <c r="K14729" s="158" t="str">
        <f t="shared" si="1385"/>
        <v>CHF</v>
      </c>
      <c r="L14729" s="158" t="str">
        <f t="shared" si="1382"/>
        <v>CNYCHF45626</v>
      </c>
      <c r="M14729" s="160">
        <f t="shared" si="1386"/>
        <v>45626</v>
      </c>
      <c r="N14729" s="158">
        <v>0.13074629987971342</v>
      </c>
      <c r="O14729" s="158">
        <v>0.93089999999999995</v>
      </c>
      <c r="P14729" s="161">
        <f t="shared" si="1383"/>
        <v>0.1217</v>
      </c>
    </row>
    <row r="14730" spans="9:16" x14ac:dyDescent="0.2">
      <c r="I14730" s="158">
        <f t="shared" si="1381"/>
        <v>35</v>
      </c>
      <c r="J14730" s="158" t="str">
        <f t="shared" si="1384"/>
        <v>CNY</v>
      </c>
      <c r="K14730" s="158" t="str">
        <f t="shared" si="1385"/>
        <v>CHF</v>
      </c>
      <c r="L14730" s="158" t="str">
        <f t="shared" si="1382"/>
        <v>CNYCHF45627</v>
      </c>
      <c r="M14730" s="160">
        <f t="shared" si="1386"/>
        <v>45627</v>
      </c>
      <c r="N14730" s="158">
        <v>0.13074629987971342</v>
      </c>
      <c r="O14730" s="158">
        <v>0.93089999999999995</v>
      </c>
      <c r="P14730" s="161">
        <f t="shared" si="1383"/>
        <v>0.1217</v>
      </c>
    </row>
    <row r="14731" spans="9:16" x14ac:dyDescent="0.2">
      <c r="I14731" s="158">
        <f t="shared" si="1381"/>
        <v>35</v>
      </c>
      <c r="J14731" s="158" t="str">
        <f t="shared" si="1384"/>
        <v>CNY</v>
      </c>
      <c r="K14731" s="158" t="str">
        <f t="shared" si="1385"/>
        <v>CHF</v>
      </c>
      <c r="L14731" s="158" t="str">
        <f t="shared" si="1382"/>
        <v>CNYCHF45628</v>
      </c>
      <c r="M14731" s="160">
        <f t="shared" si="1386"/>
        <v>45628</v>
      </c>
      <c r="N14731" s="158">
        <v>0.13085408461025111</v>
      </c>
      <c r="O14731" s="158">
        <v>0.93159999999999998</v>
      </c>
      <c r="P14731" s="161">
        <f t="shared" si="1383"/>
        <v>0.12189999999999999</v>
      </c>
    </row>
    <row r="14732" spans="9:16" x14ac:dyDescent="0.2">
      <c r="I14732" s="158">
        <f t="shared" si="1381"/>
        <v>35</v>
      </c>
      <c r="J14732" s="158" t="str">
        <f t="shared" si="1384"/>
        <v>CNY</v>
      </c>
      <c r="K14732" s="158" t="str">
        <f t="shared" si="1385"/>
        <v>CHF</v>
      </c>
      <c r="L14732" s="158" t="str">
        <f t="shared" si="1382"/>
        <v>CNYCHF45629</v>
      </c>
      <c r="M14732" s="160">
        <f t="shared" si="1386"/>
        <v>45629</v>
      </c>
      <c r="N14732" s="158">
        <v>0.13056705270991917</v>
      </c>
      <c r="O14732" s="158">
        <v>0.93089999999999995</v>
      </c>
      <c r="P14732" s="161">
        <f t="shared" si="1383"/>
        <v>0.1215</v>
      </c>
    </row>
    <row r="14733" spans="9:16" x14ac:dyDescent="0.2">
      <c r="I14733" s="158">
        <f t="shared" si="1381"/>
        <v>35</v>
      </c>
      <c r="J14733" s="158" t="str">
        <f t="shared" si="1384"/>
        <v>CNY</v>
      </c>
      <c r="K14733" s="158" t="str">
        <f t="shared" si="1385"/>
        <v>CHF</v>
      </c>
      <c r="L14733" s="158" t="str">
        <f t="shared" si="1382"/>
        <v>CNYCHF45630</v>
      </c>
      <c r="M14733" s="160">
        <f t="shared" si="1386"/>
        <v>45630</v>
      </c>
      <c r="N14733" s="158">
        <v>0.13108736973192633</v>
      </c>
      <c r="O14733" s="158">
        <v>0.93049999999999999</v>
      </c>
      <c r="P14733" s="161">
        <f t="shared" si="1383"/>
        <v>0.122</v>
      </c>
    </row>
    <row r="14734" spans="9:16" x14ac:dyDescent="0.2">
      <c r="I14734" s="158">
        <f t="shared" si="1381"/>
        <v>35</v>
      </c>
      <c r="J14734" s="158" t="str">
        <f t="shared" si="1384"/>
        <v>CNY</v>
      </c>
      <c r="K14734" s="158" t="str">
        <f t="shared" si="1385"/>
        <v>CHF</v>
      </c>
      <c r="L14734" s="158" t="str">
        <f t="shared" si="1382"/>
        <v>CNYCHF45631</v>
      </c>
      <c r="M14734" s="160">
        <f t="shared" si="1386"/>
        <v>45631</v>
      </c>
      <c r="N14734" s="158">
        <v>0.13058751322198572</v>
      </c>
      <c r="O14734" s="158">
        <v>0.93049999999999999</v>
      </c>
      <c r="P14734" s="161">
        <f t="shared" si="1383"/>
        <v>0.1215</v>
      </c>
    </row>
    <row r="14735" spans="9:16" x14ac:dyDescent="0.2">
      <c r="I14735" s="158">
        <f t="shared" si="1381"/>
        <v>35</v>
      </c>
      <c r="J14735" s="158" t="str">
        <f t="shared" si="1384"/>
        <v>CNY</v>
      </c>
      <c r="K14735" s="158" t="str">
        <f t="shared" si="1385"/>
        <v>CHF</v>
      </c>
      <c r="L14735" s="158" t="str">
        <f t="shared" si="1382"/>
        <v>CNYCHF45632</v>
      </c>
      <c r="M14735" s="160">
        <f t="shared" si="1386"/>
        <v>45632</v>
      </c>
      <c r="N14735" s="158">
        <v>0.13012023109353041</v>
      </c>
      <c r="O14735" s="158">
        <v>0.9284</v>
      </c>
      <c r="P14735" s="161">
        <f t="shared" si="1383"/>
        <v>0.1208</v>
      </c>
    </row>
    <row r="14736" spans="9:16" x14ac:dyDescent="0.2">
      <c r="I14736" s="158">
        <f t="shared" si="1381"/>
        <v>35</v>
      </c>
      <c r="J14736" s="158" t="str">
        <f t="shared" si="1384"/>
        <v>CNY</v>
      </c>
      <c r="K14736" s="158" t="str">
        <f t="shared" si="1385"/>
        <v>CHF</v>
      </c>
      <c r="L14736" s="158" t="str">
        <f t="shared" si="1382"/>
        <v>CNYCHF45633</v>
      </c>
      <c r="M14736" s="160">
        <f t="shared" si="1386"/>
        <v>45633</v>
      </c>
      <c r="N14736" s="158">
        <v>0.13012023109353041</v>
      </c>
      <c r="O14736" s="158">
        <v>0.9284</v>
      </c>
      <c r="P14736" s="161">
        <f t="shared" si="1383"/>
        <v>0.1208</v>
      </c>
    </row>
    <row r="14737" spans="9:16" x14ac:dyDescent="0.2">
      <c r="I14737" s="158">
        <f t="shared" si="1381"/>
        <v>35</v>
      </c>
      <c r="J14737" s="158" t="str">
        <f t="shared" si="1384"/>
        <v>CNY</v>
      </c>
      <c r="K14737" s="158" t="str">
        <f t="shared" si="1385"/>
        <v>CHF</v>
      </c>
      <c r="L14737" s="158" t="str">
        <f t="shared" si="1382"/>
        <v>CNYCHF45634</v>
      </c>
      <c r="M14737" s="160">
        <f t="shared" si="1386"/>
        <v>45634</v>
      </c>
      <c r="N14737" s="158">
        <v>0.13012023109353041</v>
      </c>
      <c r="O14737" s="158">
        <v>0.9284</v>
      </c>
      <c r="P14737" s="161">
        <f t="shared" si="1383"/>
        <v>0.1208</v>
      </c>
    </row>
    <row r="14738" spans="9:16" x14ac:dyDescent="0.2">
      <c r="I14738" s="158">
        <f t="shared" si="1381"/>
        <v>35</v>
      </c>
      <c r="J14738" s="158" t="str">
        <f t="shared" si="1384"/>
        <v>CNY</v>
      </c>
      <c r="K14738" s="158" t="str">
        <f t="shared" si="1385"/>
        <v>CHF</v>
      </c>
      <c r="L14738" s="158" t="str">
        <f t="shared" si="1382"/>
        <v>CNYCHF45635</v>
      </c>
      <c r="M14738" s="160">
        <f t="shared" si="1386"/>
        <v>45635</v>
      </c>
      <c r="N14738" s="158">
        <v>0.13025921583952066</v>
      </c>
      <c r="O14738" s="158">
        <v>0.92949999999999999</v>
      </c>
      <c r="P14738" s="161">
        <f t="shared" si="1383"/>
        <v>0.1211</v>
      </c>
    </row>
    <row r="14739" spans="9:16" x14ac:dyDescent="0.2">
      <c r="I14739" s="158">
        <f t="shared" si="1381"/>
        <v>35</v>
      </c>
      <c r="J14739" s="158" t="str">
        <f t="shared" si="1384"/>
        <v>CNY</v>
      </c>
      <c r="K14739" s="158" t="str">
        <f t="shared" si="1385"/>
        <v>CHF</v>
      </c>
      <c r="L14739" s="158" t="str">
        <f t="shared" si="1382"/>
        <v>CNYCHF45636</v>
      </c>
      <c r="M14739" s="160">
        <f t="shared" si="1386"/>
        <v>45636</v>
      </c>
      <c r="N14739" s="158">
        <v>0.13096890798124525</v>
      </c>
      <c r="O14739" s="158">
        <v>0.92669999999999997</v>
      </c>
      <c r="P14739" s="161">
        <f t="shared" si="1383"/>
        <v>0.12139999999999999</v>
      </c>
    </row>
    <row r="14740" spans="9:16" x14ac:dyDescent="0.2">
      <c r="I14740" s="158">
        <f t="shared" si="1381"/>
        <v>35</v>
      </c>
      <c r="J14740" s="158" t="str">
        <f t="shared" si="1384"/>
        <v>CNY</v>
      </c>
      <c r="K14740" s="158" t="str">
        <f t="shared" si="1385"/>
        <v>CHF</v>
      </c>
      <c r="L14740" s="158" t="str">
        <f t="shared" si="1382"/>
        <v>CNYCHF45637</v>
      </c>
      <c r="M14740" s="160">
        <f t="shared" si="1386"/>
        <v>45637</v>
      </c>
      <c r="N14740" s="158">
        <v>0.13103068738698603</v>
      </c>
      <c r="O14740" s="158">
        <v>0.92800000000000005</v>
      </c>
      <c r="P14740" s="161">
        <f t="shared" si="1383"/>
        <v>0.1216</v>
      </c>
    </row>
    <row r="14741" spans="9:16" x14ac:dyDescent="0.2">
      <c r="I14741" s="158">
        <f t="shared" si="1381"/>
        <v>35</v>
      </c>
      <c r="J14741" s="158" t="str">
        <f t="shared" si="1384"/>
        <v>CNY</v>
      </c>
      <c r="K14741" s="158" t="str">
        <f t="shared" si="1385"/>
        <v>CHF</v>
      </c>
      <c r="L14741" s="158" t="str">
        <f t="shared" si="1382"/>
        <v>CNYCHF45638</v>
      </c>
      <c r="M14741" s="160">
        <f t="shared" si="1386"/>
        <v>45638</v>
      </c>
      <c r="N14741" s="158">
        <v>0.13110971260750995</v>
      </c>
      <c r="O14741" s="158">
        <v>0.93189999999999995</v>
      </c>
      <c r="P14741" s="161">
        <f t="shared" si="1383"/>
        <v>0.1222</v>
      </c>
    </row>
    <row r="14742" spans="9:16" x14ac:dyDescent="0.2">
      <c r="I14742" s="158">
        <f t="shared" si="1381"/>
        <v>35</v>
      </c>
      <c r="J14742" s="158" t="str">
        <f t="shared" si="1384"/>
        <v>CNY</v>
      </c>
      <c r="K14742" s="158" t="str">
        <f t="shared" si="1385"/>
        <v>CHF</v>
      </c>
      <c r="L14742" s="158" t="str">
        <f t="shared" si="1382"/>
        <v>CNYCHF45639</v>
      </c>
      <c r="M14742" s="160">
        <f t="shared" si="1386"/>
        <v>45639</v>
      </c>
      <c r="N14742" s="158">
        <v>0.13070186903672723</v>
      </c>
      <c r="O14742" s="158">
        <v>0.9385</v>
      </c>
      <c r="P14742" s="161">
        <f t="shared" si="1383"/>
        <v>0.1227</v>
      </c>
    </row>
    <row r="14743" spans="9:16" x14ac:dyDescent="0.2">
      <c r="I14743" s="158">
        <f t="shared" si="1381"/>
        <v>35</v>
      </c>
      <c r="J14743" s="158" t="str">
        <f t="shared" si="1384"/>
        <v>CNY</v>
      </c>
      <c r="K14743" s="158" t="str">
        <f t="shared" si="1385"/>
        <v>CHF</v>
      </c>
      <c r="L14743" s="158" t="str">
        <f t="shared" si="1382"/>
        <v>CNYCHF45640</v>
      </c>
      <c r="M14743" s="160">
        <f t="shared" si="1386"/>
        <v>45640</v>
      </c>
      <c r="N14743" s="158">
        <v>0.13070186903672723</v>
      </c>
      <c r="O14743" s="158">
        <v>0.9385</v>
      </c>
      <c r="P14743" s="161">
        <f t="shared" si="1383"/>
        <v>0.1227</v>
      </c>
    </row>
    <row r="14744" spans="9:16" x14ac:dyDescent="0.2">
      <c r="I14744" s="158">
        <f t="shared" si="1381"/>
        <v>35</v>
      </c>
      <c r="J14744" s="158" t="str">
        <f t="shared" si="1384"/>
        <v>CNY</v>
      </c>
      <c r="K14744" s="158" t="str">
        <f t="shared" si="1385"/>
        <v>CHF</v>
      </c>
      <c r="L14744" s="158" t="str">
        <f t="shared" si="1382"/>
        <v>CNYCHF45641</v>
      </c>
      <c r="M14744" s="160">
        <f t="shared" si="1386"/>
        <v>45641</v>
      </c>
      <c r="N14744" s="158">
        <v>0.13070186903672723</v>
      </c>
      <c r="O14744" s="158">
        <v>0.9385</v>
      </c>
      <c r="P14744" s="161">
        <f t="shared" si="1383"/>
        <v>0.1227</v>
      </c>
    </row>
    <row r="14745" spans="9:16" x14ac:dyDescent="0.2">
      <c r="I14745" s="158">
        <f t="shared" si="1381"/>
        <v>35</v>
      </c>
      <c r="J14745" s="158" t="str">
        <f t="shared" si="1384"/>
        <v>CNY</v>
      </c>
      <c r="K14745" s="158" t="str">
        <f t="shared" si="1385"/>
        <v>CHF</v>
      </c>
      <c r="L14745" s="158" t="str">
        <f t="shared" si="1382"/>
        <v>CNYCHF45642</v>
      </c>
      <c r="M14745" s="160">
        <f t="shared" si="1386"/>
        <v>45642</v>
      </c>
      <c r="N14745" s="158">
        <v>0.13078220838837085</v>
      </c>
      <c r="O14745" s="158">
        <v>0.93720000000000003</v>
      </c>
      <c r="P14745" s="161">
        <f t="shared" si="1383"/>
        <v>0.1226</v>
      </c>
    </row>
    <row r="14746" spans="9:16" x14ac:dyDescent="0.2">
      <c r="I14746" s="158">
        <f t="shared" si="1381"/>
        <v>35</v>
      </c>
      <c r="J14746" s="158" t="str">
        <f t="shared" si="1384"/>
        <v>CNY</v>
      </c>
      <c r="K14746" s="158" t="str">
        <f t="shared" si="1385"/>
        <v>CHF</v>
      </c>
      <c r="L14746" s="158" t="str">
        <f t="shared" si="1382"/>
        <v>CNYCHF45643</v>
      </c>
      <c r="M14746" s="160">
        <f t="shared" si="1386"/>
        <v>45643</v>
      </c>
      <c r="N14746" s="158">
        <v>0.13078049801213643</v>
      </c>
      <c r="O14746" s="158">
        <v>0.94130000000000003</v>
      </c>
      <c r="P14746" s="161">
        <f t="shared" si="1383"/>
        <v>0.1231</v>
      </c>
    </row>
    <row r="14747" spans="9:16" x14ac:dyDescent="0.2">
      <c r="I14747" s="158">
        <f t="shared" si="1381"/>
        <v>35</v>
      </c>
      <c r="J14747" s="158" t="str">
        <f t="shared" si="1384"/>
        <v>CNY</v>
      </c>
      <c r="K14747" s="158" t="str">
        <f t="shared" si="1385"/>
        <v>CHF</v>
      </c>
      <c r="L14747" s="158" t="str">
        <f t="shared" si="1382"/>
        <v>CNYCHF45644</v>
      </c>
      <c r="M14747" s="160">
        <f t="shared" si="1386"/>
        <v>45644</v>
      </c>
      <c r="N14747" s="158">
        <v>0.13078220838837085</v>
      </c>
      <c r="O14747" s="158">
        <v>0.93820000000000003</v>
      </c>
      <c r="P14747" s="161">
        <f t="shared" si="1383"/>
        <v>0.1227</v>
      </c>
    </row>
    <row r="14748" spans="9:16" x14ac:dyDescent="0.2">
      <c r="I14748" s="158">
        <f t="shared" si="1381"/>
        <v>35</v>
      </c>
      <c r="J14748" s="158" t="str">
        <f t="shared" si="1384"/>
        <v>CNY</v>
      </c>
      <c r="K14748" s="158" t="str">
        <f t="shared" si="1385"/>
        <v>CHF</v>
      </c>
      <c r="L14748" s="158" t="str">
        <f t="shared" si="1382"/>
        <v>CNYCHF45645</v>
      </c>
      <c r="M14748" s="160">
        <f t="shared" si="1386"/>
        <v>45645</v>
      </c>
      <c r="N14748" s="158">
        <v>0.13182525244535845</v>
      </c>
      <c r="O14748" s="158">
        <v>0.93189999999999995</v>
      </c>
      <c r="P14748" s="161">
        <f t="shared" si="1383"/>
        <v>0.12280000000000001</v>
      </c>
    </row>
    <row r="14749" spans="9:16" x14ac:dyDescent="0.2">
      <c r="I14749" s="158">
        <f t="shared" si="1381"/>
        <v>35</v>
      </c>
      <c r="J14749" s="158" t="str">
        <f t="shared" si="1384"/>
        <v>CNY</v>
      </c>
      <c r="K14749" s="158" t="str">
        <f t="shared" si="1385"/>
        <v>CHF</v>
      </c>
      <c r="L14749" s="158" t="str">
        <f t="shared" si="1382"/>
        <v>CNYCHF45646</v>
      </c>
      <c r="M14749" s="160">
        <f t="shared" si="1386"/>
        <v>45646</v>
      </c>
      <c r="N14749" s="158">
        <v>0.13187218947396184</v>
      </c>
      <c r="O14749" s="158">
        <v>0.92969999999999997</v>
      </c>
      <c r="P14749" s="161">
        <f t="shared" si="1383"/>
        <v>0.1226</v>
      </c>
    </row>
    <row r="14750" spans="9:16" x14ac:dyDescent="0.2">
      <c r="I14750" s="158">
        <f t="shared" si="1381"/>
        <v>35</v>
      </c>
      <c r="J14750" s="158" t="str">
        <f t="shared" si="1384"/>
        <v>CNY</v>
      </c>
      <c r="K14750" s="158" t="str">
        <f t="shared" si="1385"/>
        <v>CHF</v>
      </c>
      <c r="L14750" s="158" t="str">
        <f t="shared" si="1382"/>
        <v>CNYCHF45647</v>
      </c>
      <c r="M14750" s="160">
        <f t="shared" si="1386"/>
        <v>45647</v>
      </c>
      <c r="N14750" s="158">
        <v>0.13187218947396184</v>
      </c>
      <c r="O14750" s="158">
        <v>0.92969999999999997</v>
      </c>
      <c r="P14750" s="161">
        <f t="shared" si="1383"/>
        <v>0.1226</v>
      </c>
    </row>
    <row r="14751" spans="9:16" x14ac:dyDescent="0.2">
      <c r="I14751" s="158">
        <f t="shared" si="1381"/>
        <v>35</v>
      </c>
      <c r="J14751" s="158" t="str">
        <f t="shared" si="1384"/>
        <v>CNY</v>
      </c>
      <c r="K14751" s="158" t="str">
        <f t="shared" si="1385"/>
        <v>CHF</v>
      </c>
      <c r="L14751" s="158" t="str">
        <f t="shared" si="1382"/>
        <v>CNYCHF45648</v>
      </c>
      <c r="M14751" s="160">
        <f t="shared" si="1386"/>
        <v>45648</v>
      </c>
      <c r="N14751" s="158">
        <v>0.13187218947396184</v>
      </c>
      <c r="O14751" s="158">
        <v>0.92969999999999997</v>
      </c>
      <c r="P14751" s="161">
        <f t="shared" si="1383"/>
        <v>0.1226</v>
      </c>
    </row>
    <row r="14752" spans="9:16" x14ac:dyDescent="0.2">
      <c r="I14752" s="158">
        <f t="shared" si="1381"/>
        <v>35</v>
      </c>
      <c r="J14752" s="158" t="str">
        <f t="shared" si="1384"/>
        <v>CNY</v>
      </c>
      <c r="K14752" s="158" t="str">
        <f t="shared" si="1385"/>
        <v>CHF</v>
      </c>
      <c r="L14752" s="158" t="str">
        <f t="shared" si="1382"/>
        <v>CNYCHF45649</v>
      </c>
      <c r="M14752" s="160">
        <f t="shared" si="1386"/>
        <v>45649</v>
      </c>
      <c r="N14752" s="158">
        <v>0.13182003928237171</v>
      </c>
      <c r="O14752" s="158">
        <v>0.93359999999999999</v>
      </c>
      <c r="P14752" s="161">
        <f t="shared" si="1383"/>
        <v>0.1231</v>
      </c>
    </row>
    <row r="14753" spans="9:16" x14ac:dyDescent="0.2">
      <c r="I14753" s="158">
        <f t="shared" si="1381"/>
        <v>35</v>
      </c>
      <c r="J14753" s="158" t="str">
        <f t="shared" si="1384"/>
        <v>CNY</v>
      </c>
      <c r="K14753" s="158" t="str">
        <f t="shared" si="1385"/>
        <v>CHF</v>
      </c>
      <c r="L14753" s="158" t="str">
        <f t="shared" si="1382"/>
        <v>CNYCHF45650</v>
      </c>
      <c r="M14753" s="160">
        <f t="shared" si="1386"/>
        <v>45650</v>
      </c>
      <c r="N14753" s="158">
        <v>0.13185132444655406</v>
      </c>
      <c r="O14753" s="158">
        <v>0.93579999999999997</v>
      </c>
      <c r="P14753" s="161">
        <f t="shared" si="1383"/>
        <v>0.1234</v>
      </c>
    </row>
    <row r="14754" spans="9:16" x14ac:dyDescent="0.2">
      <c r="I14754" s="158">
        <f t="shared" si="1381"/>
        <v>35</v>
      </c>
      <c r="J14754" s="158" t="str">
        <f t="shared" si="1384"/>
        <v>CNY</v>
      </c>
      <c r="K14754" s="158" t="str">
        <f t="shared" si="1385"/>
        <v>CHF</v>
      </c>
      <c r="L14754" s="158" t="str">
        <f t="shared" si="1382"/>
        <v>CNYCHF45651</v>
      </c>
      <c r="M14754" s="160">
        <f t="shared" si="1386"/>
        <v>45651</v>
      </c>
      <c r="N14754" s="158">
        <v>0.13185132444655406</v>
      </c>
      <c r="O14754" s="158">
        <v>0.93579999999999997</v>
      </c>
      <c r="P14754" s="161">
        <f t="shared" si="1383"/>
        <v>0.1234</v>
      </c>
    </row>
    <row r="14755" spans="9:16" x14ac:dyDescent="0.2">
      <c r="I14755" s="158">
        <f t="shared" si="1381"/>
        <v>35</v>
      </c>
      <c r="J14755" s="158" t="str">
        <f t="shared" si="1384"/>
        <v>CNY</v>
      </c>
      <c r="K14755" s="158" t="str">
        <f t="shared" si="1385"/>
        <v>CHF</v>
      </c>
      <c r="L14755" s="158" t="str">
        <f t="shared" si="1382"/>
        <v>CNYCHF45652</v>
      </c>
      <c r="M14755" s="160">
        <f t="shared" si="1386"/>
        <v>45652</v>
      </c>
      <c r="N14755" s="158">
        <v>0.13185132444655406</v>
      </c>
      <c r="O14755" s="158">
        <v>0.93579999999999997</v>
      </c>
      <c r="P14755" s="161">
        <f t="shared" si="1383"/>
        <v>0.1234</v>
      </c>
    </row>
    <row r="14756" spans="9:16" x14ac:dyDescent="0.2">
      <c r="I14756" s="158">
        <f t="shared" si="1381"/>
        <v>35</v>
      </c>
      <c r="J14756" s="158" t="str">
        <f t="shared" si="1384"/>
        <v>CNY</v>
      </c>
      <c r="K14756" s="158" t="str">
        <f t="shared" si="1385"/>
        <v>CHF</v>
      </c>
      <c r="L14756" s="158" t="str">
        <f t="shared" si="1382"/>
        <v>CNYCHF45653</v>
      </c>
      <c r="M14756" s="160">
        <f t="shared" si="1386"/>
        <v>45653</v>
      </c>
      <c r="N14756" s="158">
        <v>0.13128700652496422</v>
      </c>
      <c r="O14756" s="158">
        <v>0.93959999999999999</v>
      </c>
      <c r="P14756" s="161">
        <f t="shared" si="1383"/>
        <v>0.1234</v>
      </c>
    </row>
    <row r="14757" spans="9:16" x14ac:dyDescent="0.2">
      <c r="I14757" s="158">
        <f t="shared" si="1381"/>
        <v>35</v>
      </c>
      <c r="J14757" s="158" t="str">
        <f t="shared" si="1384"/>
        <v>CNY</v>
      </c>
      <c r="K14757" s="158" t="str">
        <f t="shared" si="1385"/>
        <v>CHF</v>
      </c>
      <c r="L14757" s="158" t="str">
        <f t="shared" si="1382"/>
        <v>CNYCHF45654</v>
      </c>
      <c r="M14757" s="160">
        <f t="shared" si="1386"/>
        <v>45654</v>
      </c>
      <c r="N14757" s="158">
        <v>0.13128700652496422</v>
      </c>
      <c r="O14757" s="158">
        <v>0.93959999999999999</v>
      </c>
      <c r="P14757" s="161">
        <f t="shared" si="1383"/>
        <v>0.1234</v>
      </c>
    </row>
    <row r="14758" spans="9:16" x14ac:dyDescent="0.2">
      <c r="I14758" s="158">
        <f t="shared" si="1381"/>
        <v>35</v>
      </c>
      <c r="J14758" s="158" t="str">
        <f t="shared" si="1384"/>
        <v>CNY</v>
      </c>
      <c r="K14758" s="158" t="str">
        <f t="shared" si="1385"/>
        <v>CHF</v>
      </c>
      <c r="L14758" s="158" t="str">
        <f t="shared" si="1382"/>
        <v>CNYCHF45655</v>
      </c>
      <c r="M14758" s="160">
        <f t="shared" si="1386"/>
        <v>45655</v>
      </c>
      <c r="N14758" s="158">
        <v>0.13128700652496422</v>
      </c>
      <c r="O14758" s="158">
        <v>0.93959999999999999</v>
      </c>
      <c r="P14758" s="161">
        <f t="shared" si="1383"/>
        <v>0.1234</v>
      </c>
    </row>
    <row r="14759" spans="9:16" x14ac:dyDescent="0.2">
      <c r="I14759" s="158">
        <f t="shared" si="1381"/>
        <v>35</v>
      </c>
      <c r="J14759" s="158" t="str">
        <f t="shared" si="1384"/>
        <v>CNY</v>
      </c>
      <c r="K14759" s="158" t="str">
        <f t="shared" si="1385"/>
        <v>CHF</v>
      </c>
      <c r="L14759" s="158" t="str">
        <f t="shared" si="1382"/>
        <v>CNYCHF45656</v>
      </c>
      <c r="M14759" s="160">
        <f t="shared" si="1386"/>
        <v>45656</v>
      </c>
      <c r="N14759" s="158">
        <v>0.13117506624340844</v>
      </c>
      <c r="O14759" s="158">
        <v>0.94350000000000001</v>
      </c>
      <c r="P14759" s="161">
        <f t="shared" si="1383"/>
        <v>0.12379999999999999</v>
      </c>
    </row>
    <row r="14760" spans="9:16" x14ac:dyDescent="0.2">
      <c r="I14760" s="158">
        <f t="shared" si="1381"/>
        <v>35</v>
      </c>
      <c r="J14760" s="158" t="str">
        <f t="shared" si="1384"/>
        <v>CNY</v>
      </c>
      <c r="K14760" s="158" t="str">
        <f t="shared" si="1385"/>
        <v>CHF</v>
      </c>
      <c r="L14760" s="158" t="str">
        <f t="shared" si="1382"/>
        <v>CNYCHF45657</v>
      </c>
      <c r="M14760" s="160">
        <f t="shared" si="1386"/>
        <v>45657</v>
      </c>
      <c r="N14760" s="158">
        <v>0.13186871151081983</v>
      </c>
      <c r="O14760" s="158">
        <v>0.94120000000000004</v>
      </c>
      <c r="P14760" s="161">
        <f t="shared" si="1383"/>
        <v>0.1241</v>
      </c>
    </row>
    <row r="14761" spans="9:16" x14ac:dyDescent="0.2">
      <c r="I14761" s="158">
        <f t="shared" si="1381"/>
        <v>35</v>
      </c>
      <c r="J14761" s="158" t="str">
        <f t="shared" si="1384"/>
        <v>CNY</v>
      </c>
      <c r="K14761" s="158" t="str">
        <f t="shared" si="1385"/>
        <v>CHF</v>
      </c>
      <c r="L14761" s="158" t="str">
        <f t="shared" si="1382"/>
        <v>CNYCHF45658</v>
      </c>
      <c r="M14761" s="160">
        <f t="shared" si="1386"/>
        <v>45658</v>
      </c>
      <c r="N14761" s="158">
        <v>0.13186871151081983</v>
      </c>
      <c r="O14761" s="158">
        <v>0.94120000000000004</v>
      </c>
      <c r="P14761" s="161">
        <f t="shared" si="1383"/>
        <v>0.1241</v>
      </c>
    </row>
    <row r="14762" spans="9:16" x14ac:dyDescent="0.2">
      <c r="I14762" s="158">
        <f t="shared" ref="I14762:I14825" si="1387">IF(M14761=$G$2,I14761+1,I14761)</f>
        <v>35</v>
      </c>
      <c r="J14762" s="158" t="str">
        <f t="shared" si="1384"/>
        <v>CNY</v>
      </c>
      <c r="K14762" s="158" t="str">
        <f t="shared" si="1385"/>
        <v>CHF</v>
      </c>
      <c r="L14762" s="158" t="str">
        <f t="shared" si="1382"/>
        <v>CNYCHF45659</v>
      </c>
      <c r="M14762" s="160">
        <f t="shared" si="1386"/>
        <v>45659</v>
      </c>
      <c r="N14762" s="158">
        <v>0.1327351403010433</v>
      </c>
      <c r="O14762" s="158">
        <v>0.93710000000000004</v>
      </c>
      <c r="P14762" s="161">
        <f t="shared" si="1383"/>
        <v>0.1244</v>
      </c>
    </row>
    <row r="14763" spans="9:16" x14ac:dyDescent="0.2">
      <c r="I14763" s="158">
        <f t="shared" si="1387"/>
        <v>35</v>
      </c>
      <c r="J14763" s="158" t="str">
        <f t="shared" si="1384"/>
        <v>CNY</v>
      </c>
      <c r="K14763" s="158" t="str">
        <f t="shared" si="1385"/>
        <v>CHF</v>
      </c>
      <c r="L14763" s="158" t="str">
        <f t="shared" si="1382"/>
        <v>CNYCHF45660</v>
      </c>
      <c r="M14763" s="160">
        <f t="shared" si="1386"/>
        <v>45660</v>
      </c>
      <c r="N14763" s="158">
        <v>0.13267702431969855</v>
      </c>
      <c r="O14763" s="158">
        <v>0.93620000000000003</v>
      </c>
      <c r="P14763" s="161">
        <f t="shared" si="1383"/>
        <v>0.1242</v>
      </c>
    </row>
    <row r="14764" spans="9:16" x14ac:dyDescent="0.2">
      <c r="I14764" s="158">
        <f t="shared" si="1387"/>
        <v>35</v>
      </c>
      <c r="J14764" s="158" t="str">
        <f t="shared" si="1384"/>
        <v>CNY</v>
      </c>
      <c r="K14764" s="158" t="str">
        <f t="shared" si="1385"/>
        <v>CHF</v>
      </c>
      <c r="L14764" s="158" t="str">
        <f t="shared" si="1382"/>
        <v>CNYCHF45661</v>
      </c>
      <c r="M14764" s="160">
        <f t="shared" si="1386"/>
        <v>45661</v>
      </c>
      <c r="N14764" s="158">
        <v>0.13267702431969855</v>
      </c>
      <c r="O14764" s="158">
        <v>0.93620000000000003</v>
      </c>
      <c r="P14764" s="161">
        <f t="shared" si="1383"/>
        <v>0.1242</v>
      </c>
    </row>
    <row r="14765" spans="9:16" x14ac:dyDescent="0.2">
      <c r="I14765" s="158">
        <f t="shared" si="1387"/>
        <v>35</v>
      </c>
      <c r="J14765" s="158" t="str">
        <f t="shared" si="1384"/>
        <v>CNY</v>
      </c>
      <c r="K14765" s="158" t="str">
        <f t="shared" si="1385"/>
        <v>CHF</v>
      </c>
      <c r="L14765" s="158" t="str">
        <f t="shared" si="1382"/>
        <v>CNYCHF45662</v>
      </c>
      <c r="M14765" s="160">
        <f t="shared" si="1386"/>
        <v>45662</v>
      </c>
      <c r="N14765" s="158">
        <v>0.13267702431969855</v>
      </c>
      <c r="O14765" s="158">
        <v>0.93620000000000003</v>
      </c>
      <c r="P14765" s="161">
        <f t="shared" si="1383"/>
        <v>0.1242</v>
      </c>
    </row>
    <row r="14766" spans="9:16" x14ac:dyDescent="0.2">
      <c r="I14766" s="158">
        <f t="shared" si="1387"/>
        <v>35</v>
      </c>
      <c r="J14766" s="158" t="str">
        <f t="shared" si="1384"/>
        <v>CNY</v>
      </c>
      <c r="K14766" s="158" t="str">
        <f t="shared" si="1385"/>
        <v>CHF</v>
      </c>
      <c r="L14766" s="158" t="str">
        <f t="shared" si="1382"/>
        <v>CNYCHF45663</v>
      </c>
      <c r="M14766" s="160">
        <f t="shared" si="1386"/>
        <v>45663</v>
      </c>
      <c r="N14766" s="158">
        <v>0.13108908814430287</v>
      </c>
      <c r="O14766" s="158">
        <v>0.93959999999999999</v>
      </c>
      <c r="P14766" s="161">
        <f t="shared" si="1383"/>
        <v>0.1232</v>
      </c>
    </row>
    <row r="14767" spans="9:16" x14ac:dyDescent="0.2">
      <c r="I14767" s="158">
        <f t="shared" si="1387"/>
        <v>35</v>
      </c>
      <c r="J14767" s="158" t="str">
        <f t="shared" si="1384"/>
        <v>CNY</v>
      </c>
      <c r="K14767" s="158" t="str">
        <f t="shared" si="1385"/>
        <v>CHF</v>
      </c>
      <c r="L14767" s="158" t="str">
        <f t="shared" si="1382"/>
        <v>CNYCHF45664</v>
      </c>
      <c r="M14767" s="160">
        <f t="shared" si="1386"/>
        <v>45664</v>
      </c>
      <c r="N14767" s="158">
        <v>0.13133356097817236</v>
      </c>
      <c r="O14767" s="158">
        <v>0.94259999999999999</v>
      </c>
      <c r="P14767" s="161">
        <f t="shared" si="1383"/>
        <v>0.12379999999999999</v>
      </c>
    </row>
    <row r="14768" spans="9:16" x14ac:dyDescent="0.2">
      <c r="I14768" s="158">
        <f t="shared" si="1387"/>
        <v>35</v>
      </c>
      <c r="J14768" s="158" t="str">
        <f t="shared" si="1384"/>
        <v>CNY</v>
      </c>
      <c r="K14768" s="158" t="str">
        <f t="shared" si="1385"/>
        <v>CHF</v>
      </c>
      <c r="L14768" s="158" t="str">
        <f t="shared" si="1382"/>
        <v>CNYCHF45665</v>
      </c>
      <c r="M14768" s="160">
        <f t="shared" si="1386"/>
        <v>45665</v>
      </c>
      <c r="N14768" s="158">
        <v>0.13260313208597987</v>
      </c>
      <c r="O14768" s="158">
        <v>0.93789999999999996</v>
      </c>
      <c r="P14768" s="161">
        <f t="shared" si="1383"/>
        <v>0.1244</v>
      </c>
    </row>
    <row r="14769" spans="9:16" x14ac:dyDescent="0.2">
      <c r="I14769" s="158">
        <f t="shared" si="1387"/>
        <v>35</v>
      </c>
      <c r="J14769" s="158" t="str">
        <f t="shared" si="1384"/>
        <v>CNY</v>
      </c>
      <c r="K14769" s="158" t="str">
        <f t="shared" si="1385"/>
        <v>CHF</v>
      </c>
      <c r="L14769" s="158" t="str">
        <f t="shared" si="1382"/>
        <v>CNYCHF45666</v>
      </c>
      <c r="M14769" s="160">
        <f t="shared" si="1386"/>
        <v>45666</v>
      </c>
      <c r="N14769" s="158">
        <v>0.13234865930808121</v>
      </c>
      <c r="O14769" s="158">
        <v>0.93969999999999998</v>
      </c>
      <c r="P14769" s="161">
        <f t="shared" si="1383"/>
        <v>0.1244</v>
      </c>
    </row>
    <row r="14770" spans="9:16" x14ac:dyDescent="0.2">
      <c r="I14770" s="158">
        <f t="shared" si="1387"/>
        <v>35</v>
      </c>
      <c r="J14770" s="158" t="str">
        <f t="shared" si="1384"/>
        <v>CNY</v>
      </c>
      <c r="K14770" s="158" t="str">
        <f t="shared" si="1385"/>
        <v>CHF</v>
      </c>
      <c r="L14770" s="158" t="str">
        <f t="shared" si="1382"/>
        <v>CNYCHF45667</v>
      </c>
      <c r="M14770" s="160">
        <f t="shared" si="1386"/>
        <v>45667</v>
      </c>
      <c r="N14770" s="158">
        <v>0.13237669111222897</v>
      </c>
      <c r="O14770" s="158">
        <v>0.94159999999999999</v>
      </c>
      <c r="P14770" s="161">
        <f t="shared" si="1383"/>
        <v>0.1246</v>
      </c>
    </row>
    <row r="14771" spans="9:16" x14ac:dyDescent="0.2">
      <c r="I14771" s="158">
        <f t="shared" si="1387"/>
        <v>35</v>
      </c>
      <c r="J14771" s="158" t="str">
        <f t="shared" si="1384"/>
        <v>CNY</v>
      </c>
      <c r="K14771" s="158" t="str">
        <f t="shared" si="1385"/>
        <v>CHF</v>
      </c>
      <c r="L14771" s="158" t="str">
        <f t="shared" si="1382"/>
        <v>CNYCHF45668</v>
      </c>
      <c r="M14771" s="160">
        <f t="shared" si="1386"/>
        <v>45668</v>
      </c>
      <c r="N14771" s="158">
        <v>0.13237669111222897</v>
      </c>
      <c r="O14771" s="158">
        <v>0.94159999999999999</v>
      </c>
      <c r="P14771" s="161">
        <f t="shared" si="1383"/>
        <v>0.1246</v>
      </c>
    </row>
    <row r="14772" spans="9:16" x14ac:dyDescent="0.2">
      <c r="I14772" s="158">
        <f t="shared" si="1387"/>
        <v>35</v>
      </c>
      <c r="J14772" s="158" t="str">
        <f t="shared" si="1384"/>
        <v>CNY</v>
      </c>
      <c r="K14772" s="158" t="str">
        <f t="shared" si="1385"/>
        <v>CHF</v>
      </c>
      <c r="L14772" s="158" t="str">
        <f t="shared" si="1382"/>
        <v>CNYCHF45669</v>
      </c>
      <c r="M14772" s="160">
        <f t="shared" si="1386"/>
        <v>45669</v>
      </c>
      <c r="N14772" s="158">
        <v>0.13237669111222897</v>
      </c>
      <c r="O14772" s="158">
        <v>0.94159999999999999</v>
      </c>
      <c r="P14772" s="161">
        <f t="shared" si="1383"/>
        <v>0.1246</v>
      </c>
    </row>
    <row r="14773" spans="9:16" x14ac:dyDescent="0.2">
      <c r="I14773" s="158">
        <f t="shared" si="1387"/>
        <v>35</v>
      </c>
      <c r="J14773" s="158" t="str">
        <f t="shared" si="1384"/>
        <v>CNY</v>
      </c>
      <c r="K14773" s="158" t="str">
        <f t="shared" si="1385"/>
        <v>CHF</v>
      </c>
      <c r="L14773" s="158" t="str">
        <f t="shared" si="1382"/>
        <v>CNYCHF45670</v>
      </c>
      <c r="M14773" s="160">
        <f t="shared" si="1386"/>
        <v>45670</v>
      </c>
      <c r="N14773" s="158">
        <v>0.13374169129742813</v>
      </c>
      <c r="O14773" s="158">
        <v>0.93459999999999999</v>
      </c>
      <c r="P14773" s="161">
        <f t="shared" si="1383"/>
        <v>0.125</v>
      </c>
    </row>
    <row r="14774" spans="9:16" x14ac:dyDescent="0.2">
      <c r="I14774" s="158">
        <f t="shared" si="1387"/>
        <v>35</v>
      </c>
      <c r="J14774" s="158" t="str">
        <f t="shared" si="1384"/>
        <v>CNY</v>
      </c>
      <c r="K14774" s="158" t="str">
        <f t="shared" si="1385"/>
        <v>CHF</v>
      </c>
      <c r="L14774" s="158" t="str">
        <f t="shared" si="1382"/>
        <v>CNYCHF45671</v>
      </c>
      <c r="M14774" s="160">
        <f t="shared" si="1386"/>
        <v>45671</v>
      </c>
      <c r="N14774" s="158">
        <v>0.13314160941577463</v>
      </c>
      <c r="O14774" s="158">
        <v>0.9395</v>
      </c>
      <c r="P14774" s="161">
        <f t="shared" si="1383"/>
        <v>0.12509999999999999</v>
      </c>
    </row>
    <row r="14775" spans="9:16" x14ac:dyDescent="0.2">
      <c r="I14775" s="158">
        <f t="shared" si="1387"/>
        <v>35</v>
      </c>
      <c r="J14775" s="158" t="str">
        <f t="shared" si="1384"/>
        <v>CNY</v>
      </c>
      <c r="K14775" s="158" t="str">
        <f t="shared" si="1385"/>
        <v>CHF</v>
      </c>
      <c r="L14775" s="158" t="str">
        <f t="shared" si="1382"/>
        <v>CNYCHF45672</v>
      </c>
      <c r="M14775" s="160">
        <f t="shared" si="1386"/>
        <v>45672</v>
      </c>
      <c r="N14775" s="158">
        <v>0.13242402171753956</v>
      </c>
      <c r="O14775" s="158">
        <v>0.93940000000000001</v>
      </c>
      <c r="P14775" s="161">
        <f t="shared" si="1383"/>
        <v>0.1244</v>
      </c>
    </row>
    <row r="14776" spans="9:16" x14ac:dyDescent="0.2">
      <c r="I14776" s="158">
        <f t="shared" si="1387"/>
        <v>35</v>
      </c>
      <c r="J14776" s="158" t="str">
        <f t="shared" si="1384"/>
        <v>CNY</v>
      </c>
      <c r="K14776" s="158" t="str">
        <f t="shared" si="1385"/>
        <v>CHF</v>
      </c>
      <c r="L14776" s="158" t="str">
        <f t="shared" si="1382"/>
        <v>CNYCHF45673</v>
      </c>
      <c r="M14776" s="160">
        <f t="shared" si="1386"/>
        <v>45673</v>
      </c>
      <c r="N14776" s="158">
        <v>0.13278272762279081</v>
      </c>
      <c r="O14776" s="158">
        <v>0.93759999999999999</v>
      </c>
      <c r="P14776" s="161">
        <f t="shared" si="1383"/>
        <v>0.1245</v>
      </c>
    </row>
    <row r="14777" spans="9:16" x14ac:dyDescent="0.2">
      <c r="I14777" s="158">
        <f t="shared" si="1387"/>
        <v>35</v>
      </c>
      <c r="J14777" s="158" t="str">
        <f t="shared" si="1384"/>
        <v>CNY</v>
      </c>
      <c r="K14777" s="158" t="str">
        <f t="shared" si="1385"/>
        <v>CHF</v>
      </c>
      <c r="L14777" s="158" t="str">
        <f t="shared" si="1382"/>
        <v>CNYCHF45674</v>
      </c>
      <c r="M14777" s="160">
        <f t="shared" si="1386"/>
        <v>45674</v>
      </c>
      <c r="N14777" s="158">
        <v>0.13249595887325438</v>
      </c>
      <c r="O14777" s="158">
        <v>0.93940000000000001</v>
      </c>
      <c r="P14777" s="161">
        <f t="shared" si="1383"/>
        <v>0.1245</v>
      </c>
    </row>
    <row r="14778" spans="9:16" x14ac:dyDescent="0.2">
      <c r="I14778" s="158">
        <f t="shared" si="1387"/>
        <v>35</v>
      </c>
      <c r="J14778" s="158" t="str">
        <f t="shared" si="1384"/>
        <v>CNY</v>
      </c>
      <c r="K14778" s="158" t="str">
        <f t="shared" si="1385"/>
        <v>CHF</v>
      </c>
      <c r="L14778" s="158" t="str">
        <f t="shared" si="1382"/>
        <v>CNYCHF45675</v>
      </c>
      <c r="M14778" s="160">
        <f t="shared" si="1386"/>
        <v>45675</v>
      </c>
      <c r="N14778" s="158">
        <v>0.13249595887325438</v>
      </c>
      <c r="O14778" s="158">
        <v>0.93940000000000001</v>
      </c>
      <c r="P14778" s="161">
        <f t="shared" si="1383"/>
        <v>0.1245</v>
      </c>
    </row>
    <row r="14779" spans="9:16" x14ac:dyDescent="0.2">
      <c r="I14779" s="158">
        <f t="shared" si="1387"/>
        <v>35</v>
      </c>
      <c r="J14779" s="158" t="str">
        <f t="shared" si="1384"/>
        <v>CNY</v>
      </c>
      <c r="K14779" s="158" t="str">
        <f t="shared" si="1385"/>
        <v>CHF</v>
      </c>
      <c r="L14779" s="158" t="str">
        <f t="shared" si="1382"/>
        <v>CNYCHF45676</v>
      </c>
      <c r="M14779" s="160">
        <f t="shared" si="1386"/>
        <v>45676</v>
      </c>
      <c r="N14779" s="158">
        <v>0.13249595887325438</v>
      </c>
      <c r="O14779" s="158">
        <v>0.93940000000000001</v>
      </c>
      <c r="P14779" s="161">
        <f t="shared" si="1383"/>
        <v>0.1245</v>
      </c>
    </row>
    <row r="14780" spans="9:16" x14ac:dyDescent="0.2">
      <c r="I14780" s="158">
        <f t="shared" si="1387"/>
        <v>35</v>
      </c>
      <c r="J14780" s="158" t="str">
        <f t="shared" si="1384"/>
        <v>CNY</v>
      </c>
      <c r="K14780" s="158" t="str">
        <f t="shared" si="1385"/>
        <v>CHF</v>
      </c>
      <c r="L14780" s="158" t="str">
        <f t="shared" si="1382"/>
        <v>CNYCHF45677</v>
      </c>
      <c r="M14780" s="160">
        <f t="shared" si="1386"/>
        <v>45677</v>
      </c>
      <c r="N14780" s="158">
        <v>0.1325714891755379</v>
      </c>
      <c r="O14780" s="158">
        <v>0.94289999999999996</v>
      </c>
      <c r="P14780" s="161">
        <f t="shared" si="1383"/>
        <v>0.125</v>
      </c>
    </row>
    <row r="14781" spans="9:16" x14ac:dyDescent="0.2">
      <c r="I14781" s="158">
        <f t="shared" si="1387"/>
        <v>35</v>
      </c>
      <c r="J14781" s="158" t="str">
        <f t="shared" si="1384"/>
        <v>CNY</v>
      </c>
      <c r="K14781" s="158" t="str">
        <f t="shared" si="1385"/>
        <v>CHF</v>
      </c>
      <c r="L14781" s="158" t="str">
        <f t="shared" si="1382"/>
        <v>CNYCHF45678</v>
      </c>
      <c r="M14781" s="160">
        <f t="shared" si="1386"/>
        <v>45678</v>
      </c>
      <c r="N14781" s="158">
        <v>0.13255040229047096</v>
      </c>
      <c r="O14781" s="158">
        <v>0.94269999999999998</v>
      </c>
      <c r="P14781" s="161">
        <f t="shared" si="1383"/>
        <v>0.125</v>
      </c>
    </row>
    <row r="14782" spans="9:16" x14ac:dyDescent="0.2">
      <c r="I14782" s="158">
        <f t="shared" si="1387"/>
        <v>35</v>
      </c>
      <c r="J14782" s="158" t="str">
        <f t="shared" si="1384"/>
        <v>CNY</v>
      </c>
      <c r="K14782" s="158" t="str">
        <f t="shared" si="1385"/>
        <v>CHF</v>
      </c>
      <c r="L14782" s="158" t="str">
        <f t="shared" si="1382"/>
        <v>CNYCHF45679</v>
      </c>
      <c r="M14782" s="160">
        <f t="shared" si="1386"/>
        <v>45679</v>
      </c>
      <c r="N14782" s="158">
        <v>0.13176619406525061</v>
      </c>
      <c r="O14782" s="158">
        <v>0.94489999999999996</v>
      </c>
      <c r="P14782" s="161">
        <f t="shared" si="1383"/>
        <v>0.1245</v>
      </c>
    </row>
    <row r="14783" spans="9:16" x14ac:dyDescent="0.2">
      <c r="I14783" s="158">
        <f t="shared" si="1387"/>
        <v>35</v>
      </c>
      <c r="J14783" s="158" t="str">
        <f t="shared" si="1384"/>
        <v>CNY</v>
      </c>
      <c r="K14783" s="158" t="str">
        <f t="shared" si="1385"/>
        <v>CHF</v>
      </c>
      <c r="L14783" s="158" t="str">
        <f t="shared" si="1382"/>
        <v>CNYCHF45680</v>
      </c>
      <c r="M14783" s="160">
        <f t="shared" si="1386"/>
        <v>45680</v>
      </c>
      <c r="N14783" s="158">
        <v>0.13187566762056732</v>
      </c>
      <c r="O14783" s="158">
        <v>0.94420000000000004</v>
      </c>
      <c r="P14783" s="161">
        <f t="shared" si="1383"/>
        <v>0.1245</v>
      </c>
    </row>
    <row r="14784" spans="9:16" x14ac:dyDescent="0.2">
      <c r="I14784" s="158">
        <f t="shared" si="1387"/>
        <v>35</v>
      </c>
      <c r="J14784" s="158" t="str">
        <f t="shared" si="1384"/>
        <v>CNY</v>
      </c>
      <c r="K14784" s="158" t="str">
        <f t="shared" si="1385"/>
        <v>CHF</v>
      </c>
      <c r="L14784" s="158" t="str">
        <f t="shared" si="1382"/>
        <v>CNYCHF45681</v>
      </c>
      <c r="M14784" s="160">
        <f t="shared" si="1386"/>
        <v>45681</v>
      </c>
      <c r="N14784" s="158">
        <v>0.13176793032111844</v>
      </c>
      <c r="O14784" s="158">
        <v>0.94940000000000002</v>
      </c>
      <c r="P14784" s="161">
        <f t="shared" si="1383"/>
        <v>0.12509999999999999</v>
      </c>
    </row>
    <row r="14785" spans="9:16" x14ac:dyDescent="0.2">
      <c r="I14785" s="158">
        <f t="shared" si="1387"/>
        <v>35</v>
      </c>
      <c r="J14785" s="158" t="str">
        <f t="shared" si="1384"/>
        <v>CNY</v>
      </c>
      <c r="K14785" s="158" t="str">
        <f t="shared" si="1385"/>
        <v>CHF</v>
      </c>
      <c r="L14785" s="158" t="str">
        <f t="shared" si="1382"/>
        <v>CNYCHF45682</v>
      </c>
      <c r="M14785" s="160">
        <f t="shared" si="1386"/>
        <v>45682</v>
      </c>
      <c r="N14785" s="158">
        <v>0.13176793032111844</v>
      </c>
      <c r="O14785" s="158">
        <v>0.94940000000000002</v>
      </c>
      <c r="P14785" s="161">
        <f t="shared" si="1383"/>
        <v>0.12509999999999999</v>
      </c>
    </row>
    <row r="14786" spans="9:16" x14ac:dyDescent="0.2">
      <c r="I14786" s="158">
        <f t="shared" si="1387"/>
        <v>35</v>
      </c>
      <c r="J14786" s="158" t="str">
        <f t="shared" si="1384"/>
        <v>CNY</v>
      </c>
      <c r="K14786" s="158" t="str">
        <f t="shared" si="1385"/>
        <v>CHF</v>
      </c>
      <c r="L14786" s="158" t="str">
        <f t="shared" si="1382"/>
        <v>CNYCHF45683</v>
      </c>
      <c r="M14786" s="160">
        <f t="shared" si="1386"/>
        <v>45683</v>
      </c>
      <c r="N14786" s="158">
        <v>0.13176793032111844</v>
      </c>
      <c r="O14786" s="158">
        <v>0.94940000000000002</v>
      </c>
      <c r="P14786" s="161">
        <f t="shared" si="1383"/>
        <v>0.12509999999999999</v>
      </c>
    </row>
    <row r="14787" spans="9:16" x14ac:dyDescent="0.2">
      <c r="I14787" s="158">
        <f t="shared" si="1387"/>
        <v>35</v>
      </c>
      <c r="J14787" s="158" t="str">
        <f t="shared" si="1384"/>
        <v>CNY</v>
      </c>
      <c r="K14787" s="158" t="str">
        <f t="shared" si="1385"/>
        <v>CHF</v>
      </c>
      <c r="L14787" s="158" t="str">
        <f t="shared" ref="L14787:L14850" si="1388">J14787&amp;K14787&amp;M14787</f>
        <v>CNYCHF45684</v>
      </c>
      <c r="M14787" s="160">
        <f t="shared" si="1386"/>
        <v>45684</v>
      </c>
      <c r="N14787" s="158">
        <v>0.13105129347626659</v>
      </c>
      <c r="O14787" s="158">
        <v>0.94530000000000003</v>
      </c>
      <c r="P14787" s="161">
        <f t="shared" ref="P14787:P14850" si="1389">ROUND(N14787*O14787,4)</f>
        <v>0.1239</v>
      </c>
    </row>
    <row r="14788" spans="9:16" x14ac:dyDescent="0.2">
      <c r="I14788" s="158">
        <f t="shared" si="1387"/>
        <v>35</v>
      </c>
      <c r="J14788" s="158" t="str">
        <f t="shared" ref="J14788:J14851" si="1390">VLOOKUP($I14788,$A:$C,2,FALSE)</f>
        <v>CNY</v>
      </c>
      <c r="K14788" s="158" t="str">
        <f t="shared" ref="K14788:K14851" si="1391">VLOOKUP($I14788,$A:$C,3,FALSE)</f>
        <v>CHF</v>
      </c>
      <c r="L14788" s="158" t="str">
        <f t="shared" si="1388"/>
        <v>CNYCHF45685</v>
      </c>
      <c r="M14788" s="160">
        <f t="shared" ref="M14788:M14851" si="1392">IF(I14788=I14787,M14787+1,$G$1)</f>
        <v>45685</v>
      </c>
      <c r="N14788" s="158">
        <v>0.13242051458611967</v>
      </c>
      <c r="O14788" s="158">
        <v>0.94410000000000005</v>
      </c>
      <c r="P14788" s="161">
        <f t="shared" si="1389"/>
        <v>0.125</v>
      </c>
    </row>
    <row r="14789" spans="9:16" x14ac:dyDescent="0.2">
      <c r="I14789" s="158">
        <f t="shared" si="1387"/>
        <v>35</v>
      </c>
      <c r="J14789" s="158" t="str">
        <f t="shared" si="1390"/>
        <v>CNY</v>
      </c>
      <c r="K14789" s="158" t="str">
        <f t="shared" si="1391"/>
        <v>CHF</v>
      </c>
      <c r="L14789" s="158" t="str">
        <f t="shared" si="1388"/>
        <v>CNYCHF45686</v>
      </c>
      <c r="M14789" s="160">
        <f t="shared" si="1392"/>
        <v>45686</v>
      </c>
      <c r="N14789" s="158">
        <v>0.13265238442661006</v>
      </c>
      <c r="O14789" s="158">
        <v>0.94299999999999995</v>
      </c>
      <c r="P14789" s="161">
        <f t="shared" si="1389"/>
        <v>0.12509999999999999</v>
      </c>
    </row>
    <row r="14790" spans="9:16" x14ac:dyDescent="0.2">
      <c r="I14790" s="158">
        <f t="shared" si="1387"/>
        <v>35</v>
      </c>
      <c r="J14790" s="158" t="str">
        <f t="shared" si="1390"/>
        <v>CNY</v>
      </c>
      <c r="K14790" s="158" t="str">
        <f t="shared" si="1391"/>
        <v>CHF</v>
      </c>
      <c r="L14790" s="158" t="str">
        <f t="shared" si="1388"/>
        <v>CNYCHF45687</v>
      </c>
      <c r="M14790" s="160">
        <f t="shared" si="1392"/>
        <v>45687</v>
      </c>
      <c r="N14790" s="158">
        <v>0.1325627021581208</v>
      </c>
      <c r="O14790" s="158">
        <v>0.94410000000000005</v>
      </c>
      <c r="P14790" s="161">
        <f t="shared" si="1389"/>
        <v>0.12520000000000001</v>
      </c>
    </row>
    <row r="14791" spans="9:16" x14ac:dyDescent="0.2">
      <c r="I14791" s="158">
        <f t="shared" si="1387"/>
        <v>35</v>
      </c>
      <c r="J14791" s="158" t="str">
        <f t="shared" si="1390"/>
        <v>CNY</v>
      </c>
      <c r="K14791" s="158" t="str">
        <f t="shared" si="1391"/>
        <v>CHF</v>
      </c>
      <c r="L14791" s="158" t="str">
        <f t="shared" si="1388"/>
        <v>CNYCHF45688</v>
      </c>
      <c r="M14791" s="160">
        <f t="shared" si="1392"/>
        <v>45688</v>
      </c>
      <c r="N14791" s="158">
        <v>0.13269110836882822</v>
      </c>
      <c r="O14791" s="158">
        <v>0.94489999999999996</v>
      </c>
      <c r="P14791" s="161">
        <f t="shared" si="1389"/>
        <v>0.12540000000000001</v>
      </c>
    </row>
    <row r="14792" spans="9:16" x14ac:dyDescent="0.2">
      <c r="I14792" s="158">
        <f t="shared" si="1387"/>
        <v>35</v>
      </c>
      <c r="J14792" s="158" t="str">
        <f t="shared" si="1390"/>
        <v>CNY</v>
      </c>
      <c r="K14792" s="158" t="str">
        <f t="shared" si="1391"/>
        <v>CHF</v>
      </c>
      <c r="L14792" s="158" t="str">
        <f t="shared" si="1388"/>
        <v>CNYCHF45689</v>
      </c>
      <c r="M14792" s="160">
        <f t="shared" si="1392"/>
        <v>45689</v>
      </c>
      <c r="N14792" s="158">
        <v>0.13269110836882822</v>
      </c>
      <c r="O14792" s="158">
        <v>0.94489999999999996</v>
      </c>
      <c r="P14792" s="161">
        <f t="shared" si="1389"/>
        <v>0.12540000000000001</v>
      </c>
    </row>
    <row r="14793" spans="9:16" x14ac:dyDescent="0.2">
      <c r="I14793" s="158">
        <f t="shared" si="1387"/>
        <v>35</v>
      </c>
      <c r="J14793" s="158" t="str">
        <f t="shared" si="1390"/>
        <v>CNY</v>
      </c>
      <c r="K14793" s="158" t="str">
        <f t="shared" si="1391"/>
        <v>CHF</v>
      </c>
      <c r="L14793" s="158" t="str">
        <f t="shared" si="1388"/>
        <v>CNYCHF45690</v>
      </c>
      <c r="M14793" s="160">
        <f t="shared" si="1392"/>
        <v>45690</v>
      </c>
      <c r="N14793" s="158">
        <v>0.13269110836882822</v>
      </c>
      <c r="O14793" s="158">
        <v>0.94489999999999996</v>
      </c>
      <c r="P14793" s="161">
        <f t="shared" si="1389"/>
        <v>0.12540000000000001</v>
      </c>
    </row>
    <row r="14794" spans="9:16" x14ac:dyDescent="0.2">
      <c r="I14794" s="158">
        <f t="shared" si="1387"/>
        <v>35</v>
      </c>
      <c r="J14794" s="158" t="str">
        <f t="shared" si="1390"/>
        <v>CNY</v>
      </c>
      <c r="K14794" s="158" t="str">
        <f t="shared" si="1391"/>
        <v>CHF</v>
      </c>
      <c r="L14794" s="158" t="str">
        <f t="shared" si="1388"/>
        <v>CNYCHF45691</v>
      </c>
      <c r="M14794" s="160">
        <f t="shared" si="1392"/>
        <v>45691</v>
      </c>
      <c r="N14794" s="158">
        <v>0.13422818791946309</v>
      </c>
      <c r="O14794" s="158">
        <v>0.93930000000000002</v>
      </c>
      <c r="P14794" s="161">
        <f t="shared" si="1389"/>
        <v>0.12609999999999999</v>
      </c>
    </row>
    <row r="14795" spans="9:16" x14ac:dyDescent="0.2">
      <c r="I14795" s="158">
        <f t="shared" si="1387"/>
        <v>35</v>
      </c>
      <c r="J14795" s="158" t="str">
        <f t="shared" si="1390"/>
        <v>CNY</v>
      </c>
      <c r="K14795" s="158" t="str">
        <f t="shared" si="1391"/>
        <v>CHF</v>
      </c>
      <c r="L14795" s="158" t="str">
        <f t="shared" si="1388"/>
        <v>CNYCHF45692</v>
      </c>
      <c r="M14795" s="160">
        <f t="shared" si="1392"/>
        <v>45692</v>
      </c>
      <c r="N14795" s="158">
        <v>0.13343474373857464</v>
      </c>
      <c r="O14795" s="158">
        <v>0.93959999999999999</v>
      </c>
      <c r="P14795" s="161">
        <f t="shared" si="1389"/>
        <v>0.12540000000000001</v>
      </c>
    </row>
    <row r="14796" spans="9:16" x14ac:dyDescent="0.2">
      <c r="I14796" s="158">
        <f t="shared" si="1387"/>
        <v>35</v>
      </c>
      <c r="J14796" s="158" t="str">
        <f t="shared" si="1390"/>
        <v>CNY</v>
      </c>
      <c r="K14796" s="158" t="str">
        <f t="shared" si="1391"/>
        <v>CHF</v>
      </c>
      <c r="L14796" s="158" t="str">
        <f t="shared" si="1388"/>
        <v>CNYCHF45693</v>
      </c>
      <c r="M14796" s="160">
        <f t="shared" si="1392"/>
        <v>45693</v>
      </c>
      <c r="N14796" s="158">
        <v>0.13193134292913969</v>
      </c>
      <c r="O14796" s="158">
        <v>0.9395</v>
      </c>
      <c r="P14796" s="161">
        <f t="shared" si="1389"/>
        <v>0.1239</v>
      </c>
    </row>
    <row r="14797" spans="9:16" x14ac:dyDescent="0.2">
      <c r="I14797" s="158">
        <f t="shared" si="1387"/>
        <v>35</v>
      </c>
      <c r="J14797" s="158" t="str">
        <f t="shared" si="1390"/>
        <v>CNY</v>
      </c>
      <c r="K14797" s="158" t="str">
        <f t="shared" si="1391"/>
        <v>CHF</v>
      </c>
      <c r="L14797" s="158" t="str">
        <f t="shared" si="1388"/>
        <v>CNYCHF45694</v>
      </c>
      <c r="M14797" s="160">
        <f t="shared" si="1392"/>
        <v>45694</v>
      </c>
      <c r="N14797" s="158">
        <v>0.13243103653772298</v>
      </c>
      <c r="O14797" s="158">
        <v>0.9385</v>
      </c>
      <c r="P14797" s="161">
        <f t="shared" si="1389"/>
        <v>0.12429999999999999</v>
      </c>
    </row>
    <row r="14798" spans="9:16" x14ac:dyDescent="0.2">
      <c r="I14798" s="158">
        <f t="shared" si="1387"/>
        <v>35</v>
      </c>
      <c r="J14798" s="158" t="str">
        <f t="shared" si="1390"/>
        <v>CNY</v>
      </c>
      <c r="K14798" s="158" t="str">
        <f t="shared" si="1391"/>
        <v>CHF</v>
      </c>
      <c r="L14798" s="158" t="str">
        <f t="shared" si="1388"/>
        <v>CNYCHF45695</v>
      </c>
      <c r="M14798" s="160">
        <f t="shared" si="1392"/>
        <v>45695</v>
      </c>
      <c r="N14798" s="158">
        <v>0.13221567020123226</v>
      </c>
      <c r="O14798" s="158">
        <v>0.94179999999999997</v>
      </c>
      <c r="P14798" s="161">
        <f t="shared" si="1389"/>
        <v>0.1245</v>
      </c>
    </row>
    <row r="14799" spans="9:16" x14ac:dyDescent="0.2">
      <c r="I14799" s="158">
        <f t="shared" si="1387"/>
        <v>35</v>
      </c>
      <c r="J14799" s="158" t="str">
        <f t="shared" si="1390"/>
        <v>CNY</v>
      </c>
      <c r="K14799" s="158" t="str">
        <f t="shared" si="1391"/>
        <v>CHF</v>
      </c>
      <c r="L14799" s="158" t="str">
        <f t="shared" si="1388"/>
        <v>CNYCHF45696</v>
      </c>
      <c r="M14799" s="160">
        <f t="shared" si="1392"/>
        <v>45696</v>
      </c>
      <c r="N14799" s="158">
        <v>0.13221567020123226</v>
      </c>
      <c r="O14799" s="158">
        <v>0.94179999999999997</v>
      </c>
      <c r="P14799" s="161">
        <f t="shared" si="1389"/>
        <v>0.1245</v>
      </c>
    </row>
    <row r="14800" spans="9:16" x14ac:dyDescent="0.2">
      <c r="I14800" s="158">
        <f t="shared" si="1387"/>
        <v>35</v>
      </c>
      <c r="J14800" s="158" t="str">
        <f t="shared" si="1390"/>
        <v>CNY</v>
      </c>
      <c r="K14800" s="158" t="str">
        <f t="shared" si="1391"/>
        <v>CHF</v>
      </c>
      <c r="L14800" s="158" t="str">
        <f t="shared" si="1388"/>
        <v>CNYCHF45697</v>
      </c>
      <c r="M14800" s="160">
        <f t="shared" si="1392"/>
        <v>45697</v>
      </c>
      <c r="N14800" s="158">
        <v>0.13221567020123226</v>
      </c>
      <c r="O14800" s="158">
        <v>0.94179999999999997</v>
      </c>
      <c r="P14800" s="161">
        <f t="shared" si="1389"/>
        <v>0.1245</v>
      </c>
    </row>
    <row r="14801" spans="9:16" x14ac:dyDescent="0.2">
      <c r="I14801" s="158">
        <f t="shared" si="1387"/>
        <v>35</v>
      </c>
      <c r="J14801" s="158" t="str">
        <f t="shared" si="1390"/>
        <v>CNY</v>
      </c>
      <c r="K14801" s="158" t="str">
        <f t="shared" si="1391"/>
        <v>CHF</v>
      </c>
      <c r="L14801" s="158" t="str">
        <f t="shared" si="1388"/>
        <v>CNYCHF45698</v>
      </c>
      <c r="M14801" s="160">
        <f t="shared" si="1392"/>
        <v>45698</v>
      </c>
      <c r="N14801" s="158">
        <v>0.13263479010544466</v>
      </c>
      <c r="O14801" s="158">
        <v>0.93959999999999999</v>
      </c>
      <c r="P14801" s="161">
        <f t="shared" si="1389"/>
        <v>0.1246</v>
      </c>
    </row>
    <row r="14802" spans="9:16" x14ac:dyDescent="0.2">
      <c r="I14802" s="158">
        <f t="shared" si="1387"/>
        <v>35</v>
      </c>
      <c r="J14802" s="158" t="str">
        <f t="shared" si="1390"/>
        <v>CNY</v>
      </c>
      <c r="K14802" s="158" t="str">
        <f t="shared" si="1391"/>
        <v>CHF</v>
      </c>
      <c r="L14802" s="158" t="str">
        <f t="shared" si="1388"/>
        <v>CNYCHF45699</v>
      </c>
      <c r="M14802" s="160">
        <f t="shared" si="1392"/>
        <v>45699</v>
      </c>
      <c r="N14802" s="158">
        <v>0.13255567338282079</v>
      </c>
      <c r="O14802" s="158">
        <v>0.94289999999999996</v>
      </c>
      <c r="P14802" s="161">
        <f t="shared" si="1389"/>
        <v>0.125</v>
      </c>
    </row>
    <row r="14803" spans="9:16" x14ac:dyDescent="0.2">
      <c r="I14803" s="158">
        <f t="shared" si="1387"/>
        <v>35</v>
      </c>
      <c r="J14803" s="158" t="str">
        <f t="shared" si="1390"/>
        <v>CNY</v>
      </c>
      <c r="K14803" s="158" t="str">
        <f t="shared" si="1391"/>
        <v>CHF</v>
      </c>
      <c r="L14803" s="158" t="str">
        <f t="shared" si="1388"/>
        <v>CNYCHF45700</v>
      </c>
      <c r="M14803" s="160">
        <f t="shared" si="1392"/>
        <v>45700</v>
      </c>
      <c r="N14803" s="158">
        <v>0.13193656489959629</v>
      </c>
      <c r="O14803" s="158">
        <v>0.94569999999999999</v>
      </c>
      <c r="P14803" s="161">
        <f t="shared" si="1389"/>
        <v>0.12479999999999999</v>
      </c>
    </row>
    <row r="14804" spans="9:16" x14ac:dyDescent="0.2">
      <c r="I14804" s="158">
        <f t="shared" si="1387"/>
        <v>35</v>
      </c>
      <c r="J14804" s="158" t="str">
        <f t="shared" si="1390"/>
        <v>CNY</v>
      </c>
      <c r="K14804" s="158" t="str">
        <f t="shared" si="1391"/>
        <v>CHF</v>
      </c>
      <c r="L14804" s="158" t="str">
        <f t="shared" si="1388"/>
        <v>CNYCHF45701</v>
      </c>
      <c r="M14804" s="160">
        <f t="shared" si="1392"/>
        <v>45701</v>
      </c>
      <c r="N14804" s="158">
        <v>0.13189654035374654</v>
      </c>
      <c r="O14804" s="158">
        <v>0.94210000000000005</v>
      </c>
      <c r="P14804" s="161">
        <f t="shared" si="1389"/>
        <v>0.12429999999999999</v>
      </c>
    </row>
    <row r="14805" spans="9:16" x14ac:dyDescent="0.2">
      <c r="I14805" s="158">
        <f t="shared" si="1387"/>
        <v>35</v>
      </c>
      <c r="J14805" s="158" t="str">
        <f t="shared" si="1390"/>
        <v>CNY</v>
      </c>
      <c r="K14805" s="158" t="str">
        <f t="shared" si="1391"/>
        <v>CHF</v>
      </c>
      <c r="L14805" s="158" t="str">
        <f t="shared" si="1388"/>
        <v>CNYCHF45702</v>
      </c>
      <c r="M14805" s="160">
        <f t="shared" si="1392"/>
        <v>45702</v>
      </c>
      <c r="N14805" s="158">
        <v>0.13133528585124965</v>
      </c>
      <c r="O14805" s="158">
        <v>0.94420000000000004</v>
      </c>
      <c r="P14805" s="161">
        <f t="shared" si="1389"/>
        <v>0.124</v>
      </c>
    </row>
    <row r="14806" spans="9:16" x14ac:dyDescent="0.2">
      <c r="I14806" s="158">
        <f t="shared" si="1387"/>
        <v>35</v>
      </c>
      <c r="J14806" s="158" t="str">
        <f t="shared" si="1390"/>
        <v>CNY</v>
      </c>
      <c r="K14806" s="158" t="str">
        <f t="shared" si="1391"/>
        <v>CHF</v>
      </c>
      <c r="L14806" s="158" t="str">
        <f t="shared" si="1388"/>
        <v>CNYCHF45703</v>
      </c>
      <c r="M14806" s="160">
        <f t="shared" si="1392"/>
        <v>45703</v>
      </c>
      <c r="N14806" s="158">
        <v>0.13133528585124965</v>
      </c>
      <c r="O14806" s="158">
        <v>0.94420000000000004</v>
      </c>
      <c r="P14806" s="161">
        <f t="shared" si="1389"/>
        <v>0.124</v>
      </c>
    </row>
    <row r="14807" spans="9:16" x14ac:dyDescent="0.2">
      <c r="I14807" s="158">
        <f t="shared" si="1387"/>
        <v>35</v>
      </c>
      <c r="J14807" s="158" t="str">
        <f t="shared" si="1390"/>
        <v>CNY</v>
      </c>
      <c r="K14807" s="158" t="str">
        <f t="shared" si="1391"/>
        <v>CHF</v>
      </c>
      <c r="L14807" s="158" t="str">
        <f t="shared" si="1388"/>
        <v>CNYCHF45704</v>
      </c>
      <c r="M14807" s="160">
        <f t="shared" si="1392"/>
        <v>45704</v>
      </c>
      <c r="N14807" s="158">
        <v>0.13133528585124965</v>
      </c>
      <c r="O14807" s="158">
        <v>0.94420000000000004</v>
      </c>
      <c r="P14807" s="161">
        <f t="shared" si="1389"/>
        <v>0.124</v>
      </c>
    </row>
    <row r="14808" spans="9:16" x14ac:dyDescent="0.2">
      <c r="I14808" s="158">
        <f t="shared" si="1387"/>
        <v>35</v>
      </c>
      <c r="J14808" s="158" t="str">
        <f t="shared" si="1390"/>
        <v>CNY</v>
      </c>
      <c r="K14808" s="158" t="str">
        <f t="shared" si="1391"/>
        <v>CHF</v>
      </c>
      <c r="L14808" s="158" t="str">
        <f t="shared" si="1388"/>
        <v>CNYCHF45705</v>
      </c>
      <c r="M14808" s="160">
        <f t="shared" si="1392"/>
        <v>45705</v>
      </c>
      <c r="N14808" s="158">
        <v>0.13146478058528119</v>
      </c>
      <c r="O14808" s="158">
        <v>0.94399999999999995</v>
      </c>
      <c r="P14808" s="161">
        <f t="shared" si="1389"/>
        <v>0.1241</v>
      </c>
    </row>
    <row r="14809" spans="9:16" x14ac:dyDescent="0.2">
      <c r="I14809" s="158">
        <f t="shared" si="1387"/>
        <v>35</v>
      </c>
      <c r="J14809" s="158" t="str">
        <f t="shared" si="1390"/>
        <v>CNY</v>
      </c>
      <c r="K14809" s="158" t="str">
        <f t="shared" si="1391"/>
        <v>CHF</v>
      </c>
      <c r="L14809" s="158" t="str">
        <f t="shared" si="1388"/>
        <v>CNYCHF45706</v>
      </c>
      <c r="M14809" s="160">
        <f t="shared" si="1392"/>
        <v>45706</v>
      </c>
      <c r="N14809" s="158">
        <v>0.13148206584621858</v>
      </c>
      <c r="O14809" s="158">
        <v>0.9425</v>
      </c>
      <c r="P14809" s="161">
        <f t="shared" si="1389"/>
        <v>0.1239</v>
      </c>
    </row>
    <row r="14810" spans="9:16" x14ac:dyDescent="0.2">
      <c r="I14810" s="158">
        <f t="shared" si="1387"/>
        <v>35</v>
      </c>
      <c r="J14810" s="158" t="str">
        <f t="shared" si="1390"/>
        <v>CNY</v>
      </c>
      <c r="K14810" s="158" t="str">
        <f t="shared" si="1391"/>
        <v>CHF</v>
      </c>
      <c r="L14810" s="158" t="str">
        <f t="shared" si="1388"/>
        <v>CNYCHF45707</v>
      </c>
      <c r="M14810" s="160">
        <f t="shared" si="1392"/>
        <v>45707</v>
      </c>
      <c r="N14810" s="158">
        <v>0.13154952181748819</v>
      </c>
      <c r="O14810" s="158">
        <v>0.94350000000000001</v>
      </c>
      <c r="P14810" s="161">
        <f t="shared" si="1389"/>
        <v>0.1241</v>
      </c>
    </row>
    <row r="14811" spans="9:16" x14ac:dyDescent="0.2">
      <c r="I14811" s="158">
        <f t="shared" si="1387"/>
        <v>35</v>
      </c>
      <c r="J14811" s="158" t="str">
        <f t="shared" si="1390"/>
        <v>CNY</v>
      </c>
      <c r="K14811" s="158" t="str">
        <f t="shared" si="1391"/>
        <v>CHF</v>
      </c>
      <c r="L14811" s="158" t="str">
        <f t="shared" si="1388"/>
        <v>CNYCHF45708</v>
      </c>
      <c r="M14811" s="160">
        <f t="shared" si="1392"/>
        <v>45708</v>
      </c>
      <c r="N14811" s="158">
        <v>0.13191393934597068</v>
      </c>
      <c r="O14811" s="158">
        <v>0.94230000000000003</v>
      </c>
      <c r="P14811" s="161">
        <f t="shared" si="1389"/>
        <v>0.12429999999999999</v>
      </c>
    </row>
    <row r="14812" spans="9:16" x14ac:dyDescent="0.2">
      <c r="I14812" s="158">
        <f t="shared" si="1387"/>
        <v>35</v>
      </c>
      <c r="J14812" s="158" t="str">
        <f t="shared" si="1390"/>
        <v>CNY</v>
      </c>
      <c r="K14812" s="158" t="str">
        <f t="shared" si="1391"/>
        <v>CHF</v>
      </c>
      <c r="L14812" s="158" t="str">
        <f t="shared" si="1388"/>
        <v>CNYCHF45709</v>
      </c>
      <c r="M14812" s="160">
        <f t="shared" si="1392"/>
        <v>45709</v>
      </c>
      <c r="N14812" s="158">
        <v>0.13169504694928424</v>
      </c>
      <c r="O14812" s="158">
        <v>0.94199999999999995</v>
      </c>
      <c r="P14812" s="161">
        <f t="shared" si="1389"/>
        <v>0.1241</v>
      </c>
    </row>
    <row r="14813" spans="9:16" x14ac:dyDescent="0.2">
      <c r="I14813" s="158">
        <f t="shared" si="1387"/>
        <v>35</v>
      </c>
      <c r="J14813" s="158" t="str">
        <f t="shared" si="1390"/>
        <v>CNY</v>
      </c>
      <c r="K14813" s="158" t="str">
        <f t="shared" si="1391"/>
        <v>CHF</v>
      </c>
      <c r="L14813" s="158" t="str">
        <f t="shared" si="1388"/>
        <v>CNYCHF45710</v>
      </c>
      <c r="M14813" s="160">
        <f t="shared" si="1392"/>
        <v>45710</v>
      </c>
      <c r="N14813" s="158">
        <v>0.13169504694928424</v>
      </c>
      <c r="O14813" s="158">
        <v>0.94199999999999995</v>
      </c>
      <c r="P14813" s="161">
        <f t="shared" si="1389"/>
        <v>0.1241</v>
      </c>
    </row>
    <row r="14814" spans="9:16" x14ac:dyDescent="0.2">
      <c r="I14814" s="158">
        <f t="shared" si="1387"/>
        <v>35</v>
      </c>
      <c r="J14814" s="158" t="str">
        <f t="shared" si="1390"/>
        <v>CNY</v>
      </c>
      <c r="K14814" s="158" t="str">
        <f t="shared" si="1391"/>
        <v>CHF</v>
      </c>
      <c r="L14814" s="158" t="str">
        <f t="shared" si="1388"/>
        <v>CNYCHF45711</v>
      </c>
      <c r="M14814" s="160">
        <f t="shared" si="1392"/>
        <v>45711</v>
      </c>
      <c r="N14814" s="158">
        <v>0.13169504694928424</v>
      </c>
      <c r="O14814" s="158">
        <v>0.94199999999999995</v>
      </c>
      <c r="P14814" s="161">
        <f t="shared" si="1389"/>
        <v>0.1241</v>
      </c>
    </row>
    <row r="14815" spans="9:16" x14ac:dyDescent="0.2">
      <c r="I14815" s="158">
        <f t="shared" si="1387"/>
        <v>35</v>
      </c>
      <c r="J14815" s="158" t="str">
        <f t="shared" si="1390"/>
        <v>CNY</v>
      </c>
      <c r="K14815" s="158" t="str">
        <f t="shared" si="1391"/>
        <v>CHF</v>
      </c>
      <c r="L14815" s="158" t="str">
        <f t="shared" si="1388"/>
        <v>CNYCHF45712</v>
      </c>
      <c r="M14815" s="160">
        <f t="shared" si="1392"/>
        <v>45712</v>
      </c>
      <c r="N14815" s="158">
        <v>0.13178876896110914</v>
      </c>
      <c r="O14815" s="158">
        <v>0.9415</v>
      </c>
      <c r="P14815" s="161">
        <f t="shared" si="1389"/>
        <v>0.1241</v>
      </c>
    </row>
    <row r="14816" spans="9:16" x14ac:dyDescent="0.2">
      <c r="I14816" s="158">
        <f t="shared" si="1387"/>
        <v>35</v>
      </c>
      <c r="J14816" s="158" t="str">
        <f t="shared" si="1390"/>
        <v>CNY</v>
      </c>
      <c r="K14816" s="158" t="str">
        <f t="shared" si="1391"/>
        <v>CHF</v>
      </c>
      <c r="L14816" s="158" t="str">
        <f t="shared" si="1388"/>
        <v>CNYCHF45713</v>
      </c>
      <c r="M14816" s="160">
        <f t="shared" si="1392"/>
        <v>45713</v>
      </c>
      <c r="N14816" s="158">
        <v>0.13120088166992483</v>
      </c>
      <c r="O14816" s="158">
        <v>0.93859999999999999</v>
      </c>
      <c r="P14816" s="161">
        <f t="shared" si="1389"/>
        <v>0.1231</v>
      </c>
    </row>
    <row r="14817" spans="9:16" x14ac:dyDescent="0.2">
      <c r="I14817" s="158">
        <f t="shared" si="1387"/>
        <v>35</v>
      </c>
      <c r="J14817" s="158" t="str">
        <f t="shared" si="1390"/>
        <v>CNY</v>
      </c>
      <c r="K14817" s="158" t="str">
        <f t="shared" si="1391"/>
        <v>CHF</v>
      </c>
      <c r="L14817" s="158" t="str">
        <f t="shared" si="1388"/>
        <v>CNYCHF45714</v>
      </c>
      <c r="M14817" s="160">
        <f t="shared" si="1392"/>
        <v>45714</v>
      </c>
      <c r="N14817" s="158">
        <v>0.13136288998357964</v>
      </c>
      <c r="O14817" s="158">
        <v>0.93920000000000003</v>
      </c>
      <c r="P14817" s="161">
        <f t="shared" si="1389"/>
        <v>0.1234</v>
      </c>
    </row>
    <row r="14818" spans="9:16" x14ac:dyDescent="0.2">
      <c r="I14818" s="158">
        <f t="shared" si="1387"/>
        <v>35</v>
      </c>
      <c r="J14818" s="158" t="str">
        <f t="shared" si="1390"/>
        <v>CNY</v>
      </c>
      <c r="K14818" s="158" t="str">
        <f t="shared" si="1391"/>
        <v>CHF</v>
      </c>
      <c r="L14818" s="158" t="str">
        <f t="shared" si="1388"/>
        <v>CNYCHF45715</v>
      </c>
      <c r="M14818" s="160">
        <f t="shared" si="1392"/>
        <v>45715</v>
      </c>
      <c r="N14818" s="158">
        <v>0.1313594388324773</v>
      </c>
      <c r="O14818" s="158">
        <v>0.94069999999999998</v>
      </c>
      <c r="P14818" s="161">
        <f t="shared" si="1389"/>
        <v>0.1236</v>
      </c>
    </row>
    <row r="14819" spans="9:16" x14ac:dyDescent="0.2">
      <c r="I14819" s="158">
        <f t="shared" si="1387"/>
        <v>35</v>
      </c>
      <c r="J14819" s="158" t="str">
        <f t="shared" si="1390"/>
        <v>CNY</v>
      </c>
      <c r="K14819" s="158" t="str">
        <f t="shared" si="1391"/>
        <v>CHF</v>
      </c>
      <c r="L14819" s="158" t="str">
        <f t="shared" si="1388"/>
        <v>CNYCHF45716</v>
      </c>
      <c r="M14819" s="160">
        <f t="shared" si="1392"/>
        <v>45716</v>
      </c>
      <c r="N14819" s="158">
        <v>0.13195745691589031</v>
      </c>
      <c r="O14819" s="158">
        <v>0.93940000000000001</v>
      </c>
      <c r="P14819" s="161">
        <f t="shared" si="1389"/>
        <v>0.124</v>
      </c>
    </row>
    <row r="14820" spans="9:16" x14ac:dyDescent="0.2">
      <c r="I14820" s="158">
        <f t="shared" si="1387"/>
        <v>35</v>
      </c>
      <c r="J14820" s="158" t="str">
        <f t="shared" si="1390"/>
        <v>CNY</v>
      </c>
      <c r="K14820" s="158" t="str">
        <f t="shared" si="1391"/>
        <v>CHF</v>
      </c>
      <c r="L14820" s="158" t="str">
        <f t="shared" si="1388"/>
        <v>CNYCHF45717</v>
      </c>
      <c r="M14820" s="160">
        <f t="shared" si="1392"/>
        <v>45717</v>
      </c>
      <c r="N14820" s="158">
        <v>0.13195745691589031</v>
      </c>
      <c r="O14820" s="158">
        <v>0.93940000000000001</v>
      </c>
      <c r="P14820" s="161">
        <f t="shared" si="1389"/>
        <v>0.124</v>
      </c>
    </row>
    <row r="14821" spans="9:16" x14ac:dyDescent="0.2">
      <c r="I14821" s="158">
        <f t="shared" si="1387"/>
        <v>35</v>
      </c>
      <c r="J14821" s="158" t="str">
        <f t="shared" si="1390"/>
        <v>CNY</v>
      </c>
      <c r="K14821" s="158" t="str">
        <f t="shared" si="1391"/>
        <v>CHF</v>
      </c>
      <c r="L14821" s="158" t="str">
        <f t="shared" si="1388"/>
        <v>CNYCHF45718</v>
      </c>
      <c r="M14821" s="160">
        <f t="shared" si="1392"/>
        <v>45718</v>
      </c>
      <c r="N14821" s="158">
        <v>0.13195745691589031</v>
      </c>
      <c r="O14821" s="158">
        <v>0.93940000000000001</v>
      </c>
      <c r="P14821" s="161">
        <f t="shared" si="1389"/>
        <v>0.124</v>
      </c>
    </row>
    <row r="14822" spans="9:16" x14ac:dyDescent="0.2">
      <c r="I14822" s="158">
        <f t="shared" si="1387"/>
        <v>35</v>
      </c>
      <c r="J14822" s="158" t="str">
        <f t="shared" si="1390"/>
        <v>CNY</v>
      </c>
      <c r="K14822" s="158" t="str">
        <f t="shared" si="1391"/>
        <v>CHF</v>
      </c>
      <c r="L14822" s="158" t="str">
        <f t="shared" si="1388"/>
        <v>CNYCHF45719</v>
      </c>
      <c r="M14822" s="160">
        <f t="shared" si="1392"/>
        <v>45719</v>
      </c>
      <c r="N14822" s="158">
        <v>0.13109252510421857</v>
      </c>
      <c r="O14822" s="158">
        <v>0.94279999999999997</v>
      </c>
      <c r="P14822" s="161">
        <f t="shared" si="1389"/>
        <v>0.1236</v>
      </c>
    </row>
    <row r="14823" spans="9:16" x14ac:dyDescent="0.2">
      <c r="I14823" s="158">
        <f t="shared" si="1387"/>
        <v>35</v>
      </c>
      <c r="J14823" s="158" t="str">
        <f t="shared" si="1390"/>
        <v>CNY</v>
      </c>
      <c r="K14823" s="158" t="str">
        <f t="shared" si="1391"/>
        <v>CHF</v>
      </c>
      <c r="L14823" s="158" t="str">
        <f t="shared" si="1388"/>
        <v>CNYCHF45720</v>
      </c>
      <c r="M14823" s="160">
        <f t="shared" si="1392"/>
        <v>45720</v>
      </c>
      <c r="N14823" s="158">
        <v>0.13052444722896597</v>
      </c>
      <c r="O14823" s="158">
        <v>0.93710000000000004</v>
      </c>
      <c r="P14823" s="161">
        <f t="shared" si="1389"/>
        <v>0.12230000000000001</v>
      </c>
    </row>
    <row r="14824" spans="9:16" x14ac:dyDescent="0.2">
      <c r="I14824" s="158">
        <f t="shared" si="1387"/>
        <v>35</v>
      </c>
      <c r="J14824" s="158" t="str">
        <f t="shared" si="1390"/>
        <v>CNY</v>
      </c>
      <c r="K14824" s="158" t="str">
        <f t="shared" si="1391"/>
        <v>CHF</v>
      </c>
      <c r="L14824" s="158" t="str">
        <f t="shared" si="1388"/>
        <v>CNYCHF45721</v>
      </c>
      <c r="M14824" s="160">
        <f t="shared" si="1392"/>
        <v>45721</v>
      </c>
      <c r="N14824" s="158">
        <v>0.12874155133569359</v>
      </c>
      <c r="O14824" s="158">
        <v>0.95140000000000002</v>
      </c>
      <c r="P14824" s="161">
        <f t="shared" si="1389"/>
        <v>0.1225</v>
      </c>
    </row>
    <row r="14825" spans="9:16" x14ac:dyDescent="0.2">
      <c r="I14825" s="158">
        <f t="shared" si="1387"/>
        <v>35</v>
      </c>
      <c r="J14825" s="158" t="str">
        <f t="shared" si="1390"/>
        <v>CNY</v>
      </c>
      <c r="K14825" s="158" t="str">
        <f t="shared" si="1391"/>
        <v>CHF</v>
      </c>
      <c r="L14825" s="158" t="str">
        <f t="shared" si="1388"/>
        <v>CNYCHF45722</v>
      </c>
      <c r="M14825" s="160">
        <f t="shared" si="1392"/>
        <v>45722</v>
      </c>
      <c r="N14825" s="158">
        <v>0.12780042685342569</v>
      </c>
      <c r="O14825" s="158">
        <v>0.95650000000000002</v>
      </c>
      <c r="P14825" s="161">
        <f t="shared" si="1389"/>
        <v>0.1222</v>
      </c>
    </row>
    <row r="14826" spans="9:16" x14ac:dyDescent="0.2">
      <c r="I14826" s="158">
        <f t="shared" ref="I14826:I14889" si="1393">IF(M14825=$G$2,I14825+1,I14825)</f>
        <v>35</v>
      </c>
      <c r="J14826" s="158" t="str">
        <f t="shared" si="1390"/>
        <v>CNY</v>
      </c>
      <c r="K14826" s="158" t="str">
        <f t="shared" si="1391"/>
        <v>CHF</v>
      </c>
      <c r="L14826" s="158" t="str">
        <f t="shared" si="1388"/>
        <v>CNYCHF45723</v>
      </c>
      <c r="M14826" s="160">
        <f t="shared" si="1392"/>
        <v>45723</v>
      </c>
      <c r="N14826" s="158">
        <v>0.12728962207711206</v>
      </c>
      <c r="O14826" s="158">
        <v>0.95569999999999999</v>
      </c>
      <c r="P14826" s="161">
        <f t="shared" si="1389"/>
        <v>0.1217</v>
      </c>
    </row>
    <row r="14827" spans="9:16" x14ac:dyDescent="0.2">
      <c r="I14827" s="158">
        <f t="shared" si="1393"/>
        <v>35</v>
      </c>
      <c r="J14827" s="158" t="str">
        <f t="shared" si="1390"/>
        <v>CNY</v>
      </c>
      <c r="K14827" s="158" t="str">
        <f t="shared" si="1391"/>
        <v>CHF</v>
      </c>
      <c r="L14827" s="158" t="str">
        <f t="shared" si="1388"/>
        <v>CNYCHF45724</v>
      </c>
      <c r="M14827" s="160">
        <f t="shared" si="1392"/>
        <v>45724</v>
      </c>
      <c r="N14827" s="158">
        <v>0.12728962207711206</v>
      </c>
      <c r="O14827" s="158">
        <v>0.95569999999999999</v>
      </c>
      <c r="P14827" s="161">
        <f t="shared" si="1389"/>
        <v>0.1217</v>
      </c>
    </row>
    <row r="14828" spans="9:16" x14ac:dyDescent="0.2">
      <c r="I14828" s="158">
        <f t="shared" si="1393"/>
        <v>35</v>
      </c>
      <c r="J14828" s="158" t="str">
        <f t="shared" si="1390"/>
        <v>CNY</v>
      </c>
      <c r="K14828" s="158" t="str">
        <f t="shared" si="1391"/>
        <v>CHF</v>
      </c>
      <c r="L14828" s="158" t="str">
        <f t="shared" si="1388"/>
        <v>CNYCHF45725</v>
      </c>
      <c r="M14828" s="160">
        <f t="shared" si="1392"/>
        <v>45725</v>
      </c>
      <c r="N14828" s="158">
        <v>0.12728962207711206</v>
      </c>
      <c r="O14828" s="158">
        <v>0.95569999999999999</v>
      </c>
      <c r="P14828" s="161">
        <f t="shared" si="1389"/>
        <v>0.1217</v>
      </c>
    </row>
    <row r="14829" spans="9:16" x14ac:dyDescent="0.2">
      <c r="I14829" s="158">
        <f t="shared" si="1393"/>
        <v>35</v>
      </c>
      <c r="J14829" s="158" t="str">
        <f t="shared" si="1390"/>
        <v>CNY</v>
      </c>
      <c r="K14829" s="158" t="str">
        <f t="shared" si="1391"/>
        <v>CHF</v>
      </c>
      <c r="L14829" s="158" t="str">
        <f t="shared" si="1388"/>
        <v>CNYCHF45726</v>
      </c>
      <c r="M14829" s="160">
        <f t="shared" si="1392"/>
        <v>45726</v>
      </c>
      <c r="N14829" s="158">
        <v>0.12703574785944766</v>
      </c>
      <c r="O14829" s="158">
        <v>0.95120000000000005</v>
      </c>
      <c r="P14829" s="161">
        <f t="shared" si="1389"/>
        <v>0.1208</v>
      </c>
    </row>
    <row r="14830" spans="9:16" x14ac:dyDescent="0.2">
      <c r="I14830" s="158">
        <f t="shared" si="1393"/>
        <v>35</v>
      </c>
      <c r="J14830" s="158" t="str">
        <f t="shared" si="1390"/>
        <v>CNY</v>
      </c>
      <c r="K14830" s="158" t="str">
        <f t="shared" si="1391"/>
        <v>CHF</v>
      </c>
      <c r="L14830" s="158" t="str">
        <f t="shared" si="1388"/>
        <v>CNYCHF45727</v>
      </c>
      <c r="M14830" s="160">
        <f t="shared" si="1392"/>
        <v>45727</v>
      </c>
      <c r="N14830" s="158">
        <v>0.1266961446363187</v>
      </c>
      <c r="O14830" s="158">
        <v>0.96079999999999999</v>
      </c>
      <c r="P14830" s="161">
        <f t="shared" si="1389"/>
        <v>0.1217</v>
      </c>
    </row>
    <row r="14831" spans="9:16" x14ac:dyDescent="0.2">
      <c r="I14831" s="158">
        <f t="shared" si="1393"/>
        <v>35</v>
      </c>
      <c r="J14831" s="158" t="str">
        <f t="shared" si="1390"/>
        <v>CNY</v>
      </c>
      <c r="K14831" s="158" t="str">
        <f t="shared" si="1391"/>
        <v>CHF</v>
      </c>
      <c r="L14831" s="158" t="str">
        <f t="shared" si="1388"/>
        <v>CNYCHF45728</v>
      </c>
      <c r="M14831" s="160">
        <f t="shared" si="1392"/>
        <v>45728</v>
      </c>
      <c r="N14831" s="158">
        <v>0.12682629870129869</v>
      </c>
      <c r="O14831" s="158">
        <v>0.96189999999999998</v>
      </c>
      <c r="P14831" s="161">
        <f t="shared" si="1389"/>
        <v>0.122</v>
      </c>
    </row>
    <row r="14832" spans="9:16" x14ac:dyDescent="0.2">
      <c r="I14832" s="158">
        <f t="shared" si="1393"/>
        <v>35</v>
      </c>
      <c r="J14832" s="158" t="str">
        <f t="shared" si="1390"/>
        <v>CNY</v>
      </c>
      <c r="K14832" s="158" t="str">
        <f t="shared" si="1391"/>
        <v>CHF</v>
      </c>
      <c r="L14832" s="158" t="str">
        <f t="shared" si="1388"/>
        <v>CNYCHF45729</v>
      </c>
      <c r="M14832" s="160">
        <f t="shared" si="1392"/>
        <v>45729</v>
      </c>
      <c r="N14832" s="158">
        <v>0.12739989553208567</v>
      </c>
      <c r="O14832" s="158">
        <v>0.95789999999999997</v>
      </c>
      <c r="P14832" s="161">
        <f t="shared" si="1389"/>
        <v>0.122</v>
      </c>
    </row>
    <row r="14833" spans="9:16" x14ac:dyDescent="0.2">
      <c r="I14833" s="158">
        <f t="shared" si="1393"/>
        <v>35</v>
      </c>
      <c r="J14833" s="158" t="str">
        <f t="shared" si="1390"/>
        <v>CNY</v>
      </c>
      <c r="K14833" s="158" t="str">
        <f t="shared" si="1391"/>
        <v>CHF</v>
      </c>
      <c r="L14833" s="158" t="str">
        <f t="shared" si="1388"/>
        <v>CNYCHF45730</v>
      </c>
      <c r="M14833" s="160">
        <f t="shared" si="1392"/>
        <v>45730</v>
      </c>
      <c r="N14833" s="158">
        <v>0.12686813326228719</v>
      </c>
      <c r="O14833" s="158">
        <v>0.96409999999999996</v>
      </c>
      <c r="P14833" s="161">
        <f t="shared" si="1389"/>
        <v>0.12230000000000001</v>
      </c>
    </row>
    <row r="14834" spans="9:16" x14ac:dyDescent="0.2">
      <c r="I14834" s="158">
        <f t="shared" si="1393"/>
        <v>35</v>
      </c>
      <c r="J14834" s="158" t="str">
        <f t="shared" si="1390"/>
        <v>CNY</v>
      </c>
      <c r="K14834" s="158" t="str">
        <f t="shared" si="1391"/>
        <v>CHF</v>
      </c>
      <c r="L14834" s="158" t="str">
        <f t="shared" si="1388"/>
        <v>CNYCHF45731</v>
      </c>
      <c r="M14834" s="160">
        <f t="shared" si="1392"/>
        <v>45731</v>
      </c>
      <c r="N14834" s="158">
        <v>0.12686813326228719</v>
      </c>
      <c r="O14834" s="158">
        <v>0.96409999999999996</v>
      </c>
      <c r="P14834" s="161">
        <f t="shared" si="1389"/>
        <v>0.12230000000000001</v>
      </c>
    </row>
    <row r="14835" spans="9:16" x14ac:dyDescent="0.2">
      <c r="I14835" s="158">
        <f t="shared" si="1393"/>
        <v>35</v>
      </c>
      <c r="J14835" s="158" t="str">
        <f t="shared" si="1390"/>
        <v>CNY</v>
      </c>
      <c r="K14835" s="158" t="str">
        <f t="shared" si="1391"/>
        <v>CHF</v>
      </c>
      <c r="L14835" s="158" t="str">
        <f t="shared" si="1388"/>
        <v>CNYCHF45732</v>
      </c>
      <c r="M14835" s="160">
        <f t="shared" si="1392"/>
        <v>45732</v>
      </c>
      <c r="N14835" s="158">
        <v>0.12686813326228719</v>
      </c>
      <c r="O14835" s="158">
        <v>0.96409999999999996</v>
      </c>
      <c r="P14835" s="161">
        <f t="shared" si="1389"/>
        <v>0.12230000000000001</v>
      </c>
    </row>
    <row r="14836" spans="9:16" x14ac:dyDescent="0.2">
      <c r="I14836" s="158">
        <f t="shared" si="1393"/>
        <v>35</v>
      </c>
      <c r="J14836" s="158" t="str">
        <f t="shared" si="1390"/>
        <v>CNY</v>
      </c>
      <c r="K14836" s="158" t="str">
        <f t="shared" si="1391"/>
        <v>CHF</v>
      </c>
      <c r="L14836" s="158" t="str">
        <f t="shared" si="1388"/>
        <v>CNYCHF45733</v>
      </c>
      <c r="M14836" s="160">
        <f t="shared" si="1392"/>
        <v>45733</v>
      </c>
      <c r="N14836" s="158">
        <v>0.12679252938416868</v>
      </c>
      <c r="O14836" s="158">
        <v>0.96160000000000001</v>
      </c>
      <c r="P14836" s="161">
        <f t="shared" si="1389"/>
        <v>0.12189999999999999</v>
      </c>
    </row>
    <row r="14837" spans="9:16" x14ac:dyDescent="0.2">
      <c r="I14837" s="158">
        <f t="shared" si="1393"/>
        <v>35</v>
      </c>
      <c r="J14837" s="158" t="str">
        <f t="shared" si="1390"/>
        <v>CNY</v>
      </c>
      <c r="K14837" s="158" t="str">
        <f t="shared" si="1391"/>
        <v>CHF</v>
      </c>
      <c r="L14837" s="158" t="str">
        <f t="shared" si="1388"/>
        <v>CNYCHF45734</v>
      </c>
      <c r="M14837" s="160">
        <f t="shared" si="1392"/>
        <v>45734</v>
      </c>
      <c r="N14837" s="158">
        <v>0.12673146869099067</v>
      </c>
      <c r="O14837" s="158">
        <v>0.96009999999999995</v>
      </c>
      <c r="P14837" s="161">
        <f t="shared" si="1389"/>
        <v>0.1217</v>
      </c>
    </row>
    <row r="14838" spans="9:16" x14ac:dyDescent="0.2">
      <c r="I14838" s="158">
        <f t="shared" si="1393"/>
        <v>35</v>
      </c>
      <c r="J14838" s="158" t="str">
        <f t="shared" si="1390"/>
        <v>CNY</v>
      </c>
      <c r="K14838" s="158" t="str">
        <f t="shared" si="1391"/>
        <v>CHF</v>
      </c>
      <c r="L14838" s="158" t="str">
        <f t="shared" si="1388"/>
        <v>CNYCHF45735</v>
      </c>
      <c r="M14838" s="160">
        <f t="shared" si="1392"/>
        <v>45735</v>
      </c>
      <c r="N14838" s="158">
        <v>0.126926103622471</v>
      </c>
      <c r="O14838" s="158">
        <v>0.95830000000000004</v>
      </c>
      <c r="P14838" s="161">
        <f t="shared" si="1389"/>
        <v>0.1216</v>
      </c>
    </row>
    <row r="14839" spans="9:16" x14ac:dyDescent="0.2">
      <c r="I14839" s="158">
        <f t="shared" si="1393"/>
        <v>35</v>
      </c>
      <c r="J14839" s="158" t="str">
        <f t="shared" si="1390"/>
        <v>CNY</v>
      </c>
      <c r="K14839" s="158" t="str">
        <f t="shared" si="1391"/>
        <v>CHF</v>
      </c>
      <c r="L14839" s="158" t="str">
        <f t="shared" si="1388"/>
        <v>CNYCHF45736</v>
      </c>
      <c r="M14839" s="160">
        <f t="shared" si="1392"/>
        <v>45736</v>
      </c>
      <c r="N14839" s="158">
        <v>0.12741937539022186</v>
      </c>
      <c r="O14839" s="158">
        <v>0.95640000000000003</v>
      </c>
      <c r="P14839" s="161">
        <f t="shared" si="1389"/>
        <v>0.12189999999999999</v>
      </c>
    </row>
    <row r="14840" spans="9:16" x14ac:dyDescent="0.2">
      <c r="I14840" s="158">
        <f t="shared" si="1393"/>
        <v>35</v>
      </c>
      <c r="J14840" s="158" t="str">
        <f t="shared" si="1390"/>
        <v>CNY</v>
      </c>
      <c r="K14840" s="158" t="str">
        <f t="shared" si="1391"/>
        <v>CHF</v>
      </c>
      <c r="L14840" s="158" t="str">
        <f t="shared" si="1388"/>
        <v>CNYCHF45737</v>
      </c>
      <c r="M14840" s="160">
        <f t="shared" si="1392"/>
        <v>45737</v>
      </c>
      <c r="N14840" s="158">
        <v>0.12742587000012742</v>
      </c>
      <c r="O14840" s="158">
        <v>0.95469999999999999</v>
      </c>
      <c r="P14840" s="161">
        <f t="shared" si="1389"/>
        <v>0.1217</v>
      </c>
    </row>
    <row r="14841" spans="9:16" x14ac:dyDescent="0.2">
      <c r="I14841" s="158">
        <f t="shared" si="1393"/>
        <v>35</v>
      </c>
      <c r="J14841" s="158" t="str">
        <f t="shared" si="1390"/>
        <v>CNY</v>
      </c>
      <c r="K14841" s="158" t="str">
        <f t="shared" si="1391"/>
        <v>CHF</v>
      </c>
      <c r="L14841" s="158" t="str">
        <f t="shared" si="1388"/>
        <v>CNYCHF45738</v>
      </c>
      <c r="M14841" s="160">
        <f t="shared" si="1392"/>
        <v>45738</v>
      </c>
      <c r="N14841" s="158">
        <v>0.12742587000012742</v>
      </c>
      <c r="O14841" s="158">
        <v>0.95469999999999999</v>
      </c>
      <c r="P14841" s="161">
        <f t="shared" si="1389"/>
        <v>0.1217</v>
      </c>
    </row>
    <row r="14842" spans="9:16" x14ac:dyDescent="0.2">
      <c r="I14842" s="158">
        <f t="shared" si="1393"/>
        <v>35</v>
      </c>
      <c r="J14842" s="158" t="str">
        <f t="shared" si="1390"/>
        <v>CNY</v>
      </c>
      <c r="K14842" s="158" t="str">
        <f t="shared" si="1391"/>
        <v>CHF</v>
      </c>
      <c r="L14842" s="158" t="str">
        <f t="shared" si="1388"/>
        <v>CNYCHF45739</v>
      </c>
      <c r="M14842" s="160">
        <f t="shared" si="1392"/>
        <v>45739</v>
      </c>
      <c r="N14842" s="158">
        <v>0.12742587000012742</v>
      </c>
      <c r="O14842" s="158">
        <v>0.95469999999999999</v>
      </c>
      <c r="P14842" s="161">
        <f t="shared" si="1389"/>
        <v>0.1217</v>
      </c>
    </row>
    <row r="14843" spans="9:16" x14ac:dyDescent="0.2">
      <c r="I14843" s="158">
        <f t="shared" si="1393"/>
        <v>35</v>
      </c>
      <c r="J14843" s="158" t="str">
        <f t="shared" si="1390"/>
        <v>CNY</v>
      </c>
      <c r="K14843" s="158" t="str">
        <f t="shared" si="1391"/>
        <v>CHF</v>
      </c>
      <c r="L14843" s="158" t="str">
        <f t="shared" si="1388"/>
        <v>CNYCHF45740</v>
      </c>
      <c r="M14843" s="160">
        <f t="shared" si="1392"/>
        <v>45740</v>
      </c>
      <c r="N14843" s="158">
        <v>0.12736744233439048</v>
      </c>
      <c r="O14843" s="158">
        <v>0.95440000000000003</v>
      </c>
      <c r="P14843" s="161">
        <f t="shared" si="1389"/>
        <v>0.1216</v>
      </c>
    </row>
    <row r="14844" spans="9:16" x14ac:dyDescent="0.2">
      <c r="I14844" s="158">
        <f t="shared" si="1393"/>
        <v>35</v>
      </c>
      <c r="J14844" s="158" t="str">
        <f t="shared" si="1390"/>
        <v>CNY</v>
      </c>
      <c r="K14844" s="158" t="str">
        <f t="shared" si="1391"/>
        <v>CHF</v>
      </c>
      <c r="L14844" s="158" t="str">
        <f t="shared" si="1388"/>
        <v>CNYCHF45741</v>
      </c>
      <c r="M14844" s="160">
        <f t="shared" si="1392"/>
        <v>45741</v>
      </c>
      <c r="N14844" s="158">
        <v>0.12727342149138995</v>
      </c>
      <c r="O14844" s="158">
        <v>0.95389999999999997</v>
      </c>
      <c r="P14844" s="161">
        <f t="shared" si="1389"/>
        <v>0.12139999999999999</v>
      </c>
    </row>
    <row r="14845" spans="9:16" x14ac:dyDescent="0.2">
      <c r="I14845" s="158">
        <f t="shared" si="1393"/>
        <v>35</v>
      </c>
      <c r="J14845" s="158" t="str">
        <f t="shared" si="1390"/>
        <v>CNY</v>
      </c>
      <c r="K14845" s="158" t="str">
        <f t="shared" si="1391"/>
        <v>CHF</v>
      </c>
      <c r="L14845" s="158" t="str">
        <f t="shared" si="1388"/>
        <v>CNYCHF45742</v>
      </c>
      <c r="M14845" s="160">
        <f t="shared" si="1392"/>
        <v>45742</v>
      </c>
      <c r="N14845" s="158">
        <v>0.12758193950064428</v>
      </c>
      <c r="O14845" s="158">
        <v>0.95320000000000005</v>
      </c>
      <c r="P14845" s="161">
        <f t="shared" si="1389"/>
        <v>0.1216</v>
      </c>
    </row>
    <row r="14846" spans="9:16" x14ac:dyDescent="0.2">
      <c r="I14846" s="158">
        <f t="shared" si="1393"/>
        <v>35</v>
      </c>
      <c r="J14846" s="158" t="str">
        <f t="shared" si="1390"/>
        <v>CNY</v>
      </c>
      <c r="K14846" s="158" t="str">
        <f t="shared" si="1391"/>
        <v>CHF</v>
      </c>
      <c r="L14846" s="158" t="str">
        <f t="shared" si="1388"/>
        <v>CNYCHF45743</v>
      </c>
      <c r="M14846" s="160">
        <f t="shared" si="1392"/>
        <v>45743</v>
      </c>
      <c r="N14846" s="158">
        <v>0.12761450211202</v>
      </c>
      <c r="O14846" s="158">
        <v>0.95240000000000002</v>
      </c>
      <c r="P14846" s="161">
        <f t="shared" si="1389"/>
        <v>0.1215</v>
      </c>
    </row>
    <row r="14847" spans="9:16" x14ac:dyDescent="0.2">
      <c r="I14847" s="158">
        <f t="shared" si="1393"/>
        <v>35</v>
      </c>
      <c r="J14847" s="158" t="str">
        <f t="shared" si="1390"/>
        <v>CNY</v>
      </c>
      <c r="K14847" s="158" t="str">
        <f t="shared" si="1391"/>
        <v>CHF</v>
      </c>
      <c r="L14847" s="158" t="str">
        <f t="shared" si="1388"/>
        <v>CNYCHF45744</v>
      </c>
      <c r="M14847" s="160">
        <f t="shared" si="1392"/>
        <v>45744</v>
      </c>
      <c r="N14847" s="158">
        <v>0.12747785072343681</v>
      </c>
      <c r="O14847" s="158">
        <v>0.95250000000000001</v>
      </c>
      <c r="P14847" s="161">
        <f t="shared" si="1389"/>
        <v>0.12139999999999999</v>
      </c>
    </row>
    <row r="14848" spans="9:16" x14ac:dyDescent="0.2">
      <c r="I14848" s="158">
        <f t="shared" si="1393"/>
        <v>35</v>
      </c>
      <c r="J14848" s="158" t="str">
        <f t="shared" si="1390"/>
        <v>CNY</v>
      </c>
      <c r="K14848" s="158" t="str">
        <f t="shared" si="1391"/>
        <v>CHF</v>
      </c>
      <c r="L14848" s="158" t="str">
        <f t="shared" si="1388"/>
        <v>CNYCHF45745</v>
      </c>
      <c r="M14848" s="160">
        <f t="shared" si="1392"/>
        <v>45745</v>
      </c>
      <c r="N14848" s="158">
        <v>0.12747785072343681</v>
      </c>
      <c r="O14848" s="158">
        <v>0.95250000000000001</v>
      </c>
      <c r="P14848" s="161">
        <f t="shared" si="1389"/>
        <v>0.12139999999999999</v>
      </c>
    </row>
    <row r="14849" spans="9:16" x14ac:dyDescent="0.2">
      <c r="I14849" s="158">
        <f t="shared" si="1393"/>
        <v>35</v>
      </c>
      <c r="J14849" s="158" t="str">
        <f t="shared" si="1390"/>
        <v>CNY</v>
      </c>
      <c r="K14849" s="158" t="str">
        <f t="shared" si="1391"/>
        <v>CHF</v>
      </c>
      <c r="L14849" s="158" t="str">
        <f t="shared" si="1388"/>
        <v>CNYCHF45746</v>
      </c>
      <c r="M14849" s="160">
        <f t="shared" si="1392"/>
        <v>45746</v>
      </c>
      <c r="N14849" s="158">
        <v>0.12747785072343681</v>
      </c>
      <c r="O14849" s="158">
        <v>0.95250000000000001</v>
      </c>
      <c r="P14849" s="161">
        <f t="shared" si="1389"/>
        <v>0.12139999999999999</v>
      </c>
    </row>
    <row r="14850" spans="9:16" x14ac:dyDescent="0.2">
      <c r="I14850" s="158">
        <f t="shared" si="1393"/>
        <v>35</v>
      </c>
      <c r="J14850" s="158" t="str">
        <f t="shared" si="1390"/>
        <v>CNY</v>
      </c>
      <c r="K14850" s="158" t="str">
        <f t="shared" si="1391"/>
        <v>CHF</v>
      </c>
      <c r="L14850" s="158" t="str">
        <f t="shared" si="1388"/>
        <v>CNYCHF45747</v>
      </c>
      <c r="M14850" s="160">
        <f t="shared" si="1392"/>
        <v>45747</v>
      </c>
      <c r="N14850" s="158">
        <v>0.12748272609061473</v>
      </c>
      <c r="O14850" s="158">
        <v>0.95309999999999995</v>
      </c>
      <c r="P14850" s="161">
        <f t="shared" si="1389"/>
        <v>0.1215</v>
      </c>
    </row>
    <row r="14851" spans="9:16" x14ac:dyDescent="0.2">
      <c r="I14851" s="158">
        <f t="shared" si="1393"/>
        <v>35</v>
      </c>
      <c r="J14851" s="158" t="str">
        <f t="shared" si="1390"/>
        <v>CNY</v>
      </c>
      <c r="K14851" s="158" t="str">
        <f t="shared" si="1391"/>
        <v>CHF</v>
      </c>
      <c r="L14851" s="158" t="str">
        <f t="shared" ref="L14851:L14911" si="1394">J14851&amp;K14851&amp;M14851</f>
        <v>CNYCHF45748</v>
      </c>
      <c r="M14851" s="160">
        <f t="shared" si="1392"/>
        <v>45748</v>
      </c>
      <c r="N14851" s="158">
        <v>0.12750060562787674</v>
      </c>
      <c r="O14851" s="158">
        <v>0.95199999999999996</v>
      </c>
      <c r="P14851" s="161">
        <f t="shared" ref="P14851:P14911" si="1395">ROUND(N14851*O14851,4)</f>
        <v>0.12139999999999999</v>
      </c>
    </row>
    <row r="14852" spans="9:16" x14ac:dyDescent="0.2">
      <c r="I14852" s="158">
        <f t="shared" si="1393"/>
        <v>35</v>
      </c>
      <c r="J14852" s="158" t="str">
        <f t="shared" ref="J14852:J14911" si="1396">VLOOKUP($I14852,$A:$C,2,FALSE)</f>
        <v>CNY</v>
      </c>
      <c r="K14852" s="158" t="str">
        <f t="shared" ref="K14852:K14911" si="1397">VLOOKUP($I14852,$A:$C,3,FALSE)</f>
        <v>CHF</v>
      </c>
      <c r="L14852" s="158" t="str">
        <f t="shared" si="1394"/>
        <v>CNYCHF45749</v>
      </c>
      <c r="M14852" s="160">
        <f t="shared" ref="M14852:M14911" si="1398">IF(I14852=I14851,M14851+1,$G$1)</f>
        <v>45749</v>
      </c>
      <c r="N14852" s="158">
        <v>0.12734149167823353</v>
      </c>
      <c r="O14852" s="158">
        <v>0.95430000000000004</v>
      </c>
      <c r="P14852" s="161">
        <f t="shared" si="1395"/>
        <v>0.1215</v>
      </c>
    </row>
    <row r="14853" spans="9:16" x14ac:dyDescent="0.2">
      <c r="I14853" s="158">
        <f t="shared" si="1393"/>
        <v>35</v>
      </c>
      <c r="J14853" s="158" t="str">
        <f t="shared" si="1396"/>
        <v>CNY</v>
      </c>
      <c r="K14853" s="158" t="str">
        <f t="shared" si="1397"/>
        <v>CHF</v>
      </c>
      <c r="L14853" s="158" t="str">
        <f t="shared" si="1394"/>
        <v>CNYCHF45750</v>
      </c>
      <c r="M14853" s="160">
        <f t="shared" si="1398"/>
        <v>45750</v>
      </c>
      <c r="N14853" s="158">
        <v>0.12358037049395072</v>
      </c>
      <c r="O14853" s="158">
        <v>0.95379999999999998</v>
      </c>
      <c r="P14853" s="161">
        <f t="shared" si="1395"/>
        <v>0.1179</v>
      </c>
    </row>
    <row r="14854" spans="9:16" x14ac:dyDescent="0.2">
      <c r="I14854" s="158">
        <f t="shared" si="1393"/>
        <v>35</v>
      </c>
      <c r="J14854" s="158" t="str">
        <f t="shared" si="1396"/>
        <v>CNY</v>
      </c>
      <c r="K14854" s="158" t="str">
        <f t="shared" si="1397"/>
        <v>CHF</v>
      </c>
      <c r="L14854" s="158" t="str">
        <f t="shared" si="1394"/>
        <v>CNYCHF45751</v>
      </c>
      <c r="M14854" s="160">
        <f t="shared" si="1398"/>
        <v>45751</v>
      </c>
      <c r="N14854" s="158">
        <v>0.12419583198787848</v>
      </c>
      <c r="O14854" s="158">
        <v>0.94069999999999998</v>
      </c>
      <c r="P14854" s="161">
        <f t="shared" si="1395"/>
        <v>0.1168</v>
      </c>
    </row>
    <row r="14855" spans="9:16" x14ac:dyDescent="0.2">
      <c r="I14855" s="158">
        <f t="shared" si="1393"/>
        <v>35</v>
      </c>
      <c r="J14855" s="158" t="str">
        <f t="shared" si="1396"/>
        <v>CNY</v>
      </c>
      <c r="K14855" s="158" t="str">
        <f t="shared" si="1397"/>
        <v>CHF</v>
      </c>
      <c r="L14855" s="158" t="str">
        <f t="shared" si="1394"/>
        <v>CNYCHF45752</v>
      </c>
      <c r="M14855" s="160">
        <f t="shared" si="1398"/>
        <v>45752</v>
      </c>
      <c r="N14855" s="158">
        <v>0.12419583198787848</v>
      </c>
      <c r="O14855" s="158">
        <v>0.94069999999999998</v>
      </c>
      <c r="P14855" s="161">
        <f t="shared" si="1395"/>
        <v>0.1168</v>
      </c>
    </row>
    <row r="14856" spans="9:16" x14ac:dyDescent="0.2">
      <c r="I14856" s="158">
        <f t="shared" si="1393"/>
        <v>35</v>
      </c>
      <c r="J14856" s="158" t="str">
        <f t="shared" si="1396"/>
        <v>CNY</v>
      </c>
      <c r="K14856" s="158" t="str">
        <f t="shared" si="1397"/>
        <v>CHF</v>
      </c>
      <c r="L14856" s="158" t="str">
        <f t="shared" si="1394"/>
        <v>CNYCHF45753</v>
      </c>
      <c r="M14856" s="160">
        <f t="shared" si="1398"/>
        <v>45753</v>
      </c>
      <c r="N14856" s="158">
        <v>0.12419583198787848</v>
      </c>
      <c r="O14856" s="158">
        <v>0.94069999999999998</v>
      </c>
      <c r="P14856" s="161">
        <f t="shared" si="1395"/>
        <v>0.1168</v>
      </c>
    </row>
    <row r="14857" spans="9:16" x14ac:dyDescent="0.2">
      <c r="I14857" s="158">
        <f t="shared" si="1393"/>
        <v>35</v>
      </c>
      <c r="J14857" s="158" t="str">
        <f t="shared" si="1396"/>
        <v>CNY</v>
      </c>
      <c r="K14857" s="158" t="str">
        <f t="shared" si="1397"/>
        <v>CHF</v>
      </c>
      <c r="L14857" s="158" t="str">
        <f t="shared" si="1394"/>
        <v>CNYCHF45754</v>
      </c>
      <c r="M14857" s="160">
        <f t="shared" si="1398"/>
        <v>45754</v>
      </c>
      <c r="N14857" s="158">
        <v>0.12475828083089016</v>
      </c>
      <c r="O14857" s="158">
        <v>0.93769999999999998</v>
      </c>
      <c r="P14857" s="161">
        <f t="shared" si="1395"/>
        <v>0.11700000000000001</v>
      </c>
    </row>
    <row r="14858" spans="9:16" x14ac:dyDescent="0.2">
      <c r="I14858" s="158">
        <f t="shared" si="1393"/>
        <v>35</v>
      </c>
      <c r="J14858" s="158" t="str">
        <f t="shared" si="1396"/>
        <v>CNY</v>
      </c>
      <c r="K14858" s="158" t="str">
        <f t="shared" si="1397"/>
        <v>CHF</v>
      </c>
      <c r="L14858" s="158" t="str">
        <f t="shared" si="1394"/>
        <v>CNYCHF45755</v>
      </c>
      <c r="M14858" s="160">
        <f t="shared" si="1398"/>
        <v>45755</v>
      </c>
      <c r="N14858" s="158">
        <v>0.12444156846152889</v>
      </c>
      <c r="O14858" s="158">
        <v>0.93489999999999995</v>
      </c>
      <c r="P14858" s="161">
        <f t="shared" si="1395"/>
        <v>0.1163</v>
      </c>
    </row>
    <row r="14859" spans="9:16" x14ac:dyDescent="0.2">
      <c r="I14859" s="158">
        <f t="shared" si="1393"/>
        <v>35</v>
      </c>
      <c r="J14859" s="158" t="str">
        <f t="shared" si="1396"/>
        <v>CNY</v>
      </c>
      <c r="K14859" s="158" t="str">
        <f t="shared" si="1397"/>
        <v>CHF</v>
      </c>
      <c r="L14859" s="158" t="str">
        <f t="shared" si="1394"/>
        <v>CNYCHF45756</v>
      </c>
      <c r="M14859" s="160">
        <f t="shared" si="1398"/>
        <v>45756</v>
      </c>
      <c r="N14859" s="158">
        <v>0.12318456743739144</v>
      </c>
      <c r="O14859" s="158">
        <v>0.92779999999999996</v>
      </c>
      <c r="P14859" s="161">
        <f t="shared" si="1395"/>
        <v>0.1143</v>
      </c>
    </row>
    <row r="14860" spans="9:16" x14ac:dyDescent="0.2">
      <c r="I14860" s="158">
        <f t="shared" si="1393"/>
        <v>35</v>
      </c>
      <c r="J14860" s="158" t="str">
        <f t="shared" si="1396"/>
        <v>CNY</v>
      </c>
      <c r="K14860" s="158" t="str">
        <f t="shared" si="1397"/>
        <v>CHF</v>
      </c>
      <c r="L14860" s="158" t="str">
        <f t="shared" si="1394"/>
        <v>CNYCHF45757</v>
      </c>
      <c r="M14860" s="160">
        <f t="shared" si="1398"/>
        <v>45757</v>
      </c>
      <c r="N14860" s="158">
        <v>0.12324833306629528</v>
      </c>
      <c r="O14860" s="158">
        <v>0.92989999999999995</v>
      </c>
      <c r="P14860" s="161">
        <f t="shared" si="1395"/>
        <v>0.11459999999999999</v>
      </c>
    </row>
    <row r="14861" spans="9:16" x14ac:dyDescent="0.2">
      <c r="I14861" s="158">
        <f t="shared" si="1393"/>
        <v>35</v>
      </c>
      <c r="J14861" s="158" t="str">
        <f t="shared" si="1396"/>
        <v>CNY</v>
      </c>
      <c r="K14861" s="158" t="str">
        <f t="shared" si="1397"/>
        <v>CHF</v>
      </c>
      <c r="L14861" s="158" t="str">
        <f t="shared" si="1394"/>
        <v>CNYCHF45758</v>
      </c>
      <c r="M14861" s="160">
        <f t="shared" si="1398"/>
        <v>45758</v>
      </c>
      <c r="N14861" s="158">
        <v>0.12074523961892802</v>
      </c>
      <c r="O14861" s="158">
        <v>0.92520000000000002</v>
      </c>
      <c r="P14861" s="161">
        <f t="shared" si="1395"/>
        <v>0.11169999999999999</v>
      </c>
    </row>
    <row r="14862" spans="9:16" x14ac:dyDescent="0.2">
      <c r="I14862" s="158">
        <f t="shared" si="1393"/>
        <v>35</v>
      </c>
      <c r="J14862" s="158" t="str">
        <f t="shared" si="1396"/>
        <v>CNY</v>
      </c>
      <c r="K14862" s="158" t="str">
        <f t="shared" si="1397"/>
        <v>CHF</v>
      </c>
      <c r="L14862" s="158" t="str">
        <f t="shared" si="1394"/>
        <v>CNYCHF45759</v>
      </c>
      <c r="M14862" s="160">
        <f t="shared" si="1398"/>
        <v>45759</v>
      </c>
      <c r="N14862" s="158">
        <v>0.12074523961892802</v>
      </c>
      <c r="O14862" s="158">
        <v>0.92520000000000002</v>
      </c>
      <c r="P14862" s="161">
        <f t="shared" si="1395"/>
        <v>0.11169999999999999</v>
      </c>
    </row>
    <row r="14863" spans="9:16" x14ac:dyDescent="0.2">
      <c r="I14863" s="158">
        <f t="shared" si="1393"/>
        <v>35</v>
      </c>
      <c r="J14863" s="158" t="str">
        <f t="shared" si="1396"/>
        <v>CNY</v>
      </c>
      <c r="K14863" s="158" t="str">
        <f t="shared" si="1397"/>
        <v>CHF</v>
      </c>
      <c r="L14863" s="158" t="str">
        <f t="shared" si="1394"/>
        <v>CNYCHF45760</v>
      </c>
      <c r="M14863" s="160">
        <f t="shared" si="1398"/>
        <v>45760</v>
      </c>
      <c r="N14863" s="158">
        <v>0.12074523961892802</v>
      </c>
      <c r="O14863" s="158">
        <v>0.92520000000000002</v>
      </c>
      <c r="P14863" s="161">
        <f t="shared" si="1395"/>
        <v>0.11169999999999999</v>
      </c>
    </row>
    <row r="14864" spans="9:16" x14ac:dyDescent="0.2">
      <c r="I14864" s="158">
        <f t="shared" si="1393"/>
        <v>35</v>
      </c>
      <c r="J14864" s="158" t="str">
        <f t="shared" si="1396"/>
        <v>CNY</v>
      </c>
      <c r="K14864" s="158" t="str">
        <f t="shared" si="1397"/>
        <v>CHF</v>
      </c>
      <c r="L14864" s="158" t="str">
        <f t="shared" si="1394"/>
        <v>CNYCHF45761</v>
      </c>
      <c r="M14864" s="160">
        <f t="shared" si="1398"/>
        <v>45761</v>
      </c>
      <c r="N14864" s="158">
        <v>0.12019808644646378</v>
      </c>
      <c r="O14864" s="158">
        <v>0.93289999999999995</v>
      </c>
      <c r="P14864" s="161">
        <f t="shared" si="1395"/>
        <v>0.11210000000000001</v>
      </c>
    </row>
    <row r="14865" spans="9:16" x14ac:dyDescent="0.2">
      <c r="I14865" s="158">
        <f t="shared" si="1393"/>
        <v>35</v>
      </c>
      <c r="J14865" s="158" t="str">
        <f t="shared" si="1396"/>
        <v>CNY</v>
      </c>
      <c r="K14865" s="158" t="str">
        <f t="shared" si="1397"/>
        <v>CHF</v>
      </c>
      <c r="L14865" s="158" t="str">
        <f t="shared" si="1394"/>
        <v>CNYCHF45762</v>
      </c>
      <c r="M14865" s="160">
        <f t="shared" si="1398"/>
        <v>45762</v>
      </c>
      <c r="N14865" s="158">
        <v>0.12072191706404298</v>
      </c>
      <c r="O14865" s="158">
        <v>0.92420000000000002</v>
      </c>
      <c r="P14865" s="161">
        <f t="shared" si="1395"/>
        <v>0.1116</v>
      </c>
    </row>
    <row r="14866" spans="9:16" x14ac:dyDescent="0.2">
      <c r="I14866" s="158">
        <f t="shared" si="1393"/>
        <v>35</v>
      </c>
      <c r="J14866" s="158" t="str">
        <f t="shared" si="1396"/>
        <v>CNY</v>
      </c>
      <c r="K14866" s="158" t="str">
        <f t="shared" si="1397"/>
        <v>CHF</v>
      </c>
      <c r="L14866" s="158" t="str">
        <f t="shared" si="1394"/>
        <v>CNYCHF45763</v>
      </c>
      <c r="M14866" s="160">
        <f t="shared" si="1398"/>
        <v>45763</v>
      </c>
      <c r="N14866" s="158">
        <v>0.12053856631429227</v>
      </c>
      <c r="O14866" s="158">
        <v>0.92600000000000005</v>
      </c>
      <c r="P14866" s="161">
        <f t="shared" si="1395"/>
        <v>0.1116</v>
      </c>
    </row>
    <row r="14867" spans="9:16" x14ac:dyDescent="0.2">
      <c r="I14867" s="158">
        <f t="shared" si="1393"/>
        <v>35</v>
      </c>
      <c r="J14867" s="158" t="str">
        <f t="shared" si="1396"/>
        <v>CNY</v>
      </c>
      <c r="K14867" s="158" t="str">
        <f t="shared" si="1397"/>
        <v>CHF</v>
      </c>
      <c r="L14867" s="158" t="str">
        <f t="shared" si="1394"/>
        <v>CNYCHF45764</v>
      </c>
      <c r="M14867" s="160">
        <f t="shared" si="1398"/>
        <v>45764</v>
      </c>
      <c r="N14867" s="158">
        <v>0.12062726176115804</v>
      </c>
      <c r="O14867" s="158">
        <v>0.92910000000000004</v>
      </c>
      <c r="P14867" s="161">
        <f t="shared" si="1395"/>
        <v>0.11210000000000001</v>
      </c>
    </row>
    <row r="14868" spans="9:16" x14ac:dyDescent="0.2">
      <c r="I14868" s="158">
        <f t="shared" si="1393"/>
        <v>35</v>
      </c>
      <c r="J14868" s="158" t="str">
        <f t="shared" si="1396"/>
        <v>CNY</v>
      </c>
      <c r="K14868" s="158" t="str">
        <f t="shared" si="1397"/>
        <v>CHF</v>
      </c>
      <c r="L14868" s="158" t="str">
        <f t="shared" si="1394"/>
        <v>CNYCHF45765</v>
      </c>
      <c r="M14868" s="160">
        <f t="shared" si="1398"/>
        <v>45765</v>
      </c>
      <c r="N14868" s="158">
        <v>0.12062726176115804</v>
      </c>
      <c r="O14868" s="158">
        <v>0.92910000000000004</v>
      </c>
      <c r="P14868" s="161">
        <f t="shared" si="1395"/>
        <v>0.11210000000000001</v>
      </c>
    </row>
    <row r="14869" spans="9:16" x14ac:dyDescent="0.2">
      <c r="I14869" s="158">
        <f t="shared" si="1393"/>
        <v>35</v>
      </c>
      <c r="J14869" s="158" t="str">
        <f t="shared" si="1396"/>
        <v>CNY</v>
      </c>
      <c r="K14869" s="158" t="str">
        <f t="shared" si="1397"/>
        <v>CHF</v>
      </c>
      <c r="L14869" s="158" t="str">
        <f t="shared" si="1394"/>
        <v>CNYCHF45766</v>
      </c>
      <c r="M14869" s="160">
        <f t="shared" si="1398"/>
        <v>45766</v>
      </c>
      <c r="N14869" s="158">
        <v>0.12062726176115804</v>
      </c>
      <c r="O14869" s="158">
        <v>0.92910000000000004</v>
      </c>
      <c r="P14869" s="161">
        <f t="shared" si="1395"/>
        <v>0.11210000000000001</v>
      </c>
    </row>
    <row r="14870" spans="9:16" x14ac:dyDescent="0.2">
      <c r="I14870" s="158">
        <f t="shared" si="1393"/>
        <v>35</v>
      </c>
      <c r="J14870" s="158" t="str">
        <f t="shared" si="1396"/>
        <v>CNY</v>
      </c>
      <c r="K14870" s="158" t="str">
        <f t="shared" si="1397"/>
        <v>CHF</v>
      </c>
      <c r="L14870" s="158" t="str">
        <f t="shared" si="1394"/>
        <v>CNYCHF45767</v>
      </c>
      <c r="M14870" s="160">
        <f t="shared" si="1398"/>
        <v>45767</v>
      </c>
      <c r="N14870" s="158">
        <v>0.12062726176115804</v>
      </c>
      <c r="O14870" s="158">
        <v>0.92910000000000004</v>
      </c>
      <c r="P14870" s="161">
        <f t="shared" si="1395"/>
        <v>0.11210000000000001</v>
      </c>
    </row>
    <row r="14871" spans="9:16" x14ac:dyDescent="0.2">
      <c r="I14871" s="158">
        <f t="shared" si="1393"/>
        <v>35</v>
      </c>
      <c r="J14871" s="158" t="str">
        <f t="shared" si="1396"/>
        <v>CNY</v>
      </c>
      <c r="K14871" s="158" t="str">
        <f t="shared" si="1397"/>
        <v>CHF</v>
      </c>
      <c r="L14871" s="158" t="str">
        <f t="shared" si="1394"/>
        <v>CNYCHF45768</v>
      </c>
      <c r="M14871" s="160">
        <f t="shared" si="1398"/>
        <v>45768</v>
      </c>
      <c r="N14871" s="158">
        <v>0.12062726176115804</v>
      </c>
      <c r="O14871" s="158">
        <v>0.92910000000000004</v>
      </c>
      <c r="P14871" s="161">
        <f t="shared" si="1395"/>
        <v>0.11210000000000001</v>
      </c>
    </row>
    <row r="14872" spans="9:16" x14ac:dyDescent="0.2">
      <c r="I14872" s="158">
        <f t="shared" si="1393"/>
        <v>35</v>
      </c>
      <c r="J14872" s="158" t="str">
        <f t="shared" si="1396"/>
        <v>CNY</v>
      </c>
      <c r="K14872" s="158" t="str">
        <f t="shared" si="1397"/>
        <v>CHF</v>
      </c>
      <c r="L14872" s="158" t="str">
        <f t="shared" si="1394"/>
        <v>CNYCHF45769</v>
      </c>
      <c r="M14872" s="160">
        <f t="shared" si="1398"/>
        <v>45769</v>
      </c>
      <c r="N14872" s="158">
        <v>0.11914832775322</v>
      </c>
      <c r="O14872" s="158">
        <v>0.93179999999999996</v>
      </c>
      <c r="P14872" s="161">
        <f t="shared" si="1395"/>
        <v>0.111</v>
      </c>
    </row>
    <row r="14873" spans="9:16" x14ac:dyDescent="0.2">
      <c r="I14873" s="158">
        <f t="shared" si="1393"/>
        <v>35</v>
      </c>
      <c r="J14873" s="158" t="str">
        <f t="shared" si="1396"/>
        <v>CNY</v>
      </c>
      <c r="K14873" s="158" t="str">
        <f t="shared" si="1397"/>
        <v>CHF</v>
      </c>
      <c r="L14873" s="158" t="str">
        <f t="shared" si="1394"/>
        <v>CNYCHF45770</v>
      </c>
      <c r="M14873" s="160">
        <f t="shared" si="1398"/>
        <v>45770</v>
      </c>
      <c r="N14873" s="158">
        <v>0.12019375232875394</v>
      </c>
      <c r="O14873" s="158">
        <v>0.93820000000000003</v>
      </c>
      <c r="P14873" s="161">
        <f t="shared" si="1395"/>
        <v>0.1128</v>
      </c>
    </row>
    <row r="14874" spans="9:16" x14ac:dyDescent="0.2">
      <c r="I14874" s="158">
        <f t="shared" si="1393"/>
        <v>35</v>
      </c>
      <c r="J14874" s="158" t="str">
        <f t="shared" si="1396"/>
        <v>CNY</v>
      </c>
      <c r="K14874" s="158" t="str">
        <f t="shared" si="1397"/>
        <v>CHF</v>
      </c>
      <c r="L14874" s="158" t="str">
        <f t="shared" si="1394"/>
        <v>CNYCHF45771</v>
      </c>
      <c r="M14874" s="160">
        <f t="shared" si="1398"/>
        <v>45771</v>
      </c>
      <c r="N14874" s="158">
        <v>0.12059089538739824</v>
      </c>
      <c r="O14874" s="158">
        <v>0.93920000000000003</v>
      </c>
      <c r="P14874" s="161">
        <f t="shared" si="1395"/>
        <v>0.1133</v>
      </c>
    </row>
    <row r="14875" spans="9:16" x14ac:dyDescent="0.2">
      <c r="I14875" s="158">
        <f t="shared" si="1393"/>
        <v>35</v>
      </c>
      <c r="J14875" s="158" t="str">
        <f t="shared" si="1396"/>
        <v>CNY</v>
      </c>
      <c r="K14875" s="158" t="str">
        <f t="shared" si="1397"/>
        <v>CHF</v>
      </c>
      <c r="L14875" s="158" t="str">
        <f t="shared" si="1394"/>
        <v>CNYCHF45772</v>
      </c>
      <c r="M14875" s="160">
        <f t="shared" si="1398"/>
        <v>45772</v>
      </c>
      <c r="N14875" s="158">
        <v>0.12081234218887801</v>
      </c>
      <c r="O14875" s="158">
        <v>0.94210000000000005</v>
      </c>
      <c r="P14875" s="161">
        <f t="shared" si="1395"/>
        <v>0.1138</v>
      </c>
    </row>
    <row r="14876" spans="9:16" x14ac:dyDescent="0.2">
      <c r="I14876" s="158">
        <f t="shared" si="1393"/>
        <v>35</v>
      </c>
      <c r="J14876" s="158" t="str">
        <f t="shared" si="1396"/>
        <v>CNY</v>
      </c>
      <c r="K14876" s="158" t="str">
        <f t="shared" si="1397"/>
        <v>CHF</v>
      </c>
      <c r="L14876" s="158" t="str">
        <f t="shared" si="1394"/>
        <v>CNYCHF45773</v>
      </c>
      <c r="M14876" s="160">
        <f t="shared" si="1398"/>
        <v>45773</v>
      </c>
      <c r="N14876" s="158">
        <v>0.12081234218887801</v>
      </c>
      <c r="O14876" s="158">
        <v>0.94210000000000005</v>
      </c>
      <c r="P14876" s="161">
        <f t="shared" si="1395"/>
        <v>0.1138</v>
      </c>
    </row>
    <row r="14877" spans="9:16" x14ac:dyDescent="0.2">
      <c r="I14877" s="158">
        <f t="shared" si="1393"/>
        <v>35</v>
      </c>
      <c r="J14877" s="158" t="str">
        <f t="shared" si="1396"/>
        <v>CNY</v>
      </c>
      <c r="K14877" s="158" t="str">
        <f t="shared" si="1397"/>
        <v>CHF</v>
      </c>
      <c r="L14877" s="158" t="str">
        <f t="shared" si="1394"/>
        <v>CNYCHF45774</v>
      </c>
      <c r="M14877" s="160">
        <f t="shared" si="1398"/>
        <v>45774</v>
      </c>
      <c r="N14877" s="158">
        <v>0.12081234218887801</v>
      </c>
      <c r="O14877" s="158">
        <v>0.94210000000000005</v>
      </c>
      <c r="P14877" s="161">
        <f t="shared" si="1395"/>
        <v>0.1138</v>
      </c>
    </row>
    <row r="14878" spans="9:16" x14ac:dyDescent="0.2">
      <c r="I14878" s="158">
        <f t="shared" si="1393"/>
        <v>35</v>
      </c>
      <c r="J14878" s="158" t="str">
        <f t="shared" si="1396"/>
        <v>CNY</v>
      </c>
      <c r="K14878" s="158" t="str">
        <f t="shared" si="1397"/>
        <v>CHF</v>
      </c>
      <c r="L14878" s="158" t="str">
        <f t="shared" si="1394"/>
        <v>CNYCHF45775</v>
      </c>
      <c r="M14878" s="160">
        <f t="shared" si="1398"/>
        <v>45775</v>
      </c>
      <c r="N14878" s="158">
        <v>0.12064035902570847</v>
      </c>
      <c r="O14878" s="158">
        <v>0.94199999999999995</v>
      </c>
      <c r="P14878" s="161">
        <f t="shared" si="1395"/>
        <v>0.11360000000000001</v>
      </c>
    </row>
    <row r="14879" spans="9:16" x14ac:dyDescent="0.2">
      <c r="I14879" s="158">
        <f t="shared" si="1393"/>
        <v>35</v>
      </c>
      <c r="J14879" s="158" t="str">
        <f t="shared" si="1396"/>
        <v>CNY</v>
      </c>
      <c r="K14879" s="158" t="str">
        <f t="shared" si="1397"/>
        <v>CHF</v>
      </c>
      <c r="L14879" s="158" t="str">
        <f t="shared" si="1394"/>
        <v>CNYCHF45776</v>
      </c>
      <c r="M14879" s="160">
        <f t="shared" si="1398"/>
        <v>45776</v>
      </c>
      <c r="N14879" s="158">
        <v>0.12089705615668259</v>
      </c>
      <c r="O14879" s="158">
        <v>0.93920000000000003</v>
      </c>
      <c r="P14879" s="161">
        <f t="shared" si="1395"/>
        <v>0.1135</v>
      </c>
    </row>
    <row r="14880" spans="9:16" x14ac:dyDescent="0.2">
      <c r="I14880" s="158">
        <f t="shared" si="1393"/>
        <v>35</v>
      </c>
      <c r="J14880" s="158" t="str">
        <f t="shared" si="1396"/>
        <v>CNY</v>
      </c>
      <c r="K14880" s="158" t="str">
        <f t="shared" si="1397"/>
        <v>CHF</v>
      </c>
      <c r="L14880" s="158" t="str">
        <f t="shared" si="1394"/>
        <v>CNYCHF45777</v>
      </c>
      <c r="M14880" s="160">
        <f t="shared" si="1398"/>
        <v>45777</v>
      </c>
      <c r="N14880" s="158">
        <v>0.12101409814243358</v>
      </c>
      <c r="O14880" s="158">
        <v>0.93889999999999996</v>
      </c>
      <c r="P14880" s="161">
        <f t="shared" si="1395"/>
        <v>0.11360000000000001</v>
      </c>
    </row>
    <row r="14881" spans="9:16" x14ac:dyDescent="0.2">
      <c r="I14881" s="158">
        <f t="shared" si="1393"/>
        <v>35</v>
      </c>
      <c r="J14881" s="158" t="str">
        <f t="shared" si="1396"/>
        <v>CNY</v>
      </c>
      <c r="K14881" s="158" t="str">
        <f t="shared" si="1397"/>
        <v>CHF</v>
      </c>
      <c r="L14881" s="158" t="str">
        <f t="shared" si="1394"/>
        <v>CNYCHF45778</v>
      </c>
      <c r="M14881" s="160">
        <f t="shared" si="1398"/>
        <v>45778</v>
      </c>
      <c r="N14881" s="158">
        <v>0.12101409814243358</v>
      </c>
      <c r="O14881" s="158">
        <v>0.93889999999999996</v>
      </c>
      <c r="P14881" s="161">
        <f t="shared" si="1395"/>
        <v>0.11360000000000001</v>
      </c>
    </row>
    <row r="14882" spans="9:16" x14ac:dyDescent="0.2">
      <c r="I14882" s="158">
        <f t="shared" si="1393"/>
        <v>35</v>
      </c>
      <c r="J14882" s="158" t="str">
        <f t="shared" si="1396"/>
        <v>CNY</v>
      </c>
      <c r="K14882" s="158" t="str">
        <f t="shared" si="1397"/>
        <v>CHF</v>
      </c>
      <c r="L14882" s="158" t="str">
        <f t="shared" si="1394"/>
        <v>CNYCHF45779</v>
      </c>
      <c r="M14882" s="160">
        <f t="shared" si="1398"/>
        <v>45779</v>
      </c>
      <c r="N14882" s="158">
        <v>0.12124298306235527</v>
      </c>
      <c r="O14882" s="158">
        <v>0.93430000000000002</v>
      </c>
      <c r="P14882" s="161">
        <f t="shared" si="1395"/>
        <v>0.1133</v>
      </c>
    </row>
    <row r="14883" spans="9:16" x14ac:dyDescent="0.2">
      <c r="I14883" s="158">
        <f t="shared" si="1393"/>
        <v>35</v>
      </c>
      <c r="J14883" s="158" t="str">
        <f t="shared" si="1396"/>
        <v>CNY</v>
      </c>
      <c r="K14883" s="158" t="str">
        <f t="shared" si="1397"/>
        <v>CHF</v>
      </c>
      <c r="L14883" s="158" t="str">
        <f t="shared" si="1394"/>
        <v>CNYCHF45780</v>
      </c>
      <c r="M14883" s="160">
        <f t="shared" si="1398"/>
        <v>45780</v>
      </c>
      <c r="N14883" s="158">
        <v>0.12124298306235527</v>
      </c>
      <c r="O14883" s="158">
        <v>0.93430000000000002</v>
      </c>
      <c r="P14883" s="161">
        <f t="shared" si="1395"/>
        <v>0.1133</v>
      </c>
    </row>
    <row r="14884" spans="9:16" x14ac:dyDescent="0.2">
      <c r="I14884" s="158">
        <f t="shared" si="1393"/>
        <v>35</v>
      </c>
      <c r="J14884" s="158" t="str">
        <f t="shared" si="1396"/>
        <v>CNY</v>
      </c>
      <c r="K14884" s="158" t="str">
        <f t="shared" si="1397"/>
        <v>CHF</v>
      </c>
      <c r="L14884" s="158" t="str">
        <f t="shared" si="1394"/>
        <v>CNYCHF45781</v>
      </c>
      <c r="M14884" s="160">
        <f t="shared" si="1398"/>
        <v>45781</v>
      </c>
      <c r="N14884" s="158">
        <v>0.12124298306235527</v>
      </c>
      <c r="O14884" s="158">
        <v>0.93430000000000002</v>
      </c>
      <c r="P14884" s="161">
        <f t="shared" si="1395"/>
        <v>0.1133</v>
      </c>
    </row>
    <row r="14885" spans="9:16" x14ac:dyDescent="0.2">
      <c r="I14885" s="158">
        <f t="shared" si="1393"/>
        <v>35</v>
      </c>
      <c r="J14885" s="158" t="str">
        <f t="shared" si="1396"/>
        <v>CNY</v>
      </c>
      <c r="K14885" s="158" t="str">
        <f t="shared" si="1397"/>
        <v>CHF</v>
      </c>
      <c r="L14885" s="158" t="str">
        <f t="shared" si="1394"/>
        <v>CNYCHF45782</v>
      </c>
      <c r="M14885" s="160">
        <f t="shared" si="1398"/>
        <v>45782</v>
      </c>
      <c r="N14885" s="158">
        <v>0.12124298306235527</v>
      </c>
      <c r="O14885" s="158">
        <v>0.93359999999999999</v>
      </c>
      <c r="P14885" s="161">
        <f t="shared" si="1395"/>
        <v>0.1132</v>
      </c>
    </row>
    <row r="14886" spans="9:16" x14ac:dyDescent="0.2">
      <c r="I14886" s="158">
        <f t="shared" si="1393"/>
        <v>35</v>
      </c>
      <c r="J14886" s="158" t="str">
        <f t="shared" si="1396"/>
        <v>CNY</v>
      </c>
      <c r="K14886" s="158" t="str">
        <f t="shared" si="1397"/>
        <v>CHF</v>
      </c>
      <c r="L14886" s="158" t="str">
        <f t="shared" si="1394"/>
        <v>CNYCHF45783</v>
      </c>
      <c r="M14886" s="160">
        <f t="shared" si="1398"/>
        <v>45783</v>
      </c>
      <c r="N14886" s="158">
        <v>0.12234660794029485</v>
      </c>
      <c r="O14886" s="158">
        <v>0.93459999999999999</v>
      </c>
      <c r="P14886" s="161">
        <f t="shared" si="1395"/>
        <v>0.1143</v>
      </c>
    </row>
    <row r="14887" spans="9:16" x14ac:dyDescent="0.2">
      <c r="I14887" s="158">
        <f t="shared" si="1393"/>
        <v>35</v>
      </c>
      <c r="J14887" s="158" t="str">
        <f t="shared" si="1396"/>
        <v>CNY</v>
      </c>
      <c r="K14887" s="158" t="str">
        <f t="shared" si="1397"/>
        <v>CHF</v>
      </c>
      <c r="L14887" s="158" t="str">
        <f t="shared" si="1394"/>
        <v>CNYCHF45784</v>
      </c>
      <c r="M14887" s="160">
        <f t="shared" si="1398"/>
        <v>45784</v>
      </c>
      <c r="N14887" s="158">
        <v>0.1218338430049099</v>
      </c>
      <c r="O14887" s="158">
        <v>0.93589999999999995</v>
      </c>
      <c r="P14887" s="161">
        <f t="shared" si="1395"/>
        <v>0.114</v>
      </c>
    </row>
    <row r="14888" spans="9:16" x14ac:dyDescent="0.2">
      <c r="I14888" s="158">
        <f t="shared" si="1393"/>
        <v>35</v>
      </c>
      <c r="J14888" s="158" t="str">
        <f t="shared" si="1396"/>
        <v>CNY</v>
      </c>
      <c r="K14888" s="158" t="str">
        <f t="shared" si="1397"/>
        <v>CHF</v>
      </c>
      <c r="L14888" s="158" t="str">
        <f t="shared" si="1394"/>
        <v>CNYCHF45785</v>
      </c>
      <c r="M14888" s="160">
        <f t="shared" si="1398"/>
        <v>45785</v>
      </c>
      <c r="N14888" s="158">
        <v>0.12230321412846731</v>
      </c>
      <c r="O14888" s="158">
        <v>0.9325</v>
      </c>
      <c r="P14888" s="161">
        <f t="shared" si="1395"/>
        <v>0.114</v>
      </c>
    </row>
    <row r="14889" spans="9:16" x14ac:dyDescent="0.2">
      <c r="I14889" s="158">
        <f t="shared" si="1393"/>
        <v>35</v>
      </c>
      <c r="J14889" s="158" t="str">
        <f t="shared" si="1396"/>
        <v>CNY</v>
      </c>
      <c r="K14889" s="158" t="str">
        <f t="shared" si="1397"/>
        <v>CHF</v>
      </c>
      <c r="L14889" s="158" t="str">
        <f t="shared" si="1394"/>
        <v>CNYCHF45786</v>
      </c>
      <c r="M14889" s="160">
        <f t="shared" si="1398"/>
        <v>45786</v>
      </c>
      <c r="N14889" s="158">
        <v>0.12274456855284153</v>
      </c>
      <c r="O14889" s="158">
        <v>0.93530000000000002</v>
      </c>
      <c r="P14889" s="161">
        <f t="shared" si="1395"/>
        <v>0.1148</v>
      </c>
    </row>
    <row r="14890" spans="9:16" x14ac:dyDescent="0.2">
      <c r="I14890" s="158">
        <f t="shared" ref="I14890:I14911" si="1399">IF(M14889=$G$2,I14889+1,I14889)</f>
        <v>35</v>
      </c>
      <c r="J14890" s="158" t="str">
        <f t="shared" si="1396"/>
        <v>CNY</v>
      </c>
      <c r="K14890" s="158" t="str">
        <f t="shared" si="1397"/>
        <v>CHF</v>
      </c>
      <c r="L14890" s="158" t="str">
        <f t="shared" si="1394"/>
        <v>CNYCHF45787</v>
      </c>
      <c r="M14890" s="160">
        <f t="shared" si="1398"/>
        <v>45787</v>
      </c>
      <c r="N14890" s="158">
        <v>0.12274456855284153</v>
      </c>
      <c r="O14890" s="158">
        <v>0.93530000000000002</v>
      </c>
      <c r="P14890" s="161">
        <f t="shared" si="1395"/>
        <v>0.1148</v>
      </c>
    </row>
    <row r="14891" spans="9:16" x14ac:dyDescent="0.2">
      <c r="I14891" s="158">
        <f t="shared" si="1399"/>
        <v>35</v>
      </c>
      <c r="J14891" s="158" t="str">
        <f t="shared" si="1396"/>
        <v>CNY</v>
      </c>
      <c r="K14891" s="158" t="str">
        <f t="shared" si="1397"/>
        <v>CHF</v>
      </c>
      <c r="L14891" s="158" t="str">
        <f t="shared" si="1394"/>
        <v>CNYCHF45788</v>
      </c>
      <c r="M14891" s="160">
        <f t="shared" si="1398"/>
        <v>45788</v>
      </c>
      <c r="N14891" s="158">
        <v>0.12274456855284153</v>
      </c>
      <c r="O14891" s="158">
        <v>0.93530000000000002</v>
      </c>
      <c r="P14891" s="161">
        <f t="shared" si="1395"/>
        <v>0.1148</v>
      </c>
    </row>
    <row r="14892" spans="9:16" x14ac:dyDescent="0.2">
      <c r="I14892" s="158">
        <f t="shared" si="1399"/>
        <v>35</v>
      </c>
      <c r="J14892" s="158" t="str">
        <f t="shared" si="1396"/>
        <v>CNY</v>
      </c>
      <c r="K14892" s="158" t="str">
        <f t="shared" si="1397"/>
        <v>CHF</v>
      </c>
      <c r="L14892" s="158" t="str">
        <f t="shared" si="1394"/>
        <v>CNYCHF45789</v>
      </c>
      <c r="M14892" s="160">
        <f t="shared" si="1398"/>
        <v>45789</v>
      </c>
      <c r="N14892" s="158">
        <v>0.12500156251953148</v>
      </c>
      <c r="O14892" s="158">
        <v>0.93689999999999996</v>
      </c>
      <c r="P14892" s="161">
        <f t="shared" si="1395"/>
        <v>0.1171</v>
      </c>
    </row>
    <row r="14893" spans="9:16" x14ac:dyDescent="0.2">
      <c r="I14893" s="158">
        <f t="shared" si="1399"/>
        <v>35</v>
      </c>
      <c r="J14893" s="158" t="str">
        <f t="shared" si="1396"/>
        <v>CNY</v>
      </c>
      <c r="K14893" s="158" t="str">
        <f t="shared" si="1397"/>
        <v>CHF</v>
      </c>
      <c r="L14893" s="158" t="str">
        <f t="shared" si="1394"/>
        <v>CNYCHF45790</v>
      </c>
      <c r="M14893" s="160">
        <f t="shared" si="1398"/>
        <v>45790</v>
      </c>
      <c r="N14893" s="158">
        <v>0.12496719611102085</v>
      </c>
      <c r="O14893" s="158">
        <v>0.93579999999999997</v>
      </c>
      <c r="P14893" s="161">
        <f t="shared" si="1395"/>
        <v>0.1169</v>
      </c>
    </row>
    <row r="14894" spans="9:16" x14ac:dyDescent="0.2">
      <c r="I14894" s="158">
        <f t="shared" si="1399"/>
        <v>35</v>
      </c>
      <c r="J14894" s="158" t="str">
        <f t="shared" si="1396"/>
        <v>CNY</v>
      </c>
      <c r="K14894" s="158" t="str">
        <f t="shared" si="1397"/>
        <v>CHF</v>
      </c>
      <c r="L14894" s="158" t="str">
        <f t="shared" si="1394"/>
        <v>CNYCHF45791</v>
      </c>
      <c r="M14894" s="160">
        <f t="shared" si="1398"/>
        <v>45791</v>
      </c>
      <c r="N14894" s="158">
        <v>0.12377156719558384</v>
      </c>
      <c r="O14894" s="158">
        <v>0.93899999999999995</v>
      </c>
      <c r="P14894" s="161">
        <f t="shared" si="1395"/>
        <v>0.1162</v>
      </c>
    </row>
    <row r="14895" spans="9:16" x14ac:dyDescent="0.2">
      <c r="I14895" s="158">
        <f t="shared" si="1399"/>
        <v>35</v>
      </c>
      <c r="J14895" s="158" t="str">
        <f t="shared" si="1396"/>
        <v>CNY</v>
      </c>
      <c r="K14895" s="158" t="str">
        <f t="shared" si="1397"/>
        <v>CHF</v>
      </c>
      <c r="L14895" s="158" t="str">
        <f t="shared" si="1394"/>
        <v>CNYCHF45792</v>
      </c>
      <c r="M14895" s="160">
        <f t="shared" si="1398"/>
        <v>45792</v>
      </c>
      <c r="N14895" s="158">
        <v>0.12397565118210782</v>
      </c>
      <c r="O14895" s="158">
        <v>0.93769999999999998</v>
      </c>
      <c r="P14895" s="161">
        <f t="shared" si="1395"/>
        <v>0.1163</v>
      </c>
    </row>
    <row r="14896" spans="9:16" x14ac:dyDescent="0.2">
      <c r="I14896" s="158">
        <f t="shared" si="1399"/>
        <v>35</v>
      </c>
      <c r="J14896" s="158" t="str">
        <f t="shared" si="1396"/>
        <v>CNY</v>
      </c>
      <c r="K14896" s="158" t="str">
        <f t="shared" si="1397"/>
        <v>CHF</v>
      </c>
      <c r="L14896" s="158" t="str">
        <f t="shared" si="1394"/>
        <v>CNYCHF45793</v>
      </c>
      <c r="M14896" s="160">
        <f t="shared" si="1398"/>
        <v>45793</v>
      </c>
      <c r="N14896" s="158">
        <v>0.12397872525074699</v>
      </c>
      <c r="O14896" s="158">
        <v>0.93810000000000004</v>
      </c>
      <c r="P14896" s="161">
        <f t="shared" si="1395"/>
        <v>0.1163</v>
      </c>
    </row>
    <row r="14897" spans="9:16" x14ac:dyDescent="0.2">
      <c r="I14897" s="158">
        <f t="shared" si="1399"/>
        <v>35</v>
      </c>
      <c r="J14897" s="158" t="str">
        <f t="shared" si="1396"/>
        <v>CNY</v>
      </c>
      <c r="K14897" s="158" t="str">
        <f t="shared" si="1397"/>
        <v>CHF</v>
      </c>
      <c r="L14897" s="158" t="str">
        <f t="shared" si="1394"/>
        <v>CNYCHF45794</v>
      </c>
      <c r="M14897" s="160">
        <f t="shared" si="1398"/>
        <v>45794</v>
      </c>
      <c r="N14897" s="158">
        <v>0.12397872525074699</v>
      </c>
      <c r="O14897" s="158">
        <v>0.93810000000000004</v>
      </c>
      <c r="P14897" s="161">
        <f t="shared" si="1395"/>
        <v>0.1163</v>
      </c>
    </row>
    <row r="14898" spans="9:16" x14ac:dyDescent="0.2">
      <c r="I14898" s="158">
        <f t="shared" si="1399"/>
        <v>35</v>
      </c>
      <c r="J14898" s="158" t="str">
        <f t="shared" si="1396"/>
        <v>CNY</v>
      </c>
      <c r="K14898" s="158" t="str">
        <f t="shared" si="1397"/>
        <v>CHF</v>
      </c>
      <c r="L14898" s="158" t="str">
        <f t="shared" si="1394"/>
        <v>CNYCHF45795</v>
      </c>
      <c r="M14898" s="160">
        <f t="shared" si="1398"/>
        <v>45795</v>
      </c>
      <c r="N14898" s="158">
        <v>0.12397872525074699</v>
      </c>
      <c r="O14898" s="158">
        <v>0.93810000000000004</v>
      </c>
      <c r="P14898" s="161">
        <f t="shared" si="1395"/>
        <v>0.1163</v>
      </c>
    </row>
    <row r="14899" spans="9:16" x14ac:dyDescent="0.2">
      <c r="I14899" s="158">
        <f t="shared" si="1399"/>
        <v>35</v>
      </c>
      <c r="J14899" s="158" t="str">
        <f t="shared" si="1396"/>
        <v>CNY</v>
      </c>
      <c r="K14899" s="158" t="str">
        <f t="shared" si="1397"/>
        <v>CHF</v>
      </c>
      <c r="L14899" s="158" t="str">
        <f t="shared" si="1394"/>
        <v>CNYCHF45796</v>
      </c>
      <c r="M14899" s="160">
        <f t="shared" si="1398"/>
        <v>45796</v>
      </c>
      <c r="N14899" s="158">
        <v>0.12311480455524776</v>
      </c>
      <c r="O14899" s="158">
        <v>0.93940000000000001</v>
      </c>
      <c r="P14899" s="161">
        <f t="shared" si="1395"/>
        <v>0.1157</v>
      </c>
    </row>
    <row r="14900" spans="9:16" x14ac:dyDescent="0.2">
      <c r="I14900" s="158">
        <f t="shared" si="1399"/>
        <v>35</v>
      </c>
      <c r="J14900" s="158" t="str">
        <f t="shared" si="1396"/>
        <v>CNY</v>
      </c>
      <c r="K14900" s="158" t="str">
        <f t="shared" si="1397"/>
        <v>CHF</v>
      </c>
      <c r="L14900" s="158" t="str">
        <f t="shared" si="1394"/>
        <v>CNYCHF45797</v>
      </c>
      <c r="M14900" s="160">
        <f t="shared" si="1398"/>
        <v>45797</v>
      </c>
      <c r="N14900" s="158">
        <v>0.12322251521798064</v>
      </c>
      <c r="O14900" s="158">
        <v>0.93659999999999999</v>
      </c>
      <c r="P14900" s="161">
        <f t="shared" si="1395"/>
        <v>0.1154</v>
      </c>
    </row>
    <row r="14901" spans="9:16" x14ac:dyDescent="0.2">
      <c r="I14901" s="158">
        <f t="shared" si="1399"/>
        <v>35</v>
      </c>
      <c r="J14901" s="158" t="str">
        <f t="shared" si="1396"/>
        <v>CNY</v>
      </c>
      <c r="K14901" s="158" t="str">
        <f t="shared" si="1397"/>
        <v>CHF</v>
      </c>
      <c r="L14901" s="158" t="str">
        <f t="shared" si="1394"/>
        <v>CNYCHF45798</v>
      </c>
      <c r="M14901" s="160">
        <f t="shared" si="1398"/>
        <v>45798</v>
      </c>
      <c r="N14901" s="158">
        <v>0.12262415695892091</v>
      </c>
      <c r="O14901" s="158">
        <v>0.93520000000000003</v>
      </c>
      <c r="P14901" s="161">
        <f t="shared" si="1395"/>
        <v>0.1147</v>
      </c>
    </row>
    <row r="14902" spans="9:16" x14ac:dyDescent="0.2">
      <c r="I14902" s="158">
        <f t="shared" si="1399"/>
        <v>35</v>
      </c>
      <c r="J14902" s="158" t="str">
        <f t="shared" si="1396"/>
        <v>CNY</v>
      </c>
      <c r="K14902" s="158" t="str">
        <f t="shared" si="1397"/>
        <v>CHF</v>
      </c>
      <c r="L14902" s="158" t="str">
        <f t="shared" si="1394"/>
        <v>CNYCHF45799</v>
      </c>
      <c r="M14902" s="160">
        <f t="shared" si="1398"/>
        <v>45799</v>
      </c>
      <c r="N14902" s="158">
        <v>0.12273402309854314</v>
      </c>
      <c r="O14902" s="158">
        <v>0.93430000000000002</v>
      </c>
      <c r="P14902" s="161">
        <f t="shared" si="1395"/>
        <v>0.1147</v>
      </c>
    </row>
    <row r="14903" spans="9:16" x14ac:dyDescent="0.2">
      <c r="I14903" s="158">
        <f t="shared" si="1399"/>
        <v>35</v>
      </c>
      <c r="J14903" s="158" t="str">
        <f t="shared" si="1396"/>
        <v>CNY</v>
      </c>
      <c r="K14903" s="158" t="str">
        <f t="shared" si="1397"/>
        <v>CHF</v>
      </c>
      <c r="L14903" s="158" t="str">
        <f t="shared" si="1394"/>
        <v>CNYCHF45800</v>
      </c>
      <c r="M14903" s="160">
        <f t="shared" si="1398"/>
        <v>45800</v>
      </c>
      <c r="N14903" s="158">
        <v>0.1231572595046615</v>
      </c>
      <c r="O14903" s="158">
        <v>0.92989999999999995</v>
      </c>
      <c r="P14903" s="161">
        <f t="shared" si="1395"/>
        <v>0.1145</v>
      </c>
    </row>
    <row r="14904" spans="9:16" x14ac:dyDescent="0.2">
      <c r="I14904" s="158">
        <f t="shared" si="1399"/>
        <v>35</v>
      </c>
      <c r="J14904" s="158" t="str">
        <f t="shared" si="1396"/>
        <v>CNY</v>
      </c>
      <c r="K14904" s="158" t="str">
        <f t="shared" si="1397"/>
        <v>CHF</v>
      </c>
      <c r="L14904" s="158" t="str">
        <f t="shared" si="1394"/>
        <v>CNYCHF45801</v>
      </c>
      <c r="M14904" s="160">
        <f t="shared" si="1398"/>
        <v>45801</v>
      </c>
      <c r="N14904" s="158">
        <v>0.1231572595046615</v>
      </c>
      <c r="O14904" s="158">
        <v>0.92989999999999995</v>
      </c>
      <c r="P14904" s="161">
        <f t="shared" si="1395"/>
        <v>0.1145</v>
      </c>
    </row>
    <row r="14905" spans="9:16" x14ac:dyDescent="0.2">
      <c r="I14905" s="158">
        <f t="shared" si="1399"/>
        <v>35</v>
      </c>
      <c r="J14905" s="158" t="str">
        <f t="shared" si="1396"/>
        <v>CNY</v>
      </c>
      <c r="K14905" s="158" t="str">
        <f t="shared" si="1397"/>
        <v>CHF</v>
      </c>
      <c r="L14905" s="158" t="str">
        <f t="shared" si="1394"/>
        <v>CNYCHF45802</v>
      </c>
      <c r="M14905" s="160">
        <f t="shared" si="1398"/>
        <v>45802</v>
      </c>
      <c r="N14905" s="158">
        <v>0.1231572595046615</v>
      </c>
      <c r="O14905" s="158">
        <v>0.92989999999999995</v>
      </c>
      <c r="P14905" s="161">
        <f t="shared" si="1395"/>
        <v>0.1145</v>
      </c>
    </row>
    <row r="14906" spans="9:16" x14ac:dyDescent="0.2">
      <c r="I14906" s="158">
        <f t="shared" si="1399"/>
        <v>35</v>
      </c>
      <c r="J14906" s="158" t="str">
        <f t="shared" si="1396"/>
        <v>CNY</v>
      </c>
      <c r="K14906" s="158" t="str">
        <f t="shared" si="1397"/>
        <v>CHF</v>
      </c>
      <c r="L14906" s="158" t="str">
        <f t="shared" si="1394"/>
        <v>CNYCHF45803</v>
      </c>
      <c r="M14906" s="160">
        <f t="shared" si="1398"/>
        <v>45803</v>
      </c>
      <c r="N14906" s="158">
        <v>0.12225686166636102</v>
      </c>
      <c r="O14906" s="158">
        <v>0.93559999999999999</v>
      </c>
      <c r="P14906" s="161">
        <f t="shared" si="1395"/>
        <v>0.1144</v>
      </c>
    </row>
    <row r="14907" spans="9:16" x14ac:dyDescent="0.2">
      <c r="I14907" s="158">
        <f t="shared" si="1399"/>
        <v>35</v>
      </c>
      <c r="J14907" s="158" t="str">
        <f t="shared" si="1396"/>
        <v>CNY</v>
      </c>
      <c r="K14907" s="158" t="str">
        <f t="shared" si="1397"/>
        <v>CHF</v>
      </c>
      <c r="L14907" s="158" t="str">
        <f t="shared" si="1394"/>
        <v>CNYCHF45804</v>
      </c>
      <c r="M14907" s="160">
        <f t="shared" si="1398"/>
        <v>45804</v>
      </c>
      <c r="N14907" s="158">
        <v>0.12238553892472066</v>
      </c>
      <c r="O14907" s="158">
        <v>0.93859999999999999</v>
      </c>
      <c r="P14907" s="161">
        <f t="shared" si="1395"/>
        <v>0.1149</v>
      </c>
    </row>
    <row r="14908" spans="9:16" x14ac:dyDescent="0.2">
      <c r="I14908" s="158">
        <f t="shared" si="1399"/>
        <v>35</v>
      </c>
      <c r="J14908" s="158" t="str">
        <f t="shared" si="1396"/>
        <v>CNY</v>
      </c>
      <c r="K14908" s="158" t="str">
        <f t="shared" si="1397"/>
        <v>CHF</v>
      </c>
      <c r="L14908" s="158" t="str">
        <f t="shared" si="1394"/>
        <v>CNYCHF45805</v>
      </c>
      <c r="M14908" s="160">
        <f t="shared" si="1398"/>
        <v>45805</v>
      </c>
      <c r="N14908" s="158">
        <v>0.12284710449374708</v>
      </c>
      <c r="O14908" s="158">
        <v>0.93640000000000001</v>
      </c>
      <c r="P14908" s="161">
        <f t="shared" si="1395"/>
        <v>0.115</v>
      </c>
    </row>
    <row r="14909" spans="9:16" x14ac:dyDescent="0.2">
      <c r="I14909" s="158">
        <f t="shared" si="1399"/>
        <v>35</v>
      </c>
      <c r="J14909" s="158" t="str">
        <f t="shared" si="1396"/>
        <v>CNY</v>
      </c>
      <c r="K14909" s="158" t="str">
        <f t="shared" si="1397"/>
        <v>CHF</v>
      </c>
      <c r="L14909" s="158" t="str">
        <f t="shared" si="1394"/>
        <v>CNYCHF45806</v>
      </c>
      <c r="M14909" s="160">
        <f t="shared" si="1398"/>
        <v>45806</v>
      </c>
      <c r="N14909" s="158">
        <v>0.12331520599805162</v>
      </c>
      <c r="O14909" s="158">
        <v>0.93389999999999995</v>
      </c>
      <c r="P14909" s="161">
        <f t="shared" si="1395"/>
        <v>0.1152</v>
      </c>
    </row>
    <row r="14910" spans="9:16" x14ac:dyDescent="0.2">
      <c r="I14910" s="158">
        <f t="shared" si="1399"/>
        <v>35</v>
      </c>
      <c r="J14910" s="158" t="str">
        <f t="shared" si="1396"/>
        <v>CNY</v>
      </c>
      <c r="K14910" s="158" t="str">
        <f t="shared" si="1397"/>
        <v>CHF</v>
      </c>
      <c r="L14910" s="158" t="str">
        <f t="shared" si="1394"/>
        <v>CNYCHF45807</v>
      </c>
      <c r="M14910" s="160">
        <f t="shared" si="1398"/>
        <v>45807</v>
      </c>
      <c r="N14910" s="158">
        <v>0.12258507404138472</v>
      </c>
      <c r="O14910" s="158">
        <v>0.93410000000000004</v>
      </c>
      <c r="P14910" s="161">
        <f t="shared" si="1395"/>
        <v>0.1145</v>
      </c>
    </row>
    <row r="14911" spans="9:16" x14ac:dyDescent="0.2">
      <c r="I14911" s="158">
        <f t="shared" si="1399"/>
        <v>35</v>
      </c>
      <c r="J14911" s="158" t="str">
        <f t="shared" si="1396"/>
        <v>CNY</v>
      </c>
      <c r="K14911" s="158" t="str">
        <f t="shared" si="1397"/>
        <v>CHF</v>
      </c>
      <c r="L14911" s="158" t="str">
        <f t="shared" si="1394"/>
        <v>CNYCHF45808</v>
      </c>
      <c r="M14911" s="160">
        <f t="shared" si="1398"/>
        <v>45808</v>
      </c>
      <c r="N14911" s="158">
        <v>0.12258507404138472</v>
      </c>
      <c r="O14911" s="158">
        <v>0.93410000000000004</v>
      </c>
      <c r="P14911" s="161">
        <f t="shared" si="1395"/>
        <v>0.1145</v>
      </c>
    </row>
    <row r="14912" spans="9:16" x14ac:dyDescent="0.2">
      <c r="M14912" s="160"/>
    </row>
    <row r="14913" spans="13:13" x14ac:dyDescent="0.2">
      <c r="M14913" s="160"/>
    </row>
    <row r="14914" spans="13:13" x14ac:dyDescent="0.2">
      <c r="M14914" s="160"/>
    </row>
    <row r="14915" spans="13:13" x14ac:dyDescent="0.2">
      <c r="M14915" s="160"/>
    </row>
    <row r="14916" spans="13:13" x14ac:dyDescent="0.2">
      <c r="M14916" s="160"/>
    </row>
    <row r="14917" spans="13:13" x14ac:dyDescent="0.2">
      <c r="M14917" s="160"/>
    </row>
    <row r="14918" spans="13:13" x14ac:dyDescent="0.2">
      <c r="M14918" s="160"/>
    </row>
    <row r="14919" spans="13:13" x14ac:dyDescent="0.2">
      <c r="M14919" s="160"/>
    </row>
    <row r="14920" spans="13:13" x14ac:dyDescent="0.2">
      <c r="M14920" s="160"/>
    </row>
    <row r="14921" spans="13:13" x14ac:dyDescent="0.2">
      <c r="M14921" s="160"/>
    </row>
    <row r="14922" spans="13:13" x14ac:dyDescent="0.2">
      <c r="M14922" s="160"/>
    </row>
    <row r="14923" spans="13:13" x14ac:dyDescent="0.2">
      <c r="M14923" s="160"/>
    </row>
    <row r="14924" spans="13:13" x14ac:dyDescent="0.2">
      <c r="M14924" s="160"/>
    </row>
    <row r="14925" spans="13:13" x14ac:dyDescent="0.2">
      <c r="M14925" s="160"/>
    </row>
    <row r="14926" spans="13:13" x14ac:dyDescent="0.2">
      <c r="M14926" s="160"/>
    </row>
    <row r="14927" spans="13:13" x14ac:dyDescent="0.2">
      <c r="M14927" s="160"/>
    </row>
    <row r="14928" spans="13:13" x14ac:dyDescent="0.2">
      <c r="M14928" s="160"/>
    </row>
    <row r="14929" spans="13:13" x14ac:dyDescent="0.2">
      <c r="M14929" s="160"/>
    </row>
    <row r="14930" spans="13:13" x14ac:dyDescent="0.2">
      <c r="M14930" s="160"/>
    </row>
    <row r="14931" spans="13:13" x14ac:dyDescent="0.2">
      <c r="M14931" s="160"/>
    </row>
    <row r="14932" spans="13:13" x14ac:dyDescent="0.2">
      <c r="M14932" s="160"/>
    </row>
    <row r="14933" spans="13:13" x14ac:dyDescent="0.2">
      <c r="M14933" s="160"/>
    </row>
    <row r="14934" spans="13:13" x14ac:dyDescent="0.2">
      <c r="M14934" s="160"/>
    </row>
    <row r="14935" spans="13:13" x14ac:dyDescent="0.2">
      <c r="M14935" s="160"/>
    </row>
    <row r="14936" spans="13:13" x14ac:dyDescent="0.2">
      <c r="M14936" s="160"/>
    </row>
    <row r="14937" spans="13:13" x14ac:dyDescent="0.2">
      <c r="M14937" s="160"/>
    </row>
    <row r="14938" spans="13:13" x14ac:dyDescent="0.2">
      <c r="M14938" s="160"/>
    </row>
    <row r="14939" spans="13:13" x14ac:dyDescent="0.2">
      <c r="M14939" s="160"/>
    </row>
    <row r="14940" spans="13:13" x14ac:dyDescent="0.2">
      <c r="M14940" s="160"/>
    </row>
    <row r="14941" spans="13:13" x14ac:dyDescent="0.2">
      <c r="M14941" s="160"/>
    </row>
    <row r="14942" spans="13:13" x14ac:dyDescent="0.2">
      <c r="M14942" s="160"/>
    </row>
    <row r="14943" spans="13:13" x14ac:dyDescent="0.2">
      <c r="M14943" s="160"/>
    </row>
    <row r="14944" spans="13:13" x14ac:dyDescent="0.2">
      <c r="M14944" s="160"/>
    </row>
    <row r="14945" spans="13:13" x14ac:dyDescent="0.2">
      <c r="M14945" s="160"/>
    </row>
    <row r="14946" spans="13:13" x14ac:dyDescent="0.2">
      <c r="M14946" s="160"/>
    </row>
    <row r="14947" spans="13:13" x14ac:dyDescent="0.2">
      <c r="M14947" s="160"/>
    </row>
    <row r="14948" spans="13:13" x14ac:dyDescent="0.2">
      <c r="M14948" s="160"/>
    </row>
    <row r="14949" spans="13:13" x14ac:dyDescent="0.2">
      <c r="M14949" s="160"/>
    </row>
    <row r="14950" spans="13:13" x14ac:dyDescent="0.2">
      <c r="M14950" s="160"/>
    </row>
    <row r="14951" spans="13:13" x14ac:dyDescent="0.2">
      <c r="M14951" s="160"/>
    </row>
    <row r="14952" spans="13:13" x14ac:dyDescent="0.2">
      <c r="M14952" s="160"/>
    </row>
    <row r="14953" spans="13:13" x14ac:dyDescent="0.2">
      <c r="M14953" s="160"/>
    </row>
    <row r="14954" spans="13:13" x14ac:dyDescent="0.2">
      <c r="M14954" s="160"/>
    </row>
    <row r="14955" spans="13:13" x14ac:dyDescent="0.2">
      <c r="M14955" s="160"/>
    </row>
    <row r="14956" spans="13:13" x14ac:dyDescent="0.2">
      <c r="M14956" s="160"/>
    </row>
    <row r="14957" spans="13:13" x14ac:dyDescent="0.2">
      <c r="M14957" s="160"/>
    </row>
    <row r="14958" spans="13:13" x14ac:dyDescent="0.2">
      <c r="M14958" s="160"/>
    </row>
    <row r="14959" spans="13:13" x14ac:dyDescent="0.2">
      <c r="M14959" s="160"/>
    </row>
    <row r="14960" spans="13:13" x14ac:dyDescent="0.2">
      <c r="M14960" s="160"/>
    </row>
    <row r="14961" spans="13:13" x14ac:dyDescent="0.2">
      <c r="M14961" s="160"/>
    </row>
  </sheetData>
  <autoFilter ref="I1:P10658" xr:uid="{5B3830D8-BC80-45F0-9D5C-8D1E531FCAF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E402-CC09-4667-A3AC-CC5B70E68A37}">
  <dimension ref="A1:D6"/>
  <sheetViews>
    <sheetView workbookViewId="0"/>
  </sheetViews>
  <sheetFormatPr defaultRowHeight="12" x14ac:dyDescent="0.2"/>
  <sheetData>
    <row r="1" spans="1:4" x14ac:dyDescent="0.2">
      <c r="A1">
        <v>1770118532925</v>
      </c>
      <c r="B1" t="s">
        <v>1761</v>
      </c>
      <c r="C1" t="s">
        <v>1762</v>
      </c>
      <c r="D1">
        <v>5</v>
      </c>
    </row>
    <row r="2" spans="1:4" x14ac:dyDescent="0.2">
      <c r="A2">
        <v>1770118533637</v>
      </c>
      <c r="B2" t="s">
        <v>1763</v>
      </c>
      <c r="C2" t="s">
        <v>1764</v>
      </c>
      <c r="D2" t="s">
        <v>1765</v>
      </c>
    </row>
    <row r="3" spans="1:4" x14ac:dyDescent="0.2">
      <c r="A3">
        <v>1770118533637</v>
      </c>
      <c r="B3" t="s">
        <v>1763</v>
      </c>
      <c r="C3" t="s">
        <v>1766</v>
      </c>
      <c r="D3" t="s">
        <v>1767</v>
      </c>
    </row>
    <row r="4" spans="1:4" x14ac:dyDescent="0.2">
      <c r="A4">
        <v>1770118533637</v>
      </c>
      <c r="B4" t="s">
        <v>1763</v>
      </c>
      <c r="C4" t="s">
        <v>1768</v>
      </c>
      <c r="D4" t="s">
        <v>1769</v>
      </c>
    </row>
    <row r="5" spans="1:4" x14ac:dyDescent="0.2">
      <c r="A5">
        <v>1770118533637</v>
      </c>
      <c r="B5" t="s">
        <v>1763</v>
      </c>
      <c r="C5" t="s">
        <v>1770</v>
      </c>
      <c r="D5" t="s">
        <v>1771</v>
      </c>
    </row>
    <row r="6" spans="1:4" x14ac:dyDescent="0.2">
      <c r="A6">
        <v>1770118533637</v>
      </c>
      <c r="B6" t="s">
        <v>1763</v>
      </c>
      <c r="C6" t="s">
        <v>1772</v>
      </c>
      <c r="D6" t="s">
        <v>1773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3094-C977-4424-AD1C-CF81FA230FF4}">
  <dimension ref="A1:D1"/>
  <sheetViews>
    <sheetView workbookViewId="0"/>
  </sheetViews>
  <sheetFormatPr defaultRowHeight="12" x14ac:dyDescent="0.2"/>
  <sheetData>
    <row r="1" spans="1:4" x14ac:dyDescent="0.2">
      <c r="A1">
        <v>1770118533216</v>
      </c>
      <c r="B1" t="s">
        <v>1761</v>
      </c>
      <c r="C1" t="s">
        <v>1762</v>
      </c>
      <c r="D1">
        <v>0</v>
      </c>
    </row>
  </sheetData>
  <pageMargins left="0.7" right="0.7" top="0.75" bottom="0.75" header="0.3" footer="0.3"/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no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no"?><Relationships xmlns="http://schemas.openxmlformats.org/package/2006/relationships"><Relationship Id="rId1" Target="itemProps3.xml" Type="http://schemas.openxmlformats.org/officeDocument/2006/relationships/customXmlProps"/></Relationships>
</file>

<file path=customXml/_rels/item4.xml.rels><?xml version="1.0" encoding="UTF-8" standalone="no"?><Relationships xmlns="http://schemas.openxmlformats.org/package/2006/relationships"><Relationship Id="rId1" Target="itemProps4.xml" Type="http://schemas.openxmlformats.org/officeDocument/2006/relationships/customXmlProps"/></Relationships>
</file>

<file path=customXml/_rels/item5.xml.rels><?xml version="1.0" encoding="UTF-8" standalone="no"?><Relationships xmlns="http://schemas.openxmlformats.org/package/2006/relationships"><Relationship Id="rId1" Target="itemProps5.xml" Type="http://schemas.openxmlformats.org/officeDocument/2006/relationships/customXmlProps"/></Relationships>
</file>

<file path=customXml/item1.xml><?xml version="1.0" encoding="utf-8"?>
<datasnipper xmlns="http://datasnipper" xmlMigrated="true" guid="73ab0f1b-b190-4b30-8986-a137755e7da1" revision="3"/>
</file>

<file path=customXml/item2.xml><?xml version="1.0" encoding="utf-8"?>
<datasnipper xmlns="http://datasnipperlegacy" workbookId="50cd17c0-7b9f-45bb-abbe-6b569c2074a6" dataSnipperSheetDeleted="false" guid="2779a93c-3fd6-4aa6-b0af-bca467186462" revision="2">
  <settings xmlns="" guid="56d4a4f8-244b-4158-a888-bb80a8029fab">
    <setting type="boolean" value="True" name="embed-documents" guid="d486ca07-913c-42aa-aef3-ead7e9b0546b"/>
  </settings>
</datasnipper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C94AFBB0BD7248A4E49CFE81EBE550" ma:contentTypeVersion="14" ma:contentTypeDescription="Create a new document." ma:contentTypeScope="" ma:versionID="7c18c9d30c77e1fdd1e192dec490757b">
  <xsd:schema xmlns:xsd="http://www.w3.org/2001/XMLSchema" xmlns:xs="http://www.w3.org/2001/XMLSchema" xmlns:p="http://schemas.microsoft.com/office/2006/metadata/properties" xmlns:ns2="864245c3-4c63-4a91-9aad-2b72b7e30478" xmlns:ns3="659307a3-8e4b-42b1-a524-c205354d88e2" targetNamespace="http://schemas.microsoft.com/office/2006/metadata/properties" ma:root="true" ma:fieldsID="05535596d6fb51b40a96bf84557732d5" ns2:_="" ns3:_="">
    <xsd:import namespace="864245c3-4c63-4a91-9aad-2b72b7e30478"/>
    <xsd:import namespace="659307a3-8e4b-42b1-a524-c205354d88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4245c3-4c63-4a91-9aad-2b72b7e304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4539d9ab-241e-4543-9093-6e19f5881c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7a3-8e4b-42b1-a524-c205354d88e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2aa834d7-625c-4c28-b5bb-7a6e6c3327ff}" ma:internalName="TaxCatchAll" ma:showField="CatchAllData" ma:web="659307a3-8e4b-42b1-a524-c205354d88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59307a3-8e4b-42b1-a524-c205354d88e2" xsi:nil="true"/>
    <lcf76f155ced4ddcb4097134ff3c332f xmlns="864245c3-4c63-4a91-9aad-2b72b7e3047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19854C-C0AC-4B55-BDD0-900C4E2D30C6}">
  <ds:schemaRefs>
    <ds:schemaRef ds:uri="http://datasnipper"/>
  </ds:schemaRefs>
</ds:datastoreItem>
</file>

<file path=customXml/itemProps2.xml><?xml version="1.0" encoding="utf-8"?>
<ds:datastoreItem xmlns:ds="http://schemas.openxmlformats.org/officeDocument/2006/customXml" ds:itemID="{592ECF08-A34A-4C45-9AB4-5BB446F76CF4}">
  <ds:schemaRefs>
    <ds:schemaRef ds:uri="http://datasnipperlegacy"/>
    <ds:schemaRef ds:uri=""/>
  </ds:schemaRefs>
</ds:datastoreItem>
</file>

<file path=customXml/itemProps3.xml><?xml version="1.0" encoding="utf-8"?>
<ds:datastoreItem xmlns:ds="http://schemas.openxmlformats.org/officeDocument/2006/customXml" ds:itemID="{5131D977-6EC2-4925-A69D-836DB04B5B8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53BBB7-C952-466D-AEE0-D54092E0DD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4245c3-4c63-4a91-9aad-2b72b7e30478"/>
    <ds:schemaRef ds:uri="659307a3-8e4b-42b1-a524-c205354d88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7681695-E333-4FED-AA0D-D97F92B89D5B}">
  <ds:schemaRefs>
    <ds:schemaRef ds:uri="http://schemas.microsoft.com/office/2006/metadata/properties"/>
    <ds:schemaRef ds:uri="http://schemas.microsoft.com/office/infopath/2007/PartnerControls"/>
    <ds:schemaRef ds:uri="659307a3-8e4b-42b1-a524-c205354d88e2"/>
    <ds:schemaRef ds:uri="864245c3-4c63-4a91-9aad-2b72b7e30478"/>
  </ds:schemaRefs>
</ds:datastoreItem>
</file>

<file path=docMetadata/LabelInfo.xml><?xml version="1.0" encoding="utf-8"?>
<clbl:labelList xmlns:clbl="http://schemas.microsoft.com/office/2020/mipLabelMetadata">
  <clbl:label id="{ea60d57e-af5b-4752-ac57-3e4f28ca11dc}" enabled="1" method="Standard" siteId="{36da45f1-dd2c-4d1f-af13-5abe46b9992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reportable income report</vt:lpstr>
      <vt:lpstr>daily equalisation rates</vt:lpstr>
      <vt:lpstr>Reportable Income calc OUT</vt:lpstr>
      <vt:lpstr>Reg 70 - Non-reporting funds a</vt:lpstr>
      <vt:lpstr>Reg 70 - Non-reporting funds b</vt:lpstr>
      <vt:lpstr>Fx Rate</vt:lpstr>
      <vt:lpstr>Ex-Change Rate Workings</vt:lpstr>
      <vt:lpstr>'Reportable Income calc OUT'!Print_Area</vt:lpstr>
      <vt:lpstr>'reportable income report'!Print_Area</vt:lpstr>
      <vt:lpstr>'Reportable Income calc OUT'!Print_Titles</vt:lpstr>
      <vt:lpstr>'Reportable Income calc OUT'!RI_Close_Shares</vt:lpstr>
      <vt:lpstr>'Reportable Income calc OUT'!RI_Eqn</vt:lpstr>
      <vt:lpstr>'Reportable Income calc OUT'!RI_ISIN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2024-05-31T13:45:37Z</dcterms:created>
  <dc:creator>Mawhinney, Joanne</dc:creator>
  <cp:lastModifiedBy>Barabas, Dora</cp:lastModifiedBy>
  <dcterms:modified xsi:type="dcterms:W3CDTF">2026-03-23T16:08:36Z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2024-05-31T13:46:50Z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264f3933-e1e5-4e8a-922b-5b84fb90de77</vt:lpwstr>
  </property>
  <property fmtid="{D5CDD505-2E9C-101B-9397-08002B2CF9AE}" pid="8" name="MSIP_Label_ea60d57e-af5b-4752-ac57-3e4f28ca11dc_ContentBits">
    <vt:lpwstr>0</vt:lpwstr>
  </property>
  <property fmtid="{D5CDD505-2E9C-101B-9397-08002B2CF9AE}" pid="9" name="ContentTypeId">
    <vt:lpwstr>0x010100FAC94AFBB0BD7248A4E49CFE81EBE550</vt:lpwstr>
  </property>
  <property fmtid="{D5CDD505-2E9C-101B-9397-08002B2CF9AE}" pid="10" name="MediaServiceImageTags">
    <vt:lpwstr/>
  </property>
</Properties>
</file>